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0" yWindow="1620" windowWidth="19440" windowHeight="10560" tabRatio="559" firstSheet="1" activeTab="1"/>
  </bookViews>
  <sheets>
    <sheet name="ув.тариф" sheetId="1" state="hidden" r:id="rId1"/>
    <sheet name="ПЛАН 2019" sheetId="2" r:id="rId2"/>
    <sheet name="январь" sheetId="3" r:id="rId3"/>
    <sheet name="февраль" sheetId="4" r:id="rId4"/>
    <sheet name="март" sheetId="5" r:id="rId5"/>
    <sheet name="апрель" sheetId="6" r:id="rId6"/>
    <sheet name="май" sheetId="7" r:id="rId7"/>
    <sheet name="июнь" sheetId="8" r:id="rId8"/>
    <sheet name="июль" sheetId="9" r:id="rId9"/>
    <sheet name="август" sheetId="10" r:id="rId10"/>
    <sheet name="сентябрь" sheetId="11" r:id="rId11"/>
    <sheet name="октябрь" sheetId="12" r:id="rId12"/>
    <sheet name="ноябрь" sheetId="13" r:id="rId13"/>
    <sheet name="декабрь" sheetId="14" r:id="rId14"/>
    <sheet name="ИТОГО 2019" sheetId="15" r:id="rId15"/>
  </sheets>
  <definedNames>
    <definedName name="_xlnm._FilterDatabase" localSheetId="9" hidden="1">август!$A$2:$DB$451</definedName>
    <definedName name="_xlnm._FilterDatabase" localSheetId="5" hidden="1">апрель!$A$2:$DB$451</definedName>
    <definedName name="_xlnm._FilterDatabase" localSheetId="13" hidden="1">декабрь!$A$2:$DB$451</definedName>
    <definedName name="_xlnm._FilterDatabase" localSheetId="14" hidden="1">'ИТОГО 2019'!$A$2:$BZ$451</definedName>
    <definedName name="_xlnm._FilterDatabase" localSheetId="8" hidden="1">июль!$A$2:$DB$451</definedName>
    <definedName name="_xlnm._FilterDatabase" localSheetId="7" hidden="1">июнь!$A$2:$DB$451</definedName>
    <definedName name="_xlnm._FilterDatabase" localSheetId="6" hidden="1">май!$A$2:$DB$451</definedName>
    <definedName name="_xlnm._FilterDatabase" localSheetId="4" hidden="1">март!$A$2:$DB$451</definedName>
    <definedName name="_xlnm._FilterDatabase" localSheetId="12" hidden="1">ноябрь!$A$2:$DB$451</definedName>
    <definedName name="_xlnm._FilterDatabase" localSheetId="11" hidden="1">октябрь!$A$2:$DB$451</definedName>
    <definedName name="_xlnm._FilterDatabase" localSheetId="1" hidden="1">'ПЛАН 2019'!$A$2:$BY$451</definedName>
    <definedName name="_xlnm._FilterDatabase" localSheetId="10" hidden="1">сентябрь!$A$2:$BW$451</definedName>
    <definedName name="_xlnm._FilterDatabase" localSheetId="3" hidden="1">февраль!$A$2:$DB$451</definedName>
    <definedName name="_xlnm._FilterDatabase" localSheetId="2" hidden="1">январь!$A$2:$DB$451</definedName>
    <definedName name="Z_DC0C3408_D8BF_4FFA_85C4_561C8CE610BE_.wvu.Cols" localSheetId="0" hidden="1">ув.тариф!$C:$F,ув.тариф!$H:$I</definedName>
    <definedName name="Z_DC0C3408_D8BF_4FFA_85C4_561C8CE610BE_.wvu.FilterData" localSheetId="9" hidden="1">август!$A$2:$DB$451</definedName>
    <definedName name="Z_DC0C3408_D8BF_4FFA_85C4_561C8CE610BE_.wvu.FilterData" localSheetId="5" hidden="1">апрель!$A$2:$DB$451</definedName>
    <definedName name="Z_DC0C3408_D8BF_4FFA_85C4_561C8CE610BE_.wvu.FilterData" localSheetId="13" hidden="1">декабрь!$A$2:$DB$451</definedName>
    <definedName name="Z_DC0C3408_D8BF_4FFA_85C4_561C8CE610BE_.wvu.FilterData" localSheetId="14" hidden="1">'ИТОГО 2019'!$A$2:$BZ$451</definedName>
    <definedName name="Z_DC0C3408_D8BF_4FFA_85C4_561C8CE610BE_.wvu.FilterData" localSheetId="8" hidden="1">июль!$A$2:$DB$451</definedName>
    <definedName name="Z_DC0C3408_D8BF_4FFA_85C4_561C8CE610BE_.wvu.FilterData" localSheetId="7" hidden="1">июнь!$A$2:$DB$451</definedName>
    <definedName name="Z_DC0C3408_D8BF_4FFA_85C4_561C8CE610BE_.wvu.FilterData" localSheetId="6" hidden="1">май!$A$2:$DB$451</definedName>
    <definedName name="Z_DC0C3408_D8BF_4FFA_85C4_561C8CE610BE_.wvu.FilterData" localSheetId="4" hidden="1">март!$A$2:$DB$451</definedName>
    <definedName name="Z_DC0C3408_D8BF_4FFA_85C4_561C8CE610BE_.wvu.FilterData" localSheetId="12" hidden="1">ноябрь!$A$2:$DB$451</definedName>
    <definedName name="Z_DC0C3408_D8BF_4FFA_85C4_561C8CE610BE_.wvu.FilterData" localSheetId="11" hidden="1">октябрь!$A$2:$DB$451</definedName>
    <definedName name="Z_DC0C3408_D8BF_4FFA_85C4_561C8CE610BE_.wvu.FilterData" localSheetId="1" hidden="1">'ПЛАН 2019'!$A$2:$BY$451</definedName>
    <definedName name="Z_DC0C3408_D8BF_4FFA_85C4_561C8CE610BE_.wvu.FilterData" localSheetId="10" hidden="1">сентябрь!$A$2:$BW$451</definedName>
    <definedName name="Z_DC0C3408_D8BF_4FFA_85C4_561C8CE610BE_.wvu.FilterData" localSheetId="3" hidden="1">февраль!$A$2:$DB$451</definedName>
    <definedName name="Z_DC0C3408_D8BF_4FFA_85C4_561C8CE610BE_.wvu.FilterData" localSheetId="2" hidden="1">январь!$A$2:$DB$451</definedName>
  </definedNames>
  <calcPr calcId="145621" refMode="R1C1"/>
  <customWorkbookViews>
    <customWorkbookView name="Пчелина Любовь Геннадьевна - Личное представление" guid="{DC0C3408-D8BF-4FFA-85C4-561C8CE610BE}" mergeInterval="0" personalView="1" maximized="1" windowWidth="1259" windowHeight="779" tabRatio="559" activeSheetId="15"/>
  </customWorkbookViews>
</workbook>
</file>

<file path=xl/calcChain.xml><?xml version="1.0" encoding="utf-8"?>
<calcChain xmlns="http://schemas.openxmlformats.org/spreadsheetml/2006/main">
  <c r="F15" i="15" l="1"/>
  <c r="L200" i="12" l="1"/>
  <c r="K200" i="12"/>
  <c r="BV135" i="12" l="1"/>
  <c r="BV79" i="11" l="1"/>
  <c r="BV21" i="11" l="1"/>
  <c r="BV75" i="11"/>
  <c r="BV361" i="11" l="1"/>
  <c r="U293" i="11"/>
  <c r="V293" i="11"/>
  <c r="BV340" i="11"/>
  <c r="BV320" i="11"/>
  <c r="BV175" i="11"/>
  <c r="BV168" i="11"/>
  <c r="U157" i="11"/>
  <c r="V157" i="11"/>
  <c r="BV122" i="11"/>
  <c r="AI79" i="11" l="1"/>
  <c r="AI27" i="11"/>
  <c r="AH27" i="11"/>
  <c r="AC101" i="11" l="1"/>
  <c r="AB101" i="11"/>
  <c r="BV138" i="9" l="1"/>
  <c r="BV50" i="8" l="1"/>
  <c r="BV52" i="8"/>
  <c r="BV385" i="8"/>
  <c r="BV371" i="8"/>
  <c r="BV242" i="8"/>
  <c r="BV110" i="8" l="1"/>
  <c r="AB23" i="8" l="1"/>
  <c r="AC23" i="8"/>
  <c r="BV437" i="7" l="1"/>
  <c r="BV60" i="7"/>
  <c r="BV266" i="7"/>
  <c r="AQ301" i="7" l="1"/>
  <c r="BV432" i="7" l="1"/>
  <c r="BV104" i="7" l="1"/>
  <c r="BV90" i="7" l="1"/>
  <c r="BV228" i="5" l="1"/>
  <c r="BV166" i="5"/>
  <c r="F4" i="2" l="1"/>
  <c r="F5" i="2"/>
  <c r="F6" i="2"/>
  <c r="F7" i="2"/>
  <c r="F8" i="2"/>
  <c r="F9" i="2"/>
  <c r="F10" i="2"/>
  <c r="F11" i="2"/>
  <c r="F12" i="2"/>
  <c r="F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09" i="2"/>
  <c r="F110" i="2"/>
  <c r="F111" i="2"/>
  <c r="F112" i="2"/>
  <c r="F113" i="2"/>
  <c r="F114" i="2"/>
  <c r="F115" i="2"/>
  <c r="F116" i="2"/>
  <c r="F117" i="2"/>
  <c r="F118" i="2"/>
  <c r="F119" i="2"/>
  <c r="F120" i="2"/>
  <c r="F121" i="2"/>
  <c r="F122" i="2"/>
  <c r="F123" i="2"/>
  <c r="F124" i="2"/>
  <c r="F125" i="2"/>
  <c r="F126" i="2"/>
  <c r="F127" i="2"/>
  <c r="F128" i="2"/>
  <c r="F129" i="2"/>
  <c r="F130" i="2"/>
  <c r="F131" i="2"/>
  <c r="F132" i="2"/>
  <c r="F133" i="2"/>
  <c r="F134" i="2"/>
  <c r="F135" i="2"/>
  <c r="F136" i="2"/>
  <c r="F137" i="2"/>
  <c r="F138" i="2"/>
  <c r="F139" i="2"/>
  <c r="F140" i="2"/>
  <c r="F141" i="2"/>
  <c r="F142" i="2"/>
  <c r="F143" i="2"/>
  <c r="F144" i="2"/>
  <c r="F145" i="2"/>
  <c r="F146" i="2"/>
  <c r="F147" i="2"/>
  <c r="F148" i="2"/>
  <c r="F149" i="2"/>
  <c r="F150" i="2"/>
  <c r="F151" i="2"/>
  <c r="F152" i="2"/>
  <c r="F153" i="2"/>
  <c r="F154" i="2"/>
  <c r="F155" i="2"/>
  <c r="F156" i="2"/>
  <c r="F157" i="2"/>
  <c r="F158" i="2"/>
  <c r="F159" i="2"/>
  <c r="F160" i="2"/>
  <c r="F161" i="2"/>
  <c r="F162" i="2"/>
  <c r="F163" i="2"/>
  <c r="F164" i="2"/>
  <c r="F165" i="2"/>
  <c r="F166" i="2"/>
  <c r="F167" i="2"/>
  <c r="F168" i="2"/>
  <c r="F169" i="2"/>
  <c r="F170" i="2"/>
  <c r="F171" i="2"/>
  <c r="F172" i="2"/>
  <c r="F173" i="2"/>
  <c r="F174" i="2"/>
  <c r="F175" i="2"/>
  <c r="F176" i="2"/>
  <c r="F177" i="2"/>
  <c r="F178" i="2"/>
  <c r="F179" i="2"/>
  <c r="F180" i="2"/>
  <c r="F181" i="2"/>
  <c r="F182" i="2"/>
  <c r="F183" i="2"/>
  <c r="F184" i="2"/>
  <c r="F185" i="2"/>
  <c r="F186" i="2"/>
  <c r="F187" i="2"/>
  <c r="F188" i="2"/>
  <c r="F189" i="2"/>
  <c r="F190" i="2"/>
  <c r="F191" i="2"/>
  <c r="F192" i="2"/>
  <c r="F193" i="2"/>
  <c r="F194" i="2"/>
  <c r="F195" i="2"/>
  <c r="F196" i="2"/>
  <c r="F197" i="2"/>
  <c r="F198" i="2"/>
  <c r="F199" i="2"/>
  <c r="F200" i="2"/>
  <c r="F201" i="2"/>
  <c r="F202" i="2"/>
  <c r="F203" i="2"/>
  <c r="F204" i="2"/>
  <c r="F205" i="2"/>
  <c r="F206" i="2"/>
  <c r="F207" i="2"/>
  <c r="F208" i="2"/>
  <c r="F209" i="2"/>
  <c r="F210" i="2"/>
  <c r="F211" i="2"/>
  <c r="F212" i="2"/>
  <c r="F213" i="2"/>
  <c r="F214" i="2"/>
  <c r="F215" i="2"/>
  <c r="F216" i="2"/>
  <c r="F217" i="2"/>
  <c r="F218" i="2"/>
  <c r="F219" i="2"/>
  <c r="F220" i="2"/>
  <c r="F221" i="2"/>
  <c r="F222" i="2"/>
  <c r="F223" i="2"/>
  <c r="F224" i="2"/>
  <c r="F225" i="2"/>
  <c r="F226" i="2"/>
  <c r="F227" i="2"/>
  <c r="F228" i="2"/>
  <c r="F229" i="2"/>
  <c r="F230" i="2"/>
  <c r="F231" i="2"/>
  <c r="F232" i="2"/>
  <c r="F233" i="2"/>
  <c r="F234" i="2"/>
  <c r="F235" i="2"/>
  <c r="F236" i="2"/>
  <c r="F237" i="2"/>
  <c r="F238" i="2"/>
  <c r="F239" i="2"/>
  <c r="F240" i="2"/>
  <c r="F241" i="2"/>
  <c r="F242" i="2"/>
  <c r="F243" i="2"/>
  <c r="F244" i="2"/>
  <c r="F245" i="2"/>
  <c r="F246" i="2"/>
  <c r="F247" i="2"/>
  <c r="F248" i="2"/>
  <c r="F249" i="2"/>
  <c r="F250" i="2"/>
  <c r="F251" i="2"/>
  <c r="F252" i="2"/>
  <c r="F253" i="2"/>
  <c r="F254" i="2"/>
  <c r="F255" i="2"/>
  <c r="F256" i="2"/>
  <c r="F257" i="2"/>
  <c r="F258" i="2"/>
  <c r="F259" i="2"/>
  <c r="F260" i="2"/>
  <c r="F261" i="2"/>
  <c r="F262" i="2"/>
  <c r="F263" i="2"/>
  <c r="F264" i="2"/>
  <c r="F265" i="2"/>
  <c r="F266" i="2"/>
  <c r="F267" i="2"/>
  <c r="F268" i="2"/>
  <c r="F269" i="2"/>
  <c r="F270" i="2"/>
  <c r="F271" i="2"/>
  <c r="F272" i="2"/>
  <c r="F273" i="2"/>
  <c r="F274" i="2"/>
  <c r="F275" i="2"/>
  <c r="F276" i="2"/>
  <c r="F277" i="2"/>
  <c r="F278" i="2"/>
  <c r="F279" i="2"/>
  <c r="F280" i="2"/>
  <c r="F281" i="2"/>
  <c r="F282" i="2"/>
  <c r="F283" i="2"/>
  <c r="F284" i="2"/>
  <c r="F285" i="2"/>
  <c r="F286" i="2"/>
  <c r="F287" i="2"/>
  <c r="F288" i="2"/>
  <c r="F289" i="2"/>
  <c r="F290" i="2"/>
  <c r="F291" i="2"/>
  <c r="F292" i="2"/>
  <c r="F293" i="2"/>
  <c r="F294" i="2"/>
  <c r="F295" i="2"/>
  <c r="F296" i="2"/>
  <c r="F297" i="2"/>
  <c r="F298" i="2"/>
  <c r="F299" i="2"/>
  <c r="F300" i="2"/>
  <c r="F301" i="2"/>
  <c r="F302" i="2"/>
  <c r="F303" i="2"/>
  <c r="F304" i="2"/>
  <c r="F305" i="2"/>
  <c r="F306" i="2"/>
  <c r="F307" i="2"/>
  <c r="F308" i="2"/>
  <c r="F309" i="2"/>
  <c r="F310" i="2"/>
  <c r="F311" i="2"/>
  <c r="F312" i="2"/>
  <c r="F313" i="2"/>
  <c r="F314" i="2"/>
  <c r="F315" i="2"/>
  <c r="F316" i="2"/>
  <c r="F317" i="2"/>
  <c r="F318" i="2"/>
  <c r="F319" i="2"/>
  <c r="F320" i="2"/>
  <c r="F321" i="2"/>
  <c r="F322" i="2"/>
  <c r="F323" i="2"/>
  <c r="F324" i="2"/>
  <c r="F325" i="2"/>
  <c r="F326" i="2"/>
  <c r="F327" i="2"/>
  <c r="F328" i="2"/>
  <c r="F329" i="2"/>
  <c r="F330" i="2"/>
  <c r="F331" i="2"/>
  <c r="F332" i="2"/>
  <c r="F333" i="2"/>
  <c r="F334" i="2"/>
  <c r="F335" i="2"/>
  <c r="F336" i="2"/>
  <c r="F337" i="2"/>
  <c r="F338" i="2"/>
  <c r="F339" i="2"/>
  <c r="F340" i="2"/>
  <c r="F341" i="2"/>
  <c r="F342" i="2"/>
  <c r="F343" i="2"/>
  <c r="F344" i="2"/>
  <c r="F345" i="2"/>
  <c r="F346" i="2"/>
  <c r="F347" i="2"/>
  <c r="F348" i="2"/>
  <c r="F349" i="2"/>
  <c r="F350" i="2"/>
  <c r="F351" i="2"/>
  <c r="F352" i="2"/>
  <c r="F353" i="2"/>
  <c r="F354" i="2"/>
  <c r="F355" i="2"/>
  <c r="F356" i="2"/>
  <c r="F357" i="2"/>
  <c r="F358" i="2"/>
  <c r="F359" i="2"/>
  <c r="F360" i="2"/>
  <c r="F361" i="2"/>
  <c r="F362" i="2"/>
  <c r="F363" i="2"/>
  <c r="F364" i="2"/>
  <c r="F365" i="2"/>
  <c r="F366" i="2"/>
  <c r="F367" i="2"/>
  <c r="F368" i="2"/>
  <c r="F369" i="2"/>
  <c r="F370" i="2"/>
  <c r="F371" i="2"/>
  <c r="F372" i="2"/>
  <c r="F373" i="2"/>
  <c r="F374" i="2"/>
  <c r="F375" i="2"/>
  <c r="F376" i="2"/>
  <c r="F377" i="2"/>
  <c r="F378" i="2"/>
  <c r="F379" i="2"/>
  <c r="F380" i="2"/>
  <c r="F381" i="2"/>
  <c r="F382" i="2"/>
  <c r="F383" i="2"/>
  <c r="F384" i="2"/>
  <c r="F385" i="2"/>
  <c r="F386" i="2"/>
  <c r="F387" i="2"/>
  <c r="F388" i="2"/>
  <c r="F389" i="2"/>
  <c r="F390" i="2"/>
  <c r="F391" i="2"/>
  <c r="F392" i="2"/>
  <c r="F393" i="2"/>
  <c r="F394" i="2"/>
  <c r="F395" i="2"/>
  <c r="F396" i="2"/>
  <c r="F397" i="2"/>
  <c r="F398" i="2"/>
  <c r="F399" i="2"/>
  <c r="F400" i="2"/>
  <c r="F401" i="2"/>
  <c r="F402" i="2"/>
  <c r="F403" i="2"/>
  <c r="F404" i="2"/>
  <c r="F405" i="2"/>
  <c r="F406" i="2"/>
  <c r="F407" i="2"/>
  <c r="F408" i="2"/>
  <c r="F409" i="2"/>
  <c r="F410" i="2"/>
  <c r="F411" i="2"/>
  <c r="F412" i="2"/>
  <c r="F413" i="2"/>
  <c r="F414" i="2"/>
  <c r="F415" i="2"/>
  <c r="F416" i="2"/>
  <c r="F417" i="2"/>
  <c r="F418" i="2"/>
  <c r="F419" i="2"/>
  <c r="F420" i="2"/>
  <c r="F421" i="2"/>
  <c r="F422" i="2"/>
  <c r="F423" i="2"/>
  <c r="F424" i="2"/>
  <c r="F425" i="2"/>
  <c r="F426" i="2"/>
  <c r="F427" i="2"/>
  <c r="F428" i="2"/>
  <c r="F429" i="2"/>
  <c r="F430" i="2"/>
  <c r="F431" i="2"/>
  <c r="F432" i="2"/>
  <c r="F433" i="2"/>
  <c r="F434" i="2"/>
  <c r="F435" i="2"/>
  <c r="F436" i="2"/>
  <c r="F437" i="2"/>
  <c r="F438" i="2"/>
  <c r="F439" i="2"/>
  <c r="F440" i="2"/>
  <c r="F441" i="2"/>
  <c r="F442" i="2"/>
  <c r="F443" i="2"/>
  <c r="F444" i="2"/>
  <c r="F445" i="2"/>
  <c r="F446" i="2"/>
  <c r="F447" i="2"/>
  <c r="F448" i="2"/>
  <c r="F449" i="2"/>
  <c r="F450" i="2"/>
  <c r="F3" i="2"/>
  <c r="BM435" i="3" l="1"/>
  <c r="W451" i="2" l="1"/>
  <c r="V451" i="2"/>
  <c r="H3" i="2" l="1"/>
  <c r="AD4" i="15" l="1"/>
  <c r="AD5" i="15"/>
  <c r="AD6" i="15"/>
  <c r="AD7" i="15"/>
  <c r="AD8" i="15"/>
  <c r="AD9" i="15"/>
  <c r="AD10" i="15"/>
  <c r="AD11" i="15"/>
  <c r="AD12" i="15"/>
  <c r="AD13" i="15"/>
  <c r="AD14" i="15"/>
  <c r="AD15" i="15"/>
  <c r="AD16" i="15"/>
  <c r="AD17" i="15"/>
  <c r="AD18" i="15"/>
  <c r="AD19" i="15"/>
  <c r="AD20" i="15"/>
  <c r="AD21" i="15"/>
  <c r="AD22" i="15"/>
  <c r="AD23" i="15"/>
  <c r="AD24" i="15"/>
  <c r="AD25" i="15"/>
  <c r="AD26" i="15"/>
  <c r="AD27" i="15"/>
  <c r="AD28" i="15"/>
  <c r="AD29" i="15"/>
  <c r="AD30" i="15"/>
  <c r="AD31" i="15"/>
  <c r="AD32" i="15"/>
  <c r="AD33" i="15"/>
  <c r="AD34" i="15"/>
  <c r="AD35" i="15"/>
  <c r="AD36" i="15"/>
  <c r="AD37" i="15"/>
  <c r="AD38" i="15"/>
  <c r="AD39" i="15"/>
  <c r="AD40" i="15"/>
  <c r="AD41" i="15"/>
  <c r="AD42" i="15"/>
  <c r="AD43" i="15"/>
  <c r="AD44" i="15"/>
  <c r="AD45" i="15"/>
  <c r="AD46" i="15"/>
  <c r="AD47" i="15"/>
  <c r="AD48" i="15"/>
  <c r="AD49" i="15"/>
  <c r="AD50" i="15"/>
  <c r="AD51" i="15"/>
  <c r="AD52" i="15"/>
  <c r="AD53" i="15"/>
  <c r="AD54" i="15"/>
  <c r="AD55" i="15"/>
  <c r="AD56" i="15"/>
  <c r="AD57" i="15"/>
  <c r="AD58" i="15"/>
  <c r="AD59" i="15"/>
  <c r="AD60" i="15"/>
  <c r="AD61" i="15"/>
  <c r="AD62" i="15"/>
  <c r="AD63" i="15"/>
  <c r="AD64" i="15"/>
  <c r="AD65" i="15"/>
  <c r="AD66" i="15"/>
  <c r="AD67" i="15"/>
  <c r="AD68" i="15"/>
  <c r="AD69" i="15"/>
  <c r="AD70" i="15"/>
  <c r="AD71" i="15"/>
  <c r="AD72" i="15"/>
  <c r="AD73" i="15"/>
  <c r="AD74" i="15"/>
  <c r="AD75" i="15"/>
  <c r="AD76" i="15"/>
  <c r="AD77" i="15"/>
  <c r="AD78" i="15"/>
  <c r="AD79" i="15"/>
  <c r="AD80" i="15"/>
  <c r="AD81" i="15"/>
  <c r="AD82" i="15"/>
  <c r="AD83" i="15"/>
  <c r="AD84" i="15"/>
  <c r="AD85" i="15"/>
  <c r="AD86" i="15"/>
  <c r="AD87" i="15"/>
  <c r="AD88" i="15"/>
  <c r="AD89" i="15"/>
  <c r="AD90" i="15"/>
  <c r="AD91" i="15"/>
  <c r="AD92" i="15"/>
  <c r="AD93" i="15"/>
  <c r="AD94" i="15"/>
  <c r="AD95" i="15"/>
  <c r="AD96" i="15"/>
  <c r="AD97" i="15"/>
  <c r="AD98" i="15"/>
  <c r="AD99" i="15"/>
  <c r="AD100" i="15"/>
  <c r="AD101" i="15"/>
  <c r="AD102" i="15"/>
  <c r="AD103" i="15"/>
  <c r="AD104" i="15"/>
  <c r="AD105" i="15"/>
  <c r="AD106" i="15"/>
  <c r="AD107" i="15"/>
  <c r="AD108" i="15"/>
  <c r="AD109" i="15"/>
  <c r="AD110" i="15"/>
  <c r="AD111" i="15"/>
  <c r="AD112" i="15"/>
  <c r="AD113" i="15"/>
  <c r="AD114" i="15"/>
  <c r="AD115" i="15"/>
  <c r="AD116" i="15"/>
  <c r="AD117" i="15"/>
  <c r="AD118" i="15"/>
  <c r="AD119" i="15"/>
  <c r="AD120" i="15"/>
  <c r="AD121" i="15"/>
  <c r="AD122" i="15"/>
  <c r="AD123" i="15"/>
  <c r="AD124" i="15"/>
  <c r="AD125" i="15"/>
  <c r="AD126" i="15"/>
  <c r="AD127" i="15"/>
  <c r="AD128" i="15"/>
  <c r="AD129" i="15"/>
  <c r="AD130" i="15"/>
  <c r="AD131" i="15"/>
  <c r="AD132" i="15"/>
  <c r="AD133" i="15"/>
  <c r="AD134" i="15"/>
  <c r="AD135" i="15"/>
  <c r="AD136" i="15"/>
  <c r="AD137" i="15"/>
  <c r="AD138" i="15"/>
  <c r="AD139" i="15"/>
  <c r="AD140" i="15"/>
  <c r="AD141" i="15"/>
  <c r="AD142" i="15"/>
  <c r="AD143" i="15"/>
  <c r="AD144" i="15"/>
  <c r="AD145" i="15"/>
  <c r="AD146" i="15"/>
  <c r="AD147" i="15"/>
  <c r="AD148" i="15"/>
  <c r="AD149" i="15"/>
  <c r="AD150" i="15"/>
  <c r="AD151" i="15"/>
  <c r="AD152" i="15"/>
  <c r="AD153" i="15"/>
  <c r="AD154" i="15"/>
  <c r="AD155" i="15"/>
  <c r="AD156" i="15"/>
  <c r="AD157" i="15"/>
  <c r="AD158" i="15"/>
  <c r="AD159" i="15"/>
  <c r="AD160" i="15"/>
  <c r="AD161" i="15"/>
  <c r="AD162" i="15"/>
  <c r="AD163" i="15"/>
  <c r="AD164" i="15"/>
  <c r="AD165" i="15"/>
  <c r="AD166" i="15"/>
  <c r="AD167" i="15"/>
  <c r="AD168" i="15"/>
  <c r="AD169" i="15"/>
  <c r="AD170" i="15"/>
  <c r="AD171" i="15"/>
  <c r="AD172" i="15"/>
  <c r="AD173" i="15"/>
  <c r="AD174" i="15"/>
  <c r="AD175" i="15"/>
  <c r="AD176" i="15"/>
  <c r="AD177" i="15"/>
  <c r="AD178" i="15"/>
  <c r="AD179" i="15"/>
  <c r="AD180" i="15"/>
  <c r="AD181" i="15"/>
  <c r="AD182" i="15"/>
  <c r="AD183" i="15"/>
  <c r="AD184" i="15"/>
  <c r="AD185" i="15"/>
  <c r="AD186" i="15"/>
  <c r="AD187" i="15"/>
  <c r="AD188" i="15"/>
  <c r="AD189" i="15"/>
  <c r="AD190" i="15"/>
  <c r="AD191" i="15"/>
  <c r="AD192" i="15"/>
  <c r="AD193" i="15"/>
  <c r="AD194" i="15"/>
  <c r="AD195" i="15"/>
  <c r="AD196" i="15"/>
  <c r="AD197" i="15"/>
  <c r="AD198" i="15"/>
  <c r="AD199" i="15"/>
  <c r="AD200" i="15"/>
  <c r="AD201" i="15"/>
  <c r="AD202" i="15"/>
  <c r="AD203" i="15"/>
  <c r="AD204" i="15"/>
  <c r="AD205" i="15"/>
  <c r="AD206" i="15"/>
  <c r="AD207" i="15"/>
  <c r="AD208" i="15"/>
  <c r="AD209" i="15"/>
  <c r="AD210" i="15"/>
  <c r="AD211" i="15"/>
  <c r="AD212" i="15"/>
  <c r="AD213" i="15"/>
  <c r="AD214" i="15"/>
  <c r="AD215" i="15"/>
  <c r="AD216" i="15"/>
  <c r="AD217" i="15"/>
  <c r="AD218" i="15"/>
  <c r="AD219" i="15"/>
  <c r="AD220" i="15"/>
  <c r="AD221" i="15"/>
  <c r="AD222" i="15"/>
  <c r="AD223" i="15"/>
  <c r="AD224" i="15"/>
  <c r="AD225" i="15"/>
  <c r="AD226" i="15"/>
  <c r="AD227" i="15"/>
  <c r="AD228" i="15"/>
  <c r="AD229" i="15"/>
  <c r="AD230" i="15"/>
  <c r="AD231" i="15"/>
  <c r="AD232" i="15"/>
  <c r="AD233" i="15"/>
  <c r="AD234" i="15"/>
  <c r="AD235" i="15"/>
  <c r="AD236" i="15"/>
  <c r="AD237" i="15"/>
  <c r="AD238" i="15"/>
  <c r="AD239" i="15"/>
  <c r="AD240" i="15"/>
  <c r="AD241" i="15"/>
  <c r="AD242" i="15"/>
  <c r="AD243" i="15"/>
  <c r="AD244" i="15"/>
  <c r="AD245" i="15"/>
  <c r="AD246" i="15"/>
  <c r="AD247" i="15"/>
  <c r="AD248" i="15"/>
  <c r="AD249" i="15"/>
  <c r="AD250" i="15"/>
  <c r="AD251" i="15"/>
  <c r="AD252" i="15"/>
  <c r="AD253" i="15"/>
  <c r="AD254" i="15"/>
  <c r="AD255" i="15"/>
  <c r="AD256" i="15"/>
  <c r="AD257" i="15"/>
  <c r="AD258" i="15"/>
  <c r="AD259" i="15"/>
  <c r="AD260" i="15"/>
  <c r="AD261" i="15"/>
  <c r="AD262" i="15"/>
  <c r="AD263" i="15"/>
  <c r="AD264" i="15"/>
  <c r="AD265" i="15"/>
  <c r="AD266" i="15"/>
  <c r="AD267" i="15"/>
  <c r="AD268" i="15"/>
  <c r="AD269" i="15"/>
  <c r="AD270" i="15"/>
  <c r="AD271" i="15"/>
  <c r="AD272" i="15"/>
  <c r="AD273" i="15"/>
  <c r="AD274" i="15"/>
  <c r="AD275" i="15"/>
  <c r="AD276" i="15"/>
  <c r="AD277" i="15"/>
  <c r="AD278" i="15"/>
  <c r="AD279" i="15"/>
  <c r="AD280" i="15"/>
  <c r="AD281" i="15"/>
  <c r="AD282" i="15"/>
  <c r="AD283" i="15"/>
  <c r="AD284" i="15"/>
  <c r="AD285" i="15"/>
  <c r="AD286" i="15"/>
  <c r="AD287" i="15"/>
  <c r="AD288" i="15"/>
  <c r="AD289" i="15"/>
  <c r="AD290" i="15"/>
  <c r="AD291" i="15"/>
  <c r="AD292" i="15"/>
  <c r="AD293" i="15"/>
  <c r="AD294" i="15"/>
  <c r="AD295" i="15"/>
  <c r="AD296" i="15"/>
  <c r="AD297" i="15"/>
  <c r="AD298" i="15"/>
  <c r="AD299" i="15"/>
  <c r="AD300" i="15"/>
  <c r="AD301" i="15"/>
  <c r="AD302" i="15"/>
  <c r="AD303" i="15"/>
  <c r="AD304" i="15"/>
  <c r="AD305" i="15"/>
  <c r="AD306" i="15"/>
  <c r="AD307" i="15"/>
  <c r="AD308" i="15"/>
  <c r="AD309" i="15"/>
  <c r="AD310" i="15"/>
  <c r="AD311" i="15"/>
  <c r="AD312" i="15"/>
  <c r="AD313" i="15"/>
  <c r="AD314" i="15"/>
  <c r="AD315" i="15"/>
  <c r="AD316" i="15"/>
  <c r="AD317" i="15"/>
  <c r="AD318" i="15"/>
  <c r="AD319" i="15"/>
  <c r="AD320" i="15"/>
  <c r="AD321" i="15"/>
  <c r="AD322" i="15"/>
  <c r="AD323" i="15"/>
  <c r="AD324" i="15"/>
  <c r="AD325" i="15"/>
  <c r="AD326" i="15"/>
  <c r="AD327" i="15"/>
  <c r="AD328" i="15"/>
  <c r="AD329" i="15"/>
  <c r="AD330" i="15"/>
  <c r="AD331" i="15"/>
  <c r="AD332" i="15"/>
  <c r="AD333" i="15"/>
  <c r="AD334" i="15"/>
  <c r="AD335" i="15"/>
  <c r="AD336" i="15"/>
  <c r="AD337" i="15"/>
  <c r="AD338" i="15"/>
  <c r="AD339" i="15"/>
  <c r="AD340" i="15"/>
  <c r="AD341" i="15"/>
  <c r="AD342" i="15"/>
  <c r="AD343" i="15"/>
  <c r="AD344" i="15"/>
  <c r="AD345" i="15"/>
  <c r="AD346" i="15"/>
  <c r="AD347" i="15"/>
  <c r="AD348" i="15"/>
  <c r="AD349" i="15"/>
  <c r="AD350" i="15"/>
  <c r="AD351" i="15"/>
  <c r="AD352" i="15"/>
  <c r="AD353" i="15"/>
  <c r="AD354" i="15"/>
  <c r="AD355" i="15"/>
  <c r="AD356" i="15"/>
  <c r="AD357" i="15"/>
  <c r="AD358" i="15"/>
  <c r="AD359" i="15"/>
  <c r="AD360" i="15"/>
  <c r="AD361" i="15"/>
  <c r="AD362" i="15"/>
  <c r="AD363" i="15"/>
  <c r="AD364" i="15"/>
  <c r="AD365" i="15"/>
  <c r="AD366" i="15"/>
  <c r="AD367" i="15"/>
  <c r="AD368" i="15"/>
  <c r="AD369" i="15"/>
  <c r="AD370" i="15"/>
  <c r="AD371" i="15"/>
  <c r="AD372" i="15"/>
  <c r="AD373" i="15"/>
  <c r="AD374" i="15"/>
  <c r="AD375" i="15"/>
  <c r="AD376" i="15"/>
  <c r="AD377" i="15"/>
  <c r="AD378" i="15"/>
  <c r="AD379" i="15"/>
  <c r="AD380" i="15"/>
  <c r="AD381" i="15"/>
  <c r="AD382" i="15"/>
  <c r="AD383" i="15"/>
  <c r="AD384" i="15"/>
  <c r="AD385" i="15"/>
  <c r="AD386" i="15"/>
  <c r="AD387" i="15"/>
  <c r="AD388" i="15"/>
  <c r="AD389" i="15"/>
  <c r="AD390" i="15"/>
  <c r="AD391" i="15"/>
  <c r="AD392" i="15"/>
  <c r="AD393" i="15"/>
  <c r="AD394" i="15"/>
  <c r="AD395" i="15"/>
  <c r="AD396" i="15"/>
  <c r="AD397" i="15"/>
  <c r="AD398" i="15"/>
  <c r="AD399" i="15"/>
  <c r="AD400" i="15"/>
  <c r="AD401" i="15"/>
  <c r="AD402" i="15"/>
  <c r="AD403" i="15"/>
  <c r="AD404" i="15"/>
  <c r="AD405" i="15"/>
  <c r="AD406" i="15"/>
  <c r="AD407" i="15"/>
  <c r="AD408" i="15"/>
  <c r="AD409" i="15"/>
  <c r="AD410" i="15"/>
  <c r="AD411" i="15"/>
  <c r="AD412" i="15"/>
  <c r="AD413" i="15"/>
  <c r="AD414" i="15"/>
  <c r="AD415" i="15"/>
  <c r="AD416" i="15"/>
  <c r="AD417" i="15"/>
  <c r="AD418" i="15"/>
  <c r="AD419" i="15"/>
  <c r="AD420" i="15"/>
  <c r="AD421" i="15"/>
  <c r="AD422" i="15"/>
  <c r="AD423" i="15"/>
  <c r="AD424" i="15"/>
  <c r="AD425" i="15"/>
  <c r="AD426" i="15"/>
  <c r="AD427" i="15"/>
  <c r="AD428" i="15"/>
  <c r="AD429" i="15"/>
  <c r="AD430" i="15"/>
  <c r="AD431" i="15"/>
  <c r="AD432" i="15"/>
  <c r="AD433" i="15"/>
  <c r="AD434" i="15"/>
  <c r="AD435" i="15"/>
  <c r="AD436" i="15"/>
  <c r="AD437" i="15"/>
  <c r="AD438" i="15"/>
  <c r="AD439" i="15"/>
  <c r="AD440" i="15"/>
  <c r="AD441" i="15"/>
  <c r="AD442" i="15"/>
  <c r="AD443" i="15"/>
  <c r="AD444" i="15"/>
  <c r="AD445" i="15"/>
  <c r="AD446" i="15"/>
  <c r="AD447" i="15"/>
  <c r="AD448" i="15"/>
  <c r="AD449" i="15"/>
  <c r="AD450" i="15"/>
  <c r="AD3" i="15"/>
  <c r="BY450" i="15" l="1"/>
  <c r="BX450" i="15"/>
  <c r="BW450" i="15"/>
  <c r="BV450" i="15"/>
  <c r="BU450" i="15"/>
  <c r="BT450" i="15"/>
  <c r="BS450" i="15"/>
  <c r="BR450" i="15"/>
  <c r="BQ450" i="15"/>
  <c r="BP450" i="15"/>
  <c r="BO450" i="15"/>
  <c r="BN450" i="15"/>
  <c r="BM450" i="15"/>
  <c r="BL450" i="15"/>
  <c r="BK450" i="15"/>
  <c r="BJ450" i="15"/>
  <c r="BI450" i="15"/>
  <c r="BH450" i="15"/>
  <c r="BG450" i="15"/>
  <c r="BF450" i="15"/>
  <c r="BE450" i="15"/>
  <c r="BD450" i="15"/>
  <c r="BC450" i="15"/>
  <c r="BB450" i="15"/>
  <c r="BA450" i="15"/>
  <c r="AZ450" i="15"/>
  <c r="AY450" i="15"/>
  <c r="AX450" i="15"/>
  <c r="AW450" i="15"/>
  <c r="AV450" i="15"/>
  <c r="AU450" i="15"/>
  <c r="AT450" i="15"/>
  <c r="AS450" i="15"/>
  <c r="AR450" i="15"/>
  <c r="AQ450" i="15"/>
  <c r="AP450" i="15"/>
  <c r="AO450" i="15"/>
  <c r="AN450" i="15"/>
  <c r="AM450" i="15"/>
  <c r="AL450" i="15"/>
  <c r="AK450" i="15"/>
  <c r="AJ450" i="15"/>
  <c r="AI450" i="15"/>
  <c r="AH450" i="15"/>
  <c r="AG450" i="15"/>
  <c r="AF450" i="15"/>
  <c r="AE450" i="15"/>
  <c r="AC450" i="15"/>
  <c r="AB450" i="15"/>
  <c r="AA450" i="15"/>
  <c r="Z450" i="15"/>
  <c r="Y450" i="15"/>
  <c r="X450" i="15"/>
  <c r="W450" i="15"/>
  <c r="V450" i="15"/>
  <c r="U450" i="15"/>
  <c r="T450" i="15"/>
  <c r="S450" i="15"/>
  <c r="R450" i="15"/>
  <c r="Q450" i="15"/>
  <c r="P450" i="15"/>
  <c r="O450" i="15"/>
  <c r="N450" i="15"/>
  <c r="M450" i="15"/>
  <c r="L450" i="15"/>
  <c r="K450" i="15"/>
  <c r="J450" i="15"/>
  <c r="I450" i="15"/>
  <c r="BY449" i="15"/>
  <c r="BX449" i="15"/>
  <c r="BW449" i="15"/>
  <c r="BV449" i="15"/>
  <c r="BU449" i="15"/>
  <c r="BT449" i="15"/>
  <c r="BS449" i="15"/>
  <c r="BR449" i="15"/>
  <c r="BQ449" i="15"/>
  <c r="BP449" i="15"/>
  <c r="BO449" i="15"/>
  <c r="BN449" i="15"/>
  <c r="BM449" i="15"/>
  <c r="BL449" i="15"/>
  <c r="BK449" i="15"/>
  <c r="BJ449" i="15"/>
  <c r="BI449" i="15"/>
  <c r="BH449" i="15"/>
  <c r="BG449" i="15"/>
  <c r="BF449" i="15"/>
  <c r="BE449" i="15"/>
  <c r="BD449" i="15"/>
  <c r="BC449" i="15"/>
  <c r="BB449" i="15"/>
  <c r="BA449" i="15"/>
  <c r="AZ449" i="15"/>
  <c r="AY449" i="15"/>
  <c r="AX449" i="15"/>
  <c r="AW449" i="15"/>
  <c r="AV449" i="15"/>
  <c r="AU449" i="15"/>
  <c r="AT449" i="15"/>
  <c r="AS449" i="15"/>
  <c r="AR449" i="15"/>
  <c r="AQ449" i="15"/>
  <c r="AP449" i="15"/>
  <c r="AO449" i="15"/>
  <c r="AN449" i="15"/>
  <c r="AM449" i="15"/>
  <c r="AL449" i="15"/>
  <c r="AK449" i="15"/>
  <c r="AJ449" i="15"/>
  <c r="AI449" i="15"/>
  <c r="AH449" i="15"/>
  <c r="AG449" i="15"/>
  <c r="AF449" i="15"/>
  <c r="AE449" i="15"/>
  <c r="AC449" i="15"/>
  <c r="AB449" i="15"/>
  <c r="AA449" i="15"/>
  <c r="Z449" i="15"/>
  <c r="Y449" i="15"/>
  <c r="X449" i="15"/>
  <c r="W449" i="15"/>
  <c r="V449" i="15"/>
  <c r="U449" i="15"/>
  <c r="T449" i="15"/>
  <c r="S449" i="15"/>
  <c r="R449" i="15"/>
  <c r="Q449" i="15"/>
  <c r="P449" i="15"/>
  <c r="O449" i="15"/>
  <c r="N449" i="15"/>
  <c r="M449" i="15"/>
  <c r="L449" i="15"/>
  <c r="K449" i="15"/>
  <c r="J449" i="15"/>
  <c r="I449" i="15"/>
  <c r="BY448" i="15"/>
  <c r="BX448" i="15"/>
  <c r="BW448" i="15"/>
  <c r="BV448" i="15"/>
  <c r="BU448" i="15"/>
  <c r="BT448" i="15"/>
  <c r="BS448" i="15"/>
  <c r="BR448" i="15"/>
  <c r="BQ448" i="15"/>
  <c r="BP448" i="15"/>
  <c r="BO448" i="15"/>
  <c r="BN448" i="15"/>
  <c r="BM448" i="15"/>
  <c r="BL448" i="15"/>
  <c r="BK448" i="15"/>
  <c r="BJ448" i="15"/>
  <c r="BI448" i="15"/>
  <c r="BH448" i="15"/>
  <c r="BG448" i="15"/>
  <c r="BF448" i="15"/>
  <c r="BE448" i="15"/>
  <c r="BD448" i="15"/>
  <c r="BC448" i="15"/>
  <c r="BB448" i="15"/>
  <c r="BA448" i="15"/>
  <c r="AZ448" i="15"/>
  <c r="AY448" i="15"/>
  <c r="AX448" i="15"/>
  <c r="AW448" i="15"/>
  <c r="AV448" i="15"/>
  <c r="AU448" i="15"/>
  <c r="AT448" i="15"/>
  <c r="AS448" i="15"/>
  <c r="AR448" i="15"/>
  <c r="AQ448" i="15"/>
  <c r="AP448" i="15"/>
  <c r="AO448" i="15"/>
  <c r="AN448" i="15"/>
  <c r="AM448" i="15"/>
  <c r="AL448" i="15"/>
  <c r="AK448" i="15"/>
  <c r="AJ448" i="15"/>
  <c r="AI448" i="15"/>
  <c r="AH448" i="15"/>
  <c r="AG448" i="15"/>
  <c r="AF448" i="15"/>
  <c r="AE448" i="15"/>
  <c r="AC448" i="15"/>
  <c r="AB448" i="15"/>
  <c r="AA448" i="15"/>
  <c r="Z448" i="15"/>
  <c r="Y448" i="15"/>
  <c r="X448" i="15"/>
  <c r="W448" i="15"/>
  <c r="V448" i="15"/>
  <c r="U448" i="15"/>
  <c r="T448" i="15"/>
  <c r="S448" i="15"/>
  <c r="R448" i="15"/>
  <c r="Q448" i="15"/>
  <c r="P448" i="15"/>
  <c r="O448" i="15"/>
  <c r="N448" i="15"/>
  <c r="M448" i="15"/>
  <c r="L448" i="15"/>
  <c r="K448" i="15"/>
  <c r="J448" i="15"/>
  <c r="I448" i="15"/>
  <c r="BY447" i="15"/>
  <c r="BX447" i="15"/>
  <c r="BW447" i="15"/>
  <c r="BV447" i="15"/>
  <c r="BU447" i="15"/>
  <c r="BT447" i="15"/>
  <c r="BS447" i="15"/>
  <c r="BR447" i="15"/>
  <c r="BQ447" i="15"/>
  <c r="BP447" i="15"/>
  <c r="BO447" i="15"/>
  <c r="BN447" i="15"/>
  <c r="BM447" i="15"/>
  <c r="BL447" i="15"/>
  <c r="BK447" i="15"/>
  <c r="BJ447" i="15"/>
  <c r="BI447" i="15"/>
  <c r="BH447" i="15"/>
  <c r="BG447" i="15"/>
  <c r="BF447" i="15"/>
  <c r="BE447" i="15"/>
  <c r="BD447" i="15"/>
  <c r="BC447" i="15"/>
  <c r="BB447" i="15"/>
  <c r="BA447" i="15"/>
  <c r="AZ447" i="15"/>
  <c r="AY447" i="15"/>
  <c r="AX447" i="15"/>
  <c r="AW447" i="15"/>
  <c r="AV447" i="15"/>
  <c r="AU447" i="15"/>
  <c r="AT447" i="15"/>
  <c r="AS447" i="15"/>
  <c r="AR447" i="15"/>
  <c r="AQ447" i="15"/>
  <c r="AP447" i="15"/>
  <c r="AO447" i="15"/>
  <c r="AN447" i="15"/>
  <c r="AM447" i="15"/>
  <c r="AL447" i="15"/>
  <c r="AK447" i="15"/>
  <c r="AJ447" i="15"/>
  <c r="AI447" i="15"/>
  <c r="AH447" i="15"/>
  <c r="AG447" i="15"/>
  <c r="AF447" i="15"/>
  <c r="AE447" i="15"/>
  <c r="AC447" i="15"/>
  <c r="AB447" i="15"/>
  <c r="AA447" i="15"/>
  <c r="Z447" i="15"/>
  <c r="Y447" i="15"/>
  <c r="X447" i="15"/>
  <c r="W447" i="15"/>
  <c r="V447" i="15"/>
  <c r="U447" i="15"/>
  <c r="T447" i="15"/>
  <c r="S447" i="15"/>
  <c r="R447" i="15"/>
  <c r="Q447" i="15"/>
  <c r="P447" i="15"/>
  <c r="O447" i="15"/>
  <c r="N447" i="15"/>
  <c r="M447" i="15"/>
  <c r="L447" i="15"/>
  <c r="K447" i="15"/>
  <c r="J447" i="15"/>
  <c r="I447" i="15"/>
  <c r="BY446" i="15"/>
  <c r="BX446" i="15"/>
  <c r="BW446" i="15"/>
  <c r="BV446" i="15"/>
  <c r="BU446" i="15"/>
  <c r="BT446" i="15"/>
  <c r="BS446" i="15"/>
  <c r="BR446" i="15"/>
  <c r="BQ446" i="15"/>
  <c r="BP446" i="15"/>
  <c r="BO446" i="15"/>
  <c r="BN446" i="15"/>
  <c r="BM446" i="15"/>
  <c r="BL446" i="15"/>
  <c r="BK446" i="15"/>
  <c r="BJ446" i="15"/>
  <c r="BI446" i="15"/>
  <c r="BH446" i="15"/>
  <c r="BG446" i="15"/>
  <c r="BF446" i="15"/>
  <c r="BE446" i="15"/>
  <c r="BD446" i="15"/>
  <c r="BC446" i="15"/>
  <c r="BB446" i="15"/>
  <c r="BA446" i="15"/>
  <c r="AZ446" i="15"/>
  <c r="AY446" i="15"/>
  <c r="AX446" i="15"/>
  <c r="AW446" i="15"/>
  <c r="AV446" i="15"/>
  <c r="AU446" i="15"/>
  <c r="AT446" i="15"/>
  <c r="AS446" i="15"/>
  <c r="AR446" i="15"/>
  <c r="AQ446" i="15"/>
  <c r="AP446" i="15"/>
  <c r="AO446" i="15"/>
  <c r="AN446" i="15"/>
  <c r="AM446" i="15"/>
  <c r="AL446" i="15"/>
  <c r="AK446" i="15"/>
  <c r="AJ446" i="15"/>
  <c r="AI446" i="15"/>
  <c r="AH446" i="15"/>
  <c r="AG446" i="15"/>
  <c r="AF446" i="15"/>
  <c r="AE446" i="15"/>
  <c r="AC446" i="15"/>
  <c r="AB446" i="15"/>
  <c r="AA446" i="15"/>
  <c r="Z446" i="15"/>
  <c r="Y446" i="15"/>
  <c r="X446" i="15"/>
  <c r="W446" i="15"/>
  <c r="V446" i="15"/>
  <c r="U446" i="15"/>
  <c r="T446" i="15"/>
  <c r="S446" i="15"/>
  <c r="R446" i="15"/>
  <c r="Q446" i="15"/>
  <c r="P446" i="15"/>
  <c r="O446" i="15"/>
  <c r="N446" i="15"/>
  <c r="M446" i="15"/>
  <c r="L446" i="15"/>
  <c r="K446" i="15"/>
  <c r="J446" i="15"/>
  <c r="I446" i="15"/>
  <c r="BY445" i="15"/>
  <c r="BX445" i="15"/>
  <c r="BW445" i="15"/>
  <c r="BV445" i="15"/>
  <c r="BU445" i="15"/>
  <c r="BT445" i="15"/>
  <c r="BS445" i="15"/>
  <c r="BR445" i="15"/>
  <c r="BQ445" i="15"/>
  <c r="BP445" i="15"/>
  <c r="BO445" i="15"/>
  <c r="BN445" i="15"/>
  <c r="BM445" i="15"/>
  <c r="BL445" i="15"/>
  <c r="BK445" i="15"/>
  <c r="BJ445" i="15"/>
  <c r="BI445" i="15"/>
  <c r="BH445" i="15"/>
  <c r="BG445" i="15"/>
  <c r="BF445" i="15"/>
  <c r="BE445" i="15"/>
  <c r="BD445" i="15"/>
  <c r="BC445" i="15"/>
  <c r="BB445" i="15"/>
  <c r="BA445" i="15"/>
  <c r="AZ445" i="15"/>
  <c r="AY445" i="15"/>
  <c r="AX445" i="15"/>
  <c r="AW445" i="15"/>
  <c r="AV445" i="15"/>
  <c r="AU445" i="15"/>
  <c r="AT445" i="15"/>
  <c r="AS445" i="15"/>
  <c r="AR445" i="15"/>
  <c r="AQ445" i="15"/>
  <c r="AP445" i="15"/>
  <c r="AO445" i="15"/>
  <c r="AN445" i="15"/>
  <c r="AM445" i="15"/>
  <c r="AL445" i="15"/>
  <c r="AK445" i="15"/>
  <c r="AJ445" i="15"/>
  <c r="AI445" i="15"/>
  <c r="AH445" i="15"/>
  <c r="AG445" i="15"/>
  <c r="AF445" i="15"/>
  <c r="AE445" i="15"/>
  <c r="AC445" i="15"/>
  <c r="AB445" i="15"/>
  <c r="AA445" i="15"/>
  <c r="Z445" i="15"/>
  <c r="Y445" i="15"/>
  <c r="X445" i="15"/>
  <c r="W445" i="15"/>
  <c r="V445" i="15"/>
  <c r="U445" i="15"/>
  <c r="T445" i="15"/>
  <c r="S445" i="15"/>
  <c r="R445" i="15"/>
  <c r="Q445" i="15"/>
  <c r="P445" i="15"/>
  <c r="O445" i="15"/>
  <c r="N445" i="15"/>
  <c r="M445" i="15"/>
  <c r="L445" i="15"/>
  <c r="K445" i="15"/>
  <c r="J445" i="15"/>
  <c r="I445" i="15"/>
  <c r="BY444" i="15"/>
  <c r="BX444" i="15"/>
  <c r="BW444" i="15"/>
  <c r="BV444" i="15"/>
  <c r="BU444" i="15"/>
  <c r="BT444" i="15"/>
  <c r="BS444" i="15"/>
  <c r="BR444" i="15"/>
  <c r="BQ444" i="15"/>
  <c r="BP444" i="15"/>
  <c r="BO444" i="15"/>
  <c r="BN444" i="15"/>
  <c r="BM444" i="15"/>
  <c r="BL444" i="15"/>
  <c r="BK444" i="15"/>
  <c r="BJ444" i="15"/>
  <c r="BI444" i="15"/>
  <c r="BH444" i="15"/>
  <c r="BG444" i="15"/>
  <c r="BF444" i="15"/>
  <c r="BE444" i="15"/>
  <c r="BD444" i="15"/>
  <c r="BC444" i="15"/>
  <c r="BB444" i="15"/>
  <c r="BA444" i="15"/>
  <c r="AZ444" i="15"/>
  <c r="AY444" i="15"/>
  <c r="AX444" i="15"/>
  <c r="AW444" i="15"/>
  <c r="AV444" i="15"/>
  <c r="AU444" i="15"/>
  <c r="AT444" i="15"/>
  <c r="AS444" i="15"/>
  <c r="AR444" i="15"/>
  <c r="AQ444" i="15"/>
  <c r="AP444" i="15"/>
  <c r="AO444" i="15"/>
  <c r="AN444" i="15"/>
  <c r="AM444" i="15"/>
  <c r="AL444" i="15"/>
  <c r="AK444" i="15"/>
  <c r="AJ444" i="15"/>
  <c r="AI444" i="15"/>
  <c r="AH444" i="15"/>
  <c r="AG444" i="15"/>
  <c r="AF444" i="15"/>
  <c r="AE444" i="15"/>
  <c r="AC444" i="15"/>
  <c r="AB444" i="15"/>
  <c r="AA444" i="15"/>
  <c r="Z444" i="15"/>
  <c r="Y444" i="15"/>
  <c r="X444" i="15"/>
  <c r="W444" i="15"/>
  <c r="V444" i="15"/>
  <c r="U444" i="15"/>
  <c r="T444" i="15"/>
  <c r="S444" i="15"/>
  <c r="R444" i="15"/>
  <c r="Q444" i="15"/>
  <c r="P444" i="15"/>
  <c r="O444" i="15"/>
  <c r="N444" i="15"/>
  <c r="M444" i="15"/>
  <c r="L444" i="15"/>
  <c r="K444" i="15"/>
  <c r="J444" i="15"/>
  <c r="I444" i="15"/>
  <c r="BY443" i="15"/>
  <c r="BX443" i="15"/>
  <c r="BW443" i="15"/>
  <c r="BV443" i="15"/>
  <c r="BU443" i="15"/>
  <c r="BT443" i="15"/>
  <c r="BS443" i="15"/>
  <c r="BR443" i="15"/>
  <c r="BQ443" i="15"/>
  <c r="BP443" i="15"/>
  <c r="BO443" i="15"/>
  <c r="BN443" i="15"/>
  <c r="BM443" i="15"/>
  <c r="BL443" i="15"/>
  <c r="BK443" i="15"/>
  <c r="BJ443" i="15"/>
  <c r="BI443" i="15"/>
  <c r="BH443" i="15"/>
  <c r="BG443" i="15"/>
  <c r="BF443" i="15"/>
  <c r="BE443" i="15"/>
  <c r="BD443" i="15"/>
  <c r="BC443" i="15"/>
  <c r="BB443" i="15"/>
  <c r="BA443" i="15"/>
  <c r="AZ443" i="15"/>
  <c r="AY443" i="15"/>
  <c r="AX443" i="15"/>
  <c r="AW443" i="15"/>
  <c r="AV443" i="15"/>
  <c r="AU443" i="15"/>
  <c r="AT443" i="15"/>
  <c r="AS443" i="15"/>
  <c r="AR443" i="15"/>
  <c r="AQ443" i="15"/>
  <c r="AP443" i="15"/>
  <c r="AO443" i="15"/>
  <c r="AN443" i="15"/>
  <c r="AM443" i="15"/>
  <c r="AL443" i="15"/>
  <c r="AK443" i="15"/>
  <c r="AJ443" i="15"/>
  <c r="AI443" i="15"/>
  <c r="AH443" i="15"/>
  <c r="AG443" i="15"/>
  <c r="AF443" i="15"/>
  <c r="AE443" i="15"/>
  <c r="AC443" i="15"/>
  <c r="AB443" i="15"/>
  <c r="AA443" i="15"/>
  <c r="Z443" i="15"/>
  <c r="Y443" i="15"/>
  <c r="X443" i="15"/>
  <c r="W443" i="15"/>
  <c r="V443" i="15"/>
  <c r="U443" i="15"/>
  <c r="T443" i="15"/>
  <c r="S443" i="15"/>
  <c r="R443" i="15"/>
  <c r="Q443" i="15"/>
  <c r="P443" i="15"/>
  <c r="O443" i="15"/>
  <c r="N443" i="15"/>
  <c r="M443" i="15"/>
  <c r="L443" i="15"/>
  <c r="K443" i="15"/>
  <c r="J443" i="15"/>
  <c r="I443" i="15"/>
  <c r="BY442" i="15"/>
  <c r="BX442" i="15"/>
  <c r="BW442" i="15"/>
  <c r="BV442" i="15"/>
  <c r="BU442" i="15"/>
  <c r="BT442" i="15"/>
  <c r="BS442" i="15"/>
  <c r="BR442" i="15"/>
  <c r="BQ442" i="15"/>
  <c r="BP442" i="15"/>
  <c r="BO442" i="15"/>
  <c r="BN442" i="15"/>
  <c r="BM442" i="15"/>
  <c r="BL442" i="15"/>
  <c r="BK442" i="15"/>
  <c r="BJ442" i="15"/>
  <c r="BI442" i="15"/>
  <c r="BH442" i="15"/>
  <c r="BG442" i="15"/>
  <c r="BF442" i="15"/>
  <c r="BE442" i="15"/>
  <c r="BD442" i="15"/>
  <c r="BC442" i="15"/>
  <c r="BB442" i="15"/>
  <c r="BA442" i="15"/>
  <c r="AZ442" i="15"/>
  <c r="AY442" i="15"/>
  <c r="AX442" i="15"/>
  <c r="AW442" i="15"/>
  <c r="AV442" i="15"/>
  <c r="AU442" i="15"/>
  <c r="AT442" i="15"/>
  <c r="AS442" i="15"/>
  <c r="AR442" i="15"/>
  <c r="AQ442" i="15"/>
  <c r="AP442" i="15"/>
  <c r="AO442" i="15"/>
  <c r="AN442" i="15"/>
  <c r="AM442" i="15"/>
  <c r="AL442" i="15"/>
  <c r="AK442" i="15"/>
  <c r="AJ442" i="15"/>
  <c r="AI442" i="15"/>
  <c r="AH442" i="15"/>
  <c r="AG442" i="15"/>
  <c r="AF442" i="15"/>
  <c r="AE442" i="15"/>
  <c r="AC442" i="15"/>
  <c r="AB442" i="15"/>
  <c r="AA442" i="15"/>
  <c r="Z442" i="15"/>
  <c r="Y442" i="15"/>
  <c r="X442" i="15"/>
  <c r="W442" i="15"/>
  <c r="V442" i="15"/>
  <c r="U442" i="15"/>
  <c r="T442" i="15"/>
  <c r="S442" i="15"/>
  <c r="R442" i="15"/>
  <c r="Q442" i="15"/>
  <c r="P442" i="15"/>
  <c r="O442" i="15"/>
  <c r="N442" i="15"/>
  <c r="M442" i="15"/>
  <c r="L442" i="15"/>
  <c r="K442" i="15"/>
  <c r="J442" i="15"/>
  <c r="I442" i="15"/>
  <c r="BY441" i="15"/>
  <c r="BX441" i="15"/>
  <c r="BW441" i="15"/>
  <c r="BV441" i="15"/>
  <c r="BU441" i="15"/>
  <c r="BT441" i="15"/>
  <c r="BS441" i="15"/>
  <c r="BR441" i="15"/>
  <c r="BQ441" i="15"/>
  <c r="BP441" i="15"/>
  <c r="BO441" i="15"/>
  <c r="BN441" i="15"/>
  <c r="BM441" i="15"/>
  <c r="BL441" i="15"/>
  <c r="BK441" i="15"/>
  <c r="BJ441" i="15"/>
  <c r="BI441" i="15"/>
  <c r="BH441" i="15"/>
  <c r="BG441" i="15"/>
  <c r="BF441" i="15"/>
  <c r="BE441" i="15"/>
  <c r="BD441" i="15"/>
  <c r="BC441" i="15"/>
  <c r="BB441" i="15"/>
  <c r="BA441" i="15"/>
  <c r="AZ441" i="15"/>
  <c r="AY441" i="15"/>
  <c r="AX441" i="15"/>
  <c r="AW441" i="15"/>
  <c r="AV441" i="15"/>
  <c r="AU441" i="15"/>
  <c r="AT441" i="15"/>
  <c r="AS441" i="15"/>
  <c r="AR441" i="15"/>
  <c r="AQ441" i="15"/>
  <c r="AP441" i="15"/>
  <c r="AO441" i="15"/>
  <c r="AN441" i="15"/>
  <c r="AM441" i="15"/>
  <c r="AL441" i="15"/>
  <c r="AK441" i="15"/>
  <c r="AJ441" i="15"/>
  <c r="AI441" i="15"/>
  <c r="AH441" i="15"/>
  <c r="AG441" i="15"/>
  <c r="AF441" i="15"/>
  <c r="AE441" i="15"/>
  <c r="AC441" i="15"/>
  <c r="AB441" i="15"/>
  <c r="AA441" i="15"/>
  <c r="Z441" i="15"/>
  <c r="Y441" i="15"/>
  <c r="X441" i="15"/>
  <c r="W441" i="15"/>
  <c r="V441" i="15"/>
  <c r="U441" i="15"/>
  <c r="T441" i="15"/>
  <c r="S441" i="15"/>
  <c r="R441" i="15"/>
  <c r="Q441" i="15"/>
  <c r="P441" i="15"/>
  <c r="O441" i="15"/>
  <c r="N441" i="15"/>
  <c r="M441" i="15"/>
  <c r="L441" i="15"/>
  <c r="K441" i="15"/>
  <c r="J441" i="15"/>
  <c r="I441" i="15"/>
  <c r="BY440" i="15"/>
  <c r="BX440" i="15"/>
  <c r="BW440" i="15"/>
  <c r="BV440" i="15"/>
  <c r="BU440" i="15"/>
  <c r="BT440" i="15"/>
  <c r="BS440" i="15"/>
  <c r="BR440" i="15"/>
  <c r="BQ440" i="15"/>
  <c r="BP440" i="15"/>
  <c r="BO440" i="15"/>
  <c r="BN440" i="15"/>
  <c r="BM440" i="15"/>
  <c r="BL440" i="15"/>
  <c r="BK440" i="15"/>
  <c r="BJ440" i="15"/>
  <c r="BI440" i="15"/>
  <c r="BH440" i="15"/>
  <c r="BG440" i="15"/>
  <c r="BF440" i="15"/>
  <c r="BE440" i="15"/>
  <c r="BD440" i="15"/>
  <c r="BC440" i="15"/>
  <c r="BB440" i="15"/>
  <c r="BA440" i="15"/>
  <c r="AZ440" i="15"/>
  <c r="AY440" i="15"/>
  <c r="AX440" i="15"/>
  <c r="AW440" i="15"/>
  <c r="AV440" i="15"/>
  <c r="AU440" i="15"/>
  <c r="AT440" i="15"/>
  <c r="AS440" i="15"/>
  <c r="AR440" i="15"/>
  <c r="AQ440" i="15"/>
  <c r="AP440" i="15"/>
  <c r="AO440" i="15"/>
  <c r="AN440" i="15"/>
  <c r="AM440" i="15"/>
  <c r="AL440" i="15"/>
  <c r="AK440" i="15"/>
  <c r="AJ440" i="15"/>
  <c r="AI440" i="15"/>
  <c r="AH440" i="15"/>
  <c r="AG440" i="15"/>
  <c r="AF440" i="15"/>
  <c r="AE440" i="15"/>
  <c r="AC440" i="15"/>
  <c r="AB440" i="15"/>
  <c r="AA440" i="15"/>
  <c r="Z440" i="15"/>
  <c r="Y440" i="15"/>
  <c r="X440" i="15"/>
  <c r="W440" i="15"/>
  <c r="V440" i="15"/>
  <c r="U440" i="15"/>
  <c r="T440" i="15"/>
  <c r="S440" i="15"/>
  <c r="R440" i="15"/>
  <c r="Q440" i="15"/>
  <c r="P440" i="15"/>
  <c r="O440" i="15"/>
  <c r="N440" i="15"/>
  <c r="M440" i="15"/>
  <c r="L440" i="15"/>
  <c r="K440" i="15"/>
  <c r="J440" i="15"/>
  <c r="I440" i="15"/>
  <c r="BY439" i="15"/>
  <c r="BX439" i="15"/>
  <c r="BW439" i="15"/>
  <c r="BV439" i="15"/>
  <c r="BU439" i="15"/>
  <c r="BT439" i="15"/>
  <c r="BS439" i="15"/>
  <c r="BR439" i="15"/>
  <c r="BQ439" i="15"/>
  <c r="BP439" i="15"/>
  <c r="BO439" i="15"/>
  <c r="BN439" i="15"/>
  <c r="BM439" i="15"/>
  <c r="BL439" i="15"/>
  <c r="BK439" i="15"/>
  <c r="BJ439" i="15"/>
  <c r="BI439" i="15"/>
  <c r="BH439" i="15"/>
  <c r="BG439" i="15"/>
  <c r="BF439" i="15"/>
  <c r="BE439" i="15"/>
  <c r="BD439" i="15"/>
  <c r="BC439" i="15"/>
  <c r="BB439" i="15"/>
  <c r="BA439" i="15"/>
  <c r="AZ439" i="15"/>
  <c r="AY439" i="15"/>
  <c r="AX439" i="15"/>
  <c r="AW439" i="15"/>
  <c r="AV439" i="15"/>
  <c r="AU439" i="15"/>
  <c r="AT439" i="15"/>
  <c r="AS439" i="15"/>
  <c r="AR439" i="15"/>
  <c r="AQ439" i="15"/>
  <c r="AP439" i="15"/>
  <c r="AO439" i="15"/>
  <c r="AN439" i="15"/>
  <c r="AM439" i="15"/>
  <c r="AL439" i="15"/>
  <c r="AK439" i="15"/>
  <c r="AJ439" i="15"/>
  <c r="AI439" i="15"/>
  <c r="AH439" i="15"/>
  <c r="AG439" i="15"/>
  <c r="AF439" i="15"/>
  <c r="AE439" i="15"/>
  <c r="AC439" i="15"/>
  <c r="AB439" i="15"/>
  <c r="AA439" i="15"/>
  <c r="Z439" i="15"/>
  <c r="Y439" i="15"/>
  <c r="X439" i="15"/>
  <c r="W439" i="15"/>
  <c r="V439" i="15"/>
  <c r="U439" i="15"/>
  <c r="T439" i="15"/>
  <c r="S439" i="15"/>
  <c r="R439" i="15"/>
  <c r="Q439" i="15"/>
  <c r="P439" i="15"/>
  <c r="O439" i="15"/>
  <c r="N439" i="15"/>
  <c r="M439" i="15"/>
  <c r="L439" i="15"/>
  <c r="K439" i="15"/>
  <c r="J439" i="15"/>
  <c r="I439" i="15"/>
  <c r="BY438" i="15"/>
  <c r="BX438" i="15"/>
  <c r="BW438" i="15"/>
  <c r="BV438" i="15"/>
  <c r="BU438" i="15"/>
  <c r="BT438" i="15"/>
  <c r="BS438" i="15"/>
  <c r="BR438" i="15"/>
  <c r="BQ438" i="15"/>
  <c r="BP438" i="15"/>
  <c r="BO438" i="15"/>
  <c r="BN438" i="15"/>
  <c r="BM438" i="15"/>
  <c r="BL438" i="15"/>
  <c r="BK438" i="15"/>
  <c r="BJ438" i="15"/>
  <c r="BI438" i="15"/>
  <c r="BH438" i="15"/>
  <c r="BG438" i="15"/>
  <c r="BF438" i="15"/>
  <c r="BE438" i="15"/>
  <c r="BD438" i="15"/>
  <c r="BC438" i="15"/>
  <c r="BB438" i="15"/>
  <c r="BA438" i="15"/>
  <c r="AZ438" i="15"/>
  <c r="AY438" i="15"/>
  <c r="AX438" i="15"/>
  <c r="AW438" i="15"/>
  <c r="AV438" i="15"/>
  <c r="AU438" i="15"/>
  <c r="AT438" i="15"/>
  <c r="AS438" i="15"/>
  <c r="AR438" i="15"/>
  <c r="AQ438" i="15"/>
  <c r="AP438" i="15"/>
  <c r="AO438" i="15"/>
  <c r="AN438" i="15"/>
  <c r="AM438" i="15"/>
  <c r="AL438" i="15"/>
  <c r="AK438" i="15"/>
  <c r="AJ438" i="15"/>
  <c r="AI438" i="15"/>
  <c r="AH438" i="15"/>
  <c r="AG438" i="15"/>
  <c r="AF438" i="15"/>
  <c r="AE438" i="15"/>
  <c r="AC438" i="15"/>
  <c r="AB438" i="15"/>
  <c r="AA438" i="15"/>
  <c r="Z438" i="15"/>
  <c r="Y438" i="15"/>
  <c r="X438" i="15"/>
  <c r="W438" i="15"/>
  <c r="V438" i="15"/>
  <c r="U438" i="15"/>
  <c r="T438" i="15"/>
  <c r="S438" i="15"/>
  <c r="R438" i="15"/>
  <c r="Q438" i="15"/>
  <c r="P438" i="15"/>
  <c r="O438" i="15"/>
  <c r="N438" i="15"/>
  <c r="M438" i="15"/>
  <c r="L438" i="15"/>
  <c r="K438" i="15"/>
  <c r="J438" i="15"/>
  <c r="I438" i="15"/>
  <c r="BY437" i="15"/>
  <c r="BX437" i="15"/>
  <c r="BW437" i="15"/>
  <c r="BV437" i="15"/>
  <c r="BU437" i="15"/>
  <c r="BT437" i="15"/>
  <c r="BS437" i="15"/>
  <c r="BR437" i="15"/>
  <c r="BQ437" i="15"/>
  <c r="BP437" i="15"/>
  <c r="BO437" i="15"/>
  <c r="BN437" i="15"/>
  <c r="BM437" i="15"/>
  <c r="BL437" i="15"/>
  <c r="BK437" i="15"/>
  <c r="BJ437" i="15"/>
  <c r="BI437" i="15"/>
  <c r="BH437" i="15"/>
  <c r="BG437" i="15"/>
  <c r="BF437" i="15"/>
  <c r="BE437" i="15"/>
  <c r="BD437" i="15"/>
  <c r="BC437" i="15"/>
  <c r="BB437" i="15"/>
  <c r="BA437" i="15"/>
  <c r="AZ437" i="15"/>
  <c r="AY437" i="15"/>
  <c r="AX437" i="15"/>
  <c r="AW437" i="15"/>
  <c r="AV437" i="15"/>
  <c r="AU437" i="15"/>
  <c r="AT437" i="15"/>
  <c r="AS437" i="15"/>
  <c r="AR437" i="15"/>
  <c r="AQ437" i="15"/>
  <c r="AP437" i="15"/>
  <c r="AO437" i="15"/>
  <c r="AN437" i="15"/>
  <c r="AM437" i="15"/>
  <c r="AL437" i="15"/>
  <c r="AK437" i="15"/>
  <c r="AJ437" i="15"/>
  <c r="AI437" i="15"/>
  <c r="AH437" i="15"/>
  <c r="AG437" i="15"/>
  <c r="AF437" i="15"/>
  <c r="AE437" i="15"/>
  <c r="AC437" i="15"/>
  <c r="AB437" i="15"/>
  <c r="AA437" i="15"/>
  <c r="Z437" i="15"/>
  <c r="Y437" i="15"/>
  <c r="X437" i="15"/>
  <c r="W437" i="15"/>
  <c r="V437" i="15"/>
  <c r="U437" i="15"/>
  <c r="T437" i="15"/>
  <c r="S437" i="15"/>
  <c r="R437" i="15"/>
  <c r="Q437" i="15"/>
  <c r="P437" i="15"/>
  <c r="O437" i="15"/>
  <c r="N437" i="15"/>
  <c r="M437" i="15"/>
  <c r="L437" i="15"/>
  <c r="K437" i="15"/>
  <c r="J437" i="15"/>
  <c r="I437" i="15"/>
  <c r="BY436" i="15"/>
  <c r="BX436" i="15"/>
  <c r="BW436" i="15"/>
  <c r="BV436" i="15"/>
  <c r="BU436" i="15"/>
  <c r="BT436" i="15"/>
  <c r="BS436" i="15"/>
  <c r="BR436" i="15"/>
  <c r="BQ436" i="15"/>
  <c r="BP436" i="15"/>
  <c r="BO436" i="15"/>
  <c r="BN436" i="15"/>
  <c r="BM436" i="15"/>
  <c r="BL436" i="15"/>
  <c r="BK436" i="15"/>
  <c r="BJ436" i="15"/>
  <c r="BI436" i="15"/>
  <c r="BH436" i="15"/>
  <c r="BG436" i="15"/>
  <c r="BF436" i="15"/>
  <c r="BE436" i="15"/>
  <c r="BD436" i="15"/>
  <c r="BC436" i="15"/>
  <c r="BB436" i="15"/>
  <c r="BA436" i="15"/>
  <c r="AZ436" i="15"/>
  <c r="AY436" i="15"/>
  <c r="AX436" i="15"/>
  <c r="AW436" i="15"/>
  <c r="AV436" i="15"/>
  <c r="AU436" i="15"/>
  <c r="AT436" i="15"/>
  <c r="AS436" i="15"/>
  <c r="AR436" i="15"/>
  <c r="AQ436" i="15"/>
  <c r="AP436" i="15"/>
  <c r="AO436" i="15"/>
  <c r="AN436" i="15"/>
  <c r="AM436" i="15"/>
  <c r="AL436" i="15"/>
  <c r="AK436" i="15"/>
  <c r="AJ436" i="15"/>
  <c r="AI436" i="15"/>
  <c r="AH436" i="15"/>
  <c r="AG436" i="15"/>
  <c r="AF436" i="15"/>
  <c r="AE436" i="15"/>
  <c r="AC436" i="15"/>
  <c r="AB436" i="15"/>
  <c r="AA436" i="15"/>
  <c r="Z436" i="15"/>
  <c r="Y436" i="15"/>
  <c r="X436" i="15"/>
  <c r="W436" i="15"/>
  <c r="V436" i="15"/>
  <c r="U436" i="15"/>
  <c r="T436" i="15"/>
  <c r="S436" i="15"/>
  <c r="R436" i="15"/>
  <c r="Q436" i="15"/>
  <c r="P436" i="15"/>
  <c r="O436" i="15"/>
  <c r="N436" i="15"/>
  <c r="M436" i="15"/>
  <c r="L436" i="15"/>
  <c r="K436" i="15"/>
  <c r="J436" i="15"/>
  <c r="I436" i="15"/>
  <c r="BY435" i="15"/>
  <c r="BX435" i="15"/>
  <c r="BW435" i="15"/>
  <c r="BV435" i="15"/>
  <c r="BU435" i="15"/>
  <c r="BT435" i="15"/>
  <c r="BS435" i="15"/>
  <c r="BR435" i="15"/>
  <c r="BQ435" i="15"/>
  <c r="BP435" i="15"/>
  <c r="BO435" i="15"/>
  <c r="BN435" i="15"/>
  <c r="BM435" i="15"/>
  <c r="BL435" i="15"/>
  <c r="BK435" i="15"/>
  <c r="BJ435" i="15"/>
  <c r="BI435" i="15"/>
  <c r="BH435" i="15"/>
  <c r="BG435" i="15"/>
  <c r="BF435" i="15"/>
  <c r="BE435" i="15"/>
  <c r="BD435" i="15"/>
  <c r="BC435" i="15"/>
  <c r="BB435" i="15"/>
  <c r="BA435" i="15"/>
  <c r="AZ435" i="15"/>
  <c r="AY435" i="15"/>
  <c r="AX435" i="15"/>
  <c r="AW435" i="15"/>
  <c r="AV435" i="15"/>
  <c r="AU435" i="15"/>
  <c r="AT435" i="15"/>
  <c r="AS435" i="15"/>
  <c r="AR435" i="15"/>
  <c r="AQ435" i="15"/>
  <c r="AP435" i="15"/>
  <c r="AO435" i="15"/>
  <c r="AN435" i="15"/>
  <c r="AM435" i="15"/>
  <c r="AL435" i="15"/>
  <c r="AK435" i="15"/>
  <c r="AJ435" i="15"/>
  <c r="AI435" i="15"/>
  <c r="AH435" i="15"/>
  <c r="AG435" i="15"/>
  <c r="AF435" i="15"/>
  <c r="AE435" i="15"/>
  <c r="AC435" i="15"/>
  <c r="AB435" i="15"/>
  <c r="AA435" i="15"/>
  <c r="Z435" i="15"/>
  <c r="Y435" i="15"/>
  <c r="X435" i="15"/>
  <c r="W435" i="15"/>
  <c r="V435" i="15"/>
  <c r="U435" i="15"/>
  <c r="T435" i="15"/>
  <c r="S435" i="15"/>
  <c r="R435" i="15"/>
  <c r="Q435" i="15"/>
  <c r="P435" i="15"/>
  <c r="O435" i="15"/>
  <c r="N435" i="15"/>
  <c r="M435" i="15"/>
  <c r="L435" i="15"/>
  <c r="K435" i="15"/>
  <c r="J435" i="15"/>
  <c r="I435" i="15"/>
  <c r="BY434" i="15"/>
  <c r="BX434" i="15"/>
  <c r="BW434" i="15"/>
  <c r="BV434" i="15"/>
  <c r="BU434" i="15"/>
  <c r="BT434" i="15"/>
  <c r="BS434" i="15"/>
  <c r="BR434" i="15"/>
  <c r="BQ434" i="15"/>
  <c r="BP434" i="15"/>
  <c r="BO434" i="15"/>
  <c r="BN434" i="15"/>
  <c r="BM434" i="15"/>
  <c r="BL434" i="15"/>
  <c r="BK434" i="15"/>
  <c r="BJ434" i="15"/>
  <c r="BI434" i="15"/>
  <c r="BH434" i="15"/>
  <c r="BG434" i="15"/>
  <c r="BF434" i="15"/>
  <c r="BE434" i="15"/>
  <c r="BD434" i="15"/>
  <c r="BC434" i="15"/>
  <c r="BB434" i="15"/>
  <c r="BA434" i="15"/>
  <c r="AZ434" i="15"/>
  <c r="AY434" i="15"/>
  <c r="AX434" i="15"/>
  <c r="AW434" i="15"/>
  <c r="AV434" i="15"/>
  <c r="AU434" i="15"/>
  <c r="AT434" i="15"/>
  <c r="AS434" i="15"/>
  <c r="AR434" i="15"/>
  <c r="AQ434" i="15"/>
  <c r="AP434" i="15"/>
  <c r="AO434" i="15"/>
  <c r="AN434" i="15"/>
  <c r="AM434" i="15"/>
  <c r="AL434" i="15"/>
  <c r="AK434" i="15"/>
  <c r="AJ434" i="15"/>
  <c r="AI434" i="15"/>
  <c r="AH434" i="15"/>
  <c r="AG434" i="15"/>
  <c r="AF434" i="15"/>
  <c r="AE434" i="15"/>
  <c r="AC434" i="15"/>
  <c r="AB434" i="15"/>
  <c r="AA434" i="15"/>
  <c r="Z434" i="15"/>
  <c r="Y434" i="15"/>
  <c r="X434" i="15"/>
  <c r="W434" i="15"/>
  <c r="V434" i="15"/>
  <c r="U434" i="15"/>
  <c r="T434" i="15"/>
  <c r="S434" i="15"/>
  <c r="R434" i="15"/>
  <c r="Q434" i="15"/>
  <c r="P434" i="15"/>
  <c r="O434" i="15"/>
  <c r="N434" i="15"/>
  <c r="M434" i="15"/>
  <c r="L434" i="15"/>
  <c r="K434" i="15"/>
  <c r="J434" i="15"/>
  <c r="I434" i="15"/>
  <c r="BY433" i="15"/>
  <c r="BX433" i="15"/>
  <c r="BW433" i="15"/>
  <c r="BV433" i="15"/>
  <c r="BU433" i="15"/>
  <c r="BT433" i="15"/>
  <c r="BS433" i="15"/>
  <c r="BR433" i="15"/>
  <c r="BQ433" i="15"/>
  <c r="BP433" i="15"/>
  <c r="BO433" i="15"/>
  <c r="BN433" i="15"/>
  <c r="BM433" i="15"/>
  <c r="BL433" i="15"/>
  <c r="BK433" i="15"/>
  <c r="BJ433" i="15"/>
  <c r="BI433" i="15"/>
  <c r="BH433" i="15"/>
  <c r="BG433" i="15"/>
  <c r="BF433" i="15"/>
  <c r="BE433" i="15"/>
  <c r="BD433" i="15"/>
  <c r="BC433" i="15"/>
  <c r="BB433" i="15"/>
  <c r="BA433" i="15"/>
  <c r="AZ433" i="15"/>
  <c r="AY433" i="15"/>
  <c r="AX433" i="15"/>
  <c r="AW433" i="15"/>
  <c r="AV433" i="15"/>
  <c r="AU433" i="15"/>
  <c r="AT433" i="15"/>
  <c r="AS433" i="15"/>
  <c r="AR433" i="15"/>
  <c r="AQ433" i="15"/>
  <c r="AP433" i="15"/>
  <c r="AO433" i="15"/>
  <c r="AN433" i="15"/>
  <c r="AM433" i="15"/>
  <c r="AL433" i="15"/>
  <c r="AK433" i="15"/>
  <c r="AJ433" i="15"/>
  <c r="AI433" i="15"/>
  <c r="AH433" i="15"/>
  <c r="AG433" i="15"/>
  <c r="AF433" i="15"/>
  <c r="AE433" i="15"/>
  <c r="AC433" i="15"/>
  <c r="AB433" i="15"/>
  <c r="AA433" i="15"/>
  <c r="Z433" i="15"/>
  <c r="Y433" i="15"/>
  <c r="X433" i="15"/>
  <c r="W433" i="15"/>
  <c r="V433" i="15"/>
  <c r="U433" i="15"/>
  <c r="T433" i="15"/>
  <c r="S433" i="15"/>
  <c r="R433" i="15"/>
  <c r="Q433" i="15"/>
  <c r="P433" i="15"/>
  <c r="O433" i="15"/>
  <c r="N433" i="15"/>
  <c r="M433" i="15"/>
  <c r="L433" i="15"/>
  <c r="K433" i="15"/>
  <c r="J433" i="15"/>
  <c r="I433" i="15"/>
  <c r="BY432" i="15"/>
  <c r="BX432" i="15"/>
  <c r="BW432" i="15"/>
  <c r="BV432" i="15"/>
  <c r="BU432" i="15"/>
  <c r="BT432" i="15"/>
  <c r="BS432" i="15"/>
  <c r="BR432" i="15"/>
  <c r="BQ432" i="15"/>
  <c r="BP432" i="15"/>
  <c r="BO432" i="15"/>
  <c r="BN432" i="15"/>
  <c r="BM432" i="15"/>
  <c r="BL432" i="15"/>
  <c r="BK432" i="15"/>
  <c r="BJ432" i="15"/>
  <c r="BI432" i="15"/>
  <c r="BH432" i="15"/>
  <c r="BG432" i="15"/>
  <c r="BF432" i="15"/>
  <c r="BE432" i="15"/>
  <c r="BD432" i="15"/>
  <c r="BC432" i="15"/>
  <c r="BB432" i="15"/>
  <c r="BA432" i="15"/>
  <c r="AZ432" i="15"/>
  <c r="AY432" i="15"/>
  <c r="AX432" i="15"/>
  <c r="AW432" i="15"/>
  <c r="AV432" i="15"/>
  <c r="AU432" i="15"/>
  <c r="AT432" i="15"/>
  <c r="AS432" i="15"/>
  <c r="AR432" i="15"/>
  <c r="AQ432" i="15"/>
  <c r="AP432" i="15"/>
  <c r="AO432" i="15"/>
  <c r="AN432" i="15"/>
  <c r="AM432" i="15"/>
  <c r="AL432" i="15"/>
  <c r="AK432" i="15"/>
  <c r="AJ432" i="15"/>
  <c r="AI432" i="15"/>
  <c r="AH432" i="15"/>
  <c r="AG432" i="15"/>
  <c r="AF432" i="15"/>
  <c r="AE432" i="15"/>
  <c r="AC432" i="15"/>
  <c r="AB432" i="15"/>
  <c r="AA432" i="15"/>
  <c r="Z432" i="15"/>
  <c r="Y432" i="15"/>
  <c r="X432" i="15"/>
  <c r="W432" i="15"/>
  <c r="V432" i="15"/>
  <c r="U432" i="15"/>
  <c r="T432" i="15"/>
  <c r="S432" i="15"/>
  <c r="R432" i="15"/>
  <c r="Q432" i="15"/>
  <c r="P432" i="15"/>
  <c r="O432" i="15"/>
  <c r="N432" i="15"/>
  <c r="M432" i="15"/>
  <c r="L432" i="15"/>
  <c r="K432" i="15"/>
  <c r="J432" i="15"/>
  <c r="I432" i="15"/>
  <c r="BY431" i="15"/>
  <c r="BX431" i="15"/>
  <c r="BW431" i="15"/>
  <c r="BV431" i="15"/>
  <c r="BU431" i="15"/>
  <c r="BT431" i="15"/>
  <c r="BS431" i="15"/>
  <c r="BR431" i="15"/>
  <c r="BQ431" i="15"/>
  <c r="BP431" i="15"/>
  <c r="BO431" i="15"/>
  <c r="BN431" i="15"/>
  <c r="BM431" i="15"/>
  <c r="BL431" i="15"/>
  <c r="BK431" i="15"/>
  <c r="BJ431" i="15"/>
  <c r="BI431" i="15"/>
  <c r="BH431" i="15"/>
  <c r="BG431" i="15"/>
  <c r="BF431" i="15"/>
  <c r="BE431" i="15"/>
  <c r="BD431" i="15"/>
  <c r="BC431" i="15"/>
  <c r="BB431" i="15"/>
  <c r="BA431" i="15"/>
  <c r="AZ431" i="15"/>
  <c r="AY431" i="15"/>
  <c r="AX431" i="15"/>
  <c r="AW431" i="15"/>
  <c r="AV431" i="15"/>
  <c r="AU431" i="15"/>
  <c r="AT431" i="15"/>
  <c r="AS431" i="15"/>
  <c r="AR431" i="15"/>
  <c r="AQ431" i="15"/>
  <c r="AP431" i="15"/>
  <c r="AO431" i="15"/>
  <c r="AN431" i="15"/>
  <c r="AM431" i="15"/>
  <c r="AL431" i="15"/>
  <c r="AK431" i="15"/>
  <c r="AJ431" i="15"/>
  <c r="AI431" i="15"/>
  <c r="AH431" i="15"/>
  <c r="AG431" i="15"/>
  <c r="AF431" i="15"/>
  <c r="AE431" i="15"/>
  <c r="AC431" i="15"/>
  <c r="AB431" i="15"/>
  <c r="AA431" i="15"/>
  <c r="Z431" i="15"/>
  <c r="Y431" i="15"/>
  <c r="X431" i="15"/>
  <c r="W431" i="15"/>
  <c r="V431" i="15"/>
  <c r="U431" i="15"/>
  <c r="T431" i="15"/>
  <c r="S431" i="15"/>
  <c r="R431" i="15"/>
  <c r="Q431" i="15"/>
  <c r="P431" i="15"/>
  <c r="O431" i="15"/>
  <c r="N431" i="15"/>
  <c r="M431" i="15"/>
  <c r="L431" i="15"/>
  <c r="K431" i="15"/>
  <c r="J431" i="15"/>
  <c r="I431" i="15"/>
  <c r="BY430" i="15"/>
  <c r="BX430" i="15"/>
  <c r="BW430" i="15"/>
  <c r="BV430" i="15"/>
  <c r="BU430" i="15"/>
  <c r="BT430" i="15"/>
  <c r="BS430" i="15"/>
  <c r="BR430" i="15"/>
  <c r="BQ430" i="15"/>
  <c r="BP430" i="15"/>
  <c r="BO430" i="15"/>
  <c r="BN430" i="15"/>
  <c r="BM430" i="15"/>
  <c r="BL430" i="15"/>
  <c r="BK430" i="15"/>
  <c r="BJ430" i="15"/>
  <c r="BI430" i="15"/>
  <c r="BH430" i="15"/>
  <c r="BG430" i="15"/>
  <c r="BF430" i="15"/>
  <c r="BE430" i="15"/>
  <c r="BD430" i="15"/>
  <c r="BC430" i="15"/>
  <c r="BB430" i="15"/>
  <c r="BA430" i="15"/>
  <c r="AZ430" i="15"/>
  <c r="AY430" i="15"/>
  <c r="AX430" i="15"/>
  <c r="AW430" i="15"/>
  <c r="AV430" i="15"/>
  <c r="AU430" i="15"/>
  <c r="AT430" i="15"/>
  <c r="AS430" i="15"/>
  <c r="AR430" i="15"/>
  <c r="AQ430" i="15"/>
  <c r="AP430" i="15"/>
  <c r="AO430" i="15"/>
  <c r="AN430" i="15"/>
  <c r="AM430" i="15"/>
  <c r="AL430" i="15"/>
  <c r="AK430" i="15"/>
  <c r="AJ430" i="15"/>
  <c r="AI430" i="15"/>
  <c r="AH430" i="15"/>
  <c r="AG430" i="15"/>
  <c r="AF430" i="15"/>
  <c r="AE430" i="15"/>
  <c r="AC430" i="15"/>
  <c r="AB430" i="15"/>
  <c r="AA430" i="15"/>
  <c r="Z430" i="15"/>
  <c r="Y430" i="15"/>
  <c r="X430" i="15"/>
  <c r="W430" i="15"/>
  <c r="V430" i="15"/>
  <c r="U430" i="15"/>
  <c r="T430" i="15"/>
  <c r="S430" i="15"/>
  <c r="R430" i="15"/>
  <c r="Q430" i="15"/>
  <c r="P430" i="15"/>
  <c r="O430" i="15"/>
  <c r="N430" i="15"/>
  <c r="M430" i="15"/>
  <c r="L430" i="15"/>
  <c r="K430" i="15"/>
  <c r="J430" i="15"/>
  <c r="I430" i="15"/>
  <c r="BY429" i="15"/>
  <c r="BX429" i="15"/>
  <c r="BW429" i="15"/>
  <c r="BV429" i="15"/>
  <c r="BU429" i="15"/>
  <c r="BT429" i="15"/>
  <c r="BS429" i="15"/>
  <c r="BR429" i="15"/>
  <c r="BQ429" i="15"/>
  <c r="BP429" i="15"/>
  <c r="BO429" i="15"/>
  <c r="BN429" i="15"/>
  <c r="BM429" i="15"/>
  <c r="BL429" i="15"/>
  <c r="BK429" i="15"/>
  <c r="BJ429" i="15"/>
  <c r="BI429" i="15"/>
  <c r="BH429" i="15"/>
  <c r="BG429" i="15"/>
  <c r="BF429" i="15"/>
  <c r="BE429" i="15"/>
  <c r="BD429" i="15"/>
  <c r="BC429" i="15"/>
  <c r="BB429" i="15"/>
  <c r="BA429" i="15"/>
  <c r="AZ429" i="15"/>
  <c r="AY429" i="15"/>
  <c r="AX429" i="15"/>
  <c r="AW429" i="15"/>
  <c r="AV429" i="15"/>
  <c r="AU429" i="15"/>
  <c r="AT429" i="15"/>
  <c r="AS429" i="15"/>
  <c r="AR429" i="15"/>
  <c r="AQ429" i="15"/>
  <c r="AP429" i="15"/>
  <c r="AO429" i="15"/>
  <c r="AN429" i="15"/>
  <c r="AM429" i="15"/>
  <c r="AL429" i="15"/>
  <c r="AK429" i="15"/>
  <c r="AJ429" i="15"/>
  <c r="AI429" i="15"/>
  <c r="AH429" i="15"/>
  <c r="AG429" i="15"/>
  <c r="AF429" i="15"/>
  <c r="AE429" i="15"/>
  <c r="AC429" i="15"/>
  <c r="AB429" i="15"/>
  <c r="AA429" i="15"/>
  <c r="Z429" i="15"/>
  <c r="Y429" i="15"/>
  <c r="X429" i="15"/>
  <c r="W429" i="15"/>
  <c r="V429" i="15"/>
  <c r="U429" i="15"/>
  <c r="T429" i="15"/>
  <c r="S429" i="15"/>
  <c r="R429" i="15"/>
  <c r="Q429" i="15"/>
  <c r="P429" i="15"/>
  <c r="O429" i="15"/>
  <c r="N429" i="15"/>
  <c r="M429" i="15"/>
  <c r="L429" i="15"/>
  <c r="K429" i="15"/>
  <c r="J429" i="15"/>
  <c r="I429" i="15"/>
  <c r="BY428" i="15"/>
  <c r="BX428" i="15"/>
  <c r="BW428" i="15"/>
  <c r="BV428" i="15"/>
  <c r="BU428" i="15"/>
  <c r="BT428" i="15"/>
  <c r="BS428" i="15"/>
  <c r="BR428" i="15"/>
  <c r="BQ428" i="15"/>
  <c r="BP428" i="15"/>
  <c r="BO428" i="15"/>
  <c r="BN428" i="15"/>
  <c r="BM428" i="15"/>
  <c r="BL428" i="15"/>
  <c r="BK428" i="15"/>
  <c r="BJ428" i="15"/>
  <c r="BI428" i="15"/>
  <c r="BH428" i="15"/>
  <c r="BG428" i="15"/>
  <c r="BF428" i="15"/>
  <c r="BE428" i="15"/>
  <c r="BD428" i="15"/>
  <c r="BC428" i="15"/>
  <c r="BB428" i="15"/>
  <c r="BA428" i="15"/>
  <c r="AZ428" i="15"/>
  <c r="AY428" i="15"/>
  <c r="AX428" i="15"/>
  <c r="AW428" i="15"/>
  <c r="AV428" i="15"/>
  <c r="AU428" i="15"/>
  <c r="AT428" i="15"/>
  <c r="AS428" i="15"/>
  <c r="AR428" i="15"/>
  <c r="AQ428" i="15"/>
  <c r="AP428" i="15"/>
  <c r="AO428" i="15"/>
  <c r="AN428" i="15"/>
  <c r="AM428" i="15"/>
  <c r="AL428" i="15"/>
  <c r="AK428" i="15"/>
  <c r="AJ428" i="15"/>
  <c r="AI428" i="15"/>
  <c r="AH428" i="15"/>
  <c r="AG428" i="15"/>
  <c r="AF428" i="15"/>
  <c r="AE428" i="15"/>
  <c r="AC428" i="15"/>
  <c r="AB428" i="15"/>
  <c r="AA428" i="15"/>
  <c r="Z428" i="15"/>
  <c r="Y428" i="15"/>
  <c r="X428" i="15"/>
  <c r="W428" i="15"/>
  <c r="V428" i="15"/>
  <c r="U428" i="15"/>
  <c r="T428" i="15"/>
  <c r="S428" i="15"/>
  <c r="R428" i="15"/>
  <c r="Q428" i="15"/>
  <c r="P428" i="15"/>
  <c r="O428" i="15"/>
  <c r="N428" i="15"/>
  <c r="M428" i="15"/>
  <c r="L428" i="15"/>
  <c r="K428" i="15"/>
  <c r="J428" i="15"/>
  <c r="I428" i="15"/>
  <c r="BY427" i="15"/>
  <c r="BX427" i="15"/>
  <c r="BW427" i="15"/>
  <c r="BV427" i="15"/>
  <c r="BU427" i="15"/>
  <c r="BT427" i="15"/>
  <c r="BS427" i="15"/>
  <c r="BR427" i="15"/>
  <c r="BQ427" i="15"/>
  <c r="BP427" i="15"/>
  <c r="BO427" i="15"/>
  <c r="BN427" i="15"/>
  <c r="BM427" i="15"/>
  <c r="BL427" i="15"/>
  <c r="BK427" i="15"/>
  <c r="BJ427" i="15"/>
  <c r="BI427" i="15"/>
  <c r="BH427" i="15"/>
  <c r="BG427" i="15"/>
  <c r="BF427" i="15"/>
  <c r="BE427" i="15"/>
  <c r="BD427" i="15"/>
  <c r="BC427" i="15"/>
  <c r="BB427" i="15"/>
  <c r="BA427" i="15"/>
  <c r="AZ427" i="15"/>
  <c r="AY427" i="15"/>
  <c r="AX427" i="15"/>
  <c r="AW427" i="15"/>
  <c r="AV427" i="15"/>
  <c r="AU427" i="15"/>
  <c r="AT427" i="15"/>
  <c r="AS427" i="15"/>
  <c r="AR427" i="15"/>
  <c r="AQ427" i="15"/>
  <c r="AP427" i="15"/>
  <c r="AO427" i="15"/>
  <c r="AN427" i="15"/>
  <c r="AM427" i="15"/>
  <c r="AL427" i="15"/>
  <c r="AK427" i="15"/>
  <c r="AJ427" i="15"/>
  <c r="AI427" i="15"/>
  <c r="AH427" i="15"/>
  <c r="AG427" i="15"/>
  <c r="AF427" i="15"/>
  <c r="AE427" i="15"/>
  <c r="AC427" i="15"/>
  <c r="AB427" i="15"/>
  <c r="AA427" i="15"/>
  <c r="Z427" i="15"/>
  <c r="Y427" i="15"/>
  <c r="X427" i="15"/>
  <c r="W427" i="15"/>
  <c r="V427" i="15"/>
  <c r="U427" i="15"/>
  <c r="T427" i="15"/>
  <c r="S427" i="15"/>
  <c r="R427" i="15"/>
  <c r="Q427" i="15"/>
  <c r="P427" i="15"/>
  <c r="O427" i="15"/>
  <c r="N427" i="15"/>
  <c r="M427" i="15"/>
  <c r="L427" i="15"/>
  <c r="K427" i="15"/>
  <c r="J427" i="15"/>
  <c r="I427" i="15"/>
  <c r="BY426" i="15"/>
  <c r="BX426" i="15"/>
  <c r="BW426" i="15"/>
  <c r="BV426" i="15"/>
  <c r="BU426" i="15"/>
  <c r="BT426" i="15"/>
  <c r="BS426" i="15"/>
  <c r="BR426" i="15"/>
  <c r="BQ426" i="15"/>
  <c r="BP426" i="15"/>
  <c r="BO426" i="15"/>
  <c r="BN426" i="15"/>
  <c r="BM426" i="15"/>
  <c r="BL426" i="15"/>
  <c r="BK426" i="15"/>
  <c r="BJ426" i="15"/>
  <c r="BI426" i="15"/>
  <c r="BH426" i="15"/>
  <c r="BG426" i="15"/>
  <c r="BF426" i="15"/>
  <c r="BE426" i="15"/>
  <c r="BD426" i="15"/>
  <c r="BC426" i="15"/>
  <c r="BB426" i="15"/>
  <c r="BA426" i="15"/>
  <c r="AZ426" i="15"/>
  <c r="AY426" i="15"/>
  <c r="AX426" i="15"/>
  <c r="AW426" i="15"/>
  <c r="AV426" i="15"/>
  <c r="AU426" i="15"/>
  <c r="AT426" i="15"/>
  <c r="AS426" i="15"/>
  <c r="AR426" i="15"/>
  <c r="AQ426" i="15"/>
  <c r="AP426" i="15"/>
  <c r="AO426" i="15"/>
  <c r="AN426" i="15"/>
  <c r="AM426" i="15"/>
  <c r="AL426" i="15"/>
  <c r="AK426" i="15"/>
  <c r="AJ426" i="15"/>
  <c r="AI426" i="15"/>
  <c r="AH426" i="15"/>
  <c r="AG426" i="15"/>
  <c r="AF426" i="15"/>
  <c r="AE426" i="15"/>
  <c r="AC426" i="15"/>
  <c r="AB426" i="15"/>
  <c r="AA426" i="15"/>
  <c r="Z426" i="15"/>
  <c r="Y426" i="15"/>
  <c r="X426" i="15"/>
  <c r="W426" i="15"/>
  <c r="V426" i="15"/>
  <c r="U426" i="15"/>
  <c r="T426" i="15"/>
  <c r="S426" i="15"/>
  <c r="R426" i="15"/>
  <c r="Q426" i="15"/>
  <c r="P426" i="15"/>
  <c r="O426" i="15"/>
  <c r="N426" i="15"/>
  <c r="M426" i="15"/>
  <c r="L426" i="15"/>
  <c r="K426" i="15"/>
  <c r="J426" i="15"/>
  <c r="I426" i="15"/>
  <c r="BY425" i="15"/>
  <c r="BX425" i="15"/>
  <c r="BW425" i="15"/>
  <c r="BV425" i="15"/>
  <c r="BU425" i="15"/>
  <c r="BT425" i="15"/>
  <c r="BS425" i="15"/>
  <c r="BR425" i="15"/>
  <c r="BQ425" i="15"/>
  <c r="BP425" i="15"/>
  <c r="BO425" i="15"/>
  <c r="BN425" i="15"/>
  <c r="BM425" i="15"/>
  <c r="BL425" i="15"/>
  <c r="BK425" i="15"/>
  <c r="BJ425" i="15"/>
  <c r="BI425" i="15"/>
  <c r="BH425" i="15"/>
  <c r="BG425" i="15"/>
  <c r="BF425" i="15"/>
  <c r="BE425" i="15"/>
  <c r="BD425" i="15"/>
  <c r="BC425" i="15"/>
  <c r="BB425" i="15"/>
  <c r="BA425" i="15"/>
  <c r="AZ425" i="15"/>
  <c r="AY425" i="15"/>
  <c r="AX425" i="15"/>
  <c r="AW425" i="15"/>
  <c r="AV425" i="15"/>
  <c r="AU425" i="15"/>
  <c r="AT425" i="15"/>
  <c r="AS425" i="15"/>
  <c r="AR425" i="15"/>
  <c r="AQ425" i="15"/>
  <c r="AP425" i="15"/>
  <c r="AO425" i="15"/>
  <c r="AN425" i="15"/>
  <c r="AM425" i="15"/>
  <c r="AL425" i="15"/>
  <c r="AK425" i="15"/>
  <c r="AJ425" i="15"/>
  <c r="AI425" i="15"/>
  <c r="AH425" i="15"/>
  <c r="AG425" i="15"/>
  <c r="AF425" i="15"/>
  <c r="AE425" i="15"/>
  <c r="AC425" i="15"/>
  <c r="AB425" i="15"/>
  <c r="AA425" i="15"/>
  <c r="Z425" i="15"/>
  <c r="Y425" i="15"/>
  <c r="X425" i="15"/>
  <c r="W425" i="15"/>
  <c r="V425" i="15"/>
  <c r="U425" i="15"/>
  <c r="T425" i="15"/>
  <c r="S425" i="15"/>
  <c r="R425" i="15"/>
  <c r="Q425" i="15"/>
  <c r="P425" i="15"/>
  <c r="O425" i="15"/>
  <c r="N425" i="15"/>
  <c r="M425" i="15"/>
  <c r="L425" i="15"/>
  <c r="K425" i="15"/>
  <c r="J425" i="15"/>
  <c r="I425" i="15"/>
  <c r="BY424" i="15"/>
  <c r="BX424" i="15"/>
  <c r="BW424" i="15"/>
  <c r="BV424" i="15"/>
  <c r="BU424" i="15"/>
  <c r="BT424" i="15"/>
  <c r="BS424" i="15"/>
  <c r="BR424" i="15"/>
  <c r="BQ424" i="15"/>
  <c r="BP424" i="15"/>
  <c r="BO424" i="15"/>
  <c r="BN424" i="15"/>
  <c r="BM424" i="15"/>
  <c r="BL424" i="15"/>
  <c r="BK424" i="15"/>
  <c r="BJ424" i="15"/>
  <c r="BI424" i="15"/>
  <c r="BH424" i="15"/>
  <c r="BG424" i="15"/>
  <c r="BF424" i="15"/>
  <c r="BE424" i="15"/>
  <c r="BD424" i="15"/>
  <c r="BC424" i="15"/>
  <c r="BB424" i="15"/>
  <c r="BA424" i="15"/>
  <c r="AZ424" i="15"/>
  <c r="AY424" i="15"/>
  <c r="AX424" i="15"/>
  <c r="AW424" i="15"/>
  <c r="AV424" i="15"/>
  <c r="AU424" i="15"/>
  <c r="AT424" i="15"/>
  <c r="AS424" i="15"/>
  <c r="AR424" i="15"/>
  <c r="AQ424" i="15"/>
  <c r="AP424" i="15"/>
  <c r="AO424" i="15"/>
  <c r="AN424" i="15"/>
  <c r="AM424" i="15"/>
  <c r="AL424" i="15"/>
  <c r="AK424" i="15"/>
  <c r="AJ424" i="15"/>
  <c r="AI424" i="15"/>
  <c r="AH424" i="15"/>
  <c r="AG424" i="15"/>
  <c r="AF424" i="15"/>
  <c r="AE424" i="15"/>
  <c r="AC424" i="15"/>
  <c r="AB424" i="15"/>
  <c r="AA424" i="15"/>
  <c r="Z424" i="15"/>
  <c r="Y424" i="15"/>
  <c r="X424" i="15"/>
  <c r="W424" i="15"/>
  <c r="V424" i="15"/>
  <c r="U424" i="15"/>
  <c r="T424" i="15"/>
  <c r="S424" i="15"/>
  <c r="R424" i="15"/>
  <c r="Q424" i="15"/>
  <c r="P424" i="15"/>
  <c r="O424" i="15"/>
  <c r="N424" i="15"/>
  <c r="M424" i="15"/>
  <c r="L424" i="15"/>
  <c r="K424" i="15"/>
  <c r="J424" i="15"/>
  <c r="I424" i="15"/>
  <c r="BY423" i="15"/>
  <c r="BX423" i="15"/>
  <c r="BW423" i="15"/>
  <c r="BV423" i="15"/>
  <c r="BU423" i="15"/>
  <c r="BT423" i="15"/>
  <c r="BS423" i="15"/>
  <c r="BR423" i="15"/>
  <c r="BQ423" i="15"/>
  <c r="BP423" i="15"/>
  <c r="BO423" i="15"/>
  <c r="BN423" i="15"/>
  <c r="BM423" i="15"/>
  <c r="BL423" i="15"/>
  <c r="BK423" i="15"/>
  <c r="BJ423" i="15"/>
  <c r="BI423" i="15"/>
  <c r="BH423" i="15"/>
  <c r="BG423" i="15"/>
  <c r="BF423" i="15"/>
  <c r="BE423" i="15"/>
  <c r="BD423" i="15"/>
  <c r="BC423" i="15"/>
  <c r="BB423" i="15"/>
  <c r="BA423" i="15"/>
  <c r="AZ423" i="15"/>
  <c r="AY423" i="15"/>
  <c r="AX423" i="15"/>
  <c r="AW423" i="15"/>
  <c r="AV423" i="15"/>
  <c r="AU423" i="15"/>
  <c r="AT423" i="15"/>
  <c r="AS423" i="15"/>
  <c r="AR423" i="15"/>
  <c r="AQ423" i="15"/>
  <c r="AP423" i="15"/>
  <c r="AO423" i="15"/>
  <c r="AN423" i="15"/>
  <c r="AM423" i="15"/>
  <c r="AL423" i="15"/>
  <c r="AK423" i="15"/>
  <c r="AJ423" i="15"/>
  <c r="AI423" i="15"/>
  <c r="AH423" i="15"/>
  <c r="AG423" i="15"/>
  <c r="AF423" i="15"/>
  <c r="AE423" i="15"/>
  <c r="AC423" i="15"/>
  <c r="AB423" i="15"/>
  <c r="AA423" i="15"/>
  <c r="Z423" i="15"/>
  <c r="Y423" i="15"/>
  <c r="X423" i="15"/>
  <c r="W423" i="15"/>
  <c r="V423" i="15"/>
  <c r="U423" i="15"/>
  <c r="T423" i="15"/>
  <c r="S423" i="15"/>
  <c r="R423" i="15"/>
  <c r="Q423" i="15"/>
  <c r="P423" i="15"/>
  <c r="O423" i="15"/>
  <c r="N423" i="15"/>
  <c r="M423" i="15"/>
  <c r="L423" i="15"/>
  <c r="K423" i="15"/>
  <c r="J423" i="15"/>
  <c r="I423" i="15"/>
  <c r="BY422" i="15"/>
  <c r="BX422" i="15"/>
  <c r="BW422" i="15"/>
  <c r="BV422" i="15"/>
  <c r="BU422" i="15"/>
  <c r="BT422" i="15"/>
  <c r="BS422" i="15"/>
  <c r="BR422" i="15"/>
  <c r="BQ422" i="15"/>
  <c r="BP422" i="15"/>
  <c r="BO422" i="15"/>
  <c r="BN422" i="15"/>
  <c r="BM422" i="15"/>
  <c r="BL422" i="15"/>
  <c r="BK422" i="15"/>
  <c r="BJ422" i="15"/>
  <c r="BI422" i="15"/>
  <c r="BH422" i="15"/>
  <c r="BG422" i="15"/>
  <c r="BF422" i="15"/>
  <c r="BE422" i="15"/>
  <c r="BD422" i="15"/>
  <c r="BC422" i="15"/>
  <c r="BB422" i="15"/>
  <c r="BA422" i="15"/>
  <c r="AZ422" i="15"/>
  <c r="AY422" i="15"/>
  <c r="AX422" i="15"/>
  <c r="AW422" i="15"/>
  <c r="AV422" i="15"/>
  <c r="AU422" i="15"/>
  <c r="AT422" i="15"/>
  <c r="AS422" i="15"/>
  <c r="AR422" i="15"/>
  <c r="AQ422" i="15"/>
  <c r="AP422" i="15"/>
  <c r="AO422" i="15"/>
  <c r="AN422" i="15"/>
  <c r="AM422" i="15"/>
  <c r="AL422" i="15"/>
  <c r="AK422" i="15"/>
  <c r="AJ422" i="15"/>
  <c r="AI422" i="15"/>
  <c r="AH422" i="15"/>
  <c r="AG422" i="15"/>
  <c r="AF422" i="15"/>
  <c r="AE422" i="15"/>
  <c r="AC422" i="15"/>
  <c r="AB422" i="15"/>
  <c r="AA422" i="15"/>
  <c r="Z422" i="15"/>
  <c r="Y422" i="15"/>
  <c r="X422" i="15"/>
  <c r="W422" i="15"/>
  <c r="V422" i="15"/>
  <c r="U422" i="15"/>
  <c r="T422" i="15"/>
  <c r="S422" i="15"/>
  <c r="R422" i="15"/>
  <c r="Q422" i="15"/>
  <c r="P422" i="15"/>
  <c r="O422" i="15"/>
  <c r="N422" i="15"/>
  <c r="M422" i="15"/>
  <c r="L422" i="15"/>
  <c r="K422" i="15"/>
  <c r="J422" i="15"/>
  <c r="I422" i="15"/>
  <c r="BY421" i="15"/>
  <c r="BX421" i="15"/>
  <c r="BW421" i="15"/>
  <c r="BV421" i="15"/>
  <c r="BU421" i="15"/>
  <c r="BT421" i="15"/>
  <c r="BS421" i="15"/>
  <c r="BR421" i="15"/>
  <c r="BQ421" i="15"/>
  <c r="BP421" i="15"/>
  <c r="BO421" i="15"/>
  <c r="BN421" i="15"/>
  <c r="BM421" i="15"/>
  <c r="BL421" i="15"/>
  <c r="BK421" i="15"/>
  <c r="BJ421" i="15"/>
  <c r="BI421" i="15"/>
  <c r="BH421" i="15"/>
  <c r="BG421" i="15"/>
  <c r="BF421" i="15"/>
  <c r="BE421" i="15"/>
  <c r="BD421" i="15"/>
  <c r="BC421" i="15"/>
  <c r="BB421" i="15"/>
  <c r="BA421" i="15"/>
  <c r="AZ421" i="15"/>
  <c r="AY421" i="15"/>
  <c r="AX421" i="15"/>
  <c r="AW421" i="15"/>
  <c r="AV421" i="15"/>
  <c r="AU421" i="15"/>
  <c r="AT421" i="15"/>
  <c r="AS421" i="15"/>
  <c r="AR421" i="15"/>
  <c r="AQ421" i="15"/>
  <c r="AP421" i="15"/>
  <c r="AO421" i="15"/>
  <c r="AN421" i="15"/>
  <c r="AM421" i="15"/>
  <c r="AL421" i="15"/>
  <c r="AK421" i="15"/>
  <c r="AJ421" i="15"/>
  <c r="AI421" i="15"/>
  <c r="AH421" i="15"/>
  <c r="AG421" i="15"/>
  <c r="AF421" i="15"/>
  <c r="AE421" i="15"/>
  <c r="AC421" i="15"/>
  <c r="AB421" i="15"/>
  <c r="AA421" i="15"/>
  <c r="Z421" i="15"/>
  <c r="Y421" i="15"/>
  <c r="X421" i="15"/>
  <c r="W421" i="15"/>
  <c r="V421" i="15"/>
  <c r="U421" i="15"/>
  <c r="T421" i="15"/>
  <c r="S421" i="15"/>
  <c r="R421" i="15"/>
  <c r="Q421" i="15"/>
  <c r="P421" i="15"/>
  <c r="O421" i="15"/>
  <c r="N421" i="15"/>
  <c r="M421" i="15"/>
  <c r="L421" i="15"/>
  <c r="K421" i="15"/>
  <c r="J421" i="15"/>
  <c r="I421" i="15"/>
  <c r="BY420" i="15"/>
  <c r="BX420" i="15"/>
  <c r="BW420" i="15"/>
  <c r="BV420" i="15"/>
  <c r="BU420" i="15"/>
  <c r="BT420" i="15"/>
  <c r="BS420" i="15"/>
  <c r="BR420" i="15"/>
  <c r="BQ420" i="15"/>
  <c r="BP420" i="15"/>
  <c r="BO420" i="15"/>
  <c r="BN420" i="15"/>
  <c r="BM420" i="15"/>
  <c r="BL420" i="15"/>
  <c r="BK420" i="15"/>
  <c r="BJ420" i="15"/>
  <c r="BI420" i="15"/>
  <c r="BH420" i="15"/>
  <c r="BG420" i="15"/>
  <c r="BF420" i="15"/>
  <c r="BE420" i="15"/>
  <c r="BD420" i="15"/>
  <c r="BC420" i="15"/>
  <c r="BB420" i="15"/>
  <c r="BA420" i="15"/>
  <c r="AZ420" i="15"/>
  <c r="AY420" i="15"/>
  <c r="AX420" i="15"/>
  <c r="AW420" i="15"/>
  <c r="AV420" i="15"/>
  <c r="AU420" i="15"/>
  <c r="AT420" i="15"/>
  <c r="AS420" i="15"/>
  <c r="AR420" i="15"/>
  <c r="AQ420" i="15"/>
  <c r="AP420" i="15"/>
  <c r="AO420" i="15"/>
  <c r="AN420" i="15"/>
  <c r="AM420" i="15"/>
  <c r="AL420" i="15"/>
  <c r="AK420" i="15"/>
  <c r="AJ420" i="15"/>
  <c r="AI420" i="15"/>
  <c r="AH420" i="15"/>
  <c r="AG420" i="15"/>
  <c r="AF420" i="15"/>
  <c r="AE420" i="15"/>
  <c r="AC420" i="15"/>
  <c r="AB420" i="15"/>
  <c r="AA420" i="15"/>
  <c r="Z420" i="15"/>
  <c r="Y420" i="15"/>
  <c r="X420" i="15"/>
  <c r="W420" i="15"/>
  <c r="V420" i="15"/>
  <c r="U420" i="15"/>
  <c r="T420" i="15"/>
  <c r="S420" i="15"/>
  <c r="R420" i="15"/>
  <c r="Q420" i="15"/>
  <c r="P420" i="15"/>
  <c r="O420" i="15"/>
  <c r="N420" i="15"/>
  <c r="M420" i="15"/>
  <c r="L420" i="15"/>
  <c r="K420" i="15"/>
  <c r="J420" i="15"/>
  <c r="I420" i="15"/>
  <c r="BY419" i="15"/>
  <c r="BX419" i="15"/>
  <c r="BW419" i="15"/>
  <c r="BV419" i="15"/>
  <c r="BU419" i="15"/>
  <c r="BT419" i="15"/>
  <c r="BS419" i="15"/>
  <c r="BR419" i="15"/>
  <c r="BQ419" i="15"/>
  <c r="BP419" i="15"/>
  <c r="BO419" i="15"/>
  <c r="BN419" i="15"/>
  <c r="BM419" i="15"/>
  <c r="BL419" i="15"/>
  <c r="BK419" i="15"/>
  <c r="BJ419" i="15"/>
  <c r="BI419" i="15"/>
  <c r="BH419" i="15"/>
  <c r="BG419" i="15"/>
  <c r="BF419" i="15"/>
  <c r="BE419" i="15"/>
  <c r="BD419" i="15"/>
  <c r="BC419" i="15"/>
  <c r="BB419" i="15"/>
  <c r="BA419" i="15"/>
  <c r="AZ419" i="15"/>
  <c r="AY419" i="15"/>
  <c r="AX419" i="15"/>
  <c r="AW419" i="15"/>
  <c r="AV419" i="15"/>
  <c r="AU419" i="15"/>
  <c r="AT419" i="15"/>
  <c r="AS419" i="15"/>
  <c r="AR419" i="15"/>
  <c r="AQ419" i="15"/>
  <c r="AP419" i="15"/>
  <c r="AO419" i="15"/>
  <c r="AN419" i="15"/>
  <c r="AM419" i="15"/>
  <c r="AL419" i="15"/>
  <c r="AK419" i="15"/>
  <c r="AJ419" i="15"/>
  <c r="AI419" i="15"/>
  <c r="AH419" i="15"/>
  <c r="AG419" i="15"/>
  <c r="AF419" i="15"/>
  <c r="AE419" i="15"/>
  <c r="AC419" i="15"/>
  <c r="AB419" i="15"/>
  <c r="AA419" i="15"/>
  <c r="Z419" i="15"/>
  <c r="Y419" i="15"/>
  <c r="X419" i="15"/>
  <c r="W419" i="15"/>
  <c r="V419" i="15"/>
  <c r="U419" i="15"/>
  <c r="T419" i="15"/>
  <c r="S419" i="15"/>
  <c r="R419" i="15"/>
  <c r="Q419" i="15"/>
  <c r="P419" i="15"/>
  <c r="O419" i="15"/>
  <c r="N419" i="15"/>
  <c r="M419" i="15"/>
  <c r="L419" i="15"/>
  <c r="K419" i="15"/>
  <c r="J419" i="15"/>
  <c r="I419" i="15"/>
  <c r="BY418" i="15"/>
  <c r="BX418" i="15"/>
  <c r="BW418" i="15"/>
  <c r="BV418" i="15"/>
  <c r="BU418" i="15"/>
  <c r="BT418" i="15"/>
  <c r="BS418" i="15"/>
  <c r="BR418" i="15"/>
  <c r="BQ418" i="15"/>
  <c r="BP418" i="15"/>
  <c r="BO418" i="15"/>
  <c r="BN418" i="15"/>
  <c r="BM418" i="15"/>
  <c r="BL418" i="15"/>
  <c r="BK418" i="15"/>
  <c r="BJ418" i="15"/>
  <c r="BI418" i="15"/>
  <c r="BH418" i="15"/>
  <c r="BG418" i="15"/>
  <c r="BF418" i="15"/>
  <c r="BE418" i="15"/>
  <c r="BD418" i="15"/>
  <c r="BC418" i="15"/>
  <c r="BB418" i="15"/>
  <c r="BA418" i="15"/>
  <c r="AZ418" i="15"/>
  <c r="AY418" i="15"/>
  <c r="AX418" i="15"/>
  <c r="AW418" i="15"/>
  <c r="AV418" i="15"/>
  <c r="AU418" i="15"/>
  <c r="AT418" i="15"/>
  <c r="AS418" i="15"/>
  <c r="AR418" i="15"/>
  <c r="AQ418" i="15"/>
  <c r="AP418" i="15"/>
  <c r="AO418" i="15"/>
  <c r="AN418" i="15"/>
  <c r="AM418" i="15"/>
  <c r="AL418" i="15"/>
  <c r="AK418" i="15"/>
  <c r="AJ418" i="15"/>
  <c r="AI418" i="15"/>
  <c r="AH418" i="15"/>
  <c r="AG418" i="15"/>
  <c r="AF418" i="15"/>
  <c r="AE418" i="15"/>
  <c r="AC418" i="15"/>
  <c r="AB418" i="15"/>
  <c r="AA418" i="15"/>
  <c r="Z418" i="15"/>
  <c r="Y418" i="15"/>
  <c r="X418" i="15"/>
  <c r="W418" i="15"/>
  <c r="V418" i="15"/>
  <c r="U418" i="15"/>
  <c r="T418" i="15"/>
  <c r="S418" i="15"/>
  <c r="R418" i="15"/>
  <c r="Q418" i="15"/>
  <c r="P418" i="15"/>
  <c r="O418" i="15"/>
  <c r="N418" i="15"/>
  <c r="M418" i="15"/>
  <c r="L418" i="15"/>
  <c r="K418" i="15"/>
  <c r="J418" i="15"/>
  <c r="I418" i="15"/>
  <c r="BY417" i="15"/>
  <c r="BX417" i="15"/>
  <c r="BW417" i="15"/>
  <c r="BV417" i="15"/>
  <c r="BU417" i="15"/>
  <c r="BT417" i="15"/>
  <c r="BS417" i="15"/>
  <c r="BR417" i="15"/>
  <c r="BQ417" i="15"/>
  <c r="BP417" i="15"/>
  <c r="BO417" i="15"/>
  <c r="BN417" i="15"/>
  <c r="BM417" i="15"/>
  <c r="BL417" i="15"/>
  <c r="BK417" i="15"/>
  <c r="BJ417" i="15"/>
  <c r="BI417" i="15"/>
  <c r="BH417" i="15"/>
  <c r="BG417" i="15"/>
  <c r="BF417" i="15"/>
  <c r="BE417" i="15"/>
  <c r="BD417" i="15"/>
  <c r="BC417" i="15"/>
  <c r="BB417" i="15"/>
  <c r="BA417" i="15"/>
  <c r="AZ417" i="15"/>
  <c r="AY417" i="15"/>
  <c r="AX417" i="15"/>
  <c r="AW417" i="15"/>
  <c r="AV417" i="15"/>
  <c r="AU417" i="15"/>
  <c r="AT417" i="15"/>
  <c r="AS417" i="15"/>
  <c r="AR417" i="15"/>
  <c r="AQ417" i="15"/>
  <c r="AP417" i="15"/>
  <c r="AO417" i="15"/>
  <c r="AN417" i="15"/>
  <c r="AM417" i="15"/>
  <c r="AL417" i="15"/>
  <c r="AK417" i="15"/>
  <c r="AJ417" i="15"/>
  <c r="AI417" i="15"/>
  <c r="AH417" i="15"/>
  <c r="AG417" i="15"/>
  <c r="AF417" i="15"/>
  <c r="AE417" i="15"/>
  <c r="AC417" i="15"/>
  <c r="AB417" i="15"/>
  <c r="AA417" i="15"/>
  <c r="Z417" i="15"/>
  <c r="Y417" i="15"/>
  <c r="X417" i="15"/>
  <c r="W417" i="15"/>
  <c r="V417" i="15"/>
  <c r="U417" i="15"/>
  <c r="T417" i="15"/>
  <c r="S417" i="15"/>
  <c r="R417" i="15"/>
  <c r="Q417" i="15"/>
  <c r="P417" i="15"/>
  <c r="O417" i="15"/>
  <c r="N417" i="15"/>
  <c r="M417" i="15"/>
  <c r="L417" i="15"/>
  <c r="K417" i="15"/>
  <c r="J417" i="15"/>
  <c r="I417" i="15"/>
  <c r="BY416" i="15"/>
  <c r="BX416" i="15"/>
  <c r="BW416" i="15"/>
  <c r="BV416" i="15"/>
  <c r="BU416" i="15"/>
  <c r="BT416" i="15"/>
  <c r="BS416" i="15"/>
  <c r="BR416" i="15"/>
  <c r="BQ416" i="15"/>
  <c r="BP416" i="15"/>
  <c r="BO416" i="15"/>
  <c r="BN416" i="15"/>
  <c r="BM416" i="15"/>
  <c r="BL416" i="15"/>
  <c r="BK416" i="15"/>
  <c r="BJ416" i="15"/>
  <c r="BI416" i="15"/>
  <c r="BH416" i="15"/>
  <c r="BG416" i="15"/>
  <c r="BF416" i="15"/>
  <c r="BE416" i="15"/>
  <c r="BD416" i="15"/>
  <c r="BC416" i="15"/>
  <c r="BB416" i="15"/>
  <c r="BA416" i="15"/>
  <c r="AZ416" i="15"/>
  <c r="AY416" i="15"/>
  <c r="AX416" i="15"/>
  <c r="AW416" i="15"/>
  <c r="AV416" i="15"/>
  <c r="AU416" i="15"/>
  <c r="AT416" i="15"/>
  <c r="AS416" i="15"/>
  <c r="AR416" i="15"/>
  <c r="AQ416" i="15"/>
  <c r="AP416" i="15"/>
  <c r="AO416" i="15"/>
  <c r="AN416" i="15"/>
  <c r="AM416" i="15"/>
  <c r="AL416" i="15"/>
  <c r="AK416" i="15"/>
  <c r="AJ416" i="15"/>
  <c r="AI416" i="15"/>
  <c r="AH416" i="15"/>
  <c r="AG416" i="15"/>
  <c r="AF416" i="15"/>
  <c r="AE416" i="15"/>
  <c r="AC416" i="15"/>
  <c r="AB416" i="15"/>
  <c r="AA416" i="15"/>
  <c r="Z416" i="15"/>
  <c r="Y416" i="15"/>
  <c r="X416" i="15"/>
  <c r="W416" i="15"/>
  <c r="V416" i="15"/>
  <c r="U416" i="15"/>
  <c r="T416" i="15"/>
  <c r="S416" i="15"/>
  <c r="R416" i="15"/>
  <c r="Q416" i="15"/>
  <c r="P416" i="15"/>
  <c r="O416" i="15"/>
  <c r="N416" i="15"/>
  <c r="M416" i="15"/>
  <c r="L416" i="15"/>
  <c r="K416" i="15"/>
  <c r="J416" i="15"/>
  <c r="I416" i="15"/>
  <c r="BY415" i="15"/>
  <c r="BX415" i="15"/>
  <c r="BW415" i="15"/>
  <c r="BV415" i="15"/>
  <c r="BU415" i="15"/>
  <c r="BT415" i="15"/>
  <c r="BS415" i="15"/>
  <c r="BR415" i="15"/>
  <c r="BQ415" i="15"/>
  <c r="BP415" i="15"/>
  <c r="BO415" i="15"/>
  <c r="BN415" i="15"/>
  <c r="BM415" i="15"/>
  <c r="BL415" i="15"/>
  <c r="BK415" i="15"/>
  <c r="BJ415" i="15"/>
  <c r="BI415" i="15"/>
  <c r="BH415" i="15"/>
  <c r="BG415" i="15"/>
  <c r="BF415" i="15"/>
  <c r="BE415" i="15"/>
  <c r="BD415" i="15"/>
  <c r="BC415" i="15"/>
  <c r="BB415" i="15"/>
  <c r="BA415" i="15"/>
  <c r="AZ415" i="15"/>
  <c r="AY415" i="15"/>
  <c r="AX415" i="15"/>
  <c r="AW415" i="15"/>
  <c r="AV415" i="15"/>
  <c r="AU415" i="15"/>
  <c r="AT415" i="15"/>
  <c r="AS415" i="15"/>
  <c r="AR415" i="15"/>
  <c r="AQ415" i="15"/>
  <c r="AP415" i="15"/>
  <c r="AO415" i="15"/>
  <c r="AN415" i="15"/>
  <c r="AM415" i="15"/>
  <c r="AL415" i="15"/>
  <c r="AK415" i="15"/>
  <c r="AJ415" i="15"/>
  <c r="AI415" i="15"/>
  <c r="AH415" i="15"/>
  <c r="AG415" i="15"/>
  <c r="AF415" i="15"/>
  <c r="AE415" i="15"/>
  <c r="AC415" i="15"/>
  <c r="AB415" i="15"/>
  <c r="AA415" i="15"/>
  <c r="Z415" i="15"/>
  <c r="Y415" i="15"/>
  <c r="X415" i="15"/>
  <c r="W415" i="15"/>
  <c r="V415" i="15"/>
  <c r="U415" i="15"/>
  <c r="T415" i="15"/>
  <c r="S415" i="15"/>
  <c r="R415" i="15"/>
  <c r="Q415" i="15"/>
  <c r="P415" i="15"/>
  <c r="O415" i="15"/>
  <c r="N415" i="15"/>
  <c r="M415" i="15"/>
  <c r="L415" i="15"/>
  <c r="K415" i="15"/>
  <c r="J415" i="15"/>
  <c r="I415" i="15"/>
  <c r="BY414" i="15"/>
  <c r="BX414" i="15"/>
  <c r="BW414" i="15"/>
  <c r="BV414" i="15"/>
  <c r="BU414" i="15"/>
  <c r="BT414" i="15"/>
  <c r="BS414" i="15"/>
  <c r="BR414" i="15"/>
  <c r="BQ414" i="15"/>
  <c r="BP414" i="15"/>
  <c r="BO414" i="15"/>
  <c r="BN414" i="15"/>
  <c r="BM414" i="15"/>
  <c r="BL414" i="15"/>
  <c r="BK414" i="15"/>
  <c r="BJ414" i="15"/>
  <c r="BI414" i="15"/>
  <c r="BH414" i="15"/>
  <c r="BG414" i="15"/>
  <c r="BF414" i="15"/>
  <c r="BE414" i="15"/>
  <c r="BD414" i="15"/>
  <c r="BC414" i="15"/>
  <c r="BB414" i="15"/>
  <c r="BA414" i="15"/>
  <c r="AZ414" i="15"/>
  <c r="AY414" i="15"/>
  <c r="AX414" i="15"/>
  <c r="AW414" i="15"/>
  <c r="AV414" i="15"/>
  <c r="AU414" i="15"/>
  <c r="AT414" i="15"/>
  <c r="AS414" i="15"/>
  <c r="AR414" i="15"/>
  <c r="AQ414" i="15"/>
  <c r="AP414" i="15"/>
  <c r="AO414" i="15"/>
  <c r="AN414" i="15"/>
  <c r="AM414" i="15"/>
  <c r="AL414" i="15"/>
  <c r="AK414" i="15"/>
  <c r="AJ414" i="15"/>
  <c r="AI414" i="15"/>
  <c r="AH414" i="15"/>
  <c r="AG414" i="15"/>
  <c r="AF414" i="15"/>
  <c r="AE414" i="15"/>
  <c r="AC414" i="15"/>
  <c r="AB414" i="15"/>
  <c r="AA414" i="15"/>
  <c r="Z414" i="15"/>
  <c r="Y414" i="15"/>
  <c r="X414" i="15"/>
  <c r="W414" i="15"/>
  <c r="V414" i="15"/>
  <c r="U414" i="15"/>
  <c r="T414" i="15"/>
  <c r="S414" i="15"/>
  <c r="R414" i="15"/>
  <c r="Q414" i="15"/>
  <c r="P414" i="15"/>
  <c r="O414" i="15"/>
  <c r="N414" i="15"/>
  <c r="M414" i="15"/>
  <c r="L414" i="15"/>
  <c r="K414" i="15"/>
  <c r="J414" i="15"/>
  <c r="I414" i="15"/>
  <c r="BY413" i="15"/>
  <c r="BX413" i="15"/>
  <c r="BW413" i="15"/>
  <c r="BV413" i="15"/>
  <c r="BU413" i="15"/>
  <c r="BT413" i="15"/>
  <c r="BS413" i="15"/>
  <c r="BR413" i="15"/>
  <c r="BQ413" i="15"/>
  <c r="BP413" i="15"/>
  <c r="BO413" i="15"/>
  <c r="BN413" i="15"/>
  <c r="BM413" i="15"/>
  <c r="BL413" i="15"/>
  <c r="BK413" i="15"/>
  <c r="BJ413" i="15"/>
  <c r="BI413" i="15"/>
  <c r="BH413" i="15"/>
  <c r="BG413" i="15"/>
  <c r="BF413" i="15"/>
  <c r="BE413" i="15"/>
  <c r="BD413" i="15"/>
  <c r="BC413" i="15"/>
  <c r="BB413" i="15"/>
  <c r="BA413" i="15"/>
  <c r="AZ413" i="15"/>
  <c r="AY413" i="15"/>
  <c r="AX413" i="15"/>
  <c r="AW413" i="15"/>
  <c r="AV413" i="15"/>
  <c r="AU413" i="15"/>
  <c r="AT413" i="15"/>
  <c r="AS413" i="15"/>
  <c r="AR413" i="15"/>
  <c r="AQ413" i="15"/>
  <c r="AP413" i="15"/>
  <c r="AO413" i="15"/>
  <c r="AN413" i="15"/>
  <c r="AM413" i="15"/>
  <c r="AL413" i="15"/>
  <c r="AK413" i="15"/>
  <c r="AJ413" i="15"/>
  <c r="AI413" i="15"/>
  <c r="AH413" i="15"/>
  <c r="AG413" i="15"/>
  <c r="AF413" i="15"/>
  <c r="AE413" i="15"/>
  <c r="AC413" i="15"/>
  <c r="AB413" i="15"/>
  <c r="AA413" i="15"/>
  <c r="Z413" i="15"/>
  <c r="Y413" i="15"/>
  <c r="X413" i="15"/>
  <c r="W413" i="15"/>
  <c r="V413" i="15"/>
  <c r="U413" i="15"/>
  <c r="T413" i="15"/>
  <c r="S413" i="15"/>
  <c r="R413" i="15"/>
  <c r="Q413" i="15"/>
  <c r="P413" i="15"/>
  <c r="O413" i="15"/>
  <c r="N413" i="15"/>
  <c r="M413" i="15"/>
  <c r="L413" i="15"/>
  <c r="K413" i="15"/>
  <c r="J413" i="15"/>
  <c r="I413" i="15"/>
  <c r="BY412" i="15"/>
  <c r="BX412" i="15"/>
  <c r="BW412" i="15"/>
  <c r="BV412" i="15"/>
  <c r="BU412" i="15"/>
  <c r="BT412" i="15"/>
  <c r="BS412" i="15"/>
  <c r="BR412" i="15"/>
  <c r="BQ412" i="15"/>
  <c r="BP412" i="15"/>
  <c r="BO412" i="15"/>
  <c r="BN412" i="15"/>
  <c r="BM412" i="15"/>
  <c r="BL412" i="15"/>
  <c r="BK412" i="15"/>
  <c r="BJ412" i="15"/>
  <c r="BI412" i="15"/>
  <c r="BH412" i="15"/>
  <c r="BG412" i="15"/>
  <c r="BF412" i="15"/>
  <c r="BE412" i="15"/>
  <c r="BD412" i="15"/>
  <c r="BC412" i="15"/>
  <c r="BB412" i="15"/>
  <c r="BA412" i="15"/>
  <c r="AZ412" i="15"/>
  <c r="AY412" i="15"/>
  <c r="AX412" i="15"/>
  <c r="AW412" i="15"/>
  <c r="AV412" i="15"/>
  <c r="AU412" i="15"/>
  <c r="AT412" i="15"/>
  <c r="AS412" i="15"/>
  <c r="AR412" i="15"/>
  <c r="AQ412" i="15"/>
  <c r="AP412" i="15"/>
  <c r="AO412" i="15"/>
  <c r="AN412" i="15"/>
  <c r="AM412" i="15"/>
  <c r="AL412" i="15"/>
  <c r="AK412" i="15"/>
  <c r="AJ412" i="15"/>
  <c r="AI412" i="15"/>
  <c r="AH412" i="15"/>
  <c r="AG412" i="15"/>
  <c r="AF412" i="15"/>
  <c r="AE412" i="15"/>
  <c r="AC412" i="15"/>
  <c r="AB412" i="15"/>
  <c r="AA412" i="15"/>
  <c r="Z412" i="15"/>
  <c r="Y412" i="15"/>
  <c r="X412" i="15"/>
  <c r="W412" i="15"/>
  <c r="V412" i="15"/>
  <c r="U412" i="15"/>
  <c r="T412" i="15"/>
  <c r="S412" i="15"/>
  <c r="R412" i="15"/>
  <c r="Q412" i="15"/>
  <c r="P412" i="15"/>
  <c r="O412" i="15"/>
  <c r="N412" i="15"/>
  <c r="M412" i="15"/>
  <c r="L412" i="15"/>
  <c r="K412" i="15"/>
  <c r="J412" i="15"/>
  <c r="I412" i="15"/>
  <c r="BY411" i="15"/>
  <c r="BX411" i="15"/>
  <c r="BW411" i="15"/>
  <c r="BV411" i="15"/>
  <c r="BU411" i="15"/>
  <c r="BT411" i="15"/>
  <c r="BS411" i="15"/>
  <c r="BR411" i="15"/>
  <c r="BQ411" i="15"/>
  <c r="BP411" i="15"/>
  <c r="BO411" i="15"/>
  <c r="BN411" i="15"/>
  <c r="BM411" i="15"/>
  <c r="BL411" i="15"/>
  <c r="BK411" i="15"/>
  <c r="BJ411" i="15"/>
  <c r="BI411" i="15"/>
  <c r="BH411" i="15"/>
  <c r="BG411" i="15"/>
  <c r="BF411" i="15"/>
  <c r="BE411" i="15"/>
  <c r="BD411" i="15"/>
  <c r="BC411" i="15"/>
  <c r="BB411" i="15"/>
  <c r="BA411" i="15"/>
  <c r="AZ411" i="15"/>
  <c r="AY411" i="15"/>
  <c r="AX411" i="15"/>
  <c r="AW411" i="15"/>
  <c r="AV411" i="15"/>
  <c r="AU411" i="15"/>
  <c r="AT411" i="15"/>
  <c r="AS411" i="15"/>
  <c r="AR411" i="15"/>
  <c r="AQ411" i="15"/>
  <c r="AP411" i="15"/>
  <c r="AO411" i="15"/>
  <c r="AN411" i="15"/>
  <c r="AM411" i="15"/>
  <c r="AL411" i="15"/>
  <c r="AK411" i="15"/>
  <c r="AJ411" i="15"/>
  <c r="AI411" i="15"/>
  <c r="AH411" i="15"/>
  <c r="AG411" i="15"/>
  <c r="AF411" i="15"/>
  <c r="AE411" i="15"/>
  <c r="AC411" i="15"/>
  <c r="AB411" i="15"/>
  <c r="AA411" i="15"/>
  <c r="Z411" i="15"/>
  <c r="Y411" i="15"/>
  <c r="X411" i="15"/>
  <c r="W411" i="15"/>
  <c r="V411" i="15"/>
  <c r="U411" i="15"/>
  <c r="T411" i="15"/>
  <c r="S411" i="15"/>
  <c r="R411" i="15"/>
  <c r="Q411" i="15"/>
  <c r="P411" i="15"/>
  <c r="O411" i="15"/>
  <c r="N411" i="15"/>
  <c r="M411" i="15"/>
  <c r="L411" i="15"/>
  <c r="K411" i="15"/>
  <c r="J411" i="15"/>
  <c r="I411" i="15"/>
  <c r="BY410" i="15"/>
  <c r="BX410" i="15"/>
  <c r="BW410" i="15"/>
  <c r="BV410" i="15"/>
  <c r="BU410" i="15"/>
  <c r="BT410" i="15"/>
  <c r="BS410" i="15"/>
  <c r="BR410" i="15"/>
  <c r="BQ410" i="15"/>
  <c r="BP410" i="15"/>
  <c r="BO410" i="15"/>
  <c r="BN410" i="15"/>
  <c r="BM410" i="15"/>
  <c r="BL410" i="15"/>
  <c r="BK410" i="15"/>
  <c r="BJ410" i="15"/>
  <c r="BI410" i="15"/>
  <c r="BH410" i="15"/>
  <c r="BG410" i="15"/>
  <c r="BF410" i="15"/>
  <c r="BE410" i="15"/>
  <c r="BD410" i="15"/>
  <c r="BC410" i="15"/>
  <c r="BB410" i="15"/>
  <c r="BA410" i="15"/>
  <c r="AZ410" i="15"/>
  <c r="AY410" i="15"/>
  <c r="AX410" i="15"/>
  <c r="AW410" i="15"/>
  <c r="AV410" i="15"/>
  <c r="AU410" i="15"/>
  <c r="AT410" i="15"/>
  <c r="AS410" i="15"/>
  <c r="AR410" i="15"/>
  <c r="AQ410" i="15"/>
  <c r="AP410" i="15"/>
  <c r="AO410" i="15"/>
  <c r="AN410" i="15"/>
  <c r="AM410" i="15"/>
  <c r="AL410" i="15"/>
  <c r="AK410" i="15"/>
  <c r="AJ410" i="15"/>
  <c r="AI410" i="15"/>
  <c r="AH410" i="15"/>
  <c r="AG410" i="15"/>
  <c r="AF410" i="15"/>
  <c r="AE410" i="15"/>
  <c r="AC410" i="15"/>
  <c r="AB410" i="15"/>
  <c r="AA410" i="15"/>
  <c r="Z410" i="15"/>
  <c r="Y410" i="15"/>
  <c r="X410" i="15"/>
  <c r="W410" i="15"/>
  <c r="V410" i="15"/>
  <c r="U410" i="15"/>
  <c r="T410" i="15"/>
  <c r="S410" i="15"/>
  <c r="R410" i="15"/>
  <c r="Q410" i="15"/>
  <c r="P410" i="15"/>
  <c r="O410" i="15"/>
  <c r="N410" i="15"/>
  <c r="M410" i="15"/>
  <c r="L410" i="15"/>
  <c r="K410" i="15"/>
  <c r="J410" i="15"/>
  <c r="I410" i="15"/>
  <c r="BY409" i="15"/>
  <c r="BX409" i="15"/>
  <c r="BW409" i="15"/>
  <c r="BV409" i="15"/>
  <c r="BU409" i="15"/>
  <c r="BT409" i="15"/>
  <c r="BS409" i="15"/>
  <c r="BR409" i="15"/>
  <c r="BQ409" i="15"/>
  <c r="BP409" i="15"/>
  <c r="BO409" i="15"/>
  <c r="BN409" i="15"/>
  <c r="BM409" i="15"/>
  <c r="BL409" i="15"/>
  <c r="BK409" i="15"/>
  <c r="BJ409" i="15"/>
  <c r="BI409" i="15"/>
  <c r="BH409" i="15"/>
  <c r="BG409" i="15"/>
  <c r="BF409" i="15"/>
  <c r="BE409" i="15"/>
  <c r="BD409" i="15"/>
  <c r="BC409" i="15"/>
  <c r="BB409" i="15"/>
  <c r="BA409" i="15"/>
  <c r="AZ409" i="15"/>
  <c r="AY409" i="15"/>
  <c r="AX409" i="15"/>
  <c r="AW409" i="15"/>
  <c r="AV409" i="15"/>
  <c r="AU409" i="15"/>
  <c r="AT409" i="15"/>
  <c r="AS409" i="15"/>
  <c r="AR409" i="15"/>
  <c r="AQ409" i="15"/>
  <c r="AP409" i="15"/>
  <c r="AO409" i="15"/>
  <c r="AN409" i="15"/>
  <c r="AM409" i="15"/>
  <c r="AL409" i="15"/>
  <c r="AK409" i="15"/>
  <c r="AJ409" i="15"/>
  <c r="AI409" i="15"/>
  <c r="AH409" i="15"/>
  <c r="AG409" i="15"/>
  <c r="AF409" i="15"/>
  <c r="AE409" i="15"/>
  <c r="AC409" i="15"/>
  <c r="AB409" i="15"/>
  <c r="AA409" i="15"/>
  <c r="Z409" i="15"/>
  <c r="Y409" i="15"/>
  <c r="X409" i="15"/>
  <c r="W409" i="15"/>
  <c r="V409" i="15"/>
  <c r="U409" i="15"/>
  <c r="T409" i="15"/>
  <c r="S409" i="15"/>
  <c r="R409" i="15"/>
  <c r="Q409" i="15"/>
  <c r="P409" i="15"/>
  <c r="O409" i="15"/>
  <c r="N409" i="15"/>
  <c r="M409" i="15"/>
  <c r="L409" i="15"/>
  <c r="K409" i="15"/>
  <c r="J409" i="15"/>
  <c r="I409" i="15"/>
  <c r="BY408" i="15"/>
  <c r="BX408" i="15"/>
  <c r="BW408" i="15"/>
  <c r="BV408" i="15"/>
  <c r="BU408" i="15"/>
  <c r="BT408" i="15"/>
  <c r="BS408" i="15"/>
  <c r="BR408" i="15"/>
  <c r="BQ408" i="15"/>
  <c r="BP408" i="15"/>
  <c r="BO408" i="15"/>
  <c r="BN408" i="15"/>
  <c r="BM408" i="15"/>
  <c r="BL408" i="15"/>
  <c r="BK408" i="15"/>
  <c r="BJ408" i="15"/>
  <c r="BI408" i="15"/>
  <c r="BH408" i="15"/>
  <c r="BG408" i="15"/>
  <c r="BF408" i="15"/>
  <c r="BE408" i="15"/>
  <c r="BD408" i="15"/>
  <c r="BC408" i="15"/>
  <c r="BB408" i="15"/>
  <c r="BA408" i="15"/>
  <c r="AZ408" i="15"/>
  <c r="AY408" i="15"/>
  <c r="AX408" i="15"/>
  <c r="AW408" i="15"/>
  <c r="AV408" i="15"/>
  <c r="AU408" i="15"/>
  <c r="AT408" i="15"/>
  <c r="AS408" i="15"/>
  <c r="AR408" i="15"/>
  <c r="AQ408" i="15"/>
  <c r="AP408" i="15"/>
  <c r="AO408" i="15"/>
  <c r="AN408" i="15"/>
  <c r="AM408" i="15"/>
  <c r="AL408" i="15"/>
  <c r="AK408" i="15"/>
  <c r="AJ408" i="15"/>
  <c r="AI408" i="15"/>
  <c r="AH408" i="15"/>
  <c r="AG408" i="15"/>
  <c r="AF408" i="15"/>
  <c r="AE408" i="15"/>
  <c r="AC408" i="15"/>
  <c r="AB408" i="15"/>
  <c r="AA408" i="15"/>
  <c r="Z408" i="15"/>
  <c r="Y408" i="15"/>
  <c r="X408" i="15"/>
  <c r="W408" i="15"/>
  <c r="V408" i="15"/>
  <c r="U408" i="15"/>
  <c r="T408" i="15"/>
  <c r="S408" i="15"/>
  <c r="R408" i="15"/>
  <c r="Q408" i="15"/>
  <c r="P408" i="15"/>
  <c r="O408" i="15"/>
  <c r="N408" i="15"/>
  <c r="M408" i="15"/>
  <c r="L408" i="15"/>
  <c r="K408" i="15"/>
  <c r="J408" i="15"/>
  <c r="I408" i="15"/>
  <c r="BY407" i="15"/>
  <c r="BX407" i="15"/>
  <c r="BW407" i="15"/>
  <c r="BV407" i="15"/>
  <c r="BU407" i="15"/>
  <c r="BT407" i="15"/>
  <c r="BS407" i="15"/>
  <c r="BR407" i="15"/>
  <c r="BQ407" i="15"/>
  <c r="BP407" i="15"/>
  <c r="BO407" i="15"/>
  <c r="BN407" i="15"/>
  <c r="BM407" i="15"/>
  <c r="BL407" i="15"/>
  <c r="BK407" i="15"/>
  <c r="BJ407" i="15"/>
  <c r="BI407" i="15"/>
  <c r="BH407" i="15"/>
  <c r="BG407" i="15"/>
  <c r="BF407" i="15"/>
  <c r="BE407" i="15"/>
  <c r="BD407" i="15"/>
  <c r="BC407" i="15"/>
  <c r="BB407" i="15"/>
  <c r="BA407" i="15"/>
  <c r="AZ407" i="15"/>
  <c r="AY407" i="15"/>
  <c r="AX407" i="15"/>
  <c r="AW407" i="15"/>
  <c r="AV407" i="15"/>
  <c r="AU407" i="15"/>
  <c r="AT407" i="15"/>
  <c r="AS407" i="15"/>
  <c r="AR407" i="15"/>
  <c r="AQ407" i="15"/>
  <c r="AP407" i="15"/>
  <c r="AO407" i="15"/>
  <c r="AN407" i="15"/>
  <c r="AM407" i="15"/>
  <c r="AL407" i="15"/>
  <c r="AK407" i="15"/>
  <c r="AJ407" i="15"/>
  <c r="AI407" i="15"/>
  <c r="AH407" i="15"/>
  <c r="AG407" i="15"/>
  <c r="AF407" i="15"/>
  <c r="AE407" i="15"/>
  <c r="AC407" i="15"/>
  <c r="AB407" i="15"/>
  <c r="AA407" i="15"/>
  <c r="Z407" i="15"/>
  <c r="Y407" i="15"/>
  <c r="X407" i="15"/>
  <c r="W407" i="15"/>
  <c r="V407" i="15"/>
  <c r="U407" i="15"/>
  <c r="T407" i="15"/>
  <c r="S407" i="15"/>
  <c r="R407" i="15"/>
  <c r="Q407" i="15"/>
  <c r="P407" i="15"/>
  <c r="O407" i="15"/>
  <c r="N407" i="15"/>
  <c r="M407" i="15"/>
  <c r="L407" i="15"/>
  <c r="K407" i="15"/>
  <c r="J407" i="15"/>
  <c r="I407" i="15"/>
  <c r="BY406" i="15"/>
  <c r="BX406" i="15"/>
  <c r="BW406" i="15"/>
  <c r="BV406" i="15"/>
  <c r="BU406" i="15"/>
  <c r="BT406" i="15"/>
  <c r="BS406" i="15"/>
  <c r="BR406" i="15"/>
  <c r="BQ406" i="15"/>
  <c r="BP406" i="15"/>
  <c r="BO406" i="15"/>
  <c r="BN406" i="15"/>
  <c r="BM406" i="15"/>
  <c r="BL406" i="15"/>
  <c r="BK406" i="15"/>
  <c r="BJ406" i="15"/>
  <c r="BI406" i="15"/>
  <c r="BH406" i="15"/>
  <c r="BG406" i="15"/>
  <c r="BF406" i="15"/>
  <c r="BE406" i="15"/>
  <c r="BD406" i="15"/>
  <c r="BC406" i="15"/>
  <c r="BB406" i="15"/>
  <c r="BA406" i="15"/>
  <c r="AZ406" i="15"/>
  <c r="AY406" i="15"/>
  <c r="AX406" i="15"/>
  <c r="AW406" i="15"/>
  <c r="AV406" i="15"/>
  <c r="AU406" i="15"/>
  <c r="AT406" i="15"/>
  <c r="AS406" i="15"/>
  <c r="AR406" i="15"/>
  <c r="AQ406" i="15"/>
  <c r="AP406" i="15"/>
  <c r="AO406" i="15"/>
  <c r="AN406" i="15"/>
  <c r="AM406" i="15"/>
  <c r="AL406" i="15"/>
  <c r="AK406" i="15"/>
  <c r="AJ406" i="15"/>
  <c r="AI406" i="15"/>
  <c r="AH406" i="15"/>
  <c r="AG406" i="15"/>
  <c r="AF406" i="15"/>
  <c r="AE406" i="15"/>
  <c r="AC406" i="15"/>
  <c r="AB406" i="15"/>
  <c r="AA406" i="15"/>
  <c r="Z406" i="15"/>
  <c r="Y406" i="15"/>
  <c r="X406" i="15"/>
  <c r="W406" i="15"/>
  <c r="V406" i="15"/>
  <c r="U406" i="15"/>
  <c r="T406" i="15"/>
  <c r="S406" i="15"/>
  <c r="R406" i="15"/>
  <c r="Q406" i="15"/>
  <c r="P406" i="15"/>
  <c r="O406" i="15"/>
  <c r="N406" i="15"/>
  <c r="M406" i="15"/>
  <c r="L406" i="15"/>
  <c r="K406" i="15"/>
  <c r="J406" i="15"/>
  <c r="I406" i="15"/>
  <c r="BY405" i="15"/>
  <c r="BX405" i="15"/>
  <c r="BW405" i="15"/>
  <c r="BV405" i="15"/>
  <c r="BU405" i="15"/>
  <c r="BT405" i="15"/>
  <c r="BS405" i="15"/>
  <c r="BR405" i="15"/>
  <c r="BQ405" i="15"/>
  <c r="BP405" i="15"/>
  <c r="BO405" i="15"/>
  <c r="BN405" i="15"/>
  <c r="BM405" i="15"/>
  <c r="BL405" i="15"/>
  <c r="BK405" i="15"/>
  <c r="BJ405" i="15"/>
  <c r="BI405" i="15"/>
  <c r="BH405" i="15"/>
  <c r="BG405" i="15"/>
  <c r="BF405" i="15"/>
  <c r="BE405" i="15"/>
  <c r="BD405" i="15"/>
  <c r="BC405" i="15"/>
  <c r="BB405" i="15"/>
  <c r="BA405" i="15"/>
  <c r="AZ405" i="15"/>
  <c r="AY405" i="15"/>
  <c r="AX405" i="15"/>
  <c r="AW405" i="15"/>
  <c r="AV405" i="15"/>
  <c r="AU405" i="15"/>
  <c r="AT405" i="15"/>
  <c r="AS405" i="15"/>
  <c r="AR405" i="15"/>
  <c r="AQ405" i="15"/>
  <c r="AP405" i="15"/>
  <c r="AO405" i="15"/>
  <c r="AN405" i="15"/>
  <c r="AM405" i="15"/>
  <c r="AL405" i="15"/>
  <c r="AK405" i="15"/>
  <c r="AJ405" i="15"/>
  <c r="AI405" i="15"/>
  <c r="AH405" i="15"/>
  <c r="AG405" i="15"/>
  <c r="AF405" i="15"/>
  <c r="AE405" i="15"/>
  <c r="AC405" i="15"/>
  <c r="AB405" i="15"/>
  <c r="AA405" i="15"/>
  <c r="Z405" i="15"/>
  <c r="Y405" i="15"/>
  <c r="X405" i="15"/>
  <c r="W405" i="15"/>
  <c r="V405" i="15"/>
  <c r="U405" i="15"/>
  <c r="T405" i="15"/>
  <c r="S405" i="15"/>
  <c r="R405" i="15"/>
  <c r="Q405" i="15"/>
  <c r="P405" i="15"/>
  <c r="O405" i="15"/>
  <c r="N405" i="15"/>
  <c r="M405" i="15"/>
  <c r="L405" i="15"/>
  <c r="K405" i="15"/>
  <c r="J405" i="15"/>
  <c r="I405" i="15"/>
  <c r="BY404" i="15"/>
  <c r="BX404" i="15"/>
  <c r="BW404" i="15"/>
  <c r="BV404" i="15"/>
  <c r="BU404" i="15"/>
  <c r="BT404" i="15"/>
  <c r="BS404" i="15"/>
  <c r="BR404" i="15"/>
  <c r="BQ404" i="15"/>
  <c r="BP404" i="15"/>
  <c r="BO404" i="15"/>
  <c r="BN404" i="15"/>
  <c r="BM404" i="15"/>
  <c r="BL404" i="15"/>
  <c r="BK404" i="15"/>
  <c r="BJ404" i="15"/>
  <c r="BI404" i="15"/>
  <c r="BH404" i="15"/>
  <c r="BG404" i="15"/>
  <c r="BF404" i="15"/>
  <c r="BE404" i="15"/>
  <c r="BD404" i="15"/>
  <c r="BC404" i="15"/>
  <c r="BB404" i="15"/>
  <c r="BA404" i="15"/>
  <c r="AZ404" i="15"/>
  <c r="AY404" i="15"/>
  <c r="AX404" i="15"/>
  <c r="AW404" i="15"/>
  <c r="AV404" i="15"/>
  <c r="AU404" i="15"/>
  <c r="AT404" i="15"/>
  <c r="AS404" i="15"/>
  <c r="AR404" i="15"/>
  <c r="AQ404" i="15"/>
  <c r="AP404" i="15"/>
  <c r="AO404" i="15"/>
  <c r="AN404" i="15"/>
  <c r="AM404" i="15"/>
  <c r="AL404" i="15"/>
  <c r="AK404" i="15"/>
  <c r="AJ404" i="15"/>
  <c r="AI404" i="15"/>
  <c r="AH404" i="15"/>
  <c r="AG404" i="15"/>
  <c r="AF404" i="15"/>
  <c r="AE404" i="15"/>
  <c r="AC404" i="15"/>
  <c r="AB404" i="15"/>
  <c r="AA404" i="15"/>
  <c r="Z404" i="15"/>
  <c r="Y404" i="15"/>
  <c r="X404" i="15"/>
  <c r="W404" i="15"/>
  <c r="V404" i="15"/>
  <c r="U404" i="15"/>
  <c r="T404" i="15"/>
  <c r="S404" i="15"/>
  <c r="R404" i="15"/>
  <c r="Q404" i="15"/>
  <c r="P404" i="15"/>
  <c r="O404" i="15"/>
  <c r="N404" i="15"/>
  <c r="M404" i="15"/>
  <c r="L404" i="15"/>
  <c r="K404" i="15"/>
  <c r="J404" i="15"/>
  <c r="I404" i="15"/>
  <c r="BY403" i="15"/>
  <c r="BX403" i="15"/>
  <c r="BW403" i="15"/>
  <c r="BV403" i="15"/>
  <c r="BU403" i="15"/>
  <c r="BT403" i="15"/>
  <c r="BS403" i="15"/>
  <c r="BR403" i="15"/>
  <c r="BQ403" i="15"/>
  <c r="BP403" i="15"/>
  <c r="BO403" i="15"/>
  <c r="BN403" i="15"/>
  <c r="BM403" i="15"/>
  <c r="BL403" i="15"/>
  <c r="BK403" i="15"/>
  <c r="BJ403" i="15"/>
  <c r="BI403" i="15"/>
  <c r="BH403" i="15"/>
  <c r="BG403" i="15"/>
  <c r="BF403" i="15"/>
  <c r="BE403" i="15"/>
  <c r="BD403" i="15"/>
  <c r="BC403" i="15"/>
  <c r="BB403" i="15"/>
  <c r="BA403" i="15"/>
  <c r="AZ403" i="15"/>
  <c r="AY403" i="15"/>
  <c r="AX403" i="15"/>
  <c r="AW403" i="15"/>
  <c r="AV403" i="15"/>
  <c r="AU403" i="15"/>
  <c r="AT403" i="15"/>
  <c r="AS403" i="15"/>
  <c r="AR403" i="15"/>
  <c r="AQ403" i="15"/>
  <c r="AP403" i="15"/>
  <c r="AO403" i="15"/>
  <c r="AN403" i="15"/>
  <c r="AM403" i="15"/>
  <c r="AL403" i="15"/>
  <c r="AK403" i="15"/>
  <c r="AJ403" i="15"/>
  <c r="AI403" i="15"/>
  <c r="AH403" i="15"/>
  <c r="AG403" i="15"/>
  <c r="AF403" i="15"/>
  <c r="AE403" i="15"/>
  <c r="AC403" i="15"/>
  <c r="AB403" i="15"/>
  <c r="AA403" i="15"/>
  <c r="Z403" i="15"/>
  <c r="Y403" i="15"/>
  <c r="X403" i="15"/>
  <c r="W403" i="15"/>
  <c r="V403" i="15"/>
  <c r="U403" i="15"/>
  <c r="T403" i="15"/>
  <c r="S403" i="15"/>
  <c r="R403" i="15"/>
  <c r="Q403" i="15"/>
  <c r="P403" i="15"/>
  <c r="O403" i="15"/>
  <c r="N403" i="15"/>
  <c r="M403" i="15"/>
  <c r="L403" i="15"/>
  <c r="K403" i="15"/>
  <c r="J403" i="15"/>
  <c r="I403" i="15"/>
  <c r="BY402" i="15"/>
  <c r="BX402" i="15"/>
  <c r="BW402" i="15"/>
  <c r="BV402" i="15"/>
  <c r="BU402" i="15"/>
  <c r="BT402" i="15"/>
  <c r="BS402" i="15"/>
  <c r="BR402" i="15"/>
  <c r="BQ402" i="15"/>
  <c r="BP402" i="15"/>
  <c r="BO402" i="15"/>
  <c r="BN402" i="15"/>
  <c r="BM402" i="15"/>
  <c r="BL402" i="15"/>
  <c r="BK402" i="15"/>
  <c r="BJ402" i="15"/>
  <c r="BI402" i="15"/>
  <c r="BH402" i="15"/>
  <c r="BG402" i="15"/>
  <c r="BF402" i="15"/>
  <c r="BE402" i="15"/>
  <c r="BD402" i="15"/>
  <c r="BC402" i="15"/>
  <c r="BB402" i="15"/>
  <c r="BA402" i="15"/>
  <c r="AZ402" i="15"/>
  <c r="AY402" i="15"/>
  <c r="AX402" i="15"/>
  <c r="AW402" i="15"/>
  <c r="AV402" i="15"/>
  <c r="AU402" i="15"/>
  <c r="AT402" i="15"/>
  <c r="AS402" i="15"/>
  <c r="AR402" i="15"/>
  <c r="AQ402" i="15"/>
  <c r="AP402" i="15"/>
  <c r="AO402" i="15"/>
  <c r="AN402" i="15"/>
  <c r="AM402" i="15"/>
  <c r="AL402" i="15"/>
  <c r="AK402" i="15"/>
  <c r="AJ402" i="15"/>
  <c r="AI402" i="15"/>
  <c r="AH402" i="15"/>
  <c r="AG402" i="15"/>
  <c r="AF402" i="15"/>
  <c r="AE402" i="15"/>
  <c r="AC402" i="15"/>
  <c r="AB402" i="15"/>
  <c r="AA402" i="15"/>
  <c r="Z402" i="15"/>
  <c r="Y402" i="15"/>
  <c r="X402" i="15"/>
  <c r="W402" i="15"/>
  <c r="V402" i="15"/>
  <c r="U402" i="15"/>
  <c r="T402" i="15"/>
  <c r="S402" i="15"/>
  <c r="R402" i="15"/>
  <c r="Q402" i="15"/>
  <c r="P402" i="15"/>
  <c r="O402" i="15"/>
  <c r="N402" i="15"/>
  <c r="M402" i="15"/>
  <c r="L402" i="15"/>
  <c r="K402" i="15"/>
  <c r="J402" i="15"/>
  <c r="I402" i="15"/>
  <c r="BY401" i="15"/>
  <c r="BX401" i="15"/>
  <c r="BW401" i="15"/>
  <c r="BV401" i="15"/>
  <c r="BU401" i="15"/>
  <c r="BT401" i="15"/>
  <c r="BS401" i="15"/>
  <c r="BR401" i="15"/>
  <c r="BQ401" i="15"/>
  <c r="BP401" i="15"/>
  <c r="BO401" i="15"/>
  <c r="BN401" i="15"/>
  <c r="BM401" i="15"/>
  <c r="BL401" i="15"/>
  <c r="BK401" i="15"/>
  <c r="BJ401" i="15"/>
  <c r="BI401" i="15"/>
  <c r="BH401" i="15"/>
  <c r="BG401" i="15"/>
  <c r="BF401" i="15"/>
  <c r="BE401" i="15"/>
  <c r="BD401" i="15"/>
  <c r="BC401" i="15"/>
  <c r="BB401" i="15"/>
  <c r="BA401" i="15"/>
  <c r="AZ401" i="15"/>
  <c r="AY401" i="15"/>
  <c r="AX401" i="15"/>
  <c r="AW401" i="15"/>
  <c r="AV401" i="15"/>
  <c r="AU401" i="15"/>
  <c r="AT401" i="15"/>
  <c r="AS401" i="15"/>
  <c r="AR401" i="15"/>
  <c r="AQ401" i="15"/>
  <c r="AP401" i="15"/>
  <c r="AO401" i="15"/>
  <c r="AN401" i="15"/>
  <c r="AM401" i="15"/>
  <c r="AL401" i="15"/>
  <c r="AK401" i="15"/>
  <c r="AJ401" i="15"/>
  <c r="AI401" i="15"/>
  <c r="AH401" i="15"/>
  <c r="AG401" i="15"/>
  <c r="AF401" i="15"/>
  <c r="AE401" i="15"/>
  <c r="AC401" i="15"/>
  <c r="AB401" i="15"/>
  <c r="AA401" i="15"/>
  <c r="Z401" i="15"/>
  <c r="Y401" i="15"/>
  <c r="X401" i="15"/>
  <c r="W401" i="15"/>
  <c r="V401" i="15"/>
  <c r="U401" i="15"/>
  <c r="T401" i="15"/>
  <c r="S401" i="15"/>
  <c r="R401" i="15"/>
  <c r="Q401" i="15"/>
  <c r="P401" i="15"/>
  <c r="O401" i="15"/>
  <c r="N401" i="15"/>
  <c r="M401" i="15"/>
  <c r="L401" i="15"/>
  <c r="K401" i="15"/>
  <c r="J401" i="15"/>
  <c r="I401" i="15"/>
  <c r="BY400" i="15"/>
  <c r="BX400" i="15"/>
  <c r="BW400" i="15"/>
  <c r="BV400" i="15"/>
  <c r="BU400" i="15"/>
  <c r="BT400" i="15"/>
  <c r="BS400" i="15"/>
  <c r="BR400" i="15"/>
  <c r="BQ400" i="15"/>
  <c r="BP400" i="15"/>
  <c r="BO400" i="15"/>
  <c r="BN400" i="15"/>
  <c r="BM400" i="15"/>
  <c r="BL400" i="15"/>
  <c r="BK400" i="15"/>
  <c r="BJ400" i="15"/>
  <c r="BI400" i="15"/>
  <c r="BH400" i="15"/>
  <c r="BG400" i="15"/>
  <c r="BF400" i="15"/>
  <c r="BE400" i="15"/>
  <c r="BD400" i="15"/>
  <c r="BC400" i="15"/>
  <c r="BB400" i="15"/>
  <c r="BA400" i="15"/>
  <c r="AZ400" i="15"/>
  <c r="AY400" i="15"/>
  <c r="AX400" i="15"/>
  <c r="AW400" i="15"/>
  <c r="AV400" i="15"/>
  <c r="AU400" i="15"/>
  <c r="AT400" i="15"/>
  <c r="AS400" i="15"/>
  <c r="AR400" i="15"/>
  <c r="AQ400" i="15"/>
  <c r="AP400" i="15"/>
  <c r="AO400" i="15"/>
  <c r="AN400" i="15"/>
  <c r="AM400" i="15"/>
  <c r="AL400" i="15"/>
  <c r="AK400" i="15"/>
  <c r="AJ400" i="15"/>
  <c r="AI400" i="15"/>
  <c r="AH400" i="15"/>
  <c r="AG400" i="15"/>
  <c r="AF400" i="15"/>
  <c r="AE400" i="15"/>
  <c r="AC400" i="15"/>
  <c r="AB400" i="15"/>
  <c r="AA400" i="15"/>
  <c r="Z400" i="15"/>
  <c r="Y400" i="15"/>
  <c r="X400" i="15"/>
  <c r="W400" i="15"/>
  <c r="V400" i="15"/>
  <c r="U400" i="15"/>
  <c r="T400" i="15"/>
  <c r="S400" i="15"/>
  <c r="R400" i="15"/>
  <c r="Q400" i="15"/>
  <c r="P400" i="15"/>
  <c r="O400" i="15"/>
  <c r="N400" i="15"/>
  <c r="M400" i="15"/>
  <c r="L400" i="15"/>
  <c r="K400" i="15"/>
  <c r="J400" i="15"/>
  <c r="I400" i="15"/>
  <c r="BY399" i="15"/>
  <c r="BX399" i="15"/>
  <c r="BW399" i="15"/>
  <c r="BV399" i="15"/>
  <c r="BU399" i="15"/>
  <c r="BT399" i="15"/>
  <c r="BS399" i="15"/>
  <c r="BR399" i="15"/>
  <c r="BQ399" i="15"/>
  <c r="BP399" i="15"/>
  <c r="BO399" i="15"/>
  <c r="BN399" i="15"/>
  <c r="BM399" i="15"/>
  <c r="BL399" i="15"/>
  <c r="BK399" i="15"/>
  <c r="BJ399" i="15"/>
  <c r="BI399" i="15"/>
  <c r="BH399" i="15"/>
  <c r="BG399" i="15"/>
  <c r="BF399" i="15"/>
  <c r="BE399" i="15"/>
  <c r="BD399" i="15"/>
  <c r="BC399" i="15"/>
  <c r="BB399" i="15"/>
  <c r="BA399" i="15"/>
  <c r="AZ399" i="15"/>
  <c r="AY399" i="15"/>
  <c r="AX399" i="15"/>
  <c r="AW399" i="15"/>
  <c r="AV399" i="15"/>
  <c r="AU399" i="15"/>
  <c r="AT399" i="15"/>
  <c r="AS399" i="15"/>
  <c r="AR399" i="15"/>
  <c r="AQ399" i="15"/>
  <c r="AP399" i="15"/>
  <c r="AO399" i="15"/>
  <c r="AN399" i="15"/>
  <c r="AM399" i="15"/>
  <c r="AL399" i="15"/>
  <c r="AK399" i="15"/>
  <c r="AJ399" i="15"/>
  <c r="AI399" i="15"/>
  <c r="AH399" i="15"/>
  <c r="AG399" i="15"/>
  <c r="AF399" i="15"/>
  <c r="AE399" i="15"/>
  <c r="AC399" i="15"/>
  <c r="AB399" i="15"/>
  <c r="AA399" i="15"/>
  <c r="Z399" i="15"/>
  <c r="Y399" i="15"/>
  <c r="X399" i="15"/>
  <c r="W399" i="15"/>
  <c r="V399" i="15"/>
  <c r="U399" i="15"/>
  <c r="T399" i="15"/>
  <c r="S399" i="15"/>
  <c r="R399" i="15"/>
  <c r="Q399" i="15"/>
  <c r="P399" i="15"/>
  <c r="O399" i="15"/>
  <c r="N399" i="15"/>
  <c r="M399" i="15"/>
  <c r="L399" i="15"/>
  <c r="K399" i="15"/>
  <c r="J399" i="15"/>
  <c r="I399" i="15"/>
  <c r="BY398" i="15"/>
  <c r="BX398" i="15"/>
  <c r="BW398" i="15"/>
  <c r="BV398" i="15"/>
  <c r="BU398" i="15"/>
  <c r="BT398" i="15"/>
  <c r="BS398" i="15"/>
  <c r="BR398" i="15"/>
  <c r="BQ398" i="15"/>
  <c r="BP398" i="15"/>
  <c r="BO398" i="15"/>
  <c r="BN398" i="15"/>
  <c r="BM398" i="15"/>
  <c r="BL398" i="15"/>
  <c r="BK398" i="15"/>
  <c r="BJ398" i="15"/>
  <c r="BI398" i="15"/>
  <c r="BH398" i="15"/>
  <c r="BG398" i="15"/>
  <c r="BF398" i="15"/>
  <c r="BE398" i="15"/>
  <c r="BD398" i="15"/>
  <c r="BC398" i="15"/>
  <c r="BB398" i="15"/>
  <c r="BA398" i="15"/>
  <c r="AZ398" i="15"/>
  <c r="AY398" i="15"/>
  <c r="AX398" i="15"/>
  <c r="AW398" i="15"/>
  <c r="AV398" i="15"/>
  <c r="AU398" i="15"/>
  <c r="AT398" i="15"/>
  <c r="AS398" i="15"/>
  <c r="AR398" i="15"/>
  <c r="AQ398" i="15"/>
  <c r="AP398" i="15"/>
  <c r="AO398" i="15"/>
  <c r="AN398" i="15"/>
  <c r="AM398" i="15"/>
  <c r="AL398" i="15"/>
  <c r="AK398" i="15"/>
  <c r="AJ398" i="15"/>
  <c r="AI398" i="15"/>
  <c r="AH398" i="15"/>
  <c r="AG398" i="15"/>
  <c r="AF398" i="15"/>
  <c r="AE398" i="15"/>
  <c r="AC398" i="15"/>
  <c r="AB398" i="15"/>
  <c r="AA398" i="15"/>
  <c r="Z398" i="15"/>
  <c r="Y398" i="15"/>
  <c r="X398" i="15"/>
  <c r="W398" i="15"/>
  <c r="V398" i="15"/>
  <c r="U398" i="15"/>
  <c r="T398" i="15"/>
  <c r="S398" i="15"/>
  <c r="R398" i="15"/>
  <c r="Q398" i="15"/>
  <c r="P398" i="15"/>
  <c r="O398" i="15"/>
  <c r="N398" i="15"/>
  <c r="M398" i="15"/>
  <c r="L398" i="15"/>
  <c r="K398" i="15"/>
  <c r="J398" i="15"/>
  <c r="I398" i="15"/>
  <c r="BY397" i="15"/>
  <c r="BX397" i="15"/>
  <c r="BW397" i="15"/>
  <c r="BV397" i="15"/>
  <c r="BU397" i="15"/>
  <c r="BT397" i="15"/>
  <c r="BS397" i="15"/>
  <c r="BR397" i="15"/>
  <c r="BQ397" i="15"/>
  <c r="BP397" i="15"/>
  <c r="BO397" i="15"/>
  <c r="BN397" i="15"/>
  <c r="BM397" i="15"/>
  <c r="BL397" i="15"/>
  <c r="BK397" i="15"/>
  <c r="BJ397" i="15"/>
  <c r="BI397" i="15"/>
  <c r="BH397" i="15"/>
  <c r="BG397" i="15"/>
  <c r="BF397" i="15"/>
  <c r="BE397" i="15"/>
  <c r="BD397" i="15"/>
  <c r="BC397" i="15"/>
  <c r="BB397" i="15"/>
  <c r="BA397" i="15"/>
  <c r="AZ397" i="15"/>
  <c r="AY397" i="15"/>
  <c r="AX397" i="15"/>
  <c r="AW397" i="15"/>
  <c r="AV397" i="15"/>
  <c r="AU397" i="15"/>
  <c r="AT397" i="15"/>
  <c r="AS397" i="15"/>
  <c r="AR397" i="15"/>
  <c r="AQ397" i="15"/>
  <c r="AP397" i="15"/>
  <c r="AO397" i="15"/>
  <c r="AN397" i="15"/>
  <c r="AM397" i="15"/>
  <c r="AL397" i="15"/>
  <c r="AK397" i="15"/>
  <c r="AJ397" i="15"/>
  <c r="AI397" i="15"/>
  <c r="AH397" i="15"/>
  <c r="AG397" i="15"/>
  <c r="AF397" i="15"/>
  <c r="AE397" i="15"/>
  <c r="AC397" i="15"/>
  <c r="AB397" i="15"/>
  <c r="AA397" i="15"/>
  <c r="Z397" i="15"/>
  <c r="Y397" i="15"/>
  <c r="X397" i="15"/>
  <c r="W397" i="15"/>
  <c r="V397" i="15"/>
  <c r="U397" i="15"/>
  <c r="T397" i="15"/>
  <c r="S397" i="15"/>
  <c r="R397" i="15"/>
  <c r="Q397" i="15"/>
  <c r="P397" i="15"/>
  <c r="O397" i="15"/>
  <c r="N397" i="15"/>
  <c r="M397" i="15"/>
  <c r="L397" i="15"/>
  <c r="K397" i="15"/>
  <c r="J397" i="15"/>
  <c r="I397" i="15"/>
  <c r="BY396" i="15"/>
  <c r="BX396" i="15"/>
  <c r="BW396" i="15"/>
  <c r="BV396" i="15"/>
  <c r="BU396" i="15"/>
  <c r="BT396" i="15"/>
  <c r="BS396" i="15"/>
  <c r="BR396" i="15"/>
  <c r="BQ396" i="15"/>
  <c r="BP396" i="15"/>
  <c r="BO396" i="15"/>
  <c r="BN396" i="15"/>
  <c r="BM396" i="15"/>
  <c r="BL396" i="15"/>
  <c r="BK396" i="15"/>
  <c r="BJ396" i="15"/>
  <c r="BI396" i="15"/>
  <c r="BH396" i="15"/>
  <c r="BG396" i="15"/>
  <c r="BF396" i="15"/>
  <c r="BE396" i="15"/>
  <c r="BD396" i="15"/>
  <c r="BC396" i="15"/>
  <c r="BB396" i="15"/>
  <c r="BA396" i="15"/>
  <c r="AZ396" i="15"/>
  <c r="AY396" i="15"/>
  <c r="AX396" i="15"/>
  <c r="AW396" i="15"/>
  <c r="AV396" i="15"/>
  <c r="AU396" i="15"/>
  <c r="AT396" i="15"/>
  <c r="AS396" i="15"/>
  <c r="AR396" i="15"/>
  <c r="AQ396" i="15"/>
  <c r="AP396" i="15"/>
  <c r="AO396" i="15"/>
  <c r="AN396" i="15"/>
  <c r="AM396" i="15"/>
  <c r="AL396" i="15"/>
  <c r="AK396" i="15"/>
  <c r="AJ396" i="15"/>
  <c r="AI396" i="15"/>
  <c r="AH396" i="15"/>
  <c r="AG396" i="15"/>
  <c r="AF396" i="15"/>
  <c r="AE396" i="15"/>
  <c r="AC396" i="15"/>
  <c r="AB396" i="15"/>
  <c r="AA396" i="15"/>
  <c r="Z396" i="15"/>
  <c r="Y396" i="15"/>
  <c r="X396" i="15"/>
  <c r="W396" i="15"/>
  <c r="V396" i="15"/>
  <c r="U396" i="15"/>
  <c r="T396" i="15"/>
  <c r="S396" i="15"/>
  <c r="R396" i="15"/>
  <c r="Q396" i="15"/>
  <c r="P396" i="15"/>
  <c r="O396" i="15"/>
  <c r="N396" i="15"/>
  <c r="M396" i="15"/>
  <c r="L396" i="15"/>
  <c r="K396" i="15"/>
  <c r="J396" i="15"/>
  <c r="I396" i="15"/>
  <c r="BY395" i="15"/>
  <c r="BX395" i="15"/>
  <c r="BW395" i="15"/>
  <c r="BV395" i="15"/>
  <c r="BU395" i="15"/>
  <c r="BT395" i="15"/>
  <c r="BS395" i="15"/>
  <c r="BR395" i="15"/>
  <c r="BQ395" i="15"/>
  <c r="BP395" i="15"/>
  <c r="BO395" i="15"/>
  <c r="BN395" i="15"/>
  <c r="BM395" i="15"/>
  <c r="BL395" i="15"/>
  <c r="BK395" i="15"/>
  <c r="BJ395" i="15"/>
  <c r="BI395" i="15"/>
  <c r="BH395" i="15"/>
  <c r="BG395" i="15"/>
  <c r="BF395" i="15"/>
  <c r="BE395" i="15"/>
  <c r="BD395" i="15"/>
  <c r="BC395" i="15"/>
  <c r="BB395" i="15"/>
  <c r="BA395" i="15"/>
  <c r="AZ395" i="15"/>
  <c r="AY395" i="15"/>
  <c r="AX395" i="15"/>
  <c r="AW395" i="15"/>
  <c r="AV395" i="15"/>
  <c r="AU395" i="15"/>
  <c r="AT395" i="15"/>
  <c r="AS395" i="15"/>
  <c r="AR395" i="15"/>
  <c r="AQ395" i="15"/>
  <c r="AP395" i="15"/>
  <c r="AO395" i="15"/>
  <c r="AN395" i="15"/>
  <c r="AM395" i="15"/>
  <c r="AL395" i="15"/>
  <c r="AK395" i="15"/>
  <c r="AJ395" i="15"/>
  <c r="AI395" i="15"/>
  <c r="AH395" i="15"/>
  <c r="AG395" i="15"/>
  <c r="AF395" i="15"/>
  <c r="AE395" i="15"/>
  <c r="AC395" i="15"/>
  <c r="AB395" i="15"/>
  <c r="AA395" i="15"/>
  <c r="Z395" i="15"/>
  <c r="Y395" i="15"/>
  <c r="X395" i="15"/>
  <c r="W395" i="15"/>
  <c r="V395" i="15"/>
  <c r="U395" i="15"/>
  <c r="T395" i="15"/>
  <c r="S395" i="15"/>
  <c r="R395" i="15"/>
  <c r="Q395" i="15"/>
  <c r="P395" i="15"/>
  <c r="O395" i="15"/>
  <c r="N395" i="15"/>
  <c r="M395" i="15"/>
  <c r="L395" i="15"/>
  <c r="K395" i="15"/>
  <c r="J395" i="15"/>
  <c r="I395" i="15"/>
  <c r="BY394" i="15"/>
  <c r="BX394" i="15"/>
  <c r="BW394" i="15"/>
  <c r="BV394" i="15"/>
  <c r="BU394" i="15"/>
  <c r="BT394" i="15"/>
  <c r="BS394" i="15"/>
  <c r="BR394" i="15"/>
  <c r="BQ394" i="15"/>
  <c r="BP394" i="15"/>
  <c r="BO394" i="15"/>
  <c r="BN394" i="15"/>
  <c r="BM394" i="15"/>
  <c r="BL394" i="15"/>
  <c r="BK394" i="15"/>
  <c r="BJ394" i="15"/>
  <c r="BI394" i="15"/>
  <c r="BH394" i="15"/>
  <c r="BG394" i="15"/>
  <c r="BF394" i="15"/>
  <c r="BE394" i="15"/>
  <c r="BD394" i="15"/>
  <c r="BC394" i="15"/>
  <c r="BB394" i="15"/>
  <c r="BA394" i="15"/>
  <c r="AZ394" i="15"/>
  <c r="AY394" i="15"/>
  <c r="AX394" i="15"/>
  <c r="AW394" i="15"/>
  <c r="AV394" i="15"/>
  <c r="AU394" i="15"/>
  <c r="AT394" i="15"/>
  <c r="AS394" i="15"/>
  <c r="AR394" i="15"/>
  <c r="AQ394" i="15"/>
  <c r="AP394" i="15"/>
  <c r="AO394" i="15"/>
  <c r="AN394" i="15"/>
  <c r="AM394" i="15"/>
  <c r="AL394" i="15"/>
  <c r="AK394" i="15"/>
  <c r="AJ394" i="15"/>
  <c r="AI394" i="15"/>
  <c r="AH394" i="15"/>
  <c r="AG394" i="15"/>
  <c r="AF394" i="15"/>
  <c r="AE394" i="15"/>
  <c r="AC394" i="15"/>
  <c r="AB394" i="15"/>
  <c r="AA394" i="15"/>
  <c r="Z394" i="15"/>
  <c r="Y394" i="15"/>
  <c r="X394" i="15"/>
  <c r="W394" i="15"/>
  <c r="V394" i="15"/>
  <c r="U394" i="15"/>
  <c r="T394" i="15"/>
  <c r="S394" i="15"/>
  <c r="R394" i="15"/>
  <c r="Q394" i="15"/>
  <c r="P394" i="15"/>
  <c r="O394" i="15"/>
  <c r="N394" i="15"/>
  <c r="M394" i="15"/>
  <c r="L394" i="15"/>
  <c r="K394" i="15"/>
  <c r="J394" i="15"/>
  <c r="I394" i="15"/>
  <c r="BY393" i="15"/>
  <c r="BX393" i="15"/>
  <c r="BW393" i="15"/>
  <c r="BV393" i="15"/>
  <c r="BU393" i="15"/>
  <c r="BT393" i="15"/>
  <c r="BS393" i="15"/>
  <c r="BR393" i="15"/>
  <c r="BQ393" i="15"/>
  <c r="BP393" i="15"/>
  <c r="BO393" i="15"/>
  <c r="BN393" i="15"/>
  <c r="BM393" i="15"/>
  <c r="BL393" i="15"/>
  <c r="BK393" i="15"/>
  <c r="BJ393" i="15"/>
  <c r="BI393" i="15"/>
  <c r="BH393" i="15"/>
  <c r="BG393" i="15"/>
  <c r="BF393" i="15"/>
  <c r="BE393" i="15"/>
  <c r="BD393" i="15"/>
  <c r="BC393" i="15"/>
  <c r="BB393" i="15"/>
  <c r="BA393" i="15"/>
  <c r="AZ393" i="15"/>
  <c r="AY393" i="15"/>
  <c r="AX393" i="15"/>
  <c r="AW393" i="15"/>
  <c r="AV393" i="15"/>
  <c r="AU393" i="15"/>
  <c r="AT393" i="15"/>
  <c r="AS393" i="15"/>
  <c r="AR393" i="15"/>
  <c r="AQ393" i="15"/>
  <c r="AP393" i="15"/>
  <c r="AO393" i="15"/>
  <c r="AN393" i="15"/>
  <c r="AM393" i="15"/>
  <c r="AL393" i="15"/>
  <c r="AK393" i="15"/>
  <c r="AJ393" i="15"/>
  <c r="AI393" i="15"/>
  <c r="AH393" i="15"/>
  <c r="AG393" i="15"/>
  <c r="AF393" i="15"/>
  <c r="AE393" i="15"/>
  <c r="AC393" i="15"/>
  <c r="AB393" i="15"/>
  <c r="AA393" i="15"/>
  <c r="Z393" i="15"/>
  <c r="Y393" i="15"/>
  <c r="X393" i="15"/>
  <c r="W393" i="15"/>
  <c r="V393" i="15"/>
  <c r="U393" i="15"/>
  <c r="T393" i="15"/>
  <c r="S393" i="15"/>
  <c r="R393" i="15"/>
  <c r="Q393" i="15"/>
  <c r="P393" i="15"/>
  <c r="O393" i="15"/>
  <c r="N393" i="15"/>
  <c r="M393" i="15"/>
  <c r="L393" i="15"/>
  <c r="K393" i="15"/>
  <c r="J393" i="15"/>
  <c r="I393" i="15"/>
  <c r="BY392" i="15"/>
  <c r="BX392" i="15"/>
  <c r="BW392" i="15"/>
  <c r="BV392" i="15"/>
  <c r="BU392" i="15"/>
  <c r="BT392" i="15"/>
  <c r="BS392" i="15"/>
  <c r="BR392" i="15"/>
  <c r="BQ392" i="15"/>
  <c r="BP392" i="15"/>
  <c r="BO392" i="15"/>
  <c r="BN392" i="15"/>
  <c r="BM392" i="15"/>
  <c r="BL392" i="15"/>
  <c r="BK392" i="15"/>
  <c r="BJ392" i="15"/>
  <c r="BI392" i="15"/>
  <c r="BH392" i="15"/>
  <c r="BG392" i="15"/>
  <c r="BF392" i="15"/>
  <c r="BE392" i="15"/>
  <c r="BD392" i="15"/>
  <c r="BC392" i="15"/>
  <c r="BB392" i="15"/>
  <c r="BA392" i="15"/>
  <c r="AZ392" i="15"/>
  <c r="AY392" i="15"/>
  <c r="AX392" i="15"/>
  <c r="AW392" i="15"/>
  <c r="AV392" i="15"/>
  <c r="AU392" i="15"/>
  <c r="AT392" i="15"/>
  <c r="AS392" i="15"/>
  <c r="AR392" i="15"/>
  <c r="AQ392" i="15"/>
  <c r="AP392" i="15"/>
  <c r="AO392" i="15"/>
  <c r="AN392" i="15"/>
  <c r="AM392" i="15"/>
  <c r="AL392" i="15"/>
  <c r="AK392" i="15"/>
  <c r="AJ392" i="15"/>
  <c r="AI392" i="15"/>
  <c r="AH392" i="15"/>
  <c r="AG392" i="15"/>
  <c r="AF392" i="15"/>
  <c r="AE392" i="15"/>
  <c r="AC392" i="15"/>
  <c r="AB392" i="15"/>
  <c r="AA392" i="15"/>
  <c r="Z392" i="15"/>
  <c r="Y392" i="15"/>
  <c r="X392" i="15"/>
  <c r="W392" i="15"/>
  <c r="V392" i="15"/>
  <c r="U392" i="15"/>
  <c r="T392" i="15"/>
  <c r="S392" i="15"/>
  <c r="R392" i="15"/>
  <c r="Q392" i="15"/>
  <c r="P392" i="15"/>
  <c r="O392" i="15"/>
  <c r="N392" i="15"/>
  <c r="M392" i="15"/>
  <c r="L392" i="15"/>
  <c r="K392" i="15"/>
  <c r="J392" i="15"/>
  <c r="I392" i="15"/>
  <c r="BY391" i="15"/>
  <c r="BX391" i="15"/>
  <c r="BW391" i="15"/>
  <c r="BV391" i="15"/>
  <c r="BU391" i="15"/>
  <c r="BT391" i="15"/>
  <c r="BS391" i="15"/>
  <c r="BR391" i="15"/>
  <c r="BQ391" i="15"/>
  <c r="BP391" i="15"/>
  <c r="BO391" i="15"/>
  <c r="BN391" i="15"/>
  <c r="BM391" i="15"/>
  <c r="BL391" i="15"/>
  <c r="BK391" i="15"/>
  <c r="BJ391" i="15"/>
  <c r="BI391" i="15"/>
  <c r="BH391" i="15"/>
  <c r="BG391" i="15"/>
  <c r="BF391" i="15"/>
  <c r="BE391" i="15"/>
  <c r="BD391" i="15"/>
  <c r="BC391" i="15"/>
  <c r="BB391" i="15"/>
  <c r="BA391" i="15"/>
  <c r="AZ391" i="15"/>
  <c r="AY391" i="15"/>
  <c r="AX391" i="15"/>
  <c r="AW391" i="15"/>
  <c r="AV391" i="15"/>
  <c r="AU391" i="15"/>
  <c r="AT391" i="15"/>
  <c r="AS391" i="15"/>
  <c r="AR391" i="15"/>
  <c r="AQ391" i="15"/>
  <c r="AP391" i="15"/>
  <c r="AO391" i="15"/>
  <c r="AN391" i="15"/>
  <c r="AM391" i="15"/>
  <c r="AL391" i="15"/>
  <c r="AK391" i="15"/>
  <c r="AJ391" i="15"/>
  <c r="AI391" i="15"/>
  <c r="AH391" i="15"/>
  <c r="AG391" i="15"/>
  <c r="AF391" i="15"/>
  <c r="AE391" i="15"/>
  <c r="AC391" i="15"/>
  <c r="AB391" i="15"/>
  <c r="AA391" i="15"/>
  <c r="Z391" i="15"/>
  <c r="Y391" i="15"/>
  <c r="X391" i="15"/>
  <c r="W391" i="15"/>
  <c r="V391" i="15"/>
  <c r="U391" i="15"/>
  <c r="T391" i="15"/>
  <c r="S391" i="15"/>
  <c r="R391" i="15"/>
  <c r="Q391" i="15"/>
  <c r="P391" i="15"/>
  <c r="O391" i="15"/>
  <c r="N391" i="15"/>
  <c r="M391" i="15"/>
  <c r="L391" i="15"/>
  <c r="K391" i="15"/>
  <c r="J391" i="15"/>
  <c r="I391" i="15"/>
  <c r="BY390" i="15"/>
  <c r="BX390" i="15"/>
  <c r="BW390" i="15"/>
  <c r="BV390" i="15"/>
  <c r="BU390" i="15"/>
  <c r="BT390" i="15"/>
  <c r="BS390" i="15"/>
  <c r="BR390" i="15"/>
  <c r="BQ390" i="15"/>
  <c r="BP390" i="15"/>
  <c r="BO390" i="15"/>
  <c r="BN390" i="15"/>
  <c r="BM390" i="15"/>
  <c r="BL390" i="15"/>
  <c r="BK390" i="15"/>
  <c r="BJ390" i="15"/>
  <c r="BI390" i="15"/>
  <c r="BH390" i="15"/>
  <c r="BG390" i="15"/>
  <c r="BF390" i="15"/>
  <c r="BE390" i="15"/>
  <c r="BD390" i="15"/>
  <c r="BC390" i="15"/>
  <c r="BB390" i="15"/>
  <c r="BA390" i="15"/>
  <c r="AZ390" i="15"/>
  <c r="AY390" i="15"/>
  <c r="AX390" i="15"/>
  <c r="AW390" i="15"/>
  <c r="AV390" i="15"/>
  <c r="AU390" i="15"/>
  <c r="AT390" i="15"/>
  <c r="AS390" i="15"/>
  <c r="AR390" i="15"/>
  <c r="AQ390" i="15"/>
  <c r="AP390" i="15"/>
  <c r="AO390" i="15"/>
  <c r="AN390" i="15"/>
  <c r="AM390" i="15"/>
  <c r="AL390" i="15"/>
  <c r="AK390" i="15"/>
  <c r="AJ390" i="15"/>
  <c r="AI390" i="15"/>
  <c r="AH390" i="15"/>
  <c r="AG390" i="15"/>
  <c r="AF390" i="15"/>
  <c r="AE390" i="15"/>
  <c r="AC390" i="15"/>
  <c r="AB390" i="15"/>
  <c r="AA390" i="15"/>
  <c r="Z390" i="15"/>
  <c r="Y390" i="15"/>
  <c r="X390" i="15"/>
  <c r="W390" i="15"/>
  <c r="V390" i="15"/>
  <c r="U390" i="15"/>
  <c r="T390" i="15"/>
  <c r="S390" i="15"/>
  <c r="R390" i="15"/>
  <c r="Q390" i="15"/>
  <c r="P390" i="15"/>
  <c r="O390" i="15"/>
  <c r="N390" i="15"/>
  <c r="M390" i="15"/>
  <c r="L390" i="15"/>
  <c r="K390" i="15"/>
  <c r="J390" i="15"/>
  <c r="I390" i="15"/>
  <c r="BY389" i="15"/>
  <c r="BX389" i="15"/>
  <c r="BW389" i="15"/>
  <c r="BV389" i="15"/>
  <c r="BU389" i="15"/>
  <c r="BT389" i="15"/>
  <c r="BS389" i="15"/>
  <c r="BR389" i="15"/>
  <c r="BQ389" i="15"/>
  <c r="BP389" i="15"/>
  <c r="BO389" i="15"/>
  <c r="BN389" i="15"/>
  <c r="BM389" i="15"/>
  <c r="BL389" i="15"/>
  <c r="BK389" i="15"/>
  <c r="BJ389" i="15"/>
  <c r="BI389" i="15"/>
  <c r="BH389" i="15"/>
  <c r="BG389" i="15"/>
  <c r="BF389" i="15"/>
  <c r="BE389" i="15"/>
  <c r="BD389" i="15"/>
  <c r="BC389" i="15"/>
  <c r="BB389" i="15"/>
  <c r="BA389" i="15"/>
  <c r="AZ389" i="15"/>
  <c r="AY389" i="15"/>
  <c r="AX389" i="15"/>
  <c r="AW389" i="15"/>
  <c r="AV389" i="15"/>
  <c r="AU389" i="15"/>
  <c r="AT389" i="15"/>
  <c r="AS389" i="15"/>
  <c r="AR389" i="15"/>
  <c r="AQ389" i="15"/>
  <c r="AP389" i="15"/>
  <c r="AO389" i="15"/>
  <c r="AN389" i="15"/>
  <c r="AM389" i="15"/>
  <c r="AL389" i="15"/>
  <c r="AK389" i="15"/>
  <c r="AJ389" i="15"/>
  <c r="AI389" i="15"/>
  <c r="AH389" i="15"/>
  <c r="AG389" i="15"/>
  <c r="AF389" i="15"/>
  <c r="AE389" i="15"/>
  <c r="AC389" i="15"/>
  <c r="AB389" i="15"/>
  <c r="AA389" i="15"/>
  <c r="Z389" i="15"/>
  <c r="Y389" i="15"/>
  <c r="X389" i="15"/>
  <c r="W389" i="15"/>
  <c r="V389" i="15"/>
  <c r="U389" i="15"/>
  <c r="T389" i="15"/>
  <c r="S389" i="15"/>
  <c r="R389" i="15"/>
  <c r="Q389" i="15"/>
  <c r="P389" i="15"/>
  <c r="O389" i="15"/>
  <c r="N389" i="15"/>
  <c r="M389" i="15"/>
  <c r="L389" i="15"/>
  <c r="K389" i="15"/>
  <c r="J389" i="15"/>
  <c r="I389" i="15"/>
  <c r="BY388" i="15"/>
  <c r="BX388" i="15"/>
  <c r="BW388" i="15"/>
  <c r="BV388" i="15"/>
  <c r="BU388" i="15"/>
  <c r="BT388" i="15"/>
  <c r="BS388" i="15"/>
  <c r="BR388" i="15"/>
  <c r="BQ388" i="15"/>
  <c r="BP388" i="15"/>
  <c r="BO388" i="15"/>
  <c r="BN388" i="15"/>
  <c r="BM388" i="15"/>
  <c r="BL388" i="15"/>
  <c r="BK388" i="15"/>
  <c r="BJ388" i="15"/>
  <c r="BI388" i="15"/>
  <c r="BH388" i="15"/>
  <c r="BG388" i="15"/>
  <c r="BF388" i="15"/>
  <c r="BE388" i="15"/>
  <c r="BD388" i="15"/>
  <c r="BC388" i="15"/>
  <c r="BB388" i="15"/>
  <c r="BA388" i="15"/>
  <c r="AZ388" i="15"/>
  <c r="AY388" i="15"/>
  <c r="AX388" i="15"/>
  <c r="AW388" i="15"/>
  <c r="AV388" i="15"/>
  <c r="AU388" i="15"/>
  <c r="AT388" i="15"/>
  <c r="AS388" i="15"/>
  <c r="AR388" i="15"/>
  <c r="AQ388" i="15"/>
  <c r="AP388" i="15"/>
  <c r="AO388" i="15"/>
  <c r="AN388" i="15"/>
  <c r="AM388" i="15"/>
  <c r="AL388" i="15"/>
  <c r="AK388" i="15"/>
  <c r="AJ388" i="15"/>
  <c r="AI388" i="15"/>
  <c r="AH388" i="15"/>
  <c r="AG388" i="15"/>
  <c r="AF388" i="15"/>
  <c r="AE388" i="15"/>
  <c r="AC388" i="15"/>
  <c r="AB388" i="15"/>
  <c r="AA388" i="15"/>
  <c r="Z388" i="15"/>
  <c r="Y388" i="15"/>
  <c r="X388" i="15"/>
  <c r="W388" i="15"/>
  <c r="V388" i="15"/>
  <c r="U388" i="15"/>
  <c r="T388" i="15"/>
  <c r="S388" i="15"/>
  <c r="R388" i="15"/>
  <c r="Q388" i="15"/>
  <c r="P388" i="15"/>
  <c r="O388" i="15"/>
  <c r="N388" i="15"/>
  <c r="M388" i="15"/>
  <c r="L388" i="15"/>
  <c r="K388" i="15"/>
  <c r="J388" i="15"/>
  <c r="I388" i="15"/>
  <c r="BY387" i="15"/>
  <c r="BX387" i="15"/>
  <c r="BW387" i="15"/>
  <c r="BV387" i="15"/>
  <c r="BU387" i="15"/>
  <c r="BT387" i="15"/>
  <c r="BS387" i="15"/>
  <c r="BR387" i="15"/>
  <c r="BQ387" i="15"/>
  <c r="BP387" i="15"/>
  <c r="BO387" i="15"/>
  <c r="BN387" i="15"/>
  <c r="BM387" i="15"/>
  <c r="BL387" i="15"/>
  <c r="BK387" i="15"/>
  <c r="BJ387" i="15"/>
  <c r="BI387" i="15"/>
  <c r="BH387" i="15"/>
  <c r="BG387" i="15"/>
  <c r="BF387" i="15"/>
  <c r="BE387" i="15"/>
  <c r="BD387" i="15"/>
  <c r="BC387" i="15"/>
  <c r="BB387" i="15"/>
  <c r="BA387" i="15"/>
  <c r="AZ387" i="15"/>
  <c r="AY387" i="15"/>
  <c r="AX387" i="15"/>
  <c r="AW387" i="15"/>
  <c r="AV387" i="15"/>
  <c r="AU387" i="15"/>
  <c r="AT387" i="15"/>
  <c r="AS387" i="15"/>
  <c r="AR387" i="15"/>
  <c r="AQ387" i="15"/>
  <c r="AP387" i="15"/>
  <c r="AO387" i="15"/>
  <c r="AN387" i="15"/>
  <c r="AM387" i="15"/>
  <c r="AL387" i="15"/>
  <c r="AK387" i="15"/>
  <c r="AJ387" i="15"/>
  <c r="AI387" i="15"/>
  <c r="AH387" i="15"/>
  <c r="AG387" i="15"/>
  <c r="AF387" i="15"/>
  <c r="AE387" i="15"/>
  <c r="AC387" i="15"/>
  <c r="AB387" i="15"/>
  <c r="AA387" i="15"/>
  <c r="Z387" i="15"/>
  <c r="Y387" i="15"/>
  <c r="X387" i="15"/>
  <c r="W387" i="15"/>
  <c r="V387" i="15"/>
  <c r="U387" i="15"/>
  <c r="T387" i="15"/>
  <c r="S387" i="15"/>
  <c r="R387" i="15"/>
  <c r="Q387" i="15"/>
  <c r="P387" i="15"/>
  <c r="O387" i="15"/>
  <c r="N387" i="15"/>
  <c r="M387" i="15"/>
  <c r="L387" i="15"/>
  <c r="K387" i="15"/>
  <c r="J387" i="15"/>
  <c r="I387" i="15"/>
  <c r="BY386" i="15"/>
  <c r="BX386" i="15"/>
  <c r="BW386" i="15"/>
  <c r="BV386" i="15"/>
  <c r="BU386" i="15"/>
  <c r="BT386" i="15"/>
  <c r="BS386" i="15"/>
  <c r="BR386" i="15"/>
  <c r="BQ386" i="15"/>
  <c r="BP386" i="15"/>
  <c r="BO386" i="15"/>
  <c r="BN386" i="15"/>
  <c r="BM386" i="15"/>
  <c r="BL386" i="15"/>
  <c r="BK386" i="15"/>
  <c r="BJ386" i="15"/>
  <c r="BI386" i="15"/>
  <c r="BH386" i="15"/>
  <c r="BG386" i="15"/>
  <c r="BF386" i="15"/>
  <c r="BE386" i="15"/>
  <c r="BD386" i="15"/>
  <c r="BC386" i="15"/>
  <c r="BB386" i="15"/>
  <c r="BA386" i="15"/>
  <c r="AZ386" i="15"/>
  <c r="AY386" i="15"/>
  <c r="AX386" i="15"/>
  <c r="AW386" i="15"/>
  <c r="AV386" i="15"/>
  <c r="AU386" i="15"/>
  <c r="AT386" i="15"/>
  <c r="AS386" i="15"/>
  <c r="AR386" i="15"/>
  <c r="AQ386" i="15"/>
  <c r="AP386" i="15"/>
  <c r="AO386" i="15"/>
  <c r="AN386" i="15"/>
  <c r="AM386" i="15"/>
  <c r="AL386" i="15"/>
  <c r="AK386" i="15"/>
  <c r="AJ386" i="15"/>
  <c r="AI386" i="15"/>
  <c r="AH386" i="15"/>
  <c r="AG386" i="15"/>
  <c r="AF386" i="15"/>
  <c r="AE386" i="15"/>
  <c r="AC386" i="15"/>
  <c r="AB386" i="15"/>
  <c r="AA386" i="15"/>
  <c r="Z386" i="15"/>
  <c r="Y386" i="15"/>
  <c r="X386" i="15"/>
  <c r="W386" i="15"/>
  <c r="V386" i="15"/>
  <c r="U386" i="15"/>
  <c r="T386" i="15"/>
  <c r="S386" i="15"/>
  <c r="R386" i="15"/>
  <c r="Q386" i="15"/>
  <c r="P386" i="15"/>
  <c r="O386" i="15"/>
  <c r="N386" i="15"/>
  <c r="M386" i="15"/>
  <c r="L386" i="15"/>
  <c r="K386" i="15"/>
  <c r="J386" i="15"/>
  <c r="I386" i="15"/>
  <c r="BY385" i="15"/>
  <c r="BX385" i="15"/>
  <c r="BW385" i="15"/>
  <c r="BV385" i="15"/>
  <c r="BU385" i="15"/>
  <c r="BT385" i="15"/>
  <c r="BS385" i="15"/>
  <c r="BR385" i="15"/>
  <c r="BQ385" i="15"/>
  <c r="BP385" i="15"/>
  <c r="BO385" i="15"/>
  <c r="BN385" i="15"/>
  <c r="BM385" i="15"/>
  <c r="BL385" i="15"/>
  <c r="BK385" i="15"/>
  <c r="BJ385" i="15"/>
  <c r="BI385" i="15"/>
  <c r="BH385" i="15"/>
  <c r="BG385" i="15"/>
  <c r="BF385" i="15"/>
  <c r="BE385" i="15"/>
  <c r="BD385" i="15"/>
  <c r="BC385" i="15"/>
  <c r="BB385" i="15"/>
  <c r="BA385" i="15"/>
  <c r="AZ385" i="15"/>
  <c r="AY385" i="15"/>
  <c r="AX385" i="15"/>
  <c r="AW385" i="15"/>
  <c r="AV385" i="15"/>
  <c r="AU385" i="15"/>
  <c r="AT385" i="15"/>
  <c r="AS385" i="15"/>
  <c r="AR385" i="15"/>
  <c r="AQ385" i="15"/>
  <c r="AP385" i="15"/>
  <c r="AO385" i="15"/>
  <c r="AN385" i="15"/>
  <c r="AM385" i="15"/>
  <c r="AL385" i="15"/>
  <c r="AK385" i="15"/>
  <c r="AJ385" i="15"/>
  <c r="AI385" i="15"/>
  <c r="AH385" i="15"/>
  <c r="AG385" i="15"/>
  <c r="AF385" i="15"/>
  <c r="AE385" i="15"/>
  <c r="AC385" i="15"/>
  <c r="AB385" i="15"/>
  <c r="AA385" i="15"/>
  <c r="Z385" i="15"/>
  <c r="Y385" i="15"/>
  <c r="X385" i="15"/>
  <c r="W385" i="15"/>
  <c r="V385" i="15"/>
  <c r="U385" i="15"/>
  <c r="T385" i="15"/>
  <c r="S385" i="15"/>
  <c r="R385" i="15"/>
  <c r="Q385" i="15"/>
  <c r="P385" i="15"/>
  <c r="O385" i="15"/>
  <c r="N385" i="15"/>
  <c r="M385" i="15"/>
  <c r="L385" i="15"/>
  <c r="K385" i="15"/>
  <c r="J385" i="15"/>
  <c r="I385" i="15"/>
  <c r="BY384" i="15"/>
  <c r="BX384" i="15"/>
  <c r="BW384" i="15"/>
  <c r="BV384" i="15"/>
  <c r="BU384" i="15"/>
  <c r="BT384" i="15"/>
  <c r="BS384" i="15"/>
  <c r="BR384" i="15"/>
  <c r="BQ384" i="15"/>
  <c r="BP384" i="15"/>
  <c r="BO384" i="15"/>
  <c r="BN384" i="15"/>
  <c r="BM384" i="15"/>
  <c r="BL384" i="15"/>
  <c r="BK384" i="15"/>
  <c r="BJ384" i="15"/>
  <c r="BI384" i="15"/>
  <c r="BH384" i="15"/>
  <c r="BG384" i="15"/>
  <c r="BF384" i="15"/>
  <c r="BE384" i="15"/>
  <c r="BD384" i="15"/>
  <c r="BC384" i="15"/>
  <c r="BB384" i="15"/>
  <c r="BA384" i="15"/>
  <c r="AZ384" i="15"/>
  <c r="AY384" i="15"/>
  <c r="AX384" i="15"/>
  <c r="AW384" i="15"/>
  <c r="AV384" i="15"/>
  <c r="AU384" i="15"/>
  <c r="AT384" i="15"/>
  <c r="AS384" i="15"/>
  <c r="AR384" i="15"/>
  <c r="AQ384" i="15"/>
  <c r="AP384" i="15"/>
  <c r="AO384" i="15"/>
  <c r="AN384" i="15"/>
  <c r="AM384" i="15"/>
  <c r="AL384" i="15"/>
  <c r="AK384" i="15"/>
  <c r="AJ384" i="15"/>
  <c r="AI384" i="15"/>
  <c r="AH384" i="15"/>
  <c r="AG384" i="15"/>
  <c r="AF384" i="15"/>
  <c r="AE384" i="15"/>
  <c r="AC384" i="15"/>
  <c r="AB384" i="15"/>
  <c r="AA384" i="15"/>
  <c r="Z384" i="15"/>
  <c r="Y384" i="15"/>
  <c r="X384" i="15"/>
  <c r="W384" i="15"/>
  <c r="V384" i="15"/>
  <c r="U384" i="15"/>
  <c r="T384" i="15"/>
  <c r="S384" i="15"/>
  <c r="R384" i="15"/>
  <c r="Q384" i="15"/>
  <c r="P384" i="15"/>
  <c r="O384" i="15"/>
  <c r="N384" i="15"/>
  <c r="M384" i="15"/>
  <c r="L384" i="15"/>
  <c r="K384" i="15"/>
  <c r="J384" i="15"/>
  <c r="I384" i="15"/>
  <c r="BY383" i="15"/>
  <c r="BX383" i="15"/>
  <c r="BW383" i="15"/>
  <c r="BV383" i="15"/>
  <c r="BU383" i="15"/>
  <c r="BT383" i="15"/>
  <c r="BS383" i="15"/>
  <c r="BR383" i="15"/>
  <c r="BQ383" i="15"/>
  <c r="BP383" i="15"/>
  <c r="BO383" i="15"/>
  <c r="BN383" i="15"/>
  <c r="BM383" i="15"/>
  <c r="BL383" i="15"/>
  <c r="BK383" i="15"/>
  <c r="BJ383" i="15"/>
  <c r="BI383" i="15"/>
  <c r="BH383" i="15"/>
  <c r="BG383" i="15"/>
  <c r="BF383" i="15"/>
  <c r="BE383" i="15"/>
  <c r="BD383" i="15"/>
  <c r="BC383" i="15"/>
  <c r="BB383" i="15"/>
  <c r="BA383" i="15"/>
  <c r="AZ383" i="15"/>
  <c r="AY383" i="15"/>
  <c r="AX383" i="15"/>
  <c r="AW383" i="15"/>
  <c r="AV383" i="15"/>
  <c r="AU383" i="15"/>
  <c r="AT383" i="15"/>
  <c r="AS383" i="15"/>
  <c r="AR383" i="15"/>
  <c r="AQ383" i="15"/>
  <c r="AP383" i="15"/>
  <c r="AO383" i="15"/>
  <c r="AN383" i="15"/>
  <c r="AM383" i="15"/>
  <c r="AL383" i="15"/>
  <c r="AK383" i="15"/>
  <c r="AJ383" i="15"/>
  <c r="AI383" i="15"/>
  <c r="AH383" i="15"/>
  <c r="AG383" i="15"/>
  <c r="AF383" i="15"/>
  <c r="AE383" i="15"/>
  <c r="AC383" i="15"/>
  <c r="AB383" i="15"/>
  <c r="AA383" i="15"/>
  <c r="Z383" i="15"/>
  <c r="Y383" i="15"/>
  <c r="X383" i="15"/>
  <c r="W383" i="15"/>
  <c r="V383" i="15"/>
  <c r="U383" i="15"/>
  <c r="T383" i="15"/>
  <c r="S383" i="15"/>
  <c r="R383" i="15"/>
  <c r="Q383" i="15"/>
  <c r="P383" i="15"/>
  <c r="O383" i="15"/>
  <c r="N383" i="15"/>
  <c r="M383" i="15"/>
  <c r="L383" i="15"/>
  <c r="K383" i="15"/>
  <c r="J383" i="15"/>
  <c r="I383" i="15"/>
  <c r="BY382" i="15"/>
  <c r="BX382" i="15"/>
  <c r="BW382" i="15"/>
  <c r="BV382" i="15"/>
  <c r="BU382" i="15"/>
  <c r="BT382" i="15"/>
  <c r="BS382" i="15"/>
  <c r="BR382" i="15"/>
  <c r="BQ382" i="15"/>
  <c r="BP382" i="15"/>
  <c r="BO382" i="15"/>
  <c r="BN382" i="15"/>
  <c r="BM382" i="15"/>
  <c r="BL382" i="15"/>
  <c r="BK382" i="15"/>
  <c r="BJ382" i="15"/>
  <c r="BI382" i="15"/>
  <c r="BH382" i="15"/>
  <c r="BG382" i="15"/>
  <c r="BF382" i="15"/>
  <c r="BE382" i="15"/>
  <c r="BD382" i="15"/>
  <c r="BC382" i="15"/>
  <c r="BB382" i="15"/>
  <c r="BA382" i="15"/>
  <c r="AZ382" i="15"/>
  <c r="AY382" i="15"/>
  <c r="AX382" i="15"/>
  <c r="AW382" i="15"/>
  <c r="AV382" i="15"/>
  <c r="AU382" i="15"/>
  <c r="AT382" i="15"/>
  <c r="AS382" i="15"/>
  <c r="AR382" i="15"/>
  <c r="AQ382" i="15"/>
  <c r="AP382" i="15"/>
  <c r="AO382" i="15"/>
  <c r="AN382" i="15"/>
  <c r="AM382" i="15"/>
  <c r="AL382" i="15"/>
  <c r="AK382" i="15"/>
  <c r="AJ382" i="15"/>
  <c r="AI382" i="15"/>
  <c r="AH382" i="15"/>
  <c r="AG382" i="15"/>
  <c r="AF382" i="15"/>
  <c r="AE382" i="15"/>
  <c r="AC382" i="15"/>
  <c r="AB382" i="15"/>
  <c r="AA382" i="15"/>
  <c r="Z382" i="15"/>
  <c r="Y382" i="15"/>
  <c r="X382" i="15"/>
  <c r="W382" i="15"/>
  <c r="V382" i="15"/>
  <c r="U382" i="15"/>
  <c r="T382" i="15"/>
  <c r="S382" i="15"/>
  <c r="R382" i="15"/>
  <c r="Q382" i="15"/>
  <c r="P382" i="15"/>
  <c r="O382" i="15"/>
  <c r="N382" i="15"/>
  <c r="M382" i="15"/>
  <c r="L382" i="15"/>
  <c r="K382" i="15"/>
  <c r="J382" i="15"/>
  <c r="I382" i="15"/>
  <c r="BY381" i="15"/>
  <c r="BX381" i="15"/>
  <c r="BW381" i="15"/>
  <c r="BV381" i="15"/>
  <c r="BU381" i="15"/>
  <c r="BT381" i="15"/>
  <c r="BS381" i="15"/>
  <c r="BR381" i="15"/>
  <c r="BQ381" i="15"/>
  <c r="BP381" i="15"/>
  <c r="BO381" i="15"/>
  <c r="BN381" i="15"/>
  <c r="BM381" i="15"/>
  <c r="BL381" i="15"/>
  <c r="BK381" i="15"/>
  <c r="BJ381" i="15"/>
  <c r="BI381" i="15"/>
  <c r="BH381" i="15"/>
  <c r="BG381" i="15"/>
  <c r="BF381" i="15"/>
  <c r="BE381" i="15"/>
  <c r="BD381" i="15"/>
  <c r="BC381" i="15"/>
  <c r="BB381" i="15"/>
  <c r="BA381" i="15"/>
  <c r="AZ381" i="15"/>
  <c r="AY381" i="15"/>
  <c r="AX381" i="15"/>
  <c r="AW381" i="15"/>
  <c r="AV381" i="15"/>
  <c r="AU381" i="15"/>
  <c r="AT381" i="15"/>
  <c r="AS381" i="15"/>
  <c r="AR381" i="15"/>
  <c r="AQ381" i="15"/>
  <c r="AP381" i="15"/>
  <c r="AO381" i="15"/>
  <c r="AN381" i="15"/>
  <c r="AM381" i="15"/>
  <c r="AL381" i="15"/>
  <c r="AK381" i="15"/>
  <c r="AJ381" i="15"/>
  <c r="AI381" i="15"/>
  <c r="AH381" i="15"/>
  <c r="AG381" i="15"/>
  <c r="AF381" i="15"/>
  <c r="AE381" i="15"/>
  <c r="AC381" i="15"/>
  <c r="AB381" i="15"/>
  <c r="AA381" i="15"/>
  <c r="Z381" i="15"/>
  <c r="Y381" i="15"/>
  <c r="X381" i="15"/>
  <c r="W381" i="15"/>
  <c r="V381" i="15"/>
  <c r="U381" i="15"/>
  <c r="T381" i="15"/>
  <c r="S381" i="15"/>
  <c r="R381" i="15"/>
  <c r="Q381" i="15"/>
  <c r="P381" i="15"/>
  <c r="O381" i="15"/>
  <c r="N381" i="15"/>
  <c r="M381" i="15"/>
  <c r="L381" i="15"/>
  <c r="K381" i="15"/>
  <c r="J381" i="15"/>
  <c r="I381" i="15"/>
  <c r="BY380" i="15"/>
  <c r="BX380" i="15"/>
  <c r="BW380" i="15"/>
  <c r="BV380" i="15"/>
  <c r="BU380" i="15"/>
  <c r="BT380" i="15"/>
  <c r="BS380" i="15"/>
  <c r="BR380" i="15"/>
  <c r="BQ380" i="15"/>
  <c r="BP380" i="15"/>
  <c r="BO380" i="15"/>
  <c r="BN380" i="15"/>
  <c r="BM380" i="15"/>
  <c r="BL380" i="15"/>
  <c r="BK380" i="15"/>
  <c r="BJ380" i="15"/>
  <c r="BI380" i="15"/>
  <c r="BH380" i="15"/>
  <c r="BG380" i="15"/>
  <c r="BF380" i="15"/>
  <c r="BE380" i="15"/>
  <c r="BD380" i="15"/>
  <c r="BC380" i="15"/>
  <c r="BB380" i="15"/>
  <c r="BA380" i="15"/>
  <c r="AZ380" i="15"/>
  <c r="AY380" i="15"/>
  <c r="AX380" i="15"/>
  <c r="AW380" i="15"/>
  <c r="AV380" i="15"/>
  <c r="AU380" i="15"/>
  <c r="AT380" i="15"/>
  <c r="AS380" i="15"/>
  <c r="AR380" i="15"/>
  <c r="AQ380" i="15"/>
  <c r="AP380" i="15"/>
  <c r="AO380" i="15"/>
  <c r="AN380" i="15"/>
  <c r="AM380" i="15"/>
  <c r="AL380" i="15"/>
  <c r="AK380" i="15"/>
  <c r="AJ380" i="15"/>
  <c r="AI380" i="15"/>
  <c r="AH380" i="15"/>
  <c r="AG380" i="15"/>
  <c r="AF380" i="15"/>
  <c r="AE380" i="15"/>
  <c r="AC380" i="15"/>
  <c r="AB380" i="15"/>
  <c r="AA380" i="15"/>
  <c r="Z380" i="15"/>
  <c r="Y380" i="15"/>
  <c r="X380" i="15"/>
  <c r="W380" i="15"/>
  <c r="V380" i="15"/>
  <c r="U380" i="15"/>
  <c r="T380" i="15"/>
  <c r="S380" i="15"/>
  <c r="R380" i="15"/>
  <c r="Q380" i="15"/>
  <c r="P380" i="15"/>
  <c r="O380" i="15"/>
  <c r="N380" i="15"/>
  <c r="M380" i="15"/>
  <c r="L380" i="15"/>
  <c r="K380" i="15"/>
  <c r="J380" i="15"/>
  <c r="I380" i="15"/>
  <c r="BY379" i="15"/>
  <c r="BX379" i="15"/>
  <c r="BW379" i="15"/>
  <c r="BV379" i="15"/>
  <c r="BU379" i="15"/>
  <c r="BT379" i="15"/>
  <c r="BS379" i="15"/>
  <c r="BR379" i="15"/>
  <c r="BQ379" i="15"/>
  <c r="BP379" i="15"/>
  <c r="BO379" i="15"/>
  <c r="BN379" i="15"/>
  <c r="BM379" i="15"/>
  <c r="BL379" i="15"/>
  <c r="BK379" i="15"/>
  <c r="BJ379" i="15"/>
  <c r="BI379" i="15"/>
  <c r="BH379" i="15"/>
  <c r="BG379" i="15"/>
  <c r="BF379" i="15"/>
  <c r="BE379" i="15"/>
  <c r="BD379" i="15"/>
  <c r="BC379" i="15"/>
  <c r="BB379" i="15"/>
  <c r="BA379" i="15"/>
  <c r="AZ379" i="15"/>
  <c r="AY379" i="15"/>
  <c r="AX379" i="15"/>
  <c r="AW379" i="15"/>
  <c r="AV379" i="15"/>
  <c r="AU379" i="15"/>
  <c r="AT379" i="15"/>
  <c r="AS379" i="15"/>
  <c r="AR379" i="15"/>
  <c r="AQ379" i="15"/>
  <c r="AP379" i="15"/>
  <c r="AO379" i="15"/>
  <c r="AN379" i="15"/>
  <c r="AM379" i="15"/>
  <c r="AL379" i="15"/>
  <c r="AK379" i="15"/>
  <c r="AJ379" i="15"/>
  <c r="AI379" i="15"/>
  <c r="AH379" i="15"/>
  <c r="AG379" i="15"/>
  <c r="AF379" i="15"/>
  <c r="AE379" i="15"/>
  <c r="AC379" i="15"/>
  <c r="AB379" i="15"/>
  <c r="AA379" i="15"/>
  <c r="Z379" i="15"/>
  <c r="Y379" i="15"/>
  <c r="X379" i="15"/>
  <c r="W379" i="15"/>
  <c r="V379" i="15"/>
  <c r="U379" i="15"/>
  <c r="T379" i="15"/>
  <c r="S379" i="15"/>
  <c r="R379" i="15"/>
  <c r="Q379" i="15"/>
  <c r="P379" i="15"/>
  <c r="O379" i="15"/>
  <c r="N379" i="15"/>
  <c r="M379" i="15"/>
  <c r="L379" i="15"/>
  <c r="K379" i="15"/>
  <c r="J379" i="15"/>
  <c r="I379" i="15"/>
  <c r="BY378" i="15"/>
  <c r="BX378" i="15"/>
  <c r="BW378" i="15"/>
  <c r="BV378" i="15"/>
  <c r="BU378" i="15"/>
  <c r="BT378" i="15"/>
  <c r="BS378" i="15"/>
  <c r="BR378" i="15"/>
  <c r="BQ378" i="15"/>
  <c r="BP378" i="15"/>
  <c r="BO378" i="15"/>
  <c r="BN378" i="15"/>
  <c r="BM378" i="15"/>
  <c r="BL378" i="15"/>
  <c r="BK378" i="15"/>
  <c r="BJ378" i="15"/>
  <c r="BI378" i="15"/>
  <c r="BH378" i="15"/>
  <c r="BG378" i="15"/>
  <c r="BF378" i="15"/>
  <c r="BE378" i="15"/>
  <c r="BD378" i="15"/>
  <c r="BC378" i="15"/>
  <c r="BB378" i="15"/>
  <c r="BA378" i="15"/>
  <c r="AZ378" i="15"/>
  <c r="AY378" i="15"/>
  <c r="AX378" i="15"/>
  <c r="AW378" i="15"/>
  <c r="AV378" i="15"/>
  <c r="AU378" i="15"/>
  <c r="AT378" i="15"/>
  <c r="AS378" i="15"/>
  <c r="AR378" i="15"/>
  <c r="AQ378" i="15"/>
  <c r="AP378" i="15"/>
  <c r="AO378" i="15"/>
  <c r="AN378" i="15"/>
  <c r="AM378" i="15"/>
  <c r="AL378" i="15"/>
  <c r="AK378" i="15"/>
  <c r="AJ378" i="15"/>
  <c r="AI378" i="15"/>
  <c r="AH378" i="15"/>
  <c r="AG378" i="15"/>
  <c r="AF378" i="15"/>
  <c r="AE378" i="15"/>
  <c r="AC378" i="15"/>
  <c r="AB378" i="15"/>
  <c r="AA378" i="15"/>
  <c r="Z378" i="15"/>
  <c r="Y378" i="15"/>
  <c r="X378" i="15"/>
  <c r="W378" i="15"/>
  <c r="V378" i="15"/>
  <c r="U378" i="15"/>
  <c r="T378" i="15"/>
  <c r="S378" i="15"/>
  <c r="R378" i="15"/>
  <c r="Q378" i="15"/>
  <c r="P378" i="15"/>
  <c r="O378" i="15"/>
  <c r="N378" i="15"/>
  <c r="M378" i="15"/>
  <c r="L378" i="15"/>
  <c r="K378" i="15"/>
  <c r="J378" i="15"/>
  <c r="I378" i="15"/>
  <c r="BY377" i="15"/>
  <c r="BX377" i="15"/>
  <c r="BW377" i="15"/>
  <c r="BV377" i="15"/>
  <c r="BU377" i="15"/>
  <c r="BT377" i="15"/>
  <c r="BS377" i="15"/>
  <c r="BR377" i="15"/>
  <c r="BQ377" i="15"/>
  <c r="BP377" i="15"/>
  <c r="BO377" i="15"/>
  <c r="BN377" i="15"/>
  <c r="BM377" i="15"/>
  <c r="BL377" i="15"/>
  <c r="BK377" i="15"/>
  <c r="BJ377" i="15"/>
  <c r="BI377" i="15"/>
  <c r="BH377" i="15"/>
  <c r="BG377" i="15"/>
  <c r="BF377" i="15"/>
  <c r="BE377" i="15"/>
  <c r="BD377" i="15"/>
  <c r="BC377" i="15"/>
  <c r="BB377" i="15"/>
  <c r="BA377" i="15"/>
  <c r="AZ377" i="15"/>
  <c r="AY377" i="15"/>
  <c r="AX377" i="15"/>
  <c r="AW377" i="15"/>
  <c r="AV377" i="15"/>
  <c r="AU377" i="15"/>
  <c r="AT377" i="15"/>
  <c r="AS377" i="15"/>
  <c r="AR377" i="15"/>
  <c r="AQ377" i="15"/>
  <c r="AP377" i="15"/>
  <c r="AO377" i="15"/>
  <c r="AN377" i="15"/>
  <c r="AM377" i="15"/>
  <c r="AL377" i="15"/>
  <c r="AK377" i="15"/>
  <c r="AJ377" i="15"/>
  <c r="AI377" i="15"/>
  <c r="AH377" i="15"/>
  <c r="AG377" i="15"/>
  <c r="AF377" i="15"/>
  <c r="AE377" i="15"/>
  <c r="AC377" i="15"/>
  <c r="AB377" i="15"/>
  <c r="AA377" i="15"/>
  <c r="Z377" i="15"/>
  <c r="Y377" i="15"/>
  <c r="X377" i="15"/>
  <c r="W377" i="15"/>
  <c r="V377" i="15"/>
  <c r="U377" i="15"/>
  <c r="T377" i="15"/>
  <c r="S377" i="15"/>
  <c r="R377" i="15"/>
  <c r="Q377" i="15"/>
  <c r="P377" i="15"/>
  <c r="O377" i="15"/>
  <c r="N377" i="15"/>
  <c r="M377" i="15"/>
  <c r="L377" i="15"/>
  <c r="K377" i="15"/>
  <c r="J377" i="15"/>
  <c r="I377" i="15"/>
  <c r="BY376" i="15"/>
  <c r="BX376" i="15"/>
  <c r="BW376" i="15"/>
  <c r="BV376" i="15"/>
  <c r="BU376" i="15"/>
  <c r="BT376" i="15"/>
  <c r="BS376" i="15"/>
  <c r="BR376" i="15"/>
  <c r="BQ376" i="15"/>
  <c r="BP376" i="15"/>
  <c r="BO376" i="15"/>
  <c r="BN376" i="15"/>
  <c r="BM376" i="15"/>
  <c r="BL376" i="15"/>
  <c r="BK376" i="15"/>
  <c r="BJ376" i="15"/>
  <c r="BI376" i="15"/>
  <c r="BH376" i="15"/>
  <c r="BG376" i="15"/>
  <c r="BF376" i="15"/>
  <c r="BE376" i="15"/>
  <c r="BD376" i="15"/>
  <c r="BC376" i="15"/>
  <c r="BB376" i="15"/>
  <c r="BA376" i="15"/>
  <c r="AZ376" i="15"/>
  <c r="AY376" i="15"/>
  <c r="AX376" i="15"/>
  <c r="AW376" i="15"/>
  <c r="AV376" i="15"/>
  <c r="AU376" i="15"/>
  <c r="AT376" i="15"/>
  <c r="AS376" i="15"/>
  <c r="AR376" i="15"/>
  <c r="AQ376" i="15"/>
  <c r="AP376" i="15"/>
  <c r="AO376" i="15"/>
  <c r="AN376" i="15"/>
  <c r="AM376" i="15"/>
  <c r="AL376" i="15"/>
  <c r="AK376" i="15"/>
  <c r="AJ376" i="15"/>
  <c r="AI376" i="15"/>
  <c r="AH376" i="15"/>
  <c r="AG376" i="15"/>
  <c r="AF376" i="15"/>
  <c r="AE376" i="15"/>
  <c r="AC376" i="15"/>
  <c r="AB376" i="15"/>
  <c r="AA376" i="15"/>
  <c r="Z376" i="15"/>
  <c r="Y376" i="15"/>
  <c r="X376" i="15"/>
  <c r="W376" i="15"/>
  <c r="V376" i="15"/>
  <c r="U376" i="15"/>
  <c r="T376" i="15"/>
  <c r="S376" i="15"/>
  <c r="R376" i="15"/>
  <c r="Q376" i="15"/>
  <c r="P376" i="15"/>
  <c r="O376" i="15"/>
  <c r="N376" i="15"/>
  <c r="M376" i="15"/>
  <c r="L376" i="15"/>
  <c r="K376" i="15"/>
  <c r="J376" i="15"/>
  <c r="I376" i="15"/>
  <c r="BY375" i="15"/>
  <c r="BX375" i="15"/>
  <c r="BW375" i="15"/>
  <c r="BV375" i="15"/>
  <c r="BU375" i="15"/>
  <c r="BT375" i="15"/>
  <c r="BS375" i="15"/>
  <c r="BR375" i="15"/>
  <c r="BQ375" i="15"/>
  <c r="BP375" i="15"/>
  <c r="BO375" i="15"/>
  <c r="BN375" i="15"/>
  <c r="BM375" i="15"/>
  <c r="BL375" i="15"/>
  <c r="BK375" i="15"/>
  <c r="BJ375" i="15"/>
  <c r="BI375" i="15"/>
  <c r="BH375" i="15"/>
  <c r="BG375" i="15"/>
  <c r="BF375" i="15"/>
  <c r="BE375" i="15"/>
  <c r="BD375" i="15"/>
  <c r="BC375" i="15"/>
  <c r="BB375" i="15"/>
  <c r="BA375" i="15"/>
  <c r="AZ375" i="15"/>
  <c r="AY375" i="15"/>
  <c r="AX375" i="15"/>
  <c r="AW375" i="15"/>
  <c r="AV375" i="15"/>
  <c r="AU375" i="15"/>
  <c r="AT375" i="15"/>
  <c r="AS375" i="15"/>
  <c r="AR375" i="15"/>
  <c r="AQ375" i="15"/>
  <c r="AP375" i="15"/>
  <c r="AO375" i="15"/>
  <c r="AN375" i="15"/>
  <c r="AM375" i="15"/>
  <c r="AL375" i="15"/>
  <c r="AK375" i="15"/>
  <c r="AJ375" i="15"/>
  <c r="AI375" i="15"/>
  <c r="AH375" i="15"/>
  <c r="AG375" i="15"/>
  <c r="AF375" i="15"/>
  <c r="AE375" i="15"/>
  <c r="AC375" i="15"/>
  <c r="AB375" i="15"/>
  <c r="AA375" i="15"/>
  <c r="Z375" i="15"/>
  <c r="Y375" i="15"/>
  <c r="X375" i="15"/>
  <c r="W375" i="15"/>
  <c r="V375" i="15"/>
  <c r="U375" i="15"/>
  <c r="T375" i="15"/>
  <c r="S375" i="15"/>
  <c r="R375" i="15"/>
  <c r="Q375" i="15"/>
  <c r="P375" i="15"/>
  <c r="O375" i="15"/>
  <c r="N375" i="15"/>
  <c r="M375" i="15"/>
  <c r="L375" i="15"/>
  <c r="K375" i="15"/>
  <c r="J375" i="15"/>
  <c r="I375" i="15"/>
  <c r="BY374" i="15"/>
  <c r="BX374" i="15"/>
  <c r="BW374" i="15"/>
  <c r="BV374" i="15"/>
  <c r="BU374" i="15"/>
  <c r="BT374" i="15"/>
  <c r="BS374" i="15"/>
  <c r="BR374" i="15"/>
  <c r="BQ374" i="15"/>
  <c r="BP374" i="15"/>
  <c r="BO374" i="15"/>
  <c r="BN374" i="15"/>
  <c r="BM374" i="15"/>
  <c r="BL374" i="15"/>
  <c r="BK374" i="15"/>
  <c r="BJ374" i="15"/>
  <c r="BI374" i="15"/>
  <c r="BH374" i="15"/>
  <c r="BG374" i="15"/>
  <c r="BF374" i="15"/>
  <c r="BE374" i="15"/>
  <c r="BD374" i="15"/>
  <c r="BC374" i="15"/>
  <c r="BB374" i="15"/>
  <c r="BA374" i="15"/>
  <c r="AZ374" i="15"/>
  <c r="AY374" i="15"/>
  <c r="AX374" i="15"/>
  <c r="AW374" i="15"/>
  <c r="AV374" i="15"/>
  <c r="AU374" i="15"/>
  <c r="AT374" i="15"/>
  <c r="AS374" i="15"/>
  <c r="AR374" i="15"/>
  <c r="AQ374" i="15"/>
  <c r="AP374" i="15"/>
  <c r="AO374" i="15"/>
  <c r="AN374" i="15"/>
  <c r="AM374" i="15"/>
  <c r="AL374" i="15"/>
  <c r="AK374" i="15"/>
  <c r="AJ374" i="15"/>
  <c r="AI374" i="15"/>
  <c r="AH374" i="15"/>
  <c r="AG374" i="15"/>
  <c r="AF374" i="15"/>
  <c r="AE374" i="15"/>
  <c r="AC374" i="15"/>
  <c r="AB374" i="15"/>
  <c r="AA374" i="15"/>
  <c r="Z374" i="15"/>
  <c r="Y374" i="15"/>
  <c r="X374" i="15"/>
  <c r="W374" i="15"/>
  <c r="V374" i="15"/>
  <c r="U374" i="15"/>
  <c r="T374" i="15"/>
  <c r="S374" i="15"/>
  <c r="R374" i="15"/>
  <c r="Q374" i="15"/>
  <c r="P374" i="15"/>
  <c r="O374" i="15"/>
  <c r="N374" i="15"/>
  <c r="M374" i="15"/>
  <c r="L374" i="15"/>
  <c r="K374" i="15"/>
  <c r="J374" i="15"/>
  <c r="I374" i="15"/>
  <c r="BY373" i="15"/>
  <c r="BX373" i="15"/>
  <c r="BW373" i="15"/>
  <c r="BV373" i="15"/>
  <c r="BU373" i="15"/>
  <c r="BT373" i="15"/>
  <c r="BS373" i="15"/>
  <c r="BR373" i="15"/>
  <c r="BQ373" i="15"/>
  <c r="BP373" i="15"/>
  <c r="BO373" i="15"/>
  <c r="BN373" i="15"/>
  <c r="BM373" i="15"/>
  <c r="BL373" i="15"/>
  <c r="BK373" i="15"/>
  <c r="BJ373" i="15"/>
  <c r="BI373" i="15"/>
  <c r="BH373" i="15"/>
  <c r="BG373" i="15"/>
  <c r="BF373" i="15"/>
  <c r="BE373" i="15"/>
  <c r="BD373" i="15"/>
  <c r="BC373" i="15"/>
  <c r="BB373" i="15"/>
  <c r="BA373" i="15"/>
  <c r="AZ373" i="15"/>
  <c r="AY373" i="15"/>
  <c r="AX373" i="15"/>
  <c r="AW373" i="15"/>
  <c r="AV373" i="15"/>
  <c r="AU373" i="15"/>
  <c r="AT373" i="15"/>
  <c r="AS373" i="15"/>
  <c r="AR373" i="15"/>
  <c r="AQ373" i="15"/>
  <c r="AP373" i="15"/>
  <c r="AO373" i="15"/>
  <c r="AN373" i="15"/>
  <c r="AM373" i="15"/>
  <c r="AL373" i="15"/>
  <c r="AK373" i="15"/>
  <c r="AJ373" i="15"/>
  <c r="AI373" i="15"/>
  <c r="AH373" i="15"/>
  <c r="AG373" i="15"/>
  <c r="AF373" i="15"/>
  <c r="AE373" i="15"/>
  <c r="AC373" i="15"/>
  <c r="AB373" i="15"/>
  <c r="AA373" i="15"/>
  <c r="Z373" i="15"/>
  <c r="Y373" i="15"/>
  <c r="X373" i="15"/>
  <c r="W373" i="15"/>
  <c r="V373" i="15"/>
  <c r="U373" i="15"/>
  <c r="T373" i="15"/>
  <c r="S373" i="15"/>
  <c r="R373" i="15"/>
  <c r="Q373" i="15"/>
  <c r="P373" i="15"/>
  <c r="O373" i="15"/>
  <c r="N373" i="15"/>
  <c r="M373" i="15"/>
  <c r="L373" i="15"/>
  <c r="K373" i="15"/>
  <c r="J373" i="15"/>
  <c r="I373" i="15"/>
  <c r="BY372" i="15"/>
  <c r="BX372" i="15"/>
  <c r="BW372" i="15"/>
  <c r="BV372" i="15"/>
  <c r="BU372" i="15"/>
  <c r="BT372" i="15"/>
  <c r="BS372" i="15"/>
  <c r="BR372" i="15"/>
  <c r="BQ372" i="15"/>
  <c r="BP372" i="15"/>
  <c r="BO372" i="15"/>
  <c r="BN372" i="15"/>
  <c r="BM372" i="15"/>
  <c r="BL372" i="15"/>
  <c r="BK372" i="15"/>
  <c r="BJ372" i="15"/>
  <c r="BI372" i="15"/>
  <c r="BH372" i="15"/>
  <c r="BG372" i="15"/>
  <c r="BF372" i="15"/>
  <c r="BE372" i="15"/>
  <c r="BD372" i="15"/>
  <c r="BC372" i="15"/>
  <c r="BB372" i="15"/>
  <c r="BA372" i="15"/>
  <c r="AZ372" i="15"/>
  <c r="AY372" i="15"/>
  <c r="AX372" i="15"/>
  <c r="AW372" i="15"/>
  <c r="AV372" i="15"/>
  <c r="AU372" i="15"/>
  <c r="AT372" i="15"/>
  <c r="AS372" i="15"/>
  <c r="AR372" i="15"/>
  <c r="AQ372" i="15"/>
  <c r="AP372" i="15"/>
  <c r="AO372" i="15"/>
  <c r="AN372" i="15"/>
  <c r="AM372" i="15"/>
  <c r="AL372" i="15"/>
  <c r="AK372" i="15"/>
  <c r="AJ372" i="15"/>
  <c r="AI372" i="15"/>
  <c r="AH372" i="15"/>
  <c r="AG372" i="15"/>
  <c r="AF372" i="15"/>
  <c r="AE372" i="15"/>
  <c r="AC372" i="15"/>
  <c r="AB372" i="15"/>
  <c r="AA372" i="15"/>
  <c r="Z372" i="15"/>
  <c r="Y372" i="15"/>
  <c r="X372" i="15"/>
  <c r="W372" i="15"/>
  <c r="V372" i="15"/>
  <c r="U372" i="15"/>
  <c r="T372" i="15"/>
  <c r="S372" i="15"/>
  <c r="R372" i="15"/>
  <c r="Q372" i="15"/>
  <c r="P372" i="15"/>
  <c r="O372" i="15"/>
  <c r="N372" i="15"/>
  <c r="M372" i="15"/>
  <c r="L372" i="15"/>
  <c r="K372" i="15"/>
  <c r="J372" i="15"/>
  <c r="I372" i="15"/>
  <c r="BY371" i="15"/>
  <c r="BX371" i="15"/>
  <c r="BW371" i="15"/>
  <c r="BV371" i="15"/>
  <c r="BU371" i="15"/>
  <c r="BT371" i="15"/>
  <c r="BS371" i="15"/>
  <c r="BR371" i="15"/>
  <c r="BQ371" i="15"/>
  <c r="BP371" i="15"/>
  <c r="BO371" i="15"/>
  <c r="BN371" i="15"/>
  <c r="BM371" i="15"/>
  <c r="BL371" i="15"/>
  <c r="BK371" i="15"/>
  <c r="BJ371" i="15"/>
  <c r="BI371" i="15"/>
  <c r="BH371" i="15"/>
  <c r="BG371" i="15"/>
  <c r="BF371" i="15"/>
  <c r="BE371" i="15"/>
  <c r="BD371" i="15"/>
  <c r="BC371" i="15"/>
  <c r="BB371" i="15"/>
  <c r="BA371" i="15"/>
  <c r="AZ371" i="15"/>
  <c r="AY371" i="15"/>
  <c r="AX371" i="15"/>
  <c r="AW371" i="15"/>
  <c r="AV371" i="15"/>
  <c r="AU371" i="15"/>
  <c r="AT371" i="15"/>
  <c r="AS371" i="15"/>
  <c r="AR371" i="15"/>
  <c r="AQ371" i="15"/>
  <c r="AP371" i="15"/>
  <c r="AO371" i="15"/>
  <c r="AN371" i="15"/>
  <c r="AM371" i="15"/>
  <c r="AL371" i="15"/>
  <c r="AK371" i="15"/>
  <c r="AJ371" i="15"/>
  <c r="AI371" i="15"/>
  <c r="AH371" i="15"/>
  <c r="AG371" i="15"/>
  <c r="AF371" i="15"/>
  <c r="AE371" i="15"/>
  <c r="AC371" i="15"/>
  <c r="AB371" i="15"/>
  <c r="AA371" i="15"/>
  <c r="Z371" i="15"/>
  <c r="Y371" i="15"/>
  <c r="X371" i="15"/>
  <c r="W371" i="15"/>
  <c r="V371" i="15"/>
  <c r="U371" i="15"/>
  <c r="T371" i="15"/>
  <c r="S371" i="15"/>
  <c r="R371" i="15"/>
  <c r="Q371" i="15"/>
  <c r="P371" i="15"/>
  <c r="O371" i="15"/>
  <c r="N371" i="15"/>
  <c r="M371" i="15"/>
  <c r="L371" i="15"/>
  <c r="K371" i="15"/>
  <c r="J371" i="15"/>
  <c r="I371" i="15"/>
  <c r="BY370" i="15"/>
  <c r="BX370" i="15"/>
  <c r="BW370" i="15"/>
  <c r="BV370" i="15"/>
  <c r="BU370" i="15"/>
  <c r="BT370" i="15"/>
  <c r="BS370" i="15"/>
  <c r="BR370" i="15"/>
  <c r="BQ370" i="15"/>
  <c r="BP370" i="15"/>
  <c r="BO370" i="15"/>
  <c r="BN370" i="15"/>
  <c r="BM370" i="15"/>
  <c r="BL370" i="15"/>
  <c r="BK370" i="15"/>
  <c r="BJ370" i="15"/>
  <c r="BI370" i="15"/>
  <c r="BH370" i="15"/>
  <c r="BG370" i="15"/>
  <c r="BF370" i="15"/>
  <c r="BE370" i="15"/>
  <c r="BD370" i="15"/>
  <c r="BC370" i="15"/>
  <c r="BB370" i="15"/>
  <c r="BA370" i="15"/>
  <c r="AZ370" i="15"/>
  <c r="AY370" i="15"/>
  <c r="AX370" i="15"/>
  <c r="AW370" i="15"/>
  <c r="AV370" i="15"/>
  <c r="AU370" i="15"/>
  <c r="AT370" i="15"/>
  <c r="AS370" i="15"/>
  <c r="AR370" i="15"/>
  <c r="AQ370" i="15"/>
  <c r="AP370" i="15"/>
  <c r="AO370" i="15"/>
  <c r="AN370" i="15"/>
  <c r="AM370" i="15"/>
  <c r="AL370" i="15"/>
  <c r="AK370" i="15"/>
  <c r="AJ370" i="15"/>
  <c r="AI370" i="15"/>
  <c r="AH370" i="15"/>
  <c r="AG370" i="15"/>
  <c r="AF370" i="15"/>
  <c r="AE370" i="15"/>
  <c r="AC370" i="15"/>
  <c r="AB370" i="15"/>
  <c r="AA370" i="15"/>
  <c r="Z370" i="15"/>
  <c r="Y370" i="15"/>
  <c r="X370" i="15"/>
  <c r="W370" i="15"/>
  <c r="V370" i="15"/>
  <c r="U370" i="15"/>
  <c r="T370" i="15"/>
  <c r="S370" i="15"/>
  <c r="R370" i="15"/>
  <c r="Q370" i="15"/>
  <c r="P370" i="15"/>
  <c r="O370" i="15"/>
  <c r="N370" i="15"/>
  <c r="M370" i="15"/>
  <c r="L370" i="15"/>
  <c r="K370" i="15"/>
  <c r="J370" i="15"/>
  <c r="I370" i="15"/>
  <c r="BY369" i="15"/>
  <c r="BX369" i="15"/>
  <c r="BW369" i="15"/>
  <c r="BV369" i="15"/>
  <c r="BU369" i="15"/>
  <c r="BT369" i="15"/>
  <c r="BS369" i="15"/>
  <c r="BR369" i="15"/>
  <c r="BQ369" i="15"/>
  <c r="BP369" i="15"/>
  <c r="BO369" i="15"/>
  <c r="BN369" i="15"/>
  <c r="BM369" i="15"/>
  <c r="BL369" i="15"/>
  <c r="BK369" i="15"/>
  <c r="BJ369" i="15"/>
  <c r="BI369" i="15"/>
  <c r="BH369" i="15"/>
  <c r="BG369" i="15"/>
  <c r="BF369" i="15"/>
  <c r="BE369" i="15"/>
  <c r="BD369" i="15"/>
  <c r="BC369" i="15"/>
  <c r="BB369" i="15"/>
  <c r="BA369" i="15"/>
  <c r="AZ369" i="15"/>
  <c r="AY369" i="15"/>
  <c r="AX369" i="15"/>
  <c r="AW369" i="15"/>
  <c r="AV369" i="15"/>
  <c r="AU369" i="15"/>
  <c r="AT369" i="15"/>
  <c r="AS369" i="15"/>
  <c r="AR369" i="15"/>
  <c r="AQ369" i="15"/>
  <c r="AP369" i="15"/>
  <c r="AO369" i="15"/>
  <c r="AN369" i="15"/>
  <c r="AM369" i="15"/>
  <c r="AL369" i="15"/>
  <c r="AK369" i="15"/>
  <c r="AJ369" i="15"/>
  <c r="AI369" i="15"/>
  <c r="AH369" i="15"/>
  <c r="AG369" i="15"/>
  <c r="AF369" i="15"/>
  <c r="AE369" i="15"/>
  <c r="AC369" i="15"/>
  <c r="AB369" i="15"/>
  <c r="AA369" i="15"/>
  <c r="Z369" i="15"/>
  <c r="Y369" i="15"/>
  <c r="X369" i="15"/>
  <c r="W369" i="15"/>
  <c r="V369" i="15"/>
  <c r="U369" i="15"/>
  <c r="T369" i="15"/>
  <c r="S369" i="15"/>
  <c r="R369" i="15"/>
  <c r="Q369" i="15"/>
  <c r="P369" i="15"/>
  <c r="O369" i="15"/>
  <c r="N369" i="15"/>
  <c r="M369" i="15"/>
  <c r="L369" i="15"/>
  <c r="K369" i="15"/>
  <c r="J369" i="15"/>
  <c r="I369" i="15"/>
  <c r="BY368" i="15"/>
  <c r="BX368" i="15"/>
  <c r="BW368" i="15"/>
  <c r="BV368" i="15"/>
  <c r="BU368" i="15"/>
  <c r="BT368" i="15"/>
  <c r="BS368" i="15"/>
  <c r="BR368" i="15"/>
  <c r="BQ368" i="15"/>
  <c r="BP368" i="15"/>
  <c r="BO368" i="15"/>
  <c r="BN368" i="15"/>
  <c r="BM368" i="15"/>
  <c r="BL368" i="15"/>
  <c r="BK368" i="15"/>
  <c r="BJ368" i="15"/>
  <c r="BI368" i="15"/>
  <c r="BH368" i="15"/>
  <c r="BG368" i="15"/>
  <c r="BF368" i="15"/>
  <c r="BE368" i="15"/>
  <c r="BD368" i="15"/>
  <c r="BC368" i="15"/>
  <c r="BB368" i="15"/>
  <c r="BA368" i="15"/>
  <c r="AZ368" i="15"/>
  <c r="AY368" i="15"/>
  <c r="AX368" i="15"/>
  <c r="AW368" i="15"/>
  <c r="AV368" i="15"/>
  <c r="AU368" i="15"/>
  <c r="AT368" i="15"/>
  <c r="AS368" i="15"/>
  <c r="AR368" i="15"/>
  <c r="AQ368" i="15"/>
  <c r="AP368" i="15"/>
  <c r="AO368" i="15"/>
  <c r="AN368" i="15"/>
  <c r="AM368" i="15"/>
  <c r="AL368" i="15"/>
  <c r="AK368" i="15"/>
  <c r="AJ368" i="15"/>
  <c r="AI368" i="15"/>
  <c r="AH368" i="15"/>
  <c r="AG368" i="15"/>
  <c r="AF368" i="15"/>
  <c r="AE368" i="15"/>
  <c r="AC368" i="15"/>
  <c r="AB368" i="15"/>
  <c r="AA368" i="15"/>
  <c r="Z368" i="15"/>
  <c r="Y368" i="15"/>
  <c r="X368" i="15"/>
  <c r="W368" i="15"/>
  <c r="V368" i="15"/>
  <c r="U368" i="15"/>
  <c r="T368" i="15"/>
  <c r="S368" i="15"/>
  <c r="R368" i="15"/>
  <c r="Q368" i="15"/>
  <c r="P368" i="15"/>
  <c r="O368" i="15"/>
  <c r="N368" i="15"/>
  <c r="M368" i="15"/>
  <c r="L368" i="15"/>
  <c r="K368" i="15"/>
  <c r="J368" i="15"/>
  <c r="I368" i="15"/>
  <c r="BY367" i="15"/>
  <c r="BX367" i="15"/>
  <c r="BW367" i="15"/>
  <c r="BV367" i="15"/>
  <c r="BU367" i="15"/>
  <c r="BT367" i="15"/>
  <c r="BS367" i="15"/>
  <c r="BR367" i="15"/>
  <c r="BQ367" i="15"/>
  <c r="BP367" i="15"/>
  <c r="BO367" i="15"/>
  <c r="BN367" i="15"/>
  <c r="BM367" i="15"/>
  <c r="BL367" i="15"/>
  <c r="BK367" i="15"/>
  <c r="BJ367" i="15"/>
  <c r="BI367" i="15"/>
  <c r="BH367" i="15"/>
  <c r="BG367" i="15"/>
  <c r="BF367" i="15"/>
  <c r="BE367" i="15"/>
  <c r="BD367" i="15"/>
  <c r="BC367" i="15"/>
  <c r="BB367" i="15"/>
  <c r="BA367" i="15"/>
  <c r="AZ367" i="15"/>
  <c r="AY367" i="15"/>
  <c r="AX367" i="15"/>
  <c r="AW367" i="15"/>
  <c r="AV367" i="15"/>
  <c r="AU367" i="15"/>
  <c r="AT367" i="15"/>
  <c r="AS367" i="15"/>
  <c r="AR367" i="15"/>
  <c r="AQ367" i="15"/>
  <c r="AP367" i="15"/>
  <c r="AO367" i="15"/>
  <c r="AN367" i="15"/>
  <c r="AM367" i="15"/>
  <c r="AL367" i="15"/>
  <c r="AK367" i="15"/>
  <c r="AJ367" i="15"/>
  <c r="AI367" i="15"/>
  <c r="AH367" i="15"/>
  <c r="AG367" i="15"/>
  <c r="AF367" i="15"/>
  <c r="AE367" i="15"/>
  <c r="AC367" i="15"/>
  <c r="AB367" i="15"/>
  <c r="AA367" i="15"/>
  <c r="Z367" i="15"/>
  <c r="Y367" i="15"/>
  <c r="X367" i="15"/>
  <c r="W367" i="15"/>
  <c r="V367" i="15"/>
  <c r="U367" i="15"/>
  <c r="T367" i="15"/>
  <c r="S367" i="15"/>
  <c r="R367" i="15"/>
  <c r="Q367" i="15"/>
  <c r="P367" i="15"/>
  <c r="O367" i="15"/>
  <c r="N367" i="15"/>
  <c r="M367" i="15"/>
  <c r="L367" i="15"/>
  <c r="K367" i="15"/>
  <c r="J367" i="15"/>
  <c r="I367" i="15"/>
  <c r="BY366" i="15"/>
  <c r="BX366" i="15"/>
  <c r="BW366" i="15"/>
  <c r="BV366" i="15"/>
  <c r="BU366" i="15"/>
  <c r="BT366" i="15"/>
  <c r="BS366" i="15"/>
  <c r="BR366" i="15"/>
  <c r="BQ366" i="15"/>
  <c r="BP366" i="15"/>
  <c r="BO366" i="15"/>
  <c r="BN366" i="15"/>
  <c r="BM366" i="15"/>
  <c r="BL366" i="15"/>
  <c r="BK366" i="15"/>
  <c r="BJ366" i="15"/>
  <c r="BI366" i="15"/>
  <c r="BH366" i="15"/>
  <c r="BG366" i="15"/>
  <c r="BF366" i="15"/>
  <c r="BE366" i="15"/>
  <c r="BD366" i="15"/>
  <c r="BC366" i="15"/>
  <c r="BB366" i="15"/>
  <c r="BA366" i="15"/>
  <c r="AZ366" i="15"/>
  <c r="AY366" i="15"/>
  <c r="AX366" i="15"/>
  <c r="AW366" i="15"/>
  <c r="AV366" i="15"/>
  <c r="AU366" i="15"/>
  <c r="AT366" i="15"/>
  <c r="AS366" i="15"/>
  <c r="AR366" i="15"/>
  <c r="AQ366" i="15"/>
  <c r="AP366" i="15"/>
  <c r="AO366" i="15"/>
  <c r="AN366" i="15"/>
  <c r="AM366" i="15"/>
  <c r="AL366" i="15"/>
  <c r="AK366" i="15"/>
  <c r="AJ366" i="15"/>
  <c r="AI366" i="15"/>
  <c r="AH366" i="15"/>
  <c r="AG366" i="15"/>
  <c r="AF366" i="15"/>
  <c r="AE366" i="15"/>
  <c r="AC366" i="15"/>
  <c r="AB366" i="15"/>
  <c r="AA366" i="15"/>
  <c r="Z366" i="15"/>
  <c r="Y366" i="15"/>
  <c r="X366" i="15"/>
  <c r="W366" i="15"/>
  <c r="V366" i="15"/>
  <c r="U366" i="15"/>
  <c r="T366" i="15"/>
  <c r="S366" i="15"/>
  <c r="R366" i="15"/>
  <c r="Q366" i="15"/>
  <c r="P366" i="15"/>
  <c r="O366" i="15"/>
  <c r="N366" i="15"/>
  <c r="M366" i="15"/>
  <c r="L366" i="15"/>
  <c r="K366" i="15"/>
  <c r="J366" i="15"/>
  <c r="I366" i="15"/>
  <c r="BY365" i="15"/>
  <c r="BX365" i="15"/>
  <c r="BW365" i="15"/>
  <c r="BV365" i="15"/>
  <c r="BU365" i="15"/>
  <c r="BT365" i="15"/>
  <c r="BS365" i="15"/>
  <c r="BR365" i="15"/>
  <c r="BQ365" i="15"/>
  <c r="BP365" i="15"/>
  <c r="BO365" i="15"/>
  <c r="BN365" i="15"/>
  <c r="BM365" i="15"/>
  <c r="BL365" i="15"/>
  <c r="BK365" i="15"/>
  <c r="BJ365" i="15"/>
  <c r="BI365" i="15"/>
  <c r="BH365" i="15"/>
  <c r="BG365" i="15"/>
  <c r="BF365" i="15"/>
  <c r="BE365" i="15"/>
  <c r="BD365" i="15"/>
  <c r="BC365" i="15"/>
  <c r="BB365" i="15"/>
  <c r="BA365" i="15"/>
  <c r="AZ365" i="15"/>
  <c r="AY365" i="15"/>
  <c r="AX365" i="15"/>
  <c r="AW365" i="15"/>
  <c r="AV365" i="15"/>
  <c r="AU365" i="15"/>
  <c r="AT365" i="15"/>
  <c r="AS365" i="15"/>
  <c r="AR365" i="15"/>
  <c r="AQ365" i="15"/>
  <c r="AP365" i="15"/>
  <c r="AO365" i="15"/>
  <c r="AN365" i="15"/>
  <c r="AM365" i="15"/>
  <c r="AL365" i="15"/>
  <c r="AK365" i="15"/>
  <c r="AJ365" i="15"/>
  <c r="AI365" i="15"/>
  <c r="AH365" i="15"/>
  <c r="AG365" i="15"/>
  <c r="AF365" i="15"/>
  <c r="AE365" i="15"/>
  <c r="AC365" i="15"/>
  <c r="AB365" i="15"/>
  <c r="AA365" i="15"/>
  <c r="Z365" i="15"/>
  <c r="Y365" i="15"/>
  <c r="X365" i="15"/>
  <c r="W365" i="15"/>
  <c r="V365" i="15"/>
  <c r="U365" i="15"/>
  <c r="T365" i="15"/>
  <c r="S365" i="15"/>
  <c r="R365" i="15"/>
  <c r="Q365" i="15"/>
  <c r="P365" i="15"/>
  <c r="O365" i="15"/>
  <c r="N365" i="15"/>
  <c r="M365" i="15"/>
  <c r="L365" i="15"/>
  <c r="K365" i="15"/>
  <c r="J365" i="15"/>
  <c r="I365" i="15"/>
  <c r="BY364" i="15"/>
  <c r="BX364" i="15"/>
  <c r="BW364" i="15"/>
  <c r="BV364" i="15"/>
  <c r="BU364" i="15"/>
  <c r="BT364" i="15"/>
  <c r="BS364" i="15"/>
  <c r="BR364" i="15"/>
  <c r="BQ364" i="15"/>
  <c r="BP364" i="15"/>
  <c r="BO364" i="15"/>
  <c r="BN364" i="15"/>
  <c r="BM364" i="15"/>
  <c r="BL364" i="15"/>
  <c r="BK364" i="15"/>
  <c r="BJ364" i="15"/>
  <c r="BI364" i="15"/>
  <c r="BH364" i="15"/>
  <c r="BG364" i="15"/>
  <c r="BF364" i="15"/>
  <c r="BE364" i="15"/>
  <c r="BD364" i="15"/>
  <c r="BC364" i="15"/>
  <c r="BB364" i="15"/>
  <c r="BA364" i="15"/>
  <c r="AZ364" i="15"/>
  <c r="AY364" i="15"/>
  <c r="AX364" i="15"/>
  <c r="AW364" i="15"/>
  <c r="AV364" i="15"/>
  <c r="AU364" i="15"/>
  <c r="AT364" i="15"/>
  <c r="AS364" i="15"/>
  <c r="AR364" i="15"/>
  <c r="AQ364" i="15"/>
  <c r="AP364" i="15"/>
  <c r="AO364" i="15"/>
  <c r="AN364" i="15"/>
  <c r="AM364" i="15"/>
  <c r="AL364" i="15"/>
  <c r="AK364" i="15"/>
  <c r="AJ364" i="15"/>
  <c r="AI364" i="15"/>
  <c r="AH364" i="15"/>
  <c r="AG364" i="15"/>
  <c r="AF364" i="15"/>
  <c r="AE364" i="15"/>
  <c r="AC364" i="15"/>
  <c r="AB364" i="15"/>
  <c r="AA364" i="15"/>
  <c r="Z364" i="15"/>
  <c r="Y364" i="15"/>
  <c r="X364" i="15"/>
  <c r="W364" i="15"/>
  <c r="V364" i="15"/>
  <c r="U364" i="15"/>
  <c r="T364" i="15"/>
  <c r="S364" i="15"/>
  <c r="R364" i="15"/>
  <c r="Q364" i="15"/>
  <c r="P364" i="15"/>
  <c r="O364" i="15"/>
  <c r="N364" i="15"/>
  <c r="M364" i="15"/>
  <c r="L364" i="15"/>
  <c r="K364" i="15"/>
  <c r="J364" i="15"/>
  <c r="I364" i="15"/>
  <c r="BY363" i="15"/>
  <c r="BX363" i="15"/>
  <c r="BW363" i="15"/>
  <c r="BV363" i="15"/>
  <c r="BU363" i="15"/>
  <c r="BT363" i="15"/>
  <c r="BS363" i="15"/>
  <c r="BR363" i="15"/>
  <c r="BQ363" i="15"/>
  <c r="BP363" i="15"/>
  <c r="BO363" i="15"/>
  <c r="BN363" i="15"/>
  <c r="BM363" i="15"/>
  <c r="BL363" i="15"/>
  <c r="BK363" i="15"/>
  <c r="BJ363" i="15"/>
  <c r="BI363" i="15"/>
  <c r="BH363" i="15"/>
  <c r="BG363" i="15"/>
  <c r="BF363" i="15"/>
  <c r="BE363" i="15"/>
  <c r="BD363" i="15"/>
  <c r="BC363" i="15"/>
  <c r="BB363" i="15"/>
  <c r="BA363" i="15"/>
  <c r="AZ363" i="15"/>
  <c r="AY363" i="15"/>
  <c r="AX363" i="15"/>
  <c r="AW363" i="15"/>
  <c r="AV363" i="15"/>
  <c r="AU363" i="15"/>
  <c r="AT363" i="15"/>
  <c r="AS363" i="15"/>
  <c r="AR363" i="15"/>
  <c r="AQ363" i="15"/>
  <c r="AP363" i="15"/>
  <c r="AO363" i="15"/>
  <c r="AN363" i="15"/>
  <c r="AM363" i="15"/>
  <c r="AL363" i="15"/>
  <c r="AK363" i="15"/>
  <c r="AJ363" i="15"/>
  <c r="AI363" i="15"/>
  <c r="AH363" i="15"/>
  <c r="AG363" i="15"/>
  <c r="AF363" i="15"/>
  <c r="AE363" i="15"/>
  <c r="AC363" i="15"/>
  <c r="AB363" i="15"/>
  <c r="AA363" i="15"/>
  <c r="Z363" i="15"/>
  <c r="Y363" i="15"/>
  <c r="X363" i="15"/>
  <c r="W363" i="15"/>
  <c r="V363" i="15"/>
  <c r="U363" i="15"/>
  <c r="T363" i="15"/>
  <c r="S363" i="15"/>
  <c r="R363" i="15"/>
  <c r="Q363" i="15"/>
  <c r="P363" i="15"/>
  <c r="O363" i="15"/>
  <c r="N363" i="15"/>
  <c r="M363" i="15"/>
  <c r="L363" i="15"/>
  <c r="K363" i="15"/>
  <c r="J363" i="15"/>
  <c r="I363" i="15"/>
  <c r="BY362" i="15"/>
  <c r="BX362" i="15"/>
  <c r="BW362" i="15"/>
  <c r="BV362" i="15"/>
  <c r="BU362" i="15"/>
  <c r="BT362" i="15"/>
  <c r="BS362" i="15"/>
  <c r="BR362" i="15"/>
  <c r="BQ362" i="15"/>
  <c r="BP362" i="15"/>
  <c r="BO362" i="15"/>
  <c r="BN362" i="15"/>
  <c r="BM362" i="15"/>
  <c r="BL362" i="15"/>
  <c r="BK362" i="15"/>
  <c r="BJ362" i="15"/>
  <c r="BI362" i="15"/>
  <c r="BH362" i="15"/>
  <c r="BG362" i="15"/>
  <c r="BF362" i="15"/>
  <c r="BE362" i="15"/>
  <c r="BD362" i="15"/>
  <c r="BC362" i="15"/>
  <c r="BB362" i="15"/>
  <c r="BA362" i="15"/>
  <c r="AZ362" i="15"/>
  <c r="AY362" i="15"/>
  <c r="AX362" i="15"/>
  <c r="AW362" i="15"/>
  <c r="AV362" i="15"/>
  <c r="AU362" i="15"/>
  <c r="AT362" i="15"/>
  <c r="AS362" i="15"/>
  <c r="AR362" i="15"/>
  <c r="AQ362" i="15"/>
  <c r="AP362" i="15"/>
  <c r="AO362" i="15"/>
  <c r="AN362" i="15"/>
  <c r="AM362" i="15"/>
  <c r="AL362" i="15"/>
  <c r="AK362" i="15"/>
  <c r="AJ362" i="15"/>
  <c r="AI362" i="15"/>
  <c r="AH362" i="15"/>
  <c r="AG362" i="15"/>
  <c r="AF362" i="15"/>
  <c r="AE362" i="15"/>
  <c r="AC362" i="15"/>
  <c r="AB362" i="15"/>
  <c r="AA362" i="15"/>
  <c r="Z362" i="15"/>
  <c r="Y362" i="15"/>
  <c r="X362" i="15"/>
  <c r="W362" i="15"/>
  <c r="V362" i="15"/>
  <c r="U362" i="15"/>
  <c r="T362" i="15"/>
  <c r="S362" i="15"/>
  <c r="R362" i="15"/>
  <c r="Q362" i="15"/>
  <c r="P362" i="15"/>
  <c r="O362" i="15"/>
  <c r="N362" i="15"/>
  <c r="M362" i="15"/>
  <c r="L362" i="15"/>
  <c r="K362" i="15"/>
  <c r="J362" i="15"/>
  <c r="I362" i="15"/>
  <c r="BY361" i="15"/>
  <c r="BX361" i="15"/>
  <c r="BW361" i="15"/>
  <c r="BV361" i="15"/>
  <c r="BU361" i="15"/>
  <c r="BT361" i="15"/>
  <c r="BS361" i="15"/>
  <c r="BR361" i="15"/>
  <c r="BQ361" i="15"/>
  <c r="BP361" i="15"/>
  <c r="BO361" i="15"/>
  <c r="BN361" i="15"/>
  <c r="BM361" i="15"/>
  <c r="BL361" i="15"/>
  <c r="BK361" i="15"/>
  <c r="BJ361" i="15"/>
  <c r="BI361" i="15"/>
  <c r="BH361" i="15"/>
  <c r="BG361" i="15"/>
  <c r="BF361" i="15"/>
  <c r="BE361" i="15"/>
  <c r="BD361" i="15"/>
  <c r="BC361" i="15"/>
  <c r="BB361" i="15"/>
  <c r="BA361" i="15"/>
  <c r="AZ361" i="15"/>
  <c r="AY361" i="15"/>
  <c r="AX361" i="15"/>
  <c r="AW361" i="15"/>
  <c r="AV361" i="15"/>
  <c r="AU361" i="15"/>
  <c r="AT361" i="15"/>
  <c r="AS361" i="15"/>
  <c r="AR361" i="15"/>
  <c r="AQ361" i="15"/>
  <c r="AP361" i="15"/>
  <c r="AO361" i="15"/>
  <c r="AN361" i="15"/>
  <c r="AM361" i="15"/>
  <c r="AL361" i="15"/>
  <c r="AK361" i="15"/>
  <c r="AJ361" i="15"/>
  <c r="AI361" i="15"/>
  <c r="AH361" i="15"/>
  <c r="AG361" i="15"/>
  <c r="AF361" i="15"/>
  <c r="AE361" i="15"/>
  <c r="AC361" i="15"/>
  <c r="AB361" i="15"/>
  <c r="AA361" i="15"/>
  <c r="Z361" i="15"/>
  <c r="Y361" i="15"/>
  <c r="X361" i="15"/>
  <c r="W361" i="15"/>
  <c r="V361" i="15"/>
  <c r="U361" i="15"/>
  <c r="T361" i="15"/>
  <c r="S361" i="15"/>
  <c r="R361" i="15"/>
  <c r="Q361" i="15"/>
  <c r="P361" i="15"/>
  <c r="O361" i="15"/>
  <c r="N361" i="15"/>
  <c r="M361" i="15"/>
  <c r="L361" i="15"/>
  <c r="K361" i="15"/>
  <c r="J361" i="15"/>
  <c r="I361" i="15"/>
  <c r="BY360" i="15"/>
  <c r="BX360" i="15"/>
  <c r="BW360" i="15"/>
  <c r="BV360" i="15"/>
  <c r="BU360" i="15"/>
  <c r="BT360" i="15"/>
  <c r="BS360" i="15"/>
  <c r="BR360" i="15"/>
  <c r="BQ360" i="15"/>
  <c r="BP360" i="15"/>
  <c r="BO360" i="15"/>
  <c r="BN360" i="15"/>
  <c r="BM360" i="15"/>
  <c r="BL360" i="15"/>
  <c r="BK360" i="15"/>
  <c r="BJ360" i="15"/>
  <c r="BI360" i="15"/>
  <c r="BH360" i="15"/>
  <c r="BG360" i="15"/>
  <c r="BF360" i="15"/>
  <c r="BE360" i="15"/>
  <c r="BD360" i="15"/>
  <c r="BC360" i="15"/>
  <c r="BB360" i="15"/>
  <c r="BA360" i="15"/>
  <c r="AZ360" i="15"/>
  <c r="AY360" i="15"/>
  <c r="AX360" i="15"/>
  <c r="AW360" i="15"/>
  <c r="AV360" i="15"/>
  <c r="AU360" i="15"/>
  <c r="AT360" i="15"/>
  <c r="AS360" i="15"/>
  <c r="AR360" i="15"/>
  <c r="AQ360" i="15"/>
  <c r="AP360" i="15"/>
  <c r="AO360" i="15"/>
  <c r="AN360" i="15"/>
  <c r="AM360" i="15"/>
  <c r="AL360" i="15"/>
  <c r="AK360" i="15"/>
  <c r="AJ360" i="15"/>
  <c r="AI360" i="15"/>
  <c r="AH360" i="15"/>
  <c r="AG360" i="15"/>
  <c r="AF360" i="15"/>
  <c r="AE360" i="15"/>
  <c r="AC360" i="15"/>
  <c r="AB360" i="15"/>
  <c r="AA360" i="15"/>
  <c r="Z360" i="15"/>
  <c r="Y360" i="15"/>
  <c r="X360" i="15"/>
  <c r="W360" i="15"/>
  <c r="V360" i="15"/>
  <c r="U360" i="15"/>
  <c r="T360" i="15"/>
  <c r="S360" i="15"/>
  <c r="R360" i="15"/>
  <c r="Q360" i="15"/>
  <c r="P360" i="15"/>
  <c r="O360" i="15"/>
  <c r="N360" i="15"/>
  <c r="M360" i="15"/>
  <c r="L360" i="15"/>
  <c r="K360" i="15"/>
  <c r="J360" i="15"/>
  <c r="I360" i="15"/>
  <c r="BY359" i="15"/>
  <c r="BX359" i="15"/>
  <c r="BW359" i="15"/>
  <c r="BV359" i="15"/>
  <c r="BU359" i="15"/>
  <c r="BT359" i="15"/>
  <c r="BS359" i="15"/>
  <c r="BR359" i="15"/>
  <c r="BQ359" i="15"/>
  <c r="BP359" i="15"/>
  <c r="BO359" i="15"/>
  <c r="BN359" i="15"/>
  <c r="BM359" i="15"/>
  <c r="BL359" i="15"/>
  <c r="BK359" i="15"/>
  <c r="BJ359" i="15"/>
  <c r="BI359" i="15"/>
  <c r="BH359" i="15"/>
  <c r="BG359" i="15"/>
  <c r="BF359" i="15"/>
  <c r="BE359" i="15"/>
  <c r="BD359" i="15"/>
  <c r="BC359" i="15"/>
  <c r="BB359" i="15"/>
  <c r="BA359" i="15"/>
  <c r="AZ359" i="15"/>
  <c r="AY359" i="15"/>
  <c r="AX359" i="15"/>
  <c r="AW359" i="15"/>
  <c r="AV359" i="15"/>
  <c r="AU359" i="15"/>
  <c r="AT359" i="15"/>
  <c r="AS359" i="15"/>
  <c r="AR359" i="15"/>
  <c r="AQ359" i="15"/>
  <c r="AP359" i="15"/>
  <c r="AO359" i="15"/>
  <c r="AN359" i="15"/>
  <c r="AM359" i="15"/>
  <c r="AL359" i="15"/>
  <c r="AK359" i="15"/>
  <c r="AJ359" i="15"/>
  <c r="AI359" i="15"/>
  <c r="AH359" i="15"/>
  <c r="AG359" i="15"/>
  <c r="AF359" i="15"/>
  <c r="AE359" i="15"/>
  <c r="AC359" i="15"/>
  <c r="AB359" i="15"/>
  <c r="AA359" i="15"/>
  <c r="Z359" i="15"/>
  <c r="Y359" i="15"/>
  <c r="X359" i="15"/>
  <c r="W359" i="15"/>
  <c r="V359" i="15"/>
  <c r="U359" i="15"/>
  <c r="T359" i="15"/>
  <c r="S359" i="15"/>
  <c r="R359" i="15"/>
  <c r="Q359" i="15"/>
  <c r="P359" i="15"/>
  <c r="O359" i="15"/>
  <c r="N359" i="15"/>
  <c r="M359" i="15"/>
  <c r="L359" i="15"/>
  <c r="K359" i="15"/>
  <c r="J359" i="15"/>
  <c r="I359" i="15"/>
  <c r="BY358" i="15"/>
  <c r="BX358" i="15"/>
  <c r="BW358" i="15"/>
  <c r="BV358" i="15"/>
  <c r="BU358" i="15"/>
  <c r="BT358" i="15"/>
  <c r="BS358" i="15"/>
  <c r="BR358" i="15"/>
  <c r="BQ358" i="15"/>
  <c r="BP358" i="15"/>
  <c r="BO358" i="15"/>
  <c r="BN358" i="15"/>
  <c r="BM358" i="15"/>
  <c r="BL358" i="15"/>
  <c r="BK358" i="15"/>
  <c r="BJ358" i="15"/>
  <c r="BI358" i="15"/>
  <c r="BH358" i="15"/>
  <c r="BG358" i="15"/>
  <c r="BF358" i="15"/>
  <c r="BE358" i="15"/>
  <c r="BD358" i="15"/>
  <c r="BC358" i="15"/>
  <c r="BB358" i="15"/>
  <c r="BA358" i="15"/>
  <c r="AZ358" i="15"/>
  <c r="AY358" i="15"/>
  <c r="AX358" i="15"/>
  <c r="AW358" i="15"/>
  <c r="AV358" i="15"/>
  <c r="AU358" i="15"/>
  <c r="AT358" i="15"/>
  <c r="AS358" i="15"/>
  <c r="AR358" i="15"/>
  <c r="AQ358" i="15"/>
  <c r="AP358" i="15"/>
  <c r="AO358" i="15"/>
  <c r="AN358" i="15"/>
  <c r="AM358" i="15"/>
  <c r="AL358" i="15"/>
  <c r="AK358" i="15"/>
  <c r="AJ358" i="15"/>
  <c r="AI358" i="15"/>
  <c r="AH358" i="15"/>
  <c r="AG358" i="15"/>
  <c r="AF358" i="15"/>
  <c r="AE358" i="15"/>
  <c r="AC358" i="15"/>
  <c r="AB358" i="15"/>
  <c r="AA358" i="15"/>
  <c r="Z358" i="15"/>
  <c r="Y358" i="15"/>
  <c r="X358" i="15"/>
  <c r="W358" i="15"/>
  <c r="V358" i="15"/>
  <c r="U358" i="15"/>
  <c r="T358" i="15"/>
  <c r="S358" i="15"/>
  <c r="R358" i="15"/>
  <c r="Q358" i="15"/>
  <c r="P358" i="15"/>
  <c r="O358" i="15"/>
  <c r="N358" i="15"/>
  <c r="M358" i="15"/>
  <c r="L358" i="15"/>
  <c r="K358" i="15"/>
  <c r="J358" i="15"/>
  <c r="I358" i="15"/>
  <c r="BY357" i="15"/>
  <c r="BX357" i="15"/>
  <c r="BW357" i="15"/>
  <c r="BV357" i="15"/>
  <c r="BU357" i="15"/>
  <c r="BT357" i="15"/>
  <c r="BS357" i="15"/>
  <c r="BR357" i="15"/>
  <c r="BQ357" i="15"/>
  <c r="BP357" i="15"/>
  <c r="BO357" i="15"/>
  <c r="BN357" i="15"/>
  <c r="BM357" i="15"/>
  <c r="BL357" i="15"/>
  <c r="BK357" i="15"/>
  <c r="BJ357" i="15"/>
  <c r="BI357" i="15"/>
  <c r="BH357" i="15"/>
  <c r="BG357" i="15"/>
  <c r="BF357" i="15"/>
  <c r="BE357" i="15"/>
  <c r="BD357" i="15"/>
  <c r="BC357" i="15"/>
  <c r="BB357" i="15"/>
  <c r="BA357" i="15"/>
  <c r="AZ357" i="15"/>
  <c r="AY357" i="15"/>
  <c r="AX357" i="15"/>
  <c r="AW357" i="15"/>
  <c r="AV357" i="15"/>
  <c r="AU357" i="15"/>
  <c r="AT357" i="15"/>
  <c r="AS357" i="15"/>
  <c r="AR357" i="15"/>
  <c r="AQ357" i="15"/>
  <c r="AP357" i="15"/>
  <c r="AO357" i="15"/>
  <c r="AN357" i="15"/>
  <c r="AM357" i="15"/>
  <c r="AL357" i="15"/>
  <c r="AK357" i="15"/>
  <c r="AJ357" i="15"/>
  <c r="AI357" i="15"/>
  <c r="AH357" i="15"/>
  <c r="AG357" i="15"/>
  <c r="AF357" i="15"/>
  <c r="AE357" i="15"/>
  <c r="AC357" i="15"/>
  <c r="AB357" i="15"/>
  <c r="AA357" i="15"/>
  <c r="Z357" i="15"/>
  <c r="Y357" i="15"/>
  <c r="X357" i="15"/>
  <c r="W357" i="15"/>
  <c r="V357" i="15"/>
  <c r="U357" i="15"/>
  <c r="T357" i="15"/>
  <c r="S357" i="15"/>
  <c r="R357" i="15"/>
  <c r="Q357" i="15"/>
  <c r="P357" i="15"/>
  <c r="O357" i="15"/>
  <c r="N357" i="15"/>
  <c r="M357" i="15"/>
  <c r="L357" i="15"/>
  <c r="K357" i="15"/>
  <c r="J357" i="15"/>
  <c r="I357" i="15"/>
  <c r="BY356" i="15"/>
  <c r="BX356" i="15"/>
  <c r="BW356" i="15"/>
  <c r="BV356" i="15"/>
  <c r="BU356" i="15"/>
  <c r="BT356" i="15"/>
  <c r="BS356" i="15"/>
  <c r="BR356" i="15"/>
  <c r="BQ356" i="15"/>
  <c r="BP356" i="15"/>
  <c r="BO356" i="15"/>
  <c r="BN356" i="15"/>
  <c r="BM356" i="15"/>
  <c r="BL356" i="15"/>
  <c r="BK356" i="15"/>
  <c r="BJ356" i="15"/>
  <c r="BI356" i="15"/>
  <c r="BH356" i="15"/>
  <c r="BG356" i="15"/>
  <c r="BF356" i="15"/>
  <c r="BE356" i="15"/>
  <c r="BD356" i="15"/>
  <c r="BC356" i="15"/>
  <c r="BB356" i="15"/>
  <c r="BA356" i="15"/>
  <c r="AZ356" i="15"/>
  <c r="AY356" i="15"/>
  <c r="AX356" i="15"/>
  <c r="AW356" i="15"/>
  <c r="AV356" i="15"/>
  <c r="AU356" i="15"/>
  <c r="AT356" i="15"/>
  <c r="AS356" i="15"/>
  <c r="AR356" i="15"/>
  <c r="AQ356" i="15"/>
  <c r="AP356" i="15"/>
  <c r="AO356" i="15"/>
  <c r="AN356" i="15"/>
  <c r="AM356" i="15"/>
  <c r="AL356" i="15"/>
  <c r="AK356" i="15"/>
  <c r="AJ356" i="15"/>
  <c r="AI356" i="15"/>
  <c r="AH356" i="15"/>
  <c r="AG356" i="15"/>
  <c r="AF356" i="15"/>
  <c r="AE356" i="15"/>
  <c r="AC356" i="15"/>
  <c r="AB356" i="15"/>
  <c r="AA356" i="15"/>
  <c r="Z356" i="15"/>
  <c r="Y356" i="15"/>
  <c r="X356" i="15"/>
  <c r="W356" i="15"/>
  <c r="V356" i="15"/>
  <c r="U356" i="15"/>
  <c r="T356" i="15"/>
  <c r="S356" i="15"/>
  <c r="R356" i="15"/>
  <c r="Q356" i="15"/>
  <c r="P356" i="15"/>
  <c r="O356" i="15"/>
  <c r="N356" i="15"/>
  <c r="M356" i="15"/>
  <c r="L356" i="15"/>
  <c r="K356" i="15"/>
  <c r="J356" i="15"/>
  <c r="I356" i="15"/>
  <c r="BY355" i="15"/>
  <c r="BX355" i="15"/>
  <c r="BW355" i="15"/>
  <c r="BV355" i="15"/>
  <c r="BU355" i="15"/>
  <c r="BT355" i="15"/>
  <c r="BS355" i="15"/>
  <c r="BR355" i="15"/>
  <c r="BQ355" i="15"/>
  <c r="BP355" i="15"/>
  <c r="BO355" i="15"/>
  <c r="BN355" i="15"/>
  <c r="BM355" i="15"/>
  <c r="BL355" i="15"/>
  <c r="BK355" i="15"/>
  <c r="BJ355" i="15"/>
  <c r="BI355" i="15"/>
  <c r="BH355" i="15"/>
  <c r="BG355" i="15"/>
  <c r="BF355" i="15"/>
  <c r="BE355" i="15"/>
  <c r="BD355" i="15"/>
  <c r="BC355" i="15"/>
  <c r="BB355" i="15"/>
  <c r="BA355" i="15"/>
  <c r="AZ355" i="15"/>
  <c r="AY355" i="15"/>
  <c r="AX355" i="15"/>
  <c r="AW355" i="15"/>
  <c r="AV355" i="15"/>
  <c r="AU355" i="15"/>
  <c r="AT355" i="15"/>
  <c r="AS355" i="15"/>
  <c r="AR355" i="15"/>
  <c r="AQ355" i="15"/>
  <c r="AP355" i="15"/>
  <c r="AO355" i="15"/>
  <c r="AN355" i="15"/>
  <c r="AM355" i="15"/>
  <c r="AL355" i="15"/>
  <c r="AK355" i="15"/>
  <c r="AJ355" i="15"/>
  <c r="AI355" i="15"/>
  <c r="AH355" i="15"/>
  <c r="AG355" i="15"/>
  <c r="AF355" i="15"/>
  <c r="AE355" i="15"/>
  <c r="AC355" i="15"/>
  <c r="AB355" i="15"/>
  <c r="AA355" i="15"/>
  <c r="Z355" i="15"/>
  <c r="Y355" i="15"/>
  <c r="X355" i="15"/>
  <c r="W355" i="15"/>
  <c r="V355" i="15"/>
  <c r="U355" i="15"/>
  <c r="T355" i="15"/>
  <c r="S355" i="15"/>
  <c r="R355" i="15"/>
  <c r="Q355" i="15"/>
  <c r="P355" i="15"/>
  <c r="O355" i="15"/>
  <c r="N355" i="15"/>
  <c r="M355" i="15"/>
  <c r="L355" i="15"/>
  <c r="K355" i="15"/>
  <c r="J355" i="15"/>
  <c r="I355" i="15"/>
  <c r="BY354" i="15"/>
  <c r="BX354" i="15"/>
  <c r="BW354" i="15"/>
  <c r="BV354" i="15"/>
  <c r="BU354" i="15"/>
  <c r="BT354" i="15"/>
  <c r="BS354" i="15"/>
  <c r="BR354" i="15"/>
  <c r="BQ354" i="15"/>
  <c r="BP354" i="15"/>
  <c r="BO354" i="15"/>
  <c r="BN354" i="15"/>
  <c r="BM354" i="15"/>
  <c r="BL354" i="15"/>
  <c r="BK354" i="15"/>
  <c r="BJ354" i="15"/>
  <c r="BI354" i="15"/>
  <c r="BH354" i="15"/>
  <c r="BG354" i="15"/>
  <c r="BF354" i="15"/>
  <c r="BE354" i="15"/>
  <c r="BD354" i="15"/>
  <c r="BC354" i="15"/>
  <c r="BB354" i="15"/>
  <c r="BA354" i="15"/>
  <c r="AZ354" i="15"/>
  <c r="AY354" i="15"/>
  <c r="AX354" i="15"/>
  <c r="AW354" i="15"/>
  <c r="AV354" i="15"/>
  <c r="AU354" i="15"/>
  <c r="AT354" i="15"/>
  <c r="AS354" i="15"/>
  <c r="AR354" i="15"/>
  <c r="AQ354" i="15"/>
  <c r="AP354" i="15"/>
  <c r="AO354" i="15"/>
  <c r="AN354" i="15"/>
  <c r="AM354" i="15"/>
  <c r="AL354" i="15"/>
  <c r="AK354" i="15"/>
  <c r="AJ354" i="15"/>
  <c r="AI354" i="15"/>
  <c r="AH354" i="15"/>
  <c r="AG354" i="15"/>
  <c r="AF354" i="15"/>
  <c r="AE354" i="15"/>
  <c r="AC354" i="15"/>
  <c r="AB354" i="15"/>
  <c r="AA354" i="15"/>
  <c r="Z354" i="15"/>
  <c r="Y354" i="15"/>
  <c r="X354" i="15"/>
  <c r="W354" i="15"/>
  <c r="V354" i="15"/>
  <c r="U354" i="15"/>
  <c r="T354" i="15"/>
  <c r="S354" i="15"/>
  <c r="R354" i="15"/>
  <c r="Q354" i="15"/>
  <c r="P354" i="15"/>
  <c r="O354" i="15"/>
  <c r="N354" i="15"/>
  <c r="M354" i="15"/>
  <c r="L354" i="15"/>
  <c r="K354" i="15"/>
  <c r="J354" i="15"/>
  <c r="I354" i="15"/>
  <c r="BY353" i="15"/>
  <c r="BX353" i="15"/>
  <c r="BW353" i="15"/>
  <c r="BV353" i="15"/>
  <c r="BU353" i="15"/>
  <c r="BT353" i="15"/>
  <c r="BS353" i="15"/>
  <c r="BR353" i="15"/>
  <c r="BQ353" i="15"/>
  <c r="BP353" i="15"/>
  <c r="BO353" i="15"/>
  <c r="BN353" i="15"/>
  <c r="BM353" i="15"/>
  <c r="BL353" i="15"/>
  <c r="BK353" i="15"/>
  <c r="BJ353" i="15"/>
  <c r="BI353" i="15"/>
  <c r="BH353" i="15"/>
  <c r="BG353" i="15"/>
  <c r="BF353" i="15"/>
  <c r="BE353" i="15"/>
  <c r="BD353" i="15"/>
  <c r="BC353" i="15"/>
  <c r="BB353" i="15"/>
  <c r="BA353" i="15"/>
  <c r="AZ353" i="15"/>
  <c r="AY353" i="15"/>
  <c r="AX353" i="15"/>
  <c r="AW353" i="15"/>
  <c r="AV353" i="15"/>
  <c r="AU353" i="15"/>
  <c r="AT353" i="15"/>
  <c r="AS353" i="15"/>
  <c r="AR353" i="15"/>
  <c r="AQ353" i="15"/>
  <c r="AP353" i="15"/>
  <c r="AO353" i="15"/>
  <c r="AN353" i="15"/>
  <c r="AM353" i="15"/>
  <c r="AL353" i="15"/>
  <c r="AK353" i="15"/>
  <c r="AJ353" i="15"/>
  <c r="AI353" i="15"/>
  <c r="AH353" i="15"/>
  <c r="AG353" i="15"/>
  <c r="AF353" i="15"/>
  <c r="AE353" i="15"/>
  <c r="AC353" i="15"/>
  <c r="AB353" i="15"/>
  <c r="AA353" i="15"/>
  <c r="Z353" i="15"/>
  <c r="Y353" i="15"/>
  <c r="X353" i="15"/>
  <c r="W353" i="15"/>
  <c r="V353" i="15"/>
  <c r="U353" i="15"/>
  <c r="T353" i="15"/>
  <c r="S353" i="15"/>
  <c r="R353" i="15"/>
  <c r="Q353" i="15"/>
  <c r="P353" i="15"/>
  <c r="O353" i="15"/>
  <c r="N353" i="15"/>
  <c r="M353" i="15"/>
  <c r="L353" i="15"/>
  <c r="K353" i="15"/>
  <c r="J353" i="15"/>
  <c r="I353" i="15"/>
  <c r="BY352" i="15"/>
  <c r="BX352" i="15"/>
  <c r="BW352" i="15"/>
  <c r="BV352" i="15"/>
  <c r="BU352" i="15"/>
  <c r="BT352" i="15"/>
  <c r="BS352" i="15"/>
  <c r="BR352" i="15"/>
  <c r="BQ352" i="15"/>
  <c r="BP352" i="15"/>
  <c r="BO352" i="15"/>
  <c r="BN352" i="15"/>
  <c r="BM352" i="15"/>
  <c r="BL352" i="15"/>
  <c r="BK352" i="15"/>
  <c r="BJ352" i="15"/>
  <c r="BI352" i="15"/>
  <c r="BH352" i="15"/>
  <c r="BG352" i="15"/>
  <c r="BF352" i="15"/>
  <c r="BE352" i="15"/>
  <c r="BD352" i="15"/>
  <c r="BC352" i="15"/>
  <c r="BB352" i="15"/>
  <c r="BA352" i="15"/>
  <c r="AZ352" i="15"/>
  <c r="AY352" i="15"/>
  <c r="AX352" i="15"/>
  <c r="AW352" i="15"/>
  <c r="AV352" i="15"/>
  <c r="AU352" i="15"/>
  <c r="AT352" i="15"/>
  <c r="AS352" i="15"/>
  <c r="AR352" i="15"/>
  <c r="AQ352" i="15"/>
  <c r="AP352" i="15"/>
  <c r="AO352" i="15"/>
  <c r="AN352" i="15"/>
  <c r="AM352" i="15"/>
  <c r="AL352" i="15"/>
  <c r="AK352" i="15"/>
  <c r="AJ352" i="15"/>
  <c r="AI352" i="15"/>
  <c r="AH352" i="15"/>
  <c r="AG352" i="15"/>
  <c r="AF352" i="15"/>
  <c r="AE352" i="15"/>
  <c r="AC352" i="15"/>
  <c r="AB352" i="15"/>
  <c r="AA352" i="15"/>
  <c r="Z352" i="15"/>
  <c r="Y352" i="15"/>
  <c r="X352" i="15"/>
  <c r="W352" i="15"/>
  <c r="V352" i="15"/>
  <c r="U352" i="15"/>
  <c r="T352" i="15"/>
  <c r="S352" i="15"/>
  <c r="R352" i="15"/>
  <c r="Q352" i="15"/>
  <c r="P352" i="15"/>
  <c r="O352" i="15"/>
  <c r="N352" i="15"/>
  <c r="M352" i="15"/>
  <c r="L352" i="15"/>
  <c r="K352" i="15"/>
  <c r="J352" i="15"/>
  <c r="I352" i="15"/>
  <c r="BY351" i="15"/>
  <c r="BX351" i="15"/>
  <c r="BW351" i="15"/>
  <c r="BV351" i="15"/>
  <c r="BU351" i="15"/>
  <c r="BT351" i="15"/>
  <c r="BS351" i="15"/>
  <c r="BR351" i="15"/>
  <c r="BQ351" i="15"/>
  <c r="BP351" i="15"/>
  <c r="BO351" i="15"/>
  <c r="BN351" i="15"/>
  <c r="BM351" i="15"/>
  <c r="BL351" i="15"/>
  <c r="BK351" i="15"/>
  <c r="BJ351" i="15"/>
  <c r="BI351" i="15"/>
  <c r="BH351" i="15"/>
  <c r="BG351" i="15"/>
  <c r="BF351" i="15"/>
  <c r="BE351" i="15"/>
  <c r="BD351" i="15"/>
  <c r="BC351" i="15"/>
  <c r="BB351" i="15"/>
  <c r="BA351" i="15"/>
  <c r="AZ351" i="15"/>
  <c r="AY351" i="15"/>
  <c r="AX351" i="15"/>
  <c r="AW351" i="15"/>
  <c r="AV351" i="15"/>
  <c r="AU351" i="15"/>
  <c r="AT351" i="15"/>
  <c r="AS351" i="15"/>
  <c r="AR351" i="15"/>
  <c r="AQ351" i="15"/>
  <c r="AP351" i="15"/>
  <c r="AO351" i="15"/>
  <c r="AN351" i="15"/>
  <c r="AM351" i="15"/>
  <c r="AL351" i="15"/>
  <c r="AK351" i="15"/>
  <c r="AJ351" i="15"/>
  <c r="AI351" i="15"/>
  <c r="AH351" i="15"/>
  <c r="AG351" i="15"/>
  <c r="AF351" i="15"/>
  <c r="AE351" i="15"/>
  <c r="AC351" i="15"/>
  <c r="AB351" i="15"/>
  <c r="AA351" i="15"/>
  <c r="Z351" i="15"/>
  <c r="Y351" i="15"/>
  <c r="X351" i="15"/>
  <c r="W351" i="15"/>
  <c r="V351" i="15"/>
  <c r="U351" i="15"/>
  <c r="T351" i="15"/>
  <c r="S351" i="15"/>
  <c r="R351" i="15"/>
  <c r="Q351" i="15"/>
  <c r="P351" i="15"/>
  <c r="O351" i="15"/>
  <c r="N351" i="15"/>
  <c r="M351" i="15"/>
  <c r="L351" i="15"/>
  <c r="K351" i="15"/>
  <c r="J351" i="15"/>
  <c r="I351" i="15"/>
  <c r="BY350" i="15"/>
  <c r="BX350" i="15"/>
  <c r="BW350" i="15"/>
  <c r="BV350" i="15"/>
  <c r="BU350" i="15"/>
  <c r="BT350" i="15"/>
  <c r="BS350" i="15"/>
  <c r="BR350" i="15"/>
  <c r="BQ350" i="15"/>
  <c r="BP350" i="15"/>
  <c r="BO350" i="15"/>
  <c r="BN350" i="15"/>
  <c r="BM350" i="15"/>
  <c r="BL350" i="15"/>
  <c r="BK350" i="15"/>
  <c r="BJ350" i="15"/>
  <c r="BI350" i="15"/>
  <c r="BH350" i="15"/>
  <c r="BG350" i="15"/>
  <c r="BF350" i="15"/>
  <c r="BE350" i="15"/>
  <c r="BD350" i="15"/>
  <c r="BC350" i="15"/>
  <c r="BB350" i="15"/>
  <c r="BA350" i="15"/>
  <c r="AZ350" i="15"/>
  <c r="AY350" i="15"/>
  <c r="AX350" i="15"/>
  <c r="AW350" i="15"/>
  <c r="AV350" i="15"/>
  <c r="AU350" i="15"/>
  <c r="AT350" i="15"/>
  <c r="AS350" i="15"/>
  <c r="AR350" i="15"/>
  <c r="AQ350" i="15"/>
  <c r="AP350" i="15"/>
  <c r="AO350" i="15"/>
  <c r="AN350" i="15"/>
  <c r="AM350" i="15"/>
  <c r="AL350" i="15"/>
  <c r="AK350" i="15"/>
  <c r="AJ350" i="15"/>
  <c r="AI350" i="15"/>
  <c r="AH350" i="15"/>
  <c r="AG350" i="15"/>
  <c r="AF350" i="15"/>
  <c r="AE350" i="15"/>
  <c r="AC350" i="15"/>
  <c r="AB350" i="15"/>
  <c r="AA350" i="15"/>
  <c r="Z350" i="15"/>
  <c r="Y350" i="15"/>
  <c r="X350" i="15"/>
  <c r="W350" i="15"/>
  <c r="V350" i="15"/>
  <c r="U350" i="15"/>
  <c r="T350" i="15"/>
  <c r="S350" i="15"/>
  <c r="R350" i="15"/>
  <c r="Q350" i="15"/>
  <c r="P350" i="15"/>
  <c r="O350" i="15"/>
  <c r="N350" i="15"/>
  <c r="M350" i="15"/>
  <c r="L350" i="15"/>
  <c r="K350" i="15"/>
  <c r="J350" i="15"/>
  <c r="I350" i="15"/>
  <c r="BY349" i="15"/>
  <c r="BX349" i="15"/>
  <c r="BW349" i="15"/>
  <c r="BV349" i="15"/>
  <c r="BU349" i="15"/>
  <c r="BT349" i="15"/>
  <c r="BS349" i="15"/>
  <c r="BR349" i="15"/>
  <c r="BQ349" i="15"/>
  <c r="BP349" i="15"/>
  <c r="BO349" i="15"/>
  <c r="BN349" i="15"/>
  <c r="BM349" i="15"/>
  <c r="BL349" i="15"/>
  <c r="BK349" i="15"/>
  <c r="BJ349" i="15"/>
  <c r="BI349" i="15"/>
  <c r="BH349" i="15"/>
  <c r="BG349" i="15"/>
  <c r="BF349" i="15"/>
  <c r="BE349" i="15"/>
  <c r="BD349" i="15"/>
  <c r="BC349" i="15"/>
  <c r="BB349" i="15"/>
  <c r="BA349" i="15"/>
  <c r="AZ349" i="15"/>
  <c r="AY349" i="15"/>
  <c r="AX349" i="15"/>
  <c r="AW349" i="15"/>
  <c r="AV349" i="15"/>
  <c r="AU349" i="15"/>
  <c r="AT349" i="15"/>
  <c r="AS349" i="15"/>
  <c r="AR349" i="15"/>
  <c r="AQ349" i="15"/>
  <c r="AP349" i="15"/>
  <c r="AO349" i="15"/>
  <c r="AN349" i="15"/>
  <c r="AM349" i="15"/>
  <c r="AL349" i="15"/>
  <c r="AK349" i="15"/>
  <c r="AJ349" i="15"/>
  <c r="AI349" i="15"/>
  <c r="AH349" i="15"/>
  <c r="AG349" i="15"/>
  <c r="AF349" i="15"/>
  <c r="AE349" i="15"/>
  <c r="AC349" i="15"/>
  <c r="AB349" i="15"/>
  <c r="AA349" i="15"/>
  <c r="Z349" i="15"/>
  <c r="Y349" i="15"/>
  <c r="X349" i="15"/>
  <c r="W349" i="15"/>
  <c r="V349" i="15"/>
  <c r="U349" i="15"/>
  <c r="T349" i="15"/>
  <c r="S349" i="15"/>
  <c r="R349" i="15"/>
  <c r="Q349" i="15"/>
  <c r="P349" i="15"/>
  <c r="O349" i="15"/>
  <c r="N349" i="15"/>
  <c r="M349" i="15"/>
  <c r="L349" i="15"/>
  <c r="K349" i="15"/>
  <c r="J349" i="15"/>
  <c r="I349" i="15"/>
  <c r="BY348" i="15"/>
  <c r="BX348" i="15"/>
  <c r="BW348" i="15"/>
  <c r="BV348" i="15"/>
  <c r="BU348" i="15"/>
  <c r="BT348" i="15"/>
  <c r="BS348" i="15"/>
  <c r="BR348" i="15"/>
  <c r="BQ348" i="15"/>
  <c r="BP348" i="15"/>
  <c r="BO348" i="15"/>
  <c r="BN348" i="15"/>
  <c r="BM348" i="15"/>
  <c r="BL348" i="15"/>
  <c r="BK348" i="15"/>
  <c r="BJ348" i="15"/>
  <c r="BI348" i="15"/>
  <c r="BH348" i="15"/>
  <c r="BG348" i="15"/>
  <c r="BF348" i="15"/>
  <c r="BE348" i="15"/>
  <c r="BD348" i="15"/>
  <c r="BC348" i="15"/>
  <c r="BB348" i="15"/>
  <c r="BA348" i="15"/>
  <c r="AZ348" i="15"/>
  <c r="AY348" i="15"/>
  <c r="AX348" i="15"/>
  <c r="AW348" i="15"/>
  <c r="AV348" i="15"/>
  <c r="AU348" i="15"/>
  <c r="AT348" i="15"/>
  <c r="AS348" i="15"/>
  <c r="AR348" i="15"/>
  <c r="AQ348" i="15"/>
  <c r="AP348" i="15"/>
  <c r="AO348" i="15"/>
  <c r="AN348" i="15"/>
  <c r="AM348" i="15"/>
  <c r="AL348" i="15"/>
  <c r="AK348" i="15"/>
  <c r="AJ348" i="15"/>
  <c r="AI348" i="15"/>
  <c r="AH348" i="15"/>
  <c r="AG348" i="15"/>
  <c r="AF348" i="15"/>
  <c r="AE348" i="15"/>
  <c r="AC348" i="15"/>
  <c r="AB348" i="15"/>
  <c r="AA348" i="15"/>
  <c r="Z348" i="15"/>
  <c r="Y348" i="15"/>
  <c r="X348" i="15"/>
  <c r="W348" i="15"/>
  <c r="V348" i="15"/>
  <c r="U348" i="15"/>
  <c r="T348" i="15"/>
  <c r="S348" i="15"/>
  <c r="R348" i="15"/>
  <c r="Q348" i="15"/>
  <c r="P348" i="15"/>
  <c r="O348" i="15"/>
  <c r="N348" i="15"/>
  <c r="M348" i="15"/>
  <c r="L348" i="15"/>
  <c r="K348" i="15"/>
  <c r="J348" i="15"/>
  <c r="I348" i="15"/>
  <c r="BY347" i="15"/>
  <c r="BX347" i="15"/>
  <c r="BW347" i="15"/>
  <c r="BV347" i="15"/>
  <c r="BU347" i="15"/>
  <c r="BT347" i="15"/>
  <c r="BS347" i="15"/>
  <c r="BR347" i="15"/>
  <c r="BQ347" i="15"/>
  <c r="BP347" i="15"/>
  <c r="BO347" i="15"/>
  <c r="BN347" i="15"/>
  <c r="BM347" i="15"/>
  <c r="BL347" i="15"/>
  <c r="BK347" i="15"/>
  <c r="BJ347" i="15"/>
  <c r="BI347" i="15"/>
  <c r="BH347" i="15"/>
  <c r="BG347" i="15"/>
  <c r="BF347" i="15"/>
  <c r="BE347" i="15"/>
  <c r="BD347" i="15"/>
  <c r="BC347" i="15"/>
  <c r="BB347" i="15"/>
  <c r="BA347" i="15"/>
  <c r="AZ347" i="15"/>
  <c r="AY347" i="15"/>
  <c r="AX347" i="15"/>
  <c r="AW347" i="15"/>
  <c r="AV347" i="15"/>
  <c r="AU347" i="15"/>
  <c r="AT347" i="15"/>
  <c r="AS347" i="15"/>
  <c r="AR347" i="15"/>
  <c r="AQ347" i="15"/>
  <c r="AP347" i="15"/>
  <c r="AO347" i="15"/>
  <c r="AN347" i="15"/>
  <c r="AM347" i="15"/>
  <c r="AL347" i="15"/>
  <c r="AK347" i="15"/>
  <c r="AJ347" i="15"/>
  <c r="AI347" i="15"/>
  <c r="AH347" i="15"/>
  <c r="AG347" i="15"/>
  <c r="AF347" i="15"/>
  <c r="AE347" i="15"/>
  <c r="AC347" i="15"/>
  <c r="AB347" i="15"/>
  <c r="AA347" i="15"/>
  <c r="Z347" i="15"/>
  <c r="Y347" i="15"/>
  <c r="X347" i="15"/>
  <c r="W347" i="15"/>
  <c r="V347" i="15"/>
  <c r="U347" i="15"/>
  <c r="T347" i="15"/>
  <c r="S347" i="15"/>
  <c r="R347" i="15"/>
  <c r="Q347" i="15"/>
  <c r="P347" i="15"/>
  <c r="O347" i="15"/>
  <c r="N347" i="15"/>
  <c r="M347" i="15"/>
  <c r="L347" i="15"/>
  <c r="K347" i="15"/>
  <c r="J347" i="15"/>
  <c r="I347" i="15"/>
  <c r="BY346" i="15"/>
  <c r="BX346" i="15"/>
  <c r="BW346" i="15"/>
  <c r="BV346" i="15"/>
  <c r="BU346" i="15"/>
  <c r="BT346" i="15"/>
  <c r="BS346" i="15"/>
  <c r="BR346" i="15"/>
  <c r="BQ346" i="15"/>
  <c r="BP346" i="15"/>
  <c r="BO346" i="15"/>
  <c r="BN346" i="15"/>
  <c r="BM346" i="15"/>
  <c r="BL346" i="15"/>
  <c r="BK346" i="15"/>
  <c r="BJ346" i="15"/>
  <c r="BI346" i="15"/>
  <c r="BH346" i="15"/>
  <c r="BG346" i="15"/>
  <c r="BF346" i="15"/>
  <c r="BE346" i="15"/>
  <c r="BD346" i="15"/>
  <c r="BC346" i="15"/>
  <c r="BB346" i="15"/>
  <c r="BA346" i="15"/>
  <c r="AZ346" i="15"/>
  <c r="AY346" i="15"/>
  <c r="AX346" i="15"/>
  <c r="AW346" i="15"/>
  <c r="AV346" i="15"/>
  <c r="AU346" i="15"/>
  <c r="AT346" i="15"/>
  <c r="AS346" i="15"/>
  <c r="AR346" i="15"/>
  <c r="AQ346" i="15"/>
  <c r="AP346" i="15"/>
  <c r="AO346" i="15"/>
  <c r="AN346" i="15"/>
  <c r="AM346" i="15"/>
  <c r="AL346" i="15"/>
  <c r="AK346" i="15"/>
  <c r="AJ346" i="15"/>
  <c r="AI346" i="15"/>
  <c r="AH346" i="15"/>
  <c r="AG346" i="15"/>
  <c r="AF346" i="15"/>
  <c r="AE346" i="15"/>
  <c r="AC346" i="15"/>
  <c r="AB346" i="15"/>
  <c r="AA346" i="15"/>
  <c r="Z346" i="15"/>
  <c r="Y346" i="15"/>
  <c r="X346" i="15"/>
  <c r="W346" i="15"/>
  <c r="V346" i="15"/>
  <c r="U346" i="15"/>
  <c r="T346" i="15"/>
  <c r="S346" i="15"/>
  <c r="R346" i="15"/>
  <c r="Q346" i="15"/>
  <c r="P346" i="15"/>
  <c r="O346" i="15"/>
  <c r="N346" i="15"/>
  <c r="M346" i="15"/>
  <c r="L346" i="15"/>
  <c r="K346" i="15"/>
  <c r="J346" i="15"/>
  <c r="I346" i="15"/>
  <c r="BY345" i="15"/>
  <c r="BX345" i="15"/>
  <c r="BW345" i="15"/>
  <c r="BV345" i="15"/>
  <c r="BU345" i="15"/>
  <c r="BT345" i="15"/>
  <c r="BS345" i="15"/>
  <c r="BR345" i="15"/>
  <c r="BQ345" i="15"/>
  <c r="BP345" i="15"/>
  <c r="BO345" i="15"/>
  <c r="BN345" i="15"/>
  <c r="BM345" i="15"/>
  <c r="BL345" i="15"/>
  <c r="BK345" i="15"/>
  <c r="BJ345" i="15"/>
  <c r="BI345" i="15"/>
  <c r="BH345" i="15"/>
  <c r="BG345" i="15"/>
  <c r="BF345" i="15"/>
  <c r="BE345" i="15"/>
  <c r="BD345" i="15"/>
  <c r="BC345" i="15"/>
  <c r="BB345" i="15"/>
  <c r="BA345" i="15"/>
  <c r="AZ345" i="15"/>
  <c r="AY345" i="15"/>
  <c r="AX345" i="15"/>
  <c r="AW345" i="15"/>
  <c r="AV345" i="15"/>
  <c r="AU345" i="15"/>
  <c r="AT345" i="15"/>
  <c r="AS345" i="15"/>
  <c r="AR345" i="15"/>
  <c r="AQ345" i="15"/>
  <c r="AP345" i="15"/>
  <c r="AO345" i="15"/>
  <c r="AN345" i="15"/>
  <c r="AM345" i="15"/>
  <c r="AL345" i="15"/>
  <c r="AK345" i="15"/>
  <c r="AJ345" i="15"/>
  <c r="AI345" i="15"/>
  <c r="AH345" i="15"/>
  <c r="AG345" i="15"/>
  <c r="AF345" i="15"/>
  <c r="AE345" i="15"/>
  <c r="AC345" i="15"/>
  <c r="AB345" i="15"/>
  <c r="AA345" i="15"/>
  <c r="Z345" i="15"/>
  <c r="Y345" i="15"/>
  <c r="X345" i="15"/>
  <c r="W345" i="15"/>
  <c r="V345" i="15"/>
  <c r="U345" i="15"/>
  <c r="T345" i="15"/>
  <c r="S345" i="15"/>
  <c r="R345" i="15"/>
  <c r="Q345" i="15"/>
  <c r="P345" i="15"/>
  <c r="O345" i="15"/>
  <c r="N345" i="15"/>
  <c r="M345" i="15"/>
  <c r="L345" i="15"/>
  <c r="K345" i="15"/>
  <c r="J345" i="15"/>
  <c r="I345" i="15"/>
  <c r="BY344" i="15"/>
  <c r="BX344" i="15"/>
  <c r="BW344" i="15"/>
  <c r="BV344" i="15"/>
  <c r="BU344" i="15"/>
  <c r="BT344" i="15"/>
  <c r="BS344" i="15"/>
  <c r="BR344" i="15"/>
  <c r="BQ344" i="15"/>
  <c r="BP344" i="15"/>
  <c r="BO344" i="15"/>
  <c r="BN344" i="15"/>
  <c r="BM344" i="15"/>
  <c r="BL344" i="15"/>
  <c r="BK344" i="15"/>
  <c r="BJ344" i="15"/>
  <c r="BI344" i="15"/>
  <c r="BH344" i="15"/>
  <c r="BG344" i="15"/>
  <c r="BF344" i="15"/>
  <c r="BE344" i="15"/>
  <c r="BD344" i="15"/>
  <c r="BC344" i="15"/>
  <c r="BB344" i="15"/>
  <c r="BA344" i="15"/>
  <c r="AZ344" i="15"/>
  <c r="AY344" i="15"/>
  <c r="AX344" i="15"/>
  <c r="AW344" i="15"/>
  <c r="AV344" i="15"/>
  <c r="AU344" i="15"/>
  <c r="AT344" i="15"/>
  <c r="AS344" i="15"/>
  <c r="AR344" i="15"/>
  <c r="AQ344" i="15"/>
  <c r="AP344" i="15"/>
  <c r="AO344" i="15"/>
  <c r="AN344" i="15"/>
  <c r="AM344" i="15"/>
  <c r="AL344" i="15"/>
  <c r="AK344" i="15"/>
  <c r="AJ344" i="15"/>
  <c r="AI344" i="15"/>
  <c r="AH344" i="15"/>
  <c r="AG344" i="15"/>
  <c r="AF344" i="15"/>
  <c r="AE344" i="15"/>
  <c r="AC344" i="15"/>
  <c r="AB344" i="15"/>
  <c r="AA344" i="15"/>
  <c r="Z344" i="15"/>
  <c r="Y344" i="15"/>
  <c r="X344" i="15"/>
  <c r="W344" i="15"/>
  <c r="V344" i="15"/>
  <c r="U344" i="15"/>
  <c r="T344" i="15"/>
  <c r="S344" i="15"/>
  <c r="R344" i="15"/>
  <c r="Q344" i="15"/>
  <c r="P344" i="15"/>
  <c r="O344" i="15"/>
  <c r="N344" i="15"/>
  <c r="M344" i="15"/>
  <c r="L344" i="15"/>
  <c r="K344" i="15"/>
  <c r="J344" i="15"/>
  <c r="I344" i="15"/>
  <c r="BY343" i="15"/>
  <c r="BX343" i="15"/>
  <c r="BW343" i="15"/>
  <c r="BV343" i="15"/>
  <c r="BU343" i="15"/>
  <c r="BT343" i="15"/>
  <c r="BS343" i="15"/>
  <c r="BR343" i="15"/>
  <c r="BQ343" i="15"/>
  <c r="BP343" i="15"/>
  <c r="BO343" i="15"/>
  <c r="BN343" i="15"/>
  <c r="BM343" i="15"/>
  <c r="BL343" i="15"/>
  <c r="BK343" i="15"/>
  <c r="BJ343" i="15"/>
  <c r="BI343" i="15"/>
  <c r="BH343" i="15"/>
  <c r="BG343" i="15"/>
  <c r="BF343" i="15"/>
  <c r="BE343" i="15"/>
  <c r="BD343" i="15"/>
  <c r="BC343" i="15"/>
  <c r="BB343" i="15"/>
  <c r="BA343" i="15"/>
  <c r="AZ343" i="15"/>
  <c r="AY343" i="15"/>
  <c r="AX343" i="15"/>
  <c r="AW343" i="15"/>
  <c r="AV343" i="15"/>
  <c r="AU343" i="15"/>
  <c r="AT343" i="15"/>
  <c r="AS343" i="15"/>
  <c r="AR343" i="15"/>
  <c r="AQ343" i="15"/>
  <c r="AP343" i="15"/>
  <c r="AO343" i="15"/>
  <c r="AN343" i="15"/>
  <c r="AM343" i="15"/>
  <c r="AL343" i="15"/>
  <c r="AK343" i="15"/>
  <c r="AJ343" i="15"/>
  <c r="AI343" i="15"/>
  <c r="AH343" i="15"/>
  <c r="AG343" i="15"/>
  <c r="AF343" i="15"/>
  <c r="AE343" i="15"/>
  <c r="AC343" i="15"/>
  <c r="AB343" i="15"/>
  <c r="AA343" i="15"/>
  <c r="Z343" i="15"/>
  <c r="Y343" i="15"/>
  <c r="X343" i="15"/>
  <c r="W343" i="15"/>
  <c r="V343" i="15"/>
  <c r="U343" i="15"/>
  <c r="T343" i="15"/>
  <c r="S343" i="15"/>
  <c r="R343" i="15"/>
  <c r="Q343" i="15"/>
  <c r="P343" i="15"/>
  <c r="O343" i="15"/>
  <c r="N343" i="15"/>
  <c r="M343" i="15"/>
  <c r="L343" i="15"/>
  <c r="K343" i="15"/>
  <c r="J343" i="15"/>
  <c r="I343" i="15"/>
  <c r="BY342" i="15"/>
  <c r="BX342" i="15"/>
  <c r="BW342" i="15"/>
  <c r="BV342" i="15"/>
  <c r="BU342" i="15"/>
  <c r="BT342" i="15"/>
  <c r="BS342" i="15"/>
  <c r="BR342" i="15"/>
  <c r="BQ342" i="15"/>
  <c r="BP342" i="15"/>
  <c r="BO342" i="15"/>
  <c r="BN342" i="15"/>
  <c r="BM342" i="15"/>
  <c r="BL342" i="15"/>
  <c r="BK342" i="15"/>
  <c r="BJ342" i="15"/>
  <c r="BI342" i="15"/>
  <c r="BH342" i="15"/>
  <c r="BG342" i="15"/>
  <c r="BF342" i="15"/>
  <c r="BE342" i="15"/>
  <c r="BD342" i="15"/>
  <c r="BC342" i="15"/>
  <c r="BB342" i="15"/>
  <c r="BA342" i="15"/>
  <c r="AZ342" i="15"/>
  <c r="AY342" i="15"/>
  <c r="AX342" i="15"/>
  <c r="AW342" i="15"/>
  <c r="AV342" i="15"/>
  <c r="AU342" i="15"/>
  <c r="AT342" i="15"/>
  <c r="AS342" i="15"/>
  <c r="AR342" i="15"/>
  <c r="AQ342" i="15"/>
  <c r="AP342" i="15"/>
  <c r="AO342" i="15"/>
  <c r="AN342" i="15"/>
  <c r="AM342" i="15"/>
  <c r="AL342" i="15"/>
  <c r="AK342" i="15"/>
  <c r="AJ342" i="15"/>
  <c r="AI342" i="15"/>
  <c r="AH342" i="15"/>
  <c r="AG342" i="15"/>
  <c r="AF342" i="15"/>
  <c r="AE342" i="15"/>
  <c r="AC342" i="15"/>
  <c r="AB342" i="15"/>
  <c r="AA342" i="15"/>
  <c r="Z342" i="15"/>
  <c r="Y342" i="15"/>
  <c r="X342" i="15"/>
  <c r="W342" i="15"/>
  <c r="V342" i="15"/>
  <c r="U342" i="15"/>
  <c r="T342" i="15"/>
  <c r="S342" i="15"/>
  <c r="R342" i="15"/>
  <c r="Q342" i="15"/>
  <c r="P342" i="15"/>
  <c r="O342" i="15"/>
  <c r="N342" i="15"/>
  <c r="M342" i="15"/>
  <c r="L342" i="15"/>
  <c r="K342" i="15"/>
  <c r="J342" i="15"/>
  <c r="I342" i="15"/>
  <c r="BY341" i="15"/>
  <c r="BX341" i="15"/>
  <c r="BW341" i="15"/>
  <c r="BV341" i="15"/>
  <c r="BU341" i="15"/>
  <c r="BT341" i="15"/>
  <c r="BS341" i="15"/>
  <c r="BR341" i="15"/>
  <c r="BQ341" i="15"/>
  <c r="BP341" i="15"/>
  <c r="BO341" i="15"/>
  <c r="BN341" i="15"/>
  <c r="BM341" i="15"/>
  <c r="BL341" i="15"/>
  <c r="BK341" i="15"/>
  <c r="BJ341" i="15"/>
  <c r="BI341" i="15"/>
  <c r="BH341" i="15"/>
  <c r="BG341" i="15"/>
  <c r="BF341" i="15"/>
  <c r="BE341" i="15"/>
  <c r="BD341" i="15"/>
  <c r="BC341" i="15"/>
  <c r="BB341" i="15"/>
  <c r="BA341" i="15"/>
  <c r="AZ341" i="15"/>
  <c r="AY341" i="15"/>
  <c r="AX341" i="15"/>
  <c r="AW341" i="15"/>
  <c r="AV341" i="15"/>
  <c r="AU341" i="15"/>
  <c r="AT341" i="15"/>
  <c r="AS341" i="15"/>
  <c r="AR341" i="15"/>
  <c r="AQ341" i="15"/>
  <c r="AP341" i="15"/>
  <c r="AO341" i="15"/>
  <c r="AN341" i="15"/>
  <c r="AM341" i="15"/>
  <c r="AL341" i="15"/>
  <c r="AK341" i="15"/>
  <c r="AJ341" i="15"/>
  <c r="AI341" i="15"/>
  <c r="AH341" i="15"/>
  <c r="AG341" i="15"/>
  <c r="AF341" i="15"/>
  <c r="AE341" i="15"/>
  <c r="AC341" i="15"/>
  <c r="AB341" i="15"/>
  <c r="AA341" i="15"/>
  <c r="Z341" i="15"/>
  <c r="Y341" i="15"/>
  <c r="X341" i="15"/>
  <c r="W341" i="15"/>
  <c r="V341" i="15"/>
  <c r="U341" i="15"/>
  <c r="T341" i="15"/>
  <c r="S341" i="15"/>
  <c r="R341" i="15"/>
  <c r="Q341" i="15"/>
  <c r="P341" i="15"/>
  <c r="O341" i="15"/>
  <c r="N341" i="15"/>
  <c r="M341" i="15"/>
  <c r="L341" i="15"/>
  <c r="K341" i="15"/>
  <c r="J341" i="15"/>
  <c r="I341" i="15"/>
  <c r="BY340" i="15"/>
  <c r="BX340" i="15"/>
  <c r="BW340" i="15"/>
  <c r="BV340" i="15"/>
  <c r="BU340" i="15"/>
  <c r="BT340" i="15"/>
  <c r="BS340" i="15"/>
  <c r="BR340" i="15"/>
  <c r="BQ340" i="15"/>
  <c r="BP340" i="15"/>
  <c r="BO340" i="15"/>
  <c r="BN340" i="15"/>
  <c r="BM340" i="15"/>
  <c r="BL340" i="15"/>
  <c r="BK340" i="15"/>
  <c r="BJ340" i="15"/>
  <c r="BI340" i="15"/>
  <c r="BH340" i="15"/>
  <c r="BG340" i="15"/>
  <c r="BF340" i="15"/>
  <c r="BE340" i="15"/>
  <c r="BD340" i="15"/>
  <c r="BC340" i="15"/>
  <c r="BB340" i="15"/>
  <c r="BA340" i="15"/>
  <c r="AZ340" i="15"/>
  <c r="AY340" i="15"/>
  <c r="AX340" i="15"/>
  <c r="AW340" i="15"/>
  <c r="AV340" i="15"/>
  <c r="AU340" i="15"/>
  <c r="AT340" i="15"/>
  <c r="AS340" i="15"/>
  <c r="AR340" i="15"/>
  <c r="AQ340" i="15"/>
  <c r="AP340" i="15"/>
  <c r="AO340" i="15"/>
  <c r="AN340" i="15"/>
  <c r="AM340" i="15"/>
  <c r="AL340" i="15"/>
  <c r="AK340" i="15"/>
  <c r="AJ340" i="15"/>
  <c r="AI340" i="15"/>
  <c r="AH340" i="15"/>
  <c r="AG340" i="15"/>
  <c r="AF340" i="15"/>
  <c r="AE340" i="15"/>
  <c r="AC340" i="15"/>
  <c r="AB340" i="15"/>
  <c r="AA340" i="15"/>
  <c r="Z340" i="15"/>
  <c r="Y340" i="15"/>
  <c r="X340" i="15"/>
  <c r="W340" i="15"/>
  <c r="V340" i="15"/>
  <c r="U340" i="15"/>
  <c r="T340" i="15"/>
  <c r="S340" i="15"/>
  <c r="R340" i="15"/>
  <c r="Q340" i="15"/>
  <c r="P340" i="15"/>
  <c r="O340" i="15"/>
  <c r="N340" i="15"/>
  <c r="M340" i="15"/>
  <c r="L340" i="15"/>
  <c r="K340" i="15"/>
  <c r="J340" i="15"/>
  <c r="I340" i="15"/>
  <c r="BY339" i="15"/>
  <c r="BX339" i="15"/>
  <c r="BW339" i="15"/>
  <c r="BV339" i="15"/>
  <c r="BU339" i="15"/>
  <c r="BT339" i="15"/>
  <c r="BS339" i="15"/>
  <c r="BR339" i="15"/>
  <c r="BQ339" i="15"/>
  <c r="BP339" i="15"/>
  <c r="BO339" i="15"/>
  <c r="BN339" i="15"/>
  <c r="BM339" i="15"/>
  <c r="BL339" i="15"/>
  <c r="BK339" i="15"/>
  <c r="BJ339" i="15"/>
  <c r="BI339" i="15"/>
  <c r="BH339" i="15"/>
  <c r="BG339" i="15"/>
  <c r="BF339" i="15"/>
  <c r="BE339" i="15"/>
  <c r="BD339" i="15"/>
  <c r="BC339" i="15"/>
  <c r="BB339" i="15"/>
  <c r="BA339" i="15"/>
  <c r="AZ339" i="15"/>
  <c r="AY339" i="15"/>
  <c r="AX339" i="15"/>
  <c r="AW339" i="15"/>
  <c r="AV339" i="15"/>
  <c r="AU339" i="15"/>
  <c r="AT339" i="15"/>
  <c r="AS339" i="15"/>
  <c r="AR339" i="15"/>
  <c r="AQ339" i="15"/>
  <c r="AP339" i="15"/>
  <c r="AO339" i="15"/>
  <c r="AN339" i="15"/>
  <c r="AM339" i="15"/>
  <c r="AL339" i="15"/>
  <c r="AK339" i="15"/>
  <c r="AJ339" i="15"/>
  <c r="AI339" i="15"/>
  <c r="AH339" i="15"/>
  <c r="AG339" i="15"/>
  <c r="AF339" i="15"/>
  <c r="AE339" i="15"/>
  <c r="AC339" i="15"/>
  <c r="AB339" i="15"/>
  <c r="AA339" i="15"/>
  <c r="Z339" i="15"/>
  <c r="Y339" i="15"/>
  <c r="X339" i="15"/>
  <c r="W339" i="15"/>
  <c r="V339" i="15"/>
  <c r="U339" i="15"/>
  <c r="T339" i="15"/>
  <c r="S339" i="15"/>
  <c r="R339" i="15"/>
  <c r="Q339" i="15"/>
  <c r="P339" i="15"/>
  <c r="O339" i="15"/>
  <c r="N339" i="15"/>
  <c r="M339" i="15"/>
  <c r="L339" i="15"/>
  <c r="K339" i="15"/>
  <c r="J339" i="15"/>
  <c r="I339" i="15"/>
  <c r="BY338" i="15"/>
  <c r="BX338" i="15"/>
  <c r="BW338" i="15"/>
  <c r="BV338" i="15"/>
  <c r="BU338" i="15"/>
  <c r="BT338" i="15"/>
  <c r="BS338" i="15"/>
  <c r="BR338" i="15"/>
  <c r="BQ338" i="15"/>
  <c r="BP338" i="15"/>
  <c r="BO338" i="15"/>
  <c r="BN338" i="15"/>
  <c r="BM338" i="15"/>
  <c r="BL338" i="15"/>
  <c r="BK338" i="15"/>
  <c r="BJ338" i="15"/>
  <c r="BI338" i="15"/>
  <c r="BH338" i="15"/>
  <c r="BG338" i="15"/>
  <c r="BF338" i="15"/>
  <c r="BE338" i="15"/>
  <c r="BD338" i="15"/>
  <c r="BC338" i="15"/>
  <c r="BB338" i="15"/>
  <c r="BA338" i="15"/>
  <c r="AZ338" i="15"/>
  <c r="AY338" i="15"/>
  <c r="AX338" i="15"/>
  <c r="AW338" i="15"/>
  <c r="AV338" i="15"/>
  <c r="AU338" i="15"/>
  <c r="AT338" i="15"/>
  <c r="AS338" i="15"/>
  <c r="AR338" i="15"/>
  <c r="AQ338" i="15"/>
  <c r="AP338" i="15"/>
  <c r="AO338" i="15"/>
  <c r="AN338" i="15"/>
  <c r="AM338" i="15"/>
  <c r="AL338" i="15"/>
  <c r="AK338" i="15"/>
  <c r="AJ338" i="15"/>
  <c r="AI338" i="15"/>
  <c r="AH338" i="15"/>
  <c r="AG338" i="15"/>
  <c r="AF338" i="15"/>
  <c r="AE338" i="15"/>
  <c r="AC338" i="15"/>
  <c r="AB338" i="15"/>
  <c r="AA338" i="15"/>
  <c r="Z338" i="15"/>
  <c r="Y338" i="15"/>
  <c r="X338" i="15"/>
  <c r="W338" i="15"/>
  <c r="V338" i="15"/>
  <c r="U338" i="15"/>
  <c r="T338" i="15"/>
  <c r="S338" i="15"/>
  <c r="R338" i="15"/>
  <c r="Q338" i="15"/>
  <c r="P338" i="15"/>
  <c r="O338" i="15"/>
  <c r="N338" i="15"/>
  <c r="M338" i="15"/>
  <c r="L338" i="15"/>
  <c r="K338" i="15"/>
  <c r="J338" i="15"/>
  <c r="I338" i="15"/>
  <c r="BY337" i="15"/>
  <c r="BX337" i="15"/>
  <c r="BW337" i="15"/>
  <c r="BV337" i="15"/>
  <c r="BU337" i="15"/>
  <c r="BT337" i="15"/>
  <c r="BS337" i="15"/>
  <c r="BR337" i="15"/>
  <c r="BQ337" i="15"/>
  <c r="BP337" i="15"/>
  <c r="BO337" i="15"/>
  <c r="BN337" i="15"/>
  <c r="BM337" i="15"/>
  <c r="BL337" i="15"/>
  <c r="BK337" i="15"/>
  <c r="BJ337" i="15"/>
  <c r="BI337" i="15"/>
  <c r="BH337" i="15"/>
  <c r="BG337" i="15"/>
  <c r="BF337" i="15"/>
  <c r="BE337" i="15"/>
  <c r="BD337" i="15"/>
  <c r="BC337" i="15"/>
  <c r="BB337" i="15"/>
  <c r="BA337" i="15"/>
  <c r="AZ337" i="15"/>
  <c r="AY337" i="15"/>
  <c r="AX337" i="15"/>
  <c r="AW337" i="15"/>
  <c r="AV337" i="15"/>
  <c r="AU337" i="15"/>
  <c r="AT337" i="15"/>
  <c r="AS337" i="15"/>
  <c r="AR337" i="15"/>
  <c r="AQ337" i="15"/>
  <c r="AP337" i="15"/>
  <c r="AO337" i="15"/>
  <c r="AN337" i="15"/>
  <c r="AM337" i="15"/>
  <c r="AL337" i="15"/>
  <c r="AK337" i="15"/>
  <c r="AJ337" i="15"/>
  <c r="AI337" i="15"/>
  <c r="AH337" i="15"/>
  <c r="AG337" i="15"/>
  <c r="AF337" i="15"/>
  <c r="AE337" i="15"/>
  <c r="AC337" i="15"/>
  <c r="AB337" i="15"/>
  <c r="AA337" i="15"/>
  <c r="Z337" i="15"/>
  <c r="Y337" i="15"/>
  <c r="X337" i="15"/>
  <c r="W337" i="15"/>
  <c r="V337" i="15"/>
  <c r="U337" i="15"/>
  <c r="T337" i="15"/>
  <c r="S337" i="15"/>
  <c r="R337" i="15"/>
  <c r="Q337" i="15"/>
  <c r="P337" i="15"/>
  <c r="O337" i="15"/>
  <c r="N337" i="15"/>
  <c r="M337" i="15"/>
  <c r="L337" i="15"/>
  <c r="K337" i="15"/>
  <c r="J337" i="15"/>
  <c r="I337" i="15"/>
  <c r="BY336" i="15"/>
  <c r="BX336" i="15"/>
  <c r="BW336" i="15"/>
  <c r="BV336" i="15"/>
  <c r="BU336" i="15"/>
  <c r="BT336" i="15"/>
  <c r="BS336" i="15"/>
  <c r="BR336" i="15"/>
  <c r="BQ336" i="15"/>
  <c r="BP336" i="15"/>
  <c r="BO336" i="15"/>
  <c r="BN336" i="15"/>
  <c r="BM336" i="15"/>
  <c r="BL336" i="15"/>
  <c r="BK336" i="15"/>
  <c r="BJ336" i="15"/>
  <c r="BI336" i="15"/>
  <c r="BH336" i="15"/>
  <c r="BG336" i="15"/>
  <c r="BF336" i="15"/>
  <c r="BE336" i="15"/>
  <c r="BD336" i="15"/>
  <c r="BC336" i="15"/>
  <c r="BB336" i="15"/>
  <c r="BA336" i="15"/>
  <c r="AZ336" i="15"/>
  <c r="AY336" i="15"/>
  <c r="AX336" i="15"/>
  <c r="AW336" i="15"/>
  <c r="AV336" i="15"/>
  <c r="AU336" i="15"/>
  <c r="AT336" i="15"/>
  <c r="AS336" i="15"/>
  <c r="AR336" i="15"/>
  <c r="AQ336" i="15"/>
  <c r="AP336" i="15"/>
  <c r="AO336" i="15"/>
  <c r="AN336" i="15"/>
  <c r="AM336" i="15"/>
  <c r="AL336" i="15"/>
  <c r="AK336" i="15"/>
  <c r="AJ336" i="15"/>
  <c r="AI336" i="15"/>
  <c r="AH336" i="15"/>
  <c r="AG336" i="15"/>
  <c r="AF336" i="15"/>
  <c r="AE336" i="15"/>
  <c r="AC336" i="15"/>
  <c r="AB336" i="15"/>
  <c r="AA336" i="15"/>
  <c r="Z336" i="15"/>
  <c r="Y336" i="15"/>
  <c r="X336" i="15"/>
  <c r="W336" i="15"/>
  <c r="V336" i="15"/>
  <c r="U336" i="15"/>
  <c r="T336" i="15"/>
  <c r="S336" i="15"/>
  <c r="R336" i="15"/>
  <c r="Q336" i="15"/>
  <c r="P336" i="15"/>
  <c r="O336" i="15"/>
  <c r="N336" i="15"/>
  <c r="M336" i="15"/>
  <c r="L336" i="15"/>
  <c r="K336" i="15"/>
  <c r="J336" i="15"/>
  <c r="I336" i="15"/>
  <c r="BY335" i="15"/>
  <c r="BX335" i="15"/>
  <c r="BW335" i="15"/>
  <c r="BV335" i="15"/>
  <c r="BU335" i="15"/>
  <c r="BT335" i="15"/>
  <c r="BS335" i="15"/>
  <c r="BR335" i="15"/>
  <c r="BQ335" i="15"/>
  <c r="BP335" i="15"/>
  <c r="BO335" i="15"/>
  <c r="BN335" i="15"/>
  <c r="BM335" i="15"/>
  <c r="BL335" i="15"/>
  <c r="BK335" i="15"/>
  <c r="BJ335" i="15"/>
  <c r="BI335" i="15"/>
  <c r="BH335" i="15"/>
  <c r="BG335" i="15"/>
  <c r="BF335" i="15"/>
  <c r="BE335" i="15"/>
  <c r="BD335" i="15"/>
  <c r="BC335" i="15"/>
  <c r="BB335" i="15"/>
  <c r="BA335" i="15"/>
  <c r="AZ335" i="15"/>
  <c r="AY335" i="15"/>
  <c r="AX335" i="15"/>
  <c r="AW335" i="15"/>
  <c r="AV335" i="15"/>
  <c r="AU335" i="15"/>
  <c r="AT335" i="15"/>
  <c r="AS335" i="15"/>
  <c r="AR335" i="15"/>
  <c r="AQ335" i="15"/>
  <c r="AP335" i="15"/>
  <c r="AO335" i="15"/>
  <c r="AN335" i="15"/>
  <c r="AM335" i="15"/>
  <c r="AL335" i="15"/>
  <c r="AK335" i="15"/>
  <c r="AJ335" i="15"/>
  <c r="AI335" i="15"/>
  <c r="AH335" i="15"/>
  <c r="AG335" i="15"/>
  <c r="AF335" i="15"/>
  <c r="AE335" i="15"/>
  <c r="AC335" i="15"/>
  <c r="AB335" i="15"/>
  <c r="AA335" i="15"/>
  <c r="Z335" i="15"/>
  <c r="Y335" i="15"/>
  <c r="X335" i="15"/>
  <c r="W335" i="15"/>
  <c r="V335" i="15"/>
  <c r="U335" i="15"/>
  <c r="T335" i="15"/>
  <c r="S335" i="15"/>
  <c r="R335" i="15"/>
  <c r="Q335" i="15"/>
  <c r="P335" i="15"/>
  <c r="O335" i="15"/>
  <c r="N335" i="15"/>
  <c r="M335" i="15"/>
  <c r="L335" i="15"/>
  <c r="K335" i="15"/>
  <c r="J335" i="15"/>
  <c r="I335" i="15"/>
  <c r="BY334" i="15"/>
  <c r="BX334" i="15"/>
  <c r="BW334" i="15"/>
  <c r="BV334" i="15"/>
  <c r="BU334" i="15"/>
  <c r="BT334" i="15"/>
  <c r="BS334" i="15"/>
  <c r="BR334" i="15"/>
  <c r="BQ334" i="15"/>
  <c r="BP334" i="15"/>
  <c r="BO334" i="15"/>
  <c r="BN334" i="15"/>
  <c r="BM334" i="15"/>
  <c r="BL334" i="15"/>
  <c r="BK334" i="15"/>
  <c r="BJ334" i="15"/>
  <c r="BI334" i="15"/>
  <c r="BH334" i="15"/>
  <c r="BG334" i="15"/>
  <c r="BF334" i="15"/>
  <c r="BE334" i="15"/>
  <c r="BD334" i="15"/>
  <c r="BC334" i="15"/>
  <c r="BB334" i="15"/>
  <c r="BA334" i="15"/>
  <c r="AZ334" i="15"/>
  <c r="AY334" i="15"/>
  <c r="AX334" i="15"/>
  <c r="AW334" i="15"/>
  <c r="AV334" i="15"/>
  <c r="AU334" i="15"/>
  <c r="AT334" i="15"/>
  <c r="AS334" i="15"/>
  <c r="AR334" i="15"/>
  <c r="AQ334" i="15"/>
  <c r="AP334" i="15"/>
  <c r="AO334" i="15"/>
  <c r="AN334" i="15"/>
  <c r="AM334" i="15"/>
  <c r="AL334" i="15"/>
  <c r="AK334" i="15"/>
  <c r="AJ334" i="15"/>
  <c r="AI334" i="15"/>
  <c r="AH334" i="15"/>
  <c r="AG334" i="15"/>
  <c r="AF334" i="15"/>
  <c r="AE334" i="15"/>
  <c r="AC334" i="15"/>
  <c r="AB334" i="15"/>
  <c r="AA334" i="15"/>
  <c r="Z334" i="15"/>
  <c r="Y334" i="15"/>
  <c r="X334" i="15"/>
  <c r="W334" i="15"/>
  <c r="V334" i="15"/>
  <c r="U334" i="15"/>
  <c r="T334" i="15"/>
  <c r="S334" i="15"/>
  <c r="R334" i="15"/>
  <c r="Q334" i="15"/>
  <c r="P334" i="15"/>
  <c r="O334" i="15"/>
  <c r="N334" i="15"/>
  <c r="M334" i="15"/>
  <c r="L334" i="15"/>
  <c r="K334" i="15"/>
  <c r="J334" i="15"/>
  <c r="I334" i="15"/>
  <c r="BY333" i="15"/>
  <c r="BX333" i="15"/>
  <c r="BW333" i="15"/>
  <c r="BV333" i="15"/>
  <c r="BU333" i="15"/>
  <c r="BT333" i="15"/>
  <c r="BS333" i="15"/>
  <c r="BR333" i="15"/>
  <c r="BQ333" i="15"/>
  <c r="BP333" i="15"/>
  <c r="BO333" i="15"/>
  <c r="BN333" i="15"/>
  <c r="BM333" i="15"/>
  <c r="BL333" i="15"/>
  <c r="BK333" i="15"/>
  <c r="BJ333" i="15"/>
  <c r="BI333" i="15"/>
  <c r="BH333" i="15"/>
  <c r="BG333" i="15"/>
  <c r="BF333" i="15"/>
  <c r="BE333" i="15"/>
  <c r="BD333" i="15"/>
  <c r="BC333" i="15"/>
  <c r="BB333" i="15"/>
  <c r="BA333" i="15"/>
  <c r="AZ333" i="15"/>
  <c r="AY333" i="15"/>
  <c r="AX333" i="15"/>
  <c r="AW333" i="15"/>
  <c r="AV333" i="15"/>
  <c r="AU333" i="15"/>
  <c r="AT333" i="15"/>
  <c r="AS333" i="15"/>
  <c r="AR333" i="15"/>
  <c r="AQ333" i="15"/>
  <c r="AP333" i="15"/>
  <c r="AO333" i="15"/>
  <c r="AN333" i="15"/>
  <c r="AM333" i="15"/>
  <c r="AL333" i="15"/>
  <c r="AK333" i="15"/>
  <c r="AJ333" i="15"/>
  <c r="AI333" i="15"/>
  <c r="AH333" i="15"/>
  <c r="AG333" i="15"/>
  <c r="AF333" i="15"/>
  <c r="AE333" i="15"/>
  <c r="AC333" i="15"/>
  <c r="AB333" i="15"/>
  <c r="AA333" i="15"/>
  <c r="Z333" i="15"/>
  <c r="Y333" i="15"/>
  <c r="X333" i="15"/>
  <c r="W333" i="15"/>
  <c r="V333" i="15"/>
  <c r="U333" i="15"/>
  <c r="T333" i="15"/>
  <c r="S333" i="15"/>
  <c r="R333" i="15"/>
  <c r="Q333" i="15"/>
  <c r="P333" i="15"/>
  <c r="O333" i="15"/>
  <c r="N333" i="15"/>
  <c r="M333" i="15"/>
  <c r="L333" i="15"/>
  <c r="K333" i="15"/>
  <c r="J333" i="15"/>
  <c r="I333" i="15"/>
  <c r="BY332" i="15"/>
  <c r="BX332" i="15"/>
  <c r="BW332" i="15"/>
  <c r="BV332" i="15"/>
  <c r="BU332" i="15"/>
  <c r="BT332" i="15"/>
  <c r="BS332" i="15"/>
  <c r="BR332" i="15"/>
  <c r="BQ332" i="15"/>
  <c r="BP332" i="15"/>
  <c r="BO332" i="15"/>
  <c r="BN332" i="15"/>
  <c r="BM332" i="15"/>
  <c r="BL332" i="15"/>
  <c r="BK332" i="15"/>
  <c r="BJ332" i="15"/>
  <c r="BI332" i="15"/>
  <c r="BH332" i="15"/>
  <c r="BG332" i="15"/>
  <c r="BF332" i="15"/>
  <c r="BE332" i="15"/>
  <c r="BD332" i="15"/>
  <c r="BC332" i="15"/>
  <c r="BB332" i="15"/>
  <c r="BA332" i="15"/>
  <c r="AZ332" i="15"/>
  <c r="AY332" i="15"/>
  <c r="AX332" i="15"/>
  <c r="AW332" i="15"/>
  <c r="AV332" i="15"/>
  <c r="AU332" i="15"/>
  <c r="AT332" i="15"/>
  <c r="AS332" i="15"/>
  <c r="AR332" i="15"/>
  <c r="AQ332" i="15"/>
  <c r="AP332" i="15"/>
  <c r="AO332" i="15"/>
  <c r="AN332" i="15"/>
  <c r="AM332" i="15"/>
  <c r="AL332" i="15"/>
  <c r="AK332" i="15"/>
  <c r="AJ332" i="15"/>
  <c r="AI332" i="15"/>
  <c r="AH332" i="15"/>
  <c r="AG332" i="15"/>
  <c r="AF332" i="15"/>
  <c r="AE332" i="15"/>
  <c r="AC332" i="15"/>
  <c r="AB332" i="15"/>
  <c r="AA332" i="15"/>
  <c r="Z332" i="15"/>
  <c r="Y332" i="15"/>
  <c r="X332" i="15"/>
  <c r="W332" i="15"/>
  <c r="V332" i="15"/>
  <c r="U332" i="15"/>
  <c r="T332" i="15"/>
  <c r="S332" i="15"/>
  <c r="R332" i="15"/>
  <c r="Q332" i="15"/>
  <c r="P332" i="15"/>
  <c r="O332" i="15"/>
  <c r="N332" i="15"/>
  <c r="M332" i="15"/>
  <c r="L332" i="15"/>
  <c r="K332" i="15"/>
  <c r="J332" i="15"/>
  <c r="I332" i="15"/>
  <c r="BY331" i="15"/>
  <c r="BX331" i="15"/>
  <c r="BW331" i="15"/>
  <c r="BV331" i="15"/>
  <c r="BU331" i="15"/>
  <c r="BT331" i="15"/>
  <c r="BS331" i="15"/>
  <c r="BR331" i="15"/>
  <c r="BQ331" i="15"/>
  <c r="BP331" i="15"/>
  <c r="BO331" i="15"/>
  <c r="BN331" i="15"/>
  <c r="BM331" i="15"/>
  <c r="BL331" i="15"/>
  <c r="BK331" i="15"/>
  <c r="BJ331" i="15"/>
  <c r="BI331" i="15"/>
  <c r="BH331" i="15"/>
  <c r="BG331" i="15"/>
  <c r="BF331" i="15"/>
  <c r="BE331" i="15"/>
  <c r="BD331" i="15"/>
  <c r="BC331" i="15"/>
  <c r="BB331" i="15"/>
  <c r="BA331" i="15"/>
  <c r="AZ331" i="15"/>
  <c r="AY331" i="15"/>
  <c r="AX331" i="15"/>
  <c r="AW331" i="15"/>
  <c r="AV331" i="15"/>
  <c r="AU331" i="15"/>
  <c r="AT331" i="15"/>
  <c r="AS331" i="15"/>
  <c r="AR331" i="15"/>
  <c r="AQ331" i="15"/>
  <c r="AP331" i="15"/>
  <c r="AO331" i="15"/>
  <c r="AN331" i="15"/>
  <c r="AM331" i="15"/>
  <c r="AL331" i="15"/>
  <c r="AK331" i="15"/>
  <c r="AJ331" i="15"/>
  <c r="AI331" i="15"/>
  <c r="AH331" i="15"/>
  <c r="AG331" i="15"/>
  <c r="AF331" i="15"/>
  <c r="AE331" i="15"/>
  <c r="AC331" i="15"/>
  <c r="AB331" i="15"/>
  <c r="AA331" i="15"/>
  <c r="Z331" i="15"/>
  <c r="Y331" i="15"/>
  <c r="X331" i="15"/>
  <c r="W331" i="15"/>
  <c r="V331" i="15"/>
  <c r="U331" i="15"/>
  <c r="T331" i="15"/>
  <c r="S331" i="15"/>
  <c r="R331" i="15"/>
  <c r="Q331" i="15"/>
  <c r="P331" i="15"/>
  <c r="O331" i="15"/>
  <c r="N331" i="15"/>
  <c r="M331" i="15"/>
  <c r="L331" i="15"/>
  <c r="K331" i="15"/>
  <c r="J331" i="15"/>
  <c r="I331" i="15"/>
  <c r="BY330" i="15"/>
  <c r="BX330" i="15"/>
  <c r="BW330" i="15"/>
  <c r="BV330" i="15"/>
  <c r="BU330" i="15"/>
  <c r="BT330" i="15"/>
  <c r="BS330" i="15"/>
  <c r="BR330" i="15"/>
  <c r="BQ330" i="15"/>
  <c r="BP330" i="15"/>
  <c r="BO330" i="15"/>
  <c r="BN330" i="15"/>
  <c r="BM330" i="15"/>
  <c r="BL330" i="15"/>
  <c r="BK330" i="15"/>
  <c r="BJ330" i="15"/>
  <c r="BI330" i="15"/>
  <c r="BH330" i="15"/>
  <c r="BG330" i="15"/>
  <c r="BF330" i="15"/>
  <c r="BE330" i="15"/>
  <c r="BD330" i="15"/>
  <c r="BC330" i="15"/>
  <c r="BB330" i="15"/>
  <c r="BA330" i="15"/>
  <c r="AZ330" i="15"/>
  <c r="AY330" i="15"/>
  <c r="AX330" i="15"/>
  <c r="AW330" i="15"/>
  <c r="AV330" i="15"/>
  <c r="AU330" i="15"/>
  <c r="AT330" i="15"/>
  <c r="AS330" i="15"/>
  <c r="AR330" i="15"/>
  <c r="AQ330" i="15"/>
  <c r="AP330" i="15"/>
  <c r="AO330" i="15"/>
  <c r="AN330" i="15"/>
  <c r="AM330" i="15"/>
  <c r="AL330" i="15"/>
  <c r="AK330" i="15"/>
  <c r="AJ330" i="15"/>
  <c r="AI330" i="15"/>
  <c r="AH330" i="15"/>
  <c r="AG330" i="15"/>
  <c r="AF330" i="15"/>
  <c r="AE330" i="15"/>
  <c r="AC330" i="15"/>
  <c r="AB330" i="15"/>
  <c r="AA330" i="15"/>
  <c r="Z330" i="15"/>
  <c r="Y330" i="15"/>
  <c r="X330" i="15"/>
  <c r="W330" i="15"/>
  <c r="V330" i="15"/>
  <c r="U330" i="15"/>
  <c r="T330" i="15"/>
  <c r="S330" i="15"/>
  <c r="R330" i="15"/>
  <c r="Q330" i="15"/>
  <c r="P330" i="15"/>
  <c r="O330" i="15"/>
  <c r="N330" i="15"/>
  <c r="M330" i="15"/>
  <c r="L330" i="15"/>
  <c r="K330" i="15"/>
  <c r="J330" i="15"/>
  <c r="I330" i="15"/>
  <c r="BY329" i="15"/>
  <c r="BX329" i="15"/>
  <c r="BW329" i="15"/>
  <c r="BV329" i="15"/>
  <c r="BU329" i="15"/>
  <c r="BT329" i="15"/>
  <c r="BS329" i="15"/>
  <c r="BR329" i="15"/>
  <c r="BQ329" i="15"/>
  <c r="BP329" i="15"/>
  <c r="BO329" i="15"/>
  <c r="BN329" i="15"/>
  <c r="BM329" i="15"/>
  <c r="BL329" i="15"/>
  <c r="BK329" i="15"/>
  <c r="BJ329" i="15"/>
  <c r="BI329" i="15"/>
  <c r="BH329" i="15"/>
  <c r="BG329" i="15"/>
  <c r="BF329" i="15"/>
  <c r="BE329" i="15"/>
  <c r="BD329" i="15"/>
  <c r="BC329" i="15"/>
  <c r="BB329" i="15"/>
  <c r="BA329" i="15"/>
  <c r="AZ329" i="15"/>
  <c r="AY329" i="15"/>
  <c r="AX329" i="15"/>
  <c r="AW329" i="15"/>
  <c r="AV329" i="15"/>
  <c r="AU329" i="15"/>
  <c r="AT329" i="15"/>
  <c r="AS329" i="15"/>
  <c r="AR329" i="15"/>
  <c r="AQ329" i="15"/>
  <c r="AP329" i="15"/>
  <c r="AO329" i="15"/>
  <c r="AN329" i="15"/>
  <c r="AM329" i="15"/>
  <c r="AL329" i="15"/>
  <c r="AK329" i="15"/>
  <c r="AJ329" i="15"/>
  <c r="AI329" i="15"/>
  <c r="AH329" i="15"/>
  <c r="AG329" i="15"/>
  <c r="AF329" i="15"/>
  <c r="AE329" i="15"/>
  <c r="AC329" i="15"/>
  <c r="AB329" i="15"/>
  <c r="AA329" i="15"/>
  <c r="Z329" i="15"/>
  <c r="Y329" i="15"/>
  <c r="X329" i="15"/>
  <c r="W329" i="15"/>
  <c r="V329" i="15"/>
  <c r="U329" i="15"/>
  <c r="T329" i="15"/>
  <c r="S329" i="15"/>
  <c r="R329" i="15"/>
  <c r="Q329" i="15"/>
  <c r="P329" i="15"/>
  <c r="O329" i="15"/>
  <c r="N329" i="15"/>
  <c r="M329" i="15"/>
  <c r="L329" i="15"/>
  <c r="K329" i="15"/>
  <c r="J329" i="15"/>
  <c r="I329" i="15"/>
  <c r="BY328" i="15"/>
  <c r="BX328" i="15"/>
  <c r="BW328" i="15"/>
  <c r="BV328" i="15"/>
  <c r="BU328" i="15"/>
  <c r="BT328" i="15"/>
  <c r="BS328" i="15"/>
  <c r="BR328" i="15"/>
  <c r="BQ328" i="15"/>
  <c r="BP328" i="15"/>
  <c r="BO328" i="15"/>
  <c r="BN328" i="15"/>
  <c r="BM328" i="15"/>
  <c r="BL328" i="15"/>
  <c r="BK328" i="15"/>
  <c r="BJ328" i="15"/>
  <c r="BI328" i="15"/>
  <c r="BH328" i="15"/>
  <c r="BG328" i="15"/>
  <c r="BF328" i="15"/>
  <c r="BE328" i="15"/>
  <c r="BD328" i="15"/>
  <c r="BC328" i="15"/>
  <c r="BB328" i="15"/>
  <c r="BA328" i="15"/>
  <c r="AZ328" i="15"/>
  <c r="AY328" i="15"/>
  <c r="AX328" i="15"/>
  <c r="AW328" i="15"/>
  <c r="AV328" i="15"/>
  <c r="AU328" i="15"/>
  <c r="AT328" i="15"/>
  <c r="AS328" i="15"/>
  <c r="AR328" i="15"/>
  <c r="AQ328" i="15"/>
  <c r="AP328" i="15"/>
  <c r="AO328" i="15"/>
  <c r="AN328" i="15"/>
  <c r="AM328" i="15"/>
  <c r="AL328" i="15"/>
  <c r="AK328" i="15"/>
  <c r="AJ328" i="15"/>
  <c r="AI328" i="15"/>
  <c r="AH328" i="15"/>
  <c r="AG328" i="15"/>
  <c r="AF328" i="15"/>
  <c r="AE328" i="15"/>
  <c r="AC328" i="15"/>
  <c r="AB328" i="15"/>
  <c r="AA328" i="15"/>
  <c r="Z328" i="15"/>
  <c r="Y328" i="15"/>
  <c r="X328" i="15"/>
  <c r="W328" i="15"/>
  <c r="V328" i="15"/>
  <c r="U328" i="15"/>
  <c r="T328" i="15"/>
  <c r="S328" i="15"/>
  <c r="R328" i="15"/>
  <c r="Q328" i="15"/>
  <c r="P328" i="15"/>
  <c r="O328" i="15"/>
  <c r="N328" i="15"/>
  <c r="M328" i="15"/>
  <c r="L328" i="15"/>
  <c r="K328" i="15"/>
  <c r="J328" i="15"/>
  <c r="I328" i="15"/>
  <c r="BY327" i="15"/>
  <c r="BX327" i="15"/>
  <c r="BW327" i="15"/>
  <c r="BV327" i="15"/>
  <c r="BU327" i="15"/>
  <c r="BT327" i="15"/>
  <c r="BS327" i="15"/>
  <c r="BR327" i="15"/>
  <c r="BQ327" i="15"/>
  <c r="BP327" i="15"/>
  <c r="BO327" i="15"/>
  <c r="BN327" i="15"/>
  <c r="BM327" i="15"/>
  <c r="BL327" i="15"/>
  <c r="BK327" i="15"/>
  <c r="BJ327" i="15"/>
  <c r="BI327" i="15"/>
  <c r="BH327" i="15"/>
  <c r="BG327" i="15"/>
  <c r="BF327" i="15"/>
  <c r="BE327" i="15"/>
  <c r="BD327" i="15"/>
  <c r="BC327" i="15"/>
  <c r="BB327" i="15"/>
  <c r="BA327" i="15"/>
  <c r="AZ327" i="15"/>
  <c r="AY327" i="15"/>
  <c r="AX327" i="15"/>
  <c r="AW327" i="15"/>
  <c r="AV327" i="15"/>
  <c r="AU327" i="15"/>
  <c r="AT327" i="15"/>
  <c r="AS327" i="15"/>
  <c r="AR327" i="15"/>
  <c r="AQ327" i="15"/>
  <c r="AP327" i="15"/>
  <c r="AO327" i="15"/>
  <c r="AN327" i="15"/>
  <c r="AM327" i="15"/>
  <c r="AL327" i="15"/>
  <c r="AK327" i="15"/>
  <c r="AJ327" i="15"/>
  <c r="AI327" i="15"/>
  <c r="AH327" i="15"/>
  <c r="AG327" i="15"/>
  <c r="AF327" i="15"/>
  <c r="AE327" i="15"/>
  <c r="AC327" i="15"/>
  <c r="AB327" i="15"/>
  <c r="AA327" i="15"/>
  <c r="Z327" i="15"/>
  <c r="Y327" i="15"/>
  <c r="X327" i="15"/>
  <c r="W327" i="15"/>
  <c r="V327" i="15"/>
  <c r="U327" i="15"/>
  <c r="T327" i="15"/>
  <c r="S327" i="15"/>
  <c r="R327" i="15"/>
  <c r="Q327" i="15"/>
  <c r="P327" i="15"/>
  <c r="O327" i="15"/>
  <c r="N327" i="15"/>
  <c r="M327" i="15"/>
  <c r="L327" i="15"/>
  <c r="K327" i="15"/>
  <c r="J327" i="15"/>
  <c r="I327" i="15"/>
  <c r="BY326" i="15"/>
  <c r="BX326" i="15"/>
  <c r="BW326" i="15"/>
  <c r="BV326" i="15"/>
  <c r="BU326" i="15"/>
  <c r="BT326" i="15"/>
  <c r="BS326" i="15"/>
  <c r="BR326" i="15"/>
  <c r="BQ326" i="15"/>
  <c r="BP326" i="15"/>
  <c r="BO326" i="15"/>
  <c r="BN326" i="15"/>
  <c r="BM326" i="15"/>
  <c r="BL326" i="15"/>
  <c r="BK326" i="15"/>
  <c r="BJ326" i="15"/>
  <c r="BI326" i="15"/>
  <c r="BH326" i="15"/>
  <c r="BG326" i="15"/>
  <c r="BF326" i="15"/>
  <c r="BE326" i="15"/>
  <c r="BD326" i="15"/>
  <c r="BC326" i="15"/>
  <c r="BB326" i="15"/>
  <c r="BA326" i="15"/>
  <c r="AZ326" i="15"/>
  <c r="AY326" i="15"/>
  <c r="AX326" i="15"/>
  <c r="AW326" i="15"/>
  <c r="AV326" i="15"/>
  <c r="AU326" i="15"/>
  <c r="AT326" i="15"/>
  <c r="AS326" i="15"/>
  <c r="AR326" i="15"/>
  <c r="AQ326" i="15"/>
  <c r="AP326" i="15"/>
  <c r="AO326" i="15"/>
  <c r="AN326" i="15"/>
  <c r="AM326" i="15"/>
  <c r="AL326" i="15"/>
  <c r="AK326" i="15"/>
  <c r="AJ326" i="15"/>
  <c r="AI326" i="15"/>
  <c r="AH326" i="15"/>
  <c r="AG326" i="15"/>
  <c r="AF326" i="15"/>
  <c r="AE326" i="15"/>
  <c r="AC326" i="15"/>
  <c r="AB326" i="15"/>
  <c r="AA326" i="15"/>
  <c r="Z326" i="15"/>
  <c r="Y326" i="15"/>
  <c r="X326" i="15"/>
  <c r="W326" i="15"/>
  <c r="V326" i="15"/>
  <c r="U326" i="15"/>
  <c r="T326" i="15"/>
  <c r="S326" i="15"/>
  <c r="R326" i="15"/>
  <c r="Q326" i="15"/>
  <c r="P326" i="15"/>
  <c r="O326" i="15"/>
  <c r="N326" i="15"/>
  <c r="M326" i="15"/>
  <c r="L326" i="15"/>
  <c r="K326" i="15"/>
  <c r="J326" i="15"/>
  <c r="I326" i="15"/>
  <c r="BY325" i="15"/>
  <c r="BX325" i="15"/>
  <c r="BW325" i="15"/>
  <c r="BV325" i="15"/>
  <c r="BU325" i="15"/>
  <c r="BT325" i="15"/>
  <c r="BS325" i="15"/>
  <c r="BR325" i="15"/>
  <c r="BQ325" i="15"/>
  <c r="BP325" i="15"/>
  <c r="BO325" i="15"/>
  <c r="BN325" i="15"/>
  <c r="BM325" i="15"/>
  <c r="BL325" i="15"/>
  <c r="BK325" i="15"/>
  <c r="BJ325" i="15"/>
  <c r="BI325" i="15"/>
  <c r="BH325" i="15"/>
  <c r="BG325" i="15"/>
  <c r="BF325" i="15"/>
  <c r="BE325" i="15"/>
  <c r="BD325" i="15"/>
  <c r="BC325" i="15"/>
  <c r="BB325" i="15"/>
  <c r="BA325" i="15"/>
  <c r="AZ325" i="15"/>
  <c r="AY325" i="15"/>
  <c r="AX325" i="15"/>
  <c r="AW325" i="15"/>
  <c r="AV325" i="15"/>
  <c r="AU325" i="15"/>
  <c r="AT325" i="15"/>
  <c r="AS325" i="15"/>
  <c r="AR325" i="15"/>
  <c r="AQ325" i="15"/>
  <c r="AP325" i="15"/>
  <c r="AO325" i="15"/>
  <c r="AN325" i="15"/>
  <c r="AM325" i="15"/>
  <c r="AL325" i="15"/>
  <c r="AK325" i="15"/>
  <c r="AJ325" i="15"/>
  <c r="AI325" i="15"/>
  <c r="AH325" i="15"/>
  <c r="AG325" i="15"/>
  <c r="AF325" i="15"/>
  <c r="AE325" i="15"/>
  <c r="AC325" i="15"/>
  <c r="AB325" i="15"/>
  <c r="AA325" i="15"/>
  <c r="Z325" i="15"/>
  <c r="Y325" i="15"/>
  <c r="X325" i="15"/>
  <c r="W325" i="15"/>
  <c r="V325" i="15"/>
  <c r="U325" i="15"/>
  <c r="T325" i="15"/>
  <c r="S325" i="15"/>
  <c r="R325" i="15"/>
  <c r="Q325" i="15"/>
  <c r="P325" i="15"/>
  <c r="O325" i="15"/>
  <c r="N325" i="15"/>
  <c r="M325" i="15"/>
  <c r="L325" i="15"/>
  <c r="K325" i="15"/>
  <c r="J325" i="15"/>
  <c r="I325" i="15"/>
  <c r="BY324" i="15"/>
  <c r="BX324" i="15"/>
  <c r="BW324" i="15"/>
  <c r="BV324" i="15"/>
  <c r="BU324" i="15"/>
  <c r="BT324" i="15"/>
  <c r="BS324" i="15"/>
  <c r="BR324" i="15"/>
  <c r="BQ324" i="15"/>
  <c r="BP324" i="15"/>
  <c r="BO324" i="15"/>
  <c r="BN324" i="15"/>
  <c r="BM324" i="15"/>
  <c r="BL324" i="15"/>
  <c r="BK324" i="15"/>
  <c r="BJ324" i="15"/>
  <c r="BI324" i="15"/>
  <c r="BH324" i="15"/>
  <c r="BG324" i="15"/>
  <c r="BF324" i="15"/>
  <c r="BE324" i="15"/>
  <c r="BD324" i="15"/>
  <c r="BC324" i="15"/>
  <c r="BB324" i="15"/>
  <c r="BA324" i="15"/>
  <c r="AZ324" i="15"/>
  <c r="AY324" i="15"/>
  <c r="AX324" i="15"/>
  <c r="AW324" i="15"/>
  <c r="AV324" i="15"/>
  <c r="AU324" i="15"/>
  <c r="AT324" i="15"/>
  <c r="AS324" i="15"/>
  <c r="AR324" i="15"/>
  <c r="AQ324" i="15"/>
  <c r="AP324" i="15"/>
  <c r="AO324" i="15"/>
  <c r="AN324" i="15"/>
  <c r="AM324" i="15"/>
  <c r="AL324" i="15"/>
  <c r="AK324" i="15"/>
  <c r="AJ324" i="15"/>
  <c r="AI324" i="15"/>
  <c r="AH324" i="15"/>
  <c r="AG324" i="15"/>
  <c r="AF324" i="15"/>
  <c r="AE324" i="15"/>
  <c r="AC324" i="15"/>
  <c r="AB324" i="15"/>
  <c r="AA324" i="15"/>
  <c r="Z324" i="15"/>
  <c r="Y324" i="15"/>
  <c r="X324" i="15"/>
  <c r="W324" i="15"/>
  <c r="V324" i="15"/>
  <c r="U324" i="15"/>
  <c r="T324" i="15"/>
  <c r="S324" i="15"/>
  <c r="R324" i="15"/>
  <c r="Q324" i="15"/>
  <c r="P324" i="15"/>
  <c r="O324" i="15"/>
  <c r="N324" i="15"/>
  <c r="M324" i="15"/>
  <c r="L324" i="15"/>
  <c r="K324" i="15"/>
  <c r="J324" i="15"/>
  <c r="I324" i="15"/>
  <c r="BY323" i="15"/>
  <c r="BX323" i="15"/>
  <c r="BW323" i="15"/>
  <c r="BV323" i="15"/>
  <c r="BU323" i="15"/>
  <c r="BT323" i="15"/>
  <c r="BS323" i="15"/>
  <c r="BR323" i="15"/>
  <c r="BQ323" i="15"/>
  <c r="BP323" i="15"/>
  <c r="BO323" i="15"/>
  <c r="BN323" i="15"/>
  <c r="BM323" i="15"/>
  <c r="BL323" i="15"/>
  <c r="BK323" i="15"/>
  <c r="BJ323" i="15"/>
  <c r="BI323" i="15"/>
  <c r="BH323" i="15"/>
  <c r="BG323" i="15"/>
  <c r="BF323" i="15"/>
  <c r="BE323" i="15"/>
  <c r="BD323" i="15"/>
  <c r="BC323" i="15"/>
  <c r="BB323" i="15"/>
  <c r="BA323" i="15"/>
  <c r="AZ323" i="15"/>
  <c r="AY323" i="15"/>
  <c r="AX323" i="15"/>
  <c r="AW323" i="15"/>
  <c r="AV323" i="15"/>
  <c r="AU323" i="15"/>
  <c r="AT323" i="15"/>
  <c r="AS323" i="15"/>
  <c r="AR323" i="15"/>
  <c r="AQ323" i="15"/>
  <c r="AP323" i="15"/>
  <c r="AO323" i="15"/>
  <c r="AN323" i="15"/>
  <c r="AM323" i="15"/>
  <c r="AL323" i="15"/>
  <c r="AK323" i="15"/>
  <c r="AJ323" i="15"/>
  <c r="AI323" i="15"/>
  <c r="AH323" i="15"/>
  <c r="AG323" i="15"/>
  <c r="AF323" i="15"/>
  <c r="AE323" i="15"/>
  <c r="AC323" i="15"/>
  <c r="AB323" i="15"/>
  <c r="AA323" i="15"/>
  <c r="Z323" i="15"/>
  <c r="Y323" i="15"/>
  <c r="X323" i="15"/>
  <c r="W323" i="15"/>
  <c r="V323" i="15"/>
  <c r="U323" i="15"/>
  <c r="T323" i="15"/>
  <c r="S323" i="15"/>
  <c r="R323" i="15"/>
  <c r="Q323" i="15"/>
  <c r="P323" i="15"/>
  <c r="O323" i="15"/>
  <c r="N323" i="15"/>
  <c r="M323" i="15"/>
  <c r="L323" i="15"/>
  <c r="K323" i="15"/>
  <c r="J323" i="15"/>
  <c r="I323" i="15"/>
  <c r="BY322" i="15"/>
  <c r="BX322" i="15"/>
  <c r="BW322" i="15"/>
  <c r="BV322" i="15"/>
  <c r="BU322" i="15"/>
  <c r="BT322" i="15"/>
  <c r="BS322" i="15"/>
  <c r="BR322" i="15"/>
  <c r="BQ322" i="15"/>
  <c r="BP322" i="15"/>
  <c r="BO322" i="15"/>
  <c r="BN322" i="15"/>
  <c r="BM322" i="15"/>
  <c r="BL322" i="15"/>
  <c r="BK322" i="15"/>
  <c r="BJ322" i="15"/>
  <c r="BI322" i="15"/>
  <c r="BH322" i="15"/>
  <c r="BG322" i="15"/>
  <c r="BF322" i="15"/>
  <c r="BE322" i="15"/>
  <c r="BD322" i="15"/>
  <c r="BC322" i="15"/>
  <c r="BB322" i="15"/>
  <c r="BA322" i="15"/>
  <c r="AZ322" i="15"/>
  <c r="AY322" i="15"/>
  <c r="AX322" i="15"/>
  <c r="AW322" i="15"/>
  <c r="AV322" i="15"/>
  <c r="AU322" i="15"/>
  <c r="AT322" i="15"/>
  <c r="AS322" i="15"/>
  <c r="AR322" i="15"/>
  <c r="AQ322" i="15"/>
  <c r="AP322" i="15"/>
  <c r="AO322" i="15"/>
  <c r="AN322" i="15"/>
  <c r="AM322" i="15"/>
  <c r="AL322" i="15"/>
  <c r="AK322" i="15"/>
  <c r="AJ322" i="15"/>
  <c r="AI322" i="15"/>
  <c r="AH322" i="15"/>
  <c r="AG322" i="15"/>
  <c r="AF322" i="15"/>
  <c r="AE322" i="15"/>
  <c r="AC322" i="15"/>
  <c r="AB322" i="15"/>
  <c r="AA322" i="15"/>
  <c r="Z322" i="15"/>
  <c r="Y322" i="15"/>
  <c r="X322" i="15"/>
  <c r="W322" i="15"/>
  <c r="V322" i="15"/>
  <c r="U322" i="15"/>
  <c r="T322" i="15"/>
  <c r="S322" i="15"/>
  <c r="R322" i="15"/>
  <c r="Q322" i="15"/>
  <c r="P322" i="15"/>
  <c r="O322" i="15"/>
  <c r="N322" i="15"/>
  <c r="M322" i="15"/>
  <c r="L322" i="15"/>
  <c r="K322" i="15"/>
  <c r="J322" i="15"/>
  <c r="I322" i="15"/>
  <c r="BY321" i="15"/>
  <c r="BX321" i="15"/>
  <c r="BW321" i="15"/>
  <c r="BV321" i="15"/>
  <c r="BU321" i="15"/>
  <c r="BT321" i="15"/>
  <c r="BS321" i="15"/>
  <c r="BR321" i="15"/>
  <c r="BQ321" i="15"/>
  <c r="BP321" i="15"/>
  <c r="BO321" i="15"/>
  <c r="BN321" i="15"/>
  <c r="BM321" i="15"/>
  <c r="BL321" i="15"/>
  <c r="BK321" i="15"/>
  <c r="BJ321" i="15"/>
  <c r="BI321" i="15"/>
  <c r="BH321" i="15"/>
  <c r="BG321" i="15"/>
  <c r="BF321" i="15"/>
  <c r="BE321" i="15"/>
  <c r="BD321" i="15"/>
  <c r="BC321" i="15"/>
  <c r="BB321" i="15"/>
  <c r="BA321" i="15"/>
  <c r="AZ321" i="15"/>
  <c r="AY321" i="15"/>
  <c r="AX321" i="15"/>
  <c r="AW321" i="15"/>
  <c r="AV321" i="15"/>
  <c r="AU321" i="15"/>
  <c r="AT321" i="15"/>
  <c r="AS321" i="15"/>
  <c r="AR321" i="15"/>
  <c r="AQ321" i="15"/>
  <c r="AP321" i="15"/>
  <c r="AO321" i="15"/>
  <c r="AN321" i="15"/>
  <c r="AM321" i="15"/>
  <c r="AL321" i="15"/>
  <c r="AK321" i="15"/>
  <c r="AJ321" i="15"/>
  <c r="AI321" i="15"/>
  <c r="AH321" i="15"/>
  <c r="AG321" i="15"/>
  <c r="AF321" i="15"/>
  <c r="AE321" i="15"/>
  <c r="AC321" i="15"/>
  <c r="AB321" i="15"/>
  <c r="AA321" i="15"/>
  <c r="Z321" i="15"/>
  <c r="Y321" i="15"/>
  <c r="X321" i="15"/>
  <c r="W321" i="15"/>
  <c r="V321" i="15"/>
  <c r="U321" i="15"/>
  <c r="T321" i="15"/>
  <c r="S321" i="15"/>
  <c r="R321" i="15"/>
  <c r="Q321" i="15"/>
  <c r="P321" i="15"/>
  <c r="O321" i="15"/>
  <c r="N321" i="15"/>
  <c r="M321" i="15"/>
  <c r="L321" i="15"/>
  <c r="K321" i="15"/>
  <c r="J321" i="15"/>
  <c r="I321" i="15"/>
  <c r="BY320" i="15"/>
  <c r="BX320" i="15"/>
  <c r="BW320" i="15"/>
  <c r="BV320" i="15"/>
  <c r="BU320" i="15"/>
  <c r="BT320" i="15"/>
  <c r="BS320" i="15"/>
  <c r="BR320" i="15"/>
  <c r="BQ320" i="15"/>
  <c r="BP320" i="15"/>
  <c r="BO320" i="15"/>
  <c r="BN320" i="15"/>
  <c r="BM320" i="15"/>
  <c r="BL320" i="15"/>
  <c r="BK320" i="15"/>
  <c r="BJ320" i="15"/>
  <c r="BI320" i="15"/>
  <c r="BH320" i="15"/>
  <c r="BG320" i="15"/>
  <c r="BF320" i="15"/>
  <c r="BE320" i="15"/>
  <c r="BD320" i="15"/>
  <c r="BC320" i="15"/>
  <c r="BB320" i="15"/>
  <c r="BA320" i="15"/>
  <c r="AZ320" i="15"/>
  <c r="AY320" i="15"/>
  <c r="AX320" i="15"/>
  <c r="AW320" i="15"/>
  <c r="AV320" i="15"/>
  <c r="AU320" i="15"/>
  <c r="AT320" i="15"/>
  <c r="AS320" i="15"/>
  <c r="AR320" i="15"/>
  <c r="AQ320" i="15"/>
  <c r="AP320" i="15"/>
  <c r="AO320" i="15"/>
  <c r="AN320" i="15"/>
  <c r="AM320" i="15"/>
  <c r="AL320" i="15"/>
  <c r="AK320" i="15"/>
  <c r="AJ320" i="15"/>
  <c r="AI320" i="15"/>
  <c r="AH320" i="15"/>
  <c r="AG320" i="15"/>
  <c r="AF320" i="15"/>
  <c r="AE320" i="15"/>
  <c r="AC320" i="15"/>
  <c r="AB320" i="15"/>
  <c r="AA320" i="15"/>
  <c r="Z320" i="15"/>
  <c r="Y320" i="15"/>
  <c r="X320" i="15"/>
  <c r="W320" i="15"/>
  <c r="V320" i="15"/>
  <c r="U320" i="15"/>
  <c r="T320" i="15"/>
  <c r="S320" i="15"/>
  <c r="R320" i="15"/>
  <c r="Q320" i="15"/>
  <c r="P320" i="15"/>
  <c r="O320" i="15"/>
  <c r="N320" i="15"/>
  <c r="M320" i="15"/>
  <c r="L320" i="15"/>
  <c r="K320" i="15"/>
  <c r="J320" i="15"/>
  <c r="I320" i="15"/>
  <c r="BY319" i="15"/>
  <c r="BX319" i="15"/>
  <c r="BW319" i="15"/>
  <c r="BV319" i="15"/>
  <c r="BU319" i="15"/>
  <c r="BT319" i="15"/>
  <c r="BS319" i="15"/>
  <c r="BR319" i="15"/>
  <c r="BQ319" i="15"/>
  <c r="BP319" i="15"/>
  <c r="BO319" i="15"/>
  <c r="BN319" i="15"/>
  <c r="BM319" i="15"/>
  <c r="BL319" i="15"/>
  <c r="BK319" i="15"/>
  <c r="BJ319" i="15"/>
  <c r="BI319" i="15"/>
  <c r="BH319" i="15"/>
  <c r="BG319" i="15"/>
  <c r="BF319" i="15"/>
  <c r="BE319" i="15"/>
  <c r="BD319" i="15"/>
  <c r="BC319" i="15"/>
  <c r="BB319" i="15"/>
  <c r="BA319" i="15"/>
  <c r="AZ319" i="15"/>
  <c r="AY319" i="15"/>
  <c r="AX319" i="15"/>
  <c r="AW319" i="15"/>
  <c r="AV319" i="15"/>
  <c r="AU319" i="15"/>
  <c r="AT319" i="15"/>
  <c r="AS319" i="15"/>
  <c r="AR319" i="15"/>
  <c r="AQ319" i="15"/>
  <c r="AP319" i="15"/>
  <c r="AO319" i="15"/>
  <c r="AN319" i="15"/>
  <c r="AM319" i="15"/>
  <c r="AL319" i="15"/>
  <c r="AK319" i="15"/>
  <c r="AJ319" i="15"/>
  <c r="AI319" i="15"/>
  <c r="AH319" i="15"/>
  <c r="AG319" i="15"/>
  <c r="AF319" i="15"/>
  <c r="AE319" i="15"/>
  <c r="AC319" i="15"/>
  <c r="AB319" i="15"/>
  <c r="AA319" i="15"/>
  <c r="Z319" i="15"/>
  <c r="Y319" i="15"/>
  <c r="X319" i="15"/>
  <c r="W319" i="15"/>
  <c r="V319" i="15"/>
  <c r="U319" i="15"/>
  <c r="T319" i="15"/>
  <c r="S319" i="15"/>
  <c r="R319" i="15"/>
  <c r="Q319" i="15"/>
  <c r="P319" i="15"/>
  <c r="O319" i="15"/>
  <c r="N319" i="15"/>
  <c r="M319" i="15"/>
  <c r="L319" i="15"/>
  <c r="K319" i="15"/>
  <c r="J319" i="15"/>
  <c r="I319" i="15"/>
  <c r="BY318" i="15"/>
  <c r="BX318" i="15"/>
  <c r="BW318" i="15"/>
  <c r="BV318" i="15"/>
  <c r="BU318" i="15"/>
  <c r="BT318" i="15"/>
  <c r="BS318" i="15"/>
  <c r="BR318" i="15"/>
  <c r="BQ318" i="15"/>
  <c r="BP318" i="15"/>
  <c r="BO318" i="15"/>
  <c r="BN318" i="15"/>
  <c r="BM318" i="15"/>
  <c r="BL318" i="15"/>
  <c r="BK318" i="15"/>
  <c r="BJ318" i="15"/>
  <c r="BI318" i="15"/>
  <c r="BH318" i="15"/>
  <c r="BG318" i="15"/>
  <c r="BF318" i="15"/>
  <c r="BE318" i="15"/>
  <c r="BD318" i="15"/>
  <c r="BC318" i="15"/>
  <c r="BB318" i="15"/>
  <c r="BA318" i="15"/>
  <c r="AZ318" i="15"/>
  <c r="AY318" i="15"/>
  <c r="AX318" i="15"/>
  <c r="AW318" i="15"/>
  <c r="AV318" i="15"/>
  <c r="AU318" i="15"/>
  <c r="AT318" i="15"/>
  <c r="AS318" i="15"/>
  <c r="AR318" i="15"/>
  <c r="AQ318" i="15"/>
  <c r="AP318" i="15"/>
  <c r="AO318" i="15"/>
  <c r="AN318" i="15"/>
  <c r="AM318" i="15"/>
  <c r="AL318" i="15"/>
  <c r="AK318" i="15"/>
  <c r="AJ318" i="15"/>
  <c r="AI318" i="15"/>
  <c r="AH318" i="15"/>
  <c r="AG318" i="15"/>
  <c r="AF318" i="15"/>
  <c r="AE318" i="15"/>
  <c r="AC318" i="15"/>
  <c r="AB318" i="15"/>
  <c r="AA318" i="15"/>
  <c r="Z318" i="15"/>
  <c r="Y318" i="15"/>
  <c r="X318" i="15"/>
  <c r="W318" i="15"/>
  <c r="V318" i="15"/>
  <c r="U318" i="15"/>
  <c r="T318" i="15"/>
  <c r="S318" i="15"/>
  <c r="R318" i="15"/>
  <c r="Q318" i="15"/>
  <c r="P318" i="15"/>
  <c r="O318" i="15"/>
  <c r="N318" i="15"/>
  <c r="M318" i="15"/>
  <c r="L318" i="15"/>
  <c r="K318" i="15"/>
  <c r="J318" i="15"/>
  <c r="I318" i="15"/>
  <c r="BY317" i="15"/>
  <c r="BX317" i="15"/>
  <c r="BW317" i="15"/>
  <c r="BV317" i="15"/>
  <c r="BU317" i="15"/>
  <c r="BT317" i="15"/>
  <c r="BS317" i="15"/>
  <c r="BR317" i="15"/>
  <c r="BQ317" i="15"/>
  <c r="BP317" i="15"/>
  <c r="BO317" i="15"/>
  <c r="BN317" i="15"/>
  <c r="BM317" i="15"/>
  <c r="BL317" i="15"/>
  <c r="BK317" i="15"/>
  <c r="BJ317" i="15"/>
  <c r="BI317" i="15"/>
  <c r="BH317" i="15"/>
  <c r="BG317" i="15"/>
  <c r="BF317" i="15"/>
  <c r="BE317" i="15"/>
  <c r="BD317" i="15"/>
  <c r="BC317" i="15"/>
  <c r="BB317" i="15"/>
  <c r="BA317" i="15"/>
  <c r="AZ317" i="15"/>
  <c r="AY317" i="15"/>
  <c r="AX317" i="15"/>
  <c r="AW317" i="15"/>
  <c r="AV317" i="15"/>
  <c r="AU317" i="15"/>
  <c r="AT317" i="15"/>
  <c r="AS317" i="15"/>
  <c r="AR317" i="15"/>
  <c r="AQ317" i="15"/>
  <c r="AP317" i="15"/>
  <c r="AO317" i="15"/>
  <c r="AN317" i="15"/>
  <c r="AM317" i="15"/>
  <c r="AL317" i="15"/>
  <c r="AK317" i="15"/>
  <c r="AJ317" i="15"/>
  <c r="AI317" i="15"/>
  <c r="AH317" i="15"/>
  <c r="AG317" i="15"/>
  <c r="AF317" i="15"/>
  <c r="AE317" i="15"/>
  <c r="AC317" i="15"/>
  <c r="AB317" i="15"/>
  <c r="AA317" i="15"/>
  <c r="Z317" i="15"/>
  <c r="Y317" i="15"/>
  <c r="X317" i="15"/>
  <c r="W317" i="15"/>
  <c r="V317" i="15"/>
  <c r="U317" i="15"/>
  <c r="T317" i="15"/>
  <c r="S317" i="15"/>
  <c r="R317" i="15"/>
  <c r="Q317" i="15"/>
  <c r="P317" i="15"/>
  <c r="O317" i="15"/>
  <c r="N317" i="15"/>
  <c r="M317" i="15"/>
  <c r="L317" i="15"/>
  <c r="K317" i="15"/>
  <c r="J317" i="15"/>
  <c r="I317" i="15"/>
  <c r="BY316" i="15"/>
  <c r="BX316" i="15"/>
  <c r="BW316" i="15"/>
  <c r="BV316" i="15"/>
  <c r="BU316" i="15"/>
  <c r="BT316" i="15"/>
  <c r="BS316" i="15"/>
  <c r="BR316" i="15"/>
  <c r="BQ316" i="15"/>
  <c r="BP316" i="15"/>
  <c r="BO316" i="15"/>
  <c r="BN316" i="15"/>
  <c r="BM316" i="15"/>
  <c r="BL316" i="15"/>
  <c r="BK316" i="15"/>
  <c r="BJ316" i="15"/>
  <c r="BI316" i="15"/>
  <c r="BH316" i="15"/>
  <c r="BG316" i="15"/>
  <c r="BF316" i="15"/>
  <c r="BE316" i="15"/>
  <c r="BD316" i="15"/>
  <c r="BC316" i="15"/>
  <c r="BB316" i="15"/>
  <c r="BA316" i="15"/>
  <c r="AZ316" i="15"/>
  <c r="AY316" i="15"/>
  <c r="AX316" i="15"/>
  <c r="AW316" i="15"/>
  <c r="AV316" i="15"/>
  <c r="AU316" i="15"/>
  <c r="AT316" i="15"/>
  <c r="AS316" i="15"/>
  <c r="AR316" i="15"/>
  <c r="AQ316" i="15"/>
  <c r="AP316" i="15"/>
  <c r="AO316" i="15"/>
  <c r="AN316" i="15"/>
  <c r="AM316" i="15"/>
  <c r="AL316" i="15"/>
  <c r="AK316" i="15"/>
  <c r="AJ316" i="15"/>
  <c r="AI316" i="15"/>
  <c r="AH316" i="15"/>
  <c r="AG316" i="15"/>
  <c r="AF316" i="15"/>
  <c r="AE316" i="15"/>
  <c r="AC316" i="15"/>
  <c r="AB316" i="15"/>
  <c r="AA316" i="15"/>
  <c r="Z316" i="15"/>
  <c r="Y316" i="15"/>
  <c r="X316" i="15"/>
  <c r="W316" i="15"/>
  <c r="V316" i="15"/>
  <c r="U316" i="15"/>
  <c r="T316" i="15"/>
  <c r="S316" i="15"/>
  <c r="R316" i="15"/>
  <c r="Q316" i="15"/>
  <c r="P316" i="15"/>
  <c r="O316" i="15"/>
  <c r="N316" i="15"/>
  <c r="M316" i="15"/>
  <c r="L316" i="15"/>
  <c r="K316" i="15"/>
  <c r="J316" i="15"/>
  <c r="I316" i="15"/>
  <c r="BY315" i="15"/>
  <c r="BX315" i="15"/>
  <c r="BW315" i="15"/>
  <c r="BV315" i="15"/>
  <c r="BU315" i="15"/>
  <c r="BT315" i="15"/>
  <c r="BS315" i="15"/>
  <c r="BR315" i="15"/>
  <c r="BQ315" i="15"/>
  <c r="BP315" i="15"/>
  <c r="BO315" i="15"/>
  <c r="BN315" i="15"/>
  <c r="BM315" i="15"/>
  <c r="BL315" i="15"/>
  <c r="BK315" i="15"/>
  <c r="BJ315" i="15"/>
  <c r="BI315" i="15"/>
  <c r="BH315" i="15"/>
  <c r="BG315" i="15"/>
  <c r="BF315" i="15"/>
  <c r="BE315" i="15"/>
  <c r="BD315" i="15"/>
  <c r="BC315" i="15"/>
  <c r="BB315" i="15"/>
  <c r="BA315" i="15"/>
  <c r="AZ315" i="15"/>
  <c r="AY315" i="15"/>
  <c r="AX315" i="15"/>
  <c r="AW315" i="15"/>
  <c r="AV315" i="15"/>
  <c r="AU315" i="15"/>
  <c r="AT315" i="15"/>
  <c r="AS315" i="15"/>
  <c r="AR315" i="15"/>
  <c r="AQ315" i="15"/>
  <c r="AP315" i="15"/>
  <c r="AO315" i="15"/>
  <c r="AN315" i="15"/>
  <c r="AM315" i="15"/>
  <c r="AL315" i="15"/>
  <c r="AK315" i="15"/>
  <c r="AJ315" i="15"/>
  <c r="AI315" i="15"/>
  <c r="AH315" i="15"/>
  <c r="AG315" i="15"/>
  <c r="AF315" i="15"/>
  <c r="AE315" i="15"/>
  <c r="AC315" i="15"/>
  <c r="AB315" i="15"/>
  <c r="AA315" i="15"/>
  <c r="Z315" i="15"/>
  <c r="Y315" i="15"/>
  <c r="X315" i="15"/>
  <c r="W315" i="15"/>
  <c r="V315" i="15"/>
  <c r="U315" i="15"/>
  <c r="T315" i="15"/>
  <c r="S315" i="15"/>
  <c r="R315" i="15"/>
  <c r="Q315" i="15"/>
  <c r="P315" i="15"/>
  <c r="O315" i="15"/>
  <c r="N315" i="15"/>
  <c r="M315" i="15"/>
  <c r="L315" i="15"/>
  <c r="K315" i="15"/>
  <c r="J315" i="15"/>
  <c r="I315" i="15"/>
  <c r="BY314" i="15"/>
  <c r="BX314" i="15"/>
  <c r="BW314" i="15"/>
  <c r="BV314" i="15"/>
  <c r="BU314" i="15"/>
  <c r="BT314" i="15"/>
  <c r="BS314" i="15"/>
  <c r="BR314" i="15"/>
  <c r="BQ314" i="15"/>
  <c r="BP314" i="15"/>
  <c r="BO314" i="15"/>
  <c r="BN314" i="15"/>
  <c r="BM314" i="15"/>
  <c r="BL314" i="15"/>
  <c r="BK314" i="15"/>
  <c r="BJ314" i="15"/>
  <c r="BI314" i="15"/>
  <c r="BH314" i="15"/>
  <c r="BG314" i="15"/>
  <c r="BF314" i="15"/>
  <c r="BE314" i="15"/>
  <c r="BD314" i="15"/>
  <c r="BC314" i="15"/>
  <c r="BB314" i="15"/>
  <c r="BA314" i="15"/>
  <c r="AZ314" i="15"/>
  <c r="AY314" i="15"/>
  <c r="AX314" i="15"/>
  <c r="AW314" i="15"/>
  <c r="AV314" i="15"/>
  <c r="AU314" i="15"/>
  <c r="AT314" i="15"/>
  <c r="AS314" i="15"/>
  <c r="AR314" i="15"/>
  <c r="AQ314" i="15"/>
  <c r="AP314" i="15"/>
  <c r="AO314" i="15"/>
  <c r="AN314" i="15"/>
  <c r="AM314" i="15"/>
  <c r="AL314" i="15"/>
  <c r="AK314" i="15"/>
  <c r="AJ314" i="15"/>
  <c r="AI314" i="15"/>
  <c r="AH314" i="15"/>
  <c r="AG314" i="15"/>
  <c r="AF314" i="15"/>
  <c r="AE314" i="15"/>
  <c r="AC314" i="15"/>
  <c r="AB314" i="15"/>
  <c r="AA314" i="15"/>
  <c r="Z314" i="15"/>
  <c r="Y314" i="15"/>
  <c r="X314" i="15"/>
  <c r="W314" i="15"/>
  <c r="V314" i="15"/>
  <c r="U314" i="15"/>
  <c r="T314" i="15"/>
  <c r="S314" i="15"/>
  <c r="R314" i="15"/>
  <c r="Q314" i="15"/>
  <c r="P314" i="15"/>
  <c r="O314" i="15"/>
  <c r="N314" i="15"/>
  <c r="M314" i="15"/>
  <c r="L314" i="15"/>
  <c r="K314" i="15"/>
  <c r="J314" i="15"/>
  <c r="I314" i="15"/>
  <c r="BY313" i="15"/>
  <c r="BX313" i="15"/>
  <c r="BW313" i="15"/>
  <c r="BV313" i="15"/>
  <c r="BU313" i="15"/>
  <c r="BT313" i="15"/>
  <c r="BS313" i="15"/>
  <c r="BR313" i="15"/>
  <c r="BQ313" i="15"/>
  <c r="BP313" i="15"/>
  <c r="BO313" i="15"/>
  <c r="BN313" i="15"/>
  <c r="BM313" i="15"/>
  <c r="BL313" i="15"/>
  <c r="BK313" i="15"/>
  <c r="BJ313" i="15"/>
  <c r="BI313" i="15"/>
  <c r="BH313" i="15"/>
  <c r="BG313" i="15"/>
  <c r="BF313" i="15"/>
  <c r="BE313" i="15"/>
  <c r="BD313" i="15"/>
  <c r="BC313" i="15"/>
  <c r="BB313" i="15"/>
  <c r="BA313" i="15"/>
  <c r="AZ313" i="15"/>
  <c r="AY313" i="15"/>
  <c r="AX313" i="15"/>
  <c r="AW313" i="15"/>
  <c r="AV313" i="15"/>
  <c r="AU313" i="15"/>
  <c r="AT313" i="15"/>
  <c r="AS313" i="15"/>
  <c r="AR313" i="15"/>
  <c r="AQ313" i="15"/>
  <c r="AP313" i="15"/>
  <c r="AO313" i="15"/>
  <c r="AN313" i="15"/>
  <c r="AM313" i="15"/>
  <c r="AL313" i="15"/>
  <c r="AK313" i="15"/>
  <c r="AJ313" i="15"/>
  <c r="AI313" i="15"/>
  <c r="AH313" i="15"/>
  <c r="AG313" i="15"/>
  <c r="AF313" i="15"/>
  <c r="AE313" i="15"/>
  <c r="AC313" i="15"/>
  <c r="AB313" i="15"/>
  <c r="AA313" i="15"/>
  <c r="Z313" i="15"/>
  <c r="Y313" i="15"/>
  <c r="X313" i="15"/>
  <c r="W313" i="15"/>
  <c r="V313" i="15"/>
  <c r="U313" i="15"/>
  <c r="T313" i="15"/>
  <c r="S313" i="15"/>
  <c r="R313" i="15"/>
  <c r="Q313" i="15"/>
  <c r="P313" i="15"/>
  <c r="O313" i="15"/>
  <c r="N313" i="15"/>
  <c r="M313" i="15"/>
  <c r="L313" i="15"/>
  <c r="K313" i="15"/>
  <c r="J313" i="15"/>
  <c r="I313" i="15"/>
  <c r="BY312" i="15"/>
  <c r="BX312" i="15"/>
  <c r="BW312" i="15"/>
  <c r="BV312" i="15"/>
  <c r="BU312" i="15"/>
  <c r="BT312" i="15"/>
  <c r="BS312" i="15"/>
  <c r="BR312" i="15"/>
  <c r="BQ312" i="15"/>
  <c r="BP312" i="15"/>
  <c r="BO312" i="15"/>
  <c r="BN312" i="15"/>
  <c r="BM312" i="15"/>
  <c r="BL312" i="15"/>
  <c r="BK312" i="15"/>
  <c r="BJ312" i="15"/>
  <c r="BI312" i="15"/>
  <c r="BH312" i="15"/>
  <c r="BG312" i="15"/>
  <c r="BF312" i="15"/>
  <c r="BE312" i="15"/>
  <c r="BD312" i="15"/>
  <c r="BC312" i="15"/>
  <c r="BB312" i="15"/>
  <c r="BA312" i="15"/>
  <c r="AZ312" i="15"/>
  <c r="AY312" i="15"/>
  <c r="AX312" i="15"/>
  <c r="AW312" i="15"/>
  <c r="AV312" i="15"/>
  <c r="AU312" i="15"/>
  <c r="AT312" i="15"/>
  <c r="AS312" i="15"/>
  <c r="AR312" i="15"/>
  <c r="AQ312" i="15"/>
  <c r="AP312" i="15"/>
  <c r="AO312" i="15"/>
  <c r="AN312" i="15"/>
  <c r="AM312" i="15"/>
  <c r="AL312" i="15"/>
  <c r="AK312" i="15"/>
  <c r="AJ312" i="15"/>
  <c r="AI312" i="15"/>
  <c r="AH312" i="15"/>
  <c r="AG312" i="15"/>
  <c r="AF312" i="15"/>
  <c r="AE312" i="15"/>
  <c r="AC312" i="15"/>
  <c r="AB312" i="15"/>
  <c r="AA312" i="15"/>
  <c r="Z312" i="15"/>
  <c r="Y312" i="15"/>
  <c r="X312" i="15"/>
  <c r="W312" i="15"/>
  <c r="V312" i="15"/>
  <c r="U312" i="15"/>
  <c r="T312" i="15"/>
  <c r="S312" i="15"/>
  <c r="R312" i="15"/>
  <c r="Q312" i="15"/>
  <c r="P312" i="15"/>
  <c r="O312" i="15"/>
  <c r="N312" i="15"/>
  <c r="M312" i="15"/>
  <c r="L312" i="15"/>
  <c r="K312" i="15"/>
  <c r="J312" i="15"/>
  <c r="I312" i="15"/>
  <c r="BY311" i="15"/>
  <c r="BX311" i="15"/>
  <c r="BW311" i="15"/>
  <c r="BV311" i="15"/>
  <c r="BU311" i="15"/>
  <c r="BT311" i="15"/>
  <c r="BS311" i="15"/>
  <c r="BR311" i="15"/>
  <c r="BQ311" i="15"/>
  <c r="BP311" i="15"/>
  <c r="BO311" i="15"/>
  <c r="BN311" i="15"/>
  <c r="BM311" i="15"/>
  <c r="BL311" i="15"/>
  <c r="BK311" i="15"/>
  <c r="BJ311" i="15"/>
  <c r="BI311" i="15"/>
  <c r="BH311" i="15"/>
  <c r="BG311" i="15"/>
  <c r="BF311" i="15"/>
  <c r="BE311" i="15"/>
  <c r="BD311" i="15"/>
  <c r="BC311" i="15"/>
  <c r="BB311" i="15"/>
  <c r="BA311" i="15"/>
  <c r="AZ311" i="15"/>
  <c r="AY311" i="15"/>
  <c r="AX311" i="15"/>
  <c r="AW311" i="15"/>
  <c r="AV311" i="15"/>
  <c r="AU311" i="15"/>
  <c r="AT311" i="15"/>
  <c r="AS311" i="15"/>
  <c r="AR311" i="15"/>
  <c r="AQ311" i="15"/>
  <c r="AP311" i="15"/>
  <c r="AO311" i="15"/>
  <c r="AN311" i="15"/>
  <c r="AM311" i="15"/>
  <c r="AL311" i="15"/>
  <c r="AK311" i="15"/>
  <c r="AJ311" i="15"/>
  <c r="AI311" i="15"/>
  <c r="AH311" i="15"/>
  <c r="AG311" i="15"/>
  <c r="AF311" i="15"/>
  <c r="AE311" i="15"/>
  <c r="AC311" i="15"/>
  <c r="AB311" i="15"/>
  <c r="AA311" i="15"/>
  <c r="Z311" i="15"/>
  <c r="Y311" i="15"/>
  <c r="X311" i="15"/>
  <c r="W311" i="15"/>
  <c r="V311" i="15"/>
  <c r="U311" i="15"/>
  <c r="T311" i="15"/>
  <c r="S311" i="15"/>
  <c r="R311" i="15"/>
  <c r="Q311" i="15"/>
  <c r="P311" i="15"/>
  <c r="O311" i="15"/>
  <c r="N311" i="15"/>
  <c r="M311" i="15"/>
  <c r="L311" i="15"/>
  <c r="K311" i="15"/>
  <c r="J311" i="15"/>
  <c r="I311" i="15"/>
  <c r="BY310" i="15"/>
  <c r="BX310" i="15"/>
  <c r="BW310" i="15"/>
  <c r="BV310" i="15"/>
  <c r="BU310" i="15"/>
  <c r="BT310" i="15"/>
  <c r="BS310" i="15"/>
  <c r="BR310" i="15"/>
  <c r="BQ310" i="15"/>
  <c r="BP310" i="15"/>
  <c r="BO310" i="15"/>
  <c r="BN310" i="15"/>
  <c r="BM310" i="15"/>
  <c r="BL310" i="15"/>
  <c r="BK310" i="15"/>
  <c r="BJ310" i="15"/>
  <c r="BI310" i="15"/>
  <c r="BH310" i="15"/>
  <c r="BG310" i="15"/>
  <c r="BF310" i="15"/>
  <c r="BE310" i="15"/>
  <c r="BD310" i="15"/>
  <c r="BC310" i="15"/>
  <c r="BB310" i="15"/>
  <c r="BA310" i="15"/>
  <c r="AZ310" i="15"/>
  <c r="AY310" i="15"/>
  <c r="AX310" i="15"/>
  <c r="AW310" i="15"/>
  <c r="AV310" i="15"/>
  <c r="AU310" i="15"/>
  <c r="AT310" i="15"/>
  <c r="AS310" i="15"/>
  <c r="AR310" i="15"/>
  <c r="AQ310" i="15"/>
  <c r="AP310" i="15"/>
  <c r="AO310" i="15"/>
  <c r="AN310" i="15"/>
  <c r="AM310" i="15"/>
  <c r="AL310" i="15"/>
  <c r="AK310" i="15"/>
  <c r="AJ310" i="15"/>
  <c r="AI310" i="15"/>
  <c r="AH310" i="15"/>
  <c r="AG310" i="15"/>
  <c r="AF310" i="15"/>
  <c r="AE310" i="15"/>
  <c r="AC310" i="15"/>
  <c r="AB310" i="15"/>
  <c r="AA310" i="15"/>
  <c r="Z310" i="15"/>
  <c r="Y310" i="15"/>
  <c r="X310" i="15"/>
  <c r="W310" i="15"/>
  <c r="V310" i="15"/>
  <c r="U310" i="15"/>
  <c r="T310" i="15"/>
  <c r="S310" i="15"/>
  <c r="R310" i="15"/>
  <c r="Q310" i="15"/>
  <c r="P310" i="15"/>
  <c r="O310" i="15"/>
  <c r="N310" i="15"/>
  <c r="M310" i="15"/>
  <c r="L310" i="15"/>
  <c r="K310" i="15"/>
  <c r="J310" i="15"/>
  <c r="I310" i="15"/>
  <c r="BY309" i="15"/>
  <c r="BX309" i="15"/>
  <c r="BW309" i="15"/>
  <c r="BV309" i="15"/>
  <c r="BU309" i="15"/>
  <c r="BT309" i="15"/>
  <c r="BS309" i="15"/>
  <c r="BR309" i="15"/>
  <c r="BQ309" i="15"/>
  <c r="BP309" i="15"/>
  <c r="BO309" i="15"/>
  <c r="BN309" i="15"/>
  <c r="BM309" i="15"/>
  <c r="BL309" i="15"/>
  <c r="BK309" i="15"/>
  <c r="BJ309" i="15"/>
  <c r="BI309" i="15"/>
  <c r="BH309" i="15"/>
  <c r="BG309" i="15"/>
  <c r="BF309" i="15"/>
  <c r="BE309" i="15"/>
  <c r="BD309" i="15"/>
  <c r="BC309" i="15"/>
  <c r="BB309" i="15"/>
  <c r="BA309" i="15"/>
  <c r="AZ309" i="15"/>
  <c r="AY309" i="15"/>
  <c r="AX309" i="15"/>
  <c r="AW309" i="15"/>
  <c r="AV309" i="15"/>
  <c r="AU309" i="15"/>
  <c r="AT309" i="15"/>
  <c r="AS309" i="15"/>
  <c r="AR309" i="15"/>
  <c r="AQ309" i="15"/>
  <c r="AP309" i="15"/>
  <c r="AO309" i="15"/>
  <c r="AN309" i="15"/>
  <c r="AM309" i="15"/>
  <c r="AL309" i="15"/>
  <c r="AK309" i="15"/>
  <c r="AJ309" i="15"/>
  <c r="AI309" i="15"/>
  <c r="AH309" i="15"/>
  <c r="AG309" i="15"/>
  <c r="AF309" i="15"/>
  <c r="AE309" i="15"/>
  <c r="AC309" i="15"/>
  <c r="AB309" i="15"/>
  <c r="AA309" i="15"/>
  <c r="Z309" i="15"/>
  <c r="Y309" i="15"/>
  <c r="X309" i="15"/>
  <c r="W309" i="15"/>
  <c r="V309" i="15"/>
  <c r="U309" i="15"/>
  <c r="T309" i="15"/>
  <c r="S309" i="15"/>
  <c r="R309" i="15"/>
  <c r="Q309" i="15"/>
  <c r="P309" i="15"/>
  <c r="O309" i="15"/>
  <c r="N309" i="15"/>
  <c r="M309" i="15"/>
  <c r="L309" i="15"/>
  <c r="K309" i="15"/>
  <c r="J309" i="15"/>
  <c r="I309" i="15"/>
  <c r="BY308" i="15"/>
  <c r="BX308" i="15"/>
  <c r="BW308" i="15"/>
  <c r="BV308" i="15"/>
  <c r="BU308" i="15"/>
  <c r="BT308" i="15"/>
  <c r="BS308" i="15"/>
  <c r="BR308" i="15"/>
  <c r="BQ308" i="15"/>
  <c r="BP308" i="15"/>
  <c r="BO308" i="15"/>
  <c r="BN308" i="15"/>
  <c r="BM308" i="15"/>
  <c r="BL308" i="15"/>
  <c r="BK308" i="15"/>
  <c r="BJ308" i="15"/>
  <c r="BI308" i="15"/>
  <c r="BH308" i="15"/>
  <c r="BG308" i="15"/>
  <c r="BF308" i="15"/>
  <c r="BE308" i="15"/>
  <c r="BD308" i="15"/>
  <c r="BC308" i="15"/>
  <c r="BB308" i="15"/>
  <c r="BA308" i="15"/>
  <c r="AZ308" i="15"/>
  <c r="AY308" i="15"/>
  <c r="AX308" i="15"/>
  <c r="AW308" i="15"/>
  <c r="AV308" i="15"/>
  <c r="AU308" i="15"/>
  <c r="AT308" i="15"/>
  <c r="AS308" i="15"/>
  <c r="AR308" i="15"/>
  <c r="AQ308" i="15"/>
  <c r="AP308" i="15"/>
  <c r="AO308" i="15"/>
  <c r="AN308" i="15"/>
  <c r="AM308" i="15"/>
  <c r="AL308" i="15"/>
  <c r="AK308" i="15"/>
  <c r="AJ308" i="15"/>
  <c r="AI308" i="15"/>
  <c r="AH308" i="15"/>
  <c r="AG308" i="15"/>
  <c r="AF308" i="15"/>
  <c r="AE308" i="15"/>
  <c r="AC308" i="15"/>
  <c r="AB308" i="15"/>
  <c r="AA308" i="15"/>
  <c r="Z308" i="15"/>
  <c r="Y308" i="15"/>
  <c r="X308" i="15"/>
  <c r="W308" i="15"/>
  <c r="V308" i="15"/>
  <c r="U308" i="15"/>
  <c r="T308" i="15"/>
  <c r="S308" i="15"/>
  <c r="R308" i="15"/>
  <c r="Q308" i="15"/>
  <c r="P308" i="15"/>
  <c r="O308" i="15"/>
  <c r="N308" i="15"/>
  <c r="M308" i="15"/>
  <c r="L308" i="15"/>
  <c r="K308" i="15"/>
  <c r="J308" i="15"/>
  <c r="I308" i="15"/>
  <c r="BY307" i="15"/>
  <c r="BX307" i="15"/>
  <c r="BW307" i="15"/>
  <c r="BV307" i="15"/>
  <c r="BU307" i="15"/>
  <c r="BT307" i="15"/>
  <c r="BS307" i="15"/>
  <c r="BR307" i="15"/>
  <c r="BQ307" i="15"/>
  <c r="BP307" i="15"/>
  <c r="BO307" i="15"/>
  <c r="BN307" i="15"/>
  <c r="BM307" i="15"/>
  <c r="BL307" i="15"/>
  <c r="BK307" i="15"/>
  <c r="BJ307" i="15"/>
  <c r="BI307" i="15"/>
  <c r="BH307" i="15"/>
  <c r="BG307" i="15"/>
  <c r="BF307" i="15"/>
  <c r="BE307" i="15"/>
  <c r="BD307" i="15"/>
  <c r="BC307" i="15"/>
  <c r="BB307" i="15"/>
  <c r="BA307" i="15"/>
  <c r="AZ307" i="15"/>
  <c r="AY307" i="15"/>
  <c r="AX307" i="15"/>
  <c r="AW307" i="15"/>
  <c r="AV307" i="15"/>
  <c r="AU307" i="15"/>
  <c r="AT307" i="15"/>
  <c r="AS307" i="15"/>
  <c r="AR307" i="15"/>
  <c r="AQ307" i="15"/>
  <c r="AP307" i="15"/>
  <c r="AO307" i="15"/>
  <c r="AN307" i="15"/>
  <c r="AM307" i="15"/>
  <c r="AL307" i="15"/>
  <c r="AK307" i="15"/>
  <c r="AJ307" i="15"/>
  <c r="AI307" i="15"/>
  <c r="AH307" i="15"/>
  <c r="AG307" i="15"/>
  <c r="AF307" i="15"/>
  <c r="AE307" i="15"/>
  <c r="AC307" i="15"/>
  <c r="AB307" i="15"/>
  <c r="AA307" i="15"/>
  <c r="Z307" i="15"/>
  <c r="Y307" i="15"/>
  <c r="X307" i="15"/>
  <c r="W307" i="15"/>
  <c r="V307" i="15"/>
  <c r="U307" i="15"/>
  <c r="T307" i="15"/>
  <c r="S307" i="15"/>
  <c r="R307" i="15"/>
  <c r="Q307" i="15"/>
  <c r="P307" i="15"/>
  <c r="O307" i="15"/>
  <c r="N307" i="15"/>
  <c r="M307" i="15"/>
  <c r="L307" i="15"/>
  <c r="K307" i="15"/>
  <c r="J307" i="15"/>
  <c r="I307" i="15"/>
  <c r="BY306" i="15"/>
  <c r="BX306" i="15"/>
  <c r="BW306" i="15"/>
  <c r="BV306" i="15"/>
  <c r="BU306" i="15"/>
  <c r="BT306" i="15"/>
  <c r="BS306" i="15"/>
  <c r="BR306" i="15"/>
  <c r="BQ306" i="15"/>
  <c r="BP306" i="15"/>
  <c r="BO306" i="15"/>
  <c r="BN306" i="15"/>
  <c r="BM306" i="15"/>
  <c r="BL306" i="15"/>
  <c r="BK306" i="15"/>
  <c r="BJ306" i="15"/>
  <c r="BI306" i="15"/>
  <c r="BH306" i="15"/>
  <c r="BG306" i="15"/>
  <c r="BF306" i="15"/>
  <c r="BE306" i="15"/>
  <c r="BD306" i="15"/>
  <c r="BC306" i="15"/>
  <c r="BB306" i="15"/>
  <c r="BA306" i="15"/>
  <c r="AZ306" i="15"/>
  <c r="AY306" i="15"/>
  <c r="AX306" i="15"/>
  <c r="AW306" i="15"/>
  <c r="AV306" i="15"/>
  <c r="AU306" i="15"/>
  <c r="AT306" i="15"/>
  <c r="AS306" i="15"/>
  <c r="AR306" i="15"/>
  <c r="AQ306" i="15"/>
  <c r="AP306" i="15"/>
  <c r="AO306" i="15"/>
  <c r="AN306" i="15"/>
  <c r="AM306" i="15"/>
  <c r="AL306" i="15"/>
  <c r="AK306" i="15"/>
  <c r="AJ306" i="15"/>
  <c r="AI306" i="15"/>
  <c r="AH306" i="15"/>
  <c r="AG306" i="15"/>
  <c r="AF306" i="15"/>
  <c r="AE306" i="15"/>
  <c r="AC306" i="15"/>
  <c r="AB306" i="15"/>
  <c r="AA306" i="15"/>
  <c r="Z306" i="15"/>
  <c r="Y306" i="15"/>
  <c r="X306" i="15"/>
  <c r="W306" i="15"/>
  <c r="V306" i="15"/>
  <c r="U306" i="15"/>
  <c r="T306" i="15"/>
  <c r="S306" i="15"/>
  <c r="R306" i="15"/>
  <c r="Q306" i="15"/>
  <c r="P306" i="15"/>
  <c r="O306" i="15"/>
  <c r="N306" i="15"/>
  <c r="M306" i="15"/>
  <c r="L306" i="15"/>
  <c r="K306" i="15"/>
  <c r="J306" i="15"/>
  <c r="I306" i="15"/>
  <c r="BY305" i="15"/>
  <c r="BX305" i="15"/>
  <c r="BW305" i="15"/>
  <c r="BV305" i="15"/>
  <c r="BU305" i="15"/>
  <c r="BT305" i="15"/>
  <c r="BS305" i="15"/>
  <c r="BR305" i="15"/>
  <c r="BQ305" i="15"/>
  <c r="BP305" i="15"/>
  <c r="BO305" i="15"/>
  <c r="BN305" i="15"/>
  <c r="BM305" i="15"/>
  <c r="BL305" i="15"/>
  <c r="BK305" i="15"/>
  <c r="BJ305" i="15"/>
  <c r="BI305" i="15"/>
  <c r="BH305" i="15"/>
  <c r="BG305" i="15"/>
  <c r="BF305" i="15"/>
  <c r="BE305" i="15"/>
  <c r="BD305" i="15"/>
  <c r="BC305" i="15"/>
  <c r="BB305" i="15"/>
  <c r="BA305" i="15"/>
  <c r="AZ305" i="15"/>
  <c r="AY305" i="15"/>
  <c r="AX305" i="15"/>
  <c r="AW305" i="15"/>
  <c r="AV305" i="15"/>
  <c r="AU305" i="15"/>
  <c r="AT305" i="15"/>
  <c r="AS305" i="15"/>
  <c r="AR305" i="15"/>
  <c r="AQ305" i="15"/>
  <c r="AP305" i="15"/>
  <c r="AO305" i="15"/>
  <c r="AN305" i="15"/>
  <c r="AM305" i="15"/>
  <c r="AL305" i="15"/>
  <c r="AK305" i="15"/>
  <c r="AJ305" i="15"/>
  <c r="AI305" i="15"/>
  <c r="AH305" i="15"/>
  <c r="AG305" i="15"/>
  <c r="AF305" i="15"/>
  <c r="AE305" i="15"/>
  <c r="AC305" i="15"/>
  <c r="AB305" i="15"/>
  <c r="AA305" i="15"/>
  <c r="Z305" i="15"/>
  <c r="Y305" i="15"/>
  <c r="X305" i="15"/>
  <c r="W305" i="15"/>
  <c r="V305" i="15"/>
  <c r="U305" i="15"/>
  <c r="T305" i="15"/>
  <c r="S305" i="15"/>
  <c r="R305" i="15"/>
  <c r="Q305" i="15"/>
  <c r="P305" i="15"/>
  <c r="O305" i="15"/>
  <c r="N305" i="15"/>
  <c r="M305" i="15"/>
  <c r="L305" i="15"/>
  <c r="K305" i="15"/>
  <c r="J305" i="15"/>
  <c r="I305" i="15"/>
  <c r="BY304" i="15"/>
  <c r="BX304" i="15"/>
  <c r="BW304" i="15"/>
  <c r="BV304" i="15"/>
  <c r="BU304" i="15"/>
  <c r="BT304" i="15"/>
  <c r="BS304" i="15"/>
  <c r="BR304" i="15"/>
  <c r="BQ304" i="15"/>
  <c r="BP304" i="15"/>
  <c r="BO304" i="15"/>
  <c r="BN304" i="15"/>
  <c r="BM304" i="15"/>
  <c r="BL304" i="15"/>
  <c r="BK304" i="15"/>
  <c r="BJ304" i="15"/>
  <c r="BI304" i="15"/>
  <c r="BH304" i="15"/>
  <c r="BG304" i="15"/>
  <c r="BF304" i="15"/>
  <c r="BE304" i="15"/>
  <c r="BD304" i="15"/>
  <c r="BC304" i="15"/>
  <c r="BB304" i="15"/>
  <c r="BA304" i="15"/>
  <c r="AZ304" i="15"/>
  <c r="AY304" i="15"/>
  <c r="AX304" i="15"/>
  <c r="AW304" i="15"/>
  <c r="AV304" i="15"/>
  <c r="AU304" i="15"/>
  <c r="AT304" i="15"/>
  <c r="AS304" i="15"/>
  <c r="AR304" i="15"/>
  <c r="AQ304" i="15"/>
  <c r="AP304" i="15"/>
  <c r="AO304" i="15"/>
  <c r="AN304" i="15"/>
  <c r="AM304" i="15"/>
  <c r="AL304" i="15"/>
  <c r="AK304" i="15"/>
  <c r="AJ304" i="15"/>
  <c r="AI304" i="15"/>
  <c r="AH304" i="15"/>
  <c r="AG304" i="15"/>
  <c r="AF304" i="15"/>
  <c r="AE304" i="15"/>
  <c r="AC304" i="15"/>
  <c r="AB304" i="15"/>
  <c r="AA304" i="15"/>
  <c r="Z304" i="15"/>
  <c r="Y304" i="15"/>
  <c r="X304" i="15"/>
  <c r="W304" i="15"/>
  <c r="V304" i="15"/>
  <c r="U304" i="15"/>
  <c r="T304" i="15"/>
  <c r="S304" i="15"/>
  <c r="R304" i="15"/>
  <c r="Q304" i="15"/>
  <c r="P304" i="15"/>
  <c r="O304" i="15"/>
  <c r="N304" i="15"/>
  <c r="M304" i="15"/>
  <c r="L304" i="15"/>
  <c r="K304" i="15"/>
  <c r="J304" i="15"/>
  <c r="I304" i="15"/>
  <c r="BY303" i="15"/>
  <c r="BX303" i="15"/>
  <c r="BW303" i="15"/>
  <c r="BV303" i="15"/>
  <c r="BU303" i="15"/>
  <c r="BT303" i="15"/>
  <c r="BS303" i="15"/>
  <c r="BR303" i="15"/>
  <c r="BQ303" i="15"/>
  <c r="BP303" i="15"/>
  <c r="BO303" i="15"/>
  <c r="BN303" i="15"/>
  <c r="BM303" i="15"/>
  <c r="BL303" i="15"/>
  <c r="BK303" i="15"/>
  <c r="BJ303" i="15"/>
  <c r="BI303" i="15"/>
  <c r="BH303" i="15"/>
  <c r="BG303" i="15"/>
  <c r="BF303" i="15"/>
  <c r="BE303" i="15"/>
  <c r="BD303" i="15"/>
  <c r="BC303" i="15"/>
  <c r="BB303" i="15"/>
  <c r="BA303" i="15"/>
  <c r="AZ303" i="15"/>
  <c r="AY303" i="15"/>
  <c r="AX303" i="15"/>
  <c r="AW303" i="15"/>
  <c r="AV303" i="15"/>
  <c r="AU303" i="15"/>
  <c r="AT303" i="15"/>
  <c r="AS303" i="15"/>
  <c r="AR303" i="15"/>
  <c r="AQ303" i="15"/>
  <c r="AP303" i="15"/>
  <c r="AO303" i="15"/>
  <c r="AN303" i="15"/>
  <c r="AM303" i="15"/>
  <c r="AL303" i="15"/>
  <c r="AK303" i="15"/>
  <c r="AJ303" i="15"/>
  <c r="AI303" i="15"/>
  <c r="AH303" i="15"/>
  <c r="AG303" i="15"/>
  <c r="AF303" i="15"/>
  <c r="AE303" i="15"/>
  <c r="AC303" i="15"/>
  <c r="AB303" i="15"/>
  <c r="AA303" i="15"/>
  <c r="Z303" i="15"/>
  <c r="Y303" i="15"/>
  <c r="X303" i="15"/>
  <c r="W303" i="15"/>
  <c r="V303" i="15"/>
  <c r="U303" i="15"/>
  <c r="T303" i="15"/>
  <c r="S303" i="15"/>
  <c r="R303" i="15"/>
  <c r="Q303" i="15"/>
  <c r="P303" i="15"/>
  <c r="O303" i="15"/>
  <c r="N303" i="15"/>
  <c r="M303" i="15"/>
  <c r="L303" i="15"/>
  <c r="K303" i="15"/>
  <c r="J303" i="15"/>
  <c r="I303" i="15"/>
  <c r="BY302" i="15"/>
  <c r="BX302" i="15"/>
  <c r="BW302" i="15"/>
  <c r="BV302" i="15"/>
  <c r="BU302" i="15"/>
  <c r="BT302" i="15"/>
  <c r="BS302" i="15"/>
  <c r="BR302" i="15"/>
  <c r="BQ302" i="15"/>
  <c r="BP302" i="15"/>
  <c r="BO302" i="15"/>
  <c r="BN302" i="15"/>
  <c r="BM302" i="15"/>
  <c r="BL302" i="15"/>
  <c r="BK302" i="15"/>
  <c r="BJ302" i="15"/>
  <c r="BI302" i="15"/>
  <c r="BH302" i="15"/>
  <c r="BG302" i="15"/>
  <c r="BF302" i="15"/>
  <c r="BE302" i="15"/>
  <c r="BD302" i="15"/>
  <c r="BC302" i="15"/>
  <c r="BB302" i="15"/>
  <c r="BA302" i="15"/>
  <c r="AZ302" i="15"/>
  <c r="AY302" i="15"/>
  <c r="AX302" i="15"/>
  <c r="AW302" i="15"/>
  <c r="AV302" i="15"/>
  <c r="AU302" i="15"/>
  <c r="AT302" i="15"/>
  <c r="AS302" i="15"/>
  <c r="AR302" i="15"/>
  <c r="AQ302" i="15"/>
  <c r="AP302" i="15"/>
  <c r="AO302" i="15"/>
  <c r="AN302" i="15"/>
  <c r="AM302" i="15"/>
  <c r="AL302" i="15"/>
  <c r="AK302" i="15"/>
  <c r="AJ302" i="15"/>
  <c r="AI302" i="15"/>
  <c r="AH302" i="15"/>
  <c r="AG302" i="15"/>
  <c r="AF302" i="15"/>
  <c r="AE302" i="15"/>
  <c r="AC302" i="15"/>
  <c r="AB302" i="15"/>
  <c r="AA302" i="15"/>
  <c r="Z302" i="15"/>
  <c r="Y302" i="15"/>
  <c r="X302" i="15"/>
  <c r="W302" i="15"/>
  <c r="V302" i="15"/>
  <c r="U302" i="15"/>
  <c r="T302" i="15"/>
  <c r="S302" i="15"/>
  <c r="R302" i="15"/>
  <c r="Q302" i="15"/>
  <c r="P302" i="15"/>
  <c r="O302" i="15"/>
  <c r="N302" i="15"/>
  <c r="M302" i="15"/>
  <c r="L302" i="15"/>
  <c r="K302" i="15"/>
  <c r="J302" i="15"/>
  <c r="I302" i="15"/>
  <c r="BY301" i="15"/>
  <c r="BX301" i="15"/>
  <c r="BW301" i="15"/>
  <c r="BV301" i="15"/>
  <c r="BU301" i="15"/>
  <c r="BT301" i="15"/>
  <c r="BS301" i="15"/>
  <c r="BR301" i="15"/>
  <c r="BQ301" i="15"/>
  <c r="BP301" i="15"/>
  <c r="BO301" i="15"/>
  <c r="BN301" i="15"/>
  <c r="BM301" i="15"/>
  <c r="BL301" i="15"/>
  <c r="BK301" i="15"/>
  <c r="BJ301" i="15"/>
  <c r="BI301" i="15"/>
  <c r="BH301" i="15"/>
  <c r="BG301" i="15"/>
  <c r="BF301" i="15"/>
  <c r="BE301" i="15"/>
  <c r="BD301" i="15"/>
  <c r="BC301" i="15"/>
  <c r="BB301" i="15"/>
  <c r="BA301" i="15"/>
  <c r="AZ301" i="15"/>
  <c r="AY301" i="15"/>
  <c r="AX301" i="15"/>
  <c r="AW301" i="15"/>
  <c r="AV301" i="15"/>
  <c r="AU301" i="15"/>
  <c r="AT301" i="15"/>
  <c r="AS301" i="15"/>
  <c r="AR301" i="15"/>
  <c r="AQ301" i="15"/>
  <c r="AP301" i="15"/>
  <c r="AO301" i="15"/>
  <c r="AN301" i="15"/>
  <c r="AM301" i="15"/>
  <c r="AL301" i="15"/>
  <c r="AK301" i="15"/>
  <c r="AJ301" i="15"/>
  <c r="AI301" i="15"/>
  <c r="AH301" i="15"/>
  <c r="AG301" i="15"/>
  <c r="AF301" i="15"/>
  <c r="AE301" i="15"/>
  <c r="AC301" i="15"/>
  <c r="AB301" i="15"/>
  <c r="AA301" i="15"/>
  <c r="Z301" i="15"/>
  <c r="Y301" i="15"/>
  <c r="X301" i="15"/>
  <c r="W301" i="15"/>
  <c r="V301" i="15"/>
  <c r="U301" i="15"/>
  <c r="T301" i="15"/>
  <c r="S301" i="15"/>
  <c r="R301" i="15"/>
  <c r="Q301" i="15"/>
  <c r="P301" i="15"/>
  <c r="O301" i="15"/>
  <c r="N301" i="15"/>
  <c r="M301" i="15"/>
  <c r="L301" i="15"/>
  <c r="K301" i="15"/>
  <c r="J301" i="15"/>
  <c r="I301" i="15"/>
  <c r="BY300" i="15"/>
  <c r="BX300" i="15"/>
  <c r="BW300" i="15"/>
  <c r="BV300" i="15"/>
  <c r="BU300" i="15"/>
  <c r="BT300" i="15"/>
  <c r="BS300" i="15"/>
  <c r="BR300" i="15"/>
  <c r="BQ300" i="15"/>
  <c r="BP300" i="15"/>
  <c r="BO300" i="15"/>
  <c r="BN300" i="15"/>
  <c r="BM300" i="15"/>
  <c r="BL300" i="15"/>
  <c r="BK300" i="15"/>
  <c r="BJ300" i="15"/>
  <c r="BI300" i="15"/>
  <c r="BH300" i="15"/>
  <c r="BG300" i="15"/>
  <c r="BF300" i="15"/>
  <c r="BE300" i="15"/>
  <c r="BD300" i="15"/>
  <c r="BC300" i="15"/>
  <c r="BB300" i="15"/>
  <c r="BA300" i="15"/>
  <c r="AZ300" i="15"/>
  <c r="AY300" i="15"/>
  <c r="AX300" i="15"/>
  <c r="AW300" i="15"/>
  <c r="AV300" i="15"/>
  <c r="AU300" i="15"/>
  <c r="AT300" i="15"/>
  <c r="AS300" i="15"/>
  <c r="AR300" i="15"/>
  <c r="AQ300" i="15"/>
  <c r="AP300" i="15"/>
  <c r="AO300" i="15"/>
  <c r="AN300" i="15"/>
  <c r="AM300" i="15"/>
  <c r="AL300" i="15"/>
  <c r="AK300" i="15"/>
  <c r="AJ300" i="15"/>
  <c r="AI300" i="15"/>
  <c r="AH300" i="15"/>
  <c r="AG300" i="15"/>
  <c r="AF300" i="15"/>
  <c r="AE300" i="15"/>
  <c r="AC300" i="15"/>
  <c r="AB300" i="15"/>
  <c r="AA300" i="15"/>
  <c r="Z300" i="15"/>
  <c r="Y300" i="15"/>
  <c r="X300" i="15"/>
  <c r="W300" i="15"/>
  <c r="V300" i="15"/>
  <c r="U300" i="15"/>
  <c r="T300" i="15"/>
  <c r="S300" i="15"/>
  <c r="R300" i="15"/>
  <c r="Q300" i="15"/>
  <c r="P300" i="15"/>
  <c r="O300" i="15"/>
  <c r="N300" i="15"/>
  <c r="M300" i="15"/>
  <c r="L300" i="15"/>
  <c r="K300" i="15"/>
  <c r="J300" i="15"/>
  <c r="I300" i="15"/>
  <c r="BY299" i="15"/>
  <c r="BX299" i="15"/>
  <c r="BW299" i="15"/>
  <c r="BV299" i="15"/>
  <c r="BU299" i="15"/>
  <c r="BT299" i="15"/>
  <c r="BS299" i="15"/>
  <c r="BR299" i="15"/>
  <c r="BQ299" i="15"/>
  <c r="BP299" i="15"/>
  <c r="BO299" i="15"/>
  <c r="BN299" i="15"/>
  <c r="BM299" i="15"/>
  <c r="BL299" i="15"/>
  <c r="BK299" i="15"/>
  <c r="BJ299" i="15"/>
  <c r="BI299" i="15"/>
  <c r="BH299" i="15"/>
  <c r="BG299" i="15"/>
  <c r="BF299" i="15"/>
  <c r="BE299" i="15"/>
  <c r="BD299" i="15"/>
  <c r="BC299" i="15"/>
  <c r="BB299" i="15"/>
  <c r="BA299" i="15"/>
  <c r="AZ299" i="15"/>
  <c r="AY299" i="15"/>
  <c r="AX299" i="15"/>
  <c r="AW299" i="15"/>
  <c r="AV299" i="15"/>
  <c r="AU299" i="15"/>
  <c r="AT299" i="15"/>
  <c r="AS299" i="15"/>
  <c r="AR299" i="15"/>
  <c r="AQ299" i="15"/>
  <c r="AP299" i="15"/>
  <c r="AO299" i="15"/>
  <c r="AN299" i="15"/>
  <c r="AM299" i="15"/>
  <c r="AL299" i="15"/>
  <c r="AK299" i="15"/>
  <c r="AJ299" i="15"/>
  <c r="AI299" i="15"/>
  <c r="AH299" i="15"/>
  <c r="AG299" i="15"/>
  <c r="AF299" i="15"/>
  <c r="AE299" i="15"/>
  <c r="AC299" i="15"/>
  <c r="AB299" i="15"/>
  <c r="AA299" i="15"/>
  <c r="Z299" i="15"/>
  <c r="Y299" i="15"/>
  <c r="X299" i="15"/>
  <c r="W299" i="15"/>
  <c r="V299" i="15"/>
  <c r="U299" i="15"/>
  <c r="T299" i="15"/>
  <c r="S299" i="15"/>
  <c r="R299" i="15"/>
  <c r="Q299" i="15"/>
  <c r="P299" i="15"/>
  <c r="O299" i="15"/>
  <c r="N299" i="15"/>
  <c r="M299" i="15"/>
  <c r="L299" i="15"/>
  <c r="K299" i="15"/>
  <c r="J299" i="15"/>
  <c r="I299" i="15"/>
  <c r="BY298" i="15"/>
  <c r="BX298" i="15"/>
  <c r="BW298" i="15"/>
  <c r="BV298" i="15"/>
  <c r="BU298" i="15"/>
  <c r="BT298" i="15"/>
  <c r="BS298" i="15"/>
  <c r="BR298" i="15"/>
  <c r="BQ298" i="15"/>
  <c r="BP298" i="15"/>
  <c r="BO298" i="15"/>
  <c r="BN298" i="15"/>
  <c r="BM298" i="15"/>
  <c r="BL298" i="15"/>
  <c r="BK298" i="15"/>
  <c r="BJ298" i="15"/>
  <c r="BI298" i="15"/>
  <c r="BH298" i="15"/>
  <c r="BG298" i="15"/>
  <c r="BF298" i="15"/>
  <c r="BE298" i="15"/>
  <c r="BD298" i="15"/>
  <c r="BC298" i="15"/>
  <c r="BB298" i="15"/>
  <c r="BA298" i="15"/>
  <c r="AZ298" i="15"/>
  <c r="AY298" i="15"/>
  <c r="AX298" i="15"/>
  <c r="AW298" i="15"/>
  <c r="AV298" i="15"/>
  <c r="AU298" i="15"/>
  <c r="AT298" i="15"/>
  <c r="AS298" i="15"/>
  <c r="AR298" i="15"/>
  <c r="AQ298" i="15"/>
  <c r="AP298" i="15"/>
  <c r="AO298" i="15"/>
  <c r="AN298" i="15"/>
  <c r="AM298" i="15"/>
  <c r="AL298" i="15"/>
  <c r="AK298" i="15"/>
  <c r="AJ298" i="15"/>
  <c r="AI298" i="15"/>
  <c r="AH298" i="15"/>
  <c r="AG298" i="15"/>
  <c r="AF298" i="15"/>
  <c r="AE298" i="15"/>
  <c r="AC298" i="15"/>
  <c r="AB298" i="15"/>
  <c r="AA298" i="15"/>
  <c r="Z298" i="15"/>
  <c r="Y298" i="15"/>
  <c r="X298" i="15"/>
  <c r="W298" i="15"/>
  <c r="V298" i="15"/>
  <c r="U298" i="15"/>
  <c r="T298" i="15"/>
  <c r="S298" i="15"/>
  <c r="R298" i="15"/>
  <c r="Q298" i="15"/>
  <c r="P298" i="15"/>
  <c r="O298" i="15"/>
  <c r="N298" i="15"/>
  <c r="M298" i="15"/>
  <c r="L298" i="15"/>
  <c r="K298" i="15"/>
  <c r="J298" i="15"/>
  <c r="I298" i="15"/>
  <c r="BY297" i="15"/>
  <c r="BX297" i="15"/>
  <c r="BW297" i="15"/>
  <c r="BV297" i="15"/>
  <c r="BU297" i="15"/>
  <c r="BT297" i="15"/>
  <c r="BS297" i="15"/>
  <c r="BR297" i="15"/>
  <c r="BQ297" i="15"/>
  <c r="BP297" i="15"/>
  <c r="BO297" i="15"/>
  <c r="BN297" i="15"/>
  <c r="BM297" i="15"/>
  <c r="BL297" i="15"/>
  <c r="BK297" i="15"/>
  <c r="BJ297" i="15"/>
  <c r="BI297" i="15"/>
  <c r="BH297" i="15"/>
  <c r="BG297" i="15"/>
  <c r="BF297" i="15"/>
  <c r="BE297" i="15"/>
  <c r="BD297" i="15"/>
  <c r="BC297" i="15"/>
  <c r="BB297" i="15"/>
  <c r="BA297" i="15"/>
  <c r="AZ297" i="15"/>
  <c r="AY297" i="15"/>
  <c r="AX297" i="15"/>
  <c r="AW297" i="15"/>
  <c r="AV297" i="15"/>
  <c r="AU297" i="15"/>
  <c r="AT297" i="15"/>
  <c r="AS297" i="15"/>
  <c r="AR297" i="15"/>
  <c r="AQ297" i="15"/>
  <c r="AP297" i="15"/>
  <c r="AO297" i="15"/>
  <c r="AN297" i="15"/>
  <c r="AM297" i="15"/>
  <c r="AL297" i="15"/>
  <c r="AK297" i="15"/>
  <c r="AJ297" i="15"/>
  <c r="AI297" i="15"/>
  <c r="AH297" i="15"/>
  <c r="AG297" i="15"/>
  <c r="AF297" i="15"/>
  <c r="AE297" i="15"/>
  <c r="AC297" i="15"/>
  <c r="AB297" i="15"/>
  <c r="AA297" i="15"/>
  <c r="Z297" i="15"/>
  <c r="Y297" i="15"/>
  <c r="X297" i="15"/>
  <c r="W297" i="15"/>
  <c r="V297" i="15"/>
  <c r="U297" i="15"/>
  <c r="T297" i="15"/>
  <c r="S297" i="15"/>
  <c r="R297" i="15"/>
  <c r="Q297" i="15"/>
  <c r="P297" i="15"/>
  <c r="O297" i="15"/>
  <c r="N297" i="15"/>
  <c r="M297" i="15"/>
  <c r="L297" i="15"/>
  <c r="K297" i="15"/>
  <c r="J297" i="15"/>
  <c r="I297" i="15"/>
  <c r="BY296" i="15"/>
  <c r="BX296" i="15"/>
  <c r="BW296" i="15"/>
  <c r="BV296" i="15"/>
  <c r="BU296" i="15"/>
  <c r="BT296" i="15"/>
  <c r="BS296" i="15"/>
  <c r="BR296" i="15"/>
  <c r="BQ296" i="15"/>
  <c r="BP296" i="15"/>
  <c r="BO296" i="15"/>
  <c r="BN296" i="15"/>
  <c r="BM296" i="15"/>
  <c r="BL296" i="15"/>
  <c r="BK296" i="15"/>
  <c r="BJ296" i="15"/>
  <c r="BI296" i="15"/>
  <c r="BH296" i="15"/>
  <c r="BG296" i="15"/>
  <c r="BF296" i="15"/>
  <c r="BE296" i="15"/>
  <c r="BD296" i="15"/>
  <c r="BC296" i="15"/>
  <c r="BB296" i="15"/>
  <c r="BA296" i="15"/>
  <c r="AZ296" i="15"/>
  <c r="AY296" i="15"/>
  <c r="AX296" i="15"/>
  <c r="AW296" i="15"/>
  <c r="AV296" i="15"/>
  <c r="AU296" i="15"/>
  <c r="AT296" i="15"/>
  <c r="AS296" i="15"/>
  <c r="AR296" i="15"/>
  <c r="AQ296" i="15"/>
  <c r="AP296" i="15"/>
  <c r="AO296" i="15"/>
  <c r="AN296" i="15"/>
  <c r="AM296" i="15"/>
  <c r="AL296" i="15"/>
  <c r="AK296" i="15"/>
  <c r="AJ296" i="15"/>
  <c r="AI296" i="15"/>
  <c r="AH296" i="15"/>
  <c r="AG296" i="15"/>
  <c r="AF296" i="15"/>
  <c r="AE296" i="15"/>
  <c r="AC296" i="15"/>
  <c r="AB296" i="15"/>
  <c r="AA296" i="15"/>
  <c r="Z296" i="15"/>
  <c r="Y296" i="15"/>
  <c r="X296" i="15"/>
  <c r="W296" i="15"/>
  <c r="V296" i="15"/>
  <c r="U296" i="15"/>
  <c r="T296" i="15"/>
  <c r="S296" i="15"/>
  <c r="R296" i="15"/>
  <c r="Q296" i="15"/>
  <c r="P296" i="15"/>
  <c r="O296" i="15"/>
  <c r="N296" i="15"/>
  <c r="M296" i="15"/>
  <c r="L296" i="15"/>
  <c r="K296" i="15"/>
  <c r="J296" i="15"/>
  <c r="I296" i="15"/>
  <c r="BY295" i="15"/>
  <c r="BX295" i="15"/>
  <c r="BW295" i="15"/>
  <c r="BV295" i="15"/>
  <c r="BU295" i="15"/>
  <c r="BT295" i="15"/>
  <c r="BS295" i="15"/>
  <c r="BR295" i="15"/>
  <c r="BQ295" i="15"/>
  <c r="BP295" i="15"/>
  <c r="BO295" i="15"/>
  <c r="BN295" i="15"/>
  <c r="BM295" i="15"/>
  <c r="BL295" i="15"/>
  <c r="BK295" i="15"/>
  <c r="BJ295" i="15"/>
  <c r="BI295" i="15"/>
  <c r="BH295" i="15"/>
  <c r="BG295" i="15"/>
  <c r="BF295" i="15"/>
  <c r="BE295" i="15"/>
  <c r="BD295" i="15"/>
  <c r="BC295" i="15"/>
  <c r="BB295" i="15"/>
  <c r="BA295" i="15"/>
  <c r="AZ295" i="15"/>
  <c r="AY295" i="15"/>
  <c r="AX295" i="15"/>
  <c r="AW295" i="15"/>
  <c r="AV295" i="15"/>
  <c r="AU295" i="15"/>
  <c r="AT295" i="15"/>
  <c r="AS295" i="15"/>
  <c r="AR295" i="15"/>
  <c r="AQ295" i="15"/>
  <c r="AP295" i="15"/>
  <c r="AO295" i="15"/>
  <c r="AN295" i="15"/>
  <c r="AM295" i="15"/>
  <c r="AL295" i="15"/>
  <c r="AK295" i="15"/>
  <c r="AJ295" i="15"/>
  <c r="AI295" i="15"/>
  <c r="AH295" i="15"/>
  <c r="AG295" i="15"/>
  <c r="AF295" i="15"/>
  <c r="AE295" i="15"/>
  <c r="AC295" i="15"/>
  <c r="AB295" i="15"/>
  <c r="AA295" i="15"/>
  <c r="Z295" i="15"/>
  <c r="Y295" i="15"/>
  <c r="X295" i="15"/>
  <c r="W295" i="15"/>
  <c r="V295" i="15"/>
  <c r="U295" i="15"/>
  <c r="T295" i="15"/>
  <c r="S295" i="15"/>
  <c r="R295" i="15"/>
  <c r="Q295" i="15"/>
  <c r="P295" i="15"/>
  <c r="O295" i="15"/>
  <c r="N295" i="15"/>
  <c r="M295" i="15"/>
  <c r="L295" i="15"/>
  <c r="K295" i="15"/>
  <c r="J295" i="15"/>
  <c r="I295" i="15"/>
  <c r="BY294" i="15"/>
  <c r="BX294" i="15"/>
  <c r="BW294" i="15"/>
  <c r="BV294" i="15"/>
  <c r="BU294" i="15"/>
  <c r="BT294" i="15"/>
  <c r="BS294" i="15"/>
  <c r="BR294" i="15"/>
  <c r="BQ294" i="15"/>
  <c r="BP294" i="15"/>
  <c r="BO294" i="15"/>
  <c r="BN294" i="15"/>
  <c r="BM294" i="15"/>
  <c r="BL294" i="15"/>
  <c r="BK294" i="15"/>
  <c r="BJ294" i="15"/>
  <c r="BI294" i="15"/>
  <c r="BH294" i="15"/>
  <c r="BG294" i="15"/>
  <c r="BF294" i="15"/>
  <c r="BE294" i="15"/>
  <c r="BD294" i="15"/>
  <c r="BC294" i="15"/>
  <c r="BB294" i="15"/>
  <c r="BA294" i="15"/>
  <c r="AZ294" i="15"/>
  <c r="AY294" i="15"/>
  <c r="AX294" i="15"/>
  <c r="AW294" i="15"/>
  <c r="AV294" i="15"/>
  <c r="AU294" i="15"/>
  <c r="AT294" i="15"/>
  <c r="AS294" i="15"/>
  <c r="AR294" i="15"/>
  <c r="AQ294" i="15"/>
  <c r="AP294" i="15"/>
  <c r="AO294" i="15"/>
  <c r="AN294" i="15"/>
  <c r="AM294" i="15"/>
  <c r="AL294" i="15"/>
  <c r="AK294" i="15"/>
  <c r="AJ294" i="15"/>
  <c r="AI294" i="15"/>
  <c r="AH294" i="15"/>
  <c r="AG294" i="15"/>
  <c r="AF294" i="15"/>
  <c r="AE294" i="15"/>
  <c r="AC294" i="15"/>
  <c r="AB294" i="15"/>
  <c r="AA294" i="15"/>
  <c r="Z294" i="15"/>
  <c r="Y294" i="15"/>
  <c r="X294" i="15"/>
  <c r="W294" i="15"/>
  <c r="V294" i="15"/>
  <c r="U294" i="15"/>
  <c r="T294" i="15"/>
  <c r="S294" i="15"/>
  <c r="R294" i="15"/>
  <c r="Q294" i="15"/>
  <c r="P294" i="15"/>
  <c r="O294" i="15"/>
  <c r="N294" i="15"/>
  <c r="M294" i="15"/>
  <c r="L294" i="15"/>
  <c r="K294" i="15"/>
  <c r="J294" i="15"/>
  <c r="I294" i="15"/>
  <c r="BY293" i="15"/>
  <c r="BX293" i="15"/>
  <c r="BW293" i="15"/>
  <c r="BV293" i="15"/>
  <c r="BU293" i="15"/>
  <c r="BT293" i="15"/>
  <c r="BS293" i="15"/>
  <c r="BR293" i="15"/>
  <c r="BQ293" i="15"/>
  <c r="BP293" i="15"/>
  <c r="BO293" i="15"/>
  <c r="BN293" i="15"/>
  <c r="BM293" i="15"/>
  <c r="BL293" i="15"/>
  <c r="BK293" i="15"/>
  <c r="BJ293" i="15"/>
  <c r="BI293" i="15"/>
  <c r="BH293" i="15"/>
  <c r="BG293" i="15"/>
  <c r="BF293" i="15"/>
  <c r="BE293" i="15"/>
  <c r="BD293" i="15"/>
  <c r="BC293" i="15"/>
  <c r="BB293" i="15"/>
  <c r="BA293" i="15"/>
  <c r="AZ293" i="15"/>
  <c r="AY293" i="15"/>
  <c r="AX293" i="15"/>
  <c r="AW293" i="15"/>
  <c r="AV293" i="15"/>
  <c r="AU293" i="15"/>
  <c r="AT293" i="15"/>
  <c r="AS293" i="15"/>
  <c r="AR293" i="15"/>
  <c r="AQ293" i="15"/>
  <c r="AP293" i="15"/>
  <c r="AO293" i="15"/>
  <c r="AN293" i="15"/>
  <c r="AM293" i="15"/>
  <c r="AL293" i="15"/>
  <c r="AK293" i="15"/>
  <c r="AJ293" i="15"/>
  <c r="AI293" i="15"/>
  <c r="AH293" i="15"/>
  <c r="AG293" i="15"/>
  <c r="AF293" i="15"/>
  <c r="AE293" i="15"/>
  <c r="AC293" i="15"/>
  <c r="AB293" i="15"/>
  <c r="AA293" i="15"/>
  <c r="Z293" i="15"/>
  <c r="Y293" i="15"/>
  <c r="X293" i="15"/>
  <c r="W293" i="15"/>
  <c r="V293" i="15"/>
  <c r="U293" i="15"/>
  <c r="T293" i="15"/>
  <c r="S293" i="15"/>
  <c r="R293" i="15"/>
  <c r="Q293" i="15"/>
  <c r="P293" i="15"/>
  <c r="O293" i="15"/>
  <c r="N293" i="15"/>
  <c r="M293" i="15"/>
  <c r="L293" i="15"/>
  <c r="K293" i="15"/>
  <c r="J293" i="15"/>
  <c r="I293" i="15"/>
  <c r="BY292" i="15"/>
  <c r="BX292" i="15"/>
  <c r="BW292" i="15"/>
  <c r="BV292" i="15"/>
  <c r="BU292" i="15"/>
  <c r="BT292" i="15"/>
  <c r="BS292" i="15"/>
  <c r="BR292" i="15"/>
  <c r="BQ292" i="15"/>
  <c r="BP292" i="15"/>
  <c r="BO292" i="15"/>
  <c r="BN292" i="15"/>
  <c r="BM292" i="15"/>
  <c r="BL292" i="15"/>
  <c r="BK292" i="15"/>
  <c r="BJ292" i="15"/>
  <c r="BI292" i="15"/>
  <c r="BH292" i="15"/>
  <c r="BG292" i="15"/>
  <c r="BF292" i="15"/>
  <c r="BE292" i="15"/>
  <c r="BD292" i="15"/>
  <c r="BC292" i="15"/>
  <c r="BB292" i="15"/>
  <c r="BA292" i="15"/>
  <c r="AZ292" i="15"/>
  <c r="AY292" i="15"/>
  <c r="AX292" i="15"/>
  <c r="AW292" i="15"/>
  <c r="AV292" i="15"/>
  <c r="AU292" i="15"/>
  <c r="AT292" i="15"/>
  <c r="AS292" i="15"/>
  <c r="AR292" i="15"/>
  <c r="AQ292" i="15"/>
  <c r="AP292" i="15"/>
  <c r="AO292" i="15"/>
  <c r="AN292" i="15"/>
  <c r="AM292" i="15"/>
  <c r="AL292" i="15"/>
  <c r="AK292" i="15"/>
  <c r="AJ292" i="15"/>
  <c r="AI292" i="15"/>
  <c r="AH292" i="15"/>
  <c r="AG292" i="15"/>
  <c r="AF292" i="15"/>
  <c r="AE292" i="15"/>
  <c r="AC292" i="15"/>
  <c r="AB292" i="15"/>
  <c r="AA292" i="15"/>
  <c r="Z292" i="15"/>
  <c r="Y292" i="15"/>
  <c r="X292" i="15"/>
  <c r="W292" i="15"/>
  <c r="V292" i="15"/>
  <c r="U292" i="15"/>
  <c r="T292" i="15"/>
  <c r="S292" i="15"/>
  <c r="R292" i="15"/>
  <c r="Q292" i="15"/>
  <c r="P292" i="15"/>
  <c r="O292" i="15"/>
  <c r="N292" i="15"/>
  <c r="M292" i="15"/>
  <c r="L292" i="15"/>
  <c r="K292" i="15"/>
  <c r="J292" i="15"/>
  <c r="I292" i="15"/>
  <c r="BY291" i="15"/>
  <c r="BX291" i="15"/>
  <c r="BW291" i="15"/>
  <c r="BV291" i="15"/>
  <c r="BU291" i="15"/>
  <c r="BT291" i="15"/>
  <c r="BS291" i="15"/>
  <c r="BR291" i="15"/>
  <c r="BQ291" i="15"/>
  <c r="BP291" i="15"/>
  <c r="BO291" i="15"/>
  <c r="BN291" i="15"/>
  <c r="BM291" i="15"/>
  <c r="BL291" i="15"/>
  <c r="BK291" i="15"/>
  <c r="BJ291" i="15"/>
  <c r="BI291" i="15"/>
  <c r="BH291" i="15"/>
  <c r="BG291" i="15"/>
  <c r="BF291" i="15"/>
  <c r="BE291" i="15"/>
  <c r="BD291" i="15"/>
  <c r="BC291" i="15"/>
  <c r="BB291" i="15"/>
  <c r="BA291" i="15"/>
  <c r="AZ291" i="15"/>
  <c r="AY291" i="15"/>
  <c r="AX291" i="15"/>
  <c r="AW291" i="15"/>
  <c r="AV291" i="15"/>
  <c r="AU291" i="15"/>
  <c r="AT291" i="15"/>
  <c r="AS291" i="15"/>
  <c r="AR291" i="15"/>
  <c r="AQ291" i="15"/>
  <c r="AP291" i="15"/>
  <c r="AO291" i="15"/>
  <c r="AN291" i="15"/>
  <c r="AM291" i="15"/>
  <c r="AL291" i="15"/>
  <c r="AK291" i="15"/>
  <c r="AJ291" i="15"/>
  <c r="AI291" i="15"/>
  <c r="AH291" i="15"/>
  <c r="AG291" i="15"/>
  <c r="AF291" i="15"/>
  <c r="AE291" i="15"/>
  <c r="AC291" i="15"/>
  <c r="AB291" i="15"/>
  <c r="AA291" i="15"/>
  <c r="Z291" i="15"/>
  <c r="Y291" i="15"/>
  <c r="X291" i="15"/>
  <c r="W291" i="15"/>
  <c r="V291" i="15"/>
  <c r="U291" i="15"/>
  <c r="T291" i="15"/>
  <c r="S291" i="15"/>
  <c r="R291" i="15"/>
  <c r="Q291" i="15"/>
  <c r="P291" i="15"/>
  <c r="O291" i="15"/>
  <c r="N291" i="15"/>
  <c r="M291" i="15"/>
  <c r="L291" i="15"/>
  <c r="K291" i="15"/>
  <c r="J291" i="15"/>
  <c r="I291" i="15"/>
  <c r="BY290" i="15"/>
  <c r="BX290" i="15"/>
  <c r="BW290" i="15"/>
  <c r="BV290" i="15"/>
  <c r="BU290" i="15"/>
  <c r="BT290" i="15"/>
  <c r="BS290" i="15"/>
  <c r="BR290" i="15"/>
  <c r="BQ290" i="15"/>
  <c r="BP290" i="15"/>
  <c r="BO290" i="15"/>
  <c r="BN290" i="15"/>
  <c r="BM290" i="15"/>
  <c r="BL290" i="15"/>
  <c r="BK290" i="15"/>
  <c r="BJ290" i="15"/>
  <c r="BI290" i="15"/>
  <c r="BH290" i="15"/>
  <c r="BG290" i="15"/>
  <c r="BF290" i="15"/>
  <c r="BE290" i="15"/>
  <c r="BD290" i="15"/>
  <c r="BC290" i="15"/>
  <c r="BB290" i="15"/>
  <c r="BA290" i="15"/>
  <c r="AZ290" i="15"/>
  <c r="AY290" i="15"/>
  <c r="AX290" i="15"/>
  <c r="AW290" i="15"/>
  <c r="AV290" i="15"/>
  <c r="AU290" i="15"/>
  <c r="AT290" i="15"/>
  <c r="AS290" i="15"/>
  <c r="AR290" i="15"/>
  <c r="AQ290" i="15"/>
  <c r="AP290" i="15"/>
  <c r="AO290" i="15"/>
  <c r="AN290" i="15"/>
  <c r="AM290" i="15"/>
  <c r="AL290" i="15"/>
  <c r="AK290" i="15"/>
  <c r="AJ290" i="15"/>
  <c r="AI290" i="15"/>
  <c r="AH290" i="15"/>
  <c r="AG290" i="15"/>
  <c r="AF290" i="15"/>
  <c r="AE290" i="15"/>
  <c r="AC290" i="15"/>
  <c r="AB290" i="15"/>
  <c r="AA290" i="15"/>
  <c r="Z290" i="15"/>
  <c r="Y290" i="15"/>
  <c r="X290" i="15"/>
  <c r="W290" i="15"/>
  <c r="V290" i="15"/>
  <c r="U290" i="15"/>
  <c r="T290" i="15"/>
  <c r="S290" i="15"/>
  <c r="R290" i="15"/>
  <c r="Q290" i="15"/>
  <c r="P290" i="15"/>
  <c r="O290" i="15"/>
  <c r="N290" i="15"/>
  <c r="M290" i="15"/>
  <c r="L290" i="15"/>
  <c r="K290" i="15"/>
  <c r="J290" i="15"/>
  <c r="I290" i="15"/>
  <c r="BY289" i="15"/>
  <c r="BX289" i="15"/>
  <c r="BW289" i="15"/>
  <c r="BV289" i="15"/>
  <c r="BU289" i="15"/>
  <c r="BT289" i="15"/>
  <c r="BS289" i="15"/>
  <c r="BR289" i="15"/>
  <c r="BQ289" i="15"/>
  <c r="BP289" i="15"/>
  <c r="BO289" i="15"/>
  <c r="BN289" i="15"/>
  <c r="BM289" i="15"/>
  <c r="BL289" i="15"/>
  <c r="BK289" i="15"/>
  <c r="BJ289" i="15"/>
  <c r="BI289" i="15"/>
  <c r="BH289" i="15"/>
  <c r="BG289" i="15"/>
  <c r="BF289" i="15"/>
  <c r="BE289" i="15"/>
  <c r="BD289" i="15"/>
  <c r="BC289" i="15"/>
  <c r="BB289" i="15"/>
  <c r="BA289" i="15"/>
  <c r="AZ289" i="15"/>
  <c r="AY289" i="15"/>
  <c r="AX289" i="15"/>
  <c r="AW289" i="15"/>
  <c r="AV289" i="15"/>
  <c r="AU289" i="15"/>
  <c r="AT289" i="15"/>
  <c r="AS289" i="15"/>
  <c r="AR289" i="15"/>
  <c r="AQ289" i="15"/>
  <c r="AP289" i="15"/>
  <c r="AO289" i="15"/>
  <c r="AN289" i="15"/>
  <c r="AM289" i="15"/>
  <c r="AL289" i="15"/>
  <c r="AK289" i="15"/>
  <c r="AJ289" i="15"/>
  <c r="AI289" i="15"/>
  <c r="AH289" i="15"/>
  <c r="AG289" i="15"/>
  <c r="AF289" i="15"/>
  <c r="AE289" i="15"/>
  <c r="AC289" i="15"/>
  <c r="AB289" i="15"/>
  <c r="AA289" i="15"/>
  <c r="Z289" i="15"/>
  <c r="Y289" i="15"/>
  <c r="X289" i="15"/>
  <c r="W289" i="15"/>
  <c r="V289" i="15"/>
  <c r="U289" i="15"/>
  <c r="T289" i="15"/>
  <c r="S289" i="15"/>
  <c r="R289" i="15"/>
  <c r="Q289" i="15"/>
  <c r="P289" i="15"/>
  <c r="O289" i="15"/>
  <c r="N289" i="15"/>
  <c r="M289" i="15"/>
  <c r="L289" i="15"/>
  <c r="K289" i="15"/>
  <c r="J289" i="15"/>
  <c r="I289" i="15"/>
  <c r="BY288" i="15"/>
  <c r="BX288" i="15"/>
  <c r="BW288" i="15"/>
  <c r="BV288" i="15"/>
  <c r="BU288" i="15"/>
  <c r="BT288" i="15"/>
  <c r="BS288" i="15"/>
  <c r="BR288" i="15"/>
  <c r="BQ288" i="15"/>
  <c r="BP288" i="15"/>
  <c r="BO288" i="15"/>
  <c r="BN288" i="15"/>
  <c r="BM288" i="15"/>
  <c r="BL288" i="15"/>
  <c r="BK288" i="15"/>
  <c r="BJ288" i="15"/>
  <c r="BI288" i="15"/>
  <c r="BH288" i="15"/>
  <c r="BG288" i="15"/>
  <c r="BF288" i="15"/>
  <c r="BE288" i="15"/>
  <c r="BD288" i="15"/>
  <c r="BC288" i="15"/>
  <c r="BB288" i="15"/>
  <c r="BA288" i="15"/>
  <c r="AZ288" i="15"/>
  <c r="AY288" i="15"/>
  <c r="AX288" i="15"/>
  <c r="AW288" i="15"/>
  <c r="AV288" i="15"/>
  <c r="AU288" i="15"/>
  <c r="AT288" i="15"/>
  <c r="AS288" i="15"/>
  <c r="AR288" i="15"/>
  <c r="AQ288" i="15"/>
  <c r="AP288" i="15"/>
  <c r="AO288" i="15"/>
  <c r="AN288" i="15"/>
  <c r="AM288" i="15"/>
  <c r="AL288" i="15"/>
  <c r="AK288" i="15"/>
  <c r="AJ288" i="15"/>
  <c r="AI288" i="15"/>
  <c r="AH288" i="15"/>
  <c r="AG288" i="15"/>
  <c r="AF288" i="15"/>
  <c r="AE288" i="15"/>
  <c r="AC288" i="15"/>
  <c r="AB288" i="15"/>
  <c r="AA288" i="15"/>
  <c r="Z288" i="15"/>
  <c r="Y288" i="15"/>
  <c r="X288" i="15"/>
  <c r="W288" i="15"/>
  <c r="V288" i="15"/>
  <c r="U288" i="15"/>
  <c r="T288" i="15"/>
  <c r="S288" i="15"/>
  <c r="R288" i="15"/>
  <c r="Q288" i="15"/>
  <c r="P288" i="15"/>
  <c r="O288" i="15"/>
  <c r="N288" i="15"/>
  <c r="M288" i="15"/>
  <c r="L288" i="15"/>
  <c r="K288" i="15"/>
  <c r="J288" i="15"/>
  <c r="I288" i="15"/>
  <c r="BY287" i="15"/>
  <c r="BX287" i="15"/>
  <c r="BW287" i="15"/>
  <c r="BV287" i="15"/>
  <c r="BU287" i="15"/>
  <c r="BT287" i="15"/>
  <c r="BS287" i="15"/>
  <c r="BR287" i="15"/>
  <c r="BQ287" i="15"/>
  <c r="BP287" i="15"/>
  <c r="BO287" i="15"/>
  <c r="BN287" i="15"/>
  <c r="BM287" i="15"/>
  <c r="BL287" i="15"/>
  <c r="BK287" i="15"/>
  <c r="BJ287" i="15"/>
  <c r="BI287" i="15"/>
  <c r="BH287" i="15"/>
  <c r="BG287" i="15"/>
  <c r="BF287" i="15"/>
  <c r="BE287" i="15"/>
  <c r="BD287" i="15"/>
  <c r="BC287" i="15"/>
  <c r="BB287" i="15"/>
  <c r="BA287" i="15"/>
  <c r="AZ287" i="15"/>
  <c r="AY287" i="15"/>
  <c r="AX287" i="15"/>
  <c r="AW287" i="15"/>
  <c r="AV287" i="15"/>
  <c r="AU287" i="15"/>
  <c r="AT287" i="15"/>
  <c r="AS287" i="15"/>
  <c r="AR287" i="15"/>
  <c r="AQ287" i="15"/>
  <c r="AP287" i="15"/>
  <c r="AO287" i="15"/>
  <c r="AN287" i="15"/>
  <c r="AM287" i="15"/>
  <c r="AL287" i="15"/>
  <c r="AK287" i="15"/>
  <c r="AJ287" i="15"/>
  <c r="AI287" i="15"/>
  <c r="AH287" i="15"/>
  <c r="AG287" i="15"/>
  <c r="AF287" i="15"/>
  <c r="AE287" i="15"/>
  <c r="AC287" i="15"/>
  <c r="AB287" i="15"/>
  <c r="AA287" i="15"/>
  <c r="Z287" i="15"/>
  <c r="Y287" i="15"/>
  <c r="X287" i="15"/>
  <c r="W287" i="15"/>
  <c r="V287" i="15"/>
  <c r="U287" i="15"/>
  <c r="T287" i="15"/>
  <c r="S287" i="15"/>
  <c r="R287" i="15"/>
  <c r="Q287" i="15"/>
  <c r="P287" i="15"/>
  <c r="O287" i="15"/>
  <c r="N287" i="15"/>
  <c r="M287" i="15"/>
  <c r="L287" i="15"/>
  <c r="K287" i="15"/>
  <c r="J287" i="15"/>
  <c r="I287" i="15"/>
  <c r="BY286" i="15"/>
  <c r="BX286" i="15"/>
  <c r="BW286" i="15"/>
  <c r="BV286" i="15"/>
  <c r="BU286" i="15"/>
  <c r="BT286" i="15"/>
  <c r="BS286" i="15"/>
  <c r="BR286" i="15"/>
  <c r="BQ286" i="15"/>
  <c r="BP286" i="15"/>
  <c r="BO286" i="15"/>
  <c r="BN286" i="15"/>
  <c r="BM286" i="15"/>
  <c r="BL286" i="15"/>
  <c r="BK286" i="15"/>
  <c r="BJ286" i="15"/>
  <c r="BI286" i="15"/>
  <c r="BH286" i="15"/>
  <c r="BG286" i="15"/>
  <c r="BF286" i="15"/>
  <c r="BE286" i="15"/>
  <c r="BD286" i="15"/>
  <c r="BC286" i="15"/>
  <c r="BB286" i="15"/>
  <c r="BA286" i="15"/>
  <c r="AZ286" i="15"/>
  <c r="AY286" i="15"/>
  <c r="AX286" i="15"/>
  <c r="AW286" i="15"/>
  <c r="AV286" i="15"/>
  <c r="AU286" i="15"/>
  <c r="AT286" i="15"/>
  <c r="AS286" i="15"/>
  <c r="AR286" i="15"/>
  <c r="AQ286" i="15"/>
  <c r="AP286" i="15"/>
  <c r="AO286" i="15"/>
  <c r="AN286" i="15"/>
  <c r="AM286" i="15"/>
  <c r="AL286" i="15"/>
  <c r="AK286" i="15"/>
  <c r="AJ286" i="15"/>
  <c r="AI286" i="15"/>
  <c r="AH286" i="15"/>
  <c r="AG286" i="15"/>
  <c r="AF286" i="15"/>
  <c r="AE286" i="15"/>
  <c r="AC286" i="15"/>
  <c r="AB286" i="15"/>
  <c r="AA286" i="15"/>
  <c r="Z286" i="15"/>
  <c r="Y286" i="15"/>
  <c r="X286" i="15"/>
  <c r="W286" i="15"/>
  <c r="V286" i="15"/>
  <c r="U286" i="15"/>
  <c r="T286" i="15"/>
  <c r="S286" i="15"/>
  <c r="R286" i="15"/>
  <c r="Q286" i="15"/>
  <c r="P286" i="15"/>
  <c r="O286" i="15"/>
  <c r="N286" i="15"/>
  <c r="M286" i="15"/>
  <c r="L286" i="15"/>
  <c r="K286" i="15"/>
  <c r="J286" i="15"/>
  <c r="I286" i="15"/>
  <c r="BY285" i="15"/>
  <c r="BX285" i="15"/>
  <c r="BW285" i="15"/>
  <c r="BV285" i="15"/>
  <c r="BU285" i="15"/>
  <c r="BT285" i="15"/>
  <c r="BS285" i="15"/>
  <c r="BR285" i="15"/>
  <c r="BQ285" i="15"/>
  <c r="BP285" i="15"/>
  <c r="BO285" i="15"/>
  <c r="BN285" i="15"/>
  <c r="BM285" i="15"/>
  <c r="BL285" i="15"/>
  <c r="BK285" i="15"/>
  <c r="BJ285" i="15"/>
  <c r="BI285" i="15"/>
  <c r="BH285" i="15"/>
  <c r="BG285" i="15"/>
  <c r="BF285" i="15"/>
  <c r="BE285" i="15"/>
  <c r="BD285" i="15"/>
  <c r="BC285" i="15"/>
  <c r="BB285" i="15"/>
  <c r="BA285" i="15"/>
  <c r="AZ285" i="15"/>
  <c r="AY285" i="15"/>
  <c r="AX285" i="15"/>
  <c r="AW285" i="15"/>
  <c r="AV285" i="15"/>
  <c r="AU285" i="15"/>
  <c r="AT285" i="15"/>
  <c r="AS285" i="15"/>
  <c r="AR285" i="15"/>
  <c r="AQ285" i="15"/>
  <c r="AP285" i="15"/>
  <c r="AO285" i="15"/>
  <c r="AN285" i="15"/>
  <c r="AM285" i="15"/>
  <c r="AL285" i="15"/>
  <c r="AK285" i="15"/>
  <c r="AJ285" i="15"/>
  <c r="AI285" i="15"/>
  <c r="AH285" i="15"/>
  <c r="AG285" i="15"/>
  <c r="AF285" i="15"/>
  <c r="AE285" i="15"/>
  <c r="AC285" i="15"/>
  <c r="AB285" i="15"/>
  <c r="AA285" i="15"/>
  <c r="Z285" i="15"/>
  <c r="Y285" i="15"/>
  <c r="X285" i="15"/>
  <c r="W285" i="15"/>
  <c r="V285" i="15"/>
  <c r="U285" i="15"/>
  <c r="T285" i="15"/>
  <c r="S285" i="15"/>
  <c r="R285" i="15"/>
  <c r="Q285" i="15"/>
  <c r="P285" i="15"/>
  <c r="O285" i="15"/>
  <c r="N285" i="15"/>
  <c r="M285" i="15"/>
  <c r="L285" i="15"/>
  <c r="K285" i="15"/>
  <c r="J285" i="15"/>
  <c r="I285" i="15"/>
  <c r="BY284" i="15"/>
  <c r="BX284" i="15"/>
  <c r="BW284" i="15"/>
  <c r="BV284" i="15"/>
  <c r="BU284" i="15"/>
  <c r="BT284" i="15"/>
  <c r="BS284" i="15"/>
  <c r="BR284" i="15"/>
  <c r="BQ284" i="15"/>
  <c r="BP284" i="15"/>
  <c r="BO284" i="15"/>
  <c r="BN284" i="15"/>
  <c r="BM284" i="15"/>
  <c r="BL284" i="15"/>
  <c r="BK284" i="15"/>
  <c r="BJ284" i="15"/>
  <c r="BI284" i="15"/>
  <c r="BH284" i="15"/>
  <c r="BG284" i="15"/>
  <c r="BF284" i="15"/>
  <c r="BE284" i="15"/>
  <c r="BD284" i="15"/>
  <c r="BC284" i="15"/>
  <c r="BB284" i="15"/>
  <c r="BA284" i="15"/>
  <c r="AZ284" i="15"/>
  <c r="AY284" i="15"/>
  <c r="AX284" i="15"/>
  <c r="AW284" i="15"/>
  <c r="AV284" i="15"/>
  <c r="AU284" i="15"/>
  <c r="AT284" i="15"/>
  <c r="AS284" i="15"/>
  <c r="AR284" i="15"/>
  <c r="AQ284" i="15"/>
  <c r="AP284" i="15"/>
  <c r="AO284" i="15"/>
  <c r="AN284" i="15"/>
  <c r="AM284" i="15"/>
  <c r="AL284" i="15"/>
  <c r="AK284" i="15"/>
  <c r="AJ284" i="15"/>
  <c r="AI284" i="15"/>
  <c r="AH284" i="15"/>
  <c r="AG284" i="15"/>
  <c r="AF284" i="15"/>
  <c r="AE284" i="15"/>
  <c r="AC284" i="15"/>
  <c r="AB284" i="15"/>
  <c r="AA284" i="15"/>
  <c r="Z284" i="15"/>
  <c r="Y284" i="15"/>
  <c r="X284" i="15"/>
  <c r="W284" i="15"/>
  <c r="V284" i="15"/>
  <c r="U284" i="15"/>
  <c r="T284" i="15"/>
  <c r="S284" i="15"/>
  <c r="R284" i="15"/>
  <c r="Q284" i="15"/>
  <c r="P284" i="15"/>
  <c r="O284" i="15"/>
  <c r="N284" i="15"/>
  <c r="M284" i="15"/>
  <c r="L284" i="15"/>
  <c r="K284" i="15"/>
  <c r="J284" i="15"/>
  <c r="I284" i="15"/>
  <c r="BY283" i="15"/>
  <c r="BX283" i="15"/>
  <c r="BW283" i="15"/>
  <c r="BV283" i="15"/>
  <c r="BU283" i="15"/>
  <c r="BT283" i="15"/>
  <c r="BS283" i="15"/>
  <c r="BR283" i="15"/>
  <c r="BQ283" i="15"/>
  <c r="BP283" i="15"/>
  <c r="BO283" i="15"/>
  <c r="BN283" i="15"/>
  <c r="BM283" i="15"/>
  <c r="BL283" i="15"/>
  <c r="BK283" i="15"/>
  <c r="BJ283" i="15"/>
  <c r="BI283" i="15"/>
  <c r="BH283" i="15"/>
  <c r="BG283" i="15"/>
  <c r="BF283" i="15"/>
  <c r="BE283" i="15"/>
  <c r="BD283" i="15"/>
  <c r="BC283" i="15"/>
  <c r="BB283" i="15"/>
  <c r="BA283" i="15"/>
  <c r="AZ283" i="15"/>
  <c r="AY283" i="15"/>
  <c r="AX283" i="15"/>
  <c r="AW283" i="15"/>
  <c r="AV283" i="15"/>
  <c r="AU283" i="15"/>
  <c r="AT283" i="15"/>
  <c r="AS283" i="15"/>
  <c r="AR283" i="15"/>
  <c r="AQ283" i="15"/>
  <c r="AP283" i="15"/>
  <c r="AO283" i="15"/>
  <c r="AN283" i="15"/>
  <c r="AM283" i="15"/>
  <c r="AL283" i="15"/>
  <c r="AK283" i="15"/>
  <c r="AJ283" i="15"/>
  <c r="AI283" i="15"/>
  <c r="AH283" i="15"/>
  <c r="AG283" i="15"/>
  <c r="AF283" i="15"/>
  <c r="AE283" i="15"/>
  <c r="AC283" i="15"/>
  <c r="AB283" i="15"/>
  <c r="AA283" i="15"/>
  <c r="Z283" i="15"/>
  <c r="Y283" i="15"/>
  <c r="X283" i="15"/>
  <c r="W283" i="15"/>
  <c r="V283" i="15"/>
  <c r="U283" i="15"/>
  <c r="T283" i="15"/>
  <c r="S283" i="15"/>
  <c r="R283" i="15"/>
  <c r="Q283" i="15"/>
  <c r="P283" i="15"/>
  <c r="O283" i="15"/>
  <c r="N283" i="15"/>
  <c r="M283" i="15"/>
  <c r="L283" i="15"/>
  <c r="K283" i="15"/>
  <c r="J283" i="15"/>
  <c r="I283" i="15"/>
  <c r="BY282" i="15"/>
  <c r="BX282" i="15"/>
  <c r="BW282" i="15"/>
  <c r="BV282" i="15"/>
  <c r="BU282" i="15"/>
  <c r="BT282" i="15"/>
  <c r="BS282" i="15"/>
  <c r="BR282" i="15"/>
  <c r="BQ282" i="15"/>
  <c r="BP282" i="15"/>
  <c r="BO282" i="15"/>
  <c r="BN282" i="15"/>
  <c r="BM282" i="15"/>
  <c r="BL282" i="15"/>
  <c r="BK282" i="15"/>
  <c r="BJ282" i="15"/>
  <c r="BI282" i="15"/>
  <c r="BH282" i="15"/>
  <c r="BG282" i="15"/>
  <c r="BF282" i="15"/>
  <c r="BE282" i="15"/>
  <c r="BD282" i="15"/>
  <c r="BC282" i="15"/>
  <c r="BB282" i="15"/>
  <c r="BA282" i="15"/>
  <c r="AZ282" i="15"/>
  <c r="AY282" i="15"/>
  <c r="AX282" i="15"/>
  <c r="AW282" i="15"/>
  <c r="AV282" i="15"/>
  <c r="AU282" i="15"/>
  <c r="AT282" i="15"/>
  <c r="AS282" i="15"/>
  <c r="AR282" i="15"/>
  <c r="AQ282" i="15"/>
  <c r="AP282" i="15"/>
  <c r="AO282" i="15"/>
  <c r="AN282" i="15"/>
  <c r="AM282" i="15"/>
  <c r="AL282" i="15"/>
  <c r="AK282" i="15"/>
  <c r="AJ282" i="15"/>
  <c r="AI282" i="15"/>
  <c r="AH282" i="15"/>
  <c r="AG282" i="15"/>
  <c r="AF282" i="15"/>
  <c r="AE282" i="15"/>
  <c r="AC282" i="15"/>
  <c r="AB282" i="15"/>
  <c r="AA282" i="15"/>
  <c r="Z282" i="15"/>
  <c r="Y282" i="15"/>
  <c r="X282" i="15"/>
  <c r="W282" i="15"/>
  <c r="V282" i="15"/>
  <c r="U282" i="15"/>
  <c r="T282" i="15"/>
  <c r="S282" i="15"/>
  <c r="R282" i="15"/>
  <c r="Q282" i="15"/>
  <c r="P282" i="15"/>
  <c r="O282" i="15"/>
  <c r="N282" i="15"/>
  <c r="M282" i="15"/>
  <c r="L282" i="15"/>
  <c r="K282" i="15"/>
  <c r="J282" i="15"/>
  <c r="I282" i="15"/>
  <c r="BY281" i="15"/>
  <c r="BX281" i="15"/>
  <c r="BW281" i="15"/>
  <c r="BV281" i="15"/>
  <c r="BU281" i="15"/>
  <c r="BT281" i="15"/>
  <c r="BS281" i="15"/>
  <c r="BR281" i="15"/>
  <c r="BQ281" i="15"/>
  <c r="BP281" i="15"/>
  <c r="BO281" i="15"/>
  <c r="BN281" i="15"/>
  <c r="BM281" i="15"/>
  <c r="BL281" i="15"/>
  <c r="BK281" i="15"/>
  <c r="BJ281" i="15"/>
  <c r="BI281" i="15"/>
  <c r="BH281" i="15"/>
  <c r="BG281" i="15"/>
  <c r="BF281" i="15"/>
  <c r="BE281" i="15"/>
  <c r="BD281" i="15"/>
  <c r="BC281" i="15"/>
  <c r="BB281" i="15"/>
  <c r="BA281" i="15"/>
  <c r="AZ281" i="15"/>
  <c r="AY281" i="15"/>
  <c r="AX281" i="15"/>
  <c r="AW281" i="15"/>
  <c r="AV281" i="15"/>
  <c r="AU281" i="15"/>
  <c r="AT281" i="15"/>
  <c r="AS281" i="15"/>
  <c r="AR281" i="15"/>
  <c r="AQ281" i="15"/>
  <c r="AP281" i="15"/>
  <c r="AO281" i="15"/>
  <c r="AN281" i="15"/>
  <c r="AM281" i="15"/>
  <c r="AL281" i="15"/>
  <c r="AK281" i="15"/>
  <c r="AJ281" i="15"/>
  <c r="AI281" i="15"/>
  <c r="AH281" i="15"/>
  <c r="AG281" i="15"/>
  <c r="AF281" i="15"/>
  <c r="AE281" i="15"/>
  <c r="AC281" i="15"/>
  <c r="AB281" i="15"/>
  <c r="AA281" i="15"/>
  <c r="Z281" i="15"/>
  <c r="Y281" i="15"/>
  <c r="X281" i="15"/>
  <c r="W281" i="15"/>
  <c r="V281" i="15"/>
  <c r="U281" i="15"/>
  <c r="T281" i="15"/>
  <c r="S281" i="15"/>
  <c r="R281" i="15"/>
  <c r="Q281" i="15"/>
  <c r="P281" i="15"/>
  <c r="O281" i="15"/>
  <c r="N281" i="15"/>
  <c r="M281" i="15"/>
  <c r="L281" i="15"/>
  <c r="K281" i="15"/>
  <c r="J281" i="15"/>
  <c r="I281" i="15"/>
  <c r="BY280" i="15"/>
  <c r="BX280" i="15"/>
  <c r="BW280" i="15"/>
  <c r="BV280" i="15"/>
  <c r="BU280" i="15"/>
  <c r="BT280" i="15"/>
  <c r="BS280" i="15"/>
  <c r="BR280" i="15"/>
  <c r="BQ280" i="15"/>
  <c r="BP280" i="15"/>
  <c r="BO280" i="15"/>
  <c r="BN280" i="15"/>
  <c r="BM280" i="15"/>
  <c r="BL280" i="15"/>
  <c r="BK280" i="15"/>
  <c r="BJ280" i="15"/>
  <c r="BI280" i="15"/>
  <c r="BH280" i="15"/>
  <c r="BG280" i="15"/>
  <c r="BF280" i="15"/>
  <c r="BE280" i="15"/>
  <c r="BD280" i="15"/>
  <c r="BC280" i="15"/>
  <c r="BB280" i="15"/>
  <c r="BA280" i="15"/>
  <c r="AZ280" i="15"/>
  <c r="AY280" i="15"/>
  <c r="AX280" i="15"/>
  <c r="AW280" i="15"/>
  <c r="AV280" i="15"/>
  <c r="AU280" i="15"/>
  <c r="AT280" i="15"/>
  <c r="AS280" i="15"/>
  <c r="AR280" i="15"/>
  <c r="AQ280" i="15"/>
  <c r="AP280" i="15"/>
  <c r="AO280" i="15"/>
  <c r="AN280" i="15"/>
  <c r="AM280" i="15"/>
  <c r="AL280" i="15"/>
  <c r="AK280" i="15"/>
  <c r="AJ280" i="15"/>
  <c r="AI280" i="15"/>
  <c r="AH280" i="15"/>
  <c r="AG280" i="15"/>
  <c r="AF280" i="15"/>
  <c r="AE280" i="15"/>
  <c r="AC280" i="15"/>
  <c r="AB280" i="15"/>
  <c r="AA280" i="15"/>
  <c r="Z280" i="15"/>
  <c r="Y280" i="15"/>
  <c r="X280" i="15"/>
  <c r="W280" i="15"/>
  <c r="V280" i="15"/>
  <c r="U280" i="15"/>
  <c r="T280" i="15"/>
  <c r="S280" i="15"/>
  <c r="R280" i="15"/>
  <c r="Q280" i="15"/>
  <c r="P280" i="15"/>
  <c r="O280" i="15"/>
  <c r="N280" i="15"/>
  <c r="M280" i="15"/>
  <c r="L280" i="15"/>
  <c r="K280" i="15"/>
  <c r="J280" i="15"/>
  <c r="I280" i="15"/>
  <c r="BY279" i="15"/>
  <c r="BX279" i="15"/>
  <c r="BW279" i="15"/>
  <c r="BV279" i="15"/>
  <c r="BU279" i="15"/>
  <c r="BT279" i="15"/>
  <c r="BS279" i="15"/>
  <c r="BR279" i="15"/>
  <c r="BQ279" i="15"/>
  <c r="BP279" i="15"/>
  <c r="BO279" i="15"/>
  <c r="BN279" i="15"/>
  <c r="BM279" i="15"/>
  <c r="BL279" i="15"/>
  <c r="BK279" i="15"/>
  <c r="BJ279" i="15"/>
  <c r="BI279" i="15"/>
  <c r="BH279" i="15"/>
  <c r="BG279" i="15"/>
  <c r="BF279" i="15"/>
  <c r="BE279" i="15"/>
  <c r="BD279" i="15"/>
  <c r="BC279" i="15"/>
  <c r="BB279" i="15"/>
  <c r="BA279" i="15"/>
  <c r="AZ279" i="15"/>
  <c r="AY279" i="15"/>
  <c r="AX279" i="15"/>
  <c r="AW279" i="15"/>
  <c r="AV279" i="15"/>
  <c r="AU279" i="15"/>
  <c r="AT279" i="15"/>
  <c r="AS279" i="15"/>
  <c r="AR279" i="15"/>
  <c r="AQ279" i="15"/>
  <c r="AP279" i="15"/>
  <c r="AO279" i="15"/>
  <c r="AN279" i="15"/>
  <c r="AM279" i="15"/>
  <c r="AL279" i="15"/>
  <c r="AK279" i="15"/>
  <c r="AJ279" i="15"/>
  <c r="AI279" i="15"/>
  <c r="AH279" i="15"/>
  <c r="AG279" i="15"/>
  <c r="AF279" i="15"/>
  <c r="AE279" i="15"/>
  <c r="AC279" i="15"/>
  <c r="AB279" i="15"/>
  <c r="AA279" i="15"/>
  <c r="Z279" i="15"/>
  <c r="Y279" i="15"/>
  <c r="X279" i="15"/>
  <c r="W279" i="15"/>
  <c r="V279" i="15"/>
  <c r="U279" i="15"/>
  <c r="T279" i="15"/>
  <c r="S279" i="15"/>
  <c r="R279" i="15"/>
  <c r="Q279" i="15"/>
  <c r="P279" i="15"/>
  <c r="O279" i="15"/>
  <c r="N279" i="15"/>
  <c r="M279" i="15"/>
  <c r="L279" i="15"/>
  <c r="K279" i="15"/>
  <c r="J279" i="15"/>
  <c r="I279" i="15"/>
  <c r="BY278" i="15"/>
  <c r="BX278" i="15"/>
  <c r="BW278" i="15"/>
  <c r="BV278" i="15"/>
  <c r="BU278" i="15"/>
  <c r="BT278" i="15"/>
  <c r="BS278" i="15"/>
  <c r="BR278" i="15"/>
  <c r="BQ278" i="15"/>
  <c r="BP278" i="15"/>
  <c r="BO278" i="15"/>
  <c r="BN278" i="15"/>
  <c r="BM278" i="15"/>
  <c r="BL278" i="15"/>
  <c r="BK278" i="15"/>
  <c r="BJ278" i="15"/>
  <c r="BI278" i="15"/>
  <c r="BH278" i="15"/>
  <c r="BG278" i="15"/>
  <c r="BF278" i="15"/>
  <c r="BE278" i="15"/>
  <c r="BD278" i="15"/>
  <c r="BC278" i="15"/>
  <c r="BB278" i="15"/>
  <c r="BA278" i="15"/>
  <c r="AZ278" i="15"/>
  <c r="AY278" i="15"/>
  <c r="AX278" i="15"/>
  <c r="AW278" i="15"/>
  <c r="AV278" i="15"/>
  <c r="AU278" i="15"/>
  <c r="AT278" i="15"/>
  <c r="AS278" i="15"/>
  <c r="AR278" i="15"/>
  <c r="AQ278" i="15"/>
  <c r="AP278" i="15"/>
  <c r="AO278" i="15"/>
  <c r="AN278" i="15"/>
  <c r="AM278" i="15"/>
  <c r="AL278" i="15"/>
  <c r="AK278" i="15"/>
  <c r="AJ278" i="15"/>
  <c r="AI278" i="15"/>
  <c r="AH278" i="15"/>
  <c r="AG278" i="15"/>
  <c r="AF278" i="15"/>
  <c r="AE278" i="15"/>
  <c r="AC278" i="15"/>
  <c r="AB278" i="15"/>
  <c r="AA278" i="15"/>
  <c r="Z278" i="15"/>
  <c r="Y278" i="15"/>
  <c r="X278" i="15"/>
  <c r="W278" i="15"/>
  <c r="V278" i="15"/>
  <c r="U278" i="15"/>
  <c r="T278" i="15"/>
  <c r="S278" i="15"/>
  <c r="R278" i="15"/>
  <c r="Q278" i="15"/>
  <c r="P278" i="15"/>
  <c r="O278" i="15"/>
  <c r="N278" i="15"/>
  <c r="M278" i="15"/>
  <c r="L278" i="15"/>
  <c r="K278" i="15"/>
  <c r="J278" i="15"/>
  <c r="I278" i="15"/>
  <c r="BY277" i="15"/>
  <c r="BX277" i="15"/>
  <c r="BW277" i="15"/>
  <c r="BV277" i="15"/>
  <c r="BU277" i="15"/>
  <c r="BT277" i="15"/>
  <c r="BS277" i="15"/>
  <c r="BR277" i="15"/>
  <c r="BQ277" i="15"/>
  <c r="BP277" i="15"/>
  <c r="BO277" i="15"/>
  <c r="BN277" i="15"/>
  <c r="BM277" i="15"/>
  <c r="BL277" i="15"/>
  <c r="BK277" i="15"/>
  <c r="BJ277" i="15"/>
  <c r="BI277" i="15"/>
  <c r="BH277" i="15"/>
  <c r="BG277" i="15"/>
  <c r="BF277" i="15"/>
  <c r="BE277" i="15"/>
  <c r="BD277" i="15"/>
  <c r="BC277" i="15"/>
  <c r="BB277" i="15"/>
  <c r="BA277" i="15"/>
  <c r="AZ277" i="15"/>
  <c r="AY277" i="15"/>
  <c r="AX277" i="15"/>
  <c r="AW277" i="15"/>
  <c r="AV277" i="15"/>
  <c r="AU277" i="15"/>
  <c r="AT277" i="15"/>
  <c r="AS277" i="15"/>
  <c r="AR277" i="15"/>
  <c r="AQ277" i="15"/>
  <c r="AP277" i="15"/>
  <c r="AO277" i="15"/>
  <c r="AN277" i="15"/>
  <c r="AM277" i="15"/>
  <c r="AL277" i="15"/>
  <c r="AK277" i="15"/>
  <c r="AJ277" i="15"/>
  <c r="AI277" i="15"/>
  <c r="AH277" i="15"/>
  <c r="AG277" i="15"/>
  <c r="AF277" i="15"/>
  <c r="AE277" i="15"/>
  <c r="AC277" i="15"/>
  <c r="AB277" i="15"/>
  <c r="AA277" i="15"/>
  <c r="Z277" i="15"/>
  <c r="Y277" i="15"/>
  <c r="X277" i="15"/>
  <c r="W277" i="15"/>
  <c r="V277" i="15"/>
  <c r="U277" i="15"/>
  <c r="T277" i="15"/>
  <c r="S277" i="15"/>
  <c r="R277" i="15"/>
  <c r="Q277" i="15"/>
  <c r="P277" i="15"/>
  <c r="O277" i="15"/>
  <c r="N277" i="15"/>
  <c r="M277" i="15"/>
  <c r="L277" i="15"/>
  <c r="K277" i="15"/>
  <c r="J277" i="15"/>
  <c r="I277" i="15"/>
  <c r="BY276" i="15"/>
  <c r="BX276" i="15"/>
  <c r="BW276" i="15"/>
  <c r="BV276" i="15"/>
  <c r="BU276" i="15"/>
  <c r="BT276" i="15"/>
  <c r="BS276" i="15"/>
  <c r="BR276" i="15"/>
  <c r="BQ276" i="15"/>
  <c r="BP276" i="15"/>
  <c r="BO276" i="15"/>
  <c r="BN276" i="15"/>
  <c r="BM276" i="15"/>
  <c r="BL276" i="15"/>
  <c r="BK276" i="15"/>
  <c r="BJ276" i="15"/>
  <c r="BI276" i="15"/>
  <c r="BH276" i="15"/>
  <c r="BG276" i="15"/>
  <c r="BF276" i="15"/>
  <c r="BE276" i="15"/>
  <c r="BD276" i="15"/>
  <c r="BC276" i="15"/>
  <c r="BB276" i="15"/>
  <c r="BA276" i="15"/>
  <c r="AZ276" i="15"/>
  <c r="AY276" i="15"/>
  <c r="AX276" i="15"/>
  <c r="AW276" i="15"/>
  <c r="AV276" i="15"/>
  <c r="AU276" i="15"/>
  <c r="AT276" i="15"/>
  <c r="AS276" i="15"/>
  <c r="AR276" i="15"/>
  <c r="AQ276" i="15"/>
  <c r="AP276" i="15"/>
  <c r="AO276" i="15"/>
  <c r="AN276" i="15"/>
  <c r="AM276" i="15"/>
  <c r="AL276" i="15"/>
  <c r="AK276" i="15"/>
  <c r="AJ276" i="15"/>
  <c r="AI276" i="15"/>
  <c r="AH276" i="15"/>
  <c r="AG276" i="15"/>
  <c r="AF276" i="15"/>
  <c r="AE276" i="15"/>
  <c r="AC276" i="15"/>
  <c r="AB276" i="15"/>
  <c r="AA276" i="15"/>
  <c r="Z276" i="15"/>
  <c r="Y276" i="15"/>
  <c r="X276" i="15"/>
  <c r="W276" i="15"/>
  <c r="V276" i="15"/>
  <c r="U276" i="15"/>
  <c r="T276" i="15"/>
  <c r="S276" i="15"/>
  <c r="R276" i="15"/>
  <c r="Q276" i="15"/>
  <c r="P276" i="15"/>
  <c r="O276" i="15"/>
  <c r="N276" i="15"/>
  <c r="M276" i="15"/>
  <c r="L276" i="15"/>
  <c r="K276" i="15"/>
  <c r="J276" i="15"/>
  <c r="I276" i="15"/>
  <c r="BY275" i="15"/>
  <c r="BX275" i="15"/>
  <c r="BW275" i="15"/>
  <c r="BV275" i="15"/>
  <c r="BU275" i="15"/>
  <c r="BT275" i="15"/>
  <c r="BS275" i="15"/>
  <c r="BR275" i="15"/>
  <c r="BQ275" i="15"/>
  <c r="BP275" i="15"/>
  <c r="BO275" i="15"/>
  <c r="BN275" i="15"/>
  <c r="BM275" i="15"/>
  <c r="BL275" i="15"/>
  <c r="BK275" i="15"/>
  <c r="BJ275" i="15"/>
  <c r="BI275" i="15"/>
  <c r="BH275" i="15"/>
  <c r="BG275" i="15"/>
  <c r="BF275" i="15"/>
  <c r="BE275" i="15"/>
  <c r="BD275" i="15"/>
  <c r="BC275" i="15"/>
  <c r="BB275" i="15"/>
  <c r="BA275" i="15"/>
  <c r="AZ275" i="15"/>
  <c r="AY275" i="15"/>
  <c r="AX275" i="15"/>
  <c r="AW275" i="15"/>
  <c r="AV275" i="15"/>
  <c r="AU275" i="15"/>
  <c r="AT275" i="15"/>
  <c r="AS275" i="15"/>
  <c r="AR275" i="15"/>
  <c r="AQ275" i="15"/>
  <c r="AP275" i="15"/>
  <c r="AO275" i="15"/>
  <c r="AN275" i="15"/>
  <c r="AM275" i="15"/>
  <c r="AL275" i="15"/>
  <c r="AK275" i="15"/>
  <c r="AJ275" i="15"/>
  <c r="AI275" i="15"/>
  <c r="AH275" i="15"/>
  <c r="AG275" i="15"/>
  <c r="AF275" i="15"/>
  <c r="AE275" i="15"/>
  <c r="AC275" i="15"/>
  <c r="AB275" i="15"/>
  <c r="AA275" i="15"/>
  <c r="Z275" i="15"/>
  <c r="Y275" i="15"/>
  <c r="X275" i="15"/>
  <c r="W275" i="15"/>
  <c r="V275" i="15"/>
  <c r="U275" i="15"/>
  <c r="T275" i="15"/>
  <c r="S275" i="15"/>
  <c r="R275" i="15"/>
  <c r="Q275" i="15"/>
  <c r="P275" i="15"/>
  <c r="O275" i="15"/>
  <c r="N275" i="15"/>
  <c r="M275" i="15"/>
  <c r="L275" i="15"/>
  <c r="K275" i="15"/>
  <c r="J275" i="15"/>
  <c r="I275" i="15"/>
  <c r="BY274" i="15"/>
  <c r="BX274" i="15"/>
  <c r="BW274" i="15"/>
  <c r="BV274" i="15"/>
  <c r="BU274" i="15"/>
  <c r="BT274" i="15"/>
  <c r="BS274" i="15"/>
  <c r="BR274" i="15"/>
  <c r="BQ274" i="15"/>
  <c r="BP274" i="15"/>
  <c r="BO274" i="15"/>
  <c r="BN274" i="15"/>
  <c r="BM274" i="15"/>
  <c r="BL274" i="15"/>
  <c r="BK274" i="15"/>
  <c r="BJ274" i="15"/>
  <c r="BI274" i="15"/>
  <c r="BH274" i="15"/>
  <c r="BG274" i="15"/>
  <c r="BF274" i="15"/>
  <c r="BE274" i="15"/>
  <c r="BD274" i="15"/>
  <c r="BC274" i="15"/>
  <c r="BB274" i="15"/>
  <c r="BA274" i="15"/>
  <c r="AZ274" i="15"/>
  <c r="AY274" i="15"/>
  <c r="AX274" i="15"/>
  <c r="AW274" i="15"/>
  <c r="AV274" i="15"/>
  <c r="AU274" i="15"/>
  <c r="AT274" i="15"/>
  <c r="AS274" i="15"/>
  <c r="AR274" i="15"/>
  <c r="AQ274" i="15"/>
  <c r="AP274" i="15"/>
  <c r="AO274" i="15"/>
  <c r="AN274" i="15"/>
  <c r="AM274" i="15"/>
  <c r="AL274" i="15"/>
  <c r="AK274" i="15"/>
  <c r="AJ274" i="15"/>
  <c r="AI274" i="15"/>
  <c r="AH274" i="15"/>
  <c r="AG274" i="15"/>
  <c r="AF274" i="15"/>
  <c r="AE274" i="15"/>
  <c r="AC274" i="15"/>
  <c r="AB274" i="15"/>
  <c r="AA274" i="15"/>
  <c r="Z274" i="15"/>
  <c r="Y274" i="15"/>
  <c r="X274" i="15"/>
  <c r="W274" i="15"/>
  <c r="V274" i="15"/>
  <c r="U274" i="15"/>
  <c r="T274" i="15"/>
  <c r="S274" i="15"/>
  <c r="R274" i="15"/>
  <c r="Q274" i="15"/>
  <c r="P274" i="15"/>
  <c r="O274" i="15"/>
  <c r="N274" i="15"/>
  <c r="M274" i="15"/>
  <c r="L274" i="15"/>
  <c r="K274" i="15"/>
  <c r="J274" i="15"/>
  <c r="I274" i="15"/>
  <c r="BY273" i="15"/>
  <c r="BX273" i="15"/>
  <c r="BW273" i="15"/>
  <c r="BV273" i="15"/>
  <c r="BU273" i="15"/>
  <c r="BT273" i="15"/>
  <c r="BS273" i="15"/>
  <c r="BR273" i="15"/>
  <c r="BQ273" i="15"/>
  <c r="BP273" i="15"/>
  <c r="BO273" i="15"/>
  <c r="BN273" i="15"/>
  <c r="BM273" i="15"/>
  <c r="BL273" i="15"/>
  <c r="BK273" i="15"/>
  <c r="BJ273" i="15"/>
  <c r="BI273" i="15"/>
  <c r="BH273" i="15"/>
  <c r="BG273" i="15"/>
  <c r="BF273" i="15"/>
  <c r="BE273" i="15"/>
  <c r="BD273" i="15"/>
  <c r="BC273" i="15"/>
  <c r="BB273" i="15"/>
  <c r="BA273" i="15"/>
  <c r="AZ273" i="15"/>
  <c r="AY273" i="15"/>
  <c r="AX273" i="15"/>
  <c r="AW273" i="15"/>
  <c r="AV273" i="15"/>
  <c r="AU273" i="15"/>
  <c r="AT273" i="15"/>
  <c r="AS273" i="15"/>
  <c r="AR273" i="15"/>
  <c r="AQ273" i="15"/>
  <c r="AP273" i="15"/>
  <c r="AO273" i="15"/>
  <c r="AN273" i="15"/>
  <c r="AM273" i="15"/>
  <c r="AL273" i="15"/>
  <c r="AK273" i="15"/>
  <c r="AJ273" i="15"/>
  <c r="AI273" i="15"/>
  <c r="AH273" i="15"/>
  <c r="AG273" i="15"/>
  <c r="AF273" i="15"/>
  <c r="AE273" i="15"/>
  <c r="AC273" i="15"/>
  <c r="AB273" i="15"/>
  <c r="AA273" i="15"/>
  <c r="Z273" i="15"/>
  <c r="Y273" i="15"/>
  <c r="X273" i="15"/>
  <c r="W273" i="15"/>
  <c r="V273" i="15"/>
  <c r="U273" i="15"/>
  <c r="T273" i="15"/>
  <c r="S273" i="15"/>
  <c r="R273" i="15"/>
  <c r="Q273" i="15"/>
  <c r="P273" i="15"/>
  <c r="O273" i="15"/>
  <c r="N273" i="15"/>
  <c r="M273" i="15"/>
  <c r="L273" i="15"/>
  <c r="K273" i="15"/>
  <c r="J273" i="15"/>
  <c r="I273" i="15"/>
  <c r="BY272" i="15"/>
  <c r="BX272" i="15"/>
  <c r="BW272" i="15"/>
  <c r="BV272" i="15"/>
  <c r="BU272" i="15"/>
  <c r="BT272" i="15"/>
  <c r="BS272" i="15"/>
  <c r="BR272" i="15"/>
  <c r="BQ272" i="15"/>
  <c r="BP272" i="15"/>
  <c r="BO272" i="15"/>
  <c r="BN272" i="15"/>
  <c r="BM272" i="15"/>
  <c r="BL272" i="15"/>
  <c r="BK272" i="15"/>
  <c r="BJ272" i="15"/>
  <c r="BI272" i="15"/>
  <c r="BH272" i="15"/>
  <c r="BG272" i="15"/>
  <c r="BF272" i="15"/>
  <c r="BE272" i="15"/>
  <c r="BD272" i="15"/>
  <c r="BC272" i="15"/>
  <c r="BB272" i="15"/>
  <c r="BA272" i="15"/>
  <c r="AZ272" i="15"/>
  <c r="AY272" i="15"/>
  <c r="AX272" i="15"/>
  <c r="AW272" i="15"/>
  <c r="AV272" i="15"/>
  <c r="AU272" i="15"/>
  <c r="AT272" i="15"/>
  <c r="AS272" i="15"/>
  <c r="AR272" i="15"/>
  <c r="AQ272" i="15"/>
  <c r="AP272" i="15"/>
  <c r="AO272" i="15"/>
  <c r="AN272" i="15"/>
  <c r="AM272" i="15"/>
  <c r="AL272" i="15"/>
  <c r="AK272" i="15"/>
  <c r="AJ272" i="15"/>
  <c r="AI272" i="15"/>
  <c r="AH272" i="15"/>
  <c r="AG272" i="15"/>
  <c r="AF272" i="15"/>
  <c r="AE272" i="15"/>
  <c r="AC272" i="15"/>
  <c r="AB272" i="15"/>
  <c r="AA272" i="15"/>
  <c r="Z272" i="15"/>
  <c r="Y272" i="15"/>
  <c r="X272" i="15"/>
  <c r="W272" i="15"/>
  <c r="V272" i="15"/>
  <c r="U272" i="15"/>
  <c r="T272" i="15"/>
  <c r="S272" i="15"/>
  <c r="R272" i="15"/>
  <c r="Q272" i="15"/>
  <c r="P272" i="15"/>
  <c r="O272" i="15"/>
  <c r="N272" i="15"/>
  <c r="M272" i="15"/>
  <c r="L272" i="15"/>
  <c r="K272" i="15"/>
  <c r="J272" i="15"/>
  <c r="I272" i="15"/>
  <c r="BY271" i="15"/>
  <c r="BX271" i="15"/>
  <c r="BW271" i="15"/>
  <c r="BV271" i="15"/>
  <c r="BU271" i="15"/>
  <c r="BT271" i="15"/>
  <c r="BS271" i="15"/>
  <c r="BR271" i="15"/>
  <c r="BQ271" i="15"/>
  <c r="BP271" i="15"/>
  <c r="BO271" i="15"/>
  <c r="BN271" i="15"/>
  <c r="BM271" i="15"/>
  <c r="BL271" i="15"/>
  <c r="BK271" i="15"/>
  <c r="BJ271" i="15"/>
  <c r="BI271" i="15"/>
  <c r="BH271" i="15"/>
  <c r="BG271" i="15"/>
  <c r="BF271" i="15"/>
  <c r="BE271" i="15"/>
  <c r="BD271" i="15"/>
  <c r="BC271" i="15"/>
  <c r="BB271" i="15"/>
  <c r="BA271" i="15"/>
  <c r="AZ271" i="15"/>
  <c r="AY271" i="15"/>
  <c r="AX271" i="15"/>
  <c r="AW271" i="15"/>
  <c r="AV271" i="15"/>
  <c r="AU271" i="15"/>
  <c r="AT271" i="15"/>
  <c r="AS271" i="15"/>
  <c r="AR271" i="15"/>
  <c r="AQ271" i="15"/>
  <c r="AP271" i="15"/>
  <c r="AO271" i="15"/>
  <c r="AN271" i="15"/>
  <c r="AM271" i="15"/>
  <c r="AL271" i="15"/>
  <c r="AK271" i="15"/>
  <c r="AJ271" i="15"/>
  <c r="AI271" i="15"/>
  <c r="AH271" i="15"/>
  <c r="AG271" i="15"/>
  <c r="AF271" i="15"/>
  <c r="AE271" i="15"/>
  <c r="AC271" i="15"/>
  <c r="AB271" i="15"/>
  <c r="AA271" i="15"/>
  <c r="Z271" i="15"/>
  <c r="Y271" i="15"/>
  <c r="X271" i="15"/>
  <c r="W271" i="15"/>
  <c r="V271" i="15"/>
  <c r="U271" i="15"/>
  <c r="T271" i="15"/>
  <c r="S271" i="15"/>
  <c r="R271" i="15"/>
  <c r="Q271" i="15"/>
  <c r="P271" i="15"/>
  <c r="O271" i="15"/>
  <c r="N271" i="15"/>
  <c r="M271" i="15"/>
  <c r="L271" i="15"/>
  <c r="K271" i="15"/>
  <c r="J271" i="15"/>
  <c r="I271" i="15"/>
  <c r="BY270" i="15"/>
  <c r="BX270" i="15"/>
  <c r="BW270" i="15"/>
  <c r="BV270" i="15"/>
  <c r="BU270" i="15"/>
  <c r="BT270" i="15"/>
  <c r="BS270" i="15"/>
  <c r="BR270" i="15"/>
  <c r="BQ270" i="15"/>
  <c r="BP270" i="15"/>
  <c r="BO270" i="15"/>
  <c r="BN270" i="15"/>
  <c r="BM270" i="15"/>
  <c r="BL270" i="15"/>
  <c r="BK270" i="15"/>
  <c r="BJ270" i="15"/>
  <c r="BI270" i="15"/>
  <c r="BH270" i="15"/>
  <c r="BG270" i="15"/>
  <c r="BF270" i="15"/>
  <c r="BE270" i="15"/>
  <c r="BD270" i="15"/>
  <c r="BC270" i="15"/>
  <c r="BB270" i="15"/>
  <c r="BA270" i="15"/>
  <c r="AZ270" i="15"/>
  <c r="AY270" i="15"/>
  <c r="AX270" i="15"/>
  <c r="AW270" i="15"/>
  <c r="AV270" i="15"/>
  <c r="AU270" i="15"/>
  <c r="AT270" i="15"/>
  <c r="AS270" i="15"/>
  <c r="AR270" i="15"/>
  <c r="AQ270" i="15"/>
  <c r="AP270" i="15"/>
  <c r="AO270" i="15"/>
  <c r="AN270" i="15"/>
  <c r="AM270" i="15"/>
  <c r="AL270" i="15"/>
  <c r="AK270" i="15"/>
  <c r="AJ270" i="15"/>
  <c r="AI270" i="15"/>
  <c r="AH270" i="15"/>
  <c r="AG270" i="15"/>
  <c r="AF270" i="15"/>
  <c r="AE270" i="15"/>
  <c r="AC270" i="15"/>
  <c r="AB270" i="15"/>
  <c r="AA270" i="15"/>
  <c r="Z270" i="15"/>
  <c r="Y270" i="15"/>
  <c r="X270" i="15"/>
  <c r="W270" i="15"/>
  <c r="V270" i="15"/>
  <c r="U270" i="15"/>
  <c r="T270" i="15"/>
  <c r="S270" i="15"/>
  <c r="R270" i="15"/>
  <c r="Q270" i="15"/>
  <c r="P270" i="15"/>
  <c r="O270" i="15"/>
  <c r="N270" i="15"/>
  <c r="M270" i="15"/>
  <c r="L270" i="15"/>
  <c r="K270" i="15"/>
  <c r="J270" i="15"/>
  <c r="I270" i="15"/>
  <c r="BY269" i="15"/>
  <c r="BX269" i="15"/>
  <c r="BW269" i="15"/>
  <c r="BV269" i="15"/>
  <c r="BU269" i="15"/>
  <c r="BT269" i="15"/>
  <c r="BS269" i="15"/>
  <c r="BR269" i="15"/>
  <c r="BQ269" i="15"/>
  <c r="BP269" i="15"/>
  <c r="BO269" i="15"/>
  <c r="BN269" i="15"/>
  <c r="BM269" i="15"/>
  <c r="BL269" i="15"/>
  <c r="BK269" i="15"/>
  <c r="BJ269" i="15"/>
  <c r="BI269" i="15"/>
  <c r="BH269" i="15"/>
  <c r="BG269" i="15"/>
  <c r="BF269" i="15"/>
  <c r="BE269" i="15"/>
  <c r="BD269" i="15"/>
  <c r="BC269" i="15"/>
  <c r="BB269" i="15"/>
  <c r="BA269" i="15"/>
  <c r="AZ269" i="15"/>
  <c r="AY269" i="15"/>
  <c r="AX269" i="15"/>
  <c r="AW269" i="15"/>
  <c r="AV269" i="15"/>
  <c r="AU269" i="15"/>
  <c r="AT269" i="15"/>
  <c r="AS269" i="15"/>
  <c r="AR269" i="15"/>
  <c r="AQ269" i="15"/>
  <c r="AP269" i="15"/>
  <c r="AO269" i="15"/>
  <c r="AN269" i="15"/>
  <c r="AM269" i="15"/>
  <c r="AL269" i="15"/>
  <c r="AK269" i="15"/>
  <c r="AJ269" i="15"/>
  <c r="AI269" i="15"/>
  <c r="AH269" i="15"/>
  <c r="AG269" i="15"/>
  <c r="AF269" i="15"/>
  <c r="AE269" i="15"/>
  <c r="AC269" i="15"/>
  <c r="AB269" i="15"/>
  <c r="AA269" i="15"/>
  <c r="Z269" i="15"/>
  <c r="Y269" i="15"/>
  <c r="X269" i="15"/>
  <c r="W269" i="15"/>
  <c r="V269" i="15"/>
  <c r="U269" i="15"/>
  <c r="T269" i="15"/>
  <c r="S269" i="15"/>
  <c r="R269" i="15"/>
  <c r="Q269" i="15"/>
  <c r="P269" i="15"/>
  <c r="O269" i="15"/>
  <c r="N269" i="15"/>
  <c r="M269" i="15"/>
  <c r="L269" i="15"/>
  <c r="K269" i="15"/>
  <c r="J269" i="15"/>
  <c r="I269" i="15"/>
  <c r="BY268" i="15"/>
  <c r="BX268" i="15"/>
  <c r="BW268" i="15"/>
  <c r="BV268" i="15"/>
  <c r="BU268" i="15"/>
  <c r="BT268" i="15"/>
  <c r="BS268" i="15"/>
  <c r="BR268" i="15"/>
  <c r="BQ268" i="15"/>
  <c r="BP268" i="15"/>
  <c r="BO268" i="15"/>
  <c r="BN268" i="15"/>
  <c r="BM268" i="15"/>
  <c r="BL268" i="15"/>
  <c r="BK268" i="15"/>
  <c r="BJ268" i="15"/>
  <c r="BI268" i="15"/>
  <c r="BH268" i="15"/>
  <c r="BG268" i="15"/>
  <c r="BF268" i="15"/>
  <c r="BE268" i="15"/>
  <c r="BD268" i="15"/>
  <c r="BC268" i="15"/>
  <c r="BB268" i="15"/>
  <c r="BA268" i="15"/>
  <c r="AZ268" i="15"/>
  <c r="AY268" i="15"/>
  <c r="AX268" i="15"/>
  <c r="AW268" i="15"/>
  <c r="AV268" i="15"/>
  <c r="AU268" i="15"/>
  <c r="AT268" i="15"/>
  <c r="AS268" i="15"/>
  <c r="AR268" i="15"/>
  <c r="AQ268" i="15"/>
  <c r="AP268" i="15"/>
  <c r="AO268" i="15"/>
  <c r="AN268" i="15"/>
  <c r="AM268" i="15"/>
  <c r="AL268" i="15"/>
  <c r="AK268" i="15"/>
  <c r="AJ268" i="15"/>
  <c r="AI268" i="15"/>
  <c r="AH268" i="15"/>
  <c r="AG268" i="15"/>
  <c r="AF268" i="15"/>
  <c r="AE268" i="15"/>
  <c r="AC268" i="15"/>
  <c r="AB268" i="15"/>
  <c r="AA268" i="15"/>
  <c r="Z268" i="15"/>
  <c r="Y268" i="15"/>
  <c r="X268" i="15"/>
  <c r="W268" i="15"/>
  <c r="V268" i="15"/>
  <c r="U268" i="15"/>
  <c r="T268" i="15"/>
  <c r="S268" i="15"/>
  <c r="R268" i="15"/>
  <c r="Q268" i="15"/>
  <c r="P268" i="15"/>
  <c r="O268" i="15"/>
  <c r="N268" i="15"/>
  <c r="M268" i="15"/>
  <c r="L268" i="15"/>
  <c r="K268" i="15"/>
  <c r="J268" i="15"/>
  <c r="I268" i="15"/>
  <c r="BY267" i="15"/>
  <c r="BX267" i="15"/>
  <c r="BW267" i="15"/>
  <c r="BV267" i="15"/>
  <c r="BU267" i="15"/>
  <c r="BT267" i="15"/>
  <c r="BS267" i="15"/>
  <c r="BR267" i="15"/>
  <c r="BQ267" i="15"/>
  <c r="BP267" i="15"/>
  <c r="BO267" i="15"/>
  <c r="BN267" i="15"/>
  <c r="BM267" i="15"/>
  <c r="BL267" i="15"/>
  <c r="BK267" i="15"/>
  <c r="BJ267" i="15"/>
  <c r="BI267" i="15"/>
  <c r="BH267" i="15"/>
  <c r="BG267" i="15"/>
  <c r="BF267" i="15"/>
  <c r="BE267" i="15"/>
  <c r="BD267" i="15"/>
  <c r="BC267" i="15"/>
  <c r="BB267" i="15"/>
  <c r="BA267" i="15"/>
  <c r="AZ267" i="15"/>
  <c r="AY267" i="15"/>
  <c r="AX267" i="15"/>
  <c r="AW267" i="15"/>
  <c r="AV267" i="15"/>
  <c r="AU267" i="15"/>
  <c r="AT267" i="15"/>
  <c r="AS267" i="15"/>
  <c r="AR267" i="15"/>
  <c r="AQ267" i="15"/>
  <c r="AP267" i="15"/>
  <c r="AO267" i="15"/>
  <c r="AN267" i="15"/>
  <c r="AM267" i="15"/>
  <c r="AL267" i="15"/>
  <c r="AK267" i="15"/>
  <c r="AJ267" i="15"/>
  <c r="AI267" i="15"/>
  <c r="AH267" i="15"/>
  <c r="AG267" i="15"/>
  <c r="AF267" i="15"/>
  <c r="AE267" i="15"/>
  <c r="AC267" i="15"/>
  <c r="AB267" i="15"/>
  <c r="AA267" i="15"/>
  <c r="Z267" i="15"/>
  <c r="Y267" i="15"/>
  <c r="X267" i="15"/>
  <c r="W267" i="15"/>
  <c r="V267" i="15"/>
  <c r="U267" i="15"/>
  <c r="T267" i="15"/>
  <c r="S267" i="15"/>
  <c r="R267" i="15"/>
  <c r="Q267" i="15"/>
  <c r="P267" i="15"/>
  <c r="O267" i="15"/>
  <c r="N267" i="15"/>
  <c r="M267" i="15"/>
  <c r="L267" i="15"/>
  <c r="K267" i="15"/>
  <c r="J267" i="15"/>
  <c r="I267" i="15"/>
  <c r="BY266" i="15"/>
  <c r="BX266" i="15"/>
  <c r="BW266" i="15"/>
  <c r="BV266" i="15"/>
  <c r="BU266" i="15"/>
  <c r="BT266" i="15"/>
  <c r="BS266" i="15"/>
  <c r="BR266" i="15"/>
  <c r="BQ266" i="15"/>
  <c r="BP266" i="15"/>
  <c r="BO266" i="15"/>
  <c r="BN266" i="15"/>
  <c r="BM266" i="15"/>
  <c r="BL266" i="15"/>
  <c r="BK266" i="15"/>
  <c r="BJ266" i="15"/>
  <c r="BI266" i="15"/>
  <c r="BH266" i="15"/>
  <c r="BG266" i="15"/>
  <c r="BF266" i="15"/>
  <c r="BE266" i="15"/>
  <c r="BD266" i="15"/>
  <c r="BC266" i="15"/>
  <c r="BB266" i="15"/>
  <c r="BA266" i="15"/>
  <c r="AZ266" i="15"/>
  <c r="AY266" i="15"/>
  <c r="AX266" i="15"/>
  <c r="AW266" i="15"/>
  <c r="AV266" i="15"/>
  <c r="AU266" i="15"/>
  <c r="AT266" i="15"/>
  <c r="AS266" i="15"/>
  <c r="AR266" i="15"/>
  <c r="AQ266" i="15"/>
  <c r="AP266" i="15"/>
  <c r="AO266" i="15"/>
  <c r="AN266" i="15"/>
  <c r="AM266" i="15"/>
  <c r="AL266" i="15"/>
  <c r="AK266" i="15"/>
  <c r="AJ266" i="15"/>
  <c r="AI266" i="15"/>
  <c r="AH266" i="15"/>
  <c r="AG266" i="15"/>
  <c r="AF266" i="15"/>
  <c r="AE266" i="15"/>
  <c r="AC266" i="15"/>
  <c r="AB266" i="15"/>
  <c r="AA266" i="15"/>
  <c r="Z266" i="15"/>
  <c r="Y266" i="15"/>
  <c r="X266" i="15"/>
  <c r="W266" i="15"/>
  <c r="V266" i="15"/>
  <c r="U266" i="15"/>
  <c r="T266" i="15"/>
  <c r="S266" i="15"/>
  <c r="R266" i="15"/>
  <c r="Q266" i="15"/>
  <c r="P266" i="15"/>
  <c r="O266" i="15"/>
  <c r="N266" i="15"/>
  <c r="M266" i="15"/>
  <c r="L266" i="15"/>
  <c r="K266" i="15"/>
  <c r="J266" i="15"/>
  <c r="I266" i="15"/>
  <c r="BY265" i="15"/>
  <c r="BX265" i="15"/>
  <c r="BW265" i="15"/>
  <c r="BV265" i="15"/>
  <c r="BU265" i="15"/>
  <c r="BT265" i="15"/>
  <c r="BS265" i="15"/>
  <c r="BR265" i="15"/>
  <c r="BQ265" i="15"/>
  <c r="BP265" i="15"/>
  <c r="BO265" i="15"/>
  <c r="BN265" i="15"/>
  <c r="BM265" i="15"/>
  <c r="BL265" i="15"/>
  <c r="BK265" i="15"/>
  <c r="BJ265" i="15"/>
  <c r="BI265" i="15"/>
  <c r="BH265" i="15"/>
  <c r="BG265" i="15"/>
  <c r="BF265" i="15"/>
  <c r="BE265" i="15"/>
  <c r="BD265" i="15"/>
  <c r="BC265" i="15"/>
  <c r="BB265" i="15"/>
  <c r="BA265" i="15"/>
  <c r="AZ265" i="15"/>
  <c r="AY265" i="15"/>
  <c r="AX265" i="15"/>
  <c r="AW265" i="15"/>
  <c r="AV265" i="15"/>
  <c r="AU265" i="15"/>
  <c r="AT265" i="15"/>
  <c r="AS265" i="15"/>
  <c r="AR265" i="15"/>
  <c r="AQ265" i="15"/>
  <c r="AP265" i="15"/>
  <c r="AO265" i="15"/>
  <c r="AN265" i="15"/>
  <c r="AM265" i="15"/>
  <c r="AL265" i="15"/>
  <c r="AK265" i="15"/>
  <c r="AJ265" i="15"/>
  <c r="AI265" i="15"/>
  <c r="AH265" i="15"/>
  <c r="AG265" i="15"/>
  <c r="AF265" i="15"/>
  <c r="AE265" i="15"/>
  <c r="AC265" i="15"/>
  <c r="AB265" i="15"/>
  <c r="AA265" i="15"/>
  <c r="Z265" i="15"/>
  <c r="Y265" i="15"/>
  <c r="X265" i="15"/>
  <c r="W265" i="15"/>
  <c r="V265" i="15"/>
  <c r="U265" i="15"/>
  <c r="T265" i="15"/>
  <c r="S265" i="15"/>
  <c r="R265" i="15"/>
  <c r="Q265" i="15"/>
  <c r="P265" i="15"/>
  <c r="O265" i="15"/>
  <c r="N265" i="15"/>
  <c r="M265" i="15"/>
  <c r="L265" i="15"/>
  <c r="K265" i="15"/>
  <c r="J265" i="15"/>
  <c r="I265" i="15"/>
  <c r="BY264" i="15"/>
  <c r="BX264" i="15"/>
  <c r="BW264" i="15"/>
  <c r="BV264" i="15"/>
  <c r="BU264" i="15"/>
  <c r="BT264" i="15"/>
  <c r="BS264" i="15"/>
  <c r="BR264" i="15"/>
  <c r="BQ264" i="15"/>
  <c r="BP264" i="15"/>
  <c r="BO264" i="15"/>
  <c r="BN264" i="15"/>
  <c r="BM264" i="15"/>
  <c r="BL264" i="15"/>
  <c r="BK264" i="15"/>
  <c r="BJ264" i="15"/>
  <c r="BI264" i="15"/>
  <c r="BH264" i="15"/>
  <c r="BG264" i="15"/>
  <c r="BF264" i="15"/>
  <c r="BE264" i="15"/>
  <c r="BD264" i="15"/>
  <c r="BC264" i="15"/>
  <c r="BB264" i="15"/>
  <c r="BA264" i="15"/>
  <c r="AZ264" i="15"/>
  <c r="AY264" i="15"/>
  <c r="AX264" i="15"/>
  <c r="AW264" i="15"/>
  <c r="AV264" i="15"/>
  <c r="AU264" i="15"/>
  <c r="AT264" i="15"/>
  <c r="AS264" i="15"/>
  <c r="AR264" i="15"/>
  <c r="AQ264" i="15"/>
  <c r="AP264" i="15"/>
  <c r="AO264" i="15"/>
  <c r="AN264" i="15"/>
  <c r="AM264" i="15"/>
  <c r="AL264" i="15"/>
  <c r="AK264" i="15"/>
  <c r="AJ264" i="15"/>
  <c r="AI264" i="15"/>
  <c r="AH264" i="15"/>
  <c r="AG264" i="15"/>
  <c r="AF264" i="15"/>
  <c r="AE264" i="15"/>
  <c r="AC264" i="15"/>
  <c r="AB264" i="15"/>
  <c r="AA264" i="15"/>
  <c r="Z264" i="15"/>
  <c r="Y264" i="15"/>
  <c r="X264" i="15"/>
  <c r="W264" i="15"/>
  <c r="V264" i="15"/>
  <c r="U264" i="15"/>
  <c r="T264" i="15"/>
  <c r="S264" i="15"/>
  <c r="R264" i="15"/>
  <c r="Q264" i="15"/>
  <c r="P264" i="15"/>
  <c r="O264" i="15"/>
  <c r="N264" i="15"/>
  <c r="M264" i="15"/>
  <c r="L264" i="15"/>
  <c r="K264" i="15"/>
  <c r="J264" i="15"/>
  <c r="I264" i="15"/>
  <c r="BY263" i="15"/>
  <c r="BX263" i="15"/>
  <c r="BW263" i="15"/>
  <c r="BV263" i="15"/>
  <c r="BU263" i="15"/>
  <c r="BT263" i="15"/>
  <c r="BS263" i="15"/>
  <c r="BR263" i="15"/>
  <c r="BQ263" i="15"/>
  <c r="BP263" i="15"/>
  <c r="BO263" i="15"/>
  <c r="BN263" i="15"/>
  <c r="BM263" i="15"/>
  <c r="BL263" i="15"/>
  <c r="BK263" i="15"/>
  <c r="BJ263" i="15"/>
  <c r="BI263" i="15"/>
  <c r="BH263" i="15"/>
  <c r="BG263" i="15"/>
  <c r="BF263" i="15"/>
  <c r="BE263" i="15"/>
  <c r="BD263" i="15"/>
  <c r="BC263" i="15"/>
  <c r="BB263" i="15"/>
  <c r="BA263" i="15"/>
  <c r="AZ263" i="15"/>
  <c r="AY263" i="15"/>
  <c r="AX263" i="15"/>
  <c r="AW263" i="15"/>
  <c r="AV263" i="15"/>
  <c r="AU263" i="15"/>
  <c r="AT263" i="15"/>
  <c r="AS263" i="15"/>
  <c r="AR263" i="15"/>
  <c r="AQ263" i="15"/>
  <c r="AP263" i="15"/>
  <c r="AO263" i="15"/>
  <c r="AN263" i="15"/>
  <c r="AM263" i="15"/>
  <c r="AL263" i="15"/>
  <c r="AK263" i="15"/>
  <c r="AJ263" i="15"/>
  <c r="AI263" i="15"/>
  <c r="AH263" i="15"/>
  <c r="AG263" i="15"/>
  <c r="AF263" i="15"/>
  <c r="AE263" i="15"/>
  <c r="AC263" i="15"/>
  <c r="AB263" i="15"/>
  <c r="AA263" i="15"/>
  <c r="Z263" i="15"/>
  <c r="Y263" i="15"/>
  <c r="X263" i="15"/>
  <c r="W263" i="15"/>
  <c r="V263" i="15"/>
  <c r="U263" i="15"/>
  <c r="T263" i="15"/>
  <c r="S263" i="15"/>
  <c r="R263" i="15"/>
  <c r="Q263" i="15"/>
  <c r="P263" i="15"/>
  <c r="O263" i="15"/>
  <c r="N263" i="15"/>
  <c r="M263" i="15"/>
  <c r="L263" i="15"/>
  <c r="K263" i="15"/>
  <c r="J263" i="15"/>
  <c r="I263" i="15"/>
  <c r="BY262" i="15"/>
  <c r="BX262" i="15"/>
  <c r="BW262" i="15"/>
  <c r="BV262" i="15"/>
  <c r="BU262" i="15"/>
  <c r="BT262" i="15"/>
  <c r="BS262" i="15"/>
  <c r="BR262" i="15"/>
  <c r="BQ262" i="15"/>
  <c r="BP262" i="15"/>
  <c r="BO262" i="15"/>
  <c r="BN262" i="15"/>
  <c r="BM262" i="15"/>
  <c r="BL262" i="15"/>
  <c r="BK262" i="15"/>
  <c r="BJ262" i="15"/>
  <c r="BI262" i="15"/>
  <c r="BH262" i="15"/>
  <c r="BG262" i="15"/>
  <c r="BF262" i="15"/>
  <c r="BE262" i="15"/>
  <c r="BD262" i="15"/>
  <c r="BC262" i="15"/>
  <c r="BB262" i="15"/>
  <c r="BA262" i="15"/>
  <c r="AZ262" i="15"/>
  <c r="AY262" i="15"/>
  <c r="AX262" i="15"/>
  <c r="AW262" i="15"/>
  <c r="AV262" i="15"/>
  <c r="AU262" i="15"/>
  <c r="AT262" i="15"/>
  <c r="AS262" i="15"/>
  <c r="AR262" i="15"/>
  <c r="AQ262" i="15"/>
  <c r="AP262" i="15"/>
  <c r="AO262" i="15"/>
  <c r="AN262" i="15"/>
  <c r="AM262" i="15"/>
  <c r="AL262" i="15"/>
  <c r="AK262" i="15"/>
  <c r="AJ262" i="15"/>
  <c r="AI262" i="15"/>
  <c r="AH262" i="15"/>
  <c r="AG262" i="15"/>
  <c r="AF262" i="15"/>
  <c r="AE262" i="15"/>
  <c r="AC262" i="15"/>
  <c r="AB262" i="15"/>
  <c r="AA262" i="15"/>
  <c r="Z262" i="15"/>
  <c r="Y262" i="15"/>
  <c r="X262" i="15"/>
  <c r="W262" i="15"/>
  <c r="V262" i="15"/>
  <c r="U262" i="15"/>
  <c r="T262" i="15"/>
  <c r="S262" i="15"/>
  <c r="R262" i="15"/>
  <c r="Q262" i="15"/>
  <c r="P262" i="15"/>
  <c r="O262" i="15"/>
  <c r="N262" i="15"/>
  <c r="M262" i="15"/>
  <c r="L262" i="15"/>
  <c r="K262" i="15"/>
  <c r="J262" i="15"/>
  <c r="I262" i="15"/>
  <c r="BY261" i="15"/>
  <c r="BX261" i="15"/>
  <c r="BW261" i="15"/>
  <c r="BV261" i="15"/>
  <c r="BU261" i="15"/>
  <c r="BT261" i="15"/>
  <c r="BS261" i="15"/>
  <c r="BR261" i="15"/>
  <c r="BQ261" i="15"/>
  <c r="BP261" i="15"/>
  <c r="BO261" i="15"/>
  <c r="BN261" i="15"/>
  <c r="BM261" i="15"/>
  <c r="BL261" i="15"/>
  <c r="BK261" i="15"/>
  <c r="BJ261" i="15"/>
  <c r="BI261" i="15"/>
  <c r="BH261" i="15"/>
  <c r="BG261" i="15"/>
  <c r="BF261" i="15"/>
  <c r="BE261" i="15"/>
  <c r="BD261" i="15"/>
  <c r="BC261" i="15"/>
  <c r="BB261" i="15"/>
  <c r="BA261" i="15"/>
  <c r="AZ261" i="15"/>
  <c r="AY261" i="15"/>
  <c r="AX261" i="15"/>
  <c r="AW261" i="15"/>
  <c r="AV261" i="15"/>
  <c r="AU261" i="15"/>
  <c r="AT261" i="15"/>
  <c r="AS261" i="15"/>
  <c r="AR261" i="15"/>
  <c r="AQ261" i="15"/>
  <c r="AP261" i="15"/>
  <c r="AO261" i="15"/>
  <c r="AN261" i="15"/>
  <c r="AM261" i="15"/>
  <c r="AL261" i="15"/>
  <c r="AK261" i="15"/>
  <c r="AJ261" i="15"/>
  <c r="AI261" i="15"/>
  <c r="AH261" i="15"/>
  <c r="AG261" i="15"/>
  <c r="AF261" i="15"/>
  <c r="AE261" i="15"/>
  <c r="AC261" i="15"/>
  <c r="AB261" i="15"/>
  <c r="AA261" i="15"/>
  <c r="Z261" i="15"/>
  <c r="Y261" i="15"/>
  <c r="X261" i="15"/>
  <c r="W261" i="15"/>
  <c r="V261" i="15"/>
  <c r="U261" i="15"/>
  <c r="T261" i="15"/>
  <c r="S261" i="15"/>
  <c r="R261" i="15"/>
  <c r="Q261" i="15"/>
  <c r="P261" i="15"/>
  <c r="O261" i="15"/>
  <c r="N261" i="15"/>
  <c r="M261" i="15"/>
  <c r="L261" i="15"/>
  <c r="K261" i="15"/>
  <c r="J261" i="15"/>
  <c r="I261" i="15"/>
  <c r="BY260" i="15"/>
  <c r="BX260" i="15"/>
  <c r="BW260" i="15"/>
  <c r="BV260" i="15"/>
  <c r="BU260" i="15"/>
  <c r="BT260" i="15"/>
  <c r="BS260" i="15"/>
  <c r="BR260" i="15"/>
  <c r="BQ260" i="15"/>
  <c r="BP260" i="15"/>
  <c r="BO260" i="15"/>
  <c r="BN260" i="15"/>
  <c r="BM260" i="15"/>
  <c r="BL260" i="15"/>
  <c r="BK260" i="15"/>
  <c r="BJ260" i="15"/>
  <c r="BI260" i="15"/>
  <c r="BH260" i="15"/>
  <c r="BG260" i="15"/>
  <c r="BF260" i="15"/>
  <c r="BE260" i="15"/>
  <c r="BD260" i="15"/>
  <c r="BC260" i="15"/>
  <c r="BB260" i="15"/>
  <c r="BA260" i="15"/>
  <c r="AZ260" i="15"/>
  <c r="AY260" i="15"/>
  <c r="AX260" i="15"/>
  <c r="AW260" i="15"/>
  <c r="AV260" i="15"/>
  <c r="AU260" i="15"/>
  <c r="AT260" i="15"/>
  <c r="AS260" i="15"/>
  <c r="AR260" i="15"/>
  <c r="AQ260" i="15"/>
  <c r="AP260" i="15"/>
  <c r="AO260" i="15"/>
  <c r="AN260" i="15"/>
  <c r="AM260" i="15"/>
  <c r="AL260" i="15"/>
  <c r="AK260" i="15"/>
  <c r="AJ260" i="15"/>
  <c r="AI260" i="15"/>
  <c r="AH260" i="15"/>
  <c r="AG260" i="15"/>
  <c r="AF260" i="15"/>
  <c r="AE260" i="15"/>
  <c r="AC260" i="15"/>
  <c r="AB260" i="15"/>
  <c r="AA260" i="15"/>
  <c r="Z260" i="15"/>
  <c r="Y260" i="15"/>
  <c r="X260" i="15"/>
  <c r="W260" i="15"/>
  <c r="V260" i="15"/>
  <c r="U260" i="15"/>
  <c r="T260" i="15"/>
  <c r="S260" i="15"/>
  <c r="R260" i="15"/>
  <c r="Q260" i="15"/>
  <c r="P260" i="15"/>
  <c r="O260" i="15"/>
  <c r="N260" i="15"/>
  <c r="M260" i="15"/>
  <c r="L260" i="15"/>
  <c r="K260" i="15"/>
  <c r="J260" i="15"/>
  <c r="I260" i="15"/>
  <c r="BY259" i="15"/>
  <c r="BX259" i="15"/>
  <c r="BW259" i="15"/>
  <c r="BV259" i="15"/>
  <c r="BU259" i="15"/>
  <c r="BT259" i="15"/>
  <c r="BS259" i="15"/>
  <c r="BR259" i="15"/>
  <c r="BQ259" i="15"/>
  <c r="BP259" i="15"/>
  <c r="BO259" i="15"/>
  <c r="BN259" i="15"/>
  <c r="BM259" i="15"/>
  <c r="BL259" i="15"/>
  <c r="BK259" i="15"/>
  <c r="BJ259" i="15"/>
  <c r="BI259" i="15"/>
  <c r="BH259" i="15"/>
  <c r="BG259" i="15"/>
  <c r="BF259" i="15"/>
  <c r="BE259" i="15"/>
  <c r="BD259" i="15"/>
  <c r="BC259" i="15"/>
  <c r="BB259" i="15"/>
  <c r="BA259" i="15"/>
  <c r="AZ259" i="15"/>
  <c r="AY259" i="15"/>
  <c r="AX259" i="15"/>
  <c r="AW259" i="15"/>
  <c r="AV259" i="15"/>
  <c r="AU259" i="15"/>
  <c r="AT259" i="15"/>
  <c r="AS259" i="15"/>
  <c r="AR259" i="15"/>
  <c r="AQ259" i="15"/>
  <c r="AP259" i="15"/>
  <c r="AO259" i="15"/>
  <c r="AN259" i="15"/>
  <c r="AM259" i="15"/>
  <c r="AL259" i="15"/>
  <c r="AK259" i="15"/>
  <c r="AJ259" i="15"/>
  <c r="AI259" i="15"/>
  <c r="AH259" i="15"/>
  <c r="AG259" i="15"/>
  <c r="AF259" i="15"/>
  <c r="AE259" i="15"/>
  <c r="AC259" i="15"/>
  <c r="AB259" i="15"/>
  <c r="AA259" i="15"/>
  <c r="Z259" i="15"/>
  <c r="Y259" i="15"/>
  <c r="X259" i="15"/>
  <c r="W259" i="15"/>
  <c r="V259" i="15"/>
  <c r="U259" i="15"/>
  <c r="T259" i="15"/>
  <c r="S259" i="15"/>
  <c r="R259" i="15"/>
  <c r="Q259" i="15"/>
  <c r="P259" i="15"/>
  <c r="O259" i="15"/>
  <c r="N259" i="15"/>
  <c r="M259" i="15"/>
  <c r="L259" i="15"/>
  <c r="K259" i="15"/>
  <c r="J259" i="15"/>
  <c r="I259" i="15"/>
  <c r="BY258" i="15"/>
  <c r="BX258" i="15"/>
  <c r="BW258" i="15"/>
  <c r="BV258" i="15"/>
  <c r="BU258" i="15"/>
  <c r="BT258" i="15"/>
  <c r="BS258" i="15"/>
  <c r="BR258" i="15"/>
  <c r="BQ258" i="15"/>
  <c r="BP258" i="15"/>
  <c r="BO258" i="15"/>
  <c r="BN258" i="15"/>
  <c r="BM258" i="15"/>
  <c r="BL258" i="15"/>
  <c r="BK258" i="15"/>
  <c r="BJ258" i="15"/>
  <c r="BI258" i="15"/>
  <c r="BH258" i="15"/>
  <c r="BG258" i="15"/>
  <c r="BF258" i="15"/>
  <c r="BE258" i="15"/>
  <c r="BD258" i="15"/>
  <c r="BC258" i="15"/>
  <c r="BB258" i="15"/>
  <c r="BA258" i="15"/>
  <c r="AZ258" i="15"/>
  <c r="AY258" i="15"/>
  <c r="AX258" i="15"/>
  <c r="AW258" i="15"/>
  <c r="AV258" i="15"/>
  <c r="AU258" i="15"/>
  <c r="AT258" i="15"/>
  <c r="AS258" i="15"/>
  <c r="AR258" i="15"/>
  <c r="AQ258" i="15"/>
  <c r="AP258" i="15"/>
  <c r="AO258" i="15"/>
  <c r="AN258" i="15"/>
  <c r="AM258" i="15"/>
  <c r="AL258" i="15"/>
  <c r="AK258" i="15"/>
  <c r="AJ258" i="15"/>
  <c r="AI258" i="15"/>
  <c r="AH258" i="15"/>
  <c r="AG258" i="15"/>
  <c r="AF258" i="15"/>
  <c r="AE258" i="15"/>
  <c r="AC258" i="15"/>
  <c r="AB258" i="15"/>
  <c r="AA258" i="15"/>
  <c r="Z258" i="15"/>
  <c r="Y258" i="15"/>
  <c r="X258" i="15"/>
  <c r="W258" i="15"/>
  <c r="V258" i="15"/>
  <c r="U258" i="15"/>
  <c r="T258" i="15"/>
  <c r="S258" i="15"/>
  <c r="R258" i="15"/>
  <c r="Q258" i="15"/>
  <c r="P258" i="15"/>
  <c r="O258" i="15"/>
  <c r="N258" i="15"/>
  <c r="M258" i="15"/>
  <c r="L258" i="15"/>
  <c r="K258" i="15"/>
  <c r="J258" i="15"/>
  <c r="I258" i="15"/>
  <c r="BY257" i="15"/>
  <c r="BX257" i="15"/>
  <c r="BW257" i="15"/>
  <c r="BV257" i="15"/>
  <c r="BU257" i="15"/>
  <c r="BT257" i="15"/>
  <c r="BS257" i="15"/>
  <c r="BR257" i="15"/>
  <c r="BQ257" i="15"/>
  <c r="BP257" i="15"/>
  <c r="BO257" i="15"/>
  <c r="BN257" i="15"/>
  <c r="BM257" i="15"/>
  <c r="BL257" i="15"/>
  <c r="BK257" i="15"/>
  <c r="BJ257" i="15"/>
  <c r="BI257" i="15"/>
  <c r="BH257" i="15"/>
  <c r="BG257" i="15"/>
  <c r="BF257" i="15"/>
  <c r="BE257" i="15"/>
  <c r="BD257" i="15"/>
  <c r="BC257" i="15"/>
  <c r="BB257" i="15"/>
  <c r="BA257" i="15"/>
  <c r="AZ257" i="15"/>
  <c r="AY257" i="15"/>
  <c r="AX257" i="15"/>
  <c r="AW257" i="15"/>
  <c r="AV257" i="15"/>
  <c r="AU257" i="15"/>
  <c r="AT257" i="15"/>
  <c r="AS257" i="15"/>
  <c r="AR257" i="15"/>
  <c r="AQ257" i="15"/>
  <c r="AP257" i="15"/>
  <c r="AO257" i="15"/>
  <c r="AN257" i="15"/>
  <c r="AM257" i="15"/>
  <c r="AL257" i="15"/>
  <c r="AK257" i="15"/>
  <c r="AJ257" i="15"/>
  <c r="AI257" i="15"/>
  <c r="AH257" i="15"/>
  <c r="AG257" i="15"/>
  <c r="AF257" i="15"/>
  <c r="AE257" i="15"/>
  <c r="AC257" i="15"/>
  <c r="AB257" i="15"/>
  <c r="AA257" i="15"/>
  <c r="Z257" i="15"/>
  <c r="Y257" i="15"/>
  <c r="X257" i="15"/>
  <c r="W257" i="15"/>
  <c r="V257" i="15"/>
  <c r="U257" i="15"/>
  <c r="T257" i="15"/>
  <c r="S257" i="15"/>
  <c r="R257" i="15"/>
  <c r="Q257" i="15"/>
  <c r="P257" i="15"/>
  <c r="O257" i="15"/>
  <c r="N257" i="15"/>
  <c r="M257" i="15"/>
  <c r="L257" i="15"/>
  <c r="K257" i="15"/>
  <c r="J257" i="15"/>
  <c r="I257" i="15"/>
  <c r="BY256" i="15"/>
  <c r="BX256" i="15"/>
  <c r="BW256" i="15"/>
  <c r="BV256" i="15"/>
  <c r="BU256" i="15"/>
  <c r="BT256" i="15"/>
  <c r="BS256" i="15"/>
  <c r="BR256" i="15"/>
  <c r="BQ256" i="15"/>
  <c r="BP256" i="15"/>
  <c r="BO256" i="15"/>
  <c r="BN256" i="15"/>
  <c r="BM256" i="15"/>
  <c r="BL256" i="15"/>
  <c r="BK256" i="15"/>
  <c r="BJ256" i="15"/>
  <c r="BI256" i="15"/>
  <c r="BH256" i="15"/>
  <c r="BG256" i="15"/>
  <c r="BF256" i="15"/>
  <c r="BE256" i="15"/>
  <c r="BD256" i="15"/>
  <c r="BC256" i="15"/>
  <c r="BB256" i="15"/>
  <c r="BA256" i="15"/>
  <c r="AZ256" i="15"/>
  <c r="AY256" i="15"/>
  <c r="AX256" i="15"/>
  <c r="AW256" i="15"/>
  <c r="AV256" i="15"/>
  <c r="AU256" i="15"/>
  <c r="AT256" i="15"/>
  <c r="AS256" i="15"/>
  <c r="AR256" i="15"/>
  <c r="AQ256" i="15"/>
  <c r="AP256" i="15"/>
  <c r="AO256" i="15"/>
  <c r="AN256" i="15"/>
  <c r="AM256" i="15"/>
  <c r="AL256" i="15"/>
  <c r="AK256" i="15"/>
  <c r="AJ256" i="15"/>
  <c r="AI256" i="15"/>
  <c r="AH256" i="15"/>
  <c r="AG256" i="15"/>
  <c r="AF256" i="15"/>
  <c r="AE256" i="15"/>
  <c r="AC256" i="15"/>
  <c r="AB256" i="15"/>
  <c r="AA256" i="15"/>
  <c r="Z256" i="15"/>
  <c r="Y256" i="15"/>
  <c r="X256" i="15"/>
  <c r="W256" i="15"/>
  <c r="V256" i="15"/>
  <c r="U256" i="15"/>
  <c r="T256" i="15"/>
  <c r="S256" i="15"/>
  <c r="R256" i="15"/>
  <c r="Q256" i="15"/>
  <c r="P256" i="15"/>
  <c r="O256" i="15"/>
  <c r="N256" i="15"/>
  <c r="M256" i="15"/>
  <c r="L256" i="15"/>
  <c r="K256" i="15"/>
  <c r="J256" i="15"/>
  <c r="I256" i="15"/>
  <c r="BY255" i="15"/>
  <c r="BX255" i="15"/>
  <c r="BW255" i="15"/>
  <c r="BV255" i="15"/>
  <c r="BU255" i="15"/>
  <c r="BT255" i="15"/>
  <c r="BS255" i="15"/>
  <c r="BR255" i="15"/>
  <c r="BQ255" i="15"/>
  <c r="BP255" i="15"/>
  <c r="BO255" i="15"/>
  <c r="BN255" i="15"/>
  <c r="BM255" i="15"/>
  <c r="BL255" i="15"/>
  <c r="BK255" i="15"/>
  <c r="BJ255" i="15"/>
  <c r="BI255" i="15"/>
  <c r="BH255" i="15"/>
  <c r="BG255" i="15"/>
  <c r="BF255" i="15"/>
  <c r="BE255" i="15"/>
  <c r="BD255" i="15"/>
  <c r="BC255" i="15"/>
  <c r="BB255" i="15"/>
  <c r="BA255" i="15"/>
  <c r="AZ255" i="15"/>
  <c r="AY255" i="15"/>
  <c r="AX255" i="15"/>
  <c r="AW255" i="15"/>
  <c r="AV255" i="15"/>
  <c r="AU255" i="15"/>
  <c r="AT255" i="15"/>
  <c r="AS255" i="15"/>
  <c r="AR255" i="15"/>
  <c r="AQ255" i="15"/>
  <c r="AP255" i="15"/>
  <c r="AO255" i="15"/>
  <c r="AN255" i="15"/>
  <c r="AM255" i="15"/>
  <c r="AL255" i="15"/>
  <c r="AK255" i="15"/>
  <c r="AJ255" i="15"/>
  <c r="AI255" i="15"/>
  <c r="AH255" i="15"/>
  <c r="AG255" i="15"/>
  <c r="AF255" i="15"/>
  <c r="AE255" i="15"/>
  <c r="AC255" i="15"/>
  <c r="AB255" i="15"/>
  <c r="AA255" i="15"/>
  <c r="Z255" i="15"/>
  <c r="Y255" i="15"/>
  <c r="X255" i="15"/>
  <c r="W255" i="15"/>
  <c r="V255" i="15"/>
  <c r="U255" i="15"/>
  <c r="T255" i="15"/>
  <c r="S255" i="15"/>
  <c r="R255" i="15"/>
  <c r="Q255" i="15"/>
  <c r="P255" i="15"/>
  <c r="O255" i="15"/>
  <c r="N255" i="15"/>
  <c r="M255" i="15"/>
  <c r="L255" i="15"/>
  <c r="K255" i="15"/>
  <c r="J255" i="15"/>
  <c r="I255" i="15"/>
  <c r="BY254" i="15"/>
  <c r="BX254" i="15"/>
  <c r="BW254" i="15"/>
  <c r="BV254" i="15"/>
  <c r="BU254" i="15"/>
  <c r="BT254" i="15"/>
  <c r="BS254" i="15"/>
  <c r="BR254" i="15"/>
  <c r="BQ254" i="15"/>
  <c r="BP254" i="15"/>
  <c r="BO254" i="15"/>
  <c r="BN254" i="15"/>
  <c r="BM254" i="15"/>
  <c r="BL254" i="15"/>
  <c r="BK254" i="15"/>
  <c r="BJ254" i="15"/>
  <c r="BI254" i="15"/>
  <c r="BH254" i="15"/>
  <c r="BG254" i="15"/>
  <c r="BF254" i="15"/>
  <c r="BE254" i="15"/>
  <c r="BD254" i="15"/>
  <c r="BC254" i="15"/>
  <c r="BB254" i="15"/>
  <c r="BA254" i="15"/>
  <c r="AZ254" i="15"/>
  <c r="AY254" i="15"/>
  <c r="AX254" i="15"/>
  <c r="AW254" i="15"/>
  <c r="AV254" i="15"/>
  <c r="AU254" i="15"/>
  <c r="AT254" i="15"/>
  <c r="AS254" i="15"/>
  <c r="AR254" i="15"/>
  <c r="AQ254" i="15"/>
  <c r="AP254" i="15"/>
  <c r="AO254" i="15"/>
  <c r="AN254" i="15"/>
  <c r="AM254" i="15"/>
  <c r="AL254" i="15"/>
  <c r="AK254" i="15"/>
  <c r="AJ254" i="15"/>
  <c r="AI254" i="15"/>
  <c r="AH254" i="15"/>
  <c r="AG254" i="15"/>
  <c r="AF254" i="15"/>
  <c r="AE254" i="15"/>
  <c r="AC254" i="15"/>
  <c r="AB254" i="15"/>
  <c r="AA254" i="15"/>
  <c r="Z254" i="15"/>
  <c r="Y254" i="15"/>
  <c r="X254" i="15"/>
  <c r="W254" i="15"/>
  <c r="V254" i="15"/>
  <c r="U254" i="15"/>
  <c r="T254" i="15"/>
  <c r="S254" i="15"/>
  <c r="R254" i="15"/>
  <c r="Q254" i="15"/>
  <c r="P254" i="15"/>
  <c r="O254" i="15"/>
  <c r="N254" i="15"/>
  <c r="M254" i="15"/>
  <c r="L254" i="15"/>
  <c r="K254" i="15"/>
  <c r="J254" i="15"/>
  <c r="I254" i="15"/>
  <c r="BY253" i="15"/>
  <c r="BX253" i="15"/>
  <c r="BW253" i="15"/>
  <c r="BV253" i="15"/>
  <c r="BU253" i="15"/>
  <c r="BT253" i="15"/>
  <c r="BS253" i="15"/>
  <c r="BR253" i="15"/>
  <c r="BQ253" i="15"/>
  <c r="BP253" i="15"/>
  <c r="BO253" i="15"/>
  <c r="BN253" i="15"/>
  <c r="BM253" i="15"/>
  <c r="BL253" i="15"/>
  <c r="BK253" i="15"/>
  <c r="BJ253" i="15"/>
  <c r="BI253" i="15"/>
  <c r="BH253" i="15"/>
  <c r="BG253" i="15"/>
  <c r="BF253" i="15"/>
  <c r="BE253" i="15"/>
  <c r="BD253" i="15"/>
  <c r="BC253" i="15"/>
  <c r="BB253" i="15"/>
  <c r="BA253" i="15"/>
  <c r="AZ253" i="15"/>
  <c r="AY253" i="15"/>
  <c r="AX253" i="15"/>
  <c r="AW253" i="15"/>
  <c r="AV253" i="15"/>
  <c r="AU253" i="15"/>
  <c r="AT253" i="15"/>
  <c r="AS253" i="15"/>
  <c r="AR253" i="15"/>
  <c r="AQ253" i="15"/>
  <c r="AP253" i="15"/>
  <c r="AO253" i="15"/>
  <c r="AN253" i="15"/>
  <c r="AM253" i="15"/>
  <c r="AL253" i="15"/>
  <c r="AK253" i="15"/>
  <c r="AJ253" i="15"/>
  <c r="AI253" i="15"/>
  <c r="AH253" i="15"/>
  <c r="AG253" i="15"/>
  <c r="AF253" i="15"/>
  <c r="AE253" i="15"/>
  <c r="AC253" i="15"/>
  <c r="AB253" i="15"/>
  <c r="AA253" i="15"/>
  <c r="Z253" i="15"/>
  <c r="Y253" i="15"/>
  <c r="X253" i="15"/>
  <c r="W253" i="15"/>
  <c r="V253" i="15"/>
  <c r="U253" i="15"/>
  <c r="T253" i="15"/>
  <c r="S253" i="15"/>
  <c r="R253" i="15"/>
  <c r="Q253" i="15"/>
  <c r="P253" i="15"/>
  <c r="O253" i="15"/>
  <c r="N253" i="15"/>
  <c r="M253" i="15"/>
  <c r="L253" i="15"/>
  <c r="K253" i="15"/>
  <c r="J253" i="15"/>
  <c r="I253" i="15"/>
  <c r="BY252" i="15"/>
  <c r="BX252" i="15"/>
  <c r="BW252" i="15"/>
  <c r="BV252" i="15"/>
  <c r="BU252" i="15"/>
  <c r="BT252" i="15"/>
  <c r="BS252" i="15"/>
  <c r="BR252" i="15"/>
  <c r="BQ252" i="15"/>
  <c r="BP252" i="15"/>
  <c r="BO252" i="15"/>
  <c r="BN252" i="15"/>
  <c r="BM252" i="15"/>
  <c r="BL252" i="15"/>
  <c r="BK252" i="15"/>
  <c r="BJ252" i="15"/>
  <c r="BI252" i="15"/>
  <c r="BH252" i="15"/>
  <c r="BG252" i="15"/>
  <c r="BF252" i="15"/>
  <c r="BE252" i="15"/>
  <c r="BD252" i="15"/>
  <c r="BC252" i="15"/>
  <c r="BB252" i="15"/>
  <c r="BA252" i="15"/>
  <c r="AZ252" i="15"/>
  <c r="AY252" i="15"/>
  <c r="AX252" i="15"/>
  <c r="AW252" i="15"/>
  <c r="AV252" i="15"/>
  <c r="AU252" i="15"/>
  <c r="AT252" i="15"/>
  <c r="AS252" i="15"/>
  <c r="AR252" i="15"/>
  <c r="AQ252" i="15"/>
  <c r="AP252" i="15"/>
  <c r="AO252" i="15"/>
  <c r="AN252" i="15"/>
  <c r="AM252" i="15"/>
  <c r="AL252" i="15"/>
  <c r="AK252" i="15"/>
  <c r="AJ252" i="15"/>
  <c r="AI252" i="15"/>
  <c r="AH252" i="15"/>
  <c r="AG252" i="15"/>
  <c r="AF252" i="15"/>
  <c r="AE252" i="15"/>
  <c r="AC252" i="15"/>
  <c r="AB252" i="15"/>
  <c r="AA252" i="15"/>
  <c r="Z252" i="15"/>
  <c r="Y252" i="15"/>
  <c r="X252" i="15"/>
  <c r="W252" i="15"/>
  <c r="V252" i="15"/>
  <c r="U252" i="15"/>
  <c r="T252" i="15"/>
  <c r="S252" i="15"/>
  <c r="R252" i="15"/>
  <c r="Q252" i="15"/>
  <c r="P252" i="15"/>
  <c r="O252" i="15"/>
  <c r="N252" i="15"/>
  <c r="M252" i="15"/>
  <c r="L252" i="15"/>
  <c r="K252" i="15"/>
  <c r="J252" i="15"/>
  <c r="I252" i="15"/>
  <c r="BY251" i="15"/>
  <c r="BX251" i="15"/>
  <c r="BW251" i="15"/>
  <c r="BV251" i="15"/>
  <c r="BU251" i="15"/>
  <c r="BT251" i="15"/>
  <c r="BS251" i="15"/>
  <c r="BR251" i="15"/>
  <c r="BQ251" i="15"/>
  <c r="BP251" i="15"/>
  <c r="BO251" i="15"/>
  <c r="BN251" i="15"/>
  <c r="BM251" i="15"/>
  <c r="BL251" i="15"/>
  <c r="BK251" i="15"/>
  <c r="BJ251" i="15"/>
  <c r="BI251" i="15"/>
  <c r="BH251" i="15"/>
  <c r="BG251" i="15"/>
  <c r="BF251" i="15"/>
  <c r="BE251" i="15"/>
  <c r="BD251" i="15"/>
  <c r="BC251" i="15"/>
  <c r="BB251" i="15"/>
  <c r="BA251" i="15"/>
  <c r="AZ251" i="15"/>
  <c r="AY251" i="15"/>
  <c r="AX251" i="15"/>
  <c r="AW251" i="15"/>
  <c r="AV251" i="15"/>
  <c r="AU251" i="15"/>
  <c r="AT251" i="15"/>
  <c r="AS251" i="15"/>
  <c r="AR251" i="15"/>
  <c r="AQ251" i="15"/>
  <c r="AP251" i="15"/>
  <c r="AO251" i="15"/>
  <c r="AN251" i="15"/>
  <c r="AM251" i="15"/>
  <c r="AL251" i="15"/>
  <c r="AK251" i="15"/>
  <c r="AJ251" i="15"/>
  <c r="AI251" i="15"/>
  <c r="AH251" i="15"/>
  <c r="AG251" i="15"/>
  <c r="AF251" i="15"/>
  <c r="AE251" i="15"/>
  <c r="AC251" i="15"/>
  <c r="AB251" i="15"/>
  <c r="AA251" i="15"/>
  <c r="Z251" i="15"/>
  <c r="Y251" i="15"/>
  <c r="X251" i="15"/>
  <c r="W251" i="15"/>
  <c r="V251" i="15"/>
  <c r="U251" i="15"/>
  <c r="T251" i="15"/>
  <c r="S251" i="15"/>
  <c r="R251" i="15"/>
  <c r="Q251" i="15"/>
  <c r="P251" i="15"/>
  <c r="O251" i="15"/>
  <c r="N251" i="15"/>
  <c r="M251" i="15"/>
  <c r="L251" i="15"/>
  <c r="K251" i="15"/>
  <c r="J251" i="15"/>
  <c r="I251" i="15"/>
  <c r="BY250" i="15"/>
  <c r="BX250" i="15"/>
  <c r="BW250" i="15"/>
  <c r="BV250" i="15"/>
  <c r="BU250" i="15"/>
  <c r="BT250" i="15"/>
  <c r="BS250" i="15"/>
  <c r="BR250" i="15"/>
  <c r="BQ250" i="15"/>
  <c r="BP250" i="15"/>
  <c r="BO250" i="15"/>
  <c r="BN250" i="15"/>
  <c r="BM250" i="15"/>
  <c r="BL250" i="15"/>
  <c r="BK250" i="15"/>
  <c r="BJ250" i="15"/>
  <c r="BI250" i="15"/>
  <c r="BH250" i="15"/>
  <c r="BG250" i="15"/>
  <c r="BF250" i="15"/>
  <c r="BE250" i="15"/>
  <c r="BD250" i="15"/>
  <c r="BC250" i="15"/>
  <c r="BB250" i="15"/>
  <c r="BA250" i="15"/>
  <c r="AZ250" i="15"/>
  <c r="AY250" i="15"/>
  <c r="AX250" i="15"/>
  <c r="AW250" i="15"/>
  <c r="AV250" i="15"/>
  <c r="AU250" i="15"/>
  <c r="AT250" i="15"/>
  <c r="AS250" i="15"/>
  <c r="AR250" i="15"/>
  <c r="AQ250" i="15"/>
  <c r="AP250" i="15"/>
  <c r="AO250" i="15"/>
  <c r="AN250" i="15"/>
  <c r="AM250" i="15"/>
  <c r="AL250" i="15"/>
  <c r="AK250" i="15"/>
  <c r="AJ250" i="15"/>
  <c r="AI250" i="15"/>
  <c r="AH250" i="15"/>
  <c r="AG250" i="15"/>
  <c r="AF250" i="15"/>
  <c r="AE250" i="15"/>
  <c r="AC250" i="15"/>
  <c r="AB250" i="15"/>
  <c r="AA250" i="15"/>
  <c r="Z250" i="15"/>
  <c r="Y250" i="15"/>
  <c r="X250" i="15"/>
  <c r="W250" i="15"/>
  <c r="V250" i="15"/>
  <c r="U250" i="15"/>
  <c r="T250" i="15"/>
  <c r="S250" i="15"/>
  <c r="R250" i="15"/>
  <c r="Q250" i="15"/>
  <c r="P250" i="15"/>
  <c r="O250" i="15"/>
  <c r="N250" i="15"/>
  <c r="M250" i="15"/>
  <c r="L250" i="15"/>
  <c r="K250" i="15"/>
  <c r="J250" i="15"/>
  <c r="I250" i="15"/>
  <c r="BY249" i="15"/>
  <c r="BX249" i="15"/>
  <c r="BW249" i="15"/>
  <c r="BV249" i="15"/>
  <c r="BU249" i="15"/>
  <c r="BT249" i="15"/>
  <c r="BS249" i="15"/>
  <c r="BR249" i="15"/>
  <c r="BQ249" i="15"/>
  <c r="BP249" i="15"/>
  <c r="BO249" i="15"/>
  <c r="BN249" i="15"/>
  <c r="BM249" i="15"/>
  <c r="BL249" i="15"/>
  <c r="BK249" i="15"/>
  <c r="BJ249" i="15"/>
  <c r="BI249" i="15"/>
  <c r="BH249" i="15"/>
  <c r="BG249" i="15"/>
  <c r="BF249" i="15"/>
  <c r="BE249" i="15"/>
  <c r="BD249" i="15"/>
  <c r="BC249" i="15"/>
  <c r="BB249" i="15"/>
  <c r="BA249" i="15"/>
  <c r="AZ249" i="15"/>
  <c r="AY249" i="15"/>
  <c r="AX249" i="15"/>
  <c r="AW249" i="15"/>
  <c r="AV249" i="15"/>
  <c r="AU249" i="15"/>
  <c r="AT249" i="15"/>
  <c r="AS249" i="15"/>
  <c r="AR249" i="15"/>
  <c r="AQ249" i="15"/>
  <c r="AP249" i="15"/>
  <c r="AO249" i="15"/>
  <c r="AN249" i="15"/>
  <c r="AM249" i="15"/>
  <c r="AL249" i="15"/>
  <c r="AK249" i="15"/>
  <c r="AJ249" i="15"/>
  <c r="AI249" i="15"/>
  <c r="AH249" i="15"/>
  <c r="AG249" i="15"/>
  <c r="AF249" i="15"/>
  <c r="AE249" i="15"/>
  <c r="AC249" i="15"/>
  <c r="AB249" i="15"/>
  <c r="AA249" i="15"/>
  <c r="Z249" i="15"/>
  <c r="Y249" i="15"/>
  <c r="X249" i="15"/>
  <c r="W249" i="15"/>
  <c r="V249" i="15"/>
  <c r="U249" i="15"/>
  <c r="T249" i="15"/>
  <c r="S249" i="15"/>
  <c r="R249" i="15"/>
  <c r="Q249" i="15"/>
  <c r="P249" i="15"/>
  <c r="O249" i="15"/>
  <c r="N249" i="15"/>
  <c r="M249" i="15"/>
  <c r="L249" i="15"/>
  <c r="K249" i="15"/>
  <c r="J249" i="15"/>
  <c r="I249" i="15"/>
  <c r="BY248" i="15"/>
  <c r="BX248" i="15"/>
  <c r="BW248" i="15"/>
  <c r="BV248" i="15"/>
  <c r="BU248" i="15"/>
  <c r="BT248" i="15"/>
  <c r="BS248" i="15"/>
  <c r="BR248" i="15"/>
  <c r="BQ248" i="15"/>
  <c r="BP248" i="15"/>
  <c r="BO248" i="15"/>
  <c r="BN248" i="15"/>
  <c r="BM248" i="15"/>
  <c r="BL248" i="15"/>
  <c r="BK248" i="15"/>
  <c r="BJ248" i="15"/>
  <c r="BI248" i="15"/>
  <c r="BH248" i="15"/>
  <c r="BG248" i="15"/>
  <c r="BF248" i="15"/>
  <c r="BE248" i="15"/>
  <c r="BD248" i="15"/>
  <c r="BC248" i="15"/>
  <c r="BB248" i="15"/>
  <c r="BA248" i="15"/>
  <c r="AZ248" i="15"/>
  <c r="AY248" i="15"/>
  <c r="AX248" i="15"/>
  <c r="AW248" i="15"/>
  <c r="AV248" i="15"/>
  <c r="AU248" i="15"/>
  <c r="AT248" i="15"/>
  <c r="AS248" i="15"/>
  <c r="AR248" i="15"/>
  <c r="AQ248" i="15"/>
  <c r="AP248" i="15"/>
  <c r="AO248" i="15"/>
  <c r="AN248" i="15"/>
  <c r="AM248" i="15"/>
  <c r="AL248" i="15"/>
  <c r="AK248" i="15"/>
  <c r="AJ248" i="15"/>
  <c r="AI248" i="15"/>
  <c r="AH248" i="15"/>
  <c r="AG248" i="15"/>
  <c r="AF248" i="15"/>
  <c r="AE248" i="15"/>
  <c r="AC248" i="15"/>
  <c r="AB248" i="15"/>
  <c r="AA248" i="15"/>
  <c r="Z248" i="15"/>
  <c r="Y248" i="15"/>
  <c r="X248" i="15"/>
  <c r="W248" i="15"/>
  <c r="V248" i="15"/>
  <c r="U248" i="15"/>
  <c r="T248" i="15"/>
  <c r="S248" i="15"/>
  <c r="R248" i="15"/>
  <c r="Q248" i="15"/>
  <c r="P248" i="15"/>
  <c r="O248" i="15"/>
  <c r="N248" i="15"/>
  <c r="M248" i="15"/>
  <c r="L248" i="15"/>
  <c r="K248" i="15"/>
  <c r="J248" i="15"/>
  <c r="I248" i="15"/>
  <c r="BY247" i="15"/>
  <c r="BX247" i="15"/>
  <c r="BW247" i="15"/>
  <c r="BV247" i="15"/>
  <c r="BU247" i="15"/>
  <c r="BT247" i="15"/>
  <c r="BS247" i="15"/>
  <c r="BR247" i="15"/>
  <c r="BQ247" i="15"/>
  <c r="BP247" i="15"/>
  <c r="BO247" i="15"/>
  <c r="BN247" i="15"/>
  <c r="BM247" i="15"/>
  <c r="BL247" i="15"/>
  <c r="BK247" i="15"/>
  <c r="BJ247" i="15"/>
  <c r="BI247" i="15"/>
  <c r="BH247" i="15"/>
  <c r="BG247" i="15"/>
  <c r="BF247" i="15"/>
  <c r="BE247" i="15"/>
  <c r="BD247" i="15"/>
  <c r="BC247" i="15"/>
  <c r="BB247" i="15"/>
  <c r="BA247" i="15"/>
  <c r="AZ247" i="15"/>
  <c r="AY247" i="15"/>
  <c r="AX247" i="15"/>
  <c r="AW247" i="15"/>
  <c r="AV247" i="15"/>
  <c r="AU247" i="15"/>
  <c r="AT247" i="15"/>
  <c r="AS247" i="15"/>
  <c r="AR247" i="15"/>
  <c r="AQ247" i="15"/>
  <c r="AP247" i="15"/>
  <c r="AO247" i="15"/>
  <c r="AN247" i="15"/>
  <c r="AM247" i="15"/>
  <c r="AL247" i="15"/>
  <c r="AK247" i="15"/>
  <c r="AJ247" i="15"/>
  <c r="AI247" i="15"/>
  <c r="AH247" i="15"/>
  <c r="AG247" i="15"/>
  <c r="AF247" i="15"/>
  <c r="AE247" i="15"/>
  <c r="AC247" i="15"/>
  <c r="AB247" i="15"/>
  <c r="AA247" i="15"/>
  <c r="Z247" i="15"/>
  <c r="Y247" i="15"/>
  <c r="X247" i="15"/>
  <c r="W247" i="15"/>
  <c r="V247" i="15"/>
  <c r="U247" i="15"/>
  <c r="T247" i="15"/>
  <c r="S247" i="15"/>
  <c r="R247" i="15"/>
  <c r="Q247" i="15"/>
  <c r="P247" i="15"/>
  <c r="O247" i="15"/>
  <c r="N247" i="15"/>
  <c r="M247" i="15"/>
  <c r="L247" i="15"/>
  <c r="K247" i="15"/>
  <c r="J247" i="15"/>
  <c r="I247" i="15"/>
  <c r="BY246" i="15"/>
  <c r="BX246" i="15"/>
  <c r="BW246" i="15"/>
  <c r="BV246" i="15"/>
  <c r="BU246" i="15"/>
  <c r="BT246" i="15"/>
  <c r="BS246" i="15"/>
  <c r="BR246" i="15"/>
  <c r="BQ246" i="15"/>
  <c r="BP246" i="15"/>
  <c r="BO246" i="15"/>
  <c r="BN246" i="15"/>
  <c r="BM246" i="15"/>
  <c r="BL246" i="15"/>
  <c r="BK246" i="15"/>
  <c r="BJ246" i="15"/>
  <c r="BI246" i="15"/>
  <c r="BH246" i="15"/>
  <c r="BG246" i="15"/>
  <c r="BF246" i="15"/>
  <c r="BE246" i="15"/>
  <c r="BD246" i="15"/>
  <c r="BC246" i="15"/>
  <c r="BB246" i="15"/>
  <c r="BA246" i="15"/>
  <c r="AZ246" i="15"/>
  <c r="AY246" i="15"/>
  <c r="AX246" i="15"/>
  <c r="AW246" i="15"/>
  <c r="AV246" i="15"/>
  <c r="AU246" i="15"/>
  <c r="AT246" i="15"/>
  <c r="AS246" i="15"/>
  <c r="AR246" i="15"/>
  <c r="AQ246" i="15"/>
  <c r="AP246" i="15"/>
  <c r="AO246" i="15"/>
  <c r="AN246" i="15"/>
  <c r="AM246" i="15"/>
  <c r="AL246" i="15"/>
  <c r="AK246" i="15"/>
  <c r="AJ246" i="15"/>
  <c r="AI246" i="15"/>
  <c r="AH246" i="15"/>
  <c r="AG246" i="15"/>
  <c r="AF246" i="15"/>
  <c r="AE246" i="15"/>
  <c r="AC246" i="15"/>
  <c r="AB246" i="15"/>
  <c r="AA246" i="15"/>
  <c r="Z246" i="15"/>
  <c r="Y246" i="15"/>
  <c r="X246" i="15"/>
  <c r="W246" i="15"/>
  <c r="V246" i="15"/>
  <c r="U246" i="15"/>
  <c r="T246" i="15"/>
  <c r="S246" i="15"/>
  <c r="R246" i="15"/>
  <c r="Q246" i="15"/>
  <c r="P246" i="15"/>
  <c r="O246" i="15"/>
  <c r="N246" i="15"/>
  <c r="M246" i="15"/>
  <c r="L246" i="15"/>
  <c r="K246" i="15"/>
  <c r="J246" i="15"/>
  <c r="I246" i="15"/>
  <c r="BY245" i="15"/>
  <c r="BX245" i="15"/>
  <c r="BW245" i="15"/>
  <c r="BV245" i="15"/>
  <c r="BU245" i="15"/>
  <c r="BT245" i="15"/>
  <c r="BS245" i="15"/>
  <c r="BR245" i="15"/>
  <c r="BQ245" i="15"/>
  <c r="BP245" i="15"/>
  <c r="BO245" i="15"/>
  <c r="BN245" i="15"/>
  <c r="BM245" i="15"/>
  <c r="BL245" i="15"/>
  <c r="BK245" i="15"/>
  <c r="BJ245" i="15"/>
  <c r="BI245" i="15"/>
  <c r="BH245" i="15"/>
  <c r="BG245" i="15"/>
  <c r="BF245" i="15"/>
  <c r="BE245" i="15"/>
  <c r="BD245" i="15"/>
  <c r="BC245" i="15"/>
  <c r="BB245" i="15"/>
  <c r="BA245" i="15"/>
  <c r="AZ245" i="15"/>
  <c r="AY245" i="15"/>
  <c r="AX245" i="15"/>
  <c r="AW245" i="15"/>
  <c r="AV245" i="15"/>
  <c r="AU245" i="15"/>
  <c r="AT245" i="15"/>
  <c r="AS245" i="15"/>
  <c r="AR245" i="15"/>
  <c r="AQ245" i="15"/>
  <c r="AP245" i="15"/>
  <c r="AO245" i="15"/>
  <c r="AN245" i="15"/>
  <c r="AM245" i="15"/>
  <c r="AL245" i="15"/>
  <c r="AK245" i="15"/>
  <c r="AJ245" i="15"/>
  <c r="AI245" i="15"/>
  <c r="AH245" i="15"/>
  <c r="AG245" i="15"/>
  <c r="AF245" i="15"/>
  <c r="AE245" i="15"/>
  <c r="AC245" i="15"/>
  <c r="AB245" i="15"/>
  <c r="AA245" i="15"/>
  <c r="Z245" i="15"/>
  <c r="Y245" i="15"/>
  <c r="X245" i="15"/>
  <c r="W245" i="15"/>
  <c r="V245" i="15"/>
  <c r="U245" i="15"/>
  <c r="T245" i="15"/>
  <c r="S245" i="15"/>
  <c r="R245" i="15"/>
  <c r="Q245" i="15"/>
  <c r="P245" i="15"/>
  <c r="O245" i="15"/>
  <c r="N245" i="15"/>
  <c r="M245" i="15"/>
  <c r="L245" i="15"/>
  <c r="K245" i="15"/>
  <c r="J245" i="15"/>
  <c r="I245" i="15"/>
  <c r="BY244" i="15"/>
  <c r="BX244" i="15"/>
  <c r="BW244" i="15"/>
  <c r="BV244" i="15"/>
  <c r="BU244" i="15"/>
  <c r="BT244" i="15"/>
  <c r="BS244" i="15"/>
  <c r="BR244" i="15"/>
  <c r="BQ244" i="15"/>
  <c r="BP244" i="15"/>
  <c r="BO244" i="15"/>
  <c r="BN244" i="15"/>
  <c r="BM244" i="15"/>
  <c r="BL244" i="15"/>
  <c r="BK244" i="15"/>
  <c r="BJ244" i="15"/>
  <c r="BI244" i="15"/>
  <c r="BH244" i="15"/>
  <c r="BG244" i="15"/>
  <c r="BF244" i="15"/>
  <c r="BE244" i="15"/>
  <c r="BD244" i="15"/>
  <c r="BC244" i="15"/>
  <c r="BB244" i="15"/>
  <c r="BA244" i="15"/>
  <c r="AZ244" i="15"/>
  <c r="AY244" i="15"/>
  <c r="AX244" i="15"/>
  <c r="AW244" i="15"/>
  <c r="AV244" i="15"/>
  <c r="AU244" i="15"/>
  <c r="AT244" i="15"/>
  <c r="AS244" i="15"/>
  <c r="AR244" i="15"/>
  <c r="AQ244" i="15"/>
  <c r="AP244" i="15"/>
  <c r="AO244" i="15"/>
  <c r="AN244" i="15"/>
  <c r="AM244" i="15"/>
  <c r="AL244" i="15"/>
  <c r="AK244" i="15"/>
  <c r="AJ244" i="15"/>
  <c r="AI244" i="15"/>
  <c r="AH244" i="15"/>
  <c r="AG244" i="15"/>
  <c r="AF244" i="15"/>
  <c r="AE244" i="15"/>
  <c r="AC244" i="15"/>
  <c r="AB244" i="15"/>
  <c r="AA244" i="15"/>
  <c r="Z244" i="15"/>
  <c r="Y244" i="15"/>
  <c r="X244" i="15"/>
  <c r="W244" i="15"/>
  <c r="V244" i="15"/>
  <c r="U244" i="15"/>
  <c r="T244" i="15"/>
  <c r="S244" i="15"/>
  <c r="R244" i="15"/>
  <c r="Q244" i="15"/>
  <c r="P244" i="15"/>
  <c r="O244" i="15"/>
  <c r="N244" i="15"/>
  <c r="M244" i="15"/>
  <c r="L244" i="15"/>
  <c r="K244" i="15"/>
  <c r="J244" i="15"/>
  <c r="I244" i="15"/>
  <c r="BY243" i="15"/>
  <c r="BX243" i="15"/>
  <c r="BW243" i="15"/>
  <c r="BV243" i="15"/>
  <c r="BU243" i="15"/>
  <c r="BT243" i="15"/>
  <c r="BS243" i="15"/>
  <c r="BR243" i="15"/>
  <c r="BQ243" i="15"/>
  <c r="BP243" i="15"/>
  <c r="BO243" i="15"/>
  <c r="BN243" i="15"/>
  <c r="BM243" i="15"/>
  <c r="BL243" i="15"/>
  <c r="BK243" i="15"/>
  <c r="BJ243" i="15"/>
  <c r="BI243" i="15"/>
  <c r="BH243" i="15"/>
  <c r="BG243" i="15"/>
  <c r="BF243" i="15"/>
  <c r="BE243" i="15"/>
  <c r="BD243" i="15"/>
  <c r="BC243" i="15"/>
  <c r="BB243" i="15"/>
  <c r="BA243" i="15"/>
  <c r="AZ243" i="15"/>
  <c r="AY243" i="15"/>
  <c r="AX243" i="15"/>
  <c r="AW243" i="15"/>
  <c r="AV243" i="15"/>
  <c r="AU243" i="15"/>
  <c r="AT243" i="15"/>
  <c r="AS243" i="15"/>
  <c r="AR243" i="15"/>
  <c r="AQ243" i="15"/>
  <c r="AP243" i="15"/>
  <c r="AO243" i="15"/>
  <c r="AN243" i="15"/>
  <c r="AM243" i="15"/>
  <c r="AL243" i="15"/>
  <c r="AK243" i="15"/>
  <c r="AJ243" i="15"/>
  <c r="AI243" i="15"/>
  <c r="AH243" i="15"/>
  <c r="AG243" i="15"/>
  <c r="AF243" i="15"/>
  <c r="AE243" i="15"/>
  <c r="AC243" i="15"/>
  <c r="AB243" i="15"/>
  <c r="AA243" i="15"/>
  <c r="Z243" i="15"/>
  <c r="Y243" i="15"/>
  <c r="X243" i="15"/>
  <c r="W243" i="15"/>
  <c r="V243" i="15"/>
  <c r="U243" i="15"/>
  <c r="T243" i="15"/>
  <c r="S243" i="15"/>
  <c r="R243" i="15"/>
  <c r="Q243" i="15"/>
  <c r="P243" i="15"/>
  <c r="O243" i="15"/>
  <c r="N243" i="15"/>
  <c r="M243" i="15"/>
  <c r="L243" i="15"/>
  <c r="K243" i="15"/>
  <c r="J243" i="15"/>
  <c r="I243" i="15"/>
  <c r="BY242" i="15"/>
  <c r="BX242" i="15"/>
  <c r="BW242" i="15"/>
  <c r="BV242" i="15"/>
  <c r="BU242" i="15"/>
  <c r="BT242" i="15"/>
  <c r="BS242" i="15"/>
  <c r="BR242" i="15"/>
  <c r="BQ242" i="15"/>
  <c r="BP242" i="15"/>
  <c r="BO242" i="15"/>
  <c r="BN242" i="15"/>
  <c r="BM242" i="15"/>
  <c r="BL242" i="15"/>
  <c r="BK242" i="15"/>
  <c r="BJ242" i="15"/>
  <c r="BI242" i="15"/>
  <c r="BH242" i="15"/>
  <c r="BG242" i="15"/>
  <c r="BF242" i="15"/>
  <c r="BE242" i="15"/>
  <c r="BD242" i="15"/>
  <c r="BC242" i="15"/>
  <c r="BB242" i="15"/>
  <c r="BA242" i="15"/>
  <c r="AZ242" i="15"/>
  <c r="AY242" i="15"/>
  <c r="AX242" i="15"/>
  <c r="AW242" i="15"/>
  <c r="AV242" i="15"/>
  <c r="AU242" i="15"/>
  <c r="AT242" i="15"/>
  <c r="AS242" i="15"/>
  <c r="AR242" i="15"/>
  <c r="AQ242" i="15"/>
  <c r="AP242" i="15"/>
  <c r="AO242" i="15"/>
  <c r="AN242" i="15"/>
  <c r="AM242" i="15"/>
  <c r="AL242" i="15"/>
  <c r="AK242" i="15"/>
  <c r="AJ242" i="15"/>
  <c r="AI242" i="15"/>
  <c r="AH242" i="15"/>
  <c r="AG242" i="15"/>
  <c r="AF242" i="15"/>
  <c r="AE242" i="15"/>
  <c r="AC242" i="15"/>
  <c r="AB242" i="15"/>
  <c r="AA242" i="15"/>
  <c r="Z242" i="15"/>
  <c r="Y242" i="15"/>
  <c r="X242" i="15"/>
  <c r="W242" i="15"/>
  <c r="V242" i="15"/>
  <c r="U242" i="15"/>
  <c r="T242" i="15"/>
  <c r="S242" i="15"/>
  <c r="R242" i="15"/>
  <c r="Q242" i="15"/>
  <c r="P242" i="15"/>
  <c r="O242" i="15"/>
  <c r="N242" i="15"/>
  <c r="M242" i="15"/>
  <c r="L242" i="15"/>
  <c r="K242" i="15"/>
  <c r="J242" i="15"/>
  <c r="I242" i="15"/>
  <c r="BY241" i="15"/>
  <c r="BX241" i="15"/>
  <c r="BW241" i="15"/>
  <c r="BV241" i="15"/>
  <c r="BU241" i="15"/>
  <c r="BT241" i="15"/>
  <c r="BS241" i="15"/>
  <c r="BR241" i="15"/>
  <c r="BQ241" i="15"/>
  <c r="BP241" i="15"/>
  <c r="BO241" i="15"/>
  <c r="BN241" i="15"/>
  <c r="BM241" i="15"/>
  <c r="BL241" i="15"/>
  <c r="BK241" i="15"/>
  <c r="BJ241" i="15"/>
  <c r="BI241" i="15"/>
  <c r="BH241" i="15"/>
  <c r="BG241" i="15"/>
  <c r="BF241" i="15"/>
  <c r="BE241" i="15"/>
  <c r="BD241" i="15"/>
  <c r="BC241" i="15"/>
  <c r="BB241" i="15"/>
  <c r="BA241" i="15"/>
  <c r="AZ241" i="15"/>
  <c r="AY241" i="15"/>
  <c r="AX241" i="15"/>
  <c r="AW241" i="15"/>
  <c r="AV241" i="15"/>
  <c r="AU241" i="15"/>
  <c r="AT241" i="15"/>
  <c r="AS241" i="15"/>
  <c r="AR241" i="15"/>
  <c r="AQ241" i="15"/>
  <c r="AP241" i="15"/>
  <c r="AO241" i="15"/>
  <c r="AN241" i="15"/>
  <c r="AM241" i="15"/>
  <c r="AL241" i="15"/>
  <c r="AK241" i="15"/>
  <c r="AJ241" i="15"/>
  <c r="AI241" i="15"/>
  <c r="AH241" i="15"/>
  <c r="AG241" i="15"/>
  <c r="AF241" i="15"/>
  <c r="AE241" i="15"/>
  <c r="AC241" i="15"/>
  <c r="AB241" i="15"/>
  <c r="AA241" i="15"/>
  <c r="Z241" i="15"/>
  <c r="Y241" i="15"/>
  <c r="X241" i="15"/>
  <c r="W241" i="15"/>
  <c r="V241" i="15"/>
  <c r="U241" i="15"/>
  <c r="T241" i="15"/>
  <c r="S241" i="15"/>
  <c r="R241" i="15"/>
  <c r="Q241" i="15"/>
  <c r="P241" i="15"/>
  <c r="O241" i="15"/>
  <c r="N241" i="15"/>
  <c r="M241" i="15"/>
  <c r="L241" i="15"/>
  <c r="K241" i="15"/>
  <c r="J241" i="15"/>
  <c r="I241" i="15"/>
  <c r="BY240" i="15"/>
  <c r="BX240" i="15"/>
  <c r="BW240" i="15"/>
  <c r="BV240" i="15"/>
  <c r="BU240" i="15"/>
  <c r="BT240" i="15"/>
  <c r="BS240" i="15"/>
  <c r="BR240" i="15"/>
  <c r="BQ240" i="15"/>
  <c r="BP240" i="15"/>
  <c r="BO240" i="15"/>
  <c r="BN240" i="15"/>
  <c r="BM240" i="15"/>
  <c r="BL240" i="15"/>
  <c r="BK240" i="15"/>
  <c r="BJ240" i="15"/>
  <c r="BI240" i="15"/>
  <c r="BH240" i="15"/>
  <c r="BG240" i="15"/>
  <c r="BF240" i="15"/>
  <c r="BE240" i="15"/>
  <c r="BD240" i="15"/>
  <c r="BC240" i="15"/>
  <c r="BB240" i="15"/>
  <c r="BA240" i="15"/>
  <c r="AZ240" i="15"/>
  <c r="AY240" i="15"/>
  <c r="AX240" i="15"/>
  <c r="AW240" i="15"/>
  <c r="AV240" i="15"/>
  <c r="AU240" i="15"/>
  <c r="AT240" i="15"/>
  <c r="AS240" i="15"/>
  <c r="AR240" i="15"/>
  <c r="AQ240" i="15"/>
  <c r="AP240" i="15"/>
  <c r="AO240" i="15"/>
  <c r="AN240" i="15"/>
  <c r="AM240" i="15"/>
  <c r="AL240" i="15"/>
  <c r="AK240" i="15"/>
  <c r="AJ240" i="15"/>
  <c r="AI240" i="15"/>
  <c r="AH240" i="15"/>
  <c r="AG240" i="15"/>
  <c r="AF240" i="15"/>
  <c r="AE240" i="15"/>
  <c r="AC240" i="15"/>
  <c r="AB240" i="15"/>
  <c r="AA240" i="15"/>
  <c r="Z240" i="15"/>
  <c r="Y240" i="15"/>
  <c r="X240" i="15"/>
  <c r="W240" i="15"/>
  <c r="V240" i="15"/>
  <c r="U240" i="15"/>
  <c r="T240" i="15"/>
  <c r="S240" i="15"/>
  <c r="R240" i="15"/>
  <c r="Q240" i="15"/>
  <c r="P240" i="15"/>
  <c r="O240" i="15"/>
  <c r="N240" i="15"/>
  <c r="M240" i="15"/>
  <c r="L240" i="15"/>
  <c r="K240" i="15"/>
  <c r="J240" i="15"/>
  <c r="I240" i="15"/>
  <c r="BY239" i="15"/>
  <c r="BX239" i="15"/>
  <c r="BW239" i="15"/>
  <c r="BV239" i="15"/>
  <c r="BU239" i="15"/>
  <c r="BT239" i="15"/>
  <c r="BS239" i="15"/>
  <c r="BR239" i="15"/>
  <c r="BQ239" i="15"/>
  <c r="BP239" i="15"/>
  <c r="BO239" i="15"/>
  <c r="BN239" i="15"/>
  <c r="BM239" i="15"/>
  <c r="BL239" i="15"/>
  <c r="BK239" i="15"/>
  <c r="BJ239" i="15"/>
  <c r="BI239" i="15"/>
  <c r="BH239" i="15"/>
  <c r="BG239" i="15"/>
  <c r="BF239" i="15"/>
  <c r="BE239" i="15"/>
  <c r="BD239" i="15"/>
  <c r="BC239" i="15"/>
  <c r="BB239" i="15"/>
  <c r="BA239" i="15"/>
  <c r="AZ239" i="15"/>
  <c r="AY239" i="15"/>
  <c r="AX239" i="15"/>
  <c r="AW239" i="15"/>
  <c r="AV239" i="15"/>
  <c r="AU239" i="15"/>
  <c r="AT239" i="15"/>
  <c r="AS239" i="15"/>
  <c r="AR239" i="15"/>
  <c r="AQ239" i="15"/>
  <c r="AP239" i="15"/>
  <c r="AO239" i="15"/>
  <c r="AN239" i="15"/>
  <c r="AM239" i="15"/>
  <c r="AL239" i="15"/>
  <c r="AK239" i="15"/>
  <c r="AJ239" i="15"/>
  <c r="AI239" i="15"/>
  <c r="AH239" i="15"/>
  <c r="AG239" i="15"/>
  <c r="AF239" i="15"/>
  <c r="AE239" i="15"/>
  <c r="AC239" i="15"/>
  <c r="AB239" i="15"/>
  <c r="AA239" i="15"/>
  <c r="Z239" i="15"/>
  <c r="Y239" i="15"/>
  <c r="X239" i="15"/>
  <c r="W239" i="15"/>
  <c r="V239" i="15"/>
  <c r="U239" i="15"/>
  <c r="T239" i="15"/>
  <c r="S239" i="15"/>
  <c r="R239" i="15"/>
  <c r="Q239" i="15"/>
  <c r="P239" i="15"/>
  <c r="O239" i="15"/>
  <c r="N239" i="15"/>
  <c r="M239" i="15"/>
  <c r="L239" i="15"/>
  <c r="K239" i="15"/>
  <c r="J239" i="15"/>
  <c r="I239" i="15"/>
  <c r="BY238" i="15"/>
  <c r="BX238" i="15"/>
  <c r="BW238" i="15"/>
  <c r="BV238" i="15"/>
  <c r="BU238" i="15"/>
  <c r="BT238" i="15"/>
  <c r="BS238" i="15"/>
  <c r="BR238" i="15"/>
  <c r="BQ238" i="15"/>
  <c r="BP238" i="15"/>
  <c r="BO238" i="15"/>
  <c r="BN238" i="15"/>
  <c r="BM238" i="15"/>
  <c r="BL238" i="15"/>
  <c r="BK238" i="15"/>
  <c r="BJ238" i="15"/>
  <c r="BI238" i="15"/>
  <c r="BH238" i="15"/>
  <c r="BG238" i="15"/>
  <c r="BF238" i="15"/>
  <c r="BE238" i="15"/>
  <c r="BD238" i="15"/>
  <c r="BC238" i="15"/>
  <c r="BB238" i="15"/>
  <c r="BA238" i="15"/>
  <c r="AZ238" i="15"/>
  <c r="AY238" i="15"/>
  <c r="AX238" i="15"/>
  <c r="AW238" i="15"/>
  <c r="AV238" i="15"/>
  <c r="AU238" i="15"/>
  <c r="AT238" i="15"/>
  <c r="AS238" i="15"/>
  <c r="AR238" i="15"/>
  <c r="AQ238" i="15"/>
  <c r="AP238" i="15"/>
  <c r="AO238" i="15"/>
  <c r="AN238" i="15"/>
  <c r="AM238" i="15"/>
  <c r="AL238" i="15"/>
  <c r="AK238" i="15"/>
  <c r="AJ238" i="15"/>
  <c r="AI238" i="15"/>
  <c r="AH238" i="15"/>
  <c r="AG238" i="15"/>
  <c r="AF238" i="15"/>
  <c r="AE238" i="15"/>
  <c r="AC238" i="15"/>
  <c r="AB238" i="15"/>
  <c r="AA238" i="15"/>
  <c r="Z238" i="15"/>
  <c r="Y238" i="15"/>
  <c r="X238" i="15"/>
  <c r="W238" i="15"/>
  <c r="V238" i="15"/>
  <c r="U238" i="15"/>
  <c r="T238" i="15"/>
  <c r="S238" i="15"/>
  <c r="R238" i="15"/>
  <c r="Q238" i="15"/>
  <c r="P238" i="15"/>
  <c r="O238" i="15"/>
  <c r="N238" i="15"/>
  <c r="M238" i="15"/>
  <c r="L238" i="15"/>
  <c r="K238" i="15"/>
  <c r="J238" i="15"/>
  <c r="I238" i="15"/>
  <c r="BY237" i="15"/>
  <c r="BX237" i="15"/>
  <c r="BW237" i="15"/>
  <c r="BV237" i="15"/>
  <c r="BU237" i="15"/>
  <c r="BT237" i="15"/>
  <c r="BS237" i="15"/>
  <c r="BR237" i="15"/>
  <c r="BQ237" i="15"/>
  <c r="BP237" i="15"/>
  <c r="BO237" i="15"/>
  <c r="BN237" i="15"/>
  <c r="BM237" i="15"/>
  <c r="BL237" i="15"/>
  <c r="BK237" i="15"/>
  <c r="BJ237" i="15"/>
  <c r="BI237" i="15"/>
  <c r="BH237" i="15"/>
  <c r="BG237" i="15"/>
  <c r="BF237" i="15"/>
  <c r="BE237" i="15"/>
  <c r="BD237" i="15"/>
  <c r="BC237" i="15"/>
  <c r="BB237" i="15"/>
  <c r="BA237" i="15"/>
  <c r="AZ237" i="15"/>
  <c r="AY237" i="15"/>
  <c r="AX237" i="15"/>
  <c r="AW237" i="15"/>
  <c r="AV237" i="15"/>
  <c r="AU237" i="15"/>
  <c r="AT237" i="15"/>
  <c r="AS237" i="15"/>
  <c r="AR237" i="15"/>
  <c r="AQ237" i="15"/>
  <c r="AP237" i="15"/>
  <c r="AO237" i="15"/>
  <c r="AN237" i="15"/>
  <c r="AM237" i="15"/>
  <c r="AL237" i="15"/>
  <c r="AK237" i="15"/>
  <c r="AJ237" i="15"/>
  <c r="AI237" i="15"/>
  <c r="AH237" i="15"/>
  <c r="AG237" i="15"/>
  <c r="AF237" i="15"/>
  <c r="AE237" i="15"/>
  <c r="AC237" i="15"/>
  <c r="AB237" i="15"/>
  <c r="AA237" i="15"/>
  <c r="Z237" i="15"/>
  <c r="Y237" i="15"/>
  <c r="X237" i="15"/>
  <c r="W237" i="15"/>
  <c r="V237" i="15"/>
  <c r="U237" i="15"/>
  <c r="T237" i="15"/>
  <c r="S237" i="15"/>
  <c r="R237" i="15"/>
  <c r="Q237" i="15"/>
  <c r="P237" i="15"/>
  <c r="O237" i="15"/>
  <c r="N237" i="15"/>
  <c r="M237" i="15"/>
  <c r="L237" i="15"/>
  <c r="K237" i="15"/>
  <c r="J237" i="15"/>
  <c r="I237" i="15"/>
  <c r="BY236" i="15"/>
  <c r="BX236" i="15"/>
  <c r="BW236" i="15"/>
  <c r="BV236" i="15"/>
  <c r="BU236" i="15"/>
  <c r="BT236" i="15"/>
  <c r="BS236" i="15"/>
  <c r="BR236" i="15"/>
  <c r="BQ236" i="15"/>
  <c r="BP236" i="15"/>
  <c r="BO236" i="15"/>
  <c r="BN236" i="15"/>
  <c r="BM236" i="15"/>
  <c r="BL236" i="15"/>
  <c r="BK236" i="15"/>
  <c r="BJ236" i="15"/>
  <c r="BI236" i="15"/>
  <c r="BH236" i="15"/>
  <c r="BG236" i="15"/>
  <c r="BF236" i="15"/>
  <c r="BE236" i="15"/>
  <c r="BD236" i="15"/>
  <c r="BC236" i="15"/>
  <c r="BB236" i="15"/>
  <c r="BA236" i="15"/>
  <c r="AZ236" i="15"/>
  <c r="AY236" i="15"/>
  <c r="AX236" i="15"/>
  <c r="AW236" i="15"/>
  <c r="AV236" i="15"/>
  <c r="AU236" i="15"/>
  <c r="AT236" i="15"/>
  <c r="AS236" i="15"/>
  <c r="AR236" i="15"/>
  <c r="AQ236" i="15"/>
  <c r="AP236" i="15"/>
  <c r="AO236" i="15"/>
  <c r="AN236" i="15"/>
  <c r="AM236" i="15"/>
  <c r="AL236" i="15"/>
  <c r="AK236" i="15"/>
  <c r="AJ236" i="15"/>
  <c r="AI236" i="15"/>
  <c r="AH236" i="15"/>
  <c r="AG236" i="15"/>
  <c r="AF236" i="15"/>
  <c r="AE236" i="15"/>
  <c r="AC236" i="15"/>
  <c r="AB236" i="15"/>
  <c r="AA236" i="15"/>
  <c r="Z236" i="15"/>
  <c r="Y236" i="15"/>
  <c r="X236" i="15"/>
  <c r="W236" i="15"/>
  <c r="V236" i="15"/>
  <c r="U236" i="15"/>
  <c r="T236" i="15"/>
  <c r="S236" i="15"/>
  <c r="R236" i="15"/>
  <c r="Q236" i="15"/>
  <c r="P236" i="15"/>
  <c r="O236" i="15"/>
  <c r="N236" i="15"/>
  <c r="M236" i="15"/>
  <c r="L236" i="15"/>
  <c r="K236" i="15"/>
  <c r="J236" i="15"/>
  <c r="I236" i="15"/>
  <c r="BY235" i="15"/>
  <c r="BX235" i="15"/>
  <c r="BW235" i="15"/>
  <c r="BV235" i="15"/>
  <c r="BU235" i="15"/>
  <c r="BT235" i="15"/>
  <c r="BS235" i="15"/>
  <c r="BR235" i="15"/>
  <c r="BQ235" i="15"/>
  <c r="BP235" i="15"/>
  <c r="BO235" i="15"/>
  <c r="BN235" i="15"/>
  <c r="BM235" i="15"/>
  <c r="BL235" i="15"/>
  <c r="BK235" i="15"/>
  <c r="BJ235" i="15"/>
  <c r="BI235" i="15"/>
  <c r="BH235" i="15"/>
  <c r="BG235" i="15"/>
  <c r="BF235" i="15"/>
  <c r="BE235" i="15"/>
  <c r="BD235" i="15"/>
  <c r="BC235" i="15"/>
  <c r="BB235" i="15"/>
  <c r="BA235" i="15"/>
  <c r="AZ235" i="15"/>
  <c r="AY235" i="15"/>
  <c r="AX235" i="15"/>
  <c r="AW235" i="15"/>
  <c r="AV235" i="15"/>
  <c r="AU235" i="15"/>
  <c r="AT235" i="15"/>
  <c r="AS235" i="15"/>
  <c r="AR235" i="15"/>
  <c r="AQ235" i="15"/>
  <c r="AP235" i="15"/>
  <c r="AO235" i="15"/>
  <c r="AN235" i="15"/>
  <c r="AM235" i="15"/>
  <c r="AL235" i="15"/>
  <c r="AK235" i="15"/>
  <c r="AJ235" i="15"/>
  <c r="AI235" i="15"/>
  <c r="AH235" i="15"/>
  <c r="AG235" i="15"/>
  <c r="AF235" i="15"/>
  <c r="AE235" i="15"/>
  <c r="AC235" i="15"/>
  <c r="AB235" i="15"/>
  <c r="AA235" i="15"/>
  <c r="Z235" i="15"/>
  <c r="Y235" i="15"/>
  <c r="X235" i="15"/>
  <c r="W235" i="15"/>
  <c r="V235" i="15"/>
  <c r="U235" i="15"/>
  <c r="T235" i="15"/>
  <c r="S235" i="15"/>
  <c r="R235" i="15"/>
  <c r="Q235" i="15"/>
  <c r="P235" i="15"/>
  <c r="O235" i="15"/>
  <c r="N235" i="15"/>
  <c r="M235" i="15"/>
  <c r="L235" i="15"/>
  <c r="K235" i="15"/>
  <c r="J235" i="15"/>
  <c r="I235" i="15"/>
  <c r="BY234" i="15"/>
  <c r="BX234" i="15"/>
  <c r="BW234" i="15"/>
  <c r="BV234" i="15"/>
  <c r="BU234" i="15"/>
  <c r="BT234" i="15"/>
  <c r="BS234" i="15"/>
  <c r="BR234" i="15"/>
  <c r="BQ234" i="15"/>
  <c r="BP234" i="15"/>
  <c r="BO234" i="15"/>
  <c r="BN234" i="15"/>
  <c r="BM234" i="15"/>
  <c r="BL234" i="15"/>
  <c r="BK234" i="15"/>
  <c r="BJ234" i="15"/>
  <c r="BI234" i="15"/>
  <c r="BH234" i="15"/>
  <c r="BG234" i="15"/>
  <c r="BF234" i="15"/>
  <c r="BE234" i="15"/>
  <c r="BD234" i="15"/>
  <c r="BC234" i="15"/>
  <c r="BB234" i="15"/>
  <c r="BA234" i="15"/>
  <c r="AZ234" i="15"/>
  <c r="AY234" i="15"/>
  <c r="AX234" i="15"/>
  <c r="AW234" i="15"/>
  <c r="AV234" i="15"/>
  <c r="AU234" i="15"/>
  <c r="AT234" i="15"/>
  <c r="AS234" i="15"/>
  <c r="AR234" i="15"/>
  <c r="AQ234" i="15"/>
  <c r="AP234" i="15"/>
  <c r="AO234" i="15"/>
  <c r="AN234" i="15"/>
  <c r="AM234" i="15"/>
  <c r="AL234" i="15"/>
  <c r="AK234" i="15"/>
  <c r="AJ234" i="15"/>
  <c r="AI234" i="15"/>
  <c r="AH234" i="15"/>
  <c r="AG234" i="15"/>
  <c r="AF234" i="15"/>
  <c r="AE234" i="15"/>
  <c r="AC234" i="15"/>
  <c r="AB234" i="15"/>
  <c r="AA234" i="15"/>
  <c r="Z234" i="15"/>
  <c r="Y234" i="15"/>
  <c r="X234" i="15"/>
  <c r="W234" i="15"/>
  <c r="V234" i="15"/>
  <c r="U234" i="15"/>
  <c r="T234" i="15"/>
  <c r="S234" i="15"/>
  <c r="R234" i="15"/>
  <c r="Q234" i="15"/>
  <c r="P234" i="15"/>
  <c r="O234" i="15"/>
  <c r="N234" i="15"/>
  <c r="M234" i="15"/>
  <c r="L234" i="15"/>
  <c r="K234" i="15"/>
  <c r="J234" i="15"/>
  <c r="I234" i="15"/>
  <c r="BY233" i="15"/>
  <c r="BX233" i="15"/>
  <c r="BW233" i="15"/>
  <c r="BV233" i="15"/>
  <c r="BU233" i="15"/>
  <c r="BT233" i="15"/>
  <c r="BS233" i="15"/>
  <c r="BR233" i="15"/>
  <c r="BQ233" i="15"/>
  <c r="BP233" i="15"/>
  <c r="BO233" i="15"/>
  <c r="BN233" i="15"/>
  <c r="BM233" i="15"/>
  <c r="BL233" i="15"/>
  <c r="BK233" i="15"/>
  <c r="BJ233" i="15"/>
  <c r="BI233" i="15"/>
  <c r="BH233" i="15"/>
  <c r="BG233" i="15"/>
  <c r="BF233" i="15"/>
  <c r="BE233" i="15"/>
  <c r="BD233" i="15"/>
  <c r="BC233" i="15"/>
  <c r="BB233" i="15"/>
  <c r="BA233" i="15"/>
  <c r="AZ233" i="15"/>
  <c r="AY233" i="15"/>
  <c r="AX233" i="15"/>
  <c r="AW233" i="15"/>
  <c r="AV233" i="15"/>
  <c r="AU233" i="15"/>
  <c r="AT233" i="15"/>
  <c r="AS233" i="15"/>
  <c r="AR233" i="15"/>
  <c r="AQ233" i="15"/>
  <c r="AP233" i="15"/>
  <c r="AO233" i="15"/>
  <c r="AN233" i="15"/>
  <c r="AM233" i="15"/>
  <c r="AL233" i="15"/>
  <c r="AK233" i="15"/>
  <c r="AJ233" i="15"/>
  <c r="AI233" i="15"/>
  <c r="AH233" i="15"/>
  <c r="AG233" i="15"/>
  <c r="AF233" i="15"/>
  <c r="AE233" i="15"/>
  <c r="AC233" i="15"/>
  <c r="AB233" i="15"/>
  <c r="AA233" i="15"/>
  <c r="Z233" i="15"/>
  <c r="Y233" i="15"/>
  <c r="X233" i="15"/>
  <c r="W233" i="15"/>
  <c r="V233" i="15"/>
  <c r="U233" i="15"/>
  <c r="T233" i="15"/>
  <c r="S233" i="15"/>
  <c r="R233" i="15"/>
  <c r="Q233" i="15"/>
  <c r="P233" i="15"/>
  <c r="O233" i="15"/>
  <c r="N233" i="15"/>
  <c r="M233" i="15"/>
  <c r="L233" i="15"/>
  <c r="K233" i="15"/>
  <c r="J233" i="15"/>
  <c r="I233" i="15"/>
  <c r="BY232" i="15"/>
  <c r="BX232" i="15"/>
  <c r="BW232" i="15"/>
  <c r="BV232" i="15"/>
  <c r="BU232" i="15"/>
  <c r="BT232" i="15"/>
  <c r="BS232" i="15"/>
  <c r="BR232" i="15"/>
  <c r="BQ232" i="15"/>
  <c r="BP232" i="15"/>
  <c r="BO232" i="15"/>
  <c r="BN232" i="15"/>
  <c r="BM232" i="15"/>
  <c r="BL232" i="15"/>
  <c r="BK232" i="15"/>
  <c r="BJ232" i="15"/>
  <c r="BI232" i="15"/>
  <c r="BH232" i="15"/>
  <c r="BG232" i="15"/>
  <c r="BF232" i="15"/>
  <c r="BE232" i="15"/>
  <c r="BD232" i="15"/>
  <c r="BC232" i="15"/>
  <c r="BB232" i="15"/>
  <c r="BA232" i="15"/>
  <c r="AZ232" i="15"/>
  <c r="AY232" i="15"/>
  <c r="AX232" i="15"/>
  <c r="AW232" i="15"/>
  <c r="AV232" i="15"/>
  <c r="AU232" i="15"/>
  <c r="AT232" i="15"/>
  <c r="AS232" i="15"/>
  <c r="AR232" i="15"/>
  <c r="AQ232" i="15"/>
  <c r="AP232" i="15"/>
  <c r="AO232" i="15"/>
  <c r="AN232" i="15"/>
  <c r="AM232" i="15"/>
  <c r="AL232" i="15"/>
  <c r="AK232" i="15"/>
  <c r="AJ232" i="15"/>
  <c r="AI232" i="15"/>
  <c r="AH232" i="15"/>
  <c r="AG232" i="15"/>
  <c r="AF232" i="15"/>
  <c r="AE232" i="15"/>
  <c r="AC232" i="15"/>
  <c r="AB232" i="15"/>
  <c r="AA232" i="15"/>
  <c r="Z232" i="15"/>
  <c r="Y232" i="15"/>
  <c r="X232" i="15"/>
  <c r="W232" i="15"/>
  <c r="V232" i="15"/>
  <c r="U232" i="15"/>
  <c r="T232" i="15"/>
  <c r="S232" i="15"/>
  <c r="R232" i="15"/>
  <c r="Q232" i="15"/>
  <c r="P232" i="15"/>
  <c r="O232" i="15"/>
  <c r="N232" i="15"/>
  <c r="M232" i="15"/>
  <c r="L232" i="15"/>
  <c r="K232" i="15"/>
  <c r="J232" i="15"/>
  <c r="I232" i="15"/>
  <c r="BY231" i="15"/>
  <c r="BX231" i="15"/>
  <c r="BW231" i="15"/>
  <c r="BV231" i="15"/>
  <c r="BU231" i="15"/>
  <c r="BT231" i="15"/>
  <c r="BS231" i="15"/>
  <c r="BR231" i="15"/>
  <c r="BQ231" i="15"/>
  <c r="BP231" i="15"/>
  <c r="BO231" i="15"/>
  <c r="BN231" i="15"/>
  <c r="BM231" i="15"/>
  <c r="BL231" i="15"/>
  <c r="BK231" i="15"/>
  <c r="BJ231" i="15"/>
  <c r="BI231" i="15"/>
  <c r="BH231" i="15"/>
  <c r="BG231" i="15"/>
  <c r="BF231" i="15"/>
  <c r="BE231" i="15"/>
  <c r="BD231" i="15"/>
  <c r="BC231" i="15"/>
  <c r="BB231" i="15"/>
  <c r="BA231" i="15"/>
  <c r="AZ231" i="15"/>
  <c r="AY231" i="15"/>
  <c r="AX231" i="15"/>
  <c r="AW231" i="15"/>
  <c r="AV231" i="15"/>
  <c r="AU231" i="15"/>
  <c r="AT231" i="15"/>
  <c r="AS231" i="15"/>
  <c r="AR231" i="15"/>
  <c r="AQ231" i="15"/>
  <c r="AP231" i="15"/>
  <c r="AO231" i="15"/>
  <c r="AN231" i="15"/>
  <c r="AM231" i="15"/>
  <c r="AL231" i="15"/>
  <c r="AK231" i="15"/>
  <c r="AJ231" i="15"/>
  <c r="AI231" i="15"/>
  <c r="AH231" i="15"/>
  <c r="AG231" i="15"/>
  <c r="AF231" i="15"/>
  <c r="AE231" i="15"/>
  <c r="AC231" i="15"/>
  <c r="AB231" i="15"/>
  <c r="AA231" i="15"/>
  <c r="Z231" i="15"/>
  <c r="Y231" i="15"/>
  <c r="X231" i="15"/>
  <c r="W231" i="15"/>
  <c r="V231" i="15"/>
  <c r="U231" i="15"/>
  <c r="T231" i="15"/>
  <c r="S231" i="15"/>
  <c r="R231" i="15"/>
  <c r="Q231" i="15"/>
  <c r="P231" i="15"/>
  <c r="O231" i="15"/>
  <c r="N231" i="15"/>
  <c r="M231" i="15"/>
  <c r="L231" i="15"/>
  <c r="K231" i="15"/>
  <c r="J231" i="15"/>
  <c r="I231" i="15"/>
  <c r="BY230" i="15"/>
  <c r="BX230" i="15"/>
  <c r="BW230" i="15"/>
  <c r="BV230" i="15"/>
  <c r="BU230" i="15"/>
  <c r="BT230" i="15"/>
  <c r="BS230" i="15"/>
  <c r="BR230" i="15"/>
  <c r="BQ230" i="15"/>
  <c r="BP230" i="15"/>
  <c r="BO230" i="15"/>
  <c r="BN230" i="15"/>
  <c r="BM230" i="15"/>
  <c r="BL230" i="15"/>
  <c r="BK230" i="15"/>
  <c r="BJ230" i="15"/>
  <c r="BI230" i="15"/>
  <c r="BH230" i="15"/>
  <c r="BG230" i="15"/>
  <c r="BF230" i="15"/>
  <c r="BE230" i="15"/>
  <c r="BD230" i="15"/>
  <c r="BC230" i="15"/>
  <c r="BB230" i="15"/>
  <c r="BA230" i="15"/>
  <c r="AZ230" i="15"/>
  <c r="AY230" i="15"/>
  <c r="AX230" i="15"/>
  <c r="AW230" i="15"/>
  <c r="AV230" i="15"/>
  <c r="AU230" i="15"/>
  <c r="AT230" i="15"/>
  <c r="AS230" i="15"/>
  <c r="AR230" i="15"/>
  <c r="AQ230" i="15"/>
  <c r="AP230" i="15"/>
  <c r="AO230" i="15"/>
  <c r="AN230" i="15"/>
  <c r="AM230" i="15"/>
  <c r="AL230" i="15"/>
  <c r="AK230" i="15"/>
  <c r="AJ230" i="15"/>
  <c r="AI230" i="15"/>
  <c r="AH230" i="15"/>
  <c r="AG230" i="15"/>
  <c r="AF230" i="15"/>
  <c r="AE230" i="15"/>
  <c r="AC230" i="15"/>
  <c r="AB230" i="15"/>
  <c r="AA230" i="15"/>
  <c r="Z230" i="15"/>
  <c r="Y230" i="15"/>
  <c r="X230" i="15"/>
  <c r="W230" i="15"/>
  <c r="V230" i="15"/>
  <c r="U230" i="15"/>
  <c r="T230" i="15"/>
  <c r="S230" i="15"/>
  <c r="R230" i="15"/>
  <c r="Q230" i="15"/>
  <c r="P230" i="15"/>
  <c r="O230" i="15"/>
  <c r="N230" i="15"/>
  <c r="M230" i="15"/>
  <c r="L230" i="15"/>
  <c r="K230" i="15"/>
  <c r="J230" i="15"/>
  <c r="I230" i="15"/>
  <c r="BY229" i="15"/>
  <c r="BX229" i="15"/>
  <c r="BW229" i="15"/>
  <c r="BV229" i="15"/>
  <c r="BU229" i="15"/>
  <c r="BT229" i="15"/>
  <c r="BS229" i="15"/>
  <c r="BR229" i="15"/>
  <c r="BQ229" i="15"/>
  <c r="BP229" i="15"/>
  <c r="BO229" i="15"/>
  <c r="BN229" i="15"/>
  <c r="BM229" i="15"/>
  <c r="BL229" i="15"/>
  <c r="BK229" i="15"/>
  <c r="BJ229" i="15"/>
  <c r="BI229" i="15"/>
  <c r="BH229" i="15"/>
  <c r="BG229" i="15"/>
  <c r="BF229" i="15"/>
  <c r="BE229" i="15"/>
  <c r="BD229" i="15"/>
  <c r="BC229" i="15"/>
  <c r="BB229" i="15"/>
  <c r="BA229" i="15"/>
  <c r="AZ229" i="15"/>
  <c r="AY229" i="15"/>
  <c r="AX229" i="15"/>
  <c r="AW229" i="15"/>
  <c r="AV229" i="15"/>
  <c r="AU229" i="15"/>
  <c r="AT229" i="15"/>
  <c r="AS229" i="15"/>
  <c r="AR229" i="15"/>
  <c r="AQ229" i="15"/>
  <c r="AP229" i="15"/>
  <c r="AO229" i="15"/>
  <c r="AN229" i="15"/>
  <c r="AM229" i="15"/>
  <c r="AL229" i="15"/>
  <c r="AK229" i="15"/>
  <c r="AJ229" i="15"/>
  <c r="AI229" i="15"/>
  <c r="AH229" i="15"/>
  <c r="AG229" i="15"/>
  <c r="AF229" i="15"/>
  <c r="AE229" i="15"/>
  <c r="AC229" i="15"/>
  <c r="AB229" i="15"/>
  <c r="AA229" i="15"/>
  <c r="Z229" i="15"/>
  <c r="Y229" i="15"/>
  <c r="X229" i="15"/>
  <c r="W229" i="15"/>
  <c r="V229" i="15"/>
  <c r="U229" i="15"/>
  <c r="T229" i="15"/>
  <c r="S229" i="15"/>
  <c r="R229" i="15"/>
  <c r="Q229" i="15"/>
  <c r="P229" i="15"/>
  <c r="O229" i="15"/>
  <c r="N229" i="15"/>
  <c r="M229" i="15"/>
  <c r="L229" i="15"/>
  <c r="K229" i="15"/>
  <c r="J229" i="15"/>
  <c r="I229" i="15"/>
  <c r="BY228" i="15"/>
  <c r="BX228" i="15"/>
  <c r="BW228" i="15"/>
  <c r="BV228" i="15"/>
  <c r="BU228" i="15"/>
  <c r="BT228" i="15"/>
  <c r="BS228" i="15"/>
  <c r="BR228" i="15"/>
  <c r="BQ228" i="15"/>
  <c r="BP228" i="15"/>
  <c r="BO228" i="15"/>
  <c r="BN228" i="15"/>
  <c r="BM228" i="15"/>
  <c r="BL228" i="15"/>
  <c r="BK228" i="15"/>
  <c r="BJ228" i="15"/>
  <c r="BI228" i="15"/>
  <c r="BH228" i="15"/>
  <c r="BG228" i="15"/>
  <c r="BF228" i="15"/>
  <c r="BE228" i="15"/>
  <c r="BD228" i="15"/>
  <c r="BC228" i="15"/>
  <c r="BB228" i="15"/>
  <c r="BA228" i="15"/>
  <c r="AZ228" i="15"/>
  <c r="AY228" i="15"/>
  <c r="AX228" i="15"/>
  <c r="AW228" i="15"/>
  <c r="AV228" i="15"/>
  <c r="AU228" i="15"/>
  <c r="AT228" i="15"/>
  <c r="AS228" i="15"/>
  <c r="AR228" i="15"/>
  <c r="AQ228" i="15"/>
  <c r="AP228" i="15"/>
  <c r="AO228" i="15"/>
  <c r="AN228" i="15"/>
  <c r="AM228" i="15"/>
  <c r="AL228" i="15"/>
  <c r="AK228" i="15"/>
  <c r="AJ228" i="15"/>
  <c r="AI228" i="15"/>
  <c r="AH228" i="15"/>
  <c r="AG228" i="15"/>
  <c r="AF228" i="15"/>
  <c r="AE228" i="15"/>
  <c r="AC228" i="15"/>
  <c r="AB228" i="15"/>
  <c r="AA228" i="15"/>
  <c r="Z228" i="15"/>
  <c r="Y228" i="15"/>
  <c r="X228" i="15"/>
  <c r="W228" i="15"/>
  <c r="V228" i="15"/>
  <c r="U228" i="15"/>
  <c r="T228" i="15"/>
  <c r="S228" i="15"/>
  <c r="R228" i="15"/>
  <c r="Q228" i="15"/>
  <c r="P228" i="15"/>
  <c r="O228" i="15"/>
  <c r="N228" i="15"/>
  <c r="M228" i="15"/>
  <c r="L228" i="15"/>
  <c r="K228" i="15"/>
  <c r="J228" i="15"/>
  <c r="I228" i="15"/>
  <c r="BY227" i="15"/>
  <c r="BX227" i="15"/>
  <c r="BW227" i="15"/>
  <c r="BV227" i="15"/>
  <c r="BU227" i="15"/>
  <c r="BT227" i="15"/>
  <c r="BS227" i="15"/>
  <c r="BR227" i="15"/>
  <c r="BQ227" i="15"/>
  <c r="BP227" i="15"/>
  <c r="BO227" i="15"/>
  <c r="BN227" i="15"/>
  <c r="BM227" i="15"/>
  <c r="BL227" i="15"/>
  <c r="BK227" i="15"/>
  <c r="BJ227" i="15"/>
  <c r="BI227" i="15"/>
  <c r="BH227" i="15"/>
  <c r="BG227" i="15"/>
  <c r="BF227" i="15"/>
  <c r="BE227" i="15"/>
  <c r="BD227" i="15"/>
  <c r="BC227" i="15"/>
  <c r="BB227" i="15"/>
  <c r="BA227" i="15"/>
  <c r="AZ227" i="15"/>
  <c r="AY227" i="15"/>
  <c r="AX227" i="15"/>
  <c r="AW227" i="15"/>
  <c r="AV227" i="15"/>
  <c r="AU227" i="15"/>
  <c r="AT227" i="15"/>
  <c r="AS227" i="15"/>
  <c r="AR227" i="15"/>
  <c r="AQ227" i="15"/>
  <c r="AP227" i="15"/>
  <c r="AO227" i="15"/>
  <c r="AN227" i="15"/>
  <c r="AM227" i="15"/>
  <c r="AL227" i="15"/>
  <c r="AK227" i="15"/>
  <c r="AJ227" i="15"/>
  <c r="AI227" i="15"/>
  <c r="AH227" i="15"/>
  <c r="AG227" i="15"/>
  <c r="AF227" i="15"/>
  <c r="AE227" i="15"/>
  <c r="AC227" i="15"/>
  <c r="AB227" i="15"/>
  <c r="AA227" i="15"/>
  <c r="Z227" i="15"/>
  <c r="Y227" i="15"/>
  <c r="X227" i="15"/>
  <c r="W227" i="15"/>
  <c r="V227" i="15"/>
  <c r="U227" i="15"/>
  <c r="T227" i="15"/>
  <c r="S227" i="15"/>
  <c r="R227" i="15"/>
  <c r="Q227" i="15"/>
  <c r="P227" i="15"/>
  <c r="O227" i="15"/>
  <c r="N227" i="15"/>
  <c r="M227" i="15"/>
  <c r="L227" i="15"/>
  <c r="K227" i="15"/>
  <c r="J227" i="15"/>
  <c r="I227" i="15"/>
  <c r="BY226" i="15"/>
  <c r="BX226" i="15"/>
  <c r="BW226" i="15"/>
  <c r="BV226" i="15"/>
  <c r="BU226" i="15"/>
  <c r="BT226" i="15"/>
  <c r="BS226" i="15"/>
  <c r="BR226" i="15"/>
  <c r="BQ226" i="15"/>
  <c r="BP226" i="15"/>
  <c r="BO226" i="15"/>
  <c r="BN226" i="15"/>
  <c r="BM226" i="15"/>
  <c r="BL226" i="15"/>
  <c r="BK226" i="15"/>
  <c r="BJ226" i="15"/>
  <c r="BI226" i="15"/>
  <c r="BH226" i="15"/>
  <c r="BG226" i="15"/>
  <c r="BF226" i="15"/>
  <c r="BE226" i="15"/>
  <c r="BD226" i="15"/>
  <c r="BC226" i="15"/>
  <c r="BB226" i="15"/>
  <c r="BA226" i="15"/>
  <c r="AZ226" i="15"/>
  <c r="AY226" i="15"/>
  <c r="AX226" i="15"/>
  <c r="AW226" i="15"/>
  <c r="AV226" i="15"/>
  <c r="AU226" i="15"/>
  <c r="AT226" i="15"/>
  <c r="AS226" i="15"/>
  <c r="AR226" i="15"/>
  <c r="AQ226" i="15"/>
  <c r="AP226" i="15"/>
  <c r="AO226" i="15"/>
  <c r="AN226" i="15"/>
  <c r="AM226" i="15"/>
  <c r="AL226" i="15"/>
  <c r="AK226" i="15"/>
  <c r="AJ226" i="15"/>
  <c r="AI226" i="15"/>
  <c r="AH226" i="15"/>
  <c r="AG226" i="15"/>
  <c r="AF226" i="15"/>
  <c r="AE226" i="15"/>
  <c r="AC226" i="15"/>
  <c r="AB226" i="15"/>
  <c r="AA226" i="15"/>
  <c r="Z226" i="15"/>
  <c r="Y226" i="15"/>
  <c r="X226" i="15"/>
  <c r="W226" i="15"/>
  <c r="V226" i="15"/>
  <c r="U226" i="15"/>
  <c r="T226" i="15"/>
  <c r="S226" i="15"/>
  <c r="R226" i="15"/>
  <c r="Q226" i="15"/>
  <c r="P226" i="15"/>
  <c r="O226" i="15"/>
  <c r="N226" i="15"/>
  <c r="M226" i="15"/>
  <c r="L226" i="15"/>
  <c r="K226" i="15"/>
  <c r="J226" i="15"/>
  <c r="I226" i="15"/>
  <c r="BY225" i="15"/>
  <c r="BX225" i="15"/>
  <c r="BW225" i="15"/>
  <c r="BV225" i="15"/>
  <c r="BU225" i="15"/>
  <c r="BT225" i="15"/>
  <c r="BS225" i="15"/>
  <c r="BR225" i="15"/>
  <c r="BQ225" i="15"/>
  <c r="BP225" i="15"/>
  <c r="BO225" i="15"/>
  <c r="BN225" i="15"/>
  <c r="BM225" i="15"/>
  <c r="BL225" i="15"/>
  <c r="BK225" i="15"/>
  <c r="BJ225" i="15"/>
  <c r="BI225" i="15"/>
  <c r="BH225" i="15"/>
  <c r="BG225" i="15"/>
  <c r="BF225" i="15"/>
  <c r="BE225" i="15"/>
  <c r="BD225" i="15"/>
  <c r="BC225" i="15"/>
  <c r="BB225" i="15"/>
  <c r="BA225" i="15"/>
  <c r="AZ225" i="15"/>
  <c r="AY225" i="15"/>
  <c r="AX225" i="15"/>
  <c r="AW225" i="15"/>
  <c r="AV225" i="15"/>
  <c r="AU225" i="15"/>
  <c r="AT225" i="15"/>
  <c r="AS225" i="15"/>
  <c r="AR225" i="15"/>
  <c r="AQ225" i="15"/>
  <c r="AP225" i="15"/>
  <c r="AO225" i="15"/>
  <c r="AN225" i="15"/>
  <c r="AM225" i="15"/>
  <c r="AL225" i="15"/>
  <c r="AK225" i="15"/>
  <c r="AJ225" i="15"/>
  <c r="AI225" i="15"/>
  <c r="AH225" i="15"/>
  <c r="AG225" i="15"/>
  <c r="AF225" i="15"/>
  <c r="AE225" i="15"/>
  <c r="AC225" i="15"/>
  <c r="AB225" i="15"/>
  <c r="AA225" i="15"/>
  <c r="Z225" i="15"/>
  <c r="Y225" i="15"/>
  <c r="X225" i="15"/>
  <c r="W225" i="15"/>
  <c r="V225" i="15"/>
  <c r="U225" i="15"/>
  <c r="T225" i="15"/>
  <c r="S225" i="15"/>
  <c r="R225" i="15"/>
  <c r="Q225" i="15"/>
  <c r="P225" i="15"/>
  <c r="O225" i="15"/>
  <c r="N225" i="15"/>
  <c r="M225" i="15"/>
  <c r="L225" i="15"/>
  <c r="K225" i="15"/>
  <c r="J225" i="15"/>
  <c r="I225" i="15"/>
  <c r="BY224" i="15"/>
  <c r="BX224" i="15"/>
  <c r="BW224" i="15"/>
  <c r="BV224" i="15"/>
  <c r="BU224" i="15"/>
  <c r="BT224" i="15"/>
  <c r="BS224" i="15"/>
  <c r="BR224" i="15"/>
  <c r="BQ224" i="15"/>
  <c r="BP224" i="15"/>
  <c r="BO224" i="15"/>
  <c r="BN224" i="15"/>
  <c r="BM224" i="15"/>
  <c r="BL224" i="15"/>
  <c r="BK224" i="15"/>
  <c r="BJ224" i="15"/>
  <c r="BI224" i="15"/>
  <c r="BH224" i="15"/>
  <c r="BG224" i="15"/>
  <c r="BF224" i="15"/>
  <c r="BE224" i="15"/>
  <c r="BD224" i="15"/>
  <c r="BC224" i="15"/>
  <c r="BB224" i="15"/>
  <c r="BA224" i="15"/>
  <c r="AZ224" i="15"/>
  <c r="AY224" i="15"/>
  <c r="AX224" i="15"/>
  <c r="AW224" i="15"/>
  <c r="AV224" i="15"/>
  <c r="AU224" i="15"/>
  <c r="AT224" i="15"/>
  <c r="AS224" i="15"/>
  <c r="AR224" i="15"/>
  <c r="AQ224" i="15"/>
  <c r="AP224" i="15"/>
  <c r="AO224" i="15"/>
  <c r="AN224" i="15"/>
  <c r="AM224" i="15"/>
  <c r="AL224" i="15"/>
  <c r="AK224" i="15"/>
  <c r="AJ224" i="15"/>
  <c r="AI224" i="15"/>
  <c r="AH224" i="15"/>
  <c r="AG224" i="15"/>
  <c r="AF224" i="15"/>
  <c r="AE224" i="15"/>
  <c r="AC224" i="15"/>
  <c r="AB224" i="15"/>
  <c r="AA224" i="15"/>
  <c r="Z224" i="15"/>
  <c r="Y224" i="15"/>
  <c r="X224" i="15"/>
  <c r="W224" i="15"/>
  <c r="V224" i="15"/>
  <c r="U224" i="15"/>
  <c r="T224" i="15"/>
  <c r="S224" i="15"/>
  <c r="R224" i="15"/>
  <c r="Q224" i="15"/>
  <c r="P224" i="15"/>
  <c r="O224" i="15"/>
  <c r="N224" i="15"/>
  <c r="M224" i="15"/>
  <c r="L224" i="15"/>
  <c r="K224" i="15"/>
  <c r="J224" i="15"/>
  <c r="I224" i="15"/>
  <c r="BY223" i="15"/>
  <c r="BX223" i="15"/>
  <c r="BW223" i="15"/>
  <c r="BV223" i="15"/>
  <c r="BU223" i="15"/>
  <c r="BT223" i="15"/>
  <c r="BS223" i="15"/>
  <c r="BR223" i="15"/>
  <c r="BQ223" i="15"/>
  <c r="BP223" i="15"/>
  <c r="BO223" i="15"/>
  <c r="BN223" i="15"/>
  <c r="BM223" i="15"/>
  <c r="BL223" i="15"/>
  <c r="BK223" i="15"/>
  <c r="BJ223" i="15"/>
  <c r="BI223" i="15"/>
  <c r="BH223" i="15"/>
  <c r="BG223" i="15"/>
  <c r="BF223" i="15"/>
  <c r="BE223" i="15"/>
  <c r="BD223" i="15"/>
  <c r="BC223" i="15"/>
  <c r="BB223" i="15"/>
  <c r="BA223" i="15"/>
  <c r="AZ223" i="15"/>
  <c r="AY223" i="15"/>
  <c r="AX223" i="15"/>
  <c r="AW223" i="15"/>
  <c r="AV223" i="15"/>
  <c r="AU223" i="15"/>
  <c r="AT223" i="15"/>
  <c r="AS223" i="15"/>
  <c r="AR223" i="15"/>
  <c r="AQ223" i="15"/>
  <c r="AP223" i="15"/>
  <c r="AO223" i="15"/>
  <c r="AN223" i="15"/>
  <c r="AM223" i="15"/>
  <c r="AL223" i="15"/>
  <c r="AK223" i="15"/>
  <c r="AJ223" i="15"/>
  <c r="AI223" i="15"/>
  <c r="AH223" i="15"/>
  <c r="AG223" i="15"/>
  <c r="AF223" i="15"/>
  <c r="AE223" i="15"/>
  <c r="AC223" i="15"/>
  <c r="AB223" i="15"/>
  <c r="AA223" i="15"/>
  <c r="Z223" i="15"/>
  <c r="Y223" i="15"/>
  <c r="X223" i="15"/>
  <c r="W223" i="15"/>
  <c r="V223" i="15"/>
  <c r="U223" i="15"/>
  <c r="T223" i="15"/>
  <c r="S223" i="15"/>
  <c r="R223" i="15"/>
  <c r="Q223" i="15"/>
  <c r="P223" i="15"/>
  <c r="O223" i="15"/>
  <c r="N223" i="15"/>
  <c r="M223" i="15"/>
  <c r="L223" i="15"/>
  <c r="K223" i="15"/>
  <c r="J223" i="15"/>
  <c r="I223" i="15"/>
  <c r="BY222" i="15"/>
  <c r="BX222" i="15"/>
  <c r="BW222" i="15"/>
  <c r="BV222" i="15"/>
  <c r="BU222" i="15"/>
  <c r="BT222" i="15"/>
  <c r="BS222" i="15"/>
  <c r="BR222" i="15"/>
  <c r="BQ222" i="15"/>
  <c r="BP222" i="15"/>
  <c r="BO222" i="15"/>
  <c r="BN222" i="15"/>
  <c r="BM222" i="15"/>
  <c r="BL222" i="15"/>
  <c r="BK222" i="15"/>
  <c r="BJ222" i="15"/>
  <c r="BI222" i="15"/>
  <c r="BH222" i="15"/>
  <c r="BG222" i="15"/>
  <c r="BF222" i="15"/>
  <c r="BE222" i="15"/>
  <c r="BD222" i="15"/>
  <c r="BC222" i="15"/>
  <c r="BB222" i="15"/>
  <c r="BA222" i="15"/>
  <c r="AZ222" i="15"/>
  <c r="AY222" i="15"/>
  <c r="AX222" i="15"/>
  <c r="AW222" i="15"/>
  <c r="AV222" i="15"/>
  <c r="AU222" i="15"/>
  <c r="AT222" i="15"/>
  <c r="AS222" i="15"/>
  <c r="AR222" i="15"/>
  <c r="AQ222" i="15"/>
  <c r="AP222" i="15"/>
  <c r="AO222" i="15"/>
  <c r="AN222" i="15"/>
  <c r="AM222" i="15"/>
  <c r="AL222" i="15"/>
  <c r="AK222" i="15"/>
  <c r="AJ222" i="15"/>
  <c r="AI222" i="15"/>
  <c r="AH222" i="15"/>
  <c r="AG222" i="15"/>
  <c r="AF222" i="15"/>
  <c r="AE222" i="15"/>
  <c r="AC222" i="15"/>
  <c r="AB222" i="15"/>
  <c r="AA222" i="15"/>
  <c r="Z222" i="15"/>
  <c r="Y222" i="15"/>
  <c r="X222" i="15"/>
  <c r="W222" i="15"/>
  <c r="V222" i="15"/>
  <c r="U222" i="15"/>
  <c r="T222" i="15"/>
  <c r="S222" i="15"/>
  <c r="R222" i="15"/>
  <c r="Q222" i="15"/>
  <c r="P222" i="15"/>
  <c r="O222" i="15"/>
  <c r="N222" i="15"/>
  <c r="M222" i="15"/>
  <c r="L222" i="15"/>
  <c r="K222" i="15"/>
  <c r="J222" i="15"/>
  <c r="I222" i="15"/>
  <c r="BY221" i="15"/>
  <c r="BX221" i="15"/>
  <c r="BW221" i="15"/>
  <c r="BV221" i="15"/>
  <c r="BU221" i="15"/>
  <c r="BT221" i="15"/>
  <c r="BS221" i="15"/>
  <c r="BR221" i="15"/>
  <c r="BQ221" i="15"/>
  <c r="BP221" i="15"/>
  <c r="BO221" i="15"/>
  <c r="BN221" i="15"/>
  <c r="BM221" i="15"/>
  <c r="BL221" i="15"/>
  <c r="BK221" i="15"/>
  <c r="BJ221" i="15"/>
  <c r="BI221" i="15"/>
  <c r="BH221" i="15"/>
  <c r="BG221" i="15"/>
  <c r="BF221" i="15"/>
  <c r="BE221" i="15"/>
  <c r="BD221" i="15"/>
  <c r="BC221" i="15"/>
  <c r="BB221" i="15"/>
  <c r="BA221" i="15"/>
  <c r="AZ221" i="15"/>
  <c r="AY221" i="15"/>
  <c r="AX221" i="15"/>
  <c r="AW221" i="15"/>
  <c r="AV221" i="15"/>
  <c r="AU221" i="15"/>
  <c r="AT221" i="15"/>
  <c r="AS221" i="15"/>
  <c r="AR221" i="15"/>
  <c r="AQ221" i="15"/>
  <c r="AP221" i="15"/>
  <c r="AO221" i="15"/>
  <c r="AN221" i="15"/>
  <c r="AM221" i="15"/>
  <c r="AL221" i="15"/>
  <c r="AK221" i="15"/>
  <c r="AJ221" i="15"/>
  <c r="AI221" i="15"/>
  <c r="AH221" i="15"/>
  <c r="AG221" i="15"/>
  <c r="AF221" i="15"/>
  <c r="AE221" i="15"/>
  <c r="AC221" i="15"/>
  <c r="AB221" i="15"/>
  <c r="AA221" i="15"/>
  <c r="Z221" i="15"/>
  <c r="Y221" i="15"/>
  <c r="X221" i="15"/>
  <c r="W221" i="15"/>
  <c r="V221" i="15"/>
  <c r="U221" i="15"/>
  <c r="T221" i="15"/>
  <c r="S221" i="15"/>
  <c r="R221" i="15"/>
  <c r="Q221" i="15"/>
  <c r="P221" i="15"/>
  <c r="O221" i="15"/>
  <c r="N221" i="15"/>
  <c r="M221" i="15"/>
  <c r="L221" i="15"/>
  <c r="K221" i="15"/>
  <c r="J221" i="15"/>
  <c r="I221" i="15"/>
  <c r="BY220" i="15"/>
  <c r="BX220" i="15"/>
  <c r="BW220" i="15"/>
  <c r="BV220" i="15"/>
  <c r="BU220" i="15"/>
  <c r="BT220" i="15"/>
  <c r="BS220" i="15"/>
  <c r="BR220" i="15"/>
  <c r="BQ220" i="15"/>
  <c r="BP220" i="15"/>
  <c r="BO220" i="15"/>
  <c r="BN220" i="15"/>
  <c r="BM220" i="15"/>
  <c r="BL220" i="15"/>
  <c r="BK220" i="15"/>
  <c r="BJ220" i="15"/>
  <c r="BI220" i="15"/>
  <c r="BH220" i="15"/>
  <c r="BG220" i="15"/>
  <c r="BF220" i="15"/>
  <c r="BE220" i="15"/>
  <c r="BD220" i="15"/>
  <c r="BC220" i="15"/>
  <c r="BB220" i="15"/>
  <c r="BA220" i="15"/>
  <c r="AZ220" i="15"/>
  <c r="AY220" i="15"/>
  <c r="AX220" i="15"/>
  <c r="AW220" i="15"/>
  <c r="AV220" i="15"/>
  <c r="AU220" i="15"/>
  <c r="AT220" i="15"/>
  <c r="AS220" i="15"/>
  <c r="AR220" i="15"/>
  <c r="AQ220" i="15"/>
  <c r="AP220" i="15"/>
  <c r="AO220" i="15"/>
  <c r="AN220" i="15"/>
  <c r="AM220" i="15"/>
  <c r="AL220" i="15"/>
  <c r="AK220" i="15"/>
  <c r="AJ220" i="15"/>
  <c r="AI220" i="15"/>
  <c r="AH220" i="15"/>
  <c r="AG220" i="15"/>
  <c r="AF220" i="15"/>
  <c r="AE220" i="15"/>
  <c r="AC220" i="15"/>
  <c r="AB220" i="15"/>
  <c r="AA220" i="15"/>
  <c r="Z220" i="15"/>
  <c r="Y220" i="15"/>
  <c r="X220" i="15"/>
  <c r="W220" i="15"/>
  <c r="V220" i="15"/>
  <c r="U220" i="15"/>
  <c r="T220" i="15"/>
  <c r="S220" i="15"/>
  <c r="R220" i="15"/>
  <c r="Q220" i="15"/>
  <c r="P220" i="15"/>
  <c r="O220" i="15"/>
  <c r="N220" i="15"/>
  <c r="M220" i="15"/>
  <c r="L220" i="15"/>
  <c r="K220" i="15"/>
  <c r="J220" i="15"/>
  <c r="I220" i="15"/>
  <c r="BY219" i="15"/>
  <c r="BX219" i="15"/>
  <c r="BW219" i="15"/>
  <c r="BV219" i="15"/>
  <c r="BU219" i="15"/>
  <c r="BT219" i="15"/>
  <c r="BS219" i="15"/>
  <c r="BR219" i="15"/>
  <c r="BQ219" i="15"/>
  <c r="BP219" i="15"/>
  <c r="BO219" i="15"/>
  <c r="BN219" i="15"/>
  <c r="BM219" i="15"/>
  <c r="BL219" i="15"/>
  <c r="BK219" i="15"/>
  <c r="BJ219" i="15"/>
  <c r="BI219" i="15"/>
  <c r="BH219" i="15"/>
  <c r="BG219" i="15"/>
  <c r="BF219" i="15"/>
  <c r="BE219" i="15"/>
  <c r="BD219" i="15"/>
  <c r="BC219" i="15"/>
  <c r="BB219" i="15"/>
  <c r="BA219" i="15"/>
  <c r="AZ219" i="15"/>
  <c r="AY219" i="15"/>
  <c r="AX219" i="15"/>
  <c r="AW219" i="15"/>
  <c r="AV219" i="15"/>
  <c r="AU219" i="15"/>
  <c r="AT219" i="15"/>
  <c r="AS219" i="15"/>
  <c r="AR219" i="15"/>
  <c r="AQ219" i="15"/>
  <c r="AP219" i="15"/>
  <c r="AO219" i="15"/>
  <c r="AN219" i="15"/>
  <c r="AM219" i="15"/>
  <c r="AL219" i="15"/>
  <c r="AK219" i="15"/>
  <c r="AJ219" i="15"/>
  <c r="AI219" i="15"/>
  <c r="AH219" i="15"/>
  <c r="AG219" i="15"/>
  <c r="AF219" i="15"/>
  <c r="AE219" i="15"/>
  <c r="AC219" i="15"/>
  <c r="AB219" i="15"/>
  <c r="AA219" i="15"/>
  <c r="Z219" i="15"/>
  <c r="Y219" i="15"/>
  <c r="X219" i="15"/>
  <c r="W219" i="15"/>
  <c r="V219" i="15"/>
  <c r="U219" i="15"/>
  <c r="T219" i="15"/>
  <c r="S219" i="15"/>
  <c r="R219" i="15"/>
  <c r="Q219" i="15"/>
  <c r="P219" i="15"/>
  <c r="O219" i="15"/>
  <c r="N219" i="15"/>
  <c r="M219" i="15"/>
  <c r="L219" i="15"/>
  <c r="K219" i="15"/>
  <c r="J219" i="15"/>
  <c r="I219" i="15"/>
  <c r="BY218" i="15"/>
  <c r="BX218" i="15"/>
  <c r="BW218" i="15"/>
  <c r="BV218" i="15"/>
  <c r="BU218" i="15"/>
  <c r="BT218" i="15"/>
  <c r="BS218" i="15"/>
  <c r="BR218" i="15"/>
  <c r="BQ218" i="15"/>
  <c r="BP218" i="15"/>
  <c r="BO218" i="15"/>
  <c r="BN218" i="15"/>
  <c r="BM218" i="15"/>
  <c r="BL218" i="15"/>
  <c r="BK218" i="15"/>
  <c r="BJ218" i="15"/>
  <c r="BI218" i="15"/>
  <c r="BH218" i="15"/>
  <c r="BG218" i="15"/>
  <c r="BF218" i="15"/>
  <c r="BE218" i="15"/>
  <c r="BD218" i="15"/>
  <c r="BC218" i="15"/>
  <c r="BB218" i="15"/>
  <c r="BA218" i="15"/>
  <c r="AZ218" i="15"/>
  <c r="AY218" i="15"/>
  <c r="AX218" i="15"/>
  <c r="AW218" i="15"/>
  <c r="AV218" i="15"/>
  <c r="AU218" i="15"/>
  <c r="AT218" i="15"/>
  <c r="AS218" i="15"/>
  <c r="AR218" i="15"/>
  <c r="AQ218" i="15"/>
  <c r="AP218" i="15"/>
  <c r="AO218" i="15"/>
  <c r="AN218" i="15"/>
  <c r="AM218" i="15"/>
  <c r="AL218" i="15"/>
  <c r="AK218" i="15"/>
  <c r="AJ218" i="15"/>
  <c r="AI218" i="15"/>
  <c r="AH218" i="15"/>
  <c r="AG218" i="15"/>
  <c r="AF218" i="15"/>
  <c r="AE218" i="15"/>
  <c r="AC218" i="15"/>
  <c r="AB218" i="15"/>
  <c r="AA218" i="15"/>
  <c r="Z218" i="15"/>
  <c r="Y218" i="15"/>
  <c r="X218" i="15"/>
  <c r="W218" i="15"/>
  <c r="V218" i="15"/>
  <c r="U218" i="15"/>
  <c r="T218" i="15"/>
  <c r="S218" i="15"/>
  <c r="R218" i="15"/>
  <c r="Q218" i="15"/>
  <c r="P218" i="15"/>
  <c r="O218" i="15"/>
  <c r="N218" i="15"/>
  <c r="M218" i="15"/>
  <c r="L218" i="15"/>
  <c r="K218" i="15"/>
  <c r="J218" i="15"/>
  <c r="I218" i="15"/>
  <c r="BY217" i="15"/>
  <c r="BX217" i="15"/>
  <c r="BW217" i="15"/>
  <c r="BV217" i="15"/>
  <c r="BU217" i="15"/>
  <c r="BT217" i="15"/>
  <c r="BS217" i="15"/>
  <c r="BR217" i="15"/>
  <c r="BQ217" i="15"/>
  <c r="BP217" i="15"/>
  <c r="BO217" i="15"/>
  <c r="BN217" i="15"/>
  <c r="BM217" i="15"/>
  <c r="BL217" i="15"/>
  <c r="BK217" i="15"/>
  <c r="BJ217" i="15"/>
  <c r="BI217" i="15"/>
  <c r="BH217" i="15"/>
  <c r="BG217" i="15"/>
  <c r="BF217" i="15"/>
  <c r="BE217" i="15"/>
  <c r="BD217" i="15"/>
  <c r="BC217" i="15"/>
  <c r="BB217" i="15"/>
  <c r="BA217" i="15"/>
  <c r="AZ217" i="15"/>
  <c r="AY217" i="15"/>
  <c r="AX217" i="15"/>
  <c r="AW217" i="15"/>
  <c r="AV217" i="15"/>
  <c r="AU217" i="15"/>
  <c r="AT217" i="15"/>
  <c r="AS217" i="15"/>
  <c r="AR217" i="15"/>
  <c r="AQ217" i="15"/>
  <c r="AP217" i="15"/>
  <c r="AO217" i="15"/>
  <c r="AN217" i="15"/>
  <c r="AM217" i="15"/>
  <c r="AL217" i="15"/>
  <c r="AK217" i="15"/>
  <c r="AJ217" i="15"/>
  <c r="AI217" i="15"/>
  <c r="AH217" i="15"/>
  <c r="AG217" i="15"/>
  <c r="AF217" i="15"/>
  <c r="AE217" i="15"/>
  <c r="AC217" i="15"/>
  <c r="AB217" i="15"/>
  <c r="AA217" i="15"/>
  <c r="Z217" i="15"/>
  <c r="Y217" i="15"/>
  <c r="X217" i="15"/>
  <c r="W217" i="15"/>
  <c r="V217" i="15"/>
  <c r="U217" i="15"/>
  <c r="T217" i="15"/>
  <c r="S217" i="15"/>
  <c r="R217" i="15"/>
  <c r="Q217" i="15"/>
  <c r="P217" i="15"/>
  <c r="O217" i="15"/>
  <c r="N217" i="15"/>
  <c r="M217" i="15"/>
  <c r="L217" i="15"/>
  <c r="K217" i="15"/>
  <c r="J217" i="15"/>
  <c r="I217" i="15"/>
  <c r="BY216" i="15"/>
  <c r="BX216" i="15"/>
  <c r="BW216" i="15"/>
  <c r="BV216" i="15"/>
  <c r="BU216" i="15"/>
  <c r="BT216" i="15"/>
  <c r="BS216" i="15"/>
  <c r="BR216" i="15"/>
  <c r="BQ216" i="15"/>
  <c r="BP216" i="15"/>
  <c r="BO216" i="15"/>
  <c r="BN216" i="15"/>
  <c r="BM216" i="15"/>
  <c r="BL216" i="15"/>
  <c r="BK216" i="15"/>
  <c r="BJ216" i="15"/>
  <c r="BI216" i="15"/>
  <c r="BH216" i="15"/>
  <c r="BG216" i="15"/>
  <c r="BF216" i="15"/>
  <c r="BE216" i="15"/>
  <c r="BD216" i="15"/>
  <c r="BC216" i="15"/>
  <c r="BB216" i="15"/>
  <c r="BA216" i="15"/>
  <c r="AZ216" i="15"/>
  <c r="AY216" i="15"/>
  <c r="AX216" i="15"/>
  <c r="AW216" i="15"/>
  <c r="AV216" i="15"/>
  <c r="AU216" i="15"/>
  <c r="AT216" i="15"/>
  <c r="AS216" i="15"/>
  <c r="AR216" i="15"/>
  <c r="AQ216" i="15"/>
  <c r="AP216" i="15"/>
  <c r="AO216" i="15"/>
  <c r="AN216" i="15"/>
  <c r="AM216" i="15"/>
  <c r="AL216" i="15"/>
  <c r="AK216" i="15"/>
  <c r="AJ216" i="15"/>
  <c r="AI216" i="15"/>
  <c r="AH216" i="15"/>
  <c r="AG216" i="15"/>
  <c r="AF216" i="15"/>
  <c r="AE216" i="15"/>
  <c r="AC216" i="15"/>
  <c r="AB216" i="15"/>
  <c r="AA216" i="15"/>
  <c r="Z216" i="15"/>
  <c r="Y216" i="15"/>
  <c r="X216" i="15"/>
  <c r="W216" i="15"/>
  <c r="V216" i="15"/>
  <c r="U216" i="15"/>
  <c r="T216" i="15"/>
  <c r="S216" i="15"/>
  <c r="R216" i="15"/>
  <c r="Q216" i="15"/>
  <c r="P216" i="15"/>
  <c r="O216" i="15"/>
  <c r="N216" i="15"/>
  <c r="M216" i="15"/>
  <c r="L216" i="15"/>
  <c r="K216" i="15"/>
  <c r="J216" i="15"/>
  <c r="I216" i="15"/>
  <c r="BY215" i="15"/>
  <c r="BX215" i="15"/>
  <c r="BW215" i="15"/>
  <c r="BV215" i="15"/>
  <c r="BU215" i="15"/>
  <c r="BT215" i="15"/>
  <c r="BS215" i="15"/>
  <c r="BR215" i="15"/>
  <c r="BQ215" i="15"/>
  <c r="BP215" i="15"/>
  <c r="BO215" i="15"/>
  <c r="BN215" i="15"/>
  <c r="BM215" i="15"/>
  <c r="BL215" i="15"/>
  <c r="BK215" i="15"/>
  <c r="BJ215" i="15"/>
  <c r="BI215" i="15"/>
  <c r="BH215" i="15"/>
  <c r="BG215" i="15"/>
  <c r="BF215" i="15"/>
  <c r="BE215" i="15"/>
  <c r="BD215" i="15"/>
  <c r="BC215" i="15"/>
  <c r="BB215" i="15"/>
  <c r="BA215" i="15"/>
  <c r="AZ215" i="15"/>
  <c r="AY215" i="15"/>
  <c r="AX215" i="15"/>
  <c r="AW215" i="15"/>
  <c r="AV215" i="15"/>
  <c r="AU215" i="15"/>
  <c r="AT215" i="15"/>
  <c r="AS215" i="15"/>
  <c r="AR215" i="15"/>
  <c r="AQ215" i="15"/>
  <c r="AP215" i="15"/>
  <c r="AO215" i="15"/>
  <c r="AN215" i="15"/>
  <c r="AM215" i="15"/>
  <c r="AL215" i="15"/>
  <c r="AK215" i="15"/>
  <c r="AJ215" i="15"/>
  <c r="AI215" i="15"/>
  <c r="AH215" i="15"/>
  <c r="AG215" i="15"/>
  <c r="AF215" i="15"/>
  <c r="AE215" i="15"/>
  <c r="AC215" i="15"/>
  <c r="AB215" i="15"/>
  <c r="AA215" i="15"/>
  <c r="Z215" i="15"/>
  <c r="Y215" i="15"/>
  <c r="X215" i="15"/>
  <c r="W215" i="15"/>
  <c r="V215" i="15"/>
  <c r="U215" i="15"/>
  <c r="T215" i="15"/>
  <c r="S215" i="15"/>
  <c r="R215" i="15"/>
  <c r="Q215" i="15"/>
  <c r="P215" i="15"/>
  <c r="O215" i="15"/>
  <c r="N215" i="15"/>
  <c r="M215" i="15"/>
  <c r="L215" i="15"/>
  <c r="K215" i="15"/>
  <c r="J215" i="15"/>
  <c r="I215" i="15"/>
  <c r="BY214" i="15"/>
  <c r="BX214" i="15"/>
  <c r="BW214" i="15"/>
  <c r="BV214" i="15"/>
  <c r="BU214" i="15"/>
  <c r="BT214" i="15"/>
  <c r="BS214" i="15"/>
  <c r="BR214" i="15"/>
  <c r="BQ214" i="15"/>
  <c r="BP214" i="15"/>
  <c r="BO214" i="15"/>
  <c r="BN214" i="15"/>
  <c r="BM214" i="15"/>
  <c r="BL214" i="15"/>
  <c r="BK214" i="15"/>
  <c r="BJ214" i="15"/>
  <c r="BI214" i="15"/>
  <c r="BH214" i="15"/>
  <c r="BG214" i="15"/>
  <c r="BF214" i="15"/>
  <c r="BE214" i="15"/>
  <c r="BD214" i="15"/>
  <c r="BC214" i="15"/>
  <c r="BB214" i="15"/>
  <c r="BA214" i="15"/>
  <c r="AZ214" i="15"/>
  <c r="AY214" i="15"/>
  <c r="AX214" i="15"/>
  <c r="AW214" i="15"/>
  <c r="AV214" i="15"/>
  <c r="AU214" i="15"/>
  <c r="AT214" i="15"/>
  <c r="AS214" i="15"/>
  <c r="AR214" i="15"/>
  <c r="AQ214" i="15"/>
  <c r="AP214" i="15"/>
  <c r="AO214" i="15"/>
  <c r="AN214" i="15"/>
  <c r="AM214" i="15"/>
  <c r="AL214" i="15"/>
  <c r="AK214" i="15"/>
  <c r="AJ214" i="15"/>
  <c r="AI214" i="15"/>
  <c r="AH214" i="15"/>
  <c r="AG214" i="15"/>
  <c r="AF214" i="15"/>
  <c r="AE214" i="15"/>
  <c r="AC214" i="15"/>
  <c r="AB214" i="15"/>
  <c r="AA214" i="15"/>
  <c r="Z214" i="15"/>
  <c r="Y214" i="15"/>
  <c r="X214" i="15"/>
  <c r="W214" i="15"/>
  <c r="V214" i="15"/>
  <c r="U214" i="15"/>
  <c r="T214" i="15"/>
  <c r="S214" i="15"/>
  <c r="R214" i="15"/>
  <c r="Q214" i="15"/>
  <c r="P214" i="15"/>
  <c r="O214" i="15"/>
  <c r="N214" i="15"/>
  <c r="M214" i="15"/>
  <c r="L214" i="15"/>
  <c r="K214" i="15"/>
  <c r="J214" i="15"/>
  <c r="I214" i="15"/>
  <c r="BY213" i="15"/>
  <c r="BX213" i="15"/>
  <c r="BW213" i="15"/>
  <c r="BV213" i="15"/>
  <c r="BU213" i="15"/>
  <c r="BT213" i="15"/>
  <c r="BS213" i="15"/>
  <c r="BR213" i="15"/>
  <c r="BQ213" i="15"/>
  <c r="BP213" i="15"/>
  <c r="BO213" i="15"/>
  <c r="BN213" i="15"/>
  <c r="BM213" i="15"/>
  <c r="BL213" i="15"/>
  <c r="BK213" i="15"/>
  <c r="BJ213" i="15"/>
  <c r="BI213" i="15"/>
  <c r="BH213" i="15"/>
  <c r="BG213" i="15"/>
  <c r="BF213" i="15"/>
  <c r="BE213" i="15"/>
  <c r="BD213" i="15"/>
  <c r="BC213" i="15"/>
  <c r="BB213" i="15"/>
  <c r="BA213" i="15"/>
  <c r="AZ213" i="15"/>
  <c r="AY213" i="15"/>
  <c r="AX213" i="15"/>
  <c r="AW213" i="15"/>
  <c r="AV213" i="15"/>
  <c r="AU213" i="15"/>
  <c r="AT213" i="15"/>
  <c r="AS213" i="15"/>
  <c r="AR213" i="15"/>
  <c r="AQ213" i="15"/>
  <c r="AP213" i="15"/>
  <c r="AO213" i="15"/>
  <c r="AN213" i="15"/>
  <c r="AM213" i="15"/>
  <c r="AL213" i="15"/>
  <c r="AK213" i="15"/>
  <c r="AJ213" i="15"/>
  <c r="AI213" i="15"/>
  <c r="AH213" i="15"/>
  <c r="AG213" i="15"/>
  <c r="AF213" i="15"/>
  <c r="AE213" i="15"/>
  <c r="AC213" i="15"/>
  <c r="AB213" i="15"/>
  <c r="AA213" i="15"/>
  <c r="Z213" i="15"/>
  <c r="Y213" i="15"/>
  <c r="X213" i="15"/>
  <c r="W213" i="15"/>
  <c r="V213" i="15"/>
  <c r="U213" i="15"/>
  <c r="T213" i="15"/>
  <c r="S213" i="15"/>
  <c r="R213" i="15"/>
  <c r="Q213" i="15"/>
  <c r="P213" i="15"/>
  <c r="O213" i="15"/>
  <c r="N213" i="15"/>
  <c r="M213" i="15"/>
  <c r="L213" i="15"/>
  <c r="K213" i="15"/>
  <c r="J213" i="15"/>
  <c r="I213" i="15"/>
  <c r="BY212" i="15"/>
  <c r="BX212" i="15"/>
  <c r="BW212" i="15"/>
  <c r="BV212" i="15"/>
  <c r="BU212" i="15"/>
  <c r="BT212" i="15"/>
  <c r="BS212" i="15"/>
  <c r="BR212" i="15"/>
  <c r="BQ212" i="15"/>
  <c r="BP212" i="15"/>
  <c r="BO212" i="15"/>
  <c r="BN212" i="15"/>
  <c r="BM212" i="15"/>
  <c r="BL212" i="15"/>
  <c r="BK212" i="15"/>
  <c r="BJ212" i="15"/>
  <c r="BI212" i="15"/>
  <c r="BH212" i="15"/>
  <c r="BG212" i="15"/>
  <c r="BF212" i="15"/>
  <c r="BE212" i="15"/>
  <c r="BD212" i="15"/>
  <c r="BC212" i="15"/>
  <c r="BB212" i="15"/>
  <c r="BA212" i="15"/>
  <c r="AZ212" i="15"/>
  <c r="AY212" i="15"/>
  <c r="AX212" i="15"/>
  <c r="AW212" i="15"/>
  <c r="AV212" i="15"/>
  <c r="AU212" i="15"/>
  <c r="AT212" i="15"/>
  <c r="AS212" i="15"/>
  <c r="AR212" i="15"/>
  <c r="AQ212" i="15"/>
  <c r="AP212" i="15"/>
  <c r="AO212" i="15"/>
  <c r="AN212" i="15"/>
  <c r="AM212" i="15"/>
  <c r="AL212" i="15"/>
  <c r="AK212" i="15"/>
  <c r="AJ212" i="15"/>
  <c r="AI212" i="15"/>
  <c r="AH212" i="15"/>
  <c r="AG212" i="15"/>
  <c r="AF212" i="15"/>
  <c r="AE212" i="15"/>
  <c r="AC212" i="15"/>
  <c r="AB212" i="15"/>
  <c r="AA212" i="15"/>
  <c r="Z212" i="15"/>
  <c r="Y212" i="15"/>
  <c r="X212" i="15"/>
  <c r="W212" i="15"/>
  <c r="V212" i="15"/>
  <c r="U212" i="15"/>
  <c r="T212" i="15"/>
  <c r="S212" i="15"/>
  <c r="R212" i="15"/>
  <c r="Q212" i="15"/>
  <c r="P212" i="15"/>
  <c r="O212" i="15"/>
  <c r="N212" i="15"/>
  <c r="M212" i="15"/>
  <c r="L212" i="15"/>
  <c r="K212" i="15"/>
  <c r="J212" i="15"/>
  <c r="I212" i="15"/>
  <c r="BY211" i="15"/>
  <c r="BX211" i="15"/>
  <c r="BW211" i="15"/>
  <c r="BV211" i="15"/>
  <c r="BU211" i="15"/>
  <c r="BT211" i="15"/>
  <c r="BS211" i="15"/>
  <c r="BR211" i="15"/>
  <c r="BQ211" i="15"/>
  <c r="BP211" i="15"/>
  <c r="BO211" i="15"/>
  <c r="BN211" i="15"/>
  <c r="BM211" i="15"/>
  <c r="BL211" i="15"/>
  <c r="BK211" i="15"/>
  <c r="BJ211" i="15"/>
  <c r="BI211" i="15"/>
  <c r="BH211" i="15"/>
  <c r="BG211" i="15"/>
  <c r="BF211" i="15"/>
  <c r="BE211" i="15"/>
  <c r="BD211" i="15"/>
  <c r="BC211" i="15"/>
  <c r="BB211" i="15"/>
  <c r="BA211" i="15"/>
  <c r="AZ211" i="15"/>
  <c r="AY211" i="15"/>
  <c r="AX211" i="15"/>
  <c r="AW211" i="15"/>
  <c r="AV211" i="15"/>
  <c r="AU211" i="15"/>
  <c r="AT211" i="15"/>
  <c r="AS211" i="15"/>
  <c r="AR211" i="15"/>
  <c r="AQ211" i="15"/>
  <c r="AP211" i="15"/>
  <c r="AO211" i="15"/>
  <c r="AN211" i="15"/>
  <c r="AM211" i="15"/>
  <c r="AL211" i="15"/>
  <c r="AK211" i="15"/>
  <c r="AJ211" i="15"/>
  <c r="AI211" i="15"/>
  <c r="AH211" i="15"/>
  <c r="AG211" i="15"/>
  <c r="AF211" i="15"/>
  <c r="AE211" i="15"/>
  <c r="AC211" i="15"/>
  <c r="AB211" i="15"/>
  <c r="AA211" i="15"/>
  <c r="Z211" i="15"/>
  <c r="Y211" i="15"/>
  <c r="X211" i="15"/>
  <c r="W211" i="15"/>
  <c r="V211" i="15"/>
  <c r="U211" i="15"/>
  <c r="T211" i="15"/>
  <c r="S211" i="15"/>
  <c r="R211" i="15"/>
  <c r="Q211" i="15"/>
  <c r="P211" i="15"/>
  <c r="O211" i="15"/>
  <c r="N211" i="15"/>
  <c r="M211" i="15"/>
  <c r="L211" i="15"/>
  <c r="K211" i="15"/>
  <c r="J211" i="15"/>
  <c r="I211" i="15"/>
  <c r="BY210" i="15"/>
  <c r="BX210" i="15"/>
  <c r="BW210" i="15"/>
  <c r="BV210" i="15"/>
  <c r="BU210" i="15"/>
  <c r="BT210" i="15"/>
  <c r="BS210" i="15"/>
  <c r="BR210" i="15"/>
  <c r="BQ210" i="15"/>
  <c r="BP210" i="15"/>
  <c r="BO210" i="15"/>
  <c r="BN210" i="15"/>
  <c r="BM210" i="15"/>
  <c r="BL210" i="15"/>
  <c r="BK210" i="15"/>
  <c r="BJ210" i="15"/>
  <c r="BI210" i="15"/>
  <c r="BH210" i="15"/>
  <c r="BG210" i="15"/>
  <c r="BF210" i="15"/>
  <c r="BE210" i="15"/>
  <c r="BD210" i="15"/>
  <c r="BC210" i="15"/>
  <c r="BB210" i="15"/>
  <c r="BA210" i="15"/>
  <c r="AZ210" i="15"/>
  <c r="AY210" i="15"/>
  <c r="AX210" i="15"/>
  <c r="AW210" i="15"/>
  <c r="AV210" i="15"/>
  <c r="AU210" i="15"/>
  <c r="AT210" i="15"/>
  <c r="AS210" i="15"/>
  <c r="AR210" i="15"/>
  <c r="AQ210" i="15"/>
  <c r="AP210" i="15"/>
  <c r="AO210" i="15"/>
  <c r="AN210" i="15"/>
  <c r="AM210" i="15"/>
  <c r="AL210" i="15"/>
  <c r="AK210" i="15"/>
  <c r="AJ210" i="15"/>
  <c r="AI210" i="15"/>
  <c r="AH210" i="15"/>
  <c r="AG210" i="15"/>
  <c r="AF210" i="15"/>
  <c r="AE210" i="15"/>
  <c r="AC210" i="15"/>
  <c r="AB210" i="15"/>
  <c r="AA210" i="15"/>
  <c r="Z210" i="15"/>
  <c r="Y210" i="15"/>
  <c r="X210" i="15"/>
  <c r="W210" i="15"/>
  <c r="V210" i="15"/>
  <c r="U210" i="15"/>
  <c r="T210" i="15"/>
  <c r="S210" i="15"/>
  <c r="R210" i="15"/>
  <c r="Q210" i="15"/>
  <c r="P210" i="15"/>
  <c r="O210" i="15"/>
  <c r="N210" i="15"/>
  <c r="M210" i="15"/>
  <c r="L210" i="15"/>
  <c r="K210" i="15"/>
  <c r="J210" i="15"/>
  <c r="I210" i="15"/>
  <c r="BY209" i="15"/>
  <c r="BX209" i="15"/>
  <c r="BW209" i="15"/>
  <c r="BV209" i="15"/>
  <c r="BU209" i="15"/>
  <c r="BT209" i="15"/>
  <c r="BS209" i="15"/>
  <c r="BR209" i="15"/>
  <c r="BQ209" i="15"/>
  <c r="BP209" i="15"/>
  <c r="BO209" i="15"/>
  <c r="BN209" i="15"/>
  <c r="BM209" i="15"/>
  <c r="BL209" i="15"/>
  <c r="BK209" i="15"/>
  <c r="BJ209" i="15"/>
  <c r="BI209" i="15"/>
  <c r="BH209" i="15"/>
  <c r="BG209" i="15"/>
  <c r="BF209" i="15"/>
  <c r="BE209" i="15"/>
  <c r="BD209" i="15"/>
  <c r="BC209" i="15"/>
  <c r="BB209" i="15"/>
  <c r="BA209" i="15"/>
  <c r="AZ209" i="15"/>
  <c r="AY209" i="15"/>
  <c r="AX209" i="15"/>
  <c r="AW209" i="15"/>
  <c r="AV209" i="15"/>
  <c r="AU209" i="15"/>
  <c r="AT209" i="15"/>
  <c r="AS209" i="15"/>
  <c r="AR209" i="15"/>
  <c r="AQ209" i="15"/>
  <c r="AP209" i="15"/>
  <c r="AO209" i="15"/>
  <c r="AN209" i="15"/>
  <c r="AM209" i="15"/>
  <c r="AL209" i="15"/>
  <c r="AK209" i="15"/>
  <c r="AJ209" i="15"/>
  <c r="AI209" i="15"/>
  <c r="AH209" i="15"/>
  <c r="AG209" i="15"/>
  <c r="AF209" i="15"/>
  <c r="AE209" i="15"/>
  <c r="AC209" i="15"/>
  <c r="AB209" i="15"/>
  <c r="AA209" i="15"/>
  <c r="Z209" i="15"/>
  <c r="Y209" i="15"/>
  <c r="X209" i="15"/>
  <c r="W209" i="15"/>
  <c r="V209" i="15"/>
  <c r="U209" i="15"/>
  <c r="T209" i="15"/>
  <c r="S209" i="15"/>
  <c r="R209" i="15"/>
  <c r="Q209" i="15"/>
  <c r="P209" i="15"/>
  <c r="O209" i="15"/>
  <c r="N209" i="15"/>
  <c r="M209" i="15"/>
  <c r="L209" i="15"/>
  <c r="K209" i="15"/>
  <c r="J209" i="15"/>
  <c r="I209" i="15"/>
  <c r="BY208" i="15"/>
  <c r="BX208" i="15"/>
  <c r="BW208" i="15"/>
  <c r="BV208" i="15"/>
  <c r="BU208" i="15"/>
  <c r="BT208" i="15"/>
  <c r="BS208" i="15"/>
  <c r="BR208" i="15"/>
  <c r="BQ208" i="15"/>
  <c r="BP208" i="15"/>
  <c r="BO208" i="15"/>
  <c r="BN208" i="15"/>
  <c r="BM208" i="15"/>
  <c r="BL208" i="15"/>
  <c r="BK208" i="15"/>
  <c r="BJ208" i="15"/>
  <c r="BI208" i="15"/>
  <c r="BH208" i="15"/>
  <c r="BG208" i="15"/>
  <c r="BF208" i="15"/>
  <c r="BE208" i="15"/>
  <c r="BD208" i="15"/>
  <c r="BC208" i="15"/>
  <c r="BB208" i="15"/>
  <c r="BA208" i="15"/>
  <c r="AZ208" i="15"/>
  <c r="AY208" i="15"/>
  <c r="AX208" i="15"/>
  <c r="AW208" i="15"/>
  <c r="AV208" i="15"/>
  <c r="AU208" i="15"/>
  <c r="AT208" i="15"/>
  <c r="AS208" i="15"/>
  <c r="AR208" i="15"/>
  <c r="AQ208" i="15"/>
  <c r="AP208" i="15"/>
  <c r="AO208" i="15"/>
  <c r="AN208" i="15"/>
  <c r="AM208" i="15"/>
  <c r="AL208" i="15"/>
  <c r="AK208" i="15"/>
  <c r="AJ208" i="15"/>
  <c r="AI208" i="15"/>
  <c r="AH208" i="15"/>
  <c r="AG208" i="15"/>
  <c r="AF208" i="15"/>
  <c r="AE208" i="15"/>
  <c r="AC208" i="15"/>
  <c r="AB208" i="15"/>
  <c r="AA208" i="15"/>
  <c r="Z208" i="15"/>
  <c r="Y208" i="15"/>
  <c r="X208" i="15"/>
  <c r="W208" i="15"/>
  <c r="V208" i="15"/>
  <c r="U208" i="15"/>
  <c r="T208" i="15"/>
  <c r="S208" i="15"/>
  <c r="R208" i="15"/>
  <c r="Q208" i="15"/>
  <c r="P208" i="15"/>
  <c r="O208" i="15"/>
  <c r="N208" i="15"/>
  <c r="M208" i="15"/>
  <c r="L208" i="15"/>
  <c r="K208" i="15"/>
  <c r="J208" i="15"/>
  <c r="I208" i="15"/>
  <c r="BY207" i="15"/>
  <c r="BX207" i="15"/>
  <c r="BW207" i="15"/>
  <c r="BV207" i="15"/>
  <c r="BU207" i="15"/>
  <c r="BT207" i="15"/>
  <c r="BS207" i="15"/>
  <c r="BR207" i="15"/>
  <c r="BQ207" i="15"/>
  <c r="BP207" i="15"/>
  <c r="BO207" i="15"/>
  <c r="BN207" i="15"/>
  <c r="BM207" i="15"/>
  <c r="BL207" i="15"/>
  <c r="BK207" i="15"/>
  <c r="BJ207" i="15"/>
  <c r="BI207" i="15"/>
  <c r="BH207" i="15"/>
  <c r="BG207" i="15"/>
  <c r="BF207" i="15"/>
  <c r="BE207" i="15"/>
  <c r="BD207" i="15"/>
  <c r="BC207" i="15"/>
  <c r="BB207" i="15"/>
  <c r="BA207" i="15"/>
  <c r="AZ207" i="15"/>
  <c r="AY207" i="15"/>
  <c r="AX207" i="15"/>
  <c r="AW207" i="15"/>
  <c r="AV207" i="15"/>
  <c r="AU207" i="15"/>
  <c r="AT207" i="15"/>
  <c r="AS207" i="15"/>
  <c r="AR207" i="15"/>
  <c r="AQ207" i="15"/>
  <c r="AP207" i="15"/>
  <c r="AO207" i="15"/>
  <c r="AN207" i="15"/>
  <c r="AM207" i="15"/>
  <c r="AL207" i="15"/>
  <c r="AK207" i="15"/>
  <c r="AJ207" i="15"/>
  <c r="AI207" i="15"/>
  <c r="AH207" i="15"/>
  <c r="AG207" i="15"/>
  <c r="AF207" i="15"/>
  <c r="AE207" i="15"/>
  <c r="AC207" i="15"/>
  <c r="AB207" i="15"/>
  <c r="AA207" i="15"/>
  <c r="Z207" i="15"/>
  <c r="Y207" i="15"/>
  <c r="X207" i="15"/>
  <c r="W207" i="15"/>
  <c r="V207" i="15"/>
  <c r="U207" i="15"/>
  <c r="T207" i="15"/>
  <c r="S207" i="15"/>
  <c r="R207" i="15"/>
  <c r="Q207" i="15"/>
  <c r="P207" i="15"/>
  <c r="O207" i="15"/>
  <c r="N207" i="15"/>
  <c r="M207" i="15"/>
  <c r="L207" i="15"/>
  <c r="K207" i="15"/>
  <c r="J207" i="15"/>
  <c r="I207" i="15"/>
  <c r="BY206" i="15"/>
  <c r="BX206" i="15"/>
  <c r="BW206" i="15"/>
  <c r="BV206" i="15"/>
  <c r="BU206" i="15"/>
  <c r="BT206" i="15"/>
  <c r="BS206" i="15"/>
  <c r="BR206" i="15"/>
  <c r="BQ206" i="15"/>
  <c r="BP206" i="15"/>
  <c r="BO206" i="15"/>
  <c r="BN206" i="15"/>
  <c r="BM206" i="15"/>
  <c r="BL206" i="15"/>
  <c r="BK206" i="15"/>
  <c r="BJ206" i="15"/>
  <c r="BI206" i="15"/>
  <c r="BH206" i="15"/>
  <c r="BG206" i="15"/>
  <c r="BF206" i="15"/>
  <c r="BE206" i="15"/>
  <c r="BD206" i="15"/>
  <c r="BC206" i="15"/>
  <c r="BB206" i="15"/>
  <c r="BA206" i="15"/>
  <c r="AZ206" i="15"/>
  <c r="AY206" i="15"/>
  <c r="AX206" i="15"/>
  <c r="AW206" i="15"/>
  <c r="AV206" i="15"/>
  <c r="AU206" i="15"/>
  <c r="AT206" i="15"/>
  <c r="AS206" i="15"/>
  <c r="AR206" i="15"/>
  <c r="AQ206" i="15"/>
  <c r="AP206" i="15"/>
  <c r="AO206" i="15"/>
  <c r="AN206" i="15"/>
  <c r="AM206" i="15"/>
  <c r="AL206" i="15"/>
  <c r="AK206" i="15"/>
  <c r="AJ206" i="15"/>
  <c r="AI206" i="15"/>
  <c r="AH206" i="15"/>
  <c r="AG206" i="15"/>
  <c r="AF206" i="15"/>
  <c r="AE206" i="15"/>
  <c r="AC206" i="15"/>
  <c r="AB206" i="15"/>
  <c r="AA206" i="15"/>
  <c r="Z206" i="15"/>
  <c r="Y206" i="15"/>
  <c r="X206" i="15"/>
  <c r="W206" i="15"/>
  <c r="V206" i="15"/>
  <c r="U206" i="15"/>
  <c r="T206" i="15"/>
  <c r="S206" i="15"/>
  <c r="R206" i="15"/>
  <c r="Q206" i="15"/>
  <c r="P206" i="15"/>
  <c r="O206" i="15"/>
  <c r="N206" i="15"/>
  <c r="M206" i="15"/>
  <c r="L206" i="15"/>
  <c r="K206" i="15"/>
  <c r="J206" i="15"/>
  <c r="I206" i="15"/>
  <c r="BY205" i="15"/>
  <c r="BX205" i="15"/>
  <c r="BW205" i="15"/>
  <c r="BV205" i="15"/>
  <c r="BU205" i="15"/>
  <c r="BT205" i="15"/>
  <c r="BS205" i="15"/>
  <c r="BR205" i="15"/>
  <c r="BQ205" i="15"/>
  <c r="BP205" i="15"/>
  <c r="BO205" i="15"/>
  <c r="BN205" i="15"/>
  <c r="BM205" i="15"/>
  <c r="BL205" i="15"/>
  <c r="BK205" i="15"/>
  <c r="BJ205" i="15"/>
  <c r="BI205" i="15"/>
  <c r="BH205" i="15"/>
  <c r="BG205" i="15"/>
  <c r="BF205" i="15"/>
  <c r="BE205" i="15"/>
  <c r="BD205" i="15"/>
  <c r="BC205" i="15"/>
  <c r="BB205" i="15"/>
  <c r="BA205" i="15"/>
  <c r="AZ205" i="15"/>
  <c r="AY205" i="15"/>
  <c r="AX205" i="15"/>
  <c r="AW205" i="15"/>
  <c r="AV205" i="15"/>
  <c r="AU205" i="15"/>
  <c r="AT205" i="15"/>
  <c r="AS205" i="15"/>
  <c r="AR205" i="15"/>
  <c r="AQ205" i="15"/>
  <c r="AP205" i="15"/>
  <c r="AO205" i="15"/>
  <c r="AN205" i="15"/>
  <c r="AM205" i="15"/>
  <c r="AL205" i="15"/>
  <c r="AK205" i="15"/>
  <c r="AJ205" i="15"/>
  <c r="AI205" i="15"/>
  <c r="AH205" i="15"/>
  <c r="AG205" i="15"/>
  <c r="AF205" i="15"/>
  <c r="AE205" i="15"/>
  <c r="AC205" i="15"/>
  <c r="AB205" i="15"/>
  <c r="AA205" i="15"/>
  <c r="Z205" i="15"/>
  <c r="Y205" i="15"/>
  <c r="X205" i="15"/>
  <c r="W205" i="15"/>
  <c r="V205" i="15"/>
  <c r="U205" i="15"/>
  <c r="T205" i="15"/>
  <c r="S205" i="15"/>
  <c r="R205" i="15"/>
  <c r="Q205" i="15"/>
  <c r="P205" i="15"/>
  <c r="O205" i="15"/>
  <c r="N205" i="15"/>
  <c r="M205" i="15"/>
  <c r="L205" i="15"/>
  <c r="K205" i="15"/>
  <c r="J205" i="15"/>
  <c r="I205" i="15"/>
  <c r="BY204" i="15"/>
  <c r="BX204" i="15"/>
  <c r="BW204" i="15"/>
  <c r="BV204" i="15"/>
  <c r="BU204" i="15"/>
  <c r="BT204" i="15"/>
  <c r="BS204" i="15"/>
  <c r="BR204" i="15"/>
  <c r="BQ204" i="15"/>
  <c r="BP204" i="15"/>
  <c r="BO204" i="15"/>
  <c r="BN204" i="15"/>
  <c r="BM204" i="15"/>
  <c r="BL204" i="15"/>
  <c r="BK204" i="15"/>
  <c r="BJ204" i="15"/>
  <c r="BI204" i="15"/>
  <c r="BH204" i="15"/>
  <c r="BG204" i="15"/>
  <c r="BF204" i="15"/>
  <c r="BE204" i="15"/>
  <c r="BD204" i="15"/>
  <c r="BC204" i="15"/>
  <c r="BB204" i="15"/>
  <c r="BA204" i="15"/>
  <c r="AZ204" i="15"/>
  <c r="AY204" i="15"/>
  <c r="AX204" i="15"/>
  <c r="AW204" i="15"/>
  <c r="AV204" i="15"/>
  <c r="AU204" i="15"/>
  <c r="AT204" i="15"/>
  <c r="AS204" i="15"/>
  <c r="AR204" i="15"/>
  <c r="AQ204" i="15"/>
  <c r="AP204" i="15"/>
  <c r="AO204" i="15"/>
  <c r="AN204" i="15"/>
  <c r="AM204" i="15"/>
  <c r="AL204" i="15"/>
  <c r="AK204" i="15"/>
  <c r="AJ204" i="15"/>
  <c r="AI204" i="15"/>
  <c r="AH204" i="15"/>
  <c r="AG204" i="15"/>
  <c r="AF204" i="15"/>
  <c r="AE204" i="15"/>
  <c r="AC204" i="15"/>
  <c r="AB204" i="15"/>
  <c r="AA204" i="15"/>
  <c r="Z204" i="15"/>
  <c r="Y204" i="15"/>
  <c r="X204" i="15"/>
  <c r="W204" i="15"/>
  <c r="V204" i="15"/>
  <c r="U204" i="15"/>
  <c r="T204" i="15"/>
  <c r="S204" i="15"/>
  <c r="R204" i="15"/>
  <c r="Q204" i="15"/>
  <c r="P204" i="15"/>
  <c r="O204" i="15"/>
  <c r="N204" i="15"/>
  <c r="M204" i="15"/>
  <c r="L204" i="15"/>
  <c r="K204" i="15"/>
  <c r="J204" i="15"/>
  <c r="I204" i="15"/>
  <c r="BY203" i="15"/>
  <c r="BX203" i="15"/>
  <c r="BW203" i="15"/>
  <c r="BV203" i="15"/>
  <c r="BU203" i="15"/>
  <c r="BT203" i="15"/>
  <c r="BS203" i="15"/>
  <c r="BR203" i="15"/>
  <c r="BQ203" i="15"/>
  <c r="BP203" i="15"/>
  <c r="BO203" i="15"/>
  <c r="BN203" i="15"/>
  <c r="BM203" i="15"/>
  <c r="BL203" i="15"/>
  <c r="BK203" i="15"/>
  <c r="BJ203" i="15"/>
  <c r="BI203" i="15"/>
  <c r="BH203" i="15"/>
  <c r="BG203" i="15"/>
  <c r="BF203" i="15"/>
  <c r="BE203" i="15"/>
  <c r="BD203" i="15"/>
  <c r="BC203" i="15"/>
  <c r="BB203" i="15"/>
  <c r="BA203" i="15"/>
  <c r="AZ203" i="15"/>
  <c r="AY203" i="15"/>
  <c r="AX203" i="15"/>
  <c r="AW203" i="15"/>
  <c r="AV203" i="15"/>
  <c r="AU203" i="15"/>
  <c r="AT203" i="15"/>
  <c r="AS203" i="15"/>
  <c r="AR203" i="15"/>
  <c r="AQ203" i="15"/>
  <c r="AP203" i="15"/>
  <c r="AO203" i="15"/>
  <c r="AN203" i="15"/>
  <c r="AM203" i="15"/>
  <c r="AL203" i="15"/>
  <c r="AK203" i="15"/>
  <c r="AJ203" i="15"/>
  <c r="AI203" i="15"/>
  <c r="AH203" i="15"/>
  <c r="AG203" i="15"/>
  <c r="AF203" i="15"/>
  <c r="AE203" i="15"/>
  <c r="AC203" i="15"/>
  <c r="AB203" i="15"/>
  <c r="AA203" i="15"/>
  <c r="Z203" i="15"/>
  <c r="Y203" i="15"/>
  <c r="X203" i="15"/>
  <c r="W203" i="15"/>
  <c r="V203" i="15"/>
  <c r="U203" i="15"/>
  <c r="T203" i="15"/>
  <c r="S203" i="15"/>
  <c r="R203" i="15"/>
  <c r="Q203" i="15"/>
  <c r="P203" i="15"/>
  <c r="O203" i="15"/>
  <c r="N203" i="15"/>
  <c r="M203" i="15"/>
  <c r="L203" i="15"/>
  <c r="K203" i="15"/>
  <c r="J203" i="15"/>
  <c r="I203" i="15"/>
  <c r="BY202" i="15"/>
  <c r="BX202" i="15"/>
  <c r="BW202" i="15"/>
  <c r="BV202" i="15"/>
  <c r="BU202" i="15"/>
  <c r="BT202" i="15"/>
  <c r="BS202" i="15"/>
  <c r="BR202" i="15"/>
  <c r="BQ202" i="15"/>
  <c r="BP202" i="15"/>
  <c r="BO202" i="15"/>
  <c r="BN202" i="15"/>
  <c r="BM202" i="15"/>
  <c r="BL202" i="15"/>
  <c r="BK202" i="15"/>
  <c r="BJ202" i="15"/>
  <c r="BI202" i="15"/>
  <c r="BH202" i="15"/>
  <c r="BG202" i="15"/>
  <c r="BF202" i="15"/>
  <c r="BE202" i="15"/>
  <c r="BD202" i="15"/>
  <c r="BC202" i="15"/>
  <c r="BB202" i="15"/>
  <c r="BA202" i="15"/>
  <c r="AZ202" i="15"/>
  <c r="AY202" i="15"/>
  <c r="AX202" i="15"/>
  <c r="AW202" i="15"/>
  <c r="AV202" i="15"/>
  <c r="AU202" i="15"/>
  <c r="AT202" i="15"/>
  <c r="AS202" i="15"/>
  <c r="AR202" i="15"/>
  <c r="AQ202" i="15"/>
  <c r="AP202" i="15"/>
  <c r="AO202" i="15"/>
  <c r="AN202" i="15"/>
  <c r="AM202" i="15"/>
  <c r="AL202" i="15"/>
  <c r="AK202" i="15"/>
  <c r="AJ202" i="15"/>
  <c r="AI202" i="15"/>
  <c r="AH202" i="15"/>
  <c r="AG202" i="15"/>
  <c r="AF202" i="15"/>
  <c r="AE202" i="15"/>
  <c r="AC202" i="15"/>
  <c r="AB202" i="15"/>
  <c r="AA202" i="15"/>
  <c r="Z202" i="15"/>
  <c r="Y202" i="15"/>
  <c r="X202" i="15"/>
  <c r="W202" i="15"/>
  <c r="V202" i="15"/>
  <c r="U202" i="15"/>
  <c r="T202" i="15"/>
  <c r="S202" i="15"/>
  <c r="R202" i="15"/>
  <c r="Q202" i="15"/>
  <c r="P202" i="15"/>
  <c r="O202" i="15"/>
  <c r="N202" i="15"/>
  <c r="M202" i="15"/>
  <c r="L202" i="15"/>
  <c r="K202" i="15"/>
  <c r="J202" i="15"/>
  <c r="I202" i="15"/>
  <c r="BY201" i="15"/>
  <c r="BX201" i="15"/>
  <c r="BW201" i="15"/>
  <c r="BV201" i="15"/>
  <c r="BU201" i="15"/>
  <c r="BT201" i="15"/>
  <c r="BS201" i="15"/>
  <c r="BR201" i="15"/>
  <c r="BQ201" i="15"/>
  <c r="BP201" i="15"/>
  <c r="BO201" i="15"/>
  <c r="BN201" i="15"/>
  <c r="BM201" i="15"/>
  <c r="BL201" i="15"/>
  <c r="BK201" i="15"/>
  <c r="BJ201" i="15"/>
  <c r="BI201" i="15"/>
  <c r="BH201" i="15"/>
  <c r="BG201" i="15"/>
  <c r="BF201" i="15"/>
  <c r="BE201" i="15"/>
  <c r="BD201" i="15"/>
  <c r="BC201" i="15"/>
  <c r="BB201" i="15"/>
  <c r="BA201" i="15"/>
  <c r="AZ201" i="15"/>
  <c r="AY201" i="15"/>
  <c r="AX201" i="15"/>
  <c r="AW201" i="15"/>
  <c r="AV201" i="15"/>
  <c r="AU201" i="15"/>
  <c r="AT201" i="15"/>
  <c r="AS201" i="15"/>
  <c r="AR201" i="15"/>
  <c r="AQ201" i="15"/>
  <c r="AP201" i="15"/>
  <c r="AO201" i="15"/>
  <c r="AN201" i="15"/>
  <c r="AM201" i="15"/>
  <c r="AL201" i="15"/>
  <c r="AK201" i="15"/>
  <c r="AJ201" i="15"/>
  <c r="AI201" i="15"/>
  <c r="AH201" i="15"/>
  <c r="AG201" i="15"/>
  <c r="AF201" i="15"/>
  <c r="AE201" i="15"/>
  <c r="AC201" i="15"/>
  <c r="AB201" i="15"/>
  <c r="AA201" i="15"/>
  <c r="Z201" i="15"/>
  <c r="Y201" i="15"/>
  <c r="X201" i="15"/>
  <c r="W201" i="15"/>
  <c r="V201" i="15"/>
  <c r="U201" i="15"/>
  <c r="T201" i="15"/>
  <c r="S201" i="15"/>
  <c r="R201" i="15"/>
  <c r="Q201" i="15"/>
  <c r="P201" i="15"/>
  <c r="O201" i="15"/>
  <c r="N201" i="15"/>
  <c r="M201" i="15"/>
  <c r="L201" i="15"/>
  <c r="K201" i="15"/>
  <c r="J201" i="15"/>
  <c r="I201" i="15"/>
  <c r="BY200" i="15"/>
  <c r="BX200" i="15"/>
  <c r="BW200" i="15"/>
  <c r="BV200" i="15"/>
  <c r="BU200" i="15"/>
  <c r="BT200" i="15"/>
  <c r="BS200" i="15"/>
  <c r="BR200" i="15"/>
  <c r="BQ200" i="15"/>
  <c r="BP200" i="15"/>
  <c r="BO200" i="15"/>
  <c r="BN200" i="15"/>
  <c r="BM200" i="15"/>
  <c r="BL200" i="15"/>
  <c r="BK200" i="15"/>
  <c r="BJ200" i="15"/>
  <c r="BI200" i="15"/>
  <c r="BH200" i="15"/>
  <c r="BG200" i="15"/>
  <c r="BF200" i="15"/>
  <c r="BE200" i="15"/>
  <c r="BD200" i="15"/>
  <c r="BC200" i="15"/>
  <c r="BB200" i="15"/>
  <c r="BA200" i="15"/>
  <c r="AZ200" i="15"/>
  <c r="AY200" i="15"/>
  <c r="AX200" i="15"/>
  <c r="AW200" i="15"/>
  <c r="AV200" i="15"/>
  <c r="AU200" i="15"/>
  <c r="AT200" i="15"/>
  <c r="AS200" i="15"/>
  <c r="AR200" i="15"/>
  <c r="AQ200" i="15"/>
  <c r="AP200" i="15"/>
  <c r="AO200" i="15"/>
  <c r="AN200" i="15"/>
  <c r="AM200" i="15"/>
  <c r="AL200" i="15"/>
  <c r="AK200" i="15"/>
  <c r="AJ200" i="15"/>
  <c r="AI200" i="15"/>
  <c r="AH200" i="15"/>
  <c r="AG200" i="15"/>
  <c r="AF200" i="15"/>
  <c r="AE200" i="15"/>
  <c r="AC200" i="15"/>
  <c r="AB200" i="15"/>
  <c r="AA200" i="15"/>
  <c r="Z200" i="15"/>
  <c r="Y200" i="15"/>
  <c r="X200" i="15"/>
  <c r="W200" i="15"/>
  <c r="V200" i="15"/>
  <c r="U200" i="15"/>
  <c r="T200" i="15"/>
  <c r="S200" i="15"/>
  <c r="R200" i="15"/>
  <c r="Q200" i="15"/>
  <c r="P200" i="15"/>
  <c r="O200" i="15"/>
  <c r="N200" i="15"/>
  <c r="M200" i="15"/>
  <c r="L200" i="15"/>
  <c r="K200" i="15"/>
  <c r="J200" i="15"/>
  <c r="I200" i="15"/>
  <c r="BY199" i="15"/>
  <c r="BX199" i="15"/>
  <c r="BW199" i="15"/>
  <c r="BV199" i="15"/>
  <c r="BU199" i="15"/>
  <c r="BT199" i="15"/>
  <c r="BS199" i="15"/>
  <c r="BR199" i="15"/>
  <c r="BQ199" i="15"/>
  <c r="BP199" i="15"/>
  <c r="BO199" i="15"/>
  <c r="BN199" i="15"/>
  <c r="BM199" i="15"/>
  <c r="BL199" i="15"/>
  <c r="BK199" i="15"/>
  <c r="BJ199" i="15"/>
  <c r="BI199" i="15"/>
  <c r="BH199" i="15"/>
  <c r="BG199" i="15"/>
  <c r="BF199" i="15"/>
  <c r="BE199" i="15"/>
  <c r="BD199" i="15"/>
  <c r="BC199" i="15"/>
  <c r="BB199" i="15"/>
  <c r="BA199" i="15"/>
  <c r="AZ199" i="15"/>
  <c r="AY199" i="15"/>
  <c r="AX199" i="15"/>
  <c r="AW199" i="15"/>
  <c r="AV199" i="15"/>
  <c r="AU199" i="15"/>
  <c r="AT199" i="15"/>
  <c r="AS199" i="15"/>
  <c r="AR199" i="15"/>
  <c r="AQ199" i="15"/>
  <c r="AP199" i="15"/>
  <c r="AO199" i="15"/>
  <c r="AN199" i="15"/>
  <c r="AM199" i="15"/>
  <c r="AL199" i="15"/>
  <c r="AK199" i="15"/>
  <c r="AJ199" i="15"/>
  <c r="AI199" i="15"/>
  <c r="AH199" i="15"/>
  <c r="AG199" i="15"/>
  <c r="AF199" i="15"/>
  <c r="AE199" i="15"/>
  <c r="AC199" i="15"/>
  <c r="AB199" i="15"/>
  <c r="AA199" i="15"/>
  <c r="Z199" i="15"/>
  <c r="Y199" i="15"/>
  <c r="X199" i="15"/>
  <c r="W199" i="15"/>
  <c r="V199" i="15"/>
  <c r="U199" i="15"/>
  <c r="T199" i="15"/>
  <c r="S199" i="15"/>
  <c r="R199" i="15"/>
  <c r="Q199" i="15"/>
  <c r="P199" i="15"/>
  <c r="O199" i="15"/>
  <c r="N199" i="15"/>
  <c r="M199" i="15"/>
  <c r="L199" i="15"/>
  <c r="K199" i="15"/>
  <c r="J199" i="15"/>
  <c r="I199" i="15"/>
  <c r="BY198" i="15"/>
  <c r="BX198" i="15"/>
  <c r="BW198" i="15"/>
  <c r="BV198" i="15"/>
  <c r="BU198" i="15"/>
  <c r="BT198" i="15"/>
  <c r="BS198" i="15"/>
  <c r="BR198" i="15"/>
  <c r="BQ198" i="15"/>
  <c r="BP198" i="15"/>
  <c r="BO198" i="15"/>
  <c r="BN198" i="15"/>
  <c r="BM198" i="15"/>
  <c r="BL198" i="15"/>
  <c r="BK198" i="15"/>
  <c r="BJ198" i="15"/>
  <c r="BI198" i="15"/>
  <c r="BH198" i="15"/>
  <c r="BG198" i="15"/>
  <c r="BF198" i="15"/>
  <c r="BE198" i="15"/>
  <c r="BD198" i="15"/>
  <c r="BC198" i="15"/>
  <c r="BB198" i="15"/>
  <c r="BA198" i="15"/>
  <c r="AZ198" i="15"/>
  <c r="AY198" i="15"/>
  <c r="AX198" i="15"/>
  <c r="AW198" i="15"/>
  <c r="AV198" i="15"/>
  <c r="AU198" i="15"/>
  <c r="AT198" i="15"/>
  <c r="AS198" i="15"/>
  <c r="AR198" i="15"/>
  <c r="AQ198" i="15"/>
  <c r="AP198" i="15"/>
  <c r="AO198" i="15"/>
  <c r="AN198" i="15"/>
  <c r="AM198" i="15"/>
  <c r="AL198" i="15"/>
  <c r="AK198" i="15"/>
  <c r="AJ198" i="15"/>
  <c r="AI198" i="15"/>
  <c r="AH198" i="15"/>
  <c r="AG198" i="15"/>
  <c r="AF198" i="15"/>
  <c r="AE198" i="15"/>
  <c r="AC198" i="15"/>
  <c r="AB198" i="15"/>
  <c r="AA198" i="15"/>
  <c r="Z198" i="15"/>
  <c r="Y198" i="15"/>
  <c r="X198" i="15"/>
  <c r="W198" i="15"/>
  <c r="V198" i="15"/>
  <c r="U198" i="15"/>
  <c r="T198" i="15"/>
  <c r="S198" i="15"/>
  <c r="R198" i="15"/>
  <c r="Q198" i="15"/>
  <c r="P198" i="15"/>
  <c r="O198" i="15"/>
  <c r="N198" i="15"/>
  <c r="M198" i="15"/>
  <c r="L198" i="15"/>
  <c r="K198" i="15"/>
  <c r="J198" i="15"/>
  <c r="I198" i="15"/>
  <c r="BY197" i="15"/>
  <c r="BX197" i="15"/>
  <c r="BW197" i="15"/>
  <c r="BV197" i="15"/>
  <c r="BU197" i="15"/>
  <c r="BT197" i="15"/>
  <c r="BS197" i="15"/>
  <c r="BR197" i="15"/>
  <c r="BQ197" i="15"/>
  <c r="BP197" i="15"/>
  <c r="BO197" i="15"/>
  <c r="BN197" i="15"/>
  <c r="BM197" i="15"/>
  <c r="BL197" i="15"/>
  <c r="BK197" i="15"/>
  <c r="BJ197" i="15"/>
  <c r="BI197" i="15"/>
  <c r="BH197" i="15"/>
  <c r="BG197" i="15"/>
  <c r="BF197" i="15"/>
  <c r="BE197" i="15"/>
  <c r="BD197" i="15"/>
  <c r="BC197" i="15"/>
  <c r="BB197" i="15"/>
  <c r="BA197" i="15"/>
  <c r="AZ197" i="15"/>
  <c r="AY197" i="15"/>
  <c r="AX197" i="15"/>
  <c r="AW197" i="15"/>
  <c r="AV197" i="15"/>
  <c r="AU197" i="15"/>
  <c r="AT197" i="15"/>
  <c r="AS197" i="15"/>
  <c r="AR197" i="15"/>
  <c r="AQ197" i="15"/>
  <c r="AP197" i="15"/>
  <c r="AO197" i="15"/>
  <c r="AN197" i="15"/>
  <c r="AM197" i="15"/>
  <c r="AL197" i="15"/>
  <c r="AK197" i="15"/>
  <c r="AJ197" i="15"/>
  <c r="AI197" i="15"/>
  <c r="AH197" i="15"/>
  <c r="AG197" i="15"/>
  <c r="AF197" i="15"/>
  <c r="AE197" i="15"/>
  <c r="AC197" i="15"/>
  <c r="AB197" i="15"/>
  <c r="AA197" i="15"/>
  <c r="Z197" i="15"/>
  <c r="Y197" i="15"/>
  <c r="X197" i="15"/>
  <c r="W197" i="15"/>
  <c r="V197" i="15"/>
  <c r="U197" i="15"/>
  <c r="T197" i="15"/>
  <c r="S197" i="15"/>
  <c r="R197" i="15"/>
  <c r="Q197" i="15"/>
  <c r="P197" i="15"/>
  <c r="O197" i="15"/>
  <c r="N197" i="15"/>
  <c r="M197" i="15"/>
  <c r="L197" i="15"/>
  <c r="K197" i="15"/>
  <c r="J197" i="15"/>
  <c r="I197" i="15"/>
  <c r="BY196" i="15"/>
  <c r="BX196" i="15"/>
  <c r="BW196" i="15"/>
  <c r="BV196" i="15"/>
  <c r="BU196" i="15"/>
  <c r="BT196" i="15"/>
  <c r="BS196" i="15"/>
  <c r="BR196" i="15"/>
  <c r="BQ196" i="15"/>
  <c r="BP196" i="15"/>
  <c r="BO196" i="15"/>
  <c r="BN196" i="15"/>
  <c r="BM196" i="15"/>
  <c r="BL196" i="15"/>
  <c r="BK196" i="15"/>
  <c r="BJ196" i="15"/>
  <c r="BI196" i="15"/>
  <c r="BH196" i="15"/>
  <c r="BG196" i="15"/>
  <c r="BF196" i="15"/>
  <c r="BE196" i="15"/>
  <c r="BD196" i="15"/>
  <c r="BC196" i="15"/>
  <c r="BB196" i="15"/>
  <c r="BA196" i="15"/>
  <c r="AZ196" i="15"/>
  <c r="AY196" i="15"/>
  <c r="AX196" i="15"/>
  <c r="AW196" i="15"/>
  <c r="AV196" i="15"/>
  <c r="AU196" i="15"/>
  <c r="AT196" i="15"/>
  <c r="AS196" i="15"/>
  <c r="AR196" i="15"/>
  <c r="AQ196" i="15"/>
  <c r="AP196" i="15"/>
  <c r="AO196" i="15"/>
  <c r="AN196" i="15"/>
  <c r="AM196" i="15"/>
  <c r="AL196" i="15"/>
  <c r="AK196" i="15"/>
  <c r="AJ196" i="15"/>
  <c r="AI196" i="15"/>
  <c r="AH196" i="15"/>
  <c r="AG196" i="15"/>
  <c r="AF196" i="15"/>
  <c r="AE196" i="15"/>
  <c r="AC196" i="15"/>
  <c r="AB196" i="15"/>
  <c r="AA196" i="15"/>
  <c r="Z196" i="15"/>
  <c r="Y196" i="15"/>
  <c r="X196" i="15"/>
  <c r="W196" i="15"/>
  <c r="V196" i="15"/>
  <c r="U196" i="15"/>
  <c r="T196" i="15"/>
  <c r="S196" i="15"/>
  <c r="R196" i="15"/>
  <c r="Q196" i="15"/>
  <c r="P196" i="15"/>
  <c r="O196" i="15"/>
  <c r="N196" i="15"/>
  <c r="M196" i="15"/>
  <c r="L196" i="15"/>
  <c r="K196" i="15"/>
  <c r="J196" i="15"/>
  <c r="I196" i="15"/>
  <c r="BY195" i="15"/>
  <c r="BX195" i="15"/>
  <c r="BW195" i="15"/>
  <c r="BV195" i="15"/>
  <c r="BU195" i="15"/>
  <c r="BT195" i="15"/>
  <c r="BS195" i="15"/>
  <c r="BR195" i="15"/>
  <c r="BQ195" i="15"/>
  <c r="BP195" i="15"/>
  <c r="BO195" i="15"/>
  <c r="BN195" i="15"/>
  <c r="BM195" i="15"/>
  <c r="BL195" i="15"/>
  <c r="BK195" i="15"/>
  <c r="BJ195" i="15"/>
  <c r="BI195" i="15"/>
  <c r="BH195" i="15"/>
  <c r="BG195" i="15"/>
  <c r="BF195" i="15"/>
  <c r="BE195" i="15"/>
  <c r="BD195" i="15"/>
  <c r="BC195" i="15"/>
  <c r="BB195" i="15"/>
  <c r="BA195" i="15"/>
  <c r="AZ195" i="15"/>
  <c r="AY195" i="15"/>
  <c r="AX195" i="15"/>
  <c r="AW195" i="15"/>
  <c r="AV195" i="15"/>
  <c r="AU195" i="15"/>
  <c r="AT195" i="15"/>
  <c r="AS195" i="15"/>
  <c r="AR195" i="15"/>
  <c r="AQ195" i="15"/>
  <c r="AP195" i="15"/>
  <c r="AO195" i="15"/>
  <c r="AN195" i="15"/>
  <c r="AM195" i="15"/>
  <c r="AL195" i="15"/>
  <c r="AK195" i="15"/>
  <c r="AJ195" i="15"/>
  <c r="AI195" i="15"/>
  <c r="AH195" i="15"/>
  <c r="AG195" i="15"/>
  <c r="AF195" i="15"/>
  <c r="AE195" i="15"/>
  <c r="AC195" i="15"/>
  <c r="AB195" i="15"/>
  <c r="AA195" i="15"/>
  <c r="Z195" i="15"/>
  <c r="Y195" i="15"/>
  <c r="X195" i="15"/>
  <c r="W195" i="15"/>
  <c r="V195" i="15"/>
  <c r="U195" i="15"/>
  <c r="T195" i="15"/>
  <c r="S195" i="15"/>
  <c r="R195" i="15"/>
  <c r="Q195" i="15"/>
  <c r="P195" i="15"/>
  <c r="O195" i="15"/>
  <c r="N195" i="15"/>
  <c r="M195" i="15"/>
  <c r="L195" i="15"/>
  <c r="K195" i="15"/>
  <c r="J195" i="15"/>
  <c r="I195" i="15"/>
  <c r="BY194" i="15"/>
  <c r="BX194" i="15"/>
  <c r="BW194" i="15"/>
  <c r="BV194" i="15"/>
  <c r="BU194" i="15"/>
  <c r="BT194" i="15"/>
  <c r="BS194" i="15"/>
  <c r="BR194" i="15"/>
  <c r="BQ194" i="15"/>
  <c r="BP194" i="15"/>
  <c r="BO194" i="15"/>
  <c r="BN194" i="15"/>
  <c r="BM194" i="15"/>
  <c r="BL194" i="15"/>
  <c r="BK194" i="15"/>
  <c r="BJ194" i="15"/>
  <c r="BI194" i="15"/>
  <c r="BH194" i="15"/>
  <c r="BG194" i="15"/>
  <c r="BF194" i="15"/>
  <c r="BE194" i="15"/>
  <c r="BD194" i="15"/>
  <c r="BC194" i="15"/>
  <c r="BB194" i="15"/>
  <c r="BA194" i="15"/>
  <c r="AZ194" i="15"/>
  <c r="AY194" i="15"/>
  <c r="AX194" i="15"/>
  <c r="AW194" i="15"/>
  <c r="AV194" i="15"/>
  <c r="AU194" i="15"/>
  <c r="AT194" i="15"/>
  <c r="AS194" i="15"/>
  <c r="AR194" i="15"/>
  <c r="AQ194" i="15"/>
  <c r="AP194" i="15"/>
  <c r="AO194" i="15"/>
  <c r="AN194" i="15"/>
  <c r="AM194" i="15"/>
  <c r="AL194" i="15"/>
  <c r="AK194" i="15"/>
  <c r="AJ194" i="15"/>
  <c r="AI194" i="15"/>
  <c r="AH194" i="15"/>
  <c r="AG194" i="15"/>
  <c r="AF194" i="15"/>
  <c r="AE194" i="15"/>
  <c r="AC194" i="15"/>
  <c r="AB194" i="15"/>
  <c r="AA194" i="15"/>
  <c r="Z194" i="15"/>
  <c r="Y194" i="15"/>
  <c r="X194" i="15"/>
  <c r="W194" i="15"/>
  <c r="V194" i="15"/>
  <c r="U194" i="15"/>
  <c r="T194" i="15"/>
  <c r="S194" i="15"/>
  <c r="R194" i="15"/>
  <c r="Q194" i="15"/>
  <c r="P194" i="15"/>
  <c r="O194" i="15"/>
  <c r="N194" i="15"/>
  <c r="M194" i="15"/>
  <c r="L194" i="15"/>
  <c r="K194" i="15"/>
  <c r="J194" i="15"/>
  <c r="I194" i="15"/>
  <c r="BY193" i="15"/>
  <c r="BX193" i="15"/>
  <c r="BW193" i="15"/>
  <c r="BV193" i="15"/>
  <c r="BU193" i="15"/>
  <c r="BT193" i="15"/>
  <c r="BS193" i="15"/>
  <c r="BR193" i="15"/>
  <c r="BQ193" i="15"/>
  <c r="BP193" i="15"/>
  <c r="BO193" i="15"/>
  <c r="BN193" i="15"/>
  <c r="BM193" i="15"/>
  <c r="BL193" i="15"/>
  <c r="BK193" i="15"/>
  <c r="BJ193" i="15"/>
  <c r="BI193" i="15"/>
  <c r="BH193" i="15"/>
  <c r="BG193" i="15"/>
  <c r="BF193" i="15"/>
  <c r="BE193" i="15"/>
  <c r="BD193" i="15"/>
  <c r="BC193" i="15"/>
  <c r="BB193" i="15"/>
  <c r="BA193" i="15"/>
  <c r="AZ193" i="15"/>
  <c r="AY193" i="15"/>
  <c r="AX193" i="15"/>
  <c r="AW193" i="15"/>
  <c r="AV193" i="15"/>
  <c r="AU193" i="15"/>
  <c r="AT193" i="15"/>
  <c r="AS193" i="15"/>
  <c r="AR193" i="15"/>
  <c r="AQ193" i="15"/>
  <c r="AP193" i="15"/>
  <c r="AO193" i="15"/>
  <c r="AN193" i="15"/>
  <c r="AM193" i="15"/>
  <c r="AL193" i="15"/>
  <c r="AK193" i="15"/>
  <c r="AJ193" i="15"/>
  <c r="AI193" i="15"/>
  <c r="AH193" i="15"/>
  <c r="AG193" i="15"/>
  <c r="AF193" i="15"/>
  <c r="AE193" i="15"/>
  <c r="AC193" i="15"/>
  <c r="AB193" i="15"/>
  <c r="AA193" i="15"/>
  <c r="Z193" i="15"/>
  <c r="Y193" i="15"/>
  <c r="X193" i="15"/>
  <c r="W193" i="15"/>
  <c r="V193" i="15"/>
  <c r="U193" i="15"/>
  <c r="T193" i="15"/>
  <c r="S193" i="15"/>
  <c r="R193" i="15"/>
  <c r="Q193" i="15"/>
  <c r="P193" i="15"/>
  <c r="O193" i="15"/>
  <c r="N193" i="15"/>
  <c r="M193" i="15"/>
  <c r="L193" i="15"/>
  <c r="K193" i="15"/>
  <c r="J193" i="15"/>
  <c r="I193" i="15"/>
  <c r="BY192" i="15"/>
  <c r="BX192" i="15"/>
  <c r="BW192" i="15"/>
  <c r="BV192" i="15"/>
  <c r="BU192" i="15"/>
  <c r="BT192" i="15"/>
  <c r="BS192" i="15"/>
  <c r="BR192" i="15"/>
  <c r="BQ192" i="15"/>
  <c r="BP192" i="15"/>
  <c r="BO192" i="15"/>
  <c r="BN192" i="15"/>
  <c r="BM192" i="15"/>
  <c r="BL192" i="15"/>
  <c r="BK192" i="15"/>
  <c r="BJ192" i="15"/>
  <c r="BI192" i="15"/>
  <c r="BH192" i="15"/>
  <c r="BG192" i="15"/>
  <c r="BF192" i="15"/>
  <c r="BE192" i="15"/>
  <c r="BD192" i="15"/>
  <c r="BC192" i="15"/>
  <c r="BB192" i="15"/>
  <c r="BA192" i="15"/>
  <c r="AZ192" i="15"/>
  <c r="AY192" i="15"/>
  <c r="AX192" i="15"/>
  <c r="AW192" i="15"/>
  <c r="AV192" i="15"/>
  <c r="AU192" i="15"/>
  <c r="AT192" i="15"/>
  <c r="AS192" i="15"/>
  <c r="AR192" i="15"/>
  <c r="AQ192" i="15"/>
  <c r="AP192" i="15"/>
  <c r="AO192" i="15"/>
  <c r="AN192" i="15"/>
  <c r="AM192" i="15"/>
  <c r="AL192" i="15"/>
  <c r="AK192" i="15"/>
  <c r="AJ192" i="15"/>
  <c r="AI192" i="15"/>
  <c r="AH192" i="15"/>
  <c r="AG192" i="15"/>
  <c r="AF192" i="15"/>
  <c r="AE192" i="15"/>
  <c r="AC192" i="15"/>
  <c r="AB192" i="15"/>
  <c r="AA192" i="15"/>
  <c r="Z192" i="15"/>
  <c r="Y192" i="15"/>
  <c r="X192" i="15"/>
  <c r="W192" i="15"/>
  <c r="V192" i="15"/>
  <c r="U192" i="15"/>
  <c r="T192" i="15"/>
  <c r="S192" i="15"/>
  <c r="R192" i="15"/>
  <c r="Q192" i="15"/>
  <c r="P192" i="15"/>
  <c r="O192" i="15"/>
  <c r="N192" i="15"/>
  <c r="M192" i="15"/>
  <c r="L192" i="15"/>
  <c r="K192" i="15"/>
  <c r="J192" i="15"/>
  <c r="I192" i="15"/>
  <c r="BY191" i="15"/>
  <c r="BX191" i="15"/>
  <c r="BW191" i="15"/>
  <c r="BV191" i="15"/>
  <c r="BU191" i="15"/>
  <c r="BT191" i="15"/>
  <c r="BS191" i="15"/>
  <c r="BR191" i="15"/>
  <c r="BQ191" i="15"/>
  <c r="BP191" i="15"/>
  <c r="BO191" i="15"/>
  <c r="BN191" i="15"/>
  <c r="BM191" i="15"/>
  <c r="BL191" i="15"/>
  <c r="BK191" i="15"/>
  <c r="BJ191" i="15"/>
  <c r="BI191" i="15"/>
  <c r="BH191" i="15"/>
  <c r="BG191" i="15"/>
  <c r="BF191" i="15"/>
  <c r="BE191" i="15"/>
  <c r="BD191" i="15"/>
  <c r="BC191" i="15"/>
  <c r="BB191" i="15"/>
  <c r="BA191" i="15"/>
  <c r="AZ191" i="15"/>
  <c r="AY191" i="15"/>
  <c r="AX191" i="15"/>
  <c r="AW191" i="15"/>
  <c r="AV191" i="15"/>
  <c r="AU191" i="15"/>
  <c r="AT191" i="15"/>
  <c r="AS191" i="15"/>
  <c r="AR191" i="15"/>
  <c r="AQ191" i="15"/>
  <c r="AP191" i="15"/>
  <c r="AO191" i="15"/>
  <c r="AN191" i="15"/>
  <c r="AM191" i="15"/>
  <c r="AL191" i="15"/>
  <c r="AK191" i="15"/>
  <c r="AJ191" i="15"/>
  <c r="AI191" i="15"/>
  <c r="AH191" i="15"/>
  <c r="AG191" i="15"/>
  <c r="AF191" i="15"/>
  <c r="AE191" i="15"/>
  <c r="AC191" i="15"/>
  <c r="AB191" i="15"/>
  <c r="AA191" i="15"/>
  <c r="Z191" i="15"/>
  <c r="Y191" i="15"/>
  <c r="X191" i="15"/>
  <c r="W191" i="15"/>
  <c r="V191" i="15"/>
  <c r="U191" i="15"/>
  <c r="T191" i="15"/>
  <c r="S191" i="15"/>
  <c r="R191" i="15"/>
  <c r="Q191" i="15"/>
  <c r="P191" i="15"/>
  <c r="O191" i="15"/>
  <c r="N191" i="15"/>
  <c r="M191" i="15"/>
  <c r="L191" i="15"/>
  <c r="K191" i="15"/>
  <c r="J191" i="15"/>
  <c r="I191" i="15"/>
  <c r="BY190" i="15"/>
  <c r="BX190" i="15"/>
  <c r="BW190" i="15"/>
  <c r="BV190" i="15"/>
  <c r="BU190" i="15"/>
  <c r="BT190" i="15"/>
  <c r="BS190" i="15"/>
  <c r="BR190" i="15"/>
  <c r="BQ190" i="15"/>
  <c r="BP190" i="15"/>
  <c r="BO190" i="15"/>
  <c r="BN190" i="15"/>
  <c r="BM190" i="15"/>
  <c r="BL190" i="15"/>
  <c r="BK190" i="15"/>
  <c r="BJ190" i="15"/>
  <c r="BI190" i="15"/>
  <c r="BH190" i="15"/>
  <c r="BG190" i="15"/>
  <c r="BF190" i="15"/>
  <c r="BE190" i="15"/>
  <c r="BD190" i="15"/>
  <c r="BC190" i="15"/>
  <c r="BB190" i="15"/>
  <c r="BA190" i="15"/>
  <c r="AZ190" i="15"/>
  <c r="AY190" i="15"/>
  <c r="AX190" i="15"/>
  <c r="AW190" i="15"/>
  <c r="AV190" i="15"/>
  <c r="AU190" i="15"/>
  <c r="AT190" i="15"/>
  <c r="AS190" i="15"/>
  <c r="AR190" i="15"/>
  <c r="AQ190" i="15"/>
  <c r="AP190" i="15"/>
  <c r="AO190" i="15"/>
  <c r="AN190" i="15"/>
  <c r="AM190" i="15"/>
  <c r="AL190" i="15"/>
  <c r="AK190" i="15"/>
  <c r="AJ190" i="15"/>
  <c r="AI190" i="15"/>
  <c r="AH190" i="15"/>
  <c r="AG190" i="15"/>
  <c r="AF190" i="15"/>
  <c r="AE190" i="15"/>
  <c r="AC190" i="15"/>
  <c r="AB190" i="15"/>
  <c r="AA190" i="15"/>
  <c r="Z190" i="15"/>
  <c r="Y190" i="15"/>
  <c r="X190" i="15"/>
  <c r="W190" i="15"/>
  <c r="V190" i="15"/>
  <c r="U190" i="15"/>
  <c r="T190" i="15"/>
  <c r="S190" i="15"/>
  <c r="R190" i="15"/>
  <c r="Q190" i="15"/>
  <c r="P190" i="15"/>
  <c r="O190" i="15"/>
  <c r="N190" i="15"/>
  <c r="M190" i="15"/>
  <c r="L190" i="15"/>
  <c r="K190" i="15"/>
  <c r="J190" i="15"/>
  <c r="I190" i="15"/>
  <c r="BY189" i="15"/>
  <c r="BX189" i="15"/>
  <c r="BW189" i="15"/>
  <c r="BV189" i="15"/>
  <c r="BU189" i="15"/>
  <c r="BT189" i="15"/>
  <c r="BS189" i="15"/>
  <c r="BR189" i="15"/>
  <c r="BQ189" i="15"/>
  <c r="BP189" i="15"/>
  <c r="BO189" i="15"/>
  <c r="BN189" i="15"/>
  <c r="BM189" i="15"/>
  <c r="BL189" i="15"/>
  <c r="BK189" i="15"/>
  <c r="BJ189" i="15"/>
  <c r="BI189" i="15"/>
  <c r="BH189" i="15"/>
  <c r="BG189" i="15"/>
  <c r="BF189" i="15"/>
  <c r="BE189" i="15"/>
  <c r="BD189" i="15"/>
  <c r="BC189" i="15"/>
  <c r="BB189" i="15"/>
  <c r="BA189" i="15"/>
  <c r="AZ189" i="15"/>
  <c r="AY189" i="15"/>
  <c r="AX189" i="15"/>
  <c r="AW189" i="15"/>
  <c r="AV189" i="15"/>
  <c r="AU189" i="15"/>
  <c r="AT189" i="15"/>
  <c r="AS189" i="15"/>
  <c r="AR189" i="15"/>
  <c r="AQ189" i="15"/>
  <c r="AP189" i="15"/>
  <c r="AO189" i="15"/>
  <c r="AN189" i="15"/>
  <c r="AM189" i="15"/>
  <c r="AL189" i="15"/>
  <c r="AK189" i="15"/>
  <c r="AJ189" i="15"/>
  <c r="AI189" i="15"/>
  <c r="AH189" i="15"/>
  <c r="AG189" i="15"/>
  <c r="AF189" i="15"/>
  <c r="AE189" i="15"/>
  <c r="AC189" i="15"/>
  <c r="AB189" i="15"/>
  <c r="AA189" i="15"/>
  <c r="Z189" i="15"/>
  <c r="Y189" i="15"/>
  <c r="X189" i="15"/>
  <c r="W189" i="15"/>
  <c r="V189" i="15"/>
  <c r="U189" i="15"/>
  <c r="T189" i="15"/>
  <c r="S189" i="15"/>
  <c r="R189" i="15"/>
  <c r="Q189" i="15"/>
  <c r="P189" i="15"/>
  <c r="O189" i="15"/>
  <c r="N189" i="15"/>
  <c r="M189" i="15"/>
  <c r="L189" i="15"/>
  <c r="K189" i="15"/>
  <c r="J189" i="15"/>
  <c r="I189" i="15"/>
  <c r="BY188" i="15"/>
  <c r="BX188" i="15"/>
  <c r="BW188" i="15"/>
  <c r="BV188" i="15"/>
  <c r="BU188" i="15"/>
  <c r="BT188" i="15"/>
  <c r="BS188" i="15"/>
  <c r="BR188" i="15"/>
  <c r="BQ188" i="15"/>
  <c r="BP188" i="15"/>
  <c r="BO188" i="15"/>
  <c r="BN188" i="15"/>
  <c r="BM188" i="15"/>
  <c r="BL188" i="15"/>
  <c r="BK188" i="15"/>
  <c r="BJ188" i="15"/>
  <c r="BI188" i="15"/>
  <c r="BH188" i="15"/>
  <c r="BG188" i="15"/>
  <c r="BF188" i="15"/>
  <c r="BE188" i="15"/>
  <c r="BD188" i="15"/>
  <c r="BC188" i="15"/>
  <c r="BB188" i="15"/>
  <c r="BA188" i="15"/>
  <c r="AZ188" i="15"/>
  <c r="AY188" i="15"/>
  <c r="AX188" i="15"/>
  <c r="AW188" i="15"/>
  <c r="AV188" i="15"/>
  <c r="AU188" i="15"/>
  <c r="AT188" i="15"/>
  <c r="AS188" i="15"/>
  <c r="AR188" i="15"/>
  <c r="AQ188" i="15"/>
  <c r="AP188" i="15"/>
  <c r="AO188" i="15"/>
  <c r="AN188" i="15"/>
  <c r="AM188" i="15"/>
  <c r="AL188" i="15"/>
  <c r="AK188" i="15"/>
  <c r="AJ188" i="15"/>
  <c r="AI188" i="15"/>
  <c r="AH188" i="15"/>
  <c r="AG188" i="15"/>
  <c r="AF188" i="15"/>
  <c r="AE188" i="15"/>
  <c r="AC188" i="15"/>
  <c r="AB188" i="15"/>
  <c r="AA188" i="15"/>
  <c r="Z188" i="15"/>
  <c r="Y188" i="15"/>
  <c r="X188" i="15"/>
  <c r="W188" i="15"/>
  <c r="V188" i="15"/>
  <c r="U188" i="15"/>
  <c r="T188" i="15"/>
  <c r="S188" i="15"/>
  <c r="R188" i="15"/>
  <c r="Q188" i="15"/>
  <c r="P188" i="15"/>
  <c r="O188" i="15"/>
  <c r="N188" i="15"/>
  <c r="M188" i="15"/>
  <c r="L188" i="15"/>
  <c r="K188" i="15"/>
  <c r="J188" i="15"/>
  <c r="I188" i="15"/>
  <c r="BY187" i="15"/>
  <c r="BX187" i="15"/>
  <c r="BW187" i="15"/>
  <c r="BV187" i="15"/>
  <c r="BU187" i="15"/>
  <c r="BT187" i="15"/>
  <c r="BS187" i="15"/>
  <c r="BR187" i="15"/>
  <c r="BQ187" i="15"/>
  <c r="BP187" i="15"/>
  <c r="BO187" i="15"/>
  <c r="BN187" i="15"/>
  <c r="BM187" i="15"/>
  <c r="BL187" i="15"/>
  <c r="BK187" i="15"/>
  <c r="BJ187" i="15"/>
  <c r="BI187" i="15"/>
  <c r="BH187" i="15"/>
  <c r="BG187" i="15"/>
  <c r="BF187" i="15"/>
  <c r="BE187" i="15"/>
  <c r="BD187" i="15"/>
  <c r="BC187" i="15"/>
  <c r="BB187" i="15"/>
  <c r="BA187" i="15"/>
  <c r="AZ187" i="15"/>
  <c r="AY187" i="15"/>
  <c r="AX187" i="15"/>
  <c r="AW187" i="15"/>
  <c r="AV187" i="15"/>
  <c r="AU187" i="15"/>
  <c r="AT187" i="15"/>
  <c r="AS187" i="15"/>
  <c r="AR187" i="15"/>
  <c r="AQ187" i="15"/>
  <c r="AP187" i="15"/>
  <c r="AO187" i="15"/>
  <c r="AN187" i="15"/>
  <c r="AM187" i="15"/>
  <c r="AL187" i="15"/>
  <c r="AK187" i="15"/>
  <c r="AJ187" i="15"/>
  <c r="AI187" i="15"/>
  <c r="AH187" i="15"/>
  <c r="AG187" i="15"/>
  <c r="AF187" i="15"/>
  <c r="AE187" i="15"/>
  <c r="AC187" i="15"/>
  <c r="AB187" i="15"/>
  <c r="AA187" i="15"/>
  <c r="Z187" i="15"/>
  <c r="Y187" i="15"/>
  <c r="X187" i="15"/>
  <c r="W187" i="15"/>
  <c r="V187" i="15"/>
  <c r="U187" i="15"/>
  <c r="T187" i="15"/>
  <c r="S187" i="15"/>
  <c r="R187" i="15"/>
  <c r="Q187" i="15"/>
  <c r="P187" i="15"/>
  <c r="O187" i="15"/>
  <c r="N187" i="15"/>
  <c r="M187" i="15"/>
  <c r="L187" i="15"/>
  <c r="K187" i="15"/>
  <c r="J187" i="15"/>
  <c r="I187" i="15"/>
  <c r="BY186" i="15"/>
  <c r="BX186" i="15"/>
  <c r="BW186" i="15"/>
  <c r="BV186" i="15"/>
  <c r="BU186" i="15"/>
  <c r="BT186" i="15"/>
  <c r="BS186" i="15"/>
  <c r="BR186" i="15"/>
  <c r="BQ186" i="15"/>
  <c r="BP186" i="15"/>
  <c r="BO186" i="15"/>
  <c r="BN186" i="15"/>
  <c r="BM186" i="15"/>
  <c r="BL186" i="15"/>
  <c r="BK186" i="15"/>
  <c r="BJ186" i="15"/>
  <c r="BI186" i="15"/>
  <c r="BH186" i="15"/>
  <c r="BG186" i="15"/>
  <c r="BF186" i="15"/>
  <c r="BE186" i="15"/>
  <c r="BD186" i="15"/>
  <c r="BC186" i="15"/>
  <c r="BB186" i="15"/>
  <c r="BA186" i="15"/>
  <c r="AZ186" i="15"/>
  <c r="AY186" i="15"/>
  <c r="AX186" i="15"/>
  <c r="AW186" i="15"/>
  <c r="AV186" i="15"/>
  <c r="AU186" i="15"/>
  <c r="AT186" i="15"/>
  <c r="AS186" i="15"/>
  <c r="AR186" i="15"/>
  <c r="AQ186" i="15"/>
  <c r="AP186" i="15"/>
  <c r="AO186" i="15"/>
  <c r="AN186" i="15"/>
  <c r="AM186" i="15"/>
  <c r="AL186" i="15"/>
  <c r="AK186" i="15"/>
  <c r="AJ186" i="15"/>
  <c r="AI186" i="15"/>
  <c r="AH186" i="15"/>
  <c r="AG186" i="15"/>
  <c r="AF186" i="15"/>
  <c r="AE186" i="15"/>
  <c r="AC186" i="15"/>
  <c r="AB186" i="15"/>
  <c r="AA186" i="15"/>
  <c r="Z186" i="15"/>
  <c r="Y186" i="15"/>
  <c r="X186" i="15"/>
  <c r="W186" i="15"/>
  <c r="V186" i="15"/>
  <c r="U186" i="15"/>
  <c r="T186" i="15"/>
  <c r="S186" i="15"/>
  <c r="R186" i="15"/>
  <c r="Q186" i="15"/>
  <c r="P186" i="15"/>
  <c r="O186" i="15"/>
  <c r="N186" i="15"/>
  <c r="M186" i="15"/>
  <c r="L186" i="15"/>
  <c r="K186" i="15"/>
  <c r="J186" i="15"/>
  <c r="I186" i="15"/>
  <c r="BY185" i="15"/>
  <c r="BX185" i="15"/>
  <c r="BW185" i="15"/>
  <c r="BV185" i="15"/>
  <c r="BU185" i="15"/>
  <c r="BT185" i="15"/>
  <c r="BS185" i="15"/>
  <c r="BR185" i="15"/>
  <c r="BQ185" i="15"/>
  <c r="BP185" i="15"/>
  <c r="BO185" i="15"/>
  <c r="BN185" i="15"/>
  <c r="BM185" i="15"/>
  <c r="BL185" i="15"/>
  <c r="BK185" i="15"/>
  <c r="BJ185" i="15"/>
  <c r="BI185" i="15"/>
  <c r="BH185" i="15"/>
  <c r="BG185" i="15"/>
  <c r="BF185" i="15"/>
  <c r="BE185" i="15"/>
  <c r="BD185" i="15"/>
  <c r="BC185" i="15"/>
  <c r="BB185" i="15"/>
  <c r="BA185" i="15"/>
  <c r="AZ185" i="15"/>
  <c r="AY185" i="15"/>
  <c r="AX185" i="15"/>
  <c r="AW185" i="15"/>
  <c r="AV185" i="15"/>
  <c r="AU185" i="15"/>
  <c r="AT185" i="15"/>
  <c r="AS185" i="15"/>
  <c r="AR185" i="15"/>
  <c r="AQ185" i="15"/>
  <c r="AP185" i="15"/>
  <c r="AO185" i="15"/>
  <c r="AN185" i="15"/>
  <c r="AM185" i="15"/>
  <c r="AL185" i="15"/>
  <c r="AK185" i="15"/>
  <c r="AJ185" i="15"/>
  <c r="AI185" i="15"/>
  <c r="AH185" i="15"/>
  <c r="AG185" i="15"/>
  <c r="AF185" i="15"/>
  <c r="AE185" i="15"/>
  <c r="AC185" i="15"/>
  <c r="AB185" i="15"/>
  <c r="AA185" i="15"/>
  <c r="Z185" i="15"/>
  <c r="Y185" i="15"/>
  <c r="X185" i="15"/>
  <c r="W185" i="15"/>
  <c r="V185" i="15"/>
  <c r="U185" i="15"/>
  <c r="T185" i="15"/>
  <c r="S185" i="15"/>
  <c r="R185" i="15"/>
  <c r="Q185" i="15"/>
  <c r="P185" i="15"/>
  <c r="O185" i="15"/>
  <c r="N185" i="15"/>
  <c r="M185" i="15"/>
  <c r="L185" i="15"/>
  <c r="K185" i="15"/>
  <c r="J185" i="15"/>
  <c r="I185" i="15"/>
  <c r="BY184" i="15"/>
  <c r="BX184" i="15"/>
  <c r="BW184" i="15"/>
  <c r="BV184" i="15"/>
  <c r="BU184" i="15"/>
  <c r="BT184" i="15"/>
  <c r="BS184" i="15"/>
  <c r="BR184" i="15"/>
  <c r="BQ184" i="15"/>
  <c r="BP184" i="15"/>
  <c r="BO184" i="15"/>
  <c r="BN184" i="15"/>
  <c r="BM184" i="15"/>
  <c r="BL184" i="15"/>
  <c r="BK184" i="15"/>
  <c r="BJ184" i="15"/>
  <c r="BI184" i="15"/>
  <c r="BH184" i="15"/>
  <c r="BG184" i="15"/>
  <c r="BF184" i="15"/>
  <c r="BE184" i="15"/>
  <c r="BD184" i="15"/>
  <c r="BC184" i="15"/>
  <c r="BB184" i="15"/>
  <c r="BA184" i="15"/>
  <c r="AZ184" i="15"/>
  <c r="AY184" i="15"/>
  <c r="AX184" i="15"/>
  <c r="AW184" i="15"/>
  <c r="AV184" i="15"/>
  <c r="AU184" i="15"/>
  <c r="AT184" i="15"/>
  <c r="AS184" i="15"/>
  <c r="AR184" i="15"/>
  <c r="AQ184" i="15"/>
  <c r="AP184" i="15"/>
  <c r="AO184" i="15"/>
  <c r="AN184" i="15"/>
  <c r="AM184" i="15"/>
  <c r="AL184" i="15"/>
  <c r="AK184" i="15"/>
  <c r="AJ184" i="15"/>
  <c r="AI184" i="15"/>
  <c r="AH184" i="15"/>
  <c r="AG184" i="15"/>
  <c r="AF184" i="15"/>
  <c r="AE184" i="15"/>
  <c r="AC184" i="15"/>
  <c r="AB184" i="15"/>
  <c r="AA184" i="15"/>
  <c r="Z184" i="15"/>
  <c r="Y184" i="15"/>
  <c r="X184" i="15"/>
  <c r="W184" i="15"/>
  <c r="V184" i="15"/>
  <c r="U184" i="15"/>
  <c r="T184" i="15"/>
  <c r="S184" i="15"/>
  <c r="R184" i="15"/>
  <c r="Q184" i="15"/>
  <c r="P184" i="15"/>
  <c r="O184" i="15"/>
  <c r="N184" i="15"/>
  <c r="M184" i="15"/>
  <c r="L184" i="15"/>
  <c r="K184" i="15"/>
  <c r="J184" i="15"/>
  <c r="I184" i="15"/>
  <c r="BY183" i="15"/>
  <c r="BX183" i="15"/>
  <c r="BW183" i="15"/>
  <c r="BV183" i="15"/>
  <c r="BU183" i="15"/>
  <c r="BT183" i="15"/>
  <c r="BS183" i="15"/>
  <c r="BR183" i="15"/>
  <c r="BQ183" i="15"/>
  <c r="BP183" i="15"/>
  <c r="BO183" i="15"/>
  <c r="BN183" i="15"/>
  <c r="BM183" i="15"/>
  <c r="BL183" i="15"/>
  <c r="BK183" i="15"/>
  <c r="BJ183" i="15"/>
  <c r="BI183" i="15"/>
  <c r="BH183" i="15"/>
  <c r="BG183" i="15"/>
  <c r="BF183" i="15"/>
  <c r="BE183" i="15"/>
  <c r="BD183" i="15"/>
  <c r="BC183" i="15"/>
  <c r="BB183" i="15"/>
  <c r="BA183" i="15"/>
  <c r="AZ183" i="15"/>
  <c r="AY183" i="15"/>
  <c r="AX183" i="15"/>
  <c r="AW183" i="15"/>
  <c r="AV183" i="15"/>
  <c r="AU183" i="15"/>
  <c r="AT183" i="15"/>
  <c r="AS183" i="15"/>
  <c r="AR183" i="15"/>
  <c r="AQ183" i="15"/>
  <c r="AP183" i="15"/>
  <c r="AO183" i="15"/>
  <c r="AN183" i="15"/>
  <c r="AM183" i="15"/>
  <c r="AL183" i="15"/>
  <c r="AK183" i="15"/>
  <c r="AJ183" i="15"/>
  <c r="AI183" i="15"/>
  <c r="AH183" i="15"/>
  <c r="AG183" i="15"/>
  <c r="AF183" i="15"/>
  <c r="AE183" i="15"/>
  <c r="AC183" i="15"/>
  <c r="AB183" i="15"/>
  <c r="AA183" i="15"/>
  <c r="Z183" i="15"/>
  <c r="Y183" i="15"/>
  <c r="X183" i="15"/>
  <c r="W183" i="15"/>
  <c r="V183" i="15"/>
  <c r="U183" i="15"/>
  <c r="T183" i="15"/>
  <c r="S183" i="15"/>
  <c r="R183" i="15"/>
  <c r="Q183" i="15"/>
  <c r="P183" i="15"/>
  <c r="O183" i="15"/>
  <c r="N183" i="15"/>
  <c r="M183" i="15"/>
  <c r="L183" i="15"/>
  <c r="K183" i="15"/>
  <c r="J183" i="15"/>
  <c r="I183" i="15"/>
  <c r="BY182" i="15"/>
  <c r="BX182" i="15"/>
  <c r="BW182" i="15"/>
  <c r="BV182" i="15"/>
  <c r="BU182" i="15"/>
  <c r="BT182" i="15"/>
  <c r="BS182" i="15"/>
  <c r="BR182" i="15"/>
  <c r="BQ182" i="15"/>
  <c r="BP182" i="15"/>
  <c r="BO182" i="15"/>
  <c r="BN182" i="15"/>
  <c r="BM182" i="15"/>
  <c r="BL182" i="15"/>
  <c r="BK182" i="15"/>
  <c r="BJ182" i="15"/>
  <c r="BI182" i="15"/>
  <c r="BH182" i="15"/>
  <c r="BG182" i="15"/>
  <c r="BF182" i="15"/>
  <c r="BE182" i="15"/>
  <c r="BD182" i="15"/>
  <c r="BC182" i="15"/>
  <c r="BB182" i="15"/>
  <c r="BA182" i="15"/>
  <c r="AZ182" i="15"/>
  <c r="AY182" i="15"/>
  <c r="AX182" i="15"/>
  <c r="AW182" i="15"/>
  <c r="AV182" i="15"/>
  <c r="AU182" i="15"/>
  <c r="AT182" i="15"/>
  <c r="AS182" i="15"/>
  <c r="AR182" i="15"/>
  <c r="AQ182" i="15"/>
  <c r="AP182" i="15"/>
  <c r="AO182" i="15"/>
  <c r="AN182" i="15"/>
  <c r="AM182" i="15"/>
  <c r="AL182" i="15"/>
  <c r="AK182" i="15"/>
  <c r="AJ182" i="15"/>
  <c r="AI182" i="15"/>
  <c r="AH182" i="15"/>
  <c r="AG182" i="15"/>
  <c r="AF182" i="15"/>
  <c r="AE182" i="15"/>
  <c r="AC182" i="15"/>
  <c r="AB182" i="15"/>
  <c r="AA182" i="15"/>
  <c r="Z182" i="15"/>
  <c r="Y182" i="15"/>
  <c r="X182" i="15"/>
  <c r="W182" i="15"/>
  <c r="V182" i="15"/>
  <c r="U182" i="15"/>
  <c r="T182" i="15"/>
  <c r="S182" i="15"/>
  <c r="R182" i="15"/>
  <c r="Q182" i="15"/>
  <c r="P182" i="15"/>
  <c r="O182" i="15"/>
  <c r="N182" i="15"/>
  <c r="M182" i="15"/>
  <c r="L182" i="15"/>
  <c r="K182" i="15"/>
  <c r="J182" i="15"/>
  <c r="I182" i="15"/>
  <c r="BY181" i="15"/>
  <c r="BX181" i="15"/>
  <c r="BW181" i="15"/>
  <c r="BV181" i="15"/>
  <c r="BU181" i="15"/>
  <c r="BT181" i="15"/>
  <c r="BS181" i="15"/>
  <c r="BR181" i="15"/>
  <c r="BQ181" i="15"/>
  <c r="BP181" i="15"/>
  <c r="BO181" i="15"/>
  <c r="BN181" i="15"/>
  <c r="BM181" i="15"/>
  <c r="BL181" i="15"/>
  <c r="BK181" i="15"/>
  <c r="BJ181" i="15"/>
  <c r="BI181" i="15"/>
  <c r="BH181" i="15"/>
  <c r="BG181" i="15"/>
  <c r="BF181" i="15"/>
  <c r="BE181" i="15"/>
  <c r="BD181" i="15"/>
  <c r="BC181" i="15"/>
  <c r="BB181" i="15"/>
  <c r="BA181" i="15"/>
  <c r="AZ181" i="15"/>
  <c r="AY181" i="15"/>
  <c r="AX181" i="15"/>
  <c r="AW181" i="15"/>
  <c r="AV181" i="15"/>
  <c r="AU181" i="15"/>
  <c r="AT181" i="15"/>
  <c r="AS181" i="15"/>
  <c r="AR181" i="15"/>
  <c r="AQ181" i="15"/>
  <c r="AP181" i="15"/>
  <c r="AO181" i="15"/>
  <c r="AN181" i="15"/>
  <c r="AM181" i="15"/>
  <c r="AL181" i="15"/>
  <c r="AK181" i="15"/>
  <c r="AJ181" i="15"/>
  <c r="AI181" i="15"/>
  <c r="AH181" i="15"/>
  <c r="AG181" i="15"/>
  <c r="AF181" i="15"/>
  <c r="AE181" i="15"/>
  <c r="AC181" i="15"/>
  <c r="AB181" i="15"/>
  <c r="AA181" i="15"/>
  <c r="Z181" i="15"/>
  <c r="Y181" i="15"/>
  <c r="X181" i="15"/>
  <c r="W181" i="15"/>
  <c r="V181" i="15"/>
  <c r="U181" i="15"/>
  <c r="T181" i="15"/>
  <c r="S181" i="15"/>
  <c r="R181" i="15"/>
  <c r="Q181" i="15"/>
  <c r="P181" i="15"/>
  <c r="O181" i="15"/>
  <c r="N181" i="15"/>
  <c r="M181" i="15"/>
  <c r="L181" i="15"/>
  <c r="K181" i="15"/>
  <c r="J181" i="15"/>
  <c r="I181" i="15"/>
  <c r="BY180" i="15"/>
  <c r="BX180" i="15"/>
  <c r="BW180" i="15"/>
  <c r="BV180" i="15"/>
  <c r="BU180" i="15"/>
  <c r="BT180" i="15"/>
  <c r="BS180" i="15"/>
  <c r="BR180" i="15"/>
  <c r="BQ180" i="15"/>
  <c r="BP180" i="15"/>
  <c r="BO180" i="15"/>
  <c r="BN180" i="15"/>
  <c r="BM180" i="15"/>
  <c r="BL180" i="15"/>
  <c r="BK180" i="15"/>
  <c r="BJ180" i="15"/>
  <c r="BI180" i="15"/>
  <c r="BH180" i="15"/>
  <c r="BG180" i="15"/>
  <c r="BF180" i="15"/>
  <c r="BE180" i="15"/>
  <c r="BD180" i="15"/>
  <c r="BC180" i="15"/>
  <c r="BB180" i="15"/>
  <c r="BA180" i="15"/>
  <c r="AZ180" i="15"/>
  <c r="AY180" i="15"/>
  <c r="AX180" i="15"/>
  <c r="AW180" i="15"/>
  <c r="AV180" i="15"/>
  <c r="AU180" i="15"/>
  <c r="AT180" i="15"/>
  <c r="AS180" i="15"/>
  <c r="AR180" i="15"/>
  <c r="AQ180" i="15"/>
  <c r="AP180" i="15"/>
  <c r="AO180" i="15"/>
  <c r="AN180" i="15"/>
  <c r="AM180" i="15"/>
  <c r="AL180" i="15"/>
  <c r="AK180" i="15"/>
  <c r="AJ180" i="15"/>
  <c r="AI180" i="15"/>
  <c r="AH180" i="15"/>
  <c r="AG180" i="15"/>
  <c r="AF180" i="15"/>
  <c r="AE180" i="15"/>
  <c r="AC180" i="15"/>
  <c r="AB180" i="15"/>
  <c r="AA180" i="15"/>
  <c r="Z180" i="15"/>
  <c r="Y180" i="15"/>
  <c r="X180" i="15"/>
  <c r="W180" i="15"/>
  <c r="V180" i="15"/>
  <c r="U180" i="15"/>
  <c r="T180" i="15"/>
  <c r="S180" i="15"/>
  <c r="R180" i="15"/>
  <c r="Q180" i="15"/>
  <c r="P180" i="15"/>
  <c r="O180" i="15"/>
  <c r="N180" i="15"/>
  <c r="M180" i="15"/>
  <c r="L180" i="15"/>
  <c r="K180" i="15"/>
  <c r="J180" i="15"/>
  <c r="I180" i="15"/>
  <c r="BY179" i="15"/>
  <c r="BX179" i="15"/>
  <c r="BW179" i="15"/>
  <c r="BV179" i="15"/>
  <c r="BU179" i="15"/>
  <c r="BT179" i="15"/>
  <c r="BS179" i="15"/>
  <c r="BR179" i="15"/>
  <c r="BQ179" i="15"/>
  <c r="BP179" i="15"/>
  <c r="BO179" i="15"/>
  <c r="BN179" i="15"/>
  <c r="BM179" i="15"/>
  <c r="BL179" i="15"/>
  <c r="BK179" i="15"/>
  <c r="BJ179" i="15"/>
  <c r="BI179" i="15"/>
  <c r="BH179" i="15"/>
  <c r="BG179" i="15"/>
  <c r="BF179" i="15"/>
  <c r="BE179" i="15"/>
  <c r="BD179" i="15"/>
  <c r="BC179" i="15"/>
  <c r="BB179" i="15"/>
  <c r="BA179" i="15"/>
  <c r="AZ179" i="15"/>
  <c r="AY179" i="15"/>
  <c r="AX179" i="15"/>
  <c r="AW179" i="15"/>
  <c r="AV179" i="15"/>
  <c r="AU179" i="15"/>
  <c r="AT179" i="15"/>
  <c r="AS179" i="15"/>
  <c r="AR179" i="15"/>
  <c r="AQ179" i="15"/>
  <c r="AP179" i="15"/>
  <c r="AO179" i="15"/>
  <c r="AN179" i="15"/>
  <c r="AM179" i="15"/>
  <c r="AL179" i="15"/>
  <c r="AK179" i="15"/>
  <c r="AJ179" i="15"/>
  <c r="AI179" i="15"/>
  <c r="AH179" i="15"/>
  <c r="AG179" i="15"/>
  <c r="AF179" i="15"/>
  <c r="AE179" i="15"/>
  <c r="AC179" i="15"/>
  <c r="AB179" i="15"/>
  <c r="AA179" i="15"/>
  <c r="Z179" i="15"/>
  <c r="Y179" i="15"/>
  <c r="X179" i="15"/>
  <c r="W179" i="15"/>
  <c r="V179" i="15"/>
  <c r="U179" i="15"/>
  <c r="T179" i="15"/>
  <c r="S179" i="15"/>
  <c r="R179" i="15"/>
  <c r="Q179" i="15"/>
  <c r="P179" i="15"/>
  <c r="O179" i="15"/>
  <c r="N179" i="15"/>
  <c r="M179" i="15"/>
  <c r="L179" i="15"/>
  <c r="K179" i="15"/>
  <c r="J179" i="15"/>
  <c r="I179" i="15"/>
  <c r="BY178" i="15"/>
  <c r="BX178" i="15"/>
  <c r="BW178" i="15"/>
  <c r="BV178" i="15"/>
  <c r="BU178" i="15"/>
  <c r="BT178" i="15"/>
  <c r="BS178" i="15"/>
  <c r="BR178" i="15"/>
  <c r="BQ178" i="15"/>
  <c r="BP178" i="15"/>
  <c r="BO178" i="15"/>
  <c r="BN178" i="15"/>
  <c r="BM178" i="15"/>
  <c r="BL178" i="15"/>
  <c r="BK178" i="15"/>
  <c r="BJ178" i="15"/>
  <c r="BI178" i="15"/>
  <c r="BH178" i="15"/>
  <c r="BG178" i="15"/>
  <c r="BF178" i="15"/>
  <c r="BE178" i="15"/>
  <c r="BD178" i="15"/>
  <c r="BC178" i="15"/>
  <c r="BB178" i="15"/>
  <c r="BA178" i="15"/>
  <c r="AZ178" i="15"/>
  <c r="AY178" i="15"/>
  <c r="AX178" i="15"/>
  <c r="AW178" i="15"/>
  <c r="AV178" i="15"/>
  <c r="AU178" i="15"/>
  <c r="AT178" i="15"/>
  <c r="AS178" i="15"/>
  <c r="AR178" i="15"/>
  <c r="AQ178" i="15"/>
  <c r="AP178" i="15"/>
  <c r="AO178" i="15"/>
  <c r="AN178" i="15"/>
  <c r="AM178" i="15"/>
  <c r="AL178" i="15"/>
  <c r="AK178" i="15"/>
  <c r="AJ178" i="15"/>
  <c r="AI178" i="15"/>
  <c r="AH178" i="15"/>
  <c r="AG178" i="15"/>
  <c r="AF178" i="15"/>
  <c r="AE178" i="15"/>
  <c r="AC178" i="15"/>
  <c r="AB178" i="15"/>
  <c r="AA178" i="15"/>
  <c r="Z178" i="15"/>
  <c r="Y178" i="15"/>
  <c r="X178" i="15"/>
  <c r="W178" i="15"/>
  <c r="V178" i="15"/>
  <c r="U178" i="15"/>
  <c r="T178" i="15"/>
  <c r="S178" i="15"/>
  <c r="R178" i="15"/>
  <c r="Q178" i="15"/>
  <c r="P178" i="15"/>
  <c r="O178" i="15"/>
  <c r="N178" i="15"/>
  <c r="M178" i="15"/>
  <c r="L178" i="15"/>
  <c r="K178" i="15"/>
  <c r="J178" i="15"/>
  <c r="I178" i="15"/>
  <c r="BY177" i="15"/>
  <c r="BX177" i="15"/>
  <c r="BW177" i="15"/>
  <c r="BV177" i="15"/>
  <c r="BU177" i="15"/>
  <c r="BT177" i="15"/>
  <c r="BS177" i="15"/>
  <c r="BR177" i="15"/>
  <c r="BQ177" i="15"/>
  <c r="BP177" i="15"/>
  <c r="BO177" i="15"/>
  <c r="BN177" i="15"/>
  <c r="BM177" i="15"/>
  <c r="BL177" i="15"/>
  <c r="BK177" i="15"/>
  <c r="BJ177" i="15"/>
  <c r="BI177" i="15"/>
  <c r="BH177" i="15"/>
  <c r="BG177" i="15"/>
  <c r="BF177" i="15"/>
  <c r="BE177" i="15"/>
  <c r="BD177" i="15"/>
  <c r="BC177" i="15"/>
  <c r="BB177" i="15"/>
  <c r="BA177" i="15"/>
  <c r="AZ177" i="15"/>
  <c r="AY177" i="15"/>
  <c r="AX177" i="15"/>
  <c r="AW177" i="15"/>
  <c r="AV177" i="15"/>
  <c r="AU177" i="15"/>
  <c r="AT177" i="15"/>
  <c r="AS177" i="15"/>
  <c r="AR177" i="15"/>
  <c r="AQ177" i="15"/>
  <c r="AP177" i="15"/>
  <c r="AO177" i="15"/>
  <c r="AN177" i="15"/>
  <c r="AM177" i="15"/>
  <c r="AL177" i="15"/>
  <c r="AK177" i="15"/>
  <c r="AJ177" i="15"/>
  <c r="AI177" i="15"/>
  <c r="AH177" i="15"/>
  <c r="AG177" i="15"/>
  <c r="AF177" i="15"/>
  <c r="AE177" i="15"/>
  <c r="AC177" i="15"/>
  <c r="AB177" i="15"/>
  <c r="AA177" i="15"/>
  <c r="Z177" i="15"/>
  <c r="Y177" i="15"/>
  <c r="X177" i="15"/>
  <c r="W177" i="15"/>
  <c r="V177" i="15"/>
  <c r="U177" i="15"/>
  <c r="T177" i="15"/>
  <c r="S177" i="15"/>
  <c r="R177" i="15"/>
  <c r="Q177" i="15"/>
  <c r="P177" i="15"/>
  <c r="O177" i="15"/>
  <c r="N177" i="15"/>
  <c r="M177" i="15"/>
  <c r="L177" i="15"/>
  <c r="K177" i="15"/>
  <c r="J177" i="15"/>
  <c r="I177" i="15"/>
  <c r="BY176" i="15"/>
  <c r="BX176" i="15"/>
  <c r="BW176" i="15"/>
  <c r="BV176" i="15"/>
  <c r="BU176" i="15"/>
  <c r="BT176" i="15"/>
  <c r="BS176" i="15"/>
  <c r="BR176" i="15"/>
  <c r="BQ176" i="15"/>
  <c r="BP176" i="15"/>
  <c r="BO176" i="15"/>
  <c r="BN176" i="15"/>
  <c r="BM176" i="15"/>
  <c r="BL176" i="15"/>
  <c r="BK176" i="15"/>
  <c r="BJ176" i="15"/>
  <c r="BI176" i="15"/>
  <c r="BH176" i="15"/>
  <c r="BG176" i="15"/>
  <c r="BF176" i="15"/>
  <c r="BE176" i="15"/>
  <c r="BD176" i="15"/>
  <c r="BC176" i="15"/>
  <c r="BB176" i="15"/>
  <c r="BA176" i="15"/>
  <c r="AZ176" i="15"/>
  <c r="AY176" i="15"/>
  <c r="AX176" i="15"/>
  <c r="AW176" i="15"/>
  <c r="AV176" i="15"/>
  <c r="AU176" i="15"/>
  <c r="AT176" i="15"/>
  <c r="AS176" i="15"/>
  <c r="AR176" i="15"/>
  <c r="AQ176" i="15"/>
  <c r="AP176" i="15"/>
  <c r="AO176" i="15"/>
  <c r="AN176" i="15"/>
  <c r="AM176" i="15"/>
  <c r="AL176" i="15"/>
  <c r="AK176" i="15"/>
  <c r="AJ176" i="15"/>
  <c r="AI176" i="15"/>
  <c r="AH176" i="15"/>
  <c r="AG176" i="15"/>
  <c r="AF176" i="15"/>
  <c r="AE176" i="15"/>
  <c r="AC176" i="15"/>
  <c r="AB176" i="15"/>
  <c r="AA176" i="15"/>
  <c r="Z176" i="15"/>
  <c r="Y176" i="15"/>
  <c r="X176" i="15"/>
  <c r="W176" i="15"/>
  <c r="V176" i="15"/>
  <c r="U176" i="15"/>
  <c r="T176" i="15"/>
  <c r="S176" i="15"/>
  <c r="R176" i="15"/>
  <c r="Q176" i="15"/>
  <c r="P176" i="15"/>
  <c r="O176" i="15"/>
  <c r="N176" i="15"/>
  <c r="M176" i="15"/>
  <c r="L176" i="15"/>
  <c r="K176" i="15"/>
  <c r="J176" i="15"/>
  <c r="I176" i="15"/>
  <c r="BY175" i="15"/>
  <c r="BX175" i="15"/>
  <c r="BW175" i="15"/>
  <c r="BV175" i="15"/>
  <c r="BU175" i="15"/>
  <c r="BT175" i="15"/>
  <c r="BS175" i="15"/>
  <c r="BR175" i="15"/>
  <c r="BQ175" i="15"/>
  <c r="BP175" i="15"/>
  <c r="BO175" i="15"/>
  <c r="BN175" i="15"/>
  <c r="BM175" i="15"/>
  <c r="BL175" i="15"/>
  <c r="BK175" i="15"/>
  <c r="BJ175" i="15"/>
  <c r="BI175" i="15"/>
  <c r="BH175" i="15"/>
  <c r="BG175" i="15"/>
  <c r="BF175" i="15"/>
  <c r="BE175" i="15"/>
  <c r="BD175" i="15"/>
  <c r="BC175" i="15"/>
  <c r="BB175" i="15"/>
  <c r="BA175" i="15"/>
  <c r="AZ175" i="15"/>
  <c r="AY175" i="15"/>
  <c r="AX175" i="15"/>
  <c r="AW175" i="15"/>
  <c r="AV175" i="15"/>
  <c r="AU175" i="15"/>
  <c r="AT175" i="15"/>
  <c r="AS175" i="15"/>
  <c r="AR175" i="15"/>
  <c r="AQ175" i="15"/>
  <c r="AP175" i="15"/>
  <c r="AO175" i="15"/>
  <c r="AN175" i="15"/>
  <c r="AM175" i="15"/>
  <c r="AL175" i="15"/>
  <c r="AK175" i="15"/>
  <c r="AJ175" i="15"/>
  <c r="AI175" i="15"/>
  <c r="AH175" i="15"/>
  <c r="AG175" i="15"/>
  <c r="AF175" i="15"/>
  <c r="AE175" i="15"/>
  <c r="AC175" i="15"/>
  <c r="AB175" i="15"/>
  <c r="AA175" i="15"/>
  <c r="Z175" i="15"/>
  <c r="Y175" i="15"/>
  <c r="X175" i="15"/>
  <c r="W175" i="15"/>
  <c r="V175" i="15"/>
  <c r="U175" i="15"/>
  <c r="T175" i="15"/>
  <c r="S175" i="15"/>
  <c r="R175" i="15"/>
  <c r="Q175" i="15"/>
  <c r="P175" i="15"/>
  <c r="O175" i="15"/>
  <c r="N175" i="15"/>
  <c r="M175" i="15"/>
  <c r="L175" i="15"/>
  <c r="K175" i="15"/>
  <c r="J175" i="15"/>
  <c r="I175" i="15"/>
  <c r="BY174" i="15"/>
  <c r="BX174" i="15"/>
  <c r="BW174" i="15"/>
  <c r="BV174" i="15"/>
  <c r="BU174" i="15"/>
  <c r="BT174" i="15"/>
  <c r="BS174" i="15"/>
  <c r="BR174" i="15"/>
  <c r="BQ174" i="15"/>
  <c r="BP174" i="15"/>
  <c r="BO174" i="15"/>
  <c r="BN174" i="15"/>
  <c r="BM174" i="15"/>
  <c r="BL174" i="15"/>
  <c r="BK174" i="15"/>
  <c r="BJ174" i="15"/>
  <c r="BI174" i="15"/>
  <c r="BH174" i="15"/>
  <c r="BG174" i="15"/>
  <c r="BF174" i="15"/>
  <c r="BE174" i="15"/>
  <c r="BD174" i="15"/>
  <c r="BC174" i="15"/>
  <c r="BB174" i="15"/>
  <c r="BA174" i="15"/>
  <c r="AZ174" i="15"/>
  <c r="AY174" i="15"/>
  <c r="AX174" i="15"/>
  <c r="AW174" i="15"/>
  <c r="AV174" i="15"/>
  <c r="AU174" i="15"/>
  <c r="AT174" i="15"/>
  <c r="AS174" i="15"/>
  <c r="AR174" i="15"/>
  <c r="AQ174" i="15"/>
  <c r="AP174" i="15"/>
  <c r="AO174" i="15"/>
  <c r="AN174" i="15"/>
  <c r="AM174" i="15"/>
  <c r="AL174" i="15"/>
  <c r="AK174" i="15"/>
  <c r="AJ174" i="15"/>
  <c r="AI174" i="15"/>
  <c r="AH174" i="15"/>
  <c r="AG174" i="15"/>
  <c r="AF174" i="15"/>
  <c r="AE174" i="15"/>
  <c r="AC174" i="15"/>
  <c r="AB174" i="15"/>
  <c r="AA174" i="15"/>
  <c r="Z174" i="15"/>
  <c r="Y174" i="15"/>
  <c r="X174" i="15"/>
  <c r="W174" i="15"/>
  <c r="V174" i="15"/>
  <c r="U174" i="15"/>
  <c r="T174" i="15"/>
  <c r="S174" i="15"/>
  <c r="R174" i="15"/>
  <c r="Q174" i="15"/>
  <c r="P174" i="15"/>
  <c r="O174" i="15"/>
  <c r="N174" i="15"/>
  <c r="M174" i="15"/>
  <c r="L174" i="15"/>
  <c r="K174" i="15"/>
  <c r="J174" i="15"/>
  <c r="I174" i="15"/>
  <c r="BY173" i="15"/>
  <c r="BX173" i="15"/>
  <c r="BW173" i="15"/>
  <c r="BV173" i="15"/>
  <c r="BU173" i="15"/>
  <c r="BT173" i="15"/>
  <c r="BS173" i="15"/>
  <c r="BR173" i="15"/>
  <c r="BQ173" i="15"/>
  <c r="BP173" i="15"/>
  <c r="BO173" i="15"/>
  <c r="BN173" i="15"/>
  <c r="BM173" i="15"/>
  <c r="BL173" i="15"/>
  <c r="BK173" i="15"/>
  <c r="BJ173" i="15"/>
  <c r="BI173" i="15"/>
  <c r="BH173" i="15"/>
  <c r="BG173" i="15"/>
  <c r="BF173" i="15"/>
  <c r="BE173" i="15"/>
  <c r="BD173" i="15"/>
  <c r="BC173" i="15"/>
  <c r="BB173" i="15"/>
  <c r="BA173" i="15"/>
  <c r="AZ173" i="15"/>
  <c r="AY173" i="15"/>
  <c r="AX173" i="15"/>
  <c r="AW173" i="15"/>
  <c r="AV173" i="15"/>
  <c r="AU173" i="15"/>
  <c r="AT173" i="15"/>
  <c r="AS173" i="15"/>
  <c r="AR173" i="15"/>
  <c r="AQ173" i="15"/>
  <c r="AP173" i="15"/>
  <c r="AO173" i="15"/>
  <c r="AN173" i="15"/>
  <c r="AM173" i="15"/>
  <c r="AL173" i="15"/>
  <c r="AK173" i="15"/>
  <c r="AJ173" i="15"/>
  <c r="AI173" i="15"/>
  <c r="AH173" i="15"/>
  <c r="AG173" i="15"/>
  <c r="AF173" i="15"/>
  <c r="AE173" i="15"/>
  <c r="AC173" i="15"/>
  <c r="AB173" i="15"/>
  <c r="AA173" i="15"/>
  <c r="Z173" i="15"/>
  <c r="Y173" i="15"/>
  <c r="X173" i="15"/>
  <c r="W173" i="15"/>
  <c r="V173" i="15"/>
  <c r="U173" i="15"/>
  <c r="T173" i="15"/>
  <c r="S173" i="15"/>
  <c r="R173" i="15"/>
  <c r="Q173" i="15"/>
  <c r="P173" i="15"/>
  <c r="O173" i="15"/>
  <c r="N173" i="15"/>
  <c r="M173" i="15"/>
  <c r="L173" i="15"/>
  <c r="K173" i="15"/>
  <c r="J173" i="15"/>
  <c r="I173" i="15"/>
  <c r="BY172" i="15"/>
  <c r="BX172" i="15"/>
  <c r="BW172" i="15"/>
  <c r="BV172" i="15"/>
  <c r="BU172" i="15"/>
  <c r="BT172" i="15"/>
  <c r="BS172" i="15"/>
  <c r="BR172" i="15"/>
  <c r="BQ172" i="15"/>
  <c r="BP172" i="15"/>
  <c r="BO172" i="15"/>
  <c r="BN172" i="15"/>
  <c r="BM172" i="15"/>
  <c r="BL172" i="15"/>
  <c r="BK172" i="15"/>
  <c r="BJ172" i="15"/>
  <c r="BI172" i="15"/>
  <c r="BH172" i="15"/>
  <c r="BG172" i="15"/>
  <c r="BF172" i="15"/>
  <c r="BE172" i="15"/>
  <c r="BD172" i="15"/>
  <c r="BC172" i="15"/>
  <c r="BB172" i="15"/>
  <c r="BA172" i="15"/>
  <c r="AZ172" i="15"/>
  <c r="AY172" i="15"/>
  <c r="AX172" i="15"/>
  <c r="AW172" i="15"/>
  <c r="AV172" i="15"/>
  <c r="AU172" i="15"/>
  <c r="AT172" i="15"/>
  <c r="AS172" i="15"/>
  <c r="AR172" i="15"/>
  <c r="AQ172" i="15"/>
  <c r="AP172" i="15"/>
  <c r="AO172" i="15"/>
  <c r="AN172" i="15"/>
  <c r="AM172" i="15"/>
  <c r="AL172" i="15"/>
  <c r="AK172" i="15"/>
  <c r="AJ172" i="15"/>
  <c r="AI172" i="15"/>
  <c r="AH172" i="15"/>
  <c r="AG172" i="15"/>
  <c r="AF172" i="15"/>
  <c r="AE172" i="15"/>
  <c r="AC172" i="15"/>
  <c r="AB172" i="15"/>
  <c r="AA172" i="15"/>
  <c r="Z172" i="15"/>
  <c r="Y172" i="15"/>
  <c r="X172" i="15"/>
  <c r="W172" i="15"/>
  <c r="V172" i="15"/>
  <c r="U172" i="15"/>
  <c r="T172" i="15"/>
  <c r="S172" i="15"/>
  <c r="R172" i="15"/>
  <c r="Q172" i="15"/>
  <c r="P172" i="15"/>
  <c r="O172" i="15"/>
  <c r="N172" i="15"/>
  <c r="M172" i="15"/>
  <c r="L172" i="15"/>
  <c r="K172" i="15"/>
  <c r="J172" i="15"/>
  <c r="I172" i="15"/>
  <c r="BY171" i="15"/>
  <c r="BX171" i="15"/>
  <c r="BW171" i="15"/>
  <c r="BV171" i="15"/>
  <c r="BU171" i="15"/>
  <c r="BT171" i="15"/>
  <c r="BS171" i="15"/>
  <c r="BR171" i="15"/>
  <c r="BQ171" i="15"/>
  <c r="BP171" i="15"/>
  <c r="BO171" i="15"/>
  <c r="BN171" i="15"/>
  <c r="BM171" i="15"/>
  <c r="BL171" i="15"/>
  <c r="BK171" i="15"/>
  <c r="BJ171" i="15"/>
  <c r="BI171" i="15"/>
  <c r="BH171" i="15"/>
  <c r="BG171" i="15"/>
  <c r="BF171" i="15"/>
  <c r="BE171" i="15"/>
  <c r="BD171" i="15"/>
  <c r="BC171" i="15"/>
  <c r="BB171" i="15"/>
  <c r="BA171" i="15"/>
  <c r="AZ171" i="15"/>
  <c r="AY171" i="15"/>
  <c r="AX171" i="15"/>
  <c r="AW171" i="15"/>
  <c r="AV171" i="15"/>
  <c r="AU171" i="15"/>
  <c r="AT171" i="15"/>
  <c r="AS171" i="15"/>
  <c r="AR171" i="15"/>
  <c r="AQ171" i="15"/>
  <c r="AP171" i="15"/>
  <c r="AO171" i="15"/>
  <c r="AN171" i="15"/>
  <c r="AM171" i="15"/>
  <c r="AL171" i="15"/>
  <c r="AK171" i="15"/>
  <c r="AJ171" i="15"/>
  <c r="AI171" i="15"/>
  <c r="AH171" i="15"/>
  <c r="AG171" i="15"/>
  <c r="AF171" i="15"/>
  <c r="AE171" i="15"/>
  <c r="AC171" i="15"/>
  <c r="AB171" i="15"/>
  <c r="AA171" i="15"/>
  <c r="Z171" i="15"/>
  <c r="Y171" i="15"/>
  <c r="X171" i="15"/>
  <c r="W171" i="15"/>
  <c r="V171" i="15"/>
  <c r="U171" i="15"/>
  <c r="T171" i="15"/>
  <c r="S171" i="15"/>
  <c r="R171" i="15"/>
  <c r="Q171" i="15"/>
  <c r="P171" i="15"/>
  <c r="O171" i="15"/>
  <c r="N171" i="15"/>
  <c r="M171" i="15"/>
  <c r="L171" i="15"/>
  <c r="K171" i="15"/>
  <c r="J171" i="15"/>
  <c r="I171" i="15"/>
  <c r="BY170" i="15"/>
  <c r="BX170" i="15"/>
  <c r="BW170" i="15"/>
  <c r="BV170" i="15"/>
  <c r="BU170" i="15"/>
  <c r="BT170" i="15"/>
  <c r="BS170" i="15"/>
  <c r="BR170" i="15"/>
  <c r="BQ170" i="15"/>
  <c r="BP170" i="15"/>
  <c r="BO170" i="15"/>
  <c r="BN170" i="15"/>
  <c r="BM170" i="15"/>
  <c r="BL170" i="15"/>
  <c r="BK170" i="15"/>
  <c r="BJ170" i="15"/>
  <c r="BI170" i="15"/>
  <c r="BH170" i="15"/>
  <c r="BG170" i="15"/>
  <c r="BF170" i="15"/>
  <c r="BE170" i="15"/>
  <c r="BD170" i="15"/>
  <c r="BC170" i="15"/>
  <c r="BB170" i="15"/>
  <c r="BA170" i="15"/>
  <c r="AZ170" i="15"/>
  <c r="AY170" i="15"/>
  <c r="AX170" i="15"/>
  <c r="AW170" i="15"/>
  <c r="AV170" i="15"/>
  <c r="AU170" i="15"/>
  <c r="AT170" i="15"/>
  <c r="AS170" i="15"/>
  <c r="AR170" i="15"/>
  <c r="AQ170" i="15"/>
  <c r="AP170" i="15"/>
  <c r="AO170" i="15"/>
  <c r="AN170" i="15"/>
  <c r="AM170" i="15"/>
  <c r="AL170" i="15"/>
  <c r="AK170" i="15"/>
  <c r="AJ170" i="15"/>
  <c r="AI170" i="15"/>
  <c r="AH170" i="15"/>
  <c r="AG170" i="15"/>
  <c r="AF170" i="15"/>
  <c r="AE170" i="15"/>
  <c r="AC170" i="15"/>
  <c r="AB170" i="15"/>
  <c r="AA170" i="15"/>
  <c r="Z170" i="15"/>
  <c r="Y170" i="15"/>
  <c r="X170" i="15"/>
  <c r="W170" i="15"/>
  <c r="V170" i="15"/>
  <c r="U170" i="15"/>
  <c r="T170" i="15"/>
  <c r="S170" i="15"/>
  <c r="R170" i="15"/>
  <c r="Q170" i="15"/>
  <c r="P170" i="15"/>
  <c r="O170" i="15"/>
  <c r="N170" i="15"/>
  <c r="M170" i="15"/>
  <c r="L170" i="15"/>
  <c r="K170" i="15"/>
  <c r="J170" i="15"/>
  <c r="I170" i="15"/>
  <c r="BY169" i="15"/>
  <c r="BX169" i="15"/>
  <c r="BW169" i="15"/>
  <c r="BV169" i="15"/>
  <c r="BU169" i="15"/>
  <c r="BT169" i="15"/>
  <c r="BS169" i="15"/>
  <c r="BR169" i="15"/>
  <c r="BQ169" i="15"/>
  <c r="BP169" i="15"/>
  <c r="BO169" i="15"/>
  <c r="BN169" i="15"/>
  <c r="BM169" i="15"/>
  <c r="BL169" i="15"/>
  <c r="BK169" i="15"/>
  <c r="BJ169" i="15"/>
  <c r="BI169" i="15"/>
  <c r="BH169" i="15"/>
  <c r="BG169" i="15"/>
  <c r="BF169" i="15"/>
  <c r="BE169" i="15"/>
  <c r="BD169" i="15"/>
  <c r="BC169" i="15"/>
  <c r="BB169" i="15"/>
  <c r="BA169" i="15"/>
  <c r="AZ169" i="15"/>
  <c r="AY169" i="15"/>
  <c r="AX169" i="15"/>
  <c r="AW169" i="15"/>
  <c r="AV169" i="15"/>
  <c r="AU169" i="15"/>
  <c r="AT169" i="15"/>
  <c r="AS169" i="15"/>
  <c r="AR169" i="15"/>
  <c r="AQ169" i="15"/>
  <c r="AP169" i="15"/>
  <c r="AO169" i="15"/>
  <c r="AN169" i="15"/>
  <c r="AM169" i="15"/>
  <c r="AL169" i="15"/>
  <c r="AK169" i="15"/>
  <c r="AJ169" i="15"/>
  <c r="AI169" i="15"/>
  <c r="AH169" i="15"/>
  <c r="AG169" i="15"/>
  <c r="AF169" i="15"/>
  <c r="AE169" i="15"/>
  <c r="AC169" i="15"/>
  <c r="AB169" i="15"/>
  <c r="AA169" i="15"/>
  <c r="Z169" i="15"/>
  <c r="Y169" i="15"/>
  <c r="X169" i="15"/>
  <c r="W169" i="15"/>
  <c r="V169" i="15"/>
  <c r="U169" i="15"/>
  <c r="T169" i="15"/>
  <c r="S169" i="15"/>
  <c r="R169" i="15"/>
  <c r="Q169" i="15"/>
  <c r="P169" i="15"/>
  <c r="O169" i="15"/>
  <c r="N169" i="15"/>
  <c r="M169" i="15"/>
  <c r="L169" i="15"/>
  <c r="K169" i="15"/>
  <c r="J169" i="15"/>
  <c r="I169" i="15"/>
  <c r="BY168" i="15"/>
  <c r="BX168" i="15"/>
  <c r="BW168" i="15"/>
  <c r="BV168" i="15"/>
  <c r="BU168" i="15"/>
  <c r="BT168" i="15"/>
  <c r="BS168" i="15"/>
  <c r="BR168" i="15"/>
  <c r="BQ168" i="15"/>
  <c r="BP168" i="15"/>
  <c r="BO168" i="15"/>
  <c r="BN168" i="15"/>
  <c r="BM168" i="15"/>
  <c r="BL168" i="15"/>
  <c r="BK168" i="15"/>
  <c r="BJ168" i="15"/>
  <c r="BI168" i="15"/>
  <c r="BH168" i="15"/>
  <c r="BG168" i="15"/>
  <c r="BF168" i="15"/>
  <c r="BE168" i="15"/>
  <c r="BD168" i="15"/>
  <c r="BC168" i="15"/>
  <c r="BB168" i="15"/>
  <c r="BA168" i="15"/>
  <c r="AZ168" i="15"/>
  <c r="AY168" i="15"/>
  <c r="AX168" i="15"/>
  <c r="AW168" i="15"/>
  <c r="AV168" i="15"/>
  <c r="AU168" i="15"/>
  <c r="AT168" i="15"/>
  <c r="AS168" i="15"/>
  <c r="AR168" i="15"/>
  <c r="AQ168" i="15"/>
  <c r="AP168" i="15"/>
  <c r="AO168" i="15"/>
  <c r="AN168" i="15"/>
  <c r="AM168" i="15"/>
  <c r="AL168" i="15"/>
  <c r="AK168" i="15"/>
  <c r="AJ168" i="15"/>
  <c r="AI168" i="15"/>
  <c r="AH168" i="15"/>
  <c r="AG168" i="15"/>
  <c r="AF168" i="15"/>
  <c r="AE168" i="15"/>
  <c r="AC168" i="15"/>
  <c r="AB168" i="15"/>
  <c r="AA168" i="15"/>
  <c r="Z168" i="15"/>
  <c r="Y168" i="15"/>
  <c r="X168" i="15"/>
  <c r="W168" i="15"/>
  <c r="V168" i="15"/>
  <c r="U168" i="15"/>
  <c r="T168" i="15"/>
  <c r="S168" i="15"/>
  <c r="R168" i="15"/>
  <c r="Q168" i="15"/>
  <c r="P168" i="15"/>
  <c r="O168" i="15"/>
  <c r="N168" i="15"/>
  <c r="M168" i="15"/>
  <c r="L168" i="15"/>
  <c r="K168" i="15"/>
  <c r="J168" i="15"/>
  <c r="I168" i="15"/>
  <c r="BY167" i="15"/>
  <c r="BX167" i="15"/>
  <c r="BW167" i="15"/>
  <c r="BV167" i="15"/>
  <c r="BU167" i="15"/>
  <c r="BT167" i="15"/>
  <c r="BS167" i="15"/>
  <c r="BR167" i="15"/>
  <c r="BQ167" i="15"/>
  <c r="BP167" i="15"/>
  <c r="BO167" i="15"/>
  <c r="BN167" i="15"/>
  <c r="BM167" i="15"/>
  <c r="BL167" i="15"/>
  <c r="BK167" i="15"/>
  <c r="BJ167" i="15"/>
  <c r="BI167" i="15"/>
  <c r="BH167" i="15"/>
  <c r="BG167" i="15"/>
  <c r="BF167" i="15"/>
  <c r="BE167" i="15"/>
  <c r="BD167" i="15"/>
  <c r="BC167" i="15"/>
  <c r="BB167" i="15"/>
  <c r="BA167" i="15"/>
  <c r="AZ167" i="15"/>
  <c r="AY167" i="15"/>
  <c r="AX167" i="15"/>
  <c r="AW167" i="15"/>
  <c r="AV167" i="15"/>
  <c r="AU167" i="15"/>
  <c r="AT167" i="15"/>
  <c r="AS167" i="15"/>
  <c r="AR167" i="15"/>
  <c r="AQ167" i="15"/>
  <c r="AP167" i="15"/>
  <c r="AO167" i="15"/>
  <c r="AN167" i="15"/>
  <c r="AM167" i="15"/>
  <c r="AL167" i="15"/>
  <c r="AK167" i="15"/>
  <c r="AJ167" i="15"/>
  <c r="AI167" i="15"/>
  <c r="AH167" i="15"/>
  <c r="AG167" i="15"/>
  <c r="AF167" i="15"/>
  <c r="AE167" i="15"/>
  <c r="AC167" i="15"/>
  <c r="AB167" i="15"/>
  <c r="AA167" i="15"/>
  <c r="Z167" i="15"/>
  <c r="Y167" i="15"/>
  <c r="X167" i="15"/>
  <c r="W167" i="15"/>
  <c r="V167" i="15"/>
  <c r="U167" i="15"/>
  <c r="T167" i="15"/>
  <c r="S167" i="15"/>
  <c r="R167" i="15"/>
  <c r="Q167" i="15"/>
  <c r="P167" i="15"/>
  <c r="O167" i="15"/>
  <c r="N167" i="15"/>
  <c r="M167" i="15"/>
  <c r="L167" i="15"/>
  <c r="K167" i="15"/>
  <c r="J167" i="15"/>
  <c r="I167" i="15"/>
  <c r="BY166" i="15"/>
  <c r="BX166" i="15"/>
  <c r="BW166" i="15"/>
  <c r="BV166" i="15"/>
  <c r="BU166" i="15"/>
  <c r="BT166" i="15"/>
  <c r="BS166" i="15"/>
  <c r="BR166" i="15"/>
  <c r="BQ166" i="15"/>
  <c r="BP166" i="15"/>
  <c r="BO166" i="15"/>
  <c r="BN166" i="15"/>
  <c r="BM166" i="15"/>
  <c r="BL166" i="15"/>
  <c r="BK166" i="15"/>
  <c r="BJ166" i="15"/>
  <c r="BI166" i="15"/>
  <c r="BH166" i="15"/>
  <c r="BG166" i="15"/>
  <c r="BF166" i="15"/>
  <c r="BE166" i="15"/>
  <c r="BD166" i="15"/>
  <c r="BC166" i="15"/>
  <c r="BB166" i="15"/>
  <c r="BA166" i="15"/>
  <c r="AZ166" i="15"/>
  <c r="AY166" i="15"/>
  <c r="AX166" i="15"/>
  <c r="AW166" i="15"/>
  <c r="AV166" i="15"/>
  <c r="AU166" i="15"/>
  <c r="AT166" i="15"/>
  <c r="AS166" i="15"/>
  <c r="AR166" i="15"/>
  <c r="AQ166" i="15"/>
  <c r="AP166" i="15"/>
  <c r="AO166" i="15"/>
  <c r="AN166" i="15"/>
  <c r="AM166" i="15"/>
  <c r="AL166" i="15"/>
  <c r="AK166" i="15"/>
  <c r="AJ166" i="15"/>
  <c r="AI166" i="15"/>
  <c r="AH166" i="15"/>
  <c r="AG166" i="15"/>
  <c r="AF166" i="15"/>
  <c r="AE166" i="15"/>
  <c r="AC166" i="15"/>
  <c r="AB166" i="15"/>
  <c r="AA166" i="15"/>
  <c r="Z166" i="15"/>
  <c r="Y166" i="15"/>
  <c r="X166" i="15"/>
  <c r="W166" i="15"/>
  <c r="V166" i="15"/>
  <c r="U166" i="15"/>
  <c r="T166" i="15"/>
  <c r="S166" i="15"/>
  <c r="R166" i="15"/>
  <c r="Q166" i="15"/>
  <c r="P166" i="15"/>
  <c r="O166" i="15"/>
  <c r="N166" i="15"/>
  <c r="M166" i="15"/>
  <c r="L166" i="15"/>
  <c r="K166" i="15"/>
  <c r="J166" i="15"/>
  <c r="I166" i="15"/>
  <c r="BY165" i="15"/>
  <c r="BX165" i="15"/>
  <c r="BW165" i="15"/>
  <c r="BV165" i="15"/>
  <c r="BU165" i="15"/>
  <c r="BT165" i="15"/>
  <c r="BS165" i="15"/>
  <c r="BR165" i="15"/>
  <c r="BQ165" i="15"/>
  <c r="BP165" i="15"/>
  <c r="BO165" i="15"/>
  <c r="BN165" i="15"/>
  <c r="BM165" i="15"/>
  <c r="BL165" i="15"/>
  <c r="BK165" i="15"/>
  <c r="BJ165" i="15"/>
  <c r="BI165" i="15"/>
  <c r="BH165" i="15"/>
  <c r="BG165" i="15"/>
  <c r="BF165" i="15"/>
  <c r="BE165" i="15"/>
  <c r="BD165" i="15"/>
  <c r="BC165" i="15"/>
  <c r="BB165" i="15"/>
  <c r="BA165" i="15"/>
  <c r="AZ165" i="15"/>
  <c r="AY165" i="15"/>
  <c r="AX165" i="15"/>
  <c r="AW165" i="15"/>
  <c r="AV165" i="15"/>
  <c r="AU165" i="15"/>
  <c r="AT165" i="15"/>
  <c r="AS165" i="15"/>
  <c r="AR165" i="15"/>
  <c r="AQ165" i="15"/>
  <c r="AP165" i="15"/>
  <c r="AO165" i="15"/>
  <c r="AN165" i="15"/>
  <c r="AM165" i="15"/>
  <c r="AL165" i="15"/>
  <c r="AK165" i="15"/>
  <c r="AJ165" i="15"/>
  <c r="AI165" i="15"/>
  <c r="AH165" i="15"/>
  <c r="AG165" i="15"/>
  <c r="AF165" i="15"/>
  <c r="AE165" i="15"/>
  <c r="AC165" i="15"/>
  <c r="AB165" i="15"/>
  <c r="AA165" i="15"/>
  <c r="Z165" i="15"/>
  <c r="Y165" i="15"/>
  <c r="X165" i="15"/>
  <c r="W165" i="15"/>
  <c r="V165" i="15"/>
  <c r="U165" i="15"/>
  <c r="T165" i="15"/>
  <c r="S165" i="15"/>
  <c r="R165" i="15"/>
  <c r="Q165" i="15"/>
  <c r="P165" i="15"/>
  <c r="O165" i="15"/>
  <c r="N165" i="15"/>
  <c r="M165" i="15"/>
  <c r="L165" i="15"/>
  <c r="K165" i="15"/>
  <c r="J165" i="15"/>
  <c r="I165" i="15"/>
  <c r="BY164" i="15"/>
  <c r="BX164" i="15"/>
  <c r="BW164" i="15"/>
  <c r="BV164" i="15"/>
  <c r="BU164" i="15"/>
  <c r="BT164" i="15"/>
  <c r="BS164" i="15"/>
  <c r="BR164" i="15"/>
  <c r="BQ164" i="15"/>
  <c r="BP164" i="15"/>
  <c r="BO164" i="15"/>
  <c r="BN164" i="15"/>
  <c r="BM164" i="15"/>
  <c r="BL164" i="15"/>
  <c r="BK164" i="15"/>
  <c r="BJ164" i="15"/>
  <c r="BI164" i="15"/>
  <c r="BH164" i="15"/>
  <c r="BG164" i="15"/>
  <c r="BF164" i="15"/>
  <c r="BE164" i="15"/>
  <c r="BD164" i="15"/>
  <c r="BC164" i="15"/>
  <c r="BB164" i="15"/>
  <c r="BA164" i="15"/>
  <c r="AZ164" i="15"/>
  <c r="AY164" i="15"/>
  <c r="AX164" i="15"/>
  <c r="AW164" i="15"/>
  <c r="AV164" i="15"/>
  <c r="AU164" i="15"/>
  <c r="AT164" i="15"/>
  <c r="AS164" i="15"/>
  <c r="AR164" i="15"/>
  <c r="AQ164" i="15"/>
  <c r="AP164" i="15"/>
  <c r="AO164" i="15"/>
  <c r="AN164" i="15"/>
  <c r="AM164" i="15"/>
  <c r="AL164" i="15"/>
  <c r="AK164" i="15"/>
  <c r="AJ164" i="15"/>
  <c r="AI164" i="15"/>
  <c r="AH164" i="15"/>
  <c r="AG164" i="15"/>
  <c r="AF164" i="15"/>
  <c r="AE164" i="15"/>
  <c r="AC164" i="15"/>
  <c r="AB164" i="15"/>
  <c r="AA164" i="15"/>
  <c r="Z164" i="15"/>
  <c r="Y164" i="15"/>
  <c r="X164" i="15"/>
  <c r="W164" i="15"/>
  <c r="V164" i="15"/>
  <c r="U164" i="15"/>
  <c r="T164" i="15"/>
  <c r="S164" i="15"/>
  <c r="R164" i="15"/>
  <c r="Q164" i="15"/>
  <c r="P164" i="15"/>
  <c r="O164" i="15"/>
  <c r="N164" i="15"/>
  <c r="M164" i="15"/>
  <c r="L164" i="15"/>
  <c r="K164" i="15"/>
  <c r="J164" i="15"/>
  <c r="I164" i="15"/>
  <c r="BY163" i="15"/>
  <c r="BX163" i="15"/>
  <c r="BW163" i="15"/>
  <c r="BV163" i="15"/>
  <c r="BU163" i="15"/>
  <c r="BT163" i="15"/>
  <c r="BS163" i="15"/>
  <c r="BR163" i="15"/>
  <c r="BQ163" i="15"/>
  <c r="BP163" i="15"/>
  <c r="BO163" i="15"/>
  <c r="BN163" i="15"/>
  <c r="BM163" i="15"/>
  <c r="BL163" i="15"/>
  <c r="BK163" i="15"/>
  <c r="BJ163" i="15"/>
  <c r="BI163" i="15"/>
  <c r="BH163" i="15"/>
  <c r="BG163" i="15"/>
  <c r="BF163" i="15"/>
  <c r="BE163" i="15"/>
  <c r="BD163" i="15"/>
  <c r="BC163" i="15"/>
  <c r="BB163" i="15"/>
  <c r="BA163" i="15"/>
  <c r="AZ163" i="15"/>
  <c r="AY163" i="15"/>
  <c r="AX163" i="15"/>
  <c r="AW163" i="15"/>
  <c r="AV163" i="15"/>
  <c r="AU163" i="15"/>
  <c r="AT163" i="15"/>
  <c r="AS163" i="15"/>
  <c r="AR163" i="15"/>
  <c r="AQ163" i="15"/>
  <c r="AP163" i="15"/>
  <c r="AO163" i="15"/>
  <c r="AN163" i="15"/>
  <c r="AM163" i="15"/>
  <c r="AL163" i="15"/>
  <c r="AK163" i="15"/>
  <c r="AJ163" i="15"/>
  <c r="AI163" i="15"/>
  <c r="AH163" i="15"/>
  <c r="AG163" i="15"/>
  <c r="AF163" i="15"/>
  <c r="AE163" i="15"/>
  <c r="AC163" i="15"/>
  <c r="AB163" i="15"/>
  <c r="AA163" i="15"/>
  <c r="Z163" i="15"/>
  <c r="Y163" i="15"/>
  <c r="X163" i="15"/>
  <c r="W163" i="15"/>
  <c r="V163" i="15"/>
  <c r="U163" i="15"/>
  <c r="T163" i="15"/>
  <c r="S163" i="15"/>
  <c r="R163" i="15"/>
  <c r="Q163" i="15"/>
  <c r="P163" i="15"/>
  <c r="O163" i="15"/>
  <c r="N163" i="15"/>
  <c r="M163" i="15"/>
  <c r="L163" i="15"/>
  <c r="K163" i="15"/>
  <c r="J163" i="15"/>
  <c r="I163" i="15"/>
  <c r="BY162" i="15"/>
  <c r="BX162" i="15"/>
  <c r="BW162" i="15"/>
  <c r="BV162" i="15"/>
  <c r="BU162" i="15"/>
  <c r="BT162" i="15"/>
  <c r="BS162" i="15"/>
  <c r="BR162" i="15"/>
  <c r="BQ162" i="15"/>
  <c r="BP162" i="15"/>
  <c r="BO162" i="15"/>
  <c r="BN162" i="15"/>
  <c r="BM162" i="15"/>
  <c r="BL162" i="15"/>
  <c r="BK162" i="15"/>
  <c r="BJ162" i="15"/>
  <c r="BI162" i="15"/>
  <c r="BH162" i="15"/>
  <c r="BG162" i="15"/>
  <c r="BF162" i="15"/>
  <c r="BE162" i="15"/>
  <c r="BD162" i="15"/>
  <c r="BC162" i="15"/>
  <c r="BB162" i="15"/>
  <c r="BA162" i="15"/>
  <c r="AZ162" i="15"/>
  <c r="AY162" i="15"/>
  <c r="AX162" i="15"/>
  <c r="AW162" i="15"/>
  <c r="AV162" i="15"/>
  <c r="AU162" i="15"/>
  <c r="AT162" i="15"/>
  <c r="AS162" i="15"/>
  <c r="AR162" i="15"/>
  <c r="AQ162" i="15"/>
  <c r="AP162" i="15"/>
  <c r="AO162" i="15"/>
  <c r="AN162" i="15"/>
  <c r="AM162" i="15"/>
  <c r="AL162" i="15"/>
  <c r="AK162" i="15"/>
  <c r="AJ162" i="15"/>
  <c r="AI162" i="15"/>
  <c r="AH162" i="15"/>
  <c r="AG162" i="15"/>
  <c r="AF162" i="15"/>
  <c r="AE162" i="15"/>
  <c r="AC162" i="15"/>
  <c r="AB162" i="15"/>
  <c r="AA162" i="15"/>
  <c r="Z162" i="15"/>
  <c r="Y162" i="15"/>
  <c r="X162" i="15"/>
  <c r="W162" i="15"/>
  <c r="V162" i="15"/>
  <c r="U162" i="15"/>
  <c r="T162" i="15"/>
  <c r="S162" i="15"/>
  <c r="R162" i="15"/>
  <c r="Q162" i="15"/>
  <c r="P162" i="15"/>
  <c r="O162" i="15"/>
  <c r="N162" i="15"/>
  <c r="M162" i="15"/>
  <c r="L162" i="15"/>
  <c r="K162" i="15"/>
  <c r="J162" i="15"/>
  <c r="I162" i="15"/>
  <c r="BY161" i="15"/>
  <c r="BX161" i="15"/>
  <c r="BW161" i="15"/>
  <c r="BV161" i="15"/>
  <c r="BU161" i="15"/>
  <c r="BT161" i="15"/>
  <c r="BS161" i="15"/>
  <c r="BR161" i="15"/>
  <c r="BQ161" i="15"/>
  <c r="BP161" i="15"/>
  <c r="BO161" i="15"/>
  <c r="BN161" i="15"/>
  <c r="BM161" i="15"/>
  <c r="BL161" i="15"/>
  <c r="BK161" i="15"/>
  <c r="BJ161" i="15"/>
  <c r="BI161" i="15"/>
  <c r="BH161" i="15"/>
  <c r="BG161" i="15"/>
  <c r="BF161" i="15"/>
  <c r="BE161" i="15"/>
  <c r="BD161" i="15"/>
  <c r="BC161" i="15"/>
  <c r="BB161" i="15"/>
  <c r="BA161" i="15"/>
  <c r="AZ161" i="15"/>
  <c r="AY161" i="15"/>
  <c r="AX161" i="15"/>
  <c r="AW161" i="15"/>
  <c r="AV161" i="15"/>
  <c r="AU161" i="15"/>
  <c r="AT161" i="15"/>
  <c r="AS161" i="15"/>
  <c r="AR161" i="15"/>
  <c r="AQ161" i="15"/>
  <c r="AP161" i="15"/>
  <c r="AO161" i="15"/>
  <c r="AN161" i="15"/>
  <c r="AM161" i="15"/>
  <c r="AL161" i="15"/>
  <c r="AK161" i="15"/>
  <c r="AJ161" i="15"/>
  <c r="AI161" i="15"/>
  <c r="AH161" i="15"/>
  <c r="AG161" i="15"/>
  <c r="AF161" i="15"/>
  <c r="AE161" i="15"/>
  <c r="AC161" i="15"/>
  <c r="AB161" i="15"/>
  <c r="AA161" i="15"/>
  <c r="Z161" i="15"/>
  <c r="Y161" i="15"/>
  <c r="X161" i="15"/>
  <c r="W161" i="15"/>
  <c r="V161" i="15"/>
  <c r="U161" i="15"/>
  <c r="T161" i="15"/>
  <c r="S161" i="15"/>
  <c r="R161" i="15"/>
  <c r="Q161" i="15"/>
  <c r="P161" i="15"/>
  <c r="O161" i="15"/>
  <c r="N161" i="15"/>
  <c r="M161" i="15"/>
  <c r="L161" i="15"/>
  <c r="K161" i="15"/>
  <c r="J161" i="15"/>
  <c r="I161" i="15"/>
  <c r="BY160" i="15"/>
  <c r="BX160" i="15"/>
  <c r="BW160" i="15"/>
  <c r="BV160" i="15"/>
  <c r="BU160" i="15"/>
  <c r="BT160" i="15"/>
  <c r="BS160" i="15"/>
  <c r="BR160" i="15"/>
  <c r="BQ160" i="15"/>
  <c r="BP160" i="15"/>
  <c r="BO160" i="15"/>
  <c r="BN160" i="15"/>
  <c r="BM160" i="15"/>
  <c r="BL160" i="15"/>
  <c r="BK160" i="15"/>
  <c r="BJ160" i="15"/>
  <c r="BI160" i="15"/>
  <c r="BH160" i="15"/>
  <c r="BG160" i="15"/>
  <c r="BF160" i="15"/>
  <c r="BE160" i="15"/>
  <c r="BD160" i="15"/>
  <c r="BC160" i="15"/>
  <c r="BB160" i="15"/>
  <c r="BA160" i="15"/>
  <c r="AZ160" i="15"/>
  <c r="AY160" i="15"/>
  <c r="AX160" i="15"/>
  <c r="AW160" i="15"/>
  <c r="AV160" i="15"/>
  <c r="AU160" i="15"/>
  <c r="AT160" i="15"/>
  <c r="AS160" i="15"/>
  <c r="AR160" i="15"/>
  <c r="AQ160" i="15"/>
  <c r="AP160" i="15"/>
  <c r="AO160" i="15"/>
  <c r="AN160" i="15"/>
  <c r="AM160" i="15"/>
  <c r="AL160" i="15"/>
  <c r="AK160" i="15"/>
  <c r="AJ160" i="15"/>
  <c r="AI160" i="15"/>
  <c r="AH160" i="15"/>
  <c r="AG160" i="15"/>
  <c r="AF160" i="15"/>
  <c r="AE160" i="15"/>
  <c r="AC160" i="15"/>
  <c r="AB160" i="15"/>
  <c r="AA160" i="15"/>
  <c r="Z160" i="15"/>
  <c r="Y160" i="15"/>
  <c r="X160" i="15"/>
  <c r="W160" i="15"/>
  <c r="V160" i="15"/>
  <c r="U160" i="15"/>
  <c r="T160" i="15"/>
  <c r="S160" i="15"/>
  <c r="R160" i="15"/>
  <c r="Q160" i="15"/>
  <c r="P160" i="15"/>
  <c r="O160" i="15"/>
  <c r="N160" i="15"/>
  <c r="M160" i="15"/>
  <c r="L160" i="15"/>
  <c r="K160" i="15"/>
  <c r="J160" i="15"/>
  <c r="I160" i="15"/>
  <c r="BY159" i="15"/>
  <c r="BX159" i="15"/>
  <c r="BW159" i="15"/>
  <c r="BV159" i="15"/>
  <c r="BU159" i="15"/>
  <c r="BT159" i="15"/>
  <c r="BS159" i="15"/>
  <c r="BR159" i="15"/>
  <c r="BQ159" i="15"/>
  <c r="BP159" i="15"/>
  <c r="BO159" i="15"/>
  <c r="BN159" i="15"/>
  <c r="BM159" i="15"/>
  <c r="BL159" i="15"/>
  <c r="BK159" i="15"/>
  <c r="BJ159" i="15"/>
  <c r="BI159" i="15"/>
  <c r="BH159" i="15"/>
  <c r="BG159" i="15"/>
  <c r="BF159" i="15"/>
  <c r="BE159" i="15"/>
  <c r="BD159" i="15"/>
  <c r="BC159" i="15"/>
  <c r="BB159" i="15"/>
  <c r="BA159" i="15"/>
  <c r="AZ159" i="15"/>
  <c r="AY159" i="15"/>
  <c r="AX159" i="15"/>
  <c r="AW159" i="15"/>
  <c r="AV159" i="15"/>
  <c r="AU159" i="15"/>
  <c r="AT159" i="15"/>
  <c r="AS159" i="15"/>
  <c r="AR159" i="15"/>
  <c r="AQ159" i="15"/>
  <c r="AP159" i="15"/>
  <c r="AO159" i="15"/>
  <c r="AN159" i="15"/>
  <c r="AM159" i="15"/>
  <c r="AL159" i="15"/>
  <c r="AK159" i="15"/>
  <c r="AJ159" i="15"/>
  <c r="AI159" i="15"/>
  <c r="AH159" i="15"/>
  <c r="AG159" i="15"/>
  <c r="AF159" i="15"/>
  <c r="AE159" i="15"/>
  <c r="AC159" i="15"/>
  <c r="AB159" i="15"/>
  <c r="AA159" i="15"/>
  <c r="Z159" i="15"/>
  <c r="Y159" i="15"/>
  <c r="X159" i="15"/>
  <c r="W159" i="15"/>
  <c r="V159" i="15"/>
  <c r="U159" i="15"/>
  <c r="T159" i="15"/>
  <c r="S159" i="15"/>
  <c r="R159" i="15"/>
  <c r="Q159" i="15"/>
  <c r="P159" i="15"/>
  <c r="O159" i="15"/>
  <c r="N159" i="15"/>
  <c r="M159" i="15"/>
  <c r="L159" i="15"/>
  <c r="K159" i="15"/>
  <c r="J159" i="15"/>
  <c r="I159" i="15"/>
  <c r="BY158" i="15"/>
  <c r="BX158" i="15"/>
  <c r="BW158" i="15"/>
  <c r="BV158" i="15"/>
  <c r="BU158" i="15"/>
  <c r="BT158" i="15"/>
  <c r="BS158" i="15"/>
  <c r="BR158" i="15"/>
  <c r="BQ158" i="15"/>
  <c r="BP158" i="15"/>
  <c r="BO158" i="15"/>
  <c r="BN158" i="15"/>
  <c r="BM158" i="15"/>
  <c r="BL158" i="15"/>
  <c r="BK158" i="15"/>
  <c r="BJ158" i="15"/>
  <c r="BI158" i="15"/>
  <c r="BH158" i="15"/>
  <c r="BG158" i="15"/>
  <c r="BF158" i="15"/>
  <c r="BE158" i="15"/>
  <c r="BD158" i="15"/>
  <c r="BC158" i="15"/>
  <c r="BB158" i="15"/>
  <c r="BA158" i="15"/>
  <c r="AZ158" i="15"/>
  <c r="AY158" i="15"/>
  <c r="AX158" i="15"/>
  <c r="AW158" i="15"/>
  <c r="AV158" i="15"/>
  <c r="AU158" i="15"/>
  <c r="AT158" i="15"/>
  <c r="AS158" i="15"/>
  <c r="AR158" i="15"/>
  <c r="AQ158" i="15"/>
  <c r="AP158" i="15"/>
  <c r="AO158" i="15"/>
  <c r="AN158" i="15"/>
  <c r="AM158" i="15"/>
  <c r="AL158" i="15"/>
  <c r="AK158" i="15"/>
  <c r="AJ158" i="15"/>
  <c r="AI158" i="15"/>
  <c r="AH158" i="15"/>
  <c r="AG158" i="15"/>
  <c r="AF158" i="15"/>
  <c r="AE158" i="15"/>
  <c r="AC158" i="15"/>
  <c r="AB158" i="15"/>
  <c r="AA158" i="15"/>
  <c r="Z158" i="15"/>
  <c r="Y158" i="15"/>
  <c r="X158" i="15"/>
  <c r="W158" i="15"/>
  <c r="V158" i="15"/>
  <c r="U158" i="15"/>
  <c r="T158" i="15"/>
  <c r="S158" i="15"/>
  <c r="R158" i="15"/>
  <c r="Q158" i="15"/>
  <c r="P158" i="15"/>
  <c r="O158" i="15"/>
  <c r="N158" i="15"/>
  <c r="M158" i="15"/>
  <c r="L158" i="15"/>
  <c r="K158" i="15"/>
  <c r="J158" i="15"/>
  <c r="I158" i="15"/>
  <c r="BY157" i="15"/>
  <c r="BX157" i="15"/>
  <c r="BW157" i="15"/>
  <c r="BV157" i="15"/>
  <c r="BU157" i="15"/>
  <c r="BT157" i="15"/>
  <c r="BS157" i="15"/>
  <c r="BR157" i="15"/>
  <c r="BQ157" i="15"/>
  <c r="BP157" i="15"/>
  <c r="BO157" i="15"/>
  <c r="BN157" i="15"/>
  <c r="BM157" i="15"/>
  <c r="BL157" i="15"/>
  <c r="BK157" i="15"/>
  <c r="BJ157" i="15"/>
  <c r="BI157" i="15"/>
  <c r="BH157" i="15"/>
  <c r="BG157" i="15"/>
  <c r="BF157" i="15"/>
  <c r="BE157" i="15"/>
  <c r="BD157" i="15"/>
  <c r="BC157" i="15"/>
  <c r="BB157" i="15"/>
  <c r="BA157" i="15"/>
  <c r="AZ157" i="15"/>
  <c r="AY157" i="15"/>
  <c r="AX157" i="15"/>
  <c r="AW157" i="15"/>
  <c r="AV157" i="15"/>
  <c r="AU157" i="15"/>
  <c r="AT157" i="15"/>
  <c r="AS157" i="15"/>
  <c r="AR157" i="15"/>
  <c r="AQ157" i="15"/>
  <c r="AP157" i="15"/>
  <c r="AO157" i="15"/>
  <c r="AN157" i="15"/>
  <c r="AM157" i="15"/>
  <c r="AL157" i="15"/>
  <c r="AK157" i="15"/>
  <c r="AJ157" i="15"/>
  <c r="AI157" i="15"/>
  <c r="AH157" i="15"/>
  <c r="AG157" i="15"/>
  <c r="AF157" i="15"/>
  <c r="AE157" i="15"/>
  <c r="AC157" i="15"/>
  <c r="AB157" i="15"/>
  <c r="AA157" i="15"/>
  <c r="Z157" i="15"/>
  <c r="Y157" i="15"/>
  <c r="X157" i="15"/>
  <c r="W157" i="15"/>
  <c r="V157" i="15"/>
  <c r="U157" i="15"/>
  <c r="T157" i="15"/>
  <c r="S157" i="15"/>
  <c r="R157" i="15"/>
  <c r="Q157" i="15"/>
  <c r="P157" i="15"/>
  <c r="O157" i="15"/>
  <c r="N157" i="15"/>
  <c r="M157" i="15"/>
  <c r="L157" i="15"/>
  <c r="K157" i="15"/>
  <c r="J157" i="15"/>
  <c r="I157" i="15"/>
  <c r="BY156" i="15"/>
  <c r="BX156" i="15"/>
  <c r="BW156" i="15"/>
  <c r="BV156" i="15"/>
  <c r="BU156" i="15"/>
  <c r="BT156" i="15"/>
  <c r="BS156" i="15"/>
  <c r="BR156" i="15"/>
  <c r="BQ156" i="15"/>
  <c r="BP156" i="15"/>
  <c r="BO156" i="15"/>
  <c r="BN156" i="15"/>
  <c r="BM156" i="15"/>
  <c r="BL156" i="15"/>
  <c r="BK156" i="15"/>
  <c r="BJ156" i="15"/>
  <c r="BI156" i="15"/>
  <c r="BH156" i="15"/>
  <c r="BG156" i="15"/>
  <c r="BF156" i="15"/>
  <c r="BE156" i="15"/>
  <c r="BD156" i="15"/>
  <c r="BC156" i="15"/>
  <c r="BB156" i="15"/>
  <c r="BA156" i="15"/>
  <c r="AZ156" i="15"/>
  <c r="AY156" i="15"/>
  <c r="AX156" i="15"/>
  <c r="AW156" i="15"/>
  <c r="AV156" i="15"/>
  <c r="AU156" i="15"/>
  <c r="AT156" i="15"/>
  <c r="AS156" i="15"/>
  <c r="AR156" i="15"/>
  <c r="AQ156" i="15"/>
  <c r="AP156" i="15"/>
  <c r="AO156" i="15"/>
  <c r="AN156" i="15"/>
  <c r="AM156" i="15"/>
  <c r="AL156" i="15"/>
  <c r="AK156" i="15"/>
  <c r="AJ156" i="15"/>
  <c r="AI156" i="15"/>
  <c r="AH156" i="15"/>
  <c r="AG156" i="15"/>
  <c r="AF156" i="15"/>
  <c r="AE156" i="15"/>
  <c r="AC156" i="15"/>
  <c r="AB156" i="15"/>
  <c r="AA156" i="15"/>
  <c r="Z156" i="15"/>
  <c r="Y156" i="15"/>
  <c r="X156" i="15"/>
  <c r="W156" i="15"/>
  <c r="V156" i="15"/>
  <c r="U156" i="15"/>
  <c r="T156" i="15"/>
  <c r="S156" i="15"/>
  <c r="R156" i="15"/>
  <c r="Q156" i="15"/>
  <c r="P156" i="15"/>
  <c r="O156" i="15"/>
  <c r="N156" i="15"/>
  <c r="M156" i="15"/>
  <c r="L156" i="15"/>
  <c r="K156" i="15"/>
  <c r="J156" i="15"/>
  <c r="I156" i="15"/>
  <c r="BY155" i="15"/>
  <c r="BX155" i="15"/>
  <c r="BW155" i="15"/>
  <c r="BV155" i="15"/>
  <c r="BU155" i="15"/>
  <c r="BT155" i="15"/>
  <c r="BS155" i="15"/>
  <c r="BR155" i="15"/>
  <c r="BQ155" i="15"/>
  <c r="BP155" i="15"/>
  <c r="BO155" i="15"/>
  <c r="BN155" i="15"/>
  <c r="BM155" i="15"/>
  <c r="BL155" i="15"/>
  <c r="BK155" i="15"/>
  <c r="BJ155" i="15"/>
  <c r="BI155" i="15"/>
  <c r="BH155" i="15"/>
  <c r="BG155" i="15"/>
  <c r="BF155" i="15"/>
  <c r="BE155" i="15"/>
  <c r="BD155" i="15"/>
  <c r="BC155" i="15"/>
  <c r="BB155" i="15"/>
  <c r="BA155" i="15"/>
  <c r="AZ155" i="15"/>
  <c r="AY155" i="15"/>
  <c r="AX155" i="15"/>
  <c r="AW155" i="15"/>
  <c r="AV155" i="15"/>
  <c r="AU155" i="15"/>
  <c r="AT155" i="15"/>
  <c r="AS155" i="15"/>
  <c r="AR155" i="15"/>
  <c r="AQ155" i="15"/>
  <c r="AP155" i="15"/>
  <c r="AO155" i="15"/>
  <c r="AN155" i="15"/>
  <c r="AM155" i="15"/>
  <c r="AL155" i="15"/>
  <c r="AK155" i="15"/>
  <c r="AJ155" i="15"/>
  <c r="AI155" i="15"/>
  <c r="AH155" i="15"/>
  <c r="AG155" i="15"/>
  <c r="AF155" i="15"/>
  <c r="AE155" i="15"/>
  <c r="AC155" i="15"/>
  <c r="AB155" i="15"/>
  <c r="AA155" i="15"/>
  <c r="Z155" i="15"/>
  <c r="Y155" i="15"/>
  <c r="X155" i="15"/>
  <c r="W155" i="15"/>
  <c r="V155" i="15"/>
  <c r="U155" i="15"/>
  <c r="T155" i="15"/>
  <c r="S155" i="15"/>
  <c r="R155" i="15"/>
  <c r="Q155" i="15"/>
  <c r="P155" i="15"/>
  <c r="O155" i="15"/>
  <c r="N155" i="15"/>
  <c r="M155" i="15"/>
  <c r="L155" i="15"/>
  <c r="K155" i="15"/>
  <c r="J155" i="15"/>
  <c r="I155" i="15"/>
  <c r="BY154" i="15"/>
  <c r="BX154" i="15"/>
  <c r="BW154" i="15"/>
  <c r="BV154" i="15"/>
  <c r="BU154" i="15"/>
  <c r="BT154" i="15"/>
  <c r="BS154" i="15"/>
  <c r="BR154" i="15"/>
  <c r="BQ154" i="15"/>
  <c r="BP154" i="15"/>
  <c r="BO154" i="15"/>
  <c r="BN154" i="15"/>
  <c r="BM154" i="15"/>
  <c r="BL154" i="15"/>
  <c r="BK154" i="15"/>
  <c r="BJ154" i="15"/>
  <c r="BI154" i="15"/>
  <c r="BH154" i="15"/>
  <c r="BG154" i="15"/>
  <c r="BF154" i="15"/>
  <c r="BE154" i="15"/>
  <c r="BD154" i="15"/>
  <c r="BC154" i="15"/>
  <c r="BB154" i="15"/>
  <c r="BA154" i="15"/>
  <c r="AZ154" i="15"/>
  <c r="AY154" i="15"/>
  <c r="AX154" i="15"/>
  <c r="AW154" i="15"/>
  <c r="AV154" i="15"/>
  <c r="AU154" i="15"/>
  <c r="AT154" i="15"/>
  <c r="AS154" i="15"/>
  <c r="AR154" i="15"/>
  <c r="AQ154" i="15"/>
  <c r="AP154" i="15"/>
  <c r="AO154" i="15"/>
  <c r="AN154" i="15"/>
  <c r="AM154" i="15"/>
  <c r="AL154" i="15"/>
  <c r="AK154" i="15"/>
  <c r="AJ154" i="15"/>
  <c r="AI154" i="15"/>
  <c r="AH154" i="15"/>
  <c r="AG154" i="15"/>
  <c r="AF154" i="15"/>
  <c r="AE154" i="15"/>
  <c r="AC154" i="15"/>
  <c r="AB154" i="15"/>
  <c r="AA154" i="15"/>
  <c r="Z154" i="15"/>
  <c r="Y154" i="15"/>
  <c r="X154" i="15"/>
  <c r="W154" i="15"/>
  <c r="V154" i="15"/>
  <c r="U154" i="15"/>
  <c r="T154" i="15"/>
  <c r="S154" i="15"/>
  <c r="R154" i="15"/>
  <c r="Q154" i="15"/>
  <c r="P154" i="15"/>
  <c r="O154" i="15"/>
  <c r="N154" i="15"/>
  <c r="M154" i="15"/>
  <c r="L154" i="15"/>
  <c r="K154" i="15"/>
  <c r="J154" i="15"/>
  <c r="I154" i="15"/>
  <c r="BY153" i="15"/>
  <c r="BX153" i="15"/>
  <c r="BW153" i="15"/>
  <c r="BV153" i="15"/>
  <c r="BU153" i="15"/>
  <c r="BT153" i="15"/>
  <c r="BS153" i="15"/>
  <c r="BR153" i="15"/>
  <c r="BQ153" i="15"/>
  <c r="BP153" i="15"/>
  <c r="BO153" i="15"/>
  <c r="BN153" i="15"/>
  <c r="BM153" i="15"/>
  <c r="BL153" i="15"/>
  <c r="BK153" i="15"/>
  <c r="BJ153" i="15"/>
  <c r="BI153" i="15"/>
  <c r="BH153" i="15"/>
  <c r="BG153" i="15"/>
  <c r="BF153" i="15"/>
  <c r="BE153" i="15"/>
  <c r="BD153" i="15"/>
  <c r="BC153" i="15"/>
  <c r="BB153" i="15"/>
  <c r="BA153" i="15"/>
  <c r="AZ153" i="15"/>
  <c r="AY153" i="15"/>
  <c r="AX153" i="15"/>
  <c r="AW153" i="15"/>
  <c r="AV153" i="15"/>
  <c r="AU153" i="15"/>
  <c r="AT153" i="15"/>
  <c r="AS153" i="15"/>
  <c r="AR153" i="15"/>
  <c r="AQ153" i="15"/>
  <c r="AP153" i="15"/>
  <c r="AO153" i="15"/>
  <c r="AN153" i="15"/>
  <c r="AM153" i="15"/>
  <c r="AL153" i="15"/>
  <c r="AK153" i="15"/>
  <c r="AJ153" i="15"/>
  <c r="AI153" i="15"/>
  <c r="AH153" i="15"/>
  <c r="AG153" i="15"/>
  <c r="AF153" i="15"/>
  <c r="AE153" i="15"/>
  <c r="AC153" i="15"/>
  <c r="AB153" i="15"/>
  <c r="AA153" i="15"/>
  <c r="Z153" i="15"/>
  <c r="Y153" i="15"/>
  <c r="X153" i="15"/>
  <c r="W153" i="15"/>
  <c r="V153" i="15"/>
  <c r="U153" i="15"/>
  <c r="T153" i="15"/>
  <c r="S153" i="15"/>
  <c r="R153" i="15"/>
  <c r="Q153" i="15"/>
  <c r="P153" i="15"/>
  <c r="O153" i="15"/>
  <c r="N153" i="15"/>
  <c r="M153" i="15"/>
  <c r="L153" i="15"/>
  <c r="K153" i="15"/>
  <c r="J153" i="15"/>
  <c r="I153" i="15"/>
  <c r="BY152" i="15"/>
  <c r="BX152" i="15"/>
  <c r="BW152" i="15"/>
  <c r="BV152" i="15"/>
  <c r="BU152" i="15"/>
  <c r="BT152" i="15"/>
  <c r="BS152" i="15"/>
  <c r="BR152" i="15"/>
  <c r="BQ152" i="15"/>
  <c r="BP152" i="15"/>
  <c r="BO152" i="15"/>
  <c r="BN152" i="15"/>
  <c r="BM152" i="15"/>
  <c r="BL152" i="15"/>
  <c r="BK152" i="15"/>
  <c r="BJ152" i="15"/>
  <c r="BI152" i="15"/>
  <c r="BH152" i="15"/>
  <c r="BG152" i="15"/>
  <c r="BF152" i="15"/>
  <c r="BE152" i="15"/>
  <c r="BD152" i="15"/>
  <c r="BC152" i="15"/>
  <c r="BB152" i="15"/>
  <c r="BA152" i="15"/>
  <c r="AZ152" i="15"/>
  <c r="AY152" i="15"/>
  <c r="AX152" i="15"/>
  <c r="AW152" i="15"/>
  <c r="AV152" i="15"/>
  <c r="AU152" i="15"/>
  <c r="AT152" i="15"/>
  <c r="AS152" i="15"/>
  <c r="AR152" i="15"/>
  <c r="AQ152" i="15"/>
  <c r="AP152" i="15"/>
  <c r="AO152" i="15"/>
  <c r="AN152" i="15"/>
  <c r="AM152" i="15"/>
  <c r="AL152" i="15"/>
  <c r="AK152" i="15"/>
  <c r="AJ152" i="15"/>
  <c r="AI152" i="15"/>
  <c r="AH152" i="15"/>
  <c r="AG152" i="15"/>
  <c r="AF152" i="15"/>
  <c r="AE152" i="15"/>
  <c r="AC152" i="15"/>
  <c r="AB152" i="15"/>
  <c r="AA152" i="15"/>
  <c r="Z152" i="15"/>
  <c r="Y152" i="15"/>
  <c r="X152" i="15"/>
  <c r="W152" i="15"/>
  <c r="V152" i="15"/>
  <c r="U152" i="15"/>
  <c r="T152" i="15"/>
  <c r="S152" i="15"/>
  <c r="R152" i="15"/>
  <c r="Q152" i="15"/>
  <c r="P152" i="15"/>
  <c r="O152" i="15"/>
  <c r="N152" i="15"/>
  <c r="M152" i="15"/>
  <c r="L152" i="15"/>
  <c r="K152" i="15"/>
  <c r="J152" i="15"/>
  <c r="I152" i="15"/>
  <c r="BY151" i="15"/>
  <c r="BX151" i="15"/>
  <c r="BW151" i="15"/>
  <c r="BV151" i="15"/>
  <c r="BU151" i="15"/>
  <c r="BT151" i="15"/>
  <c r="BS151" i="15"/>
  <c r="BR151" i="15"/>
  <c r="BQ151" i="15"/>
  <c r="BP151" i="15"/>
  <c r="BO151" i="15"/>
  <c r="BN151" i="15"/>
  <c r="BM151" i="15"/>
  <c r="BL151" i="15"/>
  <c r="BK151" i="15"/>
  <c r="BJ151" i="15"/>
  <c r="BI151" i="15"/>
  <c r="BH151" i="15"/>
  <c r="BG151" i="15"/>
  <c r="BF151" i="15"/>
  <c r="BE151" i="15"/>
  <c r="BD151" i="15"/>
  <c r="BC151" i="15"/>
  <c r="BB151" i="15"/>
  <c r="BA151" i="15"/>
  <c r="AZ151" i="15"/>
  <c r="AY151" i="15"/>
  <c r="AX151" i="15"/>
  <c r="AW151" i="15"/>
  <c r="AV151" i="15"/>
  <c r="AU151" i="15"/>
  <c r="AT151" i="15"/>
  <c r="AS151" i="15"/>
  <c r="AR151" i="15"/>
  <c r="AQ151" i="15"/>
  <c r="AP151" i="15"/>
  <c r="AO151" i="15"/>
  <c r="AN151" i="15"/>
  <c r="AM151" i="15"/>
  <c r="AL151" i="15"/>
  <c r="AK151" i="15"/>
  <c r="AJ151" i="15"/>
  <c r="AI151" i="15"/>
  <c r="AH151" i="15"/>
  <c r="AG151" i="15"/>
  <c r="AF151" i="15"/>
  <c r="AE151" i="15"/>
  <c r="AC151" i="15"/>
  <c r="AB151" i="15"/>
  <c r="AA151" i="15"/>
  <c r="Z151" i="15"/>
  <c r="Y151" i="15"/>
  <c r="X151" i="15"/>
  <c r="W151" i="15"/>
  <c r="V151" i="15"/>
  <c r="U151" i="15"/>
  <c r="T151" i="15"/>
  <c r="S151" i="15"/>
  <c r="R151" i="15"/>
  <c r="Q151" i="15"/>
  <c r="P151" i="15"/>
  <c r="O151" i="15"/>
  <c r="N151" i="15"/>
  <c r="M151" i="15"/>
  <c r="L151" i="15"/>
  <c r="K151" i="15"/>
  <c r="J151" i="15"/>
  <c r="I151" i="15"/>
  <c r="BY150" i="15"/>
  <c r="BX150" i="15"/>
  <c r="BW150" i="15"/>
  <c r="BV150" i="15"/>
  <c r="BU150" i="15"/>
  <c r="BT150" i="15"/>
  <c r="BS150" i="15"/>
  <c r="BR150" i="15"/>
  <c r="BQ150" i="15"/>
  <c r="BP150" i="15"/>
  <c r="BO150" i="15"/>
  <c r="BN150" i="15"/>
  <c r="BM150" i="15"/>
  <c r="BL150" i="15"/>
  <c r="BK150" i="15"/>
  <c r="BJ150" i="15"/>
  <c r="BI150" i="15"/>
  <c r="BH150" i="15"/>
  <c r="BG150" i="15"/>
  <c r="BF150" i="15"/>
  <c r="BE150" i="15"/>
  <c r="BD150" i="15"/>
  <c r="BC150" i="15"/>
  <c r="BB150" i="15"/>
  <c r="BA150" i="15"/>
  <c r="AZ150" i="15"/>
  <c r="AY150" i="15"/>
  <c r="AX150" i="15"/>
  <c r="AW150" i="15"/>
  <c r="AV150" i="15"/>
  <c r="AU150" i="15"/>
  <c r="AT150" i="15"/>
  <c r="AS150" i="15"/>
  <c r="AR150" i="15"/>
  <c r="AQ150" i="15"/>
  <c r="AP150" i="15"/>
  <c r="AO150" i="15"/>
  <c r="AN150" i="15"/>
  <c r="AM150" i="15"/>
  <c r="AL150" i="15"/>
  <c r="AK150" i="15"/>
  <c r="AJ150" i="15"/>
  <c r="AI150" i="15"/>
  <c r="AH150" i="15"/>
  <c r="AG150" i="15"/>
  <c r="AF150" i="15"/>
  <c r="AE150" i="15"/>
  <c r="AC150" i="15"/>
  <c r="AB150" i="15"/>
  <c r="AA150" i="15"/>
  <c r="Z150" i="15"/>
  <c r="Y150" i="15"/>
  <c r="X150" i="15"/>
  <c r="W150" i="15"/>
  <c r="V150" i="15"/>
  <c r="U150" i="15"/>
  <c r="T150" i="15"/>
  <c r="S150" i="15"/>
  <c r="R150" i="15"/>
  <c r="Q150" i="15"/>
  <c r="P150" i="15"/>
  <c r="O150" i="15"/>
  <c r="N150" i="15"/>
  <c r="M150" i="15"/>
  <c r="L150" i="15"/>
  <c r="K150" i="15"/>
  <c r="J150" i="15"/>
  <c r="I150" i="15"/>
  <c r="BY149" i="15"/>
  <c r="BX149" i="15"/>
  <c r="BW149" i="15"/>
  <c r="BV149" i="15"/>
  <c r="BU149" i="15"/>
  <c r="BT149" i="15"/>
  <c r="BS149" i="15"/>
  <c r="BR149" i="15"/>
  <c r="BQ149" i="15"/>
  <c r="BP149" i="15"/>
  <c r="BO149" i="15"/>
  <c r="BN149" i="15"/>
  <c r="BM149" i="15"/>
  <c r="BL149" i="15"/>
  <c r="BK149" i="15"/>
  <c r="BJ149" i="15"/>
  <c r="BI149" i="15"/>
  <c r="BH149" i="15"/>
  <c r="BG149" i="15"/>
  <c r="BF149" i="15"/>
  <c r="BE149" i="15"/>
  <c r="BD149" i="15"/>
  <c r="BC149" i="15"/>
  <c r="BB149" i="15"/>
  <c r="BA149" i="15"/>
  <c r="AZ149" i="15"/>
  <c r="AY149" i="15"/>
  <c r="AX149" i="15"/>
  <c r="AW149" i="15"/>
  <c r="AV149" i="15"/>
  <c r="AU149" i="15"/>
  <c r="AT149" i="15"/>
  <c r="AS149" i="15"/>
  <c r="AR149" i="15"/>
  <c r="AQ149" i="15"/>
  <c r="AP149" i="15"/>
  <c r="AO149" i="15"/>
  <c r="AN149" i="15"/>
  <c r="AM149" i="15"/>
  <c r="AL149" i="15"/>
  <c r="AK149" i="15"/>
  <c r="AJ149" i="15"/>
  <c r="AI149" i="15"/>
  <c r="AH149" i="15"/>
  <c r="AG149" i="15"/>
  <c r="AF149" i="15"/>
  <c r="AE149" i="15"/>
  <c r="AC149" i="15"/>
  <c r="AB149" i="15"/>
  <c r="AA149" i="15"/>
  <c r="Z149" i="15"/>
  <c r="Y149" i="15"/>
  <c r="X149" i="15"/>
  <c r="W149" i="15"/>
  <c r="V149" i="15"/>
  <c r="U149" i="15"/>
  <c r="T149" i="15"/>
  <c r="S149" i="15"/>
  <c r="R149" i="15"/>
  <c r="Q149" i="15"/>
  <c r="P149" i="15"/>
  <c r="O149" i="15"/>
  <c r="N149" i="15"/>
  <c r="M149" i="15"/>
  <c r="L149" i="15"/>
  <c r="K149" i="15"/>
  <c r="J149" i="15"/>
  <c r="I149" i="15"/>
  <c r="BY148" i="15"/>
  <c r="BX148" i="15"/>
  <c r="BW148" i="15"/>
  <c r="BV148" i="15"/>
  <c r="BU148" i="15"/>
  <c r="BT148" i="15"/>
  <c r="BS148" i="15"/>
  <c r="BR148" i="15"/>
  <c r="BQ148" i="15"/>
  <c r="BP148" i="15"/>
  <c r="BO148" i="15"/>
  <c r="BN148" i="15"/>
  <c r="BM148" i="15"/>
  <c r="BL148" i="15"/>
  <c r="BK148" i="15"/>
  <c r="BJ148" i="15"/>
  <c r="BI148" i="15"/>
  <c r="BH148" i="15"/>
  <c r="BG148" i="15"/>
  <c r="BF148" i="15"/>
  <c r="BE148" i="15"/>
  <c r="BD148" i="15"/>
  <c r="BC148" i="15"/>
  <c r="BB148" i="15"/>
  <c r="BA148" i="15"/>
  <c r="AZ148" i="15"/>
  <c r="AY148" i="15"/>
  <c r="AX148" i="15"/>
  <c r="AW148" i="15"/>
  <c r="AV148" i="15"/>
  <c r="AU148" i="15"/>
  <c r="AT148" i="15"/>
  <c r="AS148" i="15"/>
  <c r="AR148" i="15"/>
  <c r="AQ148" i="15"/>
  <c r="AP148" i="15"/>
  <c r="AO148" i="15"/>
  <c r="AN148" i="15"/>
  <c r="AM148" i="15"/>
  <c r="AL148" i="15"/>
  <c r="AK148" i="15"/>
  <c r="AJ148" i="15"/>
  <c r="AI148" i="15"/>
  <c r="AH148" i="15"/>
  <c r="AG148" i="15"/>
  <c r="AF148" i="15"/>
  <c r="AE148" i="15"/>
  <c r="AC148" i="15"/>
  <c r="AB148" i="15"/>
  <c r="AA148" i="15"/>
  <c r="Z148" i="15"/>
  <c r="Y148" i="15"/>
  <c r="X148" i="15"/>
  <c r="W148" i="15"/>
  <c r="V148" i="15"/>
  <c r="U148" i="15"/>
  <c r="T148" i="15"/>
  <c r="S148" i="15"/>
  <c r="R148" i="15"/>
  <c r="Q148" i="15"/>
  <c r="P148" i="15"/>
  <c r="O148" i="15"/>
  <c r="N148" i="15"/>
  <c r="M148" i="15"/>
  <c r="L148" i="15"/>
  <c r="K148" i="15"/>
  <c r="J148" i="15"/>
  <c r="I148" i="15"/>
  <c r="BY147" i="15"/>
  <c r="BX147" i="15"/>
  <c r="BW147" i="15"/>
  <c r="BV147" i="15"/>
  <c r="BU147" i="15"/>
  <c r="BT147" i="15"/>
  <c r="BS147" i="15"/>
  <c r="BR147" i="15"/>
  <c r="BQ147" i="15"/>
  <c r="BP147" i="15"/>
  <c r="BO147" i="15"/>
  <c r="BN147" i="15"/>
  <c r="BM147" i="15"/>
  <c r="BL147" i="15"/>
  <c r="BK147" i="15"/>
  <c r="BJ147" i="15"/>
  <c r="BI147" i="15"/>
  <c r="BH147" i="15"/>
  <c r="BG147" i="15"/>
  <c r="BF147" i="15"/>
  <c r="BE147" i="15"/>
  <c r="BD147" i="15"/>
  <c r="BC147" i="15"/>
  <c r="BB147" i="15"/>
  <c r="BA147" i="15"/>
  <c r="AZ147" i="15"/>
  <c r="AY147" i="15"/>
  <c r="AX147" i="15"/>
  <c r="AW147" i="15"/>
  <c r="AV147" i="15"/>
  <c r="AU147" i="15"/>
  <c r="AT147" i="15"/>
  <c r="AS147" i="15"/>
  <c r="AR147" i="15"/>
  <c r="AQ147" i="15"/>
  <c r="AP147" i="15"/>
  <c r="AO147" i="15"/>
  <c r="AN147" i="15"/>
  <c r="AM147" i="15"/>
  <c r="AL147" i="15"/>
  <c r="AK147" i="15"/>
  <c r="AJ147" i="15"/>
  <c r="AI147" i="15"/>
  <c r="AH147" i="15"/>
  <c r="AG147" i="15"/>
  <c r="AF147" i="15"/>
  <c r="AE147" i="15"/>
  <c r="AC147" i="15"/>
  <c r="AB147" i="15"/>
  <c r="AA147" i="15"/>
  <c r="Z147" i="15"/>
  <c r="Y147" i="15"/>
  <c r="X147" i="15"/>
  <c r="W147" i="15"/>
  <c r="V147" i="15"/>
  <c r="U147" i="15"/>
  <c r="T147" i="15"/>
  <c r="S147" i="15"/>
  <c r="R147" i="15"/>
  <c r="Q147" i="15"/>
  <c r="P147" i="15"/>
  <c r="O147" i="15"/>
  <c r="N147" i="15"/>
  <c r="M147" i="15"/>
  <c r="L147" i="15"/>
  <c r="K147" i="15"/>
  <c r="J147" i="15"/>
  <c r="I147" i="15"/>
  <c r="BY146" i="15"/>
  <c r="BX146" i="15"/>
  <c r="BW146" i="15"/>
  <c r="BV146" i="15"/>
  <c r="BU146" i="15"/>
  <c r="BT146" i="15"/>
  <c r="BS146" i="15"/>
  <c r="BR146" i="15"/>
  <c r="BQ146" i="15"/>
  <c r="BP146" i="15"/>
  <c r="BO146" i="15"/>
  <c r="BN146" i="15"/>
  <c r="BM146" i="15"/>
  <c r="BL146" i="15"/>
  <c r="BK146" i="15"/>
  <c r="BJ146" i="15"/>
  <c r="BI146" i="15"/>
  <c r="BH146" i="15"/>
  <c r="BG146" i="15"/>
  <c r="BF146" i="15"/>
  <c r="BE146" i="15"/>
  <c r="BD146" i="15"/>
  <c r="BC146" i="15"/>
  <c r="BB146" i="15"/>
  <c r="BA146" i="15"/>
  <c r="AZ146" i="15"/>
  <c r="AY146" i="15"/>
  <c r="AX146" i="15"/>
  <c r="AW146" i="15"/>
  <c r="AV146" i="15"/>
  <c r="AU146" i="15"/>
  <c r="AT146" i="15"/>
  <c r="AS146" i="15"/>
  <c r="AR146" i="15"/>
  <c r="AQ146" i="15"/>
  <c r="AP146" i="15"/>
  <c r="AO146" i="15"/>
  <c r="AN146" i="15"/>
  <c r="AM146" i="15"/>
  <c r="AL146" i="15"/>
  <c r="AK146" i="15"/>
  <c r="AJ146" i="15"/>
  <c r="AI146" i="15"/>
  <c r="AH146" i="15"/>
  <c r="AG146" i="15"/>
  <c r="AF146" i="15"/>
  <c r="AE146" i="15"/>
  <c r="AC146" i="15"/>
  <c r="AB146" i="15"/>
  <c r="AA146" i="15"/>
  <c r="Z146" i="15"/>
  <c r="Y146" i="15"/>
  <c r="X146" i="15"/>
  <c r="W146" i="15"/>
  <c r="V146" i="15"/>
  <c r="U146" i="15"/>
  <c r="T146" i="15"/>
  <c r="S146" i="15"/>
  <c r="R146" i="15"/>
  <c r="Q146" i="15"/>
  <c r="P146" i="15"/>
  <c r="O146" i="15"/>
  <c r="N146" i="15"/>
  <c r="M146" i="15"/>
  <c r="L146" i="15"/>
  <c r="K146" i="15"/>
  <c r="J146" i="15"/>
  <c r="I146" i="15"/>
  <c r="BY145" i="15"/>
  <c r="BX145" i="15"/>
  <c r="BW145" i="15"/>
  <c r="BV145" i="15"/>
  <c r="BU145" i="15"/>
  <c r="BT145" i="15"/>
  <c r="BS145" i="15"/>
  <c r="BR145" i="15"/>
  <c r="BQ145" i="15"/>
  <c r="BP145" i="15"/>
  <c r="BO145" i="15"/>
  <c r="BN145" i="15"/>
  <c r="BM145" i="15"/>
  <c r="BL145" i="15"/>
  <c r="BK145" i="15"/>
  <c r="BJ145" i="15"/>
  <c r="BI145" i="15"/>
  <c r="BH145" i="15"/>
  <c r="BG145" i="15"/>
  <c r="BF145" i="15"/>
  <c r="BE145" i="15"/>
  <c r="BD145" i="15"/>
  <c r="BC145" i="15"/>
  <c r="BB145" i="15"/>
  <c r="BA145" i="15"/>
  <c r="AZ145" i="15"/>
  <c r="AY145" i="15"/>
  <c r="AX145" i="15"/>
  <c r="AW145" i="15"/>
  <c r="AV145" i="15"/>
  <c r="AU145" i="15"/>
  <c r="AT145" i="15"/>
  <c r="AS145" i="15"/>
  <c r="AR145" i="15"/>
  <c r="AQ145" i="15"/>
  <c r="AP145" i="15"/>
  <c r="AO145" i="15"/>
  <c r="AN145" i="15"/>
  <c r="AM145" i="15"/>
  <c r="AL145" i="15"/>
  <c r="AK145" i="15"/>
  <c r="AJ145" i="15"/>
  <c r="AI145" i="15"/>
  <c r="AH145" i="15"/>
  <c r="AG145" i="15"/>
  <c r="AF145" i="15"/>
  <c r="AE145" i="15"/>
  <c r="AC145" i="15"/>
  <c r="AB145" i="15"/>
  <c r="AA145" i="15"/>
  <c r="Z145" i="15"/>
  <c r="Y145" i="15"/>
  <c r="X145" i="15"/>
  <c r="W145" i="15"/>
  <c r="V145" i="15"/>
  <c r="U145" i="15"/>
  <c r="T145" i="15"/>
  <c r="S145" i="15"/>
  <c r="R145" i="15"/>
  <c r="Q145" i="15"/>
  <c r="P145" i="15"/>
  <c r="O145" i="15"/>
  <c r="N145" i="15"/>
  <c r="M145" i="15"/>
  <c r="L145" i="15"/>
  <c r="K145" i="15"/>
  <c r="J145" i="15"/>
  <c r="I145" i="15"/>
  <c r="BY144" i="15"/>
  <c r="BX144" i="15"/>
  <c r="BW144" i="15"/>
  <c r="BV144" i="15"/>
  <c r="BU144" i="15"/>
  <c r="BT144" i="15"/>
  <c r="BS144" i="15"/>
  <c r="BR144" i="15"/>
  <c r="BQ144" i="15"/>
  <c r="BP144" i="15"/>
  <c r="BO144" i="15"/>
  <c r="BN144" i="15"/>
  <c r="BM144" i="15"/>
  <c r="BL144" i="15"/>
  <c r="BK144" i="15"/>
  <c r="BJ144" i="15"/>
  <c r="BI144" i="15"/>
  <c r="BH144" i="15"/>
  <c r="BG144" i="15"/>
  <c r="BF144" i="15"/>
  <c r="BE144" i="15"/>
  <c r="BD144" i="15"/>
  <c r="BC144" i="15"/>
  <c r="BB144" i="15"/>
  <c r="BA144" i="15"/>
  <c r="AZ144" i="15"/>
  <c r="AY144" i="15"/>
  <c r="AX144" i="15"/>
  <c r="AW144" i="15"/>
  <c r="AV144" i="15"/>
  <c r="AU144" i="15"/>
  <c r="AT144" i="15"/>
  <c r="AS144" i="15"/>
  <c r="AR144" i="15"/>
  <c r="AQ144" i="15"/>
  <c r="AP144" i="15"/>
  <c r="AO144" i="15"/>
  <c r="AN144" i="15"/>
  <c r="AM144" i="15"/>
  <c r="AL144" i="15"/>
  <c r="AK144" i="15"/>
  <c r="AJ144" i="15"/>
  <c r="AI144" i="15"/>
  <c r="AH144" i="15"/>
  <c r="AG144" i="15"/>
  <c r="AF144" i="15"/>
  <c r="AE144" i="15"/>
  <c r="AC144" i="15"/>
  <c r="AB144" i="15"/>
  <c r="AA144" i="15"/>
  <c r="Z144" i="15"/>
  <c r="Y144" i="15"/>
  <c r="X144" i="15"/>
  <c r="W144" i="15"/>
  <c r="V144" i="15"/>
  <c r="U144" i="15"/>
  <c r="T144" i="15"/>
  <c r="S144" i="15"/>
  <c r="R144" i="15"/>
  <c r="Q144" i="15"/>
  <c r="P144" i="15"/>
  <c r="O144" i="15"/>
  <c r="N144" i="15"/>
  <c r="M144" i="15"/>
  <c r="L144" i="15"/>
  <c r="K144" i="15"/>
  <c r="J144" i="15"/>
  <c r="I144" i="15"/>
  <c r="BY143" i="15"/>
  <c r="BX143" i="15"/>
  <c r="BW143" i="15"/>
  <c r="BV143" i="15"/>
  <c r="BU143" i="15"/>
  <c r="BT143" i="15"/>
  <c r="BS143" i="15"/>
  <c r="BR143" i="15"/>
  <c r="BQ143" i="15"/>
  <c r="BP143" i="15"/>
  <c r="BO143" i="15"/>
  <c r="BN143" i="15"/>
  <c r="BM143" i="15"/>
  <c r="BL143" i="15"/>
  <c r="BK143" i="15"/>
  <c r="BJ143" i="15"/>
  <c r="BI143" i="15"/>
  <c r="BH143" i="15"/>
  <c r="BG143" i="15"/>
  <c r="BF143" i="15"/>
  <c r="BE143" i="15"/>
  <c r="BD143" i="15"/>
  <c r="BC143" i="15"/>
  <c r="BB143" i="15"/>
  <c r="BA143" i="15"/>
  <c r="AZ143" i="15"/>
  <c r="AY143" i="15"/>
  <c r="AX143" i="15"/>
  <c r="AW143" i="15"/>
  <c r="AV143" i="15"/>
  <c r="AU143" i="15"/>
  <c r="AT143" i="15"/>
  <c r="AS143" i="15"/>
  <c r="AR143" i="15"/>
  <c r="AQ143" i="15"/>
  <c r="AP143" i="15"/>
  <c r="AO143" i="15"/>
  <c r="AN143" i="15"/>
  <c r="AM143" i="15"/>
  <c r="AL143" i="15"/>
  <c r="AK143" i="15"/>
  <c r="AJ143" i="15"/>
  <c r="AI143" i="15"/>
  <c r="AH143" i="15"/>
  <c r="AG143" i="15"/>
  <c r="AF143" i="15"/>
  <c r="AE143" i="15"/>
  <c r="AC143" i="15"/>
  <c r="AB143" i="15"/>
  <c r="AA143" i="15"/>
  <c r="Z143" i="15"/>
  <c r="Y143" i="15"/>
  <c r="X143" i="15"/>
  <c r="W143" i="15"/>
  <c r="V143" i="15"/>
  <c r="U143" i="15"/>
  <c r="T143" i="15"/>
  <c r="S143" i="15"/>
  <c r="R143" i="15"/>
  <c r="Q143" i="15"/>
  <c r="P143" i="15"/>
  <c r="O143" i="15"/>
  <c r="N143" i="15"/>
  <c r="M143" i="15"/>
  <c r="L143" i="15"/>
  <c r="K143" i="15"/>
  <c r="J143" i="15"/>
  <c r="I143" i="15"/>
  <c r="BY142" i="15"/>
  <c r="BX142" i="15"/>
  <c r="BW142" i="15"/>
  <c r="BV142" i="15"/>
  <c r="BU142" i="15"/>
  <c r="BT142" i="15"/>
  <c r="BS142" i="15"/>
  <c r="BR142" i="15"/>
  <c r="BQ142" i="15"/>
  <c r="BP142" i="15"/>
  <c r="BO142" i="15"/>
  <c r="BN142" i="15"/>
  <c r="BM142" i="15"/>
  <c r="BL142" i="15"/>
  <c r="BK142" i="15"/>
  <c r="BJ142" i="15"/>
  <c r="BI142" i="15"/>
  <c r="BH142" i="15"/>
  <c r="BG142" i="15"/>
  <c r="BF142" i="15"/>
  <c r="BE142" i="15"/>
  <c r="BD142" i="15"/>
  <c r="BC142" i="15"/>
  <c r="BB142" i="15"/>
  <c r="BA142" i="15"/>
  <c r="AZ142" i="15"/>
  <c r="AY142" i="15"/>
  <c r="AX142" i="15"/>
  <c r="AW142" i="15"/>
  <c r="AV142" i="15"/>
  <c r="AU142" i="15"/>
  <c r="AT142" i="15"/>
  <c r="AS142" i="15"/>
  <c r="AR142" i="15"/>
  <c r="AQ142" i="15"/>
  <c r="AP142" i="15"/>
  <c r="AO142" i="15"/>
  <c r="AN142" i="15"/>
  <c r="AM142" i="15"/>
  <c r="AL142" i="15"/>
  <c r="AK142" i="15"/>
  <c r="AJ142" i="15"/>
  <c r="AI142" i="15"/>
  <c r="AH142" i="15"/>
  <c r="AG142" i="15"/>
  <c r="AF142" i="15"/>
  <c r="AE142" i="15"/>
  <c r="AC142" i="15"/>
  <c r="AB142" i="15"/>
  <c r="AA142" i="15"/>
  <c r="Z142" i="15"/>
  <c r="Y142" i="15"/>
  <c r="X142" i="15"/>
  <c r="W142" i="15"/>
  <c r="V142" i="15"/>
  <c r="U142" i="15"/>
  <c r="T142" i="15"/>
  <c r="S142" i="15"/>
  <c r="R142" i="15"/>
  <c r="Q142" i="15"/>
  <c r="P142" i="15"/>
  <c r="O142" i="15"/>
  <c r="N142" i="15"/>
  <c r="M142" i="15"/>
  <c r="L142" i="15"/>
  <c r="K142" i="15"/>
  <c r="J142" i="15"/>
  <c r="I142" i="15"/>
  <c r="BY141" i="15"/>
  <c r="BX141" i="15"/>
  <c r="BW141" i="15"/>
  <c r="BV141" i="15"/>
  <c r="BU141" i="15"/>
  <c r="BT141" i="15"/>
  <c r="BS141" i="15"/>
  <c r="BR141" i="15"/>
  <c r="BQ141" i="15"/>
  <c r="BP141" i="15"/>
  <c r="BO141" i="15"/>
  <c r="BN141" i="15"/>
  <c r="BM141" i="15"/>
  <c r="BL141" i="15"/>
  <c r="BK141" i="15"/>
  <c r="BJ141" i="15"/>
  <c r="BI141" i="15"/>
  <c r="BH141" i="15"/>
  <c r="BG141" i="15"/>
  <c r="BF141" i="15"/>
  <c r="BE141" i="15"/>
  <c r="BD141" i="15"/>
  <c r="BC141" i="15"/>
  <c r="BB141" i="15"/>
  <c r="BA141" i="15"/>
  <c r="AZ141" i="15"/>
  <c r="AY141" i="15"/>
  <c r="AX141" i="15"/>
  <c r="AW141" i="15"/>
  <c r="AV141" i="15"/>
  <c r="AU141" i="15"/>
  <c r="AT141" i="15"/>
  <c r="AS141" i="15"/>
  <c r="AR141" i="15"/>
  <c r="AQ141" i="15"/>
  <c r="AP141" i="15"/>
  <c r="AO141" i="15"/>
  <c r="AN141" i="15"/>
  <c r="AM141" i="15"/>
  <c r="AL141" i="15"/>
  <c r="AK141" i="15"/>
  <c r="AJ141" i="15"/>
  <c r="AI141" i="15"/>
  <c r="AH141" i="15"/>
  <c r="AG141" i="15"/>
  <c r="AF141" i="15"/>
  <c r="AE141" i="15"/>
  <c r="AC141" i="15"/>
  <c r="AB141" i="15"/>
  <c r="AA141" i="15"/>
  <c r="Z141" i="15"/>
  <c r="Y141" i="15"/>
  <c r="X141" i="15"/>
  <c r="W141" i="15"/>
  <c r="V141" i="15"/>
  <c r="U141" i="15"/>
  <c r="T141" i="15"/>
  <c r="S141" i="15"/>
  <c r="R141" i="15"/>
  <c r="Q141" i="15"/>
  <c r="P141" i="15"/>
  <c r="O141" i="15"/>
  <c r="N141" i="15"/>
  <c r="M141" i="15"/>
  <c r="L141" i="15"/>
  <c r="K141" i="15"/>
  <c r="J141" i="15"/>
  <c r="I141" i="15"/>
  <c r="BY140" i="15"/>
  <c r="BX140" i="15"/>
  <c r="BW140" i="15"/>
  <c r="BV140" i="15"/>
  <c r="BU140" i="15"/>
  <c r="BT140" i="15"/>
  <c r="BS140" i="15"/>
  <c r="BR140" i="15"/>
  <c r="BQ140" i="15"/>
  <c r="BP140" i="15"/>
  <c r="BO140" i="15"/>
  <c r="BN140" i="15"/>
  <c r="BM140" i="15"/>
  <c r="BL140" i="15"/>
  <c r="BK140" i="15"/>
  <c r="BJ140" i="15"/>
  <c r="BI140" i="15"/>
  <c r="BH140" i="15"/>
  <c r="BG140" i="15"/>
  <c r="BF140" i="15"/>
  <c r="BE140" i="15"/>
  <c r="BD140" i="15"/>
  <c r="BC140" i="15"/>
  <c r="BB140" i="15"/>
  <c r="BA140" i="15"/>
  <c r="AZ140" i="15"/>
  <c r="AY140" i="15"/>
  <c r="AX140" i="15"/>
  <c r="AW140" i="15"/>
  <c r="AV140" i="15"/>
  <c r="AU140" i="15"/>
  <c r="AT140" i="15"/>
  <c r="AS140" i="15"/>
  <c r="AR140" i="15"/>
  <c r="AQ140" i="15"/>
  <c r="AP140" i="15"/>
  <c r="AO140" i="15"/>
  <c r="AN140" i="15"/>
  <c r="AM140" i="15"/>
  <c r="AL140" i="15"/>
  <c r="AK140" i="15"/>
  <c r="AJ140" i="15"/>
  <c r="AI140" i="15"/>
  <c r="AH140" i="15"/>
  <c r="AG140" i="15"/>
  <c r="AF140" i="15"/>
  <c r="AE140" i="15"/>
  <c r="AC140" i="15"/>
  <c r="AB140" i="15"/>
  <c r="AA140" i="15"/>
  <c r="Z140" i="15"/>
  <c r="Y140" i="15"/>
  <c r="X140" i="15"/>
  <c r="W140" i="15"/>
  <c r="V140" i="15"/>
  <c r="U140" i="15"/>
  <c r="T140" i="15"/>
  <c r="S140" i="15"/>
  <c r="R140" i="15"/>
  <c r="Q140" i="15"/>
  <c r="P140" i="15"/>
  <c r="O140" i="15"/>
  <c r="N140" i="15"/>
  <c r="M140" i="15"/>
  <c r="L140" i="15"/>
  <c r="K140" i="15"/>
  <c r="J140" i="15"/>
  <c r="I140" i="15"/>
  <c r="BY139" i="15"/>
  <c r="BX139" i="15"/>
  <c r="BW139" i="15"/>
  <c r="BV139" i="15"/>
  <c r="BU139" i="15"/>
  <c r="BT139" i="15"/>
  <c r="BS139" i="15"/>
  <c r="BR139" i="15"/>
  <c r="BQ139" i="15"/>
  <c r="BP139" i="15"/>
  <c r="BO139" i="15"/>
  <c r="BN139" i="15"/>
  <c r="BM139" i="15"/>
  <c r="BL139" i="15"/>
  <c r="BK139" i="15"/>
  <c r="BJ139" i="15"/>
  <c r="BI139" i="15"/>
  <c r="BH139" i="15"/>
  <c r="BG139" i="15"/>
  <c r="BF139" i="15"/>
  <c r="BE139" i="15"/>
  <c r="BD139" i="15"/>
  <c r="BC139" i="15"/>
  <c r="BB139" i="15"/>
  <c r="BA139" i="15"/>
  <c r="AZ139" i="15"/>
  <c r="AY139" i="15"/>
  <c r="AX139" i="15"/>
  <c r="AW139" i="15"/>
  <c r="AV139" i="15"/>
  <c r="AU139" i="15"/>
  <c r="AT139" i="15"/>
  <c r="AS139" i="15"/>
  <c r="AR139" i="15"/>
  <c r="AQ139" i="15"/>
  <c r="AP139" i="15"/>
  <c r="AO139" i="15"/>
  <c r="AN139" i="15"/>
  <c r="AM139" i="15"/>
  <c r="AL139" i="15"/>
  <c r="AK139" i="15"/>
  <c r="AJ139" i="15"/>
  <c r="AI139" i="15"/>
  <c r="AH139" i="15"/>
  <c r="AG139" i="15"/>
  <c r="AF139" i="15"/>
  <c r="AE139" i="15"/>
  <c r="AC139" i="15"/>
  <c r="AB139" i="15"/>
  <c r="AA139" i="15"/>
  <c r="Z139" i="15"/>
  <c r="Y139" i="15"/>
  <c r="X139" i="15"/>
  <c r="W139" i="15"/>
  <c r="V139" i="15"/>
  <c r="U139" i="15"/>
  <c r="T139" i="15"/>
  <c r="S139" i="15"/>
  <c r="R139" i="15"/>
  <c r="Q139" i="15"/>
  <c r="P139" i="15"/>
  <c r="O139" i="15"/>
  <c r="N139" i="15"/>
  <c r="M139" i="15"/>
  <c r="L139" i="15"/>
  <c r="K139" i="15"/>
  <c r="J139" i="15"/>
  <c r="I139" i="15"/>
  <c r="BY138" i="15"/>
  <c r="BX138" i="15"/>
  <c r="BW138" i="15"/>
  <c r="BV138" i="15"/>
  <c r="BU138" i="15"/>
  <c r="BT138" i="15"/>
  <c r="BS138" i="15"/>
  <c r="BR138" i="15"/>
  <c r="BQ138" i="15"/>
  <c r="BP138" i="15"/>
  <c r="BO138" i="15"/>
  <c r="BN138" i="15"/>
  <c r="BM138" i="15"/>
  <c r="BL138" i="15"/>
  <c r="BK138" i="15"/>
  <c r="BJ138" i="15"/>
  <c r="BI138" i="15"/>
  <c r="BH138" i="15"/>
  <c r="BG138" i="15"/>
  <c r="BF138" i="15"/>
  <c r="BE138" i="15"/>
  <c r="BD138" i="15"/>
  <c r="BC138" i="15"/>
  <c r="BB138" i="15"/>
  <c r="BA138" i="15"/>
  <c r="AZ138" i="15"/>
  <c r="AY138" i="15"/>
  <c r="AX138" i="15"/>
  <c r="AW138" i="15"/>
  <c r="AV138" i="15"/>
  <c r="AU138" i="15"/>
  <c r="AT138" i="15"/>
  <c r="AS138" i="15"/>
  <c r="AR138" i="15"/>
  <c r="AQ138" i="15"/>
  <c r="AP138" i="15"/>
  <c r="AO138" i="15"/>
  <c r="AN138" i="15"/>
  <c r="AM138" i="15"/>
  <c r="AL138" i="15"/>
  <c r="AK138" i="15"/>
  <c r="AJ138" i="15"/>
  <c r="AI138" i="15"/>
  <c r="AH138" i="15"/>
  <c r="AG138" i="15"/>
  <c r="AF138" i="15"/>
  <c r="AE138" i="15"/>
  <c r="AC138" i="15"/>
  <c r="AB138" i="15"/>
  <c r="AA138" i="15"/>
  <c r="Z138" i="15"/>
  <c r="Y138" i="15"/>
  <c r="X138" i="15"/>
  <c r="W138" i="15"/>
  <c r="V138" i="15"/>
  <c r="U138" i="15"/>
  <c r="T138" i="15"/>
  <c r="S138" i="15"/>
  <c r="R138" i="15"/>
  <c r="Q138" i="15"/>
  <c r="P138" i="15"/>
  <c r="O138" i="15"/>
  <c r="N138" i="15"/>
  <c r="M138" i="15"/>
  <c r="L138" i="15"/>
  <c r="K138" i="15"/>
  <c r="J138" i="15"/>
  <c r="I138" i="15"/>
  <c r="BY137" i="15"/>
  <c r="BX137" i="15"/>
  <c r="BW137" i="15"/>
  <c r="BV137" i="15"/>
  <c r="BU137" i="15"/>
  <c r="BT137" i="15"/>
  <c r="BS137" i="15"/>
  <c r="BR137" i="15"/>
  <c r="BQ137" i="15"/>
  <c r="BP137" i="15"/>
  <c r="BO137" i="15"/>
  <c r="BN137" i="15"/>
  <c r="BM137" i="15"/>
  <c r="BL137" i="15"/>
  <c r="BK137" i="15"/>
  <c r="BJ137" i="15"/>
  <c r="BI137" i="15"/>
  <c r="BH137" i="15"/>
  <c r="BG137" i="15"/>
  <c r="BF137" i="15"/>
  <c r="BE137" i="15"/>
  <c r="BD137" i="15"/>
  <c r="BC137" i="15"/>
  <c r="BB137" i="15"/>
  <c r="BA137" i="15"/>
  <c r="AZ137" i="15"/>
  <c r="AY137" i="15"/>
  <c r="AX137" i="15"/>
  <c r="AW137" i="15"/>
  <c r="AV137" i="15"/>
  <c r="AU137" i="15"/>
  <c r="AT137" i="15"/>
  <c r="AS137" i="15"/>
  <c r="AR137" i="15"/>
  <c r="AQ137" i="15"/>
  <c r="AP137" i="15"/>
  <c r="AO137" i="15"/>
  <c r="AN137" i="15"/>
  <c r="AM137" i="15"/>
  <c r="AL137" i="15"/>
  <c r="AK137" i="15"/>
  <c r="AJ137" i="15"/>
  <c r="AI137" i="15"/>
  <c r="AH137" i="15"/>
  <c r="AG137" i="15"/>
  <c r="AF137" i="15"/>
  <c r="AE137" i="15"/>
  <c r="AC137" i="15"/>
  <c r="AB137" i="15"/>
  <c r="AA137" i="15"/>
  <c r="Z137" i="15"/>
  <c r="Y137" i="15"/>
  <c r="X137" i="15"/>
  <c r="W137" i="15"/>
  <c r="V137" i="15"/>
  <c r="U137" i="15"/>
  <c r="T137" i="15"/>
  <c r="S137" i="15"/>
  <c r="R137" i="15"/>
  <c r="Q137" i="15"/>
  <c r="P137" i="15"/>
  <c r="O137" i="15"/>
  <c r="N137" i="15"/>
  <c r="M137" i="15"/>
  <c r="L137" i="15"/>
  <c r="K137" i="15"/>
  <c r="J137" i="15"/>
  <c r="I137" i="15"/>
  <c r="BY136" i="15"/>
  <c r="BX136" i="15"/>
  <c r="BW136" i="15"/>
  <c r="BV136" i="15"/>
  <c r="BU136" i="15"/>
  <c r="BT136" i="15"/>
  <c r="BS136" i="15"/>
  <c r="BR136" i="15"/>
  <c r="BQ136" i="15"/>
  <c r="BP136" i="15"/>
  <c r="BO136" i="15"/>
  <c r="BN136" i="15"/>
  <c r="BM136" i="15"/>
  <c r="BL136" i="15"/>
  <c r="BK136" i="15"/>
  <c r="BJ136" i="15"/>
  <c r="BI136" i="15"/>
  <c r="BH136" i="15"/>
  <c r="BG136" i="15"/>
  <c r="BF136" i="15"/>
  <c r="BE136" i="15"/>
  <c r="BD136" i="15"/>
  <c r="BC136" i="15"/>
  <c r="BB136" i="15"/>
  <c r="BA136" i="15"/>
  <c r="AZ136" i="15"/>
  <c r="AY136" i="15"/>
  <c r="AX136" i="15"/>
  <c r="AW136" i="15"/>
  <c r="AV136" i="15"/>
  <c r="AU136" i="15"/>
  <c r="AT136" i="15"/>
  <c r="AS136" i="15"/>
  <c r="AR136" i="15"/>
  <c r="AQ136" i="15"/>
  <c r="AP136" i="15"/>
  <c r="AO136" i="15"/>
  <c r="AN136" i="15"/>
  <c r="AM136" i="15"/>
  <c r="AL136" i="15"/>
  <c r="AK136" i="15"/>
  <c r="AJ136" i="15"/>
  <c r="AI136" i="15"/>
  <c r="AH136" i="15"/>
  <c r="AG136" i="15"/>
  <c r="AF136" i="15"/>
  <c r="AE136" i="15"/>
  <c r="AC136" i="15"/>
  <c r="AB136" i="15"/>
  <c r="AA136" i="15"/>
  <c r="Z136" i="15"/>
  <c r="Y136" i="15"/>
  <c r="X136" i="15"/>
  <c r="W136" i="15"/>
  <c r="V136" i="15"/>
  <c r="U136" i="15"/>
  <c r="T136" i="15"/>
  <c r="S136" i="15"/>
  <c r="R136" i="15"/>
  <c r="Q136" i="15"/>
  <c r="P136" i="15"/>
  <c r="O136" i="15"/>
  <c r="N136" i="15"/>
  <c r="M136" i="15"/>
  <c r="L136" i="15"/>
  <c r="K136" i="15"/>
  <c r="J136" i="15"/>
  <c r="I136" i="15"/>
  <c r="BY135" i="15"/>
  <c r="BX135" i="15"/>
  <c r="BW135" i="15"/>
  <c r="BV135" i="15"/>
  <c r="BU135" i="15"/>
  <c r="BT135" i="15"/>
  <c r="BS135" i="15"/>
  <c r="BR135" i="15"/>
  <c r="BQ135" i="15"/>
  <c r="BP135" i="15"/>
  <c r="BO135" i="15"/>
  <c r="BN135" i="15"/>
  <c r="BM135" i="15"/>
  <c r="BL135" i="15"/>
  <c r="BK135" i="15"/>
  <c r="BJ135" i="15"/>
  <c r="BI135" i="15"/>
  <c r="BH135" i="15"/>
  <c r="BG135" i="15"/>
  <c r="BF135" i="15"/>
  <c r="BE135" i="15"/>
  <c r="BD135" i="15"/>
  <c r="BC135" i="15"/>
  <c r="BB135" i="15"/>
  <c r="BA135" i="15"/>
  <c r="AZ135" i="15"/>
  <c r="AY135" i="15"/>
  <c r="AX135" i="15"/>
  <c r="AW135" i="15"/>
  <c r="AV135" i="15"/>
  <c r="AU135" i="15"/>
  <c r="AT135" i="15"/>
  <c r="AS135" i="15"/>
  <c r="AR135" i="15"/>
  <c r="AQ135" i="15"/>
  <c r="AP135" i="15"/>
  <c r="AO135" i="15"/>
  <c r="AN135" i="15"/>
  <c r="AM135" i="15"/>
  <c r="AL135" i="15"/>
  <c r="AK135" i="15"/>
  <c r="AJ135" i="15"/>
  <c r="AI135" i="15"/>
  <c r="AH135" i="15"/>
  <c r="AG135" i="15"/>
  <c r="AF135" i="15"/>
  <c r="AE135" i="15"/>
  <c r="AC135" i="15"/>
  <c r="AB135" i="15"/>
  <c r="AA135" i="15"/>
  <c r="Z135" i="15"/>
  <c r="Y135" i="15"/>
  <c r="X135" i="15"/>
  <c r="W135" i="15"/>
  <c r="V135" i="15"/>
  <c r="U135" i="15"/>
  <c r="T135" i="15"/>
  <c r="S135" i="15"/>
  <c r="R135" i="15"/>
  <c r="Q135" i="15"/>
  <c r="P135" i="15"/>
  <c r="O135" i="15"/>
  <c r="N135" i="15"/>
  <c r="M135" i="15"/>
  <c r="L135" i="15"/>
  <c r="K135" i="15"/>
  <c r="J135" i="15"/>
  <c r="I135" i="15"/>
  <c r="BY134" i="15"/>
  <c r="BX134" i="15"/>
  <c r="BW134" i="15"/>
  <c r="BV134" i="15"/>
  <c r="BU134" i="15"/>
  <c r="BT134" i="15"/>
  <c r="BS134" i="15"/>
  <c r="BR134" i="15"/>
  <c r="BQ134" i="15"/>
  <c r="BP134" i="15"/>
  <c r="BO134" i="15"/>
  <c r="BN134" i="15"/>
  <c r="BM134" i="15"/>
  <c r="BL134" i="15"/>
  <c r="BK134" i="15"/>
  <c r="BJ134" i="15"/>
  <c r="BI134" i="15"/>
  <c r="BH134" i="15"/>
  <c r="BG134" i="15"/>
  <c r="BF134" i="15"/>
  <c r="BE134" i="15"/>
  <c r="BD134" i="15"/>
  <c r="BC134" i="15"/>
  <c r="BB134" i="15"/>
  <c r="BA134" i="15"/>
  <c r="AZ134" i="15"/>
  <c r="AY134" i="15"/>
  <c r="AX134" i="15"/>
  <c r="AW134" i="15"/>
  <c r="AV134" i="15"/>
  <c r="AU134" i="15"/>
  <c r="AT134" i="15"/>
  <c r="AS134" i="15"/>
  <c r="AR134" i="15"/>
  <c r="AQ134" i="15"/>
  <c r="AP134" i="15"/>
  <c r="AO134" i="15"/>
  <c r="AN134" i="15"/>
  <c r="AM134" i="15"/>
  <c r="AL134" i="15"/>
  <c r="AK134" i="15"/>
  <c r="AJ134" i="15"/>
  <c r="AI134" i="15"/>
  <c r="AH134" i="15"/>
  <c r="AG134" i="15"/>
  <c r="AF134" i="15"/>
  <c r="AE134" i="15"/>
  <c r="AC134" i="15"/>
  <c r="AB134" i="15"/>
  <c r="AA134" i="15"/>
  <c r="Z134" i="15"/>
  <c r="Y134" i="15"/>
  <c r="X134" i="15"/>
  <c r="W134" i="15"/>
  <c r="V134" i="15"/>
  <c r="U134" i="15"/>
  <c r="T134" i="15"/>
  <c r="S134" i="15"/>
  <c r="R134" i="15"/>
  <c r="Q134" i="15"/>
  <c r="P134" i="15"/>
  <c r="O134" i="15"/>
  <c r="N134" i="15"/>
  <c r="M134" i="15"/>
  <c r="L134" i="15"/>
  <c r="K134" i="15"/>
  <c r="J134" i="15"/>
  <c r="I134" i="15"/>
  <c r="BY133" i="15"/>
  <c r="BX133" i="15"/>
  <c r="BW133" i="15"/>
  <c r="BV133" i="15"/>
  <c r="BU133" i="15"/>
  <c r="BT133" i="15"/>
  <c r="BS133" i="15"/>
  <c r="BR133" i="15"/>
  <c r="BQ133" i="15"/>
  <c r="BP133" i="15"/>
  <c r="BO133" i="15"/>
  <c r="BN133" i="15"/>
  <c r="BM133" i="15"/>
  <c r="BL133" i="15"/>
  <c r="BK133" i="15"/>
  <c r="BJ133" i="15"/>
  <c r="BI133" i="15"/>
  <c r="BH133" i="15"/>
  <c r="BG133" i="15"/>
  <c r="BF133" i="15"/>
  <c r="BE133" i="15"/>
  <c r="BD133" i="15"/>
  <c r="BC133" i="15"/>
  <c r="BB133" i="15"/>
  <c r="BA133" i="15"/>
  <c r="AZ133" i="15"/>
  <c r="AY133" i="15"/>
  <c r="AX133" i="15"/>
  <c r="AW133" i="15"/>
  <c r="AV133" i="15"/>
  <c r="AU133" i="15"/>
  <c r="AT133" i="15"/>
  <c r="AS133" i="15"/>
  <c r="AR133" i="15"/>
  <c r="AQ133" i="15"/>
  <c r="AP133" i="15"/>
  <c r="AO133" i="15"/>
  <c r="AN133" i="15"/>
  <c r="AM133" i="15"/>
  <c r="AL133" i="15"/>
  <c r="AK133" i="15"/>
  <c r="AJ133" i="15"/>
  <c r="AI133" i="15"/>
  <c r="AH133" i="15"/>
  <c r="AG133" i="15"/>
  <c r="AF133" i="15"/>
  <c r="AE133" i="15"/>
  <c r="AC133" i="15"/>
  <c r="AB133" i="15"/>
  <c r="AA133" i="15"/>
  <c r="Z133" i="15"/>
  <c r="Y133" i="15"/>
  <c r="X133" i="15"/>
  <c r="W133" i="15"/>
  <c r="V133" i="15"/>
  <c r="U133" i="15"/>
  <c r="T133" i="15"/>
  <c r="S133" i="15"/>
  <c r="R133" i="15"/>
  <c r="Q133" i="15"/>
  <c r="P133" i="15"/>
  <c r="O133" i="15"/>
  <c r="N133" i="15"/>
  <c r="M133" i="15"/>
  <c r="L133" i="15"/>
  <c r="K133" i="15"/>
  <c r="J133" i="15"/>
  <c r="I133" i="15"/>
  <c r="BY132" i="15"/>
  <c r="BX132" i="15"/>
  <c r="BW132" i="15"/>
  <c r="BV132" i="15"/>
  <c r="BU132" i="15"/>
  <c r="BT132" i="15"/>
  <c r="BS132" i="15"/>
  <c r="BR132" i="15"/>
  <c r="BQ132" i="15"/>
  <c r="BP132" i="15"/>
  <c r="BO132" i="15"/>
  <c r="BN132" i="15"/>
  <c r="BM132" i="15"/>
  <c r="BL132" i="15"/>
  <c r="BK132" i="15"/>
  <c r="BJ132" i="15"/>
  <c r="BI132" i="15"/>
  <c r="BH132" i="15"/>
  <c r="BG132" i="15"/>
  <c r="BF132" i="15"/>
  <c r="BE132" i="15"/>
  <c r="BD132" i="15"/>
  <c r="BC132" i="15"/>
  <c r="BB132" i="15"/>
  <c r="BA132" i="15"/>
  <c r="AZ132" i="15"/>
  <c r="AY132" i="15"/>
  <c r="AX132" i="15"/>
  <c r="AW132" i="15"/>
  <c r="AV132" i="15"/>
  <c r="AU132" i="15"/>
  <c r="AT132" i="15"/>
  <c r="AS132" i="15"/>
  <c r="AR132" i="15"/>
  <c r="AQ132" i="15"/>
  <c r="AP132" i="15"/>
  <c r="AO132" i="15"/>
  <c r="AN132" i="15"/>
  <c r="AM132" i="15"/>
  <c r="AL132" i="15"/>
  <c r="AK132" i="15"/>
  <c r="AJ132" i="15"/>
  <c r="AI132" i="15"/>
  <c r="AH132" i="15"/>
  <c r="AG132" i="15"/>
  <c r="AF132" i="15"/>
  <c r="AE132" i="15"/>
  <c r="AC132" i="15"/>
  <c r="AB132" i="15"/>
  <c r="AA132" i="15"/>
  <c r="Z132" i="15"/>
  <c r="Y132" i="15"/>
  <c r="X132" i="15"/>
  <c r="W132" i="15"/>
  <c r="V132" i="15"/>
  <c r="U132" i="15"/>
  <c r="T132" i="15"/>
  <c r="S132" i="15"/>
  <c r="R132" i="15"/>
  <c r="Q132" i="15"/>
  <c r="P132" i="15"/>
  <c r="O132" i="15"/>
  <c r="N132" i="15"/>
  <c r="M132" i="15"/>
  <c r="L132" i="15"/>
  <c r="K132" i="15"/>
  <c r="J132" i="15"/>
  <c r="I132" i="15"/>
  <c r="BY131" i="15"/>
  <c r="BX131" i="15"/>
  <c r="BW131" i="15"/>
  <c r="BV131" i="15"/>
  <c r="BU131" i="15"/>
  <c r="BT131" i="15"/>
  <c r="BS131" i="15"/>
  <c r="BR131" i="15"/>
  <c r="BQ131" i="15"/>
  <c r="BP131" i="15"/>
  <c r="BO131" i="15"/>
  <c r="BN131" i="15"/>
  <c r="BM131" i="15"/>
  <c r="BL131" i="15"/>
  <c r="BK131" i="15"/>
  <c r="BJ131" i="15"/>
  <c r="BI131" i="15"/>
  <c r="BH131" i="15"/>
  <c r="BG131" i="15"/>
  <c r="BF131" i="15"/>
  <c r="BE131" i="15"/>
  <c r="BD131" i="15"/>
  <c r="BC131" i="15"/>
  <c r="BB131" i="15"/>
  <c r="BA131" i="15"/>
  <c r="AZ131" i="15"/>
  <c r="AY131" i="15"/>
  <c r="AX131" i="15"/>
  <c r="AW131" i="15"/>
  <c r="AV131" i="15"/>
  <c r="AU131" i="15"/>
  <c r="AT131" i="15"/>
  <c r="AS131" i="15"/>
  <c r="AR131" i="15"/>
  <c r="AQ131" i="15"/>
  <c r="AP131" i="15"/>
  <c r="AO131" i="15"/>
  <c r="AN131" i="15"/>
  <c r="AM131" i="15"/>
  <c r="AL131" i="15"/>
  <c r="AK131" i="15"/>
  <c r="AJ131" i="15"/>
  <c r="AI131" i="15"/>
  <c r="AH131" i="15"/>
  <c r="AG131" i="15"/>
  <c r="AF131" i="15"/>
  <c r="AE131" i="15"/>
  <c r="AC131" i="15"/>
  <c r="AB131" i="15"/>
  <c r="AA131" i="15"/>
  <c r="Z131" i="15"/>
  <c r="Y131" i="15"/>
  <c r="X131" i="15"/>
  <c r="W131" i="15"/>
  <c r="V131" i="15"/>
  <c r="U131" i="15"/>
  <c r="T131" i="15"/>
  <c r="S131" i="15"/>
  <c r="R131" i="15"/>
  <c r="Q131" i="15"/>
  <c r="P131" i="15"/>
  <c r="O131" i="15"/>
  <c r="N131" i="15"/>
  <c r="M131" i="15"/>
  <c r="L131" i="15"/>
  <c r="K131" i="15"/>
  <c r="J131" i="15"/>
  <c r="I131" i="15"/>
  <c r="BY130" i="15"/>
  <c r="BX130" i="15"/>
  <c r="BW130" i="15"/>
  <c r="BV130" i="15"/>
  <c r="BU130" i="15"/>
  <c r="BT130" i="15"/>
  <c r="BS130" i="15"/>
  <c r="BR130" i="15"/>
  <c r="BQ130" i="15"/>
  <c r="BP130" i="15"/>
  <c r="BO130" i="15"/>
  <c r="BN130" i="15"/>
  <c r="BM130" i="15"/>
  <c r="BL130" i="15"/>
  <c r="BK130" i="15"/>
  <c r="BJ130" i="15"/>
  <c r="BI130" i="15"/>
  <c r="BH130" i="15"/>
  <c r="BG130" i="15"/>
  <c r="BF130" i="15"/>
  <c r="BE130" i="15"/>
  <c r="BD130" i="15"/>
  <c r="BC130" i="15"/>
  <c r="BB130" i="15"/>
  <c r="BA130" i="15"/>
  <c r="AZ130" i="15"/>
  <c r="AY130" i="15"/>
  <c r="AX130" i="15"/>
  <c r="AW130" i="15"/>
  <c r="AV130" i="15"/>
  <c r="AU130" i="15"/>
  <c r="AT130" i="15"/>
  <c r="AS130" i="15"/>
  <c r="AR130" i="15"/>
  <c r="AQ130" i="15"/>
  <c r="AP130" i="15"/>
  <c r="AO130" i="15"/>
  <c r="AN130" i="15"/>
  <c r="AM130" i="15"/>
  <c r="AL130" i="15"/>
  <c r="AK130" i="15"/>
  <c r="AJ130" i="15"/>
  <c r="AI130" i="15"/>
  <c r="AH130" i="15"/>
  <c r="AG130" i="15"/>
  <c r="AF130" i="15"/>
  <c r="AE130" i="15"/>
  <c r="AC130" i="15"/>
  <c r="AB130" i="15"/>
  <c r="AA130" i="15"/>
  <c r="Z130" i="15"/>
  <c r="Y130" i="15"/>
  <c r="X130" i="15"/>
  <c r="W130" i="15"/>
  <c r="V130" i="15"/>
  <c r="U130" i="15"/>
  <c r="T130" i="15"/>
  <c r="S130" i="15"/>
  <c r="R130" i="15"/>
  <c r="Q130" i="15"/>
  <c r="P130" i="15"/>
  <c r="O130" i="15"/>
  <c r="N130" i="15"/>
  <c r="M130" i="15"/>
  <c r="L130" i="15"/>
  <c r="K130" i="15"/>
  <c r="J130" i="15"/>
  <c r="I130" i="15"/>
  <c r="BY129" i="15"/>
  <c r="BX129" i="15"/>
  <c r="BW129" i="15"/>
  <c r="BV129" i="15"/>
  <c r="BU129" i="15"/>
  <c r="BT129" i="15"/>
  <c r="BS129" i="15"/>
  <c r="BR129" i="15"/>
  <c r="BQ129" i="15"/>
  <c r="BP129" i="15"/>
  <c r="BO129" i="15"/>
  <c r="BN129" i="15"/>
  <c r="BM129" i="15"/>
  <c r="BL129" i="15"/>
  <c r="BK129" i="15"/>
  <c r="BJ129" i="15"/>
  <c r="BI129" i="15"/>
  <c r="BH129" i="15"/>
  <c r="BG129" i="15"/>
  <c r="BF129" i="15"/>
  <c r="BE129" i="15"/>
  <c r="BD129" i="15"/>
  <c r="BC129" i="15"/>
  <c r="BB129" i="15"/>
  <c r="BA129" i="15"/>
  <c r="AZ129" i="15"/>
  <c r="AY129" i="15"/>
  <c r="AX129" i="15"/>
  <c r="AW129" i="15"/>
  <c r="AV129" i="15"/>
  <c r="AU129" i="15"/>
  <c r="AT129" i="15"/>
  <c r="AS129" i="15"/>
  <c r="AR129" i="15"/>
  <c r="AQ129" i="15"/>
  <c r="AP129" i="15"/>
  <c r="AO129" i="15"/>
  <c r="AN129" i="15"/>
  <c r="AM129" i="15"/>
  <c r="AL129" i="15"/>
  <c r="AK129" i="15"/>
  <c r="AJ129" i="15"/>
  <c r="AI129" i="15"/>
  <c r="AH129" i="15"/>
  <c r="AG129" i="15"/>
  <c r="AF129" i="15"/>
  <c r="AE129" i="15"/>
  <c r="AC129" i="15"/>
  <c r="AB129" i="15"/>
  <c r="AA129" i="15"/>
  <c r="Z129" i="15"/>
  <c r="Y129" i="15"/>
  <c r="X129" i="15"/>
  <c r="W129" i="15"/>
  <c r="V129" i="15"/>
  <c r="U129" i="15"/>
  <c r="T129" i="15"/>
  <c r="S129" i="15"/>
  <c r="R129" i="15"/>
  <c r="Q129" i="15"/>
  <c r="P129" i="15"/>
  <c r="O129" i="15"/>
  <c r="N129" i="15"/>
  <c r="M129" i="15"/>
  <c r="L129" i="15"/>
  <c r="K129" i="15"/>
  <c r="J129" i="15"/>
  <c r="I129" i="15"/>
  <c r="BY128" i="15"/>
  <c r="BX128" i="15"/>
  <c r="BW128" i="15"/>
  <c r="BV128" i="15"/>
  <c r="BU128" i="15"/>
  <c r="BT128" i="15"/>
  <c r="BS128" i="15"/>
  <c r="BR128" i="15"/>
  <c r="BQ128" i="15"/>
  <c r="BP128" i="15"/>
  <c r="BO128" i="15"/>
  <c r="BN128" i="15"/>
  <c r="BM128" i="15"/>
  <c r="BL128" i="15"/>
  <c r="BK128" i="15"/>
  <c r="BJ128" i="15"/>
  <c r="BI128" i="15"/>
  <c r="BH128" i="15"/>
  <c r="BG128" i="15"/>
  <c r="BF128" i="15"/>
  <c r="BE128" i="15"/>
  <c r="BD128" i="15"/>
  <c r="BC128" i="15"/>
  <c r="BB128" i="15"/>
  <c r="BA128" i="15"/>
  <c r="AZ128" i="15"/>
  <c r="AY128" i="15"/>
  <c r="AX128" i="15"/>
  <c r="AW128" i="15"/>
  <c r="AV128" i="15"/>
  <c r="AU128" i="15"/>
  <c r="AT128" i="15"/>
  <c r="AS128" i="15"/>
  <c r="AR128" i="15"/>
  <c r="AQ128" i="15"/>
  <c r="AP128" i="15"/>
  <c r="AO128" i="15"/>
  <c r="AN128" i="15"/>
  <c r="AM128" i="15"/>
  <c r="AL128" i="15"/>
  <c r="AK128" i="15"/>
  <c r="AJ128" i="15"/>
  <c r="AI128" i="15"/>
  <c r="AH128" i="15"/>
  <c r="AG128" i="15"/>
  <c r="AF128" i="15"/>
  <c r="AE128" i="15"/>
  <c r="AC128" i="15"/>
  <c r="AB128" i="15"/>
  <c r="AA128" i="15"/>
  <c r="Z128" i="15"/>
  <c r="Y128" i="15"/>
  <c r="X128" i="15"/>
  <c r="W128" i="15"/>
  <c r="V128" i="15"/>
  <c r="U128" i="15"/>
  <c r="T128" i="15"/>
  <c r="S128" i="15"/>
  <c r="R128" i="15"/>
  <c r="Q128" i="15"/>
  <c r="P128" i="15"/>
  <c r="O128" i="15"/>
  <c r="N128" i="15"/>
  <c r="M128" i="15"/>
  <c r="L128" i="15"/>
  <c r="K128" i="15"/>
  <c r="J128" i="15"/>
  <c r="I128" i="15"/>
  <c r="BY127" i="15"/>
  <c r="BX127" i="15"/>
  <c r="BW127" i="15"/>
  <c r="BV127" i="15"/>
  <c r="BU127" i="15"/>
  <c r="BT127" i="15"/>
  <c r="BS127" i="15"/>
  <c r="BR127" i="15"/>
  <c r="BQ127" i="15"/>
  <c r="BP127" i="15"/>
  <c r="BO127" i="15"/>
  <c r="BN127" i="15"/>
  <c r="BM127" i="15"/>
  <c r="BL127" i="15"/>
  <c r="BK127" i="15"/>
  <c r="BJ127" i="15"/>
  <c r="BI127" i="15"/>
  <c r="BH127" i="15"/>
  <c r="BG127" i="15"/>
  <c r="BF127" i="15"/>
  <c r="BE127" i="15"/>
  <c r="BD127" i="15"/>
  <c r="BC127" i="15"/>
  <c r="BB127" i="15"/>
  <c r="BA127" i="15"/>
  <c r="AZ127" i="15"/>
  <c r="AY127" i="15"/>
  <c r="AX127" i="15"/>
  <c r="AW127" i="15"/>
  <c r="AV127" i="15"/>
  <c r="AU127" i="15"/>
  <c r="AT127" i="15"/>
  <c r="AS127" i="15"/>
  <c r="AR127" i="15"/>
  <c r="AQ127" i="15"/>
  <c r="AP127" i="15"/>
  <c r="AO127" i="15"/>
  <c r="AN127" i="15"/>
  <c r="AM127" i="15"/>
  <c r="AL127" i="15"/>
  <c r="AK127" i="15"/>
  <c r="AJ127" i="15"/>
  <c r="AI127" i="15"/>
  <c r="AH127" i="15"/>
  <c r="AG127" i="15"/>
  <c r="AF127" i="15"/>
  <c r="AE127" i="15"/>
  <c r="AC127" i="15"/>
  <c r="AB127" i="15"/>
  <c r="AA127" i="15"/>
  <c r="Z127" i="15"/>
  <c r="Y127" i="15"/>
  <c r="X127" i="15"/>
  <c r="W127" i="15"/>
  <c r="V127" i="15"/>
  <c r="U127" i="15"/>
  <c r="T127" i="15"/>
  <c r="S127" i="15"/>
  <c r="R127" i="15"/>
  <c r="Q127" i="15"/>
  <c r="P127" i="15"/>
  <c r="O127" i="15"/>
  <c r="N127" i="15"/>
  <c r="M127" i="15"/>
  <c r="L127" i="15"/>
  <c r="K127" i="15"/>
  <c r="J127" i="15"/>
  <c r="I127" i="15"/>
  <c r="BY126" i="15"/>
  <c r="BX126" i="15"/>
  <c r="BW126" i="15"/>
  <c r="BV126" i="15"/>
  <c r="BU126" i="15"/>
  <c r="BT126" i="15"/>
  <c r="BS126" i="15"/>
  <c r="BR126" i="15"/>
  <c r="BQ126" i="15"/>
  <c r="BP126" i="15"/>
  <c r="BO126" i="15"/>
  <c r="BN126" i="15"/>
  <c r="BM126" i="15"/>
  <c r="BL126" i="15"/>
  <c r="BK126" i="15"/>
  <c r="BJ126" i="15"/>
  <c r="BI126" i="15"/>
  <c r="BH126" i="15"/>
  <c r="BG126" i="15"/>
  <c r="BF126" i="15"/>
  <c r="BE126" i="15"/>
  <c r="BD126" i="15"/>
  <c r="BC126" i="15"/>
  <c r="BB126" i="15"/>
  <c r="BA126" i="15"/>
  <c r="AZ126" i="15"/>
  <c r="AY126" i="15"/>
  <c r="AX126" i="15"/>
  <c r="AW126" i="15"/>
  <c r="AV126" i="15"/>
  <c r="AU126" i="15"/>
  <c r="AT126" i="15"/>
  <c r="AS126" i="15"/>
  <c r="AR126" i="15"/>
  <c r="AQ126" i="15"/>
  <c r="AP126" i="15"/>
  <c r="AO126" i="15"/>
  <c r="AN126" i="15"/>
  <c r="AM126" i="15"/>
  <c r="AL126" i="15"/>
  <c r="AK126" i="15"/>
  <c r="AJ126" i="15"/>
  <c r="AI126" i="15"/>
  <c r="AH126" i="15"/>
  <c r="AG126" i="15"/>
  <c r="AF126" i="15"/>
  <c r="AE126" i="15"/>
  <c r="AC126" i="15"/>
  <c r="AB126" i="15"/>
  <c r="AA126" i="15"/>
  <c r="Z126" i="15"/>
  <c r="Y126" i="15"/>
  <c r="X126" i="15"/>
  <c r="W126" i="15"/>
  <c r="V126" i="15"/>
  <c r="U126" i="15"/>
  <c r="T126" i="15"/>
  <c r="S126" i="15"/>
  <c r="R126" i="15"/>
  <c r="Q126" i="15"/>
  <c r="P126" i="15"/>
  <c r="O126" i="15"/>
  <c r="N126" i="15"/>
  <c r="M126" i="15"/>
  <c r="L126" i="15"/>
  <c r="K126" i="15"/>
  <c r="J126" i="15"/>
  <c r="I126" i="15"/>
  <c r="BY125" i="15"/>
  <c r="BX125" i="15"/>
  <c r="BW125" i="15"/>
  <c r="BV125" i="15"/>
  <c r="BU125" i="15"/>
  <c r="BT125" i="15"/>
  <c r="BS125" i="15"/>
  <c r="BR125" i="15"/>
  <c r="BQ125" i="15"/>
  <c r="BP125" i="15"/>
  <c r="BO125" i="15"/>
  <c r="BN125" i="15"/>
  <c r="BM125" i="15"/>
  <c r="BL125" i="15"/>
  <c r="BK125" i="15"/>
  <c r="BJ125" i="15"/>
  <c r="BI125" i="15"/>
  <c r="BH125" i="15"/>
  <c r="BG125" i="15"/>
  <c r="BF125" i="15"/>
  <c r="BE125" i="15"/>
  <c r="BD125" i="15"/>
  <c r="BC125" i="15"/>
  <c r="BB125" i="15"/>
  <c r="BA125" i="15"/>
  <c r="AZ125" i="15"/>
  <c r="AY125" i="15"/>
  <c r="AX125" i="15"/>
  <c r="AW125" i="15"/>
  <c r="AV125" i="15"/>
  <c r="AU125" i="15"/>
  <c r="AT125" i="15"/>
  <c r="AS125" i="15"/>
  <c r="AR125" i="15"/>
  <c r="AQ125" i="15"/>
  <c r="AP125" i="15"/>
  <c r="AO125" i="15"/>
  <c r="AN125" i="15"/>
  <c r="AM125" i="15"/>
  <c r="AL125" i="15"/>
  <c r="AK125" i="15"/>
  <c r="AJ125" i="15"/>
  <c r="AI125" i="15"/>
  <c r="AH125" i="15"/>
  <c r="AG125" i="15"/>
  <c r="AF125" i="15"/>
  <c r="AE125" i="15"/>
  <c r="AC125" i="15"/>
  <c r="AB125" i="15"/>
  <c r="AA125" i="15"/>
  <c r="Z125" i="15"/>
  <c r="Y125" i="15"/>
  <c r="X125" i="15"/>
  <c r="W125" i="15"/>
  <c r="V125" i="15"/>
  <c r="U125" i="15"/>
  <c r="T125" i="15"/>
  <c r="S125" i="15"/>
  <c r="R125" i="15"/>
  <c r="Q125" i="15"/>
  <c r="P125" i="15"/>
  <c r="O125" i="15"/>
  <c r="N125" i="15"/>
  <c r="M125" i="15"/>
  <c r="L125" i="15"/>
  <c r="K125" i="15"/>
  <c r="J125" i="15"/>
  <c r="I125" i="15"/>
  <c r="BY124" i="15"/>
  <c r="BX124" i="15"/>
  <c r="BW124" i="15"/>
  <c r="BV124" i="15"/>
  <c r="BU124" i="15"/>
  <c r="BT124" i="15"/>
  <c r="BS124" i="15"/>
  <c r="BR124" i="15"/>
  <c r="BQ124" i="15"/>
  <c r="BP124" i="15"/>
  <c r="BO124" i="15"/>
  <c r="BN124" i="15"/>
  <c r="BM124" i="15"/>
  <c r="BL124" i="15"/>
  <c r="BK124" i="15"/>
  <c r="BJ124" i="15"/>
  <c r="BI124" i="15"/>
  <c r="BH124" i="15"/>
  <c r="BG124" i="15"/>
  <c r="BF124" i="15"/>
  <c r="BE124" i="15"/>
  <c r="BD124" i="15"/>
  <c r="BC124" i="15"/>
  <c r="BB124" i="15"/>
  <c r="BA124" i="15"/>
  <c r="AZ124" i="15"/>
  <c r="AY124" i="15"/>
  <c r="AX124" i="15"/>
  <c r="AW124" i="15"/>
  <c r="AV124" i="15"/>
  <c r="AU124" i="15"/>
  <c r="AT124" i="15"/>
  <c r="AS124" i="15"/>
  <c r="AR124" i="15"/>
  <c r="AQ124" i="15"/>
  <c r="AP124" i="15"/>
  <c r="AO124" i="15"/>
  <c r="AN124" i="15"/>
  <c r="AM124" i="15"/>
  <c r="AL124" i="15"/>
  <c r="AK124" i="15"/>
  <c r="AJ124" i="15"/>
  <c r="AI124" i="15"/>
  <c r="AH124" i="15"/>
  <c r="AG124" i="15"/>
  <c r="AF124" i="15"/>
  <c r="AE124" i="15"/>
  <c r="AC124" i="15"/>
  <c r="AB124" i="15"/>
  <c r="AA124" i="15"/>
  <c r="Z124" i="15"/>
  <c r="Y124" i="15"/>
  <c r="X124" i="15"/>
  <c r="W124" i="15"/>
  <c r="V124" i="15"/>
  <c r="U124" i="15"/>
  <c r="T124" i="15"/>
  <c r="S124" i="15"/>
  <c r="R124" i="15"/>
  <c r="Q124" i="15"/>
  <c r="P124" i="15"/>
  <c r="O124" i="15"/>
  <c r="N124" i="15"/>
  <c r="M124" i="15"/>
  <c r="L124" i="15"/>
  <c r="K124" i="15"/>
  <c r="J124" i="15"/>
  <c r="I124" i="15"/>
  <c r="BY123" i="15"/>
  <c r="BX123" i="15"/>
  <c r="BW123" i="15"/>
  <c r="BV123" i="15"/>
  <c r="BU123" i="15"/>
  <c r="BT123" i="15"/>
  <c r="BS123" i="15"/>
  <c r="BR123" i="15"/>
  <c r="BQ123" i="15"/>
  <c r="BP123" i="15"/>
  <c r="BO123" i="15"/>
  <c r="BN123" i="15"/>
  <c r="BM123" i="15"/>
  <c r="BL123" i="15"/>
  <c r="BK123" i="15"/>
  <c r="BJ123" i="15"/>
  <c r="BI123" i="15"/>
  <c r="BH123" i="15"/>
  <c r="BG123" i="15"/>
  <c r="BF123" i="15"/>
  <c r="BE123" i="15"/>
  <c r="BD123" i="15"/>
  <c r="BC123" i="15"/>
  <c r="BB123" i="15"/>
  <c r="BA123" i="15"/>
  <c r="AZ123" i="15"/>
  <c r="AY123" i="15"/>
  <c r="AX123" i="15"/>
  <c r="AW123" i="15"/>
  <c r="AV123" i="15"/>
  <c r="AU123" i="15"/>
  <c r="AT123" i="15"/>
  <c r="AS123" i="15"/>
  <c r="AR123" i="15"/>
  <c r="AQ123" i="15"/>
  <c r="AP123" i="15"/>
  <c r="AO123" i="15"/>
  <c r="AN123" i="15"/>
  <c r="AM123" i="15"/>
  <c r="AL123" i="15"/>
  <c r="AK123" i="15"/>
  <c r="AJ123" i="15"/>
  <c r="AI123" i="15"/>
  <c r="AH123" i="15"/>
  <c r="AG123" i="15"/>
  <c r="AF123" i="15"/>
  <c r="AE123" i="15"/>
  <c r="AC123" i="15"/>
  <c r="AB123" i="15"/>
  <c r="AA123" i="15"/>
  <c r="Z123" i="15"/>
  <c r="Y123" i="15"/>
  <c r="X123" i="15"/>
  <c r="W123" i="15"/>
  <c r="V123" i="15"/>
  <c r="U123" i="15"/>
  <c r="T123" i="15"/>
  <c r="S123" i="15"/>
  <c r="R123" i="15"/>
  <c r="Q123" i="15"/>
  <c r="P123" i="15"/>
  <c r="O123" i="15"/>
  <c r="N123" i="15"/>
  <c r="M123" i="15"/>
  <c r="L123" i="15"/>
  <c r="K123" i="15"/>
  <c r="J123" i="15"/>
  <c r="I123" i="15"/>
  <c r="BY122" i="15"/>
  <c r="BX122" i="15"/>
  <c r="BW122" i="15"/>
  <c r="BV122" i="15"/>
  <c r="BU122" i="15"/>
  <c r="BT122" i="15"/>
  <c r="BS122" i="15"/>
  <c r="BR122" i="15"/>
  <c r="BQ122" i="15"/>
  <c r="BP122" i="15"/>
  <c r="BO122" i="15"/>
  <c r="BN122" i="15"/>
  <c r="BM122" i="15"/>
  <c r="BL122" i="15"/>
  <c r="BK122" i="15"/>
  <c r="BJ122" i="15"/>
  <c r="BI122" i="15"/>
  <c r="BH122" i="15"/>
  <c r="BG122" i="15"/>
  <c r="BF122" i="15"/>
  <c r="BE122" i="15"/>
  <c r="BD122" i="15"/>
  <c r="BC122" i="15"/>
  <c r="BB122" i="15"/>
  <c r="BA122" i="15"/>
  <c r="AZ122" i="15"/>
  <c r="AY122" i="15"/>
  <c r="AX122" i="15"/>
  <c r="AW122" i="15"/>
  <c r="AV122" i="15"/>
  <c r="AU122" i="15"/>
  <c r="AT122" i="15"/>
  <c r="AS122" i="15"/>
  <c r="AR122" i="15"/>
  <c r="AQ122" i="15"/>
  <c r="AP122" i="15"/>
  <c r="AO122" i="15"/>
  <c r="AN122" i="15"/>
  <c r="AM122" i="15"/>
  <c r="AL122" i="15"/>
  <c r="AK122" i="15"/>
  <c r="AJ122" i="15"/>
  <c r="AI122" i="15"/>
  <c r="AH122" i="15"/>
  <c r="AG122" i="15"/>
  <c r="AF122" i="15"/>
  <c r="AE122" i="15"/>
  <c r="AC122" i="15"/>
  <c r="AB122" i="15"/>
  <c r="AA122" i="15"/>
  <c r="Z122" i="15"/>
  <c r="Y122" i="15"/>
  <c r="X122" i="15"/>
  <c r="W122" i="15"/>
  <c r="V122" i="15"/>
  <c r="U122" i="15"/>
  <c r="T122" i="15"/>
  <c r="S122" i="15"/>
  <c r="R122" i="15"/>
  <c r="Q122" i="15"/>
  <c r="P122" i="15"/>
  <c r="O122" i="15"/>
  <c r="N122" i="15"/>
  <c r="M122" i="15"/>
  <c r="L122" i="15"/>
  <c r="K122" i="15"/>
  <c r="J122" i="15"/>
  <c r="I122" i="15"/>
  <c r="BY121" i="15"/>
  <c r="BX121" i="15"/>
  <c r="BW121" i="15"/>
  <c r="BV121" i="15"/>
  <c r="BU121" i="15"/>
  <c r="BT121" i="15"/>
  <c r="BS121" i="15"/>
  <c r="BR121" i="15"/>
  <c r="BQ121" i="15"/>
  <c r="BP121" i="15"/>
  <c r="BO121" i="15"/>
  <c r="BN121" i="15"/>
  <c r="BM121" i="15"/>
  <c r="BL121" i="15"/>
  <c r="BK121" i="15"/>
  <c r="BJ121" i="15"/>
  <c r="BI121" i="15"/>
  <c r="BH121" i="15"/>
  <c r="BG121" i="15"/>
  <c r="BF121" i="15"/>
  <c r="BE121" i="15"/>
  <c r="BD121" i="15"/>
  <c r="BC121" i="15"/>
  <c r="BB121" i="15"/>
  <c r="BA121" i="15"/>
  <c r="AZ121" i="15"/>
  <c r="AY121" i="15"/>
  <c r="AX121" i="15"/>
  <c r="AW121" i="15"/>
  <c r="AV121" i="15"/>
  <c r="AU121" i="15"/>
  <c r="AT121" i="15"/>
  <c r="AS121" i="15"/>
  <c r="AR121" i="15"/>
  <c r="AQ121" i="15"/>
  <c r="AP121" i="15"/>
  <c r="AO121" i="15"/>
  <c r="AN121" i="15"/>
  <c r="AM121" i="15"/>
  <c r="AL121" i="15"/>
  <c r="AK121" i="15"/>
  <c r="AJ121" i="15"/>
  <c r="AI121" i="15"/>
  <c r="AH121" i="15"/>
  <c r="AG121" i="15"/>
  <c r="AF121" i="15"/>
  <c r="AE121" i="15"/>
  <c r="AC121" i="15"/>
  <c r="AB121" i="15"/>
  <c r="AA121" i="15"/>
  <c r="Z121" i="15"/>
  <c r="Y121" i="15"/>
  <c r="X121" i="15"/>
  <c r="W121" i="15"/>
  <c r="V121" i="15"/>
  <c r="U121" i="15"/>
  <c r="T121" i="15"/>
  <c r="S121" i="15"/>
  <c r="R121" i="15"/>
  <c r="Q121" i="15"/>
  <c r="P121" i="15"/>
  <c r="O121" i="15"/>
  <c r="N121" i="15"/>
  <c r="M121" i="15"/>
  <c r="L121" i="15"/>
  <c r="K121" i="15"/>
  <c r="J121" i="15"/>
  <c r="I121" i="15"/>
  <c r="BY120" i="15"/>
  <c r="BX120" i="15"/>
  <c r="BW120" i="15"/>
  <c r="BV120" i="15"/>
  <c r="BU120" i="15"/>
  <c r="BT120" i="15"/>
  <c r="BS120" i="15"/>
  <c r="BR120" i="15"/>
  <c r="BQ120" i="15"/>
  <c r="BP120" i="15"/>
  <c r="BO120" i="15"/>
  <c r="BN120" i="15"/>
  <c r="BM120" i="15"/>
  <c r="BL120" i="15"/>
  <c r="BK120" i="15"/>
  <c r="BJ120" i="15"/>
  <c r="BI120" i="15"/>
  <c r="BH120" i="15"/>
  <c r="BG120" i="15"/>
  <c r="BF120" i="15"/>
  <c r="BE120" i="15"/>
  <c r="BD120" i="15"/>
  <c r="BC120" i="15"/>
  <c r="BB120" i="15"/>
  <c r="BA120" i="15"/>
  <c r="AZ120" i="15"/>
  <c r="AY120" i="15"/>
  <c r="AX120" i="15"/>
  <c r="AW120" i="15"/>
  <c r="AV120" i="15"/>
  <c r="AU120" i="15"/>
  <c r="AT120" i="15"/>
  <c r="AS120" i="15"/>
  <c r="AR120" i="15"/>
  <c r="AQ120" i="15"/>
  <c r="AP120" i="15"/>
  <c r="AO120" i="15"/>
  <c r="AN120" i="15"/>
  <c r="AM120" i="15"/>
  <c r="AL120" i="15"/>
  <c r="AK120" i="15"/>
  <c r="AJ120" i="15"/>
  <c r="AI120" i="15"/>
  <c r="AH120" i="15"/>
  <c r="AG120" i="15"/>
  <c r="AF120" i="15"/>
  <c r="AE120" i="15"/>
  <c r="AC120" i="15"/>
  <c r="AB120" i="15"/>
  <c r="AA120" i="15"/>
  <c r="Z120" i="15"/>
  <c r="Y120" i="15"/>
  <c r="X120" i="15"/>
  <c r="W120" i="15"/>
  <c r="V120" i="15"/>
  <c r="U120" i="15"/>
  <c r="T120" i="15"/>
  <c r="S120" i="15"/>
  <c r="R120" i="15"/>
  <c r="Q120" i="15"/>
  <c r="P120" i="15"/>
  <c r="O120" i="15"/>
  <c r="N120" i="15"/>
  <c r="M120" i="15"/>
  <c r="L120" i="15"/>
  <c r="K120" i="15"/>
  <c r="J120" i="15"/>
  <c r="I120" i="15"/>
  <c r="BY119" i="15"/>
  <c r="BX119" i="15"/>
  <c r="BW119" i="15"/>
  <c r="BV119" i="15"/>
  <c r="BU119" i="15"/>
  <c r="BT119" i="15"/>
  <c r="BS119" i="15"/>
  <c r="BR119" i="15"/>
  <c r="BQ119" i="15"/>
  <c r="BP119" i="15"/>
  <c r="BO119" i="15"/>
  <c r="BN119" i="15"/>
  <c r="BM119" i="15"/>
  <c r="BL119" i="15"/>
  <c r="BK119" i="15"/>
  <c r="BJ119" i="15"/>
  <c r="BI119" i="15"/>
  <c r="BH119" i="15"/>
  <c r="BG119" i="15"/>
  <c r="BF119" i="15"/>
  <c r="BE119" i="15"/>
  <c r="BD119" i="15"/>
  <c r="BC119" i="15"/>
  <c r="BB119" i="15"/>
  <c r="BA119" i="15"/>
  <c r="AZ119" i="15"/>
  <c r="AY119" i="15"/>
  <c r="AX119" i="15"/>
  <c r="AW119" i="15"/>
  <c r="AV119" i="15"/>
  <c r="AU119" i="15"/>
  <c r="AT119" i="15"/>
  <c r="AS119" i="15"/>
  <c r="AR119" i="15"/>
  <c r="AQ119" i="15"/>
  <c r="AP119" i="15"/>
  <c r="AO119" i="15"/>
  <c r="AN119" i="15"/>
  <c r="AM119" i="15"/>
  <c r="AL119" i="15"/>
  <c r="AK119" i="15"/>
  <c r="AJ119" i="15"/>
  <c r="AI119" i="15"/>
  <c r="AH119" i="15"/>
  <c r="AG119" i="15"/>
  <c r="AF119" i="15"/>
  <c r="AE119" i="15"/>
  <c r="AC119" i="15"/>
  <c r="AB119" i="15"/>
  <c r="AA119" i="15"/>
  <c r="Z119" i="15"/>
  <c r="Y119" i="15"/>
  <c r="X119" i="15"/>
  <c r="W119" i="15"/>
  <c r="V119" i="15"/>
  <c r="U119" i="15"/>
  <c r="T119" i="15"/>
  <c r="S119" i="15"/>
  <c r="R119" i="15"/>
  <c r="Q119" i="15"/>
  <c r="P119" i="15"/>
  <c r="O119" i="15"/>
  <c r="N119" i="15"/>
  <c r="M119" i="15"/>
  <c r="L119" i="15"/>
  <c r="K119" i="15"/>
  <c r="J119" i="15"/>
  <c r="I119" i="15"/>
  <c r="BY118" i="15"/>
  <c r="BX118" i="15"/>
  <c r="BW118" i="15"/>
  <c r="BV118" i="15"/>
  <c r="BU118" i="15"/>
  <c r="BT118" i="15"/>
  <c r="BS118" i="15"/>
  <c r="BR118" i="15"/>
  <c r="BQ118" i="15"/>
  <c r="BP118" i="15"/>
  <c r="BO118" i="15"/>
  <c r="BN118" i="15"/>
  <c r="BM118" i="15"/>
  <c r="BL118" i="15"/>
  <c r="BK118" i="15"/>
  <c r="BJ118" i="15"/>
  <c r="BI118" i="15"/>
  <c r="BH118" i="15"/>
  <c r="BG118" i="15"/>
  <c r="BF118" i="15"/>
  <c r="BE118" i="15"/>
  <c r="BD118" i="15"/>
  <c r="BC118" i="15"/>
  <c r="BB118" i="15"/>
  <c r="BA118" i="15"/>
  <c r="AZ118" i="15"/>
  <c r="AY118" i="15"/>
  <c r="AX118" i="15"/>
  <c r="AW118" i="15"/>
  <c r="AV118" i="15"/>
  <c r="AU118" i="15"/>
  <c r="AT118" i="15"/>
  <c r="AS118" i="15"/>
  <c r="AR118" i="15"/>
  <c r="AQ118" i="15"/>
  <c r="AP118" i="15"/>
  <c r="AO118" i="15"/>
  <c r="AN118" i="15"/>
  <c r="AM118" i="15"/>
  <c r="AL118" i="15"/>
  <c r="AK118" i="15"/>
  <c r="AJ118" i="15"/>
  <c r="AI118" i="15"/>
  <c r="AH118" i="15"/>
  <c r="AG118" i="15"/>
  <c r="AF118" i="15"/>
  <c r="AE118" i="15"/>
  <c r="AC118" i="15"/>
  <c r="AB118" i="15"/>
  <c r="AA118" i="15"/>
  <c r="Z118" i="15"/>
  <c r="Y118" i="15"/>
  <c r="X118" i="15"/>
  <c r="W118" i="15"/>
  <c r="V118" i="15"/>
  <c r="U118" i="15"/>
  <c r="T118" i="15"/>
  <c r="S118" i="15"/>
  <c r="R118" i="15"/>
  <c r="Q118" i="15"/>
  <c r="P118" i="15"/>
  <c r="O118" i="15"/>
  <c r="N118" i="15"/>
  <c r="M118" i="15"/>
  <c r="L118" i="15"/>
  <c r="K118" i="15"/>
  <c r="J118" i="15"/>
  <c r="I118" i="15"/>
  <c r="BY117" i="15"/>
  <c r="BX117" i="15"/>
  <c r="BW117" i="15"/>
  <c r="BV117" i="15"/>
  <c r="BU117" i="15"/>
  <c r="BT117" i="15"/>
  <c r="BS117" i="15"/>
  <c r="BR117" i="15"/>
  <c r="BQ117" i="15"/>
  <c r="BP117" i="15"/>
  <c r="BO117" i="15"/>
  <c r="BN117" i="15"/>
  <c r="BM117" i="15"/>
  <c r="BL117" i="15"/>
  <c r="BK117" i="15"/>
  <c r="BJ117" i="15"/>
  <c r="BI117" i="15"/>
  <c r="BH117" i="15"/>
  <c r="BG117" i="15"/>
  <c r="BF117" i="15"/>
  <c r="BE117" i="15"/>
  <c r="BD117" i="15"/>
  <c r="BC117" i="15"/>
  <c r="BB117" i="15"/>
  <c r="BA117" i="15"/>
  <c r="AZ117" i="15"/>
  <c r="AY117" i="15"/>
  <c r="AX117" i="15"/>
  <c r="AW117" i="15"/>
  <c r="AV117" i="15"/>
  <c r="AU117" i="15"/>
  <c r="AT117" i="15"/>
  <c r="AS117" i="15"/>
  <c r="AR117" i="15"/>
  <c r="AQ117" i="15"/>
  <c r="AP117" i="15"/>
  <c r="AO117" i="15"/>
  <c r="AN117" i="15"/>
  <c r="AM117" i="15"/>
  <c r="AL117" i="15"/>
  <c r="AK117" i="15"/>
  <c r="AJ117" i="15"/>
  <c r="AI117" i="15"/>
  <c r="AH117" i="15"/>
  <c r="AG117" i="15"/>
  <c r="AF117" i="15"/>
  <c r="AE117" i="15"/>
  <c r="AC117" i="15"/>
  <c r="AB117" i="15"/>
  <c r="AA117" i="15"/>
  <c r="Z117" i="15"/>
  <c r="Y117" i="15"/>
  <c r="X117" i="15"/>
  <c r="W117" i="15"/>
  <c r="V117" i="15"/>
  <c r="U117" i="15"/>
  <c r="T117" i="15"/>
  <c r="S117" i="15"/>
  <c r="R117" i="15"/>
  <c r="Q117" i="15"/>
  <c r="P117" i="15"/>
  <c r="O117" i="15"/>
  <c r="N117" i="15"/>
  <c r="M117" i="15"/>
  <c r="L117" i="15"/>
  <c r="K117" i="15"/>
  <c r="J117" i="15"/>
  <c r="I117" i="15"/>
  <c r="BY116" i="15"/>
  <c r="BX116" i="15"/>
  <c r="BW116" i="15"/>
  <c r="BV116" i="15"/>
  <c r="BU116" i="15"/>
  <c r="BT116" i="15"/>
  <c r="BS116" i="15"/>
  <c r="BR116" i="15"/>
  <c r="BQ116" i="15"/>
  <c r="BP116" i="15"/>
  <c r="BO116" i="15"/>
  <c r="BN116" i="15"/>
  <c r="BM116" i="15"/>
  <c r="BL116" i="15"/>
  <c r="BK116" i="15"/>
  <c r="BJ116" i="15"/>
  <c r="BI116" i="15"/>
  <c r="BH116" i="15"/>
  <c r="BG116" i="15"/>
  <c r="BF116" i="15"/>
  <c r="BE116" i="15"/>
  <c r="BD116" i="15"/>
  <c r="BC116" i="15"/>
  <c r="BB116" i="15"/>
  <c r="BA116" i="15"/>
  <c r="AZ116" i="15"/>
  <c r="AY116" i="15"/>
  <c r="AX116" i="15"/>
  <c r="AW116" i="15"/>
  <c r="AV116" i="15"/>
  <c r="AU116" i="15"/>
  <c r="AT116" i="15"/>
  <c r="AS116" i="15"/>
  <c r="AR116" i="15"/>
  <c r="AQ116" i="15"/>
  <c r="AP116" i="15"/>
  <c r="AO116" i="15"/>
  <c r="AN116" i="15"/>
  <c r="AM116" i="15"/>
  <c r="AL116" i="15"/>
  <c r="AK116" i="15"/>
  <c r="AJ116" i="15"/>
  <c r="AI116" i="15"/>
  <c r="AH116" i="15"/>
  <c r="AG116" i="15"/>
  <c r="AF116" i="15"/>
  <c r="AE116" i="15"/>
  <c r="AC116" i="15"/>
  <c r="AB116" i="15"/>
  <c r="AA116" i="15"/>
  <c r="Z116" i="15"/>
  <c r="Y116" i="15"/>
  <c r="X116" i="15"/>
  <c r="W116" i="15"/>
  <c r="V116" i="15"/>
  <c r="U116" i="15"/>
  <c r="T116" i="15"/>
  <c r="S116" i="15"/>
  <c r="R116" i="15"/>
  <c r="Q116" i="15"/>
  <c r="P116" i="15"/>
  <c r="O116" i="15"/>
  <c r="N116" i="15"/>
  <c r="M116" i="15"/>
  <c r="L116" i="15"/>
  <c r="K116" i="15"/>
  <c r="J116" i="15"/>
  <c r="I116" i="15"/>
  <c r="BY115" i="15"/>
  <c r="BX115" i="15"/>
  <c r="BW115" i="15"/>
  <c r="BV115" i="15"/>
  <c r="BU115" i="15"/>
  <c r="BT115" i="15"/>
  <c r="BS115" i="15"/>
  <c r="BR115" i="15"/>
  <c r="BQ115" i="15"/>
  <c r="BP115" i="15"/>
  <c r="BO115" i="15"/>
  <c r="BN115" i="15"/>
  <c r="BM115" i="15"/>
  <c r="BL115" i="15"/>
  <c r="BK115" i="15"/>
  <c r="BJ115" i="15"/>
  <c r="BI115" i="15"/>
  <c r="BH115" i="15"/>
  <c r="BG115" i="15"/>
  <c r="BF115" i="15"/>
  <c r="BE115" i="15"/>
  <c r="BD115" i="15"/>
  <c r="BC115" i="15"/>
  <c r="BB115" i="15"/>
  <c r="BA115" i="15"/>
  <c r="AZ115" i="15"/>
  <c r="AY115" i="15"/>
  <c r="AX115" i="15"/>
  <c r="AW115" i="15"/>
  <c r="AV115" i="15"/>
  <c r="AU115" i="15"/>
  <c r="AT115" i="15"/>
  <c r="AS115" i="15"/>
  <c r="AR115" i="15"/>
  <c r="AQ115" i="15"/>
  <c r="AP115" i="15"/>
  <c r="AO115" i="15"/>
  <c r="AN115" i="15"/>
  <c r="AM115" i="15"/>
  <c r="AL115" i="15"/>
  <c r="AK115" i="15"/>
  <c r="AJ115" i="15"/>
  <c r="AI115" i="15"/>
  <c r="AH115" i="15"/>
  <c r="AG115" i="15"/>
  <c r="AF115" i="15"/>
  <c r="AE115" i="15"/>
  <c r="AC115" i="15"/>
  <c r="AB115" i="15"/>
  <c r="AA115" i="15"/>
  <c r="Z115" i="15"/>
  <c r="Y115" i="15"/>
  <c r="X115" i="15"/>
  <c r="W115" i="15"/>
  <c r="V115" i="15"/>
  <c r="U115" i="15"/>
  <c r="T115" i="15"/>
  <c r="S115" i="15"/>
  <c r="R115" i="15"/>
  <c r="Q115" i="15"/>
  <c r="P115" i="15"/>
  <c r="O115" i="15"/>
  <c r="N115" i="15"/>
  <c r="M115" i="15"/>
  <c r="L115" i="15"/>
  <c r="K115" i="15"/>
  <c r="J115" i="15"/>
  <c r="I115" i="15"/>
  <c r="BY114" i="15"/>
  <c r="BX114" i="15"/>
  <c r="BW114" i="15"/>
  <c r="BV114" i="15"/>
  <c r="BU114" i="15"/>
  <c r="BT114" i="15"/>
  <c r="BS114" i="15"/>
  <c r="BR114" i="15"/>
  <c r="BQ114" i="15"/>
  <c r="BP114" i="15"/>
  <c r="BO114" i="15"/>
  <c r="BN114" i="15"/>
  <c r="BM114" i="15"/>
  <c r="BL114" i="15"/>
  <c r="BK114" i="15"/>
  <c r="BJ114" i="15"/>
  <c r="BI114" i="15"/>
  <c r="BH114" i="15"/>
  <c r="BG114" i="15"/>
  <c r="BF114" i="15"/>
  <c r="BE114" i="15"/>
  <c r="BD114" i="15"/>
  <c r="BC114" i="15"/>
  <c r="BB114" i="15"/>
  <c r="BA114" i="15"/>
  <c r="AZ114" i="15"/>
  <c r="AY114" i="15"/>
  <c r="AX114" i="15"/>
  <c r="AW114" i="15"/>
  <c r="AV114" i="15"/>
  <c r="AU114" i="15"/>
  <c r="AT114" i="15"/>
  <c r="AS114" i="15"/>
  <c r="AR114" i="15"/>
  <c r="AQ114" i="15"/>
  <c r="AP114" i="15"/>
  <c r="AO114" i="15"/>
  <c r="AN114" i="15"/>
  <c r="AM114" i="15"/>
  <c r="AL114" i="15"/>
  <c r="AK114" i="15"/>
  <c r="AJ114" i="15"/>
  <c r="AI114" i="15"/>
  <c r="AH114" i="15"/>
  <c r="AG114" i="15"/>
  <c r="AF114" i="15"/>
  <c r="AE114" i="15"/>
  <c r="AC114" i="15"/>
  <c r="AB114" i="15"/>
  <c r="AA114" i="15"/>
  <c r="Z114" i="15"/>
  <c r="Y114" i="15"/>
  <c r="X114" i="15"/>
  <c r="W114" i="15"/>
  <c r="V114" i="15"/>
  <c r="U114" i="15"/>
  <c r="T114" i="15"/>
  <c r="S114" i="15"/>
  <c r="R114" i="15"/>
  <c r="Q114" i="15"/>
  <c r="P114" i="15"/>
  <c r="O114" i="15"/>
  <c r="N114" i="15"/>
  <c r="M114" i="15"/>
  <c r="L114" i="15"/>
  <c r="K114" i="15"/>
  <c r="J114" i="15"/>
  <c r="I114" i="15"/>
  <c r="BY113" i="15"/>
  <c r="BX113" i="15"/>
  <c r="BW113" i="15"/>
  <c r="BV113" i="15"/>
  <c r="BU113" i="15"/>
  <c r="BT113" i="15"/>
  <c r="BS113" i="15"/>
  <c r="BR113" i="15"/>
  <c r="BQ113" i="15"/>
  <c r="BP113" i="15"/>
  <c r="BO113" i="15"/>
  <c r="BN113" i="15"/>
  <c r="BM113" i="15"/>
  <c r="BL113" i="15"/>
  <c r="BK113" i="15"/>
  <c r="BJ113" i="15"/>
  <c r="BI113" i="15"/>
  <c r="BH113" i="15"/>
  <c r="BG113" i="15"/>
  <c r="BF113" i="15"/>
  <c r="BE113" i="15"/>
  <c r="BD113" i="15"/>
  <c r="BC113" i="15"/>
  <c r="BB113" i="15"/>
  <c r="BA113" i="15"/>
  <c r="AZ113" i="15"/>
  <c r="AY113" i="15"/>
  <c r="AX113" i="15"/>
  <c r="AW113" i="15"/>
  <c r="AV113" i="15"/>
  <c r="AU113" i="15"/>
  <c r="AT113" i="15"/>
  <c r="AS113" i="15"/>
  <c r="AR113" i="15"/>
  <c r="AQ113" i="15"/>
  <c r="AP113" i="15"/>
  <c r="AO113" i="15"/>
  <c r="AN113" i="15"/>
  <c r="AM113" i="15"/>
  <c r="AL113" i="15"/>
  <c r="AK113" i="15"/>
  <c r="AJ113" i="15"/>
  <c r="AI113" i="15"/>
  <c r="AH113" i="15"/>
  <c r="AG113" i="15"/>
  <c r="AF113" i="15"/>
  <c r="AE113" i="15"/>
  <c r="AC113" i="15"/>
  <c r="AB113" i="15"/>
  <c r="AA113" i="15"/>
  <c r="Z113" i="15"/>
  <c r="Y113" i="15"/>
  <c r="X113" i="15"/>
  <c r="W113" i="15"/>
  <c r="V113" i="15"/>
  <c r="U113" i="15"/>
  <c r="T113" i="15"/>
  <c r="S113" i="15"/>
  <c r="R113" i="15"/>
  <c r="Q113" i="15"/>
  <c r="P113" i="15"/>
  <c r="O113" i="15"/>
  <c r="N113" i="15"/>
  <c r="M113" i="15"/>
  <c r="L113" i="15"/>
  <c r="K113" i="15"/>
  <c r="J113" i="15"/>
  <c r="I113" i="15"/>
  <c r="BY112" i="15"/>
  <c r="BX112" i="15"/>
  <c r="BW112" i="15"/>
  <c r="BV112" i="15"/>
  <c r="BU112" i="15"/>
  <c r="BT112" i="15"/>
  <c r="BS112" i="15"/>
  <c r="BR112" i="15"/>
  <c r="BQ112" i="15"/>
  <c r="BP112" i="15"/>
  <c r="BO112" i="15"/>
  <c r="BN112" i="15"/>
  <c r="BM112" i="15"/>
  <c r="BL112" i="15"/>
  <c r="BK112" i="15"/>
  <c r="BJ112" i="15"/>
  <c r="BI112" i="15"/>
  <c r="BH112" i="15"/>
  <c r="BG112" i="15"/>
  <c r="BF112" i="15"/>
  <c r="BE112" i="15"/>
  <c r="BD112" i="15"/>
  <c r="BC112" i="15"/>
  <c r="BB112" i="15"/>
  <c r="BA112" i="15"/>
  <c r="AZ112" i="15"/>
  <c r="AY112" i="15"/>
  <c r="AX112" i="15"/>
  <c r="AW112" i="15"/>
  <c r="AV112" i="15"/>
  <c r="AU112" i="15"/>
  <c r="AT112" i="15"/>
  <c r="AS112" i="15"/>
  <c r="AR112" i="15"/>
  <c r="AQ112" i="15"/>
  <c r="AP112" i="15"/>
  <c r="AO112" i="15"/>
  <c r="AN112" i="15"/>
  <c r="AM112" i="15"/>
  <c r="AL112" i="15"/>
  <c r="AK112" i="15"/>
  <c r="AJ112" i="15"/>
  <c r="AI112" i="15"/>
  <c r="AH112" i="15"/>
  <c r="AG112" i="15"/>
  <c r="AF112" i="15"/>
  <c r="AE112" i="15"/>
  <c r="AC112" i="15"/>
  <c r="AB112" i="15"/>
  <c r="AA112" i="15"/>
  <c r="Z112" i="15"/>
  <c r="Y112" i="15"/>
  <c r="X112" i="15"/>
  <c r="W112" i="15"/>
  <c r="V112" i="15"/>
  <c r="U112" i="15"/>
  <c r="T112" i="15"/>
  <c r="S112" i="15"/>
  <c r="R112" i="15"/>
  <c r="Q112" i="15"/>
  <c r="P112" i="15"/>
  <c r="O112" i="15"/>
  <c r="N112" i="15"/>
  <c r="M112" i="15"/>
  <c r="L112" i="15"/>
  <c r="K112" i="15"/>
  <c r="J112" i="15"/>
  <c r="I112" i="15"/>
  <c r="BY111" i="15"/>
  <c r="BX111" i="15"/>
  <c r="BW111" i="15"/>
  <c r="BV111" i="15"/>
  <c r="BU111" i="15"/>
  <c r="BT111" i="15"/>
  <c r="BS111" i="15"/>
  <c r="BR111" i="15"/>
  <c r="BQ111" i="15"/>
  <c r="BP111" i="15"/>
  <c r="BO111" i="15"/>
  <c r="BN111" i="15"/>
  <c r="BM111" i="15"/>
  <c r="BL111" i="15"/>
  <c r="BK111" i="15"/>
  <c r="BJ111" i="15"/>
  <c r="BI111" i="15"/>
  <c r="BH111" i="15"/>
  <c r="BG111" i="15"/>
  <c r="BF111" i="15"/>
  <c r="BE111" i="15"/>
  <c r="BD111" i="15"/>
  <c r="BC111" i="15"/>
  <c r="BB111" i="15"/>
  <c r="BA111" i="15"/>
  <c r="AZ111" i="15"/>
  <c r="AY111" i="15"/>
  <c r="AX111" i="15"/>
  <c r="AW111" i="15"/>
  <c r="AV111" i="15"/>
  <c r="AU111" i="15"/>
  <c r="AT111" i="15"/>
  <c r="AS111" i="15"/>
  <c r="AR111" i="15"/>
  <c r="AQ111" i="15"/>
  <c r="AP111" i="15"/>
  <c r="AO111" i="15"/>
  <c r="AN111" i="15"/>
  <c r="AM111" i="15"/>
  <c r="AL111" i="15"/>
  <c r="AK111" i="15"/>
  <c r="AJ111" i="15"/>
  <c r="AI111" i="15"/>
  <c r="AH111" i="15"/>
  <c r="AG111" i="15"/>
  <c r="AF111" i="15"/>
  <c r="AE111" i="15"/>
  <c r="AC111" i="15"/>
  <c r="AB111" i="15"/>
  <c r="AA111" i="15"/>
  <c r="Z111" i="15"/>
  <c r="Y111" i="15"/>
  <c r="X111" i="15"/>
  <c r="W111" i="15"/>
  <c r="V111" i="15"/>
  <c r="U111" i="15"/>
  <c r="T111" i="15"/>
  <c r="S111" i="15"/>
  <c r="R111" i="15"/>
  <c r="Q111" i="15"/>
  <c r="P111" i="15"/>
  <c r="O111" i="15"/>
  <c r="N111" i="15"/>
  <c r="M111" i="15"/>
  <c r="L111" i="15"/>
  <c r="K111" i="15"/>
  <c r="J111" i="15"/>
  <c r="I111" i="15"/>
  <c r="BY110" i="15"/>
  <c r="BX110" i="15"/>
  <c r="BW110" i="15"/>
  <c r="BV110" i="15"/>
  <c r="BU110" i="15"/>
  <c r="BT110" i="15"/>
  <c r="BS110" i="15"/>
  <c r="BR110" i="15"/>
  <c r="BQ110" i="15"/>
  <c r="BP110" i="15"/>
  <c r="BO110" i="15"/>
  <c r="BN110" i="15"/>
  <c r="BM110" i="15"/>
  <c r="BL110" i="15"/>
  <c r="BK110" i="15"/>
  <c r="BJ110" i="15"/>
  <c r="BI110" i="15"/>
  <c r="BH110" i="15"/>
  <c r="BG110" i="15"/>
  <c r="BF110" i="15"/>
  <c r="BE110" i="15"/>
  <c r="BD110" i="15"/>
  <c r="BC110" i="15"/>
  <c r="BB110" i="15"/>
  <c r="BA110" i="15"/>
  <c r="AZ110" i="15"/>
  <c r="AY110" i="15"/>
  <c r="AX110" i="15"/>
  <c r="AW110" i="15"/>
  <c r="AV110" i="15"/>
  <c r="AU110" i="15"/>
  <c r="AT110" i="15"/>
  <c r="AS110" i="15"/>
  <c r="AR110" i="15"/>
  <c r="AQ110" i="15"/>
  <c r="AP110" i="15"/>
  <c r="AO110" i="15"/>
  <c r="AN110" i="15"/>
  <c r="AM110" i="15"/>
  <c r="AL110" i="15"/>
  <c r="AK110" i="15"/>
  <c r="AJ110" i="15"/>
  <c r="AI110" i="15"/>
  <c r="AH110" i="15"/>
  <c r="AG110" i="15"/>
  <c r="AF110" i="15"/>
  <c r="AE110" i="15"/>
  <c r="AC110" i="15"/>
  <c r="AB110" i="15"/>
  <c r="AA110" i="15"/>
  <c r="Z110" i="15"/>
  <c r="Y110" i="15"/>
  <c r="X110" i="15"/>
  <c r="W110" i="15"/>
  <c r="V110" i="15"/>
  <c r="U110" i="15"/>
  <c r="T110" i="15"/>
  <c r="S110" i="15"/>
  <c r="R110" i="15"/>
  <c r="Q110" i="15"/>
  <c r="P110" i="15"/>
  <c r="O110" i="15"/>
  <c r="N110" i="15"/>
  <c r="M110" i="15"/>
  <c r="L110" i="15"/>
  <c r="K110" i="15"/>
  <c r="J110" i="15"/>
  <c r="I110" i="15"/>
  <c r="BY109" i="15"/>
  <c r="BX109" i="15"/>
  <c r="BW109" i="15"/>
  <c r="BV109" i="15"/>
  <c r="BU109" i="15"/>
  <c r="BT109" i="15"/>
  <c r="BS109" i="15"/>
  <c r="BR109" i="15"/>
  <c r="BQ109" i="15"/>
  <c r="BP109" i="15"/>
  <c r="BO109" i="15"/>
  <c r="BN109" i="15"/>
  <c r="BM109" i="15"/>
  <c r="BL109" i="15"/>
  <c r="BK109" i="15"/>
  <c r="BJ109" i="15"/>
  <c r="BI109" i="15"/>
  <c r="BH109" i="15"/>
  <c r="BG109" i="15"/>
  <c r="BF109" i="15"/>
  <c r="BE109" i="15"/>
  <c r="BD109" i="15"/>
  <c r="BC109" i="15"/>
  <c r="BB109" i="15"/>
  <c r="BA109" i="15"/>
  <c r="AZ109" i="15"/>
  <c r="AY109" i="15"/>
  <c r="AX109" i="15"/>
  <c r="AW109" i="15"/>
  <c r="AV109" i="15"/>
  <c r="AU109" i="15"/>
  <c r="AT109" i="15"/>
  <c r="AS109" i="15"/>
  <c r="AR109" i="15"/>
  <c r="AQ109" i="15"/>
  <c r="AP109" i="15"/>
  <c r="AO109" i="15"/>
  <c r="AN109" i="15"/>
  <c r="AM109" i="15"/>
  <c r="AL109" i="15"/>
  <c r="AK109" i="15"/>
  <c r="AJ109" i="15"/>
  <c r="AI109" i="15"/>
  <c r="AH109" i="15"/>
  <c r="AG109" i="15"/>
  <c r="AF109" i="15"/>
  <c r="AE109" i="15"/>
  <c r="AC109" i="15"/>
  <c r="AB109" i="15"/>
  <c r="AA109" i="15"/>
  <c r="Z109" i="15"/>
  <c r="Y109" i="15"/>
  <c r="X109" i="15"/>
  <c r="W109" i="15"/>
  <c r="V109" i="15"/>
  <c r="U109" i="15"/>
  <c r="T109" i="15"/>
  <c r="S109" i="15"/>
  <c r="R109" i="15"/>
  <c r="Q109" i="15"/>
  <c r="P109" i="15"/>
  <c r="O109" i="15"/>
  <c r="N109" i="15"/>
  <c r="M109" i="15"/>
  <c r="L109" i="15"/>
  <c r="K109" i="15"/>
  <c r="J109" i="15"/>
  <c r="I109" i="15"/>
  <c r="BY108" i="15"/>
  <c r="BX108" i="15"/>
  <c r="BW108" i="15"/>
  <c r="BV108" i="15"/>
  <c r="BU108" i="15"/>
  <c r="BT108" i="15"/>
  <c r="BS108" i="15"/>
  <c r="BR108" i="15"/>
  <c r="BQ108" i="15"/>
  <c r="BP108" i="15"/>
  <c r="BO108" i="15"/>
  <c r="BN108" i="15"/>
  <c r="BM108" i="15"/>
  <c r="BL108" i="15"/>
  <c r="BK108" i="15"/>
  <c r="BJ108" i="15"/>
  <c r="BI108" i="15"/>
  <c r="BH108" i="15"/>
  <c r="BG108" i="15"/>
  <c r="BF108" i="15"/>
  <c r="BE108" i="15"/>
  <c r="BD108" i="15"/>
  <c r="BC108" i="15"/>
  <c r="BB108" i="15"/>
  <c r="BA108" i="15"/>
  <c r="AZ108" i="15"/>
  <c r="AY108" i="15"/>
  <c r="AX108" i="15"/>
  <c r="AW108" i="15"/>
  <c r="AV108" i="15"/>
  <c r="AU108" i="15"/>
  <c r="AT108" i="15"/>
  <c r="AS108" i="15"/>
  <c r="AR108" i="15"/>
  <c r="AQ108" i="15"/>
  <c r="AP108" i="15"/>
  <c r="AO108" i="15"/>
  <c r="AN108" i="15"/>
  <c r="AM108" i="15"/>
  <c r="AL108" i="15"/>
  <c r="AK108" i="15"/>
  <c r="AJ108" i="15"/>
  <c r="AI108" i="15"/>
  <c r="AH108" i="15"/>
  <c r="AG108" i="15"/>
  <c r="AF108" i="15"/>
  <c r="AE108" i="15"/>
  <c r="AC108" i="15"/>
  <c r="AB108" i="15"/>
  <c r="AA108" i="15"/>
  <c r="Z108" i="15"/>
  <c r="Y108" i="15"/>
  <c r="X108" i="15"/>
  <c r="W108" i="15"/>
  <c r="V108" i="15"/>
  <c r="U108" i="15"/>
  <c r="T108" i="15"/>
  <c r="S108" i="15"/>
  <c r="R108" i="15"/>
  <c r="Q108" i="15"/>
  <c r="P108" i="15"/>
  <c r="O108" i="15"/>
  <c r="N108" i="15"/>
  <c r="M108" i="15"/>
  <c r="L108" i="15"/>
  <c r="K108" i="15"/>
  <c r="J108" i="15"/>
  <c r="I108" i="15"/>
  <c r="BY107" i="15"/>
  <c r="BX107" i="15"/>
  <c r="BW107" i="15"/>
  <c r="BV107" i="15"/>
  <c r="BU107" i="15"/>
  <c r="BT107" i="15"/>
  <c r="BS107" i="15"/>
  <c r="BR107" i="15"/>
  <c r="BQ107" i="15"/>
  <c r="BP107" i="15"/>
  <c r="BO107" i="15"/>
  <c r="BN107" i="15"/>
  <c r="BM107" i="15"/>
  <c r="BL107" i="15"/>
  <c r="BK107" i="15"/>
  <c r="BJ107" i="15"/>
  <c r="BI107" i="15"/>
  <c r="BH107" i="15"/>
  <c r="BG107" i="15"/>
  <c r="BF107" i="15"/>
  <c r="BE107" i="15"/>
  <c r="BD107" i="15"/>
  <c r="BC107" i="15"/>
  <c r="BB107" i="15"/>
  <c r="BA107" i="15"/>
  <c r="AZ107" i="15"/>
  <c r="AY107" i="15"/>
  <c r="AX107" i="15"/>
  <c r="AW107" i="15"/>
  <c r="AV107" i="15"/>
  <c r="AU107" i="15"/>
  <c r="AT107" i="15"/>
  <c r="AS107" i="15"/>
  <c r="AR107" i="15"/>
  <c r="AQ107" i="15"/>
  <c r="AP107" i="15"/>
  <c r="AO107" i="15"/>
  <c r="AN107" i="15"/>
  <c r="AM107" i="15"/>
  <c r="AL107" i="15"/>
  <c r="AK107" i="15"/>
  <c r="AJ107" i="15"/>
  <c r="AI107" i="15"/>
  <c r="AH107" i="15"/>
  <c r="AG107" i="15"/>
  <c r="AF107" i="15"/>
  <c r="AE107" i="15"/>
  <c r="AC107" i="15"/>
  <c r="AB107" i="15"/>
  <c r="AA107" i="15"/>
  <c r="Z107" i="15"/>
  <c r="Y107" i="15"/>
  <c r="X107" i="15"/>
  <c r="W107" i="15"/>
  <c r="V107" i="15"/>
  <c r="U107" i="15"/>
  <c r="T107" i="15"/>
  <c r="S107" i="15"/>
  <c r="R107" i="15"/>
  <c r="Q107" i="15"/>
  <c r="P107" i="15"/>
  <c r="O107" i="15"/>
  <c r="N107" i="15"/>
  <c r="M107" i="15"/>
  <c r="L107" i="15"/>
  <c r="K107" i="15"/>
  <c r="J107" i="15"/>
  <c r="I107" i="15"/>
  <c r="BY106" i="15"/>
  <c r="BX106" i="15"/>
  <c r="BW106" i="15"/>
  <c r="BV106" i="15"/>
  <c r="BU106" i="15"/>
  <c r="BT106" i="15"/>
  <c r="BS106" i="15"/>
  <c r="BR106" i="15"/>
  <c r="BQ106" i="15"/>
  <c r="BP106" i="15"/>
  <c r="BO106" i="15"/>
  <c r="BN106" i="15"/>
  <c r="BM106" i="15"/>
  <c r="BL106" i="15"/>
  <c r="BK106" i="15"/>
  <c r="BJ106" i="15"/>
  <c r="BI106" i="15"/>
  <c r="BH106" i="15"/>
  <c r="BG106" i="15"/>
  <c r="BF106" i="15"/>
  <c r="BE106" i="15"/>
  <c r="BD106" i="15"/>
  <c r="BC106" i="15"/>
  <c r="BB106" i="15"/>
  <c r="BA106" i="15"/>
  <c r="AZ106" i="15"/>
  <c r="AY106" i="15"/>
  <c r="AX106" i="15"/>
  <c r="AW106" i="15"/>
  <c r="AV106" i="15"/>
  <c r="AU106" i="15"/>
  <c r="AT106" i="15"/>
  <c r="AS106" i="15"/>
  <c r="AR106" i="15"/>
  <c r="AQ106" i="15"/>
  <c r="AP106" i="15"/>
  <c r="AO106" i="15"/>
  <c r="AN106" i="15"/>
  <c r="AM106" i="15"/>
  <c r="AL106" i="15"/>
  <c r="AK106" i="15"/>
  <c r="AJ106" i="15"/>
  <c r="AI106" i="15"/>
  <c r="AH106" i="15"/>
  <c r="AG106" i="15"/>
  <c r="AF106" i="15"/>
  <c r="AE106" i="15"/>
  <c r="AC106" i="15"/>
  <c r="AB106" i="15"/>
  <c r="AA106" i="15"/>
  <c r="Z106" i="15"/>
  <c r="Y106" i="15"/>
  <c r="X106" i="15"/>
  <c r="W106" i="15"/>
  <c r="V106" i="15"/>
  <c r="U106" i="15"/>
  <c r="T106" i="15"/>
  <c r="S106" i="15"/>
  <c r="R106" i="15"/>
  <c r="Q106" i="15"/>
  <c r="P106" i="15"/>
  <c r="O106" i="15"/>
  <c r="N106" i="15"/>
  <c r="M106" i="15"/>
  <c r="L106" i="15"/>
  <c r="K106" i="15"/>
  <c r="J106" i="15"/>
  <c r="I106" i="15"/>
  <c r="BY105" i="15"/>
  <c r="BX105" i="15"/>
  <c r="BW105" i="15"/>
  <c r="BV105" i="15"/>
  <c r="BU105" i="15"/>
  <c r="BT105" i="15"/>
  <c r="BS105" i="15"/>
  <c r="BR105" i="15"/>
  <c r="BQ105" i="15"/>
  <c r="BP105" i="15"/>
  <c r="BO105" i="15"/>
  <c r="BN105" i="15"/>
  <c r="BM105" i="15"/>
  <c r="BL105" i="15"/>
  <c r="BK105" i="15"/>
  <c r="BJ105" i="15"/>
  <c r="BI105" i="15"/>
  <c r="BH105" i="15"/>
  <c r="BG105" i="15"/>
  <c r="BF105" i="15"/>
  <c r="BE105" i="15"/>
  <c r="BD105" i="15"/>
  <c r="BC105" i="15"/>
  <c r="BB105" i="15"/>
  <c r="BA105" i="15"/>
  <c r="AZ105" i="15"/>
  <c r="AY105" i="15"/>
  <c r="AX105" i="15"/>
  <c r="AW105" i="15"/>
  <c r="AV105" i="15"/>
  <c r="AU105" i="15"/>
  <c r="AT105" i="15"/>
  <c r="AS105" i="15"/>
  <c r="AR105" i="15"/>
  <c r="AQ105" i="15"/>
  <c r="AP105" i="15"/>
  <c r="AO105" i="15"/>
  <c r="AN105" i="15"/>
  <c r="AM105" i="15"/>
  <c r="AL105" i="15"/>
  <c r="AK105" i="15"/>
  <c r="AJ105" i="15"/>
  <c r="AI105" i="15"/>
  <c r="AH105" i="15"/>
  <c r="AG105" i="15"/>
  <c r="AF105" i="15"/>
  <c r="AE105" i="15"/>
  <c r="AC105" i="15"/>
  <c r="AB105" i="15"/>
  <c r="AA105" i="15"/>
  <c r="Z105" i="15"/>
  <c r="Y105" i="15"/>
  <c r="X105" i="15"/>
  <c r="W105" i="15"/>
  <c r="V105" i="15"/>
  <c r="U105" i="15"/>
  <c r="T105" i="15"/>
  <c r="S105" i="15"/>
  <c r="R105" i="15"/>
  <c r="Q105" i="15"/>
  <c r="P105" i="15"/>
  <c r="O105" i="15"/>
  <c r="N105" i="15"/>
  <c r="M105" i="15"/>
  <c r="L105" i="15"/>
  <c r="K105" i="15"/>
  <c r="J105" i="15"/>
  <c r="I105" i="15"/>
  <c r="BY104" i="15"/>
  <c r="BX104" i="15"/>
  <c r="BW104" i="15"/>
  <c r="BV104" i="15"/>
  <c r="BU104" i="15"/>
  <c r="BT104" i="15"/>
  <c r="BS104" i="15"/>
  <c r="BR104" i="15"/>
  <c r="BQ104" i="15"/>
  <c r="BP104" i="15"/>
  <c r="BO104" i="15"/>
  <c r="BN104" i="15"/>
  <c r="BM104" i="15"/>
  <c r="BL104" i="15"/>
  <c r="BK104" i="15"/>
  <c r="BJ104" i="15"/>
  <c r="BI104" i="15"/>
  <c r="BH104" i="15"/>
  <c r="BG104" i="15"/>
  <c r="BF104" i="15"/>
  <c r="BE104" i="15"/>
  <c r="BD104" i="15"/>
  <c r="BC104" i="15"/>
  <c r="BB104" i="15"/>
  <c r="BA104" i="15"/>
  <c r="AZ104" i="15"/>
  <c r="AY104" i="15"/>
  <c r="AX104" i="15"/>
  <c r="AW104" i="15"/>
  <c r="AV104" i="15"/>
  <c r="AU104" i="15"/>
  <c r="AT104" i="15"/>
  <c r="AS104" i="15"/>
  <c r="AR104" i="15"/>
  <c r="AQ104" i="15"/>
  <c r="AP104" i="15"/>
  <c r="AO104" i="15"/>
  <c r="AN104" i="15"/>
  <c r="AM104" i="15"/>
  <c r="AL104" i="15"/>
  <c r="AK104" i="15"/>
  <c r="AJ104" i="15"/>
  <c r="AI104" i="15"/>
  <c r="AH104" i="15"/>
  <c r="AG104" i="15"/>
  <c r="AF104" i="15"/>
  <c r="AE104" i="15"/>
  <c r="AC104" i="15"/>
  <c r="AB104" i="15"/>
  <c r="AA104" i="15"/>
  <c r="Z104" i="15"/>
  <c r="Y104" i="15"/>
  <c r="X104" i="15"/>
  <c r="W104" i="15"/>
  <c r="V104" i="15"/>
  <c r="U104" i="15"/>
  <c r="T104" i="15"/>
  <c r="S104" i="15"/>
  <c r="R104" i="15"/>
  <c r="Q104" i="15"/>
  <c r="P104" i="15"/>
  <c r="O104" i="15"/>
  <c r="N104" i="15"/>
  <c r="M104" i="15"/>
  <c r="L104" i="15"/>
  <c r="K104" i="15"/>
  <c r="J104" i="15"/>
  <c r="I104" i="15"/>
  <c r="BY103" i="15"/>
  <c r="BX103" i="15"/>
  <c r="BW103" i="15"/>
  <c r="BV103" i="15"/>
  <c r="BU103" i="15"/>
  <c r="BT103" i="15"/>
  <c r="BS103" i="15"/>
  <c r="BR103" i="15"/>
  <c r="BQ103" i="15"/>
  <c r="BP103" i="15"/>
  <c r="BO103" i="15"/>
  <c r="BN103" i="15"/>
  <c r="BM103" i="15"/>
  <c r="BL103" i="15"/>
  <c r="BK103" i="15"/>
  <c r="BJ103" i="15"/>
  <c r="BI103" i="15"/>
  <c r="BH103" i="15"/>
  <c r="BG103" i="15"/>
  <c r="BF103" i="15"/>
  <c r="BE103" i="15"/>
  <c r="BD103" i="15"/>
  <c r="BC103" i="15"/>
  <c r="BB103" i="15"/>
  <c r="BA103" i="15"/>
  <c r="AZ103" i="15"/>
  <c r="AY103" i="15"/>
  <c r="AX103" i="15"/>
  <c r="AW103" i="15"/>
  <c r="AV103" i="15"/>
  <c r="AU103" i="15"/>
  <c r="AT103" i="15"/>
  <c r="AS103" i="15"/>
  <c r="AR103" i="15"/>
  <c r="AQ103" i="15"/>
  <c r="AP103" i="15"/>
  <c r="AO103" i="15"/>
  <c r="AN103" i="15"/>
  <c r="AM103" i="15"/>
  <c r="AL103" i="15"/>
  <c r="AK103" i="15"/>
  <c r="AJ103" i="15"/>
  <c r="AI103" i="15"/>
  <c r="AH103" i="15"/>
  <c r="AG103" i="15"/>
  <c r="AF103" i="15"/>
  <c r="AE103" i="15"/>
  <c r="AC103" i="15"/>
  <c r="AB103" i="15"/>
  <c r="AA103" i="15"/>
  <c r="Z103" i="15"/>
  <c r="Y103" i="15"/>
  <c r="X103" i="15"/>
  <c r="W103" i="15"/>
  <c r="V103" i="15"/>
  <c r="U103" i="15"/>
  <c r="T103" i="15"/>
  <c r="S103" i="15"/>
  <c r="R103" i="15"/>
  <c r="Q103" i="15"/>
  <c r="P103" i="15"/>
  <c r="O103" i="15"/>
  <c r="N103" i="15"/>
  <c r="M103" i="15"/>
  <c r="L103" i="15"/>
  <c r="K103" i="15"/>
  <c r="J103" i="15"/>
  <c r="I103" i="15"/>
  <c r="BY102" i="15"/>
  <c r="BX102" i="15"/>
  <c r="BW102" i="15"/>
  <c r="BV102" i="15"/>
  <c r="BU102" i="15"/>
  <c r="BT102" i="15"/>
  <c r="BS102" i="15"/>
  <c r="BR102" i="15"/>
  <c r="BQ102" i="15"/>
  <c r="BP102" i="15"/>
  <c r="BO102" i="15"/>
  <c r="BN102" i="15"/>
  <c r="BM102" i="15"/>
  <c r="BL102" i="15"/>
  <c r="BK102" i="15"/>
  <c r="BJ102" i="15"/>
  <c r="BI102" i="15"/>
  <c r="BH102" i="15"/>
  <c r="BG102" i="15"/>
  <c r="BF102" i="15"/>
  <c r="BE102" i="15"/>
  <c r="BD102" i="15"/>
  <c r="BC102" i="15"/>
  <c r="BB102" i="15"/>
  <c r="BA102" i="15"/>
  <c r="AZ102" i="15"/>
  <c r="AY102" i="15"/>
  <c r="AX102" i="15"/>
  <c r="AW102" i="15"/>
  <c r="AV102" i="15"/>
  <c r="AU102" i="15"/>
  <c r="AT102" i="15"/>
  <c r="AS102" i="15"/>
  <c r="AR102" i="15"/>
  <c r="AQ102" i="15"/>
  <c r="AP102" i="15"/>
  <c r="AO102" i="15"/>
  <c r="AN102" i="15"/>
  <c r="AM102" i="15"/>
  <c r="AL102" i="15"/>
  <c r="AK102" i="15"/>
  <c r="AJ102" i="15"/>
  <c r="AI102" i="15"/>
  <c r="AH102" i="15"/>
  <c r="AG102" i="15"/>
  <c r="AF102" i="15"/>
  <c r="AE102" i="15"/>
  <c r="AC102" i="15"/>
  <c r="AB102" i="15"/>
  <c r="AA102" i="15"/>
  <c r="Z102" i="15"/>
  <c r="Y102" i="15"/>
  <c r="X102" i="15"/>
  <c r="W102" i="15"/>
  <c r="V102" i="15"/>
  <c r="U102" i="15"/>
  <c r="T102" i="15"/>
  <c r="S102" i="15"/>
  <c r="R102" i="15"/>
  <c r="Q102" i="15"/>
  <c r="P102" i="15"/>
  <c r="O102" i="15"/>
  <c r="N102" i="15"/>
  <c r="M102" i="15"/>
  <c r="L102" i="15"/>
  <c r="K102" i="15"/>
  <c r="J102" i="15"/>
  <c r="I102" i="15"/>
  <c r="BY101" i="15"/>
  <c r="BX101" i="15"/>
  <c r="BW101" i="15"/>
  <c r="BV101" i="15"/>
  <c r="BU101" i="15"/>
  <c r="BT101" i="15"/>
  <c r="BS101" i="15"/>
  <c r="BR101" i="15"/>
  <c r="BQ101" i="15"/>
  <c r="BP101" i="15"/>
  <c r="BO101" i="15"/>
  <c r="BN101" i="15"/>
  <c r="BM101" i="15"/>
  <c r="BL101" i="15"/>
  <c r="BK101" i="15"/>
  <c r="BJ101" i="15"/>
  <c r="BI101" i="15"/>
  <c r="BH101" i="15"/>
  <c r="BG101" i="15"/>
  <c r="BF101" i="15"/>
  <c r="BE101" i="15"/>
  <c r="BD101" i="15"/>
  <c r="BC101" i="15"/>
  <c r="BB101" i="15"/>
  <c r="BA101" i="15"/>
  <c r="AZ101" i="15"/>
  <c r="AY101" i="15"/>
  <c r="AX101" i="15"/>
  <c r="AW101" i="15"/>
  <c r="AV101" i="15"/>
  <c r="AU101" i="15"/>
  <c r="AT101" i="15"/>
  <c r="AS101" i="15"/>
  <c r="AR101" i="15"/>
  <c r="AQ101" i="15"/>
  <c r="AP101" i="15"/>
  <c r="AO101" i="15"/>
  <c r="AN101" i="15"/>
  <c r="AM101" i="15"/>
  <c r="AL101" i="15"/>
  <c r="AK101" i="15"/>
  <c r="AJ101" i="15"/>
  <c r="AI101" i="15"/>
  <c r="AH101" i="15"/>
  <c r="AG101" i="15"/>
  <c r="AF101" i="15"/>
  <c r="AE101" i="15"/>
  <c r="AC101" i="15"/>
  <c r="AB101" i="15"/>
  <c r="AA101" i="15"/>
  <c r="Z101" i="15"/>
  <c r="Y101" i="15"/>
  <c r="X101" i="15"/>
  <c r="W101" i="15"/>
  <c r="V101" i="15"/>
  <c r="U101" i="15"/>
  <c r="T101" i="15"/>
  <c r="S101" i="15"/>
  <c r="R101" i="15"/>
  <c r="Q101" i="15"/>
  <c r="P101" i="15"/>
  <c r="O101" i="15"/>
  <c r="N101" i="15"/>
  <c r="M101" i="15"/>
  <c r="L101" i="15"/>
  <c r="K101" i="15"/>
  <c r="J101" i="15"/>
  <c r="I101" i="15"/>
  <c r="BY100" i="15"/>
  <c r="BX100" i="15"/>
  <c r="BW100" i="15"/>
  <c r="BV100" i="15"/>
  <c r="BU100" i="15"/>
  <c r="BT100" i="15"/>
  <c r="BS100" i="15"/>
  <c r="BR100" i="15"/>
  <c r="BQ100" i="15"/>
  <c r="BP100" i="15"/>
  <c r="BO100" i="15"/>
  <c r="BN100" i="15"/>
  <c r="BM100" i="15"/>
  <c r="BL100" i="15"/>
  <c r="BK100" i="15"/>
  <c r="BJ100" i="15"/>
  <c r="BI100" i="15"/>
  <c r="BH100" i="15"/>
  <c r="BG100" i="15"/>
  <c r="BF100" i="15"/>
  <c r="BE100" i="15"/>
  <c r="BD100" i="15"/>
  <c r="BC100" i="15"/>
  <c r="BB100" i="15"/>
  <c r="BA100" i="15"/>
  <c r="AZ100" i="15"/>
  <c r="AY100" i="15"/>
  <c r="AX100" i="15"/>
  <c r="AW100" i="15"/>
  <c r="AV100" i="15"/>
  <c r="AU100" i="15"/>
  <c r="AT100" i="15"/>
  <c r="AS100" i="15"/>
  <c r="AR100" i="15"/>
  <c r="AQ100" i="15"/>
  <c r="AP100" i="15"/>
  <c r="AO100" i="15"/>
  <c r="AN100" i="15"/>
  <c r="AM100" i="15"/>
  <c r="AL100" i="15"/>
  <c r="AK100" i="15"/>
  <c r="AJ100" i="15"/>
  <c r="AI100" i="15"/>
  <c r="AH100" i="15"/>
  <c r="AG100" i="15"/>
  <c r="AF100" i="15"/>
  <c r="AE100" i="15"/>
  <c r="AC100" i="15"/>
  <c r="AB100" i="15"/>
  <c r="AA100" i="15"/>
  <c r="Z100" i="15"/>
  <c r="Y100" i="15"/>
  <c r="X100" i="15"/>
  <c r="W100" i="15"/>
  <c r="V100" i="15"/>
  <c r="U100" i="15"/>
  <c r="T100" i="15"/>
  <c r="S100" i="15"/>
  <c r="R100" i="15"/>
  <c r="Q100" i="15"/>
  <c r="P100" i="15"/>
  <c r="O100" i="15"/>
  <c r="N100" i="15"/>
  <c r="M100" i="15"/>
  <c r="L100" i="15"/>
  <c r="K100" i="15"/>
  <c r="J100" i="15"/>
  <c r="I100" i="15"/>
  <c r="BY99" i="15"/>
  <c r="BX99" i="15"/>
  <c r="BW99" i="15"/>
  <c r="BV99" i="15"/>
  <c r="BU99" i="15"/>
  <c r="BT99" i="15"/>
  <c r="BS99" i="15"/>
  <c r="BR99" i="15"/>
  <c r="BQ99" i="15"/>
  <c r="BP99" i="15"/>
  <c r="BO99" i="15"/>
  <c r="BN99" i="15"/>
  <c r="BM99" i="15"/>
  <c r="BL99" i="15"/>
  <c r="BK99" i="15"/>
  <c r="BJ99" i="15"/>
  <c r="BI99" i="15"/>
  <c r="BH99" i="15"/>
  <c r="BG99" i="15"/>
  <c r="BF99" i="15"/>
  <c r="BE99" i="15"/>
  <c r="BD99" i="15"/>
  <c r="BC99" i="15"/>
  <c r="BB99" i="15"/>
  <c r="BA99" i="15"/>
  <c r="AZ99" i="15"/>
  <c r="AY99" i="15"/>
  <c r="AX99" i="15"/>
  <c r="AW99" i="15"/>
  <c r="AV99" i="15"/>
  <c r="AU99" i="15"/>
  <c r="AT99" i="15"/>
  <c r="AS99" i="15"/>
  <c r="AR99" i="15"/>
  <c r="AQ99" i="15"/>
  <c r="AP99" i="15"/>
  <c r="AO99" i="15"/>
  <c r="AN99" i="15"/>
  <c r="AM99" i="15"/>
  <c r="AL99" i="15"/>
  <c r="AK99" i="15"/>
  <c r="AJ99" i="15"/>
  <c r="AI99" i="15"/>
  <c r="AH99" i="15"/>
  <c r="AG99" i="15"/>
  <c r="AF99" i="15"/>
  <c r="AE99" i="15"/>
  <c r="AC99" i="15"/>
  <c r="AB99" i="15"/>
  <c r="AA99" i="15"/>
  <c r="Z99" i="15"/>
  <c r="Y99" i="15"/>
  <c r="X99" i="15"/>
  <c r="W99" i="15"/>
  <c r="V99" i="15"/>
  <c r="U99" i="15"/>
  <c r="T99" i="15"/>
  <c r="S99" i="15"/>
  <c r="R99" i="15"/>
  <c r="Q99" i="15"/>
  <c r="P99" i="15"/>
  <c r="O99" i="15"/>
  <c r="N99" i="15"/>
  <c r="M99" i="15"/>
  <c r="L99" i="15"/>
  <c r="K99" i="15"/>
  <c r="J99" i="15"/>
  <c r="I99" i="15"/>
  <c r="BY98" i="15"/>
  <c r="BX98" i="15"/>
  <c r="BW98" i="15"/>
  <c r="BV98" i="15"/>
  <c r="BU98" i="15"/>
  <c r="BT98" i="15"/>
  <c r="BS98" i="15"/>
  <c r="BR98" i="15"/>
  <c r="BQ98" i="15"/>
  <c r="BP98" i="15"/>
  <c r="BO98" i="15"/>
  <c r="BN98" i="15"/>
  <c r="BM98" i="15"/>
  <c r="BL98" i="15"/>
  <c r="BK98" i="15"/>
  <c r="BJ98" i="15"/>
  <c r="BI98" i="15"/>
  <c r="BH98" i="15"/>
  <c r="BG98" i="15"/>
  <c r="BF98" i="15"/>
  <c r="BE98" i="15"/>
  <c r="BD98" i="15"/>
  <c r="BC98" i="15"/>
  <c r="BB98" i="15"/>
  <c r="BA98" i="15"/>
  <c r="AZ98" i="15"/>
  <c r="AY98" i="15"/>
  <c r="AX98" i="15"/>
  <c r="AW98" i="15"/>
  <c r="AV98" i="15"/>
  <c r="AU98" i="15"/>
  <c r="AT98" i="15"/>
  <c r="AS98" i="15"/>
  <c r="AR98" i="15"/>
  <c r="AQ98" i="15"/>
  <c r="AP98" i="15"/>
  <c r="AO98" i="15"/>
  <c r="AN98" i="15"/>
  <c r="AM98" i="15"/>
  <c r="AL98" i="15"/>
  <c r="AK98" i="15"/>
  <c r="AJ98" i="15"/>
  <c r="AI98" i="15"/>
  <c r="AH98" i="15"/>
  <c r="AG98" i="15"/>
  <c r="AF98" i="15"/>
  <c r="AE98" i="15"/>
  <c r="AC98" i="15"/>
  <c r="AB98" i="15"/>
  <c r="AA98" i="15"/>
  <c r="Z98" i="15"/>
  <c r="Y98" i="15"/>
  <c r="X98" i="15"/>
  <c r="W98" i="15"/>
  <c r="V98" i="15"/>
  <c r="U98" i="15"/>
  <c r="T98" i="15"/>
  <c r="S98" i="15"/>
  <c r="R98" i="15"/>
  <c r="Q98" i="15"/>
  <c r="P98" i="15"/>
  <c r="O98" i="15"/>
  <c r="N98" i="15"/>
  <c r="M98" i="15"/>
  <c r="L98" i="15"/>
  <c r="K98" i="15"/>
  <c r="J98" i="15"/>
  <c r="I98" i="15"/>
  <c r="BY97" i="15"/>
  <c r="BX97" i="15"/>
  <c r="BW97" i="15"/>
  <c r="BV97" i="15"/>
  <c r="BU97" i="15"/>
  <c r="BT97" i="15"/>
  <c r="BS97" i="15"/>
  <c r="BR97" i="15"/>
  <c r="BQ97" i="15"/>
  <c r="BP97" i="15"/>
  <c r="BO97" i="15"/>
  <c r="BN97" i="15"/>
  <c r="BM97" i="15"/>
  <c r="BL97" i="15"/>
  <c r="BK97" i="15"/>
  <c r="BJ97" i="15"/>
  <c r="BI97" i="15"/>
  <c r="BH97" i="15"/>
  <c r="BG97" i="15"/>
  <c r="BF97" i="15"/>
  <c r="BE97" i="15"/>
  <c r="BD97" i="15"/>
  <c r="BC97" i="15"/>
  <c r="BB97" i="15"/>
  <c r="BA97" i="15"/>
  <c r="AZ97" i="15"/>
  <c r="AY97" i="15"/>
  <c r="AX97" i="15"/>
  <c r="AW97" i="15"/>
  <c r="AV97" i="15"/>
  <c r="AU97" i="15"/>
  <c r="AT97" i="15"/>
  <c r="AS97" i="15"/>
  <c r="AR97" i="15"/>
  <c r="AQ97" i="15"/>
  <c r="AP97" i="15"/>
  <c r="AO97" i="15"/>
  <c r="AN97" i="15"/>
  <c r="AM97" i="15"/>
  <c r="AL97" i="15"/>
  <c r="AK97" i="15"/>
  <c r="AJ97" i="15"/>
  <c r="AI97" i="15"/>
  <c r="AH97" i="15"/>
  <c r="AG97" i="15"/>
  <c r="AF97" i="15"/>
  <c r="AE97" i="15"/>
  <c r="AC97" i="15"/>
  <c r="AB97" i="15"/>
  <c r="AA97" i="15"/>
  <c r="Z97" i="15"/>
  <c r="Y97" i="15"/>
  <c r="X97" i="15"/>
  <c r="W97" i="15"/>
  <c r="V97" i="15"/>
  <c r="U97" i="15"/>
  <c r="T97" i="15"/>
  <c r="S97" i="15"/>
  <c r="R97" i="15"/>
  <c r="Q97" i="15"/>
  <c r="P97" i="15"/>
  <c r="O97" i="15"/>
  <c r="N97" i="15"/>
  <c r="M97" i="15"/>
  <c r="L97" i="15"/>
  <c r="K97" i="15"/>
  <c r="J97" i="15"/>
  <c r="I97" i="15"/>
  <c r="BY96" i="15"/>
  <c r="BX96" i="15"/>
  <c r="BW96" i="15"/>
  <c r="BV96" i="15"/>
  <c r="BU96" i="15"/>
  <c r="BT96" i="15"/>
  <c r="BS96" i="15"/>
  <c r="BR96" i="15"/>
  <c r="BQ96" i="15"/>
  <c r="BP96" i="15"/>
  <c r="BO96" i="15"/>
  <c r="BN96" i="15"/>
  <c r="BM96" i="15"/>
  <c r="BL96" i="15"/>
  <c r="BK96" i="15"/>
  <c r="BJ96" i="15"/>
  <c r="BI96" i="15"/>
  <c r="BH96" i="15"/>
  <c r="BG96" i="15"/>
  <c r="BF96" i="15"/>
  <c r="BE96" i="15"/>
  <c r="BD96" i="15"/>
  <c r="BC96" i="15"/>
  <c r="BB96" i="15"/>
  <c r="BA96" i="15"/>
  <c r="AZ96" i="15"/>
  <c r="AY96" i="15"/>
  <c r="AX96" i="15"/>
  <c r="AW96" i="15"/>
  <c r="AV96" i="15"/>
  <c r="AU96" i="15"/>
  <c r="AT96" i="15"/>
  <c r="AS96" i="15"/>
  <c r="AR96" i="15"/>
  <c r="AQ96" i="15"/>
  <c r="AP96" i="15"/>
  <c r="AO96" i="15"/>
  <c r="AN96" i="15"/>
  <c r="AM96" i="15"/>
  <c r="AL96" i="15"/>
  <c r="AK96" i="15"/>
  <c r="AJ96" i="15"/>
  <c r="AI96" i="15"/>
  <c r="AH96" i="15"/>
  <c r="AG96" i="15"/>
  <c r="AF96" i="15"/>
  <c r="AE96" i="15"/>
  <c r="AC96" i="15"/>
  <c r="AB96" i="15"/>
  <c r="AA96" i="15"/>
  <c r="Z96" i="15"/>
  <c r="Y96" i="15"/>
  <c r="X96" i="15"/>
  <c r="W96" i="15"/>
  <c r="V96" i="15"/>
  <c r="U96" i="15"/>
  <c r="T96" i="15"/>
  <c r="S96" i="15"/>
  <c r="R96" i="15"/>
  <c r="Q96" i="15"/>
  <c r="P96" i="15"/>
  <c r="O96" i="15"/>
  <c r="N96" i="15"/>
  <c r="M96" i="15"/>
  <c r="L96" i="15"/>
  <c r="K96" i="15"/>
  <c r="J96" i="15"/>
  <c r="I96" i="15"/>
  <c r="BY95" i="15"/>
  <c r="BX95" i="15"/>
  <c r="BW95" i="15"/>
  <c r="BV95" i="15"/>
  <c r="BU95" i="15"/>
  <c r="BT95" i="15"/>
  <c r="BS95" i="15"/>
  <c r="BR95" i="15"/>
  <c r="BQ95" i="15"/>
  <c r="BP95" i="15"/>
  <c r="BO95" i="15"/>
  <c r="BN95" i="15"/>
  <c r="BM95" i="15"/>
  <c r="BL95" i="15"/>
  <c r="BK95" i="15"/>
  <c r="BJ95" i="15"/>
  <c r="BI95" i="15"/>
  <c r="BH95" i="15"/>
  <c r="BG95" i="15"/>
  <c r="BF95" i="15"/>
  <c r="BE95" i="15"/>
  <c r="BD95" i="15"/>
  <c r="BC95" i="15"/>
  <c r="BB95" i="15"/>
  <c r="BA95" i="15"/>
  <c r="AZ95" i="15"/>
  <c r="AY95" i="15"/>
  <c r="AX95" i="15"/>
  <c r="AW95" i="15"/>
  <c r="AV95" i="15"/>
  <c r="AU95" i="15"/>
  <c r="AT95" i="15"/>
  <c r="AS95" i="15"/>
  <c r="AR95" i="15"/>
  <c r="AQ95" i="15"/>
  <c r="AP95" i="15"/>
  <c r="AO95" i="15"/>
  <c r="AN95" i="15"/>
  <c r="AM95" i="15"/>
  <c r="AL95" i="15"/>
  <c r="AK95" i="15"/>
  <c r="AJ95" i="15"/>
  <c r="AI95" i="15"/>
  <c r="AH95" i="15"/>
  <c r="AG95" i="15"/>
  <c r="AF95" i="15"/>
  <c r="AE95" i="15"/>
  <c r="AC95" i="15"/>
  <c r="AB95" i="15"/>
  <c r="AA95" i="15"/>
  <c r="Z95" i="15"/>
  <c r="Y95" i="15"/>
  <c r="X95" i="15"/>
  <c r="W95" i="15"/>
  <c r="V95" i="15"/>
  <c r="U95" i="15"/>
  <c r="T95" i="15"/>
  <c r="S95" i="15"/>
  <c r="R95" i="15"/>
  <c r="Q95" i="15"/>
  <c r="P95" i="15"/>
  <c r="O95" i="15"/>
  <c r="N95" i="15"/>
  <c r="M95" i="15"/>
  <c r="L95" i="15"/>
  <c r="K95" i="15"/>
  <c r="J95" i="15"/>
  <c r="I95" i="15"/>
  <c r="BY94" i="15"/>
  <c r="BX94" i="15"/>
  <c r="BW94" i="15"/>
  <c r="BV94" i="15"/>
  <c r="BU94" i="15"/>
  <c r="BT94" i="15"/>
  <c r="BS94" i="15"/>
  <c r="BR94" i="15"/>
  <c r="BQ94" i="15"/>
  <c r="BP94" i="15"/>
  <c r="BO94" i="15"/>
  <c r="BN94" i="15"/>
  <c r="BM94" i="15"/>
  <c r="BL94" i="15"/>
  <c r="BK94" i="15"/>
  <c r="BJ94" i="15"/>
  <c r="BI94" i="15"/>
  <c r="BH94" i="15"/>
  <c r="BG94" i="15"/>
  <c r="BF94" i="15"/>
  <c r="BE94" i="15"/>
  <c r="BD94" i="15"/>
  <c r="BC94" i="15"/>
  <c r="BB94" i="15"/>
  <c r="BA94" i="15"/>
  <c r="AZ94" i="15"/>
  <c r="AY94" i="15"/>
  <c r="AX94" i="15"/>
  <c r="AW94" i="15"/>
  <c r="AV94" i="15"/>
  <c r="AU94" i="15"/>
  <c r="AT94" i="15"/>
  <c r="AS94" i="15"/>
  <c r="AR94" i="15"/>
  <c r="AQ94" i="15"/>
  <c r="AP94" i="15"/>
  <c r="AO94" i="15"/>
  <c r="AN94" i="15"/>
  <c r="AM94" i="15"/>
  <c r="AL94" i="15"/>
  <c r="AK94" i="15"/>
  <c r="AJ94" i="15"/>
  <c r="AI94" i="15"/>
  <c r="AH94" i="15"/>
  <c r="AG94" i="15"/>
  <c r="AF94" i="15"/>
  <c r="AE94" i="15"/>
  <c r="AC94" i="15"/>
  <c r="AB94" i="15"/>
  <c r="AA94" i="15"/>
  <c r="Z94" i="15"/>
  <c r="Y94" i="15"/>
  <c r="X94" i="15"/>
  <c r="W94" i="15"/>
  <c r="V94" i="15"/>
  <c r="U94" i="15"/>
  <c r="T94" i="15"/>
  <c r="S94" i="15"/>
  <c r="R94" i="15"/>
  <c r="Q94" i="15"/>
  <c r="P94" i="15"/>
  <c r="O94" i="15"/>
  <c r="N94" i="15"/>
  <c r="M94" i="15"/>
  <c r="L94" i="15"/>
  <c r="K94" i="15"/>
  <c r="J94" i="15"/>
  <c r="I94" i="15"/>
  <c r="BY93" i="15"/>
  <c r="BX93" i="15"/>
  <c r="BW93" i="15"/>
  <c r="BV93" i="15"/>
  <c r="BU93" i="15"/>
  <c r="BT93" i="15"/>
  <c r="BS93" i="15"/>
  <c r="BR93" i="15"/>
  <c r="BQ93" i="15"/>
  <c r="BP93" i="15"/>
  <c r="BO93" i="15"/>
  <c r="BN93" i="15"/>
  <c r="BM93" i="15"/>
  <c r="BL93" i="15"/>
  <c r="BK93" i="15"/>
  <c r="BJ93" i="15"/>
  <c r="BI93" i="15"/>
  <c r="BH93" i="15"/>
  <c r="BG93" i="15"/>
  <c r="BF93" i="15"/>
  <c r="BE93" i="15"/>
  <c r="BD93" i="15"/>
  <c r="BC93" i="15"/>
  <c r="BB93" i="15"/>
  <c r="BA93" i="15"/>
  <c r="AZ93" i="15"/>
  <c r="AY93" i="15"/>
  <c r="AX93" i="15"/>
  <c r="AW93" i="15"/>
  <c r="AV93" i="15"/>
  <c r="AU93" i="15"/>
  <c r="AT93" i="15"/>
  <c r="AS93" i="15"/>
  <c r="AR93" i="15"/>
  <c r="AQ93" i="15"/>
  <c r="AP93" i="15"/>
  <c r="AO93" i="15"/>
  <c r="AN93" i="15"/>
  <c r="AM93" i="15"/>
  <c r="AL93" i="15"/>
  <c r="AK93" i="15"/>
  <c r="AJ93" i="15"/>
  <c r="AI93" i="15"/>
  <c r="AH93" i="15"/>
  <c r="AG93" i="15"/>
  <c r="AF93" i="15"/>
  <c r="AE93" i="15"/>
  <c r="AC93" i="15"/>
  <c r="AB93" i="15"/>
  <c r="AA93" i="15"/>
  <c r="Z93" i="15"/>
  <c r="Y93" i="15"/>
  <c r="X93" i="15"/>
  <c r="W93" i="15"/>
  <c r="V93" i="15"/>
  <c r="U93" i="15"/>
  <c r="T93" i="15"/>
  <c r="S93" i="15"/>
  <c r="R93" i="15"/>
  <c r="Q93" i="15"/>
  <c r="P93" i="15"/>
  <c r="O93" i="15"/>
  <c r="N93" i="15"/>
  <c r="M93" i="15"/>
  <c r="L93" i="15"/>
  <c r="K93" i="15"/>
  <c r="J93" i="15"/>
  <c r="I93" i="15"/>
  <c r="BY92" i="15"/>
  <c r="BX92" i="15"/>
  <c r="BW92" i="15"/>
  <c r="BV92" i="15"/>
  <c r="BU92" i="15"/>
  <c r="BT92" i="15"/>
  <c r="BS92" i="15"/>
  <c r="BR92" i="15"/>
  <c r="BQ92" i="15"/>
  <c r="BP92" i="15"/>
  <c r="BO92" i="15"/>
  <c r="BN92" i="15"/>
  <c r="BM92" i="15"/>
  <c r="BL92" i="15"/>
  <c r="BK92" i="15"/>
  <c r="BJ92" i="15"/>
  <c r="BI92" i="15"/>
  <c r="BH92" i="15"/>
  <c r="BG92" i="15"/>
  <c r="BF92" i="15"/>
  <c r="BE92" i="15"/>
  <c r="BD92" i="15"/>
  <c r="BC92" i="15"/>
  <c r="BB92" i="15"/>
  <c r="BA92" i="15"/>
  <c r="AZ92" i="15"/>
  <c r="AY92" i="15"/>
  <c r="AX92" i="15"/>
  <c r="AW92" i="15"/>
  <c r="AV92" i="15"/>
  <c r="AU92" i="15"/>
  <c r="AT92" i="15"/>
  <c r="AS92" i="15"/>
  <c r="AR92" i="15"/>
  <c r="AQ92" i="15"/>
  <c r="AP92" i="15"/>
  <c r="AO92" i="15"/>
  <c r="AN92" i="15"/>
  <c r="AM92" i="15"/>
  <c r="AL92" i="15"/>
  <c r="AK92" i="15"/>
  <c r="AJ92" i="15"/>
  <c r="AI92" i="15"/>
  <c r="AH92" i="15"/>
  <c r="AG92" i="15"/>
  <c r="AF92" i="15"/>
  <c r="AE92" i="15"/>
  <c r="AC92" i="15"/>
  <c r="AB92" i="15"/>
  <c r="AA92" i="15"/>
  <c r="Z92" i="15"/>
  <c r="Y92" i="15"/>
  <c r="X92" i="15"/>
  <c r="W92" i="15"/>
  <c r="V92" i="15"/>
  <c r="U92" i="15"/>
  <c r="T92" i="15"/>
  <c r="S92" i="15"/>
  <c r="R92" i="15"/>
  <c r="Q92" i="15"/>
  <c r="P92" i="15"/>
  <c r="O92" i="15"/>
  <c r="N92" i="15"/>
  <c r="M92" i="15"/>
  <c r="L92" i="15"/>
  <c r="K92" i="15"/>
  <c r="J92" i="15"/>
  <c r="I92" i="15"/>
  <c r="BY91" i="15"/>
  <c r="BX91" i="15"/>
  <c r="BW91" i="15"/>
  <c r="BV91" i="15"/>
  <c r="BU91" i="15"/>
  <c r="BT91" i="15"/>
  <c r="BS91" i="15"/>
  <c r="BR91" i="15"/>
  <c r="BQ91" i="15"/>
  <c r="BP91" i="15"/>
  <c r="BO91" i="15"/>
  <c r="BN91" i="15"/>
  <c r="BM91" i="15"/>
  <c r="BL91" i="15"/>
  <c r="BK91" i="15"/>
  <c r="BJ91" i="15"/>
  <c r="BI91" i="15"/>
  <c r="BH91" i="15"/>
  <c r="BG91" i="15"/>
  <c r="BF91" i="15"/>
  <c r="BE91" i="15"/>
  <c r="BD91" i="15"/>
  <c r="BC91" i="15"/>
  <c r="BB91" i="15"/>
  <c r="BA91" i="15"/>
  <c r="AZ91" i="15"/>
  <c r="AY91" i="15"/>
  <c r="AX91" i="15"/>
  <c r="AW91" i="15"/>
  <c r="AV91" i="15"/>
  <c r="AU91" i="15"/>
  <c r="AT91" i="15"/>
  <c r="AS91" i="15"/>
  <c r="AR91" i="15"/>
  <c r="AQ91" i="15"/>
  <c r="AP91" i="15"/>
  <c r="AO91" i="15"/>
  <c r="AN91" i="15"/>
  <c r="AM91" i="15"/>
  <c r="AL91" i="15"/>
  <c r="AK91" i="15"/>
  <c r="AJ91" i="15"/>
  <c r="AI91" i="15"/>
  <c r="AH91" i="15"/>
  <c r="AG91" i="15"/>
  <c r="AF91" i="15"/>
  <c r="AE91" i="15"/>
  <c r="AC91" i="15"/>
  <c r="AB91" i="15"/>
  <c r="AA91" i="15"/>
  <c r="Z91" i="15"/>
  <c r="Y91" i="15"/>
  <c r="X91" i="15"/>
  <c r="W91" i="15"/>
  <c r="V91" i="15"/>
  <c r="U91" i="15"/>
  <c r="T91" i="15"/>
  <c r="S91" i="15"/>
  <c r="R91" i="15"/>
  <c r="Q91" i="15"/>
  <c r="P91" i="15"/>
  <c r="O91" i="15"/>
  <c r="N91" i="15"/>
  <c r="M91" i="15"/>
  <c r="L91" i="15"/>
  <c r="K91" i="15"/>
  <c r="J91" i="15"/>
  <c r="I91" i="15"/>
  <c r="BY90" i="15"/>
  <c r="BX90" i="15"/>
  <c r="BW90" i="15"/>
  <c r="BV90" i="15"/>
  <c r="BU90" i="15"/>
  <c r="BT90" i="15"/>
  <c r="BS90" i="15"/>
  <c r="BR90" i="15"/>
  <c r="BQ90" i="15"/>
  <c r="BP90" i="15"/>
  <c r="BO90" i="15"/>
  <c r="BN90" i="15"/>
  <c r="BM90" i="15"/>
  <c r="BL90" i="15"/>
  <c r="BK90" i="15"/>
  <c r="BJ90" i="15"/>
  <c r="BI90" i="15"/>
  <c r="BH90" i="15"/>
  <c r="BG90" i="15"/>
  <c r="BF90" i="15"/>
  <c r="BE90" i="15"/>
  <c r="BD90" i="15"/>
  <c r="BC90" i="15"/>
  <c r="BB90" i="15"/>
  <c r="BA90" i="15"/>
  <c r="AZ90" i="15"/>
  <c r="AY90" i="15"/>
  <c r="AX90" i="15"/>
  <c r="AW90" i="15"/>
  <c r="AV90" i="15"/>
  <c r="AU90" i="15"/>
  <c r="AT90" i="15"/>
  <c r="AS90" i="15"/>
  <c r="AR90" i="15"/>
  <c r="AQ90" i="15"/>
  <c r="AP90" i="15"/>
  <c r="AO90" i="15"/>
  <c r="AN90" i="15"/>
  <c r="AM90" i="15"/>
  <c r="AL90" i="15"/>
  <c r="AK90" i="15"/>
  <c r="AJ90" i="15"/>
  <c r="AI90" i="15"/>
  <c r="AH90" i="15"/>
  <c r="AG90" i="15"/>
  <c r="AF90" i="15"/>
  <c r="AE90" i="15"/>
  <c r="AC90" i="15"/>
  <c r="AB90" i="15"/>
  <c r="AA90" i="15"/>
  <c r="Z90" i="15"/>
  <c r="Y90" i="15"/>
  <c r="X90" i="15"/>
  <c r="W90" i="15"/>
  <c r="V90" i="15"/>
  <c r="U90" i="15"/>
  <c r="T90" i="15"/>
  <c r="S90" i="15"/>
  <c r="R90" i="15"/>
  <c r="Q90" i="15"/>
  <c r="P90" i="15"/>
  <c r="O90" i="15"/>
  <c r="N90" i="15"/>
  <c r="M90" i="15"/>
  <c r="L90" i="15"/>
  <c r="K90" i="15"/>
  <c r="J90" i="15"/>
  <c r="I90" i="15"/>
  <c r="BY89" i="15"/>
  <c r="BX89" i="15"/>
  <c r="BW89" i="15"/>
  <c r="BV89" i="15"/>
  <c r="BU89" i="15"/>
  <c r="BT89" i="15"/>
  <c r="BS89" i="15"/>
  <c r="BR89" i="15"/>
  <c r="BQ89" i="15"/>
  <c r="BP89" i="15"/>
  <c r="BO89" i="15"/>
  <c r="BN89" i="15"/>
  <c r="BM89" i="15"/>
  <c r="BL89" i="15"/>
  <c r="BK89" i="15"/>
  <c r="BJ89" i="15"/>
  <c r="BI89" i="15"/>
  <c r="BH89" i="15"/>
  <c r="BG89" i="15"/>
  <c r="BF89" i="15"/>
  <c r="BE89" i="15"/>
  <c r="BD89" i="15"/>
  <c r="BC89" i="15"/>
  <c r="BB89" i="15"/>
  <c r="BA89" i="15"/>
  <c r="AZ89" i="15"/>
  <c r="AY89" i="15"/>
  <c r="AX89" i="15"/>
  <c r="AW89" i="15"/>
  <c r="AV89" i="15"/>
  <c r="AU89" i="15"/>
  <c r="AT89" i="15"/>
  <c r="AS89" i="15"/>
  <c r="AR89" i="15"/>
  <c r="AQ89" i="15"/>
  <c r="AP89" i="15"/>
  <c r="AO89" i="15"/>
  <c r="AN89" i="15"/>
  <c r="AM89" i="15"/>
  <c r="AL89" i="15"/>
  <c r="AK89" i="15"/>
  <c r="AJ89" i="15"/>
  <c r="AI89" i="15"/>
  <c r="AH89" i="15"/>
  <c r="AG89" i="15"/>
  <c r="AF89" i="15"/>
  <c r="AE89" i="15"/>
  <c r="AC89" i="15"/>
  <c r="AB89" i="15"/>
  <c r="AA89" i="15"/>
  <c r="Z89" i="15"/>
  <c r="Y89" i="15"/>
  <c r="X89" i="15"/>
  <c r="W89" i="15"/>
  <c r="V89" i="15"/>
  <c r="U89" i="15"/>
  <c r="T89" i="15"/>
  <c r="S89" i="15"/>
  <c r="R89" i="15"/>
  <c r="Q89" i="15"/>
  <c r="P89" i="15"/>
  <c r="O89" i="15"/>
  <c r="N89" i="15"/>
  <c r="M89" i="15"/>
  <c r="L89" i="15"/>
  <c r="K89" i="15"/>
  <c r="J89" i="15"/>
  <c r="I89" i="15"/>
  <c r="BY88" i="15"/>
  <c r="BX88" i="15"/>
  <c r="BW88" i="15"/>
  <c r="BV88" i="15"/>
  <c r="BU88" i="15"/>
  <c r="BT88" i="15"/>
  <c r="BS88" i="15"/>
  <c r="BR88" i="15"/>
  <c r="BQ88" i="15"/>
  <c r="BP88" i="15"/>
  <c r="BO88" i="15"/>
  <c r="BN88" i="15"/>
  <c r="BM88" i="15"/>
  <c r="BL88" i="15"/>
  <c r="BK88" i="15"/>
  <c r="BJ88" i="15"/>
  <c r="BI88" i="15"/>
  <c r="BH88" i="15"/>
  <c r="BG88" i="15"/>
  <c r="BF88" i="15"/>
  <c r="BE88" i="15"/>
  <c r="BD88" i="15"/>
  <c r="BC88" i="15"/>
  <c r="BB88" i="15"/>
  <c r="BA88" i="15"/>
  <c r="AZ88" i="15"/>
  <c r="AY88" i="15"/>
  <c r="AX88" i="15"/>
  <c r="AW88" i="15"/>
  <c r="AV88" i="15"/>
  <c r="AU88" i="15"/>
  <c r="AT88" i="15"/>
  <c r="AS88" i="15"/>
  <c r="AR88" i="15"/>
  <c r="AQ88" i="15"/>
  <c r="AP88" i="15"/>
  <c r="AO88" i="15"/>
  <c r="AN88" i="15"/>
  <c r="AM88" i="15"/>
  <c r="AL88" i="15"/>
  <c r="AK88" i="15"/>
  <c r="AJ88" i="15"/>
  <c r="AI88" i="15"/>
  <c r="AH88" i="15"/>
  <c r="AG88" i="15"/>
  <c r="AF88" i="15"/>
  <c r="AE88" i="15"/>
  <c r="AC88" i="15"/>
  <c r="AB88" i="15"/>
  <c r="AA88" i="15"/>
  <c r="Z88" i="15"/>
  <c r="Y88" i="15"/>
  <c r="X88" i="15"/>
  <c r="W88" i="15"/>
  <c r="V88" i="15"/>
  <c r="U88" i="15"/>
  <c r="T88" i="15"/>
  <c r="S88" i="15"/>
  <c r="R88" i="15"/>
  <c r="Q88" i="15"/>
  <c r="P88" i="15"/>
  <c r="O88" i="15"/>
  <c r="N88" i="15"/>
  <c r="M88" i="15"/>
  <c r="L88" i="15"/>
  <c r="K88" i="15"/>
  <c r="J88" i="15"/>
  <c r="I88" i="15"/>
  <c r="BY87" i="15"/>
  <c r="BX87" i="15"/>
  <c r="BW87" i="15"/>
  <c r="BV87" i="15"/>
  <c r="BU87" i="15"/>
  <c r="BT87" i="15"/>
  <c r="BS87" i="15"/>
  <c r="BR87" i="15"/>
  <c r="BQ87" i="15"/>
  <c r="BP87" i="15"/>
  <c r="BO87" i="15"/>
  <c r="BN87" i="15"/>
  <c r="BM87" i="15"/>
  <c r="BL87" i="15"/>
  <c r="BK87" i="15"/>
  <c r="BJ87" i="15"/>
  <c r="BI87" i="15"/>
  <c r="BH87" i="15"/>
  <c r="BG87" i="15"/>
  <c r="BF87" i="15"/>
  <c r="BE87" i="15"/>
  <c r="BD87" i="15"/>
  <c r="BC87" i="15"/>
  <c r="BB87" i="15"/>
  <c r="BA87" i="15"/>
  <c r="AZ87" i="15"/>
  <c r="AY87" i="15"/>
  <c r="AX87" i="15"/>
  <c r="AW87" i="15"/>
  <c r="AV87" i="15"/>
  <c r="AU87" i="15"/>
  <c r="AT87" i="15"/>
  <c r="AS87" i="15"/>
  <c r="AR87" i="15"/>
  <c r="AQ87" i="15"/>
  <c r="AP87" i="15"/>
  <c r="AO87" i="15"/>
  <c r="AN87" i="15"/>
  <c r="AM87" i="15"/>
  <c r="AL87" i="15"/>
  <c r="AK87" i="15"/>
  <c r="AJ87" i="15"/>
  <c r="AI87" i="15"/>
  <c r="AH87" i="15"/>
  <c r="AG87" i="15"/>
  <c r="AF87" i="15"/>
  <c r="AE87" i="15"/>
  <c r="AC87" i="15"/>
  <c r="AB87" i="15"/>
  <c r="AA87" i="15"/>
  <c r="Z87" i="15"/>
  <c r="Y87" i="15"/>
  <c r="X87" i="15"/>
  <c r="W87" i="15"/>
  <c r="V87" i="15"/>
  <c r="U87" i="15"/>
  <c r="T87" i="15"/>
  <c r="S87" i="15"/>
  <c r="R87" i="15"/>
  <c r="Q87" i="15"/>
  <c r="P87" i="15"/>
  <c r="O87" i="15"/>
  <c r="N87" i="15"/>
  <c r="M87" i="15"/>
  <c r="L87" i="15"/>
  <c r="K87" i="15"/>
  <c r="J87" i="15"/>
  <c r="I87" i="15"/>
  <c r="BY86" i="15"/>
  <c r="BX86" i="15"/>
  <c r="BW86" i="15"/>
  <c r="BV86" i="15"/>
  <c r="BU86" i="15"/>
  <c r="BT86" i="15"/>
  <c r="BS86" i="15"/>
  <c r="BR86" i="15"/>
  <c r="BQ86" i="15"/>
  <c r="BP86" i="15"/>
  <c r="BO86" i="15"/>
  <c r="BN86" i="15"/>
  <c r="BM86" i="15"/>
  <c r="BL86" i="15"/>
  <c r="BK86" i="15"/>
  <c r="BJ86" i="15"/>
  <c r="BI86" i="15"/>
  <c r="BH86" i="15"/>
  <c r="BG86" i="15"/>
  <c r="BF86" i="15"/>
  <c r="BE86" i="15"/>
  <c r="BD86" i="15"/>
  <c r="BC86" i="15"/>
  <c r="BB86" i="15"/>
  <c r="BA86" i="15"/>
  <c r="AZ86" i="15"/>
  <c r="AY86" i="15"/>
  <c r="AX86" i="15"/>
  <c r="AW86" i="15"/>
  <c r="AV86" i="15"/>
  <c r="AU86" i="15"/>
  <c r="AT86" i="15"/>
  <c r="AS86" i="15"/>
  <c r="AR86" i="15"/>
  <c r="AQ86" i="15"/>
  <c r="AP86" i="15"/>
  <c r="AO86" i="15"/>
  <c r="AN86" i="15"/>
  <c r="AM86" i="15"/>
  <c r="AL86" i="15"/>
  <c r="AK86" i="15"/>
  <c r="AJ86" i="15"/>
  <c r="AI86" i="15"/>
  <c r="AH86" i="15"/>
  <c r="AG86" i="15"/>
  <c r="AF86" i="15"/>
  <c r="AE86" i="15"/>
  <c r="AC86" i="15"/>
  <c r="AB86" i="15"/>
  <c r="AA86" i="15"/>
  <c r="Z86" i="15"/>
  <c r="Y86" i="15"/>
  <c r="X86" i="15"/>
  <c r="W86" i="15"/>
  <c r="V86" i="15"/>
  <c r="U86" i="15"/>
  <c r="T86" i="15"/>
  <c r="S86" i="15"/>
  <c r="R86" i="15"/>
  <c r="Q86" i="15"/>
  <c r="P86" i="15"/>
  <c r="O86" i="15"/>
  <c r="N86" i="15"/>
  <c r="M86" i="15"/>
  <c r="L86" i="15"/>
  <c r="K86" i="15"/>
  <c r="J86" i="15"/>
  <c r="I86" i="15"/>
  <c r="BY85" i="15"/>
  <c r="BX85" i="15"/>
  <c r="BW85" i="15"/>
  <c r="BV85" i="15"/>
  <c r="BU85" i="15"/>
  <c r="BT85" i="15"/>
  <c r="BS85" i="15"/>
  <c r="BR85" i="15"/>
  <c r="BQ85" i="15"/>
  <c r="BP85" i="15"/>
  <c r="BO85" i="15"/>
  <c r="BN85" i="15"/>
  <c r="BM85" i="15"/>
  <c r="BL85" i="15"/>
  <c r="BK85" i="15"/>
  <c r="BJ85" i="15"/>
  <c r="BI85" i="15"/>
  <c r="BH85" i="15"/>
  <c r="BG85" i="15"/>
  <c r="BF85" i="15"/>
  <c r="BE85" i="15"/>
  <c r="BD85" i="15"/>
  <c r="BC85" i="15"/>
  <c r="BB85" i="15"/>
  <c r="BA85" i="15"/>
  <c r="AZ85" i="15"/>
  <c r="AY85" i="15"/>
  <c r="AX85" i="15"/>
  <c r="AW85" i="15"/>
  <c r="AV85" i="15"/>
  <c r="AU85" i="15"/>
  <c r="AT85" i="15"/>
  <c r="AS85" i="15"/>
  <c r="AR85" i="15"/>
  <c r="AQ85" i="15"/>
  <c r="AP85" i="15"/>
  <c r="AO85" i="15"/>
  <c r="AN85" i="15"/>
  <c r="AM85" i="15"/>
  <c r="AL85" i="15"/>
  <c r="AK85" i="15"/>
  <c r="AJ85" i="15"/>
  <c r="AI85" i="15"/>
  <c r="AH85" i="15"/>
  <c r="AG85" i="15"/>
  <c r="AF85" i="15"/>
  <c r="AE85" i="15"/>
  <c r="AC85" i="15"/>
  <c r="AB85" i="15"/>
  <c r="AA85" i="15"/>
  <c r="Z85" i="15"/>
  <c r="Y85" i="15"/>
  <c r="X85" i="15"/>
  <c r="W85" i="15"/>
  <c r="V85" i="15"/>
  <c r="U85" i="15"/>
  <c r="T85" i="15"/>
  <c r="S85" i="15"/>
  <c r="R85" i="15"/>
  <c r="Q85" i="15"/>
  <c r="P85" i="15"/>
  <c r="O85" i="15"/>
  <c r="N85" i="15"/>
  <c r="M85" i="15"/>
  <c r="L85" i="15"/>
  <c r="K85" i="15"/>
  <c r="J85" i="15"/>
  <c r="I85" i="15"/>
  <c r="BY84" i="15"/>
  <c r="BX84" i="15"/>
  <c r="BW84" i="15"/>
  <c r="BV84" i="15"/>
  <c r="BU84" i="15"/>
  <c r="BT84" i="15"/>
  <c r="BS84" i="15"/>
  <c r="BR84" i="15"/>
  <c r="BQ84" i="15"/>
  <c r="BP84" i="15"/>
  <c r="BO84" i="15"/>
  <c r="BN84" i="15"/>
  <c r="BM84" i="15"/>
  <c r="BL84" i="15"/>
  <c r="BK84" i="15"/>
  <c r="BJ84" i="15"/>
  <c r="BI84" i="15"/>
  <c r="BH84" i="15"/>
  <c r="BG84" i="15"/>
  <c r="BF84" i="15"/>
  <c r="BE84" i="15"/>
  <c r="BD84" i="15"/>
  <c r="BC84" i="15"/>
  <c r="BB84" i="15"/>
  <c r="BA84" i="15"/>
  <c r="AZ84" i="15"/>
  <c r="AY84" i="15"/>
  <c r="AX84" i="15"/>
  <c r="AW84" i="15"/>
  <c r="AV84" i="15"/>
  <c r="AU84" i="15"/>
  <c r="AT84" i="15"/>
  <c r="AS84" i="15"/>
  <c r="AR84" i="15"/>
  <c r="AQ84" i="15"/>
  <c r="AP84" i="15"/>
  <c r="AO84" i="15"/>
  <c r="AN84" i="15"/>
  <c r="AM84" i="15"/>
  <c r="AL84" i="15"/>
  <c r="AK84" i="15"/>
  <c r="AJ84" i="15"/>
  <c r="AI84" i="15"/>
  <c r="AH84" i="15"/>
  <c r="AG84" i="15"/>
  <c r="AF84" i="15"/>
  <c r="AE84" i="15"/>
  <c r="AC84" i="15"/>
  <c r="AB84" i="15"/>
  <c r="AA84" i="15"/>
  <c r="Z84" i="15"/>
  <c r="Y84" i="15"/>
  <c r="X84" i="15"/>
  <c r="W84" i="15"/>
  <c r="V84" i="15"/>
  <c r="U84" i="15"/>
  <c r="T84" i="15"/>
  <c r="S84" i="15"/>
  <c r="R84" i="15"/>
  <c r="Q84" i="15"/>
  <c r="P84" i="15"/>
  <c r="O84" i="15"/>
  <c r="N84" i="15"/>
  <c r="M84" i="15"/>
  <c r="L84" i="15"/>
  <c r="K84" i="15"/>
  <c r="J84" i="15"/>
  <c r="I84" i="15"/>
  <c r="BY83" i="15"/>
  <c r="BX83" i="15"/>
  <c r="BW83" i="15"/>
  <c r="BV83" i="15"/>
  <c r="BU83" i="15"/>
  <c r="BT83" i="15"/>
  <c r="BS83" i="15"/>
  <c r="BR83" i="15"/>
  <c r="BQ83" i="15"/>
  <c r="BP83" i="15"/>
  <c r="BO83" i="15"/>
  <c r="BN83" i="15"/>
  <c r="BM83" i="15"/>
  <c r="BL83" i="15"/>
  <c r="BK83" i="15"/>
  <c r="BJ83" i="15"/>
  <c r="BI83" i="15"/>
  <c r="BH83" i="15"/>
  <c r="BG83" i="15"/>
  <c r="BF83" i="15"/>
  <c r="BE83" i="15"/>
  <c r="BD83" i="15"/>
  <c r="BC83" i="15"/>
  <c r="BB83" i="15"/>
  <c r="BA83" i="15"/>
  <c r="AZ83" i="15"/>
  <c r="AY83" i="15"/>
  <c r="AX83" i="15"/>
  <c r="AW83" i="15"/>
  <c r="AV83" i="15"/>
  <c r="AU83" i="15"/>
  <c r="AT83" i="15"/>
  <c r="AS83" i="15"/>
  <c r="AR83" i="15"/>
  <c r="AQ83" i="15"/>
  <c r="AP83" i="15"/>
  <c r="AO83" i="15"/>
  <c r="AN83" i="15"/>
  <c r="AM83" i="15"/>
  <c r="AL83" i="15"/>
  <c r="AK83" i="15"/>
  <c r="AJ83" i="15"/>
  <c r="AI83" i="15"/>
  <c r="AH83" i="15"/>
  <c r="AG83" i="15"/>
  <c r="AF83" i="15"/>
  <c r="AE83" i="15"/>
  <c r="AC83" i="15"/>
  <c r="AB83" i="15"/>
  <c r="AA83" i="15"/>
  <c r="Z83" i="15"/>
  <c r="Y83" i="15"/>
  <c r="X83" i="15"/>
  <c r="W83" i="15"/>
  <c r="V83" i="15"/>
  <c r="U83" i="15"/>
  <c r="T83" i="15"/>
  <c r="S83" i="15"/>
  <c r="R83" i="15"/>
  <c r="Q83" i="15"/>
  <c r="P83" i="15"/>
  <c r="O83" i="15"/>
  <c r="N83" i="15"/>
  <c r="M83" i="15"/>
  <c r="L83" i="15"/>
  <c r="K83" i="15"/>
  <c r="J83" i="15"/>
  <c r="I83" i="15"/>
  <c r="BY82" i="15"/>
  <c r="BX82" i="15"/>
  <c r="BW82" i="15"/>
  <c r="BV82" i="15"/>
  <c r="BU82" i="15"/>
  <c r="BT82" i="15"/>
  <c r="BS82" i="15"/>
  <c r="BR82" i="15"/>
  <c r="BQ82" i="15"/>
  <c r="BP82" i="15"/>
  <c r="BO82" i="15"/>
  <c r="BN82" i="15"/>
  <c r="BM82" i="15"/>
  <c r="BL82" i="15"/>
  <c r="BK82" i="15"/>
  <c r="BJ82" i="15"/>
  <c r="BI82" i="15"/>
  <c r="BH82" i="15"/>
  <c r="BG82" i="15"/>
  <c r="BF82" i="15"/>
  <c r="BE82" i="15"/>
  <c r="BD82" i="15"/>
  <c r="BC82" i="15"/>
  <c r="BB82" i="15"/>
  <c r="BA82" i="15"/>
  <c r="AZ82" i="15"/>
  <c r="AY82" i="15"/>
  <c r="AX82" i="15"/>
  <c r="AW82" i="15"/>
  <c r="AV82" i="15"/>
  <c r="AU82" i="15"/>
  <c r="AT82" i="15"/>
  <c r="AS82" i="15"/>
  <c r="AR82" i="15"/>
  <c r="AQ82" i="15"/>
  <c r="AP82" i="15"/>
  <c r="AO82" i="15"/>
  <c r="AN82" i="15"/>
  <c r="AM82" i="15"/>
  <c r="AL82" i="15"/>
  <c r="AK82" i="15"/>
  <c r="AJ82" i="15"/>
  <c r="AI82" i="15"/>
  <c r="AH82" i="15"/>
  <c r="AG82" i="15"/>
  <c r="AF82" i="15"/>
  <c r="AE82" i="15"/>
  <c r="AC82" i="15"/>
  <c r="AB82" i="15"/>
  <c r="AA82" i="15"/>
  <c r="Z82" i="15"/>
  <c r="Y82" i="15"/>
  <c r="X82" i="15"/>
  <c r="W82" i="15"/>
  <c r="V82" i="15"/>
  <c r="U82" i="15"/>
  <c r="T82" i="15"/>
  <c r="S82" i="15"/>
  <c r="R82" i="15"/>
  <c r="Q82" i="15"/>
  <c r="P82" i="15"/>
  <c r="O82" i="15"/>
  <c r="N82" i="15"/>
  <c r="M82" i="15"/>
  <c r="L82" i="15"/>
  <c r="K82" i="15"/>
  <c r="J82" i="15"/>
  <c r="I82" i="15"/>
  <c r="BY81" i="15"/>
  <c r="BX81" i="15"/>
  <c r="BW81" i="15"/>
  <c r="BV81" i="15"/>
  <c r="BU81" i="15"/>
  <c r="BT81" i="15"/>
  <c r="BS81" i="15"/>
  <c r="BR81" i="15"/>
  <c r="BQ81" i="15"/>
  <c r="BP81" i="15"/>
  <c r="BO81" i="15"/>
  <c r="BN81" i="15"/>
  <c r="BM81" i="15"/>
  <c r="BL81" i="15"/>
  <c r="BK81" i="15"/>
  <c r="BJ81" i="15"/>
  <c r="BI81" i="15"/>
  <c r="BH81" i="15"/>
  <c r="BG81" i="15"/>
  <c r="BF81" i="15"/>
  <c r="BE81" i="15"/>
  <c r="BD81" i="15"/>
  <c r="BC81" i="15"/>
  <c r="BB81" i="15"/>
  <c r="BA81" i="15"/>
  <c r="AZ81" i="15"/>
  <c r="AY81" i="15"/>
  <c r="AX81" i="15"/>
  <c r="AW81" i="15"/>
  <c r="AV81" i="15"/>
  <c r="AU81" i="15"/>
  <c r="AT81" i="15"/>
  <c r="AS81" i="15"/>
  <c r="AR81" i="15"/>
  <c r="AQ81" i="15"/>
  <c r="AP81" i="15"/>
  <c r="AO81" i="15"/>
  <c r="AN81" i="15"/>
  <c r="AM81" i="15"/>
  <c r="AL81" i="15"/>
  <c r="AK81" i="15"/>
  <c r="AJ81" i="15"/>
  <c r="AI81" i="15"/>
  <c r="AH81" i="15"/>
  <c r="AG81" i="15"/>
  <c r="AF81" i="15"/>
  <c r="AE81" i="15"/>
  <c r="AC81" i="15"/>
  <c r="AB81" i="15"/>
  <c r="AA81" i="15"/>
  <c r="Z81" i="15"/>
  <c r="Y81" i="15"/>
  <c r="X81" i="15"/>
  <c r="W81" i="15"/>
  <c r="V81" i="15"/>
  <c r="U81" i="15"/>
  <c r="T81" i="15"/>
  <c r="S81" i="15"/>
  <c r="R81" i="15"/>
  <c r="Q81" i="15"/>
  <c r="P81" i="15"/>
  <c r="O81" i="15"/>
  <c r="N81" i="15"/>
  <c r="M81" i="15"/>
  <c r="L81" i="15"/>
  <c r="K81" i="15"/>
  <c r="J81" i="15"/>
  <c r="I81" i="15"/>
  <c r="BY80" i="15"/>
  <c r="BX80" i="15"/>
  <c r="BW80" i="15"/>
  <c r="BV80" i="15"/>
  <c r="BU80" i="15"/>
  <c r="BT80" i="15"/>
  <c r="BS80" i="15"/>
  <c r="BR80" i="15"/>
  <c r="BQ80" i="15"/>
  <c r="BP80" i="15"/>
  <c r="BO80" i="15"/>
  <c r="BN80" i="15"/>
  <c r="BM80" i="15"/>
  <c r="BL80" i="15"/>
  <c r="BK80" i="15"/>
  <c r="BJ80" i="15"/>
  <c r="BI80" i="15"/>
  <c r="BH80" i="15"/>
  <c r="BG80" i="15"/>
  <c r="BF80" i="15"/>
  <c r="BE80" i="15"/>
  <c r="BD80" i="15"/>
  <c r="BC80" i="15"/>
  <c r="BB80" i="15"/>
  <c r="BA80" i="15"/>
  <c r="AZ80" i="15"/>
  <c r="AY80" i="15"/>
  <c r="AX80" i="15"/>
  <c r="AW80" i="15"/>
  <c r="AV80" i="15"/>
  <c r="AU80" i="15"/>
  <c r="AT80" i="15"/>
  <c r="AS80" i="15"/>
  <c r="AR80" i="15"/>
  <c r="AQ80" i="15"/>
  <c r="AP80" i="15"/>
  <c r="AO80" i="15"/>
  <c r="AN80" i="15"/>
  <c r="AM80" i="15"/>
  <c r="AL80" i="15"/>
  <c r="AK80" i="15"/>
  <c r="AJ80" i="15"/>
  <c r="AI80" i="15"/>
  <c r="AH80" i="15"/>
  <c r="AG80" i="15"/>
  <c r="AF80" i="15"/>
  <c r="AE80" i="15"/>
  <c r="AC80" i="15"/>
  <c r="AB80" i="15"/>
  <c r="AA80" i="15"/>
  <c r="Z80" i="15"/>
  <c r="Y80" i="15"/>
  <c r="X80" i="15"/>
  <c r="W80" i="15"/>
  <c r="V80" i="15"/>
  <c r="U80" i="15"/>
  <c r="T80" i="15"/>
  <c r="S80" i="15"/>
  <c r="R80" i="15"/>
  <c r="Q80" i="15"/>
  <c r="P80" i="15"/>
  <c r="O80" i="15"/>
  <c r="N80" i="15"/>
  <c r="M80" i="15"/>
  <c r="L80" i="15"/>
  <c r="K80" i="15"/>
  <c r="J80" i="15"/>
  <c r="I80" i="15"/>
  <c r="BY79" i="15"/>
  <c r="BX79" i="15"/>
  <c r="BW79" i="15"/>
  <c r="BV79" i="15"/>
  <c r="BU79" i="15"/>
  <c r="BT79" i="15"/>
  <c r="BS79" i="15"/>
  <c r="BR79" i="15"/>
  <c r="BQ79" i="15"/>
  <c r="BP79" i="15"/>
  <c r="BO79" i="15"/>
  <c r="BN79" i="15"/>
  <c r="BM79" i="15"/>
  <c r="BL79" i="15"/>
  <c r="BK79" i="15"/>
  <c r="BJ79" i="15"/>
  <c r="BI79" i="15"/>
  <c r="BH79" i="15"/>
  <c r="BG79" i="15"/>
  <c r="BF79" i="15"/>
  <c r="BE79" i="15"/>
  <c r="BD79" i="15"/>
  <c r="BC79" i="15"/>
  <c r="BB79" i="15"/>
  <c r="BA79" i="15"/>
  <c r="AZ79" i="15"/>
  <c r="AY79" i="15"/>
  <c r="AX79" i="15"/>
  <c r="AW79" i="15"/>
  <c r="AV79" i="15"/>
  <c r="AU79" i="15"/>
  <c r="AT79" i="15"/>
  <c r="AS79" i="15"/>
  <c r="AR79" i="15"/>
  <c r="AQ79" i="15"/>
  <c r="AP79" i="15"/>
  <c r="AO79" i="15"/>
  <c r="AN79" i="15"/>
  <c r="AM79" i="15"/>
  <c r="AL79" i="15"/>
  <c r="AK79" i="15"/>
  <c r="AJ79" i="15"/>
  <c r="AI79" i="15"/>
  <c r="AH79" i="15"/>
  <c r="AG79" i="15"/>
  <c r="AF79" i="15"/>
  <c r="AE79" i="15"/>
  <c r="AC79" i="15"/>
  <c r="AB79" i="15"/>
  <c r="AA79" i="15"/>
  <c r="Z79" i="15"/>
  <c r="Y79" i="15"/>
  <c r="X79" i="15"/>
  <c r="W79" i="15"/>
  <c r="V79" i="15"/>
  <c r="U79" i="15"/>
  <c r="T79" i="15"/>
  <c r="S79" i="15"/>
  <c r="R79" i="15"/>
  <c r="Q79" i="15"/>
  <c r="P79" i="15"/>
  <c r="O79" i="15"/>
  <c r="N79" i="15"/>
  <c r="M79" i="15"/>
  <c r="L79" i="15"/>
  <c r="K79" i="15"/>
  <c r="J79" i="15"/>
  <c r="I79" i="15"/>
  <c r="BY78" i="15"/>
  <c r="BX78" i="15"/>
  <c r="BW78" i="15"/>
  <c r="BV78" i="15"/>
  <c r="BU78" i="15"/>
  <c r="BT78" i="15"/>
  <c r="BS78" i="15"/>
  <c r="BR78" i="15"/>
  <c r="BQ78" i="15"/>
  <c r="BP78" i="15"/>
  <c r="BO78" i="15"/>
  <c r="BN78" i="15"/>
  <c r="BM78" i="15"/>
  <c r="BL78" i="15"/>
  <c r="BK78" i="15"/>
  <c r="BJ78" i="15"/>
  <c r="BI78" i="15"/>
  <c r="BH78" i="15"/>
  <c r="BG78" i="15"/>
  <c r="BF78" i="15"/>
  <c r="BE78" i="15"/>
  <c r="BD78" i="15"/>
  <c r="BC78" i="15"/>
  <c r="BB78" i="15"/>
  <c r="BA78" i="15"/>
  <c r="AZ78" i="15"/>
  <c r="AY78" i="15"/>
  <c r="AX78" i="15"/>
  <c r="AW78" i="15"/>
  <c r="AV78" i="15"/>
  <c r="AU78" i="15"/>
  <c r="AT78" i="15"/>
  <c r="AS78" i="15"/>
  <c r="AR78" i="15"/>
  <c r="AQ78" i="15"/>
  <c r="AP78" i="15"/>
  <c r="AO78" i="15"/>
  <c r="AN78" i="15"/>
  <c r="AM78" i="15"/>
  <c r="AL78" i="15"/>
  <c r="AK78" i="15"/>
  <c r="AJ78" i="15"/>
  <c r="AI78" i="15"/>
  <c r="AH78" i="15"/>
  <c r="AG78" i="15"/>
  <c r="AF78" i="15"/>
  <c r="AE78" i="15"/>
  <c r="AC78" i="15"/>
  <c r="AB78" i="15"/>
  <c r="AA78" i="15"/>
  <c r="Z78" i="15"/>
  <c r="Y78" i="15"/>
  <c r="X78" i="15"/>
  <c r="W78" i="15"/>
  <c r="V78" i="15"/>
  <c r="U78" i="15"/>
  <c r="T78" i="15"/>
  <c r="S78" i="15"/>
  <c r="R78" i="15"/>
  <c r="Q78" i="15"/>
  <c r="P78" i="15"/>
  <c r="O78" i="15"/>
  <c r="N78" i="15"/>
  <c r="M78" i="15"/>
  <c r="L78" i="15"/>
  <c r="K78" i="15"/>
  <c r="J78" i="15"/>
  <c r="I78" i="15"/>
  <c r="BY77" i="15"/>
  <c r="BX77" i="15"/>
  <c r="BW77" i="15"/>
  <c r="BV77" i="15"/>
  <c r="BU77" i="15"/>
  <c r="BT77" i="15"/>
  <c r="BS77" i="15"/>
  <c r="BR77" i="15"/>
  <c r="BQ77" i="15"/>
  <c r="BP77" i="15"/>
  <c r="BO77" i="15"/>
  <c r="BN77" i="15"/>
  <c r="BM77" i="15"/>
  <c r="BL77" i="15"/>
  <c r="BK77" i="15"/>
  <c r="BJ77" i="15"/>
  <c r="BI77" i="15"/>
  <c r="BH77" i="15"/>
  <c r="BG77" i="15"/>
  <c r="BF77" i="15"/>
  <c r="BE77" i="15"/>
  <c r="BD77" i="15"/>
  <c r="BC77" i="15"/>
  <c r="BB77" i="15"/>
  <c r="BA77" i="15"/>
  <c r="AZ77" i="15"/>
  <c r="AY77" i="15"/>
  <c r="AX77" i="15"/>
  <c r="AW77" i="15"/>
  <c r="AV77" i="15"/>
  <c r="AU77" i="15"/>
  <c r="AT77" i="15"/>
  <c r="AS77" i="15"/>
  <c r="AR77" i="15"/>
  <c r="AQ77" i="15"/>
  <c r="AP77" i="15"/>
  <c r="AO77" i="15"/>
  <c r="AN77" i="15"/>
  <c r="AM77" i="15"/>
  <c r="AL77" i="15"/>
  <c r="AK77" i="15"/>
  <c r="AJ77" i="15"/>
  <c r="AI77" i="15"/>
  <c r="AH77" i="15"/>
  <c r="AG77" i="15"/>
  <c r="AF77" i="15"/>
  <c r="AE77" i="15"/>
  <c r="AC77" i="15"/>
  <c r="AB77" i="15"/>
  <c r="AA77" i="15"/>
  <c r="Z77" i="15"/>
  <c r="Y77" i="15"/>
  <c r="X77" i="15"/>
  <c r="W77" i="15"/>
  <c r="V77" i="15"/>
  <c r="U77" i="15"/>
  <c r="T77" i="15"/>
  <c r="S77" i="15"/>
  <c r="R77" i="15"/>
  <c r="Q77" i="15"/>
  <c r="P77" i="15"/>
  <c r="O77" i="15"/>
  <c r="N77" i="15"/>
  <c r="M77" i="15"/>
  <c r="L77" i="15"/>
  <c r="K77" i="15"/>
  <c r="J77" i="15"/>
  <c r="I77" i="15"/>
  <c r="BY76" i="15"/>
  <c r="BX76" i="15"/>
  <c r="BW76" i="15"/>
  <c r="BV76" i="15"/>
  <c r="BU76" i="15"/>
  <c r="BT76" i="15"/>
  <c r="BS76" i="15"/>
  <c r="BR76" i="15"/>
  <c r="BQ76" i="15"/>
  <c r="BP76" i="15"/>
  <c r="BO76" i="15"/>
  <c r="BN76" i="15"/>
  <c r="BM76" i="15"/>
  <c r="BL76" i="15"/>
  <c r="BK76" i="15"/>
  <c r="BJ76" i="15"/>
  <c r="BI76" i="15"/>
  <c r="BH76" i="15"/>
  <c r="BG76" i="15"/>
  <c r="BF76" i="15"/>
  <c r="BE76" i="15"/>
  <c r="BD76" i="15"/>
  <c r="BC76" i="15"/>
  <c r="BB76" i="15"/>
  <c r="BA76" i="15"/>
  <c r="AZ76" i="15"/>
  <c r="AY76" i="15"/>
  <c r="AX76" i="15"/>
  <c r="AW76" i="15"/>
  <c r="AV76" i="15"/>
  <c r="AU76" i="15"/>
  <c r="AT76" i="15"/>
  <c r="AS76" i="15"/>
  <c r="AR76" i="15"/>
  <c r="AQ76" i="15"/>
  <c r="AP76" i="15"/>
  <c r="AO76" i="15"/>
  <c r="AN76" i="15"/>
  <c r="AM76" i="15"/>
  <c r="AL76" i="15"/>
  <c r="AK76" i="15"/>
  <c r="AJ76" i="15"/>
  <c r="AI76" i="15"/>
  <c r="AH76" i="15"/>
  <c r="AG76" i="15"/>
  <c r="AF76" i="15"/>
  <c r="AE76" i="15"/>
  <c r="AC76" i="15"/>
  <c r="AB76" i="15"/>
  <c r="AA76" i="15"/>
  <c r="Z76" i="15"/>
  <c r="Y76" i="15"/>
  <c r="X76" i="15"/>
  <c r="W76" i="15"/>
  <c r="V76" i="15"/>
  <c r="U76" i="15"/>
  <c r="T76" i="15"/>
  <c r="S76" i="15"/>
  <c r="R76" i="15"/>
  <c r="Q76" i="15"/>
  <c r="P76" i="15"/>
  <c r="O76" i="15"/>
  <c r="N76" i="15"/>
  <c r="M76" i="15"/>
  <c r="L76" i="15"/>
  <c r="K76" i="15"/>
  <c r="J76" i="15"/>
  <c r="I76" i="15"/>
  <c r="BY75" i="15"/>
  <c r="BX75" i="15"/>
  <c r="BW75" i="15"/>
  <c r="BV75" i="15"/>
  <c r="BU75" i="15"/>
  <c r="BT75" i="15"/>
  <c r="BS75" i="15"/>
  <c r="BR75" i="15"/>
  <c r="BQ75" i="15"/>
  <c r="BP75" i="15"/>
  <c r="BO75" i="15"/>
  <c r="BN75" i="15"/>
  <c r="BM75" i="15"/>
  <c r="BL75" i="15"/>
  <c r="BK75" i="15"/>
  <c r="BJ75" i="15"/>
  <c r="BI75" i="15"/>
  <c r="BH75" i="15"/>
  <c r="BG75" i="15"/>
  <c r="BF75" i="15"/>
  <c r="BE75" i="15"/>
  <c r="BD75" i="15"/>
  <c r="BC75" i="15"/>
  <c r="BB75" i="15"/>
  <c r="BA75" i="15"/>
  <c r="AZ75" i="15"/>
  <c r="AY75" i="15"/>
  <c r="AX75" i="15"/>
  <c r="AW75" i="15"/>
  <c r="AV75" i="15"/>
  <c r="AU75" i="15"/>
  <c r="AT75" i="15"/>
  <c r="AS75" i="15"/>
  <c r="AR75" i="15"/>
  <c r="AQ75" i="15"/>
  <c r="AP75" i="15"/>
  <c r="AO75" i="15"/>
  <c r="AN75" i="15"/>
  <c r="AM75" i="15"/>
  <c r="AL75" i="15"/>
  <c r="AK75" i="15"/>
  <c r="AJ75" i="15"/>
  <c r="AI75" i="15"/>
  <c r="AH75" i="15"/>
  <c r="AG75" i="15"/>
  <c r="AF75" i="15"/>
  <c r="AE75" i="15"/>
  <c r="AC75" i="15"/>
  <c r="AB75" i="15"/>
  <c r="AA75" i="15"/>
  <c r="Z75" i="15"/>
  <c r="Y75" i="15"/>
  <c r="X75" i="15"/>
  <c r="W75" i="15"/>
  <c r="V75" i="15"/>
  <c r="U75" i="15"/>
  <c r="T75" i="15"/>
  <c r="S75" i="15"/>
  <c r="R75" i="15"/>
  <c r="Q75" i="15"/>
  <c r="P75" i="15"/>
  <c r="O75" i="15"/>
  <c r="N75" i="15"/>
  <c r="M75" i="15"/>
  <c r="L75" i="15"/>
  <c r="K75" i="15"/>
  <c r="J75" i="15"/>
  <c r="I75" i="15"/>
  <c r="BY74" i="15"/>
  <c r="BX74" i="15"/>
  <c r="BW74" i="15"/>
  <c r="BV74" i="15"/>
  <c r="BU74" i="15"/>
  <c r="BT74" i="15"/>
  <c r="BS74" i="15"/>
  <c r="BR74" i="15"/>
  <c r="BQ74" i="15"/>
  <c r="BP74" i="15"/>
  <c r="BO74" i="15"/>
  <c r="BN74" i="15"/>
  <c r="BM74" i="15"/>
  <c r="BL74" i="15"/>
  <c r="BK74" i="15"/>
  <c r="BJ74" i="15"/>
  <c r="BI74" i="15"/>
  <c r="BH74" i="15"/>
  <c r="BG74" i="15"/>
  <c r="BF74" i="15"/>
  <c r="BE74" i="15"/>
  <c r="BD74" i="15"/>
  <c r="BC74" i="15"/>
  <c r="BB74" i="15"/>
  <c r="BA74" i="15"/>
  <c r="AZ74" i="15"/>
  <c r="AY74" i="15"/>
  <c r="AX74" i="15"/>
  <c r="AW74" i="15"/>
  <c r="AV74" i="15"/>
  <c r="AU74" i="15"/>
  <c r="AT74" i="15"/>
  <c r="AS74" i="15"/>
  <c r="AR74" i="15"/>
  <c r="AQ74" i="15"/>
  <c r="AP74" i="15"/>
  <c r="AO74" i="15"/>
  <c r="AN74" i="15"/>
  <c r="AM74" i="15"/>
  <c r="AL74" i="15"/>
  <c r="AK74" i="15"/>
  <c r="AJ74" i="15"/>
  <c r="AI74" i="15"/>
  <c r="AH74" i="15"/>
  <c r="AG74" i="15"/>
  <c r="AF74" i="15"/>
  <c r="AE74" i="15"/>
  <c r="AC74" i="15"/>
  <c r="AB74" i="15"/>
  <c r="AA74" i="15"/>
  <c r="Z74" i="15"/>
  <c r="Y74" i="15"/>
  <c r="X74" i="15"/>
  <c r="W74" i="15"/>
  <c r="V74" i="15"/>
  <c r="U74" i="15"/>
  <c r="T74" i="15"/>
  <c r="S74" i="15"/>
  <c r="R74" i="15"/>
  <c r="Q74" i="15"/>
  <c r="P74" i="15"/>
  <c r="O74" i="15"/>
  <c r="N74" i="15"/>
  <c r="M74" i="15"/>
  <c r="L74" i="15"/>
  <c r="K74" i="15"/>
  <c r="J74" i="15"/>
  <c r="I74" i="15"/>
  <c r="BY73" i="15"/>
  <c r="BX73" i="15"/>
  <c r="BW73" i="15"/>
  <c r="BV73" i="15"/>
  <c r="BU73" i="15"/>
  <c r="BT73" i="15"/>
  <c r="BS73" i="15"/>
  <c r="BR73" i="15"/>
  <c r="BQ73" i="15"/>
  <c r="BP73" i="15"/>
  <c r="BO73" i="15"/>
  <c r="BN73" i="15"/>
  <c r="BM73" i="15"/>
  <c r="BL73" i="15"/>
  <c r="BK73" i="15"/>
  <c r="BJ73" i="15"/>
  <c r="BI73" i="15"/>
  <c r="BH73" i="15"/>
  <c r="BG73" i="15"/>
  <c r="BF73" i="15"/>
  <c r="BE73" i="15"/>
  <c r="BD73" i="15"/>
  <c r="BC73" i="15"/>
  <c r="BB73" i="15"/>
  <c r="BA73" i="15"/>
  <c r="AZ73" i="15"/>
  <c r="AY73" i="15"/>
  <c r="AX73" i="15"/>
  <c r="AW73" i="15"/>
  <c r="AV73" i="15"/>
  <c r="AU73" i="15"/>
  <c r="AT73" i="15"/>
  <c r="AS73" i="15"/>
  <c r="AR73" i="15"/>
  <c r="AQ73" i="15"/>
  <c r="AP73" i="15"/>
  <c r="AO73" i="15"/>
  <c r="AN73" i="15"/>
  <c r="AM73" i="15"/>
  <c r="AL73" i="15"/>
  <c r="AK73" i="15"/>
  <c r="AJ73" i="15"/>
  <c r="AI73" i="15"/>
  <c r="AH73" i="15"/>
  <c r="AG73" i="15"/>
  <c r="AF73" i="15"/>
  <c r="AE73" i="15"/>
  <c r="AC73" i="15"/>
  <c r="AB73" i="15"/>
  <c r="AA73" i="15"/>
  <c r="Z73" i="15"/>
  <c r="Y73" i="15"/>
  <c r="X73" i="15"/>
  <c r="W73" i="15"/>
  <c r="V73" i="15"/>
  <c r="U73" i="15"/>
  <c r="T73" i="15"/>
  <c r="S73" i="15"/>
  <c r="R73" i="15"/>
  <c r="Q73" i="15"/>
  <c r="P73" i="15"/>
  <c r="O73" i="15"/>
  <c r="N73" i="15"/>
  <c r="M73" i="15"/>
  <c r="L73" i="15"/>
  <c r="K73" i="15"/>
  <c r="J73" i="15"/>
  <c r="I73" i="15"/>
  <c r="BY72" i="15"/>
  <c r="BX72" i="15"/>
  <c r="BW72" i="15"/>
  <c r="BV72" i="15"/>
  <c r="BU72" i="15"/>
  <c r="BT72" i="15"/>
  <c r="BS72" i="15"/>
  <c r="BR72" i="15"/>
  <c r="BQ72" i="15"/>
  <c r="BP72" i="15"/>
  <c r="BO72" i="15"/>
  <c r="BN72" i="15"/>
  <c r="BM72" i="15"/>
  <c r="BL72" i="15"/>
  <c r="BK72" i="15"/>
  <c r="BJ72" i="15"/>
  <c r="BI72" i="15"/>
  <c r="BH72" i="15"/>
  <c r="BG72" i="15"/>
  <c r="BF72" i="15"/>
  <c r="BE72" i="15"/>
  <c r="BD72" i="15"/>
  <c r="BC72" i="15"/>
  <c r="BB72" i="15"/>
  <c r="BA72" i="15"/>
  <c r="AZ72" i="15"/>
  <c r="AY72" i="15"/>
  <c r="AX72" i="15"/>
  <c r="AW72" i="15"/>
  <c r="AV72" i="15"/>
  <c r="AU72" i="15"/>
  <c r="AT72" i="15"/>
  <c r="AS72" i="15"/>
  <c r="AR72" i="15"/>
  <c r="AQ72" i="15"/>
  <c r="AP72" i="15"/>
  <c r="AO72" i="15"/>
  <c r="AN72" i="15"/>
  <c r="AM72" i="15"/>
  <c r="AL72" i="15"/>
  <c r="AK72" i="15"/>
  <c r="AJ72" i="15"/>
  <c r="AI72" i="15"/>
  <c r="AH72" i="15"/>
  <c r="AG72" i="15"/>
  <c r="AF72" i="15"/>
  <c r="AE72" i="15"/>
  <c r="AC72" i="15"/>
  <c r="AB72" i="15"/>
  <c r="AA72" i="15"/>
  <c r="Z72" i="15"/>
  <c r="Y72" i="15"/>
  <c r="X72" i="15"/>
  <c r="W72" i="15"/>
  <c r="V72" i="15"/>
  <c r="U72" i="15"/>
  <c r="T72" i="15"/>
  <c r="S72" i="15"/>
  <c r="R72" i="15"/>
  <c r="Q72" i="15"/>
  <c r="P72" i="15"/>
  <c r="O72" i="15"/>
  <c r="N72" i="15"/>
  <c r="M72" i="15"/>
  <c r="L72" i="15"/>
  <c r="K72" i="15"/>
  <c r="J72" i="15"/>
  <c r="I72" i="15"/>
  <c r="BY71" i="15"/>
  <c r="BX71" i="15"/>
  <c r="BW71" i="15"/>
  <c r="BV71" i="15"/>
  <c r="BU71" i="15"/>
  <c r="BT71" i="15"/>
  <c r="BS71" i="15"/>
  <c r="BR71" i="15"/>
  <c r="BQ71" i="15"/>
  <c r="BP71" i="15"/>
  <c r="BO71" i="15"/>
  <c r="BN71" i="15"/>
  <c r="BM71" i="15"/>
  <c r="BL71" i="15"/>
  <c r="BK71" i="15"/>
  <c r="BJ71" i="15"/>
  <c r="BI71" i="15"/>
  <c r="BH71" i="15"/>
  <c r="BG71" i="15"/>
  <c r="BF71" i="15"/>
  <c r="BE71" i="15"/>
  <c r="BD71" i="15"/>
  <c r="BC71" i="15"/>
  <c r="BB71" i="15"/>
  <c r="BA71" i="15"/>
  <c r="AZ71" i="15"/>
  <c r="AY71" i="15"/>
  <c r="AX71" i="15"/>
  <c r="AW71" i="15"/>
  <c r="AV71" i="15"/>
  <c r="AU71" i="15"/>
  <c r="AT71" i="15"/>
  <c r="AS71" i="15"/>
  <c r="AR71" i="15"/>
  <c r="AQ71" i="15"/>
  <c r="AP71" i="15"/>
  <c r="AO71" i="15"/>
  <c r="AN71" i="15"/>
  <c r="AM71" i="15"/>
  <c r="AL71" i="15"/>
  <c r="AK71" i="15"/>
  <c r="AJ71" i="15"/>
  <c r="AI71" i="15"/>
  <c r="AH71" i="15"/>
  <c r="AG71" i="15"/>
  <c r="AF71" i="15"/>
  <c r="AE71" i="15"/>
  <c r="AC71" i="15"/>
  <c r="AB71" i="15"/>
  <c r="AA71" i="15"/>
  <c r="Z71" i="15"/>
  <c r="Y71" i="15"/>
  <c r="X71" i="15"/>
  <c r="W71" i="15"/>
  <c r="V71" i="15"/>
  <c r="U71" i="15"/>
  <c r="T71" i="15"/>
  <c r="S71" i="15"/>
  <c r="R71" i="15"/>
  <c r="Q71" i="15"/>
  <c r="P71" i="15"/>
  <c r="O71" i="15"/>
  <c r="N71" i="15"/>
  <c r="M71" i="15"/>
  <c r="L71" i="15"/>
  <c r="K71" i="15"/>
  <c r="J71" i="15"/>
  <c r="I71" i="15"/>
  <c r="BY70" i="15"/>
  <c r="BX70" i="15"/>
  <c r="BW70" i="15"/>
  <c r="BV70" i="15"/>
  <c r="BU70" i="15"/>
  <c r="BT70" i="15"/>
  <c r="BS70" i="15"/>
  <c r="BR70" i="15"/>
  <c r="BQ70" i="15"/>
  <c r="BP70" i="15"/>
  <c r="BO70" i="15"/>
  <c r="BN70" i="15"/>
  <c r="BM70" i="15"/>
  <c r="BL70" i="15"/>
  <c r="BK70" i="15"/>
  <c r="BJ70" i="15"/>
  <c r="BI70" i="15"/>
  <c r="BH70" i="15"/>
  <c r="BG70" i="15"/>
  <c r="BF70" i="15"/>
  <c r="BE70" i="15"/>
  <c r="BD70" i="15"/>
  <c r="BC70" i="15"/>
  <c r="BB70" i="15"/>
  <c r="BA70" i="15"/>
  <c r="AZ70" i="15"/>
  <c r="AY70" i="15"/>
  <c r="AX70" i="15"/>
  <c r="AW70" i="15"/>
  <c r="AV70" i="15"/>
  <c r="AU70" i="15"/>
  <c r="AT70" i="15"/>
  <c r="AS70" i="15"/>
  <c r="AR70" i="15"/>
  <c r="AQ70" i="15"/>
  <c r="AP70" i="15"/>
  <c r="AO70" i="15"/>
  <c r="AN70" i="15"/>
  <c r="AM70" i="15"/>
  <c r="AL70" i="15"/>
  <c r="AK70" i="15"/>
  <c r="AJ70" i="15"/>
  <c r="AI70" i="15"/>
  <c r="AH70" i="15"/>
  <c r="AG70" i="15"/>
  <c r="AF70" i="15"/>
  <c r="AE70" i="15"/>
  <c r="AC70" i="15"/>
  <c r="AB70" i="15"/>
  <c r="AA70" i="15"/>
  <c r="Z70" i="15"/>
  <c r="Y70" i="15"/>
  <c r="X70" i="15"/>
  <c r="W70" i="15"/>
  <c r="V70" i="15"/>
  <c r="U70" i="15"/>
  <c r="T70" i="15"/>
  <c r="S70" i="15"/>
  <c r="R70" i="15"/>
  <c r="Q70" i="15"/>
  <c r="P70" i="15"/>
  <c r="O70" i="15"/>
  <c r="N70" i="15"/>
  <c r="M70" i="15"/>
  <c r="L70" i="15"/>
  <c r="K70" i="15"/>
  <c r="J70" i="15"/>
  <c r="I70" i="15"/>
  <c r="BY69" i="15"/>
  <c r="BX69" i="15"/>
  <c r="BW69" i="15"/>
  <c r="BV69" i="15"/>
  <c r="BU69" i="15"/>
  <c r="BT69" i="15"/>
  <c r="BS69" i="15"/>
  <c r="BR69" i="15"/>
  <c r="BQ69" i="15"/>
  <c r="BP69" i="15"/>
  <c r="BO69" i="15"/>
  <c r="BN69" i="15"/>
  <c r="BM69" i="15"/>
  <c r="BL69" i="15"/>
  <c r="BK69" i="15"/>
  <c r="BJ69" i="15"/>
  <c r="BI69" i="15"/>
  <c r="BH69" i="15"/>
  <c r="BG69" i="15"/>
  <c r="BF69" i="15"/>
  <c r="BE69" i="15"/>
  <c r="BD69" i="15"/>
  <c r="BC69" i="15"/>
  <c r="BB69" i="15"/>
  <c r="BA69" i="15"/>
  <c r="AZ69" i="15"/>
  <c r="AY69" i="15"/>
  <c r="AX69" i="15"/>
  <c r="AW69" i="15"/>
  <c r="AV69" i="15"/>
  <c r="AU69" i="15"/>
  <c r="AT69" i="15"/>
  <c r="AS69" i="15"/>
  <c r="AR69" i="15"/>
  <c r="AQ69" i="15"/>
  <c r="AP69" i="15"/>
  <c r="AO69" i="15"/>
  <c r="AN69" i="15"/>
  <c r="AM69" i="15"/>
  <c r="AL69" i="15"/>
  <c r="AK69" i="15"/>
  <c r="AJ69" i="15"/>
  <c r="AI69" i="15"/>
  <c r="AH69" i="15"/>
  <c r="AG69" i="15"/>
  <c r="AF69" i="15"/>
  <c r="AE69" i="15"/>
  <c r="AC69" i="15"/>
  <c r="AB69" i="15"/>
  <c r="AA69" i="15"/>
  <c r="Z69" i="15"/>
  <c r="Y69" i="15"/>
  <c r="X69" i="15"/>
  <c r="W69" i="15"/>
  <c r="V69" i="15"/>
  <c r="U69" i="15"/>
  <c r="T69" i="15"/>
  <c r="S69" i="15"/>
  <c r="R69" i="15"/>
  <c r="Q69" i="15"/>
  <c r="P69" i="15"/>
  <c r="O69" i="15"/>
  <c r="N69" i="15"/>
  <c r="M69" i="15"/>
  <c r="L69" i="15"/>
  <c r="K69" i="15"/>
  <c r="J69" i="15"/>
  <c r="I69" i="15"/>
  <c r="BY68" i="15"/>
  <c r="BX68" i="15"/>
  <c r="BW68" i="15"/>
  <c r="BV68" i="15"/>
  <c r="BU68" i="15"/>
  <c r="BT68" i="15"/>
  <c r="BS68" i="15"/>
  <c r="BR68" i="15"/>
  <c r="BQ68" i="15"/>
  <c r="BP68" i="15"/>
  <c r="BO68" i="15"/>
  <c r="BN68" i="15"/>
  <c r="BM68" i="15"/>
  <c r="BL68" i="15"/>
  <c r="BK68" i="15"/>
  <c r="BJ68" i="15"/>
  <c r="BI68" i="15"/>
  <c r="BH68" i="15"/>
  <c r="BG68" i="15"/>
  <c r="BF68" i="15"/>
  <c r="BE68" i="15"/>
  <c r="BD68" i="15"/>
  <c r="BC68" i="15"/>
  <c r="BB68" i="15"/>
  <c r="BA68" i="15"/>
  <c r="AZ68" i="15"/>
  <c r="AY68" i="15"/>
  <c r="AX68" i="15"/>
  <c r="AW68" i="15"/>
  <c r="AV68" i="15"/>
  <c r="AU68" i="15"/>
  <c r="AT68" i="15"/>
  <c r="AS68" i="15"/>
  <c r="AR68" i="15"/>
  <c r="AQ68" i="15"/>
  <c r="AP68" i="15"/>
  <c r="AO68" i="15"/>
  <c r="AN68" i="15"/>
  <c r="AM68" i="15"/>
  <c r="AL68" i="15"/>
  <c r="AK68" i="15"/>
  <c r="AJ68" i="15"/>
  <c r="AI68" i="15"/>
  <c r="AH68" i="15"/>
  <c r="AG68" i="15"/>
  <c r="AF68" i="15"/>
  <c r="AE68" i="15"/>
  <c r="AC68" i="15"/>
  <c r="AB68" i="15"/>
  <c r="AA68" i="15"/>
  <c r="Z68" i="15"/>
  <c r="Y68" i="15"/>
  <c r="X68" i="15"/>
  <c r="W68" i="15"/>
  <c r="V68" i="15"/>
  <c r="U68" i="15"/>
  <c r="T68" i="15"/>
  <c r="S68" i="15"/>
  <c r="R68" i="15"/>
  <c r="Q68" i="15"/>
  <c r="P68" i="15"/>
  <c r="O68" i="15"/>
  <c r="N68" i="15"/>
  <c r="M68" i="15"/>
  <c r="L68" i="15"/>
  <c r="K68" i="15"/>
  <c r="J68" i="15"/>
  <c r="I68" i="15"/>
  <c r="BY67" i="15"/>
  <c r="BX67" i="15"/>
  <c r="BW67" i="15"/>
  <c r="BV67" i="15"/>
  <c r="BU67" i="15"/>
  <c r="BT67" i="15"/>
  <c r="BS67" i="15"/>
  <c r="BR67" i="15"/>
  <c r="BQ67" i="15"/>
  <c r="BP67" i="15"/>
  <c r="BO67" i="15"/>
  <c r="BN67" i="15"/>
  <c r="BM67" i="15"/>
  <c r="BL67" i="15"/>
  <c r="BK67" i="15"/>
  <c r="BJ67" i="15"/>
  <c r="BI67" i="15"/>
  <c r="BH67" i="15"/>
  <c r="BG67" i="15"/>
  <c r="BF67" i="15"/>
  <c r="BE67" i="15"/>
  <c r="BD67" i="15"/>
  <c r="BC67" i="15"/>
  <c r="BB67" i="15"/>
  <c r="BA67" i="15"/>
  <c r="AZ67" i="15"/>
  <c r="AY67" i="15"/>
  <c r="AX67" i="15"/>
  <c r="AW67" i="15"/>
  <c r="AV67" i="15"/>
  <c r="AU67" i="15"/>
  <c r="AT67" i="15"/>
  <c r="AS67" i="15"/>
  <c r="AR67" i="15"/>
  <c r="AQ67" i="15"/>
  <c r="AP67" i="15"/>
  <c r="AO67" i="15"/>
  <c r="AN67" i="15"/>
  <c r="AM67" i="15"/>
  <c r="AL67" i="15"/>
  <c r="AK67" i="15"/>
  <c r="AJ67" i="15"/>
  <c r="AI67" i="15"/>
  <c r="AH67" i="15"/>
  <c r="AG67" i="15"/>
  <c r="AF67" i="15"/>
  <c r="AE67" i="15"/>
  <c r="AC67" i="15"/>
  <c r="AB67" i="15"/>
  <c r="AA67" i="15"/>
  <c r="Z67" i="15"/>
  <c r="Y67" i="15"/>
  <c r="X67" i="15"/>
  <c r="W67" i="15"/>
  <c r="V67" i="15"/>
  <c r="U67" i="15"/>
  <c r="T67" i="15"/>
  <c r="S67" i="15"/>
  <c r="R67" i="15"/>
  <c r="Q67" i="15"/>
  <c r="P67" i="15"/>
  <c r="O67" i="15"/>
  <c r="N67" i="15"/>
  <c r="M67" i="15"/>
  <c r="L67" i="15"/>
  <c r="K67" i="15"/>
  <c r="J67" i="15"/>
  <c r="I67" i="15"/>
  <c r="BY66" i="15"/>
  <c r="BX66" i="15"/>
  <c r="BW66" i="15"/>
  <c r="BV66" i="15"/>
  <c r="BU66" i="15"/>
  <c r="BT66" i="15"/>
  <c r="BS66" i="15"/>
  <c r="BR66" i="15"/>
  <c r="BQ66" i="15"/>
  <c r="BP66" i="15"/>
  <c r="BO66" i="15"/>
  <c r="BN66" i="15"/>
  <c r="BM66" i="15"/>
  <c r="BL66" i="15"/>
  <c r="BK66" i="15"/>
  <c r="BJ66" i="15"/>
  <c r="BI66" i="15"/>
  <c r="BH66" i="15"/>
  <c r="BG66" i="15"/>
  <c r="BF66" i="15"/>
  <c r="BE66" i="15"/>
  <c r="BD66" i="15"/>
  <c r="BC66" i="15"/>
  <c r="BB66" i="15"/>
  <c r="BA66" i="15"/>
  <c r="AZ66" i="15"/>
  <c r="AY66" i="15"/>
  <c r="AX66" i="15"/>
  <c r="AW66" i="15"/>
  <c r="AV66" i="15"/>
  <c r="AU66" i="15"/>
  <c r="AT66" i="15"/>
  <c r="AS66" i="15"/>
  <c r="AR66" i="15"/>
  <c r="AQ66" i="15"/>
  <c r="AP66" i="15"/>
  <c r="AO66" i="15"/>
  <c r="AN66" i="15"/>
  <c r="AM66" i="15"/>
  <c r="AL66" i="15"/>
  <c r="AK66" i="15"/>
  <c r="AJ66" i="15"/>
  <c r="AI66" i="15"/>
  <c r="AH66" i="15"/>
  <c r="AG66" i="15"/>
  <c r="AF66" i="15"/>
  <c r="AE66" i="15"/>
  <c r="AC66" i="15"/>
  <c r="AB66" i="15"/>
  <c r="AA66" i="15"/>
  <c r="Z66" i="15"/>
  <c r="Y66" i="15"/>
  <c r="X66" i="15"/>
  <c r="W66" i="15"/>
  <c r="V66" i="15"/>
  <c r="U66" i="15"/>
  <c r="T66" i="15"/>
  <c r="S66" i="15"/>
  <c r="R66" i="15"/>
  <c r="Q66" i="15"/>
  <c r="P66" i="15"/>
  <c r="O66" i="15"/>
  <c r="N66" i="15"/>
  <c r="M66" i="15"/>
  <c r="L66" i="15"/>
  <c r="K66" i="15"/>
  <c r="J66" i="15"/>
  <c r="I66" i="15"/>
  <c r="BY65" i="15"/>
  <c r="BX65" i="15"/>
  <c r="BW65" i="15"/>
  <c r="BV65" i="15"/>
  <c r="BU65" i="15"/>
  <c r="BT65" i="15"/>
  <c r="BS65" i="15"/>
  <c r="BR65" i="15"/>
  <c r="BQ65" i="15"/>
  <c r="BP65" i="15"/>
  <c r="BO65" i="15"/>
  <c r="BN65" i="15"/>
  <c r="BM65" i="15"/>
  <c r="BL65" i="15"/>
  <c r="BK65" i="15"/>
  <c r="BJ65" i="15"/>
  <c r="BI65" i="15"/>
  <c r="BH65" i="15"/>
  <c r="BG65" i="15"/>
  <c r="BF65" i="15"/>
  <c r="BE65" i="15"/>
  <c r="BD65" i="15"/>
  <c r="BC65" i="15"/>
  <c r="BB65" i="15"/>
  <c r="BA65" i="15"/>
  <c r="AZ65" i="15"/>
  <c r="AY65" i="15"/>
  <c r="AX65" i="15"/>
  <c r="AW65" i="15"/>
  <c r="AV65" i="15"/>
  <c r="AU65" i="15"/>
  <c r="AT65" i="15"/>
  <c r="AS65" i="15"/>
  <c r="AR65" i="15"/>
  <c r="AQ65" i="15"/>
  <c r="AP65" i="15"/>
  <c r="AO65" i="15"/>
  <c r="AN65" i="15"/>
  <c r="AM65" i="15"/>
  <c r="AL65" i="15"/>
  <c r="AK65" i="15"/>
  <c r="AJ65" i="15"/>
  <c r="AI65" i="15"/>
  <c r="AH65" i="15"/>
  <c r="AG65" i="15"/>
  <c r="AF65" i="15"/>
  <c r="AE65" i="15"/>
  <c r="AC65" i="15"/>
  <c r="AB65" i="15"/>
  <c r="AA65" i="15"/>
  <c r="Z65" i="15"/>
  <c r="Y65" i="15"/>
  <c r="X65" i="15"/>
  <c r="W65" i="15"/>
  <c r="V65" i="15"/>
  <c r="U65" i="15"/>
  <c r="T65" i="15"/>
  <c r="S65" i="15"/>
  <c r="R65" i="15"/>
  <c r="Q65" i="15"/>
  <c r="P65" i="15"/>
  <c r="O65" i="15"/>
  <c r="N65" i="15"/>
  <c r="M65" i="15"/>
  <c r="L65" i="15"/>
  <c r="K65" i="15"/>
  <c r="J65" i="15"/>
  <c r="I65" i="15"/>
  <c r="BY64" i="15"/>
  <c r="BX64" i="15"/>
  <c r="BW64" i="15"/>
  <c r="BV64" i="15"/>
  <c r="BU64" i="15"/>
  <c r="BT64" i="15"/>
  <c r="BS64" i="15"/>
  <c r="BR64" i="15"/>
  <c r="BQ64" i="15"/>
  <c r="BP64" i="15"/>
  <c r="BO64" i="15"/>
  <c r="BN64" i="15"/>
  <c r="BM64" i="15"/>
  <c r="BL64" i="15"/>
  <c r="BK64" i="15"/>
  <c r="BJ64" i="15"/>
  <c r="BI64" i="15"/>
  <c r="BH64" i="15"/>
  <c r="BG64" i="15"/>
  <c r="BF64" i="15"/>
  <c r="BE64" i="15"/>
  <c r="BD64" i="15"/>
  <c r="BC64" i="15"/>
  <c r="BB64" i="15"/>
  <c r="BA64" i="15"/>
  <c r="AZ64" i="15"/>
  <c r="AY64" i="15"/>
  <c r="AX64" i="15"/>
  <c r="AW64" i="15"/>
  <c r="AV64" i="15"/>
  <c r="AU64" i="15"/>
  <c r="AT64" i="15"/>
  <c r="AS64" i="15"/>
  <c r="AR64" i="15"/>
  <c r="AQ64" i="15"/>
  <c r="AP64" i="15"/>
  <c r="AO64" i="15"/>
  <c r="AN64" i="15"/>
  <c r="AM64" i="15"/>
  <c r="AL64" i="15"/>
  <c r="AK64" i="15"/>
  <c r="AJ64" i="15"/>
  <c r="AI64" i="15"/>
  <c r="AH64" i="15"/>
  <c r="AG64" i="15"/>
  <c r="AF64" i="15"/>
  <c r="AE64" i="15"/>
  <c r="AC64" i="15"/>
  <c r="AB64" i="15"/>
  <c r="AA64" i="15"/>
  <c r="Z64" i="15"/>
  <c r="Y64" i="15"/>
  <c r="X64" i="15"/>
  <c r="W64" i="15"/>
  <c r="V64" i="15"/>
  <c r="U64" i="15"/>
  <c r="T64" i="15"/>
  <c r="S64" i="15"/>
  <c r="R64" i="15"/>
  <c r="Q64" i="15"/>
  <c r="P64" i="15"/>
  <c r="O64" i="15"/>
  <c r="N64" i="15"/>
  <c r="M64" i="15"/>
  <c r="L64" i="15"/>
  <c r="K64" i="15"/>
  <c r="J64" i="15"/>
  <c r="I64" i="15"/>
  <c r="BY63" i="15"/>
  <c r="BX63" i="15"/>
  <c r="BW63" i="15"/>
  <c r="BV63" i="15"/>
  <c r="BU63" i="15"/>
  <c r="BT63" i="15"/>
  <c r="BS63" i="15"/>
  <c r="BR63" i="15"/>
  <c r="BQ63" i="15"/>
  <c r="BP63" i="15"/>
  <c r="BO63" i="15"/>
  <c r="BN63" i="15"/>
  <c r="BM63" i="15"/>
  <c r="BL63" i="15"/>
  <c r="BK63" i="15"/>
  <c r="BJ63" i="15"/>
  <c r="BI63" i="15"/>
  <c r="BH63" i="15"/>
  <c r="BG63" i="15"/>
  <c r="BF63" i="15"/>
  <c r="BE63" i="15"/>
  <c r="BD63" i="15"/>
  <c r="BC63" i="15"/>
  <c r="BB63" i="15"/>
  <c r="BA63" i="15"/>
  <c r="AZ63" i="15"/>
  <c r="AY63" i="15"/>
  <c r="AX63" i="15"/>
  <c r="AW63" i="15"/>
  <c r="AV63" i="15"/>
  <c r="AU63" i="15"/>
  <c r="AT63" i="15"/>
  <c r="AS63" i="15"/>
  <c r="AR63" i="15"/>
  <c r="AQ63" i="15"/>
  <c r="AP63" i="15"/>
  <c r="AO63" i="15"/>
  <c r="AN63" i="15"/>
  <c r="AM63" i="15"/>
  <c r="AL63" i="15"/>
  <c r="AK63" i="15"/>
  <c r="AJ63" i="15"/>
  <c r="AI63" i="15"/>
  <c r="AH63" i="15"/>
  <c r="AG63" i="15"/>
  <c r="AF63" i="15"/>
  <c r="AE63" i="15"/>
  <c r="AC63" i="15"/>
  <c r="AB63" i="15"/>
  <c r="AA63" i="15"/>
  <c r="Z63" i="15"/>
  <c r="Y63" i="15"/>
  <c r="X63" i="15"/>
  <c r="W63" i="15"/>
  <c r="V63" i="15"/>
  <c r="U63" i="15"/>
  <c r="T63" i="15"/>
  <c r="S63" i="15"/>
  <c r="R63" i="15"/>
  <c r="Q63" i="15"/>
  <c r="P63" i="15"/>
  <c r="O63" i="15"/>
  <c r="N63" i="15"/>
  <c r="M63" i="15"/>
  <c r="L63" i="15"/>
  <c r="K63" i="15"/>
  <c r="J63" i="15"/>
  <c r="I63" i="15"/>
  <c r="BY62" i="15"/>
  <c r="BX62" i="15"/>
  <c r="BW62" i="15"/>
  <c r="BV62" i="15"/>
  <c r="BU62" i="15"/>
  <c r="BT62" i="15"/>
  <c r="BS62" i="15"/>
  <c r="BR62" i="15"/>
  <c r="BQ62" i="15"/>
  <c r="BP62" i="15"/>
  <c r="BO62" i="15"/>
  <c r="BN62" i="15"/>
  <c r="BM62" i="15"/>
  <c r="BL62" i="15"/>
  <c r="BK62" i="15"/>
  <c r="BJ62" i="15"/>
  <c r="BI62" i="15"/>
  <c r="BH62" i="15"/>
  <c r="BG62" i="15"/>
  <c r="BF62" i="15"/>
  <c r="BE62" i="15"/>
  <c r="BD62" i="15"/>
  <c r="BC62" i="15"/>
  <c r="BB62" i="15"/>
  <c r="BA62" i="15"/>
  <c r="AZ62" i="15"/>
  <c r="AY62" i="15"/>
  <c r="AX62" i="15"/>
  <c r="AW62" i="15"/>
  <c r="AV62" i="15"/>
  <c r="AU62" i="15"/>
  <c r="AT62" i="15"/>
  <c r="AS62" i="15"/>
  <c r="AR62" i="15"/>
  <c r="AQ62" i="15"/>
  <c r="AP62" i="15"/>
  <c r="AO62" i="15"/>
  <c r="AN62" i="15"/>
  <c r="AM62" i="15"/>
  <c r="AL62" i="15"/>
  <c r="AK62" i="15"/>
  <c r="AJ62" i="15"/>
  <c r="AI62" i="15"/>
  <c r="AH62" i="15"/>
  <c r="AG62" i="15"/>
  <c r="AF62" i="15"/>
  <c r="AE62" i="15"/>
  <c r="AC62" i="15"/>
  <c r="AB62" i="15"/>
  <c r="AA62" i="15"/>
  <c r="Z62" i="15"/>
  <c r="Y62" i="15"/>
  <c r="X62" i="15"/>
  <c r="W62" i="15"/>
  <c r="V62" i="15"/>
  <c r="U62" i="15"/>
  <c r="T62" i="15"/>
  <c r="S62" i="15"/>
  <c r="R62" i="15"/>
  <c r="Q62" i="15"/>
  <c r="P62" i="15"/>
  <c r="O62" i="15"/>
  <c r="N62" i="15"/>
  <c r="M62" i="15"/>
  <c r="L62" i="15"/>
  <c r="K62" i="15"/>
  <c r="J62" i="15"/>
  <c r="I62" i="15"/>
  <c r="BY61" i="15"/>
  <c r="BX61" i="15"/>
  <c r="BW61" i="15"/>
  <c r="BV61" i="15"/>
  <c r="BU61" i="15"/>
  <c r="BT61" i="15"/>
  <c r="BS61" i="15"/>
  <c r="BR61" i="15"/>
  <c r="BQ61" i="15"/>
  <c r="BP61" i="15"/>
  <c r="BO61" i="15"/>
  <c r="BN61" i="15"/>
  <c r="BM61" i="15"/>
  <c r="BL61" i="15"/>
  <c r="BK61" i="15"/>
  <c r="BJ61" i="15"/>
  <c r="BI61" i="15"/>
  <c r="BH61" i="15"/>
  <c r="BG61" i="15"/>
  <c r="BF61" i="15"/>
  <c r="BE61" i="15"/>
  <c r="BD61" i="15"/>
  <c r="BC61" i="15"/>
  <c r="BB61" i="15"/>
  <c r="BA61" i="15"/>
  <c r="AZ61" i="15"/>
  <c r="AY61" i="15"/>
  <c r="AX61" i="15"/>
  <c r="AW61" i="15"/>
  <c r="AV61" i="15"/>
  <c r="AU61" i="15"/>
  <c r="AT61" i="15"/>
  <c r="AS61" i="15"/>
  <c r="AR61" i="15"/>
  <c r="AQ61" i="15"/>
  <c r="AP61" i="15"/>
  <c r="AO61" i="15"/>
  <c r="AN61" i="15"/>
  <c r="AM61" i="15"/>
  <c r="AL61" i="15"/>
  <c r="AK61" i="15"/>
  <c r="AJ61" i="15"/>
  <c r="AI61" i="15"/>
  <c r="AH61" i="15"/>
  <c r="AG61" i="15"/>
  <c r="AF61" i="15"/>
  <c r="AE61" i="15"/>
  <c r="AC61" i="15"/>
  <c r="AB61" i="15"/>
  <c r="AA61" i="15"/>
  <c r="Z61" i="15"/>
  <c r="Y61" i="15"/>
  <c r="X61" i="15"/>
  <c r="W61" i="15"/>
  <c r="V61" i="15"/>
  <c r="U61" i="15"/>
  <c r="T61" i="15"/>
  <c r="S61" i="15"/>
  <c r="R61" i="15"/>
  <c r="Q61" i="15"/>
  <c r="P61" i="15"/>
  <c r="O61" i="15"/>
  <c r="N61" i="15"/>
  <c r="M61" i="15"/>
  <c r="L61" i="15"/>
  <c r="K61" i="15"/>
  <c r="J61" i="15"/>
  <c r="I61" i="15"/>
  <c r="BY60" i="15"/>
  <c r="BX60" i="15"/>
  <c r="BW60" i="15"/>
  <c r="BV60" i="15"/>
  <c r="BU60" i="15"/>
  <c r="BT60" i="15"/>
  <c r="BS60" i="15"/>
  <c r="BR60" i="15"/>
  <c r="BQ60" i="15"/>
  <c r="BP60" i="15"/>
  <c r="BO60" i="15"/>
  <c r="BN60" i="15"/>
  <c r="BM60" i="15"/>
  <c r="BL60" i="15"/>
  <c r="BK60" i="15"/>
  <c r="BJ60" i="15"/>
  <c r="BI60" i="15"/>
  <c r="BH60" i="15"/>
  <c r="BG60" i="15"/>
  <c r="BF60" i="15"/>
  <c r="BE60" i="15"/>
  <c r="BD60" i="15"/>
  <c r="BC60" i="15"/>
  <c r="BB60" i="15"/>
  <c r="BA60" i="15"/>
  <c r="AZ60" i="15"/>
  <c r="AY60" i="15"/>
  <c r="AX60" i="15"/>
  <c r="AW60" i="15"/>
  <c r="AV60" i="15"/>
  <c r="AU60" i="15"/>
  <c r="AT60" i="15"/>
  <c r="AS60" i="15"/>
  <c r="AR60" i="15"/>
  <c r="AQ60" i="15"/>
  <c r="AP60" i="15"/>
  <c r="AO60" i="15"/>
  <c r="AN60" i="15"/>
  <c r="AM60" i="15"/>
  <c r="AL60" i="15"/>
  <c r="AK60" i="15"/>
  <c r="AJ60" i="15"/>
  <c r="AI60" i="15"/>
  <c r="AH60" i="15"/>
  <c r="AG60" i="15"/>
  <c r="AF60" i="15"/>
  <c r="AE60" i="15"/>
  <c r="AC60" i="15"/>
  <c r="AB60" i="15"/>
  <c r="AA60" i="15"/>
  <c r="Z60" i="15"/>
  <c r="Y60" i="15"/>
  <c r="X60" i="15"/>
  <c r="W60" i="15"/>
  <c r="V60" i="15"/>
  <c r="U60" i="15"/>
  <c r="T60" i="15"/>
  <c r="S60" i="15"/>
  <c r="R60" i="15"/>
  <c r="Q60" i="15"/>
  <c r="P60" i="15"/>
  <c r="O60" i="15"/>
  <c r="N60" i="15"/>
  <c r="M60" i="15"/>
  <c r="L60" i="15"/>
  <c r="K60" i="15"/>
  <c r="J60" i="15"/>
  <c r="I60" i="15"/>
  <c r="BY59" i="15"/>
  <c r="BX59" i="15"/>
  <c r="BW59" i="15"/>
  <c r="BV59" i="15"/>
  <c r="BU59" i="15"/>
  <c r="BT59" i="15"/>
  <c r="BS59" i="15"/>
  <c r="BR59" i="15"/>
  <c r="BQ59" i="15"/>
  <c r="BP59" i="15"/>
  <c r="BO59" i="15"/>
  <c r="BN59" i="15"/>
  <c r="BM59" i="15"/>
  <c r="BL59" i="15"/>
  <c r="BK59" i="15"/>
  <c r="BJ59" i="15"/>
  <c r="BI59" i="15"/>
  <c r="BH59" i="15"/>
  <c r="BG59" i="15"/>
  <c r="BF59" i="15"/>
  <c r="BE59" i="15"/>
  <c r="BD59" i="15"/>
  <c r="BC59" i="15"/>
  <c r="BB59" i="15"/>
  <c r="BA59" i="15"/>
  <c r="AZ59" i="15"/>
  <c r="AY59" i="15"/>
  <c r="AX59" i="15"/>
  <c r="AW59" i="15"/>
  <c r="AV59" i="15"/>
  <c r="AU59" i="15"/>
  <c r="AT59" i="15"/>
  <c r="AS59" i="15"/>
  <c r="AR59" i="15"/>
  <c r="AQ59" i="15"/>
  <c r="AP59" i="15"/>
  <c r="AO59" i="15"/>
  <c r="AN59" i="15"/>
  <c r="AM59" i="15"/>
  <c r="AL59" i="15"/>
  <c r="AK59" i="15"/>
  <c r="AJ59" i="15"/>
  <c r="AI59" i="15"/>
  <c r="AH59" i="15"/>
  <c r="AG59" i="15"/>
  <c r="AF59" i="15"/>
  <c r="AE59" i="15"/>
  <c r="AC59" i="15"/>
  <c r="AB59" i="15"/>
  <c r="AA59" i="15"/>
  <c r="Z59" i="15"/>
  <c r="Y59" i="15"/>
  <c r="X59" i="15"/>
  <c r="W59" i="15"/>
  <c r="V59" i="15"/>
  <c r="U59" i="15"/>
  <c r="T59" i="15"/>
  <c r="S59" i="15"/>
  <c r="R59" i="15"/>
  <c r="Q59" i="15"/>
  <c r="P59" i="15"/>
  <c r="O59" i="15"/>
  <c r="N59" i="15"/>
  <c r="M59" i="15"/>
  <c r="L59" i="15"/>
  <c r="K59" i="15"/>
  <c r="J59" i="15"/>
  <c r="I59" i="15"/>
  <c r="BY58" i="15"/>
  <c r="BX58" i="15"/>
  <c r="BW58" i="15"/>
  <c r="BV58" i="15"/>
  <c r="BU58" i="15"/>
  <c r="BT58" i="15"/>
  <c r="BS58" i="15"/>
  <c r="BR58" i="15"/>
  <c r="BQ58" i="15"/>
  <c r="BP58" i="15"/>
  <c r="BO58" i="15"/>
  <c r="BN58" i="15"/>
  <c r="BM58" i="15"/>
  <c r="BL58" i="15"/>
  <c r="BK58" i="15"/>
  <c r="BJ58" i="15"/>
  <c r="BI58" i="15"/>
  <c r="BH58" i="15"/>
  <c r="BG58" i="15"/>
  <c r="BF58" i="15"/>
  <c r="BE58" i="15"/>
  <c r="BD58" i="15"/>
  <c r="BC58" i="15"/>
  <c r="BB58" i="15"/>
  <c r="BA58" i="15"/>
  <c r="AZ58" i="15"/>
  <c r="AY58" i="15"/>
  <c r="AX58" i="15"/>
  <c r="AW58" i="15"/>
  <c r="AV58" i="15"/>
  <c r="AU58" i="15"/>
  <c r="AT58" i="15"/>
  <c r="AS58" i="15"/>
  <c r="AR58" i="15"/>
  <c r="AQ58" i="15"/>
  <c r="AP58" i="15"/>
  <c r="AO58" i="15"/>
  <c r="AN58" i="15"/>
  <c r="AM58" i="15"/>
  <c r="AL58" i="15"/>
  <c r="AK58" i="15"/>
  <c r="AJ58" i="15"/>
  <c r="AI58" i="15"/>
  <c r="AH58" i="15"/>
  <c r="AG58" i="15"/>
  <c r="AF58" i="15"/>
  <c r="AE58" i="15"/>
  <c r="AC58" i="15"/>
  <c r="AB58" i="15"/>
  <c r="AA58" i="15"/>
  <c r="Z58" i="15"/>
  <c r="Y58" i="15"/>
  <c r="X58" i="15"/>
  <c r="W58" i="15"/>
  <c r="V58" i="15"/>
  <c r="U58" i="15"/>
  <c r="T58" i="15"/>
  <c r="S58" i="15"/>
  <c r="R58" i="15"/>
  <c r="Q58" i="15"/>
  <c r="P58" i="15"/>
  <c r="O58" i="15"/>
  <c r="N58" i="15"/>
  <c r="M58" i="15"/>
  <c r="L58" i="15"/>
  <c r="K58" i="15"/>
  <c r="J58" i="15"/>
  <c r="I58" i="15"/>
  <c r="BY57" i="15"/>
  <c r="BX57" i="15"/>
  <c r="BW57" i="15"/>
  <c r="BV57" i="15"/>
  <c r="BU57" i="15"/>
  <c r="BT57" i="15"/>
  <c r="BS57" i="15"/>
  <c r="BR57" i="15"/>
  <c r="BQ57" i="15"/>
  <c r="BP57" i="15"/>
  <c r="BO57" i="15"/>
  <c r="BN57" i="15"/>
  <c r="BM57" i="15"/>
  <c r="BL57" i="15"/>
  <c r="BK57" i="15"/>
  <c r="BJ57" i="15"/>
  <c r="BI57" i="15"/>
  <c r="BH57" i="15"/>
  <c r="BG57" i="15"/>
  <c r="BF57" i="15"/>
  <c r="BE57" i="15"/>
  <c r="BD57" i="15"/>
  <c r="BC57" i="15"/>
  <c r="BB57" i="15"/>
  <c r="BA57" i="15"/>
  <c r="AZ57" i="15"/>
  <c r="AY57" i="15"/>
  <c r="AX57" i="15"/>
  <c r="AW57" i="15"/>
  <c r="AV57" i="15"/>
  <c r="AU57" i="15"/>
  <c r="AT57" i="15"/>
  <c r="AS57" i="15"/>
  <c r="AR57" i="15"/>
  <c r="AQ57" i="15"/>
  <c r="AP57" i="15"/>
  <c r="AO57" i="15"/>
  <c r="AN57" i="15"/>
  <c r="AM57" i="15"/>
  <c r="AL57" i="15"/>
  <c r="AK57" i="15"/>
  <c r="AJ57" i="15"/>
  <c r="AI57" i="15"/>
  <c r="AH57" i="15"/>
  <c r="AG57" i="15"/>
  <c r="AF57" i="15"/>
  <c r="AE57" i="15"/>
  <c r="AC57" i="15"/>
  <c r="AB57" i="15"/>
  <c r="AA57" i="15"/>
  <c r="Z57" i="15"/>
  <c r="Y57" i="15"/>
  <c r="X57" i="15"/>
  <c r="W57" i="15"/>
  <c r="V57" i="15"/>
  <c r="U57" i="15"/>
  <c r="T57" i="15"/>
  <c r="S57" i="15"/>
  <c r="R57" i="15"/>
  <c r="Q57" i="15"/>
  <c r="P57" i="15"/>
  <c r="O57" i="15"/>
  <c r="N57" i="15"/>
  <c r="M57" i="15"/>
  <c r="L57" i="15"/>
  <c r="K57" i="15"/>
  <c r="J57" i="15"/>
  <c r="I57" i="15"/>
  <c r="BY56" i="15"/>
  <c r="BX56" i="15"/>
  <c r="BW56" i="15"/>
  <c r="BV56" i="15"/>
  <c r="BU56" i="15"/>
  <c r="BT56" i="15"/>
  <c r="BS56" i="15"/>
  <c r="BR56" i="15"/>
  <c r="BQ56" i="15"/>
  <c r="BP56" i="15"/>
  <c r="BO56" i="15"/>
  <c r="BN56" i="15"/>
  <c r="BM56" i="15"/>
  <c r="BL56" i="15"/>
  <c r="BK56" i="15"/>
  <c r="BJ56" i="15"/>
  <c r="BI56" i="15"/>
  <c r="BH56" i="15"/>
  <c r="BG56" i="15"/>
  <c r="BF56" i="15"/>
  <c r="BE56" i="15"/>
  <c r="BD56" i="15"/>
  <c r="BC56" i="15"/>
  <c r="BB56" i="15"/>
  <c r="BA56" i="15"/>
  <c r="AZ56" i="15"/>
  <c r="AY56" i="15"/>
  <c r="AX56" i="15"/>
  <c r="AW56" i="15"/>
  <c r="AV56" i="15"/>
  <c r="AU56" i="15"/>
  <c r="AT56" i="15"/>
  <c r="AS56" i="15"/>
  <c r="AR56" i="15"/>
  <c r="AQ56" i="15"/>
  <c r="AP56" i="15"/>
  <c r="AO56" i="15"/>
  <c r="AN56" i="15"/>
  <c r="AM56" i="15"/>
  <c r="AL56" i="15"/>
  <c r="AK56" i="15"/>
  <c r="AJ56" i="15"/>
  <c r="AI56" i="15"/>
  <c r="AH56" i="15"/>
  <c r="AG56" i="15"/>
  <c r="AF56" i="15"/>
  <c r="AE56" i="15"/>
  <c r="AC56" i="15"/>
  <c r="AB56" i="15"/>
  <c r="AA56" i="15"/>
  <c r="Z56" i="15"/>
  <c r="Y56" i="15"/>
  <c r="X56" i="15"/>
  <c r="W56" i="15"/>
  <c r="V56" i="15"/>
  <c r="U56" i="15"/>
  <c r="T56" i="15"/>
  <c r="S56" i="15"/>
  <c r="R56" i="15"/>
  <c r="Q56" i="15"/>
  <c r="P56" i="15"/>
  <c r="O56" i="15"/>
  <c r="N56" i="15"/>
  <c r="M56" i="15"/>
  <c r="L56" i="15"/>
  <c r="K56" i="15"/>
  <c r="J56" i="15"/>
  <c r="I56" i="15"/>
  <c r="BY55" i="15"/>
  <c r="BX55" i="15"/>
  <c r="BW55" i="15"/>
  <c r="BV55" i="15"/>
  <c r="BU55" i="15"/>
  <c r="BT55" i="15"/>
  <c r="BS55" i="15"/>
  <c r="BR55" i="15"/>
  <c r="BQ55" i="15"/>
  <c r="BP55" i="15"/>
  <c r="BO55" i="15"/>
  <c r="BN55" i="15"/>
  <c r="BM55" i="15"/>
  <c r="BL55" i="15"/>
  <c r="BK55" i="15"/>
  <c r="BJ55" i="15"/>
  <c r="BI55" i="15"/>
  <c r="BH55" i="15"/>
  <c r="BG55" i="15"/>
  <c r="BF55" i="15"/>
  <c r="BE55" i="15"/>
  <c r="BD55" i="15"/>
  <c r="BC55" i="15"/>
  <c r="BB55" i="15"/>
  <c r="BA55" i="15"/>
  <c r="AZ55" i="15"/>
  <c r="AY55" i="15"/>
  <c r="AX55" i="15"/>
  <c r="AW55" i="15"/>
  <c r="AV55" i="15"/>
  <c r="AU55" i="15"/>
  <c r="AT55" i="15"/>
  <c r="AS55" i="15"/>
  <c r="AR55" i="15"/>
  <c r="AQ55" i="15"/>
  <c r="AP55" i="15"/>
  <c r="AO55" i="15"/>
  <c r="AN55" i="15"/>
  <c r="AM55" i="15"/>
  <c r="AL55" i="15"/>
  <c r="AK55" i="15"/>
  <c r="AJ55" i="15"/>
  <c r="AI55" i="15"/>
  <c r="AH55" i="15"/>
  <c r="AG55" i="15"/>
  <c r="AF55" i="15"/>
  <c r="AE55" i="15"/>
  <c r="AC55" i="15"/>
  <c r="AB55" i="15"/>
  <c r="AA55" i="15"/>
  <c r="Z55" i="15"/>
  <c r="Y55" i="15"/>
  <c r="X55" i="15"/>
  <c r="W55" i="15"/>
  <c r="V55" i="15"/>
  <c r="U55" i="15"/>
  <c r="T55" i="15"/>
  <c r="S55" i="15"/>
  <c r="R55" i="15"/>
  <c r="Q55" i="15"/>
  <c r="P55" i="15"/>
  <c r="O55" i="15"/>
  <c r="N55" i="15"/>
  <c r="M55" i="15"/>
  <c r="L55" i="15"/>
  <c r="K55" i="15"/>
  <c r="J55" i="15"/>
  <c r="I55" i="15"/>
  <c r="BY54" i="15"/>
  <c r="BX54" i="15"/>
  <c r="BW54" i="15"/>
  <c r="BV54" i="15"/>
  <c r="BU54" i="15"/>
  <c r="BT54" i="15"/>
  <c r="BS54" i="15"/>
  <c r="BR54" i="15"/>
  <c r="BQ54" i="15"/>
  <c r="BP54" i="15"/>
  <c r="BO54" i="15"/>
  <c r="BN54" i="15"/>
  <c r="BM54" i="15"/>
  <c r="BL54" i="15"/>
  <c r="BK54" i="15"/>
  <c r="BJ54" i="15"/>
  <c r="BI54" i="15"/>
  <c r="BH54" i="15"/>
  <c r="BG54" i="15"/>
  <c r="BF54" i="15"/>
  <c r="BE54" i="15"/>
  <c r="BD54" i="15"/>
  <c r="BC54" i="15"/>
  <c r="BB54" i="15"/>
  <c r="BA54" i="15"/>
  <c r="AZ54" i="15"/>
  <c r="AY54" i="15"/>
  <c r="AX54" i="15"/>
  <c r="AW54" i="15"/>
  <c r="AV54" i="15"/>
  <c r="AU54" i="15"/>
  <c r="AT54" i="15"/>
  <c r="AS54" i="15"/>
  <c r="AR54" i="15"/>
  <c r="AQ54" i="15"/>
  <c r="AP54" i="15"/>
  <c r="AO54" i="15"/>
  <c r="AN54" i="15"/>
  <c r="AM54" i="15"/>
  <c r="AL54" i="15"/>
  <c r="AK54" i="15"/>
  <c r="AJ54" i="15"/>
  <c r="AI54" i="15"/>
  <c r="AH54" i="15"/>
  <c r="AG54" i="15"/>
  <c r="AF54" i="15"/>
  <c r="AE54" i="15"/>
  <c r="AC54" i="15"/>
  <c r="AB54" i="15"/>
  <c r="AA54" i="15"/>
  <c r="Z54" i="15"/>
  <c r="Y54" i="15"/>
  <c r="X54" i="15"/>
  <c r="W54" i="15"/>
  <c r="V54" i="15"/>
  <c r="U54" i="15"/>
  <c r="T54" i="15"/>
  <c r="S54" i="15"/>
  <c r="R54" i="15"/>
  <c r="Q54" i="15"/>
  <c r="P54" i="15"/>
  <c r="O54" i="15"/>
  <c r="N54" i="15"/>
  <c r="M54" i="15"/>
  <c r="L54" i="15"/>
  <c r="K54" i="15"/>
  <c r="J54" i="15"/>
  <c r="I54" i="15"/>
  <c r="BY53" i="15"/>
  <c r="BX53" i="15"/>
  <c r="BW53" i="15"/>
  <c r="BV53" i="15"/>
  <c r="BU53" i="15"/>
  <c r="BT53" i="15"/>
  <c r="BS53" i="15"/>
  <c r="BR53" i="15"/>
  <c r="BQ53" i="15"/>
  <c r="BP53" i="15"/>
  <c r="BO53" i="15"/>
  <c r="BN53" i="15"/>
  <c r="BM53" i="15"/>
  <c r="BL53" i="15"/>
  <c r="BK53" i="15"/>
  <c r="BJ53" i="15"/>
  <c r="BI53" i="15"/>
  <c r="BH53" i="15"/>
  <c r="BG53" i="15"/>
  <c r="BF53" i="15"/>
  <c r="BE53" i="15"/>
  <c r="BD53" i="15"/>
  <c r="BC53" i="15"/>
  <c r="BB53" i="15"/>
  <c r="BA53" i="15"/>
  <c r="AZ53" i="15"/>
  <c r="AY53" i="15"/>
  <c r="AX53" i="15"/>
  <c r="AW53" i="15"/>
  <c r="AV53" i="15"/>
  <c r="AU53" i="15"/>
  <c r="AT53" i="15"/>
  <c r="AS53" i="15"/>
  <c r="AR53" i="15"/>
  <c r="AQ53" i="15"/>
  <c r="AP53" i="15"/>
  <c r="AO53" i="15"/>
  <c r="AN53" i="15"/>
  <c r="AM53" i="15"/>
  <c r="AL53" i="15"/>
  <c r="AK53" i="15"/>
  <c r="AJ53" i="15"/>
  <c r="AI53" i="15"/>
  <c r="AH53" i="15"/>
  <c r="AG53" i="15"/>
  <c r="AF53" i="15"/>
  <c r="AE53" i="15"/>
  <c r="AC53" i="15"/>
  <c r="AB53" i="15"/>
  <c r="AA53" i="15"/>
  <c r="Z53" i="15"/>
  <c r="Y53" i="15"/>
  <c r="X53" i="15"/>
  <c r="W53" i="15"/>
  <c r="V53" i="15"/>
  <c r="U53" i="15"/>
  <c r="T53" i="15"/>
  <c r="S53" i="15"/>
  <c r="R53" i="15"/>
  <c r="Q53" i="15"/>
  <c r="P53" i="15"/>
  <c r="O53" i="15"/>
  <c r="N53" i="15"/>
  <c r="M53" i="15"/>
  <c r="L53" i="15"/>
  <c r="K53" i="15"/>
  <c r="J53" i="15"/>
  <c r="I53" i="15"/>
  <c r="BY52" i="15"/>
  <c r="BX52" i="15"/>
  <c r="BW52" i="15"/>
  <c r="BV52" i="15"/>
  <c r="BU52" i="15"/>
  <c r="BT52" i="15"/>
  <c r="BS52" i="15"/>
  <c r="BR52" i="15"/>
  <c r="BQ52" i="15"/>
  <c r="BP52" i="15"/>
  <c r="BO52" i="15"/>
  <c r="BN52" i="15"/>
  <c r="BM52" i="15"/>
  <c r="BL52" i="15"/>
  <c r="BK52" i="15"/>
  <c r="BJ52" i="15"/>
  <c r="BI52" i="15"/>
  <c r="BH52" i="15"/>
  <c r="BG52" i="15"/>
  <c r="BF52" i="15"/>
  <c r="BE52" i="15"/>
  <c r="BD52" i="15"/>
  <c r="BC52" i="15"/>
  <c r="BB52" i="15"/>
  <c r="BA52" i="15"/>
  <c r="AZ52" i="15"/>
  <c r="AY52" i="15"/>
  <c r="AX52" i="15"/>
  <c r="AW52" i="15"/>
  <c r="AV52" i="15"/>
  <c r="AU52" i="15"/>
  <c r="AT52" i="15"/>
  <c r="AS52" i="15"/>
  <c r="AR52" i="15"/>
  <c r="AQ52" i="15"/>
  <c r="AP52" i="15"/>
  <c r="AO52" i="15"/>
  <c r="AN52" i="15"/>
  <c r="AM52" i="15"/>
  <c r="AL52" i="15"/>
  <c r="AK52" i="15"/>
  <c r="AJ52" i="15"/>
  <c r="AI52" i="15"/>
  <c r="AH52" i="15"/>
  <c r="AG52" i="15"/>
  <c r="AF52" i="15"/>
  <c r="AE52" i="15"/>
  <c r="AC52" i="15"/>
  <c r="AB52" i="15"/>
  <c r="AA52" i="15"/>
  <c r="Z52" i="15"/>
  <c r="Y52" i="15"/>
  <c r="X52" i="15"/>
  <c r="W52" i="15"/>
  <c r="V52" i="15"/>
  <c r="U52" i="15"/>
  <c r="T52" i="15"/>
  <c r="S52" i="15"/>
  <c r="R52" i="15"/>
  <c r="Q52" i="15"/>
  <c r="P52" i="15"/>
  <c r="O52" i="15"/>
  <c r="N52" i="15"/>
  <c r="M52" i="15"/>
  <c r="L52" i="15"/>
  <c r="K52" i="15"/>
  <c r="J52" i="15"/>
  <c r="I52" i="15"/>
  <c r="BY51" i="15"/>
  <c r="BX51" i="15"/>
  <c r="BW51" i="15"/>
  <c r="BV51" i="15"/>
  <c r="BU51" i="15"/>
  <c r="BT51" i="15"/>
  <c r="BS51" i="15"/>
  <c r="BR51" i="15"/>
  <c r="BQ51" i="15"/>
  <c r="BP51" i="15"/>
  <c r="BO51" i="15"/>
  <c r="BN51" i="15"/>
  <c r="BM51" i="15"/>
  <c r="BL51" i="15"/>
  <c r="BK51" i="15"/>
  <c r="BJ51" i="15"/>
  <c r="BI51" i="15"/>
  <c r="BH51" i="15"/>
  <c r="BG51" i="15"/>
  <c r="BF51" i="15"/>
  <c r="BE51" i="15"/>
  <c r="BD51" i="15"/>
  <c r="BC51" i="15"/>
  <c r="BB51" i="15"/>
  <c r="BA51" i="15"/>
  <c r="AZ51" i="15"/>
  <c r="AY51" i="15"/>
  <c r="AX51" i="15"/>
  <c r="AW51" i="15"/>
  <c r="AV51" i="15"/>
  <c r="AU51" i="15"/>
  <c r="AT51" i="15"/>
  <c r="AS51" i="15"/>
  <c r="AR51" i="15"/>
  <c r="AQ51" i="15"/>
  <c r="AP51" i="15"/>
  <c r="AO51" i="15"/>
  <c r="AN51" i="15"/>
  <c r="AM51" i="15"/>
  <c r="AL51" i="15"/>
  <c r="AK51" i="15"/>
  <c r="AJ51" i="15"/>
  <c r="AI51" i="15"/>
  <c r="AH51" i="15"/>
  <c r="AG51" i="15"/>
  <c r="AF51" i="15"/>
  <c r="AE51" i="15"/>
  <c r="AC51" i="15"/>
  <c r="AB51" i="15"/>
  <c r="AA51" i="15"/>
  <c r="Z51" i="15"/>
  <c r="Y51" i="15"/>
  <c r="X51" i="15"/>
  <c r="W51" i="15"/>
  <c r="V51" i="15"/>
  <c r="U51" i="15"/>
  <c r="T51" i="15"/>
  <c r="S51" i="15"/>
  <c r="R51" i="15"/>
  <c r="Q51" i="15"/>
  <c r="P51" i="15"/>
  <c r="O51" i="15"/>
  <c r="N51" i="15"/>
  <c r="M51" i="15"/>
  <c r="L51" i="15"/>
  <c r="K51" i="15"/>
  <c r="J51" i="15"/>
  <c r="I51" i="15"/>
  <c r="BY50" i="15"/>
  <c r="BX50" i="15"/>
  <c r="BW50" i="15"/>
  <c r="BV50" i="15"/>
  <c r="BU50" i="15"/>
  <c r="BT50" i="15"/>
  <c r="BS50" i="15"/>
  <c r="BR50" i="15"/>
  <c r="BQ50" i="15"/>
  <c r="BP50" i="15"/>
  <c r="BO50" i="15"/>
  <c r="BN50" i="15"/>
  <c r="BM50" i="15"/>
  <c r="BL50" i="15"/>
  <c r="BK50" i="15"/>
  <c r="BJ50" i="15"/>
  <c r="BI50" i="15"/>
  <c r="BH50" i="15"/>
  <c r="BG50" i="15"/>
  <c r="BF50" i="15"/>
  <c r="BE50" i="15"/>
  <c r="BD50" i="15"/>
  <c r="BC50" i="15"/>
  <c r="BB50" i="15"/>
  <c r="BA50" i="15"/>
  <c r="AZ50" i="15"/>
  <c r="AY50" i="15"/>
  <c r="AX50" i="15"/>
  <c r="AW50" i="15"/>
  <c r="AV50" i="15"/>
  <c r="AU50" i="15"/>
  <c r="AT50" i="15"/>
  <c r="AS50" i="15"/>
  <c r="AR50" i="15"/>
  <c r="AQ50" i="15"/>
  <c r="AP50" i="15"/>
  <c r="AO50" i="15"/>
  <c r="AN50" i="15"/>
  <c r="AM50" i="15"/>
  <c r="AL50" i="15"/>
  <c r="AK50" i="15"/>
  <c r="AJ50" i="15"/>
  <c r="AI50" i="15"/>
  <c r="AH50" i="15"/>
  <c r="AG50" i="15"/>
  <c r="AF50" i="15"/>
  <c r="AE50" i="15"/>
  <c r="AC50" i="15"/>
  <c r="AB50" i="15"/>
  <c r="AA50" i="15"/>
  <c r="Z50" i="15"/>
  <c r="Y50" i="15"/>
  <c r="X50" i="15"/>
  <c r="W50" i="15"/>
  <c r="V50" i="15"/>
  <c r="U50" i="15"/>
  <c r="T50" i="15"/>
  <c r="S50" i="15"/>
  <c r="R50" i="15"/>
  <c r="Q50" i="15"/>
  <c r="P50" i="15"/>
  <c r="O50" i="15"/>
  <c r="N50" i="15"/>
  <c r="M50" i="15"/>
  <c r="L50" i="15"/>
  <c r="K50" i="15"/>
  <c r="J50" i="15"/>
  <c r="I50" i="15"/>
  <c r="BY49" i="15"/>
  <c r="BX49" i="15"/>
  <c r="BW49" i="15"/>
  <c r="BV49" i="15"/>
  <c r="BU49" i="15"/>
  <c r="BT49" i="15"/>
  <c r="BS49" i="15"/>
  <c r="BR49" i="15"/>
  <c r="BQ49" i="15"/>
  <c r="BP49" i="15"/>
  <c r="BO49" i="15"/>
  <c r="BN49" i="15"/>
  <c r="BM49" i="15"/>
  <c r="BL49" i="15"/>
  <c r="BK49" i="15"/>
  <c r="BJ49" i="15"/>
  <c r="BI49" i="15"/>
  <c r="BH49" i="15"/>
  <c r="BG49" i="15"/>
  <c r="BF49" i="15"/>
  <c r="BE49" i="15"/>
  <c r="BD49" i="15"/>
  <c r="BC49" i="15"/>
  <c r="BB49" i="15"/>
  <c r="BA49" i="15"/>
  <c r="AZ49" i="15"/>
  <c r="AY49" i="15"/>
  <c r="AX49" i="15"/>
  <c r="AW49" i="15"/>
  <c r="AV49" i="15"/>
  <c r="AU49" i="15"/>
  <c r="AT49" i="15"/>
  <c r="AS49" i="15"/>
  <c r="AR49" i="15"/>
  <c r="AQ49" i="15"/>
  <c r="AP49" i="15"/>
  <c r="AO49" i="15"/>
  <c r="AN49" i="15"/>
  <c r="AM49" i="15"/>
  <c r="AL49" i="15"/>
  <c r="AK49" i="15"/>
  <c r="AJ49" i="15"/>
  <c r="AI49" i="15"/>
  <c r="AH49" i="15"/>
  <c r="AG49" i="15"/>
  <c r="AF49" i="15"/>
  <c r="AE49" i="15"/>
  <c r="AC49" i="15"/>
  <c r="AB49" i="15"/>
  <c r="AA49" i="15"/>
  <c r="Z49" i="15"/>
  <c r="Y49" i="15"/>
  <c r="X49" i="15"/>
  <c r="W49" i="15"/>
  <c r="V49" i="15"/>
  <c r="U49" i="15"/>
  <c r="T49" i="15"/>
  <c r="S49" i="15"/>
  <c r="R49" i="15"/>
  <c r="Q49" i="15"/>
  <c r="P49" i="15"/>
  <c r="O49" i="15"/>
  <c r="N49" i="15"/>
  <c r="M49" i="15"/>
  <c r="L49" i="15"/>
  <c r="K49" i="15"/>
  <c r="J49" i="15"/>
  <c r="I49" i="15"/>
  <c r="BY48" i="15"/>
  <c r="BX48" i="15"/>
  <c r="BW48" i="15"/>
  <c r="BV48" i="15"/>
  <c r="BU48" i="15"/>
  <c r="BT48" i="15"/>
  <c r="BS48" i="15"/>
  <c r="BR48" i="15"/>
  <c r="BQ48" i="15"/>
  <c r="BP48" i="15"/>
  <c r="BO48" i="15"/>
  <c r="BN48" i="15"/>
  <c r="BM48" i="15"/>
  <c r="BL48" i="15"/>
  <c r="BK48" i="15"/>
  <c r="BJ48" i="15"/>
  <c r="BI48" i="15"/>
  <c r="BH48" i="15"/>
  <c r="BG48" i="15"/>
  <c r="BF48" i="15"/>
  <c r="BE48" i="15"/>
  <c r="BD48" i="15"/>
  <c r="BC48" i="15"/>
  <c r="BB48" i="15"/>
  <c r="BA48" i="15"/>
  <c r="AZ48" i="15"/>
  <c r="AY48" i="15"/>
  <c r="AX48" i="15"/>
  <c r="AW48" i="15"/>
  <c r="AV48" i="15"/>
  <c r="AU48" i="15"/>
  <c r="AT48" i="15"/>
  <c r="AS48" i="15"/>
  <c r="AR48" i="15"/>
  <c r="AQ48" i="15"/>
  <c r="AP48" i="15"/>
  <c r="AO48" i="15"/>
  <c r="AN48" i="15"/>
  <c r="AM48" i="15"/>
  <c r="AL48" i="15"/>
  <c r="AK48" i="15"/>
  <c r="AJ48" i="15"/>
  <c r="AI48" i="15"/>
  <c r="AH48" i="15"/>
  <c r="AG48" i="15"/>
  <c r="AF48" i="15"/>
  <c r="AE48" i="15"/>
  <c r="AC48" i="15"/>
  <c r="AB48" i="15"/>
  <c r="AA48" i="15"/>
  <c r="Z48" i="15"/>
  <c r="Y48" i="15"/>
  <c r="X48" i="15"/>
  <c r="W48" i="15"/>
  <c r="V48" i="15"/>
  <c r="U48" i="15"/>
  <c r="T48" i="15"/>
  <c r="S48" i="15"/>
  <c r="R48" i="15"/>
  <c r="Q48" i="15"/>
  <c r="P48" i="15"/>
  <c r="O48" i="15"/>
  <c r="N48" i="15"/>
  <c r="M48" i="15"/>
  <c r="L48" i="15"/>
  <c r="K48" i="15"/>
  <c r="J48" i="15"/>
  <c r="I48" i="15"/>
  <c r="BY47" i="15"/>
  <c r="BX47" i="15"/>
  <c r="BW47" i="15"/>
  <c r="BV47" i="15"/>
  <c r="BU47" i="15"/>
  <c r="BT47" i="15"/>
  <c r="BS47" i="15"/>
  <c r="BR47" i="15"/>
  <c r="BQ47" i="15"/>
  <c r="BP47" i="15"/>
  <c r="BO47" i="15"/>
  <c r="BN47" i="15"/>
  <c r="BM47" i="15"/>
  <c r="BL47" i="15"/>
  <c r="BK47" i="15"/>
  <c r="BJ47" i="15"/>
  <c r="BI47" i="15"/>
  <c r="BH47" i="15"/>
  <c r="BG47" i="15"/>
  <c r="BF47" i="15"/>
  <c r="BE47" i="15"/>
  <c r="BD47" i="15"/>
  <c r="BC47" i="15"/>
  <c r="BB47" i="15"/>
  <c r="BA47" i="15"/>
  <c r="AZ47" i="15"/>
  <c r="AY47" i="15"/>
  <c r="AX47" i="15"/>
  <c r="AW47" i="15"/>
  <c r="AV47" i="15"/>
  <c r="AU47" i="15"/>
  <c r="AT47" i="15"/>
  <c r="AS47" i="15"/>
  <c r="AR47" i="15"/>
  <c r="AQ47" i="15"/>
  <c r="AP47" i="15"/>
  <c r="AO47" i="15"/>
  <c r="AN47" i="15"/>
  <c r="AM47" i="15"/>
  <c r="AL47" i="15"/>
  <c r="AK47" i="15"/>
  <c r="AJ47" i="15"/>
  <c r="AI47" i="15"/>
  <c r="AH47" i="15"/>
  <c r="AG47" i="15"/>
  <c r="AF47" i="15"/>
  <c r="AE47" i="15"/>
  <c r="AC47" i="15"/>
  <c r="AB47" i="15"/>
  <c r="AA47" i="15"/>
  <c r="Z47" i="15"/>
  <c r="Y47" i="15"/>
  <c r="X47" i="15"/>
  <c r="W47" i="15"/>
  <c r="V47" i="15"/>
  <c r="U47" i="15"/>
  <c r="T47" i="15"/>
  <c r="S47" i="15"/>
  <c r="R47" i="15"/>
  <c r="Q47" i="15"/>
  <c r="P47" i="15"/>
  <c r="O47" i="15"/>
  <c r="N47" i="15"/>
  <c r="M47" i="15"/>
  <c r="L47" i="15"/>
  <c r="K47" i="15"/>
  <c r="J47" i="15"/>
  <c r="I47" i="15"/>
  <c r="BY46" i="15"/>
  <c r="BX46" i="15"/>
  <c r="BW46" i="15"/>
  <c r="BV46" i="15"/>
  <c r="BU46" i="15"/>
  <c r="BT46" i="15"/>
  <c r="BS46" i="15"/>
  <c r="BR46" i="15"/>
  <c r="BQ46" i="15"/>
  <c r="BP46" i="15"/>
  <c r="BO46" i="15"/>
  <c r="BN46" i="15"/>
  <c r="BM46" i="15"/>
  <c r="BL46" i="15"/>
  <c r="BK46" i="15"/>
  <c r="BJ46" i="15"/>
  <c r="BI46" i="15"/>
  <c r="BH46" i="15"/>
  <c r="BG46" i="15"/>
  <c r="BF46" i="15"/>
  <c r="BE46" i="15"/>
  <c r="BD46" i="15"/>
  <c r="BC46" i="15"/>
  <c r="BB46" i="15"/>
  <c r="BA46" i="15"/>
  <c r="AZ46" i="15"/>
  <c r="AY46" i="15"/>
  <c r="AX46" i="15"/>
  <c r="AW46" i="15"/>
  <c r="AV46" i="15"/>
  <c r="AU46" i="15"/>
  <c r="AT46" i="15"/>
  <c r="AS46" i="15"/>
  <c r="AR46" i="15"/>
  <c r="AQ46" i="15"/>
  <c r="AP46" i="15"/>
  <c r="AO46" i="15"/>
  <c r="AN46" i="15"/>
  <c r="AM46" i="15"/>
  <c r="AL46" i="15"/>
  <c r="AK46" i="15"/>
  <c r="AJ46" i="15"/>
  <c r="AI46" i="15"/>
  <c r="AH46" i="15"/>
  <c r="AG46" i="15"/>
  <c r="AF46" i="15"/>
  <c r="AE46" i="15"/>
  <c r="AC46" i="15"/>
  <c r="AB46" i="15"/>
  <c r="AA46" i="15"/>
  <c r="Z46" i="15"/>
  <c r="Y46" i="15"/>
  <c r="X46" i="15"/>
  <c r="W46" i="15"/>
  <c r="V46" i="15"/>
  <c r="U46" i="15"/>
  <c r="T46" i="15"/>
  <c r="S46" i="15"/>
  <c r="R46" i="15"/>
  <c r="Q46" i="15"/>
  <c r="P46" i="15"/>
  <c r="O46" i="15"/>
  <c r="N46" i="15"/>
  <c r="M46" i="15"/>
  <c r="L46" i="15"/>
  <c r="K46" i="15"/>
  <c r="J46" i="15"/>
  <c r="I46" i="15"/>
  <c r="BY45" i="15"/>
  <c r="BX45" i="15"/>
  <c r="BW45" i="15"/>
  <c r="BV45" i="15"/>
  <c r="BU45" i="15"/>
  <c r="BT45" i="15"/>
  <c r="BS45" i="15"/>
  <c r="BR45" i="15"/>
  <c r="BQ45" i="15"/>
  <c r="BP45" i="15"/>
  <c r="BO45" i="15"/>
  <c r="BN45" i="15"/>
  <c r="BM45" i="15"/>
  <c r="BL45" i="15"/>
  <c r="BK45" i="15"/>
  <c r="BJ45" i="15"/>
  <c r="BI45" i="15"/>
  <c r="BH45" i="15"/>
  <c r="BG45" i="15"/>
  <c r="BF45" i="15"/>
  <c r="BE45" i="15"/>
  <c r="BD45" i="15"/>
  <c r="BC45" i="15"/>
  <c r="BB45" i="15"/>
  <c r="BA45" i="15"/>
  <c r="AZ45" i="15"/>
  <c r="AY45" i="15"/>
  <c r="AX45" i="15"/>
  <c r="AW45" i="15"/>
  <c r="AV45" i="15"/>
  <c r="AU45" i="15"/>
  <c r="AT45" i="15"/>
  <c r="AS45" i="15"/>
  <c r="AR45" i="15"/>
  <c r="AQ45" i="15"/>
  <c r="AP45" i="15"/>
  <c r="AO45" i="15"/>
  <c r="AN45" i="15"/>
  <c r="AM45" i="15"/>
  <c r="AL45" i="15"/>
  <c r="AK45" i="15"/>
  <c r="AJ45" i="15"/>
  <c r="AI45" i="15"/>
  <c r="AH45" i="15"/>
  <c r="AG45" i="15"/>
  <c r="AF45" i="15"/>
  <c r="AE45" i="15"/>
  <c r="AC45" i="15"/>
  <c r="AB45" i="15"/>
  <c r="AA45" i="15"/>
  <c r="Z45" i="15"/>
  <c r="Y45" i="15"/>
  <c r="X45" i="15"/>
  <c r="W45" i="15"/>
  <c r="V45" i="15"/>
  <c r="U45" i="15"/>
  <c r="T45" i="15"/>
  <c r="S45" i="15"/>
  <c r="R45" i="15"/>
  <c r="Q45" i="15"/>
  <c r="P45" i="15"/>
  <c r="O45" i="15"/>
  <c r="N45" i="15"/>
  <c r="M45" i="15"/>
  <c r="L45" i="15"/>
  <c r="K45" i="15"/>
  <c r="J45" i="15"/>
  <c r="I45" i="15"/>
  <c r="BY44" i="15"/>
  <c r="BX44" i="15"/>
  <c r="BW44" i="15"/>
  <c r="BV44" i="15"/>
  <c r="BU44" i="15"/>
  <c r="BT44" i="15"/>
  <c r="BS44" i="15"/>
  <c r="BR44" i="15"/>
  <c r="BQ44" i="15"/>
  <c r="BP44" i="15"/>
  <c r="BO44" i="15"/>
  <c r="BN44" i="15"/>
  <c r="BM44" i="15"/>
  <c r="BL44" i="15"/>
  <c r="BK44" i="15"/>
  <c r="BJ44" i="15"/>
  <c r="BI44" i="15"/>
  <c r="BH44" i="15"/>
  <c r="BG44" i="15"/>
  <c r="BF44" i="15"/>
  <c r="BE44" i="15"/>
  <c r="BD44" i="15"/>
  <c r="BC44" i="15"/>
  <c r="BB44" i="15"/>
  <c r="BA44" i="15"/>
  <c r="AZ44" i="15"/>
  <c r="AY44" i="15"/>
  <c r="AX44" i="15"/>
  <c r="AW44" i="15"/>
  <c r="AV44" i="15"/>
  <c r="AU44" i="15"/>
  <c r="AT44" i="15"/>
  <c r="AS44" i="15"/>
  <c r="AR44" i="15"/>
  <c r="AQ44" i="15"/>
  <c r="AP44" i="15"/>
  <c r="AO44" i="15"/>
  <c r="AN44" i="15"/>
  <c r="AM44" i="15"/>
  <c r="AL44" i="15"/>
  <c r="AK44" i="15"/>
  <c r="AJ44" i="15"/>
  <c r="AI44" i="15"/>
  <c r="AH44" i="15"/>
  <c r="AG44" i="15"/>
  <c r="AF44" i="15"/>
  <c r="AE44" i="15"/>
  <c r="AC44" i="15"/>
  <c r="AB44" i="15"/>
  <c r="AA44" i="15"/>
  <c r="Z44" i="15"/>
  <c r="Y44" i="15"/>
  <c r="X44" i="15"/>
  <c r="W44" i="15"/>
  <c r="V44" i="15"/>
  <c r="U44" i="15"/>
  <c r="T44" i="15"/>
  <c r="S44" i="15"/>
  <c r="R44" i="15"/>
  <c r="Q44" i="15"/>
  <c r="P44" i="15"/>
  <c r="O44" i="15"/>
  <c r="N44" i="15"/>
  <c r="M44" i="15"/>
  <c r="L44" i="15"/>
  <c r="K44" i="15"/>
  <c r="J44" i="15"/>
  <c r="I44" i="15"/>
  <c r="BY43" i="15"/>
  <c r="BX43" i="15"/>
  <c r="BW43" i="15"/>
  <c r="BV43" i="15"/>
  <c r="BU43" i="15"/>
  <c r="BT43" i="15"/>
  <c r="BS43" i="15"/>
  <c r="BR43" i="15"/>
  <c r="BQ43" i="15"/>
  <c r="BP43" i="15"/>
  <c r="BO43" i="15"/>
  <c r="BN43" i="15"/>
  <c r="BM43" i="15"/>
  <c r="BL43" i="15"/>
  <c r="BK43" i="15"/>
  <c r="BJ43" i="15"/>
  <c r="BI43" i="15"/>
  <c r="BH43" i="15"/>
  <c r="BG43" i="15"/>
  <c r="BF43" i="15"/>
  <c r="BE43" i="15"/>
  <c r="BD43" i="15"/>
  <c r="BC43" i="15"/>
  <c r="BB43" i="15"/>
  <c r="BA43" i="15"/>
  <c r="AZ43" i="15"/>
  <c r="AY43" i="15"/>
  <c r="AX43" i="15"/>
  <c r="AW43" i="15"/>
  <c r="AV43" i="15"/>
  <c r="AU43" i="15"/>
  <c r="AT43" i="15"/>
  <c r="AS43" i="15"/>
  <c r="AR43" i="15"/>
  <c r="AQ43" i="15"/>
  <c r="AP43" i="15"/>
  <c r="AO43" i="15"/>
  <c r="AN43" i="15"/>
  <c r="AM43" i="15"/>
  <c r="AL43" i="15"/>
  <c r="AK43" i="15"/>
  <c r="AJ43" i="15"/>
  <c r="AI43" i="15"/>
  <c r="AH43" i="15"/>
  <c r="AG43" i="15"/>
  <c r="AF43" i="15"/>
  <c r="AE43" i="15"/>
  <c r="AC43" i="15"/>
  <c r="AB43" i="15"/>
  <c r="AA43" i="15"/>
  <c r="Z43" i="15"/>
  <c r="Y43" i="15"/>
  <c r="X43" i="15"/>
  <c r="W43" i="15"/>
  <c r="V43" i="15"/>
  <c r="U43" i="15"/>
  <c r="T43" i="15"/>
  <c r="S43" i="15"/>
  <c r="R43" i="15"/>
  <c r="Q43" i="15"/>
  <c r="P43" i="15"/>
  <c r="O43" i="15"/>
  <c r="N43" i="15"/>
  <c r="M43" i="15"/>
  <c r="L43" i="15"/>
  <c r="K43" i="15"/>
  <c r="J43" i="15"/>
  <c r="I43" i="15"/>
  <c r="BY42" i="15"/>
  <c r="BX42" i="15"/>
  <c r="BW42" i="15"/>
  <c r="BV42" i="15"/>
  <c r="BU42" i="15"/>
  <c r="BT42" i="15"/>
  <c r="BS42" i="15"/>
  <c r="BR42" i="15"/>
  <c r="BQ42" i="15"/>
  <c r="BP42" i="15"/>
  <c r="BO42" i="15"/>
  <c r="BN42" i="15"/>
  <c r="BM42" i="15"/>
  <c r="BL42" i="15"/>
  <c r="BK42" i="15"/>
  <c r="BJ42" i="15"/>
  <c r="BI42" i="15"/>
  <c r="BH42" i="15"/>
  <c r="BG42" i="15"/>
  <c r="BF42" i="15"/>
  <c r="BE42" i="15"/>
  <c r="BD42" i="15"/>
  <c r="BC42" i="15"/>
  <c r="BB42" i="15"/>
  <c r="BA42" i="15"/>
  <c r="AZ42" i="15"/>
  <c r="AY42" i="15"/>
  <c r="AX42" i="15"/>
  <c r="AW42" i="15"/>
  <c r="AV42" i="15"/>
  <c r="AU42" i="15"/>
  <c r="AT42" i="15"/>
  <c r="AS42" i="15"/>
  <c r="AR42" i="15"/>
  <c r="AQ42" i="15"/>
  <c r="AP42" i="15"/>
  <c r="AO42" i="15"/>
  <c r="AN42" i="15"/>
  <c r="AM42" i="15"/>
  <c r="AL42" i="15"/>
  <c r="AK42" i="15"/>
  <c r="AJ42" i="15"/>
  <c r="AI42" i="15"/>
  <c r="AH42" i="15"/>
  <c r="AG42" i="15"/>
  <c r="AF42" i="15"/>
  <c r="AE42" i="15"/>
  <c r="AC42" i="15"/>
  <c r="AB42" i="15"/>
  <c r="AA42" i="15"/>
  <c r="Z42" i="15"/>
  <c r="Y42" i="15"/>
  <c r="X42" i="15"/>
  <c r="W42" i="15"/>
  <c r="V42" i="15"/>
  <c r="U42" i="15"/>
  <c r="T42" i="15"/>
  <c r="S42" i="15"/>
  <c r="R42" i="15"/>
  <c r="Q42" i="15"/>
  <c r="P42" i="15"/>
  <c r="O42" i="15"/>
  <c r="N42" i="15"/>
  <c r="M42" i="15"/>
  <c r="L42" i="15"/>
  <c r="K42" i="15"/>
  <c r="J42" i="15"/>
  <c r="I42" i="15"/>
  <c r="BY41" i="15"/>
  <c r="BX41" i="15"/>
  <c r="BW41" i="15"/>
  <c r="BV41" i="15"/>
  <c r="BU41" i="15"/>
  <c r="BT41" i="15"/>
  <c r="BS41" i="15"/>
  <c r="BR41" i="15"/>
  <c r="BQ41" i="15"/>
  <c r="BP41" i="15"/>
  <c r="BO41" i="15"/>
  <c r="BN41" i="15"/>
  <c r="BM41" i="15"/>
  <c r="BL41" i="15"/>
  <c r="BK41" i="15"/>
  <c r="BJ41" i="15"/>
  <c r="BI41" i="15"/>
  <c r="BH41" i="15"/>
  <c r="BG41" i="15"/>
  <c r="BF41" i="15"/>
  <c r="BE41" i="15"/>
  <c r="BD41" i="15"/>
  <c r="BC41" i="15"/>
  <c r="BB41" i="15"/>
  <c r="BA41" i="15"/>
  <c r="AZ41" i="15"/>
  <c r="AY41" i="15"/>
  <c r="AX41" i="15"/>
  <c r="AW41" i="15"/>
  <c r="AV41" i="15"/>
  <c r="AU41" i="15"/>
  <c r="AT41" i="15"/>
  <c r="AS41" i="15"/>
  <c r="AR41" i="15"/>
  <c r="AQ41" i="15"/>
  <c r="AP41" i="15"/>
  <c r="AO41" i="15"/>
  <c r="AN41" i="15"/>
  <c r="AM41" i="15"/>
  <c r="AL41" i="15"/>
  <c r="AK41" i="15"/>
  <c r="AJ41" i="15"/>
  <c r="AI41" i="15"/>
  <c r="AH41" i="15"/>
  <c r="AG41" i="15"/>
  <c r="AF41" i="15"/>
  <c r="AE41" i="15"/>
  <c r="AC41" i="15"/>
  <c r="AB41" i="15"/>
  <c r="AA41" i="15"/>
  <c r="Z41" i="15"/>
  <c r="Y41" i="15"/>
  <c r="X41" i="15"/>
  <c r="W41" i="15"/>
  <c r="V41" i="15"/>
  <c r="U41" i="15"/>
  <c r="T41" i="15"/>
  <c r="S41" i="15"/>
  <c r="R41" i="15"/>
  <c r="Q41" i="15"/>
  <c r="P41" i="15"/>
  <c r="O41" i="15"/>
  <c r="N41" i="15"/>
  <c r="M41" i="15"/>
  <c r="L41" i="15"/>
  <c r="K41" i="15"/>
  <c r="J41" i="15"/>
  <c r="I41" i="15"/>
  <c r="BY40" i="15"/>
  <c r="BX40" i="15"/>
  <c r="BW40" i="15"/>
  <c r="BV40" i="15"/>
  <c r="BU40" i="15"/>
  <c r="BT40" i="15"/>
  <c r="BS40" i="15"/>
  <c r="BR40" i="15"/>
  <c r="BQ40" i="15"/>
  <c r="BP40" i="15"/>
  <c r="BO40" i="15"/>
  <c r="BN40" i="15"/>
  <c r="BM40" i="15"/>
  <c r="BL40" i="15"/>
  <c r="BK40" i="15"/>
  <c r="BJ40" i="15"/>
  <c r="BI40" i="15"/>
  <c r="BH40" i="15"/>
  <c r="BG40" i="15"/>
  <c r="BF40" i="15"/>
  <c r="BE40" i="15"/>
  <c r="BD40" i="15"/>
  <c r="BC40" i="15"/>
  <c r="BB40" i="15"/>
  <c r="BA40" i="15"/>
  <c r="AZ40" i="15"/>
  <c r="AY40" i="15"/>
  <c r="AX40" i="15"/>
  <c r="AW40" i="15"/>
  <c r="AV40" i="15"/>
  <c r="AU40" i="15"/>
  <c r="AT40" i="15"/>
  <c r="AS40" i="15"/>
  <c r="AR40" i="15"/>
  <c r="AQ40" i="15"/>
  <c r="AP40" i="15"/>
  <c r="AO40" i="15"/>
  <c r="AN40" i="15"/>
  <c r="AM40" i="15"/>
  <c r="AL40" i="15"/>
  <c r="AK40" i="15"/>
  <c r="AJ40" i="15"/>
  <c r="AI40" i="15"/>
  <c r="AH40" i="15"/>
  <c r="AG40" i="15"/>
  <c r="AF40" i="15"/>
  <c r="AE40" i="15"/>
  <c r="AC40" i="15"/>
  <c r="AB40" i="15"/>
  <c r="AA40" i="15"/>
  <c r="Z40" i="15"/>
  <c r="Y40" i="15"/>
  <c r="X40" i="15"/>
  <c r="W40" i="15"/>
  <c r="V40" i="15"/>
  <c r="U40" i="15"/>
  <c r="T40" i="15"/>
  <c r="S40" i="15"/>
  <c r="R40" i="15"/>
  <c r="Q40" i="15"/>
  <c r="P40" i="15"/>
  <c r="O40" i="15"/>
  <c r="N40" i="15"/>
  <c r="M40" i="15"/>
  <c r="L40" i="15"/>
  <c r="K40" i="15"/>
  <c r="J40" i="15"/>
  <c r="I40" i="15"/>
  <c r="BY39" i="15"/>
  <c r="BX39" i="15"/>
  <c r="BW39" i="15"/>
  <c r="BV39" i="15"/>
  <c r="BU39" i="15"/>
  <c r="BT39" i="15"/>
  <c r="BS39" i="15"/>
  <c r="BR39" i="15"/>
  <c r="BQ39" i="15"/>
  <c r="BP39" i="15"/>
  <c r="BO39" i="15"/>
  <c r="BN39" i="15"/>
  <c r="BM39" i="15"/>
  <c r="BL39" i="15"/>
  <c r="BK39" i="15"/>
  <c r="BJ39" i="15"/>
  <c r="BI39" i="15"/>
  <c r="BH39" i="15"/>
  <c r="BG39" i="15"/>
  <c r="BF39" i="15"/>
  <c r="BE39" i="15"/>
  <c r="BD39" i="15"/>
  <c r="BC39" i="15"/>
  <c r="BB39" i="15"/>
  <c r="BA39" i="15"/>
  <c r="AZ39" i="15"/>
  <c r="AY39" i="15"/>
  <c r="AX39" i="15"/>
  <c r="AW39" i="15"/>
  <c r="AV39" i="15"/>
  <c r="AU39" i="15"/>
  <c r="AT39" i="15"/>
  <c r="AS39" i="15"/>
  <c r="AR39" i="15"/>
  <c r="AQ39" i="15"/>
  <c r="AP39" i="15"/>
  <c r="AO39" i="15"/>
  <c r="AN39" i="15"/>
  <c r="AM39" i="15"/>
  <c r="AL39" i="15"/>
  <c r="AK39" i="15"/>
  <c r="AJ39" i="15"/>
  <c r="AI39" i="15"/>
  <c r="AH39" i="15"/>
  <c r="AG39" i="15"/>
  <c r="AF39" i="15"/>
  <c r="AE39" i="15"/>
  <c r="AC39" i="15"/>
  <c r="AB39" i="15"/>
  <c r="AA39" i="15"/>
  <c r="Z39" i="15"/>
  <c r="Y39" i="15"/>
  <c r="X39" i="15"/>
  <c r="W39" i="15"/>
  <c r="V39" i="15"/>
  <c r="U39" i="15"/>
  <c r="T39" i="15"/>
  <c r="S39" i="15"/>
  <c r="R39" i="15"/>
  <c r="Q39" i="15"/>
  <c r="P39" i="15"/>
  <c r="O39" i="15"/>
  <c r="N39" i="15"/>
  <c r="M39" i="15"/>
  <c r="L39" i="15"/>
  <c r="K39" i="15"/>
  <c r="J39" i="15"/>
  <c r="I39" i="15"/>
  <c r="BY38" i="15"/>
  <c r="BX38" i="15"/>
  <c r="BW38" i="15"/>
  <c r="BV38" i="15"/>
  <c r="BU38" i="15"/>
  <c r="BT38" i="15"/>
  <c r="BS38" i="15"/>
  <c r="BR38" i="15"/>
  <c r="BQ38" i="15"/>
  <c r="BP38" i="15"/>
  <c r="BO38" i="15"/>
  <c r="BN38" i="15"/>
  <c r="BM38" i="15"/>
  <c r="BL38" i="15"/>
  <c r="BK38" i="15"/>
  <c r="BJ38" i="15"/>
  <c r="BI38" i="15"/>
  <c r="BH38" i="15"/>
  <c r="BG38" i="15"/>
  <c r="BF38" i="15"/>
  <c r="BE38" i="15"/>
  <c r="BD38" i="15"/>
  <c r="BC38" i="15"/>
  <c r="BB38" i="15"/>
  <c r="BA38" i="15"/>
  <c r="AZ38" i="15"/>
  <c r="AY38" i="15"/>
  <c r="AX38" i="15"/>
  <c r="AW38" i="15"/>
  <c r="AV38" i="15"/>
  <c r="AU38" i="15"/>
  <c r="AT38" i="15"/>
  <c r="AS38" i="15"/>
  <c r="AR38" i="15"/>
  <c r="AQ38" i="15"/>
  <c r="AP38" i="15"/>
  <c r="AO38" i="15"/>
  <c r="AN38" i="15"/>
  <c r="AM38" i="15"/>
  <c r="AL38" i="15"/>
  <c r="AK38" i="15"/>
  <c r="AJ38" i="15"/>
  <c r="AI38" i="15"/>
  <c r="AH38" i="15"/>
  <c r="AG38" i="15"/>
  <c r="AF38" i="15"/>
  <c r="AE38" i="15"/>
  <c r="AC38" i="15"/>
  <c r="AB38" i="15"/>
  <c r="AA38" i="15"/>
  <c r="Z38" i="15"/>
  <c r="Y38" i="15"/>
  <c r="X38" i="15"/>
  <c r="W38" i="15"/>
  <c r="V38" i="15"/>
  <c r="U38" i="15"/>
  <c r="T38" i="15"/>
  <c r="S38" i="15"/>
  <c r="R38" i="15"/>
  <c r="Q38" i="15"/>
  <c r="P38" i="15"/>
  <c r="O38" i="15"/>
  <c r="N38" i="15"/>
  <c r="M38" i="15"/>
  <c r="L38" i="15"/>
  <c r="K38" i="15"/>
  <c r="J38" i="15"/>
  <c r="I38" i="15"/>
  <c r="BY37" i="15"/>
  <c r="BX37" i="15"/>
  <c r="BW37" i="15"/>
  <c r="BV37" i="15"/>
  <c r="BU37" i="15"/>
  <c r="BT37" i="15"/>
  <c r="BS37" i="15"/>
  <c r="BR37" i="15"/>
  <c r="BQ37" i="15"/>
  <c r="BP37" i="15"/>
  <c r="BO37" i="15"/>
  <c r="BN37" i="15"/>
  <c r="BM37" i="15"/>
  <c r="BL37" i="15"/>
  <c r="BK37" i="15"/>
  <c r="BJ37" i="15"/>
  <c r="BI37" i="15"/>
  <c r="BH37" i="15"/>
  <c r="BG37" i="15"/>
  <c r="BF37" i="15"/>
  <c r="BE37" i="15"/>
  <c r="BD37" i="15"/>
  <c r="BC37" i="15"/>
  <c r="BB37" i="15"/>
  <c r="BA37" i="15"/>
  <c r="AZ37" i="15"/>
  <c r="AY37" i="15"/>
  <c r="AX37" i="15"/>
  <c r="AW37" i="15"/>
  <c r="AV37" i="15"/>
  <c r="AU37" i="15"/>
  <c r="AT37" i="15"/>
  <c r="AS37" i="15"/>
  <c r="AR37" i="15"/>
  <c r="AQ37" i="15"/>
  <c r="AP37" i="15"/>
  <c r="AO37" i="15"/>
  <c r="AN37" i="15"/>
  <c r="AM37" i="15"/>
  <c r="AL37" i="15"/>
  <c r="AK37" i="15"/>
  <c r="AJ37" i="15"/>
  <c r="AI37" i="15"/>
  <c r="AH37" i="15"/>
  <c r="AG37" i="15"/>
  <c r="AF37" i="15"/>
  <c r="AE37" i="15"/>
  <c r="AC37" i="15"/>
  <c r="AB37" i="15"/>
  <c r="AA37" i="15"/>
  <c r="Z37" i="15"/>
  <c r="Y37" i="15"/>
  <c r="X37" i="15"/>
  <c r="W37" i="15"/>
  <c r="V37" i="15"/>
  <c r="U37" i="15"/>
  <c r="T37" i="15"/>
  <c r="S37" i="15"/>
  <c r="R37" i="15"/>
  <c r="Q37" i="15"/>
  <c r="P37" i="15"/>
  <c r="O37" i="15"/>
  <c r="N37" i="15"/>
  <c r="M37" i="15"/>
  <c r="L37" i="15"/>
  <c r="K37" i="15"/>
  <c r="J37" i="15"/>
  <c r="I37" i="15"/>
  <c r="BY36" i="15"/>
  <c r="BX36" i="15"/>
  <c r="BW36" i="15"/>
  <c r="BV36" i="15"/>
  <c r="BU36" i="15"/>
  <c r="BT36" i="15"/>
  <c r="BS36" i="15"/>
  <c r="BR36" i="15"/>
  <c r="BQ36" i="15"/>
  <c r="BP36" i="15"/>
  <c r="BO36" i="15"/>
  <c r="BN36" i="15"/>
  <c r="BM36" i="15"/>
  <c r="BL36" i="15"/>
  <c r="BK36" i="15"/>
  <c r="BJ36" i="15"/>
  <c r="BI36" i="15"/>
  <c r="BH36" i="15"/>
  <c r="BG36" i="15"/>
  <c r="BF36" i="15"/>
  <c r="BE36" i="15"/>
  <c r="BD36" i="15"/>
  <c r="BC36" i="15"/>
  <c r="BB36" i="15"/>
  <c r="BA36" i="15"/>
  <c r="AZ36" i="15"/>
  <c r="AY36" i="15"/>
  <c r="AX36" i="15"/>
  <c r="AW36" i="15"/>
  <c r="AV36" i="15"/>
  <c r="AU36" i="15"/>
  <c r="AT36" i="15"/>
  <c r="AS36" i="15"/>
  <c r="AR36" i="15"/>
  <c r="AQ36" i="15"/>
  <c r="AP36" i="15"/>
  <c r="AO36" i="15"/>
  <c r="AN36" i="15"/>
  <c r="AM36" i="15"/>
  <c r="AL36" i="15"/>
  <c r="AK36" i="15"/>
  <c r="AJ36" i="15"/>
  <c r="AI36" i="15"/>
  <c r="AH36" i="15"/>
  <c r="AG36" i="15"/>
  <c r="AF36" i="15"/>
  <c r="AE36" i="15"/>
  <c r="AC36" i="15"/>
  <c r="AB36" i="15"/>
  <c r="AA36" i="15"/>
  <c r="Z36" i="15"/>
  <c r="Y36" i="15"/>
  <c r="X36" i="15"/>
  <c r="W36" i="15"/>
  <c r="V36" i="15"/>
  <c r="U36" i="15"/>
  <c r="T36" i="15"/>
  <c r="S36" i="15"/>
  <c r="R36" i="15"/>
  <c r="Q36" i="15"/>
  <c r="P36" i="15"/>
  <c r="O36" i="15"/>
  <c r="N36" i="15"/>
  <c r="M36" i="15"/>
  <c r="L36" i="15"/>
  <c r="K36" i="15"/>
  <c r="J36" i="15"/>
  <c r="I36" i="15"/>
  <c r="BY35" i="15"/>
  <c r="BX35" i="15"/>
  <c r="BW35" i="15"/>
  <c r="BV35" i="15"/>
  <c r="BU35" i="15"/>
  <c r="BT35" i="15"/>
  <c r="BS35" i="15"/>
  <c r="BR35" i="15"/>
  <c r="BQ35" i="15"/>
  <c r="BP35" i="15"/>
  <c r="BO35" i="15"/>
  <c r="BN35" i="15"/>
  <c r="BM35" i="15"/>
  <c r="BL35" i="15"/>
  <c r="BK35" i="15"/>
  <c r="BJ35" i="15"/>
  <c r="BI35" i="15"/>
  <c r="BH35" i="15"/>
  <c r="BG35" i="15"/>
  <c r="BF35" i="15"/>
  <c r="BE35" i="15"/>
  <c r="BD35" i="15"/>
  <c r="BC35" i="15"/>
  <c r="BB35" i="15"/>
  <c r="BA35" i="15"/>
  <c r="AZ35" i="15"/>
  <c r="AY35" i="15"/>
  <c r="AX35" i="15"/>
  <c r="AW35" i="15"/>
  <c r="AV35" i="15"/>
  <c r="AU35" i="15"/>
  <c r="AT35" i="15"/>
  <c r="AS35" i="15"/>
  <c r="AR35" i="15"/>
  <c r="AQ35" i="15"/>
  <c r="AP35" i="15"/>
  <c r="AO35" i="15"/>
  <c r="AN35" i="15"/>
  <c r="AM35" i="15"/>
  <c r="AL35" i="15"/>
  <c r="AK35" i="15"/>
  <c r="AJ35" i="15"/>
  <c r="AI35" i="15"/>
  <c r="AH35" i="15"/>
  <c r="AG35" i="15"/>
  <c r="AF35" i="15"/>
  <c r="AE35" i="15"/>
  <c r="AC35" i="15"/>
  <c r="AB35" i="15"/>
  <c r="AA35" i="15"/>
  <c r="Z35" i="15"/>
  <c r="Y35" i="15"/>
  <c r="X35" i="15"/>
  <c r="W35" i="15"/>
  <c r="V35" i="15"/>
  <c r="U35" i="15"/>
  <c r="T35" i="15"/>
  <c r="S35" i="15"/>
  <c r="R35" i="15"/>
  <c r="Q35" i="15"/>
  <c r="P35" i="15"/>
  <c r="O35" i="15"/>
  <c r="N35" i="15"/>
  <c r="M35" i="15"/>
  <c r="L35" i="15"/>
  <c r="K35" i="15"/>
  <c r="J35" i="15"/>
  <c r="I35" i="15"/>
  <c r="BY34" i="15"/>
  <c r="BX34" i="15"/>
  <c r="BW34" i="15"/>
  <c r="BV34" i="15"/>
  <c r="BU34" i="15"/>
  <c r="BT34" i="15"/>
  <c r="BS34" i="15"/>
  <c r="BR34" i="15"/>
  <c r="BQ34" i="15"/>
  <c r="BP34" i="15"/>
  <c r="BO34" i="15"/>
  <c r="BN34" i="15"/>
  <c r="BM34" i="15"/>
  <c r="BL34" i="15"/>
  <c r="BK34" i="15"/>
  <c r="BJ34" i="15"/>
  <c r="BI34" i="15"/>
  <c r="BH34" i="15"/>
  <c r="BG34" i="15"/>
  <c r="BF34" i="15"/>
  <c r="BE34" i="15"/>
  <c r="BD34" i="15"/>
  <c r="BC34" i="15"/>
  <c r="BB34" i="15"/>
  <c r="BA34" i="15"/>
  <c r="AZ34" i="15"/>
  <c r="AY34" i="15"/>
  <c r="AX34" i="15"/>
  <c r="AW34" i="15"/>
  <c r="AV34" i="15"/>
  <c r="AU34" i="15"/>
  <c r="AT34" i="15"/>
  <c r="AS34" i="15"/>
  <c r="AR34" i="15"/>
  <c r="AQ34" i="15"/>
  <c r="AP34" i="15"/>
  <c r="AO34" i="15"/>
  <c r="AN34" i="15"/>
  <c r="AM34" i="15"/>
  <c r="AL34" i="15"/>
  <c r="AK34" i="15"/>
  <c r="AJ34" i="15"/>
  <c r="AI34" i="15"/>
  <c r="AH34" i="15"/>
  <c r="AG34" i="15"/>
  <c r="AF34" i="15"/>
  <c r="AE34" i="15"/>
  <c r="AC34" i="15"/>
  <c r="AB34" i="15"/>
  <c r="AA34" i="15"/>
  <c r="Z34" i="15"/>
  <c r="Y34" i="15"/>
  <c r="X34" i="15"/>
  <c r="W34" i="15"/>
  <c r="V34" i="15"/>
  <c r="U34" i="15"/>
  <c r="T34" i="15"/>
  <c r="S34" i="15"/>
  <c r="R34" i="15"/>
  <c r="Q34" i="15"/>
  <c r="P34" i="15"/>
  <c r="O34" i="15"/>
  <c r="N34" i="15"/>
  <c r="M34" i="15"/>
  <c r="L34" i="15"/>
  <c r="K34" i="15"/>
  <c r="J34" i="15"/>
  <c r="I34" i="15"/>
  <c r="BY33" i="15"/>
  <c r="BX33" i="15"/>
  <c r="BW33" i="15"/>
  <c r="BV33" i="15"/>
  <c r="BU33" i="15"/>
  <c r="BT33" i="15"/>
  <c r="BS33" i="15"/>
  <c r="BR33" i="15"/>
  <c r="BQ33" i="15"/>
  <c r="BP33" i="15"/>
  <c r="BO33" i="15"/>
  <c r="BN33" i="15"/>
  <c r="BM33" i="15"/>
  <c r="BL33" i="15"/>
  <c r="BK33" i="15"/>
  <c r="BJ33" i="15"/>
  <c r="BI33" i="15"/>
  <c r="BH33" i="15"/>
  <c r="BG33" i="15"/>
  <c r="BF33" i="15"/>
  <c r="BE33" i="15"/>
  <c r="BD33" i="15"/>
  <c r="BC33" i="15"/>
  <c r="BB33" i="15"/>
  <c r="BA33" i="15"/>
  <c r="AZ33" i="15"/>
  <c r="AY33" i="15"/>
  <c r="AX33" i="15"/>
  <c r="AW33" i="15"/>
  <c r="AV33" i="15"/>
  <c r="AU33" i="15"/>
  <c r="AT33" i="15"/>
  <c r="AS33" i="15"/>
  <c r="AR33" i="15"/>
  <c r="AQ33" i="15"/>
  <c r="AP33" i="15"/>
  <c r="AO33" i="15"/>
  <c r="AN33" i="15"/>
  <c r="AM33" i="15"/>
  <c r="AL33" i="15"/>
  <c r="AK33" i="15"/>
  <c r="AJ33" i="15"/>
  <c r="AI33" i="15"/>
  <c r="AH33" i="15"/>
  <c r="AG33" i="15"/>
  <c r="AF33" i="15"/>
  <c r="AE33" i="15"/>
  <c r="AC33" i="15"/>
  <c r="AB33" i="15"/>
  <c r="AA33" i="15"/>
  <c r="Z33" i="15"/>
  <c r="Y33" i="15"/>
  <c r="X33" i="15"/>
  <c r="W33" i="15"/>
  <c r="V33" i="15"/>
  <c r="U33" i="15"/>
  <c r="T33" i="15"/>
  <c r="S33" i="15"/>
  <c r="R33" i="15"/>
  <c r="Q33" i="15"/>
  <c r="P33" i="15"/>
  <c r="O33" i="15"/>
  <c r="N33" i="15"/>
  <c r="M33" i="15"/>
  <c r="L33" i="15"/>
  <c r="K33" i="15"/>
  <c r="J33" i="15"/>
  <c r="I33" i="15"/>
  <c r="BY32" i="15"/>
  <c r="BX32" i="15"/>
  <c r="BW32" i="15"/>
  <c r="BV32" i="15"/>
  <c r="BU32" i="15"/>
  <c r="BT32" i="15"/>
  <c r="BS32" i="15"/>
  <c r="BR32" i="15"/>
  <c r="BQ32" i="15"/>
  <c r="BP32" i="15"/>
  <c r="BO32" i="15"/>
  <c r="BN32" i="15"/>
  <c r="BM32" i="15"/>
  <c r="BL32" i="15"/>
  <c r="BK32" i="15"/>
  <c r="BJ32" i="15"/>
  <c r="BI32" i="15"/>
  <c r="BH32" i="15"/>
  <c r="BG32" i="15"/>
  <c r="BF32" i="15"/>
  <c r="BE32" i="15"/>
  <c r="BD32" i="15"/>
  <c r="BC32" i="15"/>
  <c r="BB32" i="15"/>
  <c r="BA32" i="15"/>
  <c r="AZ32" i="15"/>
  <c r="AY32" i="15"/>
  <c r="AX32" i="15"/>
  <c r="AW32" i="15"/>
  <c r="AV32" i="15"/>
  <c r="AU32" i="15"/>
  <c r="AT32" i="15"/>
  <c r="AS32" i="15"/>
  <c r="AR32" i="15"/>
  <c r="AQ32" i="15"/>
  <c r="AP32" i="15"/>
  <c r="AO32" i="15"/>
  <c r="AN32" i="15"/>
  <c r="AM32" i="15"/>
  <c r="AL32" i="15"/>
  <c r="AK32" i="15"/>
  <c r="AJ32" i="15"/>
  <c r="AI32" i="15"/>
  <c r="AH32" i="15"/>
  <c r="AG32" i="15"/>
  <c r="AF32" i="15"/>
  <c r="AE32" i="15"/>
  <c r="AC32" i="15"/>
  <c r="AB32" i="15"/>
  <c r="AA32" i="15"/>
  <c r="Z32" i="15"/>
  <c r="Y32" i="15"/>
  <c r="X32" i="15"/>
  <c r="W32" i="15"/>
  <c r="V32" i="15"/>
  <c r="U32" i="15"/>
  <c r="T32" i="15"/>
  <c r="S32" i="15"/>
  <c r="R32" i="15"/>
  <c r="Q32" i="15"/>
  <c r="P32" i="15"/>
  <c r="O32" i="15"/>
  <c r="N32" i="15"/>
  <c r="M32" i="15"/>
  <c r="L32" i="15"/>
  <c r="K32" i="15"/>
  <c r="J32" i="15"/>
  <c r="I32" i="15"/>
  <c r="BY31" i="15"/>
  <c r="BX31" i="15"/>
  <c r="BW31" i="15"/>
  <c r="BV31" i="15"/>
  <c r="BU31" i="15"/>
  <c r="BT31" i="15"/>
  <c r="BS31" i="15"/>
  <c r="BR31" i="15"/>
  <c r="BQ31" i="15"/>
  <c r="BP31" i="15"/>
  <c r="BO31" i="15"/>
  <c r="BN31" i="15"/>
  <c r="BM31" i="15"/>
  <c r="BL31" i="15"/>
  <c r="BK31" i="15"/>
  <c r="BJ31" i="15"/>
  <c r="BI31" i="15"/>
  <c r="BH31" i="15"/>
  <c r="BG31" i="15"/>
  <c r="BF31" i="15"/>
  <c r="BE31" i="15"/>
  <c r="BD31" i="15"/>
  <c r="BC31" i="15"/>
  <c r="BB31" i="15"/>
  <c r="BA31" i="15"/>
  <c r="AZ31" i="15"/>
  <c r="AY31" i="15"/>
  <c r="AX31" i="15"/>
  <c r="AW31" i="15"/>
  <c r="AV31" i="15"/>
  <c r="AU31" i="15"/>
  <c r="AT31" i="15"/>
  <c r="AS31" i="15"/>
  <c r="AR31" i="15"/>
  <c r="AQ31" i="15"/>
  <c r="AP31" i="15"/>
  <c r="AO31" i="15"/>
  <c r="AN31" i="15"/>
  <c r="AM31" i="15"/>
  <c r="AL31" i="15"/>
  <c r="AK31" i="15"/>
  <c r="AJ31" i="15"/>
  <c r="AI31" i="15"/>
  <c r="AH31" i="15"/>
  <c r="AG31" i="15"/>
  <c r="AF31" i="15"/>
  <c r="AE31" i="15"/>
  <c r="AC31" i="15"/>
  <c r="AB31" i="15"/>
  <c r="AA31" i="15"/>
  <c r="Z31" i="15"/>
  <c r="Y31" i="15"/>
  <c r="X31" i="15"/>
  <c r="W31" i="15"/>
  <c r="V31" i="15"/>
  <c r="U31" i="15"/>
  <c r="T31" i="15"/>
  <c r="S31" i="15"/>
  <c r="R31" i="15"/>
  <c r="Q31" i="15"/>
  <c r="P31" i="15"/>
  <c r="O31" i="15"/>
  <c r="N31" i="15"/>
  <c r="M31" i="15"/>
  <c r="L31" i="15"/>
  <c r="K31" i="15"/>
  <c r="J31" i="15"/>
  <c r="I31" i="15"/>
  <c r="BY30" i="15"/>
  <c r="BX30" i="15"/>
  <c r="BW30" i="15"/>
  <c r="BV30" i="15"/>
  <c r="BU30" i="15"/>
  <c r="BT30" i="15"/>
  <c r="BS30" i="15"/>
  <c r="BR30" i="15"/>
  <c r="BQ30" i="15"/>
  <c r="BP30" i="15"/>
  <c r="BO30" i="15"/>
  <c r="BN30" i="15"/>
  <c r="BM30" i="15"/>
  <c r="BL30" i="15"/>
  <c r="BK30" i="15"/>
  <c r="BJ30" i="15"/>
  <c r="BI30" i="15"/>
  <c r="BH30" i="15"/>
  <c r="BG30" i="15"/>
  <c r="BF30" i="15"/>
  <c r="BE30" i="15"/>
  <c r="BD30" i="15"/>
  <c r="BC30" i="15"/>
  <c r="BB30" i="15"/>
  <c r="BA30" i="15"/>
  <c r="AZ30" i="15"/>
  <c r="AY30" i="15"/>
  <c r="AX30" i="15"/>
  <c r="AW30" i="15"/>
  <c r="AV30" i="15"/>
  <c r="AU30" i="15"/>
  <c r="AT30" i="15"/>
  <c r="AS30" i="15"/>
  <c r="AR30" i="15"/>
  <c r="AQ30" i="15"/>
  <c r="AP30" i="15"/>
  <c r="AO30" i="15"/>
  <c r="AN30" i="15"/>
  <c r="AM30" i="15"/>
  <c r="AL30" i="15"/>
  <c r="AK30" i="15"/>
  <c r="AJ30" i="15"/>
  <c r="AI30" i="15"/>
  <c r="AH30" i="15"/>
  <c r="AG30" i="15"/>
  <c r="AF30" i="15"/>
  <c r="AE30" i="15"/>
  <c r="AC30" i="15"/>
  <c r="AB30" i="15"/>
  <c r="AA30" i="15"/>
  <c r="Z30" i="15"/>
  <c r="Y30" i="15"/>
  <c r="X30" i="15"/>
  <c r="W30" i="15"/>
  <c r="V30" i="15"/>
  <c r="U30" i="15"/>
  <c r="T30" i="15"/>
  <c r="S30" i="15"/>
  <c r="R30" i="15"/>
  <c r="Q30" i="15"/>
  <c r="P30" i="15"/>
  <c r="O30" i="15"/>
  <c r="N30" i="15"/>
  <c r="M30" i="15"/>
  <c r="L30" i="15"/>
  <c r="K30" i="15"/>
  <c r="J30" i="15"/>
  <c r="I30" i="15"/>
  <c r="BY29" i="15"/>
  <c r="BX29" i="15"/>
  <c r="BW29" i="15"/>
  <c r="BV29" i="15"/>
  <c r="BU29" i="15"/>
  <c r="BT29" i="15"/>
  <c r="BS29" i="15"/>
  <c r="BR29" i="15"/>
  <c r="BQ29" i="15"/>
  <c r="BP29" i="15"/>
  <c r="BO29" i="15"/>
  <c r="BN29" i="15"/>
  <c r="BM29" i="15"/>
  <c r="BL29" i="15"/>
  <c r="BK29" i="15"/>
  <c r="BJ29" i="15"/>
  <c r="BI29" i="15"/>
  <c r="BH29" i="15"/>
  <c r="BG29" i="15"/>
  <c r="BF29" i="15"/>
  <c r="BE29" i="15"/>
  <c r="BD29" i="15"/>
  <c r="BC29" i="15"/>
  <c r="BB29" i="15"/>
  <c r="BA29" i="15"/>
  <c r="AZ29" i="15"/>
  <c r="AY29" i="15"/>
  <c r="AX29" i="15"/>
  <c r="AW29" i="15"/>
  <c r="AV29" i="15"/>
  <c r="AU29" i="15"/>
  <c r="AT29" i="15"/>
  <c r="AS29" i="15"/>
  <c r="AR29" i="15"/>
  <c r="AQ29" i="15"/>
  <c r="AP29" i="15"/>
  <c r="AO29" i="15"/>
  <c r="AN29" i="15"/>
  <c r="AM29" i="15"/>
  <c r="AL29" i="15"/>
  <c r="AK29" i="15"/>
  <c r="AJ29" i="15"/>
  <c r="AI29" i="15"/>
  <c r="AH29" i="15"/>
  <c r="AG29" i="15"/>
  <c r="AF29" i="15"/>
  <c r="AE29" i="15"/>
  <c r="AC29" i="15"/>
  <c r="AB29" i="15"/>
  <c r="AA29" i="15"/>
  <c r="Z29" i="15"/>
  <c r="Y29" i="15"/>
  <c r="X29" i="15"/>
  <c r="W29" i="15"/>
  <c r="V29" i="15"/>
  <c r="U29" i="15"/>
  <c r="T29" i="15"/>
  <c r="S29" i="15"/>
  <c r="R29" i="15"/>
  <c r="Q29" i="15"/>
  <c r="P29" i="15"/>
  <c r="O29" i="15"/>
  <c r="N29" i="15"/>
  <c r="M29" i="15"/>
  <c r="L29" i="15"/>
  <c r="K29" i="15"/>
  <c r="J29" i="15"/>
  <c r="I29" i="15"/>
  <c r="BY28" i="15"/>
  <c r="BX28" i="15"/>
  <c r="BW28" i="15"/>
  <c r="BV28" i="15"/>
  <c r="BU28" i="15"/>
  <c r="BT28" i="15"/>
  <c r="BS28" i="15"/>
  <c r="BR28" i="15"/>
  <c r="BQ28" i="15"/>
  <c r="BP28" i="15"/>
  <c r="BO28" i="15"/>
  <c r="BN28" i="15"/>
  <c r="BM28" i="15"/>
  <c r="BL28" i="15"/>
  <c r="BK28" i="15"/>
  <c r="BJ28" i="15"/>
  <c r="BI28" i="15"/>
  <c r="BH28" i="15"/>
  <c r="BG28" i="15"/>
  <c r="BF28" i="15"/>
  <c r="BE28" i="15"/>
  <c r="BD28" i="15"/>
  <c r="BC28" i="15"/>
  <c r="BB28" i="15"/>
  <c r="BA28" i="15"/>
  <c r="AZ28" i="15"/>
  <c r="AY28" i="15"/>
  <c r="AX28" i="15"/>
  <c r="AW28" i="15"/>
  <c r="AV28" i="15"/>
  <c r="AU28" i="15"/>
  <c r="AT28" i="15"/>
  <c r="AS28" i="15"/>
  <c r="AR28" i="15"/>
  <c r="AQ28" i="15"/>
  <c r="AP28" i="15"/>
  <c r="AO28" i="15"/>
  <c r="AN28" i="15"/>
  <c r="AM28" i="15"/>
  <c r="AL28" i="15"/>
  <c r="AK28" i="15"/>
  <c r="AJ28" i="15"/>
  <c r="AI28" i="15"/>
  <c r="AH28" i="15"/>
  <c r="AG28" i="15"/>
  <c r="AF28" i="15"/>
  <c r="AE28" i="15"/>
  <c r="AC28" i="15"/>
  <c r="AB28" i="15"/>
  <c r="AA28" i="15"/>
  <c r="Z28" i="15"/>
  <c r="Y28" i="15"/>
  <c r="X28" i="15"/>
  <c r="W28" i="15"/>
  <c r="V28" i="15"/>
  <c r="U28" i="15"/>
  <c r="T28" i="15"/>
  <c r="S28" i="15"/>
  <c r="R28" i="15"/>
  <c r="Q28" i="15"/>
  <c r="P28" i="15"/>
  <c r="O28" i="15"/>
  <c r="N28" i="15"/>
  <c r="M28" i="15"/>
  <c r="L28" i="15"/>
  <c r="K28" i="15"/>
  <c r="J28" i="15"/>
  <c r="I28" i="15"/>
  <c r="BY27" i="15"/>
  <c r="BX27" i="15"/>
  <c r="BW27" i="15"/>
  <c r="BV27" i="15"/>
  <c r="BU27" i="15"/>
  <c r="BT27" i="15"/>
  <c r="BS27" i="15"/>
  <c r="BR27" i="15"/>
  <c r="BQ27" i="15"/>
  <c r="BP27" i="15"/>
  <c r="BO27" i="15"/>
  <c r="BN27" i="15"/>
  <c r="BM27" i="15"/>
  <c r="BL27" i="15"/>
  <c r="BK27" i="15"/>
  <c r="BJ27" i="15"/>
  <c r="BI27" i="15"/>
  <c r="BH27" i="15"/>
  <c r="BG27" i="15"/>
  <c r="BF27" i="15"/>
  <c r="BE27" i="15"/>
  <c r="BD27" i="15"/>
  <c r="BC27" i="15"/>
  <c r="BB27" i="15"/>
  <c r="BA27" i="15"/>
  <c r="AZ27" i="15"/>
  <c r="AY27" i="15"/>
  <c r="AX27" i="15"/>
  <c r="AW27" i="15"/>
  <c r="AV27" i="15"/>
  <c r="AU27" i="15"/>
  <c r="AT27" i="15"/>
  <c r="AS27" i="15"/>
  <c r="AR27" i="15"/>
  <c r="AQ27" i="15"/>
  <c r="AP27" i="15"/>
  <c r="AO27" i="15"/>
  <c r="AN27" i="15"/>
  <c r="AM27" i="15"/>
  <c r="AL27" i="15"/>
  <c r="AK27" i="15"/>
  <c r="AJ27" i="15"/>
  <c r="AI27" i="15"/>
  <c r="AH27" i="15"/>
  <c r="AG27" i="15"/>
  <c r="AF27" i="15"/>
  <c r="AE27" i="15"/>
  <c r="AC27" i="15"/>
  <c r="AB27" i="15"/>
  <c r="AA27" i="15"/>
  <c r="Z27" i="15"/>
  <c r="Y27" i="15"/>
  <c r="X27" i="15"/>
  <c r="W27" i="15"/>
  <c r="V27" i="15"/>
  <c r="U27" i="15"/>
  <c r="T27" i="15"/>
  <c r="S27" i="15"/>
  <c r="R27" i="15"/>
  <c r="Q27" i="15"/>
  <c r="P27" i="15"/>
  <c r="O27" i="15"/>
  <c r="N27" i="15"/>
  <c r="M27" i="15"/>
  <c r="L27" i="15"/>
  <c r="K27" i="15"/>
  <c r="J27" i="15"/>
  <c r="I27" i="15"/>
  <c r="BY26" i="15"/>
  <c r="BX26" i="15"/>
  <c r="BW26" i="15"/>
  <c r="BV26" i="15"/>
  <c r="BU26" i="15"/>
  <c r="BT26" i="15"/>
  <c r="BS26" i="15"/>
  <c r="BR26" i="15"/>
  <c r="BQ26" i="15"/>
  <c r="BP26" i="15"/>
  <c r="BO26" i="15"/>
  <c r="BN26" i="15"/>
  <c r="BM26" i="15"/>
  <c r="BL26" i="15"/>
  <c r="BK26" i="15"/>
  <c r="BJ26" i="15"/>
  <c r="BI26" i="15"/>
  <c r="BH26" i="15"/>
  <c r="BG26" i="15"/>
  <c r="BF26" i="15"/>
  <c r="BE26" i="15"/>
  <c r="BD26" i="15"/>
  <c r="BC26" i="15"/>
  <c r="BB26" i="15"/>
  <c r="BA26" i="15"/>
  <c r="AZ26" i="15"/>
  <c r="AY26" i="15"/>
  <c r="AX26" i="15"/>
  <c r="AW26" i="15"/>
  <c r="AV26" i="15"/>
  <c r="AU26" i="15"/>
  <c r="AT26" i="15"/>
  <c r="AS26" i="15"/>
  <c r="AR26" i="15"/>
  <c r="AQ26" i="15"/>
  <c r="AP26" i="15"/>
  <c r="AO26" i="15"/>
  <c r="AN26" i="15"/>
  <c r="AM26" i="15"/>
  <c r="AL26" i="15"/>
  <c r="AK26" i="15"/>
  <c r="AJ26" i="15"/>
  <c r="AI26" i="15"/>
  <c r="AH26" i="15"/>
  <c r="AG26" i="15"/>
  <c r="AF26" i="15"/>
  <c r="AE26" i="15"/>
  <c r="AC26" i="15"/>
  <c r="AB26" i="15"/>
  <c r="AA26" i="15"/>
  <c r="Z26" i="15"/>
  <c r="Y26" i="15"/>
  <c r="X26" i="15"/>
  <c r="W26" i="15"/>
  <c r="V26" i="15"/>
  <c r="U26" i="15"/>
  <c r="T26" i="15"/>
  <c r="S26" i="15"/>
  <c r="R26" i="15"/>
  <c r="Q26" i="15"/>
  <c r="P26" i="15"/>
  <c r="O26" i="15"/>
  <c r="N26" i="15"/>
  <c r="M26" i="15"/>
  <c r="L26" i="15"/>
  <c r="K26" i="15"/>
  <c r="J26" i="15"/>
  <c r="I26" i="15"/>
  <c r="BY25" i="15"/>
  <c r="BX25" i="15"/>
  <c r="BW25" i="15"/>
  <c r="BV25" i="15"/>
  <c r="BU25" i="15"/>
  <c r="BT25" i="15"/>
  <c r="BS25" i="15"/>
  <c r="BR25" i="15"/>
  <c r="BQ25" i="15"/>
  <c r="BP25" i="15"/>
  <c r="BO25" i="15"/>
  <c r="BN25" i="15"/>
  <c r="BM25" i="15"/>
  <c r="BL25" i="15"/>
  <c r="BK25" i="15"/>
  <c r="BJ25" i="15"/>
  <c r="BI25" i="15"/>
  <c r="BH25" i="15"/>
  <c r="BG25" i="15"/>
  <c r="BF25" i="15"/>
  <c r="BE25" i="15"/>
  <c r="BD25" i="15"/>
  <c r="BC25" i="15"/>
  <c r="BB25" i="15"/>
  <c r="BA25" i="15"/>
  <c r="AZ25" i="15"/>
  <c r="AY25" i="15"/>
  <c r="AX25" i="15"/>
  <c r="AW25" i="15"/>
  <c r="AV25" i="15"/>
  <c r="AU25" i="15"/>
  <c r="AT25" i="15"/>
  <c r="AS25" i="15"/>
  <c r="AR25" i="15"/>
  <c r="AQ25" i="15"/>
  <c r="AP25" i="15"/>
  <c r="AO25" i="15"/>
  <c r="AN25" i="15"/>
  <c r="AM25" i="15"/>
  <c r="AL25" i="15"/>
  <c r="AK25" i="15"/>
  <c r="AJ25" i="15"/>
  <c r="AI25" i="15"/>
  <c r="AH25" i="15"/>
  <c r="AG25" i="15"/>
  <c r="AF25" i="15"/>
  <c r="AE25" i="15"/>
  <c r="AC25" i="15"/>
  <c r="AB25" i="15"/>
  <c r="AA25" i="15"/>
  <c r="Z25" i="15"/>
  <c r="Y25" i="15"/>
  <c r="X25" i="15"/>
  <c r="W25" i="15"/>
  <c r="V25" i="15"/>
  <c r="U25" i="15"/>
  <c r="T25" i="15"/>
  <c r="S25" i="15"/>
  <c r="R25" i="15"/>
  <c r="Q25" i="15"/>
  <c r="P25" i="15"/>
  <c r="O25" i="15"/>
  <c r="N25" i="15"/>
  <c r="M25" i="15"/>
  <c r="L25" i="15"/>
  <c r="K25" i="15"/>
  <c r="J25" i="15"/>
  <c r="I25" i="15"/>
  <c r="BY24" i="15"/>
  <c r="BX24" i="15"/>
  <c r="BW24" i="15"/>
  <c r="BV24" i="15"/>
  <c r="BU24" i="15"/>
  <c r="BT24" i="15"/>
  <c r="BS24" i="15"/>
  <c r="BR24" i="15"/>
  <c r="BQ24" i="15"/>
  <c r="BP24" i="15"/>
  <c r="BO24" i="15"/>
  <c r="BN24" i="15"/>
  <c r="BM24" i="15"/>
  <c r="BL24" i="15"/>
  <c r="BK24" i="15"/>
  <c r="BJ24" i="15"/>
  <c r="BI24" i="15"/>
  <c r="BH24" i="15"/>
  <c r="BG24" i="15"/>
  <c r="BF24" i="15"/>
  <c r="BE24" i="15"/>
  <c r="BD24" i="15"/>
  <c r="BC24" i="15"/>
  <c r="BB24" i="15"/>
  <c r="BA24" i="15"/>
  <c r="AZ24" i="15"/>
  <c r="AY24" i="15"/>
  <c r="AX24" i="15"/>
  <c r="AW24" i="15"/>
  <c r="AV24" i="15"/>
  <c r="AU24" i="15"/>
  <c r="AT24" i="15"/>
  <c r="AS24" i="15"/>
  <c r="AR24" i="15"/>
  <c r="AQ24" i="15"/>
  <c r="AP24" i="15"/>
  <c r="AO24" i="15"/>
  <c r="AN24" i="15"/>
  <c r="AM24" i="15"/>
  <c r="AL24" i="15"/>
  <c r="AK24" i="15"/>
  <c r="AJ24" i="15"/>
  <c r="AI24" i="15"/>
  <c r="AH24" i="15"/>
  <c r="AG24" i="15"/>
  <c r="AF24" i="15"/>
  <c r="AE24" i="15"/>
  <c r="AC24" i="15"/>
  <c r="AB24" i="15"/>
  <c r="AA24" i="15"/>
  <c r="Z24" i="15"/>
  <c r="Y24" i="15"/>
  <c r="X24" i="15"/>
  <c r="W24" i="15"/>
  <c r="V24" i="15"/>
  <c r="U24" i="15"/>
  <c r="T24" i="15"/>
  <c r="S24" i="15"/>
  <c r="R24" i="15"/>
  <c r="Q24" i="15"/>
  <c r="P24" i="15"/>
  <c r="O24" i="15"/>
  <c r="N24" i="15"/>
  <c r="M24" i="15"/>
  <c r="L24" i="15"/>
  <c r="K24" i="15"/>
  <c r="J24" i="15"/>
  <c r="I24" i="15"/>
  <c r="BY23" i="15"/>
  <c r="BX23" i="15"/>
  <c r="BW23" i="15"/>
  <c r="BV23" i="15"/>
  <c r="BU23" i="15"/>
  <c r="BT23" i="15"/>
  <c r="BS23" i="15"/>
  <c r="BR23" i="15"/>
  <c r="BQ23" i="15"/>
  <c r="BP23" i="15"/>
  <c r="BO23" i="15"/>
  <c r="BN23" i="15"/>
  <c r="BM23" i="15"/>
  <c r="BL23" i="15"/>
  <c r="BK23" i="15"/>
  <c r="BJ23" i="15"/>
  <c r="BI23" i="15"/>
  <c r="BH23" i="15"/>
  <c r="BG23" i="15"/>
  <c r="BF23" i="15"/>
  <c r="BE23" i="15"/>
  <c r="BD23" i="15"/>
  <c r="BC23" i="15"/>
  <c r="BB23" i="15"/>
  <c r="BA23" i="15"/>
  <c r="AZ23" i="15"/>
  <c r="AY23" i="15"/>
  <c r="AX23" i="15"/>
  <c r="AW23" i="15"/>
  <c r="AV23" i="15"/>
  <c r="AU23" i="15"/>
  <c r="AT23" i="15"/>
  <c r="AS23" i="15"/>
  <c r="AR23" i="15"/>
  <c r="AQ23" i="15"/>
  <c r="AP23" i="15"/>
  <c r="AO23" i="15"/>
  <c r="AN23" i="15"/>
  <c r="AM23" i="15"/>
  <c r="AL23" i="15"/>
  <c r="AK23" i="15"/>
  <c r="AJ23" i="15"/>
  <c r="AI23" i="15"/>
  <c r="AH23" i="15"/>
  <c r="AG23" i="15"/>
  <c r="AF23" i="15"/>
  <c r="AE23" i="15"/>
  <c r="AC23" i="15"/>
  <c r="AB23" i="15"/>
  <c r="AA23" i="15"/>
  <c r="Z23" i="15"/>
  <c r="Y23" i="15"/>
  <c r="X23" i="15"/>
  <c r="W23" i="15"/>
  <c r="V23" i="15"/>
  <c r="U23" i="15"/>
  <c r="T23" i="15"/>
  <c r="S23" i="15"/>
  <c r="R23" i="15"/>
  <c r="Q23" i="15"/>
  <c r="P23" i="15"/>
  <c r="O23" i="15"/>
  <c r="N23" i="15"/>
  <c r="M23" i="15"/>
  <c r="L23" i="15"/>
  <c r="K23" i="15"/>
  <c r="J23" i="15"/>
  <c r="I23" i="15"/>
  <c r="BY22" i="15"/>
  <c r="BX22" i="15"/>
  <c r="BW22" i="15"/>
  <c r="BV22" i="15"/>
  <c r="BU22" i="15"/>
  <c r="BT22" i="15"/>
  <c r="BS22" i="15"/>
  <c r="BR22" i="15"/>
  <c r="BQ22" i="15"/>
  <c r="BP22" i="15"/>
  <c r="BO22" i="15"/>
  <c r="BN22" i="15"/>
  <c r="BM22" i="15"/>
  <c r="BL22" i="15"/>
  <c r="BK22" i="15"/>
  <c r="BJ22" i="15"/>
  <c r="BI22" i="15"/>
  <c r="BH22" i="15"/>
  <c r="BG22" i="15"/>
  <c r="BF22" i="15"/>
  <c r="BE22" i="15"/>
  <c r="BD22" i="15"/>
  <c r="BC22" i="15"/>
  <c r="BB22" i="15"/>
  <c r="BA22" i="15"/>
  <c r="AZ22" i="15"/>
  <c r="AY22" i="15"/>
  <c r="AX22" i="15"/>
  <c r="AW22" i="15"/>
  <c r="AV22" i="15"/>
  <c r="AU22" i="15"/>
  <c r="AT22" i="15"/>
  <c r="AS22" i="15"/>
  <c r="AR22" i="15"/>
  <c r="AQ22" i="15"/>
  <c r="AP22" i="15"/>
  <c r="AO22" i="15"/>
  <c r="AN22" i="15"/>
  <c r="AM22" i="15"/>
  <c r="AL22" i="15"/>
  <c r="AK22" i="15"/>
  <c r="AJ22" i="15"/>
  <c r="AI22" i="15"/>
  <c r="AH22" i="15"/>
  <c r="AG22" i="15"/>
  <c r="AF22" i="15"/>
  <c r="AE22" i="15"/>
  <c r="AC22" i="15"/>
  <c r="AB22" i="15"/>
  <c r="AA22" i="15"/>
  <c r="Z22" i="15"/>
  <c r="Y22" i="15"/>
  <c r="X22" i="15"/>
  <c r="W22" i="15"/>
  <c r="V22" i="15"/>
  <c r="U22" i="15"/>
  <c r="T22" i="15"/>
  <c r="S22" i="15"/>
  <c r="R22" i="15"/>
  <c r="Q22" i="15"/>
  <c r="P22" i="15"/>
  <c r="O22" i="15"/>
  <c r="N22" i="15"/>
  <c r="M22" i="15"/>
  <c r="L22" i="15"/>
  <c r="K22" i="15"/>
  <c r="J22" i="15"/>
  <c r="I22" i="15"/>
  <c r="BY21" i="15"/>
  <c r="BX21" i="15"/>
  <c r="BW21" i="15"/>
  <c r="BV21" i="15"/>
  <c r="BU21" i="15"/>
  <c r="BT21" i="15"/>
  <c r="BS21" i="15"/>
  <c r="BR21" i="15"/>
  <c r="BQ21" i="15"/>
  <c r="BP21" i="15"/>
  <c r="BO21" i="15"/>
  <c r="BN21" i="15"/>
  <c r="BM21" i="15"/>
  <c r="BL21" i="15"/>
  <c r="BK21" i="15"/>
  <c r="BJ21" i="15"/>
  <c r="BI21" i="15"/>
  <c r="BH21" i="15"/>
  <c r="BG21" i="15"/>
  <c r="BF21" i="15"/>
  <c r="BE21" i="15"/>
  <c r="BD21" i="15"/>
  <c r="BC21" i="15"/>
  <c r="BB21" i="15"/>
  <c r="BA21" i="15"/>
  <c r="AZ21" i="15"/>
  <c r="AY21" i="15"/>
  <c r="AX21" i="15"/>
  <c r="AW21" i="15"/>
  <c r="AV21" i="15"/>
  <c r="AU21" i="15"/>
  <c r="AT21" i="15"/>
  <c r="AS21" i="15"/>
  <c r="AR21" i="15"/>
  <c r="AQ21" i="15"/>
  <c r="AP21" i="15"/>
  <c r="AO21" i="15"/>
  <c r="AN21" i="15"/>
  <c r="AM21" i="15"/>
  <c r="AL21" i="15"/>
  <c r="AK21" i="15"/>
  <c r="AJ21" i="15"/>
  <c r="AI21" i="15"/>
  <c r="AH21" i="15"/>
  <c r="AG21" i="15"/>
  <c r="AF21" i="15"/>
  <c r="AE21" i="15"/>
  <c r="AC21" i="15"/>
  <c r="AB21" i="15"/>
  <c r="AA21" i="15"/>
  <c r="Z21" i="15"/>
  <c r="Y21" i="15"/>
  <c r="X21" i="15"/>
  <c r="W21" i="15"/>
  <c r="V21" i="15"/>
  <c r="U21" i="15"/>
  <c r="T21" i="15"/>
  <c r="S21" i="15"/>
  <c r="R21" i="15"/>
  <c r="Q21" i="15"/>
  <c r="P21" i="15"/>
  <c r="O21" i="15"/>
  <c r="N21" i="15"/>
  <c r="M21" i="15"/>
  <c r="L21" i="15"/>
  <c r="K21" i="15"/>
  <c r="J21" i="15"/>
  <c r="I21" i="15"/>
  <c r="BY20" i="15"/>
  <c r="BX20" i="15"/>
  <c r="BW20" i="15"/>
  <c r="BV20" i="15"/>
  <c r="BU20" i="15"/>
  <c r="BT20" i="15"/>
  <c r="BS20" i="15"/>
  <c r="BR20" i="15"/>
  <c r="BQ20" i="15"/>
  <c r="BP20" i="15"/>
  <c r="BO20" i="15"/>
  <c r="BN20" i="15"/>
  <c r="BM20" i="15"/>
  <c r="BL20" i="15"/>
  <c r="BK20" i="15"/>
  <c r="BJ20" i="15"/>
  <c r="BI20" i="15"/>
  <c r="BH20" i="15"/>
  <c r="BG20" i="15"/>
  <c r="BF20" i="15"/>
  <c r="BE20" i="15"/>
  <c r="BD20" i="15"/>
  <c r="BC20" i="15"/>
  <c r="BB20" i="15"/>
  <c r="BA20" i="15"/>
  <c r="AZ20" i="15"/>
  <c r="AY20" i="15"/>
  <c r="AX20" i="15"/>
  <c r="AW20" i="15"/>
  <c r="AV20" i="15"/>
  <c r="AU20" i="15"/>
  <c r="AT20" i="15"/>
  <c r="AS20" i="15"/>
  <c r="AR20" i="15"/>
  <c r="AQ20" i="15"/>
  <c r="AP20" i="15"/>
  <c r="AO20" i="15"/>
  <c r="AN20" i="15"/>
  <c r="AM20" i="15"/>
  <c r="AL20" i="15"/>
  <c r="AK20" i="15"/>
  <c r="AJ20" i="15"/>
  <c r="AI20" i="15"/>
  <c r="AH20" i="15"/>
  <c r="AG20" i="15"/>
  <c r="AF20" i="15"/>
  <c r="AE20" i="15"/>
  <c r="AC20" i="15"/>
  <c r="AB20" i="15"/>
  <c r="AA20" i="15"/>
  <c r="Z20" i="15"/>
  <c r="Y20" i="15"/>
  <c r="X20" i="15"/>
  <c r="W20" i="15"/>
  <c r="V20" i="15"/>
  <c r="U20" i="15"/>
  <c r="T20" i="15"/>
  <c r="S20" i="15"/>
  <c r="R20" i="15"/>
  <c r="Q20" i="15"/>
  <c r="P20" i="15"/>
  <c r="O20" i="15"/>
  <c r="N20" i="15"/>
  <c r="M20" i="15"/>
  <c r="L20" i="15"/>
  <c r="K20" i="15"/>
  <c r="J20" i="15"/>
  <c r="I20" i="15"/>
  <c r="BY19" i="15"/>
  <c r="BX19" i="15"/>
  <c r="BW19" i="15"/>
  <c r="BV19" i="15"/>
  <c r="BU19" i="15"/>
  <c r="BT19" i="15"/>
  <c r="BS19" i="15"/>
  <c r="BR19" i="15"/>
  <c r="BQ19" i="15"/>
  <c r="BP19" i="15"/>
  <c r="BO19" i="15"/>
  <c r="BN19" i="15"/>
  <c r="BM19" i="15"/>
  <c r="BL19" i="15"/>
  <c r="BK19" i="15"/>
  <c r="BJ19" i="15"/>
  <c r="BI19" i="15"/>
  <c r="BH19" i="15"/>
  <c r="BG19" i="15"/>
  <c r="BF19" i="15"/>
  <c r="BE19" i="15"/>
  <c r="BD19" i="15"/>
  <c r="BC19" i="15"/>
  <c r="BB19" i="15"/>
  <c r="BA19" i="15"/>
  <c r="AZ19" i="15"/>
  <c r="AY19" i="15"/>
  <c r="AX19" i="15"/>
  <c r="AW19" i="15"/>
  <c r="AV19" i="15"/>
  <c r="AU19" i="15"/>
  <c r="AT19" i="15"/>
  <c r="AS19" i="15"/>
  <c r="AR19" i="15"/>
  <c r="AQ19" i="15"/>
  <c r="AP19" i="15"/>
  <c r="AO19" i="15"/>
  <c r="AN19" i="15"/>
  <c r="AM19" i="15"/>
  <c r="AL19" i="15"/>
  <c r="AK19" i="15"/>
  <c r="AJ19" i="15"/>
  <c r="AI19" i="15"/>
  <c r="AH19" i="15"/>
  <c r="AG19" i="15"/>
  <c r="AF19" i="15"/>
  <c r="AE19" i="15"/>
  <c r="AC19" i="15"/>
  <c r="AB19" i="15"/>
  <c r="AA19" i="15"/>
  <c r="Z19" i="15"/>
  <c r="Y19" i="15"/>
  <c r="X19" i="15"/>
  <c r="W19" i="15"/>
  <c r="V19" i="15"/>
  <c r="U19" i="15"/>
  <c r="T19" i="15"/>
  <c r="S19" i="15"/>
  <c r="R19" i="15"/>
  <c r="Q19" i="15"/>
  <c r="P19" i="15"/>
  <c r="O19" i="15"/>
  <c r="N19" i="15"/>
  <c r="M19" i="15"/>
  <c r="L19" i="15"/>
  <c r="K19" i="15"/>
  <c r="J19" i="15"/>
  <c r="I19" i="15"/>
  <c r="BY18" i="15"/>
  <c r="BX18" i="15"/>
  <c r="BW18" i="15"/>
  <c r="BV18" i="15"/>
  <c r="BU18" i="15"/>
  <c r="BT18" i="15"/>
  <c r="BS18" i="15"/>
  <c r="BR18" i="15"/>
  <c r="BQ18" i="15"/>
  <c r="BP18" i="15"/>
  <c r="BO18" i="15"/>
  <c r="BN18" i="15"/>
  <c r="BM18" i="15"/>
  <c r="BL18" i="15"/>
  <c r="BK18" i="15"/>
  <c r="BJ18" i="15"/>
  <c r="BI18" i="15"/>
  <c r="BH18" i="15"/>
  <c r="BG18" i="15"/>
  <c r="BF18" i="15"/>
  <c r="BE18" i="15"/>
  <c r="BD18" i="15"/>
  <c r="BC18" i="15"/>
  <c r="BB18" i="15"/>
  <c r="BA18" i="15"/>
  <c r="AZ18" i="15"/>
  <c r="AY18" i="15"/>
  <c r="AX18" i="15"/>
  <c r="AW18" i="15"/>
  <c r="AV18" i="15"/>
  <c r="AU18" i="15"/>
  <c r="AT18" i="15"/>
  <c r="AS18" i="15"/>
  <c r="AR18" i="15"/>
  <c r="AQ18" i="15"/>
  <c r="AP18" i="15"/>
  <c r="AO18" i="15"/>
  <c r="AN18" i="15"/>
  <c r="AM18" i="15"/>
  <c r="AL18" i="15"/>
  <c r="AK18" i="15"/>
  <c r="AJ18" i="15"/>
  <c r="AI18" i="15"/>
  <c r="AH18" i="15"/>
  <c r="AG18" i="15"/>
  <c r="AF18" i="15"/>
  <c r="AE18" i="15"/>
  <c r="AC18" i="15"/>
  <c r="AB18" i="15"/>
  <c r="AA18" i="15"/>
  <c r="Z18" i="15"/>
  <c r="Y18" i="15"/>
  <c r="X18" i="15"/>
  <c r="W18" i="15"/>
  <c r="V18" i="15"/>
  <c r="U18" i="15"/>
  <c r="T18" i="15"/>
  <c r="S18" i="15"/>
  <c r="R18" i="15"/>
  <c r="Q18" i="15"/>
  <c r="P18" i="15"/>
  <c r="O18" i="15"/>
  <c r="N18" i="15"/>
  <c r="M18" i="15"/>
  <c r="L18" i="15"/>
  <c r="K18" i="15"/>
  <c r="J18" i="15"/>
  <c r="I18" i="15"/>
  <c r="BY17" i="15"/>
  <c r="BX17" i="15"/>
  <c r="BW17" i="15"/>
  <c r="BV17" i="15"/>
  <c r="BU17" i="15"/>
  <c r="BT17" i="15"/>
  <c r="BS17" i="15"/>
  <c r="BR17" i="15"/>
  <c r="BQ17" i="15"/>
  <c r="BP17" i="15"/>
  <c r="BO17" i="15"/>
  <c r="BN17" i="15"/>
  <c r="BM17" i="15"/>
  <c r="BL17" i="15"/>
  <c r="BK17" i="15"/>
  <c r="BJ17" i="15"/>
  <c r="BI17" i="15"/>
  <c r="BH17" i="15"/>
  <c r="BG17" i="15"/>
  <c r="BF17" i="15"/>
  <c r="BE17" i="15"/>
  <c r="BD17" i="15"/>
  <c r="BC17" i="15"/>
  <c r="BB17" i="15"/>
  <c r="BA17" i="15"/>
  <c r="AZ17" i="15"/>
  <c r="AY17" i="15"/>
  <c r="AX17" i="15"/>
  <c r="AW17" i="15"/>
  <c r="AV17" i="15"/>
  <c r="AU17" i="15"/>
  <c r="AT17" i="15"/>
  <c r="AS17" i="15"/>
  <c r="AR17" i="15"/>
  <c r="AQ17" i="15"/>
  <c r="AP17" i="15"/>
  <c r="AO17" i="15"/>
  <c r="AN17" i="15"/>
  <c r="AM17" i="15"/>
  <c r="AL17" i="15"/>
  <c r="AK17" i="15"/>
  <c r="AJ17" i="15"/>
  <c r="AI17" i="15"/>
  <c r="AH17" i="15"/>
  <c r="AG17" i="15"/>
  <c r="AF17" i="15"/>
  <c r="AE17" i="15"/>
  <c r="AC17" i="15"/>
  <c r="AB17" i="15"/>
  <c r="AA17" i="15"/>
  <c r="Z17" i="15"/>
  <c r="Y17" i="15"/>
  <c r="X17" i="15"/>
  <c r="W17" i="15"/>
  <c r="V17" i="15"/>
  <c r="U17" i="15"/>
  <c r="T17" i="15"/>
  <c r="S17" i="15"/>
  <c r="R17" i="15"/>
  <c r="Q17" i="15"/>
  <c r="P17" i="15"/>
  <c r="O17" i="15"/>
  <c r="N17" i="15"/>
  <c r="M17" i="15"/>
  <c r="L17" i="15"/>
  <c r="K17" i="15"/>
  <c r="J17" i="15"/>
  <c r="I17" i="15"/>
  <c r="BY16" i="15"/>
  <c r="BX16" i="15"/>
  <c r="BW16" i="15"/>
  <c r="BV16" i="15"/>
  <c r="BU16" i="15"/>
  <c r="BT16" i="15"/>
  <c r="BS16" i="15"/>
  <c r="BR16" i="15"/>
  <c r="BQ16" i="15"/>
  <c r="BP16" i="15"/>
  <c r="BO16" i="15"/>
  <c r="BN16" i="15"/>
  <c r="BM16" i="15"/>
  <c r="BL16" i="15"/>
  <c r="BK16" i="15"/>
  <c r="BJ16" i="15"/>
  <c r="BI16" i="15"/>
  <c r="BH16" i="15"/>
  <c r="BG16" i="15"/>
  <c r="BF16" i="15"/>
  <c r="BE16" i="15"/>
  <c r="BD16" i="15"/>
  <c r="BC16" i="15"/>
  <c r="BB16" i="15"/>
  <c r="BA16" i="15"/>
  <c r="AZ16" i="15"/>
  <c r="AY16" i="15"/>
  <c r="AX16" i="15"/>
  <c r="AW16" i="15"/>
  <c r="AV16" i="15"/>
  <c r="AU16" i="15"/>
  <c r="AT16" i="15"/>
  <c r="AS16" i="15"/>
  <c r="AR16" i="15"/>
  <c r="AQ16" i="15"/>
  <c r="AP16" i="15"/>
  <c r="AO16" i="15"/>
  <c r="AN16" i="15"/>
  <c r="AM16" i="15"/>
  <c r="AL16" i="15"/>
  <c r="AK16" i="15"/>
  <c r="AJ16" i="15"/>
  <c r="AI16" i="15"/>
  <c r="AH16" i="15"/>
  <c r="AG16" i="15"/>
  <c r="AF16" i="15"/>
  <c r="AE16" i="15"/>
  <c r="AC16" i="15"/>
  <c r="AB16" i="15"/>
  <c r="AA16" i="15"/>
  <c r="Z16" i="15"/>
  <c r="Y16" i="15"/>
  <c r="X16" i="15"/>
  <c r="W16" i="15"/>
  <c r="V16" i="15"/>
  <c r="U16" i="15"/>
  <c r="T16" i="15"/>
  <c r="S16" i="15"/>
  <c r="R16" i="15"/>
  <c r="Q16" i="15"/>
  <c r="P16" i="15"/>
  <c r="O16" i="15"/>
  <c r="N16" i="15"/>
  <c r="M16" i="15"/>
  <c r="L16" i="15"/>
  <c r="K16" i="15"/>
  <c r="J16" i="15"/>
  <c r="I16" i="15"/>
  <c r="BY15" i="15"/>
  <c r="BX15" i="15"/>
  <c r="BW15" i="15"/>
  <c r="BV15" i="15"/>
  <c r="BU15" i="15"/>
  <c r="BT15" i="15"/>
  <c r="BS15" i="15"/>
  <c r="BR15" i="15"/>
  <c r="BQ15" i="15"/>
  <c r="BP15" i="15"/>
  <c r="BO15" i="15"/>
  <c r="BN15" i="15"/>
  <c r="BM15" i="15"/>
  <c r="BL15" i="15"/>
  <c r="BK15" i="15"/>
  <c r="BJ15" i="15"/>
  <c r="BI15" i="15"/>
  <c r="BH15" i="15"/>
  <c r="BG15" i="15"/>
  <c r="BF15" i="15"/>
  <c r="BE15" i="15"/>
  <c r="BD15" i="15"/>
  <c r="BC15" i="15"/>
  <c r="BB15" i="15"/>
  <c r="BA15" i="15"/>
  <c r="AZ15" i="15"/>
  <c r="AY15" i="15"/>
  <c r="AX15" i="15"/>
  <c r="AW15" i="15"/>
  <c r="AV15" i="15"/>
  <c r="AU15" i="15"/>
  <c r="AT15" i="15"/>
  <c r="AS15" i="15"/>
  <c r="AR15" i="15"/>
  <c r="AQ15" i="15"/>
  <c r="AP15" i="15"/>
  <c r="AO15" i="15"/>
  <c r="AN15" i="15"/>
  <c r="AM15" i="15"/>
  <c r="AL15" i="15"/>
  <c r="AK15" i="15"/>
  <c r="AJ15" i="15"/>
  <c r="AI15" i="15"/>
  <c r="AH15" i="15"/>
  <c r="AG15" i="15"/>
  <c r="AF15" i="15"/>
  <c r="AE15" i="15"/>
  <c r="AC15" i="15"/>
  <c r="AB15" i="15"/>
  <c r="AA15" i="15"/>
  <c r="Z15" i="15"/>
  <c r="Y15" i="15"/>
  <c r="X15" i="15"/>
  <c r="W15" i="15"/>
  <c r="V15" i="15"/>
  <c r="U15" i="15"/>
  <c r="T15" i="15"/>
  <c r="S15" i="15"/>
  <c r="R15" i="15"/>
  <c r="Q15" i="15"/>
  <c r="P15" i="15"/>
  <c r="O15" i="15"/>
  <c r="N15" i="15"/>
  <c r="M15" i="15"/>
  <c r="L15" i="15"/>
  <c r="K15" i="15"/>
  <c r="J15" i="15"/>
  <c r="I15" i="15"/>
  <c r="BY14" i="15"/>
  <c r="BX14" i="15"/>
  <c r="BW14" i="15"/>
  <c r="BV14" i="15"/>
  <c r="BU14" i="15"/>
  <c r="BT14" i="15"/>
  <c r="BS14" i="15"/>
  <c r="BR14" i="15"/>
  <c r="BQ14" i="15"/>
  <c r="BP14" i="15"/>
  <c r="BO14" i="15"/>
  <c r="BN14" i="15"/>
  <c r="BM14" i="15"/>
  <c r="BL14" i="15"/>
  <c r="BK14" i="15"/>
  <c r="BJ14" i="15"/>
  <c r="BI14" i="15"/>
  <c r="BH14" i="15"/>
  <c r="BG14" i="15"/>
  <c r="BF14" i="15"/>
  <c r="BE14" i="15"/>
  <c r="BD14" i="15"/>
  <c r="BC14" i="15"/>
  <c r="BB14" i="15"/>
  <c r="BA14" i="15"/>
  <c r="AZ14" i="15"/>
  <c r="AY14" i="15"/>
  <c r="AX14" i="15"/>
  <c r="AW14" i="15"/>
  <c r="AV14" i="15"/>
  <c r="AU14" i="15"/>
  <c r="AT14" i="15"/>
  <c r="AS14" i="15"/>
  <c r="AR14" i="15"/>
  <c r="AQ14" i="15"/>
  <c r="AP14" i="15"/>
  <c r="AO14" i="15"/>
  <c r="AN14" i="15"/>
  <c r="AM14" i="15"/>
  <c r="AL14" i="15"/>
  <c r="AK14" i="15"/>
  <c r="AJ14" i="15"/>
  <c r="AI14" i="15"/>
  <c r="AH14" i="15"/>
  <c r="AG14" i="15"/>
  <c r="AF14" i="15"/>
  <c r="AE14" i="15"/>
  <c r="AC14" i="15"/>
  <c r="AB14" i="15"/>
  <c r="AA14" i="15"/>
  <c r="Z14" i="15"/>
  <c r="Y14" i="15"/>
  <c r="X14" i="15"/>
  <c r="W14" i="15"/>
  <c r="V14" i="15"/>
  <c r="U14" i="15"/>
  <c r="T14" i="15"/>
  <c r="S14" i="15"/>
  <c r="R14" i="15"/>
  <c r="Q14" i="15"/>
  <c r="P14" i="15"/>
  <c r="O14" i="15"/>
  <c r="N14" i="15"/>
  <c r="M14" i="15"/>
  <c r="L14" i="15"/>
  <c r="K14" i="15"/>
  <c r="J14" i="15"/>
  <c r="I14" i="15"/>
  <c r="BY13" i="15"/>
  <c r="BX13" i="15"/>
  <c r="BW13" i="15"/>
  <c r="BV13" i="15"/>
  <c r="BU13" i="15"/>
  <c r="BT13" i="15"/>
  <c r="BS13" i="15"/>
  <c r="BR13" i="15"/>
  <c r="BQ13" i="15"/>
  <c r="BP13" i="15"/>
  <c r="BO13" i="15"/>
  <c r="BN13" i="15"/>
  <c r="BM13" i="15"/>
  <c r="BL13" i="15"/>
  <c r="BK13" i="15"/>
  <c r="BJ13" i="15"/>
  <c r="BI13" i="15"/>
  <c r="BH13" i="15"/>
  <c r="BG13" i="15"/>
  <c r="BF13" i="15"/>
  <c r="BE13" i="15"/>
  <c r="BD13" i="15"/>
  <c r="BC13" i="15"/>
  <c r="BB13" i="15"/>
  <c r="BA13" i="15"/>
  <c r="AZ13" i="15"/>
  <c r="AY13" i="15"/>
  <c r="AX13" i="15"/>
  <c r="AW13" i="15"/>
  <c r="AV13" i="15"/>
  <c r="AU13" i="15"/>
  <c r="AT13" i="15"/>
  <c r="AS13" i="15"/>
  <c r="AR13" i="15"/>
  <c r="AQ13" i="15"/>
  <c r="AP13" i="15"/>
  <c r="AO13" i="15"/>
  <c r="AN13" i="15"/>
  <c r="AM13" i="15"/>
  <c r="AL13" i="15"/>
  <c r="AK13" i="15"/>
  <c r="AJ13" i="15"/>
  <c r="AI13" i="15"/>
  <c r="AH13" i="15"/>
  <c r="AG13" i="15"/>
  <c r="AF13" i="15"/>
  <c r="AE13" i="15"/>
  <c r="AC13" i="15"/>
  <c r="AB13" i="15"/>
  <c r="AA13" i="15"/>
  <c r="Z13" i="15"/>
  <c r="Y13" i="15"/>
  <c r="X13" i="15"/>
  <c r="W13" i="15"/>
  <c r="V13" i="15"/>
  <c r="U13" i="15"/>
  <c r="T13" i="15"/>
  <c r="S13" i="15"/>
  <c r="R13" i="15"/>
  <c r="Q13" i="15"/>
  <c r="P13" i="15"/>
  <c r="O13" i="15"/>
  <c r="N13" i="15"/>
  <c r="M13" i="15"/>
  <c r="L13" i="15"/>
  <c r="K13" i="15"/>
  <c r="J13" i="15"/>
  <c r="I13" i="15"/>
  <c r="BY12" i="15"/>
  <c r="BX12" i="15"/>
  <c r="BW12" i="15"/>
  <c r="BV12" i="15"/>
  <c r="BU12" i="15"/>
  <c r="BT12" i="15"/>
  <c r="BS12" i="15"/>
  <c r="BR12" i="15"/>
  <c r="BQ12" i="15"/>
  <c r="BP12" i="15"/>
  <c r="BO12" i="15"/>
  <c r="BN12" i="15"/>
  <c r="BM12" i="15"/>
  <c r="BL12" i="15"/>
  <c r="BK12" i="15"/>
  <c r="BJ12" i="15"/>
  <c r="BI12" i="15"/>
  <c r="BH12" i="15"/>
  <c r="BG12" i="15"/>
  <c r="BF12" i="15"/>
  <c r="BE12" i="15"/>
  <c r="BD12" i="15"/>
  <c r="BC12" i="15"/>
  <c r="BB12" i="15"/>
  <c r="BA12" i="15"/>
  <c r="AZ12" i="15"/>
  <c r="AY12" i="15"/>
  <c r="AX12" i="15"/>
  <c r="AW12" i="15"/>
  <c r="AV12" i="15"/>
  <c r="AU12" i="15"/>
  <c r="AT12" i="15"/>
  <c r="AS12" i="15"/>
  <c r="AR12" i="15"/>
  <c r="AQ12" i="15"/>
  <c r="AP12" i="15"/>
  <c r="AO12" i="15"/>
  <c r="AN12" i="15"/>
  <c r="AM12" i="15"/>
  <c r="AL12" i="15"/>
  <c r="AK12" i="15"/>
  <c r="AJ12" i="15"/>
  <c r="AI12" i="15"/>
  <c r="AH12" i="15"/>
  <c r="AG12" i="15"/>
  <c r="AF12" i="15"/>
  <c r="AE12" i="15"/>
  <c r="AC12" i="15"/>
  <c r="AB12" i="15"/>
  <c r="AA12" i="15"/>
  <c r="Z12" i="15"/>
  <c r="Y12" i="15"/>
  <c r="X12" i="15"/>
  <c r="W12" i="15"/>
  <c r="V12" i="15"/>
  <c r="U12" i="15"/>
  <c r="T12" i="15"/>
  <c r="S12" i="15"/>
  <c r="R12" i="15"/>
  <c r="Q12" i="15"/>
  <c r="P12" i="15"/>
  <c r="O12" i="15"/>
  <c r="N12" i="15"/>
  <c r="M12" i="15"/>
  <c r="L12" i="15"/>
  <c r="K12" i="15"/>
  <c r="J12" i="15"/>
  <c r="I12" i="15"/>
  <c r="BY11" i="15"/>
  <c r="BX11" i="15"/>
  <c r="BW11" i="15"/>
  <c r="BV11" i="15"/>
  <c r="BU11" i="15"/>
  <c r="BT11" i="15"/>
  <c r="BS11" i="15"/>
  <c r="BR11" i="15"/>
  <c r="BQ11" i="15"/>
  <c r="BP11" i="15"/>
  <c r="BO11" i="15"/>
  <c r="BN11" i="15"/>
  <c r="BM11" i="15"/>
  <c r="BL11" i="15"/>
  <c r="BK11" i="15"/>
  <c r="BJ11" i="15"/>
  <c r="BI11" i="15"/>
  <c r="BH11" i="15"/>
  <c r="BG11" i="15"/>
  <c r="BF11" i="15"/>
  <c r="BE11" i="15"/>
  <c r="BD11" i="15"/>
  <c r="BC11" i="15"/>
  <c r="BB11" i="15"/>
  <c r="BA11" i="15"/>
  <c r="AZ11" i="15"/>
  <c r="AY11" i="15"/>
  <c r="AX11" i="15"/>
  <c r="AW11" i="15"/>
  <c r="AV11" i="15"/>
  <c r="AU11" i="15"/>
  <c r="AT11" i="15"/>
  <c r="AS11" i="15"/>
  <c r="AR11" i="15"/>
  <c r="AQ11" i="15"/>
  <c r="AP11" i="15"/>
  <c r="AO11" i="15"/>
  <c r="AN11" i="15"/>
  <c r="AM11" i="15"/>
  <c r="AL11" i="15"/>
  <c r="AK11" i="15"/>
  <c r="AJ11" i="15"/>
  <c r="AI11" i="15"/>
  <c r="AH11" i="15"/>
  <c r="AG11" i="15"/>
  <c r="AF11" i="15"/>
  <c r="AE11" i="15"/>
  <c r="AC11" i="15"/>
  <c r="AB11" i="15"/>
  <c r="AA11" i="15"/>
  <c r="Z11" i="15"/>
  <c r="Y11" i="15"/>
  <c r="X11" i="15"/>
  <c r="W11" i="15"/>
  <c r="V11" i="15"/>
  <c r="U11" i="15"/>
  <c r="T11" i="15"/>
  <c r="S11" i="15"/>
  <c r="R11" i="15"/>
  <c r="Q11" i="15"/>
  <c r="P11" i="15"/>
  <c r="O11" i="15"/>
  <c r="N11" i="15"/>
  <c r="M11" i="15"/>
  <c r="L11" i="15"/>
  <c r="K11" i="15"/>
  <c r="J11" i="15"/>
  <c r="I11" i="15"/>
  <c r="BY10" i="15"/>
  <c r="BX10" i="15"/>
  <c r="BW10" i="15"/>
  <c r="BV10" i="15"/>
  <c r="BU10" i="15"/>
  <c r="BT10" i="15"/>
  <c r="BS10" i="15"/>
  <c r="BR10" i="15"/>
  <c r="BQ10" i="15"/>
  <c r="BP10" i="15"/>
  <c r="BO10" i="15"/>
  <c r="BN10" i="15"/>
  <c r="BM10" i="15"/>
  <c r="BL10" i="15"/>
  <c r="BK10" i="15"/>
  <c r="BJ10" i="15"/>
  <c r="BI10" i="15"/>
  <c r="BH10" i="15"/>
  <c r="BG10" i="15"/>
  <c r="BF10" i="15"/>
  <c r="BE10" i="15"/>
  <c r="BD10" i="15"/>
  <c r="BC10" i="15"/>
  <c r="BB10" i="15"/>
  <c r="BA10" i="15"/>
  <c r="AZ10" i="15"/>
  <c r="AY10" i="15"/>
  <c r="AX10" i="15"/>
  <c r="AW10" i="15"/>
  <c r="AV10" i="15"/>
  <c r="AU10" i="15"/>
  <c r="AT10" i="15"/>
  <c r="AS10" i="15"/>
  <c r="AR10" i="15"/>
  <c r="AQ10" i="15"/>
  <c r="AP10" i="15"/>
  <c r="AO10" i="15"/>
  <c r="AN10" i="15"/>
  <c r="AM10" i="15"/>
  <c r="AL10" i="15"/>
  <c r="AK10" i="15"/>
  <c r="AJ10" i="15"/>
  <c r="AI10" i="15"/>
  <c r="AH10" i="15"/>
  <c r="AG10" i="15"/>
  <c r="AF10" i="15"/>
  <c r="AE10" i="15"/>
  <c r="AC10" i="15"/>
  <c r="AB10" i="15"/>
  <c r="AA10" i="15"/>
  <c r="Z10" i="15"/>
  <c r="Y10" i="15"/>
  <c r="X10" i="15"/>
  <c r="W10" i="15"/>
  <c r="V10" i="15"/>
  <c r="U10" i="15"/>
  <c r="T10" i="15"/>
  <c r="S10" i="15"/>
  <c r="R10" i="15"/>
  <c r="Q10" i="15"/>
  <c r="P10" i="15"/>
  <c r="O10" i="15"/>
  <c r="N10" i="15"/>
  <c r="M10" i="15"/>
  <c r="L10" i="15"/>
  <c r="K10" i="15"/>
  <c r="J10" i="15"/>
  <c r="I10" i="15"/>
  <c r="BY9" i="15"/>
  <c r="BX9" i="15"/>
  <c r="BW9" i="15"/>
  <c r="BV9" i="15"/>
  <c r="BU9" i="15"/>
  <c r="BT9" i="15"/>
  <c r="BS9" i="15"/>
  <c r="BR9" i="15"/>
  <c r="BQ9" i="15"/>
  <c r="BP9" i="15"/>
  <c r="BO9" i="15"/>
  <c r="BN9" i="15"/>
  <c r="BM9" i="15"/>
  <c r="BL9" i="15"/>
  <c r="BK9" i="15"/>
  <c r="BJ9" i="15"/>
  <c r="BI9" i="15"/>
  <c r="BH9" i="15"/>
  <c r="BG9" i="15"/>
  <c r="BF9" i="15"/>
  <c r="BE9" i="15"/>
  <c r="BD9" i="15"/>
  <c r="BC9" i="15"/>
  <c r="BB9" i="15"/>
  <c r="BA9" i="15"/>
  <c r="AZ9" i="15"/>
  <c r="AY9" i="15"/>
  <c r="AX9" i="15"/>
  <c r="AW9" i="15"/>
  <c r="AV9" i="15"/>
  <c r="AU9" i="15"/>
  <c r="AT9" i="15"/>
  <c r="AS9" i="15"/>
  <c r="AR9" i="15"/>
  <c r="AQ9" i="15"/>
  <c r="AP9" i="15"/>
  <c r="AO9" i="15"/>
  <c r="AN9" i="15"/>
  <c r="AM9" i="15"/>
  <c r="AL9" i="15"/>
  <c r="AK9" i="15"/>
  <c r="AJ9" i="15"/>
  <c r="AI9" i="15"/>
  <c r="AH9" i="15"/>
  <c r="AG9" i="15"/>
  <c r="AF9" i="15"/>
  <c r="AE9" i="15"/>
  <c r="AC9" i="15"/>
  <c r="AB9" i="15"/>
  <c r="AA9" i="15"/>
  <c r="Z9" i="15"/>
  <c r="Y9" i="15"/>
  <c r="X9" i="15"/>
  <c r="W9" i="15"/>
  <c r="V9" i="15"/>
  <c r="U9" i="15"/>
  <c r="T9" i="15"/>
  <c r="S9" i="15"/>
  <c r="R9" i="15"/>
  <c r="Q9" i="15"/>
  <c r="P9" i="15"/>
  <c r="O9" i="15"/>
  <c r="N9" i="15"/>
  <c r="M9" i="15"/>
  <c r="L9" i="15"/>
  <c r="K9" i="15"/>
  <c r="J9" i="15"/>
  <c r="I9" i="15"/>
  <c r="BY8" i="15"/>
  <c r="BX8" i="15"/>
  <c r="BW8" i="15"/>
  <c r="BV8" i="15"/>
  <c r="BU8" i="15"/>
  <c r="BT8" i="15"/>
  <c r="BS8" i="15"/>
  <c r="BR8" i="15"/>
  <c r="BQ8" i="15"/>
  <c r="BP8" i="15"/>
  <c r="BO8" i="15"/>
  <c r="BN8" i="15"/>
  <c r="BM8" i="15"/>
  <c r="BL8" i="15"/>
  <c r="BK8" i="15"/>
  <c r="BJ8" i="15"/>
  <c r="BI8" i="15"/>
  <c r="BH8" i="15"/>
  <c r="BG8" i="15"/>
  <c r="BF8" i="15"/>
  <c r="BE8" i="15"/>
  <c r="BD8" i="15"/>
  <c r="BC8" i="15"/>
  <c r="BB8" i="15"/>
  <c r="BA8" i="15"/>
  <c r="AZ8" i="15"/>
  <c r="AY8" i="15"/>
  <c r="AX8" i="15"/>
  <c r="AW8" i="15"/>
  <c r="AV8" i="15"/>
  <c r="AU8" i="15"/>
  <c r="AT8" i="15"/>
  <c r="AS8" i="15"/>
  <c r="AR8" i="15"/>
  <c r="AQ8" i="15"/>
  <c r="AP8" i="15"/>
  <c r="AO8" i="15"/>
  <c r="AN8" i="15"/>
  <c r="AM8" i="15"/>
  <c r="AL8" i="15"/>
  <c r="AK8" i="15"/>
  <c r="AJ8" i="15"/>
  <c r="AI8" i="15"/>
  <c r="AH8" i="15"/>
  <c r="AG8" i="15"/>
  <c r="AF8" i="15"/>
  <c r="AE8" i="15"/>
  <c r="AC8" i="15"/>
  <c r="AB8" i="15"/>
  <c r="AA8" i="15"/>
  <c r="Z8" i="15"/>
  <c r="Y8" i="15"/>
  <c r="X8" i="15"/>
  <c r="W8" i="15"/>
  <c r="V8" i="15"/>
  <c r="U8" i="15"/>
  <c r="T8" i="15"/>
  <c r="S8" i="15"/>
  <c r="R8" i="15"/>
  <c r="Q8" i="15"/>
  <c r="P8" i="15"/>
  <c r="O8" i="15"/>
  <c r="N8" i="15"/>
  <c r="M8" i="15"/>
  <c r="L8" i="15"/>
  <c r="K8" i="15"/>
  <c r="J8" i="15"/>
  <c r="I8" i="15"/>
  <c r="BY7" i="15"/>
  <c r="BX7" i="15"/>
  <c r="BW7" i="15"/>
  <c r="BV7" i="15"/>
  <c r="BU7" i="15"/>
  <c r="BT7" i="15"/>
  <c r="BS7" i="15"/>
  <c r="BR7" i="15"/>
  <c r="BQ7" i="15"/>
  <c r="BP7" i="15"/>
  <c r="BO7" i="15"/>
  <c r="BN7" i="15"/>
  <c r="BM7" i="15"/>
  <c r="BL7" i="15"/>
  <c r="BK7" i="15"/>
  <c r="BJ7" i="15"/>
  <c r="BI7" i="15"/>
  <c r="BH7" i="15"/>
  <c r="BG7" i="15"/>
  <c r="BF7" i="15"/>
  <c r="BE7" i="15"/>
  <c r="BD7" i="15"/>
  <c r="BC7" i="15"/>
  <c r="BB7" i="15"/>
  <c r="BA7" i="15"/>
  <c r="AZ7" i="15"/>
  <c r="AY7" i="15"/>
  <c r="AX7" i="15"/>
  <c r="AW7" i="15"/>
  <c r="AV7" i="15"/>
  <c r="AU7" i="15"/>
  <c r="AT7" i="15"/>
  <c r="AS7" i="15"/>
  <c r="AR7" i="15"/>
  <c r="AQ7" i="15"/>
  <c r="AP7" i="15"/>
  <c r="AO7" i="15"/>
  <c r="AN7" i="15"/>
  <c r="AM7" i="15"/>
  <c r="AL7" i="15"/>
  <c r="AK7" i="15"/>
  <c r="AJ7" i="15"/>
  <c r="AI7" i="15"/>
  <c r="AH7" i="15"/>
  <c r="AG7" i="15"/>
  <c r="AF7" i="15"/>
  <c r="AE7" i="15"/>
  <c r="AC7" i="15"/>
  <c r="AB7" i="15"/>
  <c r="AA7" i="15"/>
  <c r="Z7" i="15"/>
  <c r="Y7" i="15"/>
  <c r="X7" i="15"/>
  <c r="W7" i="15"/>
  <c r="V7" i="15"/>
  <c r="U7" i="15"/>
  <c r="T7" i="15"/>
  <c r="S7" i="15"/>
  <c r="R7" i="15"/>
  <c r="Q7" i="15"/>
  <c r="P7" i="15"/>
  <c r="O7" i="15"/>
  <c r="N7" i="15"/>
  <c r="M7" i="15"/>
  <c r="L7" i="15"/>
  <c r="K7" i="15"/>
  <c r="J7" i="15"/>
  <c r="I7" i="15"/>
  <c r="BY6" i="15"/>
  <c r="BX6" i="15"/>
  <c r="BW6" i="15"/>
  <c r="BV6" i="15"/>
  <c r="BU6" i="15"/>
  <c r="BT6" i="15"/>
  <c r="BS6" i="15"/>
  <c r="BR6" i="15"/>
  <c r="BQ6" i="15"/>
  <c r="BP6" i="15"/>
  <c r="BO6" i="15"/>
  <c r="BN6" i="15"/>
  <c r="BM6" i="15"/>
  <c r="BL6" i="15"/>
  <c r="BK6" i="15"/>
  <c r="BJ6" i="15"/>
  <c r="BI6" i="15"/>
  <c r="BH6" i="15"/>
  <c r="BG6" i="15"/>
  <c r="BF6" i="15"/>
  <c r="BE6" i="15"/>
  <c r="BD6" i="15"/>
  <c r="BC6" i="15"/>
  <c r="BB6" i="15"/>
  <c r="BA6" i="15"/>
  <c r="AZ6" i="15"/>
  <c r="AY6" i="15"/>
  <c r="AX6" i="15"/>
  <c r="AW6" i="15"/>
  <c r="AV6" i="15"/>
  <c r="AU6" i="15"/>
  <c r="AT6" i="15"/>
  <c r="AS6" i="15"/>
  <c r="AR6" i="15"/>
  <c r="AQ6" i="15"/>
  <c r="AP6" i="15"/>
  <c r="AO6" i="15"/>
  <c r="AN6" i="15"/>
  <c r="AM6" i="15"/>
  <c r="AL6" i="15"/>
  <c r="AK6" i="15"/>
  <c r="AJ6" i="15"/>
  <c r="AI6" i="15"/>
  <c r="AH6" i="15"/>
  <c r="AG6" i="15"/>
  <c r="AF6" i="15"/>
  <c r="AE6" i="15"/>
  <c r="AC6" i="15"/>
  <c r="AB6" i="15"/>
  <c r="AA6" i="15"/>
  <c r="Z6" i="15"/>
  <c r="Y6" i="15"/>
  <c r="X6" i="15"/>
  <c r="W6" i="15"/>
  <c r="V6" i="15"/>
  <c r="U6" i="15"/>
  <c r="T6" i="15"/>
  <c r="S6" i="15"/>
  <c r="R6" i="15"/>
  <c r="Q6" i="15"/>
  <c r="P6" i="15"/>
  <c r="O6" i="15"/>
  <c r="N6" i="15"/>
  <c r="M6" i="15"/>
  <c r="L6" i="15"/>
  <c r="K6" i="15"/>
  <c r="J6" i="15"/>
  <c r="I6" i="15"/>
  <c r="BY5" i="15"/>
  <c r="BX5" i="15"/>
  <c r="BW5" i="15"/>
  <c r="BV5" i="15"/>
  <c r="BU5" i="15"/>
  <c r="BT5" i="15"/>
  <c r="BS5" i="15"/>
  <c r="BR5" i="15"/>
  <c r="BQ5" i="15"/>
  <c r="BP5" i="15"/>
  <c r="BO5" i="15"/>
  <c r="BN5" i="15"/>
  <c r="BM5" i="15"/>
  <c r="BL5" i="15"/>
  <c r="BK5" i="15"/>
  <c r="BJ5" i="15"/>
  <c r="BI5" i="15"/>
  <c r="BH5" i="15"/>
  <c r="BG5" i="15"/>
  <c r="BF5" i="15"/>
  <c r="BE5" i="15"/>
  <c r="BD5" i="15"/>
  <c r="BC5" i="15"/>
  <c r="BB5" i="15"/>
  <c r="BA5" i="15"/>
  <c r="AZ5" i="15"/>
  <c r="AY5" i="15"/>
  <c r="AX5" i="15"/>
  <c r="AW5" i="15"/>
  <c r="AV5" i="15"/>
  <c r="AU5" i="15"/>
  <c r="AT5" i="15"/>
  <c r="AS5" i="15"/>
  <c r="AR5" i="15"/>
  <c r="AQ5" i="15"/>
  <c r="AP5" i="15"/>
  <c r="AO5" i="15"/>
  <c r="AN5" i="15"/>
  <c r="AM5" i="15"/>
  <c r="AL5" i="15"/>
  <c r="AK5" i="15"/>
  <c r="AJ5" i="15"/>
  <c r="AI5" i="15"/>
  <c r="AH5" i="15"/>
  <c r="AG5" i="15"/>
  <c r="AF5" i="15"/>
  <c r="AE5" i="15"/>
  <c r="AC5" i="15"/>
  <c r="AB5" i="15"/>
  <c r="AA5" i="15"/>
  <c r="Z5" i="15"/>
  <c r="Y5" i="15"/>
  <c r="X5" i="15"/>
  <c r="W5" i="15"/>
  <c r="V5" i="15"/>
  <c r="U5" i="15"/>
  <c r="T5" i="15"/>
  <c r="S5" i="15"/>
  <c r="R5" i="15"/>
  <c r="Q5" i="15"/>
  <c r="P5" i="15"/>
  <c r="O5" i="15"/>
  <c r="N5" i="15"/>
  <c r="M5" i="15"/>
  <c r="L5" i="15"/>
  <c r="K5" i="15"/>
  <c r="J5" i="15"/>
  <c r="I5" i="15"/>
  <c r="BY4" i="15"/>
  <c r="BX4" i="15"/>
  <c r="BW4" i="15"/>
  <c r="BV4" i="15"/>
  <c r="BU4" i="15"/>
  <c r="BT4" i="15"/>
  <c r="BS4" i="15"/>
  <c r="BR4" i="15"/>
  <c r="BQ4" i="15"/>
  <c r="BP4" i="15"/>
  <c r="BO4" i="15"/>
  <c r="BN4" i="15"/>
  <c r="BM4" i="15"/>
  <c r="BL4" i="15"/>
  <c r="BK4" i="15"/>
  <c r="BJ4" i="15"/>
  <c r="BI4" i="15"/>
  <c r="BH4" i="15"/>
  <c r="BG4" i="15"/>
  <c r="BF4" i="15"/>
  <c r="BE4" i="15"/>
  <c r="BD4" i="15"/>
  <c r="BC4" i="15"/>
  <c r="BB4" i="15"/>
  <c r="BA4" i="15"/>
  <c r="AZ4" i="15"/>
  <c r="AY4" i="15"/>
  <c r="AX4" i="15"/>
  <c r="AW4" i="15"/>
  <c r="AV4" i="15"/>
  <c r="AU4" i="15"/>
  <c r="AT4" i="15"/>
  <c r="AS4" i="15"/>
  <c r="AR4" i="15"/>
  <c r="AQ4" i="15"/>
  <c r="AP4" i="15"/>
  <c r="AO4" i="15"/>
  <c r="AN4" i="15"/>
  <c r="AM4" i="15"/>
  <c r="AL4" i="15"/>
  <c r="AK4" i="15"/>
  <c r="AJ4" i="15"/>
  <c r="AI4" i="15"/>
  <c r="AH4" i="15"/>
  <c r="AG4" i="15"/>
  <c r="AF4" i="15"/>
  <c r="AE4" i="15"/>
  <c r="AC4" i="15"/>
  <c r="AB4" i="15"/>
  <c r="AA4" i="15"/>
  <c r="Z4" i="15"/>
  <c r="Y4" i="15"/>
  <c r="X4" i="15"/>
  <c r="W4" i="15"/>
  <c r="V4" i="15"/>
  <c r="U4" i="15"/>
  <c r="T4" i="15"/>
  <c r="S4" i="15"/>
  <c r="R4" i="15"/>
  <c r="Q4" i="15"/>
  <c r="P4" i="15"/>
  <c r="O4" i="15"/>
  <c r="N4" i="15"/>
  <c r="M4" i="15"/>
  <c r="L4" i="15"/>
  <c r="K4" i="15"/>
  <c r="J4" i="15"/>
  <c r="I4" i="15"/>
  <c r="BY3" i="15"/>
  <c r="BY451" i="15" s="1"/>
  <c r="BX3" i="15"/>
  <c r="BW3" i="15"/>
  <c r="BV3" i="15"/>
  <c r="BU3" i="15"/>
  <c r="BT3" i="15"/>
  <c r="BS3" i="15"/>
  <c r="BR3" i="15"/>
  <c r="BQ3" i="15"/>
  <c r="BQ451" i="15" s="1"/>
  <c r="BP3" i="15"/>
  <c r="BO3" i="15"/>
  <c r="BN3" i="15"/>
  <c r="BM3" i="15"/>
  <c r="BM451" i="15" s="1"/>
  <c r="BL3" i="15"/>
  <c r="BK3" i="15"/>
  <c r="BJ3" i="15"/>
  <c r="BI3" i="15"/>
  <c r="BH3" i="15"/>
  <c r="BG3" i="15"/>
  <c r="BF3" i="15"/>
  <c r="BE3" i="15"/>
  <c r="BE451" i="15" s="1"/>
  <c r="BD3" i="15"/>
  <c r="BC3" i="15"/>
  <c r="BB3" i="15"/>
  <c r="BA3" i="15"/>
  <c r="AZ3" i="15"/>
  <c r="AY3" i="15"/>
  <c r="AX3" i="15"/>
  <c r="AW3" i="15"/>
  <c r="AV3" i="15"/>
  <c r="AU3" i="15"/>
  <c r="AT3" i="15"/>
  <c r="AS3" i="15"/>
  <c r="AR3" i="15"/>
  <c r="AQ3" i="15"/>
  <c r="AP3" i="15"/>
  <c r="AO3" i="15"/>
  <c r="AO451" i="15" s="1"/>
  <c r="AN3" i="15"/>
  <c r="AM3" i="15"/>
  <c r="AL3" i="15"/>
  <c r="AK3" i="15"/>
  <c r="AJ3" i="15"/>
  <c r="AI3" i="15"/>
  <c r="AH3" i="15"/>
  <c r="AG3" i="15"/>
  <c r="AG451" i="15" s="1"/>
  <c r="AF3" i="15"/>
  <c r="AE3" i="15"/>
  <c r="AC3" i="15"/>
  <c r="AC451" i="15" s="1"/>
  <c r="AB3" i="15"/>
  <c r="AA3" i="15"/>
  <c r="Z3" i="15"/>
  <c r="Y3" i="15"/>
  <c r="X3" i="15"/>
  <c r="W3" i="15"/>
  <c r="V3" i="15"/>
  <c r="U3" i="15"/>
  <c r="T3" i="15"/>
  <c r="S3" i="15"/>
  <c r="R3" i="15"/>
  <c r="Q3" i="15"/>
  <c r="P3" i="15"/>
  <c r="O3" i="15"/>
  <c r="N3" i="15"/>
  <c r="M3" i="15"/>
  <c r="L3" i="15"/>
  <c r="K3" i="15"/>
  <c r="J3" i="15"/>
  <c r="I3" i="15"/>
  <c r="BV451" i="14"/>
  <c r="BU451" i="14"/>
  <c r="BT451" i="14"/>
  <c r="BS451" i="14"/>
  <c r="BR451" i="14"/>
  <c r="BQ451" i="14"/>
  <c r="BP451" i="14"/>
  <c r="BO451" i="14"/>
  <c r="BN451" i="14"/>
  <c r="BM451" i="14"/>
  <c r="BL451" i="14"/>
  <c r="BK451" i="14"/>
  <c r="BJ451" i="14"/>
  <c r="BI451" i="14"/>
  <c r="BH451" i="14"/>
  <c r="BG451" i="14"/>
  <c r="BF451" i="14"/>
  <c r="BE451" i="14"/>
  <c r="BD451" i="14"/>
  <c r="BC451" i="14"/>
  <c r="BB451" i="14"/>
  <c r="BA451" i="14"/>
  <c r="AZ451" i="14"/>
  <c r="AY451" i="14"/>
  <c r="AX451" i="14"/>
  <c r="AW451" i="14"/>
  <c r="AV451" i="14"/>
  <c r="AU451" i="14"/>
  <c r="AT451" i="14"/>
  <c r="AS451" i="14"/>
  <c r="AR451" i="14"/>
  <c r="AQ451" i="14"/>
  <c r="AP451" i="14"/>
  <c r="AO451" i="14"/>
  <c r="AN451" i="14"/>
  <c r="AM451" i="14"/>
  <c r="AL451" i="14"/>
  <c r="AK451" i="14"/>
  <c r="AJ451" i="14"/>
  <c r="AI451" i="14"/>
  <c r="AH451" i="14"/>
  <c r="AG451" i="14"/>
  <c r="AF451" i="14"/>
  <c r="AE451" i="14"/>
  <c r="AD451" i="14"/>
  <c r="AC451" i="14"/>
  <c r="AB451" i="14"/>
  <c r="AA451" i="14"/>
  <c r="Z451" i="14"/>
  <c r="Y451" i="14"/>
  <c r="X451" i="14"/>
  <c r="W451" i="14"/>
  <c r="V451" i="14"/>
  <c r="U451" i="14"/>
  <c r="T451" i="14"/>
  <c r="S451" i="14"/>
  <c r="R451" i="14"/>
  <c r="Q451" i="14"/>
  <c r="P451" i="14"/>
  <c r="O451" i="14"/>
  <c r="N451" i="14"/>
  <c r="M451" i="14"/>
  <c r="L451" i="14"/>
  <c r="K451" i="14"/>
  <c r="J451" i="14"/>
  <c r="I451" i="14"/>
  <c r="H451" i="14"/>
  <c r="G451" i="14"/>
  <c r="F451" i="14"/>
  <c r="E450" i="14"/>
  <c r="E449" i="14"/>
  <c r="E448" i="14"/>
  <c r="E447" i="14"/>
  <c r="E446" i="14"/>
  <c r="E445" i="14"/>
  <c r="E444" i="14"/>
  <c r="E443" i="14"/>
  <c r="E442" i="14"/>
  <c r="E441" i="14"/>
  <c r="E440" i="14"/>
  <c r="E439" i="14"/>
  <c r="E438" i="14"/>
  <c r="E437" i="14"/>
  <c r="E436" i="14"/>
  <c r="E435" i="14"/>
  <c r="E434" i="14"/>
  <c r="E433" i="14"/>
  <c r="E432" i="14"/>
  <c r="E431" i="14"/>
  <c r="E430" i="14"/>
  <c r="E429" i="14"/>
  <c r="E428" i="14"/>
  <c r="E427" i="14"/>
  <c r="E426" i="14"/>
  <c r="E425" i="14"/>
  <c r="E424" i="14"/>
  <c r="E423" i="14"/>
  <c r="E422" i="14"/>
  <c r="E421" i="14"/>
  <c r="E420" i="14"/>
  <c r="E419" i="14"/>
  <c r="E418" i="14"/>
  <c r="E417" i="14"/>
  <c r="E416" i="14"/>
  <c r="E415" i="14"/>
  <c r="E414" i="14"/>
  <c r="E413" i="14"/>
  <c r="E412" i="14"/>
  <c r="E411" i="14"/>
  <c r="E410" i="14"/>
  <c r="E409" i="14"/>
  <c r="E408" i="14"/>
  <c r="E407" i="14"/>
  <c r="E406" i="14"/>
  <c r="E405" i="14"/>
  <c r="E404" i="14"/>
  <c r="E403" i="14"/>
  <c r="E402" i="14"/>
  <c r="E401" i="14"/>
  <c r="E400" i="14"/>
  <c r="E399" i="14"/>
  <c r="E398" i="14"/>
  <c r="E397" i="14"/>
  <c r="E396" i="14"/>
  <c r="E395" i="14"/>
  <c r="E394" i="14"/>
  <c r="E393" i="14"/>
  <c r="E392" i="14"/>
  <c r="E391" i="14"/>
  <c r="E390" i="14"/>
  <c r="E389" i="14"/>
  <c r="E388" i="14"/>
  <c r="E387" i="14"/>
  <c r="E386" i="14"/>
  <c r="E385" i="14"/>
  <c r="E384" i="14"/>
  <c r="E383" i="14"/>
  <c r="E382" i="14"/>
  <c r="E381" i="14"/>
  <c r="E380" i="14"/>
  <c r="E379" i="14"/>
  <c r="E378" i="14"/>
  <c r="E377" i="14"/>
  <c r="E376" i="14"/>
  <c r="E375" i="14"/>
  <c r="E374" i="14"/>
  <c r="E373" i="14"/>
  <c r="E372" i="14"/>
  <c r="E371" i="14"/>
  <c r="E370" i="14"/>
  <c r="E369" i="14"/>
  <c r="E368" i="14"/>
  <c r="E367" i="14"/>
  <c r="E366" i="14"/>
  <c r="E365" i="14"/>
  <c r="E364" i="14"/>
  <c r="E363" i="14"/>
  <c r="E362" i="14"/>
  <c r="E361" i="14"/>
  <c r="E360" i="14"/>
  <c r="E359" i="14"/>
  <c r="E358" i="14"/>
  <c r="E357" i="14"/>
  <c r="E356" i="14"/>
  <c r="E355" i="14"/>
  <c r="E354" i="14"/>
  <c r="E353" i="14"/>
  <c r="E352" i="14"/>
  <c r="E351" i="14"/>
  <c r="E350" i="14"/>
  <c r="E349" i="14"/>
  <c r="E348" i="14"/>
  <c r="E347" i="14"/>
  <c r="E346" i="14"/>
  <c r="E345" i="14"/>
  <c r="E344" i="14"/>
  <c r="E343" i="14"/>
  <c r="E342" i="14"/>
  <c r="E341" i="14"/>
  <c r="E340" i="14"/>
  <c r="E339" i="14"/>
  <c r="E338" i="14"/>
  <c r="E337" i="14"/>
  <c r="E336" i="14"/>
  <c r="E335" i="14"/>
  <c r="E334" i="14"/>
  <c r="E333" i="14"/>
  <c r="E332" i="14"/>
  <c r="E331" i="14"/>
  <c r="E330" i="14"/>
  <c r="E329" i="14"/>
  <c r="E328" i="14"/>
  <c r="E327" i="14"/>
  <c r="E326" i="14"/>
  <c r="E325" i="14"/>
  <c r="E324" i="14"/>
  <c r="E323" i="14"/>
  <c r="E322" i="14"/>
  <c r="E321" i="14"/>
  <c r="E320" i="14"/>
  <c r="E319" i="14"/>
  <c r="E318" i="14"/>
  <c r="E317" i="14"/>
  <c r="E316" i="14"/>
  <c r="E315" i="14"/>
  <c r="E314" i="14"/>
  <c r="E313" i="14"/>
  <c r="E312" i="14"/>
  <c r="E311" i="14"/>
  <c r="E310" i="14"/>
  <c r="E309" i="14"/>
  <c r="E308" i="14"/>
  <c r="E307" i="14"/>
  <c r="E306" i="14"/>
  <c r="E305" i="14"/>
  <c r="E304" i="14"/>
  <c r="E303" i="14"/>
  <c r="E302" i="14"/>
  <c r="E301" i="14"/>
  <c r="E300" i="14"/>
  <c r="E299" i="14"/>
  <c r="E298" i="14"/>
  <c r="E297" i="14"/>
  <c r="E296" i="14"/>
  <c r="E295" i="14"/>
  <c r="E294" i="14"/>
  <c r="E293" i="14"/>
  <c r="E292" i="14"/>
  <c r="E291" i="14"/>
  <c r="E290" i="14"/>
  <c r="E289" i="14"/>
  <c r="E288" i="14"/>
  <c r="E287" i="14"/>
  <c r="E286" i="14"/>
  <c r="E285" i="14"/>
  <c r="E284" i="14"/>
  <c r="E283" i="14"/>
  <c r="E282" i="14"/>
  <c r="E281" i="14"/>
  <c r="E280" i="14"/>
  <c r="E279" i="14"/>
  <c r="E278" i="14"/>
  <c r="E277" i="14"/>
  <c r="E276" i="14"/>
  <c r="E275" i="14"/>
  <c r="E274" i="14"/>
  <c r="E273" i="14"/>
  <c r="E272" i="14"/>
  <c r="E271" i="14"/>
  <c r="E270" i="14"/>
  <c r="E269" i="14"/>
  <c r="E268" i="14"/>
  <c r="E267" i="14"/>
  <c r="E266" i="14"/>
  <c r="E265" i="14"/>
  <c r="E264" i="14"/>
  <c r="E263" i="14"/>
  <c r="E262" i="14"/>
  <c r="E261" i="14"/>
  <c r="E260" i="14"/>
  <c r="E259" i="14"/>
  <c r="E258" i="14"/>
  <c r="E257" i="14"/>
  <c r="E256" i="14"/>
  <c r="E255" i="14"/>
  <c r="E254" i="14"/>
  <c r="E253" i="14"/>
  <c r="E252" i="14"/>
  <c r="E251" i="14"/>
  <c r="E250" i="14"/>
  <c r="E249" i="14"/>
  <c r="E248" i="14"/>
  <c r="E247" i="14"/>
  <c r="E246" i="14"/>
  <c r="E245" i="14"/>
  <c r="E244" i="14"/>
  <c r="E243" i="14"/>
  <c r="E242" i="14"/>
  <c r="E241" i="14"/>
  <c r="E240" i="14"/>
  <c r="E239" i="14"/>
  <c r="E238" i="14"/>
  <c r="E237" i="14"/>
  <c r="E236" i="14"/>
  <c r="E235" i="14"/>
  <c r="E234" i="14"/>
  <c r="E233" i="14"/>
  <c r="E232" i="14"/>
  <c r="E231" i="14"/>
  <c r="E230" i="14"/>
  <c r="E229" i="14"/>
  <c r="E228" i="14"/>
  <c r="E227" i="14"/>
  <c r="E226" i="14"/>
  <c r="E225" i="14"/>
  <c r="E224" i="14"/>
  <c r="E223" i="14"/>
  <c r="E222" i="14"/>
  <c r="E221" i="14"/>
  <c r="E220" i="14"/>
  <c r="E219" i="14"/>
  <c r="E218" i="14"/>
  <c r="E217" i="14"/>
  <c r="E216" i="14"/>
  <c r="E215" i="14"/>
  <c r="E214" i="14"/>
  <c r="E213" i="14"/>
  <c r="E212" i="14"/>
  <c r="E211" i="14"/>
  <c r="E210" i="14"/>
  <c r="E209" i="14"/>
  <c r="E208" i="14"/>
  <c r="E207" i="14"/>
  <c r="E206" i="14"/>
  <c r="E205" i="14"/>
  <c r="E204" i="14"/>
  <c r="E203" i="14"/>
  <c r="E202" i="14"/>
  <c r="E201" i="14"/>
  <c r="E200" i="14"/>
  <c r="E199" i="14"/>
  <c r="E198" i="14"/>
  <c r="E197" i="14"/>
  <c r="E196" i="14"/>
  <c r="E195" i="14"/>
  <c r="E194" i="14"/>
  <c r="E193" i="14"/>
  <c r="E192" i="14"/>
  <c r="E191" i="14"/>
  <c r="E190" i="14"/>
  <c r="E189" i="14"/>
  <c r="E188" i="14"/>
  <c r="E187" i="14"/>
  <c r="E186" i="14"/>
  <c r="E185" i="14"/>
  <c r="E184" i="14"/>
  <c r="E183" i="14"/>
  <c r="E182" i="14"/>
  <c r="E181" i="14"/>
  <c r="E180" i="14"/>
  <c r="E179" i="14"/>
  <c r="E178" i="14"/>
  <c r="E177" i="14"/>
  <c r="E176" i="14"/>
  <c r="E175" i="14"/>
  <c r="E174" i="14"/>
  <c r="E173" i="14"/>
  <c r="E172" i="14"/>
  <c r="E171" i="14"/>
  <c r="E170" i="14"/>
  <c r="E169" i="14"/>
  <c r="E168" i="14"/>
  <c r="E167" i="14"/>
  <c r="E166" i="14"/>
  <c r="E165" i="14"/>
  <c r="E164" i="14"/>
  <c r="E163" i="14"/>
  <c r="E162" i="14"/>
  <c r="E161" i="14"/>
  <c r="E160" i="14"/>
  <c r="E159" i="14"/>
  <c r="E158" i="14"/>
  <c r="E157" i="14"/>
  <c r="E156" i="14"/>
  <c r="E155" i="14"/>
  <c r="E154" i="14"/>
  <c r="E153" i="14"/>
  <c r="E152" i="14"/>
  <c r="E151" i="14"/>
  <c r="E150" i="14"/>
  <c r="E149" i="14"/>
  <c r="E148" i="14"/>
  <c r="E147" i="14"/>
  <c r="E146" i="14"/>
  <c r="E145" i="14"/>
  <c r="E144" i="14"/>
  <c r="E143" i="14"/>
  <c r="E142" i="14"/>
  <c r="E141" i="14"/>
  <c r="E140" i="14"/>
  <c r="E139" i="14"/>
  <c r="E138" i="14"/>
  <c r="E137" i="14"/>
  <c r="E136" i="14"/>
  <c r="E135" i="14"/>
  <c r="E134" i="14"/>
  <c r="E133" i="14"/>
  <c r="E132" i="14"/>
  <c r="E131" i="14"/>
  <c r="E130" i="14"/>
  <c r="E129" i="14"/>
  <c r="E128" i="14"/>
  <c r="E127" i="14"/>
  <c r="E126" i="14"/>
  <c r="E125" i="14"/>
  <c r="E124" i="14"/>
  <c r="E123" i="14"/>
  <c r="E122" i="14"/>
  <c r="E121" i="14"/>
  <c r="E120" i="14"/>
  <c r="E119" i="14"/>
  <c r="E118" i="14"/>
  <c r="E117" i="14"/>
  <c r="E116" i="14"/>
  <c r="E115" i="14"/>
  <c r="E114" i="14"/>
  <c r="E113" i="14"/>
  <c r="E112" i="14"/>
  <c r="E111" i="14"/>
  <c r="E110" i="14"/>
  <c r="E109" i="14"/>
  <c r="E108" i="14"/>
  <c r="E107" i="14"/>
  <c r="E106" i="14"/>
  <c r="E105" i="14"/>
  <c r="E104" i="14"/>
  <c r="E103" i="14"/>
  <c r="E102" i="14"/>
  <c r="E101" i="14"/>
  <c r="E100" i="14"/>
  <c r="E99" i="14"/>
  <c r="E98" i="14"/>
  <c r="E97" i="14"/>
  <c r="E96" i="14"/>
  <c r="E95" i="14"/>
  <c r="E94" i="14"/>
  <c r="E93" i="14"/>
  <c r="E92" i="14"/>
  <c r="E91" i="14"/>
  <c r="E90" i="14"/>
  <c r="E89" i="14"/>
  <c r="E88" i="14"/>
  <c r="E87" i="14"/>
  <c r="E86" i="14"/>
  <c r="E85" i="14"/>
  <c r="E84" i="14"/>
  <c r="E83" i="14"/>
  <c r="E82" i="14"/>
  <c r="E81" i="14"/>
  <c r="E80" i="14"/>
  <c r="E79" i="14"/>
  <c r="E78" i="14"/>
  <c r="E77" i="14"/>
  <c r="E76" i="14"/>
  <c r="E75" i="14"/>
  <c r="E74" i="14"/>
  <c r="E73" i="14"/>
  <c r="E72" i="14"/>
  <c r="E71" i="14"/>
  <c r="E70" i="14"/>
  <c r="E69" i="14"/>
  <c r="E68" i="14"/>
  <c r="E67" i="14"/>
  <c r="E66" i="14"/>
  <c r="E65" i="14"/>
  <c r="E64" i="14"/>
  <c r="E63" i="14"/>
  <c r="E62" i="14"/>
  <c r="E61" i="14"/>
  <c r="E60" i="14"/>
  <c r="E59" i="14"/>
  <c r="E58" i="14"/>
  <c r="E57" i="14"/>
  <c r="E56" i="14"/>
  <c r="E55" i="14"/>
  <c r="E54" i="14"/>
  <c r="E53" i="14"/>
  <c r="E52" i="14"/>
  <c r="E51" i="14"/>
  <c r="E50" i="14"/>
  <c r="E49" i="14"/>
  <c r="E48" i="14"/>
  <c r="E47" i="14"/>
  <c r="E46" i="14"/>
  <c r="E45" i="14"/>
  <c r="E44" i="14"/>
  <c r="E43" i="14"/>
  <c r="E42" i="14"/>
  <c r="E41" i="14"/>
  <c r="E40" i="14"/>
  <c r="E39" i="14"/>
  <c r="E38" i="14"/>
  <c r="E37" i="14"/>
  <c r="E36" i="14"/>
  <c r="E35" i="14"/>
  <c r="E34" i="14"/>
  <c r="E33" i="14"/>
  <c r="E32" i="14"/>
  <c r="E31" i="14"/>
  <c r="E30" i="14"/>
  <c r="E29" i="14"/>
  <c r="E28" i="14"/>
  <c r="E27" i="14"/>
  <c r="E26" i="14"/>
  <c r="E25" i="14"/>
  <c r="E24" i="14"/>
  <c r="E23" i="14"/>
  <c r="E22" i="14"/>
  <c r="E21" i="14"/>
  <c r="E20" i="14"/>
  <c r="E19" i="14"/>
  <c r="E18" i="14"/>
  <c r="E17" i="14"/>
  <c r="E16" i="14"/>
  <c r="E15" i="14"/>
  <c r="E14" i="14"/>
  <c r="E13" i="14"/>
  <c r="E12" i="14"/>
  <c r="E11" i="14"/>
  <c r="E10" i="14"/>
  <c r="E9" i="14"/>
  <c r="E8" i="14"/>
  <c r="E7" i="14"/>
  <c r="E6" i="14"/>
  <c r="E5" i="14"/>
  <c r="E4" i="14"/>
  <c r="E3" i="14"/>
  <c r="BV451" i="13"/>
  <c r="BU451" i="13"/>
  <c r="BT451" i="13"/>
  <c r="BS451" i="13"/>
  <c r="BR451" i="13"/>
  <c r="BQ451" i="13"/>
  <c r="BP451" i="13"/>
  <c r="BO451" i="13"/>
  <c r="BN451" i="13"/>
  <c r="BM451" i="13"/>
  <c r="BL451" i="13"/>
  <c r="BK451" i="13"/>
  <c r="BJ451" i="13"/>
  <c r="BI451" i="13"/>
  <c r="BH451" i="13"/>
  <c r="BG451" i="13"/>
  <c r="BF451" i="13"/>
  <c r="BE451" i="13"/>
  <c r="BD451" i="13"/>
  <c r="BC451" i="13"/>
  <c r="BB451" i="13"/>
  <c r="BA451" i="13"/>
  <c r="AZ451" i="13"/>
  <c r="AY451" i="13"/>
  <c r="AX451" i="13"/>
  <c r="AW451" i="13"/>
  <c r="AV451" i="13"/>
  <c r="AU451" i="13"/>
  <c r="AT451" i="13"/>
  <c r="AS451" i="13"/>
  <c r="AR451" i="13"/>
  <c r="AQ451" i="13"/>
  <c r="AP451" i="13"/>
  <c r="AO451" i="13"/>
  <c r="AN451" i="13"/>
  <c r="AM451" i="13"/>
  <c r="AL451" i="13"/>
  <c r="AK451" i="13"/>
  <c r="AJ451" i="13"/>
  <c r="AI451" i="13"/>
  <c r="AH451" i="13"/>
  <c r="AG451" i="13"/>
  <c r="AF451" i="13"/>
  <c r="AE451" i="13"/>
  <c r="AD451" i="13"/>
  <c r="AC451" i="13"/>
  <c r="AB451" i="13"/>
  <c r="AA451" i="13"/>
  <c r="Z451" i="13"/>
  <c r="Y451" i="13"/>
  <c r="X451" i="13"/>
  <c r="W451" i="13"/>
  <c r="V451" i="13"/>
  <c r="U451" i="13"/>
  <c r="T451" i="13"/>
  <c r="S451" i="13"/>
  <c r="R451" i="13"/>
  <c r="Q451" i="13"/>
  <c r="P451" i="13"/>
  <c r="O451" i="13"/>
  <c r="N451" i="13"/>
  <c r="M451" i="13"/>
  <c r="L451" i="13"/>
  <c r="K451" i="13"/>
  <c r="J451" i="13"/>
  <c r="I451" i="13"/>
  <c r="H451" i="13"/>
  <c r="G451" i="13"/>
  <c r="F451" i="13"/>
  <c r="E450" i="13"/>
  <c r="E449" i="13"/>
  <c r="E448" i="13"/>
  <c r="E447" i="13"/>
  <c r="E446" i="13"/>
  <c r="E445" i="13"/>
  <c r="E444" i="13"/>
  <c r="E443" i="13"/>
  <c r="E442" i="13"/>
  <c r="E441" i="13"/>
  <c r="E440" i="13"/>
  <c r="E439" i="13"/>
  <c r="E438" i="13"/>
  <c r="E437" i="13"/>
  <c r="E436" i="13"/>
  <c r="E435" i="13"/>
  <c r="E434" i="13"/>
  <c r="E433" i="13"/>
  <c r="E432" i="13"/>
  <c r="E431" i="13"/>
  <c r="E430" i="13"/>
  <c r="E429" i="13"/>
  <c r="E428" i="13"/>
  <c r="E427" i="13"/>
  <c r="E426" i="13"/>
  <c r="E425" i="13"/>
  <c r="E424" i="13"/>
  <c r="E423" i="13"/>
  <c r="E422" i="13"/>
  <c r="E421" i="13"/>
  <c r="E420" i="13"/>
  <c r="E419" i="13"/>
  <c r="E418" i="13"/>
  <c r="E417" i="13"/>
  <c r="E416" i="13"/>
  <c r="E415" i="13"/>
  <c r="E414" i="13"/>
  <c r="E413" i="13"/>
  <c r="E412" i="13"/>
  <c r="E411" i="13"/>
  <c r="E410" i="13"/>
  <c r="E409" i="13"/>
  <c r="E408" i="13"/>
  <c r="E407" i="13"/>
  <c r="E406" i="13"/>
  <c r="E405" i="13"/>
  <c r="E404" i="13"/>
  <c r="E403" i="13"/>
  <c r="E402" i="13"/>
  <c r="E401" i="13"/>
  <c r="E400" i="13"/>
  <c r="E399" i="13"/>
  <c r="E398" i="13"/>
  <c r="E397" i="13"/>
  <c r="E396" i="13"/>
  <c r="E395" i="13"/>
  <c r="E394" i="13"/>
  <c r="E393" i="13"/>
  <c r="E392" i="13"/>
  <c r="E391" i="13"/>
  <c r="E390" i="13"/>
  <c r="E389" i="13"/>
  <c r="E388" i="13"/>
  <c r="E387" i="13"/>
  <c r="E386" i="13"/>
  <c r="E385" i="13"/>
  <c r="E384" i="13"/>
  <c r="E383" i="13"/>
  <c r="E382" i="13"/>
  <c r="E381" i="13"/>
  <c r="E380" i="13"/>
  <c r="E379" i="13"/>
  <c r="E378" i="13"/>
  <c r="E377" i="13"/>
  <c r="E376" i="13"/>
  <c r="E375" i="13"/>
  <c r="E374" i="13"/>
  <c r="E373" i="13"/>
  <c r="E372" i="13"/>
  <c r="E371" i="13"/>
  <c r="E370" i="13"/>
  <c r="E369" i="13"/>
  <c r="E368" i="13"/>
  <c r="E367" i="13"/>
  <c r="E366" i="13"/>
  <c r="E365" i="13"/>
  <c r="E364" i="13"/>
  <c r="E363" i="13"/>
  <c r="E362" i="13"/>
  <c r="E361" i="13"/>
  <c r="E360" i="13"/>
  <c r="E359" i="13"/>
  <c r="E358" i="13"/>
  <c r="E357" i="13"/>
  <c r="E356" i="13"/>
  <c r="E355" i="13"/>
  <c r="E354" i="13"/>
  <c r="E353" i="13"/>
  <c r="E352" i="13"/>
  <c r="E351" i="13"/>
  <c r="E350" i="13"/>
  <c r="E349" i="13"/>
  <c r="E348" i="13"/>
  <c r="E347" i="13"/>
  <c r="E346" i="13"/>
  <c r="E345" i="13"/>
  <c r="E344" i="13"/>
  <c r="E343" i="13"/>
  <c r="E342" i="13"/>
  <c r="E341" i="13"/>
  <c r="E340" i="13"/>
  <c r="E339" i="13"/>
  <c r="E338" i="13"/>
  <c r="E337" i="13"/>
  <c r="E336" i="13"/>
  <c r="E335" i="13"/>
  <c r="E334" i="13"/>
  <c r="E333" i="13"/>
  <c r="E332" i="13"/>
  <c r="E331" i="13"/>
  <c r="E330" i="13"/>
  <c r="E329" i="13"/>
  <c r="E328" i="13"/>
  <c r="E327" i="13"/>
  <c r="E326" i="13"/>
  <c r="E325" i="13"/>
  <c r="E324" i="13"/>
  <c r="E323" i="13"/>
  <c r="E322" i="13"/>
  <c r="E321" i="13"/>
  <c r="E320" i="13"/>
  <c r="E319" i="13"/>
  <c r="E318" i="13"/>
  <c r="E317" i="13"/>
  <c r="E316" i="13"/>
  <c r="E315" i="13"/>
  <c r="E314" i="13"/>
  <c r="E313" i="13"/>
  <c r="E312" i="13"/>
  <c r="E311" i="13"/>
  <c r="E310" i="13"/>
  <c r="E309" i="13"/>
  <c r="E308" i="13"/>
  <c r="E307" i="13"/>
  <c r="E306" i="13"/>
  <c r="E305" i="13"/>
  <c r="E304" i="13"/>
  <c r="E303" i="13"/>
  <c r="E302" i="13"/>
  <c r="E301" i="13"/>
  <c r="E300" i="13"/>
  <c r="E299" i="13"/>
  <c r="E298" i="13"/>
  <c r="E297" i="13"/>
  <c r="E296" i="13"/>
  <c r="E295" i="13"/>
  <c r="E294" i="13"/>
  <c r="E293" i="13"/>
  <c r="E292" i="13"/>
  <c r="E291" i="13"/>
  <c r="E290" i="13"/>
  <c r="E289" i="13"/>
  <c r="E288" i="13"/>
  <c r="E287" i="13"/>
  <c r="E286" i="13"/>
  <c r="E285" i="13"/>
  <c r="E284" i="13"/>
  <c r="E283" i="13"/>
  <c r="E282" i="13"/>
  <c r="E281" i="13"/>
  <c r="E280" i="13"/>
  <c r="E279" i="13"/>
  <c r="E278" i="13"/>
  <c r="E277" i="13"/>
  <c r="E276" i="13"/>
  <c r="E275" i="13"/>
  <c r="E274" i="13"/>
  <c r="E273" i="13"/>
  <c r="E272" i="13"/>
  <c r="E271" i="13"/>
  <c r="E270" i="13"/>
  <c r="E269" i="13"/>
  <c r="E268" i="13"/>
  <c r="E267" i="13"/>
  <c r="E266" i="13"/>
  <c r="E265" i="13"/>
  <c r="E264" i="13"/>
  <c r="E263" i="13"/>
  <c r="E262" i="13"/>
  <c r="E261" i="13"/>
  <c r="E260" i="13"/>
  <c r="E259" i="13"/>
  <c r="E258" i="13"/>
  <c r="E257" i="13"/>
  <c r="E256" i="13"/>
  <c r="E255" i="13"/>
  <c r="E254" i="13"/>
  <c r="E253" i="13"/>
  <c r="E252" i="13"/>
  <c r="E251" i="13"/>
  <c r="E250" i="13"/>
  <c r="E249" i="13"/>
  <c r="E248" i="13"/>
  <c r="E247" i="13"/>
  <c r="E246" i="13"/>
  <c r="E245" i="13"/>
  <c r="E244" i="13"/>
  <c r="E243" i="13"/>
  <c r="E242" i="13"/>
  <c r="E241" i="13"/>
  <c r="E240" i="13"/>
  <c r="E239" i="13"/>
  <c r="E238" i="13"/>
  <c r="E237" i="13"/>
  <c r="E236" i="13"/>
  <c r="E235" i="13"/>
  <c r="E234" i="13"/>
  <c r="E233" i="13"/>
  <c r="E232" i="13"/>
  <c r="E231" i="13"/>
  <c r="E230" i="13"/>
  <c r="E229" i="13"/>
  <c r="E228" i="13"/>
  <c r="E227" i="13"/>
  <c r="E226" i="13"/>
  <c r="E225" i="13"/>
  <c r="E224" i="13"/>
  <c r="E223" i="13"/>
  <c r="E222" i="13"/>
  <c r="E221" i="13"/>
  <c r="E220" i="13"/>
  <c r="E219" i="13"/>
  <c r="E218" i="13"/>
  <c r="E217" i="13"/>
  <c r="E216" i="13"/>
  <c r="E215" i="13"/>
  <c r="E214" i="13"/>
  <c r="E213" i="13"/>
  <c r="E212" i="13"/>
  <c r="E211" i="13"/>
  <c r="E210" i="13"/>
  <c r="E209" i="13"/>
  <c r="E208" i="13"/>
  <c r="E207" i="13"/>
  <c r="E206" i="13"/>
  <c r="E205" i="13"/>
  <c r="E204" i="13"/>
  <c r="E203" i="13"/>
  <c r="E202" i="13"/>
  <c r="E201" i="13"/>
  <c r="E200" i="13"/>
  <c r="E199" i="13"/>
  <c r="E198" i="13"/>
  <c r="E197" i="13"/>
  <c r="E196" i="13"/>
  <c r="E195" i="13"/>
  <c r="E194" i="13"/>
  <c r="E193" i="13"/>
  <c r="E192" i="13"/>
  <c r="E191" i="13"/>
  <c r="E190" i="13"/>
  <c r="E189" i="13"/>
  <c r="E188" i="13"/>
  <c r="E187" i="13"/>
  <c r="E186" i="13"/>
  <c r="E185" i="13"/>
  <c r="E184" i="13"/>
  <c r="E183" i="13"/>
  <c r="E182" i="13"/>
  <c r="E181" i="13"/>
  <c r="E180" i="13"/>
  <c r="E179" i="13"/>
  <c r="E178" i="13"/>
  <c r="E177" i="13"/>
  <c r="E176" i="13"/>
  <c r="E175" i="13"/>
  <c r="E174" i="13"/>
  <c r="E173" i="13"/>
  <c r="E172" i="13"/>
  <c r="E171" i="13"/>
  <c r="E170" i="13"/>
  <c r="E169" i="13"/>
  <c r="E168" i="13"/>
  <c r="E167" i="13"/>
  <c r="E166" i="13"/>
  <c r="E165" i="13"/>
  <c r="E164" i="13"/>
  <c r="E163" i="13"/>
  <c r="E162" i="13"/>
  <c r="E161" i="13"/>
  <c r="E160" i="13"/>
  <c r="E159" i="13"/>
  <c r="E158" i="13"/>
  <c r="E157" i="13"/>
  <c r="E156" i="13"/>
  <c r="E155" i="13"/>
  <c r="E154" i="13"/>
  <c r="E153" i="13"/>
  <c r="E152" i="13"/>
  <c r="E151" i="13"/>
  <c r="E150" i="13"/>
  <c r="E149" i="13"/>
  <c r="E148" i="13"/>
  <c r="E147" i="13"/>
  <c r="E146" i="13"/>
  <c r="E145" i="13"/>
  <c r="E144" i="13"/>
  <c r="E143" i="13"/>
  <c r="E142" i="13"/>
  <c r="E141" i="13"/>
  <c r="E140" i="13"/>
  <c r="E139" i="13"/>
  <c r="E138" i="13"/>
  <c r="E137" i="13"/>
  <c r="E136" i="13"/>
  <c r="E135" i="13"/>
  <c r="E134" i="13"/>
  <c r="E133" i="13"/>
  <c r="E132" i="13"/>
  <c r="E131" i="13"/>
  <c r="E130" i="13"/>
  <c r="E129" i="13"/>
  <c r="E128" i="13"/>
  <c r="E127" i="13"/>
  <c r="E126" i="13"/>
  <c r="E125" i="13"/>
  <c r="E124" i="13"/>
  <c r="E123" i="13"/>
  <c r="E122" i="13"/>
  <c r="E121" i="13"/>
  <c r="E120" i="13"/>
  <c r="E119" i="13"/>
  <c r="E118" i="13"/>
  <c r="E117" i="13"/>
  <c r="E116" i="13"/>
  <c r="E115" i="13"/>
  <c r="E114" i="13"/>
  <c r="E113" i="13"/>
  <c r="E112" i="13"/>
  <c r="E111" i="13"/>
  <c r="E110" i="13"/>
  <c r="E109" i="13"/>
  <c r="E108" i="13"/>
  <c r="E107" i="13"/>
  <c r="E106" i="13"/>
  <c r="E105" i="13"/>
  <c r="E104" i="13"/>
  <c r="E103" i="13"/>
  <c r="E102" i="13"/>
  <c r="E101" i="13"/>
  <c r="E100" i="13"/>
  <c r="E99" i="13"/>
  <c r="E98" i="13"/>
  <c r="E97" i="13"/>
  <c r="E96" i="13"/>
  <c r="E95" i="13"/>
  <c r="E94" i="13"/>
  <c r="E93" i="13"/>
  <c r="E92" i="13"/>
  <c r="E91" i="13"/>
  <c r="E90" i="13"/>
  <c r="E89" i="13"/>
  <c r="E88" i="13"/>
  <c r="E87" i="13"/>
  <c r="E86" i="13"/>
  <c r="E85" i="13"/>
  <c r="E84" i="13"/>
  <c r="E83" i="13"/>
  <c r="E82" i="13"/>
  <c r="E81" i="13"/>
  <c r="E80" i="13"/>
  <c r="E79" i="13"/>
  <c r="E78" i="13"/>
  <c r="E77" i="13"/>
  <c r="E76" i="13"/>
  <c r="E75" i="13"/>
  <c r="E74" i="13"/>
  <c r="E73" i="13"/>
  <c r="E72" i="13"/>
  <c r="E71" i="13"/>
  <c r="E70" i="13"/>
  <c r="E69" i="13"/>
  <c r="E68" i="13"/>
  <c r="E67" i="13"/>
  <c r="E66" i="13"/>
  <c r="E65" i="13"/>
  <c r="E64" i="13"/>
  <c r="E63" i="13"/>
  <c r="E62" i="13"/>
  <c r="E61" i="13"/>
  <c r="E60" i="13"/>
  <c r="E59" i="13"/>
  <c r="E58" i="13"/>
  <c r="E57" i="13"/>
  <c r="E56" i="13"/>
  <c r="E55" i="13"/>
  <c r="E54" i="13"/>
  <c r="E53" i="13"/>
  <c r="E52" i="13"/>
  <c r="E51" i="13"/>
  <c r="E50" i="13"/>
  <c r="E49" i="13"/>
  <c r="E48" i="13"/>
  <c r="E47" i="13"/>
  <c r="E46" i="13"/>
  <c r="E45" i="13"/>
  <c r="E44" i="13"/>
  <c r="E43" i="13"/>
  <c r="E42" i="13"/>
  <c r="E41" i="13"/>
  <c r="E40" i="13"/>
  <c r="E39" i="13"/>
  <c r="E38" i="13"/>
  <c r="E37" i="13"/>
  <c r="E36" i="13"/>
  <c r="E35" i="13"/>
  <c r="E34" i="13"/>
  <c r="E33" i="13"/>
  <c r="E32" i="13"/>
  <c r="E31" i="13"/>
  <c r="E30" i="13"/>
  <c r="E29" i="13"/>
  <c r="E28" i="13"/>
  <c r="E27" i="13"/>
  <c r="E26" i="13"/>
  <c r="E25" i="13"/>
  <c r="E24" i="13"/>
  <c r="E23" i="13"/>
  <c r="E22" i="13"/>
  <c r="E21" i="13"/>
  <c r="E20" i="13"/>
  <c r="E19" i="13"/>
  <c r="E18" i="13"/>
  <c r="E17" i="13"/>
  <c r="E16" i="13"/>
  <c r="E15" i="13"/>
  <c r="E14" i="13"/>
  <c r="E13" i="13"/>
  <c r="E12" i="13"/>
  <c r="E11" i="13"/>
  <c r="E10" i="13"/>
  <c r="E9" i="13"/>
  <c r="E8" i="13"/>
  <c r="E7" i="13"/>
  <c r="E6" i="13"/>
  <c r="E5" i="13"/>
  <c r="E4" i="13"/>
  <c r="E3" i="13"/>
  <c r="BV451" i="12"/>
  <c r="BU451" i="12"/>
  <c r="BT451" i="12"/>
  <c r="BS451" i="12"/>
  <c r="BR451" i="12"/>
  <c r="BQ451" i="12"/>
  <c r="BP451" i="12"/>
  <c r="BO451" i="12"/>
  <c r="BN451" i="12"/>
  <c r="BM451" i="12"/>
  <c r="BL451" i="12"/>
  <c r="BK451" i="12"/>
  <c r="BJ451" i="12"/>
  <c r="BI451" i="12"/>
  <c r="BH451" i="12"/>
  <c r="BG451" i="12"/>
  <c r="BF451" i="12"/>
  <c r="BE451" i="12"/>
  <c r="BD451" i="12"/>
  <c r="BC451" i="12"/>
  <c r="BB451" i="12"/>
  <c r="BA451" i="12"/>
  <c r="AZ451" i="12"/>
  <c r="AY451" i="12"/>
  <c r="AX451" i="12"/>
  <c r="AW451" i="12"/>
  <c r="AV451" i="12"/>
  <c r="AU451" i="12"/>
  <c r="AT451" i="12"/>
  <c r="AS451" i="12"/>
  <c r="AR451" i="12"/>
  <c r="AQ451" i="12"/>
  <c r="AP451" i="12"/>
  <c r="AO451" i="12"/>
  <c r="AN451" i="12"/>
  <c r="AM451" i="12"/>
  <c r="AL451" i="12"/>
  <c r="AK451" i="12"/>
  <c r="AJ451" i="12"/>
  <c r="AI451" i="12"/>
  <c r="AH451" i="12"/>
  <c r="AG451" i="12"/>
  <c r="AF451" i="12"/>
  <c r="AE451" i="12"/>
  <c r="AD451" i="12"/>
  <c r="AC451" i="12"/>
  <c r="AB451" i="12"/>
  <c r="AA451" i="12"/>
  <c r="Z451" i="12"/>
  <c r="Y451" i="12"/>
  <c r="X451" i="12"/>
  <c r="W451" i="12"/>
  <c r="V451" i="12"/>
  <c r="U451" i="12"/>
  <c r="T451" i="12"/>
  <c r="S451" i="12"/>
  <c r="R451" i="12"/>
  <c r="Q451" i="12"/>
  <c r="P451" i="12"/>
  <c r="O451" i="12"/>
  <c r="N451" i="12"/>
  <c r="M451" i="12"/>
  <c r="L451" i="12"/>
  <c r="K451" i="12"/>
  <c r="J451" i="12"/>
  <c r="I451" i="12"/>
  <c r="H451" i="12"/>
  <c r="G451" i="12"/>
  <c r="F451" i="12"/>
  <c r="E450" i="12"/>
  <c r="E449" i="12"/>
  <c r="E448" i="12"/>
  <c r="E447" i="12"/>
  <c r="E446" i="12"/>
  <c r="E445" i="12"/>
  <c r="E444" i="12"/>
  <c r="E443" i="12"/>
  <c r="E442" i="12"/>
  <c r="E441" i="12"/>
  <c r="E440" i="12"/>
  <c r="E439" i="12"/>
  <c r="E438" i="12"/>
  <c r="E437" i="12"/>
  <c r="E436" i="12"/>
  <c r="E435" i="12"/>
  <c r="E434" i="12"/>
  <c r="E433" i="12"/>
  <c r="E432" i="12"/>
  <c r="E431" i="12"/>
  <c r="E430" i="12"/>
  <c r="E429" i="12"/>
  <c r="E428" i="12"/>
  <c r="E427" i="12"/>
  <c r="E426" i="12"/>
  <c r="E425" i="12"/>
  <c r="E424" i="12"/>
  <c r="E423" i="12"/>
  <c r="E422" i="12"/>
  <c r="E421" i="12"/>
  <c r="E420" i="12"/>
  <c r="E419" i="12"/>
  <c r="E418" i="12"/>
  <c r="E417" i="12"/>
  <c r="E416" i="12"/>
  <c r="E415" i="12"/>
  <c r="E414" i="12"/>
  <c r="E413" i="12"/>
  <c r="E412" i="12"/>
  <c r="E411" i="12"/>
  <c r="E410" i="12"/>
  <c r="E409" i="12"/>
  <c r="E408" i="12"/>
  <c r="E407" i="12"/>
  <c r="E406" i="12"/>
  <c r="E405" i="12"/>
  <c r="E404" i="12"/>
  <c r="E403" i="12"/>
  <c r="E402" i="12"/>
  <c r="E401" i="12"/>
  <c r="E400" i="12"/>
  <c r="E399" i="12"/>
  <c r="E398" i="12"/>
  <c r="E397" i="12"/>
  <c r="E396" i="12"/>
  <c r="E395" i="12"/>
  <c r="E394" i="12"/>
  <c r="E393" i="12"/>
  <c r="E392" i="12"/>
  <c r="E391" i="12"/>
  <c r="E390" i="12"/>
  <c r="E389" i="12"/>
  <c r="E388" i="12"/>
  <c r="E387" i="12"/>
  <c r="E386" i="12"/>
  <c r="E385" i="12"/>
  <c r="E384" i="12"/>
  <c r="E383" i="12"/>
  <c r="E382" i="12"/>
  <c r="E381" i="12"/>
  <c r="E380" i="12"/>
  <c r="E379" i="12"/>
  <c r="E378" i="12"/>
  <c r="E377" i="12"/>
  <c r="E376" i="12"/>
  <c r="E375" i="12"/>
  <c r="E374" i="12"/>
  <c r="E373" i="12"/>
  <c r="E372" i="12"/>
  <c r="E371" i="12"/>
  <c r="E370" i="12"/>
  <c r="E369" i="12"/>
  <c r="E368" i="12"/>
  <c r="E367" i="12"/>
  <c r="E366" i="12"/>
  <c r="E365" i="12"/>
  <c r="E364" i="12"/>
  <c r="E363" i="12"/>
  <c r="E362" i="12"/>
  <c r="E361" i="12"/>
  <c r="E360" i="12"/>
  <c r="E359" i="12"/>
  <c r="E358" i="12"/>
  <c r="E357" i="12"/>
  <c r="E356" i="12"/>
  <c r="E355" i="12"/>
  <c r="E354" i="12"/>
  <c r="E353" i="12"/>
  <c r="E352" i="12"/>
  <c r="E351" i="12"/>
  <c r="E350" i="12"/>
  <c r="E349" i="12"/>
  <c r="E348" i="12"/>
  <c r="E347" i="12"/>
  <c r="E346" i="12"/>
  <c r="E345" i="12"/>
  <c r="E344" i="12"/>
  <c r="E343" i="12"/>
  <c r="E342" i="12"/>
  <c r="E341" i="12"/>
  <c r="E340" i="12"/>
  <c r="E339" i="12"/>
  <c r="E338" i="12"/>
  <c r="E337" i="12"/>
  <c r="E336" i="12"/>
  <c r="E335" i="12"/>
  <c r="E334" i="12"/>
  <c r="E333" i="12"/>
  <c r="E332" i="12"/>
  <c r="E331" i="12"/>
  <c r="E330" i="12"/>
  <c r="E329" i="12"/>
  <c r="E328" i="12"/>
  <c r="E327" i="12"/>
  <c r="E326" i="12"/>
  <c r="E325" i="12"/>
  <c r="E324" i="12"/>
  <c r="E323" i="12"/>
  <c r="E322" i="12"/>
  <c r="E321" i="12"/>
  <c r="E320" i="12"/>
  <c r="E319" i="12"/>
  <c r="E318" i="12"/>
  <c r="E317" i="12"/>
  <c r="E316" i="12"/>
  <c r="E315" i="12"/>
  <c r="E314" i="12"/>
  <c r="E313" i="12"/>
  <c r="E312" i="12"/>
  <c r="E311" i="12"/>
  <c r="E310" i="12"/>
  <c r="E309" i="12"/>
  <c r="E308" i="12"/>
  <c r="E307" i="12"/>
  <c r="E306" i="12"/>
  <c r="E305" i="12"/>
  <c r="E304" i="12"/>
  <c r="E303" i="12"/>
  <c r="E302" i="12"/>
  <c r="E301" i="12"/>
  <c r="E300" i="12"/>
  <c r="E299" i="12"/>
  <c r="E298" i="12"/>
  <c r="E297" i="12"/>
  <c r="E296" i="12"/>
  <c r="E295" i="12"/>
  <c r="E294" i="12"/>
  <c r="E293" i="12"/>
  <c r="E292" i="12"/>
  <c r="E291" i="12"/>
  <c r="E290" i="12"/>
  <c r="E289" i="12"/>
  <c r="E288" i="12"/>
  <c r="E287" i="12"/>
  <c r="E286" i="12"/>
  <c r="E285" i="12"/>
  <c r="E284" i="12"/>
  <c r="E283" i="12"/>
  <c r="E282" i="12"/>
  <c r="E281" i="12"/>
  <c r="E280" i="12"/>
  <c r="E279" i="12"/>
  <c r="E278" i="12"/>
  <c r="E277" i="12"/>
  <c r="E276" i="12"/>
  <c r="E275" i="12"/>
  <c r="E274" i="12"/>
  <c r="E273" i="12"/>
  <c r="E272" i="12"/>
  <c r="E271" i="12"/>
  <c r="E270" i="12"/>
  <c r="E269" i="12"/>
  <c r="E268" i="12"/>
  <c r="E267" i="12"/>
  <c r="E266" i="12"/>
  <c r="E265" i="12"/>
  <c r="E264" i="12"/>
  <c r="E263" i="12"/>
  <c r="E262" i="12"/>
  <c r="E261" i="12"/>
  <c r="E260" i="12"/>
  <c r="E259" i="12"/>
  <c r="E258" i="12"/>
  <c r="E257" i="12"/>
  <c r="E256" i="12"/>
  <c r="E255" i="12"/>
  <c r="E254" i="12"/>
  <c r="E253" i="12"/>
  <c r="E252" i="12"/>
  <c r="E251" i="12"/>
  <c r="E250" i="12"/>
  <c r="E249" i="12"/>
  <c r="E248" i="12"/>
  <c r="E247" i="12"/>
  <c r="E246" i="12"/>
  <c r="E245" i="12"/>
  <c r="E244" i="12"/>
  <c r="E243" i="12"/>
  <c r="E242" i="12"/>
  <c r="E241" i="12"/>
  <c r="E240" i="12"/>
  <c r="E239" i="12"/>
  <c r="E238" i="12"/>
  <c r="E237" i="12"/>
  <c r="E236" i="12"/>
  <c r="E235" i="12"/>
  <c r="E234" i="12"/>
  <c r="E233" i="12"/>
  <c r="E232" i="12"/>
  <c r="E231" i="12"/>
  <c r="E230" i="12"/>
  <c r="E229" i="12"/>
  <c r="E228" i="12"/>
  <c r="E227" i="12"/>
  <c r="E226" i="12"/>
  <c r="E225" i="12"/>
  <c r="E224" i="12"/>
  <c r="E223" i="12"/>
  <c r="E222" i="12"/>
  <c r="E221" i="12"/>
  <c r="E220" i="12"/>
  <c r="E219" i="12"/>
  <c r="E218" i="12"/>
  <c r="E217" i="12"/>
  <c r="E216" i="12"/>
  <c r="E215" i="12"/>
  <c r="E214" i="12"/>
  <c r="E213" i="12"/>
  <c r="E212" i="12"/>
  <c r="E211" i="12"/>
  <c r="E210" i="12"/>
  <c r="E209" i="12"/>
  <c r="E208" i="12"/>
  <c r="E207" i="12"/>
  <c r="E206" i="12"/>
  <c r="E205" i="12"/>
  <c r="E204" i="12"/>
  <c r="E203" i="12"/>
  <c r="E202" i="12"/>
  <c r="E201" i="12"/>
  <c r="E200" i="12"/>
  <c r="E199" i="12"/>
  <c r="E198" i="12"/>
  <c r="E197" i="12"/>
  <c r="E196" i="12"/>
  <c r="E195" i="12"/>
  <c r="E194" i="12"/>
  <c r="E193" i="12"/>
  <c r="E192" i="12"/>
  <c r="E191" i="12"/>
  <c r="E190" i="12"/>
  <c r="E189" i="12"/>
  <c r="E188" i="12"/>
  <c r="E187" i="12"/>
  <c r="E186" i="12"/>
  <c r="E185" i="12"/>
  <c r="E184" i="12"/>
  <c r="E183" i="12"/>
  <c r="E182" i="12"/>
  <c r="E181" i="12"/>
  <c r="E180" i="12"/>
  <c r="E179" i="12"/>
  <c r="E178" i="12"/>
  <c r="E177" i="12"/>
  <c r="E176" i="12"/>
  <c r="E175" i="12"/>
  <c r="E174" i="12"/>
  <c r="E173" i="12"/>
  <c r="E172" i="12"/>
  <c r="E171" i="12"/>
  <c r="E170" i="12"/>
  <c r="E169" i="12"/>
  <c r="E168" i="12"/>
  <c r="E167" i="12"/>
  <c r="E166" i="12"/>
  <c r="E165" i="12"/>
  <c r="E164" i="12"/>
  <c r="E163" i="12"/>
  <c r="E162" i="12"/>
  <c r="E161" i="12"/>
  <c r="E160" i="12"/>
  <c r="E159" i="12"/>
  <c r="E158" i="12"/>
  <c r="E157" i="12"/>
  <c r="E156" i="12"/>
  <c r="E155" i="12"/>
  <c r="E154" i="12"/>
  <c r="E153" i="12"/>
  <c r="E152" i="12"/>
  <c r="E151" i="12"/>
  <c r="E150" i="12"/>
  <c r="E149" i="12"/>
  <c r="E148" i="12"/>
  <c r="E147" i="12"/>
  <c r="E146" i="12"/>
  <c r="E145" i="12"/>
  <c r="E144" i="12"/>
  <c r="E143" i="12"/>
  <c r="E142" i="12"/>
  <c r="E141" i="12"/>
  <c r="E140" i="12"/>
  <c r="E139" i="12"/>
  <c r="E138" i="12"/>
  <c r="E137" i="12"/>
  <c r="E136" i="12"/>
  <c r="E135" i="12"/>
  <c r="E134" i="12"/>
  <c r="E133" i="12"/>
  <c r="E132" i="12"/>
  <c r="E131" i="12"/>
  <c r="E130" i="12"/>
  <c r="E129" i="12"/>
  <c r="E128" i="12"/>
  <c r="E127" i="12"/>
  <c r="E126" i="12"/>
  <c r="E125" i="12"/>
  <c r="E124" i="12"/>
  <c r="E123" i="12"/>
  <c r="E122" i="12"/>
  <c r="E121" i="12"/>
  <c r="E120" i="12"/>
  <c r="E119" i="12"/>
  <c r="E118" i="12"/>
  <c r="E117" i="12"/>
  <c r="E116" i="12"/>
  <c r="E115" i="12"/>
  <c r="E114" i="12"/>
  <c r="E113" i="12"/>
  <c r="E112" i="12"/>
  <c r="E111" i="12"/>
  <c r="E110" i="12"/>
  <c r="E109" i="12"/>
  <c r="E108" i="12"/>
  <c r="E107" i="12"/>
  <c r="E106" i="12"/>
  <c r="E105" i="12"/>
  <c r="E104" i="12"/>
  <c r="E103" i="12"/>
  <c r="E102" i="12"/>
  <c r="E101" i="12"/>
  <c r="E100" i="12"/>
  <c r="E99" i="12"/>
  <c r="E98" i="12"/>
  <c r="E97" i="12"/>
  <c r="E96" i="12"/>
  <c r="E95" i="12"/>
  <c r="E94" i="12"/>
  <c r="E93" i="12"/>
  <c r="E92" i="12"/>
  <c r="E91" i="12"/>
  <c r="E90" i="12"/>
  <c r="E89" i="12"/>
  <c r="E88" i="12"/>
  <c r="E87" i="12"/>
  <c r="E86" i="12"/>
  <c r="E85" i="12"/>
  <c r="E84" i="12"/>
  <c r="E83" i="12"/>
  <c r="E82" i="12"/>
  <c r="E81" i="12"/>
  <c r="E80" i="12"/>
  <c r="E79" i="12"/>
  <c r="E78" i="12"/>
  <c r="E77" i="12"/>
  <c r="E76" i="12"/>
  <c r="E75" i="12"/>
  <c r="E74" i="12"/>
  <c r="E73" i="12"/>
  <c r="E72" i="12"/>
  <c r="E71" i="12"/>
  <c r="E70" i="12"/>
  <c r="E69" i="12"/>
  <c r="E68" i="12"/>
  <c r="E67" i="12"/>
  <c r="E66" i="12"/>
  <c r="E65" i="12"/>
  <c r="E64" i="12"/>
  <c r="E63" i="12"/>
  <c r="E62" i="12"/>
  <c r="E61" i="12"/>
  <c r="E60" i="12"/>
  <c r="E59" i="12"/>
  <c r="E58" i="12"/>
  <c r="E57" i="12"/>
  <c r="E56" i="12"/>
  <c r="E55" i="12"/>
  <c r="E54" i="12"/>
  <c r="E53" i="12"/>
  <c r="E52" i="12"/>
  <c r="E51" i="12"/>
  <c r="E50" i="12"/>
  <c r="E49" i="12"/>
  <c r="E48" i="12"/>
  <c r="E47" i="12"/>
  <c r="E46" i="12"/>
  <c r="E45" i="12"/>
  <c r="E44" i="12"/>
  <c r="E43" i="12"/>
  <c r="E42" i="12"/>
  <c r="E41" i="12"/>
  <c r="E40" i="12"/>
  <c r="E39" i="12"/>
  <c r="E38" i="12"/>
  <c r="E37" i="12"/>
  <c r="E36" i="12"/>
  <c r="E35" i="12"/>
  <c r="E34" i="12"/>
  <c r="E33" i="12"/>
  <c r="E32" i="12"/>
  <c r="E31" i="12"/>
  <c r="E30" i="12"/>
  <c r="E29" i="12"/>
  <c r="E28" i="12"/>
  <c r="E27" i="12"/>
  <c r="E26" i="12"/>
  <c r="E25" i="12"/>
  <c r="E24" i="12"/>
  <c r="E23" i="12"/>
  <c r="E22" i="12"/>
  <c r="E21" i="12"/>
  <c r="E20" i="12"/>
  <c r="E19" i="12"/>
  <c r="E18" i="12"/>
  <c r="E17" i="12"/>
  <c r="E16" i="12"/>
  <c r="E15" i="12"/>
  <c r="E14" i="12"/>
  <c r="E13" i="12"/>
  <c r="E12" i="12"/>
  <c r="E11" i="12"/>
  <c r="E10" i="12"/>
  <c r="E9" i="12"/>
  <c r="E8" i="12"/>
  <c r="E7" i="12"/>
  <c r="E6" i="12"/>
  <c r="E5" i="12"/>
  <c r="E4" i="12"/>
  <c r="E3" i="12"/>
  <c r="BV451" i="11"/>
  <c r="BU451" i="11"/>
  <c r="BT451" i="11"/>
  <c r="BS451" i="11"/>
  <c r="BR451" i="11"/>
  <c r="BQ451" i="11"/>
  <c r="BP451" i="11"/>
  <c r="BO451" i="11"/>
  <c r="BN451" i="11"/>
  <c r="BM451" i="11"/>
  <c r="BL451" i="11"/>
  <c r="BK451" i="11"/>
  <c r="BJ451" i="11"/>
  <c r="BI451" i="11"/>
  <c r="BH451" i="11"/>
  <c r="BG451" i="11"/>
  <c r="BF451" i="11"/>
  <c r="BE451" i="11"/>
  <c r="BD451" i="11"/>
  <c r="BC451" i="11"/>
  <c r="BB451" i="11"/>
  <c r="BA451" i="11"/>
  <c r="AZ451" i="11"/>
  <c r="AY451" i="11"/>
  <c r="AX451" i="11"/>
  <c r="AW451" i="11"/>
  <c r="AV451" i="11"/>
  <c r="AU451" i="11"/>
  <c r="AT451" i="11"/>
  <c r="AS451" i="11"/>
  <c r="AR451" i="11"/>
  <c r="AQ451" i="11"/>
  <c r="AP451" i="11"/>
  <c r="AO451" i="11"/>
  <c r="AN451" i="11"/>
  <c r="AM451" i="11"/>
  <c r="AL451" i="11"/>
  <c r="AK451" i="11"/>
  <c r="AJ451" i="11"/>
  <c r="AI451" i="11"/>
  <c r="AH451" i="11"/>
  <c r="AG451" i="11"/>
  <c r="AF451" i="11"/>
  <c r="AE451" i="11"/>
  <c r="AD451" i="11"/>
  <c r="AC451" i="11"/>
  <c r="AB451" i="11"/>
  <c r="AA451" i="11"/>
  <c r="Z451" i="11"/>
  <c r="Y451" i="11"/>
  <c r="X451" i="11"/>
  <c r="W451" i="11"/>
  <c r="V451" i="11"/>
  <c r="U451" i="11"/>
  <c r="T451" i="11"/>
  <c r="S451" i="11"/>
  <c r="R451" i="11"/>
  <c r="Q451" i="11"/>
  <c r="P451" i="11"/>
  <c r="O451" i="11"/>
  <c r="N451" i="11"/>
  <c r="M451" i="11"/>
  <c r="L451" i="11"/>
  <c r="K451" i="11"/>
  <c r="J451" i="11"/>
  <c r="I451" i="11"/>
  <c r="H451" i="11"/>
  <c r="G451" i="11"/>
  <c r="F451" i="11"/>
  <c r="E450" i="11"/>
  <c r="E449" i="11"/>
  <c r="E448" i="11"/>
  <c r="E447" i="11"/>
  <c r="E446" i="11"/>
  <c r="E445" i="11"/>
  <c r="E444" i="11"/>
  <c r="E443" i="11"/>
  <c r="E442" i="11"/>
  <c r="E441" i="11"/>
  <c r="E440" i="11"/>
  <c r="E439" i="11"/>
  <c r="E438" i="11"/>
  <c r="E437" i="11"/>
  <c r="E436" i="11"/>
  <c r="E435" i="11"/>
  <c r="E434" i="11"/>
  <c r="E433" i="11"/>
  <c r="E432" i="11"/>
  <c r="E431" i="11"/>
  <c r="E430" i="11"/>
  <c r="E429" i="11"/>
  <c r="E428" i="11"/>
  <c r="E427" i="11"/>
  <c r="E426" i="11"/>
  <c r="E425" i="11"/>
  <c r="E424" i="11"/>
  <c r="E423" i="11"/>
  <c r="E422" i="11"/>
  <c r="E421" i="11"/>
  <c r="E420" i="11"/>
  <c r="E419" i="11"/>
  <c r="E418" i="11"/>
  <c r="E417" i="11"/>
  <c r="E416" i="11"/>
  <c r="E415" i="11"/>
  <c r="E414" i="11"/>
  <c r="E413" i="11"/>
  <c r="E412" i="11"/>
  <c r="E411" i="11"/>
  <c r="E410" i="11"/>
  <c r="E409" i="11"/>
  <c r="E408" i="11"/>
  <c r="E407" i="11"/>
  <c r="E406" i="11"/>
  <c r="E405" i="11"/>
  <c r="E404" i="11"/>
  <c r="E403" i="11"/>
  <c r="E402" i="11"/>
  <c r="E401" i="11"/>
  <c r="E400" i="11"/>
  <c r="E399" i="11"/>
  <c r="E398" i="11"/>
  <c r="E397" i="11"/>
  <c r="E396" i="11"/>
  <c r="E395" i="11"/>
  <c r="E394" i="11"/>
  <c r="E393" i="11"/>
  <c r="E392" i="11"/>
  <c r="E391" i="11"/>
  <c r="E390" i="11"/>
  <c r="E389" i="11"/>
  <c r="E388" i="11"/>
  <c r="E387" i="11"/>
  <c r="E386" i="11"/>
  <c r="E385" i="11"/>
  <c r="E384" i="11"/>
  <c r="E383" i="11"/>
  <c r="E382" i="11"/>
  <c r="E381" i="11"/>
  <c r="E380" i="11"/>
  <c r="E379" i="11"/>
  <c r="E378" i="11"/>
  <c r="E377" i="11"/>
  <c r="E376" i="11"/>
  <c r="E375" i="11"/>
  <c r="E374" i="11"/>
  <c r="E373" i="11"/>
  <c r="E372" i="11"/>
  <c r="E371" i="11"/>
  <c r="E370" i="11"/>
  <c r="E369" i="11"/>
  <c r="E368" i="11"/>
  <c r="E367" i="11"/>
  <c r="E366" i="11"/>
  <c r="E365" i="11"/>
  <c r="E364" i="11"/>
  <c r="E363" i="11"/>
  <c r="E362" i="11"/>
  <c r="E361" i="11"/>
  <c r="E360" i="11"/>
  <c r="E359" i="11"/>
  <c r="E358" i="11"/>
  <c r="E357" i="11"/>
  <c r="E356" i="11"/>
  <c r="E355" i="11"/>
  <c r="E354" i="11"/>
  <c r="E353" i="11"/>
  <c r="E352" i="11"/>
  <c r="E351" i="11"/>
  <c r="E350" i="11"/>
  <c r="E349" i="11"/>
  <c r="E348" i="11"/>
  <c r="E347" i="11"/>
  <c r="E346" i="11"/>
  <c r="E345" i="11"/>
  <c r="E344" i="11"/>
  <c r="E343" i="11"/>
  <c r="E342" i="11"/>
  <c r="E341" i="11"/>
  <c r="E340" i="11"/>
  <c r="E339" i="11"/>
  <c r="E338" i="11"/>
  <c r="E337" i="11"/>
  <c r="E336" i="11"/>
  <c r="E335" i="11"/>
  <c r="E334" i="11"/>
  <c r="E333" i="11"/>
  <c r="E332" i="11"/>
  <c r="E331" i="11"/>
  <c r="E330" i="11"/>
  <c r="E329" i="11"/>
  <c r="E328" i="11"/>
  <c r="E327" i="11"/>
  <c r="E326" i="11"/>
  <c r="E325" i="11"/>
  <c r="E324" i="11"/>
  <c r="E323" i="11"/>
  <c r="E322" i="11"/>
  <c r="E321" i="11"/>
  <c r="E320" i="11"/>
  <c r="E319" i="11"/>
  <c r="E318" i="11"/>
  <c r="E317" i="11"/>
  <c r="E316" i="11"/>
  <c r="E315" i="11"/>
  <c r="E314" i="11"/>
  <c r="E313" i="11"/>
  <c r="E312" i="11"/>
  <c r="E311" i="11"/>
  <c r="E310" i="11"/>
  <c r="E309" i="11"/>
  <c r="E308" i="11"/>
  <c r="E307" i="11"/>
  <c r="E306" i="11"/>
  <c r="E305" i="11"/>
  <c r="E304" i="11"/>
  <c r="E303" i="11"/>
  <c r="E302" i="11"/>
  <c r="E301" i="11"/>
  <c r="E300" i="11"/>
  <c r="E299" i="11"/>
  <c r="E298" i="11"/>
  <c r="E297" i="11"/>
  <c r="E296" i="11"/>
  <c r="E295" i="11"/>
  <c r="E294" i="11"/>
  <c r="E293" i="11"/>
  <c r="E292" i="11"/>
  <c r="E291" i="11"/>
  <c r="E290" i="11"/>
  <c r="E289" i="11"/>
  <c r="E288" i="11"/>
  <c r="E287" i="11"/>
  <c r="E286" i="11"/>
  <c r="E285" i="11"/>
  <c r="E284" i="11"/>
  <c r="E283" i="11"/>
  <c r="E282" i="11"/>
  <c r="E281" i="11"/>
  <c r="E280" i="11"/>
  <c r="E279" i="11"/>
  <c r="E278" i="11"/>
  <c r="E277" i="11"/>
  <c r="E276" i="11"/>
  <c r="E275" i="11"/>
  <c r="E274" i="11"/>
  <c r="E273" i="11"/>
  <c r="E272" i="11"/>
  <c r="E271" i="11"/>
  <c r="E270" i="11"/>
  <c r="E269" i="11"/>
  <c r="E268" i="11"/>
  <c r="E267" i="11"/>
  <c r="E266" i="11"/>
  <c r="E265" i="11"/>
  <c r="E264" i="11"/>
  <c r="E263" i="11"/>
  <c r="E262" i="11"/>
  <c r="E261" i="11"/>
  <c r="E260" i="11"/>
  <c r="E259" i="11"/>
  <c r="E258" i="11"/>
  <c r="E257" i="11"/>
  <c r="E256" i="11"/>
  <c r="E255" i="11"/>
  <c r="E254" i="11"/>
  <c r="E253" i="11"/>
  <c r="E252" i="11"/>
  <c r="E251" i="11"/>
  <c r="E250" i="11"/>
  <c r="E249" i="11"/>
  <c r="E248" i="11"/>
  <c r="E247" i="11"/>
  <c r="E246" i="11"/>
  <c r="E245" i="11"/>
  <c r="E244" i="11"/>
  <c r="E243" i="11"/>
  <c r="E242" i="11"/>
  <c r="E241" i="11"/>
  <c r="E240" i="11"/>
  <c r="E239" i="11"/>
  <c r="E238" i="11"/>
  <c r="E237" i="11"/>
  <c r="E236" i="11"/>
  <c r="E235" i="11"/>
  <c r="E234" i="11"/>
  <c r="E233" i="11"/>
  <c r="E232" i="11"/>
  <c r="E231" i="11"/>
  <c r="E230" i="11"/>
  <c r="E229" i="11"/>
  <c r="E228" i="11"/>
  <c r="E227" i="11"/>
  <c r="E226" i="11"/>
  <c r="E225" i="11"/>
  <c r="E224" i="11"/>
  <c r="E223" i="11"/>
  <c r="E222" i="11"/>
  <c r="E221" i="11"/>
  <c r="E220" i="11"/>
  <c r="E219" i="11"/>
  <c r="E218" i="11"/>
  <c r="E217" i="11"/>
  <c r="E216" i="11"/>
  <c r="E215" i="11"/>
  <c r="E214" i="11"/>
  <c r="E213" i="11"/>
  <c r="E212" i="11"/>
  <c r="E211" i="11"/>
  <c r="E210" i="11"/>
  <c r="E209" i="11"/>
  <c r="E208" i="11"/>
  <c r="E207" i="11"/>
  <c r="E206" i="11"/>
  <c r="E205" i="11"/>
  <c r="E204" i="11"/>
  <c r="E203" i="11"/>
  <c r="E202" i="11"/>
  <c r="E201" i="11"/>
  <c r="E200" i="11"/>
  <c r="E199" i="11"/>
  <c r="E198" i="11"/>
  <c r="E197" i="11"/>
  <c r="E196" i="11"/>
  <c r="E195" i="11"/>
  <c r="E194" i="11"/>
  <c r="E193" i="11"/>
  <c r="E192" i="11"/>
  <c r="E191" i="11"/>
  <c r="E190" i="11"/>
  <c r="E189" i="11"/>
  <c r="E188" i="11"/>
  <c r="E187" i="11"/>
  <c r="E186" i="11"/>
  <c r="E185" i="11"/>
  <c r="E184" i="11"/>
  <c r="E183" i="11"/>
  <c r="E182" i="11"/>
  <c r="E181" i="11"/>
  <c r="E180" i="11"/>
  <c r="E179" i="11"/>
  <c r="E178" i="11"/>
  <c r="E177" i="11"/>
  <c r="E176" i="11"/>
  <c r="E175" i="11"/>
  <c r="E174" i="11"/>
  <c r="E173" i="11"/>
  <c r="E172" i="11"/>
  <c r="E171" i="11"/>
  <c r="E170" i="11"/>
  <c r="E169" i="11"/>
  <c r="E168" i="11"/>
  <c r="E167" i="11"/>
  <c r="E166" i="11"/>
  <c r="E165" i="11"/>
  <c r="E164" i="11"/>
  <c r="E163" i="11"/>
  <c r="E162" i="11"/>
  <c r="E161" i="11"/>
  <c r="E160" i="11"/>
  <c r="E159" i="11"/>
  <c r="E158" i="11"/>
  <c r="E157" i="11"/>
  <c r="E156" i="11"/>
  <c r="E155" i="11"/>
  <c r="E154" i="11"/>
  <c r="E153" i="11"/>
  <c r="E152" i="11"/>
  <c r="E151" i="11"/>
  <c r="E150" i="11"/>
  <c r="E149" i="11"/>
  <c r="E148" i="11"/>
  <c r="E147" i="11"/>
  <c r="E146" i="11"/>
  <c r="E145" i="11"/>
  <c r="E144" i="11"/>
  <c r="E143" i="11"/>
  <c r="E142" i="11"/>
  <c r="E141" i="11"/>
  <c r="E140" i="11"/>
  <c r="E139" i="11"/>
  <c r="E138" i="11"/>
  <c r="E137" i="11"/>
  <c r="E136" i="11"/>
  <c r="E135" i="11"/>
  <c r="E134" i="11"/>
  <c r="E133" i="11"/>
  <c r="E132" i="11"/>
  <c r="E131" i="11"/>
  <c r="E130" i="11"/>
  <c r="E129" i="11"/>
  <c r="E128" i="11"/>
  <c r="E127" i="11"/>
  <c r="E126" i="11"/>
  <c r="E125" i="11"/>
  <c r="E124" i="11"/>
  <c r="E123" i="11"/>
  <c r="E122" i="11"/>
  <c r="E121" i="11"/>
  <c r="E120" i="11"/>
  <c r="E119" i="11"/>
  <c r="E118" i="11"/>
  <c r="E117" i="11"/>
  <c r="E116" i="11"/>
  <c r="E115" i="11"/>
  <c r="E114" i="11"/>
  <c r="E113" i="11"/>
  <c r="E112" i="11"/>
  <c r="E111" i="11"/>
  <c r="E110" i="11"/>
  <c r="E109" i="11"/>
  <c r="E108" i="11"/>
  <c r="E107" i="11"/>
  <c r="E106" i="11"/>
  <c r="E105" i="11"/>
  <c r="E104" i="11"/>
  <c r="E103" i="11"/>
  <c r="E102" i="11"/>
  <c r="E101" i="11"/>
  <c r="E100" i="11"/>
  <c r="E99" i="11"/>
  <c r="E98" i="11"/>
  <c r="E97" i="11"/>
  <c r="E96" i="11"/>
  <c r="E95" i="11"/>
  <c r="E94" i="11"/>
  <c r="E93" i="11"/>
  <c r="E92" i="11"/>
  <c r="E91" i="11"/>
  <c r="E90" i="11"/>
  <c r="E89" i="11"/>
  <c r="E88" i="11"/>
  <c r="E87" i="11"/>
  <c r="E86" i="11"/>
  <c r="E85" i="11"/>
  <c r="E84" i="11"/>
  <c r="E83" i="11"/>
  <c r="E82" i="11"/>
  <c r="E81" i="11"/>
  <c r="E80" i="11"/>
  <c r="E79" i="11"/>
  <c r="E78" i="11"/>
  <c r="E77" i="11"/>
  <c r="E76" i="11"/>
  <c r="E75" i="11"/>
  <c r="E74" i="11"/>
  <c r="E73" i="11"/>
  <c r="E72" i="11"/>
  <c r="E71" i="11"/>
  <c r="E70" i="11"/>
  <c r="E69" i="11"/>
  <c r="E68" i="11"/>
  <c r="E67" i="11"/>
  <c r="E66" i="11"/>
  <c r="E65" i="11"/>
  <c r="E64" i="11"/>
  <c r="E63" i="11"/>
  <c r="E62" i="11"/>
  <c r="E61" i="11"/>
  <c r="E60" i="11"/>
  <c r="E59" i="11"/>
  <c r="E58" i="11"/>
  <c r="E57" i="11"/>
  <c r="E56" i="11"/>
  <c r="E55" i="11"/>
  <c r="E54" i="11"/>
  <c r="E53" i="11"/>
  <c r="E52" i="11"/>
  <c r="E51" i="11"/>
  <c r="E50" i="11"/>
  <c r="E49" i="11"/>
  <c r="E48" i="11"/>
  <c r="E47" i="11"/>
  <c r="E46" i="11"/>
  <c r="E45" i="11"/>
  <c r="E44" i="11"/>
  <c r="E43" i="11"/>
  <c r="E42" i="11"/>
  <c r="E41" i="11"/>
  <c r="E40" i="11"/>
  <c r="E39" i="11"/>
  <c r="E38" i="11"/>
  <c r="E37" i="11"/>
  <c r="E36" i="11"/>
  <c r="E35" i="11"/>
  <c r="E34" i="11"/>
  <c r="E33" i="11"/>
  <c r="E32" i="11"/>
  <c r="E31" i="11"/>
  <c r="E30" i="11"/>
  <c r="E29" i="11"/>
  <c r="E28" i="11"/>
  <c r="E27" i="11"/>
  <c r="E26" i="11"/>
  <c r="E25" i="11"/>
  <c r="E24" i="11"/>
  <c r="E23" i="11"/>
  <c r="E22" i="11"/>
  <c r="E21" i="11"/>
  <c r="E20" i="11"/>
  <c r="E19" i="11"/>
  <c r="E18" i="11"/>
  <c r="E17" i="11"/>
  <c r="E16" i="11"/>
  <c r="E15" i="11"/>
  <c r="E14" i="11"/>
  <c r="E13" i="11"/>
  <c r="E12" i="11"/>
  <c r="E11" i="11"/>
  <c r="E10" i="11"/>
  <c r="E9" i="11"/>
  <c r="E8" i="11"/>
  <c r="E7" i="11"/>
  <c r="E6" i="11"/>
  <c r="E5" i="11"/>
  <c r="E4" i="11"/>
  <c r="E3" i="11"/>
  <c r="BV451" i="10"/>
  <c r="BU451" i="10"/>
  <c r="BT451" i="10"/>
  <c r="BS451" i="10"/>
  <c r="BR451" i="10"/>
  <c r="BQ451" i="10"/>
  <c r="BP451" i="10"/>
  <c r="BO451" i="10"/>
  <c r="BN451" i="10"/>
  <c r="BM451" i="10"/>
  <c r="BL451" i="10"/>
  <c r="BK451" i="10"/>
  <c r="BJ451" i="10"/>
  <c r="BI451" i="10"/>
  <c r="BH451" i="10"/>
  <c r="BG451" i="10"/>
  <c r="BF451" i="10"/>
  <c r="BE451" i="10"/>
  <c r="BD451" i="10"/>
  <c r="BC451" i="10"/>
  <c r="BB451" i="10"/>
  <c r="BA451" i="10"/>
  <c r="AZ451" i="10"/>
  <c r="AY451" i="10"/>
  <c r="AX451" i="10"/>
  <c r="AW451" i="10"/>
  <c r="AV451" i="10"/>
  <c r="AU451" i="10"/>
  <c r="AT451" i="10"/>
  <c r="AS451" i="10"/>
  <c r="AR451" i="10"/>
  <c r="AQ451" i="10"/>
  <c r="AP451" i="10"/>
  <c r="AO451" i="10"/>
  <c r="AN451" i="10"/>
  <c r="AM451" i="10"/>
  <c r="AL451" i="10"/>
  <c r="AK451" i="10"/>
  <c r="AJ451" i="10"/>
  <c r="AI451" i="10"/>
  <c r="AH451" i="10"/>
  <c r="AG451" i="10"/>
  <c r="AF451" i="10"/>
  <c r="AE451" i="10"/>
  <c r="AD451" i="10"/>
  <c r="AC451" i="10"/>
  <c r="AB451" i="10"/>
  <c r="AA451" i="10"/>
  <c r="Z451" i="10"/>
  <c r="Y451" i="10"/>
  <c r="X451" i="10"/>
  <c r="W451" i="10"/>
  <c r="V451" i="10"/>
  <c r="U451" i="10"/>
  <c r="T451" i="10"/>
  <c r="S451" i="10"/>
  <c r="R451" i="10"/>
  <c r="Q451" i="10"/>
  <c r="P451" i="10"/>
  <c r="O451" i="10"/>
  <c r="N451" i="10"/>
  <c r="M451" i="10"/>
  <c r="L451" i="10"/>
  <c r="K451" i="10"/>
  <c r="J451" i="10"/>
  <c r="I451" i="10"/>
  <c r="H451" i="10"/>
  <c r="G451" i="10"/>
  <c r="F451" i="10"/>
  <c r="E450" i="10"/>
  <c r="E449" i="10"/>
  <c r="E448" i="10"/>
  <c r="E447" i="10"/>
  <c r="E446" i="10"/>
  <c r="E445" i="10"/>
  <c r="E444" i="10"/>
  <c r="E443" i="10"/>
  <c r="E442" i="10"/>
  <c r="E441" i="10"/>
  <c r="E440" i="10"/>
  <c r="E439" i="10"/>
  <c r="E438" i="10"/>
  <c r="E437" i="10"/>
  <c r="E436" i="10"/>
  <c r="E435" i="10"/>
  <c r="E434" i="10"/>
  <c r="E433" i="10"/>
  <c r="E432" i="10"/>
  <c r="E431" i="10"/>
  <c r="E430" i="10"/>
  <c r="E429" i="10"/>
  <c r="E428" i="10"/>
  <c r="E427" i="10"/>
  <c r="E426" i="10"/>
  <c r="E425" i="10"/>
  <c r="E424" i="10"/>
  <c r="E423" i="10"/>
  <c r="E422" i="10"/>
  <c r="E421" i="10"/>
  <c r="E420" i="10"/>
  <c r="E419" i="10"/>
  <c r="E418" i="10"/>
  <c r="E417" i="10"/>
  <c r="E416" i="10"/>
  <c r="E415" i="10"/>
  <c r="E414" i="10"/>
  <c r="E413" i="10"/>
  <c r="E412" i="10"/>
  <c r="E411" i="10"/>
  <c r="E410" i="10"/>
  <c r="E409" i="10"/>
  <c r="E408" i="10"/>
  <c r="E407" i="10"/>
  <c r="E406" i="10"/>
  <c r="E405" i="10"/>
  <c r="E404" i="10"/>
  <c r="E403" i="10"/>
  <c r="E402" i="10"/>
  <c r="E401" i="10"/>
  <c r="E400" i="10"/>
  <c r="E399" i="10"/>
  <c r="E398" i="10"/>
  <c r="E397" i="10"/>
  <c r="E396" i="10"/>
  <c r="E395" i="10"/>
  <c r="E394" i="10"/>
  <c r="E393" i="10"/>
  <c r="E392" i="10"/>
  <c r="E391" i="10"/>
  <c r="E390" i="10"/>
  <c r="E389" i="10"/>
  <c r="E388" i="10"/>
  <c r="E387" i="10"/>
  <c r="E386" i="10"/>
  <c r="E385" i="10"/>
  <c r="E384" i="10"/>
  <c r="E383" i="10"/>
  <c r="E382" i="10"/>
  <c r="E381" i="10"/>
  <c r="E380" i="10"/>
  <c r="E379" i="10"/>
  <c r="E378" i="10"/>
  <c r="E377" i="10"/>
  <c r="E376" i="10"/>
  <c r="E375" i="10"/>
  <c r="E374" i="10"/>
  <c r="E373" i="10"/>
  <c r="E372" i="10"/>
  <c r="E371" i="10"/>
  <c r="E370" i="10"/>
  <c r="E369" i="10"/>
  <c r="E368" i="10"/>
  <c r="E367" i="10"/>
  <c r="E366" i="10"/>
  <c r="E365" i="10"/>
  <c r="E364" i="10"/>
  <c r="E363" i="10"/>
  <c r="E362" i="10"/>
  <c r="E361" i="10"/>
  <c r="E360" i="10"/>
  <c r="E359" i="10"/>
  <c r="E358" i="10"/>
  <c r="E357" i="10"/>
  <c r="E356" i="10"/>
  <c r="E355" i="10"/>
  <c r="E354" i="10"/>
  <c r="E353" i="10"/>
  <c r="E352" i="10"/>
  <c r="E351" i="10"/>
  <c r="E350" i="10"/>
  <c r="E349" i="10"/>
  <c r="E348" i="10"/>
  <c r="E347" i="10"/>
  <c r="E346" i="10"/>
  <c r="E345" i="10"/>
  <c r="E344" i="10"/>
  <c r="E343" i="10"/>
  <c r="E342" i="10"/>
  <c r="E341" i="10"/>
  <c r="E340" i="10"/>
  <c r="E339" i="10"/>
  <c r="E338" i="10"/>
  <c r="E337" i="10"/>
  <c r="E336" i="10"/>
  <c r="E335" i="10"/>
  <c r="E334" i="10"/>
  <c r="E333" i="10"/>
  <c r="E332" i="10"/>
  <c r="E331" i="10"/>
  <c r="E330" i="10"/>
  <c r="E329" i="10"/>
  <c r="E328" i="10"/>
  <c r="E327" i="10"/>
  <c r="E326" i="10"/>
  <c r="E325" i="10"/>
  <c r="E324" i="10"/>
  <c r="E323" i="10"/>
  <c r="E322" i="10"/>
  <c r="E321" i="10"/>
  <c r="E320" i="10"/>
  <c r="E319" i="10"/>
  <c r="E318" i="10"/>
  <c r="E317" i="10"/>
  <c r="E316" i="10"/>
  <c r="E315" i="10"/>
  <c r="E314" i="10"/>
  <c r="E313" i="10"/>
  <c r="E312" i="10"/>
  <c r="E311" i="10"/>
  <c r="E310" i="10"/>
  <c r="E309" i="10"/>
  <c r="E308" i="10"/>
  <c r="E307" i="10"/>
  <c r="E306" i="10"/>
  <c r="E305" i="10"/>
  <c r="E304" i="10"/>
  <c r="E303" i="10"/>
  <c r="E302" i="10"/>
  <c r="E301" i="10"/>
  <c r="E300" i="10"/>
  <c r="E299" i="10"/>
  <c r="E298" i="10"/>
  <c r="E297" i="10"/>
  <c r="E296" i="10"/>
  <c r="E295" i="10"/>
  <c r="E294" i="10"/>
  <c r="E293" i="10"/>
  <c r="E292" i="10"/>
  <c r="E291" i="10"/>
  <c r="E290" i="10"/>
  <c r="E289" i="10"/>
  <c r="E288" i="10"/>
  <c r="E287" i="10"/>
  <c r="E286" i="10"/>
  <c r="E285" i="10"/>
  <c r="E284" i="10"/>
  <c r="E283" i="10"/>
  <c r="E282" i="10"/>
  <c r="E281" i="10"/>
  <c r="E280" i="10"/>
  <c r="E279" i="10"/>
  <c r="E278" i="10"/>
  <c r="E277" i="10"/>
  <c r="E276" i="10"/>
  <c r="E275" i="10"/>
  <c r="E274" i="10"/>
  <c r="E273" i="10"/>
  <c r="E272" i="10"/>
  <c r="E271" i="10"/>
  <c r="E270" i="10"/>
  <c r="E269" i="10"/>
  <c r="E268" i="10"/>
  <c r="E267" i="10"/>
  <c r="E266" i="10"/>
  <c r="E265" i="10"/>
  <c r="E264" i="10"/>
  <c r="E263" i="10"/>
  <c r="E262" i="10"/>
  <c r="E261" i="10"/>
  <c r="E260" i="10"/>
  <c r="E259" i="10"/>
  <c r="E258" i="10"/>
  <c r="E257" i="10"/>
  <c r="E256" i="10"/>
  <c r="E255" i="10"/>
  <c r="E254" i="10"/>
  <c r="E253" i="10"/>
  <c r="E252" i="10"/>
  <c r="E251" i="10"/>
  <c r="E250" i="10"/>
  <c r="E249" i="10"/>
  <c r="E248" i="10"/>
  <c r="E247" i="10"/>
  <c r="E246" i="10"/>
  <c r="E245" i="10"/>
  <c r="E244" i="10"/>
  <c r="E243" i="10"/>
  <c r="E242" i="10"/>
  <c r="E241" i="10"/>
  <c r="E240" i="10"/>
  <c r="E239" i="10"/>
  <c r="E238" i="10"/>
  <c r="E237" i="10"/>
  <c r="E236" i="10"/>
  <c r="E235" i="10"/>
  <c r="E234" i="10"/>
  <c r="E233" i="10"/>
  <c r="E232" i="10"/>
  <c r="E231" i="10"/>
  <c r="E230" i="10"/>
  <c r="E229" i="10"/>
  <c r="E228" i="10"/>
  <c r="E227" i="10"/>
  <c r="E226" i="10"/>
  <c r="E225" i="10"/>
  <c r="E224" i="10"/>
  <c r="E223" i="10"/>
  <c r="E222" i="10"/>
  <c r="E221" i="10"/>
  <c r="E220" i="10"/>
  <c r="E219" i="10"/>
  <c r="E218" i="10"/>
  <c r="E217" i="10"/>
  <c r="E216" i="10"/>
  <c r="E215" i="10"/>
  <c r="E214" i="10"/>
  <c r="E213" i="10"/>
  <c r="E212" i="10"/>
  <c r="E211" i="10"/>
  <c r="E210" i="10"/>
  <c r="E209" i="10"/>
  <c r="E208" i="10"/>
  <c r="E207" i="10"/>
  <c r="E206" i="10"/>
  <c r="E205" i="10"/>
  <c r="E204" i="10"/>
  <c r="E203" i="10"/>
  <c r="E202" i="10"/>
  <c r="E201" i="10"/>
  <c r="E200" i="10"/>
  <c r="E199" i="10"/>
  <c r="E198" i="10"/>
  <c r="E197" i="10"/>
  <c r="E196" i="10"/>
  <c r="E195" i="10"/>
  <c r="E194" i="10"/>
  <c r="E193" i="10"/>
  <c r="E192" i="10"/>
  <c r="E191" i="10"/>
  <c r="E190" i="10"/>
  <c r="E189" i="10"/>
  <c r="E188" i="10"/>
  <c r="E187" i="10"/>
  <c r="E186" i="10"/>
  <c r="E185" i="10"/>
  <c r="E184" i="10"/>
  <c r="E183" i="10"/>
  <c r="E182" i="10"/>
  <c r="E181" i="10"/>
  <c r="E180" i="10"/>
  <c r="E179" i="10"/>
  <c r="E178" i="10"/>
  <c r="E177" i="10"/>
  <c r="E176" i="10"/>
  <c r="E175" i="10"/>
  <c r="E174" i="10"/>
  <c r="E173" i="10"/>
  <c r="E172" i="10"/>
  <c r="E171" i="10"/>
  <c r="E170" i="10"/>
  <c r="E169" i="10"/>
  <c r="E168" i="10"/>
  <c r="E167" i="10"/>
  <c r="E166" i="10"/>
  <c r="E165" i="10"/>
  <c r="E164" i="10"/>
  <c r="E163" i="10"/>
  <c r="E162" i="10"/>
  <c r="E161" i="10"/>
  <c r="E160" i="10"/>
  <c r="E159" i="10"/>
  <c r="E158" i="10"/>
  <c r="E157" i="10"/>
  <c r="E156" i="10"/>
  <c r="E155" i="10"/>
  <c r="E154" i="10"/>
  <c r="E153" i="10"/>
  <c r="E152" i="10"/>
  <c r="E151" i="10"/>
  <c r="E150" i="10"/>
  <c r="E149" i="10"/>
  <c r="E148" i="10"/>
  <c r="E147" i="10"/>
  <c r="E146" i="10"/>
  <c r="E145" i="10"/>
  <c r="E144" i="10"/>
  <c r="E143" i="10"/>
  <c r="E142" i="10"/>
  <c r="E141" i="10"/>
  <c r="E140" i="10"/>
  <c r="E139" i="10"/>
  <c r="E138" i="10"/>
  <c r="E137" i="10"/>
  <c r="E136" i="10"/>
  <c r="E135" i="10"/>
  <c r="E134" i="10"/>
  <c r="E133" i="10"/>
  <c r="E132" i="10"/>
  <c r="E131" i="10"/>
  <c r="E130" i="10"/>
  <c r="E129" i="10"/>
  <c r="E128" i="10"/>
  <c r="E127" i="10"/>
  <c r="E126" i="10"/>
  <c r="E125" i="10"/>
  <c r="E124" i="10"/>
  <c r="E123" i="10"/>
  <c r="E122" i="10"/>
  <c r="E121" i="10"/>
  <c r="E120" i="10"/>
  <c r="E119" i="10"/>
  <c r="E118" i="10"/>
  <c r="E117" i="10"/>
  <c r="E116" i="10"/>
  <c r="E115" i="10"/>
  <c r="E114" i="10"/>
  <c r="E113" i="10"/>
  <c r="E112" i="10"/>
  <c r="E111" i="10"/>
  <c r="E110" i="10"/>
  <c r="E109" i="10"/>
  <c r="E108" i="10"/>
  <c r="E107" i="10"/>
  <c r="E106" i="10"/>
  <c r="E105" i="10"/>
  <c r="E104" i="10"/>
  <c r="E103" i="10"/>
  <c r="E102" i="10"/>
  <c r="E101" i="10"/>
  <c r="E100" i="10"/>
  <c r="E99" i="10"/>
  <c r="E98" i="10"/>
  <c r="E97" i="10"/>
  <c r="E96" i="10"/>
  <c r="E95" i="10"/>
  <c r="E94" i="10"/>
  <c r="E93" i="10"/>
  <c r="E92" i="10"/>
  <c r="E91" i="10"/>
  <c r="E90" i="10"/>
  <c r="E89" i="10"/>
  <c r="E88" i="10"/>
  <c r="E87" i="10"/>
  <c r="E86" i="10"/>
  <c r="E85" i="10"/>
  <c r="E84" i="10"/>
  <c r="E83" i="10"/>
  <c r="E82" i="10"/>
  <c r="E81" i="10"/>
  <c r="E80" i="10"/>
  <c r="E79" i="10"/>
  <c r="E78" i="10"/>
  <c r="E77" i="10"/>
  <c r="E76" i="10"/>
  <c r="E75" i="10"/>
  <c r="E74" i="10"/>
  <c r="E73" i="10"/>
  <c r="E72" i="10"/>
  <c r="E71" i="10"/>
  <c r="E70" i="10"/>
  <c r="E69" i="10"/>
  <c r="E68" i="10"/>
  <c r="E67" i="10"/>
  <c r="E66" i="10"/>
  <c r="E65" i="10"/>
  <c r="E64" i="10"/>
  <c r="E63" i="10"/>
  <c r="E62" i="10"/>
  <c r="E61" i="10"/>
  <c r="E60" i="10"/>
  <c r="E59" i="10"/>
  <c r="E58" i="10"/>
  <c r="E57" i="10"/>
  <c r="E56" i="10"/>
  <c r="E55" i="10"/>
  <c r="E54" i="10"/>
  <c r="E53" i="10"/>
  <c r="E52" i="10"/>
  <c r="E51" i="10"/>
  <c r="E50" i="10"/>
  <c r="E49" i="10"/>
  <c r="E48" i="10"/>
  <c r="E47" i="10"/>
  <c r="E46" i="10"/>
  <c r="E45" i="10"/>
  <c r="E44" i="10"/>
  <c r="E43" i="10"/>
  <c r="E42" i="10"/>
  <c r="E41" i="10"/>
  <c r="E40" i="10"/>
  <c r="E39" i="10"/>
  <c r="E38" i="10"/>
  <c r="E37" i="10"/>
  <c r="E36" i="10"/>
  <c r="E35" i="10"/>
  <c r="E34" i="10"/>
  <c r="E33" i="10"/>
  <c r="E32" i="10"/>
  <c r="E31" i="10"/>
  <c r="E30" i="10"/>
  <c r="E29" i="10"/>
  <c r="E28" i="10"/>
  <c r="E27" i="10"/>
  <c r="E26" i="10"/>
  <c r="E25" i="10"/>
  <c r="E24" i="10"/>
  <c r="E23" i="10"/>
  <c r="E22" i="10"/>
  <c r="E21" i="10"/>
  <c r="E20" i="10"/>
  <c r="E19" i="10"/>
  <c r="E18" i="10"/>
  <c r="E17" i="10"/>
  <c r="E16" i="10"/>
  <c r="E15" i="10"/>
  <c r="E14" i="10"/>
  <c r="E13" i="10"/>
  <c r="E12" i="10"/>
  <c r="E11" i="10"/>
  <c r="E10" i="10"/>
  <c r="E9" i="10"/>
  <c r="E8" i="10"/>
  <c r="E7" i="10"/>
  <c r="E6" i="10"/>
  <c r="E5" i="10"/>
  <c r="E4" i="10"/>
  <c r="E3" i="10"/>
  <c r="BV451" i="9"/>
  <c r="BU451" i="9"/>
  <c r="BT451" i="9"/>
  <c r="BS451" i="9"/>
  <c r="BR451" i="9"/>
  <c r="BQ451" i="9"/>
  <c r="BP451" i="9"/>
  <c r="BO451" i="9"/>
  <c r="BN451" i="9"/>
  <c r="BM451" i="9"/>
  <c r="BL451" i="9"/>
  <c r="BK451" i="9"/>
  <c r="BJ451" i="9"/>
  <c r="BI451" i="9"/>
  <c r="BH451" i="9"/>
  <c r="BG451" i="9"/>
  <c r="BF451" i="9"/>
  <c r="BE451" i="9"/>
  <c r="BD451" i="9"/>
  <c r="BC451" i="9"/>
  <c r="BB451" i="9"/>
  <c r="BA451" i="9"/>
  <c r="AZ451" i="9"/>
  <c r="AY451" i="9"/>
  <c r="AX451" i="9"/>
  <c r="AW451" i="9"/>
  <c r="AV451" i="9"/>
  <c r="AU451" i="9"/>
  <c r="AT451" i="9"/>
  <c r="AS451" i="9"/>
  <c r="AR451" i="9"/>
  <c r="AQ451" i="9"/>
  <c r="AP451" i="9"/>
  <c r="AO451" i="9"/>
  <c r="AN451" i="9"/>
  <c r="AM451" i="9"/>
  <c r="AL451" i="9"/>
  <c r="AK451" i="9"/>
  <c r="AJ451" i="9"/>
  <c r="AI451" i="9"/>
  <c r="AH451" i="9"/>
  <c r="AG451" i="9"/>
  <c r="AF451" i="9"/>
  <c r="AE451" i="9"/>
  <c r="AD451" i="9"/>
  <c r="AC451" i="9"/>
  <c r="AB451" i="9"/>
  <c r="AA451" i="9"/>
  <c r="Z451" i="9"/>
  <c r="Y451" i="9"/>
  <c r="X451" i="9"/>
  <c r="W451" i="9"/>
  <c r="V451" i="9"/>
  <c r="U451" i="9"/>
  <c r="T451" i="9"/>
  <c r="S451" i="9"/>
  <c r="R451" i="9"/>
  <c r="Q451" i="9"/>
  <c r="P451" i="9"/>
  <c r="O451" i="9"/>
  <c r="N451" i="9"/>
  <c r="M451" i="9"/>
  <c r="L451" i="9"/>
  <c r="K451" i="9"/>
  <c r="J451" i="9"/>
  <c r="I451" i="9"/>
  <c r="H451" i="9"/>
  <c r="G451" i="9"/>
  <c r="F451" i="9"/>
  <c r="E450" i="9"/>
  <c r="E449" i="9"/>
  <c r="E448" i="9"/>
  <c r="E447" i="9"/>
  <c r="E446" i="9"/>
  <c r="E445" i="9"/>
  <c r="E444" i="9"/>
  <c r="E443" i="9"/>
  <c r="E442" i="9"/>
  <c r="E441" i="9"/>
  <c r="E440" i="9"/>
  <c r="E439" i="9"/>
  <c r="E438" i="9"/>
  <c r="E437" i="9"/>
  <c r="E436" i="9"/>
  <c r="E435" i="9"/>
  <c r="E434" i="9"/>
  <c r="E433" i="9"/>
  <c r="E432" i="9"/>
  <c r="E431" i="9"/>
  <c r="E430" i="9"/>
  <c r="E429" i="9"/>
  <c r="E428" i="9"/>
  <c r="E427" i="9"/>
  <c r="E426" i="9"/>
  <c r="E425" i="9"/>
  <c r="E424" i="9"/>
  <c r="E423" i="9"/>
  <c r="E422" i="9"/>
  <c r="E421" i="9"/>
  <c r="E420" i="9"/>
  <c r="E419" i="9"/>
  <c r="E418" i="9"/>
  <c r="E417" i="9"/>
  <c r="E416" i="9"/>
  <c r="E415" i="9"/>
  <c r="E414" i="9"/>
  <c r="E413" i="9"/>
  <c r="E412" i="9"/>
  <c r="E411" i="9"/>
  <c r="E410" i="9"/>
  <c r="E409" i="9"/>
  <c r="E408" i="9"/>
  <c r="E407" i="9"/>
  <c r="E406" i="9"/>
  <c r="E405" i="9"/>
  <c r="E404" i="9"/>
  <c r="E403" i="9"/>
  <c r="E402" i="9"/>
  <c r="E401" i="9"/>
  <c r="E400" i="9"/>
  <c r="E399" i="9"/>
  <c r="E398" i="9"/>
  <c r="E397" i="9"/>
  <c r="E396" i="9"/>
  <c r="E395" i="9"/>
  <c r="E394" i="9"/>
  <c r="E393" i="9"/>
  <c r="E392" i="9"/>
  <c r="E391" i="9"/>
  <c r="E390" i="9"/>
  <c r="E389" i="9"/>
  <c r="E388" i="9"/>
  <c r="E387" i="9"/>
  <c r="E386" i="9"/>
  <c r="E385" i="9"/>
  <c r="E384" i="9"/>
  <c r="E383" i="9"/>
  <c r="E382" i="9"/>
  <c r="E381" i="9"/>
  <c r="E380" i="9"/>
  <c r="E379" i="9"/>
  <c r="E378" i="9"/>
  <c r="E377" i="9"/>
  <c r="E376" i="9"/>
  <c r="E375" i="9"/>
  <c r="E374" i="9"/>
  <c r="E373" i="9"/>
  <c r="E372" i="9"/>
  <c r="E371" i="9"/>
  <c r="E370" i="9"/>
  <c r="E369" i="9"/>
  <c r="E368" i="9"/>
  <c r="E367" i="9"/>
  <c r="E366" i="9"/>
  <c r="E365" i="9"/>
  <c r="E364" i="9"/>
  <c r="E363" i="9"/>
  <c r="E362" i="9"/>
  <c r="E361" i="9"/>
  <c r="E360" i="9"/>
  <c r="E359" i="9"/>
  <c r="E358" i="9"/>
  <c r="E357" i="9"/>
  <c r="E356" i="9"/>
  <c r="E355" i="9"/>
  <c r="E354" i="9"/>
  <c r="E353" i="9"/>
  <c r="E352" i="9"/>
  <c r="E351" i="9"/>
  <c r="E350" i="9"/>
  <c r="E349" i="9"/>
  <c r="E348" i="9"/>
  <c r="E347" i="9"/>
  <c r="E346" i="9"/>
  <c r="E345" i="9"/>
  <c r="E344" i="9"/>
  <c r="E343" i="9"/>
  <c r="E342" i="9"/>
  <c r="E341" i="9"/>
  <c r="E340" i="9"/>
  <c r="E339" i="9"/>
  <c r="E338" i="9"/>
  <c r="E337" i="9"/>
  <c r="E336" i="9"/>
  <c r="E335" i="9"/>
  <c r="E334" i="9"/>
  <c r="E333" i="9"/>
  <c r="E332" i="9"/>
  <c r="E331" i="9"/>
  <c r="E330" i="9"/>
  <c r="E329" i="9"/>
  <c r="E328" i="9"/>
  <c r="E327" i="9"/>
  <c r="E326" i="9"/>
  <c r="E325" i="9"/>
  <c r="E324" i="9"/>
  <c r="E323" i="9"/>
  <c r="E322" i="9"/>
  <c r="E321" i="9"/>
  <c r="E320" i="9"/>
  <c r="E319" i="9"/>
  <c r="E318" i="9"/>
  <c r="E317" i="9"/>
  <c r="E316" i="9"/>
  <c r="E315" i="9"/>
  <c r="E314" i="9"/>
  <c r="E313" i="9"/>
  <c r="E312" i="9"/>
  <c r="E311" i="9"/>
  <c r="E310" i="9"/>
  <c r="E309" i="9"/>
  <c r="E308" i="9"/>
  <c r="E307" i="9"/>
  <c r="E306" i="9"/>
  <c r="E305" i="9"/>
  <c r="E304" i="9"/>
  <c r="E303" i="9"/>
  <c r="E302" i="9"/>
  <c r="E301" i="9"/>
  <c r="E300" i="9"/>
  <c r="E299" i="9"/>
  <c r="E298" i="9"/>
  <c r="E297" i="9"/>
  <c r="E296" i="9"/>
  <c r="E295" i="9"/>
  <c r="E294" i="9"/>
  <c r="E293" i="9"/>
  <c r="E292" i="9"/>
  <c r="E291" i="9"/>
  <c r="E290" i="9"/>
  <c r="E289" i="9"/>
  <c r="E288" i="9"/>
  <c r="E287" i="9"/>
  <c r="E286" i="9"/>
  <c r="E285" i="9"/>
  <c r="E284" i="9"/>
  <c r="E283" i="9"/>
  <c r="E282" i="9"/>
  <c r="E281" i="9"/>
  <c r="E280" i="9"/>
  <c r="E279" i="9"/>
  <c r="E278" i="9"/>
  <c r="E277" i="9"/>
  <c r="E276" i="9"/>
  <c r="E275" i="9"/>
  <c r="E274" i="9"/>
  <c r="E273" i="9"/>
  <c r="E272" i="9"/>
  <c r="E271" i="9"/>
  <c r="E270" i="9"/>
  <c r="E269" i="9"/>
  <c r="E268" i="9"/>
  <c r="E267" i="9"/>
  <c r="E266" i="9"/>
  <c r="E265" i="9"/>
  <c r="E264" i="9"/>
  <c r="E263" i="9"/>
  <c r="E262" i="9"/>
  <c r="E261" i="9"/>
  <c r="E260" i="9"/>
  <c r="E259" i="9"/>
  <c r="E258" i="9"/>
  <c r="E257" i="9"/>
  <c r="E256" i="9"/>
  <c r="E255" i="9"/>
  <c r="E254" i="9"/>
  <c r="E253" i="9"/>
  <c r="E252" i="9"/>
  <c r="E251" i="9"/>
  <c r="E250" i="9"/>
  <c r="E249" i="9"/>
  <c r="E248" i="9"/>
  <c r="E247" i="9"/>
  <c r="E246" i="9"/>
  <c r="E245" i="9"/>
  <c r="E244" i="9"/>
  <c r="E243" i="9"/>
  <c r="E242" i="9"/>
  <c r="E241" i="9"/>
  <c r="E240" i="9"/>
  <c r="E239" i="9"/>
  <c r="E238" i="9"/>
  <c r="E237" i="9"/>
  <c r="E236" i="9"/>
  <c r="E235" i="9"/>
  <c r="E234" i="9"/>
  <c r="E233" i="9"/>
  <c r="E232" i="9"/>
  <c r="E231" i="9"/>
  <c r="E230" i="9"/>
  <c r="E229" i="9"/>
  <c r="E228" i="9"/>
  <c r="E227" i="9"/>
  <c r="E226" i="9"/>
  <c r="E225" i="9"/>
  <c r="E224" i="9"/>
  <c r="E223" i="9"/>
  <c r="E222" i="9"/>
  <c r="E221" i="9"/>
  <c r="E220" i="9"/>
  <c r="E219" i="9"/>
  <c r="E218" i="9"/>
  <c r="E217" i="9"/>
  <c r="E216" i="9"/>
  <c r="E215" i="9"/>
  <c r="E214" i="9"/>
  <c r="E213" i="9"/>
  <c r="E212" i="9"/>
  <c r="E211" i="9"/>
  <c r="E210" i="9"/>
  <c r="E209" i="9"/>
  <c r="E208" i="9"/>
  <c r="E207" i="9"/>
  <c r="E206" i="9"/>
  <c r="E205" i="9"/>
  <c r="E204" i="9"/>
  <c r="E203" i="9"/>
  <c r="E202" i="9"/>
  <c r="E201" i="9"/>
  <c r="E200" i="9"/>
  <c r="E199" i="9"/>
  <c r="E198" i="9"/>
  <c r="E197" i="9"/>
  <c r="E196" i="9"/>
  <c r="E195" i="9"/>
  <c r="E194" i="9"/>
  <c r="E193" i="9"/>
  <c r="E192" i="9"/>
  <c r="E191" i="9"/>
  <c r="E190" i="9"/>
  <c r="E189" i="9"/>
  <c r="E188" i="9"/>
  <c r="E187" i="9"/>
  <c r="E186" i="9"/>
  <c r="E185" i="9"/>
  <c r="E184" i="9"/>
  <c r="E183" i="9"/>
  <c r="E182" i="9"/>
  <c r="E181" i="9"/>
  <c r="E180" i="9"/>
  <c r="E179" i="9"/>
  <c r="E178" i="9"/>
  <c r="E177" i="9"/>
  <c r="E176" i="9"/>
  <c r="E175" i="9"/>
  <c r="E174" i="9"/>
  <c r="E173" i="9"/>
  <c r="E172" i="9"/>
  <c r="E171" i="9"/>
  <c r="E170" i="9"/>
  <c r="E169" i="9"/>
  <c r="E168" i="9"/>
  <c r="E167" i="9"/>
  <c r="E166" i="9"/>
  <c r="E165" i="9"/>
  <c r="E164" i="9"/>
  <c r="E163" i="9"/>
  <c r="E162" i="9"/>
  <c r="E161" i="9"/>
  <c r="E160" i="9"/>
  <c r="E159" i="9"/>
  <c r="E158" i="9"/>
  <c r="E157" i="9"/>
  <c r="E156" i="9"/>
  <c r="E155" i="9"/>
  <c r="E154" i="9"/>
  <c r="E153" i="9"/>
  <c r="E152" i="9"/>
  <c r="E151" i="9"/>
  <c r="E150" i="9"/>
  <c r="E149" i="9"/>
  <c r="E148" i="9"/>
  <c r="E147" i="9"/>
  <c r="E146" i="9"/>
  <c r="E145" i="9"/>
  <c r="E144" i="9"/>
  <c r="E143" i="9"/>
  <c r="E142" i="9"/>
  <c r="E141" i="9"/>
  <c r="E140" i="9"/>
  <c r="E139" i="9"/>
  <c r="E138" i="9"/>
  <c r="E137" i="9"/>
  <c r="E136" i="9"/>
  <c r="E135" i="9"/>
  <c r="E134" i="9"/>
  <c r="E133" i="9"/>
  <c r="E132" i="9"/>
  <c r="E131" i="9"/>
  <c r="E130" i="9"/>
  <c r="E129" i="9"/>
  <c r="E128" i="9"/>
  <c r="E127" i="9"/>
  <c r="E126" i="9"/>
  <c r="E125" i="9"/>
  <c r="E124" i="9"/>
  <c r="E123" i="9"/>
  <c r="E122" i="9"/>
  <c r="E121" i="9"/>
  <c r="E120" i="9"/>
  <c r="E119" i="9"/>
  <c r="E118" i="9"/>
  <c r="E117" i="9"/>
  <c r="E116" i="9"/>
  <c r="E115" i="9"/>
  <c r="E114" i="9"/>
  <c r="E113" i="9"/>
  <c r="E112" i="9"/>
  <c r="E111" i="9"/>
  <c r="E110" i="9"/>
  <c r="E109" i="9"/>
  <c r="E108" i="9"/>
  <c r="E107" i="9"/>
  <c r="E106" i="9"/>
  <c r="E105" i="9"/>
  <c r="E104" i="9"/>
  <c r="E103" i="9"/>
  <c r="E102" i="9"/>
  <c r="E101" i="9"/>
  <c r="E100" i="9"/>
  <c r="E99" i="9"/>
  <c r="E98" i="9"/>
  <c r="E97" i="9"/>
  <c r="E96" i="9"/>
  <c r="E95" i="9"/>
  <c r="E94" i="9"/>
  <c r="E93" i="9"/>
  <c r="E92" i="9"/>
  <c r="E91" i="9"/>
  <c r="E90" i="9"/>
  <c r="E89" i="9"/>
  <c r="E88" i="9"/>
  <c r="E87" i="9"/>
  <c r="E86" i="9"/>
  <c r="E85" i="9"/>
  <c r="E84" i="9"/>
  <c r="E83" i="9"/>
  <c r="E82" i="9"/>
  <c r="E81" i="9"/>
  <c r="E80" i="9"/>
  <c r="E79" i="9"/>
  <c r="E78" i="9"/>
  <c r="E77" i="9"/>
  <c r="E76" i="9"/>
  <c r="E75" i="9"/>
  <c r="E74" i="9"/>
  <c r="E73" i="9"/>
  <c r="E72" i="9"/>
  <c r="E71" i="9"/>
  <c r="E70" i="9"/>
  <c r="E69" i="9"/>
  <c r="E68" i="9"/>
  <c r="E67" i="9"/>
  <c r="E66" i="9"/>
  <c r="E65" i="9"/>
  <c r="E64" i="9"/>
  <c r="E63" i="9"/>
  <c r="E62" i="9"/>
  <c r="E61" i="9"/>
  <c r="E60" i="9"/>
  <c r="E59" i="9"/>
  <c r="E58" i="9"/>
  <c r="E57" i="9"/>
  <c r="E56" i="9"/>
  <c r="E55" i="9"/>
  <c r="E54" i="9"/>
  <c r="E53" i="9"/>
  <c r="E52" i="9"/>
  <c r="E51" i="9"/>
  <c r="E50" i="9"/>
  <c r="E49" i="9"/>
  <c r="E48" i="9"/>
  <c r="E47" i="9"/>
  <c r="E46" i="9"/>
  <c r="E45" i="9"/>
  <c r="E44" i="9"/>
  <c r="E43" i="9"/>
  <c r="E42" i="9"/>
  <c r="E41" i="9"/>
  <c r="E40" i="9"/>
  <c r="E39" i="9"/>
  <c r="E38" i="9"/>
  <c r="E37" i="9"/>
  <c r="E36" i="9"/>
  <c r="E35" i="9"/>
  <c r="E34" i="9"/>
  <c r="E33" i="9"/>
  <c r="E32" i="9"/>
  <c r="E31" i="9"/>
  <c r="E30" i="9"/>
  <c r="E29" i="9"/>
  <c r="E28" i="9"/>
  <c r="E27" i="9"/>
  <c r="E26" i="9"/>
  <c r="E25" i="9"/>
  <c r="E24" i="9"/>
  <c r="E23" i="9"/>
  <c r="E22" i="9"/>
  <c r="E21" i="9"/>
  <c r="E20" i="9"/>
  <c r="E19" i="9"/>
  <c r="E18" i="9"/>
  <c r="E17" i="9"/>
  <c r="E16" i="9"/>
  <c r="E15" i="9"/>
  <c r="E14" i="9"/>
  <c r="E13" i="9"/>
  <c r="E12" i="9"/>
  <c r="E11" i="9"/>
  <c r="E10" i="9"/>
  <c r="E9" i="9"/>
  <c r="E8" i="9"/>
  <c r="E7" i="9"/>
  <c r="E6" i="9"/>
  <c r="E5" i="9"/>
  <c r="E4" i="9"/>
  <c r="E3" i="9"/>
  <c r="BV451" i="8"/>
  <c r="BU451" i="8"/>
  <c r="BT451" i="8"/>
  <c r="BS451" i="8"/>
  <c r="BR451" i="8"/>
  <c r="BQ451" i="8"/>
  <c r="BP451" i="8"/>
  <c r="BO451" i="8"/>
  <c r="BN451" i="8"/>
  <c r="BM451" i="8"/>
  <c r="BL451" i="8"/>
  <c r="BK451" i="8"/>
  <c r="BJ451" i="8"/>
  <c r="BI451" i="8"/>
  <c r="BH451" i="8"/>
  <c r="BG451" i="8"/>
  <c r="BF451" i="8"/>
  <c r="BE451" i="8"/>
  <c r="BD451" i="8"/>
  <c r="BC451" i="8"/>
  <c r="BB451" i="8"/>
  <c r="BA451" i="8"/>
  <c r="AZ451" i="8"/>
  <c r="AY451" i="8"/>
  <c r="AX451" i="8"/>
  <c r="AW451" i="8"/>
  <c r="AV451" i="8"/>
  <c r="AU451" i="8"/>
  <c r="AT451" i="8"/>
  <c r="AS451" i="8"/>
  <c r="AR451" i="8"/>
  <c r="AQ451" i="8"/>
  <c r="AP451" i="8"/>
  <c r="AO451" i="8"/>
  <c r="AN451" i="8"/>
  <c r="AM451" i="8"/>
  <c r="AL451" i="8"/>
  <c r="AK451" i="8"/>
  <c r="AJ451" i="8"/>
  <c r="AI451" i="8"/>
  <c r="AH451" i="8"/>
  <c r="AG451" i="8"/>
  <c r="AF451" i="8"/>
  <c r="AE451" i="8"/>
  <c r="AD451" i="8"/>
  <c r="AC451" i="8"/>
  <c r="AB451" i="8"/>
  <c r="AA451" i="8"/>
  <c r="Z451" i="8"/>
  <c r="Y451" i="8"/>
  <c r="X451" i="8"/>
  <c r="W451" i="8"/>
  <c r="V451" i="8"/>
  <c r="U451" i="8"/>
  <c r="T451" i="8"/>
  <c r="S451" i="8"/>
  <c r="R451" i="8"/>
  <c r="Q451" i="8"/>
  <c r="P451" i="8"/>
  <c r="O451" i="8"/>
  <c r="N451" i="8"/>
  <c r="M451" i="8"/>
  <c r="L451" i="8"/>
  <c r="K451" i="8"/>
  <c r="J451" i="8"/>
  <c r="I451" i="8"/>
  <c r="H451" i="8"/>
  <c r="G451" i="8"/>
  <c r="F451" i="8"/>
  <c r="E450" i="8"/>
  <c r="E449" i="8"/>
  <c r="E448" i="8"/>
  <c r="E447" i="8"/>
  <c r="E446" i="8"/>
  <c r="E445" i="8"/>
  <c r="E444" i="8"/>
  <c r="E443" i="8"/>
  <c r="E442" i="8"/>
  <c r="E441" i="8"/>
  <c r="E440" i="8"/>
  <c r="E439" i="8"/>
  <c r="E438" i="8"/>
  <c r="E437" i="8"/>
  <c r="E436" i="8"/>
  <c r="E435" i="8"/>
  <c r="E434" i="8"/>
  <c r="E433" i="8"/>
  <c r="E432" i="8"/>
  <c r="E431" i="8"/>
  <c r="E430" i="8"/>
  <c r="E429" i="8"/>
  <c r="E428" i="8"/>
  <c r="E427" i="8"/>
  <c r="E426" i="8"/>
  <c r="E425" i="8"/>
  <c r="E424" i="8"/>
  <c r="E423" i="8"/>
  <c r="E422" i="8"/>
  <c r="E421" i="8"/>
  <c r="E420" i="8"/>
  <c r="E419" i="8"/>
  <c r="E418" i="8"/>
  <c r="E417" i="8"/>
  <c r="E416" i="8"/>
  <c r="E415" i="8"/>
  <c r="E414" i="8"/>
  <c r="E413" i="8"/>
  <c r="E412" i="8"/>
  <c r="E411" i="8"/>
  <c r="E410" i="8"/>
  <c r="E409" i="8"/>
  <c r="E408" i="8"/>
  <c r="E407" i="8"/>
  <c r="E406" i="8"/>
  <c r="E405" i="8"/>
  <c r="E404" i="8"/>
  <c r="E403" i="8"/>
  <c r="E402" i="8"/>
  <c r="E401" i="8"/>
  <c r="E400" i="8"/>
  <c r="E399" i="8"/>
  <c r="E398" i="8"/>
  <c r="E397" i="8"/>
  <c r="E396" i="8"/>
  <c r="E395" i="8"/>
  <c r="E394" i="8"/>
  <c r="E393" i="8"/>
  <c r="E392" i="8"/>
  <c r="E391" i="8"/>
  <c r="E390" i="8"/>
  <c r="E389" i="8"/>
  <c r="E388" i="8"/>
  <c r="E387" i="8"/>
  <c r="E386" i="8"/>
  <c r="E385" i="8"/>
  <c r="E384" i="8"/>
  <c r="E383" i="8"/>
  <c r="E382" i="8"/>
  <c r="E381" i="8"/>
  <c r="E380" i="8"/>
  <c r="E379" i="8"/>
  <c r="E378" i="8"/>
  <c r="E377" i="8"/>
  <c r="E376" i="8"/>
  <c r="E375" i="8"/>
  <c r="E374" i="8"/>
  <c r="E373" i="8"/>
  <c r="E372" i="8"/>
  <c r="E371" i="8"/>
  <c r="E370" i="8"/>
  <c r="E369" i="8"/>
  <c r="E368" i="8"/>
  <c r="E367" i="8"/>
  <c r="E366" i="8"/>
  <c r="E365" i="8"/>
  <c r="E364" i="8"/>
  <c r="E363" i="8"/>
  <c r="E362" i="8"/>
  <c r="E361" i="8"/>
  <c r="E360" i="8"/>
  <c r="E359" i="8"/>
  <c r="E358" i="8"/>
  <c r="E357" i="8"/>
  <c r="E356" i="8"/>
  <c r="E355" i="8"/>
  <c r="E354" i="8"/>
  <c r="E353" i="8"/>
  <c r="E352" i="8"/>
  <c r="E351" i="8"/>
  <c r="E350" i="8"/>
  <c r="E349" i="8"/>
  <c r="E348" i="8"/>
  <c r="E347" i="8"/>
  <c r="E346" i="8"/>
  <c r="E345" i="8"/>
  <c r="E344" i="8"/>
  <c r="E343" i="8"/>
  <c r="E342" i="8"/>
  <c r="E341" i="8"/>
  <c r="E340" i="8"/>
  <c r="E339" i="8"/>
  <c r="E338" i="8"/>
  <c r="E337" i="8"/>
  <c r="E336" i="8"/>
  <c r="E335" i="8"/>
  <c r="E334" i="8"/>
  <c r="E333" i="8"/>
  <c r="E332" i="8"/>
  <c r="E331" i="8"/>
  <c r="E330" i="8"/>
  <c r="E329" i="8"/>
  <c r="E328" i="8"/>
  <c r="E327" i="8"/>
  <c r="E326" i="8"/>
  <c r="E325" i="8"/>
  <c r="E324" i="8"/>
  <c r="E323" i="8"/>
  <c r="E322" i="8"/>
  <c r="E321" i="8"/>
  <c r="E320" i="8"/>
  <c r="E319" i="8"/>
  <c r="E318" i="8"/>
  <c r="E317" i="8"/>
  <c r="E316" i="8"/>
  <c r="E315" i="8"/>
  <c r="E314" i="8"/>
  <c r="E313" i="8"/>
  <c r="E312" i="8"/>
  <c r="E311" i="8"/>
  <c r="E310" i="8"/>
  <c r="E309" i="8"/>
  <c r="E308" i="8"/>
  <c r="E307" i="8"/>
  <c r="E306" i="8"/>
  <c r="E305" i="8"/>
  <c r="E304" i="8"/>
  <c r="E303" i="8"/>
  <c r="E302" i="8"/>
  <c r="E301" i="8"/>
  <c r="E300" i="8"/>
  <c r="E299" i="8"/>
  <c r="E298" i="8"/>
  <c r="E297" i="8"/>
  <c r="E296" i="8"/>
  <c r="E295" i="8"/>
  <c r="E294" i="8"/>
  <c r="E293" i="8"/>
  <c r="E292" i="8"/>
  <c r="E291" i="8"/>
  <c r="E290" i="8"/>
  <c r="E289" i="8"/>
  <c r="E288" i="8"/>
  <c r="E287" i="8"/>
  <c r="E286" i="8"/>
  <c r="E285" i="8"/>
  <c r="E284" i="8"/>
  <c r="E283" i="8"/>
  <c r="E282" i="8"/>
  <c r="E281" i="8"/>
  <c r="E280" i="8"/>
  <c r="E279" i="8"/>
  <c r="E278" i="8"/>
  <c r="E277" i="8"/>
  <c r="E276" i="8"/>
  <c r="E275" i="8"/>
  <c r="E274" i="8"/>
  <c r="E273" i="8"/>
  <c r="E272" i="8"/>
  <c r="E271" i="8"/>
  <c r="E270" i="8"/>
  <c r="E269" i="8"/>
  <c r="E268" i="8"/>
  <c r="E267" i="8"/>
  <c r="E266" i="8"/>
  <c r="E265" i="8"/>
  <c r="E264" i="8"/>
  <c r="E263" i="8"/>
  <c r="E262" i="8"/>
  <c r="E261" i="8"/>
  <c r="E260" i="8"/>
  <c r="E259" i="8"/>
  <c r="E258" i="8"/>
  <c r="E257" i="8"/>
  <c r="E256" i="8"/>
  <c r="E255" i="8"/>
  <c r="E254" i="8"/>
  <c r="E253" i="8"/>
  <c r="E252" i="8"/>
  <c r="E251" i="8"/>
  <c r="E250" i="8"/>
  <c r="E249" i="8"/>
  <c r="E248" i="8"/>
  <c r="E247" i="8"/>
  <c r="E246" i="8"/>
  <c r="E245" i="8"/>
  <c r="E244" i="8"/>
  <c r="E243" i="8"/>
  <c r="E242" i="8"/>
  <c r="E241" i="8"/>
  <c r="E240" i="8"/>
  <c r="E239" i="8"/>
  <c r="E238" i="8"/>
  <c r="E237" i="8"/>
  <c r="E236" i="8"/>
  <c r="E235" i="8"/>
  <c r="E234" i="8"/>
  <c r="E233" i="8"/>
  <c r="E232" i="8"/>
  <c r="E231" i="8"/>
  <c r="E230" i="8"/>
  <c r="E229" i="8"/>
  <c r="E228" i="8"/>
  <c r="E227" i="8"/>
  <c r="E226" i="8"/>
  <c r="E225" i="8"/>
  <c r="E224" i="8"/>
  <c r="E223" i="8"/>
  <c r="E222" i="8"/>
  <c r="E221" i="8"/>
  <c r="E220" i="8"/>
  <c r="E219" i="8"/>
  <c r="E218" i="8"/>
  <c r="E217" i="8"/>
  <c r="E216" i="8"/>
  <c r="E215" i="8"/>
  <c r="E214" i="8"/>
  <c r="E213" i="8"/>
  <c r="E212" i="8"/>
  <c r="E211" i="8"/>
  <c r="E210" i="8"/>
  <c r="E209" i="8"/>
  <c r="E208" i="8"/>
  <c r="E207" i="8"/>
  <c r="E206" i="8"/>
  <c r="E205" i="8"/>
  <c r="E204" i="8"/>
  <c r="E203" i="8"/>
  <c r="E202" i="8"/>
  <c r="E201" i="8"/>
  <c r="E200" i="8"/>
  <c r="E199" i="8"/>
  <c r="E198" i="8"/>
  <c r="E197" i="8"/>
  <c r="E196" i="8"/>
  <c r="E195" i="8"/>
  <c r="E194" i="8"/>
  <c r="E193" i="8"/>
  <c r="E192" i="8"/>
  <c r="E191" i="8"/>
  <c r="E190" i="8"/>
  <c r="E189" i="8"/>
  <c r="E188" i="8"/>
  <c r="E187" i="8"/>
  <c r="E186" i="8"/>
  <c r="E185" i="8"/>
  <c r="E184" i="8"/>
  <c r="E183" i="8"/>
  <c r="E182" i="8"/>
  <c r="E181" i="8"/>
  <c r="E180" i="8"/>
  <c r="E179" i="8"/>
  <c r="E178" i="8"/>
  <c r="E177" i="8"/>
  <c r="E176" i="8"/>
  <c r="E175" i="8"/>
  <c r="E174" i="8"/>
  <c r="E173" i="8"/>
  <c r="E172" i="8"/>
  <c r="E171" i="8"/>
  <c r="E170" i="8"/>
  <c r="E169" i="8"/>
  <c r="E168" i="8"/>
  <c r="E167" i="8"/>
  <c r="E166" i="8"/>
  <c r="E165" i="8"/>
  <c r="E164" i="8"/>
  <c r="E163" i="8"/>
  <c r="E162" i="8"/>
  <c r="E161" i="8"/>
  <c r="E160" i="8"/>
  <c r="E159" i="8"/>
  <c r="E158" i="8"/>
  <c r="E157" i="8"/>
  <c r="E156" i="8"/>
  <c r="E155" i="8"/>
  <c r="E154" i="8"/>
  <c r="E153" i="8"/>
  <c r="E152" i="8"/>
  <c r="E151" i="8"/>
  <c r="E150" i="8"/>
  <c r="E149" i="8"/>
  <c r="E148" i="8"/>
  <c r="E147" i="8"/>
  <c r="E146" i="8"/>
  <c r="E145" i="8"/>
  <c r="E144" i="8"/>
  <c r="E143" i="8"/>
  <c r="E142" i="8"/>
  <c r="E141" i="8"/>
  <c r="E140" i="8"/>
  <c r="E139" i="8"/>
  <c r="E138" i="8"/>
  <c r="E137" i="8"/>
  <c r="E136" i="8"/>
  <c r="E135" i="8"/>
  <c r="E134" i="8"/>
  <c r="E133" i="8"/>
  <c r="E132" i="8"/>
  <c r="E131" i="8"/>
  <c r="E130" i="8"/>
  <c r="E129" i="8"/>
  <c r="E128" i="8"/>
  <c r="E127" i="8"/>
  <c r="E126" i="8"/>
  <c r="E125" i="8"/>
  <c r="E124" i="8"/>
  <c r="E123" i="8"/>
  <c r="E122" i="8"/>
  <c r="E121" i="8"/>
  <c r="E120" i="8"/>
  <c r="E119" i="8"/>
  <c r="E118" i="8"/>
  <c r="E117" i="8"/>
  <c r="E116" i="8"/>
  <c r="E115" i="8"/>
  <c r="E114" i="8"/>
  <c r="E113" i="8"/>
  <c r="E112" i="8"/>
  <c r="E111" i="8"/>
  <c r="E110" i="8"/>
  <c r="E109" i="8"/>
  <c r="E108" i="8"/>
  <c r="E107" i="8"/>
  <c r="E106" i="8"/>
  <c r="E105" i="8"/>
  <c r="E104" i="8"/>
  <c r="E103" i="8"/>
  <c r="E102" i="8"/>
  <c r="E101" i="8"/>
  <c r="E100" i="8"/>
  <c r="E99" i="8"/>
  <c r="E98" i="8"/>
  <c r="E97" i="8"/>
  <c r="E96" i="8"/>
  <c r="E95" i="8"/>
  <c r="E94" i="8"/>
  <c r="E93" i="8"/>
  <c r="E92" i="8"/>
  <c r="E91" i="8"/>
  <c r="E90" i="8"/>
  <c r="E89" i="8"/>
  <c r="E88" i="8"/>
  <c r="E87" i="8"/>
  <c r="E86" i="8"/>
  <c r="E85" i="8"/>
  <c r="E84" i="8"/>
  <c r="E83" i="8"/>
  <c r="E82" i="8"/>
  <c r="E81" i="8"/>
  <c r="E80" i="8"/>
  <c r="E79" i="8"/>
  <c r="E78" i="8"/>
  <c r="E77" i="8"/>
  <c r="E76" i="8"/>
  <c r="E75" i="8"/>
  <c r="E74" i="8"/>
  <c r="E73" i="8"/>
  <c r="E72" i="8"/>
  <c r="E71" i="8"/>
  <c r="E70" i="8"/>
  <c r="E69" i="8"/>
  <c r="E68" i="8"/>
  <c r="E67" i="8"/>
  <c r="E66" i="8"/>
  <c r="E65" i="8"/>
  <c r="E64" i="8"/>
  <c r="E63" i="8"/>
  <c r="E62" i="8"/>
  <c r="E61" i="8"/>
  <c r="E60" i="8"/>
  <c r="E59" i="8"/>
  <c r="E58" i="8"/>
  <c r="E57" i="8"/>
  <c r="E56" i="8"/>
  <c r="E55" i="8"/>
  <c r="E54" i="8"/>
  <c r="E53" i="8"/>
  <c r="E52" i="8"/>
  <c r="E51" i="8"/>
  <c r="E50" i="8"/>
  <c r="E49" i="8"/>
  <c r="E48" i="8"/>
  <c r="E47" i="8"/>
  <c r="E46" i="8"/>
  <c r="E45" i="8"/>
  <c r="E44" i="8"/>
  <c r="E43" i="8"/>
  <c r="E42" i="8"/>
  <c r="E41" i="8"/>
  <c r="E40" i="8"/>
  <c r="E39" i="8"/>
  <c r="E38" i="8"/>
  <c r="E37" i="8"/>
  <c r="E36" i="8"/>
  <c r="E35" i="8"/>
  <c r="E34" i="8"/>
  <c r="E33" i="8"/>
  <c r="E32" i="8"/>
  <c r="E31" i="8"/>
  <c r="E30" i="8"/>
  <c r="E29" i="8"/>
  <c r="E28" i="8"/>
  <c r="E27" i="8"/>
  <c r="E26" i="8"/>
  <c r="E25" i="8"/>
  <c r="E24" i="8"/>
  <c r="E23" i="8"/>
  <c r="E22" i="8"/>
  <c r="E21" i="8"/>
  <c r="E20" i="8"/>
  <c r="E19" i="8"/>
  <c r="E18" i="8"/>
  <c r="E17" i="8"/>
  <c r="E16" i="8"/>
  <c r="E15" i="8"/>
  <c r="E14" i="8"/>
  <c r="E13" i="8"/>
  <c r="E12" i="8"/>
  <c r="E11" i="8"/>
  <c r="E10" i="8"/>
  <c r="E9" i="8"/>
  <c r="E8" i="8"/>
  <c r="E7" i="8"/>
  <c r="E6" i="8"/>
  <c r="E5" i="8"/>
  <c r="E4" i="8"/>
  <c r="E3" i="8"/>
  <c r="BV451" i="7"/>
  <c r="BU451" i="7"/>
  <c r="BT451" i="7"/>
  <c r="BS451" i="7"/>
  <c r="BR451" i="7"/>
  <c r="BQ451" i="7"/>
  <c r="BP451" i="7"/>
  <c r="BO451" i="7"/>
  <c r="BN451" i="7"/>
  <c r="BM451" i="7"/>
  <c r="BL451" i="7"/>
  <c r="BK451" i="7"/>
  <c r="BJ451" i="7"/>
  <c r="BI451" i="7"/>
  <c r="BH451" i="7"/>
  <c r="BG451" i="7"/>
  <c r="BF451" i="7"/>
  <c r="BE451" i="7"/>
  <c r="BD451" i="7"/>
  <c r="BC451" i="7"/>
  <c r="BB451" i="7"/>
  <c r="BA451" i="7"/>
  <c r="AZ451" i="7"/>
  <c r="AY451" i="7"/>
  <c r="AX451" i="7"/>
  <c r="AW451" i="7"/>
  <c r="AV451" i="7"/>
  <c r="AU451" i="7"/>
  <c r="AT451" i="7"/>
  <c r="AS451" i="7"/>
  <c r="AR451" i="7"/>
  <c r="AQ451" i="7"/>
  <c r="AP451" i="7"/>
  <c r="AO451" i="7"/>
  <c r="AN451" i="7"/>
  <c r="AM451" i="7"/>
  <c r="AL451" i="7"/>
  <c r="AK451" i="7"/>
  <c r="AJ451" i="7"/>
  <c r="AI451" i="7"/>
  <c r="AH451" i="7"/>
  <c r="AG451" i="7"/>
  <c r="AF451" i="7"/>
  <c r="AE451" i="7"/>
  <c r="AD451" i="7"/>
  <c r="AC451" i="7"/>
  <c r="AB451" i="7"/>
  <c r="AA451" i="7"/>
  <c r="Z451" i="7"/>
  <c r="Y451" i="7"/>
  <c r="X451" i="7"/>
  <c r="W451" i="7"/>
  <c r="V451" i="7"/>
  <c r="U451" i="7"/>
  <c r="T451" i="7"/>
  <c r="S451" i="7"/>
  <c r="R451" i="7"/>
  <c r="Q451" i="7"/>
  <c r="P451" i="7"/>
  <c r="O451" i="7"/>
  <c r="N451" i="7"/>
  <c r="M451" i="7"/>
  <c r="L451" i="7"/>
  <c r="K451" i="7"/>
  <c r="J451" i="7"/>
  <c r="I451" i="7"/>
  <c r="H451" i="7"/>
  <c r="G451" i="7"/>
  <c r="F451" i="7"/>
  <c r="E450" i="7"/>
  <c r="E449" i="7"/>
  <c r="E448" i="7"/>
  <c r="E447" i="7"/>
  <c r="E446" i="7"/>
  <c r="E445" i="7"/>
  <c r="E444" i="7"/>
  <c r="E443" i="7"/>
  <c r="E442" i="7"/>
  <c r="E441" i="7"/>
  <c r="E440" i="7"/>
  <c r="E439" i="7"/>
  <c r="E438" i="7"/>
  <c r="E437" i="7"/>
  <c r="E436" i="7"/>
  <c r="E435" i="7"/>
  <c r="E434" i="7"/>
  <c r="E433" i="7"/>
  <c r="E432" i="7"/>
  <c r="E431" i="7"/>
  <c r="E430" i="7"/>
  <c r="E429" i="7"/>
  <c r="E428" i="7"/>
  <c r="E427" i="7"/>
  <c r="E426" i="7"/>
  <c r="E425" i="7"/>
  <c r="E424" i="7"/>
  <c r="E423" i="7"/>
  <c r="E422" i="7"/>
  <c r="E421" i="7"/>
  <c r="E420" i="7"/>
  <c r="E419" i="7"/>
  <c r="E418" i="7"/>
  <c r="E417" i="7"/>
  <c r="E416" i="7"/>
  <c r="E415" i="7"/>
  <c r="E414" i="7"/>
  <c r="E413" i="7"/>
  <c r="E412" i="7"/>
  <c r="E411" i="7"/>
  <c r="E410" i="7"/>
  <c r="E409" i="7"/>
  <c r="E408" i="7"/>
  <c r="E407" i="7"/>
  <c r="E406" i="7"/>
  <c r="E405" i="7"/>
  <c r="E404" i="7"/>
  <c r="E403" i="7"/>
  <c r="E402" i="7"/>
  <c r="E401" i="7"/>
  <c r="E400" i="7"/>
  <c r="E399" i="7"/>
  <c r="E398" i="7"/>
  <c r="E397" i="7"/>
  <c r="E396" i="7"/>
  <c r="E395" i="7"/>
  <c r="E394" i="7"/>
  <c r="E393" i="7"/>
  <c r="E392" i="7"/>
  <c r="E391" i="7"/>
  <c r="E390" i="7"/>
  <c r="E389" i="7"/>
  <c r="E388" i="7"/>
  <c r="E387" i="7"/>
  <c r="E386" i="7"/>
  <c r="E385" i="7"/>
  <c r="E384" i="7"/>
  <c r="E383" i="7"/>
  <c r="E382" i="7"/>
  <c r="E381" i="7"/>
  <c r="E380" i="7"/>
  <c r="E379" i="7"/>
  <c r="E378" i="7"/>
  <c r="E377" i="7"/>
  <c r="E376" i="7"/>
  <c r="E375" i="7"/>
  <c r="E374" i="7"/>
  <c r="E373" i="7"/>
  <c r="E372" i="7"/>
  <c r="E371" i="7"/>
  <c r="E370" i="7"/>
  <c r="E369" i="7"/>
  <c r="E368" i="7"/>
  <c r="E367" i="7"/>
  <c r="E366" i="7"/>
  <c r="E365" i="7"/>
  <c r="E364" i="7"/>
  <c r="E363" i="7"/>
  <c r="E362" i="7"/>
  <c r="E361" i="7"/>
  <c r="E360" i="7"/>
  <c r="E359" i="7"/>
  <c r="E358" i="7"/>
  <c r="E357" i="7"/>
  <c r="E356" i="7"/>
  <c r="E355" i="7"/>
  <c r="E354" i="7"/>
  <c r="E353" i="7"/>
  <c r="E352" i="7"/>
  <c r="E351" i="7"/>
  <c r="E350" i="7"/>
  <c r="E349" i="7"/>
  <c r="E348" i="7"/>
  <c r="E347" i="7"/>
  <c r="E346" i="7"/>
  <c r="E345" i="7"/>
  <c r="E344" i="7"/>
  <c r="E343" i="7"/>
  <c r="E342" i="7"/>
  <c r="E341" i="7"/>
  <c r="E340" i="7"/>
  <c r="E339" i="7"/>
  <c r="E338" i="7"/>
  <c r="E337" i="7"/>
  <c r="E336" i="7"/>
  <c r="E335" i="7"/>
  <c r="E334" i="7"/>
  <c r="E333" i="7"/>
  <c r="E332" i="7"/>
  <c r="E331" i="7"/>
  <c r="E330" i="7"/>
  <c r="E329" i="7"/>
  <c r="E328" i="7"/>
  <c r="E327" i="7"/>
  <c r="E326" i="7"/>
  <c r="E325" i="7"/>
  <c r="E324" i="7"/>
  <c r="E323" i="7"/>
  <c r="E322" i="7"/>
  <c r="E321" i="7"/>
  <c r="E320" i="7"/>
  <c r="E319" i="7"/>
  <c r="E318" i="7"/>
  <c r="E317" i="7"/>
  <c r="E316" i="7"/>
  <c r="E315" i="7"/>
  <c r="E314" i="7"/>
  <c r="E313" i="7"/>
  <c r="E312" i="7"/>
  <c r="E311" i="7"/>
  <c r="E310" i="7"/>
  <c r="E309" i="7"/>
  <c r="E308" i="7"/>
  <c r="E307" i="7"/>
  <c r="E306" i="7"/>
  <c r="E305" i="7"/>
  <c r="E304" i="7"/>
  <c r="E303" i="7"/>
  <c r="E302" i="7"/>
  <c r="E301" i="7"/>
  <c r="E300" i="7"/>
  <c r="E299" i="7"/>
  <c r="E298" i="7"/>
  <c r="E297" i="7"/>
  <c r="E296" i="7"/>
  <c r="E295" i="7"/>
  <c r="E294" i="7"/>
  <c r="E293" i="7"/>
  <c r="E292" i="7"/>
  <c r="E291" i="7"/>
  <c r="E290" i="7"/>
  <c r="E289" i="7"/>
  <c r="E288" i="7"/>
  <c r="E287" i="7"/>
  <c r="E286" i="7"/>
  <c r="E285" i="7"/>
  <c r="E284" i="7"/>
  <c r="E283" i="7"/>
  <c r="E282" i="7"/>
  <c r="E281" i="7"/>
  <c r="E280" i="7"/>
  <c r="E279" i="7"/>
  <c r="E278" i="7"/>
  <c r="E277" i="7"/>
  <c r="E276" i="7"/>
  <c r="E275" i="7"/>
  <c r="E274" i="7"/>
  <c r="E273" i="7"/>
  <c r="E272" i="7"/>
  <c r="E271" i="7"/>
  <c r="E270" i="7"/>
  <c r="E269" i="7"/>
  <c r="E268" i="7"/>
  <c r="E267" i="7"/>
  <c r="E266" i="7"/>
  <c r="E265" i="7"/>
  <c r="E264" i="7"/>
  <c r="E263" i="7"/>
  <c r="E262" i="7"/>
  <c r="E261" i="7"/>
  <c r="E260" i="7"/>
  <c r="E259" i="7"/>
  <c r="E258" i="7"/>
  <c r="E257" i="7"/>
  <c r="E256" i="7"/>
  <c r="E255" i="7"/>
  <c r="E254" i="7"/>
  <c r="E253" i="7"/>
  <c r="E252" i="7"/>
  <c r="E251" i="7"/>
  <c r="E250" i="7"/>
  <c r="E249" i="7"/>
  <c r="E248" i="7"/>
  <c r="E247" i="7"/>
  <c r="E246" i="7"/>
  <c r="E245" i="7"/>
  <c r="E244" i="7"/>
  <c r="E243" i="7"/>
  <c r="E242" i="7"/>
  <c r="E241" i="7"/>
  <c r="E240" i="7"/>
  <c r="E239" i="7"/>
  <c r="E238" i="7"/>
  <c r="E237" i="7"/>
  <c r="E236" i="7"/>
  <c r="E235" i="7"/>
  <c r="E234" i="7"/>
  <c r="E233" i="7"/>
  <c r="E232" i="7"/>
  <c r="E231" i="7"/>
  <c r="E230" i="7"/>
  <c r="E229" i="7"/>
  <c r="E228" i="7"/>
  <c r="E227" i="7"/>
  <c r="E226" i="7"/>
  <c r="E225" i="7"/>
  <c r="E224" i="7"/>
  <c r="E223" i="7"/>
  <c r="E222" i="7"/>
  <c r="E221" i="7"/>
  <c r="E220" i="7"/>
  <c r="E219" i="7"/>
  <c r="E218" i="7"/>
  <c r="E217" i="7"/>
  <c r="E216" i="7"/>
  <c r="E215" i="7"/>
  <c r="E214" i="7"/>
  <c r="E213" i="7"/>
  <c r="E212" i="7"/>
  <c r="E211" i="7"/>
  <c r="E210" i="7"/>
  <c r="E209" i="7"/>
  <c r="E208" i="7"/>
  <c r="E207" i="7"/>
  <c r="E206" i="7"/>
  <c r="E205" i="7"/>
  <c r="E204" i="7"/>
  <c r="E203" i="7"/>
  <c r="E202" i="7"/>
  <c r="E201" i="7"/>
  <c r="E200" i="7"/>
  <c r="E199" i="7"/>
  <c r="E198" i="7"/>
  <c r="E197" i="7"/>
  <c r="E196" i="7"/>
  <c r="E195" i="7"/>
  <c r="E194" i="7"/>
  <c r="E193" i="7"/>
  <c r="E192" i="7"/>
  <c r="E191" i="7"/>
  <c r="E190" i="7"/>
  <c r="E189" i="7"/>
  <c r="E188" i="7"/>
  <c r="E187" i="7"/>
  <c r="E186" i="7"/>
  <c r="E185" i="7"/>
  <c r="E184" i="7"/>
  <c r="E183" i="7"/>
  <c r="E182" i="7"/>
  <c r="E181" i="7"/>
  <c r="E180" i="7"/>
  <c r="E179" i="7"/>
  <c r="E178" i="7"/>
  <c r="E177" i="7"/>
  <c r="E176" i="7"/>
  <c r="E175" i="7"/>
  <c r="E174" i="7"/>
  <c r="E173" i="7"/>
  <c r="E172" i="7"/>
  <c r="E171" i="7"/>
  <c r="E170" i="7"/>
  <c r="E169" i="7"/>
  <c r="E168" i="7"/>
  <c r="E167" i="7"/>
  <c r="E166" i="7"/>
  <c r="E165" i="7"/>
  <c r="E164" i="7"/>
  <c r="E163" i="7"/>
  <c r="E162" i="7"/>
  <c r="E161" i="7"/>
  <c r="E160" i="7"/>
  <c r="E159" i="7"/>
  <c r="E158" i="7"/>
  <c r="E157" i="7"/>
  <c r="E156" i="7"/>
  <c r="E155" i="7"/>
  <c r="E154" i="7"/>
  <c r="E153" i="7"/>
  <c r="E152" i="7"/>
  <c r="E151" i="7"/>
  <c r="E150" i="7"/>
  <c r="E149" i="7"/>
  <c r="E148" i="7"/>
  <c r="E147" i="7"/>
  <c r="E146" i="7"/>
  <c r="E145" i="7"/>
  <c r="E144" i="7"/>
  <c r="E143" i="7"/>
  <c r="E142" i="7"/>
  <c r="E141" i="7"/>
  <c r="E140" i="7"/>
  <c r="E139" i="7"/>
  <c r="E138" i="7"/>
  <c r="E137" i="7"/>
  <c r="E136" i="7"/>
  <c r="E135" i="7"/>
  <c r="E134" i="7"/>
  <c r="E133" i="7"/>
  <c r="E132" i="7"/>
  <c r="E131" i="7"/>
  <c r="E130" i="7"/>
  <c r="E129" i="7"/>
  <c r="E128" i="7"/>
  <c r="E127" i="7"/>
  <c r="E126" i="7"/>
  <c r="E125" i="7"/>
  <c r="E124" i="7"/>
  <c r="E123" i="7"/>
  <c r="E122" i="7"/>
  <c r="E121" i="7"/>
  <c r="E120" i="7"/>
  <c r="E119" i="7"/>
  <c r="E118" i="7"/>
  <c r="E117" i="7"/>
  <c r="E116" i="7"/>
  <c r="E115" i="7"/>
  <c r="E114" i="7"/>
  <c r="E113" i="7"/>
  <c r="E112" i="7"/>
  <c r="E111" i="7"/>
  <c r="E110" i="7"/>
  <c r="E109" i="7"/>
  <c r="E108" i="7"/>
  <c r="E107" i="7"/>
  <c r="E106" i="7"/>
  <c r="E105" i="7"/>
  <c r="E104" i="7"/>
  <c r="E103" i="7"/>
  <c r="E102" i="7"/>
  <c r="E101" i="7"/>
  <c r="E100" i="7"/>
  <c r="E99" i="7"/>
  <c r="E98" i="7"/>
  <c r="E97" i="7"/>
  <c r="E96" i="7"/>
  <c r="E95" i="7"/>
  <c r="E94" i="7"/>
  <c r="E93" i="7"/>
  <c r="E92" i="7"/>
  <c r="E91" i="7"/>
  <c r="E90" i="7"/>
  <c r="E89" i="7"/>
  <c r="E88" i="7"/>
  <c r="E87" i="7"/>
  <c r="E86" i="7"/>
  <c r="E85" i="7"/>
  <c r="E84" i="7"/>
  <c r="E83" i="7"/>
  <c r="E82" i="7"/>
  <c r="E81" i="7"/>
  <c r="E80" i="7"/>
  <c r="E79" i="7"/>
  <c r="E78" i="7"/>
  <c r="E77" i="7"/>
  <c r="E76" i="7"/>
  <c r="E75" i="7"/>
  <c r="E74" i="7"/>
  <c r="E73" i="7"/>
  <c r="E72" i="7"/>
  <c r="E71" i="7"/>
  <c r="E70" i="7"/>
  <c r="E69" i="7"/>
  <c r="E68" i="7"/>
  <c r="E67" i="7"/>
  <c r="E66" i="7"/>
  <c r="E65" i="7"/>
  <c r="E64" i="7"/>
  <c r="E63" i="7"/>
  <c r="E62" i="7"/>
  <c r="E61" i="7"/>
  <c r="E60" i="7"/>
  <c r="E59" i="7"/>
  <c r="E58" i="7"/>
  <c r="E57" i="7"/>
  <c r="E56" i="7"/>
  <c r="E55" i="7"/>
  <c r="E54" i="7"/>
  <c r="E53" i="7"/>
  <c r="E52" i="7"/>
  <c r="E51" i="7"/>
  <c r="E50" i="7"/>
  <c r="E49" i="7"/>
  <c r="E48" i="7"/>
  <c r="E47" i="7"/>
  <c r="E46" i="7"/>
  <c r="E45" i="7"/>
  <c r="E44" i="7"/>
  <c r="E43" i="7"/>
  <c r="E42" i="7"/>
  <c r="E41" i="7"/>
  <c r="E40" i="7"/>
  <c r="E39" i="7"/>
  <c r="E38" i="7"/>
  <c r="E37" i="7"/>
  <c r="E36" i="7"/>
  <c r="E35" i="7"/>
  <c r="E34" i="7"/>
  <c r="E33" i="7"/>
  <c r="E32" i="7"/>
  <c r="E31" i="7"/>
  <c r="E30" i="7"/>
  <c r="E29" i="7"/>
  <c r="E28" i="7"/>
  <c r="E27" i="7"/>
  <c r="E26" i="7"/>
  <c r="E25" i="7"/>
  <c r="E24" i="7"/>
  <c r="E23" i="7"/>
  <c r="E22" i="7"/>
  <c r="E21" i="7"/>
  <c r="E20" i="7"/>
  <c r="E19" i="7"/>
  <c r="E18" i="7"/>
  <c r="E17" i="7"/>
  <c r="E16" i="7"/>
  <c r="E15" i="7"/>
  <c r="E14" i="7"/>
  <c r="E13" i="7"/>
  <c r="E12" i="7"/>
  <c r="E11" i="7"/>
  <c r="E10" i="7"/>
  <c r="E9" i="7"/>
  <c r="E8" i="7"/>
  <c r="E7" i="7"/>
  <c r="E6" i="7"/>
  <c r="E5" i="7"/>
  <c r="E4" i="7"/>
  <c r="E3" i="7"/>
  <c r="BV451" i="6"/>
  <c r="BU451" i="6"/>
  <c r="BT451" i="6"/>
  <c r="BS451" i="6"/>
  <c r="BR451" i="6"/>
  <c r="BQ451" i="6"/>
  <c r="BP451" i="6"/>
  <c r="BO451" i="6"/>
  <c r="BN451" i="6"/>
  <c r="BM451" i="6"/>
  <c r="BL451" i="6"/>
  <c r="BK451" i="6"/>
  <c r="BJ451" i="6"/>
  <c r="BI451" i="6"/>
  <c r="BH451" i="6"/>
  <c r="BG451" i="6"/>
  <c r="BF451" i="6"/>
  <c r="BE451" i="6"/>
  <c r="BD451" i="6"/>
  <c r="BC451" i="6"/>
  <c r="BB451" i="6"/>
  <c r="BA451" i="6"/>
  <c r="AZ451" i="6"/>
  <c r="AY451" i="6"/>
  <c r="AX451" i="6"/>
  <c r="AW451" i="6"/>
  <c r="AV451" i="6"/>
  <c r="AU451" i="6"/>
  <c r="AT451" i="6"/>
  <c r="AS451" i="6"/>
  <c r="AR451" i="6"/>
  <c r="AQ451" i="6"/>
  <c r="AP451" i="6"/>
  <c r="AO451" i="6"/>
  <c r="AN451" i="6"/>
  <c r="AM451" i="6"/>
  <c r="AL451" i="6"/>
  <c r="AK451" i="6"/>
  <c r="AJ451" i="6"/>
  <c r="AI451" i="6"/>
  <c r="AH451" i="6"/>
  <c r="AG451" i="6"/>
  <c r="AF451" i="6"/>
  <c r="AE451" i="6"/>
  <c r="AD451" i="6"/>
  <c r="AC451" i="6"/>
  <c r="AB451" i="6"/>
  <c r="AA451" i="6"/>
  <c r="Z451" i="6"/>
  <c r="Y451" i="6"/>
  <c r="X451" i="6"/>
  <c r="W451" i="6"/>
  <c r="V451" i="6"/>
  <c r="U451" i="6"/>
  <c r="T451" i="6"/>
  <c r="S451" i="6"/>
  <c r="R451" i="6"/>
  <c r="Q451" i="6"/>
  <c r="P451" i="6"/>
  <c r="O451" i="6"/>
  <c r="N451" i="6"/>
  <c r="M451" i="6"/>
  <c r="L451" i="6"/>
  <c r="K451" i="6"/>
  <c r="J451" i="6"/>
  <c r="I451" i="6"/>
  <c r="H451" i="6"/>
  <c r="G451" i="6"/>
  <c r="F451" i="6"/>
  <c r="E450" i="6"/>
  <c r="E449" i="6"/>
  <c r="E448" i="6"/>
  <c r="E447" i="6"/>
  <c r="E446" i="6"/>
  <c r="E445" i="6"/>
  <c r="E444" i="6"/>
  <c r="E443" i="6"/>
  <c r="E442" i="6"/>
  <c r="E441" i="6"/>
  <c r="E440" i="6"/>
  <c r="E439" i="6"/>
  <c r="E438" i="6"/>
  <c r="E437" i="6"/>
  <c r="E436" i="6"/>
  <c r="E435" i="6"/>
  <c r="E434" i="6"/>
  <c r="E433" i="6"/>
  <c r="E432" i="6"/>
  <c r="E431" i="6"/>
  <c r="E430" i="6"/>
  <c r="E429" i="6"/>
  <c r="E428" i="6"/>
  <c r="E427" i="6"/>
  <c r="E426" i="6"/>
  <c r="E425" i="6"/>
  <c r="E424" i="6"/>
  <c r="E423" i="6"/>
  <c r="E422" i="6"/>
  <c r="E421" i="6"/>
  <c r="E420" i="6"/>
  <c r="E419" i="6"/>
  <c r="E418" i="6"/>
  <c r="E417" i="6"/>
  <c r="E416" i="6"/>
  <c r="E415" i="6"/>
  <c r="E414" i="6"/>
  <c r="E413" i="6"/>
  <c r="E412" i="6"/>
  <c r="E411" i="6"/>
  <c r="E410" i="6"/>
  <c r="E409" i="6"/>
  <c r="E408" i="6"/>
  <c r="E407" i="6"/>
  <c r="E406" i="6"/>
  <c r="E405" i="6"/>
  <c r="E404" i="6"/>
  <c r="E403" i="6"/>
  <c r="E402" i="6"/>
  <c r="E401" i="6"/>
  <c r="E400" i="6"/>
  <c r="E399" i="6"/>
  <c r="E398" i="6"/>
  <c r="E397" i="6"/>
  <c r="E396" i="6"/>
  <c r="E395" i="6"/>
  <c r="E394" i="6"/>
  <c r="E393" i="6"/>
  <c r="E392" i="6"/>
  <c r="E391" i="6"/>
  <c r="E390" i="6"/>
  <c r="E389" i="6"/>
  <c r="E388" i="6"/>
  <c r="E387" i="6"/>
  <c r="E386" i="6"/>
  <c r="E385" i="6"/>
  <c r="E384" i="6"/>
  <c r="E383" i="6"/>
  <c r="E382" i="6"/>
  <c r="E381" i="6"/>
  <c r="E380" i="6"/>
  <c r="E379" i="6"/>
  <c r="E378" i="6"/>
  <c r="E377" i="6"/>
  <c r="E376" i="6"/>
  <c r="E375" i="6"/>
  <c r="E374" i="6"/>
  <c r="E373" i="6"/>
  <c r="E372" i="6"/>
  <c r="E371" i="6"/>
  <c r="E370" i="6"/>
  <c r="E369" i="6"/>
  <c r="E368" i="6"/>
  <c r="E367" i="6"/>
  <c r="E366" i="6"/>
  <c r="E365" i="6"/>
  <c r="E364" i="6"/>
  <c r="E363" i="6"/>
  <c r="E362" i="6"/>
  <c r="E361" i="6"/>
  <c r="E360" i="6"/>
  <c r="E359" i="6"/>
  <c r="E358" i="6"/>
  <c r="E357" i="6"/>
  <c r="E356" i="6"/>
  <c r="E355" i="6"/>
  <c r="E354" i="6"/>
  <c r="E353" i="6"/>
  <c r="E352" i="6"/>
  <c r="E351" i="6"/>
  <c r="E350" i="6"/>
  <c r="E349" i="6"/>
  <c r="E348" i="6"/>
  <c r="E347" i="6"/>
  <c r="E346" i="6"/>
  <c r="E345" i="6"/>
  <c r="E344" i="6"/>
  <c r="E343" i="6"/>
  <c r="E342" i="6"/>
  <c r="E341" i="6"/>
  <c r="E340" i="6"/>
  <c r="E339" i="6"/>
  <c r="E338" i="6"/>
  <c r="E337" i="6"/>
  <c r="E336" i="6"/>
  <c r="E335" i="6"/>
  <c r="E334" i="6"/>
  <c r="E333" i="6"/>
  <c r="E332" i="6"/>
  <c r="E331" i="6"/>
  <c r="E330" i="6"/>
  <c r="E329" i="6"/>
  <c r="E328" i="6"/>
  <c r="E327" i="6"/>
  <c r="E326" i="6"/>
  <c r="E325" i="6"/>
  <c r="E324" i="6"/>
  <c r="E323" i="6"/>
  <c r="E322" i="6"/>
  <c r="E321" i="6"/>
  <c r="E320" i="6"/>
  <c r="E319" i="6"/>
  <c r="E318" i="6"/>
  <c r="E317" i="6"/>
  <c r="E316" i="6"/>
  <c r="E315" i="6"/>
  <c r="E314" i="6"/>
  <c r="E313" i="6"/>
  <c r="E312" i="6"/>
  <c r="E311" i="6"/>
  <c r="E310" i="6"/>
  <c r="E309" i="6"/>
  <c r="E308" i="6"/>
  <c r="E307" i="6"/>
  <c r="E306" i="6"/>
  <c r="E305" i="6"/>
  <c r="E304" i="6"/>
  <c r="E303" i="6"/>
  <c r="E302" i="6"/>
  <c r="E301" i="6"/>
  <c r="E300" i="6"/>
  <c r="E299" i="6"/>
  <c r="E298" i="6"/>
  <c r="E297" i="6"/>
  <c r="E296" i="6"/>
  <c r="E295" i="6"/>
  <c r="E294" i="6"/>
  <c r="E293" i="6"/>
  <c r="E292" i="6"/>
  <c r="E291" i="6"/>
  <c r="E290" i="6"/>
  <c r="E289" i="6"/>
  <c r="E288" i="6"/>
  <c r="E287" i="6"/>
  <c r="E286" i="6"/>
  <c r="E285" i="6"/>
  <c r="E284" i="6"/>
  <c r="E283" i="6"/>
  <c r="E282" i="6"/>
  <c r="E281" i="6"/>
  <c r="E280" i="6"/>
  <c r="E279" i="6"/>
  <c r="E278" i="6"/>
  <c r="E277" i="6"/>
  <c r="E276" i="6"/>
  <c r="E275" i="6"/>
  <c r="E274" i="6"/>
  <c r="E273" i="6"/>
  <c r="E272" i="6"/>
  <c r="E271" i="6"/>
  <c r="E270" i="6"/>
  <c r="E269" i="6"/>
  <c r="E268" i="6"/>
  <c r="E267" i="6"/>
  <c r="E266" i="6"/>
  <c r="E265" i="6"/>
  <c r="E264" i="6"/>
  <c r="E263" i="6"/>
  <c r="E262" i="6"/>
  <c r="E261" i="6"/>
  <c r="E260" i="6"/>
  <c r="E259" i="6"/>
  <c r="E258" i="6"/>
  <c r="E257" i="6"/>
  <c r="E256" i="6"/>
  <c r="E255" i="6"/>
  <c r="E254" i="6"/>
  <c r="E253" i="6"/>
  <c r="E252" i="6"/>
  <c r="E251" i="6"/>
  <c r="E250" i="6"/>
  <c r="E249" i="6"/>
  <c r="E248" i="6"/>
  <c r="E247" i="6"/>
  <c r="E246" i="6"/>
  <c r="E245" i="6"/>
  <c r="E244" i="6"/>
  <c r="E243" i="6"/>
  <c r="E242" i="6"/>
  <c r="E241" i="6"/>
  <c r="E240" i="6"/>
  <c r="E239" i="6"/>
  <c r="E238" i="6"/>
  <c r="E237" i="6"/>
  <c r="E236" i="6"/>
  <c r="E235" i="6"/>
  <c r="E234" i="6"/>
  <c r="E233" i="6"/>
  <c r="E232" i="6"/>
  <c r="E231" i="6"/>
  <c r="E230" i="6"/>
  <c r="E229" i="6"/>
  <c r="E228" i="6"/>
  <c r="E227" i="6"/>
  <c r="E226" i="6"/>
  <c r="E225" i="6"/>
  <c r="E224" i="6"/>
  <c r="E223" i="6"/>
  <c r="E222" i="6"/>
  <c r="E221" i="6"/>
  <c r="E220" i="6"/>
  <c r="E219" i="6"/>
  <c r="E218" i="6"/>
  <c r="E217" i="6"/>
  <c r="E216" i="6"/>
  <c r="E215" i="6"/>
  <c r="E214" i="6"/>
  <c r="E213" i="6"/>
  <c r="E212" i="6"/>
  <c r="E211" i="6"/>
  <c r="E210" i="6"/>
  <c r="E209" i="6"/>
  <c r="E208" i="6"/>
  <c r="E207" i="6"/>
  <c r="E206" i="6"/>
  <c r="E205" i="6"/>
  <c r="E204" i="6"/>
  <c r="E203" i="6"/>
  <c r="E202" i="6"/>
  <c r="E201" i="6"/>
  <c r="E200" i="6"/>
  <c r="E199" i="6"/>
  <c r="E198" i="6"/>
  <c r="E197" i="6"/>
  <c r="E196" i="6"/>
  <c r="E195" i="6"/>
  <c r="E194" i="6"/>
  <c r="E193" i="6"/>
  <c r="E192" i="6"/>
  <c r="E191" i="6"/>
  <c r="E190" i="6"/>
  <c r="E189" i="6"/>
  <c r="E188" i="6"/>
  <c r="E187" i="6"/>
  <c r="E186" i="6"/>
  <c r="E185" i="6"/>
  <c r="E184" i="6"/>
  <c r="E183" i="6"/>
  <c r="E182" i="6"/>
  <c r="E181" i="6"/>
  <c r="E180" i="6"/>
  <c r="E179" i="6"/>
  <c r="E178" i="6"/>
  <c r="E177" i="6"/>
  <c r="E176" i="6"/>
  <c r="E175" i="6"/>
  <c r="E174" i="6"/>
  <c r="E173" i="6"/>
  <c r="E172" i="6"/>
  <c r="E171" i="6"/>
  <c r="E170" i="6"/>
  <c r="E169" i="6"/>
  <c r="E168" i="6"/>
  <c r="E167" i="6"/>
  <c r="E166" i="6"/>
  <c r="E165" i="6"/>
  <c r="E164" i="6"/>
  <c r="E163" i="6"/>
  <c r="E162" i="6"/>
  <c r="E161" i="6"/>
  <c r="E160" i="6"/>
  <c r="E159" i="6"/>
  <c r="E158" i="6"/>
  <c r="E157" i="6"/>
  <c r="E156" i="6"/>
  <c r="E155" i="6"/>
  <c r="E154" i="6"/>
  <c r="E153" i="6"/>
  <c r="E152" i="6"/>
  <c r="E151" i="6"/>
  <c r="E150" i="6"/>
  <c r="E149" i="6"/>
  <c r="E148" i="6"/>
  <c r="E147" i="6"/>
  <c r="E146" i="6"/>
  <c r="E145" i="6"/>
  <c r="E144" i="6"/>
  <c r="E143" i="6"/>
  <c r="E142" i="6"/>
  <c r="E141" i="6"/>
  <c r="E140" i="6"/>
  <c r="E139" i="6"/>
  <c r="E138" i="6"/>
  <c r="E137" i="6"/>
  <c r="E136" i="6"/>
  <c r="E135" i="6"/>
  <c r="E134" i="6"/>
  <c r="E133" i="6"/>
  <c r="E132" i="6"/>
  <c r="E131" i="6"/>
  <c r="E130" i="6"/>
  <c r="E129" i="6"/>
  <c r="E128" i="6"/>
  <c r="E127" i="6"/>
  <c r="E126" i="6"/>
  <c r="E125" i="6"/>
  <c r="E124" i="6"/>
  <c r="E123" i="6"/>
  <c r="E122" i="6"/>
  <c r="E121" i="6"/>
  <c r="E120" i="6"/>
  <c r="E119" i="6"/>
  <c r="E118" i="6"/>
  <c r="E117" i="6"/>
  <c r="E116" i="6"/>
  <c r="E115" i="6"/>
  <c r="E114" i="6"/>
  <c r="E113" i="6"/>
  <c r="E112" i="6"/>
  <c r="E111" i="6"/>
  <c r="E110" i="6"/>
  <c r="E109" i="6"/>
  <c r="E108" i="6"/>
  <c r="E107" i="6"/>
  <c r="E106" i="6"/>
  <c r="E105" i="6"/>
  <c r="E104" i="6"/>
  <c r="E103" i="6"/>
  <c r="E102" i="6"/>
  <c r="E101" i="6"/>
  <c r="E100" i="6"/>
  <c r="E99" i="6"/>
  <c r="E98" i="6"/>
  <c r="E97" i="6"/>
  <c r="E96" i="6"/>
  <c r="E95" i="6"/>
  <c r="E94" i="6"/>
  <c r="E93" i="6"/>
  <c r="E92" i="6"/>
  <c r="E91" i="6"/>
  <c r="E90" i="6"/>
  <c r="E89" i="6"/>
  <c r="E88" i="6"/>
  <c r="E87" i="6"/>
  <c r="E86" i="6"/>
  <c r="E85" i="6"/>
  <c r="E84" i="6"/>
  <c r="E83" i="6"/>
  <c r="E82" i="6"/>
  <c r="E81" i="6"/>
  <c r="E80" i="6"/>
  <c r="E79" i="6"/>
  <c r="E78" i="6"/>
  <c r="E77" i="6"/>
  <c r="E76" i="6"/>
  <c r="E75" i="6"/>
  <c r="E74" i="6"/>
  <c r="E73" i="6"/>
  <c r="E72" i="6"/>
  <c r="E71" i="6"/>
  <c r="E70" i="6"/>
  <c r="E69" i="6"/>
  <c r="E68" i="6"/>
  <c r="E67" i="6"/>
  <c r="E66" i="6"/>
  <c r="E65" i="6"/>
  <c r="E64" i="6"/>
  <c r="E63" i="6"/>
  <c r="E62" i="6"/>
  <c r="E61" i="6"/>
  <c r="E60" i="6"/>
  <c r="E59" i="6"/>
  <c r="E58" i="6"/>
  <c r="E57" i="6"/>
  <c r="E56" i="6"/>
  <c r="E55" i="6"/>
  <c r="E54" i="6"/>
  <c r="E53" i="6"/>
  <c r="E52" i="6"/>
  <c r="E51" i="6"/>
  <c r="E50" i="6"/>
  <c r="E49" i="6"/>
  <c r="E48" i="6"/>
  <c r="E47" i="6"/>
  <c r="E46" i="6"/>
  <c r="E45" i="6"/>
  <c r="E44" i="6"/>
  <c r="E43" i="6"/>
  <c r="E42" i="6"/>
  <c r="E41" i="6"/>
  <c r="E40" i="6"/>
  <c r="E39" i="6"/>
  <c r="E38" i="6"/>
  <c r="E37" i="6"/>
  <c r="E36" i="6"/>
  <c r="E35" i="6"/>
  <c r="E34" i="6"/>
  <c r="E33" i="6"/>
  <c r="E32" i="6"/>
  <c r="E31" i="6"/>
  <c r="E30" i="6"/>
  <c r="E29" i="6"/>
  <c r="E28" i="6"/>
  <c r="E27" i="6"/>
  <c r="E26" i="6"/>
  <c r="E25" i="6"/>
  <c r="E24" i="6"/>
  <c r="E23" i="6"/>
  <c r="E22" i="6"/>
  <c r="E21" i="6"/>
  <c r="E20" i="6"/>
  <c r="E19" i="6"/>
  <c r="E18" i="6"/>
  <c r="E17" i="6"/>
  <c r="E16" i="6"/>
  <c r="E15" i="6"/>
  <c r="E14" i="6"/>
  <c r="E13" i="6"/>
  <c r="E12" i="6"/>
  <c r="E11" i="6"/>
  <c r="E10" i="6"/>
  <c r="E9" i="6"/>
  <c r="E8" i="6"/>
  <c r="E7" i="6"/>
  <c r="E6" i="6"/>
  <c r="E5" i="6"/>
  <c r="E4" i="6"/>
  <c r="E3" i="6"/>
  <c r="E3" i="5"/>
  <c r="BV451" i="5"/>
  <c r="BU451" i="5"/>
  <c r="BT451" i="5"/>
  <c r="BS451" i="5"/>
  <c r="BR451" i="5"/>
  <c r="BQ451" i="5"/>
  <c r="BP451" i="5"/>
  <c r="BO451" i="5"/>
  <c r="BN451" i="5"/>
  <c r="BM451" i="5"/>
  <c r="BL451" i="5"/>
  <c r="BK451" i="5"/>
  <c r="BJ451" i="5"/>
  <c r="BI451" i="5"/>
  <c r="BH451" i="5"/>
  <c r="BG451" i="5"/>
  <c r="BF451" i="5"/>
  <c r="BE451" i="5"/>
  <c r="BD451" i="5"/>
  <c r="BC451" i="5"/>
  <c r="BB451" i="5"/>
  <c r="BA451" i="5"/>
  <c r="AZ451" i="5"/>
  <c r="AY451" i="5"/>
  <c r="AX451" i="5"/>
  <c r="AW451" i="5"/>
  <c r="AV451" i="5"/>
  <c r="AU451" i="5"/>
  <c r="AT451" i="5"/>
  <c r="AS451" i="5"/>
  <c r="AR451" i="5"/>
  <c r="AQ451" i="5"/>
  <c r="AP451" i="5"/>
  <c r="AO451" i="5"/>
  <c r="AN451" i="5"/>
  <c r="AM451" i="5"/>
  <c r="AL451" i="5"/>
  <c r="AK451" i="5"/>
  <c r="AJ451" i="5"/>
  <c r="AI451" i="5"/>
  <c r="AH451" i="5"/>
  <c r="AG451" i="5"/>
  <c r="AF451" i="5"/>
  <c r="AE451" i="5"/>
  <c r="AD451" i="5"/>
  <c r="AC451" i="5"/>
  <c r="AB451" i="5"/>
  <c r="AA451" i="5"/>
  <c r="Z451" i="5"/>
  <c r="Y451" i="5"/>
  <c r="X451" i="5"/>
  <c r="W451" i="5"/>
  <c r="V451" i="5"/>
  <c r="U451" i="5"/>
  <c r="T451" i="5"/>
  <c r="S451" i="5"/>
  <c r="R451" i="5"/>
  <c r="Q451" i="5"/>
  <c r="P451" i="5"/>
  <c r="O451" i="5"/>
  <c r="N451" i="5"/>
  <c r="M451" i="5"/>
  <c r="L451" i="5"/>
  <c r="K451" i="5"/>
  <c r="J451" i="5"/>
  <c r="I451" i="5"/>
  <c r="H451" i="5"/>
  <c r="G451" i="5"/>
  <c r="F451" i="5"/>
  <c r="E450" i="5"/>
  <c r="E449" i="5"/>
  <c r="E448" i="5"/>
  <c r="E447" i="5"/>
  <c r="E446" i="5"/>
  <c r="E445" i="5"/>
  <c r="E444" i="5"/>
  <c r="E443" i="5"/>
  <c r="E442" i="5"/>
  <c r="E441" i="5"/>
  <c r="E440" i="5"/>
  <c r="E439" i="5"/>
  <c r="E438" i="5"/>
  <c r="E437" i="5"/>
  <c r="E436" i="5"/>
  <c r="E435" i="5"/>
  <c r="E434" i="5"/>
  <c r="E433" i="5"/>
  <c r="E432" i="5"/>
  <c r="E431" i="5"/>
  <c r="E430" i="5"/>
  <c r="E429" i="5"/>
  <c r="E428" i="5"/>
  <c r="E427" i="5"/>
  <c r="E426" i="5"/>
  <c r="E425" i="5"/>
  <c r="E424" i="5"/>
  <c r="E423" i="5"/>
  <c r="E422" i="5"/>
  <c r="E421" i="5"/>
  <c r="E420" i="5"/>
  <c r="E419" i="5"/>
  <c r="E418" i="5"/>
  <c r="E417" i="5"/>
  <c r="E416" i="5"/>
  <c r="E415" i="5"/>
  <c r="E414" i="5"/>
  <c r="E413" i="5"/>
  <c r="E412" i="5"/>
  <c r="E411" i="5"/>
  <c r="E410" i="5"/>
  <c r="E409" i="5"/>
  <c r="E408" i="5"/>
  <c r="E407" i="5"/>
  <c r="E406" i="5"/>
  <c r="E405" i="5"/>
  <c r="E404" i="5"/>
  <c r="E403" i="5"/>
  <c r="E402" i="5"/>
  <c r="E401" i="5"/>
  <c r="E400" i="5"/>
  <c r="E399" i="5"/>
  <c r="E398" i="5"/>
  <c r="E397" i="5"/>
  <c r="E396" i="5"/>
  <c r="E395" i="5"/>
  <c r="E394" i="5"/>
  <c r="E393" i="5"/>
  <c r="E392" i="5"/>
  <c r="E391" i="5"/>
  <c r="E390" i="5"/>
  <c r="E389" i="5"/>
  <c r="E388" i="5"/>
  <c r="E387" i="5"/>
  <c r="E386" i="5"/>
  <c r="E385" i="5"/>
  <c r="E384" i="5"/>
  <c r="E383" i="5"/>
  <c r="E382" i="5"/>
  <c r="E381" i="5"/>
  <c r="E380" i="5"/>
  <c r="E379" i="5"/>
  <c r="E378" i="5"/>
  <c r="E377" i="5"/>
  <c r="E376" i="5"/>
  <c r="E375" i="5"/>
  <c r="E374" i="5"/>
  <c r="E373" i="5"/>
  <c r="E372" i="5"/>
  <c r="E371" i="5"/>
  <c r="E370" i="5"/>
  <c r="E369" i="5"/>
  <c r="E368" i="5"/>
  <c r="E367" i="5"/>
  <c r="E366" i="5"/>
  <c r="E365" i="5"/>
  <c r="E364" i="5"/>
  <c r="E363" i="5"/>
  <c r="E362" i="5"/>
  <c r="E361" i="5"/>
  <c r="E360" i="5"/>
  <c r="E359" i="5"/>
  <c r="E358" i="5"/>
  <c r="E357" i="5"/>
  <c r="E356" i="5"/>
  <c r="E355" i="5"/>
  <c r="E354" i="5"/>
  <c r="E353" i="5"/>
  <c r="E352" i="5"/>
  <c r="E351" i="5"/>
  <c r="E350" i="5"/>
  <c r="E349" i="5"/>
  <c r="E348" i="5"/>
  <c r="E347" i="5"/>
  <c r="E346" i="5"/>
  <c r="E345" i="5"/>
  <c r="E344" i="5"/>
  <c r="E343" i="5"/>
  <c r="E342" i="5"/>
  <c r="E341" i="5"/>
  <c r="E340" i="5"/>
  <c r="E339" i="5"/>
  <c r="E338" i="5"/>
  <c r="E337" i="5"/>
  <c r="E336" i="5"/>
  <c r="E335" i="5"/>
  <c r="E334" i="5"/>
  <c r="E333" i="5"/>
  <c r="E332" i="5"/>
  <c r="E331" i="5"/>
  <c r="E330" i="5"/>
  <c r="E329" i="5"/>
  <c r="E328" i="5"/>
  <c r="E327" i="5"/>
  <c r="E326" i="5"/>
  <c r="E325" i="5"/>
  <c r="E324" i="5"/>
  <c r="E323" i="5"/>
  <c r="E322" i="5"/>
  <c r="E321" i="5"/>
  <c r="E320" i="5"/>
  <c r="E319" i="5"/>
  <c r="E318" i="5"/>
  <c r="E317" i="5"/>
  <c r="E316" i="5"/>
  <c r="E315" i="5"/>
  <c r="E314" i="5"/>
  <c r="E313" i="5"/>
  <c r="E312" i="5"/>
  <c r="E311" i="5"/>
  <c r="E310" i="5"/>
  <c r="E309" i="5"/>
  <c r="E308" i="5"/>
  <c r="E307" i="5"/>
  <c r="E306" i="5"/>
  <c r="E305" i="5"/>
  <c r="E304" i="5"/>
  <c r="E303" i="5"/>
  <c r="E302" i="5"/>
  <c r="E301" i="5"/>
  <c r="E300" i="5"/>
  <c r="E299" i="5"/>
  <c r="E298" i="5"/>
  <c r="E297" i="5"/>
  <c r="E296" i="5"/>
  <c r="E295" i="5"/>
  <c r="E294" i="5"/>
  <c r="E293" i="5"/>
  <c r="E292" i="5"/>
  <c r="E291" i="5"/>
  <c r="E290" i="5"/>
  <c r="E289" i="5"/>
  <c r="E288" i="5"/>
  <c r="E287" i="5"/>
  <c r="E286" i="5"/>
  <c r="E285" i="5"/>
  <c r="E284" i="5"/>
  <c r="E283" i="5"/>
  <c r="E282" i="5"/>
  <c r="E281" i="5"/>
  <c r="E280" i="5"/>
  <c r="E279" i="5"/>
  <c r="E278" i="5"/>
  <c r="E277" i="5"/>
  <c r="E276" i="5"/>
  <c r="E275" i="5"/>
  <c r="E274" i="5"/>
  <c r="E273" i="5"/>
  <c r="E272" i="5"/>
  <c r="E271" i="5"/>
  <c r="E270" i="5"/>
  <c r="E269" i="5"/>
  <c r="E268" i="5"/>
  <c r="E267" i="5"/>
  <c r="E266" i="5"/>
  <c r="E265" i="5"/>
  <c r="E264" i="5"/>
  <c r="E263" i="5"/>
  <c r="E262" i="5"/>
  <c r="E261" i="5"/>
  <c r="E260" i="5"/>
  <c r="E259" i="5"/>
  <c r="E258" i="5"/>
  <c r="E257" i="5"/>
  <c r="E256" i="5"/>
  <c r="E255" i="5"/>
  <c r="E254" i="5"/>
  <c r="E253" i="5"/>
  <c r="E252" i="5"/>
  <c r="E251" i="5"/>
  <c r="E250" i="5"/>
  <c r="E249" i="5"/>
  <c r="E248" i="5"/>
  <c r="E247" i="5"/>
  <c r="E246" i="5"/>
  <c r="E245" i="5"/>
  <c r="E244" i="5"/>
  <c r="E243" i="5"/>
  <c r="E242" i="5"/>
  <c r="E241" i="5"/>
  <c r="E240" i="5"/>
  <c r="E239" i="5"/>
  <c r="E238" i="5"/>
  <c r="E237" i="5"/>
  <c r="E236" i="5"/>
  <c r="E235" i="5"/>
  <c r="E234" i="5"/>
  <c r="E233" i="5"/>
  <c r="E232" i="5"/>
  <c r="E231" i="5"/>
  <c r="E230" i="5"/>
  <c r="E229" i="5"/>
  <c r="E228" i="5"/>
  <c r="E227" i="5"/>
  <c r="E226" i="5"/>
  <c r="E225" i="5"/>
  <c r="E224" i="5"/>
  <c r="E223" i="5"/>
  <c r="E222" i="5"/>
  <c r="E221" i="5"/>
  <c r="E220" i="5"/>
  <c r="E219" i="5"/>
  <c r="E218" i="5"/>
  <c r="E217" i="5"/>
  <c r="E216" i="5"/>
  <c r="E215" i="5"/>
  <c r="E214" i="5"/>
  <c r="E213" i="5"/>
  <c r="E212" i="5"/>
  <c r="E211" i="5"/>
  <c r="E210" i="5"/>
  <c r="E209" i="5"/>
  <c r="E208" i="5"/>
  <c r="E207" i="5"/>
  <c r="E206" i="5"/>
  <c r="E205" i="5"/>
  <c r="E204" i="5"/>
  <c r="E203" i="5"/>
  <c r="E202" i="5"/>
  <c r="E201" i="5"/>
  <c r="E200" i="5"/>
  <c r="E199" i="5"/>
  <c r="E198" i="5"/>
  <c r="E197" i="5"/>
  <c r="E196" i="5"/>
  <c r="E195" i="5"/>
  <c r="E194" i="5"/>
  <c r="E193" i="5"/>
  <c r="E192" i="5"/>
  <c r="E191" i="5"/>
  <c r="E190" i="5"/>
  <c r="E189" i="5"/>
  <c r="E188" i="5"/>
  <c r="E187" i="5"/>
  <c r="E186" i="5"/>
  <c r="E185" i="5"/>
  <c r="E184" i="5"/>
  <c r="E183" i="5"/>
  <c r="E182" i="5"/>
  <c r="E181" i="5"/>
  <c r="E180" i="5"/>
  <c r="E179" i="5"/>
  <c r="E178" i="5"/>
  <c r="E177" i="5"/>
  <c r="E176" i="5"/>
  <c r="E175" i="5"/>
  <c r="E174" i="5"/>
  <c r="E173" i="5"/>
  <c r="E172" i="5"/>
  <c r="E171" i="5"/>
  <c r="E170" i="5"/>
  <c r="E169" i="5"/>
  <c r="E168" i="5"/>
  <c r="E167" i="5"/>
  <c r="E166" i="5"/>
  <c r="E165" i="5"/>
  <c r="E164" i="5"/>
  <c r="E163" i="5"/>
  <c r="E162" i="5"/>
  <c r="E161" i="5"/>
  <c r="E160" i="5"/>
  <c r="E159" i="5"/>
  <c r="E158" i="5"/>
  <c r="E157" i="5"/>
  <c r="E156" i="5"/>
  <c r="E155" i="5"/>
  <c r="E154" i="5"/>
  <c r="E153" i="5"/>
  <c r="E152" i="5"/>
  <c r="E151" i="5"/>
  <c r="E150" i="5"/>
  <c r="E149" i="5"/>
  <c r="E148" i="5"/>
  <c r="E147" i="5"/>
  <c r="E146" i="5"/>
  <c r="E145" i="5"/>
  <c r="E144" i="5"/>
  <c r="E143" i="5"/>
  <c r="E142" i="5"/>
  <c r="E141" i="5"/>
  <c r="E140" i="5"/>
  <c r="E139" i="5"/>
  <c r="E138" i="5"/>
  <c r="E137" i="5"/>
  <c r="E136" i="5"/>
  <c r="E135" i="5"/>
  <c r="E134" i="5"/>
  <c r="E133" i="5"/>
  <c r="E132" i="5"/>
  <c r="E131" i="5"/>
  <c r="E130" i="5"/>
  <c r="E129" i="5"/>
  <c r="E128" i="5"/>
  <c r="E127" i="5"/>
  <c r="E126" i="5"/>
  <c r="E125" i="5"/>
  <c r="E124" i="5"/>
  <c r="E123" i="5"/>
  <c r="E122" i="5"/>
  <c r="E121" i="5"/>
  <c r="E120" i="5"/>
  <c r="E119" i="5"/>
  <c r="E118" i="5"/>
  <c r="E117" i="5"/>
  <c r="E116" i="5"/>
  <c r="E115" i="5"/>
  <c r="E114" i="5"/>
  <c r="E113" i="5"/>
  <c r="E112" i="5"/>
  <c r="E111" i="5"/>
  <c r="E110" i="5"/>
  <c r="E109" i="5"/>
  <c r="E108" i="5"/>
  <c r="E107" i="5"/>
  <c r="E106" i="5"/>
  <c r="E105" i="5"/>
  <c r="E104" i="5"/>
  <c r="E103" i="5"/>
  <c r="E102" i="5"/>
  <c r="E101" i="5"/>
  <c r="E100" i="5"/>
  <c r="E99" i="5"/>
  <c r="E98" i="5"/>
  <c r="E97" i="5"/>
  <c r="E96" i="5"/>
  <c r="E95" i="5"/>
  <c r="E94" i="5"/>
  <c r="E93" i="5"/>
  <c r="E92" i="5"/>
  <c r="E91" i="5"/>
  <c r="E90" i="5"/>
  <c r="E89" i="5"/>
  <c r="E88" i="5"/>
  <c r="E87" i="5"/>
  <c r="E86" i="5"/>
  <c r="E85" i="5"/>
  <c r="E84" i="5"/>
  <c r="E83" i="5"/>
  <c r="E82" i="5"/>
  <c r="E81" i="5"/>
  <c r="E80" i="5"/>
  <c r="E79" i="5"/>
  <c r="E78" i="5"/>
  <c r="E77" i="5"/>
  <c r="E76" i="5"/>
  <c r="E75" i="5"/>
  <c r="E74" i="5"/>
  <c r="E73" i="5"/>
  <c r="E72" i="5"/>
  <c r="E71" i="5"/>
  <c r="E70" i="5"/>
  <c r="E69" i="5"/>
  <c r="E68" i="5"/>
  <c r="E67" i="5"/>
  <c r="E66" i="5"/>
  <c r="E65" i="5"/>
  <c r="E64" i="5"/>
  <c r="E63" i="5"/>
  <c r="E62" i="5"/>
  <c r="E61" i="5"/>
  <c r="E60" i="5"/>
  <c r="E59" i="5"/>
  <c r="E58" i="5"/>
  <c r="E57" i="5"/>
  <c r="E56" i="5"/>
  <c r="E55" i="5"/>
  <c r="E54" i="5"/>
  <c r="E53" i="5"/>
  <c r="E52" i="5"/>
  <c r="E51" i="5"/>
  <c r="E50" i="5"/>
  <c r="E49" i="5"/>
  <c r="E48" i="5"/>
  <c r="E47" i="5"/>
  <c r="E46" i="5"/>
  <c r="E45" i="5"/>
  <c r="E44" i="5"/>
  <c r="E43" i="5"/>
  <c r="E42" i="5"/>
  <c r="E41" i="5"/>
  <c r="E40" i="5"/>
  <c r="E39" i="5"/>
  <c r="E38" i="5"/>
  <c r="E37" i="5"/>
  <c r="E36" i="5"/>
  <c r="E35" i="5"/>
  <c r="E34" i="5"/>
  <c r="E33" i="5"/>
  <c r="E32" i="5"/>
  <c r="E31" i="5"/>
  <c r="E30" i="5"/>
  <c r="E29" i="5"/>
  <c r="E28" i="5"/>
  <c r="E27" i="5"/>
  <c r="E26" i="5"/>
  <c r="E25" i="5"/>
  <c r="E24" i="5"/>
  <c r="E23" i="5"/>
  <c r="E22" i="5"/>
  <c r="E21" i="5"/>
  <c r="E20" i="5"/>
  <c r="E19" i="5"/>
  <c r="E18" i="5"/>
  <c r="E17" i="5"/>
  <c r="E16" i="5"/>
  <c r="E15" i="5"/>
  <c r="E14" i="5"/>
  <c r="E13" i="5"/>
  <c r="E12" i="5"/>
  <c r="E11" i="5"/>
  <c r="E10" i="5"/>
  <c r="E9" i="5"/>
  <c r="E8" i="5"/>
  <c r="E7" i="5"/>
  <c r="E6" i="5"/>
  <c r="E5" i="5"/>
  <c r="E4" i="5"/>
  <c r="E3" i="4"/>
  <c r="BV451" i="4"/>
  <c r="BU451" i="4"/>
  <c r="BT451" i="4"/>
  <c r="BS451" i="4"/>
  <c r="BR451" i="4"/>
  <c r="BQ451" i="4"/>
  <c r="BP451" i="4"/>
  <c r="BO451" i="4"/>
  <c r="BN451" i="4"/>
  <c r="BM451" i="4"/>
  <c r="BL451" i="4"/>
  <c r="BK451" i="4"/>
  <c r="BJ451" i="4"/>
  <c r="BI451" i="4"/>
  <c r="BH451" i="4"/>
  <c r="BG451" i="4"/>
  <c r="BF451" i="4"/>
  <c r="BE451" i="4"/>
  <c r="BD451" i="4"/>
  <c r="BC451" i="4"/>
  <c r="BB451" i="4"/>
  <c r="BA451" i="4"/>
  <c r="AZ451" i="4"/>
  <c r="AY451" i="4"/>
  <c r="AX451" i="4"/>
  <c r="AW451" i="4"/>
  <c r="AV451" i="4"/>
  <c r="AU451" i="4"/>
  <c r="AT451" i="4"/>
  <c r="AS451" i="4"/>
  <c r="AR451" i="4"/>
  <c r="AQ451" i="4"/>
  <c r="AP451" i="4"/>
  <c r="AO451" i="4"/>
  <c r="AN451" i="4"/>
  <c r="AM451" i="4"/>
  <c r="AL451" i="4"/>
  <c r="AK451" i="4"/>
  <c r="AJ451" i="4"/>
  <c r="AI451" i="4"/>
  <c r="AH451" i="4"/>
  <c r="AG451" i="4"/>
  <c r="AF451" i="4"/>
  <c r="AE451" i="4"/>
  <c r="AD451" i="4"/>
  <c r="AC451" i="4"/>
  <c r="AB451" i="4"/>
  <c r="AA451" i="4"/>
  <c r="Z451" i="4"/>
  <c r="Y451" i="4"/>
  <c r="X451" i="4"/>
  <c r="W451" i="4"/>
  <c r="V451" i="4"/>
  <c r="U451" i="4"/>
  <c r="T451" i="4"/>
  <c r="S451" i="4"/>
  <c r="R451" i="4"/>
  <c r="Q451" i="4"/>
  <c r="P451" i="4"/>
  <c r="O451" i="4"/>
  <c r="N451" i="4"/>
  <c r="M451" i="4"/>
  <c r="L451" i="4"/>
  <c r="K451" i="4"/>
  <c r="J451" i="4"/>
  <c r="I451" i="4"/>
  <c r="H451" i="4"/>
  <c r="G451" i="4"/>
  <c r="F451" i="4"/>
  <c r="E450" i="4"/>
  <c r="E449" i="4"/>
  <c r="E448" i="4"/>
  <c r="E447" i="4"/>
  <c r="E446" i="4"/>
  <c r="E445" i="4"/>
  <c r="E444" i="4"/>
  <c r="E443" i="4"/>
  <c r="E442" i="4"/>
  <c r="E441" i="4"/>
  <c r="E440" i="4"/>
  <c r="E439" i="4"/>
  <c r="E438" i="4"/>
  <c r="E437" i="4"/>
  <c r="E436" i="4"/>
  <c r="E435" i="4"/>
  <c r="E434" i="4"/>
  <c r="E433" i="4"/>
  <c r="E432" i="4"/>
  <c r="E431" i="4"/>
  <c r="E430" i="4"/>
  <c r="E429" i="4"/>
  <c r="E428" i="4"/>
  <c r="E427" i="4"/>
  <c r="E426" i="4"/>
  <c r="E425" i="4"/>
  <c r="E424" i="4"/>
  <c r="E423" i="4"/>
  <c r="E422" i="4"/>
  <c r="E421" i="4"/>
  <c r="E420" i="4"/>
  <c r="E419" i="4"/>
  <c r="E418" i="4"/>
  <c r="E417" i="4"/>
  <c r="E416" i="4"/>
  <c r="E415" i="4"/>
  <c r="E414" i="4"/>
  <c r="E413" i="4"/>
  <c r="E412" i="4"/>
  <c r="E411" i="4"/>
  <c r="E410" i="4"/>
  <c r="E409" i="4"/>
  <c r="E408" i="4"/>
  <c r="E407" i="4"/>
  <c r="E406" i="4"/>
  <c r="E405" i="4"/>
  <c r="E404" i="4"/>
  <c r="E403" i="4"/>
  <c r="E402" i="4"/>
  <c r="E401" i="4"/>
  <c r="E400" i="4"/>
  <c r="E399" i="4"/>
  <c r="E398" i="4"/>
  <c r="E397" i="4"/>
  <c r="E396" i="4"/>
  <c r="E395" i="4"/>
  <c r="E394" i="4"/>
  <c r="E393" i="4"/>
  <c r="E392" i="4"/>
  <c r="E391" i="4"/>
  <c r="E390" i="4"/>
  <c r="E389" i="4"/>
  <c r="E388" i="4"/>
  <c r="E387" i="4"/>
  <c r="E386" i="4"/>
  <c r="E385" i="4"/>
  <c r="E384" i="4"/>
  <c r="E383" i="4"/>
  <c r="E382" i="4"/>
  <c r="E381" i="4"/>
  <c r="E380" i="4"/>
  <c r="E379" i="4"/>
  <c r="E378" i="4"/>
  <c r="E377" i="4"/>
  <c r="E376" i="4"/>
  <c r="E375" i="4"/>
  <c r="E374" i="4"/>
  <c r="E373" i="4"/>
  <c r="E372" i="4"/>
  <c r="E371" i="4"/>
  <c r="E370" i="4"/>
  <c r="E369" i="4"/>
  <c r="E368" i="4"/>
  <c r="E367" i="4"/>
  <c r="E366" i="4"/>
  <c r="E365" i="4"/>
  <c r="E364" i="4"/>
  <c r="E363" i="4"/>
  <c r="E362" i="4"/>
  <c r="E361" i="4"/>
  <c r="E360" i="4"/>
  <c r="E359" i="4"/>
  <c r="E358" i="4"/>
  <c r="E357" i="4"/>
  <c r="E356" i="4"/>
  <c r="E355" i="4"/>
  <c r="E354" i="4"/>
  <c r="E353" i="4"/>
  <c r="E352" i="4"/>
  <c r="E351" i="4"/>
  <c r="E350" i="4"/>
  <c r="E349" i="4"/>
  <c r="E348" i="4"/>
  <c r="E347" i="4"/>
  <c r="E346" i="4"/>
  <c r="E345" i="4"/>
  <c r="E344" i="4"/>
  <c r="E343" i="4"/>
  <c r="E342" i="4"/>
  <c r="E341" i="4"/>
  <c r="E340" i="4"/>
  <c r="E339" i="4"/>
  <c r="E338" i="4"/>
  <c r="E337" i="4"/>
  <c r="E336" i="4"/>
  <c r="E335" i="4"/>
  <c r="E334" i="4"/>
  <c r="E333" i="4"/>
  <c r="E332" i="4"/>
  <c r="E331" i="4"/>
  <c r="E330" i="4"/>
  <c r="E329" i="4"/>
  <c r="E328" i="4"/>
  <c r="E327" i="4"/>
  <c r="E326" i="4"/>
  <c r="E325" i="4"/>
  <c r="E324" i="4"/>
  <c r="E323" i="4"/>
  <c r="E322" i="4"/>
  <c r="E321" i="4"/>
  <c r="E320" i="4"/>
  <c r="E319" i="4"/>
  <c r="E318" i="4"/>
  <c r="E317" i="4"/>
  <c r="E316" i="4"/>
  <c r="E315" i="4"/>
  <c r="E314" i="4"/>
  <c r="E313" i="4"/>
  <c r="E312" i="4"/>
  <c r="E311" i="4"/>
  <c r="E310" i="4"/>
  <c r="E309" i="4"/>
  <c r="E308" i="4"/>
  <c r="E307" i="4"/>
  <c r="E306" i="4"/>
  <c r="E305" i="4"/>
  <c r="E304" i="4"/>
  <c r="E303" i="4"/>
  <c r="E302" i="4"/>
  <c r="E301" i="4"/>
  <c r="E300" i="4"/>
  <c r="E299" i="4"/>
  <c r="E298" i="4"/>
  <c r="E297" i="4"/>
  <c r="E296" i="4"/>
  <c r="E295" i="4"/>
  <c r="E294" i="4"/>
  <c r="E293" i="4"/>
  <c r="E292" i="4"/>
  <c r="E291" i="4"/>
  <c r="E290" i="4"/>
  <c r="E289" i="4"/>
  <c r="E288" i="4"/>
  <c r="E287" i="4"/>
  <c r="E286" i="4"/>
  <c r="E285" i="4"/>
  <c r="E284" i="4"/>
  <c r="E283" i="4"/>
  <c r="E282" i="4"/>
  <c r="E281" i="4"/>
  <c r="E280" i="4"/>
  <c r="E279" i="4"/>
  <c r="E278" i="4"/>
  <c r="E277" i="4"/>
  <c r="E276" i="4"/>
  <c r="E275" i="4"/>
  <c r="E274" i="4"/>
  <c r="E273" i="4"/>
  <c r="E272" i="4"/>
  <c r="E271" i="4"/>
  <c r="E270" i="4"/>
  <c r="E269" i="4"/>
  <c r="E268" i="4"/>
  <c r="E267" i="4"/>
  <c r="E266" i="4"/>
  <c r="E265" i="4"/>
  <c r="E264" i="4"/>
  <c r="E263" i="4"/>
  <c r="E262" i="4"/>
  <c r="E261" i="4"/>
  <c r="E260" i="4"/>
  <c r="E259" i="4"/>
  <c r="E258" i="4"/>
  <c r="E257" i="4"/>
  <c r="E256" i="4"/>
  <c r="E255" i="4"/>
  <c r="E254" i="4"/>
  <c r="E253" i="4"/>
  <c r="E252" i="4"/>
  <c r="E251" i="4"/>
  <c r="E250" i="4"/>
  <c r="E249" i="4"/>
  <c r="E248" i="4"/>
  <c r="E247" i="4"/>
  <c r="E246" i="4"/>
  <c r="E245" i="4"/>
  <c r="E244" i="4"/>
  <c r="E243" i="4"/>
  <c r="E242" i="4"/>
  <c r="E241" i="4"/>
  <c r="E240" i="4"/>
  <c r="E239" i="4"/>
  <c r="E238" i="4"/>
  <c r="E237" i="4"/>
  <c r="E236" i="4"/>
  <c r="E235" i="4"/>
  <c r="E234" i="4"/>
  <c r="E233" i="4"/>
  <c r="E232" i="4"/>
  <c r="E231" i="4"/>
  <c r="E230" i="4"/>
  <c r="E229" i="4"/>
  <c r="E228" i="4"/>
  <c r="E227" i="4"/>
  <c r="E226" i="4"/>
  <c r="E225" i="4"/>
  <c r="E224" i="4"/>
  <c r="E223" i="4"/>
  <c r="E222" i="4"/>
  <c r="E221" i="4"/>
  <c r="E220" i="4"/>
  <c r="E219" i="4"/>
  <c r="E218" i="4"/>
  <c r="E217" i="4"/>
  <c r="E216" i="4"/>
  <c r="E215" i="4"/>
  <c r="E214" i="4"/>
  <c r="E213" i="4"/>
  <c r="E212" i="4"/>
  <c r="E211" i="4"/>
  <c r="E210" i="4"/>
  <c r="E209" i="4"/>
  <c r="E208" i="4"/>
  <c r="E207" i="4"/>
  <c r="E206" i="4"/>
  <c r="E205" i="4"/>
  <c r="E204" i="4"/>
  <c r="E203" i="4"/>
  <c r="E202" i="4"/>
  <c r="E201" i="4"/>
  <c r="E200" i="4"/>
  <c r="E199" i="4"/>
  <c r="E198" i="4"/>
  <c r="E197" i="4"/>
  <c r="E196" i="4"/>
  <c r="E195" i="4"/>
  <c r="E194" i="4"/>
  <c r="E193" i="4"/>
  <c r="E192" i="4"/>
  <c r="E191" i="4"/>
  <c r="E190" i="4"/>
  <c r="E189" i="4"/>
  <c r="E188" i="4"/>
  <c r="E187" i="4"/>
  <c r="E186" i="4"/>
  <c r="E185" i="4"/>
  <c r="E184" i="4"/>
  <c r="E183" i="4"/>
  <c r="E182" i="4"/>
  <c r="E181" i="4"/>
  <c r="E180" i="4"/>
  <c r="E179" i="4"/>
  <c r="E178" i="4"/>
  <c r="E177" i="4"/>
  <c r="E176" i="4"/>
  <c r="E175" i="4"/>
  <c r="E174" i="4"/>
  <c r="E173" i="4"/>
  <c r="E172" i="4"/>
  <c r="E171" i="4"/>
  <c r="E170" i="4"/>
  <c r="E169" i="4"/>
  <c r="E168" i="4"/>
  <c r="E167" i="4"/>
  <c r="E166" i="4"/>
  <c r="E165" i="4"/>
  <c r="E164" i="4"/>
  <c r="E163" i="4"/>
  <c r="E162" i="4"/>
  <c r="E161" i="4"/>
  <c r="E160" i="4"/>
  <c r="E159" i="4"/>
  <c r="E158" i="4"/>
  <c r="E157" i="4"/>
  <c r="E156" i="4"/>
  <c r="E155" i="4"/>
  <c r="E154" i="4"/>
  <c r="E153" i="4"/>
  <c r="E152" i="4"/>
  <c r="E151" i="4"/>
  <c r="E150" i="4"/>
  <c r="E149" i="4"/>
  <c r="E148" i="4"/>
  <c r="E147" i="4"/>
  <c r="E146" i="4"/>
  <c r="E145" i="4"/>
  <c r="E144" i="4"/>
  <c r="E143" i="4"/>
  <c r="E142" i="4"/>
  <c r="E141" i="4"/>
  <c r="E140" i="4"/>
  <c r="E139" i="4"/>
  <c r="E138" i="4"/>
  <c r="E137" i="4"/>
  <c r="E136" i="4"/>
  <c r="E135" i="4"/>
  <c r="E134" i="4"/>
  <c r="E133" i="4"/>
  <c r="E132" i="4"/>
  <c r="E131" i="4"/>
  <c r="E130" i="4"/>
  <c r="E129" i="4"/>
  <c r="E128" i="4"/>
  <c r="E127" i="4"/>
  <c r="E126" i="4"/>
  <c r="E125" i="4"/>
  <c r="E124" i="4"/>
  <c r="E123" i="4"/>
  <c r="E122" i="4"/>
  <c r="E121" i="4"/>
  <c r="E120" i="4"/>
  <c r="E119" i="4"/>
  <c r="E118" i="4"/>
  <c r="E117" i="4"/>
  <c r="E116" i="4"/>
  <c r="E115" i="4"/>
  <c r="E114" i="4"/>
  <c r="E113" i="4"/>
  <c r="E112" i="4"/>
  <c r="E111" i="4"/>
  <c r="E110" i="4"/>
  <c r="E109" i="4"/>
  <c r="E108" i="4"/>
  <c r="E107" i="4"/>
  <c r="E106" i="4"/>
  <c r="E105" i="4"/>
  <c r="E104" i="4"/>
  <c r="E103" i="4"/>
  <c r="E102" i="4"/>
  <c r="E101" i="4"/>
  <c r="E100" i="4"/>
  <c r="E99" i="4"/>
  <c r="E98" i="4"/>
  <c r="E97" i="4"/>
  <c r="E96" i="4"/>
  <c r="E95" i="4"/>
  <c r="E94" i="4"/>
  <c r="E93" i="4"/>
  <c r="E92" i="4"/>
  <c r="E91" i="4"/>
  <c r="E90" i="4"/>
  <c r="E89" i="4"/>
  <c r="E88" i="4"/>
  <c r="E87" i="4"/>
  <c r="E86" i="4"/>
  <c r="E85" i="4"/>
  <c r="E84" i="4"/>
  <c r="E83" i="4"/>
  <c r="E82" i="4"/>
  <c r="E81" i="4"/>
  <c r="E80" i="4"/>
  <c r="E79" i="4"/>
  <c r="E78" i="4"/>
  <c r="E77" i="4"/>
  <c r="E76" i="4"/>
  <c r="E75" i="4"/>
  <c r="E74" i="4"/>
  <c r="E73" i="4"/>
  <c r="E72" i="4"/>
  <c r="E71" i="4"/>
  <c r="E70" i="4"/>
  <c r="E69" i="4"/>
  <c r="E68" i="4"/>
  <c r="E67" i="4"/>
  <c r="E66" i="4"/>
  <c r="E65" i="4"/>
  <c r="E64" i="4"/>
  <c r="E63" i="4"/>
  <c r="E62" i="4"/>
  <c r="E61" i="4"/>
  <c r="E60" i="4"/>
  <c r="E59" i="4"/>
  <c r="E58" i="4"/>
  <c r="E57" i="4"/>
  <c r="E56" i="4"/>
  <c r="E55" i="4"/>
  <c r="E54" i="4"/>
  <c r="E53" i="4"/>
  <c r="E52" i="4"/>
  <c r="E51" i="4"/>
  <c r="E50" i="4"/>
  <c r="E49" i="4"/>
  <c r="E48" i="4"/>
  <c r="E47" i="4"/>
  <c r="E46" i="4"/>
  <c r="E45" i="4"/>
  <c r="E44" i="4"/>
  <c r="E43" i="4"/>
  <c r="E42" i="4"/>
  <c r="E41" i="4"/>
  <c r="E40" i="4"/>
  <c r="E39" i="4"/>
  <c r="E38" i="4"/>
  <c r="E37" i="4"/>
  <c r="E36" i="4"/>
  <c r="E35" i="4"/>
  <c r="E34" i="4"/>
  <c r="E33" i="4"/>
  <c r="E32" i="4"/>
  <c r="E31" i="4"/>
  <c r="E30" i="4"/>
  <c r="E29" i="4"/>
  <c r="E28" i="4"/>
  <c r="E27" i="4"/>
  <c r="E26" i="4"/>
  <c r="E25" i="4"/>
  <c r="E24" i="4"/>
  <c r="E23" i="4"/>
  <c r="E22" i="4"/>
  <c r="E21" i="4"/>
  <c r="E20" i="4"/>
  <c r="E19" i="4"/>
  <c r="E18" i="4"/>
  <c r="E17" i="4"/>
  <c r="E16" i="4"/>
  <c r="E15" i="4"/>
  <c r="E14" i="4"/>
  <c r="E13" i="4"/>
  <c r="E12" i="4"/>
  <c r="E11" i="4"/>
  <c r="E10" i="4"/>
  <c r="E9" i="4"/>
  <c r="E8" i="4"/>
  <c r="E7" i="4"/>
  <c r="E6" i="4"/>
  <c r="E5" i="4"/>
  <c r="E4" i="4"/>
  <c r="E4" i="3"/>
  <c r="D4" i="3" s="1"/>
  <c r="E5" i="3"/>
  <c r="D5" i="3" s="1"/>
  <c r="E6" i="3"/>
  <c r="D6" i="3" s="1"/>
  <c r="E7" i="3"/>
  <c r="D7" i="3" s="1"/>
  <c r="E8" i="3"/>
  <c r="D8" i="3" s="1"/>
  <c r="E9" i="3"/>
  <c r="D9" i="3" s="1"/>
  <c r="E10" i="3"/>
  <c r="D10" i="3" s="1"/>
  <c r="E11" i="3"/>
  <c r="D11" i="3" s="1"/>
  <c r="E12" i="3"/>
  <c r="D12" i="3" s="1"/>
  <c r="E13" i="3"/>
  <c r="D13" i="3" s="1"/>
  <c r="E14" i="3"/>
  <c r="D14" i="3" s="1"/>
  <c r="E15" i="3"/>
  <c r="D15" i="3" s="1"/>
  <c r="E16" i="3"/>
  <c r="D16" i="3" s="1"/>
  <c r="E17" i="3"/>
  <c r="D17" i="3" s="1"/>
  <c r="E18" i="3"/>
  <c r="D18" i="3" s="1"/>
  <c r="E19" i="3"/>
  <c r="D19" i="3" s="1"/>
  <c r="E20" i="3"/>
  <c r="D20" i="3" s="1"/>
  <c r="E21" i="3"/>
  <c r="D21" i="3" s="1"/>
  <c r="E22" i="3"/>
  <c r="D22" i="3" s="1"/>
  <c r="E23" i="3"/>
  <c r="D23" i="3" s="1"/>
  <c r="E24" i="3"/>
  <c r="D24" i="3" s="1"/>
  <c r="E25" i="3"/>
  <c r="D25" i="3" s="1"/>
  <c r="E26" i="3"/>
  <c r="D26" i="3" s="1"/>
  <c r="E27" i="3"/>
  <c r="D27" i="3" s="1"/>
  <c r="E28" i="3"/>
  <c r="D28" i="3" s="1"/>
  <c r="E29" i="3"/>
  <c r="D29" i="3" s="1"/>
  <c r="E30" i="3"/>
  <c r="D30" i="3" s="1"/>
  <c r="E31" i="3"/>
  <c r="D31" i="3" s="1"/>
  <c r="E32" i="3"/>
  <c r="D32" i="3" s="1"/>
  <c r="E33" i="3"/>
  <c r="D33" i="3" s="1"/>
  <c r="E34" i="3"/>
  <c r="D34" i="3" s="1"/>
  <c r="E35" i="3"/>
  <c r="D35" i="3" s="1"/>
  <c r="E36" i="3"/>
  <c r="D36" i="3" s="1"/>
  <c r="E37" i="3"/>
  <c r="D37" i="3" s="1"/>
  <c r="E38" i="3"/>
  <c r="D38" i="3" s="1"/>
  <c r="E39" i="3"/>
  <c r="D39" i="3" s="1"/>
  <c r="E40" i="3"/>
  <c r="D40" i="3" s="1"/>
  <c r="E41" i="3"/>
  <c r="D41" i="3" s="1"/>
  <c r="E42" i="3"/>
  <c r="D42" i="3" s="1"/>
  <c r="E43" i="3"/>
  <c r="D43" i="3" s="1"/>
  <c r="E44" i="3"/>
  <c r="D44" i="3" s="1"/>
  <c r="E45" i="3"/>
  <c r="D45" i="3" s="1"/>
  <c r="E46" i="3"/>
  <c r="D46" i="3" s="1"/>
  <c r="E47" i="3"/>
  <c r="D47" i="3" s="1"/>
  <c r="E48" i="3"/>
  <c r="D48" i="3" s="1"/>
  <c r="E49" i="3"/>
  <c r="D49" i="3" s="1"/>
  <c r="E50" i="3"/>
  <c r="D50" i="3" s="1"/>
  <c r="E51" i="3"/>
  <c r="D51" i="3" s="1"/>
  <c r="E52" i="3"/>
  <c r="D52" i="3" s="1"/>
  <c r="E53" i="3"/>
  <c r="D53" i="3" s="1"/>
  <c r="E54" i="3"/>
  <c r="D54" i="3" s="1"/>
  <c r="E55" i="3"/>
  <c r="D55" i="3" s="1"/>
  <c r="E56" i="3"/>
  <c r="D56" i="3" s="1"/>
  <c r="E57" i="3"/>
  <c r="D57" i="3" s="1"/>
  <c r="E58" i="3"/>
  <c r="D58" i="3" s="1"/>
  <c r="E59" i="3"/>
  <c r="D59" i="3" s="1"/>
  <c r="E60" i="3"/>
  <c r="D60" i="3" s="1"/>
  <c r="E61" i="3"/>
  <c r="D61" i="3" s="1"/>
  <c r="E62" i="3"/>
  <c r="D62" i="3" s="1"/>
  <c r="E63" i="3"/>
  <c r="D63" i="3" s="1"/>
  <c r="E64" i="3"/>
  <c r="D64" i="3" s="1"/>
  <c r="E65" i="3"/>
  <c r="D65" i="3" s="1"/>
  <c r="E66" i="3"/>
  <c r="D66" i="3" s="1"/>
  <c r="E67" i="3"/>
  <c r="D67" i="3" s="1"/>
  <c r="E68" i="3"/>
  <c r="D68" i="3" s="1"/>
  <c r="E69" i="3"/>
  <c r="D69" i="3" s="1"/>
  <c r="E70" i="3"/>
  <c r="D70" i="3" s="1"/>
  <c r="E71" i="3"/>
  <c r="D71" i="3" s="1"/>
  <c r="E72" i="3"/>
  <c r="D72" i="3" s="1"/>
  <c r="E73" i="3"/>
  <c r="D73" i="3" s="1"/>
  <c r="E74" i="3"/>
  <c r="D74" i="3" s="1"/>
  <c r="E75" i="3"/>
  <c r="D75" i="3" s="1"/>
  <c r="E76" i="3"/>
  <c r="D76" i="3" s="1"/>
  <c r="E77" i="3"/>
  <c r="D77" i="3" s="1"/>
  <c r="E78" i="3"/>
  <c r="D78" i="3" s="1"/>
  <c r="E79" i="3"/>
  <c r="D79" i="3" s="1"/>
  <c r="E80" i="3"/>
  <c r="D80" i="3" s="1"/>
  <c r="E81" i="3"/>
  <c r="D81" i="3" s="1"/>
  <c r="E82" i="3"/>
  <c r="D82" i="3" s="1"/>
  <c r="E83" i="3"/>
  <c r="D83" i="3" s="1"/>
  <c r="E84" i="3"/>
  <c r="D84" i="3" s="1"/>
  <c r="E85" i="3"/>
  <c r="D85" i="3" s="1"/>
  <c r="E86" i="3"/>
  <c r="D86" i="3" s="1"/>
  <c r="E87" i="3"/>
  <c r="D87" i="3" s="1"/>
  <c r="E88" i="3"/>
  <c r="D88" i="3" s="1"/>
  <c r="E89" i="3"/>
  <c r="D89" i="3" s="1"/>
  <c r="E90" i="3"/>
  <c r="D90" i="3" s="1"/>
  <c r="E91" i="3"/>
  <c r="D91" i="3" s="1"/>
  <c r="E92" i="3"/>
  <c r="D92" i="3" s="1"/>
  <c r="E93" i="3"/>
  <c r="D93" i="3" s="1"/>
  <c r="E94" i="3"/>
  <c r="D94" i="3" s="1"/>
  <c r="E95" i="3"/>
  <c r="D95" i="3" s="1"/>
  <c r="E96" i="3"/>
  <c r="D96" i="3" s="1"/>
  <c r="E97" i="3"/>
  <c r="D97" i="3" s="1"/>
  <c r="E98" i="3"/>
  <c r="D98" i="3" s="1"/>
  <c r="E99" i="3"/>
  <c r="D99" i="3" s="1"/>
  <c r="E100" i="3"/>
  <c r="D100" i="3" s="1"/>
  <c r="E101" i="3"/>
  <c r="D101" i="3" s="1"/>
  <c r="E102" i="3"/>
  <c r="D102" i="3" s="1"/>
  <c r="E103" i="3"/>
  <c r="D103" i="3" s="1"/>
  <c r="E104" i="3"/>
  <c r="D104" i="3" s="1"/>
  <c r="E105" i="3"/>
  <c r="D105" i="3" s="1"/>
  <c r="E106" i="3"/>
  <c r="D106" i="3" s="1"/>
  <c r="E107" i="3"/>
  <c r="D107" i="3" s="1"/>
  <c r="E108" i="3"/>
  <c r="D108" i="3" s="1"/>
  <c r="E109" i="3"/>
  <c r="D109" i="3" s="1"/>
  <c r="E110" i="3"/>
  <c r="D110" i="3" s="1"/>
  <c r="E111" i="3"/>
  <c r="D111" i="3" s="1"/>
  <c r="E112" i="3"/>
  <c r="D112" i="3" s="1"/>
  <c r="E113" i="3"/>
  <c r="D113" i="3" s="1"/>
  <c r="E114" i="3"/>
  <c r="D114" i="3" s="1"/>
  <c r="E115" i="3"/>
  <c r="D115" i="3" s="1"/>
  <c r="E116" i="3"/>
  <c r="D116" i="3" s="1"/>
  <c r="E117" i="3"/>
  <c r="D117" i="3" s="1"/>
  <c r="E118" i="3"/>
  <c r="D118" i="3" s="1"/>
  <c r="E119" i="3"/>
  <c r="D119" i="3" s="1"/>
  <c r="E120" i="3"/>
  <c r="D120" i="3" s="1"/>
  <c r="E121" i="3"/>
  <c r="D121" i="3" s="1"/>
  <c r="E122" i="3"/>
  <c r="D122" i="3" s="1"/>
  <c r="E123" i="3"/>
  <c r="D123" i="3" s="1"/>
  <c r="E124" i="3"/>
  <c r="D124" i="3" s="1"/>
  <c r="E125" i="3"/>
  <c r="D125" i="3" s="1"/>
  <c r="E126" i="3"/>
  <c r="D126" i="3" s="1"/>
  <c r="E127" i="3"/>
  <c r="D127" i="3" s="1"/>
  <c r="E128" i="3"/>
  <c r="D128" i="3" s="1"/>
  <c r="E129" i="3"/>
  <c r="D129" i="3" s="1"/>
  <c r="E130" i="3"/>
  <c r="D130" i="3" s="1"/>
  <c r="E131" i="3"/>
  <c r="D131" i="3" s="1"/>
  <c r="E132" i="3"/>
  <c r="D132" i="3" s="1"/>
  <c r="E133" i="3"/>
  <c r="D133" i="3" s="1"/>
  <c r="E134" i="3"/>
  <c r="D134" i="3" s="1"/>
  <c r="E135" i="3"/>
  <c r="D135" i="3" s="1"/>
  <c r="E136" i="3"/>
  <c r="D136" i="3" s="1"/>
  <c r="E137" i="3"/>
  <c r="D137" i="3" s="1"/>
  <c r="E138" i="3"/>
  <c r="D138" i="3" s="1"/>
  <c r="E139" i="3"/>
  <c r="D139" i="3" s="1"/>
  <c r="E140" i="3"/>
  <c r="D140" i="3" s="1"/>
  <c r="E141" i="3"/>
  <c r="D141" i="3" s="1"/>
  <c r="E142" i="3"/>
  <c r="D142" i="3" s="1"/>
  <c r="E143" i="3"/>
  <c r="D143" i="3" s="1"/>
  <c r="E144" i="3"/>
  <c r="D144" i="3" s="1"/>
  <c r="E145" i="3"/>
  <c r="D145" i="3" s="1"/>
  <c r="E146" i="3"/>
  <c r="D146" i="3" s="1"/>
  <c r="E147" i="3"/>
  <c r="D147" i="3" s="1"/>
  <c r="E148" i="3"/>
  <c r="D148" i="3" s="1"/>
  <c r="E149" i="3"/>
  <c r="D149" i="3" s="1"/>
  <c r="E150" i="3"/>
  <c r="D150" i="3" s="1"/>
  <c r="E151" i="3"/>
  <c r="D151" i="3" s="1"/>
  <c r="E152" i="3"/>
  <c r="D152" i="3" s="1"/>
  <c r="E153" i="3"/>
  <c r="D153" i="3" s="1"/>
  <c r="E154" i="3"/>
  <c r="D154" i="3" s="1"/>
  <c r="E155" i="3"/>
  <c r="D155" i="3" s="1"/>
  <c r="E156" i="3"/>
  <c r="D156" i="3" s="1"/>
  <c r="E157" i="3"/>
  <c r="D157" i="3" s="1"/>
  <c r="E158" i="3"/>
  <c r="D158" i="3" s="1"/>
  <c r="E159" i="3"/>
  <c r="D159" i="3" s="1"/>
  <c r="E160" i="3"/>
  <c r="D160" i="3" s="1"/>
  <c r="E161" i="3"/>
  <c r="D161" i="3" s="1"/>
  <c r="E162" i="3"/>
  <c r="D162" i="3" s="1"/>
  <c r="E163" i="3"/>
  <c r="D163" i="3" s="1"/>
  <c r="E164" i="3"/>
  <c r="D164" i="3" s="1"/>
  <c r="E165" i="3"/>
  <c r="D165" i="3" s="1"/>
  <c r="E166" i="3"/>
  <c r="D166" i="3" s="1"/>
  <c r="E167" i="3"/>
  <c r="D167" i="3" s="1"/>
  <c r="E168" i="3"/>
  <c r="D168" i="3" s="1"/>
  <c r="E169" i="3"/>
  <c r="D169" i="3" s="1"/>
  <c r="E170" i="3"/>
  <c r="D170" i="3" s="1"/>
  <c r="E171" i="3"/>
  <c r="D171" i="3" s="1"/>
  <c r="E172" i="3"/>
  <c r="D172" i="3" s="1"/>
  <c r="E173" i="3"/>
  <c r="D173" i="3" s="1"/>
  <c r="E174" i="3"/>
  <c r="D174" i="3" s="1"/>
  <c r="E175" i="3"/>
  <c r="D175" i="3" s="1"/>
  <c r="E176" i="3"/>
  <c r="D176" i="3" s="1"/>
  <c r="E177" i="3"/>
  <c r="D177" i="3" s="1"/>
  <c r="E178" i="3"/>
  <c r="D178" i="3" s="1"/>
  <c r="E179" i="3"/>
  <c r="D179" i="3" s="1"/>
  <c r="E180" i="3"/>
  <c r="D180" i="3" s="1"/>
  <c r="E181" i="3"/>
  <c r="D181" i="3" s="1"/>
  <c r="E182" i="3"/>
  <c r="D182" i="3" s="1"/>
  <c r="E183" i="3"/>
  <c r="D183" i="3" s="1"/>
  <c r="E184" i="3"/>
  <c r="D184" i="3" s="1"/>
  <c r="E185" i="3"/>
  <c r="D185" i="3" s="1"/>
  <c r="E186" i="3"/>
  <c r="D186" i="3" s="1"/>
  <c r="E187" i="3"/>
  <c r="D187" i="3" s="1"/>
  <c r="E188" i="3"/>
  <c r="D188" i="3" s="1"/>
  <c r="E189" i="3"/>
  <c r="D189" i="3" s="1"/>
  <c r="E190" i="3"/>
  <c r="D190" i="3" s="1"/>
  <c r="E191" i="3"/>
  <c r="D191" i="3" s="1"/>
  <c r="E192" i="3"/>
  <c r="D192" i="3" s="1"/>
  <c r="E193" i="3"/>
  <c r="D193" i="3" s="1"/>
  <c r="E194" i="3"/>
  <c r="D194" i="3" s="1"/>
  <c r="E195" i="3"/>
  <c r="D195" i="3" s="1"/>
  <c r="E196" i="3"/>
  <c r="D196" i="3" s="1"/>
  <c r="E197" i="3"/>
  <c r="D197" i="3" s="1"/>
  <c r="E198" i="3"/>
  <c r="D198" i="3" s="1"/>
  <c r="E199" i="3"/>
  <c r="D199" i="3" s="1"/>
  <c r="E200" i="3"/>
  <c r="D200" i="3" s="1"/>
  <c r="E201" i="3"/>
  <c r="D201" i="3" s="1"/>
  <c r="E202" i="3"/>
  <c r="D202" i="3" s="1"/>
  <c r="E203" i="3"/>
  <c r="D203" i="3" s="1"/>
  <c r="E204" i="3"/>
  <c r="D204" i="3" s="1"/>
  <c r="E205" i="3"/>
  <c r="D205" i="3" s="1"/>
  <c r="E206" i="3"/>
  <c r="D206" i="3" s="1"/>
  <c r="E207" i="3"/>
  <c r="D207" i="3" s="1"/>
  <c r="E208" i="3"/>
  <c r="D208" i="3" s="1"/>
  <c r="E209" i="3"/>
  <c r="D209" i="3" s="1"/>
  <c r="E210" i="3"/>
  <c r="D210" i="3" s="1"/>
  <c r="E211" i="3"/>
  <c r="D211" i="3" s="1"/>
  <c r="E212" i="3"/>
  <c r="D212" i="3" s="1"/>
  <c r="E213" i="3"/>
  <c r="D213" i="3" s="1"/>
  <c r="E214" i="3"/>
  <c r="D214" i="3" s="1"/>
  <c r="E215" i="3"/>
  <c r="D215" i="3" s="1"/>
  <c r="E216" i="3"/>
  <c r="D216" i="3" s="1"/>
  <c r="E217" i="3"/>
  <c r="D217" i="3" s="1"/>
  <c r="E218" i="3"/>
  <c r="D218" i="3" s="1"/>
  <c r="E219" i="3"/>
  <c r="D219" i="3" s="1"/>
  <c r="E220" i="3"/>
  <c r="D220" i="3" s="1"/>
  <c r="E221" i="3"/>
  <c r="D221" i="3" s="1"/>
  <c r="E222" i="3"/>
  <c r="D222" i="3" s="1"/>
  <c r="E223" i="3"/>
  <c r="D223" i="3" s="1"/>
  <c r="E224" i="3"/>
  <c r="D224" i="3" s="1"/>
  <c r="E225" i="3"/>
  <c r="D225" i="3" s="1"/>
  <c r="E226" i="3"/>
  <c r="D226" i="3" s="1"/>
  <c r="E227" i="3"/>
  <c r="D227" i="3" s="1"/>
  <c r="E228" i="3"/>
  <c r="D228" i="3" s="1"/>
  <c r="E229" i="3"/>
  <c r="D229" i="3" s="1"/>
  <c r="E230" i="3"/>
  <c r="D230" i="3" s="1"/>
  <c r="E231" i="3"/>
  <c r="D231" i="3" s="1"/>
  <c r="E232" i="3"/>
  <c r="D232" i="3" s="1"/>
  <c r="E233" i="3"/>
  <c r="D233" i="3" s="1"/>
  <c r="E234" i="3"/>
  <c r="D234" i="3" s="1"/>
  <c r="E235" i="3"/>
  <c r="D235" i="3" s="1"/>
  <c r="E236" i="3"/>
  <c r="D236" i="3" s="1"/>
  <c r="E237" i="3"/>
  <c r="D237" i="3" s="1"/>
  <c r="E238" i="3"/>
  <c r="D238" i="3" s="1"/>
  <c r="E239" i="3"/>
  <c r="D239" i="3" s="1"/>
  <c r="E240" i="3"/>
  <c r="D240" i="3" s="1"/>
  <c r="E241" i="3"/>
  <c r="D241" i="3" s="1"/>
  <c r="E242" i="3"/>
  <c r="D242" i="3" s="1"/>
  <c r="E243" i="3"/>
  <c r="D243" i="3" s="1"/>
  <c r="E244" i="3"/>
  <c r="D244" i="3" s="1"/>
  <c r="E245" i="3"/>
  <c r="D245" i="3" s="1"/>
  <c r="E246" i="3"/>
  <c r="D246" i="3" s="1"/>
  <c r="E247" i="3"/>
  <c r="D247" i="3" s="1"/>
  <c r="E248" i="3"/>
  <c r="D248" i="3" s="1"/>
  <c r="E249" i="3"/>
  <c r="D249" i="3" s="1"/>
  <c r="E250" i="3"/>
  <c r="D250" i="3" s="1"/>
  <c r="E251" i="3"/>
  <c r="D251" i="3" s="1"/>
  <c r="E252" i="3"/>
  <c r="D252" i="3" s="1"/>
  <c r="E253" i="3"/>
  <c r="D253" i="3" s="1"/>
  <c r="E254" i="3"/>
  <c r="D254" i="3" s="1"/>
  <c r="E255" i="3"/>
  <c r="D255" i="3" s="1"/>
  <c r="E256" i="3"/>
  <c r="D256" i="3" s="1"/>
  <c r="E257" i="3"/>
  <c r="D257" i="3" s="1"/>
  <c r="E258" i="3"/>
  <c r="D258" i="3" s="1"/>
  <c r="E259" i="3"/>
  <c r="D259" i="3" s="1"/>
  <c r="E260" i="3"/>
  <c r="D260" i="3" s="1"/>
  <c r="E261" i="3"/>
  <c r="D261" i="3" s="1"/>
  <c r="E262" i="3"/>
  <c r="D262" i="3" s="1"/>
  <c r="E263" i="3"/>
  <c r="D263" i="3" s="1"/>
  <c r="E264" i="3"/>
  <c r="D264" i="3" s="1"/>
  <c r="E265" i="3"/>
  <c r="D265" i="3" s="1"/>
  <c r="E266" i="3"/>
  <c r="D266" i="3" s="1"/>
  <c r="E267" i="3"/>
  <c r="D267" i="3" s="1"/>
  <c r="E268" i="3"/>
  <c r="D268" i="3" s="1"/>
  <c r="E269" i="3"/>
  <c r="D269" i="3" s="1"/>
  <c r="E270" i="3"/>
  <c r="D270" i="3" s="1"/>
  <c r="E271" i="3"/>
  <c r="D271" i="3" s="1"/>
  <c r="E272" i="3"/>
  <c r="D272" i="3" s="1"/>
  <c r="E273" i="3"/>
  <c r="D273" i="3" s="1"/>
  <c r="E274" i="3"/>
  <c r="D274" i="3" s="1"/>
  <c r="E275" i="3"/>
  <c r="D275" i="3" s="1"/>
  <c r="E276" i="3"/>
  <c r="D276" i="3" s="1"/>
  <c r="E277" i="3"/>
  <c r="D277" i="3" s="1"/>
  <c r="E278" i="3"/>
  <c r="D278" i="3" s="1"/>
  <c r="E279" i="3"/>
  <c r="D279" i="3" s="1"/>
  <c r="E280" i="3"/>
  <c r="D280" i="3" s="1"/>
  <c r="E281" i="3"/>
  <c r="D281" i="3" s="1"/>
  <c r="E282" i="3"/>
  <c r="D282" i="3" s="1"/>
  <c r="E283" i="3"/>
  <c r="D283" i="3" s="1"/>
  <c r="E284" i="3"/>
  <c r="D284" i="3" s="1"/>
  <c r="E285" i="3"/>
  <c r="D285" i="3" s="1"/>
  <c r="E286" i="3"/>
  <c r="D286" i="3" s="1"/>
  <c r="E287" i="3"/>
  <c r="D287" i="3" s="1"/>
  <c r="E288" i="3"/>
  <c r="D288" i="3" s="1"/>
  <c r="E289" i="3"/>
  <c r="D289" i="3" s="1"/>
  <c r="E290" i="3"/>
  <c r="D290" i="3" s="1"/>
  <c r="E291" i="3"/>
  <c r="D291" i="3" s="1"/>
  <c r="E292" i="3"/>
  <c r="D292" i="3" s="1"/>
  <c r="E293" i="3"/>
  <c r="D293" i="3" s="1"/>
  <c r="E294" i="3"/>
  <c r="D294" i="3" s="1"/>
  <c r="E295" i="3"/>
  <c r="D295" i="3" s="1"/>
  <c r="E296" i="3"/>
  <c r="D296" i="3" s="1"/>
  <c r="E297" i="3"/>
  <c r="D297" i="3" s="1"/>
  <c r="E298" i="3"/>
  <c r="D298" i="3" s="1"/>
  <c r="E299" i="3"/>
  <c r="D299" i="3" s="1"/>
  <c r="E300" i="3"/>
  <c r="D300" i="3" s="1"/>
  <c r="E301" i="3"/>
  <c r="D301" i="3" s="1"/>
  <c r="E302" i="3"/>
  <c r="D302" i="3" s="1"/>
  <c r="E303" i="3"/>
  <c r="D303" i="3" s="1"/>
  <c r="E304" i="3"/>
  <c r="D304" i="3" s="1"/>
  <c r="E305" i="3"/>
  <c r="D305" i="3" s="1"/>
  <c r="E306" i="3"/>
  <c r="D306" i="3" s="1"/>
  <c r="E307" i="3"/>
  <c r="D307" i="3" s="1"/>
  <c r="E308" i="3"/>
  <c r="D308" i="3" s="1"/>
  <c r="E309" i="3"/>
  <c r="D309" i="3" s="1"/>
  <c r="E310" i="3"/>
  <c r="D310" i="3" s="1"/>
  <c r="E311" i="3"/>
  <c r="D311" i="3" s="1"/>
  <c r="E312" i="3"/>
  <c r="D312" i="3" s="1"/>
  <c r="E313" i="3"/>
  <c r="D313" i="3" s="1"/>
  <c r="E314" i="3"/>
  <c r="D314" i="3" s="1"/>
  <c r="E315" i="3"/>
  <c r="D315" i="3" s="1"/>
  <c r="E316" i="3"/>
  <c r="D316" i="3" s="1"/>
  <c r="E317" i="3"/>
  <c r="D317" i="3" s="1"/>
  <c r="E318" i="3"/>
  <c r="D318" i="3" s="1"/>
  <c r="E319" i="3"/>
  <c r="D319" i="3" s="1"/>
  <c r="E320" i="3"/>
  <c r="D320" i="3" s="1"/>
  <c r="E321" i="3"/>
  <c r="D321" i="3" s="1"/>
  <c r="E322" i="3"/>
  <c r="D322" i="3" s="1"/>
  <c r="E323" i="3"/>
  <c r="D323" i="3" s="1"/>
  <c r="E324" i="3"/>
  <c r="D324" i="3" s="1"/>
  <c r="E325" i="3"/>
  <c r="D325" i="3" s="1"/>
  <c r="E326" i="3"/>
  <c r="D326" i="3" s="1"/>
  <c r="E327" i="3"/>
  <c r="D327" i="3" s="1"/>
  <c r="E328" i="3"/>
  <c r="D328" i="3" s="1"/>
  <c r="E329" i="3"/>
  <c r="D329" i="3" s="1"/>
  <c r="E330" i="3"/>
  <c r="D330" i="3" s="1"/>
  <c r="E331" i="3"/>
  <c r="D331" i="3" s="1"/>
  <c r="E332" i="3"/>
  <c r="D332" i="3" s="1"/>
  <c r="E333" i="3"/>
  <c r="D333" i="3" s="1"/>
  <c r="E334" i="3"/>
  <c r="D334" i="3" s="1"/>
  <c r="E335" i="3"/>
  <c r="D335" i="3" s="1"/>
  <c r="E336" i="3"/>
  <c r="D336" i="3" s="1"/>
  <c r="E337" i="3"/>
  <c r="D337" i="3" s="1"/>
  <c r="E338" i="3"/>
  <c r="D338" i="3" s="1"/>
  <c r="E339" i="3"/>
  <c r="D339" i="3" s="1"/>
  <c r="E340" i="3"/>
  <c r="D340" i="3" s="1"/>
  <c r="E341" i="3"/>
  <c r="D341" i="3" s="1"/>
  <c r="E342" i="3"/>
  <c r="D342" i="3" s="1"/>
  <c r="E343" i="3"/>
  <c r="D343" i="3" s="1"/>
  <c r="E344" i="3"/>
  <c r="D344" i="3" s="1"/>
  <c r="E345" i="3"/>
  <c r="D345" i="3" s="1"/>
  <c r="E346" i="3"/>
  <c r="D346" i="3" s="1"/>
  <c r="E347" i="3"/>
  <c r="D347" i="3" s="1"/>
  <c r="E348" i="3"/>
  <c r="D348" i="3" s="1"/>
  <c r="E349" i="3"/>
  <c r="D349" i="3" s="1"/>
  <c r="E350" i="3"/>
  <c r="D350" i="3" s="1"/>
  <c r="E351" i="3"/>
  <c r="D351" i="3" s="1"/>
  <c r="E352" i="3"/>
  <c r="D352" i="3" s="1"/>
  <c r="E353" i="3"/>
  <c r="D353" i="3" s="1"/>
  <c r="E354" i="3"/>
  <c r="D354" i="3" s="1"/>
  <c r="E355" i="3"/>
  <c r="D355" i="3" s="1"/>
  <c r="E356" i="3"/>
  <c r="D356" i="3" s="1"/>
  <c r="E357" i="3"/>
  <c r="D357" i="3" s="1"/>
  <c r="E358" i="3"/>
  <c r="D358" i="3" s="1"/>
  <c r="E359" i="3"/>
  <c r="D359" i="3" s="1"/>
  <c r="E360" i="3"/>
  <c r="D360" i="3" s="1"/>
  <c r="E361" i="3"/>
  <c r="D361" i="3" s="1"/>
  <c r="E362" i="3"/>
  <c r="D362" i="3" s="1"/>
  <c r="E363" i="3"/>
  <c r="D363" i="3" s="1"/>
  <c r="E364" i="3"/>
  <c r="D364" i="3" s="1"/>
  <c r="E365" i="3"/>
  <c r="D365" i="3" s="1"/>
  <c r="E366" i="3"/>
  <c r="D366" i="3" s="1"/>
  <c r="E367" i="3"/>
  <c r="D367" i="3" s="1"/>
  <c r="E368" i="3"/>
  <c r="D368" i="3" s="1"/>
  <c r="E369" i="3"/>
  <c r="D369" i="3" s="1"/>
  <c r="E370" i="3"/>
  <c r="D370" i="3" s="1"/>
  <c r="E371" i="3"/>
  <c r="D371" i="3" s="1"/>
  <c r="E372" i="3"/>
  <c r="D372" i="3" s="1"/>
  <c r="E373" i="3"/>
  <c r="D373" i="3" s="1"/>
  <c r="E374" i="3"/>
  <c r="D374" i="3" s="1"/>
  <c r="E375" i="3"/>
  <c r="D375" i="3" s="1"/>
  <c r="E376" i="3"/>
  <c r="D376" i="3" s="1"/>
  <c r="E377" i="3"/>
  <c r="D377" i="3" s="1"/>
  <c r="E378" i="3"/>
  <c r="D378" i="3" s="1"/>
  <c r="E379" i="3"/>
  <c r="D379" i="3" s="1"/>
  <c r="E380" i="3"/>
  <c r="D380" i="3" s="1"/>
  <c r="E381" i="3"/>
  <c r="D381" i="3" s="1"/>
  <c r="E382" i="3"/>
  <c r="D382" i="3" s="1"/>
  <c r="E383" i="3"/>
  <c r="D383" i="3" s="1"/>
  <c r="E384" i="3"/>
  <c r="D384" i="3" s="1"/>
  <c r="E385" i="3"/>
  <c r="D385" i="3" s="1"/>
  <c r="E386" i="3"/>
  <c r="D386" i="3" s="1"/>
  <c r="E387" i="3"/>
  <c r="D387" i="3" s="1"/>
  <c r="E388" i="3"/>
  <c r="D388" i="3" s="1"/>
  <c r="E389" i="3"/>
  <c r="D389" i="3" s="1"/>
  <c r="E390" i="3"/>
  <c r="D390" i="3" s="1"/>
  <c r="E391" i="3"/>
  <c r="D391" i="3" s="1"/>
  <c r="E392" i="3"/>
  <c r="D392" i="3" s="1"/>
  <c r="E393" i="3"/>
  <c r="D393" i="3" s="1"/>
  <c r="E394" i="3"/>
  <c r="D394" i="3" s="1"/>
  <c r="E395" i="3"/>
  <c r="D395" i="3" s="1"/>
  <c r="E396" i="3"/>
  <c r="D396" i="3" s="1"/>
  <c r="E397" i="3"/>
  <c r="D397" i="3" s="1"/>
  <c r="E398" i="3"/>
  <c r="D398" i="3" s="1"/>
  <c r="E399" i="3"/>
  <c r="D399" i="3" s="1"/>
  <c r="E400" i="3"/>
  <c r="D400" i="3" s="1"/>
  <c r="E401" i="3"/>
  <c r="D401" i="3" s="1"/>
  <c r="E402" i="3"/>
  <c r="D402" i="3" s="1"/>
  <c r="E403" i="3"/>
  <c r="D403" i="3" s="1"/>
  <c r="E404" i="3"/>
  <c r="D404" i="3" s="1"/>
  <c r="E405" i="3"/>
  <c r="D405" i="3" s="1"/>
  <c r="E406" i="3"/>
  <c r="D406" i="3" s="1"/>
  <c r="E407" i="3"/>
  <c r="D407" i="3" s="1"/>
  <c r="E408" i="3"/>
  <c r="D408" i="3" s="1"/>
  <c r="E409" i="3"/>
  <c r="D409" i="3" s="1"/>
  <c r="E410" i="3"/>
  <c r="D410" i="3" s="1"/>
  <c r="E411" i="3"/>
  <c r="D411" i="3" s="1"/>
  <c r="E412" i="3"/>
  <c r="D412" i="3" s="1"/>
  <c r="E413" i="3"/>
  <c r="D413" i="3" s="1"/>
  <c r="E414" i="3"/>
  <c r="D414" i="3" s="1"/>
  <c r="E415" i="3"/>
  <c r="D415" i="3" s="1"/>
  <c r="E416" i="3"/>
  <c r="D416" i="3" s="1"/>
  <c r="E417" i="3"/>
  <c r="D417" i="3" s="1"/>
  <c r="E418" i="3"/>
  <c r="D418" i="3" s="1"/>
  <c r="E419" i="3"/>
  <c r="D419" i="3" s="1"/>
  <c r="E420" i="3"/>
  <c r="D420" i="3" s="1"/>
  <c r="E421" i="3"/>
  <c r="D421" i="3" s="1"/>
  <c r="E422" i="3"/>
  <c r="D422" i="3" s="1"/>
  <c r="E423" i="3"/>
  <c r="D423" i="3" s="1"/>
  <c r="E424" i="3"/>
  <c r="D424" i="3" s="1"/>
  <c r="E425" i="3"/>
  <c r="D425" i="3" s="1"/>
  <c r="E426" i="3"/>
  <c r="D426" i="3" s="1"/>
  <c r="E427" i="3"/>
  <c r="D427" i="3" s="1"/>
  <c r="E428" i="3"/>
  <c r="D428" i="3" s="1"/>
  <c r="E429" i="3"/>
  <c r="D429" i="3" s="1"/>
  <c r="E430" i="3"/>
  <c r="D430" i="3" s="1"/>
  <c r="E431" i="3"/>
  <c r="D431" i="3" s="1"/>
  <c r="E432" i="3"/>
  <c r="D432" i="3" s="1"/>
  <c r="E433" i="3"/>
  <c r="D433" i="3" s="1"/>
  <c r="E434" i="3"/>
  <c r="D434" i="3" s="1"/>
  <c r="E435" i="3"/>
  <c r="D435" i="3" s="1"/>
  <c r="E436" i="3"/>
  <c r="D436" i="3" s="1"/>
  <c r="E437" i="3"/>
  <c r="D437" i="3" s="1"/>
  <c r="E438" i="3"/>
  <c r="D438" i="3" s="1"/>
  <c r="E439" i="3"/>
  <c r="D439" i="3" s="1"/>
  <c r="E440" i="3"/>
  <c r="D440" i="3" s="1"/>
  <c r="E441" i="3"/>
  <c r="D441" i="3" s="1"/>
  <c r="E442" i="3"/>
  <c r="D442" i="3" s="1"/>
  <c r="E443" i="3"/>
  <c r="D443" i="3" s="1"/>
  <c r="E444" i="3"/>
  <c r="D444" i="3" s="1"/>
  <c r="E445" i="3"/>
  <c r="D445" i="3" s="1"/>
  <c r="E446" i="3"/>
  <c r="D446" i="3" s="1"/>
  <c r="E447" i="3"/>
  <c r="D447" i="3" s="1"/>
  <c r="E448" i="3"/>
  <c r="D448" i="3" s="1"/>
  <c r="E449" i="3"/>
  <c r="D449" i="3" s="1"/>
  <c r="E450" i="3"/>
  <c r="D450" i="3" s="1"/>
  <c r="E3" i="3"/>
  <c r="D3" i="3" s="1"/>
  <c r="D3" i="4" s="1"/>
  <c r="BY451" i="2"/>
  <c r="BX451" i="2"/>
  <c r="BW451" i="2"/>
  <c r="BV451" i="2"/>
  <c r="BU451" i="2"/>
  <c r="BT451" i="2"/>
  <c r="BS451" i="2"/>
  <c r="BR451" i="2"/>
  <c r="BQ451" i="2"/>
  <c r="BP451" i="2"/>
  <c r="BO451" i="2"/>
  <c r="BN451" i="2"/>
  <c r="BM451" i="2"/>
  <c r="BL451" i="2"/>
  <c r="BK451" i="2"/>
  <c r="BJ451" i="2"/>
  <c r="BI451" i="2"/>
  <c r="BH451" i="2"/>
  <c r="BG451" i="2"/>
  <c r="BF451" i="2"/>
  <c r="BE451" i="2"/>
  <c r="BD451" i="2"/>
  <c r="BC451" i="2"/>
  <c r="BB451" i="2"/>
  <c r="BA451" i="2"/>
  <c r="AZ451" i="2"/>
  <c r="AY451" i="2"/>
  <c r="AX451" i="2"/>
  <c r="AW451" i="2"/>
  <c r="AV451" i="2"/>
  <c r="AU451" i="2"/>
  <c r="AT451" i="2"/>
  <c r="AS451" i="2"/>
  <c r="AR451" i="2"/>
  <c r="AQ451" i="2"/>
  <c r="AP451" i="2"/>
  <c r="AO451" i="2"/>
  <c r="AN451" i="2"/>
  <c r="AM451" i="2"/>
  <c r="AL451" i="2"/>
  <c r="AK451" i="2"/>
  <c r="AJ451" i="2"/>
  <c r="AI451" i="2"/>
  <c r="AH451" i="2"/>
  <c r="AG451" i="2"/>
  <c r="AF451" i="2"/>
  <c r="AE451" i="2"/>
  <c r="AC451" i="2"/>
  <c r="AB451" i="2"/>
  <c r="AA451" i="2"/>
  <c r="Z451" i="2"/>
  <c r="Y451" i="2"/>
  <c r="X451" i="2"/>
  <c r="U451" i="2"/>
  <c r="T451" i="2"/>
  <c r="S451" i="2"/>
  <c r="R451" i="2"/>
  <c r="Q451" i="2"/>
  <c r="P451" i="2"/>
  <c r="O451" i="2"/>
  <c r="N451" i="2"/>
  <c r="M451" i="2"/>
  <c r="L451" i="2"/>
  <c r="K451" i="2"/>
  <c r="J451" i="2"/>
  <c r="I451" i="2"/>
  <c r="D450" i="4" l="1"/>
  <c r="D446" i="4"/>
  <c r="D442" i="4"/>
  <c r="D442" i="5" s="1"/>
  <c r="D442" i="6" s="1"/>
  <c r="D442" i="7" s="1"/>
  <c r="D442" i="8" s="1"/>
  <c r="D442" i="9" s="1"/>
  <c r="D442" i="10" s="1"/>
  <c r="D442" i="11" s="1"/>
  <c r="D442" i="12" s="1"/>
  <c r="D442" i="13" s="1"/>
  <c r="D442" i="14" s="1"/>
  <c r="D438" i="4"/>
  <c r="D438" i="5" s="1"/>
  <c r="D438" i="6" s="1"/>
  <c r="D438" i="7" s="1"/>
  <c r="D438" i="8" s="1"/>
  <c r="D438" i="9" s="1"/>
  <c r="D438" i="10" s="1"/>
  <c r="D438" i="11" s="1"/>
  <c r="D438" i="12" s="1"/>
  <c r="D438" i="13" s="1"/>
  <c r="D438" i="14" s="1"/>
  <c r="D434" i="4"/>
  <c r="D430" i="4"/>
  <c r="D426" i="4"/>
  <c r="D426" i="5" s="1"/>
  <c r="D426" i="6" s="1"/>
  <c r="D426" i="7" s="1"/>
  <c r="D426" i="8" s="1"/>
  <c r="D426" i="9" s="1"/>
  <c r="D426" i="10" s="1"/>
  <c r="D426" i="11" s="1"/>
  <c r="D426" i="12" s="1"/>
  <c r="D426" i="13" s="1"/>
  <c r="D426" i="14" s="1"/>
  <c r="D422" i="4"/>
  <c r="D422" i="5" s="1"/>
  <c r="D422" i="6" s="1"/>
  <c r="D422" i="7" s="1"/>
  <c r="D422" i="8" s="1"/>
  <c r="D422" i="9" s="1"/>
  <c r="D422" i="10" s="1"/>
  <c r="D422" i="11" s="1"/>
  <c r="D422" i="12" s="1"/>
  <c r="D422" i="13" s="1"/>
  <c r="D422" i="14" s="1"/>
  <c r="D418" i="4"/>
  <c r="D414" i="4"/>
  <c r="D410" i="4"/>
  <c r="D410" i="5" s="1"/>
  <c r="D410" i="6" s="1"/>
  <c r="D410" i="7" s="1"/>
  <c r="D410" i="8" s="1"/>
  <c r="D410" i="9" s="1"/>
  <c r="D410" i="10" s="1"/>
  <c r="D410" i="11" s="1"/>
  <c r="D410" i="12" s="1"/>
  <c r="D410" i="13" s="1"/>
  <c r="D410" i="14" s="1"/>
  <c r="D406" i="4"/>
  <c r="D406" i="5" s="1"/>
  <c r="D406" i="6" s="1"/>
  <c r="D406" i="7" s="1"/>
  <c r="D406" i="8" s="1"/>
  <c r="D406" i="9" s="1"/>
  <c r="D406" i="10" s="1"/>
  <c r="D406" i="11" s="1"/>
  <c r="D406" i="12" s="1"/>
  <c r="D406" i="13" s="1"/>
  <c r="D406" i="14" s="1"/>
  <c r="D402" i="4"/>
  <c r="D398" i="4"/>
  <c r="D394" i="4"/>
  <c r="D394" i="5" s="1"/>
  <c r="D394" i="6" s="1"/>
  <c r="D394" i="7" s="1"/>
  <c r="D394" i="8" s="1"/>
  <c r="D394" i="9" s="1"/>
  <c r="D394" i="10" s="1"/>
  <c r="D394" i="11" s="1"/>
  <c r="D394" i="12" s="1"/>
  <c r="D394" i="13" s="1"/>
  <c r="D394" i="14" s="1"/>
  <c r="D390" i="4"/>
  <c r="D390" i="5" s="1"/>
  <c r="D390" i="6" s="1"/>
  <c r="D390" i="7" s="1"/>
  <c r="D390" i="8" s="1"/>
  <c r="D390" i="9" s="1"/>
  <c r="D390" i="10" s="1"/>
  <c r="D390" i="11" s="1"/>
  <c r="D390" i="12" s="1"/>
  <c r="D390" i="13" s="1"/>
  <c r="D390" i="14" s="1"/>
  <c r="D386" i="4"/>
  <c r="D382" i="4"/>
  <c r="D378" i="4"/>
  <c r="D378" i="5" s="1"/>
  <c r="D378" i="6" s="1"/>
  <c r="D378" i="7" s="1"/>
  <c r="D378" i="8" s="1"/>
  <c r="D378" i="9" s="1"/>
  <c r="D378" i="10" s="1"/>
  <c r="D378" i="11" s="1"/>
  <c r="D378" i="12" s="1"/>
  <c r="D378" i="13" s="1"/>
  <c r="D378" i="14" s="1"/>
  <c r="D374" i="4"/>
  <c r="D374" i="5" s="1"/>
  <c r="D374" i="6" s="1"/>
  <c r="D374" i="7" s="1"/>
  <c r="D374" i="8" s="1"/>
  <c r="D374" i="9" s="1"/>
  <c r="D374" i="10" s="1"/>
  <c r="D374" i="11" s="1"/>
  <c r="D374" i="12" s="1"/>
  <c r="D374" i="13" s="1"/>
  <c r="D374" i="14" s="1"/>
  <c r="D370" i="4"/>
  <c r="D366" i="4"/>
  <c r="D362" i="4"/>
  <c r="D362" i="5" s="1"/>
  <c r="D362" i="6" s="1"/>
  <c r="D362" i="7" s="1"/>
  <c r="D362" i="8" s="1"/>
  <c r="D362" i="9" s="1"/>
  <c r="D362" i="10" s="1"/>
  <c r="D362" i="11" s="1"/>
  <c r="D362" i="12" s="1"/>
  <c r="D362" i="13" s="1"/>
  <c r="D362" i="14" s="1"/>
  <c r="D358" i="4"/>
  <c r="D358" i="5" s="1"/>
  <c r="D358" i="6" s="1"/>
  <c r="D358" i="7" s="1"/>
  <c r="D358" i="8" s="1"/>
  <c r="D358" i="9" s="1"/>
  <c r="D358" i="10" s="1"/>
  <c r="D358" i="11" s="1"/>
  <c r="D358" i="12" s="1"/>
  <c r="D358" i="13" s="1"/>
  <c r="D358" i="14" s="1"/>
  <c r="D354" i="4"/>
  <c r="D350" i="4"/>
  <c r="D346" i="4"/>
  <c r="D346" i="5" s="1"/>
  <c r="D346" i="6" s="1"/>
  <c r="D346" i="7" s="1"/>
  <c r="D346" i="8" s="1"/>
  <c r="D346" i="9" s="1"/>
  <c r="D346" i="10" s="1"/>
  <c r="D346" i="11" s="1"/>
  <c r="D346" i="12" s="1"/>
  <c r="D346" i="13" s="1"/>
  <c r="D346" i="14" s="1"/>
  <c r="D448" i="4"/>
  <c r="D448" i="5" s="1"/>
  <c r="D448" i="6" s="1"/>
  <c r="D448" i="7" s="1"/>
  <c r="D448" i="8" s="1"/>
  <c r="D448" i="9" s="1"/>
  <c r="D448" i="10" s="1"/>
  <c r="D448" i="11" s="1"/>
  <c r="D448" i="12" s="1"/>
  <c r="D448" i="13" s="1"/>
  <c r="D448" i="14" s="1"/>
  <c r="D444" i="4"/>
  <c r="D444" i="5" s="1"/>
  <c r="D440" i="4"/>
  <c r="D440" i="5" s="1"/>
  <c r="D440" i="6" s="1"/>
  <c r="D440" i="7" s="1"/>
  <c r="D440" i="8" s="1"/>
  <c r="D440" i="9" s="1"/>
  <c r="D440" i="10" s="1"/>
  <c r="D440" i="11" s="1"/>
  <c r="D440" i="12" s="1"/>
  <c r="D440" i="13" s="1"/>
  <c r="D440" i="14" s="1"/>
  <c r="D436" i="4"/>
  <c r="D436" i="5" s="1"/>
  <c r="D436" i="6" s="1"/>
  <c r="D436" i="7" s="1"/>
  <c r="D436" i="8" s="1"/>
  <c r="D436" i="9" s="1"/>
  <c r="D436" i="10" s="1"/>
  <c r="D436" i="11" s="1"/>
  <c r="D436" i="12" s="1"/>
  <c r="D436" i="13" s="1"/>
  <c r="D436" i="14" s="1"/>
  <c r="D432" i="4"/>
  <c r="D432" i="5" s="1"/>
  <c r="D432" i="6" s="1"/>
  <c r="D432" i="7" s="1"/>
  <c r="D432" i="8" s="1"/>
  <c r="D432" i="9" s="1"/>
  <c r="D432" i="10" s="1"/>
  <c r="D432" i="11" s="1"/>
  <c r="D432" i="12" s="1"/>
  <c r="D432" i="13" s="1"/>
  <c r="D432" i="14" s="1"/>
  <c r="D428" i="4"/>
  <c r="D428" i="5" s="1"/>
  <c r="D424" i="4"/>
  <c r="D424" i="5" s="1"/>
  <c r="D424" i="6" s="1"/>
  <c r="D424" i="7" s="1"/>
  <c r="D424" i="8" s="1"/>
  <c r="D424" i="9" s="1"/>
  <c r="D424" i="10" s="1"/>
  <c r="D424" i="11" s="1"/>
  <c r="D424" i="12" s="1"/>
  <c r="D424" i="13" s="1"/>
  <c r="D424" i="14" s="1"/>
  <c r="D420" i="4"/>
  <c r="D420" i="5" s="1"/>
  <c r="D420" i="6" s="1"/>
  <c r="D420" i="7" s="1"/>
  <c r="D420" i="8" s="1"/>
  <c r="D420" i="9" s="1"/>
  <c r="D420" i="10" s="1"/>
  <c r="D420" i="11" s="1"/>
  <c r="D420" i="12" s="1"/>
  <c r="D420" i="13" s="1"/>
  <c r="D420" i="14" s="1"/>
  <c r="D416" i="4"/>
  <c r="D416" i="5" s="1"/>
  <c r="D416" i="6" s="1"/>
  <c r="D416" i="7" s="1"/>
  <c r="D416" i="8" s="1"/>
  <c r="D416" i="9" s="1"/>
  <c r="D416" i="10" s="1"/>
  <c r="D416" i="11" s="1"/>
  <c r="D416" i="12" s="1"/>
  <c r="D416" i="13" s="1"/>
  <c r="D416" i="14" s="1"/>
  <c r="D412" i="4"/>
  <c r="D412" i="5" s="1"/>
  <c r="D408" i="4"/>
  <c r="D408" i="5" s="1"/>
  <c r="D408" i="6" s="1"/>
  <c r="D408" i="7" s="1"/>
  <c r="D408" i="8" s="1"/>
  <c r="D408" i="9" s="1"/>
  <c r="D408" i="10" s="1"/>
  <c r="D408" i="11" s="1"/>
  <c r="D408" i="12" s="1"/>
  <c r="D408" i="13" s="1"/>
  <c r="D408" i="14" s="1"/>
  <c r="D404" i="4"/>
  <c r="D404" i="5" s="1"/>
  <c r="D404" i="6" s="1"/>
  <c r="D404" i="7" s="1"/>
  <c r="D404" i="8" s="1"/>
  <c r="D404" i="9" s="1"/>
  <c r="D404" i="10" s="1"/>
  <c r="D404" i="11" s="1"/>
  <c r="D404" i="12" s="1"/>
  <c r="D404" i="13" s="1"/>
  <c r="D404" i="14" s="1"/>
  <c r="D400" i="4"/>
  <c r="D400" i="5" s="1"/>
  <c r="D400" i="6" s="1"/>
  <c r="D400" i="7" s="1"/>
  <c r="D400" i="8" s="1"/>
  <c r="D400" i="9" s="1"/>
  <c r="D400" i="10" s="1"/>
  <c r="D400" i="11" s="1"/>
  <c r="D400" i="12" s="1"/>
  <c r="D400" i="13" s="1"/>
  <c r="D400" i="14" s="1"/>
  <c r="D396" i="4"/>
  <c r="D396" i="5" s="1"/>
  <c r="D392" i="4"/>
  <c r="D392" i="5" s="1"/>
  <c r="D392" i="6" s="1"/>
  <c r="D392" i="7" s="1"/>
  <c r="D392" i="8" s="1"/>
  <c r="D392" i="9" s="1"/>
  <c r="D392" i="10" s="1"/>
  <c r="D392" i="11" s="1"/>
  <c r="D392" i="12" s="1"/>
  <c r="D392" i="13" s="1"/>
  <c r="D392" i="14" s="1"/>
  <c r="D388" i="4"/>
  <c r="D388" i="5" s="1"/>
  <c r="D388" i="6" s="1"/>
  <c r="D388" i="7" s="1"/>
  <c r="D388" i="8" s="1"/>
  <c r="D388" i="9" s="1"/>
  <c r="D388" i="10" s="1"/>
  <c r="D388" i="11" s="1"/>
  <c r="D388" i="12" s="1"/>
  <c r="D388" i="13" s="1"/>
  <c r="D388" i="14" s="1"/>
  <c r="D384" i="4"/>
  <c r="D384" i="5" s="1"/>
  <c r="D384" i="6" s="1"/>
  <c r="D384" i="7" s="1"/>
  <c r="D384" i="8" s="1"/>
  <c r="D384" i="9" s="1"/>
  <c r="D384" i="10" s="1"/>
  <c r="D384" i="11" s="1"/>
  <c r="D384" i="12" s="1"/>
  <c r="D384" i="13" s="1"/>
  <c r="D384" i="14" s="1"/>
  <c r="D380" i="4"/>
  <c r="D380" i="5" s="1"/>
  <c r="D376" i="4"/>
  <c r="D376" i="5" s="1"/>
  <c r="D376" i="6" s="1"/>
  <c r="D376" i="7" s="1"/>
  <c r="D376" i="8" s="1"/>
  <c r="D376" i="9" s="1"/>
  <c r="D376" i="10" s="1"/>
  <c r="D376" i="11" s="1"/>
  <c r="D376" i="12" s="1"/>
  <c r="D376" i="13" s="1"/>
  <c r="D376" i="14" s="1"/>
  <c r="D372" i="4"/>
  <c r="D372" i="5" s="1"/>
  <c r="D372" i="6" s="1"/>
  <c r="D372" i="7" s="1"/>
  <c r="D372" i="8" s="1"/>
  <c r="D372" i="9" s="1"/>
  <c r="D372" i="10" s="1"/>
  <c r="D372" i="11" s="1"/>
  <c r="D372" i="12" s="1"/>
  <c r="D372" i="13" s="1"/>
  <c r="D372" i="14" s="1"/>
  <c r="D368" i="4"/>
  <c r="D368" i="5" s="1"/>
  <c r="D368" i="6" s="1"/>
  <c r="D368" i="7" s="1"/>
  <c r="D368" i="8" s="1"/>
  <c r="D368" i="9" s="1"/>
  <c r="D368" i="10" s="1"/>
  <c r="D368" i="11" s="1"/>
  <c r="D368" i="12" s="1"/>
  <c r="D368" i="13" s="1"/>
  <c r="D368" i="14" s="1"/>
  <c r="D364" i="4"/>
  <c r="D364" i="5" s="1"/>
  <c r="D360" i="4"/>
  <c r="D360" i="5" s="1"/>
  <c r="D360" i="6" s="1"/>
  <c r="D360" i="7" s="1"/>
  <c r="D360" i="8" s="1"/>
  <c r="D360" i="9" s="1"/>
  <c r="D360" i="10" s="1"/>
  <c r="D360" i="11" s="1"/>
  <c r="D360" i="12" s="1"/>
  <c r="D360" i="13" s="1"/>
  <c r="D360" i="14" s="1"/>
  <c r="D356" i="4"/>
  <c r="D356" i="5" s="1"/>
  <c r="D356" i="6" s="1"/>
  <c r="D356" i="7" s="1"/>
  <c r="D356" i="8" s="1"/>
  <c r="D356" i="9" s="1"/>
  <c r="D356" i="10" s="1"/>
  <c r="D356" i="11" s="1"/>
  <c r="D356" i="12" s="1"/>
  <c r="D356" i="13" s="1"/>
  <c r="D356" i="14" s="1"/>
  <c r="D352" i="4"/>
  <c r="D352" i="5" s="1"/>
  <c r="D348" i="4"/>
  <c r="D348" i="5" s="1"/>
  <c r="D344" i="4"/>
  <c r="D344" i="5" s="1"/>
  <c r="D344" i="6" s="1"/>
  <c r="D344" i="7" s="1"/>
  <c r="D344" i="8" s="1"/>
  <c r="D344" i="9" s="1"/>
  <c r="D344" i="10" s="1"/>
  <c r="D344" i="11" s="1"/>
  <c r="D344" i="12" s="1"/>
  <c r="D344" i="13" s="1"/>
  <c r="D344" i="14" s="1"/>
  <c r="D340" i="4"/>
  <c r="D340" i="5" s="1"/>
  <c r="D340" i="6" s="1"/>
  <c r="D340" i="7" s="1"/>
  <c r="D340" i="8" s="1"/>
  <c r="D340" i="9" s="1"/>
  <c r="D340" i="10" s="1"/>
  <c r="D340" i="11" s="1"/>
  <c r="D340" i="12" s="1"/>
  <c r="D340" i="13" s="1"/>
  <c r="D340" i="14" s="1"/>
  <c r="D336" i="4"/>
  <c r="D336" i="5" s="1"/>
  <c r="D336" i="6" s="1"/>
  <c r="D336" i="7" s="1"/>
  <c r="D336" i="8" s="1"/>
  <c r="D336" i="9" s="1"/>
  <c r="D336" i="10" s="1"/>
  <c r="D336" i="11" s="1"/>
  <c r="D336" i="12" s="1"/>
  <c r="D336" i="13" s="1"/>
  <c r="D336" i="14" s="1"/>
  <c r="D332" i="4"/>
  <c r="D332" i="5" s="1"/>
  <c r="D328" i="4"/>
  <c r="D328" i="5" s="1"/>
  <c r="D328" i="6" s="1"/>
  <c r="D328" i="7" s="1"/>
  <c r="D328" i="8" s="1"/>
  <c r="D328" i="9" s="1"/>
  <c r="D328" i="10" s="1"/>
  <c r="D328" i="11" s="1"/>
  <c r="D328" i="12" s="1"/>
  <c r="D328" i="13" s="1"/>
  <c r="D328" i="14" s="1"/>
  <c r="D324" i="4"/>
  <c r="D324" i="5" s="1"/>
  <c r="D324" i="6" s="1"/>
  <c r="D324" i="7" s="1"/>
  <c r="D324" i="8" s="1"/>
  <c r="D324" i="9" s="1"/>
  <c r="D324" i="10" s="1"/>
  <c r="D324" i="11" s="1"/>
  <c r="D324" i="12" s="1"/>
  <c r="D324" i="13" s="1"/>
  <c r="D324" i="14" s="1"/>
  <c r="D320" i="4"/>
  <c r="D320" i="5" s="1"/>
  <c r="D320" i="6" s="1"/>
  <c r="D320" i="7" s="1"/>
  <c r="D320" i="8" s="1"/>
  <c r="D320" i="9" s="1"/>
  <c r="D320" i="10" s="1"/>
  <c r="D320" i="11" s="1"/>
  <c r="D320" i="12" s="1"/>
  <c r="D320" i="13" s="1"/>
  <c r="D320" i="14" s="1"/>
  <c r="D316" i="4"/>
  <c r="D316" i="5" s="1"/>
  <c r="D312" i="4"/>
  <c r="D312" i="5" s="1"/>
  <c r="D312" i="6" s="1"/>
  <c r="D312" i="7" s="1"/>
  <c r="D312" i="8" s="1"/>
  <c r="D312" i="9" s="1"/>
  <c r="D312" i="10" s="1"/>
  <c r="D312" i="11" s="1"/>
  <c r="D312" i="12" s="1"/>
  <c r="D312" i="13" s="1"/>
  <c r="D312" i="14" s="1"/>
  <c r="D308" i="4"/>
  <c r="D308" i="5" s="1"/>
  <c r="D308" i="6" s="1"/>
  <c r="D308" i="7" s="1"/>
  <c r="D308" i="8" s="1"/>
  <c r="D308" i="9" s="1"/>
  <c r="D308" i="10" s="1"/>
  <c r="D308" i="11" s="1"/>
  <c r="D308" i="12" s="1"/>
  <c r="D308" i="13" s="1"/>
  <c r="D308" i="14" s="1"/>
  <c r="D304" i="4"/>
  <c r="D304" i="5" s="1"/>
  <c r="D304" i="6" s="1"/>
  <c r="D304" i="7" s="1"/>
  <c r="D304" i="8" s="1"/>
  <c r="D304" i="9" s="1"/>
  <c r="D304" i="10" s="1"/>
  <c r="D304" i="11" s="1"/>
  <c r="D304" i="12" s="1"/>
  <c r="D304" i="13" s="1"/>
  <c r="D304" i="14" s="1"/>
  <c r="D300" i="4"/>
  <c r="D300" i="5" s="1"/>
  <c r="D296" i="4"/>
  <c r="D296" i="5" s="1"/>
  <c r="D296" i="6" s="1"/>
  <c r="D296" i="7" s="1"/>
  <c r="D296" i="8" s="1"/>
  <c r="D296" i="9" s="1"/>
  <c r="D296" i="10" s="1"/>
  <c r="D296" i="11" s="1"/>
  <c r="D296" i="12" s="1"/>
  <c r="D296" i="13" s="1"/>
  <c r="D296" i="14" s="1"/>
  <c r="D292" i="4"/>
  <c r="D292" i="5" s="1"/>
  <c r="D292" i="6" s="1"/>
  <c r="D292" i="7" s="1"/>
  <c r="D292" i="8" s="1"/>
  <c r="D292" i="9" s="1"/>
  <c r="D292" i="10" s="1"/>
  <c r="D292" i="11" s="1"/>
  <c r="D292" i="12" s="1"/>
  <c r="D292" i="13" s="1"/>
  <c r="D292" i="14" s="1"/>
  <c r="D288" i="4"/>
  <c r="D288" i="5" s="1"/>
  <c r="D288" i="6" s="1"/>
  <c r="D288" i="7" s="1"/>
  <c r="D288" i="8" s="1"/>
  <c r="D288" i="9" s="1"/>
  <c r="D288" i="10" s="1"/>
  <c r="D288" i="11" s="1"/>
  <c r="D288" i="12" s="1"/>
  <c r="D288" i="13" s="1"/>
  <c r="D288" i="14" s="1"/>
  <c r="D284" i="4"/>
  <c r="D284" i="5" s="1"/>
  <c r="D280" i="4"/>
  <c r="D280" i="5" s="1"/>
  <c r="D280" i="6" s="1"/>
  <c r="D280" i="7" s="1"/>
  <c r="D280" i="8" s="1"/>
  <c r="D280" i="9" s="1"/>
  <c r="D280" i="10" s="1"/>
  <c r="D280" i="11" s="1"/>
  <c r="D280" i="12" s="1"/>
  <c r="D280" i="13" s="1"/>
  <c r="D280" i="14" s="1"/>
  <c r="D276" i="4"/>
  <c r="D276" i="5" s="1"/>
  <c r="D276" i="6" s="1"/>
  <c r="D276" i="7" s="1"/>
  <c r="D276" i="8" s="1"/>
  <c r="D276" i="9" s="1"/>
  <c r="D276" i="10" s="1"/>
  <c r="D276" i="11" s="1"/>
  <c r="D276" i="12" s="1"/>
  <c r="D276" i="13" s="1"/>
  <c r="D276" i="14" s="1"/>
  <c r="D272" i="4"/>
  <c r="D272" i="5" s="1"/>
  <c r="D272" i="6" s="1"/>
  <c r="D272" i="7" s="1"/>
  <c r="D272" i="8" s="1"/>
  <c r="D272" i="9" s="1"/>
  <c r="D272" i="10" s="1"/>
  <c r="D272" i="11" s="1"/>
  <c r="D272" i="12" s="1"/>
  <c r="D272" i="13" s="1"/>
  <c r="D272" i="14" s="1"/>
  <c r="D268" i="4"/>
  <c r="D268" i="5" s="1"/>
  <c r="D264" i="4"/>
  <c r="D264" i="5" s="1"/>
  <c r="D264" i="6" s="1"/>
  <c r="D264" i="7" s="1"/>
  <c r="D264" i="8" s="1"/>
  <c r="D264" i="9" s="1"/>
  <c r="D264" i="10" s="1"/>
  <c r="D264" i="11" s="1"/>
  <c r="D264" i="12" s="1"/>
  <c r="D264" i="13" s="1"/>
  <c r="D264" i="14" s="1"/>
  <c r="D260" i="4"/>
  <c r="D260" i="5" s="1"/>
  <c r="D256" i="4"/>
  <c r="D256" i="5" s="1"/>
  <c r="D256" i="6" s="1"/>
  <c r="D256" i="7" s="1"/>
  <c r="D256" i="8" s="1"/>
  <c r="D256" i="9" s="1"/>
  <c r="D256" i="10" s="1"/>
  <c r="D256" i="11" s="1"/>
  <c r="D256" i="12" s="1"/>
  <c r="D256" i="13" s="1"/>
  <c r="D256" i="14" s="1"/>
  <c r="D252" i="4"/>
  <c r="D252" i="5" s="1"/>
  <c r="D248" i="4"/>
  <c r="D248" i="5" s="1"/>
  <c r="D248" i="6" s="1"/>
  <c r="D248" i="7" s="1"/>
  <c r="D248" i="8" s="1"/>
  <c r="D248" i="9" s="1"/>
  <c r="D248" i="10" s="1"/>
  <c r="D248" i="11" s="1"/>
  <c r="D248" i="12" s="1"/>
  <c r="D248" i="13" s="1"/>
  <c r="D248" i="14" s="1"/>
  <c r="D244" i="4"/>
  <c r="D244" i="5" s="1"/>
  <c r="D244" i="6" s="1"/>
  <c r="D244" i="7" s="1"/>
  <c r="D244" i="8" s="1"/>
  <c r="D244" i="9" s="1"/>
  <c r="D244" i="10" s="1"/>
  <c r="D244" i="11" s="1"/>
  <c r="D244" i="12" s="1"/>
  <c r="D244" i="13" s="1"/>
  <c r="D244" i="14" s="1"/>
  <c r="D240" i="4"/>
  <c r="D240" i="5" s="1"/>
  <c r="D240" i="6" s="1"/>
  <c r="D240" i="7" s="1"/>
  <c r="D240" i="8" s="1"/>
  <c r="D240" i="9" s="1"/>
  <c r="D240" i="10" s="1"/>
  <c r="D240" i="11" s="1"/>
  <c r="D240" i="12" s="1"/>
  <c r="D240" i="13" s="1"/>
  <c r="D240" i="14" s="1"/>
  <c r="D236" i="4"/>
  <c r="D236" i="5" s="1"/>
  <c r="D232" i="4"/>
  <c r="D232" i="5" s="1"/>
  <c r="D232" i="6" s="1"/>
  <c r="D232" i="7" s="1"/>
  <c r="D232" i="8" s="1"/>
  <c r="D232" i="9" s="1"/>
  <c r="D232" i="10" s="1"/>
  <c r="D232" i="11" s="1"/>
  <c r="D232" i="12" s="1"/>
  <c r="D232" i="13" s="1"/>
  <c r="D232" i="14" s="1"/>
  <c r="D228" i="4"/>
  <c r="D228" i="5" s="1"/>
  <c r="D228" i="6" s="1"/>
  <c r="D228" i="7" s="1"/>
  <c r="D228" i="8" s="1"/>
  <c r="D228" i="9" s="1"/>
  <c r="D228" i="10" s="1"/>
  <c r="D228" i="11" s="1"/>
  <c r="D228" i="12" s="1"/>
  <c r="D228" i="13" s="1"/>
  <c r="D228" i="14" s="1"/>
  <c r="D224" i="4"/>
  <c r="D224" i="5" s="1"/>
  <c r="D224" i="6" s="1"/>
  <c r="D224" i="7" s="1"/>
  <c r="D224" i="8" s="1"/>
  <c r="D224" i="9" s="1"/>
  <c r="D224" i="10" s="1"/>
  <c r="D224" i="11" s="1"/>
  <c r="D224" i="12" s="1"/>
  <c r="D224" i="13" s="1"/>
  <c r="D224" i="14" s="1"/>
  <c r="D220" i="4"/>
  <c r="D220" i="5" s="1"/>
  <c r="D216" i="4"/>
  <c r="D216" i="5" s="1"/>
  <c r="D216" i="6" s="1"/>
  <c r="D216" i="7" s="1"/>
  <c r="D216" i="8" s="1"/>
  <c r="D216" i="9" s="1"/>
  <c r="D216" i="10" s="1"/>
  <c r="D216" i="11" s="1"/>
  <c r="D216" i="12" s="1"/>
  <c r="D216" i="13" s="1"/>
  <c r="D216" i="14" s="1"/>
  <c r="D212" i="4"/>
  <c r="D212" i="5" s="1"/>
  <c r="D212" i="6" s="1"/>
  <c r="D212" i="7" s="1"/>
  <c r="D212" i="8" s="1"/>
  <c r="D212" i="9" s="1"/>
  <c r="D212" i="10" s="1"/>
  <c r="D212" i="11" s="1"/>
  <c r="D212" i="12" s="1"/>
  <c r="D212" i="13" s="1"/>
  <c r="D212" i="14" s="1"/>
  <c r="D208" i="4"/>
  <c r="D208" i="5" s="1"/>
  <c r="D208" i="6" s="1"/>
  <c r="D208" i="7" s="1"/>
  <c r="D208" i="8" s="1"/>
  <c r="D208" i="9" s="1"/>
  <c r="D208" i="10" s="1"/>
  <c r="D208" i="11" s="1"/>
  <c r="D208" i="12" s="1"/>
  <c r="D208" i="13" s="1"/>
  <c r="D208" i="14" s="1"/>
  <c r="D204" i="4"/>
  <c r="D204" i="5" s="1"/>
  <c r="D200" i="4"/>
  <c r="D200" i="5" s="1"/>
  <c r="D200" i="6" s="1"/>
  <c r="D200" i="7" s="1"/>
  <c r="D200" i="8" s="1"/>
  <c r="D200" i="9" s="1"/>
  <c r="D200" i="10" s="1"/>
  <c r="D200" i="11" s="1"/>
  <c r="D200" i="12" s="1"/>
  <c r="D200" i="13" s="1"/>
  <c r="D200" i="14" s="1"/>
  <c r="D196" i="4"/>
  <c r="D196" i="5" s="1"/>
  <c r="D196" i="6" s="1"/>
  <c r="D196" i="7" s="1"/>
  <c r="D196" i="8" s="1"/>
  <c r="D196" i="9" s="1"/>
  <c r="D196" i="10" s="1"/>
  <c r="D196" i="11" s="1"/>
  <c r="D196" i="12" s="1"/>
  <c r="D196" i="13" s="1"/>
  <c r="D196" i="14" s="1"/>
  <c r="D192" i="4"/>
  <c r="D192" i="5" s="1"/>
  <c r="D192" i="6" s="1"/>
  <c r="D192" i="7" s="1"/>
  <c r="D192" i="8" s="1"/>
  <c r="D192" i="9" s="1"/>
  <c r="D192" i="10" s="1"/>
  <c r="D192" i="11" s="1"/>
  <c r="D192" i="12" s="1"/>
  <c r="D192" i="13" s="1"/>
  <c r="D192" i="14" s="1"/>
  <c r="D188" i="4"/>
  <c r="D188" i="5" s="1"/>
  <c r="D184" i="4"/>
  <c r="D184" i="5" s="1"/>
  <c r="D184" i="6" s="1"/>
  <c r="D184" i="7" s="1"/>
  <c r="D184" i="8" s="1"/>
  <c r="D184" i="9" s="1"/>
  <c r="D184" i="10" s="1"/>
  <c r="D184" i="11" s="1"/>
  <c r="D184" i="12" s="1"/>
  <c r="D184" i="13" s="1"/>
  <c r="D184" i="14" s="1"/>
  <c r="D180" i="4"/>
  <c r="D180" i="5" s="1"/>
  <c r="D180" i="6" s="1"/>
  <c r="D180" i="7" s="1"/>
  <c r="D180" i="8" s="1"/>
  <c r="D180" i="9" s="1"/>
  <c r="D180" i="10" s="1"/>
  <c r="D180" i="11" s="1"/>
  <c r="D180" i="12" s="1"/>
  <c r="D180" i="13" s="1"/>
  <c r="D180" i="14" s="1"/>
  <c r="D176" i="4"/>
  <c r="D176" i="5" s="1"/>
  <c r="D176" i="6" s="1"/>
  <c r="D176" i="7" s="1"/>
  <c r="D176" i="8" s="1"/>
  <c r="D176" i="9" s="1"/>
  <c r="D176" i="10" s="1"/>
  <c r="D176" i="11" s="1"/>
  <c r="D176" i="12" s="1"/>
  <c r="D176" i="13" s="1"/>
  <c r="D176" i="14" s="1"/>
  <c r="D172" i="4"/>
  <c r="D172" i="5" s="1"/>
  <c r="D168" i="4"/>
  <c r="D168" i="5" s="1"/>
  <c r="D168" i="6" s="1"/>
  <c r="D168" i="7" s="1"/>
  <c r="D168" i="8" s="1"/>
  <c r="D168" i="9" s="1"/>
  <c r="D168" i="10" s="1"/>
  <c r="D168" i="11" s="1"/>
  <c r="D168" i="12" s="1"/>
  <c r="D168" i="13" s="1"/>
  <c r="D168" i="14" s="1"/>
  <c r="D164" i="4"/>
  <c r="D164" i="5" s="1"/>
  <c r="D164" i="6" s="1"/>
  <c r="D164" i="7" s="1"/>
  <c r="D164" i="8" s="1"/>
  <c r="D164" i="9" s="1"/>
  <c r="D164" i="10" s="1"/>
  <c r="D164" i="11" s="1"/>
  <c r="D164" i="12" s="1"/>
  <c r="D164" i="13" s="1"/>
  <c r="D164" i="14" s="1"/>
  <c r="D160" i="4"/>
  <c r="D160" i="5" s="1"/>
  <c r="D160" i="6" s="1"/>
  <c r="D160" i="7" s="1"/>
  <c r="D160" i="8" s="1"/>
  <c r="D160" i="9" s="1"/>
  <c r="D160" i="10" s="1"/>
  <c r="D160" i="11" s="1"/>
  <c r="D160" i="12" s="1"/>
  <c r="D160" i="13" s="1"/>
  <c r="D160" i="14" s="1"/>
  <c r="D156" i="4"/>
  <c r="D156" i="5" s="1"/>
  <c r="D152" i="4"/>
  <c r="D152" i="5" s="1"/>
  <c r="D152" i="6" s="1"/>
  <c r="D152" i="7" s="1"/>
  <c r="D152" i="8" s="1"/>
  <c r="D152" i="9" s="1"/>
  <c r="D152" i="10" s="1"/>
  <c r="D152" i="11" s="1"/>
  <c r="D152" i="12" s="1"/>
  <c r="D152" i="13" s="1"/>
  <c r="D152" i="14" s="1"/>
  <c r="D148" i="4"/>
  <c r="D148" i="5" s="1"/>
  <c r="D148" i="6" s="1"/>
  <c r="D148" i="7" s="1"/>
  <c r="D148" i="8" s="1"/>
  <c r="D148" i="9" s="1"/>
  <c r="D148" i="10" s="1"/>
  <c r="D148" i="11" s="1"/>
  <c r="D148" i="12" s="1"/>
  <c r="D148" i="13" s="1"/>
  <c r="D148" i="14" s="1"/>
  <c r="D144" i="4"/>
  <c r="D144" i="5" s="1"/>
  <c r="D144" i="6" s="1"/>
  <c r="D144" i="7" s="1"/>
  <c r="D144" i="8" s="1"/>
  <c r="D144" i="9" s="1"/>
  <c r="D144" i="10" s="1"/>
  <c r="D144" i="11" s="1"/>
  <c r="D144" i="12" s="1"/>
  <c r="D144" i="13" s="1"/>
  <c r="D144" i="14" s="1"/>
  <c r="D140" i="4"/>
  <c r="D140" i="5" s="1"/>
  <c r="D136" i="4"/>
  <c r="D136" i="5" s="1"/>
  <c r="D136" i="6" s="1"/>
  <c r="D136" i="7" s="1"/>
  <c r="D136" i="8" s="1"/>
  <c r="D136" i="9" s="1"/>
  <c r="D136" i="10" s="1"/>
  <c r="D136" i="11" s="1"/>
  <c r="D136" i="12" s="1"/>
  <c r="D136" i="13" s="1"/>
  <c r="D136" i="14" s="1"/>
  <c r="D132" i="4"/>
  <c r="D132" i="5" s="1"/>
  <c r="D132" i="6" s="1"/>
  <c r="D132" i="7" s="1"/>
  <c r="D132" i="8" s="1"/>
  <c r="D132" i="9" s="1"/>
  <c r="D132" i="10" s="1"/>
  <c r="D132" i="11" s="1"/>
  <c r="D132" i="12" s="1"/>
  <c r="D132" i="13" s="1"/>
  <c r="D132" i="14" s="1"/>
  <c r="D128" i="4"/>
  <c r="D128" i="5" s="1"/>
  <c r="D128" i="6" s="1"/>
  <c r="D128" i="7" s="1"/>
  <c r="D128" i="8" s="1"/>
  <c r="D128" i="9" s="1"/>
  <c r="D128" i="10" s="1"/>
  <c r="D128" i="11" s="1"/>
  <c r="D128" i="12" s="1"/>
  <c r="D128" i="13" s="1"/>
  <c r="D128" i="14" s="1"/>
  <c r="D124" i="4"/>
  <c r="D124" i="5" s="1"/>
  <c r="D120" i="4"/>
  <c r="D120" i="5" s="1"/>
  <c r="D120" i="6" s="1"/>
  <c r="D120" i="7" s="1"/>
  <c r="D120" i="8" s="1"/>
  <c r="D120" i="9" s="1"/>
  <c r="D120" i="10" s="1"/>
  <c r="D120" i="11" s="1"/>
  <c r="D120" i="12" s="1"/>
  <c r="D120" i="13" s="1"/>
  <c r="D120" i="14" s="1"/>
  <c r="D116" i="4"/>
  <c r="D116" i="5" s="1"/>
  <c r="D116" i="6" s="1"/>
  <c r="D116" i="7" s="1"/>
  <c r="D116" i="8" s="1"/>
  <c r="D116" i="9" s="1"/>
  <c r="D116" i="10" s="1"/>
  <c r="D116" i="11" s="1"/>
  <c r="D116" i="12" s="1"/>
  <c r="D116" i="13" s="1"/>
  <c r="D116" i="14" s="1"/>
  <c r="D112" i="4"/>
  <c r="D112" i="5" s="1"/>
  <c r="D112" i="6" s="1"/>
  <c r="D112" i="7" s="1"/>
  <c r="D112" i="8" s="1"/>
  <c r="D112" i="9" s="1"/>
  <c r="D112" i="10" s="1"/>
  <c r="D112" i="11" s="1"/>
  <c r="D112" i="12" s="1"/>
  <c r="D112" i="13" s="1"/>
  <c r="D112" i="14" s="1"/>
  <c r="D108" i="4"/>
  <c r="D108" i="5" s="1"/>
  <c r="D104" i="4"/>
  <c r="D104" i="5" s="1"/>
  <c r="D104" i="6" s="1"/>
  <c r="D104" i="7" s="1"/>
  <c r="D104" i="8" s="1"/>
  <c r="D104" i="9" s="1"/>
  <c r="D104" i="10" s="1"/>
  <c r="D104" i="11" s="1"/>
  <c r="D104" i="12" s="1"/>
  <c r="D104" i="13" s="1"/>
  <c r="D104" i="14" s="1"/>
  <c r="D100" i="4"/>
  <c r="D100" i="5" s="1"/>
  <c r="D100" i="6" s="1"/>
  <c r="D100" i="7" s="1"/>
  <c r="D100" i="8" s="1"/>
  <c r="D100" i="9" s="1"/>
  <c r="D100" i="10" s="1"/>
  <c r="D100" i="11" s="1"/>
  <c r="D100" i="12" s="1"/>
  <c r="D100" i="13" s="1"/>
  <c r="D100" i="14" s="1"/>
  <c r="D96" i="4"/>
  <c r="D96" i="5" s="1"/>
  <c r="D96" i="6" s="1"/>
  <c r="D96" i="7" s="1"/>
  <c r="D96" i="8" s="1"/>
  <c r="D96" i="9" s="1"/>
  <c r="D96" i="10" s="1"/>
  <c r="D96" i="11" s="1"/>
  <c r="D96" i="12" s="1"/>
  <c r="D96" i="13" s="1"/>
  <c r="D96" i="14" s="1"/>
  <c r="D92" i="4"/>
  <c r="D92" i="5" s="1"/>
  <c r="D88" i="4"/>
  <c r="D88" i="5" s="1"/>
  <c r="D88" i="6" s="1"/>
  <c r="D88" i="7" s="1"/>
  <c r="D88" i="8" s="1"/>
  <c r="D88" i="9" s="1"/>
  <c r="D88" i="10" s="1"/>
  <c r="D88" i="11" s="1"/>
  <c r="D88" i="12" s="1"/>
  <c r="D88" i="13" s="1"/>
  <c r="D88" i="14" s="1"/>
  <c r="D84" i="4"/>
  <c r="D84" i="5" s="1"/>
  <c r="D84" i="6" s="1"/>
  <c r="D84" i="7" s="1"/>
  <c r="D84" i="8" s="1"/>
  <c r="D84" i="9" s="1"/>
  <c r="D84" i="10" s="1"/>
  <c r="D84" i="11" s="1"/>
  <c r="D84" i="12" s="1"/>
  <c r="D84" i="13" s="1"/>
  <c r="D84" i="14" s="1"/>
  <c r="D80" i="4"/>
  <c r="D80" i="5" s="1"/>
  <c r="D80" i="6" s="1"/>
  <c r="D80" i="7" s="1"/>
  <c r="D80" i="8" s="1"/>
  <c r="D80" i="9" s="1"/>
  <c r="D80" i="10" s="1"/>
  <c r="D80" i="11" s="1"/>
  <c r="D80" i="12" s="1"/>
  <c r="D80" i="13" s="1"/>
  <c r="D80" i="14" s="1"/>
  <c r="D76" i="4"/>
  <c r="D76" i="5" s="1"/>
  <c r="D72" i="4"/>
  <c r="D72" i="5" s="1"/>
  <c r="D72" i="6" s="1"/>
  <c r="D72" i="7" s="1"/>
  <c r="D72" i="8" s="1"/>
  <c r="D72" i="9" s="1"/>
  <c r="D72" i="10" s="1"/>
  <c r="D72" i="11" s="1"/>
  <c r="D72" i="12" s="1"/>
  <c r="D72" i="13" s="1"/>
  <c r="D72" i="14" s="1"/>
  <c r="D68" i="4"/>
  <c r="D68" i="5" s="1"/>
  <c r="D68" i="6" s="1"/>
  <c r="D68" i="7" s="1"/>
  <c r="D68" i="8" s="1"/>
  <c r="D68" i="9" s="1"/>
  <c r="D68" i="10" s="1"/>
  <c r="D68" i="11" s="1"/>
  <c r="D68" i="12" s="1"/>
  <c r="D68" i="13" s="1"/>
  <c r="D68" i="14" s="1"/>
  <c r="D64" i="4"/>
  <c r="D64" i="5" s="1"/>
  <c r="D64" i="6" s="1"/>
  <c r="D64" i="7" s="1"/>
  <c r="D64" i="8" s="1"/>
  <c r="D64" i="9" s="1"/>
  <c r="D64" i="10" s="1"/>
  <c r="D64" i="11" s="1"/>
  <c r="D64" i="12" s="1"/>
  <c r="D64" i="13" s="1"/>
  <c r="D64" i="14" s="1"/>
  <c r="D60" i="4"/>
  <c r="D60" i="5" s="1"/>
  <c r="D56" i="4"/>
  <c r="D56" i="5" s="1"/>
  <c r="D56" i="6" s="1"/>
  <c r="D56" i="7" s="1"/>
  <c r="D56" i="8" s="1"/>
  <c r="D56" i="9" s="1"/>
  <c r="D56" i="10" s="1"/>
  <c r="D56" i="11" s="1"/>
  <c r="D56" i="12" s="1"/>
  <c r="D56" i="13" s="1"/>
  <c r="D56" i="14" s="1"/>
  <c r="D52" i="4"/>
  <c r="D52" i="5" s="1"/>
  <c r="D52" i="6" s="1"/>
  <c r="D52" i="7" s="1"/>
  <c r="D52" i="8" s="1"/>
  <c r="D52" i="9" s="1"/>
  <c r="D52" i="10" s="1"/>
  <c r="D52" i="11" s="1"/>
  <c r="D52" i="12" s="1"/>
  <c r="D52" i="13" s="1"/>
  <c r="D52" i="14" s="1"/>
  <c r="D48" i="4"/>
  <c r="D48" i="5" s="1"/>
  <c r="D48" i="6" s="1"/>
  <c r="D48" i="7" s="1"/>
  <c r="D48" i="8" s="1"/>
  <c r="D48" i="9" s="1"/>
  <c r="D48" i="10" s="1"/>
  <c r="D48" i="11" s="1"/>
  <c r="D48" i="12" s="1"/>
  <c r="D48" i="13" s="1"/>
  <c r="D48" i="14" s="1"/>
  <c r="D44" i="4"/>
  <c r="D44" i="5" s="1"/>
  <c r="D40" i="4"/>
  <c r="D40" i="5" s="1"/>
  <c r="D40" i="6" s="1"/>
  <c r="D40" i="7" s="1"/>
  <c r="D40" i="8" s="1"/>
  <c r="D40" i="9" s="1"/>
  <c r="D40" i="10" s="1"/>
  <c r="D40" i="11" s="1"/>
  <c r="D40" i="12" s="1"/>
  <c r="D40" i="13" s="1"/>
  <c r="D40" i="14" s="1"/>
  <c r="D36" i="4"/>
  <c r="D36" i="5" s="1"/>
  <c r="D36" i="6" s="1"/>
  <c r="D36" i="7" s="1"/>
  <c r="D36" i="8" s="1"/>
  <c r="D36" i="9" s="1"/>
  <c r="D36" i="10" s="1"/>
  <c r="D36" i="11" s="1"/>
  <c r="D36" i="12" s="1"/>
  <c r="D36" i="13" s="1"/>
  <c r="D36" i="14" s="1"/>
  <c r="D32" i="4"/>
  <c r="D32" i="5" s="1"/>
  <c r="D32" i="6" s="1"/>
  <c r="D32" i="7" s="1"/>
  <c r="D32" i="8" s="1"/>
  <c r="D32" i="9" s="1"/>
  <c r="D32" i="10" s="1"/>
  <c r="D32" i="11" s="1"/>
  <c r="D32" i="12" s="1"/>
  <c r="D32" i="13" s="1"/>
  <c r="D32" i="14" s="1"/>
  <c r="D28" i="4"/>
  <c r="D28" i="5" s="1"/>
  <c r="D24" i="4"/>
  <c r="D24" i="5" s="1"/>
  <c r="D24" i="6" s="1"/>
  <c r="D24" i="7" s="1"/>
  <c r="D24" i="8" s="1"/>
  <c r="D24" i="9" s="1"/>
  <c r="D24" i="10" s="1"/>
  <c r="D24" i="11" s="1"/>
  <c r="D24" i="12" s="1"/>
  <c r="D24" i="13" s="1"/>
  <c r="D24" i="14" s="1"/>
  <c r="D20" i="4"/>
  <c r="D20" i="5" s="1"/>
  <c r="D20" i="6" s="1"/>
  <c r="D20" i="7" s="1"/>
  <c r="D20" i="8" s="1"/>
  <c r="D20" i="9" s="1"/>
  <c r="D20" i="10" s="1"/>
  <c r="D20" i="11" s="1"/>
  <c r="D20" i="12" s="1"/>
  <c r="D20" i="13" s="1"/>
  <c r="D20" i="14" s="1"/>
  <c r="D16" i="4"/>
  <c r="D16" i="5" s="1"/>
  <c r="D16" i="6" s="1"/>
  <c r="D16" i="7" s="1"/>
  <c r="D16" i="8" s="1"/>
  <c r="D16" i="9" s="1"/>
  <c r="D16" i="10" s="1"/>
  <c r="D16" i="11" s="1"/>
  <c r="D16" i="12" s="1"/>
  <c r="D16" i="13" s="1"/>
  <c r="D16" i="14" s="1"/>
  <c r="D12" i="4"/>
  <c r="D12" i="5" s="1"/>
  <c r="D8" i="4"/>
  <c r="D8" i="5" s="1"/>
  <c r="D8" i="6" s="1"/>
  <c r="D8" i="7" s="1"/>
  <c r="D8" i="8" s="1"/>
  <c r="D8" i="9" s="1"/>
  <c r="D8" i="10" s="1"/>
  <c r="D8" i="11" s="1"/>
  <c r="D8" i="12" s="1"/>
  <c r="D8" i="13" s="1"/>
  <c r="D8" i="14" s="1"/>
  <c r="D4" i="4"/>
  <c r="D4" i="5" s="1"/>
  <c r="D4" i="6" s="1"/>
  <c r="D4" i="7" s="1"/>
  <c r="D4" i="8" s="1"/>
  <c r="D4" i="9" s="1"/>
  <c r="D4" i="10" s="1"/>
  <c r="D4" i="11" s="1"/>
  <c r="D4" i="12" s="1"/>
  <c r="D4" i="13" s="1"/>
  <c r="D4" i="14" s="1"/>
  <c r="D450" i="5"/>
  <c r="D450" i="6" s="1"/>
  <c r="D450" i="7" s="1"/>
  <c r="D450" i="8" s="1"/>
  <c r="D450" i="9" s="1"/>
  <c r="D450" i="10" s="1"/>
  <c r="D450" i="11" s="1"/>
  <c r="D450" i="12" s="1"/>
  <c r="D450" i="13" s="1"/>
  <c r="D450" i="14" s="1"/>
  <c r="D446" i="5"/>
  <c r="D434" i="5"/>
  <c r="D434" i="6" s="1"/>
  <c r="D434" i="7" s="1"/>
  <c r="D434" i="8" s="1"/>
  <c r="D434" i="9" s="1"/>
  <c r="D434" i="10" s="1"/>
  <c r="D434" i="11" s="1"/>
  <c r="D434" i="12" s="1"/>
  <c r="D434" i="13" s="1"/>
  <c r="D434" i="14" s="1"/>
  <c r="D430" i="5"/>
  <c r="D430" i="6" s="1"/>
  <c r="D430" i="7" s="1"/>
  <c r="D430" i="8" s="1"/>
  <c r="D430" i="9" s="1"/>
  <c r="D430" i="10" s="1"/>
  <c r="D430" i="11" s="1"/>
  <c r="D430" i="12" s="1"/>
  <c r="D430" i="13" s="1"/>
  <c r="D430" i="14" s="1"/>
  <c r="D418" i="5"/>
  <c r="D418" i="6" s="1"/>
  <c r="D418" i="7" s="1"/>
  <c r="D418" i="8" s="1"/>
  <c r="D418" i="9" s="1"/>
  <c r="D418" i="10" s="1"/>
  <c r="D418" i="11" s="1"/>
  <c r="D418" i="12" s="1"/>
  <c r="D418" i="13" s="1"/>
  <c r="D418" i="14" s="1"/>
  <c r="D414" i="5"/>
  <c r="D402" i="5"/>
  <c r="D402" i="6" s="1"/>
  <c r="D402" i="7" s="1"/>
  <c r="D402" i="8" s="1"/>
  <c r="D402" i="9" s="1"/>
  <c r="D402" i="10" s="1"/>
  <c r="D402" i="11" s="1"/>
  <c r="D402" i="12" s="1"/>
  <c r="D402" i="13" s="1"/>
  <c r="D402" i="14" s="1"/>
  <c r="D398" i="5"/>
  <c r="D386" i="5"/>
  <c r="D386" i="6" s="1"/>
  <c r="D386" i="7" s="1"/>
  <c r="D386" i="8" s="1"/>
  <c r="D386" i="9" s="1"/>
  <c r="D386" i="10" s="1"/>
  <c r="D386" i="11" s="1"/>
  <c r="D386" i="12" s="1"/>
  <c r="D386" i="13" s="1"/>
  <c r="D386" i="14" s="1"/>
  <c r="D382" i="5"/>
  <c r="D382" i="6" s="1"/>
  <c r="D382" i="7" s="1"/>
  <c r="D382" i="8" s="1"/>
  <c r="D382" i="9" s="1"/>
  <c r="D382" i="10" s="1"/>
  <c r="D382" i="11" s="1"/>
  <c r="D382" i="12" s="1"/>
  <c r="D382" i="13" s="1"/>
  <c r="D382" i="14" s="1"/>
  <c r="D370" i="5"/>
  <c r="D370" i="6" s="1"/>
  <c r="D370" i="7" s="1"/>
  <c r="D370" i="8" s="1"/>
  <c r="D370" i="9" s="1"/>
  <c r="D370" i="10" s="1"/>
  <c r="D370" i="11" s="1"/>
  <c r="D370" i="12" s="1"/>
  <c r="D370" i="13" s="1"/>
  <c r="D370" i="14" s="1"/>
  <c r="D366" i="5"/>
  <c r="D366" i="6" s="1"/>
  <c r="D366" i="7" s="1"/>
  <c r="D366" i="8" s="1"/>
  <c r="D366" i="9" s="1"/>
  <c r="D366" i="10" s="1"/>
  <c r="D366" i="11" s="1"/>
  <c r="D366" i="12" s="1"/>
  <c r="D366" i="13" s="1"/>
  <c r="D366" i="14" s="1"/>
  <c r="D354" i="5"/>
  <c r="D354" i="6" s="1"/>
  <c r="D354" i="7" s="1"/>
  <c r="D354" i="8" s="1"/>
  <c r="D354" i="9" s="1"/>
  <c r="D354" i="10" s="1"/>
  <c r="D354" i="11" s="1"/>
  <c r="D354" i="12" s="1"/>
  <c r="D354" i="13" s="1"/>
  <c r="D354" i="14" s="1"/>
  <c r="D350" i="5"/>
  <c r="D350" i="6" s="1"/>
  <c r="D350" i="7" s="1"/>
  <c r="D350" i="8" s="1"/>
  <c r="D350" i="9" s="1"/>
  <c r="D350" i="10" s="1"/>
  <c r="D350" i="11" s="1"/>
  <c r="D350" i="12" s="1"/>
  <c r="D350" i="13" s="1"/>
  <c r="D350" i="14" s="1"/>
  <c r="D342" i="4"/>
  <c r="D342" i="5" s="1"/>
  <c r="D342" i="6" s="1"/>
  <c r="D342" i="7" s="1"/>
  <c r="D342" i="8" s="1"/>
  <c r="D342" i="9" s="1"/>
  <c r="D342" i="10" s="1"/>
  <c r="D342" i="11" s="1"/>
  <c r="D342" i="12" s="1"/>
  <c r="D342" i="13" s="1"/>
  <c r="D342" i="14" s="1"/>
  <c r="D338" i="4"/>
  <c r="D338" i="5" s="1"/>
  <c r="D338" i="6" s="1"/>
  <c r="D338" i="7" s="1"/>
  <c r="D338" i="8" s="1"/>
  <c r="D338" i="9" s="1"/>
  <c r="D338" i="10" s="1"/>
  <c r="D338" i="11" s="1"/>
  <c r="D338" i="12" s="1"/>
  <c r="D338" i="13" s="1"/>
  <c r="D338" i="14" s="1"/>
  <c r="D334" i="4"/>
  <c r="D334" i="5" s="1"/>
  <c r="D334" i="6" s="1"/>
  <c r="D334" i="7" s="1"/>
  <c r="D334" i="8" s="1"/>
  <c r="D334" i="9" s="1"/>
  <c r="D334" i="10" s="1"/>
  <c r="D334" i="11" s="1"/>
  <c r="D334" i="12" s="1"/>
  <c r="D334" i="13" s="1"/>
  <c r="D334" i="14" s="1"/>
  <c r="D330" i="4"/>
  <c r="D330" i="5" s="1"/>
  <c r="D330" i="6" s="1"/>
  <c r="D330" i="7" s="1"/>
  <c r="D330" i="8" s="1"/>
  <c r="D330" i="9" s="1"/>
  <c r="D330" i="10" s="1"/>
  <c r="D330" i="11" s="1"/>
  <c r="D330" i="12" s="1"/>
  <c r="D330" i="13" s="1"/>
  <c r="D330" i="14" s="1"/>
  <c r="D326" i="4"/>
  <c r="D326" i="5" s="1"/>
  <c r="D326" i="6" s="1"/>
  <c r="D326" i="7" s="1"/>
  <c r="D326" i="8" s="1"/>
  <c r="D326" i="9" s="1"/>
  <c r="D326" i="10" s="1"/>
  <c r="D326" i="11" s="1"/>
  <c r="D326" i="12" s="1"/>
  <c r="D326" i="13" s="1"/>
  <c r="D326" i="14" s="1"/>
  <c r="D322" i="4"/>
  <c r="D322" i="5" s="1"/>
  <c r="D322" i="6" s="1"/>
  <c r="D322" i="7" s="1"/>
  <c r="D322" i="8" s="1"/>
  <c r="D322" i="9" s="1"/>
  <c r="D322" i="10" s="1"/>
  <c r="D322" i="11" s="1"/>
  <c r="D322" i="12" s="1"/>
  <c r="D322" i="13" s="1"/>
  <c r="D322" i="14" s="1"/>
  <c r="D318" i="4"/>
  <c r="D318" i="5" s="1"/>
  <c r="D318" i="6" s="1"/>
  <c r="D318" i="7" s="1"/>
  <c r="D318" i="8" s="1"/>
  <c r="D318" i="9" s="1"/>
  <c r="D318" i="10" s="1"/>
  <c r="D318" i="11" s="1"/>
  <c r="D318" i="12" s="1"/>
  <c r="D318" i="13" s="1"/>
  <c r="D318" i="14" s="1"/>
  <c r="D314" i="4"/>
  <c r="D314" i="5" s="1"/>
  <c r="D314" i="6" s="1"/>
  <c r="D314" i="7" s="1"/>
  <c r="D314" i="8" s="1"/>
  <c r="D314" i="9" s="1"/>
  <c r="D314" i="10" s="1"/>
  <c r="D314" i="11" s="1"/>
  <c r="D314" i="12" s="1"/>
  <c r="D314" i="13" s="1"/>
  <c r="D314" i="14" s="1"/>
  <c r="D310" i="4"/>
  <c r="D310" i="5" s="1"/>
  <c r="D310" i="6" s="1"/>
  <c r="D310" i="7" s="1"/>
  <c r="D310" i="8" s="1"/>
  <c r="D310" i="9" s="1"/>
  <c r="D310" i="10" s="1"/>
  <c r="D310" i="11" s="1"/>
  <c r="D310" i="12" s="1"/>
  <c r="D310" i="13" s="1"/>
  <c r="D310" i="14" s="1"/>
  <c r="D306" i="4"/>
  <c r="D306" i="5" s="1"/>
  <c r="D306" i="6" s="1"/>
  <c r="D306" i="7" s="1"/>
  <c r="D306" i="8" s="1"/>
  <c r="D306" i="9" s="1"/>
  <c r="D306" i="10" s="1"/>
  <c r="D306" i="11" s="1"/>
  <c r="D306" i="12" s="1"/>
  <c r="D306" i="13" s="1"/>
  <c r="D306" i="14" s="1"/>
  <c r="D302" i="4"/>
  <c r="D298" i="4"/>
  <c r="D298" i="5" s="1"/>
  <c r="D298" i="6" s="1"/>
  <c r="D298" i="7" s="1"/>
  <c r="D298" i="8" s="1"/>
  <c r="D298" i="9" s="1"/>
  <c r="D298" i="10" s="1"/>
  <c r="D298" i="11" s="1"/>
  <c r="D298" i="12" s="1"/>
  <c r="D298" i="13" s="1"/>
  <c r="D298" i="14" s="1"/>
  <c r="D294" i="4"/>
  <c r="D294" i="5" s="1"/>
  <c r="D294" i="6" s="1"/>
  <c r="D294" i="7" s="1"/>
  <c r="D294" i="8" s="1"/>
  <c r="D294" i="9" s="1"/>
  <c r="D294" i="10" s="1"/>
  <c r="D294" i="11" s="1"/>
  <c r="D294" i="12" s="1"/>
  <c r="D294" i="13" s="1"/>
  <c r="D294" i="14" s="1"/>
  <c r="D290" i="4"/>
  <c r="D290" i="5" s="1"/>
  <c r="D290" i="6" s="1"/>
  <c r="D290" i="7" s="1"/>
  <c r="D290" i="8" s="1"/>
  <c r="D290" i="9" s="1"/>
  <c r="D290" i="10" s="1"/>
  <c r="D290" i="11" s="1"/>
  <c r="D290" i="12" s="1"/>
  <c r="D290" i="13" s="1"/>
  <c r="D290" i="14" s="1"/>
  <c r="D286" i="4"/>
  <c r="D286" i="5" s="1"/>
  <c r="D286" i="6" s="1"/>
  <c r="D286" i="7" s="1"/>
  <c r="D286" i="8" s="1"/>
  <c r="D286" i="9" s="1"/>
  <c r="D286" i="10" s="1"/>
  <c r="D286" i="11" s="1"/>
  <c r="D286" i="12" s="1"/>
  <c r="D286" i="13" s="1"/>
  <c r="D286" i="14" s="1"/>
  <c r="D282" i="4"/>
  <c r="D282" i="5" s="1"/>
  <c r="D282" i="6" s="1"/>
  <c r="D282" i="7" s="1"/>
  <c r="D282" i="8" s="1"/>
  <c r="D282" i="9" s="1"/>
  <c r="D282" i="10" s="1"/>
  <c r="D282" i="11" s="1"/>
  <c r="D282" i="12" s="1"/>
  <c r="D282" i="13" s="1"/>
  <c r="D282" i="14" s="1"/>
  <c r="D278" i="4"/>
  <c r="D278" i="5" s="1"/>
  <c r="D278" i="6" s="1"/>
  <c r="D278" i="7" s="1"/>
  <c r="D278" i="8" s="1"/>
  <c r="D278" i="9" s="1"/>
  <c r="D278" i="10" s="1"/>
  <c r="D278" i="11" s="1"/>
  <c r="D278" i="12" s="1"/>
  <c r="D278" i="13" s="1"/>
  <c r="D278" i="14" s="1"/>
  <c r="D274" i="4"/>
  <c r="D274" i="5" s="1"/>
  <c r="D274" i="6" s="1"/>
  <c r="D274" i="7" s="1"/>
  <c r="D274" i="8" s="1"/>
  <c r="D274" i="9" s="1"/>
  <c r="D274" i="10" s="1"/>
  <c r="D274" i="11" s="1"/>
  <c r="D274" i="12" s="1"/>
  <c r="D274" i="13" s="1"/>
  <c r="D274" i="14" s="1"/>
  <c r="D270" i="4"/>
  <c r="D270" i="5" s="1"/>
  <c r="D270" i="6" s="1"/>
  <c r="D270" i="7" s="1"/>
  <c r="D270" i="8" s="1"/>
  <c r="D270" i="9" s="1"/>
  <c r="D270" i="10" s="1"/>
  <c r="D270" i="11" s="1"/>
  <c r="D270" i="12" s="1"/>
  <c r="D270" i="13" s="1"/>
  <c r="D270" i="14" s="1"/>
  <c r="D266" i="4"/>
  <c r="D266" i="5" s="1"/>
  <c r="D266" i="6" s="1"/>
  <c r="D266" i="7" s="1"/>
  <c r="D266" i="8" s="1"/>
  <c r="D266" i="9" s="1"/>
  <c r="D266" i="10" s="1"/>
  <c r="D266" i="11" s="1"/>
  <c r="D266" i="12" s="1"/>
  <c r="D266" i="13" s="1"/>
  <c r="D266" i="14" s="1"/>
  <c r="D262" i="4"/>
  <c r="D258" i="4"/>
  <c r="D258" i="5" s="1"/>
  <c r="D258" i="6" s="1"/>
  <c r="D258" i="7" s="1"/>
  <c r="D258" i="8" s="1"/>
  <c r="D258" i="9" s="1"/>
  <c r="D258" i="10" s="1"/>
  <c r="D258" i="11" s="1"/>
  <c r="D258" i="12" s="1"/>
  <c r="D258" i="13" s="1"/>
  <c r="D258" i="14" s="1"/>
  <c r="D254" i="4"/>
  <c r="D254" i="5" s="1"/>
  <c r="D254" i="6" s="1"/>
  <c r="D254" i="7" s="1"/>
  <c r="D254" i="8" s="1"/>
  <c r="D254" i="9" s="1"/>
  <c r="D254" i="10" s="1"/>
  <c r="D254" i="11" s="1"/>
  <c r="D254" i="12" s="1"/>
  <c r="D254" i="13" s="1"/>
  <c r="D254" i="14" s="1"/>
  <c r="D250" i="4"/>
  <c r="D250" i="5" s="1"/>
  <c r="D250" i="6" s="1"/>
  <c r="D250" i="7" s="1"/>
  <c r="D250" i="8" s="1"/>
  <c r="D250" i="9" s="1"/>
  <c r="D250" i="10" s="1"/>
  <c r="D250" i="11" s="1"/>
  <c r="D250" i="12" s="1"/>
  <c r="D250" i="13" s="1"/>
  <c r="D250" i="14" s="1"/>
  <c r="D246" i="4"/>
  <c r="D246" i="5" s="1"/>
  <c r="D246" i="6" s="1"/>
  <c r="D246" i="7" s="1"/>
  <c r="D246" i="8" s="1"/>
  <c r="D246" i="9" s="1"/>
  <c r="D246" i="10" s="1"/>
  <c r="D246" i="11" s="1"/>
  <c r="D246" i="12" s="1"/>
  <c r="D246" i="13" s="1"/>
  <c r="D246" i="14" s="1"/>
  <c r="D242" i="4"/>
  <c r="D242" i="5" s="1"/>
  <c r="D242" i="6" s="1"/>
  <c r="D242" i="7" s="1"/>
  <c r="D242" i="8" s="1"/>
  <c r="D242" i="9" s="1"/>
  <c r="D242" i="10" s="1"/>
  <c r="D242" i="11" s="1"/>
  <c r="D242" i="12" s="1"/>
  <c r="D242" i="13" s="1"/>
  <c r="D242" i="14" s="1"/>
  <c r="D238" i="4"/>
  <c r="D234" i="4"/>
  <c r="D234" i="5" s="1"/>
  <c r="D234" i="6" s="1"/>
  <c r="D234" i="7" s="1"/>
  <c r="D234" i="8" s="1"/>
  <c r="D234" i="9" s="1"/>
  <c r="D234" i="10" s="1"/>
  <c r="D234" i="11" s="1"/>
  <c r="D234" i="12" s="1"/>
  <c r="D234" i="13" s="1"/>
  <c r="D234" i="14" s="1"/>
  <c r="D230" i="4"/>
  <c r="D230" i="5" s="1"/>
  <c r="D230" i="6" s="1"/>
  <c r="D230" i="7" s="1"/>
  <c r="D230" i="8" s="1"/>
  <c r="D230" i="9" s="1"/>
  <c r="D230" i="10" s="1"/>
  <c r="D230" i="11" s="1"/>
  <c r="D230" i="12" s="1"/>
  <c r="D230" i="13" s="1"/>
  <c r="D230" i="14" s="1"/>
  <c r="D226" i="4"/>
  <c r="D226" i="5" s="1"/>
  <c r="D226" i="6" s="1"/>
  <c r="D226" i="7" s="1"/>
  <c r="D226" i="8" s="1"/>
  <c r="D226" i="9" s="1"/>
  <c r="D226" i="10" s="1"/>
  <c r="D226" i="11" s="1"/>
  <c r="D226" i="12" s="1"/>
  <c r="D226" i="13" s="1"/>
  <c r="D226" i="14" s="1"/>
  <c r="D222" i="4"/>
  <c r="D222" i="5" s="1"/>
  <c r="D222" i="6" s="1"/>
  <c r="D222" i="7" s="1"/>
  <c r="D222" i="8" s="1"/>
  <c r="D222" i="9" s="1"/>
  <c r="D222" i="10" s="1"/>
  <c r="D222" i="11" s="1"/>
  <c r="D222" i="12" s="1"/>
  <c r="D222" i="13" s="1"/>
  <c r="D222" i="14" s="1"/>
  <c r="D218" i="4"/>
  <c r="D218" i="5" s="1"/>
  <c r="D218" i="6" s="1"/>
  <c r="D218" i="7" s="1"/>
  <c r="D218" i="8" s="1"/>
  <c r="D218" i="9" s="1"/>
  <c r="D218" i="10" s="1"/>
  <c r="D218" i="11" s="1"/>
  <c r="D218" i="12" s="1"/>
  <c r="D218" i="13" s="1"/>
  <c r="D218" i="14" s="1"/>
  <c r="D214" i="4"/>
  <c r="D214" i="5" s="1"/>
  <c r="D214" i="6" s="1"/>
  <c r="D214" i="7" s="1"/>
  <c r="D214" i="8" s="1"/>
  <c r="D214" i="9" s="1"/>
  <c r="D214" i="10" s="1"/>
  <c r="D214" i="11" s="1"/>
  <c r="D214" i="12" s="1"/>
  <c r="D214" i="13" s="1"/>
  <c r="D214" i="14" s="1"/>
  <c r="D210" i="4"/>
  <c r="D210" i="5" s="1"/>
  <c r="D210" i="6" s="1"/>
  <c r="D210" i="7" s="1"/>
  <c r="D210" i="8" s="1"/>
  <c r="D210" i="9" s="1"/>
  <c r="D210" i="10" s="1"/>
  <c r="D210" i="11" s="1"/>
  <c r="D210" i="12" s="1"/>
  <c r="D210" i="13" s="1"/>
  <c r="D210" i="14" s="1"/>
  <c r="D206" i="4"/>
  <c r="D202" i="4"/>
  <c r="D202" i="5" s="1"/>
  <c r="D202" i="6" s="1"/>
  <c r="D202" i="7" s="1"/>
  <c r="D202" i="8" s="1"/>
  <c r="D202" i="9" s="1"/>
  <c r="D202" i="10" s="1"/>
  <c r="D202" i="11" s="1"/>
  <c r="D202" i="12" s="1"/>
  <c r="D202" i="13" s="1"/>
  <c r="D202" i="14" s="1"/>
  <c r="D198" i="4"/>
  <c r="D198" i="5" s="1"/>
  <c r="D198" i="6" s="1"/>
  <c r="D198" i="7" s="1"/>
  <c r="D198" i="8" s="1"/>
  <c r="D198" i="9" s="1"/>
  <c r="D198" i="10" s="1"/>
  <c r="D198" i="11" s="1"/>
  <c r="D198" i="12" s="1"/>
  <c r="D198" i="13" s="1"/>
  <c r="D198" i="14" s="1"/>
  <c r="D194" i="4"/>
  <c r="D194" i="5" s="1"/>
  <c r="D194" i="6" s="1"/>
  <c r="D194" i="7" s="1"/>
  <c r="D194" i="8" s="1"/>
  <c r="D194" i="9" s="1"/>
  <c r="D194" i="10" s="1"/>
  <c r="D194" i="11" s="1"/>
  <c r="D194" i="12" s="1"/>
  <c r="D194" i="13" s="1"/>
  <c r="D194" i="14" s="1"/>
  <c r="D190" i="4"/>
  <c r="D190" i="5" s="1"/>
  <c r="D190" i="6" s="1"/>
  <c r="D190" i="7" s="1"/>
  <c r="D190" i="8" s="1"/>
  <c r="D190" i="9" s="1"/>
  <c r="D190" i="10" s="1"/>
  <c r="D190" i="11" s="1"/>
  <c r="D190" i="12" s="1"/>
  <c r="D190" i="13" s="1"/>
  <c r="D190" i="14" s="1"/>
  <c r="D186" i="4"/>
  <c r="D186" i="5" s="1"/>
  <c r="D186" i="6" s="1"/>
  <c r="D186" i="7" s="1"/>
  <c r="D186" i="8" s="1"/>
  <c r="D186" i="9" s="1"/>
  <c r="D186" i="10" s="1"/>
  <c r="D186" i="11" s="1"/>
  <c r="D186" i="12" s="1"/>
  <c r="D186" i="13" s="1"/>
  <c r="D186" i="14" s="1"/>
  <c r="D182" i="4"/>
  <c r="D182" i="5" s="1"/>
  <c r="D182" i="6" s="1"/>
  <c r="D182" i="7" s="1"/>
  <c r="D182" i="8" s="1"/>
  <c r="D182" i="9" s="1"/>
  <c r="D182" i="10" s="1"/>
  <c r="D182" i="11" s="1"/>
  <c r="D182" i="12" s="1"/>
  <c r="D182" i="13" s="1"/>
  <c r="D182" i="14" s="1"/>
  <c r="D178" i="4"/>
  <c r="D178" i="5" s="1"/>
  <c r="D178" i="6" s="1"/>
  <c r="D178" i="7" s="1"/>
  <c r="D178" i="8" s="1"/>
  <c r="D178" i="9" s="1"/>
  <c r="D178" i="10" s="1"/>
  <c r="D178" i="11" s="1"/>
  <c r="D178" i="12" s="1"/>
  <c r="D178" i="13" s="1"/>
  <c r="D178" i="14" s="1"/>
  <c r="D174" i="4"/>
  <c r="D170" i="4"/>
  <c r="D170" i="5" s="1"/>
  <c r="D170" i="6" s="1"/>
  <c r="D170" i="7" s="1"/>
  <c r="D170" i="8" s="1"/>
  <c r="D170" i="9" s="1"/>
  <c r="D170" i="10" s="1"/>
  <c r="D170" i="11" s="1"/>
  <c r="D170" i="12" s="1"/>
  <c r="D170" i="13" s="1"/>
  <c r="D170" i="14" s="1"/>
  <c r="D166" i="4"/>
  <c r="D166" i="5" s="1"/>
  <c r="D166" i="6" s="1"/>
  <c r="D166" i="7" s="1"/>
  <c r="D166" i="8" s="1"/>
  <c r="D166" i="9" s="1"/>
  <c r="D166" i="10" s="1"/>
  <c r="D166" i="11" s="1"/>
  <c r="D166" i="12" s="1"/>
  <c r="D166" i="13" s="1"/>
  <c r="D166" i="14" s="1"/>
  <c r="D162" i="4"/>
  <c r="D162" i="5" s="1"/>
  <c r="D162" i="6" s="1"/>
  <c r="D162" i="7" s="1"/>
  <c r="D162" i="8" s="1"/>
  <c r="D162" i="9" s="1"/>
  <c r="D162" i="10" s="1"/>
  <c r="D162" i="11" s="1"/>
  <c r="D162" i="12" s="1"/>
  <c r="D162" i="13" s="1"/>
  <c r="D162" i="14" s="1"/>
  <c r="D158" i="4"/>
  <c r="D158" i="5" s="1"/>
  <c r="D158" i="6" s="1"/>
  <c r="D158" i="7" s="1"/>
  <c r="D158" i="8" s="1"/>
  <c r="D158" i="9" s="1"/>
  <c r="D158" i="10" s="1"/>
  <c r="D158" i="11" s="1"/>
  <c r="D158" i="12" s="1"/>
  <c r="D158" i="13" s="1"/>
  <c r="D158" i="14" s="1"/>
  <c r="D154" i="4"/>
  <c r="D154" i="5" s="1"/>
  <c r="D154" i="6" s="1"/>
  <c r="D154" i="7" s="1"/>
  <c r="D154" i="8" s="1"/>
  <c r="D154" i="9" s="1"/>
  <c r="D154" i="10" s="1"/>
  <c r="D154" i="11" s="1"/>
  <c r="D154" i="12" s="1"/>
  <c r="D154" i="13" s="1"/>
  <c r="D154" i="14" s="1"/>
  <c r="D150" i="4"/>
  <c r="D150" i="5" s="1"/>
  <c r="D150" i="6" s="1"/>
  <c r="D150" i="7" s="1"/>
  <c r="D150" i="8" s="1"/>
  <c r="D150" i="9" s="1"/>
  <c r="D150" i="10" s="1"/>
  <c r="D150" i="11" s="1"/>
  <c r="D150" i="12" s="1"/>
  <c r="D150" i="13" s="1"/>
  <c r="D150" i="14" s="1"/>
  <c r="D146" i="4"/>
  <c r="D146" i="5" s="1"/>
  <c r="D146" i="6" s="1"/>
  <c r="D146" i="7" s="1"/>
  <c r="D146" i="8" s="1"/>
  <c r="D146" i="9" s="1"/>
  <c r="D146" i="10" s="1"/>
  <c r="D146" i="11" s="1"/>
  <c r="D146" i="12" s="1"/>
  <c r="D146" i="13" s="1"/>
  <c r="D146" i="14" s="1"/>
  <c r="D142" i="4"/>
  <c r="D142" i="5" s="1"/>
  <c r="D142" i="6" s="1"/>
  <c r="D142" i="7" s="1"/>
  <c r="D142" i="8" s="1"/>
  <c r="D142" i="9" s="1"/>
  <c r="D142" i="10" s="1"/>
  <c r="D142" i="11" s="1"/>
  <c r="D142" i="12" s="1"/>
  <c r="D142" i="13" s="1"/>
  <c r="D142" i="14" s="1"/>
  <c r="D138" i="4"/>
  <c r="D138" i="5" s="1"/>
  <c r="D138" i="6" s="1"/>
  <c r="D138" i="7" s="1"/>
  <c r="D138" i="8" s="1"/>
  <c r="D138" i="9" s="1"/>
  <c r="D138" i="10" s="1"/>
  <c r="D138" i="11" s="1"/>
  <c r="D138" i="12" s="1"/>
  <c r="D138" i="13" s="1"/>
  <c r="D138" i="14" s="1"/>
  <c r="D134" i="4"/>
  <c r="D134" i="5" s="1"/>
  <c r="D134" i="6" s="1"/>
  <c r="D134" i="7" s="1"/>
  <c r="D134" i="8" s="1"/>
  <c r="D134" i="9" s="1"/>
  <c r="D134" i="10" s="1"/>
  <c r="D134" i="11" s="1"/>
  <c r="D134" i="12" s="1"/>
  <c r="D134" i="13" s="1"/>
  <c r="D134" i="14" s="1"/>
  <c r="D130" i="4"/>
  <c r="D130" i="5" s="1"/>
  <c r="D130" i="6" s="1"/>
  <c r="D130" i="7" s="1"/>
  <c r="D130" i="8" s="1"/>
  <c r="D130" i="9" s="1"/>
  <c r="D130" i="10" s="1"/>
  <c r="D130" i="11" s="1"/>
  <c r="D130" i="12" s="1"/>
  <c r="D130" i="13" s="1"/>
  <c r="D130" i="14" s="1"/>
  <c r="D126" i="4"/>
  <c r="D126" i="5" s="1"/>
  <c r="D126" i="6" s="1"/>
  <c r="D126" i="7" s="1"/>
  <c r="D126" i="8" s="1"/>
  <c r="D126" i="9" s="1"/>
  <c r="D126" i="10" s="1"/>
  <c r="D126" i="11" s="1"/>
  <c r="D126" i="12" s="1"/>
  <c r="D126" i="13" s="1"/>
  <c r="D126" i="14" s="1"/>
  <c r="D122" i="4"/>
  <c r="D122" i="5" s="1"/>
  <c r="D122" i="6" s="1"/>
  <c r="D122" i="7" s="1"/>
  <c r="D122" i="8" s="1"/>
  <c r="D122" i="9" s="1"/>
  <c r="D122" i="10" s="1"/>
  <c r="D122" i="11" s="1"/>
  <c r="D122" i="12" s="1"/>
  <c r="D122" i="13" s="1"/>
  <c r="D122" i="14" s="1"/>
  <c r="D118" i="4"/>
  <c r="D118" i="5" s="1"/>
  <c r="D118" i="6" s="1"/>
  <c r="D118" i="7" s="1"/>
  <c r="D118" i="8" s="1"/>
  <c r="D118" i="9" s="1"/>
  <c r="D118" i="10" s="1"/>
  <c r="D118" i="11" s="1"/>
  <c r="D118" i="12" s="1"/>
  <c r="D118" i="13" s="1"/>
  <c r="D118" i="14" s="1"/>
  <c r="D114" i="4"/>
  <c r="D114" i="5" s="1"/>
  <c r="D114" i="6" s="1"/>
  <c r="D114" i="7" s="1"/>
  <c r="D114" i="8" s="1"/>
  <c r="D114" i="9" s="1"/>
  <c r="D114" i="10" s="1"/>
  <c r="D114" i="11" s="1"/>
  <c r="D114" i="12" s="1"/>
  <c r="D114" i="13" s="1"/>
  <c r="D114" i="14" s="1"/>
  <c r="D110" i="4"/>
  <c r="D106" i="4"/>
  <c r="D106" i="5" s="1"/>
  <c r="D106" i="6" s="1"/>
  <c r="D106" i="7" s="1"/>
  <c r="D106" i="8" s="1"/>
  <c r="D106" i="9" s="1"/>
  <c r="D106" i="10" s="1"/>
  <c r="D106" i="11" s="1"/>
  <c r="D106" i="12" s="1"/>
  <c r="D106" i="13" s="1"/>
  <c r="D106" i="14" s="1"/>
  <c r="D102" i="4"/>
  <c r="D102" i="5" s="1"/>
  <c r="D102" i="6" s="1"/>
  <c r="D102" i="7" s="1"/>
  <c r="D102" i="8" s="1"/>
  <c r="D102" i="9" s="1"/>
  <c r="D102" i="10" s="1"/>
  <c r="D102" i="11" s="1"/>
  <c r="D102" i="12" s="1"/>
  <c r="D102" i="13" s="1"/>
  <c r="D102" i="14" s="1"/>
  <c r="D98" i="4"/>
  <c r="D98" i="5" s="1"/>
  <c r="D98" i="6" s="1"/>
  <c r="D98" i="7" s="1"/>
  <c r="D98" i="8" s="1"/>
  <c r="D98" i="9" s="1"/>
  <c r="D98" i="10" s="1"/>
  <c r="D98" i="11" s="1"/>
  <c r="D98" i="12" s="1"/>
  <c r="D98" i="13" s="1"/>
  <c r="D98" i="14" s="1"/>
  <c r="D94" i="4"/>
  <c r="D94" i="5" s="1"/>
  <c r="D94" i="6" s="1"/>
  <c r="D94" i="7" s="1"/>
  <c r="D94" i="8" s="1"/>
  <c r="D94" i="9" s="1"/>
  <c r="D94" i="10" s="1"/>
  <c r="D94" i="11" s="1"/>
  <c r="D94" i="12" s="1"/>
  <c r="D94" i="13" s="1"/>
  <c r="D94" i="14" s="1"/>
  <c r="D90" i="4"/>
  <c r="D90" i="5" s="1"/>
  <c r="D90" i="6" s="1"/>
  <c r="D90" i="7" s="1"/>
  <c r="D90" i="8" s="1"/>
  <c r="D90" i="9" s="1"/>
  <c r="D90" i="10" s="1"/>
  <c r="D90" i="11" s="1"/>
  <c r="D90" i="12" s="1"/>
  <c r="D90" i="13" s="1"/>
  <c r="D90" i="14" s="1"/>
  <c r="D86" i="4"/>
  <c r="D86" i="5" s="1"/>
  <c r="D86" i="6" s="1"/>
  <c r="D86" i="7" s="1"/>
  <c r="D86" i="8" s="1"/>
  <c r="D86" i="9" s="1"/>
  <c r="D86" i="10" s="1"/>
  <c r="D86" i="11" s="1"/>
  <c r="D86" i="12" s="1"/>
  <c r="D86" i="13" s="1"/>
  <c r="D86" i="14" s="1"/>
  <c r="D82" i="4"/>
  <c r="D82" i="5" s="1"/>
  <c r="D82" i="6" s="1"/>
  <c r="D82" i="7" s="1"/>
  <c r="D82" i="8" s="1"/>
  <c r="D82" i="9" s="1"/>
  <c r="D82" i="10" s="1"/>
  <c r="D82" i="11" s="1"/>
  <c r="D82" i="12" s="1"/>
  <c r="D82" i="13" s="1"/>
  <c r="D82" i="14" s="1"/>
  <c r="D78" i="4"/>
  <c r="D74" i="4"/>
  <c r="D74" i="5" s="1"/>
  <c r="D74" i="6" s="1"/>
  <c r="D74" i="7" s="1"/>
  <c r="D74" i="8" s="1"/>
  <c r="D74" i="9" s="1"/>
  <c r="D74" i="10" s="1"/>
  <c r="D74" i="11" s="1"/>
  <c r="D74" i="12" s="1"/>
  <c r="D74" i="13" s="1"/>
  <c r="D74" i="14" s="1"/>
  <c r="D70" i="4"/>
  <c r="D70" i="5" s="1"/>
  <c r="D70" i="6" s="1"/>
  <c r="D70" i="7" s="1"/>
  <c r="D70" i="8" s="1"/>
  <c r="D70" i="9" s="1"/>
  <c r="D70" i="10" s="1"/>
  <c r="D70" i="11" s="1"/>
  <c r="D70" i="12" s="1"/>
  <c r="D70" i="13" s="1"/>
  <c r="D70" i="14" s="1"/>
  <c r="D66" i="4"/>
  <c r="D66" i="5" s="1"/>
  <c r="D66" i="6" s="1"/>
  <c r="D66" i="7" s="1"/>
  <c r="D66" i="8" s="1"/>
  <c r="D66" i="9" s="1"/>
  <c r="D66" i="10" s="1"/>
  <c r="D66" i="11" s="1"/>
  <c r="D66" i="12" s="1"/>
  <c r="D66" i="13" s="1"/>
  <c r="D66" i="14" s="1"/>
  <c r="D62" i="4"/>
  <c r="D62" i="5" s="1"/>
  <c r="D62" i="6" s="1"/>
  <c r="D62" i="7" s="1"/>
  <c r="D62" i="8" s="1"/>
  <c r="D62" i="9" s="1"/>
  <c r="D62" i="10" s="1"/>
  <c r="D62" i="11" s="1"/>
  <c r="D62" i="12" s="1"/>
  <c r="D62" i="13" s="1"/>
  <c r="D62" i="14" s="1"/>
  <c r="D58" i="4"/>
  <c r="D58" i="5" s="1"/>
  <c r="D58" i="6" s="1"/>
  <c r="D58" i="7" s="1"/>
  <c r="D58" i="8" s="1"/>
  <c r="D58" i="9" s="1"/>
  <c r="D58" i="10" s="1"/>
  <c r="D58" i="11" s="1"/>
  <c r="D58" i="12" s="1"/>
  <c r="D58" i="13" s="1"/>
  <c r="D58" i="14" s="1"/>
  <c r="D54" i="4"/>
  <c r="D54" i="5" s="1"/>
  <c r="D54" i="6" s="1"/>
  <c r="D54" i="7" s="1"/>
  <c r="D54" i="8" s="1"/>
  <c r="D54" i="9" s="1"/>
  <c r="D54" i="10" s="1"/>
  <c r="D54" i="11" s="1"/>
  <c r="D54" i="12" s="1"/>
  <c r="D54" i="13" s="1"/>
  <c r="D54" i="14" s="1"/>
  <c r="D50" i="4"/>
  <c r="D50" i="5" s="1"/>
  <c r="D50" i="6" s="1"/>
  <c r="D50" i="7" s="1"/>
  <c r="D50" i="8" s="1"/>
  <c r="D50" i="9" s="1"/>
  <c r="D50" i="10" s="1"/>
  <c r="D50" i="11" s="1"/>
  <c r="D50" i="12" s="1"/>
  <c r="D50" i="13" s="1"/>
  <c r="D50" i="14" s="1"/>
  <c r="D46" i="4"/>
  <c r="D42" i="4"/>
  <c r="D42" i="5" s="1"/>
  <c r="D42" i="6" s="1"/>
  <c r="D42" i="7" s="1"/>
  <c r="D42" i="8" s="1"/>
  <c r="D42" i="9" s="1"/>
  <c r="D42" i="10" s="1"/>
  <c r="D42" i="11" s="1"/>
  <c r="D42" i="12" s="1"/>
  <c r="D42" i="13" s="1"/>
  <c r="D42" i="14" s="1"/>
  <c r="D38" i="4"/>
  <c r="D38" i="5" s="1"/>
  <c r="D38" i="6" s="1"/>
  <c r="D38" i="7" s="1"/>
  <c r="D38" i="8" s="1"/>
  <c r="D38" i="9" s="1"/>
  <c r="D38" i="10" s="1"/>
  <c r="D38" i="11" s="1"/>
  <c r="D38" i="12" s="1"/>
  <c r="D38" i="13" s="1"/>
  <c r="D38" i="14" s="1"/>
  <c r="D34" i="4"/>
  <c r="D34" i="5" s="1"/>
  <c r="D34" i="6" s="1"/>
  <c r="D34" i="7" s="1"/>
  <c r="D34" i="8" s="1"/>
  <c r="D34" i="9" s="1"/>
  <c r="D34" i="10" s="1"/>
  <c r="D34" i="11" s="1"/>
  <c r="D34" i="12" s="1"/>
  <c r="D34" i="13" s="1"/>
  <c r="D34" i="14" s="1"/>
  <c r="D30" i="4"/>
  <c r="D30" i="5" s="1"/>
  <c r="D30" i="6" s="1"/>
  <c r="D30" i="7" s="1"/>
  <c r="D30" i="8" s="1"/>
  <c r="D30" i="9" s="1"/>
  <c r="D30" i="10" s="1"/>
  <c r="D30" i="11" s="1"/>
  <c r="D30" i="12" s="1"/>
  <c r="D30" i="13" s="1"/>
  <c r="D30" i="14" s="1"/>
  <c r="D26" i="4"/>
  <c r="D26" i="5" s="1"/>
  <c r="D26" i="6" s="1"/>
  <c r="D26" i="7" s="1"/>
  <c r="D26" i="8" s="1"/>
  <c r="D26" i="9" s="1"/>
  <c r="D26" i="10" s="1"/>
  <c r="D26" i="11" s="1"/>
  <c r="D26" i="12" s="1"/>
  <c r="D26" i="13" s="1"/>
  <c r="D26" i="14" s="1"/>
  <c r="D22" i="4"/>
  <c r="D22" i="5" s="1"/>
  <c r="D22" i="6" s="1"/>
  <c r="D22" i="7" s="1"/>
  <c r="D22" i="8" s="1"/>
  <c r="D22" i="9" s="1"/>
  <c r="D22" i="10" s="1"/>
  <c r="D22" i="11" s="1"/>
  <c r="D22" i="12" s="1"/>
  <c r="D22" i="13" s="1"/>
  <c r="D22" i="14" s="1"/>
  <c r="D18" i="4"/>
  <c r="D18" i="5" s="1"/>
  <c r="D18" i="6" s="1"/>
  <c r="D18" i="7" s="1"/>
  <c r="D18" i="8" s="1"/>
  <c r="D18" i="9" s="1"/>
  <c r="D18" i="10" s="1"/>
  <c r="D18" i="11" s="1"/>
  <c r="D18" i="12" s="1"/>
  <c r="D18" i="13" s="1"/>
  <c r="D18" i="14" s="1"/>
  <c r="D14" i="4"/>
  <c r="D14" i="5" s="1"/>
  <c r="D14" i="6" s="1"/>
  <c r="D14" i="7" s="1"/>
  <c r="D14" i="8" s="1"/>
  <c r="D14" i="9" s="1"/>
  <c r="D14" i="10" s="1"/>
  <c r="D14" i="11" s="1"/>
  <c r="D14" i="12" s="1"/>
  <c r="D14" i="13" s="1"/>
  <c r="D14" i="14" s="1"/>
  <c r="D10" i="4"/>
  <c r="D10" i="5" s="1"/>
  <c r="D10" i="6" s="1"/>
  <c r="D10" i="7" s="1"/>
  <c r="D10" i="8" s="1"/>
  <c r="D10" i="9" s="1"/>
  <c r="D10" i="10" s="1"/>
  <c r="D10" i="11" s="1"/>
  <c r="D10" i="12" s="1"/>
  <c r="D10" i="13" s="1"/>
  <c r="D10" i="14" s="1"/>
  <c r="D6" i="4"/>
  <c r="D6" i="5" s="1"/>
  <c r="D6" i="6" s="1"/>
  <c r="D6" i="7" s="1"/>
  <c r="D6" i="8" s="1"/>
  <c r="D6" i="9" s="1"/>
  <c r="D6" i="10" s="1"/>
  <c r="D6" i="11" s="1"/>
  <c r="D6" i="12" s="1"/>
  <c r="D6" i="13" s="1"/>
  <c r="D6" i="14" s="1"/>
  <c r="Y451" i="15"/>
  <c r="D3" i="5"/>
  <c r="D302" i="5"/>
  <c r="D302" i="6" s="1"/>
  <c r="D302" i="7" s="1"/>
  <c r="D302" i="8" s="1"/>
  <c r="D302" i="9" s="1"/>
  <c r="D302" i="10" s="1"/>
  <c r="D302" i="11" s="1"/>
  <c r="D302" i="12" s="1"/>
  <c r="D302" i="13" s="1"/>
  <c r="D302" i="14" s="1"/>
  <c r="D262" i="5"/>
  <c r="D262" i="6" s="1"/>
  <c r="D262" i="7" s="1"/>
  <c r="D262" i="8" s="1"/>
  <c r="D262" i="9" s="1"/>
  <c r="D262" i="10" s="1"/>
  <c r="D262" i="11" s="1"/>
  <c r="D262" i="12" s="1"/>
  <c r="D262" i="13" s="1"/>
  <c r="D262" i="14" s="1"/>
  <c r="D238" i="5"/>
  <c r="D238" i="6" s="1"/>
  <c r="D238" i="7" s="1"/>
  <c r="D238" i="8" s="1"/>
  <c r="D238" i="9" s="1"/>
  <c r="D238" i="10" s="1"/>
  <c r="D238" i="11" s="1"/>
  <c r="D238" i="12" s="1"/>
  <c r="D238" i="13" s="1"/>
  <c r="D238" i="14" s="1"/>
  <c r="D206" i="5"/>
  <c r="D206" i="6" s="1"/>
  <c r="D206" i="7" s="1"/>
  <c r="D206" i="8" s="1"/>
  <c r="D206" i="9" s="1"/>
  <c r="D206" i="10" s="1"/>
  <c r="D206" i="11" s="1"/>
  <c r="D206" i="12" s="1"/>
  <c r="D206" i="13" s="1"/>
  <c r="D206" i="14" s="1"/>
  <c r="D174" i="5"/>
  <c r="D174" i="6" s="1"/>
  <c r="D174" i="7" s="1"/>
  <c r="D174" i="8" s="1"/>
  <c r="D174" i="9" s="1"/>
  <c r="D174" i="10" s="1"/>
  <c r="D174" i="11" s="1"/>
  <c r="D174" i="12" s="1"/>
  <c r="D174" i="13" s="1"/>
  <c r="D174" i="14" s="1"/>
  <c r="D110" i="5"/>
  <c r="D110" i="6" s="1"/>
  <c r="D110" i="7" s="1"/>
  <c r="D110" i="8" s="1"/>
  <c r="D110" i="9" s="1"/>
  <c r="D110" i="10" s="1"/>
  <c r="D110" i="11" s="1"/>
  <c r="D110" i="12" s="1"/>
  <c r="D110" i="13" s="1"/>
  <c r="D110" i="14" s="1"/>
  <c r="D78" i="5"/>
  <c r="D78" i="6" s="1"/>
  <c r="D78" i="7" s="1"/>
  <c r="D78" i="8" s="1"/>
  <c r="D78" i="9" s="1"/>
  <c r="D78" i="10" s="1"/>
  <c r="D78" i="11" s="1"/>
  <c r="D78" i="12" s="1"/>
  <c r="D78" i="13" s="1"/>
  <c r="D78" i="14" s="1"/>
  <c r="D46" i="5"/>
  <c r="D46" i="6" s="1"/>
  <c r="D46" i="7" s="1"/>
  <c r="D46" i="8" s="1"/>
  <c r="D46" i="9" s="1"/>
  <c r="D46" i="10" s="1"/>
  <c r="D46" i="11" s="1"/>
  <c r="D46" i="12" s="1"/>
  <c r="D46" i="13" s="1"/>
  <c r="D46" i="14" s="1"/>
  <c r="U451" i="15"/>
  <c r="BU451" i="15"/>
  <c r="D449" i="4"/>
  <c r="D449" i="5" s="1"/>
  <c r="D449" i="6" s="1"/>
  <c r="D449" i="7" s="1"/>
  <c r="D449" i="8" s="1"/>
  <c r="D449" i="9" s="1"/>
  <c r="D449" i="10" s="1"/>
  <c r="D449" i="11" s="1"/>
  <c r="D449" i="12" s="1"/>
  <c r="D449" i="13" s="1"/>
  <c r="D449" i="14" s="1"/>
  <c r="D445" i="4"/>
  <c r="D445" i="5" s="1"/>
  <c r="D445" i="6" s="1"/>
  <c r="D445" i="7" s="1"/>
  <c r="D445" i="8" s="1"/>
  <c r="D445" i="9" s="1"/>
  <c r="D445" i="10" s="1"/>
  <c r="D445" i="11" s="1"/>
  <c r="D445" i="12" s="1"/>
  <c r="D445" i="13" s="1"/>
  <c r="D445" i="14" s="1"/>
  <c r="D441" i="4"/>
  <c r="D441" i="5" s="1"/>
  <c r="D441" i="6" s="1"/>
  <c r="D441" i="7" s="1"/>
  <c r="D441" i="8" s="1"/>
  <c r="D441" i="9" s="1"/>
  <c r="D441" i="10" s="1"/>
  <c r="D441" i="11" s="1"/>
  <c r="D441" i="12" s="1"/>
  <c r="D441" i="13" s="1"/>
  <c r="D441" i="14" s="1"/>
  <c r="D437" i="4"/>
  <c r="D437" i="5" s="1"/>
  <c r="D437" i="6" s="1"/>
  <c r="D437" i="7" s="1"/>
  <c r="D437" i="8" s="1"/>
  <c r="D437" i="9" s="1"/>
  <c r="D437" i="10" s="1"/>
  <c r="D437" i="11" s="1"/>
  <c r="D437" i="12" s="1"/>
  <c r="D437" i="13" s="1"/>
  <c r="D437" i="14" s="1"/>
  <c r="D433" i="4"/>
  <c r="D433" i="5" s="1"/>
  <c r="D433" i="6" s="1"/>
  <c r="D433" i="7" s="1"/>
  <c r="D433" i="8" s="1"/>
  <c r="D433" i="9" s="1"/>
  <c r="D433" i="10" s="1"/>
  <c r="D433" i="11" s="1"/>
  <c r="D433" i="12" s="1"/>
  <c r="D433" i="13" s="1"/>
  <c r="D433" i="14" s="1"/>
  <c r="D429" i="4"/>
  <c r="D429" i="5" s="1"/>
  <c r="D429" i="6" s="1"/>
  <c r="D429" i="7" s="1"/>
  <c r="D429" i="8" s="1"/>
  <c r="D429" i="9" s="1"/>
  <c r="D429" i="10" s="1"/>
  <c r="D429" i="11" s="1"/>
  <c r="D429" i="12" s="1"/>
  <c r="D429" i="13" s="1"/>
  <c r="D429" i="14" s="1"/>
  <c r="D425" i="4"/>
  <c r="D425" i="5" s="1"/>
  <c r="D425" i="6" s="1"/>
  <c r="D425" i="7" s="1"/>
  <c r="D425" i="8" s="1"/>
  <c r="D425" i="9" s="1"/>
  <c r="D425" i="10" s="1"/>
  <c r="D425" i="11" s="1"/>
  <c r="D425" i="12" s="1"/>
  <c r="D425" i="13" s="1"/>
  <c r="D425" i="14" s="1"/>
  <c r="D421" i="4"/>
  <c r="D421" i="5" s="1"/>
  <c r="D421" i="6" s="1"/>
  <c r="D421" i="7" s="1"/>
  <c r="D421" i="8" s="1"/>
  <c r="D421" i="9" s="1"/>
  <c r="D421" i="10" s="1"/>
  <c r="D421" i="11" s="1"/>
  <c r="D421" i="12" s="1"/>
  <c r="D421" i="13" s="1"/>
  <c r="D421" i="14" s="1"/>
  <c r="D417" i="4"/>
  <c r="D417" i="5" s="1"/>
  <c r="D417" i="6" s="1"/>
  <c r="D417" i="7" s="1"/>
  <c r="D417" i="8" s="1"/>
  <c r="D417" i="9" s="1"/>
  <c r="D417" i="10" s="1"/>
  <c r="D417" i="11" s="1"/>
  <c r="D417" i="12" s="1"/>
  <c r="D417" i="13" s="1"/>
  <c r="D417" i="14" s="1"/>
  <c r="D413" i="4"/>
  <c r="D413" i="5" s="1"/>
  <c r="D413" i="6" s="1"/>
  <c r="D413" i="7" s="1"/>
  <c r="D413" i="8" s="1"/>
  <c r="D413" i="9" s="1"/>
  <c r="D413" i="10" s="1"/>
  <c r="D413" i="11" s="1"/>
  <c r="D413" i="12" s="1"/>
  <c r="D413" i="13" s="1"/>
  <c r="D413" i="14" s="1"/>
  <c r="D409" i="4"/>
  <c r="D409" i="5" s="1"/>
  <c r="D409" i="6" s="1"/>
  <c r="D409" i="7" s="1"/>
  <c r="D409" i="8" s="1"/>
  <c r="D409" i="9" s="1"/>
  <c r="D409" i="10" s="1"/>
  <c r="D409" i="11" s="1"/>
  <c r="D409" i="12" s="1"/>
  <c r="D409" i="13" s="1"/>
  <c r="D409" i="14" s="1"/>
  <c r="D405" i="4"/>
  <c r="D405" i="5" s="1"/>
  <c r="D405" i="6" s="1"/>
  <c r="D405" i="7" s="1"/>
  <c r="D405" i="8" s="1"/>
  <c r="D405" i="9" s="1"/>
  <c r="D405" i="10" s="1"/>
  <c r="D405" i="11" s="1"/>
  <c r="D405" i="12" s="1"/>
  <c r="D405" i="13" s="1"/>
  <c r="D405" i="14" s="1"/>
  <c r="D401" i="4"/>
  <c r="D401" i="5" s="1"/>
  <c r="D401" i="6" s="1"/>
  <c r="D401" i="7" s="1"/>
  <c r="D401" i="8" s="1"/>
  <c r="D401" i="9" s="1"/>
  <c r="D401" i="10" s="1"/>
  <c r="D401" i="11" s="1"/>
  <c r="D401" i="12" s="1"/>
  <c r="D401" i="13" s="1"/>
  <c r="D401" i="14" s="1"/>
  <c r="D397" i="4"/>
  <c r="D397" i="5" s="1"/>
  <c r="D397" i="6" s="1"/>
  <c r="D397" i="7" s="1"/>
  <c r="D397" i="8" s="1"/>
  <c r="D397" i="9" s="1"/>
  <c r="D397" i="10" s="1"/>
  <c r="D397" i="11" s="1"/>
  <c r="D397" i="12" s="1"/>
  <c r="D397" i="13" s="1"/>
  <c r="D397" i="14" s="1"/>
  <c r="D393" i="4"/>
  <c r="D393" i="5" s="1"/>
  <c r="D393" i="6" s="1"/>
  <c r="D393" i="7" s="1"/>
  <c r="D393" i="8" s="1"/>
  <c r="D393" i="9" s="1"/>
  <c r="D393" i="10" s="1"/>
  <c r="D393" i="11" s="1"/>
  <c r="D393" i="12" s="1"/>
  <c r="D393" i="13" s="1"/>
  <c r="D393" i="14" s="1"/>
  <c r="D389" i="4"/>
  <c r="D389" i="5" s="1"/>
  <c r="D389" i="6" s="1"/>
  <c r="D389" i="7" s="1"/>
  <c r="D389" i="8" s="1"/>
  <c r="D389" i="9" s="1"/>
  <c r="D389" i="10" s="1"/>
  <c r="D389" i="11" s="1"/>
  <c r="D389" i="12" s="1"/>
  <c r="D389" i="13" s="1"/>
  <c r="D389" i="14" s="1"/>
  <c r="D385" i="4"/>
  <c r="D385" i="5" s="1"/>
  <c r="D385" i="6" s="1"/>
  <c r="D385" i="7" s="1"/>
  <c r="D385" i="8" s="1"/>
  <c r="D385" i="9" s="1"/>
  <c r="D385" i="10" s="1"/>
  <c r="D385" i="11" s="1"/>
  <c r="D385" i="12" s="1"/>
  <c r="D385" i="13" s="1"/>
  <c r="D385" i="14" s="1"/>
  <c r="D381" i="4"/>
  <c r="D381" i="5" s="1"/>
  <c r="D381" i="6" s="1"/>
  <c r="D381" i="7" s="1"/>
  <c r="D381" i="8" s="1"/>
  <c r="D381" i="9" s="1"/>
  <c r="D381" i="10" s="1"/>
  <c r="D381" i="11" s="1"/>
  <c r="D381" i="12" s="1"/>
  <c r="D381" i="13" s="1"/>
  <c r="D381" i="14" s="1"/>
  <c r="D377" i="4"/>
  <c r="D377" i="5" s="1"/>
  <c r="D377" i="6" s="1"/>
  <c r="D377" i="7" s="1"/>
  <c r="D377" i="8" s="1"/>
  <c r="D377" i="9" s="1"/>
  <c r="D377" i="10" s="1"/>
  <c r="D377" i="11" s="1"/>
  <c r="D377" i="12" s="1"/>
  <c r="D377" i="13" s="1"/>
  <c r="D377" i="14" s="1"/>
  <c r="D373" i="4"/>
  <c r="D373" i="5" s="1"/>
  <c r="D373" i="6" s="1"/>
  <c r="D373" i="7" s="1"/>
  <c r="D373" i="8" s="1"/>
  <c r="D373" i="9" s="1"/>
  <c r="D373" i="10" s="1"/>
  <c r="D373" i="11" s="1"/>
  <c r="D373" i="12" s="1"/>
  <c r="D373" i="13" s="1"/>
  <c r="D373" i="14" s="1"/>
  <c r="D369" i="4"/>
  <c r="D369" i="5" s="1"/>
  <c r="D369" i="6" s="1"/>
  <c r="D369" i="7" s="1"/>
  <c r="D369" i="8" s="1"/>
  <c r="D369" i="9" s="1"/>
  <c r="D369" i="10" s="1"/>
  <c r="D369" i="11" s="1"/>
  <c r="D369" i="12" s="1"/>
  <c r="D369" i="13" s="1"/>
  <c r="D369" i="14" s="1"/>
  <c r="D365" i="4"/>
  <c r="D365" i="5" s="1"/>
  <c r="D365" i="6" s="1"/>
  <c r="D365" i="7" s="1"/>
  <c r="D365" i="8" s="1"/>
  <c r="D365" i="9" s="1"/>
  <c r="D365" i="10" s="1"/>
  <c r="D365" i="11" s="1"/>
  <c r="D365" i="12" s="1"/>
  <c r="D365" i="13" s="1"/>
  <c r="D365" i="14" s="1"/>
  <c r="D361" i="4"/>
  <c r="D361" i="5" s="1"/>
  <c r="D361" i="6" s="1"/>
  <c r="D361" i="7" s="1"/>
  <c r="D361" i="8" s="1"/>
  <c r="D361" i="9" s="1"/>
  <c r="D361" i="10" s="1"/>
  <c r="D361" i="11" s="1"/>
  <c r="D361" i="12" s="1"/>
  <c r="D361" i="13" s="1"/>
  <c r="D361" i="14" s="1"/>
  <c r="D357" i="4"/>
  <c r="D357" i="5" s="1"/>
  <c r="D357" i="6" s="1"/>
  <c r="D357" i="7" s="1"/>
  <c r="D357" i="8" s="1"/>
  <c r="D357" i="9" s="1"/>
  <c r="D357" i="10" s="1"/>
  <c r="D357" i="11" s="1"/>
  <c r="D357" i="12" s="1"/>
  <c r="D357" i="13" s="1"/>
  <c r="D357" i="14" s="1"/>
  <c r="D353" i="4"/>
  <c r="D353" i="5" s="1"/>
  <c r="D353" i="6" s="1"/>
  <c r="D353" i="7" s="1"/>
  <c r="D353" i="8" s="1"/>
  <c r="D353" i="9" s="1"/>
  <c r="D353" i="10" s="1"/>
  <c r="D353" i="11" s="1"/>
  <c r="D353" i="12" s="1"/>
  <c r="D353" i="13" s="1"/>
  <c r="D353" i="14" s="1"/>
  <c r="D349" i="4"/>
  <c r="D349" i="5" s="1"/>
  <c r="D349" i="6" s="1"/>
  <c r="D349" i="7" s="1"/>
  <c r="D349" i="8" s="1"/>
  <c r="D349" i="9" s="1"/>
  <c r="D349" i="10" s="1"/>
  <c r="D349" i="11" s="1"/>
  <c r="D349" i="12" s="1"/>
  <c r="D349" i="13" s="1"/>
  <c r="D349" i="14" s="1"/>
  <c r="D345" i="4"/>
  <c r="D345" i="5" s="1"/>
  <c r="D447" i="4"/>
  <c r="D447" i="5" s="1"/>
  <c r="D447" i="6" s="1"/>
  <c r="D447" i="7" s="1"/>
  <c r="D447" i="8" s="1"/>
  <c r="D447" i="9" s="1"/>
  <c r="D447" i="10" s="1"/>
  <c r="D447" i="11" s="1"/>
  <c r="D447" i="12" s="1"/>
  <c r="D447" i="13" s="1"/>
  <c r="D447" i="14" s="1"/>
  <c r="D443" i="4"/>
  <c r="D443" i="5" s="1"/>
  <c r="D443" i="6" s="1"/>
  <c r="D443" i="7" s="1"/>
  <c r="D443" i="8" s="1"/>
  <c r="D443" i="9" s="1"/>
  <c r="D443" i="10" s="1"/>
  <c r="D443" i="11" s="1"/>
  <c r="D443" i="12" s="1"/>
  <c r="D443" i="13" s="1"/>
  <c r="D443" i="14" s="1"/>
  <c r="D439" i="4"/>
  <c r="D439" i="5" s="1"/>
  <c r="D439" i="6" s="1"/>
  <c r="D439" i="7" s="1"/>
  <c r="D439" i="8" s="1"/>
  <c r="D439" i="9" s="1"/>
  <c r="D439" i="10" s="1"/>
  <c r="D439" i="11" s="1"/>
  <c r="D439" i="12" s="1"/>
  <c r="D439" i="13" s="1"/>
  <c r="D439" i="14" s="1"/>
  <c r="D435" i="4"/>
  <c r="D435" i="5" s="1"/>
  <c r="D435" i="6" s="1"/>
  <c r="D435" i="7" s="1"/>
  <c r="D435" i="8" s="1"/>
  <c r="D435" i="9" s="1"/>
  <c r="D435" i="10" s="1"/>
  <c r="D435" i="11" s="1"/>
  <c r="D435" i="12" s="1"/>
  <c r="D435" i="13" s="1"/>
  <c r="D435" i="14" s="1"/>
  <c r="D431" i="4"/>
  <c r="D431" i="5" s="1"/>
  <c r="D431" i="6" s="1"/>
  <c r="D431" i="7" s="1"/>
  <c r="D431" i="8" s="1"/>
  <c r="D431" i="9" s="1"/>
  <c r="D431" i="10" s="1"/>
  <c r="D431" i="11" s="1"/>
  <c r="D431" i="12" s="1"/>
  <c r="D431" i="13" s="1"/>
  <c r="D431" i="14" s="1"/>
  <c r="D427" i="4"/>
  <c r="D427" i="5" s="1"/>
  <c r="D427" i="6" s="1"/>
  <c r="D427" i="7" s="1"/>
  <c r="D427" i="8" s="1"/>
  <c r="D427" i="9" s="1"/>
  <c r="D427" i="10" s="1"/>
  <c r="D427" i="11" s="1"/>
  <c r="D427" i="12" s="1"/>
  <c r="D427" i="13" s="1"/>
  <c r="D427" i="14" s="1"/>
  <c r="D423" i="4"/>
  <c r="D423" i="5" s="1"/>
  <c r="D423" i="6" s="1"/>
  <c r="D423" i="7" s="1"/>
  <c r="D423" i="8" s="1"/>
  <c r="D423" i="9" s="1"/>
  <c r="D423" i="10" s="1"/>
  <c r="D423" i="11" s="1"/>
  <c r="D423" i="12" s="1"/>
  <c r="D423" i="13" s="1"/>
  <c r="D423" i="14" s="1"/>
  <c r="D419" i="4"/>
  <c r="D419" i="5" s="1"/>
  <c r="D419" i="6" s="1"/>
  <c r="D419" i="7" s="1"/>
  <c r="D419" i="8" s="1"/>
  <c r="D419" i="9" s="1"/>
  <c r="D419" i="10" s="1"/>
  <c r="D419" i="11" s="1"/>
  <c r="D419" i="12" s="1"/>
  <c r="D419" i="13" s="1"/>
  <c r="D419" i="14" s="1"/>
  <c r="D415" i="4"/>
  <c r="D415" i="5" s="1"/>
  <c r="D415" i="6" s="1"/>
  <c r="D415" i="7" s="1"/>
  <c r="D415" i="8" s="1"/>
  <c r="D415" i="9" s="1"/>
  <c r="D415" i="10" s="1"/>
  <c r="D415" i="11" s="1"/>
  <c r="D415" i="12" s="1"/>
  <c r="D415" i="13" s="1"/>
  <c r="D415" i="14" s="1"/>
  <c r="D411" i="4"/>
  <c r="D411" i="5" s="1"/>
  <c r="D411" i="6" s="1"/>
  <c r="D411" i="7" s="1"/>
  <c r="D411" i="8" s="1"/>
  <c r="D411" i="9" s="1"/>
  <c r="D411" i="10" s="1"/>
  <c r="D411" i="11" s="1"/>
  <c r="D411" i="12" s="1"/>
  <c r="D411" i="13" s="1"/>
  <c r="D411" i="14" s="1"/>
  <c r="D407" i="4"/>
  <c r="D407" i="5" s="1"/>
  <c r="D407" i="6" s="1"/>
  <c r="D407" i="7" s="1"/>
  <c r="D407" i="8" s="1"/>
  <c r="D407" i="9" s="1"/>
  <c r="D407" i="10" s="1"/>
  <c r="D407" i="11" s="1"/>
  <c r="D407" i="12" s="1"/>
  <c r="D407" i="13" s="1"/>
  <c r="D407" i="14" s="1"/>
  <c r="D403" i="4"/>
  <c r="D403" i="5" s="1"/>
  <c r="D403" i="6" s="1"/>
  <c r="D403" i="7" s="1"/>
  <c r="D403" i="8" s="1"/>
  <c r="D403" i="9" s="1"/>
  <c r="D403" i="10" s="1"/>
  <c r="D403" i="11" s="1"/>
  <c r="D403" i="12" s="1"/>
  <c r="D403" i="13" s="1"/>
  <c r="D403" i="14" s="1"/>
  <c r="D399" i="4"/>
  <c r="D399" i="5" s="1"/>
  <c r="D399" i="6" s="1"/>
  <c r="D399" i="7" s="1"/>
  <c r="D399" i="8" s="1"/>
  <c r="D399" i="9" s="1"/>
  <c r="D399" i="10" s="1"/>
  <c r="D399" i="11" s="1"/>
  <c r="D399" i="12" s="1"/>
  <c r="D399" i="13" s="1"/>
  <c r="D399" i="14" s="1"/>
  <c r="D395" i="4"/>
  <c r="D395" i="5" s="1"/>
  <c r="D395" i="6" s="1"/>
  <c r="D395" i="7" s="1"/>
  <c r="D395" i="8" s="1"/>
  <c r="D395" i="9" s="1"/>
  <c r="D395" i="10" s="1"/>
  <c r="D395" i="11" s="1"/>
  <c r="D395" i="12" s="1"/>
  <c r="D395" i="13" s="1"/>
  <c r="D395" i="14" s="1"/>
  <c r="D391" i="4"/>
  <c r="D391" i="5" s="1"/>
  <c r="D391" i="6" s="1"/>
  <c r="D391" i="7" s="1"/>
  <c r="D391" i="8" s="1"/>
  <c r="D391" i="9" s="1"/>
  <c r="D391" i="10" s="1"/>
  <c r="D391" i="11" s="1"/>
  <c r="D391" i="12" s="1"/>
  <c r="D391" i="13" s="1"/>
  <c r="D391" i="14" s="1"/>
  <c r="D387" i="4"/>
  <c r="D387" i="5" s="1"/>
  <c r="D387" i="6" s="1"/>
  <c r="D387" i="7" s="1"/>
  <c r="D387" i="8" s="1"/>
  <c r="D387" i="9" s="1"/>
  <c r="D387" i="10" s="1"/>
  <c r="D387" i="11" s="1"/>
  <c r="D387" i="12" s="1"/>
  <c r="D387" i="13" s="1"/>
  <c r="D387" i="14" s="1"/>
  <c r="D383" i="4"/>
  <c r="D383" i="5" s="1"/>
  <c r="D383" i="6" s="1"/>
  <c r="D383" i="7" s="1"/>
  <c r="D383" i="8" s="1"/>
  <c r="D383" i="9" s="1"/>
  <c r="D383" i="10" s="1"/>
  <c r="D383" i="11" s="1"/>
  <c r="D383" i="12" s="1"/>
  <c r="D383" i="13" s="1"/>
  <c r="D383" i="14" s="1"/>
  <c r="D379" i="4"/>
  <c r="D379" i="5" s="1"/>
  <c r="D379" i="6" s="1"/>
  <c r="D379" i="7" s="1"/>
  <c r="D379" i="8" s="1"/>
  <c r="D379" i="9" s="1"/>
  <c r="D379" i="10" s="1"/>
  <c r="D379" i="11" s="1"/>
  <c r="D379" i="12" s="1"/>
  <c r="D379" i="13" s="1"/>
  <c r="D379" i="14" s="1"/>
  <c r="D375" i="4"/>
  <c r="D375" i="5" s="1"/>
  <c r="D375" i="6" s="1"/>
  <c r="D375" i="7" s="1"/>
  <c r="D375" i="8" s="1"/>
  <c r="D375" i="9" s="1"/>
  <c r="D375" i="10" s="1"/>
  <c r="D375" i="11" s="1"/>
  <c r="D375" i="12" s="1"/>
  <c r="D375" i="13" s="1"/>
  <c r="D375" i="14" s="1"/>
  <c r="D371" i="4"/>
  <c r="D371" i="5" s="1"/>
  <c r="D371" i="6" s="1"/>
  <c r="D371" i="7" s="1"/>
  <c r="D371" i="8" s="1"/>
  <c r="D371" i="9" s="1"/>
  <c r="D371" i="10" s="1"/>
  <c r="D371" i="11" s="1"/>
  <c r="D371" i="12" s="1"/>
  <c r="D371" i="13" s="1"/>
  <c r="D371" i="14" s="1"/>
  <c r="D367" i="4"/>
  <c r="D367" i="5" s="1"/>
  <c r="D367" i="6" s="1"/>
  <c r="D367" i="7" s="1"/>
  <c r="D367" i="8" s="1"/>
  <c r="D367" i="9" s="1"/>
  <c r="D367" i="10" s="1"/>
  <c r="D367" i="11" s="1"/>
  <c r="D367" i="12" s="1"/>
  <c r="D367" i="13" s="1"/>
  <c r="D367" i="14" s="1"/>
  <c r="D363" i="4"/>
  <c r="D363" i="5" s="1"/>
  <c r="D363" i="6" s="1"/>
  <c r="D363" i="7" s="1"/>
  <c r="D363" i="8" s="1"/>
  <c r="D363" i="9" s="1"/>
  <c r="D363" i="10" s="1"/>
  <c r="D363" i="11" s="1"/>
  <c r="D363" i="12" s="1"/>
  <c r="D363" i="13" s="1"/>
  <c r="D363" i="14" s="1"/>
  <c r="D359" i="4"/>
  <c r="D359" i="5" s="1"/>
  <c r="D359" i="6" s="1"/>
  <c r="D359" i="7" s="1"/>
  <c r="D359" i="8" s="1"/>
  <c r="D359" i="9" s="1"/>
  <c r="D359" i="10" s="1"/>
  <c r="D359" i="11" s="1"/>
  <c r="D359" i="12" s="1"/>
  <c r="D359" i="13" s="1"/>
  <c r="D359" i="14" s="1"/>
  <c r="D355" i="4"/>
  <c r="D355" i="5" s="1"/>
  <c r="D355" i="6" s="1"/>
  <c r="D355" i="7" s="1"/>
  <c r="D355" i="8" s="1"/>
  <c r="D355" i="9" s="1"/>
  <c r="D355" i="10" s="1"/>
  <c r="D355" i="11" s="1"/>
  <c r="D355" i="12" s="1"/>
  <c r="D355" i="13" s="1"/>
  <c r="D355" i="14" s="1"/>
  <c r="D351" i="4"/>
  <c r="D351" i="5" s="1"/>
  <c r="D351" i="6" s="1"/>
  <c r="D351" i="7" s="1"/>
  <c r="D351" i="8" s="1"/>
  <c r="D351" i="9" s="1"/>
  <c r="D351" i="10" s="1"/>
  <c r="D351" i="11" s="1"/>
  <c r="D351" i="12" s="1"/>
  <c r="D351" i="13" s="1"/>
  <c r="D351" i="14" s="1"/>
  <c r="D347" i="4"/>
  <c r="D347" i="5" s="1"/>
  <c r="D347" i="6" s="1"/>
  <c r="D347" i="7" s="1"/>
  <c r="D347" i="8" s="1"/>
  <c r="D347" i="9" s="1"/>
  <c r="D347" i="10" s="1"/>
  <c r="D347" i="11" s="1"/>
  <c r="D347" i="12" s="1"/>
  <c r="D347" i="13" s="1"/>
  <c r="D347" i="14" s="1"/>
  <c r="D343" i="4"/>
  <c r="D343" i="5" s="1"/>
  <c r="D343" i="6" s="1"/>
  <c r="D343" i="7" s="1"/>
  <c r="D343" i="8" s="1"/>
  <c r="D343" i="9" s="1"/>
  <c r="D343" i="10" s="1"/>
  <c r="D343" i="11" s="1"/>
  <c r="D343" i="12" s="1"/>
  <c r="D343" i="13" s="1"/>
  <c r="D343" i="14" s="1"/>
  <c r="D339" i="4"/>
  <c r="D339" i="5" s="1"/>
  <c r="D339" i="6" s="1"/>
  <c r="D339" i="7" s="1"/>
  <c r="D339" i="8" s="1"/>
  <c r="D339" i="9" s="1"/>
  <c r="D339" i="10" s="1"/>
  <c r="D339" i="11" s="1"/>
  <c r="D339" i="12" s="1"/>
  <c r="D339" i="13" s="1"/>
  <c r="D339" i="14" s="1"/>
  <c r="D335" i="4"/>
  <c r="D335" i="5" s="1"/>
  <c r="D335" i="6" s="1"/>
  <c r="D335" i="7" s="1"/>
  <c r="D335" i="8" s="1"/>
  <c r="D335" i="9" s="1"/>
  <c r="D335" i="10" s="1"/>
  <c r="D335" i="11" s="1"/>
  <c r="D335" i="12" s="1"/>
  <c r="D335" i="13" s="1"/>
  <c r="D335" i="14" s="1"/>
  <c r="D331" i="4"/>
  <c r="D331" i="5" s="1"/>
  <c r="D331" i="6" s="1"/>
  <c r="D331" i="7" s="1"/>
  <c r="D331" i="8" s="1"/>
  <c r="D331" i="9" s="1"/>
  <c r="D331" i="10" s="1"/>
  <c r="D331" i="11" s="1"/>
  <c r="D331" i="12" s="1"/>
  <c r="D331" i="13" s="1"/>
  <c r="D331" i="14" s="1"/>
  <c r="D327" i="4"/>
  <c r="D327" i="5" s="1"/>
  <c r="D327" i="6" s="1"/>
  <c r="D327" i="7" s="1"/>
  <c r="D327" i="8" s="1"/>
  <c r="D327" i="9" s="1"/>
  <c r="D327" i="10" s="1"/>
  <c r="D327" i="11" s="1"/>
  <c r="D327" i="12" s="1"/>
  <c r="D327" i="13" s="1"/>
  <c r="D327" i="14" s="1"/>
  <c r="D323" i="4"/>
  <c r="D323" i="5" s="1"/>
  <c r="D323" i="6" s="1"/>
  <c r="D323" i="7" s="1"/>
  <c r="D323" i="8" s="1"/>
  <c r="D323" i="9" s="1"/>
  <c r="D323" i="10" s="1"/>
  <c r="D323" i="11" s="1"/>
  <c r="D323" i="12" s="1"/>
  <c r="D323" i="13" s="1"/>
  <c r="D323" i="14" s="1"/>
  <c r="D319" i="4"/>
  <c r="D319" i="5" s="1"/>
  <c r="D319" i="6" s="1"/>
  <c r="D319" i="7" s="1"/>
  <c r="D319" i="8" s="1"/>
  <c r="D319" i="9" s="1"/>
  <c r="D319" i="10" s="1"/>
  <c r="D319" i="11" s="1"/>
  <c r="D319" i="12" s="1"/>
  <c r="D319" i="13" s="1"/>
  <c r="D319" i="14" s="1"/>
  <c r="D315" i="4"/>
  <c r="D315" i="5" s="1"/>
  <c r="D315" i="6" s="1"/>
  <c r="D315" i="7" s="1"/>
  <c r="D315" i="8" s="1"/>
  <c r="D315" i="9" s="1"/>
  <c r="D315" i="10" s="1"/>
  <c r="D315" i="11" s="1"/>
  <c r="D315" i="12" s="1"/>
  <c r="D315" i="13" s="1"/>
  <c r="D315" i="14" s="1"/>
  <c r="D311" i="4"/>
  <c r="D311" i="5" s="1"/>
  <c r="D311" i="6" s="1"/>
  <c r="D311" i="7" s="1"/>
  <c r="D311" i="8" s="1"/>
  <c r="D311" i="9" s="1"/>
  <c r="D311" i="10" s="1"/>
  <c r="D311" i="11" s="1"/>
  <c r="D311" i="12" s="1"/>
  <c r="D311" i="13" s="1"/>
  <c r="D311" i="14" s="1"/>
  <c r="D307" i="4"/>
  <c r="D307" i="5" s="1"/>
  <c r="D307" i="6" s="1"/>
  <c r="D307" i="7" s="1"/>
  <c r="D307" i="8" s="1"/>
  <c r="D307" i="9" s="1"/>
  <c r="D307" i="10" s="1"/>
  <c r="D307" i="11" s="1"/>
  <c r="D307" i="12" s="1"/>
  <c r="D307" i="13" s="1"/>
  <c r="D307" i="14" s="1"/>
  <c r="D303" i="4"/>
  <c r="D303" i="5" s="1"/>
  <c r="D303" i="6" s="1"/>
  <c r="D303" i="7" s="1"/>
  <c r="D303" i="8" s="1"/>
  <c r="D303" i="9" s="1"/>
  <c r="D303" i="10" s="1"/>
  <c r="D303" i="11" s="1"/>
  <c r="D303" i="12" s="1"/>
  <c r="D303" i="13" s="1"/>
  <c r="D303" i="14" s="1"/>
  <c r="D299" i="4"/>
  <c r="D299" i="5" s="1"/>
  <c r="D299" i="6" s="1"/>
  <c r="D299" i="7" s="1"/>
  <c r="D299" i="8" s="1"/>
  <c r="D299" i="9" s="1"/>
  <c r="D299" i="10" s="1"/>
  <c r="D299" i="11" s="1"/>
  <c r="D299" i="12" s="1"/>
  <c r="D299" i="13" s="1"/>
  <c r="D299" i="14" s="1"/>
  <c r="D295" i="4"/>
  <c r="D295" i="5" s="1"/>
  <c r="D295" i="6" s="1"/>
  <c r="D295" i="7" s="1"/>
  <c r="D295" i="8" s="1"/>
  <c r="D295" i="9" s="1"/>
  <c r="D295" i="10" s="1"/>
  <c r="D295" i="11" s="1"/>
  <c r="D295" i="12" s="1"/>
  <c r="D295" i="13" s="1"/>
  <c r="D295" i="14" s="1"/>
  <c r="D291" i="4"/>
  <c r="D291" i="5" s="1"/>
  <c r="D291" i="6" s="1"/>
  <c r="D291" i="7" s="1"/>
  <c r="D291" i="8" s="1"/>
  <c r="D291" i="9" s="1"/>
  <c r="D291" i="10" s="1"/>
  <c r="D291" i="11" s="1"/>
  <c r="D291" i="12" s="1"/>
  <c r="D291" i="13" s="1"/>
  <c r="D291" i="14" s="1"/>
  <c r="D287" i="4"/>
  <c r="D287" i="5" s="1"/>
  <c r="D287" i="6" s="1"/>
  <c r="D287" i="7" s="1"/>
  <c r="D287" i="8" s="1"/>
  <c r="D287" i="9" s="1"/>
  <c r="D287" i="10" s="1"/>
  <c r="D287" i="11" s="1"/>
  <c r="D287" i="12" s="1"/>
  <c r="D287" i="13" s="1"/>
  <c r="D287" i="14" s="1"/>
  <c r="D283" i="4"/>
  <c r="D283" i="5" s="1"/>
  <c r="D283" i="6" s="1"/>
  <c r="D283" i="7" s="1"/>
  <c r="D283" i="8" s="1"/>
  <c r="D283" i="9" s="1"/>
  <c r="D283" i="10" s="1"/>
  <c r="D283" i="11" s="1"/>
  <c r="D283" i="12" s="1"/>
  <c r="D283" i="13" s="1"/>
  <c r="D283" i="14" s="1"/>
  <c r="D279" i="4"/>
  <c r="D279" i="5" s="1"/>
  <c r="D279" i="6" s="1"/>
  <c r="D279" i="7" s="1"/>
  <c r="D279" i="8" s="1"/>
  <c r="D279" i="9" s="1"/>
  <c r="D279" i="10" s="1"/>
  <c r="D279" i="11" s="1"/>
  <c r="D279" i="12" s="1"/>
  <c r="D279" i="13" s="1"/>
  <c r="D279" i="14" s="1"/>
  <c r="D275" i="4"/>
  <c r="D275" i="5" s="1"/>
  <c r="D275" i="6" s="1"/>
  <c r="D275" i="7" s="1"/>
  <c r="D275" i="8" s="1"/>
  <c r="D275" i="9" s="1"/>
  <c r="D275" i="10" s="1"/>
  <c r="D275" i="11" s="1"/>
  <c r="D275" i="12" s="1"/>
  <c r="D275" i="13" s="1"/>
  <c r="D275" i="14" s="1"/>
  <c r="D271" i="4"/>
  <c r="D271" i="5" s="1"/>
  <c r="D271" i="6" s="1"/>
  <c r="D271" i="7" s="1"/>
  <c r="D271" i="8" s="1"/>
  <c r="D271" i="9" s="1"/>
  <c r="D271" i="10" s="1"/>
  <c r="D271" i="11" s="1"/>
  <c r="D271" i="12" s="1"/>
  <c r="D271" i="13" s="1"/>
  <c r="D271" i="14" s="1"/>
  <c r="D267" i="4"/>
  <c r="D267" i="5" s="1"/>
  <c r="D267" i="6" s="1"/>
  <c r="D267" i="7" s="1"/>
  <c r="D267" i="8" s="1"/>
  <c r="D267" i="9" s="1"/>
  <c r="D267" i="10" s="1"/>
  <c r="D267" i="11" s="1"/>
  <c r="D267" i="12" s="1"/>
  <c r="D267" i="13" s="1"/>
  <c r="D267" i="14" s="1"/>
  <c r="D263" i="4"/>
  <c r="D263" i="5" s="1"/>
  <c r="D263" i="6" s="1"/>
  <c r="D263" i="7" s="1"/>
  <c r="D263" i="8" s="1"/>
  <c r="D263" i="9" s="1"/>
  <c r="D263" i="10" s="1"/>
  <c r="D263" i="11" s="1"/>
  <c r="D263" i="12" s="1"/>
  <c r="D263" i="13" s="1"/>
  <c r="D263" i="14" s="1"/>
  <c r="D259" i="4"/>
  <c r="D259" i="5" s="1"/>
  <c r="D259" i="6" s="1"/>
  <c r="D259" i="7" s="1"/>
  <c r="D259" i="8" s="1"/>
  <c r="D259" i="9" s="1"/>
  <c r="D259" i="10" s="1"/>
  <c r="D259" i="11" s="1"/>
  <c r="D259" i="12" s="1"/>
  <c r="D259" i="13" s="1"/>
  <c r="D259" i="14" s="1"/>
  <c r="D255" i="4"/>
  <c r="D255" i="5" s="1"/>
  <c r="D255" i="6" s="1"/>
  <c r="D255" i="7" s="1"/>
  <c r="D255" i="8" s="1"/>
  <c r="D255" i="9" s="1"/>
  <c r="D255" i="10" s="1"/>
  <c r="D255" i="11" s="1"/>
  <c r="D255" i="12" s="1"/>
  <c r="D255" i="13" s="1"/>
  <c r="D255" i="14" s="1"/>
  <c r="D251" i="4"/>
  <c r="D251" i="5" s="1"/>
  <c r="D251" i="6" s="1"/>
  <c r="D251" i="7" s="1"/>
  <c r="D251" i="8" s="1"/>
  <c r="D251" i="9" s="1"/>
  <c r="D251" i="10" s="1"/>
  <c r="D251" i="11" s="1"/>
  <c r="D251" i="12" s="1"/>
  <c r="D251" i="13" s="1"/>
  <c r="D251" i="14" s="1"/>
  <c r="D247" i="4"/>
  <c r="D247" i="5" s="1"/>
  <c r="D247" i="6" s="1"/>
  <c r="D247" i="7" s="1"/>
  <c r="D247" i="8" s="1"/>
  <c r="D247" i="9" s="1"/>
  <c r="D247" i="10" s="1"/>
  <c r="D247" i="11" s="1"/>
  <c r="D247" i="12" s="1"/>
  <c r="D247" i="13" s="1"/>
  <c r="D247" i="14" s="1"/>
  <c r="D243" i="4"/>
  <c r="D243" i="5" s="1"/>
  <c r="D243" i="6" s="1"/>
  <c r="D243" i="7" s="1"/>
  <c r="D243" i="8" s="1"/>
  <c r="D243" i="9" s="1"/>
  <c r="D243" i="10" s="1"/>
  <c r="D243" i="11" s="1"/>
  <c r="D243" i="12" s="1"/>
  <c r="D243" i="13" s="1"/>
  <c r="D243" i="14" s="1"/>
  <c r="D239" i="4"/>
  <c r="D239" i="5" s="1"/>
  <c r="D239" i="6" s="1"/>
  <c r="D239" i="7" s="1"/>
  <c r="D239" i="8" s="1"/>
  <c r="D239" i="9" s="1"/>
  <c r="D239" i="10" s="1"/>
  <c r="D239" i="11" s="1"/>
  <c r="D239" i="12" s="1"/>
  <c r="D239" i="13" s="1"/>
  <c r="D239" i="14" s="1"/>
  <c r="D235" i="4"/>
  <c r="D235" i="5" s="1"/>
  <c r="D235" i="6" s="1"/>
  <c r="D235" i="7" s="1"/>
  <c r="D235" i="8" s="1"/>
  <c r="D235" i="9" s="1"/>
  <c r="D235" i="10" s="1"/>
  <c r="D235" i="11" s="1"/>
  <c r="D235" i="12" s="1"/>
  <c r="D235" i="13" s="1"/>
  <c r="D235" i="14" s="1"/>
  <c r="D231" i="4"/>
  <c r="D231" i="5" s="1"/>
  <c r="D231" i="6" s="1"/>
  <c r="D231" i="7" s="1"/>
  <c r="D231" i="8" s="1"/>
  <c r="D231" i="9" s="1"/>
  <c r="D231" i="10" s="1"/>
  <c r="D231" i="11" s="1"/>
  <c r="D231" i="12" s="1"/>
  <c r="D231" i="13" s="1"/>
  <c r="D231" i="14" s="1"/>
  <c r="D227" i="4"/>
  <c r="D227" i="5" s="1"/>
  <c r="D227" i="6" s="1"/>
  <c r="D227" i="7" s="1"/>
  <c r="D227" i="8" s="1"/>
  <c r="D227" i="9" s="1"/>
  <c r="D227" i="10" s="1"/>
  <c r="D227" i="11" s="1"/>
  <c r="D227" i="12" s="1"/>
  <c r="D227" i="13" s="1"/>
  <c r="D227" i="14" s="1"/>
  <c r="D223" i="4"/>
  <c r="D223" i="5" s="1"/>
  <c r="D223" i="6" s="1"/>
  <c r="D223" i="7" s="1"/>
  <c r="D223" i="8" s="1"/>
  <c r="D223" i="9" s="1"/>
  <c r="D223" i="10" s="1"/>
  <c r="D223" i="11" s="1"/>
  <c r="D223" i="12" s="1"/>
  <c r="D223" i="13" s="1"/>
  <c r="D223" i="14" s="1"/>
  <c r="D219" i="4"/>
  <c r="D219" i="5" s="1"/>
  <c r="D219" i="6" s="1"/>
  <c r="D219" i="7" s="1"/>
  <c r="D219" i="8" s="1"/>
  <c r="D219" i="9" s="1"/>
  <c r="D219" i="10" s="1"/>
  <c r="D219" i="11" s="1"/>
  <c r="D219" i="12" s="1"/>
  <c r="D219" i="13" s="1"/>
  <c r="D219" i="14" s="1"/>
  <c r="D215" i="4"/>
  <c r="D215" i="5" s="1"/>
  <c r="D215" i="6" s="1"/>
  <c r="D215" i="7" s="1"/>
  <c r="D215" i="8" s="1"/>
  <c r="D215" i="9" s="1"/>
  <c r="D215" i="10" s="1"/>
  <c r="D215" i="11" s="1"/>
  <c r="D215" i="12" s="1"/>
  <c r="D215" i="13" s="1"/>
  <c r="D215" i="14" s="1"/>
  <c r="D211" i="4"/>
  <c r="D211" i="5" s="1"/>
  <c r="D211" i="6" s="1"/>
  <c r="D211" i="7" s="1"/>
  <c r="D211" i="8" s="1"/>
  <c r="D211" i="9" s="1"/>
  <c r="D211" i="10" s="1"/>
  <c r="D211" i="11" s="1"/>
  <c r="D211" i="12" s="1"/>
  <c r="D211" i="13" s="1"/>
  <c r="D211" i="14" s="1"/>
  <c r="D207" i="4"/>
  <c r="D207" i="5" s="1"/>
  <c r="D207" i="6" s="1"/>
  <c r="D207" i="7" s="1"/>
  <c r="D207" i="8" s="1"/>
  <c r="D207" i="9" s="1"/>
  <c r="D207" i="10" s="1"/>
  <c r="D207" i="11" s="1"/>
  <c r="D207" i="12" s="1"/>
  <c r="D207" i="13" s="1"/>
  <c r="D207" i="14" s="1"/>
  <c r="D203" i="4"/>
  <c r="D203" i="5" s="1"/>
  <c r="D203" i="6" s="1"/>
  <c r="D203" i="7" s="1"/>
  <c r="D203" i="8" s="1"/>
  <c r="D203" i="9" s="1"/>
  <c r="D203" i="10" s="1"/>
  <c r="D203" i="11" s="1"/>
  <c r="D203" i="12" s="1"/>
  <c r="D203" i="13" s="1"/>
  <c r="D203" i="14" s="1"/>
  <c r="D199" i="4"/>
  <c r="D199" i="5" s="1"/>
  <c r="D199" i="6" s="1"/>
  <c r="D199" i="7" s="1"/>
  <c r="D199" i="8" s="1"/>
  <c r="D199" i="9" s="1"/>
  <c r="D199" i="10" s="1"/>
  <c r="D199" i="11" s="1"/>
  <c r="D199" i="12" s="1"/>
  <c r="D199" i="13" s="1"/>
  <c r="D199" i="14" s="1"/>
  <c r="D195" i="4"/>
  <c r="D195" i="5" s="1"/>
  <c r="D195" i="6" s="1"/>
  <c r="D195" i="7" s="1"/>
  <c r="D195" i="8" s="1"/>
  <c r="D195" i="9" s="1"/>
  <c r="D195" i="10" s="1"/>
  <c r="D195" i="11" s="1"/>
  <c r="D195" i="12" s="1"/>
  <c r="D195" i="13" s="1"/>
  <c r="D195" i="14" s="1"/>
  <c r="D191" i="4"/>
  <c r="D191" i="5" s="1"/>
  <c r="D191" i="6" s="1"/>
  <c r="D191" i="7" s="1"/>
  <c r="D191" i="8" s="1"/>
  <c r="D191" i="9" s="1"/>
  <c r="D191" i="10" s="1"/>
  <c r="D191" i="11" s="1"/>
  <c r="D191" i="12" s="1"/>
  <c r="D191" i="13" s="1"/>
  <c r="D191" i="14" s="1"/>
  <c r="D187" i="4"/>
  <c r="D187" i="5" s="1"/>
  <c r="D187" i="6" s="1"/>
  <c r="D187" i="7" s="1"/>
  <c r="D187" i="8" s="1"/>
  <c r="D187" i="9" s="1"/>
  <c r="D187" i="10" s="1"/>
  <c r="D187" i="11" s="1"/>
  <c r="D187" i="12" s="1"/>
  <c r="D187" i="13" s="1"/>
  <c r="D187" i="14" s="1"/>
  <c r="D183" i="4"/>
  <c r="D183" i="5" s="1"/>
  <c r="D183" i="6" s="1"/>
  <c r="D183" i="7" s="1"/>
  <c r="D183" i="8" s="1"/>
  <c r="D183" i="9" s="1"/>
  <c r="D183" i="10" s="1"/>
  <c r="D183" i="11" s="1"/>
  <c r="D183" i="12" s="1"/>
  <c r="D183" i="13" s="1"/>
  <c r="D183" i="14" s="1"/>
  <c r="D179" i="4"/>
  <c r="D179" i="5" s="1"/>
  <c r="D179" i="6" s="1"/>
  <c r="D179" i="7" s="1"/>
  <c r="D179" i="8" s="1"/>
  <c r="D179" i="9" s="1"/>
  <c r="D179" i="10" s="1"/>
  <c r="D179" i="11" s="1"/>
  <c r="D179" i="12" s="1"/>
  <c r="D179" i="13" s="1"/>
  <c r="D179" i="14" s="1"/>
  <c r="D175" i="4"/>
  <c r="D175" i="5" s="1"/>
  <c r="D175" i="6" s="1"/>
  <c r="D175" i="7" s="1"/>
  <c r="D175" i="8" s="1"/>
  <c r="D175" i="9" s="1"/>
  <c r="D175" i="10" s="1"/>
  <c r="D175" i="11" s="1"/>
  <c r="D175" i="12" s="1"/>
  <c r="D175" i="13" s="1"/>
  <c r="D175" i="14" s="1"/>
  <c r="D171" i="4"/>
  <c r="D171" i="5" s="1"/>
  <c r="D171" i="6" s="1"/>
  <c r="D171" i="7" s="1"/>
  <c r="D171" i="8" s="1"/>
  <c r="D171" i="9" s="1"/>
  <c r="D171" i="10" s="1"/>
  <c r="D171" i="11" s="1"/>
  <c r="D171" i="12" s="1"/>
  <c r="D171" i="13" s="1"/>
  <c r="D171" i="14" s="1"/>
  <c r="D167" i="4"/>
  <c r="D167" i="5" s="1"/>
  <c r="D167" i="6" s="1"/>
  <c r="D167" i="7" s="1"/>
  <c r="D167" i="8" s="1"/>
  <c r="D167" i="9" s="1"/>
  <c r="D167" i="10" s="1"/>
  <c r="D167" i="11" s="1"/>
  <c r="D167" i="12" s="1"/>
  <c r="D167" i="13" s="1"/>
  <c r="D167" i="14" s="1"/>
  <c r="D163" i="4"/>
  <c r="D163" i="5" s="1"/>
  <c r="D163" i="6" s="1"/>
  <c r="D163" i="7" s="1"/>
  <c r="D163" i="8" s="1"/>
  <c r="D163" i="9" s="1"/>
  <c r="D163" i="10" s="1"/>
  <c r="D163" i="11" s="1"/>
  <c r="D163" i="12" s="1"/>
  <c r="D163" i="13" s="1"/>
  <c r="D163" i="14" s="1"/>
  <c r="D159" i="4"/>
  <c r="D159" i="5" s="1"/>
  <c r="D159" i="6" s="1"/>
  <c r="D159" i="7" s="1"/>
  <c r="D159" i="8" s="1"/>
  <c r="D159" i="9" s="1"/>
  <c r="D159" i="10" s="1"/>
  <c r="D159" i="11" s="1"/>
  <c r="D159" i="12" s="1"/>
  <c r="D159" i="13" s="1"/>
  <c r="D159" i="14" s="1"/>
  <c r="D155" i="4"/>
  <c r="D155" i="5" s="1"/>
  <c r="D155" i="6" s="1"/>
  <c r="D155" i="7" s="1"/>
  <c r="D155" i="8" s="1"/>
  <c r="D155" i="9" s="1"/>
  <c r="D155" i="10" s="1"/>
  <c r="D155" i="11" s="1"/>
  <c r="D155" i="12" s="1"/>
  <c r="D155" i="13" s="1"/>
  <c r="D155" i="14" s="1"/>
  <c r="D151" i="4"/>
  <c r="D151" i="5" s="1"/>
  <c r="D151" i="6" s="1"/>
  <c r="D151" i="7" s="1"/>
  <c r="D151" i="8" s="1"/>
  <c r="D151" i="9" s="1"/>
  <c r="D151" i="10" s="1"/>
  <c r="D151" i="11" s="1"/>
  <c r="D151" i="12" s="1"/>
  <c r="D151" i="13" s="1"/>
  <c r="D151" i="14" s="1"/>
  <c r="D147" i="4"/>
  <c r="D147" i="5" s="1"/>
  <c r="D147" i="6" s="1"/>
  <c r="D147" i="7" s="1"/>
  <c r="D147" i="8" s="1"/>
  <c r="D147" i="9" s="1"/>
  <c r="D147" i="10" s="1"/>
  <c r="D147" i="11" s="1"/>
  <c r="D147" i="12" s="1"/>
  <c r="D147" i="13" s="1"/>
  <c r="D147" i="14" s="1"/>
  <c r="D143" i="4"/>
  <c r="D143" i="5" s="1"/>
  <c r="D143" i="6" s="1"/>
  <c r="D143" i="7" s="1"/>
  <c r="D143" i="8" s="1"/>
  <c r="D143" i="9" s="1"/>
  <c r="D143" i="10" s="1"/>
  <c r="D143" i="11" s="1"/>
  <c r="D143" i="12" s="1"/>
  <c r="D143" i="13" s="1"/>
  <c r="D143" i="14" s="1"/>
  <c r="D139" i="4"/>
  <c r="D139" i="5" s="1"/>
  <c r="D139" i="6" s="1"/>
  <c r="D139" i="7" s="1"/>
  <c r="D139" i="8" s="1"/>
  <c r="D139" i="9" s="1"/>
  <c r="D139" i="10" s="1"/>
  <c r="D139" i="11" s="1"/>
  <c r="D139" i="12" s="1"/>
  <c r="D139" i="13" s="1"/>
  <c r="D139" i="14" s="1"/>
  <c r="D135" i="4"/>
  <c r="D135" i="5" s="1"/>
  <c r="D135" i="6" s="1"/>
  <c r="D135" i="7" s="1"/>
  <c r="D135" i="8" s="1"/>
  <c r="D135" i="9" s="1"/>
  <c r="D135" i="10" s="1"/>
  <c r="D135" i="11" s="1"/>
  <c r="D135" i="12" s="1"/>
  <c r="D135" i="13" s="1"/>
  <c r="D135" i="14" s="1"/>
  <c r="D131" i="4"/>
  <c r="D131" i="5" s="1"/>
  <c r="D131" i="6" s="1"/>
  <c r="D131" i="7" s="1"/>
  <c r="D131" i="8" s="1"/>
  <c r="D131" i="9" s="1"/>
  <c r="D131" i="10" s="1"/>
  <c r="D131" i="11" s="1"/>
  <c r="D131" i="12" s="1"/>
  <c r="D131" i="13" s="1"/>
  <c r="D131" i="14" s="1"/>
  <c r="D127" i="4"/>
  <c r="D127" i="5" s="1"/>
  <c r="D127" i="6" s="1"/>
  <c r="D127" i="7" s="1"/>
  <c r="D127" i="8" s="1"/>
  <c r="D127" i="9" s="1"/>
  <c r="D127" i="10" s="1"/>
  <c r="D127" i="11" s="1"/>
  <c r="D127" i="12" s="1"/>
  <c r="D127" i="13" s="1"/>
  <c r="D127" i="14" s="1"/>
  <c r="D123" i="4"/>
  <c r="D123" i="5" s="1"/>
  <c r="D123" i="6" s="1"/>
  <c r="D123" i="7" s="1"/>
  <c r="D123" i="8" s="1"/>
  <c r="D123" i="9" s="1"/>
  <c r="D123" i="10" s="1"/>
  <c r="D123" i="11" s="1"/>
  <c r="D123" i="12" s="1"/>
  <c r="D123" i="13" s="1"/>
  <c r="D123" i="14" s="1"/>
  <c r="D119" i="4"/>
  <c r="D119" i="5" s="1"/>
  <c r="D119" i="6" s="1"/>
  <c r="D119" i="7" s="1"/>
  <c r="D119" i="8" s="1"/>
  <c r="D119" i="9" s="1"/>
  <c r="D119" i="10" s="1"/>
  <c r="D119" i="11" s="1"/>
  <c r="D119" i="12" s="1"/>
  <c r="D119" i="13" s="1"/>
  <c r="D119" i="14" s="1"/>
  <c r="D115" i="4"/>
  <c r="D115" i="5" s="1"/>
  <c r="D115" i="6" s="1"/>
  <c r="D115" i="7" s="1"/>
  <c r="D115" i="8" s="1"/>
  <c r="D115" i="9" s="1"/>
  <c r="D115" i="10" s="1"/>
  <c r="D115" i="11" s="1"/>
  <c r="D115" i="12" s="1"/>
  <c r="D115" i="13" s="1"/>
  <c r="D115" i="14" s="1"/>
  <c r="D111" i="4"/>
  <c r="D111" i="5" s="1"/>
  <c r="D111" i="6" s="1"/>
  <c r="D111" i="7" s="1"/>
  <c r="D111" i="8" s="1"/>
  <c r="D111" i="9" s="1"/>
  <c r="D111" i="10" s="1"/>
  <c r="D111" i="11" s="1"/>
  <c r="D111" i="12" s="1"/>
  <c r="D111" i="13" s="1"/>
  <c r="D111" i="14" s="1"/>
  <c r="D107" i="4"/>
  <c r="D107" i="5" s="1"/>
  <c r="D107" i="6" s="1"/>
  <c r="D107" i="7" s="1"/>
  <c r="D107" i="8" s="1"/>
  <c r="D107" i="9" s="1"/>
  <c r="D107" i="10" s="1"/>
  <c r="D107" i="11" s="1"/>
  <c r="D107" i="12" s="1"/>
  <c r="D107" i="13" s="1"/>
  <c r="D107" i="14" s="1"/>
  <c r="D103" i="4"/>
  <c r="D103" i="5" s="1"/>
  <c r="D103" i="6" s="1"/>
  <c r="D103" i="7" s="1"/>
  <c r="D103" i="8" s="1"/>
  <c r="D103" i="9" s="1"/>
  <c r="D103" i="10" s="1"/>
  <c r="D103" i="11" s="1"/>
  <c r="D103" i="12" s="1"/>
  <c r="D103" i="13" s="1"/>
  <c r="D103" i="14" s="1"/>
  <c r="D99" i="4"/>
  <c r="D99" i="5" s="1"/>
  <c r="D99" i="6" s="1"/>
  <c r="D99" i="7" s="1"/>
  <c r="D99" i="8" s="1"/>
  <c r="D99" i="9" s="1"/>
  <c r="D99" i="10" s="1"/>
  <c r="D99" i="11" s="1"/>
  <c r="D99" i="12" s="1"/>
  <c r="D99" i="13" s="1"/>
  <c r="D99" i="14" s="1"/>
  <c r="D95" i="4"/>
  <c r="D95" i="5" s="1"/>
  <c r="D95" i="6" s="1"/>
  <c r="D95" i="7" s="1"/>
  <c r="D95" i="8" s="1"/>
  <c r="D95" i="9" s="1"/>
  <c r="D95" i="10" s="1"/>
  <c r="D95" i="11" s="1"/>
  <c r="D95" i="12" s="1"/>
  <c r="D95" i="13" s="1"/>
  <c r="D95" i="14" s="1"/>
  <c r="D91" i="4"/>
  <c r="D91" i="5" s="1"/>
  <c r="D91" i="6" s="1"/>
  <c r="D91" i="7" s="1"/>
  <c r="D91" i="8" s="1"/>
  <c r="D91" i="9" s="1"/>
  <c r="D91" i="10" s="1"/>
  <c r="D91" i="11" s="1"/>
  <c r="D91" i="12" s="1"/>
  <c r="D91" i="13" s="1"/>
  <c r="D91" i="14" s="1"/>
  <c r="D87" i="4"/>
  <c r="D87" i="5" s="1"/>
  <c r="D87" i="6" s="1"/>
  <c r="D87" i="7" s="1"/>
  <c r="D87" i="8" s="1"/>
  <c r="D87" i="9" s="1"/>
  <c r="D87" i="10" s="1"/>
  <c r="D87" i="11" s="1"/>
  <c r="D87" i="12" s="1"/>
  <c r="D87" i="13" s="1"/>
  <c r="D87" i="14" s="1"/>
  <c r="D83" i="4"/>
  <c r="D83" i="5" s="1"/>
  <c r="D83" i="6" s="1"/>
  <c r="D83" i="7" s="1"/>
  <c r="D83" i="8" s="1"/>
  <c r="D83" i="9" s="1"/>
  <c r="D83" i="10" s="1"/>
  <c r="D83" i="11" s="1"/>
  <c r="D83" i="12" s="1"/>
  <c r="D83" i="13" s="1"/>
  <c r="D83" i="14" s="1"/>
  <c r="D79" i="4"/>
  <c r="D79" i="5" s="1"/>
  <c r="D79" i="6" s="1"/>
  <c r="D79" i="7" s="1"/>
  <c r="D79" i="8" s="1"/>
  <c r="D79" i="9" s="1"/>
  <c r="D79" i="10" s="1"/>
  <c r="D79" i="11" s="1"/>
  <c r="D79" i="12" s="1"/>
  <c r="D79" i="13" s="1"/>
  <c r="D79" i="14" s="1"/>
  <c r="D75" i="4"/>
  <c r="D75" i="5" s="1"/>
  <c r="D75" i="6" s="1"/>
  <c r="D75" i="7" s="1"/>
  <c r="D75" i="8" s="1"/>
  <c r="D75" i="9" s="1"/>
  <c r="D75" i="10" s="1"/>
  <c r="D75" i="11" s="1"/>
  <c r="D75" i="12" s="1"/>
  <c r="D75" i="13" s="1"/>
  <c r="D75" i="14" s="1"/>
  <c r="D71" i="4"/>
  <c r="D71" i="5" s="1"/>
  <c r="D71" i="6" s="1"/>
  <c r="D71" i="7" s="1"/>
  <c r="D71" i="8" s="1"/>
  <c r="D71" i="9" s="1"/>
  <c r="D71" i="10" s="1"/>
  <c r="D71" i="11" s="1"/>
  <c r="D71" i="12" s="1"/>
  <c r="D71" i="13" s="1"/>
  <c r="D71" i="14" s="1"/>
  <c r="D67" i="4"/>
  <c r="D67" i="5" s="1"/>
  <c r="D67" i="6" s="1"/>
  <c r="D67" i="7" s="1"/>
  <c r="D67" i="8" s="1"/>
  <c r="D67" i="9" s="1"/>
  <c r="D67" i="10" s="1"/>
  <c r="D67" i="11" s="1"/>
  <c r="D67" i="12" s="1"/>
  <c r="D67" i="13" s="1"/>
  <c r="D67" i="14" s="1"/>
  <c r="D63" i="4"/>
  <c r="D63" i="5" s="1"/>
  <c r="D63" i="6" s="1"/>
  <c r="D63" i="7" s="1"/>
  <c r="D63" i="8" s="1"/>
  <c r="D63" i="9" s="1"/>
  <c r="D63" i="10" s="1"/>
  <c r="D63" i="11" s="1"/>
  <c r="D63" i="12" s="1"/>
  <c r="D63" i="13" s="1"/>
  <c r="D63" i="14" s="1"/>
  <c r="D59" i="4"/>
  <c r="D59" i="5" s="1"/>
  <c r="D59" i="6" s="1"/>
  <c r="D59" i="7" s="1"/>
  <c r="D59" i="8" s="1"/>
  <c r="D59" i="9" s="1"/>
  <c r="D59" i="10" s="1"/>
  <c r="D59" i="11" s="1"/>
  <c r="D59" i="12" s="1"/>
  <c r="D59" i="13" s="1"/>
  <c r="D59" i="14" s="1"/>
  <c r="D55" i="4"/>
  <c r="D55" i="5" s="1"/>
  <c r="D55" i="6" s="1"/>
  <c r="D55" i="7" s="1"/>
  <c r="D55" i="8" s="1"/>
  <c r="D55" i="9" s="1"/>
  <c r="D55" i="10" s="1"/>
  <c r="D55" i="11" s="1"/>
  <c r="D55" i="12" s="1"/>
  <c r="D55" i="13" s="1"/>
  <c r="D55" i="14" s="1"/>
  <c r="D51" i="4"/>
  <c r="D51" i="5" s="1"/>
  <c r="D51" i="6" s="1"/>
  <c r="D51" i="7" s="1"/>
  <c r="D51" i="8" s="1"/>
  <c r="D51" i="9" s="1"/>
  <c r="D51" i="10" s="1"/>
  <c r="D51" i="11" s="1"/>
  <c r="D51" i="12" s="1"/>
  <c r="D51" i="13" s="1"/>
  <c r="D51" i="14" s="1"/>
  <c r="D47" i="4"/>
  <c r="D47" i="5" s="1"/>
  <c r="D47" i="6" s="1"/>
  <c r="D47" i="7" s="1"/>
  <c r="D47" i="8" s="1"/>
  <c r="D47" i="9" s="1"/>
  <c r="D47" i="10" s="1"/>
  <c r="D47" i="11" s="1"/>
  <c r="D47" i="12" s="1"/>
  <c r="D47" i="13" s="1"/>
  <c r="D47" i="14" s="1"/>
  <c r="D43" i="4"/>
  <c r="D43" i="5" s="1"/>
  <c r="D43" i="6" s="1"/>
  <c r="D43" i="7" s="1"/>
  <c r="D43" i="8" s="1"/>
  <c r="D43" i="9" s="1"/>
  <c r="D43" i="10" s="1"/>
  <c r="D43" i="11" s="1"/>
  <c r="D43" i="12" s="1"/>
  <c r="D43" i="13" s="1"/>
  <c r="D43" i="14" s="1"/>
  <c r="D39" i="4"/>
  <c r="D39" i="5" s="1"/>
  <c r="D39" i="6" s="1"/>
  <c r="D39" i="7" s="1"/>
  <c r="D39" i="8" s="1"/>
  <c r="D39" i="9" s="1"/>
  <c r="D39" i="10" s="1"/>
  <c r="D39" i="11" s="1"/>
  <c r="D39" i="12" s="1"/>
  <c r="D39" i="13" s="1"/>
  <c r="D39" i="14" s="1"/>
  <c r="D35" i="4"/>
  <c r="D35" i="5" s="1"/>
  <c r="D35" i="6" s="1"/>
  <c r="D35" i="7" s="1"/>
  <c r="D35" i="8" s="1"/>
  <c r="D35" i="9" s="1"/>
  <c r="D35" i="10" s="1"/>
  <c r="D35" i="11" s="1"/>
  <c r="D35" i="12" s="1"/>
  <c r="D35" i="13" s="1"/>
  <c r="D35" i="14" s="1"/>
  <c r="D31" i="4"/>
  <c r="D31" i="5" s="1"/>
  <c r="D31" i="6" s="1"/>
  <c r="D31" i="7" s="1"/>
  <c r="D31" i="8" s="1"/>
  <c r="D31" i="9" s="1"/>
  <c r="D31" i="10" s="1"/>
  <c r="D31" i="11" s="1"/>
  <c r="D31" i="12" s="1"/>
  <c r="D31" i="13" s="1"/>
  <c r="D31" i="14" s="1"/>
  <c r="D27" i="4"/>
  <c r="D27" i="5" s="1"/>
  <c r="D27" i="6" s="1"/>
  <c r="D27" i="7" s="1"/>
  <c r="D27" i="8" s="1"/>
  <c r="D27" i="9" s="1"/>
  <c r="D27" i="10" s="1"/>
  <c r="D27" i="11" s="1"/>
  <c r="D27" i="12" s="1"/>
  <c r="D27" i="13" s="1"/>
  <c r="D27" i="14" s="1"/>
  <c r="D23" i="4"/>
  <c r="D23" i="5" s="1"/>
  <c r="D23" i="6" s="1"/>
  <c r="D23" i="7" s="1"/>
  <c r="D23" i="8" s="1"/>
  <c r="D23" i="9" s="1"/>
  <c r="D23" i="10" s="1"/>
  <c r="D23" i="11" s="1"/>
  <c r="D23" i="12" s="1"/>
  <c r="D23" i="13" s="1"/>
  <c r="D23" i="14" s="1"/>
  <c r="D19" i="4"/>
  <c r="D19" i="5" s="1"/>
  <c r="D19" i="6" s="1"/>
  <c r="D19" i="7" s="1"/>
  <c r="D19" i="8" s="1"/>
  <c r="D19" i="9" s="1"/>
  <c r="D19" i="10" s="1"/>
  <c r="D19" i="11" s="1"/>
  <c r="D19" i="12" s="1"/>
  <c r="D19" i="13" s="1"/>
  <c r="D19" i="14" s="1"/>
  <c r="D15" i="4"/>
  <c r="D15" i="5" s="1"/>
  <c r="D15" i="6" s="1"/>
  <c r="D15" i="7" s="1"/>
  <c r="D15" i="8" s="1"/>
  <c r="D15" i="9" s="1"/>
  <c r="D15" i="10" s="1"/>
  <c r="D15" i="11" s="1"/>
  <c r="D15" i="12" s="1"/>
  <c r="D15" i="13" s="1"/>
  <c r="D15" i="14" s="1"/>
  <c r="D11" i="4"/>
  <c r="D11" i="5" s="1"/>
  <c r="D11" i="6" s="1"/>
  <c r="D11" i="7" s="1"/>
  <c r="D11" i="8" s="1"/>
  <c r="D11" i="9" s="1"/>
  <c r="D11" i="10" s="1"/>
  <c r="D11" i="11" s="1"/>
  <c r="D11" i="12" s="1"/>
  <c r="D11" i="13" s="1"/>
  <c r="D11" i="14" s="1"/>
  <c r="D7" i="4"/>
  <c r="D7" i="5" s="1"/>
  <c r="D7" i="6" s="1"/>
  <c r="D7" i="7" s="1"/>
  <c r="D7" i="8" s="1"/>
  <c r="D7" i="9" s="1"/>
  <c r="D7" i="10" s="1"/>
  <c r="D7" i="11" s="1"/>
  <c r="D7" i="12" s="1"/>
  <c r="D7" i="13" s="1"/>
  <c r="D7" i="14" s="1"/>
  <c r="D341" i="4"/>
  <c r="D341" i="5" s="1"/>
  <c r="D341" i="6" s="1"/>
  <c r="D341" i="7" s="1"/>
  <c r="D341" i="8" s="1"/>
  <c r="D341" i="9" s="1"/>
  <c r="D341" i="10" s="1"/>
  <c r="D341" i="11" s="1"/>
  <c r="D341" i="12" s="1"/>
  <c r="D341" i="13" s="1"/>
  <c r="D341" i="14" s="1"/>
  <c r="D337" i="4"/>
  <c r="D337" i="5" s="1"/>
  <c r="D337" i="6" s="1"/>
  <c r="D337" i="7" s="1"/>
  <c r="D337" i="8" s="1"/>
  <c r="D337" i="9" s="1"/>
  <c r="D337" i="10" s="1"/>
  <c r="D337" i="11" s="1"/>
  <c r="D337" i="12" s="1"/>
  <c r="D337" i="13" s="1"/>
  <c r="D337" i="14" s="1"/>
  <c r="D333" i="4"/>
  <c r="D333" i="5" s="1"/>
  <c r="D333" i="6" s="1"/>
  <c r="D333" i="7" s="1"/>
  <c r="D333" i="8" s="1"/>
  <c r="D333" i="9" s="1"/>
  <c r="D333" i="10" s="1"/>
  <c r="D333" i="11" s="1"/>
  <c r="D333" i="12" s="1"/>
  <c r="D333" i="13" s="1"/>
  <c r="D333" i="14" s="1"/>
  <c r="D329" i="4"/>
  <c r="D329" i="5" s="1"/>
  <c r="D329" i="6" s="1"/>
  <c r="D329" i="7" s="1"/>
  <c r="D329" i="8" s="1"/>
  <c r="D329" i="9" s="1"/>
  <c r="D329" i="10" s="1"/>
  <c r="D329" i="11" s="1"/>
  <c r="D329" i="12" s="1"/>
  <c r="D329" i="13" s="1"/>
  <c r="D329" i="14" s="1"/>
  <c r="D325" i="4"/>
  <c r="D325" i="5" s="1"/>
  <c r="D325" i="6" s="1"/>
  <c r="D325" i="7" s="1"/>
  <c r="D325" i="8" s="1"/>
  <c r="D325" i="9" s="1"/>
  <c r="D325" i="10" s="1"/>
  <c r="D325" i="11" s="1"/>
  <c r="D325" i="12" s="1"/>
  <c r="D325" i="13" s="1"/>
  <c r="D325" i="14" s="1"/>
  <c r="D321" i="4"/>
  <c r="D321" i="5" s="1"/>
  <c r="D321" i="6" s="1"/>
  <c r="D321" i="7" s="1"/>
  <c r="D321" i="8" s="1"/>
  <c r="D321" i="9" s="1"/>
  <c r="D321" i="10" s="1"/>
  <c r="D321" i="11" s="1"/>
  <c r="D321" i="12" s="1"/>
  <c r="D321" i="13" s="1"/>
  <c r="D321" i="14" s="1"/>
  <c r="D317" i="4"/>
  <c r="D317" i="5" s="1"/>
  <c r="D317" i="6" s="1"/>
  <c r="D317" i="7" s="1"/>
  <c r="D317" i="8" s="1"/>
  <c r="D317" i="9" s="1"/>
  <c r="D317" i="10" s="1"/>
  <c r="D317" i="11" s="1"/>
  <c r="D317" i="12" s="1"/>
  <c r="D317" i="13" s="1"/>
  <c r="D317" i="14" s="1"/>
  <c r="D313" i="4"/>
  <c r="D313" i="5" s="1"/>
  <c r="D313" i="6" s="1"/>
  <c r="D313" i="7" s="1"/>
  <c r="D313" i="8" s="1"/>
  <c r="D313" i="9" s="1"/>
  <c r="D313" i="10" s="1"/>
  <c r="D313" i="11" s="1"/>
  <c r="D313" i="12" s="1"/>
  <c r="D313" i="13" s="1"/>
  <c r="D313" i="14" s="1"/>
  <c r="D309" i="4"/>
  <c r="D309" i="5" s="1"/>
  <c r="D309" i="6" s="1"/>
  <c r="D309" i="7" s="1"/>
  <c r="D309" i="8" s="1"/>
  <c r="D309" i="9" s="1"/>
  <c r="D309" i="10" s="1"/>
  <c r="D309" i="11" s="1"/>
  <c r="D309" i="12" s="1"/>
  <c r="D309" i="13" s="1"/>
  <c r="D309" i="14" s="1"/>
  <c r="D305" i="4"/>
  <c r="D305" i="5" s="1"/>
  <c r="D305" i="6" s="1"/>
  <c r="D305" i="7" s="1"/>
  <c r="D305" i="8" s="1"/>
  <c r="D305" i="9" s="1"/>
  <c r="D305" i="10" s="1"/>
  <c r="D305" i="11" s="1"/>
  <c r="D305" i="12" s="1"/>
  <c r="D305" i="13" s="1"/>
  <c r="D305" i="14" s="1"/>
  <c r="D301" i="4"/>
  <c r="D301" i="5" s="1"/>
  <c r="D301" i="6" s="1"/>
  <c r="D301" i="7" s="1"/>
  <c r="D301" i="8" s="1"/>
  <c r="D301" i="9" s="1"/>
  <c r="D301" i="10" s="1"/>
  <c r="D301" i="11" s="1"/>
  <c r="D301" i="12" s="1"/>
  <c r="D301" i="13" s="1"/>
  <c r="D301" i="14" s="1"/>
  <c r="D297" i="4"/>
  <c r="D297" i="5" s="1"/>
  <c r="D297" i="6" s="1"/>
  <c r="D297" i="7" s="1"/>
  <c r="D297" i="8" s="1"/>
  <c r="D297" i="9" s="1"/>
  <c r="D297" i="10" s="1"/>
  <c r="D297" i="11" s="1"/>
  <c r="D297" i="12" s="1"/>
  <c r="D297" i="13" s="1"/>
  <c r="D297" i="14" s="1"/>
  <c r="D293" i="4"/>
  <c r="D293" i="5" s="1"/>
  <c r="D293" i="6" s="1"/>
  <c r="D293" i="7" s="1"/>
  <c r="D293" i="8" s="1"/>
  <c r="D293" i="9" s="1"/>
  <c r="D293" i="10" s="1"/>
  <c r="D293" i="11" s="1"/>
  <c r="D293" i="12" s="1"/>
  <c r="D293" i="13" s="1"/>
  <c r="D293" i="14" s="1"/>
  <c r="D289" i="4"/>
  <c r="D289" i="5" s="1"/>
  <c r="D289" i="6" s="1"/>
  <c r="D289" i="7" s="1"/>
  <c r="D289" i="8" s="1"/>
  <c r="D289" i="9" s="1"/>
  <c r="D289" i="10" s="1"/>
  <c r="D289" i="11" s="1"/>
  <c r="D289" i="12" s="1"/>
  <c r="D289" i="13" s="1"/>
  <c r="D289" i="14" s="1"/>
  <c r="D285" i="4"/>
  <c r="D285" i="5" s="1"/>
  <c r="D285" i="6" s="1"/>
  <c r="D285" i="7" s="1"/>
  <c r="D285" i="8" s="1"/>
  <c r="D285" i="9" s="1"/>
  <c r="D285" i="10" s="1"/>
  <c r="D285" i="11" s="1"/>
  <c r="D285" i="12" s="1"/>
  <c r="D285" i="13" s="1"/>
  <c r="D285" i="14" s="1"/>
  <c r="D281" i="4"/>
  <c r="D281" i="5" s="1"/>
  <c r="D281" i="6" s="1"/>
  <c r="D281" i="7" s="1"/>
  <c r="D281" i="8" s="1"/>
  <c r="D281" i="9" s="1"/>
  <c r="D281" i="10" s="1"/>
  <c r="D281" i="11" s="1"/>
  <c r="D281" i="12" s="1"/>
  <c r="D281" i="13" s="1"/>
  <c r="D281" i="14" s="1"/>
  <c r="D277" i="4"/>
  <c r="D277" i="5" s="1"/>
  <c r="D277" i="6" s="1"/>
  <c r="D277" i="7" s="1"/>
  <c r="D277" i="8" s="1"/>
  <c r="D277" i="9" s="1"/>
  <c r="D277" i="10" s="1"/>
  <c r="D277" i="11" s="1"/>
  <c r="D277" i="12" s="1"/>
  <c r="D277" i="13" s="1"/>
  <c r="D277" i="14" s="1"/>
  <c r="D273" i="4"/>
  <c r="D273" i="5" s="1"/>
  <c r="D273" i="6" s="1"/>
  <c r="D273" i="7" s="1"/>
  <c r="D273" i="8" s="1"/>
  <c r="D273" i="9" s="1"/>
  <c r="D273" i="10" s="1"/>
  <c r="D273" i="11" s="1"/>
  <c r="D273" i="12" s="1"/>
  <c r="D273" i="13" s="1"/>
  <c r="D273" i="14" s="1"/>
  <c r="D269" i="4"/>
  <c r="D269" i="5" s="1"/>
  <c r="D265" i="4"/>
  <c r="D265" i="5" s="1"/>
  <c r="D265" i="6" s="1"/>
  <c r="D265" i="7" s="1"/>
  <c r="D265" i="8" s="1"/>
  <c r="D265" i="9" s="1"/>
  <c r="D265" i="10" s="1"/>
  <c r="D265" i="11" s="1"/>
  <c r="D265" i="12" s="1"/>
  <c r="D265" i="13" s="1"/>
  <c r="D265" i="14" s="1"/>
  <c r="D261" i="4"/>
  <c r="D261" i="5" s="1"/>
  <c r="D261" i="6" s="1"/>
  <c r="D261" i="7" s="1"/>
  <c r="D261" i="8" s="1"/>
  <c r="D261" i="9" s="1"/>
  <c r="D261" i="10" s="1"/>
  <c r="D261" i="11" s="1"/>
  <c r="D261" i="12" s="1"/>
  <c r="D261" i="13" s="1"/>
  <c r="D261" i="14" s="1"/>
  <c r="D257" i="4"/>
  <c r="D257" i="5" s="1"/>
  <c r="D257" i="6" s="1"/>
  <c r="D257" i="7" s="1"/>
  <c r="D257" i="8" s="1"/>
  <c r="D257" i="9" s="1"/>
  <c r="D257" i="10" s="1"/>
  <c r="D257" i="11" s="1"/>
  <c r="D257" i="12" s="1"/>
  <c r="D257" i="13" s="1"/>
  <c r="D257" i="14" s="1"/>
  <c r="D253" i="4"/>
  <c r="D253" i="5" s="1"/>
  <c r="D253" i="6" s="1"/>
  <c r="D253" i="7" s="1"/>
  <c r="D253" i="8" s="1"/>
  <c r="D253" i="9" s="1"/>
  <c r="D253" i="10" s="1"/>
  <c r="D253" i="11" s="1"/>
  <c r="D253" i="12" s="1"/>
  <c r="D253" i="13" s="1"/>
  <c r="D253" i="14" s="1"/>
  <c r="D249" i="4"/>
  <c r="D249" i="5" s="1"/>
  <c r="D249" i="6" s="1"/>
  <c r="D249" i="7" s="1"/>
  <c r="D249" i="8" s="1"/>
  <c r="D249" i="9" s="1"/>
  <c r="D249" i="10" s="1"/>
  <c r="D249" i="11" s="1"/>
  <c r="D249" i="12" s="1"/>
  <c r="D249" i="13" s="1"/>
  <c r="D249" i="14" s="1"/>
  <c r="D245" i="4"/>
  <c r="D245" i="5" s="1"/>
  <c r="D245" i="6" s="1"/>
  <c r="D245" i="7" s="1"/>
  <c r="D245" i="8" s="1"/>
  <c r="D245" i="9" s="1"/>
  <c r="D245" i="10" s="1"/>
  <c r="D245" i="11" s="1"/>
  <c r="D245" i="12" s="1"/>
  <c r="D245" i="13" s="1"/>
  <c r="D245" i="14" s="1"/>
  <c r="D241" i="4"/>
  <c r="D241" i="5" s="1"/>
  <c r="D241" i="6" s="1"/>
  <c r="D241" i="7" s="1"/>
  <c r="D241" i="8" s="1"/>
  <c r="D241" i="9" s="1"/>
  <c r="D241" i="10" s="1"/>
  <c r="D241" i="11" s="1"/>
  <c r="D241" i="12" s="1"/>
  <c r="D241" i="13" s="1"/>
  <c r="D241" i="14" s="1"/>
  <c r="D237" i="4"/>
  <c r="D237" i="5" s="1"/>
  <c r="D237" i="6" s="1"/>
  <c r="D237" i="7" s="1"/>
  <c r="D237" i="8" s="1"/>
  <c r="D237" i="9" s="1"/>
  <c r="D237" i="10" s="1"/>
  <c r="D237" i="11" s="1"/>
  <c r="D237" i="12" s="1"/>
  <c r="D237" i="13" s="1"/>
  <c r="D237" i="14" s="1"/>
  <c r="D233" i="4"/>
  <c r="D233" i="5" s="1"/>
  <c r="D233" i="6" s="1"/>
  <c r="D233" i="7" s="1"/>
  <c r="D233" i="8" s="1"/>
  <c r="D233" i="9" s="1"/>
  <c r="D233" i="10" s="1"/>
  <c r="D233" i="11" s="1"/>
  <c r="D233" i="12" s="1"/>
  <c r="D233" i="13" s="1"/>
  <c r="D233" i="14" s="1"/>
  <c r="D229" i="4"/>
  <c r="D229" i="5" s="1"/>
  <c r="D229" i="6" s="1"/>
  <c r="D229" i="7" s="1"/>
  <c r="D229" i="8" s="1"/>
  <c r="D229" i="9" s="1"/>
  <c r="D229" i="10" s="1"/>
  <c r="D229" i="11" s="1"/>
  <c r="D229" i="12" s="1"/>
  <c r="D229" i="13" s="1"/>
  <c r="D229" i="14" s="1"/>
  <c r="D225" i="4"/>
  <c r="D225" i="5" s="1"/>
  <c r="D225" i="6" s="1"/>
  <c r="D225" i="7" s="1"/>
  <c r="D225" i="8" s="1"/>
  <c r="D225" i="9" s="1"/>
  <c r="D225" i="10" s="1"/>
  <c r="D225" i="11" s="1"/>
  <c r="D225" i="12" s="1"/>
  <c r="D225" i="13" s="1"/>
  <c r="D225" i="14" s="1"/>
  <c r="D221" i="4"/>
  <c r="D221" i="5" s="1"/>
  <c r="D221" i="6" s="1"/>
  <c r="D221" i="7" s="1"/>
  <c r="D221" i="8" s="1"/>
  <c r="D221" i="9" s="1"/>
  <c r="D221" i="10" s="1"/>
  <c r="D221" i="11" s="1"/>
  <c r="D221" i="12" s="1"/>
  <c r="D221" i="13" s="1"/>
  <c r="D221" i="14" s="1"/>
  <c r="D217" i="4"/>
  <c r="D217" i="5" s="1"/>
  <c r="D217" i="6" s="1"/>
  <c r="D217" i="7" s="1"/>
  <c r="D217" i="8" s="1"/>
  <c r="D217" i="9" s="1"/>
  <c r="D217" i="10" s="1"/>
  <c r="D217" i="11" s="1"/>
  <c r="D217" i="12" s="1"/>
  <c r="D217" i="13" s="1"/>
  <c r="D217" i="14" s="1"/>
  <c r="D213" i="4"/>
  <c r="D213" i="5" s="1"/>
  <c r="D213" i="6" s="1"/>
  <c r="D213" i="7" s="1"/>
  <c r="D213" i="8" s="1"/>
  <c r="D213" i="9" s="1"/>
  <c r="D213" i="10" s="1"/>
  <c r="D213" i="11" s="1"/>
  <c r="D213" i="12" s="1"/>
  <c r="D213" i="13" s="1"/>
  <c r="D213" i="14" s="1"/>
  <c r="D209" i="4"/>
  <c r="D209" i="5" s="1"/>
  <c r="D209" i="6" s="1"/>
  <c r="D209" i="7" s="1"/>
  <c r="D209" i="8" s="1"/>
  <c r="D209" i="9" s="1"/>
  <c r="D209" i="10" s="1"/>
  <c r="D209" i="11" s="1"/>
  <c r="D209" i="12" s="1"/>
  <c r="D209" i="13" s="1"/>
  <c r="D209" i="14" s="1"/>
  <c r="D205" i="4"/>
  <c r="D205" i="5" s="1"/>
  <c r="D205" i="6" s="1"/>
  <c r="D205" i="7" s="1"/>
  <c r="D205" i="8" s="1"/>
  <c r="D205" i="9" s="1"/>
  <c r="D205" i="10" s="1"/>
  <c r="D205" i="11" s="1"/>
  <c r="D205" i="12" s="1"/>
  <c r="D205" i="13" s="1"/>
  <c r="D205" i="14" s="1"/>
  <c r="D201" i="4"/>
  <c r="D201" i="5" s="1"/>
  <c r="D201" i="6" s="1"/>
  <c r="D201" i="7" s="1"/>
  <c r="D201" i="8" s="1"/>
  <c r="D201" i="9" s="1"/>
  <c r="D201" i="10" s="1"/>
  <c r="D201" i="11" s="1"/>
  <c r="D201" i="12" s="1"/>
  <c r="D201" i="13" s="1"/>
  <c r="D201" i="14" s="1"/>
  <c r="D197" i="4"/>
  <c r="D197" i="5" s="1"/>
  <c r="D197" i="6" s="1"/>
  <c r="D197" i="7" s="1"/>
  <c r="D197" i="8" s="1"/>
  <c r="D197" i="9" s="1"/>
  <c r="D197" i="10" s="1"/>
  <c r="D197" i="11" s="1"/>
  <c r="D197" i="12" s="1"/>
  <c r="D197" i="13" s="1"/>
  <c r="D197" i="14" s="1"/>
  <c r="D193" i="4"/>
  <c r="D193" i="5" s="1"/>
  <c r="D193" i="6" s="1"/>
  <c r="D193" i="7" s="1"/>
  <c r="D193" i="8" s="1"/>
  <c r="D193" i="9" s="1"/>
  <c r="D193" i="10" s="1"/>
  <c r="D193" i="11" s="1"/>
  <c r="D193" i="12" s="1"/>
  <c r="D193" i="13" s="1"/>
  <c r="D193" i="14" s="1"/>
  <c r="D189" i="4"/>
  <c r="D189" i="5" s="1"/>
  <c r="D189" i="6" s="1"/>
  <c r="D189" i="7" s="1"/>
  <c r="D189" i="8" s="1"/>
  <c r="D189" i="9" s="1"/>
  <c r="D189" i="10" s="1"/>
  <c r="D189" i="11" s="1"/>
  <c r="D189" i="12" s="1"/>
  <c r="D189" i="13" s="1"/>
  <c r="D189" i="14" s="1"/>
  <c r="D185" i="4"/>
  <c r="D185" i="5" s="1"/>
  <c r="D185" i="6" s="1"/>
  <c r="D185" i="7" s="1"/>
  <c r="D185" i="8" s="1"/>
  <c r="D185" i="9" s="1"/>
  <c r="D185" i="10" s="1"/>
  <c r="D185" i="11" s="1"/>
  <c r="D185" i="12" s="1"/>
  <c r="D185" i="13" s="1"/>
  <c r="D185" i="14" s="1"/>
  <c r="D181" i="4"/>
  <c r="D181" i="5" s="1"/>
  <c r="D181" i="6" s="1"/>
  <c r="D181" i="7" s="1"/>
  <c r="D181" i="8" s="1"/>
  <c r="D181" i="9" s="1"/>
  <c r="D181" i="10" s="1"/>
  <c r="D181" i="11" s="1"/>
  <c r="D181" i="12" s="1"/>
  <c r="D181" i="13" s="1"/>
  <c r="D181" i="14" s="1"/>
  <c r="D177" i="4"/>
  <c r="D177" i="5" s="1"/>
  <c r="D177" i="6" s="1"/>
  <c r="D177" i="7" s="1"/>
  <c r="D177" i="8" s="1"/>
  <c r="D177" i="9" s="1"/>
  <c r="D177" i="10" s="1"/>
  <c r="D177" i="11" s="1"/>
  <c r="D177" i="12" s="1"/>
  <c r="D177" i="13" s="1"/>
  <c r="D177" i="14" s="1"/>
  <c r="D173" i="4"/>
  <c r="D173" i="5" s="1"/>
  <c r="D173" i="6" s="1"/>
  <c r="D173" i="7" s="1"/>
  <c r="D173" i="8" s="1"/>
  <c r="D173" i="9" s="1"/>
  <c r="D173" i="10" s="1"/>
  <c r="D173" i="11" s="1"/>
  <c r="D173" i="12" s="1"/>
  <c r="D173" i="13" s="1"/>
  <c r="D173" i="14" s="1"/>
  <c r="D169" i="4"/>
  <c r="D169" i="5" s="1"/>
  <c r="D169" i="6" s="1"/>
  <c r="D169" i="7" s="1"/>
  <c r="D169" i="8" s="1"/>
  <c r="D169" i="9" s="1"/>
  <c r="D169" i="10" s="1"/>
  <c r="D169" i="11" s="1"/>
  <c r="D169" i="12" s="1"/>
  <c r="D169" i="13" s="1"/>
  <c r="D169" i="14" s="1"/>
  <c r="D165" i="4"/>
  <c r="D165" i="5" s="1"/>
  <c r="D165" i="6" s="1"/>
  <c r="D165" i="7" s="1"/>
  <c r="D165" i="8" s="1"/>
  <c r="D165" i="9" s="1"/>
  <c r="D165" i="10" s="1"/>
  <c r="D165" i="11" s="1"/>
  <c r="D165" i="12" s="1"/>
  <c r="D165" i="13" s="1"/>
  <c r="D165" i="14" s="1"/>
  <c r="D161" i="4"/>
  <c r="D161" i="5" s="1"/>
  <c r="D161" i="6" s="1"/>
  <c r="D161" i="7" s="1"/>
  <c r="D161" i="8" s="1"/>
  <c r="D161" i="9" s="1"/>
  <c r="D161" i="10" s="1"/>
  <c r="D161" i="11" s="1"/>
  <c r="D161" i="12" s="1"/>
  <c r="D161" i="13" s="1"/>
  <c r="D161" i="14" s="1"/>
  <c r="D157" i="4"/>
  <c r="D157" i="5" s="1"/>
  <c r="D157" i="6" s="1"/>
  <c r="D157" i="7" s="1"/>
  <c r="D157" i="8" s="1"/>
  <c r="D157" i="9" s="1"/>
  <c r="D157" i="10" s="1"/>
  <c r="D157" i="11" s="1"/>
  <c r="D157" i="12" s="1"/>
  <c r="D157" i="13" s="1"/>
  <c r="D157" i="14" s="1"/>
  <c r="D153" i="4"/>
  <c r="D153" i="5" s="1"/>
  <c r="D153" i="6" s="1"/>
  <c r="D153" i="7" s="1"/>
  <c r="D153" i="8" s="1"/>
  <c r="D153" i="9" s="1"/>
  <c r="D153" i="10" s="1"/>
  <c r="D153" i="11" s="1"/>
  <c r="D153" i="12" s="1"/>
  <c r="D153" i="13" s="1"/>
  <c r="D153" i="14" s="1"/>
  <c r="D149" i="4"/>
  <c r="D149" i="5" s="1"/>
  <c r="D149" i="6" s="1"/>
  <c r="D149" i="7" s="1"/>
  <c r="D149" i="8" s="1"/>
  <c r="D149" i="9" s="1"/>
  <c r="D149" i="10" s="1"/>
  <c r="D149" i="11" s="1"/>
  <c r="D149" i="12" s="1"/>
  <c r="D149" i="13" s="1"/>
  <c r="D149" i="14" s="1"/>
  <c r="D145" i="4"/>
  <c r="D145" i="5" s="1"/>
  <c r="D145" i="6" s="1"/>
  <c r="D145" i="7" s="1"/>
  <c r="D145" i="8" s="1"/>
  <c r="D145" i="9" s="1"/>
  <c r="D145" i="10" s="1"/>
  <c r="D145" i="11" s="1"/>
  <c r="D145" i="12" s="1"/>
  <c r="D145" i="13" s="1"/>
  <c r="D145" i="14" s="1"/>
  <c r="D141" i="4"/>
  <c r="D141" i="5" s="1"/>
  <c r="D141" i="6" s="1"/>
  <c r="D141" i="7" s="1"/>
  <c r="D141" i="8" s="1"/>
  <c r="D141" i="9" s="1"/>
  <c r="D141" i="10" s="1"/>
  <c r="D141" i="11" s="1"/>
  <c r="D141" i="12" s="1"/>
  <c r="D141" i="13" s="1"/>
  <c r="D141" i="14" s="1"/>
  <c r="D137" i="4"/>
  <c r="D137" i="5" s="1"/>
  <c r="D137" i="6" s="1"/>
  <c r="D137" i="7" s="1"/>
  <c r="D137" i="8" s="1"/>
  <c r="D137" i="9" s="1"/>
  <c r="D137" i="10" s="1"/>
  <c r="D137" i="11" s="1"/>
  <c r="D137" i="12" s="1"/>
  <c r="D137" i="13" s="1"/>
  <c r="D137" i="14" s="1"/>
  <c r="D133" i="4"/>
  <c r="D133" i="5" s="1"/>
  <c r="D133" i="6" s="1"/>
  <c r="D133" i="7" s="1"/>
  <c r="D133" i="8" s="1"/>
  <c r="D133" i="9" s="1"/>
  <c r="D133" i="10" s="1"/>
  <c r="D133" i="11" s="1"/>
  <c r="D133" i="12" s="1"/>
  <c r="D133" i="13" s="1"/>
  <c r="D133" i="14" s="1"/>
  <c r="D129" i="4"/>
  <c r="D129" i="5" s="1"/>
  <c r="D129" i="6" s="1"/>
  <c r="D129" i="7" s="1"/>
  <c r="D129" i="8" s="1"/>
  <c r="D129" i="9" s="1"/>
  <c r="D129" i="10" s="1"/>
  <c r="D129" i="11" s="1"/>
  <c r="D129" i="12" s="1"/>
  <c r="D129" i="13" s="1"/>
  <c r="D129" i="14" s="1"/>
  <c r="D125" i="4"/>
  <c r="D125" i="5" s="1"/>
  <c r="D125" i="6" s="1"/>
  <c r="D125" i="7" s="1"/>
  <c r="D125" i="8" s="1"/>
  <c r="D125" i="9" s="1"/>
  <c r="D125" i="10" s="1"/>
  <c r="D125" i="11" s="1"/>
  <c r="D125" i="12" s="1"/>
  <c r="D125" i="13" s="1"/>
  <c r="D125" i="14" s="1"/>
  <c r="D121" i="4"/>
  <c r="D121" i="5" s="1"/>
  <c r="D121" i="6" s="1"/>
  <c r="D121" i="7" s="1"/>
  <c r="D121" i="8" s="1"/>
  <c r="D121" i="9" s="1"/>
  <c r="D121" i="10" s="1"/>
  <c r="D121" i="11" s="1"/>
  <c r="D121" i="12" s="1"/>
  <c r="D121" i="13" s="1"/>
  <c r="D121" i="14" s="1"/>
  <c r="D117" i="4"/>
  <c r="D117" i="5" s="1"/>
  <c r="D117" i="6" s="1"/>
  <c r="D117" i="7" s="1"/>
  <c r="D117" i="8" s="1"/>
  <c r="D117" i="9" s="1"/>
  <c r="D117" i="10" s="1"/>
  <c r="D117" i="11" s="1"/>
  <c r="D117" i="12" s="1"/>
  <c r="D117" i="13" s="1"/>
  <c r="D117" i="14" s="1"/>
  <c r="D113" i="4"/>
  <c r="D113" i="5" s="1"/>
  <c r="D109" i="4"/>
  <c r="D109" i="5" s="1"/>
  <c r="D109" i="6" s="1"/>
  <c r="D109" i="7" s="1"/>
  <c r="D109" i="8" s="1"/>
  <c r="D109" i="9" s="1"/>
  <c r="D109" i="10" s="1"/>
  <c r="D109" i="11" s="1"/>
  <c r="D109" i="12" s="1"/>
  <c r="D109" i="13" s="1"/>
  <c r="D109" i="14" s="1"/>
  <c r="D105" i="4"/>
  <c r="D105" i="5" s="1"/>
  <c r="D105" i="6" s="1"/>
  <c r="D105" i="7" s="1"/>
  <c r="D105" i="8" s="1"/>
  <c r="D105" i="9" s="1"/>
  <c r="D105" i="10" s="1"/>
  <c r="D105" i="11" s="1"/>
  <c r="D105" i="12" s="1"/>
  <c r="D105" i="13" s="1"/>
  <c r="D105" i="14" s="1"/>
  <c r="D101" i="4"/>
  <c r="D101" i="5" s="1"/>
  <c r="D101" i="6" s="1"/>
  <c r="D101" i="7" s="1"/>
  <c r="D101" i="8" s="1"/>
  <c r="D101" i="9" s="1"/>
  <c r="D101" i="10" s="1"/>
  <c r="D101" i="11" s="1"/>
  <c r="D101" i="12" s="1"/>
  <c r="D101" i="13" s="1"/>
  <c r="D101" i="14" s="1"/>
  <c r="D97" i="4"/>
  <c r="D97" i="5" s="1"/>
  <c r="D97" i="6" s="1"/>
  <c r="D97" i="7" s="1"/>
  <c r="D97" i="8" s="1"/>
  <c r="D97" i="9" s="1"/>
  <c r="D97" i="10" s="1"/>
  <c r="D97" i="11" s="1"/>
  <c r="D97" i="12" s="1"/>
  <c r="D97" i="13" s="1"/>
  <c r="D97" i="14" s="1"/>
  <c r="D93" i="4"/>
  <c r="D93" i="5" s="1"/>
  <c r="D93" i="6" s="1"/>
  <c r="D93" i="7" s="1"/>
  <c r="D93" i="8" s="1"/>
  <c r="D93" i="9" s="1"/>
  <c r="D93" i="10" s="1"/>
  <c r="D93" i="11" s="1"/>
  <c r="D93" i="12" s="1"/>
  <c r="D93" i="13" s="1"/>
  <c r="D93" i="14" s="1"/>
  <c r="D89" i="4"/>
  <c r="D89" i="5" s="1"/>
  <c r="D89" i="6" s="1"/>
  <c r="D89" i="7" s="1"/>
  <c r="D89" i="8" s="1"/>
  <c r="D89" i="9" s="1"/>
  <c r="D89" i="10" s="1"/>
  <c r="D89" i="11" s="1"/>
  <c r="D89" i="12" s="1"/>
  <c r="D89" i="13" s="1"/>
  <c r="D89" i="14" s="1"/>
  <c r="D85" i="4"/>
  <c r="D85" i="5" s="1"/>
  <c r="D85" i="6" s="1"/>
  <c r="D85" i="7" s="1"/>
  <c r="D85" i="8" s="1"/>
  <c r="D85" i="9" s="1"/>
  <c r="D85" i="10" s="1"/>
  <c r="D85" i="11" s="1"/>
  <c r="D85" i="12" s="1"/>
  <c r="D85" i="13" s="1"/>
  <c r="D85" i="14" s="1"/>
  <c r="D81" i="4"/>
  <c r="D81" i="5" s="1"/>
  <c r="D81" i="6" s="1"/>
  <c r="D81" i="7" s="1"/>
  <c r="D81" i="8" s="1"/>
  <c r="D81" i="9" s="1"/>
  <c r="D81" i="10" s="1"/>
  <c r="D81" i="11" s="1"/>
  <c r="D81" i="12" s="1"/>
  <c r="D81" i="13" s="1"/>
  <c r="D81" i="14" s="1"/>
  <c r="D77" i="4"/>
  <c r="D77" i="5" s="1"/>
  <c r="D77" i="6" s="1"/>
  <c r="D77" i="7" s="1"/>
  <c r="D77" i="8" s="1"/>
  <c r="D77" i="9" s="1"/>
  <c r="D77" i="10" s="1"/>
  <c r="D77" i="11" s="1"/>
  <c r="D77" i="12" s="1"/>
  <c r="D77" i="13" s="1"/>
  <c r="D77" i="14" s="1"/>
  <c r="D73" i="4"/>
  <c r="D73" i="5" s="1"/>
  <c r="D73" i="6" s="1"/>
  <c r="D73" i="7" s="1"/>
  <c r="D73" i="8" s="1"/>
  <c r="D73" i="9" s="1"/>
  <c r="D73" i="10" s="1"/>
  <c r="D73" i="11" s="1"/>
  <c r="D73" i="12" s="1"/>
  <c r="D73" i="13" s="1"/>
  <c r="D73" i="14" s="1"/>
  <c r="D69" i="4"/>
  <c r="D69" i="5" s="1"/>
  <c r="D69" i="6" s="1"/>
  <c r="D69" i="7" s="1"/>
  <c r="D69" i="8" s="1"/>
  <c r="D69" i="9" s="1"/>
  <c r="D69" i="10" s="1"/>
  <c r="D69" i="11" s="1"/>
  <c r="D69" i="12" s="1"/>
  <c r="D69" i="13" s="1"/>
  <c r="D69" i="14" s="1"/>
  <c r="D65" i="4"/>
  <c r="D65" i="5" s="1"/>
  <c r="D65" i="6" s="1"/>
  <c r="D65" i="7" s="1"/>
  <c r="D65" i="8" s="1"/>
  <c r="D65" i="9" s="1"/>
  <c r="D65" i="10" s="1"/>
  <c r="D65" i="11" s="1"/>
  <c r="D65" i="12" s="1"/>
  <c r="D65" i="13" s="1"/>
  <c r="D65" i="14" s="1"/>
  <c r="D61" i="4"/>
  <c r="D61" i="5" s="1"/>
  <c r="D61" i="6" s="1"/>
  <c r="D61" i="7" s="1"/>
  <c r="D61" i="8" s="1"/>
  <c r="D61" i="9" s="1"/>
  <c r="D61" i="10" s="1"/>
  <c r="D61" i="11" s="1"/>
  <c r="D61" i="12" s="1"/>
  <c r="D61" i="13" s="1"/>
  <c r="D61" i="14" s="1"/>
  <c r="D57" i="4"/>
  <c r="D57" i="5" s="1"/>
  <c r="D57" i="6" s="1"/>
  <c r="D57" i="7" s="1"/>
  <c r="D57" i="8" s="1"/>
  <c r="D57" i="9" s="1"/>
  <c r="D57" i="10" s="1"/>
  <c r="D57" i="11" s="1"/>
  <c r="D57" i="12" s="1"/>
  <c r="D57" i="13" s="1"/>
  <c r="D57" i="14" s="1"/>
  <c r="D53" i="4"/>
  <c r="D53" i="5" s="1"/>
  <c r="D53" i="6" s="1"/>
  <c r="D53" i="7" s="1"/>
  <c r="D53" i="8" s="1"/>
  <c r="D53" i="9" s="1"/>
  <c r="D53" i="10" s="1"/>
  <c r="D53" i="11" s="1"/>
  <c r="D53" i="12" s="1"/>
  <c r="D53" i="13" s="1"/>
  <c r="D53" i="14" s="1"/>
  <c r="D49" i="4"/>
  <c r="D49" i="5" s="1"/>
  <c r="D49" i="6" s="1"/>
  <c r="D49" i="7" s="1"/>
  <c r="D49" i="8" s="1"/>
  <c r="D49" i="9" s="1"/>
  <c r="D49" i="10" s="1"/>
  <c r="D49" i="11" s="1"/>
  <c r="D49" i="12" s="1"/>
  <c r="D49" i="13" s="1"/>
  <c r="D49" i="14" s="1"/>
  <c r="D45" i="4"/>
  <c r="D45" i="5" s="1"/>
  <c r="D45" i="6" s="1"/>
  <c r="D45" i="7" s="1"/>
  <c r="D45" i="8" s="1"/>
  <c r="D45" i="9" s="1"/>
  <c r="D45" i="10" s="1"/>
  <c r="D45" i="11" s="1"/>
  <c r="D45" i="12" s="1"/>
  <c r="D45" i="13" s="1"/>
  <c r="D45" i="14" s="1"/>
  <c r="D41" i="4"/>
  <c r="D41" i="5" s="1"/>
  <c r="D41" i="6" s="1"/>
  <c r="D41" i="7" s="1"/>
  <c r="D41" i="8" s="1"/>
  <c r="D41" i="9" s="1"/>
  <c r="D41" i="10" s="1"/>
  <c r="D41" i="11" s="1"/>
  <c r="D41" i="12" s="1"/>
  <c r="D41" i="13" s="1"/>
  <c r="D41" i="14" s="1"/>
  <c r="D37" i="4"/>
  <c r="D37" i="5" s="1"/>
  <c r="D37" i="6" s="1"/>
  <c r="D37" i="7" s="1"/>
  <c r="D37" i="8" s="1"/>
  <c r="D37" i="9" s="1"/>
  <c r="D37" i="10" s="1"/>
  <c r="D37" i="11" s="1"/>
  <c r="D37" i="12" s="1"/>
  <c r="D37" i="13" s="1"/>
  <c r="D37" i="14" s="1"/>
  <c r="D33" i="4"/>
  <c r="D33" i="5" s="1"/>
  <c r="D33" i="6" s="1"/>
  <c r="D33" i="7" s="1"/>
  <c r="D33" i="8" s="1"/>
  <c r="D33" i="9" s="1"/>
  <c r="D33" i="10" s="1"/>
  <c r="D33" i="11" s="1"/>
  <c r="D33" i="12" s="1"/>
  <c r="D33" i="13" s="1"/>
  <c r="D33" i="14" s="1"/>
  <c r="D29" i="4"/>
  <c r="D29" i="5" s="1"/>
  <c r="D29" i="6" s="1"/>
  <c r="D29" i="7" s="1"/>
  <c r="D29" i="8" s="1"/>
  <c r="D29" i="9" s="1"/>
  <c r="D29" i="10" s="1"/>
  <c r="D29" i="11" s="1"/>
  <c r="D29" i="12" s="1"/>
  <c r="D29" i="13" s="1"/>
  <c r="D29" i="14" s="1"/>
  <c r="D25" i="4"/>
  <c r="D25" i="5" s="1"/>
  <c r="D25" i="6" s="1"/>
  <c r="D25" i="7" s="1"/>
  <c r="D25" i="8" s="1"/>
  <c r="D25" i="9" s="1"/>
  <c r="D25" i="10" s="1"/>
  <c r="D25" i="11" s="1"/>
  <c r="D25" i="12" s="1"/>
  <c r="D25" i="13" s="1"/>
  <c r="D25" i="14" s="1"/>
  <c r="D21" i="4"/>
  <c r="D21" i="5" s="1"/>
  <c r="D21" i="6" s="1"/>
  <c r="D21" i="7" s="1"/>
  <c r="D21" i="8" s="1"/>
  <c r="D21" i="9" s="1"/>
  <c r="D21" i="10" s="1"/>
  <c r="D21" i="11" s="1"/>
  <c r="D21" i="12" s="1"/>
  <c r="D21" i="13" s="1"/>
  <c r="D21" i="14" s="1"/>
  <c r="D17" i="4"/>
  <c r="D17" i="5" s="1"/>
  <c r="D17" i="6" s="1"/>
  <c r="D17" i="7" s="1"/>
  <c r="D17" i="8" s="1"/>
  <c r="D17" i="9" s="1"/>
  <c r="D17" i="10" s="1"/>
  <c r="D17" i="11" s="1"/>
  <c r="D17" i="12" s="1"/>
  <c r="D17" i="13" s="1"/>
  <c r="D17" i="14" s="1"/>
  <c r="D13" i="4"/>
  <c r="D13" i="5" s="1"/>
  <c r="D13" i="6" s="1"/>
  <c r="D13" i="7" s="1"/>
  <c r="D13" i="8" s="1"/>
  <c r="D13" i="9" s="1"/>
  <c r="D13" i="10" s="1"/>
  <c r="D13" i="11" s="1"/>
  <c r="D13" i="12" s="1"/>
  <c r="D13" i="13" s="1"/>
  <c r="D13" i="14" s="1"/>
  <c r="D9" i="4"/>
  <c r="D9" i="5" s="1"/>
  <c r="D9" i="6" s="1"/>
  <c r="D9" i="7" s="1"/>
  <c r="D9" i="8" s="1"/>
  <c r="D9" i="9" s="1"/>
  <c r="D9" i="10" s="1"/>
  <c r="D9" i="11" s="1"/>
  <c r="D9" i="12" s="1"/>
  <c r="D9" i="13" s="1"/>
  <c r="D9" i="14" s="1"/>
  <c r="D5" i="4"/>
  <c r="D5" i="5" s="1"/>
  <c r="D113" i="6"/>
  <c r="D113" i="7" s="1"/>
  <c r="D113" i="8" s="1"/>
  <c r="D113" i="9" s="1"/>
  <c r="D113" i="10" s="1"/>
  <c r="D113" i="11" s="1"/>
  <c r="D113" i="12" s="1"/>
  <c r="D113" i="13" s="1"/>
  <c r="D113" i="14" s="1"/>
  <c r="D269" i="6"/>
  <c r="D269" i="7" s="1"/>
  <c r="D269" i="8" s="1"/>
  <c r="D269" i="9" s="1"/>
  <c r="D269" i="10" s="1"/>
  <c r="D269" i="11" s="1"/>
  <c r="D269" i="12" s="1"/>
  <c r="D269" i="13" s="1"/>
  <c r="D269" i="14" s="1"/>
  <c r="D345" i="6"/>
  <c r="D345" i="7" s="1"/>
  <c r="D345" i="8" s="1"/>
  <c r="D345" i="9" s="1"/>
  <c r="D345" i="10" s="1"/>
  <c r="D345" i="11" s="1"/>
  <c r="D345" i="12" s="1"/>
  <c r="D345" i="13" s="1"/>
  <c r="D345" i="14" s="1"/>
  <c r="AS451" i="15"/>
  <c r="BA451" i="15"/>
  <c r="AW451" i="15"/>
  <c r="D398" i="6"/>
  <c r="D398" i="7" s="1"/>
  <c r="D398" i="8" s="1"/>
  <c r="D398" i="9" s="1"/>
  <c r="D398" i="10" s="1"/>
  <c r="D398" i="11" s="1"/>
  <c r="D398" i="12" s="1"/>
  <c r="D398" i="13" s="1"/>
  <c r="D398" i="14" s="1"/>
  <c r="D414" i="6"/>
  <c r="D414" i="7" s="1"/>
  <c r="D414" i="8" s="1"/>
  <c r="D414" i="9" s="1"/>
  <c r="D414" i="10" s="1"/>
  <c r="D414" i="11" s="1"/>
  <c r="D414" i="12" s="1"/>
  <c r="D414" i="13" s="1"/>
  <c r="D414" i="14" s="1"/>
  <c r="D12" i="6"/>
  <c r="D12" i="7" s="1"/>
  <c r="D12" i="8" s="1"/>
  <c r="D12" i="9" s="1"/>
  <c r="D12" i="10" s="1"/>
  <c r="D12" i="11" s="1"/>
  <c r="D12" i="12" s="1"/>
  <c r="D12" i="13" s="1"/>
  <c r="D12" i="14" s="1"/>
  <c r="D28" i="6"/>
  <c r="D28" i="7" s="1"/>
  <c r="D28" i="8" s="1"/>
  <c r="D28" i="9" s="1"/>
  <c r="D28" i="10" s="1"/>
  <c r="D28" i="11" s="1"/>
  <c r="D28" i="12" s="1"/>
  <c r="D28" i="13" s="1"/>
  <c r="D28" i="14" s="1"/>
  <c r="D44" i="6"/>
  <c r="D44" i="7" s="1"/>
  <c r="D44" i="8" s="1"/>
  <c r="D44" i="9" s="1"/>
  <c r="D44" i="10" s="1"/>
  <c r="D44" i="11" s="1"/>
  <c r="D44" i="12" s="1"/>
  <c r="D44" i="13" s="1"/>
  <c r="D44" i="14" s="1"/>
  <c r="D60" i="6"/>
  <c r="D60" i="7" s="1"/>
  <c r="D60" i="8" s="1"/>
  <c r="D60" i="9" s="1"/>
  <c r="D60" i="10" s="1"/>
  <c r="D60" i="11" s="1"/>
  <c r="D60" i="12" s="1"/>
  <c r="D60" i="13" s="1"/>
  <c r="D60" i="14" s="1"/>
  <c r="D76" i="6"/>
  <c r="D76" i="7" s="1"/>
  <c r="D76" i="8" s="1"/>
  <c r="D76" i="9" s="1"/>
  <c r="D76" i="10" s="1"/>
  <c r="D76" i="11" s="1"/>
  <c r="D76" i="12" s="1"/>
  <c r="D76" i="13" s="1"/>
  <c r="D76" i="14" s="1"/>
  <c r="D92" i="6"/>
  <c r="D92" i="7" s="1"/>
  <c r="D92" i="8" s="1"/>
  <c r="D92" i="9" s="1"/>
  <c r="D92" i="10" s="1"/>
  <c r="D92" i="11" s="1"/>
  <c r="D92" i="12" s="1"/>
  <c r="D92" i="13" s="1"/>
  <c r="D92" i="14" s="1"/>
  <c r="D108" i="6"/>
  <c r="D108" i="7" s="1"/>
  <c r="D108" i="8" s="1"/>
  <c r="D108" i="9" s="1"/>
  <c r="D108" i="10" s="1"/>
  <c r="D108" i="11" s="1"/>
  <c r="D108" i="12" s="1"/>
  <c r="D108" i="13" s="1"/>
  <c r="D108" i="14" s="1"/>
  <c r="D124" i="6"/>
  <c r="D124" i="7" s="1"/>
  <c r="D124" i="8" s="1"/>
  <c r="D124" i="9" s="1"/>
  <c r="D124" i="10" s="1"/>
  <c r="D124" i="11" s="1"/>
  <c r="D124" i="12" s="1"/>
  <c r="D124" i="13" s="1"/>
  <c r="D124" i="14" s="1"/>
  <c r="D140" i="6"/>
  <c r="D140" i="7" s="1"/>
  <c r="D140" i="8" s="1"/>
  <c r="D140" i="9" s="1"/>
  <c r="D140" i="10" s="1"/>
  <c r="D140" i="11" s="1"/>
  <c r="D140" i="12" s="1"/>
  <c r="D140" i="13" s="1"/>
  <c r="D140" i="14" s="1"/>
  <c r="D156" i="6"/>
  <c r="D156" i="7" s="1"/>
  <c r="D156" i="8" s="1"/>
  <c r="D156" i="9" s="1"/>
  <c r="D156" i="10" s="1"/>
  <c r="D156" i="11" s="1"/>
  <c r="D156" i="12" s="1"/>
  <c r="D156" i="13" s="1"/>
  <c r="D156" i="14" s="1"/>
  <c r="D172" i="6"/>
  <c r="D172" i="7" s="1"/>
  <c r="D172" i="8" s="1"/>
  <c r="D172" i="9" s="1"/>
  <c r="D172" i="10" s="1"/>
  <c r="D172" i="11" s="1"/>
  <c r="D172" i="12" s="1"/>
  <c r="D172" i="13" s="1"/>
  <c r="D172" i="14" s="1"/>
  <c r="D188" i="6"/>
  <c r="D188" i="7" s="1"/>
  <c r="D188" i="8" s="1"/>
  <c r="D188" i="9" s="1"/>
  <c r="D188" i="10" s="1"/>
  <c r="D188" i="11" s="1"/>
  <c r="D188" i="12" s="1"/>
  <c r="D188" i="13" s="1"/>
  <c r="D188" i="14" s="1"/>
  <c r="D204" i="6"/>
  <c r="D204" i="7" s="1"/>
  <c r="D204" i="8" s="1"/>
  <c r="D204" i="9" s="1"/>
  <c r="D204" i="10" s="1"/>
  <c r="D204" i="11" s="1"/>
  <c r="D204" i="12" s="1"/>
  <c r="D204" i="13" s="1"/>
  <c r="D204" i="14" s="1"/>
  <c r="D220" i="6"/>
  <c r="D220" i="7" s="1"/>
  <c r="D220" i="8" s="1"/>
  <c r="D220" i="9" s="1"/>
  <c r="D220" i="10" s="1"/>
  <c r="D220" i="11" s="1"/>
  <c r="D220" i="12" s="1"/>
  <c r="D220" i="13" s="1"/>
  <c r="D220" i="14" s="1"/>
  <c r="D236" i="6"/>
  <c r="D236" i="7" s="1"/>
  <c r="D236" i="8" s="1"/>
  <c r="D236" i="9" s="1"/>
  <c r="D236" i="10" s="1"/>
  <c r="D236" i="11" s="1"/>
  <c r="D236" i="12" s="1"/>
  <c r="D236" i="13" s="1"/>
  <c r="D236" i="14" s="1"/>
  <c r="D252" i="6"/>
  <c r="D252" i="7" s="1"/>
  <c r="D252" i="8" s="1"/>
  <c r="D252" i="9" s="1"/>
  <c r="D252" i="10" s="1"/>
  <c r="D252" i="11" s="1"/>
  <c r="D252" i="12" s="1"/>
  <c r="D252" i="13" s="1"/>
  <c r="D252" i="14" s="1"/>
  <c r="D260" i="6"/>
  <c r="D260" i="7" s="1"/>
  <c r="D260" i="8" s="1"/>
  <c r="D260" i="9" s="1"/>
  <c r="D260" i="10" s="1"/>
  <c r="D260" i="11" s="1"/>
  <c r="D260" i="12" s="1"/>
  <c r="D260" i="13" s="1"/>
  <c r="D260" i="14" s="1"/>
  <c r="D268" i="6"/>
  <c r="D268" i="7" s="1"/>
  <c r="D268" i="8" s="1"/>
  <c r="D268" i="9" s="1"/>
  <c r="D268" i="10" s="1"/>
  <c r="D268" i="11" s="1"/>
  <c r="D268" i="12" s="1"/>
  <c r="D268" i="13" s="1"/>
  <c r="D268" i="14" s="1"/>
  <c r="D284" i="6"/>
  <c r="D284" i="7" s="1"/>
  <c r="D284" i="8" s="1"/>
  <c r="D284" i="9" s="1"/>
  <c r="D284" i="10" s="1"/>
  <c r="D284" i="11" s="1"/>
  <c r="D284" i="12" s="1"/>
  <c r="D284" i="13" s="1"/>
  <c r="D284" i="14" s="1"/>
  <c r="D300" i="6"/>
  <c r="D300" i="7" s="1"/>
  <c r="D300" i="8" s="1"/>
  <c r="D300" i="9" s="1"/>
  <c r="D300" i="10" s="1"/>
  <c r="D300" i="11" s="1"/>
  <c r="D300" i="12" s="1"/>
  <c r="D300" i="13" s="1"/>
  <c r="D300" i="14" s="1"/>
  <c r="D316" i="6"/>
  <c r="D316" i="7" s="1"/>
  <c r="D316" i="8" s="1"/>
  <c r="D316" i="9" s="1"/>
  <c r="D316" i="10" s="1"/>
  <c r="D316" i="11" s="1"/>
  <c r="D316" i="12" s="1"/>
  <c r="D316" i="13" s="1"/>
  <c r="D316" i="14" s="1"/>
  <c r="D332" i="6"/>
  <c r="D332" i="7" s="1"/>
  <c r="D332" i="8" s="1"/>
  <c r="D332" i="9" s="1"/>
  <c r="D332" i="10" s="1"/>
  <c r="D332" i="11" s="1"/>
  <c r="D332" i="12" s="1"/>
  <c r="D332" i="13" s="1"/>
  <c r="D332" i="14" s="1"/>
  <c r="D348" i="6"/>
  <c r="D348" i="7" s="1"/>
  <c r="D348" i="8" s="1"/>
  <c r="D348" i="9" s="1"/>
  <c r="D348" i="10" s="1"/>
  <c r="D348" i="11" s="1"/>
  <c r="D348" i="12" s="1"/>
  <c r="D348" i="13" s="1"/>
  <c r="D348" i="14" s="1"/>
  <c r="D352" i="6"/>
  <c r="D352" i="7" s="1"/>
  <c r="D352" i="8" s="1"/>
  <c r="D352" i="9" s="1"/>
  <c r="D352" i="10" s="1"/>
  <c r="D352" i="11" s="1"/>
  <c r="D352" i="12" s="1"/>
  <c r="D352" i="13" s="1"/>
  <c r="D352" i="14" s="1"/>
  <c r="D364" i="6"/>
  <c r="D364" i="7" s="1"/>
  <c r="D364" i="8" s="1"/>
  <c r="D364" i="9" s="1"/>
  <c r="D364" i="10" s="1"/>
  <c r="D364" i="11" s="1"/>
  <c r="D364" i="12" s="1"/>
  <c r="D364" i="13" s="1"/>
  <c r="D364" i="14" s="1"/>
  <c r="D380" i="6"/>
  <c r="D380" i="7" s="1"/>
  <c r="D380" i="8" s="1"/>
  <c r="D380" i="9" s="1"/>
  <c r="D380" i="10" s="1"/>
  <c r="D380" i="11" s="1"/>
  <c r="D380" i="12" s="1"/>
  <c r="D380" i="13" s="1"/>
  <c r="D380" i="14" s="1"/>
  <c r="D396" i="6"/>
  <c r="D396" i="7" s="1"/>
  <c r="D396" i="8" s="1"/>
  <c r="D396" i="9" s="1"/>
  <c r="D396" i="10" s="1"/>
  <c r="D396" i="11" s="1"/>
  <c r="D396" i="12" s="1"/>
  <c r="D396" i="13" s="1"/>
  <c r="D396" i="14" s="1"/>
  <c r="D412" i="6"/>
  <c r="D412" i="7" s="1"/>
  <c r="D412" i="8" s="1"/>
  <c r="D412" i="9" s="1"/>
  <c r="D412" i="10" s="1"/>
  <c r="D412" i="11" s="1"/>
  <c r="D412" i="12" s="1"/>
  <c r="D412" i="13" s="1"/>
  <c r="D412" i="14" s="1"/>
  <c r="D428" i="6"/>
  <c r="D428" i="7" s="1"/>
  <c r="D428" i="8" s="1"/>
  <c r="D428" i="9" s="1"/>
  <c r="D428" i="10" s="1"/>
  <c r="D428" i="11" s="1"/>
  <c r="D428" i="12" s="1"/>
  <c r="D428" i="13" s="1"/>
  <c r="D428" i="14" s="1"/>
  <c r="D444" i="6"/>
  <c r="D444" i="7" s="1"/>
  <c r="D444" i="8" s="1"/>
  <c r="D444" i="9" s="1"/>
  <c r="D444" i="10" s="1"/>
  <c r="D444" i="11" s="1"/>
  <c r="D444" i="12" s="1"/>
  <c r="D444" i="13" s="1"/>
  <c r="D444" i="14" s="1"/>
  <c r="D446" i="6"/>
  <c r="D446" i="7" s="1"/>
  <c r="D446" i="8" s="1"/>
  <c r="D446" i="9" s="1"/>
  <c r="D446" i="10" s="1"/>
  <c r="D446" i="11" s="1"/>
  <c r="D446" i="12" s="1"/>
  <c r="D446" i="13" s="1"/>
  <c r="D446" i="14" s="1"/>
  <c r="D3" i="6"/>
  <c r="D3" i="7" s="1"/>
  <c r="D3" i="8" s="1"/>
  <c r="D3" i="9" s="1"/>
  <c r="D3" i="10" s="1"/>
  <c r="D3" i="11" s="1"/>
  <c r="D3" i="12" s="1"/>
  <c r="D3" i="13" s="1"/>
  <c r="D3" i="14" s="1"/>
  <c r="BI451" i="15"/>
  <c r="AK451" i="15"/>
  <c r="M451" i="15"/>
  <c r="Q451" i="15"/>
  <c r="E451" i="4"/>
  <c r="E451" i="5"/>
  <c r="E451" i="3"/>
  <c r="AE451" i="15"/>
  <c r="AM451" i="15"/>
  <c r="AU451" i="15"/>
  <c r="BC451" i="15"/>
  <c r="BG451" i="15"/>
  <c r="BS451" i="15"/>
  <c r="J451" i="15"/>
  <c r="R451" i="15"/>
  <c r="Z451" i="15"/>
  <c r="AI451" i="15"/>
  <c r="AQ451" i="15"/>
  <c r="AY451" i="15"/>
  <c r="BK451" i="15"/>
  <c r="BO451" i="15"/>
  <c r="BW451" i="15"/>
  <c r="N451" i="15"/>
  <c r="V451" i="15"/>
  <c r="AN451" i="15"/>
  <c r="AV451" i="15"/>
  <c r="AZ451" i="15"/>
  <c r="BH451" i="15"/>
  <c r="BP451" i="15"/>
  <c r="BX451" i="15"/>
  <c r="S451" i="15"/>
  <c r="AA451" i="15"/>
  <c r="AF451" i="15"/>
  <c r="AJ451" i="15"/>
  <c r="AR451" i="15"/>
  <c r="BD451" i="15"/>
  <c r="BL451" i="15"/>
  <c r="BT451" i="15"/>
  <c r="K451" i="15"/>
  <c r="O451" i="15"/>
  <c r="W451" i="15"/>
  <c r="AH451" i="15"/>
  <c r="AL451" i="15"/>
  <c r="AP451" i="15"/>
  <c r="AT451" i="15"/>
  <c r="AX451" i="15"/>
  <c r="BB451" i="15"/>
  <c r="BF451" i="15"/>
  <c r="BJ451" i="15"/>
  <c r="BN451" i="15"/>
  <c r="BR451" i="15"/>
  <c r="BV451" i="15"/>
  <c r="L451" i="15"/>
  <c r="P451" i="15"/>
  <c r="T451" i="15"/>
  <c r="X451" i="15"/>
  <c r="AB451" i="15"/>
  <c r="D451" i="3"/>
  <c r="E451" i="14"/>
  <c r="E451" i="13"/>
  <c r="E451" i="12"/>
  <c r="E451" i="11"/>
  <c r="E451" i="10"/>
  <c r="E451" i="9"/>
  <c r="E451" i="8"/>
  <c r="E451" i="7"/>
  <c r="E451" i="6"/>
  <c r="I451" i="15"/>
  <c r="E451" i="15"/>
  <c r="D451" i="15"/>
  <c r="H450" i="15"/>
  <c r="F450" i="15" s="1"/>
  <c r="H449" i="15"/>
  <c r="H448" i="15"/>
  <c r="F448" i="15" s="1"/>
  <c r="H447" i="15"/>
  <c r="G447" i="15" s="1"/>
  <c r="H446" i="15"/>
  <c r="F446" i="15" s="1"/>
  <c r="H445" i="15"/>
  <c r="H444" i="15"/>
  <c r="F444" i="15" s="1"/>
  <c r="H443" i="15"/>
  <c r="G443" i="15" s="1"/>
  <c r="H442" i="15"/>
  <c r="G442" i="15" s="1"/>
  <c r="H441" i="15"/>
  <c r="H440" i="15"/>
  <c r="F440" i="15" s="1"/>
  <c r="H439" i="15"/>
  <c r="G439" i="15" s="1"/>
  <c r="H438" i="15"/>
  <c r="G438" i="15" s="1"/>
  <c r="H437" i="15"/>
  <c r="H436" i="15"/>
  <c r="F436" i="15" s="1"/>
  <c r="H435" i="15"/>
  <c r="G435" i="15" s="1"/>
  <c r="H434" i="15"/>
  <c r="G434" i="15" s="1"/>
  <c r="H433" i="15"/>
  <c r="H432" i="15"/>
  <c r="F432" i="15" s="1"/>
  <c r="H431" i="15"/>
  <c r="G431" i="15" s="1"/>
  <c r="H430" i="15"/>
  <c r="G430" i="15" s="1"/>
  <c r="H429" i="15"/>
  <c r="H428" i="15"/>
  <c r="F428" i="15" s="1"/>
  <c r="H427" i="15"/>
  <c r="G427" i="15" s="1"/>
  <c r="H426" i="15"/>
  <c r="G426" i="15" s="1"/>
  <c r="H425" i="15"/>
  <c r="H424" i="15"/>
  <c r="F424" i="15" s="1"/>
  <c r="H423" i="15"/>
  <c r="G423" i="15" s="1"/>
  <c r="H422" i="15"/>
  <c r="G422" i="15" s="1"/>
  <c r="H421" i="15"/>
  <c r="H420" i="15"/>
  <c r="F420" i="15" s="1"/>
  <c r="H419" i="15"/>
  <c r="G419" i="15" s="1"/>
  <c r="H418" i="15"/>
  <c r="G418" i="15" s="1"/>
  <c r="H417" i="15"/>
  <c r="H416" i="15"/>
  <c r="F416" i="15" s="1"/>
  <c r="H415" i="15"/>
  <c r="G415" i="15" s="1"/>
  <c r="H414" i="15"/>
  <c r="G414" i="15" s="1"/>
  <c r="H413" i="15"/>
  <c r="H412" i="15"/>
  <c r="F412" i="15" s="1"/>
  <c r="H411" i="15"/>
  <c r="G411" i="15" s="1"/>
  <c r="H410" i="15"/>
  <c r="G410" i="15" s="1"/>
  <c r="H409" i="15"/>
  <c r="H408" i="15"/>
  <c r="F408" i="15" s="1"/>
  <c r="H407" i="15"/>
  <c r="G407" i="15" s="1"/>
  <c r="H406" i="15"/>
  <c r="G406" i="15" s="1"/>
  <c r="H405" i="15"/>
  <c r="H404" i="15"/>
  <c r="F404" i="15" s="1"/>
  <c r="H403" i="15"/>
  <c r="G403" i="15" s="1"/>
  <c r="H402" i="15"/>
  <c r="G402" i="15" s="1"/>
  <c r="H401" i="15"/>
  <c r="G401" i="15" s="1"/>
  <c r="H400" i="15"/>
  <c r="F400" i="15" s="1"/>
  <c r="H399" i="15"/>
  <c r="G399" i="15" s="1"/>
  <c r="H398" i="15"/>
  <c r="F398" i="15" s="1"/>
  <c r="H397" i="15"/>
  <c r="G397" i="15" s="1"/>
  <c r="H396" i="15"/>
  <c r="H395" i="15"/>
  <c r="G395" i="15" s="1"/>
  <c r="H394" i="15"/>
  <c r="H393" i="15"/>
  <c r="H392" i="15"/>
  <c r="H391" i="15"/>
  <c r="H390" i="15"/>
  <c r="H389" i="15"/>
  <c r="G389" i="15" s="1"/>
  <c r="H388" i="15"/>
  <c r="H387" i="15"/>
  <c r="G387" i="15" s="1"/>
  <c r="H386" i="15"/>
  <c r="H385" i="15"/>
  <c r="G385" i="15" s="1"/>
  <c r="H384" i="15"/>
  <c r="H383" i="15"/>
  <c r="G383" i="15" s="1"/>
  <c r="H382" i="15"/>
  <c r="F382" i="15" s="1"/>
  <c r="H381" i="15"/>
  <c r="G381" i="15" s="1"/>
  <c r="H380" i="15"/>
  <c r="H379" i="15"/>
  <c r="G379" i="15" s="1"/>
  <c r="H378" i="15"/>
  <c r="H377" i="15"/>
  <c r="H376" i="15"/>
  <c r="H375" i="15"/>
  <c r="H374" i="15"/>
  <c r="F374" i="15" s="1"/>
  <c r="H373" i="15"/>
  <c r="G373" i="15" s="1"/>
  <c r="H372" i="15"/>
  <c r="H371" i="15"/>
  <c r="G371" i="15" s="1"/>
  <c r="H370" i="15"/>
  <c r="G370" i="15" s="1"/>
  <c r="H369" i="15"/>
  <c r="G369" i="15" s="1"/>
  <c r="H368" i="15"/>
  <c r="H367" i="15"/>
  <c r="G367" i="15" s="1"/>
  <c r="H366" i="15"/>
  <c r="F366" i="15" s="1"/>
  <c r="H365" i="15"/>
  <c r="H364" i="15"/>
  <c r="H363" i="15"/>
  <c r="G363" i="15" s="1"/>
  <c r="H362" i="15"/>
  <c r="G362" i="15" s="1"/>
  <c r="H361" i="15"/>
  <c r="H360" i="15"/>
  <c r="H359" i="15"/>
  <c r="H358" i="15"/>
  <c r="F358" i="15" s="1"/>
  <c r="H357" i="15"/>
  <c r="H356" i="15"/>
  <c r="H355" i="15"/>
  <c r="G355" i="15" s="1"/>
  <c r="H354" i="15"/>
  <c r="G354" i="15" s="1"/>
  <c r="H353" i="15"/>
  <c r="G353" i="15" s="1"/>
  <c r="H352" i="15"/>
  <c r="H351" i="15"/>
  <c r="G351" i="15" s="1"/>
  <c r="H350" i="15"/>
  <c r="F350" i="15" s="1"/>
  <c r="H349" i="15"/>
  <c r="H348" i="15"/>
  <c r="H347" i="15"/>
  <c r="G347" i="15" s="1"/>
  <c r="H346" i="15"/>
  <c r="G346" i="15" s="1"/>
  <c r="H345" i="15"/>
  <c r="H344" i="15"/>
  <c r="H343" i="15"/>
  <c r="H342" i="15"/>
  <c r="F342" i="15" s="1"/>
  <c r="H341" i="15"/>
  <c r="H340" i="15"/>
  <c r="H339" i="15"/>
  <c r="G339" i="15" s="1"/>
  <c r="H338" i="15"/>
  <c r="H337" i="15"/>
  <c r="G337" i="15" s="1"/>
  <c r="H336" i="15"/>
  <c r="H335" i="15"/>
  <c r="G335" i="15" s="1"/>
  <c r="H334" i="15"/>
  <c r="G334" i="15" s="1"/>
  <c r="H333" i="15"/>
  <c r="G333" i="15" s="1"/>
  <c r="H332" i="15"/>
  <c r="H331" i="15"/>
  <c r="G331" i="15" s="1"/>
  <c r="H330" i="15"/>
  <c r="H329" i="15"/>
  <c r="G329" i="15" s="1"/>
  <c r="H328" i="15"/>
  <c r="F328" i="15" s="1"/>
  <c r="H327" i="15"/>
  <c r="G327" i="15" s="1"/>
  <c r="H326" i="15"/>
  <c r="G326" i="15" s="1"/>
  <c r="H325" i="15"/>
  <c r="H324" i="15"/>
  <c r="F324" i="15" s="1"/>
  <c r="H323" i="15"/>
  <c r="H322" i="15"/>
  <c r="F322" i="15" s="1"/>
  <c r="H321" i="15"/>
  <c r="H320" i="15"/>
  <c r="H319" i="15"/>
  <c r="H318" i="15"/>
  <c r="F318" i="15" s="1"/>
  <c r="H317" i="15"/>
  <c r="H316" i="15"/>
  <c r="F316" i="15" s="1"/>
  <c r="H315" i="15"/>
  <c r="H314" i="15"/>
  <c r="F314" i="15" s="1"/>
  <c r="H313" i="15"/>
  <c r="H312" i="15"/>
  <c r="H311" i="15"/>
  <c r="H310" i="15"/>
  <c r="F310" i="15" s="1"/>
  <c r="H309" i="15"/>
  <c r="H308" i="15"/>
  <c r="F308" i="15" s="1"/>
  <c r="H307" i="15"/>
  <c r="H306" i="15"/>
  <c r="F306" i="15" s="1"/>
  <c r="H305" i="15"/>
  <c r="H304" i="15"/>
  <c r="H303" i="15"/>
  <c r="H302" i="15"/>
  <c r="F302" i="15" s="1"/>
  <c r="H301" i="15"/>
  <c r="H300" i="15"/>
  <c r="F300" i="15" s="1"/>
  <c r="H299" i="15"/>
  <c r="H298" i="15"/>
  <c r="F298" i="15" s="1"/>
  <c r="H297" i="15"/>
  <c r="H296" i="15"/>
  <c r="H295" i="15"/>
  <c r="H294" i="15"/>
  <c r="F294" i="15" s="1"/>
  <c r="H293" i="15"/>
  <c r="H292" i="15"/>
  <c r="F292" i="15" s="1"/>
  <c r="H291" i="15"/>
  <c r="H290" i="15"/>
  <c r="F290" i="15" s="1"/>
  <c r="H289" i="15"/>
  <c r="H288" i="15"/>
  <c r="H287" i="15"/>
  <c r="H286" i="15"/>
  <c r="F286" i="15" s="1"/>
  <c r="H285" i="15"/>
  <c r="H284" i="15"/>
  <c r="F284" i="15" s="1"/>
  <c r="H283" i="15"/>
  <c r="H282" i="15"/>
  <c r="G282" i="15" s="1"/>
  <c r="H281" i="15"/>
  <c r="F281" i="15" s="1"/>
  <c r="H280" i="15"/>
  <c r="H279" i="15"/>
  <c r="G279" i="15" s="1"/>
  <c r="H278" i="15"/>
  <c r="G278" i="15" s="1"/>
  <c r="H277" i="15"/>
  <c r="F277" i="15" s="1"/>
  <c r="H276" i="15"/>
  <c r="H275" i="15"/>
  <c r="G275" i="15" s="1"/>
  <c r="H274" i="15"/>
  <c r="H273" i="15"/>
  <c r="F273" i="15" s="1"/>
  <c r="H272" i="15"/>
  <c r="H271" i="15"/>
  <c r="G271" i="15" s="1"/>
  <c r="H270" i="15"/>
  <c r="G270" i="15" s="1"/>
  <c r="H269" i="15"/>
  <c r="F269" i="15" s="1"/>
  <c r="H268" i="15"/>
  <c r="H267" i="15"/>
  <c r="H266" i="15"/>
  <c r="G266" i="15" s="1"/>
  <c r="H265" i="15"/>
  <c r="F265" i="15" s="1"/>
  <c r="H264" i="15"/>
  <c r="H263" i="15"/>
  <c r="G263" i="15" s="1"/>
  <c r="H262" i="15"/>
  <c r="G262" i="15" s="1"/>
  <c r="H261" i="15"/>
  <c r="F261" i="15" s="1"/>
  <c r="H260" i="15"/>
  <c r="H259" i="15"/>
  <c r="G259" i="15" s="1"/>
  <c r="H258" i="15"/>
  <c r="H257" i="15"/>
  <c r="F257" i="15" s="1"/>
  <c r="H256" i="15"/>
  <c r="H255" i="15"/>
  <c r="G255" i="15" s="1"/>
  <c r="H254" i="15"/>
  <c r="G254" i="15" s="1"/>
  <c r="H253" i="15"/>
  <c r="F253" i="15" s="1"/>
  <c r="H252" i="15"/>
  <c r="H251" i="15"/>
  <c r="H250" i="15"/>
  <c r="G250" i="15" s="1"/>
  <c r="H249" i="15"/>
  <c r="F249" i="15" s="1"/>
  <c r="H248" i="15"/>
  <c r="H247" i="15"/>
  <c r="H246" i="15"/>
  <c r="G246" i="15" s="1"/>
  <c r="H245" i="15"/>
  <c r="F245" i="15" s="1"/>
  <c r="H244" i="15"/>
  <c r="H243" i="15"/>
  <c r="H242" i="15"/>
  <c r="G242" i="15" s="1"/>
  <c r="H241" i="15"/>
  <c r="F241" i="15" s="1"/>
  <c r="H240" i="15"/>
  <c r="H239" i="15"/>
  <c r="H238" i="15"/>
  <c r="G238" i="15" s="1"/>
  <c r="H237" i="15"/>
  <c r="F237" i="15" s="1"/>
  <c r="H236" i="15"/>
  <c r="H235" i="15"/>
  <c r="H234" i="15"/>
  <c r="G234" i="15" s="1"/>
  <c r="H233" i="15"/>
  <c r="F233" i="15" s="1"/>
  <c r="H232" i="15"/>
  <c r="H231" i="15"/>
  <c r="H230" i="15"/>
  <c r="G230" i="15" s="1"/>
  <c r="H229" i="15"/>
  <c r="F229" i="15" s="1"/>
  <c r="H228" i="15"/>
  <c r="H227" i="15"/>
  <c r="H226" i="15"/>
  <c r="G226" i="15" s="1"/>
  <c r="H225" i="15"/>
  <c r="F225" i="15" s="1"/>
  <c r="H224" i="15"/>
  <c r="H223" i="15"/>
  <c r="H222" i="15"/>
  <c r="G222" i="15" s="1"/>
  <c r="H221" i="15"/>
  <c r="F221" i="15" s="1"/>
  <c r="H220" i="15"/>
  <c r="H219" i="15"/>
  <c r="H218" i="15"/>
  <c r="G218" i="15" s="1"/>
  <c r="H217" i="15"/>
  <c r="F217" i="15" s="1"/>
  <c r="H216" i="15"/>
  <c r="H215" i="15"/>
  <c r="H214" i="15"/>
  <c r="G214" i="15" s="1"/>
  <c r="H213" i="15"/>
  <c r="F213" i="15" s="1"/>
  <c r="H212" i="15"/>
  <c r="H211" i="15"/>
  <c r="H210" i="15"/>
  <c r="G210" i="15" s="1"/>
  <c r="H209" i="15"/>
  <c r="F209" i="15" s="1"/>
  <c r="H208" i="15"/>
  <c r="G208" i="15" s="1"/>
  <c r="H207" i="15"/>
  <c r="H206" i="15"/>
  <c r="G206" i="15" s="1"/>
  <c r="H205" i="15"/>
  <c r="F205" i="15" s="1"/>
  <c r="H204" i="15"/>
  <c r="G204" i="15" s="1"/>
  <c r="H203" i="15"/>
  <c r="G203" i="15" s="1"/>
  <c r="H202" i="15"/>
  <c r="G202" i="15" s="1"/>
  <c r="H201" i="15"/>
  <c r="F201" i="15" s="1"/>
  <c r="H200" i="15"/>
  <c r="G200" i="15" s="1"/>
  <c r="H199" i="15"/>
  <c r="H198" i="15"/>
  <c r="G198" i="15" s="1"/>
  <c r="H197" i="15"/>
  <c r="F197" i="15" s="1"/>
  <c r="H196" i="15"/>
  <c r="G196" i="15" s="1"/>
  <c r="H195" i="15"/>
  <c r="G195" i="15" s="1"/>
  <c r="H194" i="15"/>
  <c r="G194" i="15" s="1"/>
  <c r="H193" i="15"/>
  <c r="F193" i="15" s="1"/>
  <c r="H192" i="15"/>
  <c r="G192" i="15" s="1"/>
  <c r="H191" i="15"/>
  <c r="H190" i="15"/>
  <c r="G190" i="15" s="1"/>
  <c r="H189" i="15"/>
  <c r="F189" i="15" s="1"/>
  <c r="H188" i="15"/>
  <c r="G188" i="15" s="1"/>
  <c r="H187" i="15"/>
  <c r="G187" i="15" s="1"/>
  <c r="H186" i="15"/>
  <c r="G186" i="15" s="1"/>
  <c r="H185" i="15"/>
  <c r="F185" i="15" s="1"/>
  <c r="H184" i="15"/>
  <c r="G184" i="15" s="1"/>
  <c r="H183" i="15"/>
  <c r="H182" i="15"/>
  <c r="G182" i="15" s="1"/>
  <c r="H181" i="15"/>
  <c r="F181" i="15" s="1"/>
  <c r="H180" i="15"/>
  <c r="G180" i="15" s="1"/>
  <c r="H179" i="15"/>
  <c r="G179" i="15" s="1"/>
  <c r="H178" i="15"/>
  <c r="G178" i="15" s="1"/>
  <c r="H177" i="15"/>
  <c r="F177" i="15" s="1"/>
  <c r="H176" i="15"/>
  <c r="G176" i="15" s="1"/>
  <c r="H175" i="15"/>
  <c r="H174" i="15"/>
  <c r="G174" i="15" s="1"/>
  <c r="H173" i="15"/>
  <c r="F173" i="15" s="1"/>
  <c r="H172" i="15"/>
  <c r="G172" i="15" s="1"/>
  <c r="H171" i="15"/>
  <c r="G171" i="15" s="1"/>
  <c r="H170" i="15"/>
  <c r="G170" i="15" s="1"/>
  <c r="H169" i="15"/>
  <c r="F169" i="15" s="1"/>
  <c r="H168" i="15"/>
  <c r="G168" i="15" s="1"/>
  <c r="H167" i="15"/>
  <c r="H166" i="15"/>
  <c r="G166" i="15" s="1"/>
  <c r="H165" i="15"/>
  <c r="F165" i="15" s="1"/>
  <c r="H164" i="15"/>
  <c r="G164" i="15" s="1"/>
  <c r="H163" i="15"/>
  <c r="G163" i="15" s="1"/>
  <c r="H162" i="15"/>
  <c r="G162" i="15" s="1"/>
  <c r="H161" i="15"/>
  <c r="F161" i="15" s="1"/>
  <c r="H160" i="15"/>
  <c r="G160" i="15" s="1"/>
  <c r="H159" i="15"/>
  <c r="H158" i="15"/>
  <c r="G158" i="15" s="1"/>
  <c r="H157" i="15"/>
  <c r="F157" i="15" s="1"/>
  <c r="H156" i="15"/>
  <c r="G156" i="15" s="1"/>
  <c r="H155" i="15"/>
  <c r="G155" i="15" s="1"/>
  <c r="H154" i="15"/>
  <c r="G154" i="15" s="1"/>
  <c r="H153" i="15"/>
  <c r="F153" i="15" s="1"/>
  <c r="H152" i="15"/>
  <c r="G152" i="15" s="1"/>
  <c r="H151" i="15"/>
  <c r="H150" i="15"/>
  <c r="G150" i="15" s="1"/>
  <c r="H149" i="15"/>
  <c r="F149" i="15" s="1"/>
  <c r="H148" i="15"/>
  <c r="G148" i="15" s="1"/>
  <c r="H147" i="15"/>
  <c r="G147" i="15" s="1"/>
  <c r="H146" i="15"/>
  <c r="G146" i="15" s="1"/>
  <c r="H145" i="15"/>
  <c r="F145" i="15" s="1"/>
  <c r="H144" i="15"/>
  <c r="G144" i="15" s="1"/>
  <c r="H143" i="15"/>
  <c r="H142" i="15"/>
  <c r="G142" i="15" s="1"/>
  <c r="H141" i="15"/>
  <c r="F141" i="15" s="1"/>
  <c r="H140" i="15"/>
  <c r="F140" i="15" s="1"/>
  <c r="H139" i="15"/>
  <c r="G139" i="15" s="1"/>
  <c r="H138" i="15"/>
  <c r="G138" i="15" s="1"/>
  <c r="H137" i="15"/>
  <c r="F137" i="15" s="1"/>
  <c r="H136" i="15"/>
  <c r="G136" i="15" s="1"/>
  <c r="H135" i="15"/>
  <c r="H134" i="15"/>
  <c r="G134" i="15" s="1"/>
  <c r="H133" i="15"/>
  <c r="F133" i="15" s="1"/>
  <c r="H132" i="15"/>
  <c r="G132" i="15" s="1"/>
  <c r="H131" i="15"/>
  <c r="H130" i="15"/>
  <c r="G130" i="15" s="1"/>
  <c r="H129" i="15"/>
  <c r="F129" i="15" s="1"/>
  <c r="H128" i="15"/>
  <c r="G128" i="15" s="1"/>
  <c r="H127" i="15"/>
  <c r="H126" i="15"/>
  <c r="H125" i="15"/>
  <c r="F125" i="15" s="1"/>
  <c r="H124" i="15"/>
  <c r="G124" i="15" s="1"/>
  <c r="H123" i="15"/>
  <c r="H122" i="15"/>
  <c r="G122" i="15" s="1"/>
  <c r="H121" i="15"/>
  <c r="F121" i="15" s="1"/>
  <c r="H120" i="15"/>
  <c r="G120" i="15" s="1"/>
  <c r="H119" i="15"/>
  <c r="H118" i="15"/>
  <c r="G118" i="15" s="1"/>
  <c r="H117" i="15"/>
  <c r="F117" i="15" s="1"/>
  <c r="H116" i="15"/>
  <c r="G116" i="15" s="1"/>
  <c r="H115" i="15"/>
  <c r="H114" i="15"/>
  <c r="G114" i="15" s="1"/>
  <c r="H113" i="15"/>
  <c r="F113" i="15" s="1"/>
  <c r="H112" i="15"/>
  <c r="G112" i="15" s="1"/>
  <c r="H111" i="15"/>
  <c r="H110" i="15"/>
  <c r="G110" i="15" s="1"/>
  <c r="H109" i="15"/>
  <c r="F109" i="15" s="1"/>
  <c r="H108" i="15"/>
  <c r="G108" i="15" s="1"/>
  <c r="H107" i="15"/>
  <c r="H106" i="15"/>
  <c r="G106" i="15" s="1"/>
  <c r="H105" i="15"/>
  <c r="F105" i="15" s="1"/>
  <c r="H104" i="15"/>
  <c r="G104" i="15" s="1"/>
  <c r="H103" i="15"/>
  <c r="H102" i="15"/>
  <c r="G102" i="15" s="1"/>
  <c r="H101" i="15"/>
  <c r="F101" i="15" s="1"/>
  <c r="H100" i="15"/>
  <c r="G100" i="15" s="1"/>
  <c r="H99" i="15"/>
  <c r="H98" i="15"/>
  <c r="G98" i="15" s="1"/>
  <c r="H97" i="15"/>
  <c r="F97" i="15" s="1"/>
  <c r="H96" i="15"/>
  <c r="G96" i="15" s="1"/>
  <c r="H95" i="15"/>
  <c r="H94" i="15"/>
  <c r="G94" i="15" s="1"/>
  <c r="H93" i="15"/>
  <c r="F93" i="15" s="1"/>
  <c r="H92" i="15"/>
  <c r="G92" i="15" s="1"/>
  <c r="H91" i="15"/>
  <c r="H90" i="15"/>
  <c r="G90" i="15" s="1"/>
  <c r="H89" i="15"/>
  <c r="F89" i="15" s="1"/>
  <c r="H88" i="15"/>
  <c r="G88" i="15" s="1"/>
  <c r="H87" i="15"/>
  <c r="H86" i="15"/>
  <c r="G86" i="15" s="1"/>
  <c r="H85" i="15"/>
  <c r="F85" i="15" s="1"/>
  <c r="H84" i="15"/>
  <c r="G84" i="15" s="1"/>
  <c r="H83" i="15"/>
  <c r="H82" i="15"/>
  <c r="G82" i="15" s="1"/>
  <c r="H81" i="15"/>
  <c r="F81" i="15" s="1"/>
  <c r="H80" i="15"/>
  <c r="G80" i="15" s="1"/>
  <c r="H79" i="15"/>
  <c r="H78" i="15"/>
  <c r="G78" i="15" s="1"/>
  <c r="H77" i="15"/>
  <c r="F77" i="15" s="1"/>
  <c r="H76" i="15"/>
  <c r="G76" i="15" s="1"/>
  <c r="H75" i="15"/>
  <c r="H74" i="15"/>
  <c r="G74" i="15" s="1"/>
  <c r="H73" i="15"/>
  <c r="F73" i="15" s="1"/>
  <c r="H72" i="15"/>
  <c r="G72" i="15" s="1"/>
  <c r="H71" i="15"/>
  <c r="H70" i="15"/>
  <c r="G70" i="15" s="1"/>
  <c r="H69" i="15"/>
  <c r="F69" i="15" s="1"/>
  <c r="H68" i="15"/>
  <c r="G68" i="15" s="1"/>
  <c r="H67" i="15"/>
  <c r="H66" i="15"/>
  <c r="G66" i="15" s="1"/>
  <c r="H65" i="15"/>
  <c r="F65" i="15" s="1"/>
  <c r="H64" i="15"/>
  <c r="G64" i="15" s="1"/>
  <c r="H63" i="15"/>
  <c r="H62" i="15"/>
  <c r="G62" i="15" s="1"/>
  <c r="H61" i="15"/>
  <c r="F61" i="15" s="1"/>
  <c r="H60" i="15"/>
  <c r="G60" i="15" s="1"/>
  <c r="H59" i="15"/>
  <c r="H58" i="15"/>
  <c r="G58" i="15" s="1"/>
  <c r="H57" i="15"/>
  <c r="F57" i="15" s="1"/>
  <c r="H56" i="15"/>
  <c r="G56" i="15" s="1"/>
  <c r="H55" i="15"/>
  <c r="H54" i="15"/>
  <c r="G54" i="15" s="1"/>
  <c r="H53" i="15"/>
  <c r="F53" i="15" s="1"/>
  <c r="H52" i="15"/>
  <c r="G52" i="15" s="1"/>
  <c r="H51" i="15"/>
  <c r="H50" i="15"/>
  <c r="G50" i="15" s="1"/>
  <c r="H49" i="15"/>
  <c r="F49" i="15" s="1"/>
  <c r="H48" i="15"/>
  <c r="G48" i="15" s="1"/>
  <c r="H47" i="15"/>
  <c r="H46" i="15"/>
  <c r="G46" i="15" s="1"/>
  <c r="H45" i="15"/>
  <c r="F45" i="15" s="1"/>
  <c r="H44" i="15"/>
  <c r="G44" i="15" s="1"/>
  <c r="H43" i="15"/>
  <c r="F43" i="15" s="1"/>
  <c r="H42" i="15"/>
  <c r="G42" i="15" s="1"/>
  <c r="H41" i="15"/>
  <c r="F41" i="15" s="1"/>
  <c r="H40" i="15"/>
  <c r="G40" i="15" s="1"/>
  <c r="H39" i="15"/>
  <c r="F39" i="15" s="1"/>
  <c r="H38" i="15"/>
  <c r="G38" i="15" s="1"/>
  <c r="H37" i="15"/>
  <c r="F37" i="15" s="1"/>
  <c r="H36" i="15"/>
  <c r="G36" i="15" s="1"/>
  <c r="H35" i="15"/>
  <c r="F35" i="15" s="1"/>
  <c r="H34" i="15"/>
  <c r="G34" i="15" s="1"/>
  <c r="H33" i="15"/>
  <c r="F33" i="15" s="1"/>
  <c r="H32" i="15"/>
  <c r="G32" i="15" s="1"/>
  <c r="H31" i="15"/>
  <c r="F31" i="15" s="1"/>
  <c r="H30" i="15"/>
  <c r="G30" i="15" s="1"/>
  <c r="H29" i="15"/>
  <c r="F29" i="15" s="1"/>
  <c r="H28" i="15"/>
  <c r="G28" i="15" s="1"/>
  <c r="H27" i="15"/>
  <c r="F27" i="15" s="1"/>
  <c r="H26" i="15"/>
  <c r="G26" i="15" s="1"/>
  <c r="H25" i="15"/>
  <c r="F25" i="15" s="1"/>
  <c r="H24" i="15"/>
  <c r="G24" i="15" s="1"/>
  <c r="H23" i="15"/>
  <c r="F23" i="15" s="1"/>
  <c r="H22" i="15"/>
  <c r="G22" i="15" s="1"/>
  <c r="H21" i="15"/>
  <c r="F21" i="15" s="1"/>
  <c r="H20" i="15"/>
  <c r="G20" i="15" s="1"/>
  <c r="H19" i="15"/>
  <c r="F19" i="15" s="1"/>
  <c r="H18" i="15"/>
  <c r="G18" i="15" s="1"/>
  <c r="H17" i="15"/>
  <c r="F17" i="15" s="1"/>
  <c r="H16" i="15"/>
  <c r="G16" i="15" s="1"/>
  <c r="H15" i="15"/>
  <c r="H14" i="15"/>
  <c r="G14" i="15" s="1"/>
  <c r="H13" i="15"/>
  <c r="F13" i="15" s="1"/>
  <c r="H12" i="15"/>
  <c r="G12" i="15" s="1"/>
  <c r="H11" i="15"/>
  <c r="F11" i="15" s="1"/>
  <c r="H10" i="15"/>
  <c r="G10" i="15" s="1"/>
  <c r="H9" i="15"/>
  <c r="F9" i="15" s="1"/>
  <c r="H8" i="15"/>
  <c r="G8" i="15" s="1"/>
  <c r="H7" i="15"/>
  <c r="F7" i="15" s="1"/>
  <c r="H6" i="15"/>
  <c r="G6" i="15" s="1"/>
  <c r="H5" i="15"/>
  <c r="F5" i="15" s="1"/>
  <c r="H4" i="15"/>
  <c r="G4" i="15" s="1"/>
  <c r="H3" i="15"/>
  <c r="F3" i="15" s="1"/>
  <c r="G451" i="3"/>
  <c r="H451" i="3"/>
  <c r="I451" i="3"/>
  <c r="J451" i="3"/>
  <c r="K451" i="3"/>
  <c r="L451" i="3"/>
  <c r="M451" i="3"/>
  <c r="N451" i="3"/>
  <c r="O451" i="3"/>
  <c r="P451" i="3"/>
  <c r="Q451" i="3"/>
  <c r="R451" i="3"/>
  <c r="S451" i="3"/>
  <c r="T451" i="3"/>
  <c r="U451" i="3"/>
  <c r="V451" i="3"/>
  <c r="W451" i="3"/>
  <c r="X451" i="3"/>
  <c r="Y451" i="3"/>
  <c r="Z451" i="3"/>
  <c r="AA451" i="3"/>
  <c r="AB451" i="3"/>
  <c r="AC451" i="3"/>
  <c r="AD451" i="3"/>
  <c r="AE451" i="3"/>
  <c r="AF451" i="3"/>
  <c r="AG451" i="3"/>
  <c r="AH451" i="3"/>
  <c r="AI451" i="3"/>
  <c r="AJ451" i="3"/>
  <c r="AK451" i="3"/>
  <c r="AL451" i="3"/>
  <c r="AM451" i="3"/>
  <c r="AN451" i="3"/>
  <c r="AO451" i="3"/>
  <c r="AP451" i="3"/>
  <c r="AQ451" i="3"/>
  <c r="AR451" i="3"/>
  <c r="AS451" i="3"/>
  <c r="AT451" i="3"/>
  <c r="AU451" i="3"/>
  <c r="AV451" i="3"/>
  <c r="AW451" i="3"/>
  <c r="AX451" i="3"/>
  <c r="AY451" i="3"/>
  <c r="AZ451" i="3"/>
  <c r="BA451" i="3"/>
  <c r="BB451" i="3"/>
  <c r="BC451" i="3"/>
  <c r="BD451" i="3"/>
  <c r="BE451" i="3"/>
  <c r="BF451" i="3"/>
  <c r="BG451" i="3"/>
  <c r="BH451" i="3"/>
  <c r="BI451" i="3"/>
  <c r="BJ451" i="3"/>
  <c r="BK451" i="3"/>
  <c r="BL451" i="3"/>
  <c r="BM451" i="3"/>
  <c r="BN451" i="3"/>
  <c r="BO451" i="3"/>
  <c r="BP451" i="3"/>
  <c r="BQ451" i="3"/>
  <c r="BR451" i="3"/>
  <c r="BS451" i="3"/>
  <c r="BT451" i="3"/>
  <c r="BU451" i="3"/>
  <c r="BV451" i="3"/>
  <c r="F451" i="3"/>
  <c r="H4" i="2"/>
  <c r="H5" i="2"/>
  <c r="H6" i="2"/>
  <c r="H7" i="2"/>
  <c r="H8" i="2"/>
  <c r="H9" i="2"/>
  <c r="H10" i="2"/>
  <c r="H11" i="2"/>
  <c r="H12" i="2"/>
  <c r="H13" i="2"/>
  <c r="H14" i="2"/>
  <c r="H15" i="2"/>
  <c r="H16" i="2"/>
  <c r="H17" i="2"/>
  <c r="H18" i="2"/>
  <c r="H19" i="2"/>
  <c r="H20" i="2"/>
  <c r="H21" i="2"/>
  <c r="H22" i="2"/>
  <c r="H23" i="2"/>
  <c r="H24" i="2"/>
  <c r="H25" i="2"/>
  <c r="H26" i="2"/>
  <c r="H27" i="2"/>
  <c r="H28" i="2"/>
  <c r="H29" i="2"/>
  <c r="H30" i="2"/>
  <c r="H31" i="2"/>
  <c r="H32" i="2"/>
  <c r="H33" i="2"/>
  <c r="H34" i="2"/>
  <c r="H35" i="2"/>
  <c r="H36" i="2"/>
  <c r="H37" i="2"/>
  <c r="H38" i="2"/>
  <c r="H39" i="2"/>
  <c r="H40" i="2"/>
  <c r="H41" i="2"/>
  <c r="H42" i="2"/>
  <c r="H43" i="2"/>
  <c r="H44" i="2"/>
  <c r="H45" i="2"/>
  <c r="H46" i="2"/>
  <c r="H47" i="2"/>
  <c r="H48" i="2"/>
  <c r="H49" i="2"/>
  <c r="H50" i="2"/>
  <c r="H51" i="2"/>
  <c r="H52" i="2"/>
  <c r="H53" i="2"/>
  <c r="H54" i="2"/>
  <c r="H55" i="2"/>
  <c r="H56" i="2"/>
  <c r="H57" i="2"/>
  <c r="H58" i="2"/>
  <c r="H59" i="2"/>
  <c r="H60" i="2"/>
  <c r="H61" i="2"/>
  <c r="H62" i="2"/>
  <c r="H63" i="2"/>
  <c r="H64" i="2"/>
  <c r="H65" i="2"/>
  <c r="H66" i="2"/>
  <c r="H67" i="2"/>
  <c r="H68" i="2"/>
  <c r="H69" i="2"/>
  <c r="H70" i="2"/>
  <c r="H71" i="2"/>
  <c r="H72" i="2"/>
  <c r="H73" i="2"/>
  <c r="H74" i="2"/>
  <c r="H75" i="2"/>
  <c r="H76" i="2"/>
  <c r="H77" i="2"/>
  <c r="H78" i="2"/>
  <c r="H79" i="2"/>
  <c r="H80" i="2"/>
  <c r="H81" i="2"/>
  <c r="H82" i="2"/>
  <c r="H83" i="2"/>
  <c r="H84" i="2"/>
  <c r="H85" i="2"/>
  <c r="H86" i="2"/>
  <c r="H87" i="2"/>
  <c r="H88" i="2"/>
  <c r="H89" i="2"/>
  <c r="H90" i="2"/>
  <c r="H91" i="2"/>
  <c r="H92" i="2"/>
  <c r="H93" i="2"/>
  <c r="H94" i="2"/>
  <c r="H95" i="2"/>
  <c r="H96" i="2"/>
  <c r="H97" i="2"/>
  <c r="H98" i="2"/>
  <c r="H99" i="2"/>
  <c r="H100" i="2"/>
  <c r="H101" i="2"/>
  <c r="H102" i="2"/>
  <c r="H103" i="2"/>
  <c r="H104" i="2"/>
  <c r="H105" i="2"/>
  <c r="H106" i="2"/>
  <c r="H107" i="2"/>
  <c r="H108" i="2"/>
  <c r="H109" i="2"/>
  <c r="H110" i="2"/>
  <c r="H111" i="2"/>
  <c r="H112" i="2"/>
  <c r="H113" i="2"/>
  <c r="H114" i="2"/>
  <c r="H115" i="2"/>
  <c r="H116" i="2"/>
  <c r="H117" i="2"/>
  <c r="H118" i="2"/>
  <c r="H119" i="2"/>
  <c r="H120" i="2"/>
  <c r="H121" i="2"/>
  <c r="H122" i="2"/>
  <c r="H123" i="2"/>
  <c r="H124" i="2"/>
  <c r="H125" i="2"/>
  <c r="H126" i="2"/>
  <c r="H127" i="2"/>
  <c r="H128" i="2"/>
  <c r="H129" i="2"/>
  <c r="H130" i="2"/>
  <c r="H131" i="2"/>
  <c r="H132" i="2"/>
  <c r="H133" i="2"/>
  <c r="H134" i="2"/>
  <c r="H135" i="2"/>
  <c r="H136" i="2"/>
  <c r="H137" i="2"/>
  <c r="H138" i="2"/>
  <c r="H139" i="2"/>
  <c r="H140" i="2"/>
  <c r="H141" i="2"/>
  <c r="H142" i="2"/>
  <c r="H143" i="2"/>
  <c r="H144" i="2"/>
  <c r="H145" i="2"/>
  <c r="H146" i="2"/>
  <c r="H147" i="2"/>
  <c r="H148" i="2"/>
  <c r="H149" i="2"/>
  <c r="H150" i="2"/>
  <c r="H151" i="2"/>
  <c r="H152" i="2"/>
  <c r="H153" i="2"/>
  <c r="H154" i="2"/>
  <c r="H155" i="2"/>
  <c r="H156" i="2"/>
  <c r="H157" i="2"/>
  <c r="H158" i="2"/>
  <c r="H159" i="2"/>
  <c r="H160" i="2"/>
  <c r="H161" i="2"/>
  <c r="H162" i="2"/>
  <c r="H163" i="2"/>
  <c r="H164" i="2"/>
  <c r="H165" i="2"/>
  <c r="H166" i="2"/>
  <c r="H167" i="2"/>
  <c r="H168" i="2"/>
  <c r="H169" i="2"/>
  <c r="H170" i="2"/>
  <c r="H171" i="2"/>
  <c r="H172" i="2"/>
  <c r="H173" i="2"/>
  <c r="H174" i="2"/>
  <c r="H175" i="2"/>
  <c r="H176" i="2"/>
  <c r="H177" i="2"/>
  <c r="H178" i="2"/>
  <c r="H179" i="2"/>
  <c r="H180" i="2"/>
  <c r="H181" i="2"/>
  <c r="H182" i="2"/>
  <c r="H183" i="2"/>
  <c r="H184" i="2"/>
  <c r="H185" i="2"/>
  <c r="H186" i="2"/>
  <c r="H187" i="2"/>
  <c r="H188" i="2"/>
  <c r="H189" i="2"/>
  <c r="H190" i="2"/>
  <c r="H191" i="2"/>
  <c r="H192" i="2"/>
  <c r="H193" i="2"/>
  <c r="H194" i="2"/>
  <c r="H195" i="2"/>
  <c r="H196" i="2"/>
  <c r="H197" i="2"/>
  <c r="H198" i="2"/>
  <c r="H199" i="2"/>
  <c r="H200" i="2"/>
  <c r="H201" i="2"/>
  <c r="H202" i="2"/>
  <c r="H203" i="2"/>
  <c r="H204" i="2"/>
  <c r="H205" i="2"/>
  <c r="H206" i="2"/>
  <c r="H207" i="2"/>
  <c r="H208" i="2"/>
  <c r="H209" i="2"/>
  <c r="H210" i="2"/>
  <c r="H211" i="2"/>
  <c r="H212" i="2"/>
  <c r="H213" i="2"/>
  <c r="H214" i="2"/>
  <c r="H215" i="2"/>
  <c r="H216" i="2"/>
  <c r="H217" i="2"/>
  <c r="H218" i="2"/>
  <c r="H219" i="2"/>
  <c r="H220" i="2"/>
  <c r="H221" i="2"/>
  <c r="H222" i="2"/>
  <c r="H223" i="2"/>
  <c r="H224" i="2"/>
  <c r="H225" i="2"/>
  <c r="H226" i="2"/>
  <c r="H227" i="2"/>
  <c r="H228" i="2"/>
  <c r="H229" i="2"/>
  <c r="H230" i="2"/>
  <c r="H231" i="2"/>
  <c r="H232" i="2"/>
  <c r="H233" i="2"/>
  <c r="H234" i="2"/>
  <c r="H235" i="2"/>
  <c r="H236" i="2"/>
  <c r="H237" i="2"/>
  <c r="H238" i="2"/>
  <c r="H239" i="2"/>
  <c r="H240" i="2"/>
  <c r="H241" i="2"/>
  <c r="H242" i="2"/>
  <c r="H243" i="2"/>
  <c r="H244" i="2"/>
  <c r="H245" i="2"/>
  <c r="H246" i="2"/>
  <c r="H247" i="2"/>
  <c r="H248" i="2"/>
  <c r="H249" i="2"/>
  <c r="H250" i="2"/>
  <c r="H251" i="2"/>
  <c r="H252" i="2"/>
  <c r="H253" i="2"/>
  <c r="H254" i="2"/>
  <c r="H255" i="2"/>
  <c r="H256" i="2"/>
  <c r="H257" i="2"/>
  <c r="H258" i="2"/>
  <c r="H259" i="2"/>
  <c r="H260" i="2"/>
  <c r="H261" i="2"/>
  <c r="H262" i="2"/>
  <c r="H263" i="2"/>
  <c r="H264" i="2"/>
  <c r="H265" i="2"/>
  <c r="H266" i="2"/>
  <c r="H267" i="2"/>
  <c r="H268" i="2"/>
  <c r="H269" i="2"/>
  <c r="H270" i="2"/>
  <c r="H271" i="2"/>
  <c r="H272" i="2"/>
  <c r="H273" i="2"/>
  <c r="H274" i="2"/>
  <c r="H275" i="2"/>
  <c r="H276" i="2"/>
  <c r="H277" i="2"/>
  <c r="H278" i="2"/>
  <c r="H279" i="2"/>
  <c r="H280" i="2"/>
  <c r="H281" i="2"/>
  <c r="H282" i="2"/>
  <c r="H283" i="2"/>
  <c r="H284" i="2"/>
  <c r="H285" i="2"/>
  <c r="H286" i="2"/>
  <c r="H287" i="2"/>
  <c r="H288" i="2"/>
  <c r="H289" i="2"/>
  <c r="H290" i="2"/>
  <c r="H291" i="2"/>
  <c r="H292" i="2"/>
  <c r="H293" i="2"/>
  <c r="H294" i="2"/>
  <c r="H295" i="2"/>
  <c r="H296" i="2"/>
  <c r="H297" i="2"/>
  <c r="H298" i="2"/>
  <c r="H299" i="2"/>
  <c r="H300" i="2"/>
  <c r="H301" i="2"/>
  <c r="H302" i="2"/>
  <c r="H303" i="2"/>
  <c r="H304" i="2"/>
  <c r="H305" i="2"/>
  <c r="H306" i="2"/>
  <c r="H307" i="2"/>
  <c r="H308" i="2"/>
  <c r="H309" i="2"/>
  <c r="H310" i="2"/>
  <c r="H311" i="2"/>
  <c r="H312" i="2"/>
  <c r="H313" i="2"/>
  <c r="H314" i="2"/>
  <c r="H315" i="2"/>
  <c r="H316" i="2"/>
  <c r="H317" i="2"/>
  <c r="H318" i="2"/>
  <c r="H319" i="2"/>
  <c r="H320" i="2"/>
  <c r="H321" i="2"/>
  <c r="H322" i="2"/>
  <c r="H323" i="2"/>
  <c r="H324" i="2"/>
  <c r="H325" i="2"/>
  <c r="H326" i="2"/>
  <c r="H327" i="2"/>
  <c r="H328" i="2"/>
  <c r="H329" i="2"/>
  <c r="H330" i="2"/>
  <c r="H331" i="2"/>
  <c r="H332" i="2"/>
  <c r="H333" i="2"/>
  <c r="H334" i="2"/>
  <c r="H335" i="2"/>
  <c r="H336" i="2"/>
  <c r="H337" i="2"/>
  <c r="H338" i="2"/>
  <c r="H339" i="2"/>
  <c r="H340" i="2"/>
  <c r="H341" i="2"/>
  <c r="H342" i="2"/>
  <c r="H343" i="2"/>
  <c r="H344" i="2"/>
  <c r="H345" i="2"/>
  <c r="H346" i="2"/>
  <c r="H347" i="2"/>
  <c r="H348" i="2"/>
  <c r="H349" i="2"/>
  <c r="H350" i="2"/>
  <c r="H351" i="2"/>
  <c r="H352" i="2"/>
  <c r="H353" i="2"/>
  <c r="H354" i="2"/>
  <c r="H355" i="2"/>
  <c r="H356" i="2"/>
  <c r="H357" i="2"/>
  <c r="H358" i="2"/>
  <c r="H359" i="2"/>
  <c r="H360" i="2"/>
  <c r="H361" i="2"/>
  <c r="H362" i="2"/>
  <c r="H363" i="2"/>
  <c r="H364" i="2"/>
  <c r="H365" i="2"/>
  <c r="H366" i="2"/>
  <c r="H367" i="2"/>
  <c r="H368" i="2"/>
  <c r="H369" i="2"/>
  <c r="H370" i="2"/>
  <c r="H371" i="2"/>
  <c r="H372" i="2"/>
  <c r="H373" i="2"/>
  <c r="H374" i="2"/>
  <c r="H375" i="2"/>
  <c r="H376" i="2"/>
  <c r="H377" i="2"/>
  <c r="H378" i="2"/>
  <c r="H379" i="2"/>
  <c r="H380" i="2"/>
  <c r="H381" i="2"/>
  <c r="H382" i="2"/>
  <c r="H383" i="2"/>
  <c r="H384" i="2"/>
  <c r="H385" i="2"/>
  <c r="H386" i="2"/>
  <c r="H387" i="2"/>
  <c r="H388" i="2"/>
  <c r="H389" i="2"/>
  <c r="H390" i="2"/>
  <c r="H391" i="2"/>
  <c r="H392" i="2"/>
  <c r="H393" i="2"/>
  <c r="H394" i="2"/>
  <c r="H395" i="2"/>
  <c r="H396" i="2"/>
  <c r="H397" i="2"/>
  <c r="H398" i="2"/>
  <c r="H399" i="2"/>
  <c r="H400" i="2"/>
  <c r="H401" i="2"/>
  <c r="H402" i="2"/>
  <c r="H403" i="2"/>
  <c r="H404" i="2"/>
  <c r="H405" i="2"/>
  <c r="H406" i="2"/>
  <c r="H407" i="2"/>
  <c r="H408" i="2"/>
  <c r="H409" i="2"/>
  <c r="H410" i="2"/>
  <c r="H411" i="2"/>
  <c r="H412" i="2"/>
  <c r="H413" i="2"/>
  <c r="H414" i="2"/>
  <c r="H415" i="2"/>
  <c r="H416" i="2"/>
  <c r="H417" i="2"/>
  <c r="H418" i="2"/>
  <c r="H419" i="2"/>
  <c r="H420" i="2"/>
  <c r="H421" i="2"/>
  <c r="H422" i="2"/>
  <c r="H423" i="2"/>
  <c r="H424" i="2"/>
  <c r="H425" i="2"/>
  <c r="H426" i="2"/>
  <c r="H427" i="2"/>
  <c r="H428" i="2"/>
  <c r="H429" i="2"/>
  <c r="H430" i="2"/>
  <c r="H431" i="2"/>
  <c r="H432" i="2"/>
  <c r="H433" i="2"/>
  <c r="H434" i="2"/>
  <c r="H435" i="2"/>
  <c r="H436" i="2"/>
  <c r="H437" i="2"/>
  <c r="H438" i="2"/>
  <c r="H439" i="2"/>
  <c r="H440" i="2"/>
  <c r="H441" i="2"/>
  <c r="H442" i="2"/>
  <c r="H443" i="2"/>
  <c r="H444" i="2"/>
  <c r="H445" i="2"/>
  <c r="H446" i="2"/>
  <c r="H447" i="2"/>
  <c r="H448" i="2"/>
  <c r="H449" i="2"/>
  <c r="H450" i="2"/>
  <c r="D451" i="5" l="1"/>
  <c r="D451" i="4"/>
  <c r="D5" i="6"/>
  <c r="D5" i="7" s="1"/>
  <c r="D5" i="8" s="1"/>
  <c r="D5" i="9" s="1"/>
  <c r="D5" i="10" s="1"/>
  <c r="D5" i="11" s="1"/>
  <c r="D5" i="12" s="1"/>
  <c r="D5" i="13" s="1"/>
  <c r="D5" i="14" s="1"/>
  <c r="D451" i="14" s="1"/>
  <c r="BG454" i="15"/>
  <c r="G126" i="15"/>
  <c r="F126" i="15"/>
  <c r="F182" i="15"/>
  <c r="F275" i="15"/>
  <c r="G37" i="15"/>
  <c r="F40" i="15"/>
  <c r="F246" i="15"/>
  <c r="F250" i="15"/>
  <c r="G13" i="15"/>
  <c r="F16" i="15"/>
  <c r="F60" i="15"/>
  <c r="F164" i="15"/>
  <c r="F214" i="15"/>
  <c r="G308" i="15"/>
  <c r="F326" i="15"/>
  <c r="F32" i="15"/>
  <c r="F124" i="15"/>
  <c r="F139" i="15"/>
  <c r="F150" i="15"/>
  <c r="F234" i="15"/>
  <c r="F259" i="15"/>
  <c r="G324" i="15"/>
  <c r="G137" i="15"/>
  <c r="G5" i="15"/>
  <c r="F8" i="15"/>
  <c r="G61" i="15"/>
  <c r="F64" i="15"/>
  <c r="F196" i="15"/>
  <c r="F218" i="15"/>
  <c r="G292" i="15"/>
  <c r="F443" i="15"/>
  <c r="G450" i="15"/>
  <c r="F166" i="15"/>
  <c r="F198" i="15"/>
  <c r="F339" i="15"/>
  <c r="F411" i="15"/>
  <c r="G21" i="15"/>
  <c r="F24" i="15"/>
  <c r="G29" i="15"/>
  <c r="G105" i="15"/>
  <c r="F108" i="15"/>
  <c r="G121" i="15"/>
  <c r="G277" i="15"/>
  <c r="G294" i="15"/>
  <c r="F371" i="15"/>
  <c r="G382" i="15"/>
  <c r="F427" i="15"/>
  <c r="F20" i="15"/>
  <c r="G25" i="15"/>
  <c r="F28" i="15"/>
  <c r="G33" i="15"/>
  <c r="F36" i="15"/>
  <c r="G45" i="15"/>
  <c r="F48" i="15"/>
  <c r="F100" i="15"/>
  <c r="G113" i="15"/>
  <c r="F116" i="15"/>
  <c r="G129" i="15"/>
  <c r="F132" i="15"/>
  <c r="F148" i="15"/>
  <c r="F180" i="15"/>
  <c r="F230" i="15"/>
  <c r="G269" i="15"/>
  <c r="F282" i="15"/>
  <c r="G310" i="15"/>
  <c r="F395" i="15"/>
  <c r="G41" i="15"/>
  <c r="F44" i="15"/>
  <c r="F52" i="15"/>
  <c r="G69" i="15"/>
  <c r="F72" i="15"/>
  <c r="G77" i="15"/>
  <c r="F80" i="15"/>
  <c r="G85" i="15"/>
  <c r="F88" i="15"/>
  <c r="G93" i="15"/>
  <c r="F96" i="15"/>
  <c r="G101" i="15"/>
  <c r="F104" i="15"/>
  <c r="G109" i="15"/>
  <c r="F112" i="15"/>
  <c r="G117" i="15"/>
  <c r="F120" i="15"/>
  <c r="G125" i="15"/>
  <c r="F128" i="15"/>
  <c r="G133" i="15"/>
  <c r="F136" i="15"/>
  <c r="G140" i="15"/>
  <c r="F156" i="15"/>
  <c r="F172" i="15"/>
  <c r="F188" i="15"/>
  <c r="F204" i="15"/>
  <c r="F210" i="15"/>
  <c r="F226" i="15"/>
  <c r="F242" i="15"/>
  <c r="F263" i="15"/>
  <c r="F279" i="15"/>
  <c r="G284" i="15"/>
  <c r="G300" i="15"/>
  <c r="G316" i="15"/>
  <c r="F334" i="15"/>
  <c r="F355" i="15"/>
  <c r="F381" i="15"/>
  <c r="F387" i="15"/>
  <c r="F403" i="15"/>
  <c r="F419" i="15"/>
  <c r="F435" i="15"/>
  <c r="G444" i="15"/>
  <c r="G261" i="15"/>
  <c r="F266" i="15"/>
  <c r="G328" i="15"/>
  <c r="F363" i="15"/>
  <c r="F373" i="15"/>
  <c r="F379" i="15"/>
  <c r="F397" i="15"/>
  <c r="F407" i="15"/>
  <c r="F423" i="15"/>
  <c r="F439" i="15"/>
  <c r="F447" i="15"/>
  <c r="G53" i="15"/>
  <c r="F56" i="15"/>
  <c r="F68" i="15"/>
  <c r="G73" i="15"/>
  <c r="F76" i="15"/>
  <c r="G81" i="15"/>
  <c r="F84" i="15"/>
  <c r="G89" i="15"/>
  <c r="F92" i="15"/>
  <c r="G97" i="15"/>
  <c r="F4" i="15"/>
  <c r="G9" i="15"/>
  <c r="F12" i="15"/>
  <c r="G17" i="15"/>
  <c r="F142" i="15"/>
  <c r="F158" i="15"/>
  <c r="F174" i="15"/>
  <c r="F190" i="15"/>
  <c r="F206" i="15"/>
  <c r="F222" i="15"/>
  <c r="F238" i="15"/>
  <c r="F254" i="15"/>
  <c r="G257" i="15"/>
  <c r="G265" i="15"/>
  <c r="F270" i="15"/>
  <c r="G273" i="15"/>
  <c r="G281" i="15"/>
  <c r="G286" i="15"/>
  <c r="G302" i="15"/>
  <c r="G318" i="15"/>
  <c r="F347" i="15"/>
  <c r="G374" i="15"/>
  <c r="F389" i="15"/>
  <c r="F415" i="15"/>
  <c r="F431" i="15"/>
  <c r="G446" i="15"/>
  <c r="G448" i="15"/>
  <c r="G251" i="15"/>
  <c r="F251" i="15"/>
  <c r="F312" i="15"/>
  <c r="G312" i="15"/>
  <c r="G365" i="15"/>
  <c r="F365" i="15"/>
  <c r="F51" i="15"/>
  <c r="G51" i="15"/>
  <c r="F59" i="15"/>
  <c r="G59" i="15"/>
  <c r="F67" i="15"/>
  <c r="G67" i="15"/>
  <c r="F75" i="15"/>
  <c r="G75" i="15"/>
  <c r="F83" i="15"/>
  <c r="G83" i="15"/>
  <c r="F91" i="15"/>
  <c r="G91" i="15"/>
  <c r="F99" i="15"/>
  <c r="G99" i="15"/>
  <c r="F107" i="15"/>
  <c r="G107" i="15"/>
  <c r="F115" i="15"/>
  <c r="G115" i="15"/>
  <c r="F123" i="15"/>
  <c r="G123" i="15"/>
  <c r="F131" i="15"/>
  <c r="G131" i="15"/>
  <c r="G143" i="15"/>
  <c r="F143" i="15"/>
  <c r="G159" i="15"/>
  <c r="F159" i="15"/>
  <c r="G175" i="15"/>
  <c r="F175" i="15"/>
  <c r="G191" i="15"/>
  <c r="F191" i="15"/>
  <c r="G207" i="15"/>
  <c r="F207" i="15"/>
  <c r="G223" i="15"/>
  <c r="F223" i="15"/>
  <c r="G239" i="15"/>
  <c r="F239" i="15"/>
  <c r="G258" i="15"/>
  <c r="F258" i="15"/>
  <c r="G274" i="15"/>
  <c r="F274" i="15"/>
  <c r="G291" i="15"/>
  <c r="F291" i="15"/>
  <c r="G307" i="15"/>
  <c r="F307" i="15"/>
  <c r="G323" i="15"/>
  <c r="F323" i="15"/>
  <c r="G341" i="15"/>
  <c r="F341" i="15"/>
  <c r="F352" i="15"/>
  <c r="G352" i="15"/>
  <c r="F390" i="15"/>
  <c r="G390" i="15"/>
  <c r="G394" i="15"/>
  <c r="F394" i="15"/>
  <c r="G219" i="15"/>
  <c r="F219" i="15"/>
  <c r="F296" i="15"/>
  <c r="G296" i="15"/>
  <c r="F330" i="15"/>
  <c r="G330" i="15"/>
  <c r="G49" i="15"/>
  <c r="G57" i="15"/>
  <c r="G65" i="15"/>
  <c r="G211" i="15"/>
  <c r="F211" i="15"/>
  <c r="G227" i="15"/>
  <c r="F227" i="15"/>
  <c r="G243" i="15"/>
  <c r="F243" i="15"/>
  <c r="F288" i="15"/>
  <c r="G288" i="15"/>
  <c r="F304" i="15"/>
  <c r="G304" i="15"/>
  <c r="F320" i="15"/>
  <c r="G320" i="15"/>
  <c r="G349" i="15"/>
  <c r="F349" i="15"/>
  <c r="F360" i="15"/>
  <c r="G360" i="15"/>
  <c r="F376" i="15"/>
  <c r="G376" i="15"/>
  <c r="F388" i="15"/>
  <c r="G388" i="15"/>
  <c r="G235" i="15"/>
  <c r="F235" i="15"/>
  <c r="F344" i="15"/>
  <c r="G344" i="15"/>
  <c r="G3" i="15"/>
  <c r="G7" i="15"/>
  <c r="G11" i="15"/>
  <c r="G15" i="15"/>
  <c r="G19" i="15"/>
  <c r="G23" i="15"/>
  <c r="G27" i="15"/>
  <c r="G31" i="15"/>
  <c r="G35" i="15"/>
  <c r="G39" i="15"/>
  <c r="G43" i="15"/>
  <c r="F47" i="15"/>
  <c r="G47" i="15"/>
  <c r="F55" i="15"/>
  <c r="G55" i="15"/>
  <c r="F63" i="15"/>
  <c r="G63" i="15"/>
  <c r="F71" i="15"/>
  <c r="G71" i="15"/>
  <c r="F79" i="15"/>
  <c r="G79" i="15"/>
  <c r="F87" i="15"/>
  <c r="G87" i="15"/>
  <c r="F95" i="15"/>
  <c r="G95" i="15"/>
  <c r="F103" i="15"/>
  <c r="G103" i="15"/>
  <c r="F111" i="15"/>
  <c r="G111" i="15"/>
  <c r="F119" i="15"/>
  <c r="G119" i="15"/>
  <c r="F127" i="15"/>
  <c r="G127" i="15"/>
  <c r="F135" i="15"/>
  <c r="G135" i="15"/>
  <c r="G151" i="15"/>
  <c r="F151" i="15"/>
  <c r="G167" i="15"/>
  <c r="F167" i="15"/>
  <c r="G183" i="15"/>
  <c r="F183" i="15"/>
  <c r="G199" i="15"/>
  <c r="F199" i="15"/>
  <c r="G215" i="15"/>
  <c r="F215" i="15"/>
  <c r="G231" i="15"/>
  <c r="F231" i="15"/>
  <c r="G247" i="15"/>
  <c r="F247" i="15"/>
  <c r="G267" i="15"/>
  <c r="F267" i="15"/>
  <c r="G283" i="15"/>
  <c r="F283" i="15"/>
  <c r="G299" i="15"/>
  <c r="F299" i="15"/>
  <c r="G315" i="15"/>
  <c r="F315" i="15"/>
  <c r="F336" i="15"/>
  <c r="G336" i="15"/>
  <c r="G357" i="15"/>
  <c r="F357" i="15"/>
  <c r="F368" i="15"/>
  <c r="G368" i="15"/>
  <c r="F147" i="15"/>
  <c r="F155" i="15"/>
  <c r="F163" i="15"/>
  <c r="F171" i="15"/>
  <c r="F179" i="15"/>
  <c r="F187" i="15"/>
  <c r="F195" i="15"/>
  <c r="F203" i="15"/>
  <c r="G289" i="15"/>
  <c r="F289" i="15"/>
  <c r="G297" i="15"/>
  <c r="F297" i="15"/>
  <c r="G305" i="15"/>
  <c r="F305" i="15"/>
  <c r="G313" i="15"/>
  <c r="F313" i="15"/>
  <c r="G321" i="15"/>
  <c r="F321" i="15"/>
  <c r="F337" i="15"/>
  <c r="G342" i="15"/>
  <c r="G350" i="15"/>
  <c r="G358" i="15"/>
  <c r="G366" i="15"/>
  <c r="F380" i="15"/>
  <c r="G380" i="15"/>
  <c r="G386" i="15"/>
  <c r="F386" i="15"/>
  <c r="F138" i="15"/>
  <c r="G141" i="15"/>
  <c r="G145" i="15"/>
  <c r="G149" i="15"/>
  <c r="G153" i="15"/>
  <c r="G157" i="15"/>
  <c r="G161" i="15"/>
  <c r="G165" i="15"/>
  <c r="G169" i="15"/>
  <c r="G173" i="15"/>
  <c r="G177" i="15"/>
  <c r="G181" i="15"/>
  <c r="G185" i="15"/>
  <c r="G189" i="15"/>
  <c r="G193" i="15"/>
  <c r="G197" i="15"/>
  <c r="G201" i="15"/>
  <c r="G205" i="15"/>
  <c r="G209" i="15"/>
  <c r="G213" i="15"/>
  <c r="G217" i="15"/>
  <c r="G221" i="15"/>
  <c r="G225" i="15"/>
  <c r="G229" i="15"/>
  <c r="G233" i="15"/>
  <c r="G237" i="15"/>
  <c r="G241" i="15"/>
  <c r="G245" i="15"/>
  <c r="G249" i="15"/>
  <c r="G253" i="15"/>
  <c r="F255" i="15"/>
  <c r="F262" i="15"/>
  <c r="F271" i="15"/>
  <c r="F278" i="15"/>
  <c r="G287" i="15"/>
  <c r="F287" i="15"/>
  <c r="G290" i="15"/>
  <c r="G295" i="15"/>
  <c r="F295" i="15"/>
  <c r="G298" i="15"/>
  <c r="G303" i="15"/>
  <c r="F303" i="15"/>
  <c r="G306" i="15"/>
  <c r="G311" i="15"/>
  <c r="F311" i="15"/>
  <c r="G314" i="15"/>
  <c r="G319" i="15"/>
  <c r="F319" i="15"/>
  <c r="G322" i="15"/>
  <c r="F332" i="15"/>
  <c r="G332" i="15"/>
  <c r="F335" i="15"/>
  <c r="F340" i="15"/>
  <c r="G340" i="15"/>
  <c r="F346" i="15"/>
  <c r="F348" i="15"/>
  <c r="G348" i="15"/>
  <c r="F354" i="15"/>
  <c r="F356" i="15"/>
  <c r="G356" i="15"/>
  <c r="F362" i="15"/>
  <c r="F364" i="15"/>
  <c r="G364" i="15"/>
  <c r="F370" i="15"/>
  <c r="F372" i="15"/>
  <c r="G372" i="15"/>
  <c r="G378" i="15"/>
  <c r="F378" i="15"/>
  <c r="F392" i="15"/>
  <c r="G392" i="15"/>
  <c r="G398" i="15"/>
  <c r="G285" i="15"/>
  <c r="F285" i="15"/>
  <c r="G293" i="15"/>
  <c r="F293" i="15"/>
  <c r="G301" i="15"/>
  <c r="F301" i="15"/>
  <c r="G309" i="15"/>
  <c r="F309" i="15"/>
  <c r="G317" i="15"/>
  <c r="F317" i="15"/>
  <c r="G325" i="15"/>
  <c r="F325" i="15"/>
  <c r="F338" i="15"/>
  <c r="G338" i="15"/>
  <c r="F384" i="15"/>
  <c r="G384" i="15"/>
  <c r="F396" i="15"/>
  <c r="G396" i="15"/>
  <c r="F402" i="15"/>
  <c r="F406" i="15"/>
  <c r="F410" i="15"/>
  <c r="F414" i="15"/>
  <c r="F418" i="15"/>
  <c r="F422" i="15"/>
  <c r="F426" i="15"/>
  <c r="F430" i="15"/>
  <c r="F434" i="15"/>
  <c r="F438" i="15"/>
  <c r="F442" i="15"/>
  <c r="G400" i="15"/>
  <c r="G404" i="15"/>
  <c r="G408" i="15"/>
  <c r="G412" i="15"/>
  <c r="G416" i="15"/>
  <c r="G420" i="15"/>
  <c r="G424" i="15"/>
  <c r="G428" i="15"/>
  <c r="G432" i="15"/>
  <c r="G436" i="15"/>
  <c r="G440" i="15"/>
  <c r="H451" i="15"/>
  <c r="F144" i="15"/>
  <c r="F146" i="15"/>
  <c r="F160" i="15"/>
  <c r="F162" i="15"/>
  <c r="F176" i="15"/>
  <c r="F178" i="15"/>
  <c r="F192" i="15"/>
  <c r="F194" i="15"/>
  <c r="F208" i="15"/>
  <c r="F6" i="15"/>
  <c r="F10" i="15"/>
  <c r="F38" i="15"/>
  <c r="F42" i="15"/>
  <c r="F54" i="15"/>
  <c r="F62" i="15"/>
  <c r="F66" i="15"/>
  <c r="F70" i="15"/>
  <c r="F74" i="15"/>
  <c r="F78" i="15"/>
  <c r="F82" i="15"/>
  <c r="F86" i="15"/>
  <c r="F90" i="15"/>
  <c r="F94" i="15"/>
  <c r="F98" i="15"/>
  <c r="F102" i="15"/>
  <c r="F106" i="15"/>
  <c r="F110" i="15"/>
  <c r="F114" i="15"/>
  <c r="F118" i="15"/>
  <c r="F122" i="15"/>
  <c r="F130" i="15"/>
  <c r="F134" i="15"/>
  <c r="G212" i="15"/>
  <c r="F212" i="15"/>
  <c r="G216" i="15"/>
  <c r="F216" i="15"/>
  <c r="G220" i="15"/>
  <c r="F220" i="15"/>
  <c r="G224" i="15"/>
  <c r="F224" i="15"/>
  <c r="G228" i="15"/>
  <c r="F228" i="15"/>
  <c r="G232" i="15"/>
  <c r="F232" i="15"/>
  <c r="G236" i="15"/>
  <c r="F236" i="15"/>
  <c r="G240" i="15"/>
  <c r="F240" i="15"/>
  <c r="G244" i="15"/>
  <c r="F244" i="15"/>
  <c r="G248" i="15"/>
  <c r="F248" i="15"/>
  <c r="G252" i="15"/>
  <c r="F252" i="15"/>
  <c r="G256" i="15"/>
  <c r="F256" i="15"/>
  <c r="G260" i="15"/>
  <c r="F260" i="15"/>
  <c r="G264" i="15"/>
  <c r="F264" i="15"/>
  <c r="G268" i="15"/>
  <c r="F268" i="15"/>
  <c r="G272" i="15"/>
  <c r="F272" i="15"/>
  <c r="G276" i="15"/>
  <c r="F276" i="15"/>
  <c r="G280" i="15"/>
  <c r="F280" i="15"/>
  <c r="G345" i="15"/>
  <c r="F345" i="15"/>
  <c r="G361" i="15"/>
  <c r="F361" i="15"/>
  <c r="G377" i="15"/>
  <c r="F377" i="15"/>
  <c r="G393" i="15"/>
  <c r="F393" i="15"/>
  <c r="F14" i="15"/>
  <c r="F18" i="15"/>
  <c r="F22" i="15"/>
  <c r="F26" i="15"/>
  <c r="F30" i="15"/>
  <c r="F34" i="15"/>
  <c r="F46" i="15"/>
  <c r="F50" i="15"/>
  <c r="F58" i="15"/>
  <c r="F152" i="15"/>
  <c r="F154" i="15"/>
  <c r="F168" i="15"/>
  <c r="F170" i="15"/>
  <c r="F184" i="15"/>
  <c r="F186" i="15"/>
  <c r="F200" i="15"/>
  <c r="F202" i="15"/>
  <c r="G343" i="15"/>
  <c r="F343" i="15"/>
  <c r="G359" i="15"/>
  <c r="F359" i="15"/>
  <c r="G375" i="15"/>
  <c r="F375" i="15"/>
  <c r="G391" i="15"/>
  <c r="F391" i="15"/>
  <c r="F327" i="15"/>
  <c r="F329" i="15"/>
  <c r="F331" i="15"/>
  <c r="F333" i="15"/>
  <c r="F351" i="15"/>
  <c r="F353" i="15"/>
  <c r="F367" i="15"/>
  <c r="F369" i="15"/>
  <c r="F383" i="15"/>
  <c r="F385" i="15"/>
  <c r="F399" i="15"/>
  <c r="F401" i="15"/>
  <c r="G405" i="15"/>
  <c r="F405" i="15"/>
  <c r="G409" i="15"/>
  <c r="F409" i="15"/>
  <c r="G413" i="15"/>
  <c r="F413" i="15"/>
  <c r="G417" i="15"/>
  <c r="F417" i="15"/>
  <c r="G421" i="15"/>
  <c r="F421" i="15"/>
  <c r="G425" i="15"/>
  <c r="F425" i="15"/>
  <c r="G429" i="15"/>
  <c r="F429" i="15"/>
  <c r="G433" i="15"/>
  <c r="F433" i="15"/>
  <c r="G437" i="15"/>
  <c r="F437" i="15"/>
  <c r="G441" i="15"/>
  <c r="F441" i="15"/>
  <c r="G445" i="15"/>
  <c r="F445" i="15"/>
  <c r="G449" i="15"/>
  <c r="F449" i="15"/>
  <c r="D451" i="2"/>
  <c r="D451" i="8" l="1"/>
  <c r="D451" i="9"/>
  <c r="D451" i="6"/>
  <c r="D451" i="7"/>
  <c r="D451" i="13"/>
  <c r="D451" i="12"/>
  <c r="D451" i="10"/>
  <c r="D451" i="11"/>
  <c r="G451" i="15"/>
  <c r="F451" i="15"/>
  <c r="E451" i="2"/>
  <c r="G320" i="2" l="1"/>
  <c r="G23" i="2" l="1"/>
  <c r="G3" i="2" l="1"/>
  <c r="G449" i="2" l="1"/>
  <c r="G441" i="2"/>
  <c r="G433" i="2"/>
  <c r="G425" i="2"/>
  <c r="G417" i="2"/>
  <c r="G409" i="2"/>
  <c r="G401" i="2"/>
  <c r="G393" i="2"/>
  <c r="G385" i="2"/>
  <c r="G377" i="2"/>
  <c r="G369" i="2"/>
  <c r="G361" i="2"/>
  <c r="G353" i="2"/>
  <c r="G345" i="2"/>
  <c r="G337" i="2"/>
  <c r="G329" i="2"/>
  <c r="G321" i="2"/>
  <c r="G312" i="2"/>
  <c r="G304" i="2"/>
  <c r="G296" i="2"/>
  <c r="G288" i="2"/>
  <c r="G280" i="2"/>
  <c r="G276" i="2"/>
  <c r="G268" i="2"/>
  <c r="G260" i="2"/>
  <c r="G252" i="2"/>
  <c r="G244" i="2"/>
  <c r="G236" i="2"/>
  <c r="G228" i="2"/>
  <c r="G220" i="2"/>
  <c r="G212" i="2"/>
  <c r="G204" i="2"/>
  <c r="G196" i="2"/>
  <c r="G188" i="2"/>
  <c r="G180" i="2"/>
  <c r="G172" i="2"/>
  <c r="G168" i="2"/>
  <c r="G160" i="2"/>
  <c r="G152" i="2"/>
  <c r="G140" i="2"/>
  <c r="G132" i="2"/>
  <c r="G124" i="2"/>
  <c r="G116" i="2"/>
  <c r="G108" i="2"/>
  <c r="G100" i="2"/>
  <c r="G92" i="2"/>
  <c r="G84" i="2"/>
  <c r="G76" i="2"/>
  <c r="G68" i="2"/>
  <c r="G64" i="2"/>
  <c r="G52" i="2"/>
  <c r="G44" i="2"/>
  <c r="G36" i="2"/>
  <c r="G28" i="2"/>
  <c r="G24" i="2"/>
  <c r="G19" i="2"/>
  <c r="G11" i="2"/>
  <c r="G7" i="2"/>
  <c r="G444" i="2"/>
  <c r="G436" i="2"/>
  <c r="G428" i="2"/>
  <c r="G420" i="2"/>
  <c r="G412" i="2"/>
  <c r="G404" i="2"/>
  <c r="G396" i="2"/>
  <c r="G388" i="2"/>
  <c r="G384" i="2"/>
  <c r="G376" i="2"/>
  <c r="G368" i="2"/>
  <c r="G360" i="2"/>
  <c r="G352" i="2"/>
  <c r="G344" i="2"/>
  <c r="G336" i="2"/>
  <c r="G328" i="2"/>
  <c r="G319" i="2"/>
  <c r="G311" i="2"/>
  <c r="G303" i="2"/>
  <c r="G295" i="2"/>
  <c r="G287" i="2"/>
  <c r="G279" i="2"/>
  <c r="G271" i="2"/>
  <c r="G263" i="2"/>
  <c r="G255" i="2"/>
  <c r="G247" i="2"/>
  <c r="G239" i="2"/>
  <c r="G231" i="2"/>
  <c r="G227" i="2"/>
  <c r="G219" i="2"/>
  <c r="G211" i="2"/>
  <c r="G203" i="2"/>
  <c r="G195" i="2"/>
  <c r="G187" i="2"/>
  <c r="G179" i="2"/>
  <c r="G171" i="2"/>
  <c r="G159" i="2"/>
  <c r="G151" i="2"/>
  <c r="G143" i="2"/>
  <c r="G135" i="2"/>
  <c r="G127" i="2"/>
  <c r="G119" i="2"/>
  <c r="G111" i="2"/>
  <c r="G103" i="2"/>
  <c r="G95" i="2"/>
  <c r="G87" i="2"/>
  <c r="G83" i="2"/>
  <c r="G71" i="2"/>
  <c r="G63" i="2"/>
  <c r="G55" i="2"/>
  <c r="G47" i="2"/>
  <c r="G39" i="2"/>
  <c r="G31" i="2"/>
  <c r="G22" i="2"/>
  <c r="G14" i="2"/>
  <c r="G6" i="2"/>
  <c r="G450" i="2"/>
  <c r="G446" i="2"/>
  <c r="G442" i="2"/>
  <c r="G438" i="2"/>
  <c r="G434" i="2"/>
  <c r="G430" i="2"/>
  <c r="G426" i="2"/>
  <c r="G422" i="2"/>
  <c r="G418" i="2"/>
  <c r="G414" i="2"/>
  <c r="G410" i="2"/>
  <c r="G406" i="2"/>
  <c r="G402" i="2"/>
  <c r="G398" i="2"/>
  <c r="G394" i="2"/>
  <c r="G390" i="2"/>
  <c r="G386" i="2"/>
  <c r="G382" i="2"/>
  <c r="G378" i="2"/>
  <c r="G374" i="2"/>
  <c r="G370" i="2"/>
  <c r="G366" i="2"/>
  <c r="G362" i="2"/>
  <c r="G358" i="2"/>
  <c r="G354" i="2"/>
  <c r="G350" i="2"/>
  <c r="G346" i="2"/>
  <c r="G342" i="2"/>
  <c r="G338" i="2"/>
  <c r="G334" i="2"/>
  <c r="G330" i="2"/>
  <c r="G326" i="2"/>
  <c r="G322" i="2"/>
  <c r="G317" i="2"/>
  <c r="G313" i="2"/>
  <c r="G309" i="2"/>
  <c r="G305" i="2"/>
  <c r="G301" i="2"/>
  <c r="G297" i="2"/>
  <c r="G293" i="2"/>
  <c r="G289" i="2"/>
  <c r="G285" i="2"/>
  <c r="G281" i="2"/>
  <c r="G277" i="2"/>
  <c r="G273" i="2"/>
  <c r="G269" i="2"/>
  <c r="G265" i="2"/>
  <c r="G261" i="2"/>
  <c r="G257" i="2"/>
  <c r="G253" i="2"/>
  <c r="G249" i="2"/>
  <c r="G245" i="2"/>
  <c r="G241" i="2"/>
  <c r="G237" i="2"/>
  <c r="G233" i="2"/>
  <c r="G229" i="2"/>
  <c r="G225" i="2"/>
  <c r="G221" i="2"/>
  <c r="G217" i="2"/>
  <c r="G213" i="2"/>
  <c r="G209" i="2"/>
  <c r="G205" i="2"/>
  <c r="G201" i="2"/>
  <c r="G197" i="2"/>
  <c r="G193" i="2"/>
  <c r="G189" i="2"/>
  <c r="G185" i="2"/>
  <c r="G181" i="2"/>
  <c r="G177" i="2"/>
  <c r="G173" i="2"/>
  <c r="G169" i="2"/>
  <c r="G165" i="2"/>
  <c r="G161" i="2"/>
  <c r="G157" i="2"/>
  <c r="G153" i="2"/>
  <c r="G149" i="2"/>
  <c r="G145" i="2"/>
  <c r="G141" i="2"/>
  <c r="G137" i="2"/>
  <c r="G133" i="2"/>
  <c r="G129" i="2"/>
  <c r="G125" i="2"/>
  <c r="G121" i="2"/>
  <c r="G117" i="2"/>
  <c r="G113" i="2"/>
  <c r="G109" i="2"/>
  <c r="G105" i="2"/>
  <c r="G101" i="2"/>
  <c r="G97" i="2"/>
  <c r="G93" i="2"/>
  <c r="G89" i="2"/>
  <c r="G85" i="2"/>
  <c r="G81" i="2"/>
  <c r="G77" i="2"/>
  <c r="G73" i="2"/>
  <c r="G69" i="2"/>
  <c r="G65" i="2"/>
  <c r="G61" i="2"/>
  <c r="G57" i="2"/>
  <c r="G53" i="2"/>
  <c r="G49" i="2"/>
  <c r="G45" i="2"/>
  <c r="G41" i="2"/>
  <c r="G37" i="2"/>
  <c r="G33" i="2"/>
  <c r="G29" i="2"/>
  <c r="G25" i="2"/>
  <c r="G20" i="2"/>
  <c r="G16" i="2"/>
  <c r="G12" i="2"/>
  <c r="G8" i="2"/>
  <c r="G4" i="2"/>
  <c r="G445" i="2"/>
  <c r="G437" i="2"/>
  <c r="G429" i="2"/>
  <c r="G421" i="2"/>
  <c r="G413" i="2"/>
  <c r="G405" i="2"/>
  <c r="G397" i="2"/>
  <c r="G389" i="2"/>
  <c r="G381" i="2"/>
  <c r="G373" i="2"/>
  <c r="G365" i="2"/>
  <c r="G357" i="2"/>
  <c r="G349" i="2"/>
  <c r="G341" i="2"/>
  <c r="G333" i="2"/>
  <c r="G325" i="2"/>
  <c r="G316" i="2"/>
  <c r="G308" i="2"/>
  <c r="G300" i="2"/>
  <c r="G292" i="2"/>
  <c r="G284" i="2"/>
  <c r="G272" i="2"/>
  <c r="G264" i="2"/>
  <c r="G256" i="2"/>
  <c r="G248" i="2"/>
  <c r="G240" i="2"/>
  <c r="G232" i="2"/>
  <c r="G224" i="2"/>
  <c r="G216" i="2"/>
  <c r="G208" i="2"/>
  <c r="G200" i="2"/>
  <c r="G192" i="2"/>
  <c r="G184" i="2"/>
  <c r="G176" i="2"/>
  <c r="G164" i="2"/>
  <c r="G156" i="2"/>
  <c r="G148" i="2"/>
  <c r="G144" i="2"/>
  <c r="G136" i="2"/>
  <c r="G128" i="2"/>
  <c r="G120" i="2"/>
  <c r="G112" i="2"/>
  <c r="G104" i="2"/>
  <c r="G96" i="2"/>
  <c r="G88" i="2"/>
  <c r="G80" i="2"/>
  <c r="G72" i="2"/>
  <c r="G60" i="2"/>
  <c r="G56" i="2"/>
  <c r="G48" i="2"/>
  <c r="G40" i="2"/>
  <c r="G32" i="2"/>
  <c r="G15" i="2"/>
  <c r="G448" i="2"/>
  <c r="G440" i="2"/>
  <c r="G432" i="2"/>
  <c r="G424" i="2"/>
  <c r="G416" i="2"/>
  <c r="G408" i="2"/>
  <c r="G400" i="2"/>
  <c r="G392" i="2"/>
  <c r="G380" i="2"/>
  <c r="G372" i="2"/>
  <c r="G364" i="2"/>
  <c r="G356" i="2"/>
  <c r="G348" i="2"/>
  <c r="G340" i="2"/>
  <c r="G332" i="2"/>
  <c r="G324" i="2"/>
  <c r="G315" i="2"/>
  <c r="G307" i="2"/>
  <c r="G299" i="2"/>
  <c r="G291" i="2"/>
  <c r="G283" i="2"/>
  <c r="G275" i="2"/>
  <c r="G267" i="2"/>
  <c r="G259" i="2"/>
  <c r="G251" i="2"/>
  <c r="G243" i="2"/>
  <c r="G235" i="2"/>
  <c r="G223" i="2"/>
  <c r="G215" i="2"/>
  <c r="G207" i="2"/>
  <c r="G199" i="2"/>
  <c r="G191" i="2"/>
  <c r="G183" i="2"/>
  <c r="G175" i="2"/>
  <c r="G167" i="2"/>
  <c r="G163" i="2"/>
  <c r="G155" i="2"/>
  <c r="G147" i="2"/>
  <c r="G139" i="2"/>
  <c r="G131" i="2"/>
  <c r="G123" i="2"/>
  <c r="G115" i="2"/>
  <c r="G107" i="2"/>
  <c r="G99" i="2"/>
  <c r="G91" i="2"/>
  <c r="G79" i="2"/>
  <c r="G75" i="2"/>
  <c r="G67" i="2"/>
  <c r="G59" i="2"/>
  <c r="G51" i="2"/>
  <c r="G43" i="2"/>
  <c r="G35" i="2"/>
  <c r="G27" i="2"/>
  <c r="G18" i="2"/>
  <c r="G10" i="2"/>
  <c r="G447" i="2"/>
  <c r="G443" i="2"/>
  <c r="G439" i="2"/>
  <c r="G435" i="2"/>
  <c r="G431" i="2"/>
  <c r="G427" i="2"/>
  <c r="G423" i="2"/>
  <c r="G419" i="2"/>
  <c r="G415" i="2"/>
  <c r="G411" i="2"/>
  <c r="G407" i="2"/>
  <c r="G403" i="2"/>
  <c r="G399" i="2"/>
  <c r="G395" i="2"/>
  <c r="G391" i="2"/>
  <c r="G387" i="2"/>
  <c r="G383" i="2"/>
  <c r="G379" i="2"/>
  <c r="G375" i="2"/>
  <c r="G371" i="2"/>
  <c r="G367" i="2"/>
  <c r="G363" i="2"/>
  <c r="G359" i="2"/>
  <c r="G355" i="2"/>
  <c r="G351" i="2"/>
  <c r="G347" i="2"/>
  <c r="G343" i="2"/>
  <c r="G339" i="2"/>
  <c r="G335" i="2"/>
  <c r="G331" i="2"/>
  <c r="G327" i="2"/>
  <c r="G323" i="2"/>
  <c r="G318" i="2"/>
  <c r="G314" i="2"/>
  <c r="G310" i="2"/>
  <c r="G306" i="2"/>
  <c r="G302" i="2"/>
  <c r="G298" i="2"/>
  <c r="G294" i="2"/>
  <c r="G290" i="2"/>
  <c r="G286" i="2"/>
  <c r="G282" i="2"/>
  <c r="G278" i="2"/>
  <c r="G274" i="2"/>
  <c r="G270" i="2"/>
  <c r="G266" i="2"/>
  <c r="G262" i="2"/>
  <c r="G258" i="2"/>
  <c r="G254" i="2"/>
  <c r="G250" i="2"/>
  <c r="G246" i="2"/>
  <c r="G242" i="2"/>
  <c r="G238" i="2"/>
  <c r="G234" i="2"/>
  <c r="G230" i="2"/>
  <c r="G226" i="2"/>
  <c r="G222" i="2"/>
  <c r="G218" i="2"/>
  <c r="G214" i="2"/>
  <c r="G210" i="2"/>
  <c r="G206" i="2"/>
  <c r="G202" i="2"/>
  <c r="G198" i="2"/>
  <c r="G194" i="2"/>
  <c r="G190" i="2"/>
  <c r="G186" i="2"/>
  <c r="G182" i="2"/>
  <c r="G178" i="2"/>
  <c r="G174" i="2"/>
  <c r="G170" i="2"/>
  <c r="G166" i="2"/>
  <c r="G162" i="2"/>
  <c r="G158" i="2"/>
  <c r="G154" i="2"/>
  <c r="G150" i="2"/>
  <c r="G146" i="2"/>
  <c r="G142" i="2"/>
  <c r="G138" i="2"/>
  <c r="G134" i="2"/>
  <c r="G130" i="2"/>
  <c r="G126" i="2"/>
  <c r="G122" i="2"/>
  <c r="G118" i="2"/>
  <c r="G114" i="2"/>
  <c r="G110" i="2"/>
  <c r="G106" i="2"/>
  <c r="G102" i="2"/>
  <c r="G98" i="2"/>
  <c r="G94" i="2"/>
  <c r="G90" i="2"/>
  <c r="G86" i="2"/>
  <c r="G82" i="2"/>
  <c r="G78" i="2"/>
  <c r="G74" i="2"/>
  <c r="G70" i="2"/>
  <c r="G66" i="2"/>
  <c r="G62" i="2"/>
  <c r="G58" i="2"/>
  <c r="G54" i="2"/>
  <c r="G50" i="2"/>
  <c r="G46" i="2"/>
  <c r="G42" i="2"/>
  <c r="G38" i="2"/>
  <c r="G34" i="2"/>
  <c r="G30" i="2"/>
  <c r="G26" i="2"/>
  <c r="G21" i="2"/>
  <c r="G17" i="2"/>
  <c r="G13" i="2"/>
  <c r="G9" i="2"/>
  <c r="G5" i="2"/>
  <c r="H451" i="2"/>
  <c r="F451" i="2" l="1"/>
  <c r="G451" i="2"/>
  <c r="G447" i="1" l="1"/>
  <c r="G446" i="1"/>
  <c r="G445" i="1"/>
  <c r="G444" i="1"/>
  <c r="G443" i="1"/>
  <c r="G442" i="1"/>
  <c r="G441" i="1"/>
  <c r="I441" i="1" s="1"/>
  <c r="G440" i="1"/>
  <c r="G439" i="1"/>
  <c r="G438" i="1"/>
  <c r="G437" i="1"/>
  <c r="G436" i="1"/>
  <c r="G435" i="1"/>
  <c r="I435" i="1" s="1"/>
  <c r="G434" i="1"/>
  <c r="G433" i="1"/>
  <c r="I433" i="1" s="1"/>
  <c r="G432" i="1"/>
  <c r="G431" i="1"/>
  <c r="G430" i="1"/>
  <c r="G429" i="1"/>
  <c r="G428" i="1"/>
  <c r="G427" i="1"/>
  <c r="G426" i="1"/>
  <c r="G425" i="1"/>
  <c r="G424" i="1"/>
  <c r="G423" i="1"/>
  <c r="I423" i="1" s="1"/>
  <c r="G422" i="1"/>
  <c r="G421" i="1"/>
  <c r="G420" i="1"/>
  <c r="I420" i="1" s="1"/>
  <c r="G419" i="1"/>
  <c r="G418" i="1"/>
  <c r="G417" i="1"/>
  <c r="G416" i="1"/>
  <c r="G415" i="1"/>
  <c r="G414" i="1"/>
  <c r="G413" i="1"/>
  <c r="G412" i="1"/>
  <c r="G411" i="1"/>
  <c r="G410" i="1"/>
  <c r="G409" i="1"/>
  <c r="G408" i="1"/>
  <c r="G407" i="1"/>
  <c r="G406" i="1"/>
  <c r="G405" i="1"/>
  <c r="G404" i="1"/>
  <c r="G403" i="1"/>
  <c r="G402" i="1"/>
  <c r="G401" i="1"/>
  <c r="G400" i="1"/>
  <c r="G399" i="1"/>
  <c r="G398" i="1"/>
  <c r="G397" i="1"/>
  <c r="G396" i="1"/>
  <c r="G395" i="1"/>
  <c r="G394" i="1"/>
  <c r="G393" i="1"/>
  <c r="G392" i="1"/>
  <c r="G391" i="1"/>
  <c r="I391" i="1" s="1"/>
  <c r="G390" i="1"/>
  <c r="G389" i="1"/>
  <c r="G388" i="1"/>
  <c r="G387" i="1"/>
  <c r="G386" i="1"/>
  <c r="G385" i="1"/>
  <c r="G384" i="1"/>
  <c r="G383" i="1"/>
  <c r="G382" i="1"/>
  <c r="G381" i="1"/>
  <c r="G380" i="1"/>
  <c r="G379" i="1"/>
  <c r="G378" i="1"/>
  <c r="G377" i="1"/>
  <c r="I377" i="1" s="1"/>
  <c r="G376" i="1"/>
  <c r="G375" i="1"/>
  <c r="G374" i="1"/>
  <c r="G373" i="1"/>
  <c r="G372" i="1"/>
  <c r="G371" i="1"/>
  <c r="G370" i="1"/>
  <c r="G369" i="1"/>
  <c r="I369" i="1" s="1"/>
  <c r="G368" i="1"/>
  <c r="G367" i="1"/>
  <c r="G366" i="1"/>
  <c r="G365" i="1"/>
  <c r="G364" i="1"/>
  <c r="G363" i="1"/>
  <c r="G362" i="1"/>
  <c r="G361" i="1"/>
  <c r="I361" i="1" s="1"/>
  <c r="G360" i="1"/>
  <c r="G359" i="1"/>
  <c r="I359" i="1" s="1"/>
  <c r="G358" i="1"/>
  <c r="G357" i="1"/>
  <c r="G356" i="1"/>
  <c r="G355" i="1"/>
  <c r="G354" i="1"/>
  <c r="G353" i="1"/>
  <c r="G352" i="1"/>
  <c r="G351" i="1"/>
  <c r="G350" i="1"/>
  <c r="G349" i="1"/>
  <c r="G348" i="1"/>
  <c r="G347" i="1"/>
  <c r="G346" i="1"/>
  <c r="G345" i="1"/>
  <c r="G344" i="1"/>
  <c r="G343" i="1"/>
  <c r="G342" i="1"/>
  <c r="G341" i="1"/>
  <c r="G340" i="1"/>
  <c r="G339" i="1"/>
  <c r="G338" i="1"/>
  <c r="G337" i="1"/>
  <c r="G336" i="1"/>
  <c r="G335" i="1"/>
  <c r="G334" i="1"/>
  <c r="G333" i="1"/>
  <c r="G332" i="1"/>
  <c r="G331" i="1"/>
  <c r="G330" i="1"/>
  <c r="G329" i="1"/>
  <c r="G328" i="1"/>
  <c r="G327" i="1"/>
  <c r="G326" i="1"/>
  <c r="G325" i="1"/>
  <c r="G324" i="1"/>
  <c r="G323" i="1"/>
  <c r="I323" i="1" s="1"/>
  <c r="G322" i="1"/>
  <c r="G321" i="1"/>
  <c r="G320" i="1"/>
  <c r="G319" i="1"/>
  <c r="G318" i="1"/>
  <c r="G317" i="1"/>
  <c r="G316" i="1"/>
  <c r="G315" i="1"/>
  <c r="G314" i="1"/>
  <c r="G313" i="1"/>
  <c r="G312" i="1"/>
  <c r="G311" i="1"/>
  <c r="G310" i="1"/>
  <c r="G309" i="1"/>
  <c r="G308" i="1"/>
  <c r="G307" i="1"/>
  <c r="G306" i="1"/>
  <c r="G305" i="1"/>
  <c r="G304" i="1"/>
  <c r="G303" i="1"/>
  <c r="G302" i="1"/>
  <c r="G301" i="1"/>
  <c r="G300" i="1"/>
  <c r="G299" i="1"/>
  <c r="G298" i="1"/>
  <c r="G297" i="1"/>
  <c r="G296" i="1"/>
  <c r="G295" i="1"/>
  <c r="G294" i="1"/>
  <c r="G293" i="1"/>
  <c r="G292" i="1"/>
  <c r="I292" i="1" s="1"/>
  <c r="G291" i="1"/>
  <c r="G290" i="1"/>
  <c r="G289" i="1"/>
  <c r="G288" i="1"/>
  <c r="G287" i="1"/>
  <c r="G286" i="1"/>
  <c r="G285" i="1"/>
  <c r="G284" i="1"/>
  <c r="G283" i="1"/>
  <c r="G282" i="1"/>
  <c r="G281" i="1"/>
  <c r="I281" i="1" s="1"/>
  <c r="G280" i="1"/>
  <c r="G279" i="1"/>
  <c r="G278" i="1"/>
  <c r="G277" i="1"/>
  <c r="G276" i="1"/>
  <c r="G275" i="1"/>
  <c r="G274" i="1"/>
  <c r="G273" i="1"/>
  <c r="I273" i="1" s="1"/>
  <c r="G272" i="1"/>
  <c r="G271" i="1"/>
  <c r="G270" i="1"/>
  <c r="G269" i="1"/>
  <c r="G268" i="1"/>
  <c r="G267" i="1"/>
  <c r="G266" i="1"/>
  <c r="G265" i="1"/>
  <c r="I265" i="1" s="1"/>
  <c r="G264" i="1"/>
  <c r="G263" i="1"/>
  <c r="I263" i="1" s="1"/>
  <c r="G262" i="1"/>
  <c r="G261" i="1"/>
  <c r="G260" i="1"/>
  <c r="G259" i="1"/>
  <c r="G258" i="1"/>
  <c r="G257" i="1"/>
  <c r="I257" i="1" s="1"/>
  <c r="G256" i="1"/>
  <c r="I256" i="1" s="1"/>
  <c r="G255" i="1"/>
  <c r="G254" i="1"/>
  <c r="G253" i="1"/>
  <c r="G252" i="1"/>
  <c r="G251" i="1"/>
  <c r="G250" i="1"/>
  <c r="G249" i="1"/>
  <c r="G248" i="1"/>
  <c r="G247" i="1"/>
  <c r="G246" i="1"/>
  <c r="G245" i="1"/>
  <c r="G244" i="1"/>
  <c r="G243" i="1"/>
  <c r="G242" i="1"/>
  <c r="G241" i="1"/>
  <c r="G240" i="1"/>
  <c r="G239" i="1"/>
  <c r="I239" i="1" s="1"/>
  <c r="G238" i="1"/>
  <c r="G237" i="1"/>
  <c r="G236" i="1"/>
  <c r="G235" i="1"/>
  <c r="G234" i="1"/>
  <c r="G233" i="1"/>
  <c r="I233" i="1" s="1"/>
  <c r="G232" i="1"/>
  <c r="G231" i="1"/>
  <c r="G230" i="1"/>
  <c r="G229" i="1"/>
  <c r="G228" i="1"/>
  <c r="G227" i="1"/>
  <c r="I227" i="1" s="1"/>
  <c r="G226" i="1"/>
  <c r="G225" i="1"/>
  <c r="I225" i="1" s="1"/>
  <c r="G224" i="1"/>
  <c r="G223" i="1"/>
  <c r="G222" i="1"/>
  <c r="G221" i="1"/>
  <c r="G220" i="1"/>
  <c r="G219" i="1"/>
  <c r="I219" i="1" s="1"/>
  <c r="G218" i="1"/>
  <c r="G217" i="1"/>
  <c r="I217" i="1" s="1"/>
  <c r="G216" i="1"/>
  <c r="G215" i="1"/>
  <c r="G214" i="1"/>
  <c r="G213" i="1"/>
  <c r="G212" i="1"/>
  <c r="G211" i="1"/>
  <c r="I211" i="1" s="1"/>
  <c r="G210" i="1"/>
  <c r="G209" i="1"/>
  <c r="I209" i="1" s="1"/>
  <c r="G208" i="1"/>
  <c r="G207" i="1"/>
  <c r="G206" i="1"/>
  <c r="G205" i="1"/>
  <c r="G204" i="1"/>
  <c r="G203" i="1"/>
  <c r="I203" i="1" s="1"/>
  <c r="G202" i="1"/>
  <c r="G201" i="1"/>
  <c r="I201" i="1" s="1"/>
  <c r="G200" i="1"/>
  <c r="G199" i="1"/>
  <c r="G198" i="1"/>
  <c r="G197" i="1"/>
  <c r="G196" i="1"/>
  <c r="G195" i="1"/>
  <c r="G194" i="1"/>
  <c r="G193" i="1"/>
  <c r="G192" i="1"/>
  <c r="G191" i="1"/>
  <c r="G190" i="1"/>
  <c r="G189" i="1"/>
  <c r="G188" i="1"/>
  <c r="G187" i="1"/>
  <c r="G186" i="1"/>
  <c r="G185" i="1"/>
  <c r="G184" i="1"/>
  <c r="I184" i="1" s="1"/>
  <c r="G183" i="1"/>
  <c r="G182" i="1"/>
  <c r="G181" i="1"/>
  <c r="G180" i="1"/>
  <c r="G179" i="1"/>
  <c r="G178" i="1"/>
  <c r="G177" i="1"/>
  <c r="G176" i="1"/>
  <c r="G175" i="1"/>
  <c r="I175" i="1" s="1"/>
  <c r="G174" i="1"/>
  <c r="G173" i="1"/>
  <c r="G172" i="1"/>
  <c r="G171" i="1"/>
  <c r="G170" i="1"/>
  <c r="I170" i="1" s="1"/>
  <c r="G169" i="1"/>
  <c r="G168" i="1"/>
  <c r="I168" i="1" s="1"/>
  <c r="G167" i="1"/>
  <c r="G166" i="1"/>
  <c r="G165" i="1"/>
  <c r="G164" i="1"/>
  <c r="G163" i="1"/>
  <c r="H162" i="1"/>
  <c r="D162" i="1" s="1"/>
  <c r="C162" i="1" s="1"/>
  <c r="G162" i="1"/>
  <c r="G161" i="1"/>
  <c r="I161" i="1" s="1"/>
  <c r="G160" i="1"/>
  <c r="G159" i="1"/>
  <c r="G158" i="1"/>
  <c r="G157" i="1"/>
  <c r="G156" i="1"/>
  <c r="G155" i="1"/>
  <c r="G154" i="1"/>
  <c r="G153" i="1"/>
  <c r="G152" i="1"/>
  <c r="G151" i="1"/>
  <c r="G150" i="1"/>
  <c r="G149" i="1"/>
  <c r="G148" i="1"/>
  <c r="G147" i="1"/>
  <c r="G146" i="1"/>
  <c r="G145" i="1"/>
  <c r="I145" i="1" s="1"/>
  <c r="G144" i="1"/>
  <c r="G143" i="1"/>
  <c r="G142" i="1"/>
  <c r="G141" i="1"/>
  <c r="G140" i="1"/>
  <c r="G139" i="1"/>
  <c r="G138" i="1"/>
  <c r="G137" i="1"/>
  <c r="G136" i="1"/>
  <c r="G135" i="1"/>
  <c r="G134" i="1"/>
  <c r="G133" i="1"/>
  <c r="G132" i="1"/>
  <c r="G131" i="1"/>
  <c r="G130" i="1"/>
  <c r="G129" i="1"/>
  <c r="I129" i="1" s="1"/>
  <c r="G128" i="1"/>
  <c r="G127" i="1"/>
  <c r="G126" i="1"/>
  <c r="G125" i="1"/>
  <c r="G124" i="1"/>
  <c r="G123" i="1"/>
  <c r="G122" i="1"/>
  <c r="G121" i="1"/>
  <c r="G120" i="1"/>
  <c r="G119" i="1"/>
  <c r="G118" i="1"/>
  <c r="G117" i="1"/>
  <c r="G116" i="1"/>
  <c r="G115" i="1"/>
  <c r="G114" i="1"/>
  <c r="G113" i="1"/>
  <c r="I113" i="1" s="1"/>
  <c r="G112" i="1"/>
  <c r="G111" i="1"/>
  <c r="G110" i="1"/>
  <c r="G109" i="1"/>
  <c r="G108" i="1"/>
  <c r="G107" i="1"/>
  <c r="G106" i="1"/>
  <c r="G105" i="1"/>
  <c r="G104" i="1"/>
  <c r="G103" i="1"/>
  <c r="G102" i="1"/>
  <c r="G101" i="1"/>
  <c r="G100" i="1"/>
  <c r="G99" i="1"/>
  <c r="G98" i="1"/>
  <c r="G97" i="1"/>
  <c r="I97" i="1" s="1"/>
  <c r="G96" i="1"/>
  <c r="G95" i="1"/>
  <c r="G94" i="1"/>
  <c r="G93" i="1"/>
  <c r="G92" i="1"/>
  <c r="G91" i="1"/>
  <c r="G90" i="1"/>
  <c r="G89" i="1"/>
  <c r="G88" i="1"/>
  <c r="G87" i="1"/>
  <c r="G86" i="1"/>
  <c r="G85" i="1"/>
  <c r="G84" i="1"/>
  <c r="G83" i="1"/>
  <c r="G82" i="1"/>
  <c r="G81" i="1"/>
  <c r="I81" i="1" s="1"/>
  <c r="G80" i="1"/>
  <c r="I80" i="1" s="1"/>
  <c r="G79" i="1"/>
  <c r="G78" i="1"/>
  <c r="G77" i="1"/>
  <c r="G76" i="1"/>
  <c r="G75" i="1"/>
  <c r="G74" i="1"/>
  <c r="G73" i="1"/>
  <c r="G72" i="1"/>
  <c r="G71" i="1"/>
  <c r="G70" i="1"/>
  <c r="G69" i="1"/>
  <c r="G68" i="1"/>
  <c r="G67" i="1"/>
  <c r="G66" i="1"/>
  <c r="G65" i="1"/>
  <c r="G64" i="1"/>
  <c r="G63" i="1"/>
  <c r="G62" i="1"/>
  <c r="G61" i="1"/>
  <c r="G60" i="1"/>
  <c r="G59" i="1"/>
  <c r="G58" i="1"/>
  <c r="G57" i="1"/>
  <c r="G56" i="1"/>
  <c r="G55" i="1"/>
  <c r="G54" i="1"/>
  <c r="G53" i="1"/>
  <c r="G52" i="1"/>
  <c r="G51" i="1"/>
  <c r="G50" i="1"/>
  <c r="G49" i="1"/>
  <c r="I49" i="1" s="1"/>
  <c r="G48" i="1"/>
  <c r="G47" i="1"/>
  <c r="G46" i="1"/>
  <c r="G45" i="1"/>
  <c r="G44" i="1"/>
  <c r="G43" i="1"/>
  <c r="G42" i="1"/>
  <c r="G41" i="1"/>
  <c r="G40" i="1"/>
  <c r="G39" i="1"/>
  <c r="G38" i="1"/>
  <c r="I38" i="1" s="1"/>
  <c r="G37" i="1"/>
  <c r="G36" i="1"/>
  <c r="G35" i="1"/>
  <c r="G34" i="1"/>
  <c r="I34" i="1" s="1"/>
  <c r="G33" i="1"/>
  <c r="G32" i="1"/>
  <c r="G31" i="1"/>
  <c r="G30" i="1"/>
  <c r="G29" i="1"/>
  <c r="G28" i="1"/>
  <c r="G27" i="1"/>
  <c r="G26" i="1"/>
  <c r="G25" i="1"/>
  <c r="G24" i="1"/>
  <c r="G23" i="1"/>
  <c r="G22" i="1"/>
  <c r="I22" i="1" s="1"/>
  <c r="G21" i="1"/>
  <c r="G20" i="1"/>
  <c r="G19" i="1"/>
  <c r="G18" i="1"/>
  <c r="G17" i="1"/>
  <c r="G16" i="1"/>
  <c r="G15" i="1"/>
  <c r="G14" i="1"/>
  <c r="G13" i="1"/>
  <c r="G12" i="1"/>
  <c r="G11" i="1"/>
  <c r="G10" i="1"/>
  <c r="G9" i="1"/>
  <c r="G8" i="1"/>
  <c r="G7" i="1"/>
  <c r="G6" i="1"/>
  <c r="I6" i="1" s="1"/>
  <c r="G5" i="1"/>
  <c r="G4" i="1"/>
  <c r="G3" i="1"/>
  <c r="I3" i="1" s="1"/>
  <c r="F2" i="1"/>
  <c r="F448" i="1" s="1"/>
  <c r="E2" i="1"/>
  <c r="E448" i="1" s="1"/>
  <c r="I65" i="1" l="1"/>
  <c r="I105" i="1"/>
  <c r="I137" i="1"/>
  <c r="I41" i="1"/>
  <c r="I89" i="1"/>
  <c r="I121" i="1"/>
  <c r="I153" i="1"/>
  <c r="I236" i="1"/>
  <c r="I326" i="1"/>
  <c r="I25" i="1"/>
  <c r="I57" i="1"/>
  <c r="I73" i="1"/>
  <c r="I204" i="1"/>
  <c r="I258" i="1"/>
  <c r="I306" i="1"/>
  <c r="I404" i="1"/>
  <c r="I436" i="1"/>
  <c r="I33" i="1"/>
  <c r="I17" i="1"/>
  <c r="I37" i="1"/>
  <c r="I53" i="1"/>
  <c r="I69" i="1"/>
  <c r="I85" i="1"/>
  <c r="I101" i="1"/>
  <c r="I117" i="1"/>
  <c r="I133" i="1"/>
  <c r="I149" i="1"/>
  <c r="I194" i="1"/>
  <c r="I244" i="1"/>
  <c r="I300" i="1"/>
  <c r="I348" i="1"/>
  <c r="I29" i="1"/>
  <c r="I45" i="1"/>
  <c r="I61" i="1"/>
  <c r="I77" i="1"/>
  <c r="I93" i="1"/>
  <c r="I109" i="1"/>
  <c r="I125" i="1"/>
  <c r="I141" i="1"/>
  <c r="I157" i="1"/>
  <c r="I212" i="1"/>
  <c r="I286" i="1"/>
  <c r="I310" i="1"/>
  <c r="I372" i="1"/>
  <c r="I412" i="1"/>
  <c r="I430" i="1"/>
  <c r="I444" i="1"/>
  <c r="I356" i="1"/>
  <c r="G2" i="1"/>
  <c r="I2" i="1" s="1"/>
  <c r="I7" i="1"/>
  <c r="I11" i="1"/>
  <c r="I14" i="1"/>
  <c r="I15" i="1"/>
  <c r="I19" i="1"/>
  <c r="I23" i="1"/>
  <c r="I27" i="1"/>
  <c r="I30" i="1"/>
  <c r="I31" i="1"/>
  <c r="I35" i="1"/>
  <c r="I39" i="1"/>
  <c r="I43" i="1"/>
  <c r="I47" i="1"/>
  <c r="I51" i="1"/>
  <c r="I55" i="1"/>
  <c r="I59" i="1"/>
  <c r="I63" i="1"/>
  <c r="I67" i="1"/>
  <c r="I71" i="1"/>
  <c r="I75" i="1"/>
  <c r="I79" i="1"/>
  <c r="I83" i="1"/>
  <c r="I87" i="1"/>
  <c r="I91" i="1"/>
  <c r="I95" i="1"/>
  <c r="I99" i="1"/>
  <c r="I103" i="1"/>
  <c r="I107" i="1"/>
  <c r="I111" i="1"/>
  <c r="I115" i="1"/>
  <c r="I119" i="1"/>
  <c r="I123" i="1"/>
  <c r="I127" i="1"/>
  <c r="I131" i="1"/>
  <c r="I135" i="1"/>
  <c r="I139" i="1"/>
  <c r="I143" i="1"/>
  <c r="I147" i="1"/>
  <c r="I151" i="1"/>
  <c r="I155" i="1"/>
  <c r="I159" i="1"/>
  <c r="I165" i="1"/>
  <c r="I169" i="1"/>
  <c r="I177" i="1"/>
  <c r="I179" i="1"/>
  <c r="I5" i="1"/>
  <c r="I9" i="1"/>
  <c r="I13" i="1"/>
  <c r="I21" i="1"/>
  <c r="I68" i="1"/>
  <c r="I76" i="1"/>
  <c r="I84" i="1"/>
  <c r="I92" i="1"/>
  <c r="I100" i="1"/>
  <c r="I108" i="1"/>
  <c r="I163" i="1"/>
  <c r="I164" i="1"/>
  <c r="I166" i="1"/>
  <c r="I171" i="1"/>
  <c r="I172" i="1"/>
  <c r="I174" i="1"/>
  <c r="I178" i="1"/>
  <c r="I180" i="1"/>
  <c r="I181" i="1"/>
  <c r="I185" i="1"/>
  <c r="I187" i="1"/>
  <c r="I188" i="1"/>
  <c r="I193" i="1"/>
  <c r="I226" i="1"/>
  <c r="I235" i="1"/>
  <c r="I238" i="1"/>
  <c r="I248" i="1"/>
  <c r="I253" i="1"/>
  <c r="I267" i="1"/>
  <c r="I268" i="1"/>
  <c r="I274" i="1"/>
  <c r="I278" i="1"/>
  <c r="I283" i="1"/>
  <c r="I284" i="1"/>
  <c r="I316" i="1"/>
  <c r="I319" i="1"/>
  <c r="I321" i="1"/>
  <c r="I324" i="1"/>
  <c r="I332" i="1"/>
  <c r="I338" i="1"/>
  <c r="I342" i="1"/>
  <c r="I363" i="1"/>
  <c r="I364" i="1"/>
  <c r="I370" i="1"/>
  <c r="I374" i="1"/>
  <c r="I376" i="1"/>
  <c r="I379" i="1"/>
  <c r="I380" i="1"/>
  <c r="I383" i="1"/>
  <c r="I385" i="1"/>
  <c r="I387" i="1"/>
  <c r="I388" i="1"/>
  <c r="I393" i="1"/>
  <c r="I395" i="1"/>
  <c r="I396" i="1"/>
  <c r="I401" i="1"/>
  <c r="I402" i="1"/>
  <c r="I406" i="1"/>
  <c r="I411" i="1"/>
  <c r="I415" i="1"/>
  <c r="I417" i="1"/>
  <c r="I419" i="1"/>
  <c r="I425" i="1"/>
  <c r="I427" i="1"/>
  <c r="I428" i="1"/>
  <c r="I434" i="1"/>
  <c r="I438" i="1"/>
  <c r="I443" i="1"/>
  <c r="I447" i="1"/>
  <c r="I182" i="1"/>
  <c r="I186" i="1"/>
  <c r="I189" i="1"/>
  <c r="I190" i="1"/>
  <c r="I196" i="1"/>
  <c r="I210" i="1"/>
  <c r="I220" i="1"/>
  <c r="I228" i="1"/>
  <c r="I242" i="1"/>
  <c r="I249" i="1"/>
  <c r="I251" i="1"/>
  <c r="I252" i="1"/>
  <c r="I254" i="1"/>
  <c r="I259" i="1"/>
  <c r="I260" i="1"/>
  <c r="I264" i="1"/>
  <c r="I270" i="1"/>
  <c r="I272" i="1"/>
  <c r="I275" i="1"/>
  <c r="I276" i="1"/>
  <c r="I282" i="1"/>
  <c r="I294" i="1"/>
  <c r="I302" i="1"/>
  <c r="I308" i="1"/>
  <c r="I314" i="1"/>
  <c r="I318" i="1"/>
  <c r="I320" i="1"/>
  <c r="I334" i="1"/>
  <c r="I340" i="1"/>
  <c r="I346" i="1"/>
  <c r="I350" i="1"/>
  <c r="I358" i="1"/>
  <c r="I360" i="1"/>
  <c r="I366" i="1"/>
  <c r="I368" i="1"/>
  <c r="I371" i="1"/>
  <c r="I378" i="1"/>
  <c r="I382" i="1"/>
  <c r="I384" i="1"/>
  <c r="I389" i="1"/>
  <c r="I390" i="1"/>
  <c r="I392" i="1"/>
  <c r="I397" i="1"/>
  <c r="I398" i="1"/>
  <c r="I400" i="1"/>
  <c r="I403" i="1"/>
  <c r="I409" i="1"/>
  <c r="I410" i="1"/>
  <c r="I414" i="1"/>
  <c r="I421" i="1"/>
  <c r="I422" i="1"/>
  <c r="I424" i="1"/>
  <c r="I442" i="1"/>
  <c r="I446" i="1"/>
  <c r="I10" i="1"/>
  <c r="I18" i="1"/>
  <c r="I26" i="1"/>
  <c r="I42" i="1"/>
  <c r="I50" i="1"/>
  <c r="I58" i="1"/>
  <c r="I66" i="1"/>
  <c r="I74" i="1"/>
  <c r="I82" i="1"/>
  <c r="I90" i="1"/>
  <c r="I98" i="1"/>
  <c r="I106" i="1"/>
  <c r="I114" i="1"/>
  <c r="I122" i="1"/>
  <c r="I130" i="1"/>
  <c r="I138" i="1"/>
  <c r="I146" i="1"/>
  <c r="I154" i="1"/>
  <c r="I167" i="1"/>
  <c r="I173" i="1"/>
  <c r="I207" i="1"/>
  <c r="I213" i="1"/>
  <c r="I224" i="1"/>
  <c r="I234" i="1"/>
  <c r="I279" i="1"/>
  <c r="I285" i="1"/>
  <c r="I288" i="1"/>
  <c r="I298" i="1"/>
  <c r="I343" i="1"/>
  <c r="I349" i="1"/>
  <c r="I352" i="1"/>
  <c r="I362" i="1"/>
  <c r="I407" i="1"/>
  <c r="I413" i="1"/>
  <c r="I416" i="1"/>
  <c r="I426" i="1"/>
  <c r="I8" i="1"/>
  <c r="I16" i="1"/>
  <c r="I24" i="1"/>
  <c r="I32" i="1"/>
  <c r="I40" i="1"/>
  <c r="I48" i="1"/>
  <c r="I56" i="1"/>
  <c r="I64" i="1"/>
  <c r="I72" i="1"/>
  <c r="I88" i="1"/>
  <c r="I96" i="1"/>
  <c r="I104" i="1"/>
  <c r="I112" i="1"/>
  <c r="I120" i="1"/>
  <c r="I128" i="1"/>
  <c r="I136" i="1"/>
  <c r="I144" i="1"/>
  <c r="I152" i="1"/>
  <c r="I160" i="1"/>
  <c r="I191" i="1"/>
  <c r="I197" i="1"/>
  <c r="I208" i="1"/>
  <c r="I218" i="1"/>
  <c r="I255" i="1"/>
  <c r="I261" i="1"/>
  <c r="I271" i="1"/>
  <c r="I277" i="1"/>
  <c r="I280" i="1"/>
  <c r="I335" i="1"/>
  <c r="I341" i="1"/>
  <c r="I344" i="1"/>
  <c r="I399" i="1"/>
  <c r="I405" i="1"/>
  <c r="I408" i="1"/>
  <c r="I223" i="1"/>
  <c r="I229" i="1"/>
  <c r="I240" i="1"/>
  <c r="I250" i="1"/>
  <c r="I303" i="1"/>
  <c r="I309" i="1"/>
  <c r="I312" i="1"/>
  <c r="I367" i="1"/>
  <c r="I373" i="1"/>
  <c r="I431" i="1"/>
  <c r="I437" i="1"/>
  <c r="I440" i="1"/>
  <c r="I176" i="1"/>
  <c r="I183" i="1"/>
  <c r="I192" i="1"/>
  <c r="I202" i="1"/>
  <c r="I245" i="1"/>
  <c r="I266" i="1"/>
  <c r="I311" i="1"/>
  <c r="I317" i="1"/>
  <c r="I330" i="1"/>
  <c r="I375" i="1"/>
  <c r="I381" i="1"/>
  <c r="I394" i="1"/>
  <c r="I439" i="1"/>
  <c r="I445" i="1"/>
  <c r="I4" i="1"/>
  <c r="I12" i="1"/>
  <c r="I20" i="1"/>
  <c r="I28" i="1"/>
  <c r="I36" i="1"/>
  <c r="I44" i="1"/>
  <c r="I52" i="1"/>
  <c r="I60" i="1"/>
  <c r="I116" i="1"/>
  <c r="I124" i="1"/>
  <c r="I132" i="1"/>
  <c r="I140" i="1"/>
  <c r="I148" i="1"/>
  <c r="I156" i="1"/>
  <c r="I162" i="1"/>
  <c r="I200" i="1"/>
  <c r="I216" i="1"/>
  <c r="I232" i="1"/>
  <c r="I287" i="1"/>
  <c r="I290" i="1"/>
  <c r="I293" i="1"/>
  <c r="I296" i="1"/>
  <c r="I322" i="1"/>
  <c r="I325" i="1"/>
  <c r="I328" i="1"/>
  <c r="I351" i="1"/>
  <c r="I354" i="1"/>
  <c r="I357" i="1"/>
  <c r="I386" i="1"/>
  <c r="I418" i="1"/>
  <c r="I46" i="1"/>
  <c r="I54" i="1"/>
  <c r="I62" i="1"/>
  <c r="I70" i="1"/>
  <c r="I78" i="1"/>
  <c r="I86" i="1"/>
  <c r="I94" i="1"/>
  <c r="I102" i="1"/>
  <c r="I110" i="1"/>
  <c r="I118" i="1"/>
  <c r="I126" i="1"/>
  <c r="I134" i="1"/>
  <c r="I142" i="1"/>
  <c r="I150" i="1"/>
  <c r="I158" i="1"/>
  <c r="I199" i="1"/>
  <c r="I205" i="1"/>
  <c r="I215" i="1"/>
  <c r="I221" i="1"/>
  <c r="I231" i="1"/>
  <c r="I237" i="1"/>
  <c r="I247" i="1"/>
  <c r="I269" i="1"/>
  <c r="I295" i="1"/>
  <c r="I301" i="1"/>
  <c r="I304" i="1"/>
  <c r="I327" i="1"/>
  <c r="I333" i="1"/>
  <c r="I336" i="1"/>
  <c r="I365" i="1"/>
  <c r="I429" i="1"/>
  <c r="I432" i="1"/>
  <c r="I198" i="1"/>
  <c r="I206" i="1"/>
  <c r="I214" i="1"/>
  <c r="I222" i="1"/>
  <c r="I230" i="1"/>
  <c r="I241" i="1"/>
  <c r="I246" i="1"/>
  <c r="I262" i="1"/>
  <c r="I289" i="1"/>
  <c r="I297" i="1"/>
  <c r="I305" i="1"/>
  <c r="I313" i="1"/>
  <c r="I329" i="1"/>
  <c r="I337" i="1"/>
  <c r="I345" i="1"/>
  <c r="I353" i="1"/>
  <c r="I195" i="1"/>
  <c r="I243" i="1"/>
  <c r="I291" i="1"/>
  <c r="I299" i="1"/>
  <c r="I307" i="1"/>
  <c r="I315" i="1"/>
  <c r="I331" i="1"/>
  <c r="I339" i="1"/>
  <c r="I347" i="1"/>
  <c r="I355" i="1"/>
  <c r="G448" i="1" l="1"/>
  <c r="I448" i="1"/>
</calcChain>
</file>

<file path=xl/sharedStrings.xml><?xml version="1.0" encoding="utf-8"?>
<sst xmlns="http://schemas.openxmlformats.org/spreadsheetml/2006/main" count="8924" uniqueCount="1226">
  <si>
    <t>№ п/п</t>
  </si>
  <si>
    <t>№ п/п ЖЭС</t>
  </si>
  <si>
    <t>Адрес</t>
  </si>
  <si>
    <t>Ремонт металлической кровли</t>
  </si>
  <si>
    <t>Усиление элементов деревянной стропильной системы</t>
  </si>
  <si>
    <t>Ремонт трубопровода ГВС</t>
  </si>
  <si>
    <t>Ремонт трубопровода ХВС</t>
  </si>
  <si>
    <t>Теплоснабжения</t>
  </si>
  <si>
    <t>Систем канализации</t>
  </si>
  <si>
    <t>Замена отопительных приборов</t>
  </si>
  <si>
    <t>Замена и ремонт аппаратов защиты, замена установочной арматуры</t>
  </si>
  <si>
    <t>Аварийно-восстановительные работы</t>
  </si>
  <si>
    <t>Начисление по текущему ремонту на 2017 год</t>
  </si>
  <si>
    <t>Общая жилая + нежилая площадь, м2</t>
  </si>
  <si>
    <t>Начисление по текущему ремонту за месяц</t>
  </si>
  <si>
    <t>Начисление по текущему ремонту за 6 месяцев по тарифу  5,84 руб.</t>
  </si>
  <si>
    <t>Начисление по текущему ремонту за 6 месяцев по тарифу  6,21 руб.</t>
  </si>
  <si>
    <t>Начисление по текущему ремонту на 2017 год (в ГУЖА)</t>
  </si>
  <si>
    <t>АКАДЕМИКА ПАВЛОВА УЛ. д.14</t>
  </si>
  <si>
    <t>АПТЕКАРСКИЙ ПР. д.10</t>
  </si>
  <si>
    <t>АПТЕКАРСКИЙ ПР. д.7</t>
  </si>
  <si>
    <t>БАРМАЛЕЕВА УЛ. д.10</t>
  </si>
  <si>
    <t>БАРМАЛЕЕВА УЛ. д.12</t>
  </si>
  <si>
    <t>БАРМАЛЕЕВА УЛ. д.15</t>
  </si>
  <si>
    <t>БАРМАЛЕЕВА УЛ. д.17</t>
  </si>
  <si>
    <t>БАРМАЛЕЕВА УЛ. д.20</t>
  </si>
  <si>
    <t>БАРМАЛЕЕВА УЛ. д.21</t>
  </si>
  <si>
    <t>БАРМАЛЕЕВА УЛ. д.24</t>
  </si>
  <si>
    <t>БАРМАЛЕЕВА УЛ. д.26</t>
  </si>
  <si>
    <t>БАРМАЛЕЕВА УЛ. д.28</t>
  </si>
  <si>
    <t>БАРМАЛЕЕВА УЛ. д.33</t>
  </si>
  <si>
    <t>БАРМАЛЕЕВА УЛ. д.7</t>
  </si>
  <si>
    <t>БАРМАЛЕЕВА УЛ. д.9</t>
  </si>
  <si>
    <t>БОЛЬШАЯ МОНЕТНАЯ УЛ. д.11</t>
  </si>
  <si>
    <t>БОЛЬШАЯ МОНЕТНАЯ УЛ. д.18</t>
  </si>
  <si>
    <t>БОЛЬШАЯ МОНЕТНАЯ УЛ. д.19А</t>
  </si>
  <si>
    <t>БОЛЬШАЯ МОНЕТНАЯ УЛ. д.21/9</t>
  </si>
  <si>
    <t>БОЛЬШАЯ МОНЕТНАЯ УЛ. д.22</t>
  </si>
  <si>
    <t>БОЛЬШАЯ МОНЕТНАЯ УЛ. д.23</t>
  </si>
  <si>
    <t>БОЛЬШАЯ МОНЕТНАЯ УЛ. д.24</t>
  </si>
  <si>
    <t>БОЛЬШАЯ МОНЕТНАЯ УЛ. д.25</t>
  </si>
  <si>
    <t>БОЛЬШАЯ МОНЕТНАЯ УЛ. д.29</t>
  </si>
  <si>
    <t>БОЛЬШАЯ МОНЕТНАЯ УЛ. д.3</t>
  </si>
  <si>
    <t>БОЛЬШАЯ МОНЕТНАЯ УЛ. д.30</t>
  </si>
  <si>
    <t>БОЛЬШАЯ МОНЕТНАЯ УЛ. д.31-33А</t>
  </si>
  <si>
    <t>БОЛЬШАЯ МОНЕТНАЯ УЛ. д.31-33В</t>
  </si>
  <si>
    <t>БОЛЬШАЯ МОНЕТНАЯ УЛ. д.32</t>
  </si>
  <si>
    <t>БОЛЬШАЯ МОНЕТНАЯ УЛ. д.35/15</t>
  </si>
  <si>
    <t>БОЛЬШАЯ МОНЕТНАЯ УЛ. д.4</t>
  </si>
  <si>
    <t>БОЛЬШАЯ МОНЕТНАЯ УЛ. д.6</t>
  </si>
  <si>
    <t>БОЛЬШАЯ МОНЕТНАЯ УЛ. д.7</t>
  </si>
  <si>
    <t>БОЛЬШАЯ МОНЕТНАЯ УЛ. д.9</t>
  </si>
  <si>
    <t>БОЛЬШАЯ ПОСАДСКАЯ УЛ. д.1/10</t>
  </si>
  <si>
    <t>БОЛЬШАЯ ПОСАДСКАЯ УЛ. д.10 А</t>
  </si>
  <si>
    <t>БОЛЬШАЯ ПОСАДСКАЯ УЛ. д.10 Б</t>
  </si>
  <si>
    <t>БОЛЬШАЯ ПОСАДСКАЯ УЛ. д.18/7 А</t>
  </si>
  <si>
    <t>БОЛЬШАЯ ПОСАДСКАЯ УЛ. д.18/7 В</t>
  </si>
  <si>
    <t>БОЛЬШАЯ ПОСАДСКАЯ УЛ. д.4 А</t>
  </si>
  <si>
    <t>БОЛЬШАЯ ПОСАДСКАЯ УЛ. д.4 Б</t>
  </si>
  <si>
    <t>БОЛЬШАЯ ПОСАДСКАЯ УЛ. д.4 В</t>
  </si>
  <si>
    <t>БОЛЬШАЯ ПОСАДСКАЯ УЛ. д.4 Г</t>
  </si>
  <si>
    <t>БОЛЬШАЯ ПОСАДСКАЯ УЛ. д.9/5А</t>
  </si>
  <si>
    <t>БОЛЬШАЯ ПОСАДСКАЯ УЛ. д.9/5Б</t>
  </si>
  <si>
    <t>БОЛЬШАЯ ПОСАДСКАЯ УЛ. д.24/2А</t>
  </si>
  <si>
    <t>БОЛЬШАЯ ПУШКАРСКАЯ УЛ. д.17</t>
  </si>
  <si>
    <t>БОЛЬШАЯ ПУШКАРСКАЯ УЛ. д.19 А</t>
  </si>
  <si>
    <t>БОЛЬШАЯ ПУШКАРСКАЯ УЛ. д.19 Б</t>
  </si>
  <si>
    <t>БОЛЬШАЯ ПУШКАРСКАЯ УЛ. д.21А</t>
  </si>
  <si>
    <t>БОЛЬШАЯ ПУШКАРСКАЯ УЛ. д.21Б</t>
  </si>
  <si>
    <t>БОЛЬШАЯ ПУШКАРСКАЯ УЛ. д.23</t>
  </si>
  <si>
    <t>БОЛЬШАЯ ПУШКАРСКАЯ УЛ. д.24</t>
  </si>
  <si>
    <t>БОЛЬШАЯ ПУШКАРСКАЯ УЛ. д.25</t>
  </si>
  <si>
    <t>БОЛЬШАЯ ПУШКАРСКАЯ УЛ. д.26А</t>
  </si>
  <si>
    <t>БОЛЬШАЯ ПУШКАРСКАЯ УЛ. д.26Б</t>
  </si>
  <si>
    <t>БОЛЬШАЯ ПУШКАРСКАЯ УЛ. д.27</t>
  </si>
  <si>
    <t>БОЛЬШАЯ ПУШКАРСКАЯ УЛ. д.28/2</t>
  </si>
  <si>
    <t>БОЛЬШАЯ ПУШКАРСКАЯ УЛ. д.29</t>
  </si>
  <si>
    <t>БОЛЬШАЯ ПУШКАРСКАЯ УЛ. д.30</t>
  </si>
  <si>
    <t>БОЛЬШАЯ ПУШКАРСКАЯ УЛ. д.31А</t>
  </si>
  <si>
    <t>БОЛЬШАЯ ПУШКАРСКАЯ УЛ. д.31Б</t>
  </si>
  <si>
    <t>БОЛЬШАЯ ПУШКАРСКАЯ УЛ. д.32</t>
  </si>
  <si>
    <t>БОЛЬШАЯ ПУШКАРСКАЯ УЛ. д.34А</t>
  </si>
  <si>
    <t>БОЛЬШАЯ ПУШКАРСКАЯ УЛ. д.34Б</t>
  </si>
  <si>
    <t>БОЛЬШАЯ ПУШКАРСКАЯ УЛ. д.34В</t>
  </si>
  <si>
    <t>БОЛЬШАЯ ПУШКАРСКАЯ УЛ. д.38</t>
  </si>
  <si>
    <t>БОЛЬШАЯ ПУШКАРСКАЯ УЛ. д.40</t>
  </si>
  <si>
    <t>БОЛЬШАЯ ПУШКАРСКАЯ УЛ. д.41Б</t>
  </si>
  <si>
    <t>БОЛЬШАЯ ПУШКАРСКАЯ УЛ. д.41В</t>
  </si>
  <si>
    <t>БОЛЬШАЯ ПУШКАРСКАЯ УЛ. д.42/16</t>
  </si>
  <si>
    <t>БОЛЬШАЯ ПУШКАРСКАЯ УЛ. д.43</t>
  </si>
  <si>
    <t>БОЛЬШАЯ ПУШКАРСКАЯ УЛ. д.45</t>
  </si>
  <si>
    <t>БОЛЬШАЯ ПУШКАРСКАЯ УЛ. д.46</t>
  </si>
  <si>
    <t>БОЛЬШАЯ ПУШКАРСКАЯ УЛ. д.47</t>
  </si>
  <si>
    <t>БОЛЬШАЯ ПУШКАРСКАЯ УЛ. д.50</t>
  </si>
  <si>
    <t>БОЛЬШАЯ ПУШКАРСКАЯ УЛ. д.52</t>
  </si>
  <si>
    <t>БОЛЬШАЯ ПУШКАРСКАЯ УЛ. д.54А</t>
  </si>
  <si>
    <t>БОЛЬШАЯ ПУШКАРСКАЯ УЛ. д.54Б</t>
  </si>
  <si>
    <t>БОЛЬШАЯ ПУШКАРСКАЯ УЛ. д.54Д</t>
  </si>
  <si>
    <t>БОЛЬШАЯ ПУШКАРСКАЯ УЛ. д.56</t>
  </si>
  <si>
    <t>БОЛЬШАЯ ПУШКАРСКАЯ УЛ. д.58</t>
  </si>
  <si>
    <t>БОЛЬШАЯ ПУШКАРСКАЯ УЛ. д.60</t>
  </si>
  <si>
    <t>БОЛЬШАЯ ПУШКАРСКАЯ УЛ. д.62</t>
  </si>
  <si>
    <t>БОЛЬШОЙ ПР. д.102</t>
  </si>
  <si>
    <t>БОЛЬШОЙ ПР. д.104</t>
  </si>
  <si>
    <t>БОЛЬШОЙ ПР. д.106</t>
  </si>
  <si>
    <t>БОЛЬШОЙ ПР. д.31</t>
  </si>
  <si>
    <t>БОЛЬШОЙ ПР. д.33</t>
  </si>
  <si>
    <t>БОЛЬШОЙ ПР. д.33а-А</t>
  </si>
  <si>
    <t>БОЛЬШОЙ ПР. д.33а-В</t>
  </si>
  <si>
    <t>БОЛЬШОЙ ПР. д.35В</t>
  </si>
  <si>
    <t>БОЛЬШОЙ ПР. д.39</t>
  </si>
  <si>
    <t>БОЛЬШОЙ ПР. д.41</t>
  </si>
  <si>
    <t>БОЛЬШОЙ ПР. д.43</t>
  </si>
  <si>
    <t>БОЛЬШОЙ ПР. д.45</t>
  </si>
  <si>
    <t>БОЛЬШОЙ ПР. д.47</t>
  </si>
  <si>
    <t>БОЛЬШОЙ ПР. д.49/18</t>
  </si>
  <si>
    <t>БОЛЬШОЙ ПР. д.51/9</t>
  </si>
  <si>
    <t>БОЛЬШОЙ ПР. д.53</t>
  </si>
  <si>
    <t>БОЛЬШОЙ ПР. д.55/6</t>
  </si>
  <si>
    <t>БОЛЬШОЙ ПР. д.57/1</t>
  </si>
  <si>
    <t>БОЛЬШОЙ ПР. д.61/3</t>
  </si>
  <si>
    <t>БОЛЬШОЙ ПР. д.63А</t>
  </si>
  <si>
    <t>БОЛЬШОЙ ПР. д.63Б</t>
  </si>
  <si>
    <t>БОЛЬШОЙ ПР. д.65</t>
  </si>
  <si>
    <t>БОЛЬШОЙ ПР. д.67</t>
  </si>
  <si>
    <t>БОЛЬШОЙ ПР. д.69</t>
  </si>
  <si>
    <t>БОЛЬШОЙ ПР. д.71</t>
  </si>
  <si>
    <t>БОЛЬШОЙ ПР. д.76-78</t>
  </si>
  <si>
    <t>БОЛЬШОЙ ПР. д.77</t>
  </si>
  <si>
    <t>БОЛЬШОЙ ПР. д.80</t>
  </si>
  <si>
    <t>БОЛЬШОЙ ПР. д.82</t>
  </si>
  <si>
    <t>БОЛЬШОЙ ПР. д.86</t>
  </si>
  <si>
    <t>БОЛЬШОЙ ПР. д.88</t>
  </si>
  <si>
    <t>БОЛЬШОЙ ПР. д.90</t>
  </si>
  <si>
    <t>БОЛЬШОЙ ПР. д.92А</t>
  </si>
  <si>
    <t>БОЛЬШОЙ ПР. д.92Б</t>
  </si>
  <si>
    <t>БОЛЬШОЙ ПР. д.94</t>
  </si>
  <si>
    <t>БОЛЬШОЙ ПР. д.98</t>
  </si>
  <si>
    <t>ВОСКОВА УЛ. д.11</t>
  </si>
  <si>
    <t>ВОСКОВА УЛ. д.12</t>
  </si>
  <si>
    <t>ВОСКОВА УЛ. д.15-17</t>
  </si>
  <si>
    <t>ВОСКОВА УЛ. д.16</t>
  </si>
  <si>
    <t>ВОСКОВА УЛ. д.18/10</t>
  </si>
  <si>
    <t>ВОСКОВА УЛ. д.2</t>
  </si>
  <si>
    <t>ВОСКОВА УЛ. д.20</t>
  </si>
  <si>
    <t>ВОСКОВА УЛ. д.22А</t>
  </si>
  <si>
    <t>ВОСКОВА УЛ. д.22Б</t>
  </si>
  <si>
    <t>ВОСКОВА УЛ. д.26</t>
  </si>
  <si>
    <t>ВОСКОВА УЛ. д.27/18</t>
  </si>
  <si>
    <t>ВОСКОВА УЛ. д.31/20</t>
  </si>
  <si>
    <t>ВОСКОВА УЛ. д.4А</t>
  </si>
  <si>
    <t>ВОСКОВА УЛ. д.4Б</t>
  </si>
  <si>
    <t>ВОСКОВА УЛ. д.6</t>
  </si>
  <si>
    <t>ВОСКОВА УЛ. д.8/5</t>
  </si>
  <si>
    <t>ВОСКОВА УЛ. д.9</t>
  </si>
  <si>
    <t>ВСЕВОЛОДА ВИШНЕВСКОГО УЛ д.1</t>
  </si>
  <si>
    <t>ВСЕВОЛОДА ВИШНЕВСКОГО УЛ д.2/12</t>
  </si>
  <si>
    <t>ВСЕВОЛОДА ВИШНЕВСКОГО УЛ д.3</t>
  </si>
  <si>
    <t>ВСЕВОЛОДА ВИШНЕВСКОГО УЛ д.5</t>
  </si>
  <si>
    <t>ВСЕВОЛОДА ВИШНЕВСКОГО УЛ д.7</t>
  </si>
  <si>
    <t>ВСЕВОЛОДА ВИШНЕВСКОГО УЛ д.8</t>
  </si>
  <si>
    <t>ГРАФТИО УЛ. д.6</t>
  </si>
  <si>
    <t>ДИВЕНСКАЯ УЛ. д.14</t>
  </si>
  <si>
    <t>ДИВЕНСКАЯ УЛ. д.18/16</t>
  </si>
  <si>
    <t>ДИВЕНСКАЯ УЛ. д.9/3</t>
  </si>
  <si>
    <t>ЗВЕРИНСКАЯ УЛ. д.18</t>
  </si>
  <si>
    <t>КАМЕННООСТРОВСКИЙ ПР. д.12</t>
  </si>
  <si>
    <t>КАМЕННООСТРОВСКИЙ ПР. д.13/2</t>
  </si>
  <si>
    <t>КАМЕННООСТРОВСКИЙ ПР. д.14</t>
  </si>
  <si>
    <t>КАМЕННООСТРОВСКИЙ ПР. д.16А</t>
  </si>
  <si>
    <t>КАМЕННООСТРОВСКИЙ ПР. д.16Б</t>
  </si>
  <si>
    <t>КАМЕННООСТРОВСКИЙ ПР. д.17</t>
  </si>
  <si>
    <t>КАМЕННООСТРОВСКИЙ ПР. д.18/11</t>
  </si>
  <si>
    <t>КАМЕННООСТРОВСКИЙ ПР. д.19/13</t>
  </si>
  <si>
    <t>КАМЕННООСТРОВСКИЙ ПР. д.20</t>
  </si>
  <si>
    <t>КАМЕННООСТРОВСКИЙ ПР. д.22</t>
  </si>
  <si>
    <t>КАМЕННООСТРОВСКИЙ ПР. д.24А</t>
  </si>
  <si>
    <t>КАМЕННООСТРОВСКИЙ ПР. д.25/2</t>
  </si>
  <si>
    <t>КАМЕННООСТРОВСКИЙ ПР. д.27А</t>
  </si>
  <si>
    <t>КАМЕННООСТРОВСКИЙ ПР. д.27Б</t>
  </si>
  <si>
    <t>КАМЕННООСТРОВСКИЙ ПР. д.29</t>
  </si>
  <si>
    <t>КАМЕННООСТРОВСКИЙ ПР. д.35/75</t>
  </si>
  <si>
    <t>КАМЕННООСТРОВСКИЙ ПР. д.38/96</t>
  </si>
  <si>
    <t>КАМЕННООСТРОВСКИЙ ПР. д.39</t>
  </si>
  <si>
    <t>КАМЕННООСТРОВСКИЙ ПР. д.41</t>
  </si>
  <si>
    <t>КАМЕННООСТРОВСКИЙ ПР. д.42Б</t>
  </si>
  <si>
    <t>КАМЕННООСТРОВСКИЙ ПР. д.43</t>
  </si>
  <si>
    <t>КАМЕННООСТРОВСКИЙ ПР. д.44/16</t>
  </si>
  <si>
    <t>КАМЕННООСТРОВСКИЙ ПР. д.44Б</t>
  </si>
  <si>
    <t>КАМЕННООСТРОВСКИЙ ПР. д.44В</t>
  </si>
  <si>
    <t>КАМЕННООСТРОВСКИЙ ПР. д.45А</t>
  </si>
  <si>
    <t>КАМЕННООСТРОВСКИЙ ПР. д.45Г</t>
  </si>
  <si>
    <t>КАМЕННООСТРОВСКИЙ ПР. д.47</t>
  </si>
  <si>
    <t>КАМЕННООСТРОВСКИЙ ПР. д.53/22</t>
  </si>
  <si>
    <t>КАМЕННООСТРОВСКИЙ ПР. д.55А</t>
  </si>
  <si>
    <t>КАМЕННООСТРОВСКИЙ ПР. д.55Г</t>
  </si>
  <si>
    <t>КАМЕННООСТРОВСКИЙ ПР. д.57</t>
  </si>
  <si>
    <t>КАМЕННООСТРОВСКИЙ ПР. д.59</t>
  </si>
  <si>
    <t>КАМЕННООСТРОВСКИЙ ПР. д.61</t>
  </si>
  <si>
    <t>КАМЕННООСТРОВСКИЙ ПР. д.65</t>
  </si>
  <si>
    <t>КАМЕННООСТРОВСКИЙ ПР. д.69А</t>
  </si>
  <si>
    <t>КАМЕННООСТРОВСКИЙ ПР. д.6А</t>
  </si>
  <si>
    <t>КАМЕННООСТРОВСКИЙ ПР. д.6Б</t>
  </si>
  <si>
    <t>КАМЕННООСТРОВСКИЙ ПР. д.6В</t>
  </si>
  <si>
    <t>КАМЕННООСТРОВСКИЙ ПР. д.6Г</t>
  </si>
  <si>
    <t>КАМЕННООСТРОВСКИЙ ПР. д.6Д</t>
  </si>
  <si>
    <t>КАМЕННООСТРОВСКИЙ ПР. д.73-75</t>
  </si>
  <si>
    <t>КАМЕННООСТРОВСКИЙ ПР. д.9/2</t>
  </si>
  <si>
    <t>КАРПОВКИ РЕКИ НАБ. д.13</t>
  </si>
  <si>
    <t>КАРПОВКИ РЕКИ НАБ. д.16</t>
  </si>
  <si>
    <t>КАРПОВКИ РЕКИ НАБ. д.18</t>
  </si>
  <si>
    <t>КАРПОВКИ РЕКИ НАБ. д.19</t>
  </si>
  <si>
    <t>КАРПОВКИ РЕКИ НАБ. д.20В</t>
  </si>
  <si>
    <t>КАРПОВКИ РЕКИ НАБ. д.20Д</t>
  </si>
  <si>
    <t>КАРПОВКИ РЕКИ НАБ. д.21</t>
  </si>
  <si>
    <t>КАРПОВКИ РЕКИ НАБ. д.25</t>
  </si>
  <si>
    <t>КОТОВСКОГО УЛ. д.1/10А</t>
  </si>
  <si>
    <t>КОТОВСКОГО УЛ. д.1/10Б</t>
  </si>
  <si>
    <t>КОТОВСКОГО УЛ. д.3/12</t>
  </si>
  <si>
    <t>КОТОВСКОГО УЛ. д.5/14</t>
  </si>
  <si>
    <t>КРОНВЕРКСКАЯ УЛ. д.1</t>
  </si>
  <si>
    <t>КРОНВЕРКСКАЯ УЛ. д.12</t>
  </si>
  <si>
    <t>КРОНВЕРКСКАЯ УЛ. д.14</t>
  </si>
  <si>
    <t>КРОНВЕРКСКАЯ УЛ. д.15</t>
  </si>
  <si>
    <t>КРОНВЕРКСКАЯ УЛ. д.17/1</t>
  </si>
  <si>
    <t>КРОНВЕРКСКАЯ УЛ. д.25</t>
  </si>
  <si>
    <t>КРОНВЕРКСКАЯ УЛ. д.27</t>
  </si>
  <si>
    <t>КРОНВЕРКСКАЯ УЛ. д.3</t>
  </si>
  <si>
    <t>КРОНВЕРКСКИЙ ПР. д.23</t>
  </si>
  <si>
    <t>КРОНВЕРКСКИЙ ПР. д.27А</t>
  </si>
  <si>
    <t>КРОНВЕРКСКИЙ ПР. д.27Б</t>
  </si>
  <si>
    <t>КРОНВЕРКСКИЙ ПР. д.29</t>
  </si>
  <si>
    <t>КРОНВЕРКСКИЙ ПР. д.33</t>
  </si>
  <si>
    <t>КРОНВЕРКСКИЙ ПР. д.35</t>
  </si>
  <si>
    <t>КРОНВЕРКСКИЙ ПР. д.45</t>
  </si>
  <si>
    <t>КРОНВЕРКСКИЙ ПР. д.47</t>
  </si>
  <si>
    <t>КРОНВЕРКСКИЙ ПР. д.51А</t>
  </si>
  <si>
    <t>КРОНВЕРКСКИЙ ПР. д.51Б</t>
  </si>
  <si>
    <t>КРОПОТКИНА УЛ. д.11</t>
  </si>
  <si>
    <t>КРОПОТКИНА УЛ. д.15А</t>
  </si>
  <si>
    <t>КРОПОТКИНА УЛ. д.15Б</t>
  </si>
  <si>
    <t>КРОПОТКИНА УЛ. д.15В</t>
  </si>
  <si>
    <t>КРОПОТКИНА УЛ. д.17А</t>
  </si>
  <si>
    <t>КРОПОТКИНА УЛ. д.17Б</t>
  </si>
  <si>
    <t>КРОПОТКИНА УЛ. д.17В</t>
  </si>
  <si>
    <t>КРОПОТКИНА УЛ. д.19/8</t>
  </si>
  <si>
    <t>КРОПОТКИНА УЛ. д.5</t>
  </si>
  <si>
    <t>КРОПОТКИНА УЛ. д.7</t>
  </si>
  <si>
    <t>КУЙБЫШЕВА УЛ. д.1/5</t>
  </si>
  <si>
    <t>КУЙБЫШЕВА УЛ. д.10</t>
  </si>
  <si>
    <t>КУЙБЫШЕВА УЛ. д.12А</t>
  </si>
  <si>
    <t>КУЙБЫШЕВА УЛ. д.12Б</t>
  </si>
  <si>
    <t>КУЙБЫШЕВА УЛ. д.14</t>
  </si>
  <si>
    <t>КУЙБЫШЕВА УЛ. д.15</t>
  </si>
  <si>
    <t>КУЙБЫШЕВА УЛ. д.19</t>
  </si>
  <si>
    <t>КУЙБЫШЕВА УЛ. д.20</t>
  </si>
  <si>
    <t>КУЙБЫШЕВА УЛ. д.21</t>
  </si>
  <si>
    <t>КУЙБЫШЕВА УЛ. д.22</t>
  </si>
  <si>
    <t>КУЙБЫШЕВА УЛ. д.23</t>
  </si>
  <si>
    <t>КУЙБЫШЕВА УЛ. д.24</t>
  </si>
  <si>
    <t>КУЙБЫШЕВА УЛ. д.27</t>
  </si>
  <si>
    <t>КУЙБЫШЕВА УЛ. д.28Б</t>
  </si>
  <si>
    <t>КУЙБЫШЕВА УЛ. д.28К</t>
  </si>
  <si>
    <t>КУЙБЫШЕВА УЛ. д.29А</t>
  </si>
  <si>
    <t>КУЙБЫШЕВА УЛ. д.29В</t>
  </si>
  <si>
    <t>КУЙБЫШЕВА УЛ. д.3</t>
  </si>
  <si>
    <t>КУЙБЫШЕВА УЛ. д.30</t>
  </si>
  <si>
    <t>КУЙБЫШЕВА УЛ. д.31</t>
  </si>
  <si>
    <t>КУЙБЫШЕВА УЛ. д.32</t>
  </si>
  <si>
    <t>КУЙБЫШЕВА УЛ. д.33/8</t>
  </si>
  <si>
    <t>КУЙБЫШЕВА УЛ. д.34</t>
  </si>
  <si>
    <t>КУЙБЫШЕВА УЛ. д.36</t>
  </si>
  <si>
    <t>КУЙБЫШЕВА УЛ. д.38-40</t>
  </si>
  <si>
    <t>КУЙБЫШЕВА УЛ. д.5</t>
  </si>
  <si>
    <t>КУЙБЫШЕВА УЛ. д.6Б</t>
  </si>
  <si>
    <t>КУЙБЫШЕВА УЛ. д.6В</t>
  </si>
  <si>
    <t>КУЙБЫШЕВА УЛ. д.7</t>
  </si>
  <si>
    <t>КУЙБЫШЕВА УЛ. д.8</t>
  </si>
  <si>
    <t>КУЙБЫШЕВА УЛ. д.9/8</t>
  </si>
  <si>
    <t>ЛЕНИНА УЛ. д.10</t>
  </si>
  <si>
    <t>ЛЕНИНА УЛ. д.11/64</t>
  </si>
  <si>
    <t>ЛЕНИНА УЛ. д.12/36</t>
  </si>
  <si>
    <t>ЛЕНИНА УЛ. д.13</t>
  </si>
  <si>
    <t>ЛЕНИНА УЛ. д.14</t>
  </si>
  <si>
    <t>ЛЕНИНА УЛ. д.19</t>
  </si>
  <si>
    <t>ЛЕНИНА УЛ. д.25</t>
  </si>
  <si>
    <t>ЛЕНИНА УЛ. д.27</t>
  </si>
  <si>
    <t>ЛЕНИНА УЛ. д.29</t>
  </si>
  <si>
    <t>ЛЕНИНА УЛ. д.31А</t>
  </si>
  <si>
    <t>ЛЕНИНА УЛ. д.31Б</t>
  </si>
  <si>
    <t>ЛЕНИНА УЛ. д.33</t>
  </si>
  <si>
    <t>ЛЕНИНА УЛ. д.35</t>
  </si>
  <si>
    <t>ЛЕНИНА УЛ. д.37</t>
  </si>
  <si>
    <t>ЛЕНИНА УЛ. д.39</t>
  </si>
  <si>
    <t>ЛЕНИНА УЛ. д.41</t>
  </si>
  <si>
    <t>ЛЕНИНА УЛ. д.8</t>
  </si>
  <si>
    <t>ЛИТЕРАТОРОВ УЛ. д.15</t>
  </si>
  <si>
    <t>ЛИТЕРАТОРОВ УЛ. д.17</t>
  </si>
  <si>
    <t>ЛЬВА ТОЛСТОГО УЛ. д.1-3А</t>
  </si>
  <si>
    <t>ЛЬВА ТОЛСТОГО УЛ. д.1-3Б</t>
  </si>
  <si>
    <t>ЛЬВА ТОЛСТОГО УЛ. д.4</t>
  </si>
  <si>
    <t>ЛЬВА ТОЛСТОГО УЛ. д.5А</t>
  </si>
  <si>
    <t>ЛЬВА ТОЛСТОГО УЛ. д.5Б</t>
  </si>
  <si>
    <t>МАЛАЯ МОНЕТНАЯ УЛ. д.7</t>
  </si>
  <si>
    <t>МАЛАЯ ПОСАДСКАЯ УЛ. д.12А</t>
  </si>
  <si>
    <t>МАЛАЯ ПОСАДСКАЯ УЛ. д.12Б</t>
  </si>
  <si>
    <t>МАЛАЯ ПОСАДСКАЯ УЛ. д.12В</t>
  </si>
  <si>
    <t>МАЛАЯ ПОСАДСКАЯ УЛ. д.14</t>
  </si>
  <si>
    <t>МАЛАЯ ПОСАДСКАЯ УЛ. д.16</t>
  </si>
  <si>
    <t>МАЛАЯ ПОСАДСКАЯ УЛ. д.19А</t>
  </si>
  <si>
    <t>МАЛАЯ ПОСАДСКАЯ УЛ. д.19Б</t>
  </si>
  <si>
    <t>МАЛАЯ ПОСАДСКАЯ УЛ. д.20</t>
  </si>
  <si>
    <t>МАЛАЯ ПОСАДСКАЯ УЛ. д.21А</t>
  </si>
  <si>
    <t>МАЛАЯ ПОСАДСКАЯ УЛ. д.21Б</t>
  </si>
  <si>
    <t>МАЛАЯ ПОСАДСКАЯ УЛ. д.23</t>
  </si>
  <si>
    <t>МАЛАЯ ПОСАДСКАЯ УЛ. д.25/4</t>
  </si>
  <si>
    <t>МАЛАЯ ПОСАДСКАЯ УЛ. д.4а-А</t>
  </si>
  <si>
    <t>МАЛАЯ ПОСАДСКАЯ УЛ. д.4а-Б</t>
  </si>
  <si>
    <t>МАЛАЯ ПОСАДСКАЯ УЛ. д.6Б</t>
  </si>
  <si>
    <t>МАЛАЯ ПОСАДСКАЯ УЛ. д.6В</t>
  </si>
  <si>
    <t>МАЛАЯ ПОСАДСКАЯ УЛ. д.7/4</t>
  </si>
  <si>
    <t>МАЛАЯ ПОСАДСКАЯ УЛ. д.8</t>
  </si>
  <si>
    <t>МАЛАЯ ПУШКАРСКАЯ УЛ. д.20/4</t>
  </si>
  <si>
    <t>МАЛАЯ ПУШКАРСКАЯ УЛ. д.22-24А</t>
  </si>
  <si>
    <t>МАЛАЯ ПУШКАРСКАЯ УЛ. д.22-24Б</t>
  </si>
  <si>
    <t>МАЛАЯ ПУШКАРСКАЯ УЛ. д.26</t>
  </si>
  <si>
    <t>МАЛАЯ ПУШКАРСКАЯ УЛ. д.28А</t>
  </si>
  <si>
    <t>МАЛАЯ ПУШКАРСКАЯ УЛ. д.28Б</t>
  </si>
  <si>
    <t>МАЛАЯ ПУШКАРСКАЯ УЛ. д.30А</t>
  </si>
  <si>
    <t>МАЛАЯ ПУШКАРСКАЯ УЛ. д.30В</t>
  </si>
  <si>
    <t>МАЛАЯ ПУШКАРСКАЯ УЛ. д.32</t>
  </si>
  <si>
    <t>МАЛАЯ ПУШКАРСКАЯ УЛ. д.34</t>
  </si>
  <si>
    <t>МАЛАЯ ПУШКАРСКАЯ УЛ. д.4-6</t>
  </si>
  <si>
    <t>МАЛЫЙ ПР. П.С. д.70/18</t>
  </si>
  <si>
    <t>МАЛЫЙ ПР. П.С. д.72</t>
  </si>
  <si>
    <t>МАЛЫЙ ПР. П.С. д.74</t>
  </si>
  <si>
    <t>МАЛЫЙ ПР. П.С. д.82</t>
  </si>
  <si>
    <t>МАЛЫЙ ПР. П.С. д.84-86</t>
  </si>
  <si>
    <t>МАРКИНА УЛ. д.7</t>
  </si>
  <si>
    <t>МАТВЕЕВСКИЙ ПЕР. д.2В</t>
  </si>
  <si>
    <t>МИРА УЛ. д.1/9</t>
  </si>
  <si>
    <t>МИРА УЛ. д.10</t>
  </si>
  <si>
    <t>МИРА УЛ. д.2/11</t>
  </si>
  <si>
    <t>МИРА УЛ. д.23А</t>
  </si>
  <si>
    <t>МИРА УЛ. д.23Б</t>
  </si>
  <si>
    <t>МИРА УЛ. д.24</t>
  </si>
  <si>
    <t>МИРА УЛ. д.25</t>
  </si>
  <si>
    <t>МИРА УЛ. д.28</t>
  </si>
  <si>
    <t>МИРА УЛ. д.29</t>
  </si>
  <si>
    <t>МИРА УЛ. д.31</t>
  </si>
  <si>
    <t>МИРА УЛ. д.32</t>
  </si>
  <si>
    <t>МИРА УЛ. д.35А</t>
  </si>
  <si>
    <t>МИРА УЛ. д.35Б</t>
  </si>
  <si>
    <t>МИРА УЛ. д.6А</t>
  </si>
  <si>
    <t>МИРА УЛ. д.6Б</t>
  </si>
  <si>
    <t>МИРА УЛ. д.7А</t>
  </si>
  <si>
    <t>МИРА УЛ. д.7В</t>
  </si>
  <si>
    <t>МИРА УЛ. д.7Г</t>
  </si>
  <si>
    <t>МИРА УЛ. д.9</t>
  </si>
  <si>
    <t>МИЧУРИНСКАЯ УЛ. д.11/18</t>
  </si>
  <si>
    <t>МИЧУРИНСКАЯ УЛ. д.12</t>
  </si>
  <si>
    <t>МИЧУРИНСКАЯ УЛ. д.13Б</t>
  </si>
  <si>
    <t>МИЧУРИНСКАЯ УЛ. д.13В</t>
  </si>
  <si>
    <t>МИЧУРИНСКАЯ УЛ. д.21/11</t>
  </si>
  <si>
    <t>МИЧУРИНСКАЯ УЛ. д.7Б</t>
  </si>
  <si>
    <t>МИЧУРИНСКАЯ УЛ. д.7В</t>
  </si>
  <si>
    <t>МИЧУРИНСКАЯ УЛ. д.9/11</t>
  </si>
  <si>
    <t>ОРДИНАРНАЯ УЛ. д.10</t>
  </si>
  <si>
    <t>ОРДИНАРНАЯ УЛ. д.11/85</t>
  </si>
  <si>
    <t>ОРДИНАРНАЯ УЛ. д.12</t>
  </si>
  <si>
    <t>ОРДИНАРНАЯ УЛ. д.18</t>
  </si>
  <si>
    <t>ОРДИНАРНАЯ УЛ. д.19</t>
  </si>
  <si>
    <t>ОРДИНАРНАЯ УЛ. д.20</t>
  </si>
  <si>
    <t>ОРДИНАРНАЯ УЛ. д.21</t>
  </si>
  <si>
    <t>ОРДИНАРНАЯ УЛ. д.3</t>
  </si>
  <si>
    <t>ОРДИНАРНАЯ УЛ. д.3А</t>
  </si>
  <si>
    <t>ОРДИНАРНАЯ УЛ. д.5</t>
  </si>
  <si>
    <t>ОРДИНАРНАЯ УЛ. д.6Б</t>
  </si>
  <si>
    <t>ОРДИНАРНАЯ УЛ. д.6В</t>
  </si>
  <si>
    <t>ОРДИНАРНАЯ УЛ. д.7А</t>
  </si>
  <si>
    <t>ОРДИНАРНАЯ УЛ. д.7Б</t>
  </si>
  <si>
    <t>ОРДИНАРНАЯ УЛ. д.8</t>
  </si>
  <si>
    <t>ПЕТРОВСКАЯ НАБ. д.2 корп.2</t>
  </si>
  <si>
    <t>ПЕТРОГРАДСКАЯ НАБ. д.26-28А</t>
  </si>
  <si>
    <t>ПЕТРОГРАДСКАЯ НАБ. д.26-28Ч</t>
  </si>
  <si>
    <t>ПЕТРОПАВЛОВСКАЯ УЛ. д.6</t>
  </si>
  <si>
    <t>ПЕТРОПАВЛОВСКАЯ УЛ. д.8</t>
  </si>
  <si>
    <t>ПЛУТАЛОВА УЛ. д.10</t>
  </si>
  <si>
    <t>ПЛУТАЛОВА УЛ. д.13А</t>
  </si>
  <si>
    <t>ПЛУТАЛОВА УЛ. д.13Б</t>
  </si>
  <si>
    <t>ПЛУТАЛОВА УЛ. д.15</t>
  </si>
  <si>
    <t>ПЛУТАЛОВА УЛ. д.18</t>
  </si>
  <si>
    <t>ПЛУТАЛОВА УЛ. д.20</t>
  </si>
  <si>
    <t>ПЛУТАЛОВА УЛ. д.22</t>
  </si>
  <si>
    <t>ПЛУТАЛОВА УЛ. д.8</t>
  </si>
  <si>
    <t>ПОДКОВЫРОВА УЛ. д.10</t>
  </si>
  <si>
    <t>ПОДКОВЫРОВА УЛ. д.11-13</t>
  </si>
  <si>
    <t>ПОДКОВЫРОВА УЛ. д.14</t>
  </si>
  <si>
    <t>ПОДКОВЫРОВА УЛ. д.15-17</t>
  </si>
  <si>
    <t>ПОДКОВЫРОВА УЛ. д.20</t>
  </si>
  <si>
    <t>ПОДКОВЫРОВА УЛ. д.22</t>
  </si>
  <si>
    <t>ПОДКОВЫРОВА УЛ. д.25</t>
  </si>
  <si>
    <t>ПОДКОВЫРОВА УЛ. д.31</t>
  </si>
  <si>
    <t>ПОДКОВЫРОВА УЛ. д.33</t>
  </si>
  <si>
    <t>ПОДКОВЫРОВА УЛ. д.4</t>
  </si>
  <si>
    <t>ПОДКОВЫРОВА УЛ. д.43А</t>
  </si>
  <si>
    <t>ПОДКОВЫРОВА УЛ. д.7</t>
  </si>
  <si>
    <t>ПОДКОВЫРОВА УЛ. д.8</t>
  </si>
  <si>
    <t>ПОДКОВЫРОВА УЛ. д.9</t>
  </si>
  <si>
    <t>ПОДРЕЗОВА УЛ. д.10</t>
  </si>
  <si>
    <t>ПОДРЕЗОВА УЛ. д.12</t>
  </si>
  <si>
    <t>ПОДРЕЗОВА УЛ. д.14/69</t>
  </si>
  <si>
    <t>ПОДРЕЗОВА УЛ. д.16</t>
  </si>
  <si>
    <t>ПОДРЕЗОВА УЛ. д.17</t>
  </si>
  <si>
    <t>ПОДРЕЗОВА УЛ. д.20</t>
  </si>
  <si>
    <t>ПОДРЕЗОВА УЛ. д.26б-А</t>
  </si>
  <si>
    <t>ПОДРЕЗОВА УЛ. д.26б-Б</t>
  </si>
  <si>
    <t>ПОДРЕЗОВА УЛ. д.4</t>
  </si>
  <si>
    <t>ПОДРЕЗОВА УЛ. д.5</t>
  </si>
  <si>
    <t>ПОДРЕЗОВА УЛ. д.6</t>
  </si>
  <si>
    <t>ПОДРЕЗОВА УЛ. д.7</t>
  </si>
  <si>
    <t>ПОЛОЗОВА УЛ. д.10</t>
  </si>
  <si>
    <t>ПОЛОЗОВА УЛ. д.11</t>
  </si>
  <si>
    <t>ПОЛОЗОВА УЛ. д.12</t>
  </si>
  <si>
    <t>ПОЛОЗОВА УЛ. д.13/63</t>
  </si>
  <si>
    <t>ПОЛОЗОВА УЛ. д.14</t>
  </si>
  <si>
    <t>ПОЛОЗОВА УЛ. д.17</t>
  </si>
  <si>
    <t>ПОЛОЗОВА УЛ. д.21</t>
  </si>
  <si>
    <t>ПОЛОЗОВА УЛ. д.23</t>
  </si>
  <si>
    <t>ПОЛОЗОВА УЛ. д.3</t>
  </si>
  <si>
    <t>ПОЛОЗОВА УЛ. д.4</t>
  </si>
  <si>
    <t>ПОЛОЗОВА УЛ. д.5</t>
  </si>
  <si>
    <t>ПОЛОЗОВА УЛ. д.6/17</t>
  </si>
  <si>
    <t>ПОЛОЗОВА УЛ. д.7</t>
  </si>
  <si>
    <t>ПОЛОЗОВА УЛ. д.8</t>
  </si>
  <si>
    <t>ПРОФЕССОРА ПОПОВА УЛ. д.12А</t>
  </si>
  <si>
    <t>ПРОФЕССОРА ПОПОВА УЛ. д.12Б</t>
  </si>
  <si>
    <t>ПРОФЕССОРА ПОПОВА УЛ. д.2Б</t>
  </si>
  <si>
    <t>РЕНТГЕНА УЛ. д.11</t>
  </si>
  <si>
    <t>РЕНТГЕНА УЛ. д.13Б</t>
  </si>
  <si>
    <t>РЕНТГЕНА УЛ. д.13Г</t>
  </si>
  <si>
    <t>РЕНТГЕНА УЛ. д.15/31</t>
  </si>
  <si>
    <t>РЕНТГЕНА УЛ. д.23</t>
  </si>
  <si>
    <t>РЕНТГЕНА УЛ. д.4</t>
  </si>
  <si>
    <t>РЕНТГЕНА УЛ. д.6</t>
  </si>
  <si>
    <t>САБЛИНСКАЯ УЛ. д.13-15</t>
  </si>
  <si>
    <t>САБЛИНСКАЯ УЛ. д.3</t>
  </si>
  <si>
    <t>САБЛИНСКАЯ УЛ. д.5/21</t>
  </si>
  <si>
    <t>СЫТНИНСКАЯ ПЛ. д.3А</t>
  </si>
  <si>
    <t>СЫТНИНСКАЯ ПЛ. д.3Б</t>
  </si>
  <si>
    <t>СЫТНИНСКАЯ УЛ. д.12</t>
  </si>
  <si>
    <t>СЫТНИНСКАЯ УЛ. д.14</t>
  </si>
  <si>
    <t>СЫТНИНСКАЯ УЛ. д.16</t>
  </si>
  <si>
    <t>ТРОИЦКАЯ ПЛ. П.С. д.1</t>
  </si>
  <si>
    <t>ЧАПАЕВА УЛ. д.11/4</t>
  </si>
  <si>
    <t>ЧАПАЕВА УЛ. д.19А</t>
  </si>
  <si>
    <t>ЧАПАЕВА УЛ. д.19Б</t>
  </si>
  <si>
    <t>ЧАПАЕВА УЛ. д.2</t>
  </si>
  <si>
    <t>ЧАПАЕВА УЛ. д.21</t>
  </si>
  <si>
    <t>ЧАПАЕВА УЛ. д.23</t>
  </si>
  <si>
    <t>ЧАПЫГИНА УЛ. д.11</t>
  </si>
  <si>
    <t>ЧАПЫГИНА УЛ. д.5А</t>
  </si>
  <si>
    <t>ЧАПЫГИНА УЛ. д.5Б</t>
  </si>
  <si>
    <t>ЧАПЫГИНА УЛ. д.5Г</t>
  </si>
  <si>
    <t>ИТОГО:</t>
  </si>
  <si>
    <t>Начальник  ПЭО:</t>
  </si>
  <si>
    <t>Давидюк Л.В.</t>
  </si>
  <si>
    <t>Исп. Джалалова О.И.,</t>
  </si>
  <si>
    <t>Кривомаз Т.П.</t>
  </si>
  <si>
    <t>Академика Павлова ул., д.14, литера А</t>
  </si>
  <si>
    <t>Аптекарский пр., д.7, литера А</t>
  </si>
  <si>
    <t>Бармалеева ул., д.10, литера А</t>
  </si>
  <si>
    <t>Бармалеева ул., д.12, литера А</t>
  </si>
  <si>
    <t>Бармалеева ул., д.15, литера А</t>
  </si>
  <si>
    <t>Бармалеева ул., д.17, литера А</t>
  </si>
  <si>
    <t>Бармалеева ул., д.20, литера А</t>
  </si>
  <si>
    <t>Бармалеева ул., д.21, литера А</t>
  </si>
  <si>
    <t>Бармалеева ул., д.24, литера А</t>
  </si>
  <si>
    <t>Бармалеева ул., д.26, литера А</t>
  </si>
  <si>
    <t>Бармалеева ул., д.28, литера А</t>
  </si>
  <si>
    <t>Бармалеева ул., д.33, литера А</t>
  </si>
  <si>
    <t>Бармалеева ул., д.7, литера А</t>
  </si>
  <si>
    <t>Бармалеева ул., д.9, литера А</t>
  </si>
  <si>
    <t>Большая Монетная ул., д.11, литера А</t>
  </si>
  <si>
    <t>Большая Монетная ул., д.18, литера А</t>
  </si>
  <si>
    <t>Большая Монетная ул., д.21/9, литера А</t>
  </si>
  <si>
    <t>Большая Монетная ул., д.22, литера А</t>
  </si>
  <si>
    <t>Большая Монетная ул., д.23, литера А</t>
  </si>
  <si>
    <t>Большая Монетная ул., д.24, литера А</t>
  </si>
  <si>
    <t>Большая Монетная ул., д.25, литера А</t>
  </si>
  <si>
    <t>Большая Монетная ул., д.29, литера А</t>
  </si>
  <si>
    <t>Большая Монетная ул., д.3, литера А</t>
  </si>
  <si>
    <t>Большая Монетная ул., д.30, литера А</t>
  </si>
  <si>
    <t>Большая Монетная ул., д.31-33, литера А</t>
  </si>
  <si>
    <t>Большая Монетная ул., д.31-33, литера В</t>
  </si>
  <si>
    <t>Большая Монетная ул., д.32, литера А</t>
  </si>
  <si>
    <t>Большая Монетная ул., д.35/15, литера А</t>
  </si>
  <si>
    <t>Большая Монетная ул., д.4, литера А</t>
  </si>
  <si>
    <t>Большая Монетная ул., д.6, литера А</t>
  </si>
  <si>
    <t>Большая Монетная ул., д.7, литера А</t>
  </si>
  <si>
    <t>Большая Монетная ул., д.9, литера А</t>
  </si>
  <si>
    <t>Большая Посадская ул., д.1/10, литера А</t>
  </si>
  <si>
    <t>Большая Посадская ул., д.10, литера А</t>
  </si>
  <si>
    <t>Большая Посадская ул., д.10, литера Б</t>
  </si>
  <si>
    <t>Большая Посадская ул., д.18/7, литера А</t>
  </si>
  <si>
    <t>Большая Посадская ул., д.18/7, литера В</t>
  </si>
  <si>
    <t>Большая Посадская ул., д.24/2, литера А</t>
  </si>
  <si>
    <t>Большая Посадская ул., д.4, литера А</t>
  </si>
  <si>
    <t>Большая Посадская ул., д.4, литера Б</t>
  </si>
  <si>
    <t>Большая Посадская ул., д.4, литера В</t>
  </si>
  <si>
    <t>Большая Посадская ул., д.4, литера Г</t>
  </si>
  <si>
    <t>Большая Посадская ул., д.9/5, литера А</t>
  </si>
  <si>
    <t>Большая Посадская ул., д.9/5, литера Б</t>
  </si>
  <si>
    <t>Большая Пушкарская ул., д.17, литера А</t>
  </si>
  <si>
    <t>Большая Пушкарская ул., д.19, литера А</t>
  </si>
  <si>
    <t>Большая Пушкарская ул., д.19, литера Б</t>
  </si>
  <si>
    <t>Большая Пушкарская ул., д.21, литера А</t>
  </si>
  <si>
    <t>Большая Пушкарская ул., д.21, литера Б</t>
  </si>
  <si>
    <t>Большая Пушкарская ул., д.23, литера А</t>
  </si>
  <si>
    <t>Большая Пушкарская ул., д.24, литера А</t>
  </si>
  <si>
    <t>Большая Пушкарская ул., д.25, литера А</t>
  </si>
  <si>
    <t>Большая Пушкарская ул., д.26, литера А</t>
  </si>
  <si>
    <t>Большая Пушкарская ул., д.26, литера Б</t>
  </si>
  <si>
    <t>Большая Пушкарская ул., д.27, литера А</t>
  </si>
  <si>
    <t>Большая Пушкарская ул., д.28/2, литера А</t>
  </si>
  <si>
    <t>Большая Пушкарская ул., д.29, литера А</t>
  </si>
  <si>
    <t>Большая Пушкарская ул., д.30, литера А</t>
  </si>
  <si>
    <t>Большая Пушкарская ул., д.31, литера А</t>
  </si>
  <si>
    <t>Большая Пушкарская ул., д.31, литера Б</t>
  </si>
  <si>
    <t>Большая Пушкарская ул., д.32, литера А</t>
  </si>
  <si>
    <t>Большая Пушкарская ул., д.34, литера А</t>
  </si>
  <si>
    <t>Большая Пушкарская ул., д.34, литера Б</t>
  </si>
  <si>
    <t>Большая Пушкарская ул., д.34, литера В</t>
  </si>
  <si>
    <t>Большая Пушкарская ул., д.38, литера А</t>
  </si>
  <si>
    <t>Большая Пушкарская ул., д.40, литера А</t>
  </si>
  <si>
    <t>Большая Пушкарская ул., д.41, литера Б</t>
  </si>
  <si>
    <t>Большая Пушкарская ул., д.41, литера В</t>
  </si>
  <si>
    <t>Большая Пушкарская ул., д.42/16, литера А</t>
  </si>
  <si>
    <t>Большая Пушкарская ул., д.43, литера А</t>
  </si>
  <si>
    <t>Большая Пушкарская ул., д.45, литера А</t>
  </si>
  <si>
    <t>Большая Пушкарская ул., д.46, литера А</t>
  </si>
  <si>
    <t>Большая Пушкарская ул., д.47, литера А</t>
  </si>
  <si>
    <t>Большая Пушкарская ул., д.52, литера А</t>
  </si>
  <si>
    <t>Большая Пушкарская ул., д.54, литера А</t>
  </si>
  <si>
    <t>Большая Пушкарская ул., д.54, литера Б</t>
  </si>
  <si>
    <t>Большая Пушкарская ул., д.54, литера Д</t>
  </si>
  <si>
    <t>Большая Пушкарская ул., д.56, литера А</t>
  </si>
  <si>
    <t>Большая Пушкарская ул., д.58, литера А</t>
  </si>
  <si>
    <t>Большая Пушкарская ул., д.60, литера А</t>
  </si>
  <si>
    <t>Большая Пушкарская ул., д.62, литера А</t>
  </si>
  <si>
    <t>Большой пр. П.С., д.102, литера А</t>
  </si>
  <si>
    <t>Большой пр. П.С., д.104, литера А</t>
  </si>
  <si>
    <t>Большой пр. П.С., д.106, литера А</t>
  </si>
  <si>
    <t>Большой пр. П.С., д.31, литера А</t>
  </si>
  <si>
    <t>Большой пр. П.С., д.33, литера А</t>
  </si>
  <si>
    <t>Большой пр. П.С., д.33а, литера А</t>
  </si>
  <si>
    <t>Большой пр. П.С., д.33а, литера В</t>
  </si>
  <si>
    <t>Большой пр. П.С., д.35в, литера В</t>
  </si>
  <si>
    <t>Большой пр. П.С., д.39, литера А</t>
  </si>
  <si>
    <t>Большой пр. П.С., д.41, литера А</t>
  </si>
  <si>
    <t>Большой пр. П.С., д.43, литера А</t>
  </si>
  <si>
    <t>Большой пр. П.С., д.45, литера А</t>
  </si>
  <si>
    <t>Большой пр. П.С., д.47, литера А</t>
  </si>
  <si>
    <t>Большой пр. П.С., д.49/18, литера А</t>
  </si>
  <si>
    <t>Большой пр. П.С., д.51/9, литера А</t>
  </si>
  <si>
    <t>Большой пр. П.С., д.53, литера А</t>
  </si>
  <si>
    <t>Большой пр. П.С., д.55/6, литера А</t>
  </si>
  <si>
    <t>Большой пр. П.С., д.57/1, литера А</t>
  </si>
  <si>
    <t>Большой пр. П.С., д.61/3, литера А</t>
  </si>
  <si>
    <t>Большой пр. П.С., д.63, литера А</t>
  </si>
  <si>
    <t>Большой пр. П.С., д.63, литера Б</t>
  </si>
  <si>
    <t>Большой пр. П.С., д.65, литера А</t>
  </si>
  <si>
    <t>Большой пр. П.С., д.67, литера А</t>
  </si>
  <si>
    <t>Большой пр. П.С., д.69, литера А</t>
  </si>
  <si>
    <t>Большой пр. П.С., д.71, литера А</t>
  </si>
  <si>
    <t>Большой пр. П.С., д.76-78, литера А</t>
  </si>
  <si>
    <t>Большой пр. П.С., д.77, литера А</t>
  </si>
  <si>
    <t>Большой пр. П.С., д.80, литера А</t>
  </si>
  <si>
    <t>Большой пр. П.С., д.82, литера А</t>
  </si>
  <si>
    <t>Большой пр. П.С., д.86, литера А</t>
  </si>
  <si>
    <t>Большой пр. П.С., д.88, литера А</t>
  </si>
  <si>
    <t>Большой пр. П.С., д.90, литера А</t>
  </si>
  <si>
    <t>Большой пр. П.С., д.92, литера А</t>
  </si>
  <si>
    <t>Большой пр. П.С., д.92, литера Б</t>
  </si>
  <si>
    <t>Большой пр. П.С., д.94, литера А</t>
  </si>
  <si>
    <t>Большой пр. П.С., д.98, литера А</t>
  </si>
  <si>
    <t>Воскова ул., д.11, литера А</t>
  </si>
  <si>
    <t>Воскова ул., д.12, литера А</t>
  </si>
  <si>
    <t>Воскова ул., д.15-17, литера А</t>
  </si>
  <si>
    <t>Воскова ул., д.16, литера А</t>
  </si>
  <si>
    <t>Воскова ул., д.18/10, литера А</t>
  </si>
  <si>
    <t>Воскова ул., д.2, литера А</t>
  </si>
  <si>
    <t>Воскова ул., д.22, литера А</t>
  </si>
  <si>
    <t>Воскова ул., д.22, литера Б</t>
  </si>
  <si>
    <t>Воскова ул., д.26, литера А</t>
  </si>
  <si>
    <t>Воскова ул., д.27/18, литера А</t>
  </si>
  <si>
    <t>Воскова ул., д.31/20, литера А</t>
  </si>
  <si>
    <t>Воскова ул., д.4, литера А</t>
  </si>
  <si>
    <t>Воскова ул., д.4, литера Б</t>
  </si>
  <si>
    <t>Воскова ул., д.6, литера А</t>
  </si>
  <si>
    <t>Воскова ул., д.8/5, литера А</t>
  </si>
  <si>
    <t>Воскова ул., д.9, литера А</t>
  </si>
  <si>
    <t>Всеволода Вишневского ул., д.1, литера А</t>
  </si>
  <si>
    <t>Всеволода Вишневского ул., д.2/12, литера А</t>
  </si>
  <si>
    <t>Всеволода Вишневского ул., д.3, литера А</t>
  </si>
  <si>
    <t>Всеволода Вишневского ул., д.5, литера А</t>
  </si>
  <si>
    <t>Всеволода Вишневского ул., д.7, литера А</t>
  </si>
  <si>
    <t>Графтио ул., д.4, литера А</t>
  </si>
  <si>
    <t>Дивенская ул., д.14, литера А</t>
  </si>
  <si>
    <t>Дивенская ул., д.18/16, литера А</t>
  </si>
  <si>
    <t>Дивенская ул., д.9/3, литера А</t>
  </si>
  <si>
    <t>Зверинская ул., д.18, литера А</t>
  </si>
  <si>
    <t>Каменноостровский пр., д.12, литера А</t>
  </si>
  <si>
    <t>Каменноостровский пр., д.13/2, литера А</t>
  </si>
  <si>
    <t>Каменноостровский пр., д.14, литера А</t>
  </si>
  <si>
    <t>Каменноостровский пр., д.16, литера А</t>
  </si>
  <si>
    <t>Каменноостровский пр., д.16, литера Б</t>
  </si>
  <si>
    <t>Каменноостровский пр., д.17, литера А</t>
  </si>
  <si>
    <t>Каменноостровский пр., д.18/11, литера А</t>
  </si>
  <si>
    <t>Каменноостровский пр., д.19/13, литера А</t>
  </si>
  <si>
    <t>Каменноостровский пр., д.20, литера А</t>
  </si>
  <si>
    <t>Каменноостровский пр., д.22, литера А</t>
  </si>
  <si>
    <t>Каменноостровский пр., д.24, литера А</t>
  </si>
  <si>
    <t>Каменноостровский пр., д.25/2, литера А</t>
  </si>
  <si>
    <t>Каменноостровский пр., д.27, литера Б</t>
  </si>
  <si>
    <t>Каменноостровский пр., д.27, литера А</t>
  </si>
  <si>
    <t>Каменноостровский пр., д.29, литера А</t>
  </si>
  <si>
    <t>Каменноостровский пр., д.35/75, литера А</t>
  </si>
  <si>
    <t>Каменноостровский пр., д.38/96, литера А</t>
  </si>
  <si>
    <t>Каменноостровский пр., д.39, литера А</t>
  </si>
  <si>
    <t>Каменноостровский пр., д.41, литера А</t>
  </si>
  <si>
    <t>Каменноостровский пр., д.43, литера А</t>
  </si>
  <si>
    <t>Каменноостровский пр., д.45, литера А</t>
  </si>
  <si>
    <t>Каменноостровский пр., д.45, литера Г</t>
  </si>
  <si>
    <t>Каменноостровский пр., д.47, литера А</t>
  </si>
  <si>
    <t>Каменноостровский пр., д.53/22, литера А</t>
  </si>
  <si>
    <t>Каменноостровский пр., д.55, литера А</t>
  </si>
  <si>
    <t>Каменноостровский пр., д.55, литера Г</t>
  </si>
  <si>
    <t>Каменноостровский пр., д.57, литера А</t>
  </si>
  <si>
    <t>Каменноостровский пр., д.59, литера А</t>
  </si>
  <si>
    <t>Каменноостровский пр., д.61, литера А</t>
  </si>
  <si>
    <t>Каменноостровский пр., д.65, литера А</t>
  </si>
  <si>
    <t>Каменноостровский пр., д.69, литера А</t>
  </si>
  <si>
    <t>Каменноостровский пр., д.6, литера А</t>
  </si>
  <si>
    <t>Каменноостровский пр., д.6, литера Б</t>
  </si>
  <si>
    <t>Каменноостровский пр., д.6, литера В</t>
  </si>
  <si>
    <t>Каменноостровский пр., д.6, литера Г</t>
  </si>
  <si>
    <t>Каменноостровский пр., д.6, литера Д</t>
  </si>
  <si>
    <t>Каменноостровский пр., д.73-75, литера А</t>
  </si>
  <si>
    <t>Каменноостровский пр., д.9/2, литера А</t>
  </si>
  <si>
    <t>Карповки наб. реки, д.13, литера А</t>
  </si>
  <si>
    <t>Карповки наб. реки, д.16, литера А</t>
  </si>
  <si>
    <t>Карповки наб. реки, д.19, литера А</t>
  </si>
  <si>
    <t>Карповки наб. реки, д.20, литера В</t>
  </si>
  <si>
    <t>Карповки наб. реки, д.20, литера Д</t>
  </si>
  <si>
    <t>Карповки наб. реки, д.21, литера А</t>
  </si>
  <si>
    <t>Карповки наб. реки, д.25, литера А</t>
  </si>
  <si>
    <t>Котовского ул., д.1/10, литера А</t>
  </si>
  <si>
    <t>Котовского ул., д.1/10, литера Б</t>
  </si>
  <si>
    <t>Котовского ул., д.3/12, литера А</t>
  </si>
  <si>
    <t>Котовского ул., д.5/14, литера А</t>
  </si>
  <si>
    <t>Кронверкская ул., д.1, литера А</t>
  </si>
  <si>
    <t>Кронверкская ул., д.12, литера А</t>
  </si>
  <si>
    <t>Кронверкская ул., д.14, литера А</t>
  </si>
  <si>
    <t>Кронверкская ул., д.15, литера А</t>
  </si>
  <si>
    <t>Кронверкская ул., д.17/1, литера А</t>
  </si>
  <si>
    <t>Кронверкская ул., д.25, литера А</t>
  </si>
  <si>
    <t>Кронверкская ул., д.27, литера А</t>
  </si>
  <si>
    <t>Кронверкская ул., д.3, литера А</t>
  </si>
  <si>
    <t>Кронверкский пр., д.23, литера А</t>
  </si>
  <si>
    <t>Кронверкский пр., д.27, литера А</t>
  </si>
  <si>
    <t>Кронверкский пр., д.27, литера Б</t>
  </si>
  <si>
    <t>Кронверкский пр., д.29, литера А</t>
  </si>
  <si>
    <t>Кронверкский пр., д.33, литера А</t>
  </si>
  <si>
    <t>Кронверкский пр., д.35, литера А</t>
  </si>
  <si>
    <t>Кронверкский пр., д.45, литера А</t>
  </si>
  <si>
    <t>Кронверкский пр., д.47, литера А</t>
  </si>
  <si>
    <t>Кронверкский пр., д.51, литера А</t>
  </si>
  <si>
    <t>Кронверкский пр., д.51, литера Б</t>
  </si>
  <si>
    <t>Кропоткина ул., д.11, литера А</t>
  </si>
  <si>
    <t>Кропоткина ул., д.15, литера А</t>
  </si>
  <si>
    <t>Кропоткина ул., д.15, литера Б</t>
  </si>
  <si>
    <t>Кропоткина ул., д.15, литера В</t>
  </si>
  <si>
    <t>Кропоткина ул., д.17, литера А</t>
  </si>
  <si>
    <t>Кропоткина ул., д.17, литера Б</t>
  </si>
  <si>
    <t>Кропоткина ул., д.17, литера В</t>
  </si>
  <si>
    <t>Кропоткина ул., д.19/8, литера А</t>
  </si>
  <si>
    <t>Кропоткина ул., д.5, литера А</t>
  </si>
  <si>
    <t>Кропоткина ул., д.7, литера А</t>
  </si>
  <si>
    <t>Куйбышева ул., д.1/5, литера А</t>
  </si>
  <si>
    <t>Куйбышева ул., д.10, литера А</t>
  </si>
  <si>
    <t>Куйбышева ул., д.12, литера А</t>
  </si>
  <si>
    <t>Куйбышева ул., д.12, литера Б</t>
  </si>
  <si>
    <t>Куйбышева ул., д.14, литера А</t>
  </si>
  <si>
    <t>Куйбышева ул., д.19, литера А</t>
  </si>
  <si>
    <t>Куйбышева ул., д.20, литера А</t>
  </si>
  <si>
    <t>Куйбышева ул., д.21, литера А</t>
  </si>
  <si>
    <t>Куйбышева ул., д.22, литера А</t>
  </si>
  <si>
    <t>Куйбышева ул., д.23, литера А</t>
  </si>
  <si>
    <t>Куйбышева ул., д.24, литера А</t>
  </si>
  <si>
    <t>Куйбышева ул., д.27, литера А</t>
  </si>
  <si>
    <t>Куйбышева ул., д.28, литера Б</t>
  </si>
  <si>
    <t>Куйбышева ул., д.28, литера К</t>
  </si>
  <si>
    <t>Куйбышева ул., д.29, литера А</t>
  </si>
  <si>
    <t>Куйбышева ул., д.29, литера В</t>
  </si>
  <si>
    <t>Куйбышева ул., д.30, литера А</t>
  </si>
  <si>
    <t>Куйбышева ул., д.31, литера А</t>
  </si>
  <si>
    <t>Куйбышева ул., д.32, литера А</t>
  </si>
  <si>
    <t>Куйбышева ул., д.33/8, литера А</t>
  </si>
  <si>
    <t>Куйбышева ул., д.34, литера А</t>
  </si>
  <si>
    <t>Куйбышева ул., д.36, литера А</t>
  </si>
  <si>
    <t>Куйбышева ул., д.38-40, литера А</t>
  </si>
  <si>
    <t>Куйбышева ул., д.5, литера А</t>
  </si>
  <si>
    <t>Куйбышева ул., д.6, литера Б</t>
  </si>
  <si>
    <t>Куйбышева ул., д.6, литера В</t>
  </si>
  <si>
    <t>Куйбышева ул., д.7, литера А</t>
  </si>
  <si>
    <t>Куйбышева ул., д.8, литера А</t>
  </si>
  <si>
    <t>Куйбышева ул., д.9/8, литера А</t>
  </si>
  <si>
    <t>Ленина ул., д.10, литера А</t>
  </si>
  <si>
    <t>Ленина ул., д.11/64, литера А</t>
  </si>
  <si>
    <t>Ленина ул., д.12/36, литера А</t>
  </si>
  <si>
    <t>Ленина ул., д.13, литера А</t>
  </si>
  <si>
    <t>Ленина ул., д.14, литера А</t>
  </si>
  <si>
    <t>Ленина ул., д.19, литера А</t>
  </si>
  <si>
    <t>Ленина ул., д.25, литера А</t>
  </si>
  <si>
    <t>Ленина ул., д.27, литера А</t>
  </si>
  <si>
    <t>Ленина ул., д.29, литера А</t>
  </si>
  <si>
    <t>Ленина ул., д.31, литера А</t>
  </si>
  <si>
    <t>Ленина ул., д.31, литера Б</t>
  </si>
  <si>
    <t>Ленина ул., д.33, литера А</t>
  </si>
  <si>
    <t>Ленина ул., д.35, литера А</t>
  </si>
  <si>
    <t>Ленина ул., д.37, литера А</t>
  </si>
  <si>
    <t>Ленина ул., д.39, литера А</t>
  </si>
  <si>
    <t>Ленина ул., д.41, литера А</t>
  </si>
  <si>
    <t>Ленина ул., д.8, литера А</t>
  </si>
  <si>
    <t>Литераторов ул., д.15, литера А</t>
  </si>
  <si>
    <t>Льва Толстого ул., д.1-3, литера А</t>
  </si>
  <si>
    <t>Льва Толстого ул., д.1-3, литрера Б</t>
  </si>
  <si>
    <t>Льва Толстого ул., д.4, литера А</t>
  </si>
  <si>
    <t>Льва Толстого ул., д.5, литера А</t>
  </si>
  <si>
    <t>Льва Толстого ул., д.5, литера Б</t>
  </si>
  <si>
    <t>Малая Монетная ул., д.7, литера А</t>
  </si>
  <si>
    <t>Малая Посадская ул., д.12, литера А</t>
  </si>
  <si>
    <t>Малая Посадская ул., д.12, литера Б</t>
  </si>
  <si>
    <t>Малая Посадская ул., д.12, литера В</t>
  </si>
  <si>
    <t>Малая Посадская ул., д.14, литера А</t>
  </si>
  <si>
    <t>Малая Посадская ул., д.16, литера А</t>
  </si>
  <si>
    <t>Малая Посадская ул., д.19, литера А</t>
  </si>
  <si>
    <t>Малая Посадская ул., д.19, литера Б</t>
  </si>
  <si>
    <t>Малая Посадская ул., д.20, литера А</t>
  </si>
  <si>
    <t>Малая Посадская ул., д.21, литера А</t>
  </si>
  <si>
    <t>Малая Посадская ул., д.21, литера Б</t>
  </si>
  <si>
    <t>Малая Посадская ул., д.23, литера А</t>
  </si>
  <si>
    <t>Малая Посадская ул., д.25/4, литера А</t>
  </si>
  <si>
    <t>Малая Посадская ул., д.4а, литера А</t>
  </si>
  <si>
    <t>Малая Посадская ул., д.4а, литера Б</t>
  </si>
  <si>
    <t>Малая Посадская ул., д.6, литера Б</t>
  </si>
  <si>
    <t>Малая Посадская ул., д.6, литера В</t>
  </si>
  <si>
    <t>Малая Посадская ул., д.7/4, литера А</t>
  </si>
  <si>
    <t>Малая Посадская ул., д.8, литера А</t>
  </si>
  <si>
    <t>Малая Пушкарская ул., д.20/4, литера А</t>
  </si>
  <si>
    <t>Малая Пушкарская ул., д.22-24, литера А</t>
  </si>
  <si>
    <t>Малая Пушкарская ул., д.22-24, литера Б</t>
  </si>
  <si>
    <t>Малая Пушкарская ул., д.26, литера А</t>
  </si>
  <si>
    <t>Малая Пушкарская ул., д.28, литера А</t>
  </si>
  <si>
    <t>Малая Пушкарская ул., д.28, литера Б</t>
  </si>
  <si>
    <t>Малая Пушкарская ул., д.30, литера А</t>
  </si>
  <si>
    <t>Малая Пушкарская ул., д.30, литера В</t>
  </si>
  <si>
    <t>Малая Пушкарская ул., д.4-6, литера А</t>
  </si>
  <si>
    <t>Малый пр. П.С., д.70/18, литера А</t>
  </si>
  <si>
    <t>Малый пр. П.С., д.72, литера А</t>
  </si>
  <si>
    <t>Малый пр. П.С., д.74, литера А</t>
  </si>
  <si>
    <t>Малый пр. П.С., д.82, литера А</t>
  </si>
  <si>
    <t>Малый пр. П.С., д.84-86, литера А</t>
  </si>
  <si>
    <t>Маркина ул., д.7, литера А</t>
  </si>
  <si>
    <t>Матвеевский пер., д.2в, литера А</t>
  </si>
  <si>
    <t>Мира ул., д.1/9, литера А</t>
  </si>
  <si>
    <t>Мира ул., д.10, литера А</t>
  </si>
  <si>
    <t>Мира ул., д.2/11, литера А</t>
  </si>
  <si>
    <t>Мира ул., д.23, литера А</t>
  </si>
  <si>
    <t>Мира ул., д.23, литера Б</t>
  </si>
  <si>
    <t>Мира ул., д.24, литера А</t>
  </si>
  <si>
    <t>Мира ул., д.25, литера А</t>
  </si>
  <si>
    <t>Мира ул., д.28, литера А</t>
  </si>
  <si>
    <t>Мира ул., д.29, литера А</t>
  </si>
  <si>
    <t>Мира ул., д.31, литера А</t>
  </si>
  <si>
    <t>Мира ул., д.35, литера А</t>
  </si>
  <si>
    <t>Мира ул., д.35, литера Б</t>
  </si>
  <si>
    <t>Мира ул., д.6, литера Б</t>
  </si>
  <si>
    <t>Мира ул., д.7, литера А</t>
  </si>
  <si>
    <t>Мира ул., д.7, литера В</t>
  </si>
  <si>
    <t>Мира ул., д.7, литера Г</t>
  </si>
  <si>
    <t>Мира ул., д.9, литера А</t>
  </si>
  <si>
    <t>Мичуринская ул., д.11/18, литера А</t>
  </si>
  <si>
    <t>Мичуринская ул., д.12, литера А</t>
  </si>
  <si>
    <t>Мичуринская ул., д.13, литера Б</t>
  </si>
  <si>
    <t>Мичуринская ул., д.13, литера В</t>
  </si>
  <si>
    <t>Мичуринская ул., д.21/11, литера А</t>
  </si>
  <si>
    <t>Мичуринская ул., д.7, литера Б</t>
  </si>
  <si>
    <t>Мичуринская ул., д.7, литера В</t>
  </si>
  <si>
    <t>Мичуринская ул., д.9/11, литера А</t>
  </si>
  <si>
    <t>Ординарная ул., д.10, литера А</t>
  </si>
  <si>
    <t>Ординарная ул., д.11/85, литера А</t>
  </si>
  <si>
    <t>Ординарная ул., д.12, литера А</t>
  </si>
  <si>
    <t>Ординарная ул., д.18, литера А</t>
  </si>
  <si>
    <t>Ординарная ул., д.19, литера А</t>
  </si>
  <si>
    <t>Ординарная ул., д.20, литера А</t>
  </si>
  <si>
    <t>Ординарная ул., д.21, литера А</t>
  </si>
  <si>
    <t>Ординарная ул., д.5, литера А</t>
  </si>
  <si>
    <t>Ординарная ул., д.6, литера Б</t>
  </si>
  <si>
    <t>Ординарная ул., д.6, литера В</t>
  </si>
  <si>
    <t>Ординарная ул., д.7, литера А</t>
  </si>
  <si>
    <t>Ординарная ул., д.7, литера Б</t>
  </si>
  <si>
    <t>Ординарная ул., д.8, литера А</t>
  </si>
  <si>
    <t>Петроградская наб., д.26-28, литера А</t>
  </si>
  <si>
    <t>Петроградская наб., д.26-28, литера Ч</t>
  </si>
  <si>
    <t>Петропавловская ул., д.6, литера А</t>
  </si>
  <si>
    <t>Петропавловская ул., д.8, литера А</t>
  </si>
  <si>
    <t>Плуталова ул., д.10, литера А</t>
  </si>
  <si>
    <t>Плуталова ул., д.13, литера А</t>
  </si>
  <si>
    <t>Плуталова ул., д.13, литера Б</t>
  </si>
  <si>
    <t>Плуталова ул., д.15, литера А</t>
  </si>
  <si>
    <t>Плуталова ул., д.20, литера А</t>
  </si>
  <si>
    <t>Плуталова ул., д.22, литера А</t>
  </si>
  <si>
    <t>Плуталова ул., д.8, литера А</t>
  </si>
  <si>
    <t>Подковырова ул., д.10, литера А</t>
  </si>
  <si>
    <t>Подковырова ул., д.11-13, литера А</t>
  </si>
  <si>
    <t>Подковырова ул., д.14, литера А</t>
  </si>
  <si>
    <t>Подковырова ул., д.15-17, литера А</t>
  </si>
  <si>
    <t>Подковырова ул., д.20, литера А</t>
  </si>
  <si>
    <t>Подковырова ул., д.22, литера А</t>
  </si>
  <si>
    <t>Подковырова ул., д.25, литера А</t>
  </si>
  <si>
    <t>Подковырова ул., д.7, литера А</t>
  </si>
  <si>
    <t>Подковырова ул., д.8, литера А</t>
  </si>
  <si>
    <t>Подковырова ул., д.9, литера А</t>
  </si>
  <si>
    <t>Подрезова ул., д.10, литера А</t>
  </si>
  <si>
    <t>Подрезова ул., д.12, литера А</t>
  </si>
  <si>
    <t>Подрезова ул., д.14/69, литера А</t>
  </si>
  <si>
    <t>Подрезова ул., д.16, литера А</t>
  </si>
  <si>
    <t>Подрезова ул., д.17, литера А</t>
  </si>
  <si>
    <t>Подрезова ул., д.20, литера А</t>
  </si>
  <si>
    <t>Подрезова ул., д.26б, литера А</t>
  </si>
  <si>
    <t>Подрезова ул., д.26б, литера Б</t>
  </si>
  <si>
    <t>Подрезова ул., д.4, литера А</t>
  </si>
  <si>
    <t>Подрезова ул., д.5, литера А</t>
  </si>
  <si>
    <t>Подрезова ул., д.6, литера А</t>
  </si>
  <si>
    <t>Подрезова ул., д.7, литера А</t>
  </si>
  <si>
    <t>Полозова ул., д.10, литера А</t>
  </si>
  <si>
    <t>Полозова ул., д.11, литера А</t>
  </si>
  <si>
    <t>Полозова ул., д.12, литера А</t>
  </si>
  <si>
    <t>Полозова ул., д.13/63, литера А</t>
  </si>
  <si>
    <t>Полозова ул., д.14, литера А</t>
  </si>
  <si>
    <t>Полозова ул., д.21, литера А</t>
  </si>
  <si>
    <t>Полозова ул., д.23, литера А</t>
  </si>
  <si>
    <t>Полозова ул., д.3, литера А</t>
  </si>
  <si>
    <t>Полозова ул., д.4, литера А</t>
  </si>
  <si>
    <t>Полозова ул., д.5, литера А</t>
  </si>
  <si>
    <t>Полозова ул., д.6/17, литера А</t>
  </si>
  <si>
    <t>Полозова ул., д.7, литера А</t>
  </si>
  <si>
    <t>Полозова ул., д.8, литера А</t>
  </si>
  <si>
    <t>Профессора Попова ул., д.12, литера А</t>
  </si>
  <si>
    <t>Профессора Попова ул., д.12, литера Б</t>
  </si>
  <si>
    <t>Профессора Попова ул., д.2, литера Б</t>
  </si>
  <si>
    <t>Профессора Попова ул., д.1, литера А</t>
  </si>
  <si>
    <t>Рентгена ул., д.11, литера А</t>
  </si>
  <si>
    <t>Рентгена ул., д.13, литера Б</t>
  </si>
  <si>
    <t>Рентгена ул., д.13, литера Г</t>
  </si>
  <si>
    <t>Рентгена ул., д.15/31, литера А</t>
  </si>
  <si>
    <t>Рентгена ул., д.23, литера А</t>
  </si>
  <si>
    <t>Рентгена ул., д.4, литера А</t>
  </si>
  <si>
    <t>Рентгена ул., д.6, литера А</t>
  </si>
  <si>
    <t>Саблинская ул., д.13-15, литера А</t>
  </si>
  <si>
    <t>Саблинская ул., д.3, литера А</t>
  </si>
  <si>
    <t>Саблинская ул., д.5/21, литера А</t>
  </si>
  <si>
    <t>Сытнинская пл., д.3, литера А</t>
  </si>
  <si>
    <t>Сытнинская пл., д.3, литера Б</t>
  </si>
  <si>
    <t>Сытнинская ул., д.12, литера А</t>
  </si>
  <si>
    <t>Сытнинская ул., д.14, литера А</t>
  </si>
  <si>
    <t>Сытнинская ул., д.16, литера А</t>
  </si>
  <si>
    <t>Троицкая пл., д.1, литера А</t>
  </si>
  <si>
    <t>Чапаева ул., д.11/4, литера А</t>
  </si>
  <si>
    <t>Чапаева ул., д.19, литера А</t>
  </si>
  <si>
    <t>Чапаева ул., д.19, литера Б</t>
  </si>
  <si>
    <t>Чапаева ул., д.21, литера А</t>
  </si>
  <si>
    <t>Чапаева ул., д.23, литера А</t>
  </si>
  <si>
    <t>Чапыгина ул., д.11, литера А</t>
  </si>
  <si>
    <t>Чапыгина ул., д.5, литера А</t>
  </si>
  <si>
    <t>Чапыгина ул., д.5, литера Б</t>
  </si>
  <si>
    <t>Чапыгина ул., д.5, литера Г</t>
  </si>
  <si>
    <t>ИТОГО</t>
  </si>
  <si>
    <t>Утепление (засыпка) чердачного перекрытия</t>
  </si>
  <si>
    <t>Ремонт и окраска фасадов</t>
  </si>
  <si>
    <t>Восстановление отделки стен, потолков технических помещений</t>
  </si>
  <si>
    <t>Замена, восстановление отдельных участков полов, ступеней МОП и технических помещений</t>
  </si>
  <si>
    <t xml:space="preserve">Замена водосточных труб </t>
  </si>
  <si>
    <t>Замена водосточных труб на антивандальные</t>
  </si>
  <si>
    <t xml:space="preserve">Ремонт отмостки </t>
  </si>
  <si>
    <t xml:space="preserve">Замена и восстановление дверных заполнений  </t>
  </si>
  <si>
    <t>Установка металлических дверей, решеток</t>
  </si>
  <si>
    <t>Замена и восстановление оконных заполнений</t>
  </si>
  <si>
    <t>Ремонт балконов, козырьков в подъезды, подвалы, над балконами верхних этажей</t>
  </si>
  <si>
    <t>Устранение местных деформаций, усиление, восстановление поврежденных участков фундаментов</t>
  </si>
  <si>
    <t>Ремонт приямков, входов в подвалы</t>
  </si>
  <si>
    <t>Ремонт и восстановление разрушенных участков тротуаров, проездов, дорожек</t>
  </si>
  <si>
    <t xml:space="preserve">Замена и ремонт запорной арматуры систем Ц/О, ГВС, ХВС </t>
  </si>
  <si>
    <t>Замена и ремонт электропроводки проводки</t>
  </si>
  <si>
    <t>Ремонт ГРЩ ВУ, ВРУ, ЭЩ и т.д.</t>
  </si>
  <si>
    <t>т.кв.м</t>
  </si>
  <si>
    <t>т.руб.</t>
  </si>
  <si>
    <t>куб.м</t>
  </si>
  <si>
    <t>шт.</t>
  </si>
  <si>
    <t>т.п.м</t>
  </si>
  <si>
    <t>Косметический ремонт лестничных клеток</t>
  </si>
  <si>
    <t>л.кл</t>
  </si>
  <si>
    <t>Антиперирование деревянной стропильной системы</t>
  </si>
  <si>
    <t>Каменноостровский пр., д.42б, литера А</t>
  </si>
  <si>
    <t>Каменноостровский пр., д.44б, литера А</t>
  </si>
  <si>
    <t>Каменноостровский пр., д.44в, литера А</t>
  </si>
  <si>
    <t>Мира ул., д.6, литера А</t>
  </si>
  <si>
    <t>Ординарная ул., д.3, литера У</t>
  </si>
  <si>
    <t>Ординарная ул., д.3а, литера А</t>
  </si>
  <si>
    <t>Подковырова ул., д.43а, литера А</t>
  </si>
  <si>
    <t>Большая Пушкарская ул., д.50, литера В</t>
  </si>
  <si>
    <t>Мира ул., д.29, литера Б</t>
  </si>
  <si>
    <t>Карповки наб. реки, д.18, литера Г</t>
  </si>
  <si>
    <t>Аптекарский пр., д.10, литера Б</t>
  </si>
  <si>
    <t>Каменноостровский пр., д.44/16, литера Б</t>
  </si>
  <si>
    <t>Куйбышева ул., д.15, литера Ж</t>
  </si>
  <si>
    <t>Куйбышева ул., д.3, литера Б</t>
  </si>
  <si>
    <t>Литераторов ул., д.17, литера Б</t>
  </si>
  <si>
    <t>Малая Пушкарская ул., д.32, литера В</t>
  </si>
  <si>
    <t>Малая Пушкарская ул., д.34, литера Б</t>
  </si>
  <si>
    <t>Петровская наб., д.2, корп.2, литера Б</t>
  </si>
  <si>
    <t>Плуталова ул., д.18, литера Б</t>
  </si>
  <si>
    <t>Подковырова ул., д.31, литера М</t>
  </si>
  <si>
    <t>Подковырова ул., д.33, литера Е</t>
  </si>
  <si>
    <t>Подковырова ул., д.4, литера Б</t>
  </si>
  <si>
    <t>Полозова ул., д.17, литера Б</t>
  </si>
  <si>
    <t>Мира ул., д.32, литера Б</t>
  </si>
  <si>
    <t>Большая Монетная ул., д.19а, литера А</t>
  </si>
  <si>
    <t>Воскова ул., д.20, литера Б</t>
  </si>
  <si>
    <t>Графтио ул., д.6, литера Б</t>
  </si>
  <si>
    <t>Чапаева ул., д.2, литера Б</t>
  </si>
  <si>
    <t>Всеволода Вишневского ул., д.8, литера Б</t>
  </si>
  <si>
    <t>Ремонт и замена дефлекторов, оголовков труб</t>
  </si>
  <si>
    <t>За январь
2019 г</t>
  </si>
  <si>
    <t>Остаток денежных средств с учетом выполнения за январь 2019 г.</t>
  </si>
  <si>
    <t>Остаток денежных средств с учетом выполнения за февраль 2019 г.</t>
  </si>
  <si>
    <t>Остаток денежных средств с учетом выполнения за март 2019 г.</t>
  </si>
  <si>
    <t>Остаток денежных средств с учетом выполнения за апрель 2019 г.</t>
  </si>
  <si>
    <t>За апрель
2019 г</t>
  </si>
  <si>
    <t>Остаток денежных средств с учетом выполнения за май 2019 г.</t>
  </si>
  <si>
    <t>За май
2019 г</t>
  </si>
  <si>
    <t>Остаток денежных средств с учетом выполнения за июнь 2019 г.</t>
  </si>
  <si>
    <t>За июнь
2019 г</t>
  </si>
  <si>
    <t>Остаток денежных средств с учетом выполнения за июль 2019 г.</t>
  </si>
  <si>
    <t>За июль
2019 г</t>
  </si>
  <si>
    <t>Остаток денежных средств с учетом выполнения за август 2019 г.</t>
  </si>
  <si>
    <t>За август
2019 г</t>
  </si>
  <si>
    <t>Остаток денежных средств с учетом выполнения за сентябрь 2019 г.</t>
  </si>
  <si>
    <t>За сентябрь
2019 г</t>
  </si>
  <si>
    <t>Остаток денежных средств с учетом выполнения за октябрь 2019 г.</t>
  </si>
  <si>
    <t>За октябрь
2019 г</t>
  </si>
  <si>
    <t>Остаток денежных средств с учетом выполнения за ноябрь 2019 г.</t>
  </si>
  <si>
    <t>За ноябрь
2019 г</t>
  </si>
  <si>
    <t>Остаток денежных средств с учетом выполнения за декабрь 2019 г.</t>
  </si>
  <si>
    <t>За декабрь
2019 г</t>
  </si>
  <si>
    <t>План на 2019 г</t>
  </si>
  <si>
    <t>Начисление по текущему ремонту на 2019 год</t>
  </si>
  <si>
    <t>Остаток денежных средств за 2019 г.</t>
  </si>
  <si>
    <t>Остаток денежных средств с 2012-2019 г.г.</t>
  </si>
  <si>
    <t>Остаток
с 12-18 г (-перерасход; +недопоставка)</t>
  </si>
  <si>
    <t>№ ЖЭС</t>
  </si>
  <si>
    <t>Теплоизоляция верхнего розлива системы центрального отопления (по всей разводке)</t>
  </si>
  <si>
    <t>Теплоизоляция участков вент.каналов, расположенных в чердачном помещениии</t>
  </si>
  <si>
    <t>Замена входных дверей (в том числе теплоизоляция) в чердачном помещении</t>
  </si>
  <si>
    <t>Устройство дополнительной вентиляции в чердачном помещении (прикарнизаных и коньковых продухов, слуховых окон)</t>
  </si>
  <si>
    <t>Вывод канализационных вытяжек за пределы кровли</t>
  </si>
  <si>
    <t>Замена почтовых ящиков</t>
  </si>
  <si>
    <t>Выполнение за 2019 г</t>
  </si>
  <si>
    <t>За февраль
2019 г</t>
  </si>
  <si>
    <t>За март
2019 г</t>
  </si>
  <si>
    <t xml:space="preserve"> </t>
  </si>
  <si>
    <t>Ветераны</t>
  </si>
  <si>
    <t>л/кл №5, где кв.48-61</t>
  </si>
  <si>
    <t>л/кл №6, где кв.63 (ч/ход)</t>
  </si>
  <si>
    <t>л/кл №5, где кв.57-80; л/кл №6, где кв.82-92</t>
  </si>
  <si>
    <t>л/кл №4, где кв.35-52; л/кл №6, где кв.83-90</t>
  </si>
  <si>
    <t>л/кл №1, где кв.2-12</t>
  </si>
  <si>
    <t>л/кл №5, где кв.51,63</t>
  </si>
  <si>
    <t>л/кл №1, где кв.1 (ч/ход)</t>
  </si>
  <si>
    <t>л/кл №13, где кв.175-202</t>
  </si>
  <si>
    <t>л/кл №1, где кв.3-13</t>
  </si>
  <si>
    <t>л/кл №2, где кв.20-31</t>
  </si>
  <si>
    <t>л/кл №1, где кв.2-5</t>
  </si>
  <si>
    <t>л/кл №3, где кв.21-23,64,65</t>
  </si>
  <si>
    <t>л/кл №2, где кв.12,14,25,26</t>
  </si>
  <si>
    <t>л/кл №4, где кв.20,22,39,40,46</t>
  </si>
  <si>
    <t>л/кл №2, где кв.5,6</t>
  </si>
  <si>
    <t>л/кл №3, где кв.26,35,37,38</t>
  </si>
  <si>
    <t>л/кл №9, где кв.121-126; л/кл, где кв.21,22</t>
  </si>
  <si>
    <t>л/кл №3, где кв.16-25</t>
  </si>
  <si>
    <t>л/кл №3, где кв.23-40</t>
  </si>
  <si>
    <t>л/кл №4, где кв.17,35-38,41,44,46,48,50,56 (ч/ход); л/кл №5, где кв.40 (ч/ход)</t>
  </si>
  <si>
    <t>л/кл №2, где кв.7-9,19-22; л/кл №4, где кв.25,33-36</t>
  </si>
  <si>
    <t>л/кл №2, где кв.11-14,16-21,65</t>
  </si>
  <si>
    <t>л/кл №2, где кв.17-28</t>
  </si>
  <si>
    <t>л/кл №2, где кв.18-34</t>
  </si>
  <si>
    <t>л/кл №3, где кв.29,30</t>
  </si>
  <si>
    <t>л/кл №3, где кв.8,10,12,14,16</t>
  </si>
  <si>
    <t>л/кл №4, где кв.21-26</t>
  </si>
  <si>
    <t>л/кл №1, где кв.13-27</t>
  </si>
  <si>
    <t>л/кл №1, где кв.3-10</t>
  </si>
  <si>
    <t>л/кл №1, где кв.1,3,6,7,10,11,16</t>
  </si>
  <si>
    <t>л/кл №1, где кв.1-4</t>
  </si>
  <si>
    <t>л/кл №2, где кв.1,4,5,8,11,15,18-30</t>
  </si>
  <si>
    <t>где кв.18,19</t>
  </si>
  <si>
    <t>где кв.53</t>
  </si>
  <si>
    <t>л/кл №5, где кв.45-47</t>
  </si>
  <si>
    <t>л/кл №2, где кв.7-13,35</t>
  </si>
  <si>
    <t>л/кл №5, где кв.31-50</t>
  </si>
  <si>
    <t>л/кл №3, где кв.28-51</t>
  </si>
  <si>
    <t>л/кл №1, где кв.2-6,101; л/кл №11, где кв.84</t>
  </si>
  <si>
    <t>где кв.27,60</t>
  </si>
  <si>
    <t>л/кл №5, где кв.16,18,20,65,28,37,34,73; л/кл №8</t>
  </si>
  <si>
    <t>л/кл №1, где кв.1-17</t>
  </si>
  <si>
    <t>л/кл №1, где кв.15-32</t>
  </si>
  <si>
    <t>л/кл №1, где кв.56-75</t>
  </si>
  <si>
    <t>л/кл №1, где кв.2-18</t>
  </si>
  <si>
    <t>л/кл №3, где кв.92,83,60,70,66,84,64,76,59,85,62,77; л/кл №6, где кв.31-46,73</t>
  </si>
  <si>
    <t>л/кл №4, где кв.25-40</t>
  </si>
  <si>
    <t>л/кл №1, где кв.1-20</t>
  </si>
  <si>
    <t>л/кл №1, где кв.2-10</t>
  </si>
  <si>
    <t>л/кл №3, где кв.17,18,21,23,25,30,32,33</t>
  </si>
  <si>
    <t>л/кл №1, где кв.1-9</t>
  </si>
  <si>
    <t>л/кл №2, где кв.14-29</t>
  </si>
  <si>
    <t>л/кл №3, где кв.25-36; л/кл №6, где кв.61-72,202,203</t>
  </si>
  <si>
    <t>л/кл №1, где кв.1-25</t>
  </si>
  <si>
    <t>л/кл №3, где кв.19-27</t>
  </si>
  <si>
    <t>л/кл №1, где кв.6-17,33,34</t>
  </si>
  <si>
    <t>л/кл №1, где кв.1-24</t>
  </si>
  <si>
    <t>л/кл №2, где кв.17-22</t>
  </si>
  <si>
    <t>л/кл №2, где кв.13-29</t>
  </si>
  <si>
    <t>л/кл №2, где кв.24-27, 45,52</t>
  </si>
  <si>
    <t>л/кл №2, где кв.18-38</t>
  </si>
  <si>
    <t>л/кл №4, где кв.60-74</t>
  </si>
  <si>
    <t>где кв.12-22,37; л/кл №3, где кв.24-33,38,11</t>
  </si>
  <si>
    <t>л/кл №1, где кв.3-26</t>
  </si>
  <si>
    <t>л/кл №2, где кв.27-46</t>
  </si>
  <si>
    <t>л/кл №2, где кв.6,9,10,13,14</t>
  </si>
  <si>
    <t>л/кл №3, где кв.16-21</t>
  </si>
  <si>
    <t>л/кл №1, где кв.5-11</t>
  </si>
  <si>
    <t>л/кл №1, где кв.1-7</t>
  </si>
  <si>
    <t>л/кл №2, где кв.32-41</t>
  </si>
  <si>
    <t>л/кл №1, где кв.1-21,67</t>
  </si>
  <si>
    <t>л/кл №6, где кв.74-93,126,127,128; л/кл №7, где кв.95-113</t>
  </si>
  <si>
    <t>л/кл №1, где кв.1-14</t>
  </si>
  <si>
    <t>л/кл №1, где кв.5-19</t>
  </si>
  <si>
    <t>л/кл №6, где кв.58-77</t>
  </si>
  <si>
    <t>л/кл №3, где кв.21-52</t>
  </si>
  <si>
    <t>л/кл №10, где кв.93-102</t>
  </si>
  <si>
    <t>Льва Толстого ул., д.1-3, литера Б</t>
  </si>
  <si>
    <t>л/кл №1, где кв.36-55</t>
  </si>
  <si>
    <t>л/кл №3, где кв.40-45</t>
  </si>
  <si>
    <t>л/кл №4, где кв.44-68</t>
  </si>
  <si>
    <t>л/кл №3, где кв.36-46</t>
  </si>
  <si>
    <t>л/кл №1, где кв.1-36</t>
  </si>
  <si>
    <t>л/кл №2, где кв.13-20</t>
  </si>
  <si>
    <t>л/кл №2, где кв.7-22</t>
  </si>
  <si>
    <t>л/кл №1, где кв.1-6</t>
  </si>
  <si>
    <t>частичное окрашивание фасада</t>
  </si>
  <si>
    <t>частичное окрашивание лкл 2</t>
  </si>
  <si>
    <t>1  м канализ</t>
  </si>
  <si>
    <t>2 м цо</t>
  </si>
  <si>
    <t>2 м канализац</t>
  </si>
  <si>
    <t>частичное окрашивание фасада+2 м цо</t>
  </si>
  <si>
    <t>2 м канализ</t>
  </si>
  <si>
    <t>цементирование пола</t>
  </si>
  <si>
    <t>частичное окрашивание лкл 1</t>
  </si>
  <si>
    <t>частичное окрашивание  фасад</t>
  </si>
  <si>
    <t>1 м гвс</t>
  </si>
  <si>
    <t>1 м цо</t>
  </si>
  <si>
    <t>л/кл №1, где кв.1-8</t>
  </si>
  <si>
    <t>частичное окрашивание фасада+ водосточка</t>
  </si>
  <si>
    <t>частичный ремонт фасада</t>
  </si>
  <si>
    <t>1 кран, чердак</t>
  </si>
  <si>
    <t>колпаки</t>
  </si>
  <si>
    <t>Подрезова ул., д.16, литера Л</t>
  </si>
  <si>
    <t>частичное окрашивание фасада+ колпак</t>
  </si>
  <si>
    <t>доп к косметическому ремонту лкл №4</t>
  </si>
  <si>
    <t>окрашвание фасада+ лкл №2</t>
  </si>
  <si>
    <t>0,4 м цо+ окраш фасада</t>
  </si>
  <si>
    <t>окрашивание лифта</t>
  </si>
  <si>
    <t>частичное окрашивание фасада+1 м цо</t>
  </si>
  <si>
    <t>1 м канализ</t>
  </si>
  <si>
    <t>л/кл 2</t>
  </si>
  <si>
    <t>л/кл №2</t>
  </si>
  <si>
    <t>л/кл №1</t>
  </si>
  <si>
    <t>ремонт кровли над кв.35</t>
  </si>
  <si>
    <t>частичное окрашивание лкл №1</t>
  </si>
  <si>
    <t>1 м канализации</t>
  </si>
  <si>
    <t>замена выпуска</t>
  </si>
  <si>
    <t>частичное окрашивание фасада+ 2 м электропроводки</t>
  </si>
  <si>
    <t>1 сгон</t>
  </si>
  <si>
    <t>2 сгона</t>
  </si>
  <si>
    <t>1 м цо кв.15</t>
  </si>
  <si>
    <t>частичное окрашивание</t>
  </si>
  <si>
    <t>л/кл №1, где кв.3-14</t>
  </si>
  <si>
    <t>л/кл №2, где кв.24-40</t>
  </si>
  <si>
    <t>консервация фасада</t>
  </si>
  <si>
    <t>1 м хвс</t>
  </si>
  <si>
    <t>ремонт кровли над кв.6</t>
  </si>
  <si>
    <t>2 м цо+ремонт кровли над кв.119,73</t>
  </si>
  <si>
    <t>частичное окрашивание фасада+ремонт дымохода</t>
  </si>
  <si>
    <t>2 м хвс</t>
  </si>
  <si>
    <t>ремонт кровли</t>
  </si>
  <si>
    <t>выпуск</t>
  </si>
  <si>
    <t>ремонт кровли где кв.17</t>
  </si>
  <si>
    <t>ремонт крыльца где кв.8</t>
  </si>
  <si>
    <t>ремонт кровли над кв.8</t>
  </si>
  <si>
    <t>ремонт кровли где кв.15</t>
  </si>
  <si>
    <t>лифт</t>
  </si>
  <si>
    <t>ремонт кровли кв.66</t>
  </si>
  <si>
    <t>ремонт кровли кв.12</t>
  </si>
  <si>
    <t>ремонт кровли кв.15+частичное окрашивание фасада</t>
  </si>
  <si>
    <t xml:space="preserve">ремонт кровли </t>
  </si>
  <si>
    <t>ремонт кровли кв.9</t>
  </si>
  <si>
    <t>вывод канализ за пределы кровли</t>
  </si>
  <si>
    <t>1 шт кран+частичное окрашивание фасада</t>
  </si>
  <si>
    <t>вывод канализ за пределы кровли+цементирование пола</t>
  </si>
  <si>
    <t>частичное окрашивание фасада+цементирование пола</t>
  </si>
  <si>
    <t>локальный ремонт, где кв.41</t>
  </si>
  <si>
    <t>локальный ремонт лкл №1</t>
  </si>
  <si>
    <t>локальный ремонт лкл, где кв.21</t>
  </si>
  <si>
    <t>локальный ремонт лкл №3</t>
  </si>
  <si>
    <t>локальный ремонт, где кв.90</t>
  </si>
  <si>
    <t>локальный ремонт, где кв.24</t>
  </si>
  <si>
    <t>л/кл №4</t>
  </si>
  <si>
    <t>л/кл №6, где кв.83; л/кл №5, где кв.60-77</t>
  </si>
  <si>
    <t>л/кл №4, где кв.59-70</t>
  </si>
  <si>
    <t>л/кл №6, где кв.83-90</t>
  </si>
  <si>
    <t>л/кл №1, где кв.1-10</t>
  </si>
  <si>
    <t>л/кл №3</t>
  </si>
  <si>
    <t xml:space="preserve">л/кл </t>
  </si>
  <si>
    <t>л/кл №4, где кв.27-40</t>
  </si>
  <si>
    <t>частичное олкрашивание фасада</t>
  </si>
  <si>
    <t>1 кран</t>
  </si>
  <si>
    <t>2 кран</t>
  </si>
  <si>
    <t>локальный ремонт, где кв.67, частичное окрашивание фасада</t>
  </si>
  <si>
    <t>3 крана</t>
  </si>
  <si>
    <t>частичяное окрашивание фасада</t>
  </si>
  <si>
    <t>локальный ремонт лкл №3+ 2 м цо</t>
  </si>
  <si>
    <t>частичное окрашивание фасада+ 2 м цо</t>
  </si>
  <si>
    <t>частичное окрашивание лкл, где кв.13</t>
  </si>
  <si>
    <t>частичное окрашивание частичное фасада</t>
  </si>
  <si>
    <t>над кв.40</t>
  </si>
  <si>
    <t>над кв.9</t>
  </si>
  <si>
    <t>над кв.10</t>
  </si>
  <si>
    <t>1 водосточка</t>
  </si>
  <si>
    <t>частичное окрашивание лкл №3</t>
  </si>
  <si>
    <t>промазка кровли</t>
  </si>
  <si>
    <t>частичное окршивание фасада</t>
  </si>
  <si>
    <t>над кв.38+частичное окрашивание фасада</t>
  </si>
  <si>
    <t>промазка кв.16,31</t>
  </si>
  <si>
    <t xml:space="preserve">частичное окрашивание фсада </t>
  </si>
  <si>
    <t>над кв.61</t>
  </si>
  <si>
    <t>лкл №2 штуткатурка</t>
  </si>
  <si>
    <t>частичное окрашивание фасада+лкл №1</t>
  </si>
  <si>
    <t>2 м гвс</t>
  </si>
  <si>
    <t>частчиное окрашивание фасада</t>
  </si>
  <si>
    <t>частичное окрашивание парадной 8,15</t>
  </si>
  <si>
    <t>частчиный ремонт лкл №4 доп рпботы</t>
  </si>
  <si>
    <t>л/кл №1, где кв.1-18</t>
  </si>
  <si>
    <t>л/кл №1,галерея №5, где кв.82-105</t>
  </si>
  <si>
    <t>л/кл №2, где кв.6-14</t>
  </si>
  <si>
    <t>1 шт сгон+1 шт автомат</t>
  </si>
  <si>
    <t>2 шт. запорная арматура</t>
  </si>
  <si>
    <t>водосточка</t>
  </si>
  <si>
    <t>ремонт пола+окраска фасада</t>
  </si>
  <si>
    <t>кровля+фасад</t>
  </si>
  <si>
    <t>фасад</t>
  </si>
  <si>
    <t>установка решетки лкл №3</t>
  </si>
  <si>
    <t>кровля</t>
  </si>
  <si>
    <t>лкл №2</t>
  </si>
  <si>
    <t>сгон</t>
  </si>
  <si>
    <t>лкл №1</t>
  </si>
  <si>
    <t>лкл №11</t>
  </si>
  <si>
    <t>лкл где кв.48</t>
  </si>
  <si>
    <t>двери</t>
  </si>
  <si>
    <t>сгоны</t>
  </si>
  <si>
    <t>двери 1 шт, где кв.78</t>
  </si>
  <si>
    <t>частичная замена электропроводки 3 м</t>
  </si>
  <si>
    <t>розетка</t>
  </si>
  <si>
    <t>флюгарки кв.12</t>
  </si>
  <si>
    <t>гвс</t>
  </si>
  <si>
    <t xml:space="preserve">хвс 1 м </t>
  </si>
  <si>
    <t>козырек</t>
  </si>
  <si>
    <t xml:space="preserve"> козырек</t>
  </si>
  <si>
    <t>л/кл №1, где кв.7-18</t>
  </si>
  <si>
    <t>л/кл №2, где кв.7,9,19,22; №4, где кв.25,33,36</t>
  </si>
  <si>
    <t>л/кл №1, где кв.4-12</t>
  </si>
  <si>
    <t xml:space="preserve">частичное окршивание </t>
  </si>
  <si>
    <t>частичное окрашщивание вод.труб</t>
  </si>
  <si>
    <t>где кв.27 флюгарка</t>
  </si>
  <si>
    <t>сгон 3 шт</t>
  </si>
  <si>
    <t xml:space="preserve">сгоны </t>
  </si>
  <si>
    <t>окрашивание фасада+флюгарки кв.14</t>
  </si>
  <si>
    <t>1 м цо+частичное окрашивание фасада</t>
  </si>
  <si>
    <t xml:space="preserve"> 1 м цо</t>
  </si>
  <si>
    <t>2  смена выключателей</t>
  </si>
  <si>
    <t>2 выключателя</t>
  </si>
  <si>
    <t>2 выключ</t>
  </si>
  <si>
    <t>2 выключат</t>
  </si>
  <si>
    <t>1 выключ</t>
  </si>
  <si>
    <t>4 выключ</t>
  </si>
  <si>
    <t>выключ</t>
  </si>
  <si>
    <t>4 выключ+частичное окрашивание лкл №2</t>
  </si>
  <si>
    <t>частичное окрашивание фасада, где кв.45</t>
  </si>
  <si>
    <t>частичное окрашивание лкл (прием)</t>
  </si>
  <si>
    <t>частичное окрашиванеи лкл, где кв.23</t>
  </si>
  <si>
    <t>частичное окрашивание лул №2</t>
  </si>
  <si>
    <t>частичное окрашивание лкл,где квы.24, тамбур</t>
  </si>
  <si>
    <t>частичное окрашивание лкл №2</t>
  </si>
  <si>
    <t>частичное окрашивание лкл №5</t>
  </si>
  <si>
    <t>0,035 п</t>
  </si>
  <si>
    <t>изоляция верхнего розлива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</si>
</sst>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0.00000"/>
    <numFmt numFmtId="165" formatCode="#,##0.00000"/>
    <numFmt numFmtId="166" formatCode="0.000"/>
    <numFmt numFmtId="167" formatCode="#,##0.000"/>
  </numFmts>
  <fonts count="15" x14ac:knownFonts="1">
    <font>
      <sz val="11"/>
      <color rgb="FF000000"/>
      <name val="Calibri"/>
      <family val="2"/>
      <charset val="204"/>
    </font>
    <font>
      <sz val="12"/>
      <name val="Times New Roman"/>
      <family val="1"/>
      <charset val="204"/>
    </font>
    <font>
      <b/>
      <sz val="12"/>
      <color rgb="FF000000"/>
      <name val="Times New Roman"/>
      <family val="1"/>
      <charset val="204"/>
    </font>
    <font>
      <b/>
      <sz val="12"/>
      <name val="Times New Roman"/>
      <family val="1"/>
      <charset val="204"/>
    </font>
    <font>
      <sz val="11"/>
      <name val="Calibri"/>
      <family val="2"/>
      <charset val="1"/>
    </font>
    <font>
      <b/>
      <sz val="11"/>
      <name val="Calibri"/>
      <family val="2"/>
      <charset val="204"/>
    </font>
    <font>
      <sz val="10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sz val="11"/>
      <name val="Times New Roman"/>
      <family val="1"/>
      <charset val="204"/>
    </font>
    <font>
      <sz val="11"/>
      <color rgb="FF000000"/>
      <name val="Calibri"/>
      <family val="2"/>
      <charset val="204"/>
    </font>
    <font>
      <b/>
      <sz val="11"/>
      <color rgb="FF000000"/>
      <name val="Times New Roman"/>
      <family val="1"/>
      <charset val="204"/>
    </font>
    <font>
      <b/>
      <sz val="11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name val="Arial Cyr"/>
      <charset val="204"/>
    </font>
  </fonts>
  <fills count="7">
    <fill>
      <patternFill patternType="none"/>
    </fill>
    <fill>
      <patternFill patternType="gray125"/>
    </fill>
    <fill>
      <patternFill patternType="solid">
        <fgColor rgb="FFFFFFFF"/>
        <bgColor rgb="FFFFFFCC"/>
      </patternFill>
    </fill>
    <fill>
      <patternFill patternType="solid">
        <fgColor rgb="FFFFFF00"/>
        <bgColor rgb="FFFFFF00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/>
        <bgColor indexed="64"/>
      </patternFill>
    </fill>
  </fills>
  <borders count="8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</borders>
  <cellStyleXfs count="3">
    <xf numFmtId="0" fontId="0" fillId="0" borderId="0"/>
    <xf numFmtId="0" fontId="9" fillId="0" borderId="0"/>
    <xf numFmtId="0" fontId="14" fillId="0" borderId="0"/>
  </cellStyleXfs>
  <cellXfs count="120">
    <xf numFmtId="0" fontId="0" fillId="0" borderId="0" xfId="0"/>
    <xf numFmtId="0" fontId="9" fillId="0" borderId="0" xfId="1"/>
    <xf numFmtId="0" fontId="3" fillId="2" borderId="1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vertical="top"/>
    </xf>
    <xf numFmtId="4" fontId="4" fillId="2" borderId="1" xfId="0" applyNumberFormat="1" applyFont="1" applyFill="1" applyBorder="1" applyAlignment="1">
      <alignment vertical="top"/>
    </xf>
    <xf numFmtId="4" fontId="4" fillId="2" borderId="2" xfId="0" applyNumberFormat="1" applyFont="1" applyFill="1" applyBorder="1" applyAlignment="1">
      <alignment vertical="top"/>
    </xf>
    <xf numFmtId="4" fontId="0" fillId="0" borderId="1" xfId="0" applyNumberFormat="1" applyBorder="1"/>
    <xf numFmtId="4" fontId="5" fillId="2" borderId="1" xfId="0" applyNumberFormat="1" applyFont="1" applyFill="1" applyBorder="1" applyAlignment="1">
      <alignment vertical="top"/>
    </xf>
    <xf numFmtId="4" fontId="5" fillId="2" borderId="2" xfId="0" applyNumberFormat="1" applyFont="1" applyFill="1" applyBorder="1" applyAlignment="1">
      <alignment vertical="top"/>
    </xf>
    <xf numFmtId="0" fontId="1" fillId="2" borderId="0" xfId="0" applyFont="1" applyFill="1" applyAlignment="1">
      <alignment vertical="top"/>
    </xf>
    <xf numFmtId="0" fontId="1" fillId="2" borderId="0" xfId="0" applyFont="1" applyFill="1" applyAlignment="1">
      <alignment horizontal="center" vertical="top"/>
    </xf>
    <xf numFmtId="0" fontId="6" fillId="2" borderId="0" xfId="0" applyFont="1" applyFill="1" applyAlignment="1">
      <alignment vertical="top"/>
    </xf>
    <xf numFmtId="0" fontId="7" fillId="0" borderId="1" xfId="0" applyFont="1" applyBorder="1" applyAlignment="1">
      <alignment horizontal="center" vertical="center"/>
    </xf>
    <xf numFmtId="0" fontId="7" fillId="0" borderId="0" xfId="0" applyFont="1"/>
    <xf numFmtId="0" fontId="7" fillId="0" borderId="0" xfId="0" applyFont="1" applyAlignment="1">
      <alignment horizontal="center" vertical="center"/>
    </xf>
    <xf numFmtId="165" fontId="7" fillId="0" borderId="0" xfId="0" applyNumberFormat="1" applyFont="1" applyAlignment="1">
      <alignment horizontal="center" vertical="center"/>
    </xf>
    <xf numFmtId="165" fontId="10" fillId="0" borderId="1" xfId="0" applyNumberFormat="1" applyFont="1" applyBorder="1" applyAlignment="1">
      <alignment horizontal="center" vertical="center"/>
    </xf>
    <xf numFmtId="164" fontId="7" fillId="0" borderId="0" xfId="0" applyNumberFormat="1" applyFont="1" applyAlignment="1">
      <alignment horizontal="center" vertical="center"/>
    </xf>
    <xf numFmtId="0" fontId="10" fillId="0" borderId="1" xfId="0" applyFont="1" applyBorder="1" applyAlignment="1">
      <alignment horizontal="center" vertical="center"/>
    </xf>
    <xf numFmtId="0" fontId="10" fillId="0" borderId="1" xfId="0" applyFont="1" applyBorder="1"/>
    <xf numFmtId="0" fontId="10" fillId="0" borderId="0" xfId="0" applyFont="1"/>
    <xf numFmtId="165" fontId="7" fillId="0" borderId="1" xfId="0" applyNumberFormat="1" applyFont="1" applyBorder="1" applyAlignment="1">
      <alignment horizontal="center" vertical="center"/>
    </xf>
    <xf numFmtId="165" fontId="8" fillId="0" borderId="1" xfId="1" applyNumberFormat="1" applyFont="1" applyBorder="1" applyAlignment="1">
      <alignment horizontal="center" vertical="center"/>
    </xf>
    <xf numFmtId="4" fontId="8" fillId="0" borderId="1" xfId="1" applyNumberFormat="1" applyFont="1" applyBorder="1" applyAlignment="1">
      <alignment horizontal="center" vertical="center"/>
    </xf>
    <xf numFmtId="4" fontId="11" fillId="0" borderId="1" xfId="1" applyNumberFormat="1" applyFont="1" applyBorder="1" applyAlignment="1">
      <alignment horizontal="center" vertical="center"/>
    </xf>
    <xf numFmtId="3" fontId="8" fillId="0" borderId="1" xfId="1" applyNumberFormat="1" applyFont="1" applyBorder="1" applyAlignment="1">
      <alignment horizontal="center" vertical="center"/>
    </xf>
    <xf numFmtId="3" fontId="11" fillId="0" borderId="1" xfId="1" applyNumberFormat="1" applyFont="1" applyBorder="1" applyAlignment="1">
      <alignment horizontal="center" vertical="center"/>
    </xf>
    <xf numFmtId="0" fontId="8" fillId="0" borderId="1" xfId="1" applyFont="1" applyFill="1" applyBorder="1" applyAlignment="1">
      <alignment horizontal="left"/>
    </xf>
    <xf numFmtId="166" fontId="8" fillId="5" borderId="1" xfId="0" applyNumberFormat="1" applyFont="1" applyFill="1" applyBorder="1" applyAlignment="1">
      <alignment horizontal="center" vertical="center" wrapText="1"/>
    </xf>
    <xf numFmtId="166" fontId="7" fillId="0" borderId="0" xfId="0" applyNumberFormat="1" applyFont="1"/>
    <xf numFmtId="166" fontId="7" fillId="0" borderId="0" xfId="0" applyNumberFormat="1" applyFont="1" applyFill="1"/>
    <xf numFmtId="166" fontId="7" fillId="5" borderId="0" xfId="0" applyNumberFormat="1" applyFont="1" applyFill="1"/>
    <xf numFmtId="167" fontId="8" fillId="0" borderId="1" xfId="1" applyNumberFormat="1" applyFont="1" applyBorder="1" applyAlignment="1">
      <alignment horizontal="center" vertical="center"/>
    </xf>
    <xf numFmtId="0" fontId="8" fillId="5" borderId="1" xfId="1" applyFont="1" applyFill="1" applyBorder="1" applyAlignment="1">
      <alignment horizontal="left"/>
    </xf>
    <xf numFmtId="0" fontId="7" fillId="5" borderId="0" xfId="0" applyFont="1" applyFill="1" applyAlignment="1">
      <alignment horizontal="center" vertical="center"/>
    </xf>
    <xf numFmtId="0" fontId="7" fillId="5" borderId="1" xfId="0" applyFont="1" applyFill="1" applyBorder="1" applyAlignment="1">
      <alignment horizontal="center" vertical="center"/>
    </xf>
    <xf numFmtId="165" fontId="8" fillId="5" borderId="1" xfId="1" applyNumberFormat="1" applyFont="1" applyFill="1" applyBorder="1" applyAlignment="1">
      <alignment horizontal="center" vertical="center"/>
    </xf>
    <xf numFmtId="166" fontId="8" fillId="0" borderId="1" xfId="0" applyNumberFormat="1" applyFont="1" applyFill="1" applyBorder="1" applyAlignment="1">
      <alignment horizontal="center" vertical="center" wrapText="1"/>
    </xf>
    <xf numFmtId="166" fontId="8" fillId="0" borderId="1" xfId="1" applyNumberFormat="1" applyFont="1" applyBorder="1" applyAlignment="1" applyProtection="1">
      <alignment horizontal="center" vertical="center" wrapText="1"/>
    </xf>
    <xf numFmtId="0" fontId="7" fillId="4" borderId="3" xfId="0" applyFont="1" applyFill="1" applyBorder="1" applyAlignment="1">
      <alignment horizontal="center" vertical="center" wrapText="1"/>
    </xf>
    <xf numFmtId="0" fontId="7" fillId="4" borderId="4" xfId="0" applyFont="1" applyFill="1" applyBorder="1" applyAlignment="1">
      <alignment horizontal="center" vertical="center" wrapText="1"/>
    </xf>
    <xf numFmtId="164" fontId="8" fillId="4" borderId="3" xfId="1" applyNumberFormat="1" applyFont="1" applyFill="1" applyBorder="1" applyAlignment="1" applyProtection="1">
      <alignment horizontal="center" vertical="center" wrapText="1"/>
    </xf>
    <xf numFmtId="164" fontId="8" fillId="4" borderId="4" xfId="1" applyNumberFormat="1" applyFont="1" applyFill="1" applyBorder="1" applyAlignment="1" applyProtection="1">
      <alignment horizontal="center" vertical="center" wrapText="1"/>
    </xf>
    <xf numFmtId="164" fontId="7" fillId="4" borderId="3" xfId="1" applyNumberFormat="1" applyFont="1" applyFill="1" applyBorder="1" applyAlignment="1" applyProtection="1">
      <alignment horizontal="center" vertical="center" wrapText="1"/>
    </xf>
    <xf numFmtId="164" fontId="7" fillId="4" borderId="4" xfId="1" applyNumberFormat="1" applyFont="1" applyFill="1" applyBorder="1" applyAlignment="1" applyProtection="1">
      <alignment horizontal="center" vertical="center" wrapText="1"/>
    </xf>
    <xf numFmtId="0" fontId="7" fillId="4" borderId="3" xfId="1" applyFont="1" applyFill="1" applyBorder="1" applyAlignment="1" applyProtection="1">
      <alignment horizontal="center" vertical="center" wrapText="1"/>
    </xf>
    <xf numFmtId="0" fontId="7" fillId="4" borderId="4" xfId="1" applyFont="1" applyFill="1" applyBorder="1" applyAlignment="1" applyProtection="1">
      <alignment horizontal="center" vertical="center" wrapText="1"/>
    </xf>
    <xf numFmtId="165" fontId="7" fillId="0" borderId="6" xfId="0" applyNumberFormat="1" applyFont="1" applyBorder="1" applyAlignment="1">
      <alignment horizontal="center"/>
    </xf>
    <xf numFmtId="0" fontId="7" fillId="4" borderId="3" xfId="0" applyFont="1" applyFill="1" applyBorder="1" applyAlignment="1">
      <alignment horizontal="center" vertical="center" wrapText="1"/>
    </xf>
    <xf numFmtId="0" fontId="7" fillId="4" borderId="4" xfId="0" applyFont="1" applyFill="1" applyBorder="1" applyAlignment="1">
      <alignment horizontal="center" vertical="center" wrapText="1"/>
    </xf>
    <xf numFmtId="0" fontId="7" fillId="4" borderId="3" xfId="1" applyFont="1" applyFill="1" applyBorder="1" applyAlignment="1" applyProtection="1">
      <alignment horizontal="center" vertical="center" wrapText="1"/>
    </xf>
    <xf numFmtId="0" fontId="7" fillId="4" borderId="4" xfId="1" applyFont="1" applyFill="1" applyBorder="1" applyAlignment="1" applyProtection="1">
      <alignment horizontal="center" vertical="center" wrapText="1"/>
    </xf>
    <xf numFmtId="164" fontId="7" fillId="4" borderId="3" xfId="1" applyNumberFormat="1" applyFont="1" applyFill="1" applyBorder="1" applyAlignment="1" applyProtection="1">
      <alignment horizontal="center" vertical="center" wrapText="1"/>
    </xf>
    <xf numFmtId="164" fontId="7" fillId="4" borderId="4" xfId="1" applyNumberFormat="1" applyFont="1" applyFill="1" applyBorder="1" applyAlignment="1" applyProtection="1">
      <alignment horizontal="center" vertical="center" wrapText="1"/>
    </xf>
    <xf numFmtId="166" fontId="8" fillId="0" borderId="1" xfId="0" applyNumberFormat="1" applyFont="1" applyFill="1" applyBorder="1" applyAlignment="1">
      <alignment horizontal="center" vertical="center" wrapText="1"/>
    </xf>
    <xf numFmtId="166" fontId="8" fillId="0" borderId="1" xfId="1" applyNumberFormat="1" applyFont="1" applyBorder="1" applyAlignment="1" applyProtection="1">
      <alignment horizontal="center" vertical="center" wrapText="1"/>
    </xf>
    <xf numFmtId="167" fontId="7" fillId="0" borderId="1" xfId="0" applyNumberFormat="1" applyFont="1" applyBorder="1"/>
    <xf numFmtId="167" fontId="11" fillId="0" borderId="1" xfId="1" applyNumberFormat="1" applyFont="1" applyBorder="1" applyAlignment="1">
      <alignment horizontal="center" vertical="center"/>
    </xf>
    <xf numFmtId="4" fontId="8" fillId="0" borderId="1" xfId="0" applyNumberFormat="1" applyFont="1" applyFill="1" applyBorder="1" applyAlignment="1">
      <alignment horizontal="center" vertical="center" wrapText="1"/>
    </xf>
    <xf numFmtId="4" fontId="7" fillId="0" borderId="0" xfId="0" applyNumberFormat="1" applyFont="1"/>
    <xf numFmtId="3" fontId="8" fillId="0" borderId="1" xfId="0" applyNumberFormat="1" applyFont="1" applyFill="1" applyBorder="1" applyAlignment="1">
      <alignment horizontal="center" vertical="center" wrapText="1"/>
    </xf>
    <xf numFmtId="3" fontId="7" fillId="0" borderId="0" xfId="0" applyNumberFormat="1" applyFont="1"/>
    <xf numFmtId="167" fontId="6" fillId="0" borderId="1" xfId="1" applyNumberFormat="1" applyFont="1" applyBorder="1" applyAlignment="1">
      <alignment horizontal="center" vertical="center"/>
    </xf>
    <xf numFmtId="167" fontId="12" fillId="0" borderId="1" xfId="0" applyNumberFormat="1" applyFont="1" applyBorder="1"/>
    <xf numFmtId="167" fontId="13" fillId="0" borderId="1" xfId="1" applyNumberFormat="1" applyFont="1" applyBorder="1" applyAlignment="1">
      <alignment horizontal="center" vertical="center"/>
    </xf>
    <xf numFmtId="166" fontId="12" fillId="0" borderId="0" xfId="0" applyNumberFormat="1" applyFont="1"/>
    <xf numFmtId="167" fontId="7" fillId="0" borderId="1" xfId="0" applyNumberFormat="1" applyFont="1" applyBorder="1" applyAlignment="1">
      <alignment horizontal="center"/>
    </xf>
    <xf numFmtId="166" fontId="7" fillId="0" borderId="0" xfId="0" applyNumberFormat="1" applyFont="1" applyAlignment="1">
      <alignment horizontal="center"/>
    </xf>
    <xf numFmtId="166" fontId="7" fillId="0" borderId="0" xfId="0" applyNumberFormat="1" applyFont="1" applyFill="1" applyAlignment="1">
      <alignment horizontal="center"/>
    </xf>
    <xf numFmtId="4" fontId="7" fillId="0" borderId="0" xfId="0" applyNumberFormat="1" applyFont="1" applyAlignment="1">
      <alignment horizontal="center"/>
    </xf>
    <xf numFmtId="3" fontId="7" fillId="0" borderId="0" xfId="0" applyNumberFormat="1" applyFont="1" applyAlignment="1">
      <alignment horizontal="center"/>
    </xf>
    <xf numFmtId="166" fontId="12" fillId="0" borderId="0" xfId="0" applyNumberFormat="1" applyFont="1" applyAlignment="1">
      <alignment horizontal="center"/>
    </xf>
    <xf numFmtId="166" fontId="7" fillId="5" borderId="0" xfId="0" applyNumberFormat="1" applyFont="1" applyFill="1" applyAlignment="1">
      <alignment horizontal="center"/>
    </xf>
    <xf numFmtId="0" fontId="7" fillId="0" borderId="0" xfId="0" applyFont="1" applyAlignment="1">
      <alignment horizontal="center"/>
    </xf>
    <xf numFmtId="0" fontId="10" fillId="0" borderId="0" xfId="0" applyFont="1" applyAlignment="1">
      <alignment horizontal="center"/>
    </xf>
    <xf numFmtId="0" fontId="7" fillId="4" borderId="1" xfId="0" applyFont="1" applyFill="1" applyBorder="1" applyAlignment="1">
      <alignment horizontal="center" vertical="center"/>
    </xf>
    <xf numFmtId="0" fontId="8" fillId="4" borderId="1" xfId="1" applyFont="1" applyFill="1" applyBorder="1" applyAlignment="1">
      <alignment horizontal="left"/>
    </xf>
    <xf numFmtId="165" fontId="8" fillId="4" borderId="1" xfId="1" applyNumberFormat="1" applyFont="1" applyFill="1" applyBorder="1" applyAlignment="1">
      <alignment horizontal="center" vertical="center"/>
    </xf>
    <xf numFmtId="167" fontId="8" fillId="4" borderId="1" xfId="1" applyNumberFormat="1" applyFont="1" applyFill="1" applyBorder="1" applyAlignment="1">
      <alignment horizontal="center" vertical="center"/>
    </xf>
    <xf numFmtId="4" fontId="8" fillId="4" borderId="1" xfId="1" applyNumberFormat="1" applyFont="1" applyFill="1" applyBorder="1" applyAlignment="1">
      <alignment horizontal="center" vertical="center"/>
    </xf>
    <xf numFmtId="3" fontId="8" fillId="4" borderId="1" xfId="1" applyNumberFormat="1" applyFont="1" applyFill="1" applyBorder="1" applyAlignment="1">
      <alignment horizontal="center" vertical="center"/>
    </xf>
    <xf numFmtId="167" fontId="6" fillId="4" borderId="1" xfId="1" applyNumberFormat="1" applyFont="1" applyFill="1" applyBorder="1" applyAlignment="1">
      <alignment horizontal="center" vertical="center"/>
    </xf>
    <xf numFmtId="0" fontId="7" fillId="4" borderId="0" xfId="0" applyFont="1" applyFill="1"/>
    <xf numFmtId="167" fontId="12" fillId="4" borderId="1" xfId="0" applyNumberFormat="1" applyFont="1" applyFill="1" applyBorder="1"/>
    <xf numFmtId="167" fontId="7" fillId="4" borderId="1" xfId="0" applyNumberFormat="1" applyFont="1" applyFill="1" applyBorder="1"/>
    <xf numFmtId="0" fontId="7" fillId="6" borderId="1" xfId="0" applyFont="1" applyFill="1" applyBorder="1" applyAlignment="1">
      <alignment horizontal="center" vertical="center"/>
    </xf>
    <xf numFmtId="0" fontId="8" fillId="6" borderId="1" xfId="1" applyFont="1" applyFill="1" applyBorder="1" applyAlignment="1">
      <alignment horizontal="left"/>
    </xf>
    <xf numFmtId="165" fontId="8" fillId="6" borderId="1" xfId="1" applyNumberFormat="1" applyFont="1" applyFill="1" applyBorder="1" applyAlignment="1">
      <alignment horizontal="center" vertical="center"/>
    </xf>
    <xf numFmtId="167" fontId="8" fillId="6" borderId="1" xfId="1" applyNumberFormat="1" applyFont="1" applyFill="1" applyBorder="1" applyAlignment="1">
      <alignment horizontal="center" vertical="center"/>
    </xf>
    <xf numFmtId="4" fontId="8" fillId="6" borderId="1" xfId="1" applyNumberFormat="1" applyFont="1" applyFill="1" applyBorder="1" applyAlignment="1">
      <alignment horizontal="center" vertical="center"/>
    </xf>
    <xf numFmtId="3" fontId="8" fillId="6" borderId="1" xfId="1" applyNumberFormat="1" applyFont="1" applyFill="1" applyBorder="1" applyAlignment="1">
      <alignment horizontal="center" vertical="center"/>
    </xf>
    <xf numFmtId="167" fontId="6" fillId="6" borderId="1" xfId="1" applyNumberFormat="1" applyFont="1" applyFill="1" applyBorder="1" applyAlignment="1">
      <alignment horizontal="center" vertical="center"/>
    </xf>
    <xf numFmtId="0" fontId="7" fillId="6" borderId="0" xfId="0" applyFont="1" applyFill="1"/>
    <xf numFmtId="167" fontId="8" fillId="5" borderId="1" xfId="1" applyNumberFormat="1" applyFont="1" applyFill="1" applyBorder="1" applyAlignment="1">
      <alignment horizontal="center" vertical="center"/>
    </xf>
    <xf numFmtId="4" fontId="8" fillId="5" borderId="1" xfId="1" applyNumberFormat="1" applyFont="1" applyFill="1" applyBorder="1" applyAlignment="1">
      <alignment horizontal="center" vertical="center"/>
    </xf>
    <xf numFmtId="3" fontId="8" fillId="5" borderId="1" xfId="1" applyNumberFormat="1" applyFont="1" applyFill="1" applyBorder="1" applyAlignment="1">
      <alignment horizontal="center" vertical="center"/>
    </xf>
    <xf numFmtId="167" fontId="6" fillId="5" borderId="1" xfId="1" applyNumberFormat="1" applyFont="1" applyFill="1" applyBorder="1" applyAlignment="1">
      <alignment horizontal="center" vertical="center"/>
    </xf>
    <xf numFmtId="0" fontId="7" fillId="5" borderId="0" xfId="0" applyFont="1" applyFill="1"/>
    <xf numFmtId="0" fontId="8" fillId="4" borderId="1" xfId="0" applyFont="1" applyFill="1" applyBorder="1" applyAlignment="1">
      <alignment horizontal="center" vertical="center"/>
    </xf>
    <xf numFmtId="0" fontId="8" fillId="4" borderId="0" xfId="0" applyFont="1" applyFill="1"/>
    <xf numFmtId="0" fontId="3" fillId="2" borderId="1" xfId="0" applyFont="1" applyFill="1" applyBorder="1" applyAlignment="1">
      <alignment horizontal="left" vertical="top"/>
    </xf>
    <xf numFmtId="0" fontId="7" fillId="4" borderId="3" xfId="0" applyFont="1" applyFill="1" applyBorder="1" applyAlignment="1">
      <alignment horizontal="center" vertical="center" wrapText="1"/>
    </xf>
    <xf numFmtId="0" fontId="7" fillId="4" borderId="4" xfId="0" applyFont="1" applyFill="1" applyBorder="1" applyAlignment="1">
      <alignment horizontal="center" vertical="center" wrapText="1"/>
    </xf>
    <xf numFmtId="0" fontId="7" fillId="4" borderId="3" xfId="1" applyFont="1" applyFill="1" applyBorder="1" applyAlignment="1" applyProtection="1">
      <alignment horizontal="center" vertical="center" wrapText="1"/>
    </xf>
    <xf numFmtId="0" fontId="7" fillId="4" borderId="4" xfId="1" applyFont="1" applyFill="1" applyBorder="1" applyAlignment="1" applyProtection="1">
      <alignment horizontal="center" vertical="center" wrapText="1"/>
    </xf>
    <xf numFmtId="164" fontId="7" fillId="4" borderId="3" xfId="1" applyNumberFormat="1" applyFont="1" applyFill="1" applyBorder="1" applyAlignment="1" applyProtection="1">
      <alignment horizontal="center" vertical="center" wrapText="1"/>
    </xf>
    <xf numFmtId="164" fontId="7" fillId="4" borderId="4" xfId="1" applyNumberFormat="1" applyFont="1" applyFill="1" applyBorder="1" applyAlignment="1" applyProtection="1">
      <alignment horizontal="center" vertical="center" wrapText="1"/>
    </xf>
    <xf numFmtId="165" fontId="7" fillId="4" borderId="3" xfId="1" applyNumberFormat="1" applyFont="1" applyFill="1" applyBorder="1" applyAlignment="1" applyProtection="1">
      <alignment horizontal="center" vertical="center" wrapText="1"/>
    </xf>
    <xf numFmtId="165" fontId="7" fillId="4" borderId="4" xfId="1" applyNumberFormat="1" applyFont="1" applyFill="1" applyBorder="1" applyAlignment="1" applyProtection="1">
      <alignment horizontal="center" vertical="center" wrapText="1"/>
    </xf>
    <xf numFmtId="166" fontId="8" fillId="0" borderId="1" xfId="0" applyNumberFormat="1" applyFont="1" applyFill="1" applyBorder="1" applyAlignment="1">
      <alignment horizontal="center" vertical="center" wrapText="1"/>
    </xf>
    <xf numFmtId="166" fontId="8" fillId="0" borderId="1" xfId="1" applyNumberFormat="1" applyFont="1" applyBorder="1" applyAlignment="1" applyProtection="1">
      <alignment horizontal="center" vertical="center" wrapText="1"/>
    </xf>
    <xf numFmtId="166" fontId="8" fillId="0" borderId="2" xfId="0" applyNumberFormat="1" applyFont="1" applyFill="1" applyBorder="1" applyAlignment="1">
      <alignment horizontal="center" vertical="center" wrapText="1"/>
    </xf>
    <xf numFmtId="166" fontId="8" fillId="0" borderId="5" xfId="0" applyNumberFormat="1" applyFont="1" applyFill="1" applyBorder="1" applyAlignment="1">
      <alignment horizontal="center" vertical="center" wrapText="1"/>
    </xf>
    <xf numFmtId="166" fontId="8" fillId="0" borderId="2" xfId="1" applyNumberFormat="1" applyFont="1" applyBorder="1" applyAlignment="1" applyProtection="1">
      <alignment horizontal="center" vertical="center" wrapText="1"/>
    </xf>
    <xf numFmtId="166" fontId="8" fillId="0" borderId="7" xfId="1" applyNumberFormat="1" applyFont="1" applyBorder="1" applyAlignment="1" applyProtection="1">
      <alignment horizontal="center" vertical="center" wrapText="1"/>
    </xf>
    <xf numFmtId="166" fontId="8" fillId="0" borderId="5" xfId="1" applyNumberFormat="1" applyFont="1" applyBorder="1" applyAlignment="1" applyProtection="1">
      <alignment horizontal="center" vertical="center" wrapText="1"/>
    </xf>
  </cellXfs>
  <cellStyles count="3">
    <cellStyle name="TableStyleLight1" xfId="1"/>
    <cellStyle name="Обычный" xfId="0" builtinId="0"/>
    <cellStyle name="Обычный 2" xfId="2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FFFCC"/>
      <rgbColor rgb="FFCCFFFF"/>
      <rgbColor rgb="FF660066"/>
      <rgbColor rgb="FFFF8080"/>
      <rgbColor rgb="FF0070C0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B0F0"/>
      <rgbColor rgb="FFCCFFFF"/>
      <rgbColor rgb="FFCCFFCC"/>
      <rgbColor rgb="FFFFFF99"/>
      <rgbColor rgb="FF99CCFF"/>
      <rgbColor rgb="FFFF99CC"/>
      <rgbColor rgb="FFCC99FF"/>
      <rgbColor rgb="FFFFCC99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8.bin"/><Relationship Id="rId1" Type="http://schemas.openxmlformats.org/officeDocument/2006/relationships/printerSettings" Target="../printerSettings/printerSettings17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0.bin"/><Relationship Id="rId1" Type="http://schemas.openxmlformats.org/officeDocument/2006/relationships/printerSettings" Target="../printerSettings/printerSettings1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2.bin"/><Relationship Id="rId1" Type="http://schemas.openxmlformats.org/officeDocument/2006/relationships/printerSettings" Target="../printerSettings/printerSettings2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4.bin"/><Relationship Id="rId1" Type="http://schemas.openxmlformats.org/officeDocument/2006/relationships/printerSettings" Target="../printerSettings/printerSettings2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6.bin"/><Relationship Id="rId1" Type="http://schemas.openxmlformats.org/officeDocument/2006/relationships/printerSettings" Target="../printerSettings/printerSettings25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8.bin"/><Relationship Id="rId1" Type="http://schemas.openxmlformats.org/officeDocument/2006/relationships/printerSettings" Target="../printerSettings/printerSettings27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printerSettings" Target="../printerSettings/printerSettings5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.bin"/><Relationship Id="rId1" Type="http://schemas.openxmlformats.org/officeDocument/2006/relationships/printerSettings" Target="../printerSettings/printerSettings7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.bin"/><Relationship Id="rId1" Type="http://schemas.openxmlformats.org/officeDocument/2006/relationships/printerSettings" Target="../printerSettings/printerSettings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.bin"/><Relationship Id="rId1" Type="http://schemas.openxmlformats.org/officeDocument/2006/relationships/printerSettings" Target="../printerSettings/printerSettings11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4.bin"/><Relationship Id="rId1" Type="http://schemas.openxmlformats.org/officeDocument/2006/relationships/printerSettings" Target="../printerSettings/printerSettings13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6.bin"/><Relationship Id="rId1" Type="http://schemas.openxmlformats.org/officeDocument/2006/relationships/printerSettings" Target="../printerSettings/printerSettings1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K461"/>
  <sheetViews>
    <sheetView zoomScaleNormal="100" workbookViewId="0">
      <selection activeCell="M206" activeCellId="1" sqref="A230:XFD230 M206"/>
    </sheetView>
  </sheetViews>
  <sheetFormatPr defaultRowHeight="15" x14ac:dyDescent="0.25"/>
  <cols>
    <col min="1" max="1" width="6.7109375"/>
    <col min="2" max="2" width="42.42578125"/>
    <col min="3" max="6" width="0" hidden="1" customWidth="1"/>
    <col min="7" max="7" width="15.28515625"/>
    <col min="8" max="9" width="0" hidden="1" customWidth="1"/>
    <col min="10" max="1025" width="8.7109375" style="1"/>
  </cols>
  <sheetData>
    <row r="1" spans="1:9" ht="173.25" x14ac:dyDescent="0.25">
      <c r="A1" s="2" t="s">
        <v>0</v>
      </c>
      <c r="B1" s="3" t="s">
        <v>2</v>
      </c>
      <c r="C1" s="4" t="s">
        <v>13</v>
      </c>
      <c r="D1" s="4" t="s">
        <v>14</v>
      </c>
      <c r="E1" s="3" t="s">
        <v>15</v>
      </c>
      <c r="F1" s="3" t="s">
        <v>16</v>
      </c>
      <c r="G1" s="4" t="s">
        <v>12</v>
      </c>
      <c r="H1" s="5" t="s">
        <v>17</v>
      </c>
      <c r="I1" s="6"/>
    </row>
    <row r="2" spans="1:9" ht="15.75" x14ac:dyDescent="0.25">
      <c r="A2" s="7">
        <v>1</v>
      </c>
      <c r="B2" s="7" t="s">
        <v>18</v>
      </c>
      <c r="C2" s="8">
        <v>6048.3263413242003</v>
      </c>
      <c r="D2" s="8">
        <v>35322.225833333301</v>
      </c>
      <c r="E2" s="8">
        <f>C2*5.84*6</f>
        <v>211933.35499999998</v>
      </c>
      <c r="F2" s="8">
        <f>C2*6.21*6</f>
        <v>225360.63947773972</v>
      </c>
      <c r="G2" s="8">
        <f t="shared" ref="G2:G65" si="0">E2+F2</f>
        <v>437293.99447773967</v>
      </c>
      <c r="H2" s="9">
        <v>423866.71</v>
      </c>
      <c r="I2" s="10">
        <f t="shared" ref="I2:I65" si="1">G2-H2</f>
        <v>13427.284477739653</v>
      </c>
    </row>
    <row r="3" spans="1:9" ht="15.75" x14ac:dyDescent="0.25">
      <c r="A3" s="7">
        <v>2</v>
      </c>
      <c r="B3" s="7" t="s">
        <v>19</v>
      </c>
      <c r="C3" s="8">
        <v>1655.8010844748901</v>
      </c>
      <c r="D3" s="8">
        <v>9669.8783333333304</v>
      </c>
      <c r="E3" s="8">
        <v>58019.27</v>
      </c>
      <c r="F3" s="8">
        <v>61695.148407534201</v>
      </c>
      <c r="G3" s="8">
        <f t="shared" si="0"/>
        <v>119714.41840753419</v>
      </c>
      <c r="H3" s="9">
        <v>116038.54</v>
      </c>
      <c r="I3" s="10">
        <f t="shared" si="1"/>
        <v>3675.8784075341973</v>
      </c>
    </row>
    <row r="4" spans="1:9" ht="15.75" x14ac:dyDescent="0.25">
      <c r="A4" s="7">
        <v>3</v>
      </c>
      <c r="B4" s="7" t="s">
        <v>20</v>
      </c>
      <c r="C4" s="8">
        <v>1028.6095890411</v>
      </c>
      <c r="D4" s="8">
        <v>6007.08</v>
      </c>
      <c r="E4" s="8">
        <v>36042.480000000003</v>
      </c>
      <c r="F4" s="8">
        <v>38325.993287671197</v>
      </c>
      <c r="G4" s="8">
        <f t="shared" si="0"/>
        <v>74368.473287671193</v>
      </c>
      <c r="H4" s="9">
        <v>72084.960000000006</v>
      </c>
      <c r="I4" s="10">
        <f t="shared" si="1"/>
        <v>2283.5132876711868</v>
      </c>
    </row>
    <row r="5" spans="1:9" ht="15.75" x14ac:dyDescent="0.25">
      <c r="A5" s="7">
        <v>4</v>
      </c>
      <c r="B5" s="7" t="s">
        <v>21</v>
      </c>
      <c r="C5" s="8">
        <v>1183.3958333333301</v>
      </c>
      <c r="D5" s="8">
        <v>6911.0316666666704</v>
      </c>
      <c r="E5" s="8">
        <v>41466.19</v>
      </c>
      <c r="F5" s="8">
        <v>44093.328750000001</v>
      </c>
      <c r="G5" s="8">
        <f t="shared" si="0"/>
        <v>85559.518750000003</v>
      </c>
      <c r="H5" s="9">
        <v>82932.38</v>
      </c>
      <c r="I5" s="10">
        <f t="shared" si="1"/>
        <v>2627.1387499999983</v>
      </c>
    </row>
    <row r="6" spans="1:9" ht="15.75" x14ac:dyDescent="0.25">
      <c r="A6" s="7">
        <v>5</v>
      </c>
      <c r="B6" s="7" t="s">
        <v>22</v>
      </c>
      <c r="C6" s="8">
        <v>672.600313926941</v>
      </c>
      <c r="D6" s="8">
        <v>3927.98583333333</v>
      </c>
      <c r="E6" s="8">
        <v>23567.915000000001</v>
      </c>
      <c r="F6" s="8">
        <v>25061.087696917799</v>
      </c>
      <c r="G6" s="8">
        <f t="shared" si="0"/>
        <v>48629.0026969178</v>
      </c>
      <c r="H6" s="9">
        <v>47135.83</v>
      </c>
      <c r="I6" s="10">
        <f t="shared" si="1"/>
        <v>1493.172696917798</v>
      </c>
    </row>
    <row r="7" spans="1:9" ht="15.75" x14ac:dyDescent="0.25">
      <c r="A7" s="7">
        <v>6</v>
      </c>
      <c r="B7" s="7" t="s">
        <v>23</v>
      </c>
      <c r="C7" s="8">
        <v>563.89897260273995</v>
      </c>
      <c r="D7" s="8">
        <v>3293.17</v>
      </c>
      <c r="E7" s="8">
        <v>19759.02</v>
      </c>
      <c r="F7" s="8">
        <v>21010.875719178101</v>
      </c>
      <c r="G7" s="8">
        <f t="shared" si="0"/>
        <v>40769.895719178101</v>
      </c>
      <c r="H7" s="9">
        <v>39518.04</v>
      </c>
      <c r="I7" s="10">
        <f t="shared" si="1"/>
        <v>1251.8557191781001</v>
      </c>
    </row>
    <row r="8" spans="1:9" ht="15.75" x14ac:dyDescent="0.25">
      <c r="A8" s="7">
        <v>7</v>
      </c>
      <c r="B8" s="7" t="s">
        <v>24</v>
      </c>
      <c r="C8" s="8">
        <v>966.10002853881304</v>
      </c>
      <c r="D8" s="8">
        <v>5642.0241666666698</v>
      </c>
      <c r="E8" s="8">
        <v>33852.144999999997</v>
      </c>
      <c r="F8" s="8">
        <v>35996.887063356196</v>
      </c>
      <c r="G8" s="8">
        <f t="shared" si="0"/>
        <v>69849.032063356193</v>
      </c>
      <c r="H8" s="9">
        <v>67704.289999999994</v>
      </c>
      <c r="I8" s="10">
        <f t="shared" si="1"/>
        <v>2144.7420633561997</v>
      </c>
    </row>
    <row r="9" spans="1:9" ht="15.75" x14ac:dyDescent="0.25">
      <c r="A9" s="7">
        <v>8</v>
      </c>
      <c r="B9" s="7" t="s">
        <v>25</v>
      </c>
      <c r="C9" s="8">
        <v>625.100313926941</v>
      </c>
      <c r="D9" s="8">
        <v>3650.5858333333299</v>
      </c>
      <c r="E9" s="8">
        <v>21903.514999999999</v>
      </c>
      <c r="F9" s="8">
        <v>23291.2376969178</v>
      </c>
      <c r="G9" s="8">
        <f t="shared" si="0"/>
        <v>45194.7526969178</v>
      </c>
      <c r="H9" s="9">
        <v>43807.03</v>
      </c>
      <c r="I9" s="10">
        <f t="shared" si="1"/>
        <v>1387.7226969178009</v>
      </c>
    </row>
    <row r="10" spans="1:9" ht="15.75" x14ac:dyDescent="0.25">
      <c r="A10" s="7">
        <v>9</v>
      </c>
      <c r="B10" s="7" t="s">
        <v>26</v>
      </c>
      <c r="C10" s="8">
        <v>570.59931506849296</v>
      </c>
      <c r="D10" s="8">
        <v>3332.3</v>
      </c>
      <c r="E10" s="8">
        <v>19993.8</v>
      </c>
      <c r="F10" s="8">
        <v>21260.5304794521</v>
      </c>
      <c r="G10" s="8">
        <f t="shared" si="0"/>
        <v>41254.330479452095</v>
      </c>
      <c r="H10" s="9">
        <v>39987.599999999999</v>
      </c>
      <c r="I10" s="10">
        <f t="shared" si="1"/>
        <v>1266.7304794520969</v>
      </c>
    </row>
    <row r="11" spans="1:9" ht="15.75" x14ac:dyDescent="0.25">
      <c r="A11" s="7">
        <v>10</v>
      </c>
      <c r="B11" s="7" t="s">
        <v>27</v>
      </c>
      <c r="C11" s="8">
        <v>1749.7959474885799</v>
      </c>
      <c r="D11" s="8">
        <v>10218.8083333333</v>
      </c>
      <c r="E11" s="8">
        <v>61312.85</v>
      </c>
      <c r="F11" s="8">
        <v>65197.397003424703</v>
      </c>
      <c r="G11" s="8">
        <f t="shared" si="0"/>
        <v>126510.24700342471</v>
      </c>
      <c r="H11" s="9">
        <v>122625.7</v>
      </c>
      <c r="I11" s="10">
        <f t="shared" si="1"/>
        <v>3884.5470034247119</v>
      </c>
    </row>
    <row r="12" spans="1:9" ht="15.75" x14ac:dyDescent="0.25">
      <c r="A12" s="7">
        <v>11</v>
      </c>
      <c r="B12" s="7" t="s">
        <v>28</v>
      </c>
      <c r="C12" s="8">
        <v>1661.6095890411</v>
      </c>
      <c r="D12" s="8">
        <v>9703.7999999999993</v>
      </c>
      <c r="E12" s="8">
        <v>58222.8</v>
      </c>
      <c r="F12" s="8">
        <v>61911.573287671199</v>
      </c>
      <c r="G12" s="8">
        <f t="shared" si="0"/>
        <v>120134.3732876712</v>
      </c>
      <c r="H12" s="9">
        <v>116445.6</v>
      </c>
      <c r="I12" s="10">
        <f t="shared" si="1"/>
        <v>3688.7732876711962</v>
      </c>
    </row>
    <row r="13" spans="1:9" ht="15.75" x14ac:dyDescent="0.25">
      <c r="A13" s="7">
        <v>12</v>
      </c>
      <c r="B13" s="7" t="s">
        <v>29</v>
      </c>
      <c r="C13" s="8">
        <v>947.70034246575301</v>
      </c>
      <c r="D13" s="8">
        <v>5534.57</v>
      </c>
      <c r="E13" s="8">
        <v>33207.42</v>
      </c>
      <c r="F13" s="8">
        <v>35311.314760273999</v>
      </c>
      <c r="G13" s="8">
        <f t="shared" si="0"/>
        <v>68518.734760274005</v>
      </c>
      <c r="H13" s="9">
        <v>66414.84</v>
      </c>
      <c r="I13" s="10">
        <f t="shared" si="1"/>
        <v>2103.8947602740081</v>
      </c>
    </row>
    <row r="14" spans="1:9" ht="15.75" x14ac:dyDescent="0.25">
      <c r="A14" s="7">
        <v>13</v>
      </c>
      <c r="B14" s="7" t="s">
        <v>30</v>
      </c>
      <c r="C14" s="8">
        <v>1720.2010559360699</v>
      </c>
      <c r="D14" s="8">
        <v>10045.9741666667</v>
      </c>
      <c r="E14" s="8">
        <v>60275.845000000001</v>
      </c>
      <c r="F14" s="8">
        <v>64094.6913441781</v>
      </c>
      <c r="G14" s="8">
        <f t="shared" si="0"/>
        <v>124370.53634417811</v>
      </c>
      <c r="H14" s="9">
        <v>120551.69</v>
      </c>
      <c r="I14" s="10">
        <f t="shared" si="1"/>
        <v>3818.8463441781059</v>
      </c>
    </row>
    <row r="15" spans="1:9" ht="15.75" x14ac:dyDescent="0.25">
      <c r="A15" s="7">
        <v>14</v>
      </c>
      <c r="B15" s="7" t="s">
        <v>31</v>
      </c>
      <c r="C15" s="8">
        <v>755.00142694063902</v>
      </c>
      <c r="D15" s="8">
        <v>4409.2083333333303</v>
      </c>
      <c r="E15" s="8">
        <v>26455.25</v>
      </c>
      <c r="F15" s="8">
        <v>28131.3531678082</v>
      </c>
      <c r="G15" s="8">
        <f t="shared" si="0"/>
        <v>54586.6031678082</v>
      </c>
      <c r="H15" s="9">
        <v>52910.5</v>
      </c>
      <c r="I15" s="10">
        <f t="shared" si="1"/>
        <v>1676.1031678081999</v>
      </c>
    </row>
    <row r="16" spans="1:9" ht="15.75" x14ac:dyDescent="0.25">
      <c r="A16" s="7">
        <v>15</v>
      </c>
      <c r="B16" s="7" t="s">
        <v>32</v>
      </c>
      <c r="C16" s="8">
        <v>1607.00485159817</v>
      </c>
      <c r="D16" s="8">
        <v>9384.9083333333292</v>
      </c>
      <c r="E16" s="8">
        <v>56309.45</v>
      </c>
      <c r="F16" s="8">
        <v>59877.000770548002</v>
      </c>
      <c r="G16" s="8">
        <f t="shared" si="0"/>
        <v>116186.45077054799</v>
      </c>
      <c r="H16" s="9">
        <v>112618.9</v>
      </c>
      <c r="I16" s="10">
        <f t="shared" si="1"/>
        <v>3567.5507705479977</v>
      </c>
    </row>
    <row r="17" spans="1:9" ht="15.75" x14ac:dyDescent="0.25">
      <c r="A17" s="7">
        <v>16</v>
      </c>
      <c r="B17" s="7" t="s">
        <v>33</v>
      </c>
      <c r="C17" s="8">
        <v>1548.1903538812801</v>
      </c>
      <c r="D17" s="8">
        <v>9041.4316666666691</v>
      </c>
      <c r="E17" s="8">
        <v>54248.59</v>
      </c>
      <c r="F17" s="8">
        <v>57685.572585616501</v>
      </c>
      <c r="G17" s="8">
        <f t="shared" si="0"/>
        <v>111934.16258561649</v>
      </c>
      <c r="H17" s="9">
        <v>108497.18</v>
      </c>
      <c r="I17" s="10">
        <f t="shared" si="1"/>
        <v>3436.9825856164971</v>
      </c>
    </row>
    <row r="18" spans="1:9" ht="15.75" x14ac:dyDescent="0.25">
      <c r="A18" s="7">
        <v>17</v>
      </c>
      <c r="B18" s="7" t="s">
        <v>34</v>
      </c>
      <c r="C18" s="8">
        <v>6004.5582191780804</v>
      </c>
      <c r="D18" s="8">
        <v>35066.620000000003</v>
      </c>
      <c r="E18" s="8">
        <v>210399.72</v>
      </c>
      <c r="F18" s="8">
        <v>223729.83924657499</v>
      </c>
      <c r="G18" s="8">
        <f t="shared" si="0"/>
        <v>434129.55924657499</v>
      </c>
      <c r="H18" s="9">
        <v>420799.44</v>
      </c>
      <c r="I18" s="10">
        <f t="shared" si="1"/>
        <v>13330.119246574992</v>
      </c>
    </row>
    <row r="19" spans="1:9" ht="15.75" x14ac:dyDescent="0.25">
      <c r="A19" s="7">
        <v>18</v>
      </c>
      <c r="B19" s="7" t="s">
        <v>35</v>
      </c>
      <c r="C19" s="8">
        <v>2785.8013698630102</v>
      </c>
      <c r="D19" s="8">
        <v>16269.08</v>
      </c>
      <c r="E19" s="8">
        <v>97614.48</v>
      </c>
      <c r="F19" s="8">
        <v>103798.95904109599</v>
      </c>
      <c r="G19" s="8">
        <f t="shared" si="0"/>
        <v>201413.43904109599</v>
      </c>
      <c r="H19" s="9">
        <v>195228.96</v>
      </c>
      <c r="I19" s="10">
        <f t="shared" si="1"/>
        <v>6184.4790410959977</v>
      </c>
    </row>
    <row r="20" spans="1:9" ht="15.75" x14ac:dyDescent="0.25">
      <c r="A20" s="7">
        <v>19</v>
      </c>
      <c r="B20" s="7" t="s">
        <v>36</v>
      </c>
      <c r="C20" s="8">
        <v>6391.7284531963496</v>
      </c>
      <c r="D20" s="8">
        <v>37327.694166666697</v>
      </c>
      <c r="E20" s="8">
        <v>223966.16500000001</v>
      </c>
      <c r="F20" s="8">
        <v>238155.80216609599</v>
      </c>
      <c r="G20" s="8">
        <f t="shared" si="0"/>
        <v>462121.96716609597</v>
      </c>
      <c r="H20" s="9">
        <v>447932.33</v>
      </c>
      <c r="I20" s="10">
        <f t="shared" si="1"/>
        <v>14189.637166095956</v>
      </c>
    </row>
    <row r="21" spans="1:9" ht="15.75" x14ac:dyDescent="0.25">
      <c r="A21" s="7">
        <v>20</v>
      </c>
      <c r="B21" s="7" t="s">
        <v>37</v>
      </c>
      <c r="C21" s="8">
        <v>7005.0880422374403</v>
      </c>
      <c r="D21" s="8">
        <v>40909.714166666701</v>
      </c>
      <c r="E21" s="8">
        <v>245458.285</v>
      </c>
      <c r="F21" s="8">
        <v>261009.580453767</v>
      </c>
      <c r="G21" s="8">
        <f t="shared" si="0"/>
        <v>506467.86545376701</v>
      </c>
      <c r="H21" s="9">
        <v>490916.57</v>
      </c>
      <c r="I21" s="10">
        <f t="shared" si="1"/>
        <v>15551.295453767001</v>
      </c>
    </row>
    <row r="22" spans="1:9" ht="15.75" x14ac:dyDescent="0.25">
      <c r="A22" s="7">
        <v>21</v>
      </c>
      <c r="B22" s="7" t="s">
        <v>38</v>
      </c>
      <c r="C22" s="8">
        <v>13674.391409817399</v>
      </c>
      <c r="D22" s="8">
        <v>79858.445833333302</v>
      </c>
      <c r="E22" s="8">
        <v>479150.67499999999</v>
      </c>
      <c r="F22" s="8">
        <v>509507.82392979501</v>
      </c>
      <c r="G22" s="8">
        <f t="shared" si="0"/>
        <v>988658.49892979499</v>
      </c>
      <c r="H22" s="9">
        <v>958301.35</v>
      </c>
      <c r="I22" s="10">
        <f t="shared" si="1"/>
        <v>30357.148929795017</v>
      </c>
    </row>
    <row r="23" spans="1:9" ht="15.75" x14ac:dyDescent="0.25">
      <c r="A23" s="7">
        <v>22</v>
      </c>
      <c r="B23" s="7" t="s">
        <v>39</v>
      </c>
      <c r="C23" s="8">
        <v>2462.3020833333298</v>
      </c>
      <c r="D23" s="8">
        <v>14379.8441666667</v>
      </c>
      <c r="E23" s="8">
        <v>86279.065000000002</v>
      </c>
      <c r="F23" s="8">
        <v>91745.375625000001</v>
      </c>
      <c r="G23" s="8">
        <f t="shared" si="0"/>
        <v>178024.44062499999</v>
      </c>
      <c r="H23" s="9">
        <v>172558.13</v>
      </c>
      <c r="I23" s="10">
        <f t="shared" si="1"/>
        <v>5466.3106249999837</v>
      </c>
    </row>
    <row r="24" spans="1:9" ht="15.75" x14ac:dyDescent="0.25">
      <c r="A24" s="7">
        <v>23</v>
      </c>
      <c r="B24" s="7" t="s">
        <v>40</v>
      </c>
      <c r="C24" s="8">
        <v>5422.00313926941</v>
      </c>
      <c r="D24" s="8">
        <v>31664.4983333333</v>
      </c>
      <c r="E24" s="8">
        <v>189986.99</v>
      </c>
      <c r="F24" s="8">
        <v>202023.836969178</v>
      </c>
      <c r="G24" s="8">
        <f t="shared" si="0"/>
        <v>392010.82696917799</v>
      </c>
      <c r="H24" s="9">
        <v>379973.98</v>
      </c>
      <c r="I24" s="10">
        <f t="shared" si="1"/>
        <v>12036.846969178005</v>
      </c>
    </row>
    <row r="25" spans="1:9" ht="15.75" x14ac:dyDescent="0.25">
      <c r="A25" s="7">
        <v>24</v>
      </c>
      <c r="B25" s="7" t="s">
        <v>41</v>
      </c>
      <c r="C25" s="8">
        <v>9360.4403538812803</v>
      </c>
      <c r="D25" s="8">
        <v>54664.971666666701</v>
      </c>
      <c r="E25" s="8">
        <v>327989.83</v>
      </c>
      <c r="F25" s="8">
        <v>348770.00758561603</v>
      </c>
      <c r="G25" s="8">
        <f t="shared" si="0"/>
        <v>676759.83758561604</v>
      </c>
      <c r="H25" s="9">
        <v>655979.66</v>
      </c>
      <c r="I25" s="10">
        <f t="shared" si="1"/>
        <v>20780.177585616009</v>
      </c>
    </row>
    <row r="26" spans="1:9" ht="15.75" x14ac:dyDescent="0.25">
      <c r="A26" s="7">
        <v>25</v>
      </c>
      <c r="B26" s="7" t="s">
        <v>42</v>
      </c>
      <c r="C26" s="8">
        <v>5453.1369863013697</v>
      </c>
      <c r="D26" s="8">
        <v>31846.32</v>
      </c>
      <c r="E26" s="8">
        <v>191077.92</v>
      </c>
      <c r="F26" s="8">
        <v>203183.88410958901</v>
      </c>
      <c r="G26" s="8">
        <f t="shared" si="0"/>
        <v>394261.80410958902</v>
      </c>
      <c r="H26" s="9">
        <v>382155.84</v>
      </c>
      <c r="I26" s="10">
        <f t="shared" si="1"/>
        <v>12105.964109588997</v>
      </c>
    </row>
    <row r="27" spans="1:9" ht="15.75" x14ac:dyDescent="0.25">
      <c r="A27" s="7">
        <v>26</v>
      </c>
      <c r="B27" s="7" t="s">
        <v>43</v>
      </c>
      <c r="C27" s="8">
        <v>7292.8938356164399</v>
      </c>
      <c r="D27" s="8">
        <v>42590.5</v>
      </c>
      <c r="E27" s="8">
        <v>255543</v>
      </c>
      <c r="F27" s="8">
        <v>271733.22431506799</v>
      </c>
      <c r="G27" s="8">
        <f t="shared" si="0"/>
        <v>527276.22431506799</v>
      </c>
      <c r="H27" s="9">
        <v>511086</v>
      </c>
      <c r="I27" s="10">
        <f t="shared" si="1"/>
        <v>16190.224315067986</v>
      </c>
    </row>
    <row r="28" spans="1:9" ht="15.75" x14ac:dyDescent="0.25">
      <c r="A28" s="7">
        <v>27</v>
      </c>
      <c r="B28" s="7" t="s">
        <v>44</v>
      </c>
      <c r="C28" s="8">
        <v>2595.6729452054801</v>
      </c>
      <c r="D28" s="8">
        <v>15158.73</v>
      </c>
      <c r="E28" s="8">
        <v>90952.38</v>
      </c>
      <c r="F28" s="8">
        <v>96714.7739383562</v>
      </c>
      <c r="G28" s="8">
        <f t="shared" si="0"/>
        <v>187667.1539383562</v>
      </c>
      <c r="H28" s="9">
        <v>181904.76</v>
      </c>
      <c r="I28" s="10">
        <f t="shared" si="1"/>
        <v>5762.3939383561956</v>
      </c>
    </row>
    <row r="29" spans="1:9" ht="15.75" x14ac:dyDescent="0.25">
      <c r="A29" s="7">
        <v>28</v>
      </c>
      <c r="B29" s="7" t="s">
        <v>45</v>
      </c>
      <c r="C29" s="8">
        <v>2056.6602454337899</v>
      </c>
      <c r="D29" s="8">
        <v>12010.895833333299</v>
      </c>
      <c r="E29" s="8">
        <v>72065.375</v>
      </c>
      <c r="F29" s="8">
        <v>76631.160744862995</v>
      </c>
      <c r="G29" s="8">
        <f t="shared" si="0"/>
        <v>148696.53574486298</v>
      </c>
      <c r="H29" s="9">
        <v>144130.75</v>
      </c>
      <c r="I29" s="10">
        <f t="shared" si="1"/>
        <v>4565.7857448629802</v>
      </c>
    </row>
    <row r="30" spans="1:9" ht="15.75" x14ac:dyDescent="0.25">
      <c r="A30" s="7">
        <v>29</v>
      </c>
      <c r="B30" s="7" t="s">
        <v>46</v>
      </c>
      <c r="C30" s="8">
        <v>3038.6044520547898</v>
      </c>
      <c r="D30" s="8">
        <v>17745.45</v>
      </c>
      <c r="E30" s="8">
        <v>106472.7</v>
      </c>
      <c r="F30" s="8">
        <v>113218.40188356199</v>
      </c>
      <c r="G30" s="8">
        <f t="shared" si="0"/>
        <v>219691.10188356199</v>
      </c>
      <c r="H30" s="9">
        <v>212945.4</v>
      </c>
      <c r="I30" s="10">
        <f t="shared" si="1"/>
        <v>6745.7018835619965</v>
      </c>
    </row>
    <row r="31" spans="1:9" ht="15.75" x14ac:dyDescent="0.25">
      <c r="A31" s="7">
        <v>30</v>
      </c>
      <c r="B31" s="7" t="s">
        <v>47</v>
      </c>
      <c r="C31" s="8">
        <v>1321.10859018265</v>
      </c>
      <c r="D31" s="8">
        <v>7715.2741666666698</v>
      </c>
      <c r="E31" s="8">
        <v>46291.644999999997</v>
      </c>
      <c r="F31" s="8">
        <v>49224.506070205498</v>
      </c>
      <c r="G31" s="8">
        <f t="shared" si="0"/>
        <v>95516.151070205495</v>
      </c>
      <c r="H31" s="9">
        <v>92583.29</v>
      </c>
      <c r="I31" s="10">
        <f t="shared" si="1"/>
        <v>2932.8610702055012</v>
      </c>
    </row>
    <row r="32" spans="1:9" ht="15.75" x14ac:dyDescent="0.25">
      <c r="A32" s="7">
        <v>31</v>
      </c>
      <c r="B32" s="7" t="s">
        <v>48</v>
      </c>
      <c r="C32" s="8">
        <v>1579.50784817352</v>
      </c>
      <c r="D32" s="8">
        <v>9224.3258333333306</v>
      </c>
      <c r="E32" s="8">
        <v>55345.955000000002</v>
      </c>
      <c r="F32" s="8">
        <v>58852.462422945202</v>
      </c>
      <c r="G32" s="8">
        <f t="shared" si="0"/>
        <v>114198.4174229452</v>
      </c>
      <c r="H32" s="9">
        <v>110691.91</v>
      </c>
      <c r="I32" s="10">
        <f t="shared" si="1"/>
        <v>3506.5074229452002</v>
      </c>
    </row>
    <row r="33" spans="1:9" ht="15.75" x14ac:dyDescent="0.25">
      <c r="A33" s="7">
        <v>32</v>
      </c>
      <c r="B33" s="7" t="s">
        <v>49</v>
      </c>
      <c r="C33" s="8">
        <v>1741.3006563926899</v>
      </c>
      <c r="D33" s="8">
        <v>10169.1958333333</v>
      </c>
      <c r="E33" s="8">
        <v>61015.175000000003</v>
      </c>
      <c r="F33" s="8">
        <v>64880.862457191797</v>
      </c>
      <c r="G33" s="8">
        <f t="shared" si="0"/>
        <v>125896.03745719179</v>
      </c>
      <c r="H33" s="9">
        <v>122030.35</v>
      </c>
      <c r="I33" s="10">
        <f t="shared" si="1"/>
        <v>3865.687457191787</v>
      </c>
    </row>
    <row r="34" spans="1:9" ht="15.75" x14ac:dyDescent="0.25">
      <c r="A34" s="7">
        <v>33</v>
      </c>
      <c r="B34" s="7" t="s">
        <v>50</v>
      </c>
      <c r="C34" s="8">
        <v>2123.0263984018302</v>
      </c>
      <c r="D34" s="8">
        <v>12398.4741666667</v>
      </c>
      <c r="E34" s="8">
        <v>74390.845000000001</v>
      </c>
      <c r="F34" s="8">
        <v>79103.963604452103</v>
      </c>
      <c r="G34" s="8">
        <f t="shared" si="0"/>
        <v>153494.80860445212</v>
      </c>
      <c r="H34" s="9">
        <v>148781.69</v>
      </c>
      <c r="I34" s="10">
        <f t="shared" si="1"/>
        <v>4713.1186044521164</v>
      </c>
    </row>
    <row r="35" spans="1:9" ht="15.75" x14ac:dyDescent="0.25">
      <c r="A35" s="7">
        <v>34</v>
      </c>
      <c r="B35" s="7" t="s">
        <v>51</v>
      </c>
      <c r="C35" s="8">
        <v>6801.0993150684899</v>
      </c>
      <c r="D35" s="8">
        <v>39718.42</v>
      </c>
      <c r="E35" s="8">
        <v>238310.52</v>
      </c>
      <c r="F35" s="8">
        <v>253408.96047945201</v>
      </c>
      <c r="G35" s="8">
        <f t="shared" si="0"/>
        <v>491719.480479452</v>
      </c>
      <c r="H35" s="9">
        <v>476621.04</v>
      </c>
      <c r="I35" s="10">
        <f t="shared" si="1"/>
        <v>15098.440479452023</v>
      </c>
    </row>
    <row r="36" spans="1:9" ht="15.75" x14ac:dyDescent="0.25">
      <c r="A36" s="7">
        <v>35</v>
      </c>
      <c r="B36" s="7" t="s">
        <v>52</v>
      </c>
      <c r="C36" s="8">
        <v>4937.0948915525096</v>
      </c>
      <c r="D36" s="8">
        <v>28832.634166666699</v>
      </c>
      <c r="E36" s="8">
        <v>172995.80499999999</v>
      </c>
      <c r="F36" s="8">
        <v>183956.15565924699</v>
      </c>
      <c r="G36" s="8">
        <f t="shared" si="0"/>
        <v>356951.96065924701</v>
      </c>
      <c r="H36" s="9">
        <v>345991.61</v>
      </c>
      <c r="I36" s="10">
        <f t="shared" si="1"/>
        <v>10960.350659247022</v>
      </c>
    </row>
    <row r="37" spans="1:9" ht="15.75" x14ac:dyDescent="0.25">
      <c r="A37" s="7">
        <v>36</v>
      </c>
      <c r="B37" s="7" t="s">
        <v>53</v>
      </c>
      <c r="C37" s="8">
        <v>3369.4958618721498</v>
      </c>
      <c r="D37" s="8">
        <v>19677.855833333299</v>
      </c>
      <c r="E37" s="8">
        <v>118067.13499999999</v>
      </c>
      <c r="F37" s="8">
        <v>125547.415813356</v>
      </c>
      <c r="G37" s="8">
        <f t="shared" si="0"/>
        <v>243614.55081335601</v>
      </c>
      <c r="H37" s="9">
        <v>236134.27</v>
      </c>
      <c r="I37" s="10">
        <f t="shared" si="1"/>
        <v>7480.2808133560175</v>
      </c>
    </row>
    <row r="38" spans="1:9" ht="15.75" x14ac:dyDescent="0.25">
      <c r="A38" s="7">
        <v>37</v>
      </c>
      <c r="B38" s="7" t="s">
        <v>54</v>
      </c>
      <c r="C38" s="8">
        <v>1401.2602739726001</v>
      </c>
      <c r="D38" s="8">
        <v>8183.36</v>
      </c>
      <c r="E38" s="8">
        <v>49100.160000000003</v>
      </c>
      <c r="F38" s="8">
        <v>52210.957808219202</v>
      </c>
      <c r="G38" s="8">
        <f t="shared" si="0"/>
        <v>101311.11780821921</v>
      </c>
      <c r="H38" s="9">
        <v>98200.320000000007</v>
      </c>
      <c r="I38" s="10">
        <f t="shared" si="1"/>
        <v>3110.7978082191985</v>
      </c>
    </row>
    <row r="39" spans="1:9" ht="15.75" x14ac:dyDescent="0.25">
      <c r="A39" s="7">
        <v>38</v>
      </c>
      <c r="B39" s="7" t="s">
        <v>55</v>
      </c>
      <c r="C39" s="8">
        <v>2221.7908105022798</v>
      </c>
      <c r="D39" s="8">
        <v>12975.2583333333</v>
      </c>
      <c r="E39" s="8">
        <v>77851.55</v>
      </c>
      <c r="F39" s="8">
        <v>82783.925599315102</v>
      </c>
      <c r="G39" s="8">
        <f t="shared" si="0"/>
        <v>160635.4755993151</v>
      </c>
      <c r="H39" s="9">
        <v>155703.1</v>
      </c>
      <c r="I39" s="10">
        <f t="shared" si="1"/>
        <v>4932.375599315099</v>
      </c>
    </row>
    <row r="40" spans="1:9" ht="15.75" x14ac:dyDescent="0.25">
      <c r="A40" s="7">
        <v>39</v>
      </c>
      <c r="B40" s="7" t="s">
        <v>56</v>
      </c>
      <c r="C40" s="8">
        <v>1348.7325913242</v>
      </c>
      <c r="D40" s="8">
        <v>7876.5983333333297</v>
      </c>
      <c r="E40" s="8">
        <v>47259.59</v>
      </c>
      <c r="F40" s="8">
        <v>50253.776352739696</v>
      </c>
      <c r="G40" s="8">
        <f t="shared" si="0"/>
        <v>97513.366352739686</v>
      </c>
      <c r="H40" s="9">
        <v>94519.18</v>
      </c>
      <c r="I40" s="10">
        <f t="shared" si="1"/>
        <v>2994.1863527396927</v>
      </c>
    </row>
    <row r="41" spans="1:9" ht="15.75" x14ac:dyDescent="0.25">
      <c r="A41" s="7">
        <v>41</v>
      </c>
      <c r="B41" s="7" t="s">
        <v>57</v>
      </c>
      <c r="C41" s="8">
        <v>955.98630136986299</v>
      </c>
      <c r="D41" s="8">
        <v>5582.96</v>
      </c>
      <c r="E41" s="8">
        <v>33497.760000000002</v>
      </c>
      <c r="F41" s="8">
        <v>35620.049589041097</v>
      </c>
      <c r="G41" s="8">
        <f t="shared" si="0"/>
        <v>69117.809589041106</v>
      </c>
      <c r="H41" s="9">
        <v>66995.520000000004</v>
      </c>
      <c r="I41" s="10">
        <f t="shared" si="1"/>
        <v>2122.2895890411019</v>
      </c>
    </row>
    <row r="42" spans="1:9" ht="15.75" x14ac:dyDescent="0.25">
      <c r="A42" s="7">
        <v>42</v>
      </c>
      <c r="B42" s="7" t="s">
        <v>58</v>
      </c>
      <c r="C42" s="8">
        <v>912.60273972602795</v>
      </c>
      <c r="D42" s="8">
        <v>5329.6</v>
      </c>
      <c r="E42" s="8">
        <v>31977.599999999999</v>
      </c>
      <c r="F42" s="8">
        <v>34003.578082191802</v>
      </c>
      <c r="G42" s="8">
        <f t="shared" si="0"/>
        <v>65981.178082191793</v>
      </c>
      <c r="H42" s="9">
        <v>63955.199999999997</v>
      </c>
      <c r="I42" s="10">
        <f t="shared" si="1"/>
        <v>2025.9780821917957</v>
      </c>
    </row>
    <row r="43" spans="1:9" ht="15.75" x14ac:dyDescent="0.25">
      <c r="A43" s="7">
        <v>43</v>
      </c>
      <c r="B43" s="7" t="s">
        <v>59</v>
      </c>
      <c r="C43" s="8">
        <v>891.50171232876698</v>
      </c>
      <c r="D43" s="8">
        <v>5206.37</v>
      </c>
      <c r="E43" s="8">
        <v>31238.22</v>
      </c>
      <c r="F43" s="8">
        <v>33217.3538013699</v>
      </c>
      <c r="G43" s="8">
        <f t="shared" si="0"/>
        <v>64455.573801369901</v>
      </c>
      <c r="H43" s="9">
        <v>62476.44</v>
      </c>
      <c r="I43" s="10">
        <f t="shared" si="1"/>
        <v>1979.1338013698987</v>
      </c>
    </row>
    <row r="44" spans="1:9" ht="15.75" x14ac:dyDescent="0.25">
      <c r="A44" s="7">
        <v>44</v>
      </c>
      <c r="B44" s="7" t="s">
        <v>60</v>
      </c>
      <c r="C44" s="8">
        <v>1589.1989155251099</v>
      </c>
      <c r="D44" s="8">
        <v>9280.9216666666707</v>
      </c>
      <c r="E44" s="8">
        <v>55685.53</v>
      </c>
      <c r="F44" s="8">
        <v>59213.551592465803</v>
      </c>
      <c r="G44" s="8">
        <f t="shared" si="0"/>
        <v>114899.08159246581</v>
      </c>
      <c r="H44" s="9">
        <v>111371.06</v>
      </c>
      <c r="I44" s="10">
        <f t="shared" si="1"/>
        <v>3528.0215924658114</v>
      </c>
    </row>
    <row r="45" spans="1:9" ht="15.75" x14ac:dyDescent="0.25">
      <c r="A45" s="7">
        <v>45</v>
      </c>
      <c r="B45" s="7" t="s">
        <v>61</v>
      </c>
      <c r="C45" s="8">
        <v>9631.6404109589002</v>
      </c>
      <c r="D45" s="8">
        <v>56248.78</v>
      </c>
      <c r="E45" s="8">
        <v>337492.68</v>
      </c>
      <c r="F45" s="8">
        <v>358874.92171232897</v>
      </c>
      <c r="G45" s="8">
        <f t="shared" si="0"/>
        <v>696367.60171232896</v>
      </c>
      <c r="H45" s="9">
        <v>674985.36</v>
      </c>
      <c r="I45" s="10">
        <f t="shared" si="1"/>
        <v>21382.241712328978</v>
      </c>
    </row>
    <row r="46" spans="1:9" ht="15.75" x14ac:dyDescent="0.25">
      <c r="A46" s="7">
        <v>46</v>
      </c>
      <c r="B46" s="7" t="s">
        <v>62</v>
      </c>
      <c r="C46" s="8">
        <v>10626.5719178082</v>
      </c>
      <c r="D46" s="8">
        <v>62059.18</v>
      </c>
      <c r="E46" s="8">
        <v>372355.08</v>
      </c>
      <c r="F46" s="8">
        <v>395946.06965753401</v>
      </c>
      <c r="G46" s="8">
        <f t="shared" si="0"/>
        <v>768301.14965753397</v>
      </c>
      <c r="H46" s="9">
        <v>744710.16</v>
      </c>
      <c r="I46" s="10">
        <f t="shared" si="1"/>
        <v>23590.989657533937</v>
      </c>
    </row>
    <row r="47" spans="1:9" ht="15.75" x14ac:dyDescent="0.25">
      <c r="A47" s="7">
        <v>40</v>
      </c>
      <c r="B47" s="7" t="s">
        <v>63</v>
      </c>
      <c r="C47" s="8">
        <v>1889.84902968037</v>
      </c>
      <c r="D47" s="8">
        <v>11036.7183333333</v>
      </c>
      <c r="E47" s="8">
        <v>66220.31</v>
      </c>
      <c r="F47" s="8">
        <v>70415.774845890395</v>
      </c>
      <c r="G47" s="8">
        <f t="shared" si="0"/>
        <v>136636.08484589041</v>
      </c>
      <c r="H47" s="9">
        <v>132440.62</v>
      </c>
      <c r="I47" s="10">
        <f t="shared" si="1"/>
        <v>4195.4648458904121</v>
      </c>
    </row>
    <row r="48" spans="1:9" ht="15.75" x14ac:dyDescent="0.25">
      <c r="A48" s="7">
        <v>47</v>
      </c>
      <c r="B48" s="7" t="s">
        <v>64</v>
      </c>
      <c r="C48" s="8">
        <v>2569.7869577625602</v>
      </c>
      <c r="D48" s="8">
        <v>15007.555833333299</v>
      </c>
      <c r="E48" s="8">
        <v>90045.335000000006</v>
      </c>
      <c r="F48" s="8">
        <v>95750.262046232907</v>
      </c>
      <c r="G48" s="8">
        <f t="shared" si="0"/>
        <v>185795.5970462329</v>
      </c>
      <c r="H48" s="9">
        <v>180090.67</v>
      </c>
      <c r="I48" s="10">
        <f t="shared" si="1"/>
        <v>5704.9270462328859</v>
      </c>
    </row>
    <row r="49" spans="1:9" ht="15.75" x14ac:dyDescent="0.25">
      <c r="A49" s="7">
        <v>48</v>
      </c>
      <c r="B49" s="7" t="s">
        <v>65</v>
      </c>
      <c r="C49" s="8">
        <v>2497.6994863013701</v>
      </c>
      <c r="D49" s="8">
        <v>14586.565000000001</v>
      </c>
      <c r="E49" s="8">
        <v>87519.39</v>
      </c>
      <c r="F49" s="8">
        <v>93064.282859589002</v>
      </c>
      <c r="G49" s="8">
        <f t="shared" si="0"/>
        <v>180583.67285958899</v>
      </c>
      <c r="H49" s="9">
        <v>175038.78</v>
      </c>
      <c r="I49" s="10">
        <f t="shared" si="1"/>
        <v>5544.8928595889884</v>
      </c>
    </row>
    <row r="50" spans="1:9" ht="15.75" x14ac:dyDescent="0.25">
      <c r="A50" s="7">
        <v>49</v>
      </c>
      <c r="B50" s="7" t="s">
        <v>66</v>
      </c>
      <c r="C50" s="8">
        <v>1552.69320776256</v>
      </c>
      <c r="D50" s="8">
        <v>9067.7283333333307</v>
      </c>
      <c r="E50" s="8">
        <v>54406.37</v>
      </c>
      <c r="F50" s="8">
        <v>57853.3489212329</v>
      </c>
      <c r="G50" s="8">
        <f t="shared" si="0"/>
        <v>112259.71892123291</v>
      </c>
      <c r="H50" s="9">
        <v>108812.74</v>
      </c>
      <c r="I50" s="10">
        <f t="shared" si="1"/>
        <v>3446.9789212329051</v>
      </c>
    </row>
    <row r="51" spans="1:9" ht="15.75" x14ac:dyDescent="0.25">
      <c r="A51" s="7">
        <v>50</v>
      </c>
      <c r="B51" s="7" t="s">
        <v>67</v>
      </c>
      <c r="C51" s="8">
        <v>2256.1893550228301</v>
      </c>
      <c r="D51" s="8">
        <v>13176.145833333299</v>
      </c>
      <c r="E51" s="8">
        <v>79056.875</v>
      </c>
      <c r="F51" s="8">
        <v>84065.615368150698</v>
      </c>
      <c r="G51" s="8">
        <f t="shared" si="0"/>
        <v>163122.4903681507</v>
      </c>
      <c r="H51" s="9">
        <v>158113.75</v>
      </c>
      <c r="I51" s="10">
        <f t="shared" si="1"/>
        <v>5008.7403681506985</v>
      </c>
    </row>
    <row r="52" spans="1:9" ht="15.75" x14ac:dyDescent="0.25">
      <c r="A52" s="7">
        <v>51</v>
      </c>
      <c r="B52" s="7" t="s">
        <v>68</v>
      </c>
      <c r="C52" s="8">
        <v>970.30921803652996</v>
      </c>
      <c r="D52" s="8">
        <v>5666.6058333333303</v>
      </c>
      <c r="E52" s="8">
        <v>33999.635000000002</v>
      </c>
      <c r="F52" s="8">
        <v>36153.721464041097</v>
      </c>
      <c r="G52" s="8">
        <f t="shared" si="0"/>
        <v>70153.356464041106</v>
      </c>
      <c r="H52" s="9">
        <v>67999.27</v>
      </c>
      <c r="I52" s="10">
        <f t="shared" si="1"/>
        <v>2154.0864640411019</v>
      </c>
    </row>
    <row r="53" spans="1:9" ht="15.75" x14ac:dyDescent="0.25">
      <c r="A53" s="7">
        <v>52</v>
      </c>
      <c r="B53" s="7" t="s">
        <v>69</v>
      </c>
      <c r="C53" s="8">
        <v>2505.0082762557099</v>
      </c>
      <c r="D53" s="8">
        <v>14629.2483333333</v>
      </c>
      <c r="E53" s="8">
        <v>87775.49</v>
      </c>
      <c r="F53" s="8">
        <v>93336.608373287701</v>
      </c>
      <c r="G53" s="8">
        <f t="shared" si="0"/>
        <v>181112.09837328771</v>
      </c>
      <c r="H53" s="9">
        <v>175550.98</v>
      </c>
      <c r="I53" s="10">
        <f t="shared" si="1"/>
        <v>5561.1183732876962</v>
      </c>
    </row>
    <row r="54" spans="1:9" ht="15.75" x14ac:dyDescent="0.25">
      <c r="A54" s="7">
        <v>53</v>
      </c>
      <c r="B54" s="7" t="s">
        <v>70</v>
      </c>
      <c r="C54" s="8">
        <v>1340.8595890411</v>
      </c>
      <c r="D54" s="8">
        <v>7830.62</v>
      </c>
      <c r="E54" s="8">
        <v>46983.72</v>
      </c>
      <c r="F54" s="8">
        <v>49960.428287671202</v>
      </c>
      <c r="G54" s="8">
        <f t="shared" si="0"/>
        <v>96944.148287671211</v>
      </c>
      <c r="H54" s="9">
        <v>93967.44</v>
      </c>
      <c r="I54" s="10">
        <f t="shared" si="1"/>
        <v>2976.7082876712084</v>
      </c>
    </row>
    <row r="55" spans="1:9" ht="15.75" x14ac:dyDescent="0.25">
      <c r="A55" s="7">
        <v>54</v>
      </c>
      <c r="B55" s="7" t="s">
        <v>71</v>
      </c>
      <c r="C55" s="8">
        <v>1098.52639840183</v>
      </c>
      <c r="D55" s="8">
        <v>6415.3941666666697</v>
      </c>
      <c r="E55" s="8">
        <v>38492.364999999998</v>
      </c>
      <c r="F55" s="8">
        <v>40931.0936044521</v>
      </c>
      <c r="G55" s="8">
        <f t="shared" si="0"/>
        <v>79423.458604452098</v>
      </c>
      <c r="H55" s="9">
        <v>76984.73</v>
      </c>
      <c r="I55" s="10">
        <f t="shared" si="1"/>
        <v>2438.7286044521024</v>
      </c>
    </row>
    <row r="56" spans="1:9" ht="15.75" x14ac:dyDescent="0.25">
      <c r="A56" s="7">
        <v>55</v>
      </c>
      <c r="B56" s="7" t="s">
        <v>72</v>
      </c>
      <c r="C56" s="8">
        <v>1075.2226027397301</v>
      </c>
      <c r="D56" s="8">
        <v>6279.3</v>
      </c>
      <c r="E56" s="8">
        <v>37675.800000000003</v>
      </c>
      <c r="F56" s="8">
        <v>40062.7941780822</v>
      </c>
      <c r="G56" s="8">
        <f t="shared" si="0"/>
        <v>77738.594178082203</v>
      </c>
      <c r="H56" s="9">
        <v>75351.600000000006</v>
      </c>
      <c r="I56" s="10">
        <f t="shared" si="1"/>
        <v>2386.9941780821973</v>
      </c>
    </row>
    <row r="57" spans="1:9" ht="15.75" x14ac:dyDescent="0.25">
      <c r="A57" s="7">
        <v>56</v>
      </c>
      <c r="B57" s="7" t="s">
        <v>73</v>
      </c>
      <c r="C57" s="8">
        <v>835.89897260273995</v>
      </c>
      <c r="D57" s="8">
        <v>4881.6499999999996</v>
      </c>
      <c r="E57" s="8">
        <v>29289.9</v>
      </c>
      <c r="F57" s="8">
        <v>31145.595719178102</v>
      </c>
      <c r="G57" s="8">
        <f t="shared" si="0"/>
        <v>60435.4957191781</v>
      </c>
      <c r="H57" s="9">
        <v>58579.8</v>
      </c>
      <c r="I57" s="10">
        <f t="shared" si="1"/>
        <v>1855.6957191780966</v>
      </c>
    </row>
    <row r="58" spans="1:9" ht="15.75" x14ac:dyDescent="0.25">
      <c r="A58" s="7">
        <v>57</v>
      </c>
      <c r="B58" s="7" t="s">
        <v>74</v>
      </c>
      <c r="C58" s="8">
        <v>636.03838470319602</v>
      </c>
      <c r="D58" s="8">
        <v>3714.4641666666698</v>
      </c>
      <c r="E58" s="8">
        <v>22286.785</v>
      </c>
      <c r="F58" s="8">
        <v>23698.790214041099</v>
      </c>
      <c r="G58" s="8">
        <f t="shared" si="0"/>
        <v>45985.575214041099</v>
      </c>
      <c r="H58" s="9">
        <v>44573.57</v>
      </c>
      <c r="I58" s="10">
        <f t="shared" si="1"/>
        <v>1412.005214041099</v>
      </c>
    </row>
    <row r="59" spans="1:9" ht="15.75" x14ac:dyDescent="0.25">
      <c r="A59" s="7">
        <v>58</v>
      </c>
      <c r="B59" s="7" t="s">
        <v>75</v>
      </c>
      <c r="C59" s="8">
        <v>2823.4376426940598</v>
      </c>
      <c r="D59" s="8">
        <v>16488.875833333299</v>
      </c>
      <c r="E59" s="8">
        <v>98933.255000000005</v>
      </c>
      <c r="F59" s="8">
        <v>105201.286566781</v>
      </c>
      <c r="G59" s="8">
        <f t="shared" si="0"/>
        <v>204134.541566781</v>
      </c>
      <c r="H59" s="9">
        <v>197866.51</v>
      </c>
      <c r="I59" s="10">
        <f t="shared" si="1"/>
        <v>6268.0315667809919</v>
      </c>
    </row>
    <row r="60" spans="1:9" ht="15.75" x14ac:dyDescent="0.25">
      <c r="A60" s="7">
        <v>59</v>
      </c>
      <c r="B60" s="7" t="s">
        <v>76</v>
      </c>
      <c r="C60" s="8">
        <v>2693.28909817352</v>
      </c>
      <c r="D60" s="8">
        <v>15728.8083333333</v>
      </c>
      <c r="E60" s="8">
        <v>94372.85</v>
      </c>
      <c r="F60" s="8">
        <v>100351.951797945</v>
      </c>
      <c r="G60" s="8">
        <f t="shared" si="0"/>
        <v>194724.80179794499</v>
      </c>
      <c r="H60" s="9">
        <v>188745.7</v>
      </c>
      <c r="I60" s="10">
        <f t="shared" si="1"/>
        <v>5979.1017979449825</v>
      </c>
    </row>
    <row r="61" spans="1:9" ht="15.75" x14ac:dyDescent="0.25">
      <c r="A61" s="7">
        <v>60</v>
      </c>
      <c r="B61" s="7" t="s">
        <v>77</v>
      </c>
      <c r="C61" s="8">
        <v>5039.2037671232902</v>
      </c>
      <c r="D61" s="8">
        <v>29428.95</v>
      </c>
      <c r="E61" s="8">
        <v>176573.7</v>
      </c>
      <c r="F61" s="8">
        <v>187760.73236301399</v>
      </c>
      <c r="G61" s="8">
        <f t="shared" si="0"/>
        <v>364334.43236301397</v>
      </c>
      <c r="H61" s="9">
        <v>353147.4</v>
      </c>
      <c r="I61" s="10">
        <f t="shared" si="1"/>
        <v>11187.032363013946</v>
      </c>
    </row>
    <row r="62" spans="1:9" ht="15.75" x14ac:dyDescent="0.25">
      <c r="A62" s="7">
        <v>61</v>
      </c>
      <c r="B62" s="7" t="s">
        <v>78</v>
      </c>
      <c r="C62" s="8">
        <v>1005.98558789954</v>
      </c>
      <c r="D62" s="8">
        <v>5874.9558333333298</v>
      </c>
      <c r="E62" s="8">
        <v>35249.735000000001</v>
      </c>
      <c r="F62" s="8">
        <v>37483.023005137002</v>
      </c>
      <c r="G62" s="8">
        <f t="shared" si="0"/>
        <v>72732.758005137002</v>
      </c>
      <c r="H62" s="9">
        <v>70499.47</v>
      </c>
      <c r="I62" s="10">
        <f t="shared" si="1"/>
        <v>2233.2880051370012</v>
      </c>
    </row>
    <row r="63" spans="1:9" ht="15.75" x14ac:dyDescent="0.25">
      <c r="A63" s="7">
        <v>62</v>
      </c>
      <c r="B63" s="7" t="s">
        <v>79</v>
      </c>
      <c r="C63" s="8">
        <v>1100.39726027397</v>
      </c>
      <c r="D63" s="8">
        <v>6426.32</v>
      </c>
      <c r="E63" s="8">
        <v>38557.919999999998</v>
      </c>
      <c r="F63" s="8">
        <v>41000.801917808203</v>
      </c>
      <c r="G63" s="8">
        <f t="shared" si="0"/>
        <v>79558.721917808201</v>
      </c>
      <c r="H63" s="9">
        <v>77115.839999999997</v>
      </c>
      <c r="I63" s="10">
        <f t="shared" si="1"/>
        <v>2442.8819178082049</v>
      </c>
    </row>
    <row r="64" spans="1:9" ht="15.75" x14ac:dyDescent="0.25">
      <c r="A64" s="7">
        <v>63</v>
      </c>
      <c r="B64" s="7" t="s">
        <v>80</v>
      </c>
      <c r="C64" s="8">
        <v>1520.7938070776299</v>
      </c>
      <c r="D64" s="8">
        <v>8881.4358333333294</v>
      </c>
      <c r="E64" s="8">
        <v>53288.614999999998</v>
      </c>
      <c r="F64" s="8">
        <v>56664.777251712301</v>
      </c>
      <c r="G64" s="8">
        <f t="shared" si="0"/>
        <v>109953.3922517123</v>
      </c>
      <c r="H64" s="9">
        <v>106577.23</v>
      </c>
      <c r="I64" s="10">
        <f t="shared" si="1"/>
        <v>3376.1622517123033</v>
      </c>
    </row>
    <row r="65" spans="1:9" ht="15.75" x14ac:dyDescent="0.25">
      <c r="A65" s="7">
        <v>64</v>
      </c>
      <c r="B65" s="7" t="s">
        <v>81</v>
      </c>
      <c r="C65" s="8">
        <v>5301.3989726027403</v>
      </c>
      <c r="D65" s="8">
        <v>30960.17</v>
      </c>
      <c r="E65" s="8">
        <v>185761.02</v>
      </c>
      <c r="F65" s="8">
        <v>197530.125719178</v>
      </c>
      <c r="G65" s="8">
        <f t="shared" si="0"/>
        <v>383291.14571917802</v>
      </c>
      <c r="H65" s="9">
        <v>371522.04</v>
      </c>
      <c r="I65" s="10">
        <f t="shared" si="1"/>
        <v>11769.105719178042</v>
      </c>
    </row>
    <row r="66" spans="1:9" ht="15.75" x14ac:dyDescent="0.25">
      <c r="A66" s="7">
        <v>65</v>
      </c>
      <c r="B66" s="7" t="s">
        <v>82</v>
      </c>
      <c r="C66" s="8">
        <v>2359.7020547945199</v>
      </c>
      <c r="D66" s="8">
        <v>13780.66</v>
      </c>
      <c r="E66" s="8">
        <v>82683.960000000006</v>
      </c>
      <c r="F66" s="8">
        <v>87922.498561643806</v>
      </c>
      <c r="G66" s="8">
        <f t="shared" ref="G66:G129" si="2">E66+F66</f>
        <v>170606.45856164381</v>
      </c>
      <c r="H66" s="9">
        <v>165367.92000000001</v>
      </c>
      <c r="I66" s="10">
        <f t="shared" ref="I66:I129" si="3">G66-H66</f>
        <v>5238.5385616437998</v>
      </c>
    </row>
    <row r="67" spans="1:9" ht="15.75" x14ac:dyDescent="0.25">
      <c r="A67" s="7">
        <v>66</v>
      </c>
      <c r="B67" s="7" t="s">
        <v>83</v>
      </c>
      <c r="C67" s="8">
        <v>2166.99728881279</v>
      </c>
      <c r="D67" s="8">
        <v>12655.2641666667</v>
      </c>
      <c r="E67" s="8">
        <v>75931.585000000006</v>
      </c>
      <c r="F67" s="8">
        <v>80742.318981164397</v>
      </c>
      <c r="G67" s="8">
        <f t="shared" si="2"/>
        <v>156673.90398116439</v>
      </c>
      <c r="H67" s="9">
        <v>151863.17000000001</v>
      </c>
      <c r="I67" s="10">
        <f t="shared" si="3"/>
        <v>4810.733981164376</v>
      </c>
    </row>
    <row r="68" spans="1:9" ht="15.75" x14ac:dyDescent="0.25">
      <c r="A68" s="7">
        <v>67</v>
      </c>
      <c r="B68" s="7" t="s">
        <v>84</v>
      </c>
      <c r="C68" s="8">
        <v>3801.7089041095901</v>
      </c>
      <c r="D68" s="8">
        <v>22201.98</v>
      </c>
      <c r="E68" s="8">
        <v>133211.88</v>
      </c>
      <c r="F68" s="8">
        <v>141651.67376712299</v>
      </c>
      <c r="G68" s="8">
        <f t="shared" si="2"/>
        <v>274863.55376712303</v>
      </c>
      <c r="H68" s="9">
        <v>266423.76</v>
      </c>
      <c r="I68" s="10">
        <f t="shared" si="3"/>
        <v>8439.7937671230175</v>
      </c>
    </row>
    <row r="69" spans="1:9" ht="15.75" x14ac:dyDescent="0.25">
      <c r="A69" s="7">
        <v>68</v>
      </c>
      <c r="B69" s="7" t="s">
        <v>85</v>
      </c>
      <c r="C69" s="8">
        <v>1613.69277968037</v>
      </c>
      <c r="D69" s="8">
        <v>9423.96583333333</v>
      </c>
      <c r="E69" s="8">
        <v>56543.794999999998</v>
      </c>
      <c r="F69" s="8">
        <v>60126.192970890399</v>
      </c>
      <c r="G69" s="8">
        <f t="shared" si="2"/>
        <v>116669.98797089039</v>
      </c>
      <c r="H69" s="9">
        <v>113087.59</v>
      </c>
      <c r="I69" s="10">
        <f t="shared" si="3"/>
        <v>3582.3979708903935</v>
      </c>
    </row>
    <row r="70" spans="1:9" ht="15.75" x14ac:dyDescent="0.25">
      <c r="A70" s="7">
        <v>69</v>
      </c>
      <c r="B70" s="7" t="s">
        <v>86</v>
      </c>
      <c r="C70" s="8">
        <v>85.099315068493198</v>
      </c>
      <c r="D70" s="8">
        <v>496.98</v>
      </c>
      <c r="E70" s="8">
        <v>2981.88</v>
      </c>
      <c r="F70" s="8">
        <v>3170.8004794520598</v>
      </c>
      <c r="G70" s="8">
        <f t="shared" si="2"/>
        <v>6152.6804794520594</v>
      </c>
      <c r="H70" s="9">
        <v>5963.76</v>
      </c>
      <c r="I70" s="10">
        <f t="shared" si="3"/>
        <v>188.92047945205923</v>
      </c>
    </row>
    <row r="71" spans="1:9" ht="15.75" x14ac:dyDescent="0.25">
      <c r="A71" s="7">
        <v>70</v>
      </c>
      <c r="B71" s="7" t="s">
        <v>87</v>
      </c>
      <c r="C71" s="8">
        <v>968.82020547945206</v>
      </c>
      <c r="D71" s="8">
        <v>5657.91</v>
      </c>
      <c r="E71" s="8">
        <v>33947.46</v>
      </c>
      <c r="F71" s="8">
        <v>36098.240856164397</v>
      </c>
      <c r="G71" s="8">
        <f t="shared" si="2"/>
        <v>70045.700856164389</v>
      </c>
      <c r="H71" s="9">
        <v>67894.92</v>
      </c>
      <c r="I71" s="10">
        <f t="shared" si="3"/>
        <v>2150.7808561643906</v>
      </c>
    </row>
    <row r="72" spans="1:9" ht="15.75" x14ac:dyDescent="0.25">
      <c r="A72" s="7">
        <v>71</v>
      </c>
      <c r="B72" s="7" t="s">
        <v>88</v>
      </c>
      <c r="C72" s="8">
        <v>5500.9400684931497</v>
      </c>
      <c r="D72" s="8">
        <v>32125.49</v>
      </c>
      <c r="E72" s="8">
        <v>192752.94</v>
      </c>
      <c r="F72" s="8">
        <v>204965.02695205499</v>
      </c>
      <c r="G72" s="8">
        <f t="shared" si="2"/>
        <v>397717.96695205499</v>
      </c>
      <c r="H72" s="9">
        <v>385505.88</v>
      </c>
      <c r="I72" s="10">
        <f t="shared" si="3"/>
        <v>12212.08695205499</v>
      </c>
    </row>
    <row r="73" spans="1:9" ht="15.75" x14ac:dyDescent="0.25">
      <c r="A73" s="7">
        <v>72</v>
      </c>
      <c r="B73" s="7" t="s">
        <v>89</v>
      </c>
      <c r="C73" s="8">
        <v>2612.8935502283098</v>
      </c>
      <c r="D73" s="8">
        <v>15259.2983333333</v>
      </c>
      <c r="E73" s="8">
        <v>91555.79</v>
      </c>
      <c r="F73" s="8">
        <v>97356.413681506805</v>
      </c>
      <c r="G73" s="8">
        <f t="shared" si="2"/>
        <v>188912.2036815068</v>
      </c>
      <c r="H73" s="9">
        <v>183111.58</v>
      </c>
      <c r="I73" s="10">
        <f t="shared" si="3"/>
        <v>5800.6236815068114</v>
      </c>
    </row>
    <row r="74" spans="1:9" ht="15.75" x14ac:dyDescent="0.25">
      <c r="A74" s="7">
        <v>73</v>
      </c>
      <c r="B74" s="7" t="s">
        <v>90</v>
      </c>
      <c r="C74" s="8">
        <v>3341.5088470319602</v>
      </c>
      <c r="D74" s="8">
        <v>19514.4116666667</v>
      </c>
      <c r="E74" s="8">
        <v>117086.47</v>
      </c>
      <c r="F74" s="8">
        <v>124504.61964041099</v>
      </c>
      <c r="G74" s="8">
        <f t="shared" si="2"/>
        <v>241591.089640411</v>
      </c>
      <c r="H74" s="9">
        <v>234172.94</v>
      </c>
      <c r="I74" s="10">
        <f t="shared" si="3"/>
        <v>7418.149640410993</v>
      </c>
    </row>
    <row r="75" spans="1:9" ht="15.75" x14ac:dyDescent="0.25">
      <c r="A75" s="7">
        <v>74</v>
      </c>
      <c r="B75" s="7" t="s">
        <v>91</v>
      </c>
      <c r="C75" s="8">
        <v>1953.2783961187199</v>
      </c>
      <c r="D75" s="8">
        <v>11407.145833333299</v>
      </c>
      <c r="E75" s="8">
        <v>68442.875</v>
      </c>
      <c r="F75" s="8">
        <v>72779.1530393836</v>
      </c>
      <c r="G75" s="8">
        <f t="shared" si="2"/>
        <v>141222.02803938359</v>
      </c>
      <c r="H75" s="9">
        <v>136885.75</v>
      </c>
      <c r="I75" s="10">
        <f t="shared" si="3"/>
        <v>4336.2780393835856</v>
      </c>
    </row>
    <row r="76" spans="1:9" ht="15.75" x14ac:dyDescent="0.25">
      <c r="A76" s="7">
        <v>75</v>
      </c>
      <c r="B76" s="7" t="s">
        <v>92</v>
      </c>
      <c r="C76" s="8">
        <v>3895.13513127854</v>
      </c>
      <c r="D76" s="8">
        <v>22747.589166666701</v>
      </c>
      <c r="E76" s="8">
        <v>136485.535</v>
      </c>
      <c r="F76" s="8">
        <v>145132.73499143799</v>
      </c>
      <c r="G76" s="8">
        <f t="shared" si="2"/>
        <v>281618.26999143802</v>
      </c>
      <c r="H76" s="9">
        <v>272971.07</v>
      </c>
      <c r="I76" s="10">
        <f t="shared" si="3"/>
        <v>8647.199991438014</v>
      </c>
    </row>
    <row r="77" spans="1:9" ht="15.75" x14ac:dyDescent="0.25">
      <c r="A77" s="7">
        <v>76</v>
      </c>
      <c r="B77" s="7" t="s">
        <v>93</v>
      </c>
      <c r="C77" s="8">
        <v>1862.21090182648</v>
      </c>
      <c r="D77" s="8">
        <v>10875.311666666699</v>
      </c>
      <c r="E77" s="8">
        <v>65251.87</v>
      </c>
      <c r="F77" s="8">
        <v>69385.978202054801</v>
      </c>
      <c r="G77" s="8">
        <f t="shared" si="2"/>
        <v>134637.8482020548</v>
      </c>
      <c r="H77" s="9">
        <v>130503.74</v>
      </c>
      <c r="I77" s="10">
        <f t="shared" si="3"/>
        <v>4134.108202054791</v>
      </c>
    </row>
    <row r="78" spans="1:9" ht="15.75" x14ac:dyDescent="0.25">
      <c r="A78" s="7">
        <v>77</v>
      </c>
      <c r="B78" s="7" t="s">
        <v>94</v>
      </c>
      <c r="C78" s="8">
        <v>2400.0002853881301</v>
      </c>
      <c r="D78" s="8">
        <v>14016.0016666667</v>
      </c>
      <c r="E78" s="8">
        <v>84096.01</v>
      </c>
      <c r="F78" s="8">
        <v>89424.010633561702</v>
      </c>
      <c r="G78" s="8">
        <f t="shared" si="2"/>
        <v>173520.02063356171</v>
      </c>
      <c r="H78" s="9">
        <v>168192.02</v>
      </c>
      <c r="I78" s="10">
        <f t="shared" si="3"/>
        <v>5328.0006335617218</v>
      </c>
    </row>
    <row r="79" spans="1:9" ht="15.75" x14ac:dyDescent="0.25">
      <c r="A79" s="7">
        <v>78</v>
      </c>
      <c r="B79" s="7" t="s">
        <v>95</v>
      </c>
      <c r="C79" s="8">
        <v>4047.49728881279</v>
      </c>
      <c r="D79" s="8">
        <v>23637.384166666699</v>
      </c>
      <c r="E79" s="8">
        <v>141824.30499999999</v>
      </c>
      <c r="F79" s="8">
        <v>150809.74898116401</v>
      </c>
      <c r="G79" s="8">
        <f t="shared" si="2"/>
        <v>292634.053981164</v>
      </c>
      <c r="H79" s="9">
        <v>283648.61</v>
      </c>
      <c r="I79" s="10">
        <f t="shared" si="3"/>
        <v>8985.4439811640186</v>
      </c>
    </row>
    <row r="80" spans="1:9" ht="15.75" x14ac:dyDescent="0.25">
      <c r="A80" s="7">
        <v>79</v>
      </c>
      <c r="B80" s="7" t="s">
        <v>96</v>
      </c>
      <c r="C80" s="8">
        <v>262.50028538812802</v>
      </c>
      <c r="D80" s="8">
        <v>1533.00166666667</v>
      </c>
      <c r="E80" s="8">
        <v>9198.01</v>
      </c>
      <c r="F80" s="8">
        <v>9780.7606335616401</v>
      </c>
      <c r="G80" s="8">
        <f t="shared" si="2"/>
        <v>18978.770633561639</v>
      </c>
      <c r="H80" s="9">
        <v>18396.02</v>
      </c>
      <c r="I80" s="10">
        <f t="shared" si="3"/>
        <v>582.7506335616381</v>
      </c>
    </row>
    <row r="81" spans="1:9" ht="15.75" x14ac:dyDescent="0.25">
      <c r="A81" s="7">
        <v>80</v>
      </c>
      <c r="B81" s="7" t="s">
        <v>97</v>
      </c>
      <c r="C81" s="8">
        <v>172.39825913242001</v>
      </c>
      <c r="D81" s="8">
        <v>1006.80583333333</v>
      </c>
      <c r="E81" s="8">
        <v>6040.835</v>
      </c>
      <c r="F81" s="8">
        <v>6423.5591352739702</v>
      </c>
      <c r="G81" s="8">
        <f t="shared" si="2"/>
        <v>12464.394135273971</v>
      </c>
      <c r="H81" s="9">
        <v>12081.67</v>
      </c>
      <c r="I81" s="10">
        <f t="shared" si="3"/>
        <v>382.72413527397111</v>
      </c>
    </row>
    <row r="82" spans="1:9" ht="15.75" x14ac:dyDescent="0.25">
      <c r="A82" s="7">
        <v>81</v>
      </c>
      <c r="B82" s="7" t="s">
        <v>98</v>
      </c>
      <c r="C82" s="8">
        <v>533.609589041096</v>
      </c>
      <c r="D82" s="8">
        <v>3116.28</v>
      </c>
      <c r="E82" s="8">
        <v>18697.68</v>
      </c>
      <c r="F82" s="8">
        <v>19882.2932876712</v>
      </c>
      <c r="G82" s="8">
        <f t="shared" si="2"/>
        <v>38579.973287671201</v>
      </c>
      <c r="H82" s="9">
        <v>37395.360000000001</v>
      </c>
      <c r="I82" s="10">
        <f t="shared" si="3"/>
        <v>1184.6132876711999</v>
      </c>
    </row>
    <row r="83" spans="1:9" ht="15.75" x14ac:dyDescent="0.25">
      <c r="A83" s="7">
        <v>82</v>
      </c>
      <c r="B83" s="7" t="s">
        <v>99</v>
      </c>
      <c r="C83" s="8">
        <v>1212.65211187215</v>
      </c>
      <c r="D83" s="8">
        <v>7081.8883333333297</v>
      </c>
      <c r="E83" s="8">
        <v>42491.33</v>
      </c>
      <c r="F83" s="8">
        <v>45183.417688356203</v>
      </c>
      <c r="G83" s="8">
        <f t="shared" si="2"/>
        <v>87674.747688356205</v>
      </c>
      <c r="H83" s="9">
        <v>84982.66</v>
      </c>
      <c r="I83" s="10">
        <f t="shared" si="3"/>
        <v>2692.0876883562014</v>
      </c>
    </row>
    <row r="84" spans="1:9" ht="15.75" x14ac:dyDescent="0.25">
      <c r="A84" s="7">
        <v>83</v>
      </c>
      <c r="B84" s="7" t="s">
        <v>100</v>
      </c>
      <c r="C84" s="8">
        <v>2112.9865867579902</v>
      </c>
      <c r="D84" s="8">
        <v>12339.8416666667</v>
      </c>
      <c r="E84" s="8">
        <v>74039.05</v>
      </c>
      <c r="F84" s="8">
        <v>78729.880222602806</v>
      </c>
      <c r="G84" s="8">
        <f t="shared" si="2"/>
        <v>152768.93022260279</v>
      </c>
      <c r="H84" s="9">
        <v>148078.1</v>
      </c>
      <c r="I84" s="10">
        <f t="shared" si="3"/>
        <v>4690.8302226027881</v>
      </c>
    </row>
    <row r="85" spans="1:9" ht="15.75" x14ac:dyDescent="0.25">
      <c r="A85" s="7">
        <v>84</v>
      </c>
      <c r="B85" s="7" t="s">
        <v>101</v>
      </c>
      <c r="C85" s="8">
        <v>629.89868721461198</v>
      </c>
      <c r="D85" s="8">
        <v>3678.6083333333299</v>
      </c>
      <c r="E85" s="8">
        <v>22071.65</v>
      </c>
      <c r="F85" s="8">
        <v>23470.025085616398</v>
      </c>
      <c r="G85" s="8">
        <f t="shared" si="2"/>
        <v>45541.6750856164</v>
      </c>
      <c r="H85" s="9">
        <v>44143.3</v>
      </c>
      <c r="I85" s="10">
        <f t="shared" si="3"/>
        <v>1398.375085616397</v>
      </c>
    </row>
    <row r="86" spans="1:9" ht="15.75" x14ac:dyDescent="0.25">
      <c r="A86" s="7">
        <v>85</v>
      </c>
      <c r="B86" s="7" t="s">
        <v>102</v>
      </c>
      <c r="C86" s="8">
        <v>4713.0019977169004</v>
      </c>
      <c r="D86" s="8">
        <v>27523.9316666667</v>
      </c>
      <c r="E86" s="8">
        <v>165143.59</v>
      </c>
      <c r="F86" s="8">
        <v>175606.45443493201</v>
      </c>
      <c r="G86" s="8">
        <f t="shared" si="2"/>
        <v>340750.044434932</v>
      </c>
      <c r="H86" s="9">
        <v>330287.18</v>
      </c>
      <c r="I86" s="10">
        <f t="shared" si="3"/>
        <v>10462.864434932009</v>
      </c>
    </row>
    <row r="87" spans="1:9" ht="15.75" x14ac:dyDescent="0.25">
      <c r="A87" s="7">
        <v>86</v>
      </c>
      <c r="B87" s="7" t="s">
        <v>103</v>
      </c>
      <c r="C87" s="8">
        <v>4749.12813926941</v>
      </c>
      <c r="D87" s="8">
        <v>27734.9083333333</v>
      </c>
      <c r="E87" s="8">
        <v>166409.45000000001</v>
      </c>
      <c r="F87" s="8">
        <v>176952.51446917799</v>
      </c>
      <c r="G87" s="8">
        <f t="shared" si="2"/>
        <v>343361.964469178</v>
      </c>
      <c r="H87" s="9">
        <v>332818.90000000002</v>
      </c>
      <c r="I87" s="10">
        <f t="shared" si="3"/>
        <v>10543.064469177974</v>
      </c>
    </row>
    <row r="88" spans="1:9" ht="15.75" x14ac:dyDescent="0.25">
      <c r="A88" s="7">
        <v>87</v>
      </c>
      <c r="B88" s="7" t="s">
        <v>104</v>
      </c>
      <c r="C88" s="8">
        <v>5718.8065068493197</v>
      </c>
      <c r="D88" s="8">
        <v>33397.83</v>
      </c>
      <c r="E88" s="8">
        <v>200386.98</v>
      </c>
      <c r="F88" s="8">
        <v>213082.730445205</v>
      </c>
      <c r="G88" s="8">
        <f t="shared" si="2"/>
        <v>413469.71044520498</v>
      </c>
      <c r="H88" s="9">
        <v>400773.96</v>
      </c>
      <c r="I88" s="10">
        <f t="shared" si="3"/>
        <v>12695.750445204962</v>
      </c>
    </row>
    <row r="89" spans="1:9" ht="15.75" x14ac:dyDescent="0.25">
      <c r="A89" s="7">
        <v>88</v>
      </c>
      <c r="B89" s="7" t="s">
        <v>105</v>
      </c>
      <c r="C89" s="8">
        <v>9696.8644406392705</v>
      </c>
      <c r="D89" s="8">
        <v>56629.688333333303</v>
      </c>
      <c r="E89" s="8">
        <v>339778.13</v>
      </c>
      <c r="F89" s="8">
        <v>361305.16905821901</v>
      </c>
      <c r="G89" s="8">
        <f t="shared" si="2"/>
        <v>701083.29905821895</v>
      </c>
      <c r="H89" s="9">
        <v>679556.26</v>
      </c>
      <c r="I89" s="10">
        <f t="shared" si="3"/>
        <v>21527.039058218943</v>
      </c>
    </row>
    <row r="90" spans="1:9" ht="15.75" x14ac:dyDescent="0.25">
      <c r="A90" s="7">
        <v>89</v>
      </c>
      <c r="B90" s="7" t="s">
        <v>106</v>
      </c>
      <c r="C90" s="8">
        <v>3365.9188070776299</v>
      </c>
      <c r="D90" s="8">
        <v>19656.965833333299</v>
      </c>
      <c r="E90" s="8">
        <v>117941.795</v>
      </c>
      <c r="F90" s="8">
        <v>125414.134751712</v>
      </c>
      <c r="G90" s="8">
        <f t="shared" si="2"/>
        <v>243355.92975171201</v>
      </c>
      <c r="H90" s="9">
        <v>235883.59</v>
      </c>
      <c r="I90" s="10">
        <f t="shared" si="3"/>
        <v>7472.3397517120175</v>
      </c>
    </row>
    <row r="91" spans="1:9" ht="15.75" x14ac:dyDescent="0.25">
      <c r="A91" s="7">
        <v>90</v>
      </c>
      <c r="B91" s="7" t="s">
        <v>107</v>
      </c>
      <c r="C91" s="8">
        <v>3065.8906963470299</v>
      </c>
      <c r="D91" s="8">
        <v>17904.801666666699</v>
      </c>
      <c r="E91" s="8">
        <v>107428.81</v>
      </c>
      <c r="F91" s="8">
        <v>114235.08734589</v>
      </c>
      <c r="G91" s="8">
        <f t="shared" si="2"/>
        <v>221663.89734589</v>
      </c>
      <c r="H91" s="9">
        <v>214857.62</v>
      </c>
      <c r="I91" s="10">
        <f t="shared" si="3"/>
        <v>6806.2773458900047</v>
      </c>
    </row>
    <row r="92" spans="1:9" ht="15.75" x14ac:dyDescent="0.25">
      <c r="A92" s="7">
        <v>91</v>
      </c>
      <c r="B92" s="7" t="s">
        <v>108</v>
      </c>
      <c r="C92" s="8">
        <v>91.999714611872093</v>
      </c>
      <c r="D92" s="8">
        <v>537.27833333333297</v>
      </c>
      <c r="E92" s="8">
        <v>3223.67</v>
      </c>
      <c r="F92" s="8">
        <v>3427.9093664383599</v>
      </c>
      <c r="G92" s="8">
        <f t="shared" si="2"/>
        <v>6651.57936643836</v>
      </c>
      <c r="H92" s="9">
        <v>6447.34</v>
      </c>
      <c r="I92" s="10">
        <f t="shared" si="3"/>
        <v>204.23936643835987</v>
      </c>
    </row>
    <row r="93" spans="1:9" ht="15.75" x14ac:dyDescent="0.25">
      <c r="A93" s="7">
        <v>92</v>
      </c>
      <c r="B93" s="7" t="s">
        <v>109</v>
      </c>
      <c r="C93" s="8">
        <v>982.62771118721503</v>
      </c>
      <c r="D93" s="8">
        <v>5738.5458333333299</v>
      </c>
      <c r="E93" s="8">
        <v>34431.275000000001</v>
      </c>
      <c r="F93" s="8">
        <v>36612.7085188356</v>
      </c>
      <c r="G93" s="8">
        <f t="shared" si="2"/>
        <v>71043.983518835594</v>
      </c>
      <c r="H93" s="9">
        <v>68862.55</v>
      </c>
      <c r="I93" s="10">
        <f t="shared" si="3"/>
        <v>2181.4335188355908</v>
      </c>
    </row>
    <row r="94" spans="1:9" ht="15.75" x14ac:dyDescent="0.25">
      <c r="A94" s="7">
        <v>93</v>
      </c>
      <c r="B94" s="7" t="s">
        <v>110</v>
      </c>
      <c r="C94" s="8">
        <v>1454.75585045662</v>
      </c>
      <c r="D94" s="8">
        <v>8495.7741666666698</v>
      </c>
      <c r="E94" s="8">
        <v>50974.644999999997</v>
      </c>
      <c r="F94" s="8">
        <v>54204.202988013698</v>
      </c>
      <c r="G94" s="8">
        <f t="shared" si="2"/>
        <v>105178.8479880137</v>
      </c>
      <c r="H94" s="9">
        <v>101949.29</v>
      </c>
      <c r="I94" s="10">
        <f t="shared" si="3"/>
        <v>3229.5579880137084</v>
      </c>
    </row>
    <row r="95" spans="1:9" ht="15.75" x14ac:dyDescent="0.25">
      <c r="A95" s="7">
        <v>94</v>
      </c>
      <c r="B95" s="7" t="s">
        <v>111</v>
      </c>
      <c r="C95" s="8">
        <v>2348.39997146119</v>
      </c>
      <c r="D95" s="8">
        <v>13714.6558333333</v>
      </c>
      <c r="E95" s="8">
        <v>82287.934999999998</v>
      </c>
      <c r="F95" s="8">
        <v>87501.382936643902</v>
      </c>
      <c r="G95" s="8">
        <f t="shared" si="2"/>
        <v>169789.3179366439</v>
      </c>
      <c r="H95" s="9">
        <v>164575.87</v>
      </c>
      <c r="I95" s="10">
        <f t="shared" si="3"/>
        <v>5213.4479366439045</v>
      </c>
    </row>
    <row r="96" spans="1:9" ht="15.75" x14ac:dyDescent="0.25">
      <c r="A96" s="7">
        <v>95</v>
      </c>
      <c r="B96" s="7" t="s">
        <v>112</v>
      </c>
      <c r="C96" s="8">
        <v>3228.9688926940598</v>
      </c>
      <c r="D96" s="8">
        <v>18857.178333333301</v>
      </c>
      <c r="E96" s="8">
        <v>113143.07</v>
      </c>
      <c r="F96" s="8">
        <v>120311.380941781</v>
      </c>
      <c r="G96" s="8">
        <f t="shared" si="2"/>
        <v>233454.45094178099</v>
      </c>
      <c r="H96" s="9">
        <v>226286.14</v>
      </c>
      <c r="I96" s="10">
        <f t="shared" si="3"/>
        <v>7168.3109417809756</v>
      </c>
    </row>
    <row r="97" spans="1:9" ht="15.75" x14ac:dyDescent="0.25">
      <c r="A97" s="7">
        <v>96</v>
      </c>
      <c r="B97" s="7" t="s">
        <v>113</v>
      </c>
      <c r="C97" s="8">
        <v>5303.4078196347</v>
      </c>
      <c r="D97" s="8">
        <v>30971.901666666701</v>
      </c>
      <c r="E97" s="8">
        <v>185831.41</v>
      </c>
      <c r="F97" s="8">
        <v>197604.97535958901</v>
      </c>
      <c r="G97" s="8">
        <f t="shared" si="2"/>
        <v>383436.38535958901</v>
      </c>
      <c r="H97" s="9">
        <v>371662.82</v>
      </c>
      <c r="I97" s="10">
        <f t="shared" si="3"/>
        <v>11773.565359589003</v>
      </c>
    </row>
    <row r="98" spans="1:9" ht="15.75" x14ac:dyDescent="0.25">
      <c r="A98" s="7">
        <v>97</v>
      </c>
      <c r="B98" s="7" t="s">
        <v>114</v>
      </c>
      <c r="C98" s="8">
        <v>1528.00099885845</v>
      </c>
      <c r="D98" s="8">
        <v>8923.5258333333295</v>
      </c>
      <c r="E98" s="8">
        <v>53541.154999999999</v>
      </c>
      <c r="F98" s="8">
        <v>56933.317217465803</v>
      </c>
      <c r="G98" s="8">
        <f t="shared" si="2"/>
        <v>110474.47221746581</v>
      </c>
      <c r="H98" s="9">
        <v>107082.31</v>
      </c>
      <c r="I98" s="10">
        <f t="shared" si="3"/>
        <v>3392.1622174658114</v>
      </c>
    </row>
    <row r="99" spans="1:9" ht="15.75" x14ac:dyDescent="0.25">
      <c r="A99" s="7">
        <v>98</v>
      </c>
      <c r="B99" s="7" t="s">
        <v>115</v>
      </c>
      <c r="C99" s="8">
        <v>5927.6817922374403</v>
      </c>
      <c r="D99" s="8">
        <v>34617.661666666703</v>
      </c>
      <c r="E99" s="8">
        <v>207705.97</v>
      </c>
      <c r="F99" s="8">
        <v>220865.42357876699</v>
      </c>
      <c r="G99" s="8">
        <f t="shared" si="2"/>
        <v>428571.39357876696</v>
      </c>
      <c r="H99" s="9">
        <v>415411.94</v>
      </c>
      <c r="I99" s="10">
        <f t="shared" si="3"/>
        <v>13159.453578766959</v>
      </c>
    </row>
    <row r="100" spans="1:9" ht="15.75" x14ac:dyDescent="0.25">
      <c r="A100" s="7">
        <v>99</v>
      </c>
      <c r="B100" s="7" t="s">
        <v>116</v>
      </c>
      <c r="C100" s="8">
        <v>5722.8287671232902</v>
      </c>
      <c r="D100" s="8">
        <v>33421.32</v>
      </c>
      <c r="E100" s="8">
        <v>200527.92</v>
      </c>
      <c r="F100" s="8">
        <v>213232.59986301401</v>
      </c>
      <c r="G100" s="8">
        <f t="shared" si="2"/>
        <v>413760.51986301399</v>
      </c>
      <c r="H100" s="9">
        <v>401055.84</v>
      </c>
      <c r="I100" s="10">
        <f t="shared" si="3"/>
        <v>12704.679863013967</v>
      </c>
    </row>
    <row r="101" spans="1:9" ht="15.75" x14ac:dyDescent="0.25">
      <c r="A101" s="7">
        <v>100</v>
      </c>
      <c r="B101" s="7" t="s">
        <v>117</v>
      </c>
      <c r="C101" s="8">
        <v>1085.29651826484</v>
      </c>
      <c r="D101" s="8">
        <v>6338.1316666666698</v>
      </c>
      <c r="E101" s="8">
        <v>38028.79</v>
      </c>
      <c r="F101" s="8">
        <v>40438.148270547899</v>
      </c>
      <c r="G101" s="8">
        <f t="shared" si="2"/>
        <v>78466.938270547893</v>
      </c>
      <c r="H101" s="9">
        <v>76057.58</v>
      </c>
      <c r="I101" s="10">
        <f t="shared" si="3"/>
        <v>2409.3582705478912</v>
      </c>
    </row>
    <row r="102" spans="1:9" ht="15.75" x14ac:dyDescent="0.25">
      <c r="A102" s="7">
        <v>101</v>
      </c>
      <c r="B102" s="7" t="s">
        <v>118</v>
      </c>
      <c r="C102" s="8">
        <v>2195.7013413241998</v>
      </c>
      <c r="D102" s="8">
        <v>12822.895833333299</v>
      </c>
      <c r="E102" s="8">
        <v>76937.375</v>
      </c>
      <c r="F102" s="8">
        <v>81811.831977739697</v>
      </c>
      <c r="G102" s="8">
        <f t="shared" si="2"/>
        <v>158749.2069777397</v>
      </c>
      <c r="H102" s="9">
        <v>153874.75</v>
      </c>
      <c r="I102" s="10">
        <f t="shared" si="3"/>
        <v>4874.4569777396973</v>
      </c>
    </row>
    <row r="103" spans="1:9" ht="15.75" x14ac:dyDescent="0.25">
      <c r="A103" s="7">
        <v>102</v>
      </c>
      <c r="B103" s="7" t="s">
        <v>119</v>
      </c>
      <c r="C103" s="8">
        <v>8178.8894121004596</v>
      </c>
      <c r="D103" s="8">
        <v>47764.714166666701</v>
      </c>
      <c r="E103" s="8">
        <v>286588.28499999997</v>
      </c>
      <c r="F103" s="8">
        <v>304745.41949486302</v>
      </c>
      <c r="G103" s="8">
        <f t="shared" si="2"/>
        <v>591333.70449486305</v>
      </c>
      <c r="H103" s="9">
        <v>573176.56999999995</v>
      </c>
      <c r="I103" s="10">
        <f t="shared" si="3"/>
        <v>18157.134494863101</v>
      </c>
    </row>
    <row r="104" spans="1:9" ht="15.75" x14ac:dyDescent="0.25">
      <c r="A104" s="7">
        <v>103</v>
      </c>
      <c r="B104" s="7" t="s">
        <v>120</v>
      </c>
      <c r="C104" s="8">
        <v>4841.5168378995404</v>
      </c>
      <c r="D104" s="8">
        <v>28274.458333333299</v>
      </c>
      <c r="E104" s="8">
        <v>169646.75</v>
      </c>
      <c r="F104" s="8">
        <v>180394.91738013699</v>
      </c>
      <c r="G104" s="8">
        <f t="shared" si="2"/>
        <v>350041.66738013702</v>
      </c>
      <c r="H104" s="9">
        <v>339293.5</v>
      </c>
      <c r="I104" s="10">
        <f t="shared" si="3"/>
        <v>10748.16738013702</v>
      </c>
    </row>
    <row r="105" spans="1:9" ht="15.75" x14ac:dyDescent="0.25">
      <c r="A105" s="7">
        <v>104</v>
      </c>
      <c r="B105" s="7" t="s">
        <v>121</v>
      </c>
      <c r="C105" s="8">
        <v>1697.51170091324</v>
      </c>
      <c r="D105" s="8">
        <v>9913.4683333333305</v>
      </c>
      <c r="E105" s="8">
        <v>59480.81</v>
      </c>
      <c r="F105" s="8">
        <v>63249.2859760274</v>
      </c>
      <c r="G105" s="8">
        <f t="shared" si="2"/>
        <v>122730.0959760274</v>
      </c>
      <c r="H105" s="9">
        <v>118961.62</v>
      </c>
      <c r="I105" s="10">
        <f t="shared" si="3"/>
        <v>3768.4759760274028</v>
      </c>
    </row>
    <row r="106" spans="1:9" ht="15.75" x14ac:dyDescent="0.25">
      <c r="A106" s="7">
        <v>105</v>
      </c>
      <c r="B106" s="7" t="s">
        <v>122</v>
      </c>
      <c r="C106" s="8">
        <v>1333.69492009132</v>
      </c>
      <c r="D106" s="8">
        <v>7788.77833333333</v>
      </c>
      <c r="E106" s="8">
        <v>46732.67</v>
      </c>
      <c r="F106" s="8">
        <v>49693.472722602797</v>
      </c>
      <c r="G106" s="8">
        <f t="shared" si="2"/>
        <v>96426.142722602788</v>
      </c>
      <c r="H106" s="9">
        <v>93465.34</v>
      </c>
      <c r="I106" s="10">
        <f t="shared" si="3"/>
        <v>2960.8027226027916</v>
      </c>
    </row>
    <row r="107" spans="1:9" ht="15.75" x14ac:dyDescent="0.25">
      <c r="A107" s="7">
        <v>106</v>
      </c>
      <c r="B107" s="7" t="s">
        <v>123</v>
      </c>
      <c r="C107" s="8">
        <v>4654.8417522831096</v>
      </c>
      <c r="D107" s="8">
        <v>27184.2758333333</v>
      </c>
      <c r="E107" s="8">
        <v>163105.655</v>
      </c>
      <c r="F107" s="8">
        <v>173439.40369006901</v>
      </c>
      <c r="G107" s="8">
        <f t="shared" si="2"/>
        <v>336545.05869006901</v>
      </c>
      <c r="H107" s="9">
        <v>326211.31</v>
      </c>
      <c r="I107" s="10">
        <f t="shared" si="3"/>
        <v>10333.748690069013</v>
      </c>
    </row>
    <row r="108" spans="1:9" ht="15.75" x14ac:dyDescent="0.25">
      <c r="A108" s="7">
        <v>107</v>
      </c>
      <c r="B108" s="7" t="s">
        <v>124</v>
      </c>
      <c r="C108" s="8">
        <v>2052.3982591324202</v>
      </c>
      <c r="D108" s="8">
        <v>11986.0058333333</v>
      </c>
      <c r="E108" s="8">
        <v>71916.035000000003</v>
      </c>
      <c r="F108" s="8">
        <v>76472.359135274004</v>
      </c>
      <c r="G108" s="8">
        <f t="shared" si="2"/>
        <v>148388.39413527399</v>
      </c>
      <c r="H108" s="9">
        <v>143832.07</v>
      </c>
      <c r="I108" s="10">
        <f t="shared" si="3"/>
        <v>4556.324135273986</v>
      </c>
    </row>
    <row r="109" spans="1:9" ht="15.75" x14ac:dyDescent="0.25">
      <c r="A109" s="7">
        <v>108</v>
      </c>
      <c r="B109" s="7" t="s">
        <v>125</v>
      </c>
      <c r="C109" s="8">
        <v>8419.8417522831096</v>
      </c>
      <c r="D109" s="8">
        <v>49171.875833333303</v>
      </c>
      <c r="E109" s="8">
        <v>295031.255</v>
      </c>
      <c r="F109" s="8">
        <v>313723.30369006901</v>
      </c>
      <c r="G109" s="8">
        <f t="shared" si="2"/>
        <v>608754.55869006901</v>
      </c>
      <c r="H109" s="9">
        <v>590062.51</v>
      </c>
      <c r="I109" s="10">
        <f t="shared" si="3"/>
        <v>18692.048690069001</v>
      </c>
    </row>
    <row r="110" spans="1:9" ht="15.75" x14ac:dyDescent="0.25">
      <c r="A110" s="7">
        <v>109</v>
      </c>
      <c r="B110" s="7" t="s">
        <v>126</v>
      </c>
      <c r="C110" s="8">
        <v>2056.80308219178</v>
      </c>
      <c r="D110" s="8">
        <v>12011.73</v>
      </c>
      <c r="E110" s="8">
        <v>72070.38</v>
      </c>
      <c r="F110" s="8">
        <v>76636.482842465804</v>
      </c>
      <c r="G110" s="8">
        <f t="shared" si="2"/>
        <v>148706.86284246581</v>
      </c>
      <c r="H110" s="9">
        <v>144140.76</v>
      </c>
      <c r="I110" s="10">
        <f t="shared" si="3"/>
        <v>4566.1028424657998</v>
      </c>
    </row>
    <row r="111" spans="1:9" ht="15.75" x14ac:dyDescent="0.25">
      <c r="A111" s="7">
        <v>110</v>
      </c>
      <c r="B111" s="7" t="s">
        <v>127</v>
      </c>
      <c r="C111" s="8">
        <v>8704.6452625570801</v>
      </c>
      <c r="D111" s="8">
        <v>50835.128333333298</v>
      </c>
      <c r="E111" s="8">
        <v>305010.77</v>
      </c>
      <c r="F111" s="8">
        <v>324335.08248287701</v>
      </c>
      <c r="G111" s="8">
        <f t="shared" si="2"/>
        <v>629345.85248287697</v>
      </c>
      <c r="H111" s="9">
        <v>610021.54</v>
      </c>
      <c r="I111" s="10">
        <f t="shared" si="3"/>
        <v>19324.312482876936</v>
      </c>
    </row>
    <row r="112" spans="1:9" ht="15.75" x14ac:dyDescent="0.25">
      <c r="A112" s="7">
        <v>111</v>
      </c>
      <c r="B112" s="7" t="s">
        <v>128</v>
      </c>
      <c r="C112" s="8">
        <v>1986.39997146119</v>
      </c>
      <c r="D112" s="8">
        <v>11600.5758333333</v>
      </c>
      <c r="E112" s="8">
        <v>69603.455000000002</v>
      </c>
      <c r="F112" s="8">
        <v>74013.262936643805</v>
      </c>
      <c r="G112" s="8">
        <f t="shared" si="2"/>
        <v>143616.71793664381</v>
      </c>
      <c r="H112" s="9">
        <v>139206.91</v>
      </c>
      <c r="I112" s="10">
        <f t="shared" si="3"/>
        <v>4409.8079366438033</v>
      </c>
    </row>
    <row r="113" spans="1:9" ht="15.75" x14ac:dyDescent="0.25">
      <c r="A113" s="7">
        <v>112</v>
      </c>
      <c r="B113" s="7" t="s">
        <v>129</v>
      </c>
      <c r="C113" s="8">
        <v>4275.92808219178</v>
      </c>
      <c r="D113" s="8">
        <v>24971.42</v>
      </c>
      <c r="E113" s="8">
        <v>149828.51999999999</v>
      </c>
      <c r="F113" s="8">
        <v>159321.08034246601</v>
      </c>
      <c r="G113" s="8">
        <f t="shared" si="2"/>
        <v>309149.60034246603</v>
      </c>
      <c r="H113" s="9">
        <v>299657.03999999998</v>
      </c>
      <c r="I113" s="10">
        <f t="shared" si="3"/>
        <v>9492.5603424660512</v>
      </c>
    </row>
    <row r="114" spans="1:9" ht="15.75" x14ac:dyDescent="0.25">
      <c r="A114" s="7">
        <v>113</v>
      </c>
      <c r="B114" s="7" t="s">
        <v>130</v>
      </c>
      <c r="C114" s="8">
        <v>3927.44220890411</v>
      </c>
      <c r="D114" s="8">
        <v>22936.262500000001</v>
      </c>
      <c r="E114" s="8">
        <v>137617.57500000001</v>
      </c>
      <c r="F114" s="8">
        <v>146336.49670376701</v>
      </c>
      <c r="G114" s="8">
        <f t="shared" si="2"/>
        <v>283954.07170376705</v>
      </c>
      <c r="H114" s="9">
        <v>275235.15000000002</v>
      </c>
      <c r="I114" s="10">
        <f t="shared" si="3"/>
        <v>8718.9217037670314</v>
      </c>
    </row>
    <row r="115" spans="1:9" ht="15.75" x14ac:dyDescent="0.25">
      <c r="A115" s="7">
        <v>114</v>
      </c>
      <c r="B115" s="7" t="s">
        <v>131</v>
      </c>
      <c r="C115" s="8">
        <v>3117.7989440639299</v>
      </c>
      <c r="D115" s="8">
        <v>18207.945833333299</v>
      </c>
      <c r="E115" s="8">
        <v>109247.675</v>
      </c>
      <c r="F115" s="8">
        <v>116169.188655822</v>
      </c>
      <c r="G115" s="8">
        <f t="shared" si="2"/>
        <v>225416.863655822</v>
      </c>
      <c r="H115" s="9">
        <v>218495.35</v>
      </c>
      <c r="I115" s="10">
        <f t="shared" si="3"/>
        <v>6921.5136558219965</v>
      </c>
    </row>
    <row r="116" spans="1:9" ht="15.75" x14ac:dyDescent="0.25">
      <c r="A116" s="7">
        <v>115</v>
      </c>
      <c r="B116" s="7" t="s">
        <v>132</v>
      </c>
      <c r="C116" s="8">
        <v>2927.2969463470299</v>
      </c>
      <c r="D116" s="8">
        <v>17095.414166666698</v>
      </c>
      <c r="E116" s="8">
        <v>102572.485</v>
      </c>
      <c r="F116" s="8">
        <v>109071.08422089</v>
      </c>
      <c r="G116" s="8">
        <f t="shared" si="2"/>
        <v>211643.56922089</v>
      </c>
      <c r="H116" s="9">
        <v>205144.97</v>
      </c>
      <c r="I116" s="10">
        <f t="shared" si="3"/>
        <v>6498.5992208899988</v>
      </c>
    </row>
    <row r="117" spans="1:9" ht="15.75" x14ac:dyDescent="0.25">
      <c r="A117" s="7">
        <v>116</v>
      </c>
      <c r="B117" s="7" t="s">
        <v>133</v>
      </c>
      <c r="C117" s="8">
        <v>2624.0024257990899</v>
      </c>
      <c r="D117" s="8">
        <v>15324.1741666667</v>
      </c>
      <c r="E117" s="8">
        <v>91945.044999999998</v>
      </c>
      <c r="F117" s="8">
        <v>97770.330385274006</v>
      </c>
      <c r="G117" s="8">
        <f t="shared" si="2"/>
        <v>189715.375385274</v>
      </c>
      <c r="H117" s="9">
        <v>183890.09</v>
      </c>
      <c r="I117" s="10">
        <f t="shared" si="3"/>
        <v>5825.2853852740081</v>
      </c>
    </row>
    <row r="118" spans="1:9" ht="15.75" x14ac:dyDescent="0.25">
      <c r="A118" s="7">
        <v>117</v>
      </c>
      <c r="B118" s="7" t="s">
        <v>134</v>
      </c>
      <c r="C118" s="8">
        <v>1669.19320776256</v>
      </c>
      <c r="D118" s="8">
        <v>9748.0883333333295</v>
      </c>
      <c r="E118" s="8">
        <v>58488.53</v>
      </c>
      <c r="F118" s="8">
        <v>62194.138921232901</v>
      </c>
      <c r="G118" s="8">
        <f t="shared" si="2"/>
        <v>120682.66892123289</v>
      </c>
      <c r="H118" s="9">
        <v>116977.06</v>
      </c>
      <c r="I118" s="10">
        <f t="shared" si="3"/>
        <v>3705.6089212328952</v>
      </c>
    </row>
    <row r="119" spans="1:9" ht="15.75" x14ac:dyDescent="0.25">
      <c r="A119" s="7">
        <v>118</v>
      </c>
      <c r="B119" s="7" t="s">
        <v>135</v>
      </c>
      <c r="C119" s="8">
        <v>1214.53010844749</v>
      </c>
      <c r="D119" s="8">
        <v>7092.8558333333303</v>
      </c>
      <c r="E119" s="8">
        <v>42557.135000000002</v>
      </c>
      <c r="F119" s="8">
        <v>45253.3918407534</v>
      </c>
      <c r="G119" s="8">
        <f t="shared" si="2"/>
        <v>87810.526840753402</v>
      </c>
      <c r="H119" s="9">
        <v>85114.27</v>
      </c>
      <c r="I119" s="10">
        <f t="shared" si="3"/>
        <v>2696.2568407533981</v>
      </c>
    </row>
    <row r="120" spans="1:9" ht="15.75" x14ac:dyDescent="0.25">
      <c r="A120" s="7">
        <v>119</v>
      </c>
      <c r="B120" s="7" t="s">
        <v>136</v>
      </c>
      <c r="C120" s="8">
        <v>1754.94691780822</v>
      </c>
      <c r="D120" s="8">
        <v>10248.89</v>
      </c>
      <c r="E120" s="8">
        <v>61493.34</v>
      </c>
      <c r="F120" s="8">
        <v>65389.322157534298</v>
      </c>
      <c r="G120" s="8">
        <f t="shared" si="2"/>
        <v>126882.6621575343</v>
      </c>
      <c r="H120" s="9">
        <v>122986.68</v>
      </c>
      <c r="I120" s="10">
        <f t="shared" si="3"/>
        <v>3895.9821575343085</v>
      </c>
    </row>
    <row r="121" spans="1:9" ht="15.75" x14ac:dyDescent="0.25">
      <c r="A121" s="7">
        <v>120</v>
      </c>
      <c r="B121" s="7" t="s">
        <v>137</v>
      </c>
      <c r="C121" s="8">
        <v>8581.5071347031899</v>
      </c>
      <c r="D121" s="8">
        <v>50116.0016666667</v>
      </c>
      <c r="E121" s="8">
        <v>300696.01</v>
      </c>
      <c r="F121" s="8">
        <v>319746.95583904098</v>
      </c>
      <c r="G121" s="8">
        <f t="shared" si="2"/>
        <v>620442.96583904093</v>
      </c>
      <c r="H121" s="9">
        <v>601392.02</v>
      </c>
      <c r="I121" s="10">
        <f t="shared" si="3"/>
        <v>19050.945839040913</v>
      </c>
    </row>
    <row r="122" spans="1:9" ht="15.75" x14ac:dyDescent="0.25">
      <c r="A122" s="7">
        <v>121</v>
      </c>
      <c r="B122" s="7" t="s">
        <v>138</v>
      </c>
      <c r="C122" s="8">
        <v>1063</v>
      </c>
      <c r="D122" s="8">
        <v>6207.92</v>
      </c>
      <c r="E122" s="8">
        <v>37247.519999999997</v>
      </c>
      <c r="F122" s="8">
        <v>39607.379999999997</v>
      </c>
      <c r="G122" s="8">
        <f t="shared" si="2"/>
        <v>76854.899999999994</v>
      </c>
      <c r="H122" s="9">
        <v>74495.039999999994</v>
      </c>
      <c r="I122" s="10">
        <f t="shared" si="3"/>
        <v>2359.8600000000006</v>
      </c>
    </row>
    <row r="123" spans="1:9" ht="15.75" x14ac:dyDescent="0.25">
      <c r="A123" s="7">
        <v>122</v>
      </c>
      <c r="B123" s="7" t="s">
        <v>139</v>
      </c>
      <c r="C123" s="8">
        <v>2774.5499429223801</v>
      </c>
      <c r="D123" s="8">
        <v>16203.371666666701</v>
      </c>
      <c r="E123" s="8">
        <v>97220.23</v>
      </c>
      <c r="F123" s="8">
        <v>103379.730873288</v>
      </c>
      <c r="G123" s="8">
        <f t="shared" si="2"/>
        <v>200599.96087328799</v>
      </c>
      <c r="H123" s="9">
        <v>194440.46</v>
      </c>
      <c r="I123" s="10">
        <f t="shared" si="3"/>
        <v>6159.5008732879942</v>
      </c>
    </row>
    <row r="124" spans="1:9" ht="15.75" x14ac:dyDescent="0.25">
      <c r="A124" s="7">
        <v>123</v>
      </c>
      <c r="B124" s="7" t="s">
        <v>140</v>
      </c>
      <c r="C124" s="8">
        <v>8293.8867009132391</v>
      </c>
      <c r="D124" s="8">
        <v>48436.298333333303</v>
      </c>
      <c r="E124" s="8">
        <v>290617.78999999998</v>
      </c>
      <c r="F124" s="8">
        <v>309030.21847602702</v>
      </c>
      <c r="G124" s="8">
        <f t="shared" si="2"/>
        <v>599648.00847602705</v>
      </c>
      <c r="H124" s="9">
        <v>581235.57999999996</v>
      </c>
      <c r="I124" s="10">
        <f t="shared" si="3"/>
        <v>18412.428476027097</v>
      </c>
    </row>
    <row r="125" spans="1:9" ht="15.75" x14ac:dyDescent="0.25">
      <c r="A125" s="7">
        <v>124</v>
      </c>
      <c r="B125" s="7" t="s">
        <v>141</v>
      </c>
      <c r="C125" s="8">
        <v>3942.5328196347</v>
      </c>
      <c r="D125" s="8">
        <v>23024.391666666699</v>
      </c>
      <c r="E125" s="8">
        <v>138146.35</v>
      </c>
      <c r="F125" s="8">
        <v>146898.77285958899</v>
      </c>
      <c r="G125" s="8">
        <f t="shared" si="2"/>
        <v>285045.122859589</v>
      </c>
      <c r="H125" s="9">
        <v>276292.7</v>
      </c>
      <c r="I125" s="10">
        <f t="shared" si="3"/>
        <v>8752.4228595889872</v>
      </c>
    </row>
    <row r="126" spans="1:9" ht="15.75" x14ac:dyDescent="0.25">
      <c r="A126" s="7">
        <v>125</v>
      </c>
      <c r="B126" s="7" t="s">
        <v>142</v>
      </c>
      <c r="C126" s="8">
        <v>6752.87186073059</v>
      </c>
      <c r="D126" s="8">
        <v>39436.771666666697</v>
      </c>
      <c r="E126" s="8">
        <v>236620.63</v>
      </c>
      <c r="F126" s="8">
        <v>251612.005530822</v>
      </c>
      <c r="G126" s="8">
        <f t="shared" si="2"/>
        <v>488232.63553082198</v>
      </c>
      <c r="H126" s="9">
        <v>473241.26</v>
      </c>
      <c r="I126" s="10">
        <f t="shared" si="3"/>
        <v>14991.37553082197</v>
      </c>
    </row>
    <row r="127" spans="1:9" ht="15.75" x14ac:dyDescent="0.25">
      <c r="A127" s="7">
        <v>126</v>
      </c>
      <c r="B127" s="7" t="s">
        <v>143</v>
      </c>
      <c r="C127" s="8">
        <v>9044.4153824200894</v>
      </c>
      <c r="D127" s="8">
        <v>52819.385833333297</v>
      </c>
      <c r="E127" s="8">
        <v>316916.315</v>
      </c>
      <c r="F127" s="8">
        <v>336994.91714897298</v>
      </c>
      <c r="G127" s="8">
        <f t="shared" si="2"/>
        <v>653911.23214897304</v>
      </c>
      <c r="H127" s="9">
        <v>633832.63</v>
      </c>
      <c r="I127" s="10">
        <f t="shared" si="3"/>
        <v>20078.602148973034</v>
      </c>
    </row>
    <row r="128" spans="1:9" ht="15.75" x14ac:dyDescent="0.25">
      <c r="A128" s="7">
        <v>127</v>
      </c>
      <c r="B128" s="7" t="s">
        <v>144</v>
      </c>
      <c r="C128" s="8">
        <v>139.01170091324201</v>
      </c>
      <c r="D128" s="8">
        <v>811.82833333333303</v>
      </c>
      <c r="E128" s="8">
        <v>4870.97</v>
      </c>
      <c r="F128" s="8">
        <v>5179.5759760274004</v>
      </c>
      <c r="G128" s="8">
        <f t="shared" si="2"/>
        <v>10050.545976027401</v>
      </c>
      <c r="H128" s="9">
        <v>9741.94</v>
      </c>
      <c r="I128" s="10">
        <f t="shared" si="3"/>
        <v>308.60597602740017</v>
      </c>
    </row>
    <row r="129" spans="1:9" ht="15.75" x14ac:dyDescent="0.25">
      <c r="A129" s="7">
        <v>128</v>
      </c>
      <c r="B129" s="7" t="s">
        <v>145</v>
      </c>
      <c r="C129" s="8">
        <v>625.79965753424699</v>
      </c>
      <c r="D129" s="8">
        <v>3654.67</v>
      </c>
      <c r="E129" s="8">
        <v>21928.02</v>
      </c>
      <c r="F129" s="8">
        <v>23317.295239726001</v>
      </c>
      <c r="G129" s="8">
        <f t="shared" si="2"/>
        <v>45245.315239725998</v>
      </c>
      <c r="H129" s="9">
        <v>43856.04</v>
      </c>
      <c r="I129" s="10">
        <f t="shared" si="3"/>
        <v>1389.2752397259974</v>
      </c>
    </row>
    <row r="130" spans="1:9" ht="15.75" x14ac:dyDescent="0.25">
      <c r="A130" s="7">
        <v>129</v>
      </c>
      <c r="B130" s="7" t="s">
        <v>146</v>
      </c>
      <c r="C130" s="8">
        <v>659.60174086758002</v>
      </c>
      <c r="D130" s="8">
        <v>3852.07416666667</v>
      </c>
      <c r="E130" s="8">
        <v>23112.445</v>
      </c>
      <c r="F130" s="8">
        <v>24576.760864725999</v>
      </c>
      <c r="G130" s="8">
        <f t="shared" ref="G130:G193" si="4">E130+F130</f>
        <v>47689.205864725998</v>
      </c>
      <c r="H130" s="9">
        <v>46224.89</v>
      </c>
      <c r="I130" s="10">
        <f t="shared" ref="I130:I193" si="5">G130-H130</f>
        <v>1464.3158647259988</v>
      </c>
    </row>
    <row r="131" spans="1:9" ht="15.75" x14ac:dyDescent="0.25">
      <c r="A131" s="7">
        <v>130</v>
      </c>
      <c r="B131" s="7" t="s">
        <v>147</v>
      </c>
      <c r="C131" s="8">
        <v>1702.80550799087</v>
      </c>
      <c r="D131" s="8">
        <v>9944.3841666666704</v>
      </c>
      <c r="E131" s="8">
        <v>59666.305</v>
      </c>
      <c r="F131" s="8">
        <v>63446.533227739703</v>
      </c>
      <c r="G131" s="8">
        <f t="shared" si="4"/>
        <v>123112.8382277397</v>
      </c>
      <c r="H131" s="9">
        <v>119332.61</v>
      </c>
      <c r="I131" s="10">
        <f t="shared" si="5"/>
        <v>3780.2282277397026</v>
      </c>
    </row>
    <row r="132" spans="1:9" ht="15.75" x14ac:dyDescent="0.25">
      <c r="A132" s="7">
        <v>131</v>
      </c>
      <c r="B132" s="7" t="s">
        <v>148</v>
      </c>
      <c r="C132" s="8">
        <v>4046.4647545662101</v>
      </c>
      <c r="D132" s="8">
        <v>23631.354166666701</v>
      </c>
      <c r="E132" s="8">
        <v>141788.125</v>
      </c>
      <c r="F132" s="8">
        <v>150771.27675513699</v>
      </c>
      <c r="G132" s="8">
        <f t="shared" si="4"/>
        <v>292559.40175513702</v>
      </c>
      <c r="H132" s="9">
        <v>283576.25</v>
      </c>
      <c r="I132" s="10">
        <f t="shared" si="5"/>
        <v>8983.1517551370198</v>
      </c>
    </row>
    <row r="133" spans="1:9" ht="15.75" x14ac:dyDescent="0.25">
      <c r="A133" s="7">
        <v>132</v>
      </c>
      <c r="B133" s="7" t="s">
        <v>149</v>
      </c>
      <c r="C133" s="8">
        <v>3475.6787956621001</v>
      </c>
      <c r="D133" s="8">
        <v>20297.964166666701</v>
      </c>
      <c r="E133" s="8">
        <v>121787.785</v>
      </c>
      <c r="F133" s="8">
        <v>129503.79192637</v>
      </c>
      <c r="G133" s="8">
        <f t="shared" si="4"/>
        <v>251291.57692637001</v>
      </c>
      <c r="H133" s="9">
        <v>243575.57</v>
      </c>
      <c r="I133" s="10">
        <f t="shared" si="5"/>
        <v>7716.0069263699988</v>
      </c>
    </row>
    <row r="134" spans="1:9" ht="15.75" x14ac:dyDescent="0.25">
      <c r="A134" s="7">
        <v>133</v>
      </c>
      <c r="B134" s="7" t="s">
        <v>150</v>
      </c>
      <c r="C134" s="8">
        <v>2094.3000856164399</v>
      </c>
      <c r="D134" s="8">
        <v>12230.7125</v>
      </c>
      <c r="E134" s="8">
        <v>73384.274999999994</v>
      </c>
      <c r="F134" s="8">
        <v>78033.621190068501</v>
      </c>
      <c r="G134" s="8">
        <f t="shared" si="4"/>
        <v>151417.89619006851</v>
      </c>
      <c r="H134" s="9">
        <v>146768.54999999999</v>
      </c>
      <c r="I134" s="10">
        <f t="shared" si="5"/>
        <v>4649.3461900685215</v>
      </c>
    </row>
    <row r="135" spans="1:9" ht="15.75" x14ac:dyDescent="0.25">
      <c r="A135" s="7">
        <v>134</v>
      </c>
      <c r="B135" s="7" t="s">
        <v>151</v>
      </c>
      <c r="C135" s="8">
        <v>559.89897260273995</v>
      </c>
      <c r="D135" s="8">
        <v>3269.81</v>
      </c>
      <c r="E135" s="8">
        <v>19618.86</v>
      </c>
      <c r="F135" s="8">
        <v>20861.8357191781</v>
      </c>
      <c r="G135" s="8">
        <f t="shared" si="4"/>
        <v>40480.695719178097</v>
      </c>
      <c r="H135" s="9">
        <v>39237.72</v>
      </c>
      <c r="I135" s="10">
        <f t="shared" si="5"/>
        <v>1242.9757191780955</v>
      </c>
    </row>
    <row r="136" spans="1:9" ht="15.75" x14ac:dyDescent="0.25">
      <c r="A136" s="7">
        <v>135</v>
      </c>
      <c r="B136" s="7" t="s">
        <v>152</v>
      </c>
      <c r="C136" s="8">
        <v>1944.8530251141599</v>
      </c>
      <c r="D136" s="8">
        <v>11357.9416666667</v>
      </c>
      <c r="E136" s="8">
        <v>68147.649999999994</v>
      </c>
      <c r="F136" s="8">
        <v>72465.223715753396</v>
      </c>
      <c r="G136" s="8">
        <f t="shared" si="4"/>
        <v>140612.87371575338</v>
      </c>
      <c r="H136" s="9">
        <v>136295.29999999999</v>
      </c>
      <c r="I136" s="10">
        <f t="shared" si="5"/>
        <v>4317.5737157533877</v>
      </c>
    </row>
    <row r="137" spans="1:9" ht="15.75" x14ac:dyDescent="0.25">
      <c r="A137" s="7">
        <v>136</v>
      </c>
      <c r="B137" s="7" t="s">
        <v>153</v>
      </c>
      <c r="C137" s="8">
        <v>5045.3006563927001</v>
      </c>
      <c r="D137" s="8">
        <v>29464.555833333299</v>
      </c>
      <c r="E137" s="8">
        <v>176787.33499999999</v>
      </c>
      <c r="F137" s="8">
        <v>187987.90245719199</v>
      </c>
      <c r="G137" s="8">
        <f t="shared" si="4"/>
        <v>364775.23745719198</v>
      </c>
      <c r="H137" s="9">
        <v>353574.67</v>
      </c>
      <c r="I137" s="10">
        <f t="shared" si="5"/>
        <v>11200.567457191995</v>
      </c>
    </row>
    <row r="138" spans="1:9" ht="15.75" x14ac:dyDescent="0.25">
      <c r="A138" s="7">
        <v>137</v>
      </c>
      <c r="B138" s="7" t="s">
        <v>154</v>
      </c>
      <c r="C138" s="8">
        <v>851.76712328767098</v>
      </c>
      <c r="D138" s="8">
        <v>4974.32</v>
      </c>
      <c r="E138" s="8">
        <v>29845.919999999998</v>
      </c>
      <c r="F138" s="8">
        <v>31736.843013698599</v>
      </c>
      <c r="G138" s="8">
        <f t="shared" si="4"/>
        <v>61582.763013698597</v>
      </c>
      <c r="H138" s="9">
        <v>59691.839999999997</v>
      </c>
      <c r="I138" s="10">
        <f t="shared" si="5"/>
        <v>1890.9230136986007</v>
      </c>
    </row>
    <row r="139" spans="1:9" ht="15.75" x14ac:dyDescent="0.25">
      <c r="A139" s="7">
        <v>138</v>
      </c>
      <c r="B139" s="7" t="s">
        <v>155</v>
      </c>
      <c r="C139" s="8">
        <v>1627.7910958904099</v>
      </c>
      <c r="D139" s="8">
        <v>9506.2999999999993</v>
      </c>
      <c r="E139" s="8">
        <v>57037.8</v>
      </c>
      <c r="F139" s="8">
        <v>60651.4962328767</v>
      </c>
      <c r="G139" s="8">
        <f t="shared" si="4"/>
        <v>117689.2962328767</v>
      </c>
      <c r="H139" s="9">
        <v>114075.6</v>
      </c>
      <c r="I139" s="10">
        <f t="shared" si="5"/>
        <v>3613.6962328766967</v>
      </c>
    </row>
    <row r="140" spans="1:9" ht="15.75" x14ac:dyDescent="0.25">
      <c r="A140" s="7">
        <v>139</v>
      </c>
      <c r="B140" s="7" t="s">
        <v>156</v>
      </c>
      <c r="C140" s="8">
        <v>745.70034246575301</v>
      </c>
      <c r="D140" s="8">
        <v>4354.8900000000003</v>
      </c>
      <c r="E140" s="8">
        <v>26129.34</v>
      </c>
      <c r="F140" s="8">
        <v>27784.794760273999</v>
      </c>
      <c r="G140" s="8">
        <f t="shared" si="4"/>
        <v>53914.134760273999</v>
      </c>
      <c r="H140" s="9">
        <v>52258.68</v>
      </c>
      <c r="I140" s="10">
        <f t="shared" si="5"/>
        <v>1655.4547602739985</v>
      </c>
    </row>
    <row r="141" spans="1:9" ht="15.75" x14ac:dyDescent="0.25">
      <c r="A141" s="7">
        <v>140</v>
      </c>
      <c r="B141" s="7" t="s">
        <v>157</v>
      </c>
      <c r="C141" s="8">
        <v>1045.0907534246601</v>
      </c>
      <c r="D141" s="8">
        <v>6103.33</v>
      </c>
      <c r="E141" s="8">
        <v>36619.980000000003</v>
      </c>
      <c r="F141" s="8">
        <v>38940.081472602702</v>
      </c>
      <c r="G141" s="8">
        <f t="shared" si="4"/>
        <v>75560.061472602712</v>
      </c>
      <c r="H141" s="9">
        <v>73239.960000000006</v>
      </c>
      <c r="I141" s="10">
        <f t="shared" si="5"/>
        <v>2320.1014726027061</v>
      </c>
    </row>
    <row r="142" spans="1:9" ht="15.75" x14ac:dyDescent="0.25">
      <c r="A142" s="7">
        <v>141</v>
      </c>
      <c r="B142" s="7" t="s">
        <v>158</v>
      </c>
      <c r="C142" s="8">
        <v>2551.7006278538802</v>
      </c>
      <c r="D142" s="8">
        <v>14901.9316666667</v>
      </c>
      <c r="E142" s="8">
        <v>89411.59</v>
      </c>
      <c r="F142" s="8">
        <v>95076.3653938356</v>
      </c>
      <c r="G142" s="8">
        <f t="shared" si="4"/>
        <v>184487.95539383561</v>
      </c>
      <c r="H142" s="9">
        <v>178823.18</v>
      </c>
      <c r="I142" s="10">
        <f t="shared" si="5"/>
        <v>5664.7753938356182</v>
      </c>
    </row>
    <row r="143" spans="1:9" ht="15.75" x14ac:dyDescent="0.25">
      <c r="A143" s="7">
        <v>142</v>
      </c>
      <c r="B143" s="7" t="s">
        <v>159</v>
      </c>
      <c r="C143" s="8">
        <v>489.29937214611903</v>
      </c>
      <c r="D143" s="8">
        <v>2857.50833333333</v>
      </c>
      <c r="E143" s="8">
        <v>17145.05</v>
      </c>
      <c r="F143" s="8">
        <v>18231.2946061644</v>
      </c>
      <c r="G143" s="8">
        <f t="shared" si="4"/>
        <v>35376.344606164399</v>
      </c>
      <c r="H143" s="9">
        <v>34290.1</v>
      </c>
      <c r="I143" s="10">
        <f t="shared" si="5"/>
        <v>1086.2446061644005</v>
      </c>
    </row>
    <row r="144" spans="1:9" ht="15.75" x14ac:dyDescent="0.25">
      <c r="A144" s="7">
        <v>143</v>
      </c>
      <c r="B144" s="7" t="s">
        <v>160</v>
      </c>
      <c r="C144" s="8">
        <v>2323.0883276255699</v>
      </c>
      <c r="D144" s="8">
        <v>13566.8358333333</v>
      </c>
      <c r="E144" s="8">
        <v>81401.014999999999</v>
      </c>
      <c r="F144" s="8">
        <v>86558.271087328802</v>
      </c>
      <c r="G144" s="8">
        <f t="shared" si="4"/>
        <v>167959.2860873288</v>
      </c>
      <c r="H144" s="9">
        <v>162802.03</v>
      </c>
      <c r="I144" s="10">
        <f t="shared" si="5"/>
        <v>5157.2560873288021</v>
      </c>
    </row>
    <row r="145" spans="1:9" ht="15.75" x14ac:dyDescent="0.25">
      <c r="A145" s="7">
        <v>144</v>
      </c>
      <c r="B145" s="7" t="s">
        <v>161</v>
      </c>
      <c r="C145" s="8">
        <v>2657.9951484018302</v>
      </c>
      <c r="D145" s="8">
        <v>15522.6916666667</v>
      </c>
      <c r="E145" s="8">
        <v>93136.15</v>
      </c>
      <c r="F145" s="8">
        <v>99036.899229452101</v>
      </c>
      <c r="G145" s="8">
        <f t="shared" si="4"/>
        <v>192173.0492294521</v>
      </c>
      <c r="H145" s="9">
        <v>186272.3</v>
      </c>
      <c r="I145" s="10">
        <f t="shared" si="5"/>
        <v>5900.7492294521071</v>
      </c>
    </row>
    <row r="146" spans="1:9" ht="15.75" x14ac:dyDescent="0.25">
      <c r="A146" s="7">
        <v>145</v>
      </c>
      <c r="B146" s="7" t="s">
        <v>162</v>
      </c>
      <c r="C146" s="8">
        <v>3580.8092180365302</v>
      </c>
      <c r="D146" s="8">
        <v>20911.925833333298</v>
      </c>
      <c r="E146" s="8">
        <v>125471.55499999999</v>
      </c>
      <c r="F146" s="8">
        <v>133420.95146404099</v>
      </c>
      <c r="G146" s="8">
        <f t="shared" si="4"/>
        <v>258892.50646404098</v>
      </c>
      <c r="H146" s="9">
        <v>250943.11</v>
      </c>
      <c r="I146" s="10">
        <f t="shared" si="5"/>
        <v>7949.3964640409977</v>
      </c>
    </row>
    <row r="147" spans="1:9" ht="15.75" x14ac:dyDescent="0.25">
      <c r="A147" s="7">
        <v>146</v>
      </c>
      <c r="B147" s="7" t="s">
        <v>163</v>
      </c>
      <c r="C147" s="8">
        <v>1881.8715753424699</v>
      </c>
      <c r="D147" s="8">
        <v>10990.13</v>
      </c>
      <c r="E147" s="8">
        <v>65940.78</v>
      </c>
      <c r="F147" s="8">
        <v>70118.534897260295</v>
      </c>
      <c r="G147" s="8">
        <f t="shared" si="4"/>
        <v>136059.31489726028</v>
      </c>
      <c r="H147" s="9">
        <v>131881.56</v>
      </c>
      <c r="I147" s="10">
        <f t="shared" si="5"/>
        <v>4177.7548972602817</v>
      </c>
    </row>
    <row r="148" spans="1:9" ht="15.75" x14ac:dyDescent="0.25">
      <c r="A148" s="7">
        <v>147</v>
      </c>
      <c r="B148" s="7" t="s">
        <v>164</v>
      </c>
      <c r="C148" s="8">
        <v>5060.3010844748896</v>
      </c>
      <c r="D148" s="8">
        <v>29552.1583333333</v>
      </c>
      <c r="E148" s="8">
        <v>177312.95</v>
      </c>
      <c r="F148" s="8">
        <v>188546.81840753401</v>
      </c>
      <c r="G148" s="8">
        <f t="shared" si="4"/>
        <v>365859.76840753399</v>
      </c>
      <c r="H148" s="9">
        <v>354625.9</v>
      </c>
      <c r="I148" s="10">
        <f t="shared" si="5"/>
        <v>11233.86840753397</v>
      </c>
    </row>
    <row r="149" spans="1:9" ht="15.75" x14ac:dyDescent="0.25">
      <c r="A149" s="7">
        <v>148</v>
      </c>
      <c r="B149" s="7" t="s">
        <v>165</v>
      </c>
      <c r="C149" s="8">
        <v>3156.2602739725999</v>
      </c>
      <c r="D149" s="8">
        <v>18432.560000000001</v>
      </c>
      <c r="E149" s="8">
        <v>110595.36</v>
      </c>
      <c r="F149" s="8">
        <v>117602.257808219</v>
      </c>
      <c r="G149" s="8">
        <f t="shared" si="4"/>
        <v>228197.61780821899</v>
      </c>
      <c r="H149" s="9">
        <v>221190.72</v>
      </c>
      <c r="I149" s="10">
        <f t="shared" si="5"/>
        <v>7006.897808218986</v>
      </c>
    </row>
    <row r="150" spans="1:9" ht="15.75" x14ac:dyDescent="0.25">
      <c r="A150" s="7">
        <v>149</v>
      </c>
      <c r="B150" s="7" t="s">
        <v>166</v>
      </c>
      <c r="C150" s="8">
        <v>2627.4540525114198</v>
      </c>
      <c r="D150" s="8">
        <v>15344.3316666667</v>
      </c>
      <c r="E150" s="8">
        <v>92065.99</v>
      </c>
      <c r="F150" s="8">
        <v>97898.937996575303</v>
      </c>
      <c r="G150" s="8">
        <f t="shared" si="4"/>
        <v>189964.92799657531</v>
      </c>
      <c r="H150" s="9">
        <v>184131.98</v>
      </c>
      <c r="I150" s="10">
        <f t="shared" si="5"/>
        <v>5832.947996575298</v>
      </c>
    </row>
    <row r="151" spans="1:9" ht="15.75" x14ac:dyDescent="0.25">
      <c r="A151" s="7">
        <v>150</v>
      </c>
      <c r="B151" s="7" t="s">
        <v>167</v>
      </c>
      <c r="C151" s="8">
        <v>3927.9390696347</v>
      </c>
      <c r="D151" s="8">
        <v>22939.164166666698</v>
      </c>
      <c r="E151" s="8">
        <v>137634.98499999999</v>
      </c>
      <c r="F151" s="8">
        <v>146355.009734589</v>
      </c>
      <c r="G151" s="8">
        <f t="shared" si="4"/>
        <v>283989.99473458901</v>
      </c>
      <c r="H151" s="9">
        <v>275269.96999999997</v>
      </c>
      <c r="I151" s="10">
        <f t="shared" si="5"/>
        <v>8720.0247345890384</v>
      </c>
    </row>
    <row r="152" spans="1:9" ht="15.75" x14ac:dyDescent="0.25">
      <c r="A152" s="7">
        <v>151</v>
      </c>
      <c r="B152" s="7" t="s">
        <v>168</v>
      </c>
      <c r="C152" s="8">
        <v>1645.7003424657501</v>
      </c>
      <c r="D152" s="8">
        <v>9610.89</v>
      </c>
      <c r="E152" s="8">
        <v>57665.34</v>
      </c>
      <c r="F152" s="8">
        <v>61318.794760274002</v>
      </c>
      <c r="G152" s="8">
        <f t="shared" si="4"/>
        <v>118984.134760274</v>
      </c>
      <c r="H152" s="9">
        <v>115330.68</v>
      </c>
      <c r="I152" s="10">
        <f t="shared" si="5"/>
        <v>3653.4547602740058</v>
      </c>
    </row>
    <row r="153" spans="1:9" ht="15.75" x14ac:dyDescent="0.25">
      <c r="A153" s="7">
        <v>152</v>
      </c>
      <c r="B153" s="7" t="s">
        <v>169</v>
      </c>
      <c r="C153" s="8">
        <v>4683.2582762557104</v>
      </c>
      <c r="D153" s="8">
        <v>27350.2283333333</v>
      </c>
      <c r="E153" s="8">
        <v>164101.37</v>
      </c>
      <c r="F153" s="8">
        <v>174498.20337328801</v>
      </c>
      <c r="G153" s="8">
        <f t="shared" si="4"/>
        <v>338599.57337328803</v>
      </c>
      <c r="H153" s="9">
        <v>328202.74</v>
      </c>
      <c r="I153" s="10">
        <f t="shared" si="5"/>
        <v>10396.833373288042</v>
      </c>
    </row>
    <row r="154" spans="1:9" ht="15.75" x14ac:dyDescent="0.25">
      <c r="A154" s="7">
        <v>153</v>
      </c>
      <c r="B154" s="7" t="s">
        <v>170</v>
      </c>
      <c r="C154" s="8">
        <v>286.241438356164</v>
      </c>
      <c r="D154" s="8">
        <v>1671.65</v>
      </c>
      <c r="E154" s="8">
        <v>10029.9</v>
      </c>
      <c r="F154" s="8">
        <v>10665.355993150701</v>
      </c>
      <c r="G154" s="8">
        <f t="shared" si="4"/>
        <v>20695.255993150698</v>
      </c>
      <c r="H154" s="9">
        <v>20059.8</v>
      </c>
      <c r="I154" s="10">
        <f t="shared" si="5"/>
        <v>635.45599315069921</v>
      </c>
    </row>
    <row r="155" spans="1:9" ht="15.75" x14ac:dyDescent="0.25">
      <c r="A155" s="7">
        <v>154</v>
      </c>
      <c r="B155" s="7" t="s">
        <v>171</v>
      </c>
      <c r="C155" s="8">
        <v>3591.90039954338</v>
      </c>
      <c r="D155" s="8">
        <v>20976.698333333301</v>
      </c>
      <c r="E155" s="8">
        <v>125860.19</v>
      </c>
      <c r="F155" s="8">
        <v>133834.20888698599</v>
      </c>
      <c r="G155" s="8">
        <f t="shared" si="4"/>
        <v>259694.39888698599</v>
      </c>
      <c r="H155" s="9">
        <v>251720.38</v>
      </c>
      <c r="I155" s="10">
        <f t="shared" si="5"/>
        <v>7974.0188869859849</v>
      </c>
    </row>
    <row r="156" spans="1:9" ht="15.75" x14ac:dyDescent="0.25">
      <c r="A156" s="7">
        <v>155</v>
      </c>
      <c r="B156" s="7" t="s">
        <v>172</v>
      </c>
      <c r="C156" s="8">
        <v>4120.1205764840197</v>
      </c>
      <c r="D156" s="8">
        <v>24061.504166666698</v>
      </c>
      <c r="E156" s="8">
        <v>144369.02499999999</v>
      </c>
      <c r="F156" s="8">
        <v>153515.692679795</v>
      </c>
      <c r="G156" s="8">
        <f t="shared" si="4"/>
        <v>297884.71767979499</v>
      </c>
      <c r="H156" s="9">
        <v>288738.05</v>
      </c>
      <c r="I156" s="10">
        <f t="shared" si="5"/>
        <v>9146.6676797950058</v>
      </c>
    </row>
    <row r="157" spans="1:9" ht="15.75" x14ac:dyDescent="0.25">
      <c r="A157" s="7">
        <v>156</v>
      </c>
      <c r="B157" s="7" t="s">
        <v>173</v>
      </c>
      <c r="C157" s="8">
        <v>5723.6959189497702</v>
      </c>
      <c r="D157" s="8">
        <v>33426.384166666699</v>
      </c>
      <c r="E157" s="8">
        <v>200558.30499999999</v>
      </c>
      <c r="F157" s="8">
        <v>213264.909940068</v>
      </c>
      <c r="G157" s="8">
        <f t="shared" si="4"/>
        <v>413823.21494006796</v>
      </c>
      <c r="H157" s="9">
        <v>401116.61</v>
      </c>
      <c r="I157" s="10">
        <f t="shared" si="5"/>
        <v>12706.604940067977</v>
      </c>
    </row>
    <row r="158" spans="1:9" ht="15.75" x14ac:dyDescent="0.25">
      <c r="A158" s="7">
        <v>157</v>
      </c>
      <c r="B158" s="7" t="s">
        <v>174</v>
      </c>
      <c r="C158" s="8">
        <v>4159.7277397260304</v>
      </c>
      <c r="D158" s="8">
        <v>24292.81</v>
      </c>
      <c r="E158" s="8">
        <v>145756.85999999999</v>
      </c>
      <c r="F158" s="8">
        <v>154991.45558219199</v>
      </c>
      <c r="G158" s="8">
        <f t="shared" si="4"/>
        <v>300748.31558219198</v>
      </c>
      <c r="H158" s="9">
        <v>291513.71999999997</v>
      </c>
      <c r="I158" s="10">
        <f t="shared" si="5"/>
        <v>9234.595582192007</v>
      </c>
    </row>
    <row r="159" spans="1:9" ht="15.75" x14ac:dyDescent="0.25">
      <c r="A159" s="7">
        <v>158</v>
      </c>
      <c r="B159" s="7" t="s">
        <v>175</v>
      </c>
      <c r="C159" s="8">
        <v>1438.50099885845</v>
      </c>
      <c r="D159" s="8">
        <v>8400.8458333333292</v>
      </c>
      <c r="E159" s="8">
        <v>50405.074999999997</v>
      </c>
      <c r="F159" s="8">
        <v>53598.547217465799</v>
      </c>
      <c r="G159" s="8">
        <f t="shared" si="4"/>
        <v>104003.6222174658</v>
      </c>
      <c r="H159" s="9">
        <v>100810.15</v>
      </c>
      <c r="I159" s="10">
        <f t="shared" si="5"/>
        <v>3193.4722174658091</v>
      </c>
    </row>
    <row r="160" spans="1:9" ht="15.75" x14ac:dyDescent="0.25">
      <c r="A160" s="7">
        <v>159</v>
      </c>
      <c r="B160" s="7" t="s">
        <v>176</v>
      </c>
      <c r="C160" s="8">
        <v>1953.7010559360699</v>
      </c>
      <c r="D160" s="8">
        <v>11409.614166666701</v>
      </c>
      <c r="E160" s="8">
        <v>68457.684999999998</v>
      </c>
      <c r="F160" s="8">
        <v>72794.901344178099</v>
      </c>
      <c r="G160" s="8">
        <f t="shared" si="4"/>
        <v>141252.5863441781</v>
      </c>
      <c r="H160" s="9">
        <v>136915.37</v>
      </c>
      <c r="I160" s="10">
        <f t="shared" si="5"/>
        <v>4337.2163441781013</v>
      </c>
    </row>
    <row r="161" spans="1:9" ht="15.75" x14ac:dyDescent="0.25">
      <c r="A161" s="7">
        <v>160</v>
      </c>
      <c r="B161" s="7" t="s">
        <v>177</v>
      </c>
      <c r="C161" s="8">
        <v>11575.2017694064</v>
      </c>
      <c r="D161" s="8">
        <v>67599.178333333301</v>
      </c>
      <c r="E161" s="8">
        <v>405595.07</v>
      </c>
      <c r="F161" s="8">
        <v>431292.01792808197</v>
      </c>
      <c r="G161" s="8">
        <f t="shared" si="4"/>
        <v>836887.08792808198</v>
      </c>
      <c r="H161" s="9">
        <v>811190.14</v>
      </c>
      <c r="I161" s="10">
        <f t="shared" si="5"/>
        <v>25696.947928081965</v>
      </c>
    </row>
    <row r="162" spans="1:9" ht="15.75" x14ac:dyDescent="0.25">
      <c r="A162" s="7">
        <v>161</v>
      </c>
      <c r="B162" s="7" t="s">
        <v>178</v>
      </c>
      <c r="C162" s="8">
        <f>D162/5.84</f>
        <v>8168.0887557077631</v>
      </c>
      <c r="D162" s="8">
        <f>H162/12</f>
        <v>47701.638333333336</v>
      </c>
      <c r="E162" s="8">
        <v>286209.83</v>
      </c>
      <c r="F162" s="8">
        <v>304342.98703767097</v>
      </c>
      <c r="G162" s="8">
        <f t="shared" si="4"/>
        <v>590552.81703767099</v>
      </c>
      <c r="H162" s="9">
        <f>480810.7+91608.96</f>
        <v>572419.66</v>
      </c>
      <c r="I162" s="10">
        <f t="shared" si="5"/>
        <v>18133.157037670957</v>
      </c>
    </row>
    <row r="163" spans="1:9" ht="15.75" x14ac:dyDescent="0.25">
      <c r="A163" s="7">
        <v>162</v>
      </c>
      <c r="B163" s="7" t="s">
        <v>179</v>
      </c>
      <c r="C163" s="8">
        <v>4058.7074771689499</v>
      </c>
      <c r="D163" s="8">
        <v>23702.851666666698</v>
      </c>
      <c r="E163" s="8">
        <v>142217.10999999999</v>
      </c>
      <c r="F163" s="8">
        <v>151227.44059931501</v>
      </c>
      <c r="G163" s="8">
        <f t="shared" si="4"/>
        <v>293444.55059931497</v>
      </c>
      <c r="H163" s="9">
        <v>284434.21999999997</v>
      </c>
      <c r="I163" s="10">
        <f t="shared" si="5"/>
        <v>9010.3305993149988</v>
      </c>
    </row>
    <row r="164" spans="1:9" ht="15.75" x14ac:dyDescent="0.25">
      <c r="A164" s="7">
        <v>163</v>
      </c>
      <c r="B164" s="7" t="s">
        <v>180</v>
      </c>
      <c r="C164" s="8">
        <v>7394.32734018265</v>
      </c>
      <c r="D164" s="8">
        <v>43182.871666666702</v>
      </c>
      <c r="E164" s="8">
        <v>259097.23</v>
      </c>
      <c r="F164" s="8">
        <v>275512.63669520599</v>
      </c>
      <c r="G164" s="8">
        <f t="shared" si="4"/>
        <v>534609.86669520603</v>
      </c>
      <c r="H164" s="9">
        <v>518194.46</v>
      </c>
      <c r="I164" s="10">
        <f t="shared" si="5"/>
        <v>16415.406695206009</v>
      </c>
    </row>
    <row r="165" spans="1:9" ht="15.75" x14ac:dyDescent="0.25">
      <c r="A165" s="7">
        <v>164</v>
      </c>
      <c r="B165" s="7" t="s">
        <v>181</v>
      </c>
      <c r="C165" s="8">
        <v>5994.0178367579902</v>
      </c>
      <c r="D165" s="8">
        <v>35005.0641666667</v>
      </c>
      <c r="E165" s="8">
        <v>210030.38500000001</v>
      </c>
      <c r="F165" s="8">
        <v>223337.104597603</v>
      </c>
      <c r="G165" s="8">
        <f t="shared" si="4"/>
        <v>433367.48959760298</v>
      </c>
      <c r="H165" s="9">
        <v>420060.77</v>
      </c>
      <c r="I165" s="10">
        <f t="shared" si="5"/>
        <v>13306.719597602962</v>
      </c>
    </row>
    <row r="166" spans="1:9" ht="15.75" x14ac:dyDescent="0.25">
      <c r="A166" s="7">
        <v>165</v>
      </c>
      <c r="B166" s="7" t="s">
        <v>182</v>
      </c>
      <c r="C166" s="8">
        <v>7841.4325057077604</v>
      </c>
      <c r="D166" s="8">
        <v>45793.965833333299</v>
      </c>
      <c r="E166" s="8">
        <v>274763.79499999998</v>
      </c>
      <c r="F166" s="8">
        <v>292171.77516267099</v>
      </c>
      <c r="G166" s="8">
        <f t="shared" si="4"/>
        <v>566935.57016267092</v>
      </c>
      <c r="H166" s="9">
        <v>549527.59</v>
      </c>
      <c r="I166" s="10">
        <f t="shared" si="5"/>
        <v>17407.980162670952</v>
      </c>
    </row>
    <row r="167" spans="1:9" ht="15.75" x14ac:dyDescent="0.25">
      <c r="A167" s="7">
        <v>166</v>
      </c>
      <c r="B167" s="7" t="s">
        <v>183</v>
      </c>
      <c r="C167" s="8">
        <v>7730.0893264840197</v>
      </c>
      <c r="D167" s="8">
        <v>45143.721666666701</v>
      </c>
      <c r="E167" s="8">
        <v>270862.33</v>
      </c>
      <c r="F167" s="8">
        <v>288023.12830479501</v>
      </c>
      <c r="G167" s="8">
        <f t="shared" si="4"/>
        <v>558885.45830479497</v>
      </c>
      <c r="H167" s="9">
        <v>541724.66</v>
      </c>
      <c r="I167" s="10">
        <f t="shared" si="5"/>
        <v>17160.798304794938</v>
      </c>
    </row>
    <row r="168" spans="1:9" ht="15.75" x14ac:dyDescent="0.25">
      <c r="A168" s="7">
        <v>167</v>
      </c>
      <c r="B168" s="7" t="s">
        <v>184</v>
      </c>
      <c r="C168" s="8">
        <v>3434.8979737442901</v>
      </c>
      <c r="D168" s="8">
        <v>20059.804166666701</v>
      </c>
      <c r="E168" s="8">
        <v>120358.825</v>
      </c>
      <c r="F168" s="8">
        <v>127984.29850171199</v>
      </c>
      <c r="G168" s="8">
        <f t="shared" si="4"/>
        <v>248343.12350171199</v>
      </c>
      <c r="H168" s="9">
        <v>240717.65</v>
      </c>
      <c r="I168" s="10">
        <f t="shared" si="5"/>
        <v>7625.4735017119965</v>
      </c>
    </row>
    <row r="169" spans="1:9" ht="15.75" x14ac:dyDescent="0.25">
      <c r="A169" s="7">
        <v>168</v>
      </c>
      <c r="B169" s="7" t="s">
        <v>185</v>
      </c>
      <c r="C169" s="8">
        <v>6186.8918378995404</v>
      </c>
      <c r="D169" s="8">
        <v>36131.448333333297</v>
      </c>
      <c r="E169" s="8">
        <v>216788.69</v>
      </c>
      <c r="F169" s="8">
        <v>230523.58988013701</v>
      </c>
      <c r="G169" s="8">
        <f t="shared" si="4"/>
        <v>447312.27988013701</v>
      </c>
      <c r="H169" s="9">
        <v>433577.38</v>
      </c>
      <c r="I169" s="10">
        <f t="shared" si="5"/>
        <v>13734.899880137003</v>
      </c>
    </row>
    <row r="170" spans="1:9" ht="15.75" x14ac:dyDescent="0.25">
      <c r="A170" s="7">
        <v>169</v>
      </c>
      <c r="B170" s="7" t="s">
        <v>186</v>
      </c>
      <c r="C170" s="8">
        <v>1715.19277968037</v>
      </c>
      <c r="D170" s="8">
        <v>10016.725833333299</v>
      </c>
      <c r="E170" s="8">
        <v>60100.355000000003</v>
      </c>
      <c r="F170" s="8">
        <v>63908.082970890398</v>
      </c>
      <c r="G170" s="8">
        <f t="shared" si="4"/>
        <v>124008.4379708904</v>
      </c>
      <c r="H170" s="9">
        <v>120200.71</v>
      </c>
      <c r="I170" s="10">
        <f t="shared" si="5"/>
        <v>3807.7279708903952</v>
      </c>
    </row>
    <row r="171" spans="1:9" ht="15.75" x14ac:dyDescent="0.25">
      <c r="A171" s="7">
        <v>170</v>
      </c>
      <c r="B171" s="7" t="s">
        <v>187</v>
      </c>
      <c r="C171" s="8">
        <v>3532.09960045662</v>
      </c>
      <c r="D171" s="8">
        <v>20627.461666666699</v>
      </c>
      <c r="E171" s="8">
        <v>123764.77</v>
      </c>
      <c r="F171" s="8">
        <v>131606.031113014</v>
      </c>
      <c r="G171" s="8">
        <f t="shared" si="4"/>
        <v>255370.80111301399</v>
      </c>
      <c r="H171" s="9">
        <v>247529.54</v>
      </c>
      <c r="I171" s="10">
        <f t="shared" si="5"/>
        <v>7841.2611130139849</v>
      </c>
    </row>
    <row r="172" spans="1:9" ht="15.75" x14ac:dyDescent="0.25">
      <c r="A172" s="7">
        <v>171</v>
      </c>
      <c r="B172" s="7" t="s">
        <v>188</v>
      </c>
      <c r="C172" s="8">
        <v>8452.6438356164399</v>
      </c>
      <c r="D172" s="8">
        <v>49363.44</v>
      </c>
      <c r="E172" s="8">
        <v>296180.64</v>
      </c>
      <c r="F172" s="8">
        <v>314945.50931506901</v>
      </c>
      <c r="G172" s="8">
        <f t="shared" si="4"/>
        <v>611126.14931506896</v>
      </c>
      <c r="H172" s="9">
        <v>592361.28</v>
      </c>
      <c r="I172" s="10">
        <f t="shared" si="5"/>
        <v>18764.869315068936</v>
      </c>
    </row>
    <row r="173" spans="1:9" ht="15.75" x14ac:dyDescent="0.25">
      <c r="A173" s="7">
        <v>172</v>
      </c>
      <c r="B173" s="7" t="s">
        <v>189</v>
      </c>
      <c r="C173" s="8">
        <v>2195.8478881278502</v>
      </c>
      <c r="D173" s="8">
        <v>12823.7516666667</v>
      </c>
      <c r="E173" s="8">
        <v>76942.509999999995</v>
      </c>
      <c r="F173" s="8">
        <v>81817.292311643803</v>
      </c>
      <c r="G173" s="8">
        <f t="shared" si="4"/>
        <v>158759.80231164378</v>
      </c>
      <c r="H173" s="9">
        <v>153885.01999999999</v>
      </c>
      <c r="I173" s="10">
        <f t="shared" si="5"/>
        <v>4874.7823116437939</v>
      </c>
    </row>
    <row r="174" spans="1:9" ht="15.75" x14ac:dyDescent="0.25">
      <c r="A174" s="7">
        <v>173</v>
      </c>
      <c r="B174" s="7" t="s">
        <v>190</v>
      </c>
      <c r="C174" s="8">
        <v>3041.4055365296799</v>
      </c>
      <c r="D174" s="8">
        <v>17761.808333333302</v>
      </c>
      <c r="E174" s="8">
        <v>106570.85</v>
      </c>
      <c r="F174" s="8">
        <v>113322.77029109601</v>
      </c>
      <c r="G174" s="8">
        <f t="shared" si="4"/>
        <v>219893.62029109601</v>
      </c>
      <c r="H174" s="9">
        <v>213141.7</v>
      </c>
      <c r="I174" s="10">
        <f t="shared" si="5"/>
        <v>6751.9202910960012</v>
      </c>
    </row>
    <row r="175" spans="1:9" ht="15.75" x14ac:dyDescent="0.25">
      <c r="A175" s="7">
        <v>174</v>
      </c>
      <c r="B175" s="7" t="s">
        <v>191</v>
      </c>
      <c r="C175" s="8">
        <v>314.79794520547898</v>
      </c>
      <c r="D175" s="8">
        <v>1838.42</v>
      </c>
      <c r="E175" s="8">
        <v>11030.52</v>
      </c>
      <c r="F175" s="8">
        <v>11729.3714383562</v>
      </c>
      <c r="G175" s="8">
        <f t="shared" si="4"/>
        <v>22759.891438356201</v>
      </c>
      <c r="H175" s="9">
        <v>22061.040000000001</v>
      </c>
      <c r="I175" s="10">
        <f t="shared" si="5"/>
        <v>698.85143835619965</v>
      </c>
    </row>
    <row r="176" spans="1:9" ht="15.75" x14ac:dyDescent="0.25">
      <c r="A176" s="7">
        <v>175</v>
      </c>
      <c r="B176" s="7" t="s">
        <v>192</v>
      </c>
      <c r="C176" s="8">
        <v>2534.5993150684899</v>
      </c>
      <c r="D176" s="8">
        <v>14802.06</v>
      </c>
      <c r="E176" s="8">
        <v>88812.36</v>
      </c>
      <c r="F176" s="8">
        <v>94439.170479452107</v>
      </c>
      <c r="G176" s="8">
        <f t="shared" si="4"/>
        <v>183251.53047945211</v>
      </c>
      <c r="H176" s="9">
        <v>177624.72</v>
      </c>
      <c r="I176" s="10">
        <f t="shared" si="5"/>
        <v>5626.8104794521059</v>
      </c>
    </row>
    <row r="177" spans="1:9" ht="15.75" x14ac:dyDescent="0.25">
      <c r="A177" s="7">
        <v>176</v>
      </c>
      <c r="B177" s="7" t="s">
        <v>193</v>
      </c>
      <c r="C177" s="8">
        <v>6243.3020833333303</v>
      </c>
      <c r="D177" s="8">
        <v>36460.884166666699</v>
      </c>
      <c r="E177" s="8">
        <v>218765.30499999999</v>
      </c>
      <c r="F177" s="8">
        <v>232625.43562500001</v>
      </c>
      <c r="G177" s="8">
        <f t="shared" si="4"/>
        <v>451390.74062499998</v>
      </c>
      <c r="H177" s="9">
        <v>437530.61</v>
      </c>
      <c r="I177" s="10">
        <f t="shared" si="5"/>
        <v>13860.130624999991</v>
      </c>
    </row>
    <row r="178" spans="1:9" ht="15.75" x14ac:dyDescent="0.25">
      <c r="A178" s="7">
        <v>177</v>
      </c>
      <c r="B178" s="7" t="s">
        <v>194</v>
      </c>
      <c r="C178" s="8">
        <v>7381.7314497716898</v>
      </c>
      <c r="D178" s="8">
        <v>43109.311666666697</v>
      </c>
      <c r="E178" s="8">
        <v>258655.87</v>
      </c>
      <c r="F178" s="8">
        <v>275043.31381849298</v>
      </c>
      <c r="G178" s="8">
        <f t="shared" si="4"/>
        <v>533699.18381849304</v>
      </c>
      <c r="H178" s="9">
        <v>517311.74</v>
      </c>
      <c r="I178" s="10">
        <f t="shared" si="5"/>
        <v>16387.443818493048</v>
      </c>
    </row>
    <row r="179" spans="1:9" ht="15.75" x14ac:dyDescent="0.25">
      <c r="A179" s="7">
        <v>178</v>
      </c>
      <c r="B179" s="7" t="s">
        <v>195</v>
      </c>
      <c r="C179" s="8">
        <v>1719.07191780822</v>
      </c>
      <c r="D179" s="8">
        <v>10039.379999999999</v>
      </c>
      <c r="E179" s="8">
        <v>60236.28</v>
      </c>
      <c r="F179" s="8">
        <v>64052.619657534298</v>
      </c>
      <c r="G179" s="8">
        <f t="shared" si="4"/>
        <v>124288.89965753429</v>
      </c>
      <c r="H179" s="9">
        <v>120472.56</v>
      </c>
      <c r="I179" s="10">
        <f t="shared" si="5"/>
        <v>3816.3396575342922</v>
      </c>
    </row>
    <row r="180" spans="1:9" ht="15.75" x14ac:dyDescent="0.25">
      <c r="A180" s="7">
        <v>179</v>
      </c>
      <c r="B180" s="7" t="s">
        <v>196</v>
      </c>
      <c r="C180" s="8">
        <v>6125.9386415525096</v>
      </c>
      <c r="D180" s="8">
        <v>35775.481666666703</v>
      </c>
      <c r="E180" s="8">
        <v>214652.89</v>
      </c>
      <c r="F180" s="8">
        <v>228252.47378424701</v>
      </c>
      <c r="G180" s="8">
        <f t="shared" si="4"/>
        <v>442905.36378424702</v>
      </c>
      <c r="H180" s="9">
        <v>429305.78</v>
      </c>
      <c r="I180" s="10">
        <f t="shared" si="5"/>
        <v>13599.583784246992</v>
      </c>
    </row>
    <row r="181" spans="1:9" ht="15.75" x14ac:dyDescent="0.25">
      <c r="A181" s="7">
        <v>180</v>
      </c>
      <c r="B181" s="7" t="s">
        <v>197</v>
      </c>
      <c r="C181" s="8">
        <v>6846.5102739725999</v>
      </c>
      <c r="D181" s="8">
        <v>39983.620000000003</v>
      </c>
      <c r="E181" s="8">
        <v>239901.72</v>
      </c>
      <c r="F181" s="8">
        <v>255100.972808219</v>
      </c>
      <c r="G181" s="8">
        <f t="shared" si="4"/>
        <v>495002.692808219</v>
      </c>
      <c r="H181" s="9">
        <v>479803.44</v>
      </c>
      <c r="I181" s="10">
        <f t="shared" si="5"/>
        <v>15199.252808218997</v>
      </c>
    </row>
    <row r="182" spans="1:9" ht="15.75" x14ac:dyDescent="0.25">
      <c r="A182" s="7">
        <v>181</v>
      </c>
      <c r="B182" s="7" t="s">
        <v>198</v>
      </c>
      <c r="C182" s="8">
        <v>6472.2223173516004</v>
      </c>
      <c r="D182" s="8">
        <v>37797.778333333299</v>
      </c>
      <c r="E182" s="8">
        <v>226786.67</v>
      </c>
      <c r="F182" s="8">
        <v>241155.00354452099</v>
      </c>
      <c r="G182" s="8">
        <f t="shared" si="4"/>
        <v>467941.67354452098</v>
      </c>
      <c r="H182" s="9">
        <v>453573.34</v>
      </c>
      <c r="I182" s="10">
        <f t="shared" si="5"/>
        <v>14368.333544520952</v>
      </c>
    </row>
    <row r="183" spans="1:9" ht="15.75" x14ac:dyDescent="0.25">
      <c r="A183" s="7">
        <v>182</v>
      </c>
      <c r="B183" s="7" t="s">
        <v>199</v>
      </c>
      <c r="C183" s="8">
        <v>7672.8952625570801</v>
      </c>
      <c r="D183" s="8">
        <v>44809.708333333299</v>
      </c>
      <c r="E183" s="8">
        <v>268858.25</v>
      </c>
      <c r="F183" s="8">
        <v>285892.07748287701</v>
      </c>
      <c r="G183" s="8">
        <f t="shared" si="4"/>
        <v>554750.32748287707</v>
      </c>
      <c r="H183" s="9">
        <v>537716.5</v>
      </c>
      <c r="I183" s="10">
        <f t="shared" si="5"/>
        <v>17033.827482877066</v>
      </c>
    </row>
    <row r="184" spans="1:9" ht="15.75" x14ac:dyDescent="0.25">
      <c r="A184" s="7">
        <v>183</v>
      </c>
      <c r="B184" s="7" t="s">
        <v>200</v>
      </c>
      <c r="C184" s="8">
        <v>3718.53595890411</v>
      </c>
      <c r="D184" s="8">
        <v>21716.25</v>
      </c>
      <c r="E184" s="8">
        <v>130297.5</v>
      </c>
      <c r="F184" s="8">
        <v>138552.649828767</v>
      </c>
      <c r="G184" s="8">
        <f t="shared" si="4"/>
        <v>268850.149828767</v>
      </c>
      <c r="H184" s="9">
        <v>260595</v>
      </c>
      <c r="I184" s="10">
        <f t="shared" si="5"/>
        <v>8255.1498287669965</v>
      </c>
    </row>
    <row r="185" spans="1:9" ht="15.75" x14ac:dyDescent="0.25">
      <c r="A185" s="7">
        <v>184</v>
      </c>
      <c r="B185" s="7" t="s">
        <v>201</v>
      </c>
      <c r="C185" s="8">
        <v>1276.9106735159801</v>
      </c>
      <c r="D185" s="8">
        <v>7457.1583333333301</v>
      </c>
      <c r="E185" s="8">
        <v>44742.95</v>
      </c>
      <c r="F185" s="8">
        <v>47577.691695205503</v>
      </c>
      <c r="G185" s="8">
        <f t="shared" si="4"/>
        <v>92320.641695205501</v>
      </c>
      <c r="H185" s="9">
        <v>89485.9</v>
      </c>
      <c r="I185" s="10">
        <f t="shared" si="5"/>
        <v>2834.7416952055064</v>
      </c>
    </row>
    <row r="186" spans="1:9" ht="15.75" x14ac:dyDescent="0.25">
      <c r="A186" s="7">
        <v>185</v>
      </c>
      <c r="B186" s="7" t="s">
        <v>202</v>
      </c>
      <c r="C186" s="8">
        <v>1083.0496575342499</v>
      </c>
      <c r="D186" s="8">
        <v>6325.01</v>
      </c>
      <c r="E186" s="8">
        <v>37950.06</v>
      </c>
      <c r="F186" s="8">
        <v>40354.430239726003</v>
      </c>
      <c r="G186" s="8">
        <f t="shared" si="4"/>
        <v>78304.490239726001</v>
      </c>
      <c r="H186" s="9">
        <v>75900.12</v>
      </c>
      <c r="I186" s="10">
        <f t="shared" si="5"/>
        <v>2404.3702397260058</v>
      </c>
    </row>
    <row r="187" spans="1:9" ht="15.75" x14ac:dyDescent="0.25">
      <c r="A187" s="7">
        <v>186</v>
      </c>
      <c r="B187" s="7" t="s">
        <v>203</v>
      </c>
      <c r="C187" s="8">
        <v>659.40311073059399</v>
      </c>
      <c r="D187" s="8">
        <v>3850.9141666666701</v>
      </c>
      <c r="E187" s="8">
        <v>23105.485000000001</v>
      </c>
      <c r="F187" s="8">
        <v>24569.359905821901</v>
      </c>
      <c r="G187" s="8">
        <f t="shared" si="4"/>
        <v>47674.844905821898</v>
      </c>
      <c r="H187" s="9">
        <v>46210.97</v>
      </c>
      <c r="I187" s="10">
        <f t="shared" si="5"/>
        <v>1463.8749058218964</v>
      </c>
    </row>
    <row r="188" spans="1:9" ht="15.75" x14ac:dyDescent="0.25">
      <c r="A188" s="7">
        <v>187</v>
      </c>
      <c r="B188" s="7" t="s">
        <v>204</v>
      </c>
      <c r="C188" s="8">
        <v>1183.0479452054799</v>
      </c>
      <c r="D188" s="8">
        <v>6909</v>
      </c>
      <c r="E188" s="8">
        <v>41454</v>
      </c>
      <c r="F188" s="8">
        <v>44080.366438356199</v>
      </c>
      <c r="G188" s="8">
        <f t="shared" si="4"/>
        <v>85534.366438356199</v>
      </c>
      <c r="H188" s="9">
        <v>82908</v>
      </c>
      <c r="I188" s="10">
        <f t="shared" si="5"/>
        <v>2626.3664383561991</v>
      </c>
    </row>
    <row r="189" spans="1:9" ht="15.75" x14ac:dyDescent="0.25">
      <c r="A189" s="7">
        <v>188</v>
      </c>
      <c r="B189" s="7" t="s">
        <v>205</v>
      </c>
      <c r="C189" s="8">
        <v>1611.29823059361</v>
      </c>
      <c r="D189" s="8">
        <v>9409.9816666666702</v>
      </c>
      <c r="E189" s="8">
        <v>56459.89</v>
      </c>
      <c r="F189" s="8">
        <v>60036.9720719178</v>
      </c>
      <c r="G189" s="8">
        <f t="shared" si="4"/>
        <v>116496.8620719178</v>
      </c>
      <c r="H189" s="9">
        <v>112919.78</v>
      </c>
      <c r="I189" s="10">
        <f t="shared" si="5"/>
        <v>3577.0820719178009</v>
      </c>
    </row>
    <row r="190" spans="1:9" ht="15.75" x14ac:dyDescent="0.25">
      <c r="A190" s="7">
        <v>189</v>
      </c>
      <c r="B190" s="7" t="s">
        <v>206</v>
      </c>
      <c r="C190" s="8">
        <v>18289.5438070776</v>
      </c>
      <c r="D190" s="8">
        <v>106810.935833333</v>
      </c>
      <c r="E190" s="8">
        <v>640865.61499999999</v>
      </c>
      <c r="F190" s="8">
        <v>681468.40225171298</v>
      </c>
      <c r="G190" s="8">
        <f t="shared" si="4"/>
        <v>1322334.017251713</v>
      </c>
      <c r="H190" s="9">
        <v>1281731.23</v>
      </c>
      <c r="I190" s="10">
        <f t="shared" si="5"/>
        <v>40602.787251712987</v>
      </c>
    </row>
    <row r="191" spans="1:9" ht="15.75" x14ac:dyDescent="0.25">
      <c r="A191" s="7">
        <v>190</v>
      </c>
      <c r="B191" s="7" t="s">
        <v>207</v>
      </c>
      <c r="C191" s="8">
        <v>10586.6846461187</v>
      </c>
      <c r="D191" s="8">
        <v>61826.238333333298</v>
      </c>
      <c r="E191" s="8">
        <v>370957.43</v>
      </c>
      <c r="F191" s="8">
        <v>394459.86991438398</v>
      </c>
      <c r="G191" s="8">
        <f t="shared" si="4"/>
        <v>765417.29991438403</v>
      </c>
      <c r="H191" s="9">
        <v>741914.86</v>
      </c>
      <c r="I191" s="10">
        <f t="shared" si="5"/>
        <v>23502.439914384042</v>
      </c>
    </row>
    <row r="192" spans="1:9" ht="15.75" x14ac:dyDescent="0.25">
      <c r="A192" s="7">
        <v>191</v>
      </c>
      <c r="B192" s="7" t="s">
        <v>208</v>
      </c>
      <c r="C192" s="8">
        <v>7770.3618721461198</v>
      </c>
      <c r="D192" s="8">
        <v>45378.913333333301</v>
      </c>
      <c r="E192" s="8">
        <v>272273.48</v>
      </c>
      <c r="F192" s="8">
        <v>289523.68335616402</v>
      </c>
      <c r="G192" s="8">
        <f t="shared" si="4"/>
        <v>561797.163356164</v>
      </c>
      <c r="H192" s="9">
        <v>544546.96</v>
      </c>
      <c r="I192" s="10">
        <f t="shared" si="5"/>
        <v>17250.203356164042</v>
      </c>
    </row>
    <row r="193" spans="1:9" ht="15.75" x14ac:dyDescent="0.25">
      <c r="A193" s="7">
        <v>192</v>
      </c>
      <c r="B193" s="7" t="s">
        <v>209</v>
      </c>
      <c r="C193" s="8">
        <v>1311.99900114155</v>
      </c>
      <c r="D193" s="8">
        <v>7662.07416666667</v>
      </c>
      <c r="E193" s="8">
        <v>45972.445</v>
      </c>
      <c r="F193" s="8">
        <v>48885.082782534198</v>
      </c>
      <c r="G193" s="8">
        <f t="shared" si="4"/>
        <v>94857.527782534191</v>
      </c>
      <c r="H193" s="9">
        <v>91944.89</v>
      </c>
      <c r="I193" s="10">
        <f t="shared" si="5"/>
        <v>2912.6377825341915</v>
      </c>
    </row>
    <row r="194" spans="1:9" ht="15.75" x14ac:dyDescent="0.25">
      <c r="A194" s="7">
        <v>193</v>
      </c>
      <c r="B194" s="7" t="s">
        <v>210</v>
      </c>
      <c r="C194" s="8">
        <v>1576.4982876712299</v>
      </c>
      <c r="D194" s="8">
        <v>9206.75</v>
      </c>
      <c r="E194" s="8">
        <v>55240.5</v>
      </c>
      <c r="F194" s="8">
        <v>58740.3261986301</v>
      </c>
      <c r="G194" s="8">
        <f t="shared" ref="G194:G257" si="6">E194+F194</f>
        <v>113980.82619863009</v>
      </c>
      <c r="H194" s="9">
        <v>110481</v>
      </c>
      <c r="I194" s="10">
        <f t="shared" ref="I194:I257" si="7">G194-H194</f>
        <v>3499.8261986300931</v>
      </c>
    </row>
    <row r="195" spans="1:9" ht="15.75" x14ac:dyDescent="0.25">
      <c r="A195" s="7">
        <v>194</v>
      </c>
      <c r="B195" s="7" t="s">
        <v>211</v>
      </c>
      <c r="C195" s="8">
        <v>11831.6047374429</v>
      </c>
      <c r="D195" s="8">
        <v>69096.571666666699</v>
      </c>
      <c r="E195" s="8">
        <v>414579.43</v>
      </c>
      <c r="F195" s="8">
        <v>440845.59251712298</v>
      </c>
      <c r="G195" s="8">
        <f t="shared" si="6"/>
        <v>855425.02251712303</v>
      </c>
      <c r="H195" s="9">
        <v>829158.86</v>
      </c>
      <c r="I195" s="10">
        <f t="shared" si="7"/>
        <v>26266.162517123041</v>
      </c>
    </row>
    <row r="196" spans="1:9" ht="15.75" x14ac:dyDescent="0.25">
      <c r="A196" s="7">
        <v>195</v>
      </c>
      <c r="B196" s="7" t="s">
        <v>212</v>
      </c>
      <c r="C196" s="8">
        <v>1858.00585045662</v>
      </c>
      <c r="D196" s="8">
        <v>10850.7541666667</v>
      </c>
      <c r="E196" s="8">
        <v>65104.525000000001</v>
      </c>
      <c r="F196" s="8">
        <v>69229.297988013699</v>
      </c>
      <c r="G196" s="8">
        <f t="shared" si="6"/>
        <v>134333.82298801371</v>
      </c>
      <c r="H196" s="9">
        <v>130209.05</v>
      </c>
      <c r="I196" s="10">
        <f t="shared" si="7"/>
        <v>4124.7729880137049</v>
      </c>
    </row>
    <row r="197" spans="1:9" ht="15.75" x14ac:dyDescent="0.25">
      <c r="A197" s="7">
        <v>196</v>
      </c>
      <c r="B197" s="7" t="s">
        <v>213</v>
      </c>
      <c r="C197" s="8">
        <v>1434.7999429223701</v>
      </c>
      <c r="D197" s="8">
        <v>8379.2316666666702</v>
      </c>
      <c r="E197" s="8">
        <v>50275.39</v>
      </c>
      <c r="F197" s="8">
        <v>53460.6458732877</v>
      </c>
      <c r="G197" s="8">
        <f t="shared" si="6"/>
        <v>103736.03587328771</v>
      </c>
      <c r="H197" s="9">
        <v>100550.78</v>
      </c>
      <c r="I197" s="10">
        <f t="shared" si="7"/>
        <v>3185.2558732877078</v>
      </c>
    </row>
    <row r="198" spans="1:9" ht="15.75" x14ac:dyDescent="0.25">
      <c r="A198" s="7">
        <v>197</v>
      </c>
      <c r="B198" s="7" t="s">
        <v>214</v>
      </c>
      <c r="C198" s="8">
        <v>2158.4780251141601</v>
      </c>
      <c r="D198" s="8">
        <v>12605.5116666667</v>
      </c>
      <c r="E198" s="8">
        <v>75633.070000000007</v>
      </c>
      <c r="F198" s="8">
        <v>80424.891215753407</v>
      </c>
      <c r="G198" s="8">
        <f t="shared" si="6"/>
        <v>156057.9612157534</v>
      </c>
      <c r="H198" s="9">
        <v>151266.14000000001</v>
      </c>
      <c r="I198" s="10">
        <f t="shared" si="7"/>
        <v>4791.8212157533853</v>
      </c>
    </row>
    <row r="199" spans="1:9" ht="15.75" x14ac:dyDescent="0.25">
      <c r="A199" s="7">
        <v>198</v>
      </c>
      <c r="B199" s="7" t="s">
        <v>215</v>
      </c>
      <c r="C199" s="8">
        <v>2586.4945776255699</v>
      </c>
      <c r="D199" s="8">
        <v>15105.128333333299</v>
      </c>
      <c r="E199" s="8">
        <v>90630.77</v>
      </c>
      <c r="F199" s="8">
        <v>96372.787962328803</v>
      </c>
      <c r="G199" s="8">
        <f t="shared" si="6"/>
        <v>187003.55796232881</v>
      </c>
      <c r="H199" s="9">
        <v>181261.54</v>
      </c>
      <c r="I199" s="10">
        <f t="shared" si="7"/>
        <v>5742.0179623287986</v>
      </c>
    </row>
    <row r="200" spans="1:9" ht="15.75" x14ac:dyDescent="0.25">
      <c r="A200" s="7">
        <v>199</v>
      </c>
      <c r="B200" s="7" t="s">
        <v>216</v>
      </c>
      <c r="C200" s="8">
        <v>431.01883561643803</v>
      </c>
      <c r="D200" s="8">
        <v>2517.15</v>
      </c>
      <c r="E200" s="8">
        <v>15102.9</v>
      </c>
      <c r="F200" s="8">
        <v>16059.761815068499</v>
      </c>
      <c r="G200" s="8">
        <f t="shared" si="6"/>
        <v>31162.661815068499</v>
      </c>
      <c r="H200" s="9">
        <v>30205.8</v>
      </c>
      <c r="I200" s="10">
        <f t="shared" si="7"/>
        <v>956.86181506849971</v>
      </c>
    </row>
    <row r="201" spans="1:9" ht="15.75" x14ac:dyDescent="0.25">
      <c r="A201" s="7">
        <v>200</v>
      </c>
      <c r="B201" s="7" t="s">
        <v>217</v>
      </c>
      <c r="C201" s="8">
        <v>635.08047945205499</v>
      </c>
      <c r="D201" s="8">
        <v>3708.87</v>
      </c>
      <c r="E201" s="8">
        <v>22253.22</v>
      </c>
      <c r="F201" s="8">
        <v>23663.0986643836</v>
      </c>
      <c r="G201" s="8">
        <f t="shared" si="6"/>
        <v>45916.318664383602</v>
      </c>
      <c r="H201" s="9">
        <v>44506.44</v>
      </c>
      <c r="I201" s="10">
        <f t="shared" si="7"/>
        <v>1409.8786643835992</v>
      </c>
    </row>
    <row r="202" spans="1:9" ht="15.75" x14ac:dyDescent="0.25">
      <c r="A202" s="7">
        <v>201</v>
      </c>
      <c r="B202" s="7" t="s">
        <v>218</v>
      </c>
      <c r="C202" s="8">
        <v>848.81820776255699</v>
      </c>
      <c r="D202" s="8">
        <v>4957.0983333333297</v>
      </c>
      <c r="E202" s="8">
        <v>29742.59</v>
      </c>
      <c r="F202" s="8">
        <v>31626.966421232901</v>
      </c>
      <c r="G202" s="8">
        <f t="shared" si="6"/>
        <v>61369.556421232905</v>
      </c>
      <c r="H202" s="9">
        <v>59485.18</v>
      </c>
      <c r="I202" s="10">
        <f t="shared" si="7"/>
        <v>1884.3764212329042</v>
      </c>
    </row>
    <row r="203" spans="1:9" ht="15.75" x14ac:dyDescent="0.25">
      <c r="A203" s="7">
        <v>202</v>
      </c>
      <c r="B203" s="7" t="s">
        <v>219</v>
      </c>
      <c r="C203" s="8">
        <v>1206.3595890411</v>
      </c>
      <c r="D203" s="8">
        <v>7045.14</v>
      </c>
      <c r="E203" s="8">
        <v>42270.84</v>
      </c>
      <c r="F203" s="8">
        <v>44948.958287671201</v>
      </c>
      <c r="G203" s="8">
        <f t="shared" si="6"/>
        <v>87219.798287671205</v>
      </c>
      <c r="H203" s="9">
        <v>84541.68</v>
      </c>
      <c r="I203" s="10">
        <f t="shared" si="7"/>
        <v>2678.1182876712119</v>
      </c>
    </row>
    <row r="204" spans="1:9" ht="15.75" x14ac:dyDescent="0.25">
      <c r="A204" s="7">
        <v>203</v>
      </c>
      <c r="B204" s="7" t="s">
        <v>220</v>
      </c>
      <c r="C204" s="8">
        <v>1664.3174942922401</v>
      </c>
      <c r="D204" s="8">
        <v>9719.6141666666699</v>
      </c>
      <c r="E204" s="8">
        <v>58317.684999999998</v>
      </c>
      <c r="F204" s="8">
        <v>62012.469837328797</v>
      </c>
      <c r="G204" s="8">
        <f t="shared" si="6"/>
        <v>120330.1548373288</v>
      </c>
      <c r="H204" s="9">
        <v>116635.37</v>
      </c>
      <c r="I204" s="10">
        <f t="shared" si="7"/>
        <v>3694.7848373287998</v>
      </c>
    </row>
    <row r="205" spans="1:9" ht="15.75" x14ac:dyDescent="0.25">
      <c r="A205" s="7">
        <v>204</v>
      </c>
      <c r="B205" s="7" t="s">
        <v>221</v>
      </c>
      <c r="C205" s="8">
        <v>5082.8072203196398</v>
      </c>
      <c r="D205" s="8">
        <v>29683.594166666699</v>
      </c>
      <c r="E205" s="8">
        <v>178101.565</v>
      </c>
      <c r="F205" s="8">
        <v>189385.39702911</v>
      </c>
      <c r="G205" s="8">
        <f t="shared" si="6"/>
        <v>367486.96202911</v>
      </c>
      <c r="H205" s="9">
        <v>356203.13</v>
      </c>
      <c r="I205" s="10">
        <f t="shared" si="7"/>
        <v>11283.832029109995</v>
      </c>
    </row>
    <row r="206" spans="1:9" ht="15.75" x14ac:dyDescent="0.25">
      <c r="A206" s="7">
        <v>205</v>
      </c>
      <c r="B206" s="7" t="s">
        <v>222</v>
      </c>
      <c r="C206" s="8">
        <v>3426.3603025114198</v>
      </c>
      <c r="D206" s="8">
        <v>20009.944166666701</v>
      </c>
      <c r="E206" s="8">
        <v>120059.66499999999</v>
      </c>
      <c r="F206" s="8">
        <v>127666.18487157499</v>
      </c>
      <c r="G206" s="8">
        <f t="shared" si="6"/>
        <v>247725.84987157499</v>
      </c>
      <c r="H206" s="9">
        <v>240119.33</v>
      </c>
      <c r="I206" s="10">
        <f t="shared" si="7"/>
        <v>7606.5198715750012</v>
      </c>
    </row>
    <row r="207" spans="1:9" ht="15.75" x14ac:dyDescent="0.25">
      <c r="A207" s="7">
        <v>206</v>
      </c>
      <c r="B207" s="7" t="s">
        <v>223</v>
      </c>
      <c r="C207" s="8">
        <v>2328.7602739725999</v>
      </c>
      <c r="D207" s="8">
        <v>13599.96</v>
      </c>
      <c r="E207" s="8">
        <v>81599.759999999995</v>
      </c>
      <c r="F207" s="8">
        <v>86769.607808219196</v>
      </c>
      <c r="G207" s="8">
        <f t="shared" si="6"/>
        <v>168369.36780821919</v>
      </c>
      <c r="H207" s="9">
        <v>163199.51999999999</v>
      </c>
      <c r="I207" s="10">
        <f t="shared" si="7"/>
        <v>5169.8478082192014</v>
      </c>
    </row>
    <row r="208" spans="1:9" ht="15.75" x14ac:dyDescent="0.25">
      <c r="A208" s="7">
        <v>207</v>
      </c>
      <c r="B208" s="7" t="s">
        <v>224</v>
      </c>
      <c r="C208" s="8">
        <v>2156.4307933790001</v>
      </c>
      <c r="D208" s="8">
        <v>12593.555833333299</v>
      </c>
      <c r="E208" s="8">
        <v>75561.335000000006</v>
      </c>
      <c r="F208" s="8">
        <v>80348.611361301402</v>
      </c>
      <c r="G208" s="8">
        <f t="shared" si="6"/>
        <v>155909.94636130141</v>
      </c>
      <c r="H208" s="9">
        <v>151122.67000000001</v>
      </c>
      <c r="I208" s="10">
        <f t="shared" si="7"/>
        <v>4787.2763613013958</v>
      </c>
    </row>
    <row r="209" spans="1:9" ht="15.75" x14ac:dyDescent="0.25">
      <c r="A209" s="7">
        <v>208</v>
      </c>
      <c r="B209" s="7" t="s">
        <v>225</v>
      </c>
      <c r="C209" s="8">
        <v>2417.7057648401801</v>
      </c>
      <c r="D209" s="8">
        <v>14119.401666666699</v>
      </c>
      <c r="E209" s="8">
        <v>84716.41</v>
      </c>
      <c r="F209" s="8">
        <v>90083.716797945206</v>
      </c>
      <c r="G209" s="8">
        <f t="shared" si="6"/>
        <v>174800.12679794521</v>
      </c>
      <c r="H209" s="9">
        <v>169432.82</v>
      </c>
      <c r="I209" s="10">
        <f t="shared" si="7"/>
        <v>5367.3067979452026</v>
      </c>
    </row>
    <row r="210" spans="1:9" ht="15.75" x14ac:dyDescent="0.25">
      <c r="A210" s="7">
        <v>209</v>
      </c>
      <c r="B210" s="7" t="s">
        <v>226</v>
      </c>
      <c r="C210" s="8">
        <v>2827.1247146118699</v>
      </c>
      <c r="D210" s="8">
        <v>16510.4083333333</v>
      </c>
      <c r="E210" s="8">
        <v>99062.45</v>
      </c>
      <c r="F210" s="8">
        <v>105338.666866438</v>
      </c>
      <c r="G210" s="8">
        <f t="shared" si="6"/>
        <v>204401.11686643801</v>
      </c>
      <c r="H210" s="9">
        <v>198124.9</v>
      </c>
      <c r="I210" s="10">
        <f t="shared" si="7"/>
        <v>6276.2168664380151</v>
      </c>
    </row>
    <row r="211" spans="1:9" ht="15.75" x14ac:dyDescent="0.25">
      <c r="A211" s="7">
        <v>210</v>
      </c>
      <c r="B211" s="7" t="s">
        <v>227</v>
      </c>
      <c r="C211" s="8">
        <v>1697.5489440639301</v>
      </c>
      <c r="D211" s="8">
        <v>9913.6858333333294</v>
      </c>
      <c r="E211" s="8">
        <v>59482.114999999998</v>
      </c>
      <c r="F211" s="8">
        <v>63250.673655821898</v>
      </c>
      <c r="G211" s="8">
        <f t="shared" si="6"/>
        <v>122732.7886558219</v>
      </c>
      <c r="H211" s="9">
        <v>118964.23</v>
      </c>
      <c r="I211" s="10">
        <f t="shared" si="7"/>
        <v>3768.5586558219075</v>
      </c>
    </row>
    <row r="212" spans="1:9" ht="15.75" x14ac:dyDescent="0.25">
      <c r="A212" s="7">
        <v>211</v>
      </c>
      <c r="B212" s="7" t="s">
        <v>228</v>
      </c>
      <c r="C212" s="8">
        <v>6751.6983447488601</v>
      </c>
      <c r="D212" s="8">
        <v>39429.918333333299</v>
      </c>
      <c r="E212" s="8">
        <v>236579.51</v>
      </c>
      <c r="F212" s="8">
        <v>251568.280325342</v>
      </c>
      <c r="G212" s="8">
        <f t="shared" si="6"/>
        <v>488147.79032534198</v>
      </c>
      <c r="H212" s="9">
        <v>473159.02</v>
      </c>
      <c r="I212" s="10">
        <f t="shared" si="7"/>
        <v>14988.77032534196</v>
      </c>
    </row>
    <row r="213" spans="1:9" ht="15.75" x14ac:dyDescent="0.25">
      <c r="A213" s="7">
        <v>212</v>
      </c>
      <c r="B213" s="7" t="s">
        <v>229</v>
      </c>
      <c r="C213" s="8">
        <v>1772.10273972603</v>
      </c>
      <c r="D213" s="8">
        <v>10349.08</v>
      </c>
      <c r="E213" s="8">
        <v>62094.48</v>
      </c>
      <c r="F213" s="8">
        <v>66028.548082191803</v>
      </c>
      <c r="G213" s="8">
        <f t="shared" si="6"/>
        <v>128123.0280821918</v>
      </c>
      <c r="H213" s="9">
        <v>124188.96</v>
      </c>
      <c r="I213" s="10">
        <f t="shared" si="7"/>
        <v>3934.0680821917922</v>
      </c>
    </row>
    <row r="214" spans="1:9" ht="15.75" x14ac:dyDescent="0.25">
      <c r="A214" s="7">
        <v>213</v>
      </c>
      <c r="B214" s="7" t="s">
        <v>230</v>
      </c>
      <c r="C214" s="8">
        <v>4612.4078196347</v>
      </c>
      <c r="D214" s="8">
        <v>26936.461666666699</v>
      </c>
      <c r="E214" s="8">
        <v>161618.76999999999</v>
      </c>
      <c r="F214" s="8">
        <v>171858.315359589</v>
      </c>
      <c r="G214" s="8">
        <f t="shared" si="6"/>
        <v>333477.08535958896</v>
      </c>
      <c r="H214" s="9">
        <v>323237.53999999998</v>
      </c>
      <c r="I214" s="10">
        <f t="shared" si="7"/>
        <v>10239.545359588985</v>
      </c>
    </row>
    <row r="215" spans="1:9" ht="15.75" x14ac:dyDescent="0.25">
      <c r="A215" s="7">
        <v>214</v>
      </c>
      <c r="B215" s="7" t="s">
        <v>231</v>
      </c>
      <c r="C215" s="8">
        <v>1869.4038242009101</v>
      </c>
      <c r="D215" s="8">
        <v>10917.3183333333</v>
      </c>
      <c r="E215" s="8">
        <v>65503.91</v>
      </c>
      <c r="F215" s="8">
        <v>69653.986489725998</v>
      </c>
      <c r="G215" s="8">
        <f t="shared" si="6"/>
        <v>135157.896489726</v>
      </c>
      <c r="H215" s="9">
        <v>131007.82</v>
      </c>
      <c r="I215" s="10">
        <f t="shared" si="7"/>
        <v>4150.0764897259942</v>
      </c>
    </row>
    <row r="216" spans="1:9" ht="15.75" x14ac:dyDescent="0.25">
      <c r="A216" s="7">
        <v>215</v>
      </c>
      <c r="B216" s="7" t="s">
        <v>232</v>
      </c>
      <c r="C216" s="8">
        <v>1531.8010844748901</v>
      </c>
      <c r="D216" s="8">
        <v>8945.7183333333305</v>
      </c>
      <c r="E216" s="8">
        <v>53674.31</v>
      </c>
      <c r="F216" s="8">
        <v>57074.908407534298</v>
      </c>
      <c r="G216" s="8">
        <f t="shared" si="6"/>
        <v>110749.2184075343</v>
      </c>
      <c r="H216" s="9">
        <v>107348.62</v>
      </c>
      <c r="I216" s="10">
        <f t="shared" si="7"/>
        <v>3400.5984075343003</v>
      </c>
    </row>
    <row r="217" spans="1:9" ht="15.75" x14ac:dyDescent="0.25">
      <c r="A217" s="7">
        <v>216</v>
      </c>
      <c r="B217" s="7" t="s">
        <v>233</v>
      </c>
      <c r="C217" s="8">
        <v>1694.09788812785</v>
      </c>
      <c r="D217" s="8">
        <v>9893.5316666666695</v>
      </c>
      <c r="E217" s="8">
        <v>59361.19</v>
      </c>
      <c r="F217" s="8">
        <v>63122.087311643802</v>
      </c>
      <c r="G217" s="8">
        <f t="shared" si="6"/>
        <v>122483.2773116438</v>
      </c>
      <c r="H217" s="9">
        <v>118722.38</v>
      </c>
      <c r="I217" s="10">
        <f t="shared" si="7"/>
        <v>3760.8973116437992</v>
      </c>
    </row>
    <row r="218" spans="1:9" ht="15.75" x14ac:dyDescent="0.25">
      <c r="A218" s="7">
        <v>217</v>
      </c>
      <c r="B218" s="7" t="s">
        <v>234</v>
      </c>
      <c r="C218" s="8">
        <v>6554.6044520548003</v>
      </c>
      <c r="D218" s="8">
        <v>38278.89</v>
      </c>
      <c r="E218" s="8">
        <v>229673.34</v>
      </c>
      <c r="F218" s="8">
        <v>244224.56188356201</v>
      </c>
      <c r="G218" s="8">
        <f t="shared" si="6"/>
        <v>473897.90188356198</v>
      </c>
      <c r="H218" s="9">
        <v>459346.68</v>
      </c>
      <c r="I218" s="10">
        <f t="shared" si="7"/>
        <v>14551.221883561986</v>
      </c>
    </row>
    <row r="219" spans="1:9" ht="15.75" x14ac:dyDescent="0.25">
      <c r="A219" s="7">
        <v>218</v>
      </c>
      <c r="B219" s="7" t="s">
        <v>235</v>
      </c>
      <c r="C219" s="8">
        <v>5629.6743721461198</v>
      </c>
      <c r="D219" s="8">
        <v>32877.298333333303</v>
      </c>
      <c r="E219" s="8">
        <v>197263.79</v>
      </c>
      <c r="F219" s="8">
        <v>209761.66710616401</v>
      </c>
      <c r="G219" s="8">
        <f t="shared" si="6"/>
        <v>407025.45710616402</v>
      </c>
      <c r="H219" s="9">
        <v>394527.58</v>
      </c>
      <c r="I219" s="10">
        <f t="shared" si="7"/>
        <v>12497.877106164</v>
      </c>
    </row>
    <row r="220" spans="1:9" ht="15.75" x14ac:dyDescent="0.25">
      <c r="A220" s="7">
        <v>219</v>
      </c>
      <c r="B220" s="7" t="s">
        <v>236</v>
      </c>
      <c r="C220" s="8">
        <v>1597.79765981735</v>
      </c>
      <c r="D220" s="8">
        <v>9331.1383333333306</v>
      </c>
      <c r="E220" s="8">
        <v>55986.83</v>
      </c>
      <c r="F220" s="8">
        <v>59533.940804794503</v>
      </c>
      <c r="G220" s="8">
        <f t="shared" si="6"/>
        <v>115520.77080479451</v>
      </c>
      <c r="H220" s="9">
        <v>111973.66</v>
      </c>
      <c r="I220" s="10">
        <f t="shared" si="7"/>
        <v>3547.1108047945017</v>
      </c>
    </row>
    <row r="221" spans="1:9" ht="15.75" x14ac:dyDescent="0.25">
      <c r="A221" s="7">
        <v>220</v>
      </c>
      <c r="B221" s="7" t="s">
        <v>237</v>
      </c>
      <c r="C221" s="8">
        <v>2302.0212614155198</v>
      </c>
      <c r="D221" s="8">
        <v>13443.8041666667</v>
      </c>
      <c r="E221" s="8">
        <v>80662.824999999997</v>
      </c>
      <c r="F221" s="8">
        <v>85773.312200342494</v>
      </c>
      <c r="G221" s="8">
        <f t="shared" si="6"/>
        <v>166436.13720034249</v>
      </c>
      <c r="H221" s="9">
        <v>161325.65</v>
      </c>
      <c r="I221" s="10">
        <f t="shared" si="7"/>
        <v>5110.4872003424971</v>
      </c>
    </row>
    <row r="222" spans="1:9" ht="15.75" x14ac:dyDescent="0.25">
      <c r="A222" s="7">
        <v>221</v>
      </c>
      <c r="B222" s="7" t="s">
        <v>238</v>
      </c>
      <c r="C222" s="8">
        <v>7995.1465468036504</v>
      </c>
      <c r="D222" s="8">
        <v>46691.655833333301</v>
      </c>
      <c r="E222" s="8">
        <v>280149.935</v>
      </c>
      <c r="F222" s="8">
        <v>297899.16033390397</v>
      </c>
      <c r="G222" s="8">
        <f t="shared" si="6"/>
        <v>578049.09533390403</v>
      </c>
      <c r="H222" s="9">
        <v>560299.87</v>
      </c>
      <c r="I222" s="10">
        <f t="shared" si="7"/>
        <v>17749.225333904033</v>
      </c>
    </row>
    <row r="223" spans="1:9" ht="15.75" x14ac:dyDescent="0.25">
      <c r="A223" s="7">
        <v>222</v>
      </c>
      <c r="B223" s="7" t="s">
        <v>239</v>
      </c>
      <c r="C223" s="8">
        <v>1128.0961757990899</v>
      </c>
      <c r="D223" s="8">
        <v>6588.0816666666697</v>
      </c>
      <c r="E223" s="8">
        <v>39528.49</v>
      </c>
      <c r="F223" s="8">
        <v>42032.863510274001</v>
      </c>
      <c r="G223" s="8">
        <f t="shared" si="6"/>
        <v>81561.353510273999</v>
      </c>
      <c r="H223" s="9">
        <v>79056.98</v>
      </c>
      <c r="I223" s="10">
        <f t="shared" si="7"/>
        <v>2504.3735102740029</v>
      </c>
    </row>
    <row r="224" spans="1:9" ht="15.75" x14ac:dyDescent="0.25">
      <c r="A224" s="7">
        <v>223</v>
      </c>
      <c r="B224" s="7" t="s">
        <v>240</v>
      </c>
      <c r="C224" s="8">
        <v>1149.8989726027401</v>
      </c>
      <c r="D224" s="8">
        <v>6715.41</v>
      </c>
      <c r="E224" s="8">
        <v>40292.46</v>
      </c>
      <c r="F224" s="8">
        <v>42845.235719178097</v>
      </c>
      <c r="G224" s="8">
        <f t="shared" si="6"/>
        <v>83137.695719178097</v>
      </c>
      <c r="H224" s="9">
        <v>80584.92</v>
      </c>
      <c r="I224" s="10">
        <f t="shared" si="7"/>
        <v>2552.7757191780984</v>
      </c>
    </row>
    <row r="225" spans="1:9" ht="15.75" x14ac:dyDescent="0.25">
      <c r="A225" s="7">
        <v>224</v>
      </c>
      <c r="B225" s="7" t="s">
        <v>241</v>
      </c>
      <c r="C225" s="8">
        <v>1652.5017123287701</v>
      </c>
      <c r="D225" s="8">
        <v>9650.61</v>
      </c>
      <c r="E225" s="8">
        <v>57903.66</v>
      </c>
      <c r="F225" s="8">
        <v>61572.2138013699</v>
      </c>
      <c r="G225" s="8">
        <f t="shared" si="6"/>
        <v>119475.8738013699</v>
      </c>
      <c r="H225" s="9">
        <v>115807.32</v>
      </c>
      <c r="I225" s="10">
        <f t="shared" si="7"/>
        <v>3668.553801369897</v>
      </c>
    </row>
    <row r="226" spans="1:9" ht="15.75" x14ac:dyDescent="0.25">
      <c r="A226" s="7">
        <v>225</v>
      </c>
      <c r="B226" s="7" t="s">
        <v>242</v>
      </c>
      <c r="C226" s="8">
        <v>1354.0993150684899</v>
      </c>
      <c r="D226" s="8">
        <v>7907.94</v>
      </c>
      <c r="E226" s="8">
        <v>47447.64</v>
      </c>
      <c r="F226" s="8">
        <v>50453.740479452099</v>
      </c>
      <c r="G226" s="8">
        <f t="shared" si="6"/>
        <v>97901.380479452098</v>
      </c>
      <c r="H226" s="9">
        <v>94895.28</v>
      </c>
      <c r="I226" s="10">
        <f t="shared" si="7"/>
        <v>3006.1004794520995</v>
      </c>
    </row>
    <row r="227" spans="1:9" ht="15.75" x14ac:dyDescent="0.25">
      <c r="A227" s="7">
        <v>226</v>
      </c>
      <c r="B227" s="7" t="s">
        <v>243</v>
      </c>
      <c r="C227" s="8">
        <v>1382.46404109589</v>
      </c>
      <c r="D227" s="8">
        <v>8073.59</v>
      </c>
      <c r="E227" s="8">
        <v>48441.54</v>
      </c>
      <c r="F227" s="8">
        <v>51510.610171232896</v>
      </c>
      <c r="G227" s="8">
        <f t="shared" si="6"/>
        <v>99952.150171232905</v>
      </c>
      <c r="H227" s="9">
        <v>96883.08</v>
      </c>
      <c r="I227" s="10">
        <f t="shared" si="7"/>
        <v>3069.0701712329028</v>
      </c>
    </row>
    <row r="228" spans="1:9" ht="15.75" x14ac:dyDescent="0.25">
      <c r="A228" s="7">
        <v>227</v>
      </c>
      <c r="B228" s="7" t="s">
        <v>244</v>
      </c>
      <c r="C228" s="8">
        <v>1804.7047659817399</v>
      </c>
      <c r="D228" s="8">
        <v>10539.475833333299</v>
      </c>
      <c r="E228" s="8">
        <v>63236.855000000003</v>
      </c>
      <c r="F228" s="8">
        <v>67243.299580479506</v>
      </c>
      <c r="G228" s="8">
        <f t="shared" si="6"/>
        <v>130480.15458047952</v>
      </c>
      <c r="H228" s="9">
        <v>126473.71</v>
      </c>
      <c r="I228" s="10">
        <f t="shared" si="7"/>
        <v>4006.4445804795105</v>
      </c>
    </row>
    <row r="229" spans="1:9" ht="15.75" x14ac:dyDescent="0.25">
      <c r="A229" s="7">
        <v>228</v>
      </c>
      <c r="B229" s="7" t="s">
        <v>245</v>
      </c>
      <c r="C229" s="8">
        <v>2521.2629851598199</v>
      </c>
      <c r="D229" s="8">
        <v>14724.1758333333</v>
      </c>
      <c r="E229" s="8">
        <v>88345.054999999993</v>
      </c>
      <c r="F229" s="8">
        <v>93942.2588270548</v>
      </c>
      <c r="G229" s="8">
        <f t="shared" si="6"/>
        <v>182287.31382705481</v>
      </c>
      <c r="H229" s="9">
        <v>176690.11</v>
      </c>
      <c r="I229" s="10">
        <f t="shared" si="7"/>
        <v>5597.2038270548219</v>
      </c>
    </row>
    <row r="230" spans="1:9" ht="15.75" x14ac:dyDescent="0.25">
      <c r="A230" s="7">
        <v>229</v>
      </c>
      <c r="B230" s="7" t="s">
        <v>246</v>
      </c>
      <c r="C230" s="8">
        <v>2101.9880136986299</v>
      </c>
      <c r="D230" s="8">
        <v>12275.61</v>
      </c>
      <c r="E230" s="8">
        <v>73653.66</v>
      </c>
      <c r="F230" s="8">
        <v>78320.073390410995</v>
      </c>
      <c r="G230" s="8">
        <f t="shared" si="6"/>
        <v>151973.73339041101</v>
      </c>
      <c r="H230" s="9">
        <v>147307.32</v>
      </c>
      <c r="I230" s="10">
        <f t="shared" si="7"/>
        <v>4666.4133904110058</v>
      </c>
    </row>
    <row r="231" spans="1:9" ht="15.75" x14ac:dyDescent="0.25">
      <c r="A231" s="7">
        <v>230</v>
      </c>
      <c r="B231" s="7" t="s">
        <v>247</v>
      </c>
      <c r="C231" s="8">
        <v>1553.6047374429199</v>
      </c>
      <c r="D231" s="8">
        <v>9073.0516666666699</v>
      </c>
      <c r="E231" s="8">
        <v>54438.31</v>
      </c>
      <c r="F231" s="8">
        <v>57887.312517123297</v>
      </c>
      <c r="G231" s="8">
        <f t="shared" si="6"/>
        <v>112325.62251712329</v>
      </c>
      <c r="H231" s="9">
        <v>108876.62</v>
      </c>
      <c r="I231" s="10">
        <f t="shared" si="7"/>
        <v>3449.0025171232992</v>
      </c>
    </row>
    <row r="232" spans="1:9" ht="15.75" x14ac:dyDescent="0.25">
      <c r="A232" s="7">
        <v>231</v>
      </c>
      <c r="B232" s="7" t="s">
        <v>248</v>
      </c>
      <c r="C232" s="8">
        <v>8656.9845890410998</v>
      </c>
      <c r="D232" s="8">
        <v>50556.79</v>
      </c>
      <c r="E232" s="8">
        <v>303340.74</v>
      </c>
      <c r="F232" s="8">
        <v>322559.24578767101</v>
      </c>
      <c r="G232" s="8">
        <f t="shared" si="6"/>
        <v>625899.98578767106</v>
      </c>
      <c r="H232" s="9">
        <v>606681.48</v>
      </c>
      <c r="I232" s="10">
        <f t="shared" si="7"/>
        <v>19218.505787671078</v>
      </c>
    </row>
    <row r="233" spans="1:9" ht="15.75" x14ac:dyDescent="0.25">
      <c r="A233" s="7">
        <v>232</v>
      </c>
      <c r="B233" s="7" t="s">
        <v>249</v>
      </c>
      <c r="C233" s="8">
        <v>6098.5978881278497</v>
      </c>
      <c r="D233" s="8">
        <v>35615.811666666697</v>
      </c>
      <c r="E233" s="8">
        <v>213694.87</v>
      </c>
      <c r="F233" s="8">
        <v>227233.757311644</v>
      </c>
      <c r="G233" s="8">
        <f t="shared" si="6"/>
        <v>440928.62731164403</v>
      </c>
      <c r="H233" s="9">
        <v>427389.74</v>
      </c>
      <c r="I233" s="10">
        <f t="shared" si="7"/>
        <v>13538.887311644037</v>
      </c>
    </row>
    <row r="234" spans="1:9" ht="15.75" x14ac:dyDescent="0.25">
      <c r="A234" s="7">
        <v>233</v>
      </c>
      <c r="B234" s="7" t="s">
        <v>250</v>
      </c>
      <c r="C234" s="8">
        <v>1083.3678652967999</v>
      </c>
      <c r="D234" s="8">
        <v>6326.8683333333302</v>
      </c>
      <c r="E234" s="8">
        <v>37961.21</v>
      </c>
      <c r="F234" s="8">
        <v>40366.286660958896</v>
      </c>
      <c r="G234" s="8">
        <f t="shared" si="6"/>
        <v>78327.496660958888</v>
      </c>
      <c r="H234" s="9">
        <v>75922.42</v>
      </c>
      <c r="I234" s="10">
        <f t="shared" si="7"/>
        <v>2405.07666095889</v>
      </c>
    </row>
    <row r="235" spans="1:9" ht="15.75" x14ac:dyDescent="0.25">
      <c r="A235" s="7">
        <v>234</v>
      </c>
      <c r="B235" s="7" t="s">
        <v>251</v>
      </c>
      <c r="C235" s="8">
        <v>387.14797374429202</v>
      </c>
      <c r="D235" s="8">
        <v>2260.9441666666698</v>
      </c>
      <c r="E235" s="8">
        <v>13565.665000000001</v>
      </c>
      <c r="F235" s="8">
        <v>14425.1335017123</v>
      </c>
      <c r="G235" s="8">
        <f t="shared" si="6"/>
        <v>27990.798501712299</v>
      </c>
      <c r="H235" s="9">
        <v>27131.33</v>
      </c>
      <c r="I235" s="10">
        <f t="shared" si="7"/>
        <v>859.46850171229744</v>
      </c>
    </row>
    <row r="236" spans="1:9" ht="15.75" x14ac:dyDescent="0.25">
      <c r="A236" s="7">
        <v>235</v>
      </c>
      <c r="B236" s="7" t="s">
        <v>252</v>
      </c>
      <c r="C236" s="8">
        <v>4011.7702625570801</v>
      </c>
      <c r="D236" s="8">
        <v>23428.738333333298</v>
      </c>
      <c r="E236" s="8">
        <v>140572.43</v>
      </c>
      <c r="F236" s="8">
        <v>149478.55998287699</v>
      </c>
      <c r="G236" s="8">
        <f t="shared" si="6"/>
        <v>290050.98998287698</v>
      </c>
      <c r="H236" s="9">
        <v>281144.86</v>
      </c>
      <c r="I236" s="10">
        <f t="shared" si="7"/>
        <v>8906.1299828769988</v>
      </c>
    </row>
    <row r="237" spans="1:9" ht="15.75" x14ac:dyDescent="0.25">
      <c r="A237" s="7">
        <v>236</v>
      </c>
      <c r="B237" s="7" t="s">
        <v>253</v>
      </c>
      <c r="C237" s="8">
        <v>399.50171232876698</v>
      </c>
      <c r="D237" s="8">
        <v>2333.09</v>
      </c>
      <c r="E237" s="8">
        <v>13998.54</v>
      </c>
      <c r="F237" s="8">
        <v>14885.4338013699</v>
      </c>
      <c r="G237" s="8">
        <f t="shared" si="6"/>
        <v>28883.973801369903</v>
      </c>
      <c r="H237" s="9">
        <v>27997.08</v>
      </c>
      <c r="I237" s="10">
        <f t="shared" si="7"/>
        <v>886.89380136990076</v>
      </c>
    </row>
    <row r="238" spans="1:9" ht="15.75" x14ac:dyDescent="0.25">
      <c r="A238" s="7">
        <v>237</v>
      </c>
      <c r="B238" s="7" t="s">
        <v>254</v>
      </c>
      <c r="C238" s="8">
        <v>2651.4931506849298</v>
      </c>
      <c r="D238" s="8">
        <v>15484.72</v>
      </c>
      <c r="E238" s="8">
        <v>92908.32</v>
      </c>
      <c r="F238" s="8">
        <v>98794.634794520505</v>
      </c>
      <c r="G238" s="8">
        <f t="shared" si="6"/>
        <v>191702.95479452051</v>
      </c>
      <c r="H238" s="9">
        <v>185816.64</v>
      </c>
      <c r="I238" s="10">
        <f t="shared" si="7"/>
        <v>5886.3147945204983</v>
      </c>
    </row>
    <row r="239" spans="1:9" ht="15.75" x14ac:dyDescent="0.25">
      <c r="A239" s="7">
        <v>238</v>
      </c>
      <c r="B239" s="7" t="s">
        <v>255</v>
      </c>
      <c r="C239" s="8">
        <v>4016.3513127853898</v>
      </c>
      <c r="D239" s="8">
        <v>23455.491666666701</v>
      </c>
      <c r="E239" s="8">
        <v>140732.95000000001</v>
      </c>
      <c r="F239" s="8">
        <v>149649.24991438401</v>
      </c>
      <c r="G239" s="8">
        <f t="shared" si="6"/>
        <v>290382.19991438405</v>
      </c>
      <c r="H239" s="9">
        <v>281465.90000000002</v>
      </c>
      <c r="I239" s="10">
        <f t="shared" si="7"/>
        <v>8916.2999143840279</v>
      </c>
    </row>
    <row r="240" spans="1:9" ht="15.75" x14ac:dyDescent="0.25">
      <c r="A240" s="7">
        <v>239</v>
      </c>
      <c r="B240" s="7" t="s">
        <v>256</v>
      </c>
      <c r="C240" s="8">
        <v>10639.784960045699</v>
      </c>
      <c r="D240" s="8">
        <v>62136.344166666699</v>
      </c>
      <c r="E240" s="8">
        <v>372818.065</v>
      </c>
      <c r="F240" s="8">
        <v>396438.38761130098</v>
      </c>
      <c r="G240" s="8">
        <f t="shared" si="6"/>
        <v>769256.45261130098</v>
      </c>
      <c r="H240" s="9">
        <v>745636.13</v>
      </c>
      <c r="I240" s="10">
        <f t="shared" si="7"/>
        <v>23620.322611300973</v>
      </c>
    </row>
    <row r="241" spans="1:9" ht="15.75" x14ac:dyDescent="0.25">
      <c r="A241" s="7">
        <v>240</v>
      </c>
      <c r="B241" s="7" t="s">
        <v>257</v>
      </c>
      <c r="C241" s="8">
        <v>6473.1010273972597</v>
      </c>
      <c r="D241" s="8">
        <v>37802.910000000003</v>
      </c>
      <c r="E241" s="8">
        <v>226817.46</v>
      </c>
      <c r="F241" s="8">
        <v>241187.74428082199</v>
      </c>
      <c r="G241" s="8">
        <f t="shared" si="6"/>
        <v>468005.20428082196</v>
      </c>
      <c r="H241" s="9">
        <v>453634.92</v>
      </c>
      <c r="I241" s="10">
        <f t="shared" si="7"/>
        <v>14370.284280821972</v>
      </c>
    </row>
    <row r="242" spans="1:9" ht="15.75" x14ac:dyDescent="0.25">
      <c r="A242" s="7">
        <v>241</v>
      </c>
      <c r="B242" s="7" t="s">
        <v>258</v>
      </c>
      <c r="C242" s="8">
        <v>6372.4760273972597</v>
      </c>
      <c r="D242" s="8">
        <v>37215.26</v>
      </c>
      <c r="E242" s="8">
        <v>223291.56</v>
      </c>
      <c r="F242" s="8">
        <v>237438.45678082199</v>
      </c>
      <c r="G242" s="8">
        <f t="shared" si="6"/>
        <v>460730.01678082196</v>
      </c>
      <c r="H242" s="9">
        <v>446583.12</v>
      </c>
      <c r="I242" s="10">
        <f t="shared" si="7"/>
        <v>14146.89678082196</v>
      </c>
    </row>
    <row r="243" spans="1:9" ht="15.75" x14ac:dyDescent="0.25">
      <c r="A243" s="7">
        <v>242</v>
      </c>
      <c r="B243" s="7" t="s">
        <v>259</v>
      </c>
      <c r="C243" s="8">
        <v>1464.4082477169</v>
      </c>
      <c r="D243" s="8">
        <v>8552.1441666666706</v>
      </c>
      <c r="E243" s="8">
        <v>51312.864999999998</v>
      </c>
      <c r="F243" s="8">
        <v>54563.851309931502</v>
      </c>
      <c r="G243" s="8">
        <f t="shared" si="6"/>
        <v>105876.71630993151</v>
      </c>
      <c r="H243" s="9">
        <v>102625.73</v>
      </c>
      <c r="I243" s="10">
        <f t="shared" si="7"/>
        <v>3250.9863099315116</v>
      </c>
    </row>
    <row r="244" spans="1:9" ht="15.75" x14ac:dyDescent="0.25">
      <c r="A244" s="7">
        <v>243</v>
      </c>
      <c r="B244" s="7" t="s">
        <v>260</v>
      </c>
      <c r="C244" s="8">
        <v>2829.1942066209999</v>
      </c>
      <c r="D244" s="8">
        <v>16522.4941666667</v>
      </c>
      <c r="E244" s="8">
        <v>99134.964999999997</v>
      </c>
      <c r="F244" s="8">
        <v>105415.776138699</v>
      </c>
      <c r="G244" s="8">
        <f t="shared" si="6"/>
        <v>204550.741138699</v>
      </c>
      <c r="H244" s="9">
        <v>198269.93</v>
      </c>
      <c r="I244" s="10">
        <f t="shared" si="7"/>
        <v>6280.8111386990058</v>
      </c>
    </row>
    <row r="245" spans="1:9" ht="15.75" x14ac:dyDescent="0.25">
      <c r="A245" s="7">
        <v>244</v>
      </c>
      <c r="B245" s="7" t="s">
        <v>261</v>
      </c>
      <c r="C245" s="8">
        <v>797.88698630137003</v>
      </c>
      <c r="D245" s="8">
        <v>4659.66</v>
      </c>
      <c r="E245" s="8">
        <v>27957.96</v>
      </c>
      <c r="F245" s="8">
        <v>29729.269109589</v>
      </c>
      <c r="G245" s="8">
        <f t="shared" si="6"/>
        <v>57687.229109588996</v>
      </c>
      <c r="H245" s="9">
        <v>55915.92</v>
      </c>
      <c r="I245" s="10">
        <f t="shared" si="7"/>
        <v>1771.3091095889977</v>
      </c>
    </row>
    <row r="246" spans="1:9" ht="15.75" x14ac:dyDescent="0.25">
      <c r="A246" s="7">
        <v>245</v>
      </c>
      <c r="B246" s="7" t="s">
        <v>262</v>
      </c>
      <c r="C246" s="8">
        <v>1205.7776826484001</v>
      </c>
      <c r="D246" s="8">
        <v>7041.7416666666704</v>
      </c>
      <c r="E246" s="8">
        <v>42250.45</v>
      </c>
      <c r="F246" s="8">
        <v>44927.276455479499</v>
      </c>
      <c r="G246" s="8">
        <f t="shared" si="6"/>
        <v>87177.726455479497</v>
      </c>
      <c r="H246" s="9">
        <v>84500.9</v>
      </c>
      <c r="I246" s="10">
        <f t="shared" si="7"/>
        <v>2676.8264554795023</v>
      </c>
    </row>
    <row r="247" spans="1:9" ht="15.75" x14ac:dyDescent="0.25">
      <c r="A247" s="7">
        <v>246</v>
      </c>
      <c r="B247" s="7" t="s">
        <v>263</v>
      </c>
      <c r="C247" s="8">
        <v>817.25242579908695</v>
      </c>
      <c r="D247" s="8">
        <v>4772.7541666666702</v>
      </c>
      <c r="E247" s="8">
        <v>28636.525000000001</v>
      </c>
      <c r="F247" s="8">
        <v>30450.825385274002</v>
      </c>
      <c r="G247" s="8">
        <f t="shared" si="6"/>
        <v>59087.350385274003</v>
      </c>
      <c r="H247" s="9">
        <v>57273.05</v>
      </c>
      <c r="I247" s="10">
        <f t="shared" si="7"/>
        <v>1814.3003852740003</v>
      </c>
    </row>
    <row r="248" spans="1:9" ht="15.75" x14ac:dyDescent="0.25">
      <c r="A248" s="7">
        <v>247</v>
      </c>
      <c r="B248" s="7" t="s">
        <v>264</v>
      </c>
      <c r="C248" s="8">
        <v>754.10787671232902</v>
      </c>
      <c r="D248" s="8">
        <v>4403.99</v>
      </c>
      <c r="E248" s="8">
        <v>26423.94</v>
      </c>
      <c r="F248" s="8">
        <v>28098.059486301401</v>
      </c>
      <c r="G248" s="8">
        <f t="shared" si="6"/>
        <v>54521.9994863014</v>
      </c>
      <c r="H248" s="9">
        <v>52847.88</v>
      </c>
      <c r="I248" s="10">
        <f t="shared" si="7"/>
        <v>1674.1194863014025</v>
      </c>
    </row>
    <row r="249" spans="1:9" ht="15.75" x14ac:dyDescent="0.25">
      <c r="A249" s="7">
        <v>248</v>
      </c>
      <c r="B249" s="7" t="s">
        <v>265</v>
      </c>
      <c r="C249" s="8">
        <v>4538.00856164384</v>
      </c>
      <c r="D249" s="8">
        <v>26501.97</v>
      </c>
      <c r="E249" s="8">
        <v>159011.82</v>
      </c>
      <c r="F249" s="8">
        <v>169086.199006849</v>
      </c>
      <c r="G249" s="8">
        <f t="shared" si="6"/>
        <v>328098.01900684903</v>
      </c>
      <c r="H249" s="9">
        <v>318023.64</v>
      </c>
      <c r="I249" s="10">
        <f t="shared" si="7"/>
        <v>10074.37900684902</v>
      </c>
    </row>
    <row r="250" spans="1:9" ht="15.75" x14ac:dyDescent="0.25">
      <c r="A250" s="7">
        <v>249</v>
      </c>
      <c r="B250" s="7" t="s">
        <v>266</v>
      </c>
      <c r="C250" s="8">
        <v>1864.8016552511399</v>
      </c>
      <c r="D250" s="8">
        <v>10890.4416666667</v>
      </c>
      <c r="E250" s="8">
        <v>65342.65</v>
      </c>
      <c r="F250" s="8">
        <v>69482.5096746575</v>
      </c>
      <c r="G250" s="8">
        <f t="shared" si="6"/>
        <v>134825.15967465751</v>
      </c>
      <c r="H250" s="9">
        <v>130685.3</v>
      </c>
      <c r="I250" s="10">
        <f t="shared" si="7"/>
        <v>4139.8596746575058</v>
      </c>
    </row>
    <row r="251" spans="1:9" ht="15.75" x14ac:dyDescent="0.25">
      <c r="A251" s="7">
        <v>250</v>
      </c>
      <c r="B251" s="7" t="s">
        <v>267</v>
      </c>
      <c r="C251" s="8">
        <v>848.79965753424699</v>
      </c>
      <c r="D251" s="8">
        <v>4956.99</v>
      </c>
      <c r="E251" s="8">
        <v>29741.94</v>
      </c>
      <c r="F251" s="8">
        <v>31626.275239726001</v>
      </c>
      <c r="G251" s="8">
        <f t="shared" si="6"/>
        <v>61368.215239726</v>
      </c>
      <c r="H251" s="9">
        <v>59483.88</v>
      </c>
      <c r="I251" s="10">
        <f t="shared" si="7"/>
        <v>1884.3352397260023</v>
      </c>
    </row>
    <row r="252" spans="1:9" ht="15.75" x14ac:dyDescent="0.25">
      <c r="A252" s="7">
        <v>251</v>
      </c>
      <c r="B252" s="7" t="s">
        <v>268</v>
      </c>
      <c r="C252" s="8">
        <v>3592.4061073059402</v>
      </c>
      <c r="D252" s="8">
        <v>20979.651666666701</v>
      </c>
      <c r="E252" s="8">
        <v>125877.91</v>
      </c>
      <c r="F252" s="8">
        <v>133853.05155821901</v>
      </c>
      <c r="G252" s="8">
        <f t="shared" si="6"/>
        <v>259730.96155821902</v>
      </c>
      <c r="H252" s="9">
        <v>251755.82</v>
      </c>
      <c r="I252" s="10">
        <f t="shared" si="7"/>
        <v>7975.1415582190093</v>
      </c>
    </row>
    <row r="253" spans="1:9" ht="15.75" x14ac:dyDescent="0.25">
      <c r="A253" s="7">
        <v>252</v>
      </c>
      <c r="B253" s="7" t="s">
        <v>269</v>
      </c>
      <c r="C253" s="8">
        <v>6226.3661529680403</v>
      </c>
      <c r="D253" s="8">
        <v>36361.978333333303</v>
      </c>
      <c r="E253" s="8">
        <v>218171.87</v>
      </c>
      <c r="F253" s="8">
        <v>231994.402859589</v>
      </c>
      <c r="G253" s="8">
        <f t="shared" si="6"/>
        <v>450166.27285958896</v>
      </c>
      <c r="H253" s="9">
        <v>436343.74</v>
      </c>
      <c r="I253" s="10">
        <f t="shared" si="7"/>
        <v>13822.532859588973</v>
      </c>
    </row>
    <row r="254" spans="1:9" ht="15.75" x14ac:dyDescent="0.25">
      <c r="A254" s="7">
        <v>253</v>
      </c>
      <c r="B254" s="7" t="s">
        <v>270</v>
      </c>
      <c r="C254" s="8">
        <v>2438.1010273972602</v>
      </c>
      <c r="D254" s="8">
        <v>14238.51</v>
      </c>
      <c r="E254" s="8">
        <v>85431.06</v>
      </c>
      <c r="F254" s="8">
        <v>90843.6442808219</v>
      </c>
      <c r="G254" s="8">
        <f t="shared" si="6"/>
        <v>176274.7042808219</v>
      </c>
      <c r="H254" s="9">
        <v>170862.12</v>
      </c>
      <c r="I254" s="10">
        <f t="shared" si="7"/>
        <v>5412.5842808219022</v>
      </c>
    </row>
    <row r="255" spans="1:9" ht="15.75" x14ac:dyDescent="0.25">
      <c r="A255" s="7">
        <v>254</v>
      </c>
      <c r="B255" s="7" t="s">
        <v>271</v>
      </c>
      <c r="C255" s="8">
        <v>5272.73672945206</v>
      </c>
      <c r="D255" s="8">
        <v>30792.782500000001</v>
      </c>
      <c r="E255" s="8">
        <v>184756.69500000001</v>
      </c>
      <c r="F255" s="8">
        <v>196462.17053938401</v>
      </c>
      <c r="G255" s="8">
        <f t="shared" si="6"/>
        <v>381218.86553938402</v>
      </c>
      <c r="H255" s="9">
        <v>369513.39</v>
      </c>
      <c r="I255" s="10">
        <f t="shared" si="7"/>
        <v>11705.475539384002</v>
      </c>
    </row>
    <row r="256" spans="1:9" ht="15.75" x14ac:dyDescent="0.25">
      <c r="A256" s="7">
        <v>255</v>
      </c>
      <c r="B256" s="7" t="s">
        <v>272</v>
      </c>
      <c r="C256" s="8">
        <v>2114.6061643835601</v>
      </c>
      <c r="D256" s="8">
        <v>12349.3</v>
      </c>
      <c r="E256" s="8">
        <v>74095.8</v>
      </c>
      <c r="F256" s="8">
        <v>78790.225684931502</v>
      </c>
      <c r="G256" s="8">
        <f t="shared" si="6"/>
        <v>152886.02568493149</v>
      </c>
      <c r="H256" s="9">
        <v>148191.6</v>
      </c>
      <c r="I256" s="10">
        <f t="shared" si="7"/>
        <v>4694.4256849314843</v>
      </c>
    </row>
    <row r="257" spans="1:9" ht="15.75" x14ac:dyDescent="0.25">
      <c r="A257" s="7">
        <v>256</v>
      </c>
      <c r="B257" s="7" t="s">
        <v>273</v>
      </c>
      <c r="C257" s="8">
        <v>3727.29180936073</v>
      </c>
      <c r="D257" s="8">
        <v>21767.384166666699</v>
      </c>
      <c r="E257" s="8">
        <v>130604.30499999999</v>
      </c>
      <c r="F257" s="8">
        <v>138878.89281678101</v>
      </c>
      <c r="G257" s="8">
        <f t="shared" si="6"/>
        <v>269483.197816781</v>
      </c>
      <c r="H257" s="9">
        <v>261208.61</v>
      </c>
      <c r="I257" s="10">
        <f t="shared" si="7"/>
        <v>8274.5878167810151</v>
      </c>
    </row>
    <row r="258" spans="1:9" ht="15.75" x14ac:dyDescent="0.25">
      <c r="A258" s="7">
        <v>257</v>
      </c>
      <c r="B258" s="7" t="s">
        <v>274</v>
      </c>
      <c r="C258" s="8">
        <v>690.61130136986299</v>
      </c>
      <c r="D258" s="8">
        <v>4033.17</v>
      </c>
      <c r="E258" s="8">
        <v>24199.02</v>
      </c>
      <c r="F258" s="8">
        <v>25732.177089041099</v>
      </c>
      <c r="G258" s="8">
        <f t="shared" ref="G258:G321" si="8">E258+F258</f>
        <v>49931.197089041103</v>
      </c>
      <c r="H258" s="9">
        <v>48398.04</v>
      </c>
      <c r="I258" s="10">
        <f t="shared" ref="I258:I321" si="9">G258-H258</f>
        <v>1533.1570890411022</v>
      </c>
    </row>
    <row r="259" spans="1:9" ht="15.75" x14ac:dyDescent="0.25">
      <c r="A259" s="7">
        <v>258</v>
      </c>
      <c r="B259" s="7" t="s">
        <v>275</v>
      </c>
      <c r="C259" s="8">
        <v>151.70005707762601</v>
      </c>
      <c r="D259" s="8">
        <v>885.92833333333294</v>
      </c>
      <c r="E259" s="8">
        <v>5315.57</v>
      </c>
      <c r="F259" s="8">
        <v>5652.3441267123299</v>
      </c>
      <c r="G259" s="8">
        <f t="shared" si="8"/>
        <v>10967.91412671233</v>
      </c>
      <c r="H259" s="9">
        <v>10631.14</v>
      </c>
      <c r="I259" s="10">
        <f t="shared" si="9"/>
        <v>336.77412671233105</v>
      </c>
    </row>
    <row r="260" spans="1:9" ht="15.75" x14ac:dyDescent="0.25">
      <c r="A260" s="7">
        <v>259</v>
      </c>
      <c r="B260" s="7" t="s">
        <v>276</v>
      </c>
      <c r="C260" s="8">
        <v>1984.5973173515999</v>
      </c>
      <c r="D260" s="8">
        <v>11590.0483333333</v>
      </c>
      <c r="E260" s="8">
        <v>69540.289999999994</v>
      </c>
      <c r="F260" s="8">
        <v>73946.0960445206</v>
      </c>
      <c r="G260" s="8">
        <f t="shared" si="8"/>
        <v>143486.38604452059</v>
      </c>
      <c r="H260" s="9">
        <v>139080.57999999999</v>
      </c>
      <c r="I260" s="10">
        <f t="shared" si="9"/>
        <v>4405.8060445206065</v>
      </c>
    </row>
    <row r="261" spans="1:9" ht="15.75" x14ac:dyDescent="0.25">
      <c r="A261" s="7">
        <v>260</v>
      </c>
      <c r="B261" s="7" t="s">
        <v>277</v>
      </c>
      <c r="C261" s="8">
        <v>2511.9928652968001</v>
      </c>
      <c r="D261" s="8">
        <v>14670.038333333299</v>
      </c>
      <c r="E261" s="8">
        <v>88020.23</v>
      </c>
      <c r="F261" s="8">
        <v>93596.854160958901</v>
      </c>
      <c r="G261" s="8">
        <f t="shared" si="8"/>
        <v>181617.08416095888</v>
      </c>
      <c r="H261" s="9">
        <v>176040.46</v>
      </c>
      <c r="I261" s="10">
        <f t="shared" si="9"/>
        <v>5576.6241609588906</v>
      </c>
    </row>
    <row r="262" spans="1:9" ht="15.75" x14ac:dyDescent="0.25">
      <c r="A262" s="7">
        <v>261</v>
      </c>
      <c r="B262" s="7" t="s">
        <v>278</v>
      </c>
      <c r="C262" s="8">
        <v>1756.9513413242</v>
      </c>
      <c r="D262" s="8">
        <v>10260.5958333333</v>
      </c>
      <c r="E262" s="8">
        <v>61563.574999999997</v>
      </c>
      <c r="F262" s="8">
        <v>65464.0069777397</v>
      </c>
      <c r="G262" s="8">
        <f t="shared" si="8"/>
        <v>127027.5819777397</v>
      </c>
      <c r="H262" s="9">
        <v>123127.15</v>
      </c>
      <c r="I262" s="10">
        <f t="shared" si="9"/>
        <v>3900.4319777397031</v>
      </c>
    </row>
    <row r="263" spans="1:9" ht="15.75" x14ac:dyDescent="0.25">
      <c r="A263" s="7">
        <v>262</v>
      </c>
      <c r="B263" s="7" t="s">
        <v>279</v>
      </c>
      <c r="C263" s="8">
        <v>723.08219178082197</v>
      </c>
      <c r="D263" s="8">
        <v>4222.8</v>
      </c>
      <c r="E263" s="8">
        <v>25336.799999999999</v>
      </c>
      <c r="F263" s="8">
        <v>26942.042465753399</v>
      </c>
      <c r="G263" s="8">
        <f t="shared" si="8"/>
        <v>52278.842465753398</v>
      </c>
      <c r="H263" s="9">
        <v>50673.599999999999</v>
      </c>
      <c r="I263" s="10">
        <f t="shared" si="9"/>
        <v>1605.2424657533993</v>
      </c>
    </row>
    <row r="264" spans="1:9" ht="15.75" x14ac:dyDescent="0.25">
      <c r="A264" s="7">
        <v>263</v>
      </c>
      <c r="B264" s="7" t="s">
        <v>280</v>
      </c>
      <c r="C264" s="8">
        <v>3370.8872716894998</v>
      </c>
      <c r="D264" s="8">
        <v>19685.981666666699</v>
      </c>
      <c r="E264" s="8">
        <v>118115.89</v>
      </c>
      <c r="F264" s="8">
        <v>125599.25974315099</v>
      </c>
      <c r="G264" s="8">
        <f t="shared" si="8"/>
        <v>243715.14974315098</v>
      </c>
      <c r="H264" s="9">
        <v>236231.78</v>
      </c>
      <c r="I264" s="10">
        <f t="shared" si="9"/>
        <v>7483.369743150979</v>
      </c>
    </row>
    <row r="265" spans="1:9" ht="15.75" x14ac:dyDescent="0.25">
      <c r="A265" s="7">
        <v>264</v>
      </c>
      <c r="B265" s="7" t="s">
        <v>281</v>
      </c>
      <c r="C265" s="8">
        <v>4593.0961757990899</v>
      </c>
      <c r="D265" s="8">
        <v>26823.6816666667</v>
      </c>
      <c r="E265" s="8">
        <v>160942.09</v>
      </c>
      <c r="F265" s="8">
        <v>171138.763510274</v>
      </c>
      <c r="G265" s="8">
        <f t="shared" si="8"/>
        <v>332080.85351027397</v>
      </c>
      <c r="H265" s="9">
        <v>321884.18</v>
      </c>
      <c r="I265" s="10">
        <f t="shared" si="9"/>
        <v>10196.673510273977</v>
      </c>
    </row>
    <row r="266" spans="1:9" ht="15.75" x14ac:dyDescent="0.25">
      <c r="A266" s="7">
        <v>265</v>
      </c>
      <c r="B266" s="7" t="s">
        <v>282</v>
      </c>
      <c r="C266" s="8">
        <v>1336.10859018265</v>
      </c>
      <c r="D266" s="8">
        <v>7802.8741666666701</v>
      </c>
      <c r="E266" s="8">
        <v>46817.245000000003</v>
      </c>
      <c r="F266" s="8">
        <v>49783.406070205499</v>
      </c>
      <c r="G266" s="8">
        <f t="shared" si="8"/>
        <v>96600.651070205495</v>
      </c>
      <c r="H266" s="9">
        <v>93634.49</v>
      </c>
      <c r="I266" s="10">
        <f t="shared" si="9"/>
        <v>2966.1610702054895</v>
      </c>
    </row>
    <row r="267" spans="1:9" ht="15.75" x14ac:dyDescent="0.25">
      <c r="A267" s="7">
        <v>266</v>
      </c>
      <c r="B267" s="7" t="s">
        <v>283</v>
      </c>
      <c r="C267" s="8">
        <v>2927.0993150684899</v>
      </c>
      <c r="D267" s="8">
        <v>17094.259999999998</v>
      </c>
      <c r="E267" s="8">
        <v>102565.56</v>
      </c>
      <c r="F267" s="8">
        <v>109063.72047945199</v>
      </c>
      <c r="G267" s="8">
        <f t="shared" si="8"/>
        <v>211629.28047945199</v>
      </c>
      <c r="H267" s="9">
        <v>205131.12</v>
      </c>
      <c r="I267" s="10">
        <f t="shared" si="9"/>
        <v>6498.1604794519953</v>
      </c>
    </row>
    <row r="268" spans="1:9" ht="15.75" x14ac:dyDescent="0.25">
      <c r="A268" s="7">
        <v>267</v>
      </c>
      <c r="B268" s="7" t="s">
        <v>284</v>
      </c>
      <c r="C268" s="8">
        <v>2785.1680936073099</v>
      </c>
      <c r="D268" s="8">
        <v>16265.381666666701</v>
      </c>
      <c r="E268" s="8">
        <v>97592.29</v>
      </c>
      <c r="F268" s="8">
        <v>103775.363167808</v>
      </c>
      <c r="G268" s="8">
        <f t="shared" si="8"/>
        <v>201367.65316780799</v>
      </c>
      <c r="H268" s="9">
        <v>195184.58</v>
      </c>
      <c r="I268" s="10">
        <f t="shared" si="9"/>
        <v>6183.0731678080047</v>
      </c>
    </row>
    <row r="269" spans="1:9" ht="15.75" x14ac:dyDescent="0.25">
      <c r="A269" s="7">
        <v>268</v>
      </c>
      <c r="B269" s="7" t="s">
        <v>285</v>
      </c>
      <c r="C269" s="8">
        <v>2132.6983447488601</v>
      </c>
      <c r="D269" s="8">
        <v>12454.958333333299</v>
      </c>
      <c r="E269" s="8">
        <v>74729.75</v>
      </c>
      <c r="F269" s="8">
        <v>79464.340325342506</v>
      </c>
      <c r="G269" s="8">
        <f t="shared" si="8"/>
        <v>154194.09032534249</v>
      </c>
      <c r="H269" s="9">
        <v>149459.5</v>
      </c>
      <c r="I269" s="10">
        <f t="shared" si="9"/>
        <v>4734.5903253424913</v>
      </c>
    </row>
    <row r="270" spans="1:9" ht="15.75" x14ac:dyDescent="0.25">
      <c r="A270" s="7">
        <v>269</v>
      </c>
      <c r="B270" s="7" t="s">
        <v>286</v>
      </c>
      <c r="C270" s="8">
        <v>1552.5983162100499</v>
      </c>
      <c r="D270" s="8">
        <v>9067.1741666666694</v>
      </c>
      <c r="E270" s="8">
        <v>54403.044999999998</v>
      </c>
      <c r="F270" s="8">
        <v>57849.813261986303</v>
      </c>
      <c r="G270" s="8">
        <f t="shared" si="8"/>
        <v>112252.8582619863</v>
      </c>
      <c r="H270" s="9">
        <v>108806.09</v>
      </c>
      <c r="I270" s="10">
        <f t="shared" si="9"/>
        <v>3446.7682619863044</v>
      </c>
    </row>
    <row r="271" spans="1:9" ht="15.75" x14ac:dyDescent="0.25">
      <c r="A271" s="7">
        <v>270</v>
      </c>
      <c r="B271" s="7" t="s">
        <v>287</v>
      </c>
      <c r="C271" s="8">
        <v>3127.9493436073099</v>
      </c>
      <c r="D271" s="8">
        <v>18267.2241666667</v>
      </c>
      <c r="E271" s="8">
        <v>109603.345</v>
      </c>
      <c r="F271" s="8">
        <v>116547.392542808</v>
      </c>
      <c r="G271" s="8">
        <f t="shared" si="8"/>
        <v>226150.737542808</v>
      </c>
      <c r="H271" s="9">
        <v>219206.69</v>
      </c>
      <c r="I271" s="10">
        <f t="shared" si="9"/>
        <v>6944.0475428079953</v>
      </c>
    </row>
    <row r="272" spans="1:9" ht="15.75" x14ac:dyDescent="0.25">
      <c r="A272" s="7">
        <v>271</v>
      </c>
      <c r="B272" s="7" t="s">
        <v>288</v>
      </c>
      <c r="C272" s="8">
        <v>1851.80450913242</v>
      </c>
      <c r="D272" s="8">
        <v>10814.538333333299</v>
      </c>
      <c r="E272" s="8">
        <v>64887.23</v>
      </c>
      <c r="F272" s="8">
        <v>68998.236010274006</v>
      </c>
      <c r="G272" s="8">
        <f t="shared" si="8"/>
        <v>133885.46601027402</v>
      </c>
      <c r="H272" s="9">
        <v>129774.46</v>
      </c>
      <c r="I272" s="10">
        <f t="shared" si="9"/>
        <v>4111.0060102740099</v>
      </c>
    </row>
    <row r="273" spans="1:9" ht="15.75" x14ac:dyDescent="0.25">
      <c r="A273" s="7">
        <v>272</v>
      </c>
      <c r="B273" s="7" t="s">
        <v>289</v>
      </c>
      <c r="C273" s="8">
        <v>437.5</v>
      </c>
      <c r="D273" s="8">
        <v>2555</v>
      </c>
      <c r="E273" s="8">
        <v>15330</v>
      </c>
      <c r="F273" s="8">
        <v>16301.25</v>
      </c>
      <c r="G273" s="8">
        <f t="shared" si="8"/>
        <v>31631.25</v>
      </c>
      <c r="H273" s="9">
        <v>30660</v>
      </c>
      <c r="I273" s="10">
        <f t="shared" si="9"/>
        <v>971.25</v>
      </c>
    </row>
    <row r="274" spans="1:9" ht="15.75" x14ac:dyDescent="0.25">
      <c r="A274" s="7">
        <v>273</v>
      </c>
      <c r="B274" s="7" t="s">
        <v>290</v>
      </c>
      <c r="C274" s="8">
        <v>2698.5</v>
      </c>
      <c r="D274" s="8">
        <v>15759.24</v>
      </c>
      <c r="E274" s="8">
        <v>94555.44</v>
      </c>
      <c r="F274" s="8">
        <v>100546.11</v>
      </c>
      <c r="G274" s="8">
        <f t="shared" si="8"/>
        <v>195101.55</v>
      </c>
      <c r="H274" s="9">
        <v>189110.88</v>
      </c>
      <c r="I274" s="10">
        <f t="shared" si="9"/>
        <v>5990.6699999999837</v>
      </c>
    </row>
    <row r="275" spans="1:9" ht="15.75" x14ac:dyDescent="0.25">
      <c r="A275" s="7">
        <v>274</v>
      </c>
      <c r="B275" s="7" t="s">
        <v>291</v>
      </c>
      <c r="C275" s="8">
        <v>691.67979452054794</v>
      </c>
      <c r="D275" s="8">
        <v>4039.41</v>
      </c>
      <c r="E275" s="8">
        <v>24236.46</v>
      </c>
      <c r="F275" s="8">
        <v>25771.989143835599</v>
      </c>
      <c r="G275" s="8">
        <f t="shared" si="8"/>
        <v>50008.449143835598</v>
      </c>
      <c r="H275" s="9">
        <v>48472.92</v>
      </c>
      <c r="I275" s="10">
        <f t="shared" si="9"/>
        <v>1535.5291438355998</v>
      </c>
    </row>
    <row r="276" spans="1:9" ht="15.75" x14ac:dyDescent="0.25">
      <c r="A276" s="7">
        <v>275</v>
      </c>
      <c r="B276" s="7" t="s">
        <v>292</v>
      </c>
      <c r="C276" s="8">
        <v>4537.2397260274001</v>
      </c>
      <c r="D276" s="8">
        <v>26497.48</v>
      </c>
      <c r="E276" s="8">
        <v>158984.88</v>
      </c>
      <c r="F276" s="8">
        <v>169057.552191781</v>
      </c>
      <c r="G276" s="8">
        <f t="shared" si="8"/>
        <v>328042.432191781</v>
      </c>
      <c r="H276" s="9">
        <v>317969.76</v>
      </c>
      <c r="I276" s="10">
        <f t="shared" si="9"/>
        <v>10072.672191780992</v>
      </c>
    </row>
    <row r="277" spans="1:9" ht="15.75" x14ac:dyDescent="0.25">
      <c r="A277" s="7">
        <v>276</v>
      </c>
      <c r="B277" s="7" t="s">
        <v>293</v>
      </c>
      <c r="C277" s="8">
        <v>1544.86643835616</v>
      </c>
      <c r="D277" s="8">
        <v>9022.02</v>
      </c>
      <c r="E277" s="8">
        <v>54132.12</v>
      </c>
      <c r="F277" s="8">
        <v>57561.723493150697</v>
      </c>
      <c r="G277" s="8">
        <f t="shared" si="8"/>
        <v>111693.84349315069</v>
      </c>
      <c r="H277" s="9">
        <v>108264.24</v>
      </c>
      <c r="I277" s="10">
        <f t="shared" si="9"/>
        <v>3429.6034931506874</v>
      </c>
    </row>
    <row r="278" spans="1:9" ht="15.75" x14ac:dyDescent="0.25">
      <c r="A278" s="7">
        <v>277</v>
      </c>
      <c r="B278" s="7" t="s">
        <v>294</v>
      </c>
      <c r="C278" s="8">
        <v>7135.19449200913</v>
      </c>
      <c r="D278" s="8">
        <v>41669.535833333299</v>
      </c>
      <c r="E278" s="8">
        <v>250017.215</v>
      </c>
      <c r="F278" s="8">
        <v>265857.34677225997</v>
      </c>
      <c r="G278" s="8">
        <f t="shared" si="8"/>
        <v>515874.56177226</v>
      </c>
      <c r="H278" s="9">
        <v>500034.43</v>
      </c>
      <c r="I278" s="10">
        <f t="shared" si="9"/>
        <v>15840.131772260007</v>
      </c>
    </row>
    <row r="279" spans="1:9" ht="15.75" x14ac:dyDescent="0.25">
      <c r="A279" s="7">
        <v>278</v>
      </c>
      <c r="B279" s="7" t="s">
        <v>295</v>
      </c>
      <c r="C279" s="8">
        <v>12407.4718892694</v>
      </c>
      <c r="D279" s="8">
        <v>72459.635833333305</v>
      </c>
      <c r="E279" s="8">
        <v>434757.815</v>
      </c>
      <c r="F279" s="8">
        <v>462302.40259417798</v>
      </c>
      <c r="G279" s="8">
        <f t="shared" si="8"/>
        <v>897060.21759417793</v>
      </c>
      <c r="H279" s="9">
        <v>869515.63</v>
      </c>
      <c r="I279" s="10">
        <f t="shared" si="9"/>
        <v>27544.587594177923</v>
      </c>
    </row>
    <row r="280" spans="1:9" ht="15.75" x14ac:dyDescent="0.25">
      <c r="A280" s="7">
        <v>279</v>
      </c>
      <c r="B280" s="7" t="s">
        <v>296</v>
      </c>
      <c r="C280" s="8">
        <v>3270.8889840182601</v>
      </c>
      <c r="D280" s="8">
        <v>19101.991666666701</v>
      </c>
      <c r="E280" s="8">
        <v>114611.95</v>
      </c>
      <c r="F280" s="8">
        <v>121873.323544521</v>
      </c>
      <c r="G280" s="8">
        <f t="shared" si="8"/>
        <v>236485.27354452101</v>
      </c>
      <c r="H280" s="9">
        <v>229223.9</v>
      </c>
      <c r="I280" s="10">
        <f t="shared" si="9"/>
        <v>7261.3735445210186</v>
      </c>
    </row>
    <row r="281" spans="1:9" ht="15.75" x14ac:dyDescent="0.25">
      <c r="A281" s="7">
        <v>280</v>
      </c>
      <c r="B281" s="7" t="s">
        <v>297</v>
      </c>
      <c r="C281" s="8">
        <v>190.70205479452099</v>
      </c>
      <c r="D281" s="8">
        <v>1113.7</v>
      </c>
      <c r="E281" s="8">
        <v>6682.2</v>
      </c>
      <c r="F281" s="8">
        <v>7105.5585616438402</v>
      </c>
      <c r="G281" s="8">
        <f t="shared" si="8"/>
        <v>13787.758561643841</v>
      </c>
      <c r="H281" s="9">
        <v>13364.4</v>
      </c>
      <c r="I281" s="10">
        <f t="shared" si="9"/>
        <v>423.35856164384131</v>
      </c>
    </row>
    <row r="282" spans="1:9" ht="15.75" x14ac:dyDescent="0.25">
      <c r="A282" s="7">
        <v>281</v>
      </c>
      <c r="B282" s="7" t="s">
        <v>298</v>
      </c>
      <c r="C282" s="8">
        <v>8147.4486301369898</v>
      </c>
      <c r="D282" s="8">
        <v>47581.1</v>
      </c>
      <c r="E282" s="8">
        <v>285486.59999999998</v>
      </c>
      <c r="F282" s="8">
        <v>303573.93595890398</v>
      </c>
      <c r="G282" s="8">
        <f t="shared" si="8"/>
        <v>589060.53595890396</v>
      </c>
      <c r="H282" s="9">
        <v>570973.19999999995</v>
      </c>
      <c r="I282" s="10">
        <f t="shared" si="9"/>
        <v>18087.335958904005</v>
      </c>
    </row>
    <row r="283" spans="1:9" ht="15.75" x14ac:dyDescent="0.25">
      <c r="A283" s="7">
        <v>282</v>
      </c>
      <c r="B283" s="7" t="s">
        <v>299</v>
      </c>
      <c r="C283" s="8">
        <v>2926.3600171232902</v>
      </c>
      <c r="D283" s="8">
        <v>17089.942500000001</v>
      </c>
      <c r="E283" s="8">
        <v>102539.655</v>
      </c>
      <c r="F283" s="8">
        <v>109036.17423801401</v>
      </c>
      <c r="G283" s="8">
        <f t="shared" si="8"/>
        <v>211575.829238014</v>
      </c>
      <c r="H283" s="9">
        <v>205079.31</v>
      </c>
      <c r="I283" s="10">
        <f t="shared" si="9"/>
        <v>6496.519238014007</v>
      </c>
    </row>
    <row r="284" spans="1:9" ht="15.75" x14ac:dyDescent="0.25">
      <c r="A284" s="7">
        <v>283</v>
      </c>
      <c r="B284" s="7" t="s">
        <v>300</v>
      </c>
      <c r="C284" s="8">
        <v>1816.97460045662</v>
      </c>
      <c r="D284" s="8">
        <v>10611.131666666701</v>
      </c>
      <c r="E284" s="8">
        <v>63666.79</v>
      </c>
      <c r="F284" s="8">
        <v>67700.473613013703</v>
      </c>
      <c r="G284" s="8">
        <f t="shared" si="8"/>
        <v>131367.2636130137</v>
      </c>
      <c r="H284" s="9">
        <v>127333.58</v>
      </c>
      <c r="I284" s="10">
        <f t="shared" si="9"/>
        <v>4033.6836130136944</v>
      </c>
    </row>
    <row r="285" spans="1:9" ht="15.75" x14ac:dyDescent="0.25">
      <c r="A285" s="7">
        <v>284</v>
      </c>
      <c r="B285" s="7" t="s">
        <v>301</v>
      </c>
      <c r="C285" s="8">
        <v>4793.8807077625597</v>
      </c>
      <c r="D285" s="8">
        <v>27996.2633333333</v>
      </c>
      <c r="E285" s="8">
        <v>167977.58</v>
      </c>
      <c r="F285" s="8">
        <v>178619.99517123299</v>
      </c>
      <c r="G285" s="8">
        <f t="shared" si="8"/>
        <v>346597.57517123298</v>
      </c>
      <c r="H285" s="9">
        <v>335955.16</v>
      </c>
      <c r="I285" s="10">
        <f t="shared" si="9"/>
        <v>10642.415171233006</v>
      </c>
    </row>
    <row r="286" spans="1:9" ht="15.75" x14ac:dyDescent="0.25">
      <c r="A286" s="7">
        <v>285</v>
      </c>
      <c r="B286" s="7" t="s">
        <v>302</v>
      </c>
      <c r="C286" s="8">
        <v>325.491438356164</v>
      </c>
      <c r="D286" s="8">
        <v>1900.87</v>
      </c>
      <c r="E286" s="8">
        <v>11405.22</v>
      </c>
      <c r="F286" s="8">
        <v>12127.810993150701</v>
      </c>
      <c r="G286" s="8">
        <f t="shared" si="8"/>
        <v>23533.0309931507</v>
      </c>
      <c r="H286" s="9">
        <v>22810.44</v>
      </c>
      <c r="I286" s="10">
        <f t="shared" si="9"/>
        <v>722.59099315070125</v>
      </c>
    </row>
    <row r="287" spans="1:9" ht="15.75" x14ac:dyDescent="0.25">
      <c r="A287" s="7">
        <v>286</v>
      </c>
      <c r="B287" s="7" t="s">
        <v>303</v>
      </c>
      <c r="C287" s="8">
        <v>2494.8989726027398</v>
      </c>
      <c r="D287" s="8">
        <v>14570.21</v>
      </c>
      <c r="E287" s="8">
        <v>87421.26</v>
      </c>
      <c r="F287" s="8">
        <v>92959.935719178102</v>
      </c>
      <c r="G287" s="8">
        <f t="shared" si="8"/>
        <v>180381.1957191781</v>
      </c>
      <c r="H287" s="9">
        <v>174842.52</v>
      </c>
      <c r="I287" s="10">
        <f t="shared" si="9"/>
        <v>5538.6757191781071</v>
      </c>
    </row>
    <row r="288" spans="1:9" ht="15.75" x14ac:dyDescent="0.25">
      <c r="A288" s="7">
        <v>287</v>
      </c>
      <c r="B288" s="7" t="s">
        <v>304</v>
      </c>
      <c r="C288" s="8">
        <v>2409.60273972603</v>
      </c>
      <c r="D288" s="8">
        <v>14072.08</v>
      </c>
      <c r="E288" s="8">
        <v>84432.48</v>
      </c>
      <c r="F288" s="8">
        <v>89781.798082191803</v>
      </c>
      <c r="G288" s="8">
        <f t="shared" si="8"/>
        <v>174214.2780821918</v>
      </c>
      <c r="H288" s="9">
        <v>168864.96</v>
      </c>
      <c r="I288" s="10">
        <f t="shared" si="9"/>
        <v>5349.3180821918068</v>
      </c>
    </row>
    <row r="289" spans="1:9" ht="15.75" x14ac:dyDescent="0.25">
      <c r="A289" s="7">
        <v>288</v>
      </c>
      <c r="B289" s="7" t="s">
        <v>305</v>
      </c>
      <c r="C289" s="8">
        <v>223.70034246575301</v>
      </c>
      <c r="D289" s="8">
        <v>1306.4100000000001</v>
      </c>
      <c r="E289" s="8">
        <v>7838.46</v>
      </c>
      <c r="F289" s="8">
        <v>8335.0747602739702</v>
      </c>
      <c r="G289" s="8">
        <f t="shared" si="8"/>
        <v>16173.534760273971</v>
      </c>
      <c r="H289" s="9">
        <v>15676.92</v>
      </c>
      <c r="I289" s="10">
        <f t="shared" si="9"/>
        <v>496.61476027397111</v>
      </c>
    </row>
    <row r="290" spans="1:9" ht="15.75" x14ac:dyDescent="0.25">
      <c r="A290" s="7">
        <v>289</v>
      </c>
      <c r="B290" s="7" t="s">
        <v>306</v>
      </c>
      <c r="C290" s="8">
        <v>1864.50313926941</v>
      </c>
      <c r="D290" s="8">
        <v>10888.698333333299</v>
      </c>
      <c r="E290" s="8">
        <v>65332.19</v>
      </c>
      <c r="F290" s="8">
        <v>69471.3869691781</v>
      </c>
      <c r="G290" s="8">
        <f t="shared" si="8"/>
        <v>134803.5769691781</v>
      </c>
      <c r="H290" s="9">
        <v>130664.38</v>
      </c>
      <c r="I290" s="10">
        <f t="shared" si="9"/>
        <v>4139.1969691780978</v>
      </c>
    </row>
    <row r="291" spans="1:9" ht="15.75" x14ac:dyDescent="0.25">
      <c r="A291" s="7">
        <v>290</v>
      </c>
      <c r="B291" s="7" t="s">
        <v>307</v>
      </c>
      <c r="C291" s="8">
        <v>3884.8513127853898</v>
      </c>
      <c r="D291" s="8">
        <v>22687.531666666699</v>
      </c>
      <c r="E291" s="8">
        <v>136125.19</v>
      </c>
      <c r="F291" s="8">
        <v>144749.55991438401</v>
      </c>
      <c r="G291" s="8">
        <f t="shared" si="8"/>
        <v>280874.74991438398</v>
      </c>
      <c r="H291" s="9">
        <v>272250.38</v>
      </c>
      <c r="I291" s="10">
        <f t="shared" si="9"/>
        <v>8624.3699143839767</v>
      </c>
    </row>
    <row r="292" spans="1:9" ht="15.75" x14ac:dyDescent="0.25">
      <c r="A292" s="7">
        <v>291</v>
      </c>
      <c r="B292" s="7" t="s">
        <v>308</v>
      </c>
      <c r="C292" s="8">
        <v>3394.9736015981698</v>
      </c>
      <c r="D292" s="8">
        <v>19826.645833333299</v>
      </c>
      <c r="E292" s="8">
        <v>118959.875</v>
      </c>
      <c r="F292" s="8">
        <v>126496.71639554801</v>
      </c>
      <c r="G292" s="8">
        <f t="shared" si="8"/>
        <v>245456.59139554802</v>
      </c>
      <c r="H292" s="9">
        <v>237919.75</v>
      </c>
      <c r="I292" s="10">
        <f t="shared" si="9"/>
        <v>7536.841395548021</v>
      </c>
    </row>
    <row r="293" spans="1:9" ht="15.75" x14ac:dyDescent="0.25">
      <c r="A293" s="7">
        <v>292</v>
      </c>
      <c r="B293" s="7" t="s">
        <v>309</v>
      </c>
      <c r="C293" s="8">
        <v>5757.1201484018302</v>
      </c>
      <c r="D293" s="8">
        <v>33621.581666666701</v>
      </c>
      <c r="E293" s="8">
        <v>201729.49</v>
      </c>
      <c r="F293" s="8">
        <v>214510.29672945201</v>
      </c>
      <c r="G293" s="8">
        <f t="shared" si="8"/>
        <v>416239.78672945197</v>
      </c>
      <c r="H293" s="9">
        <v>403458.98</v>
      </c>
      <c r="I293" s="10">
        <f t="shared" si="9"/>
        <v>12780.806729451986</v>
      </c>
    </row>
    <row r="294" spans="1:9" ht="15.75" x14ac:dyDescent="0.25">
      <c r="A294" s="7">
        <v>293</v>
      </c>
      <c r="B294" s="7" t="s">
        <v>310</v>
      </c>
      <c r="C294" s="8">
        <v>900.70034246575403</v>
      </c>
      <c r="D294" s="8">
        <v>5260.09</v>
      </c>
      <c r="E294" s="8">
        <v>31560.54</v>
      </c>
      <c r="F294" s="8">
        <v>33560.094760273998</v>
      </c>
      <c r="G294" s="8">
        <f t="shared" si="8"/>
        <v>65120.634760273999</v>
      </c>
      <c r="H294" s="9">
        <v>63121.08</v>
      </c>
      <c r="I294" s="10">
        <f t="shared" si="9"/>
        <v>1999.5547602739971</v>
      </c>
    </row>
    <row r="295" spans="1:9" ht="15.75" x14ac:dyDescent="0.25">
      <c r="A295" s="7">
        <v>294</v>
      </c>
      <c r="B295" s="7" t="s">
        <v>311</v>
      </c>
      <c r="C295" s="8">
        <v>1009.90582191781</v>
      </c>
      <c r="D295" s="8">
        <v>5897.85</v>
      </c>
      <c r="E295" s="8">
        <v>35387.1</v>
      </c>
      <c r="F295" s="8">
        <v>37629.090924657503</v>
      </c>
      <c r="G295" s="8">
        <f t="shared" si="8"/>
        <v>73016.190924657509</v>
      </c>
      <c r="H295" s="9">
        <v>70774.2</v>
      </c>
      <c r="I295" s="10">
        <f t="shared" si="9"/>
        <v>2241.9909246575116</v>
      </c>
    </row>
    <row r="296" spans="1:9" ht="15.75" x14ac:dyDescent="0.25">
      <c r="A296" s="7">
        <v>295</v>
      </c>
      <c r="B296" s="7" t="s">
        <v>312</v>
      </c>
      <c r="C296" s="8">
        <v>873.70034246575403</v>
      </c>
      <c r="D296" s="8">
        <v>5102.41</v>
      </c>
      <c r="E296" s="8">
        <v>30614.46</v>
      </c>
      <c r="F296" s="8">
        <v>32554.074760274001</v>
      </c>
      <c r="G296" s="8">
        <f t="shared" si="8"/>
        <v>63168.534760274</v>
      </c>
      <c r="H296" s="9">
        <v>61228.92</v>
      </c>
      <c r="I296" s="10">
        <f t="shared" si="9"/>
        <v>1939.614760274002</v>
      </c>
    </row>
    <row r="297" spans="1:9" ht="15.75" x14ac:dyDescent="0.25">
      <c r="A297" s="7">
        <v>296</v>
      </c>
      <c r="B297" s="7" t="s">
        <v>313</v>
      </c>
      <c r="C297" s="8">
        <v>540.5</v>
      </c>
      <c r="D297" s="8">
        <v>3156.52</v>
      </c>
      <c r="E297" s="8">
        <v>18939.12</v>
      </c>
      <c r="F297" s="8">
        <v>20139.03</v>
      </c>
      <c r="G297" s="8">
        <f t="shared" si="8"/>
        <v>39078.149999999994</v>
      </c>
      <c r="H297" s="9">
        <v>37878.239999999998</v>
      </c>
      <c r="I297" s="10">
        <f t="shared" si="9"/>
        <v>1199.9099999999962</v>
      </c>
    </row>
    <row r="298" spans="1:9" ht="15.75" x14ac:dyDescent="0.25">
      <c r="A298" s="7">
        <v>297</v>
      </c>
      <c r="B298" s="7" t="s">
        <v>314</v>
      </c>
      <c r="C298" s="8">
        <v>1704.3126426940601</v>
      </c>
      <c r="D298" s="8">
        <v>9953.1858333333294</v>
      </c>
      <c r="E298" s="8">
        <v>59719.114999999998</v>
      </c>
      <c r="F298" s="8">
        <v>63502.689066780797</v>
      </c>
      <c r="G298" s="8">
        <f t="shared" si="8"/>
        <v>123221.80406678079</v>
      </c>
      <c r="H298" s="9">
        <v>119438.23</v>
      </c>
      <c r="I298" s="10">
        <f t="shared" si="9"/>
        <v>3783.5740667807986</v>
      </c>
    </row>
    <row r="299" spans="1:9" ht="15.75" x14ac:dyDescent="0.25">
      <c r="A299" s="7">
        <v>298</v>
      </c>
      <c r="B299" s="7" t="s">
        <v>315</v>
      </c>
      <c r="C299" s="8">
        <v>9186.7191780821904</v>
      </c>
      <c r="D299" s="8">
        <v>53650.44</v>
      </c>
      <c r="E299" s="8">
        <v>321902.64</v>
      </c>
      <c r="F299" s="8">
        <v>342297.156575342</v>
      </c>
      <c r="G299" s="8">
        <f t="shared" si="8"/>
        <v>664199.79657534207</v>
      </c>
      <c r="H299" s="9">
        <v>643805.28</v>
      </c>
      <c r="I299" s="10">
        <f t="shared" si="9"/>
        <v>20394.516575342044</v>
      </c>
    </row>
    <row r="300" spans="1:9" ht="15.75" x14ac:dyDescent="0.25">
      <c r="A300" s="7">
        <v>299</v>
      </c>
      <c r="B300" s="7" t="s">
        <v>316</v>
      </c>
      <c r="C300" s="8">
        <v>1476.2592751141599</v>
      </c>
      <c r="D300" s="8">
        <v>8621.3541666666697</v>
      </c>
      <c r="E300" s="8">
        <v>51728.125</v>
      </c>
      <c r="F300" s="8">
        <v>55005.420590753398</v>
      </c>
      <c r="G300" s="8">
        <f t="shared" si="8"/>
        <v>106733.54559075341</v>
      </c>
      <c r="H300" s="9">
        <v>103456.25</v>
      </c>
      <c r="I300" s="10">
        <f t="shared" si="9"/>
        <v>3277.2955907534051</v>
      </c>
    </row>
    <row r="301" spans="1:9" ht="15.75" x14ac:dyDescent="0.25">
      <c r="A301" s="7">
        <v>300</v>
      </c>
      <c r="B301" s="7" t="s">
        <v>317</v>
      </c>
      <c r="C301" s="8">
        <v>290.99971461187198</v>
      </c>
      <c r="D301" s="8">
        <v>1699.4383333333301</v>
      </c>
      <c r="E301" s="8">
        <v>10196.629999999999</v>
      </c>
      <c r="F301" s="8">
        <v>10842.6493664384</v>
      </c>
      <c r="G301" s="8">
        <f t="shared" si="8"/>
        <v>21039.279366438401</v>
      </c>
      <c r="H301" s="9">
        <v>20393.259999999998</v>
      </c>
      <c r="I301" s="10">
        <f t="shared" si="9"/>
        <v>646.01936643840236</v>
      </c>
    </row>
    <row r="302" spans="1:9" ht="15.75" x14ac:dyDescent="0.25">
      <c r="A302" s="7">
        <v>301</v>
      </c>
      <c r="B302" s="7" t="s">
        <v>318</v>
      </c>
      <c r="C302" s="8">
        <v>1306.00684931507</v>
      </c>
      <c r="D302" s="8">
        <v>7627.08</v>
      </c>
      <c r="E302" s="8">
        <v>45762.48</v>
      </c>
      <c r="F302" s="8">
        <v>48661.815205479499</v>
      </c>
      <c r="G302" s="8">
        <f t="shared" si="8"/>
        <v>94424.295205479502</v>
      </c>
      <c r="H302" s="9">
        <v>91524.96</v>
      </c>
      <c r="I302" s="10">
        <f t="shared" si="9"/>
        <v>2899.3352054794959</v>
      </c>
    </row>
    <row r="303" spans="1:9" ht="15.75" x14ac:dyDescent="0.25">
      <c r="A303" s="7">
        <v>302</v>
      </c>
      <c r="B303" s="7" t="s">
        <v>319</v>
      </c>
      <c r="C303" s="8">
        <v>719.20034246575301</v>
      </c>
      <c r="D303" s="8">
        <v>4200.13</v>
      </c>
      <c r="E303" s="8">
        <v>25200.78</v>
      </c>
      <c r="F303" s="8">
        <v>26797.404760273999</v>
      </c>
      <c r="G303" s="8">
        <f t="shared" si="8"/>
        <v>51998.184760274002</v>
      </c>
      <c r="H303" s="9">
        <v>50401.56</v>
      </c>
      <c r="I303" s="10">
        <f t="shared" si="9"/>
        <v>1596.6247602740041</v>
      </c>
    </row>
    <row r="304" spans="1:9" ht="15.75" x14ac:dyDescent="0.25">
      <c r="A304" s="7">
        <v>303</v>
      </c>
      <c r="B304" s="7" t="s">
        <v>320</v>
      </c>
      <c r="C304" s="8">
        <v>4658.2763984018302</v>
      </c>
      <c r="D304" s="8">
        <v>27204.3341666667</v>
      </c>
      <c r="E304" s="8">
        <v>163226.005</v>
      </c>
      <c r="F304" s="8">
        <v>173567.37860445201</v>
      </c>
      <c r="G304" s="8">
        <f t="shared" si="8"/>
        <v>336793.38360445201</v>
      </c>
      <c r="H304" s="9">
        <v>326452.01</v>
      </c>
      <c r="I304" s="10">
        <f t="shared" si="9"/>
        <v>10341.373604452005</v>
      </c>
    </row>
    <row r="305" spans="1:9" ht="15.75" x14ac:dyDescent="0.25">
      <c r="A305" s="7">
        <v>304</v>
      </c>
      <c r="B305" s="7" t="s">
        <v>321</v>
      </c>
      <c r="C305" s="8">
        <v>1842.7013413242</v>
      </c>
      <c r="D305" s="8">
        <v>10761.375833333301</v>
      </c>
      <c r="E305" s="8">
        <v>64568.254999999997</v>
      </c>
      <c r="F305" s="8">
        <v>68659.051977739698</v>
      </c>
      <c r="G305" s="8">
        <f t="shared" si="8"/>
        <v>133227.3069777397</v>
      </c>
      <c r="H305" s="9">
        <v>129136.51</v>
      </c>
      <c r="I305" s="10">
        <f t="shared" si="9"/>
        <v>4090.7969777397084</v>
      </c>
    </row>
    <row r="306" spans="1:9" ht="15.75" x14ac:dyDescent="0.25">
      <c r="A306" s="7">
        <v>305</v>
      </c>
      <c r="B306" s="7" t="s">
        <v>322</v>
      </c>
      <c r="C306" s="8">
        <v>2015.5266837899501</v>
      </c>
      <c r="D306" s="8">
        <v>11770.6758333333</v>
      </c>
      <c r="E306" s="8">
        <v>70624.054999999993</v>
      </c>
      <c r="F306" s="8">
        <v>75098.524238013706</v>
      </c>
      <c r="G306" s="8">
        <f t="shared" si="8"/>
        <v>145722.57923801371</v>
      </c>
      <c r="H306" s="9">
        <v>141248.10999999999</v>
      </c>
      <c r="I306" s="10">
        <f t="shared" si="9"/>
        <v>4474.4692380137276</v>
      </c>
    </row>
    <row r="307" spans="1:9" ht="15.75" x14ac:dyDescent="0.25">
      <c r="A307" s="7">
        <v>306</v>
      </c>
      <c r="B307" s="7" t="s">
        <v>323</v>
      </c>
      <c r="C307" s="8">
        <v>875.88869863013701</v>
      </c>
      <c r="D307" s="8">
        <v>5115.1899999999996</v>
      </c>
      <c r="E307" s="8">
        <v>30691.14</v>
      </c>
      <c r="F307" s="8">
        <v>32635.612910958898</v>
      </c>
      <c r="G307" s="8">
        <f t="shared" si="8"/>
        <v>63326.752910958894</v>
      </c>
      <c r="H307" s="9">
        <v>61382.28</v>
      </c>
      <c r="I307" s="10">
        <f t="shared" si="9"/>
        <v>1944.4729109588952</v>
      </c>
    </row>
    <row r="308" spans="1:9" ht="15.75" x14ac:dyDescent="0.25">
      <c r="A308" s="7">
        <v>307</v>
      </c>
      <c r="B308" s="7" t="s">
        <v>324</v>
      </c>
      <c r="C308" s="8">
        <v>457.10102739726</v>
      </c>
      <c r="D308" s="8">
        <v>2669.47</v>
      </c>
      <c r="E308" s="8">
        <v>16016.82</v>
      </c>
      <c r="F308" s="8">
        <v>17031.584280821899</v>
      </c>
      <c r="G308" s="8">
        <f t="shared" si="8"/>
        <v>33048.404280821895</v>
      </c>
      <c r="H308" s="9">
        <v>32033.64</v>
      </c>
      <c r="I308" s="10">
        <f t="shared" si="9"/>
        <v>1014.7642808218952</v>
      </c>
    </row>
    <row r="309" spans="1:9" ht="15.75" x14ac:dyDescent="0.25">
      <c r="A309" s="7">
        <v>308</v>
      </c>
      <c r="B309" s="7" t="s">
        <v>325</v>
      </c>
      <c r="C309" s="8">
        <v>515.85102739726005</v>
      </c>
      <c r="D309" s="8">
        <v>3012.57</v>
      </c>
      <c r="E309" s="8">
        <v>18075.419999999998</v>
      </c>
      <c r="F309" s="8">
        <v>19220.6092808219</v>
      </c>
      <c r="G309" s="8">
        <f t="shared" si="8"/>
        <v>37296.029280821895</v>
      </c>
      <c r="H309" s="9">
        <v>36150.839999999997</v>
      </c>
      <c r="I309" s="10">
        <f t="shared" si="9"/>
        <v>1145.1892808218981</v>
      </c>
    </row>
    <row r="310" spans="1:9" ht="15.75" x14ac:dyDescent="0.25">
      <c r="A310" s="7">
        <v>309</v>
      </c>
      <c r="B310" s="7" t="s">
        <v>326</v>
      </c>
      <c r="C310" s="8">
        <v>1238.69863013699</v>
      </c>
      <c r="D310" s="8">
        <v>7234</v>
      </c>
      <c r="E310" s="8">
        <v>43404</v>
      </c>
      <c r="F310" s="8">
        <v>46153.910958904104</v>
      </c>
      <c r="G310" s="8">
        <f t="shared" si="8"/>
        <v>89557.910958904104</v>
      </c>
      <c r="H310" s="9">
        <v>86808</v>
      </c>
      <c r="I310" s="10">
        <f t="shared" si="9"/>
        <v>2749.9109589041036</v>
      </c>
    </row>
    <row r="311" spans="1:9" ht="15.75" x14ac:dyDescent="0.25">
      <c r="A311" s="7">
        <v>310</v>
      </c>
      <c r="B311" s="7" t="s">
        <v>327</v>
      </c>
      <c r="C311" s="8">
        <v>616.69863013698603</v>
      </c>
      <c r="D311" s="8">
        <v>3601.52</v>
      </c>
      <c r="E311" s="8">
        <v>21609.119999999999</v>
      </c>
      <c r="F311" s="8">
        <v>22978.190958904099</v>
      </c>
      <c r="G311" s="8">
        <f t="shared" si="8"/>
        <v>44587.310958904098</v>
      </c>
      <c r="H311" s="9">
        <v>43218.239999999998</v>
      </c>
      <c r="I311" s="10">
        <f t="shared" si="9"/>
        <v>1369.0709589040998</v>
      </c>
    </row>
    <row r="312" spans="1:9" ht="15.75" x14ac:dyDescent="0.25">
      <c r="A312" s="7">
        <v>311</v>
      </c>
      <c r="B312" s="7" t="s">
        <v>328</v>
      </c>
      <c r="C312" s="8">
        <v>1334.6178652967999</v>
      </c>
      <c r="D312" s="8">
        <v>7794.1683333333303</v>
      </c>
      <c r="E312" s="8">
        <v>46765.01</v>
      </c>
      <c r="F312" s="8">
        <v>49727.861660958901</v>
      </c>
      <c r="G312" s="8">
        <f t="shared" si="8"/>
        <v>96492.871660958903</v>
      </c>
      <c r="H312" s="9">
        <v>93530.02</v>
      </c>
      <c r="I312" s="10">
        <f t="shared" si="9"/>
        <v>2962.8516609588987</v>
      </c>
    </row>
    <row r="313" spans="1:9" ht="15.75" x14ac:dyDescent="0.25">
      <c r="A313" s="7">
        <v>312</v>
      </c>
      <c r="B313" s="7" t="s">
        <v>329</v>
      </c>
      <c r="C313" s="8">
        <v>448.89897260274</v>
      </c>
      <c r="D313" s="8">
        <v>2621.57</v>
      </c>
      <c r="E313" s="8">
        <v>15729.42</v>
      </c>
      <c r="F313" s="8">
        <v>16725.975719178099</v>
      </c>
      <c r="G313" s="8">
        <f t="shared" si="8"/>
        <v>32455.395719178101</v>
      </c>
      <c r="H313" s="9">
        <v>31458.84</v>
      </c>
      <c r="I313" s="10">
        <f t="shared" si="9"/>
        <v>996.55571917810084</v>
      </c>
    </row>
    <row r="314" spans="1:9" ht="15.75" x14ac:dyDescent="0.25">
      <c r="A314" s="7">
        <v>313</v>
      </c>
      <c r="B314" s="7" t="s">
        <v>330</v>
      </c>
      <c r="C314" s="8">
        <v>807.93735730593596</v>
      </c>
      <c r="D314" s="8">
        <v>4718.3541666666697</v>
      </c>
      <c r="E314" s="8">
        <v>28310.125</v>
      </c>
      <c r="F314" s="8">
        <v>30103.745933219201</v>
      </c>
      <c r="G314" s="8">
        <f t="shared" si="8"/>
        <v>58413.870933219201</v>
      </c>
      <c r="H314" s="9">
        <v>56620.25</v>
      </c>
      <c r="I314" s="10">
        <f t="shared" si="9"/>
        <v>1793.6209332192011</v>
      </c>
    </row>
    <row r="315" spans="1:9" ht="15.75" x14ac:dyDescent="0.25">
      <c r="A315" s="7">
        <v>314</v>
      </c>
      <c r="B315" s="7" t="s">
        <v>331</v>
      </c>
      <c r="C315" s="8">
        <v>1777.72674086758</v>
      </c>
      <c r="D315" s="8">
        <v>10381.9241666667</v>
      </c>
      <c r="E315" s="8">
        <v>62291.544999999998</v>
      </c>
      <c r="F315" s="8">
        <v>66238.098364726</v>
      </c>
      <c r="G315" s="8">
        <f t="shared" si="8"/>
        <v>128529.643364726</v>
      </c>
      <c r="H315" s="9">
        <v>124583.09</v>
      </c>
      <c r="I315" s="10">
        <f t="shared" si="9"/>
        <v>3946.5533647260017</v>
      </c>
    </row>
    <row r="316" spans="1:9" ht="15.75" x14ac:dyDescent="0.25">
      <c r="A316" s="7">
        <v>315</v>
      </c>
      <c r="B316" s="7" t="s">
        <v>332</v>
      </c>
      <c r="C316" s="8">
        <v>1643.41195776256</v>
      </c>
      <c r="D316" s="8">
        <v>9597.5258333333295</v>
      </c>
      <c r="E316" s="8">
        <v>57585.154999999999</v>
      </c>
      <c r="F316" s="8">
        <v>61233.529546232901</v>
      </c>
      <c r="G316" s="8">
        <f t="shared" si="8"/>
        <v>118818.68454623289</v>
      </c>
      <c r="H316" s="9">
        <v>115170.31</v>
      </c>
      <c r="I316" s="10">
        <f t="shared" si="9"/>
        <v>3648.3745462328952</v>
      </c>
    </row>
    <row r="317" spans="1:9" ht="15.75" x14ac:dyDescent="0.25">
      <c r="A317" s="7">
        <v>316</v>
      </c>
      <c r="B317" s="7" t="s">
        <v>333</v>
      </c>
      <c r="C317" s="8">
        <v>2422.2811073059402</v>
      </c>
      <c r="D317" s="8">
        <v>14146.121666666701</v>
      </c>
      <c r="E317" s="8">
        <v>84876.73</v>
      </c>
      <c r="F317" s="8">
        <v>90254.194058219204</v>
      </c>
      <c r="G317" s="8">
        <f t="shared" si="8"/>
        <v>175130.92405821919</v>
      </c>
      <c r="H317" s="9">
        <v>169753.46</v>
      </c>
      <c r="I317" s="10">
        <f t="shared" si="9"/>
        <v>5377.4640582191932</v>
      </c>
    </row>
    <row r="318" spans="1:9" ht="15.75" x14ac:dyDescent="0.25">
      <c r="A318" s="7">
        <v>317</v>
      </c>
      <c r="B318" s="7" t="s">
        <v>334</v>
      </c>
      <c r="C318" s="8">
        <v>1911.80722031963</v>
      </c>
      <c r="D318" s="8">
        <v>11164.954166666699</v>
      </c>
      <c r="E318" s="8">
        <v>66989.725000000006</v>
      </c>
      <c r="F318" s="8">
        <v>71233.937029109598</v>
      </c>
      <c r="G318" s="8">
        <f t="shared" si="8"/>
        <v>138223.6620291096</v>
      </c>
      <c r="H318" s="9">
        <v>133979.45000000001</v>
      </c>
      <c r="I318" s="10">
        <f t="shared" si="9"/>
        <v>4244.2120291095925</v>
      </c>
    </row>
    <row r="319" spans="1:9" ht="15.75" x14ac:dyDescent="0.25">
      <c r="A319" s="7">
        <v>318</v>
      </c>
      <c r="B319" s="7" t="s">
        <v>335</v>
      </c>
      <c r="C319" s="8">
        <v>3958.6041666666702</v>
      </c>
      <c r="D319" s="8">
        <v>23118.2483333333</v>
      </c>
      <c r="E319" s="8">
        <v>138709.49</v>
      </c>
      <c r="F319" s="8">
        <v>147497.59125</v>
      </c>
      <c r="G319" s="8">
        <f t="shared" si="8"/>
        <v>286207.08124999999</v>
      </c>
      <c r="H319" s="9">
        <v>277418.98</v>
      </c>
      <c r="I319" s="10">
        <f t="shared" si="9"/>
        <v>8788.101250000007</v>
      </c>
    </row>
    <row r="320" spans="1:9" ht="15.75" x14ac:dyDescent="0.25">
      <c r="A320" s="7">
        <v>319</v>
      </c>
      <c r="B320" s="7" t="s">
        <v>336</v>
      </c>
      <c r="C320" s="8">
        <v>1215.89726027397</v>
      </c>
      <c r="D320" s="8">
        <v>7100.84</v>
      </c>
      <c r="E320" s="8">
        <v>42605.04</v>
      </c>
      <c r="F320" s="8">
        <v>45304.331917808202</v>
      </c>
      <c r="G320" s="8">
        <f t="shared" si="8"/>
        <v>87909.371917808196</v>
      </c>
      <c r="H320" s="9">
        <v>85210.08</v>
      </c>
      <c r="I320" s="10">
        <f t="shared" si="9"/>
        <v>2699.2919178081938</v>
      </c>
    </row>
    <row r="321" spans="1:9" ht="15.75" x14ac:dyDescent="0.25">
      <c r="A321" s="7">
        <v>320</v>
      </c>
      <c r="B321" s="7" t="s">
        <v>337</v>
      </c>
      <c r="C321" s="8">
        <v>11812.0941780822</v>
      </c>
      <c r="D321" s="8">
        <v>68982.63</v>
      </c>
      <c r="E321" s="8">
        <v>413895.78</v>
      </c>
      <c r="F321" s="8">
        <v>440118.62907534197</v>
      </c>
      <c r="G321" s="8">
        <f t="shared" si="8"/>
        <v>854014.409075342</v>
      </c>
      <c r="H321" s="9">
        <v>827791.56</v>
      </c>
      <c r="I321" s="10">
        <f t="shared" si="9"/>
        <v>26222.849075341946</v>
      </c>
    </row>
    <row r="322" spans="1:9" ht="15.75" x14ac:dyDescent="0.25">
      <c r="A322" s="7">
        <v>321</v>
      </c>
      <c r="B322" s="7" t="s">
        <v>338</v>
      </c>
      <c r="C322" s="8">
        <v>2684.1075913241998</v>
      </c>
      <c r="D322" s="8">
        <v>15675.188333333301</v>
      </c>
      <c r="E322" s="8">
        <v>94051.13</v>
      </c>
      <c r="F322" s="8">
        <v>100009.84885274</v>
      </c>
      <c r="G322" s="8">
        <f t="shared" ref="G322:G385" si="10">E322+F322</f>
        <v>194060.97885274002</v>
      </c>
      <c r="H322" s="9">
        <v>188102.26</v>
      </c>
      <c r="I322" s="10">
        <f t="shared" ref="I322:I385" si="11">G322-H322</f>
        <v>5958.718852740014</v>
      </c>
    </row>
    <row r="323" spans="1:9" ht="15.75" x14ac:dyDescent="0.25">
      <c r="A323" s="7">
        <v>322</v>
      </c>
      <c r="B323" s="7" t="s">
        <v>339</v>
      </c>
      <c r="C323" s="8">
        <v>1425.6140125570801</v>
      </c>
      <c r="D323" s="8">
        <v>8325.5858333333399</v>
      </c>
      <c r="E323" s="8">
        <v>49953.514999999999</v>
      </c>
      <c r="F323" s="8">
        <v>53118.378107876699</v>
      </c>
      <c r="G323" s="8">
        <f t="shared" si="10"/>
        <v>103071.89310787671</v>
      </c>
      <c r="H323" s="9">
        <v>99907.03</v>
      </c>
      <c r="I323" s="10">
        <f t="shared" si="11"/>
        <v>3164.8631078767066</v>
      </c>
    </row>
    <row r="324" spans="1:9" ht="15.75" x14ac:dyDescent="0.25">
      <c r="A324" s="7">
        <v>323</v>
      </c>
      <c r="B324" s="7" t="s">
        <v>340</v>
      </c>
      <c r="C324" s="8">
        <v>2779.5420947488601</v>
      </c>
      <c r="D324" s="8">
        <v>16232.5258333333</v>
      </c>
      <c r="E324" s="8">
        <v>97395.154999999999</v>
      </c>
      <c r="F324" s="8">
        <v>103565.738450342</v>
      </c>
      <c r="G324" s="8">
        <f t="shared" si="10"/>
        <v>200960.893450342</v>
      </c>
      <c r="H324" s="9">
        <v>194790.31</v>
      </c>
      <c r="I324" s="10">
        <f t="shared" si="11"/>
        <v>6170.5834503420047</v>
      </c>
    </row>
    <row r="325" spans="1:9" ht="15.75" x14ac:dyDescent="0.25">
      <c r="A325" s="7">
        <v>324</v>
      </c>
      <c r="B325" s="7" t="s">
        <v>341</v>
      </c>
      <c r="C325" s="8">
        <v>7356.9160958904104</v>
      </c>
      <c r="D325" s="8">
        <v>42964.39</v>
      </c>
      <c r="E325" s="8">
        <v>257786.34</v>
      </c>
      <c r="F325" s="8">
        <v>274118.69373287697</v>
      </c>
      <c r="G325" s="8">
        <f t="shared" si="10"/>
        <v>531905.033732877</v>
      </c>
      <c r="H325" s="9">
        <v>515572.68</v>
      </c>
      <c r="I325" s="10">
        <f t="shared" si="11"/>
        <v>16332.353732877003</v>
      </c>
    </row>
    <row r="326" spans="1:9" ht="15.75" x14ac:dyDescent="0.25">
      <c r="A326" s="7">
        <v>325</v>
      </c>
      <c r="B326" s="7" t="s">
        <v>342</v>
      </c>
      <c r="C326" s="8">
        <v>1604.74686073059</v>
      </c>
      <c r="D326" s="8">
        <v>9371.72166666667</v>
      </c>
      <c r="E326" s="8">
        <v>56230.33</v>
      </c>
      <c r="F326" s="8">
        <v>59792.868030821897</v>
      </c>
      <c r="G326" s="8">
        <f t="shared" si="10"/>
        <v>116023.19803082189</v>
      </c>
      <c r="H326" s="9">
        <v>112460.66</v>
      </c>
      <c r="I326" s="10">
        <f t="shared" si="11"/>
        <v>3562.5380308218882</v>
      </c>
    </row>
    <row r="327" spans="1:9" ht="15.75" x14ac:dyDescent="0.25">
      <c r="A327" s="7">
        <v>326</v>
      </c>
      <c r="B327" s="7" t="s">
        <v>343</v>
      </c>
      <c r="C327" s="8">
        <v>1460.6934931506901</v>
      </c>
      <c r="D327" s="8">
        <v>8530.4500000000007</v>
      </c>
      <c r="E327" s="8">
        <v>51182.7</v>
      </c>
      <c r="F327" s="8">
        <v>54425.439554794502</v>
      </c>
      <c r="G327" s="8">
        <f t="shared" si="10"/>
        <v>105608.1395547945</v>
      </c>
      <c r="H327" s="9">
        <v>102365.4</v>
      </c>
      <c r="I327" s="10">
        <f t="shared" si="11"/>
        <v>3242.7395547945052</v>
      </c>
    </row>
    <row r="328" spans="1:9" ht="15.75" x14ac:dyDescent="0.25">
      <c r="A328" s="7">
        <v>327</v>
      </c>
      <c r="B328" s="7" t="s">
        <v>344</v>
      </c>
      <c r="C328" s="8">
        <v>1572.2900970319599</v>
      </c>
      <c r="D328" s="8">
        <v>9182.1741666666694</v>
      </c>
      <c r="E328" s="8">
        <v>55093.044999999998</v>
      </c>
      <c r="F328" s="8">
        <v>58583.529015410997</v>
      </c>
      <c r="G328" s="8">
        <f t="shared" si="10"/>
        <v>113676.574015411</v>
      </c>
      <c r="H328" s="9">
        <v>110186.09</v>
      </c>
      <c r="I328" s="10">
        <f t="shared" si="11"/>
        <v>3490.4840154109988</v>
      </c>
    </row>
    <row r="329" spans="1:9" ht="15.75" x14ac:dyDescent="0.25">
      <c r="A329" s="7">
        <v>328</v>
      </c>
      <c r="B329" s="7" t="s">
        <v>345</v>
      </c>
      <c r="C329" s="8">
        <v>2013.29452054795</v>
      </c>
      <c r="D329" s="8">
        <v>11757.64</v>
      </c>
      <c r="E329" s="8">
        <v>70545.84</v>
      </c>
      <c r="F329" s="8">
        <v>75015.353835616406</v>
      </c>
      <c r="G329" s="8">
        <f t="shared" si="10"/>
        <v>145561.1938356164</v>
      </c>
      <c r="H329" s="9">
        <v>141091.68</v>
      </c>
      <c r="I329" s="10">
        <f t="shared" si="11"/>
        <v>4469.5138356164098</v>
      </c>
    </row>
    <row r="330" spans="1:9" ht="15.75" x14ac:dyDescent="0.25">
      <c r="A330" s="7">
        <v>329</v>
      </c>
      <c r="B330" s="7" t="s">
        <v>346</v>
      </c>
      <c r="C330" s="8">
        <v>1974.5462328767101</v>
      </c>
      <c r="D330" s="8">
        <v>11531.35</v>
      </c>
      <c r="E330" s="8">
        <v>69188.100000000006</v>
      </c>
      <c r="F330" s="8">
        <v>73571.592636986301</v>
      </c>
      <c r="G330" s="8">
        <f t="shared" si="10"/>
        <v>142759.69263698632</v>
      </c>
      <c r="H330" s="9">
        <v>138376.20000000001</v>
      </c>
      <c r="I330" s="10">
        <f t="shared" si="11"/>
        <v>4383.4926369863097</v>
      </c>
    </row>
    <row r="331" spans="1:9" ht="15.75" x14ac:dyDescent="0.25">
      <c r="A331" s="7">
        <v>330</v>
      </c>
      <c r="B331" s="7" t="s">
        <v>347</v>
      </c>
      <c r="C331" s="8">
        <v>7372.7883847031999</v>
      </c>
      <c r="D331" s="8">
        <v>43057.084166666697</v>
      </c>
      <c r="E331" s="8">
        <v>258342.505</v>
      </c>
      <c r="F331" s="8">
        <v>274710.09521404101</v>
      </c>
      <c r="G331" s="8">
        <f t="shared" si="10"/>
        <v>533052.60021404107</v>
      </c>
      <c r="H331" s="9">
        <v>516685.01</v>
      </c>
      <c r="I331" s="10">
        <f t="shared" si="11"/>
        <v>16367.590214041062</v>
      </c>
    </row>
    <row r="332" spans="1:9" ht="15.75" x14ac:dyDescent="0.25">
      <c r="A332" s="7">
        <v>331</v>
      </c>
      <c r="B332" s="7" t="s">
        <v>348</v>
      </c>
      <c r="C332" s="8">
        <v>1522.99143835616</v>
      </c>
      <c r="D332" s="8">
        <v>8894.27</v>
      </c>
      <c r="E332" s="8">
        <v>53365.62</v>
      </c>
      <c r="F332" s="8">
        <v>56746.660993150697</v>
      </c>
      <c r="G332" s="8">
        <f t="shared" si="10"/>
        <v>110112.28099315069</v>
      </c>
      <c r="H332" s="9">
        <v>106731.24</v>
      </c>
      <c r="I332" s="10">
        <f t="shared" si="11"/>
        <v>3381.0409931506874</v>
      </c>
    </row>
    <row r="333" spans="1:9" ht="15.75" x14ac:dyDescent="0.25">
      <c r="A333" s="7">
        <v>332</v>
      </c>
      <c r="B333" s="7" t="s">
        <v>349</v>
      </c>
      <c r="C333" s="8">
        <v>3639.3047945205499</v>
      </c>
      <c r="D333" s="8">
        <v>21253.54</v>
      </c>
      <c r="E333" s="8">
        <v>127521.24</v>
      </c>
      <c r="F333" s="8">
        <v>135600.496643836</v>
      </c>
      <c r="G333" s="8">
        <f t="shared" si="10"/>
        <v>263121.73664383602</v>
      </c>
      <c r="H333" s="9">
        <v>255042.48</v>
      </c>
      <c r="I333" s="10">
        <f t="shared" si="11"/>
        <v>8079.2566438360082</v>
      </c>
    </row>
    <row r="334" spans="1:9" ht="15.75" x14ac:dyDescent="0.25">
      <c r="A334" s="7">
        <v>333</v>
      </c>
      <c r="B334" s="7" t="s">
        <v>350</v>
      </c>
      <c r="C334" s="8">
        <v>1348.8356164383599</v>
      </c>
      <c r="D334" s="8">
        <v>7877.2</v>
      </c>
      <c r="E334" s="8">
        <v>47263.199999999997</v>
      </c>
      <c r="F334" s="8">
        <v>50257.615068493098</v>
      </c>
      <c r="G334" s="8">
        <f t="shared" si="10"/>
        <v>97520.815068493102</v>
      </c>
      <c r="H334" s="9">
        <v>94526.399999999994</v>
      </c>
      <c r="I334" s="10">
        <f t="shared" si="11"/>
        <v>2994.4150684931083</v>
      </c>
    </row>
    <row r="335" spans="1:9" ht="15.75" x14ac:dyDescent="0.25">
      <c r="A335" s="7">
        <v>334</v>
      </c>
      <c r="B335" s="7" t="s">
        <v>351</v>
      </c>
      <c r="C335" s="8">
        <v>3311.6962043378999</v>
      </c>
      <c r="D335" s="8">
        <v>19340.305833333299</v>
      </c>
      <c r="E335" s="8">
        <v>116041.83500000001</v>
      </c>
      <c r="F335" s="8">
        <v>123393.80057363</v>
      </c>
      <c r="G335" s="8">
        <f t="shared" si="10"/>
        <v>239435.63557362999</v>
      </c>
      <c r="H335" s="9">
        <v>232083.67</v>
      </c>
      <c r="I335" s="10">
        <f t="shared" si="11"/>
        <v>7351.9655736299756</v>
      </c>
    </row>
    <row r="336" spans="1:9" ht="15.75" x14ac:dyDescent="0.25">
      <c r="A336" s="7">
        <v>335</v>
      </c>
      <c r="B336" s="7" t="s">
        <v>352</v>
      </c>
      <c r="C336" s="8">
        <v>119.50028538812801</v>
      </c>
      <c r="D336" s="8">
        <v>697.881666666667</v>
      </c>
      <c r="E336" s="8">
        <v>4187.29</v>
      </c>
      <c r="F336" s="8">
        <v>4452.5806335616398</v>
      </c>
      <c r="G336" s="8">
        <f t="shared" si="10"/>
        <v>8639.8706335616407</v>
      </c>
      <c r="H336" s="9">
        <v>8374.58</v>
      </c>
      <c r="I336" s="10">
        <f t="shared" si="11"/>
        <v>265.29063356164079</v>
      </c>
    </row>
    <row r="337" spans="1:9" ht="15.75" x14ac:dyDescent="0.25">
      <c r="A337" s="7">
        <v>336</v>
      </c>
      <c r="B337" s="7" t="s">
        <v>353</v>
      </c>
      <c r="C337" s="8">
        <v>4112.7314497716898</v>
      </c>
      <c r="D337" s="8">
        <v>24018.351666666698</v>
      </c>
      <c r="E337" s="8">
        <v>144110.10999999999</v>
      </c>
      <c r="F337" s="8">
        <v>153240.37381849301</v>
      </c>
      <c r="G337" s="8">
        <f t="shared" si="10"/>
        <v>297350.48381849297</v>
      </c>
      <c r="H337" s="9">
        <v>288220.21999999997</v>
      </c>
      <c r="I337" s="10">
        <f t="shared" si="11"/>
        <v>9130.2638184929965</v>
      </c>
    </row>
    <row r="338" spans="1:9" ht="15.75" x14ac:dyDescent="0.25">
      <c r="A338" s="7">
        <v>337</v>
      </c>
      <c r="B338" s="7" t="s">
        <v>354</v>
      </c>
      <c r="C338" s="8">
        <v>2375.2020547945199</v>
      </c>
      <c r="D338" s="8">
        <v>13871.18</v>
      </c>
      <c r="E338" s="8">
        <v>83227.08</v>
      </c>
      <c r="F338" s="8">
        <v>88500.028561643907</v>
      </c>
      <c r="G338" s="8">
        <f t="shared" si="10"/>
        <v>171727.10856164392</v>
      </c>
      <c r="H338" s="9">
        <v>166454.16</v>
      </c>
      <c r="I338" s="10">
        <f t="shared" si="11"/>
        <v>5272.9485616439197</v>
      </c>
    </row>
    <row r="339" spans="1:9" ht="15.75" x14ac:dyDescent="0.25">
      <c r="A339" s="7">
        <v>338</v>
      </c>
      <c r="B339" s="7" t="s">
        <v>355</v>
      </c>
      <c r="C339" s="8">
        <v>1380.80037100457</v>
      </c>
      <c r="D339" s="8">
        <v>8063.8741666666701</v>
      </c>
      <c r="E339" s="8">
        <v>48383.245000000003</v>
      </c>
      <c r="F339" s="8">
        <v>51448.621823630201</v>
      </c>
      <c r="G339" s="8">
        <f t="shared" si="10"/>
        <v>99831.866823630204</v>
      </c>
      <c r="H339" s="9">
        <v>96766.49</v>
      </c>
      <c r="I339" s="10">
        <f t="shared" si="11"/>
        <v>3065.3768236301985</v>
      </c>
    </row>
    <row r="340" spans="1:9" ht="15.75" x14ac:dyDescent="0.25">
      <c r="A340" s="7">
        <v>339</v>
      </c>
      <c r="B340" s="7" t="s">
        <v>356</v>
      </c>
      <c r="C340" s="8">
        <v>509.36130136986299</v>
      </c>
      <c r="D340" s="8">
        <v>2974.67</v>
      </c>
      <c r="E340" s="8">
        <v>17848.02</v>
      </c>
      <c r="F340" s="8">
        <v>18978.802089041099</v>
      </c>
      <c r="G340" s="8">
        <f t="shared" si="10"/>
        <v>36826.822089041103</v>
      </c>
      <c r="H340" s="9">
        <v>35696.04</v>
      </c>
      <c r="I340" s="10">
        <f t="shared" si="11"/>
        <v>1130.7820890411022</v>
      </c>
    </row>
    <row r="341" spans="1:9" ht="15.75" x14ac:dyDescent="0.25">
      <c r="A341" s="7">
        <v>340</v>
      </c>
      <c r="B341" s="7" t="s">
        <v>357</v>
      </c>
      <c r="C341" s="8">
        <v>500.07191780821898</v>
      </c>
      <c r="D341" s="8">
        <v>2920.42</v>
      </c>
      <c r="E341" s="8">
        <v>17522.52</v>
      </c>
      <c r="F341" s="8">
        <v>18632.679657534201</v>
      </c>
      <c r="G341" s="8">
        <f t="shared" si="10"/>
        <v>36155.199657534205</v>
      </c>
      <c r="H341" s="9">
        <v>35045.040000000001</v>
      </c>
      <c r="I341" s="10">
        <f t="shared" si="11"/>
        <v>1110.1596575342046</v>
      </c>
    </row>
    <row r="342" spans="1:9" ht="15.75" x14ac:dyDescent="0.25">
      <c r="A342" s="7">
        <v>341</v>
      </c>
      <c r="B342" s="7" t="s">
        <v>358</v>
      </c>
      <c r="C342" s="8">
        <v>2695.9962899543402</v>
      </c>
      <c r="D342" s="8">
        <v>15744.618333333299</v>
      </c>
      <c r="E342" s="8">
        <v>94467.71</v>
      </c>
      <c r="F342" s="8">
        <v>100452.821763699</v>
      </c>
      <c r="G342" s="8">
        <f t="shared" si="10"/>
        <v>194920.53176369902</v>
      </c>
      <c r="H342" s="9">
        <v>188935.42</v>
      </c>
      <c r="I342" s="10">
        <f t="shared" si="11"/>
        <v>5985.1117636990093</v>
      </c>
    </row>
    <row r="343" spans="1:9" ht="15.75" x14ac:dyDescent="0.25">
      <c r="A343" s="7">
        <v>342</v>
      </c>
      <c r="B343" s="7" t="s">
        <v>359</v>
      </c>
      <c r="C343" s="8">
        <v>1650.7040525114201</v>
      </c>
      <c r="D343" s="8">
        <v>9640.1116666666694</v>
      </c>
      <c r="E343" s="8">
        <v>57840.67</v>
      </c>
      <c r="F343" s="8">
        <v>61505.232996575302</v>
      </c>
      <c r="G343" s="8">
        <f t="shared" si="10"/>
        <v>119345.9029965753</v>
      </c>
      <c r="H343" s="9">
        <v>115681.34</v>
      </c>
      <c r="I343" s="10">
        <f t="shared" si="11"/>
        <v>3664.5629965753033</v>
      </c>
    </row>
    <row r="344" spans="1:9" ht="15.75" x14ac:dyDescent="0.25">
      <c r="A344" s="7">
        <v>343</v>
      </c>
      <c r="B344" s="7" t="s">
        <v>360</v>
      </c>
      <c r="C344" s="8">
        <v>3267.7123287671202</v>
      </c>
      <c r="D344" s="8">
        <v>19083.439999999999</v>
      </c>
      <c r="E344" s="8">
        <v>114500.64</v>
      </c>
      <c r="F344" s="8">
        <v>121754.961369863</v>
      </c>
      <c r="G344" s="8">
        <f t="shared" si="10"/>
        <v>236255.601369863</v>
      </c>
      <c r="H344" s="9">
        <v>229001.28</v>
      </c>
      <c r="I344" s="10">
        <f t="shared" si="11"/>
        <v>7254.3213698629988</v>
      </c>
    </row>
    <row r="345" spans="1:9" ht="15.75" x14ac:dyDescent="0.25">
      <c r="A345" s="7">
        <v>344</v>
      </c>
      <c r="B345" s="7" t="s">
        <v>361</v>
      </c>
      <c r="C345" s="8">
        <v>461.94863013698603</v>
      </c>
      <c r="D345" s="8">
        <v>2697.78</v>
      </c>
      <c r="E345" s="8">
        <v>16186.68</v>
      </c>
      <c r="F345" s="8">
        <v>17212.205958904098</v>
      </c>
      <c r="G345" s="8">
        <f t="shared" si="10"/>
        <v>33398.885958904095</v>
      </c>
      <c r="H345" s="9">
        <v>32373.360000000001</v>
      </c>
      <c r="I345" s="10">
        <f t="shared" si="11"/>
        <v>1025.5259589040943</v>
      </c>
    </row>
    <row r="346" spans="1:9" ht="15.75" x14ac:dyDescent="0.25">
      <c r="A346" s="7">
        <v>345</v>
      </c>
      <c r="B346" s="7" t="s">
        <v>362</v>
      </c>
      <c r="C346" s="8">
        <v>584.75171232876698</v>
      </c>
      <c r="D346" s="8">
        <v>3414.95</v>
      </c>
      <c r="E346" s="8">
        <v>20489.7</v>
      </c>
      <c r="F346" s="8">
        <v>21787.848801369899</v>
      </c>
      <c r="G346" s="8">
        <f t="shared" si="10"/>
        <v>42277.5488013699</v>
      </c>
      <c r="H346" s="9">
        <v>40979.4</v>
      </c>
      <c r="I346" s="10">
        <f t="shared" si="11"/>
        <v>1298.1488013698981</v>
      </c>
    </row>
    <row r="347" spans="1:9" ht="15.75" x14ac:dyDescent="0.25">
      <c r="A347" s="7">
        <v>346</v>
      </c>
      <c r="B347" s="7" t="s">
        <v>363</v>
      </c>
      <c r="C347" s="8">
        <v>3261.7037671232902</v>
      </c>
      <c r="D347" s="8">
        <v>19048.349999999999</v>
      </c>
      <c r="E347" s="8">
        <v>114290.1</v>
      </c>
      <c r="F347" s="8">
        <v>121531.08236301399</v>
      </c>
      <c r="G347" s="8">
        <f t="shared" si="10"/>
        <v>235821.182363014</v>
      </c>
      <c r="H347" s="9">
        <v>228580.2</v>
      </c>
      <c r="I347" s="10">
        <f t="shared" si="11"/>
        <v>7240.9823630139872</v>
      </c>
    </row>
    <row r="348" spans="1:9" ht="15.75" x14ac:dyDescent="0.25">
      <c r="A348" s="7">
        <v>347</v>
      </c>
      <c r="B348" s="7" t="s">
        <v>364</v>
      </c>
      <c r="C348" s="8">
        <v>1609.80821917808</v>
      </c>
      <c r="D348" s="8">
        <v>9401.2800000000007</v>
      </c>
      <c r="E348" s="8">
        <v>56407.68</v>
      </c>
      <c r="F348" s="8">
        <v>59981.454246575398</v>
      </c>
      <c r="G348" s="8">
        <f t="shared" si="10"/>
        <v>116389.1342465754</v>
      </c>
      <c r="H348" s="9">
        <v>112815.36</v>
      </c>
      <c r="I348" s="10">
        <f t="shared" si="11"/>
        <v>3573.7742465753981</v>
      </c>
    </row>
    <row r="349" spans="1:9" ht="15.75" x14ac:dyDescent="0.25">
      <c r="A349" s="7">
        <v>348</v>
      </c>
      <c r="B349" s="7" t="s">
        <v>365</v>
      </c>
      <c r="C349" s="8">
        <v>1457.2996575342499</v>
      </c>
      <c r="D349" s="8">
        <v>8510.6299999999992</v>
      </c>
      <c r="E349" s="8">
        <v>51063.78</v>
      </c>
      <c r="F349" s="8">
        <v>54298.985239725997</v>
      </c>
      <c r="G349" s="8">
        <f t="shared" si="10"/>
        <v>105362.765239726</v>
      </c>
      <c r="H349" s="9">
        <v>102127.56</v>
      </c>
      <c r="I349" s="10">
        <f t="shared" si="11"/>
        <v>3235.2052397259977</v>
      </c>
    </row>
    <row r="350" spans="1:9" ht="15.75" x14ac:dyDescent="0.25">
      <c r="A350" s="7">
        <v>349</v>
      </c>
      <c r="B350" s="7" t="s">
        <v>366</v>
      </c>
      <c r="C350" s="8">
        <v>3694.3153538812799</v>
      </c>
      <c r="D350" s="8">
        <v>21574.801666666699</v>
      </c>
      <c r="E350" s="8">
        <v>129448.81</v>
      </c>
      <c r="F350" s="8">
        <v>137650.19008561599</v>
      </c>
      <c r="G350" s="8">
        <f t="shared" si="10"/>
        <v>267099.00008561602</v>
      </c>
      <c r="H350" s="9">
        <v>258897.62</v>
      </c>
      <c r="I350" s="10">
        <f t="shared" si="11"/>
        <v>8201.3800856160233</v>
      </c>
    </row>
    <row r="351" spans="1:9" ht="15.75" x14ac:dyDescent="0.25">
      <c r="A351" s="7">
        <v>350</v>
      </c>
      <c r="B351" s="7" t="s">
        <v>367</v>
      </c>
      <c r="C351" s="8">
        <v>1416.9092465753399</v>
      </c>
      <c r="D351" s="8">
        <v>8274.75</v>
      </c>
      <c r="E351" s="8">
        <v>49648.5</v>
      </c>
      <c r="F351" s="8">
        <v>52794.038527397301</v>
      </c>
      <c r="G351" s="8">
        <f t="shared" si="10"/>
        <v>102442.53852739729</v>
      </c>
      <c r="H351" s="9">
        <v>99297</v>
      </c>
      <c r="I351" s="10">
        <f t="shared" si="11"/>
        <v>3145.5385273972934</v>
      </c>
    </row>
    <row r="352" spans="1:9" ht="15.75" x14ac:dyDescent="0.25">
      <c r="A352" s="7">
        <v>351</v>
      </c>
      <c r="B352" s="7" t="s">
        <v>368</v>
      </c>
      <c r="C352" s="8">
        <v>3290.2999429223701</v>
      </c>
      <c r="D352" s="8">
        <v>19215.351666666698</v>
      </c>
      <c r="E352" s="8">
        <v>115292.11</v>
      </c>
      <c r="F352" s="8">
        <v>122596.57587328801</v>
      </c>
      <c r="G352" s="8">
        <f t="shared" si="10"/>
        <v>237888.68587328802</v>
      </c>
      <c r="H352" s="9">
        <v>230584.22</v>
      </c>
      <c r="I352" s="10">
        <f t="shared" si="11"/>
        <v>7304.4658732880198</v>
      </c>
    </row>
    <row r="353" spans="1:9" ht="15.75" x14ac:dyDescent="0.25">
      <c r="A353" s="7">
        <v>352</v>
      </c>
      <c r="B353" s="7" t="s">
        <v>369</v>
      </c>
      <c r="C353" s="8">
        <v>2739.7037671232902</v>
      </c>
      <c r="D353" s="8">
        <v>15999.87</v>
      </c>
      <c r="E353" s="8">
        <v>95999.22</v>
      </c>
      <c r="F353" s="8">
        <v>102081.36236301401</v>
      </c>
      <c r="G353" s="8">
        <f t="shared" si="10"/>
        <v>198080.58236301399</v>
      </c>
      <c r="H353" s="9">
        <v>191998.44</v>
      </c>
      <c r="I353" s="10">
        <f t="shared" si="11"/>
        <v>6082.1423630139907</v>
      </c>
    </row>
    <row r="354" spans="1:9" ht="15.75" x14ac:dyDescent="0.25">
      <c r="A354" s="7">
        <v>353</v>
      </c>
      <c r="B354" s="7" t="s">
        <v>370</v>
      </c>
      <c r="C354" s="8">
        <v>3135.4992865296799</v>
      </c>
      <c r="D354" s="8">
        <v>18311.315833333301</v>
      </c>
      <c r="E354" s="8">
        <v>109867.895</v>
      </c>
      <c r="F354" s="8">
        <v>116828.703416096</v>
      </c>
      <c r="G354" s="8">
        <f t="shared" si="10"/>
        <v>226696.59841609601</v>
      </c>
      <c r="H354" s="9">
        <v>219735.79</v>
      </c>
      <c r="I354" s="10">
        <f t="shared" si="11"/>
        <v>6960.8084160959988</v>
      </c>
    </row>
    <row r="355" spans="1:9" ht="15.75" x14ac:dyDescent="0.25">
      <c r="A355" s="7">
        <v>354</v>
      </c>
      <c r="B355" s="7" t="s">
        <v>371</v>
      </c>
      <c r="C355" s="8">
        <v>4575.0181221461198</v>
      </c>
      <c r="D355" s="8">
        <v>26718.105833333299</v>
      </c>
      <c r="E355" s="8">
        <v>160308.63500000001</v>
      </c>
      <c r="F355" s="8">
        <v>170465.175231164</v>
      </c>
      <c r="G355" s="8">
        <f t="shared" si="10"/>
        <v>330773.81023116398</v>
      </c>
      <c r="H355" s="9">
        <v>320617.27</v>
      </c>
      <c r="I355" s="10">
        <f t="shared" si="11"/>
        <v>10156.540231163963</v>
      </c>
    </row>
    <row r="356" spans="1:9" ht="15.75" x14ac:dyDescent="0.25">
      <c r="A356" s="7">
        <v>355</v>
      </c>
      <c r="B356" s="7" t="s">
        <v>372</v>
      </c>
      <c r="C356" s="8">
        <v>10014.5722031963</v>
      </c>
      <c r="D356" s="8">
        <v>58485.101666666698</v>
      </c>
      <c r="E356" s="8">
        <v>350910.61</v>
      </c>
      <c r="F356" s="8">
        <v>373142.96029109601</v>
      </c>
      <c r="G356" s="8">
        <f t="shared" si="10"/>
        <v>724053.570291096</v>
      </c>
      <c r="H356" s="9">
        <v>701821.22</v>
      </c>
      <c r="I356" s="10">
        <f t="shared" si="11"/>
        <v>22232.350291096023</v>
      </c>
    </row>
    <row r="357" spans="1:9" ht="15.75" x14ac:dyDescent="0.25">
      <c r="A357" s="7">
        <v>356</v>
      </c>
      <c r="B357" s="7" t="s">
        <v>373</v>
      </c>
      <c r="C357" s="8">
        <v>12786.421946347</v>
      </c>
      <c r="D357" s="8">
        <v>74672.704166666706</v>
      </c>
      <c r="E357" s="8">
        <v>448036.22499999998</v>
      </c>
      <c r="F357" s="8">
        <v>476422.08172089001</v>
      </c>
      <c r="G357" s="8">
        <f t="shared" si="10"/>
        <v>924458.30672088999</v>
      </c>
      <c r="H357" s="9">
        <v>896072.45</v>
      </c>
      <c r="I357" s="10">
        <f t="shared" si="11"/>
        <v>28385.856720890035</v>
      </c>
    </row>
    <row r="358" spans="1:9" ht="15.75" x14ac:dyDescent="0.25">
      <c r="A358" s="7">
        <v>357</v>
      </c>
      <c r="B358" s="7" t="s">
        <v>374</v>
      </c>
      <c r="C358" s="8">
        <v>1823.32363013699</v>
      </c>
      <c r="D358" s="8">
        <v>10648.21</v>
      </c>
      <c r="E358" s="8">
        <v>63889.26</v>
      </c>
      <c r="F358" s="8">
        <v>67937.038458904106</v>
      </c>
      <c r="G358" s="8">
        <f t="shared" si="10"/>
        <v>131826.29845890412</v>
      </c>
      <c r="H358" s="9">
        <v>127778.52</v>
      </c>
      <c r="I358" s="10">
        <f t="shared" si="11"/>
        <v>4047.7784589041112</v>
      </c>
    </row>
    <row r="359" spans="1:9" ht="15.75" x14ac:dyDescent="0.25">
      <c r="A359" s="7">
        <v>358</v>
      </c>
      <c r="B359" s="7" t="s">
        <v>375</v>
      </c>
      <c r="C359" s="8">
        <v>1734.88869863014</v>
      </c>
      <c r="D359" s="8">
        <v>10131.75</v>
      </c>
      <c r="E359" s="8">
        <v>60790.5</v>
      </c>
      <c r="F359" s="8">
        <v>64641.952910958898</v>
      </c>
      <c r="G359" s="8">
        <f t="shared" si="10"/>
        <v>125432.45291095891</v>
      </c>
      <c r="H359" s="9">
        <v>121581</v>
      </c>
      <c r="I359" s="10">
        <f t="shared" si="11"/>
        <v>3851.4529109589057</v>
      </c>
    </row>
    <row r="360" spans="1:9" ht="15.75" x14ac:dyDescent="0.25">
      <c r="A360" s="7">
        <v>359</v>
      </c>
      <c r="B360" s="7" t="s">
        <v>376</v>
      </c>
      <c r="C360" s="8">
        <v>3100.1120148401801</v>
      </c>
      <c r="D360" s="8">
        <v>18104.6541666667</v>
      </c>
      <c r="E360" s="8">
        <v>108627.925</v>
      </c>
      <c r="F360" s="8">
        <v>115510.17367294501</v>
      </c>
      <c r="G360" s="8">
        <f t="shared" si="10"/>
        <v>224138.09867294499</v>
      </c>
      <c r="H360" s="9">
        <v>217255.85</v>
      </c>
      <c r="I360" s="10">
        <f t="shared" si="11"/>
        <v>6882.2486729449884</v>
      </c>
    </row>
    <row r="361" spans="1:9" ht="15.75" x14ac:dyDescent="0.25">
      <c r="A361" s="7">
        <v>360</v>
      </c>
      <c r="B361" s="7" t="s">
        <v>377</v>
      </c>
      <c r="C361" s="8">
        <v>1605.09417808219</v>
      </c>
      <c r="D361" s="8">
        <v>9373.75</v>
      </c>
      <c r="E361" s="8">
        <v>56242.5</v>
      </c>
      <c r="F361" s="8">
        <v>59805.809075342499</v>
      </c>
      <c r="G361" s="8">
        <f t="shared" si="10"/>
        <v>116048.30907534249</v>
      </c>
      <c r="H361" s="9">
        <v>112485</v>
      </c>
      <c r="I361" s="10">
        <f t="shared" si="11"/>
        <v>3563.3090753424913</v>
      </c>
    </row>
    <row r="362" spans="1:9" ht="15.75" x14ac:dyDescent="0.25">
      <c r="A362" s="7">
        <v>361</v>
      </c>
      <c r="B362" s="7" t="s">
        <v>378</v>
      </c>
      <c r="C362" s="8">
        <v>1403.6702340182701</v>
      </c>
      <c r="D362" s="8">
        <v>8197.4341666666696</v>
      </c>
      <c r="E362" s="8">
        <v>49184.605000000003</v>
      </c>
      <c r="F362" s="8">
        <v>52300.752919520601</v>
      </c>
      <c r="G362" s="8">
        <f t="shared" si="10"/>
        <v>101485.35791952061</v>
      </c>
      <c r="H362" s="9">
        <v>98369.21</v>
      </c>
      <c r="I362" s="10">
        <f t="shared" si="11"/>
        <v>3116.1479195206048</v>
      </c>
    </row>
    <row r="363" spans="1:9" ht="15.75" x14ac:dyDescent="0.25">
      <c r="A363" s="7">
        <v>362</v>
      </c>
      <c r="B363" s="7" t="s">
        <v>379</v>
      </c>
      <c r="C363" s="8">
        <v>479.20034246575301</v>
      </c>
      <c r="D363" s="8">
        <v>2798.53</v>
      </c>
      <c r="E363" s="8">
        <v>16791.18</v>
      </c>
      <c r="F363" s="8">
        <v>17855.004760274001</v>
      </c>
      <c r="G363" s="8">
        <f t="shared" si="10"/>
        <v>34646.184760274002</v>
      </c>
      <c r="H363" s="9">
        <v>33582.36</v>
      </c>
      <c r="I363" s="10">
        <f t="shared" si="11"/>
        <v>1063.8247602740012</v>
      </c>
    </row>
    <row r="364" spans="1:9" ht="15.75" x14ac:dyDescent="0.25">
      <c r="A364" s="7">
        <v>363</v>
      </c>
      <c r="B364" s="7" t="s">
        <v>380</v>
      </c>
      <c r="C364" s="8">
        <v>647.60002853881304</v>
      </c>
      <c r="D364" s="8">
        <v>3781.9841666666698</v>
      </c>
      <c r="E364" s="8">
        <v>22691.904999999999</v>
      </c>
      <c r="F364" s="8">
        <v>24129.577063356199</v>
      </c>
      <c r="G364" s="8">
        <f t="shared" si="10"/>
        <v>46821.482063356198</v>
      </c>
      <c r="H364" s="9">
        <v>45383.81</v>
      </c>
      <c r="I364" s="10">
        <f t="shared" si="11"/>
        <v>1437.6720633561999</v>
      </c>
    </row>
    <row r="365" spans="1:9" ht="15.75" x14ac:dyDescent="0.25">
      <c r="A365" s="7">
        <v>364</v>
      </c>
      <c r="B365" s="7" t="s">
        <v>381</v>
      </c>
      <c r="C365" s="8">
        <v>950.30136986301397</v>
      </c>
      <c r="D365" s="8">
        <v>5549.76</v>
      </c>
      <c r="E365" s="8">
        <v>33298.559999999998</v>
      </c>
      <c r="F365" s="8">
        <v>35408.229041095903</v>
      </c>
      <c r="G365" s="8">
        <f t="shared" si="10"/>
        <v>68706.789041095908</v>
      </c>
      <c r="H365" s="9">
        <v>66597.119999999995</v>
      </c>
      <c r="I365" s="10">
        <f t="shared" si="11"/>
        <v>2109.6690410959127</v>
      </c>
    </row>
    <row r="366" spans="1:9" ht="15.75" x14ac:dyDescent="0.25">
      <c r="A366" s="7">
        <v>365</v>
      </c>
      <c r="B366" s="7" t="s">
        <v>382</v>
      </c>
      <c r="C366" s="8">
        <v>2883.5208333333298</v>
      </c>
      <c r="D366" s="8">
        <v>16839.761666666702</v>
      </c>
      <c r="E366" s="8">
        <v>101038.57</v>
      </c>
      <c r="F366" s="8">
        <v>107439.98625</v>
      </c>
      <c r="G366" s="8">
        <f t="shared" si="10"/>
        <v>208478.55625000002</v>
      </c>
      <c r="H366" s="9">
        <v>202077.14</v>
      </c>
      <c r="I366" s="10">
        <f t="shared" si="11"/>
        <v>6401.4162500000093</v>
      </c>
    </row>
    <row r="367" spans="1:9" ht="15.75" x14ac:dyDescent="0.25">
      <c r="A367" s="7">
        <v>366</v>
      </c>
      <c r="B367" s="7" t="s">
        <v>383</v>
      </c>
      <c r="C367" s="8">
        <v>4649.6646689497702</v>
      </c>
      <c r="D367" s="8">
        <v>27154.041666666701</v>
      </c>
      <c r="E367" s="8">
        <v>162924.25</v>
      </c>
      <c r="F367" s="8">
        <v>173246.505565069</v>
      </c>
      <c r="G367" s="8">
        <f t="shared" si="10"/>
        <v>336170.75556506903</v>
      </c>
      <c r="H367" s="9">
        <v>325848.5</v>
      </c>
      <c r="I367" s="10">
        <f t="shared" si="11"/>
        <v>10322.255565069034</v>
      </c>
    </row>
    <row r="368" spans="1:9" ht="15.75" x14ac:dyDescent="0.25">
      <c r="A368" s="7">
        <v>367</v>
      </c>
      <c r="B368" s="7" t="s">
        <v>384</v>
      </c>
      <c r="C368" s="8">
        <v>1508.9997146118701</v>
      </c>
      <c r="D368" s="8">
        <v>8812.5583333333307</v>
      </c>
      <c r="E368" s="8">
        <v>52875.35</v>
      </c>
      <c r="F368" s="8">
        <v>56225.329366438396</v>
      </c>
      <c r="G368" s="8">
        <f t="shared" si="10"/>
        <v>109100.67936643839</v>
      </c>
      <c r="H368" s="9">
        <v>105750.7</v>
      </c>
      <c r="I368" s="10">
        <f t="shared" si="11"/>
        <v>3349.9793664383906</v>
      </c>
    </row>
    <row r="369" spans="1:9" ht="15.75" x14ac:dyDescent="0.25">
      <c r="A369" s="7">
        <v>368</v>
      </c>
      <c r="B369" s="7" t="s">
        <v>385</v>
      </c>
      <c r="C369" s="8">
        <v>5403.3769977168904</v>
      </c>
      <c r="D369" s="8">
        <v>31555.721666666701</v>
      </c>
      <c r="E369" s="8">
        <v>189334.33</v>
      </c>
      <c r="F369" s="8">
        <v>201329.82693493101</v>
      </c>
      <c r="G369" s="8">
        <f t="shared" si="10"/>
        <v>390664.156934931</v>
      </c>
      <c r="H369" s="9">
        <v>378668.66</v>
      </c>
      <c r="I369" s="10">
        <f t="shared" si="11"/>
        <v>11995.496934931027</v>
      </c>
    </row>
    <row r="370" spans="1:9" ht="15.75" x14ac:dyDescent="0.25">
      <c r="A370" s="7">
        <v>369</v>
      </c>
      <c r="B370" s="7" t="s">
        <v>386</v>
      </c>
      <c r="C370" s="8">
        <v>10613.352739726</v>
      </c>
      <c r="D370" s="8">
        <v>61981.98</v>
      </c>
      <c r="E370" s="8">
        <v>371891.88</v>
      </c>
      <c r="F370" s="8">
        <v>395453.523082192</v>
      </c>
      <c r="G370" s="8">
        <f t="shared" si="10"/>
        <v>767345.40308219194</v>
      </c>
      <c r="H370" s="9">
        <v>743783.76</v>
      </c>
      <c r="I370" s="10">
        <f t="shared" si="11"/>
        <v>23561.643082191935</v>
      </c>
    </row>
    <row r="371" spans="1:9" ht="15.75" x14ac:dyDescent="0.25">
      <c r="A371" s="7">
        <v>370</v>
      </c>
      <c r="B371" s="7" t="s">
        <v>387</v>
      </c>
      <c r="C371" s="8">
        <v>767.10102739726005</v>
      </c>
      <c r="D371" s="8">
        <v>4479.87</v>
      </c>
      <c r="E371" s="8">
        <v>26879.22</v>
      </c>
      <c r="F371" s="8">
        <v>28582.184280821901</v>
      </c>
      <c r="G371" s="8">
        <f t="shared" si="10"/>
        <v>55461.404280821902</v>
      </c>
      <c r="H371" s="9">
        <v>53758.44</v>
      </c>
      <c r="I371" s="10">
        <f t="shared" si="11"/>
        <v>1702.9642808218996</v>
      </c>
    </row>
    <row r="372" spans="1:9" ht="15.75" x14ac:dyDescent="0.25">
      <c r="A372" s="7">
        <v>371</v>
      </c>
      <c r="B372" s="7" t="s">
        <v>388</v>
      </c>
      <c r="C372" s="8">
        <v>867.41409817351598</v>
      </c>
      <c r="D372" s="8">
        <v>5065.6983333333301</v>
      </c>
      <c r="E372" s="8">
        <v>30394.19</v>
      </c>
      <c r="F372" s="8">
        <v>32319.849297945198</v>
      </c>
      <c r="G372" s="8">
        <f t="shared" si="10"/>
        <v>62714.039297945201</v>
      </c>
      <c r="H372" s="9">
        <v>60788.38</v>
      </c>
      <c r="I372" s="10">
        <f t="shared" si="11"/>
        <v>1925.6592979452034</v>
      </c>
    </row>
    <row r="373" spans="1:9" ht="15.75" x14ac:dyDescent="0.25">
      <c r="A373" s="7">
        <v>372</v>
      </c>
      <c r="B373" s="7" t="s">
        <v>389</v>
      </c>
      <c r="C373" s="8">
        <v>342.49971461187198</v>
      </c>
      <c r="D373" s="8">
        <v>2000.1983333333301</v>
      </c>
      <c r="E373" s="8">
        <v>12001.19</v>
      </c>
      <c r="F373" s="8">
        <v>12761.539366438399</v>
      </c>
      <c r="G373" s="8">
        <f t="shared" si="10"/>
        <v>24762.729366438398</v>
      </c>
      <c r="H373" s="9">
        <v>24002.38</v>
      </c>
      <c r="I373" s="10">
        <f t="shared" si="11"/>
        <v>760.34936643839683</v>
      </c>
    </row>
    <row r="374" spans="1:9" ht="15.75" x14ac:dyDescent="0.25">
      <c r="A374" s="7">
        <v>373</v>
      </c>
      <c r="B374" s="7" t="s">
        <v>390</v>
      </c>
      <c r="C374" s="8">
        <v>413.71232876712298</v>
      </c>
      <c r="D374" s="8">
        <v>2416.08</v>
      </c>
      <c r="E374" s="8">
        <v>14496.48</v>
      </c>
      <c r="F374" s="8">
        <v>15414.921369862999</v>
      </c>
      <c r="G374" s="8">
        <f t="shared" si="10"/>
        <v>29911.401369863001</v>
      </c>
      <c r="H374" s="9">
        <v>28992.959999999999</v>
      </c>
      <c r="I374" s="10">
        <f t="shared" si="11"/>
        <v>918.44136986300146</v>
      </c>
    </row>
    <row r="375" spans="1:9" ht="15.75" x14ac:dyDescent="0.25">
      <c r="A375" s="7">
        <v>374</v>
      </c>
      <c r="B375" s="7" t="s">
        <v>391</v>
      </c>
      <c r="C375" s="8">
        <v>1958.7989440639301</v>
      </c>
      <c r="D375" s="8">
        <v>11439.385833333299</v>
      </c>
      <c r="E375" s="8">
        <v>68636.315000000002</v>
      </c>
      <c r="F375" s="8">
        <v>72984.848655821901</v>
      </c>
      <c r="G375" s="8">
        <f t="shared" si="10"/>
        <v>141621.1636558219</v>
      </c>
      <c r="H375" s="9">
        <v>137272.63</v>
      </c>
      <c r="I375" s="10">
        <f t="shared" si="11"/>
        <v>4348.5336558218987</v>
      </c>
    </row>
    <row r="376" spans="1:9" ht="15.75" x14ac:dyDescent="0.25">
      <c r="A376" s="7">
        <v>375</v>
      </c>
      <c r="B376" s="7" t="s">
        <v>392</v>
      </c>
      <c r="C376" s="8">
        <v>1830.9102454337899</v>
      </c>
      <c r="D376" s="8">
        <v>10692.5158333333</v>
      </c>
      <c r="E376" s="8">
        <v>64155.095000000001</v>
      </c>
      <c r="F376" s="8">
        <v>68219.715744863002</v>
      </c>
      <c r="G376" s="8">
        <f t="shared" si="10"/>
        <v>132374.810744863</v>
      </c>
      <c r="H376" s="9">
        <v>128310.19</v>
      </c>
      <c r="I376" s="10">
        <f t="shared" si="11"/>
        <v>4064.6207448630012</v>
      </c>
    </row>
    <row r="377" spans="1:9" ht="15.75" x14ac:dyDescent="0.25">
      <c r="A377" s="7">
        <v>376</v>
      </c>
      <c r="B377" s="7" t="s">
        <v>393</v>
      </c>
      <c r="C377" s="8">
        <v>1234.1010273972599</v>
      </c>
      <c r="D377" s="8">
        <v>7207.15</v>
      </c>
      <c r="E377" s="8">
        <v>43242.9</v>
      </c>
      <c r="F377" s="8">
        <v>45982.604280821899</v>
      </c>
      <c r="G377" s="8">
        <f t="shared" si="10"/>
        <v>89225.5042808219</v>
      </c>
      <c r="H377" s="9">
        <v>86485.8</v>
      </c>
      <c r="I377" s="10">
        <f t="shared" si="11"/>
        <v>2739.7042808218976</v>
      </c>
    </row>
    <row r="378" spans="1:9" ht="15.75" x14ac:dyDescent="0.25">
      <c r="A378" s="7">
        <v>377</v>
      </c>
      <c r="B378" s="7" t="s">
        <v>394</v>
      </c>
      <c r="C378" s="8">
        <v>803.10002853881304</v>
      </c>
      <c r="D378" s="8">
        <v>4690.1041666666697</v>
      </c>
      <c r="E378" s="8">
        <v>28140.625</v>
      </c>
      <c r="F378" s="8">
        <v>29923.507063356199</v>
      </c>
      <c r="G378" s="8">
        <f t="shared" si="10"/>
        <v>58064.132063356199</v>
      </c>
      <c r="H378" s="9">
        <v>56281.25</v>
      </c>
      <c r="I378" s="10">
        <f t="shared" si="11"/>
        <v>1782.8820633561991</v>
      </c>
    </row>
    <row r="379" spans="1:9" ht="15.75" x14ac:dyDescent="0.25">
      <c r="A379" s="7">
        <v>378</v>
      </c>
      <c r="B379" s="7" t="s">
        <v>395</v>
      </c>
      <c r="C379" s="8">
        <v>1711.1866438356201</v>
      </c>
      <c r="D379" s="8">
        <v>9993.33</v>
      </c>
      <c r="E379" s="8">
        <v>59959.98</v>
      </c>
      <c r="F379" s="8">
        <v>63758.8143493151</v>
      </c>
      <c r="G379" s="8">
        <f t="shared" si="10"/>
        <v>123718.79434931511</v>
      </c>
      <c r="H379" s="9">
        <v>119919.96</v>
      </c>
      <c r="I379" s="10">
        <f t="shared" si="11"/>
        <v>3798.8343493151042</v>
      </c>
    </row>
    <row r="380" spans="1:9" ht="15.75" x14ac:dyDescent="0.25">
      <c r="A380" s="7">
        <v>379</v>
      </c>
      <c r="B380" s="7" t="s">
        <v>396</v>
      </c>
      <c r="C380" s="8">
        <v>1311.0273972602699</v>
      </c>
      <c r="D380" s="8">
        <v>7656.4</v>
      </c>
      <c r="E380" s="8">
        <v>45938.400000000001</v>
      </c>
      <c r="F380" s="8">
        <v>48848.880821917803</v>
      </c>
      <c r="G380" s="8">
        <f t="shared" si="10"/>
        <v>94787.280821917811</v>
      </c>
      <c r="H380" s="9">
        <v>91876.800000000003</v>
      </c>
      <c r="I380" s="10">
        <f t="shared" si="11"/>
        <v>2910.4808219178085</v>
      </c>
    </row>
    <row r="381" spans="1:9" ht="15.75" x14ac:dyDescent="0.25">
      <c r="A381" s="7">
        <v>380</v>
      </c>
      <c r="B381" s="7" t="s">
        <v>397</v>
      </c>
      <c r="C381" s="8">
        <v>1248.2900970319599</v>
      </c>
      <c r="D381" s="8">
        <v>7290.0141666666696</v>
      </c>
      <c r="E381" s="8">
        <v>43740.084999999999</v>
      </c>
      <c r="F381" s="8">
        <v>46511.289015410999</v>
      </c>
      <c r="G381" s="8">
        <f t="shared" si="10"/>
        <v>90251.374015410998</v>
      </c>
      <c r="H381" s="9">
        <v>87480.17</v>
      </c>
      <c r="I381" s="10">
        <f t="shared" si="11"/>
        <v>2771.204015411</v>
      </c>
    </row>
    <row r="382" spans="1:9" ht="15.75" x14ac:dyDescent="0.25">
      <c r="A382" s="7">
        <v>381</v>
      </c>
      <c r="B382" s="7" t="s">
        <v>398</v>
      </c>
      <c r="C382" s="8">
        <v>1196.1883561643799</v>
      </c>
      <c r="D382" s="8">
        <v>6985.74</v>
      </c>
      <c r="E382" s="8">
        <v>41914.44</v>
      </c>
      <c r="F382" s="8">
        <v>44569.978150684903</v>
      </c>
      <c r="G382" s="8">
        <f t="shared" si="10"/>
        <v>86484.418150684913</v>
      </c>
      <c r="H382" s="9">
        <v>83828.88</v>
      </c>
      <c r="I382" s="10">
        <f t="shared" si="11"/>
        <v>2655.538150684908</v>
      </c>
    </row>
    <row r="383" spans="1:9" ht="15.75" x14ac:dyDescent="0.25">
      <c r="A383" s="7">
        <v>382</v>
      </c>
      <c r="B383" s="7" t="s">
        <v>399</v>
      </c>
      <c r="C383" s="8">
        <v>1000.57776826484</v>
      </c>
      <c r="D383" s="8">
        <v>5843.3741666666701</v>
      </c>
      <c r="E383" s="8">
        <v>35060.245000000003</v>
      </c>
      <c r="F383" s="8">
        <v>37281.527645547903</v>
      </c>
      <c r="G383" s="8">
        <f t="shared" si="10"/>
        <v>72341.772645547899</v>
      </c>
      <c r="H383" s="9">
        <v>70120.490000000005</v>
      </c>
      <c r="I383" s="10">
        <f t="shared" si="11"/>
        <v>2221.2826455478935</v>
      </c>
    </row>
    <row r="384" spans="1:9" ht="15.75" x14ac:dyDescent="0.25">
      <c r="A384" s="7">
        <v>383</v>
      </c>
      <c r="B384" s="7" t="s">
        <v>400</v>
      </c>
      <c r="C384" s="8">
        <v>1524.50684931507</v>
      </c>
      <c r="D384" s="8">
        <v>8903.1200000000008</v>
      </c>
      <c r="E384" s="8">
        <v>53418.720000000001</v>
      </c>
      <c r="F384" s="8">
        <v>56803.125205479497</v>
      </c>
      <c r="G384" s="8">
        <f t="shared" si="10"/>
        <v>110221.84520547951</v>
      </c>
      <c r="H384" s="9">
        <v>106837.44</v>
      </c>
      <c r="I384" s="10">
        <f t="shared" si="11"/>
        <v>3384.4052054795029</v>
      </c>
    </row>
    <row r="385" spans="1:9" ht="15.75" x14ac:dyDescent="0.25">
      <c r="A385" s="7">
        <v>384</v>
      </c>
      <c r="B385" s="7" t="s">
        <v>401</v>
      </c>
      <c r="C385" s="8">
        <v>1839.6161529680401</v>
      </c>
      <c r="D385" s="8">
        <v>10743.358333333301</v>
      </c>
      <c r="E385" s="8">
        <v>64460.15</v>
      </c>
      <c r="F385" s="8">
        <v>68544.097859589005</v>
      </c>
      <c r="G385" s="8">
        <f t="shared" si="10"/>
        <v>133004.247859589</v>
      </c>
      <c r="H385" s="9">
        <v>128920.3</v>
      </c>
      <c r="I385" s="10">
        <f t="shared" si="11"/>
        <v>4083.9478595889959</v>
      </c>
    </row>
    <row r="386" spans="1:9" ht="15.75" x14ac:dyDescent="0.25">
      <c r="A386" s="7">
        <v>385</v>
      </c>
      <c r="B386" s="7" t="s">
        <v>402</v>
      </c>
      <c r="C386" s="8">
        <v>788.49143835616496</v>
      </c>
      <c r="D386" s="8">
        <v>4604.79</v>
      </c>
      <c r="E386" s="8">
        <v>27628.74</v>
      </c>
      <c r="F386" s="8">
        <v>29379.1909931507</v>
      </c>
      <c r="G386" s="8">
        <f t="shared" ref="G386:G447" si="12">E386+F386</f>
        <v>57007.930993150701</v>
      </c>
      <c r="H386" s="9">
        <v>55257.48</v>
      </c>
      <c r="I386" s="10">
        <f t="shared" ref="I386:I447" si="13">G386-H386</f>
        <v>1750.4509931506982</v>
      </c>
    </row>
    <row r="387" spans="1:9" ht="15.75" x14ac:dyDescent="0.25">
      <c r="A387" s="7">
        <v>386</v>
      </c>
      <c r="B387" s="7" t="s">
        <v>403</v>
      </c>
      <c r="C387" s="8">
        <v>402.998002283105</v>
      </c>
      <c r="D387" s="8">
        <v>2353.50833333333</v>
      </c>
      <c r="E387" s="8">
        <v>14121.05</v>
      </c>
      <c r="F387" s="8">
        <v>15015.7055650685</v>
      </c>
      <c r="G387" s="8">
        <f t="shared" si="12"/>
        <v>29136.755565068499</v>
      </c>
      <c r="H387" s="9">
        <v>28242.1</v>
      </c>
      <c r="I387" s="10">
        <f t="shared" si="13"/>
        <v>894.65556506850044</v>
      </c>
    </row>
    <row r="388" spans="1:9" ht="15.75" x14ac:dyDescent="0.25">
      <c r="A388" s="7">
        <v>387</v>
      </c>
      <c r="B388" s="7" t="s">
        <v>404</v>
      </c>
      <c r="C388" s="8">
        <v>1299.97674086758</v>
      </c>
      <c r="D388" s="8">
        <v>7591.8641666666699</v>
      </c>
      <c r="E388" s="8">
        <v>45551.184999999998</v>
      </c>
      <c r="F388" s="8">
        <v>48437.133364726003</v>
      </c>
      <c r="G388" s="8">
        <f t="shared" si="12"/>
        <v>93988.318364726001</v>
      </c>
      <c r="H388" s="9">
        <v>91102.37</v>
      </c>
      <c r="I388" s="10">
        <f t="shared" si="13"/>
        <v>2885.9483647260058</v>
      </c>
    </row>
    <row r="389" spans="1:9" ht="15.75" x14ac:dyDescent="0.25">
      <c r="A389" s="7">
        <v>388</v>
      </c>
      <c r="B389" s="7" t="s">
        <v>405</v>
      </c>
      <c r="C389" s="8">
        <v>1251.8989726027401</v>
      </c>
      <c r="D389" s="8">
        <v>7311.09</v>
      </c>
      <c r="E389" s="8">
        <v>43866.54</v>
      </c>
      <c r="F389" s="8">
        <v>46645.755719178102</v>
      </c>
      <c r="G389" s="8">
        <f t="shared" si="12"/>
        <v>90512.295719178102</v>
      </c>
      <c r="H389" s="9">
        <v>87733.08</v>
      </c>
      <c r="I389" s="10">
        <f t="shared" si="13"/>
        <v>2779.2157191781007</v>
      </c>
    </row>
    <row r="390" spans="1:9" ht="15.75" x14ac:dyDescent="0.25">
      <c r="A390" s="7">
        <v>389</v>
      </c>
      <c r="B390" s="7" t="s">
        <v>406</v>
      </c>
      <c r="C390" s="8">
        <v>1621.1952054794499</v>
      </c>
      <c r="D390" s="8">
        <v>9467.7800000000007</v>
      </c>
      <c r="E390" s="8">
        <v>56806.68</v>
      </c>
      <c r="F390" s="8">
        <v>60405.733356164397</v>
      </c>
      <c r="G390" s="8">
        <f t="shared" si="12"/>
        <v>117212.4133561644</v>
      </c>
      <c r="H390" s="9">
        <v>113613.36</v>
      </c>
      <c r="I390" s="10">
        <f t="shared" si="13"/>
        <v>3599.053356164397</v>
      </c>
    </row>
    <row r="391" spans="1:9" ht="15.75" x14ac:dyDescent="0.25">
      <c r="A391" s="7">
        <v>390</v>
      </c>
      <c r="B391" s="7" t="s">
        <v>407</v>
      </c>
      <c r="C391" s="8">
        <v>383.59831621004599</v>
      </c>
      <c r="D391" s="8">
        <v>2240.2141666666698</v>
      </c>
      <c r="E391" s="8">
        <v>13441.285</v>
      </c>
      <c r="F391" s="8">
        <v>14292.8732619863</v>
      </c>
      <c r="G391" s="8">
        <f t="shared" si="12"/>
        <v>27734.1582619863</v>
      </c>
      <c r="H391" s="9">
        <v>26882.57</v>
      </c>
      <c r="I391" s="10">
        <f t="shared" si="13"/>
        <v>851.58826198630049</v>
      </c>
    </row>
    <row r="392" spans="1:9" ht="15.75" x14ac:dyDescent="0.25">
      <c r="A392" s="7">
        <v>391</v>
      </c>
      <c r="B392" s="7" t="s">
        <v>408</v>
      </c>
      <c r="C392" s="8">
        <v>499.88769977169</v>
      </c>
      <c r="D392" s="8">
        <v>2919.3441666666699</v>
      </c>
      <c r="E392" s="8">
        <v>17516.064999999999</v>
      </c>
      <c r="F392" s="8">
        <v>18625.815693493201</v>
      </c>
      <c r="G392" s="8">
        <f t="shared" si="12"/>
        <v>36141.8806934932</v>
      </c>
      <c r="H392" s="9">
        <v>35032.129999999997</v>
      </c>
      <c r="I392" s="10">
        <f t="shared" si="13"/>
        <v>1109.7506934932026</v>
      </c>
    </row>
    <row r="393" spans="1:9" ht="15.75" x14ac:dyDescent="0.25">
      <c r="A393" s="7">
        <v>392</v>
      </c>
      <c r="B393" s="7" t="s">
        <v>409</v>
      </c>
      <c r="C393" s="8">
        <v>1490.10002853881</v>
      </c>
      <c r="D393" s="8">
        <v>8702.1841666666696</v>
      </c>
      <c r="E393" s="8">
        <v>52213.105000000003</v>
      </c>
      <c r="F393" s="8">
        <v>55521.127063356202</v>
      </c>
      <c r="G393" s="8">
        <f t="shared" si="12"/>
        <v>107734.2320633562</v>
      </c>
      <c r="H393" s="9">
        <v>104426.21</v>
      </c>
      <c r="I393" s="10">
        <f t="shared" si="13"/>
        <v>3308.0220633561985</v>
      </c>
    </row>
    <row r="394" spans="1:9" ht="15.75" x14ac:dyDescent="0.25">
      <c r="A394" s="7">
        <v>393</v>
      </c>
      <c r="B394" s="7" t="s">
        <v>410</v>
      </c>
      <c r="C394" s="8">
        <v>1389.5102739726001</v>
      </c>
      <c r="D394" s="8">
        <v>8114.74</v>
      </c>
      <c r="E394" s="8">
        <v>48688.44</v>
      </c>
      <c r="F394" s="8">
        <v>51773.152808219202</v>
      </c>
      <c r="G394" s="8">
        <f t="shared" si="12"/>
        <v>100461.5928082192</v>
      </c>
      <c r="H394" s="9">
        <v>97376.88</v>
      </c>
      <c r="I394" s="10">
        <f t="shared" si="13"/>
        <v>3084.7128082191921</v>
      </c>
    </row>
    <row r="395" spans="1:9" ht="15.75" x14ac:dyDescent="0.25">
      <c r="A395" s="7">
        <v>394</v>
      </c>
      <c r="B395" s="7" t="s">
        <v>411</v>
      </c>
      <c r="C395" s="8">
        <v>466.49900114155298</v>
      </c>
      <c r="D395" s="8">
        <v>2724.3541666666702</v>
      </c>
      <c r="E395" s="8">
        <v>16346.125</v>
      </c>
      <c r="F395" s="8">
        <v>17381.7527825342</v>
      </c>
      <c r="G395" s="8">
        <f t="shared" si="12"/>
        <v>33727.877782534197</v>
      </c>
      <c r="H395" s="9">
        <v>32692.25</v>
      </c>
      <c r="I395" s="10">
        <f t="shared" si="13"/>
        <v>1035.6277825341967</v>
      </c>
    </row>
    <row r="396" spans="1:9" ht="15.75" x14ac:dyDescent="0.25">
      <c r="A396" s="7">
        <v>395</v>
      </c>
      <c r="B396" s="7" t="s">
        <v>412</v>
      </c>
      <c r="C396" s="8">
        <v>1159.9965753424699</v>
      </c>
      <c r="D396" s="8">
        <v>6774.38</v>
      </c>
      <c r="E396" s="8">
        <v>40646.28</v>
      </c>
      <c r="F396" s="8">
        <v>43221.472397260302</v>
      </c>
      <c r="G396" s="8">
        <f t="shared" si="12"/>
        <v>83867.752397260308</v>
      </c>
      <c r="H396" s="9">
        <v>81292.56</v>
      </c>
      <c r="I396" s="10">
        <f t="shared" si="13"/>
        <v>2575.1923972603108</v>
      </c>
    </row>
    <row r="397" spans="1:9" ht="15.75" x14ac:dyDescent="0.25">
      <c r="A397" s="7">
        <v>396</v>
      </c>
      <c r="B397" s="7" t="s">
        <v>413</v>
      </c>
      <c r="C397" s="8">
        <v>1653.8996860730599</v>
      </c>
      <c r="D397" s="8">
        <v>9658.7741666666698</v>
      </c>
      <c r="E397" s="8">
        <v>57952.644999999997</v>
      </c>
      <c r="F397" s="8">
        <v>61624.302303082201</v>
      </c>
      <c r="G397" s="8">
        <f t="shared" si="12"/>
        <v>119576.9473030822</v>
      </c>
      <c r="H397" s="9">
        <v>115905.29</v>
      </c>
      <c r="I397" s="10">
        <f t="shared" si="13"/>
        <v>3671.6573030822037</v>
      </c>
    </row>
    <row r="398" spans="1:9" ht="15.75" x14ac:dyDescent="0.25">
      <c r="A398" s="7">
        <v>397</v>
      </c>
      <c r="B398" s="7" t="s">
        <v>414</v>
      </c>
      <c r="C398" s="8">
        <v>728.88869863013701</v>
      </c>
      <c r="D398" s="8">
        <v>4256.71</v>
      </c>
      <c r="E398" s="8">
        <v>25540.26</v>
      </c>
      <c r="F398" s="8">
        <v>27158.392910958901</v>
      </c>
      <c r="G398" s="8">
        <f t="shared" si="12"/>
        <v>52698.652910958903</v>
      </c>
      <c r="H398" s="9">
        <v>51080.52</v>
      </c>
      <c r="I398" s="10">
        <f t="shared" si="13"/>
        <v>1618.132910958906</v>
      </c>
    </row>
    <row r="399" spans="1:9" ht="15.75" x14ac:dyDescent="0.25">
      <c r="A399" s="7">
        <v>398</v>
      </c>
      <c r="B399" s="7" t="s">
        <v>415</v>
      </c>
      <c r="C399" s="8">
        <v>1939.3969748858401</v>
      </c>
      <c r="D399" s="8">
        <v>11326.0783333333</v>
      </c>
      <c r="E399" s="8">
        <v>67956.47</v>
      </c>
      <c r="F399" s="8">
        <v>72261.931284246602</v>
      </c>
      <c r="G399" s="8">
        <f t="shared" si="12"/>
        <v>140218.40128424659</v>
      </c>
      <c r="H399" s="9">
        <v>135912.94</v>
      </c>
      <c r="I399" s="10">
        <f t="shared" si="13"/>
        <v>4305.4612842465867</v>
      </c>
    </row>
    <row r="400" spans="1:9" ht="15.75" x14ac:dyDescent="0.25">
      <c r="A400" s="7">
        <v>399</v>
      </c>
      <c r="B400" s="7" t="s">
        <v>416</v>
      </c>
      <c r="C400" s="8">
        <v>1600.6523972602699</v>
      </c>
      <c r="D400" s="8">
        <v>9347.81</v>
      </c>
      <c r="E400" s="8">
        <v>56086.86</v>
      </c>
      <c r="F400" s="8">
        <v>59640.308321917801</v>
      </c>
      <c r="G400" s="8">
        <f t="shared" si="12"/>
        <v>115727.16832191779</v>
      </c>
      <c r="H400" s="9">
        <v>112173.72</v>
      </c>
      <c r="I400" s="10">
        <f t="shared" si="13"/>
        <v>3553.4483219177928</v>
      </c>
    </row>
    <row r="401" spans="1:9" ht="15.75" x14ac:dyDescent="0.25">
      <c r="A401" s="7">
        <v>400</v>
      </c>
      <c r="B401" s="7" t="s">
        <v>417</v>
      </c>
      <c r="C401" s="8">
        <v>467.99900114155298</v>
      </c>
      <c r="D401" s="8">
        <v>2733.1141666666699</v>
      </c>
      <c r="E401" s="8">
        <v>16398.685000000001</v>
      </c>
      <c r="F401" s="8">
        <v>17437.642782534302</v>
      </c>
      <c r="G401" s="8">
        <f t="shared" si="12"/>
        <v>33836.327782534303</v>
      </c>
      <c r="H401" s="9">
        <v>32797.370000000003</v>
      </c>
      <c r="I401" s="10">
        <f t="shared" si="13"/>
        <v>1038.9577825343003</v>
      </c>
    </row>
    <row r="402" spans="1:9" ht="15.75" x14ac:dyDescent="0.25">
      <c r="A402" s="7">
        <v>401</v>
      </c>
      <c r="B402" s="7" t="s">
        <v>418</v>
      </c>
      <c r="C402" s="8">
        <v>2159.4991438356201</v>
      </c>
      <c r="D402" s="8">
        <v>12611.475</v>
      </c>
      <c r="E402" s="8">
        <v>75668.850000000006</v>
      </c>
      <c r="F402" s="8">
        <v>80462.938099315099</v>
      </c>
      <c r="G402" s="8">
        <f t="shared" si="12"/>
        <v>156131.7880993151</v>
      </c>
      <c r="H402" s="9">
        <v>151337.70000000001</v>
      </c>
      <c r="I402" s="10">
        <f t="shared" si="13"/>
        <v>4794.0880993150931</v>
      </c>
    </row>
    <row r="403" spans="1:9" ht="15.75" x14ac:dyDescent="0.25">
      <c r="A403" s="7">
        <v>402</v>
      </c>
      <c r="B403" s="7" t="s">
        <v>419</v>
      </c>
      <c r="C403" s="8">
        <v>968.99857305936098</v>
      </c>
      <c r="D403" s="8">
        <v>5658.9516666666696</v>
      </c>
      <c r="E403" s="8">
        <v>33953.71</v>
      </c>
      <c r="F403" s="8">
        <v>36104.886832191798</v>
      </c>
      <c r="G403" s="8">
        <f t="shared" si="12"/>
        <v>70058.596832191804</v>
      </c>
      <c r="H403" s="9">
        <v>67907.42</v>
      </c>
      <c r="I403" s="10">
        <f t="shared" si="13"/>
        <v>2151.1768321918062</v>
      </c>
    </row>
    <row r="404" spans="1:9" ht="15.75" x14ac:dyDescent="0.25">
      <c r="A404" s="7">
        <v>403</v>
      </c>
      <c r="B404" s="7" t="s">
        <v>420</v>
      </c>
      <c r="C404" s="8">
        <v>1058.7996575342499</v>
      </c>
      <c r="D404" s="8">
        <v>6183.39</v>
      </c>
      <c r="E404" s="8">
        <v>37100.339999999997</v>
      </c>
      <c r="F404" s="8">
        <v>39450.875239726003</v>
      </c>
      <c r="G404" s="8">
        <f t="shared" si="12"/>
        <v>76551.215239726007</v>
      </c>
      <c r="H404" s="9">
        <v>74200.679999999993</v>
      </c>
      <c r="I404" s="10">
        <f t="shared" si="13"/>
        <v>2350.535239726014</v>
      </c>
    </row>
    <row r="405" spans="1:9" ht="15.75" x14ac:dyDescent="0.25">
      <c r="A405" s="7">
        <v>404</v>
      </c>
      <c r="B405" s="7" t="s">
        <v>421</v>
      </c>
      <c r="C405" s="8">
        <v>886.54280821917803</v>
      </c>
      <c r="D405" s="8">
        <v>5177.41</v>
      </c>
      <c r="E405" s="8">
        <v>31064.46</v>
      </c>
      <c r="F405" s="8">
        <v>33032.5850342466</v>
      </c>
      <c r="G405" s="8">
        <f t="shared" si="12"/>
        <v>64097.045034246599</v>
      </c>
      <c r="H405" s="9">
        <v>62128.92</v>
      </c>
      <c r="I405" s="10">
        <f t="shared" si="13"/>
        <v>1968.125034246601</v>
      </c>
    </row>
    <row r="406" spans="1:9" ht="15.75" x14ac:dyDescent="0.25">
      <c r="A406" s="7">
        <v>405</v>
      </c>
      <c r="B406" s="7" t="s">
        <v>422</v>
      </c>
      <c r="C406" s="8">
        <v>1774.5527968036499</v>
      </c>
      <c r="D406" s="8">
        <v>10363.3883333333</v>
      </c>
      <c r="E406" s="8">
        <v>62180.33</v>
      </c>
      <c r="F406" s="8">
        <v>66119.837208904093</v>
      </c>
      <c r="G406" s="8">
        <f t="shared" si="12"/>
        <v>128300.16720890409</v>
      </c>
      <c r="H406" s="9">
        <v>124360.66</v>
      </c>
      <c r="I406" s="10">
        <f t="shared" si="13"/>
        <v>3939.5072089040914</v>
      </c>
    </row>
    <row r="407" spans="1:9" ht="15.75" x14ac:dyDescent="0.25">
      <c r="A407" s="7">
        <v>406</v>
      </c>
      <c r="B407" s="7" t="s">
        <v>423</v>
      </c>
      <c r="C407" s="8">
        <v>758.49800228310505</v>
      </c>
      <c r="D407" s="8">
        <v>4429.6283333333304</v>
      </c>
      <c r="E407" s="8">
        <v>26577.77</v>
      </c>
      <c r="F407" s="8">
        <v>28261.6355650685</v>
      </c>
      <c r="G407" s="8">
        <f t="shared" si="12"/>
        <v>54839.405565068504</v>
      </c>
      <c r="H407" s="9">
        <v>53155.54</v>
      </c>
      <c r="I407" s="10">
        <f t="shared" si="13"/>
        <v>1683.8655650685032</v>
      </c>
    </row>
    <row r="408" spans="1:9" ht="15.75" x14ac:dyDescent="0.25">
      <c r="A408" s="7">
        <v>407</v>
      </c>
      <c r="B408" s="7" t="s">
        <v>424</v>
      </c>
      <c r="C408" s="8">
        <v>2108.00271118721</v>
      </c>
      <c r="D408" s="8">
        <v>12310.7358333333</v>
      </c>
      <c r="E408" s="8">
        <v>73864.414999999994</v>
      </c>
      <c r="F408" s="8">
        <v>78544.181018835603</v>
      </c>
      <c r="G408" s="8">
        <f t="shared" si="12"/>
        <v>152408.59601883561</v>
      </c>
      <c r="H408" s="9">
        <v>147728.82999999999</v>
      </c>
      <c r="I408" s="10">
        <f t="shared" si="13"/>
        <v>4679.766018835624</v>
      </c>
    </row>
    <row r="409" spans="1:9" ht="15.75" x14ac:dyDescent="0.25">
      <c r="A409" s="7">
        <v>408</v>
      </c>
      <c r="B409" s="7" t="s">
        <v>425</v>
      </c>
      <c r="C409" s="8">
        <v>1066.8033675799099</v>
      </c>
      <c r="D409" s="8">
        <v>6230.1316666666698</v>
      </c>
      <c r="E409" s="8">
        <v>37380.79</v>
      </c>
      <c r="F409" s="8">
        <v>39749.093476027403</v>
      </c>
      <c r="G409" s="8">
        <f t="shared" si="12"/>
        <v>77129.883476027404</v>
      </c>
      <c r="H409" s="9">
        <v>74761.58</v>
      </c>
      <c r="I409" s="10">
        <f t="shared" si="13"/>
        <v>2368.3034760274022</v>
      </c>
    </row>
    <row r="410" spans="1:9" ht="15.75" x14ac:dyDescent="0.25">
      <c r="A410" s="7">
        <v>409</v>
      </c>
      <c r="B410" s="7" t="s">
        <v>426</v>
      </c>
      <c r="C410" s="8">
        <v>1305.4006849315101</v>
      </c>
      <c r="D410" s="8">
        <v>7623.54</v>
      </c>
      <c r="E410" s="8">
        <v>45741.24</v>
      </c>
      <c r="F410" s="8">
        <v>48639.229520547902</v>
      </c>
      <c r="G410" s="8">
        <f t="shared" si="12"/>
        <v>94380.469520547893</v>
      </c>
      <c r="H410" s="9">
        <v>91482.48</v>
      </c>
      <c r="I410" s="10">
        <f t="shared" si="13"/>
        <v>2897.989520547897</v>
      </c>
    </row>
    <row r="411" spans="1:9" ht="15.75" x14ac:dyDescent="0.25">
      <c r="A411" s="7">
        <v>410</v>
      </c>
      <c r="B411" s="7" t="s">
        <v>427</v>
      </c>
      <c r="C411" s="8">
        <v>1424.6061643835601</v>
      </c>
      <c r="D411" s="8">
        <v>8319.7000000000007</v>
      </c>
      <c r="E411" s="8">
        <v>49918.2</v>
      </c>
      <c r="F411" s="8">
        <v>53080.8256849315</v>
      </c>
      <c r="G411" s="8">
        <f t="shared" si="12"/>
        <v>102999.02568493149</v>
      </c>
      <c r="H411" s="9">
        <v>99836.4</v>
      </c>
      <c r="I411" s="10">
        <f t="shared" si="13"/>
        <v>3162.6256849314959</v>
      </c>
    </row>
    <row r="412" spans="1:9" ht="15.75" x14ac:dyDescent="0.25">
      <c r="A412" s="7">
        <v>411</v>
      </c>
      <c r="B412" s="7" t="s">
        <v>428</v>
      </c>
      <c r="C412" s="8">
        <v>1323.3027968036499</v>
      </c>
      <c r="D412" s="8">
        <v>7728.0883333333304</v>
      </c>
      <c r="E412" s="8">
        <v>46368.53</v>
      </c>
      <c r="F412" s="8">
        <v>49306.262208904103</v>
      </c>
      <c r="G412" s="8">
        <f t="shared" si="12"/>
        <v>95674.792208904109</v>
      </c>
      <c r="H412" s="9">
        <v>92737.06</v>
      </c>
      <c r="I412" s="10">
        <f t="shared" si="13"/>
        <v>2937.7322089041118</v>
      </c>
    </row>
    <row r="413" spans="1:9" ht="15.75" x14ac:dyDescent="0.25">
      <c r="A413" s="7">
        <v>412</v>
      </c>
      <c r="B413" s="7" t="s">
        <v>429</v>
      </c>
      <c r="C413" s="8">
        <v>1718.71917808219</v>
      </c>
      <c r="D413" s="8">
        <v>10037.32</v>
      </c>
      <c r="E413" s="8">
        <v>60223.92</v>
      </c>
      <c r="F413" s="8">
        <v>64039.476575342502</v>
      </c>
      <c r="G413" s="8">
        <f t="shared" si="12"/>
        <v>124263.3965753425</v>
      </c>
      <c r="H413" s="9">
        <v>120447.84</v>
      </c>
      <c r="I413" s="10">
        <f t="shared" si="13"/>
        <v>3815.5565753425035</v>
      </c>
    </row>
    <row r="414" spans="1:9" ht="15.75" x14ac:dyDescent="0.25">
      <c r="A414" s="7">
        <v>413</v>
      </c>
      <c r="B414" s="7" t="s">
        <v>430</v>
      </c>
      <c r="C414" s="8">
        <v>1467.3872716895</v>
      </c>
      <c r="D414" s="8">
        <v>8569.5416666666697</v>
      </c>
      <c r="E414" s="8">
        <v>51417.25</v>
      </c>
      <c r="F414" s="8">
        <v>54674.849743150698</v>
      </c>
      <c r="G414" s="8">
        <f t="shared" si="12"/>
        <v>106092.0997431507</v>
      </c>
      <c r="H414" s="9">
        <v>102834.5</v>
      </c>
      <c r="I414" s="10">
        <f t="shared" si="13"/>
        <v>3257.5997431506985</v>
      </c>
    </row>
    <row r="415" spans="1:9" ht="15.75" x14ac:dyDescent="0.25">
      <c r="A415" s="7">
        <v>414</v>
      </c>
      <c r="B415" s="7" t="s">
        <v>431</v>
      </c>
      <c r="C415" s="8">
        <v>729.70134132420105</v>
      </c>
      <c r="D415" s="8">
        <v>4261.4558333333298</v>
      </c>
      <c r="E415" s="8">
        <v>25568.735000000001</v>
      </c>
      <c r="F415" s="8">
        <v>27188.671977739701</v>
      </c>
      <c r="G415" s="8">
        <f t="shared" si="12"/>
        <v>52757.406977739702</v>
      </c>
      <c r="H415" s="9">
        <v>51137.47</v>
      </c>
      <c r="I415" s="10">
        <f t="shared" si="13"/>
        <v>1619.9369777397005</v>
      </c>
    </row>
    <row r="416" spans="1:9" ht="15.75" x14ac:dyDescent="0.25">
      <c r="A416" s="7">
        <v>415</v>
      </c>
      <c r="B416" s="7" t="s">
        <v>432</v>
      </c>
      <c r="C416" s="8">
        <v>3329.63085045662</v>
      </c>
      <c r="D416" s="8">
        <v>19445.044166666699</v>
      </c>
      <c r="E416" s="8">
        <v>116670.265</v>
      </c>
      <c r="F416" s="8">
        <v>124062.045488014</v>
      </c>
      <c r="G416" s="8">
        <f t="shared" si="12"/>
        <v>240732.31048801402</v>
      </c>
      <c r="H416" s="9">
        <v>233340.53</v>
      </c>
      <c r="I416" s="10">
        <f t="shared" si="13"/>
        <v>7391.7804880140175</v>
      </c>
    </row>
    <row r="417" spans="1:9" ht="15.75" x14ac:dyDescent="0.25">
      <c r="A417" s="7">
        <v>416</v>
      </c>
      <c r="B417" s="7" t="s">
        <v>433</v>
      </c>
      <c r="C417" s="8">
        <v>901.10545091324195</v>
      </c>
      <c r="D417" s="8">
        <v>5262.4558333333298</v>
      </c>
      <c r="E417" s="8">
        <v>31574.735000000001</v>
      </c>
      <c r="F417" s="8">
        <v>33575.189101027398</v>
      </c>
      <c r="G417" s="8">
        <f t="shared" si="12"/>
        <v>65149.924101027398</v>
      </c>
      <c r="H417" s="9">
        <v>63149.47</v>
      </c>
      <c r="I417" s="10">
        <f t="shared" si="13"/>
        <v>2000.454101027397</v>
      </c>
    </row>
    <row r="418" spans="1:9" ht="15.75" x14ac:dyDescent="0.25">
      <c r="A418" s="7">
        <v>417</v>
      </c>
      <c r="B418" s="7" t="s">
        <v>434</v>
      </c>
      <c r="C418" s="8">
        <v>522.79965753424699</v>
      </c>
      <c r="D418" s="8">
        <v>3053.15</v>
      </c>
      <c r="E418" s="8">
        <v>18318.900000000001</v>
      </c>
      <c r="F418" s="8">
        <v>19479.515239725999</v>
      </c>
      <c r="G418" s="8">
        <f t="shared" si="12"/>
        <v>37798.415239726004</v>
      </c>
      <c r="H418" s="9">
        <v>36637.800000000003</v>
      </c>
      <c r="I418" s="10">
        <f t="shared" si="13"/>
        <v>1160.6152397260012</v>
      </c>
    </row>
    <row r="419" spans="1:9" ht="15.75" x14ac:dyDescent="0.25">
      <c r="A419" s="7">
        <v>418</v>
      </c>
      <c r="B419" s="7" t="s">
        <v>435</v>
      </c>
      <c r="C419" s="8">
        <v>2945.4791666666702</v>
      </c>
      <c r="D419" s="8">
        <v>17201.598333333299</v>
      </c>
      <c r="E419" s="8">
        <v>103209.59</v>
      </c>
      <c r="F419" s="8">
        <v>109748.55375000001</v>
      </c>
      <c r="G419" s="8">
        <f t="shared" si="12"/>
        <v>212958.14374999999</v>
      </c>
      <c r="H419" s="9">
        <v>206419.18</v>
      </c>
      <c r="I419" s="10">
        <f t="shared" si="13"/>
        <v>6538.9637499999953</v>
      </c>
    </row>
    <row r="420" spans="1:9" ht="15.75" x14ac:dyDescent="0.25">
      <c r="A420" s="7">
        <v>419</v>
      </c>
      <c r="B420" s="7" t="s">
        <v>436</v>
      </c>
      <c r="C420" s="8">
        <v>203.09931506849301</v>
      </c>
      <c r="D420" s="8">
        <v>1186.0999999999999</v>
      </c>
      <c r="E420" s="8">
        <v>7116.6</v>
      </c>
      <c r="F420" s="8">
        <v>7567.4804794520596</v>
      </c>
      <c r="G420" s="8">
        <f t="shared" si="12"/>
        <v>14684.080479452059</v>
      </c>
      <c r="H420" s="9">
        <v>14233.2</v>
      </c>
      <c r="I420" s="10">
        <f t="shared" si="13"/>
        <v>450.88047945205835</v>
      </c>
    </row>
    <row r="421" spans="1:9" ht="15.75" x14ac:dyDescent="0.25">
      <c r="A421" s="7">
        <v>420</v>
      </c>
      <c r="B421" s="7" t="s">
        <v>437</v>
      </c>
      <c r="C421" s="8">
        <v>2261.9794520547898</v>
      </c>
      <c r="D421" s="8">
        <v>13209.96</v>
      </c>
      <c r="E421" s="8">
        <v>79259.759999999995</v>
      </c>
      <c r="F421" s="8">
        <v>84281.354383561702</v>
      </c>
      <c r="G421" s="8">
        <f t="shared" si="12"/>
        <v>163541.11438356171</v>
      </c>
      <c r="H421" s="9">
        <v>158519.51999999999</v>
      </c>
      <c r="I421" s="10">
        <f t="shared" si="13"/>
        <v>5021.5943835617218</v>
      </c>
    </row>
    <row r="422" spans="1:9" ht="15.75" x14ac:dyDescent="0.25">
      <c r="A422" s="7">
        <v>421</v>
      </c>
      <c r="B422" s="7" t="s">
        <v>438</v>
      </c>
      <c r="C422" s="8">
        <v>1667.1030251141599</v>
      </c>
      <c r="D422" s="8">
        <v>9735.8816666666698</v>
      </c>
      <c r="E422" s="8">
        <v>58415.29</v>
      </c>
      <c r="F422" s="8">
        <v>62116.2587157534</v>
      </c>
      <c r="G422" s="8">
        <f t="shared" si="12"/>
        <v>120531.54871575339</v>
      </c>
      <c r="H422" s="9">
        <v>116830.58</v>
      </c>
      <c r="I422" s="10">
        <f t="shared" si="13"/>
        <v>3700.9687157533917</v>
      </c>
    </row>
    <row r="423" spans="1:9" ht="15.75" x14ac:dyDescent="0.25">
      <c r="A423" s="7">
        <v>422</v>
      </c>
      <c r="B423" s="7" t="s">
        <v>439</v>
      </c>
      <c r="C423" s="8">
        <v>850.77910958904101</v>
      </c>
      <c r="D423" s="8">
        <v>4968.55</v>
      </c>
      <c r="E423" s="8">
        <v>29811.3</v>
      </c>
      <c r="F423" s="8">
        <v>31700.029623287701</v>
      </c>
      <c r="G423" s="8">
        <f t="shared" si="12"/>
        <v>61511.329623287704</v>
      </c>
      <c r="H423" s="9">
        <v>59622.6</v>
      </c>
      <c r="I423" s="10">
        <f t="shared" si="13"/>
        <v>1888.7296232877052</v>
      </c>
    </row>
    <row r="424" spans="1:9" ht="15.75" x14ac:dyDescent="0.25">
      <c r="A424" s="7">
        <v>423</v>
      </c>
      <c r="B424" s="7" t="s">
        <v>440</v>
      </c>
      <c r="C424" s="8">
        <v>977.508847031963</v>
      </c>
      <c r="D424" s="8">
        <v>5708.6516666666703</v>
      </c>
      <c r="E424" s="8">
        <v>34251.910000000003</v>
      </c>
      <c r="F424" s="8">
        <v>36421.979640411002</v>
      </c>
      <c r="G424" s="8">
        <f t="shared" si="12"/>
        <v>70673.889640411013</v>
      </c>
      <c r="H424" s="9">
        <v>68503.820000000007</v>
      </c>
      <c r="I424" s="10">
        <f t="shared" si="13"/>
        <v>2170.0696404110058</v>
      </c>
    </row>
    <row r="425" spans="1:9" ht="15.75" x14ac:dyDescent="0.25">
      <c r="A425" s="7">
        <v>424</v>
      </c>
      <c r="B425" s="7" t="s">
        <v>441</v>
      </c>
      <c r="C425" s="8">
        <v>6148.2989440639303</v>
      </c>
      <c r="D425" s="8">
        <v>35906.065833333298</v>
      </c>
      <c r="E425" s="8">
        <v>215436.39499999999</v>
      </c>
      <c r="F425" s="8">
        <v>229085.61865582201</v>
      </c>
      <c r="G425" s="8">
        <f t="shared" si="12"/>
        <v>444522.01365582203</v>
      </c>
      <c r="H425" s="9">
        <v>430872.79</v>
      </c>
      <c r="I425" s="10">
        <f t="shared" si="13"/>
        <v>13649.223655822047</v>
      </c>
    </row>
    <row r="426" spans="1:9" ht="15.75" x14ac:dyDescent="0.25">
      <c r="A426" s="7">
        <v>425</v>
      </c>
      <c r="B426" s="7" t="s">
        <v>442</v>
      </c>
      <c r="C426" s="8">
        <v>4335.2935216895003</v>
      </c>
      <c r="D426" s="8">
        <v>25318.114166666699</v>
      </c>
      <c r="E426" s="8">
        <v>151908.685</v>
      </c>
      <c r="F426" s="8">
        <v>161533.036618151</v>
      </c>
      <c r="G426" s="8">
        <f t="shared" si="12"/>
        <v>313441.721618151</v>
      </c>
      <c r="H426" s="9">
        <v>303817.37</v>
      </c>
      <c r="I426" s="10">
        <f t="shared" si="13"/>
        <v>9624.3516181510058</v>
      </c>
    </row>
    <row r="427" spans="1:9" ht="15.75" x14ac:dyDescent="0.25">
      <c r="A427" s="7">
        <v>426</v>
      </c>
      <c r="B427" s="7" t="s">
        <v>443</v>
      </c>
      <c r="C427" s="8">
        <v>5872.9297945205499</v>
      </c>
      <c r="D427" s="8">
        <v>34297.910000000003</v>
      </c>
      <c r="E427" s="8">
        <v>205787.46</v>
      </c>
      <c r="F427" s="8">
        <v>218825.36414383599</v>
      </c>
      <c r="G427" s="8">
        <f t="shared" si="12"/>
        <v>424612.82414383598</v>
      </c>
      <c r="H427" s="9">
        <v>411574.92</v>
      </c>
      <c r="I427" s="10">
        <f t="shared" si="13"/>
        <v>13037.904143836</v>
      </c>
    </row>
    <row r="428" spans="1:9" ht="15.75" x14ac:dyDescent="0.25">
      <c r="A428" s="7">
        <v>427</v>
      </c>
      <c r="B428" s="7" t="s">
        <v>444</v>
      </c>
      <c r="C428" s="8">
        <v>4121.1013127853903</v>
      </c>
      <c r="D428" s="8">
        <v>24067.231666666699</v>
      </c>
      <c r="E428" s="8">
        <v>144403.39000000001</v>
      </c>
      <c r="F428" s="8">
        <v>153552.234914384</v>
      </c>
      <c r="G428" s="8">
        <f t="shared" si="12"/>
        <v>297955.62491438398</v>
      </c>
      <c r="H428" s="9">
        <v>288806.78000000003</v>
      </c>
      <c r="I428" s="10">
        <f t="shared" si="13"/>
        <v>9148.8449143839534</v>
      </c>
    </row>
    <row r="429" spans="1:9" ht="15.75" x14ac:dyDescent="0.25">
      <c r="A429" s="7">
        <v>428</v>
      </c>
      <c r="B429" s="7" t="s">
        <v>445</v>
      </c>
      <c r="C429" s="8">
        <v>9342.5058504566205</v>
      </c>
      <c r="D429" s="8">
        <v>54560.234166666698</v>
      </c>
      <c r="E429" s="8">
        <v>327361.40500000003</v>
      </c>
      <c r="F429" s="8">
        <v>348101.76798801398</v>
      </c>
      <c r="G429" s="8">
        <f t="shared" si="12"/>
        <v>675463.17298801406</v>
      </c>
      <c r="H429" s="9">
        <v>654722.81000000006</v>
      </c>
      <c r="I429" s="10">
        <f t="shared" si="13"/>
        <v>20740.362988014007</v>
      </c>
    </row>
    <row r="430" spans="1:9" ht="15.75" x14ac:dyDescent="0.25">
      <c r="A430" s="7">
        <v>429</v>
      </c>
      <c r="B430" s="7" t="s">
        <v>446</v>
      </c>
      <c r="C430" s="8">
        <v>1694.7862442922401</v>
      </c>
      <c r="D430" s="8">
        <v>9897.5516666666699</v>
      </c>
      <c r="E430" s="8">
        <v>59385.31</v>
      </c>
      <c r="F430" s="8">
        <v>63147.735462328797</v>
      </c>
      <c r="G430" s="8">
        <f t="shared" si="12"/>
        <v>122533.0454623288</v>
      </c>
      <c r="H430" s="9">
        <v>118770.62</v>
      </c>
      <c r="I430" s="10">
        <f t="shared" si="13"/>
        <v>3762.4254623287998</v>
      </c>
    </row>
    <row r="431" spans="1:9" ht="15.75" x14ac:dyDescent="0.25">
      <c r="A431" s="7">
        <v>430</v>
      </c>
      <c r="B431" s="7" t="s">
        <v>447</v>
      </c>
      <c r="C431" s="8">
        <v>1939.17223173516</v>
      </c>
      <c r="D431" s="8">
        <v>11324.7658333333</v>
      </c>
      <c r="E431" s="8">
        <v>67948.595000000001</v>
      </c>
      <c r="F431" s="8">
        <v>72253.557354452103</v>
      </c>
      <c r="G431" s="8">
        <f t="shared" si="12"/>
        <v>140202.15235445212</v>
      </c>
      <c r="H431" s="9">
        <v>135897.19</v>
      </c>
      <c r="I431" s="10">
        <f t="shared" si="13"/>
        <v>4304.9623544521164</v>
      </c>
    </row>
    <row r="432" spans="1:9" ht="15.75" x14ac:dyDescent="0.25">
      <c r="A432" s="7">
        <v>431</v>
      </c>
      <c r="B432" s="7" t="s">
        <v>448</v>
      </c>
      <c r="C432" s="8">
        <v>2019.83162100457</v>
      </c>
      <c r="D432" s="8">
        <v>11795.8166666667</v>
      </c>
      <c r="E432" s="8">
        <v>70774.899999999994</v>
      </c>
      <c r="F432" s="8">
        <v>75258.926198630099</v>
      </c>
      <c r="G432" s="8">
        <f t="shared" si="12"/>
        <v>146033.82619863009</v>
      </c>
      <c r="H432" s="9">
        <v>141549.79999999999</v>
      </c>
      <c r="I432" s="10">
        <f t="shared" si="13"/>
        <v>4484.0261986301048</v>
      </c>
    </row>
    <row r="433" spans="1:9" ht="15.75" x14ac:dyDescent="0.25">
      <c r="A433" s="7">
        <v>432</v>
      </c>
      <c r="B433" s="7" t="s">
        <v>449</v>
      </c>
      <c r="C433" s="8">
        <v>1498.0490867579899</v>
      </c>
      <c r="D433" s="8">
        <v>8748.6066666666702</v>
      </c>
      <c r="E433" s="8">
        <v>52491.64</v>
      </c>
      <c r="F433" s="8">
        <v>55817.308972602703</v>
      </c>
      <c r="G433" s="8">
        <f t="shared" si="12"/>
        <v>108308.94897260269</v>
      </c>
      <c r="H433" s="9">
        <v>104983.28</v>
      </c>
      <c r="I433" s="10">
        <f t="shared" si="13"/>
        <v>3325.6689726026962</v>
      </c>
    </row>
    <row r="434" spans="1:9" ht="15.75" x14ac:dyDescent="0.25">
      <c r="A434" s="7">
        <v>433</v>
      </c>
      <c r="B434" s="7" t="s">
        <v>450</v>
      </c>
      <c r="C434" s="8">
        <v>1691.86187214612</v>
      </c>
      <c r="D434" s="8">
        <v>9880.4733333333297</v>
      </c>
      <c r="E434" s="8">
        <v>59282.84</v>
      </c>
      <c r="F434" s="8">
        <v>63038.773356164398</v>
      </c>
      <c r="G434" s="8">
        <f t="shared" si="12"/>
        <v>122321.61335616439</v>
      </c>
      <c r="H434" s="9">
        <v>118565.68</v>
      </c>
      <c r="I434" s="10">
        <f t="shared" si="13"/>
        <v>3755.9333561644016</v>
      </c>
    </row>
    <row r="435" spans="1:9" ht="15.75" x14ac:dyDescent="0.25">
      <c r="A435" s="7">
        <v>434</v>
      </c>
      <c r="B435" s="7" t="s">
        <v>451</v>
      </c>
      <c r="C435" s="8">
        <v>3063.31877853881</v>
      </c>
      <c r="D435" s="8">
        <v>17889.781666666699</v>
      </c>
      <c r="E435" s="8">
        <v>107338.69</v>
      </c>
      <c r="F435" s="8">
        <v>114139.257688356</v>
      </c>
      <c r="G435" s="8">
        <f t="shared" si="12"/>
        <v>221477.94768835598</v>
      </c>
      <c r="H435" s="9">
        <v>214677.38</v>
      </c>
      <c r="I435" s="10">
        <f t="shared" si="13"/>
        <v>6800.567688355979</v>
      </c>
    </row>
    <row r="436" spans="1:9" ht="15.75" x14ac:dyDescent="0.25">
      <c r="A436" s="7">
        <v>435</v>
      </c>
      <c r="B436" s="7" t="s">
        <v>452</v>
      </c>
      <c r="C436" s="8">
        <v>3255.7539954337899</v>
      </c>
      <c r="D436" s="8">
        <v>19013.6033333333</v>
      </c>
      <c r="E436" s="8">
        <v>114081.62</v>
      </c>
      <c r="F436" s="8">
        <v>121309.39386986299</v>
      </c>
      <c r="G436" s="8">
        <f t="shared" si="12"/>
        <v>235391.013869863</v>
      </c>
      <c r="H436" s="9">
        <v>228163.24</v>
      </c>
      <c r="I436" s="10">
        <f t="shared" si="13"/>
        <v>7227.7738698630128</v>
      </c>
    </row>
    <row r="437" spans="1:9" ht="15.75" x14ac:dyDescent="0.25">
      <c r="A437" s="7">
        <v>436</v>
      </c>
      <c r="B437" s="7" t="s">
        <v>453</v>
      </c>
      <c r="C437" s="8">
        <v>9347.8911244292194</v>
      </c>
      <c r="D437" s="8">
        <v>54591.684166666702</v>
      </c>
      <c r="E437" s="8">
        <v>327550.10499999998</v>
      </c>
      <c r="F437" s="8">
        <v>348302.423296233</v>
      </c>
      <c r="G437" s="8">
        <f t="shared" si="12"/>
        <v>675852.52829623292</v>
      </c>
      <c r="H437" s="9">
        <v>655100.21</v>
      </c>
      <c r="I437" s="10">
        <f t="shared" si="13"/>
        <v>20752.318296232959</v>
      </c>
    </row>
    <row r="438" spans="1:9" ht="15.75" x14ac:dyDescent="0.25">
      <c r="A438" s="7">
        <v>437</v>
      </c>
      <c r="B438" s="7" t="s">
        <v>454</v>
      </c>
      <c r="C438" s="8">
        <v>12309.3167808219</v>
      </c>
      <c r="D438" s="8">
        <v>71886.41</v>
      </c>
      <c r="E438" s="8">
        <v>431318.46</v>
      </c>
      <c r="F438" s="8">
        <v>458645.14325342502</v>
      </c>
      <c r="G438" s="8">
        <f t="shared" si="12"/>
        <v>889963.6032534251</v>
      </c>
      <c r="H438" s="9">
        <v>862636.92</v>
      </c>
      <c r="I438" s="10">
        <f t="shared" si="13"/>
        <v>27326.683253425057</v>
      </c>
    </row>
    <row r="439" spans="1:9" ht="15.75" x14ac:dyDescent="0.25">
      <c r="A439" s="7">
        <v>438</v>
      </c>
      <c r="B439" s="7" t="s">
        <v>455</v>
      </c>
      <c r="C439" s="8">
        <v>1268.69691780822</v>
      </c>
      <c r="D439" s="8">
        <v>7409.19</v>
      </c>
      <c r="E439" s="8">
        <v>44455.14</v>
      </c>
      <c r="F439" s="8">
        <v>47271.647157534302</v>
      </c>
      <c r="G439" s="8">
        <f t="shared" si="12"/>
        <v>91726.787157534302</v>
      </c>
      <c r="H439" s="9">
        <v>88910.28</v>
      </c>
      <c r="I439" s="10">
        <f t="shared" si="13"/>
        <v>2816.5071575343027</v>
      </c>
    </row>
    <row r="440" spans="1:9" ht="15.75" x14ac:dyDescent="0.25">
      <c r="A440" s="7">
        <v>439</v>
      </c>
      <c r="B440" s="7" t="s">
        <v>456</v>
      </c>
      <c r="C440" s="8">
        <v>1396.9023972602699</v>
      </c>
      <c r="D440" s="8">
        <v>8157.91</v>
      </c>
      <c r="E440" s="8">
        <v>48947.46</v>
      </c>
      <c r="F440" s="8">
        <v>52048.583321917802</v>
      </c>
      <c r="G440" s="8">
        <f t="shared" si="12"/>
        <v>100996.04332191779</v>
      </c>
      <c r="H440" s="9">
        <v>97894.92</v>
      </c>
      <c r="I440" s="10">
        <f t="shared" si="13"/>
        <v>3101.1233219177957</v>
      </c>
    </row>
    <row r="441" spans="1:9" ht="15.75" x14ac:dyDescent="0.25">
      <c r="A441" s="7">
        <v>440</v>
      </c>
      <c r="B441" s="7" t="s">
        <v>457</v>
      </c>
      <c r="C441" s="8">
        <v>8123.89997146119</v>
      </c>
      <c r="D441" s="8">
        <v>47443.5758333333</v>
      </c>
      <c r="E441" s="8">
        <v>284661.45500000002</v>
      </c>
      <c r="F441" s="8">
        <v>302696.51293664402</v>
      </c>
      <c r="G441" s="8">
        <f t="shared" si="12"/>
        <v>587357.9679366441</v>
      </c>
      <c r="H441" s="9">
        <v>569322.91</v>
      </c>
      <c r="I441" s="10">
        <f t="shared" si="13"/>
        <v>18035.057936644065</v>
      </c>
    </row>
    <row r="442" spans="1:9" ht="15.75" x14ac:dyDescent="0.25">
      <c r="A442" s="7">
        <v>441</v>
      </c>
      <c r="B442" s="7" t="s">
        <v>458</v>
      </c>
      <c r="C442" s="8">
        <v>1912.79723173516</v>
      </c>
      <c r="D442" s="8">
        <v>11170.7358333333</v>
      </c>
      <c r="E442" s="8">
        <v>67024.414999999994</v>
      </c>
      <c r="F442" s="8">
        <v>71270.824854452105</v>
      </c>
      <c r="G442" s="8">
        <f t="shared" si="12"/>
        <v>138295.23985445208</v>
      </c>
      <c r="H442" s="9">
        <v>134048.82999999999</v>
      </c>
      <c r="I442" s="10">
        <f t="shared" si="13"/>
        <v>4246.4098544520966</v>
      </c>
    </row>
    <row r="443" spans="1:9" ht="15.75" x14ac:dyDescent="0.25">
      <c r="A443" s="7">
        <v>442</v>
      </c>
      <c r="B443" s="7" t="s">
        <v>459</v>
      </c>
      <c r="C443" s="8">
        <v>2785.2602739725999</v>
      </c>
      <c r="D443" s="8">
        <v>16265.92</v>
      </c>
      <c r="E443" s="8">
        <v>97595.520000000004</v>
      </c>
      <c r="F443" s="8">
        <v>103778.79780821899</v>
      </c>
      <c r="G443" s="8">
        <f t="shared" si="12"/>
        <v>201374.317808219</v>
      </c>
      <c r="H443" s="9">
        <v>195191.04000000001</v>
      </c>
      <c r="I443" s="10">
        <f t="shared" si="13"/>
        <v>6183.2778082189907</v>
      </c>
    </row>
    <row r="444" spans="1:9" ht="15.75" x14ac:dyDescent="0.25">
      <c r="A444" s="7">
        <v>443</v>
      </c>
      <c r="B444" s="7" t="s">
        <v>460</v>
      </c>
      <c r="C444" s="8">
        <v>1461.82191780822</v>
      </c>
      <c r="D444" s="8">
        <v>8537.0400000000009</v>
      </c>
      <c r="E444" s="8">
        <v>51222.239999999998</v>
      </c>
      <c r="F444" s="8">
        <v>54467.484657534202</v>
      </c>
      <c r="G444" s="8">
        <f t="shared" si="12"/>
        <v>105689.7246575342</v>
      </c>
      <c r="H444" s="9">
        <v>102444.48</v>
      </c>
      <c r="I444" s="10">
        <f t="shared" si="13"/>
        <v>3245.2446575342037</v>
      </c>
    </row>
    <row r="445" spans="1:9" ht="15.75" x14ac:dyDescent="0.25">
      <c r="A445" s="7">
        <v>444</v>
      </c>
      <c r="B445" s="7" t="s">
        <v>461</v>
      </c>
      <c r="C445" s="8">
        <v>4833.6396974885902</v>
      </c>
      <c r="D445" s="8">
        <v>28228.455833333301</v>
      </c>
      <c r="E445" s="8">
        <v>169370.73499999999</v>
      </c>
      <c r="F445" s="8">
        <v>180101.415128425</v>
      </c>
      <c r="G445" s="8">
        <f t="shared" si="12"/>
        <v>349472.15012842498</v>
      </c>
      <c r="H445" s="9">
        <v>338741.47</v>
      </c>
      <c r="I445" s="10">
        <f t="shared" si="13"/>
        <v>10730.68012842501</v>
      </c>
    </row>
    <row r="446" spans="1:9" ht="15.75" x14ac:dyDescent="0.25">
      <c r="A446" s="7">
        <v>445</v>
      </c>
      <c r="B446" s="7" t="s">
        <v>462</v>
      </c>
      <c r="C446" s="8">
        <v>4510.2431506849298</v>
      </c>
      <c r="D446" s="8">
        <v>26339.82</v>
      </c>
      <c r="E446" s="8">
        <v>158038.92000000001</v>
      </c>
      <c r="F446" s="8">
        <v>168051.65979452099</v>
      </c>
      <c r="G446" s="8">
        <f t="shared" si="12"/>
        <v>326090.57979452098</v>
      </c>
      <c r="H446" s="9">
        <v>316077.84000000003</v>
      </c>
      <c r="I446" s="10">
        <f t="shared" si="13"/>
        <v>10012.739794520952</v>
      </c>
    </row>
    <row r="447" spans="1:9" ht="15.75" x14ac:dyDescent="0.25">
      <c r="A447" s="7">
        <v>446</v>
      </c>
      <c r="B447" s="7" t="s">
        <v>463</v>
      </c>
      <c r="C447" s="8">
        <v>4068.10273972603</v>
      </c>
      <c r="D447" s="8">
        <v>23757.72</v>
      </c>
      <c r="E447" s="8">
        <v>142546.32</v>
      </c>
      <c r="F447" s="8">
        <v>151577.50808219201</v>
      </c>
      <c r="G447" s="8">
        <f t="shared" si="12"/>
        <v>294123.82808219199</v>
      </c>
      <c r="H447" s="9">
        <v>285092.64</v>
      </c>
      <c r="I447" s="10">
        <f t="shared" si="13"/>
        <v>9031.1880821919767</v>
      </c>
    </row>
    <row r="448" spans="1:9" ht="15.75" x14ac:dyDescent="0.25">
      <c r="A448" s="104" t="s">
        <v>464</v>
      </c>
      <c r="B448" s="104"/>
      <c r="C448" s="11">
        <v>1309700.3881278499</v>
      </c>
      <c r="D448" s="11">
        <v>7648650.2666666601</v>
      </c>
      <c r="E448" s="11">
        <f>SUM(E2:E447)</f>
        <v>45891901.600000016</v>
      </c>
      <c r="F448" s="11">
        <f>SUM(F2:F447)</f>
        <v>48799436.461643815</v>
      </c>
      <c r="G448" s="11">
        <f>SUM(G2:G447)</f>
        <v>94691338.061643809</v>
      </c>
      <c r="H448" s="12">
        <v>91783803.200000003</v>
      </c>
      <c r="I448" s="11">
        <f>SUM(I2:I447)</f>
        <v>2907534.8616438452</v>
      </c>
    </row>
    <row r="453" spans="1:8" ht="15.75" x14ac:dyDescent="0.25">
      <c r="A453" s="13"/>
      <c r="B453" s="14" t="s">
        <v>465</v>
      </c>
      <c r="C453" s="14"/>
      <c r="D453" s="13" t="s">
        <v>466</v>
      </c>
      <c r="E453" s="13"/>
      <c r="F453" s="13"/>
      <c r="G453" s="13"/>
      <c r="H453" s="13"/>
    </row>
    <row r="460" spans="1:8" x14ac:dyDescent="0.25">
      <c r="B460" s="15" t="s">
        <v>467</v>
      </c>
    </row>
    <row r="461" spans="1:8" x14ac:dyDescent="0.25">
      <c r="B461" s="15" t="s">
        <v>468</v>
      </c>
    </row>
  </sheetData>
  <customSheetViews>
    <customSheetView guid="{DC0C3408-D8BF-4FFA-85C4-561C8CE610BE}" hiddenColumns="1" state="hidden">
      <selection activeCell="M206" activeCellId="1" sqref="A230:XFD230 M206"/>
      <pageMargins left="0.7" right="0.7" top="0.75" bottom="0.75" header="0.51180555555555496" footer="0.51180555555555496"/>
      <pageSetup paperSize="0" scale="0" firstPageNumber="0" orientation="portrait" usePrinterDefaults="0" horizontalDpi="0" verticalDpi="0" copies="0"/>
    </customSheetView>
  </customSheetViews>
  <mergeCells count="1">
    <mergeCell ref="A448:B448"/>
  </mergeCells>
  <pageMargins left="0.7" right="0.7" top="0.75" bottom="0.75" header="0.51180555555555496" footer="0.51180555555555496"/>
  <pageSetup paperSize="0" scale="0" firstPageNumber="0" orientation="portrait" usePrinterDefaults="0" horizontalDpi="0" verticalDpi="0" copie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W451"/>
  <sheetViews>
    <sheetView zoomScaleNormal="100" zoomScaleSheetLayoutView="100" workbookViewId="0">
      <pane xSplit="3" ySplit="2" topLeftCell="AV36" activePane="bottomRight" state="frozen"/>
      <selection pane="topRight" activeCell="D1" sqref="D1"/>
      <selection pane="bottomLeft" activeCell="A3" sqref="A3"/>
      <selection pane="bottomRight" activeCell="BA458" sqref="BA458"/>
    </sheetView>
  </sheetViews>
  <sheetFormatPr defaultRowHeight="15" x14ac:dyDescent="0.25"/>
  <cols>
    <col min="1" max="2" width="6.140625" style="18" bestFit="1" customWidth="1"/>
    <col min="3" max="3" width="42.7109375" style="17" bestFit="1" customWidth="1"/>
    <col min="4" max="4" width="17" style="21" customWidth="1"/>
    <col min="5" max="5" width="15.5703125" style="21" customWidth="1"/>
    <col min="6" max="6" width="9.28515625" style="33" customWidth="1"/>
    <col min="7" max="7" width="11.28515625" style="33" customWidth="1"/>
    <col min="8" max="8" width="11.28515625" style="34" customWidth="1"/>
    <col min="9" max="9" width="9.28515625" style="63" customWidth="1"/>
    <col min="10" max="10" width="11.28515625" style="33" customWidth="1"/>
    <col min="11" max="11" width="9.28515625" style="33" customWidth="1"/>
    <col min="12" max="12" width="11.28515625" style="33" customWidth="1"/>
    <col min="13" max="13" width="9.28515625" style="33" customWidth="1"/>
    <col min="14" max="14" width="11.28515625" style="33" customWidth="1"/>
    <col min="15" max="15" width="9.28515625" style="65" customWidth="1"/>
    <col min="16" max="16" width="11.28515625" style="33" customWidth="1"/>
    <col min="17" max="17" width="9.28515625" style="65" customWidth="1"/>
    <col min="18" max="18" width="11.28515625" style="33" customWidth="1"/>
    <col min="19" max="19" width="9.28515625" style="33" customWidth="1"/>
    <col min="20" max="20" width="11.28515625" style="33" customWidth="1"/>
    <col min="21" max="21" width="9.28515625" style="33" customWidth="1"/>
    <col min="22" max="22" width="11.28515625" style="33" customWidth="1"/>
    <col min="23" max="23" width="9.28515625" style="33" customWidth="1"/>
    <col min="24" max="24" width="11.28515625" style="33" customWidth="1"/>
    <col min="25" max="25" width="9.28515625" style="65" customWidth="1"/>
    <col min="26" max="26" width="11.28515625" style="33" customWidth="1"/>
    <col min="27" max="27" width="37" style="69" bestFit="1" customWidth="1"/>
    <col min="28" max="29" width="11.28515625" style="33" customWidth="1"/>
    <col min="30" max="30" width="9.28515625" style="33" customWidth="1"/>
    <col min="31" max="31" width="11.28515625" style="33" customWidth="1"/>
    <col min="32" max="32" width="9.28515625" style="33" customWidth="1"/>
    <col min="33" max="33" width="11.28515625" style="33" customWidth="1"/>
    <col min="34" max="34" width="9.28515625" style="65" customWidth="1"/>
    <col min="35" max="35" width="11.28515625" style="33" customWidth="1"/>
    <col min="36" max="36" width="9.28515625" style="65" customWidth="1"/>
    <col min="37" max="37" width="11.28515625" style="33" customWidth="1"/>
    <col min="38" max="38" width="9.28515625" style="33" customWidth="1"/>
    <col min="39" max="39" width="11.28515625" style="33" customWidth="1"/>
    <col min="40" max="40" width="9.28515625" style="65" customWidth="1"/>
    <col min="41" max="41" width="11.28515625" style="33" customWidth="1"/>
    <col min="42" max="42" width="9.28515625" style="65" customWidth="1"/>
    <col min="43" max="43" width="11.28515625" style="33" customWidth="1"/>
    <col min="44" max="44" width="9.28515625" style="65" customWidth="1"/>
    <col min="45" max="45" width="11.28515625" style="33" customWidth="1"/>
    <col min="46" max="46" width="9.28515625" style="33" customWidth="1"/>
    <col min="47" max="47" width="11.28515625" style="33" customWidth="1"/>
    <col min="48" max="48" width="9.28515625" style="65" customWidth="1"/>
    <col min="49" max="49" width="11.28515625" style="33" customWidth="1"/>
    <col min="50" max="50" width="9.28515625" style="33" customWidth="1"/>
    <col min="51" max="51" width="11.28515625" style="33" customWidth="1"/>
    <col min="52" max="52" width="9.28515625" style="65" customWidth="1"/>
    <col min="53" max="53" width="11.28515625" style="33" customWidth="1"/>
    <col min="54" max="54" width="9.28515625" style="33" customWidth="1"/>
    <col min="55" max="55" width="11.28515625" style="33" customWidth="1"/>
    <col min="56" max="56" width="9.28515625" style="33" customWidth="1"/>
    <col min="57" max="57" width="11.28515625" style="33" customWidth="1"/>
    <col min="58" max="58" width="9.28515625" style="33" customWidth="1"/>
    <col min="59" max="59" width="11.28515625" style="33" customWidth="1"/>
    <col min="60" max="60" width="9.28515625" style="33" customWidth="1"/>
    <col min="61" max="61" width="11.28515625" style="33" customWidth="1"/>
    <col min="62" max="62" width="9.28515625" style="65" customWidth="1"/>
    <col min="63" max="63" width="11.28515625" style="33" customWidth="1"/>
    <col min="64" max="64" width="9.28515625" style="65" customWidth="1"/>
    <col min="65" max="65" width="11.28515625" style="33" customWidth="1"/>
    <col min="66" max="66" width="9.28515625" style="33" customWidth="1"/>
    <col min="67" max="67" width="11.28515625" style="33" customWidth="1"/>
    <col min="68" max="68" width="9.28515625" style="65" customWidth="1"/>
    <col min="69" max="69" width="11.28515625" style="33" customWidth="1"/>
    <col min="70" max="70" width="9.28515625" style="65" customWidth="1"/>
    <col min="71" max="71" width="11.28515625" style="33" customWidth="1"/>
    <col min="72" max="72" width="9.28515625" style="33" customWidth="1"/>
    <col min="73" max="73" width="11.28515625" style="33" customWidth="1"/>
    <col min="74" max="74" width="14.85546875" style="35" customWidth="1"/>
    <col min="75" max="16384" width="9.140625" style="17"/>
  </cols>
  <sheetData>
    <row r="1" spans="1:74" s="38" customFormat="1" ht="75" customHeight="1" x14ac:dyDescent="0.25">
      <c r="A1" s="52" t="s">
        <v>0</v>
      </c>
      <c r="B1" s="52" t="s">
        <v>1</v>
      </c>
      <c r="C1" s="54" t="s">
        <v>2</v>
      </c>
      <c r="D1" s="56" t="s">
        <v>957</v>
      </c>
      <c r="E1" s="45" t="s">
        <v>958</v>
      </c>
      <c r="F1" s="117" t="s">
        <v>3</v>
      </c>
      <c r="G1" s="119"/>
      <c r="H1" s="58" t="s">
        <v>4</v>
      </c>
      <c r="I1" s="115" t="s">
        <v>890</v>
      </c>
      <c r="J1" s="116"/>
      <c r="K1" s="115" t="s">
        <v>973</v>
      </c>
      <c r="L1" s="116"/>
      <c r="M1" s="115" t="s">
        <v>974</v>
      </c>
      <c r="N1" s="116"/>
      <c r="O1" s="115" t="s">
        <v>975</v>
      </c>
      <c r="P1" s="116"/>
      <c r="Q1" s="115" t="s">
        <v>976</v>
      </c>
      <c r="R1" s="116"/>
      <c r="S1" s="115" t="s">
        <v>977</v>
      </c>
      <c r="T1" s="116"/>
      <c r="U1" s="115" t="s">
        <v>891</v>
      </c>
      <c r="V1" s="116"/>
      <c r="W1" s="115" t="s">
        <v>900</v>
      </c>
      <c r="X1" s="116"/>
      <c r="Y1" s="115" t="s">
        <v>902</v>
      </c>
      <c r="Z1" s="116"/>
      <c r="AA1" s="117" t="s">
        <v>912</v>
      </c>
      <c r="AB1" s="118"/>
      <c r="AC1" s="119"/>
      <c r="AD1" s="115" t="s">
        <v>892</v>
      </c>
      <c r="AE1" s="116"/>
      <c r="AF1" s="115" t="s">
        <v>893</v>
      </c>
      <c r="AG1" s="116"/>
      <c r="AH1" s="115" t="s">
        <v>894</v>
      </c>
      <c r="AI1" s="116"/>
      <c r="AJ1" s="115" t="s">
        <v>895</v>
      </c>
      <c r="AK1" s="116"/>
      <c r="AL1" s="115" t="s">
        <v>896</v>
      </c>
      <c r="AM1" s="116"/>
      <c r="AN1" s="115" t="s">
        <v>897</v>
      </c>
      <c r="AO1" s="116"/>
      <c r="AP1" s="115" t="s">
        <v>898</v>
      </c>
      <c r="AQ1" s="116"/>
      <c r="AR1" s="115" t="s">
        <v>899</v>
      </c>
      <c r="AS1" s="116"/>
      <c r="AT1" s="115" t="s">
        <v>901</v>
      </c>
      <c r="AU1" s="116"/>
      <c r="AV1" s="115" t="s">
        <v>944</v>
      </c>
      <c r="AW1" s="116"/>
      <c r="AX1" s="115" t="s">
        <v>903</v>
      </c>
      <c r="AY1" s="116"/>
      <c r="AZ1" s="115" t="s">
        <v>978</v>
      </c>
      <c r="BA1" s="116"/>
      <c r="BB1" s="115" t="s">
        <v>5</v>
      </c>
      <c r="BC1" s="116"/>
      <c r="BD1" s="115" t="s">
        <v>6</v>
      </c>
      <c r="BE1" s="116"/>
      <c r="BF1" s="115" t="s">
        <v>7</v>
      </c>
      <c r="BG1" s="116"/>
      <c r="BH1" s="115" t="s">
        <v>8</v>
      </c>
      <c r="BI1" s="116"/>
      <c r="BJ1" s="115" t="s">
        <v>9</v>
      </c>
      <c r="BK1" s="116"/>
      <c r="BL1" s="115" t="s">
        <v>904</v>
      </c>
      <c r="BM1" s="116"/>
      <c r="BN1" s="115" t="s">
        <v>905</v>
      </c>
      <c r="BO1" s="116"/>
      <c r="BP1" s="115" t="s">
        <v>10</v>
      </c>
      <c r="BQ1" s="116"/>
      <c r="BR1" s="115" t="s">
        <v>906</v>
      </c>
      <c r="BS1" s="116"/>
      <c r="BT1" s="115" t="s">
        <v>914</v>
      </c>
      <c r="BU1" s="116"/>
      <c r="BV1" s="32" t="s">
        <v>11</v>
      </c>
    </row>
    <row r="2" spans="1:74" s="38" customFormat="1" x14ac:dyDescent="0.25">
      <c r="A2" s="53"/>
      <c r="B2" s="53"/>
      <c r="C2" s="55"/>
      <c r="D2" s="57"/>
      <c r="E2" s="46"/>
      <c r="F2" s="58" t="s">
        <v>907</v>
      </c>
      <c r="G2" s="58" t="s">
        <v>908</v>
      </c>
      <c r="H2" s="58" t="s">
        <v>908</v>
      </c>
      <c r="I2" s="62" t="s">
        <v>909</v>
      </c>
      <c r="J2" s="58" t="s">
        <v>908</v>
      </c>
      <c r="K2" s="58" t="s">
        <v>911</v>
      </c>
      <c r="L2" s="58" t="s">
        <v>908</v>
      </c>
      <c r="M2" s="58" t="s">
        <v>907</v>
      </c>
      <c r="N2" s="58" t="s">
        <v>908</v>
      </c>
      <c r="O2" s="64" t="s">
        <v>910</v>
      </c>
      <c r="P2" s="58" t="s">
        <v>908</v>
      </c>
      <c r="Q2" s="64" t="s">
        <v>910</v>
      </c>
      <c r="R2" s="58" t="s">
        <v>908</v>
      </c>
      <c r="S2" s="58" t="s">
        <v>911</v>
      </c>
      <c r="T2" s="58" t="s">
        <v>908</v>
      </c>
      <c r="U2" s="58" t="s">
        <v>907</v>
      </c>
      <c r="V2" s="58" t="s">
        <v>908</v>
      </c>
      <c r="W2" s="58" t="s">
        <v>907</v>
      </c>
      <c r="X2" s="58" t="s">
        <v>908</v>
      </c>
      <c r="Y2" s="64" t="s">
        <v>910</v>
      </c>
      <c r="Z2" s="58" t="s">
        <v>908</v>
      </c>
      <c r="AA2" s="59" t="s">
        <v>913</v>
      </c>
      <c r="AB2" s="58" t="s">
        <v>907</v>
      </c>
      <c r="AC2" s="58" t="s">
        <v>908</v>
      </c>
      <c r="AD2" s="58" t="s">
        <v>907</v>
      </c>
      <c r="AE2" s="58" t="s">
        <v>908</v>
      </c>
      <c r="AF2" s="58" t="s">
        <v>907</v>
      </c>
      <c r="AG2" s="58" t="s">
        <v>908</v>
      </c>
      <c r="AH2" s="64" t="s">
        <v>910</v>
      </c>
      <c r="AI2" s="58" t="s">
        <v>908</v>
      </c>
      <c r="AJ2" s="64" t="s">
        <v>910</v>
      </c>
      <c r="AK2" s="58" t="s">
        <v>908</v>
      </c>
      <c r="AL2" s="58" t="s">
        <v>911</v>
      </c>
      <c r="AM2" s="58" t="s">
        <v>908</v>
      </c>
      <c r="AN2" s="64" t="s">
        <v>910</v>
      </c>
      <c r="AO2" s="58" t="s">
        <v>908</v>
      </c>
      <c r="AP2" s="64" t="s">
        <v>910</v>
      </c>
      <c r="AQ2" s="58" t="s">
        <v>908</v>
      </c>
      <c r="AR2" s="64" t="s">
        <v>910</v>
      </c>
      <c r="AS2" s="58" t="s">
        <v>908</v>
      </c>
      <c r="AT2" s="58" t="s">
        <v>907</v>
      </c>
      <c r="AU2" s="58" t="s">
        <v>908</v>
      </c>
      <c r="AV2" s="64" t="s">
        <v>910</v>
      </c>
      <c r="AW2" s="58" t="s">
        <v>908</v>
      </c>
      <c r="AX2" s="58" t="s">
        <v>907</v>
      </c>
      <c r="AY2" s="58" t="s">
        <v>908</v>
      </c>
      <c r="AZ2" s="64" t="s">
        <v>910</v>
      </c>
      <c r="BA2" s="58" t="s">
        <v>908</v>
      </c>
      <c r="BB2" s="58" t="s">
        <v>911</v>
      </c>
      <c r="BC2" s="58" t="s">
        <v>908</v>
      </c>
      <c r="BD2" s="58" t="s">
        <v>911</v>
      </c>
      <c r="BE2" s="58" t="s">
        <v>908</v>
      </c>
      <c r="BF2" s="58" t="s">
        <v>911</v>
      </c>
      <c r="BG2" s="58" t="s">
        <v>908</v>
      </c>
      <c r="BH2" s="58" t="s">
        <v>911</v>
      </c>
      <c r="BI2" s="58" t="s">
        <v>908</v>
      </c>
      <c r="BJ2" s="64" t="s">
        <v>910</v>
      </c>
      <c r="BK2" s="58" t="s">
        <v>908</v>
      </c>
      <c r="BL2" s="64" t="s">
        <v>910</v>
      </c>
      <c r="BM2" s="58" t="s">
        <v>908</v>
      </c>
      <c r="BN2" s="58" t="s">
        <v>911</v>
      </c>
      <c r="BO2" s="58" t="s">
        <v>908</v>
      </c>
      <c r="BP2" s="64" t="s">
        <v>910</v>
      </c>
      <c r="BQ2" s="58" t="s">
        <v>908</v>
      </c>
      <c r="BR2" s="64" t="s">
        <v>910</v>
      </c>
      <c r="BS2" s="58" t="s">
        <v>908</v>
      </c>
      <c r="BT2" s="58" t="s">
        <v>907</v>
      </c>
      <c r="BU2" s="58" t="s">
        <v>908</v>
      </c>
      <c r="BV2" s="32" t="s">
        <v>908</v>
      </c>
    </row>
    <row r="3" spans="1:74" s="86" customFormat="1" x14ac:dyDescent="0.25">
      <c r="A3" s="79">
        <v>1</v>
      </c>
      <c r="B3" s="79">
        <v>3</v>
      </c>
      <c r="C3" s="80" t="s">
        <v>469</v>
      </c>
      <c r="D3" s="81">
        <f>июль!D3-август!E3</f>
        <v>2088.0601425700484</v>
      </c>
      <c r="E3" s="81">
        <f>G3+H3+J3+L3+N3+P3+R3+T3+V3+X3+Z3+AC3+AE3+AG3+AI3+AK3+AM3+AO3+AQ3+AS3+AU3+AW3+AY3+BA3+BC3+BE3+BG3+BI3+BK3+BM3+BO3+BQ3+BS3+BU3+BV3</f>
        <v>4.2720000000000002</v>
      </c>
      <c r="F3" s="82"/>
      <c r="G3" s="82"/>
      <c r="H3" s="82"/>
      <c r="I3" s="83"/>
      <c r="J3" s="82"/>
      <c r="K3" s="82"/>
      <c r="L3" s="82"/>
      <c r="M3" s="82"/>
      <c r="N3" s="82"/>
      <c r="O3" s="84"/>
      <c r="P3" s="82"/>
      <c r="Q3" s="84"/>
      <c r="R3" s="82"/>
      <c r="S3" s="82"/>
      <c r="T3" s="82"/>
      <c r="U3" s="82"/>
      <c r="V3" s="82"/>
      <c r="W3" s="82"/>
      <c r="X3" s="82"/>
      <c r="Y3" s="84"/>
      <c r="Z3" s="82"/>
      <c r="AA3" s="85"/>
      <c r="AB3" s="82"/>
      <c r="AC3" s="82"/>
      <c r="AD3" s="82"/>
      <c r="AE3" s="82"/>
      <c r="AF3" s="82"/>
      <c r="AG3" s="82"/>
      <c r="AH3" s="84">
        <v>3</v>
      </c>
      <c r="AI3" s="82">
        <v>4.2720000000000002</v>
      </c>
      <c r="AJ3" s="84"/>
      <c r="AK3" s="82"/>
      <c r="AL3" s="82"/>
      <c r="AM3" s="82"/>
      <c r="AN3" s="84"/>
      <c r="AO3" s="82"/>
      <c r="AP3" s="84"/>
      <c r="AQ3" s="82"/>
      <c r="AR3" s="84"/>
      <c r="AS3" s="82"/>
      <c r="AT3" s="82"/>
      <c r="AU3" s="82"/>
      <c r="AV3" s="84"/>
      <c r="AW3" s="82"/>
      <c r="AX3" s="82"/>
      <c r="AY3" s="82"/>
      <c r="AZ3" s="84"/>
      <c r="BA3" s="82"/>
      <c r="BB3" s="82"/>
      <c r="BC3" s="82"/>
      <c r="BD3" s="82"/>
      <c r="BE3" s="82"/>
      <c r="BF3" s="82"/>
      <c r="BG3" s="82"/>
      <c r="BH3" s="82"/>
      <c r="BI3" s="82"/>
      <c r="BJ3" s="84"/>
      <c r="BK3" s="82"/>
      <c r="BL3" s="84"/>
      <c r="BM3" s="82"/>
      <c r="BN3" s="82"/>
      <c r="BO3" s="82"/>
      <c r="BP3" s="84"/>
      <c r="BQ3" s="82"/>
      <c r="BR3" s="84"/>
      <c r="BS3" s="82"/>
      <c r="BT3" s="82"/>
      <c r="BU3" s="82"/>
      <c r="BV3" s="82"/>
    </row>
    <row r="4" spans="1:74" x14ac:dyDescent="0.25">
      <c r="A4" s="39">
        <v>2</v>
      </c>
      <c r="B4" s="39">
        <v>3</v>
      </c>
      <c r="C4" s="37" t="s">
        <v>925</v>
      </c>
      <c r="D4" s="40">
        <f>июль!D4-август!E4</f>
        <v>385.70460877294693</v>
      </c>
      <c r="E4" s="40">
        <f t="shared" ref="E4:E67" si="0">G4+H4+J4+L4+N4+P4+R4+T4+V4+X4+Z4+AC4+AE4+AG4+AI4+AK4+AM4+AO4+AQ4+AS4+AU4+AW4+AY4+BA4+BC4+BE4+BG4+BI4+BK4+BM4+BO4+BQ4+BS4+BU4+BV4</f>
        <v>0</v>
      </c>
      <c r="F4" s="36"/>
      <c r="G4" s="36"/>
      <c r="H4" s="36"/>
      <c r="I4" s="27"/>
      <c r="J4" s="36"/>
      <c r="K4" s="36"/>
      <c r="L4" s="36"/>
      <c r="M4" s="36"/>
      <c r="N4" s="36"/>
      <c r="O4" s="29"/>
      <c r="P4" s="36"/>
      <c r="Q4" s="29"/>
      <c r="R4" s="36"/>
      <c r="S4" s="36"/>
      <c r="T4" s="36"/>
      <c r="U4" s="36"/>
      <c r="V4" s="36"/>
      <c r="W4" s="36"/>
      <c r="X4" s="36"/>
      <c r="Y4" s="29"/>
      <c r="Z4" s="36"/>
      <c r="AA4" s="66"/>
      <c r="AB4" s="36"/>
      <c r="AC4" s="36"/>
      <c r="AD4" s="36"/>
      <c r="AE4" s="36"/>
      <c r="AF4" s="36"/>
      <c r="AG4" s="36"/>
      <c r="AH4" s="29"/>
      <c r="AI4" s="36"/>
      <c r="AJ4" s="29"/>
      <c r="AK4" s="36"/>
      <c r="AL4" s="36"/>
      <c r="AM4" s="36"/>
      <c r="AN4" s="29"/>
      <c r="AO4" s="36"/>
      <c r="AP4" s="29"/>
      <c r="AQ4" s="36"/>
      <c r="AR4" s="29"/>
      <c r="AS4" s="36"/>
      <c r="AT4" s="36"/>
      <c r="AU4" s="36"/>
      <c r="AV4" s="29"/>
      <c r="AW4" s="36"/>
      <c r="AX4" s="36"/>
      <c r="AY4" s="36"/>
      <c r="AZ4" s="29"/>
      <c r="BA4" s="36"/>
      <c r="BB4" s="36"/>
      <c r="BC4" s="36"/>
      <c r="BD4" s="36"/>
      <c r="BE4" s="36"/>
      <c r="BF4" s="36"/>
      <c r="BG4" s="36"/>
      <c r="BH4" s="36"/>
      <c r="BI4" s="36"/>
      <c r="BJ4" s="29"/>
      <c r="BK4" s="36"/>
      <c r="BL4" s="29"/>
      <c r="BM4" s="36"/>
      <c r="BN4" s="36"/>
      <c r="BO4" s="36"/>
      <c r="BP4" s="29"/>
      <c r="BQ4" s="36"/>
      <c r="BR4" s="29"/>
      <c r="BS4" s="36"/>
      <c r="BT4" s="36"/>
      <c r="BU4" s="36"/>
      <c r="BV4" s="36"/>
    </row>
    <row r="5" spans="1:74" x14ac:dyDescent="0.25">
      <c r="A5" s="39">
        <v>3</v>
      </c>
      <c r="B5" s="39">
        <v>3</v>
      </c>
      <c r="C5" s="37" t="s">
        <v>470</v>
      </c>
      <c r="D5" s="40">
        <f>июль!D5-август!E5</f>
        <v>310.11652893719804</v>
      </c>
      <c r="E5" s="40">
        <f t="shared" si="0"/>
        <v>0</v>
      </c>
      <c r="F5" s="36"/>
      <c r="G5" s="36"/>
      <c r="H5" s="36"/>
      <c r="I5" s="27"/>
      <c r="J5" s="36"/>
      <c r="K5" s="36"/>
      <c r="L5" s="36"/>
      <c r="M5" s="36"/>
      <c r="N5" s="36"/>
      <c r="O5" s="29"/>
      <c r="P5" s="36"/>
      <c r="Q5" s="29"/>
      <c r="R5" s="36"/>
      <c r="S5" s="36"/>
      <c r="T5" s="36"/>
      <c r="U5" s="36"/>
      <c r="V5" s="36"/>
      <c r="W5" s="36"/>
      <c r="X5" s="36"/>
      <c r="Y5" s="29"/>
      <c r="Z5" s="36"/>
      <c r="AA5" s="66"/>
      <c r="AB5" s="36"/>
      <c r="AC5" s="36"/>
      <c r="AD5" s="36"/>
      <c r="AE5" s="36"/>
      <c r="AF5" s="36"/>
      <c r="AG5" s="36"/>
      <c r="AH5" s="29"/>
      <c r="AI5" s="36"/>
      <c r="AJ5" s="29"/>
      <c r="AK5" s="36"/>
      <c r="AL5" s="36"/>
      <c r="AM5" s="36"/>
      <c r="AN5" s="29"/>
      <c r="AO5" s="36"/>
      <c r="AP5" s="29"/>
      <c r="AQ5" s="36"/>
      <c r="AR5" s="29"/>
      <c r="AS5" s="36"/>
      <c r="AT5" s="36"/>
      <c r="AU5" s="36"/>
      <c r="AV5" s="29"/>
      <c r="AW5" s="36"/>
      <c r="AX5" s="36"/>
      <c r="AY5" s="36"/>
      <c r="AZ5" s="29"/>
      <c r="BA5" s="36"/>
      <c r="BB5" s="36"/>
      <c r="BC5" s="36"/>
      <c r="BD5" s="36"/>
      <c r="BE5" s="36"/>
      <c r="BF5" s="36"/>
      <c r="BG5" s="36"/>
      <c r="BH5" s="36"/>
      <c r="BI5" s="36"/>
      <c r="BJ5" s="29"/>
      <c r="BK5" s="36"/>
      <c r="BL5" s="29"/>
      <c r="BM5" s="36"/>
      <c r="BN5" s="36"/>
      <c r="BO5" s="36"/>
      <c r="BP5" s="29"/>
      <c r="BQ5" s="36"/>
      <c r="BR5" s="29"/>
      <c r="BS5" s="36"/>
      <c r="BT5" s="36"/>
      <c r="BU5" s="36"/>
      <c r="BV5" s="36"/>
    </row>
    <row r="6" spans="1:74" x14ac:dyDescent="0.25">
      <c r="A6" s="39">
        <v>4</v>
      </c>
      <c r="B6" s="39">
        <v>3</v>
      </c>
      <c r="C6" s="37" t="s">
        <v>471</v>
      </c>
      <c r="D6" s="40">
        <f>июль!D6-август!E6</f>
        <v>436.8647739323672</v>
      </c>
      <c r="E6" s="40">
        <f t="shared" si="0"/>
        <v>0</v>
      </c>
      <c r="F6" s="36"/>
      <c r="G6" s="36"/>
      <c r="H6" s="36"/>
      <c r="I6" s="27"/>
      <c r="J6" s="36"/>
      <c r="K6" s="36"/>
      <c r="L6" s="36"/>
      <c r="M6" s="36"/>
      <c r="N6" s="36"/>
      <c r="O6" s="29"/>
      <c r="P6" s="36"/>
      <c r="Q6" s="29"/>
      <c r="R6" s="36"/>
      <c r="S6" s="36"/>
      <c r="T6" s="36"/>
      <c r="U6" s="36"/>
      <c r="V6" s="36"/>
      <c r="W6" s="36"/>
      <c r="X6" s="36"/>
      <c r="Y6" s="29"/>
      <c r="Z6" s="36"/>
      <c r="AA6" s="66"/>
      <c r="AB6" s="36"/>
      <c r="AC6" s="36"/>
      <c r="AD6" s="36"/>
      <c r="AE6" s="36"/>
      <c r="AF6" s="36"/>
      <c r="AG6" s="36"/>
      <c r="AH6" s="29"/>
      <c r="AI6" s="36"/>
      <c r="AJ6" s="29"/>
      <c r="AK6" s="36"/>
      <c r="AL6" s="36"/>
      <c r="AM6" s="36"/>
      <c r="AN6" s="29"/>
      <c r="AO6" s="36"/>
      <c r="AP6" s="29"/>
      <c r="AQ6" s="36"/>
      <c r="AR6" s="29"/>
      <c r="AS6" s="36"/>
      <c r="AT6" s="36"/>
      <c r="AU6" s="36"/>
      <c r="AV6" s="29"/>
      <c r="AW6" s="36"/>
      <c r="AX6" s="36"/>
      <c r="AY6" s="36"/>
      <c r="AZ6" s="29"/>
      <c r="BA6" s="36"/>
      <c r="BB6" s="36"/>
      <c r="BC6" s="36"/>
      <c r="BD6" s="36"/>
      <c r="BE6" s="36"/>
      <c r="BF6" s="36"/>
      <c r="BG6" s="36"/>
      <c r="BH6" s="36"/>
      <c r="BI6" s="36"/>
      <c r="BJ6" s="29"/>
      <c r="BK6" s="36"/>
      <c r="BL6" s="29"/>
      <c r="BM6" s="36"/>
      <c r="BN6" s="36"/>
      <c r="BO6" s="36"/>
      <c r="BP6" s="29"/>
      <c r="BQ6" s="36"/>
      <c r="BR6" s="29"/>
      <c r="BS6" s="36"/>
      <c r="BT6" s="36"/>
      <c r="BU6" s="36"/>
      <c r="BV6" s="36"/>
    </row>
    <row r="7" spans="1:74" x14ac:dyDescent="0.25">
      <c r="A7" s="39">
        <v>5</v>
      </c>
      <c r="B7" s="39">
        <v>3</v>
      </c>
      <c r="C7" s="37" t="s">
        <v>472</v>
      </c>
      <c r="D7" s="40">
        <f>июль!D7-август!E7</f>
        <v>-93.038866318840519</v>
      </c>
      <c r="E7" s="40">
        <f t="shared" si="0"/>
        <v>0</v>
      </c>
      <c r="F7" s="36"/>
      <c r="G7" s="36"/>
      <c r="H7" s="36"/>
      <c r="I7" s="27"/>
      <c r="J7" s="36"/>
      <c r="K7" s="36"/>
      <c r="L7" s="36"/>
      <c r="M7" s="36"/>
      <c r="N7" s="36"/>
      <c r="O7" s="29"/>
      <c r="P7" s="36"/>
      <c r="Q7" s="29"/>
      <c r="R7" s="36"/>
      <c r="S7" s="36"/>
      <c r="T7" s="36"/>
      <c r="U7" s="36"/>
      <c r="V7" s="36"/>
      <c r="W7" s="36"/>
      <c r="X7" s="36"/>
      <c r="Y7" s="29"/>
      <c r="Z7" s="36"/>
      <c r="AA7" s="66"/>
      <c r="AB7" s="36"/>
      <c r="AC7" s="36"/>
      <c r="AD7" s="36"/>
      <c r="AE7" s="36"/>
      <c r="AF7" s="36"/>
      <c r="AG7" s="36"/>
      <c r="AH7" s="29"/>
      <c r="AI7" s="36"/>
      <c r="AJ7" s="29"/>
      <c r="AK7" s="36"/>
      <c r="AL7" s="36"/>
      <c r="AM7" s="36"/>
      <c r="AN7" s="29"/>
      <c r="AO7" s="36"/>
      <c r="AP7" s="29"/>
      <c r="AQ7" s="36"/>
      <c r="AR7" s="29"/>
      <c r="AS7" s="36"/>
      <c r="AT7" s="36"/>
      <c r="AU7" s="36"/>
      <c r="AV7" s="29"/>
      <c r="AW7" s="36"/>
      <c r="AX7" s="36"/>
      <c r="AY7" s="36"/>
      <c r="AZ7" s="29"/>
      <c r="BA7" s="36"/>
      <c r="BB7" s="36"/>
      <c r="BC7" s="36"/>
      <c r="BD7" s="36"/>
      <c r="BE7" s="36"/>
      <c r="BF7" s="36"/>
      <c r="BG7" s="36"/>
      <c r="BH7" s="36"/>
      <c r="BI7" s="36"/>
      <c r="BJ7" s="29"/>
      <c r="BK7" s="36"/>
      <c r="BL7" s="29"/>
      <c r="BM7" s="36"/>
      <c r="BN7" s="36"/>
      <c r="BO7" s="36"/>
      <c r="BP7" s="29"/>
      <c r="BQ7" s="36"/>
      <c r="BR7" s="29"/>
      <c r="BS7" s="36"/>
      <c r="BT7" s="36"/>
      <c r="BU7" s="36"/>
      <c r="BV7" s="36"/>
    </row>
    <row r="8" spans="1:74" x14ac:dyDescent="0.25">
      <c r="A8" s="39">
        <v>6</v>
      </c>
      <c r="B8" s="39">
        <v>3</v>
      </c>
      <c r="C8" s="37" t="s">
        <v>473</v>
      </c>
      <c r="D8" s="40">
        <f>июль!D8-август!E8</f>
        <v>-105.25161884057971</v>
      </c>
      <c r="E8" s="40">
        <f t="shared" si="0"/>
        <v>0</v>
      </c>
      <c r="F8" s="36"/>
      <c r="G8" s="36"/>
      <c r="H8" s="36"/>
      <c r="I8" s="27"/>
      <c r="J8" s="36"/>
      <c r="K8" s="36"/>
      <c r="L8" s="36"/>
      <c r="M8" s="36"/>
      <c r="N8" s="36"/>
      <c r="O8" s="29"/>
      <c r="P8" s="36"/>
      <c r="Q8" s="29"/>
      <c r="R8" s="36"/>
      <c r="S8" s="36"/>
      <c r="T8" s="36"/>
      <c r="U8" s="36"/>
      <c r="V8" s="36"/>
      <c r="W8" s="36"/>
      <c r="X8" s="36"/>
      <c r="Y8" s="29"/>
      <c r="Z8" s="36"/>
      <c r="AA8" s="66"/>
      <c r="AB8" s="36"/>
      <c r="AC8" s="36"/>
      <c r="AD8" s="36"/>
      <c r="AE8" s="36"/>
      <c r="AF8" s="36"/>
      <c r="AG8" s="36"/>
      <c r="AH8" s="29"/>
      <c r="AI8" s="36"/>
      <c r="AJ8" s="29"/>
      <c r="AK8" s="36"/>
      <c r="AL8" s="36"/>
      <c r="AM8" s="36"/>
      <c r="AN8" s="29"/>
      <c r="AO8" s="36"/>
      <c r="AP8" s="29"/>
      <c r="AQ8" s="36"/>
      <c r="AR8" s="29"/>
      <c r="AS8" s="36"/>
      <c r="AT8" s="36"/>
      <c r="AU8" s="36"/>
      <c r="AV8" s="29"/>
      <c r="AW8" s="36"/>
      <c r="AX8" s="36"/>
      <c r="AY8" s="36"/>
      <c r="AZ8" s="29"/>
      <c r="BA8" s="36"/>
      <c r="BB8" s="36"/>
      <c r="BC8" s="36"/>
      <c r="BD8" s="36"/>
      <c r="BE8" s="36"/>
      <c r="BF8" s="36"/>
      <c r="BG8" s="36"/>
      <c r="BH8" s="36"/>
      <c r="BI8" s="36"/>
      <c r="BJ8" s="29"/>
      <c r="BK8" s="36"/>
      <c r="BL8" s="29"/>
      <c r="BM8" s="36"/>
      <c r="BN8" s="36"/>
      <c r="BO8" s="36"/>
      <c r="BP8" s="29"/>
      <c r="BQ8" s="36"/>
      <c r="BR8" s="29"/>
      <c r="BS8" s="36"/>
      <c r="BT8" s="36"/>
      <c r="BU8" s="36"/>
      <c r="BV8" s="36"/>
    </row>
    <row r="9" spans="1:74" x14ac:dyDescent="0.25">
      <c r="A9" s="39">
        <v>7</v>
      </c>
      <c r="B9" s="39">
        <v>3</v>
      </c>
      <c r="C9" s="37" t="s">
        <v>474</v>
      </c>
      <c r="D9" s="40">
        <f>июль!D9-август!E9</f>
        <v>321.06739200000004</v>
      </c>
      <c r="E9" s="40">
        <f t="shared" si="0"/>
        <v>0</v>
      </c>
      <c r="F9" s="36"/>
      <c r="G9" s="36"/>
      <c r="H9" s="36"/>
      <c r="I9" s="27"/>
      <c r="J9" s="36"/>
      <c r="K9" s="36"/>
      <c r="L9" s="36"/>
      <c r="M9" s="36"/>
      <c r="N9" s="36"/>
      <c r="O9" s="29"/>
      <c r="P9" s="36"/>
      <c r="Q9" s="29"/>
      <c r="R9" s="36"/>
      <c r="S9" s="36"/>
      <c r="T9" s="36"/>
      <c r="U9" s="36"/>
      <c r="V9" s="36"/>
      <c r="W9" s="36"/>
      <c r="X9" s="36"/>
      <c r="Y9" s="29"/>
      <c r="Z9" s="36"/>
      <c r="AA9" s="66"/>
      <c r="AB9" s="36"/>
      <c r="AC9" s="36"/>
      <c r="AD9" s="36"/>
      <c r="AE9" s="36"/>
      <c r="AF9" s="36"/>
      <c r="AG9" s="36"/>
      <c r="AH9" s="29"/>
      <c r="AI9" s="36"/>
      <c r="AJ9" s="29"/>
      <c r="AK9" s="36"/>
      <c r="AL9" s="36"/>
      <c r="AM9" s="36"/>
      <c r="AN9" s="29"/>
      <c r="AO9" s="36"/>
      <c r="AP9" s="29"/>
      <c r="AQ9" s="36"/>
      <c r="AR9" s="29"/>
      <c r="AS9" s="36"/>
      <c r="AT9" s="36"/>
      <c r="AU9" s="36"/>
      <c r="AV9" s="29"/>
      <c r="AW9" s="36"/>
      <c r="AX9" s="36"/>
      <c r="AY9" s="36"/>
      <c r="AZ9" s="29"/>
      <c r="BA9" s="36"/>
      <c r="BB9" s="36"/>
      <c r="BC9" s="36"/>
      <c r="BD9" s="36"/>
      <c r="BE9" s="36"/>
      <c r="BF9" s="36"/>
      <c r="BG9" s="36"/>
      <c r="BH9" s="36"/>
      <c r="BI9" s="36"/>
      <c r="BJ9" s="29"/>
      <c r="BK9" s="36"/>
      <c r="BL9" s="29"/>
      <c r="BM9" s="36"/>
      <c r="BN9" s="36"/>
      <c r="BO9" s="36"/>
      <c r="BP9" s="29"/>
      <c r="BQ9" s="36"/>
      <c r="BR9" s="29"/>
      <c r="BS9" s="36"/>
      <c r="BT9" s="36"/>
      <c r="BU9" s="36"/>
      <c r="BV9" s="36"/>
    </row>
    <row r="10" spans="1:74" x14ac:dyDescent="0.25">
      <c r="A10" s="39">
        <v>8</v>
      </c>
      <c r="B10" s="39">
        <v>3</v>
      </c>
      <c r="C10" s="37" t="s">
        <v>475</v>
      </c>
      <c r="D10" s="40">
        <f>июль!D10-август!E10</f>
        <v>91.845026386473421</v>
      </c>
      <c r="E10" s="40">
        <f t="shared" si="0"/>
        <v>0</v>
      </c>
      <c r="F10" s="36"/>
      <c r="G10" s="36"/>
      <c r="H10" s="36"/>
      <c r="I10" s="27"/>
      <c r="J10" s="36"/>
      <c r="K10" s="36"/>
      <c r="L10" s="36"/>
      <c r="M10" s="36"/>
      <c r="N10" s="36"/>
      <c r="O10" s="29"/>
      <c r="P10" s="36"/>
      <c r="Q10" s="29"/>
      <c r="R10" s="36"/>
      <c r="S10" s="36"/>
      <c r="T10" s="36"/>
      <c r="U10" s="36"/>
      <c r="V10" s="36"/>
      <c r="W10" s="36"/>
      <c r="X10" s="36"/>
      <c r="Y10" s="29"/>
      <c r="Z10" s="36"/>
      <c r="AA10" s="66"/>
      <c r="AB10" s="36"/>
      <c r="AC10" s="36"/>
      <c r="AD10" s="36"/>
      <c r="AE10" s="36"/>
      <c r="AF10" s="36"/>
      <c r="AG10" s="36"/>
      <c r="AH10" s="29"/>
      <c r="AI10" s="36"/>
      <c r="AJ10" s="29"/>
      <c r="AK10" s="36"/>
      <c r="AL10" s="36"/>
      <c r="AM10" s="36"/>
      <c r="AN10" s="29"/>
      <c r="AO10" s="36"/>
      <c r="AP10" s="29"/>
      <c r="AQ10" s="36"/>
      <c r="AR10" s="29"/>
      <c r="AS10" s="36"/>
      <c r="AT10" s="36"/>
      <c r="AU10" s="36"/>
      <c r="AV10" s="29"/>
      <c r="AW10" s="36"/>
      <c r="AX10" s="36"/>
      <c r="AY10" s="36"/>
      <c r="AZ10" s="29"/>
      <c r="BA10" s="36"/>
      <c r="BB10" s="36"/>
      <c r="BC10" s="36"/>
      <c r="BD10" s="36"/>
      <c r="BE10" s="36"/>
      <c r="BF10" s="36"/>
      <c r="BG10" s="36"/>
      <c r="BH10" s="36"/>
      <c r="BI10" s="36"/>
      <c r="BJ10" s="29"/>
      <c r="BK10" s="36"/>
      <c r="BL10" s="29"/>
      <c r="BM10" s="36"/>
      <c r="BN10" s="36"/>
      <c r="BO10" s="36"/>
      <c r="BP10" s="29"/>
      <c r="BQ10" s="36"/>
      <c r="BR10" s="29"/>
      <c r="BS10" s="36"/>
      <c r="BT10" s="36"/>
      <c r="BU10" s="36"/>
      <c r="BV10" s="36"/>
    </row>
    <row r="11" spans="1:74" x14ac:dyDescent="0.25">
      <c r="A11" s="39">
        <v>9</v>
      </c>
      <c r="B11" s="39">
        <v>3</v>
      </c>
      <c r="C11" s="37" t="s">
        <v>476</v>
      </c>
      <c r="D11" s="40">
        <f>июль!D11-август!E11</f>
        <v>262.71656077294688</v>
      </c>
      <c r="E11" s="40">
        <f t="shared" si="0"/>
        <v>0</v>
      </c>
      <c r="F11" s="36"/>
      <c r="G11" s="36"/>
      <c r="H11" s="36"/>
      <c r="I11" s="27"/>
      <c r="J11" s="36"/>
      <c r="K11" s="36"/>
      <c r="L11" s="36"/>
      <c r="M11" s="36"/>
      <c r="N11" s="36"/>
      <c r="O11" s="29"/>
      <c r="P11" s="36"/>
      <c r="Q11" s="29"/>
      <c r="R11" s="36"/>
      <c r="S11" s="36"/>
      <c r="T11" s="36"/>
      <c r="U11" s="36"/>
      <c r="V11" s="36"/>
      <c r="W11" s="36"/>
      <c r="X11" s="36"/>
      <c r="Y11" s="29"/>
      <c r="Z11" s="36"/>
      <c r="AA11" s="66"/>
      <c r="AB11" s="36"/>
      <c r="AC11" s="36"/>
      <c r="AD11" s="36"/>
      <c r="AE11" s="36"/>
      <c r="AF11" s="36"/>
      <c r="AG11" s="36"/>
      <c r="AH11" s="29"/>
      <c r="AI11" s="36"/>
      <c r="AJ11" s="29"/>
      <c r="AK11" s="36"/>
      <c r="AL11" s="36"/>
      <c r="AM11" s="36"/>
      <c r="AN11" s="29"/>
      <c r="AO11" s="36"/>
      <c r="AP11" s="29"/>
      <c r="AQ11" s="36"/>
      <c r="AR11" s="29"/>
      <c r="AS11" s="36"/>
      <c r="AT11" s="36"/>
      <c r="AU11" s="36"/>
      <c r="AV11" s="29"/>
      <c r="AW11" s="36"/>
      <c r="AX11" s="36"/>
      <c r="AY11" s="36"/>
      <c r="AZ11" s="29"/>
      <c r="BA11" s="36"/>
      <c r="BB11" s="36"/>
      <c r="BC11" s="36"/>
      <c r="BD11" s="36"/>
      <c r="BE11" s="36"/>
      <c r="BF11" s="36"/>
      <c r="BG11" s="36"/>
      <c r="BH11" s="36"/>
      <c r="BI11" s="36"/>
      <c r="BJ11" s="29"/>
      <c r="BK11" s="36"/>
      <c r="BL11" s="29"/>
      <c r="BM11" s="36"/>
      <c r="BN11" s="36"/>
      <c r="BO11" s="36"/>
      <c r="BP11" s="29"/>
      <c r="BQ11" s="36"/>
      <c r="BR11" s="29"/>
      <c r="BS11" s="36"/>
      <c r="BT11" s="36"/>
      <c r="BU11" s="36"/>
      <c r="BV11" s="36"/>
    </row>
    <row r="12" spans="1:74" s="86" customFormat="1" x14ac:dyDescent="0.25">
      <c r="A12" s="79">
        <v>10</v>
      </c>
      <c r="B12" s="79">
        <v>3</v>
      </c>
      <c r="C12" s="80" t="s">
        <v>477</v>
      </c>
      <c r="D12" s="81">
        <f>июль!D12-август!E12</f>
        <v>-287.00073658937197</v>
      </c>
      <c r="E12" s="81">
        <f t="shared" si="0"/>
        <v>11.461</v>
      </c>
      <c r="F12" s="82"/>
      <c r="G12" s="82"/>
      <c r="H12" s="82"/>
      <c r="I12" s="83"/>
      <c r="J12" s="82"/>
      <c r="K12" s="82"/>
      <c r="L12" s="82"/>
      <c r="M12" s="82"/>
      <c r="N12" s="82"/>
      <c r="O12" s="84"/>
      <c r="P12" s="82"/>
      <c r="Q12" s="84"/>
      <c r="R12" s="82"/>
      <c r="S12" s="82"/>
      <c r="T12" s="82"/>
      <c r="U12" s="82"/>
      <c r="V12" s="82"/>
      <c r="W12" s="82"/>
      <c r="X12" s="82"/>
      <c r="Y12" s="84"/>
      <c r="Z12" s="82"/>
      <c r="AA12" s="85"/>
      <c r="AB12" s="82"/>
      <c r="AC12" s="82"/>
      <c r="AD12" s="82"/>
      <c r="AE12" s="82"/>
      <c r="AF12" s="82"/>
      <c r="AG12" s="82"/>
      <c r="AH12" s="84"/>
      <c r="AI12" s="82"/>
      <c r="AJ12" s="84"/>
      <c r="AK12" s="82"/>
      <c r="AL12" s="82"/>
      <c r="AM12" s="82"/>
      <c r="AN12" s="84"/>
      <c r="AO12" s="82"/>
      <c r="AP12" s="84"/>
      <c r="AQ12" s="82"/>
      <c r="AR12" s="84"/>
      <c r="AS12" s="82"/>
      <c r="AT12" s="82"/>
      <c r="AU12" s="82"/>
      <c r="AV12" s="84">
        <v>2</v>
      </c>
      <c r="AW12" s="82">
        <v>11.461</v>
      </c>
      <c r="AX12" s="82"/>
      <c r="AY12" s="82"/>
      <c r="AZ12" s="84"/>
      <c r="BA12" s="82"/>
      <c r="BB12" s="82"/>
      <c r="BC12" s="82"/>
      <c r="BD12" s="82"/>
      <c r="BE12" s="82"/>
      <c r="BF12" s="82"/>
      <c r="BG12" s="82"/>
      <c r="BH12" s="82"/>
      <c r="BI12" s="82"/>
      <c r="BJ12" s="84"/>
      <c r="BK12" s="82"/>
      <c r="BL12" s="84"/>
      <c r="BM12" s="82"/>
      <c r="BN12" s="82"/>
      <c r="BO12" s="82"/>
      <c r="BP12" s="84"/>
      <c r="BQ12" s="82"/>
      <c r="BR12" s="84"/>
      <c r="BS12" s="82"/>
      <c r="BT12" s="82"/>
      <c r="BU12" s="82"/>
      <c r="BV12" s="82"/>
    </row>
    <row r="13" spans="1:74" x14ac:dyDescent="0.25">
      <c r="A13" s="39">
        <v>11</v>
      </c>
      <c r="B13" s="39">
        <v>3</v>
      </c>
      <c r="C13" s="37" t="s">
        <v>478</v>
      </c>
      <c r="D13" s="40">
        <f>июль!D13-август!E13</f>
        <v>-15.264091449275398</v>
      </c>
      <c r="E13" s="40">
        <f t="shared" si="0"/>
        <v>0</v>
      </c>
      <c r="F13" s="36"/>
      <c r="G13" s="36"/>
      <c r="H13" s="36"/>
      <c r="I13" s="27"/>
      <c r="J13" s="36"/>
      <c r="K13" s="36"/>
      <c r="L13" s="36"/>
      <c r="M13" s="36"/>
      <c r="N13" s="36"/>
      <c r="O13" s="29"/>
      <c r="P13" s="36"/>
      <c r="Q13" s="29"/>
      <c r="R13" s="36"/>
      <c r="S13" s="36"/>
      <c r="T13" s="36"/>
      <c r="U13" s="36"/>
      <c r="V13" s="36"/>
      <c r="W13" s="36"/>
      <c r="X13" s="36"/>
      <c r="Y13" s="29"/>
      <c r="Z13" s="36"/>
      <c r="AA13" s="66"/>
      <c r="AB13" s="36"/>
      <c r="AC13" s="36"/>
      <c r="AD13" s="36"/>
      <c r="AE13" s="36"/>
      <c r="AF13" s="36"/>
      <c r="AG13" s="36"/>
      <c r="AH13" s="29"/>
      <c r="AI13" s="36"/>
      <c r="AJ13" s="29"/>
      <c r="AK13" s="36"/>
      <c r="AL13" s="36"/>
      <c r="AM13" s="36"/>
      <c r="AN13" s="29"/>
      <c r="AO13" s="36"/>
      <c r="AP13" s="29"/>
      <c r="AQ13" s="36"/>
      <c r="AR13" s="29"/>
      <c r="AS13" s="36"/>
      <c r="AT13" s="36"/>
      <c r="AU13" s="36"/>
      <c r="AV13" s="29"/>
      <c r="AW13" s="36"/>
      <c r="AX13" s="36"/>
      <c r="AY13" s="36"/>
      <c r="AZ13" s="29"/>
      <c r="BA13" s="36"/>
      <c r="BB13" s="36"/>
      <c r="BC13" s="36"/>
      <c r="BD13" s="36"/>
      <c r="BE13" s="36"/>
      <c r="BF13" s="36"/>
      <c r="BG13" s="36"/>
      <c r="BH13" s="36"/>
      <c r="BI13" s="36"/>
      <c r="BJ13" s="29"/>
      <c r="BK13" s="36"/>
      <c r="BL13" s="29"/>
      <c r="BM13" s="36"/>
      <c r="BN13" s="36"/>
      <c r="BO13" s="36"/>
      <c r="BP13" s="29"/>
      <c r="BQ13" s="36"/>
      <c r="BR13" s="29"/>
      <c r="BS13" s="36"/>
      <c r="BT13" s="36"/>
      <c r="BU13" s="36"/>
      <c r="BV13" s="36"/>
    </row>
    <row r="14" spans="1:74" x14ac:dyDescent="0.25">
      <c r="A14" s="39">
        <v>12</v>
      </c>
      <c r="B14" s="39">
        <v>3</v>
      </c>
      <c r="C14" s="37" t="s">
        <v>479</v>
      </c>
      <c r="D14" s="40">
        <f>июль!D14-август!E14</f>
        <v>-705.84744787439604</v>
      </c>
      <c r="E14" s="40">
        <f t="shared" si="0"/>
        <v>0</v>
      </c>
      <c r="F14" s="36"/>
      <c r="G14" s="36"/>
      <c r="H14" s="36"/>
      <c r="I14" s="27"/>
      <c r="J14" s="36"/>
      <c r="K14" s="36"/>
      <c r="L14" s="36"/>
      <c r="M14" s="36"/>
      <c r="N14" s="36"/>
      <c r="O14" s="29"/>
      <c r="P14" s="36"/>
      <c r="Q14" s="29"/>
      <c r="R14" s="36"/>
      <c r="S14" s="36"/>
      <c r="T14" s="36"/>
      <c r="U14" s="36"/>
      <c r="V14" s="36"/>
      <c r="W14" s="36"/>
      <c r="X14" s="36"/>
      <c r="Y14" s="29"/>
      <c r="Z14" s="36"/>
      <c r="AA14" s="66"/>
      <c r="AB14" s="36"/>
      <c r="AC14" s="36"/>
      <c r="AD14" s="36"/>
      <c r="AE14" s="36"/>
      <c r="AF14" s="36"/>
      <c r="AG14" s="36"/>
      <c r="AH14" s="29"/>
      <c r="AI14" s="36"/>
      <c r="AJ14" s="29"/>
      <c r="AK14" s="36"/>
      <c r="AL14" s="36"/>
      <c r="AM14" s="36"/>
      <c r="AN14" s="29"/>
      <c r="AO14" s="36"/>
      <c r="AP14" s="29"/>
      <c r="AQ14" s="36"/>
      <c r="AR14" s="29"/>
      <c r="AS14" s="36"/>
      <c r="AT14" s="36"/>
      <c r="AU14" s="36"/>
      <c r="AV14" s="29"/>
      <c r="AW14" s="36"/>
      <c r="AX14" s="36"/>
      <c r="AY14" s="36"/>
      <c r="AZ14" s="29"/>
      <c r="BA14" s="36"/>
      <c r="BB14" s="36"/>
      <c r="BC14" s="36"/>
      <c r="BD14" s="36"/>
      <c r="BE14" s="36"/>
      <c r="BF14" s="36"/>
      <c r="BG14" s="36"/>
      <c r="BH14" s="36"/>
      <c r="BI14" s="36"/>
      <c r="BJ14" s="29"/>
      <c r="BK14" s="36"/>
      <c r="BL14" s="29"/>
      <c r="BM14" s="36"/>
      <c r="BN14" s="36"/>
      <c r="BO14" s="36"/>
      <c r="BP14" s="29"/>
      <c r="BQ14" s="36"/>
      <c r="BR14" s="29"/>
      <c r="BS14" s="36"/>
      <c r="BT14" s="36"/>
      <c r="BU14" s="36"/>
      <c r="BV14" s="36"/>
    </row>
    <row r="15" spans="1:74" x14ac:dyDescent="0.25">
      <c r="A15" s="39">
        <v>13</v>
      </c>
      <c r="B15" s="39">
        <v>3</v>
      </c>
      <c r="C15" s="37" t="s">
        <v>480</v>
      </c>
      <c r="D15" s="40">
        <f>июль!D15-август!E15</f>
        <v>472.83167921739124</v>
      </c>
      <c r="E15" s="40">
        <f t="shared" si="0"/>
        <v>0</v>
      </c>
      <c r="F15" s="36"/>
      <c r="G15" s="36"/>
      <c r="H15" s="36"/>
      <c r="I15" s="27"/>
      <c r="J15" s="36"/>
      <c r="K15" s="36"/>
      <c r="L15" s="36"/>
      <c r="M15" s="36"/>
      <c r="N15" s="36"/>
      <c r="O15" s="29"/>
      <c r="P15" s="36"/>
      <c r="Q15" s="29"/>
      <c r="R15" s="36"/>
      <c r="S15" s="36"/>
      <c r="T15" s="36"/>
      <c r="U15" s="36"/>
      <c r="V15" s="36"/>
      <c r="W15" s="36"/>
      <c r="X15" s="36"/>
      <c r="Y15" s="29"/>
      <c r="Z15" s="36"/>
      <c r="AA15" s="66"/>
      <c r="AB15" s="36"/>
      <c r="AC15" s="36"/>
      <c r="AD15" s="36"/>
      <c r="AE15" s="36"/>
      <c r="AF15" s="36"/>
      <c r="AG15" s="36"/>
      <c r="AH15" s="29"/>
      <c r="AI15" s="36"/>
      <c r="AJ15" s="29"/>
      <c r="AK15" s="36"/>
      <c r="AL15" s="36"/>
      <c r="AM15" s="36"/>
      <c r="AN15" s="29"/>
      <c r="AO15" s="36"/>
      <c r="AP15" s="29"/>
      <c r="AQ15" s="36"/>
      <c r="AR15" s="29"/>
      <c r="AS15" s="36"/>
      <c r="AT15" s="36"/>
      <c r="AU15" s="36"/>
      <c r="AV15" s="29"/>
      <c r="AW15" s="36"/>
      <c r="AX15" s="36"/>
      <c r="AY15" s="36"/>
      <c r="AZ15" s="29"/>
      <c r="BA15" s="36"/>
      <c r="BB15" s="36"/>
      <c r="BC15" s="36"/>
      <c r="BD15" s="36"/>
      <c r="BE15" s="36"/>
      <c r="BF15" s="36"/>
      <c r="BG15" s="36"/>
      <c r="BH15" s="36"/>
      <c r="BI15" s="36"/>
      <c r="BJ15" s="29"/>
      <c r="BK15" s="36"/>
      <c r="BL15" s="29"/>
      <c r="BM15" s="36"/>
      <c r="BN15" s="36"/>
      <c r="BO15" s="36"/>
      <c r="BP15" s="29"/>
      <c r="BQ15" s="36"/>
      <c r="BR15" s="29"/>
      <c r="BS15" s="36"/>
      <c r="BT15" s="36"/>
      <c r="BU15" s="36"/>
      <c r="BV15" s="36"/>
    </row>
    <row r="16" spans="1:74" x14ac:dyDescent="0.25">
      <c r="A16" s="39">
        <v>14</v>
      </c>
      <c r="B16" s="39">
        <v>3</v>
      </c>
      <c r="C16" s="37" t="s">
        <v>481</v>
      </c>
      <c r="D16" s="40">
        <f>июль!D16-август!E16</f>
        <v>102.28406877294687</v>
      </c>
      <c r="E16" s="40">
        <f t="shared" si="0"/>
        <v>0</v>
      </c>
      <c r="F16" s="36"/>
      <c r="G16" s="36"/>
      <c r="H16" s="36"/>
      <c r="I16" s="27"/>
      <c r="J16" s="36"/>
      <c r="K16" s="36"/>
      <c r="L16" s="36"/>
      <c r="M16" s="36"/>
      <c r="N16" s="36"/>
      <c r="O16" s="29"/>
      <c r="P16" s="36"/>
      <c r="Q16" s="29"/>
      <c r="R16" s="36"/>
      <c r="S16" s="36"/>
      <c r="T16" s="36"/>
      <c r="U16" s="36"/>
      <c r="V16" s="36"/>
      <c r="W16" s="36"/>
      <c r="X16" s="36"/>
      <c r="Y16" s="29"/>
      <c r="Z16" s="36"/>
      <c r="AA16" s="66"/>
      <c r="AB16" s="36"/>
      <c r="AC16" s="36"/>
      <c r="AD16" s="36"/>
      <c r="AE16" s="36"/>
      <c r="AF16" s="36"/>
      <c r="AG16" s="36"/>
      <c r="AH16" s="29"/>
      <c r="AI16" s="36"/>
      <c r="AJ16" s="29"/>
      <c r="AK16" s="36"/>
      <c r="AL16" s="36"/>
      <c r="AM16" s="36"/>
      <c r="AN16" s="29"/>
      <c r="AO16" s="36"/>
      <c r="AP16" s="29"/>
      <c r="AQ16" s="36"/>
      <c r="AR16" s="29"/>
      <c r="AS16" s="36"/>
      <c r="AT16" s="36"/>
      <c r="AU16" s="36"/>
      <c r="AV16" s="29"/>
      <c r="AW16" s="36"/>
      <c r="AX16" s="36"/>
      <c r="AY16" s="36"/>
      <c r="AZ16" s="29"/>
      <c r="BA16" s="36"/>
      <c r="BB16" s="36"/>
      <c r="BC16" s="36"/>
      <c r="BD16" s="36"/>
      <c r="BE16" s="36"/>
      <c r="BF16" s="36"/>
      <c r="BG16" s="36"/>
      <c r="BH16" s="36"/>
      <c r="BI16" s="36"/>
      <c r="BJ16" s="29"/>
      <c r="BK16" s="36"/>
      <c r="BL16" s="29"/>
      <c r="BM16" s="36"/>
      <c r="BN16" s="36"/>
      <c r="BO16" s="36"/>
      <c r="BP16" s="29"/>
      <c r="BQ16" s="36"/>
      <c r="BR16" s="29"/>
      <c r="BS16" s="36"/>
      <c r="BT16" s="36"/>
      <c r="BU16" s="36"/>
      <c r="BV16" s="36"/>
    </row>
    <row r="17" spans="1:75" x14ac:dyDescent="0.25">
      <c r="A17" s="39">
        <v>15</v>
      </c>
      <c r="B17" s="39">
        <v>3</v>
      </c>
      <c r="C17" s="37" t="s">
        <v>482</v>
      </c>
      <c r="D17" s="40">
        <f>июль!D17-август!E17</f>
        <v>-506.39715451207724</v>
      </c>
      <c r="E17" s="40">
        <f t="shared" si="0"/>
        <v>0</v>
      </c>
      <c r="F17" s="36"/>
      <c r="G17" s="36"/>
      <c r="H17" s="36"/>
      <c r="I17" s="27"/>
      <c r="J17" s="36"/>
      <c r="K17" s="36"/>
      <c r="L17" s="36"/>
      <c r="M17" s="36"/>
      <c r="N17" s="36"/>
      <c r="O17" s="29"/>
      <c r="P17" s="36"/>
      <c r="Q17" s="29"/>
      <c r="R17" s="36"/>
      <c r="S17" s="36"/>
      <c r="T17" s="36"/>
      <c r="U17" s="36"/>
      <c r="V17" s="36"/>
      <c r="W17" s="36"/>
      <c r="X17" s="36"/>
      <c r="Y17" s="29"/>
      <c r="Z17" s="36"/>
      <c r="AA17" s="66"/>
      <c r="AB17" s="36"/>
      <c r="AC17" s="36"/>
      <c r="AD17" s="36"/>
      <c r="AE17" s="36"/>
      <c r="AF17" s="36"/>
      <c r="AG17" s="36"/>
      <c r="AH17" s="29"/>
      <c r="AI17" s="36"/>
      <c r="AJ17" s="29"/>
      <c r="AK17" s="36"/>
      <c r="AL17" s="36"/>
      <c r="AM17" s="36"/>
      <c r="AN17" s="29"/>
      <c r="AO17" s="36"/>
      <c r="AP17" s="29"/>
      <c r="AQ17" s="36"/>
      <c r="AR17" s="29"/>
      <c r="AS17" s="36"/>
      <c r="AT17" s="36"/>
      <c r="AU17" s="36"/>
      <c r="AV17" s="29"/>
      <c r="AW17" s="36"/>
      <c r="AX17" s="36"/>
      <c r="AY17" s="36"/>
      <c r="AZ17" s="29"/>
      <c r="BA17" s="36"/>
      <c r="BB17" s="36"/>
      <c r="BC17" s="36"/>
      <c r="BD17" s="36"/>
      <c r="BE17" s="36"/>
      <c r="BF17" s="36"/>
      <c r="BG17" s="36"/>
      <c r="BH17" s="36"/>
      <c r="BI17" s="36"/>
      <c r="BJ17" s="29"/>
      <c r="BK17" s="36"/>
      <c r="BL17" s="29"/>
      <c r="BM17" s="36"/>
      <c r="BN17" s="36"/>
      <c r="BO17" s="36"/>
      <c r="BP17" s="29"/>
      <c r="BQ17" s="36"/>
      <c r="BR17" s="29"/>
      <c r="BS17" s="36"/>
      <c r="BT17" s="36"/>
      <c r="BU17" s="36"/>
      <c r="BV17" s="36"/>
    </row>
    <row r="18" spans="1:75" x14ac:dyDescent="0.25">
      <c r="A18" s="39">
        <v>16</v>
      </c>
      <c r="B18" s="39">
        <v>1</v>
      </c>
      <c r="C18" s="37" t="s">
        <v>483</v>
      </c>
      <c r="D18" s="40">
        <f>июль!D18-август!E18</f>
        <v>196.92632924637684</v>
      </c>
      <c r="E18" s="40">
        <f t="shared" si="0"/>
        <v>0</v>
      </c>
      <c r="F18" s="36"/>
      <c r="G18" s="36"/>
      <c r="H18" s="36"/>
      <c r="I18" s="27"/>
      <c r="J18" s="36"/>
      <c r="K18" s="36"/>
      <c r="L18" s="36"/>
      <c r="M18" s="36"/>
      <c r="N18" s="36"/>
      <c r="O18" s="29"/>
      <c r="P18" s="36"/>
      <c r="Q18" s="29"/>
      <c r="R18" s="36"/>
      <c r="S18" s="36"/>
      <c r="T18" s="36"/>
      <c r="U18" s="36"/>
      <c r="V18" s="36"/>
      <c r="W18" s="36"/>
      <c r="X18" s="36"/>
      <c r="Y18" s="29"/>
      <c r="Z18" s="36"/>
      <c r="AA18" s="66"/>
      <c r="AB18" s="36"/>
      <c r="AC18" s="36"/>
      <c r="AD18" s="36"/>
      <c r="AE18" s="36"/>
      <c r="AF18" s="36"/>
      <c r="AG18" s="36"/>
      <c r="AH18" s="29"/>
      <c r="AI18" s="36"/>
      <c r="AJ18" s="29"/>
      <c r="AK18" s="36"/>
      <c r="AL18" s="36"/>
      <c r="AM18" s="36"/>
      <c r="AN18" s="29"/>
      <c r="AO18" s="36"/>
      <c r="AP18" s="29"/>
      <c r="AQ18" s="36"/>
      <c r="AR18" s="29"/>
      <c r="AS18" s="36"/>
      <c r="AT18" s="36"/>
      <c r="AU18" s="36"/>
      <c r="AV18" s="29"/>
      <c r="AW18" s="36"/>
      <c r="AX18" s="36"/>
      <c r="AY18" s="36"/>
      <c r="AZ18" s="29"/>
      <c r="BA18" s="36"/>
      <c r="BB18" s="36"/>
      <c r="BC18" s="36"/>
      <c r="BD18" s="36"/>
      <c r="BE18" s="36"/>
      <c r="BF18" s="36"/>
      <c r="BG18" s="36"/>
      <c r="BH18" s="36"/>
      <c r="BI18" s="36"/>
      <c r="BJ18" s="29"/>
      <c r="BK18" s="36"/>
      <c r="BL18" s="29"/>
      <c r="BM18" s="36"/>
      <c r="BN18" s="36"/>
      <c r="BO18" s="36"/>
      <c r="BP18" s="29"/>
      <c r="BQ18" s="36"/>
      <c r="BR18" s="29"/>
      <c r="BS18" s="36"/>
      <c r="BT18" s="36"/>
      <c r="BU18" s="36"/>
      <c r="BV18" s="36"/>
    </row>
    <row r="19" spans="1:75" s="86" customFormat="1" x14ac:dyDescent="0.25">
      <c r="A19" s="79">
        <v>17</v>
      </c>
      <c r="B19" s="79">
        <v>2</v>
      </c>
      <c r="C19" s="80" t="s">
        <v>484</v>
      </c>
      <c r="D19" s="81">
        <f>июль!D19-август!E19</f>
        <v>221.21525689855068</v>
      </c>
      <c r="E19" s="81">
        <f t="shared" si="0"/>
        <v>2.778</v>
      </c>
      <c r="F19" s="82"/>
      <c r="G19" s="82"/>
      <c r="H19" s="82"/>
      <c r="I19" s="83"/>
      <c r="J19" s="82"/>
      <c r="K19" s="82"/>
      <c r="L19" s="82"/>
      <c r="M19" s="82"/>
      <c r="N19" s="82"/>
      <c r="O19" s="84"/>
      <c r="P19" s="82"/>
      <c r="Q19" s="84"/>
      <c r="R19" s="82"/>
      <c r="S19" s="82"/>
      <c r="T19" s="82"/>
      <c r="U19" s="82"/>
      <c r="V19" s="82"/>
      <c r="W19" s="82"/>
      <c r="X19" s="82"/>
      <c r="Y19" s="84"/>
      <c r="Z19" s="82"/>
      <c r="AA19" s="85"/>
      <c r="AB19" s="82"/>
      <c r="AC19" s="82"/>
      <c r="AD19" s="82"/>
      <c r="AE19" s="82"/>
      <c r="AF19" s="82"/>
      <c r="AG19" s="82"/>
      <c r="AH19" s="84"/>
      <c r="AI19" s="82"/>
      <c r="AJ19" s="84"/>
      <c r="AK19" s="82"/>
      <c r="AL19" s="82"/>
      <c r="AM19" s="82"/>
      <c r="AN19" s="84"/>
      <c r="AO19" s="82"/>
      <c r="AP19" s="84"/>
      <c r="AQ19" s="82"/>
      <c r="AR19" s="84"/>
      <c r="AS19" s="82"/>
      <c r="AT19" s="82"/>
      <c r="AU19" s="82"/>
      <c r="AV19" s="84"/>
      <c r="AW19" s="82"/>
      <c r="AX19" s="82"/>
      <c r="AY19" s="82"/>
      <c r="AZ19" s="84"/>
      <c r="BA19" s="82"/>
      <c r="BB19" s="82"/>
      <c r="BC19" s="82"/>
      <c r="BD19" s="82"/>
      <c r="BE19" s="82"/>
      <c r="BF19" s="82">
        <v>2E-3</v>
      </c>
      <c r="BG19" s="82">
        <v>2.778</v>
      </c>
      <c r="BH19" s="82"/>
      <c r="BI19" s="82"/>
      <c r="BJ19" s="84"/>
      <c r="BK19" s="82"/>
      <c r="BL19" s="84"/>
      <c r="BM19" s="82"/>
      <c r="BN19" s="82"/>
      <c r="BO19" s="82"/>
      <c r="BP19" s="84"/>
      <c r="BQ19" s="82"/>
      <c r="BR19" s="84"/>
      <c r="BS19" s="82"/>
      <c r="BT19" s="82"/>
      <c r="BU19" s="82"/>
      <c r="BV19" s="82"/>
    </row>
    <row r="20" spans="1:75" x14ac:dyDescent="0.25">
      <c r="A20" s="39">
        <v>18</v>
      </c>
      <c r="B20" s="39">
        <v>2</v>
      </c>
      <c r="C20" s="37" t="s">
        <v>939</v>
      </c>
      <c r="D20" s="40">
        <f>июль!D20-август!E20</f>
        <v>646.64836769082126</v>
      </c>
      <c r="E20" s="40">
        <f t="shared" si="0"/>
        <v>0</v>
      </c>
      <c r="F20" s="36"/>
      <c r="G20" s="36"/>
      <c r="H20" s="36"/>
      <c r="I20" s="27"/>
      <c r="J20" s="36"/>
      <c r="K20" s="36"/>
      <c r="L20" s="36"/>
      <c r="M20" s="36"/>
      <c r="N20" s="36"/>
      <c r="O20" s="29"/>
      <c r="P20" s="36"/>
      <c r="Q20" s="29"/>
      <c r="R20" s="36"/>
      <c r="S20" s="36"/>
      <c r="T20" s="36"/>
      <c r="U20" s="36"/>
      <c r="V20" s="36"/>
      <c r="W20" s="36"/>
      <c r="X20" s="36"/>
      <c r="Y20" s="29"/>
      <c r="Z20" s="36"/>
      <c r="AA20" s="66"/>
      <c r="AB20" s="36"/>
      <c r="AC20" s="36"/>
      <c r="AD20" s="36"/>
      <c r="AE20" s="36"/>
      <c r="AF20" s="36"/>
      <c r="AG20" s="36"/>
      <c r="AH20" s="29"/>
      <c r="AI20" s="36"/>
      <c r="AJ20" s="29"/>
      <c r="AK20" s="36"/>
      <c r="AL20" s="36"/>
      <c r="AM20" s="36"/>
      <c r="AN20" s="29"/>
      <c r="AO20" s="36"/>
      <c r="AP20" s="29"/>
      <c r="AQ20" s="36"/>
      <c r="AR20" s="29"/>
      <c r="AS20" s="36"/>
      <c r="AT20" s="36"/>
      <c r="AU20" s="36"/>
      <c r="AV20" s="29"/>
      <c r="AW20" s="36"/>
      <c r="AX20" s="36"/>
      <c r="AY20" s="36"/>
      <c r="AZ20" s="29"/>
      <c r="BA20" s="36"/>
      <c r="BB20" s="36"/>
      <c r="BC20" s="36"/>
      <c r="BD20" s="36"/>
      <c r="BE20" s="36"/>
      <c r="BF20" s="36"/>
      <c r="BG20" s="36"/>
      <c r="BH20" s="36"/>
      <c r="BI20" s="36"/>
      <c r="BJ20" s="29"/>
      <c r="BK20" s="36"/>
      <c r="BL20" s="29"/>
      <c r="BM20" s="36"/>
      <c r="BN20" s="36"/>
      <c r="BO20" s="36"/>
      <c r="BP20" s="29"/>
      <c r="BQ20" s="36"/>
      <c r="BR20" s="29"/>
      <c r="BS20" s="36"/>
      <c r="BT20" s="36"/>
      <c r="BU20" s="36"/>
      <c r="BV20" s="36"/>
    </row>
    <row r="21" spans="1:75" s="86" customFormat="1" x14ac:dyDescent="0.25">
      <c r="A21" s="79">
        <v>19</v>
      </c>
      <c r="B21" s="79">
        <v>2</v>
      </c>
      <c r="C21" s="80" t="s">
        <v>485</v>
      </c>
      <c r="D21" s="81">
        <f>июль!D21-август!E21</f>
        <v>1481.0795928888888</v>
      </c>
      <c r="E21" s="81">
        <f t="shared" si="0"/>
        <v>7.4590000000000005</v>
      </c>
      <c r="F21" s="82"/>
      <c r="G21" s="82"/>
      <c r="H21" s="82"/>
      <c r="I21" s="83"/>
      <c r="J21" s="82"/>
      <c r="K21" s="82"/>
      <c r="L21" s="82"/>
      <c r="M21" s="82"/>
      <c r="N21" s="82"/>
      <c r="O21" s="84"/>
      <c r="P21" s="82"/>
      <c r="Q21" s="84"/>
      <c r="R21" s="82"/>
      <c r="S21" s="82"/>
      <c r="T21" s="82"/>
      <c r="U21" s="82"/>
      <c r="V21" s="82"/>
      <c r="W21" s="82"/>
      <c r="X21" s="82"/>
      <c r="Y21" s="84"/>
      <c r="Z21" s="82"/>
      <c r="AA21" s="85"/>
      <c r="AB21" s="82"/>
      <c r="AC21" s="82"/>
      <c r="AD21" s="82"/>
      <c r="AE21" s="82"/>
      <c r="AF21" s="82"/>
      <c r="AG21" s="82"/>
      <c r="AH21" s="84"/>
      <c r="AI21" s="82"/>
      <c r="AJ21" s="84"/>
      <c r="AK21" s="82"/>
      <c r="AL21" s="82"/>
      <c r="AM21" s="82"/>
      <c r="AN21" s="84"/>
      <c r="AO21" s="82"/>
      <c r="AP21" s="84"/>
      <c r="AQ21" s="82"/>
      <c r="AR21" s="84"/>
      <c r="AS21" s="82"/>
      <c r="AT21" s="82"/>
      <c r="AU21" s="82"/>
      <c r="AV21" s="84"/>
      <c r="AW21" s="82"/>
      <c r="AX21" s="82">
        <v>0.01</v>
      </c>
      <c r="AY21" s="82">
        <v>6.0490000000000004</v>
      </c>
      <c r="AZ21" s="84"/>
      <c r="BA21" s="82"/>
      <c r="BB21" s="82"/>
      <c r="BC21" s="82"/>
      <c r="BD21" s="82"/>
      <c r="BE21" s="82"/>
      <c r="BF21" s="82"/>
      <c r="BG21" s="82"/>
      <c r="BH21" s="82"/>
      <c r="BI21" s="82"/>
      <c r="BJ21" s="84"/>
      <c r="BK21" s="82"/>
      <c r="BL21" s="84"/>
      <c r="BM21" s="82"/>
      <c r="BN21" s="82"/>
      <c r="BO21" s="82"/>
      <c r="BP21" s="84"/>
      <c r="BQ21" s="82"/>
      <c r="BR21" s="84"/>
      <c r="BS21" s="82"/>
      <c r="BT21" s="82"/>
      <c r="BU21" s="82"/>
      <c r="BV21" s="82">
        <v>1.41</v>
      </c>
      <c r="BW21" s="86" t="s">
        <v>1175</v>
      </c>
    </row>
    <row r="22" spans="1:75" x14ac:dyDescent="0.25">
      <c r="A22" s="39">
        <v>20</v>
      </c>
      <c r="B22" s="39">
        <v>2</v>
      </c>
      <c r="C22" s="37" t="s">
        <v>486</v>
      </c>
      <c r="D22" s="40">
        <f>июль!D22-август!E22</f>
        <v>340.11386298550747</v>
      </c>
      <c r="E22" s="40">
        <f t="shared" si="0"/>
        <v>0</v>
      </c>
      <c r="F22" s="36"/>
      <c r="G22" s="36"/>
      <c r="H22" s="36"/>
      <c r="I22" s="27"/>
      <c r="J22" s="36"/>
      <c r="K22" s="36"/>
      <c r="L22" s="36"/>
      <c r="M22" s="36"/>
      <c r="N22" s="36"/>
      <c r="O22" s="29"/>
      <c r="P22" s="36"/>
      <c r="Q22" s="29"/>
      <c r="R22" s="36"/>
      <c r="S22" s="36"/>
      <c r="T22" s="36"/>
      <c r="U22" s="36"/>
      <c r="V22" s="36"/>
      <c r="W22" s="36"/>
      <c r="X22" s="36"/>
      <c r="Y22" s="29"/>
      <c r="Z22" s="36"/>
      <c r="AA22" s="66"/>
      <c r="AB22" s="36"/>
      <c r="AC22" s="36"/>
      <c r="AD22" s="36"/>
      <c r="AE22" s="36"/>
      <c r="AF22" s="36"/>
      <c r="AG22" s="36"/>
      <c r="AH22" s="29"/>
      <c r="AI22" s="36"/>
      <c r="AJ22" s="29"/>
      <c r="AK22" s="36"/>
      <c r="AL22" s="36"/>
      <c r="AM22" s="36"/>
      <c r="AN22" s="29"/>
      <c r="AO22" s="36"/>
      <c r="AP22" s="29"/>
      <c r="AQ22" s="36"/>
      <c r="AR22" s="29"/>
      <c r="AS22" s="36"/>
      <c r="AT22" s="36"/>
      <c r="AU22" s="36"/>
      <c r="AV22" s="29"/>
      <c r="AW22" s="36"/>
      <c r="AX22" s="36"/>
      <c r="AY22" s="36"/>
      <c r="AZ22" s="29"/>
      <c r="BA22" s="36"/>
      <c r="BB22" s="36"/>
      <c r="BC22" s="36"/>
      <c r="BD22" s="36"/>
      <c r="BE22" s="36"/>
      <c r="BF22" s="36"/>
      <c r="BG22" s="36"/>
      <c r="BH22" s="36"/>
      <c r="BI22" s="36"/>
      <c r="BJ22" s="29"/>
      <c r="BK22" s="36"/>
      <c r="BL22" s="29"/>
      <c r="BM22" s="36"/>
      <c r="BN22" s="36"/>
      <c r="BO22" s="36"/>
      <c r="BP22" s="29"/>
      <c r="BQ22" s="36"/>
      <c r="BR22" s="29"/>
      <c r="BS22" s="36"/>
      <c r="BT22" s="36"/>
      <c r="BU22" s="36"/>
      <c r="BV22" s="36"/>
    </row>
    <row r="23" spans="1:75" s="86" customFormat="1" x14ac:dyDescent="0.25">
      <c r="A23" s="79">
        <v>21</v>
      </c>
      <c r="B23" s="79">
        <v>2</v>
      </c>
      <c r="C23" s="80" t="s">
        <v>487</v>
      </c>
      <c r="D23" s="81">
        <f>июль!D23-август!E23</f>
        <v>-635.55295285024215</v>
      </c>
      <c r="E23" s="81">
        <f t="shared" si="0"/>
        <v>83.763999999999996</v>
      </c>
      <c r="F23" s="82"/>
      <c r="G23" s="82"/>
      <c r="H23" s="82"/>
      <c r="I23" s="83"/>
      <c r="J23" s="82"/>
      <c r="K23" s="82"/>
      <c r="L23" s="82"/>
      <c r="M23" s="82"/>
      <c r="N23" s="82"/>
      <c r="O23" s="84"/>
      <c r="P23" s="82"/>
      <c r="Q23" s="84"/>
      <c r="R23" s="82"/>
      <c r="S23" s="82"/>
      <c r="T23" s="82"/>
      <c r="U23" s="82">
        <v>3.7999999999999999E-2</v>
      </c>
      <c r="V23" s="82">
        <v>83.763999999999996</v>
      </c>
      <c r="W23" s="82"/>
      <c r="X23" s="82"/>
      <c r="Y23" s="84"/>
      <c r="Z23" s="82"/>
      <c r="AA23" s="85"/>
      <c r="AB23" s="82"/>
      <c r="AC23" s="82"/>
      <c r="AD23" s="82"/>
      <c r="AE23" s="82"/>
      <c r="AF23" s="82"/>
      <c r="AG23" s="82"/>
      <c r="AH23" s="84"/>
      <c r="AI23" s="82"/>
      <c r="AJ23" s="84"/>
      <c r="AK23" s="82"/>
      <c r="AL23" s="82"/>
      <c r="AM23" s="82"/>
      <c r="AN23" s="84"/>
      <c r="AO23" s="82"/>
      <c r="AP23" s="84"/>
      <c r="AQ23" s="82"/>
      <c r="AR23" s="84"/>
      <c r="AS23" s="82"/>
      <c r="AT23" s="82"/>
      <c r="AU23" s="82"/>
      <c r="AV23" s="84"/>
      <c r="AW23" s="82"/>
      <c r="AX23" s="82"/>
      <c r="AY23" s="82"/>
      <c r="AZ23" s="84"/>
      <c r="BA23" s="82"/>
      <c r="BB23" s="82"/>
      <c r="BC23" s="82"/>
      <c r="BD23" s="82"/>
      <c r="BE23" s="82"/>
      <c r="BF23" s="82"/>
      <c r="BG23" s="82"/>
      <c r="BH23" s="82"/>
      <c r="BI23" s="82"/>
      <c r="BJ23" s="84"/>
      <c r="BK23" s="82"/>
      <c r="BL23" s="84"/>
      <c r="BM23" s="82"/>
      <c r="BN23" s="82"/>
      <c r="BO23" s="82"/>
      <c r="BP23" s="84"/>
      <c r="BQ23" s="82"/>
      <c r="BR23" s="84"/>
      <c r="BS23" s="82"/>
      <c r="BT23" s="82"/>
      <c r="BU23" s="82"/>
      <c r="BV23" s="82"/>
    </row>
    <row r="24" spans="1:75" ht="15.75" customHeight="1" x14ac:dyDescent="0.25">
      <c r="A24" s="39">
        <v>22</v>
      </c>
      <c r="B24" s="39">
        <v>2</v>
      </c>
      <c r="C24" s="37" t="s">
        <v>488</v>
      </c>
      <c r="D24" s="40">
        <f>июль!D24-август!E24</f>
        <v>459.9614444444444</v>
      </c>
      <c r="E24" s="40">
        <f t="shared" si="0"/>
        <v>0</v>
      </c>
      <c r="F24" s="36"/>
      <c r="G24" s="36"/>
      <c r="H24" s="36"/>
      <c r="I24" s="27"/>
      <c r="J24" s="36"/>
      <c r="K24" s="36"/>
      <c r="L24" s="36"/>
      <c r="M24" s="36"/>
      <c r="N24" s="36"/>
      <c r="O24" s="29"/>
      <c r="P24" s="36"/>
      <c r="Q24" s="29"/>
      <c r="R24" s="36"/>
      <c r="S24" s="36"/>
      <c r="T24" s="36"/>
      <c r="U24" s="36"/>
      <c r="V24" s="36"/>
      <c r="W24" s="36"/>
      <c r="X24" s="36"/>
      <c r="Y24" s="29"/>
      <c r="Z24" s="36"/>
      <c r="AA24" s="66"/>
      <c r="AB24" s="36"/>
      <c r="AC24" s="36"/>
      <c r="AD24" s="36"/>
      <c r="AE24" s="36"/>
      <c r="AF24" s="36"/>
      <c r="AG24" s="36"/>
      <c r="AH24" s="29"/>
      <c r="AI24" s="36"/>
      <c r="AJ24" s="29"/>
      <c r="AK24" s="36"/>
      <c r="AL24" s="36"/>
      <c r="AM24" s="36"/>
      <c r="AN24" s="29"/>
      <c r="AO24" s="36"/>
      <c r="AP24" s="29"/>
      <c r="AQ24" s="36"/>
      <c r="AR24" s="29"/>
      <c r="AS24" s="36"/>
      <c r="AT24" s="36"/>
      <c r="AU24" s="36"/>
      <c r="AV24" s="29"/>
      <c r="AW24" s="36"/>
      <c r="AX24" s="36"/>
      <c r="AY24" s="36"/>
      <c r="AZ24" s="29"/>
      <c r="BA24" s="36"/>
      <c r="BB24" s="36"/>
      <c r="BC24" s="36"/>
      <c r="BD24" s="36"/>
      <c r="BE24" s="36"/>
      <c r="BF24" s="36"/>
      <c r="BG24" s="36"/>
      <c r="BH24" s="36"/>
      <c r="BI24" s="36"/>
      <c r="BJ24" s="29"/>
      <c r="BK24" s="36"/>
      <c r="BL24" s="29"/>
      <c r="BM24" s="36"/>
      <c r="BN24" s="36"/>
      <c r="BO24" s="36"/>
      <c r="BP24" s="29"/>
      <c r="BQ24" s="36"/>
      <c r="BR24" s="29"/>
      <c r="BS24" s="36"/>
      <c r="BT24" s="36"/>
      <c r="BU24" s="36"/>
      <c r="BV24" s="36"/>
    </row>
    <row r="25" spans="1:75" s="86" customFormat="1" x14ac:dyDescent="0.25">
      <c r="A25" s="79">
        <v>23</v>
      </c>
      <c r="B25" s="79">
        <v>2</v>
      </c>
      <c r="C25" s="80" t="s">
        <v>489</v>
      </c>
      <c r="D25" s="81">
        <f>июль!D25-август!E25</f>
        <v>642.10880302415433</v>
      </c>
      <c r="E25" s="81">
        <f t="shared" si="0"/>
        <v>275.68700000000001</v>
      </c>
      <c r="F25" s="82"/>
      <c r="G25" s="82"/>
      <c r="H25" s="82"/>
      <c r="I25" s="83"/>
      <c r="J25" s="82"/>
      <c r="K25" s="82"/>
      <c r="L25" s="82"/>
      <c r="M25" s="82"/>
      <c r="N25" s="82"/>
      <c r="O25" s="84"/>
      <c r="P25" s="82"/>
      <c r="Q25" s="84"/>
      <c r="R25" s="82"/>
      <c r="S25" s="82"/>
      <c r="T25" s="82"/>
      <c r="U25" s="82"/>
      <c r="V25" s="82"/>
      <c r="W25" s="82">
        <v>0.223</v>
      </c>
      <c r="X25" s="82">
        <v>275.68700000000001</v>
      </c>
      <c r="Y25" s="84"/>
      <c r="Z25" s="82"/>
      <c r="AA25" s="85"/>
      <c r="AB25" s="82"/>
      <c r="AC25" s="82"/>
      <c r="AD25" s="82"/>
      <c r="AE25" s="82"/>
      <c r="AF25" s="82"/>
      <c r="AG25" s="82"/>
      <c r="AH25" s="84"/>
      <c r="AI25" s="82"/>
      <c r="AJ25" s="84"/>
      <c r="AK25" s="82"/>
      <c r="AL25" s="82"/>
      <c r="AM25" s="82"/>
      <c r="AN25" s="84"/>
      <c r="AO25" s="82"/>
      <c r="AP25" s="84"/>
      <c r="AQ25" s="82"/>
      <c r="AR25" s="84"/>
      <c r="AS25" s="82"/>
      <c r="AT25" s="82"/>
      <c r="AU25" s="82"/>
      <c r="AV25" s="84"/>
      <c r="AW25" s="82"/>
      <c r="AX25" s="82"/>
      <c r="AY25" s="82"/>
      <c r="AZ25" s="84"/>
      <c r="BA25" s="82"/>
      <c r="BB25" s="82"/>
      <c r="BC25" s="82"/>
      <c r="BD25" s="82"/>
      <c r="BE25" s="82"/>
      <c r="BF25" s="82"/>
      <c r="BG25" s="82"/>
      <c r="BH25" s="82"/>
      <c r="BI25" s="82"/>
      <c r="BJ25" s="84"/>
      <c r="BK25" s="82"/>
      <c r="BL25" s="84"/>
      <c r="BM25" s="82"/>
      <c r="BN25" s="82"/>
      <c r="BO25" s="82"/>
      <c r="BP25" s="84"/>
      <c r="BQ25" s="82"/>
      <c r="BR25" s="84"/>
      <c r="BS25" s="82"/>
      <c r="BT25" s="82"/>
      <c r="BU25" s="82"/>
      <c r="BV25" s="82"/>
    </row>
    <row r="26" spans="1:75" s="86" customFormat="1" x14ac:dyDescent="0.25">
      <c r="A26" s="79">
        <v>24</v>
      </c>
      <c r="B26" s="79">
        <v>2</v>
      </c>
      <c r="C26" s="80" t="s">
        <v>490</v>
      </c>
      <c r="D26" s="81">
        <f>июль!D26-август!E26</f>
        <v>138.5165020289854</v>
      </c>
      <c r="E26" s="81">
        <f t="shared" si="0"/>
        <v>5.7709999999999999</v>
      </c>
      <c r="F26" s="82"/>
      <c r="G26" s="82"/>
      <c r="H26" s="82"/>
      <c r="I26" s="83"/>
      <c r="J26" s="82"/>
      <c r="K26" s="82"/>
      <c r="L26" s="82"/>
      <c r="M26" s="82"/>
      <c r="N26" s="82"/>
      <c r="O26" s="84"/>
      <c r="P26" s="82"/>
      <c r="Q26" s="84"/>
      <c r="R26" s="82"/>
      <c r="S26" s="82"/>
      <c r="T26" s="82"/>
      <c r="U26" s="82"/>
      <c r="V26" s="82"/>
      <c r="W26" s="82"/>
      <c r="X26" s="82"/>
      <c r="Y26" s="84"/>
      <c r="Z26" s="82"/>
      <c r="AA26" s="85"/>
      <c r="AB26" s="82"/>
      <c r="AC26" s="82"/>
      <c r="AD26" s="82"/>
      <c r="AE26" s="82"/>
      <c r="AF26" s="82"/>
      <c r="AG26" s="82"/>
      <c r="AH26" s="84"/>
      <c r="AI26" s="82"/>
      <c r="AJ26" s="84"/>
      <c r="AK26" s="82"/>
      <c r="AL26" s="82"/>
      <c r="AM26" s="82"/>
      <c r="AN26" s="84"/>
      <c r="AO26" s="82"/>
      <c r="AP26" s="84">
        <v>1</v>
      </c>
      <c r="AQ26" s="82">
        <v>5.7709999999999999</v>
      </c>
      <c r="AR26" s="84"/>
      <c r="AS26" s="82"/>
      <c r="AT26" s="82"/>
      <c r="AU26" s="82"/>
      <c r="AV26" s="84"/>
      <c r="AW26" s="82"/>
      <c r="AX26" s="82"/>
      <c r="AY26" s="82"/>
      <c r="AZ26" s="84"/>
      <c r="BA26" s="82"/>
      <c r="BB26" s="82"/>
      <c r="BC26" s="82"/>
      <c r="BD26" s="82"/>
      <c r="BE26" s="82"/>
      <c r="BF26" s="82"/>
      <c r="BG26" s="82"/>
      <c r="BH26" s="82"/>
      <c r="BI26" s="82"/>
      <c r="BJ26" s="84"/>
      <c r="BK26" s="82"/>
      <c r="BL26" s="84"/>
      <c r="BM26" s="82"/>
      <c r="BN26" s="82"/>
      <c r="BO26" s="82"/>
      <c r="BP26" s="84"/>
      <c r="BQ26" s="82"/>
      <c r="BR26" s="84"/>
      <c r="BS26" s="82"/>
      <c r="BT26" s="82"/>
      <c r="BU26" s="82"/>
      <c r="BV26" s="82"/>
    </row>
    <row r="27" spans="1:75" s="86" customFormat="1" x14ac:dyDescent="0.25">
      <c r="A27" s="79">
        <v>25</v>
      </c>
      <c r="B27" s="79">
        <v>1</v>
      </c>
      <c r="C27" s="80" t="s">
        <v>491</v>
      </c>
      <c r="D27" s="81">
        <f>июль!D27-август!E27</f>
        <v>1290.9407440386474</v>
      </c>
      <c r="E27" s="81">
        <f t="shared" si="0"/>
        <v>88.686999999999998</v>
      </c>
      <c r="F27" s="82"/>
      <c r="G27" s="82"/>
      <c r="H27" s="82"/>
      <c r="I27" s="83"/>
      <c r="J27" s="82"/>
      <c r="K27" s="82"/>
      <c r="L27" s="82"/>
      <c r="M27" s="82"/>
      <c r="N27" s="82"/>
      <c r="O27" s="84"/>
      <c r="P27" s="82"/>
      <c r="Q27" s="84"/>
      <c r="R27" s="82"/>
      <c r="S27" s="82"/>
      <c r="T27" s="82"/>
      <c r="U27" s="82"/>
      <c r="V27" s="82"/>
      <c r="W27" s="82"/>
      <c r="X27" s="82"/>
      <c r="Y27" s="84"/>
      <c r="Z27" s="82"/>
      <c r="AA27" s="85"/>
      <c r="AB27" s="82"/>
      <c r="AC27" s="82"/>
      <c r="AD27" s="82"/>
      <c r="AE27" s="82"/>
      <c r="AF27" s="82"/>
      <c r="AG27" s="82"/>
      <c r="AH27" s="84"/>
      <c r="AI27" s="82"/>
      <c r="AJ27" s="84"/>
      <c r="AK27" s="82"/>
      <c r="AL27" s="82"/>
      <c r="AM27" s="82"/>
      <c r="AN27" s="84"/>
      <c r="AO27" s="82"/>
      <c r="AP27" s="84"/>
      <c r="AQ27" s="82"/>
      <c r="AR27" s="84"/>
      <c r="AS27" s="82"/>
      <c r="AT27" s="82"/>
      <c r="AU27" s="82"/>
      <c r="AV27" s="84"/>
      <c r="AW27" s="82"/>
      <c r="AX27" s="82"/>
      <c r="AY27" s="82"/>
      <c r="AZ27" s="84"/>
      <c r="BA27" s="82"/>
      <c r="BB27" s="82"/>
      <c r="BC27" s="82"/>
      <c r="BD27" s="82"/>
      <c r="BE27" s="82"/>
      <c r="BF27" s="82"/>
      <c r="BG27" s="82"/>
      <c r="BH27" s="82">
        <v>1.7000000000000001E-2</v>
      </c>
      <c r="BI27" s="82">
        <v>83.608000000000004</v>
      </c>
      <c r="BJ27" s="84"/>
      <c r="BK27" s="82"/>
      <c r="BL27" s="84"/>
      <c r="BM27" s="82"/>
      <c r="BN27" s="82"/>
      <c r="BO27" s="82"/>
      <c r="BP27" s="84">
        <v>2</v>
      </c>
      <c r="BQ27" s="82">
        <v>5.0789999999999997</v>
      </c>
      <c r="BR27" s="84"/>
      <c r="BS27" s="82"/>
      <c r="BT27" s="82"/>
      <c r="BU27" s="82"/>
      <c r="BV27" s="82"/>
    </row>
    <row r="28" spans="1:75" s="86" customFormat="1" x14ac:dyDescent="0.25">
      <c r="A28" s="79">
        <v>26</v>
      </c>
      <c r="B28" s="79">
        <v>2</v>
      </c>
      <c r="C28" s="80" t="s">
        <v>492</v>
      </c>
      <c r="D28" s="81">
        <f>июль!D28-август!E28</f>
        <v>2919.460127787439</v>
      </c>
      <c r="E28" s="81">
        <f t="shared" si="0"/>
        <v>7.9020000000000001</v>
      </c>
      <c r="F28" s="82"/>
      <c r="G28" s="82"/>
      <c r="H28" s="82"/>
      <c r="I28" s="83"/>
      <c r="J28" s="82"/>
      <c r="K28" s="82"/>
      <c r="L28" s="82"/>
      <c r="M28" s="82"/>
      <c r="N28" s="82"/>
      <c r="O28" s="84"/>
      <c r="P28" s="82"/>
      <c r="Q28" s="84"/>
      <c r="R28" s="82"/>
      <c r="S28" s="82"/>
      <c r="T28" s="82"/>
      <c r="U28" s="82"/>
      <c r="V28" s="82"/>
      <c r="W28" s="82"/>
      <c r="X28" s="82"/>
      <c r="Y28" s="84"/>
      <c r="Z28" s="82"/>
      <c r="AA28" s="85"/>
      <c r="AB28" s="82"/>
      <c r="AC28" s="82"/>
      <c r="AD28" s="82"/>
      <c r="AE28" s="82"/>
      <c r="AF28" s="82"/>
      <c r="AG28" s="82"/>
      <c r="AH28" s="84"/>
      <c r="AI28" s="82"/>
      <c r="AJ28" s="84"/>
      <c r="AK28" s="82"/>
      <c r="AL28" s="82"/>
      <c r="AM28" s="82"/>
      <c r="AN28" s="84"/>
      <c r="AO28" s="82"/>
      <c r="AP28" s="84"/>
      <c r="AQ28" s="82"/>
      <c r="AR28" s="84"/>
      <c r="AS28" s="82"/>
      <c r="AT28" s="82"/>
      <c r="AU28" s="82"/>
      <c r="AV28" s="84"/>
      <c r="AW28" s="82"/>
      <c r="AX28" s="82"/>
      <c r="AY28" s="82"/>
      <c r="AZ28" s="84"/>
      <c r="BA28" s="82"/>
      <c r="BB28" s="82"/>
      <c r="BC28" s="82"/>
      <c r="BD28" s="82"/>
      <c r="BE28" s="82"/>
      <c r="BF28" s="82">
        <v>5.0000000000000001E-3</v>
      </c>
      <c r="BG28" s="82">
        <v>7.9020000000000001</v>
      </c>
      <c r="BH28" s="82"/>
      <c r="BI28" s="82"/>
      <c r="BJ28" s="84"/>
      <c r="BK28" s="82"/>
      <c r="BL28" s="84"/>
      <c r="BM28" s="82"/>
      <c r="BN28" s="82"/>
      <c r="BO28" s="82"/>
      <c r="BP28" s="84"/>
      <c r="BQ28" s="82"/>
      <c r="BR28" s="84"/>
      <c r="BS28" s="82"/>
      <c r="BT28" s="82"/>
      <c r="BU28" s="82"/>
      <c r="BV28" s="82"/>
    </row>
    <row r="29" spans="1:75" s="86" customFormat="1" x14ac:dyDescent="0.25">
      <c r="A29" s="79">
        <v>27</v>
      </c>
      <c r="B29" s="79">
        <v>2</v>
      </c>
      <c r="C29" s="80" t="s">
        <v>493</v>
      </c>
      <c r="D29" s="81">
        <f>июль!D29-август!E29</f>
        <v>-56.125742512077316</v>
      </c>
      <c r="E29" s="81">
        <f t="shared" si="0"/>
        <v>6.0490000000000004</v>
      </c>
      <c r="F29" s="82"/>
      <c r="G29" s="82"/>
      <c r="H29" s="82"/>
      <c r="I29" s="83"/>
      <c r="J29" s="82"/>
      <c r="K29" s="82"/>
      <c r="L29" s="82"/>
      <c r="M29" s="82"/>
      <c r="N29" s="82"/>
      <c r="O29" s="84"/>
      <c r="P29" s="82"/>
      <c r="Q29" s="84"/>
      <c r="R29" s="82"/>
      <c r="S29" s="82"/>
      <c r="T29" s="82"/>
      <c r="U29" s="82"/>
      <c r="V29" s="82"/>
      <c r="W29" s="82"/>
      <c r="X29" s="82"/>
      <c r="Y29" s="84"/>
      <c r="Z29" s="82"/>
      <c r="AA29" s="85"/>
      <c r="AB29" s="82"/>
      <c r="AC29" s="82"/>
      <c r="AD29" s="82"/>
      <c r="AE29" s="82"/>
      <c r="AF29" s="82"/>
      <c r="AG29" s="82"/>
      <c r="AH29" s="84"/>
      <c r="AI29" s="82"/>
      <c r="AJ29" s="84"/>
      <c r="AK29" s="82"/>
      <c r="AL29" s="82"/>
      <c r="AM29" s="82"/>
      <c r="AN29" s="84"/>
      <c r="AO29" s="82"/>
      <c r="AP29" s="84"/>
      <c r="AQ29" s="82"/>
      <c r="AR29" s="84"/>
      <c r="AS29" s="82"/>
      <c r="AT29" s="82"/>
      <c r="AU29" s="82"/>
      <c r="AV29" s="84"/>
      <c r="AW29" s="82"/>
      <c r="AX29" s="82">
        <v>0.01</v>
      </c>
      <c r="AY29" s="82">
        <v>6.0490000000000004</v>
      </c>
      <c r="AZ29" s="84"/>
      <c r="BA29" s="82"/>
      <c r="BB29" s="82"/>
      <c r="BC29" s="82"/>
      <c r="BD29" s="82"/>
      <c r="BE29" s="82"/>
      <c r="BF29" s="82"/>
      <c r="BG29" s="82"/>
      <c r="BH29" s="82"/>
      <c r="BI29" s="82"/>
      <c r="BJ29" s="84"/>
      <c r="BK29" s="82"/>
      <c r="BL29" s="84"/>
      <c r="BM29" s="82"/>
      <c r="BN29" s="82"/>
      <c r="BO29" s="82"/>
      <c r="BP29" s="84"/>
      <c r="BQ29" s="82"/>
      <c r="BR29" s="84"/>
      <c r="BS29" s="82"/>
      <c r="BT29" s="82"/>
      <c r="BU29" s="82"/>
      <c r="BV29" s="82"/>
    </row>
    <row r="30" spans="1:75" x14ac:dyDescent="0.25">
      <c r="A30" s="39">
        <v>28</v>
      </c>
      <c r="B30" s="39">
        <v>2</v>
      </c>
      <c r="C30" s="37" t="s">
        <v>494</v>
      </c>
      <c r="D30" s="40">
        <f>июль!D30-август!E30</f>
        <v>564.66745324637679</v>
      </c>
      <c r="E30" s="40">
        <f t="shared" si="0"/>
        <v>0</v>
      </c>
      <c r="F30" s="36"/>
      <c r="G30" s="36"/>
      <c r="H30" s="36"/>
      <c r="I30" s="27"/>
      <c r="J30" s="36"/>
      <c r="K30" s="36"/>
      <c r="L30" s="36"/>
      <c r="M30" s="36"/>
      <c r="N30" s="36"/>
      <c r="O30" s="29"/>
      <c r="P30" s="36"/>
      <c r="Q30" s="29"/>
      <c r="R30" s="36"/>
      <c r="S30" s="36"/>
      <c r="T30" s="36"/>
      <c r="U30" s="36"/>
      <c r="V30" s="36"/>
      <c r="W30" s="36"/>
      <c r="X30" s="36"/>
      <c r="Y30" s="29"/>
      <c r="Z30" s="36"/>
      <c r="AA30" s="66"/>
      <c r="AB30" s="36"/>
      <c r="AC30" s="36"/>
      <c r="AD30" s="36"/>
      <c r="AE30" s="36"/>
      <c r="AF30" s="36"/>
      <c r="AG30" s="36"/>
      <c r="AH30" s="29"/>
      <c r="AI30" s="36"/>
      <c r="AJ30" s="29"/>
      <c r="AK30" s="36"/>
      <c r="AL30" s="36"/>
      <c r="AM30" s="36"/>
      <c r="AN30" s="29"/>
      <c r="AO30" s="36"/>
      <c r="AP30" s="29"/>
      <c r="AQ30" s="36"/>
      <c r="AR30" s="29"/>
      <c r="AS30" s="36"/>
      <c r="AT30" s="36"/>
      <c r="AU30" s="36"/>
      <c r="AV30" s="29"/>
      <c r="AW30" s="36"/>
      <c r="AX30" s="36"/>
      <c r="AY30" s="36"/>
      <c r="AZ30" s="29"/>
      <c r="BA30" s="36"/>
      <c r="BB30" s="36"/>
      <c r="BC30" s="36"/>
      <c r="BD30" s="36"/>
      <c r="BE30" s="36"/>
      <c r="BF30" s="36"/>
      <c r="BG30" s="36"/>
      <c r="BH30" s="36"/>
      <c r="BI30" s="36"/>
      <c r="BJ30" s="29"/>
      <c r="BK30" s="36"/>
      <c r="BL30" s="29"/>
      <c r="BM30" s="36"/>
      <c r="BN30" s="36"/>
      <c r="BO30" s="36"/>
      <c r="BP30" s="29"/>
      <c r="BQ30" s="36"/>
      <c r="BR30" s="29"/>
      <c r="BS30" s="36"/>
      <c r="BT30" s="36"/>
      <c r="BU30" s="36"/>
      <c r="BV30" s="36"/>
    </row>
    <row r="31" spans="1:75" x14ac:dyDescent="0.25">
      <c r="A31" s="39">
        <v>29</v>
      </c>
      <c r="B31" s="39">
        <v>2</v>
      </c>
      <c r="C31" s="37" t="s">
        <v>495</v>
      </c>
      <c r="D31" s="40">
        <f>июль!D31-август!E31</f>
        <v>-1391.4353681932366</v>
      </c>
      <c r="E31" s="40">
        <f t="shared" si="0"/>
        <v>0</v>
      </c>
      <c r="F31" s="36"/>
      <c r="G31" s="36"/>
      <c r="H31" s="36"/>
      <c r="I31" s="27"/>
      <c r="J31" s="36"/>
      <c r="K31" s="36"/>
      <c r="L31" s="36"/>
      <c r="M31" s="36"/>
      <c r="N31" s="36"/>
      <c r="O31" s="29"/>
      <c r="P31" s="36"/>
      <c r="Q31" s="29"/>
      <c r="R31" s="36"/>
      <c r="S31" s="36"/>
      <c r="T31" s="36"/>
      <c r="U31" s="36"/>
      <c r="V31" s="36"/>
      <c r="W31" s="36"/>
      <c r="X31" s="36"/>
      <c r="Y31" s="29"/>
      <c r="Z31" s="36"/>
      <c r="AA31" s="67"/>
      <c r="AB31" s="60"/>
      <c r="AC31" s="60"/>
      <c r="AD31" s="36"/>
      <c r="AE31" s="36"/>
      <c r="AF31" s="36"/>
      <c r="AG31" s="36"/>
      <c r="AH31" s="29"/>
      <c r="AI31" s="36"/>
      <c r="AJ31" s="29"/>
      <c r="AK31" s="36"/>
      <c r="AL31" s="36"/>
      <c r="AM31" s="36"/>
      <c r="AN31" s="29"/>
      <c r="AO31" s="36"/>
      <c r="AP31" s="29"/>
      <c r="AQ31" s="36"/>
      <c r="AR31" s="29"/>
      <c r="AS31" s="36"/>
      <c r="AT31" s="36"/>
      <c r="AU31" s="36"/>
      <c r="AV31" s="29"/>
      <c r="AW31" s="36"/>
      <c r="AX31" s="36"/>
      <c r="AY31" s="36"/>
      <c r="AZ31" s="29"/>
      <c r="BA31" s="36"/>
      <c r="BB31" s="36"/>
      <c r="BC31" s="36"/>
      <c r="BD31" s="36"/>
      <c r="BE31" s="36"/>
      <c r="BF31" s="36"/>
      <c r="BG31" s="36"/>
      <c r="BH31" s="36"/>
      <c r="BI31" s="36"/>
      <c r="BJ31" s="29"/>
      <c r="BK31" s="36"/>
      <c r="BL31" s="29"/>
      <c r="BM31" s="36"/>
      <c r="BN31" s="36"/>
      <c r="BO31" s="36"/>
      <c r="BP31" s="29"/>
      <c r="BQ31" s="36"/>
      <c r="BR31" s="29"/>
      <c r="BS31" s="36"/>
      <c r="BT31" s="36"/>
      <c r="BU31" s="36"/>
      <c r="BV31" s="36"/>
    </row>
    <row r="32" spans="1:75" x14ac:dyDescent="0.25">
      <c r="A32" s="39">
        <v>30</v>
      </c>
      <c r="B32" s="39">
        <v>2</v>
      </c>
      <c r="C32" s="37" t="s">
        <v>496</v>
      </c>
      <c r="D32" s="40">
        <f>июль!D32-август!E32</f>
        <v>476.83167825120779</v>
      </c>
      <c r="E32" s="40">
        <f t="shared" si="0"/>
        <v>0</v>
      </c>
      <c r="F32" s="36"/>
      <c r="G32" s="36"/>
      <c r="H32" s="36"/>
      <c r="I32" s="27"/>
      <c r="J32" s="36"/>
      <c r="K32" s="36"/>
      <c r="L32" s="36"/>
      <c r="M32" s="36"/>
      <c r="N32" s="36"/>
      <c r="O32" s="29"/>
      <c r="P32" s="36"/>
      <c r="Q32" s="29"/>
      <c r="R32" s="36"/>
      <c r="S32" s="36"/>
      <c r="T32" s="36"/>
      <c r="U32" s="36"/>
      <c r="V32" s="36"/>
      <c r="W32" s="36"/>
      <c r="X32" s="36"/>
      <c r="Y32" s="29"/>
      <c r="Z32" s="36"/>
      <c r="AA32" s="66"/>
      <c r="AB32" s="36"/>
      <c r="AC32" s="36"/>
      <c r="AD32" s="36"/>
      <c r="AE32" s="36"/>
      <c r="AF32" s="36"/>
      <c r="AG32" s="36"/>
      <c r="AH32" s="29"/>
      <c r="AI32" s="36"/>
      <c r="AJ32" s="29"/>
      <c r="AK32" s="36"/>
      <c r="AL32" s="36"/>
      <c r="AM32" s="36"/>
      <c r="AN32" s="29"/>
      <c r="AO32" s="36"/>
      <c r="AP32" s="29"/>
      <c r="AQ32" s="36"/>
      <c r="AR32" s="29"/>
      <c r="AS32" s="36"/>
      <c r="AT32" s="36"/>
      <c r="AU32" s="36"/>
      <c r="AV32" s="29"/>
      <c r="AW32" s="36"/>
      <c r="AX32" s="36"/>
      <c r="AY32" s="36"/>
      <c r="AZ32" s="29"/>
      <c r="BA32" s="36"/>
      <c r="BB32" s="36"/>
      <c r="BC32" s="36"/>
      <c r="BD32" s="36"/>
      <c r="BE32" s="36"/>
      <c r="BF32" s="36"/>
      <c r="BG32" s="36"/>
      <c r="BH32" s="36"/>
      <c r="BI32" s="36"/>
      <c r="BJ32" s="29"/>
      <c r="BK32" s="36"/>
      <c r="BL32" s="29"/>
      <c r="BM32" s="36"/>
      <c r="BN32" s="36"/>
      <c r="BO32" s="36"/>
      <c r="BP32" s="29"/>
      <c r="BQ32" s="36"/>
      <c r="BR32" s="29"/>
      <c r="BS32" s="36"/>
      <c r="BT32" s="36"/>
      <c r="BU32" s="36"/>
      <c r="BV32" s="36"/>
    </row>
    <row r="33" spans="1:75" ht="15.75" customHeight="1" x14ac:dyDescent="0.25">
      <c r="A33" s="39">
        <v>31</v>
      </c>
      <c r="B33" s="39">
        <v>1</v>
      </c>
      <c r="C33" s="37" t="s">
        <v>497</v>
      </c>
      <c r="D33" s="40">
        <f>июль!D33-август!E33</f>
        <v>-242.10662852173917</v>
      </c>
      <c r="E33" s="40">
        <f t="shared" si="0"/>
        <v>0</v>
      </c>
      <c r="F33" s="36"/>
      <c r="G33" s="36"/>
      <c r="H33" s="36"/>
      <c r="I33" s="27"/>
      <c r="J33" s="36"/>
      <c r="K33" s="36"/>
      <c r="L33" s="36"/>
      <c r="M33" s="36"/>
      <c r="N33" s="36"/>
      <c r="O33" s="29"/>
      <c r="P33" s="36"/>
      <c r="Q33" s="29"/>
      <c r="R33" s="36"/>
      <c r="S33" s="36"/>
      <c r="T33" s="36"/>
      <c r="U33" s="36"/>
      <c r="V33" s="36"/>
      <c r="W33" s="36"/>
      <c r="X33" s="36"/>
      <c r="Y33" s="29"/>
      <c r="Z33" s="36"/>
      <c r="AA33" s="66"/>
      <c r="AB33" s="36"/>
      <c r="AC33" s="36"/>
      <c r="AD33" s="36"/>
      <c r="AE33" s="36"/>
      <c r="AF33" s="36"/>
      <c r="AG33" s="36"/>
      <c r="AH33" s="29"/>
      <c r="AI33" s="36"/>
      <c r="AJ33" s="29"/>
      <c r="AK33" s="36"/>
      <c r="AL33" s="36"/>
      <c r="AM33" s="36"/>
      <c r="AN33" s="29"/>
      <c r="AO33" s="36"/>
      <c r="AP33" s="29"/>
      <c r="AQ33" s="36"/>
      <c r="AR33" s="29"/>
      <c r="AS33" s="36"/>
      <c r="AT33" s="36"/>
      <c r="AU33" s="36"/>
      <c r="AV33" s="29"/>
      <c r="AW33" s="36"/>
      <c r="AX33" s="36"/>
      <c r="AY33" s="36"/>
      <c r="AZ33" s="29"/>
      <c r="BA33" s="36"/>
      <c r="BB33" s="36"/>
      <c r="BC33" s="36"/>
      <c r="BD33" s="36"/>
      <c r="BE33" s="36"/>
      <c r="BF33" s="36"/>
      <c r="BG33" s="36"/>
      <c r="BH33" s="36"/>
      <c r="BI33" s="36"/>
      <c r="BJ33" s="29"/>
      <c r="BK33" s="36"/>
      <c r="BL33" s="29"/>
      <c r="BM33" s="36"/>
      <c r="BN33" s="36"/>
      <c r="BO33" s="36"/>
      <c r="BP33" s="29"/>
      <c r="BQ33" s="36"/>
      <c r="BR33" s="29"/>
      <c r="BS33" s="36"/>
      <c r="BT33" s="36"/>
      <c r="BU33" s="36"/>
      <c r="BV33" s="36"/>
    </row>
    <row r="34" spans="1:75" s="86" customFormat="1" x14ac:dyDescent="0.25">
      <c r="A34" s="79">
        <v>32</v>
      </c>
      <c r="B34" s="79">
        <v>1</v>
      </c>
      <c r="C34" s="80" t="s">
        <v>498</v>
      </c>
      <c r="D34" s="81">
        <f>июль!D34-август!E34</f>
        <v>-88.902327043478209</v>
      </c>
      <c r="E34" s="81">
        <f t="shared" si="0"/>
        <v>0</v>
      </c>
      <c r="F34" s="82"/>
      <c r="G34" s="82"/>
      <c r="H34" s="82"/>
      <c r="I34" s="83"/>
      <c r="J34" s="82"/>
      <c r="K34" s="82"/>
      <c r="L34" s="82"/>
      <c r="M34" s="82"/>
      <c r="N34" s="82"/>
      <c r="O34" s="84"/>
      <c r="P34" s="82"/>
      <c r="Q34" s="84"/>
      <c r="R34" s="82"/>
      <c r="S34" s="82"/>
      <c r="T34" s="82"/>
      <c r="U34" s="82"/>
      <c r="V34" s="82"/>
      <c r="W34" s="82"/>
      <c r="X34" s="82"/>
      <c r="Y34" s="84"/>
      <c r="Z34" s="82"/>
      <c r="AA34" s="85"/>
      <c r="AB34" s="82"/>
      <c r="AC34" s="82"/>
      <c r="AD34" s="82"/>
      <c r="AE34" s="82"/>
      <c r="AF34" s="82"/>
      <c r="AG34" s="82"/>
      <c r="AH34" s="84"/>
      <c r="AI34" s="82"/>
      <c r="AJ34" s="84"/>
      <c r="AK34" s="82"/>
      <c r="AL34" s="82"/>
      <c r="AM34" s="82"/>
      <c r="AN34" s="84"/>
      <c r="AO34" s="82"/>
      <c r="AP34" s="84"/>
      <c r="AQ34" s="82"/>
      <c r="AR34" s="84"/>
      <c r="AS34" s="82"/>
      <c r="AT34" s="82"/>
      <c r="AU34" s="82"/>
      <c r="AV34" s="84"/>
      <c r="AW34" s="82"/>
      <c r="AX34" s="82"/>
      <c r="AY34" s="82"/>
      <c r="AZ34" s="84"/>
      <c r="BA34" s="82"/>
      <c r="BB34" s="82"/>
      <c r="BC34" s="82"/>
      <c r="BD34" s="82"/>
      <c r="BE34" s="82"/>
      <c r="BF34" s="82"/>
      <c r="BG34" s="82"/>
      <c r="BH34" s="82"/>
      <c r="BI34" s="82"/>
      <c r="BJ34" s="84"/>
      <c r="BK34" s="82"/>
      <c r="BL34" s="84"/>
      <c r="BM34" s="82"/>
      <c r="BN34" s="82"/>
      <c r="BO34" s="82"/>
      <c r="BP34" s="84"/>
      <c r="BQ34" s="82"/>
      <c r="BR34" s="84"/>
      <c r="BS34" s="82"/>
      <c r="BT34" s="82"/>
      <c r="BU34" s="82"/>
      <c r="BV34" s="82"/>
    </row>
    <row r="35" spans="1:75" s="86" customFormat="1" x14ac:dyDescent="0.25">
      <c r="A35" s="79">
        <v>33</v>
      </c>
      <c r="B35" s="79">
        <v>1</v>
      </c>
      <c r="C35" s="80" t="s">
        <v>499</v>
      </c>
      <c r="D35" s="81">
        <f>июль!D35-август!E35</f>
        <v>-4.1851943787439581</v>
      </c>
      <c r="E35" s="81">
        <f t="shared" si="0"/>
        <v>80.251999999999995</v>
      </c>
      <c r="F35" s="82"/>
      <c r="G35" s="82"/>
      <c r="H35" s="82"/>
      <c r="I35" s="83"/>
      <c r="J35" s="82"/>
      <c r="K35" s="82"/>
      <c r="L35" s="82"/>
      <c r="M35" s="82"/>
      <c r="N35" s="82"/>
      <c r="O35" s="84"/>
      <c r="P35" s="82"/>
      <c r="Q35" s="84"/>
      <c r="R35" s="82"/>
      <c r="S35" s="82"/>
      <c r="T35" s="82"/>
      <c r="U35" s="82"/>
      <c r="V35" s="82"/>
      <c r="W35" s="82"/>
      <c r="X35" s="82"/>
      <c r="Y35" s="84"/>
      <c r="Z35" s="82"/>
      <c r="AA35" s="85"/>
      <c r="AB35" s="82"/>
      <c r="AC35" s="82"/>
      <c r="AD35" s="82"/>
      <c r="AE35" s="82"/>
      <c r="AF35" s="82"/>
      <c r="AG35" s="82"/>
      <c r="AH35" s="84"/>
      <c r="AI35" s="82"/>
      <c r="AJ35" s="84"/>
      <c r="AK35" s="82"/>
      <c r="AL35" s="82"/>
      <c r="AM35" s="82"/>
      <c r="AN35" s="84"/>
      <c r="AO35" s="82"/>
      <c r="AP35" s="84"/>
      <c r="AQ35" s="82"/>
      <c r="AR35" s="84"/>
      <c r="AS35" s="82"/>
      <c r="AT35" s="82"/>
      <c r="AU35" s="82"/>
      <c r="AV35" s="84"/>
      <c r="AW35" s="82"/>
      <c r="AX35" s="82"/>
      <c r="AY35" s="82"/>
      <c r="AZ35" s="84"/>
      <c r="BA35" s="82"/>
      <c r="BB35" s="82"/>
      <c r="BC35" s="82"/>
      <c r="BD35" s="82"/>
      <c r="BE35" s="82"/>
      <c r="BF35" s="82"/>
      <c r="BG35" s="82"/>
      <c r="BH35" s="82">
        <v>7.0000000000000001E-3</v>
      </c>
      <c r="BI35" s="82">
        <v>80.251999999999995</v>
      </c>
      <c r="BJ35" s="84"/>
      <c r="BK35" s="82"/>
      <c r="BL35" s="84"/>
      <c r="BM35" s="82"/>
      <c r="BN35" s="82"/>
      <c r="BO35" s="82"/>
      <c r="BP35" s="84"/>
      <c r="BQ35" s="82"/>
      <c r="BR35" s="84"/>
      <c r="BS35" s="82"/>
      <c r="BT35" s="82"/>
      <c r="BU35" s="82"/>
      <c r="BV35" s="82"/>
    </row>
    <row r="36" spans="1:75" s="86" customFormat="1" x14ac:dyDescent="0.25">
      <c r="A36" s="79">
        <v>34</v>
      </c>
      <c r="B36" s="79">
        <v>1</v>
      </c>
      <c r="C36" s="80" t="s">
        <v>500</v>
      </c>
      <c r="D36" s="81">
        <f>июль!D36-август!E36</f>
        <v>-381.53059177777777</v>
      </c>
      <c r="E36" s="81">
        <f t="shared" si="0"/>
        <v>638.00800000000004</v>
      </c>
      <c r="F36" s="82"/>
      <c r="G36" s="82"/>
      <c r="H36" s="82"/>
      <c r="I36" s="83"/>
      <c r="J36" s="82"/>
      <c r="K36" s="82"/>
      <c r="L36" s="82"/>
      <c r="M36" s="82"/>
      <c r="N36" s="82"/>
      <c r="O36" s="84"/>
      <c r="P36" s="82"/>
      <c r="Q36" s="84"/>
      <c r="R36" s="82"/>
      <c r="S36" s="82"/>
      <c r="T36" s="82"/>
      <c r="U36" s="82"/>
      <c r="V36" s="82"/>
      <c r="W36" s="82"/>
      <c r="X36" s="82"/>
      <c r="Y36" s="84"/>
      <c r="Z36" s="82"/>
      <c r="AA36" s="85" t="s">
        <v>989</v>
      </c>
      <c r="AB36" s="82">
        <v>0.13600000000000001</v>
      </c>
      <c r="AC36" s="82">
        <v>638.00800000000004</v>
      </c>
      <c r="AD36" s="82"/>
      <c r="AE36" s="82"/>
      <c r="AF36" s="82"/>
      <c r="AG36" s="82"/>
      <c r="AH36" s="84"/>
      <c r="AI36" s="82"/>
      <c r="AJ36" s="84"/>
      <c r="AK36" s="82"/>
      <c r="AL36" s="82"/>
      <c r="AM36" s="82"/>
      <c r="AN36" s="84"/>
      <c r="AO36" s="82"/>
      <c r="AP36" s="84"/>
      <c r="AQ36" s="82"/>
      <c r="AR36" s="84"/>
      <c r="AS36" s="82"/>
      <c r="AT36" s="82"/>
      <c r="AU36" s="82"/>
      <c r="AV36" s="84"/>
      <c r="AW36" s="82"/>
      <c r="AX36" s="82"/>
      <c r="AY36" s="82"/>
      <c r="AZ36" s="84"/>
      <c r="BA36" s="82"/>
      <c r="BB36" s="82"/>
      <c r="BC36" s="82"/>
      <c r="BD36" s="82"/>
      <c r="BE36" s="82"/>
      <c r="BF36" s="82"/>
      <c r="BG36" s="82"/>
      <c r="BH36" s="82"/>
      <c r="BI36" s="82"/>
      <c r="BJ36" s="84"/>
      <c r="BK36" s="82"/>
      <c r="BL36" s="84"/>
      <c r="BM36" s="82"/>
      <c r="BN36" s="82"/>
      <c r="BO36" s="82"/>
      <c r="BP36" s="84"/>
      <c r="BQ36" s="82"/>
      <c r="BR36" s="84"/>
      <c r="BS36" s="82"/>
      <c r="BT36" s="82"/>
      <c r="BU36" s="82"/>
      <c r="BV36" s="82"/>
    </row>
    <row r="37" spans="1:75" x14ac:dyDescent="0.25">
      <c r="A37" s="39">
        <v>35</v>
      </c>
      <c r="B37" s="39">
        <v>2</v>
      </c>
      <c r="C37" s="37" t="s">
        <v>501</v>
      </c>
      <c r="D37" s="40">
        <f>июль!D37-август!E37</f>
        <v>940.15328916908197</v>
      </c>
      <c r="E37" s="40">
        <f t="shared" si="0"/>
        <v>0</v>
      </c>
      <c r="F37" s="36"/>
      <c r="G37" s="36"/>
      <c r="H37" s="36"/>
      <c r="I37" s="27"/>
      <c r="J37" s="36"/>
      <c r="K37" s="36"/>
      <c r="L37" s="36"/>
      <c r="M37" s="36"/>
      <c r="N37" s="36"/>
      <c r="O37" s="29"/>
      <c r="P37" s="36"/>
      <c r="Q37" s="29"/>
      <c r="R37" s="36"/>
      <c r="S37" s="36"/>
      <c r="T37" s="36"/>
      <c r="U37" s="36"/>
      <c r="V37" s="36"/>
      <c r="W37" s="36"/>
      <c r="X37" s="36"/>
      <c r="Y37" s="29"/>
      <c r="Z37" s="36"/>
      <c r="AA37" s="66"/>
      <c r="AB37" s="36"/>
      <c r="AC37" s="36"/>
      <c r="AD37" s="36"/>
      <c r="AE37" s="36"/>
      <c r="AF37" s="36"/>
      <c r="AG37" s="36"/>
      <c r="AH37" s="29"/>
      <c r="AI37" s="36"/>
      <c r="AJ37" s="29"/>
      <c r="AK37" s="36"/>
      <c r="AL37" s="36"/>
      <c r="AM37" s="36"/>
      <c r="AN37" s="29"/>
      <c r="AO37" s="36"/>
      <c r="AP37" s="29"/>
      <c r="AQ37" s="36"/>
      <c r="AR37" s="29"/>
      <c r="AS37" s="36"/>
      <c r="AT37" s="36"/>
      <c r="AU37" s="36"/>
      <c r="AV37" s="29"/>
      <c r="AW37" s="36"/>
      <c r="AX37" s="36"/>
      <c r="AY37" s="36"/>
      <c r="AZ37" s="29"/>
      <c r="BA37" s="36"/>
      <c r="BB37" s="36"/>
      <c r="BC37" s="36"/>
      <c r="BD37" s="36"/>
      <c r="BE37" s="36"/>
      <c r="BF37" s="36"/>
      <c r="BG37" s="36"/>
      <c r="BH37" s="36"/>
      <c r="BI37" s="36"/>
      <c r="BJ37" s="29"/>
      <c r="BK37" s="36"/>
      <c r="BL37" s="29"/>
      <c r="BM37" s="36"/>
      <c r="BN37" s="36"/>
      <c r="BO37" s="36"/>
      <c r="BP37" s="29"/>
      <c r="BQ37" s="36"/>
      <c r="BR37" s="29"/>
      <c r="BS37" s="36"/>
      <c r="BT37" s="36"/>
      <c r="BU37" s="36"/>
      <c r="BV37" s="36"/>
    </row>
    <row r="38" spans="1:75" x14ac:dyDescent="0.25">
      <c r="A38" s="39">
        <v>36</v>
      </c>
      <c r="B38" s="39">
        <v>2</v>
      </c>
      <c r="C38" s="37" t="s">
        <v>502</v>
      </c>
      <c r="D38" s="40">
        <f>июль!D38-август!E38</f>
        <v>887.41062387439604</v>
      </c>
      <c r="E38" s="40">
        <f t="shared" si="0"/>
        <v>0</v>
      </c>
      <c r="F38" s="36"/>
      <c r="G38" s="36"/>
      <c r="H38" s="36"/>
      <c r="I38" s="27"/>
      <c r="J38" s="36"/>
      <c r="K38" s="36"/>
      <c r="L38" s="36"/>
      <c r="M38" s="36"/>
      <c r="N38" s="36"/>
      <c r="O38" s="29"/>
      <c r="P38" s="36"/>
      <c r="Q38" s="29"/>
      <c r="R38" s="36"/>
      <c r="S38" s="36"/>
      <c r="T38" s="36"/>
      <c r="U38" s="36"/>
      <c r="V38" s="36"/>
      <c r="W38" s="36"/>
      <c r="X38" s="36"/>
      <c r="Y38" s="29"/>
      <c r="Z38" s="36"/>
      <c r="AA38" s="66"/>
      <c r="AB38" s="36"/>
      <c r="AC38" s="36"/>
      <c r="AD38" s="36"/>
      <c r="AE38" s="36"/>
      <c r="AF38" s="36"/>
      <c r="AG38" s="36"/>
      <c r="AH38" s="29"/>
      <c r="AI38" s="36"/>
      <c r="AJ38" s="29"/>
      <c r="AK38" s="36"/>
      <c r="AL38" s="36"/>
      <c r="AM38" s="36"/>
      <c r="AN38" s="29"/>
      <c r="AO38" s="36"/>
      <c r="AP38" s="29"/>
      <c r="AQ38" s="36"/>
      <c r="AR38" s="29"/>
      <c r="AS38" s="36"/>
      <c r="AT38" s="36"/>
      <c r="AU38" s="36"/>
      <c r="AV38" s="29"/>
      <c r="AW38" s="36"/>
      <c r="AX38" s="36"/>
      <c r="AY38" s="36"/>
      <c r="AZ38" s="29"/>
      <c r="BA38" s="36"/>
      <c r="BB38" s="36"/>
      <c r="BC38" s="36"/>
      <c r="BD38" s="36"/>
      <c r="BE38" s="36"/>
      <c r="BF38" s="36"/>
      <c r="BG38" s="36"/>
      <c r="BH38" s="36"/>
      <c r="BI38" s="36"/>
      <c r="BJ38" s="29"/>
      <c r="BK38" s="36"/>
      <c r="BL38" s="29"/>
      <c r="BM38" s="36"/>
      <c r="BN38" s="36"/>
      <c r="BO38" s="36"/>
      <c r="BP38" s="29"/>
      <c r="BQ38" s="36"/>
      <c r="BR38" s="29"/>
      <c r="BS38" s="36"/>
      <c r="BT38" s="36"/>
      <c r="BU38" s="36"/>
      <c r="BV38" s="36"/>
    </row>
    <row r="39" spans="1:75" x14ac:dyDescent="0.25">
      <c r="A39" s="39">
        <v>37</v>
      </c>
      <c r="B39" s="39">
        <v>2</v>
      </c>
      <c r="C39" s="37" t="s">
        <v>503</v>
      </c>
      <c r="D39" s="40">
        <f>июль!D39-август!E39</f>
        <v>349.44327884057969</v>
      </c>
      <c r="E39" s="40">
        <f t="shared" si="0"/>
        <v>0</v>
      </c>
      <c r="F39" s="36"/>
      <c r="G39" s="36"/>
      <c r="H39" s="36"/>
      <c r="I39" s="27"/>
      <c r="J39" s="36"/>
      <c r="K39" s="36"/>
      <c r="L39" s="36"/>
      <c r="M39" s="36"/>
      <c r="N39" s="36"/>
      <c r="O39" s="29"/>
      <c r="P39" s="36"/>
      <c r="Q39" s="29"/>
      <c r="R39" s="36"/>
      <c r="S39" s="36"/>
      <c r="T39" s="36"/>
      <c r="U39" s="36"/>
      <c r="V39" s="36"/>
      <c r="W39" s="36"/>
      <c r="X39" s="36"/>
      <c r="Y39" s="29"/>
      <c r="Z39" s="36"/>
      <c r="AA39" s="66"/>
      <c r="AB39" s="36"/>
      <c r="AC39" s="36"/>
      <c r="AD39" s="36"/>
      <c r="AE39" s="36"/>
      <c r="AF39" s="36"/>
      <c r="AG39" s="36"/>
      <c r="AH39" s="29"/>
      <c r="AI39" s="36"/>
      <c r="AJ39" s="29"/>
      <c r="AK39" s="36"/>
      <c r="AL39" s="36"/>
      <c r="AM39" s="36"/>
      <c r="AN39" s="29"/>
      <c r="AO39" s="36"/>
      <c r="AP39" s="29"/>
      <c r="AQ39" s="36"/>
      <c r="AR39" s="29"/>
      <c r="AS39" s="36"/>
      <c r="AT39" s="36"/>
      <c r="AU39" s="36"/>
      <c r="AV39" s="29"/>
      <c r="AW39" s="36"/>
      <c r="AX39" s="36"/>
      <c r="AY39" s="36"/>
      <c r="AZ39" s="29"/>
      <c r="BA39" s="36"/>
      <c r="BB39" s="36"/>
      <c r="BC39" s="36"/>
      <c r="BD39" s="36"/>
      <c r="BE39" s="36"/>
      <c r="BF39" s="36"/>
      <c r="BG39" s="36"/>
      <c r="BH39" s="36"/>
      <c r="BI39" s="36"/>
      <c r="BJ39" s="29"/>
      <c r="BK39" s="36"/>
      <c r="BL39" s="29"/>
      <c r="BM39" s="36"/>
      <c r="BN39" s="36"/>
      <c r="BO39" s="36"/>
      <c r="BP39" s="29"/>
      <c r="BQ39" s="36"/>
      <c r="BR39" s="29"/>
      <c r="BS39" s="36"/>
      <c r="BT39" s="36"/>
      <c r="BU39" s="36"/>
      <c r="BV39" s="36"/>
    </row>
    <row r="40" spans="1:75" x14ac:dyDescent="0.25">
      <c r="A40" s="39">
        <v>38</v>
      </c>
      <c r="B40" s="39">
        <v>2</v>
      </c>
      <c r="C40" s="37" t="s">
        <v>504</v>
      </c>
      <c r="D40" s="40">
        <f>июль!D40-август!E40</f>
        <v>-489.06064792270536</v>
      </c>
      <c r="E40" s="40">
        <f t="shared" si="0"/>
        <v>0</v>
      </c>
      <c r="F40" s="36"/>
      <c r="G40" s="36"/>
      <c r="H40" s="36"/>
      <c r="I40" s="27"/>
      <c r="J40" s="36"/>
      <c r="K40" s="36"/>
      <c r="L40" s="36"/>
      <c r="M40" s="36"/>
      <c r="N40" s="36"/>
      <c r="O40" s="29"/>
      <c r="P40" s="36"/>
      <c r="Q40" s="29"/>
      <c r="R40" s="36"/>
      <c r="S40" s="36"/>
      <c r="T40" s="36"/>
      <c r="U40" s="36"/>
      <c r="V40" s="36"/>
      <c r="W40" s="36"/>
      <c r="X40" s="36"/>
      <c r="Y40" s="29"/>
      <c r="Z40" s="36"/>
      <c r="AA40" s="66"/>
      <c r="AB40" s="36"/>
      <c r="AC40" s="36"/>
      <c r="AD40" s="36"/>
      <c r="AE40" s="36"/>
      <c r="AF40" s="36"/>
      <c r="AG40" s="36"/>
      <c r="AH40" s="29"/>
      <c r="AI40" s="36"/>
      <c r="AJ40" s="29"/>
      <c r="AK40" s="36"/>
      <c r="AL40" s="36"/>
      <c r="AM40" s="36"/>
      <c r="AN40" s="29"/>
      <c r="AO40" s="36"/>
      <c r="AP40" s="29"/>
      <c r="AQ40" s="36"/>
      <c r="AR40" s="29"/>
      <c r="AS40" s="36"/>
      <c r="AT40" s="36"/>
      <c r="AU40" s="36"/>
      <c r="AV40" s="29"/>
      <c r="AW40" s="36"/>
      <c r="AX40" s="36"/>
      <c r="AY40" s="36"/>
      <c r="AZ40" s="29"/>
      <c r="BA40" s="36"/>
      <c r="BB40" s="36"/>
      <c r="BC40" s="36"/>
      <c r="BD40" s="36"/>
      <c r="BE40" s="36"/>
      <c r="BF40" s="36"/>
      <c r="BG40" s="36"/>
      <c r="BH40" s="36"/>
      <c r="BI40" s="36"/>
      <c r="BJ40" s="29"/>
      <c r="BK40" s="36"/>
      <c r="BL40" s="29"/>
      <c r="BM40" s="36"/>
      <c r="BN40" s="36"/>
      <c r="BO40" s="36"/>
      <c r="BP40" s="29"/>
      <c r="BQ40" s="36"/>
      <c r="BR40" s="29"/>
      <c r="BS40" s="36"/>
      <c r="BT40" s="36"/>
      <c r="BU40" s="36"/>
      <c r="BV40" s="36"/>
    </row>
    <row r="41" spans="1:75" x14ac:dyDescent="0.25">
      <c r="A41" s="39">
        <v>39</v>
      </c>
      <c r="B41" s="39">
        <v>2</v>
      </c>
      <c r="C41" s="37" t="s">
        <v>505</v>
      </c>
      <c r="D41" s="40">
        <f>июль!D41-август!E41</f>
        <v>254.9464156135266</v>
      </c>
      <c r="E41" s="40">
        <f t="shared" si="0"/>
        <v>0</v>
      </c>
      <c r="F41" s="36"/>
      <c r="G41" s="36"/>
      <c r="H41" s="36"/>
      <c r="I41" s="27"/>
      <c r="J41" s="36"/>
      <c r="K41" s="36"/>
      <c r="L41" s="36"/>
      <c r="M41" s="36"/>
      <c r="N41" s="36"/>
      <c r="O41" s="29"/>
      <c r="P41" s="36"/>
      <c r="Q41" s="29"/>
      <c r="R41" s="36"/>
      <c r="S41" s="36"/>
      <c r="T41" s="36"/>
      <c r="U41" s="36"/>
      <c r="V41" s="36"/>
      <c r="W41" s="36"/>
      <c r="X41" s="36"/>
      <c r="Y41" s="29"/>
      <c r="Z41" s="36"/>
      <c r="AA41" s="66"/>
      <c r="AB41" s="36"/>
      <c r="AC41" s="36"/>
      <c r="AD41" s="36"/>
      <c r="AE41" s="36"/>
      <c r="AF41" s="36"/>
      <c r="AG41" s="36"/>
      <c r="AH41" s="29"/>
      <c r="AI41" s="36"/>
      <c r="AJ41" s="29"/>
      <c r="AK41" s="36"/>
      <c r="AL41" s="36"/>
      <c r="AM41" s="36"/>
      <c r="AN41" s="29"/>
      <c r="AO41" s="36"/>
      <c r="AP41" s="29"/>
      <c r="AQ41" s="36"/>
      <c r="AR41" s="29"/>
      <c r="AS41" s="36"/>
      <c r="AT41" s="36"/>
      <c r="AU41" s="36"/>
      <c r="AV41" s="29"/>
      <c r="AW41" s="36"/>
      <c r="AX41" s="36"/>
      <c r="AY41" s="36"/>
      <c r="AZ41" s="29"/>
      <c r="BA41" s="36"/>
      <c r="BB41" s="36"/>
      <c r="BC41" s="36"/>
      <c r="BD41" s="36"/>
      <c r="BE41" s="36"/>
      <c r="BF41" s="36"/>
      <c r="BG41" s="36"/>
      <c r="BH41" s="36"/>
      <c r="BI41" s="36"/>
      <c r="BJ41" s="29"/>
      <c r="BK41" s="36"/>
      <c r="BL41" s="29"/>
      <c r="BM41" s="36"/>
      <c r="BN41" s="36"/>
      <c r="BO41" s="36"/>
      <c r="BP41" s="29"/>
      <c r="BQ41" s="36"/>
      <c r="BR41" s="29"/>
      <c r="BS41" s="36"/>
      <c r="BT41" s="36"/>
      <c r="BU41" s="36"/>
      <c r="BV41" s="36"/>
    </row>
    <row r="42" spans="1:75" s="86" customFormat="1" x14ac:dyDescent="0.25">
      <c r="A42" s="79">
        <v>40</v>
      </c>
      <c r="B42" s="79">
        <v>2</v>
      </c>
      <c r="C42" s="80" t="s">
        <v>506</v>
      </c>
      <c r="D42" s="81">
        <f>июль!D42-август!E42</f>
        <v>358.09278595169081</v>
      </c>
      <c r="E42" s="81">
        <f t="shared" si="0"/>
        <v>4.2770000000000001</v>
      </c>
      <c r="F42" s="82"/>
      <c r="G42" s="82"/>
      <c r="H42" s="82"/>
      <c r="I42" s="83"/>
      <c r="J42" s="82"/>
      <c r="K42" s="82"/>
      <c r="L42" s="82"/>
      <c r="M42" s="82"/>
      <c r="N42" s="82"/>
      <c r="O42" s="84"/>
      <c r="P42" s="82"/>
      <c r="Q42" s="84"/>
      <c r="R42" s="82"/>
      <c r="S42" s="82"/>
      <c r="T42" s="82"/>
      <c r="U42" s="82"/>
      <c r="V42" s="82"/>
      <c r="W42" s="82"/>
      <c r="X42" s="82"/>
      <c r="Y42" s="84"/>
      <c r="Z42" s="82"/>
      <c r="AA42" s="85"/>
      <c r="AB42" s="82"/>
      <c r="AC42" s="82"/>
      <c r="AD42" s="82"/>
      <c r="AE42" s="82"/>
      <c r="AF42" s="82">
        <v>5.0000000000000001E-3</v>
      </c>
      <c r="AG42" s="82">
        <v>3.1930000000000001</v>
      </c>
      <c r="AH42" s="84"/>
      <c r="AI42" s="82"/>
      <c r="AJ42" s="84"/>
      <c r="AK42" s="82"/>
      <c r="AL42" s="82"/>
      <c r="AM42" s="82"/>
      <c r="AN42" s="84"/>
      <c r="AO42" s="82"/>
      <c r="AP42" s="84"/>
      <c r="AQ42" s="82"/>
      <c r="AR42" s="84"/>
      <c r="AS42" s="82"/>
      <c r="AT42" s="82"/>
      <c r="AU42" s="82"/>
      <c r="AV42" s="84"/>
      <c r="AW42" s="82"/>
      <c r="AX42" s="82"/>
      <c r="AY42" s="82"/>
      <c r="AZ42" s="84"/>
      <c r="BA42" s="82"/>
      <c r="BB42" s="82"/>
      <c r="BC42" s="82"/>
      <c r="BD42" s="82"/>
      <c r="BE42" s="82"/>
      <c r="BF42" s="82"/>
      <c r="BG42" s="82"/>
      <c r="BH42" s="82"/>
      <c r="BI42" s="82"/>
      <c r="BJ42" s="84"/>
      <c r="BK42" s="82"/>
      <c r="BL42" s="84"/>
      <c r="BM42" s="82"/>
      <c r="BN42" s="82"/>
      <c r="BO42" s="82"/>
      <c r="BP42" s="84">
        <v>1</v>
      </c>
      <c r="BQ42" s="82">
        <v>1.0840000000000001</v>
      </c>
      <c r="BR42" s="84"/>
      <c r="BS42" s="82"/>
      <c r="BT42" s="82"/>
      <c r="BU42" s="82"/>
      <c r="BV42" s="82"/>
    </row>
    <row r="43" spans="1:75" s="86" customFormat="1" x14ac:dyDescent="0.25">
      <c r="A43" s="79">
        <v>41</v>
      </c>
      <c r="B43" s="79">
        <v>2</v>
      </c>
      <c r="C43" s="80" t="s">
        <v>507</v>
      </c>
      <c r="D43" s="81">
        <f>июль!D43-август!E43</f>
        <v>-209.22498966183576</v>
      </c>
      <c r="E43" s="81">
        <f t="shared" si="0"/>
        <v>0.94899999999999995</v>
      </c>
      <c r="F43" s="82"/>
      <c r="G43" s="82"/>
      <c r="H43" s="82"/>
      <c r="I43" s="83"/>
      <c r="J43" s="82"/>
      <c r="K43" s="82"/>
      <c r="L43" s="82"/>
      <c r="M43" s="82"/>
      <c r="N43" s="82"/>
      <c r="O43" s="84"/>
      <c r="P43" s="82"/>
      <c r="Q43" s="84"/>
      <c r="R43" s="82"/>
      <c r="S43" s="82"/>
      <c r="T43" s="82"/>
      <c r="U43" s="82"/>
      <c r="V43" s="82"/>
      <c r="W43" s="82"/>
      <c r="X43" s="82"/>
      <c r="Y43" s="84"/>
      <c r="Z43" s="82"/>
      <c r="AA43" s="85"/>
      <c r="AB43" s="82"/>
      <c r="AC43" s="82"/>
      <c r="AD43" s="82"/>
      <c r="AE43" s="82"/>
      <c r="AF43" s="82"/>
      <c r="AG43" s="82"/>
      <c r="AH43" s="84"/>
      <c r="AI43" s="82"/>
      <c r="AJ43" s="84"/>
      <c r="AK43" s="82"/>
      <c r="AL43" s="82"/>
      <c r="AM43" s="82"/>
      <c r="AN43" s="84"/>
      <c r="AO43" s="82"/>
      <c r="AP43" s="84"/>
      <c r="AQ43" s="82"/>
      <c r="AR43" s="84"/>
      <c r="AS43" s="82"/>
      <c r="AT43" s="82"/>
      <c r="AU43" s="82"/>
      <c r="AV43" s="84"/>
      <c r="AW43" s="82"/>
      <c r="AX43" s="82"/>
      <c r="AY43" s="82"/>
      <c r="AZ43" s="84"/>
      <c r="BA43" s="82"/>
      <c r="BB43" s="82"/>
      <c r="BC43" s="82"/>
      <c r="BD43" s="82"/>
      <c r="BE43" s="82"/>
      <c r="BF43" s="82"/>
      <c r="BG43" s="82"/>
      <c r="BH43" s="82"/>
      <c r="BI43" s="82"/>
      <c r="BJ43" s="84"/>
      <c r="BK43" s="82"/>
      <c r="BL43" s="84"/>
      <c r="BM43" s="82"/>
      <c r="BN43" s="82"/>
      <c r="BO43" s="82"/>
      <c r="BP43" s="84"/>
      <c r="BQ43" s="82"/>
      <c r="BR43" s="84"/>
      <c r="BS43" s="82"/>
      <c r="BT43" s="82"/>
      <c r="BU43" s="82"/>
      <c r="BV43" s="82">
        <v>0.94899999999999995</v>
      </c>
      <c r="BW43" s="86" t="s">
        <v>1176</v>
      </c>
    </row>
    <row r="44" spans="1:75" x14ac:dyDescent="0.25">
      <c r="A44" s="39">
        <v>42</v>
      </c>
      <c r="B44" s="39">
        <v>2</v>
      </c>
      <c r="C44" s="37" t="s">
        <v>508</v>
      </c>
      <c r="D44" s="40">
        <f>июль!D44-август!E44</f>
        <v>-282.53753562705316</v>
      </c>
      <c r="E44" s="40">
        <f t="shared" si="0"/>
        <v>0</v>
      </c>
      <c r="F44" s="36"/>
      <c r="G44" s="36"/>
      <c r="H44" s="36"/>
      <c r="I44" s="27"/>
      <c r="J44" s="36"/>
      <c r="K44" s="36"/>
      <c r="L44" s="36"/>
      <c r="M44" s="36"/>
      <c r="N44" s="36"/>
      <c r="O44" s="29"/>
      <c r="P44" s="36"/>
      <c r="Q44" s="29"/>
      <c r="R44" s="36"/>
      <c r="S44" s="36"/>
      <c r="T44" s="36"/>
      <c r="U44" s="36"/>
      <c r="V44" s="36"/>
      <c r="W44" s="36"/>
      <c r="X44" s="36"/>
      <c r="Y44" s="29"/>
      <c r="Z44" s="36"/>
      <c r="AA44" s="66"/>
      <c r="AB44" s="36"/>
      <c r="AC44" s="36"/>
      <c r="AD44" s="36"/>
      <c r="AE44" s="36"/>
      <c r="AF44" s="36"/>
      <c r="AG44" s="36"/>
      <c r="AH44" s="29"/>
      <c r="AI44" s="36"/>
      <c r="AJ44" s="29"/>
      <c r="AK44" s="36"/>
      <c r="AL44" s="36"/>
      <c r="AM44" s="36"/>
      <c r="AN44" s="29"/>
      <c r="AO44" s="36"/>
      <c r="AP44" s="29"/>
      <c r="AQ44" s="36"/>
      <c r="AR44" s="29"/>
      <c r="AS44" s="36"/>
      <c r="AT44" s="36"/>
      <c r="AU44" s="36"/>
      <c r="AV44" s="29"/>
      <c r="AW44" s="36"/>
      <c r="AX44" s="36"/>
      <c r="AY44" s="36"/>
      <c r="AZ44" s="29"/>
      <c r="BA44" s="36"/>
      <c r="BB44" s="36"/>
      <c r="BC44" s="36"/>
      <c r="BD44" s="36"/>
      <c r="BE44" s="36"/>
      <c r="BF44" s="36"/>
      <c r="BG44" s="36"/>
      <c r="BH44" s="36"/>
      <c r="BI44" s="36"/>
      <c r="BJ44" s="29"/>
      <c r="BK44" s="36"/>
      <c r="BL44" s="29"/>
      <c r="BM44" s="36"/>
      <c r="BN44" s="36"/>
      <c r="BO44" s="36"/>
      <c r="BP44" s="29"/>
      <c r="BQ44" s="36"/>
      <c r="BR44" s="29"/>
      <c r="BS44" s="36"/>
      <c r="BT44" s="36"/>
      <c r="BU44" s="36"/>
      <c r="BV44" s="36"/>
    </row>
    <row r="45" spans="1:75" x14ac:dyDescent="0.25">
      <c r="A45" s="39">
        <v>43</v>
      </c>
      <c r="B45" s="39">
        <v>2</v>
      </c>
      <c r="C45" s="37" t="s">
        <v>509</v>
      </c>
      <c r="D45" s="40">
        <f>июль!D45-август!E45</f>
        <v>-166.02923710144927</v>
      </c>
      <c r="E45" s="40">
        <f t="shared" si="0"/>
        <v>0</v>
      </c>
      <c r="F45" s="36"/>
      <c r="G45" s="36"/>
      <c r="H45" s="36"/>
      <c r="I45" s="27"/>
      <c r="J45" s="36"/>
      <c r="K45" s="36"/>
      <c r="L45" s="36"/>
      <c r="M45" s="36"/>
      <c r="N45" s="36"/>
      <c r="O45" s="29"/>
      <c r="P45" s="36"/>
      <c r="Q45" s="29"/>
      <c r="R45" s="36"/>
      <c r="S45" s="36"/>
      <c r="T45" s="36"/>
      <c r="U45" s="36"/>
      <c r="V45" s="36"/>
      <c r="W45" s="36"/>
      <c r="X45" s="36"/>
      <c r="Y45" s="29"/>
      <c r="Z45" s="36"/>
      <c r="AA45" s="66"/>
      <c r="AB45" s="36"/>
      <c r="AC45" s="36"/>
      <c r="AD45" s="36"/>
      <c r="AE45" s="36"/>
      <c r="AF45" s="36"/>
      <c r="AG45" s="36"/>
      <c r="AH45" s="29"/>
      <c r="AI45" s="36"/>
      <c r="AJ45" s="29"/>
      <c r="AK45" s="36"/>
      <c r="AL45" s="36"/>
      <c r="AM45" s="36"/>
      <c r="AN45" s="29"/>
      <c r="AO45" s="36"/>
      <c r="AP45" s="29"/>
      <c r="AQ45" s="36"/>
      <c r="AR45" s="29"/>
      <c r="AS45" s="36"/>
      <c r="AT45" s="36"/>
      <c r="AU45" s="36"/>
      <c r="AV45" s="29"/>
      <c r="AW45" s="36"/>
      <c r="AX45" s="36"/>
      <c r="AY45" s="36"/>
      <c r="AZ45" s="29"/>
      <c r="BA45" s="36"/>
      <c r="BB45" s="36"/>
      <c r="BC45" s="36"/>
      <c r="BD45" s="36"/>
      <c r="BE45" s="36"/>
      <c r="BF45" s="36"/>
      <c r="BG45" s="36"/>
      <c r="BH45" s="36"/>
      <c r="BI45" s="36"/>
      <c r="BJ45" s="29"/>
      <c r="BK45" s="36"/>
      <c r="BL45" s="29"/>
      <c r="BM45" s="36"/>
      <c r="BN45" s="36"/>
      <c r="BO45" s="36"/>
      <c r="BP45" s="29"/>
      <c r="BQ45" s="36"/>
      <c r="BR45" s="29"/>
      <c r="BS45" s="36"/>
      <c r="BT45" s="36"/>
      <c r="BU45" s="36"/>
      <c r="BV45" s="36"/>
    </row>
    <row r="46" spans="1:75" x14ac:dyDescent="0.25">
      <c r="A46" s="39">
        <v>44</v>
      </c>
      <c r="B46" s="39">
        <v>2</v>
      </c>
      <c r="C46" s="37" t="s">
        <v>510</v>
      </c>
      <c r="D46" s="40">
        <f>июль!D46-август!E46</f>
        <v>-15.319736425120766</v>
      </c>
      <c r="E46" s="40">
        <f t="shared" si="0"/>
        <v>0</v>
      </c>
      <c r="F46" s="36"/>
      <c r="G46" s="36"/>
      <c r="H46" s="36"/>
      <c r="I46" s="27"/>
      <c r="J46" s="36"/>
      <c r="K46" s="36"/>
      <c r="L46" s="36"/>
      <c r="M46" s="36"/>
      <c r="N46" s="36"/>
      <c r="O46" s="29"/>
      <c r="P46" s="36"/>
      <c r="Q46" s="29"/>
      <c r="R46" s="36"/>
      <c r="S46" s="36"/>
      <c r="T46" s="36"/>
      <c r="U46" s="36"/>
      <c r="V46" s="36"/>
      <c r="W46" s="36"/>
      <c r="X46" s="36"/>
      <c r="Y46" s="29"/>
      <c r="Z46" s="36"/>
      <c r="AA46" s="66"/>
      <c r="AB46" s="36"/>
      <c r="AC46" s="36"/>
      <c r="AD46" s="36"/>
      <c r="AE46" s="36"/>
      <c r="AF46" s="36"/>
      <c r="AG46" s="36"/>
      <c r="AH46" s="29"/>
      <c r="AI46" s="36"/>
      <c r="AJ46" s="29"/>
      <c r="AK46" s="36"/>
      <c r="AL46" s="36"/>
      <c r="AM46" s="36"/>
      <c r="AN46" s="29"/>
      <c r="AO46" s="36"/>
      <c r="AP46" s="29"/>
      <c r="AQ46" s="36"/>
      <c r="AR46" s="29"/>
      <c r="AS46" s="36"/>
      <c r="AT46" s="36"/>
      <c r="AU46" s="36"/>
      <c r="AV46" s="29"/>
      <c r="AW46" s="36"/>
      <c r="AX46" s="36"/>
      <c r="AY46" s="36"/>
      <c r="AZ46" s="29"/>
      <c r="BA46" s="36"/>
      <c r="BB46" s="36"/>
      <c r="BC46" s="36"/>
      <c r="BD46" s="36"/>
      <c r="BE46" s="36"/>
      <c r="BF46" s="36"/>
      <c r="BG46" s="36"/>
      <c r="BH46" s="36"/>
      <c r="BI46" s="36"/>
      <c r="BJ46" s="29"/>
      <c r="BK46" s="36"/>
      <c r="BL46" s="29"/>
      <c r="BM46" s="36"/>
      <c r="BN46" s="36"/>
      <c r="BO46" s="36"/>
      <c r="BP46" s="29"/>
      <c r="BQ46" s="36"/>
      <c r="BR46" s="29"/>
      <c r="BS46" s="36"/>
      <c r="BT46" s="36"/>
      <c r="BU46" s="36"/>
      <c r="BV46" s="36"/>
    </row>
    <row r="47" spans="1:75" s="86" customFormat="1" x14ac:dyDescent="0.25">
      <c r="A47" s="79">
        <v>45</v>
      </c>
      <c r="B47" s="79">
        <v>2</v>
      </c>
      <c r="C47" s="80" t="s">
        <v>511</v>
      </c>
      <c r="D47" s="81">
        <f>июль!D47-август!E47</f>
        <v>163.61598268405791</v>
      </c>
      <c r="E47" s="81">
        <f t="shared" si="0"/>
        <v>19.829000000000001</v>
      </c>
      <c r="F47" s="82"/>
      <c r="G47" s="82"/>
      <c r="H47" s="82"/>
      <c r="I47" s="83"/>
      <c r="J47" s="82"/>
      <c r="K47" s="82"/>
      <c r="L47" s="82"/>
      <c r="M47" s="82"/>
      <c r="N47" s="82"/>
      <c r="O47" s="84"/>
      <c r="P47" s="82"/>
      <c r="Q47" s="84"/>
      <c r="R47" s="82"/>
      <c r="S47" s="82"/>
      <c r="T47" s="82"/>
      <c r="U47" s="82"/>
      <c r="V47" s="82"/>
      <c r="W47" s="82"/>
      <c r="X47" s="82"/>
      <c r="Y47" s="84"/>
      <c r="Z47" s="82"/>
      <c r="AA47" s="85"/>
      <c r="AB47" s="82"/>
      <c r="AC47" s="82"/>
      <c r="AD47" s="82"/>
      <c r="AE47" s="82"/>
      <c r="AF47" s="82"/>
      <c r="AG47" s="82"/>
      <c r="AH47" s="84"/>
      <c r="AI47" s="82"/>
      <c r="AJ47" s="84"/>
      <c r="AK47" s="82"/>
      <c r="AL47" s="82"/>
      <c r="AM47" s="82"/>
      <c r="AN47" s="84"/>
      <c r="AO47" s="82"/>
      <c r="AP47" s="84"/>
      <c r="AQ47" s="82"/>
      <c r="AR47" s="84"/>
      <c r="AS47" s="82"/>
      <c r="AT47" s="82"/>
      <c r="AU47" s="82"/>
      <c r="AV47" s="84"/>
      <c r="AW47" s="82"/>
      <c r="AX47" s="82"/>
      <c r="AY47" s="82"/>
      <c r="AZ47" s="84"/>
      <c r="BA47" s="82"/>
      <c r="BB47" s="82"/>
      <c r="BC47" s="82"/>
      <c r="BD47" s="82"/>
      <c r="BE47" s="82"/>
      <c r="BF47" s="82"/>
      <c r="BG47" s="82"/>
      <c r="BH47" s="82"/>
      <c r="BI47" s="82"/>
      <c r="BJ47" s="84"/>
      <c r="BK47" s="82"/>
      <c r="BL47" s="84">
        <v>2</v>
      </c>
      <c r="BM47" s="82">
        <v>2.1539999999999999</v>
      </c>
      <c r="BN47" s="82"/>
      <c r="BO47" s="82"/>
      <c r="BP47" s="84">
        <v>12</v>
      </c>
      <c r="BQ47" s="82">
        <v>17.675000000000001</v>
      </c>
      <c r="BR47" s="84"/>
      <c r="BS47" s="82"/>
      <c r="BT47" s="82"/>
      <c r="BU47" s="82"/>
      <c r="BV47" s="82"/>
    </row>
    <row r="48" spans="1:75" s="86" customFormat="1" x14ac:dyDescent="0.25">
      <c r="A48" s="79">
        <v>46</v>
      </c>
      <c r="B48" s="79">
        <v>2</v>
      </c>
      <c r="C48" s="80" t="s">
        <v>512</v>
      </c>
      <c r="D48" s="81">
        <f>июль!D48-август!E48</f>
        <v>2219.1989037198073</v>
      </c>
      <c r="E48" s="81">
        <f t="shared" si="0"/>
        <v>6.4370000000000003</v>
      </c>
      <c r="F48" s="82"/>
      <c r="G48" s="82"/>
      <c r="H48" s="82"/>
      <c r="I48" s="83"/>
      <c r="J48" s="82"/>
      <c r="K48" s="82"/>
      <c r="L48" s="82"/>
      <c r="M48" s="82"/>
      <c r="N48" s="82"/>
      <c r="O48" s="84"/>
      <c r="P48" s="82"/>
      <c r="Q48" s="84"/>
      <c r="R48" s="82"/>
      <c r="S48" s="82"/>
      <c r="T48" s="82"/>
      <c r="U48" s="82"/>
      <c r="V48" s="82"/>
      <c r="W48" s="82"/>
      <c r="X48" s="82"/>
      <c r="Y48" s="84"/>
      <c r="Z48" s="82"/>
      <c r="AA48" s="85"/>
      <c r="AB48" s="82"/>
      <c r="AC48" s="82"/>
      <c r="AD48" s="82"/>
      <c r="AE48" s="82"/>
      <c r="AF48" s="82"/>
      <c r="AG48" s="82"/>
      <c r="AH48" s="84"/>
      <c r="AI48" s="82"/>
      <c r="AJ48" s="84"/>
      <c r="AK48" s="82"/>
      <c r="AL48" s="82"/>
      <c r="AM48" s="82"/>
      <c r="AN48" s="84"/>
      <c r="AO48" s="82"/>
      <c r="AP48" s="84"/>
      <c r="AQ48" s="82"/>
      <c r="AR48" s="84"/>
      <c r="AS48" s="82"/>
      <c r="AT48" s="82"/>
      <c r="AU48" s="82"/>
      <c r="AV48" s="84"/>
      <c r="AW48" s="82"/>
      <c r="AX48" s="82">
        <v>2E-3</v>
      </c>
      <c r="AY48" s="82">
        <v>6.4370000000000003</v>
      </c>
      <c r="AZ48" s="84"/>
      <c r="BA48" s="82"/>
      <c r="BB48" s="82"/>
      <c r="BC48" s="82"/>
      <c r="BD48" s="82"/>
      <c r="BE48" s="82"/>
      <c r="BF48" s="82"/>
      <c r="BG48" s="82"/>
      <c r="BH48" s="82"/>
      <c r="BI48" s="82"/>
      <c r="BJ48" s="84"/>
      <c r="BK48" s="82"/>
      <c r="BL48" s="84"/>
      <c r="BM48" s="82"/>
      <c r="BN48" s="82"/>
      <c r="BO48" s="82"/>
      <c r="BP48" s="84"/>
      <c r="BQ48" s="82"/>
      <c r="BR48" s="84"/>
      <c r="BS48" s="82"/>
      <c r="BT48" s="82"/>
      <c r="BU48" s="82"/>
      <c r="BV48" s="82"/>
    </row>
    <row r="49" spans="1:75" s="86" customFormat="1" x14ac:dyDescent="0.25">
      <c r="A49" s="79">
        <v>47</v>
      </c>
      <c r="B49" s="79">
        <v>1</v>
      </c>
      <c r="C49" s="80" t="s">
        <v>513</v>
      </c>
      <c r="D49" s="81">
        <f>июль!D49-август!E49</f>
        <v>-101.37233496618339</v>
      </c>
      <c r="E49" s="81">
        <f t="shared" si="0"/>
        <v>13.893000000000001</v>
      </c>
      <c r="F49" s="82"/>
      <c r="G49" s="82"/>
      <c r="H49" s="82"/>
      <c r="I49" s="83"/>
      <c r="J49" s="82"/>
      <c r="K49" s="82"/>
      <c r="L49" s="82"/>
      <c r="M49" s="82"/>
      <c r="N49" s="82"/>
      <c r="O49" s="84"/>
      <c r="P49" s="82"/>
      <c r="Q49" s="84"/>
      <c r="R49" s="82"/>
      <c r="S49" s="82"/>
      <c r="T49" s="82"/>
      <c r="U49" s="82"/>
      <c r="V49" s="82"/>
      <c r="W49" s="82"/>
      <c r="X49" s="82"/>
      <c r="Y49" s="84"/>
      <c r="Z49" s="82"/>
      <c r="AA49" s="85"/>
      <c r="AB49" s="82"/>
      <c r="AC49" s="82"/>
      <c r="AD49" s="82"/>
      <c r="AE49" s="82"/>
      <c r="AF49" s="82"/>
      <c r="AG49" s="82"/>
      <c r="AH49" s="84"/>
      <c r="AI49" s="82"/>
      <c r="AJ49" s="84"/>
      <c r="AK49" s="82"/>
      <c r="AL49" s="82"/>
      <c r="AM49" s="82"/>
      <c r="AN49" s="84"/>
      <c r="AO49" s="82"/>
      <c r="AP49" s="84"/>
      <c r="AQ49" s="82"/>
      <c r="AR49" s="84"/>
      <c r="AS49" s="82"/>
      <c r="AT49" s="82"/>
      <c r="AU49" s="82"/>
      <c r="AV49" s="84"/>
      <c r="AW49" s="82"/>
      <c r="AX49" s="82"/>
      <c r="AY49" s="82"/>
      <c r="AZ49" s="84"/>
      <c r="BA49" s="82"/>
      <c r="BB49" s="82"/>
      <c r="BC49" s="82"/>
      <c r="BD49" s="82"/>
      <c r="BE49" s="82"/>
      <c r="BF49" s="82">
        <v>5.0000000000000001E-3</v>
      </c>
      <c r="BG49" s="82">
        <v>6.048</v>
      </c>
      <c r="BH49" s="82"/>
      <c r="BI49" s="82"/>
      <c r="BJ49" s="84"/>
      <c r="BK49" s="82"/>
      <c r="BL49" s="84">
        <v>10</v>
      </c>
      <c r="BM49" s="82">
        <v>7.8449999999999998</v>
      </c>
      <c r="BN49" s="82"/>
      <c r="BO49" s="82"/>
      <c r="BP49" s="84"/>
      <c r="BQ49" s="82"/>
      <c r="BR49" s="84"/>
      <c r="BS49" s="82"/>
      <c r="BT49" s="82"/>
      <c r="BU49" s="82"/>
      <c r="BV49" s="82"/>
    </row>
    <row r="50" spans="1:75" s="86" customFormat="1" x14ac:dyDescent="0.25">
      <c r="A50" s="79">
        <v>48</v>
      </c>
      <c r="B50" s="79">
        <v>1</v>
      </c>
      <c r="C50" s="80" t="s">
        <v>514</v>
      </c>
      <c r="D50" s="81">
        <f>июль!D50-август!E50</f>
        <v>371.2131242454106</v>
      </c>
      <c r="E50" s="81">
        <f t="shared" si="0"/>
        <v>8.4860000000000007</v>
      </c>
      <c r="F50" s="82"/>
      <c r="G50" s="82"/>
      <c r="H50" s="82"/>
      <c r="I50" s="83"/>
      <c r="J50" s="82"/>
      <c r="K50" s="82"/>
      <c r="L50" s="82"/>
      <c r="M50" s="82"/>
      <c r="N50" s="82"/>
      <c r="O50" s="84"/>
      <c r="P50" s="82"/>
      <c r="Q50" s="84"/>
      <c r="R50" s="82"/>
      <c r="S50" s="82"/>
      <c r="T50" s="82"/>
      <c r="U50" s="82"/>
      <c r="V50" s="82"/>
      <c r="W50" s="82"/>
      <c r="X50" s="82"/>
      <c r="Y50" s="84"/>
      <c r="Z50" s="82"/>
      <c r="AA50" s="85"/>
      <c r="AB50" s="82"/>
      <c r="AC50" s="82"/>
      <c r="AD50" s="82"/>
      <c r="AE50" s="82"/>
      <c r="AF50" s="82"/>
      <c r="AG50" s="82"/>
      <c r="AH50" s="84"/>
      <c r="AI50" s="82"/>
      <c r="AJ50" s="84"/>
      <c r="AK50" s="82"/>
      <c r="AL50" s="82"/>
      <c r="AM50" s="82"/>
      <c r="AN50" s="84"/>
      <c r="AO50" s="82"/>
      <c r="AP50" s="84"/>
      <c r="AQ50" s="82"/>
      <c r="AR50" s="84"/>
      <c r="AS50" s="82"/>
      <c r="AT50" s="82"/>
      <c r="AU50" s="82"/>
      <c r="AV50" s="84"/>
      <c r="AW50" s="82"/>
      <c r="AX50" s="82"/>
      <c r="AY50" s="82"/>
      <c r="AZ50" s="84"/>
      <c r="BA50" s="82"/>
      <c r="BB50" s="82"/>
      <c r="BC50" s="82"/>
      <c r="BD50" s="82"/>
      <c r="BE50" s="82"/>
      <c r="BF50" s="82">
        <v>2E-3</v>
      </c>
      <c r="BG50" s="82">
        <v>2.38</v>
      </c>
      <c r="BH50" s="82"/>
      <c r="BI50" s="82"/>
      <c r="BJ50" s="84"/>
      <c r="BK50" s="82"/>
      <c r="BL50" s="84">
        <v>4</v>
      </c>
      <c r="BM50" s="82">
        <v>2.7250000000000001</v>
      </c>
      <c r="BN50" s="82"/>
      <c r="BO50" s="82"/>
      <c r="BP50" s="84"/>
      <c r="BQ50" s="82"/>
      <c r="BR50" s="84"/>
      <c r="BS50" s="82"/>
      <c r="BT50" s="82"/>
      <c r="BU50" s="82"/>
      <c r="BV50" s="82">
        <v>3.3809999999999998</v>
      </c>
      <c r="BW50" s="86" t="s">
        <v>1196</v>
      </c>
    </row>
    <row r="51" spans="1:75" s="86" customFormat="1" x14ac:dyDescent="0.25">
      <c r="A51" s="79">
        <v>49</v>
      </c>
      <c r="B51" s="79">
        <v>1</v>
      </c>
      <c r="C51" s="80" t="s">
        <v>515</v>
      </c>
      <c r="D51" s="81">
        <f>июль!D51-август!E51</f>
        <v>350.98593233816416</v>
      </c>
      <c r="E51" s="81">
        <f t="shared" si="0"/>
        <v>32.279000000000003</v>
      </c>
      <c r="F51" s="82"/>
      <c r="G51" s="82"/>
      <c r="H51" s="82"/>
      <c r="I51" s="83"/>
      <c r="J51" s="82"/>
      <c r="K51" s="82"/>
      <c r="L51" s="82"/>
      <c r="M51" s="82"/>
      <c r="N51" s="82"/>
      <c r="O51" s="84"/>
      <c r="P51" s="82"/>
      <c r="Q51" s="84"/>
      <c r="R51" s="82"/>
      <c r="S51" s="82"/>
      <c r="T51" s="82"/>
      <c r="U51" s="82"/>
      <c r="V51" s="82"/>
      <c r="W51" s="82"/>
      <c r="X51" s="82"/>
      <c r="Y51" s="84"/>
      <c r="Z51" s="82"/>
      <c r="AA51" s="85"/>
      <c r="AB51" s="82"/>
      <c r="AC51" s="82"/>
      <c r="AD51" s="82"/>
      <c r="AE51" s="82"/>
      <c r="AF51" s="82"/>
      <c r="AG51" s="82"/>
      <c r="AH51" s="84"/>
      <c r="AI51" s="82"/>
      <c r="AJ51" s="84"/>
      <c r="AK51" s="82"/>
      <c r="AL51" s="82"/>
      <c r="AM51" s="82"/>
      <c r="AN51" s="84"/>
      <c r="AO51" s="82"/>
      <c r="AP51" s="84"/>
      <c r="AQ51" s="82"/>
      <c r="AR51" s="84"/>
      <c r="AS51" s="82"/>
      <c r="AT51" s="82"/>
      <c r="AU51" s="82"/>
      <c r="AV51" s="84"/>
      <c r="AW51" s="82"/>
      <c r="AX51" s="82"/>
      <c r="AY51" s="82"/>
      <c r="AZ51" s="84"/>
      <c r="BA51" s="82"/>
      <c r="BB51" s="82"/>
      <c r="BC51" s="82"/>
      <c r="BD51" s="82"/>
      <c r="BE51" s="82"/>
      <c r="BF51" s="82">
        <v>1.2E-2</v>
      </c>
      <c r="BG51" s="82">
        <v>14.281000000000001</v>
      </c>
      <c r="BH51" s="82"/>
      <c r="BI51" s="82"/>
      <c r="BJ51" s="84"/>
      <c r="BK51" s="82"/>
      <c r="BL51" s="84">
        <v>23</v>
      </c>
      <c r="BM51" s="82">
        <v>17.998000000000001</v>
      </c>
      <c r="BN51" s="82"/>
      <c r="BO51" s="82"/>
      <c r="BP51" s="84"/>
      <c r="BQ51" s="82"/>
      <c r="BR51" s="84"/>
      <c r="BS51" s="82"/>
      <c r="BT51" s="82"/>
      <c r="BU51" s="82"/>
      <c r="BV51" s="82"/>
    </row>
    <row r="52" spans="1:75" x14ac:dyDescent="0.25">
      <c r="A52" s="39">
        <v>50</v>
      </c>
      <c r="B52" s="39">
        <v>1</v>
      </c>
      <c r="C52" s="37" t="s">
        <v>516</v>
      </c>
      <c r="D52" s="40">
        <f>июль!D52-август!E52</f>
        <v>-310.71337134299529</v>
      </c>
      <c r="E52" s="40">
        <f t="shared" si="0"/>
        <v>0</v>
      </c>
      <c r="F52" s="36"/>
      <c r="G52" s="36"/>
      <c r="H52" s="36"/>
      <c r="I52" s="27"/>
      <c r="J52" s="36"/>
      <c r="K52" s="36"/>
      <c r="L52" s="36"/>
      <c r="M52" s="36"/>
      <c r="N52" s="36"/>
      <c r="O52" s="29"/>
      <c r="P52" s="36"/>
      <c r="Q52" s="29"/>
      <c r="R52" s="36"/>
      <c r="S52" s="36"/>
      <c r="T52" s="36"/>
      <c r="U52" s="36"/>
      <c r="V52" s="36"/>
      <c r="W52" s="36"/>
      <c r="X52" s="36"/>
      <c r="Y52" s="29"/>
      <c r="Z52" s="36"/>
      <c r="AA52" s="66"/>
      <c r="AB52" s="36"/>
      <c r="AC52" s="36"/>
      <c r="AD52" s="36"/>
      <c r="AE52" s="36"/>
      <c r="AF52" s="36"/>
      <c r="AG52" s="36"/>
      <c r="AH52" s="29"/>
      <c r="AI52" s="36"/>
      <c r="AJ52" s="29"/>
      <c r="AK52" s="36"/>
      <c r="AL52" s="36"/>
      <c r="AM52" s="36"/>
      <c r="AN52" s="29"/>
      <c r="AO52" s="36"/>
      <c r="AP52" s="29"/>
      <c r="AQ52" s="36"/>
      <c r="AR52" s="29"/>
      <c r="AS52" s="36"/>
      <c r="AT52" s="36"/>
      <c r="AU52" s="36"/>
      <c r="AV52" s="29"/>
      <c r="AW52" s="36"/>
      <c r="AX52" s="36"/>
      <c r="AY52" s="36"/>
      <c r="AZ52" s="29"/>
      <c r="BA52" s="36"/>
      <c r="BB52" s="36"/>
      <c r="BC52" s="36"/>
      <c r="BD52" s="36"/>
      <c r="BE52" s="36"/>
      <c r="BF52" s="36"/>
      <c r="BG52" s="36"/>
      <c r="BH52" s="36"/>
      <c r="BI52" s="36"/>
      <c r="BJ52" s="29"/>
      <c r="BK52" s="36"/>
      <c r="BL52" s="29"/>
      <c r="BM52" s="36"/>
      <c r="BN52" s="36"/>
      <c r="BO52" s="36"/>
      <c r="BP52" s="29"/>
      <c r="BQ52" s="36"/>
      <c r="BR52" s="29"/>
      <c r="BS52" s="36"/>
      <c r="BT52" s="36"/>
      <c r="BU52" s="36"/>
      <c r="BV52" s="36"/>
    </row>
    <row r="53" spans="1:75" x14ac:dyDescent="0.25">
      <c r="A53" s="39">
        <v>51</v>
      </c>
      <c r="B53" s="39">
        <v>1</v>
      </c>
      <c r="C53" s="37" t="s">
        <v>517</v>
      </c>
      <c r="D53" s="40">
        <f>июль!D53-август!E53</f>
        <v>30.617764222222213</v>
      </c>
      <c r="E53" s="40">
        <f t="shared" si="0"/>
        <v>0</v>
      </c>
      <c r="F53" s="36"/>
      <c r="G53" s="36"/>
      <c r="H53" s="36"/>
      <c r="I53" s="27"/>
      <c r="J53" s="36"/>
      <c r="K53" s="36"/>
      <c r="L53" s="36"/>
      <c r="M53" s="36"/>
      <c r="N53" s="36"/>
      <c r="O53" s="29"/>
      <c r="P53" s="36"/>
      <c r="Q53" s="29"/>
      <c r="R53" s="36"/>
      <c r="S53" s="36"/>
      <c r="T53" s="36"/>
      <c r="U53" s="36"/>
      <c r="V53" s="36"/>
      <c r="W53" s="36"/>
      <c r="X53" s="36"/>
      <c r="Y53" s="29"/>
      <c r="Z53" s="36"/>
      <c r="AA53" s="66"/>
      <c r="AB53" s="36"/>
      <c r="AC53" s="36"/>
      <c r="AD53" s="36"/>
      <c r="AE53" s="36"/>
      <c r="AF53" s="36"/>
      <c r="AG53" s="36"/>
      <c r="AH53" s="29"/>
      <c r="AI53" s="36"/>
      <c r="AJ53" s="29"/>
      <c r="AK53" s="36"/>
      <c r="AL53" s="36"/>
      <c r="AM53" s="36"/>
      <c r="AN53" s="29"/>
      <c r="AO53" s="36"/>
      <c r="AP53" s="29"/>
      <c r="AQ53" s="36"/>
      <c r="AR53" s="29"/>
      <c r="AS53" s="36"/>
      <c r="AT53" s="36"/>
      <c r="AU53" s="36"/>
      <c r="AV53" s="29"/>
      <c r="AW53" s="36"/>
      <c r="AX53" s="36"/>
      <c r="AY53" s="36"/>
      <c r="AZ53" s="29"/>
      <c r="BA53" s="36"/>
      <c r="BB53" s="36"/>
      <c r="BC53" s="36"/>
      <c r="BD53" s="36"/>
      <c r="BE53" s="36"/>
      <c r="BF53" s="36"/>
      <c r="BG53" s="36"/>
      <c r="BH53" s="36"/>
      <c r="BI53" s="36"/>
      <c r="BJ53" s="29"/>
      <c r="BK53" s="36"/>
      <c r="BL53" s="29"/>
      <c r="BM53" s="36"/>
      <c r="BN53" s="36"/>
      <c r="BO53" s="36"/>
      <c r="BP53" s="29"/>
      <c r="BQ53" s="36"/>
      <c r="BR53" s="29"/>
      <c r="BS53" s="36"/>
      <c r="BT53" s="36"/>
      <c r="BU53" s="36"/>
      <c r="BV53" s="36"/>
    </row>
    <row r="54" spans="1:75" s="86" customFormat="1" x14ac:dyDescent="0.25">
      <c r="A54" s="79">
        <v>52</v>
      </c>
      <c r="B54" s="79">
        <v>1</v>
      </c>
      <c r="C54" s="80" t="s">
        <v>518</v>
      </c>
      <c r="D54" s="81">
        <f>июль!D54-август!E54</f>
        <v>-489.72065142995172</v>
      </c>
      <c r="E54" s="81">
        <f t="shared" si="0"/>
        <v>52.283999999999999</v>
      </c>
      <c r="F54" s="82"/>
      <c r="G54" s="82"/>
      <c r="H54" s="82"/>
      <c r="I54" s="83"/>
      <c r="J54" s="82"/>
      <c r="K54" s="82"/>
      <c r="L54" s="82"/>
      <c r="M54" s="82"/>
      <c r="N54" s="82"/>
      <c r="O54" s="84"/>
      <c r="P54" s="82"/>
      <c r="Q54" s="84"/>
      <c r="R54" s="82"/>
      <c r="S54" s="82"/>
      <c r="T54" s="82"/>
      <c r="U54" s="82">
        <v>2.5000000000000001E-2</v>
      </c>
      <c r="V54" s="82">
        <v>52.283999999999999</v>
      </c>
      <c r="W54" s="82"/>
      <c r="X54" s="82"/>
      <c r="Y54" s="84"/>
      <c r="Z54" s="82"/>
      <c r="AA54" s="85"/>
      <c r="AB54" s="82"/>
      <c r="AC54" s="82"/>
      <c r="AD54" s="82"/>
      <c r="AE54" s="82"/>
      <c r="AF54" s="82"/>
      <c r="AG54" s="82"/>
      <c r="AH54" s="84"/>
      <c r="AI54" s="82"/>
      <c r="AJ54" s="84"/>
      <c r="AK54" s="82"/>
      <c r="AL54" s="82"/>
      <c r="AM54" s="82"/>
      <c r="AN54" s="84"/>
      <c r="AO54" s="82"/>
      <c r="AP54" s="84"/>
      <c r="AQ54" s="82"/>
      <c r="AR54" s="84"/>
      <c r="AS54" s="82"/>
      <c r="AT54" s="82"/>
      <c r="AU54" s="82"/>
      <c r="AV54" s="84"/>
      <c r="AW54" s="82"/>
      <c r="AX54" s="82"/>
      <c r="AY54" s="82"/>
      <c r="AZ54" s="84"/>
      <c r="BA54" s="82"/>
      <c r="BB54" s="82"/>
      <c r="BC54" s="82"/>
      <c r="BD54" s="82"/>
      <c r="BE54" s="82"/>
      <c r="BF54" s="82"/>
      <c r="BG54" s="82"/>
      <c r="BH54" s="82"/>
      <c r="BI54" s="82"/>
      <c r="BJ54" s="84"/>
      <c r="BK54" s="82"/>
      <c r="BL54" s="84"/>
      <c r="BM54" s="82"/>
      <c r="BN54" s="82"/>
      <c r="BO54" s="82"/>
      <c r="BP54" s="84"/>
      <c r="BQ54" s="82"/>
      <c r="BR54" s="84"/>
      <c r="BS54" s="82"/>
      <c r="BT54" s="82"/>
      <c r="BU54" s="82"/>
      <c r="BV54" s="82"/>
    </row>
    <row r="55" spans="1:75" x14ac:dyDescent="0.25">
      <c r="A55" s="39">
        <v>53</v>
      </c>
      <c r="B55" s="39">
        <v>1</v>
      </c>
      <c r="C55" s="37" t="s">
        <v>519</v>
      </c>
      <c r="D55" s="40">
        <f>июль!D55-август!E55</f>
        <v>-354.63822777777773</v>
      </c>
      <c r="E55" s="40">
        <f t="shared" si="0"/>
        <v>0</v>
      </c>
      <c r="F55" s="36"/>
      <c r="G55" s="36"/>
      <c r="H55" s="36"/>
      <c r="I55" s="27"/>
      <c r="J55" s="36"/>
      <c r="K55" s="36"/>
      <c r="L55" s="36"/>
      <c r="M55" s="36"/>
      <c r="N55" s="36"/>
      <c r="O55" s="29"/>
      <c r="P55" s="36"/>
      <c r="Q55" s="29"/>
      <c r="R55" s="36"/>
      <c r="S55" s="36"/>
      <c r="T55" s="36"/>
      <c r="U55" s="36"/>
      <c r="V55" s="36"/>
      <c r="W55" s="36"/>
      <c r="X55" s="36"/>
      <c r="Y55" s="29"/>
      <c r="Z55" s="36"/>
      <c r="AA55" s="66"/>
      <c r="AB55" s="36"/>
      <c r="AC55" s="36"/>
      <c r="AD55" s="36"/>
      <c r="AE55" s="36"/>
      <c r="AF55" s="36"/>
      <c r="AG55" s="36"/>
      <c r="AH55" s="29"/>
      <c r="AI55" s="36"/>
      <c r="AJ55" s="29"/>
      <c r="AK55" s="36"/>
      <c r="AL55" s="36"/>
      <c r="AM55" s="36"/>
      <c r="AN55" s="29"/>
      <c r="AO55" s="36"/>
      <c r="AP55" s="29"/>
      <c r="AQ55" s="36"/>
      <c r="AR55" s="29"/>
      <c r="AS55" s="36"/>
      <c r="AT55" s="36"/>
      <c r="AU55" s="36"/>
      <c r="AV55" s="29"/>
      <c r="AW55" s="36"/>
      <c r="AX55" s="36"/>
      <c r="AY55" s="36"/>
      <c r="AZ55" s="29"/>
      <c r="BA55" s="36"/>
      <c r="BB55" s="36"/>
      <c r="BC55" s="36"/>
      <c r="BD55" s="36"/>
      <c r="BE55" s="36"/>
      <c r="BF55" s="36"/>
      <c r="BG55" s="36"/>
      <c r="BH55" s="36"/>
      <c r="BI55" s="36"/>
      <c r="BJ55" s="29"/>
      <c r="BK55" s="36"/>
      <c r="BL55" s="29"/>
      <c r="BM55" s="36"/>
      <c r="BN55" s="36"/>
      <c r="BO55" s="36"/>
      <c r="BP55" s="29"/>
      <c r="BQ55" s="36"/>
      <c r="BR55" s="29"/>
      <c r="BS55" s="36"/>
      <c r="BT55" s="36"/>
      <c r="BU55" s="36"/>
      <c r="BV55" s="36"/>
    </row>
    <row r="56" spans="1:75" x14ac:dyDescent="0.25">
      <c r="A56" s="39">
        <v>54</v>
      </c>
      <c r="B56" s="39">
        <v>1</v>
      </c>
      <c r="C56" s="37" t="s">
        <v>520</v>
      </c>
      <c r="D56" s="40">
        <f>июль!D56-август!E56</f>
        <v>-376.51669627053138</v>
      </c>
      <c r="E56" s="40">
        <f t="shared" si="0"/>
        <v>0</v>
      </c>
      <c r="F56" s="36"/>
      <c r="G56" s="36"/>
      <c r="H56" s="36"/>
      <c r="I56" s="27"/>
      <c r="J56" s="36"/>
      <c r="K56" s="36"/>
      <c r="L56" s="36"/>
      <c r="M56" s="36"/>
      <c r="N56" s="36"/>
      <c r="O56" s="29"/>
      <c r="P56" s="36"/>
      <c r="Q56" s="29"/>
      <c r="R56" s="36"/>
      <c r="S56" s="36"/>
      <c r="T56" s="36"/>
      <c r="U56" s="36"/>
      <c r="V56" s="36"/>
      <c r="W56" s="36"/>
      <c r="X56" s="36"/>
      <c r="Y56" s="29"/>
      <c r="Z56" s="36"/>
      <c r="AA56" s="66"/>
      <c r="AB56" s="36"/>
      <c r="AC56" s="36"/>
      <c r="AD56" s="36"/>
      <c r="AE56" s="36"/>
      <c r="AF56" s="36"/>
      <c r="AG56" s="36"/>
      <c r="AH56" s="29"/>
      <c r="AI56" s="36"/>
      <c r="AJ56" s="29"/>
      <c r="AK56" s="36"/>
      <c r="AL56" s="36"/>
      <c r="AM56" s="36"/>
      <c r="AN56" s="29"/>
      <c r="AO56" s="36"/>
      <c r="AP56" s="29"/>
      <c r="AQ56" s="36"/>
      <c r="AR56" s="29"/>
      <c r="AS56" s="36"/>
      <c r="AT56" s="36"/>
      <c r="AU56" s="36"/>
      <c r="AV56" s="29"/>
      <c r="AW56" s="36"/>
      <c r="AX56" s="36"/>
      <c r="AY56" s="36"/>
      <c r="AZ56" s="29"/>
      <c r="BA56" s="36"/>
      <c r="BB56" s="36"/>
      <c r="BC56" s="36"/>
      <c r="BD56" s="36"/>
      <c r="BE56" s="36"/>
      <c r="BF56" s="36"/>
      <c r="BG56" s="36"/>
      <c r="BH56" s="36"/>
      <c r="BI56" s="36"/>
      <c r="BJ56" s="29"/>
      <c r="BK56" s="36"/>
      <c r="BL56" s="29"/>
      <c r="BM56" s="36"/>
      <c r="BN56" s="36"/>
      <c r="BO56" s="36"/>
      <c r="BP56" s="29"/>
      <c r="BQ56" s="36"/>
      <c r="BR56" s="29"/>
      <c r="BS56" s="36"/>
      <c r="BT56" s="36"/>
      <c r="BU56" s="36"/>
      <c r="BV56" s="36"/>
    </row>
    <row r="57" spans="1:75" s="86" customFormat="1" x14ac:dyDescent="0.25">
      <c r="A57" s="79">
        <v>55</v>
      </c>
      <c r="B57" s="79">
        <v>1</v>
      </c>
      <c r="C57" s="80" t="s">
        <v>521</v>
      </c>
      <c r="D57" s="81">
        <f>июль!D57-август!E57</f>
        <v>-18.241525265700432</v>
      </c>
      <c r="E57" s="81">
        <f t="shared" si="0"/>
        <v>20.008000000000003</v>
      </c>
      <c r="F57" s="82"/>
      <c r="G57" s="82"/>
      <c r="H57" s="82"/>
      <c r="I57" s="83"/>
      <c r="J57" s="82"/>
      <c r="K57" s="82"/>
      <c r="L57" s="82"/>
      <c r="M57" s="82"/>
      <c r="N57" s="82"/>
      <c r="O57" s="84"/>
      <c r="P57" s="82"/>
      <c r="Q57" s="84"/>
      <c r="R57" s="82"/>
      <c r="S57" s="82">
        <v>3.0000000000000001E-3</v>
      </c>
      <c r="T57" s="82">
        <v>4.0529999999999999</v>
      </c>
      <c r="U57" s="82"/>
      <c r="V57" s="82"/>
      <c r="W57" s="82"/>
      <c r="X57" s="82"/>
      <c r="Y57" s="84"/>
      <c r="Z57" s="82"/>
      <c r="AA57" s="85"/>
      <c r="AB57" s="82"/>
      <c r="AC57" s="82"/>
      <c r="AD57" s="82"/>
      <c r="AE57" s="82"/>
      <c r="AF57" s="82"/>
      <c r="AG57" s="82"/>
      <c r="AH57" s="84"/>
      <c r="AI57" s="82"/>
      <c r="AJ57" s="84"/>
      <c r="AK57" s="82"/>
      <c r="AL57" s="82"/>
      <c r="AM57" s="82"/>
      <c r="AN57" s="84"/>
      <c r="AO57" s="82"/>
      <c r="AP57" s="84">
        <v>1</v>
      </c>
      <c r="AQ57" s="82">
        <v>4.3760000000000003</v>
      </c>
      <c r="AR57" s="84"/>
      <c r="AS57" s="82"/>
      <c r="AT57" s="82"/>
      <c r="AU57" s="82"/>
      <c r="AV57" s="84">
        <v>1</v>
      </c>
      <c r="AW57" s="82">
        <v>11.579000000000001</v>
      </c>
      <c r="AX57" s="82"/>
      <c r="AY57" s="82"/>
      <c r="AZ57" s="84"/>
      <c r="BA57" s="82"/>
      <c r="BB57" s="82"/>
      <c r="BC57" s="82"/>
      <c r="BD57" s="82"/>
      <c r="BE57" s="82"/>
      <c r="BF57" s="82"/>
      <c r="BG57" s="82"/>
      <c r="BH57" s="82"/>
      <c r="BI57" s="82"/>
      <c r="BJ57" s="84"/>
      <c r="BK57" s="82"/>
      <c r="BL57" s="84"/>
      <c r="BM57" s="82"/>
      <c r="BN57" s="82"/>
      <c r="BO57" s="82"/>
      <c r="BP57" s="84"/>
      <c r="BQ57" s="82"/>
      <c r="BR57" s="84"/>
      <c r="BS57" s="82"/>
      <c r="BT57" s="82"/>
      <c r="BU57" s="82"/>
      <c r="BV57" s="82"/>
    </row>
    <row r="58" spans="1:75" s="86" customFormat="1" x14ac:dyDescent="0.25">
      <c r="A58" s="79">
        <v>56</v>
      </c>
      <c r="B58" s="79">
        <v>1</v>
      </c>
      <c r="C58" s="80" t="s">
        <v>522</v>
      </c>
      <c r="D58" s="81">
        <f>июль!D58-август!E58</f>
        <v>311.20363212560386</v>
      </c>
      <c r="E58" s="81">
        <f t="shared" si="0"/>
        <v>18</v>
      </c>
      <c r="F58" s="82"/>
      <c r="G58" s="82"/>
      <c r="H58" s="82"/>
      <c r="I58" s="83"/>
      <c r="J58" s="82"/>
      <c r="K58" s="82"/>
      <c r="L58" s="82"/>
      <c r="M58" s="82"/>
      <c r="N58" s="82"/>
      <c r="O58" s="84"/>
      <c r="P58" s="82"/>
      <c r="Q58" s="84"/>
      <c r="R58" s="82"/>
      <c r="S58" s="82"/>
      <c r="T58" s="82"/>
      <c r="U58" s="82"/>
      <c r="V58" s="82"/>
      <c r="W58" s="82"/>
      <c r="X58" s="82"/>
      <c r="Y58" s="84"/>
      <c r="Z58" s="82"/>
      <c r="AA58" s="85"/>
      <c r="AB58" s="82"/>
      <c r="AC58" s="82"/>
      <c r="AD58" s="82"/>
      <c r="AE58" s="82"/>
      <c r="AF58" s="82"/>
      <c r="AG58" s="82"/>
      <c r="AH58" s="84"/>
      <c r="AI58" s="82"/>
      <c r="AJ58" s="84"/>
      <c r="AK58" s="82"/>
      <c r="AL58" s="82"/>
      <c r="AM58" s="82"/>
      <c r="AN58" s="84"/>
      <c r="AO58" s="82"/>
      <c r="AP58" s="84">
        <v>1</v>
      </c>
      <c r="AQ58" s="82">
        <v>18</v>
      </c>
      <c r="AR58" s="84"/>
      <c r="AS58" s="82"/>
      <c r="AT58" s="82"/>
      <c r="AU58" s="82"/>
      <c r="AV58" s="84"/>
      <c r="AW58" s="82"/>
      <c r="AX58" s="82"/>
      <c r="AY58" s="82"/>
      <c r="AZ58" s="84"/>
      <c r="BA58" s="82"/>
      <c r="BB58" s="82"/>
      <c r="BC58" s="82"/>
      <c r="BD58" s="82"/>
      <c r="BE58" s="82"/>
      <c r="BF58" s="82"/>
      <c r="BG58" s="82"/>
      <c r="BH58" s="82"/>
      <c r="BI58" s="82"/>
      <c r="BJ58" s="84"/>
      <c r="BK58" s="82"/>
      <c r="BL58" s="84"/>
      <c r="BM58" s="82"/>
      <c r="BN58" s="82"/>
      <c r="BO58" s="82"/>
      <c r="BP58" s="84"/>
      <c r="BQ58" s="82"/>
      <c r="BR58" s="84"/>
      <c r="BS58" s="82"/>
      <c r="BT58" s="82"/>
      <c r="BU58" s="82"/>
      <c r="BV58" s="82"/>
    </row>
    <row r="59" spans="1:75" x14ac:dyDescent="0.25">
      <c r="A59" s="39">
        <v>57</v>
      </c>
      <c r="B59" s="39">
        <v>1</v>
      </c>
      <c r="C59" s="37" t="s">
        <v>523</v>
      </c>
      <c r="D59" s="40">
        <f>июль!D59-август!E59</f>
        <v>96.164819603864714</v>
      </c>
      <c r="E59" s="40">
        <f t="shared" si="0"/>
        <v>0</v>
      </c>
      <c r="F59" s="36"/>
      <c r="G59" s="36"/>
      <c r="H59" s="36"/>
      <c r="I59" s="27"/>
      <c r="J59" s="36"/>
      <c r="K59" s="36"/>
      <c r="L59" s="36"/>
      <c r="M59" s="36"/>
      <c r="N59" s="36"/>
      <c r="O59" s="29"/>
      <c r="P59" s="36"/>
      <c r="Q59" s="29"/>
      <c r="R59" s="36"/>
      <c r="S59" s="36"/>
      <c r="T59" s="36"/>
      <c r="U59" s="36"/>
      <c r="V59" s="36"/>
      <c r="W59" s="36"/>
      <c r="X59" s="36"/>
      <c r="Y59" s="29"/>
      <c r="Z59" s="36"/>
      <c r="AA59" s="66"/>
      <c r="AB59" s="36"/>
      <c r="AC59" s="36"/>
      <c r="AD59" s="36"/>
      <c r="AE59" s="36"/>
      <c r="AF59" s="36"/>
      <c r="AG59" s="36"/>
      <c r="AH59" s="29"/>
      <c r="AI59" s="36"/>
      <c r="AJ59" s="29"/>
      <c r="AK59" s="36"/>
      <c r="AL59" s="36"/>
      <c r="AM59" s="36"/>
      <c r="AN59" s="29"/>
      <c r="AO59" s="36"/>
      <c r="AP59" s="29"/>
      <c r="AQ59" s="36"/>
      <c r="AR59" s="29"/>
      <c r="AS59" s="36"/>
      <c r="AT59" s="36"/>
      <c r="AU59" s="36"/>
      <c r="AV59" s="29"/>
      <c r="AW59" s="36"/>
      <c r="AX59" s="36"/>
      <c r="AY59" s="36"/>
      <c r="AZ59" s="29"/>
      <c r="BA59" s="36"/>
      <c r="BB59" s="36"/>
      <c r="BC59" s="36"/>
      <c r="BD59" s="36"/>
      <c r="BE59" s="36"/>
      <c r="BF59" s="36"/>
      <c r="BG59" s="36"/>
      <c r="BH59" s="36"/>
      <c r="BI59" s="36"/>
      <c r="BJ59" s="29"/>
      <c r="BK59" s="36"/>
      <c r="BL59" s="29"/>
      <c r="BM59" s="36"/>
      <c r="BN59" s="36"/>
      <c r="BO59" s="36"/>
      <c r="BP59" s="29"/>
      <c r="BQ59" s="36"/>
      <c r="BR59" s="29"/>
      <c r="BS59" s="36"/>
      <c r="BT59" s="36"/>
      <c r="BU59" s="36"/>
      <c r="BV59" s="36"/>
    </row>
    <row r="60" spans="1:75" x14ac:dyDescent="0.25">
      <c r="A60" s="39">
        <v>58</v>
      </c>
      <c r="B60" s="39">
        <v>1</v>
      </c>
      <c r="C60" s="37" t="s">
        <v>524</v>
      </c>
      <c r="D60" s="40">
        <f>июль!D60-август!E60</f>
        <v>403.54061704347833</v>
      </c>
      <c r="E60" s="40">
        <f t="shared" si="0"/>
        <v>0</v>
      </c>
      <c r="F60" s="36"/>
      <c r="G60" s="36"/>
      <c r="H60" s="36"/>
      <c r="I60" s="27"/>
      <c r="J60" s="36"/>
      <c r="K60" s="36"/>
      <c r="L60" s="36"/>
      <c r="M60" s="36"/>
      <c r="N60" s="36"/>
      <c r="O60" s="29"/>
      <c r="P60" s="36"/>
      <c r="Q60" s="29"/>
      <c r="R60" s="36"/>
      <c r="S60" s="36"/>
      <c r="T60" s="36"/>
      <c r="U60" s="36"/>
      <c r="V60" s="36"/>
      <c r="W60" s="36"/>
      <c r="X60" s="36"/>
      <c r="Y60" s="29"/>
      <c r="Z60" s="36"/>
      <c r="AA60" s="66"/>
      <c r="AB60" s="36"/>
      <c r="AC60" s="36"/>
      <c r="AD60" s="36"/>
      <c r="AE60" s="36"/>
      <c r="AF60" s="36"/>
      <c r="AG60" s="36"/>
      <c r="AH60" s="29"/>
      <c r="AI60" s="36"/>
      <c r="AJ60" s="29"/>
      <c r="AK60" s="36"/>
      <c r="AL60" s="36"/>
      <c r="AM60" s="36"/>
      <c r="AN60" s="29"/>
      <c r="AO60" s="36"/>
      <c r="AP60" s="29"/>
      <c r="AQ60" s="36"/>
      <c r="AR60" s="29"/>
      <c r="AS60" s="36"/>
      <c r="AT60" s="36"/>
      <c r="AU60" s="36"/>
      <c r="AV60" s="29"/>
      <c r="AW60" s="36"/>
      <c r="AX60" s="36"/>
      <c r="AY60" s="36"/>
      <c r="AZ60" s="29"/>
      <c r="BA60" s="36"/>
      <c r="BB60" s="36"/>
      <c r="BC60" s="36"/>
      <c r="BD60" s="36"/>
      <c r="BE60" s="36"/>
      <c r="BF60" s="36"/>
      <c r="BG60" s="36"/>
      <c r="BH60" s="36"/>
      <c r="BI60" s="36"/>
      <c r="BJ60" s="29"/>
      <c r="BK60" s="36"/>
      <c r="BL60" s="29"/>
      <c r="BM60" s="36"/>
      <c r="BN60" s="36"/>
      <c r="BO60" s="36"/>
      <c r="BP60" s="29"/>
      <c r="BQ60" s="36"/>
      <c r="BR60" s="29"/>
      <c r="BS60" s="36"/>
      <c r="BT60" s="36"/>
      <c r="BU60" s="36"/>
      <c r="BV60" s="36"/>
    </row>
    <row r="61" spans="1:75" x14ac:dyDescent="0.25">
      <c r="A61" s="39">
        <v>59</v>
      </c>
      <c r="B61" s="39">
        <v>1</v>
      </c>
      <c r="C61" s="37" t="s">
        <v>525</v>
      </c>
      <c r="D61" s="40">
        <f>июль!D61-август!E61</f>
        <v>-41.314337545893721</v>
      </c>
      <c r="E61" s="40">
        <f t="shared" si="0"/>
        <v>0</v>
      </c>
      <c r="F61" s="36"/>
      <c r="G61" s="36"/>
      <c r="H61" s="36"/>
      <c r="I61" s="27"/>
      <c r="J61" s="36"/>
      <c r="K61" s="36"/>
      <c r="L61" s="36"/>
      <c r="M61" s="36"/>
      <c r="N61" s="36"/>
      <c r="O61" s="29"/>
      <c r="P61" s="36"/>
      <c r="Q61" s="29"/>
      <c r="R61" s="36"/>
      <c r="S61" s="36"/>
      <c r="T61" s="36"/>
      <c r="U61" s="36"/>
      <c r="V61" s="36"/>
      <c r="W61" s="36"/>
      <c r="X61" s="36"/>
      <c r="Y61" s="29"/>
      <c r="Z61" s="36"/>
      <c r="AA61" s="66"/>
      <c r="AB61" s="36"/>
      <c r="AC61" s="36"/>
      <c r="AD61" s="36"/>
      <c r="AE61" s="36"/>
      <c r="AF61" s="36"/>
      <c r="AG61" s="36"/>
      <c r="AH61" s="29"/>
      <c r="AI61" s="36"/>
      <c r="AJ61" s="29"/>
      <c r="AK61" s="36"/>
      <c r="AL61" s="36"/>
      <c r="AM61" s="36"/>
      <c r="AN61" s="29"/>
      <c r="AO61" s="36"/>
      <c r="AP61" s="29"/>
      <c r="AQ61" s="36"/>
      <c r="AR61" s="29"/>
      <c r="AS61" s="36"/>
      <c r="AT61" s="36"/>
      <c r="AU61" s="36"/>
      <c r="AV61" s="29"/>
      <c r="AW61" s="36"/>
      <c r="AX61" s="36"/>
      <c r="AY61" s="36"/>
      <c r="AZ61" s="29"/>
      <c r="BA61" s="36"/>
      <c r="BB61" s="36"/>
      <c r="BC61" s="36"/>
      <c r="BD61" s="36"/>
      <c r="BE61" s="36"/>
      <c r="BF61" s="36"/>
      <c r="BG61" s="36"/>
      <c r="BH61" s="36"/>
      <c r="BI61" s="36"/>
      <c r="BJ61" s="29"/>
      <c r="BK61" s="36"/>
      <c r="BL61" s="29"/>
      <c r="BM61" s="36"/>
      <c r="BN61" s="36"/>
      <c r="BO61" s="36"/>
      <c r="BP61" s="29"/>
      <c r="BQ61" s="36"/>
      <c r="BR61" s="29"/>
      <c r="BS61" s="36"/>
      <c r="BT61" s="36"/>
      <c r="BU61" s="36"/>
      <c r="BV61" s="36"/>
    </row>
    <row r="62" spans="1:75" x14ac:dyDescent="0.25">
      <c r="A62" s="39">
        <v>60</v>
      </c>
      <c r="B62" s="39">
        <v>1</v>
      </c>
      <c r="C62" s="37" t="s">
        <v>526</v>
      </c>
      <c r="D62" s="40">
        <f>июль!D62-август!E62</f>
        <v>69.778830821255966</v>
      </c>
      <c r="E62" s="40">
        <f t="shared" si="0"/>
        <v>0</v>
      </c>
      <c r="F62" s="36"/>
      <c r="G62" s="36"/>
      <c r="H62" s="36"/>
      <c r="I62" s="27"/>
      <c r="J62" s="36"/>
      <c r="K62" s="36"/>
      <c r="L62" s="36"/>
      <c r="M62" s="36"/>
      <c r="N62" s="36"/>
      <c r="O62" s="29"/>
      <c r="P62" s="36"/>
      <c r="Q62" s="29"/>
      <c r="R62" s="36"/>
      <c r="S62" s="36"/>
      <c r="T62" s="36"/>
      <c r="U62" s="36"/>
      <c r="V62" s="36"/>
      <c r="W62" s="36"/>
      <c r="X62" s="36"/>
      <c r="Y62" s="29"/>
      <c r="Z62" s="36"/>
      <c r="AA62" s="66"/>
      <c r="AB62" s="36"/>
      <c r="AC62" s="36"/>
      <c r="AD62" s="36"/>
      <c r="AE62" s="36"/>
      <c r="AF62" s="36"/>
      <c r="AG62" s="36"/>
      <c r="AH62" s="29"/>
      <c r="AI62" s="36"/>
      <c r="AJ62" s="29"/>
      <c r="AK62" s="36"/>
      <c r="AL62" s="36"/>
      <c r="AM62" s="36"/>
      <c r="AN62" s="29"/>
      <c r="AO62" s="36"/>
      <c r="AP62" s="29"/>
      <c r="AQ62" s="36"/>
      <c r="AR62" s="29"/>
      <c r="AS62" s="36"/>
      <c r="AT62" s="36"/>
      <c r="AU62" s="36"/>
      <c r="AV62" s="29"/>
      <c r="AW62" s="36"/>
      <c r="AX62" s="36"/>
      <c r="AY62" s="36"/>
      <c r="AZ62" s="29"/>
      <c r="BA62" s="36"/>
      <c r="BB62" s="36"/>
      <c r="BC62" s="36"/>
      <c r="BD62" s="36"/>
      <c r="BE62" s="36"/>
      <c r="BF62" s="36"/>
      <c r="BG62" s="36"/>
      <c r="BH62" s="36"/>
      <c r="BI62" s="36"/>
      <c r="BJ62" s="29"/>
      <c r="BK62" s="36"/>
      <c r="BL62" s="29"/>
      <c r="BM62" s="36"/>
      <c r="BN62" s="36"/>
      <c r="BO62" s="36"/>
      <c r="BP62" s="29"/>
      <c r="BQ62" s="36"/>
      <c r="BR62" s="29"/>
      <c r="BS62" s="36"/>
      <c r="BT62" s="36"/>
      <c r="BU62" s="36"/>
      <c r="BV62" s="36"/>
    </row>
    <row r="63" spans="1:75" s="86" customFormat="1" x14ac:dyDescent="0.25">
      <c r="A63" s="79">
        <v>61</v>
      </c>
      <c r="B63" s="79">
        <v>1</v>
      </c>
      <c r="C63" s="80" t="s">
        <v>527</v>
      </c>
      <c r="D63" s="81">
        <f>июль!D63-август!E63</f>
        <v>-14.557633855072465</v>
      </c>
      <c r="E63" s="81">
        <f t="shared" si="0"/>
        <v>13.587999999999999</v>
      </c>
      <c r="F63" s="82"/>
      <c r="G63" s="82"/>
      <c r="H63" s="82"/>
      <c r="I63" s="83"/>
      <c r="J63" s="82"/>
      <c r="K63" s="82"/>
      <c r="L63" s="82"/>
      <c r="M63" s="82"/>
      <c r="N63" s="82"/>
      <c r="O63" s="84"/>
      <c r="P63" s="82"/>
      <c r="Q63" s="84"/>
      <c r="R63" s="82"/>
      <c r="S63" s="82"/>
      <c r="T63" s="82"/>
      <c r="U63" s="82"/>
      <c r="V63" s="82"/>
      <c r="W63" s="82"/>
      <c r="X63" s="82"/>
      <c r="Y63" s="84"/>
      <c r="Z63" s="82"/>
      <c r="AA63" s="85"/>
      <c r="AB63" s="82"/>
      <c r="AC63" s="82"/>
      <c r="AD63" s="82"/>
      <c r="AE63" s="82"/>
      <c r="AF63" s="82"/>
      <c r="AG63" s="82"/>
      <c r="AH63" s="84"/>
      <c r="AI63" s="82"/>
      <c r="AJ63" s="84"/>
      <c r="AK63" s="82"/>
      <c r="AL63" s="82"/>
      <c r="AM63" s="82"/>
      <c r="AN63" s="84"/>
      <c r="AO63" s="82"/>
      <c r="AP63" s="84"/>
      <c r="AQ63" s="82"/>
      <c r="AR63" s="84"/>
      <c r="AS63" s="82"/>
      <c r="AT63" s="82"/>
      <c r="AU63" s="82"/>
      <c r="AV63" s="84"/>
      <c r="AW63" s="82"/>
      <c r="AX63" s="82"/>
      <c r="AY63" s="82"/>
      <c r="AZ63" s="84"/>
      <c r="BA63" s="82"/>
      <c r="BB63" s="82"/>
      <c r="BC63" s="82"/>
      <c r="BD63" s="82"/>
      <c r="BE63" s="82"/>
      <c r="BF63" s="82">
        <v>8.0000000000000002E-3</v>
      </c>
      <c r="BG63" s="82">
        <v>9.7159999999999993</v>
      </c>
      <c r="BH63" s="82"/>
      <c r="BI63" s="82"/>
      <c r="BJ63" s="84"/>
      <c r="BK63" s="82"/>
      <c r="BL63" s="84">
        <v>6</v>
      </c>
      <c r="BM63" s="82">
        <v>3.8719999999999999</v>
      </c>
      <c r="BN63" s="82"/>
      <c r="BO63" s="82"/>
      <c r="BP63" s="84"/>
      <c r="BQ63" s="82"/>
      <c r="BR63" s="84"/>
      <c r="BS63" s="82"/>
      <c r="BT63" s="82"/>
      <c r="BU63" s="82"/>
      <c r="BV63" s="82"/>
    </row>
    <row r="64" spans="1:75" x14ac:dyDescent="0.25">
      <c r="A64" s="39">
        <v>62</v>
      </c>
      <c r="B64" s="39">
        <v>1</v>
      </c>
      <c r="C64" s="37" t="s">
        <v>528</v>
      </c>
      <c r="D64" s="40">
        <f>июль!D64-август!E64</f>
        <v>421.65305019323671</v>
      </c>
      <c r="E64" s="40">
        <f t="shared" si="0"/>
        <v>0</v>
      </c>
      <c r="F64" s="36"/>
      <c r="G64" s="36"/>
      <c r="H64" s="36"/>
      <c r="I64" s="27"/>
      <c r="J64" s="36"/>
      <c r="K64" s="36"/>
      <c r="L64" s="36"/>
      <c r="M64" s="36"/>
      <c r="N64" s="36"/>
      <c r="O64" s="29"/>
      <c r="P64" s="36"/>
      <c r="Q64" s="29"/>
      <c r="R64" s="36"/>
      <c r="S64" s="36"/>
      <c r="T64" s="36"/>
      <c r="U64" s="36"/>
      <c r="V64" s="36"/>
      <c r="W64" s="36"/>
      <c r="X64" s="36"/>
      <c r="Y64" s="29"/>
      <c r="Z64" s="36"/>
      <c r="AA64" s="66"/>
      <c r="AB64" s="36"/>
      <c r="AC64" s="36"/>
      <c r="AD64" s="36"/>
      <c r="AE64" s="36"/>
      <c r="AF64" s="36"/>
      <c r="AG64" s="36"/>
      <c r="AH64" s="29"/>
      <c r="AI64" s="36"/>
      <c r="AJ64" s="29"/>
      <c r="AK64" s="36"/>
      <c r="AL64" s="36"/>
      <c r="AM64" s="36"/>
      <c r="AN64" s="29"/>
      <c r="AO64" s="36"/>
      <c r="AP64" s="29"/>
      <c r="AQ64" s="36"/>
      <c r="AR64" s="29"/>
      <c r="AS64" s="36"/>
      <c r="AT64" s="36"/>
      <c r="AU64" s="36"/>
      <c r="AV64" s="29"/>
      <c r="AW64" s="36"/>
      <c r="AX64" s="36"/>
      <c r="AY64" s="36"/>
      <c r="AZ64" s="29"/>
      <c r="BA64" s="36"/>
      <c r="BB64" s="36"/>
      <c r="BC64" s="36"/>
      <c r="BD64" s="36"/>
      <c r="BE64" s="36"/>
      <c r="BF64" s="36"/>
      <c r="BG64" s="36"/>
      <c r="BH64" s="36"/>
      <c r="BI64" s="36"/>
      <c r="BJ64" s="29"/>
      <c r="BK64" s="36"/>
      <c r="BL64" s="29"/>
      <c r="BM64" s="36"/>
      <c r="BN64" s="36"/>
      <c r="BO64" s="36"/>
      <c r="BP64" s="29"/>
      <c r="BQ64" s="36"/>
      <c r="BR64" s="29"/>
      <c r="BS64" s="36"/>
      <c r="BT64" s="36"/>
      <c r="BU64" s="36"/>
      <c r="BV64" s="36"/>
    </row>
    <row r="65" spans="1:75" x14ac:dyDescent="0.25">
      <c r="A65" s="39">
        <v>63</v>
      </c>
      <c r="B65" s="39">
        <v>1</v>
      </c>
      <c r="C65" s="37" t="s">
        <v>529</v>
      </c>
      <c r="D65" s="40">
        <f>июль!D65-август!E65</f>
        <v>419.24373331207738</v>
      </c>
      <c r="E65" s="40">
        <f t="shared" si="0"/>
        <v>0</v>
      </c>
      <c r="F65" s="36"/>
      <c r="G65" s="36"/>
      <c r="H65" s="36"/>
      <c r="I65" s="27"/>
      <c r="J65" s="36"/>
      <c r="K65" s="36"/>
      <c r="L65" s="36"/>
      <c r="M65" s="36"/>
      <c r="N65" s="36"/>
      <c r="O65" s="29"/>
      <c r="P65" s="36"/>
      <c r="Q65" s="29"/>
      <c r="R65" s="36"/>
      <c r="S65" s="36"/>
      <c r="T65" s="36"/>
      <c r="U65" s="36"/>
      <c r="V65" s="36"/>
      <c r="W65" s="36"/>
      <c r="X65" s="36"/>
      <c r="Y65" s="29"/>
      <c r="Z65" s="36"/>
      <c r="AA65" s="66"/>
      <c r="AB65" s="36"/>
      <c r="AC65" s="36"/>
      <c r="AD65" s="36"/>
      <c r="AE65" s="36"/>
      <c r="AF65" s="36"/>
      <c r="AG65" s="36"/>
      <c r="AH65" s="29"/>
      <c r="AI65" s="36"/>
      <c r="AJ65" s="29"/>
      <c r="AK65" s="36"/>
      <c r="AL65" s="36"/>
      <c r="AM65" s="36"/>
      <c r="AN65" s="29"/>
      <c r="AO65" s="36"/>
      <c r="AP65" s="29"/>
      <c r="AQ65" s="36"/>
      <c r="AR65" s="29"/>
      <c r="AS65" s="36"/>
      <c r="AT65" s="36"/>
      <c r="AU65" s="36"/>
      <c r="AV65" s="29"/>
      <c r="AW65" s="36"/>
      <c r="AX65" s="36"/>
      <c r="AY65" s="36"/>
      <c r="AZ65" s="29"/>
      <c r="BA65" s="36"/>
      <c r="BB65" s="36"/>
      <c r="BC65" s="36"/>
      <c r="BD65" s="36"/>
      <c r="BE65" s="36"/>
      <c r="BF65" s="36"/>
      <c r="BG65" s="36"/>
      <c r="BH65" s="36"/>
      <c r="BI65" s="36"/>
      <c r="BJ65" s="29"/>
      <c r="BK65" s="36"/>
      <c r="BL65" s="29"/>
      <c r="BM65" s="36"/>
      <c r="BN65" s="36"/>
      <c r="BO65" s="36"/>
      <c r="BP65" s="29"/>
      <c r="BQ65" s="36"/>
      <c r="BR65" s="29"/>
      <c r="BS65" s="36"/>
      <c r="BT65" s="36"/>
      <c r="BU65" s="36"/>
      <c r="BV65" s="36"/>
    </row>
    <row r="66" spans="1:75" x14ac:dyDescent="0.25">
      <c r="A66" s="39">
        <v>64</v>
      </c>
      <c r="B66" s="39">
        <v>1</v>
      </c>
      <c r="C66" s="37" t="s">
        <v>530</v>
      </c>
      <c r="D66" s="40">
        <f>июль!D66-август!E66</f>
        <v>747.8505101932368</v>
      </c>
      <c r="E66" s="40">
        <f t="shared" si="0"/>
        <v>0</v>
      </c>
      <c r="F66" s="36"/>
      <c r="G66" s="36"/>
      <c r="H66" s="36"/>
      <c r="I66" s="27"/>
      <c r="J66" s="36"/>
      <c r="K66" s="36"/>
      <c r="L66" s="36"/>
      <c r="M66" s="36"/>
      <c r="N66" s="36"/>
      <c r="O66" s="29"/>
      <c r="P66" s="36"/>
      <c r="Q66" s="29"/>
      <c r="R66" s="36"/>
      <c r="S66" s="36"/>
      <c r="T66" s="36"/>
      <c r="U66" s="36"/>
      <c r="V66" s="36"/>
      <c r="W66" s="36"/>
      <c r="X66" s="36"/>
      <c r="Y66" s="29"/>
      <c r="Z66" s="36"/>
      <c r="AA66" s="66"/>
      <c r="AB66" s="36"/>
      <c r="AC66" s="36"/>
      <c r="AD66" s="36"/>
      <c r="AE66" s="36"/>
      <c r="AF66" s="36"/>
      <c r="AG66" s="36"/>
      <c r="AH66" s="29"/>
      <c r="AI66" s="36"/>
      <c r="AJ66" s="29"/>
      <c r="AK66" s="36"/>
      <c r="AL66" s="36"/>
      <c r="AM66" s="36"/>
      <c r="AN66" s="29"/>
      <c r="AO66" s="36"/>
      <c r="AP66" s="29"/>
      <c r="AQ66" s="36"/>
      <c r="AR66" s="29"/>
      <c r="AS66" s="36"/>
      <c r="AT66" s="36"/>
      <c r="AU66" s="36"/>
      <c r="AV66" s="29"/>
      <c r="AW66" s="36"/>
      <c r="AX66" s="36"/>
      <c r="AY66" s="36"/>
      <c r="AZ66" s="29"/>
      <c r="BA66" s="36"/>
      <c r="BB66" s="36"/>
      <c r="BC66" s="36"/>
      <c r="BD66" s="36"/>
      <c r="BE66" s="36"/>
      <c r="BF66" s="36"/>
      <c r="BG66" s="36"/>
      <c r="BH66" s="36"/>
      <c r="BI66" s="36"/>
      <c r="BJ66" s="29"/>
      <c r="BK66" s="36"/>
      <c r="BL66" s="29"/>
      <c r="BM66" s="36"/>
      <c r="BN66" s="36"/>
      <c r="BO66" s="36"/>
      <c r="BP66" s="29"/>
      <c r="BQ66" s="36"/>
      <c r="BR66" s="29"/>
      <c r="BS66" s="36"/>
      <c r="BT66" s="36"/>
      <c r="BU66" s="36"/>
      <c r="BV66" s="36"/>
    </row>
    <row r="67" spans="1:75" s="86" customFormat="1" x14ac:dyDescent="0.25">
      <c r="A67" s="79">
        <v>65</v>
      </c>
      <c r="B67" s="79">
        <v>1</v>
      </c>
      <c r="C67" s="80" t="s">
        <v>531</v>
      </c>
      <c r="D67" s="81">
        <f>июль!D67-август!E67</f>
        <v>-910.1451403864736</v>
      </c>
      <c r="E67" s="81">
        <f t="shared" si="0"/>
        <v>6.6479999999999997</v>
      </c>
      <c r="F67" s="82"/>
      <c r="G67" s="82"/>
      <c r="H67" s="82"/>
      <c r="I67" s="83"/>
      <c r="J67" s="82"/>
      <c r="K67" s="82"/>
      <c r="L67" s="82"/>
      <c r="M67" s="82"/>
      <c r="N67" s="82"/>
      <c r="O67" s="84"/>
      <c r="P67" s="82"/>
      <c r="Q67" s="84"/>
      <c r="R67" s="82"/>
      <c r="S67" s="82"/>
      <c r="T67" s="82"/>
      <c r="U67" s="82"/>
      <c r="V67" s="82"/>
      <c r="W67" s="82"/>
      <c r="X67" s="82"/>
      <c r="Y67" s="84"/>
      <c r="Z67" s="82"/>
      <c r="AA67" s="85"/>
      <c r="AB67" s="82"/>
      <c r="AC67" s="82"/>
      <c r="AD67" s="82"/>
      <c r="AE67" s="82"/>
      <c r="AF67" s="82"/>
      <c r="AG67" s="82"/>
      <c r="AH67" s="84"/>
      <c r="AI67" s="82"/>
      <c r="AJ67" s="84"/>
      <c r="AK67" s="82"/>
      <c r="AL67" s="82"/>
      <c r="AM67" s="82"/>
      <c r="AN67" s="84"/>
      <c r="AO67" s="82"/>
      <c r="AP67" s="84"/>
      <c r="AQ67" s="82"/>
      <c r="AR67" s="84"/>
      <c r="AS67" s="82"/>
      <c r="AT67" s="82"/>
      <c r="AU67" s="82"/>
      <c r="AV67" s="84"/>
      <c r="AW67" s="82"/>
      <c r="AX67" s="82"/>
      <c r="AY67" s="82"/>
      <c r="AZ67" s="84"/>
      <c r="BA67" s="82"/>
      <c r="BB67" s="82"/>
      <c r="BC67" s="82"/>
      <c r="BD67" s="82"/>
      <c r="BE67" s="82"/>
      <c r="BF67" s="82"/>
      <c r="BG67" s="82"/>
      <c r="BH67" s="82"/>
      <c r="BI67" s="82"/>
      <c r="BJ67" s="84"/>
      <c r="BK67" s="82"/>
      <c r="BL67" s="84"/>
      <c r="BM67" s="82"/>
      <c r="BN67" s="82"/>
      <c r="BO67" s="82"/>
      <c r="BP67" s="84"/>
      <c r="BQ67" s="82"/>
      <c r="BR67" s="84"/>
      <c r="BS67" s="82"/>
      <c r="BT67" s="82"/>
      <c r="BU67" s="82"/>
      <c r="BV67" s="82">
        <v>6.6479999999999997</v>
      </c>
      <c r="BW67" s="86" t="s">
        <v>1070</v>
      </c>
    </row>
    <row r="68" spans="1:75" x14ac:dyDescent="0.25">
      <c r="A68" s="39">
        <v>66</v>
      </c>
      <c r="B68" s="39">
        <v>1</v>
      </c>
      <c r="C68" s="37" t="s">
        <v>532</v>
      </c>
      <c r="D68" s="40">
        <f>июль!D68-август!E68</f>
        <v>91.618126705314012</v>
      </c>
      <c r="E68" s="40">
        <f t="shared" ref="E68:E131" si="1">G68+H68+J68+L68+N68+P68+R68+T68+V68+X68+Z68+AC68+AE68+AG68+AI68+AK68+AM68+AO68+AQ68+AS68+AU68+AW68+AY68+BA68+BC68+BE68+BG68+BI68+BK68+BM68+BO68+BQ68+BS68+BU68+BV68</f>
        <v>0</v>
      </c>
      <c r="F68" s="36"/>
      <c r="G68" s="36"/>
      <c r="H68" s="36"/>
      <c r="I68" s="27"/>
      <c r="J68" s="36"/>
      <c r="K68" s="36"/>
      <c r="L68" s="36"/>
      <c r="M68" s="36"/>
      <c r="N68" s="36"/>
      <c r="O68" s="29"/>
      <c r="P68" s="36"/>
      <c r="Q68" s="29"/>
      <c r="R68" s="36"/>
      <c r="S68" s="36"/>
      <c r="T68" s="36"/>
      <c r="U68" s="36"/>
      <c r="V68" s="36"/>
      <c r="W68" s="36"/>
      <c r="X68" s="36"/>
      <c r="Y68" s="29"/>
      <c r="Z68" s="36"/>
      <c r="AA68" s="66"/>
      <c r="AB68" s="36"/>
      <c r="AC68" s="36"/>
      <c r="AD68" s="36"/>
      <c r="AE68" s="36"/>
      <c r="AF68" s="36"/>
      <c r="AG68" s="36"/>
      <c r="AH68" s="29"/>
      <c r="AI68" s="36"/>
      <c r="AJ68" s="29"/>
      <c r="AK68" s="36"/>
      <c r="AL68" s="36"/>
      <c r="AM68" s="36"/>
      <c r="AN68" s="29"/>
      <c r="AO68" s="36"/>
      <c r="AP68" s="29"/>
      <c r="AQ68" s="36"/>
      <c r="AR68" s="29"/>
      <c r="AS68" s="36"/>
      <c r="AT68" s="36"/>
      <c r="AU68" s="36"/>
      <c r="AV68" s="29"/>
      <c r="AW68" s="36"/>
      <c r="AX68" s="36"/>
      <c r="AY68" s="36"/>
      <c r="AZ68" s="29"/>
      <c r="BA68" s="36"/>
      <c r="BB68" s="36"/>
      <c r="BC68" s="36"/>
      <c r="BD68" s="36"/>
      <c r="BE68" s="36"/>
      <c r="BF68" s="36"/>
      <c r="BG68" s="36"/>
      <c r="BH68" s="36"/>
      <c r="BI68" s="36"/>
      <c r="BJ68" s="29"/>
      <c r="BK68" s="36"/>
      <c r="BL68" s="29"/>
      <c r="BM68" s="36"/>
      <c r="BN68" s="36"/>
      <c r="BO68" s="36"/>
      <c r="BP68" s="29"/>
      <c r="BQ68" s="36"/>
      <c r="BR68" s="29"/>
      <c r="BS68" s="36"/>
      <c r="BT68" s="36"/>
      <c r="BU68" s="36"/>
      <c r="BV68" s="36"/>
    </row>
    <row r="69" spans="1:75" x14ac:dyDescent="0.25">
      <c r="A69" s="39">
        <v>67</v>
      </c>
      <c r="B69" s="39">
        <v>1</v>
      </c>
      <c r="C69" s="37" t="s">
        <v>533</v>
      </c>
      <c r="D69" s="40">
        <f>июль!D69-август!E69</f>
        <v>365.2244666183575</v>
      </c>
      <c r="E69" s="40">
        <f t="shared" si="1"/>
        <v>0</v>
      </c>
      <c r="F69" s="36"/>
      <c r="G69" s="36"/>
      <c r="H69" s="36"/>
      <c r="I69" s="27"/>
      <c r="J69" s="36"/>
      <c r="K69" s="36"/>
      <c r="L69" s="36"/>
      <c r="M69" s="36"/>
      <c r="N69" s="36"/>
      <c r="O69" s="29"/>
      <c r="P69" s="36"/>
      <c r="Q69" s="29"/>
      <c r="R69" s="36"/>
      <c r="S69" s="36"/>
      <c r="T69" s="36"/>
      <c r="U69" s="36"/>
      <c r="V69" s="36"/>
      <c r="W69" s="36"/>
      <c r="X69" s="36"/>
      <c r="Y69" s="29"/>
      <c r="Z69" s="36"/>
      <c r="AA69" s="66"/>
      <c r="AB69" s="36"/>
      <c r="AC69" s="36"/>
      <c r="AD69" s="36"/>
      <c r="AE69" s="36"/>
      <c r="AF69" s="36"/>
      <c r="AG69" s="36"/>
      <c r="AH69" s="29"/>
      <c r="AI69" s="36"/>
      <c r="AJ69" s="29"/>
      <c r="AK69" s="36"/>
      <c r="AL69" s="36"/>
      <c r="AM69" s="36"/>
      <c r="AN69" s="29"/>
      <c r="AO69" s="36"/>
      <c r="AP69" s="29"/>
      <c r="AQ69" s="36"/>
      <c r="AR69" s="29"/>
      <c r="AS69" s="36"/>
      <c r="AT69" s="36"/>
      <c r="AU69" s="36"/>
      <c r="AV69" s="29"/>
      <c r="AW69" s="36"/>
      <c r="AX69" s="36"/>
      <c r="AY69" s="36"/>
      <c r="AZ69" s="29"/>
      <c r="BA69" s="36"/>
      <c r="BB69" s="36"/>
      <c r="BC69" s="36"/>
      <c r="BD69" s="36"/>
      <c r="BE69" s="36"/>
      <c r="BF69" s="36"/>
      <c r="BG69" s="36"/>
      <c r="BH69" s="36"/>
      <c r="BI69" s="36"/>
      <c r="BJ69" s="29"/>
      <c r="BK69" s="36"/>
      <c r="BL69" s="29"/>
      <c r="BM69" s="36"/>
      <c r="BN69" s="36"/>
      <c r="BO69" s="36"/>
      <c r="BP69" s="29"/>
      <c r="BQ69" s="36"/>
      <c r="BR69" s="29"/>
      <c r="BS69" s="36"/>
      <c r="BT69" s="36"/>
      <c r="BU69" s="36"/>
      <c r="BV69" s="36"/>
    </row>
    <row r="70" spans="1:75" x14ac:dyDescent="0.25">
      <c r="A70" s="39">
        <v>68</v>
      </c>
      <c r="B70" s="39">
        <v>1</v>
      </c>
      <c r="C70" s="37" t="s">
        <v>534</v>
      </c>
      <c r="D70" s="40">
        <f>июль!D70-август!E70</f>
        <v>-212.20770817391306</v>
      </c>
      <c r="E70" s="40">
        <f t="shared" si="1"/>
        <v>0</v>
      </c>
      <c r="F70" s="36"/>
      <c r="G70" s="36"/>
      <c r="H70" s="36"/>
      <c r="I70" s="27"/>
      <c r="J70" s="36"/>
      <c r="K70" s="36"/>
      <c r="L70" s="36"/>
      <c r="M70" s="36"/>
      <c r="N70" s="36"/>
      <c r="O70" s="29"/>
      <c r="P70" s="36"/>
      <c r="Q70" s="29"/>
      <c r="R70" s="36"/>
      <c r="S70" s="36"/>
      <c r="T70" s="36"/>
      <c r="U70" s="36"/>
      <c r="V70" s="36"/>
      <c r="W70" s="36"/>
      <c r="X70" s="36"/>
      <c r="Y70" s="29"/>
      <c r="Z70" s="36"/>
      <c r="AA70" s="66"/>
      <c r="AB70" s="36"/>
      <c r="AC70" s="36"/>
      <c r="AD70" s="36"/>
      <c r="AE70" s="36"/>
      <c r="AF70" s="36"/>
      <c r="AG70" s="36"/>
      <c r="AH70" s="29"/>
      <c r="AI70" s="36"/>
      <c r="AJ70" s="29"/>
      <c r="AK70" s="36"/>
      <c r="AL70" s="36"/>
      <c r="AM70" s="36"/>
      <c r="AN70" s="29"/>
      <c r="AO70" s="36"/>
      <c r="AP70" s="29"/>
      <c r="AQ70" s="36"/>
      <c r="AR70" s="29"/>
      <c r="AS70" s="36"/>
      <c r="AT70" s="36"/>
      <c r="AU70" s="36"/>
      <c r="AV70" s="29"/>
      <c r="AW70" s="36"/>
      <c r="AX70" s="36"/>
      <c r="AY70" s="36"/>
      <c r="AZ70" s="29"/>
      <c r="BA70" s="36"/>
      <c r="BB70" s="36"/>
      <c r="BC70" s="36"/>
      <c r="BD70" s="36"/>
      <c r="BE70" s="36"/>
      <c r="BF70" s="36"/>
      <c r="BG70" s="36"/>
      <c r="BH70" s="36"/>
      <c r="BI70" s="36"/>
      <c r="BJ70" s="29"/>
      <c r="BK70" s="36"/>
      <c r="BL70" s="29"/>
      <c r="BM70" s="36"/>
      <c r="BN70" s="36"/>
      <c r="BO70" s="36"/>
      <c r="BP70" s="29"/>
      <c r="BQ70" s="36"/>
      <c r="BR70" s="29"/>
      <c r="BS70" s="36"/>
      <c r="BT70" s="36"/>
      <c r="BU70" s="36"/>
      <c r="BV70" s="36"/>
    </row>
    <row r="71" spans="1:75" x14ac:dyDescent="0.25">
      <c r="A71" s="39">
        <v>69</v>
      </c>
      <c r="B71" s="39">
        <v>1</v>
      </c>
      <c r="C71" s="37" t="s">
        <v>535</v>
      </c>
      <c r="D71" s="40">
        <f>июль!D71-август!E71</f>
        <v>8.4460117391304372</v>
      </c>
      <c r="E71" s="40">
        <f t="shared" si="1"/>
        <v>0</v>
      </c>
      <c r="F71" s="36"/>
      <c r="G71" s="36"/>
      <c r="H71" s="36"/>
      <c r="I71" s="27"/>
      <c r="J71" s="36"/>
      <c r="K71" s="36"/>
      <c r="L71" s="36"/>
      <c r="M71" s="36"/>
      <c r="N71" s="36"/>
      <c r="O71" s="29"/>
      <c r="P71" s="36"/>
      <c r="Q71" s="29"/>
      <c r="R71" s="36"/>
      <c r="S71" s="36"/>
      <c r="T71" s="36"/>
      <c r="U71" s="36"/>
      <c r="V71" s="36"/>
      <c r="W71" s="36"/>
      <c r="X71" s="36"/>
      <c r="Y71" s="29"/>
      <c r="Z71" s="36"/>
      <c r="AA71" s="66"/>
      <c r="AB71" s="36"/>
      <c r="AC71" s="36"/>
      <c r="AD71" s="36"/>
      <c r="AE71" s="36"/>
      <c r="AF71" s="36"/>
      <c r="AG71" s="36"/>
      <c r="AH71" s="29"/>
      <c r="AI71" s="36"/>
      <c r="AJ71" s="29"/>
      <c r="AK71" s="36"/>
      <c r="AL71" s="36"/>
      <c r="AM71" s="36"/>
      <c r="AN71" s="29"/>
      <c r="AO71" s="36"/>
      <c r="AP71" s="29"/>
      <c r="AQ71" s="36"/>
      <c r="AR71" s="29"/>
      <c r="AS71" s="36"/>
      <c r="AT71" s="36"/>
      <c r="AU71" s="36"/>
      <c r="AV71" s="29"/>
      <c r="AW71" s="36"/>
      <c r="AX71" s="36"/>
      <c r="AY71" s="36"/>
      <c r="AZ71" s="29"/>
      <c r="BA71" s="36"/>
      <c r="BB71" s="36"/>
      <c r="BC71" s="36"/>
      <c r="BD71" s="36"/>
      <c r="BE71" s="36"/>
      <c r="BF71" s="36"/>
      <c r="BG71" s="36"/>
      <c r="BH71" s="36"/>
      <c r="BI71" s="36"/>
      <c r="BJ71" s="29"/>
      <c r="BK71" s="36"/>
      <c r="BL71" s="29"/>
      <c r="BM71" s="36"/>
      <c r="BN71" s="36"/>
      <c r="BO71" s="36"/>
      <c r="BP71" s="29"/>
      <c r="BQ71" s="36"/>
      <c r="BR71" s="29"/>
      <c r="BS71" s="36"/>
      <c r="BT71" s="36"/>
      <c r="BU71" s="36"/>
      <c r="BV71" s="36"/>
    </row>
    <row r="72" spans="1:75" x14ac:dyDescent="0.25">
      <c r="A72" s="39">
        <v>70</v>
      </c>
      <c r="B72" s="39">
        <v>1</v>
      </c>
      <c r="C72" s="37" t="s">
        <v>536</v>
      </c>
      <c r="D72" s="40">
        <f>июль!D72-август!E72</f>
        <v>190.45586854106278</v>
      </c>
      <c r="E72" s="40">
        <f t="shared" si="1"/>
        <v>0</v>
      </c>
      <c r="F72" s="36"/>
      <c r="G72" s="36"/>
      <c r="H72" s="36"/>
      <c r="I72" s="27"/>
      <c r="J72" s="36"/>
      <c r="K72" s="36"/>
      <c r="L72" s="36"/>
      <c r="M72" s="36"/>
      <c r="N72" s="36"/>
      <c r="O72" s="29"/>
      <c r="P72" s="36"/>
      <c r="Q72" s="29"/>
      <c r="R72" s="36"/>
      <c r="S72" s="36"/>
      <c r="T72" s="36"/>
      <c r="U72" s="36"/>
      <c r="V72" s="36"/>
      <c r="W72" s="36"/>
      <c r="X72" s="36"/>
      <c r="Y72" s="29"/>
      <c r="Z72" s="36"/>
      <c r="AA72" s="66"/>
      <c r="AB72" s="36"/>
      <c r="AC72" s="36"/>
      <c r="AD72" s="36"/>
      <c r="AE72" s="36"/>
      <c r="AF72" s="36"/>
      <c r="AG72" s="36"/>
      <c r="AH72" s="29"/>
      <c r="AI72" s="36"/>
      <c r="AJ72" s="29"/>
      <c r="AK72" s="36"/>
      <c r="AL72" s="36"/>
      <c r="AM72" s="36"/>
      <c r="AN72" s="29"/>
      <c r="AO72" s="36"/>
      <c r="AP72" s="29"/>
      <c r="AQ72" s="36"/>
      <c r="AR72" s="29"/>
      <c r="AS72" s="36"/>
      <c r="AT72" s="36"/>
      <c r="AU72" s="36"/>
      <c r="AV72" s="29"/>
      <c r="AW72" s="36"/>
      <c r="AX72" s="36"/>
      <c r="AY72" s="36"/>
      <c r="AZ72" s="29"/>
      <c r="BA72" s="36"/>
      <c r="BB72" s="36"/>
      <c r="BC72" s="36"/>
      <c r="BD72" s="36"/>
      <c r="BE72" s="36"/>
      <c r="BF72" s="36"/>
      <c r="BG72" s="36"/>
      <c r="BH72" s="36"/>
      <c r="BI72" s="36"/>
      <c r="BJ72" s="29"/>
      <c r="BK72" s="36"/>
      <c r="BL72" s="29"/>
      <c r="BM72" s="36"/>
      <c r="BN72" s="36"/>
      <c r="BO72" s="36"/>
      <c r="BP72" s="29"/>
      <c r="BQ72" s="36"/>
      <c r="BR72" s="29"/>
      <c r="BS72" s="36"/>
      <c r="BT72" s="36"/>
      <c r="BU72" s="36"/>
      <c r="BV72" s="36"/>
    </row>
    <row r="73" spans="1:75" s="86" customFormat="1" x14ac:dyDescent="0.25">
      <c r="A73" s="79">
        <v>71</v>
      </c>
      <c r="B73" s="79">
        <v>1</v>
      </c>
      <c r="C73" s="80" t="s">
        <v>537</v>
      </c>
      <c r="D73" s="81">
        <f>июль!D73-август!E73</f>
        <v>1450.2138049758453</v>
      </c>
      <c r="E73" s="81">
        <f t="shared" si="1"/>
        <v>11.036999999999999</v>
      </c>
      <c r="F73" s="82"/>
      <c r="G73" s="82"/>
      <c r="H73" s="82"/>
      <c r="I73" s="83"/>
      <c r="J73" s="82"/>
      <c r="K73" s="82"/>
      <c r="L73" s="82"/>
      <c r="M73" s="82"/>
      <c r="N73" s="82"/>
      <c r="O73" s="84"/>
      <c r="P73" s="82"/>
      <c r="Q73" s="84"/>
      <c r="R73" s="82"/>
      <c r="S73" s="82"/>
      <c r="T73" s="82"/>
      <c r="U73" s="82"/>
      <c r="V73" s="82"/>
      <c r="W73" s="82"/>
      <c r="X73" s="82"/>
      <c r="Y73" s="84"/>
      <c r="Z73" s="82"/>
      <c r="AA73" s="85"/>
      <c r="AB73" s="82"/>
      <c r="AC73" s="82"/>
      <c r="AD73" s="82"/>
      <c r="AE73" s="82"/>
      <c r="AF73" s="82"/>
      <c r="AG73" s="82"/>
      <c r="AH73" s="84">
        <v>4</v>
      </c>
      <c r="AI73" s="82">
        <v>5.3620000000000001</v>
      </c>
      <c r="AJ73" s="84"/>
      <c r="AK73" s="82"/>
      <c r="AL73" s="82"/>
      <c r="AM73" s="82"/>
      <c r="AN73" s="84"/>
      <c r="AO73" s="82"/>
      <c r="AP73" s="84"/>
      <c r="AQ73" s="82"/>
      <c r="AR73" s="84"/>
      <c r="AS73" s="82"/>
      <c r="AT73" s="82"/>
      <c r="AU73" s="82"/>
      <c r="AV73" s="84"/>
      <c r="AW73" s="82"/>
      <c r="AX73" s="82">
        <v>4.0000000000000001E-3</v>
      </c>
      <c r="AY73" s="82">
        <v>5.6749999999999998</v>
      </c>
      <c r="AZ73" s="84"/>
      <c r="BA73" s="82"/>
      <c r="BB73" s="82"/>
      <c r="BC73" s="82"/>
      <c r="BD73" s="82"/>
      <c r="BE73" s="82"/>
      <c r="BF73" s="82"/>
      <c r="BG73" s="82"/>
      <c r="BH73" s="82"/>
      <c r="BI73" s="82"/>
      <c r="BJ73" s="84"/>
      <c r="BK73" s="82"/>
      <c r="BL73" s="84"/>
      <c r="BM73" s="82"/>
      <c r="BN73" s="82"/>
      <c r="BO73" s="82"/>
      <c r="BP73" s="84"/>
      <c r="BQ73" s="82"/>
      <c r="BR73" s="84"/>
      <c r="BS73" s="82"/>
      <c r="BT73" s="82"/>
      <c r="BU73" s="82"/>
      <c r="BV73" s="82"/>
    </row>
    <row r="74" spans="1:75" x14ac:dyDescent="0.25">
      <c r="A74" s="39">
        <v>72</v>
      </c>
      <c r="B74" s="39">
        <v>1</v>
      </c>
      <c r="C74" s="37" t="s">
        <v>538</v>
      </c>
      <c r="D74" s="40">
        <f>июль!D74-август!E74</f>
        <v>35.73105795169085</v>
      </c>
      <c r="E74" s="40">
        <f t="shared" si="1"/>
        <v>0</v>
      </c>
      <c r="F74" s="36"/>
      <c r="G74" s="36"/>
      <c r="H74" s="36"/>
      <c r="I74" s="27"/>
      <c r="J74" s="36"/>
      <c r="K74" s="36"/>
      <c r="L74" s="36"/>
      <c r="M74" s="36"/>
      <c r="N74" s="36"/>
      <c r="O74" s="29"/>
      <c r="P74" s="36"/>
      <c r="Q74" s="29"/>
      <c r="R74" s="36"/>
      <c r="S74" s="36"/>
      <c r="T74" s="36"/>
      <c r="U74" s="36"/>
      <c r="V74" s="36"/>
      <c r="W74" s="36"/>
      <c r="X74" s="36"/>
      <c r="Y74" s="29"/>
      <c r="Z74" s="36"/>
      <c r="AA74" s="66"/>
      <c r="AB74" s="36"/>
      <c r="AC74" s="36"/>
      <c r="AD74" s="36"/>
      <c r="AE74" s="36"/>
      <c r="AF74" s="36"/>
      <c r="AG74" s="36"/>
      <c r="AH74" s="29"/>
      <c r="AI74" s="36"/>
      <c r="AJ74" s="29"/>
      <c r="AK74" s="36"/>
      <c r="AL74" s="36"/>
      <c r="AM74" s="36"/>
      <c r="AN74" s="29"/>
      <c r="AO74" s="36"/>
      <c r="AP74" s="29"/>
      <c r="AQ74" s="36"/>
      <c r="AR74" s="29"/>
      <c r="AS74" s="36"/>
      <c r="AT74" s="36"/>
      <c r="AU74" s="36"/>
      <c r="AV74" s="29"/>
      <c r="AW74" s="36"/>
      <c r="AX74" s="36"/>
      <c r="AY74" s="36"/>
      <c r="AZ74" s="29"/>
      <c r="BA74" s="36"/>
      <c r="BB74" s="36"/>
      <c r="BC74" s="36"/>
      <c r="BD74" s="36"/>
      <c r="BE74" s="36"/>
      <c r="BF74" s="36"/>
      <c r="BG74" s="36"/>
      <c r="BH74" s="36"/>
      <c r="BI74" s="36"/>
      <c r="BJ74" s="29"/>
      <c r="BK74" s="36"/>
      <c r="BL74" s="29"/>
      <c r="BM74" s="36"/>
      <c r="BN74" s="36"/>
      <c r="BO74" s="36"/>
      <c r="BP74" s="29"/>
      <c r="BQ74" s="36"/>
      <c r="BR74" s="29"/>
      <c r="BS74" s="36"/>
      <c r="BT74" s="36"/>
      <c r="BU74" s="36"/>
      <c r="BV74" s="36"/>
    </row>
    <row r="75" spans="1:75" s="86" customFormat="1" x14ac:dyDescent="0.25">
      <c r="A75" s="79">
        <v>73</v>
      </c>
      <c r="B75" s="79">
        <v>1</v>
      </c>
      <c r="C75" s="80" t="s">
        <v>539</v>
      </c>
      <c r="D75" s="81">
        <f>июль!D75-август!E75</f>
        <v>-639.92215222222239</v>
      </c>
      <c r="E75" s="81">
        <f t="shared" si="1"/>
        <v>12.819000000000001</v>
      </c>
      <c r="F75" s="82"/>
      <c r="G75" s="82"/>
      <c r="H75" s="82"/>
      <c r="I75" s="83"/>
      <c r="J75" s="82"/>
      <c r="K75" s="82"/>
      <c r="L75" s="82"/>
      <c r="M75" s="82"/>
      <c r="N75" s="82"/>
      <c r="O75" s="84"/>
      <c r="P75" s="82"/>
      <c r="Q75" s="84"/>
      <c r="R75" s="82"/>
      <c r="S75" s="82"/>
      <c r="T75" s="82"/>
      <c r="U75" s="82">
        <v>8.9999999999999993E-3</v>
      </c>
      <c r="V75" s="82">
        <v>12.819000000000001</v>
      </c>
      <c r="W75" s="82"/>
      <c r="X75" s="82"/>
      <c r="Y75" s="84"/>
      <c r="Z75" s="82"/>
      <c r="AA75" s="85"/>
      <c r="AB75" s="82"/>
      <c r="AC75" s="82"/>
      <c r="AD75" s="82"/>
      <c r="AE75" s="82"/>
      <c r="AF75" s="82"/>
      <c r="AG75" s="82"/>
      <c r="AH75" s="84"/>
      <c r="AI75" s="82"/>
      <c r="AJ75" s="84"/>
      <c r="AK75" s="82"/>
      <c r="AL75" s="82"/>
      <c r="AM75" s="82"/>
      <c r="AN75" s="84"/>
      <c r="AO75" s="82"/>
      <c r="AP75" s="84"/>
      <c r="AQ75" s="82"/>
      <c r="AR75" s="84"/>
      <c r="AS75" s="82"/>
      <c r="AT75" s="82"/>
      <c r="AU75" s="82"/>
      <c r="AV75" s="84"/>
      <c r="AW75" s="82"/>
      <c r="AX75" s="82"/>
      <c r="AY75" s="82"/>
      <c r="AZ75" s="84"/>
      <c r="BA75" s="82"/>
      <c r="BB75" s="82"/>
      <c r="BC75" s="82"/>
      <c r="BD75" s="82"/>
      <c r="BE75" s="82"/>
      <c r="BF75" s="82"/>
      <c r="BG75" s="82"/>
      <c r="BH75" s="82"/>
      <c r="BI75" s="82"/>
      <c r="BJ75" s="84"/>
      <c r="BK75" s="82"/>
      <c r="BL75" s="84"/>
      <c r="BM75" s="82"/>
      <c r="BN75" s="82"/>
      <c r="BO75" s="82"/>
      <c r="BP75" s="84"/>
      <c r="BQ75" s="82"/>
      <c r="BR75" s="84"/>
      <c r="BS75" s="82"/>
      <c r="BT75" s="82"/>
      <c r="BU75" s="82"/>
      <c r="BV75" s="82"/>
    </row>
    <row r="76" spans="1:75" x14ac:dyDescent="0.25">
      <c r="A76" s="39">
        <v>74</v>
      </c>
      <c r="B76" s="39">
        <v>1</v>
      </c>
      <c r="C76" s="37" t="s">
        <v>540</v>
      </c>
      <c r="D76" s="40">
        <f>июль!D76-август!E76</f>
        <v>-176.92302389371977</v>
      </c>
      <c r="E76" s="40">
        <f t="shared" si="1"/>
        <v>0</v>
      </c>
      <c r="F76" s="36"/>
      <c r="G76" s="36"/>
      <c r="H76" s="36"/>
      <c r="I76" s="27"/>
      <c r="J76" s="36"/>
      <c r="K76" s="36"/>
      <c r="L76" s="36"/>
      <c r="M76" s="36"/>
      <c r="N76" s="36"/>
      <c r="O76" s="29"/>
      <c r="P76" s="36"/>
      <c r="Q76" s="29"/>
      <c r="R76" s="36"/>
      <c r="S76" s="36"/>
      <c r="T76" s="36"/>
      <c r="U76" s="36"/>
      <c r="V76" s="36"/>
      <c r="W76" s="36"/>
      <c r="X76" s="36"/>
      <c r="Y76" s="29"/>
      <c r="Z76" s="36"/>
      <c r="AA76" s="66"/>
      <c r="AB76" s="36"/>
      <c r="AC76" s="36"/>
      <c r="AD76" s="36"/>
      <c r="AE76" s="36"/>
      <c r="AF76" s="36"/>
      <c r="AG76" s="36"/>
      <c r="AH76" s="29"/>
      <c r="AI76" s="36"/>
      <c r="AJ76" s="29"/>
      <c r="AK76" s="36"/>
      <c r="AL76" s="36"/>
      <c r="AM76" s="36"/>
      <c r="AN76" s="29"/>
      <c r="AO76" s="36"/>
      <c r="AP76" s="29"/>
      <c r="AQ76" s="36"/>
      <c r="AR76" s="29"/>
      <c r="AS76" s="36"/>
      <c r="AT76" s="36"/>
      <c r="AU76" s="36"/>
      <c r="AV76" s="29"/>
      <c r="AW76" s="36"/>
      <c r="AX76" s="36"/>
      <c r="AY76" s="36"/>
      <c r="AZ76" s="29"/>
      <c r="BA76" s="36"/>
      <c r="BB76" s="36"/>
      <c r="BC76" s="36"/>
      <c r="BD76" s="36"/>
      <c r="BE76" s="36"/>
      <c r="BF76" s="36"/>
      <c r="BG76" s="36"/>
      <c r="BH76" s="36"/>
      <c r="BI76" s="36"/>
      <c r="BJ76" s="29"/>
      <c r="BK76" s="36"/>
      <c r="BL76" s="29"/>
      <c r="BM76" s="36"/>
      <c r="BN76" s="36"/>
      <c r="BO76" s="36"/>
      <c r="BP76" s="29"/>
      <c r="BQ76" s="36"/>
      <c r="BR76" s="29"/>
      <c r="BS76" s="36"/>
      <c r="BT76" s="36"/>
      <c r="BU76" s="36"/>
      <c r="BV76" s="36"/>
    </row>
    <row r="77" spans="1:75" s="86" customFormat="1" x14ac:dyDescent="0.25">
      <c r="A77" s="79">
        <v>75</v>
      </c>
      <c r="B77" s="79">
        <v>1</v>
      </c>
      <c r="C77" s="80" t="s">
        <v>541</v>
      </c>
      <c r="D77" s="81">
        <f>июль!D77-август!E77</f>
        <v>451.09909598260879</v>
      </c>
      <c r="E77" s="81">
        <f t="shared" si="1"/>
        <v>10.025</v>
      </c>
      <c r="F77" s="82"/>
      <c r="G77" s="82"/>
      <c r="H77" s="82"/>
      <c r="I77" s="83"/>
      <c r="J77" s="82"/>
      <c r="K77" s="82"/>
      <c r="L77" s="82"/>
      <c r="M77" s="82"/>
      <c r="N77" s="82"/>
      <c r="O77" s="84"/>
      <c r="P77" s="82"/>
      <c r="Q77" s="84"/>
      <c r="R77" s="82"/>
      <c r="S77" s="82"/>
      <c r="T77" s="82"/>
      <c r="U77" s="82"/>
      <c r="V77" s="82"/>
      <c r="W77" s="82"/>
      <c r="X77" s="82"/>
      <c r="Y77" s="84"/>
      <c r="Z77" s="82"/>
      <c r="AA77" s="85"/>
      <c r="AB77" s="82"/>
      <c r="AC77" s="82"/>
      <c r="AD77" s="82"/>
      <c r="AE77" s="82"/>
      <c r="AF77" s="82"/>
      <c r="AG77" s="82"/>
      <c r="AH77" s="84"/>
      <c r="AI77" s="82"/>
      <c r="AJ77" s="84"/>
      <c r="AK77" s="82"/>
      <c r="AL77" s="82"/>
      <c r="AM77" s="82"/>
      <c r="AN77" s="84"/>
      <c r="AO77" s="82"/>
      <c r="AP77" s="84"/>
      <c r="AQ77" s="82"/>
      <c r="AR77" s="84"/>
      <c r="AS77" s="82"/>
      <c r="AT77" s="82"/>
      <c r="AU77" s="82"/>
      <c r="AV77" s="84"/>
      <c r="AW77" s="82"/>
      <c r="AX77" s="82">
        <v>2E-3</v>
      </c>
      <c r="AY77" s="82">
        <v>4.9180000000000001</v>
      </c>
      <c r="AZ77" s="84"/>
      <c r="BA77" s="82"/>
      <c r="BB77" s="82"/>
      <c r="BC77" s="82"/>
      <c r="BD77" s="82"/>
      <c r="BE77" s="82"/>
      <c r="BF77" s="82"/>
      <c r="BG77" s="82"/>
      <c r="BH77" s="82"/>
      <c r="BI77" s="82"/>
      <c r="BJ77" s="84"/>
      <c r="BK77" s="82"/>
      <c r="BL77" s="84"/>
      <c r="BM77" s="82"/>
      <c r="BN77" s="82"/>
      <c r="BO77" s="82"/>
      <c r="BP77" s="84">
        <v>6</v>
      </c>
      <c r="BQ77" s="82">
        <v>5.1070000000000002</v>
      </c>
      <c r="BR77" s="84"/>
      <c r="BS77" s="82"/>
      <c r="BT77" s="82"/>
      <c r="BU77" s="82"/>
      <c r="BV77" s="82"/>
    </row>
    <row r="78" spans="1:75" x14ac:dyDescent="0.25">
      <c r="A78" s="39">
        <v>76</v>
      </c>
      <c r="B78" s="39">
        <v>1</v>
      </c>
      <c r="C78" s="37" t="s">
        <v>922</v>
      </c>
      <c r="D78" s="40">
        <f>июль!D78-август!E78</f>
        <v>212.77562978743964</v>
      </c>
      <c r="E78" s="40">
        <f t="shared" si="1"/>
        <v>0</v>
      </c>
      <c r="F78" s="36"/>
      <c r="G78" s="36"/>
      <c r="H78" s="36"/>
      <c r="I78" s="27"/>
      <c r="J78" s="36"/>
      <c r="K78" s="36"/>
      <c r="L78" s="36"/>
      <c r="M78" s="36"/>
      <c r="N78" s="36"/>
      <c r="O78" s="29"/>
      <c r="P78" s="36"/>
      <c r="Q78" s="29"/>
      <c r="R78" s="36"/>
      <c r="S78" s="36"/>
      <c r="T78" s="36"/>
      <c r="U78" s="36"/>
      <c r="V78" s="36"/>
      <c r="W78" s="36"/>
      <c r="X78" s="36"/>
      <c r="Y78" s="29"/>
      <c r="Z78" s="36"/>
      <c r="AA78" s="66"/>
      <c r="AB78" s="36"/>
      <c r="AC78" s="36"/>
      <c r="AD78" s="36"/>
      <c r="AE78" s="36"/>
      <c r="AF78" s="36"/>
      <c r="AG78" s="36"/>
      <c r="AH78" s="29"/>
      <c r="AI78" s="36"/>
      <c r="AJ78" s="29"/>
      <c r="AK78" s="36"/>
      <c r="AL78" s="36"/>
      <c r="AM78" s="36"/>
      <c r="AN78" s="29"/>
      <c r="AO78" s="36"/>
      <c r="AP78" s="29"/>
      <c r="AQ78" s="36"/>
      <c r="AR78" s="29"/>
      <c r="AS78" s="36"/>
      <c r="AT78" s="36"/>
      <c r="AU78" s="36"/>
      <c r="AV78" s="29"/>
      <c r="AW78" s="36"/>
      <c r="AX78" s="36"/>
      <c r="AY78" s="36"/>
      <c r="AZ78" s="29"/>
      <c r="BA78" s="36"/>
      <c r="BB78" s="36"/>
      <c r="BC78" s="36"/>
      <c r="BD78" s="36"/>
      <c r="BE78" s="36"/>
      <c r="BF78" s="36"/>
      <c r="BG78" s="36"/>
      <c r="BH78" s="36"/>
      <c r="BI78" s="36"/>
      <c r="BJ78" s="29"/>
      <c r="BK78" s="36"/>
      <c r="BL78" s="29"/>
      <c r="BM78" s="36"/>
      <c r="BN78" s="36"/>
      <c r="BO78" s="36"/>
      <c r="BP78" s="29"/>
      <c r="BQ78" s="36"/>
      <c r="BR78" s="29"/>
      <c r="BS78" s="36"/>
      <c r="BT78" s="36"/>
      <c r="BU78" s="36"/>
      <c r="BV78" s="36"/>
    </row>
    <row r="79" spans="1:75" x14ac:dyDescent="0.25">
      <c r="A79" s="39">
        <v>77</v>
      </c>
      <c r="B79" s="39">
        <v>1</v>
      </c>
      <c r="C79" s="37" t="s">
        <v>542</v>
      </c>
      <c r="D79" s="40">
        <f>июль!D79-август!E79</f>
        <v>566.59713224154575</v>
      </c>
      <c r="E79" s="40">
        <f t="shared" si="1"/>
        <v>0</v>
      </c>
      <c r="F79" s="36"/>
      <c r="G79" s="36"/>
      <c r="H79" s="36"/>
      <c r="I79" s="27"/>
      <c r="J79" s="36"/>
      <c r="K79" s="36"/>
      <c r="L79" s="36"/>
      <c r="M79" s="36"/>
      <c r="N79" s="36"/>
      <c r="O79" s="29"/>
      <c r="P79" s="36"/>
      <c r="Q79" s="29"/>
      <c r="R79" s="36"/>
      <c r="S79" s="36"/>
      <c r="T79" s="36"/>
      <c r="U79" s="36"/>
      <c r="V79" s="36"/>
      <c r="W79" s="36"/>
      <c r="X79" s="36"/>
      <c r="Y79" s="29"/>
      <c r="Z79" s="36"/>
      <c r="AA79" s="66"/>
      <c r="AB79" s="36"/>
      <c r="AC79" s="36"/>
      <c r="AD79" s="36"/>
      <c r="AE79" s="36"/>
      <c r="AF79" s="36"/>
      <c r="AG79" s="36"/>
      <c r="AH79" s="29"/>
      <c r="AI79" s="36"/>
      <c r="AJ79" s="29"/>
      <c r="AK79" s="36"/>
      <c r="AL79" s="36"/>
      <c r="AM79" s="36"/>
      <c r="AN79" s="29"/>
      <c r="AO79" s="36"/>
      <c r="AP79" s="29"/>
      <c r="AQ79" s="36"/>
      <c r="AR79" s="29"/>
      <c r="AS79" s="36"/>
      <c r="AT79" s="36"/>
      <c r="AU79" s="36"/>
      <c r="AV79" s="29"/>
      <c r="AW79" s="36"/>
      <c r="AX79" s="36"/>
      <c r="AY79" s="36"/>
      <c r="AZ79" s="29"/>
      <c r="BA79" s="36"/>
      <c r="BB79" s="36"/>
      <c r="BC79" s="36"/>
      <c r="BD79" s="36"/>
      <c r="BE79" s="36"/>
      <c r="BF79" s="36"/>
      <c r="BG79" s="36"/>
      <c r="BH79" s="36"/>
      <c r="BI79" s="36"/>
      <c r="BJ79" s="29"/>
      <c r="BK79" s="36"/>
      <c r="BL79" s="29"/>
      <c r="BM79" s="36"/>
      <c r="BN79" s="36"/>
      <c r="BO79" s="36"/>
      <c r="BP79" s="29"/>
      <c r="BQ79" s="36"/>
      <c r="BR79" s="29"/>
      <c r="BS79" s="36"/>
      <c r="BT79" s="36"/>
      <c r="BU79" s="36"/>
      <c r="BV79" s="36"/>
    </row>
    <row r="80" spans="1:75" x14ac:dyDescent="0.25">
      <c r="A80" s="39">
        <v>78</v>
      </c>
      <c r="B80" s="39">
        <v>1</v>
      </c>
      <c r="C80" s="37" t="s">
        <v>543</v>
      </c>
      <c r="D80" s="40">
        <f>июль!D80-август!E80</f>
        <v>1168.6419787536229</v>
      </c>
      <c r="E80" s="40">
        <f t="shared" si="1"/>
        <v>0</v>
      </c>
      <c r="F80" s="36"/>
      <c r="G80" s="36"/>
      <c r="H80" s="36"/>
      <c r="I80" s="27"/>
      <c r="J80" s="36"/>
      <c r="K80" s="36"/>
      <c r="L80" s="36"/>
      <c r="M80" s="36"/>
      <c r="N80" s="36"/>
      <c r="O80" s="29"/>
      <c r="P80" s="36"/>
      <c r="Q80" s="29"/>
      <c r="R80" s="36"/>
      <c r="S80" s="36"/>
      <c r="T80" s="36"/>
      <c r="U80" s="36"/>
      <c r="V80" s="36"/>
      <c r="W80" s="36"/>
      <c r="X80" s="36"/>
      <c r="Y80" s="29"/>
      <c r="Z80" s="36"/>
      <c r="AA80" s="66"/>
      <c r="AB80" s="36"/>
      <c r="AC80" s="36"/>
      <c r="AD80" s="36"/>
      <c r="AE80" s="36"/>
      <c r="AF80" s="36"/>
      <c r="AG80" s="36"/>
      <c r="AH80" s="29"/>
      <c r="AI80" s="36"/>
      <c r="AJ80" s="29"/>
      <c r="AK80" s="36"/>
      <c r="AL80" s="36"/>
      <c r="AM80" s="36"/>
      <c r="AN80" s="29"/>
      <c r="AO80" s="36"/>
      <c r="AP80" s="29"/>
      <c r="AQ80" s="36"/>
      <c r="AR80" s="29"/>
      <c r="AS80" s="36"/>
      <c r="AT80" s="36"/>
      <c r="AU80" s="36"/>
      <c r="AV80" s="29"/>
      <c r="AW80" s="36"/>
      <c r="AX80" s="36"/>
      <c r="AY80" s="36"/>
      <c r="AZ80" s="29"/>
      <c r="BA80" s="36"/>
      <c r="BB80" s="36"/>
      <c r="BC80" s="36"/>
      <c r="BD80" s="36"/>
      <c r="BE80" s="36"/>
      <c r="BF80" s="36"/>
      <c r="BG80" s="36"/>
      <c r="BH80" s="36"/>
      <c r="BI80" s="36"/>
      <c r="BJ80" s="29"/>
      <c r="BK80" s="36"/>
      <c r="BL80" s="29"/>
      <c r="BM80" s="36"/>
      <c r="BN80" s="36"/>
      <c r="BO80" s="36"/>
      <c r="BP80" s="29"/>
      <c r="BQ80" s="36"/>
      <c r="BR80" s="29"/>
      <c r="BS80" s="36"/>
      <c r="BT80" s="36"/>
      <c r="BU80" s="36"/>
      <c r="BV80" s="36"/>
    </row>
    <row r="81" spans="1:74" x14ac:dyDescent="0.25">
      <c r="A81" s="39">
        <v>79</v>
      </c>
      <c r="B81" s="39">
        <v>1</v>
      </c>
      <c r="C81" s="37" t="s">
        <v>544</v>
      </c>
      <c r="D81" s="40">
        <f>июль!D81-август!E81</f>
        <v>74.402167932367135</v>
      </c>
      <c r="E81" s="40">
        <f t="shared" si="1"/>
        <v>0</v>
      </c>
      <c r="F81" s="36"/>
      <c r="G81" s="36"/>
      <c r="H81" s="36"/>
      <c r="I81" s="27"/>
      <c r="J81" s="36"/>
      <c r="K81" s="36"/>
      <c r="L81" s="36"/>
      <c r="M81" s="36"/>
      <c r="N81" s="36"/>
      <c r="O81" s="29"/>
      <c r="P81" s="36"/>
      <c r="Q81" s="29"/>
      <c r="R81" s="36"/>
      <c r="S81" s="36"/>
      <c r="T81" s="36"/>
      <c r="U81" s="36"/>
      <c r="V81" s="36"/>
      <c r="W81" s="36"/>
      <c r="X81" s="36"/>
      <c r="Y81" s="29"/>
      <c r="Z81" s="36"/>
      <c r="AA81" s="66"/>
      <c r="AB81" s="36"/>
      <c r="AC81" s="36"/>
      <c r="AD81" s="36"/>
      <c r="AE81" s="36"/>
      <c r="AF81" s="36"/>
      <c r="AG81" s="36"/>
      <c r="AH81" s="29"/>
      <c r="AI81" s="36"/>
      <c r="AJ81" s="29"/>
      <c r="AK81" s="36"/>
      <c r="AL81" s="36"/>
      <c r="AM81" s="36"/>
      <c r="AN81" s="29"/>
      <c r="AO81" s="36"/>
      <c r="AP81" s="29"/>
      <c r="AQ81" s="36"/>
      <c r="AR81" s="29"/>
      <c r="AS81" s="36"/>
      <c r="AT81" s="36"/>
      <c r="AU81" s="36"/>
      <c r="AV81" s="29"/>
      <c r="AW81" s="36"/>
      <c r="AX81" s="36"/>
      <c r="AY81" s="36"/>
      <c r="AZ81" s="29"/>
      <c r="BA81" s="36"/>
      <c r="BB81" s="36"/>
      <c r="BC81" s="36"/>
      <c r="BD81" s="36"/>
      <c r="BE81" s="36"/>
      <c r="BF81" s="36"/>
      <c r="BG81" s="36"/>
      <c r="BH81" s="36"/>
      <c r="BI81" s="36"/>
      <c r="BJ81" s="29"/>
      <c r="BK81" s="36"/>
      <c r="BL81" s="29"/>
      <c r="BM81" s="36"/>
      <c r="BN81" s="36"/>
      <c r="BO81" s="36"/>
      <c r="BP81" s="29"/>
      <c r="BQ81" s="36"/>
      <c r="BR81" s="29"/>
      <c r="BS81" s="36"/>
      <c r="BT81" s="36"/>
      <c r="BU81" s="36"/>
      <c r="BV81" s="36"/>
    </row>
    <row r="82" spans="1:74" x14ac:dyDescent="0.25">
      <c r="A82" s="39">
        <v>80</v>
      </c>
      <c r="B82" s="39">
        <v>1</v>
      </c>
      <c r="C82" s="37" t="s">
        <v>545</v>
      </c>
      <c r="D82" s="40">
        <f>июль!D82-август!E82</f>
        <v>71.755906966183574</v>
      </c>
      <c r="E82" s="40">
        <f t="shared" si="1"/>
        <v>0</v>
      </c>
      <c r="F82" s="36"/>
      <c r="G82" s="36"/>
      <c r="H82" s="36"/>
      <c r="I82" s="27"/>
      <c r="J82" s="36"/>
      <c r="K82" s="36"/>
      <c r="L82" s="36"/>
      <c r="M82" s="36"/>
      <c r="N82" s="36"/>
      <c r="O82" s="29"/>
      <c r="P82" s="36"/>
      <c r="Q82" s="29"/>
      <c r="R82" s="36"/>
      <c r="S82" s="36"/>
      <c r="T82" s="36"/>
      <c r="U82" s="36"/>
      <c r="V82" s="36"/>
      <c r="W82" s="36"/>
      <c r="X82" s="36"/>
      <c r="Y82" s="29"/>
      <c r="Z82" s="36"/>
      <c r="AA82" s="66"/>
      <c r="AB82" s="36"/>
      <c r="AC82" s="36"/>
      <c r="AD82" s="36"/>
      <c r="AE82" s="36"/>
      <c r="AF82" s="36"/>
      <c r="AG82" s="36"/>
      <c r="AH82" s="29"/>
      <c r="AI82" s="36"/>
      <c r="AJ82" s="29"/>
      <c r="AK82" s="36"/>
      <c r="AL82" s="36"/>
      <c r="AM82" s="36"/>
      <c r="AN82" s="29"/>
      <c r="AO82" s="36"/>
      <c r="AP82" s="29"/>
      <c r="AQ82" s="36"/>
      <c r="AR82" s="29"/>
      <c r="AS82" s="36"/>
      <c r="AT82" s="36"/>
      <c r="AU82" s="36"/>
      <c r="AV82" s="29"/>
      <c r="AW82" s="36"/>
      <c r="AX82" s="36"/>
      <c r="AY82" s="36"/>
      <c r="AZ82" s="29"/>
      <c r="BA82" s="36"/>
      <c r="BB82" s="36"/>
      <c r="BC82" s="36"/>
      <c r="BD82" s="36"/>
      <c r="BE82" s="36"/>
      <c r="BF82" s="36"/>
      <c r="BG82" s="36"/>
      <c r="BH82" s="36"/>
      <c r="BI82" s="36"/>
      <c r="BJ82" s="29"/>
      <c r="BK82" s="36"/>
      <c r="BL82" s="29"/>
      <c r="BM82" s="36"/>
      <c r="BN82" s="36"/>
      <c r="BO82" s="36"/>
      <c r="BP82" s="29"/>
      <c r="BQ82" s="36"/>
      <c r="BR82" s="29"/>
      <c r="BS82" s="36"/>
      <c r="BT82" s="36"/>
      <c r="BU82" s="36"/>
      <c r="BV82" s="36"/>
    </row>
    <row r="83" spans="1:74" x14ac:dyDescent="0.25">
      <c r="A83" s="39">
        <v>81</v>
      </c>
      <c r="B83" s="39">
        <v>1</v>
      </c>
      <c r="C83" s="37" t="s">
        <v>546</v>
      </c>
      <c r="D83" s="40">
        <f>июль!D83-август!E83</f>
        <v>95.106698367149761</v>
      </c>
      <c r="E83" s="40">
        <f t="shared" si="1"/>
        <v>0</v>
      </c>
      <c r="F83" s="36"/>
      <c r="G83" s="36"/>
      <c r="H83" s="36"/>
      <c r="I83" s="27"/>
      <c r="J83" s="36"/>
      <c r="K83" s="36"/>
      <c r="L83" s="36"/>
      <c r="M83" s="36"/>
      <c r="N83" s="36"/>
      <c r="O83" s="29"/>
      <c r="P83" s="36"/>
      <c r="Q83" s="29"/>
      <c r="R83" s="36"/>
      <c r="S83" s="36"/>
      <c r="T83" s="36"/>
      <c r="U83" s="36"/>
      <c r="V83" s="36"/>
      <c r="W83" s="36"/>
      <c r="X83" s="36"/>
      <c r="Y83" s="29"/>
      <c r="Z83" s="36"/>
      <c r="AA83" s="66"/>
      <c r="AB83" s="36"/>
      <c r="AC83" s="36"/>
      <c r="AD83" s="36"/>
      <c r="AE83" s="36"/>
      <c r="AF83" s="36"/>
      <c r="AG83" s="36"/>
      <c r="AH83" s="29"/>
      <c r="AI83" s="36"/>
      <c r="AJ83" s="29"/>
      <c r="AK83" s="36"/>
      <c r="AL83" s="36"/>
      <c r="AM83" s="36"/>
      <c r="AN83" s="29"/>
      <c r="AO83" s="36"/>
      <c r="AP83" s="29"/>
      <c r="AQ83" s="36"/>
      <c r="AR83" s="29"/>
      <c r="AS83" s="36"/>
      <c r="AT83" s="36"/>
      <c r="AU83" s="36"/>
      <c r="AV83" s="29"/>
      <c r="AW83" s="36"/>
      <c r="AX83" s="36"/>
      <c r="AY83" s="36"/>
      <c r="AZ83" s="29"/>
      <c r="BA83" s="36"/>
      <c r="BB83" s="36"/>
      <c r="BC83" s="36"/>
      <c r="BD83" s="36"/>
      <c r="BE83" s="36"/>
      <c r="BF83" s="36"/>
      <c r="BG83" s="36"/>
      <c r="BH83" s="36"/>
      <c r="BI83" s="36"/>
      <c r="BJ83" s="29"/>
      <c r="BK83" s="36"/>
      <c r="BL83" s="29"/>
      <c r="BM83" s="36"/>
      <c r="BN83" s="36"/>
      <c r="BO83" s="36"/>
      <c r="BP83" s="29"/>
      <c r="BQ83" s="36"/>
      <c r="BR83" s="29"/>
      <c r="BS83" s="36"/>
      <c r="BT83" s="36"/>
      <c r="BU83" s="36"/>
      <c r="BV83" s="36"/>
    </row>
    <row r="84" spans="1:74" x14ac:dyDescent="0.25">
      <c r="A84" s="39">
        <v>82</v>
      </c>
      <c r="B84" s="39">
        <v>1</v>
      </c>
      <c r="C84" s="37" t="s">
        <v>547</v>
      </c>
      <c r="D84" s="40">
        <f>июль!D84-август!E84</f>
        <v>445.06923906280196</v>
      </c>
      <c r="E84" s="40">
        <f t="shared" si="1"/>
        <v>0</v>
      </c>
      <c r="F84" s="36"/>
      <c r="G84" s="36"/>
      <c r="H84" s="36"/>
      <c r="I84" s="27"/>
      <c r="J84" s="36"/>
      <c r="K84" s="36"/>
      <c r="L84" s="36"/>
      <c r="M84" s="36"/>
      <c r="N84" s="36"/>
      <c r="O84" s="29"/>
      <c r="P84" s="36"/>
      <c r="Q84" s="29"/>
      <c r="R84" s="36"/>
      <c r="S84" s="36"/>
      <c r="T84" s="36"/>
      <c r="U84" s="36"/>
      <c r="V84" s="36"/>
      <c r="W84" s="36"/>
      <c r="X84" s="36"/>
      <c r="Y84" s="29"/>
      <c r="Z84" s="36"/>
      <c r="AA84" s="66"/>
      <c r="AB84" s="36"/>
      <c r="AC84" s="36"/>
      <c r="AD84" s="36"/>
      <c r="AE84" s="36"/>
      <c r="AF84" s="36"/>
      <c r="AG84" s="36"/>
      <c r="AH84" s="29"/>
      <c r="AI84" s="36"/>
      <c r="AJ84" s="29"/>
      <c r="AK84" s="36"/>
      <c r="AL84" s="36"/>
      <c r="AM84" s="36"/>
      <c r="AN84" s="29"/>
      <c r="AO84" s="36"/>
      <c r="AP84" s="29"/>
      <c r="AQ84" s="36"/>
      <c r="AR84" s="29"/>
      <c r="AS84" s="36"/>
      <c r="AT84" s="36"/>
      <c r="AU84" s="36"/>
      <c r="AV84" s="29"/>
      <c r="AW84" s="36"/>
      <c r="AX84" s="36"/>
      <c r="AY84" s="36"/>
      <c r="AZ84" s="29"/>
      <c r="BA84" s="36"/>
      <c r="BB84" s="36"/>
      <c r="BC84" s="36"/>
      <c r="BD84" s="36"/>
      <c r="BE84" s="36"/>
      <c r="BF84" s="36"/>
      <c r="BG84" s="36"/>
      <c r="BH84" s="36"/>
      <c r="BI84" s="36"/>
      <c r="BJ84" s="29"/>
      <c r="BK84" s="36"/>
      <c r="BL84" s="29"/>
      <c r="BM84" s="36"/>
      <c r="BN84" s="36"/>
      <c r="BO84" s="36"/>
      <c r="BP84" s="29"/>
      <c r="BQ84" s="36"/>
      <c r="BR84" s="29"/>
      <c r="BS84" s="36"/>
      <c r="BT84" s="36"/>
      <c r="BU84" s="36"/>
      <c r="BV84" s="36"/>
    </row>
    <row r="85" spans="1:74" x14ac:dyDescent="0.25">
      <c r="A85" s="39">
        <v>83</v>
      </c>
      <c r="B85" s="39">
        <v>1</v>
      </c>
      <c r="C85" s="37" t="s">
        <v>548</v>
      </c>
      <c r="D85" s="40">
        <f>июль!D85-август!E85</f>
        <v>588.80676705313999</v>
      </c>
      <c r="E85" s="40">
        <f t="shared" si="1"/>
        <v>0</v>
      </c>
      <c r="F85" s="36"/>
      <c r="G85" s="36"/>
      <c r="H85" s="36"/>
      <c r="I85" s="27"/>
      <c r="J85" s="36"/>
      <c r="K85" s="36"/>
      <c r="L85" s="36"/>
      <c r="M85" s="36"/>
      <c r="N85" s="36"/>
      <c r="O85" s="29"/>
      <c r="P85" s="36"/>
      <c r="Q85" s="29"/>
      <c r="R85" s="36"/>
      <c r="S85" s="36"/>
      <c r="T85" s="36"/>
      <c r="U85" s="36"/>
      <c r="V85" s="36"/>
      <c r="W85" s="36"/>
      <c r="X85" s="36"/>
      <c r="Y85" s="29"/>
      <c r="Z85" s="36"/>
      <c r="AA85" s="66"/>
      <c r="AB85" s="36"/>
      <c r="AC85" s="36"/>
      <c r="AD85" s="36"/>
      <c r="AE85" s="36"/>
      <c r="AF85" s="36"/>
      <c r="AG85" s="36"/>
      <c r="AH85" s="29"/>
      <c r="AI85" s="36"/>
      <c r="AJ85" s="29"/>
      <c r="AK85" s="36"/>
      <c r="AL85" s="36"/>
      <c r="AM85" s="36"/>
      <c r="AN85" s="29"/>
      <c r="AO85" s="36"/>
      <c r="AP85" s="29"/>
      <c r="AQ85" s="36"/>
      <c r="AR85" s="29"/>
      <c r="AS85" s="36"/>
      <c r="AT85" s="36"/>
      <c r="AU85" s="36"/>
      <c r="AV85" s="29"/>
      <c r="AW85" s="36"/>
      <c r="AX85" s="36"/>
      <c r="AY85" s="36"/>
      <c r="AZ85" s="29"/>
      <c r="BA85" s="36"/>
      <c r="BB85" s="36"/>
      <c r="BC85" s="36"/>
      <c r="BD85" s="36"/>
      <c r="BE85" s="36"/>
      <c r="BF85" s="36"/>
      <c r="BG85" s="36"/>
      <c r="BH85" s="36"/>
      <c r="BI85" s="36"/>
      <c r="BJ85" s="29"/>
      <c r="BK85" s="36"/>
      <c r="BL85" s="29"/>
      <c r="BM85" s="36"/>
      <c r="BN85" s="36"/>
      <c r="BO85" s="36"/>
      <c r="BP85" s="29"/>
      <c r="BQ85" s="36"/>
      <c r="BR85" s="29"/>
      <c r="BS85" s="36"/>
      <c r="BT85" s="36"/>
      <c r="BU85" s="36"/>
      <c r="BV85" s="36"/>
    </row>
    <row r="86" spans="1:74" x14ac:dyDescent="0.25">
      <c r="A86" s="39">
        <v>84</v>
      </c>
      <c r="B86" s="39">
        <v>1</v>
      </c>
      <c r="C86" s="37" t="s">
        <v>549</v>
      </c>
      <c r="D86" s="40">
        <f>июль!D86-август!E86</f>
        <v>106.42527954589373</v>
      </c>
      <c r="E86" s="40">
        <f t="shared" si="1"/>
        <v>0</v>
      </c>
      <c r="F86" s="36"/>
      <c r="G86" s="36"/>
      <c r="H86" s="36"/>
      <c r="I86" s="27"/>
      <c r="J86" s="36"/>
      <c r="K86" s="36"/>
      <c r="L86" s="36"/>
      <c r="M86" s="36"/>
      <c r="N86" s="36"/>
      <c r="O86" s="29"/>
      <c r="P86" s="36"/>
      <c r="Q86" s="29"/>
      <c r="R86" s="36"/>
      <c r="S86" s="36"/>
      <c r="T86" s="36"/>
      <c r="U86" s="36"/>
      <c r="V86" s="36"/>
      <c r="W86" s="36"/>
      <c r="X86" s="36"/>
      <c r="Y86" s="29"/>
      <c r="Z86" s="36"/>
      <c r="AA86" s="66"/>
      <c r="AB86" s="36"/>
      <c r="AC86" s="36"/>
      <c r="AD86" s="36"/>
      <c r="AE86" s="36"/>
      <c r="AF86" s="36"/>
      <c r="AG86" s="36"/>
      <c r="AH86" s="29"/>
      <c r="AI86" s="36"/>
      <c r="AJ86" s="29"/>
      <c r="AK86" s="36"/>
      <c r="AL86" s="36"/>
      <c r="AM86" s="36"/>
      <c r="AN86" s="29"/>
      <c r="AO86" s="36"/>
      <c r="AP86" s="29"/>
      <c r="AQ86" s="36"/>
      <c r="AR86" s="29"/>
      <c r="AS86" s="36"/>
      <c r="AT86" s="36"/>
      <c r="AU86" s="36"/>
      <c r="AV86" s="29"/>
      <c r="AW86" s="36"/>
      <c r="AX86" s="36"/>
      <c r="AY86" s="36"/>
      <c r="AZ86" s="29"/>
      <c r="BA86" s="36"/>
      <c r="BB86" s="36"/>
      <c r="BC86" s="36"/>
      <c r="BD86" s="36"/>
      <c r="BE86" s="36"/>
      <c r="BF86" s="36"/>
      <c r="BG86" s="36"/>
      <c r="BH86" s="36"/>
      <c r="BI86" s="36"/>
      <c r="BJ86" s="29"/>
      <c r="BK86" s="36"/>
      <c r="BL86" s="29"/>
      <c r="BM86" s="36"/>
      <c r="BN86" s="36"/>
      <c r="BO86" s="36"/>
      <c r="BP86" s="29"/>
      <c r="BQ86" s="36"/>
      <c r="BR86" s="29"/>
      <c r="BS86" s="36"/>
      <c r="BT86" s="36"/>
      <c r="BU86" s="36"/>
      <c r="BV86" s="36"/>
    </row>
    <row r="87" spans="1:74" s="86" customFormat="1" x14ac:dyDescent="0.25">
      <c r="A87" s="79">
        <v>85</v>
      </c>
      <c r="B87" s="79">
        <v>3</v>
      </c>
      <c r="C87" s="80" t="s">
        <v>550</v>
      </c>
      <c r="D87" s="81">
        <f>июль!D87-август!E87</f>
        <v>612.50130142028991</v>
      </c>
      <c r="E87" s="81">
        <f t="shared" si="1"/>
        <v>34</v>
      </c>
      <c r="F87" s="82"/>
      <c r="G87" s="82"/>
      <c r="H87" s="82"/>
      <c r="I87" s="83"/>
      <c r="J87" s="82"/>
      <c r="K87" s="82"/>
      <c r="L87" s="82"/>
      <c r="M87" s="82"/>
      <c r="N87" s="82"/>
      <c r="O87" s="84"/>
      <c r="P87" s="82"/>
      <c r="Q87" s="84"/>
      <c r="R87" s="82"/>
      <c r="S87" s="82"/>
      <c r="T87" s="82"/>
      <c r="U87" s="82"/>
      <c r="V87" s="82"/>
      <c r="W87" s="82"/>
      <c r="X87" s="82"/>
      <c r="Y87" s="84"/>
      <c r="Z87" s="82"/>
      <c r="AA87" s="85"/>
      <c r="AB87" s="82"/>
      <c r="AC87" s="82"/>
      <c r="AD87" s="82"/>
      <c r="AE87" s="82"/>
      <c r="AF87" s="82"/>
      <c r="AG87" s="82"/>
      <c r="AH87" s="84"/>
      <c r="AI87" s="82"/>
      <c r="AJ87" s="84"/>
      <c r="AK87" s="82"/>
      <c r="AL87" s="82"/>
      <c r="AM87" s="82"/>
      <c r="AN87" s="84"/>
      <c r="AO87" s="82"/>
      <c r="AP87" s="84">
        <v>1</v>
      </c>
      <c r="AQ87" s="82">
        <v>34</v>
      </c>
      <c r="AR87" s="84"/>
      <c r="AS87" s="82"/>
      <c r="AT87" s="82"/>
      <c r="AU87" s="82"/>
      <c r="AV87" s="84"/>
      <c r="AW87" s="82"/>
      <c r="AX87" s="82"/>
      <c r="AY87" s="82"/>
      <c r="AZ87" s="84"/>
      <c r="BA87" s="82"/>
      <c r="BB87" s="82"/>
      <c r="BC87" s="82"/>
      <c r="BD87" s="82"/>
      <c r="BE87" s="82"/>
      <c r="BF87" s="82"/>
      <c r="BG87" s="82"/>
      <c r="BH87" s="82"/>
      <c r="BI87" s="82"/>
      <c r="BJ87" s="84"/>
      <c r="BK87" s="82"/>
      <c r="BL87" s="84"/>
      <c r="BM87" s="82"/>
      <c r="BN87" s="82"/>
      <c r="BO87" s="82"/>
      <c r="BP87" s="84"/>
      <c r="BQ87" s="82"/>
      <c r="BR87" s="84"/>
      <c r="BS87" s="82"/>
      <c r="BT87" s="82"/>
      <c r="BU87" s="82"/>
      <c r="BV87" s="82"/>
    </row>
    <row r="88" spans="1:74" s="86" customFormat="1" x14ac:dyDescent="0.25">
      <c r="A88" s="79">
        <v>86</v>
      </c>
      <c r="B88" s="79">
        <v>3</v>
      </c>
      <c r="C88" s="80" t="s">
        <v>551</v>
      </c>
      <c r="D88" s="81">
        <f>июль!D88-август!E88</f>
        <v>1114.0496289275363</v>
      </c>
      <c r="E88" s="81">
        <f t="shared" si="1"/>
        <v>8.9640000000000004</v>
      </c>
      <c r="F88" s="82"/>
      <c r="G88" s="82"/>
      <c r="H88" s="82"/>
      <c r="I88" s="83"/>
      <c r="J88" s="82"/>
      <c r="K88" s="82"/>
      <c r="L88" s="82"/>
      <c r="M88" s="82"/>
      <c r="N88" s="82"/>
      <c r="O88" s="84"/>
      <c r="P88" s="82"/>
      <c r="Q88" s="84"/>
      <c r="R88" s="82"/>
      <c r="S88" s="82"/>
      <c r="T88" s="82"/>
      <c r="U88" s="82"/>
      <c r="V88" s="82"/>
      <c r="W88" s="82"/>
      <c r="X88" s="82"/>
      <c r="Y88" s="84"/>
      <c r="Z88" s="82"/>
      <c r="AA88" s="85"/>
      <c r="AB88" s="82"/>
      <c r="AC88" s="82"/>
      <c r="AD88" s="82"/>
      <c r="AE88" s="82"/>
      <c r="AF88" s="82"/>
      <c r="AG88" s="82"/>
      <c r="AH88" s="84"/>
      <c r="AI88" s="82"/>
      <c r="AJ88" s="84"/>
      <c r="AK88" s="82"/>
      <c r="AL88" s="82"/>
      <c r="AM88" s="82"/>
      <c r="AN88" s="84"/>
      <c r="AO88" s="82"/>
      <c r="AP88" s="84"/>
      <c r="AQ88" s="82"/>
      <c r="AR88" s="84"/>
      <c r="AS88" s="82"/>
      <c r="AT88" s="82"/>
      <c r="AU88" s="82"/>
      <c r="AV88" s="84"/>
      <c r="AW88" s="82"/>
      <c r="AX88" s="82"/>
      <c r="AY88" s="82"/>
      <c r="AZ88" s="84"/>
      <c r="BA88" s="82"/>
      <c r="BB88" s="82"/>
      <c r="BC88" s="82"/>
      <c r="BD88" s="82"/>
      <c r="BE88" s="82"/>
      <c r="BF88" s="82"/>
      <c r="BG88" s="82"/>
      <c r="BH88" s="82">
        <v>4.0000000000000001E-3</v>
      </c>
      <c r="BI88" s="82">
        <v>7.03</v>
      </c>
      <c r="BJ88" s="84"/>
      <c r="BK88" s="82"/>
      <c r="BL88" s="84">
        <v>4</v>
      </c>
      <c r="BM88" s="82">
        <v>1.9339999999999999</v>
      </c>
      <c r="BN88" s="82"/>
      <c r="BO88" s="82"/>
      <c r="BP88" s="84"/>
      <c r="BQ88" s="82"/>
      <c r="BR88" s="84"/>
      <c r="BS88" s="82"/>
      <c r="BT88" s="82"/>
      <c r="BU88" s="82"/>
      <c r="BV88" s="82"/>
    </row>
    <row r="89" spans="1:74" s="86" customFormat="1" x14ac:dyDescent="0.25">
      <c r="A89" s="79">
        <v>87</v>
      </c>
      <c r="B89" s="79">
        <v>3</v>
      </c>
      <c r="C89" s="80" t="s">
        <v>552</v>
      </c>
      <c r="D89" s="81">
        <f>июль!D89-август!E89</f>
        <v>2106.7499934782618</v>
      </c>
      <c r="E89" s="81">
        <f t="shared" si="1"/>
        <v>4.7379999999999995</v>
      </c>
      <c r="F89" s="82"/>
      <c r="G89" s="82"/>
      <c r="H89" s="82"/>
      <c r="I89" s="83"/>
      <c r="J89" s="82"/>
      <c r="K89" s="82"/>
      <c r="L89" s="82"/>
      <c r="M89" s="82"/>
      <c r="N89" s="82"/>
      <c r="O89" s="84"/>
      <c r="P89" s="82"/>
      <c r="Q89" s="84"/>
      <c r="R89" s="82"/>
      <c r="S89" s="82"/>
      <c r="T89" s="82"/>
      <c r="U89" s="82"/>
      <c r="V89" s="82"/>
      <c r="W89" s="82"/>
      <c r="X89" s="82"/>
      <c r="Y89" s="84"/>
      <c r="Z89" s="82"/>
      <c r="AA89" s="85"/>
      <c r="AB89" s="82"/>
      <c r="AC89" s="82"/>
      <c r="AD89" s="82"/>
      <c r="AE89" s="82"/>
      <c r="AF89" s="82"/>
      <c r="AG89" s="82"/>
      <c r="AH89" s="84">
        <v>2</v>
      </c>
      <c r="AI89" s="82">
        <v>2.34</v>
      </c>
      <c r="AJ89" s="84"/>
      <c r="AK89" s="82"/>
      <c r="AL89" s="82"/>
      <c r="AM89" s="82"/>
      <c r="AN89" s="84"/>
      <c r="AO89" s="82"/>
      <c r="AP89" s="84"/>
      <c r="AQ89" s="82"/>
      <c r="AR89" s="84"/>
      <c r="AS89" s="82"/>
      <c r="AT89" s="82"/>
      <c r="AU89" s="82"/>
      <c r="AV89" s="84"/>
      <c r="AW89" s="82"/>
      <c r="AX89" s="82"/>
      <c r="AY89" s="82"/>
      <c r="AZ89" s="84"/>
      <c r="BA89" s="82"/>
      <c r="BB89" s="82"/>
      <c r="BC89" s="82"/>
      <c r="BD89" s="82"/>
      <c r="BE89" s="82"/>
      <c r="BF89" s="82"/>
      <c r="BG89" s="82"/>
      <c r="BH89" s="82"/>
      <c r="BI89" s="82"/>
      <c r="BJ89" s="84"/>
      <c r="BK89" s="82"/>
      <c r="BL89" s="84"/>
      <c r="BM89" s="82"/>
      <c r="BN89" s="82">
        <v>3</v>
      </c>
      <c r="BO89" s="82">
        <v>2.3980000000000001</v>
      </c>
      <c r="BP89" s="84"/>
      <c r="BQ89" s="82"/>
      <c r="BR89" s="84"/>
      <c r="BS89" s="82"/>
      <c r="BT89" s="82"/>
      <c r="BU89" s="82"/>
      <c r="BV89" s="82"/>
    </row>
    <row r="90" spans="1:74" s="86" customFormat="1" x14ac:dyDescent="0.25">
      <c r="A90" s="79">
        <v>88</v>
      </c>
      <c r="B90" s="79">
        <v>1</v>
      </c>
      <c r="C90" s="80" t="s">
        <v>553</v>
      </c>
      <c r="D90" s="81">
        <f>июль!D90-август!E90</f>
        <v>1770.5924842318839</v>
      </c>
      <c r="E90" s="81">
        <f t="shared" si="1"/>
        <v>16.63</v>
      </c>
      <c r="F90" s="82"/>
      <c r="G90" s="82"/>
      <c r="H90" s="82"/>
      <c r="I90" s="83"/>
      <c r="J90" s="82"/>
      <c r="K90" s="82"/>
      <c r="L90" s="82"/>
      <c r="M90" s="82"/>
      <c r="N90" s="82"/>
      <c r="O90" s="84"/>
      <c r="P90" s="82"/>
      <c r="Q90" s="84"/>
      <c r="R90" s="82"/>
      <c r="S90" s="82"/>
      <c r="T90" s="82"/>
      <c r="U90" s="82"/>
      <c r="V90" s="82"/>
      <c r="W90" s="82"/>
      <c r="X90" s="82"/>
      <c r="Y90" s="84"/>
      <c r="Z90" s="82"/>
      <c r="AA90" s="85"/>
      <c r="AB90" s="82"/>
      <c r="AC90" s="82"/>
      <c r="AD90" s="82"/>
      <c r="AE90" s="82"/>
      <c r="AF90" s="82"/>
      <c r="AG90" s="82"/>
      <c r="AH90" s="84">
        <v>8</v>
      </c>
      <c r="AI90" s="82">
        <v>16.63</v>
      </c>
      <c r="AJ90" s="84"/>
      <c r="AK90" s="82"/>
      <c r="AL90" s="82"/>
      <c r="AM90" s="82"/>
      <c r="AN90" s="84"/>
      <c r="AO90" s="82"/>
      <c r="AP90" s="84"/>
      <c r="AQ90" s="82"/>
      <c r="AR90" s="84"/>
      <c r="AS90" s="82"/>
      <c r="AT90" s="82"/>
      <c r="AU90" s="82"/>
      <c r="AV90" s="84"/>
      <c r="AW90" s="82"/>
      <c r="AX90" s="82"/>
      <c r="AY90" s="82"/>
      <c r="AZ90" s="84"/>
      <c r="BA90" s="82"/>
      <c r="BB90" s="82"/>
      <c r="BC90" s="82"/>
      <c r="BD90" s="82"/>
      <c r="BE90" s="82"/>
      <c r="BF90" s="82"/>
      <c r="BG90" s="82"/>
      <c r="BH90" s="82"/>
      <c r="BI90" s="82"/>
      <c r="BJ90" s="84"/>
      <c r="BK90" s="82"/>
      <c r="BL90" s="84"/>
      <c r="BM90" s="82"/>
      <c r="BN90" s="82"/>
      <c r="BO90" s="82"/>
      <c r="BP90" s="84"/>
      <c r="BQ90" s="82"/>
      <c r="BR90" s="84"/>
      <c r="BS90" s="82"/>
      <c r="BT90" s="82"/>
      <c r="BU90" s="82"/>
      <c r="BV90" s="82"/>
    </row>
    <row r="91" spans="1:74" s="86" customFormat="1" x14ac:dyDescent="0.25">
      <c r="A91" s="79">
        <v>89</v>
      </c>
      <c r="B91" s="79">
        <v>1</v>
      </c>
      <c r="C91" s="80" t="s">
        <v>554</v>
      </c>
      <c r="D91" s="81">
        <f>июль!D91-август!E91</f>
        <v>-1113.5510561835749</v>
      </c>
      <c r="E91" s="81">
        <f t="shared" si="1"/>
        <v>5.0999999999999996</v>
      </c>
      <c r="F91" s="82"/>
      <c r="G91" s="82"/>
      <c r="H91" s="82"/>
      <c r="I91" s="83"/>
      <c r="J91" s="82"/>
      <c r="K91" s="82"/>
      <c r="L91" s="82"/>
      <c r="M91" s="82"/>
      <c r="N91" s="82"/>
      <c r="O91" s="84"/>
      <c r="P91" s="82"/>
      <c r="Q91" s="84"/>
      <c r="R91" s="82"/>
      <c r="S91" s="82"/>
      <c r="T91" s="82"/>
      <c r="U91" s="82"/>
      <c r="V91" s="82"/>
      <c r="W91" s="82"/>
      <c r="X91" s="82"/>
      <c r="Y91" s="84"/>
      <c r="Z91" s="82"/>
      <c r="AA91" s="85"/>
      <c r="AB91" s="82"/>
      <c r="AC91" s="82"/>
      <c r="AD91" s="82"/>
      <c r="AE91" s="82"/>
      <c r="AF91" s="82"/>
      <c r="AG91" s="82"/>
      <c r="AH91" s="84"/>
      <c r="AI91" s="82"/>
      <c r="AJ91" s="84"/>
      <c r="AK91" s="82"/>
      <c r="AL91" s="82"/>
      <c r="AM91" s="82"/>
      <c r="AN91" s="84"/>
      <c r="AO91" s="82"/>
      <c r="AP91" s="84"/>
      <c r="AQ91" s="82"/>
      <c r="AR91" s="84"/>
      <c r="AS91" s="82"/>
      <c r="AT91" s="82"/>
      <c r="AU91" s="82"/>
      <c r="AV91" s="84"/>
      <c r="AW91" s="82"/>
      <c r="AX91" s="82"/>
      <c r="AY91" s="82"/>
      <c r="AZ91" s="84"/>
      <c r="BA91" s="82"/>
      <c r="BB91" s="82"/>
      <c r="BC91" s="82"/>
      <c r="BD91" s="82"/>
      <c r="BE91" s="82"/>
      <c r="BF91" s="82"/>
      <c r="BG91" s="82"/>
      <c r="BH91" s="82"/>
      <c r="BI91" s="82"/>
      <c r="BJ91" s="84"/>
      <c r="BK91" s="82"/>
      <c r="BL91" s="84"/>
      <c r="BM91" s="82"/>
      <c r="BN91" s="82">
        <v>1.4999999999999999E-2</v>
      </c>
      <c r="BO91" s="82">
        <v>5.0999999999999996</v>
      </c>
      <c r="BP91" s="84"/>
      <c r="BQ91" s="82"/>
      <c r="BR91" s="84"/>
      <c r="BS91" s="82"/>
      <c r="BT91" s="82"/>
      <c r="BU91" s="82"/>
      <c r="BV91" s="82"/>
    </row>
    <row r="92" spans="1:74" s="86" customFormat="1" x14ac:dyDescent="0.25">
      <c r="A92" s="79">
        <v>90</v>
      </c>
      <c r="B92" s="79">
        <v>1</v>
      </c>
      <c r="C92" s="80" t="s">
        <v>555</v>
      </c>
      <c r="D92" s="81">
        <f>июль!D92-август!E92</f>
        <v>-690.94173592270522</v>
      </c>
      <c r="E92" s="81">
        <f t="shared" si="1"/>
        <v>70.314999999999998</v>
      </c>
      <c r="F92" s="82"/>
      <c r="G92" s="82"/>
      <c r="H92" s="82"/>
      <c r="I92" s="83"/>
      <c r="J92" s="82"/>
      <c r="K92" s="82"/>
      <c r="L92" s="82"/>
      <c r="M92" s="82"/>
      <c r="N92" s="82"/>
      <c r="O92" s="84"/>
      <c r="P92" s="82"/>
      <c r="Q92" s="84"/>
      <c r="R92" s="82"/>
      <c r="S92" s="82"/>
      <c r="T92" s="82"/>
      <c r="U92" s="82">
        <v>4.4999999999999998E-2</v>
      </c>
      <c r="V92" s="82">
        <v>70.314999999999998</v>
      </c>
      <c r="W92" s="82"/>
      <c r="X92" s="82"/>
      <c r="Y92" s="84"/>
      <c r="Z92" s="82"/>
      <c r="AA92" s="85"/>
      <c r="AB92" s="82"/>
      <c r="AC92" s="82"/>
      <c r="AD92" s="82"/>
      <c r="AE92" s="82"/>
      <c r="AF92" s="82"/>
      <c r="AG92" s="82"/>
      <c r="AH92" s="84"/>
      <c r="AI92" s="82"/>
      <c r="AJ92" s="84"/>
      <c r="AK92" s="82"/>
      <c r="AL92" s="82"/>
      <c r="AM92" s="82"/>
      <c r="AN92" s="84"/>
      <c r="AO92" s="82"/>
      <c r="AP92" s="84"/>
      <c r="AQ92" s="82"/>
      <c r="AR92" s="84"/>
      <c r="AS92" s="82"/>
      <c r="AT92" s="82"/>
      <c r="AU92" s="82"/>
      <c r="AV92" s="84"/>
      <c r="AW92" s="82"/>
      <c r="AX92" s="82"/>
      <c r="AY92" s="82"/>
      <c r="AZ92" s="84"/>
      <c r="BA92" s="82"/>
      <c r="BB92" s="82"/>
      <c r="BC92" s="82"/>
      <c r="BD92" s="82"/>
      <c r="BE92" s="82"/>
      <c r="BF92" s="82"/>
      <c r="BG92" s="82"/>
      <c r="BH92" s="82"/>
      <c r="BI92" s="82"/>
      <c r="BJ92" s="84"/>
      <c r="BK92" s="82"/>
      <c r="BL92" s="84"/>
      <c r="BM92" s="82"/>
      <c r="BN92" s="82"/>
      <c r="BO92" s="82"/>
      <c r="BP92" s="84"/>
      <c r="BQ92" s="82"/>
      <c r="BR92" s="84"/>
      <c r="BS92" s="82"/>
      <c r="BT92" s="82"/>
      <c r="BU92" s="82"/>
      <c r="BV92" s="82"/>
    </row>
    <row r="93" spans="1:74" x14ac:dyDescent="0.25">
      <c r="A93" s="39">
        <v>91</v>
      </c>
      <c r="B93" s="39">
        <v>1</v>
      </c>
      <c r="C93" s="37" t="s">
        <v>556</v>
      </c>
      <c r="D93" s="40">
        <f>июль!D93-август!E93</f>
        <v>51.665955420289862</v>
      </c>
      <c r="E93" s="40">
        <f t="shared" si="1"/>
        <v>0</v>
      </c>
      <c r="F93" s="36"/>
      <c r="G93" s="36"/>
      <c r="H93" s="36"/>
      <c r="I93" s="27"/>
      <c r="J93" s="36"/>
      <c r="K93" s="36"/>
      <c r="L93" s="36"/>
      <c r="M93" s="36"/>
      <c r="N93" s="36"/>
      <c r="O93" s="29"/>
      <c r="P93" s="36"/>
      <c r="Q93" s="29"/>
      <c r="R93" s="36"/>
      <c r="S93" s="36"/>
      <c r="T93" s="36"/>
      <c r="U93" s="36"/>
      <c r="V93" s="36"/>
      <c r="W93" s="36"/>
      <c r="X93" s="36"/>
      <c r="Y93" s="29"/>
      <c r="Z93" s="36"/>
      <c r="AA93" s="66"/>
      <c r="AB93" s="36"/>
      <c r="AC93" s="36"/>
      <c r="AD93" s="36"/>
      <c r="AE93" s="36"/>
      <c r="AF93" s="36"/>
      <c r="AG93" s="36"/>
      <c r="AH93" s="29"/>
      <c r="AI93" s="36"/>
      <c r="AJ93" s="29"/>
      <c r="AK93" s="36"/>
      <c r="AL93" s="36"/>
      <c r="AM93" s="36"/>
      <c r="AN93" s="29"/>
      <c r="AO93" s="36"/>
      <c r="AP93" s="29"/>
      <c r="AQ93" s="36"/>
      <c r="AR93" s="29"/>
      <c r="AS93" s="36"/>
      <c r="AT93" s="36"/>
      <c r="AU93" s="36"/>
      <c r="AV93" s="29"/>
      <c r="AW93" s="36"/>
      <c r="AX93" s="36"/>
      <c r="AY93" s="36"/>
      <c r="AZ93" s="29"/>
      <c r="BA93" s="36"/>
      <c r="BB93" s="36"/>
      <c r="BC93" s="36"/>
      <c r="BD93" s="36"/>
      <c r="BE93" s="36"/>
      <c r="BF93" s="36"/>
      <c r="BG93" s="36"/>
      <c r="BH93" s="36"/>
      <c r="BI93" s="36"/>
      <c r="BJ93" s="29"/>
      <c r="BK93" s="36"/>
      <c r="BL93" s="29"/>
      <c r="BM93" s="36"/>
      <c r="BN93" s="36"/>
      <c r="BO93" s="36"/>
      <c r="BP93" s="29"/>
      <c r="BQ93" s="36"/>
      <c r="BR93" s="29"/>
      <c r="BS93" s="36"/>
      <c r="BT93" s="36"/>
      <c r="BU93" s="36"/>
      <c r="BV93" s="36"/>
    </row>
    <row r="94" spans="1:74" x14ac:dyDescent="0.25">
      <c r="A94" s="39">
        <v>92</v>
      </c>
      <c r="B94" s="39">
        <v>1</v>
      </c>
      <c r="C94" s="37" t="s">
        <v>557</v>
      </c>
      <c r="D94" s="40">
        <f>июль!D94-август!E94</f>
        <v>32.130197855072439</v>
      </c>
      <c r="E94" s="40">
        <f t="shared" si="1"/>
        <v>0</v>
      </c>
      <c r="F94" s="36"/>
      <c r="G94" s="36"/>
      <c r="H94" s="36"/>
      <c r="I94" s="27"/>
      <c r="J94" s="36"/>
      <c r="K94" s="36"/>
      <c r="L94" s="36"/>
      <c r="M94" s="36"/>
      <c r="N94" s="36"/>
      <c r="O94" s="29"/>
      <c r="P94" s="36"/>
      <c r="Q94" s="29"/>
      <c r="R94" s="36"/>
      <c r="S94" s="36"/>
      <c r="T94" s="36"/>
      <c r="U94" s="36"/>
      <c r="V94" s="36"/>
      <c r="W94" s="36"/>
      <c r="X94" s="36"/>
      <c r="Y94" s="29"/>
      <c r="Z94" s="36"/>
      <c r="AA94" s="66"/>
      <c r="AB94" s="36"/>
      <c r="AC94" s="36"/>
      <c r="AD94" s="36"/>
      <c r="AE94" s="36"/>
      <c r="AF94" s="36"/>
      <c r="AG94" s="36"/>
      <c r="AH94" s="29"/>
      <c r="AI94" s="36"/>
      <c r="AJ94" s="29"/>
      <c r="AK94" s="36"/>
      <c r="AL94" s="36"/>
      <c r="AM94" s="36"/>
      <c r="AN94" s="29"/>
      <c r="AO94" s="36"/>
      <c r="AP94" s="29"/>
      <c r="AQ94" s="36"/>
      <c r="AR94" s="29"/>
      <c r="AS94" s="36"/>
      <c r="AT94" s="36"/>
      <c r="AU94" s="36"/>
      <c r="AV94" s="29"/>
      <c r="AW94" s="36"/>
      <c r="AX94" s="36"/>
      <c r="AY94" s="36"/>
      <c r="AZ94" s="29"/>
      <c r="BA94" s="36"/>
      <c r="BB94" s="36"/>
      <c r="BC94" s="36"/>
      <c r="BD94" s="36"/>
      <c r="BE94" s="36"/>
      <c r="BF94" s="36"/>
      <c r="BG94" s="36"/>
      <c r="BH94" s="36"/>
      <c r="BI94" s="36"/>
      <c r="BJ94" s="29"/>
      <c r="BK94" s="36"/>
      <c r="BL94" s="29"/>
      <c r="BM94" s="36"/>
      <c r="BN94" s="36"/>
      <c r="BO94" s="36"/>
      <c r="BP94" s="29"/>
      <c r="BQ94" s="36"/>
      <c r="BR94" s="29"/>
      <c r="BS94" s="36"/>
      <c r="BT94" s="36"/>
      <c r="BU94" s="36"/>
      <c r="BV94" s="36"/>
    </row>
    <row r="95" spans="1:74" x14ac:dyDescent="0.25">
      <c r="A95" s="39">
        <v>93</v>
      </c>
      <c r="B95" s="39">
        <v>1</v>
      </c>
      <c r="C95" s="37" t="s">
        <v>558</v>
      </c>
      <c r="D95" s="40">
        <f>июль!D95-август!E95</f>
        <v>116.02506627053137</v>
      </c>
      <c r="E95" s="40">
        <f t="shared" si="1"/>
        <v>0</v>
      </c>
      <c r="F95" s="36"/>
      <c r="G95" s="36"/>
      <c r="H95" s="36"/>
      <c r="I95" s="27"/>
      <c r="J95" s="36"/>
      <c r="K95" s="36"/>
      <c r="L95" s="36"/>
      <c r="M95" s="36"/>
      <c r="N95" s="36"/>
      <c r="O95" s="29"/>
      <c r="P95" s="36"/>
      <c r="Q95" s="29"/>
      <c r="R95" s="36"/>
      <c r="S95" s="36"/>
      <c r="T95" s="36"/>
      <c r="U95" s="36"/>
      <c r="V95" s="36"/>
      <c r="W95" s="36"/>
      <c r="X95" s="36"/>
      <c r="Y95" s="29"/>
      <c r="Z95" s="36"/>
      <c r="AA95" s="66"/>
      <c r="AB95" s="36"/>
      <c r="AC95" s="36"/>
      <c r="AD95" s="36"/>
      <c r="AE95" s="36"/>
      <c r="AF95" s="36"/>
      <c r="AG95" s="36"/>
      <c r="AH95" s="29"/>
      <c r="AI95" s="36"/>
      <c r="AJ95" s="29"/>
      <c r="AK95" s="36"/>
      <c r="AL95" s="36"/>
      <c r="AM95" s="36"/>
      <c r="AN95" s="29"/>
      <c r="AO95" s="36"/>
      <c r="AP95" s="29"/>
      <c r="AQ95" s="36"/>
      <c r="AR95" s="29"/>
      <c r="AS95" s="36"/>
      <c r="AT95" s="36"/>
      <c r="AU95" s="36"/>
      <c r="AV95" s="29"/>
      <c r="AW95" s="36"/>
      <c r="AX95" s="36"/>
      <c r="AY95" s="36"/>
      <c r="AZ95" s="29"/>
      <c r="BA95" s="36"/>
      <c r="BB95" s="36"/>
      <c r="BC95" s="36"/>
      <c r="BD95" s="36"/>
      <c r="BE95" s="36"/>
      <c r="BF95" s="36"/>
      <c r="BG95" s="36"/>
      <c r="BH95" s="36"/>
      <c r="BI95" s="36"/>
      <c r="BJ95" s="29"/>
      <c r="BK95" s="36"/>
      <c r="BL95" s="29"/>
      <c r="BM95" s="36"/>
      <c r="BN95" s="36"/>
      <c r="BO95" s="36"/>
      <c r="BP95" s="29"/>
      <c r="BQ95" s="36"/>
      <c r="BR95" s="29"/>
      <c r="BS95" s="36"/>
      <c r="BT95" s="36"/>
      <c r="BU95" s="36"/>
      <c r="BV95" s="36"/>
    </row>
    <row r="96" spans="1:74" x14ac:dyDescent="0.25">
      <c r="A96" s="16">
        <v>94</v>
      </c>
      <c r="B96" s="16">
        <v>1</v>
      </c>
      <c r="C96" s="31" t="s">
        <v>559</v>
      </c>
      <c r="D96" s="40">
        <f>июль!D96-август!E96</f>
        <v>900.20681747826086</v>
      </c>
      <c r="E96" s="40">
        <f t="shared" si="1"/>
        <v>0</v>
      </c>
      <c r="F96" s="36"/>
      <c r="G96" s="36"/>
      <c r="H96" s="36"/>
      <c r="I96" s="27"/>
      <c r="J96" s="36"/>
      <c r="K96" s="36"/>
      <c r="L96" s="36"/>
      <c r="M96" s="36"/>
      <c r="N96" s="36"/>
      <c r="O96" s="29"/>
      <c r="P96" s="36"/>
      <c r="Q96" s="29"/>
      <c r="R96" s="36"/>
      <c r="S96" s="36"/>
      <c r="T96" s="36"/>
      <c r="U96" s="36"/>
      <c r="V96" s="36"/>
      <c r="W96" s="36"/>
      <c r="X96" s="36"/>
      <c r="Y96" s="29"/>
      <c r="Z96" s="36"/>
      <c r="AA96" s="66"/>
      <c r="AB96" s="36"/>
      <c r="AC96" s="36"/>
      <c r="AD96" s="36"/>
      <c r="AE96" s="36"/>
      <c r="AF96" s="36"/>
      <c r="AG96" s="36"/>
      <c r="AH96" s="29"/>
      <c r="AI96" s="36"/>
      <c r="AJ96" s="29"/>
      <c r="AK96" s="36"/>
      <c r="AL96" s="36"/>
      <c r="AM96" s="36"/>
      <c r="AN96" s="29"/>
      <c r="AO96" s="36"/>
      <c r="AP96" s="29"/>
      <c r="AQ96" s="36"/>
      <c r="AR96" s="29"/>
      <c r="AS96" s="36"/>
      <c r="AT96" s="36"/>
      <c r="AU96" s="36"/>
      <c r="AV96" s="29"/>
      <c r="AW96" s="36"/>
      <c r="AX96" s="36"/>
      <c r="AY96" s="36"/>
      <c r="AZ96" s="29"/>
      <c r="BA96" s="36"/>
      <c r="BB96" s="36"/>
      <c r="BC96" s="36"/>
      <c r="BD96" s="36"/>
      <c r="BE96" s="36"/>
      <c r="BF96" s="36"/>
      <c r="BG96" s="36"/>
      <c r="BH96" s="36"/>
      <c r="BI96" s="36"/>
      <c r="BJ96" s="29"/>
      <c r="BK96" s="36"/>
      <c r="BL96" s="29"/>
      <c r="BM96" s="36"/>
      <c r="BN96" s="36"/>
      <c r="BO96" s="36"/>
      <c r="BP96" s="29"/>
      <c r="BQ96" s="36"/>
      <c r="BR96" s="29"/>
      <c r="BS96" s="36"/>
      <c r="BT96" s="36"/>
      <c r="BU96" s="36"/>
      <c r="BV96" s="36"/>
    </row>
    <row r="97" spans="1:75" x14ac:dyDescent="0.25">
      <c r="A97" s="16">
        <v>95</v>
      </c>
      <c r="B97" s="16">
        <v>1</v>
      </c>
      <c r="C97" s="31" t="s">
        <v>560</v>
      </c>
      <c r="D97" s="40">
        <f>июль!D97-август!E97</f>
        <v>965.76760457004832</v>
      </c>
      <c r="E97" s="40">
        <f t="shared" si="1"/>
        <v>0</v>
      </c>
      <c r="F97" s="36"/>
      <c r="G97" s="36"/>
      <c r="H97" s="36"/>
      <c r="I97" s="27"/>
      <c r="J97" s="36"/>
      <c r="K97" s="36"/>
      <c r="L97" s="36"/>
      <c r="M97" s="36"/>
      <c r="N97" s="36"/>
      <c r="O97" s="29"/>
      <c r="P97" s="36"/>
      <c r="Q97" s="29"/>
      <c r="R97" s="36"/>
      <c r="S97" s="36"/>
      <c r="T97" s="36"/>
      <c r="U97" s="36"/>
      <c r="V97" s="36"/>
      <c r="W97" s="36"/>
      <c r="X97" s="36"/>
      <c r="Y97" s="29"/>
      <c r="Z97" s="36"/>
      <c r="AA97" s="66"/>
      <c r="AB97" s="36"/>
      <c r="AC97" s="36"/>
      <c r="AD97" s="36"/>
      <c r="AE97" s="36"/>
      <c r="AF97" s="36"/>
      <c r="AG97" s="36"/>
      <c r="AH97" s="29"/>
      <c r="AI97" s="36"/>
      <c r="AJ97" s="29"/>
      <c r="AK97" s="36"/>
      <c r="AL97" s="36"/>
      <c r="AM97" s="36"/>
      <c r="AN97" s="29"/>
      <c r="AO97" s="36"/>
      <c r="AP97" s="29"/>
      <c r="AQ97" s="36"/>
      <c r="AR97" s="29"/>
      <c r="AS97" s="36"/>
      <c r="AT97" s="36"/>
      <c r="AU97" s="36"/>
      <c r="AV97" s="29"/>
      <c r="AW97" s="36"/>
      <c r="AX97" s="36"/>
      <c r="AY97" s="36"/>
      <c r="AZ97" s="29"/>
      <c r="BA97" s="36"/>
      <c r="BB97" s="36"/>
      <c r="BC97" s="36"/>
      <c r="BD97" s="36"/>
      <c r="BE97" s="36"/>
      <c r="BF97" s="36"/>
      <c r="BG97" s="36"/>
      <c r="BH97" s="36"/>
      <c r="BI97" s="36"/>
      <c r="BJ97" s="29"/>
      <c r="BK97" s="36"/>
      <c r="BL97" s="29"/>
      <c r="BM97" s="36"/>
      <c r="BN97" s="36"/>
      <c r="BO97" s="36"/>
      <c r="BP97" s="29"/>
      <c r="BQ97" s="36"/>
      <c r="BR97" s="29"/>
      <c r="BS97" s="36"/>
      <c r="BT97" s="36"/>
      <c r="BU97" s="36"/>
      <c r="BV97" s="36"/>
    </row>
    <row r="98" spans="1:75" s="86" customFormat="1" x14ac:dyDescent="0.25">
      <c r="A98" s="79">
        <v>96</v>
      </c>
      <c r="B98" s="79">
        <v>1</v>
      </c>
      <c r="C98" s="80" t="s">
        <v>561</v>
      </c>
      <c r="D98" s="81">
        <f>июль!D98-август!E98</f>
        <v>574.97591567149743</v>
      </c>
      <c r="E98" s="81">
        <f t="shared" si="1"/>
        <v>4.7640000000000002</v>
      </c>
      <c r="F98" s="82"/>
      <c r="G98" s="82"/>
      <c r="H98" s="82"/>
      <c r="I98" s="83"/>
      <c r="J98" s="82"/>
      <c r="K98" s="82"/>
      <c r="L98" s="82"/>
      <c r="M98" s="82"/>
      <c r="N98" s="82"/>
      <c r="O98" s="84"/>
      <c r="P98" s="82"/>
      <c r="Q98" s="84"/>
      <c r="R98" s="82"/>
      <c r="S98" s="82"/>
      <c r="T98" s="82"/>
      <c r="U98" s="82"/>
      <c r="V98" s="82"/>
      <c r="W98" s="82"/>
      <c r="X98" s="82"/>
      <c r="Y98" s="84"/>
      <c r="Z98" s="82"/>
      <c r="AA98" s="85"/>
      <c r="AB98" s="82"/>
      <c r="AC98" s="82"/>
      <c r="AD98" s="82"/>
      <c r="AE98" s="82"/>
      <c r="AF98" s="82"/>
      <c r="AG98" s="82"/>
      <c r="AH98" s="84">
        <v>3</v>
      </c>
      <c r="AI98" s="82">
        <v>4.7640000000000002</v>
      </c>
      <c r="AJ98" s="84"/>
      <c r="AK98" s="82"/>
      <c r="AL98" s="82"/>
      <c r="AM98" s="82"/>
      <c r="AN98" s="84"/>
      <c r="AO98" s="82"/>
      <c r="AP98" s="84"/>
      <c r="AQ98" s="82"/>
      <c r="AR98" s="84"/>
      <c r="AS98" s="82"/>
      <c r="AT98" s="82"/>
      <c r="AU98" s="82"/>
      <c r="AV98" s="84"/>
      <c r="AW98" s="82"/>
      <c r="AX98" s="82"/>
      <c r="AY98" s="82"/>
      <c r="AZ98" s="84"/>
      <c r="BA98" s="82"/>
      <c r="BB98" s="82"/>
      <c r="BC98" s="82"/>
      <c r="BD98" s="82"/>
      <c r="BE98" s="82"/>
      <c r="BF98" s="82"/>
      <c r="BG98" s="82"/>
      <c r="BH98" s="82"/>
      <c r="BI98" s="82"/>
      <c r="BJ98" s="84"/>
      <c r="BK98" s="82"/>
      <c r="BL98" s="84"/>
      <c r="BM98" s="82"/>
      <c r="BN98" s="82"/>
      <c r="BO98" s="82"/>
      <c r="BP98" s="84"/>
      <c r="BQ98" s="82"/>
      <c r="BR98" s="84"/>
      <c r="BS98" s="82"/>
      <c r="BT98" s="82"/>
      <c r="BU98" s="82"/>
      <c r="BV98" s="82"/>
    </row>
    <row r="99" spans="1:75" x14ac:dyDescent="0.25">
      <c r="A99" s="16">
        <v>97</v>
      </c>
      <c r="B99" s="16">
        <v>1</v>
      </c>
      <c r="C99" s="31" t="s">
        <v>562</v>
      </c>
      <c r="D99" s="40">
        <f>июль!D99-август!E99</f>
        <v>-434.23643902415461</v>
      </c>
      <c r="E99" s="40">
        <f t="shared" si="1"/>
        <v>0</v>
      </c>
      <c r="F99" s="36"/>
      <c r="G99" s="36"/>
      <c r="H99" s="36"/>
      <c r="I99" s="27"/>
      <c r="J99" s="36"/>
      <c r="K99" s="36"/>
      <c r="L99" s="36"/>
      <c r="M99" s="36"/>
      <c r="N99" s="36"/>
      <c r="O99" s="29"/>
      <c r="P99" s="36"/>
      <c r="Q99" s="29"/>
      <c r="R99" s="36"/>
      <c r="S99" s="36"/>
      <c r="T99" s="36"/>
      <c r="U99" s="36"/>
      <c r="V99" s="36"/>
      <c r="W99" s="36"/>
      <c r="X99" s="36"/>
      <c r="Y99" s="29"/>
      <c r="Z99" s="36"/>
      <c r="AA99" s="66"/>
      <c r="AB99" s="36"/>
      <c r="AC99" s="36"/>
      <c r="AD99" s="36"/>
      <c r="AE99" s="36"/>
      <c r="AF99" s="36"/>
      <c r="AG99" s="36"/>
      <c r="AH99" s="29"/>
      <c r="AI99" s="36"/>
      <c r="AJ99" s="29"/>
      <c r="AK99" s="36"/>
      <c r="AL99" s="36"/>
      <c r="AM99" s="36"/>
      <c r="AN99" s="29"/>
      <c r="AO99" s="36"/>
      <c r="AP99" s="29"/>
      <c r="AQ99" s="36"/>
      <c r="AR99" s="29"/>
      <c r="AS99" s="36"/>
      <c r="AT99" s="36"/>
      <c r="AU99" s="36"/>
      <c r="AV99" s="29"/>
      <c r="AW99" s="36"/>
      <c r="AX99" s="36"/>
      <c r="AY99" s="36"/>
      <c r="AZ99" s="29"/>
      <c r="BA99" s="36"/>
      <c r="BB99" s="36"/>
      <c r="BC99" s="36"/>
      <c r="BD99" s="36"/>
      <c r="BE99" s="36"/>
      <c r="BF99" s="36"/>
      <c r="BG99" s="36"/>
      <c r="BH99" s="36"/>
      <c r="BI99" s="36"/>
      <c r="BJ99" s="29"/>
      <c r="BK99" s="36"/>
      <c r="BL99" s="29"/>
      <c r="BM99" s="36"/>
      <c r="BN99" s="36"/>
      <c r="BO99" s="36"/>
      <c r="BP99" s="29"/>
      <c r="BQ99" s="36"/>
      <c r="BR99" s="29"/>
      <c r="BS99" s="36"/>
      <c r="BT99" s="36"/>
      <c r="BU99" s="36"/>
      <c r="BV99" s="36"/>
    </row>
    <row r="100" spans="1:75" x14ac:dyDescent="0.25">
      <c r="A100" s="16">
        <v>98</v>
      </c>
      <c r="B100" s="16">
        <v>1</v>
      </c>
      <c r="C100" s="31" t="s">
        <v>563</v>
      </c>
      <c r="D100" s="40">
        <f>июль!D100-август!E100</f>
        <v>-483.94286906280206</v>
      </c>
      <c r="E100" s="40">
        <f t="shared" si="1"/>
        <v>0</v>
      </c>
      <c r="F100" s="36"/>
      <c r="G100" s="36"/>
      <c r="H100" s="36"/>
      <c r="I100" s="27"/>
      <c r="J100" s="36"/>
      <c r="K100" s="36"/>
      <c r="L100" s="36"/>
      <c r="M100" s="36"/>
      <c r="N100" s="36"/>
      <c r="O100" s="29"/>
      <c r="P100" s="36"/>
      <c r="Q100" s="29"/>
      <c r="R100" s="36"/>
      <c r="S100" s="36"/>
      <c r="T100" s="36"/>
      <c r="U100" s="36"/>
      <c r="V100" s="36"/>
      <c r="W100" s="36"/>
      <c r="X100" s="36"/>
      <c r="Y100" s="29"/>
      <c r="Z100" s="36"/>
      <c r="AA100" s="66"/>
      <c r="AB100" s="36"/>
      <c r="AC100" s="36"/>
      <c r="AD100" s="36"/>
      <c r="AE100" s="36"/>
      <c r="AF100" s="36"/>
      <c r="AG100" s="36"/>
      <c r="AH100" s="29"/>
      <c r="AI100" s="36"/>
      <c r="AJ100" s="29"/>
      <c r="AK100" s="36"/>
      <c r="AL100" s="36"/>
      <c r="AM100" s="36"/>
      <c r="AN100" s="29"/>
      <c r="AO100" s="36"/>
      <c r="AP100" s="29"/>
      <c r="AQ100" s="36"/>
      <c r="AR100" s="29"/>
      <c r="AS100" s="36"/>
      <c r="AT100" s="36"/>
      <c r="AU100" s="36"/>
      <c r="AV100" s="29"/>
      <c r="AW100" s="36"/>
      <c r="AX100" s="36"/>
      <c r="AY100" s="36"/>
      <c r="AZ100" s="29"/>
      <c r="BA100" s="36"/>
      <c r="BB100" s="36"/>
      <c r="BC100" s="36"/>
      <c r="BD100" s="36"/>
      <c r="BE100" s="36"/>
      <c r="BF100" s="36"/>
      <c r="BG100" s="36"/>
      <c r="BH100" s="36"/>
      <c r="BI100" s="36"/>
      <c r="BJ100" s="29"/>
      <c r="BK100" s="36"/>
      <c r="BL100" s="29"/>
      <c r="BM100" s="36"/>
      <c r="BN100" s="36"/>
      <c r="BO100" s="36"/>
      <c r="BP100" s="29"/>
      <c r="BQ100" s="36"/>
      <c r="BR100" s="29"/>
      <c r="BS100" s="36"/>
      <c r="BT100" s="36"/>
      <c r="BU100" s="36"/>
      <c r="BV100" s="36"/>
    </row>
    <row r="101" spans="1:75" s="86" customFormat="1" x14ac:dyDescent="0.25">
      <c r="A101" s="79">
        <v>99</v>
      </c>
      <c r="B101" s="79">
        <v>1</v>
      </c>
      <c r="C101" s="80" t="s">
        <v>564</v>
      </c>
      <c r="D101" s="81">
        <f>июль!D101-август!E101</f>
        <v>860.88635278260858</v>
      </c>
      <c r="E101" s="81">
        <f t="shared" si="1"/>
        <v>2.7730000000000001</v>
      </c>
      <c r="F101" s="82"/>
      <c r="G101" s="82"/>
      <c r="H101" s="82"/>
      <c r="I101" s="83"/>
      <c r="J101" s="82"/>
      <c r="K101" s="82"/>
      <c r="L101" s="82"/>
      <c r="M101" s="82"/>
      <c r="N101" s="82"/>
      <c r="O101" s="84"/>
      <c r="P101" s="82"/>
      <c r="Q101" s="84"/>
      <c r="R101" s="82"/>
      <c r="S101" s="82"/>
      <c r="T101" s="82"/>
      <c r="U101" s="82"/>
      <c r="V101" s="82"/>
      <c r="W101" s="82"/>
      <c r="X101" s="82"/>
      <c r="Y101" s="84"/>
      <c r="Z101" s="82"/>
      <c r="AA101" s="85"/>
      <c r="AB101" s="82"/>
      <c r="AC101" s="82"/>
      <c r="AD101" s="82"/>
      <c r="AE101" s="82"/>
      <c r="AF101" s="82"/>
      <c r="AG101" s="82"/>
      <c r="AH101" s="84">
        <v>2</v>
      </c>
      <c r="AI101" s="82">
        <v>2.7730000000000001</v>
      </c>
      <c r="AJ101" s="84"/>
      <c r="AK101" s="82"/>
      <c r="AL101" s="82"/>
      <c r="AM101" s="82"/>
      <c r="AN101" s="84"/>
      <c r="AO101" s="82"/>
      <c r="AP101" s="84"/>
      <c r="AQ101" s="82"/>
      <c r="AR101" s="84"/>
      <c r="AS101" s="82"/>
      <c r="AT101" s="82"/>
      <c r="AU101" s="82"/>
      <c r="AV101" s="84"/>
      <c r="AW101" s="82"/>
      <c r="AX101" s="82"/>
      <c r="AY101" s="82"/>
      <c r="AZ101" s="84"/>
      <c r="BA101" s="82"/>
      <c r="BB101" s="82"/>
      <c r="BC101" s="82"/>
      <c r="BD101" s="82"/>
      <c r="BE101" s="82"/>
      <c r="BF101" s="82"/>
      <c r="BG101" s="82"/>
      <c r="BH101" s="82"/>
      <c r="BI101" s="82"/>
      <c r="BJ101" s="84"/>
      <c r="BK101" s="82"/>
      <c r="BL101" s="84"/>
      <c r="BM101" s="82"/>
      <c r="BN101" s="82"/>
      <c r="BO101" s="82"/>
      <c r="BP101" s="84"/>
      <c r="BQ101" s="82"/>
      <c r="BR101" s="84"/>
      <c r="BS101" s="82"/>
      <c r="BT101" s="82"/>
      <c r="BU101" s="82"/>
      <c r="BV101" s="82"/>
    </row>
    <row r="102" spans="1:75" s="86" customFormat="1" x14ac:dyDescent="0.25">
      <c r="A102" s="79">
        <v>100</v>
      </c>
      <c r="B102" s="79">
        <v>1</v>
      </c>
      <c r="C102" s="80" t="s">
        <v>565</v>
      </c>
      <c r="D102" s="81">
        <f>июль!D102-август!E102</f>
        <v>294.33421200000004</v>
      </c>
      <c r="E102" s="81">
        <f t="shared" si="1"/>
        <v>4.4050000000000002</v>
      </c>
      <c r="F102" s="82"/>
      <c r="G102" s="82"/>
      <c r="H102" s="82"/>
      <c r="I102" s="83"/>
      <c r="J102" s="82"/>
      <c r="K102" s="82"/>
      <c r="L102" s="82"/>
      <c r="M102" s="82"/>
      <c r="N102" s="82"/>
      <c r="O102" s="84"/>
      <c r="P102" s="82"/>
      <c r="Q102" s="84"/>
      <c r="R102" s="82"/>
      <c r="S102" s="82"/>
      <c r="T102" s="82"/>
      <c r="U102" s="82"/>
      <c r="V102" s="82"/>
      <c r="W102" s="82"/>
      <c r="X102" s="82"/>
      <c r="Y102" s="84"/>
      <c r="Z102" s="82"/>
      <c r="AA102" s="85"/>
      <c r="AB102" s="82"/>
      <c r="AC102" s="82"/>
      <c r="AD102" s="82"/>
      <c r="AE102" s="82"/>
      <c r="AF102" s="82"/>
      <c r="AG102" s="82"/>
      <c r="AH102" s="84"/>
      <c r="AI102" s="82"/>
      <c r="AJ102" s="84"/>
      <c r="AK102" s="82"/>
      <c r="AL102" s="82"/>
      <c r="AM102" s="82"/>
      <c r="AN102" s="84"/>
      <c r="AO102" s="82"/>
      <c r="AP102" s="84"/>
      <c r="AQ102" s="82"/>
      <c r="AR102" s="84"/>
      <c r="AS102" s="82"/>
      <c r="AT102" s="82"/>
      <c r="AU102" s="82"/>
      <c r="AV102" s="84"/>
      <c r="AW102" s="82"/>
      <c r="AX102" s="82"/>
      <c r="AY102" s="82"/>
      <c r="AZ102" s="84"/>
      <c r="BA102" s="82"/>
      <c r="BB102" s="82"/>
      <c r="BC102" s="82"/>
      <c r="BD102" s="82"/>
      <c r="BE102" s="82"/>
      <c r="BF102" s="82"/>
      <c r="BG102" s="82"/>
      <c r="BH102" s="82"/>
      <c r="BI102" s="82"/>
      <c r="BJ102" s="84"/>
      <c r="BK102" s="82"/>
      <c r="BL102" s="84"/>
      <c r="BM102" s="82"/>
      <c r="BN102" s="82"/>
      <c r="BO102" s="82"/>
      <c r="BP102" s="84"/>
      <c r="BQ102" s="82"/>
      <c r="BR102" s="84"/>
      <c r="BS102" s="82"/>
      <c r="BT102" s="82"/>
      <c r="BU102" s="82"/>
      <c r="BV102" s="82">
        <v>4.4050000000000002</v>
      </c>
      <c r="BW102" s="86" t="s">
        <v>1177</v>
      </c>
    </row>
    <row r="103" spans="1:75" x14ac:dyDescent="0.25">
      <c r="A103" s="16">
        <v>101</v>
      </c>
      <c r="B103" s="16">
        <v>1</v>
      </c>
      <c r="C103" s="31" t="s">
        <v>566</v>
      </c>
      <c r="D103" s="40">
        <f>июль!D103-август!E103</f>
        <v>307.40588342028991</v>
      </c>
      <c r="E103" s="40">
        <f t="shared" si="1"/>
        <v>0</v>
      </c>
      <c r="F103" s="36"/>
      <c r="G103" s="36"/>
      <c r="H103" s="36"/>
      <c r="I103" s="27"/>
      <c r="J103" s="36"/>
      <c r="K103" s="36"/>
      <c r="L103" s="36"/>
      <c r="M103" s="36"/>
      <c r="N103" s="36"/>
      <c r="O103" s="29"/>
      <c r="P103" s="36"/>
      <c r="Q103" s="29"/>
      <c r="R103" s="36"/>
      <c r="S103" s="36"/>
      <c r="T103" s="36"/>
      <c r="U103" s="36"/>
      <c r="V103" s="36"/>
      <c r="W103" s="36"/>
      <c r="X103" s="36"/>
      <c r="Y103" s="29"/>
      <c r="Z103" s="36"/>
      <c r="AA103" s="66"/>
      <c r="AB103" s="36"/>
      <c r="AC103" s="36"/>
      <c r="AD103" s="36"/>
      <c r="AE103" s="36"/>
      <c r="AF103" s="36"/>
      <c r="AG103" s="36"/>
      <c r="AH103" s="29"/>
      <c r="AI103" s="36"/>
      <c r="AJ103" s="29"/>
      <c r="AK103" s="36"/>
      <c r="AL103" s="36"/>
      <c r="AM103" s="36"/>
      <c r="AN103" s="29"/>
      <c r="AO103" s="36"/>
      <c r="AP103" s="29"/>
      <c r="AQ103" s="36"/>
      <c r="AR103" s="29"/>
      <c r="AS103" s="36"/>
      <c r="AT103" s="36"/>
      <c r="AU103" s="36"/>
      <c r="AV103" s="29"/>
      <c r="AW103" s="36"/>
      <c r="AX103" s="36"/>
      <c r="AY103" s="36"/>
      <c r="AZ103" s="29"/>
      <c r="BA103" s="36"/>
      <c r="BB103" s="36"/>
      <c r="BC103" s="36"/>
      <c r="BD103" s="36"/>
      <c r="BE103" s="36"/>
      <c r="BF103" s="36"/>
      <c r="BG103" s="36"/>
      <c r="BH103" s="36"/>
      <c r="BI103" s="36"/>
      <c r="BJ103" s="29"/>
      <c r="BK103" s="36"/>
      <c r="BL103" s="29"/>
      <c r="BM103" s="36"/>
      <c r="BN103" s="36"/>
      <c r="BO103" s="36"/>
      <c r="BP103" s="29"/>
      <c r="BQ103" s="36"/>
      <c r="BR103" s="29"/>
      <c r="BS103" s="36"/>
      <c r="BT103" s="36"/>
      <c r="BU103" s="36"/>
      <c r="BV103" s="36"/>
    </row>
    <row r="104" spans="1:75" s="86" customFormat="1" x14ac:dyDescent="0.25">
      <c r="A104" s="79">
        <v>102</v>
      </c>
      <c r="B104" s="79">
        <v>1</v>
      </c>
      <c r="C104" s="80" t="s">
        <v>567</v>
      </c>
      <c r="D104" s="81">
        <f>июль!D104-август!E104</f>
        <v>-1092.9522490048305</v>
      </c>
      <c r="E104" s="81">
        <f t="shared" si="1"/>
        <v>9.0760000000000005</v>
      </c>
      <c r="F104" s="82"/>
      <c r="G104" s="82"/>
      <c r="H104" s="82"/>
      <c r="I104" s="83"/>
      <c r="J104" s="82"/>
      <c r="K104" s="82"/>
      <c r="L104" s="82"/>
      <c r="M104" s="82"/>
      <c r="N104" s="82"/>
      <c r="O104" s="84"/>
      <c r="P104" s="82"/>
      <c r="Q104" s="84"/>
      <c r="R104" s="82"/>
      <c r="S104" s="82"/>
      <c r="T104" s="82"/>
      <c r="U104" s="82"/>
      <c r="V104" s="82"/>
      <c r="W104" s="82"/>
      <c r="X104" s="82"/>
      <c r="Y104" s="84"/>
      <c r="Z104" s="82"/>
      <c r="AA104" s="85"/>
      <c r="AB104" s="82"/>
      <c r="AC104" s="82"/>
      <c r="AD104" s="82"/>
      <c r="AE104" s="82"/>
      <c r="AF104" s="82"/>
      <c r="AG104" s="82"/>
      <c r="AH104" s="84">
        <v>2</v>
      </c>
      <c r="AI104" s="82">
        <v>3.1850000000000001</v>
      </c>
      <c r="AJ104" s="84"/>
      <c r="AK104" s="82"/>
      <c r="AL104" s="82"/>
      <c r="AM104" s="82"/>
      <c r="AN104" s="84"/>
      <c r="AO104" s="82"/>
      <c r="AP104" s="84"/>
      <c r="AQ104" s="82"/>
      <c r="AR104" s="84"/>
      <c r="AS104" s="82"/>
      <c r="AT104" s="82"/>
      <c r="AU104" s="82"/>
      <c r="AV104" s="84"/>
      <c r="AW104" s="82"/>
      <c r="AX104" s="82"/>
      <c r="AY104" s="82"/>
      <c r="AZ104" s="84"/>
      <c r="BA104" s="82"/>
      <c r="BB104" s="82"/>
      <c r="BC104" s="82"/>
      <c r="BD104" s="82"/>
      <c r="BE104" s="82"/>
      <c r="BF104" s="82"/>
      <c r="BG104" s="82"/>
      <c r="BH104" s="82"/>
      <c r="BI104" s="82"/>
      <c r="BJ104" s="84"/>
      <c r="BK104" s="82"/>
      <c r="BL104" s="84">
        <v>5</v>
      </c>
      <c r="BM104" s="82">
        <v>2.851</v>
      </c>
      <c r="BN104" s="82"/>
      <c r="BO104" s="82"/>
      <c r="BP104" s="84"/>
      <c r="BQ104" s="82"/>
      <c r="BR104" s="84"/>
      <c r="BS104" s="82"/>
      <c r="BT104" s="82"/>
      <c r="BU104" s="82"/>
      <c r="BV104" s="82">
        <v>3.04</v>
      </c>
      <c r="BW104" s="86" t="s">
        <v>1178</v>
      </c>
    </row>
    <row r="105" spans="1:75" s="86" customFormat="1" x14ac:dyDescent="0.25">
      <c r="A105" s="79">
        <v>103</v>
      </c>
      <c r="B105" s="79">
        <v>1</v>
      </c>
      <c r="C105" s="80" t="s">
        <v>568</v>
      </c>
      <c r="D105" s="81">
        <f>июль!D105-август!E105</f>
        <v>1198.4751364057972</v>
      </c>
      <c r="E105" s="81">
        <f t="shared" si="1"/>
        <v>5.3</v>
      </c>
      <c r="F105" s="82"/>
      <c r="G105" s="82"/>
      <c r="H105" s="82"/>
      <c r="I105" s="83"/>
      <c r="J105" s="82"/>
      <c r="K105" s="82"/>
      <c r="L105" s="82"/>
      <c r="M105" s="82"/>
      <c r="N105" s="82"/>
      <c r="O105" s="84"/>
      <c r="P105" s="82"/>
      <c r="Q105" s="84"/>
      <c r="R105" s="82"/>
      <c r="S105" s="82"/>
      <c r="T105" s="82"/>
      <c r="U105" s="82"/>
      <c r="V105" s="82"/>
      <c r="W105" s="82"/>
      <c r="X105" s="82"/>
      <c r="Y105" s="84"/>
      <c r="Z105" s="82"/>
      <c r="AA105" s="85"/>
      <c r="AB105" s="82"/>
      <c r="AC105" s="82"/>
      <c r="AD105" s="82"/>
      <c r="AE105" s="82"/>
      <c r="AF105" s="82"/>
      <c r="AG105" s="82"/>
      <c r="AH105" s="84"/>
      <c r="AI105" s="82"/>
      <c r="AJ105" s="84"/>
      <c r="AK105" s="82"/>
      <c r="AL105" s="82"/>
      <c r="AM105" s="82"/>
      <c r="AN105" s="84"/>
      <c r="AO105" s="82"/>
      <c r="AP105" s="84"/>
      <c r="AQ105" s="82"/>
      <c r="AR105" s="84"/>
      <c r="AS105" s="82"/>
      <c r="AT105" s="82"/>
      <c r="AU105" s="82"/>
      <c r="AV105" s="84"/>
      <c r="AW105" s="82"/>
      <c r="AX105" s="82"/>
      <c r="AY105" s="82"/>
      <c r="AZ105" s="84"/>
      <c r="BA105" s="82"/>
      <c r="BB105" s="82"/>
      <c r="BC105" s="82"/>
      <c r="BD105" s="82"/>
      <c r="BE105" s="82"/>
      <c r="BF105" s="82"/>
      <c r="BG105" s="82"/>
      <c r="BH105" s="82"/>
      <c r="BI105" s="82"/>
      <c r="BJ105" s="84"/>
      <c r="BK105" s="82"/>
      <c r="BL105" s="84"/>
      <c r="BM105" s="82"/>
      <c r="BN105" s="82"/>
      <c r="BO105" s="82"/>
      <c r="BP105" s="84"/>
      <c r="BQ105" s="82"/>
      <c r="BR105" s="84"/>
      <c r="BS105" s="82"/>
      <c r="BT105" s="82"/>
      <c r="BU105" s="82"/>
      <c r="BV105" s="82">
        <v>5.3</v>
      </c>
      <c r="BW105" s="86" t="s">
        <v>1169</v>
      </c>
    </row>
    <row r="106" spans="1:75" s="86" customFormat="1" x14ac:dyDescent="0.25">
      <c r="A106" s="79">
        <v>104</v>
      </c>
      <c r="B106" s="79">
        <v>1</v>
      </c>
      <c r="C106" s="80" t="s">
        <v>569</v>
      </c>
      <c r="D106" s="81">
        <f>июль!D106-август!E106</f>
        <v>146.51054935265699</v>
      </c>
      <c r="E106" s="81">
        <f t="shared" si="1"/>
        <v>1.4730000000000001</v>
      </c>
      <c r="F106" s="82"/>
      <c r="G106" s="82"/>
      <c r="H106" s="82"/>
      <c r="I106" s="83"/>
      <c r="J106" s="82"/>
      <c r="K106" s="82"/>
      <c r="L106" s="82"/>
      <c r="M106" s="82"/>
      <c r="N106" s="82"/>
      <c r="O106" s="84"/>
      <c r="P106" s="82"/>
      <c r="Q106" s="84"/>
      <c r="R106" s="82"/>
      <c r="S106" s="82"/>
      <c r="T106" s="82"/>
      <c r="U106" s="82"/>
      <c r="V106" s="82"/>
      <c r="W106" s="82"/>
      <c r="X106" s="82"/>
      <c r="Y106" s="84"/>
      <c r="Z106" s="82"/>
      <c r="AA106" s="85"/>
      <c r="AB106" s="82"/>
      <c r="AC106" s="82"/>
      <c r="AD106" s="82"/>
      <c r="AE106" s="82"/>
      <c r="AF106" s="82"/>
      <c r="AG106" s="82"/>
      <c r="AH106" s="84"/>
      <c r="AI106" s="82"/>
      <c r="AJ106" s="84"/>
      <c r="AK106" s="82"/>
      <c r="AL106" s="82"/>
      <c r="AM106" s="82"/>
      <c r="AN106" s="84"/>
      <c r="AO106" s="82"/>
      <c r="AP106" s="84"/>
      <c r="AQ106" s="82"/>
      <c r="AR106" s="84"/>
      <c r="AS106" s="82"/>
      <c r="AT106" s="82"/>
      <c r="AU106" s="82"/>
      <c r="AV106" s="84"/>
      <c r="AW106" s="82"/>
      <c r="AX106" s="82"/>
      <c r="AY106" s="82"/>
      <c r="AZ106" s="84"/>
      <c r="BA106" s="82"/>
      <c r="BB106" s="82"/>
      <c r="BC106" s="82"/>
      <c r="BD106" s="82"/>
      <c r="BE106" s="82"/>
      <c r="BF106" s="82"/>
      <c r="BG106" s="82"/>
      <c r="BH106" s="82"/>
      <c r="BI106" s="82"/>
      <c r="BJ106" s="84"/>
      <c r="BK106" s="82"/>
      <c r="BL106" s="84"/>
      <c r="BM106" s="82"/>
      <c r="BN106" s="82"/>
      <c r="BO106" s="82"/>
      <c r="BP106" s="84">
        <v>1</v>
      </c>
      <c r="BQ106" s="82">
        <v>1.4730000000000001</v>
      </c>
      <c r="BR106" s="84"/>
      <c r="BS106" s="82"/>
      <c r="BT106" s="82"/>
      <c r="BU106" s="82"/>
      <c r="BV106" s="82"/>
    </row>
    <row r="107" spans="1:75" x14ac:dyDescent="0.25">
      <c r="A107" s="16">
        <v>105</v>
      </c>
      <c r="B107" s="16">
        <v>1</v>
      </c>
      <c r="C107" s="31" t="s">
        <v>570</v>
      </c>
      <c r="D107" s="40">
        <f>июль!D107-август!E107</f>
        <v>373.99305727536228</v>
      </c>
      <c r="E107" s="40">
        <f t="shared" si="1"/>
        <v>0</v>
      </c>
      <c r="F107" s="36"/>
      <c r="G107" s="36"/>
      <c r="H107" s="36"/>
      <c r="I107" s="27"/>
      <c r="J107" s="36"/>
      <c r="K107" s="36"/>
      <c r="L107" s="36"/>
      <c r="M107" s="36"/>
      <c r="N107" s="36"/>
      <c r="O107" s="29"/>
      <c r="P107" s="36"/>
      <c r="Q107" s="29"/>
      <c r="R107" s="36"/>
      <c r="S107" s="36"/>
      <c r="T107" s="36"/>
      <c r="U107" s="36"/>
      <c r="V107" s="36"/>
      <c r="W107" s="36"/>
      <c r="X107" s="36"/>
      <c r="Y107" s="29"/>
      <c r="Z107" s="36"/>
      <c r="AA107" s="66"/>
      <c r="AB107" s="36"/>
      <c r="AC107" s="36"/>
      <c r="AD107" s="36"/>
      <c r="AE107" s="36"/>
      <c r="AF107" s="36"/>
      <c r="AG107" s="36"/>
      <c r="AH107" s="29"/>
      <c r="AI107" s="36"/>
      <c r="AJ107" s="29"/>
      <c r="AK107" s="36"/>
      <c r="AL107" s="36"/>
      <c r="AM107" s="36"/>
      <c r="AN107" s="29"/>
      <c r="AO107" s="36"/>
      <c r="AP107" s="29"/>
      <c r="AQ107" s="36"/>
      <c r="AR107" s="29"/>
      <c r="AS107" s="36"/>
      <c r="AT107" s="36"/>
      <c r="AU107" s="36"/>
      <c r="AV107" s="29"/>
      <c r="AW107" s="36"/>
      <c r="AX107" s="36"/>
      <c r="AY107" s="36"/>
      <c r="AZ107" s="29"/>
      <c r="BA107" s="36"/>
      <c r="BB107" s="36"/>
      <c r="BC107" s="36"/>
      <c r="BD107" s="36"/>
      <c r="BE107" s="36"/>
      <c r="BF107" s="36"/>
      <c r="BG107" s="36"/>
      <c r="BH107" s="36"/>
      <c r="BI107" s="36"/>
      <c r="BJ107" s="29"/>
      <c r="BK107" s="36"/>
      <c r="BL107" s="29"/>
      <c r="BM107" s="36"/>
      <c r="BN107" s="36"/>
      <c r="BO107" s="36"/>
      <c r="BP107" s="29"/>
      <c r="BQ107" s="36"/>
      <c r="BR107" s="29"/>
      <c r="BS107" s="36"/>
      <c r="BT107" s="36"/>
      <c r="BU107" s="36"/>
      <c r="BV107" s="36"/>
    </row>
    <row r="108" spans="1:75" s="86" customFormat="1" x14ac:dyDescent="0.25">
      <c r="A108" s="79">
        <v>106</v>
      </c>
      <c r="B108" s="79">
        <v>1</v>
      </c>
      <c r="C108" s="80" t="s">
        <v>571</v>
      </c>
      <c r="D108" s="81">
        <f>июль!D108-август!E108</f>
        <v>1108.3854673526571</v>
      </c>
      <c r="E108" s="81">
        <f t="shared" si="1"/>
        <v>1.4730000000000001</v>
      </c>
      <c r="F108" s="82"/>
      <c r="G108" s="82"/>
      <c r="H108" s="82"/>
      <c r="I108" s="83"/>
      <c r="J108" s="82"/>
      <c r="K108" s="82"/>
      <c r="L108" s="82"/>
      <c r="M108" s="82"/>
      <c r="N108" s="82"/>
      <c r="O108" s="84"/>
      <c r="P108" s="82"/>
      <c r="Q108" s="84"/>
      <c r="R108" s="82"/>
      <c r="S108" s="82"/>
      <c r="T108" s="82"/>
      <c r="U108" s="82"/>
      <c r="V108" s="82"/>
      <c r="W108" s="82"/>
      <c r="X108" s="82"/>
      <c r="Y108" s="84"/>
      <c r="Z108" s="82"/>
      <c r="AA108" s="85"/>
      <c r="AB108" s="82"/>
      <c r="AC108" s="82"/>
      <c r="AD108" s="82"/>
      <c r="AE108" s="82"/>
      <c r="AF108" s="82"/>
      <c r="AG108" s="82"/>
      <c r="AH108" s="84"/>
      <c r="AI108" s="82"/>
      <c r="AJ108" s="84"/>
      <c r="AK108" s="82"/>
      <c r="AL108" s="82"/>
      <c r="AM108" s="82"/>
      <c r="AN108" s="84"/>
      <c r="AO108" s="82"/>
      <c r="AP108" s="84"/>
      <c r="AQ108" s="82"/>
      <c r="AR108" s="84"/>
      <c r="AS108" s="82"/>
      <c r="AT108" s="82"/>
      <c r="AU108" s="82"/>
      <c r="AV108" s="84"/>
      <c r="AW108" s="82"/>
      <c r="AX108" s="82"/>
      <c r="AY108" s="82"/>
      <c r="AZ108" s="84"/>
      <c r="BA108" s="82"/>
      <c r="BB108" s="82"/>
      <c r="BC108" s="82"/>
      <c r="BD108" s="82"/>
      <c r="BE108" s="82"/>
      <c r="BF108" s="82"/>
      <c r="BG108" s="82"/>
      <c r="BH108" s="82"/>
      <c r="BI108" s="82"/>
      <c r="BJ108" s="84"/>
      <c r="BK108" s="82"/>
      <c r="BL108" s="84"/>
      <c r="BM108" s="82"/>
      <c r="BN108" s="82"/>
      <c r="BO108" s="82"/>
      <c r="BP108" s="84">
        <v>1</v>
      </c>
      <c r="BQ108" s="82">
        <v>1.4730000000000001</v>
      </c>
      <c r="BR108" s="84"/>
      <c r="BS108" s="82"/>
      <c r="BT108" s="82"/>
      <c r="BU108" s="82"/>
      <c r="BV108" s="82"/>
    </row>
    <row r="109" spans="1:75" x14ac:dyDescent="0.25">
      <c r="A109" s="16">
        <v>107</v>
      </c>
      <c r="B109" s="16">
        <v>1</v>
      </c>
      <c r="C109" s="31" t="s">
        <v>572</v>
      </c>
      <c r="D109" s="40">
        <f>июль!D109-август!E109</f>
        <v>-775.14982896618358</v>
      </c>
      <c r="E109" s="40">
        <f t="shared" si="1"/>
        <v>0</v>
      </c>
      <c r="F109" s="36"/>
      <c r="G109" s="36"/>
      <c r="H109" s="36"/>
      <c r="I109" s="27"/>
      <c r="J109" s="36"/>
      <c r="K109" s="36"/>
      <c r="L109" s="36"/>
      <c r="M109" s="36"/>
      <c r="N109" s="36"/>
      <c r="O109" s="29"/>
      <c r="P109" s="36"/>
      <c r="Q109" s="29"/>
      <c r="R109" s="36"/>
      <c r="S109" s="36"/>
      <c r="T109" s="36"/>
      <c r="U109" s="36"/>
      <c r="V109" s="36"/>
      <c r="W109" s="36"/>
      <c r="X109" s="36"/>
      <c r="Y109" s="29"/>
      <c r="Z109" s="36"/>
      <c r="AA109" s="66"/>
      <c r="AB109" s="36"/>
      <c r="AC109" s="36"/>
      <c r="AD109" s="36"/>
      <c r="AE109" s="36"/>
      <c r="AF109" s="36"/>
      <c r="AG109" s="36"/>
      <c r="AH109" s="29"/>
      <c r="AI109" s="36"/>
      <c r="AJ109" s="29"/>
      <c r="AK109" s="36"/>
      <c r="AL109" s="36"/>
      <c r="AM109" s="36"/>
      <c r="AN109" s="29"/>
      <c r="AO109" s="36"/>
      <c r="AP109" s="29"/>
      <c r="AQ109" s="36"/>
      <c r="AR109" s="29"/>
      <c r="AS109" s="36"/>
      <c r="AT109" s="36"/>
      <c r="AU109" s="36"/>
      <c r="AV109" s="29"/>
      <c r="AW109" s="36"/>
      <c r="AX109" s="36"/>
      <c r="AY109" s="36"/>
      <c r="AZ109" s="29"/>
      <c r="BA109" s="36"/>
      <c r="BB109" s="36"/>
      <c r="BC109" s="36"/>
      <c r="BD109" s="36"/>
      <c r="BE109" s="36"/>
      <c r="BF109" s="36"/>
      <c r="BG109" s="36"/>
      <c r="BH109" s="36"/>
      <c r="BI109" s="36"/>
      <c r="BJ109" s="29"/>
      <c r="BK109" s="36"/>
      <c r="BL109" s="29"/>
      <c r="BM109" s="36"/>
      <c r="BN109" s="36"/>
      <c r="BO109" s="36"/>
      <c r="BP109" s="29"/>
      <c r="BQ109" s="36"/>
      <c r="BR109" s="29"/>
      <c r="BS109" s="36"/>
      <c r="BT109" s="36"/>
      <c r="BU109" s="36"/>
      <c r="BV109" s="36"/>
    </row>
    <row r="110" spans="1:75" x14ac:dyDescent="0.25">
      <c r="A110" s="16">
        <v>108</v>
      </c>
      <c r="B110" s="16">
        <v>1</v>
      </c>
      <c r="C110" s="31" t="s">
        <v>573</v>
      </c>
      <c r="D110" s="40">
        <f>июль!D110-август!E110</f>
        <v>-1269.2220916328502</v>
      </c>
      <c r="E110" s="40">
        <f t="shared" si="1"/>
        <v>0</v>
      </c>
      <c r="F110" s="36"/>
      <c r="G110" s="36"/>
      <c r="H110" s="36"/>
      <c r="I110" s="27"/>
      <c r="J110" s="36"/>
      <c r="K110" s="36"/>
      <c r="L110" s="36"/>
      <c r="M110" s="36"/>
      <c r="N110" s="36"/>
      <c r="O110" s="29"/>
      <c r="P110" s="36"/>
      <c r="Q110" s="29"/>
      <c r="R110" s="36"/>
      <c r="S110" s="36"/>
      <c r="T110" s="36"/>
      <c r="U110" s="36"/>
      <c r="V110" s="36"/>
      <c r="W110" s="36"/>
      <c r="X110" s="36"/>
      <c r="Y110" s="29"/>
      <c r="Z110" s="36"/>
      <c r="AA110" s="66"/>
      <c r="AB110" s="36"/>
      <c r="AC110" s="36"/>
      <c r="AD110" s="36"/>
      <c r="AE110" s="36"/>
      <c r="AF110" s="36"/>
      <c r="AG110" s="36"/>
      <c r="AH110" s="29"/>
      <c r="AI110" s="36"/>
      <c r="AJ110" s="29"/>
      <c r="AK110" s="36"/>
      <c r="AL110" s="36"/>
      <c r="AM110" s="36"/>
      <c r="AN110" s="29"/>
      <c r="AO110" s="36"/>
      <c r="AP110" s="29"/>
      <c r="AQ110" s="36"/>
      <c r="AR110" s="29"/>
      <c r="AS110" s="36"/>
      <c r="AT110" s="36"/>
      <c r="AU110" s="36"/>
      <c r="AV110" s="29"/>
      <c r="AW110" s="36"/>
      <c r="AX110" s="36"/>
      <c r="AY110" s="36"/>
      <c r="AZ110" s="29"/>
      <c r="BA110" s="36"/>
      <c r="BB110" s="36"/>
      <c r="BC110" s="36"/>
      <c r="BD110" s="36"/>
      <c r="BE110" s="36"/>
      <c r="BF110" s="36"/>
      <c r="BG110" s="36"/>
      <c r="BH110" s="36"/>
      <c r="BI110" s="36"/>
      <c r="BJ110" s="29"/>
      <c r="BK110" s="36"/>
      <c r="BL110" s="29"/>
      <c r="BM110" s="36"/>
      <c r="BN110" s="36"/>
      <c r="BO110" s="36"/>
      <c r="BP110" s="29"/>
      <c r="BQ110" s="36"/>
      <c r="BR110" s="29"/>
      <c r="BS110" s="36"/>
      <c r="BT110" s="36"/>
      <c r="BU110" s="36"/>
      <c r="BV110" s="36"/>
    </row>
    <row r="111" spans="1:75" x14ac:dyDescent="0.25">
      <c r="A111" s="16">
        <v>109</v>
      </c>
      <c r="B111" s="16">
        <v>1</v>
      </c>
      <c r="C111" s="31" t="s">
        <v>574</v>
      </c>
      <c r="D111" s="40">
        <f>июль!D111-август!E111</f>
        <v>354.23692748792269</v>
      </c>
      <c r="E111" s="40">
        <f t="shared" si="1"/>
        <v>0</v>
      </c>
      <c r="F111" s="36"/>
      <c r="G111" s="36"/>
      <c r="H111" s="36"/>
      <c r="I111" s="27"/>
      <c r="J111" s="36"/>
      <c r="K111" s="36"/>
      <c r="L111" s="36"/>
      <c r="M111" s="36"/>
      <c r="N111" s="36"/>
      <c r="O111" s="29"/>
      <c r="P111" s="36"/>
      <c r="Q111" s="29"/>
      <c r="R111" s="36"/>
      <c r="S111" s="36"/>
      <c r="T111" s="36"/>
      <c r="U111" s="36"/>
      <c r="V111" s="36"/>
      <c r="W111" s="36"/>
      <c r="X111" s="36"/>
      <c r="Y111" s="29"/>
      <c r="Z111" s="36"/>
      <c r="AA111" s="66"/>
      <c r="AB111" s="36"/>
      <c r="AC111" s="36"/>
      <c r="AD111" s="36"/>
      <c r="AE111" s="36"/>
      <c r="AF111" s="36"/>
      <c r="AG111" s="36"/>
      <c r="AH111" s="29"/>
      <c r="AI111" s="36"/>
      <c r="AJ111" s="29"/>
      <c r="AK111" s="36"/>
      <c r="AL111" s="36"/>
      <c r="AM111" s="36"/>
      <c r="AN111" s="29"/>
      <c r="AO111" s="36"/>
      <c r="AP111" s="29"/>
      <c r="AQ111" s="36"/>
      <c r="AR111" s="29"/>
      <c r="AS111" s="36"/>
      <c r="AT111" s="36"/>
      <c r="AU111" s="36"/>
      <c r="AV111" s="29"/>
      <c r="AW111" s="36"/>
      <c r="AX111" s="36"/>
      <c r="AY111" s="36"/>
      <c r="AZ111" s="29"/>
      <c r="BA111" s="36"/>
      <c r="BB111" s="36"/>
      <c r="BC111" s="36"/>
      <c r="BD111" s="36"/>
      <c r="BE111" s="36"/>
      <c r="BF111" s="36"/>
      <c r="BG111" s="36"/>
      <c r="BH111" s="36"/>
      <c r="BI111" s="36"/>
      <c r="BJ111" s="29"/>
      <c r="BK111" s="36"/>
      <c r="BL111" s="29"/>
      <c r="BM111" s="36"/>
      <c r="BN111" s="36"/>
      <c r="BO111" s="36"/>
      <c r="BP111" s="29"/>
      <c r="BQ111" s="36"/>
      <c r="BR111" s="29"/>
      <c r="BS111" s="36"/>
      <c r="BT111" s="36"/>
      <c r="BU111" s="36"/>
      <c r="BV111" s="36"/>
    </row>
    <row r="112" spans="1:75" s="86" customFormat="1" x14ac:dyDescent="0.25">
      <c r="A112" s="79">
        <v>110</v>
      </c>
      <c r="B112" s="79">
        <v>3</v>
      </c>
      <c r="C112" s="80" t="s">
        <v>575</v>
      </c>
      <c r="D112" s="81">
        <f>июль!D112-август!E112</f>
        <v>1428.5452548405794</v>
      </c>
      <c r="E112" s="81">
        <f t="shared" si="1"/>
        <v>16.149999999999999</v>
      </c>
      <c r="F112" s="82"/>
      <c r="G112" s="82"/>
      <c r="H112" s="82"/>
      <c r="I112" s="83"/>
      <c r="J112" s="82"/>
      <c r="K112" s="82"/>
      <c r="L112" s="82"/>
      <c r="M112" s="82"/>
      <c r="N112" s="82"/>
      <c r="O112" s="84"/>
      <c r="P112" s="82"/>
      <c r="Q112" s="84"/>
      <c r="R112" s="82"/>
      <c r="S112" s="82"/>
      <c r="T112" s="82"/>
      <c r="U112" s="82"/>
      <c r="V112" s="82"/>
      <c r="W112" s="82"/>
      <c r="X112" s="82"/>
      <c r="Y112" s="84"/>
      <c r="Z112" s="82"/>
      <c r="AA112" s="85"/>
      <c r="AB112" s="82"/>
      <c r="AC112" s="82"/>
      <c r="AD112" s="82"/>
      <c r="AE112" s="82"/>
      <c r="AF112" s="82"/>
      <c r="AG112" s="82"/>
      <c r="AH112" s="84"/>
      <c r="AI112" s="82"/>
      <c r="AJ112" s="84"/>
      <c r="AK112" s="82"/>
      <c r="AL112" s="82"/>
      <c r="AM112" s="82"/>
      <c r="AN112" s="84"/>
      <c r="AO112" s="82"/>
      <c r="AP112" s="84"/>
      <c r="AQ112" s="82"/>
      <c r="AR112" s="84"/>
      <c r="AS112" s="82"/>
      <c r="AT112" s="82"/>
      <c r="AU112" s="82"/>
      <c r="AV112" s="84"/>
      <c r="AW112" s="82"/>
      <c r="AX112" s="82"/>
      <c r="AY112" s="82"/>
      <c r="AZ112" s="84"/>
      <c r="BA112" s="82"/>
      <c r="BB112" s="82"/>
      <c r="BC112" s="82"/>
      <c r="BD112" s="82"/>
      <c r="BE112" s="82"/>
      <c r="BF112" s="82"/>
      <c r="BG112" s="82"/>
      <c r="BH112" s="82"/>
      <c r="BI112" s="82"/>
      <c r="BJ112" s="84"/>
      <c r="BK112" s="82"/>
      <c r="BL112" s="84"/>
      <c r="BM112" s="82"/>
      <c r="BN112" s="82"/>
      <c r="BO112" s="82"/>
      <c r="BP112" s="84">
        <v>2</v>
      </c>
      <c r="BQ112" s="82">
        <v>2.169</v>
      </c>
      <c r="BR112" s="84"/>
      <c r="BS112" s="82"/>
      <c r="BT112" s="82"/>
      <c r="BU112" s="82"/>
      <c r="BV112" s="82">
        <v>13.981</v>
      </c>
      <c r="BW112" s="86" t="s">
        <v>1179</v>
      </c>
    </row>
    <row r="113" spans="1:75" s="86" customFormat="1" x14ac:dyDescent="0.25">
      <c r="A113" s="79">
        <v>111</v>
      </c>
      <c r="B113" s="79">
        <v>3</v>
      </c>
      <c r="C113" s="80" t="s">
        <v>576</v>
      </c>
      <c r="D113" s="81">
        <f>июль!D113-август!E113</f>
        <v>-502.34830515942036</v>
      </c>
      <c r="E113" s="81">
        <f t="shared" si="1"/>
        <v>1.1499999999999999</v>
      </c>
      <c r="F113" s="82"/>
      <c r="G113" s="82"/>
      <c r="H113" s="82"/>
      <c r="I113" s="83"/>
      <c r="J113" s="82"/>
      <c r="K113" s="82"/>
      <c r="L113" s="82"/>
      <c r="M113" s="82"/>
      <c r="N113" s="82"/>
      <c r="O113" s="84"/>
      <c r="P113" s="82"/>
      <c r="Q113" s="84"/>
      <c r="R113" s="82"/>
      <c r="S113" s="82"/>
      <c r="T113" s="82"/>
      <c r="U113" s="82"/>
      <c r="V113" s="82"/>
      <c r="W113" s="82"/>
      <c r="X113" s="82"/>
      <c r="Y113" s="84"/>
      <c r="Z113" s="82"/>
      <c r="AA113" s="85"/>
      <c r="AB113" s="82"/>
      <c r="AC113" s="82"/>
      <c r="AD113" s="82"/>
      <c r="AE113" s="82"/>
      <c r="AF113" s="82"/>
      <c r="AG113" s="82"/>
      <c r="AH113" s="84">
        <v>2</v>
      </c>
      <c r="AI113" s="82">
        <v>1.1499999999999999</v>
      </c>
      <c r="AJ113" s="84"/>
      <c r="AK113" s="82"/>
      <c r="AL113" s="82"/>
      <c r="AM113" s="82"/>
      <c r="AN113" s="84"/>
      <c r="AO113" s="82"/>
      <c r="AP113" s="84"/>
      <c r="AQ113" s="82"/>
      <c r="AR113" s="84"/>
      <c r="AS113" s="82"/>
      <c r="AT113" s="82"/>
      <c r="AU113" s="82"/>
      <c r="AV113" s="84"/>
      <c r="AW113" s="82"/>
      <c r="AX113" s="82"/>
      <c r="AY113" s="82"/>
      <c r="AZ113" s="84"/>
      <c r="BA113" s="82"/>
      <c r="BB113" s="82"/>
      <c r="BC113" s="82"/>
      <c r="BD113" s="82"/>
      <c r="BE113" s="82"/>
      <c r="BF113" s="82"/>
      <c r="BG113" s="82"/>
      <c r="BH113" s="82"/>
      <c r="BI113" s="82"/>
      <c r="BJ113" s="84"/>
      <c r="BK113" s="82"/>
      <c r="BL113" s="84"/>
      <c r="BM113" s="82"/>
      <c r="BN113" s="82"/>
      <c r="BO113" s="82"/>
      <c r="BP113" s="84"/>
      <c r="BQ113" s="82"/>
      <c r="BR113" s="84"/>
      <c r="BS113" s="82"/>
      <c r="BT113" s="82"/>
      <c r="BU113" s="82"/>
      <c r="BV113" s="82"/>
    </row>
    <row r="114" spans="1:75" x14ac:dyDescent="0.25">
      <c r="A114" s="16">
        <v>112</v>
      </c>
      <c r="B114" s="16">
        <v>3</v>
      </c>
      <c r="C114" s="31" t="s">
        <v>577</v>
      </c>
      <c r="D114" s="40">
        <f>июль!D114-август!E114</f>
        <v>-334.47859355555551</v>
      </c>
      <c r="E114" s="40">
        <f t="shared" si="1"/>
        <v>0</v>
      </c>
      <c r="F114" s="36"/>
      <c r="G114" s="36"/>
      <c r="H114" s="36"/>
      <c r="I114" s="27"/>
      <c r="J114" s="36"/>
      <c r="K114" s="36"/>
      <c r="L114" s="36"/>
      <c r="M114" s="36"/>
      <c r="N114" s="36"/>
      <c r="O114" s="29"/>
      <c r="P114" s="36"/>
      <c r="Q114" s="29"/>
      <c r="R114" s="36"/>
      <c r="S114" s="36"/>
      <c r="T114" s="36"/>
      <c r="U114" s="36"/>
      <c r="V114" s="36"/>
      <c r="W114" s="36"/>
      <c r="X114" s="36"/>
      <c r="Y114" s="29"/>
      <c r="Z114" s="36"/>
      <c r="AA114" s="66"/>
      <c r="AB114" s="36"/>
      <c r="AC114" s="36"/>
      <c r="AD114" s="36"/>
      <c r="AE114" s="36"/>
      <c r="AF114" s="36"/>
      <c r="AG114" s="36"/>
      <c r="AH114" s="29"/>
      <c r="AI114" s="36"/>
      <c r="AJ114" s="29"/>
      <c r="AK114" s="36"/>
      <c r="AL114" s="36"/>
      <c r="AM114" s="36"/>
      <c r="AN114" s="29"/>
      <c r="AO114" s="36"/>
      <c r="AP114" s="29"/>
      <c r="AQ114" s="36"/>
      <c r="AR114" s="29"/>
      <c r="AS114" s="36"/>
      <c r="AT114" s="36"/>
      <c r="AU114" s="36"/>
      <c r="AV114" s="29"/>
      <c r="AW114" s="36"/>
      <c r="AX114" s="36"/>
      <c r="AY114" s="36"/>
      <c r="AZ114" s="29"/>
      <c r="BA114" s="36"/>
      <c r="BB114" s="36"/>
      <c r="BC114" s="36"/>
      <c r="BD114" s="36"/>
      <c r="BE114" s="36"/>
      <c r="BF114" s="36"/>
      <c r="BG114" s="36"/>
      <c r="BH114" s="36"/>
      <c r="BI114" s="36"/>
      <c r="BJ114" s="29"/>
      <c r="BK114" s="36"/>
      <c r="BL114" s="29"/>
      <c r="BM114" s="36"/>
      <c r="BN114" s="36"/>
      <c r="BO114" s="36"/>
      <c r="BP114" s="29"/>
      <c r="BQ114" s="36"/>
      <c r="BR114" s="29"/>
      <c r="BS114" s="36"/>
      <c r="BT114" s="36"/>
      <c r="BU114" s="36"/>
      <c r="BV114" s="36"/>
    </row>
    <row r="115" spans="1:75" s="86" customFormat="1" x14ac:dyDescent="0.25">
      <c r="A115" s="79">
        <v>113</v>
      </c>
      <c r="B115" s="79">
        <v>3</v>
      </c>
      <c r="C115" s="80" t="s">
        <v>578</v>
      </c>
      <c r="D115" s="81">
        <f>июль!D115-август!E115</f>
        <v>430.92657804830912</v>
      </c>
      <c r="E115" s="81">
        <f t="shared" si="1"/>
        <v>14.483999999999998</v>
      </c>
      <c r="F115" s="82"/>
      <c r="G115" s="82"/>
      <c r="H115" s="82"/>
      <c r="I115" s="83"/>
      <c r="J115" s="82"/>
      <c r="K115" s="82"/>
      <c r="L115" s="82"/>
      <c r="M115" s="82"/>
      <c r="N115" s="82"/>
      <c r="O115" s="84"/>
      <c r="P115" s="82"/>
      <c r="Q115" s="84"/>
      <c r="R115" s="82"/>
      <c r="S115" s="82"/>
      <c r="T115" s="82"/>
      <c r="U115" s="82"/>
      <c r="V115" s="82"/>
      <c r="W115" s="82"/>
      <c r="X115" s="82"/>
      <c r="Y115" s="84"/>
      <c r="Z115" s="82"/>
      <c r="AA115" s="85"/>
      <c r="AB115" s="82"/>
      <c r="AC115" s="82"/>
      <c r="AD115" s="82"/>
      <c r="AE115" s="82"/>
      <c r="AF115" s="82"/>
      <c r="AG115" s="82"/>
      <c r="AH115" s="84">
        <v>3</v>
      </c>
      <c r="AI115" s="82">
        <v>5.359</v>
      </c>
      <c r="AJ115" s="84"/>
      <c r="AK115" s="82"/>
      <c r="AL115" s="82"/>
      <c r="AM115" s="82"/>
      <c r="AN115" s="84"/>
      <c r="AO115" s="82"/>
      <c r="AP115" s="84"/>
      <c r="AQ115" s="82"/>
      <c r="AR115" s="84"/>
      <c r="AS115" s="82"/>
      <c r="AT115" s="82"/>
      <c r="AU115" s="82"/>
      <c r="AV115" s="84"/>
      <c r="AW115" s="82"/>
      <c r="AX115" s="82"/>
      <c r="AY115" s="82"/>
      <c r="AZ115" s="84"/>
      <c r="BA115" s="82"/>
      <c r="BB115" s="82"/>
      <c r="BC115" s="82"/>
      <c r="BD115" s="82"/>
      <c r="BE115" s="82"/>
      <c r="BF115" s="82"/>
      <c r="BG115" s="82"/>
      <c r="BH115" s="82"/>
      <c r="BI115" s="82"/>
      <c r="BJ115" s="84"/>
      <c r="BK115" s="82"/>
      <c r="BL115" s="84"/>
      <c r="BM115" s="82"/>
      <c r="BN115" s="82">
        <v>1.4999999999999999E-2</v>
      </c>
      <c r="BO115" s="82">
        <v>5.0910000000000002</v>
      </c>
      <c r="BP115" s="84">
        <v>3</v>
      </c>
      <c r="BQ115" s="82">
        <v>4.0339999999999998</v>
      </c>
      <c r="BR115" s="84"/>
      <c r="BS115" s="82"/>
      <c r="BT115" s="82"/>
      <c r="BU115" s="82"/>
      <c r="BV115" s="82"/>
    </row>
    <row r="116" spans="1:75" x14ac:dyDescent="0.25">
      <c r="A116" s="16">
        <v>114</v>
      </c>
      <c r="B116" s="16">
        <v>3</v>
      </c>
      <c r="C116" s="31" t="s">
        <v>579</v>
      </c>
      <c r="D116" s="40">
        <f>июль!D116-август!E116</f>
        <v>83.660804115942028</v>
      </c>
      <c r="E116" s="40">
        <f t="shared" si="1"/>
        <v>0</v>
      </c>
      <c r="F116" s="36"/>
      <c r="G116" s="36"/>
      <c r="H116" s="36"/>
      <c r="I116" s="27"/>
      <c r="J116" s="36"/>
      <c r="K116" s="36"/>
      <c r="L116" s="36"/>
      <c r="M116" s="36"/>
      <c r="N116" s="36"/>
      <c r="O116" s="29"/>
      <c r="P116" s="36"/>
      <c r="Q116" s="29"/>
      <c r="R116" s="36"/>
      <c r="S116" s="36"/>
      <c r="T116" s="36"/>
      <c r="U116" s="36"/>
      <c r="V116" s="36"/>
      <c r="W116" s="36"/>
      <c r="X116" s="36"/>
      <c r="Y116" s="29"/>
      <c r="Z116" s="36"/>
      <c r="AA116" s="66"/>
      <c r="AB116" s="36"/>
      <c r="AC116" s="36"/>
      <c r="AD116" s="36"/>
      <c r="AE116" s="36"/>
      <c r="AF116" s="36"/>
      <c r="AG116" s="36"/>
      <c r="AH116" s="29"/>
      <c r="AI116" s="36"/>
      <c r="AJ116" s="29"/>
      <c r="AK116" s="36"/>
      <c r="AL116" s="36"/>
      <c r="AM116" s="36"/>
      <c r="AN116" s="29"/>
      <c r="AO116" s="36"/>
      <c r="AP116" s="29"/>
      <c r="AQ116" s="36"/>
      <c r="AR116" s="29"/>
      <c r="AS116" s="36"/>
      <c r="AT116" s="36"/>
      <c r="AU116" s="36"/>
      <c r="AV116" s="29"/>
      <c r="AW116" s="36"/>
      <c r="AX116" s="36"/>
      <c r="AY116" s="36"/>
      <c r="AZ116" s="29"/>
      <c r="BA116" s="36"/>
      <c r="BB116" s="36"/>
      <c r="BC116" s="36"/>
      <c r="BD116" s="36"/>
      <c r="BE116" s="36"/>
      <c r="BF116" s="36"/>
      <c r="BG116" s="36"/>
      <c r="BH116" s="36"/>
      <c r="BI116" s="36"/>
      <c r="BJ116" s="29"/>
      <c r="BK116" s="36"/>
      <c r="BL116" s="29"/>
      <c r="BM116" s="36"/>
      <c r="BN116" s="36"/>
      <c r="BO116" s="36"/>
      <c r="BP116" s="29"/>
      <c r="BQ116" s="36"/>
      <c r="BR116" s="29"/>
      <c r="BS116" s="36"/>
      <c r="BT116" s="36"/>
      <c r="BU116" s="36"/>
      <c r="BV116" s="36"/>
    </row>
    <row r="117" spans="1:75" s="86" customFormat="1" x14ac:dyDescent="0.25">
      <c r="A117" s="79">
        <v>115</v>
      </c>
      <c r="B117" s="79">
        <v>3</v>
      </c>
      <c r="C117" s="80" t="s">
        <v>580</v>
      </c>
      <c r="D117" s="81">
        <f>июль!D117-август!E117</f>
        <v>-701.44041271497588</v>
      </c>
      <c r="E117" s="81">
        <f t="shared" si="1"/>
        <v>3.222</v>
      </c>
      <c r="F117" s="82"/>
      <c r="G117" s="82"/>
      <c r="H117" s="82"/>
      <c r="I117" s="83"/>
      <c r="J117" s="82"/>
      <c r="K117" s="82"/>
      <c r="L117" s="82"/>
      <c r="M117" s="82"/>
      <c r="N117" s="82"/>
      <c r="O117" s="84"/>
      <c r="P117" s="82"/>
      <c r="Q117" s="84"/>
      <c r="R117" s="82"/>
      <c r="S117" s="82"/>
      <c r="T117" s="82"/>
      <c r="U117" s="82"/>
      <c r="V117" s="82"/>
      <c r="W117" s="82"/>
      <c r="X117" s="82"/>
      <c r="Y117" s="84"/>
      <c r="Z117" s="82"/>
      <c r="AA117" s="85"/>
      <c r="AB117" s="82"/>
      <c r="AC117" s="82"/>
      <c r="AD117" s="82"/>
      <c r="AE117" s="82"/>
      <c r="AF117" s="82"/>
      <c r="AG117" s="82"/>
      <c r="AH117" s="84">
        <v>1</v>
      </c>
      <c r="AI117" s="82">
        <v>3.222</v>
      </c>
      <c r="AJ117" s="84"/>
      <c r="AK117" s="82"/>
      <c r="AL117" s="82"/>
      <c r="AM117" s="82"/>
      <c r="AN117" s="84"/>
      <c r="AO117" s="82"/>
      <c r="AP117" s="84"/>
      <c r="AQ117" s="82"/>
      <c r="AR117" s="84"/>
      <c r="AS117" s="82"/>
      <c r="AT117" s="82"/>
      <c r="AU117" s="82"/>
      <c r="AV117" s="84"/>
      <c r="AW117" s="82"/>
      <c r="AX117" s="82"/>
      <c r="AY117" s="82"/>
      <c r="AZ117" s="84"/>
      <c r="BA117" s="82"/>
      <c r="BB117" s="82"/>
      <c r="BC117" s="82"/>
      <c r="BD117" s="82"/>
      <c r="BE117" s="82"/>
      <c r="BF117" s="82"/>
      <c r="BG117" s="82"/>
      <c r="BH117" s="82"/>
      <c r="BI117" s="82"/>
      <c r="BJ117" s="84"/>
      <c r="BK117" s="82"/>
      <c r="BL117" s="84"/>
      <c r="BM117" s="82"/>
      <c r="BN117" s="82"/>
      <c r="BO117" s="82"/>
      <c r="BP117" s="84"/>
      <c r="BQ117" s="82"/>
      <c r="BR117" s="84"/>
      <c r="BS117" s="82"/>
      <c r="BT117" s="82"/>
      <c r="BU117" s="82"/>
      <c r="BV117" s="82"/>
    </row>
    <row r="118" spans="1:75" x14ac:dyDescent="0.25">
      <c r="A118" s="16">
        <v>116</v>
      </c>
      <c r="B118" s="16">
        <v>3</v>
      </c>
      <c r="C118" s="31" t="s">
        <v>581</v>
      </c>
      <c r="D118" s="40">
        <f>июль!D118-август!E118</f>
        <v>13.40443357681159</v>
      </c>
      <c r="E118" s="40">
        <f t="shared" si="1"/>
        <v>0</v>
      </c>
      <c r="F118" s="36"/>
      <c r="G118" s="36"/>
      <c r="H118" s="36"/>
      <c r="I118" s="27"/>
      <c r="J118" s="36"/>
      <c r="K118" s="36"/>
      <c r="L118" s="36"/>
      <c r="M118" s="36"/>
      <c r="N118" s="36"/>
      <c r="O118" s="29"/>
      <c r="P118" s="36"/>
      <c r="Q118" s="29"/>
      <c r="R118" s="36"/>
      <c r="S118" s="36"/>
      <c r="T118" s="36"/>
      <c r="U118" s="36"/>
      <c r="V118" s="36"/>
      <c r="W118" s="36"/>
      <c r="X118" s="36"/>
      <c r="Y118" s="29"/>
      <c r="Z118" s="36"/>
      <c r="AA118" s="66"/>
      <c r="AB118" s="36"/>
      <c r="AC118" s="36"/>
      <c r="AD118" s="36"/>
      <c r="AE118" s="36"/>
      <c r="AF118" s="36"/>
      <c r="AG118" s="36"/>
      <c r="AH118" s="29"/>
      <c r="AI118" s="36"/>
      <c r="AJ118" s="29"/>
      <c r="AK118" s="36"/>
      <c r="AL118" s="36"/>
      <c r="AM118" s="36"/>
      <c r="AN118" s="29"/>
      <c r="AO118" s="36"/>
      <c r="AP118" s="29"/>
      <c r="AQ118" s="36"/>
      <c r="AR118" s="29"/>
      <c r="AS118" s="36"/>
      <c r="AT118" s="36"/>
      <c r="AU118" s="36"/>
      <c r="AV118" s="29"/>
      <c r="AW118" s="36"/>
      <c r="AX118" s="36"/>
      <c r="AY118" s="36"/>
      <c r="AZ118" s="29"/>
      <c r="BA118" s="36"/>
      <c r="BB118" s="36"/>
      <c r="BC118" s="36"/>
      <c r="BD118" s="36"/>
      <c r="BE118" s="36"/>
      <c r="BF118" s="36"/>
      <c r="BG118" s="36"/>
      <c r="BH118" s="36"/>
      <c r="BI118" s="36"/>
      <c r="BJ118" s="29"/>
      <c r="BK118" s="36"/>
      <c r="BL118" s="29"/>
      <c r="BM118" s="36"/>
      <c r="BN118" s="36"/>
      <c r="BO118" s="36"/>
      <c r="BP118" s="29"/>
      <c r="BQ118" s="36"/>
      <c r="BR118" s="29"/>
      <c r="BS118" s="36"/>
      <c r="BT118" s="36"/>
      <c r="BU118" s="36"/>
      <c r="BV118" s="36"/>
    </row>
    <row r="119" spans="1:75" s="86" customFormat="1" x14ac:dyDescent="0.25">
      <c r="A119" s="79">
        <v>117</v>
      </c>
      <c r="B119" s="79">
        <v>3</v>
      </c>
      <c r="C119" s="80" t="s">
        <v>582</v>
      </c>
      <c r="D119" s="81">
        <f>июль!D119-август!E119</f>
        <v>-425.20348533333339</v>
      </c>
      <c r="E119" s="81">
        <f t="shared" si="1"/>
        <v>3.4359999999999999</v>
      </c>
      <c r="F119" s="82"/>
      <c r="G119" s="82"/>
      <c r="H119" s="82"/>
      <c r="I119" s="83"/>
      <c r="J119" s="82"/>
      <c r="K119" s="82"/>
      <c r="L119" s="82"/>
      <c r="M119" s="82"/>
      <c r="N119" s="82"/>
      <c r="O119" s="84"/>
      <c r="P119" s="82"/>
      <c r="Q119" s="84"/>
      <c r="R119" s="82"/>
      <c r="S119" s="82"/>
      <c r="T119" s="82"/>
      <c r="U119" s="82"/>
      <c r="V119" s="82"/>
      <c r="W119" s="82"/>
      <c r="X119" s="82"/>
      <c r="Y119" s="84"/>
      <c r="Z119" s="82"/>
      <c r="AA119" s="85"/>
      <c r="AB119" s="82"/>
      <c r="AC119" s="82"/>
      <c r="AD119" s="82"/>
      <c r="AE119" s="82"/>
      <c r="AF119" s="82"/>
      <c r="AG119" s="82"/>
      <c r="AH119" s="84">
        <v>3</v>
      </c>
      <c r="AI119" s="82">
        <v>3.4359999999999999</v>
      </c>
      <c r="AJ119" s="84"/>
      <c r="AK119" s="82"/>
      <c r="AL119" s="82"/>
      <c r="AM119" s="82"/>
      <c r="AN119" s="84"/>
      <c r="AO119" s="82"/>
      <c r="AP119" s="84"/>
      <c r="AQ119" s="82"/>
      <c r="AR119" s="84"/>
      <c r="AS119" s="82"/>
      <c r="AT119" s="82"/>
      <c r="AU119" s="82"/>
      <c r="AV119" s="84"/>
      <c r="AW119" s="82"/>
      <c r="AX119" s="82"/>
      <c r="AY119" s="82"/>
      <c r="AZ119" s="84"/>
      <c r="BA119" s="82"/>
      <c r="BB119" s="82"/>
      <c r="BC119" s="82"/>
      <c r="BD119" s="82"/>
      <c r="BE119" s="82"/>
      <c r="BF119" s="82"/>
      <c r="BG119" s="82"/>
      <c r="BH119" s="82"/>
      <c r="BI119" s="82"/>
      <c r="BJ119" s="84"/>
      <c r="BK119" s="82"/>
      <c r="BL119" s="84"/>
      <c r="BM119" s="82"/>
      <c r="BN119" s="82"/>
      <c r="BO119" s="82"/>
      <c r="BP119" s="84"/>
      <c r="BQ119" s="82"/>
      <c r="BR119" s="84"/>
      <c r="BS119" s="82"/>
      <c r="BT119" s="82"/>
      <c r="BU119" s="82"/>
      <c r="BV119" s="82"/>
    </row>
    <row r="120" spans="1:75" x14ac:dyDescent="0.25">
      <c r="A120" s="16">
        <v>118</v>
      </c>
      <c r="B120" s="16">
        <v>3</v>
      </c>
      <c r="C120" s="31" t="s">
        <v>583</v>
      </c>
      <c r="D120" s="40">
        <f>июль!D120-август!E120</f>
        <v>147.62912118840583</v>
      </c>
      <c r="E120" s="40">
        <f t="shared" si="1"/>
        <v>0</v>
      </c>
      <c r="F120" s="36"/>
      <c r="G120" s="36"/>
      <c r="H120" s="36"/>
      <c r="I120" s="27"/>
      <c r="J120" s="36"/>
      <c r="K120" s="36"/>
      <c r="L120" s="36"/>
      <c r="M120" s="36"/>
      <c r="N120" s="36"/>
      <c r="O120" s="29"/>
      <c r="P120" s="36"/>
      <c r="Q120" s="29"/>
      <c r="R120" s="36"/>
      <c r="S120" s="36"/>
      <c r="T120" s="36"/>
      <c r="U120" s="36"/>
      <c r="V120" s="36"/>
      <c r="W120" s="36"/>
      <c r="X120" s="36"/>
      <c r="Y120" s="29"/>
      <c r="Z120" s="36"/>
      <c r="AA120" s="66"/>
      <c r="AB120" s="36"/>
      <c r="AC120" s="36"/>
      <c r="AD120" s="36"/>
      <c r="AE120" s="36"/>
      <c r="AF120" s="36"/>
      <c r="AG120" s="36"/>
      <c r="AH120" s="29"/>
      <c r="AI120" s="36"/>
      <c r="AJ120" s="29"/>
      <c r="AK120" s="36"/>
      <c r="AL120" s="36"/>
      <c r="AM120" s="36"/>
      <c r="AN120" s="29"/>
      <c r="AO120" s="36"/>
      <c r="AP120" s="29"/>
      <c r="AQ120" s="36"/>
      <c r="AR120" s="29"/>
      <c r="AS120" s="36"/>
      <c r="AT120" s="36"/>
      <c r="AU120" s="36"/>
      <c r="AV120" s="29"/>
      <c r="AW120" s="36"/>
      <c r="AX120" s="36"/>
      <c r="AY120" s="36"/>
      <c r="AZ120" s="29"/>
      <c r="BA120" s="36"/>
      <c r="BB120" s="36"/>
      <c r="BC120" s="36"/>
      <c r="BD120" s="36"/>
      <c r="BE120" s="36"/>
      <c r="BF120" s="36"/>
      <c r="BG120" s="36"/>
      <c r="BH120" s="36"/>
      <c r="BI120" s="36"/>
      <c r="BJ120" s="29"/>
      <c r="BK120" s="36"/>
      <c r="BL120" s="29"/>
      <c r="BM120" s="36"/>
      <c r="BN120" s="36"/>
      <c r="BO120" s="36"/>
      <c r="BP120" s="29"/>
      <c r="BQ120" s="36"/>
      <c r="BR120" s="29"/>
      <c r="BS120" s="36"/>
      <c r="BT120" s="36"/>
      <c r="BU120" s="36"/>
      <c r="BV120" s="36"/>
    </row>
    <row r="121" spans="1:75" s="86" customFormat="1" x14ac:dyDescent="0.25">
      <c r="A121" s="79">
        <v>119</v>
      </c>
      <c r="B121" s="79">
        <v>3</v>
      </c>
      <c r="C121" s="80" t="s">
        <v>584</v>
      </c>
      <c r="D121" s="81">
        <f>июль!D121-август!E121</f>
        <v>390.00396205797091</v>
      </c>
      <c r="E121" s="81">
        <f t="shared" si="1"/>
        <v>6.1989999999999998</v>
      </c>
      <c r="F121" s="82"/>
      <c r="G121" s="82"/>
      <c r="H121" s="82"/>
      <c r="I121" s="83"/>
      <c r="J121" s="82"/>
      <c r="K121" s="82"/>
      <c r="L121" s="82"/>
      <c r="M121" s="82"/>
      <c r="N121" s="82"/>
      <c r="O121" s="84"/>
      <c r="P121" s="82"/>
      <c r="Q121" s="84"/>
      <c r="R121" s="82"/>
      <c r="S121" s="82"/>
      <c r="T121" s="82"/>
      <c r="U121" s="82"/>
      <c r="V121" s="82"/>
      <c r="W121" s="82"/>
      <c r="X121" s="82"/>
      <c r="Y121" s="84"/>
      <c r="Z121" s="82"/>
      <c r="AA121" s="85"/>
      <c r="AB121" s="82"/>
      <c r="AC121" s="82"/>
      <c r="AD121" s="82"/>
      <c r="AE121" s="82"/>
      <c r="AF121" s="82"/>
      <c r="AG121" s="82"/>
      <c r="AH121" s="84"/>
      <c r="AI121" s="82"/>
      <c r="AJ121" s="84"/>
      <c r="AK121" s="82"/>
      <c r="AL121" s="82"/>
      <c r="AM121" s="82"/>
      <c r="AN121" s="84"/>
      <c r="AO121" s="82"/>
      <c r="AP121" s="84"/>
      <c r="AQ121" s="82"/>
      <c r="AR121" s="84"/>
      <c r="AS121" s="82"/>
      <c r="AT121" s="82"/>
      <c r="AU121" s="82"/>
      <c r="AV121" s="84"/>
      <c r="AW121" s="82"/>
      <c r="AX121" s="82"/>
      <c r="AY121" s="82"/>
      <c r="AZ121" s="84"/>
      <c r="BA121" s="82"/>
      <c r="BB121" s="82"/>
      <c r="BC121" s="82"/>
      <c r="BD121" s="82"/>
      <c r="BE121" s="82"/>
      <c r="BF121" s="82"/>
      <c r="BG121" s="82"/>
      <c r="BH121" s="82"/>
      <c r="BI121" s="82"/>
      <c r="BJ121" s="84"/>
      <c r="BK121" s="82"/>
      <c r="BL121" s="84"/>
      <c r="BM121" s="82"/>
      <c r="BN121" s="82"/>
      <c r="BO121" s="82"/>
      <c r="BP121" s="84"/>
      <c r="BQ121" s="82"/>
      <c r="BR121" s="84"/>
      <c r="BS121" s="82"/>
      <c r="BT121" s="82"/>
      <c r="BU121" s="82"/>
      <c r="BV121" s="82">
        <v>6.1989999999999998</v>
      </c>
      <c r="BW121" s="86" t="s">
        <v>1180</v>
      </c>
    </row>
    <row r="122" spans="1:75" x14ac:dyDescent="0.25">
      <c r="A122" s="16">
        <v>120</v>
      </c>
      <c r="B122" s="16">
        <v>3</v>
      </c>
      <c r="C122" s="31" t="s">
        <v>585</v>
      </c>
      <c r="D122" s="40">
        <f>июль!D122-август!E122</f>
        <v>1937.5075909642514</v>
      </c>
      <c r="E122" s="40">
        <f t="shared" si="1"/>
        <v>0</v>
      </c>
      <c r="F122" s="36"/>
      <c r="G122" s="36"/>
      <c r="H122" s="36"/>
      <c r="I122" s="27"/>
      <c r="J122" s="36"/>
      <c r="K122" s="36"/>
      <c r="L122" s="36"/>
      <c r="M122" s="36"/>
      <c r="N122" s="36"/>
      <c r="O122" s="29"/>
      <c r="P122" s="36"/>
      <c r="Q122" s="29"/>
      <c r="R122" s="36"/>
      <c r="S122" s="36"/>
      <c r="T122" s="36"/>
      <c r="U122" s="36"/>
      <c r="V122" s="36"/>
      <c r="W122" s="36"/>
      <c r="X122" s="36"/>
      <c r="Y122" s="29"/>
      <c r="Z122" s="36"/>
      <c r="AA122" s="66"/>
      <c r="AB122" s="36"/>
      <c r="AC122" s="36"/>
      <c r="AD122" s="36"/>
      <c r="AE122" s="36"/>
      <c r="AF122" s="36"/>
      <c r="AG122" s="36"/>
      <c r="AH122" s="29"/>
      <c r="AI122" s="36"/>
      <c r="AJ122" s="29"/>
      <c r="AK122" s="36"/>
      <c r="AL122" s="36"/>
      <c r="AM122" s="36"/>
      <c r="AN122" s="29"/>
      <c r="AO122" s="36"/>
      <c r="AP122" s="29"/>
      <c r="AQ122" s="36"/>
      <c r="AR122" s="29"/>
      <c r="AS122" s="36"/>
      <c r="AT122" s="36"/>
      <c r="AU122" s="36"/>
      <c r="AV122" s="29"/>
      <c r="AW122" s="36"/>
      <c r="AX122" s="36"/>
      <c r="AY122" s="36"/>
      <c r="AZ122" s="29"/>
      <c r="BA122" s="36"/>
      <c r="BB122" s="36"/>
      <c r="BC122" s="36"/>
      <c r="BD122" s="36"/>
      <c r="BE122" s="36"/>
      <c r="BF122" s="36"/>
      <c r="BG122" s="36"/>
      <c r="BH122" s="36"/>
      <c r="BI122" s="36"/>
      <c r="BJ122" s="29"/>
      <c r="BK122" s="36"/>
      <c r="BL122" s="29"/>
      <c r="BM122" s="36"/>
      <c r="BN122" s="36"/>
      <c r="BO122" s="36"/>
      <c r="BP122" s="29"/>
      <c r="BQ122" s="36"/>
      <c r="BR122" s="29"/>
      <c r="BS122" s="36"/>
      <c r="BT122" s="36"/>
      <c r="BU122" s="36"/>
      <c r="BV122" s="36"/>
    </row>
    <row r="123" spans="1:75" x14ac:dyDescent="0.25">
      <c r="A123" s="16">
        <v>121</v>
      </c>
      <c r="B123" s="16">
        <v>1</v>
      </c>
      <c r="C123" s="31" t="s">
        <v>586</v>
      </c>
      <c r="D123" s="40">
        <f>июль!D123-август!E123</f>
        <v>433.24797800000005</v>
      </c>
      <c r="E123" s="40">
        <f t="shared" si="1"/>
        <v>0</v>
      </c>
      <c r="F123" s="36"/>
      <c r="G123" s="36"/>
      <c r="H123" s="36"/>
      <c r="I123" s="27"/>
      <c r="J123" s="36"/>
      <c r="K123" s="36"/>
      <c r="L123" s="36"/>
      <c r="M123" s="36"/>
      <c r="N123" s="36"/>
      <c r="O123" s="29"/>
      <c r="P123" s="36"/>
      <c r="Q123" s="29"/>
      <c r="R123" s="36"/>
      <c r="S123" s="36"/>
      <c r="T123" s="36"/>
      <c r="U123" s="36"/>
      <c r="V123" s="36"/>
      <c r="W123" s="36"/>
      <c r="X123" s="36"/>
      <c r="Y123" s="29"/>
      <c r="Z123" s="36"/>
      <c r="AA123" s="66"/>
      <c r="AB123" s="36"/>
      <c r="AC123" s="36"/>
      <c r="AD123" s="36"/>
      <c r="AE123" s="36"/>
      <c r="AF123" s="36"/>
      <c r="AG123" s="36"/>
      <c r="AH123" s="29"/>
      <c r="AI123" s="36"/>
      <c r="AJ123" s="29"/>
      <c r="AK123" s="36"/>
      <c r="AL123" s="36"/>
      <c r="AM123" s="36"/>
      <c r="AN123" s="29"/>
      <c r="AO123" s="36"/>
      <c r="AP123" s="29"/>
      <c r="AQ123" s="36"/>
      <c r="AR123" s="29"/>
      <c r="AS123" s="36"/>
      <c r="AT123" s="36"/>
      <c r="AU123" s="36"/>
      <c r="AV123" s="29"/>
      <c r="AW123" s="36"/>
      <c r="AX123" s="36"/>
      <c r="AY123" s="36"/>
      <c r="AZ123" s="29"/>
      <c r="BA123" s="36"/>
      <c r="BB123" s="36"/>
      <c r="BC123" s="36"/>
      <c r="BD123" s="36"/>
      <c r="BE123" s="36"/>
      <c r="BF123" s="36"/>
      <c r="BG123" s="36"/>
      <c r="BH123" s="36"/>
      <c r="BI123" s="36"/>
      <c r="BJ123" s="29"/>
      <c r="BK123" s="36"/>
      <c r="BL123" s="29"/>
      <c r="BM123" s="36"/>
      <c r="BN123" s="36"/>
      <c r="BO123" s="36"/>
      <c r="BP123" s="29"/>
      <c r="BQ123" s="36"/>
      <c r="BR123" s="29"/>
      <c r="BS123" s="36"/>
      <c r="BT123" s="36"/>
      <c r="BU123" s="36"/>
      <c r="BV123" s="36"/>
    </row>
    <row r="124" spans="1:75" s="86" customFormat="1" x14ac:dyDescent="0.25">
      <c r="A124" s="79">
        <v>122</v>
      </c>
      <c r="B124" s="79">
        <v>1</v>
      </c>
      <c r="C124" s="80" t="s">
        <v>587</v>
      </c>
      <c r="D124" s="81">
        <f>июль!D124-август!E124</f>
        <v>-137.27386453140102</v>
      </c>
      <c r="E124" s="81">
        <f t="shared" si="1"/>
        <v>41.908999999999999</v>
      </c>
      <c r="F124" s="82"/>
      <c r="G124" s="82"/>
      <c r="H124" s="82"/>
      <c r="I124" s="83"/>
      <c r="J124" s="82"/>
      <c r="K124" s="82"/>
      <c r="L124" s="82"/>
      <c r="M124" s="82"/>
      <c r="N124" s="82"/>
      <c r="O124" s="84"/>
      <c r="P124" s="82"/>
      <c r="Q124" s="84"/>
      <c r="R124" s="82"/>
      <c r="S124" s="82"/>
      <c r="T124" s="82"/>
      <c r="U124" s="82">
        <v>0.02</v>
      </c>
      <c r="V124" s="82">
        <v>41.908999999999999</v>
      </c>
      <c r="W124" s="82"/>
      <c r="X124" s="82"/>
      <c r="Y124" s="84"/>
      <c r="Z124" s="82"/>
      <c r="AA124" s="85"/>
      <c r="AB124" s="82"/>
      <c r="AC124" s="82"/>
      <c r="AD124" s="82"/>
      <c r="AE124" s="82"/>
      <c r="AF124" s="82"/>
      <c r="AG124" s="82"/>
      <c r="AH124" s="84"/>
      <c r="AI124" s="82"/>
      <c r="AJ124" s="84"/>
      <c r="AK124" s="82"/>
      <c r="AL124" s="82"/>
      <c r="AM124" s="82"/>
      <c r="AN124" s="84"/>
      <c r="AO124" s="82"/>
      <c r="AP124" s="84"/>
      <c r="AQ124" s="82"/>
      <c r="AR124" s="84"/>
      <c r="AS124" s="82"/>
      <c r="AT124" s="82"/>
      <c r="AU124" s="82"/>
      <c r="AV124" s="84"/>
      <c r="AW124" s="82"/>
      <c r="AX124" s="82"/>
      <c r="AY124" s="82"/>
      <c r="AZ124" s="84"/>
      <c r="BA124" s="82"/>
      <c r="BB124" s="82"/>
      <c r="BC124" s="82"/>
      <c r="BD124" s="82"/>
      <c r="BE124" s="82"/>
      <c r="BF124" s="82"/>
      <c r="BG124" s="82"/>
      <c r="BH124" s="82"/>
      <c r="BI124" s="82"/>
      <c r="BJ124" s="84"/>
      <c r="BK124" s="82"/>
      <c r="BL124" s="84"/>
      <c r="BM124" s="82"/>
      <c r="BN124" s="82"/>
      <c r="BO124" s="82"/>
      <c r="BP124" s="84"/>
      <c r="BQ124" s="82"/>
      <c r="BR124" s="84"/>
      <c r="BS124" s="82"/>
      <c r="BT124" s="82"/>
      <c r="BU124" s="82"/>
      <c r="BV124" s="82"/>
    </row>
    <row r="125" spans="1:75" s="86" customFormat="1" x14ac:dyDescent="0.25">
      <c r="A125" s="79">
        <v>123</v>
      </c>
      <c r="B125" s="79">
        <v>1</v>
      </c>
      <c r="C125" s="80" t="s">
        <v>588</v>
      </c>
      <c r="D125" s="81">
        <f>июль!D125-август!E125</f>
        <v>265.18650190144928</v>
      </c>
      <c r="E125" s="81">
        <f t="shared" si="1"/>
        <v>21.448</v>
      </c>
      <c r="F125" s="82"/>
      <c r="G125" s="82"/>
      <c r="H125" s="82"/>
      <c r="I125" s="83"/>
      <c r="J125" s="82"/>
      <c r="K125" s="82"/>
      <c r="L125" s="82"/>
      <c r="M125" s="82"/>
      <c r="N125" s="82"/>
      <c r="O125" s="84"/>
      <c r="P125" s="82"/>
      <c r="Q125" s="84"/>
      <c r="R125" s="82"/>
      <c r="S125" s="82"/>
      <c r="T125" s="82"/>
      <c r="U125" s="82"/>
      <c r="V125" s="82"/>
      <c r="W125" s="82"/>
      <c r="X125" s="82"/>
      <c r="Y125" s="84"/>
      <c r="Z125" s="82"/>
      <c r="AA125" s="85"/>
      <c r="AB125" s="82"/>
      <c r="AC125" s="82"/>
      <c r="AD125" s="82"/>
      <c r="AE125" s="82"/>
      <c r="AF125" s="82"/>
      <c r="AG125" s="82"/>
      <c r="AH125" s="84"/>
      <c r="AI125" s="82"/>
      <c r="AJ125" s="84"/>
      <c r="AK125" s="82"/>
      <c r="AL125" s="82"/>
      <c r="AM125" s="82"/>
      <c r="AN125" s="84"/>
      <c r="AO125" s="82"/>
      <c r="AP125" s="84"/>
      <c r="AQ125" s="82"/>
      <c r="AR125" s="84"/>
      <c r="AS125" s="82"/>
      <c r="AT125" s="82"/>
      <c r="AU125" s="82"/>
      <c r="AV125" s="84"/>
      <c r="AW125" s="82"/>
      <c r="AX125" s="82"/>
      <c r="AY125" s="82"/>
      <c r="AZ125" s="84"/>
      <c r="BA125" s="82"/>
      <c r="BB125" s="82"/>
      <c r="BC125" s="82"/>
      <c r="BD125" s="82"/>
      <c r="BE125" s="82"/>
      <c r="BF125" s="82">
        <v>4.0000000000000001E-3</v>
      </c>
      <c r="BG125" s="82">
        <v>6.8339999999999996</v>
      </c>
      <c r="BH125" s="82"/>
      <c r="BI125" s="82"/>
      <c r="BJ125" s="84"/>
      <c r="BK125" s="82"/>
      <c r="BL125" s="84">
        <v>26</v>
      </c>
      <c r="BM125" s="82">
        <v>14.614000000000001</v>
      </c>
      <c r="BN125" s="82"/>
      <c r="BO125" s="82"/>
      <c r="BP125" s="84"/>
      <c r="BQ125" s="82"/>
      <c r="BR125" s="84"/>
      <c r="BS125" s="82"/>
      <c r="BT125" s="82"/>
      <c r="BU125" s="82"/>
      <c r="BV125" s="82"/>
    </row>
    <row r="126" spans="1:75" x14ac:dyDescent="0.25">
      <c r="A126" s="16">
        <v>124</v>
      </c>
      <c r="B126" s="16">
        <v>1</v>
      </c>
      <c r="C126" s="31" t="s">
        <v>589</v>
      </c>
      <c r="D126" s="40">
        <f>июль!D126-август!E126</f>
        <v>-1592.7136770338166</v>
      </c>
      <c r="E126" s="40">
        <f t="shared" si="1"/>
        <v>0</v>
      </c>
      <c r="F126" s="36"/>
      <c r="G126" s="36"/>
      <c r="H126" s="36"/>
      <c r="I126" s="27"/>
      <c r="J126" s="36"/>
      <c r="K126" s="36"/>
      <c r="L126" s="36"/>
      <c r="M126" s="36"/>
      <c r="N126" s="36"/>
      <c r="O126" s="29"/>
      <c r="P126" s="36"/>
      <c r="Q126" s="29"/>
      <c r="R126" s="36"/>
      <c r="S126" s="36"/>
      <c r="T126" s="36"/>
      <c r="U126" s="36"/>
      <c r="V126" s="36"/>
      <c r="W126" s="36"/>
      <c r="X126" s="36"/>
      <c r="Y126" s="29"/>
      <c r="Z126" s="36"/>
      <c r="AA126" s="66"/>
      <c r="AB126" s="36"/>
      <c r="AC126" s="36"/>
      <c r="AD126" s="36"/>
      <c r="AE126" s="36"/>
      <c r="AF126" s="36"/>
      <c r="AG126" s="36"/>
      <c r="AH126" s="29"/>
      <c r="AI126" s="36"/>
      <c r="AJ126" s="29"/>
      <c r="AK126" s="36"/>
      <c r="AL126" s="36"/>
      <c r="AM126" s="36"/>
      <c r="AN126" s="29"/>
      <c r="AO126" s="36"/>
      <c r="AP126" s="29"/>
      <c r="AQ126" s="36"/>
      <c r="AR126" s="29"/>
      <c r="AS126" s="36"/>
      <c r="AT126" s="36"/>
      <c r="AU126" s="36"/>
      <c r="AV126" s="29"/>
      <c r="AW126" s="36"/>
      <c r="AX126" s="36"/>
      <c r="AY126" s="36"/>
      <c r="AZ126" s="29"/>
      <c r="BA126" s="36"/>
      <c r="BB126" s="36"/>
      <c r="BC126" s="36"/>
      <c r="BD126" s="36"/>
      <c r="BE126" s="36"/>
      <c r="BF126" s="36"/>
      <c r="BG126" s="36"/>
      <c r="BH126" s="36"/>
      <c r="BI126" s="36"/>
      <c r="BJ126" s="29"/>
      <c r="BK126" s="36"/>
      <c r="BL126" s="29"/>
      <c r="BM126" s="36"/>
      <c r="BN126" s="36"/>
      <c r="BO126" s="36"/>
      <c r="BP126" s="29"/>
      <c r="BQ126" s="36"/>
      <c r="BR126" s="29"/>
      <c r="BS126" s="36"/>
      <c r="BT126" s="36"/>
      <c r="BU126" s="36"/>
      <c r="BV126" s="36"/>
    </row>
    <row r="127" spans="1:75" x14ac:dyDescent="0.25">
      <c r="A127" s="16">
        <v>125</v>
      </c>
      <c r="B127" s="16">
        <v>1</v>
      </c>
      <c r="C127" s="31" t="s">
        <v>590</v>
      </c>
      <c r="D127" s="40">
        <f>июль!D127-август!E127</f>
        <v>-1338.1197975729474</v>
      </c>
      <c r="E127" s="40">
        <f t="shared" si="1"/>
        <v>0</v>
      </c>
      <c r="F127" s="36"/>
      <c r="G127" s="36"/>
      <c r="H127" s="36"/>
      <c r="I127" s="27"/>
      <c r="J127" s="36"/>
      <c r="K127" s="36"/>
      <c r="L127" s="36"/>
      <c r="M127" s="36"/>
      <c r="N127" s="36"/>
      <c r="O127" s="29"/>
      <c r="P127" s="36"/>
      <c r="Q127" s="29"/>
      <c r="R127" s="36"/>
      <c r="S127" s="36"/>
      <c r="T127" s="36"/>
      <c r="U127" s="36"/>
      <c r="V127" s="36"/>
      <c r="W127" s="36"/>
      <c r="X127" s="36"/>
      <c r="Y127" s="29"/>
      <c r="Z127" s="36"/>
      <c r="AA127" s="66"/>
      <c r="AB127" s="36"/>
      <c r="AC127" s="36"/>
      <c r="AD127" s="36"/>
      <c r="AE127" s="36"/>
      <c r="AF127" s="36"/>
      <c r="AG127" s="36"/>
      <c r="AH127" s="29"/>
      <c r="AI127" s="36"/>
      <c r="AJ127" s="29"/>
      <c r="AK127" s="36"/>
      <c r="AL127" s="36"/>
      <c r="AM127" s="36"/>
      <c r="AN127" s="29"/>
      <c r="AO127" s="36"/>
      <c r="AP127" s="29"/>
      <c r="AQ127" s="36"/>
      <c r="AR127" s="29"/>
      <c r="AS127" s="36"/>
      <c r="AT127" s="36"/>
      <c r="AU127" s="36"/>
      <c r="AV127" s="29"/>
      <c r="AW127" s="36"/>
      <c r="AX127" s="36"/>
      <c r="AY127" s="36"/>
      <c r="AZ127" s="29"/>
      <c r="BA127" s="36"/>
      <c r="BB127" s="36"/>
      <c r="BC127" s="36"/>
      <c r="BD127" s="36"/>
      <c r="BE127" s="36"/>
      <c r="BF127" s="36"/>
      <c r="BG127" s="36"/>
      <c r="BH127" s="36"/>
      <c r="BI127" s="36"/>
      <c r="BJ127" s="29"/>
      <c r="BK127" s="36"/>
      <c r="BL127" s="29"/>
      <c r="BM127" s="36"/>
      <c r="BN127" s="36"/>
      <c r="BO127" s="36"/>
      <c r="BP127" s="29"/>
      <c r="BQ127" s="36"/>
      <c r="BR127" s="29"/>
      <c r="BS127" s="36"/>
      <c r="BT127" s="36"/>
      <c r="BU127" s="36"/>
      <c r="BV127" s="36"/>
    </row>
    <row r="128" spans="1:75" s="86" customFormat="1" x14ac:dyDescent="0.25">
      <c r="A128" s="79">
        <v>126</v>
      </c>
      <c r="B128" s="79">
        <v>1</v>
      </c>
      <c r="C128" s="80" t="s">
        <v>591</v>
      </c>
      <c r="D128" s="81">
        <f>июль!D128-август!E128</f>
        <v>2189.755239333334</v>
      </c>
      <c r="E128" s="81">
        <f t="shared" si="1"/>
        <v>69.873999999999995</v>
      </c>
      <c r="F128" s="82"/>
      <c r="G128" s="82"/>
      <c r="H128" s="82"/>
      <c r="I128" s="83"/>
      <c r="J128" s="82"/>
      <c r="K128" s="82"/>
      <c r="L128" s="82"/>
      <c r="M128" s="82"/>
      <c r="N128" s="82"/>
      <c r="O128" s="84"/>
      <c r="P128" s="82"/>
      <c r="Q128" s="84"/>
      <c r="R128" s="82"/>
      <c r="S128" s="82"/>
      <c r="T128" s="82"/>
      <c r="U128" s="82"/>
      <c r="V128" s="82"/>
      <c r="W128" s="82"/>
      <c r="X128" s="82"/>
      <c r="Y128" s="84"/>
      <c r="Z128" s="82"/>
      <c r="AA128" s="85"/>
      <c r="AB128" s="82"/>
      <c r="AC128" s="82"/>
      <c r="AD128" s="82"/>
      <c r="AE128" s="82"/>
      <c r="AF128" s="82"/>
      <c r="AG128" s="82"/>
      <c r="AH128" s="84">
        <v>4</v>
      </c>
      <c r="AI128" s="82">
        <v>8.43</v>
      </c>
      <c r="AJ128" s="84"/>
      <c r="AK128" s="82"/>
      <c r="AL128" s="82"/>
      <c r="AM128" s="82"/>
      <c r="AN128" s="84"/>
      <c r="AO128" s="82"/>
      <c r="AP128" s="84"/>
      <c r="AQ128" s="82"/>
      <c r="AR128" s="84"/>
      <c r="AS128" s="82"/>
      <c r="AT128" s="82"/>
      <c r="AU128" s="82"/>
      <c r="AV128" s="84"/>
      <c r="AW128" s="82"/>
      <c r="AX128" s="82"/>
      <c r="AY128" s="82"/>
      <c r="AZ128" s="84"/>
      <c r="BA128" s="82"/>
      <c r="BB128" s="82"/>
      <c r="BC128" s="82"/>
      <c r="BD128" s="82"/>
      <c r="BE128" s="82"/>
      <c r="BF128" s="82"/>
      <c r="BG128" s="82"/>
      <c r="BH128" s="82"/>
      <c r="BI128" s="82"/>
      <c r="BJ128" s="84"/>
      <c r="BK128" s="82"/>
      <c r="BL128" s="84"/>
      <c r="BM128" s="82"/>
      <c r="BN128" s="82">
        <v>0.05</v>
      </c>
      <c r="BO128" s="82">
        <v>11.332000000000001</v>
      </c>
      <c r="BP128" s="84">
        <v>24</v>
      </c>
      <c r="BQ128" s="82">
        <v>40.79</v>
      </c>
      <c r="BR128" s="84">
        <v>3</v>
      </c>
      <c r="BS128" s="82">
        <v>7.1239999999999997</v>
      </c>
      <c r="BT128" s="82"/>
      <c r="BU128" s="82"/>
      <c r="BV128" s="82">
        <v>2.198</v>
      </c>
      <c r="BW128" s="86" t="s">
        <v>1180</v>
      </c>
    </row>
    <row r="129" spans="1:75" x14ac:dyDescent="0.25">
      <c r="A129" s="16">
        <v>127</v>
      </c>
      <c r="B129" s="16">
        <v>1</v>
      </c>
      <c r="C129" s="31" t="s">
        <v>940</v>
      </c>
      <c r="D129" s="40">
        <f>июль!D129-август!E129</f>
        <v>-87.175429053140135</v>
      </c>
      <c r="E129" s="40">
        <f t="shared" si="1"/>
        <v>1.175</v>
      </c>
      <c r="F129" s="36"/>
      <c r="G129" s="36"/>
      <c r="H129" s="36"/>
      <c r="I129" s="27"/>
      <c r="J129" s="36"/>
      <c r="K129" s="36"/>
      <c r="L129" s="36"/>
      <c r="M129" s="36"/>
      <c r="N129" s="36"/>
      <c r="O129" s="29"/>
      <c r="P129" s="36"/>
      <c r="Q129" s="29"/>
      <c r="R129" s="36"/>
      <c r="S129" s="36"/>
      <c r="T129" s="36"/>
      <c r="U129" s="36"/>
      <c r="V129" s="36"/>
      <c r="W129" s="36"/>
      <c r="X129" s="36"/>
      <c r="Y129" s="29"/>
      <c r="Z129" s="36"/>
      <c r="AA129" s="66"/>
      <c r="AB129" s="36"/>
      <c r="AC129" s="36"/>
      <c r="AD129" s="36"/>
      <c r="AE129" s="36"/>
      <c r="AF129" s="36"/>
      <c r="AG129" s="36"/>
      <c r="AH129" s="29"/>
      <c r="AI129" s="36"/>
      <c r="AJ129" s="29"/>
      <c r="AK129" s="36"/>
      <c r="AL129" s="36"/>
      <c r="AM129" s="36"/>
      <c r="AN129" s="29"/>
      <c r="AO129" s="36"/>
      <c r="AP129" s="29"/>
      <c r="AQ129" s="36"/>
      <c r="AR129" s="29"/>
      <c r="AS129" s="36"/>
      <c r="AT129" s="36"/>
      <c r="AU129" s="36"/>
      <c r="AV129" s="29"/>
      <c r="AW129" s="36"/>
      <c r="AX129" s="36"/>
      <c r="AY129" s="36"/>
      <c r="AZ129" s="29"/>
      <c r="BA129" s="36"/>
      <c r="BB129" s="36"/>
      <c r="BC129" s="36"/>
      <c r="BD129" s="36"/>
      <c r="BE129" s="36"/>
      <c r="BF129" s="36"/>
      <c r="BG129" s="36"/>
      <c r="BH129" s="36"/>
      <c r="BI129" s="36"/>
      <c r="BJ129" s="29"/>
      <c r="BK129" s="36"/>
      <c r="BL129" s="29"/>
      <c r="BM129" s="36"/>
      <c r="BN129" s="36"/>
      <c r="BO129" s="36"/>
      <c r="BP129" s="29"/>
      <c r="BQ129" s="36"/>
      <c r="BR129" s="29"/>
      <c r="BS129" s="36"/>
      <c r="BT129" s="36"/>
      <c r="BU129" s="36"/>
      <c r="BV129" s="36">
        <v>1.175</v>
      </c>
    </row>
    <row r="130" spans="1:75" x14ac:dyDescent="0.25">
      <c r="A130" s="16">
        <v>128</v>
      </c>
      <c r="B130" s="16">
        <v>1</v>
      </c>
      <c r="C130" s="31" t="s">
        <v>592</v>
      </c>
      <c r="D130" s="40">
        <f>июль!D130-август!E130</f>
        <v>-719.99744768115943</v>
      </c>
      <c r="E130" s="40">
        <f t="shared" si="1"/>
        <v>1.1579999999999999</v>
      </c>
      <c r="F130" s="36"/>
      <c r="G130" s="36"/>
      <c r="H130" s="36"/>
      <c r="I130" s="27"/>
      <c r="J130" s="36"/>
      <c r="K130" s="36"/>
      <c r="L130" s="36"/>
      <c r="M130" s="36"/>
      <c r="N130" s="36"/>
      <c r="O130" s="29"/>
      <c r="P130" s="36"/>
      <c r="Q130" s="29"/>
      <c r="R130" s="36"/>
      <c r="S130" s="36"/>
      <c r="T130" s="36"/>
      <c r="U130" s="36"/>
      <c r="V130" s="36"/>
      <c r="W130" s="36"/>
      <c r="X130" s="36"/>
      <c r="Y130" s="29"/>
      <c r="Z130" s="36"/>
      <c r="AA130" s="66"/>
      <c r="AB130" s="36"/>
      <c r="AC130" s="36"/>
      <c r="AD130" s="36"/>
      <c r="AE130" s="36"/>
      <c r="AF130" s="36"/>
      <c r="AG130" s="36"/>
      <c r="AH130" s="29"/>
      <c r="AI130" s="36"/>
      <c r="AJ130" s="29"/>
      <c r="AK130" s="36"/>
      <c r="AL130" s="36"/>
      <c r="AM130" s="36"/>
      <c r="AN130" s="29"/>
      <c r="AO130" s="36"/>
      <c r="AP130" s="29"/>
      <c r="AQ130" s="36"/>
      <c r="AR130" s="29"/>
      <c r="AS130" s="36"/>
      <c r="AT130" s="36"/>
      <c r="AU130" s="36"/>
      <c r="AV130" s="29"/>
      <c r="AW130" s="36"/>
      <c r="AX130" s="36"/>
      <c r="AY130" s="36"/>
      <c r="AZ130" s="29"/>
      <c r="BA130" s="36"/>
      <c r="BB130" s="36"/>
      <c r="BC130" s="36"/>
      <c r="BD130" s="36"/>
      <c r="BE130" s="36"/>
      <c r="BF130" s="36"/>
      <c r="BG130" s="36"/>
      <c r="BH130" s="36"/>
      <c r="BI130" s="36"/>
      <c r="BJ130" s="29"/>
      <c r="BK130" s="36"/>
      <c r="BL130" s="29"/>
      <c r="BM130" s="36"/>
      <c r="BN130" s="36"/>
      <c r="BO130" s="36"/>
      <c r="BP130" s="29"/>
      <c r="BQ130" s="36"/>
      <c r="BR130" s="29"/>
      <c r="BS130" s="36"/>
      <c r="BT130" s="36"/>
      <c r="BU130" s="36"/>
      <c r="BV130" s="36">
        <v>1.1579999999999999</v>
      </c>
    </row>
    <row r="131" spans="1:75" x14ac:dyDescent="0.25">
      <c r="A131" s="16">
        <v>129</v>
      </c>
      <c r="B131" s="16">
        <v>1</v>
      </c>
      <c r="C131" s="31" t="s">
        <v>593</v>
      </c>
      <c r="D131" s="40">
        <f>июль!D131-август!E131</f>
        <v>122.29409496618359</v>
      </c>
      <c r="E131" s="40">
        <f t="shared" si="1"/>
        <v>0</v>
      </c>
      <c r="F131" s="36"/>
      <c r="G131" s="36"/>
      <c r="H131" s="36"/>
      <c r="I131" s="27"/>
      <c r="J131" s="36"/>
      <c r="K131" s="36"/>
      <c r="L131" s="36"/>
      <c r="M131" s="36"/>
      <c r="N131" s="36"/>
      <c r="O131" s="29"/>
      <c r="P131" s="36"/>
      <c r="Q131" s="29"/>
      <c r="R131" s="36"/>
      <c r="S131" s="36"/>
      <c r="T131" s="36"/>
      <c r="U131" s="36"/>
      <c r="V131" s="36"/>
      <c r="W131" s="36"/>
      <c r="X131" s="36"/>
      <c r="Y131" s="29"/>
      <c r="Z131" s="36"/>
      <c r="AA131" s="66"/>
      <c r="AB131" s="36"/>
      <c r="AC131" s="36"/>
      <c r="AD131" s="36"/>
      <c r="AE131" s="36"/>
      <c r="AF131" s="36"/>
      <c r="AG131" s="36"/>
      <c r="AH131" s="29"/>
      <c r="AI131" s="36"/>
      <c r="AJ131" s="29"/>
      <c r="AK131" s="36"/>
      <c r="AL131" s="36"/>
      <c r="AM131" s="36"/>
      <c r="AN131" s="29"/>
      <c r="AO131" s="36"/>
      <c r="AP131" s="29"/>
      <c r="AQ131" s="36"/>
      <c r="AR131" s="29"/>
      <c r="AS131" s="36"/>
      <c r="AT131" s="36"/>
      <c r="AU131" s="36"/>
      <c r="AV131" s="29"/>
      <c r="AW131" s="36"/>
      <c r="AX131" s="36"/>
      <c r="AY131" s="36"/>
      <c r="AZ131" s="29"/>
      <c r="BA131" s="36"/>
      <c r="BB131" s="36"/>
      <c r="BC131" s="36"/>
      <c r="BD131" s="36"/>
      <c r="BE131" s="36"/>
      <c r="BF131" s="36"/>
      <c r="BG131" s="36"/>
      <c r="BH131" s="36"/>
      <c r="BI131" s="36"/>
      <c r="BJ131" s="29"/>
      <c r="BK131" s="36"/>
      <c r="BL131" s="29"/>
      <c r="BM131" s="36"/>
      <c r="BN131" s="36"/>
      <c r="BO131" s="36"/>
      <c r="BP131" s="29"/>
      <c r="BQ131" s="36"/>
      <c r="BR131" s="29"/>
      <c r="BS131" s="36"/>
      <c r="BT131" s="36"/>
      <c r="BU131" s="36"/>
      <c r="BV131" s="36"/>
    </row>
    <row r="132" spans="1:75" x14ac:dyDescent="0.25">
      <c r="A132" s="16">
        <v>130</v>
      </c>
      <c r="B132" s="16">
        <v>1</v>
      </c>
      <c r="C132" s="31" t="s">
        <v>594</v>
      </c>
      <c r="D132" s="40">
        <f>июль!D132-август!E132</f>
        <v>-55.899317690821306</v>
      </c>
      <c r="E132" s="40">
        <f t="shared" ref="E132:E195" si="2">G132+H132+J132+L132+N132+P132+R132+T132+V132+X132+Z132+AC132+AE132+AG132+AI132+AK132+AM132+AO132+AQ132+AS132+AU132+AW132+AY132+BA132+BC132+BE132+BG132+BI132+BK132+BM132+BO132+BQ132+BS132+BU132+BV132</f>
        <v>0</v>
      </c>
      <c r="F132" s="36"/>
      <c r="G132" s="36"/>
      <c r="H132" s="36"/>
      <c r="I132" s="27"/>
      <c r="J132" s="36"/>
      <c r="K132" s="36"/>
      <c r="L132" s="36"/>
      <c r="M132" s="36"/>
      <c r="N132" s="36"/>
      <c r="O132" s="29"/>
      <c r="P132" s="36"/>
      <c r="Q132" s="29"/>
      <c r="R132" s="36"/>
      <c r="S132" s="36"/>
      <c r="T132" s="36"/>
      <c r="U132" s="36"/>
      <c r="V132" s="36"/>
      <c r="W132" s="36"/>
      <c r="X132" s="36"/>
      <c r="Y132" s="29"/>
      <c r="Z132" s="36"/>
      <c r="AA132" s="66"/>
      <c r="AB132" s="36"/>
      <c r="AC132" s="36"/>
      <c r="AD132" s="36"/>
      <c r="AE132" s="36"/>
      <c r="AF132" s="36"/>
      <c r="AG132" s="36"/>
      <c r="AH132" s="29"/>
      <c r="AI132" s="36"/>
      <c r="AJ132" s="29"/>
      <c r="AK132" s="36"/>
      <c r="AL132" s="36"/>
      <c r="AM132" s="36"/>
      <c r="AN132" s="29"/>
      <c r="AO132" s="36"/>
      <c r="AP132" s="29"/>
      <c r="AQ132" s="36"/>
      <c r="AR132" s="29"/>
      <c r="AS132" s="36"/>
      <c r="AT132" s="36"/>
      <c r="AU132" s="36"/>
      <c r="AV132" s="29"/>
      <c r="AW132" s="36"/>
      <c r="AX132" s="36"/>
      <c r="AY132" s="36"/>
      <c r="AZ132" s="29"/>
      <c r="BA132" s="36"/>
      <c r="BB132" s="36"/>
      <c r="BC132" s="36"/>
      <c r="BD132" s="36"/>
      <c r="BE132" s="36"/>
      <c r="BF132" s="36"/>
      <c r="BG132" s="36"/>
      <c r="BH132" s="36"/>
      <c r="BI132" s="36"/>
      <c r="BJ132" s="29"/>
      <c r="BK132" s="36"/>
      <c r="BL132" s="29"/>
      <c r="BM132" s="36"/>
      <c r="BN132" s="36"/>
      <c r="BO132" s="36"/>
      <c r="BP132" s="29"/>
      <c r="BQ132" s="36"/>
      <c r="BR132" s="29"/>
      <c r="BS132" s="36"/>
      <c r="BT132" s="36"/>
      <c r="BU132" s="36"/>
      <c r="BV132" s="36"/>
    </row>
    <row r="133" spans="1:75" s="86" customFormat="1" x14ac:dyDescent="0.25">
      <c r="A133" s="79">
        <v>131</v>
      </c>
      <c r="B133" s="79">
        <v>1</v>
      </c>
      <c r="C133" s="80" t="s">
        <v>595</v>
      </c>
      <c r="D133" s="81">
        <f>июль!D133-август!E133</f>
        <v>256.77584644444431</v>
      </c>
      <c r="E133" s="81">
        <f t="shared" si="2"/>
        <v>4.2060000000000004</v>
      </c>
      <c r="F133" s="82"/>
      <c r="G133" s="82"/>
      <c r="H133" s="82"/>
      <c r="I133" s="83"/>
      <c r="J133" s="82"/>
      <c r="K133" s="82"/>
      <c r="L133" s="82"/>
      <c r="M133" s="82"/>
      <c r="N133" s="82"/>
      <c r="O133" s="84"/>
      <c r="P133" s="82"/>
      <c r="Q133" s="84"/>
      <c r="R133" s="82"/>
      <c r="S133" s="82"/>
      <c r="T133" s="82"/>
      <c r="U133" s="82"/>
      <c r="V133" s="82"/>
      <c r="W133" s="82"/>
      <c r="X133" s="82"/>
      <c r="Y133" s="84"/>
      <c r="Z133" s="82"/>
      <c r="AA133" s="85"/>
      <c r="AB133" s="82"/>
      <c r="AC133" s="82"/>
      <c r="AD133" s="82"/>
      <c r="AE133" s="82"/>
      <c r="AF133" s="82"/>
      <c r="AG133" s="82"/>
      <c r="AH133" s="84"/>
      <c r="AI133" s="82"/>
      <c r="AJ133" s="84"/>
      <c r="AK133" s="82"/>
      <c r="AL133" s="82"/>
      <c r="AM133" s="82"/>
      <c r="AN133" s="84"/>
      <c r="AO133" s="82"/>
      <c r="AP133" s="84"/>
      <c r="AQ133" s="82"/>
      <c r="AR133" s="84"/>
      <c r="AS133" s="82"/>
      <c r="AT133" s="82"/>
      <c r="AU133" s="82"/>
      <c r="AV133" s="84"/>
      <c r="AW133" s="82"/>
      <c r="AX133" s="82"/>
      <c r="AY133" s="82"/>
      <c r="AZ133" s="84"/>
      <c r="BA133" s="82"/>
      <c r="BB133" s="82"/>
      <c r="BC133" s="82"/>
      <c r="BD133" s="82"/>
      <c r="BE133" s="82"/>
      <c r="BF133" s="82"/>
      <c r="BG133" s="82"/>
      <c r="BH133" s="82"/>
      <c r="BI133" s="82"/>
      <c r="BJ133" s="84"/>
      <c r="BK133" s="82"/>
      <c r="BL133" s="84"/>
      <c r="BM133" s="82"/>
      <c r="BN133" s="82"/>
      <c r="BO133" s="82"/>
      <c r="BP133" s="84">
        <v>1</v>
      </c>
      <c r="BQ133" s="82">
        <v>4.2060000000000004</v>
      </c>
      <c r="BR133" s="84"/>
      <c r="BS133" s="82"/>
      <c r="BT133" s="82"/>
      <c r="BU133" s="82"/>
      <c r="BV133" s="82"/>
    </row>
    <row r="134" spans="1:75" x14ac:dyDescent="0.25">
      <c r="A134" s="16">
        <v>132</v>
      </c>
      <c r="B134" s="16">
        <v>1</v>
      </c>
      <c r="C134" s="31" t="s">
        <v>596</v>
      </c>
      <c r="D134" s="40">
        <f>июль!D134-август!E134</f>
        <v>-742.60191706280193</v>
      </c>
      <c r="E134" s="40">
        <f t="shared" si="2"/>
        <v>0</v>
      </c>
      <c r="F134" s="36"/>
      <c r="G134" s="36"/>
      <c r="H134" s="36"/>
      <c r="I134" s="27"/>
      <c r="J134" s="36"/>
      <c r="K134" s="36"/>
      <c r="L134" s="36"/>
      <c r="M134" s="36"/>
      <c r="N134" s="36"/>
      <c r="O134" s="29"/>
      <c r="P134" s="36"/>
      <c r="Q134" s="29"/>
      <c r="R134" s="36"/>
      <c r="S134" s="36"/>
      <c r="T134" s="36"/>
      <c r="U134" s="36"/>
      <c r="V134" s="36"/>
      <c r="W134" s="36"/>
      <c r="X134" s="36"/>
      <c r="Y134" s="29"/>
      <c r="Z134" s="36"/>
      <c r="AA134" s="66"/>
      <c r="AB134" s="36"/>
      <c r="AC134" s="36"/>
      <c r="AD134" s="36"/>
      <c r="AE134" s="36"/>
      <c r="AF134" s="36"/>
      <c r="AG134" s="36"/>
      <c r="AH134" s="29"/>
      <c r="AI134" s="36"/>
      <c r="AJ134" s="29"/>
      <c r="AK134" s="36"/>
      <c r="AL134" s="36"/>
      <c r="AM134" s="36"/>
      <c r="AN134" s="29"/>
      <c r="AO134" s="36"/>
      <c r="AP134" s="29"/>
      <c r="AQ134" s="36"/>
      <c r="AR134" s="29"/>
      <c r="AS134" s="36"/>
      <c r="AT134" s="36"/>
      <c r="AU134" s="36"/>
      <c r="AV134" s="29"/>
      <c r="AW134" s="36"/>
      <c r="AX134" s="36"/>
      <c r="AY134" s="36"/>
      <c r="AZ134" s="29"/>
      <c r="BA134" s="36"/>
      <c r="BB134" s="36"/>
      <c r="BC134" s="36"/>
      <c r="BD134" s="36"/>
      <c r="BE134" s="36"/>
      <c r="BF134" s="36"/>
      <c r="BG134" s="36"/>
      <c r="BH134" s="36"/>
      <c r="BI134" s="36"/>
      <c r="BJ134" s="29"/>
      <c r="BK134" s="36"/>
      <c r="BL134" s="29"/>
      <c r="BM134" s="36"/>
      <c r="BN134" s="36"/>
      <c r="BO134" s="36"/>
      <c r="BP134" s="29"/>
      <c r="BQ134" s="36"/>
      <c r="BR134" s="29"/>
      <c r="BS134" s="36"/>
      <c r="BT134" s="36"/>
      <c r="BU134" s="36"/>
      <c r="BV134" s="36"/>
    </row>
    <row r="135" spans="1:75" s="86" customFormat="1" x14ac:dyDescent="0.25">
      <c r="A135" s="79">
        <v>133</v>
      </c>
      <c r="B135" s="79">
        <v>1</v>
      </c>
      <c r="C135" s="80" t="s">
        <v>597</v>
      </c>
      <c r="D135" s="81">
        <f>июль!D135-август!E135</f>
        <v>-418.69277193236718</v>
      </c>
      <c r="E135" s="81">
        <f t="shared" si="2"/>
        <v>34</v>
      </c>
      <c r="F135" s="82"/>
      <c r="G135" s="82"/>
      <c r="H135" s="82"/>
      <c r="I135" s="83"/>
      <c r="J135" s="82"/>
      <c r="K135" s="82"/>
      <c r="L135" s="82"/>
      <c r="M135" s="82"/>
      <c r="N135" s="82"/>
      <c r="O135" s="84"/>
      <c r="P135" s="82"/>
      <c r="Q135" s="84"/>
      <c r="R135" s="82"/>
      <c r="S135" s="82"/>
      <c r="T135" s="82"/>
      <c r="U135" s="82"/>
      <c r="V135" s="82"/>
      <c r="W135" s="82"/>
      <c r="X135" s="82"/>
      <c r="Y135" s="84"/>
      <c r="Z135" s="82"/>
      <c r="AA135" s="85"/>
      <c r="AB135" s="82"/>
      <c r="AC135" s="82"/>
      <c r="AD135" s="82"/>
      <c r="AE135" s="82"/>
      <c r="AF135" s="82"/>
      <c r="AG135" s="82"/>
      <c r="AH135" s="84"/>
      <c r="AI135" s="82"/>
      <c r="AJ135" s="84"/>
      <c r="AK135" s="82"/>
      <c r="AL135" s="82"/>
      <c r="AM135" s="82"/>
      <c r="AN135" s="84"/>
      <c r="AO135" s="82"/>
      <c r="AP135" s="84">
        <v>1</v>
      </c>
      <c r="AQ135" s="82">
        <v>34</v>
      </c>
      <c r="AR135" s="84"/>
      <c r="AS135" s="82"/>
      <c r="AT135" s="82"/>
      <c r="AU135" s="82"/>
      <c r="AV135" s="84"/>
      <c r="AW135" s="82"/>
      <c r="AX135" s="82"/>
      <c r="AY135" s="82"/>
      <c r="AZ135" s="84"/>
      <c r="BA135" s="82"/>
      <c r="BB135" s="82"/>
      <c r="BC135" s="82"/>
      <c r="BD135" s="82"/>
      <c r="BE135" s="82"/>
      <c r="BF135" s="82"/>
      <c r="BG135" s="82"/>
      <c r="BH135" s="82"/>
      <c r="BI135" s="82"/>
      <c r="BJ135" s="84"/>
      <c r="BK135" s="82"/>
      <c r="BL135" s="84"/>
      <c r="BM135" s="82"/>
      <c r="BN135" s="82"/>
      <c r="BO135" s="82"/>
      <c r="BP135" s="84"/>
      <c r="BQ135" s="82"/>
      <c r="BR135" s="84"/>
      <c r="BS135" s="82"/>
      <c r="BT135" s="82"/>
      <c r="BU135" s="82"/>
      <c r="BV135" s="82"/>
    </row>
    <row r="136" spans="1:75" x14ac:dyDescent="0.25">
      <c r="A136" s="16">
        <v>134</v>
      </c>
      <c r="B136" s="16">
        <v>1</v>
      </c>
      <c r="C136" s="31" t="s">
        <v>598</v>
      </c>
      <c r="D136" s="40">
        <f>июль!D136-август!E136</f>
        <v>-141.01183173913043</v>
      </c>
      <c r="E136" s="40">
        <f t="shared" si="2"/>
        <v>0</v>
      </c>
      <c r="F136" s="36"/>
      <c r="G136" s="36"/>
      <c r="H136" s="36"/>
      <c r="I136" s="27"/>
      <c r="J136" s="36"/>
      <c r="K136" s="36"/>
      <c r="L136" s="36"/>
      <c r="M136" s="36"/>
      <c r="N136" s="36"/>
      <c r="O136" s="29"/>
      <c r="P136" s="36"/>
      <c r="Q136" s="29"/>
      <c r="R136" s="36"/>
      <c r="S136" s="36"/>
      <c r="T136" s="36"/>
      <c r="U136" s="36"/>
      <c r="V136" s="36"/>
      <c r="W136" s="36"/>
      <c r="X136" s="36"/>
      <c r="Y136" s="29"/>
      <c r="Z136" s="36"/>
      <c r="AA136" s="66"/>
      <c r="AB136" s="36"/>
      <c r="AC136" s="36"/>
      <c r="AD136" s="36"/>
      <c r="AE136" s="36"/>
      <c r="AF136" s="36"/>
      <c r="AG136" s="36"/>
      <c r="AH136" s="29"/>
      <c r="AI136" s="36"/>
      <c r="AJ136" s="29"/>
      <c r="AK136" s="36"/>
      <c r="AL136" s="36"/>
      <c r="AM136" s="36"/>
      <c r="AN136" s="29"/>
      <c r="AO136" s="36"/>
      <c r="AP136" s="29"/>
      <c r="AQ136" s="36"/>
      <c r="AR136" s="29"/>
      <c r="AS136" s="36"/>
      <c r="AT136" s="36"/>
      <c r="AU136" s="36"/>
      <c r="AV136" s="29"/>
      <c r="AW136" s="36"/>
      <c r="AX136" s="36"/>
      <c r="AY136" s="36"/>
      <c r="AZ136" s="29"/>
      <c r="BA136" s="36"/>
      <c r="BB136" s="36"/>
      <c r="BC136" s="36"/>
      <c r="BD136" s="36"/>
      <c r="BE136" s="36"/>
      <c r="BF136" s="36"/>
      <c r="BG136" s="36"/>
      <c r="BH136" s="36"/>
      <c r="BI136" s="36"/>
      <c r="BJ136" s="29"/>
      <c r="BK136" s="36"/>
      <c r="BL136" s="29"/>
      <c r="BM136" s="36"/>
      <c r="BN136" s="36"/>
      <c r="BO136" s="36"/>
      <c r="BP136" s="29"/>
      <c r="BQ136" s="36"/>
      <c r="BR136" s="29"/>
      <c r="BS136" s="36"/>
      <c r="BT136" s="36"/>
      <c r="BU136" s="36"/>
      <c r="BV136" s="36"/>
    </row>
    <row r="137" spans="1:75" s="86" customFormat="1" x14ac:dyDescent="0.25">
      <c r="A137" s="79">
        <v>135</v>
      </c>
      <c r="B137" s="79">
        <v>1</v>
      </c>
      <c r="C137" s="80" t="s">
        <v>599</v>
      </c>
      <c r="D137" s="81">
        <f>июль!D137-август!E137</f>
        <v>-1627.5269689951692</v>
      </c>
      <c r="E137" s="81">
        <f t="shared" si="2"/>
        <v>361.88299999999998</v>
      </c>
      <c r="F137" s="82"/>
      <c r="G137" s="82"/>
      <c r="H137" s="82"/>
      <c r="I137" s="83"/>
      <c r="J137" s="82"/>
      <c r="K137" s="82"/>
      <c r="L137" s="82"/>
      <c r="M137" s="82"/>
      <c r="N137" s="82"/>
      <c r="O137" s="84"/>
      <c r="P137" s="82"/>
      <c r="Q137" s="84"/>
      <c r="R137" s="82"/>
      <c r="S137" s="82"/>
      <c r="T137" s="82"/>
      <c r="U137" s="82"/>
      <c r="V137" s="82"/>
      <c r="W137" s="82"/>
      <c r="X137" s="82"/>
      <c r="Y137" s="84"/>
      <c r="Z137" s="82"/>
      <c r="AA137" s="85" t="s">
        <v>1172</v>
      </c>
      <c r="AB137" s="82">
        <v>0.11600000000000001</v>
      </c>
      <c r="AC137" s="82">
        <v>360.79899999999998</v>
      </c>
      <c r="AD137" s="82"/>
      <c r="AE137" s="82"/>
      <c r="AF137" s="82"/>
      <c r="AG137" s="82"/>
      <c r="AH137" s="84"/>
      <c r="AI137" s="82"/>
      <c r="AJ137" s="84"/>
      <c r="AK137" s="82"/>
      <c r="AL137" s="82"/>
      <c r="AM137" s="82"/>
      <c r="AN137" s="84"/>
      <c r="AO137" s="82"/>
      <c r="AP137" s="84"/>
      <c r="AQ137" s="82"/>
      <c r="AR137" s="84"/>
      <c r="AS137" s="82"/>
      <c r="AT137" s="82"/>
      <c r="AU137" s="82"/>
      <c r="AV137" s="84"/>
      <c r="AW137" s="82"/>
      <c r="AX137" s="82"/>
      <c r="AY137" s="82"/>
      <c r="AZ137" s="84"/>
      <c r="BA137" s="82"/>
      <c r="BB137" s="82"/>
      <c r="BC137" s="82"/>
      <c r="BD137" s="82"/>
      <c r="BE137" s="82"/>
      <c r="BF137" s="82"/>
      <c r="BG137" s="82"/>
      <c r="BH137" s="82"/>
      <c r="BI137" s="82"/>
      <c r="BJ137" s="84"/>
      <c r="BK137" s="82"/>
      <c r="BL137" s="84"/>
      <c r="BM137" s="82"/>
      <c r="BN137" s="82"/>
      <c r="BO137" s="82"/>
      <c r="BP137" s="84">
        <v>1</v>
      </c>
      <c r="BQ137" s="82">
        <v>1.0840000000000001</v>
      </c>
      <c r="BR137" s="84"/>
      <c r="BS137" s="82"/>
      <c r="BT137" s="82"/>
      <c r="BU137" s="82"/>
      <c r="BV137" s="82"/>
    </row>
    <row r="138" spans="1:75" s="86" customFormat="1" x14ac:dyDescent="0.25">
      <c r="A138" s="79">
        <v>136</v>
      </c>
      <c r="B138" s="79">
        <v>1</v>
      </c>
      <c r="C138" s="80" t="s">
        <v>600</v>
      </c>
      <c r="D138" s="81">
        <f>июль!D138-август!E138</f>
        <v>-1409.8573616231884</v>
      </c>
      <c r="E138" s="81">
        <f t="shared" si="2"/>
        <v>11.579000000000001</v>
      </c>
      <c r="F138" s="82"/>
      <c r="G138" s="82"/>
      <c r="H138" s="82"/>
      <c r="I138" s="83"/>
      <c r="J138" s="82"/>
      <c r="K138" s="82"/>
      <c r="L138" s="82"/>
      <c r="M138" s="82"/>
      <c r="N138" s="82"/>
      <c r="O138" s="84"/>
      <c r="P138" s="82"/>
      <c r="Q138" s="84"/>
      <c r="R138" s="82"/>
      <c r="S138" s="82"/>
      <c r="T138" s="82"/>
      <c r="U138" s="82"/>
      <c r="V138" s="82"/>
      <c r="W138" s="82"/>
      <c r="X138" s="82"/>
      <c r="Y138" s="84"/>
      <c r="Z138" s="82"/>
      <c r="AA138" s="85"/>
      <c r="AB138" s="82"/>
      <c r="AC138" s="82"/>
      <c r="AD138" s="82"/>
      <c r="AE138" s="82"/>
      <c r="AF138" s="82"/>
      <c r="AG138" s="82"/>
      <c r="AH138" s="84"/>
      <c r="AI138" s="82"/>
      <c r="AJ138" s="84"/>
      <c r="AK138" s="82"/>
      <c r="AL138" s="82"/>
      <c r="AM138" s="82"/>
      <c r="AN138" s="84"/>
      <c r="AO138" s="82"/>
      <c r="AP138" s="84"/>
      <c r="AQ138" s="82"/>
      <c r="AR138" s="84"/>
      <c r="AS138" s="82"/>
      <c r="AT138" s="82"/>
      <c r="AU138" s="82"/>
      <c r="AV138" s="84">
        <v>1</v>
      </c>
      <c r="AW138" s="82">
        <v>11.579000000000001</v>
      </c>
      <c r="AX138" s="82"/>
      <c r="AY138" s="82"/>
      <c r="AZ138" s="84"/>
      <c r="BA138" s="82"/>
      <c r="BB138" s="82"/>
      <c r="BC138" s="82"/>
      <c r="BD138" s="82"/>
      <c r="BE138" s="82"/>
      <c r="BF138" s="82"/>
      <c r="BG138" s="82"/>
      <c r="BH138" s="82"/>
      <c r="BI138" s="82"/>
      <c r="BJ138" s="84"/>
      <c r="BK138" s="82"/>
      <c r="BL138" s="84"/>
      <c r="BM138" s="82"/>
      <c r="BN138" s="82"/>
      <c r="BO138" s="82"/>
      <c r="BP138" s="84"/>
      <c r="BQ138" s="82"/>
      <c r="BR138" s="84"/>
      <c r="BS138" s="82"/>
      <c r="BT138" s="82"/>
      <c r="BU138" s="82"/>
      <c r="BV138" s="82"/>
    </row>
    <row r="139" spans="1:75" s="86" customFormat="1" x14ac:dyDescent="0.25">
      <c r="A139" s="79">
        <v>137</v>
      </c>
      <c r="B139" s="79">
        <v>1</v>
      </c>
      <c r="C139" s="80" t="s">
        <v>601</v>
      </c>
      <c r="D139" s="81">
        <f>июль!D139-август!E139</f>
        <v>-242.91860446376816</v>
      </c>
      <c r="E139" s="81">
        <f t="shared" si="2"/>
        <v>14.266000000000002</v>
      </c>
      <c r="F139" s="82"/>
      <c r="G139" s="82"/>
      <c r="H139" s="82"/>
      <c r="I139" s="83"/>
      <c r="J139" s="82"/>
      <c r="K139" s="82"/>
      <c r="L139" s="82"/>
      <c r="M139" s="82"/>
      <c r="N139" s="82"/>
      <c r="O139" s="84"/>
      <c r="P139" s="82"/>
      <c r="Q139" s="84"/>
      <c r="R139" s="82"/>
      <c r="S139" s="82">
        <v>3.0000000000000001E-3</v>
      </c>
      <c r="T139" s="82">
        <v>4.0529999999999999</v>
      </c>
      <c r="U139" s="82"/>
      <c r="V139" s="82"/>
      <c r="W139" s="82"/>
      <c r="X139" s="82"/>
      <c r="Y139" s="84"/>
      <c r="Z139" s="82"/>
      <c r="AA139" s="85"/>
      <c r="AB139" s="82"/>
      <c r="AC139" s="82"/>
      <c r="AD139" s="82"/>
      <c r="AE139" s="82"/>
      <c r="AF139" s="82"/>
      <c r="AG139" s="82"/>
      <c r="AH139" s="84">
        <v>6</v>
      </c>
      <c r="AI139" s="82">
        <v>7.3719999999999999</v>
      </c>
      <c r="AJ139" s="84"/>
      <c r="AK139" s="82"/>
      <c r="AL139" s="82"/>
      <c r="AM139" s="82"/>
      <c r="AN139" s="84"/>
      <c r="AO139" s="82"/>
      <c r="AP139" s="84"/>
      <c r="AQ139" s="82"/>
      <c r="AR139" s="84"/>
      <c r="AS139" s="82"/>
      <c r="AT139" s="82"/>
      <c r="AU139" s="82"/>
      <c r="AV139" s="84"/>
      <c r="AW139" s="82"/>
      <c r="AX139" s="82"/>
      <c r="AY139" s="82"/>
      <c r="AZ139" s="84"/>
      <c r="BA139" s="82"/>
      <c r="BB139" s="82"/>
      <c r="BC139" s="82"/>
      <c r="BD139" s="82"/>
      <c r="BE139" s="82"/>
      <c r="BF139" s="82"/>
      <c r="BG139" s="82"/>
      <c r="BH139" s="82"/>
      <c r="BI139" s="82"/>
      <c r="BJ139" s="84"/>
      <c r="BK139" s="82"/>
      <c r="BL139" s="84"/>
      <c r="BM139" s="82"/>
      <c r="BN139" s="82"/>
      <c r="BO139" s="82"/>
      <c r="BP139" s="84"/>
      <c r="BQ139" s="82"/>
      <c r="BR139" s="84"/>
      <c r="BS139" s="82"/>
      <c r="BT139" s="82"/>
      <c r="BU139" s="82"/>
      <c r="BV139" s="82">
        <v>2.8410000000000002</v>
      </c>
      <c r="BW139" s="86" t="s">
        <v>1180</v>
      </c>
    </row>
    <row r="140" spans="1:75" x14ac:dyDescent="0.25">
      <c r="A140" s="16">
        <v>138</v>
      </c>
      <c r="B140" s="16">
        <v>3</v>
      </c>
      <c r="C140" s="31" t="s">
        <v>602</v>
      </c>
      <c r="D140" s="40">
        <f>июль!D140-август!E140</f>
        <v>-168.81907159420294</v>
      </c>
      <c r="E140" s="40">
        <f t="shared" si="2"/>
        <v>0</v>
      </c>
      <c r="F140" s="36"/>
      <c r="G140" s="36"/>
      <c r="H140" s="36"/>
      <c r="I140" s="27"/>
      <c r="J140" s="36"/>
      <c r="K140" s="36"/>
      <c r="L140" s="36"/>
      <c r="M140" s="36"/>
      <c r="N140" s="36"/>
      <c r="O140" s="29"/>
      <c r="P140" s="36"/>
      <c r="Q140" s="29"/>
      <c r="R140" s="36"/>
      <c r="S140" s="36"/>
      <c r="T140" s="36"/>
      <c r="U140" s="36"/>
      <c r="V140" s="36"/>
      <c r="W140" s="36"/>
      <c r="X140" s="36"/>
      <c r="Y140" s="29"/>
      <c r="Z140" s="36"/>
      <c r="AA140" s="66"/>
      <c r="AB140" s="36"/>
      <c r="AC140" s="36"/>
      <c r="AD140" s="36"/>
      <c r="AE140" s="36"/>
      <c r="AF140" s="36"/>
      <c r="AG140" s="36"/>
      <c r="AH140" s="29"/>
      <c r="AI140" s="36"/>
      <c r="AJ140" s="29"/>
      <c r="AK140" s="36"/>
      <c r="AL140" s="36"/>
      <c r="AM140" s="36"/>
      <c r="AN140" s="29"/>
      <c r="AO140" s="36"/>
      <c r="AP140" s="29"/>
      <c r="AQ140" s="36"/>
      <c r="AR140" s="29"/>
      <c r="AS140" s="36"/>
      <c r="AT140" s="36"/>
      <c r="AU140" s="36"/>
      <c r="AV140" s="29"/>
      <c r="AW140" s="36"/>
      <c r="AX140" s="36"/>
      <c r="AY140" s="36"/>
      <c r="AZ140" s="29"/>
      <c r="BA140" s="36"/>
      <c r="BB140" s="36"/>
      <c r="BC140" s="36"/>
      <c r="BD140" s="36"/>
      <c r="BE140" s="36"/>
      <c r="BF140" s="36"/>
      <c r="BG140" s="36"/>
      <c r="BH140" s="36"/>
      <c r="BI140" s="36"/>
      <c r="BJ140" s="29"/>
      <c r="BK140" s="36"/>
      <c r="BL140" s="29"/>
      <c r="BM140" s="36"/>
      <c r="BN140" s="36"/>
      <c r="BO140" s="36"/>
      <c r="BP140" s="29"/>
      <c r="BQ140" s="36"/>
      <c r="BR140" s="29"/>
      <c r="BS140" s="36"/>
      <c r="BT140" s="36"/>
      <c r="BU140" s="36"/>
      <c r="BV140" s="36"/>
    </row>
    <row r="141" spans="1:75" x14ac:dyDescent="0.25">
      <c r="A141" s="16">
        <v>139</v>
      </c>
      <c r="B141" s="16">
        <v>3</v>
      </c>
      <c r="C141" s="31" t="s">
        <v>603</v>
      </c>
      <c r="D141" s="40">
        <f>июль!D141-август!E141</f>
        <v>250.21724077294684</v>
      </c>
      <c r="E141" s="40">
        <f t="shared" si="2"/>
        <v>0</v>
      </c>
      <c r="F141" s="36"/>
      <c r="G141" s="36"/>
      <c r="H141" s="36"/>
      <c r="I141" s="27"/>
      <c r="J141" s="36"/>
      <c r="K141" s="36"/>
      <c r="L141" s="36"/>
      <c r="M141" s="36"/>
      <c r="N141" s="36"/>
      <c r="O141" s="29"/>
      <c r="P141" s="36"/>
      <c r="Q141" s="29"/>
      <c r="R141" s="36"/>
      <c r="S141" s="36"/>
      <c r="T141" s="36"/>
      <c r="U141" s="36"/>
      <c r="V141" s="36"/>
      <c r="W141" s="36"/>
      <c r="X141" s="36"/>
      <c r="Y141" s="29"/>
      <c r="Z141" s="36"/>
      <c r="AA141" s="66"/>
      <c r="AB141" s="36"/>
      <c r="AC141" s="36"/>
      <c r="AD141" s="36"/>
      <c r="AE141" s="36"/>
      <c r="AF141" s="36"/>
      <c r="AG141" s="36"/>
      <c r="AH141" s="29"/>
      <c r="AI141" s="36"/>
      <c r="AJ141" s="29"/>
      <c r="AK141" s="36"/>
      <c r="AL141" s="36"/>
      <c r="AM141" s="36"/>
      <c r="AN141" s="29"/>
      <c r="AO141" s="36"/>
      <c r="AP141" s="29"/>
      <c r="AQ141" s="36"/>
      <c r="AR141" s="29"/>
      <c r="AS141" s="36"/>
      <c r="AT141" s="36"/>
      <c r="AU141" s="36"/>
      <c r="AV141" s="29"/>
      <c r="AW141" s="36"/>
      <c r="AX141" s="36"/>
      <c r="AY141" s="36"/>
      <c r="AZ141" s="29"/>
      <c r="BA141" s="36"/>
      <c r="BB141" s="36"/>
      <c r="BC141" s="36"/>
      <c r="BD141" s="36"/>
      <c r="BE141" s="36"/>
      <c r="BF141" s="36"/>
      <c r="BG141" s="36"/>
      <c r="BH141" s="36"/>
      <c r="BI141" s="36"/>
      <c r="BJ141" s="29"/>
      <c r="BK141" s="36"/>
      <c r="BL141" s="29"/>
      <c r="BM141" s="36"/>
      <c r="BN141" s="36"/>
      <c r="BO141" s="36"/>
      <c r="BP141" s="29"/>
      <c r="BQ141" s="36"/>
      <c r="BR141" s="29"/>
      <c r="BS141" s="36"/>
      <c r="BT141" s="36"/>
      <c r="BU141" s="36"/>
      <c r="BV141" s="36"/>
    </row>
    <row r="142" spans="1:75" x14ac:dyDescent="0.25">
      <c r="A142" s="16">
        <v>140</v>
      </c>
      <c r="B142" s="16">
        <v>3</v>
      </c>
      <c r="C142" s="31" t="s">
        <v>604</v>
      </c>
      <c r="D142" s="40">
        <f>июль!D142-август!E142</f>
        <v>406.03620154589368</v>
      </c>
      <c r="E142" s="40">
        <f t="shared" si="2"/>
        <v>0</v>
      </c>
      <c r="F142" s="36"/>
      <c r="G142" s="36"/>
      <c r="H142" s="36"/>
      <c r="I142" s="27"/>
      <c r="J142" s="36"/>
      <c r="K142" s="36"/>
      <c r="L142" s="36"/>
      <c r="M142" s="36"/>
      <c r="N142" s="36"/>
      <c r="O142" s="29"/>
      <c r="P142" s="36"/>
      <c r="Q142" s="29"/>
      <c r="R142" s="36"/>
      <c r="S142" s="36"/>
      <c r="T142" s="36"/>
      <c r="U142" s="36"/>
      <c r="V142" s="36"/>
      <c r="W142" s="36"/>
      <c r="X142" s="36"/>
      <c r="Y142" s="29"/>
      <c r="Z142" s="36"/>
      <c r="AA142" s="66"/>
      <c r="AB142" s="36"/>
      <c r="AC142" s="36"/>
      <c r="AD142" s="36"/>
      <c r="AE142" s="36"/>
      <c r="AF142" s="36"/>
      <c r="AG142" s="36"/>
      <c r="AH142" s="29"/>
      <c r="AI142" s="36"/>
      <c r="AJ142" s="29"/>
      <c r="AK142" s="36"/>
      <c r="AL142" s="36"/>
      <c r="AM142" s="36"/>
      <c r="AN142" s="29"/>
      <c r="AO142" s="36"/>
      <c r="AP142" s="29"/>
      <c r="AQ142" s="36"/>
      <c r="AR142" s="29"/>
      <c r="AS142" s="36"/>
      <c r="AT142" s="36"/>
      <c r="AU142" s="36"/>
      <c r="AV142" s="29"/>
      <c r="AW142" s="36"/>
      <c r="AX142" s="36"/>
      <c r="AY142" s="36"/>
      <c r="AZ142" s="29"/>
      <c r="BA142" s="36"/>
      <c r="BB142" s="36"/>
      <c r="BC142" s="36"/>
      <c r="BD142" s="36"/>
      <c r="BE142" s="36"/>
      <c r="BF142" s="36"/>
      <c r="BG142" s="36"/>
      <c r="BH142" s="36"/>
      <c r="BI142" s="36"/>
      <c r="BJ142" s="29"/>
      <c r="BK142" s="36"/>
      <c r="BL142" s="29"/>
      <c r="BM142" s="36"/>
      <c r="BN142" s="36"/>
      <c r="BO142" s="36"/>
      <c r="BP142" s="29"/>
      <c r="BQ142" s="36"/>
      <c r="BR142" s="29"/>
      <c r="BS142" s="36"/>
      <c r="BT142" s="36"/>
      <c r="BU142" s="36"/>
      <c r="BV142" s="36"/>
    </row>
    <row r="143" spans="1:75" s="86" customFormat="1" x14ac:dyDescent="0.25">
      <c r="A143" s="79">
        <v>141</v>
      </c>
      <c r="B143" s="79">
        <v>3</v>
      </c>
      <c r="C143" s="80" t="s">
        <v>605</v>
      </c>
      <c r="D143" s="81">
        <f>июль!D143-август!E143</f>
        <v>-669.2730364541062</v>
      </c>
      <c r="E143" s="81">
        <f t="shared" si="2"/>
        <v>13.074</v>
      </c>
      <c r="F143" s="82"/>
      <c r="G143" s="82"/>
      <c r="H143" s="82"/>
      <c r="I143" s="83"/>
      <c r="J143" s="82"/>
      <c r="K143" s="82"/>
      <c r="L143" s="82"/>
      <c r="M143" s="82"/>
      <c r="N143" s="82"/>
      <c r="O143" s="84"/>
      <c r="P143" s="82"/>
      <c r="Q143" s="84"/>
      <c r="R143" s="82"/>
      <c r="S143" s="82"/>
      <c r="T143" s="82"/>
      <c r="U143" s="82"/>
      <c r="V143" s="82"/>
      <c r="W143" s="82"/>
      <c r="X143" s="82"/>
      <c r="Y143" s="84"/>
      <c r="Z143" s="82"/>
      <c r="AA143" s="85"/>
      <c r="AB143" s="82"/>
      <c r="AC143" s="82"/>
      <c r="AD143" s="82"/>
      <c r="AE143" s="82"/>
      <c r="AF143" s="82"/>
      <c r="AG143" s="82"/>
      <c r="AH143" s="84">
        <v>2</v>
      </c>
      <c r="AI143" s="82">
        <v>2.34</v>
      </c>
      <c r="AJ143" s="84"/>
      <c r="AK143" s="82"/>
      <c r="AL143" s="82"/>
      <c r="AM143" s="82"/>
      <c r="AN143" s="84"/>
      <c r="AO143" s="82"/>
      <c r="AP143" s="84"/>
      <c r="AQ143" s="82"/>
      <c r="AR143" s="84"/>
      <c r="AS143" s="82"/>
      <c r="AT143" s="82"/>
      <c r="AU143" s="82"/>
      <c r="AV143" s="84"/>
      <c r="AW143" s="82"/>
      <c r="AX143" s="82"/>
      <c r="AY143" s="82"/>
      <c r="AZ143" s="84"/>
      <c r="BA143" s="82"/>
      <c r="BB143" s="82"/>
      <c r="BC143" s="82"/>
      <c r="BD143" s="82"/>
      <c r="BE143" s="82"/>
      <c r="BF143" s="82"/>
      <c r="BG143" s="82"/>
      <c r="BH143" s="82"/>
      <c r="BI143" s="82"/>
      <c r="BJ143" s="84"/>
      <c r="BK143" s="82"/>
      <c r="BL143" s="84"/>
      <c r="BM143" s="82"/>
      <c r="BN143" s="82"/>
      <c r="BO143" s="82"/>
      <c r="BP143" s="84"/>
      <c r="BQ143" s="82"/>
      <c r="BR143" s="84"/>
      <c r="BS143" s="82"/>
      <c r="BT143" s="82"/>
      <c r="BU143" s="82"/>
      <c r="BV143" s="82">
        <v>10.734</v>
      </c>
      <c r="BW143" s="86" t="s">
        <v>1181</v>
      </c>
    </row>
    <row r="144" spans="1:75" x14ac:dyDescent="0.25">
      <c r="A144" s="16">
        <v>142</v>
      </c>
      <c r="B144" s="16">
        <v>3</v>
      </c>
      <c r="C144" s="31" t="s">
        <v>606</v>
      </c>
      <c r="D144" s="40">
        <f>июль!D144-август!E144</f>
        <v>110.29150684057973</v>
      </c>
      <c r="E144" s="40">
        <f t="shared" si="2"/>
        <v>0</v>
      </c>
      <c r="F144" s="36"/>
      <c r="G144" s="36"/>
      <c r="H144" s="36"/>
      <c r="I144" s="27"/>
      <c r="J144" s="36"/>
      <c r="K144" s="36"/>
      <c r="L144" s="36"/>
      <c r="M144" s="36"/>
      <c r="N144" s="36"/>
      <c r="O144" s="29"/>
      <c r="P144" s="36"/>
      <c r="Q144" s="29"/>
      <c r="R144" s="36"/>
      <c r="S144" s="36"/>
      <c r="T144" s="36"/>
      <c r="U144" s="36"/>
      <c r="V144" s="36"/>
      <c r="W144" s="36"/>
      <c r="X144" s="36"/>
      <c r="Y144" s="29"/>
      <c r="Z144" s="36"/>
      <c r="AA144" s="66"/>
      <c r="AB144" s="36"/>
      <c r="AC144" s="36"/>
      <c r="AD144" s="36"/>
      <c r="AE144" s="36"/>
      <c r="AF144" s="36"/>
      <c r="AG144" s="36"/>
      <c r="AH144" s="29"/>
      <c r="AI144" s="36"/>
      <c r="AJ144" s="29"/>
      <c r="AK144" s="36"/>
      <c r="AL144" s="36"/>
      <c r="AM144" s="36"/>
      <c r="AN144" s="29"/>
      <c r="AO144" s="36"/>
      <c r="AP144" s="29"/>
      <c r="AQ144" s="36"/>
      <c r="AR144" s="29"/>
      <c r="AS144" s="36"/>
      <c r="AT144" s="36"/>
      <c r="AU144" s="36"/>
      <c r="AV144" s="29"/>
      <c r="AW144" s="36"/>
      <c r="AX144" s="36"/>
      <c r="AY144" s="36"/>
      <c r="AZ144" s="29"/>
      <c r="BA144" s="36"/>
      <c r="BB144" s="36"/>
      <c r="BC144" s="36"/>
      <c r="BD144" s="36"/>
      <c r="BE144" s="36"/>
      <c r="BF144" s="36"/>
      <c r="BG144" s="36"/>
      <c r="BH144" s="36"/>
      <c r="BI144" s="36"/>
      <c r="BJ144" s="29"/>
      <c r="BK144" s="36"/>
      <c r="BL144" s="29"/>
      <c r="BM144" s="36"/>
      <c r="BN144" s="36"/>
      <c r="BO144" s="36"/>
      <c r="BP144" s="29"/>
      <c r="BQ144" s="36"/>
      <c r="BR144" s="29"/>
      <c r="BS144" s="36"/>
      <c r="BT144" s="36"/>
      <c r="BU144" s="36"/>
      <c r="BV144" s="36"/>
    </row>
    <row r="145" spans="1:74" x14ac:dyDescent="0.25">
      <c r="A145" s="16">
        <v>143</v>
      </c>
      <c r="B145" s="16">
        <v>3</v>
      </c>
      <c r="C145" s="31" t="s">
        <v>943</v>
      </c>
      <c r="D145" s="40">
        <f>июль!D145-август!E145</f>
        <v>443.35985657971014</v>
      </c>
      <c r="E145" s="40">
        <f t="shared" si="2"/>
        <v>0</v>
      </c>
      <c r="F145" s="36"/>
      <c r="G145" s="36"/>
      <c r="H145" s="36"/>
      <c r="I145" s="27"/>
      <c r="J145" s="36"/>
      <c r="K145" s="36"/>
      <c r="L145" s="36"/>
      <c r="M145" s="36"/>
      <c r="N145" s="36"/>
      <c r="O145" s="29"/>
      <c r="P145" s="36"/>
      <c r="Q145" s="29"/>
      <c r="R145" s="36"/>
      <c r="S145" s="36"/>
      <c r="T145" s="36"/>
      <c r="U145" s="36"/>
      <c r="V145" s="36"/>
      <c r="W145" s="36"/>
      <c r="X145" s="36"/>
      <c r="Y145" s="29"/>
      <c r="Z145" s="36"/>
      <c r="AA145" s="66"/>
      <c r="AB145" s="36"/>
      <c r="AC145" s="36"/>
      <c r="AD145" s="36"/>
      <c r="AE145" s="36"/>
      <c r="AF145" s="36"/>
      <c r="AG145" s="36"/>
      <c r="AH145" s="29"/>
      <c r="AI145" s="36"/>
      <c r="AJ145" s="29"/>
      <c r="AK145" s="36"/>
      <c r="AL145" s="36"/>
      <c r="AM145" s="36"/>
      <c r="AN145" s="29"/>
      <c r="AO145" s="36"/>
      <c r="AP145" s="29"/>
      <c r="AQ145" s="36"/>
      <c r="AR145" s="29"/>
      <c r="AS145" s="36"/>
      <c r="AT145" s="36"/>
      <c r="AU145" s="36"/>
      <c r="AV145" s="29"/>
      <c r="AW145" s="36"/>
      <c r="AX145" s="36"/>
      <c r="AY145" s="36"/>
      <c r="AZ145" s="29"/>
      <c r="BA145" s="36"/>
      <c r="BB145" s="36"/>
      <c r="BC145" s="36"/>
      <c r="BD145" s="36"/>
      <c r="BE145" s="36"/>
      <c r="BF145" s="36"/>
      <c r="BG145" s="36"/>
      <c r="BH145" s="36"/>
      <c r="BI145" s="36"/>
      <c r="BJ145" s="29"/>
      <c r="BK145" s="36"/>
      <c r="BL145" s="29"/>
      <c r="BM145" s="36"/>
      <c r="BN145" s="36"/>
      <c r="BO145" s="36"/>
      <c r="BP145" s="29"/>
      <c r="BQ145" s="36"/>
      <c r="BR145" s="29"/>
      <c r="BS145" s="36"/>
      <c r="BT145" s="36"/>
      <c r="BU145" s="36"/>
      <c r="BV145" s="36"/>
    </row>
    <row r="146" spans="1:74" s="86" customFormat="1" x14ac:dyDescent="0.25">
      <c r="A146" s="79">
        <v>144</v>
      </c>
      <c r="B146" s="79">
        <v>3</v>
      </c>
      <c r="C146" s="80" t="s">
        <v>607</v>
      </c>
      <c r="D146" s="81">
        <f>июль!D146-август!E146</f>
        <v>293.78355400966177</v>
      </c>
      <c r="E146" s="81">
        <f t="shared" si="2"/>
        <v>30.593</v>
      </c>
      <c r="F146" s="82"/>
      <c r="G146" s="82"/>
      <c r="H146" s="82"/>
      <c r="I146" s="83"/>
      <c r="J146" s="82"/>
      <c r="K146" s="82"/>
      <c r="L146" s="82"/>
      <c r="M146" s="82"/>
      <c r="N146" s="82"/>
      <c r="O146" s="84"/>
      <c r="P146" s="82"/>
      <c r="Q146" s="84"/>
      <c r="R146" s="82"/>
      <c r="S146" s="82"/>
      <c r="T146" s="82"/>
      <c r="U146" s="82">
        <v>1.2999999999999999E-2</v>
      </c>
      <c r="V146" s="82">
        <v>30.593</v>
      </c>
      <c r="W146" s="82"/>
      <c r="X146" s="82"/>
      <c r="Y146" s="84"/>
      <c r="Z146" s="82"/>
      <c r="AA146" s="85"/>
      <c r="AB146" s="82"/>
      <c r="AC146" s="82"/>
      <c r="AD146" s="82"/>
      <c r="AE146" s="82"/>
      <c r="AF146" s="82"/>
      <c r="AG146" s="82"/>
      <c r="AH146" s="84"/>
      <c r="AI146" s="82"/>
      <c r="AJ146" s="84"/>
      <c r="AK146" s="82"/>
      <c r="AL146" s="82"/>
      <c r="AM146" s="82"/>
      <c r="AN146" s="84"/>
      <c r="AO146" s="82"/>
      <c r="AP146" s="84"/>
      <c r="AQ146" s="82"/>
      <c r="AR146" s="84"/>
      <c r="AS146" s="82"/>
      <c r="AT146" s="82"/>
      <c r="AU146" s="82"/>
      <c r="AV146" s="84"/>
      <c r="AW146" s="82"/>
      <c r="AX146" s="82"/>
      <c r="AY146" s="82"/>
      <c r="AZ146" s="84"/>
      <c r="BA146" s="82"/>
      <c r="BB146" s="82"/>
      <c r="BC146" s="82"/>
      <c r="BD146" s="82"/>
      <c r="BE146" s="82"/>
      <c r="BF146" s="82"/>
      <c r="BG146" s="82"/>
      <c r="BH146" s="82"/>
      <c r="BI146" s="82"/>
      <c r="BJ146" s="84"/>
      <c r="BK146" s="82"/>
      <c r="BL146" s="84"/>
      <c r="BM146" s="82"/>
      <c r="BN146" s="82"/>
      <c r="BO146" s="82"/>
      <c r="BP146" s="84"/>
      <c r="BQ146" s="82"/>
      <c r="BR146" s="84"/>
      <c r="BS146" s="82"/>
      <c r="BT146" s="82"/>
      <c r="BU146" s="82"/>
      <c r="BV146" s="82"/>
    </row>
    <row r="147" spans="1:74" x14ac:dyDescent="0.25">
      <c r="A147" s="16">
        <v>145</v>
      </c>
      <c r="B147" s="16">
        <v>3</v>
      </c>
      <c r="C147" s="31" t="s">
        <v>941</v>
      </c>
      <c r="D147" s="40">
        <f>июль!D147-август!E147</f>
        <v>88.24017204830902</v>
      </c>
      <c r="E147" s="40">
        <f t="shared" si="2"/>
        <v>0</v>
      </c>
      <c r="F147" s="36"/>
      <c r="G147" s="36"/>
      <c r="H147" s="36"/>
      <c r="I147" s="27"/>
      <c r="J147" s="36"/>
      <c r="K147" s="36"/>
      <c r="L147" s="36"/>
      <c r="M147" s="36"/>
      <c r="N147" s="36"/>
      <c r="O147" s="29"/>
      <c r="P147" s="36"/>
      <c r="Q147" s="29"/>
      <c r="R147" s="36"/>
      <c r="S147" s="36"/>
      <c r="T147" s="36"/>
      <c r="U147" s="36"/>
      <c r="V147" s="36"/>
      <c r="W147" s="36"/>
      <c r="X147" s="36"/>
      <c r="Y147" s="29"/>
      <c r="Z147" s="36"/>
      <c r="AA147" s="66"/>
      <c r="AB147" s="36"/>
      <c r="AC147" s="36"/>
      <c r="AD147" s="36"/>
      <c r="AE147" s="36"/>
      <c r="AF147" s="36"/>
      <c r="AG147" s="36"/>
      <c r="AH147" s="29"/>
      <c r="AI147" s="36"/>
      <c r="AJ147" s="29"/>
      <c r="AK147" s="36"/>
      <c r="AL147" s="36"/>
      <c r="AM147" s="36"/>
      <c r="AN147" s="29"/>
      <c r="AO147" s="36"/>
      <c r="AP147" s="29"/>
      <c r="AQ147" s="36"/>
      <c r="AR147" s="29"/>
      <c r="AS147" s="36"/>
      <c r="AT147" s="36"/>
      <c r="AU147" s="36"/>
      <c r="AV147" s="29"/>
      <c r="AW147" s="36"/>
      <c r="AX147" s="36"/>
      <c r="AY147" s="36"/>
      <c r="AZ147" s="29"/>
      <c r="BA147" s="36"/>
      <c r="BB147" s="36"/>
      <c r="BC147" s="36"/>
      <c r="BD147" s="36"/>
      <c r="BE147" s="36"/>
      <c r="BF147" s="36"/>
      <c r="BG147" s="36"/>
      <c r="BH147" s="36"/>
      <c r="BI147" s="36"/>
      <c r="BJ147" s="29"/>
      <c r="BK147" s="36"/>
      <c r="BL147" s="29"/>
      <c r="BM147" s="36"/>
      <c r="BN147" s="36"/>
      <c r="BO147" s="36"/>
      <c r="BP147" s="29"/>
      <c r="BQ147" s="36"/>
      <c r="BR147" s="29"/>
      <c r="BS147" s="36"/>
      <c r="BT147" s="36"/>
      <c r="BU147" s="36"/>
      <c r="BV147" s="36"/>
    </row>
    <row r="148" spans="1:74" x14ac:dyDescent="0.25">
      <c r="A148" s="16">
        <v>146</v>
      </c>
      <c r="B148" s="16">
        <v>2</v>
      </c>
      <c r="C148" s="31" t="s">
        <v>608</v>
      </c>
      <c r="D148" s="40">
        <f>июль!D148-август!E148</f>
        <v>633.69964434782605</v>
      </c>
      <c r="E148" s="40">
        <f t="shared" si="2"/>
        <v>0</v>
      </c>
      <c r="F148" s="36"/>
      <c r="G148" s="36"/>
      <c r="H148" s="36"/>
      <c r="I148" s="27"/>
      <c r="J148" s="36"/>
      <c r="K148" s="36"/>
      <c r="L148" s="36"/>
      <c r="M148" s="36"/>
      <c r="N148" s="36"/>
      <c r="O148" s="29"/>
      <c r="P148" s="36"/>
      <c r="Q148" s="29"/>
      <c r="R148" s="36"/>
      <c r="S148" s="36"/>
      <c r="T148" s="36"/>
      <c r="U148" s="36"/>
      <c r="V148" s="36"/>
      <c r="W148" s="36"/>
      <c r="X148" s="36"/>
      <c r="Y148" s="29"/>
      <c r="Z148" s="36"/>
      <c r="AA148" s="66"/>
      <c r="AB148" s="36"/>
      <c r="AC148" s="36"/>
      <c r="AD148" s="36"/>
      <c r="AE148" s="36"/>
      <c r="AF148" s="36"/>
      <c r="AG148" s="36"/>
      <c r="AH148" s="29"/>
      <c r="AI148" s="36"/>
      <c r="AJ148" s="29"/>
      <c r="AK148" s="36"/>
      <c r="AL148" s="36"/>
      <c r="AM148" s="36"/>
      <c r="AN148" s="29"/>
      <c r="AO148" s="36"/>
      <c r="AP148" s="29"/>
      <c r="AQ148" s="36"/>
      <c r="AR148" s="29"/>
      <c r="AS148" s="36"/>
      <c r="AT148" s="36"/>
      <c r="AU148" s="36"/>
      <c r="AV148" s="29"/>
      <c r="AW148" s="36"/>
      <c r="AX148" s="36"/>
      <c r="AY148" s="36"/>
      <c r="AZ148" s="29"/>
      <c r="BA148" s="36"/>
      <c r="BB148" s="36"/>
      <c r="BC148" s="36"/>
      <c r="BD148" s="36"/>
      <c r="BE148" s="36"/>
      <c r="BF148" s="36"/>
      <c r="BG148" s="36"/>
      <c r="BH148" s="36"/>
      <c r="BI148" s="36"/>
      <c r="BJ148" s="29"/>
      <c r="BK148" s="36"/>
      <c r="BL148" s="29"/>
      <c r="BM148" s="36"/>
      <c r="BN148" s="36"/>
      <c r="BO148" s="36"/>
      <c r="BP148" s="29"/>
      <c r="BQ148" s="36"/>
      <c r="BR148" s="29"/>
      <c r="BS148" s="36"/>
      <c r="BT148" s="36"/>
      <c r="BU148" s="36"/>
      <c r="BV148" s="36"/>
    </row>
    <row r="149" spans="1:74" x14ac:dyDescent="0.25">
      <c r="A149" s="16">
        <v>147</v>
      </c>
      <c r="B149" s="16">
        <v>2</v>
      </c>
      <c r="C149" s="31" t="s">
        <v>609</v>
      </c>
      <c r="D149" s="40">
        <f>июль!D149-август!E149</f>
        <v>852.32178900483075</v>
      </c>
      <c r="E149" s="40">
        <f t="shared" si="2"/>
        <v>0</v>
      </c>
      <c r="F149" s="36"/>
      <c r="G149" s="36"/>
      <c r="H149" s="36"/>
      <c r="I149" s="27"/>
      <c r="J149" s="36"/>
      <c r="K149" s="36"/>
      <c r="L149" s="36"/>
      <c r="M149" s="36"/>
      <c r="N149" s="36"/>
      <c r="O149" s="29"/>
      <c r="P149" s="36"/>
      <c r="Q149" s="29"/>
      <c r="R149" s="36"/>
      <c r="S149" s="36"/>
      <c r="T149" s="36"/>
      <c r="U149" s="36"/>
      <c r="V149" s="36"/>
      <c r="W149" s="36"/>
      <c r="X149" s="36"/>
      <c r="Y149" s="29"/>
      <c r="Z149" s="36"/>
      <c r="AA149" s="66"/>
      <c r="AB149" s="36"/>
      <c r="AC149" s="36"/>
      <c r="AD149" s="36"/>
      <c r="AE149" s="36"/>
      <c r="AF149" s="36"/>
      <c r="AG149" s="36"/>
      <c r="AH149" s="29"/>
      <c r="AI149" s="36"/>
      <c r="AJ149" s="29"/>
      <c r="AK149" s="36"/>
      <c r="AL149" s="36"/>
      <c r="AM149" s="36"/>
      <c r="AN149" s="29"/>
      <c r="AO149" s="36"/>
      <c r="AP149" s="29"/>
      <c r="AQ149" s="36"/>
      <c r="AR149" s="29"/>
      <c r="AS149" s="36"/>
      <c r="AT149" s="36"/>
      <c r="AU149" s="36"/>
      <c r="AV149" s="29"/>
      <c r="AW149" s="36"/>
      <c r="AX149" s="36"/>
      <c r="AY149" s="36"/>
      <c r="AZ149" s="29"/>
      <c r="BA149" s="36"/>
      <c r="BB149" s="36"/>
      <c r="BC149" s="36"/>
      <c r="BD149" s="36"/>
      <c r="BE149" s="36"/>
      <c r="BF149" s="36"/>
      <c r="BG149" s="36"/>
      <c r="BH149" s="36"/>
      <c r="BI149" s="36"/>
      <c r="BJ149" s="29"/>
      <c r="BK149" s="36"/>
      <c r="BL149" s="29"/>
      <c r="BM149" s="36"/>
      <c r="BN149" s="36"/>
      <c r="BO149" s="36"/>
      <c r="BP149" s="29"/>
      <c r="BQ149" s="36"/>
      <c r="BR149" s="29"/>
      <c r="BS149" s="36"/>
      <c r="BT149" s="36"/>
      <c r="BU149" s="36"/>
      <c r="BV149" s="36"/>
    </row>
    <row r="150" spans="1:74" x14ac:dyDescent="0.25">
      <c r="A150" s="16">
        <v>148</v>
      </c>
      <c r="B150" s="16">
        <v>2</v>
      </c>
      <c r="C150" s="31" t="s">
        <v>610</v>
      </c>
      <c r="D150" s="40">
        <f>июль!D150-август!E150</f>
        <v>-1551.463806483092</v>
      </c>
      <c r="E150" s="40">
        <f t="shared" si="2"/>
        <v>0</v>
      </c>
      <c r="F150" s="36"/>
      <c r="G150" s="36"/>
      <c r="H150" s="36"/>
      <c r="I150" s="27"/>
      <c r="J150" s="36"/>
      <c r="K150" s="36"/>
      <c r="L150" s="36"/>
      <c r="M150" s="36"/>
      <c r="N150" s="36"/>
      <c r="O150" s="29"/>
      <c r="P150" s="36"/>
      <c r="Q150" s="29"/>
      <c r="R150" s="36"/>
      <c r="S150" s="36"/>
      <c r="T150" s="36"/>
      <c r="U150" s="36"/>
      <c r="V150" s="36"/>
      <c r="W150" s="36"/>
      <c r="X150" s="36"/>
      <c r="Y150" s="29"/>
      <c r="Z150" s="36"/>
      <c r="AA150" s="66"/>
      <c r="AB150" s="36"/>
      <c r="AC150" s="36"/>
      <c r="AD150" s="36"/>
      <c r="AE150" s="36"/>
      <c r="AF150" s="36"/>
      <c r="AG150" s="36"/>
      <c r="AH150" s="29"/>
      <c r="AI150" s="36"/>
      <c r="AJ150" s="29"/>
      <c r="AK150" s="36"/>
      <c r="AL150" s="36"/>
      <c r="AM150" s="36"/>
      <c r="AN150" s="29"/>
      <c r="AO150" s="36"/>
      <c r="AP150" s="29"/>
      <c r="AQ150" s="36"/>
      <c r="AR150" s="29"/>
      <c r="AS150" s="36"/>
      <c r="AT150" s="36"/>
      <c r="AU150" s="36"/>
      <c r="AV150" s="29"/>
      <c r="AW150" s="36"/>
      <c r="AX150" s="36"/>
      <c r="AY150" s="36"/>
      <c r="AZ150" s="29"/>
      <c r="BA150" s="36"/>
      <c r="BB150" s="36"/>
      <c r="BC150" s="36"/>
      <c r="BD150" s="36"/>
      <c r="BE150" s="36"/>
      <c r="BF150" s="36"/>
      <c r="BG150" s="36"/>
      <c r="BH150" s="36"/>
      <c r="BI150" s="36"/>
      <c r="BJ150" s="29"/>
      <c r="BK150" s="36"/>
      <c r="BL150" s="29"/>
      <c r="BM150" s="36"/>
      <c r="BN150" s="36"/>
      <c r="BO150" s="36"/>
      <c r="BP150" s="29"/>
      <c r="BQ150" s="36"/>
      <c r="BR150" s="29"/>
      <c r="BS150" s="36"/>
      <c r="BT150" s="36"/>
      <c r="BU150" s="36"/>
      <c r="BV150" s="36"/>
    </row>
    <row r="151" spans="1:74" x14ac:dyDescent="0.25">
      <c r="A151" s="16">
        <v>149</v>
      </c>
      <c r="B151" s="16">
        <v>2</v>
      </c>
      <c r="C151" s="31" t="s">
        <v>611</v>
      </c>
      <c r="D151" s="40">
        <f>июль!D151-август!E151</f>
        <v>-570.12083942995162</v>
      </c>
      <c r="E151" s="40">
        <f t="shared" si="2"/>
        <v>0</v>
      </c>
      <c r="F151" s="36"/>
      <c r="G151" s="36"/>
      <c r="H151" s="36"/>
      <c r="I151" s="27"/>
      <c r="J151" s="36"/>
      <c r="K151" s="36"/>
      <c r="L151" s="36"/>
      <c r="M151" s="36"/>
      <c r="N151" s="36"/>
      <c r="O151" s="29"/>
      <c r="P151" s="36"/>
      <c r="Q151" s="29"/>
      <c r="R151" s="36"/>
      <c r="S151" s="36"/>
      <c r="T151" s="36"/>
      <c r="U151" s="36"/>
      <c r="V151" s="36"/>
      <c r="W151" s="36"/>
      <c r="X151" s="36"/>
      <c r="Y151" s="29"/>
      <c r="Z151" s="36"/>
      <c r="AA151" s="66"/>
      <c r="AB151" s="36"/>
      <c r="AC151" s="36"/>
      <c r="AD151" s="36"/>
      <c r="AE151" s="36"/>
      <c r="AF151" s="36"/>
      <c r="AG151" s="36"/>
      <c r="AH151" s="29"/>
      <c r="AI151" s="36"/>
      <c r="AJ151" s="29"/>
      <c r="AK151" s="36"/>
      <c r="AL151" s="36"/>
      <c r="AM151" s="36"/>
      <c r="AN151" s="29"/>
      <c r="AO151" s="36"/>
      <c r="AP151" s="29"/>
      <c r="AQ151" s="36"/>
      <c r="AR151" s="29"/>
      <c r="AS151" s="36"/>
      <c r="AT151" s="36"/>
      <c r="AU151" s="36"/>
      <c r="AV151" s="29"/>
      <c r="AW151" s="36"/>
      <c r="AX151" s="36"/>
      <c r="AY151" s="36"/>
      <c r="AZ151" s="29"/>
      <c r="BA151" s="36"/>
      <c r="BB151" s="36"/>
      <c r="BC151" s="36"/>
      <c r="BD151" s="36"/>
      <c r="BE151" s="36"/>
      <c r="BF151" s="36"/>
      <c r="BG151" s="36"/>
      <c r="BH151" s="36"/>
      <c r="BI151" s="36"/>
      <c r="BJ151" s="29"/>
      <c r="BK151" s="36"/>
      <c r="BL151" s="29"/>
      <c r="BM151" s="36"/>
      <c r="BN151" s="36"/>
      <c r="BO151" s="36"/>
      <c r="BP151" s="29"/>
      <c r="BQ151" s="36"/>
      <c r="BR151" s="29"/>
      <c r="BS151" s="36"/>
      <c r="BT151" s="36"/>
      <c r="BU151" s="36"/>
      <c r="BV151" s="36"/>
    </row>
    <row r="152" spans="1:74" s="86" customFormat="1" x14ac:dyDescent="0.25">
      <c r="A152" s="79">
        <v>150</v>
      </c>
      <c r="B152" s="79">
        <v>1</v>
      </c>
      <c r="C152" s="80" t="s">
        <v>612</v>
      </c>
      <c r="D152" s="81">
        <f>июль!D152-август!E152</f>
        <v>118.38883625120781</v>
      </c>
      <c r="E152" s="81">
        <f t="shared" si="2"/>
        <v>1.9410000000000001</v>
      </c>
      <c r="F152" s="82"/>
      <c r="G152" s="82"/>
      <c r="H152" s="82"/>
      <c r="I152" s="83"/>
      <c r="J152" s="82"/>
      <c r="K152" s="82"/>
      <c r="L152" s="82"/>
      <c r="M152" s="82"/>
      <c r="N152" s="82"/>
      <c r="O152" s="84"/>
      <c r="P152" s="82"/>
      <c r="Q152" s="84"/>
      <c r="R152" s="82"/>
      <c r="S152" s="82"/>
      <c r="T152" s="82"/>
      <c r="U152" s="82"/>
      <c r="V152" s="82"/>
      <c r="W152" s="82"/>
      <c r="X152" s="82"/>
      <c r="Y152" s="84"/>
      <c r="Z152" s="82"/>
      <c r="AA152" s="85"/>
      <c r="AB152" s="82"/>
      <c r="AC152" s="82"/>
      <c r="AD152" s="82"/>
      <c r="AE152" s="82"/>
      <c r="AF152" s="82"/>
      <c r="AG152" s="82"/>
      <c r="AH152" s="84">
        <v>1</v>
      </c>
      <c r="AI152" s="82">
        <v>1.9410000000000001</v>
      </c>
      <c r="AJ152" s="84"/>
      <c r="AK152" s="82"/>
      <c r="AL152" s="82"/>
      <c r="AM152" s="82"/>
      <c r="AN152" s="84"/>
      <c r="AO152" s="82"/>
      <c r="AP152" s="84"/>
      <c r="AQ152" s="82"/>
      <c r="AR152" s="84"/>
      <c r="AS152" s="82"/>
      <c r="AT152" s="82"/>
      <c r="AU152" s="82"/>
      <c r="AV152" s="84"/>
      <c r="AW152" s="82"/>
      <c r="AX152" s="82"/>
      <c r="AY152" s="82"/>
      <c r="AZ152" s="84"/>
      <c r="BA152" s="82"/>
      <c r="BB152" s="82"/>
      <c r="BC152" s="82"/>
      <c r="BD152" s="82"/>
      <c r="BE152" s="82"/>
      <c r="BF152" s="82"/>
      <c r="BG152" s="82"/>
      <c r="BH152" s="82"/>
      <c r="BI152" s="82"/>
      <c r="BJ152" s="84"/>
      <c r="BK152" s="82"/>
      <c r="BL152" s="84"/>
      <c r="BM152" s="82"/>
      <c r="BN152" s="82"/>
      <c r="BO152" s="82"/>
      <c r="BP152" s="84"/>
      <c r="BQ152" s="82"/>
      <c r="BR152" s="84"/>
      <c r="BS152" s="82"/>
      <c r="BT152" s="82"/>
      <c r="BU152" s="82"/>
      <c r="BV152" s="82"/>
    </row>
    <row r="153" spans="1:74" s="86" customFormat="1" x14ac:dyDescent="0.25">
      <c r="A153" s="79">
        <v>151</v>
      </c>
      <c r="B153" s="79">
        <v>2</v>
      </c>
      <c r="C153" s="80" t="s">
        <v>613</v>
      </c>
      <c r="D153" s="81">
        <f>июль!D153-август!E153</f>
        <v>1229.4701844251208</v>
      </c>
      <c r="E153" s="81">
        <f t="shared" si="2"/>
        <v>2.754</v>
      </c>
      <c r="F153" s="82"/>
      <c r="G153" s="82"/>
      <c r="H153" s="82"/>
      <c r="I153" s="83"/>
      <c r="J153" s="82"/>
      <c r="K153" s="82"/>
      <c r="L153" s="82"/>
      <c r="M153" s="82"/>
      <c r="N153" s="82"/>
      <c r="O153" s="84"/>
      <c r="P153" s="82"/>
      <c r="Q153" s="84"/>
      <c r="R153" s="82"/>
      <c r="S153" s="82"/>
      <c r="T153" s="82"/>
      <c r="U153" s="82"/>
      <c r="V153" s="82"/>
      <c r="W153" s="82"/>
      <c r="X153" s="82"/>
      <c r="Y153" s="84"/>
      <c r="Z153" s="82"/>
      <c r="AA153" s="85"/>
      <c r="AB153" s="82"/>
      <c r="AC153" s="82"/>
      <c r="AD153" s="82"/>
      <c r="AE153" s="82"/>
      <c r="AF153" s="82"/>
      <c r="AG153" s="82"/>
      <c r="AH153" s="84">
        <v>1</v>
      </c>
      <c r="AI153" s="82">
        <v>2.754</v>
      </c>
      <c r="AJ153" s="84"/>
      <c r="AK153" s="82"/>
      <c r="AL153" s="82"/>
      <c r="AM153" s="82"/>
      <c r="AN153" s="84"/>
      <c r="AO153" s="82"/>
      <c r="AP153" s="84"/>
      <c r="AQ153" s="82"/>
      <c r="AR153" s="84"/>
      <c r="AS153" s="82"/>
      <c r="AT153" s="82"/>
      <c r="AU153" s="82"/>
      <c r="AV153" s="84"/>
      <c r="AW153" s="82"/>
      <c r="AX153" s="82"/>
      <c r="AY153" s="82"/>
      <c r="AZ153" s="84"/>
      <c r="BA153" s="82"/>
      <c r="BB153" s="82"/>
      <c r="BC153" s="82"/>
      <c r="BD153" s="82"/>
      <c r="BE153" s="82"/>
      <c r="BF153" s="82"/>
      <c r="BG153" s="82"/>
      <c r="BH153" s="82"/>
      <c r="BI153" s="82"/>
      <c r="BJ153" s="84"/>
      <c r="BK153" s="82"/>
      <c r="BL153" s="84"/>
      <c r="BM153" s="82"/>
      <c r="BN153" s="82"/>
      <c r="BO153" s="82"/>
      <c r="BP153" s="84"/>
      <c r="BQ153" s="82"/>
      <c r="BR153" s="84"/>
      <c r="BS153" s="82"/>
      <c r="BT153" s="82"/>
      <c r="BU153" s="82"/>
      <c r="BV153" s="82"/>
    </row>
    <row r="154" spans="1:74" x14ac:dyDescent="0.25">
      <c r="A154" s="16">
        <v>152</v>
      </c>
      <c r="B154" s="16">
        <v>1</v>
      </c>
      <c r="C154" s="31" t="s">
        <v>614</v>
      </c>
      <c r="D154" s="40">
        <f>июль!D154-август!E154</f>
        <v>423.63402515942028</v>
      </c>
      <c r="E154" s="40">
        <f t="shared" si="2"/>
        <v>0</v>
      </c>
      <c r="F154" s="36"/>
      <c r="G154" s="36"/>
      <c r="H154" s="36"/>
      <c r="I154" s="27"/>
      <c r="J154" s="36"/>
      <c r="K154" s="36"/>
      <c r="L154" s="36"/>
      <c r="M154" s="36"/>
      <c r="N154" s="36"/>
      <c r="O154" s="29"/>
      <c r="P154" s="36"/>
      <c r="Q154" s="29"/>
      <c r="R154" s="36"/>
      <c r="S154" s="36"/>
      <c r="T154" s="36"/>
      <c r="U154" s="36"/>
      <c r="V154" s="36"/>
      <c r="W154" s="36"/>
      <c r="X154" s="36"/>
      <c r="Y154" s="29"/>
      <c r="Z154" s="36"/>
      <c r="AA154" s="66"/>
      <c r="AB154" s="36"/>
      <c r="AC154" s="36"/>
      <c r="AD154" s="36"/>
      <c r="AE154" s="36"/>
      <c r="AF154" s="36"/>
      <c r="AG154" s="36"/>
      <c r="AH154" s="29"/>
      <c r="AI154" s="36"/>
      <c r="AJ154" s="29"/>
      <c r="AK154" s="36"/>
      <c r="AL154" s="36"/>
      <c r="AM154" s="36"/>
      <c r="AN154" s="29"/>
      <c r="AO154" s="36"/>
      <c r="AP154" s="29"/>
      <c r="AQ154" s="36"/>
      <c r="AR154" s="29"/>
      <c r="AS154" s="36"/>
      <c r="AT154" s="36"/>
      <c r="AU154" s="36"/>
      <c r="AV154" s="29"/>
      <c r="AW154" s="36"/>
      <c r="AX154" s="36"/>
      <c r="AY154" s="36"/>
      <c r="AZ154" s="29"/>
      <c r="BA154" s="36"/>
      <c r="BB154" s="36"/>
      <c r="BC154" s="36"/>
      <c r="BD154" s="36"/>
      <c r="BE154" s="36"/>
      <c r="BF154" s="36"/>
      <c r="BG154" s="36"/>
      <c r="BH154" s="36"/>
      <c r="BI154" s="36"/>
      <c r="BJ154" s="29"/>
      <c r="BK154" s="36"/>
      <c r="BL154" s="29"/>
      <c r="BM154" s="36"/>
      <c r="BN154" s="36"/>
      <c r="BO154" s="36"/>
      <c r="BP154" s="29"/>
      <c r="BQ154" s="36"/>
      <c r="BR154" s="29"/>
      <c r="BS154" s="36"/>
      <c r="BT154" s="36"/>
      <c r="BU154" s="36"/>
      <c r="BV154" s="36"/>
    </row>
    <row r="155" spans="1:74" x14ac:dyDescent="0.25">
      <c r="A155" s="16">
        <v>153</v>
      </c>
      <c r="B155" s="16">
        <v>1</v>
      </c>
      <c r="C155" s="31" t="s">
        <v>615</v>
      </c>
      <c r="D155" s="40">
        <f>июль!D155-август!E155</f>
        <v>886.68092749758455</v>
      </c>
      <c r="E155" s="40">
        <f t="shared" si="2"/>
        <v>0</v>
      </c>
      <c r="F155" s="36"/>
      <c r="G155" s="36"/>
      <c r="H155" s="36"/>
      <c r="I155" s="27"/>
      <c r="J155" s="36"/>
      <c r="K155" s="36"/>
      <c r="L155" s="36"/>
      <c r="M155" s="36"/>
      <c r="N155" s="36"/>
      <c r="O155" s="29"/>
      <c r="P155" s="36"/>
      <c r="Q155" s="29"/>
      <c r="R155" s="36"/>
      <c r="S155" s="36"/>
      <c r="T155" s="36"/>
      <c r="U155" s="36"/>
      <c r="V155" s="36"/>
      <c r="W155" s="36"/>
      <c r="X155" s="36"/>
      <c r="Y155" s="29"/>
      <c r="Z155" s="36"/>
      <c r="AA155" s="66"/>
      <c r="AB155" s="36"/>
      <c r="AC155" s="36"/>
      <c r="AD155" s="36"/>
      <c r="AE155" s="36"/>
      <c r="AF155" s="36"/>
      <c r="AG155" s="36"/>
      <c r="AH155" s="29"/>
      <c r="AI155" s="36"/>
      <c r="AJ155" s="29"/>
      <c r="AK155" s="36"/>
      <c r="AL155" s="36"/>
      <c r="AM155" s="36"/>
      <c r="AN155" s="29"/>
      <c r="AO155" s="36"/>
      <c r="AP155" s="29"/>
      <c r="AQ155" s="36"/>
      <c r="AR155" s="29"/>
      <c r="AS155" s="36"/>
      <c r="AT155" s="36"/>
      <c r="AU155" s="36"/>
      <c r="AV155" s="29"/>
      <c r="AW155" s="36"/>
      <c r="AX155" s="36"/>
      <c r="AY155" s="36"/>
      <c r="AZ155" s="29"/>
      <c r="BA155" s="36"/>
      <c r="BB155" s="36"/>
      <c r="BC155" s="36"/>
      <c r="BD155" s="36"/>
      <c r="BE155" s="36"/>
      <c r="BF155" s="36"/>
      <c r="BG155" s="36"/>
      <c r="BH155" s="36"/>
      <c r="BI155" s="36"/>
      <c r="BJ155" s="29"/>
      <c r="BK155" s="36"/>
      <c r="BL155" s="29"/>
      <c r="BM155" s="36"/>
      <c r="BN155" s="36"/>
      <c r="BO155" s="36"/>
      <c r="BP155" s="29"/>
      <c r="BQ155" s="36"/>
      <c r="BR155" s="29"/>
      <c r="BS155" s="36"/>
      <c r="BT155" s="36"/>
      <c r="BU155" s="36"/>
      <c r="BV155" s="36"/>
    </row>
    <row r="156" spans="1:74" x14ac:dyDescent="0.25">
      <c r="A156" s="16">
        <v>154</v>
      </c>
      <c r="B156" s="16">
        <v>1</v>
      </c>
      <c r="C156" s="31" t="s">
        <v>616</v>
      </c>
      <c r="D156" s="40">
        <f>июль!D156-август!E156</f>
        <v>-226.14057435748794</v>
      </c>
      <c r="E156" s="40">
        <f t="shared" si="2"/>
        <v>0</v>
      </c>
      <c r="F156" s="36"/>
      <c r="G156" s="36"/>
      <c r="H156" s="36"/>
      <c r="I156" s="27"/>
      <c r="J156" s="36"/>
      <c r="K156" s="36"/>
      <c r="L156" s="36"/>
      <c r="M156" s="36"/>
      <c r="N156" s="36"/>
      <c r="O156" s="29"/>
      <c r="P156" s="36"/>
      <c r="Q156" s="29"/>
      <c r="R156" s="36"/>
      <c r="S156" s="36"/>
      <c r="T156" s="36"/>
      <c r="U156" s="36"/>
      <c r="V156" s="36"/>
      <c r="W156" s="36"/>
      <c r="X156" s="36"/>
      <c r="Y156" s="29"/>
      <c r="Z156" s="36"/>
      <c r="AA156" s="66"/>
      <c r="AB156" s="36"/>
      <c r="AC156" s="36"/>
      <c r="AD156" s="36"/>
      <c r="AE156" s="36"/>
      <c r="AF156" s="36"/>
      <c r="AG156" s="36"/>
      <c r="AH156" s="29"/>
      <c r="AI156" s="36"/>
      <c r="AJ156" s="29"/>
      <c r="AK156" s="36"/>
      <c r="AL156" s="36"/>
      <c r="AM156" s="36"/>
      <c r="AN156" s="29"/>
      <c r="AO156" s="36"/>
      <c r="AP156" s="29"/>
      <c r="AQ156" s="36"/>
      <c r="AR156" s="29"/>
      <c r="AS156" s="36"/>
      <c r="AT156" s="36"/>
      <c r="AU156" s="36"/>
      <c r="AV156" s="29"/>
      <c r="AW156" s="36"/>
      <c r="AX156" s="36"/>
      <c r="AY156" s="36"/>
      <c r="AZ156" s="29"/>
      <c r="BA156" s="36"/>
      <c r="BB156" s="36"/>
      <c r="BC156" s="36"/>
      <c r="BD156" s="36"/>
      <c r="BE156" s="36"/>
      <c r="BF156" s="36"/>
      <c r="BG156" s="36"/>
      <c r="BH156" s="36"/>
      <c r="BI156" s="36"/>
      <c r="BJ156" s="29"/>
      <c r="BK156" s="36"/>
      <c r="BL156" s="29"/>
      <c r="BM156" s="36"/>
      <c r="BN156" s="36"/>
      <c r="BO156" s="36"/>
      <c r="BP156" s="29"/>
      <c r="BQ156" s="36"/>
      <c r="BR156" s="29"/>
      <c r="BS156" s="36"/>
      <c r="BT156" s="36"/>
      <c r="BU156" s="36"/>
      <c r="BV156" s="36"/>
    </row>
    <row r="157" spans="1:74" s="86" customFormat="1" x14ac:dyDescent="0.25">
      <c r="A157" s="79">
        <v>155</v>
      </c>
      <c r="B157" s="79">
        <v>1</v>
      </c>
      <c r="C157" s="80" t="s">
        <v>617</v>
      </c>
      <c r="D157" s="81">
        <f>июль!D157-август!E157</f>
        <v>504.62824057971045</v>
      </c>
      <c r="E157" s="81">
        <f t="shared" si="2"/>
        <v>4.5359999999999996</v>
      </c>
      <c r="F157" s="82"/>
      <c r="G157" s="82"/>
      <c r="H157" s="82"/>
      <c r="I157" s="83"/>
      <c r="J157" s="82"/>
      <c r="K157" s="82"/>
      <c r="L157" s="82"/>
      <c r="M157" s="82"/>
      <c r="N157" s="82"/>
      <c r="O157" s="84"/>
      <c r="P157" s="82"/>
      <c r="Q157" s="84"/>
      <c r="R157" s="82"/>
      <c r="S157" s="82"/>
      <c r="T157" s="82"/>
      <c r="U157" s="82">
        <v>2E-3</v>
      </c>
      <c r="V157" s="82">
        <v>2.4289999999999998</v>
      </c>
      <c r="W157" s="82"/>
      <c r="X157" s="82"/>
      <c r="Y157" s="84"/>
      <c r="Z157" s="82"/>
      <c r="AA157" s="85"/>
      <c r="AB157" s="82"/>
      <c r="AC157" s="82"/>
      <c r="AD157" s="82"/>
      <c r="AE157" s="82"/>
      <c r="AF157" s="82">
        <v>3.0000000000000001E-3</v>
      </c>
      <c r="AG157" s="82">
        <v>2.1070000000000002</v>
      </c>
      <c r="AH157" s="84"/>
      <c r="AI157" s="82"/>
      <c r="AJ157" s="84"/>
      <c r="AK157" s="82"/>
      <c r="AL157" s="82"/>
      <c r="AM157" s="82"/>
      <c r="AN157" s="84"/>
      <c r="AO157" s="82"/>
      <c r="AP157" s="84"/>
      <c r="AQ157" s="82"/>
      <c r="AR157" s="84"/>
      <c r="AS157" s="82"/>
      <c r="AT157" s="82"/>
      <c r="AU157" s="82"/>
      <c r="AV157" s="84"/>
      <c r="AW157" s="82"/>
      <c r="AX157" s="82"/>
      <c r="AY157" s="82"/>
      <c r="AZ157" s="84"/>
      <c r="BA157" s="82"/>
      <c r="BB157" s="82"/>
      <c r="BC157" s="82"/>
      <c r="BD157" s="82"/>
      <c r="BE157" s="82"/>
      <c r="BF157" s="82"/>
      <c r="BG157" s="82"/>
      <c r="BH157" s="82"/>
      <c r="BI157" s="82"/>
      <c r="BJ157" s="84"/>
      <c r="BK157" s="82"/>
      <c r="BL157" s="84"/>
      <c r="BM157" s="82"/>
      <c r="BN157" s="82"/>
      <c r="BO157" s="82"/>
      <c r="BP157" s="84"/>
      <c r="BQ157" s="82"/>
      <c r="BR157" s="84"/>
      <c r="BS157" s="82"/>
      <c r="BT157" s="82"/>
      <c r="BU157" s="82"/>
      <c r="BV157" s="82"/>
    </row>
    <row r="158" spans="1:74" s="86" customFormat="1" x14ac:dyDescent="0.25">
      <c r="A158" s="79">
        <v>156</v>
      </c>
      <c r="B158" s="79">
        <v>1</v>
      </c>
      <c r="C158" s="80" t="s">
        <v>618</v>
      </c>
      <c r="D158" s="81">
        <f>июль!D158-август!E158</f>
        <v>891.14393822222223</v>
      </c>
      <c r="E158" s="81">
        <f t="shared" si="2"/>
        <v>3.2530000000000001</v>
      </c>
      <c r="F158" s="82"/>
      <c r="G158" s="82"/>
      <c r="H158" s="82"/>
      <c r="I158" s="83"/>
      <c r="J158" s="82"/>
      <c r="K158" s="82"/>
      <c r="L158" s="82"/>
      <c r="M158" s="82"/>
      <c r="N158" s="82"/>
      <c r="O158" s="84"/>
      <c r="P158" s="82"/>
      <c r="Q158" s="84"/>
      <c r="R158" s="82"/>
      <c r="S158" s="82"/>
      <c r="T158" s="82"/>
      <c r="U158" s="82"/>
      <c r="V158" s="82"/>
      <c r="W158" s="82"/>
      <c r="X158" s="82"/>
      <c r="Y158" s="84"/>
      <c r="Z158" s="82"/>
      <c r="AA158" s="85"/>
      <c r="AB158" s="82"/>
      <c r="AC158" s="82"/>
      <c r="AD158" s="82"/>
      <c r="AE158" s="82"/>
      <c r="AF158" s="82"/>
      <c r="AG158" s="82"/>
      <c r="AH158" s="84"/>
      <c r="AI158" s="82"/>
      <c r="AJ158" s="84"/>
      <c r="AK158" s="82"/>
      <c r="AL158" s="82"/>
      <c r="AM158" s="82"/>
      <c r="AN158" s="84"/>
      <c r="AO158" s="82"/>
      <c r="AP158" s="84"/>
      <c r="AQ158" s="82"/>
      <c r="AR158" s="84"/>
      <c r="AS158" s="82"/>
      <c r="AT158" s="82"/>
      <c r="AU158" s="82"/>
      <c r="AV158" s="84"/>
      <c r="AW158" s="82"/>
      <c r="AX158" s="82"/>
      <c r="AY158" s="82"/>
      <c r="AZ158" s="84"/>
      <c r="BA158" s="82"/>
      <c r="BB158" s="82"/>
      <c r="BC158" s="82"/>
      <c r="BD158" s="82"/>
      <c r="BE158" s="82"/>
      <c r="BF158" s="82"/>
      <c r="BG158" s="82"/>
      <c r="BH158" s="82"/>
      <c r="BI158" s="82"/>
      <c r="BJ158" s="84"/>
      <c r="BK158" s="82"/>
      <c r="BL158" s="84"/>
      <c r="BM158" s="82"/>
      <c r="BN158" s="82"/>
      <c r="BO158" s="82"/>
      <c r="BP158" s="84">
        <v>3</v>
      </c>
      <c r="BQ158" s="82">
        <v>3.2530000000000001</v>
      </c>
      <c r="BR158" s="84"/>
      <c r="BS158" s="82"/>
      <c r="BT158" s="82"/>
      <c r="BU158" s="82"/>
      <c r="BV158" s="82"/>
    </row>
    <row r="159" spans="1:74" x14ac:dyDescent="0.25">
      <c r="A159" s="16">
        <v>157</v>
      </c>
      <c r="B159" s="16">
        <v>2</v>
      </c>
      <c r="C159" s="31" t="s">
        <v>619</v>
      </c>
      <c r="D159" s="40">
        <f>июль!D159-август!E159</f>
        <v>948.75871146859902</v>
      </c>
      <c r="E159" s="40">
        <f t="shared" si="2"/>
        <v>0</v>
      </c>
      <c r="F159" s="36"/>
      <c r="G159" s="36"/>
      <c r="H159" s="36"/>
      <c r="I159" s="27"/>
      <c r="J159" s="36"/>
      <c r="K159" s="36"/>
      <c r="L159" s="36"/>
      <c r="M159" s="36"/>
      <c r="N159" s="36"/>
      <c r="O159" s="29"/>
      <c r="P159" s="36"/>
      <c r="Q159" s="29"/>
      <c r="R159" s="36"/>
      <c r="S159" s="36"/>
      <c r="T159" s="36"/>
      <c r="U159" s="36"/>
      <c r="V159" s="36"/>
      <c r="W159" s="36"/>
      <c r="X159" s="36"/>
      <c r="Y159" s="29"/>
      <c r="Z159" s="36"/>
      <c r="AA159" s="66"/>
      <c r="AB159" s="36"/>
      <c r="AC159" s="36"/>
      <c r="AD159" s="36"/>
      <c r="AE159" s="36"/>
      <c r="AF159" s="36"/>
      <c r="AG159" s="36"/>
      <c r="AH159" s="29"/>
      <c r="AI159" s="36"/>
      <c r="AJ159" s="29"/>
      <c r="AK159" s="36"/>
      <c r="AL159" s="36"/>
      <c r="AM159" s="36"/>
      <c r="AN159" s="29"/>
      <c r="AO159" s="36"/>
      <c r="AP159" s="29"/>
      <c r="AQ159" s="36"/>
      <c r="AR159" s="29"/>
      <c r="AS159" s="36"/>
      <c r="AT159" s="36"/>
      <c r="AU159" s="36"/>
      <c r="AV159" s="29"/>
      <c r="AW159" s="36"/>
      <c r="AX159" s="36"/>
      <c r="AY159" s="36"/>
      <c r="AZ159" s="29"/>
      <c r="BA159" s="36"/>
      <c r="BB159" s="36"/>
      <c r="BC159" s="36"/>
      <c r="BD159" s="36"/>
      <c r="BE159" s="36"/>
      <c r="BF159" s="36"/>
      <c r="BG159" s="36"/>
      <c r="BH159" s="36"/>
      <c r="BI159" s="36"/>
      <c r="BJ159" s="29"/>
      <c r="BK159" s="36"/>
      <c r="BL159" s="29"/>
      <c r="BM159" s="36"/>
      <c r="BN159" s="36"/>
      <c r="BO159" s="36"/>
      <c r="BP159" s="29"/>
      <c r="BQ159" s="36"/>
      <c r="BR159" s="29"/>
      <c r="BS159" s="36"/>
      <c r="BT159" s="36"/>
      <c r="BU159" s="36"/>
      <c r="BV159" s="36"/>
    </row>
    <row r="160" spans="1:74" x14ac:dyDescent="0.25">
      <c r="A160" s="16">
        <v>158</v>
      </c>
      <c r="B160" s="16">
        <v>1</v>
      </c>
      <c r="C160" s="31" t="s">
        <v>620</v>
      </c>
      <c r="D160" s="40">
        <f>июль!D160-август!E160</f>
        <v>573.50722937198077</v>
      </c>
      <c r="E160" s="40">
        <f t="shared" si="2"/>
        <v>0</v>
      </c>
      <c r="F160" s="36"/>
      <c r="G160" s="36"/>
      <c r="H160" s="36"/>
      <c r="I160" s="27"/>
      <c r="J160" s="36"/>
      <c r="K160" s="36"/>
      <c r="L160" s="36"/>
      <c r="M160" s="36"/>
      <c r="N160" s="36"/>
      <c r="O160" s="29"/>
      <c r="P160" s="36"/>
      <c r="Q160" s="29"/>
      <c r="R160" s="36"/>
      <c r="S160" s="36"/>
      <c r="T160" s="36"/>
      <c r="U160" s="36"/>
      <c r="V160" s="36"/>
      <c r="W160" s="36"/>
      <c r="X160" s="36"/>
      <c r="Y160" s="29"/>
      <c r="Z160" s="36"/>
      <c r="AA160" s="66"/>
      <c r="AB160" s="36"/>
      <c r="AC160" s="36"/>
      <c r="AD160" s="36"/>
      <c r="AE160" s="36"/>
      <c r="AF160" s="36"/>
      <c r="AG160" s="36"/>
      <c r="AH160" s="29"/>
      <c r="AI160" s="36"/>
      <c r="AJ160" s="29"/>
      <c r="AK160" s="36"/>
      <c r="AL160" s="36"/>
      <c r="AM160" s="36"/>
      <c r="AN160" s="29"/>
      <c r="AO160" s="36"/>
      <c r="AP160" s="29"/>
      <c r="AQ160" s="36"/>
      <c r="AR160" s="29"/>
      <c r="AS160" s="36"/>
      <c r="AT160" s="36"/>
      <c r="AU160" s="36"/>
      <c r="AV160" s="29"/>
      <c r="AW160" s="36"/>
      <c r="AX160" s="36"/>
      <c r="AY160" s="36"/>
      <c r="AZ160" s="29"/>
      <c r="BA160" s="36"/>
      <c r="BB160" s="36"/>
      <c r="BC160" s="36"/>
      <c r="BD160" s="36"/>
      <c r="BE160" s="36"/>
      <c r="BF160" s="36"/>
      <c r="BG160" s="36"/>
      <c r="BH160" s="36"/>
      <c r="BI160" s="36"/>
      <c r="BJ160" s="29"/>
      <c r="BK160" s="36"/>
      <c r="BL160" s="29"/>
      <c r="BM160" s="36"/>
      <c r="BN160" s="36"/>
      <c r="BO160" s="36"/>
      <c r="BP160" s="29"/>
      <c r="BQ160" s="36"/>
      <c r="BR160" s="29"/>
      <c r="BS160" s="36"/>
      <c r="BT160" s="36"/>
      <c r="BU160" s="36"/>
      <c r="BV160" s="36"/>
    </row>
    <row r="161" spans="1:75" x14ac:dyDescent="0.25">
      <c r="A161" s="16">
        <v>159</v>
      </c>
      <c r="B161" s="16">
        <v>1</v>
      </c>
      <c r="C161" s="31" t="s">
        <v>621</v>
      </c>
      <c r="D161" s="40">
        <f>июль!D161-август!E161</f>
        <v>-284.56494226086954</v>
      </c>
      <c r="E161" s="40">
        <f t="shared" si="2"/>
        <v>0</v>
      </c>
      <c r="F161" s="36"/>
      <c r="G161" s="36"/>
      <c r="H161" s="36"/>
      <c r="I161" s="27"/>
      <c r="J161" s="36"/>
      <c r="K161" s="36"/>
      <c r="L161" s="36"/>
      <c r="M161" s="36"/>
      <c r="N161" s="36"/>
      <c r="O161" s="29"/>
      <c r="P161" s="36"/>
      <c r="Q161" s="29"/>
      <c r="R161" s="36"/>
      <c r="S161" s="36"/>
      <c r="T161" s="36"/>
      <c r="U161" s="36"/>
      <c r="V161" s="36"/>
      <c r="W161" s="36"/>
      <c r="X161" s="36"/>
      <c r="Y161" s="29"/>
      <c r="Z161" s="36"/>
      <c r="AA161" s="66"/>
      <c r="AB161" s="36"/>
      <c r="AC161" s="36"/>
      <c r="AD161" s="36"/>
      <c r="AE161" s="36"/>
      <c r="AF161" s="36"/>
      <c r="AG161" s="36"/>
      <c r="AH161" s="29"/>
      <c r="AI161" s="36"/>
      <c r="AJ161" s="29"/>
      <c r="AK161" s="36"/>
      <c r="AL161" s="36"/>
      <c r="AM161" s="36"/>
      <c r="AN161" s="29"/>
      <c r="AO161" s="36"/>
      <c r="AP161" s="29"/>
      <c r="AQ161" s="36"/>
      <c r="AR161" s="29"/>
      <c r="AS161" s="36"/>
      <c r="AT161" s="36"/>
      <c r="AU161" s="36"/>
      <c r="AV161" s="29"/>
      <c r="AW161" s="36"/>
      <c r="AX161" s="36"/>
      <c r="AY161" s="36"/>
      <c r="AZ161" s="29"/>
      <c r="BA161" s="36"/>
      <c r="BB161" s="36"/>
      <c r="BC161" s="36"/>
      <c r="BD161" s="36"/>
      <c r="BE161" s="36"/>
      <c r="BF161" s="36"/>
      <c r="BG161" s="36"/>
      <c r="BH161" s="36"/>
      <c r="BI161" s="36"/>
      <c r="BJ161" s="29"/>
      <c r="BK161" s="36"/>
      <c r="BL161" s="29"/>
      <c r="BM161" s="36"/>
      <c r="BN161" s="36"/>
      <c r="BO161" s="36"/>
      <c r="BP161" s="29"/>
      <c r="BQ161" s="36"/>
      <c r="BR161" s="29"/>
      <c r="BS161" s="36"/>
      <c r="BT161" s="36"/>
      <c r="BU161" s="36"/>
      <c r="BV161" s="36"/>
    </row>
    <row r="162" spans="1:75" x14ac:dyDescent="0.25">
      <c r="A162" s="16">
        <v>160</v>
      </c>
      <c r="B162" s="16">
        <v>1</v>
      </c>
      <c r="C162" s="31" t="s">
        <v>622</v>
      </c>
      <c r="D162" s="40">
        <f>июль!D162-август!E162</f>
        <v>382.99758670531401</v>
      </c>
      <c r="E162" s="40">
        <f t="shared" si="2"/>
        <v>0</v>
      </c>
      <c r="F162" s="36"/>
      <c r="G162" s="36"/>
      <c r="H162" s="36"/>
      <c r="I162" s="27"/>
      <c r="J162" s="36"/>
      <c r="K162" s="36"/>
      <c r="L162" s="36"/>
      <c r="M162" s="36"/>
      <c r="N162" s="36"/>
      <c r="O162" s="29"/>
      <c r="P162" s="36"/>
      <c r="Q162" s="29"/>
      <c r="R162" s="36"/>
      <c r="S162" s="36"/>
      <c r="T162" s="36"/>
      <c r="U162" s="36"/>
      <c r="V162" s="36"/>
      <c r="W162" s="36"/>
      <c r="X162" s="36"/>
      <c r="Y162" s="29"/>
      <c r="Z162" s="36"/>
      <c r="AA162" s="66"/>
      <c r="AB162" s="36"/>
      <c r="AC162" s="36"/>
      <c r="AD162" s="36"/>
      <c r="AE162" s="36"/>
      <c r="AF162" s="36"/>
      <c r="AG162" s="36"/>
      <c r="AH162" s="29"/>
      <c r="AI162" s="36"/>
      <c r="AJ162" s="29"/>
      <c r="AK162" s="36"/>
      <c r="AL162" s="36"/>
      <c r="AM162" s="36"/>
      <c r="AN162" s="29"/>
      <c r="AO162" s="36"/>
      <c r="AP162" s="29"/>
      <c r="AQ162" s="36"/>
      <c r="AR162" s="29"/>
      <c r="AS162" s="36"/>
      <c r="AT162" s="36"/>
      <c r="AU162" s="36"/>
      <c r="AV162" s="29"/>
      <c r="AW162" s="36"/>
      <c r="AX162" s="36"/>
      <c r="AY162" s="36"/>
      <c r="AZ162" s="29"/>
      <c r="BA162" s="36"/>
      <c r="BB162" s="36"/>
      <c r="BC162" s="36"/>
      <c r="BD162" s="36"/>
      <c r="BE162" s="36"/>
      <c r="BF162" s="36"/>
      <c r="BG162" s="36"/>
      <c r="BH162" s="36"/>
      <c r="BI162" s="36"/>
      <c r="BJ162" s="29"/>
      <c r="BK162" s="36"/>
      <c r="BL162" s="29"/>
      <c r="BM162" s="36"/>
      <c r="BN162" s="36"/>
      <c r="BO162" s="36"/>
      <c r="BP162" s="29"/>
      <c r="BQ162" s="36"/>
      <c r="BR162" s="29"/>
      <c r="BS162" s="36"/>
      <c r="BT162" s="36"/>
      <c r="BU162" s="36"/>
      <c r="BV162" s="36"/>
    </row>
    <row r="163" spans="1:75" s="86" customFormat="1" x14ac:dyDescent="0.25">
      <c r="A163" s="79">
        <v>161</v>
      </c>
      <c r="B163" s="79">
        <v>2</v>
      </c>
      <c r="C163" s="80" t="s">
        <v>623</v>
      </c>
      <c r="D163" s="81">
        <f>июль!D163-август!E163</f>
        <v>2982.4903823091786</v>
      </c>
      <c r="E163" s="81">
        <f t="shared" si="2"/>
        <v>80.817000000000007</v>
      </c>
      <c r="F163" s="82"/>
      <c r="G163" s="82"/>
      <c r="H163" s="82"/>
      <c r="I163" s="83"/>
      <c r="J163" s="82"/>
      <c r="K163" s="82"/>
      <c r="L163" s="82"/>
      <c r="M163" s="82"/>
      <c r="N163" s="82"/>
      <c r="O163" s="84"/>
      <c r="P163" s="82"/>
      <c r="Q163" s="84"/>
      <c r="R163" s="82"/>
      <c r="S163" s="82"/>
      <c r="T163" s="82"/>
      <c r="U163" s="82">
        <v>3.5000000000000003E-2</v>
      </c>
      <c r="V163" s="82">
        <v>73.034000000000006</v>
      </c>
      <c r="W163" s="82"/>
      <c r="X163" s="82"/>
      <c r="Y163" s="84"/>
      <c r="Z163" s="82"/>
      <c r="AA163" s="85"/>
      <c r="AB163" s="82"/>
      <c r="AC163" s="82"/>
      <c r="AD163" s="82"/>
      <c r="AE163" s="82"/>
      <c r="AF163" s="82"/>
      <c r="AG163" s="82"/>
      <c r="AH163" s="84"/>
      <c r="AI163" s="82"/>
      <c r="AJ163" s="84"/>
      <c r="AK163" s="82"/>
      <c r="AL163" s="82"/>
      <c r="AM163" s="82"/>
      <c r="AN163" s="84"/>
      <c r="AO163" s="82"/>
      <c r="AP163" s="84"/>
      <c r="AQ163" s="82"/>
      <c r="AR163" s="84"/>
      <c r="AS163" s="82"/>
      <c r="AT163" s="82"/>
      <c r="AU163" s="82"/>
      <c r="AV163" s="84"/>
      <c r="AW163" s="82"/>
      <c r="AX163" s="82"/>
      <c r="AY163" s="82"/>
      <c r="AZ163" s="84"/>
      <c r="BA163" s="82"/>
      <c r="BB163" s="82"/>
      <c r="BC163" s="82"/>
      <c r="BD163" s="82"/>
      <c r="BE163" s="82"/>
      <c r="BF163" s="82"/>
      <c r="BG163" s="82"/>
      <c r="BH163" s="82"/>
      <c r="BI163" s="82"/>
      <c r="BJ163" s="84"/>
      <c r="BK163" s="82"/>
      <c r="BL163" s="84">
        <v>2</v>
      </c>
      <c r="BM163" s="82">
        <v>2.4889999999999999</v>
      </c>
      <c r="BN163" s="82"/>
      <c r="BO163" s="82"/>
      <c r="BP163" s="84">
        <v>3</v>
      </c>
      <c r="BQ163" s="82">
        <v>3.2530000000000001</v>
      </c>
      <c r="BR163" s="84"/>
      <c r="BS163" s="82"/>
      <c r="BT163" s="82"/>
      <c r="BU163" s="82"/>
      <c r="BV163" s="82">
        <v>2.0409999999999999</v>
      </c>
      <c r="BW163" s="86" t="s">
        <v>1182</v>
      </c>
    </row>
    <row r="164" spans="1:75" s="86" customFormat="1" x14ac:dyDescent="0.25">
      <c r="A164" s="79">
        <v>162</v>
      </c>
      <c r="B164" s="79">
        <v>3</v>
      </c>
      <c r="C164" s="80" t="s">
        <v>625</v>
      </c>
      <c r="D164" s="81">
        <f>июль!D164-август!E164</f>
        <v>-1254.1931883188408</v>
      </c>
      <c r="E164" s="81">
        <f t="shared" si="2"/>
        <v>8.8529999999999998</v>
      </c>
      <c r="F164" s="82"/>
      <c r="G164" s="82"/>
      <c r="H164" s="82"/>
      <c r="I164" s="83"/>
      <c r="J164" s="82"/>
      <c r="K164" s="82"/>
      <c r="L164" s="82"/>
      <c r="M164" s="82"/>
      <c r="N164" s="82"/>
      <c r="O164" s="84"/>
      <c r="P164" s="82"/>
      <c r="Q164" s="84"/>
      <c r="R164" s="82"/>
      <c r="S164" s="82"/>
      <c r="T164" s="82"/>
      <c r="U164" s="82"/>
      <c r="V164" s="82"/>
      <c r="W164" s="82"/>
      <c r="X164" s="82"/>
      <c r="Y164" s="84"/>
      <c r="Z164" s="82"/>
      <c r="AA164" s="85"/>
      <c r="AB164" s="82"/>
      <c r="AC164" s="82"/>
      <c r="AD164" s="82"/>
      <c r="AE164" s="82"/>
      <c r="AF164" s="82"/>
      <c r="AG164" s="82"/>
      <c r="AH164" s="84"/>
      <c r="AI164" s="82"/>
      <c r="AJ164" s="84"/>
      <c r="AK164" s="82"/>
      <c r="AL164" s="82"/>
      <c r="AM164" s="82"/>
      <c r="AN164" s="84"/>
      <c r="AO164" s="82"/>
      <c r="AP164" s="84"/>
      <c r="AQ164" s="82"/>
      <c r="AR164" s="84"/>
      <c r="AS164" s="82"/>
      <c r="AT164" s="82"/>
      <c r="AU164" s="82"/>
      <c r="AV164" s="84"/>
      <c r="AW164" s="82"/>
      <c r="AX164" s="82"/>
      <c r="AY164" s="82"/>
      <c r="AZ164" s="84"/>
      <c r="BA164" s="82"/>
      <c r="BB164" s="82">
        <v>6.0000000000000001E-3</v>
      </c>
      <c r="BC164" s="82">
        <v>8.8529999999999998</v>
      </c>
      <c r="BD164" s="82"/>
      <c r="BE164" s="82"/>
      <c r="BF164" s="82"/>
      <c r="BG164" s="82"/>
      <c r="BH164" s="82"/>
      <c r="BI164" s="82"/>
      <c r="BJ164" s="84"/>
      <c r="BK164" s="82"/>
      <c r="BL164" s="84"/>
      <c r="BM164" s="82"/>
      <c r="BN164" s="82"/>
      <c r="BO164" s="82"/>
      <c r="BP164" s="84"/>
      <c r="BQ164" s="82"/>
      <c r="BR164" s="84"/>
      <c r="BS164" s="82"/>
      <c r="BT164" s="82"/>
      <c r="BU164" s="82"/>
      <c r="BV164" s="82"/>
    </row>
    <row r="165" spans="1:75" x14ac:dyDescent="0.25">
      <c r="A165" s="16">
        <v>163</v>
      </c>
      <c r="B165" s="16">
        <v>3</v>
      </c>
      <c r="C165" s="31" t="s">
        <v>624</v>
      </c>
      <c r="D165" s="40">
        <f>июль!D165-август!E165</f>
        <v>823.22811509178746</v>
      </c>
      <c r="E165" s="40">
        <f t="shared" si="2"/>
        <v>0</v>
      </c>
      <c r="F165" s="36"/>
      <c r="G165" s="36"/>
      <c r="H165" s="36"/>
      <c r="I165" s="27"/>
      <c r="J165" s="36"/>
      <c r="K165" s="36"/>
      <c r="L165" s="36"/>
      <c r="M165" s="36"/>
      <c r="N165" s="36"/>
      <c r="O165" s="29"/>
      <c r="P165" s="36"/>
      <c r="Q165" s="29"/>
      <c r="R165" s="36"/>
      <c r="S165" s="36"/>
      <c r="T165" s="36"/>
      <c r="U165" s="36"/>
      <c r="V165" s="36"/>
      <c r="W165" s="36"/>
      <c r="X165" s="36"/>
      <c r="Y165" s="29"/>
      <c r="Z165" s="36"/>
      <c r="AA165" s="66"/>
      <c r="AB165" s="36"/>
      <c r="AC165" s="36"/>
      <c r="AD165" s="36"/>
      <c r="AE165" s="36"/>
      <c r="AF165" s="36"/>
      <c r="AG165" s="36"/>
      <c r="AH165" s="29"/>
      <c r="AI165" s="36"/>
      <c r="AJ165" s="29"/>
      <c r="AK165" s="36"/>
      <c r="AL165" s="36"/>
      <c r="AM165" s="36"/>
      <c r="AN165" s="29"/>
      <c r="AO165" s="36"/>
      <c r="AP165" s="29"/>
      <c r="AQ165" s="36"/>
      <c r="AR165" s="29"/>
      <c r="AS165" s="36"/>
      <c r="AT165" s="36"/>
      <c r="AU165" s="36"/>
      <c r="AV165" s="29"/>
      <c r="AW165" s="36"/>
      <c r="AX165" s="36"/>
      <c r="AY165" s="36"/>
      <c r="AZ165" s="29"/>
      <c r="BA165" s="36"/>
      <c r="BB165" s="36"/>
      <c r="BC165" s="36"/>
      <c r="BD165" s="36"/>
      <c r="BE165" s="36"/>
      <c r="BF165" s="36"/>
      <c r="BG165" s="36"/>
      <c r="BH165" s="36"/>
      <c r="BI165" s="36"/>
      <c r="BJ165" s="29"/>
      <c r="BK165" s="36"/>
      <c r="BL165" s="29"/>
      <c r="BM165" s="36"/>
      <c r="BN165" s="36"/>
      <c r="BO165" s="36"/>
      <c r="BP165" s="29"/>
      <c r="BQ165" s="36"/>
      <c r="BR165" s="29"/>
      <c r="BS165" s="36"/>
      <c r="BT165" s="36"/>
      <c r="BU165" s="36"/>
      <c r="BV165" s="36"/>
    </row>
    <row r="166" spans="1:75" x14ac:dyDescent="0.25">
      <c r="A166" s="16">
        <v>164</v>
      </c>
      <c r="B166" s="16">
        <v>3</v>
      </c>
      <c r="C166" s="31" t="s">
        <v>626</v>
      </c>
      <c r="D166" s="40">
        <f>июль!D166-август!E166</f>
        <v>-389.90700684057953</v>
      </c>
      <c r="E166" s="40">
        <f t="shared" si="2"/>
        <v>0</v>
      </c>
      <c r="F166" s="36"/>
      <c r="G166" s="36"/>
      <c r="H166" s="36"/>
      <c r="I166" s="27"/>
      <c r="J166" s="36"/>
      <c r="K166" s="36"/>
      <c r="L166" s="36"/>
      <c r="M166" s="36"/>
      <c r="N166" s="36"/>
      <c r="O166" s="29"/>
      <c r="P166" s="36"/>
      <c r="Q166" s="29"/>
      <c r="R166" s="36"/>
      <c r="S166" s="36"/>
      <c r="T166" s="36"/>
      <c r="U166" s="36"/>
      <c r="V166" s="36"/>
      <c r="W166" s="36"/>
      <c r="X166" s="36"/>
      <c r="Y166" s="29"/>
      <c r="Z166" s="36"/>
      <c r="AA166" s="66"/>
      <c r="AB166" s="36"/>
      <c r="AC166" s="36"/>
      <c r="AD166" s="36"/>
      <c r="AE166" s="36"/>
      <c r="AF166" s="36"/>
      <c r="AG166" s="36"/>
      <c r="AH166" s="29"/>
      <c r="AI166" s="36"/>
      <c r="AJ166" s="29"/>
      <c r="AK166" s="36"/>
      <c r="AL166" s="36"/>
      <c r="AM166" s="36"/>
      <c r="AN166" s="29"/>
      <c r="AO166" s="36"/>
      <c r="AP166" s="29"/>
      <c r="AQ166" s="36"/>
      <c r="AR166" s="29"/>
      <c r="AS166" s="36"/>
      <c r="AT166" s="36"/>
      <c r="AU166" s="36"/>
      <c r="AV166" s="29"/>
      <c r="AW166" s="36"/>
      <c r="AX166" s="36"/>
      <c r="AY166" s="36"/>
      <c r="AZ166" s="29"/>
      <c r="BA166" s="36"/>
      <c r="BB166" s="36"/>
      <c r="BC166" s="36"/>
      <c r="BD166" s="36"/>
      <c r="BE166" s="36"/>
      <c r="BF166" s="36"/>
      <c r="BG166" s="36"/>
      <c r="BH166" s="36"/>
      <c r="BI166" s="36"/>
      <c r="BJ166" s="29"/>
      <c r="BK166" s="36"/>
      <c r="BL166" s="29"/>
      <c r="BM166" s="36"/>
      <c r="BN166" s="36"/>
      <c r="BO166" s="36"/>
      <c r="BP166" s="29"/>
      <c r="BQ166" s="36"/>
      <c r="BR166" s="29"/>
      <c r="BS166" s="36"/>
      <c r="BT166" s="36"/>
      <c r="BU166" s="36"/>
      <c r="BV166" s="36"/>
    </row>
    <row r="167" spans="1:75" x14ac:dyDescent="0.25">
      <c r="A167" s="16">
        <v>165</v>
      </c>
      <c r="B167" s="16">
        <v>3</v>
      </c>
      <c r="C167" s="31" t="s">
        <v>627</v>
      </c>
      <c r="D167" s="40">
        <f>июль!D167-август!E167</f>
        <v>595.9764983574878</v>
      </c>
      <c r="E167" s="40">
        <f t="shared" si="2"/>
        <v>0</v>
      </c>
      <c r="F167" s="36"/>
      <c r="G167" s="36"/>
      <c r="H167" s="36"/>
      <c r="I167" s="27"/>
      <c r="J167" s="36"/>
      <c r="K167" s="36"/>
      <c r="L167" s="36"/>
      <c r="M167" s="36"/>
      <c r="N167" s="36"/>
      <c r="O167" s="29"/>
      <c r="P167" s="36"/>
      <c r="Q167" s="29"/>
      <c r="R167" s="36"/>
      <c r="S167" s="36"/>
      <c r="T167" s="36"/>
      <c r="U167" s="36"/>
      <c r="V167" s="36"/>
      <c r="W167" s="36"/>
      <c r="X167" s="36"/>
      <c r="Y167" s="29"/>
      <c r="Z167" s="36"/>
      <c r="AA167" s="66"/>
      <c r="AB167" s="36"/>
      <c r="AC167" s="36"/>
      <c r="AD167" s="36"/>
      <c r="AE167" s="36"/>
      <c r="AF167" s="36"/>
      <c r="AG167" s="36"/>
      <c r="AH167" s="29"/>
      <c r="AI167" s="36"/>
      <c r="AJ167" s="29"/>
      <c r="AK167" s="36"/>
      <c r="AL167" s="36"/>
      <c r="AM167" s="36"/>
      <c r="AN167" s="29"/>
      <c r="AO167" s="36"/>
      <c r="AP167" s="29"/>
      <c r="AQ167" s="36"/>
      <c r="AR167" s="29"/>
      <c r="AS167" s="36"/>
      <c r="AT167" s="36"/>
      <c r="AU167" s="36"/>
      <c r="AV167" s="29"/>
      <c r="AW167" s="36"/>
      <c r="AX167" s="36"/>
      <c r="AY167" s="36"/>
      <c r="AZ167" s="29"/>
      <c r="BA167" s="36"/>
      <c r="BB167" s="36"/>
      <c r="BC167" s="36"/>
      <c r="BD167" s="36"/>
      <c r="BE167" s="36"/>
      <c r="BF167" s="36"/>
      <c r="BG167" s="36"/>
      <c r="BH167" s="36"/>
      <c r="BI167" s="36"/>
      <c r="BJ167" s="29"/>
      <c r="BK167" s="36"/>
      <c r="BL167" s="29"/>
      <c r="BM167" s="36"/>
      <c r="BN167" s="36"/>
      <c r="BO167" s="36"/>
      <c r="BP167" s="29"/>
      <c r="BQ167" s="36"/>
      <c r="BR167" s="29"/>
      <c r="BS167" s="36"/>
      <c r="BT167" s="36"/>
      <c r="BU167" s="36"/>
      <c r="BV167" s="36"/>
    </row>
    <row r="168" spans="1:75" s="86" customFormat="1" x14ac:dyDescent="0.25">
      <c r="A168" s="79">
        <v>166</v>
      </c>
      <c r="B168" s="79">
        <v>3</v>
      </c>
      <c r="C168" s="80" t="s">
        <v>628</v>
      </c>
      <c r="D168" s="81">
        <f>июль!D168-август!E168</f>
        <v>751.99919057970942</v>
      </c>
      <c r="E168" s="81">
        <f t="shared" si="2"/>
        <v>3.8079999999999998</v>
      </c>
      <c r="F168" s="82"/>
      <c r="G168" s="82"/>
      <c r="H168" s="82"/>
      <c r="I168" s="83"/>
      <c r="J168" s="82"/>
      <c r="K168" s="82"/>
      <c r="L168" s="82"/>
      <c r="M168" s="82"/>
      <c r="N168" s="82"/>
      <c r="O168" s="84"/>
      <c r="P168" s="82"/>
      <c r="Q168" s="84"/>
      <c r="R168" s="82"/>
      <c r="S168" s="82"/>
      <c r="T168" s="82"/>
      <c r="U168" s="82"/>
      <c r="V168" s="82"/>
      <c r="W168" s="82"/>
      <c r="X168" s="82"/>
      <c r="Y168" s="84"/>
      <c r="Z168" s="82"/>
      <c r="AA168" s="85"/>
      <c r="AB168" s="82"/>
      <c r="AC168" s="82"/>
      <c r="AD168" s="82"/>
      <c r="AE168" s="82"/>
      <c r="AF168" s="82"/>
      <c r="AG168" s="82"/>
      <c r="AH168" s="84"/>
      <c r="AI168" s="82"/>
      <c r="AJ168" s="84"/>
      <c r="AK168" s="82"/>
      <c r="AL168" s="82"/>
      <c r="AM168" s="82"/>
      <c r="AN168" s="84"/>
      <c r="AO168" s="82"/>
      <c r="AP168" s="84"/>
      <c r="AQ168" s="82"/>
      <c r="AR168" s="84"/>
      <c r="AS168" s="82"/>
      <c r="AT168" s="82"/>
      <c r="AU168" s="82"/>
      <c r="AV168" s="84"/>
      <c r="AW168" s="82"/>
      <c r="AX168" s="82"/>
      <c r="AY168" s="82"/>
      <c r="AZ168" s="84"/>
      <c r="BA168" s="82"/>
      <c r="BB168" s="82"/>
      <c r="BC168" s="82"/>
      <c r="BD168" s="82"/>
      <c r="BE168" s="82"/>
      <c r="BF168" s="82"/>
      <c r="BG168" s="82"/>
      <c r="BH168" s="82"/>
      <c r="BI168" s="82"/>
      <c r="BJ168" s="84"/>
      <c r="BK168" s="82"/>
      <c r="BL168" s="84"/>
      <c r="BM168" s="82"/>
      <c r="BN168" s="82"/>
      <c r="BO168" s="82"/>
      <c r="BP168" s="84"/>
      <c r="BQ168" s="82"/>
      <c r="BR168" s="84"/>
      <c r="BS168" s="82"/>
      <c r="BT168" s="82"/>
      <c r="BU168" s="82"/>
      <c r="BV168" s="82">
        <v>3.8079999999999998</v>
      </c>
      <c r="BW168" s="86" t="s">
        <v>1180</v>
      </c>
    </row>
    <row r="169" spans="1:75" s="86" customFormat="1" x14ac:dyDescent="0.25">
      <c r="A169" s="79">
        <v>167</v>
      </c>
      <c r="B169" s="79">
        <v>3</v>
      </c>
      <c r="C169" s="80" t="s">
        <v>629</v>
      </c>
      <c r="D169" s="81">
        <f>июль!D169-август!E169</f>
        <v>964.45661914975858</v>
      </c>
      <c r="E169" s="81">
        <f t="shared" si="2"/>
        <v>73.299000000000007</v>
      </c>
      <c r="F169" s="82"/>
      <c r="G169" s="82"/>
      <c r="H169" s="82"/>
      <c r="I169" s="83"/>
      <c r="J169" s="82"/>
      <c r="K169" s="82"/>
      <c r="L169" s="82"/>
      <c r="M169" s="82"/>
      <c r="N169" s="82"/>
      <c r="O169" s="84"/>
      <c r="P169" s="82"/>
      <c r="Q169" s="84"/>
      <c r="R169" s="82"/>
      <c r="S169" s="82"/>
      <c r="T169" s="82"/>
      <c r="U169" s="82"/>
      <c r="V169" s="82"/>
      <c r="W169" s="82"/>
      <c r="X169" s="82"/>
      <c r="Y169" s="84"/>
      <c r="Z169" s="82"/>
      <c r="AA169" s="85"/>
      <c r="AB169" s="82"/>
      <c r="AC169" s="82"/>
      <c r="AD169" s="82"/>
      <c r="AE169" s="82"/>
      <c r="AF169" s="82"/>
      <c r="AG169" s="82"/>
      <c r="AH169" s="84"/>
      <c r="AI169" s="82"/>
      <c r="AJ169" s="84"/>
      <c r="AK169" s="82"/>
      <c r="AL169" s="82"/>
      <c r="AM169" s="82"/>
      <c r="AN169" s="84"/>
      <c r="AO169" s="82"/>
      <c r="AP169" s="84"/>
      <c r="AQ169" s="82"/>
      <c r="AR169" s="84"/>
      <c r="AS169" s="82"/>
      <c r="AT169" s="82"/>
      <c r="AU169" s="82"/>
      <c r="AV169" s="84"/>
      <c r="AW169" s="82"/>
      <c r="AX169" s="82"/>
      <c r="AY169" s="82"/>
      <c r="AZ169" s="84"/>
      <c r="BA169" s="82"/>
      <c r="BB169" s="82">
        <v>1.2999999999999999E-2</v>
      </c>
      <c r="BC169" s="82">
        <v>17.021999999999998</v>
      </c>
      <c r="BD169" s="82"/>
      <c r="BE169" s="82"/>
      <c r="BF169" s="82"/>
      <c r="BG169" s="82"/>
      <c r="BH169" s="82"/>
      <c r="BI169" s="82"/>
      <c r="BJ169" s="84"/>
      <c r="BK169" s="82"/>
      <c r="BL169" s="84"/>
      <c r="BM169" s="82"/>
      <c r="BN169" s="82"/>
      <c r="BO169" s="82"/>
      <c r="BP169" s="84"/>
      <c r="BQ169" s="82"/>
      <c r="BR169" s="84"/>
      <c r="BS169" s="82"/>
      <c r="BT169" s="82"/>
      <c r="BU169" s="82"/>
      <c r="BV169" s="82">
        <v>56.277000000000001</v>
      </c>
      <c r="BW169" s="86" t="s">
        <v>1171</v>
      </c>
    </row>
    <row r="170" spans="1:75" x14ac:dyDescent="0.25">
      <c r="A170" s="16">
        <v>168</v>
      </c>
      <c r="B170" s="16">
        <v>3</v>
      </c>
      <c r="C170" s="31" t="s">
        <v>630</v>
      </c>
      <c r="D170" s="40">
        <f>июль!D170-август!E170</f>
        <v>751.38582786473432</v>
      </c>
      <c r="E170" s="40">
        <f t="shared" si="2"/>
        <v>0</v>
      </c>
      <c r="F170" s="36"/>
      <c r="G170" s="36"/>
      <c r="H170" s="36"/>
      <c r="I170" s="27"/>
      <c r="J170" s="36"/>
      <c r="K170" s="36"/>
      <c r="L170" s="36"/>
      <c r="M170" s="36"/>
      <c r="N170" s="36"/>
      <c r="O170" s="29"/>
      <c r="P170" s="36"/>
      <c r="Q170" s="29"/>
      <c r="R170" s="36"/>
      <c r="S170" s="36"/>
      <c r="T170" s="36"/>
      <c r="U170" s="36"/>
      <c r="V170" s="36"/>
      <c r="W170" s="36"/>
      <c r="X170" s="36"/>
      <c r="Y170" s="29"/>
      <c r="Z170" s="36"/>
      <c r="AA170" s="66"/>
      <c r="AB170" s="36"/>
      <c r="AC170" s="36"/>
      <c r="AD170" s="36"/>
      <c r="AE170" s="36"/>
      <c r="AF170" s="36"/>
      <c r="AG170" s="36"/>
      <c r="AH170" s="29"/>
      <c r="AI170" s="36"/>
      <c r="AJ170" s="29"/>
      <c r="AK170" s="36"/>
      <c r="AL170" s="36"/>
      <c r="AM170" s="36"/>
      <c r="AN170" s="29"/>
      <c r="AO170" s="36"/>
      <c r="AP170" s="29"/>
      <c r="AQ170" s="36"/>
      <c r="AR170" s="29"/>
      <c r="AS170" s="36"/>
      <c r="AT170" s="36"/>
      <c r="AU170" s="36"/>
      <c r="AV170" s="29"/>
      <c r="AW170" s="36"/>
      <c r="AX170" s="36"/>
      <c r="AY170" s="36"/>
      <c r="AZ170" s="29"/>
      <c r="BA170" s="36"/>
      <c r="BB170" s="36"/>
      <c r="BC170" s="36"/>
      <c r="BD170" s="36"/>
      <c r="BE170" s="36"/>
      <c r="BF170" s="36"/>
      <c r="BG170" s="36"/>
      <c r="BH170" s="36"/>
      <c r="BI170" s="36"/>
      <c r="BJ170" s="29"/>
      <c r="BK170" s="36"/>
      <c r="BL170" s="29"/>
      <c r="BM170" s="36"/>
      <c r="BN170" s="36"/>
      <c r="BO170" s="36"/>
      <c r="BP170" s="29"/>
      <c r="BQ170" s="36"/>
      <c r="BR170" s="29"/>
      <c r="BS170" s="36"/>
      <c r="BT170" s="36"/>
      <c r="BU170" s="36"/>
      <c r="BV170" s="36"/>
    </row>
    <row r="171" spans="1:75" s="86" customFormat="1" x14ac:dyDescent="0.25">
      <c r="A171" s="79">
        <v>169</v>
      </c>
      <c r="B171" s="79">
        <v>3</v>
      </c>
      <c r="C171" s="80" t="s">
        <v>915</v>
      </c>
      <c r="D171" s="81">
        <f>июль!D171-август!E171</f>
        <v>2519.3284992270533</v>
      </c>
      <c r="E171" s="81">
        <f t="shared" si="2"/>
        <v>43.191999999999993</v>
      </c>
      <c r="F171" s="82"/>
      <c r="G171" s="82"/>
      <c r="H171" s="82"/>
      <c r="I171" s="83"/>
      <c r="J171" s="82"/>
      <c r="K171" s="82"/>
      <c r="L171" s="82"/>
      <c r="M171" s="82"/>
      <c r="N171" s="82"/>
      <c r="O171" s="84"/>
      <c r="P171" s="82"/>
      <c r="Q171" s="84"/>
      <c r="R171" s="82"/>
      <c r="S171" s="82"/>
      <c r="T171" s="82"/>
      <c r="U171" s="82"/>
      <c r="V171" s="82"/>
      <c r="W171" s="82">
        <v>8.9999999999999993E-3</v>
      </c>
      <c r="X171" s="82">
        <v>23.617999999999999</v>
      </c>
      <c r="Y171" s="84"/>
      <c r="Z171" s="82"/>
      <c r="AA171" s="85"/>
      <c r="AB171" s="82"/>
      <c r="AC171" s="82"/>
      <c r="AD171" s="82"/>
      <c r="AE171" s="82"/>
      <c r="AF171" s="82"/>
      <c r="AG171" s="82"/>
      <c r="AH171" s="84">
        <v>3</v>
      </c>
      <c r="AI171" s="82">
        <v>2.9020000000000001</v>
      </c>
      <c r="AJ171" s="84"/>
      <c r="AK171" s="82"/>
      <c r="AL171" s="82"/>
      <c r="AM171" s="82"/>
      <c r="AN171" s="84"/>
      <c r="AO171" s="82"/>
      <c r="AP171" s="84"/>
      <c r="AQ171" s="82"/>
      <c r="AR171" s="84"/>
      <c r="AS171" s="82"/>
      <c r="AT171" s="82"/>
      <c r="AU171" s="82"/>
      <c r="AV171" s="84"/>
      <c r="AW171" s="82"/>
      <c r="AX171" s="82"/>
      <c r="AY171" s="82"/>
      <c r="AZ171" s="84"/>
      <c r="BA171" s="82"/>
      <c r="BB171" s="82"/>
      <c r="BC171" s="82"/>
      <c r="BD171" s="82"/>
      <c r="BE171" s="82"/>
      <c r="BF171" s="82"/>
      <c r="BG171" s="82"/>
      <c r="BH171" s="82"/>
      <c r="BI171" s="82"/>
      <c r="BJ171" s="84"/>
      <c r="BK171" s="82"/>
      <c r="BL171" s="84">
        <v>11</v>
      </c>
      <c r="BM171" s="82">
        <v>10.012</v>
      </c>
      <c r="BN171" s="82">
        <v>2.1999999999999999E-2</v>
      </c>
      <c r="BO171" s="82">
        <v>4.7409999999999997</v>
      </c>
      <c r="BP171" s="84">
        <v>1</v>
      </c>
      <c r="BQ171" s="82">
        <v>1.4730000000000001</v>
      </c>
      <c r="BR171" s="84"/>
      <c r="BS171" s="82"/>
      <c r="BT171" s="82"/>
      <c r="BU171" s="82"/>
      <c r="BV171" s="82">
        <v>0.44600000000000001</v>
      </c>
      <c r="BW171" s="86" t="s">
        <v>1192</v>
      </c>
    </row>
    <row r="172" spans="1:75" s="86" customFormat="1" x14ac:dyDescent="0.25">
      <c r="A172" s="79">
        <v>170</v>
      </c>
      <c r="B172" s="79">
        <v>3</v>
      </c>
      <c r="C172" s="80" t="s">
        <v>631</v>
      </c>
      <c r="D172" s="81">
        <f>июль!D172-август!E172</f>
        <v>-582.76207540096607</v>
      </c>
      <c r="E172" s="81">
        <f t="shared" si="2"/>
        <v>10.012</v>
      </c>
      <c r="F172" s="82"/>
      <c r="G172" s="82"/>
      <c r="H172" s="82"/>
      <c r="I172" s="83"/>
      <c r="J172" s="82"/>
      <c r="K172" s="82"/>
      <c r="L172" s="82"/>
      <c r="M172" s="82"/>
      <c r="N172" s="82"/>
      <c r="O172" s="84"/>
      <c r="P172" s="82"/>
      <c r="Q172" s="84"/>
      <c r="R172" s="82"/>
      <c r="S172" s="82"/>
      <c r="T172" s="82"/>
      <c r="U172" s="82"/>
      <c r="V172" s="82"/>
      <c r="W172" s="82"/>
      <c r="X172" s="82"/>
      <c r="Y172" s="84"/>
      <c r="Z172" s="82"/>
      <c r="AA172" s="85"/>
      <c r="AB172" s="82"/>
      <c r="AC172" s="82"/>
      <c r="AD172" s="82"/>
      <c r="AE172" s="82"/>
      <c r="AF172" s="82"/>
      <c r="AG172" s="82"/>
      <c r="AH172" s="84"/>
      <c r="AI172" s="82"/>
      <c r="AJ172" s="84"/>
      <c r="AK172" s="82"/>
      <c r="AL172" s="82"/>
      <c r="AM172" s="82"/>
      <c r="AN172" s="84"/>
      <c r="AO172" s="82"/>
      <c r="AP172" s="84"/>
      <c r="AQ172" s="82"/>
      <c r="AR172" s="84"/>
      <c r="AS172" s="82"/>
      <c r="AT172" s="82"/>
      <c r="AU172" s="82"/>
      <c r="AV172" s="84"/>
      <c r="AW172" s="82"/>
      <c r="AX172" s="82"/>
      <c r="AY172" s="82"/>
      <c r="AZ172" s="84"/>
      <c r="BA172" s="82"/>
      <c r="BB172" s="82"/>
      <c r="BC172" s="82"/>
      <c r="BD172" s="82"/>
      <c r="BE172" s="82"/>
      <c r="BF172" s="82"/>
      <c r="BG172" s="82"/>
      <c r="BH172" s="82"/>
      <c r="BI172" s="82"/>
      <c r="BJ172" s="84"/>
      <c r="BK172" s="82"/>
      <c r="BL172" s="84">
        <v>11</v>
      </c>
      <c r="BM172" s="82">
        <v>10.012</v>
      </c>
      <c r="BN172" s="82"/>
      <c r="BO172" s="82"/>
      <c r="BP172" s="84"/>
      <c r="BQ172" s="82"/>
      <c r="BR172" s="84"/>
      <c r="BS172" s="82"/>
      <c r="BT172" s="82"/>
      <c r="BU172" s="82"/>
      <c r="BV172" s="82"/>
    </row>
    <row r="173" spans="1:75" s="86" customFormat="1" x14ac:dyDescent="0.25">
      <c r="A173" s="79">
        <v>171</v>
      </c>
      <c r="B173" s="79">
        <v>3</v>
      </c>
      <c r="C173" s="80" t="s">
        <v>926</v>
      </c>
      <c r="D173" s="81">
        <f>июль!D173-август!E173</f>
        <v>96.068017603864774</v>
      </c>
      <c r="E173" s="81">
        <f t="shared" si="2"/>
        <v>0.89300000000000002</v>
      </c>
      <c r="F173" s="82"/>
      <c r="G173" s="82"/>
      <c r="H173" s="82"/>
      <c r="I173" s="83"/>
      <c r="J173" s="82"/>
      <c r="K173" s="82"/>
      <c r="L173" s="82"/>
      <c r="M173" s="82"/>
      <c r="N173" s="82"/>
      <c r="O173" s="84"/>
      <c r="P173" s="82"/>
      <c r="Q173" s="84"/>
      <c r="R173" s="82"/>
      <c r="S173" s="82"/>
      <c r="T173" s="82"/>
      <c r="U173" s="82"/>
      <c r="V173" s="82"/>
      <c r="W173" s="82"/>
      <c r="X173" s="82"/>
      <c r="Y173" s="84"/>
      <c r="Z173" s="82"/>
      <c r="AA173" s="85"/>
      <c r="AB173" s="82"/>
      <c r="AC173" s="82"/>
      <c r="AD173" s="82"/>
      <c r="AE173" s="82"/>
      <c r="AF173" s="82"/>
      <c r="AG173" s="82"/>
      <c r="AH173" s="84"/>
      <c r="AI173" s="82"/>
      <c r="AJ173" s="84"/>
      <c r="AK173" s="82"/>
      <c r="AL173" s="82"/>
      <c r="AM173" s="82"/>
      <c r="AN173" s="84"/>
      <c r="AO173" s="82"/>
      <c r="AP173" s="84"/>
      <c r="AQ173" s="82"/>
      <c r="AR173" s="84"/>
      <c r="AS173" s="82"/>
      <c r="AT173" s="82"/>
      <c r="AU173" s="82"/>
      <c r="AV173" s="84"/>
      <c r="AW173" s="82"/>
      <c r="AX173" s="82"/>
      <c r="AY173" s="82"/>
      <c r="AZ173" s="84"/>
      <c r="BA173" s="82"/>
      <c r="BB173" s="82"/>
      <c r="BC173" s="82"/>
      <c r="BD173" s="82"/>
      <c r="BE173" s="82"/>
      <c r="BF173" s="82"/>
      <c r="BG173" s="82"/>
      <c r="BH173" s="82"/>
      <c r="BI173" s="82"/>
      <c r="BJ173" s="84"/>
      <c r="BK173" s="82"/>
      <c r="BL173" s="84"/>
      <c r="BM173" s="82"/>
      <c r="BN173" s="82"/>
      <c r="BO173" s="82"/>
      <c r="BP173" s="84">
        <v>1</v>
      </c>
      <c r="BQ173" s="82">
        <v>0.89300000000000002</v>
      </c>
      <c r="BR173" s="84"/>
      <c r="BS173" s="82"/>
      <c r="BT173" s="82"/>
      <c r="BU173" s="82"/>
      <c r="BV173" s="82"/>
    </row>
    <row r="174" spans="1:75" s="86" customFormat="1" x14ac:dyDescent="0.25">
      <c r="A174" s="79">
        <v>172</v>
      </c>
      <c r="B174" s="79">
        <v>3</v>
      </c>
      <c r="C174" s="80" t="s">
        <v>916</v>
      </c>
      <c r="D174" s="81">
        <f>июль!D174-август!E174</f>
        <v>1150.1926847343</v>
      </c>
      <c r="E174" s="81">
        <f t="shared" si="2"/>
        <v>14.829000000000001</v>
      </c>
      <c r="F174" s="82"/>
      <c r="G174" s="82"/>
      <c r="H174" s="82"/>
      <c r="I174" s="83"/>
      <c r="J174" s="82"/>
      <c r="K174" s="82"/>
      <c r="L174" s="82"/>
      <c r="M174" s="82"/>
      <c r="N174" s="82"/>
      <c r="O174" s="84"/>
      <c r="P174" s="82"/>
      <c r="Q174" s="84"/>
      <c r="R174" s="82"/>
      <c r="S174" s="82"/>
      <c r="T174" s="82"/>
      <c r="U174" s="82"/>
      <c r="V174" s="82"/>
      <c r="W174" s="82"/>
      <c r="X174" s="82"/>
      <c r="Y174" s="84"/>
      <c r="Z174" s="82"/>
      <c r="AA174" s="85"/>
      <c r="AB174" s="82"/>
      <c r="AC174" s="82"/>
      <c r="AD174" s="82"/>
      <c r="AE174" s="82"/>
      <c r="AF174" s="82"/>
      <c r="AG174" s="82"/>
      <c r="AH174" s="84"/>
      <c r="AI174" s="82"/>
      <c r="AJ174" s="84"/>
      <c r="AK174" s="82"/>
      <c r="AL174" s="82"/>
      <c r="AM174" s="82"/>
      <c r="AN174" s="84"/>
      <c r="AO174" s="82"/>
      <c r="AP174" s="84"/>
      <c r="AQ174" s="82"/>
      <c r="AR174" s="84"/>
      <c r="AS174" s="82"/>
      <c r="AT174" s="82"/>
      <c r="AU174" s="82"/>
      <c r="AV174" s="84"/>
      <c r="AW174" s="82"/>
      <c r="AX174" s="82"/>
      <c r="AY174" s="82"/>
      <c r="AZ174" s="84"/>
      <c r="BA174" s="82"/>
      <c r="BB174" s="82"/>
      <c r="BC174" s="82"/>
      <c r="BD174" s="82"/>
      <c r="BE174" s="82"/>
      <c r="BF174" s="82"/>
      <c r="BG174" s="82"/>
      <c r="BH174" s="82"/>
      <c r="BI174" s="82"/>
      <c r="BJ174" s="84"/>
      <c r="BK174" s="82"/>
      <c r="BL174" s="84">
        <v>11</v>
      </c>
      <c r="BM174" s="82">
        <v>10.012</v>
      </c>
      <c r="BN174" s="82"/>
      <c r="BO174" s="82"/>
      <c r="BP174" s="84"/>
      <c r="BQ174" s="82"/>
      <c r="BR174" s="84"/>
      <c r="BS174" s="82"/>
      <c r="BT174" s="82"/>
      <c r="BU174" s="82"/>
      <c r="BV174" s="82">
        <v>4.8170000000000002</v>
      </c>
      <c r="BW174" s="86" t="s">
        <v>1180</v>
      </c>
    </row>
    <row r="175" spans="1:75" s="86" customFormat="1" x14ac:dyDescent="0.25">
      <c r="A175" s="79">
        <v>173</v>
      </c>
      <c r="B175" s="79">
        <v>3</v>
      </c>
      <c r="C175" s="80" t="s">
        <v>917</v>
      </c>
      <c r="D175" s="81">
        <f>июль!D175-август!E175</f>
        <v>6.602295342995216</v>
      </c>
      <c r="E175" s="81">
        <f t="shared" si="2"/>
        <v>10.012</v>
      </c>
      <c r="F175" s="82"/>
      <c r="G175" s="82"/>
      <c r="H175" s="82"/>
      <c r="I175" s="83"/>
      <c r="J175" s="82"/>
      <c r="K175" s="82"/>
      <c r="L175" s="82"/>
      <c r="M175" s="82"/>
      <c r="N175" s="82"/>
      <c r="O175" s="84"/>
      <c r="P175" s="82"/>
      <c r="Q175" s="84"/>
      <c r="R175" s="82"/>
      <c r="S175" s="82"/>
      <c r="T175" s="82"/>
      <c r="U175" s="82"/>
      <c r="V175" s="82"/>
      <c r="W175" s="82"/>
      <c r="X175" s="82"/>
      <c r="Y175" s="84"/>
      <c r="Z175" s="82"/>
      <c r="AA175" s="85"/>
      <c r="AB175" s="82"/>
      <c r="AC175" s="82"/>
      <c r="AD175" s="82"/>
      <c r="AE175" s="82"/>
      <c r="AF175" s="82"/>
      <c r="AG175" s="82"/>
      <c r="AH175" s="84"/>
      <c r="AI175" s="82"/>
      <c r="AJ175" s="84"/>
      <c r="AK175" s="82"/>
      <c r="AL175" s="82"/>
      <c r="AM175" s="82"/>
      <c r="AN175" s="84"/>
      <c r="AO175" s="82"/>
      <c r="AP175" s="84"/>
      <c r="AQ175" s="82"/>
      <c r="AR175" s="84"/>
      <c r="AS175" s="82"/>
      <c r="AT175" s="82"/>
      <c r="AU175" s="82"/>
      <c r="AV175" s="84"/>
      <c r="AW175" s="82"/>
      <c r="AX175" s="82"/>
      <c r="AY175" s="82"/>
      <c r="AZ175" s="84"/>
      <c r="BA175" s="82"/>
      <c r="BB175" s="82"/>
      <c r="BC175" s="82"/>
      <c r="BD175" s="82"/>
      <c r="BE175" s="82"/>
      <c r="BF175" s="82"/>
      <c r="BG175" s="82"/>
      <c r="BH175" s="82"/>
      <c r="BI175" s="82"/>
      <c r="BJ175" s="84"/>
      <c r="BK175" s="82"/>
      <c r="BL175" s="84">
        <v>11</v>
      </c>
      <c r="BM175" s="82">
        <v>10.012</v>
      </c>
      <c r="BN175" s="82"/>
      <c r="BO175" s="82"/>
      <c r="BP175" s="84"/>
      <c r="BQ175" s="82"/>
      <c r="BR175" s="84"/>
      <c r="BS175" s="82"/>
      <c r="BT175" s="82"/>
      <c r="BU175" s="82"/>
      <c r="BV175" s="82"/>
    </row>
    <row r="176" spans="1:75" s="86" customFormat="1" x14ac:dyDescent="0.25">
      <c r="A176" s="79">
        <v>174</v>
      </c>
      <c r="B176" s="79">
        <v>3</v>
      </c>
      <c r="C176" s="80" t="s">
        <v>632</v>
      </c>
      <c r="D176" s="81">
        <f>июль!D176-август!E176</f>
        <v>900.8759967922706</v>
      </c>
      <c r="E176" s="81">
        <f t="shared" si="2"/>
        <v>10.012</v>
      </c>
      <c r="F176" s="82"/>
      <c r="G176" s="82"/>
      <c r="H176" s="82"/>
      <c r="I176" s="83"/>
      <c r="J176" s="82"/>
      <c r="K176" s="82"/>
      <c r="L176" s="82"/>
      <c r="M176" s="82"/>
      <c r="N176" s="82"/>
      <c r="O176" s="84"/>
      <c r="P176" s="82"/>
      <c r="Q176" s="84"/>
      <c r="R176" s="82"/>
      <c r="S176" s="82"/>
      <c r="T176" s="82"/>
      <c r="U176" s="82"/>
      <c r="V176" s="82"/>
      <c r="W176" s="82"/>
      <c r="X176" s="82"/>
      <c r="Y176" s="84"/>
      <c r="Z176" s="82"/>
      <c r="AA176" s="85"/>
      <c r="AB176" s="82"/>
      <c r="AC176" s="82"/>
      <c r="AD176" s="82"/>
      <c r="AE176" s="82"/>
      <c r="AF176" s="82"/>
      <c r="AG176" s="82"/>
      <c r="AH176" s="84"/>
      <c r="AI176" s="82"/>
      <c r="AJ176" s="84"/>
      <c r="AK176" s="82"/>
      <c r="AL176" s="82"/>
      <c r="AM176" s="82"/>
      <c r="AN176" s="84"/>
      <c r="AO176" s="82"/>
      <c r="AP176" s="84"/>
      <c r="AQ176" s="82"/>
      <c r="AR176" s="84"/>
      <c r="AS176" s="82"/>
      <c r="AT176" s="82"/>
      <c r="AU176" s="82"/>
      <c r="AV176" s="84"/>
      <c r="AW176" s="82"/>
      <c r="AX176" s="82"/>
      <c r="AY176" s="82"/>
      <c r="AZ176" s="84"/>
      <c r="BA176" s="82"/>
      <c r="BB176" s="82"/>
      <c r="BC176" s="82"/>
      <c r="BD176" s="82"/>
      <c r="BE176" s="82"/>
      <c r="BF176" s="82"/>
      <c r="BG176" s="82"/>
      <c r="BH176" s="82"/>
      <c r="BI176" s="82"/>
      <c r="BJ176" s="84"/>
      <c r="BK176" s="82"/>
      <c r="BL176" s="84">
        <v>11</v>
      </c>
      <c r="BM176" s="82">
        <v>10.012</v>
      </c>
      <c r="BN176" s="82"/>
      <c r="BO176" s="82"/>
      <c r="BP176" s="84"/>
      <c r="BQ176" s="82"/>
      <c r="BR176" s="84"/>
      <c r="BS176" s="82"/>
      <c r="BT176" s="82"/>
      <c r="BU176" s="82"/>
      <c r="BV176" s="82"/>
    </row>
    <row r="177" spans="1:75" s="86" customFormat="1" x14ac:dyDescent="0.25">
      <c r="A177" s="79">
        <v>175</v>
      </c>
      <c r="B177" s="79">
        <v>3</v>
      </c>
      <c r="C177" s="80" t="s">
        <v>633</v>
      </c>
      <c r="D177" s="81">
        <f>июль!D177-август!E177</f>
        <v>-145.33259768115943</v>
      </c>
      <c r="E177" s="81">
        <f t="shared" si="2"/>
        <v>10.012</v>
      </c>
      <c r="F177" s="82"/>
      <c r="G177" s="82"/>
      <c r="H177" s="82"/>
      <c r="I177" s="83"/>
      <c r="J177" s="82"/>
      <c r="K177" s="82"/>
      <c r="L177" s="82"/>
      <c r="M177" s="82"/>
      <c r="N177" s="82"/>
      <c r="O177" s="84"/>
      <c r="P177" s="82"/>
      <c r="Q177" s="84"/>
      <c r="R177" s="82"/>
      <c r="S177" s="82"/>
      <c r="T177" s="82"/>
      <c r="U177" s="82"/>
      <c r="V177" s="82"/>
      <c r="W177" s="82"/>
      <c r="X177" s="82"/>
      <c r="Y177" s="84"/>
      <c r="Z177" s="82"/>
      <c r="AA177" s="85"/>
      <c r="AB177" s="82"/>
      <c r="AC177" s="82"/>
      <c r="AD177" s="82"/>
      <c r="AE177" s="82"/>
      <c r="AF177" s="82"/>
      <c r="AG177" s="82"/>
      <c r="AH177" s="84"/>
      <c r="AI177" s="82"/>
      <c r="AJ177" s="84"/>
      <c r="AK177" s="82"/>
      <c r="AL177" s="82"/>
      <c r="AM177" s="82"/>
      <c r="AN177" s="84"/>
      <c r="AO177" s="82"/>
      <c r="AP177" s="84"/>
      <c r="AQ177" s="82"/>
      <c r="AR177" s="84"/>
      <c r="AS177" s="82"/>
      <c r="AT177" s="82"/>
      <c r="AU177" s="82"/>
      <c r="AV177" s="84"/>
      <c r="AW177" s="82"/>
      <c r="AX177" s="82"/>
      <c r="AY177" s="82"/>
      <c r="AZ177" s="84"/>
      <c r="BA177" s="82"/>
      <c r="BB177" s="82"/>
      <c r="BC177" s="82"/>
      <c r="BD177" s="82"/>
      <c r="BE177" s="82"/>
      <c r="BF177" s="82"/>
      <c r="BG177" s="82"/>
      <c r="BH177" s="82"/>
      <c r="BI177" s="82"/>
      <c r="BJ177" s="84"/>
      <c r="BK177" s="82"/>
      <c r="BL177" s="84">
        <v>11</v>
      </c>
      <c r="BM177" s="82">
        <v>10.012</v>
      </c>
      <c r="BN177" s="82"/>
      <c r="BO177" s="82"/>
      <c r="BP177" s="84"/>
      <c r="BQ177" s="82"/>
      <c r="BR177" s="84"/>
      <c r="BS177" s="82"/>
      <c r="BT177" s="82"/>
      <c r="BU177" s="82"/>
      <c r="BV177" s="82"/>
    </row>
    <row r="178" spans="1:75" s="86" customFormat="1" x14ac:dyDescent="0.25">
      <c r="A178" s="79">
        <v>176</v>
      </c>
      <c r="B178" s="79">
        <v>3</v>
      </c>
      <c r="C178" s="80" t="s">
        <v>634</v>
      </c>
      <c r="D178" s="81">
        <f>июль!D178-август!E178</f>
        <v>60.582283671497578</v>
      </c>
      <c r="E178" s="81">
        <f t="shared" si="2"/>
        <v>10.012</v>
      </c>
      <c r="F178" s="82"/>
      <c r="G178" s="82"/>
      <c r="H178" s="82"/>
      <c r="I178" s="83"/>
      <c r="J178" s="82"/>
      <c r="K178" s="82"/>
      <c r="L178" s="82"/>
      <c r="M178" s="82"/>
      <c r="N178" s="82"/>
      <c r="O178" s="84"/>
      <c r="P178" s="82"/>
      <c r="Q178" s="84"/>
      <c r="R178" s="82"/>
      <c r="S178" s="82"/>
      <c r="T178" s="82"/>
      <c r="U178" s="82"/>
      <c r="V178" s="82"/>
      <c r="W178" s="82"/>
      <c r="X178" s="82"/>
      <c r="Y178" s="84"/>
      <c r="Z178" s="82"/>
      <c r="AA178" s="85"/>
      <c r="AB178" s="82"/>
      <c r="AC178" s="82"/>
      <c r="AD178" s="82"/>
      <c r="AE178" s="82"/>
      <c r="AF178" s="82"/>
      <c r="AG178" s="82"/>
      <c r="AH178" s="84"/>
      <c r="AI178" s="82"/>
      <c r="AJ178" s="84"/>
      <c r="AK178" s="82"/>
      <c r="AL178" s="82"/>
      <c r="AM178" s="82"/>
      <c r="AN178" s="84"/>
      <c r="AO178" s="82"/>
      <c r="AP178" s="84"/>
      <c r="AQ178" s="82"/>
      <c r="AR178" s="84"/>
      <c r="AS178" s="82"/>
      <c r="AT178" s="82"/>
      <c r="AU178" s="82"/>
      <c r="AV178" s="84"/>
      <c r="AW178" s="82"/>
      <c r="AX178" s="82"/>
      <c r="AY178" s="82"/>
      <c r="AZ178" s="84"/>
      <c r="BA178" s="82"/>
      <c r="BB178" s="82"/>
      <c r="BC178" s="82"/>
      <c r="BD178" s="82"/>
      <c r="BE178" s="82"/>
      <c r="BF178" s="82"/>
      <c r="BG178" s="82"/>
      <c r="BH178" s="82"/>
      <c r="BI178" s="82"/>
      <c r="BJ178" s="84"/>
      <c r="BK178" s="82"/>
      <c r="BL178" s="84">
        <v>11</v>
      </c>
      <c r="BM178" s="82">
        <v>10.012</v>
      </c>
      <c r="BN178" s="82"/>
      <c r="BO178" s="82"/>
      <c r="BP178" s="84"/>
      <c r="BQ178" s="82"/>
      <c r="BR178" s="84"/>
      <c r="BS178" s="82"/>
      <c r="BT178" s="82"/>
      <c r="BU178" s="82"/>
      <c r="BV178" s="82"/>
    </row>
    <row r="179" spans="1:75" s="86" customFormat="1" x14ac:dyDescent="0.25">
      <c r="A179" s="79">
        <v>177</v>
      </c>
      <c r="B179" s="79">
        <v>3</v>
      </c>
      <c r="C179" s="80" t="s">
        <v>635</v>
      </c>
      <c r="D179" s="81">
        <f>июль!D179-август!E179</f>
        <v>797.23046844444434</v>
      </c>
      <c r="E179" s="81">
        <f t="shared" si="2"/>
        <v>10.012</v>
      </c>
      <c r="F179" s="82"/>
      <c r="G179" s="82"/>
      <c r="H179" s="82"/>
      <c r="I179" s="83"/>
      <c r="J179" s="82"/>
      <c r="K179" s="82"/>
      <c r="L179" s="82"/>
      <c r="M179" s="82"/>
      <c r="N179" s="82"/>
      <c r="O179" s="84"/>
      <c r="P179" s="82"/>
      <c r="Q179" s="84"/>
      <c r="R179" s="82"/>
      <c r="S179" s="82"/>
      <c r="T179" s="82"/>
      <c r="U179" s="82"/>
      <c r="V179" s="82"/>
      <c r="W179" s="82"/>
      <c r="X179" s="82"/>
      <c r="Y179" s="84"/>
      <c r="Z179" s="82"/>
      <c r="AA179" s="85"/>
      <c r="AB179" s="82"/>
      <c r="AC179" s="82"/>
      <c r="AD179" s="82"/>
      <c r="AE179" s="82"/>
      <c r="AF179" s="82"/>
      <c r="AG179" s="82"/>
      <c r="AH179" s="84"/>
      <c r="AI179" s="82"/>
      <c r="AJ179" s="84"/>
      <c r="AK179" s="82"/>
      <c r="AL179" s="82"/>
      <c r="AM179" s="82"/>
      <c r="AN179" s="84"/>
      <c r="AO179" s="82"/>
      <c r="AP179" s="84"/>
      <c r="AQ179" s="82"/>
      <c r="AR179" s="84"/>
      <c r="AS179" s="82"/>
      <c r="AT179" s="82"/>
      <c r="AU179" s="82"/>
      <c r="AV179" s="84"/>
      <c r="AW179" s="82"/>
      <c r="AX179" s="82"/>
      <c r="AY179" s="82"/>
      <c r="AZ179" s="84"/>
      <c r="BA179" s="82"/>
      <c r="BB179" s="82"/>
      <c r="BC179" s="82"/>
      <c r="BD179" s="82"/>
      <c r="BE179" s="82"/>
      <c r="BF179" s="82"/>
      <c r="BG179" s="82"/>
      <c r="BH179" s="82"/>
      <c r="BI179" s="82"/>
      <c r="BJ179" s="84"/>
      <c r="BK179" s="82"/>
      <c r="BL179" s="84">
        <v>11</v>
      </c>
      <c r="BM179" s="82">
        <v>10.012</v>
      </c>
      <c r="BN179" s="82"/>
      <c r="BO179" s="82"/>
      <c r="BP179" s="84"/>
      <c r="BQ179" s="82"/>
      <c r="BR179" s="84"/>
      <c r="BS179" s="82"/>
      <c r="BT179" s="82"/>
      <c r="BU179" s="82"/>
      <c r="BV179" s="82"/>
    </row>
    <row r="180" spans="1:75" s="86" customFormat="1" x14ac:dyDescent="0.25">
      <c r="A180" s="79">
        <v>178</v>
      </c>
      <c r="B180" s="79">
        <v>3</v>
      </c>
      <c r="C180" s="80" t="s">
        <v>636</v>
      </c>
      <c r="D180" s="81">
        <f>июль!D180-август!E180</f>
        <v>1930.7910107149762</v>
      </c>
      <c r="E180" s="81">
        <f t="shared" si="2"/>
        <v>274.50799999999998</v>
      </c>
      <c r="F180" s="82"/>
      <c r="G180" s="82"/>
      <c r="H180" s="82"/>
      <c r="I180" s="83"/>
      <c r="J180" s="82"/>
      <c r="K180" s="82"/>
      <c r="L180" s="82"/>
      <c r="M180" s="82"/>
      <c r="N180" s="82"/>
      <c r="O180" s="84"/>
      <c r="P180" s="82"/>
      <c r="Q180" s="84"/>
      <c r="R180" s="82"/>
      <c r="S180" s="82"/>
      <c r="T180" s="82"/>
      <c r="U180" s="82">
        <v>7.4999999999999997E-2</v>
      </c>
      <c r="V180" s="82">
        <v>261.274</v>
      </c>
      <c r="W180" s="82"/>
      <c r="X180" s="82"/>
      <c r="Y180" s="84"/>
      <c r="Z180" s="82"/>
      <c r="AA180" s="85"/>
      <c r="AB180" s="82"/>
      <c r="AC180" s="82"/>
      <c r="AD180" s="82"/>
      <c r="AE180" s="82"/>
      <c r="AF180" s="82"/>
      <c r="AG180" s="82"/>
      <c r="AH180" s="84">
        <v>1</v>
      </c>
      <c r="AI180" s="82">
        <v>3.222</v>
      </c>
      <c r="AJ180" s="84"/>
      <c r="AK180" s="82"/>
      <c r="AL180" s="82"/>
      <c r="AM180" s="82"/>
      <c r="AN180" s="84"/>
      <c r="AO180" s="82"/>
      <c r="AP180" s="84"/>
      <c r="AQ180" s="82"/>
      <c r="AR180" s="84"/>
      <c r="AS180" s="82"/>
      <c r="AT180" s="82"/>
      <c r="AU180" s="82"/>
      <c r="AV180" s="84"/>
      <c r="AW180" s="82"/>
      <c r="AX180" s="82"/>
      <c r="AY180" s="82"/>
      <c r="AZ180" s="84"/>
      <c r="BA180" s="82"/>
      <c r="BB180" s="82"/>
      <c r="BC180" s="82"/>
      <c r="BD180" s="82"/>
      <c r="BE180" s="82"/>
      <c r="BF180" s="82"/>
      <c r="BG180" s="82"/>
      <c r="BH180" s="82"/>
      <c r="BI180" s="82"/>
      <c r="BJ180" s="84"/>
      <c r="BK180" s="82"/>
      <c r="BL180" s="84">
        <v>11</v>
      </c>
      <c r="BM180" s="82">
        <v>10.012</v>
      </c>
      <c r="BN180" s="82"/>
      <c r="BO180" s="82"/>
      <c r="BP180" s="84"/>
      <c r="BQ180" s="82"/>
      <c r="BR180" s="84"/>
      <c r="BS180" s="82"/>
      <c r="BT180" s="82"/>
      <c r="BU180" s="82"/>
      <c r="BV180" s="82"/>
    </row>
    <row r="181" spans="1:75" s="86" customFormat="1" x14ac:dyDescent="0.25">
      <c r="A181" s="79">
        <v>179</v>
      </c>
      <c r="B181" s="79">
        <v>3</v>
      </c>
      <c r="C181" s="80" t="s">
        <v>637</v>
      </c>
      <c r="D181" s="81">
        <f>июль!D181-август!E181</f>
        <v>585.16830368115939</v>
      </c>
      <c r="E181" s="81">
        <f t="shared" si="2"/>
        <v>33.801000000000002</v>
      </c>
      <c r="F181" s="82"/>
      <c r="G181" s="82"/>
      <c r="H181" s="82"/>
      <c r="I181" s="83"/>
      <c r="J181" s="82"/>
      <c r="K181" s="82"/>
      <c r="L181" s="82"/>
      <c r="M181" s="82"/>
      <c r="N181" s="82"/>
      <c r="O181" s="84"/>
      <c r="P181" s="82"/>
      <c r="Q181" s="84"/>
      <c r="R181" s="82"/>
      <c r="S181" s="82"/>
      <c r="T181" s="82"/>
      <c r="U181" s="82">
        <v>2.5000000000000001E-2</v>
      </c>
      <c r="V181" s="82">
        <v>33.801000000000002</v>
      </c>
      <c r="W181" s="82"/>
      <c r="X181" s="82"/>
      <c r="Y181" s="84"/>
      <c r="Z181" s="82"/>
      <c r="AA181" s="85"/>
      <c r="AB181" s="82"/>
      <c r="AC181" s="82"/>
      <c r="AD181" s="82"/>
      <c r="AE181" s="82"/>
      <c r="AF181" s="82"/>
      <c r="AG181" s="82"/>
      <c r="AH181" s="84"/>
      <c r="AI181" s="82"/>
      <c r="AJ181" s="84"/>
      <c r="AK181" s="82"/>
      <c r="AL181" s="82"/>
      <c r="AM181" s="82"/>
      <c r="AN181" s="84"/>
      <c r="AO181" s="82"/>
      <c r="AP181" s="84"/>
      <c r="AQ181" s="82"/>
      <c r="AR181" s="84"/>
      <c r="AS181" s="82"/>
      <c r="AT181" s="82"/>
      <c r="AU181" s="82"/>
      <c r="AV181" s="84"/>
      <c r="AW181" s="82"/>
      <c r="AX181" s="82"/>
      <c r="AY181" s="82"/>
      <c r="AZ181" s="84"/>
      <c r="BA181" s="82"/>
      <c r="BB181" s="82"/>
      <c r="BC181" s="82"/>
      <c r="BD181" s="82"/>
      <c r="BE181" s="82"/>
      <c r="BF181" s="82"/>
      <c r="BG181" s="82"/>
      <c r="BH181" s="82"/>
      <c r="BI181" s="82"/>
      <c r="BJ181" s="84"/>
      <c r="BK181" s="82"/>
      <c r="BL181" s="84"/>
      <c r="BM181" s="82"/>
      <c r="BN181" s="82"/>
      <c r="BO181" s="82"/>
      <c r="BP181" s="84"/>
      <c r="BQ181" s="82"/>
      <c r="BR181" s="84"/>
      <c r="BS181" s="82"/>
      <c r="BT181" s="82"/>
      <c r="BU181" s="82"/>
      <c r="BV181" s="82"/>
    </row>
    <row r="182" spans="1:75" s="86" customFormat="1" x14ac:dyDescent="0.25">
      <c r="A182" s="79">
        <v>180</v>
      </c>
      <c r="B182" s="79">
        <v>3</v>
      </c>
      <c r="C182" s="80" t="s">
        <v>638</v>
      </c>
      <c r="D182" s="81">
        <f>июль!D182-август!E182</f>
        <v>1557.4185411188405</v>
      </c>
      <c r="E182" s="81">
        <f t="shared" si="2"/>
        <v>21.48</v>
      </c>
      <c r="F182" s="82"/>
      <c r="G182" s="82"/>
      <c r="H182" s="82"/>
      <c r="I182" s="83"/>
      <c r="J182" s="82"/>
      <c r="K182" s="82"/>
      <c r="L182" s="82"/>
      <c r="M182" s="82"/>
      <c r="N182" s="82"/>
      <c r="O182" s="84"/>
      <c r="P182" s="82"/>
      <c r="Q182" s="84"/>
      <c r="R182" s="82"/>
      <c r="S182" s="82"/>
      <c r="T182" s="82"/>
      <c r="U182" s="82"/>
      <c r="V182" s="82"/>
      <c r="W182" s="82"/>
      <c r="X182" s="82"/>
      <c r="Y182" s="84"/>
      <c r="Z182" s="82"/>
      <c r="AA182" s="85"/>
      <c r="AB182" s="82"/>
      <c r="AC182" s="82"/>
      <c r="AD182" s="82"/>
      <c r="AE182" s="82"/>
      <c r="AF182" s="82"/>
      <c r="AG182" s="82"/>
      <c r="AH182" s="84"/>
      <c r="AI182" s="82"/>
      <c r="AJ182" s="84"/>
      <c r="AK182" s="82"/>
      <c r="AL182" s="82"/>
      <c r="AM182" s="82"/>
      <c r="AN182" s="84"/>
      <c r="AO182" s="82"/>
      <c r="AP182" s="84"/>
      <c r="AQ182" s="82"/>
      <c r="AR182" s="84"/>
      <c r="AS182" s="82"/>
      <c r="AT182" s="82"/>
      <c r="AU182" s="82"/>
      <c r="AV182" s="84">
        <v>1</v>
      </c>
      <c r="AW182" s="82">
        <v>13.467000000000001</v>
      </c>
      <c r="AX182" s="82"/>
      <c r="AY182" s="82"/>
      <c r="AZ182" s="84"/>
      <c r="BA182" s="82"/>
      <c r="BB182" s="82"/>
      <c r="BC182" s="82"/>
      <c r="BD182" s="82"/>
      <c r="BE182" s="82"/>
      <c r="BF182" s="82"/>
      <c r="BG182" s="82"/>
      <c r="BH182" s="82"/>
      <c r="BI182" s="82"/>
      <c r="BJ182" s="84"/>
      <c r="BK182" s="82"/>
      <c r="BL182" s="84">
        <v>3</v>
      </c>
      <c r="BM182" s="82">
        <v>8.0129999999999999</v>
      </c>
      <c r="BN182" s="82"/>
      <c r="BO182" s="82"/>
      <c r="BP182" s="84"/>
      <c r="BQ182" s="82"/>
      <c r="BR182" s="84"/>
      <c r="BS182" s="82"/>
      <c r="BT182" s="82"/>
      <c r="BU182" s="82"/>
      <c r="BV182" s="82"/>
    </row>
    <row r="183" spans="1:75" s="86" customFormat="1" x14ac:dyDescent="0.25">
      <c r="A183" s="79">
        <v>181</v>
      </c>
      <c r="B183" s="79">
        <v>3</v>
      </c>
      <c r="C183" s="80" t="s">
        <v>639</v>
      </c>
      <c r="D183" s="81">
        <f>июль!D183-август!E183</f>
        <v>-218.65055745314015</v>
      </c>
      <c r="E183" s="81">
        <f t="shared" si="2"/>
        <v>8.0129999999999999</v>
      </c>
      <c r="F183" s="82"/>
      <c r="G183" s="82"/>
      <c r="H183" s="82"/>
      <c r="I183" s="83"/>
      <c r="J183" s="82"/>
      <c r="K183" s="82"/>
      <c r="L183" s="82"/>
      <c r="M183" s="82"/>
      <c r="N183" s="82"/>
      <c r="O183" s="84"/>
      <c r="P183" s="82"/>
      <c r="Q183" s="84"/>
      <c r="R183" s="82"/>
      <c r="S183" s="82"/>
      <c r="T183" s="82"/>
      <c r="U183" s="82"/>
      <c r="V183" s="82"/>
      <c r="W183" s="82"/>
      <c r="X183" s="82"/>
      <c r="Y183" s="84"/>
      <c r="Z183" s="82"/>
      <c r="AA183" s="85"/>
      <c r="AB183" s="82"/>
      <c r="AC183" s="82"/>
      <c r="AD183" s="82"/>
      <c r="AE183" s="82"/>
      <c r="AF183" s="82"/>
      <c r="AG183" s="82"/>
      <c r="AH183" s="84"/>
      <c r="AI183" s="82"/>
      <c r="AJ183" s="84"/>
      <c r="AK183" s="82"/>
      <c r="AL183" s="82"/>
      <c r="AM183" s="82"/>
      <c r="AN183" s="84"/>
      <c r="AO183" s="82"/>
      <c r="AP183" s="84"/>
      <c r="AQ183" s="82"/>
      <c r="AR183" s="84"/>
      <c r="AS183" s="82"/>
      <c r="AT183" s="82"/>
      <c r="AU183" s="82"/>
      <c r="AV183" s="84"/>
      <c r="AW183" s="82"/>
      <c r="AX183" s="82"/>
      <c r="AY183" s="82"/>
      <c r="AZ183" s="84"/>
      <c r="BA183" s="82"/>
      <c r="BB183" s="82"/>
      <c r="BC183" s="82"/>
      <c r="BD183" s="82"/>
      <c r="BE183" s="82"/>
      <c r="BF183" s="82"/>
      <c r="BG183" s="82"/>
      <c r="BH183" s="82"/>
      <c r="BI183" s="82"/>
      <c r="BJ183" s="84"/>
      <c r="BK183" s="82"/>
      <c r="BL183" s="84">
        <v>3</v>
      </c>
      <c r="BM183" s="82">
        <v>8.0129999999999999</v>
      </c>
      <c r="BN183" s="82"/>
      <c r="BO183" s="82"/>
      <c r="BP183" s="84"/>
      <c r="BQ183" s="82"/>
      <c r="BR183" s="84"/>
      <c r="BS183" s="82"/>
      <c r="BT183" s="82"/>
      <c r="BU183" s="82"/>
      <c r="BV183" s="82"/>
    </row>
    <row r="184" spans="1:75" s="86" customFormat="1" x14ac:dyDescent="0.25">
      <c r="A184" s="79">
        <v>182</v>
      </c>
      <c r="B184" s="79">
        <v>3</v>
      </c>
      <c r="C184" s="80" t="s">
        <v>640</v>
      </c>
      <c r="D184" s="81">
        <f>июль!D184-август!E184</f>
        <v>1889.8249774299516</v>
      </c>
      <c r="E184" s="81">
        <f t="shared" si="2"/>
        <v>42.012999999999998</v>
      </c>
      <c r="F184" s="82"/>
      <c r="G184" s="82"/>
      <c r="H184" s="82"/>
      <c r="I184" s="83"/>
      <c r="J184" s="82"/>
      <c r="K184" s="82"/>
      <c r="L184" s="82"/>
      <c r="M184" s="82"/>
      <c r="N184" s="82"/>
      <c r="O184" s="84"/>
      <c r="P184" s="82"/>
      <c r="Q184" s="84"/>
      <c r="R184" s="82"/>
      <c r="S184" s="82"/>
      <c r="T184" s="82"/>
      <c r="U184" s="82"/>
      <c r="V184" s="82"/>
      <c r="W184" s="82"/>
      <c r="X184" s="82"/>
      <c r="Y184" s="84"/>
      <c r="Z184" s="82"/>
      <c r="AA184" s="85"/>
      <c r="AB184" s="82"/>
      <c r="AC184" s="82"/>
      <c r="AD184" s="82"/>
      <c r="AE184" s="82"/>
      <c r="AF184" s="82"/>
      <c r="AG184" s="82"/>
      <c r="AH184" s="84"/>
      <c r="AI184" s="82"/>
      <c r="AJ184" s="84"/>
      <c r="AK184" s="82"/>
      <c r="AL184" s="82"/>
      <c r="AM184" s="82"/>
      <c r="AN184" s="84"/>
      <c r="AO184" s="82"/>
      <c r="AP184" s="84">
        <v>1</v>
      </c>
      <c r="AQ184" s="82">
        <v>34</v>
      </c>
      <c r="AR184" s="84"/>
      <c r="AS184" s="82"/>
      <c r="AT184" s="82"/>
      <c r="AU184" s="82"/>
      <c r="AV184" s="84"/>
      <c r="AW184" s="82"/>
      <c r="AX184" s="82"/>
      <c r="AY184" s="82"/>
      <c r="AZ184" s="84"/>
      <c r="BA184" s="82"/>
      <c r="BB184" s="82"/>
      <c r="BC184" s="82"/>
      <c r="BD184" s="82"/>
      <c r="BE184" s="82"/>
      <c r="BF184" s="82"/>
      <c r="BG184" s="82"/>
      <c r="BH184" s="82"/>
      <c r="BI184" s="82"/>
      <c r="BJ184" s="84"/>
      <c r="BK184" s="82"/>
      <c r="BL184" s="84">
        <v>3</v>
      </c>
      <c r="BM184" s="82">
        <v>8.0129999999999999</v>
      </c>
      <c r="BN184" s="82"/>
      <c r="BO184" s="82"/>
      <c r="BP184" s="84"/>
      <c r="BQ184" s="82"/>
      <c r="BR184" s="84"/>
      <c r="BS184" s="82"/>
      <c r="BT184" s="82"/>
      <c r="BU184" s="82"/>
      <c r="BV184" s="82"/>
    </row>
    <row r="185" spans="1:75" s="86" customFormat="1" x14ac:dyDescent="0.25">
      <c r="A185" s="79">
        <v>183</v>
      </c>
      <c r="B185" s="79">
        <v>3</v>
      </c>
      <c r="C185" s="80" t="s">
        <v>641</v>
      </c>
      <c r="D185" s="81">
        <f>июль!D185-август!E185</f>
        <v>2034.1936245990337</v>
      </c>
      <c r="E185" s="81">
        <f t="shared" si="2"/>
        <v>7.3780000000000001</v>
      </c>
      <c r="F185" s="82"/>
      <c r="G185" s="82"/>
      <c r="H185" s="82"/>
      <c r="I185" s="83"/>
      <c r="J185" s="82"/>
      <c r="K185" s="82"/>
      <c r="L185" s="82"/>
      <c r="M185" s="82"/>
      <c r="N185" s="82"/>
      <c r="O185" s="84"/>
      <c r="P185" s="82"/>
      <c r="Q185" s="84"/>
      <c r="R185" s="82"/>
      <c r="S185" s="82"/>
      <c r="T185" s="82"/>
      <c r="U185" s="82"/>
      <c r="V185" s="82"/>
      <c r="W185" s="82"/>
      <c r="X185" s="82"/>
      <c r="Y185" s="84"/>
      <c r="Z185" s="82"/>
      <c r="AA185" s="85"/>
      <c r="AB185" s="82"/>
      <c r="AC185" s="82"/>
      <c r="AD185" s="82"/>
      <c r="AE185" s="82"/>
      <c r="AF185" s="82"/>
      <c r="AG185" s="82"/>
      <c r="AH185" s="84"/>
      <c r="AI185" s="82"/>
      <c r="AJ185" s="84"/>
      <c r="AK185" s="82"/>
      <c r="AL185" s="82"/>
      <c r="AM185" s="82"/>
      <c r="AN185" s="84"/>
      <c r="AO185" s="82"/>
      <c r="AP185" s="84"/>
      <c r="AQ185" s="82"/>
      <c r="AR185" s="84"/>
      <c r="AS185" s="82"/>
      <c r="AT185" s="82"/>
      <c r="AU185" s="82"/>
      <c r="AV185" s="84"/>
      <c r="AW185" s="82"/>
      <c r="AX185" s="82"/>
      <c r="AY185" s="82"/>
      <c r="AZ185" s="84"/>
      <c r="BA185" s="82"/>
      <c r="BB185" s="82"/>
      <c r="BC185" s="82"/>
      <c r="BD185" s="82"/>
      <c r="BE185" s="82"/>
      <c r="BF185" s="82"/>
      <c r="BG185" s="82"/>
      <c r="BH185" s="82"/>
      <c r="BI185" s="82"/>
      <c r="BJ185" s="84"/>
      <c r="BK185" s="82"/>
      <c r="BL185" s="84">
        <v>3</v>
      </c>
      <c r="BM185" s="82">
        <v>7.3780000000000001</v>
      </c>
      <c r="BN185" s="82"/>
      <c r="BO185" s="82"/>
      <c r="BP185" s="84"/>
      <c r="BQ185" s="82"/>
      <c r="BR185" s="84"/>
      <c r="BS185" s="82"/>
      <c r="BT185" s="82"/>
      <c r="BU185" s="82"/>
      <c r="BV185" s="82"/>
    </row>
    <row r="186" spans="1:75" s="86" customFormat="1" x14ac:dyDescent="0.25">
      <c r="A186" s="79">
        <v>184</v>
      </c>
      <c r="B186" s="79">
        <v>3</v>
      </c>
      <c r="C186" s="80" t="s">
        <v>642</v>
      </c>
      <c r="D186" s="81">
        <f>июль!D186-август!E186</f>
        <v>758.33143980676346</v>
      </c>
      <c r="E186" s="81">
        <f t="shared" si="2"/>
        <v>10.129</v>
      </c>
      <c r="F186" s="82"/>
      <c r="G186" s="82"/>
      <c r="H186" s="82"/>
      <c r="I186" s="83"/>
      <c r="J186" s="82"/>
      <c r="K186" s="82"/>
      <c r="L186" s="82"/>
      <c r="M186" s="82"/>
      <c r="N186" s="82"/>
      <c r="O186" s="84"/>
      <c r="P186" s="82"/>
      <c r="Q186" s="84"/>
      <c r="R186" s="82"/>
      <c r="S186" s="82"/>
      <c r="T186" s="82"/>
      <c r="U186" s="82"/>
      <c r="V186" s="82"/>
      <c r="W186" s="82"/>
      <c r="X186" s="82"/>
      <c r="Y186" s="84"/>
      <c r="Z186" s="82"/>
      <c r="AA186" s="85"/>
      <c r="AB186" s="82"/>
      <c r="AC186" s="82"/>
      <c r="AD186" s="82"/>
      <c r="AE186" s="82"/>
      <c r="AF186" s="82"/>
      <c r="AG186" s="82"/>
      <c r="AH186" s="84"/>
      <c r="AI186" s="82"/>
      <c r="AJ186" s="84"/>
      <c r="AK186" s="82"/>
      <c r="AL186" s="82"/>
      <c r="AM186" s="82"/>
      <c r="AN186" s="84"/>
      <c r="AO186" s="82"/>
      <c r="AP186" s="84"/>
      <c r="AQ186" s="82"/>
      <c r="AR186" s="84"/>
      <c r="AS186" s="82"/>
      <c r="AT186" s="82"/>
      <c r="AU186" s="82"/>
      <c r="AV186" s="84"/>
      <c r="AW186" s="82"/>
      <c r="AX186" s="82"/>
      <c r="AY186" s="82"/>
      <c r="AZ186" s="84"/>
      <c r="BA186" s="82"/>
      <c r="BB186" s="82"/>
      <c r="BC186" s="82"/>
      <c r="BD186" s="82"/>
      <c r="BE186" s="82"/>
      <c r="BF186" s="82"/>
      <c r="BG186" s="82"/>
      <c r="BH186" s="82"/>
      <c r="BI186" s="82"/>
      <c r="BJ186" s="84"/>
      <c r="BK186" s="82"/>
      <c r="BL186" s="84">
        <v>3</v>
      </c>
      <c r="BM186" s="82">
        <v>7.3780000000000001</v>
      </c>
      <c r="BN186" s="82"/>
      <c r="BO186" s="82"/>
      <c r="BP186" s="84"/>
      <c r="BQ186" s="82"/>
      <c r="BR186" s="84"/>
      <c r="BS186" s="82"/>
      <c r="BT186" s="82"/>
      <c r="BU186" s="82"/>
      <c r="BV186" s="82">
        <v>2.7509999999999999</v>
      </c>
      <c r="BW186" s="86" t="s">
        <v>1183</v>
      </c>
    </row>
    <row r="187" spans="1:75" x14ac:dyDescent="0.25">
      <c r="A187" s="16">
        <v>185</v>
      </c>
      <c r="B187" s="16">
        <v>1</v>
      </c>
      <c r="C187" s="31" t="s">
        <v>643</v>
      </c>
      <c r="D187" s="40">
        <f>июль!D187-август!E187</f>
        <v>282.77074114009667</v>
      </c>
      <c r="E187" s="40">
        <f t="shared" si="2"/>
        <v>0</v>
      </c>
      <c r="F187" s="36"/>
      <c r="G187" s="36"/>
      <c r="H187" s="36"/>
      <c r="I187" s="27"/>
      <c r="J187" s="36"/>
      <c r="K187" s="36"/>
      <c r="L187" s="36"/>
      <c r="M187" s="36"/>
      <c r="N187" s="36"/>
      <c r="O187" s="29"/>
      <c r="P187" s="36"/>
      <c r="Q187" s="29"/>
      <c r="R187" s="36"/>
      <c r="S187" s="36"/>
      <c r="T187" s="36"/>
      <c r="U187" s="36"/>
      <c r="V187" s="36"/>
      <c r="W187" s="36"/>
      <c r="X187" s="36"/>
      <c r="Y187" s="29"/>
      <c r="Z187" s="36"/>
      <c r="AA187" s="66"/>
      <c r="AB187" s="36"/>
      <c r="AC187" s="36"/>
      <c r="AD187" s="36"/>
      <c r="AE187" s="36"/>
      <c r="AF187" s="36"/>
      <c r="AG187" s="36"/>
      <c r="AH187" s="29"/>
      <c r="AI187" s="36"/>
      <c r="AJ187" s="29"/>
      <c r="AK187" s="36"/>
      <c r="AL187" s="36"/>
      <c r="AM187" s="36"/>
      <c r="AN187" s="29"/>
      <c r="AO187" s="36"/>
      <c r="AP187" s="29"/>
      <c r="AQ187" s="36"/>
      <c r="AR187" s="29"/>
      <c r="AS187" s="36"/>
      <c r="AT187" s="36"/>
      <c r="AU187" s="36"/>
      <c r="AV187" s="29"/>
      <c r="AW187" s="36"/>
      <c r="AX187" s="36"/>
      <c r="AY187" s="36"/>
      <c r="AZ187" s="29"/>
      <c r="BA187" s="36"/>
      <c r="BB187" s="36"/>
      <c r="BC187" s="36"/>
      <c r="BD187" s="36"/>
      <c r="BE187" s="36"/>
      <c r="BF187" s="36"/>
      <c r="BG187" s="36"/>
      <c r="BH187" s="36"/>
      <c r="BI187" s="36"/>
      <c r="BJ187" s="29"/>
      <c r="BK187" s="36"/>
      <c r="BL187" s="29"/>
      <c r="BM187" s="36"/>
      <c r="BN187" s="36"/>
      <c r="BO187" s="36"/>
      <c r="BP187" s="29"/>
      <c r="BQ187" s="36"/>
      <c r="BR187" s="29"/>
      <c r="BS187" s="36"/>
      <c r="BT187" s="36"/>
      <c r="BU187" s="36"/>
      <c r="BV187" s="36"/>
    </row>
    <row r="188" spans="1:75" x14ac:dyDescent="0.25">
      <c r="A188" s="16">
        <v>186</v>
      </c>
      <c r="B188" s="16">
        <v>1</v>
      </c>
      <c r="C188" s="31" t="s">
        <v>644</v>
      </c>
      <c r="D188" s="40">
        <f>июль!D188-август!E188</f>
        <v>-122.16001816425118</v>
      </c>
      <c r="E188" s="40">
        <f t="shared" si="2"/>
        <v>0</v>
      </c>
      <c r="F188" s="36"/>
      <c r="G188" s="36"/>
      <c r="H188" s="36"/>
      <c r="I188" s="27"/>
      <c r="J188" s="36"/>
      <c r="K188" s="36"/>
      <c r="L188" s="36"/>
      <c r="M188" s="36"/>
      <c r="N188" s="36"/>
      <c r="O188" s="29"/>
      <c r="P188" s="36"/>
      <c r="Q188" s="29"/>
      <c r="R188" s="36"/>
      <c r="S188" s="36"/>
      <c r="T188" s="36"/>
      <c r="U188" s="36"/>
      <c r="V188" s="36"/>
      <c r="W188" s="36"/>
      <c r="X188" s="36"/>
      <c r="Y188" s="29"/>
      <c r="Z188" s="36"/>
      <c r="AA188" s="66"/>
      <c r="AB188" s="36"/>
      <c r="AC188" s="36"/>
      <c r="AD188" s="36"/>
      <c r="AE188" s="36"/>
      <c r="AF188" s="36"/>
      <c r="AG188" s="36"/>
      <c r="AH188" s="29"/>
      <c r="AI188" s="36"/>
      <c r="AJ188" s="29"/>
      <c r="AK188" s="36"/>
      <c r="AL188" s="36"/>
      <c r="AM188" s="36"/>
      <c r="AN188" s="29"/>
      <c r="AO188" s="36"/>
      <c r="AP188" s="29"/>
      <c r="AQ188" s="36"/>
      <c r="AR188" s="29"/>
      <c r="AS188" s="36"/>
      <c r="AT188" s="36"/>
      <c r="AU188" s="36"/>
      <c r="AV188" s="29"/>
      <c r="AW188" s="36"/>
      <c r="AX188" s="36"/>
      <c r="AY188" s="36"/>
      <c r="AZ188" s="29"/>
      <c r="BA188" s="36"/>
      <c r="BB188" s="36"/>
      <c r="BC188" s="36"/>
      <c r="BD188" s="36"/>
      <c r="BE188" s="36"/>
      <c r="BF188" s="36"/>
      <c r="BG188" s="36"/>
      <c r="BH188" s="36"/>
      <c r="BI188" s="36"/>
      <c r="BJ188" s="29"/>
      <c r="BK188" s="36"/>
      <c r="BL188" s="29"/>
      <c r="BM188" s="36"/>
      <c r="BN188" s="36"/>
      <c r="BO188" s="36"/>
      <c r="BP188" s="29"/>
      <c r="BQ188" s="36"/>
      <c r="BR188" s="29"/>
      <c r="BS188" s="36"/>
      <c r="BT188" s="36"/>
      <c r="BU188" s="36"/>
      <c r="BV188" s="36"/>
    </row>
    <row r="189" spans="1:75" x14ac:dyDescent="0.25">
      <c r="A189" s="16">
        <v>187</v>
      </c>
      <c r="B189" s="16">
        <v>1</v>
      </c>
      <c r="C189" s="31" t="s">
        <v>645</v>
      </c>
      <c r="D189" s="40">
        <f>июль!D189-август!E189</f>
        <v>126.67738631884059</v>
      </c>
      <c r="E189" s="40">
        <f t="shared" si="2"/>
        <v>0</v>
      </c>
      <c r="F189" s="36"/>
      <c r="G189" s="36"/>
      <c r="H189" s="36"/>
      <c r="I189" s="27"/>
      <c r="J189" s="36"/>
      <c r="K189" s="36"/>
      <c r="L189" s="36"/>
      <c r="M189" s="36"/>
      <c r="N189" s="36"/>
      <c r="O189" s="29"/>
      <c r="P189" s="36"/>
      <c r="Q189" s="29"/>
      <c r="R189" s="36"/>
      <c r="S189" s="36"/>
      <c r="T189" s="36"/>
      <c r="U189" s="36"/>
      <c r="V189" s="36"/>
      <c r="W189" s="36"/>
      <c r="X189" s="36"/>
      <c r="Y189" s="29"/>
      <c r="Z189" s="36"/>
      <c r="AA189" s="66"/>
      <c r="AB189" s="36"/>
      <c r="AC189" s="36"/>
      <c r="AD189" s="36"/>
      <c r="AE189" s="36"/>
      <c r="AF189" s="36"/>
      <c r="AG189" s="36"/>
      <c r="AH189" s="29"/>
      <c r="AI189" s="36"/>
      <c r="AJ189" s="29"/>
      <c r="AK189" s="36"/>
      <c r="AL189" s="36"/>
      <c r="AM189" s="36"/>
      <c r="AN189" s="29"/>
      <c r="AO189" s="36"/>
      <c r="AP189" s="29"/>
      <c r="AQ189" s="36"/>
      <c r="AR189" s="29"/>
      <c r="AS189" s="36"/>
      <c r="AT189" s="36"/>
      <c r="AU189" s="36"/>
      <c r="AV189" s="29"/>
      <c r="AW189" s="36"/>
      <c r="AX189" s="36"/>
      <c r="AY189" s="36"/>
      <c r="AZ189" s="29"/>
      <c r="BA189" s="36"/>
      <c r="BB189" s="36"/>
      <c r="BC189" s="36"/>
      <c r="BD189" s="36"/>
      <c r="BE189" s="36"/>
      <c r="BF189" s="36"/>
      <c r="BG189" s="36"/>
      <c r="BH189" s="36"/>
      <c r="BI189" s="36"/>
      <c r="BJ189" s="29"/>
      <c r="BK189" s="36"/>
      <c r="BL189" s="29"/>
      <c r="BM189" s="36"/>
      <c r="BN189" s="36"/>
      <c r="BO189" s="36"/>
      <c r="BP189" s="29"/>
      <c r="BQ189" s="36"/>
      <c r="BR189" s="29"/>
      <c r="BS189" s="36"/>
      <c r="BT189" s="36"/>
      <c r="BU189" s="36"/>
      <c r="BV189" s="36"/>
    </row>
    <row r="190" spans="1:75" x14ac:dyDescent="0.25">
      <c r="A190" s="16">
        <v>188</v>
      </c>
      <c r="B190" s="16">
        <v>1</v>
      </c>
      <c r="C190" s="31" t="s">
        <v>646</v>
      </c>
      <c r="D190" s="40">
        <f>июль!D190-август!E190</f>
        <v>170.04095183574879</v>
      </c>
      <c r="E190" s="40">
        <f t="shared" si="2"/>
        <v>0</v>
      </c>
      <c r="F190" s="36"/>
      <c r="G190" s="36"/>
      <c r="H190" s="36"/>
      <c r="I190" s="27"/>
      <c r="J190" s="36"/>
      <c r="K190" s="36"/>
      <c r="L190" s="36"/>
      <c r="M190" s="36"/>
      <c r="N190" s="36"/>
      <c r="O190" s="29"/>
      <c r="P190" s="36"/>
      <c r="Q190" s="29"/>
      <c r="R190" s="36"/>
      <c r="S190" s="36"/>
      <c r="T190" s="36"/>
      <c r="U190" s="36"/>
      <c r="V190" s="36"/>
      <c r="W190" s="36"/>
      <c r="X190" s="36"/>
      <c r="Y190" s="29"/>
      <c r="Z190" s="36"/>
      <c r="AA190" s="66"/>
      <c r="AB190" s="36"/>
      <c r="AC190" s="36"/>
      <c r="AD190" s="36"/>
      <c r="AE190" s="36"/>
      <c r="AF190" s="36"/>
      <c r="AG190" s="36"/>
      <c r="AH190" s="29"/>
      <c r="AI190" s="36"/>
      <c r="AJ190" s="29"/>
      <c r="AK190" s="36"/>
      <c r="AL190" s="36"/>
      <c r="AM190" s="36"/>
      <c r="AN190" s="29"/>
      <c r="AO190" s="36"/>
      <c r="AP190" s="29"/>
      <c r="AQ190" s="36"/>
      <c r="AR190" s="29"/>
      <c r="AS190" s="36"/>
      <c r="AT190" s="36"/>
      <c r="AU190" s="36"/>
      <c r="AV190" s="29"/>
      <c r="AW190" s="36"/>
      <c r="AX190" s="36"/>
      <c r="AY190" s="36"/>
      <c r="AZ190" s="29"/>
      <c r="BA190" s="36"/>
      <c r="BB190" s="36"/>
      <c r="BC190" s="36"/>
      <c r="BD190" s="36"/>
      <c r="BE190" s="36"/>
      <c r="BF190" s="36"/>
      <c r="BG190" s="36"/>
      <c r="BH190" s="36"/>
      <c r="BI190" s="36"/>
      <c r="BJ190" s="29"/>
      <c r="BK190" s="36"/>
      <c r="BL190" s="29"/>
      <c r="BM190" s="36"/>
      <c r="BN190" s="36"/>
      <c r="BO190" s="36"/>
      <c r="BP190" s="29"/>
      <c r="BQ190" s="36"/>
      <c r="BR190" s="29"/>
      <c r="BS190" s="36"/>
      <c r="BT190" s="36"/>
      <c r="BU190" s="36"/>
      <c r="BV190" s="36"/>
    </row>
    <row r="191" spans="1:75" ht="16.5" customHeight="1" x14ac:dyDescent="0.25">
      <c r="A191" s="16">
        <v>189</v>
      </c>
      <c r="B191" s="16">
        <v>1</v>
      </c>
      <c r="C191" s="31" t="s">
        <v>647</v>
      </c>
      <c r="D191" s="40">
        <f>июль!D191-август!E191</f>
        <v>432.03796779710143</v>
      </c>
      <c r="E191" s="40">
        <f t="shared" si="2"/>
        <v>0</v>
      </c>
      <c r="F191" s="36"/>
      <c r="G191" s="36"/>
      <c r="H191" s="36"/>
      <c r="I191" s="27"/>
      <c r="J191" s="36"/>
      <c r="K191" s="36"/>
      <c r="L191" s="36"/>
      <c r="M191" s="36"/>
      <c r="N191" s="36"/>
      <c r="O191" s="29"/>
      <c r="P191" s="36"/>
      <c r="Q191" s="29"/>
      <c r="R191" s="36"/>
      <c r="S191" s="36"/>
      <c r="T191" s="36"/>
      <c r="U191" s="36"/>
      <c r="V191" s="36"/>
      <c r="W191" s="36"/>
      <c r="X191" s="36"/>
      <c r="Y191" s="29"/>
      <c r="Z191" s="36"/>
      <c r="AA191" s="66"/>
      <c r="AB191" s="36"/>
      <c r="AC191" s="36"/>
      <c r="AD191" s="36"/>
      <c r="AE191" s="36"/>
      <c r="AF191" s="36"/>
      <c r="AG191" s="36"/>
      <c r="AH191" s="29"/>
      <c r="AI191" s="36"/>
      <c r="AJ191" s="29"/>
      <c r="AK191" s="36"/>
      <c r="AL191" s="36"/>
      <c r="AM191" s="36"/>
      <c r="AN191" s="29"/>
      <c r="AO191" s="36"/>
      <c r="AP191" s="29"/>
      <c r="AQ191" s="36"/>
      <c r="AR191" s="29"/>
      <c r="AS191" s="36"/>
      <c r="AT191" s="36"/>
      <c r="AU191" s="36"/>
      <c r="AV191" s="29"/>
      <c r="AW191" s="36"/>
      <c r="AX191" s="36"/>
      <c r="AY191" s="36"/>
      <c r="AZ191" s="29"/>
      <c r="BA191" s="36"/>
      <c r="BB191" s="36"/>
      <c r="BC191" s="36"/>
      <c r="BD191" s="36"/>
      <c r="BE191" s="36"/>
      <c r="BF191" s="36"/>
      <c r="BG191" s="36"/>
      <c r="BH191" s="36"/>
      <c r="BI191" s="36"/>
      <c r="BJ191" s="29"/>
      <c r="BK191" s="36"/>
      <c r="BL191" s="29"/>
      <c r="BM191" s="36"/>
      <c r="BN191" s="36"/>
      <c r="BO191" s="36"/>
      <c r="BP191" s="29"/>
      <c r="BQ191" s="36"/>
      <c r="BR191" s="29"/>
      <c r="BS191" s="36"/>
      <c r="BT191" s="36"/>
      <c r="BU191" s="36"/>
      <c r="BV191" s="36"/>
    </row>
    <row r="192" spans="1:75" s="86" customFormat="1" x14ac:dyDescent="0.25">
      <c r="A192" s="79">
        <v>190</v>
      </c>
      <c r="B192" s="79">
        <v>3</v>
      </c>
      <c r="C192" s="80" t="s">
        <v>648</v>
      </c>
      <c r="D192" s="81">
        <f>июль!D192-август!E192</f>
        <v>3699.6528004347815</v>
      </c>
      <c r="E192" s="81">
        <f t="shared" si="2"/>
        <v>10.879999999999999</v>
      </c>
      <c r="F192" s="82"/>
      <c r="G192" s="82"/>
      <c r="H192" s="82"/>
      <c r="I192" s="83"/>
      <c r="J192" s="82"/>
      <c r="K192" s="82"/>
      <c r="L192" s="82"/>
      <c r="M192" s="82"/>
      <c r="N192" s="82"/>
      <c r="O192" s="84"/>
      <c r="P192" s="82"/>
      <c r="Q192" s="84"/>
      <c r="R192" s="82"/>
      <c r="S192" s="82"/>
      <c r="T192" s="82"/>
      <c r="U192" s="82"/>
      <c r="V192" s="82"/>
      <c r="W192" s="82">
        <v>2E-3</v>
      </c>
      <c r="X192" s="82">
        <v>3.1840000000000002</v>
      </c>
      <c r="Y192" s="84"/>
      <c r="Z192" s="82"/>
      <c r="AA192" s="85"/>
      <c r="AB192" s="82"/>
      <c r="AC192" s="82"/>
      <c r="AD192" s="82"/>
      <c r="AE192" s="82"/>
      <c r="AF192" s="82"/>
      <c r="AG192" s="82"/>
      <c r="AH192" s="84"/>
      <c r="AI192" s="82"/>
      <c r="AJ192" s="84"/>
      <c r="AK192" s="82"/>
      <c r="AL192" s="82"/>
      <c r="AM192" s="82"/>
      <c r="AN192" s="84"/>
      <c r="AO192" s="82"/>
      <c r="AP192" s="84"/>
      <c r="AQ192" s="82"/>
      <c r="AR192" s="84"/>
      <c r="AS192" s="82"/>
      <c r="AT192" s="82"/>
      <c r="AU192" s="82"/>
      <c r="AV192" s="84"/>
      <c r="AW192" s="82"/>
      <c r="AX192" s="82"/>
      <c r="AY192" s="82"/>
      <c r="AZ192" s="84"/>
      <c r="BA192" s="82"/>
      <c r="BB192" s="82"/>
      <c r="BC192" s="82"/>
      <c r="BD192" s="82"/>
      <c r="BE192" s="82"/>
      <c r="BF192" s="82"/>
      <c r="BG192" s="82"/>
      <c r="BH192" s="82"/>
      <c r="BI192" s="82"/>
      <c r="BJ192" s="84"/>
      <c r="BK192" s="82"/>
      <c r="BL192" s="84">
        <v>9</v>
      </c>
      <c r="BM192" s="82">
        <v>7.6959999999999997</v>
      </c>
      <c r="BN192" s="82"/>
      <c r="BO192" s="82"/>
      <c r="BP192" s="84"/>
      <c r="BQ192" s="82"/>
      <c r="BR192" s="84"/>
      <c r="BS192" s="82"/>
      <c r="BT192" s="82"/>
      <c r="BU192" s="82"/>
      <c r="BV192" s="82"/>
    </row>
    <row r="193" spans="1:75" x14ac:dyDescent="0.25">
      <c r="A193" s="16">
        <v>191</v>
      </c>
      <c r="B193" s="16">
        <v>2</v>
      </c>
      <c r="C193" s="31" t="s">
        <v>649</v>
      </c>
      <c r="D193" s="40">
        <f>июль!D193-август!E193</f>
        <v>3498.9164925990335</v>
      </c>
      <c r="E193" s="40">
        <f t="shared" si="2"/>
        <v>0</v>
      </c>
      <c r="F193" s="36"/>
      <c r="G193" s="36"/>
      <c r="H193" s="36"/>
      <c r="I193" s="27"/>
      <c r="J193" s="36"/>
      <c r="K193" s="36"/>
      <c r="L193" s="36"/>
      <c r="M193" s="36"/>
      <c r="N193" s="36"/>
      <c r="O193" s="29"/>
      <c r="P193" s="36"/>
      <c r="Q193" s="29"/>
      <c r="R193" s="36"/>
      <c r="S193" s="36"/>
      <c r="T193" s="36"/>
      <c r="U193" s="36"/>
      <c r="V193" s="36"/>
      <c r="W193" s="36"/>
      <c r="X193" s="36"/>
      <c r="Y193" s="29"/>
      <c r="Z193" s="36"/>
      <c r="AA193" s="66"/>
      <c r="AB193" s="36"/>
      <c r="AC193" s="36"/>
      <c r="AD193" s="36"/>
      <c r="AE193" s="36"/>
      <c r="AF193" s="36"/>
      <c r="AG193" s="36"/>
      <c r="AH193" s="29"/>
      <c r="AI193" s="36"/>
      <c r="AJ193" s="29"/>
      <c r="AK193" s="36"/>
      <c r="AL193" s="36"/>
      <c r="AM193" s="36"/>
      <c r="AN193" s="29"/>
      <c r="AO193" s="36"/>
      <c r="AP193" s="29"/>
      <c r="AQ193" s="36"/>
      <c r="AR193" s="29"/>
      <c r="AS193" s="36"/>
      <c r="AT193" s="36"/>
      <c r="AU193" s="36"/>
      <c r="AV193" s="29"/>
      <c r="AW193" s="36"/>
      <c r="AX193" s="36"/>
      <c r="AY193" s="36"/>
      <c r="AZ193" s="29"/>
      <c r="BA193" s="36"/>
      <c r="BB193" s="36"/>
      <c r="BC193" s="36"/>
      <c r="BD193" s="36"/>
      <c r="BE193" s="36"/>
      <c r="BF193" s="36"/>
      <c r="BG193" s="36"/>
      <c r="BH193" s="36"/>
      <c r="BI193" s="36"/>
      <c r="BJ193" s="29"/>
      <c r="BK193" s="36"/>
      <c r="BL193" s="29"/>
      <c r="BM193" s="36"/>
      <c r="BN193" s="36"/>
      <c r="BO193" s="36"/>
      <c r="BP193" s="29"/>
      <c r="BQ193" s="36"/>
      <c r="BR193" s="29"/>
      <c r="BS193" s="36"/>
      <c r="BT193" s="36"/>
      <c r="BU193" s="36"/>
      <c r="BV193" s="36"/>
    </row>
    <row r="194" spans="1:75" x14ac:dyDescent="0.25">
      <c r="A194" s="16">
        <v>192</v>
      </c>
      <c r="B194" s="16">
        <v>3</v>
      </c>
      <c r="C194" s="31" t="s">
        <v>650</v>
      </c>
      <c r="D194" s="40">
        <f>июль!D194-август!E194</f>
        <v>287.94310624154588</v>
      </c>
      <c r="E194" s="40">
        <f t="shared" si="2"/>
        <v>0</v>
      </c>
      <c r="F194" s="36"/>
      <c r="G194" s="36"/>
      <c r="H194" s="36"/>
      <c r="I194" s="27"/>
      <c r="J194" s="36"/>
      <c r="K194" s="36"/>
      <c r="L194" s="36"/>
      <c r="M194" s="36"/>
      <c r="N194" s="36"/>
      <c r="O194" s="29"/>
      <c r="P194" s="36"/>
      <c r="Q194" s="29"/>
      <c r="R194" s="36"/>
      <c r="S194" s="36"/>
      <c r="T194" s="36"/>
      <c r="U194" s="36"/>
      <c r="V194" s="36"/>
      <c r="W194" s="36"/>
      <c r="X194" s="36"/>
      <c r="Y194" s="29"/>
      <c r="Z194" s="36"/>
      <c r="AA194" s="66"/>
      <c r="AB194" s="36"/>
      <c r="AC194" s="36"/>
      <c r="AD194" s="36"/>
      <c r="AE194" s="36"/>
      <c r="AF194" s="36"/>
      <c r="AG194" s="36"/>
      <c r="AH194" s="29"/>
      <c r="AI194" s="36"/>
      <c r="AJ194" s="29"/>
      <c r="AK194" s="36"/>
      <c r="AL194" s="36"/>
      <c r="AM194" s="36"/>
      <c r="AN194" s="29"/>
      <c r="AO194" s="36"/>
      <c r="AP194" s="29"/>
      <c r="AQ194" s="36"/>
      <c r="AR194" s="29"/>
      <c r="AS194" s="36"/>
      <c r="AT194" s="36"/>
      <c r="AU194" s="36"/>
      <c r="AV194" s="29"/>
      <c r="AW194" s="36"/>
      <c r="AX194" s="36"/>
      <c r="AY194" s="36"/>
      <c r="AZ194" s="29"/>
      <c r="BA194" s="36"/>
      <c r="BB194" s="36"/>
      <c r="BC194" s="36"/>
      <c r="BD194" s="36"/>
      <c r="BE194" s="36"/>
      <c r="BF194" s="36"/>
      <c r="BG194" s="36"/>
      <c r="BH194" s="36"/>
      <c r="BI194" s="36"/>
      <c r="BJ194" s="29"/>
      <c r="BK194" s="36"/>
      <c r="BL194" s="29"/>
      <c r="BM194" s="36"/>
      <c r="BN194" s="36"/>
      <c r="BO194" s="36"/>
      <c r="BP194" s="29"/>
      <c r="BQ194" s="36"/>
      <c r="BR194" s="29"/>
      <c r="BS194" s="36"/>
      <c r="BT194" s="36"/>
      <c r="BU194" s="36"/>
      <c r="BV194" s="36"/>
    </row>
    <row r="195" spans="1:75" s="86" customFormat="1" x14ac:dyDescent="0.25">
      <c r="A195" s="79">
        <v>193</v>
      </c>
      <c r="B195" s="79">
        <v>3</v>
      </c>
      <c r="C195" s="80" t="s">
        <v>651</v>
      </c>
      <c r="D195" s="81">
        <f>июль!D195-август!E195</f>
        <v>436.69763593236718</v>
      </c>
      <c r="E195" s="81">
        <f t="shared" si="2"/>
        <v>10.733000000000001</v>
      </c>
      <c r="F195" s="82"/>
      <c r="G195" s="82"/>
      <c r="H195" s="82"/>
      <c r="I195" s="83"/>
      <c r="J195" s="82"/>
      <c r="K195" s="82"/>
      <c r="L195" s="82"/>
      <c r="M195" s="82"/>
      <c r="N195" s="82"/>
      <c r="O195" s="84"/>
      <c r="P195" s="82"/>
      <c r="Q195" s="84"/>
      <c r="R195" s="82"/>
      <c r="S195" s="82"/>
      <c r="T195" s="82"/>
      <c r="U195" s="82"/>
      <c r="V195" s="82"/>
      <c r="W195" s="82"/>
      <c r="X195" s="82"/>
      <c r="Y195" s="84"/>
      <c r="Z195" s="82"/>
      <c r="AA195" s="85"/>
      <c r="AB195" s="82"/>
      <c r="AC195" s="82"/>
      <c r="AD195" s="82"/>
      <c r="AE195" s="82"/>
      <c r="AF195" s="82"/>
      <c r="AG195" s="82"/>
      <c r="AH195" s="84"/>
      <c r="AI195" s="82"/>
      <c r="AJ195" s="84"/>
      <c r="AK195" s="82"/>
      <c r="AL195" s="82"/>
      <c r="AM195" s="82"/>
      <c r="AN195" s="84"/>
      <c r="AO195" s="82"/>
      <c r="AP195" s="84"/>
      <c r="AQ195" s="82"/>
      <c r="AR195" s="84"/>
      <c r="AS195" s="82"/>
      <c r="AT195" s="82"/>
      <c r="AU195" s="82"/>
      <c r="AV195" s="84"/>
      <c r="AW195" s="82"/>
      <c r="AX195" s="82"/>
      <c r="AY195" s="82"/>
      <c r="AZ195" s="84"/>
      <c r="BA195" s="82"/>
      <c r="BB195" s="82"/>
      <c r="BC195" s="82"/>
      <c r="BD195" s="82"/>
      <c r="BE195" s="82"/>
      <c r="BF195" s="82"/>
      <c r="BG195" s="82"/>
      <c r="BH195" s="82"/>
      <c r="BI195" s="82"/>
      <c r="BJ195" s="84"/>
      <c r="BK195" s="82"/>
      <c r="BL195" s="84">
        <v>14</v>
      </c>
      <c r="BM195" s="82">
        <v>10.733000000000001</v>
      </c>
      <c r="BN195" s="82"/>
      <c r="BO195" s="82"/>
      <c r="BP195" s="84"/>
      <c r="BQ195" s="82"/>
      <c r="BR195" s="84"/>
      <c r="BS195" s="82"/>
      <c r="BT195" s="82"/>
      <c r="BU195" s="82"/>
      <c r="BV195" s="82"/>
    </row>
    <row r="196" spans="1:75" s="86" customFormat="1" x14ac:dyDescent="0.25">
      <c r="A196" s="79">
        <v>194</v>
      </c>
      <c r="B196" s="79">
        <v>3</v>
      </c>
      <c r="C196" s="80" t="s">
        <v>924</v>
      </c>
      <c r="D196" s="81">
        <f>июль!D196-август!E196</f>
        <v>366.28982710144925</v>
      </c>
      <c r="E196" s="81">
        <f t="shared" ref="E196:E259" si="3">G196+H196+J196+L196+N196+P196+R196+T196+V196+X196+Z196+AC196+AE196+AG196+AI196+AK196+AM196+AO196+AQ196+AS196+AU196+AW196+AY196+BA196+BC196+BE196+BG196+BI196+BK196+BM196+BO196+BQ196+BS196+BU196+BV196</f>
        <v>11.167</v>
      </c>
      <c r="F196" s="82"/>
      <c r="G196" s="82"/>
      <c r="H196" s="82"/>
      <c r="I196" s="83"/>
      <c r="J196" s="82"/>
      <c r="K196" s="82"/>
      <c r="L196" s="82"/>
      <c r="M196" s="82"/>
      <c r="N196" s="82"/>
      <c r="O196" s="84"/>
      <c r="P196" s="82"/>
      <c r="Q196" s="84"/>
      <c r="R196" s="82"/>
      <c r="S196" s="82"/>
      <c r="T196" s="82"/>
      <c r="U196" s="82"/>
      <c r="V196" s="82"/>
      <c r="W196" s="82"/>
      <c r="X196" s="82"/>
      <c r="Y196" s="84"/>
      <c r="Z196" s="82"/>
      <c r="AA196" s="85"/>
      <c r="AB196" s="82"/>
      <c r="AC196" s="82"/>
      <c r="AD196" s="82"/>
      <c r="AE196" s="82"/>
      <c r="AF196" s="82"/>
      <c r="AG196" s="82"/>
      <c r="AH196" s="84"/>
      <c r="AI196" s="82"/>
      <c r="AJ196" s="84"/>
      <c r="AK196" s="82"/>
      <c r="AL196" s="82"/>
      <c r="AM196" s="82"/>
      <c r="AN196" s="84"/>
      <c r="AO196" s="82"/>
      <c r="AP196" s="84"/>
      <c r="AQ196" s="82"/>
      <c r="AR196" s="84"/>
      <c r="AS196" s="82"/>
      <c r="AT196" s="82"/>
      <c r="AU196" s="82"/>
      <c r="AV196" s="84"/>
      <c r="AW196" s="82"/>
      <c r="AX196" s="82"/>
      <c r="AY196" s="82"/>
      <c r="AZ196" s="84"/>
      <c r="BA196" s="82"/>
      <c r="BB196" s="82"/>
      <c r="BC196" s="82"/>
      <c r="BD196" s="82"/>
      <c r="BE196" s="82"/>
      <c r="BF196" s="82"/>
      <c r="BG196" s="82"/>
      <c r="BH196" s="82"/>
      <c r="BI196" s="82"/>
      <c r="BJ196" s="84"/>
      <c r="BK196" s="82"/>
      <c r="BL196" s="84">
        <v>12</v>
      </c>
      <c r="BM196" s="82">
        <v>10.733000000000001</v>
      </c>
      <c r="BN196" s="82"/>
      <c r="BO196" s="82"/>
      <c r="BP196" s="84"/>
      <c r="BQ196" s="82"/>
      <c r="BR196" s="84"/>
      <c r="BS196" s="82"/>
      <c r="BT196" s="82"/>
      <c r="BU196" s="82"/>
      <c r="BV196" s="82">
        <v>0.434</v>
      </c>
      <c r="BW196" s="86" t="s">
        <v>1192</v>
      </c>
    </row>
    <row r="197" spans="1:75" s="86" customFormat="1" x14ac:dyDescent="0.25">
      <c r="A197" s="79">
        <v>195</v>
      </c>
      <c r="B197" s="79">
        <v>3</v>
      </c>
      <c r="C197" s="80" t="s">
        <v>652</v>
      </c>
      <c r="D197" s="81">
        <f>июль!D197-август!E197</f>
        <v>3821.1729441159414</v>
      </c>
      <c r="E197" s="81">
        <f t="shared" si="3"/>
        <v>16.898</v>
      </c>
      <c r="F197" s="82"/>
      <c r="G197" s="82"/>
      <c r="H197" s="82"/>
      <c r="I197" s="83"/>
      <c r="J197" s="82"/>
      <c r="K197" s="82"/>
      <c r="L197" s="82"/>
      <c r="M197" s="82"/>
      <c r="N197" s="82"/>
      <c r="O197" s="84"/>
      <c r="P197" s="82"/>
      <c r="Q197" s="84"/>
      <c r="R197" s="82"/>
      <c r="S197" s="82"/>
      <c r="T197" s="82"/>
      <c r="U197" s="82"/>
      <c r="V197" s="82"/>
      <c r="W197" s="82"/>
      <c r="X197" s="82"/>
      <c r="Y197" s="84"/>
      <c r="Z197" s="82"/>
      <c r="AA197" s="85"/>
      <c r="AB197" s="82"/>
      <c r="AC197" s="82"/>
      <c r="AD197" s="82"/>
      <c r="AE197" s="82"/>
      <c r="AF197" s="82"/>
      <c r="AG197" s="82"/>
      <c r="AH197" s="84">
        <v>2</v>
      </c>
      <c r="AI197" s="82">
        <v>2.66</v>
      </c>
      <c r="AJ197" s="84"/>
      <c r="AK197" s="82"/>
      <c r="AL197" s="82"/>
      <c r="AM197" s="82"/>
      <c r="AN197" s="84"/>
      <c r="AO197" s="82"/>
      <c r="AP197" s="84"/>
      <c r="AQ197" s="82"/>
      <c r="AR197" s="84"/>
      <c r="AS197" s="82"/>
      <c r="AT197" s="82"/>
      <c r="AU197" s="82"/>
      <c r="AV197" s="84"/>
      <c r="AW197" s="82"/>
      <c r="AX197" s="82"/>
      <c r="AY197" s="82"/>
      <c r="AZ197" s="84"/>
      <c r="BA197" s="82"/>
      <c r="BB197" s="82"/>
      <c r="BC197" s="82"/>
      <c r="BD197" s="82"/>
      <c r="BE197" s="82"/>
      <c r="BF197" s="82"/>
      <c r="BG197" s="82"/>
      <c r="BH197" s="82"/>
      <c r="BI197" s="82"/>
      <c r="BJ197" s="84"/>
      <c r="BK197" s="82"/>
      <c r="BL197" s="84">
        <v>14</v>
      </c>
      <c r="BM197" s="82">
        <v>10.769</v>
      </c>
      <c r="BN197" s="82"/>
      <c r="BO197" s="82"/>
      <c r="BP197" s="84">
        <v>14</v>
      </c>
      <c r="BQ197" s="82">
        <v>3.4689999999999999</v>
      </c>
      <c r="BR197" s="84"/>
      <c r="BS197" s="82"/>
      <c r="BT197" s="82"/>
      <c r="BU197" s="82"/>
      <c r="BV197" s="82"/>
    </row>
    <row r="198" spans="1:75" s="86" customFormat="1" x14ac:dyDescent="0.25">
      <c r="A198" s="79">
        <v>196</v>
      </c>
      <c r="B198" s="79">
        <v>3</v>
      </c>
      <c r="C198" s="80" t="s">
        <v>653</v>
      </c>
      <c r="D198" s="81">
        <f>июль!D198-август!E198</f>
        <v>313.64666438647339</v>
      </c>
      <c r="E198" s="81">
        <f t="shared" si="3"/>
        <v>3.6869999999999998</v>
      </c>
      <c r="F198" s="82"/>
      <c r="G198" s="82"/>
      <c r="H198" s="82"/>
      <c r="I198" s="83"/>
      <c r="J198" s="82"/>
      <c r="K198" s="82"/>
      <c r="L198" s="82"/>
      <c r="M198" s="82"/>
      <c r="N198" s="82"/>
      <c r="O198" s="84"/>
      <c r="P198" s="82"/>
      <c r="Q198" s="84"/>
      <c r="R198" s="82"/>
      <c r="S198" s="82"/>
      <c r="T198" s="82"/>
      <c r="U198" s="82"/>
      <c r="V198" s="82"/>
      <c r="W198" s="82"/>
      <c r="X198" s="82"/>
      <c r="Y198" s="84"/>
      <c r="Z198" s="82"/>
      <c r="AA198" s="85"/>
      <c r="AB198" s="82"/>
      <c r="AC198" s="82"/>
      <c r="AD198" s="82"/>
      <c r="AE198" s="82"/>
      <c r="AF198" s="82"/>
      <c r="AG198" s="82"/>
      <c r="AH198" s="84"/>
      <c r="AI198" s="82"/>
      <c r="AJ198" s="84"/>
      <c r="AK198" s="82"/>
      <c r="AL198" s="82"/>
      <c r="AM198" s="82"/>
      <c r="AN198" s="84"/>
      <c r="AO198" s="82"/>
      <c r="AP198" s="84"/>
      <c r="AQ198" s="82"/>
      <c r="AR198" s="84"/>
      <c r="AS198" s="82"/>
      <c r="AT198" s="82"/>
      <c r="AU198" s="82"/>
      <c r="AV198" s="84"/>
      <c r="AW198" s="82"/>
      <c r="AX198" s="82"/>
      <c r="AY198" s="82"/>
      <c r="AZ198" s="84"/>
      <c r="BA198" s="82"/>
      <c r="BB198" s="82"/>
      <c r="BC198" s="82"/>
      <c r="BD198" s="82"/>
      <c r="BE198" s="82"/>
      <c r="BF198" s="82"/>
      <c r="BG198" s="82"/>
      <c r="BH198" s="82"/>
      <c r="BI198" s="82"/>
      <c r="BJ198" s="84"/>
      <c r="BK198" s="82"/>
      <c r="BL198" s="84"/>
      <c r="BM198" s="82"/>
      <c r="BN198" s="82"/>
      <c r="BO198" s="82"/>
      <c r="BP198" s="84">
        <v>5</v>
      </c>
      <c r="BQ198" s="82">
        <v>3.6869999999999998</v>
      </c>
      <c r="BR198" s="84"/>
      <c r="BS198" s="82"/>
      <c r="BT198" s="82"/>
      <c r="BU198" s="82"/>
      <c r="BV198" s="82"/>
    </row>
    <row r="199" spans="1:75" x14ac:dyDescent="0.25">
      <c r="A199" s="16">
        <v>197</v>
      </c>
      <c r="B199" s="16">
        <v>3</v>
      </c>
      <c r="C199" s="31" t="s">
        <v>654</v>
      </c>
      <c r="D199" s="40">
        <f>июль!D199-август!E199</f>
        <v>269.20438180676325</v>
      </c>
      <c r="E199" s="40">
        <f t="shared" si="3"/>
        <v>0</v>
      </c>
      <c r="F199" s="36"/>
      <c r="G199" s="36"/>
      <c r="H199" s="36"/>
      <c r="I199" s="27"/>
      <c r="J199" s="36"/>
      <c r="K199" s="36"/>
      <c r="L199" s="36"/>
      <c r="M199" s="36"/>
      <c r="N199" s="36"/>
      <c r="O199" s="29"/>
      <c r="P199" s="36"/>
      <c r="Q199" s="29"/>
      <c r="R199" s="36"/>
      <c r="S199" s="36"/>
      <c r="T199" s="36"/>
      <c r="U199" s="36"/>
      <c r="V199" s="36"/>
      <c r="W199" s="36"/>
      <c r="X199" s="36"/>
      <c r="Y199" s="29"/>
      <c r="Z199" s="36"/>
      <c r="AA199" s="66"/>
      <c r="AB199" s="36"/>
      <c r="AC199" s="36"/>
      <c r="AD199" s="36"/>
      <c r="AE199" s="36"/>
      <c r="AF199" s="36"/>
      <c r="AG199" s="36"/>
      <c r="AH199" s="29"/>
      <c r="AI199" s="36"/>
      <c r="AJ199" s="29"/>
      <c r="AK199" s="36"/>
      <c r="AL199" s="36"/>
      <c r="AM199" s="36"/>
      <c r="AN199" s="29"/>
      <c r="AO199" s="36"/>
      <c r="AP199" s="29"/>
      <c r="AQ199" s="36"/>
      <c r="AR199" s="29"/>
      <c r="AS199" s="36"/>
      <c r="AT199" s="36"/>
      <c r="AU199" s="36"/>
      <c r="AV199" s="29"/>
      <c r="AW199" s="36"/>
      <c r="AX199" s="36"/>
      <c r="AY199" s="36"/>
      <c r="AZ199" s="29"/>
      <c r="BA199" s="36"/>
      <c r="BB199" s="36"/>
      <c r="BC199" s="36"/>
      <c r="BD199" s="36"/>
      <c r="BE199" s="36"/>
      <c r="BF199" s="36"/>
      <c r="BG199" s="36"/>
      <c r="BH199" s="36"/>
      <c r="BI199" s="36"/>
      <c r="BJ199" s="29"/>
      <c r="BK199" s="36"/>
      <c r="BL199" s="29"/>
      <c r="BM199" s="36"/>
      <c r="BN199" s="36"/>
      <c r="BO199" s="36"/>
      <c r="BP199" s="29"/>
      <c r="BQ199" s="36"/>
      <c r="BR199" s="29"/>
      <c r="BS199" s="36"/>
      <c r="BT199" s="36"/>
      <c r="BU199" s="36"/>
      <c r="BV199" s="36"/>
    </row>
    <row r="200" spans="1:75" s="86" customFormat="1" x14ac:dyDescent="0.25">
      <c r="A200" s="79">
        <v>198</v>
      </c>
      <c r="B200" s="79">
        <v>3</v>
      </c>
      <c r="C200" s="80" t="s">
        <v>655</v>
      </c>
      <c r="D200" s="81">
        <f>июль!D200-август!E200</f>
        <v>203.7144113236715</v>
      </c>
      <c r="E200" s="81">
        <f t="shared" si="3"/>
        <v>11.506</v>
      </c>
      <c r="F200" s="82"/>
      <c r="G200" s="82"/>
      <c r="H200" s="82"/>
      <c r="I200" s="83"/>
      <c r="J200" s="82"/>
      <c r="K200" s="82"/>
      <c r="L200" s="82"/>
      <c r="M200" s="82"/>
      <c r="N200" s="82"/>
      <c r="O200" s="84"/>
      <c r="P200" s="82"/>
      <c r="Q200" s="84"/>
      <c r="R200" s="82"/>
      <c r="S200" s="82"/>
      <c r="T200" s="82"/>
      <c r="U200" s="82"/>
      <c r="V200" s="82"/>
      <c r="W200" s="82"/>
      <c r="X200" s="82"/>
      <c r="Y200" s="84"/>
      <c r="Z200" s="82"/>
      <c r="AA200" s="85"/>
      <c r="AB200" s="82"/>
      <c r="AC200" s="82"/>
      <c r="AD200" s="82"/>
      <c r="AE200" s="82"/>
      <c r="AF200" s="82"/>
      <c r="AG200" s="82"/>
      <c r="AH200" s="84"/>
      <c r="AI200" s="82"/>
      <c r="AJ200" s="84"/>
      <c r="AK200" s="82"/>
      <c r="AL200" s="82"/>
      <c r="AM200" s="82"/>
      <c r="AN200" s="84"/>
      <c r="AO200" s="82"/>
      <c r="AP200" s="84"/>
      <c r="AQ200" s="82"/>
      <c r="AR200" s="84"/>
      <c r="AS200" s="82"/>
      <c r="AT200" s="82"/>
      <c r="AU200" s="82"/>
      <c r="AV200" s="84"/>
      <c r="AW200" s="82"/>
      <c r="AX200" s="82"/>
      <c r="AY200" s="82"/>
      <c r="AZ200" s="84"/>
      <c r="BA200" s="82"/>
      <c r="BB200" s="82"/>
      <c r="BC200" s="82"/>
      <c r="BD200" s="82"/>
      <c r="BE200" s="82"/>
      <c r="BF200" s="82"/>
      <c r="BG200" s="82"/>
      <c r="BH200" s="82"/>
      <c r="BI200" s="82"/>
      <c r="BJ200" s="84"/>
      <c r="BK200" s="82"/>
      <c r="BL200" s="84"/>
      <c r="BM200" s="82"/>
      <c r="BN200" s="82">
        <v>3.5000000000000003E-2</v>
      </c>
      <c r="BO200" s="82">
        <v>11.506</v>
      </c>
      <c r="BP200" s="84"/>
      <c r="BQ200" s="82"/>
      <c r="BR200" s="84"/>
      <c r="BS200" s="82"/>
      <c r="BT200" s="82"/>
      <c r="BU200" s="82"/>
      <c r="BV200" s="82"/>
    </row>
    <row r="201" spans="1:75" x14ac:dyDescent="0.25">
      <c r="A201" s="16">
        <v>199</v>
      </c>
      <c r="B201" s="16">
        <v>3</v>
      </c>
      <c r="C201" s="31" t="s">
        <v>656</v>
      </c>
      <c r="D201" s="40">
        <f>июль!D201-август!E201</f>
        <v>526.97942239613519</v>
      </c>
      <c r="E201" s="40">
        <f t="shared" si="3"/>
        <v>0</v>
      </c>
      <c r="F201" s="36"/>
      <c r="G201" s="36"/>
      <c r="H201" s="36"/>
      <c r="I201" s="27"/>
      <c r="J201" s="36"/>
      <c r="K201" s="36"/>
      <c r="L201" s="36"/>
      <c r="M201" s="36"/>
      <c r="N201" s="36"/>
      <c r="O201" s="29"/>
      <c r="P201" s="36"/>
      <c r="Q201" s="29"/>
      <c r="R201" s="36"/>
      <c r="S201" s="36"/>
      <c r="T201" s="36"/>
      <c r="U201" s="36"/>
      <c r="V201" s="36"/>
      <c r="W201" s="36"/>
      <c r="X201" s="36"/>
      <c r="Y201" s="29"/>
      <c r="Z201" s="36"/>
      <c r="AA201" s="66"/>
      <c r="AB201" s="36"/>
      <c r="AC201" s="36"/>
      <c r="AD201" s="36"/>
      <c r="AE201" s="36"/>
      <c r="AF201" s="36"/>
      <c r="AG201" s="36"/>
      <c r="AH201" s="29"/>
      <c r="AI201" s="36"/>
      <c r="AJ201" s="29"/>
      <c r="AK201" s="36"/>
      <c r="AL201" s="36"/>
      <c r="AM201" s="36"/>
      <c r="AN201" s="29"/>
      <c r="AO201" s="36"/>
      <c r="AP201" s="29"/>
      <c r="AQ201" s="36"/>
      <c r="AR201" s="29"/>
      <c r="AS201" s="36"/>
      <c r="AT201" s="36"/>
      <c r="AU201" s="36"/>
      <c r="AV201" s="29"/>
      <c r="AW201" s="36"/>
      <c r="AX201" s="36"/>
      <c r="AY201" s="36"/>
      <c r="AZ201" s="29"/>
      <c r="BA201" s="36"/>
      <c r="BB201" s="36"/>
      <c r="BC201" s="36"/>
      <c r="BD201" s="36"/>
      <c r="BE201" s="36"/>
      <c r="BF201" s="36"/>
      <c r="BG201" s="36"/>
      <c r="BH201" s="36"/>
      <c r="BI201" s="36"/>
      <c r="BJ201" s="29"/>
      <c r="BK201" s="36"/>
      <c r="BL201" s="29"/>
      <c r="BM201" s="36"/>
      <c r="BN201" s="36"/>
      <c r="BO201" s="36"/>
      <c r="BP201" s="29"/>
      <c r="BQ201" s="36"/>
      <c r="BR201" s="29"/>
      <c r="BS201" s="36"/>
      <c r="BT201" s="36"/>
      <c r="BU201" s="36"/>
      <c r="BV201" s="36"/>
    </row>
    <row r="202" spans="1:75" x14ac:dyDescent="0.25">
      <c r="A202" s="16">
        <v>200</v>
      </c>
      <c r="B202" s="16">
        <v>2</v>
      </c>
      <c r="C202" s="31" t="s">
        <v>657</v>
      </c>
      <c r="D202" s="40">
        <f>июль!D202-август!E202</f>
        <v>71.075415120772945</v>
      </c>
      <c r="E202" s="40">
        <f t="shared" si="3"/>
        <v>0</v>
      </c>
      <c r="F202" s="36"/>
      <c r="G202" s="36"/>
      <c r="H202" s="36"/>
      <c r="I202" s="27"/>
      <c r="J202" s="36"/>
      <c r="K202" s="36"/>
      <c r="L202" s="36"/>
      <c r="M202" s="36"/>
      <c r="N202" s="36"/>
      <c r="O202" s="29"/>
      <c r="P202" s="36"/>
      <c r="Q202" s="29"/>
      <c r="R202" s="36"/>
      <c r="S202" s="36"/>
      <c r="T202" s="36"/>
      <c r="U202" s="36"/>
      <c r="V202" s="36"/>
      <c r="W202" s="36"/>
      <c r="X202" s="36"/>
      <c r="Y202" s="29"/>
      <c r="Z202" s="36"/>
      <c r="AA202" s="66"/>
      <c r="AB202" s="36"/>
      <c r="AC202" s="36"/>
      <c r="AD202" s="36"/>
      <c r="AE202" s="36"/>
      <c r="AF202" s="36"/>
      <c r="AG202" s="36"/>
      <c r="AH202" s="29"/>
      <c r="AI202" s="36"/>
      <c r="AJ202" s="29"/>
      <c r="AK202" s="36"/>
      <c r="AL202" s="36"/>
      <c r="AM202" s="36"/>
      <c r="AN202" s="29"/>
      <c r="AO202" s="36"/>
      <c r="AP202" s="29"/>
      <c r="AQ202" s="36"/>
      <c r="AR202" s="29"/>
      <c r="AS202" s="36"/>
      <c r="AT202" s="36"/>
      <c r="AU202" s="36"/>
      <c r="AV202" s="29"/>
      <c r="AW202" s="36"/>
      <c r="AX202" s="36"/>
      <c r="AY202" s="36"/>
      <c r="AZ202" s="29"/>
      <c r="BA202" s="36"/>
      <c r="BB202" s="36"/>
      <c r="BC202" s="36"/>
      <c r="BD202" s="36"/>
      <c r="BE202" s="36"/>
      <c r="BF202" s="36"/>
      <c r="BG202" s="36"/>
      <c r="BH202" s="36"/>
      <c r="BI202" s="36"/>
      <c r="BJ202" s="29"/>
      <c r="BK202" s="36"/>
      <c r="BL202" s="29"/>
      <c r="BM202" s="36"/>
      <c r="BN202" s="36"/>
      <c r="BO202" s="36"/>
      <c r="BP202" s="29"/>
      <c r="BQ202" s="36"/>
      <c r="BR202" s="29"/>
      <c r="BS202" s="36"/>
      <c r="BT202" s="36"/>
      <c r="BU202" s="36"/>
      <c r="BV202" s="36"/>
    </row>
    <row r="203" spans="1:75" x14ac:dyDescent="0.25">
      <c r="A203" s="16">
        <v>201</v>
      </c>
      <c r="B203" s="16">
        <v>2</v>
      </c>
      <c r="C203" s="31" t="s">
        <v>658</v>
      </c>
      <c r="D203" s="40">
        <f>июль!D203-август!E203</f>
        <v>136.94355565217393</v>
      </c>
      <c r="E203" s="40">
        <f t="shared" si="3"/>
        <v>0</v>
      </c>
      <c r="F203" s="36"/>
      <c r="G203" s="36"/>
      <c r="H203" s="36"/>
      <c r="I203" s="27"/>
      <c r="J203" s="36"/>
      <c r="K203" s="36"/>
      <c r="L203" s="36"/>
      <c r="M203" s="36"/>
      <c r="N203" s="36"/>
      <c r="O203" s="29"/>
      <c r="P203" s="36"/>
      <c r="Q203" s="29"/>
      <c r="R203" s="36"/>
      <c r="S203" s="36"/>
      <c r="T203" s="36"/>
      <c r="U203" s="36"/>
      <c r="V203" s="36"/>
      <c r="W203" s="36"/>
      <c r="X203" s="36"/>
      <c r="Y203" s="29"/>
      <c r="Z203" s="36"/>
      <c r="AA203" s="66"/>
      <c r="AB203" s="36"/>
      <c r="AC203" s="36"/>
      <c r="AD203" s="36"/>
      <c r="AE203" s="36"/>
      <c r="AF203" s="36"/>
      <c r="AG203" s="36"/>
      <c r="AH203" s="29"/>
      <c r="AI203" s="36"/>
      <c r="AJ203" s="29"/>
      <c r="AK203" s="36"/>
      <c r="AL203" s="36"/>
      <c r="AM203" s="36"/>
      <c r="AN203" s="29"/>
      <c r="AO203" s="36"/>
      <c r="AP203" s="29"/>
      <c r="AQ203" s="36"/>
      <c r="AR203" s="29"/>
      <c r="AS203" s="36"/>
      <c r="AT203" s="36"/>
      <c r="AU203" s="36"/>
      <c r="AV203" s="29"/>
      <c r="AW203" s="36"/>
      <c r="AX203" s="36"/>
      <c r="AY203" s="36"/>
      <c r="AZ203" s="29"/>
      <c r="BA203" s="36"/>
      <c r="BB203" s="36"/>
      <c r="BC203" s="36"/>
      <c r="BD203" s="36"/>
      <c r="BE203" s="36"/>
      <c r="BF203" s="36"/>
      <c r="BG203" s="36"/>
      <c r="BH203" s="36"/>
      <c r="BI203" s="36"/>
      <c r="BJ203" s="29"/>
      <c r="BK203" s="36"/>
      <c r="BL203" s="29"/>
      <c r="BM203" s="36"/>
      <c r="BN203" s="36"/>
      <c r="BO203" s="36"/>
      <c r="BP203" s="29"/>
      <c r="BQ203" s="36"/>
      <c r="BR203" s="29"/>
      <c r="BS203" s="36"/>
      <c r="BT203" s="36"/>
      <c r="BU203" s="36"/>
      <c r="BV203" s="36"/>
    </row>
    <row r="204" spans="1:75" s="86" customFormat="1" x14ac:dyDescent="0.25">
      <c r="A204" s="79">
        <v>202</v>
      </c>
      <c r="B204" s="79">
        <v>2</v>
      </c>
      <c r="C204" s="80" t="s">
        <v>659</v>
      </c>
      <c r="D204" s="81">
        <f>июль!D204-август!E204</f>
        <v>289.55627196135265</v>
      </c>
      <c r="E204" s="81">
        <f t="shared" si="3"/>
        <v>0.432</v>
      </c>
      <c r="F204" s="82"/>
      <c r="G204" s="82"/>
      <c r="H204" s="82"/>
      <c r="I204" s="83"/>
      <c r="J204" s="82"/>
      <c r="K204" s="82"/>
      <c r="L204" s="82"/>
      <c r="M204" s="82"/>
      <c r="N204" s="82"/>
      <c r="O204" s="84"/>
      <c r="P204" s="82"/>
      <c r="Q204" s="84"/>
      <c r="R204" s="82"/>
      <c r="S204" s="82"/>
      <c r="T204" s="82"/>
      <c r="U204" s="82"/>
      <c r="V204" s="82"/>
      <c r="W204" s="82"/>
      <c r="X204" s="82"/>
      <c r="Y204" s="84"/>
      <c r="Z204" s="82"/>
      <c r="AA204" s="85"/>
      <c r="AB204" s="82"/>
      <c r="AC204" s="82"/>
      <c r="AD204" s="82"/>
      <c r="AE204" s="82"/>
      <c r="AF204" s="82"/>
      <c r="AG204" s="82"/>
      <c r="AH204" s="84"/>
      <c r="AI204" s="82"/>
      <c r="AJ204" s="84"/>
      <c r="AK204" s="82"/>
      <c r="AL204" s="82"/>
      <c r="AM204" s="82"/>
      <c r="AN204" s="84"/>
      <c r="AO204" s="82"/>
      <c r="AP204" s="84"/>
      <c r="AQ204" s="82"/>
      <c r="AR204" s="84"/>
      <c r="AS204" s="82"/>
      <c r="AT204" s="82"/>
      <c r="AU204" s="82"/>
      <c r="AV204" s="84"/>
      <c r="AW204" s="82"/>
      <c r="AX204" s="82"/>
      <c r="AY204" s="82"/>
      <c r="AZ204" s="84"/>
      <c r="BA204" s="82"/>
      <c r="BB204" s="82"/>
      <c r="BC204" s="82"/>
      <c r="BD204" s="82"/>
      <c r="BE204" s="82"/>
      <c r="BF204" s="82"/>
      <c r="BG204" s="82"/>
      <c r="BH204" s="82"/>
      <c r="BI204" s="82"/>
      <c r="BJ204" s="84"/>
      <c r="BK204" s="82"/>
      <c r="BL204" s="84"/>
      <c r="BM204" s="82"/>
      <c r="BN204" s="82"/>
      <c r="BO204" s="82"/>
      <c r="BP204" s="84"/>
      <c r="BQ204" s="82"/>
      <c r="BR204" s="84"/>
      <c r="BS204" s="82"/>
      <c r="BT204" s="82"/>
      <c r="BU204" s="82"/>
      <c r="BV204" s="82">
        <v>0.432</v>
      </c>
      <c r="BW204" s="86" t="s">
        <v>1184</v>
      </c>
    </row>
    <row r="205" spans="1:75" x14ac:dyDescent="0.25">
      <c r="A205" s="16">
        <v>203</v>
      </c>
      <c r="B205" s="16">
        <v>2</v>
      </c>
      <c r="C205" s="31" t="s">
        <v>660</v>
      </c>
      <c r="D205" s="40">
        <f>июль!D205-август!E205</f>
        <v>466.18474995169072</v>
      </c>
      <c r="E205" s="40">
        <f t="shared" si="3"/>
        <v>0</v>
      </c>
      <c r="F205" s="36"/>
      <c r="G205" s="36"/>
      <c r="H205" s="36"/>
      <c r="I205" s="27"/>
      <c r="J205" s="36"/>
      <c r="K205" s="36"/>
      <c r="L205" s="36"/>
      <c r="M205" s="36"/>
      <c r="N205" s="36"/>
      <c r="O205" s="29"/>
      <c r="P205" s="36"/>
      <c r="Q205" s="29"/>
      <c r="R205" s="36"/>
      <c r="S205" s="36"/>
      <c r="T205" s="36"/>
      <c r="U205" s="36"/>
      <c r="V205" s="36"/>
      <c r="W205" s="36"/>
      <c r="X205" s="36"/>
      <c r="Y205" s="29"/>
      <c r="Z205" s="36"/>
      <c r="AA205" s="66"/>
      <c r="AB205" s="36"/>
      <c r="AC205" s="36"/>
      <c r="AD205" s="36"/>
      <c r="AE205" s="36"/>
      <c r="AF205" s="36"/>
      <c r="AG205" s="36"/>
      <c r="AH205" s="29"/>
      <c r="AI205" s="36"/>
      <c r="AJ205" s="29"/>
      <c r="AK205" s="36"/>
      <c r="AL205" s="36"/>
      <c r="AM205" s="36"/>
      <c r="AN205" s="29"/>
      <c r="AO205" s="36"/>
      <c r="AP205" s="29"/>
      <c r="AQ205" s="36"/>
      <c r="AR205" s="29"/>
      <c r="AS205" s="36"/>
      <c r="AT205" s="36"/>
      <c r="AU205" s="36"/>
      <c r="AV205" s="29"/>
      <c r="AW205" s="36"/>
      <c r="AX205" s="36"/>
      <c r="AY205" s="36"/>
      <c r="AZ205" s="29"/>
      <c r="BA205" s="36"/>
      <c r="BB205" s="36"/>
      <c r="BC205" s="36"/>
      <c r="BD205" s="36"/>
      <c r="BE205" s="36"/>
      <c r="BF205" s="36"/>
      <c r="BG205" s="36"/>
      <c r="BH205" s="36"/>
      <c r="BI205" s="36"/>
      <c r="BJ205" s="29"/>
      <c r="BK205" s="36"/>
      <c r="BL205" s="29"/>
      <c r="BM205" s="36"/>
      <c r="BN205" s="36"/>
      <c r="BO205" s="36"/>
      <c r="BP205" s="29"/>
      <c r="BQ205" s="36"/>
      <c r="BR205" s="29"/>
      <c r="BS205" s="36"/>
      <c r="BT205" s="36"/>
      <c r="BU205" s="36"/>
      <c r="BV205" s="36"/>
    </row>
    <row r="206" spans="1:75" s="86" customFormat="1" x14ac:dyDescent="0.25">
      <c r="A206" s="79">
        <v>204</v>
      </c>
      <c r="B206" s="79">
        <v>1</v>
      </c>
      <c r="C206" s="80" t="s">
        <v>661</v>
      </c>
      <c r="D206" s="81">
        <f>июль!D206-август!E206</f>
        <v>-357.43583513043473</v>
      </c>
      <c r="E206" s="81">
        <f t="shared" si="3"/>
        <v>32.111999999999995</v>
      </c>
      <c r="F206" s="82"/>
      <c r="G206" s="82"/>
      <c r="H206" s="82"/>
      <c r="I206" s="83"/>
      <c r="J206" s="82"/>
      <c r="K206" s="82"/>
      <c r="L206" s="82"/>
      <c r="M206" s="82"/>
      <c r="N206" s="82"/>
      <c r="O206" s="84"/>
      <c r="P206" s="82"/>
      <c r="Q206" s="84"/>
      <c r="R206" s="82"/>
      <c r="S206" s="82"/>
      <c r="T206" s="82"/>
      <c r="U206" s="82"/>
      <c r="V206" s="82"/>
      <c r="W206" s="82"/>
      <c r="X206" s="82"/>
      <c r="Y206" s="84"/>
      <c r="Z206" s="82"/>
      <c r="AA206" s="85"/>
      <c r="AB206" s="82"/>
      <c r="AC206" s="82"/>
      <c r="AD206" s="82"/>
      <c r="AE206" s="82"/>
      <c r="AF206" s="82"/>
      <c r="AG206" s="82"/>
      <c r="AH206" s="84"/>
      <c r="AI206" s="82"/>
      <c r="AJ206" s="84"/>
      <c r="AK206" s="82"/>
      <c r="AL206" s="82"/>
      <c r="AM206" s="82"/>
      <c r="AN206" s="84"/>
      <c r="AO206" s="82"/>
      <c r="AP206" s="84"/>
      <c r="AQ206" s="82"/>
      <c r="AR206" s="84"/>
      <c r="AS206" s="82"/>
      <c r="AT206" s="82"/>
      <c r="AU206" s="82"/>
      <c r="AV206" s="84"/>
      <c r="AW206" s="82"/>
      <c r="AX206" s="82"/>
      <c r="AY206" s="82"/>
      <c r="AZ206" s="84"/>
      <c r="BA206" s="82"/>
      <c r="BB206" s="82"/>
      <c r="BC206" s="82"/>
      <c r="BD206" s="82">
        <v>2.5000000000000001E-2</v>
      </c>
      <c r="BE206" s="82">
        <v>27.797999999999998</v>
      </c>
      <c r="BF206" s="82"/>
      <c r="BG206" s="82"/>
      <c r="BH206" s="82"/>
      <c r="BI206" s="82"/>
      <c r="BJ206" s="84"/>
      <c r="BK206" s="82"/>
      <c r="BL206" s="84">
        <v>5</v>
      </c>
      <c r="BM206" s="82">
        <v>4.3140000000000001</v>
      </c>
      <c r="BN206" s="82"/>
      <c r="BO206" s="82"/>
      <c r="BP206" s="84"/>
      <c r="BQ206" s="82"/>
      <c r="BR206" s="84"/>
      <c r="BS206" s="82"/>
      <c r="BT206" s="82"/>
      <c r="BU206" s="82"/>
      <c r="BV206" s="82"/>
    </row>
    <row r="207" spans="1:75" x14ac:dyDescent="0.25">
      <c r="A207" s="16">
        <v>205</v>
      </c>
      <c r="B207" s="16">
        <v>1</v>
      </c>
      <c r="C207" s="31" t="s">
        <v>662</v>
      </c>
      <c r="D207" s="40">
        <f>июль!D207-август!E207</f>
        <v>962.03626464734305</v>
      </c>
      <c r="E207" s="40">
        <f t="shared" si="3"/>
        <v>0</v>
      </c>
      <c r="F207" s="36"/>
      <c r="G207" s="36"/>
      <c r="H207" s="36"/>
      <c r="I207" s="27"/>
      <c r="J207" s="36"/>
      <c r="K207" s="36"/>
      <c r="L207" s="36"/>
      <c r="M207" s="36"/>
      <c r="N207" s="36"/>
      <c r="O207" s="29"/>
      <c r="P207" s="36"/>
      <c r="Q207" s="29"/>
      <c r="R207" s="36"/>
      <c r="S207" s="36"/>
      <c r="T207" s="36"/>
      <c r="U207" s="36"/>
      <c r="V207" s="36"/>
      <c r="W207" s="36"/>
      <c r="X207" s="36"/>
      <c r="Y207" s="29"/>
      <c r="Z207" s="36"/>
      <c r="AA207" s="66"/>
      <c r="AB207" s="36"/>
      <c r="AC207" s="36"/>
      <c r="AD207" s="36"/>
      <c r="AE207" s="36"/>
      <c r="AF207" s="36"/>
      <c r="AG207" s="36"/>
      <c r="AH207" s="29"/>
      <c r="AI207" s="36"/>
      <c r="AJ207" s="29"/>
      <c r="AK207" s="36"/>
      <c r="AL207" s="36"/>
      <c r="AM207" s="36"/>
      <c r="AN207" s="29"/>
      <c r="AO207" s="36"/>
      <c r="AP207" s="29"/>
      <c r="AQ207" s="36"/>
      <c r="AR207" s="29"/>
      <c r="AS207" s="36"/>
      <c r="AT207" s="36"/>
      <c r="AU207" s="36"/>
      <c r="AV207" s="29"/>
      <c r="AW207" s="36"/>
      <c r="AX207" s="36"/>
      <c r="AY207" s="36"/>
      <c r="AZ207" s="29"/>
      <c r="BA207" s="36"/>
      <c r="BB207" s="36"/>
      <c r="BC207" s="36"/>
      <c r="BD207" s="36"/>
      <c r="BE207" s="36"/>
      <c r="BF207" s="36"/>
      <c r="BG207" s="36"/>
      <c r="BH207" s="36"/>
      <c r="BI207" s="36"/>
      <c r="BJ207" s="29"/>
      <c r="BK207" s="36"/>
      <c r="BL207" s="29"/>
      <c r="BM207" s="36"/>
      <c r="BN207" s="36"/>
      <c r="BO207" s="36"/>
      <c r="BP207" s="29"/>
      <c r="BQ207" s="36"/>
      <c r="BR207" s="29"/>
      <c r="BS207" s="36"/>
      <c r="BT207" s="36"/>
      <c r="BU207" s="36"/>
      <c r="BV207" s="36"/>
    </row>
    <row r="208" spans="1:75" x14ac:dyDescent="0.25">
      <c r="A208" s="16">
        <v>206</v>
      </c>
      <c r="B208" s="16">
        <v>1</v>
      </c>
      <c r="C208" s="31" t="s">
        <v>663</v>
      </c>
      <c r="D208" s="40">
        <f>июль!D208-август!E208</f>
        <v>-510.89894836714967</v>
      </c>
      <c r="E208" s="40">
        <f t="shared" si="3"/>
        <v>0</v>
      </c>
      <c r="F208" s="36"/>
      <c r="G208" s="36"/>
      <c r="H208" s="36"/>
      <c r="I208" s="27"/>
      <c r="J208" s="36"/>
      <c r="K208" s="36"/>
      <c r="L208" s="36"/>
      <c r="M208" s="36"/>
      <c r="N208" s="36"/>
      <c r="O208" s="29"/>
      <c r="P208" s="36"/>
      <c r="Q208" s="29"/>
      <c r="R208" s="36"/>
      <c r="S208" s="36"/>
      <c r="T208" s="36"/>
      <c r="U208" s="36"/>
      <c r="V208" s="36"/>
      <c r="W208" s="36"/>
      <c r="X208" s="36"/>
      <c r="Y208" s="29"/>
      <c r="Z208" s="36"/>
      <c r="AA208" s="66"/>
      <c r="AB208" s="36"/>
      <c r="AC208" s="36"/>
      <c r="AD208" s="36"/>
      <c r="AE208" s="36"/>
      <c r="AF208" s="36"/>
      <c r="AG208" s="36"/>
      <c r="AH208" s="29"/>
      <c r="AI208" s="36"/>
      <c r="AJ208" s="29"/>
      <c r="AK208" s="36"/>
      <c r="AL208" s="36"/>
      <c r="AM208" s="36"/>
      <c r="AN208" s="29"/>
      <c r="AO208" s="36"/>
      <c r="AP208" s="29"/>
      <c r="AQ208" s="36"/>
      <c r="AR208" s="29"/>
      <c r="AS208" s="36"/>
      <c r="AT208" s="36"/>
      <c r="AU208" s="36"/>
      <c r="AV208" s="29"/>
      <c r="AW208" s="36"/>
      <c r="AX208" s="36"/>
      <c r="AY208" s="36"/>
      <c r="AZ208" s="29"/>
      <c r="BA208" s="36"/>
      <c r="BB208" s="36"/>
      <c r="BC208" s="36"/>
      <c r="BD208" s="36"/>
      <c r="BE208" s="36"/>
      <c r="BF208" s="36"/>
      <c r="BG208" s="36"/>
      <c r="BH208" s="36"/>
      <c r="BI208" s="36"/>
      <c r="BJ208" s="29"/>
      <c r="BK208" s="36"/>
      <c r="BL208" s="29"/>
      <c r="BM208" s="36"/>
      <c r="BN208" s="36"/>
      <c r="BO208" s="36"/>
      <c r="BP208" s="29"/>
      <c r="BQ208" s="36"/>
      <c r="BR208" s="29"/>
      <c r="BS208" s="36"/>
      <c r="BT208" s="36"/>
      <c r="BU208" s="36"/>
      <c r="BV208" s="36"/>
    </row>
    <row r="209" spans="1:75" s="86" customFormat="1" x14ac:dyDescent="0.25">
      <c r="A209" s="79">
        <v>207</v>
      </c>
      <c r="B209" s="79">
        <v>1</v>
      </c>
      <c r="C209" s="80" t="s">
        <v>664</v>
      </c>
      <c r="D209" s="81">
        <f>июль!D209-август!E209</f>
        <v>-138.434584879227</v>
      </c>
      <c r="E209" s="81">
        <f t="shared" si="3"/>
        <v>17.367999999999999</v>
      </c>
      <c r="F209" s="82"/>
      <c r="G209" s="82"/>
      <c r="H209" s="82"/>
      <c r="I209" s="83"/>
      <c r="J209" s="82"/>
      <c r="K209" s="82"/>
      <c r="L209" s="82"/>
      <c r="M209" s="82"/>
      <c r="N209" s="82"/>
      <c r="O209" s="84"/>
      <c r="P209" s="82"/>
      <c r="Q209" s="84"/>
      <c r="R209" s="82"/>
      <c r="S209" s="82"/>
      <c r="T209" s="82"/>
      <c r="U209" s="82"/>
      <c r="V209" s="82"/>
      <c r="W209" s="82"/>
      <c r="X209" s="82"/>
      <c r="Y209" s="84"/>
      <c r="Z209" s="82"/>
      <c r="AA209" s="85"/>
      <c r="AB209" s="82"/>
      <c r="AC209" s="82"/>
      <c r="AD209" s="82"/>
      <c r="AE209" s="82"/>
      <c r="AF209" s="82"/>
      <c r="AG209" s="82"/>
      <c r="AH209" s="84"/>
      <c r="AI209" s="82"/>
      <c r="AJ209" s="84"/>
      <c r="AK209" s="82"/>
      <c r="AL209" s="82"/>
      <c r="AM209" s="82"/>
      <c r="AN209" s="84"/>
      <c r="AO209" s="82"/>
      <c r="AP209" s="84"/>
      <c r="AQ209" s="82"/>
      <c r="AR209" s="84"/>
      <c r="AS209" s="82"/>
      <c r="AT209" s="82"/>
      <c r="AU209" s="82"/>
      <c r="AV209" s="84">
        <v>1</v>
      </c>
      <c r="AW209" s="82">
        <v>17.367999999999999</v>
      </c>
      <c r="AX209" s="82"/>
      <c r="AY209" s="82"/>
      <c r="AZ209" s="84"/>
      <c r="BA209" s="82"/>
      <c r="BB209" s="82"/>
      <c r="BC209" s="82"/>
      <c r="BD209" s="82"/>
      <c r="BE209" s="82"/>
      <c r="BF209" s="82"/>
      <c r="BG209" s="82"/>
      <c r="BH209" s="82"/>
      <c r="BI209" s="82"/>
      <c r="BJ209" s="84"/>
      <c r="BK209" s="82"/>
      <c r="BL209" s="84"/>
      <c r="BM209" s="82"/>
      <c r="BN209" s="82"/>
      <c r="BO209" s="82"/>
      <c r="BP209" s="84"/>
      <c r="BQ209" s="82"/>
      <c r="BR209" s="84"/>
      <c r="BS209" s="82"/>
      <c r="BT209" s="82"/>
      <c r="BU209" s="82"/>
      <c r="BV209" s="82"/>
    </row>
    <row r="210" spans="1:75" x14ac:dyDescent="0.25">
      <c r="A210" s="16">
        <v>208</v>
      </c>
      <c r="B210" s="16">
        <v>1</v>
      </c>
      <c r="C210" s="31" t="s">
        <v>665</v>
      </c>
      <c r="D210" s="40">
        <f>июль!D210-август!E210</f>
        <v>-482.67818257004836</v>
      </c>
      <c r="E210" s="40">
        <f t="shared" si="3"/>
        <v>0</v>
      </c>
      <c r="F210" s="36"/>
      <c r="G210" s="36"/>
      <c r="H210" s="36"/>
      <c r="I210" s="27"/>
      <c r="J210" s="36"/>
      <c r="K210" s="36"/>
      <c r="L210" s="36"/>
      <c r="M210" s="36"/>
      <c r="N210" s="36"/>
      <c r="O210" s="29"/>
      <c r="P210" s="36"/>
      <c r="Q210" s="29"/>
      <c r="R210" s="36"/>
      <c r="S210" s="36"/>
      <c r="T210" s="36"/>
      <c r="U210" s="36"/>
      <c r="V210" s="36"/>
      <c r="W210" s="36"/>
      <c r="X210" s="36"/>
      <c r="Y210" s="29"/>
      <c r="Z210" s="36"/>
      <c r="AA210" s="66"/>
      <c r="AB210" s="36"/>
      <c r="AC210" s="36"/>
      <c r="AD210" s="36"/>
      <c r="AE210" s="36"/>
      <c r="AF210" s="36"/>
      <c r="AG210" s="36"/>
      <c r="AH210" s="29"/>
      <c r="AI210" s="36"/>
      <c r="AJ210" s="29"/>
      <c r="AK210" s="36"/>
      <c r="AL210" s="36"/>
      <c r="AM210" s="36"/>
      <c r="AN210" s="29"/>
      <c r="AO210" s="36"/>
      <c r="AP210" s="29"/>
      <c r="AQ210" s="36"/>
      <c r="AR210" s="29"/>
      <c r="AS210" s="36"/>
      <c r="AT210" s="36"/>
      <c r="AU210" s="36"/>
      <c r="AV210" s="29"/>
      <c r="AW210" s="36"/>
      <c r="AX210" s="36"/>
      <c r="AY210" s="36"/>
      <c r="AZ210" s="29"/>
      <c r="BA210" s="36"/>
      <c r="BB210" s="36"/>
      <c r="BC210" s="36"/>
      <c r="BD210" s="36"/>
      <c r="BE210" s="36"/>
      <c r="BF210" s="36"/>
      <c r="BG210" s="36"/>
      <c r="BH210" s="36"/>
      <c r="BI210" s="36"/>
      <c r="BJ210" s="29"/>
      <c r="BK210" s="36"/>
      <c r="BL210" s="29"/>
      <c r="BM210" s="36"/>
      <c r="BN210" s="36"/>
      <c r="BO210" s="36"/>
      <c r="BP210" s="29"/>
      <c r="BQ210" s="36"/>
      <c r="BR210" s="29"/>
      <c r="BS210" s="36"/>
      <c r="BT210" s="36"/>
      <c r="BU210" s="36"/>
      <c r="BV210" s="36"/>
    </row>
    <row r="211" spans="1:75" s="86" customFormat="1" x14ac:dyDescent="0.25">
      <c r="A211" s="79">
        <v>209</v>
      </c>
      <c r="B211" s="79">
        <v>1</v>
      </c>
      <c r="C211" s="80" t="s">
        <v>666</v>
      </c>
      <c r="D211" s="81">
        <f>июль!D211-август!E211</f>
        <v>-228.09963007729468</v>
      </c>
      <c r="E211" s="81">
        <f t="shared" si="3"/>
        <v>436.84699999999998</v>
      </c>
      <c r="F211" s="82"/>
      <c r="G211" s="82"/>
      <c r="H211" s="82"/>
      <c r="I211" s="83"/>
      <c r="J211" s="82"/>
      <c r="K211" s="82"/>
      <c r="L211" s="82"/>
      <c r="M211" s="82"/>
      <c r="N211" s="82"/>
      <c r="O211" s="84"/>
      <c r="P211" s="82"/>
      <c r="Q211" s="84"/>
      <c r="R211" s="82"/>
      <c r="S211" s="82"/>
      <c r="T211" s="82"/>
      <c r="U211" s="82"/>
      <c r="V211" s="82"/>
      <c r="W211" s="82">
        <v>0.04</v>
      </c>
      <c r="X211" s="82">
        <v>436.84699999999998</v>
      </c>
      <c r="Y211" s="84"/>
      <c r="Z211" s="82"/>
      <c r="AA211" s="85"/>
      <c r="AB211" s="82"/>
      <c r="AC211" s="82"/>
      <c r="AD211" s="82"/>
      <c r="AE211" s="82"/>
      <c r="AF211" s="82"/>
      <c r="AG211" s="82"/>
      <c r="AH211" s="84"/>
      <c r="AI211" s="82"/>
      <c r="AJ211" s="84"/>
      <c r="AK211" s="82"/>
      <c r="AL211" s="82"/>
      <c r="AM211" s="82"/>
      <c r="AN211" s="84"/>
      <c r="AO211" s="82"/>
      <c r="AP211" s="84"/>
      <c r="AQ211" s="82"/>
      <c r="AR211" s="84"/>
      <c r="AS211" s="82"/>
      <c r="AT211" s="82"/>
      <c r="AU211" s="82"/>
      <c r="AV211" s="84"/>
      <c r="AW211" s="82"/>
      <c r="AX211" s="82"/>
      <c r="AY211" s="82"/>
      <c r="AZ211" s="84"/>
      <c r="BA211" s="82"/>
      <c r="BB211" s="82"/>
      <c r="BC211" s="82"/>
      <c r="BD211" s="82"/>
      <c r="BE211" s="82"/>
      <c r="BF211" s="82"/>
      <c r="BG211" s="82"/>
      <c r="BH211" s="82"/>
      <c r="BI211" s="82"/>
      <c r="BJ211" s="84"/>
      <c r="BK211" s="82"/>
      <c r="BL211" s="84"/>
      <c r="BM211" s="82"/>
      <c r="BN211" s="82"/>
      <c r="BO211" s="82"/>
      <c r="BP211" s="84"/>
      <c r="BQ211" s="82"/>
      <c r="BR211" s="84"/>
      <c r="BS211" s="82"/>
      <c r="BT211" s="82"/>
      <c r="BU211" s="82"/>
      <c r="BV211" s="82"/>
    </row>
    <row r="212" spans="1:75" x14ac:dyDescent="0.25">
      <c r="A212" s="16">
        <v>210</v>
      </c>
      <c r="B212" s="16">
        <v>1</v>
      </c>
      <c r="C212" s="31" t="s">
        <v>667</v>
      </c>
      <c r="D212" s="40">
        <f>июль!D212-август!E212</f>
        <v>1116.6293658743962</v>
      </c>
      <c r="E212" s="40">
        <f t="shared" si="3"/>
        <v>0</v>
      </c>
      <c r="F212" s="36"/>
      <c r="G212" s="36"/>
      <c r="H212" s="36"/>
      <c r="I212" s="27"/>
      <c r="J212" s="36"/>
      <c r="K212" s="36"/>
      <c r="L212" s="36"/>
      <c r="M212" s="36"/>
      <c r="N212" s="36"/>
      <c r="O212" s="29"/>
      <c r="P212" s="36"/>
      <c r="Q212" s="29"/>
      <c r="R212" s="36"/>
      <c r="S212" s="36"/>
      <c r="T212" s="36"/>
      <c r="U212" s="36"/>
      <c r="V212" s="36"/>
      <c r="W212" s="36"/>
      <c r="X212" s="36"/>
      <c r="Y212" s="29"/>
      <c r="Z212" s="36"/>
      <c r="AA212" s="66"/>
      <c r="AB212" s="36"/>
      <c r="AC212" s="36"/>
      <c r="AD212" s="36"/>
      <c r="AE212" s="36"/>
      <c r="AF212" s="36"/>
      <c r="AG212" s="36"/>
      <c r="AH212" s="29"/>
      <c r="AI212" s="36"/>
      <c r="AJ212" s="29"/>
      <c r="AK212" s="36"/>
      <c r="AL212" s="36"/>
      <c r="AM212" s="36"/>
      <c r="AN212" s="29"/>
      <c r="AO212" s="36"/>
      <c r="AP212" s="29"/>
      <c r="AQ212" s="36"/>
      <c r="AR212" s="29"/>
      <c r="AS212" s="36"/>
      <c r="AT212" s="36"/>
      <c r="AU212" s="36"/>
      <c r="AV212" s="29"/>
      <c r="AW212" s="36"/>
      <c r="AX212" s="36"/>
      <c r="AY212" s="36"/>
      <c r="AZ212" s="29"/>
      <c r="BA212" s="36"/>
      <c r="BB212" s="36"/>
      <c r="BC212" s="36"/>
      <c r="BD212" s="36"/>
      <c r="BE212" s="36"/>
      <c r="BF212" s="36"/>
      <c r="BG212" s="36"/>
      <c r="BH212" s="36"/>
      <c r="BI212" s="36"/>
      <c r="BJ212" s="29"/>
      <c r="BK212" s="36"/>
      <c r="BL212" s="29"/>
      <c r="BM212" s="36"/>
      <c r="BN212" s="36"/>
      <c r="BO212" s="36"/>
      <c r="BP212" s="29"/>
      <c r="BQ212" s="36"/>
      <c r="BR212" s="29"/>
      <c r="BS212" s="36"/>
      <c r="BT212" s="36"/>
      <c r="BU212" s="36"/>
      <c r="BV212" s="36"/>
    </row>
    <row r="213" spans="1:75" x14ac:dyDescent="0.25">
      <c r="A213" s="16">
        <v>211</v>
      </c>
      <c r="B213" s="16">
        <v>1</v>
      </c>
      <c r="C213" s="31" t="s">
        <v>668</v>
      </c>
      <c r="D213" s="40">
        <f>июль!D213-август!E213</f>
        <v>-923.54435435748792</v>
      </c>
      <c r="E213" s="40">
        <f t="shared" si="3"/>
        <v>0</v>
      </c>
      <c r="F213" s="36"/>
      <c r="G213" s="36"/>
      <c r="H213" s="36"/>
      <c r="I213" s="27"/>
      <c r="J213" s="36"/>
      <c r="K213" s="36"/>
      <c r="L213" s="36"/>
      <c r="M213" s="36"/>
      <c r="N213" s="36"/>
      <c r="O213" s="29"/>
      <c r="P213" s="36"/>
      <c r="Q213" s="29"/>
      <c r="R213" s="36"/>
      <c r="S213" s="36"/>
      <c r="T213" s="36"/>
      <c r="U213" s="36"/>
      <c r="V213" s="36"/>
      <c r="W213" s="36"/>
      <c r="X213" s="36"/>
      <c r="Y213" s="29"/>
      <c r="Z213" s="36"/>
      <c r="AA213" s="66"/>
      <c r="AB213" s="36"/>
      <c r="AC213" s="36"/>
      <c r="AD213" s="36"/>
      <c r="AE213" s="36"/>
      <c r="AF213" s="36"/>
      <c r="AG213" s="36"/>
      <c r="AH213" s="29"/>
      <c r="AI213" s="36"/>
      <c r="AJ213" s="29"/>
      <c r="AK213" s="36"/>
      <c r="AL213" s="36"/>
      <c r="AM213" s="36"/>
      <c r="AN213" s="29"/>
      <c r="AO213" s="36"/>
      <c r="AP213" s="29"/>
      <c r="AQ213" s="36"/>
      <c r="AR213" s="29"/>
      <c r="AS213" s="36"/>
      <c r="AT213" s="36"/>
      <c r="AU213" s="36"/>
      <c r="AV213" s="29"/>
      <c r="AW213" s="36"/>
      <c r="AX213" s="36"/>
      <c r="AY213" s="36"/>
      <c r="AZ213" s="29"/>
      <c r="BA213" s="36"/>
      <c r="BB213" s="36"/>
      <c r="BC213" s="36"/>
      <c r="BD213" s="36"/>
      <c r="BE213" s="36"/>
      <c r="BF213" s="36"/>
      <c r="BG213" s="36"/>
      <c r="BH213" s="36"/>
      <c r="BI213" s="36"/>
      <c r="BJ213" s="29"/>
      <c r="BK213" s="36"/>
      <c r="BL213" s="29"/>
      <c r="BM213" s="36"/>
      <c r="BN213" s="36"/>
      <c r="BO213" s="36"/>
      <c r="BP213" s="29"/>
      <c r="BQ213" s="36"/>
      <c r="BR213" s="29"/>
      <c r="BS213" s="36"/>
      <c r="BT213" s="36"/>
      <c r="BU213" s="36"/>
      <c r="BV213" s="36"/>
    </row>
    <row r="214" spans="1:75" s="86" customFormat="1" x14ac:dyDescent="0.25">
      <c r="A214" s="79">
        <v>212</v>
      </c>
      <c r="B214" s="79">
        <v>1</v>
      </c>
      <c r="C214" s="80" t="s">
        <v>669</v>
      </c>
      <c r="D214" s="81">
        <f>июль!D214-август!E214</f>
        <v>1761.0722232753626</v>
      </c>
      <c r="E214" s="81">
        <f t="shared" si="3"/>
        <v>1.9370000000000001</v>
      </c>
      <c r="F214" s="82"/>
      <c r="G214" s="82"/>
      <c r="H214" s="82"/>
      <c r="I214" s="83"/>
      <c r="J214" s="82"/>
      <c r="K214" s="82"/>
      <c r="L214" s="82"/>
      <c r="M214" s="82"/>
      <c r="N214" s="82"/>
      <c r="O214" s="84"/>
      <c r="P214" s="82"/>
      <c r="Q214" s="84"/>
      <c r="R214" s="82"/>
      <c r="S214" s="82"/>
      <c r="T214" s="82"/>
      <c r="U214" s="82"/>
      <c r="V214" s="82"/>
      <c r="W214" s="82"/>
      <c r="X214" s="82"/>
      <c r="Y214" s="84"/>
      <c r="Z214" s="82"/>
      <c r="AA214" s="85"/>
      <c r="AB214" s="82"/>
      <c r="AC214" s="82"/>
      <c r="AD214" s="82"/>
      <c r="AE214" s="82"/>
      <c r="AF214" s="82"/>
      <c r="AG214" s="82"/>
      <c r="AH214" s="84"/>
      <c r="AI214" s="82"/>
      <c r="AJ214" s="84"/>
      <c r="AK214" s="82"/>
      <c r="AL214" s="82"/>
      <c r="AM214" s="82"/>
      <c r="AN214" s="84"/>
      <c r="AO214" s="82"/>
      <c r="AP214" s="84"/>
      <c r="AQ214" s="82"/>
      <c r="AR214" s="84"/>
      <c r="AS214" s="82"/>
      <c r="AT214" s="82"/>
      <c r="AU214" s="82"/>
      <c r="AV214" s="84"/>
      <c r="AW214" s="82"/>
      <c r="AX214" s="82"/>
      <c r="AY214" s="82"/>
      <c r="AZ214" s="84"/>
      <c r="BA214" s="82"/>
      <c r="BB214" s="82"/>
      <c r="BC214" s="82"/>
      <c r="BD214" s="82"/>
      <c r="BE214" s="82"/>
      <c r="BF214" s="82"/>
      <c r="BG214" s="82"/>
      <c r="BH214" s="82"/>
      <c r="BI214" s="82"/>
      <c r="BJ214" s="84"/>
      <c r="BK214" s="82"/>
      <c r="BL214" s="84"/>
      <c r="BM214" s="82"/>
      <c r="BN214" s="82"/>
      <c r="BO214" s="82"/>
      <c r="BP214" s="84"/>
      <c r="BQ214" s="82"/>
      <c r="BR214" s="84"/>
      <c r="BS214" s="82"/>
      <c r="BT214" s="82"/>
      <c r="BU214" s="82"/>
      <c r="BV214" s="82">
        <v>1.9370000000000001</v>
      </c>
      <c r="BW214" s="86" t="s">
        <v>1180</v>
      </c>
    </row>
    <row r="215" spans="1:75" s="86" customFormat="1" x14ac:dyDescent="0.25">
      <c r="A215" s="79">
        <v>213</v>
      </c>
      <c r="B215" s="79">
        <v>1</v>
      </c>
      <c r="C215" s="80" t="s">
        <v>670</v>
      </c>
      <c r="D215" s="81">
        <f>июль!D215-август!E215</f>
        <v>-171.16629502415464</v>
      </c>
      <c r="E215" s="81">
        <f t="shared" si="3"/>
        <v>310.01100000000002</v>
      </c>
      <c r="F215" s="82"/>
      <c r="G215" s="82"/>
      <c r="H215" s="82"/>
      <c r="I215" s="83"/>
      <c r="J215" s="82"/>
      <c r="K215" s="82"/>
      <c r="L215" s="82"/>
      <c r="M215" s="82"/>
      <c r="N215" s="82"/>
      <c r="O215" s="84"/>
      <c r="P215" s="82"/>
      <c r="Q215" s="84"/>
      <c r="R215" s="82"/>
      <c r="S215" s="82"/>
      <c r="T215" s="82"/>
      <c r="U215" s="82"/>
      <c r="V215" s="82"/>
      <c r="W215" s="82">
        <v>5.0999999999999997E-2</v>
      </c>
      <c r="X215" s="82">
        <v>195.94399999999999</v>
      </c>
      <c r="Y215" s="84"/>
      <c r="Z215" s="82"/>
      <c r="AA215" s="85"/>
      <c r="AB215" s="82"/>
      <c r="AC215" s="82"/>
      <c r="AD215" s="82"/>
      <c r="AE215" s="82"/>
      <c r="AF215" s="82"/>
      <c r="AG215" s="82"/>
      <c r="AH215" s="84"/>
      <c r="AI215" s="82"/>
      <c r="AJ215" s="84"/>
      <c r="AK215" s="82"/>
      <c r="AL215" s="82"/>
      <c r="AM215" s="82"/>
      <c r="AN215" s="84"/>
      <c r="AO215" s="82"/>
      <c r="AP215" s="84"/>
      <c r="AQ215" s="82"/>
      <c r="AR215" s="84"/>
      <c r="AS215" s="82"/>
      <c r="AT215" s="82"/>
      <c r="AU215" s="82"/>
      <c r="AV215" s="84"/>
      <c r="AW215" s="82"/>
      <c r="AX215" s="82"/>
      <c r="AY215" s="82"/>
      <c r="AZ215" s="84"/>
      <c r="BA215" s="82"/>
      <c r="BB215" s="82"/>
      <c r="BC215" s="82"/>
      <c r="BD215" s="82"/>
      <c r="BE215" s="82"/>
      <c r="BF215" s="82"/>
      <c r="BG215" s="82"/>
      <c r="BH215" s="82"/>
      <c r="BI215" s="82"/>
      <c r="BJ215" s="84"/>
      <c r="BK215" s="82"/>
      <c r="BL215" s="84">
        <v>165</v>
      </c>
      <c r="BM215" s="82">
        <v>108.32</v>
      </c>
      <c r="BN215" s="82"/>
      <c r="BO215" s="82"/>
      <c r="BP215" s="84"/>
      <c r="BQ215" s="82"/>
      <c r="BR215" s="84"/>
      <c r="BS215" s="82"/>
      <c r="BT215" s="82"/>
      <c r="BU215" s="82"/>
      <c r="BV215" s="82">
        <v>5.7469999999999999</v>
      </c>
      <c r="BW215" s="86" t="s">
        <v>1180</v>
      </c>
    </row>
    <row r="216" spans="1:75" s="86" customFormat="1" x14ac:dyDescent="0.25">
      <c r="A216" s="79">
        <v>214</v>
      </c>
      <c r="B216" s="79">
        <v>1</v>
      </c>
      <c r="C216" s="80" t="s">
        <v>671</v>
      </c>
      <c r="D216" s="81">
        <f>июль!D216-август!E216</f>
        <v>525.90088412560385</v>
      </c>
      <c r="E216" s="81">
        <f t="shared" si="3"/>
        <v>85.567999999999998</v>
      </c>
      <c r="F216" s="82"/>
      <c r="G216" s="82"/>
      <c r="H216" s="82"/>
      <c r="I216" s="83"/>
      <c r="J216" s="82"/>
      <c r="K216" s="82"/>
      <c r="L216" s="82"/>
      <c r="M216" s="82"/>
      <c r="N216" s="82"/>
      <c r="O216" s="84"/>
      <c r="P216" s="82"/>
      <c r="Q216" s="84"/>
      <c r="R216" s="82"/>
      <c r="S216" s="82"/>
      <c r="T216" s="82"/>
      <c r="U216" s="82"/>
      <c r="V216" s="82"/>
      <c r="W216" s="82"/>
      <c r="X216" s="82"/>
      <c r="Y216" s="84"/>
      <c r="Z216" s="82"/>
      <c r="AA216" s="85"/>
      <c r="AB216" s="82"/>
      <c r="AC216" s="82"/>
      <c r="AD216" s="82"/>
      <c r="AE216" s="82"/>
      <c r="AF216" s="82"/>
      <c r="AG216" s="82"/>
      <c r="AH216" s="84"/>
      <c r="AI216" s="82"/>
      <c r="AJ216" s="84"/>
      <c r="AK216" s="82"/>
      <c r="AL216" s="82"/>
      <c r="AM216" s="82"/>
      <c r="AN216" s="84"/>
      <c r="AO216" s="82"/>
      <c r="AP216" s="84"/>
      <c r="AQ216" s="82"/>
      <c r="AR216" s="84"/>
      <c r="AS216" s="82"/>
      <c r="AT216" s="82"/>
      <c r="AU216" s="82"/>
      <c r="AV216" s="84"/>
      <c r="AW216" s="82"/>
      <c r="AX216" s="82"/>
      <c r="AY216" s="82"/>
      <c r="AZ216" s="84"/>
      <c r="BA216" s="82"/>
      <c r="BB216" s="82"/>
      <c r="BC216" s="82"/>
      <c r="BD216" s="82"/>
      <c r="BE216" s="82"/>
      <c r="BF216" s="82"/>
      <c r="BG216" s="82"/>
      <c r="BH216" s="82"/>
      <c r="BI216" s="82"/>
      <c r="BJ216" s="84"/>
      <c r="BK216" s="82"/>
      <c r="BL216" s="84">
        <v>125</v>
      </c>
      <c r="BM216" s="82">
        <v>85.567999999999998</v>
      </c>
      <c r="BN216" s="82"/>
      <c r="BO216" s="82"/>
      <c r="BP216" s="84"/>
      <c r="BQ216" s="82"/>
      <c r="BR216" s="84"/>
      <c r="BS216" s="82"/>
      <c r="BT216" s="82"/>
      <c r="BU216" s="82"/>
      <c r="BV216" s="82"/>
    </row>
    <row r="217" spans="1:75" x14ac:dyDescent="0.25">
      <c r="A217" s="16">
        <v>215</v>
      </c>
      <c r="B217" s="16">
        <v>1</v>
      </c>
      <c r="C217" s="31" t="s">
        <v>672</v>
      </c>
      <c r="D217" s="40">
        <f>июль!D217-август!E217</f>
        <v>530.85753051207735</v>
      </c>
      <c r="E217" s="40">
        <f t="shared" si="3"/>
        <v>0</v>
      </c>
      <c r="F217" s="36"/>
      <c r="G217" s="36"/>
      <c r="H217" s="36"/>
      <c r="I217" s="27"/>
      <c r="J217" s="36"/>
      <c r="K217" s="36"/>
      <c r="L217" s="36"/>
      <c r="M217" s="36"/>
      <c r="N217" s="36"/>
      <c r="O217" s="29"/>
      <c r="P217" s="36"/>
      <c r="Q217" s="29"/>
      <c r="R217" s="36"/>
      <c r="S217" s="36"/>
      <c r="T217" s="36"/>
      <c r="U217" s="36"/>
      <c r="V217" s="36"/>
      <c r="W217" s="36"/>
      <c r="X217" s="36"/>
      <c r="Y217" s="29"/>
      <c r="Z217" s="36"/>
      <c r="AA217" s="66"/>
      <c r="AB217" s="36"/>
      <c r="AC217" s="36"/>
      <c r="AD217" s="36"/>
      <c r="AE217" s="36"/>
      <c r="AF217" s="36"/>
      <c r="AG217" s="36"/>
      <c r="AH217" s="29"/>
      <c r="AI217" s="36"/>
      <c r="AJ217" s="29"/>
      <c r="AK217" s="36"/>
      <c r="AL217" s="36"/>
      <c r="AM217" s="36"/>
      <c r="AN217" s="29"/>
      <c r="AO217" s="36"/>
      <c r="AP217" s="29"/>
      <c r="AQ217" s="36"/>
      <c r="AR217" s="29"/>
      <c r="AS217" s="36"/>
      <c r="AT217" s="36"/>
      <c r="AU217" s="36"/>
      <c r="AV217" s="29"/>
      <c r="AW217" s="36"/>
      <c r="AX217" s="36"/>
      <c r="AY217" s="36"/>
      <c r="AZ217" s="29"/>
      <c r="BA217" s="36"/>
      <c r="BB217" s="36"/>
      <c r="BC217" s="36"/>
      <c r="BD217" s="36"/>
      <c r="BE217" s="36"/>
      <c r="BF217" s="36"/>
      <c r="BG217" s="36"/>
      <c r="BH217" s="36"/>
      <c r="BI217" s="36"/>
      <c r="BJ217" s="29"/>
      <c r="BK217" s="36"/>
      <c r="BL217" s="29"/>
      <c r="BM217" s="36"/>
      <c r="BN217" s="36"/>
      <c r="BO217" s="36"/>
      <c r="BP217" s="29"/>
      <c r="BQ217" s="36"/>
      <c r="BR217" s="29"/>
      <c r="BS217" s="36"/>
      <c r="BT217" s="36"/>
      <c r="BU217" s="36"/>
      <c r="BV217" s="36"/>
    </row>
    <row r="218" spans="1:75" x14ac:dyDescent="0.25">
      <c r="A218" s="16">
        <v>216</v>
      </c>
      <c r="B218" s="16">
        <v>1</v>
      </c>
      <c r="C218" s="31" t="s">
        <v>673</v>
      </c>
      <c r="D218" s="40">
        <f>июль!D218-август!E218</f>
        <v>496.17247823188404</v>
      </c>
      <c r="E218" s="40">
        <f t="shared" si="3"/>
        <v>0</v>
      </c>
      <c r="F218" s="36"/>
      <c r="G218" s="36"/>
      <c r="H218" s="36"/>
      <c r="I218" s="27"/>
      <c r="J218" s="36"/>
      <c r="K218" s="36"/>
      <c r="L218" s="36"/>
      <c r="M218" s="36"/>
      <c r="N218" s="36"/>
      <c r="O218" s="29"/>
      <c r="P218" s="36"/>
      <c r="Q218" s="29"/>
      <c r="R218" s="36"/>
      <c r="S218" s="36"/>
      <c r="T218" s="36"/>
      <c r="U218" s="36"/>
      <c r="V218" s="36"/>
      <c r="W218" s="36"/>
      <c r="X218" s="36"/>
      <c r="Y218" s="29"/>
      <c r="Z218" s="36"/>
      <c r="AA218" s="66"/>
      <c r="AB218" s="36"/>
      <c r="AC218" s="36"/>
      <c r="AD218" s="36"/>
      <c r="AE218" s="36"/>
      <c r="AF218" s="36"/>
      <c r="AG218" s="36"/>
      <c r="AH218" s="29"/>
      <c r="AI218" s="36"/>
      <c r="AJ218" s="29"/>
      <c r="AK218" s="36"/>
      <c r="AL218" s="36"/>
      <c r="AM218" s="36"/>
      <c r="AN218" s="29"/>
      <c r="AO218" s="36"/>
      <c r="AP218" s="29"/>
      <c r="AQ218" s="36"/>
      <c r="AR218" s="29"/>
      <c r="AS218" s="36"/>
      <c r="AT218" s="36"/>
      <c r="AU218" s="36"/>
      <c r="AV218" s="29"/>
      <c r="AW218" s="36"/>
      <c r="AX218" s="36"/>
      <c r="AY218" s="36"/>
      <c r="AZ218" s="29"/>
      <c r="BA218" s="36"/>
      <c r="BB218" s="36"/>
      <c r="BC218" s="36"/>
      <c r="BD218" s="36"/>
      <c r="BE218" s="36"/>
      <c r="BF218" s="36"/>
      <c r="BG218" s="36"/>
      <c r="BH218" s="36"/>
      <c r="BI218" s="36"/>
      <c r="BJ218" s="29"/>
      <c r="BK218" s="36"/>
      <c r="BL218" s="29"/>
      <c r="BM218" s="36"/>
      <c r="BN218" s="36"/>
      <c r="BO218" s="36"/>
      <c r="BP218" s="29"/>
      <c r="BQ218" s="36"/>
      <c r="BR218" s="29"/>
      <c r="BS218" s="36"/>
      <c r="BT218" s="36"/>
      <c r="BU218" s="36"/>
      <c r="BV218" s="36"/>
    </row>
    <row r="219" spans="1:75" s="86" customFormat="1" x14ac:dyDescent="0.25">
      <c r="A219" s="79">
        <v>217</v>
      </c>
      <c r="B219" s="79">
        <v>1</v>
      </c>
      <c r="C219" s="80" t="s">
        <v>674</v>
      </c>
      <c r="D219" s="81">
        <f>июль!D219-август!E219</f>
        <v>120.11367942028977</v>
      </c>
      <c r="E219" s="81">
        <f t="shared" si="3"/>
        <v>275.68700000000001</v>
      </c>
      <c r="F219" s="82"/>
      <c r="G219" s="82"/>
      <c r="H219" s="82"/>
      <c r="I219" s="83"/>
      <c r="J219" s="82"/>
      <c r="K219" s="82"/>
      <c r="L219" s="82"/>
      <c r="M219" s="82"/>
      <c r="N219" s="82"/>
      <c r="O219" s="84"/>
      <c r="P219" s="82"/>
      <c r="Q219" s="84"/>
      <c r="R219" s="82"/>
      <c r="S219" s="82"/>
      <c r="T219" s="82"/>
      <c r="U219" s="82"/>
      <c r="V219" s="82"/>
      <c r="W219" s="82">
        <v>2.1999999999999999E-2</v>
      </c>
      <c r="X219" s="82">
        <v>275.68700000000001</v>
      </c>
      <c r="Y219" s="84"/>
      <c r="Z219" s="82"/>
      <c r="AA219" s="85"/>
      <c r="AB219" s="82"/>
      <c r="AC219" s="82"/>
      <c r="AD219" s="82"/>
      <c r="AE219" s="82"/>
      <c r="AF219" s="82"/>
      <c r="AG219" s="82"/>
      <c r="AH219" s="84"/>
      <c r="AI219" s="82"/>
      <c r="AJ219" s="84"/>
      <c r="AK219" s="82"/>
      <c r="AL219" s="82"/>
      <c r="AM219" s="82"/>
      <c r="AN219" s="84"/>
      <c r="AO219" s="82"/>
      <c r="AP219" s="84"/>
      <c r="AQ219" s="82"/>
      <c r="AR219" s="84"/>
      <c r="AS219" s="82"/>
      <c r="AT219" s="82"/>
      <c r="AU219" s="82"/>
      <c r="AV219" s="84"/>
      <c r="AW219" s="82"/>
      <c r="AX219" s="82"/>
      <c r="AY219" s="82"/>
      <c r="AZ219" s="84"/>
      <c r="BA219" s="82"/>
      <c r="BB219" s="82"/>
      <c r="BC219" s="82"/>
      <c r="BD219" s="82"/>
      <c r="BE219" s="82"/>
      <c r="BF219" s="82"/>
      <c r="BG219" s="82"/>
      <c r="BH219" s="82"/>
      <c r="BI219" s="82"/>
      <c r="BJ219" s="84"/>
      <c r="BK219" s="82"/>
      <c r="BL219" s="84"/>
      <c r="BM219" s="82"/>
      <c r="BN219" s="82"/>
      <c r="BO219" s="82"/>
      <c r="BP219" s="84"/>
      <c r="BQ219" s="82"/>
      <c r="BR219" s="84"/>
      <c r="BS219" s="82"/>
      <c r="BT219" s="82"/>
      <c r="BU219" s="82"/>
      <c r="BV219" s="82"/>
    </row>
    <row r="220" spans="1:75" x14ac:dyDescent="0.25">
      <c r="A220" s="16">
        <v>218</v>
      </c>
      <c r="B220" s="16">
        <v>1</v>
      </c>
      <c r="C220" s="31" t="s">
        <v>675</v>
      </c>
      <c r="D220" s="40">
        <f>июль!D220-август!E220</f>
        <v>960.62336863768087</v>
      </c>
      <c r="E220" s="40">
        <f t="shared" si="3"/>
        <v>0</v>
      </c>
      <c r="F220" s="36"/>
      <c r="G220" s="36"/>
      <c r="H220" s="36"/>
      <c r="I220" s="27"/>
      <c r="J220" s="36"/>
      <c r="K220" s="36"/>
      <c r="L220" s="36"/>
      <c r="M220" s="36"/>
      <c r="N220" s="36"/>
      <c r="O220" s="29"/>
      <c r="P220" s="36"/>
      <c r="Q220" s="29"/>
      <c r="R220" s="36"/>
      <c r="S220" s="36"/>
      <c r="T220" s="36"/>
      <c r="U220" s="36"/>
      <c r="V220" s="36"/>
      <c r="W220" s="36"/>
      <c r="X220" s="36"/>
      <c r="Y220" s="29"/>
      <c r="Z220" s="36"/>
      <c r="AA220" s="66"/>
      <c r="AB220" s="36"/>
      <c r="AC220" s="36"/>
      <c r="AD220" s="36"/>
      <c r="AE220" s="36"/>
      <c r="AF220" s="36"/>
      <c r="AG220" s="36"/>
      <c r="AH220" s="29"/>
      <c r="AI220" s="36"/>
      <c r="AJ220" s="29"/>
      <c r="AK220" s="36"/>
      <c r="AL220" s="36"/>
      <c r="AM220" s="36"/>
      <c r="AN220" s="29"/>
      <c r="AO220" s="36"/>
      <c r="AP220" s="29"/>
      <c r="AQ220" s="36"/>
      <c r="AR220" s="29"/>
      <c r="AS220" s="36"/>
      <c r="AT220" s="36"/>
      <c r="AU220" s="36"/>
      <c r="AV220" s="29"/>
      <c r="AW220" s="36"/>
      <c r="AX220" s="36"/>
      <c r="AY220" s="36"/>
      <c r="AZ220" s="29"/>
      <c r="BA220" s="36"/>
      <c r="BB220" s="36"/>
      <c r="BC220" s="36"/>
      <c r="BD220" s="36"/>
      <c r="BE220" s="36"/>
      <c r="BF220" s="36"/>
      <c r="BG220" s="36"/>
      <c r="BH220" s="36"/>
      <c r="BI220" s="36"/>
      <c r="BJ220" s="29"/>
      <c r="BK220" s="36"/>
      <c r="BL220" s="29"/>
      <c r="BM220" s="36"/>
      <c r="BN220" s="36"/>
      <c r="BO220" s="36"/>
      <c r="BP220" s="29"/>
      <c r="BQ220" s="36"/>
      <c r="BR220" s="29"/>
      <c r="BS220" s="36"/>
      <c r="BT220" s="36"/>
      <c r="BU220" s="36"/>
      <c r="BV220" s="36"/>
    </row>
    <row r="221" spans="1:75" x14ac:dyDescent="0.25">
      <c r="A221" s="16">
        <v>219</v>
      </c>
      <c r="B221" s="16">
        <v>1</v>
      </c>
      <c r="C221" s="31" t="s">
        <v>676</v>
      </c>
      <c r="D221" s="40">
        <f>июль!D221-август!E221</f>
        <v>1248.9077181410628</v>
      </c>
      <c r="E221" s="40">
        <f t="shared" si="3"/>
        <v>0</v>
      </c>
      <c r="F221" s="36"/>
      <c r="G221" s="36"/>
      <c r="H221" s="36"/>
      <c r="I221" s="27"/>
      <c r="J221" s="36"/>
      <c r="K221" s="36"/>
      <c r="L221" s="36"/>
      <c r="M221" s="36"/>
      <c r="N221" s="36"/>
      <c r="O221" s="29"/>
      <c r="P221" s="36"/>
      <c r="Q221" s="29"/>
      <c r="R221" s="36"/>
      <c r="S221" s="36"/>
      <c r="T221" s="36"/>
      <c r="U221" s="36"/>
      <c r="V221" s="36"/>
      <c r="W221" s="36"/>
      <c r="X221" s="36"/>
      <c r="Y221" s="29"/>
      <c r="Z221" s="36"/>
      <c r="AA221" s="66"/>
      <c r="AB221" s="36"/>
      <c r="AC221" s="36"/>
      <c r="AD221" s="36"/>
      <c r="AE221" s="36"/>
      <c r="AF221" s="36"/>
      <c r="AG221" s="36"/>
      <c r="AH221" s="29"/>
      <c r="AI221" s="36"/>
      <c r="AJ221" s="29"/>
      <c r="AK221" s="36"/>
      <c r="AL221" s="36"/>
      <c r="AM221" s="36"/>
      <c r="AN221" s="29"/>
      <c r="AO221" s="36"/>
      <c r="AP221" s="29"/>
      <c r="AQ221" s="36"/>
      <c r="AR221" s="29"/>
      <c r="AS221" s="36"/>
      <c r="AT221" s="36"/>
      <c r="AU221" s="36"/>
      <c r="AV221" s="29"/>
      <c r="AW221" s="36"/>
      <c r="AX221" s="36"/>
      <c r="AY221" s="36"/>
      <c r="AZ221" s="29"/>
      <c r="BA221" s="36"/>
      <c r="BB221" s="36"/>
      <c r="BC221" s="36"/>
      <c r="BD221" s="36"/>
      <c r="BE221" s="36"/>
      <c r="BF221" s="36"/>
      <c r="BG221" s="36"/>
      <c r="BH221" s="36"/>
      <c r="BI221" s="36"/>
      <c r="BJ221" s="29"/>
      <c r="BK221" s="36"/>
      <c r="BL221" s="29"/>
      <c r="BM221" s="36"/>
      <c r="BN221" s="36"/>
      <c r="BO221" s="36"/>
      <c r="BP221" s="29"/>
      <c r="BQ221" s="36"/>
      <c r="BR221" s="29"/>
      <c r="BS221" s="36"/>
      <c r="BT221" s="36"/>
      <c r="BU221" s="36"/>
      <c r="BV221" s="36"/>
    </row>
    <row r="222" spans="1:75" x14ac:dyDescent="0.25">
      <c r="A222" s="16">
        <v>220</v>
      </c>
      <c r="B222" s="16">
        <v>1</v>
      </c>
      <c r="C222" s="31" t="s">
        <v>677</v>
      </c>
      <c r="D222" s="40">
        <f>июль!D222-август!E222</f>
        <v>203.12343877294686</v>
      </c>
      <c r="E222" s="40">
        <f t="shared" si="3"/>
        <v>0</v>
      </c>
      <c r="F222" s="36"/>
      <c r="G222" s="36"/>
      <c r="H222" s="36"/>
      <c r="I222" s="27"/>
      <c r="J222" s="36"/>
      <c r="K222" s="36"/>
      <c r="L222" s="36"/>
      <c r="M222" s="36"/>
      <c r="N222" s="36"/>
      <c r="O222" s="29"/>
      <c r="P222" s="36"/>
      <c r="Q222" s="29"/>
      <c r="R222" s="36"/>
      <c r="S222" s="36"/>
      <c r="T222" s="36"/>
      <c r="U222" s="36"/>
      <c r="V222" s="36"/>
      <c r="W222" s="36"/>
      <c r="X222" s="36"/>
      <c r="Y222" s="29"/>
      <c r="Z222" s="36"/>
      <c r="AA222" s="66"/>
      <c r="AB222" s="36"/>
      <c r="AC222" s="36"/>
      <c r="AD222" s="36"/>
      <c r="AE222" s="36"/>
      <c r="AF222" s="36"/>
      <c r="AG222" s="36"/>
      <c r="AH222" s="29"/>
      <c r="AI222" s="36"/>
      <c r="AJ222" s="29"/>
      <c r="AK222" s="36"/>
      <c r="AL222" s="36"/>
      <c r="AM222" s="36"/>
      <c r="AN222" s="29"/>
      <c r="AO222" s="36"/>
      <c r="AP222" s="29"/>
      <c r="AQ222" s="36"/>
      <c r="AR222" s="29"/>
      <c r="AS222" s="36"/>
      <c r="AT222" s="36"/>
      <c r="AU222" s="36"/>
      <c r="AV222" s="29"/>
      <c r="AW222" s="36"/>
      <c r="AX222" s="36"/>
      <c r="AY222" s="36"/>
      <c r="AZ222" s="29"/>
      <c r="BA222" s="36"/>
      <c r="BB222" s="36"/>
      <c r="BC222" s="36"/>
      <c r="BD222" s="36"/>
      <c r="BE222" s="36"/>
      <c r="BF222" s="36"/>
      <c r="BG222" s="36"/>
      <c r="BH222" s="36"/>
      <c r="BI222" s="36"/>
      <c r="BJ222" s="29"/>
      <c r="BK222" s="36"/>
      <c r="BL222" s="29"/>
      <c r="BM222" s="36"/>
      <c r="BN222" s="36"/>
      <c r="BO222" s="36"/>
      <c r="BP222" s="29"/>
      <c r="BQ222" s="36"/>
      <c r="BR222" s="29"/>
      <c r="BS222" s="36"/>
      <c r="BT222" s="36"/>
      <c r="BU222" s="36"/>
      <c r="BV222" s="36"/>
    </row>
    <row r="223" spans="1:75" s="86" customFormat="1" x14ac:dyDescent="0.25">
      <c r="A223" s="79">
        <v>221</v>
      </c>
      <c r="B223" s="79">
        <v>1</v>
      </c>
      <c r="C223" s="80" t="s">
        <v>678</v>
      </c>
      <c r="D223" s="81">
        <f>июль!D223-август!E223</f>
        <v>-544.62518073429953</v>
      </c>
      <c r="E223" s="81">
        <f t="shared" si="3"/>
        <v>27.797999999999998</v>
      </c>
      <c r="F223" s="82"/>
      <c r="G223" s="82"/>
      <c r="H223" s="82"/>
      <c r="I223" s="83"/>
      <c r="J223" s="82"/>
      <c r="K223" s="82"/>
      <c r="L223" s="82"/>
      <c r="M223" s="82"/>
      <c r="N223" s="82"/>
      <c r="O223" s="84"/>
      <c r="P223" s="82"/>
      <c r="Q223" s="84"/>
      <c r="R223" s="82"/>
      <c r="S223" s="82"/>
      <c r="T223" s="82"/>
      <c r="U223" s="82"/>
      <c r="V223" s="82"/>
      <c r="W223" s="82"/>
      <c r="X223" s="82"/>
      <c r="Y223" s="84"/>
      <c r="Z223" s="82"/>
      <c r="AA223" s="85"/>
      <c r="AB223" s="82"/>
      <c r="AC223" s="82"/>
      <c r="AD223" s="82"/>
      <c r="AE223" s="82"/>
      <c r="AF223" s="82"/>
      <c r="AG223" s="82"/>
      <c r="AH223" s="84"/>
      <c r="AI223" s="82"/>
      <c r="AJ223" s="84"/>
      <c r="AK223" s="82"/>
      <c r="AL223" s="82"/>
      <c r="AM223" s="82"/>
      <c r="AN223" s="84"/>
      <c r="AO223" s="82"/>
      <c r="AP223" s="84"/>
      <c r="AQ223" s="82"/>
      <c r="AR223" s="84"/>
      <c r="AS223" s="82"/>
      <c r="AT223" s="82"/>
      <c r="AU223" s="82"/>
      <c r="AV223" s="84"/>
      <c r="AW223" s="82"/>
      <c r="AX223" s="82"/>
      <c r="AY223" s="82"/>
      <c r="AZ223" s="84"/>
      <c r="BA223" s="82"/>
      <c r="BB223" s="82"/>
      <c r="BC223" s="82"/>
      <c r="BD223" s="82">
        <v>2.5000000000000001E-2</v>
      </c>
      <c r="BE223" s="82">
        <v>27.797999999999998</v>
      </c>
      <c r="BF223" s="82"/>
      <c r="BG223" s="82"/>
      <c r="BH223" s="82"/>
      <c r="BI223" s="82"/>
      <c r="BJ223" s="84"/>
      <c r="BK223" s="82"/>
      <c r="BL223" s="84"/>
      <c r="BM223" s="82"/>
      <c r="BN223" s="82"/>
      <c r="BO223" s="82"/>
      <c r="BP223" s="84"/>
      <c r="BQ223" s="82"/>
      <c r="BR223" s="84"/>
      <c r="BS223" s="82"/>
      <c r="BT223" s="82"/>
      <c r="BU223" s="82"/>
      <c r="BV223" s="82"/>
    </row>
    <row r="224" spans="1:75" s="86" customFormat="1" x14ac:dyDescent="0.25">
      <c r="A224" s="79">
        <v>222</v>
      </c>
      <c r="B224" s="79">
        <v>1</v>
      </c>
      <c r="C224" s="80" t="s">
        <v>679</v>
      </c>
      <c r="D224" s="81">
        <f>июль!D224-август!E224</f>
        <v>1820.09669010628</v>
      </c>
      <c r="E224" s="81">
        <f t="shared" si="3"/>
        <v>19</v>
      </c>
      <c r="F224" s="82"/>
      <c r="G224" s="82"/>
      <c r="H224" s="82"/>
      <c r="I224" s="83"/>
      <c r="J224" s="82"/>
      <c r="K224" s="82"/>
      <c r="L224" s="82"/>
      <c r="M224" s="82"/>
      <c r="N224" s="82"/>
      <c r="O224" s="84"/>
      <c r="P224" s="82"/>
      <c r="Q224" s="84"/>
      <c r="R224" s="82"/>
      <c r="S224" s="82"/>
      <c r="T224" s="82"/>
      <c r="U224" s="82">
        <v>1.2E-2</v>
      </c>
      <c r="V224" s="82">
        <v>19</v>
      </c>
      <c r="W224" s="82"/>
      <c r="X224" s="82"/>
      <c r="Y224" s="84"/>
      <c r="Z224" s="82"/>
      <c r="AA224" s="85"/>
      <c r="AB224" s="82"/>
      <c r="AC224" s="82"/>
      <c r="AD224" s="82"/>
      <c r="AE224" s="82"/>
      <c r="AF224" s="82"/>
      <c r="AG224" s="82"/>
      <c r="AH224" s="84"/>
      <c r="AI224" s="82"/>
      <c r="AJ224" s="84"/>
      <c r="AK224" s="82"/>
      <c r="AL224" s="82"/>
      <c r="AM224" s="82"/>
      <c r="AN224" s="84"/>
      <c r="AO224" s="82"/>
      <c r="AP224" s="84"/>
      <c r="AQ224" s="82"/>
      <c r="AR224" s="84"/>
      <c r="AS224" s="82"/>
      <c r="AT224" s="82"/>
      <c r="AU224" s="82"/>
      <c r="AV224" s="84"/>
      <c r="AW224" s="82"/>
      <c r="AX224" s="82"/>
      <c r="AY224" s="82"/>
      <c r="AZ224" s="84"/>
      <c r="BA224" s="82"/>
      <c r="BB224" s="82"/>
      <c r="BC224" s="82"/>
      <c r="BD224" s="82"/>
      <c r="BE224" s="82"/>
      <c r="BF224" s="82"/>
      <c r="BG224" s="82"/>
      <c r="BH224" s="82"/>
      <c r="BI224" s="82"/>
      <c r="BJ224" s="84"/>
      <c r="BK224" s="82"/>
      <c r="BL224" s="84"/>
      <c r="BM224" s="82"/>
      <c r="BN224" s="82"/>
      <c r="BO224" s="82"/>
      <c r="BP224" s="84"/>
      <c r="BQ224" s="82"/>
      <c r="BR224" s="84"/>
      <c r="BS224" s="82"/>
      <c r="BT224" s="82"/>
      <c r="BU224" s="82"/>
      <c r="BV224" s="82"/>
    </row>
    <row r="225" spans="1:75" s="86" customFormat="1" x14ac:dyDescent="0.25">
      <c r="A225" s="79">
        <v>223</v>
      </c>
      <c r="B225" s="79">
        <v>1</v>
      </c>
      <c r="C225" s="80" t="s">
        <v>680</v>
      </c>
      <c r="D225" s="81">
        <f>июль!D225-август!E225</f>
        <v>-393.35342548792272</v>
      </c>
      <c r="E225" s="81">
        <f t="shared" si="3"/>
        <v>2.742</v>
      </c>
      <c r="F225" s="82"/>
      <c r="G225" s="82"/>
      <c r="H225" s="82"/>
      <c r="I225" s="83"/>
      <c r="J225" s="82"/>
      <c r="K225" s="82"/>
      <c r="L225" s="82"/>
      <c r="M225" s="82"/>
      <c r="N225" s="82"/>
      <c r="O225" s="84"/>
      <c r="P225" s="82"/>
      <c r="Q225" s="84"/>
      <c r="R225" s="82"/>
      <c r="S225" s="82"/>
      <c r="T225" s="82"/>
      <c r="U225" s="82"/>
      <c r="V225" s="82"/>
      <c r="W225" s="82"/>
      <c r="X225" s="82"/>
      <c r="Y225" s="84"/>
      <c r="Z225" s="82"/>
      <c r="AA225" s="85"/>
      <c r="AB225" s="82"/>
      <c r="AC225" s="82"/>
      <c r="AD225" s="82"/>
      <c r="AE225" s="82"/>
      <c r="AF225" s="82"/>
      <c r="AG225" s="82"/>
      <c r="AH225" s="84"/>
      <c r="AI225" s="82"/>
      <c r="AJ225" s="84"/>
      <c r="AK225" s="82"/>
      <c r="AL225" s="82"/>
      <c r="AM225" s="82"/>
      <c r="AN225" s="84"/>
      <c r="AO225" s="82"/>
      <c r="AP225" s="84"/>
      <c r="AQ225" s="82"/>
      <c r="AR225" s="84"/>
      <c r="AS225" s="82"/>
      <c r="AT225" s="82"/>
      <c r="AU225" s="82"/>
      <c r="AV225" s="84"/>
      <c r="AW225" s="82"/>
      <c r="AX225" s="82"/>
      <c r="AY225" s="82"/>
      <c r="AZ225" s="84"/>
      <c r="BA225" s="82"/>
      <c r="BB225" s="82"/>
      <c r="BC225" s="82"/>
      <c r="BD225" s="82"/>
      <c r="BE225" s="82"/>
      <c r="BF225" s="82"/>
      <c r="BG225" s="82"/>
      <c r="BH225" s="82"/>
      <c r="BI225" s="82"/>
      <c r="BJ225" s="84"/>
      <c r="BK225" s="82"/>
      <c r="BL225" s="84"/>
      <c r="BM225" s="82"/>
      <c r="BN225" s="82"/>
      <c r="BO225" s="82"/>
      <c r="BP225" s="84"/>
      <c r="BQ225" s="82"/>
      <c r="BR225" s="84"/>
      <c r="BS225" s="82"/>
      <c r="BT225" s="82"/>
      <c r="BU225" s="82"/>
      <c r="BV225" s="82">
        <v>2.742</v>
      </c>
      <c r="BW225" s="86" t="s">
        <v>1180</v>
      </c>
    </row>
    <row r="226" spans="1:75" s="86" customFormat="1" x14ac:dyDescent="0.25">
      <c r="A226" s="79">
        <v>224</v>
      </c>
      <c r="B226" s="79">
        <v>1</v>
      </c>
      <c r="C226" s="80" t="s">
        <v>681</v>
      </c>
      <c r="D226" s="81">
        <f>июль!D226-август!E226</f>
        <v>335.19681405797093</v>
      </c>
      <c r="E226" s="81">
        <f t="shared" si="3"/>
        <v>9.4380000000000006</v>
      </c>
      <c r="F226" s="82"/>
      <c r="G226" s="82"/>
      <c r="H226" s="82"/>
      <c r="I226" s="83"/>
      <c r="J226" s="82"/>
      <c r="K226" s="82"/>
      <c r="L226" s="82"/>
      <c r="M226" s="82"/>
      <c r="N226" s="82"/>
      <c r="O226" s="84"/>
      <c r="P226" s="82"/>
      <c r="Q226" s="84"/>
      <c r="R226" s="82"/>
      <c r="S226" s="82"/>
      <c r="T226" s="82"/>
      <c r="U226" s="82"/>
      <c r="V226" s="82"/>
      <c r="W226" s="82"/>
      <c r="X226" s="82"/>
      <c r="Y226" s="84"/>
      <c r="Z226" s="82"/>
      <c r="AA226" s="85"/>
      <c r="AB226" s="82"/>
      <c r="AC226" s="82"/>
      <c r="AD226" s="82"/>
      <c r="AE226" s="82"/>
      <c r="AF226" s="82"/>
      <c r="AG226" s="82"/>
      <c r="AH226" s="84">
        <v>2.5999999999999999E-2</v>
      </c>
      <c r="AI226" s="82">
        <v>9.4380000000000006</v>
      </c>
      <c r="AJ226" s="84"/>
      <c r="AK226" s="82"/>
      <c r="AL226" s="82"/>
      <c r="AM226" s="82"/>
      <c r="AN226" s="84"/>
      <c r="AO226" s="82"/>
      <c r="AP226" s="84"/>
      <c r="AQ226" s="82"/>
      <c r="AR226" s="84"/>
      <c r="AS226" s="82"/>
      <c r="AT226" s="82"/>
      <c r="AU226" s="82"/>
      <c r="AV226" s="84"/>
      <c r="AW226" s="82"/>
      <c r="AX226" s="82"/>
      <c r="AY226" s="82"/>
      <c r="AZ226" s="84"/>
      <c r="BA226" s="82"/>
      <c r="BB226" s="82"/>
      <c r="BC226" s="82"/>
      <c r="BD226" s="82"/>
      <c r="BE226" s="82"/>
      <c r="BF226" s="82"/>
      <c r="BG226" s="82"/>
      <c r="BH226" s="82"/>
      <c r="BI226" s="82"/>
      <c r="BJ226" s="84"/>
      <c r="BK226" s="82"/>
      <c r="BL226" s="84"/>
      <c r="BM226" s="82"/>
      <c r="BN226" s="82"/>
      <c r="BO226" s="82"/>
      <c r="BP226" s="84"/>
      <c r="BQ226" s="82"/>
      <c r="BR226" s="84"/>
      <c r="BS226" s="82"/>
      <c r="BT226" s="82"/>
      <c r="BU226" s="82"/>
      <c r="BV226" s="82"/>
    </row>
    <row r="227" spans="1:75" x14ac:dyDescent="0.25">
      <c r="A227" s="16">
        <v>225</v>
      </c>
      <c r="B227" s="16">
        <v>1</v>
      </c>
      <c r="C227" s="31" t="s">
        <v>682</v>
      </c>
      <c r="D227" s="40">
        <f>июль!D227-август!E227</f>
        <v>651.67959096618358</v>
      </c>
      <c r="E227" s="40">
        <f t="shared" si="3"/>
        <v>0</v>
      </c>
      <c r="F227" s="36"/>
      <c r="G227" s="36"/>
      <c r="H227" s="36"/>
      <c r="I227" s="27"/>
      <c r="J227" s="36"/>
      <c r="K227" s="36"/>
      <c r="L227" s="36"/>
      <c r="M227" s="36"/>
      <c r="N227" s="36"/>
      <c r="O227" s="29"/>
      <c r="P227" s="36"/>
      <c r="Q227" s="29"/>
      <c r="R227" s="36"/>
      <c r="S227" s="36"/>
      <c r="T227" s="36"/>
      <c r="U227" s="36"/>
      <c r="V227" s="36"/>
      <c r="W227" s="36"/>
      <c r="X227" s="36"/>
      <c r="Y227" s="29"/>
      <c r="Z227" s="36"/>
      <c r="AA227" s="66"/>
      <c r="AB227" s="36"/>
      <c r="AC227" s="36"/>
      <c r="AD227" s="36"/>
      <c r="AE227" s="36"/>
      <c r="AF227" s="36"/>
      <c r="AG227" s="36"/>
      <c r="AH227" s="29"/>
      <c r="AI227" s="36"/>
      <c r="AJ227" s="29"/>
      <c r="AK227" s="36"/>
      <c r="AL227" s="36"/>
      <c r="AM227" s="36"/>
      <c r="AN227" s="29"/>
      <c r="AO227" s="36"/>
      <c r="AP227" s="29"/>
      <c r="AQ227" s="36"/>
      <c r="AR227" s="29"/>
      <c r="AS227" s="36"/>
      <c r="AT227" s="36"/>
      <c r="AU227" s="36"/>
      <c r="AV227" s="29"/>
      <c r="AW227" s="36"/>
      <c r="AX227" s="36"/>
      <c r="AY227" s="36"/>
      <c r="AZ227" s="29"/>
      <c r="BA227" s="36"/>
      <c r="BB227" s="36"/>
      <c r="BC227" s="36"/>
      <c r="BD227" s="36"/>
      <c r="BE227" s="36"/>
      <c r="BF227" s="36"/>
      <c r="BG227" s="36"/>
      <c r="BH227" s="36"/>
      <c r="BI227" s="36"/>
      <c r="BJ227" s="29"/>
      <c r="BK227" s="36"/>
      <c r="BL227" s="29"/>
      <c r="BM227" s="36"/>
      <c r="BN227" s="36"/>
      <c r="BO227" s="36"/>
      <c r="BP227" s="29"/>
      <c r="BQ227" s="36"/>
      <c r="BR227" s="29"/>
      <c r="BS227" s="36"/>
      <c r="BT227" s="36"/>
      <c r="BU227" s="36"/>
      <c r="BV227" s="36"/>
    </row>
    <row r="228" spans="1:75" x14ac:dyDescent="0.25">
      <c r="A228" s="16">
        <v>226</v>
      </c>
      <c r="B228" s="16">
        <v>1</v>
      </c>
      <c r="C228" s="31" t="s">
        <v>683</v>
      </c>
      <c r="D228" s="40">
        <f>июль!D228-август!E228</f>
        <v>108.40603173913044</v>
      </c>
      <c r="E228" s="40">
        <f t="shared" si="3"/>
        <v>0</v>
      </c>
      <c r="F228" s="36"/>
      <c r="G228" s="36"/>
      <c r="H228" s="36"/>
      <c r="I228" s="27"/>
      <c r="J228" s="36"/>
      <c r="K228" s="36"/>
      <c r="L228" s="36"/>
      <c r="M228" s="36"/>
      <c r="N228" s="36"/>
      <c r="O228" s="29"/>
      <c r="P228" s="36"/>
      <c r="Q228" s="29"/>
      <c r="R228" s="36"/>
      <c r="S228" s="36"/>
      <c r="T228" s="36"/>
      <c r="U228" s="36"/>
      <c r="V228" s="36"/>
      <c r="W228" s="36"/>
      <c r="X228" s="36"/>
      <c r="Y228" s="29"/>
      <c r="Z228" s="36"/>
      <c r="AA228" s="66"/>
      <c r="AB228" s="36"/>
      <c r="AC228" s="36"/>
      <c r="AD228" s="36"/>
      <c r="AE228" s="36"/>
      <c r="AF228" s="36"/>
      <c r="AG228" s="36"/>
      <c r="AH228" s="29"/>
      <c r="AI228" s="36"/>
      <c r="AJ228" s="29"/>
      <c r="AK228" s="36"/>
      <c r="AL228" s="36"/>
      <c r="AM228" s="36"/>
      <c r="AN228" s="29"/>
      <c r="AO228" s="36"/>
      <c r="AP228" s="29"/>
      <c r="AQ228" s="36"/>
      <c r="AR228" s="29"/>
      <c r="AS228" s="36"/>
      <c r="AT228" s="36"/>
      <c r="AU228" s="36"/>
      <c r="AV228" s="29"/>
      <c r="AW228" s="36"/>
      <c r="AX228" s="36"/>
      <c r="AY228" s="36"/>
      <c r="AZ228" s="29"/>
      <c r="BA228" s="36"/>
      <c r="BB228" s="36"/>
      <c r="BC228" s="36"/>
      <c r="BD228" s="36"/>
      <c r="BE228" s="36"/>
      <c r="BF228" s="36"/>
      <c r="BG228" s="36"/>
      <c r="BH228" s="36"/>
      <c r="BI228" s="36"/>
      <c r="BJ228" s="29"/>
      <c r="BK228" s="36"/>
      <c r="BL228" s="29"/>
      <c r="BM228" s="36"/>
      <c r="BN228" s="36"/>
      <c r="BO228" s="36"/>
      <c r="BP228" s="29"/>
      <c r="BQ228" s="36"/>
      <c r="BR228" s="29"/>
      <c r="BS228" s="36"/>
      <c r="BT228" s="36"/>
      <c r="BU228" s="36"/>
      <c r="BV228" s="36"/>
    </row>
    <row r="229" spans="1:75" x14ac:dyDescent="0.25">
      <c r="A229" s="16">
        <v>227</v>
      </c>
      <c r="B229" s="16">
        <v>1</v>
      </c>
      <c r="C229" s="31" t="s">
        <v>684</v>
      </c>
      <c r="D229" s="40">
        <f>июль!D229-август!E229</f>
        <v>110.50945537198066</v>
      </c>
      <c r="E229" s="40">
        <f t="shared" si="3"/>
        <v>0</v>
      </c>
      <c r="F229" s="36"/>
      <c r="G229" s="36"/>
      <c r="H229" s="36"/>
      <c r="I229" s="27"/>
      <c r="J229" s="36"/>
      <c r="K229" s="36"/>
      <c r="L229" s="36"/>
      <c r="M229" s="36"/>
      <c r="N229" s="36"/>
      <c r="O229" s="29"/>
      <c r="P229" s="36"/>
      <c r="Q229" s="29"/>
      <c r="R229" s="36"/>
      <c r="S229" s="36"/>
      <c r="T229" s="36"/>
      <c r="U229" s="36"/>
      <c r="V229" s="36"/>
      <c r="W229" s="36"/>
      <c r="X229" s="36"/>
      <c r="Y229" s="29"/>
      <c r="Z229" s="36"/>
      <c r="AA229" s="66"/>
      <c r="AB229" s="36"/>
      <c r="AC229" s="36"/>
      <c r="AD229" s="36"/>
      <c r="AE229" s="36"/>
      <c r="AF229" s="36"/>
      <c r="AG229" s="36"/>
      <c r="AH229" s="29"/>
      <c r="AI229" s="36"/>
      <c r="AJ229" s="29"/>
      <c r="AK229" s="36"/>
      <c r="AL229" s="36"/>
      <c r="AM229" s="36"/>
      <c r="AN229" s="29"/>
      <c r="AO229" s="36"/>
      <c r="AP229" s="29"/>
      <c r="AQ229" s="36"/>
      <c r="AR229" s="29"/>
      <c r="AS229" s="36"/>
      <c r="AT229" s="36"/>
      <c r="AU229" s="36"/>
      <c r="AV229" s="29"/>
      <c r="AW229" s="36"/>
      <c r="AX229" s="36"/>
      <c r="AY229" s="36"/>
      <c r="AZ229" s="29"/>
      <c r="BA229" s="36"/>
      <c r="BB229" s="36"/>
      <c r="BC229" s="36"/>
      <c r="BD229" s="36"/>
      <c r="BE229" s="36"/>
      <c r="BF229" s="36"/>
      <c r="BG229" s="36"/>
      <c r="BH229" s="36"/>
      <c r="BI229" s="36"/>
      <c r="BJ229" s="29"/>
      <c r="BK229" s="36"/>
      <c r="BL229" s="29"/>
      <c r="BM229" s="36"/>
      <c r="BN229" s="36"/>
      <c r="BO229" s="36"/>
      <c r="BP229" s="29"/>
      <c r="BQ229" s="36"/>
      <c r="BR229" s="29"/>
      <c r="BS229" s="36"/>
      <c r="BT229" s="36"/>
      <c r="BU229" s="36"/>
      <c r="BV229" s="36"/>
    </row>
    <row r="230" spans="1:75" x14ac:dyDescent="0.25">
      <c r="A230" s="16">
        <v>228</v>
      </c>
      <c r="B230" s="16">
        <v>1</v>
      </c>
      <c r="C230" s="31" t="s">
        <v>685</v>
      </c>
      <c r="D230" s="40">
        <f>июль!D230-август!E230</f>
        <v>400.05966962318848</v>
      </c>
      <c r="E230" s="40">
        <f t="shared" si="3"/>
        <v>0</v>
      </c>
      <c r="F230" s="36"/>
      <c r="G230" s="36"/>
      <c r="H230" s="36"/>
      <c r="I230" s="27"/>
      <c r="J230" s="36"/>
      <c r="K230" s="36"/>
      <c r="L230" s="36"/>
      <c r="M230" s="36"/>
      <c r="N230" s="36"/>
      <c r="O230" s="29"/>
      <c r="P230" s="36"/>
      <c r="Q230" s="29"/>
      <c r="R230" s="36"/>
      <c r="S230" s="36"/>
      <c r="T230" s="36"/>
      <c r="U230" s="36"/>
      <c r="V230" s="36"/>
      <c r="W230" s="36"/>
      <c r="X230" s="36"/>
      <c r="Y230" s="29"/>
      <c r="Z230" s="36"/>
      <c r="AA230" s="66"/>
      <c r="AB230" s="36"/>
      <c r="AC230" s="36"/>
      <c r="AD230" s="36"/>
      <c r="AE230" s="36"/>
      <c r="AF230" s="36"/>
      <c r="AG230" s="36"/>
      <c r="AH230" s="29"/>
      <c r="AI230" s="36"/>
      <c r="AJ230" s="29"/>
      <c r="AK230" s="36"/>
      <c r="AL230" s="36"/>
      <c r="AM230" s="36"/>
      <c r="AN230" s="29"/>
      <c r="AO230" s="36"/>
      <c r="AP230" s="29"/>
      <c r="AQ230" s="36"/>
      <c r="AR230" s="29"/>
      <c r="AS230" s="36"/>
      <c r="AT230" s="36"/>
      <c r="AU230" s="36"/>
      <c r="AV230" s="29"/>
      <c r="AW230" s="36"/>
      <c r="AX230" s="36"/>
      <c r="AY230" s="36"/>
      <c r="AZ230" s="29"/>
      <c r="BA230" s="36"/>
      <c r="BB230" s="36"/>
      <c r="BC230" s="36"/>
      <c r="BD230" s="36"/>
      <c r="BE230" s="36"/>
      <c r="BF230" s="36"/>
      <c r="BG230" s="36"/>
      <c r="BH230" s="36"/>
      <c r="BI230" s="36"/>
      <c r="BJ230" s="29"/>
      <c r="BK230" s="36"/>
      <c r="BL230" s="29"/>
      <c r="BM230" s="36"/>
      <c r="BN230" s="36"/>
      <c r="BO230" s="36"/>
      <c r="BP230" s="29"/>
      <c r="BQ230" s="36"/>
      <c r="BR230" s="29"/>
      <c r="BS230" s="36"/>
      <c r="BT230" s="36"/>
      <c r="BU230" s="36"/>
      <c r="BV230" s="36"/>
    </row>
    <row r="231" spans="1:75" x14ac:dyDescent="0.25">
      <c r="A231" s="16">
        <v>229</v>
      </c>
      <c r="B231" s="16">
        <v>1</v>
      </c>
      <c r="C231" s="31" t="s">
        <v>686</v>
      </c>
      <c r="D231" s="40">
        <f>июль!D231-август!E231</f>
        <v>-1153.413854251208</v>
      </c>
      <c r="E231" s="40">
        <f t="shared" si="3"/>
        <v>0</v>
      </c>
      <c r="F231" s="36"/>
      <c r="G231" s="36"/>
      <c r="H231" s="36"/>
      <c r="I231" s="27"/>
      <c r="J231" s="36"/>
      <c r="K231" s="36"/>
      <c r="L231" s="36"/>
      <c r="M231" s="36"/>
      <c r="N231" s="36"/>
      <c r="O231" s="29"/>
      <c r="P231" s="36"/>
      <c r="Q231" s="29"/>
      <c r="R231" s="36"/>
      <c r="S231" s="36"/>
      <c r="T231" s="36"/>
      <c r="U231" s="36"/>
      <c r="V231" s="36"/>
      <c r="W231" s="36"/>
      <c r="X231" s="36"/>
      <c r="Y231" s="29"/>
      <c r="Z231" s="36"/>
      <c r="AA231" s="66"/>
      <c r="AB231" s="36"/>
      <c r="AC231" s="36"/>
      <c r="AD231" s="36"/>
      <c r="AE231" s="36"/>
      <c r="AF231" s="36"/>
      <c r="AG231" s="36"/>
      <c r="AH231" s="29"/>
      <c r="AI231" s="36"/>
      <c r="AJ231" s="29"/>
      <c r="AK231" s="36"/>
      <c r="AL231" s="36"/>
      <c r="AM231" s="36"/>
      <c r="AN231" s="29"/>
      <c r="AO231" s="36"/>
      <c r="AP231" s="29"/>
      <c r="AQ231" s="36"/>
      <c r="AR231" s="29"/>
      <c r="AS231" s="36"/>
      <c r="AT231" s="36"/>
      <c r="AU231" s="36"/>
      <c r="AV231" s="29"/>
      <c r="AW231" s="36"/>
      <c r="AX231" s="36"/>
      <c r="AY231" s="36"/>
      <c r="AZ231" s="29"/>
      <c r="BA231" s="36"/>
      <c r="BB231" s="36"/>
      <c r="BC231" s="36"/>
      <c r="BD231" s="36"/>
      <c r="BE231" s="36"/>
      <c r="BF231" s="36"/>
      <c r="BG231" s="36"/>
      <c r="BH231" s="36"/>
      <c r="BI231" s="36"/>
      <c r="BJ231" s="29"/>
      <c r="BK231" s="36"/>
      <c r="BL231" s="29"/>
      <c r="BM231" s="36"/>
      <c r="BN231" s="36"/>
      <c r="BO231" s="36"/>
      <c r="BP231" s="29"/>
      <c r="BQ231" s="36"/>
      <c r="BR231" s="29"/>
      <c r="BS231" s="36"/>
      <c r="BT231" s="36"/>
      <c r="BU231" s="36"/>
      <c r="BV231" s="36"/>
    </row>
    <row r="232" spans="1:75" x14ac:dyDescent="0.25">
      <c r="A232" s="16">
        <v>230</v>
      </c>
      <c r="B232" s="16">
        <v>1</v>
      </c>
      <c r="C232" s="31" t="s">
        <v>687</v>
      </c>
      <c r="D232" s="40">
        <f>июль!D232-август!E232</f>
        <v>294.4139599516908</v>
      </c>
      <c r="E232" s="40">
        <f t="shared" si="3"/>
        <v>0</v>
      </c>
      <c r="F232" s="36"/>
      <c r="G232" s="36"/>
      <c r="H232" s="36"/>
      <c r="I232" s="27"/>
      <c r="J232" s="36"/>
      <c r="K232" s="36"/>
      <c r="L232" s="36"/>
      <c r="M232" s="36"/>
      <c r="N232" s="36"/>
      <c r="O232" s="29"/>
      <c r="P232" s="36"/>
      <c r="Q232" s="29"/>
      <c r="R232" s="36"/>
      <c r="S232" s="36"/>
      <c r="T232" s="36"/>
      <c r="U232" s="36"/>
      <c r="V232" s="36"/>
      <c r="W232" s="36"/>
      <c r="X232" s="36"/>
      <c r="Y232" s="29"/>
      <c r="Z232" s="36"/>
      <c r="AA232" s="66"/>
      <c r="AB232" s="36"/>
      <c r="AC232" s="36"/>
      <c r="AD232" s="36"/>
      <c r="AE232" s="36"/>
      <c r="AF232" s="36"/>
      <c r="AG232" s="36"/>
      <c r="AH232" s="29"/>
      <c r="AI232" s="36"/>
      <c r="AJ232" s="29"/>
      <c r="AK232" s="36"/>
      <c r="AL232" s="36"/>
      <c r="AM232" s="36"/>
      <c r="AN232" s="29"/>
      <c r="AO232" s="36"/>
      <c r="AP232" s="29"/>
      <c r="AQ232" s="36"/>
      <c r="AR232" s="29"/>
      <c r="AS232" s="36"/>
      <c r="AT232" s="36"/>
      <c r="AU232" s="36"/>
      <c r="AV232" s="29"/>
      <c r="AW232" s="36"/>
      <c r="AX232" s="36"/>
      <c r="AY232" s="36"/>
      <c r="AZ232" s="29"/>
      <c r="BA232" s="36"/>
      <c r="BB232" s="36"/>
      <c r="BC232" s="36"/>
      <c r="BD232" s="36"/>
      <c r="BE232" s="36"/>
      <c r="BF232" s="36"/>
      <c r="BG232" s="36"/>
      <c r="BH232" s="36"/>
      <c r="BI232" s="36"/>
      <c r="BJ232" s="29"/>
      <c r="BK232" s="36"/>
      <c r="BL232" s="29"/>
      <c r="BM232" s="36"/>
      <c r="BN232" s="36"/>
      <c r="BO232" s="36"/>
      <c r="BP232" s="29"/>
      <c r="BQ232" s="36"/>
      <c r="BR232" s="29"/>
      <c r="BS232" s="36"/>
      <c r="BT232" s="36"/>
      <c r="BU232" s="36"/>
      <c r="BV232" s="36"/>
    </row>
    <row r="233" spans="1:75" x14ac:dyDescent="0.25">
      <c r="A233" s="16">
        <v>231</v>
      </c>
      <c r="B233" s="16">
        <v>1</v>
      </c>
      <c r="C233" s="31" t="s">
        <v>688</v>
      </c>
      <c r="D233" s="40">
        <f>июль!D233-август!E233</f>
        <v>442.8557714202899</v>
      </c>
      <c r="E233" s="40">
        <f t="shared" si="3"/>
        <v>0</v>
      </c>
      <c r="F233" s="36"/>
      <c r="G233" s="36"/>
      <c r="H233" s="36"/>
      <c r="I233" s="27"/>
      <c r="J233" s="36"/>
      <c r="K233" s="36"/>
      <c r="L233" s="36"/>
      <c r="M233" s="36"/>
      <c r="N233" s="36"/>
      <c r="O233" s="29"/>
      <c r="P233" s="36"/>
      <c r="Q233" s="29"/>
      <c r="R233" s="36"/>
      <c r="S233" s="36"/>
      <c r="T233" s="36"/>
      <c r="U233" s="36"/>
      <c r="V233" s="36"/>
      <c r="W233" s="36"/>
      <c r="X233" s="36"/>
      <c r="Y233" s="29"/>
      <c r="Z233" s="36"/>
      <c r="AA233" s="66"/>
      <c r="AB233" s="36"/>
      <c r="AC233" s="36"/>
      <c r="AD233" s="36"/>
      <c r="AE233" s="36"/>
      <c r="AF233" s="36"/>
      <c r="AG233" s="36"/>
      <c r="AH233" s="29"/>
      <c r="AI233" s="36"/>
      <c r="AJ233" s="29"/>
      <c r="AK233" s="36"/>
      <c r="AL233" s="36"/>
      <c r="AM233" s="36"/>
      <c r="AN233" s="29"/>
      <c r="AO233" s="36"/>
      <c r="AP233" s="29"/>
      <c r="AQ233" s="36"/>
      <c r="AR233" s="29"/>
      <c r="AS233" s="36"/>
      <c r="AT233" s="36"/>
      <c r="AU233" s="36"/>
      <c r="AV233" s="29"/>
      <c r="AW233" s="36"/>
      <c r="AX233" s="36"/>
      <c r="AY233" s="36"/>
      <c r="AZ233" s="29"/>
      <c r="BA233" s="36"/>
      <c r="BB233" s="36"/>
      <c r="BC233" s="36"/>
      <c r="BD233" s="36"/>
      <c r="BE233" s="36"/>
      <c r="BF233" s="36"/>
      <c r="BG233" s="36"/>
      <c r="BH233" s="36"/>
      <c r="BI233" s="36"/>
      <c r="BJ233" s="29"/>
      <c r="BK233" s="36"/>
      <c r="BL233" s="29"/>
      <c r="BM233" s="36"/>
      <c r="BN233" s="36"/>
      <c r="BO233" s="36"/>
      <c r="BP233" s="29"/>
      <c r="BQ233" s="36"/>
      <c r="BR233" s="29"/>
      <c r="BS233" s="36"/>
      <c r="BT233" s="36"/>
      <c r="BU233" s="36"/>
      <c r="BV233" s="36"/>
    </row>
    <row r="234" spans="1:75" s="86" customFormat="1" x14ac:dyDescent="0.25">
      <c r="A234" s="79">
        <v>232</v>
      </c>
      <c r="B234" s="79">
        <v>2</v>
      </c>
      <c r="C234" s="80" t="s">
        <v>689</v>
      </c>
      <c r="D234" s="81">
        <f>июль!D234-август!E234</f>
        <v>432.77525721739124</v>
      </c>
      <c r="E234" s="81">
        <f t="shared" si="3"/>
        <v>21.358000000000001</v>
      </c>
      <c r="F234" s="82"/>
      <c r="G234" s="82"/>
      <c r="H234" s="82"/>
      <c r="I234" s="83"/>
      <c r="J234" s="82"/>
      <c r="K234" s="82"/>
      <c r="L234" s="82"/>
      <c r="M234" s="82"/>
      <c r="N234" s="82"/>
      <c r="O234" s="84"/>
      <c r="P234" s="82"/>
      <c r="Q234" s="84"/>
      <c r="R234" s="82"/>
      <c r="S234" s="82"/>
      <c r="T234" s="82"/>
      <c r="U234" s="82">
        <v>1.2999999999999999E-2</v>
      </c>
      <c r="V234" s="82">
        <v>16.233000000000001</v>
      </c>
      <c r="W234" s="82"/>
      <c r="X234" s="82"/>
      <c r="Y234" s="84"/>
      <c r="Z234" s="82"/>
      <c r="AA234" s="85"/>
      <c r="AB234" s="82"/>
      <c r="AC234" s="82"/>
      <c r="AD234" s="82"/>
      <c r="AE234" s="82"/>
      <c r="AF234" s="82"/>
      <c r="AG234" s="82"/>
      <c r="AH234" s="84"/>
      <c r="AI234" s="82"/>
      <c r="AJ234" s="84"/>
      <c r="AK234" s="82"/>
      <c r="AL234" s="82"/>
      <c r="AM234" s="82"/>
      <c r="AN234" s="84"/>
      <c r="AO234" s="82"/>
      <c r="AP234" s="84"/>
      <c r="AQ234" s="82"/>
      <c r="AR234" s="84"/>
      <c r="AS234" s="82"/>
      <c r="AT234" s="82"/>
      <c r="AU234" s="82"/>
      <c r="AV234" s="84"/>
      <c r="AW234" s="82"/>
      <c r="AX234" s="82">
        <v>1E-3</v>
      </c>
      <c r="AY234" s="82">
        <v>3.4060000000000001</v>
      </c>
      <c r="AZ234" s="84"/>
      <c r="BA234" s="82"/>
      <c r="BB234" s="82"/>
      <c r="BC234" s="82"/>
      <c r="BD234" s="82"/>
      <c r="BE234" s="82"/>
      <c r="BF234" s="82"/>
      <c r="BG234" s="82"/>
      <c r="BH234" s="82"/>
      <c r="BI234" s="82"/>
      <c r="BJ234" s="84"/>
      <c r="BK234" s="82"/>
      <c r="BL234" s="84"/>
      <c r="BM234" s="82"/>
      <c r="BN234" s="82"/>
      <c r="BO234" s="82"/>
      <c r="BP234" s="84"/>
      <c r="BQ234" s="82"/>
      <c r="BR234" s="84"/>
      <c r="BS234" s="82"/>
      <c r="BT234" s="82"/>
      <c r="BU234" s="82"/>
      <c r="BV234" s="82">
        <v>1.7190000000000001</v>
      </c>
    </row>
    <row r="235" spans="1:75" s="86" customFormat="1" x14ac:dyDescent="0.25">
      <c r="A235" s="79">
        <v>233</v>
      </c>
      <c r="B235" s="79">
        <v>2</v>
      </c>
      <c r="C235" s="80" t="s">
        <v>690</v>
      </c>
      <c r="D235" s="81">
        <f>июль!D235-август!E235</f>
        <v>1929.5289243188402</v>
      </c>
      <c r="E235" s="81">
        <f t="shared" si="3"/>
        <v>12.534000000000001</v>
      </c>
      <c r="F235" s="82"/>
      <c r="G235" s="82"/>
      <c r="H235" s="82"/>
      <c r="I235" s="83"/>
      <c r="J235" s="82"/>
      <c r="K235" s="82"/>
      <c r="L235" s="82"/>
      <c r="M235" s="82"/>
      <c r="N235" s="82"/>
      <c r="O235" s="84"/>
      <c r="P235" s="82"/>
      <c r="Q235" s="84"/>
      <c r="R235" s="82"/>
      <c r="S235" s="82"/>
      <c r="T235" s="82"/>
      <c r="U235" s="82"/>
      <c r="V235" s="82"/>
      <c r="W235" s="82"/>
      <c r="X235" s="82"/>
      <c r="Y235" s="84"/>
      <c r="Z235" s="82"/>
      <c r="AA235" s="85"/>
      <c r="AB235" s="82"/>
      <c r="AC235" s="82"/>
      <c r="AD235" s="82"/>
      <c r="AE235" s="82"/>
      <c r="AF235" s="82"/>
      <c r="AG235" s="82"/>
      <c r="AH235" s="84"/>
      <c r="AI235" s="82"/>
      <c r="AJ235" s="84"/>
      <c r="AK235" s="82"/>
      <c r="AL235" s="82"/>
      <c r="AM235" s="82"/>
      <c r="AN235" s="84"/>
      <c r="AO235" s="82"/>
      <c r="AP235" s="84"/>
      <c r="AQ235" s="82"/>
      <c r="AR235" s="84"/>
      <c r="AS235" s="82"/>
      <c r="AT235" s="82"/>
      <c r="AU235" s="82"/>
      <c r="AV235" s="84"/>
      <c r="AW235" s="82"/>
      <c r="AX235" s="82"/>
      <c r="AY235" s="82"/>
      <c r="AZ235" s="84"/>
      <c r="BA235" s="82"/>
      <c r="BB235" s="82"/>
      <c r="BC235" s="82"/>
      <c r="BD235" s="82"/>
      <c r="BE235" s="82"/>
      <c r="BF235" s="82"/>
      <c r="BG235" s="82"/>
      <c r="BH235" s="82"/>
      <c r="BI235" s="82"/>
      <c r="BJ235" s="84"/>
      <c r="BK235" s="82"/>
      <c r="BL235" s="84"/>
      <c r="BM235" s="82"/>
      <c r="BN235" s="82"/>
      <c r="BO235" s="82"/>
      <c r="BP235" s="84"/>
      <c r="BQ235" s="82"/>
      <c r="BR235" s="84"/>
      <c r="BS235" s="82"/>
      <c r="BT235" s="82"/>
      <c r="BU235" s="82"/>
      <c r="BV235" s="82">
        <v>12.534000000000001</v>
      </c>
      <c r="BW235" s="86" t="s">
        <v>1180</v>
      </c>
    </row>
    <row r="236" spans="1:75" s="86" customFormat="1" x14ac:dyDescent="0.25">
      <c r="A236" s="79">
        <v>234</v>
      </c>
      <c r="B236" s="79">
        <v>2</v>
      </c>
      <c r="C236" s="80" t="s">
        <v>691</v>
      </c>
      <c r="D236" s="81">
        <f>июль!D236-август!E236</f>
        <v>112.04409944927536</v>
      </c>
      <c r="E236" s="81">
        <f t="shared" si="3"/>
        <v>24.061</v>
      </c>
      <c r="F236" s="82"/>
      <c r="G236" s="82"/>
      <c r="H236" s="82"/>
      <c r="I236" s="83"/>
      <c r="J236" s="82"/>
      <c r="K236" s="82"/>
      <c r="L236" s="82"/>
      <c r="M236" s="82"/>
      <c r="N236" s="82"/>
      <c r="O236" s="84"/>
      <c r="P236" s="82"/>
      <c r="Q236" s="84"/>
      <c r="R236" s="82"/>
      <c r="S236" s="82"/>
      <c r="T236" s="82"/>
      <c r="U236" s="82"/>
      <c r="V236" s="82"/>
      <c r="W236" s="82"/>
      <c r="X236" s="82"/>
      <c r="Y236" s="84"/>
      <c r="Z236" s="82"/>
      <c r="AA236" s="85"/>
      <c r="AB236" s="82"/>
      <c r="AC236" s="82"/>
      <c r="AD236" s="82"/>
      <c r="AE236" s="82"/>
      <c r="AF236" s="82"/>
      <c r="AG236" s="82"/>
      <c r="AH236" s="84"/>
      <c r="AI236" s="82"/>
      <c r="AJ236" s="84"/>
      <c r="AK236" s="82"/>
      <c r="AL236" s="82"/>
      <c r="AM236" s="82"/>
      <c r="AN236" s="84"/>
      <c r="AO236" s="82"/>
      <c r="AP236" s="84"/>
      <c r="AQ236" s="82"/>
      <c r="AR236" s="84"/>
      <c r="AS236" s="82"/>
      <c r="AT236" s="82"/>
      <c r="AU236" s="82"/>
      <c r="AV236" s="84"/>
      <c r="AW236" s="82"/>
      <c r="AX236" s="82">
        <v>0.01</v>
      </c>
      <c r="AY236" s="82">
        <v>22.01</v>
      </c>
      <c r="AZ236" s="84"/>
      <c r="BA236" s="82"/>
      <c r="BB236" s="82"/>
      <c r="BC236" s="82"/>
      <c r="BD236" s="82"/>
      <c r="BE236" s="82"/>
      <c r="BF236" s="82"/>
      <c r="BG236" s="82"/>
      <c r="BH236" s="82"/>
      <c r="BI236" s="82"/>
      <c r="BJ236" s="84"/>
      <c r="BK236" s="82"/>
      <c r="BL236" s="84"/>
      <c r="BM236" s="82"/>
      <c r="BN236" s="82"/>
      <c r="BO236" s="82"/>
      <c r="BP236" s="84"/>
      <c r="BQ236" s="82"/>
      <c r="BR236" s="84"/>
      <c r="BS236" s="82"/>
      <c r="BT236" s="82"/>
      <c r="BU236" s="82"/>
      <c r="BV236" s="82">
        <v>2.0510000000000002</v>
      </c>
      <c r="BW236" s="86" t="s">
        <v>1182</v>
      </c>
    </row>
    <row r="237" spans="1:75" x14ac:dyDescent="0.25">
      <c r="A237" s="16">
        <v>235</v>
      </c>
      <c r="B237" s="16">
        <v>2</v>
      </c>
      <c r="C237" s="31" t="s">
        <v>692</v>
      </c>
      <c r="D237" s="40">
        <f>июль!D237-август!E237</f>
        <v>90.464785835748799</v>
      </c>
      <c r="E237" s="40">
        <f t="shared" si="3"/>
        <v>0</v>
      </c>
      <c r="F237" s="36"/>
      <c r="G237" s="36"/>
      <c r="H237" s="36"/>
      <c r="I237" s="27"/>
      <c r="J237" s="36"/>
      <c r="K237" s="36"/>
      <c r="L237" s="36"/>
      <c r="M237" s="36"/>
      <c r="N237" s="36"/>
      <c r="O237" s="29"/>
      <c r="P237" s="36"/>
      <c r="Q237" s="29"/>
      <c r="R237" s="36"/>
      <c r="S237" s="36"/>
      <c r="T237" s="36"/>
      <c r="U237" s="36"/>
      <c r="V237" s="36"/>
      <c r="W237" s="36"/>
      <c r="X237" s="36"/>
      <c r="Y237" s="29"/>
      <c r="Z237" s="36"/>
      <c r="AA237" s="66"/>
      <c r="AB237" s="36"/>
      <c r="AC237" s="36"/>
      <c r="AD237" s="36"/>
      <c r="AE237" s="36"/>
      <c r="AF237" s="36"/>
      <c r="AG237" s="36"/>
      <c r="AH237" s="29"/>
      <c r="AI237" s="36"/>
      <c r="AJ237" s="29"/>
      <c r="AK237" s="36"/>
      <c r="AL237" s="36"/>
      <c r="AM237" s="36"/>
      <c r="AN237" s="29"/>
      <c r="AO237" s="36"/>
      <c r="AP237" s="29"/>
      <c r="AQ237" s="36"/>
      <c r="AR237" s="29"/>
      <c r="AS237" s="36"/>
      <c r="AT237" s="36"/>
      <c r="AU237" s="36"/>
      <c r="AV237" s="29"/>
      <c r="AW237" s="36"/>
      <c r="AX237" s="36"/>
      <c r="AY237" s="36"/>
      <c r="AZ237" s="29"/>
      <c r="BA237" s="36"/>
      <c r="BB237" s="36"/>
      <c r="BC237" s="36"/>
      <c r="BD237" s="36"/>
      <c r="BE237" s="36"/>
      <c r="BF237" s="36"/>
      <c r="BG237" s="36"/>
      <c r="BH237" s="36"/>
      <c r="BI237" s="36"/>
      <c r="BJ237" s="29"/>
      <c r="BK237" s="36"/>
      <c r="BL237" s="29"/>
      <c r="BM237" s="36"/>
      <c r="BN237" s="36"/>
      <c r="BO237" s="36"/>
      <c r="BP237" s="29"/>
      <c r="BQ237" s="36"/>
      <c r="BR237" s="29"/>
      <c r="BS237" s="36"/>
      <c r="BT237" s="36"/>
      <c r="BU237" s="36"/>
      <c r="BV237" s="36"/>
    </row>
    <row r="238" spans="1:75" s="86" customFormat="1" x14ac:dyDescent="0.25">
      <c r="A238" s="79">
        <v>236</v>
      </c>
      <c r="B238" s="79">
        <v>2</v>
      </c>
      <c r="C238" s="80" t="s">
        <v>693</v>
      </c>
      <c r="D238" s="81">
        <f>июль!D238-август!E238</f>
        <v>-593.97241399033828</v>
      </c>
      <c r="E238" s="81">
        <f t="shared" si="3"/>
        <v>1.4730000000000001</v>
      </c>
      <c r="F238" s="82"/>
      <c r="G238" s="82"/>
      <c r="H238" s="82"/>
      <c r="I238" s="83"/>
      <c r="J238" s="82"/>
      <c r="K238" s="82"/>
      <c r="L238" s="82"/>
      <c r="M238" s="82"/>
      <c r="N238" s="82"/>
      <c r="O238" s="84"/>
      <c r="P238" s="82"/>
      <c r="Q238" s="84"/>
      <c r="R238" s="82"/>
      <c r="S238" s="82"/>
      <c r="T238" s="82"/>
      <c r="U238" s="82"/>
      <c r="V238" s="82"/>
      <c r="W238" s="82"/>
      <c r="X238" s="82"/>
      <c r="Y238" s="84"/>
      <c r="Z238" s="82"/>
      <c r="AA238" s="85"/>
      <c r="AB238" s="82"/>
      <c r="AC238" s="82"/>
      <c r="AD238" s="82"/>
      <c r="AE238" s="82"/>
      <c r="AF238" s="82"/>
      <c r="AG238" s="82"/>
      <c r="AH238" s="84"/>
      <c r="AI238" s="82"/>
      <c r="AJ238" s="84"/>
      <c r="AK238" s="82"/>
      <c r="AL238" s="82"/>
      <c r="AM238" s="82"/>
      <c r="AN238" s="84"/>
      <c r="AO238" s="82"/>
      <c r="AP238" s="84"/>
      <c r="AQ238" s="82"/>
      <c r="AR238" s="84"/>
      <c r="AS238" s="82"/>
      <c r="AT238" s="82"/>
      <c r="AU238" s="82"/>
      <c r="AV238" s="84"/>
      <c r="AW238" s="82"/>
      <c r="AX238" s="82"/>
      <c r="AY238" s="82"/>
      <c r="AZ238" s="84"/>
      <c r="BA238" s="82"/>
      <c r="BB238" s="82"/>
      <c r="BC238" s="82"/>
      <c r="BD238" s="82"/>
      <c r="BE238" s="82"/>
      <c r="BF238" s="82"/>
      <c r="BG238" s="82"/>
      <c r="BH238" s="82"/>
      <c r="BI238" s="82"/>
      <c r="BJ238" s="84"/>
      <c r="BK238" s="82"/>
      <c r="BL238" s="84"/>
      <c r="BM238" s="82"/>
      <c r="BN238" s="82"/>
      <c r="BO238" s="82"/>
      <c r="BP238" s="84">
        <v>1</v>
      </c>
      <c r="BQ238" s="82">
        <v>1.4730000000000001</v>
      </c>
      <c r="BR238" s="84"/>
      <c r="BS238" s="82"/>
      <c r="BT238" s="82"/>
      <c r="BU238" s="82"/>
      <c r="BV238" s="82"/>
    </row>
    <row r="239" spans="1:75" x14ac:dyDescent="0.25">
      <c r="A239" s="16">
        <v>237</v>
      </c>
      <c r="B239" s="16">
        <v>2</v>
      </c>
      <c r="C239" s="31" t="s">
        <v>927</v>
      </c>
      <c r="D239" s="40">
        <f>июль!D239-август!E239</f>
        <v>-161.63331975458939</v>
      </c>
      <c r="E239" s="40">
        <f t="shared" si="3"/>
        <v>0</v>
      </c>
      <c r="F239" s="36"/>
      <c r="G239" s="36"/>
      <c r="H239" s="36"/>
      <c r="I239" s="27"/>
      <c r="J239" s="36"/>
      <c r="K239" s="36"/>
      <c r="L239" s="36"/>
      <c r="M239" s="36"/>
      <c r="N239" s="36"/>
      <c r="O239" s="29"/>
      <c r="P239" s="36"/>
      <c r="Q239" s="29"/>
      <c r="R239" s="36"/>
      <c r="S239" s="36"/>
      <c r="T239" s="36"/>
      <c r="U239" s="36"/>
      <c r="V239" s="36"/>
      <c r="W239" s="36"/>
      <c r="X239" s="36"/>
      <c r="Y239" s="29"/>
      <c r="Z239" s="36"/>
      <c r="AA239" s="66"/>
      <c r="AB239" s="36"/>
      <c r="AC239" s="36"/>
      <c r="AD239" s="36"/>
      <c r="AE239" s="36"/>
      <c r="AF239" s="36"/>
      <c r="AG239" s="36"/>
      <c r="AH239" s="29"/>
      <c r="AI239" s="36"/>
      <c r="AJ239" s="29"/>
      <c r="AK239" s="36"/>
      <c r="AL239" s="36"/>
      <c r="AM239" s="36"/>
      <c r="AN239" s="29"/>
      <c r="AO239" s="36"/>
      <c r="AP239" s="29"/>
      <c r="AQ239" s="36"/>
      <c r="AR239" s="29"/>
      <c r="AS239" s="36"/>
      <c r="AT239" s="36"/>
      <c r="AU239" s="36"/>
      <c r="AV239" s="29"/>
      <c r="AW239" s="36"/>
      <c r="AX239" s="36"/>
      <c r="AY239" s="36"/>
      <c r="AZ239" s="29"/>
      <c r="BA239" s="36"/>
      <c r="BB239" s="36"/>
      <c r="BC239" s="36"/>
      <c r="BD239" s="36"/>
      <c r="BE239" s="36"/>
      <c r="BF239" s="36"/>
      <c r="BG239" s="36"/>
      <c r="BH239" s="36"/>
      <c r="BI239" s="36"/>
      <c r="BJ239" s="29"/>
      <c r="BK239" s="36"/>
      <c r="BL239" s="29"/>
      <c r="BM239" s="36"/>
      <c r="BN239" s="36"/>
      <c r="BO239" s="36"/>
      <c r="BP239" s="29"/>
      <c r="BQ239" s="36"/>
      <c r="BR239" s="29"/>
      <c r="BS239" s="36"/>
      <c r="BT239" s="36"/>
      <c r="BU239" s="36"/>
      <c r="BV239" s="36"/>
    </row>
    <row r="240" spans="1:75" s="86" customFormat="1" x14ac:dyDescent="0.25">
      <c r="A240" s="79">
        <v>238</v>
      </c>
      <c r="B240" s="79">
        <v>2</v>
      </c>
      <c r="C240" s="80" t="s">
        <v>694</v>
      </c>
      <c r="D240" s="81">
        <f>июль!D240-август!E240</f>
        <v>-359.80172516908209</v>
      </c>
      <c r="E240" s="81">
        <f t="shared" si="3"/>
        <v>6.6559999999999997</v>
      </c>
      <c r="F240" s="82"/>
      <c r="G240" s="82"/>
      <c r="H240" s="82"/>
      <c r="I240" s="83"/>
      <c r="J240" s="82"/>
      <c r="K240" s="82"/>
      <c r="L240" s="82"/>
      <c r="M240" s="82"/>
      <c r="N240" s="82"/>
      <c r="O240" s="84"/>
      <c r="P240" s="82"/>
      <c r="Q240" s="84"/>
      <c r="R240" s="82"/>
      <c r="S240" s="82"/>
      <c r="T240" s="82"/>
      <c r="U240" s="82"/>
      <c r="V240" s="82"/>
      <c r="W240" s="82"/>
      <c r="X240" s="82"/>
      <c r="Y240" s="84"/>
      <c r="Z240" s="82"/>
      <c r="AA240" s="85"/>
      <c r="AB240" s="82"/>
      <c r="AC240" s="82"/>
      <c r="AD240" s="82"/>
      <c r="AE240" s="82"/>
      <c r="AF240" s="82"/>
      <c r="AG240" s="82"/>
      <c r="AH240" s="84"/>
      <c r="AI240" s="82"/>
      <c r="AJ240" s="84"/>
      <c r="AK240" s="82"/>
      <c r="AL240" s="82"/>
      <c r="AM240" s="82"/>
      <c r="AN240" s="84"/>
      <c r="AO240" s="82"/>
      <c r="AP240" s="84"/>
      <c r="AQ240" s="82"/>
      <c r="AR240" s="84"/>
      <c r="AS240" s="82"/>
      <c r="AT240" s="82"/>
      <c r="AU240" s="82"/>
      <c r="AV240" s="84"/>
      <c r="AW240" s="82"/>
      <c r="AX240" s="82"/>
      <c r="AY240" s="82"/>
      <c r="AZ240" s="84"/>
      <c r="BA240" s="82"/>
      <c r="BB240" s="82"/>
      <c r="BC240" s="82"/>
      <c r="BD240" s="82"/>
      <c r="BE240" s="82"/>
      <c r="BF240" s="82"/>
      <c r="BG240" s="82"/>
      <c r="BH240" s="82"/>
      <c r="BI240" s="82"/>
      <c r="BJ240" s="84"/>
      <c r="BK240" s="82"/>
      <c r="BL240" s="84"/>
      <c r="BM240" s="82"/>
      <c r="BN240" s="82"/>
      <c r="BO240" s="82"/>
      <c r="BP240" s="84"/>
      <c r="BQ240" s="82"/>
      <c r="BR240" s="84"/>
      <c r="BS240" s="82"/>
      <c r="BT240" s="82"/>
      <c r="BU240" s="82"/>
      <c r="BV240" s="82">
        <v>6.6559999999999997</v>
      </c>
      <c r="BW240" s="86" t="s">
        <v>1182</v>
      </c>
    </row>
    <row r="241" spans="1:75" x14ac:dyDescent="0.25">
      <c r="A241" s="16">
        <v>239</v>
      </c>
      <c r="B241" s="16">
        <v>2</v>
      </c>
      <c r="C241" s="31" t="s">
        <v>695</v>
      </c>
      <c r="D241" s="40">
        <f>июль!D241-август!E241</f>
        <v>-1204.3516573217391</v>
      </c>
      <c r="E241" s="40">
        <f t="shared" si="3"/>
        <v>0</v>
      </c>
      <c r="F241" s="36"/>
      <c r="G241" s="36"/>
      <c r="H241" s="36"/>
      <c r="I241" s="27"/>
      <c r="J241" s="36"/>
      <c r="K241" s="36"/>
      <c r="L241" s="36"/>
      <c r="M241" s="36"/>
      <c r="N241" s="36"/>
      <c r="O241" s="29"/>
      <c r="P241" s="36"/>
      <c r="Q241" s="29"/>
      <c r="R241" s="36"/>
      <c r="S241" s="36"/>
      <c r="T241" s="36"/>
      <c r="U241" s="36"/>
      <c r="V241" s="36"/>
      <c r="W241" s="36"/>
      <c r="X241" s="36"/>
      <c r="Y241" s="29"/>
      <c r="Z241" s="36"/>
      <c r="AA241" s="66"/>
      <c r="AB241" s="36"/>
      <c r="AC241" s="36"/>
      <c r="AD241" s="36"/>
      <c r="AE241" s="36"/>
      <c r="AF241" s="36"/>
      <c r="AG241" s="36"/>
      <c r="AH241" s="29"/>
      <c r="AI241" s="36"/>
      <c r="AJ241" s="29"/>
      <c r="AK241" s="36"/>
      <c r="AL241" s="36"/>
      <c r="AM241" s="36"/>
      <c r="AN241" s="29"/>
      <c r="AO241" s="36"/>
      <c r="AP241" s="29"/>
      <c r="AQ241" s="36"/>
      <c r="AR241" s="29"/>
      <c r="AS241" s="36"/>
      <c r="AT241" s="36"/>
      <c r="AU241" s="36"/>
      <c r="AV241" s="29"/>
      <c r="AW241" s="36"/>
      <c r="AX241" s="36"/>
      <c r="AY241" s="36"/>
      <c r="AZ241" s="29"/>
      <c r="BA241" s="36"/>
      <c r="BB241" s="36"/>
      <c r="BC241" s="36"/>
      <c r="BD241" s="36"/>
      <c r="BE241" s="36"/>
      <c r="BF241" s="36"/>
      <c r="BG241" s="36"/>
      <c r="BH241" s="36"/>
      <c r="BI241" s="36"/>
      <c r="BJ241" s="29"/>
      <c r="BK241" s="36"/>
      <c r="BL241" s="29"/>
      <c r="BM241" s="36"/>
      <c r="BN241" s="36"/>
      <c r="BO241" s="36"/>
      <c r="BP241" s="29"/>
      <c r="BQ241" s="36"/>
      <c r="BR241" s="29"/>
      <c r="BS241" s="36"/>
      <c r="BT241" s="36"/>
      <c r="BU241" s="36"/>
      <c r="BV241" s="36"/>
    </row>
    <row r="242" spans="1:75" s="86" customFormat="1" x14ac:dyDescent="0.25">
      <c r="A242" s="79">
        <v>240</v>
      </c>
      <c r="B242" s="79">
        <v>2</v>
      </c>
      <c r="C242" s="80" t="s">
        <v>696</v>
      </c>
      <c r="D242" s="81">
        <f>июль!D242-август!E242</f>
        <v>434.49735213526549</v>
      </c>
      <c r="E242" s="81">
        <f t="shared" si="3"/>
        <v>11.11</v>
      </c>
      <c r="F242" s="82"/>
      <c r="G242" s="82"/>
      <c r="H242" s="82"/>
      <c r="I242" s="83"/>
      <c r="J242" s="82"/>
      <c r="K242" s="82"/>
      <c r="L242" s="82"/>
      <c r="M242" s="82"/>
      <c r="N242" s="82"/>
      <c r="O242" s="84"/>
      <c r="P242" s="82"/>
      <c r="Q242" s="84"/>
      <c r="R242" s="82"/>
      <c r="S242" s="82"/>
      <c r="T242" s="82"/>
      <c r="U242" s="82"/>
      <c r="V242" s="82"/>
      <c r="W242" s="82"/>
      <c r="X242" s="82"/>
      <c r="Y242" s="84"/>
      <c r="Z242" s="82"/>
      <c r="AA242" s="85"/>
      <c r="AB242" s="82"/>
      <c r="AC242" s="82"/>
      <c r="AD242" s="82"/>
      <c r="AE242" s="82"/>
      <c r="AF242" s="82"/>
      <c r="AG242" s="82"/>
      <c r="AH242" s="84"/>
      <c r="AI242" s="82"/>
      <c r="AJ242" s="84"/>
      <c r="AK242" s="82"/>
      <c r="AL242" s="82"/>
      <c r="AM242" s="82"/>
      <c r="AN242" s="84"/>
      <c r="AO242" s="82"/>
      <c r="AP242" s="84"/>
      <c r="AQ242" s="82"/>
      <c r="AR242" s="84"/>
      <c r="AS242" s="82"/>
      <c r="AT242" s="82"/>
      <c r="AU242" s="82"/>
      <c r="AV242" s="84"/>
      <c r="AW242" s="82"/>
      <c r="AX242" s="82"/>
      <c r="AY242" s="82"/>
      <c r="AZ242" s="84"/>
      <c r="BA242" s="82"/>
      <c r="BB242" s="82"/>
      <c r="BC242" s="82"/>
      <c r="BD242" s="82"/>
      <c r="BE242" s="82"/>
      <c r="BF242" s="82"/>
      <c r="BG242" s="82"/>
      <c r="BH242" s="82"/>
      <c r="BI242" s="82"/>
      <c r="BJ242" s="84"/>
      <c r="BK242" s="82"/>
      <c r="BL242" s="84">
        <v>14</v>
      </c>
      <c r="BM242" s="82">
        <v>11.11</v>
      </c>
      <c r="BN242" s="82"/>
      <c r="BO242" s="82"/>
      <c r="BP242" s="84"/>
      <c r="BQ242" s="82"/>
      <c r="BR242" s="84"/>
      <c r="BS242" s="82"/>
      <c r="BT242" s="82"/>
      <c r="BU242" s="82"/>
      <c r="BV242" s="82"/>
    </row>
    <row r="243" spans="1:75" s="86" customFormat="1" x14ac:dyDescent="0.25">
      <c r="A243" s="79">
        <v>241</v>
      </c>
      <c r="B243" s="79">
        <v>2</v>
      </c>
      <c r="C243" s="80" t="s">
        <v>697</v>
      </c>
      <c r="D243" s="81">
        <f>июль!D243-август!E243</f>
        <v>188.0059360289855</v>
      </c>
      <c r="E243" s="81">
        <f t="shared" si="3"/>
        <v>42.103999999999999</v>
      </c>
      <c r="F243" s="82"/>
      <c r="G243" s="82"/>
      <c r="H243" s="82"/>
      <c r="I243" s="83"/>
      <c r="J243" s="82"/>
      <c r="K243" s="82"/>
      <c r="L243" s="82"/>
      <c r="M243" s="82"/>
      <c r="N243" s="82"/>
      <c r="O243" s="84"/>
      <c r="P243" s="82"/>
      <c r="Q243" s="84"/>
      <c r="R243" s="82"/>
      <c r="S243" s="82"/>
      <c r="T243" s="82"/>
      <c r="U243" s="82">
        <v>5.6000000000000001E-2</v>
      </c>
      <c r="V243" s="82">
        <v>38.234999999999999</v>
      </c>
      <c r="W243" s="82"/>
      <c r="X243" s="82"/>
      <c r="Y243" s="84"/>
      <c r="Z243" s="82"/>
      <c r="AA243" s="85"/>
      <c r="AB243" s="82"/>
      <c r="AC243" s="82"/>
      <c r="AD243" s="82"/>
      <c r="AE243" s="82"/>
      <c r="AF243" s="82"/>
      <c r="AG243" s="82"/>
      <c r="AH243" s="84"/>
      <c r="AI243" s="82"/>
      <c r="AJ243" s="84"/>
      <c r="AK243" s="82"/>
      <c r="AL243" s="82"/>
      <c r="AM243" s="82"/>
      <c r="AN243" s="84"/>
      <c r="AO243" s="82"/>
      <c r="AP243" s="84"/>
      <c r="AQ243" s="82"/>
      <c r="AR243" s="84"/>
      <c r="AS243" s="82"/>
      <c r="AT243" s="82"/>
      <c r="AU243" s="82"/>
      <c r="AV243" s="84"/>
      <c r="AW243" s="82"/>
      <c r="AX243" s="82"/>
      <c r="AY243" s="82"/>
      <c r="AZ243" s="84"/>
      <c r="BA243" s="82"/>
      <c r="BB243" s="82"/>
      <c r="BC243" s="82"/>
      <c r="BD243" s="82"/>
      <c r="BE243" s="82"/>
      <c r="BF243" s="82"/>
      <c r="BG243" s="82"/>
      <c r="BH243" s="82"/>
      <c r="BI243" s="82"/>
      <c r="BJ243" s="84"/>
      <c r="BK243" s="82"/>
      <c r="BL243" s="84">
        <v>9</v>
      </c>
      <c r="BM243" s="82">
        <v>3.8690000000000002</v>
      </c>
      <c r="BN243" s="82"/>
      <c r="BO243" s="82"/>
      <c r="BP243" s="84"/>
      <c r="BQ243" s="82"/>
      <c r="BR243" s="84"/>
      <c r="BS243" s="82"/>
      <c r="BT243" s="82"/>
      <c r="BU243" s="82"/>
      <c r="BV243" s="82"/>
    </row>
    <row r="244" spans="1:75" s="86" customFormat="1" x14ac:dyDescent="0.25">
      <c r="A244" s="79">
        <v>242</v>
      </c>
      <c r="B244" s="79">
        <v>2</v>
      </c>
      <c r="C244" s="80" t="s">
        <v>698</v>
      </c>
      <c r="D244" s="81">
        <f>июль!D244-август!E244</f>
        <v>-1055.5120354589371</v>
      </c>
      <c r="E244" s="81">
        <f t="shared" si="3"/>
        <v>1.175</v>
      </c>
      <c r="F244" s="82"/>
      <c r="G244" s="82"/>
      <c r="H244" s="82"/>
      <c r="I244" s="83"/>
      <c r="J244" s="82"/>
      <c r="K244" s="82"/>
      <c r="L244" s="82"/>
      <c r="M244" s="82"/>
      <c r="N244" s="82"/>
      <c r="O244" s="84"/>
      <c r="P244" s="82"/>
      <c r="Q244" s="84"/>
      <c r="R244" s="82"/>
      <c r="S244" s="82"/>
      <c r="T244" s="82"/>
      <c r="U244" s="82"/>
      <c r="V244" s="82"/>
      <c r="W244" s="82"/>
      <c r="X244" s="82"/>
      <c r="Y244" s="84"/>
      <c r="Z244" s="82"/>
      <c r="AA244" s="85"/>
      <c r="AB244" s="82"/>
      <c r="AC244" s="82"/>
      <c r="AD244" s="82"/>
      <c r="AE244" s="82"/>
      <c r="AF244" s="82"/>
      <c r="AG244" s="82"/>
      <c r="AH244" s="84"/>
      <c r="AI244" s="82"/>
      <c r="AJ244" s="84"/>
      <c r="AK244" s="82"/>
      <c r="AL244" s="82"/>
      <c r="AM244" s="82"/>
      <c r="AN244" s="84"/>
      <c r="AO244" s="82"/>
      <c r="AP244" s="84"/>
      <c r="AQ244" s="82"/>
      <c r="AR244" s="84"/>
      <c r="AS244" s="82"/>
      <c r="AT244" s="82"/>
      <c r="AU244" s="82"/>
      <c r="AV244" s="84"/>
      <c r="AW244" s="82"/>
      <c r="AX244" s="82"/>
      <c r="AY244" s="82"/>
      <c r="AZ244" s="84"/>
      <c r="BA244" s="82"/>
      <c r="BB244" s="82"/>
      <c r="BC244" s="82"/>
      <c r="BD244" s="82"/>
      <c r="BE244" s="82"/>
      <c r="BF244" s="82"/>
      <c r="BG244" s="82"/>
      <c r="BH244" s="82"/>
      <c r="BI244" s="82"/>
      <c r="BJ244" s="84"/>
      <c r="BK244" s="82"/>
      <c r="BL244" s="84"/>
      <c r="BM244" s="82"/>
      <c r="BN244" s="82"/>
      <c r="BO244" s="82"/>
      <c r="BP244" s="84"/>
      <c r="BQ244" s="82"/>
      <c r="BR244" s="84"/>
      <c r="BS244" s="82"/>
      <c r="BT244" s="82"/>
      <c r="BU244" s="82"/>
      <c r="BV244" s="82">
        <v>1.175</v>
      </c>
      <c r="BW244" s="86" t="s">
        <v>1180</v>
      </c>
    </row>
    <row r="245" spans="1:75" s="86" customFormat="1" x14ac:dyDescent="0.25">
      <c r="A245" s="79">
        <v>243</v>
      </c>
      <c r="B245" s="79">
        <v>2</v>
      </c>
      <c r="C245" s="80" t="s">
        <v>699</v>
      </c>
      <c r="D245" s="81">
        <f>июль!D245-август!E245</f>
        <v>267.18584404830915</v>
      </c>
      <c r="E245" s="81">
        <f t="shared" si="3"/>
        <v>2.3319999999999999</v>
      </c>
      <c r="F245" s="82"/>
      <c r="G245" s="82"/>
      <c r="H245" s="82"/>
      <c r="I245" s="83"/>
      <c r="J245" s="82"/>
      <c r="K245" s="82"/>
      <c r="L245" s="82"/>
      <c r="M245" s="82"/>
      <c r="N245" s="82"/>
      <c r="O245" s="84"/>
      <c r="P245" s="82"/>
      <c r="Q245" s="84"/>
      <c r="R245" s="82"/>
      <c r="S245" s="82"/>
      <c r="T245" s="82"/>
      <c r="U245" s="82"/>
      <c r="V245" s="82"/>
      <c r="W245" s="82"/>
      <c r="X245" s="82"/>
      <c r="Y245" s="84"/>
      <c r="Z245" s="82"/>
      <c r="AA245" s="85"/>
      <c r="AB245" s="82"/>
      <c r="AC245" s="82"/>
      <c r="AD245" s="82"/>
      <c r="AE245" s="82"/>
      <c r="AF245" s="82"/>
      <c r="AG245" s="82"/>
      <c r="AH245" s="84"/>
      <c r="AI245" s="82"/>
      <c r="AJ245" s="84"/>
      <c r="AK245" s="82"/>
      <c r="AL245" s="82"/>
      <c r="AM245" s="82"/>
      <c r="AN245" s="84"/>
      <c r="AO245" s="82"/>
      <c r="AP245" s="84"/>
      <c r="AQ245" s="82"/>
      <c r="AR245" s="84"/>
      <c r="AS245" s="82"/>
      <c r="AT245" s="82"/>
      <c r="AU245" s="82"/>
      <c r="AV245" s="84"/>
      <c r="AW245" s="82"/>
      <c r="AX245" s="82"/>
      <c r="AY245" s="82"/>
      <c r="AZ245" s="84"/>
      <c r="BA245" s="82"/>
      <c r="BB245" s="82"/>
      <c r="BC245" s="82"/>
      <c r="BD245" s="82"/>
      <c r="BE245" s="82"/>
      <c r="BF245" s="82"/>
      <c r="BG245" s="82"/>
      <c r="BH245" s="82"/>
      <c r="BI245" s="82"/>
      <c r="BJ245" s="84"/>
      <c r="BK245" s="82"/>
      <c r="BL245" s="84"/>
      <c r="BM245" s="82"/>
      <c r="BN245" s="82"/>
      <c r="BO245" s="82"/>
      <c r="BP245" s="84"/>
      <c r="BQ245" s="82"/>
      <c r="BR245" s="84"/>
      <c r="BS245" s="82"/>
      <c r="BT245" s="82"/>
      <c r="BU245" s="82"/>
      <c r="BV245" s="82">
        <v>2.3319999999999999</v>
      </c>
      <c r="BW245" s="86" t="s">
        <v>1180</v>
      </c>
    </row>
    <row r="246" spans="1:75" x14ac:dyDescent="0.25">
      <c r="A246" s="16">
        <v>244</v>
      </c>
      <c r="B246" s="16">
        <v>2</v>
      </c>
      <c r="C246" s="31" t="s">
        <v>700</v>
      </c>
      <c r="D246" s="40">
        <f>июль!D246-август!E246</f>
        <v>-1228.8277813623188</v>
      </c>
      <c r="E246" s="40">
        <f t="shared" si="3"/>
        <v>0</v>
      </c>
      <c r="F246" s="36"/>
      <c r="G246" s="36"/>
      <c r="H246" s="36"/>
      <c r="I246" s="27"/>
      <c r="J246" s="36"/>
      <c r="K246" s="36"/>
      <c r="L246" s="36"/>
      <c r="M246" s="36"/>
      <c r="N246" s="36"/>
      <c r="O246" s="29"/>
      <c r="P246" s="36"/>
      <c r="Q246" s="29"/>
      <c r="R246" s="36"/>
      <c r="S246" s="36"/>
      <c r="T246" s="36"/>
      <c r="U246" s="36"/>
      <c r="V246" s="36"/>
      <c r="W246" s="36"/>
      <c r="X246" s="36"/>
      <c r="Y246" s="29"/>
      <c r="Z246" s="36"/>
      <c r="AA246" s="66"/>
      <c r="AB246" s="36"/>
      <c r="AC246" s="36"/>
      <c r="AD246" s="36"/>
      <c r="AE246" s="36"/>
      <c r="AF246" s="36"/>
      <c r="AG246" s="36"/>
      <c r="AH246" s="29"/>
      <c r="AI246" s="36"/>
      <c r="AJ246" s="29"/>
      <c r="AK246" s="36"/>
      <c r="AL246" s="36"/>
      <c r="AM246" s="36"/>
      <c r="AN246" s="29"/>
      <c r="AO246" s="36"/>
      <c r="AP246" s="29"/>
      <c r="AQ246" s="36"/>
      <c r="AR246" s="29"/>
      <c r="AS246" s="36"/>
      <c r="AT246" s="36"/>
      <c r="AU246" s="36"/>
      <c r="AV246" s="29"/>
      <c r="AW246" s="36"/>
      <c r="AX246" s="36"/>
      <c r="AY246" s="36"/>
      <c r="AZ246" s="29"/>
      <c r="BA246" s="36"/>
      <c r="BB246" s="36"/>
      <c r="BC246" s="36"/>
      <c r="BD246" s="36"/>
      <c r="BE246" s="36"/>
      <c r="BF246" s="36"/>
      <c r="BG246" s="36"/>
      <c r="BH246" s="36"/>
      <c r="BI246" s="36"/>
      <c r="BJ246" s="29"/>
      <c r="BK246" s="36"/>
      <c r="BL246" s="29"/>
      <c r="BM246" s="36"/>
      <c r="BN246" s="36"/>
      <c r="BO246" s="36"/>
      <c r="BP246" s="29"/>
      <c r="BQ246" s="36"/>
      <c r="BR246" s="29"/>
      <c r="BS246" s="36"/>
      <c r="BT246" s="36"/>
      <c r="BU246" s="36"/>
      <c r="BV246" s="36"/>
    </row>
    <row r="247" spans="1:75" s="86" customFormat="1" x14ac:dyDescent="0.25">
      <c r="A247" s="79">
        <v>245</v>
      </c>
      <c r="B247" s="79">
        <v>2</v>
      </c>
      <c r="C247" s="80" t="s">
        <v>701</v>
      </c>
      <c r="D247" s="81">
        <f>июль!D247-август!E247</f>
        <v>96.362518527536238</v>
      </c>
      <c r="E247" s="81">
        <f t="shared" si="3"/>
        <v>23.623999999999999</v>
      </c>
      <c r="F247" s="82"/>
      <c r="G247" s="82"/>
      <c r="H247" s="82"/>
      <c r="I247" s="83"/>
      <c r="J247" s="82"/>
      <c r="K247" s="82"/>
      <c r="L247" s="82"/>
      <c r="M247" s="82"/>
      <c r="N247" s="82"/>
      <c r="O247" s="84"/>
      <c r="P247" s="82"/>
      <c r="Q247" s="84"/>
      <c r="R247" s="82"/>
      <c r="S247" s="82"/>
      <c r="T247" s="82"/>
      <c r="U247" s="82"/>
      <c r="V247" s="82"/>
      <c r="W247" s="82"/>
      <c r="X247" s="82"/>
      <c r="Y247" s="84"/>
      <c r="Z247" s="82"/>
      <c r="AA247" s="85"/>
      <c r="AB247" s="82"/>
      <c r="AC247" s="82"/>
      <c r="AD247" s="82"/>
      <c r="AE247" s="82"/>
      <c r="AF247" s="82"/>
      <c r="AG247" s="82"/>
      <c r="AH247" s="84"/>
      <c r="AI247" s="82"/>
      <c r="AJ247" s="84"/>
      <c r="AK247" s="82"/>
      <c r="AL247" s="82"/>
      <c r="AM247" s="82"/>
      <c r="AN247" s="84"/>
      <c r="AO247" s="82"/>
      <c r="AP247" s="84"/>
      <c r="AQ247" s="82"/>
      <c r="AR247" s="84"/>
      <c r="AS247" s="82"/>
      <c r="AT247" s="82"/>
      <c r="AU247" s="82"/>
      <c r="AV247" s="84"/>
      <c r="AW247" s="82"/>
      <c r="AX247" s="82">
        <v>4.0000000000000001E-3</v>
      </c>
      <c r="AY247" s="82">
        <v>4.3630000000000004</v>
      </c>
      <c r="AZ247" s="84"/>
      <c r="BA247" s="82"/>
      <c r="BB247" s="82"/>
      <c r="BC247" s="82"/>
      <c r="BD247" s="82"/>
      <c r="BE247" s="82"/>
      <c r="BF247" s="82"/>
      <c r="BG247" s="82"/>
      <c r="BH247" s="82"/>
      <c r="BI247" s="82"/>
      <c r="BJ247" s="84"/>
      <c r="BK247" s="82"/>
      <c r="BL247" s="84"/>
      <c r="BM247" s="82"/>
      <c r="BN247" s="82"/>
      <c r="BO247" s="82"/>
      <c r="BP247" s="84"/>
      <c r="BQ247" s="82"/>
      <c r="BR247" s="84"/>
      <c r="BS247" s="82"/>
      <c r="BT247" s="82"/>
      <c r="BU247" s="82"/>
      <c r="BV247" s="82">
        <v>19.260999999999999</v>
      </c>
      <c r="BW247" s="86" t="s">
        <v>1185</v>
      </c>
    </row>
    <row r="248" spans="1:75" x14ac:dyDescent="0.25">
      <c r="A248" s="16">
        <v>246</v>
      </c>
      <c r="B248" s="16">
        <v>2</v>
      </c>
      <c r="C248" s="31" t="s">
        <v>702</v>
      </c>
      <c r="D248" s="40">
        <f>июль!D248-август!E248</f>
        <v>277.97537752657007</v>
      </c>
      <c r="E248" s="40">
        <f t="shared" si="3"/>
        <v>0</v>
      </c>
      <c r="F248" s="36"/>
      <c r="G248" s="36"/>
      <c r="H248" s="36"/>
      <c r="I248" s="27"/>
      <c r="J248" s="36"/>
      <c r="K248" s="36"/>
      <c r="L248" s="36"/>
      <c r="M248" s="36"/>
      <c r="N248" s="36"/>
      <c r="O248" s="29"/>
      <c r="P248" s="36"/>
      <c r="Q248" s="29"/>
      <c r="R248" s="36"/>
      <c r="S248" s="36"/>
      <c r="T248" s="36"/>
      <c r="U248" s="36"/>
      <c r="V248" s="36"/>
      <c r="W248" s="36"/>
      <c r="X248" s="36"/>
      <c r="Y248" s="29"/>
      <c r="Z248" s="36"/>
      <c r="AA248" s="66"/>
      <c r="AB248" s="36"/>
      <c r="AC248" s="36"/>
      <c r="AD248" s="36"/>
      <c r="AE248" s="36"/>
      <c r="AF248" s="36"/>
      <c r="AG248" s="36"/>
      <c r="AH248" s="29"/>
      <c r="AI248" s="36"/>
      <c r="AJ248" s="29"/>
      <c r="AK248" s="36"/>
      <c r="AL248" s="36"/>
      <c r="AM248" s="36"/>
      <c r="AN248" s="29"/>
      <c r="AO248" s="36"/>
      <c r="AP248" s="29"/>
      <c r="AQ248" s="36"/>
      <c r="AR248" s="29"/>
      <c r="AS248" s="36"/>
      <c r="AT248" s="36"/>
      <c r="AU248" s="36"/>
      <c r="AV248" s="29"/>
      <c r="AW248" s="36"/>
      <c r="AX248" s="36"/>
      <c r="AY248" s="36"/>
      <c r="AZ248" s="29"/>
      <c r="BA248" s="36"/>
      <c r="BB248" s="36"/>
      <c r="BC248" s="36"/>
      <c r="BD248" s="36"/>
      <c r="BE248" s="36"/>
      <c r="BF248" s="36"/>
      <c r="BG248" s="36"/>
      <c r="BH248" s="36"/>
      <c r="BI248" s="36"/>
      <c r="BJ248" s="29"/>
      <c r="BK248" s="36"/>
      <c r="BL248" s="29"/>
      <c r="BM248" s="36"/>
      <c r="BN248" s="36"/>
      <c r="BO248" s="36"/>
      <c r="BP248" s="29"/>
      <c r="BQ248" s="36"/>
      <c r="BR248" s="29"/>
      <c r="BS248" s="36"/>
      <c r="BT248" s="36"/>
      <c r="BU248" s="36"/>
      <c r="BV248" s="36"/>
    </row>
    <row r="249" spans="1:75" s="86" customFormat="1" x14ac:dyDescent="0.25">
      <c r="A249" s="79">
        <v>247</v>
      </c>
      <c r="B249" s="79">
        <v>2</v>
      </c>
      <c r="C249" s="80" t="s">
        <v>703</v>
      </c>
      <c r="D249" s="81">
        <f>июль!D249-август!E249</f>
        <v>-231.49340160386475</v>
      </c>
      <c r="E249" s="81">
        <f t="shared" si="3"/>
        <v>3.593</v>
      </c>
      <c r="F249" s="82"/>
      <c r="G249" s="82"/>
      <c r="H249" s="82"/>
      <c r="I249" s="83"/>
      <c r="J249" s="82"/>
      <c r="K249" s="82"/>
      <c r="L249" s="82"/>
      <c r="M249" s="82"/>
      <c r="N249" s="82"/>
      <c r="O249" s="84"/>
      <c r="P249" s="82"/>
      <c r="Q249" s="84"/>
      <c r="R249" s="82"/>
      <c r="S249" s="82"/>
      <c r="T249" s="82"/>
      <c r="U249" s="82"/>
      <c r="V249" s="82"/>
      <c r="W249" s="82"/>
      <c r="X249" s="82"/>
      <c r="Y249" s="84"/>
      <c r="Z249" s="82"/>
      <c r="AA249" s="85"/>
      <c r="AB249" s="82"/>
      <c r="AC249" s="82"/>
      <c r="AD249" s="82"/>
      <c r="AE249" s="82"/>
      <c r="AF249" s="82"/>
      <c r="AG249" s="82"/>
      <c r="AH249" s="84"/>
      <c r="AI249" s="82"/>
      <c r="AJ249" s="84"/>
      <c r="AK249" s="82"/>
      <c r="AL249" s="82"/>
      <c r="AM249" s="82"/>
      <c r="AN249" s="84"/>
      <c r="AO249" s="82"/>
      <c r="AP249" s="84"/>
      <c r="AQ249" s="82"/>
      <c r="AR249" s="84"/>
      <c r="AS249" s="82"/>
      <c r="AT249" s="82"/>
      <c r="AU249" s="82"/>
      <c r="AV249" s="84"/>
      <c r="AW249" s="82"/>
      <c r="AX249" s="82">
        <v>1E-3</v>
      </c>
      <c r="AY249" s="82">
        <v>3.593</v>
      </c>
      <c r="AZ249" s="84"/>
      <c r="BA249" s="82"/>
      <c r="BB249" s="82"/>
      <c r="BC249" s="82"/>
      <c r="BD249" s="82"/>
      <c r="BE249" s="82"/>
      <c r="BF249" s="82"/>
      <c r="BG249" s="82"/>
      <c r="BH249" s="82"/>
      <c r="BI249" s="82"/>
      <c r="BJ249" s="84"/>
      <c r="BK249" s="82"/>
      <c r="BL249" s="84"/>
      <c r="BM249" s="82"/>
      <c r="BN249" s="82"/>
      <c r="BO249" s="82"/>
      <c r="BP249" s="84"/>
      <c r="BQ249" s="82"/>
      <c r="BR249" s="84"/>
      <c r="BS249" s="82"/>
      <c r="BT249" s="82"/>
      <c r="BU249" s="82"/>
      <c r="BV249" s="82"/>
    </row>
    <row r="250" spans="1:75" s="86" customFormat="1" x14ac:dyDescent="0.25">
      <c r="A250" s="79">
        <v>248</v>
      </c>
      <c r="B250" s="79">
        <v>2</v>
      </c>
      <c r="C250" s="80" t="s">
        <v>704</v>
      </c>
      <c r="D250" s="81">
        <f>июль!D250-август!E250</f>
        <v>-427.2702066666667</v>
      </c>
      <c r="E250" s="81">
        <f t="shared" si="3"/>
        <v>2.88</v>
      </c>
      <c r="F250" s="82"/>
      <c r="G250" s="82"/>
      <c r="H250" s="82"/>
      <c r="I250" s="83"/>
      <c r="J250" s="82"/>
      <c r="K250" s="82"/>
      <c r="L250" s="82"/>
      <c r="M250" s="82"/>
      <c r="N250" s="82"/>
      <c r="O250" s="84"/>
      <c r="P250" s="82"/>
      <c r="Q250" s="84"/>
      <c r="R250" s="82"/>
      <c r="S250" s="82"/>
      <c r="T250" s="82"/>
      <c r="U250" s="82"/>
      <c r="V250" s="82"/>
      <c r="W250" s="82"/>
      <c r="X250" s="82"/>
      <c r="Y250" s="84"/>
      <c r="Z250" s="82"/>
      <c r="AA250" s="85"/>
      <c r="AB250" s="82"/>
      <c r="AC250" s="82"/>
      <c r="AD250" s="82"/>
      <c r="AE250" s="82"/>
      <c r="AF250" s="82"/>
      <c r="AG250" s="82"/>
      <c r="AH250" s="84">
        <v>5</v>
      </c>
      <c r="AI250" s="82">
        <v>2.88</v>
      </c>
      <c r="AJ250" s="84"/>
      <c r="AK250" s="82"/>
      <c r="AL250" s="82"/>
      <c r="AM250" s="82"/>
      <c r="AN250" s="84"/>
      <c r="AO250" s="82"/>
      <c r="AP250" s="84"/>
      <c r="AQ250" s="82"/>
      <c r="AR250" s="84"/>
      <c r="AS250" s="82"/>
      <c r="AT250" s="82"/>
      <c r="AU250" s="82"/>
      <c r="AV250" s="84"/>
      <c r="AW250" s="82"/>
      <c r="AX250" s="82"/>
      <c r="AY250" s="82"/>
      <c r="AZ250" s="84"/>
      <c r="BA250" s="82"/>
      <c r="BB250" s="82"/>
      <c r="BC250" s="82"/>
      <c r="BD250" s="82"/>
      <c r="BE250" s="82"/>
      <c r="BF250" s="82"/>
      <c r="BG250" s="82"/>
      <c r="BH250" s="82"/>
      <c r="BI250" s="82"/>
      <c r="BJ250" s="84"/>
      <c r="BK250" s="82"/>
      <c r="BL250" s="84"/>
      <c r="BM250" s="82"/>
      <c r="BN250" s="82"/>
      <c r="BO250" s="82"/>
      <c r="BP250" s="84"/>
      <c r="BQ250" s="82"/>
      <c r="BR250" s="84"/>
      <c r="BS250" s="82"/>
      <c r="BT250" s="82"/>
      <c r="BU250" s="82"/>
      <c r="BV250" s="82"/>
    </row>
    <row r="251" spans="1:75" x14ac:dyDescent="0.25">
      <c r="A251" s="16">
        <v>249</v>
      </c>
      <c r="B251" s="16">
        <v>2</v>
      </c>
      <c r="C251" s="31" t="s">
        <v>928</v>
      </c>
      <c r="D251" s="40">
        <f>июль!D251-август!E251</f>
        <v>1378.9613972560387</v>
      </c>
      <c r="E251" s="40">
        <f t="shared" si="3"/>
        <v>0</v>
      </c>
      <c r="F251" s="36"/>
      <c r="G251" s="36"/>
      <c r="H251" s="36"/>
      <c r="I251" s="27"/>
      <c r="J251" s="36"/>
      <c r="K251" s="36"/>
      <c r="L251" s="36"/>
      <c r="M251" s="36"/>
      <c r="N251" s="36"/>
      <c r="O251" s="29"/>
      <c r="P251" s="36"/>
      <c r="Q251" s="29"/>
      <c r="R251" s="36"/>
      <c r="S251" s="36"/>
      <c r="T251" s="36"/>
      <c r="U251" s="36"/>
      <c r="V251" s="36"/>
      <c r="W251" s="36"/>
      <c r="X251" s="36"/>
      <c r="Y251" s="29"/>
      <c r="Z251" s="36"/>
      <c r="AA251" s="66"/>
      <c r="AB251" s="36"/>
      <c r="AC251" s="36"/>
      <c r="AD251" s="36"/>
      <c r="AE251" s="36"/>
      <c r="AF251" s="36"/>
      <c r="AG251" s="36"/>
      <c r="AH251" s="29"/>
      <c r="AI251" s="36"/>
      <c r="AJ251" s="29"/>
      <c r="AK251" s="36"/>
      <c r="AL251" s="36"/>
      <c r="AM251" s="36"/>
      <c r="AN251" s="29"/>
      <c r="AO251" s="36"/>
      <c r="AP251" s="29"/>
      <c r="AQ251" s="36"/>
      <c r="AR251" s="29"/>
      <c r="AS251" s="36"/>
      <c r="AT251" s="36"/>
      <c r="AU251" s="36"/>
      <c r="AV251" s="29"/>
      <c r="AW251" s="36"/>
      <c r="AX251" s="36"/>
      <c r="AY251" s="36"/>
      <c r="AZ251" s="29"/>
      <c r="BA251" s="36"/>
      <c r="BB251" s="36"/>
      <c r="BC251" s="36"/>
      <c r="BD251" s="36"/>
      <c r="BE251" s="36"/>
      <c r="BF251" s="36"/>
      <c r="BG251" s="36"/>
      <c r="BH251" s="36"/>
      <c r="BI251" s="36"/>
      <c r="BJ251" s="29"/>
      <c r="BK251" s="36"/>
      <c r="BL251" s="29"/>
      <c r="BM251" s="36"/>
      <c r="BN251" s="36"/>
      <c r="BO251" s="36"/>
      <c r="BP251" s="29"/>
      <c r="BQ251" s="36"/>
      <c r="BR251" s="29"/>
      <c r="BS251" s="36"/>
      <c r="BT251" s="36"/>
      <c r="BU251" s="36"/>
      <c r="BV251" s="36"/>
    </row>
    <row r="252" spans="1:75" x14ac:dyDescent="0.25">
      <c r="A252" s="16">
        <v>250</v>
      </c>
      <c r="B252" s="16">
        <v>2</v>
      </c>
      <c r="C252" s="31" t="s">
        <v>705</v>
      </c>
      <c r="D252" s="40">
        <f>июль!D252-август!E252</f>
        <v>-460.88226427053144</v>
      </c>
      <c r="E252" s="40">
        <f t="shared" si="3"/>
        <v>0</v>
      </c>
      <c r="F252" s="36"/>
      <c r="G252" s="36"/>
      <c r="H252" s="36"/>
      <c r="I252" s="27"/>
      <c r="J252" s="36"/>
      <c r="K252" s="36"/>
      <c r="L252" s="36"/>
      <c r="M252" s="36"/>
      <c r="N252" s="36"/>
      <c r="O252" s="29"/>
      <c r="P252" s="36"/>
      <c r="Q252" s="29"/>
      <c r="R252" s="36"/>
      <c r="S252" s="36"/>
      <c r="T252" s="36"/>
      <c r="U252" s="36"/>
      <c r="V252" s="36"/>
      <c r="W252" s="36"/>
      <c r="X252" s="36"/>
      <c r="Y252" s="29"/>
      <c r="Z252" s="36"/>
      <c r="AA252" s="66"/>
      <c r="AB252" s="36"/>
      <c r="AC252" s="36"/>
      <c r="AD252" s="36"/>
      <c r="AE252" s="36"/>
      <c r="AF252" s="36"/>
      <c r="AG252" s="36"/>
      <c r="AH252" s="29"/>
      <c r="AI252" s="36"/>
      <c r="AJ252" s="29"/>
      <c r="AK252" s="36"/>
      <c r="AL252" s="36"/>
      <c r="AM252" s="36"/>
      <c r="AN252" s="29"/>
      <c r="AO252" s="36"/>
      <c r="AP252" s="29"/>
      <c r="AQ252" s="36"/>
      <c r="AR252" s="29"/>
      <c r="AS252" s="36"/>
      <c r="AT252" s="36"/>
      <c r="AU252" s="36"/>
      <c r="AV252" s="29"/>
      <c r="AW252" s="36"/>
      <c r="AX252" s="36"/>
      <c r="AY252" s="36"/>
      <c r="AZ252" s="29"/>
      <c r="BA252" s="36"/>
      <c r="BB252" s="36"/>
      <c r="BC252" s="36"/>
      <c r="BD252" s="36"/>
      <c r="BE252" s="36"/>
      <c r="BF252" s="36"/>
      <c r="BG252" s="36"/>
      <c r="BH252" s="36"/>
      <c r="BI252" s="36"/>
      <c r="BJ252" s="29"/>
      <c r="BK252" s="36"/>
      <c r="BL252" s="29"/>
      <c r="BM252" s="36"/>
      <c r="BN252" s="36"/>
      <c r="BO252" s="36"/>
      <c r="BP252" s="29"/>
      <c r="BQ252" s="36"/>
      <c r="BR252" s="29"/>
      <c r="BS252" s="36"/>
      <c r="BT252" s="36"/>
      <c r="BU252" s="36"/>
      <c r="BV252" s="36"/>
    </row>
    <row r="253" spans="1:75" x14ac:dyDescent="0.25">
      <c r="A253" s="16">
        <v>251</v>
      </c>
      <c r="B253" s="16">
        <v>2</v>
      </c>
      <c r="C253" s="31" t="s">
        <v>706</v>
      </c>
      <c r="D253" s="40">
        <f>июль!D253-август!E253</f>
        <v>167.84821231884058</v>
      </c>
      <c r="E253" s="40">
        <f t="shared" si="3"/>
        <v>0</v>
      </c>
      <c r="F253" s="36"/>
      <c r="G253" s="36"/>
      <c r="H253" s="36"/>
      <c r="I253" s="27"/>
      <c r="J253" s="36"/>
      <c r="K253" s="36"/>
      <c r="L253" s="36"/>
      <c r="M253" s="36"/>
      <c r="N253" s="36"/>
      <c r="O253" s="29"/>
      <c r="P253" s="36"/>
      <c r="Q253" s="29"/>
      <c r="R253" s="36"/>
      <c r="S253" s="36"/>
      <c r="T253" s="36"/>
      <c r="U253" s="36"/>
      <c r="V253" s="36"/>
      <c r="W253" s="36"/>
      <c r="X253" s="36"/>
      <c r="Y253" s="29"/>
      <c r="Z253" s="36"/>
      <c r="AA253" s="66"/>
      <c r="AB253" s="36"/>
      <c r="AC253" s="36"/>
      <c r="AD253" s="36"/>
      <c r="AE253" s="36"/>
      <c r="AF253" s="36"/>
      <c r="AG253" s="36"/>
      <c r="AH253" s="29"/>
      <c r="AI253" s="36"/>
      <c r="AJ253" s="29"/>
      <c r="AK253" s="36"/>
      <c r="AL253" s="36"/>
      <c r="AM253" s="36"/>
      <c r="AN253" s="29"/>
      <c r="AO253" s="36"/>
      <c r="AP253" s="29"/>
      <c r="AQ253" s="36"/>
      <c r="AR253" s="29"/>
      <c r="AS253" s="36"/>
      <c r="AT253" s="36"/>
      <c r="AU253" s="36"/>
      <c r="AV253" s="29"/>
      <c r="AW253" s="36"/>
      <c r="AX253" s="36"/>
      <c r="AY253" s="36"/>
      <c r="AZ253" s="29"/>
      <c r="BA253" s="36"/>
      <c r="BB253" s="36"/>
      <c r="BC253" s="36"/>
      <c r="BD253" s="36"/>
      <c r="BE253" s="36"/>
      <c r="BF253" s="36"/>
      <c r="BG253" s="36"/>
      <c r="BH253" s="36"/>
      <c r="BI253" s="36"/>
      <c r="BJ253" s="29"/>
      <c r="BK253" s="36"/>
      <c r="BL253" s="29"/>
      <c r="BM253" s="36"/>
      <c r="BN253" s="36"/>
      <c r="BO253" s="36"/>
      <c r="BP253" s="29"/>
      <c r="BQ253" s="36"/>
      <c r="BR253" s="29"/>
      <c r="BS253" s="36"/>
      <c r="BT253" s="36"/>
      <c r="BU253" s="36"/>
      <c r="BV253" s="36"/>
    </row>
    <row r="254" spans="1:75" s="86" customFormat="1" x14ac:dyDescent="0.25">
      <c r="A254" s="79">
        <v>252</v>
      </c>
      <c r="B254" s="79">
        <v>2</v>
      </c>
      <c r="C254" s="80" t="s">
        <v>707</v>
      </c>
      <c r="D254" s="81">
        <f>июль!D254-август!E254</f>
        <v>39.56014190144905</v>
      </c>
      <c r="E254" s="81">
        <f t="shared" si="3"/>
        <v>1.4</v>
      </c>
      <c r="F254" s="82"/>
      <c r="G254" s="82"/>
      <c r="H254" s="82"/>
      <c r="I254" s="83"/>
      <c r="J254" s="82"/>
      <c r="K254" s="82"/>
      <c r="L254" s="82"/>
      <c r="M254" s="82"/>
      <c r="N254" s="82"/>
      <c r="O254" s="84"/>
      <c r="P254" s="82"/>
      <c r="Q254" s="84"/>
      <c r="R254" s="82"/>
      <c r="S254" s="82"/>
      <c r="T254" s="82"/>
      <c r="U254" s="82"/>
      <c r="V254" s="82"/>
      <c r="W254" s="82"/>
      <c r="X254" s="82"/>
      <c r="Y254" s="84"/>
      <c r="Z254" s="82"/>
      <c r="AA254" s="85"/>
      <c r="AB254" s="82"/>
      <c r="AC254" s="82"/>
      <c r="AD254" s="82"/>
      <c r="AE254" s="82"/>
      <c r="AF254" s="82"/>
      <c r="AG254" s="82"/>
      <c r="AH254" s="84"/>
      <c r="AI254" s="82"/>
      <c r="AJ254" s="84"/>
      <c r="AK254" s="82"/>
      <c r="AL254" s="82"/>
      <c r="AM254" s="82"/>
      <c r="AN254" s="84"/>
      <c r="AO254" s="82"/>
      <c r="AP254" s="84"/>
      <c r="AQ254" s="82"/>
      <c r="AR254" s="84"/>
      <c r="AS254" s="82"/>
      <c r="AT254" s="82"/>
      <c r="AU254" s="82"/>
      <c r="AV254" s="84"/>
      <c r="AW254" s="82"/>
      <c r="AX254" s="82"/>
      <c r="AY254" s="82"/>
      <c r="AZ254" s="84"/>
      <c r="BA254" s="82"/>
      <c r="BB254" s="82"/>
      <c r="BC254" s="82"/>
      <c r="BD254" s="82"/>
      <c r="BE254" s="82"/>
      <c r="BF254" s="82"/>
      <c r="BG254" s="82"/>
      <c r="BH254" s="82"/>
      <c r="BI254" s="82"/>
      <c r="BJ254" s="84"/>
      <c r="BK254" s="82"/>
      <c r="BL254" s="84"/>
      <c r="BM254" s="82"/>
      <c r="BN254" s="82"/>
      <c r="BO254" s="82"/>
      <c r="BP254" s="84"/>
      <c r="BQ254" s="82"/>
      <c r="BR254" s="84"/>
      <c r="BS254" s="82"/>
      <c r="BT254" s="82"/>
      <c r="BU254" s="82"/>
      <c r="BV254" s="82">
        <v>1.4</v>
      </c>
      <c r="BW254" s="86" t="s">
        <v>1180</v>
      </c>
    </row>
    <row r="255" spans="1:75" s="86" customFormat="1" x14ac:dyDescent="0.25">
      <c r="A255" s="79">
        <v>253</v>
      </c>
      <c r="B255" s="79">
        <v>2</v>
      </c>
      <c r="C255" s="80" t="s">
        <v>708</v>
      </c>
      <c r="D255" s="81">
        <f>июль!D255-август!E255</f>
        <v>1613.9941110628019</v>
      </c>
      <c r="E255" s="81">
        <f t="shared" si="3"/>
        <v>1.972</v>
      </c>
      <c r="F255" s="82"/>
      <c r="G255" s="82"/>
      <c r="H255" s="82"/>
      <c r="I255" s="83"/>
      <c r="J255" s="82"/>
      <c r="K255" s="82"/>
      <c r="L255" s="82"/>
      <c r="M255" s="82"/>
      <c r="N255" s="82"/>
      <c r="O255" s="84"/>
      <c r="P255" s="82"/>
      <c r="Q255" s="84"/>
      <c r="R255" s="82"/>
      <c r="S255" s="82"/>
      <c r="T255" s="82"/>
      <c r="U255" s="82"/>
      <c r="V255" s="82"/>
      <c r="W255" s="82"/>
      <c r="X255" s="82"/>
      <c r="Y255" s="84"/>
      <c r="Z255" s="82"/>
      <c r="AA255" s="85"/>
      <c r="AB255" s="82"/>
      <c r="AC255" s="82"/>
      <c r="AD255" s="82"/>
      <c r="AE255" s="82"/>
      <c r="AF255" s="82"/>
      <c r="AG255" s="82"/>
      <c r="AH255" s="84"/>
      <c r="AI255" s="82"/>
      <c r="AJ255" s="84"/>
      <c r="AK255" s="82"/>
      <c r="AL255" s="82"/>
      <c r="AM255" s="82"/>
      <c r="AN255" s="84"/>
      <c r="AO255" s="82"/>
      <c r="AP255" s="84"/>
      <c r="AQ255" s="82"/>
      <c r="AR255" s="84"/>
      <c r="AS255" s="82"/>
      <c r="AT255" s="82"/>
      <c r="AU255" s="82"/>
      <c r="AV255" s="84"/>
      <c r="AW255" s="82"/>
      <c r="AX255" s="82"/>
      <c r="AY255" s="82"/>
      <c r="AZ255" s="84"/>
      <c r="BA255" s="82"/>
      <c r="BB255" s="82"/>
      <c r="BC255" s="82"/>
      <c r="BD255" s="82"/>
      <c r="BE255" s="82"/>
      <c r="BF255" s="82"/>
      <c r="BG255" s="82"/>
      <c r="BH255" s="82"/>
      <c r="BI255" s="82"/>
      <c r="BJ255" s="84"/>
      <c r="BK255" s="82"/>
      <c r="BL255" s="84">
        <v>4</v>
      </c>
      <c r="BM255" s="82">
        <v>1.972</v>
      </c>
      <c r="BN255" s="82"/>
      <c r="BO255" s="82"/>
      <c r="BP255" s="84"/>
      <c r="BQ255" s="82"/>
      <c r="BR255" s="84"/>
      <c r="BS255" s="82"/>
      <c r="BT255" s="82"/>
      <c r="BU255" s="82"/>
      <c r="BV255" s="82"/>
    </row>
    <row r="256" spans="1:75" x14ac:dyDescent="0.25">
      <c r="A256" s="16">
        <v>254</v>
      </c>
      <c r="B256" s="16">
        <v>2</v>
      </c>
      <c r="C256" s="31" t="s">
        <v>709</v>
      </c>
      <c r="D256" s="40">
        <f>июль!D256-август!E256</f>
        <v>-258.89608121739138</v>
      </c>
      <c r="E256" s="40">
        <f t="shared" si="3"/>
        <v>0</v>
      </c>
      <c r="F256" s="36"/>
      <c r="G256" s="36"/>
      <c r="H256" s="36"/>
      <c r="I256" s="27"/>
      <c r="J256" s="36"/>
      <c r="K256" s="36"/>
      <c r="L256" s="36"/>
      <c r="M256" s="36"/>
      <c r="N256" s="36"/>
      <c r="O256" s="29"/>
      <c r="P256" s="36"/>
      <c r="Q256" s="29"/>
      <c r="R256" s="36"/>
      <c r="S256" s="36"/>
      <c r="T256" s="36"/>
      <c r="U256" s="36"/>
      <c r="V256" s="36"/>
      <c r="W256" s="36"/>
      <c r="X256" s="36"/>
      <c r="Y256" s="29"/>
      <c r="Z256" s="36"/>
      <c r="AA256" s="66"/>
      <c r="AB256" s="36"/>
      <c r="AC256" s="36"/>
      <c r="AD256" s="36"/>
      <c r="AE256" s="36"/>
      <c r="AF256" s="36"/>
      <c r="AG256" s="36"/>
      <c r="AH256" s="29"/>
      <c r="AI256" s="36"/>
      <c r="AJ256" s="29"/>
      <c r="AK256" s="36"/>
      <c r="AL256" s="36"/>
      <c r="AM256" s="36"/>
      <c r="AN256" s="29"/>
      <c r="AO256" s="36"/>
      <c r="AP256" s="29"/>
      <c r="AQ256" s="36"/>
      <c r="AR256" s="29"/>
      <c r="AS256" s="36"/>
      <c r="AT256" s="36"/>
      <c r="AU256" s="36"/>
      <c r="AV256" s="29"/>
      <c r="AW256" s="36"/>
      <c r="AX256" s="36"/>
      <c r="AY256" s="36"/>
      <c r="AZ256" s="29"/>
      <c r="BA256" s="36"/>
      <c r="BB256" s="36"/>
      <c r="BC256" s="36"/>
      <c r="BD256" s="36"/>
      <c r="BE256" s="36"/>
      <c r="BF256" s="36"/>
      <c r="BG256" s="36"/>
      <c r="BH256" s="36"/>
      <c r="BI256" s="36"/>
      <c r="BJ256" s="29"/>
      <c r="BK256" s="36"/>
      <c r="BL256" s="29"/>
      <c r="BM256" s="36"/>
      <c r="BN256" s="36"/>
      <c r="BO256" s="36"/>
      <c r="BP256" s="29"/>
      <c r="BQ256" s="36"/>
      <c r="BR256" s="29"/>
      <c r="BS256" s="36"/>
      <c r="BT256" s="36"/>
      <c r="BU256" s="36"/>
      <c r="BV256" s="36"/>
    </row>
    <row r="257" spans="1:75" s="86" customFormat="1" x14ac:dyDescent="0.25">
      <c r="A257" s="79">
        <v>255</v>
      </c>
      <c r="B257" s="79">
        <v>2</v>
      </c>
      <c r="C257" s="80" t="s">
        <v>710</v>
      </c>
      <c r="D257" s="81">
        <f>июль!D257-август!E257</f>
        <v>-287.01112314975853</v>
      </c>
      <c r="E257" s="81">
        <f t="shared" si="3"/>
        <v>6.8120000000000003</v>
      </c>
      <c r="F257" s="82"/>
      <c r="G257" s="82"/>
      <c r="H257" s="82"/>
      <c r="I257" s="83"/>
      <c r="J257" s="82"/>
      <c r="K257" s="82"/>
      <c r="L257" s="82"/>
      <c r="M257" s="82"/>
      <c r="N257" s="82"/>
      <c r="O257" s="84"/>
      <c r="P257" s="82"/>
      <c r="Q257" s="84"/>
      <c r="R257" s="82"/>
      <c r="S257" s="82"/>
      <c r="T257" s="82"/>
      <c r="U257" s="82"/>
      <c r="V257" s="82"/>
      <c r="W257" s="82"/>
      <c r="X257" s="82"/>
      <c r="Y257" s="84"/>
      <c r="Z257" s="82"/>
      <c r="AA257" s="85"/>
      <c r="AB257" s="82"/>
      <c r="AC257" s="82"/>
      <c r="AD257" s="82"/>
      <c r="AE257" s="82"/>
      <c r="AF257" s="82"/>
      <c r="AG257" s="82"/>
      <c r="AH257" s="84"/>
      <c r="AI257" s="82"/>
      <c r="AJ257" s="84"/>
      <c r="AK257" s="82"/>
      <c r="AL257" s="82"/>
      <c r="AM257" s="82"/>
      <c r="AN257" s="84"/>
      <c r="AO257" s="82"/>
      <c r="AP257" s="84"/>
      <c r="AQ257" s="82"/>
      <c r="AR257" s="84"/>
      <c r="AS257" s="82"/>
      <c r="AT257" s="82"/>
      <c r="AU257" s="82"/>
      <c r="AV257" s="84"/>
      <c r="AW257" s="82"/>
      <c r="AX257" s="82">
        <v>2E-3</v>
      </c>
      <c r="AY257" s="82">
        <v>6.8120000000000003</v>
      </c>
      <c r="AZ257" s="84"/>
      <c r="BA257" s="82"/>
      <c r="BB257" s="82"/>
      <c r="BC257" s="82"/>
      <c r="BD257" s="82"/>
      <c r="BE257" s="82"/>
      <c r="BF257" s="82"/>
      <c r="BG257" s="82"/>
      <c r="BH257" s="82"/>
      <c r="BI257" s="82"/>
      <c r="BJ257" s="84"/>
      <c r="BK257" s="82"/>
      <c r="BL257" s="84"/>
      <c r="BM257" s="82"/>
      <c r="BN257" s="82"/>
      <c r="BO257" s="82"/>
      <c r="BP257" s="84"/>
      <c r="BQ257" s="82"/>
      <c r="BR257" s="84"/>
      <c r="BS257" s="82"/>
      <c r="BT257" s="82"/>
      <c r="BU257" s="82"/>
      <c r="BV257" s="82"/>
    </row>
    <row r="258" spans="1:75" x14ac:dyDescent="0.25">
      <c r="A258" s="16">
        <v>256</v>
      </c>
      <c r="B258" s="16">
        <v>2</v>
      </c>
      <c r="C258" s="31" t="s">
        <v>711</v>
      </c>
      <c r="D258" s="40">
        <f>июль!D258-август!E258</f>
        <v>26.73389145893713</v>
      </c>
      <c r="E258" s="40">
        <f t="shared" si="3"/>
        <v>0</v>
      </c>
      <c r="F258" s="36"/>
      <c r="G258" s="36"/>
      <c r="H258" s="36"/>
      <c r="I258" s="27"/>
      <c r="J258" s="36"/>
      <c r="K258" s="36"/>
      <c r="L258" s="36"/>
      <c r="M258" s="36"/>
      <c r="N258" s="36"/>
      <c r="O258" s="29"/>
      <c r="P258" s="36"/>
      <c r="Q258" s="29"/>
      <c r="R258" s="36"/>
      <c r="S258" s="36"/>
      <c r="T258" s="36"/>
      <c r="U258" s="36"/>
      <c r="V258" s="36"/>
      <c r="W258" s="36"/>
      <c r="X258" s="36"/>
      <c r="Y258" s="29"/>
      <c r="Z258" s="36"/>
      <c r="AA258" s="66"/>
      <c r="AB258" s="36"/>
      <c r="AC258" s="36"/>
      <c r="AD258" s="36"/>
      <c r="AE258" s="36"/>
      <c r="AF258" s="36"/>
      <c r="AG258" s="36"/>
      <c r="AH258" s="29"/>
      <c r="AI258" s="36"/>
      <c r="AJ258" s="29"/>
      <c r="AK258" s="36"/>
      <c r="AL258" s="36"/>
      <c r="AM258" s="36"/>
      <c r="AN258" s="29"/>
      <c r="AO258" s="36"/>
      <c r="AP258" s="29"/>
      <c r="AQ258" s="36"/>
      <c r="AR258" s="29"/>
      <c r="AS258" s="36"/>
      <c r="AT258" s="36"/>
      <c r="AU258" s="36"/>
      <c r="AV258" s="29"/>
      <c r="AW258" s="36"/>
      <c r="AX258" s="36"/>
      <c r="AY258" s="36"/>
      <c r="AZ258" s="29"/>
      <c r="BA258" s="36"/>
      <c r="BB258" s="36"/>
      <c r="BC258" s="36"/>
      <c r="BD258" s="36"/>
      <c r="BE258" s="36"/>
      <c r="BF258" s="36"/>
      <c r="BG258" s="36"/>
      <c r="BH258" s="36"/>
      <c r="BI258" s="36"/>
      <c r="BJ258" s="29"/>
      <c r="BK258" s="36"/>
      <c r="BL258" s="29"/>
      <c r="BM258" s="36"/>
      <c r="BN258" s="36"/>
      <c r="BO258" s="36"/>
      <c r="BP258" s="29"/>
      <c r="BQ258" s="36"/>
      <c r="BR258" s="29"/>
      <c r="BS258" s="36"/>
      <c r="BT258" s="36"/>
      <c r="BU258" s="36"/>
      <c r="BV258" s="36"/>
    </row>
    <row r="259" spans="1:75" x14ac:dyDescent="0.25">
      <c r="A259" s="16">
        <v>257</v>
      </c>
      <c r="B259" s="16">
        <v>2</v>
      </c>
      <c r="C259" s="31" t="s">
        <v>712</v>
      </c>
      <c r="D259" s="40">
        <f>июль!D259-август!E259</f>
        <v>326.2838037487922</v>
      </c>
      <c r="E259" s="40">
        <f t="shared" si="3"/>
        <v>0</v>
      </c>
      <c r="F259" s="36"/>
      <c r="G259" s="36"/>
      <c r="H259" s="36"/>
      <c r="I259" s="27"/>
      <c r="J259" s="36"/>
      <c r="K259" s="36"/>
      <c r="L259" s="36"/>
      <c r="M259" s="36"/>
      <c r="N259" s="36"/>
      <c r="O259" s="29"/>
      <c r="P259" s="36"/>
      <c r="Q259" s="29"/>
      <c r="R259" s="36"/>
      <c r="S259" s="36"/>
      <c r="T259" s="36"/>
      <c r="U259" s="36"/>
      <c r="V259" s="36"/>
      <c r="W259" s="36"/>
      <c r="X259" s="36"/>
      <c r="Y259" s="29"/>
      <c r="Z259" s="36"/>
      <c r="AA259" s="66"/>
      <c r="AB259" s="36"/>
      <c r="AC259" s="36"/>
      <c r="AD259" s="36"/>
      <c r="AE259" s="36"/>
      <c r="AF259" s="36"/>
      <c r="AG259" s="36"/>
      <c r="AH259" s="29"/>
      <c r="AI259" s="36"/>
      <c r="AJ259" s="29"/>
      <c r="AK259" s="36"/>
      <c r="AL259" s="36"/>
      <c r="AM259" s="36"/>
      <c r="AN259" s="29"/>
      <c r="AO259" s="36"/>
      <c r="AP259" s="29"/>
      <c r="AQ259" s="36"/>
      <c r="AR259" s="29"/>
      <c r="AS259" s="36"/>
      <c r="AT259" s="36"/>
      <c r="AU259" s="36"/>
      <c r="AV259" s="29"/>
      <c r="AW259" s="36"/>
      <c r="AX259" s="36"/>
      <c r="AY259" s="36"/>
      <c r="AZ259" s="29"/>
      <c r="BA259" s="36"/>
      <c r="BB259" s="36"/>
      <c r="BC259" s="36"/>
      <c r="BD259" s="36"/>
      <c r="BE259" s="36"/>
      <c r="BF259" s="36"/>
      <c r="BG259" s="36"/>
      <c r="BH259" s="36"/>
      <c r="BI259" s="36"/>
      <c r="BJ259" s="29"/>
      <c r="BK259" s="36"/>
      <c r="BL259" s="29"/>
      <c r="BM259" s="36"/>
      <c r="BN259" s="36"/>
      <c r="BO259" s="36"/>
      <c r="BP259" s="29"/>
      <c r="BQ259" s="36"/>
      <c r="BR259" s="29"/>
      <c r="BS259" s="36"/>
      <c r="BT259" s="36"/>
      <c r="BU259" s="36"/>
      <c r="BV259" s="36"/>
    </row>
    <row r="260" spans="1:75" x14ac:dyDescent="0.25">
      <c r="A260" s="16">
        <v>258</v>
      </c>
      <c r="B260" s="16">
        <v>2</v>
      </c>
      <c r="C260" s="31" t="s">
        <v>713</v>
      </c>
      <c r="D260" s="40">
        <f>июль!D260-август!E260</f>
        <v>-493.92831376811586</v>
      </c>
      <c r="E260" s="40">
        <f t="shared" ref="E260:E323" si="4">G260+H260+J260+L260+N260+P260+R260+T260+V260+X260+Z260+AC260+AE260+AG260+AI260+AK260+AM260+AO260+AQ260+AS260+AU260+AW260+AY260+BA260+BC260+BE260+BG260+BI260+BK260+BM260+BO260+BQ260+BS260+BU260+BV260</f>
        <v>0</v>
      </c>
      <c r="F260" s="36"/>
      <c r="G260" s="36"/>
      <c r="H260" s="36"/>
      <c r="I260" s="27"/>
      <c r="J260" s="36"/>
      <c r="K260" s="36"/>
      <c r="L260" s="36"/>
      <c r="M260" s="36"/>
      <c r="N260" s="36"/>
      <c r="O260" s="29"/>
      <c r="P260" s="36"/>
      <c r="Q260" s="29"/>
      <c r="R260" s="36"/>
      <c r="S260" s="36"/>
      <c r="T260" s="36"/>
      <c r="U260" s="36"/>
      <c r="V260" s="36"/>
      <c r="W260" s="36"/>
      <c r="X260" s="36"/>
      <c r="Y260" s="29"/>
      <c r="Z260" s="36"/>
      <c r="AA260" s="66"/>
      <c r="AB260" s="36"/>
      <c r="AC260" s="36"/>
      <c r="AD260" s="36"/>
      <c r="AE260" s="36"/>
      <c r="AF260" s="36"/>
      <c r="AG260" s="36"/>
      <c r="AH260" s="29"/>
      <c r="AI260" s="36"/>
      <c r="AJ260" s="29"/>
      <c r="AK260" s="36"/>
      <c r="AL260" s="36"/>
      <c r="AM260" s="36"/>
      <c r="AN260" s="29"/>
      <c r="AO260" s="36"/>
      <c r="AP260" s="29"/>
      <c r="AQ260" s="36"/>
      <c r="AR260" s="29"/>
      <c r="AS260" s="36"/>
      <c r="AT260" s="36"/>
      <c r="AU260" s="36"/>
      <c r="AV260" s="29"/>
      <c r="AW260" s="36"/>
      <c r="AX260" s="36"/>
      <c r="AY260" s="36"/>
      <c r="AZ260" s="29"/>
      <c r="BA260" s="36"/>
      <c r="BB260" s="36"/>
      <c r="BC260" s="36"/>
      <c r="BD260" s="36"/>
      <c r="BE260" s="36"/>
      <c r="BF260" s="36"/>
      <c r="BG260" s="36"/>
      <c r="BH260" s="36"/>
      <c r="BI260" s="36"/>
      <c r="BJ260" s="29"/>
      <c r="BK260" s="36"/>
      <c r="BL260" s="29"/>
      <c r="BM260" s="36"/>
      <c r="BN260" s="36"/>
      <c r="BO260" s="36"/>
      <c r="BP260" s="29"/>
      <c r="BQ260" s="36"/>
      <c r="BR260" s="29"/>
      <c r="BS260" s="36"/>
      <c r="BT260" s="36"/>
      <c r="BU260" s="36"/>
      <c r="BV260" s="36"/>
    </row>
    <row r="261" spans="1:75" x14ac:dyDescent="0.25">
      <c r="A261" s="16">
        <v>259</v>
      </c>
      <c r="B261" s="16">
        <v>2</v>
      </c>
      <c r="C261" s="31" t="s">
        <v>714</v>
      </c>
      <c r="D261" s="40">
        <f>июль!D261-август!E261</f>
        <v>-145.03911813526568</v>
      </c>
      <c r="E261" s="40">
        <f t="shared" si="4"/>
        <v>0</v>
      </c>
      <c r="F261" s="36"/>
      <c r="G261" s="36"/>
      <c r="H261" s="36"/>
      <c r="I261" s="27"/>
      <c r="J261" s="36"/>
      <c r="K261" s="36"/>
      <c r="L261" s="36"/>
      <c r="M261" s="36"/>
      <c r="N261" s="36"/>
      <c r="O261" s="29"/>
      <c r="P261" s="36"/>
      <c r="Q261" s="29"/>
      <c r="R261" s="36"/>
      <c r="S261" s="36"/>
      <c r="T261" s="36"/>
      <c r="U261" s="36"/>
      <c r="V261" s="36"/>
      <c r="W261" s="36"/>
      <c r="X261" s="36"/>
      <c r="Y261" s="29"/>
      <c r="Z261" s="36"/>
      <c r="AA261" s="66"/>
      <c r="AB261" s="36"/>
      <c r="AC261" s="36"/>
      <c r="AD261" s="36"/>
      <c r="AE261" s="36"/>
      <c r="AF261" s="36"/>
      <c r="AG261" s="36"/>
      <c r="AH261" s="29"/>
      <c r="AI261" s="36"/>
      <c r="AJ261" s="29"/>
      <c r="AK261" s="36"/>
      <c r="AL261" s="36"/>
      <c r="AM261" s="36"/>
      <c r="AN261" s="29"/>
      <c r="AO261" s="36"/>
      <c r="AP261" s="29"/>
      <c r="AQ261" s="36"/>
      <c r="AR261" s="29"/>
      <c r="AS261" s="36"/>
      <c r="AT261" s="36"/>
      <c r="AU261" s="36"/>
      <c r="AV261" s="29"/>
      <c r="AW261" s="36"/>
      <c r="AX261" s="36"/>
      <c r="AY261" s="36"/>
      <c r="AZ261" s="29"/>
      <c r="BA261" s="36"/>
      <c r="BB261" s="36"/>
      <c r="BC261" s="36"/>
      <c r="BD261" s="36"/>
      <c r="BE261" s="36"/>
      <c r="BF261" s="36"/>
      <c r="BG261" s="36"/>
      <c r="BH261" s="36"/>
      <c r="BI261" s="36"/>
      <c r="BJ261" s="29"/>
      <c r="BK261" s="36"/>
      <c r="BL261" s="29"/>
      <c r="BM261" s="36"/>
      <c r="BN261" s="36"/>
      <c r="BO261" s="36"/>
      <c r="BP261" s="29"/>
      <c r="BQ261" s="36"/>
      <c r="BR261" s="29"/>
      <c r="BS261" s="36"/>
      <c r="BT261" s="36"/>
      <c r="BU261" s="36"/>
      <c r="BV261" s="36"/>
    </row>
    <row r="262" spans="1:75" x14ac:dyDescent="0.25">
      <c r="A262" s="16">
        <v>260</v>
      </c>
      <c r="B262" s="16">
        <v>2</v>
      </c>
      <c r="C262" s="31" t="s">
        <v>715</v>
      </c>
      <c r="D262" s="40">
        <f>июль!D262-август!E262</f>
        <v>74.950693990338152</v>
      </c>
      <c r="E262" s="40">
        <f t="shared" si="4"/>
        <v>0</v>
      </c>
      <c r="F262" s="36"/>
      <c r="G262" s="36"/>
      <c r="H262" s="36"/>
      <c r="I262" s="27"/>
      <c r="J262" s="36"/>
      <c r="K262" s="36"/>
      <c r="L262" s="36"/>
      <c r="M262" s="36"/>
      <c r="N262" s="36"/>
      <c r="O262" s="29"/>
      <c r="P262" s="36"/>
      <c r="Q262" s="29"/>
      <c r="R262" s="36"/>
      <c r="S262" s="36"/>
      <c r="T262" s="36"/>
      <c r="U262" s="36"/>
      <c r="V262" s="36"/>
      <c r="W262" s="36"/>
      <c r="X262" s="36"/>
      <c r="Y262" s="29"/>
      <c r="Z262" s="36"/>
      <c r="AA262" s="66"/>
      <c r="AB262" s="36"/>
      <c r="AC262" s="36"/>
      <c r="AD262" s="36"/>
      <c r="AE262" s="36"/>
      <c r="AF262" s="36"/>
      <c r="AG262" s="36"/>
      <c r="AH262" s="29"/>
      <c r="AI262" s="36"/>
      <c r="AJ262" s="29"/>
      <c r="AK262" s="36"/>
      <c r="AL262" s="36"/>
      <c r="AM262" s="36"/>
      <c r="AN262" s="29"/>
      <c r="AO262" s="36"/>
      <c r="AP262" s="29"/>
      <c r="AQ262" s="36"/>
      <c r="AR262" s="29"/>
      <c r="AS262" s="36"/>
      <c r="AT262" s="36"/>
      <c r="AU262" s="36"/>
      <c r="AV262" s="29"/>
      <c r="AW262" s="36"/>
      <c r="AX262" s="36"/>
      <c r="AY262" s="36"/>
      <c r="AZ262" s="29"/>
      <c r="BA262" s="36"/>
      <c r="BB262" s="36"/>
      <c r="BC262" s="36"/>
      <c r="BD262" s="36"/>
      <c r="BE262" s="36"/>
      <c r="BF262" s="36"/>
      <c r="BG262" s="36"/>
      <c r="BH262" s="36"/>
      <c r="BI262" s="36"/>
      <c r="BJ262" s="29"/>
      <c r="BK262" s="36"/>
      <c r="BL262" s="29"/>
      <c r="BM262" s="36"/>
      <c r="BN262" s="36"/>
      <c r="BO262" s="36"/>
      <c r="BP262" s="29"/>
      <c r="BQ262" s="36"/>
      <c r="BR262" s="29"/>
      <c r="BS262" s="36"/>
      <c r="BT262" s="36"/>
      <c r="BU262" s="36"/>
      <c r="BV262" s="36"/>
    </row>
    <row r="263" spans="1:75" x14ac:dyDescent="0.25">
      <c r="A263" s="16">
        <v>261</v>
      </c>
      <c r="B263" s="16">
        <v>2</v>
      </c>
      <c r="C263" s="31" t="s">
        <v>716</v>
      </c>
      <c r="D263" s="40">
        <f>июль!D263-август!E263</f>
        <v>-248.52585552657007</v>
      </c>
      <c r="E263" s="40">
        <f t="shared" si="4"/>
        <v>0</v>
      </c>
      <c r="F263" s="36"/>
      <c r="G263" s="36"/>
      <c r="H263" s="36"/>
      <c r="I263" s="27"/>
      <c r="J263" s="36"/>
      <c r="K263" s="36"/>
      <c r="L263" s="36"/>
      <c r="M263" s="36"/>
      <c r="N263" s="36"/>
      <c r="O263" s="29"/>
      <c r="P263" s="36"/>
      <c r="Q263" s="29"/>
      <c r="R263" s="36"/>
      <c r="S263" s="36"/>
      <c r="T263" s="36"/>
      <c r="U263" s="36"/>
      <c r="V263" s="36"/>
      <c r="W263" s="36"/>
      <c r="X263" s="36"/>
      <c r="Y263" s="29"/>
      <c r="Z263" s="36"/>
      <c r="AA263" s="66"/>
      <c r="AB263" s="36"/>
      <c r="AC263" s="36"/>
      <c r="AD263" s="36"/>
      <c r="AE263" s="36"/>
      <c r="AF263" s="36"/>
      <c r="AG263" s="36"/>
      <c r="AH263" s="29"/>
      <c r="AI263" s="36"/>
      <c r="AJ263" s="29"/>
      <c r="AK263" s="36"/>
      <c r="AL263" s="36"/>
      <c r="AM263" s="36"/>
      <c r="AN263" s="29"/>
      <c r="AO263" s="36"/>
      <c r="AP263" s="29"/>
      <c r="AQ263" s="36"/>
      <c r="AR263" s="29"/>
      <c r="AS263" s="36"/>
      <c r="AT263" s="36"/>
      <c r="AU263" s="36"/>
      <c r="AV263" s="29"/>
      <c r="AW263" s="36"/>
      <c r="AX263" s="36"/>
      <c r="AY263" s="36"/>
      <c r="AZ263" s="29"/>
      <c r="BA263" s="36"/>
      <c r="BB263" s="36"/>
      <c r="BC263" s="36"/>
      <c r="BD263" s="36"/>
      <c r="BE263" s="36"/>
      <c r="BF263" s="36"/>
      <c r="BG263" s="36"/>
      <c r="BH263" s="36"/>
      <c r="BI263" s="36"/>
      <c r="BJ263" s="29"/>
      <c r="BK263" s="36"/>
      <c r="BL263" s="29"/>
      <c r="BM263" s="36"/>
      <c r="BN263" s="36"/>
      <c r="BO263" s="36"/>
      <c r="BP263" s="29"/>
      <c r="BQ263" s="36"/>
      <c r="BR263" s="29"/>
      <c r="BS263" s="36"/>
      <c r="BT263" s="36"/>
      <c r="BU263" s="36"/>
      <c r="BV263" s="36"/>
    </row>
    <row r="264" spans="1:75" x14ac:dyDescent="0.25">
      <c r="A264" s="16">
        <v>262</v>
      </c>
      <c r="B264" s="16">
        <v>2</v>
      </c>
      <c r="C264" s="31" t="s">
        <v>717</v>
      </c>
      <c r="D264" s="40">
        <f>июль!D264-август!E264</f>
        <v>-217.68025197101451</v>
      </c>
      <c r="E264" s="40">
        <f t="shared" si="4"/>
        <v>0</v>
      </c>
      <c r="F264" s="36"/>
      <c r="G264" s="36"/>
      <c r="H264" s="36"/>
      <c r="I264" s="27"/>
      <c r="J264" s="36"/>
      <c r="K264" s="36"/>
      <c r="L264" s="36"/>
      <c r="M264" s="36"/>
      <c r="N264" s="36"/>
      <c r="O264" s="29"/>
      <c r="P264" s="36"/>
      <c r="Q264" s="29"/>
      <c r="R264" s="36"/>
      <c r="S264" s="36"/>
      <c r="T264" s="36"/>
      <c r="U264" s="36"/>
      <c r="V264" s="36"/>
      <c r="W264" s="36"/>
      <c r="X264" s="36"/>
      <c r="Y264" s="29"/>
      <c r="Z264" s="36"/>
      <c r="AA264" s="66"/>
      <c r="AB264" s="36"/>
      <c r="AC264" s="36"/>
      <c r="AD264" s="36"/>
      <c r="AE264" s="36"/>
      <c r="AF264" s="36"/>
      <c r="AG264" s="36"/>
      <c r="AH264" s="29"/>
      <c r="AI264" s="36"/>
      <c r="AJ264" s="29"/>
      <c r="AK264" s="36"/>
      <c r="AL264" s="36"/>
      <c r="AM264" s="36"/>
      <c r="AN264" s="29"/>
      <c r="AO264" s="36"/>
      <c r="AP264" s="29"/>
      <c r="AQ264" s="36"/>
      <c r="AR264" s="29"/>
      <c r="AS264" s="36"/>
      <c r="AT264" s="36"/>
      <c r="AU264" s="36"/>
      <c r="AV264" s="29"/>
      <c r="AW264" s="36"/>
      <c r="AX264" s="36"/>
      <c r="AY264" s="36"/>
      <c r="AZ264" s="29"/>
      <c r="BA264" s="36"/>
      <c r="BB264" s="36"/>
      <c r="BC264" s="36"/>
      <c r="BD264" s="36"/>
      <c r="BE264" s="36"/>
      <c r="BF264" s="36"/>
      <c r="BG264" s="36"/>
      <c r="BH264" s="36"/>
      <c r="BI264" s="36"/>
      <c r="BJ264" s="29"/>
      <c r="BK264" s="36"/>
      <c r="BL264" s="29"/>
      <c r="BM264" s="36"/>
      <c r="BN264" s="36"/>
      <c r="BO264" s="36"/>
      <c r="BP264" s="29"/>
      <c r="BQ264" s="36"/>
      <c r="BR264" s="29"/>
      <c r="BS264" s="36"/>
      <c r="BT264" s="36"/>
      <c r="BU264" s="36"/>
      <c r="BV264" s="36"/>
    </row>
    <row r="265" spans="1:75" x14ac:dyDescent="0.25">
      <c r="A265" s="16">
        <v>263</v>
      </c>
      <c r="B265" s="16">
        <v>1</v>
      </c>
      <c r="C265" s="31" t="s">
        <v>718</v>
      </c>
      <c r="D265" s="40">
        <f>июль!D265-август!E265</f>
        <v>39.001326618357467</v>
      </c>
      <c r="E265" s="40">
        <f t="shared" si="4"/>
        <v>0</v>
      </c>
      <c r="F265" s="36"/>
      <c r="G265" s="36"/>
      <c r="H265" s="36"/>
      <c r="I265" s="27"/>
      <c r="J265" s="36"/>
      <c r="K265" s="36"/>
      <c r="L265" s="36"/>
      <c r="M265" s="36"/>
      <c r="N265" s="36"/>
      <c r="O265" s="29"/>
      <c r="P265" s="36"/>
      <c r="Q265" s="29"/>
      <c r="R265" s="36"/>
      <c r="S265" s="36"/>
      <c r="T265" s="36"/>
      <c r="U265" s="36"/>
      <c r="V265" s="36"/>
      <c r="W265" s="36"/>
      <c r="X265" s="36"/>
      <c r="Y265" s="29"/>
      <c r="Z265" s="36"/>
      <c r="AA265" s="66"/>
      <c r="AB265" s="36"/>
      <c r="AC265" s="36"/>
      <c r="AD265" s="36"/>
      <c r="AE265" s="36"/>
      <c r="AF265" s="36"/>
      <c r="AG265" s="36"/>
      <c r="AH265" s="29"/>
      <c r="AI265" s="36"/>
      <c r="AJ265" s="29"/>
      <c r="AK265" s="36"/>
      <c r="AL265" s="36"/>
      <c r="AM265" s="36"/>
      <c r="AN265" s="29"/>
      <c r="AO265" s="36"/>
      <c r="AP265" s="29"/>
      <c r="AQ265" s="36"/>
      <c r="AR265" s="29"/>
      <c r="AS265" s="36"/>
      <c r="AT265" s="36"/>
      <c r="AU265" s="36"/>
      <c r="AV265" s="29"/>
      <c r="AW265" s="36"/>
      <c r="AX265" s="36"/>
      <c r="AY265" s="36"/>
      <c r="AZ265" s="29"/>
      <c r="BA265" s="36"/>
      <c r="BB265" s="36"/>
      <c r="BC265" s="36"/>
      <c r="BD265" s="36"/>
      <c r="BE265" s="36"/>
      <c r="BF265" s="36"/>
      <c r="BG265" s="36"/>
      <c r="BH265" s="36"/>
      <c r="BI265" s="36"/>
      <c r="BJ265" s="29"/>
      <c r="BK265" s="36"/>
      <c r="BL265" s="29"/>
      <c r="BM265" s="36"/>
      <c r="BN265" s="36"/>
      <c r="BO265" s="36"/>
      <c r="BP265" s="29"/>
      <c r="BQ265" s="36"/>
      <c r="BR265" s="29"/>
      <c r="BS265" s="36"/>
      <c r="BT265" s="36"/>
      <c r="BU265" s="36"/>
      <c r="BV265" s="36"/>
    </row>
    <row r="266" spans="1:75" s="86" customFormat="1" x14ac:dyDescent="0.25">
      <c r="A266" s="79">
        <v>264</v>
      </c>
      <c r="B266" s="79">
        <v>3</v>
      </c>
      <c r="C266" s="80" t="s">
        <v>719</v>
      </c>
      <c r="D266" s="81">
        <f>июль!D266-август!E266</f>
        <v>-209.46455192270525</v>
      </c>
      <c r="E266" s="81">
        <f t="shared" si="4"/>
        <v>32.082000000000001</v>
      </c>
      <c r="F266" s="82"/>
      <c r="G266" s="82"/>
      <c r="H266" s="82"/>
      <c r="I266" s="83"/>
      <c r="J266" s="82"/>
      <c r="K266" s="82"/>
      <c r="L266" s="82"/>
      <c r="M266" s="82"/>
      <c r="N266" s="82"/>
      <c r="O266" s="84"/>
      <c r="P266" s="82"/>
      <c r="Q266" s="84"/>
      <c r="R266" s="82"/>
      <c r="S266" s="82"/>
      <c r="T266" s="82"/>
      <c r="U266" s="82"/>
      <c r="V266" s="82"/>
      <c r="W266" s="82"/>
      <c r="X266" s="82"/>
      <c r="Y266" s="84"/>
      <c r="Z266" s="82"/>
      <c r="AA266" s="85"/>
      <c r="AB266" s="82"/>
      <c r="AC266" s="82"/>
      <c r="AD266" s="82"/>
      <c r="AE266" s="82"/>
      <c r="AF266" s="82"/>
      <c r="AG266" s="82"/>
      <c r="AH266" s="84"/>
      <c r="AI266" s="82"/>
      <c r="AJ266" s="84"/>
      <c r="AK266" s="82"/>
      <c r="AL266" s="82"/>
      <c r="AM266" s="82"/>
      <c r="AN266" s="84"/>
      <c r="AO266" s="82"/>
      <c r="AP266" s="84"/>
      <c r="AQ266" s="82"/>
      <c r="AR266" s="84"/>
      <c r="AS266" s="82"/>
      <c r="AT266" s="82"/>
      <c r="AU266" s="82"/>
      <c r="AV266" s="84"/>
      <c r="AW266" s="82"/>
      <c r="AX266" s="82"/>
      <c r="AY266" s="82"/>
      <c r="AZ266" s="84"/>
      <c r="BA266" s="82"/>
      <c r="BB266" s="82"/>
      <c r="BC266" s="82"/>
      <c r="BD266" s="82"/>
      <c r="BE266" s="82"/>
      <c r="BF266" s="82"/>
      <c r="BG266" s="82"/>
      <c r="BH266" s="82"/>
      <c r="BI266" s="82"/>
      <c r="BJ266" s="84"/>
      <c r="BK266" s="82"/>
      <c r="BL266" s="84">
        <v>10</v>
      </c>
      <c r="BM266" s="82">
        <v>8.8239999999999998</v>
      </c>
      <c r="BN266" s="82"/>
      <c r="BO266" s="82"/>
      <c r="BP266" s="84"/>
      <c r="BQ266" s="82"/>
      <c r="BR266" s="84"/>
      <c r="BS266" s="82"/>
      <c r="BT266" s="82"/>
      <c r="BU266" s="82"/>
      <c r="BV266" s="82">
        <v>23.257999999999999</v>
      </c>
      <c r="BW266" s="86" t="s">
        <v>1180</v>
      </c>
    </row>
    <row r="267" spans="1:75" x14ac:dyDescent="0.25">
      <c r="A267" s="16">
        <v>265</v>
      </c>
      <c r="B267" s="16">
        <v>1</v>
      </c>
      <c r="C267" s="31" t="s">
        <v>720</v>
      </c>
      <c r="D267" s="40">
        <f>июль!D267-август!E267</f>
        <v>1601.8589796328504</v>
      </c>
      <c r="E267" s="40">
        <f t="shared" si="4"/>
        <v>0</v>
      </c>
      <c r="F267" s="36"/>
      <c r="G267" s="36"/>
      <c r="H267" s="36"/>
      <c r="I267" s="27"/>
      <c r="J267" s="36"/>
      <c r="K267" s="36"/>
      <c r="L267" s="36"/>
      <c r="M267" s="36"/>
      <c r="N267" s="36"/>
      <c r="O267" s="29"/>
      <c r="P267" s="36"/>
      <c r="Q267" s="29"/>
      <c r="R267" s="36"/>
      <c r="S267" s="36"/>
      <c r="T267" s="36"/>
      <c r="U267" s="36"/>
      <c r="V267" s="36"/>
      <c r="W267" s="36"/>
      <c r="X267" s="36"/>
      <c r="Y267" s="29"/>
      <c r="Z267" s="36"/>
      <c r="AA267" s="66"/>
      <c r="AB267" s="36"/>
      <c r="AC267" s="36"/>
      <c r="AD267" s="36"/>
      <c r="AE267" s="36"/>
      <c r="AF267" s="36"/>
      <c r="AG267" s="36"/>
      <c r="AH267" s="29"/>
      <c r="AI267" s="36"/>
      <c r="AJ267" s="29"/>
      <c r="AK267" s="36"/>
      <c r="AL267" s="36"/>
      <c r="AM267" s="36"/>
      <c r="AN267" s="29"/>
      <c r="AO267" s="36"/>
      <c r="AP267" s="29"/>
      <c r="AQ267" s="36"/>
      <c r="AR267" s="29"/>
      <c r="AS267" s="36"/>
      <c r="AT267" s="36"/>
      <c r="AU267" s="36"/>
      <c r="AV267" s="29"/>
      <c r="AW267" s="36"/>
      <c r="AX267" s="36"/>
      <c r="AY267" s="36"/>
      <c r="AZ267" s="29"/>
      <c r="BA267" s="36"/>
      <c r="BB267" s="36"/>
      <c r="BC267" s="36"/>
      <c r="BD267" s="36"/>
      <c r="BE267" s="36"/>
      <c r="BF267" s="36"/>
      <c r="BG267" s="36"/>
      <c r="BH267" s="36"/>
      <c r="BI267" s="36"/>
      <c r="BJ267" s="29"/>
      <c r="BK267" s="36"/>
      <c r="BL267" s="29"/>
      <c r="BM267" s="36"/>
      <c r="BN267" s="36"/>
      <c r="BO267" s="36"/>
      <c r="BP267" s="29"/>
      <c r="BQ267" s="36"/>
      <c r="BR267" s="29"/>
      <c r="BS267" s="36"/>
      <c r="BT267" s="36"/>
      <c r="BU267" s="36"/>
      <c r="BV267" s="36"/>
    </row>
    <row r="268" spans="1:75" s="86" customFormat="1" x14ac:dyDescent="0.25">
      <c r="A268" s="79">
        <v>266</v>
      </c>
      <c r="B268" s="79">
        <v>3</v>
      </c>
      <c r="C268" s="80" t="s">
        <v>721</v>
      </c>
      <c r="D268" s="81">
        <f>июль!D268-август!E268</f>
        <v>407.70493849275363</v>
      </c>
      <c r="E268" s="81">
        <f t="shared" si="4"/>
        <v>9.0510000000000002</v>
      </c>
      <c r="F268" s="82"/>
      <c r="G268" s="82"/>
      <c r="H268" s="82"/>
      <c r="I268" s="83"/>
      <c r="J268" s="82"/>
      <c r="K268" s="82"/>
      <c r="L268" s="82"/>
      <c r="M268" s="82"/>
      <c r="N268" s="82"/>
      <c r="O268" s="84"/>
      <c r="P268" s="82"/>
      <c r="Q268" s="84"/>
      <c r="R268" s="82"/>
      <c r="S268" s="82"/>
      <c r="T268" s="82"/>
      <c r="U268" s="82"/>
      <c r="V268" s="82"/>
      <c r="W268" s="82"/>
      <c r="X268" s="82"/>
      <c r="Y268" s="84"/>
      <c r="Z268" s="82"/>
      <c r="AA268" s="85"/>
      <c r="AB268" s="82"/>
      <c r="AC268" s="82"/>
      <c r="AD268" s="82"/>
      <c r="AE268" s="82"/>
      <c r="AF268" s="82"/>
      <c r="AG268" s="82"/>
      <c r="AH268" s="84"/>
      <c r="AI268" s="82"/>
      <c r="AJ268" s="84"/>
      <c r="AK268" s="82"/>
      <c r="AL268" s="82"/>
      <c r="AM268" s="82"/>
      <c r="AN268" s="84"/>
      <c r="AO268" s="82"/>
      <c r="AP268" s="84"/>
      <c r="AQ268" s="82"/>
      <c r="AR268" s="84"/>
      <c r="AS268" s="82"/>
      <c r="AT268" s="82"/>
      <c r="AU268" s="82"/>
      <c r="AV268" s="84"/>
      <c r="AW268" s="82"/>
      <c r="AX268" s="82"/>
      <c r="AY268" s="82"/>
      <c r="AZ268" s="84"/>
      <c r="BA268" s="82"/>
      <c r="BB268" s="82"/>
      <c r="BC268" s="82"/>
      <c r="BD268" s="82"/>
      <c r="BE268" s="82"/>
      <c r="BF268" s="82"/>
      <c r="BG268" s="82"/>
      <c r="BH268" s="82"/>
      <c r="BI268" s="82"/>
      <c r="BJ268" s="84"/>
      <c r="BK268" s="82"/>
      <c r="BL268" s="84">
        <v>6</v>
      </c>
      <c r="BM268" s="82">
        <v>9.0510000000000002</v>
      </c>
      <c r="BN268" s="82"/>
      <c r="BO268" s="82"/>
      <c r="BP268" s="84"/>
      <c r="BQ268" s="82"/>
      <c r="BR268" s="84"/>
      <c r="BS268" s="82"/>
      <c r="BT268" s="82"/>
      <c r="BU268" s="82"/>
      <c r="BV268" s="82"/>
    </row>
    <row r="269" spans="1:75" s="86" customFormat="1" x14ac:dyDescent="0.25">
      <c r="A269" s="79">
        <v>267</v>
      </c>
      <c r="B269" s="79">
        <v>3</v>
      </c>
      <c r="C269" s="80" t="s">
        <v>722</v>
      </c>
      <c r="D269" s="81">
        <f>июль!D269-август!E269</f>
        <v>379.59647657004854</v>
      </c>
      <c r="E269" s="81">
        <f t="shared" si="4"/>
        <v>12.417999999999999</v>
      </c>
      <c r="F269" s="82"/>
      <c r="G269" s="82"/>
      <c r="H269" s="82"/>
      <c r="I269" s="83"/>
      <c r="J269" s="82"/>
      <c r="K269" s="82"/>
      <c r="L269" s="82"/>
      <c r="M269" s="82"/>
      <c r="N269" s="82"/>
      <c r="O269" s="84"/>
      <c r="P269" s="82"/>
      <c r="Q269" s="84"/>
      <c r="R269" s="82"/>
      <c r="S269" s="82"/>
      <c r="T269" s="82"/>
      <c r="U269" s="82"/>
      <c r="V269" s="82"/>
      <c r="W269" s="82"/>
      <c r="X269" s="82"/>
      <c r="Y269" s="84"/>
      <c r="Z269" s="82"/>
      <c r="AA269" s="85"/>
      <c r="AB269" s="82"/>
      <c r="AC269" s="82"/>
      <c r="AD269" s="82"/>
      <c r="AE269" s="82"/>
      <c r="AF269" s="82"/>
      <c r="AG269" s="82"/>
      <c r="AH269" s="84"/>
      <c r="AI269" s="82"/>
      <c r="AJ269" s="84"/>
      <c r="AK269" s="82"/>
      <c r="AL269" s="82"/>
      <c r="AM269" s="82"/>
      <c r="AN269" s="84"/>
      <c r="AO269" s="82"/>
      <c r="AP269" s="84"/>
      <c r="AQ269" s="82"/>
      <c r="AR269" s="84"/>
      <c r="AS269" s="82"/>
      <c r="AT269" s="82"/>
      <c r="AU269" s="82"/>
      <c r="AV269" s="84"/>
      <c r="AW269" s="82"/>
      <c r="AX269" s="82"/>
      <c r="AY269" s="82"/>
      <c r="AZ269" s="84"/>
      <c r="BA269" s="82"/>
      <c r="BB269" s="82"/>
      <c r="BC269" s="82"/>
      <c r="BD269" s="82"/>
      <c r="BE269" s="82"/>
      <c r="BF269" s="82"/>
      <c r="BG269" s="82"/>
      <c r="BH269" s="82"/>
      <c r="BI269" s="82"/>
      <c r="BJ269" s="84"/>
      <c r="BK269" s="82"/>
      <c r="BL269" s="84">
        <v>15</v>
      </c>
      <c r="BM269" s="82">
        <v>12.417999999999999</v>
      </c>
      <c r="BN269" s="82"/>
      <c r="BO269" s="82"/>
      <c r="BP269" s="84"/>
      <c r="BQ269" s="82"/>
      <c r="BR269" s="84"/>
      <c r="BS269" s="82"/>
      <c r="BT269" s="82"/>
      <c r="BU269" s="82"/>
      <c r="BV269" s="82"/>
    </row>
    <row r="270" spans="1:75" s="86" customFormat="1" x14ac:dyDescent="0.25">
      <c r="A270" s="79">
        <v>268</v>
      </c>
      <c r="B270" s="79">
        <v>3</v>
      </c>
      <c r="C270" s="80" t="s">
        <v>723</v>
      </c>
      <c r="D270" s="81">
        <f>июль!D270-август!E270</f>
        <v>47.59664329468599</v>
      </c>
      <c r="E270" s="81">
        <f t="shared" si="4"/>
        <v>9.8670000000000009</v>
      </c>
      <c r="F270" s="82"/>
      <c r="G270" s="82"/>
      <c r="H270" s="82"/>
      <c r="I270" s="83"/>
      <c r="J270" s="82"/>
      <c r="K270" s="82"/>
      <c r="L270" s="82"/>
      <c r="M270" s="82"/>
      <c r="N270" s="82"/>
      <c r="O270" s="84"/>
      <c r="P270" s="82"/>
      <c r="Q270" s="84"/>
      <c r="R270" s="82"/>
      <c r="S270" s="82"/>
      <c r="T270" s="82"/>
      <c r="U270" s="82"/>
      <c r="V270" s="82"/>
      <c r="W270" s="82"/>
      <c r="X270" s="82"/>
      <c r="Y270" s="84"/>
      <c r="Z270" s="82"/>
      <c r="AA270" s="85"/>
      <c r="AB270" s="82"/>
      <c r="AC270" s="82"/>
      <c r="AD270" s="82"/>
      <c r="AE270" s="82"/>
      <c r="AF270" s="82"/>
      <c r="AG270" s="82"/>
      <c r="AH270" s="84"/>
      <c r="AI270" s="82"/>
      <c r="AJ270" s="84"/>
      <c r="AK270" s="82"/>
      <c r="AL270" s="82"/>
      <c r="AM270" s="82"/>
      <c r="AN270" s="84"/>
      <c r="AO270" s="82"/>
      <c r="AP270" s="84"/>
      <c r="AQ270" s="82"/>
      <c r="AR270" s="84"/>
      <c r="AS270" s="82"/>
      <c r="AT270" s="82"/>
      <c r="AU270" s="82"/>
      <c r="AV270" s="84"/>
      <c r="AW270" s="82"/>
      <c r="AX270" s="82"/>
      <c r="AY270" s="82"/>
      <c r="AZ270" s="84"/>
      <c r="BA270" s="82"/>
      <c r="BB270" s="82"/>
      <c r="BC270" s="82"/>
      <c r="BD270" s="82"/>
      <c r="BE270" s="82"/>
      <c r="BF270" s="82"/>
      <c r="BG270" s="82"/>
      <c r="BH270" s="82"/>
      <c r="BI270" s="82"/>
      <c r="BJ270" s="84"/>
      <c r="BK270" s="82"/>
      <c r="BL270" s="84">
        <v>6</v>
      </c>
      <c r="BM270" s="82">
        <v>9.8670000000000009</v>
      </c>
      <c r="BN270" s="82"/>
      <c r="BO270" s="82"/>
      <c r="BP270" s="84"/>
      <c r="BQ270" s="82"/>
      <c r="BR270" s="84"/>
      <c r="BS270" s="82"/>
      <c r="BT270" s="82"/>
      <c r="BU270" s="82"/>
      <c r="BV270" s="82"/>
    </row>
    <row r="271" spans="1:75" s="86" customFormat="1" x14ac:dyDescent="0.25">
      <c r="A271" s="79">
        <v>269</v>
      </c>
      <c r="B271" s="79">
        <v>3</v>
      </c>
      <c r="C271" s="80" t="s">
        <v>724</v>
      </c>
      <c r="D271" s="81">
        <f>июль!D271-август!E271</f>
        <v>-146.47228330434788</v>
      </c>
      <c r="E271" s="81">
        <f t="shared" si="4"/>
        <v>10.127000000000001</v>
      </c>
      <c r="F271" s="82"/>
      <c r="G271" s="82"/>
      <c r="H271" s="82"/>
      <c r="I271" s="83"/>
      <c r="J271" s="82"/>
      <c r="K271" s="82"/>
      <c r="L271" s="82"/>
      <c r="M271" s="82"/>
      <c r="N271" s="82"/>
      <c r="O271" s="84"/>
      <c r="P271" s="82"/>
      <c r="Q271" s="84"/>
      <c r="R271" s="82"/>
      <c r="S271" s="82"/>
      <c r="T271" s="82"/>
      <c r="U271" s="82"/>
      <c r="V271" s="82"/>
      <c r="W271" s="82"/>
      <c r="X271" s="82"/>
      <c r="Y271" s="84"/>
      <c r="Z271" s="82"/>
      <c r="AA271" s="85"/>
      <c r="AB271" s="82"/>
      <c r="AC271" s="82"/>
      <c r="AD271" s="82"/>
      <c r="AE271" s="82"/>
      <c r="AF271" s="82"/>
      <c r="AG271" s="82"/>
      <c r="AH271" s="84"/>
      <c r="AI271" s="82"/>
      <c r="AJ271" s="84"/>
      <c r="AK271" s="82"/>
      <c r="AL271" s="82"/>
      <c r="AM271" s="82"/>
      <c r="AN271" s="84"/>
      <c r="AO271" s="82"/>
      <c r="AP271" s="84"/>
      <c r="AQ271" s="82"/>
      <c r="AR271" s="84"/>
      <c r="AS271" s="82"/>
      <c r="AT271" s="82"/>
      <c r="AU271" s="82"/>
      <c r="AV271" s="84"/>
      <c r="AW271" s="82"/>
      <c r="AX271" s="82"/>
      <c r="AY271" s="82"/>
      <c r="AZ271" s="84"/>
      <c r="BA271" s="82"/>
      <c r="BB271" s="82"/>
      <c r="BC271" s="82"/>
      <c r="BD271" s="82"/>
      <c r="BE271" s="82"/>
      <c r="BF271" s="82"/>
      <c r="BG271" s="82"/>
      <c r="BH271" s="82"/>
      <c r="BI271" s="82"/>
      <c r="BJ271" s="84"/>
      <c r="BK271" s="82"/>
      <c r="BL271" s="84">
        <v>8</v>
      </c>
      <c r="BM271" s="82">
        <v>10.127000000000001</v>
      </c>
      <c r="BN271" s="82"/>
      <c r="BO271" s="82"/>
      <c r="BP271" s="84"/>
      <c r="BQ271" s="82"/>
      <c r="BR271" s="84"/>
      <c r="BS271" s="82"/>
      <c r="BT271" s="82"/>
      <c r="BU271" s="82"/>
      <c r="BV271" s="82"/>
    </row>
    <row r="272" spans="1:75" s="86" customFormat="1" x14ac:dyDescent="0.25">
      <c r="A272" s="79">
        <v>270</v>
      </c>
      <c r="B272" s="79">
        <v>3</v>
      </c>
      <c r="C272" s="80" t="s">
        <v>725</v>
      </c>
      <c r="D272" s="81">
        <f>июль!D272-август!E272</f>
        <v>-98.970458260869577</v>
      </c>
      <c r="E272" s="81">
        <f t="shared" si="4"/>
        <v>12.179</v>
      </c>
      <c r="F272" s="82"/>
      <c r="G272" s="82"/>
      <c r="H272" s="82"/>
      <c r="I272" s="83"/>
      <c r="J272" s="82"/>
      <c r="K272" s="82"/>
      <c r="L272" s="82"/>
      <c r="M272" s="82"/>
      <c r="N272" s="82"/>
      <c r="O272" s="84"/>
      <c r="P272" s="82"/>
      <c r="Q272" s="84"/>
      <c r="R272" s="82"/>
      <c r="S272" s="82"/>
      <c r="T272" s="82"/>
      <c r="U272" s="82"/>
      <c r="V272" s="82"/>
      <c r="W272" s="82"/>
      <c r="X272" s="82"/>
      <c r="Y272" s="84"/>
      <c r="Z272" s="82"/>
      <c r="AA272" s="85"/>
      <c r="AB272" s="82"/>
      <c r="AC272" s="82"/>
      <c r="AD272" s="82"/>
      <c r="AE272" s="82"/>
      <c r="AF272" s="82"/>
      <c r="AG272" s="82"/>
      <c r="AH272" s="84">
        <v>2</v>
      </c>
      <c r="AI272" s="82">
        <v>2.052</v>
      </c>
      <c r="AJ272" s="84"/>
      <c r="AK272" s="82"/>
      <c r="AL272" s="82"/>
      <c r="AM272" s="82"/>
      <c r="AN272" s="84"/>
      <c r="AO272" s="82"/>
      <c r="AP272" s="84"/>
      <c r="AQ272" s="82"/>
      <c r="AR272" s="84"/>
      <c r="AS272" s="82"/>
      <c r="AT272" s="82"/>
      <c r="AU272" s="82"/>
      <c r="AV272" s="84"/>
      <c r="AW272" s="82"/>
      <c r="AX272" s="82"/>
      <c r="AY272" s="82"/>
      <c r="AZ272" s="84"/>
      <c r="BA272" s="82"/>
      <c r="BB272" s="82"/>
      <c r="BC272" s="82"/>
      <c r="BD272" s="82"/>
      <c r="BE272" s="82"/>
      <c r="BF272" s="82"/>
      <c r="BG272" s="82"/>
      <c r="BH272" s="82"/>
      <c r="BI272" s="82"/>
      <c r="BJ272" s="84"/>
      <c r="BK272" s="82"/>
      <c r="BL272" s="84">
        <v>8</v>
      </c>
      <c r="BM272" s="82">
        <v>10.127000000000001</v>
      </c>
      <c r="BN272" s="82"/>
      <c r="BO272" s="82"/>
      <c r="BP272" s="84"/>
      <c r="BQ272" s="82"/>
      <c r="BR272" s="84"/>
      <c r="BS272" s="82"/>
      <c r="BT272" s="82"/>
      <c r="BU272" s="82"/>
      <c r="BV272" s="82"/>
    </row>
    <row r="273" spans="1:75" s="86" customFormat="1" x14ac:dyDescent="0.25">
      <c r="A273" s="79">
        <v>271</v>
      </c>
      <c r="B273" s="79">
        <v>3</v>
      </c>
      <c r="C273" s="80" t="s">
        <v>726</v>
      </c>
      <c r="D273" s="81">
        <f>июль!D273-август!E273</f>
        <v>504.69493360386474</v>
      </c>
      <c r="E273" s="81">
        <f t="shared" si="4"/>
        <v>9.2569999999999997</v>
      </c>
      <c r="F273" s="82"/>
      <c r="G273" s="82"/>
      <c r="H273" s="82"/>
      <c r="I273" s="83"/>
      <c r="J273" s="82"/>
      <c r="K273" s="82"/>
      <c r="L273" s="82"/>
      <c r="M273" s="82"/>
      <c r="N273" s="82"/>
      <c r="O273" s="84"/>
      <c r="P273" s="82"/>
      <c r="Q273" s="84"/>
      <c r="R273" s="82"/>
      <c r="S273" s="82"/>
      <c r="T273" s="82"/>
      <c r="U273" s="82"/>
      <c r="V273" s="82"/>
      <c r="W273" s="82"/>
      <c r="X273" s="82"/>
      <c r="Y273" s="84"/>
      <c r="Z273" s="82"/>
      <c r="AA273" s="85"/>
      <c r="AB273" s="82"/>
      <c r="AC273" s="82"/>
      <c r="AD273" s="82"/>
      <c r="AE273" s="82"/>
      <c r="AF273" s="82"/>
      <c r="AG273" s="82"/>
      <c r="AH273" s="84"/>
      <c r="AI273" s="82"/>
      <c r="AJ273" s="84"/>
      <c r="AK273" s="82"/>
      <c r="AL273" s="82"/>
      <c r="AM273" s="82"/>
      <c r="AN273" s="84"/>
      <c r="AO273" s="82"/>
      <c r="AP273" s="84"/>
      <c r="AQ273" s="82"/>
      <c r="AR273" s="84"/>
      <c r="AS273" s="82"/>
      <c r="AT273" s="82"/>
      <c r="AU273" s="82"/>
      <c r="AV273" s="84"/>
      <c r="AW273" s="82"/>
      <c r="AX273" s="82"/>
      <c r="AY273" s="82"/>
      <c r="AZ273" s="84"/>
      <c r="BA273" s="82"/>
      <c r="BB273" s="82"/>
      <c r="BC273" s="82"/>
      <c r="BD273" s="82"/>
      <c r="BE273" s="82"/>
      <c r="BF273" s="82"/>
      <c r="BG273" s="82"/>
      <c r="BH273" s="82"/>
      <c r="BI273" s="82"/>
      <c r="BJ273" s="84"/>
      <c r="BK273" s="82"/>
      <c r="BL273" s="84">
        <v>10</v>
      </c>
      <c r="BM273" s="82">
        <v>8.8239999999999998</v>
      </c>
      <c r="BN273" s="82"/>
      <c r="BO273" s="82"/>
      <c r="BP273" s="84"/>
      <c r="BQ273" s="82"/>
      <c r="BR273" s="84"/>
      <c r="BS273" s="82"/>
      <c r="BT273" s="82"/>
      <c r="BU273" s="82"/>
      <c r="BV273" s="82">
        <v>0.433</v>
      </c>
      <c r="BW273" s="86" t="s">
        <v>1192</v>
      </c>
    </row>
    <row r="274" spans="1:75" s="86" customFormat="1" x14ac:dyDescent="0.25">
      <c r="A274" s="79">
        <v>272</v>
      </c>
      <c r="B274" s="79">
        <v>3</v>
      </c>
      <c r="C274" s="80" t="s">
        <v>727</v>
      </c>
      <c r="D274" s="81">
        <f>июль!D274-август!E274</f>
        <v>328.8788299806763</v>
      </c>
      <c r="E274" s="81">
        <f t="shared" si="4"/>
        <v>10</v>
      </c>
      <c r="F274" s="82"/>
      <c r="G274" s="82"/>
      <c r="H274" s="82"/>
      <c r="I274" s="83"/>
      <c r="J274" s="82"/>
      <c r="K274" s="82"/>
      <c r="L274" s="82"/>
      <c r="M274" s="82"/>
      <c r="N274" s="82"/>
      <c r="O274" s="84"/>
      <c r="P274" s="82"/>
      <c r="Q274" s="84"/>
      <c r="R274" s="82"/>
      <c r="S274" s="82"/>
      <c r="T274" s="82"/>
      <c r="U274" s="82"/>
      <c r="V274" s="82"/>
      <c r="W274" s="82"/>
      <c r="X274" s="82"/>
      <c r="Y274" s="84"/>
      <c r="Z274" s="82"/>
      <c r="AA274" s="85"/>
      <c r="AB274" s="82"/>
      <c r="AC274" s="82"/>
      <c r="AD274" s="82"/>
      <c r="AE274" s="82"/>
      <c r="AF274" s="82"/>
      <c r="AG274" s="82"/>
      <c r="AH274" s="84"/>
      <c r="AI274" s="82"/>
      <c r="AJ274" s="84"/>
      <c r="AK274" s="82"/>
      <c r="AL274" s="82"/>
      <c r="AM274" s="82"/>
      <c r="AN274" s="84"/>
      <c r="AO274" s="82"/>
      <c r="AP274" s="84"/>
      <c r="AQ274" s="82"/>
      <c r="AR274" s="84"/>
      <c r="AS274" s="82"/>
      <c r="AT274" s="82"/>
      <c r="AU274" s="82"/>
      <c r="AV274" s="84"/>
      <c r="AW274" s="82"/>
      <c r="AX274" s="82"/>
      <c r="AY274" s="82"/>
      <c r="AZ274" s="84"/>
      <c r="BA274" s="82"/>
      <c r="BB274" s="82"/>
      <c r="BC274" s="82"/>
      <c r="BD274" s="82"/>
      <c r="BE274" s="82"/>
      <c r="BF274" s="82"/>
      <c r="BG274" s="82"/>
      <c r="BH274" s="82"/>
      <c r="BI274" s="82"/>
      <c r="BJ274" s="84"/>
      <c r="BK274" s="82"/>
      <c r="BL274" s="84">
        <v>10</v>
      </c>
      <c r="BM274" s="82">
        <v>10</v>
      </c>
      <c r="BN274" s="82"/>
      <c r="BO274" s="82"/>
      <c r="BP274" s="84"/>
      <c r="BQ274" s="82"/>
      <c r="BR274" s="84"/>
      <c r="BS274" s="82"/>
      <c r="BT274" s="82"/>
      <c r="BU274" s="82"/>
      <c r="BV274" s="82"/>
    </row>
    <row r="275" spans="1:75" s="86" customFormat="1" x14ac:dyDescent="0.25">
      <c r="A275" s="79">
        <v>273</v>
      </c>
      <c r="B275" s="79">
        <v>3</v>
      </c>
      <c r="C275" s="80" t="s">
        <v>728</v>
      </c>
      <c r="D275" s="81">
        <f>июль!D275-август!E275</f>
        <v>127.27398903381642</v>
      </c>
      <c r="E275" s="81">
        <f t="shared" si="4"/>
        <v>8.8239999999999998</v>
      </c>
      <c r="F275" s="82"/>
      <c r="G275" s="82"/>
      <c r="H275" s="82"/>
      <c r="I275" s="83"/>
      <c r="J275" s="82"/>
      <c r="K275" s="82"/>
      <c r="L275" s="82"/>
      <c r="M275" s="82"/>
      <c r="N275" s="82"/>
      <c r="O275" s="84"/>
      <c r="P275" s="82"/>
      <c r="Q275" s="84"/>
      <c r="R275" s="82"/>
      <c r="S275" s="82"/>
      <c r="T275" s="82"/>
      <c r="U275" s="82"/>
      <c r="V275" s="82"/>
      <c r="W275" s="82"/>
      <c r="X275" s="82"/>
      <c r="Y275" s="84"/>
      <c r="Z275" s="82"/>
      <c r="AA275" s="85"/>
      <c r="AB275" s="82"/>
      <c r="AC275" s="82"/>
      <c r="AD275" s="82"/>
      <c r="AE275" s="82"/>
      <c r="AF275" s="82"/>
      <c r="AG275" s="82"/>
      <c r="AH275" s="84"/>
      <c r="AI275" s="82"/>
      <c r="AJ275" s="84"/>
      <c r="AK275" s="82"/>
      <c r="AL275" s="82"/>
      <c r="AM275" s="82"/>
      <c r="AN275" s="84"/>
      <c r="AO275" s="82"/>
      <c r="AP275" s="84"/>
      <c r="AQ275" s="82"/>
      <c r="AR275" s="84"/>
      <c r="AS275" s="82"/>
      <c r="AT275" s="82"/>
      <c r="AU275" s="82"/>
      <c r="AV275" s="84"/>
      <c r="AW275" s="82"/>
      <c r="AX275" s="82"/>
      <c r="AY275" s="82"/>
      <c r="AZ275" s="84"/>
      <c r="BA275" s="82"/>
      <c r="BB275" s="82"/>
      <c r="BC275" s="82"/>
      <c r="BD275" s="82"/>
      <c r="BE275" s="82"/>
      <c r="BF275" s="82"/>
      <c r="BG275" s="82"/>
      <c r="BH275" s="82"/>
      <c r="BI275" s="82"/>
      <c r="BJ275" s="84"/>
      <c r="BK275" s="82"/>
      <c r="BL275" s="84">
        <v>10</v>
      </c>
      <c r="BM275" s="82">
        <v>8.8239999999999998</v>
      </c>
      <c r="BN275" s="82"/>
      <c r="BO275" s="82"/>
      <c r="BP275" s="84"/>
      <c r="BQ275" s="82"/>
      <c r="BR275" s="84"/>
      <c r="BS275" s="82"/>
      <c r="BT275" s="82"/>
      <c r="BU275" s="82"/>
      <c r="BV275" s="82"/>
    </row>
    <row r="276" spans="1:75" s="86" customFormat="1" x14ac:dyDescent="0.25">
      <c r="A276" s="79">
        <v>274</v>
      </c>
      <c r="B276" s="79">
        <v>3</v>
      </c>
      <c r="C276" s="80" t="s">
        <v>729</v>
      </c>
      <c r="D276" s="81">
        <f>июль!D276-август!E276</f>
        <v>158.83013845410625</v>
      </c>
      <c r="E276" s="81">
        <f t="shared" si="4"/>
        <v>8.8239999999999998</v>
      </c>
      <c r="F276" s="82"/>
      <c r="G276" s="82"/>
      <c r="H276" s="82"/>
      <c r="I276" s="83"/>
      <c r="J276" s="82"/>
      <c r="K276" s="82"/>
      <c r="L276" s="82"/>
      <c r="M276" s="82"/>
      <c r="N276" s="82"/>
      <c r="O276" s="84"/>
      <c r="P276" s="82"/>
      <c r="Q276" s="84"/>
      <c r="R276" s="82"/>
      <c r="S276" s="82"/>
      <c r="T276" s="82"/>
      <c r="U276" s="82"/>
      <c r="V276" s="82"/>
      <c r="W276" s="82"/>
      <c r="X276" s="82"/>
      <c r="Y276" s="84"/>
      <c r="Z276" s="82"/>
      <c r="AA276" s="85"/>
      <c r="AB276" s="82"/>
      <c r="AC276" s="82"/>
      <c r="AD276" s="82"/>
      <c r="AE276" s="82"/>
      <c r="AF276" s="82"/>
      <c r="AG276" s="82"/>
      <c r="AH276" s="84"/>
      <c r="AI276" s="82"/>
      <c r="AJ276" s="84"/>
      <c r="AK276" s="82"/>
      <c r="AL276" s="82"/>
      <c r="AM276" s="82"/>
      <c r="AN276" s="84"/>
      <c r="AO276" s="82"/>
      <c r="AP276" s="84"/>
      <c r="AQ276" s="82"/>
      <c r="AR276" s="84"/>
      <c r="AS276" s="82"/>
      <c r="AT276" s="82"/>
      <c r="AU276" s="82"/>
      <c r="AV276" s="84"/>
      <c r="AW276" s="82"/>
      <c r="AX276" s="82"/>
      <c r="AY276" s="82"/>
      <c r="AZ276" s="84"/>
      <c r="BA276" s="82"/>
      <c r="BB276" s="82"/>
      <c r="BC276" s="82"/>
      <c r="BD276" s="82"/>
      <c r="BE276" s="82"/>
      <c r="BF276" s="82"/>
      <c r="BG276" s="82"/>
      <c r="BH276" s="82"/>
      <c r="BI276" s="82"/>
      <c r="BJ276" s="84"/>
      <c r="BK276" s="82"/>
      <c r="BL276" s="84">
        <v>10</v>
      </c>
      <c r="BM276" s="82">
        <v>8.8239999999999998</v>
      </c>
      <c r="BN276" s="82"/>
      <c r="BO276" s="82"/>
      <c r="BP276" s="84"/>
      <c r="BQ276" s="82"/>
      <c r="BR276" s="84"/>
      <c r="BS276" s="82"/>
      <c r="BT276" s="82"/>
      <c r="BU276" s="82"/>
      <c r="BV276" s="82"/>
    </row>
    <row r="277" spans="1:75" s="86" customFormat="1" x14ac:dyDescent="0.25">
      <c r="A277" s="79">
        <v>275</v>
      </c>
      <c r="B277" s="79">
        <v>3</v>
      </c>
      <c r="C277" s="80" t="s">
        <v>730</v>
      </c>
      <c r="D277" s="81">
        <f>июль!D277-август!E277</f>
        <v>167.55042765217391</v>
      </c>
      <c r="E277" s="81">
        <f t="shared" si="4"/>
        <v>8.8239999999999998</v>
      </c>
      <c r="F277" s="82"/>
      <c r="G277" s="82"/>
      <c r="H277" s="82"/>
      <c r="I277" s="83"/>
      <c r="J277" s="82"/>
      <c r="K277" s="82"/>
      <c r="L277" s="82"/>
      <c r="M277" s="82"/>
      <c r="N277" s="82"/>
      <c r="O277" s="84"/>
      <c r="P277" s="82"/>
      <c r="Q277" s="84"/>
      <c r="R277" s="82"/>
      <c r="S277" s="82"/>
      <c r="T277" s="82"/>
      <c r="U277" s="82"/>
      <c r="V277" s="82"/>
      <c r="W277" s="82"/>
      <c r="X277" s="82"/>
      <c r="Y277" s="84"/>
      <c r="Z277" s="82"/>
      <c r="AA277" s="85"/>
      <c r="AB277" s="82"/>
      <c r="AC277" s="82"/>
      <c r="AD277" s="82"/>
      <c r="AE277" s="82"/>
      <c r="AF277" s="82"/>
      <c r="AG277" s="82"/>
      <c r="AH277" s="84"/>
      <c r="AI277" s="82"/>
      <c r="AJ277" s="84"/>
      <c r="AK277" s="82"/>
      <c r="AL277" s="82"/>
      <c r="AM277" s="82"/>
      <c r="AN277" s="84"/>
      <c r="AO277" s="82"/>
      <c r="AP277" s="84"/>
      <c r="AQ277" s="82"/>
      <c r="AR277" s="84"/>
      <c r="AS277" s="82"/>
      <c r="AT277" s="82"/>
      <c r="AU277" s="82"/>
      <c r="AV277" s="84"/>
      <c r="AW277" s="82"/>
      <c r="AX277" s="82"/>
      <c r="AY277" s="82"/>
      <c r="AZ277" s="84"/>
      <c r="BA277" s="82"/>
      <c r="BB277" s="82"/>
      <c r="BC277" s="82"/>
      <c r="BD277" s="82"/>
      <c r="BE277" s="82"/>
      <c r="BF277" s="82"/>
      <c r="BG277" s="82"/>
      <c r="BH277" s="82"/>
      <c r="BI277" s="82"/>
      <c r="BJ277" s="84"/>
      <c r="BK277" s="82"/>
      <c r="BL277" s="84">
        <v>10</v>
      </c>
      <c r="BM277" s="82">
        <v>8.8239999999999998</v>
      </c>
      <c r="BN277" s="82"/>
      <c r="BO277" s="82"/>
      <c r="BP277" s="84"/>
      <c r="BQ277" s="82"/>
      <c r="BR277" s="84"/>
      <c r="BS277" s="82"/>
      <c r="BT277" s="82"/>
      <c r="BU277" s="82"/>
      <c r="BV277" s="82"/>
    </row>
    <row r="278" spans="1:75" s="86" customFormat="1" x14ac:dyDescent="0.25">
      <c r="A278" s="79">
        <v>276</v>
      </c>
      <c r="B278" s="79">
        <v>3</v>
      </c>
      <c r="C278" s="80" t="s">
        <v>731</v>
      </c>
      <c r="D278" s="81">
        <f>июль!D278-август!E278</f>
        <v>58.415619565217426</v>
      </c>
      <c r="E278" s="81">
        <f t="shared" si="4"/>
        <v>7.3659999999999997</v>
      </c>
      <c r="F278" s="82"/>
      <c r="G278" s="82"/>
      <c r="H278" s="82"/>
      <c r="I278" s="83"/>
      <c r="J278" s="82"/>
      <c r="K278" s="82"/>
      <c r="L278" s="82"/>
      <c r="M278" s="82"/>
      <c r="N278" s="82"/>
      <c r="O278" s="84"/>
      <c r="P278" s="82"/>
      <c r="Q278" s="84"/>
      <c r="R278" s="82"/>
      <c r="S278" s="82"/>
      <c r="T278" s="82"/>
      <c r="U278" s="82"/>
      <c r="V278" s="82"/>
      <c r="W278" s="82"/>
      <c r="X278" s="82"/>
      <c r="Y278" s="84"/>
      <c r="Z278" s="82"/>
      <c r="AA278" s="85"/>
      <c r="AB278" s="82"/>
      <c r="AC278" s="82"/>
      <c r="AD278" s="82"/>
      <c r="AE278" s="82"/>
      <c r="AF278" s="82"/>
      <c r="AG278" s="82"/>
      <c r="AH278" s="84"/>
      <c r="AI278" s="82"/>
      <c r="AJ278" s="84"/>
      <c r="AK278" s="82"/>
      <c r="AL278" s="82"/>
      <c r="AM278" s="82"/>
      <c r="AN278" s="84"/>
      <c r="AO278" s="82"/>
      <c r="AP278" s="84"/>
      <c r="AQ278" s="82"/>
      <c r="AR278" s="84"/>
      <c r="AS278" s="82"/>
      <c r="AT278" s="82"/>
      <c r="AU278" s="82"/>
      <c r="AV278" s="84"/>
      <c r="AW278" s="82"/>
      <c r="AX278" s="82"/>
      <c r="AY278" s="82"/>
      <c r="AZ278" s="84"/>
      <c r="BA278" s="82"/>
      <c r="BB278" s="82"/>
      <c r="BC278" s="82"/>
      <c r="BD278" s="82"/>
      <c r="BE278" s="82"/>
      <c r="BF278" s="82"/>
      <c r="BG278" s="82"/>
      <c r="BH278" s="82"/>
      <c r="BI278" s="82"/>
      <c r="BJ278" s="84"/>
      <c r="BK278" s="82"/>
      <c r="BL278" s="84"/>
      <c r="BM278" s="82"/>
      <c r="BN278" s="82">
        <v>0.03</v>
      </c>
      <c r="BO278" s="82">
        <v>6.5279999999999996</v>
      </c>
      <c r="BP278" s="84"/>
      <c r="BQ278" s="82"/>
      <c r="BR278" s="84"/>
      <c r="BS278" s="82"/>
      <c r="BT278" s="82"/>
      <c r="BU278" s="82"/>
      <c r="BV278" s="82">
        <v>0.83799999999999997</v>
      </c>
      <c r="BW278" s="86" t="s">
        <v>1192</v>
      </c>
    </row>
    <row r="279" spans="1:75" s="86" customFormat="1" x14ac:dyDescent="0.25">
      <c r="A279" s="79">
        <v>277</v>
      </c>
      <c r="B279" s="79">
        <v>3</v>
      </c>
      <c r="C279" s="80" t="s">
        <v>732</v>
      </c>
      <c r="D279" s="81">
        <f>июль!D279-август!E279</f>
        <v>539.77287883091788</v>
      </c>
      <c r="E279" s="81">
        <f t="shared" si="4"/>
        <v>13.975</v>
      </c>
      <c r="F279" s="82"/>
      <c r="G279" s="82"/>
      <c r="H279" s="82"/>
      <c r="I279" s="83"/>
      <c r="J279" s="82"/>
      <c r="K279" s="82"/>
      <c r="L279" s="82"/>
      <c r="M279" s="82"/>
      <c r="N279" s="82"/>
      <c r="O279" s="84"/>
      <c r="P279" s="82"/>
      <c r="Q279" s="84"/>
      <c r="R279" s="82"/>
      <c r="S279" s="82"/>
      <c r="T279" s="82"/>
      <c r="U279" s="82"/>
      <c r="V279" s="82"/>
      <c r="W279" s="82"/>
      <c r="X279" s="82"/>
      <c r="Y279" s="84"/>
      <c r="Z279" s="82"/>
      <c r="AA279" s="85"/>
      <c r="AB279" s="82"/>
      <c r="AC279" s="82"/>
      <c r="AD279" s="82"/>
      <c r="AE279" s="82"/>
      <c r="AF279" s="82"/>
      <c r="AG279" s="82"/>
      <c r="AH279" s="84"/>
      <c r="AI279" s="82"/>
      <c r="AJ279" s="84"/>
      <c r="AK279" s="82"/>
      <c r="AL279" s="82"/>
      <c r="AM279" s="82"/>
      <c r="AN279" s="84"/>
      <c r="AO279" s="82"/>
      <c r="AP279" s="84"/>
      <c r="AQ279" s="82"/>
      <c r="AR279" s="84"/>
      <c r="AS279" s="82"/>
      <c r="AT279" s="82"/>
      <c r="AU279" s="82"/>
      <c r="AV279" s="84"/>
      <c r="AW279" s="82"/>
      <c r="AX279" s="82"/>
      <c r="AY279" s="82"/>
      <c r="AZ279" s="84"/>
      <c r="BA279" s="82"/>
      <c r="BB279" s="82"/>
      <c r="BC279" s="82"/>
      <c r="BD279" s="82"/>
      <c r="BE279" s="82"/>
      <c r="BF279" s="82"/>
      <c r="BG279" s="82"/>
      <c r="BH279" s="82"/>
      <c r="BI279" s="82"/>
      <c r="BJ279" s="84"/>
      <c r="BK279" s="82"/>
      <c r="BL279" s="84"/>
      <c r="BM279" s="82"/>
      <c r="BN279" s="82">
        <v>0.03</v>
      </c>
      <c r="BO279" s="82">
        <v>6.6879999999999997</v>
      </c>
      <c r="BP279" s="84">
        <v>6</v>
      </c>
      <c r="BQ279" s="82">
        <v>7.2869999999999999</v>
      </c>
      <c r="BR279" s="84"/>
      <c r="BS279" s="82"/>
      <c r="BT279" s="82"/>
      <c r="BU279" s="82"/>
      <c r="BV279" s="82"/>
    </row>
    <row r="280" spans="1:75" x14ac:dyDescent="0.25">
      <c r="A280" s="16">
        <v>278</v>
      </c>
      <c r="B280" s="16">
        <v>3</v>
      </c>
      <c r="C280" s="31" t="s">
        <v>733</v>
      </c>
      <c r="D280" s="40">
        <f>июль!D280-август!E280</f>
        <v>376.75838377777802</v>
      </c>
      <c r="E280" s="40">
        <f t="shared" si="4"/>
        <v>0</v>
      </c>
      <c r="F280" s="36"/>
      <c r="G280" s="36"/>
      <c r="H280" s="36"/>
      <c r="I280" s="27"/>
      <c r="J280" s="36"/>
      <c r="K280" s="36"/>
      <c r="L280" s="36"/>
      <c r="M280" s="36"/>
      <c r="N280" s="36"/>
      <c r="O280" s="29"/>
      <c r="P280" s="36"/>
      <c r="Q280" s="29"/>
      <c r="R280" s="36"/>
      <c r="S280" s="36"/>
      <c r="T280" s="36"/>
      <c r="U280" s="36"/>
      <c r="V280" s="36"/>
      <c r="W280" s="36"/>
      <c r="X280" s="36"/>
      <c r="Y280" s="29"/>
      <c r="Z280" s="36"/>
      <c r="AA280" s="66"/>
      <c r="AB280" s="36"/>
      <c r="AC280" s="36"/>
      <c r="AD280" s="36"/>
      <c r="AE280" s="36"/>
      <c r="AF280" s="36"/>
      <c r="AG280" s="36"/>
      <c r="AH280" s="29"/>
      <c r="AI280" s="36"/>
      <c r="AJ280" s="29"/>
      <c r="AK280" s="36"/>
      <c r="AL280" s="36"/>
      <c r="AM280" s="36"/>
      <c r="AN280" s="29"/>
      <c r="AO280" s="36"/>
      <c r="AP280" s="29"/>
      <c r="AQ280" s="36"/>
      <c r="AR280" s="29"/>
      <c r="AS280" s="36"/>
      <c r="AT280" s="36"/>
      <c r="AU280" s="36"/>
      <c r="AV280" s="29"/>
      <c r="AW280" s="36"/>
      <c r="AX280" s="36"/>
      <c r="AY280" s="36"/>
      <c r="AZ280" s="29"/>
      <c r="BA280" s="36"/>
      <c r="BB280" s="36"/>
      <c r="BC280" s="36"/>
      <c r="BD280" s="36"/>
      <c r="BE280" s="36"/>
      <c r="BF280" s="36"/>
      <c r="BG280" s="36"/>
      <c r="BH280" s="36"/>
      <c r="BI280" s="36"/>
      <c r="BJ280" s="29"/>
      <c r="BK280" s="36"/>
      <c r="BL280" s="29"/>
      <c r="BM280" s="36"/>
      <c r="BN280" s="36"/>
      <c r="BO280" s="36"/>
      <c r="BP280" s="29"/>
      <c r="BQ280" s="36"/>
      <c r="BR280" s="29"/>
      <c r="BS280" s="36"/>
      <c r="BT280" s="36"/>
      <c r="BU280" s="36"/>
      <c r="BV280" s="36"/>
    </row>
    <row r="281" spans="1:75" x14ac:dyDescent="0.25">
      <c r="A281" s="16">
        <v>279</v>
      </c>
      <c r="B281" s="16">
        <v>1</v>
      </c>
      <c r="C281" s="31" t="s">
        <v>734</v>
      </c>
      <c r="D281" s="40">
        <f>июль!D281-август!E281</f>
        <v>2228.1543512463768</v>
      </c>
      <c r="E281" s="40">
        <f t="shared" si="4"/>
        <v>0</v>
      </c>
      <c r="F281" s="36"/>
      <c r="G281" s="36"/>
      <c r="H281" s="36"/>
      <c r="I281" s="27"/>
      <c r="J281" s="36"/>
      <c r="K281" s="36"/>
      <c r="L281" s="36"/>
      <c r="M281" s="36"/>
      <c r="N281" s="36"/>
      <c r="O281" s="29"/>
      <c r="P281" s="36"/>
      <c r="Q281" s="29"/>
      <c r="R281" s="36"/>
      <c r="S281" s="36"/>
      <c r="T281" s="36"/>
      <c r="U281" s="36"/>
      <c r="V281" s="36"/>
      <c r="W281" s="36"/>
      <c r="X281" s="36"/>
      <c r="Y281" s="29"/>
      <c r="Z281" s="36"/>
      <c r="AA281" s="66"/>
      <c r="AB281" s="36"/>
      <c r="AC281" s="36"/>
      <c r="AD281" s="36"/>
      <c r="AE281" s="36"/>
      <c r="AF281" s="36"/>
      <c r="AG281" s="36"/>
      <c r="AH281" s="29"/>
      <c r="AI281" s="36"/>
      <c r="AJ281" s="29"/>
      <c r="AK281" s="36"/>
      <c r="AL281" s="36"/>
      <c r="AM281" s="36"/>
      <c r="AN281" s="29"/>
      <c r="AO281" s="36"/>
      <c r="AP281" s="29"/>
      <c r="AQ281" s="36"/>
      <c r="AR281" s="29"/>
      <c r="AS281" s="36"/>
      <c r="AT281" s="36"/>
      <c r="AU281" s="36"/>
      <c r="AV281" s="29"/>
      <c r="AW281" s="36"/>
      <c r="AX281" s="36"/>
      <c r="AY281" s="36"/>
      <c r="AZ281" s="29"/>
      <c r="BA281" s="36"/>
      <c r="BB281" s="36"/>
      <c r="BC281" s="36"/>
      <c r="BD281" s="36"/>
      <c r="BE281" s="36"/>
      <c r="BF281" s="36"/>
      <c r="BG281" s="36"/>
      <c r="BH281" s="36"/>
      <c r="BI281" s="36"/>
      <c r="BJ281" s="29"/>
      <c r="BK281" s="36"/>
      <c r="BL281" s="29"/>
      <c r="BM281" s="36"/>
      <c r="BN281" s="36"/>
      <c r="BO281" s="36"/>
      <c r="BP281" s="29"/>
      <c r="BQ281" s="36"/>
      <c r="BR281" s="29"/>
      <c r="BS281" s="36"/>
      <c r="BT281" s="36"/>
      <c r="BU281" s="36"/>
      <c r="BV281" s="36"/>
    </row>
    <row r="282" spans="1:75" s="86" customFormat="1" x14ac:dyDescent="0.25">
      <c r="A282" s="79">
        <v>280</v>
      </c>
      <c r="B282" s="79">
        <v>3</v>
      </c>
      <c r="C282" s="80" t="s">
        <v>735</v>
      </c>
      <c r="D282" s="81">
        <f>июль!D282-август!E282</f>
        <v>-263.67502945893727</v>
      </c>
      <c r="E282" s="81">
        <f t="shared" si="4"/>
        <v>2.2440000000000002</v>
      </c>
      <c r="F282" s="82"/>
      <c r="G282" s="82"/>
      <c r="H282" s="82"/>
      <c r="I282" s="83"/>
      <c r="J282" s="82"/>
      <c r="K282" s="82"/>
      <c r="L282" s="82"/>
      <c r="M282" s="82"/>
      <c r="N282" s="82"/>
      <c r="O282" s="84"/>
      <c r="P282" s="82"/>
      <c r="Q282" s="84"/>
      <c r="R282" s="82"/>
      <c r="S282" s="82"/>
      <c r="T282" s="82"/>
      <c r="U282" s="82"/>
      <c r="V282" s="82"/>
      <c r="W282" s="82"/>
      <c r="X282" s="82"/>
      <c r="Y282" s="84"/>
      <c r="Z282" s="82"/>
      <c r="AA282" s="85"/>
      <c r="AB282" s="82"/>
      <c r="AC282" s="82"/>
      <c r="AD282" s="82"/>
      <c r="AE282" s="82"/>
      <c r="AF282" s="82"/>
      <c r="AG282" s="82"/>
      <c r="AH282" s="84"/>
      <c r="AI282" s="82"/>
      <c r="AJ282" s="84"/>
      <c r="AK282" s="82"/>
      <c r="AL282" s="82"/>
      <c r="AM282" s="82"/>
      <c r="AN282" s="84"/>
      <c r="AO282" s="82"/>
      <c r="AP282" s="84"/>
      <c r="AQ282" s="82"/>
      <c r="AR282" s="84"/>
      <c r="AS282" s="82"/>
      <c r="AT282" s="82"/>
      <c r="AU282" s="82"/>
      <c r="AV282" s="84"/>
      <c r="AW282" s="82"/>
      <c r="AX282" s="82">
        <v>2E-3</v>
      </c>
      <c r="AY282" s="82">
        <v>2.2440000000000002</v>
      </c>
      <c r="AZ282" s="84"/>
      <c r="BA282" s="82"/>
      <c r="BB282" s="82"/>
      <c r="BC282" s="82"/>
      <c r="BD282" s="82"/>
      <c r="BE282" s="82"/>
      <c r="BF282" s="82"/>
      <c r="BG282" s="82"/>
      <c r="BH282" s="82"/>
      <c r="BI282" s="82"/>
      <c r="BJ282" s="84"/>
      <c r="BK282" s="82"/>
      <c r="BL282" s="84"/>
      <c r="BM282" s="82"/>
      <c r="BN282" s="82"/>
      <c r="BO282" s="82"/>
      <c r="BP282" s="84"/>
      <c r="BQ282" s="82"/>
      <c r="BR282" s="84"/>
      <c r="BS282" s="82"/>
      <c r="BT282" s="82"/>
      <c r="BU282" s="82"/>
      <c r="BV282" s="82"/>
    </row>
    <row r="283" spans="1:75" x14ac:dyDescent="0.25">
      <c r="A283" s="16">
        <v>281</v>
      </c>
      <c r="B283" s="16">
        <v>3</v>
      </c>
      <c r="C283" s="31" t="s">
        <v>929</v>
      </c>
      <c r="D283" s="40">
        <f>июль!D283-август!E283</f>
        <v>71.430290579710146</v>
      </c>
      <c r="E283" s="40">
        <f t="shared" si="4"/>
        <v>0</v>
      </c>
      <c r="F283" s="36"/>
      <c r="G283" s="36"/>
      <c r="H283" s="36"/>
      <c r="I283" s="27"/>
      <c r="J283" s="36"/>
      <c r="K283" s="36"/>
      <c r="L283" s="36"/>
      <c r="M283" s="36"/>
      <c r="N283" s="36"/>
      <c r="O283" s="29"/>
      <c r="P283" s="36"/>
      <c r="Q283" s="29"/>
      <c r="R283" s="36"/>
      <c r="S283" s="36"/>
      <c r="T283" s="36"/>
      <c r="U283" s="36"/>
      <c r="V283" s="36"/>
      <c r="W283" s="36"/>
      <c r="X283" s="36"/>
      <c r="Y283" s="29"/>
      <c r="Z283" s="36"/>
      <c r="AA283" s="66"/>
      <c r="AB283" s="36"/>
      <c r="AC283" s="36"/>
      <c r="AD283" s="36"/>
      <c r="AE283" s="36"/>
      <c r="AF283" s="36"/>
      <c r="AG283" s="36"/>
      <c r="AH283" s="29"/>
      <c r="AI283" s="36"/>
      <c r="AJ283" s="29"/>
      <c r="AK283" s="36"/>
      <c r="AL283" s="36"/>
      <c r="AM283" s="36"/>
      <c r="AN283" s="29"/>
      <c r="AO283" s="36"/>
      <c r="AP283" s="29"/>
      <c r="AQ283" s="36"/>
      <c r="AR283" s="29"/>
      <c r="AS283" s="36"/>
      <c r="AT283" s="36"/>
      <c r="AU283" s="36"/>
      <c r="AV283" s="29"/>
      <c r="AW283" s="36"/>
      <c r="AX283" s="36"/>
      <c r="AY283" s="36"/>
      <c r="AZ283" s="29"/>
      <c r="BA283" s="36"/>
      <c r="BB283" s="36"/>
      <c r="BC283" s="36"/>
      <c r="BD283" s="36"/>
      <c r="BE283" s="36"/>
      <c r="BF283" s="36"/>
      <c r="BG283" s="36"/>
      <c r="BH283" s="36"/>
      <c r="BI283" s="36"/>
      <c r="BJ283" s="29"/>
      <c r="BK283" s="36"/>
      <c r="BL283" s="29"/>
      <c r="BM283" s="36"/>
      <c r="BN283" s="36"/>
      <c r="BO283" s="36"/>
      <c r="BP283" s="29"/>
      <c r="BQ283" s="36"/>
      <c r="BR283" s="29"/>
      <c r="BS283" s="36"/>
      <c r="BT283" s="36"/>
      <c r="BU283" s="36"/>
      <c r="BV283" s="36"/>
    </row>
    <row r="284" spans="1:75" x14ac:dyDescent="0.25">
      <c r="A284" s="16">
        <v>282</v>
      </c>
      <c r="B284" s="16">
        <v>3</v>
      </c>
      <c r="C284" s="31" t="s">
        <v>736</v>
      </c>
      <c r="D284" s="40">
        <f>июль!D284-август!E284</f>
        <v>692.46398732367106</v>
      </c>
      <c r="E284" s="40">
        <f t="shared" si="4"/>
        <v>0</v>
      </c>
      <c r="F284" s="36"/>
      <c r="G284" s="36"/>
      <c r="H284" s="36"/>
      <c r="I284" s="27"/>
      <c r="J284" s="36"/>
      <c r="K284" s="36"/>
      <c r="L284" s="36"/>
      <c r="M284" s="36"/>
      <c r="N284" s="36"/>
      <c r="O284" s="29"/>
      <c r="P284" s="36"/>
      <c r="Q284" s="29"/>
      <c r="R284" s="36"/>
      <c r="S284" s="36"/>
      <c r="T284" s="36"/>
      <c r="U284" s="36"/>
      <c r="V284" s="36"/>
      <c r="W284" s="36"/>
      <c r="X284" s="36"/>
      <c r="Y284" s="29"/>
      <c r="Z284" s="36"/>
      <c r="AA284" s="66"/>
      <c r="AB284" s="36"/>
      <c r="AC284" s="36"/>
      <c r="AD284" s="36"/>
      <c r="AE284" s="36"/>
      <c r="AF284" s="36"/>
      <c r="AG284" s="36"/>
      <c r="AH284" s="29"/>
      <c r="AI284" s="36"/>
      <c r="AJ284" s="29"/>
      <c r="AK284" s="36"/>
      <c r="AL284" s="36"/>
      <c r="AM284" s="36"/>
      <c r="AN284" s="29"/>
      <c r="AO284" s="36"/>
      <c r="AP284" s="29"/>
      <c r="AQ284" s="36"/>
      <c r="AR284" s="29"/>
      <c r="AS284" s="36"/>
      <c r="AT284" s="36"/>
      <c r="AU284" s="36"/>
      <c r="AV284" s="29"/>
      <c r="AW284" s="36"/>
      <c r="AX284" s="36"/>
      <c r="AY284" s="36"/>
      <c r="AZ284" s="29"/>
      <c r="BA284" s="36"/>
      <c r="BB284" s="36"/>
      <c r="BC284" s="36"/>
      <c r="BD284" s="36"/>
      <c r="BE284" s="36"/>
      <c r="BF284" s="36"/>
      <c r="BG284" s="36"/>
      <c r="BH284" s="36"/>
      <c r="BI284" s="36"/>
      <c r="BJ284" s="29"/>
      <c r="BK284" s="36"/>
      <c r="BL284" s="29"/>
      <c r="BM284" s="36"/>
      <c r="BN284" s="36"/>
      <c r="BO284" s="36"/>
      <c r="BP284" s="29"/>
      <c r="BQ284" s="36"/>
      <c r="BR284" s="29"/>
      <c r="BS284" s="36"/>
      <c r="BT284" s="36"/>
      <c r="BU284" s="36"/>
      <c r="BV284" s="36"/>
    </row>
    <row r="285" spans="1:75" x14ac:dyDescent="0.25">
      <c r="A285" s="16">
        <v>283</v>
      </c>
      <c r="B285" s="16">
        <v>3</v>
      </c>
      <c r="C285" s="31" t="s">
        <v>1061</v>
      </c>
      <c r="D285" s="40">
        <f>июль!D285-август!E285</f>
        <v>435.92901311111103</v>
      </c>
      <c r="E285" s="40">
        <f t="shared" si="4"/>
        <v>0</v>
      </c>
      <c r="F285" s="36"/>
      <c r="G285" s="36"/>
      <c r="H285" s="36"/>
      <c r="I285" s="27"/>
      <c r="J285" s="36"/>
      <c r="K285" s="36"/>
      <c r="L285" s="36"/>
      <c r="M285" s="36"/>
      <c r="N285" s="36"/>
      <c r="O285" s="29"/>
      <c r="P285" s="36"/>
      <c r="Q285" s="29"/>
      <c r="R285" s="36"/>
      <c r="S285" s="36"/>
      <c r="T285" s="36"/>
      <c r="U285" s="36"/>
      <c r="V285" s="36"/>
      <c r="W285" s="36"/>
      <c r="X285" s="36"/>
      <c r="Y285" s="29"/>
      <c r="Z285" s="36"/>
      <c r="AA285" s="66"/>
      <c r="AB285" s="36"/>
      <c r="AC285" s="36"/>
      <c r="AD285" s="36"/>
      <c r="AE285" s="36"/>
      <c r="AF285" s="36"/>
      <c r="AG285" s="36"/>
      <c r="AH285" s="29"/>
      <c r="AI285" s="36"/>
      <c r="AJ285" s="29"/>
      <c r="AK285" s="36"/>
      <c r="AL285" s="36"/>
      <c r="AM285" s="36"/>
      <c r="AN285" s="29"/>
      <c r="AO285" s="36"/>
      <c r="AP285" s="29"/>
      <c r="AQ285" s="36"/>
      <c r="AR285" s="29"/>
      <c r="AS285" s="36"/>
      <c r="AT285" s="36"/>
      <c r="AU285" s="36"/>
      <c r="AV285" s="29"/>
      <c r="AW285" s="36"/>
      <c r="AX285" s="36"/>
      <c r="AY285" s="36"/>
      <c r="AZ285" s="29"/>
      <c r="BA285" s="36"/>
      <c r="BB285" s="36"/>
      <c r="BC285" s="36"/>
      <c r="BD285" s="36"/>
      <c r="BE285" s="36"/>
      <c r="BF285" s="36"/>
      <c r="BG285" s="36"/>
      <c r="BH285" s="36"/>
      <c r="BI285" s="36"/>
      <c r="BJ285" s="29"/>
      <c r="BK285" s="36"/>
      <c r="BL285" s="29"/>
      <c r="BM285" s="36"/>
      <c r="BN285" s="36"/>
      <c r="BO285" s="36"/>
      <c r="BP285" s="29"/>
      <c r="BQ285" s="36"/>
      <c r="BR285" s="29"/>
      <c r="BS285" s="36"/>
      <c r="BT285" s="36"/>
      <c r="BU285" s="36"/>
      <c r="BV285" s="36"/>
    </row>
    <row r="286" spans="1:75" x14ac:dyDescent="0.25">
      <c r="A286" s="16">
        <v>284</v>
      </c>
      <c r="B286" s="16">
        <v>3</v>
      </c>
      <c r="C286" s="31" t="s">
        <v>738</v>
      </c>
      <c r="D286" s="40">
        <f>июль!D286-август!E286</f>
        <v>128.58155552657004</v>
      </c>
      <c r="E286" s="40">
        <f t="shared" si="4"/>
        <v>0</v>
      </c>
      <c r="F286" s="36"/>
      <c r="G286" s="36"/>
      <c r="H286" s="36"/>
      <c r="I286" s="27"/>
      <c r="J286" s="36"/>
      <c r="K286" s="36"/>
      <c r="L286" s="36"/>
      <c r="M286" s="36"/>
      <c r="N286" s="36"/>
      <c r="O286" s="29"/>
      <c r="P286" s="36"/>
      <c r="Q286" s="29"/>
      <c r="R286" s="36"/>
      <c r="S286" s="36"/>
      <c r="T286" s="36"/>
      <c r="U286" s="36"/>
      <c r="V286" s="36"/>
      <c r="W286" s="36"/>
      <c r="X286" s="36"/>
      <c r="Y286" s="29"/>
      <c r="Z286" s="36"/>
      <c r="AA286" s="66"/>
      <c r="AB286" s="36"/>
      <c r="AC286" s="36"/>
      <c r="AD286" s="36"/>
      <c r="AE286" s="36"/>
      <c r="AF286" s="36"/>
      <c r="AG286" s="36"/>
      <c r="AH286" s="29"/>
      <c r="AI286" s="36"/>
      <c r="AJ286" s="29"/>
      <c r="AK286" s="36"/>
      <c r="AL286" s="36"/>
      <c r="AM286" s="36"/>
      <c r="AN286" s="29"/>
      <c r="AO286" s="36"/>
      <c r="AP286" s="29"/>
      <c r="AQ286" s="36"/>
      <c r="AR286" s="29"/>
      <c r="AS286" s="36"/>
      <c r="AT286" s="36"/>
      <c r="AU286" s="36"/>
      <c r="AV286" s="29"/>
      <c r="AW286" s="36"/>
      <c r="AX286" s="36"/>
      <c r="AY286" s="36"/>
      <c r="AZ286" s="29"/>
      <c r="BA286" s="36"/>
      <c r="BB286" s="36"/>
      <c r="BC286" s="36"/>
      <c r="BD286" s="36"/>
      <c r="BE286" s="36"/>
      <c r="BF286" s="36"/>
      <c r="BG286" s="36"/>
      <c r="BH286" s="36"/>
      <c r="BI286" s="36"/>
      <c r="BJ286" s="29"/>
      <c r="BK286" s="36"/>
      <c r="BL286" s="29"/>
      <c r="BM286" s="36"/>
      <c r="BN286" s="36"/>
      <c r="BO286" s="36"/>
      <c r="BP286" s="29"/>
      <c r="BQ286" s="36"/>
      <c r="BR286" s="29"/>
      <c r="BS286" s="36"/>
      <c r="BT286" s="36"/>
      <c r="BU286" s="36"/>
      <c r="BV286" s="36"/>
    </row>
    <row r="287" spans="1:75" x14ac:dyDescent="0.25">
      <c r="A287" s="16">
        <v>285</v>
      </c>
      <c r="B287" s="16">
        <v>3</v>
      </c>
      <c r="C287" s="31" t="s">
        <v>739</v>
      </c>
      <c r="D287" s="40">
        <f>июль!D287-август!E287</f>
        <v>-247.37959480193246</v>
      </c>
      <c r="E287" s="40">
        <f t="shared" si="4"/>
        <v>0</v>
      </c>
      <c r="F287" s="36"/>
      <c r="G287" s="36"/>
      <c r="H287" s="36"/>
      <c r="I287" s="27"/>
      <c r="J287" s="36"/>
      <c r="K287" s="36"/>
      <c r="L287" s="36"/>
      <c r="M287" s="36"/>
      <c r="N287" s="36"/>
      <c r="O287" s="29"/>
      <c r="P287" s="36"/>
      <c r="Q287" s="29"/>
      <c r="R287" s="36"/>
      <c r="S287" s="36"/>
      <c r="T287" s="36"/>
      <c r="U287" s="36"/>
      <c r="V287" s="36"/>
      <c r="W287" s="36"/>
      <c r="X287" s="36"/>
      <c r="Y287" s="29"/>
      <c r="Z287" s="36"/>
      <c r="AA287" s="66"/>
      <c r="AB287" s="36"/>
      <c r="AC287" s="36"/>
      <c r="AD287" s="36"/>
      <c r="AE287" s="36"/>
      <c r="AF287" s="36"/>
      <c r="AG287" s="36"/>
      <c r="AH287" s="29"/>
      <c r="AI287" s="36"/>
      <c r="AJ287" s="29"/>
      <c r="AK287" s="36"/>
      <c r="AL287" s="36"/>
      <c r="AM287" s="36"/>
      <c r="AN287" s="29"/>
      <c r="AO287" s="36"/>
      <c r="AP287" s="29"/>
      <c r="AQ287" s="36"/>
      <c r="AR287" s="29"/>
      <c r="AS287" s="36"/>
      <c r="AT287" s="36"/>
      <c r="AU287" s="36"/>
      <c r="AV287" s="29"/>
      <c r="AW287" s="36"/>
      <c r="AX287" s="36"/>
      <c r="AY287" s="36"/>
      <c r="AZ287" s="29"/>
      <c r="BA287" s="36"/>
      <c r="BB287" s="36"/>
      <c r="BC287" s="36"/>
      <c r="BD287" s="36"/>
      <c r="BE287" s="36"/>
      <c r="BF287" s="36"/>
      <c r="BG287" s="36"/>
      <c r="BH287" s="36"/>
      <c r="BI287" s="36"/>
      <c r="BJ287" s="29"/>
      <c r="BK287" s="36"/>
      <c r="BL287" s="29"/>
      <c r="BM287" s="36"/>
      <c r="BN287" s="36"/>
      <c r="BO287" s="36"/>
      <c r="BP287" s="29"/>
      <c r="BQ287" s="36"/>
      <c r="BR287" s="29"/>
      <c r="BS287" s="36"/>
      <c r="BT287" s="36"/>
      <c r="BU287" s="36"/>
      <c r="BV287" s="36"/>
    </row>
    <row r="288" spans="1:75" s="86" customFormat="1" x14ac:dyDescent="0.25">
      <c r="A288" s="79">
        <v>286</v>
      </c>
      <c r="B288" s="79">
        <v>3</v>
      </c>
      <c r="C288" s="80" t="s">
        <v>740</v>
      </c>
      <c r="D288" s="81">
        <f>июль!D288-август!E288</f>
        <v>-51.726502560386479</v>
      </c>
      <c r="E288" s="81">
        <f t="shared" si="4"/>
        <v>7.0350000000000001</v>
      </c>
      <c r="F288" s="82"/>
      <c r="G288" s="82"/>
      <c r="H288" s="82"/>
      <c r="I288" s="83"/>
      <c r="J288" s="82"/>
      <c r="K288" s="82"/>
      <c r="L288" s="82"/>
      <c r="M288" s="82"/>
      <c r="N288" s="82"/>
      <c r="O288" s="84"/>
      <c r="P288" s="82"/>
      <c r="Q288" s="84"/>
      <c r="R288" s="82"/>
      <c r="S288" s="82"/>
      <c r="T288" s="82"/>
      <c r="U288" s="82"/>
      <c r="V288" s="82"/>
      <c r="W288" s="82"/>
      <c r="X288" s="82"/>
      <c r="Y288" s="84"/>
      <c r="Z288" s="82"/>
      <c r="AA288" s="85"/>
      <c r="AB288" s="82"/>
      <c r="AC288" s="82"/>
      <c r="AD288" s="82"/>
      <c r="AE288" s="82"/>
      <c r="AF288" s="82"/>
      <c r="AG288" s="82"/>
      <c r="AH288" s="84"/>
      <c r="AI288" s="82"/>
      <c r="AJ288" s="84"/>
      <c r="AK288" s="82"/>
      <c r="AL288" s="82"/>
      <c r="AM288" s="82"/>
      <c r="AN288" s="84"/>
      <c r="AO288" s="82"/>
      <c r="AP288" s="84"/>
      <c r="AQ288" s="82"/>
      <c r="AR288" s="84"/>
      <c r="AS288" s="82"/>
      <c r="AT288" s="82"/>
      <c r="AU288" s="82"/>
      <c r="AV288" s="84"/>
      <c r="AW288" s="82"/>
      <c r="AX288" s="82"/>
      <c r="AY288" s="82"/>
      <c r="AZ288" s="84"/>
      <c r="BA288" s="82"/>
      <c r="BB288" s="82"/>
      <c r="BC288" s="82"/>
      <c r="BD288" s="82"/>
      <c r="BE288" s="82"/>
      <c r="BF288" s="82"/>
      <c r="BG288" s="82"/>
      <c r="BH288" s="82"/>
      <c r="BI288" s="82"/>
      <c r="BJ288" s="84"/>
      <c r="BK288" s="82"/>
      <c r="BL288" s="84"/>
      <c r="BM288" s="82"/>
      <c r="BN288" s="82"/>
      <c r="BO288" s="82"/>
      <c r="BP288" s="84"/>
      <c r="BQ288" s="82"/>
      <c r="BR288" s="84"/>
      <c r="BS288" s="82"/>
      <c r="BT288" s="82"/>
      <c r="BU288" s="82"/>
      <c r="BV288" s="82">
        <v>7.0350000000000001</v>
      </c>
      <c r="BW288" s="86" t="s">
        <v>1194</v>
      </c>
    </row>
    <row r="289" spans="1:75" x14ac:dyDescent="0.25">
      <c r="A289" s="16">
        <v>287</v>
      </c>
      <c r="B289" s="16">
        <v>2</v>
      </c>
      <c r="C289" s="31" t="s">
        <v>741</v>
      </c>
      <c r="D289" s="40">
        <f>июль!D289-август!E289</f>
        <v>-175.54081410628021</v>
      </c>
      <c r="E289" s="40">
        <f t="shared" si="4"/>
        <v>0</v>
      </c>
      <c r="F289" s="36"/>
      <c r="G289" s="36"/>
      <c r="H289" s="36"/>
      <c r="I289" s="27"/>
      <c r="J289" s="36"/>
      <c r="K289" s="36"/>
      <c r="L289" s="36"/>
      <c r="M289" s="36"/>
      <c r="N289" s="36"/>
      <c r="O289" s="29"/>
      <c r="P289" s="36"/>
      <c r="Q289" s="29"/>
      <c r="R289" s="36"/>
      <c r="S289" s="36"/>
      <c r="T289" s="36"/>
      <c r="U289" s="36"/>
      <c r="V289" s="36"/>
      <c r="W289" s="36"/>
      <c r="X289" s="36"/>
      <c r="Y289" s="29"/>
      <c r="Z289" s="36"/>
      <c r="AA289" s="66"/>
      <c r="AB289" s="36"/>
      <c r="AC289" s="36"/>
      <c r="AD289" s="36"/>
      <c r="AE289" s="36"/>
      <c r="AF289" s="36"/>
      <c r="AG289" s="36"/>
      <c r="AH289" s="29"/>
      <c r="AI289" s="36"/>
      <c r="AJ289" s="29"/>
      <c r="AK289" s="36"/>
      <c r="AL289" s="36"/>
      <c r="AM289" s="36"/>
      <c r="AN289" s="29"/>
      <c r="AO289" s="36"/>
      <c r="AP289" s="29"/>
      <c r="AQ289" s="36"/>
      <c r="AR289" s="29"/>
      <c r="AS289" s="36"/>
      <c r="AT289" s="36"/>
      <c r="AU289" s="36"/>
      <c r="AV289" s="29"/>
      <c r="AW289" s="36"/>
      <c r="AX289" s="36"/>
      <c r="AY289" s="36"/>
      <c r="AZ289" s="29"/>
      <c r="BA289" s="36"/>
      <c r="BB289" s="36"/>
      <c r="BC289" s="36"/>
      <c r="BD289" s="36"/>
      <c r="BE289" s="36"/>
      <c r="BF289" s="36"/>
      <c r="BG289" s="36"/>
      <c r="BH289" s="36"/>
      <c r="BI289" s="36"/>
      <c r="BJ289" s="29"/>
      <c r="BK289" s="36"/>
      <c r="BL289" s="29"/>
      <c r="BM289" s="36"/>
      <c r="BN289" s="36"/>
      <c r="BO289" s="36"/>
      <c r="BP289" s="29"/>
      <c r="BQ289" s="36"/>
      <c r="BR289" s="29"/>
      <c r="BS289" s="36"/>
      <c r="BT289" s="36"/>
      <c r="BU289" s="36"/>
      <c r="BV289" s="36"/>
    </row>
    <row r="290" spans="1:75" s="86" customFormat="1" x14ac:dyDescent="0.25">
      <c r="A290" s="79">
        <v>288</v>
      </c>
      <c r="B290" s="79">
        <v>2</v>
      </c>
      <c r="C290" s="80" t="s">
        <v>742</v>
      </c>
      <c r="D290" s="81">
        <f>июль!D290-август!E290</f>
        <v>456.1029254396135</v>
      </c>
      <c r="E290" s="81">
        <f t="shared" si="4"/>
        <v>2.8220000000000001</v>
      </c>
      <c r="F290" s="82"/>
      <c r="G290" s="82"/>
      <c r="H290" s="82"/>
      <c r="I290" s="83"/>
      <c r="J290" s="82"/>
      <c r="K290" s="82"/>
      <c r="L290" s="82"/>
      <c r="M290" s="82"/>
      <c r="N290" s="82"/>
      <c r="O290" s="84"/>
      <c r="P290" s="82"/>
      <c r="Q290" s="84"/>
      <c r="R290" s="82"/>
      <c r="S290" s="82"/>
      <c r="T290" s="82"/>
      <c r="U290" s="82"/>
      <c r="V290" s="82"/>
      <c r="W290" s="82"/>
      <c r="X290" s="82"/>
      <c r="Y290" s="84"/>
      <c r="Z290" s="82"/>
      <c r="AA290" s="85"/>
      <c r="AB290" s="82"/>
      <c r="AC290" s="82"/>
      <c r="AD290" s="82"/>
      <c r="AE290" s="82"/>
      <c r="AF290" s="82"/>
      <c r="AG290" s="82"/>
      <c r="AH290" s="84"/>
      <c r="AI290" s="82"/>
      <c r="AJ290" s="84"/>
      <c r="AK290" s="82"/>
      <c r="AL290" s="82"/>
      <c r="AM290" s="82"/>
      <c r="AN290" s="84"/>
      <c r="AO290" s="82"/>
      <c r="AP290" s="84"/>
      <c r="AQ290" s="82"/>
      <c r="AR290" s="84"/>
      <c r="AS290" s="82"/>
      <c r="AT290" s="82"/>
      <c r="AU290" s="82"/>
      <c r="AV290" s="84"/>
      <c r="AW290" s="82"/>
      <c r="AX290" s="82"/>
      <c r="AY290" s="82"/>
      <c r="AZ290" s="84"/>
      <c r="BA290" s="82"/>
      <c r="BB290" s="82"/>
      <c r="BC290" s="82"/>
      <c r="BD290" s="82"/>
      <c r="BE290" s="82"/>
      <c r="BF290" s="82"/>
      <c r="BG290" s="82"/>
      <c r="BH290" s="82"/>
      <c r="BI290" s="82"/>
      <c r="BJ290" s="84"/>
      <c r="BK290" s="82"/>
      <c r="BL290" s="84"/>
      <c r="BM290" s="82"/>
      <c r="BN290" s="82"/>
      <c r="BO290" s="82"/>
      <c r="BP290" s="84"/>
      <c r="BQ290" s="82"/>
      <c r="BR290" s="84"/>
      <c r="BS290" s="82"/>
      <c r="BT290" s="82"/>
      <c r="BU290" s="82"/>
      <c r="BV290" s="82">
        <v>2.8220000000000001</v>
      </c>
      <c r="BW290" s="86" t="s">
        <v>1180</v>
      </c>
    </row>
    <row r="291" spans="1:75" s="86" customFormat="1" x14ac:dyDescent="0.25">
      <c r="A291" s="79">
        <v>289</v>
      </c>
      <c r="B291" s="79">
        <v>2</v>
      </c>
      <c r="C291" s="80" t="s">
        <v>743</v>
      </c>
      <c r="D291" s="81">
        <f>июль!D291-август!E291</f>
        <v>-3.7266671014492729</v>
      </c>
      <c r="E291" s="81">
        <f t="shared" si="4"/>
        <v>4.6050000000000004</v>
      </c>
      <c r="F291" s="82"/>
      <c r="G291" s="82"/>
      <c r="H291" s="82"/>
      <c r="I291" s="83"/>
      <c r="J291" s="82"/>
      <c r="K291" s="82"/>
      <c r="L291" s="82"/>
      <c r="M291" s="82"/>
      <c r="N291" s="82"/>
      <c r="O291" s="84"/>
      <c r="P291" s="82"/>
      <c r="Q291" s="84"/>
      <c r="R291" s="82"/>
      <c r="S291" s="82"/>
      <c r="T291" s="82"/>
      <c r="U291" s="82"/>
      <c r="V291" s="82"/>
      <c r="W291" s="82"/>
      <c r="X291" s="82"/>
      <c r="Y291" s="84"/>
      <c r="Z291" s="82"/>
      <c r="AA291" s="85"/>
      <c r="AB291" s="82"/>
      <c r="AC291" s="82"/>
      <c r="AD291" s="82"/>
      <c r="AE291" s="82"/>
      <c r="AF291" s="82"/>
      <c r="AG291" s="82"/>
      <c r="AH291" s="84"/>
      <c r="AI291" s="82"/>
      <c r="AJ291" s="84"/>
      <c r="AK291" s="82"/>
      <c r="AL291" s="82"/>
      <c r="AM291" s="82"/>
      <c r="AN291" s="84"/>
      <c r="AO291" s="82"/>
      <c r="AP291" s="84"/>
      <c r="AQ291" s="82"/>
      <c r="AR291" s="84"/>
      <c r="AS291" s="82"/>
      <c r="AT291" s="82"/>
      <c r="AU291" s="82"/>
      <c r="AV291" s="84"/>
      <c r="AW291" s="82"/>
      <c r="AX291" s="82"/>
      <c r="AY291" s="82"/>
      <c r="AZ291" s="84"/>
      <c r="BA291" s="82"/>
      <c r="BB291" s="82"/>
      <c r="BC291" s="82"/>
      <c r="BD291" s="82"/>
      <c r="BE291" s="82"/>
      <c r="BF291" s="82">
        <v>3.0000000000000001E-3</v>
      </c>
      <c r="BG291" s="82">
        <v>4.6050000000000004</v>
      </c>
      <c r="BH291" s="82"/>
      <c r="BI291" s="82"/>
      <c r="BJ291" s="84"/>
      <c r="BK291" s="82"/>
      <c r="BL291" s="84"/>
      <c r="BM291" s="82"/>
      <c r="BN291" s="82"/>
      <c r="BO291" s="82"/>
      <c r="BP291" s="84"/>
      <c r="BQ291" s="82"/>
      <c r="BR291" s="84"/>
      <c r="BS291" s="82"/>
      <c r="BT291" s="82"/>
      <c r="BU291" s="82"/>
      <c r="BV291" s="82"/>
    </row>
    <row r="292" spans="1:75" x14ac:dyDescent="0.25">
      <c r="A292" s="16">
        <v>290</v>
      </c>
      <c r="B292" s="16">
        <v>2</v>
      </c>
      <c r="C292" s="31" t="s">
        <v>744</v>
      </c>
      <c r="D292" s="40">
        <f>июль!D292-август!E292</f>
        <v>640.30854838647349</v>
      </c>
      <c r="E292" s="40">
        <f t="shared" si="4"/>
        <v>0</v>
      </c>
      <c r="F292" s="36"/>
      <c r="G292" s="36"/>
      <c r="H292" s="36"/>
      <c r="I292" s="27"/>
      <c r="J292" s="36"/>
      <c r="K292" s="36"/>
      <c r="L292" s="36"/>
      <c r="M292" s="36"/>
      <c r="N292" s="36"/>
      <c r="O292" s="29"/>
      <c r="P292" s="36"/>
      <c r="Q292" s="29"/>
      <c r="R292" s="36"/>
      <c r="S292" s="36"/>
      <c r="T292" s="36"/>
      <c r="U292" s="36"/>
      <c r="V292" s="36"/>
      <c r="W292" s="36"/>
      <c r="X292" s="36"/>
      <c r="Y292" s="29"/>
      <c r="Z292" s="36"/>
      <c r="AA292" s="66"/>
      <c r="AB292" s="36"/>
      <c r="AC292" s="36"/>
      <c r="AD292" s="36"/>
      <c r="AE292" s="36"/>
      <c r="AF292" s="36"/>
      <c r="AG292" s="36"/>
      <c r="AH292" s="29"/>
      <c r="AI292" s="36"/>
      <c r="AJ292" s="29"/>
      <c r="AK292" s="36"/>
      <c r="AL292" s="36"/>
      <c r="AM292" s="36"/>
      <c r="AN292" s="29"/>
      <c r="AO292" s="36"/>
      <c r="AP292" s="29"/>
      <c r="AQ292" s="36"/>
      <c r="AR292" s="29"/>
      <c r="AS292" s="36"/>
      <c r="AT292" s="36"/>
      <c r="AU292" s="36"/>
      <c r="AV292" s="29"/>
      <c r="AW292" s="36"/>
      <c r="AX292" s="36"/>
      <c r="AY292" s="36"/>
      <c r="AZ292" s="29"/>
      <c r="BA292" s="36"/>
      <c r="BB292" s="36"/>
      <c r="BC292" s="36"/>
      <c r="BD292" s="36"/>
      <c r="BE292" s="36"/>
      <c r="BF292" s="36"/>
      <c r="BG292" s="36"/>
      <c r="BH292" s="36"/>
      <c r="BI292" s="36"/>
      <c r="BJ292" s="29"/>
      <c r="BK292" s="36"/>
      <c r="BL292" s="29"/>
      <c r="BM292" s="36"/>
      <c r="BN292" s="36"/>
      <c r="BO292" s="36"/>
      <c r="BP292" s="29"/>
      <c r="BQ292" s="36"/>
      <c r="BR292" s="29"/>
      <c r="BS292" s="36"/>
      <c r="BT292" s="36"/>
      <c r="BU292" s="36"/>
      <c r="BV292" s="36"/>
    </row>
    <row r="293" spans="1:75" x14ac:dyDescent="0.25">
      <c r="A293" s="16">
        <v>291</v>
      </c>
      <c r="B293" s="16">
        <v>2</v>
      </c>
      <c r="C293" s="31" t="s">
        <v>745</v>
      </c>
      <c r="D293" s="40">
        <f>июль!D293-август!E293</f>
        <v>575.9546058801933</v>
      </c>
      <c r="E293" s="40">
        <f t="shared" si="4"/>
        <v>0</v>
      </c>
      <c r="F293" s="36"/>
      <c r="G293" s="36"/>
      <c r="H293" s="36"/>
      <c r="I293" s="27"/>
      <c r="J293" s="36"/>
      <c r="K293" s="36"/>
      <c r="L293" s="36"/>
      <c r="M293" s="36"/>
      <c r="N293" s="36"/>
      <c r="O293" s="29"/>
      <c r="P293" s="36"/>
      <c r="Q293" s="29"/>
      <c r="R293" s="36"/>
      <c r="S293" s="36"/>
      <c r="T293" s="36"/>
      <c r="U293" s="36"/>
      <c r="V293" s="36"/>
      <c r="W293" s="36"/>
      <c r="X293" s="36"/>
      <c r="Y293" s="29"/>
      <c r="Z293" s="36"/>
      <c r="AA293" s="66"/>
      <c r="AB293" s="36"/>
      <c r="AC293" s="36"/>
      <c r="AD293" s="36"/>
      <c r="AE293" s="36"/>
      <c r="AF293" s="36"/>
      <c r="AG293" s="36"/>
      <c r="AH293" s="29"/>
      <c r="AI293" s="36"/>
      <c r="AJ293" s="29"/>
      <c r="AK293" s="36"/>
      <c r="AL293" s="36"/>
      <c r="AM293" s="36"/>
      <c r="AN293" s="29"/>
      <c r="AO293" s="36"/>
      <c r="AP293" s="29"/>
      <c r="AQ293" s="36"/>
      <c r="AR293" s="29"/>
      <c r="AS293" s="36"/>
      <c r="AT293" s="36"/>
      <c r="AU293" s="36"/>
      <c r="AV293" s="29"/>
      <c r="AW293" s="36"/>
      <c r="AX293" s="36"/>
      <c r="AY293" s="36"/>
      <c r="AZ293" s="29"/>
      <c r="BA293" s="36"/>
      <c r="BB293" s="36"/>
      <c r="BC293" s="36"/>
      <c r="BD293" s="36"/>
      <c r="BE293" s="36"/>
      <c r="BF293" s="36"/>
      <c r="BG293" s="36"/>
      <c r="BH293" s="36"/>
      <c r="BI293" s="36"/>
      <c r="BJ293" s="29"/>
      <c r="BK293" s="36"/>
      <c r="BL293" s="29"/>
      <c r="BM293" s="36"/>
      <c r="BN293" s="36"/>
      <c r="BO293" s="36"/>
      <c r="BP293" s="29"/>
      <c r="BQ293" s="36"/>
      <c r="BR293" s="29"/>
      <c r="BS293" s="36"/>
      <c r="BT293" s="36"/>
      <c r="BU293" s="36"/>
      <c r="BV293" s="36"/>
    </row>
    <row r="294" spans="1:75" s="86" customFormat="1" x14ac:dyDescent="0.25">
      <c r="A294" s="79">
        <v>292</v>
      </c>
      <c r="B294" s="79">
        <v>2</v>
      </c>
      <c r="C294" s="80" t="s">
        <v>746</v>
      </c>
      <c r="D294" s="81">
        <f>июль!D294-август!E294</f>
        <v>-767.33556320772936</v>
      </c>
      <c r="E294" s="81">
        <f t="shared" si="4"/>
        <v>2.5880000000000001</v>
      </c>
      <c r="F294" s="82"/>
      <c r="G294" s="82"/>
      <c r="H294" s="82"/>
      <c r="I294" s="83"/>
      <c r="J294" s="82"/>
      <c r="K294" s="82"/>
      <c r="L294" s="82"/>
      <c r="M294" s="82"/>
      <c r="N294" s="82"/>
      <c r="O294" s="84"/>
      <c r="P294" s="82"/>
      <c r="Q294" s="84"/>
      <c r="R294" s="82"/>
      <c r="S294" s="82"/>
      <c r="T294" s="82"/>
      <c r="U294" s="82"/>
      <c r="V294" s="82"/>
      <c r="W294" s="82"/>
      <c r="X294" s="82"/>
      <c r="Y294" s="84"/>
      <c r="Z294" s="82"/>
      <c r="AA294" s="85"/>
      <c r="AB294" s="82"/>
      <c r="AC294" s="82"/>
      <c r="AD294" s="82"/>
      <c r="AE294" s="82"/>
      <c r="AF294" s="82"/>
      <c r="AG294" s="82"/>
      <c r="AH294" s="84"/>
      <c r="AI294" s="82"/>
      <c r="AJ294" s="84"/>
      <c r="AK294" s="82"/>
      <c r="AL294" s="82"/>
      <c r="AM294" s="82"/>
      <c r="AN294" s="84"/>
      <c r="AO294" s="82"/>
      <c r="AP294" s="84"/>
      <c r="AQ294" s="82"/>
      <c r="AR294" s="84"/>
      <c r="AS294" s="82"/>
      <c r="AT294" s="82"/>
      <c r="AU294" s="82"/>
      <c r="AV294" s="84"/>
      <c r="AW294" s="82"/>
      <c r="AX294" s="82"/>
      <c r="AY294" s="82"/>
      <c r="AZ294" s="84"/>
      <c r="BA294" s="82"/>
      <c r="BB294" s="82"/>
      <c r="BC294" s="82"/>
      <c r="BD294" s="82"/>
      <c r="BE294" s="82"/>
      <c r="BF294" s="82"/>
      <c r="BG294" s="82"/>
      <c r="BH294" s="82"/>
      <c r="BI294" s="82"/>
      <c r="BJ294" s="84"/>
      <c r="BK294" s="82"/>
      <c r="BL294" s="84">
        <v>5</v>
      </c>
      <c r="BM294" s="82">
        <v>2.5880000000000001</v>
      </c>
      <c r="BN294" s="82"/>
      <c r="BO294" s="82"/>
      <c r="BP294" s="84"/>
      <c r="BQ294" s="82"/>
      <c r="BR294" s="84"/>
      <c r="BS294" s="82"/>
      <c r="BT294" s="82"/>
      <c r="BU294" s="82"/>
      <c r="BV294" s="82"/>
    </row>
    <row r="295" spans="1:75" s="86" customFormat="1" x14ac:dyDescent="0.25">
      <c r="A295" s="79">
        <v>293</v>
      </c>
      <c r="B295" s="79">
        <v>2</v>
      </c>
      <c r="C295" s="80" t="s">
        <v>747</v>
      </c>
      <c r="D295" s="81">
        <f>июль!D295-август!E295</f>
        <v>1957.8146610048309</v>
      </c>
      <c r="E295" s="81">
        <f t="shared" si="4"/>
        <v>3.89</v>
      </c>
      <c r="F295" s="82"/>
      <c r="G295" s="82"/>
      <c r="H295" s="82"/>
      <c r="I295" s="83"/>
      <c r="J295" s="82"/>
      <c r="K295" s="82"/>
      <c r="L295" s="82"/>
      <c r="M295" s="82"/>
      <c r="N295" s="82"/>
      <c r="O295" s="84"/>
      <c r="P295" s="82"/>
      <c r="Q295" s="84"/>
      <c r="R295" s="82"/>
      <c r="S295" s="82"/>
      <c r="T295" s="82"/>
      <c r="U295" s="82"/>
      <c r="V295" s="82"/>
      <c r="W295" s="82"/>
      <c r="X295" s="82"/>
      <c r="Y295" s="84"/>
      <c r="Z295" s="82"/>
      <c r="AA295" s="85"/>
      <c r="AB295" s="82"/>
      <c r="AC295" s="82"/>
      <c r="AD295" s="82"/>
      <c r="AE295" s="82"/>
      <c r="AF295" s="82"/>
      <c r="AG295" s="82"/>
      <c r="AH295" s="84"/>
      <c r="AI295" s="82"/>
      <c r="AJ295" s="84"/>
      <c r="AK295" s="82"/>
      <c r="AL295" s="82"/>
      <c r="AM295" s="82"/>
      <c r="AN295" s="84"/>
      <c r="AO295" s="82"/>
      <c r="AP295" s="84"/>
      <c r="AQ295" s="82"/>
      <c r="AR295" s="84"/>
      <c r="AS295" s="82"/>
      <c r="AT295" s="82"/>
      <c r="AU295" s="82"/>
      <c r="AV295" s="84"/>
      <c r="AW295" s="82"/>
      <c r="AX295" s="82"/>
      <c r="AY295" s="82"/>
      <c r="AZ295" s="84"/>
      <c r="BA295" s="82"/>
      <c r="BB295" s="82"/>
      <c r="BC295" s="82"/>
      <c r="BD295" s="82"/>
      <c r="BE295" s="82"/>
      <c r="BF295" s="82">
        <v>3.0000000000000001E-3</v>
      </c>
      <c r="BG295" s="82">
        <v>3.89</v>
      </c>
      <c r="BH295" s="82"/>
      <c r="BI295" s="82"/>
      <c r="BJ295" s="84"/>
      <c r="BK295" s="82"/>
      <c r="BL295" s="84"/>
      <c r="BM295" s="82"/>
      <c r="BN295" s="82"/>
      <c r="BO295" s="82"/>
      <c r="BP295" s="84"/>
      <c r="BQ295" s="82"/>
      <c r="BR295" s="84"/>
      <c r="BS295" s="82"/>
      <c r="BT295" s="82"/>
      <c r="BU295" s="82"/>
      <c r="BV295" s="82"/>
    </row>
    <row r="296" spans="1:75" x14ac:dyDescent="0.25">
      <c r="A296" s="16">
        <v>294</v>
      </c>
      <c r="B296" s="16">
        <v>2</v>
      </c>
      <c r="C296" s="31" t="s">
        <v>748</v>
      </c>
      <c r="D296" s="40">
        <f>июль!D296-август!E296</f>
        <v>25.510124444444443</v>
      </c>
      <c r="E296" s="40">
        <f t="shared" si="4"/>
        <v>0</v>
      </c>
      <c r="F296" s="36"/>
      <c r="G296" s="36"/>
      <c r="H296" s="36"/>
      <c r="I296" s="27"/>
      <c r="J296" s="36"/>
      <c r="K296" s="36"/>
      <c r="L296" s="36"/>
      <c r="M296" s="36"/>
      <c r="N296" s="36"/>
      <c r="O296" s="29"/>
      <c r="P296" s="36"/>
      <c r="Q296" s="29"/>
      <c r="R296" s="36"/>
      <c r="S296" s="36"/>
      <c r="T296" s="36"/>
      <c r="U296" s="36"/>
      <c r="V296" s="36"/>
      <c r="W296" s="36"/>
      <c r="X296" s="36"/>
      <c r="Y296" s="29"/>
      <c r="Z296" s="36"/>
      <c r="AA296" s="66"/>
      <c r="AB296" s="36"/>
      <c r="AC296" s="36"/>
      <c r="AD296" s="36"/>
      <c r="AE296" s="36"/>
      <c r="AF296" s="36"/>
      <c r="AG296" s="36"/>
      <c r="AH296" s="29"/>
      <c r="AI296" s="36"/>
      <c r="AJ296" s="29"/>
      <c r="AK296" s="36"/>
      <c r="AL296" s="36"/>
      <c r="AM296" s="36"/>
      <c r="AN296" s="29"/>
      <c r="AO296" s="36"/>
      <c r="AP296" s="29"/>
      <c r="AQ296" s="36"/>
      <c r="AR296" s="29"/>
      <c r="AS296" s="36"/>
      <c r="AT296" s="36"/>
      <c r="AU296" s="36"/>
      <c r="AV296" s="29"/>
      <c r="AW296" s="36"/>
      <c r="AX296" s="36"/>
      <c r="AY296" s="36"/>
      <c r="AZ296" s="29"/>
      <c r="BA296" s="36"/>
      <c r="BB296" s="36"/>
      <c r="BC296" s="36"/>
      <c r="BD296" s="36"/>
      <c r="BE296" s="36"/>
      <c r="BF296" s="36"/>
      <c r="BG296" s="36"/>
      <c r="BH296" s="36"/>
      <c r="BI296" s="36"/>
      <c r="BJ296" s="29"/>
      <c r="BK296" s="36"/>
      <c r="BL296" s="29"/>
      <c r="BM296" s="36"/>
      <c r="BN296" s="36"/>
      <c r="BO296" s="36"/>
      <c r="BP296" s="29"/>
      <c r="BQ296" s="36"/>
      <c r="BR296" s="29"/>
      <c r="BS296" s="36"/>
      <c r="BT296" s="36"/>
      <c r="BU296" s="36"/>
      <c r="BV296" s="36"/>
    </row>
    <row r="297" spans="1:75" x14ac:dyDescent="0.25">
      <c r="A297" s="16">
        <v>295</v>
      </c>
      <c r="B297" s="16">
        <v>2</v>
      </c>
      <c r="C297" s="31" t="s">
        <v>749</v>
      </c>
      <c r="D297" s="40">
        <f>июль!D297-август!E297</f>
        <v>25.780885787439601</v>
      </c>
      <c r="E297" s="40">
        <f t="shared" si="4"/>
        <v>0</v>
      </c>
      <c r="F297" s="36"/>
      <c r="G297" s="36"/>
      <c r="H297" s="36"/>
      <c r="I297" s="27"/>
      <c r="J297" s="36"/>
      <c r="K297" s="36"/>
      <c r="L297" s="36"/>
      <c r="M297" s="36"/>
      <c r="N297" s="36"/>
      <c r="O297" s="29"/>
      <c r="P297" s="36"/>
      <c r="Q297" s="29"/>
      <c r="R297" s="36"/>
      <c r="S297" s="36"/>
      <c r="T297" s="36"/>
      <c r="U297" s="36"/>
      <c r="V297" s="36"/>
      <c r="W297" s="36"/>
      <c r="X297" s="36"/>
      <c r="Y297" s="29"/>
      <c r="Z297" s="36"/>
      <c r="AA297" s="66"/>
      <c r="AB297" s="36"/>
      <c r="AC297" s="36"/>
      <c r="AD297" s="36"/>
      <c r="AE297" s="36"/>
      <c r="AF297" s="36"/>
      <c r="AG297" s="36"/>
      <c r="AH297" s="29"/>
      <c r="AI297" s="36"/>
      <c r="AJ297" s="29"/>
      <c r="AK297" s="36"/>
      <c r="AL297" s="36"/>
      <c r="AM297" s="36"/>
      <c r="AN297" s="29"/>
      <c r="AO297" s="36"/>
      <c r="AP297" s="29"/>
      <c r="AQ297" s="36"/>
      <c r="AR297" s="29"/>
      <c r="AS297" s="36"/>
      <c r="AT297" s="36"/>
      <c r="AU297" s="36"/>
      <c r="AV297" s="29"/>
      <c r="AW297" s="36"/>
      <c r="AX297" s="36"/>
      <c r="AY297" s="36"/>
      <c r="AZ297" s="29"/>
      <c r="BA297" s="36"/>
      <c r="BB297" s="36"/>
      <c r="BC297" s="36"/>
      <c r="BD297" s="36"/>
      <c r="BE297" s="36"/>
      <c r="BF297" s="36"/>
      <c r="BG297" s="36"/>
      <c r="BH297" s="36"/>
      <c r="BI297" s="36"/>
      <c r="BJ297" s="29"/>
      <c r="BK297" s="36"/>
      <c r="BL297" s="29"/>
      <c r="BM297" s="36"/>
      <c r="BN297" s="36"/>
      <c r="BO297" s="36"/>
      <c r="BP297" s="29"/>
      <c r="BQ297" s="36"/>
      <c r="BR297" s="29"/>
      <c r="BS297" s="36"/>
      <c r="BT297" s="36"/>
      <c r="BU297" s="36"/>
      <c r="BV297" s="36"/>
    </row>
    <row r="298" spans="1:75" x14ac:dyDescent="0.25">
      <c r="A298" s="16">
        <v>296</v>
      </c>
      <c r="B298" s="16">
        <v>2</v>
      </c>
      <c r="C298" s="31" t="s">
        <v>750</v>
      </c>
      <c r="D298" s="40">
        <f>июль!D298-август!E298</f>
        <v>131.91204671497584</v>
      </c>
      <c r="E298" s="40">
        <f t="shared" si="4"/>
        <v>0</v>
      </c>
      <c r="F298" s="36"/>
      <c r="G298" s="36"/>
      <c r="H298" s="36"/>
      <c r="I298" s="27"/>
      <c r="J298" s="36"/>
      <c r="K298" s="36"/>
      <c r="L298" s="36"/>
      <c r="M298" s="36"/>
      <c r="N298" s="36"/>
      <c r="O298" s="29"/>
      <c r="P298" s="36"/>
      <c r="Q298" s="29"/>
      <c r="R298" s="36"/>
      <c r="S298" s="36"/>
      <c r="T298" s="36"/>
      <c r="U298" s="36"/>
      <c r="V298" s="36"/>
      <c r="W298" s="36"/>
      <c r="X298" s="36"/>
      <c r="Y298" s="29"/>
      <c r="Z298" s="36"/>
      <c r="AA298" s="66"/>
      <c r="AB298" s="36"/>
      <c r="AC298" s="36"/>
      <c r="AD298" s="36"/>
      <c r="AE298" s="36"/>
      <c r="AF298" s="36"/>
      <c r="AG298" s="36"/>
      <c r="AH298" s="29"/>
      <c r="AI298" s="36"/>
      <c r="AJ298" s="29"/>
      <c r="AK298" s="36"/>
      <c r="AL298" s="36"/>
      <c r="AM298" s="36"/>
      <c r="AN298" s="29"/>
      <c r="AO298" s="36"/>
      <c r="AP298" s="29"/>
      <c r="AQ298" s="36"/>
      <c r="AR298" s="29"/>
      <c r="AS298" s="36"/>
      <c r="AT298" s="36"/>
      <c r="AU298" s="36"/>
      <c r="AV298" s="29"/>
      <c r="AW298" s="36"/>
      <c r="AX298" s="36"/>
      <c r="AY298" s="36"/>
      <c r="AZ298" s="29"/>
      <c r="BA298" s="36"/>
      <c r="BB298" s="36"/>
      <c r="BC298" s="36"/>
      <c r="BD298" s="36"/>
      <c r="BE298" s="36"/>
      <c r="BF298" s="36"/>
      <c r="BG298" s="36"/>
      <c r="BH298" s="36"/>
      <c r="BI298" s="36"/>
      <c r="BJ298" s="29"/>
      <c r="BK298" s="36"/>
      <c r="BL298" s="29"/>
      <c r="BM298" s="36"/>
      <c r="BN298" s="36"/>
      <c r="BO298" s="36"/>
      <c r="BP298" s="29"/>
      <c r="BQ298" s="36"/>
      <c r="BR298" s="29"/>
      <c r="BS298" s="36"/>
      <c r="BT298" s="36"/>
      <c r="BU298" s="36"/>
      <c r="BV298" s="36"/>
    </row>
    <row r="299" spans="1:75" x14ac:dyDescent="0.25">
      <c r="A299" s="16">
        <v>297</v>
      </c>
      <c r="B299" s="16">
        <v>2</v>
      </c>
      <c r="C299" s="31" t="s">
        <v>751</v>
      </c>
      <c r="D299" s="40">
        <f>июль!D299-август!E299</f>
        <v>0.68409038647342335</v>
      </c>
      <c r="E299" s="40">
        <f t="shared" si="4"/>
        <v>0</v>
      </c>
      <c r="F299" s="36"/>
      <c r="G299" s="36"/>
      <c r="H299" s="36"/>
      <c r="I299" s="27"/>
      <c r="J299" s="36"/>
      <c r="K299" s="36"/>
      <c r="L299" s="36"/>
      <c r="M299" s="36"/>
      <c r="N299" s="36"/>
      <c r="O299" s="29"/>
      <c r="P299" s="36"/>
      <c r="Q299" s="29"/>
      <c r="R299" s="36"/>
      <c r="S299" s="36"/>
      <c r="T299" s="36"/>
      <c r="U299" s="36"/>
      <c r="V299" s="36"/>
      <c r="W299" s="36"/>
      <c r="X299" s="36"/>
      <c r="Y299" s="29"/>
      <c r="Z299" s="36"/>
      <c r="AA299" s="66"/>
      <c r="AB299" s="36"/>
      <c r="AC299" s="36"/>
      <c r="AD299" s="36"/>
      <c r="AE299" s="36"/>
      <c r="AF299" s="36"/>
      <c r="AG299" s="36"/>
      <c r="AH299" s="29"/>
      <c r="AI299" s="36"/>
      <c r="AJ299" s="29"/>
      <c r="AK299" s="36"/>
      <c r="AL299" s="36"/>
      <c r="AM299" s="36"/>
      <c r="AN299" s="29"/>
      <c r="AO299" s="36"/>
      <c r="AP299" s="29"/>
      <c r="AQ299" s="36"/>
      <c r="AR299" s="29"/>
      <c r="AS299" s="36"/>
      <c r="AT299" s="36"/>
      <c r="AU299" s="36"/>
      <c r="AV299" s="29"/>
      <c r="AW299" s="36"/>
      <c r="AX299" s="36"/>
      <c r="AY299" s="36"/>
      <c r="AZ299" s="29"/>
      <c r="BA299" s="36"/>
      <c r="BB299" s="36"/>
      <c r="BC299" s="36"/>
      <c r="BD299" s="36"/>
      <c r="BE299" s="36"/>
      <c r="BF299" s="36"/>
      <c r="BG299" s="36"/>
      <c r="BH299" s="36"/>
      <c r="BI299" s="36"/>
      <c r="BJ299" s="29"/>
      <c r="BK299" s="36"/>
      <c r="BL299" s="29"/>
      <c r="BM299" s="36"/>
      <c r="BN299" s="36"/>
      <c r="BO299" s="36"/>
      <c r="BP299" s="29"/>
      <c r="BQ299" s="36"/>
      <c r="BR299" s="29"/>
      <c r="BS299" s="36"/>
      <c r="BT299" s="36"/>
      <c r="BU299" s="36"/>
      <c r="BV299" s="36"/>
    </row>
    <row r="300" spans="1:75" x14ac:dyDescent="0.25">
      <c r="A300" s="16">
        <v>298</v>
      </c>
      <c r="B300" s="16">
        <v>2</v>
      </c>
      <c r="C300" s="31" t="s">
        <v>752</v>
      </c>
      <c r="D300" s="40">
        <f>июль!D300-август!E300</f>
        <v>267.34150392270533</v>
      </c>
      <c r="E300" s="40">
        <f t="shared" si="4"/>
        <v>0</v>
      </c>
      <c r="F300" s="36"/>
      <c r="G300" s="36"/>
      <c r="H300" s="36"/>
      <c r="I300" s="27"/>
      <c r="J300" s="36"/>
      <c r="K300" s="36"/>
      <c r="L300" s="36"/>
      <c r="M300" s="36"/>
      <c r="N300" s="36"/>
      <c r="O300" s="29"/>
      <c r="P300" s="36"/>
      <c r="Q300" s="29"/>
      <c r="R300" s="36"/>
      <c r="S300" s="36"/>
      <c r="T300" s="36"/>
      <c r="U300" s="36"/>
      <c r="V300" s="36"/>
      <c r="W300" s="36"/>
      <c r="X300" s="36"/>
      <c r="Y300" s="29"/>
      <c r="Z300" s="36"/>
      <c r="AA300" s="66"/>
      <c r="AB300" s="36"/>
      <c r="AC300" s="36"/>
      <c r="AD300" s="36"/>
      <c r="AE300" s="36"/>
      <c r="AF300" s="36"/>
      <c r="AG300" s="36"/>
      <c r="AH300" s="29"/>
      <c r="AI300" s="36"/>
      <c r="AJ300" s="29"/>
      <c r="AK300" s="36"/>
      <c r="AL300" s="36"/>
      <c r="AM300" s="36"/>
      <c r="AN300" s="29"/>
      <c r="AO300" s="36"/>
      <c r="AP300" s="29"/>
      <c r="AQ300" s="36"/>
      <c r="AR300" s="29"/>
      <c r="AS300" s="36"/>
      <c r="AT300" s="36"/>
      <c r="AU300" s="36"/>
      <c r="AV300" s="29"/>
      <c r="AW300" s="36"/>
      <c r="AX300" s="36"/>
      <c r="AY300" s="36"/>
      <c r="AZ300" s="29"/>
      <c r="BA300" s="36"/>
      <c r="BB300" s="36"/>
      <c r="BC300" s="36"/>
      <c r="BD300" s="36"/>
      <c r="BE300" s="36"/>
      <c r="BF300" s="36"/>
      <c r="BG300" s="36"/>
      <c r="BH300" s="36"/>
      <c r="BI300" s="36"/>
      <c r="BJ300" s="29"/>
      <c r="BK300" s="36"/>
      <c r="BL300" s="29"/>
      <c r="BM300" s="36"/>
      <c r="BN300" s="36"/>
      <c r="BO300" s="36"/>
      <c r="BP300" s="29"/>
      <c r="BQ300" s="36"/>
      <c r="BR300" s="29"/>
      <c r="BS300" s="36"/>
      <c r="BT300" s="36"/>
      <c r="BU300" s="36"/>
      <c r="BV300" s="36"/>
    </row>
    <row r="301" spans="1:75" s="86" customFormat="1" x14ac:dyDescent="0.25">
      <c r="A301" s="79">
        <v>299</v>
      </c>
      <c r="B301" s="79">
        <v>2</v>
      </c>
      <c r="C301" s="80" t="s">
        <v>753</v>
      </c>
      <c r="D301" s="81">
        <f>июль!D301-август!E301</f>
        <v>1040.9448488405797</v>
      </c>
      <c r="E301" s="81">
        <f t="shared" si="4"/>
        <v>25.536999999999999</v>
      </c>
      <c r="F301" s="82"/>
      <c r="G301" s="82"/>
      <c r="H301" s="82"/>
      <c r="I301" s="83"/>
      <c r="J301" s="82"/>
      <c r="K301" s="82"/>
      <c r="L301" s="82"/>
      <c r="M301" s="82"/>
      <c r="N301" s="82"/>
      <c r="O301" s="84"/>
      <c r="P301" s="82"/>
      <c r="Q301" s="84"/>
      <c r="R301" s="82"/>
      <c r="S301" s="82"/>
      <c r="T301" s="82"/>
      <c r="U301" s="82"/>
      <c r="V301" s="82"/>
      <c r="W301" s="82"/>
      <c r="X301" s="82"/>
      <c r="Y301" s="84"/>
      <c r="Z301" s="82"/>
      <c r="AA301" s="85"/>
      <c r="AB301" s="82"/>
      <c r="AC301" s="82"/>
      <c r="AD301" s="82"/>
      <c r="AE301" s="82"/>
      <c r="AF301" s="82"/>
      <c r="AG301" s="82"/>
      <c r="AH301" s="84"/>
      <c r="AI301" s="82"/>
      <c r="AJ301" s="84"/>
      <c r="AK301" s="82"/>
      <c r="AL301" s="82"/>
      <c r="AM301" s="82"/>
      <c r="AN301" s="84"/>
      <c r="AO301" s="82"/>
      <c r="AP301" s="84"/>
      <c r="AQ301" s="82"/>
      <c r="AR301" s="84"/>
      <c r="AS301" s="82"/>
      <c r="AT301" s="82"/>
      <c r="AU301" s="82"/>
      <c r="AV301" s="84"/>
      <c r="AW301" s="82"/>
      <c r="AX301" s="82"/>
      <c r="AY301" s="82"/>
      <c r="AZ301" s="84"/>
      <c r="BA301" s="82"/>
      <c r="BB301" s="82"/>
      <c r="BC301" s="82"/>
      <c r="BD301" s="82"/>
      <c r="BE301" s="82"/>
      <c r="BF301" s="82"/>
      <c r="BG301" s="82"/>
      <c r="BH301" s="82">
        <v>6.0000000000000001E-3</v>
      </c>
      <c r="BI301" s="82">
        <v>25.536999999999999</v>
      </c>
      <c r="BJ301" s="84"/>
      <c r="BK301" s="82"/>
      <c r="BL301" s="84"/>
      <c r="BM301" s="82"/>
      <c r="BN301" s="82"/>
      <c r="BO301" s="82"/>
      <c r="BP301" s="84"/>
      <c r="BQ301" s="82"/>
      <c r="BR301" s="84"/>
      <c r="BS301" s="82"/>
      <c r="BT301" s="82"/>
      <c r="BU301" s="82"/>
      <c r="BV301" s="82"/>
    </row>
    <row r="302" spans="1:75" s="86" customFormat="1" x14ac:dyDescent="0.25">
      <c r="A302" s="79">
        <v>300</v>
      </c>
      <c r="B302" s="79">
        <v>2</v>
      </c>
      <c r="C302" s="80" t="s">
        <v>754</v>
      </c>
      <c r="D302" s="81">
        <f>июль!D302-август!E302</f>
        <v>23.527912067632812</v>
      </c>
      <c r="E302" s="81">
        <f t="shared" si="4"/>
        <v>0.90200000000000002</v>
      </c>
      <c r="F302" s="82"/>
      <c r="G302" s="82"/>
      <c r="H302" s="82"/>
      <c r="I302" s="83"/>
      <c r="J302" s="82"/>
      <c r="K302" s="82"/>
      <c r="L302" s="82"/>
      <c r="M302" s="82"/>
      <c r="N302" s="82"/>
      <c r="O302" s="84"/>
      <c r="P302" s="82"/>
      <c r="Q302" s="84"/>
      <c r="R302" s="82"/>
      <c r="S302" s="82"/>
      <c r="T302" s="82"/>
      <c r="U302" s="82"/>
      <c r="V302" s="82"/>
      <c r="W302" s="82"/>
      <c r="X302" s="82"/>
      <c r="Y302" s="84"/>
      <c r="Z302" s="82"/>
      <c r="AA302" s="85"/>
      <c r="AB302" s="82"/>
      <c r="AC302" s="82"/>
      <c r="AD302" s="82"/>
      <c r="AE302" s="82"/>
      <c r="AF302" s="82"/>
      <c r="AG302" s="82"/>
      <c r="AH302" s="84"/>
      <c r="AI302" s="82"/>
      <c r="AJ302" s="84"/>
      <c r="AK302" s="82"/>
      <c r="AL302" s="82"/>
      <c r="AM302" s="82"/>
      <c r="AN302" s="84"/>
      <c r="AO302" s="82"/>
      <c r="AP302" s="84"/>
      <c r="AQ302" s="82"/>
      <c r="AR302" s="84"/>
      <c r="AS302" s="82"/>
      <c r="AT302" s="82"/>
      <c r="AU302" s="82"/>
      <c r="AV302" s="84"/>
      <c r="AW302" s="82"/>
      <c r="AX302" s="82"/>
      <c r="AY302" s="82"/>
      <c r="AZ302" s="84"/>
      <c r="BA302" s="82"/>
      <c r="BB302" s="82"/>
      <c r="BC302" s="82"/>
      <c r="BD302" s="82"/>
      <c r="BE302" s="82"/>
      <c r="BF302" s="82"/>
      <c r="BG302" s="82"/>
      <c r="BH302" s="82"/>
      <c r="BI302" s="82"/>
      <c r="BJ302" s="84"/>
      <c r="BK302" s="82"/>
      <c r="BL302" s="84"/>
      <c r="BM302" s="82"/>
      <c r="BN302" s="82"/>
      <c r="BO302" s="82"/>
      <c r="BP302" s="84"/>
      <c r="BQ302" s="82"/>
      <c r="BR302" s="84"/>
      <c r="BS302" s="82"/>
      <c r="BT302" s="82"/>
      <c r="BU302" s="82"/>
      <c r="BV302" s="82">
        <v>0.90200000000000002</v>
      </c>
      <c r="BW302" s="86" t="s">
        <v>1180</v>
      </c>
    </row>
    <row r="303" spans="1:75" s="86" customFormat="1" x14ac:dyDescent="0.25">
      <c r="A303" s="79">
        <v>301</v>
      </c>
      <c r="B303" s="79">
        <v>2</v>
      </c>
      <c r="C303" s="80" t="s">
        <v>755</v>
      </c>
      <c r="D303" s="81">
        <f>июль!D303-август!E303</f>
        <v>63.033727420289843</v>
      </c>
      <c r="E303" s="81">
        <f t="shared" si="4"/>
        <v>2.68</v>
      </c>
      <c r="F303" s="82"/>
      <c r="G303" s="82"/>
      <c r="H303" s="82"/>
      <c r="I303" s="83"/>
      <c r="J303" s="82"/>
      <c r="K303" s="82"/>
      <c r="L303" s="82"/>
      <c r="M303" s="82"/>
      <c r="N303" s="82"/>
      <c r="O303" s="84"/>
      <c r="P303" s="82"/>
      <c r="Q303" s="84"/>
      <c r="R303" s="82"/>
      <c r="S303" s="82"/>
      <c r="T303" s="82"/>
      <c r="U303" s="82"/>
      <c r="V303" s="82"/>
      <c r="W303" s="82"/>
      <c r="X303" s="82"/>
      <c r="Y303" s="84"/>
      <c r="Z303" s="82"/>
      <c r="AA303" s="85"/>
      <c r="AB303" s="82"/>
      <c r="AC303" s="82"/>
      <c r="AD303" s="82"/>
      <c r="AE303" s="82"/>
      <c r="AF303" s="82"/>
      <c r="AG303" s="82"/>
      <c r="AH303" s="84"/>
      <c r="AI303" s="82"/>
      <c r="AJ303" s="84"/>
      <c r="AK303" s="82"/>
      <c r="AL303" s="82"/>
      <c r="AM303" s="82"/>
      <c r="AN303" s="84"/>
      <c r="AO303" s="82"/>
      <c r="AP303" s="84"/>
      <c r="AQ303" s="82"/>
      <c r="AR303" s="84"/>
      <c r="AS303" s="82"/>
      <c r="AT303" s="82"/>
      <c r="AU303" s="82"/>
      <c r="AV303" s="84"/>
      <c r="AW303" s="82"/>
      <c r="AX303" s="82"/>
      <c r="AY303" s="82"/>
      <c r="AZ303" s="84"/>
      <c r="BA303" s="82"/>
      <c r="BB303" s="82"/>
      <c r="BC303" s="82"/>
      <c r="BD303" s="82"/>
      <c r="BE303" s="82"/>
      <c r="BF303" s="82"/>
      <c r="BG303" s="82"/>
      <c r="BH303" s="82"/>
      <c r="BI303" s="82"/>
      <c r="BJ303" s="84"/>
      <c r="BK303" s="82"/>
      <c r="BL303" s="84"/>
      <c r="BM303" s="82"/>
      <c r="BN303" s="82"/>
      <c r="BO303" s="82"/>
      <c r="BP303" s="84"/>
      <c r="BQ303" s="82"/>
      <c r="BR303" s="84"/>
      <c r="BS303" s="82"/>
      <c r="BT303" s="82"/>
      <c r="BU303" s="82"/>
      <c r="BV303" s="82">
        <v>2.68</v>
      </c>
      <c r="BW303" s="86" t="s">
        <v>1188</v>
      </c>
    </row>
    <row r="304" spans="1:75" x14ac:dyDescent="0.25">
      <c r="A304" s="16">
        <v>302</v>
      </c>
      <c r="B304" s="16">
        <v>2</v>
      </c>
      <c r="C304" s="31" t="s">
        <v>756</v>
      </c>
      <c r="D304" s="40">
        <f>июль!D304-август!E304</f>
        <v>170.56930631884055</v>
      </c>
      <c r="E304" s="40">
        <f t="shared" si="4"/>
        <v>0</v>
      </c>
      <c r="F304" s="36"/>
      <c r="G304" s="36"/>
      <c r="H304" s="36"/>
      <c r="I304" s="27"/>
      <c r="J304" s="36"/>
      <c r="K304" s="36"/>
      <c r="L304" s="36"/>
      <c r="M304" s="36"/>
      <c r="N304" s="36"/>
      <c r="O304" s="29"/>
      <c r="P304" s="36"/>
      <c r="Q304" s="29"/>
      <c r="R304" s="36"/>
      <c r="S304" s="36"/>
      <c r="T304" s="36"/>
      <c r="U304" s="36"/>
      <c r="V304" s="36"/>
      <c r="W304" s="36"/>
      <c r="X304" s="36"/>
      <c r="Y304" s="29"/>
      <c r="Z304" s="36"/>
      <c r="AA304" s="66"/>
      <c r="AB304" s="36"/>
      <c r="AC304" s="36"/>
      <c r="AD304" s="36"/>
      <c r="AE304" s="36"/>
      <c r="AF304" s="36"/>
      <c r="AG304" s="36"/>
      <c r="AH304" s="29"/>
      <c r="AI304" s="36"/>
      <c r="AJ304" s="29"/>
      <c r="AK304" s="36"/>
      <c r="AL304" s="36"/>
      <c r="AM304" s="36"/>
      <c r="AN304" s="29"/>
      <c r="AO304" s="36"/>
      <c r="AP304" s="29"/>
      <c r="AQ304" s="36"/>
      <c r="AR304" s="29"/>
      <c r="AS304" s="36"/>
      <c r="AT304" s="36"/>
      <c r="AU304" s="36"/>
      <c r="AV304" s="29"/>
      <c r="AW304" s="36"/>
      <c r="AX304" s="36"/>
      <c r="AY304" s="36"/>
      <c r="AZ304" s="29"/>
      <c r="BA304" s="36"/>
      <c r="BB304" s="36"/>
      <c r="BC304" s="36"/>
      <c r="BD304" s="36"/>
      <c r="BE304" s="36"/>
      <c r="BF304" s="36"/>
      <c r="BG304" s="36"/>
      <c r="BH304" s="36"/>
      <c r="BI304" s="36"/>
      <c r="BJ304" s="29"/>
      <c r="BK304" s="36"/>
      <c r="BL304" s="29"/>
      <c r="BM304" s="36"/>
      <c r="BN304" s="36"/>
      <c r="BO304" s="36"/>
      <c r="BP304" s="29"/>
      <c r="BQ304" s="36"/>
      <c r="BR304" s="29"/>
      <c r="BS304" s="36"/>
      <c r="BT304" s="36"/>
      <c r="BU304" s="36"/>
      <c r="BV304" s="36"/>
    </row>
    <row r="305" spans="1:75" x14ac:dyDescent="0.25">
      <c r="A305" s="16">
        <v>303</v>
      </c>
      <c r="B305" s="16">
        <v>2</v>
      </c>
      <c r="C305" s="31" t="s">
        <v>757</v>
      </c>
      <c r="D305" s="40">
        <f>июль!D305-август!E305</f>
        <v>-482.27801231884052</v>
      </c>
      <c r="E305" s="40">
        <f t="shared" si="4"/>
        <v>0</v>
      </c>
      <c r="F305" s="36"/>
      <c r="G305" s="36"/>
      <c r="H305" s="36"/>
      <c r="I305" s="27"/>
      <c r="J305" s="36"/>
      <c r="K305" s="36"/>
      <c r="L305" s="36"/>
      <c r="M305" s="36"/>
      <c r="N305" s="36"/>
      <c r="O305" s="29"/>
      <c r="P305" s="36"/>
      <c r="Q305" s="29"/>
      <c r="R305" s="36"/>
      <c r="S305" s="36"/>
      <c r="T305" s="36"/>
      <c r="U305" s="36"/>
      <c r="V305" s="36"/>
      <c r="W305" s="36"/>
      <c r="X305" s="36"/>
      <c r="Y305" s="29"/>
      <c r="Z305" s="36"/>
      <c r="AA305" s="66"/>
      <c r="AB305" s="36"/>
      <c r="AC305" s="36"/>
      <c r="AD305" s="36"/>
      <c r="AE305" s="36"/>
      <c r="AF305" s="36"/>
      <c r="AG305" s="36"/>
      <c r="AH305" s="29"/>
      <c r="AI305" s="36"/>
      <c r="AJ305" s="29"/>
      <c r="AK305" s="36"/>
      <c r="AL305" s="36"/>
      <c r="AM305" s="36"/>
      <c r="AN305" s="29"/>
      <c r="AO305" s="36"/>
      <c r="AP305" s="29"/>
      <c r="AQ305" s="36"/>
      <c r="AR305" s="29"/>
      <c r="AS305" s="36"/>
      <c r="AT305" s="36"/>
      <c r="AU305" s="36"/>
      <c r="AV305" s="29"/>
      <c r="AW305" s="36"/>
      <c r="AX305" s="36"/>
      <c r="AY305" s="36"/>
      <c r="AZ305" s="29"/>
      <c r="BA305" s="36"/>
      <c r="BB305" s="36"/>
      <c r="BC305" s="36"/>
      <c r="BD305" s="36"/>
      <c r="BE305" s="36"/>
      <c r="BF305" s="36"/>
      <c r="BG305" s="36"/>
      <c r="BH305" s="36"/>
      <c r="BI305" s="36"/>
      <c r="BJ305" s="29"/>
      <c r="BK305" s="36"/>
      <c r="BL305" s="29"/>
      <c r="BM305" s="36"/>
      <c r="BN305" s="36"/>
      <c r="BO305" s="36"/>
      <c r="BP305" s="29"/>
      <c r="BQ305" s="36"/>
      <c r="BR305" s="29"/>
      <c r="BS305" s="36"/>
      <c r="BT305" s="36"/>
      <c r="BU305" s="36"/>
      <c r="BV305" s="36"/>
    </row>
    <row r="306" spans="1:75" s="86" customFormat="1" x14ac:dyDescent="0.25">
      <c r="A306" s="79">
        <v>304</v>
      </c>
      <c r="B306" s="79">
        <v>2</v>
      </c>
      <c r="C306" s="80" t="s">
        <v>758</v>
      </c>
      <c r="D306" s="81">
        <f>июль!D306-август!E306</f>
        <v>1144.3824318647344</v>
      </c>
      <c r="E306" s="81">
        <f t="shared" si="4"/>
        <v>58.326999999999998</v>
      </c>
      <c r="F306" s="82"/>
      <c r="G306" s="82"/>
      <c r="H306" s="82"/>
      <c r="I306" s="83"/>
      <c r="J306" s="82"/>
      <c r="K306" s="82"/>
      <c r="L306" s="82"/>
      <c r="M306" s="82"/>
      <c r="N306" s="82"/>
      <c r="O306" s="84"/>
      <c r="P306" s="82"/>
      <c r="Q306" s="84"/>
      <c r="R306" s="82"/>
      <c r="S306" s="82"/>
      <c r="T306" s="82"/>
      <c r="U306" s="82">
        <v>4.4999999999999998E-2</v>
      </c>
      <c r="V306" s="82">
        <v>58.326999999999998</v>
      </c>
      <c r="W306" s="82"/>
      <c r="X306" s="82"/>
      <c r="Y306" s="84"/>
      <c r="Z306" s="82"/>
      <c r="AA306" s="85"/>
      <c r="AB306" s="82"/>
      <c r="AC306" s="82"/>
      <c r="AD306" s="82"/>
      <c r="AE306" s="82"/>
      <c r="AF306" s="82"/>
      <c r="AG306" s="82"/>
      <c r="AH306" s="84"/>
      <c r="AI306" s="82"/>
      <c r="AJ306" s="84"/>
      <c r="AK306" s="82"/>
      <c r="AL306" s="82"/>
      <c r="AM306" s="82"/>
      <c r="AN306" s="84"/>
      <c r="AO306" s="82"/>
      <c r="AP306" s="84"/>
      <c r="AQ306" s="82"/>
      <c r="AR306" s="84"/>
      <c r="AS306" s="82"/>
      <c r="AT306" s="82"/>
      <c r="AU306" s="82"/>
      <c r="AV306" s="84"/>
      <c r="AW306" s="82"/>
      <c r="AX306" s="82"/>
      <c r="AY306" s="82"/>
      <c r="AZ306" s="84"/>
      <c r="BA306" s="82"/>
      <c r="BB306" s="82"/>
      <c r="BC306" s="82"/>
      <c r="BD306" s="82"/>
      <c r="BE306" s="82"/>
      <c r="BF306" s="82"/>
      <c r="BG306" s="82"/>
      <c r="BH306" s="82"/>
      <c r="BI306" s="82"/>
      <c r="BJ306" s="84"/>
      <c r="BK306" s="82"/>
      <c r="BL306" s="84"/>
      <c r="BM306" s="82"/>
      <c r="BN306" s="82"/>
      <c r="BO306" s="82"/>
      <c r="BP306" s="84"/>
      <c r="BQ306" s="82"/>
      <c r="BR306" s="84"/>
      <c r="BS306" s="82"/>
      <c r="BT306" s="82"/>
      <c r="BU306" s="82"/>
      <c r="BV306" s="82"/>
    </row>
    <row r="307" spans="1:75" s="86" customFormat="1" x14ac:dyDescent="0.25">
      <c r="A307" s="79">
        <v>305</v>
      </c>
      <c r="B307" s="79">
        <v>2</v>
      </c>
      <c r="C307" s="80" t="s">
        <v>759</v>
      </c>
      <c r="D307" s="81">
        <f>июль!D307-август!E307</f>
        <v>573.37601551690818</v>
      </c>
      <c r="E307" s="81">
        <f t="shared" si="4"/>
        <v>57.889000000000003</v>
      </c>
      <c r="F307" s="82"/>
      <c r="G307" s="82"/>
      <c r="H307" s="82"/>
      <c r="I307" s="83"/>
      <c r="J307" s="82"/>
      <c r="K307" s="82"/>
      <c r="L307" s="82"/>
      <c r="M307" s="82"/>
      <c r="N307" s="82"/>
      <c r="O307" s="84"/>
      <c r="P307" s="82"/>
      <c r="Q307" s="84"/>
      <c r="R307" s="82"/>
      <c r="S307" s="82"/>
      <c r="T307" s="82"/>
      <c r="U307" s="82"/>
      <c r="V307" s="82"/>
      <c r="W307" s="82"/>
      <c r="X307" s="82"/>
      <c r="Y307" s="84"/>
      <c r="Z307" s="82"/>
      <c r="AA307" s="85"/>
      <c r="AB307" s="82"/>
      <c r="AC307" s="82"/>
      <c r="AD307" s="82"/>
      <c r="AE307" s="82"/>
      <c r="AF307" s="82"/>
      <c r="AG307" s="82"/>
      <c r="AH307" s="84"/>
      <c r="AI307" s="82"/>
      <c r="AJ307" s="84"/>
      <c r="AK307" s="82"/>
      <c r="AL307" s="82"/>
      <c r="AM307" s="82"/>
      <c r="AN307" s="84"/>
      <c r="AO307" s="82"/>
      <c r="AP307" s="84"/>
      <c r="AQ307" s="82"/>
      <c r="AR307" s="84"/>
      <c r="AS307" s="82"/>
      <c r="AT307" s="82"/>
      <c r="AU307" s="82"/>
      <c r="AV307" s="84"/>
      <c r="AW307" s="82"/>
      <c r="AX307" s="82"/>
      <c r="AY307" s="82"/>
      <c r="AZ307" s="84"/>
      <c r="BA307" s="82"/>
      <c r="BB307" s="82"/>
      <c r="BC307" s="82"/>
      <c r="BD307" s="82"/>
      <c r="BE307" s="82"/>
      <c r="BF307" s="82"/>
      <c r="BG307" s="82"/>
      <c r="BH307" s="82"/>
      <c r="BI307" s="82"/>
      <c r="BJ307" s="84"/>
      <c r="BK307" s="82"/>
      <c r="BL307" s="84"/>
      <c r="BM307" s="82"/>
      <c r="BN307" s="82">
        <v>0.03</v>
      </c>
      <c r="BO307" s="82">
        <v>57.039000000000001</v>
      </c>
      <c r="BP307" s="84"/>
      <c r="BQ307" s="82"/>
      <c r="BR307" s="84"/>
      <c r="BS307" s="82"/>
      <c r="BT307" s="82"/>
      <c r="BU307" s="82"/>
      <c r="BV307" s="82">
        <v>0.85</v>
      </c>
      <c r="BW307" s="86" t="s">
        <v>1189</v>
      </c>
    </row>
    <row r="308" spans="1:75" s="86" customFormat="1" x14ac:dyDescent="0.25">
      <c r="A308" s="79">
        <v>306</v>
      </c>
      <c r="B308" s="79">
        <v>1</v>
      </c>
      <c r="C308" s="80" t="s">
        <v>760</v>
      </c>
      <c r="D308" s="81">
        <f>июль!D308-август!E308</f>
        <v>-419.25620741062818</v>
      </c>
      <c r="E308" s="81">
        <f t="shared" si="4"/>
        <v>21.765999999999998</v>
      </c>
      <c r="F308" s="82"/>
      <c r="G308" s="82"/>
      <c r="H308" s="82"/>
      <c r="I308" s="83"/>
      <c r="J308" s="82"/>
      <c r="K308" s="82"/>
      <c r="L308" s="82"/>
      <c r="M308" s="82"/>
      <c r="N308" s="82"/>
      <c r="O308" s="84"/>
      <c r="P308" s="82"/>
      <c r="Q308" s="84"/>
      <c r="R308" s="82"/>
      <c r="S308" s="82"/>
      <c r="T308" s="82"/>
      <c r="U308" s="82"/>
      <c r="V308" s="82"/>
      <c r="W308" s="82"/>
      <c r="X308" s="82"/>
      <c r="Y308" s="84"/>
      <c r="Z308" s="82"/>
      <c r="AA308" s="85"/>
      <c r="AB308" s="82"/>
      <c r="AC308" s="82"/>
      <c r="AD308" s="82"/>
      <c r="AE308" s="82"/>
      <c r="AF308" s="82"/>
      <c r="AG308" s="82"/>
      <c r="AH308" s="84">
        <v>1</v>
      </c>
      <c r="AI308" s="82">
        <v>1.1619999999999999</v>
      </c>
      <c r="AJ308" s="84"/>
      <c r="AK308" s="82"/>
      <c r="AL308" s="82"/>
      <c r="AM308" s="82"/>
      <c r="AN308" s="84"/>
      <c r="AO308" s="82"/>
      <c r="AP308" s="84"/>
      <c r="AQ308" s="82"/>
      <c r="AR308" s="84"/>
      <c r="AS308" s="82"/>
      <c r="AT308" s="82"/>
      <c r="AU308" s="82"/>
      <c r="AV308" s="84"/>
      <c r="AW308" s="82"/>
      <c r="AX308" s="82"/>
      <c r="AY308" s="82"/>
      <c r="AZ308" s="84"/>
      <c r="BA308" s="82"/>
      <c r="BB308" s="82"/>
      <c r="BC308" s="82"/>
      <c r="BD308" s="82"/>
      <c r="BE308" s="82"/>
      <c r="BF308" s="82">
        <v>7.0000000000000001E-3</v>
      </c>
      <c r="BG308" s="82">
        <v>9.016</v>
      </c>
      <c r="BH308" s="82"/>
      <c r="BI308" s="82"/>
      <c r="BJ308" s="84"/>
      <c r="BK308" s="82"/>
      <c r="BL308" s="84">
        <v>15</v>
      </c>
      <c r="BM308" s="82">
        <v>11.587999999999999</v>
      </c>
      <c r="BN308" s="82"/>
      <c r="BO308" s="82"/>
      <c r="BP308" s="84"/>
      <c r="BQ308" s="82"/>
      <c r="BR308" s="84"/>
      <c r="BS308" s="82"/>
      <c r="BT308" s="82"/>
      <c r="BU308" s="82"/>
      <c r="BV308" s="82"/>
    </row>
    <row r="309" spans="1:75" s="86" customFormat="1" x14ac:dyDescent="0.25">
      <c r="A309" s="79">
        <v>307</v>
      </c>
      <c r="B309" s="79">
        <v>1</v>
      </c>
      <c r="C309" s="80" t="s">
        <v>761</v>
      </c>
      <c r="D309" s="81">
        <f>июль!D309-август!E309</f>
        <v>170.35287053140092</v>
      </c>
      <c r="E309" s="81">
        <f t="shared" si="4"/>
        <v>42</v>
      </c>
      <c r="F309" s="82"/>
      <c r="G309" s="82"/>
      <c r="H309" s="82"/>
      <c r="I309" s="83"/>
      <c r="J309" s="82"/>
      <c r="K309" s="82"/>
      <c r="L309" s="82"/>
      <c r="M309" s="82"/>
      <c r="N309" s="82"/>
      <c r="O309" s="84"/>
      <c r="P309" s="82"/>
      <c r="Q309" s="84"/>
      <c r="R309" s="82"/>
      <c r="S309" s="82"/>
      <c r="T309" s="82"/>
      <c r="U309" s="82"/>
      <c r="V309" s="82"/>
      <c r="W309" s="82"/>
      <c r="X309" s="82"/>
      <c r="Y309" s="84"/>
      <c r="Z309" s="82"/>
      <c r="AA309" s="85"/>
      <c r="AB309" s="82"/>
      <c r="AC309" s="82"/>
      <c r="AD309" s="82"/>
      <c r="AE309" s="82"/>
      <c r="AF309" s="82"/>
      <c r="AG309" s="82"/>
      <c r="AH309" s="84"/>
      <c r="AI309" s="82"/>
      <c r="AJ309" s="84"/>
      <c r="AK309" s="82"/>
      <c r="AL309" s="82"/>
      <c r="AM309" s="82"/>
      <c r="AN309" s="84"/>
      <c r="AO309" s="82"/>
      <c r="AP309" s="84">
        <v>1</v>
      </c>
      <c r="AQ309" s="82">
        <v>42</v>
      </c>
      <c r="AR309" s="84"/>
      <c r="AS309" s="82"/>
      <c r="AT309" s="82"/>
      <c r="AU309" s="82"/>
      <c r="AV309" s="84"/>
      <c r="AW309" s="82"/>
      <c r="AX309" s="82"/>
      <c r="AY309" s="82"/>
      <c r="AZ309" s="84"/>
      <c r="BA309" s="82"/>
      <c r="BB309" s="82"/>
      <c r="BC309" s="82"/>
      <c r="BD309" s="82"/>
      <c r="BE309" s="82"/>
      <c r="BF309" s="82"/>
      <c r="BG309" s="82"/>
      <c r="BH309" s="82"/>
      <c r="BI309" s="82"/>
      <c r="BJ309" s="84"/>
      <c r="BK309" s="82"/>
      <c r="BL309" s="84"/>
      <c r="BM309" s="82"/>
      <c r="BN309" s="82"/>
      <c r="BO309" s="82"/>
      <c r="BP309" s="84"/>
      <c r="BQ309" s="82"/>
      <c r="BR309" s="84"/>
      <c r="BS309" s="82"/>
      <c r="BT309" s="82"/>
      <c r="BU309" s="82"/>
      <c r="BV309" s="82"/>
    </row>
    <row r="310" spans="1:75" x14ac:dyDescent="0.25">
      <c r="A310" s="16">
        <v>308</v>
      </c>
      <c r="B310" s="16">
        <v>1</v>
      </c>
      <c r="C310" s="31" t="s">
        <v>762</v>
      </c>
      <c r="D310" s="40">
        <f>июль!D310-август!E310</f>
        <v>115.91462173913042</v>
      </c>
      <c r="E310" s="40">
        <f t="shared" si="4"/>
        <v>0</v>
      </c>
      <c r="F310" s="36"/>
      <c r="G310" s="36"/>
      <c r="H310" s="36"/>
      <c r="I310" s="27"/>
      <c r="J310" s="36"/>
      <c r="K310" s="36"/>
      <c r="L310" s="36"/>
      <c r="M310" s="36"/>
      <c r="N310" s="36"/>
      <c r="O310" s="29"/>
      <c r="P310" s="36"/>
      <c r="Q310" s="29"/>
      <c r="R310" s="36"/>
      <c r="S310" s="36"/>
      <c r="T310" s="36"/>
      <c r="U310" s="36"/>
      <c r="V310" s="36"/>
      <c r="W310" s="36"/>
      <c r="X310" s="36"/>
      <c r="Y310" s="29"/>
      <c r="Z310" s="36"/>
      <c r="AA310" s="66"/>
      <c r="AB310" s="36"/>
      <c r="AC310" s="36"/>
      <c r="AD310" s="36"/>
      <c r="AE310" s="36"/>
      <c r="AF310" s="36"/>
      <c r="AG310" s="36"/>
      <c r="AH310" s="29"/>
      <c r="AI310" s="36"/>
      <c r="AJ310" s="29"/>
      <c r="AK310" s="36"/>
      <c r="AL310" s="36"/>
      <c r="AM310" s="36"/>
      <c r="AN310" s="29"/>
      <c r="AO310" s="36"/>
      <c r="AP310" s="29"/>
      <c r="AQ310" s="36"/>
      <c r="AR310" s="29"/>
      <c r="AS310" s="36"/>
      <c r="AT310" s="36"/>
      <c r="AU310" s="36"/>
      <c r="AV310" s="29"/>
      <c r="AW310" s="36"/>
      <c r="AX310" s="36"/>
      <c r="AY310" s="36"/>
      <c r="AZ310" s="29"/>
      <c r="BA310" s="36"/>
      <c r="BB310" s="36"/>
      <c r="BC310" s="36"/>
      <c r="BD310" s="36"/>
      <c r="BE310" s="36"/>
      <c r="BF310" s="36"/>
      <c r="BG310" s="36"/>
      <c r="BH310" s="36"/>
      <c r="BI310" s="36"/>
      <c r="BJ310" s="29"/>
      <c r="BK310" s="36"/>
      <c r="BL310" s="29"/>
      <c r="BM310" s="36"/>
      <c r="BN310" s="36"/>
      <c r="BO310" s="36"/>
      <c r="BP310" s="29"/>
      <c r="BQ310" s="36"/>
      <c r="BR310" s="29"/>
      <c r="BS310" s="36"/>
      <c r="BT310" s="36"/>
      <c r="BU310" s="36"/>
      <c r="BV310" s="36"/>
    </row>
    <row r="311" spans="1:75" s="86" customFormat="1" x14ac:dyDescent="0.25">
      <c r="A311" s="79">
        <v>309</v>
      </c>
      <c r="B311" s="79">
        <v>1</v>
      </c>
      <c r="C311" s="80" t="s">
        <v>763</v>
      </c>
      <c r="D311" s="81">
        <f>июль!D311-август!E311</f>
        <v>-140.39876164251203</v>
      </c>
      <c r="E311" s="81">
        <f t="shared" si="4"/>
        <v>19.508999999999997</v>
      </c>
      <c r="F311" s="82"/>
      <c r="G311" s="82"/>
      <c r="H311" s="82"/>
      <c r="I311" s="83"/>
      <c r="J311" s="82"/>
      <c r="K311" s="82"/>
      <c r="L311" s="82"/>
      <c r="M311" s="82"/>
      <c r="N311" s="82"/>
      <c r="O311" s="84"/>
      <c r="P311" s="82"/>
      <c r="Q311" s="84"/>
      <c r="R311" s="82"/>
      <c r="S311" s="82"/>
      <c r="T311" s="82"/>
      <c r="U311" s="82"/>
      <c r="V311" s="82"/>
      <c r="W311" s="82"/>
      <c r="X311" s="82"/>
      <c r="Y311" s="84"/>
      <c r="Z311" s="82"/>
      <c r="AA311" s="85"/>
      <c r="AB311" s="82"/>
      <c r="AC311" s="82"/>
      <c r="AD311" s="82"/>
      <c r="AE311" s="82"/>
      <c r="AF311" s="82"/>
      <c r="AG311" s="82"/>
      <c r="AH311" s="84"/>
      <c r="AI311" s="82"/>
      <c r="AJ311" s="84"/>
      <c r="AK311" s="82"/>
      <c r="AL311" s="82"/>
      <c r="AM311" s="82"/>
      <c r="AN311" s="84"/>
      <c r="AO311" s="82"/>
      <c r="AP311" s="84"/>
      <c r="AQ311" s="82"/>
      <c r="AR311" s="84"/>
      <c r="AS311" s="82"/>
      <c r="AT311" s="82"/>
      <c r="AU311" s="82"/>
      <c r="AV311" s="84"/>
      <c r="AW311" s="82"/>
      <c r="AX311" s="82"/>
      <c r="AY311" s="82"/>
      <c r="AZ311" s="84"/>
      <c r="BA311" s="82"/>
      <c r="BB311" s="82"/>
      <c r="BC311" s="82"/>
      <c r="BD311" s="82"/>
      <c r="BE311" s="82"/>
      <c r="BF311" s="82">
        <v>4.0000000000000001E-3</v>
      </c>
      <c r="BG311" s="82">
        <v>4.76</v>
      </c>
      <c r="BH311" s="82"/>
      <c r="BI311" s="82"/>
      <c r="BJ311" s="84"/>
      <c r="BK311" s="82"/>
      <c r="BL311" s="84">
        <v>6</v>
      </c>
      <c r="BM311" s="82">
        <v>3.742</v>
      </c>
      <c r="BN311" s="82">
        <v>0.01</v>
      </c>
      <c r="BO311" s="82">
        <v>3.883</v>
      </c>
      <c r="BP311" s="84">
        <v>1</v>
      </c>
      <c r="BQ311" s="82">
        <v>7.1239999999999997</v>
      </c>
      <c r="BR311" s="84"/>
      <c r="BS311" s="82"/>
      <c r="BT311" s="82"/>
      <c r="BU311" s="82"/>
      <c r="BV311" s="82"/>
    </row>
    <row r="312" spans="1:75" s="86" customFormat="1" x14ac:dyDescent="0.25">
      <c r="A312" s="79">
        <v>310</v>
      </c>
      <c r="B312" s="79">
        <v>1</v>
      </c>
      <c r="C312" s="80" t="s">
        <v>764</v>
      </c>
      <c r="D312" s="81">
        <f>июль!D312-август!E312</f>
        <v>493.02265154589372</v>
      </c>
      <c r="E312" s="81">
        <f t="shared" si="4"/>
        <v>3.992</v>
      </c>
      <c r="F312" s="82"/>
      <c r="G312" s="82"/>
      <c r="H312" s="82"/>
      <c r="I312" s="83"/>
      <c r="J312" s="82"/>
      <c r="K312" s="82"/>
      <c r="L312" s="82"/>
      <c r="M312" s="82"/>
      <c r="N312" s="82"/>
      <c r="O312" s="84"/>
      <c r="P312" s="82"/>
      <c r="Q312" s="84"/>
      <c r="R312" s="82"/>
      <c r="S312" s="82"/>
      <c r="T312" s="82"/>
      <c r="U312" s="82"/>
      <c r="V312" s="82"/>
      <c r="W312" s="82"/>
      <c r="X312" s="82"/>
      <c r="Y312" s="84"/>
      <c r="Z312" s="82"/>
      <c r="AA312" s="85"/>
      <c r="AB312" s="82"/>
      <c r="AC312" s="82"/>
      <c r="AD312" s="82"/>
      <c r="AE312" s="82"/>
      <c r="AF312" s="82"/>
      <c r="AG312" s="82"/>
      <c r="AH312" s="84"/>
      <c r="AI312" s="82"/>
      <c r="AJ312" s="84"/>
      <c r="AK312" s="82"/>
      <c r="AL312" s="82"/>
      <c r="AM312" s="82"/>
      <c r="AN312" s="84"/>
      <c r="AO312" s="82"/>
      <c r="AP312" s="84"/>
      <c r="AQ312" s="82"/>
      <c r="AR312" s="84"/>
      <c r="AS312" s="82"/>
      <c r="AT312" s="82"/>
      <c r="AU312" s="82"/>
      <c r="AV312" s="84"/>
      <c r="AW312" s="82"/>
      <c r="AX312" s="82"/>
      <c r="AY312" s="82"/>
      <c r="AZ312" s="84"/>
      <c r="BA312" s="82"/>
      <c r="BB312" s="82"/>
      <c r="BC312" s="82"/>
      <c r="BD312" s="82"/>
      <c r="BE312" s="82"/>
      <c r="BF312" s="82"/>
      <c r="BG312" s="82"/>
      <c r="BH312" s="82"/>
      <c r="BI312" s="82"/>
      <c r="BJ312" s="84"/>
      <c r="BK312" s="82"/>
      <c r="BL312" s="84">
        <v>5</v>
      </c>
      <c r="BM312" s="82">
        <v>2.8570000000000002</v>
      </c>
      <c r="BN312" s="82"/>
      <c r="BO312" s="82"/>
      <c r="BP312" s="84"/>
      <c r="BQ312" s="82"/>
      <c r="BR312" s="84"/>
      <c r="BS312" s="82"/>
      <c r="BT312" s="82"/>
      <c r="BU312" s="82"/>
      <c r="BV312" s="82">
        <v>1.135</v>
      </c>
      <c r="BW312" s="86" t="s">
        <v>1195</v>
      </c>
    </row>
    <row r="313" spans="1:75" x14ac:dyDescent="0.25">
      <c r="A313" s="16">
        <v>311</v>
      </c>
      <c r="B313" s="16">
        <v>1</v>
      </c>
      <c r="C313" s="31" t="s">
        <v>765</v>
      </c>
      <c r="D313" s="40">
        <f>июль!D313-август!E313</f>
        <v>-593.53538748792266</v>
      </c>
      <c r="E313" s="40">
        <f t="shared" si="4"/>
        <v>0</v>
      </c>
      <c r="F313" s="36"/>
      <c r="G313" s="36"/>
      <c r="H313" s="36"/>
      <c r="I313" s="27"/>
      <c r="J313" s="36"/>
      <c r="K313" s="36"/>
      <c r="L313" s="36"/>
      <c r="M313" s="36"/>
      <c r="N313" s="36"/>
      <c r="O313" s="29"/>
      <c r="P313" s="36"/>
      <c r="Q313" s="29"/>
      <c r="R313" s="36"/>
      <c r="S313" s="36"/>
      <c r="T313" s="36"/>
      <c r="U313" s="36"/>
      <c r="V313" s="36"/>
      <c r="W313" s="36"/>
      <c r="X313" s="36"/>
      <c r="Y313" s="29"/>
      <c r="Z313" s="36"/>
      <c r="AA313" s="66"/>
      <c r="AB313" s="36"/>
      <c r="AC313" s="36"/>
      <c r="AD313" s="36"/>
      <c r="AE313" s="36"/>
      <c r="AF313" s="36"/>
      <c r="AG313" s="36"/>
      <c r="AH313" s="29"/>
      <c r="AI313" s="36"/>
      <c r="AJ313" s="29"/>
      <c r="AK313" s="36"/>
      <c r="AL313" s="36"/>
      <c r="AM313" s="36"/>
      <c r="AN313" s="29"/>
      <c r="AO313" s="36"/>
      <c r="AP313" s="29"/>
      <c r="AQ313" s="36"/>
      <c r="AR313" s="29"/>
      <c r="AS313" s="36"/>
      <c r="AT313" s="36"/>
      <c r="AU313" s="36"/>
      <c r="AV313" s="29"/>
      <c r="AW313" s="36"/>
      <c r="AX313" s="36"/>
      <c r="AY313" s="36"/>
      <c r="AZ313" s="29"/>
      <c r="BA313" s="36"/>
      <c r="BB313" s="36"/>
      <c r="BC313" s="36"/>
      <c r="BD313" s="36"/>
      <c r="BE313" s="36"/>
      <c r="BF313" s="36"/>
      <c r="BG313" s="36"/>
      <c r="BH313" s="36"/>
      <c r="BI313" s="36"/>
      <c r="BJ313" s="29"/>
      <c r="BK313" s="36"/>
      <c r="BL313" s="29"/>
      <c r="BM313" s="36"/>
      <c r="BN313" s="36"/>
      <c r="BO313" s="36"/>
      <c r="BP313" s="29"/>
      <c r="BQ313" s="36"/>
      <c r="BR313" s="29"/>
      <c r="BS313" s="36"/>
      <c r="BT313" s="36"/>
      <c r="BU313" s="36"/>
      <c r="BV313" s="36"/>
    </row>
    <row r="314" spans="1:75" s="86" customFormat="1" x14ac:dyDescent="0.25">
      <c r="A314" s="79">
        <v>312</v>
      </c>
      <c r="B314" s="79">
        <v>1</v>
      </c>
      <c r="C314" s="80" t="s">
        <v>766</v>
      </c>
      <c r="D314" s="81">
        <f>июль!D314-август!E314</f>
        <v>110.21133524637682</v>
      </c>
      <c r="E314" s="81">
        <f t="shared" si="4"/>
        <v>34.760999999999996</v>
      </c>
      <c r="F314" s="82"/>
      <c r="G314" s="82"/>
      <c r="H314" s="82"/>
      <c r="I314" s="83"/>
      <c r="J314" s="82"/>
      <c r="K314" s="82"/>
      <c r="L314" s="82"/>
      <c r="M314" s="82"/>
      <c r="N314" s="82"/>
      <c r="O314" s="84"/>
      <c r="P314" s="82"/>
      <c r="Q314" s="84"/>
      <c r="R314" s="82"/>
      <c r="S314" s="82"/>
      <c r="T314" s="82"/>
      <c r="U314" s="82"/>
      <c r="V314" s="82"/>
      <c r="W314" s="82"/>
      <c r="X314" s="82"/>
      <c r="Y314" s="84"/>
      <c r="Z314" s="82"/>
      <c r="AA314" s="85"/>
      <c r="AB314" s="82"/>
      <c r="AC314" s="82"/>
      <c r="AD314" s="82"/>
      <c r="AE314" s="82"/>
      <c r="AF314" s="82"/>
      <c r="AG314" s="82"/>
      <c r="AH314" s="84"/>
      <c r="AI314" s="82"/>
      <c r="AJ314" s="84"/>
      <c r="AK314" s="82"/>
      <c r="AL314" s="82"/>
      <c r="AM314" s="82"/>
      <c r="AN314" s="84"/>
      <c r="AO314" s="82"/>
      <c r="AP314" s="84"/>
      <c r="AQ314" s="82"/>
      <c r="AR314" s="84"/>
      <c r="AS314" s="82"/>
      <c r="AT314" s="82"/>
      <c r="AU314" s="82"/>
      <c r="AV314" s="84"/>
      <c r="AW314" s="82"/>
      <c r="AX314" s="82"/>
      <c r="AY314" s="82"/>
      <c r="AZ314" s="84"/>
      <c r="BA314" s="82"/>
      <c r="BB314" s="82"/>
      <c r="BC314" s="82"/>
      <c r="BD314" s="82"/>
      <c r="BE314" s="82"/>
      <c r="BF314" s="82">
        <v>1.4E-2</v>
      </c>
      <c r="BG314" s="82">
        <v>17.445</v>
      </c>
      <c r="BH314" s="82"/>
      <c r="BI314" s="82"/>
      <c r="BJ314" s="84"/>
      <c r="BK314" s="82"/>
      <c r="BL314" s="84">
        <v>21</v>
      </c>
      <c r="BM314" s="82">
        <v>17.315999999999999</v>
      </c>
      <c r="BN314" s="82"/>
      <c r="BO314" s="82"/>
      <c r="BP314" s="84"/>
      <c r="BQ314" s="82"/>
      <c r="BR314" s="84"/>
      <c r="BS314" s="82"/>
      <c r="BT314" s="82"/>
      <c r="BU314" s="82"/>
      <c r="BV314" s="82"/>
    </row>
    <row r="315" spans="1:75" s="86" customFormat="1" x14ac:dyDescent="0.25">
      <c r="A315" s="79">
        <v>313</v>
      </c>
      <c r="B315" s="79">
        <v>1</v>
      </c>
      <c r="C315" s="80" t="s">
        <v>767</v>
      </c>
      <c r="D315" s="81">
        <f>июль!D315-август!E315</f>
        <v>173.14540212560385</v>
      </c>
      <c r="E315" s="81">
        <f t="shared" si="4"/>
        <v>1.1579999999999999</v>
      </c>
      <c r="F315" s="82"/>
      <c r="G315" s="82"/>
      <c r="H315" s="82"/>
      <c r="I315" s="83"/>
      <c r="J315" s="82"/>
      <c r="K315" s="82"/>
      <c r="L315" s="82"/>
      <c r="M315" s="82"/>
      <c r="N315" s="82"/>
      <c r="O315" s="84"/>
      <c r="P315" s="82"/>
      <c r="Q315" s="84"/>
      <c r="R315" s="82"/>
      <c r="S315" s="82"/>
      <c r="T315" s="82"/>
      <c r="U315" s="82"/>
      <c r="V315" s="82"/>
      <c r="W315" s="82"/>
      <c r="X315" s="82"/>
      <c r="Y315" s="84"/>
      <c r="Z315" s="82"/>
      <c r="AA315" s="85"/>
      <c r="AB315" s="82"/>
      <c r="AC315" s="82"/>
      <c r="AD315" s="82"/>
      <c r="AE315" s="82"/>
      <c r="AF315" s="82"/>
      <c r="AG315" s="82"/>
      <c r="AH315" s="84"/>
      <c r="AI315" s="82"/>
      <c r="AJ315" s="84"/>
      <c r="AK315" s="82"/>
      <c r="AL315" s="82"/>
      <c r="AM315" s="82"/>
      <c r="AN315" s="84"/>
      <c r="AO315" s="82"/>
      <c r="AP315" s="84"/>
      <c r="AQ315" s="82"/>
      <c r="AR315" s="84"/>
      <c r="AS315" s="82"/>
      <c r="AT315" s="82"/>
      <c r="AU315" s="82"/>
      <c r="AV315" s="84"/>
      <c r="AW315" s="82"/>
      <c r="AX315" s="82"/>
      <c r="AY315" s="82"/>
      <c r="AZ315" s="84"/>
      <c r="BA315" s="82"/>
      <c r="BB315" s="82"/>
      <c r="BC315" s="82"/>
      <c r="BD315" s="82"/>
      <c r="BE315" s="82"/>
      <c r="BF315" s="82"/>
      <c r="BG315" s="82"/>
      <c r="BH315" s="82"/>
      <c r="BI315" s="82"/>
      <c r="BJ315" s="84"/>
      <c r="BK315" s="82"/>
      <c r="BL315" s="84"/>
      <c r="BM315" s="82"/>
      <c r="BN315" s="82"/>
      <c r="BO315" s="82"/>
      <c r="BP315" s="84"/>
      <c r="BQ315" s="82"/>
      <c r="BR315" s="84"/>
      <c r="BS315" s="82"/>
      <c r="BT315" s="82"/>
      <c r="BU315" s="82"/>
      <c r="BV315" s="82">
        <v>1.1579999999999999</v>
      </c>
      <c r="BW315" s="86" t="s">
        <v>1180</v>
      </c>
    </row>
    <row r="316" spans="1:75" x14ac:dyDescent="0.25">
      <c r="A316" s="16">
        <v>314</v>
      </c>
      <c r="B316" s="16">
        <v>1</v>
      </c>
      <c r="C316" s="31" t="s">
        <v>930</v>
      </c>
      <c r="D316" s="40">
        <f>июль!D316-август!E316</f>
        <v>91.699162357487921</v>
      </c>
      <c r="E316" s="40">
        <f t="shared" si="4"/>
        <v>0</v>
      </c>
      <c r="F316" s="36"/>
      <c r="G316" s="36"/>
      <c r="H316" s="36"/>
      <c r="I316" s="27"/>
      <c r="J316" s="36"/>
      <c r="K316" s="36"/>
      <c r="L316" s="36"/>
      <c r="M316" s="36"/>
      <c r="N316" s="36"/>
      <c r="O316" s="29"/>
      <c r="P316" s="36"/>
      <c r="Q316" s="29"/>
      <c r="R316" s="36"/>
      <c r="S316" s="36"/>
      <c r="T316" s="36"/>
      <c r="U316" s="36"/>
      <c r="V316" s="36"/>
      <c r="W316" s="36"/>
      <c r="X316" s="36"/>
      <c r="Y316" s="29"/>
      <c r="Z316" s="36"/>
      <c r="AA316" s="66"/>
      <c r="AB316" s="36"/>
      <c r="AC316" s="36"/>
      <c r="AD316" s="36"/>
      <c r="AE316" s="36"/>
      <c r="AF316" s="36"/>
      <c r="AG316" s="36"/>
      <c r="AH316" s="29"/>
      <c r="AI316" s="36"/>
      <c r="AJ316" s="29"/>
      <c r="AK316" s="36"/>
      <c r="AL316" s="36"/>
      <c r="AM316" s="36"/>
      <c r="AN316" s="29"/>
      <c r="AO316" s="36"/>
      <c r="AP316" s="29"/>
      <c r="AQ316" s="36"/>
      <c r="AR316" s="29"/>
      <c r="AS316" s="36"/>
      <c r="AT316" s="36"/>
      <c r="AU316" s="36"/>
      <c r="AV316" s="29"/>
      <c r="AW316" s="36"/>
      <c r="AX316" s="36"/>
      <c r="AY316" s="36"/>
      <c r="AZ316" s="29"/>
      <c r="BA316" s="36"/>
      <c r="BB316" s="36"/>
      <c r="BC316" s="36"/>
      <c r="BD316" s="36"/>
      <c r="BE316" s="36"/>
      <c r="BF316" s="36"/>
      <c r="BG316" s="36"/>
      <c r="BH316" s="36"/>
      <c r="BI316" s="36"/>
      <c r="BJ316" s="29"/>
      <c r="BK316" s="36"/>
      <c r="BL316" s="29"/>
      <c r="BM316" s="36"/>
      <c r="BN316" s="36"/>
      <c r="BO316" s="36"/>
      <c r="BP316" s="29"/>
      <c r="BQ316" s="36"/>
      <c r="BR316" s="29"/>
      <c r="BS316" s="36"/>
      <c r="BT316" s="36"/>
      <c r="BU316" s="36"/>
      <c r="BV316" s="36"/>
    </row>
    <row r="317" spans="1:75" x14ac:dyDescent="0.25">
      <c r="A317" s="16">
        <v>315</v>
      </c>
      <c r="B317" s="16">
        <v>1</v>
      </c>
      <c r="C317" s="31" t="s">
        <v>931</v>
      </c>
      <c r="D317" s="40">
        <f>июль!D317-август!E317</f>
        <v>280.49795452173913</v>
      </c>
      <c r="E317" s="40">
        <f t="shared" si="4"/>
        <v>0</v>
      </c>
      <c r="F317" s="36"/>
      <c r="G317" s="36"/>
      <c r="H317" s="36"/>
      <c r="I317" s="27"/>
      <c r="J317" s="36"/>
      <c r="K317" s="36"/>
      <c r="L317" s="36"/>
      <c r="M317" s="36"/>
      <c r="N317" s="36"/>
      <c r="O317" s="29"/>
      <c r="P317" s="36"/>
      <c r="Q317" s="29"/>
      <c r="R317" s="36"/>
      <c r="S317" s="36"/>
      <c r="T317" s="36"/>
      <c r="U317" s="36"/>
      <c r="V317" s="36"/>
      <c r="W317" s="36"/>
      <c r="X317" s="36"/>
      <c r="Y317" s="29"/>
      <c r="Z317" s="36"/>
      <c r="AA317" s="66"/>
      <c r="AB317" s="36"/>
      <c r="AC317" s="36"/>
      <c r="AD317" s="36"/>
      <c r="AE317" s="36"/>
      <c r="AF317" s="36"/>
      <c r="AG317" s="36"/>
      <c r="AH317" s="29"/>
      <c r="AI317" s="36"/>
      <c r="AJ317" s="29"/>
      <c r="AK317" s="36"/>
      <c r="AL317" s="36"/>
      <c r="AM317" s="36"/>
      <c r="AN317" s="29"/>
      <c r="AO317" s="36"/>
      <c r="AP317" s="29"/>
      <c r="AQ317" s="36"/>
      <c r="AR317" s="29"/>
      <c r="AS317" s="36"/>
      <c r="AT317" s="36"/>
      <c r="AU317" s="36"/>
      <c r="AV317" s="29"/>
      <c r="AW317" s="36"/>
      <c r="AX317" s="36"/>
      <c r="AY317" s="36"/>
      <c r="AZ317" s="29"/>
      <c r="BA317" s="36"/>
      <c r="BB317" s="36"/>
      <c r="BC317" s="36"/>
      <c r="BD317" s="36"/>
      <c r="BE317" s="36"/>
      <c r="BF317" s="36"/>
      <c r="BG317" s="36"/>
      <c r="BH317" s="36"/>
      <c r="BI317" s="36"/>
      <c r="BJ317" s="29"/>
      <c r="BK317" s="36"/>
      <c r="BL317" s="29"/>
      <c r="BM317" s="36"/>
      <c r="BN317" s="36"/>
      <c r="BO317" s="36"/>
      <c r="BP317" s="29"/>
      <c r="BQ317" s="36"/>
      <c r="BR317" s="29"/>
      <c r="BS317" s="36"/>
      <c r="BT317" s="36"/>
      <c r="BU317" s="36"/>
      <c r="BV317" s="36"/>
    </row>
    <row r="318" spans="1:75" x14ac:dyDescent="0.25">
      <c r="A318" s="16">
        <v>316</v>
      </c>
      <c r="B318" s="16">
        <v>1</v>
      </c>
      <c r="C318" s="31" t="s">
        <v>768</v>
      </c>
      <c r="D318" s="40">
        <f>июль!D318-август!E318</f>
        <v>142.74026252173914</v>
      </c>
      <c r="E318" s="40">
        <f t="shared" si="4"/>
        <v>0</v>
      </c>
      <c r="F318" s="36"/>
      <c r="G318" s="36"/>
      <c r="H318" s="36"/>
      <c r="I318" s="27"/>
      <c r="J318" s="36"/>
      <c r="K318" s="36"/>
      <c r="L318" s="36"/>
      <c r="M318" s="36"/>
      <c r="N318" s="36"/>
      <c r="O318" s="29"/>
      <c r="P318" s="36"/>
      <c r="Q318" s="29"/>
      <c r="R318" s="36"/>
      <c r="S318" s="36"/>
      <c r="T318" s="36"/>
      <c r="U318" s="36"/>
      <c r="V318" s="36"/>
      <c r="W318" s="36"/>
      <c r="X318" s="36"/>
      <c r="Y318" s="29"/>
      <c r="Z318" s="36"/>
      <c r="AA318" s="66"/>
      <c r="AB318" s="36"/>
      <c r="AC318" s="36"/>
      <c r="AD318" s="36"/>
      <c r="AE318" s="36"/>
      <c r="AF318" s="36"/>
      <c r="AG318" s="36"/>
      <c r="AH318" s="29"/>
      <c r="AI318" s="36"/>
      <c r="AJ318" s="29"/>
      <c r="AK318" s="36"/>
      <c r="AL318" s="36"/>
      <c r="AM318" s="36"/>
      <c r="AN318" s="29"/>
      <c r="AO318" s="36"/>
      <c r="AP318" s="29"/>
      <c r="AQ318" s="36"/>
      <c r="AR318" s="29"/>
      <c r="AS318" s="36"/>
      <c r="AT318" s="36"/>
      <c r="AU318" s="36"/>
      <c r="AV318" s="29"/>
      <c r="AW318" s="36"/>
      <c r="AX318" s="36"/>
      <c r="AY318" s="36"/>
      <c r="AZ318" s="29"/>
      <c r="BA318" s="36"/>
      <c r="BB318" s="36"/>
      <c r="BC318" s="36"/>
      <c r="BD318" s="36"/>
      <c r="BE318" s="36"/>
      <c r="BF318" s="36"/>
      <c r="BG318" s="36"/>
      <c r="BH318" s="36"/>
      <c r="BI318" s="36"/>
      <c r="BJ318" s="29"/>
      <c r="BK318" s="36"/>
      <c r="BL318" s="29"/>
      <c r="BM318" s="36"/>
      <c r="BN318" s="36"/>
      <c r="BO318" s="36"/>
      <c r="BP318" s="29"/>
      <c r="BQ318" s="36"/>
      <c r="BR318" s="29"/>
      <c r="BS318" s="36"/>
      <c r="BT318" s="36"/>
      <c r="BU318" s="36"/>
      <c r="BV318" s="36"/>
    </row>
    <row r="319" spans="1:75" x14ac:dyDescent="0.25">
      <c r="A319" s="16">
        <v>317</v>
      </c>
      <c r="B319" s="16">
        <v>3</v>
      </c>
      <c r="C319" s="31" t="s">
        <v>769</v>
      </c>
      <c r="D319" s="40">
        <f>июль!D319-август!E319</f>
        <v>279.67568982608697</v>
      </c>
      <c r="E319" s="40">
        <f t="shared" si="4"/>
        <v>0</v>
      </c>
      <c r="F319" s="36"/>
      <c r="G319" s="36"/>
      <c r="H319" s="36"/>
      <c r="I319" s="27"/>
      <c r="J319" s="36"/>
      <c r="K319" s="36"/>
      <c r="L319" s="36"/>
      <c r="M319" s="36"/>
      <c r="N319" s="36"/>
      <c r="O319" s="29"/>
      <c r="P319" s="36"/>
      <c r="Q319" s="29"/>
      <c r="R319" s="36"/>
      <c r="S319" s="36"/>
      <c r="T319" s="36"/>
      <c r="U319" s="36"/>
      <c r="V319" s="36"/>
      <c r="W319" s="36"/>
      <c r="X319" s="36"/>
      <c r="Y319" s="29"/>
      <c r="Z319" s="36"/>
      <c r="AA319" s="66"/>
      <c r="AB319" s="36"/>
      <c r="AC319" s="36"/>
      <c r="AD319" s="36"/>
      <c r="AE319" s="36"/>
      <c r="AF319" s="36"/>
      <c r="AG319" s="36"/>
      <c r="AH319" s="29"/>
      <c r="AI319" s="36"/>
      <c r="AJ319" s="29"/>
      <c r="AK319" s="36"/>
      <c r="AL319" s="36"/>
      <c r="AM319" s="36"/>
      <c r="AN319" s="29"/>
      <c r="AO319" s="36"/>
      <c r="AP319" s="29"/>
      <c r="AQ319" s="36"/>
      <c r="AR319" s="29"/>
      <c r="AS319" s="36"/>
      <c r="AT319" s="36"/>
      <c r="AU319" s="36"/>
      <c r="AV319" s="29"/>
      <c r="AW319" s="36"/>
      <c r="AX319" s="36"/>
      <c r="AY319" s="36"/>
      <c r="AZ319" s="29"/>
      <c r="BA319" s="36"/>
      <c r="BB319" s="36"/>
      <c r="BC319" s="36"/>
      <c r="BD319" s="36"/>
      <c r="BE319" s="36"/>
      <c r="BF319" s="36"/>
      <c r="BG319" s="36"/>
      <c r="BH319" s="36"/>
      <c r="BI319" s="36"/>
      <c r="BJ319" s="29"/>
      <c r="BK319" s="36"/>
      <c r="BL319" s="29"/>
      <c r="BM319" s="36"/>
      <c r="BN319" s="36"/>
      <c r="BO319" s="36"/>
      <c r="BP319" s="29"/>
      <c r="BQ319" s="36"/>
      <c r="BR319" s="29"/>
      <c r="BS319" s="36"/>
      <c r="BT319" s="36"/>
      <c r="BU319" s="36"/>
      <c r="BV319" s="36"/>
    </row>
    <row r="320" spans="1:75" s="86" customFormat="1" x14ac:dyDescent="0.25">
      <c r="A320" s="79">
        <v>318</v>
      </c>
      <c r="B320" s="79">
        <v>3</v>
      </c>
      <c r="C320" s="80" t="s">
        <v>770</v>
      </c>
      <c r="D320" s="81">
        <f>июль!D320-август!E320</f>
        <v>487.7397723091787</v>
      </c>
      <c r="E320" s="81">
        <f t="shared" si="4"/>
        <v>6.3440000000000003</v>
      </c>
      <c r="F320" s="82"/>
      <c r="G320" s="82"/>
      <c r="H320" s="82"/>
      <c r="I320" s="83"/>
      <c r="J320" s="82"/>
      <c r="K320" s="82"/>
      <c r="L320" s="82"/>
      <c r="M320" s="82"/>
      <c r="N320" s="82"/>
      <c r="O320" s="84"/>
      <c r="P320" s="82"/>
      <c r="Q320" s="84"/>
      <c r="R320" s="82"/>
      <c r="S320" s="82"/>
      <c r="T320" s="82"/>
      <c r="U320" s="82">
        <v>4.0000000000000001E-3</v>
      </c>
      <c r="V320" s="82">
        <v>6.3440000000000003</v>
      </c>
      <c r="W320" s="82"/>
      <c r="X320" s="82"/>
      <c r="Y320" s="84"/>
      <c r="Z320" s="82"/>
      <c r="AA320" s="85"/>
      <c r="AB320" s="82"/>
      <c r="AC320" s="82"/>
      <c r="AD320" s="82"/>
      <c r="AE320" s="82"/>
      <c r="AF320" s="82"/>
      <c r="AG320" s="82"/>
      <c r="AH320" s="84"/>
      <c r="AI320" s="82"/>
      <c r="AJ320" s="84"/>
      <c r="AK320" s="82"/>
      <c r="AL320" s="82"/>
      <c r="AM320" s="82"/>
      <c r="AN320" s="84"/>
      <c r="AO320" s="82"/>
      <c r="AP320" s="84"/>
      <c r="AQ320" s="82"/>
      <c r="AR320" s="84"/>
      <c r="AS320" s="82"/>
      <c r="AT320" s="82"/>
      <c r="AU320" s="82"/>
      <c r="AV320" s="84"/>
      <c r="AW320" s="82"/>
      <c r="AX320" s="82"/>
      <c r="AY320" s="82"/>
      <c r="AZ320" s="84"/>
      <c r="BA320" s="82"/>
      <c r="BB320" s="82"/>
      <c r="BC320" s="82"/>
      <c r="BD320" s="82"/>
      <c r="BE320" s="82"/>
      <c r="BF320" s="82"/>
      <c r="BG320" s="82"/>
      <c r="BH320" s="82"/>
      <c r="BI320" s="82"/>
      <c r="BJ320" s="84"/>
      <c r="BK320" s="82"/>
      <c r="BL320" s="84"/>
      <c r="BM320" s="82"/>
      <c r="BN320" s="82"/>
      <c r="BO320" s="82"/>
      <c r="BP320" s="84"/>
      <c r="BQ320" s="82"/>
      <c r="BR320" s="84"/>
      <c r="BS320" s="82"/>
      <c r="BT320" s="82"/>
      <c r="BU320" s="82"/>
      <c r="BV320" s="82"/>
    </row>
    <row r="321" spans="1:75" s="86" customFormat="1" x14ac:dyDescent="0.25">
      <c r="A321" s="79">
        <v>319</v>
      </c>
      <c r="B321" s="79">
        <v>3</v>
      </c>
      <c r="C321" s="80" t="s">
        <v>771</v>
      </c>
      <c r="D321" s="81">
        <f>июль!D321-август!E321</f>
        <v>-147.47185171014496</v>
      </c>
      <c r="E321" s="81">
        <f t="shared" si="4"/>
        <v>5.2320000000000002</v>
      </c>
      <c r="F321" s="82"/>
      <c r="G321" s="82"/>
      <c r="H321" s="82"/>
      <c r="I321" s="83"/>
      <c r="J321" s="82"/>
      <c r="K321" s="82"/>
      <c r="L321" s="82"/>
      <c r="M321" s="82"/>
      <c r="N321" s="82"/>
      <c r="O321" s="84"/>
      <c r="P321" s="82"/>
      <c r="Q321" s="84"/>
      <c r="R321" s="82"/>
      <c r="S321" s="82"/>
      <c r="T321" s="82"/>
      <c r="U321" s="82"/>
      <c r="V321" s="82"/>
      <c r="W321" s="82"/>
      <c r="X321" s="82"/>
      <c r="Y321" s="84"/>
      <c r="Z321" s="82"/>
      <c r="AA321" s="85"/>
      <c r="AB321" s="82"/>
      <c r="AC321" s="82"/>
      <c r="AD321" s="82"/>
      <c r="AE321" s="82"/>
      <c r="AF321" s="82"/>
      <c r="AG321" s="82"/>
      <c r="AH321" s="84"/>
      <c r="AI321" s="82"/>
      <c r="AJ321" s="84"/>
      <c r="AK321" s="82"/>
      <c r="AL321" s="82"/>
      <c r="AM321" s="82"/>
      <c r="AN321" s="84"/>
      <c r="AO321" s="82"/>
      <c r="AP321" s="84"/>
      <c r="AQ321" s="82"/>
      <c r="AR321" s="84"/>
      <c r="AS321" s="82"/>
      <c r="AT321" s="82"/>
      <c r="AU321" s="82"/>
      <c r="AV321" s="84"/>
      <c r="AW321" s="82"/>
      <c r="AX321" s="82"/>
      <c r="AY321" s="82"/>
      <c r="AZ321" s="84"/>
      <c r="BA321" s="82"/>
      <c r="BB321" s="82"/>
      <c r="BC321" s="82"/>
      <c r="BD321" s="82"/>
      <c r="BE321" s="82"/>
      <c r="BF321" s="82"/>
      <c r="BG321" s="82"/>
      <c r="BH321" s="82"/>
      <c r="BI321" s="82"/>
      <c r="BJ321" s="84"/>
      <c r="BK321" s="82"/>
      <c r="BL321" s="84"/>
      <c r="BM321" s="82"/>
      <c r="BN321" s="82"/>
      <c r="BO321" s="82"/>
      <c r="BP321" s="84"/>
      <c r="BQ321" s="82"/>
      <c r="BR321" s="84"/>
      <c r="BS321" s="82"/>
      <c r="BT321" s="82"/>
      <c r="BU321" s="82"/>
      <c r="BV321" s="82">
        <v>5.2320000000000002</v>
      </c>
      <c r="BW321" s="86" t="s">
        <v>1180</v>
      </c>
    </row>
    <row r="322" spans="1:75" s="86" customFormat="1" x14ac:dyDescent="0.25">
      <c r="A322" s="79">
        <v>320</v>
      </c>
      <c r="B322" s="79">
        <v>3</v>
      </c>
      <c r="C322" s="80" t="s">
        <v>772</v>
      </c>
      <c r="D322" s="81">
        <f>июль!D322-август!E322</f>
        <v>336.19604072657006</v>
      </c>
      <c r="E322" s="81">
        <f t="shared" si="4"/>
        <v>4.4889999999999999</v>
      </c>
      <c r="F322" s="82"/>
      <c r="G322" s="82"/>
      <c r="H322" s="82"/>
      <c r="I322" s="83"/>
      <c r="J322" s="82"/>
      <c r="K322" s="82"/>
      <c r="L322" s="82"/>
      <c r="M322" s="82"/>
      <c r="N322" s="82"/>
      <c r="O322" s="84"/>
      <c r="P322" s="82"/>
      <c r="Q322" s="84"/>
      <c r="R322" s="82"/>
      <c r="S322" s="82"/>
      <c r="T322" s="82"/>
      <c r="U322" s="82"/>
      <c r="V322" s="82"/>
      <c r="W322" s="82"/>
      <c r="X322" s="82"/>
      <c r="Y322" s="84"/>
      <c r="Z322" s="82"/>
      <c r="AA322" s="85"/>
      <c r="AB322" s="82"/>
      <c r="AC322" s="82"/>
      <c r="AD322" s="82"/>
      <c r="AE322" s="82"/>
      <c r="AF322" s="82"/>
      <c r="AG322" s="82"/>
      <c r="AH322" s="84"/>
      <c r="AI322" s="82"/>
      <c r="AJ322" s="84"/>
      <c r="AK322" s="82"/>
      <c r="AL322" s="82"/>
      <c r="AM322" s="82"/>
      <c r="AN322" s="84"/>
      <c r="AO322" s="82"/>
      <c r="AP322" s="84"/>
      <c r="AQ322" s="82"/>
      <c r="AR322" s="84"/>
      <c r="AS322" s="82"/>
      <c r="AT322" s="82"/>
      <c r="AU322" s="82"/>
      <c r="AV322" s="84"/>
      <c r="AW322" s="82"/>
      <c r="AX322" s="82">
        <v>4.0000000000000001E-3</v>
      </c>
      <c r="AY322" s="82">
        <v>4.4889999999999999</v>
      </c>
      <c r="AZ322" s="84"/>
      <c r="BA322" s="82"/>
      <c r="BB322" s="82"/>
      <c r="BC322" s="82"/>
      <c r="BD322" s="82"/>
      <c r="BE322" s="82"/>
      <c r="BF322" s="82"/>
      <c r="BG322" s="82"/>
      <c r="BH322" s="82"/>
      <c r="BI322" s="82"/>
      <c r="BJ322" s="84"/>
      <c r="BK322" s="82"/>
      <c r="BL322" s="84"/>
      <c r="BM322" s="82"/>
      <c r="BN322" s="82"/>
      <c r="BO322" s="82"/>
      <c r="BP322" s="84"/>
      <c r="BQ322" s="82"/>
      <c r="BR322" s="84"/>
      <c r="BS322" s="82"/>
      <c r="BT322" s="82"/>
      <c r="BU322" s="82"/>
      <c r="BV322" s="82"/>
    </row>
    <row r="323" spans="1:75" s="86" customFormat="1" x14ac:dyDescent="0.25">
      <c r="A323" s="79">
        <v>321</v>
      </c>
      <c r="B323" s="79">
        <v>3</v>
      </c>
      <c r="C323" s="80" t="s">
        <v>773</v>
      </c>
      <c r="D323" s="81">
        <f>июль!D323-август!E323</f>
        <v>1589.5616002801933</v>
      </c>
      <c r="E323" s="81">
        <f t="shared" si="4"/>
        <v>22.15</v>
      </c>
      <c r="F323" s="82"/>
      <c r="G323" s="82"/>
      <c r="H323" s="82"/>
      <c r="I323" s="83"/>
      <c r="J323" s="82"/>
      <c r="K323" s="82"/>
      <c r="L323" s="82"/>
      <c r="M323" s="82"/>
      <c r="N323" s="82"/>
      <c r="O323" s="84"/>
      <c r="P323" s="82"/>
      <c r="Q323" s="84"/>
      <c r="R323" s="82"/>
      <c r="S323" s="82"/>
      <c r="T323" s="82"/>
      <c r="U323" s="82"/>
      <c r="V323" s="82"/>
      <c r="W323" s="82"/>
      <c r="X323" s="82"/>
      <c r="Y323" s="84"/>
      <c r="Z323" s="82"/>
      <c r="AA323" s="85"/>
      <c r="AB323" s="82"/>
      <c r="AC323" s="82"/>
      <c r="AD323" s="82"/>
      <c r="AE323" s="82"/>
      <c r="AF323" s="82"/>
      <c r="AG323" s="82"/>
      <c r="AH323" s="84">
        <v>1</v>
      </c>
      <c r="AI323" s="82">
        <v>1.3720000000000001</v>
      </c>
      <c r="AJ323" s="84"/>
      <c r="AK323" s="82"/>
      <c r="AL323" s="82"/>
      <c r="AM323" s="82"/>
      <c r="AN323" s="84"/>
      <c r="AO323" s="82"/>
      <c r="AP323" s="84"/>
      <c r="AQ323" s="82"/>
      <c r="AR323" s="84"/>
      <c r="AS323" s="82"/>
      <c r="AT323" s="82"/>
      <c r="AU323" s="82"/>
      <c r="AV323" s="84"/>
      <c r="AW323" s="82"/>
      <c r="AX323" s="82"/>
      <c r="AY323" s="82"/>
      <c r="AZ323" s="84"/>
      <c r="BA323" s="82"/>
      <c r="BB323" s="82">
        <v>8.9999999999999993E-3</v>
      </c>
      <c r="BC323" s="82">
        <v>16.463999999999999</v>
      </c>
      <c r="BD323" s="82"/>
      <c r="BE323" s="82"/>
      <c r="BF323" s="82"/>
      <c r="BG323" s="82"/>
      <c r="BH323" s="82"/>
      <c r="BI323" s="82"/>
      <c r="BJ323" s="84"/>
      <c r="BK323" s="82"/>
      <c r="BL323" s="84"/>
      <c r="BM323" s="82"/>
      <c r="BN323" s="82"/>
      <c r="BO323" s="82"/>
      <c r="BP323" s="84"/>
      <c r="BQ323" s="82"/>
      <c r="BR323" s="84"/>
      <c r="BS323" s="82"/>
      <c r="BT323" s="82"/>
      <c r="BU323" s="82"/>
      <c r="BV323" s="82">
        <v>4.3140000000000001</v>
      </c>
      <c r="BW323" s="86" t="s">
        <v>1186</v>
      </c>
    </row>
    <row r="324" spans="1:75" x14ac:dyDescent="0.25">
      <c r="A324" s="16">
        <v>322</v>
      </c>
      <c r="B324" s="16">
        <v>1</v>
      </c>
      <c r="C324" s="31" t="s">
        <v>774</v>
      </c>
      <c r="D324" s="40">
        <f>июль!D324-август!E324</f>
        <v>190.75128992270544</v>
      </c>
      <c r="E324" s="40">
        <f t="shared" ref="E324:E387" si="5">G324+H324+J324+L324+N324+P324+R324+T324+V324+X324+Z324+AC324+AE324+AG324+AI324+AK324+AM324+AO324+AQ324+AS324+AU324+AW324+AY324+BA324+BC324+BE324+BG324+BI324+BK324+BM324+BO324+BQ324+BS324+BU324+BV324</f>
        <v>0</v>
      </c>
      <c r="F324" s="36"/>
      <c r="G324" s="36"/>
      <c r="H324" s="36"/>
      <c r="I324" s="27"/>
      <c r="J324" s="36"/>
      <c r="K324" s="36"/>
      <c r="L324" s="36"/>
      <c r="M324" s="36"/>
      <c r="N324" s="36"/>
      <c r="O324" s="29"/>
      <c r="P324" s="36"/>
      <c r="Q324" s="29"/>
      <c r="R324" s="36"/>
      <c r="S324" s="36"/>
      <c r="T324" s="36"/>
      <c r="U324" s="36"/>
      <c r="V324" s="36"/>
      <c r="W324" s="36"/>
      <c r="X324" s="36"/>
      <c r="Y324" s="29"/>
      <c r="Z324" s="36"/>
      <c r="AA324" s="66"/>
      <c r="AB324" s="36"/>
      <c r="AC324" s="36"/>
      <c r="AD324" s="36"/>
      <c r="AE324" s="36"/>
      <c r="AF324" s="36"/>
      <c r="AG324" s="36"/>
      <c r="AH324" s="29"/>
      <c r="AI324" s="36"/>
      <c r="AJ324" s="29"/>
      <c r="AK324" s="36"/>
      <c r="AL324" s="36"/>
      <c r="AM324" s="36"/>
      <c r="AN324" s="29"/>
      <c r="AO324" s="36"/>
      <c r="AP324" s="29"/>
      <c r="AQ324" s="36"/>
      <c r="AR324" s="29"/>
      <c r="AS324" s="36"/>
      <c r="AT324" s="36"/>
      <c r="AU324" s="36"/>
      <c r="AV324" s="29"/>
      <c r="AW324" s="36"/>
      <c r="AX324" s="36"/>
      <c r="AY324" s="36"/>
      <c r="AZ324" s="29"/>
      <c r="BA324" s="36"/>
      <c r="BB324" s="36"/>
      <c r="BC324" s="36"/>
      <c r="BD324" s="36"/>
      <c r="BE324" s="36"/>
      <c r="BF324" s="36"/>
      <c r="BG324" s="36"/>
      <c r="BH324" s="36"/>
      <c r="BI324" s="36"/>
      <c r="BJ324" s="29"/>
      <c r="BK324" s="36"/>
      <c r="BL324" s="29"/>
      <c r="BM324" s="36"/>
      <c r="BN324" s="36"/>
      <c r="BO324" s="36"/>
      <c r="BP324" s="29"/>
      <c r="BQ324" s="36"/>
      <c r="BR324" s="29"/>
      <c r="BS324" s="36"/>
      <c r="BT324" s="36"/>
      <c r="BU324" s="36"/>
      <c r="BV324" s="36"/>
    </row>
    <row r="325" spans="1:75" s="86" customFormat="1" x14ac:dyDescent="0.25">
      <c r="A325" s="79">
        <v>323</v>
      </c>
      <c r="B325" s="79">
        <v>1</v>
      </c>
      <c r="C325" s="80" t="s">
        <v>775</v>
      </c>
      <c r="D325" s="81">
        <f>июль!D325-август!E325</f>
        <v>-1261.5100970628018</v>
      </c>
      <c r="E325" s="81">
        <f t="shared" si="5"/>
        <v>353.69199999999995</v>
      </c>
      <c r="F325" s="82"/>
      <c r="G325" s="82"/>
      <c r="H325" s="82"/>
      <c r="I325" s="83"/>
      <c r="J325" s="82"/>
      <c r="K325" s="82"/>
      <c r="L325" s="82"/>
      <c r="M325" s="82"/>
      <c r="N325" s="82"/>
      <c r="O325" s="84"/>
      <c r="P325" s="82"/>
      <c r="Q325" s="84"/>
      <c r="R325" s="82"/>
      <c r="S325" s="82"/>
      <c r="T325" s="82"/>
      <c r="U325" s="82"/>
      <c r="V325" s="82"/>
      <c r="W325" s="82"/>
      <c r="X325" s="82"/>
      <c r="Y325" s="84"/>
      <c r="Z325" s="82"/>
      <c r="AA325" s="85" t="s">
        <v>1141</v>
      </c>
      <c r="AB325" s="82">
        <v>8.5999999999999993E-2</v>
      </c>
      <c r="AC325" s="82">
        <v>341.00799999999998</v>
      </c>
      <c r="AD325" s="82"/>
      <c r="AE325" s="82"/>
      <c r="AF325" s="82"/>
      <c r="AG325" s="82"/>
      <c r="AH325" s="84"/>
      <c r="AI325" s="82"/>
      <c r="AJ325" s="84"/>
      <c r="AK325" s="82"/>
      <c r="AL325" s="82"/>
      <c r="AM325" s="82"/>
      <c r="AN325" s="84"/>
      <c r="AO325" s="82"/>
      <c r="AP325" s="84"/>
      <c r="AQ325" s="82"/>
      <c r="AR325" s="84"/>
      <c r="AS325" s="82"/>
      <c r="AT325" s="82"/>
      <c r="AU325" s="82"/>
      <c r="AV325" s="84"/>
      <c r="AW325" s="82"/>
      <c r="AX325" s="82"/>
      <c r="AY325" s="82"/>
      <c r="AZ325" s="84"/>
      <c r="BA325" s="82"/>
      <c r="BB325" s="82"/>
      <c r="BC325" s="82"/>
      <c r="BD325" s="82"/>
      <c r="BE325" s="82"/>
      <c r="BF325" s="82">
        <v>4.0000000000000001E-3</v>
      </c>
      <c r="BG325" s="82">
        <v>4.76</v>
      </c>
      <c r="BH325" s="82"/>
      <c r="BI325" s="82"/>
      <c r="BJ325" s="84"/>
      <c r="BK325" s="82"/>
      <c r="BL325" s="84">
        <v>11</v>
      </c>
      <c r="BM325" s="82">
        <v>7.9240000000000004</v>
      </c>
      <c r="BN325" s="82"/>
      <c r="BO325" s="82"/>
      <c r="BP325" s="84"/>
      <c r="BQ325" s="82"/>
      <c r="BR325" s="84"/>
      <c r="BS325" s="82"/>
      <c r="BT325" s="82"/>
      <c r="BU325" s="82"/>
      <c r="BV325" s="82"/>
    </row>
    <row r="326" spans="1:75" x14ac:dyDescent="0.25">
      <c r="A326" s="16">
        <v>324</v>
      </c>
      <c r="B326" s="16">
        <v>1</v>
      </c>
      <c r="C326" s="31" t="s">
        <v>776</v>
      </c>
      <c r="D326" s="40">
        <f>июль!D326-август!E326</f>
        <v>224.29056633816424</v>
      </c>
      <c r="E326" s="40">
        <f t="shared" si="5"/>
        <v>0</v>
      </c>
      <c r="F326" s="36"/>
      <c r="G326" s="36"/>
      <c r="H326" s="36"/>
      <c r="I326" s="27"/>
      <c r="J326" s="36"/>
      <c r="K326" s="36"/>
      <c r="L326" s="36"/>
      <c r="M326" s="36"/>
      <c r="N326" s="36"/>
      <c r="O326" s="29"/>
      <c r="P326" s="36"/>
      <c r="Q326" s="29"/>
      <c r="R326" s="36"/>
      <c r="S326" s="36"/>
      <c r="T326" s="36"/>
      <c r="U326" s="36"/>
      <c r="V326" s="36"/>
      <c r="W326" s="36"/>
      <c r="X326" s="36"/>
      <c r="Y326" s="29"/>
      <c r="Z326" s="36"/>
      <c r="AA326" s="66"/>
      <c r="AB326" s="36"/>
      <c r="AC326" s="36"/>
      <c r="AD326" s="36"/>
      <c r="AE326" s="36"/>
      <c r="AF326" s="36"/>
      <c r="AG326" s="36"/>
      <c r="AH326" s="29"/>
      <c r="AI326" s="36"/>
      <c r="AJ326" s="29"/>
      <c r="AK326" s="36"/>
      <c r="AL326" s="36"/>
      <c r="AM326" s="36"/>
      <c r="AN326" s="29"/>
      <c r="AO326" s="36"/>
      <c r="AP326" s="29"/>
      <c r="AQ326" s="36"/>
      <c r="AR326" s="29"/>
      <c r="AS326" s="36"/>
      <c r="AT326" s="36"/>
      <c r="AU326" s="36"/>
      <c r="AV326" s="29"/>
      <c r="AW326" s="36"/>
      <c r="AX326" s="36"/>
      <c r="AY326" s="36"/>
      <c r="AZ326" s="29"/>
      <c r="BA326" s="36"/>
      <c r="BB326" s="36"/>
      <c r="BC326" s="36"/>
      <c r="BD326" s="36"/>
      <c r="BE326" s="36"/>
      <c r="BF326" s="36"/>
      <c r="BG326" s="36"/>
      <c r="BH326" s="36"/>
      <c r="BI326" s="36"/>
      <c r="BJ326" s="29"/>
      <c r="BK326" s="36"/>
      <c r="BL326" s="29"/>
      <c r="BM326" s="36"/>
      <c r="BN326" s="36"/>
      <c r="BO326" s="36"/>
      <c r="BP326" s="29"/>
      <c r="BQ326" s="36"/>
      <c r="BR326" s="29"/>
      <c r="BS326" s="36"/>
      <c r="BT326" s="36"/>
      <c r="BU326" s="36"/>
      <c r="BV326" s="36"/>
    </row>
    <row r="327" spans="1:75" s="86" customFormat="1" x14ac:dyDescent="0.25">
      <c r="A327" s="79">
        <v>325</v>
      </c>
      <c r="B327" s="79">
        <v>1</v>
      </c>
      <c r="C327" s="80" t="s">
        <v>777</v>
      </c>
      <c r="D327" s="81">
        <f>июль!D327-август!E327</f>
        <v>1387.6312859806762</v>
      </c>
      <c r="E327" s="81">
        <f t="shared" si="5"/>
        <v>684.726</v>
      </c>
      <c r="F327" s="82"/>
      <c r="G327" s="82"/>
      <c r="H327" s="82"/>
      <c r="I327" s="83"/>
      <c r="J327" s="82"/>
      <c r="K327" s="82"/>
      <c r="L327" s="82"/>
      <c r="M327" s="82"/>
      <c r="N327" s="82"/>
      <c r="O327" s="84"/>
      <c r="P327" s="82"/>
      <c r="Q327" s="84"/>
      <c r="R327" s="82"/>
      <c r="S327" s="82"/>
      <c r="T327" s="82"/>
      <c r="U327" s="82"/>
      <c r="V327" s="82"/>
      <c r="W327" s="82"/>
      <c r="X327" s="82"/>
      <c r="Y327" s="84"/>
      <c r="Z327" s="82"/>
      <c r="AA327" s="85" t="s">
        <v>1198</v>
      </c>
      <c r="AB327" s="82">
        <v>0.182</v>
      </c>
      <c r="AC327" s="82">
        <v>581.78399999999999</v>
      </c>
      <c r="AD327" s="82"/>
      <c r="AE327" s="82"/>
      <c r="AF327" s="82"/>
      <c r="AG327" s="82"/>
      <c r="AH327" s="84"/>
      <c r="AI327" s="82"/>
      <c r="AJ327" s="84"/>
      <c r="AK327" s="82"/>
      <c r="AL327" s="82"/>
      <c r="AM327" s="82"/>
      <c r="AN327" s="84"/>
      <c r="AO327" s="82"/>
      <c r="AP327" s="84"/>
      <c r="AQ327" s="82"/>
      <c r="AR327" s="84"/>
      <c r="AS327" s="82"/>
      <c r="AT327" s="82"/>
      <c r="AU327" s="82"/>
      <c r="AV327" s="84"/>
      <c r="AW327" s="82"/>
      <c r="AX327" s="82"/>
      <c r="AY327" s="82"/>
      <c r="AZ327" s="84"/>
      <c r="BA327" s="82"/>
      <c r="BB327" s="82"/>
      <c r="BC327" s="82"/>
      <c r="BD327" s="82">
        <v>0.04</v>
      </c>
      <c r="BE327" s="82">
        <v>60.34</v>
      </c>
      <c r="BF327" s="82"/>
      <c r="BG327" s="82"/>
      <c r="BH327" s="82"/>
      <c r="BI327" s="82"/>
      <c r="BJ327" s="84"/>
      <c r="BK327" s="82"/>
      <c r="BL327" s="84"/>
      <c r="BM327" s="82"/>
      <c r="BN327" s="82"/>
      <c r="BO327" s="82"/>
      <c r="BP327" s="84"/>
      <c r="BQ327" s="82"/>
      <c r="BR327" s="84"/>
      <c r="BS327" s="82"/>
      <c r="BT327" s="82"/>
      <c r="BU327" s="82"/>
      <c r="BV327" s="82">
        <v>42.601999999999997</v>
      </c>
      <c r="BW327" s="86" t="s">
        <v>1116</v>
      </c>
    </row>
    <row r="328" spans="1:75" x14ac:dyDescent="0.25">
      <c r="A328" s="16">
        <v>326</v>
      </c>
      <c r="B328" s="16">
        <v>1</v>
      </c>
      <c r="C328" s="31" t="s">
        <v>778</v>
      </c>
      <c r="D328" s="40">
        <f>июль!D328-август!E328</f>
        <v>-107.28876423188409</v>
      </c>
      <c r="E328" s="40">
        <f t="shared" si="5"/>
        <v>0</v>
      </c>
      <c r="F328" s="36"/>
      <c r="G328" s="36"/>
      <c r="H328" s="36"/>
      <c r="I328" s="27"/>
      <c r="J328" s="36"/>
      <c r="K328" s="36"/>
      <c r="L328" s="36"/>
      <c r="M328" s="36"/>
      <c r="N328" s="36"/>
      <c r="O328" s="29"/>
      <c r="P328" s="36"/>
      <c r="Q328" s="29"/>
      <c r="R328" s="36"/>
      <c r="S328" s="36"/>
      <c r="T328" s="36"/>
      <c r="U328" s="36"/>
      <c r="V328" s="36"/>
      <c r="W328" s="36"/>
      <c r="X328" s="36"/>
      <c r="Y328" s="29"/>
      <c r="Z328" s="36"/>
      <c r="AA328" s="66"/>
      <c r="AB328" s="36"/>
      <c r="AC328" s="36"/>
      <c r="AD328" s="36"/>
      <c r="AE328" s="36"/>
      <c r="AF328" s="36"/>
      <c r="AG328" s="36"/>
      <c r="AH328" s="29"/>
      <c r="AI328" s="36"/>
      <c r="AJ328" s="29"/>
      <c r="AK328" s="36"/>
      <c r="AL328" s="36"/>
      <c r="AM328" s="36"/>
      <c r="AN328" s="29"/>
      <c r="AO328" s="36"/>
      <c r="AP328" s="29"/>
      <c r="AQ328" s="36"/>
      <c r="AR328" s="29"/>
      <c r="AS328" s="36"/>
      <c r="AT328" s="36"/>
      <c r="AU328" s="36"/>
      <c r="AV328" s="29"/>
      <c r="AW328" s="36"/>
      <c r="AX328" s="36"/>
      <c r="AY328" s="36"/>
      <c r="AZ328" s="29"/>
      <c r="BA328" s="36"/>
      <c r="BB328" s="36"/>
      <c r="BC328" s="36"/>
      <c r="BD328" s="36"/>
      <c r="BE328" s="36"/>
      <c r="BF328" s="36"/>
      <c r="BG328" s="36"/>
      <c r="BH328" s="36"/>
      <c r="BI328" s="36"/>
      <c r="BJ328" s="29"/>
      <c r="BK328" s="36"/>
      <c r="BL328" s="29"/>
      <c r="BM328" s="36"/>
      <c r="BN328" s="36"/>
      <c r="BO328" s="36"/>
      <c r="BP328" s="29"/>
      <c r="BQ328" s="36"/>
      <c r="BR328" s="29"/>
      <c r="BS328" s="36"/>
      <c r="BT328" s="36"/>
      <c r="BU328" s="36"/>
      <c r="BV328" s="36"/>
    </row>
    <row r="329" spans="1:75" x14ac:dyDescent="0.25">
      <c r="A329" s="16">
        <v>327</v>
      </c>
      <c r="B329" s="16">
        <v>2</v>
      </c>
      <c r="C329" s="31" t="s">
        <v>779</v>
      </c>
      <c r="D329" s="40">
        <f>июль!D329-август!E329</f>
        <v>307.50180091787439</v>
      </c>
      <c r="E329" s="40">
        <f t="shared" si="5"/>
        <v>0</v>
      </c>
      <c r="F329" s="36"/>
      <c r="G329" s="36"/>
      <c r="H329" s="36"/>
      <c r="I329" s="27"/>
      <c r="J329" s="36"/>
      <c r="K329" s="36"/>
      <c r="L329" s="36"/>
      <c r="M329" s="36"/>
      <c r="N329" s="36"/>
      <c r="O329" s="29"/>
      <c r="P329" s="36"/>
      <c r="Q329" s="29"/>
      <c r="R329" s="36"/>
      <c r="S329" s="36"/>
      <c r="T329" s="36"/>
      <c r="U329" s="36"/>
      <c r="V329" s="36"/>
      <c r="W329" s="36"/>
      <c r="X329" s="36"/>
      <c r="Y329" s="29"/>
      <c r="Z329" s="36"/>
      <c r="AA329" s="66"/>
      <c r="AB329" s="36"/>
      <c r="AC329" s="36"/>
      <c r="AD329" s="36"/>
      <c r="AE329" s="36"/>
      <c r="AF329" s="36"/>
      <c r="AG329" s="36"/>
      <c r="AH329" s="29"/>
      <c r="AI329" s="36"/>
      <c r="AJ329" s="29"/>
      <c r="AK329" s="36"/>
      <c r="AL329" s="36"/>
      <c r="AM329" s="36"/>
      <c r="AN329" s="29"/>
      <c r="AO329" s="36"/>
      <c r="AP329" s="29"/>
      <c r="AQ329" s="36"/>
      <c r="AR329" s="29"/>
      <c r="AS329" s="36"/>
      <c r="AT329" s="36"/>
      <c r="AU329" s="36"/>
      <c r="AV329" s="29"/>
      <c r="AW329" s="36"/>
      <c r="AX329" s="36"/>
      <c r="AY329" s="36"/>
      <c r="AZ329" s="29"/>
      <c r="BA329" s="36"/>
      <c r="BB329" s="36"/>
      <c r="BC329" s="36"/>
      <c r="BD329" s="36"/>
      <c r="BE329" s="36"/>
      <c r="BF329" s="36"/>
      <c r="BG329" s="36"/>
      <c r="BH329" s="36"/>
      <c r="BI329" s="36"/>
      <c r="BJ329" s="29"/>
      <c r="BK329" s="36"/>
      <c r="BL329" s="29"/>
      <c r="BM329" s="36"/>
      <c r="BN329" s="36"/>
      <c r="BO329" s="36"/>
      <c r="BP329" s="29"/>
      <c r="BQ329" s="36"/>
      <c r="BR329" s="29"/>
      <c r="BS329" s="36"/>
      <c r="BT329" s="36"/>
      <c r="BU329" s="36"/>
      <c r="BV329" s="36"/>
    </row>
    <row r="330" spans="1:75" x14ac:dyDescent="0.25">
      <c r="A330" s="16">
        <v>328</v>
      </c>
      <c r="B330" s="16">
        <v>2</v>
      </c>
      <c r="C330" s="31" t="s">
        <v>780</v>
      </c>
      <c r="D330" s="40">
        <f>июль!D330-август!E330</f>
        <v>420.37087182608701</v>
      </c>
      <c r="E330" s="40">
        <f t="shared" si="5"/>
        <v>0</v>
      </c>
      <c r="F330" s="36"/>
      <c r="G330" s="36"/>
      <c r="H330" s="36"/>
      <c r="I330" s="27"/>
      <c r="J330" s="36"/>
      <c r="K330" s="36"/>
      <c r="L330" s="36"/>
      <c r="M330" s="36"/>
      <c r="N330" s="36"/>
      <c r="O330" s="29"/>
      <c r="P330" s="36"/>
      <c r="Q330" s="29"/>
      <c r="R330" s="36"/>
      <c r="S330" s="36"/>
      <c r="T330" s="36"/>
      <c r="U330" s="36"/>
      <c r="V330" s="36"/>
      <c r="W330" s="36"/>
      <c r="X330" s="36"/>
      <c r="Y330" s="29"/>
      <c r="Z330" s="36"/>
      <c r="AA330" s="66"/>
      <c r="AB330" s="36"/>
      <c r="AC330" s="36"/>
      <c r="AD330" s="36"/>
      <c r="AE330" s="36"/>
      <c r="AF330" s="36"/>
      <c r="AG330" s="36"/>
      <c r="AH330" s="29"/>
      <c r="AI330" s="36"/>
      <c r="AJ330" s="29"/>
      <c r="AK330" s="36"/>
      <c r="AL330" s="36"/>
      <c r="AM330" s="36"/>
      <c r="AN330" s="29"/>
      <c r="AO330" s="36"/>
      <c r="AP330" s="29"/>
      <c r="AQ330" s="36"/>
      <c r="AR330" s="29"/>
      <c r="AS330" s="36"/>
      <c r="AT330" s="36"/>
      <c r="AU330" s="36"/>
      <c r="AV330" s="29"/>
      <c r="AW330" s="36"/>
      <c r="AX330" s="36"/>
      <c r="AY330" s="36"/>
      <c r="AZ330" s="29"/>
      <c r="BA330" s="36"/>
      <c r="BB330" s="36"/>
      <c r="BC330" s="36"/>
      <c r="BD330" s="36"/>
      <c r="BE330" s="36"/>
      <c r="BF330" s="36"/>
      <c r="BG330" s="36"/>
      <c r="BH330" s="36"/>
      <c r="BI330" s="36"/>
      <c r="BJ330" s="29"/>
      <c r="BK330" s="36"/>
      <c r="BL330" s="29"/>
      <c r="BM330" s="36"/>
      <c r="BN330" s="36"/>
      <c r="BO330" s="36"/>
      <c r="BP330" s="29"/>
      <c r="BQ330" s="36"/>
      <c r="BR330" s="29"/>
      <c r="BS330" s="36"/>
      <c r="BT330" s="36"/>
      <c r="BU330" s="36"/>
      <c r="BV330" s="36"/>
    </row>
    <row r="331" spans="1:75" x14ac:dyDescent="0.25">
      <c r="A331" s="16">
        <v>329</v>
      </c>
      <c r="B331" s="16">
        <v>2</v>
      </c>
      <c r="C331" s="31" t="s">
        <v>781</v>
      </c>
      <c r="D331" s="40">
        <f>июль!D331-август!E331</f>
        <v>-275.89373671497594</v>
      </c>
      <c r="E331" s="40">
        <f t="shared" si="5"/>
        <v>0</v>
      </c>
      <c r="F331" s="36"/>
      <c r="G331" s="36"/>
      <c r="H331" s="36"/>
      <c r="I331" s="27"/>
      <c r="J331" s="36"/>
      <c r="K331" s="36"/>
      <c r="L331" s="36"/>
      <c r="M331" s="36"/>
      <c r="N331" s="36"/>
      <c r="O331" s="29"/>
      <c r="P331" s="36"/>
      <c r="Q331" s="29"/>
      <c r="R331" s="36"/>
      <c r="S331" s="36"/>
      <c r="T331" s="36"/>
      <c r="U331" s="36"/>
      <c r="V331" s="36"/>
      <c r="W331" s="36"/>
      <c r="X331" s="36"/>
      <c r="Y331" s="29"/>
      <c r="Z331" s="36"/>
      <c r="AA331" s="66"/>
      <c r="AB331" s="36"/>
      <c r="AC331" s="36"/>
      <c r="AD331" s="36"/>
      <c r="AE331" s="36"/>
      <c r="AF331" s="36"/>
      <c r="AG331" s="36"/>
      <c r="AH331" s="29"/>
      <c r="AI331" s="36"/>
      <c r="AJ331" s="29"/>
      <c r="AK331" s="36"/>
      <c r="AL331" s="36"/>
      <c r="AM331" s="36"/>
      <c r="AN331" s="29"/>
      <c r="AO331" s="36"/>
      <c r="AP331" s="29"/>
      <c r="AQ331" s="36"/>
      <c r="AR331" s="29"/>
      <c r="AS331" s="36"/>
      <c r="AT331" s="36"/>
      <c r="AU331" s="36"/>
      <c r="AV331" s="29"/>
      <c r="AW331" s="36"/>
      <c r="AX331" s="36"/>
      <c r="AY331" s="36"/>
      <c r="AZ331" s="29"/>
      <c r="BA331" s="36"/>
      <c r="BB331" s="36"/>
      <c r="BC331" s="36"/>
      <c r="BD331" s="36"/>
      <c r="BE331" s="36"/>
      <c r="BF331" s="36"/>
      <c r="BG331" s="36"/>
      <c r="BH331" s="36"/>
      <c r="BI331" s="36"/>
      <c r="BJ331" s="29"/>
      <c r="BK331" s="36"/>
      <c r="BL331" s="29"/>
      <c r="BM331" s="36"/>
      <c r="BN331" s="36"/>
      <c r="BO331" s="36"/>
      <c r="BP331" s="29"/>
      <c r="BQ331" s="36"/>
      <c r="BR331" s="29"/>
      <c r="BS331" s="36"/>
      <c r="BT331" s="36"/>
      <c r="BU331" s="36"/>
      <c r="BV331" s="36"/>
    </row>
    <row r="332" spans="1:75" s="86" customFormat="1" x14ac:dyDescent="0.25">
      <c r="A332" s="79">
        <v>330</v>
      </c>
      <c r="B332" s="79">
        <v>2</v>
      </c>
      <c r="C332" s="80" t="s">
        <v>782</v>
      </c>
      <c r="D332" s="81">
        <f>июль!D332-август!E332</f>
        <v>208.12652339323674</v>
      </c>
      <c r="E332" s="81">
        <f t="shared" si="5"/>
        <v>2.778</v>
      </c>
      <c r="F332" s="82"/>
      <c r="G332" s="82"/>
      <c r="H332" s="82"/>
      <c r="I332" s="83"/>
      <c r="J332" s="82"/>
      <c r="K332" s="82"/>
      <c r="L332" s="82"/>
      <c r="M332" s="82"/>
      <c r="N332" s="82"/>
      <c r="O332" s="84"/>
      <c r="P332" s="82"/>
      <c r="Q332" s="84"/>
      <c r="R332" s="82"/>
      <c r="S332" s="82"/>
      <c r="T332" s="82"/>
      <c r="U332" s="82"/>
      <c r="V332" s="82"/>
      <c r="W332" s="82"/>
      <c r="X332" s="82"/>
      <c r="Y332" s="84"/>
      <c r="Z332" s="82"/>
      <c r="AA332" s="85"/>
      <c r="AB332" s="82"/>
      <c r="AC332" s="82"/>
      <c r="AD332" s="82"/>
      <c r="AE332" s="82"/>
      <c r="AF332" s="82"/>
      <c r="AG332" s="82"/>
      <c r="AH332" s="84"/>
      <c r="AI332" s="82"/>
      <c r="AJ332" s="84"/>
      <c r="AK332" s="82"/>
      <c r="AL332" s="82"/>
      <c r="AM332" s="82"/>
      <c r="AN332" s="84"/>
      <c r="AO332" s="82"/>
      <c r="AP332" s="84"/>
      <c r="AQ332" s="82"/>
      <c r="AR332" s="84"/>
      <c r="AS332" s="82"/>
      <c r="AT332" s="82"/>
      <c r="AU332" s="82"/>
      <c r="AV332" s="84"/>
      <c r="AW332" s="82"/>
      <c r="AX332" s="82"/>
      <c r="AY332" s="82"/>
      <c r="AZ332" s="84"/>
      <c r="BA332" s="82"/>
      <c r="BB332" s="82"/>
      <c r="BC332" s="82"/>
      <c r="BD332" s="82"/>
      <c r="BE332" s="82"/>
      <c r="BF332" s="82">
        <v>2E-3</v>
      </c>
      <c r="BG332" s="82">
        <v>2.778</v>
      </c>
      <c r="BH332" s="82"/>
      <c r="BI332" s="82"/>
      <c r="BJ332" s="84"/>
      <c r="BK332" s="82"/>
      <c r="BL332" s="84"/>
      <c r="BM332" s="82"/>
      <c r="BN332" s="82"/>
      <c r="BO332" s="82"/>
      <c r="BP332" s="84"/>
      <c r="BQ332" s="82"/>
      <c r="BR332" s="84"/>
      <c r="BS332" s="82"/>
      <c r="BT332" s="82"/>
      <c r="BU332" s="82"/>
      <c r="BV332" s="82"/>
    </row>
    <row r="333" spans="1:75" s="86" customFormat="1" x14ac:dyDescent="0.25">
      <c r="A333" s="79">
        <v>331</v>
      </c>
      <c r="B333" s="79">
        <v>2</v>
      </c>
      <c r="C333" s="80" t="s">
        <v>783</v>
      </c>
      <c r="D333" s="81">
        <f>июль!D333-август!E333</f>
        <v>846.78997307246368</v>
      </c>
      <c r="E333" s="81">
        <f t="shared" si="5"/>
        <v>657.24900000000002</v>
      </c>
      <c r="F333" s="82"/>
      <c r="G333" s="82"/>
      <c r="H333" s="82"/>
      <c r="I333" s="83"/>
      <c r="J333" s="82"/>
      <c r="K333" s="82"/>
      <c r="L333" s="82"/>
      <c r="M333" s="82"/>
      <c r="N333" s="82"/>
      <c r="O333" s="84"/>
      <c r="P333" s="82"/>
      <c r="Q333" s="84"/>
      <c r="R333" s="82"/>
      <c r="S333" s="82"/>
      <c r="T333" s="82"/>
      <c r="U333" s="82"/>
      <c r="V333" s="82"/>
      <c r="W333" s="82"/>
      <c r="X333" s="82"/>
      <c r="Y333" s="84"/>
      <c r="Z333" s="82"/>
      <c r="AA333" s="85" t="s">
        <v>1173</v>
      </c>
      <c r="AB333" s="82">
        <v>0.20499999999999999</v>
      </c>
      <c r="AC333" s="82">
        <v>657.24900000000002</v>
      </c>
      <c r="AD333" s="82"/>
      <c r="AE333" s="82"/>
      <c r="AF333" s="82"/>
      <c r="AG333" s="82"/>
      <c r="AH333" s="84"/>
      <c r="AI333" s="82"/>
      <c r="AJ333" s="84"/>
      <c r="AK333" s="82"/>
      <c r="AL333" s="82"/>
      <c r="AM333" s="82"/>
      <c r="AN333" s="84"/>
      <c r="AO333" s="82"/>
      <c r="AP333" s="84"/>
      <c r="AQ333" s="82"/>
      <c r="AR333" s="84"/>
      <c r="AS333" s="82"/>
      <c r="AT333" s="82"/>
      <c r="AU333" s="82"/>
      <c r="AV333" s="84"/>
      <c r="AW333" s="82"/>
      <c r="AX333" s="82"/>
      <c r="AY333" s="82"/>
      <c r="AZ333" s="84"/>
      <c r="BA333" s="82"/>
      <c r="BB333" s="82"/>
      <c r="BC333" s="82"/>
      <c r="BD333" s="82"/>
      <c r="BE333" s="82"/>
      <c r="BF333" s="82"/>
      <c r="BG333" s="82"/>
      <c r="BH333" s="82"/>
      <c r="BI333" s="82"/>
      <c r="BJ333" s="84"/>
      <c r="BK333" s="82"/>
      <c r="BL333" s="84"/>
      <c r="BM333" s="82"/>
      <c r="BN333" s="82"/>
      <c r="BO333" s="82"/>
      <c r="BP333" s="84"/>
      <c r="BQ333" s="82"/>
      <c r="BR333" s="84"/>
      <c r="BS333" s="82"/>
      <c r="BT333" s="82"/>
      <c r="BU333" s="82"/>
      <c r="BV333" s="82"/>
    </row>
    <row r="334" spans="1:75" x14ac:dyDescent="0.25">
      <c r="A334" s="16">
        <v>332</v>
      </c>
      <c r="B334" s="16">
        <v>2</v>
      </c>
      <c r="C334" s="31" t="s">
        <v>923</v>
      </c>
      <c r="D334" s="40">
        <f>июль!D334-август!E334</f>
        <v>-40.917087342995202</v>
      </c>
      <c r="E334" s="40">
        <f t="shared" si="5"/>
        <v>0</v>
      </c>
      <c r="F334" s="36"/>
      <c r="G334" s="36"/>
      <c r="H334" s="36"/>
      <c r="I334" s="27"/>
      <c r="J334" s="36"/>
      <c r="K334" s="36"/>
      <c r="L334" s="36"/>
      <c r="M334" s="36"/>
      <c r="N334" s="36"/>
      <c r="O334" s="29"/>
      <c r="P334" s="36"/>
      <c r="Q334" s="29"/>
      <c r="R334" s="36"/>
      <c r="S334" s="36"/>
      <c r="T334" s="36"/>
      <c r="U334" s="36"/>
      <c r="V334" s="36"/>
      <c r="W334" s="36"/>
      <c r="X334" s="36"/>
      <c r="Y334" s="29"/>
      <c r="Z334" s="36"/>
      <c r="AA334" s="66"/>
      <c r="AB334" s="36"/>
      <c r="AC334" s="36"/>
      <c r="AD334" s="36"/>
      <c r="AE334" s="36"/>
      <c r="AF334" s="36"/>
      <c r="AG334" s="36"/>
      <c r="AH334" s="29"/>
      <c r="AI334" s="36"/>
      <c r="AJ334" s="29"/>
      <c r="AK334" s="36"/>
      <c r="AL334" s="36"/>
      <c r="AM334" s="36"/>
      <c r="AN334" s="29"/>
      <c r="AO334" s="36"/>
      <c r="AP334" s="29"/>
      <c r="AQ334" s="36"/>
      <c r="AR334" s="29"/>
      <c r="AS334" s="36"/>
      <c r="AT334" s="36"/>
      <c r="AU334" s="36"/>
      <c r="AV334" s="29"/>
      <c r="AW334" s="36"/>
      <c r="AX334" s="36"/>
      <c r="AY334" s="36"/>
      <c r="AZ334" s="29"/>
      <c r="BA334" s="36"/>
      <c r="BB334" s="36"/>
      <c r="BC334" s="36"/>
      <c r="BD334" s="36"/>
      <c r="BE334" s="36"/>
      <c r="BF334" s="36"/>
      <c r="BG334" s="36"/>
      <c r="BH334" s="36"/>
      <c r="BI334" s="36"/>
      <c r="BJ334" s="29"/>
      <c r="BK334" s="36"/>
      <c r="BL334" s="29"/>
      <c r="BM334" s="36"/>
      <c r="BN334" s="36"/>
      <c r="BO334" s="36"/>
      <c r="BP334" s="29"/>
      <c r="BQ334" s="36"/>
      <c r="BR334" s="29"/>
      <c r="BS334" s="36"/>
      <c r="BT334" s="36"/>
      <c r="BU334" s="36"/>
      <c r="BV334" s="36"/>
    </row>
    <row r="335" spans="1:75" s="86" customFormat="1" x14ac:dyDescent="0.25">
      <c r="A335" s="79">
        <v>333</v>
      </c>
      <c r="B335" s="79">
        <v>2</v>
      </c>
      <c r="C335" s="80" t="s">
        <v>785</v>
      </c>
      <c r="D335" s="81">
        <f>июль!D335-август!E335</f>
        <v>288.50048772946855</v>
      </c>
      <c r="E335" s="81">
        <f t="shared" si="5"/>
        <v>10.901</v>
      </c>
      <c r="F335" s="82"/>
      <c r="G335" s="82"/>
      <c r="H335" s="82"/>
      <c r="I335" s="83"/>
      <c r="J335" s="82"/>
      <c r="K335" s="82"/>
      <c r="L335" s="82"/>
      <c r="M335" s="82"/>
      <c r="N335" s="82"/>
      <c r="O335" s="84"/>
      <c r="P335" s="82"/>
      <c r="Q335" s="84"/>
      <c r="R335" s="82"/>
      <c r="S335" s="82"/>
      <c r="T335" s="82"/>
      <c r="U335" s="82">
        <v>5.0000000000000001E-3</v>
      </c>
      <c r="V335" s="82">
        <v>7.1139999999999999</v>
      </c>
      <c r="W335" s="82"/>
      <c r="X335" s="82"/>
      <c r="Y335" s="84"/>
      <c r="Z335" s="82"/>
      <c r="AA335" s="85"/>
      <c r="AB335" s="82"/>
      <c r="AC335" s="82"/>
      <c r="AD335" s="82"/>
      <c r="AE335" s="82"/>
      <c r="AF335" s="82"/>
      <c r="AG335" s="82"/>
      <c r="AH335" s="84">
        <v>3</v>
      </c>
      <c r="AI335" s="82">
        <v>3.7869999999999999</v>
      </c>
      <c r="AJ335" s="84"/>
      <c r="AK335" s="82"/>
      <c r="AL335" s="82"/>
      <c r="AM335" s="82"/>
      <c r="AN335" s="84"/>
      <c r="AO335" s="82"/>
      <c r="AP335" s="84"/>
      <c r="AQ335" s="82"/>
      <c r="AR335" s="84"/>
      <c r="AS335" s="82"/>
      <c r="AT335" s="82"/>
      <c r="AU335" s="82"/>
      <c r="AV335" s="84"/>
      <c r="AW335" s="82"/>
      <c r="AX335" s="82"/>
      <c r="AY335" s="82"/>
      <c r="AZ335" s="84"/>
      <c r="BA335" s="82"/>
      <c r="BB335" s="82"/>
      <c r="BC335" s="82"/>
      <c r="BD335" s="82"/>
      <c r="BE335" s="82"/>
      <c r="BF335" s="82"/>
      <c r="BG335" s="82"/>
      <c r="BH335" s="82"/>
      <c r="BI335" s="82"/>
      <c r="BJ335" s="84"/>
      <c r="BK335" s="82"/>
      <c r="BL335" s="84"/>
      <c r="BM335" s="82"/>
      <c r="BN335" s="82"/>
      <c r="BO335" s="82"/>
      <c r="BP335" s="84"/>
      <c r="BQ335" s="82"/>
      <c r="BR335" s="84"/>
      <c r="BS335" s="82"/>
      <c r="BT335" s="82"/>
      <c r="BU335" s="82"/>
      <c r="BV335" s="82"/>
    </row>
    <row r="336" spans="1:75" x14ac:dyDescent="0.25">
      <c r="A336" s="16">
        <v>334</v>
      </c>
      <c r="B336" s="16">
        <v>2</v>
      </c>
      <c r="C336" s="31" t="s">
        <v>938</v>
      </c>
      <c r="D336" s="40">
        <f>июль!D336-август!E336</f>
        <v>-808.03683555555563</v>
      </c>
      <c r="E336" s="40">
        <f t="shared" si="5"/>
        <v>0</v>
      </c>
      <c r="F336" s="36"/>
      <c r="G336" s="36"/>
      <c r="H336" s="36"/>
      <c r="I336" s="27"/>
      <c r="J336" s="36"/>
      <c r="K336" s="36"/>
      <c r="L336" s="36"/>
      <c r="M336" s="36"/>
      <c r="N336" s="36"/>
      <c r="O336" s="29"/>
      <c r="P336" s="36"/>
      <c r="Q336" s="29"/>
      <c r="R336" s="36"/>
      <c r="S336" s="36"/>
      <c r="T336" s="36"/>
      <c r="U336" s="36"/>
      <c r="V336" s="36"/>
      <c r="W336" s="36"/>
      <c r="X336" s="36"/>
      <c r="Y336" s="29"/>
      <c r="Z336" s="36"/>
      <c r="AA336" s="66"/>
      <c r="AB336" s="36"/>
      <c r="AC336" s="36"/>
      <c r="AD336" s="36"/>
      <c r="AE336" s="36"/>
      <c r="AF336" s="36"/>
      <c r="AG336" s="36"/>
      <c r="AH336" s="29"/>
      <c r="AI336" s="36"/>
      <c r="AJ336" s="29"/>
      <c r="AK336" s="36"/>
      <c r="AL336" s="36"/>
      <c r="AM336" s="36"/>
      <c r="AN336" s="29"/>
      <c r="AO336" s="36"/>
      <c r="AP336" s="29"/>
      <c r="AQ336" s="36"/>
      <c r="AR336" s="29"/>
      <c r="AS336" s="36"/>
      <c r="AT336" s="36"/>
      <c r="AU336" s="36"/>
      <c r="AV336" s="29"/>
      <c r="AW336" s="36"/>
      <c r="AX336" s="36"/>
      <c r="AY336" s="36"/>
      <c r="AZ336" s="29"/>
      <c r="BA336" s="36"/>
      <c r="BB336" s="36"/>
      <c r="BC336" s="36"/>
      <c r="BD336" s="36"/>
      <c r="BE336" s="36"/>
      <c r="BF336" s="36"/>
      <c r="BG336" s="36"/>
      <c r="BH336" s="36"/>
      <c r="BI336" s="36"/>
      <c r="BJ336" s="29"/>
      <c r="BK336" s="36"/>
      <c r="BL336" s="29"/>
      <c r="BM336" s="36"/>
      <c r="BN336" s="36"/>
      <c r="BO336" s="36"/>
      <c r="BP336" s="29"/>
      <c r="BQ336" s="36"/>
      <c r="BR336" s="29"/>
      <c r="BS336" s="36"/>
      <c r="BT336" s="36"/>
      <c r="BU336" s="36"/>
      <c r="BV336" s="36"/>
    </row>
    <row r="337" spans="1:75" x14ac:dyDescent="0.25">
      <c r="A337" s="16">
        <v>335</v>
      </c>
      <c r="B337" s="16">
        <v>2</v>
      </c>
      <c r="C337" s="31" t="s">
        <v>786</v>
      </c>
      <c r="D337" s="40">
        <f>июль!D337-август!E337</f>
        <v>-52.699294531400994</v>
      </c>
      <c r="E337" s="40">
        <f t="shared" si="5"/>
        <v>0</v>
      </c>
      <c r="F337" s="36"/>
      <c r="G337" s="36"/>
      <c r="H337" s="36"/>
      <c r="I337" s="27"/>
      <c r="J337" s="36"/>
      <c r="K337" s="36"/>
      <c r="L337" s="36"/>
      <c r="M337" s="36"/>
      <c r="N337" s="36"/>
      <c r="O337" s="29"/>
      <c r="P337" s="36"/>
      <c r="Q337" s="29"/>
      <c r="R337" s="36"/>
      <c r="S337" s="36"/>
      <c r="T337" s="36"/>
      <c r="U337" s="36"/>
      <c r="V337" s="36"/>
      <c r="W337" s="36"/>
      <c r="X337" s="36"/>
      <c r="Y337" s="29"/>
      <c r="Z337" s="36"/>
      <c r="AA337" s="66"/>
      <c r="AB337" s="36"/>
      <c r="AC337" s="36"/>
      <c r="AD337" s="36"/>
      <c r="AE337" s="36"/>
      <c r="AF337" s="36"/>
      <c r="AG337" s="36"/>
      <c r="AH337" s="29"/>
      <c r="AI337" s="36"/>
      <c r="AJ337" s="29"/>
      <c r="AK337" s="36"/>
      <c r="AL337" s="36"/>
      <c r="AM337" s="36"/>
      <c r="AN337" s="29"/>
      <c r="AO337" s="36"/>
      <c r="AP337" s="29"/>
      <c r="AQ337" s="36"/>
      <c r="AR337" s="29"/>
      <c r="AS337" s="36"/>
      <c r="AT337" s="36"/>
      <c r="AU337" s="36"/>
      <c r="AV337" s="29"/>
      <c r="AW337" s="36"/>
      <c r="AX337" s="36"/>
      <c r="AY337" s="36"/>
      <c r="AZ337" s="29"/>
      <c r="BA337" s="36"/>
      <c r="BB337" s="36"/>
      <c r="BC337" s="36"/>
      <c r="BD337" s="36"/>
      <c r="BE337" s="36"/>
      <c r="BF337" s="36"/>
      <c r="BG337" s="36"/>
      <c r="BH337" s="36"/>
      <c r="BI337" s="36"/>
      <c r="BJ337" s="29"/>
      <c r="BK337" s="36"/>
      <c r="BL337" s="29"/>
      <c r="BM337" s="36"/>
      <c r="BN337" s="36"/>
      <c r="BO337" s="36"/>
      <c r="BP337" s="29"/>
      <c r="BQ337" s="36"/>
      <c r="BR337" s="29"/>
      <c r="BS337" s="36"/>
      <c r="BT337" s="36"/>
      <c r="BU337" s="36"/>
      <c r="BV337" s="36"/>
    </row>
    <row r="338" spans="1:75" s="86" customFormat="1" x14ac:dyDescent="0.25">
      <c r="A338" s="79">
        <v>336</v>
      </c>
      <c r="B338" s="79">
        <v>2</v>
      </c>
      <c r="C338" s="80" t="s">
        <v>787</v>
      </c>
      <c r="D338" s="81">
        <f>июль!D338-август!E338</f>
        <v>-24.10677838647343</v>
      </c>
      <c r="E338" s="81">
        <f t="shared" si="5"/>
        <v>39.061999999999998</v>
      </c>
      <c r="F338" s="82"/>
      <c r="G338" s="82"/>
      <c r="H338" s="82"/>
      <c r="I338" s="83"/>
      <c r="J338" s="82"/>
      <c r="K338" s="82"/>
      <c r="L338" s="82"/>
      <c r="M338" s="82"/>
      <c r="N338" s="82"/>
      <c r="O338" s="84"/>
      <c r="P338" s="82"/>
      <c r="Q338" s="84"/>
      <c r="R338" s="82"/>
      <c r="S338" s="82"/>
      <c r="T338" s="82"/>
      <c r="U338" s="82"/>
      <c r="V338" s="82"/>
      <c r="W338" s="82"/>
      <c r="X338" s="82"/>
      <c r="Y338" s="84"/>
      <c r="Z338" s="82"/>
      <c r="AA338" s="85"/>
      <c r="AB338" s="82"/>
      <c r="AC338" s="82"/>
      <c r="AD338" s="82"/>
      <c r="AE338" s="82"/>
      <c r="AF338" s="82"/>
      <c r="AG338" s="82"/>
      <c r="AH338" s="84"/>
      <c r="AI338" s="82"/>
      <c r="AJ338" s="84"/>
      <c r="AK338" s="82"/>
      <c r="AL338" s="82"/>
      <c r="AM338" s="82"/>
      <c r="AN338" s="84"/>
      <c r="AO338" s="82"/>
      <c r="AP338" s="84"/>
      <c r="AQ338" s="82"/>
      <c r="AR338" s="84"/>
      <c r="AS338" s="82"/>
      <c r="AT338" s="82"/>
      <c r="AU338" s="82"/>
      <c r="AV338" s="84"/>
      <c r="AW338" s="82"/>
      <c r="AX338" s="82"/>
      <c r="AY338" s="82"/>
      <c r="AZ338" s="84"/>
      <c r="BA338" s="82"/>
      <c r="BB338" s="82"/>
      <c r="BC338" s="82"/>
      <c r="BD338" s="82"/>
      <c r="BE338" s="82"/>
      <c r="BF338" s="82"/>
      <c r="BG338" s="82"/>
      <c r="BH338" s="82"/>
      <c r="BI338" s="82"/>
      <c r="BJ338" s="84"/>
      <c r="BK338" s="82"/>
      <c r="BL338" s="84"/>
      <c r="BM338" s="82"/>
      <c r="BN338" s="82"/>
      <c r="BO338" s="82"/>
      <c r="BP338" s="84"/>
      <c r="BQ338" s="82"/>
      <c r="BR338" s="84"/>
      <c r="BS338" s="82"/>
      <c r="BT338" s="82"/>
      <c r="BU338" s="82"/>
      <c r="BV338" s="82">
        <v>39.061999999999998</v>
      </c>
      <c r="BW338" s="86" t="s">
        <v>1187</v>
      </c>
    </row>
    <row r="339" spans="1:75" x14ac:dyDescent="0.25">
      <c r="A339" s="16">
        <v>337</v>
      </c>
      <c r="B339" s="16">
        <v>1</v>
      </c>
      <c r="C339" s="31" t="s">
        <v>918</v>
      </c>
      <c r="D339" s="40">
        <f>июль!D339-август!E339</f>
        <v>427.06599035748792</v>
      </c>
      <c r="E339" s="40">
        <f t="shared" si="5"/>
        <v>0</v>
      </c>
      <c r="F339" s="36"/>
      <c r="G339" s="36"/>
      <c r="H339" s="36"/>
      <c r="I339" s="27"/>
      <c r="J339" s="36"/>
      <c r="K339" s="36"/>
      <c r="L339" s="36"/>
      <c r="M339" s="36"/>
      <c r="N339" s="36"/>
      <c r="O339" s="29"/>
      <c r="P339" s="36"/>
      <c r="Q339" s="29"/>
      <c r="R339" s="36"/>
      <c r="S339" s="36"/>
      <c r="T339" s="36"/>
      <c r="U339" s="36"/>
      <c r="V339" s="36"/>
      <c r="W339" s="36"/>
      <c r="X339" s="36"/>
      <c r="Y339" s="29"/>
      <c r="Z339" s="36"/>
      <c r="AA339" s="66"/>
      <c r="AB339" s="36"/>
      <c r="AC339" s="36"/>
      <c r="AD339" s="36"/>
      <c r="AE339" s="36"/>
      <c r="AF339" s="36"/>
      <c r="AG339" s="36"/>
      <c r="AH339" s="29"/>
      <c r="AI339" s="36"/>
      <c r="AJ339" s="29"/>
      <c r="AK339" s="36"/>
      <c r="AL339" s="36"/>
      <c r="AM339" s="36"/>
      <c r="AN339" s="29"/>
      <c r="AO339" s="36"/>
      <c r="AP339" s="29"/>
      <c r="AQ339" s="36"/>
      <c r="AR339" s="29"/>
      <c r="AS339" s="36"/>
      <c r="AT339" s="36"/>
      <c r="AU339" s="36"/>
      <c r="AV339" s="29"/>
      <c r="AW339" s="36"/>
      <c r="AX339" s="36"/>
      <c r="AY339" s="36"/>
      <c r="AZ339" s="29"/>
      <c r="BA339" s="36"/>
      <c r="BB339" s="36"/>
      <c r="BC339" s="36"/>
      <c r="BD339" s="36"/>
      <c r="BE339" s="36"/>
      <c r="BF339" s="36"/>
      <c r="BG339" s="36"/>
      <c r="BH339" s="36"/>
      <c r="BI339" s="36"/>
      <c r="BJ339" s="29"/>
      <c r="BK339" s="36"/>
      <c r="BL339" s="29"/>
      <c r="BM339" s="36"/>
      <c r="BN339" s="36"/>
      <c r="BO339" s="36"/>
      <c r="BP339" s="29"/>
      <c r="BQ339" s="36"/>
      <c r="BR339" s="29"/>
      <c r="BS339" s="36"/>
      <c r="BT339" s="36"/>
      <c r="BU339" s="36"/>
      <c r="BV339" s="36"/>
    </row>
    <row r="340" spans="1:75" x14ac:dyDescent="0.25">
      <c r="A340" s="16">
        <v>338</v>
      </c>
      <c r="B340" s="16">
        <v>1</v>
      </c>
      <c r="C340" s="31" t="s">
        <v>788</v>
      </c>
      <c r="D340" s="40">
        <f>июль!D340-август!E340</f>
        <v>62.4688499516908</v>
      </c>
      <c r="E340" s="40">
        <f t="shared" si="5"/>
        <v>0</v>
      </c>
      <c r="F340" s="36"/>
      <c r="G340" s="36"/>
      <c r="H340" s="36"/>
      <c r="I340" s="27"/>
      <c r="J340" s="36"/>
      <c r="K340" s="36"/>
      <c r="L340" s="36"/>
      <c r="M340" s="36"/>
      <c r="N340" s="36"/>
      <c r="O340" s="29"/>
      <c r="P340" s="36"/>
      <c r="Q340" s="29"/>
      <c r="R340" s="36"/>
      <c r="S340" s="36"/>
      <c r="T340" s="36"/>
      <c r="U340" s="36"/>
      <c r="V340" s="36"/>
      <c r="W340" s="36"/>
      <c r="X340" s="36"/>
      <c r="Y340" s="29"/>
      <c r="Z340" s="36"/>
      <c r="AA340" s="66"/>
      <c r="AB340" s="36"/>
      <c r="AC340" s="36"/>
      <c r="AD340" s="36"/>
      <c r="AE340" s="36"/>
      <c r="AF340" s="36"/>
      <c r="AG340" s="36"/>
      <c r="AH340" s="29"/>
      <c r="AI340" s="36"/>
      <c r="AJ340" s="29"/>
      <c r="AK340" s="36"/>
      <c r="AL340" s="36"/>
      <c r="AM340" s="36"/>
      <c r="AN340" s="29"/>
      <c r="AO340" s="36"/>
      <c r="AP340" s="29"/>
      <c r="AQ340" s="36"/>
      <c r="AR340" s="29"/>
      <c r="AS340" s="36"/>
      <c r="AT340" s="36"/>
      <c r="AU340" s="36"/>
      <c r="AV340" s="29"/>
      <c r="AW340" s="36"/>
      <c r="AX340" s="36"/>
      <c r="AY340" s="36"/>
      <c r="AZ340" s="29"/>
      <c r="BA340" s="36"/>
      <c r="BB340" s="36"/>
      <c r="BC340" s="36"/>
      <c r="BD340" s="36"/>
      <c r="BE340" s="36"/>
      <c r="BF340" s="36"/>
      <c r="BG340" s="36"/>
      <c r="BH340" s="36"/>
      <c r="BI340" s="36"/>
      <c r="BJ340" s="29"/>
      <c r="BK340" s="36"/>
      <c r="BL340" s="29"/>
      <c r="BM340" s="36"/>
      <c r="BN340" s="36"/>
      <c r="BO340" s="36"/>
      <c r="BP340" s="29"/>
      <c r="BQ340" s="36"/>
      <c r="BR340" s="29"/>
      <c r="BS340" s="36"/>
      <c r="BT340" s="36"/>
      <c r="BU340" s="36"/>
      <c r="BV340" s="36"/>
    </row>
    <row r="341" spans="1:75" x14ac:dyDescent="0.25">
      <c r="A341" s="16">
        <v>339</v>
      </c>
      <c r="B341" s="16">
        <v>1</v>
      </c>
      <c r="C341" s="31" t="s">
        <v>789</v>
      </c>
      <c r="D341" s="40">
        <f>июль!D341-август!E341</f>
        <v>-177.50113548792274</v>
      </c>
      <c r="E341" s="40">
        <f t="shared" si="5"/>
        <v>0</v>
      </c>
      <c r="F341" s="36"/>
      <c r="G341" s="36"/>
      <c r="H341" s="36"/>
      <c r="I341" s="27"/>
      <c r="J341" s="36"/>
      <c r="K341" s="36"/>
      <c r="L341" s="36"/>
      <c r="M341" s="36"/>
      <c r="N341" s="36"/>
      <c r="O341" s="29"/>
      <c r="P341" s="36"/>
      <c r="Q341" s="29"/>
      <c r="R341" s="36"/>
      <c r="S341" s="36"/>
      <c r="T341" s="36"/>
      <c r="U341" s="36"/>
      <c r="V341" s="36"/>
      <c r="W341" s="36"/>
      <c r="X341" s="36"/>
      <c r="Y341" s="29"/>
      <c r="Z341" s="36"/>
      <c r="AA341" s="66"/>
      <c r="AB341" s="36"/>
      <c r="AC341" s="36"/>
      <c r="AD341" s="36"/>
      <c r="AE341" s="36"/>
      <c r="AF341" s="36"/>
      <c r="AG341" s="36"/>
      <c r="AH341" s="29"/>
      <c r="AI341" s="36"/>
      <c r="AJ341" s="29"/>
      <c r="AK341" s="36"/>
      <c r="AL341" s="36"/>
      <c r="AM341" s="36"/>
      <c r="AN341" s="29"/>
      <c r="AO341" s="36"/>
      <c r="AP341" s="29"/>
      <c r="AQ341" s="36"/>
      <c r="AR341" s="29"/>
      <c r="AS341" s="36"/>
      <c r="AT341" s="36"/>
      <c r="AU341" s="36"/>
      <c r="AV341" s="29"/>
      <c r="AW341" s="36"/>
      <c r="AX341" s="36"/>
      <c r="AY341" s="36"/>
      <c r="AZ341" s="29"/>
      <c r="BA341" s="36"/>
      <c r="BB341" s="36"/>
      <c r="BC341" s="36"/>
      <c r="BD341" s="36"/>
      <c r="BE341" s="36"/>
      <c r="BF341" s="36"/>
      <c r="BG341" s="36"/>
      <c r="BH341" s="36"/>
      <c r="BI341" s="36"/>
      <c r="BJ341" s="29"/>
      <c r="BK341" s="36"/>
      <c r="BL341" s="29"/>
      <c r="BM341" s="36"/>
      <c r="BN341" s="36"/>
      <c r="BO341" s="36"/>
      <c r="BP341" s="29"/>
      <c r="BQ341" s="36"/>
      <c r="BR341" s="29"/>
      <c r="BS341" s="36"/>
      <c r="BT341" s="36"/>
      <c r="BU341" s="36"/>
      <c r="BV341" s="36"/>
    </row>
    <row r="342" spans="1:75" x14ac:dyDescent="0.25">
      <c r="A342" s="16">
        <v>340</v>
      </c>
      <c r="B342" s="16">
        <v>1</v>
      </c>
      <c r="C342" s="31" t="s">
        <v>790</v>
      </c>
      <c r="D342" s="40">
        <f>июль!D342-август!E342</f>
        <v>109.66456078260869</v>
      </c>
      <c r="E342" s="40">
        <f t="shared" si="5"/>
        <v>0</v>
      </c>
      <c r="F342" s="36"/>
      <c r="G342" s="36"/>
      <c r="H342" s="36"/>
      <c r="I342" s="27"/>
      <c r="J342" s="36"/>
      <c r="K342" s="36"/>
      <c r="L342" s="36"/>
      <c r="M342" s="36"/>
      <c r="N342" s="36"/>
      <c r="O342" s="29"/>
      <c r="P342" s="36"/>
      <c r="Q342" s="29"/>
      <c r="R342" s="36"/>
      <c r="S342" s="36"/>
      <c r="T342" s="36"/>
      <c r="U342" s="36"/>
      <c r="V342" s="36"/>
      <c r="W342" s="36"/>
      <c r="X342" s="36"/>
      <c r="Y342" s="29"/>
      <c r="Z342" s="36"/>
      <c r="AA342" s="66"/>
      <c r="AB342" s="36"/>
      <c r="AC342" s="36"/>
      <c r="AD342" s="36"/>
      <c r="AE342" s="36"/>
      <c r="AF342" s="36"/>
      <c r="AG342" s="36"/>
      <c r="AH342" s="29"/>
      <c r="AI342" s="36"/>
      <c r="AJ342" s="29"/>
      <c r="AK342" s="36"/>
      <c r="AL342" s="36"/>
      <c r="AM342" s="36"/>
      <c r="AN342" s="29"/>
      <c r="AO342" s="36"/>
      <c r="AP342" s="29"/>
      <c r="AQ342" s="36"/>
      <c r="AR342" s="29"/>
      <c r="AS342" s="36"/>
      <c r="AT342" s="36"/>
      <c r="AU342" s="36"/>
      <c r="AV342" s="29"/>
      <c r="AW342" s="36"/>
      <c r="AX342" s="36"/>
      <c r="AY342" s="36"/>
      <c r="AZ342" s="29"/>
      <c r="BA342" s="36"/>
      <c r="BB342" s="36"/>
      <c r="BC342" s="36"/>
      <c r="BD342" s="36"/>
      <c r="BE342" s="36"/>
      <c r="BF342" s="36"/>
      <c r="BG342" s="36"/>
      <c r="BH342" s="36"/>
      <c r="BI342" s="36"/>
      <c r="BJ342" s="29"/>
      <c r="BK342" s="36"/>
      <c r="BL342" s="29"/>
      <c r="BM342" s="36"/>
      <c r="BN342" s="36"/>
      <c r="BO342" s="36"/>
      <c r="BP342" s="29"/>
      <c r="BQ342" s="36"/>
      <c r="BR342" s="29"/>
      <c r="BS342" s="36"/>
      <c r="BT342" s="36"/>
      <c r="BU342" s="36"/>
      <c r="BV342" s="36"/>
    </row>
    <row r="343" spans="1:75" x14ac:dyDescent="0.25">
      <c r="A343" s="16">
        <v>341</v>
      </c>
      <c r="B343" s="16">
        <v>1</v>
      </c>
      <c r="C343" s="31" t="s">
        <v>791</v>
      </c>
      <c r="D343" s="40">
        <f>июль!D343-август!E343</f>
        <v>50.939239874396144</v>
      </c>
      <c r="E343" s="40">
        <f t="shared" si="5"/>
        <v>0</v>
      </c>
      <c r="F343" s="36"/>
      <c r="G343" s="36"/>
      <c r="H343" s="36"/>
      <c r="I343" s="27"/>
      <c r="J343" s="36"/>
      <c r="K343" s="36"/>
      <c r="L343" s="36"/>
      <c r="M343" s="36"/>
      <c r="N343" s="36"/>
      <c r="O343" s="29"/>
      <c r="P343" s="36"/>
      <c r="Q343" s="29"/>
      <c r="R343" s="36"/>
      <c r="S343" s="36"/>
      <c r="T343" s="36"/>
      <c r="U343" s="36"/>
      <c r="V343" s="36"/>
      <c r="W343" s="36"/>
      <c r="X343" s="36"/>
      <c r="Y343" s="29"/>
      <c r="Z343" s="36"/>
      <c r="AA343" s="66"/>
      <c r="AB343" s="36"/>
      <c r="AC343" s="36"/>
      <c r="AD343" s="36"/>
      <c r="AE343" s="36"/>
      <c r="AF343" s="36"/>
      <c r="AG343" s="36"/>
      <c r="AH343" s="29"/>
      <c r="AI343" s="36"/>
      <c r="AJ343" s="29"/>
      <c r="AK343" s="36"/>
      <c r="AL343" s="36"/>
      <c r="AM343" s="36"/>
      <c r="AN343" s="29"/>
      <c r="AO343" s="36"/>
      <c r="AP343" s="29"/>
      <c r="AQ343" s="36"/>
      <c r="AR343" s="29"/>
      <c r="AS343" s="36"/>
      <c r="AT343" s="36"/>
      <c r="AU343" s="36"/>
      <c r="AV343" s="29"/>
      <c r="AW343" s="36"/>
      <c r="AX343" s="36"/>
      <c r="AY343" s="36"/>
      <c r="AZ343" s="29"/>
      <c r="BA343" s="36"/>
      <c r="BB343" s="36"/>
      <c r="BC343" s="36"/>
      <c r="BD343" s="36"/>
      <c r="BE343" s="36"/>
      <c r="BF343" s="36"/>
      <c r="BG343" s="36"/>
      <c r="BH343" s="36"/>
      <c r="BI343" s="36"/>
      <c r="BJ343" s="29"/>
      <c r="BK343" s="36"/>
      <c r="BL343" s="29"/>
      <c r="BM343" s="36"/>
      <c r="BN343" s="36"/>
      <c r="BO343" s="36"/>
      <c r="BP343" s="29"/>
      <c r="BQ343" s="36"/>
      <c r="BR343" s="29"/>
      <c r="BS343" s="36"/>
      <c r="BT343" s="36"/>
      <c r="BU343" s="36"/>
      <c r="BV343" s="36"/>
    </row>
    <row r="344" spans="1:75" x14ac:dyDescent="0.25">
      <c r="A344" s="16">
        <v>342</v>
      </c>
      <c r="B344" s="16">
        <v>1</v>
      </c>
      <c r="C344" s="31" t="s">
        <v>792</v>
      </c>
      <c r="D344" s="40">
        <f>июль!D344-август!E344</f>
        <v>197.31683872463765</v>
      </c>
      <c r="E344" s="40">
        <f t="shared" si="5"/>
        <v>0</v>
      </c>
      <c r="F344" s="36"/>
      <c r="G344" s="36"/>
      <c r="H344" s="36"/>
      <c r="I344" s="27"/>
      <c r="J344" s="36"/>
      <c r="K344" s="36"/>
      <c r="L344" s="36"/>
      <c r="M344" s="36"/>
      <c r="N344" s="36"/>
      <c r="O344" s="29"/>
      <c r="P344" s="36"/>
      <c r="Q344" s="29"/>
      <c r="R344" s="36"/>
      <c r="S344" s="36"/>
      <c r="T344" s="36"/>
      <c r="U344" s="36"/>
      <c r="V344" s="36"/>
      <c r="W344" s="36"/>
      <c r="X344" s="36"/>
      <c r="Y344" s="29"/>
      <c r="Z344" s="36"/>
      <c r="AA344" s="66"/>
      <c r="AB344" s="36"/>
      <c r="AC344" s="36"/>
      <c r="AD344" s="36"/>
      <c r="AE344" s="36"/>
      <c r="AF344" s="36"/>
      <c r="AG344" s="36"/>
      <c r="AH344" s="29"/>
      <c r="AI344" s="36"/>
      <c r="AJ344" s="29"/>
      <c r="AK344" s="36"/>
      <c r="AL344" s="36"/>
      <c r="AM344" s="36"/>
      <c r="AN344" s="29"/>
      <c r="AO344" s="36"/>
      <c r="AP344" s="29"/>
      <c r="AQ344" s="36"/>
      <c r="AR344" s="29"/>
      <c r="AS344" s="36"/>
      <c r="AT344" s="36"/>
      <c r="AU344" s="36"/>
      <c r="AV344" s="29"/>
      <c r="AW344" s="36"/>
      <c r="AX344" s="36"/>
      <c r="AY344" s="36"/>
      <c r="AZ344" s="29"/>
      <c r="BA344" s="36"/>
      <c r="BB344" s="36"/>
      <c r="BC344" s="36"/>
      <c r="BD344" s="36"/>
      <c r="BE344" s="36"/>
      <c r="BF344" s="36"/>
      <c r="BG344" s="36"/>
      <c r="BH344" s="36"/>
      <c r="BI344" s="36"/>
      <c r="BJ344" s="29"/>
      <c r="BK344" s="36"/>
      <c r="BL344" s="29"/>
      <c r="BM344" s="36"/>
      <c r="BN344" s="36"/>
      <c r="BO344" s="36"/>
      <c r="BP344" s="29"/>
      <c r="BQ344" s="36"/>
      <c r="BR344" s="29"/>
      <c r="BS344" s="36"/>
      <c r="BT344" s="36"/>
      <c r="BU344" s="36"/>
      <c r="BV344" s="36"/>
    </row>
    <row r="345" spans="1:75" s="86" customFormat="1" x14ac:dyDescent="0.25">
      <c r="A345" s="79">
        <v>343</v>
      </c>
      <c r="B345" s="79">
        <v>2</v>
      </c>
      <c r="C345" s="80" t="s">
        <v>793</v>
      </c>
      <c r="D345" s="81">
        <f>июль!D345-август!E345</f>
        <v>297.68544729468607</v>
      </c>
      <c r="E345" s="81">
        <f t="shared" si="5"/>
        <v>1.7390000000000001</v>
      </c>
      <c r="F345" s="82"/>
      <c r="G345" s="82"/>
      <c r="H345" s="82"/>
      <c r="I345" s="83"/>
      <c r="J345" s="82"/>
      <c r="K345" s="82"/>
      <c r="L345" s="82"/>
      <c r="M345" s="82"/>
      <c r="N345" s="82"/>
      <c r="O345" s="84"/>
      <c r="P345" s="82"/>
      <c r="Q345" s="84"/>
      <c r="R345" s="82"/>
      <c r="S345" s="82"/>
      <c r="T345" s="82"/>
      <c r="U345" s="82"/>
      <c r="V345" s="82"/>
      <c r="W345" s="82"/>
      <c r="X345" s="82"/>
      <c r="Y345" s="84"/>
      <c r="Z345" s="82"/>
      <c r="AA345" s="85"/>
      <c r="AB345" s="82"/>
      <c r="AC345" s="82"/>
      <c r="AD345" s="82"/>
      <c r="AE345" s="82"/>
      <c r="AF345" s="82"/>
      <c r="AG345" s="82"/>
      <c r="AH345" s="84"/>
      <c r="AI345" s="82"/>
      <c r="AJ345" s="84"/>
      <c r="AK345" s="82"/>
      <c r="AL345" s="82"/>
      <c r="AM345" s="82"/>
      <c r="AN345" s="84"/>
      <c r="AO345" s="82"/>
      <c r="AP345" s="84"/>
      <c r="AQ345" s="82"/>
      <c r="AR345" s="84"/>
      <c r="AS345" s="82"/>
      <c r="AT345" s="82"/>
      <c r="AU345" s="82"/>
      <c r="AV345" s="84"/>
      <c r="AW345" s="82"/>
      <c r="AX345" s="82"/>
      <c r="AY345" s="82"/>
      <c r="AZ345" s="84"/>
      <c r="BA345" s="82"/>
      <c r="BB345" s="82"/>
      <c r="BC345" s="82"/>
      <c r="BD345" s="82"/>
      <c r="BE345" s="82"/>
      <c r="BF345" s="82"/>
      <c r="BG345" s="82"/>
      <c r="BH345" s="82"/>
      <c r="BI345" s="82"/>
      <c r="BJ345" s="84"/>
      <c r="BK345" s="82"/>
      <c r="BL345" s="84">
        <v>3</v>
      </c>
      <c r="BM345" s="82">
        <v>1.7390000000000001</v>
      </c>
      <c r="BN345" s="82"/>
      <c r="BO345" s="82"/>
      <c r="BP345" s="84"/>
      <c r="BQ345" s="82"/>
      <c r="BR345" s="84"/>
      <c r="BS345" s="82"/>
      <c r="BT345" s="82"/>
      <c r="BU345" s="82"/>
      <c r="BV345" s="82"/>
    </row>
    <row r="346" spans="1:75" s="86" customFormat="1" x14ac:dyDescent="0.25">
      <c r="A346" s="79">
        <v>344</v>
      </c>
      <c r="B346" s="79">
        <v>2</v>
      </c>
      <c r="C346" s="80" t="s">
        <v>794</v>
      </c>
      <c r="D346" s="81">
        <f>июль!D346-август!E346</f>
        <v>-142.23625611594201</v>
      </c>
      <c r="E346" s="81">
        <f t="shared" si="5"/>
        <v>4.4390000000000001</v>
      </c>
      <c r="F346" s="82"/>
      <c r="G346" s="82"/>
      <c r="H346" s="82"/>
      <c r="I346" s="83"/>
      <c r="J346" s="82"/>
      <c r="K346" s="82"/>
      <c r="L346" s="82"/>
      <c r="M346" s="82"/>
      <c r="N346" s="82"/>
      <c r="O346" s="84"/>
      <c r="P346" s="82"/>
      <c r="Q346" s="84"/>
      <c r="R346" s="82"/>
      <c r="S346" s="82"/>
      <c r="T346" s="82"/>
      <c r="U346" s="82">
        <v>3.0000000000000001E-3</v>
      </c>
      <c r="V346" s="82">
        <v>4.4390000000000001</v>
      </c>
      <c r="W346" s="82"/>
      <c r="X346" s="82"/>
      <c r="Y346" s="84"/>
      <c r="Z346" s="82"/>
      <c r="AA346" s="85"/>
      <c r="AB346" s="82"/>
      <c r="AC346" s="82"/>
      <c r="AD346" s="82"/>
      <c r="AE346" s="82"/>
      <c r="AF346" s="82"/>
      <c r="AG346" s="82"/>
      <c r="AH346" s="84"/>
      <c r="AI346" s="82"/>
      <c r="AJ346" s="84"/>
      <c r="AK346" s="82"/>
      <c r="AL346" s="82"/>
      <c r="AM346" s="82"/>
      <c r="AN346" s="84"/>
      <c r="AO346" s="82"/>
      <c r="AP346" s="84"/>
      <c r="AQ346" s="82"/>
      <c r="AR346" s="84"/>
      <c r="AS346" s="82"/>
      <c r="AT346" s="82"/>
      <c r="AU346" s="82"/>
      <c r="AV346" s="84"/>
      <c r="AW346" s="82"/>
      <c r="AX346" s="82"/>
      <c r="AY346" s="82"/>
      <c r="AZ346" s="84"/>
      <c r="BA346" s="82"/>
      <c r="BB346" s="82"/>
      <c r="BC346" s="82"/>
      <c r="BD346" s="82"/>
      <c r="BE346" s="82"/>
      <c r="BF346" s="82"/>
      <c r="BG346" s="82"/>
      <c r="BH346" s="82"/>
      <c r="BI346" s="82"/>
      <c r="BJ346" s="84"/>
      <c r="BK346" s="82"/>
      <c r="BL346" s="84"/>
      <c r="BM346" s="82"/>
      <c r="BN346" s="82"/>
      <c r="BO346" s="82"/>
      <c r="BP346" s="84"/>
      <c r="BQ346" s="82"/>
      <c r="BR346" s="84"/>
      <c r="BS346" s="82"/>
      <c r="BT346" s="82"/>
      <c r="BU346" s="82"/>
      <c r="BV346" s="82"/>
    </row>
    <row r="347" spans="1:75" x14ac:dyDescent="0.25">
      <c r="A347" s="16">
        <v>345</v>
      </c>
      <c r="B347" s="16">
        <v>2</v>
      </c>
      <c r="C347" s="31" t="s">
        <v>795</v>
      </c>
      <c r="D347" s="40">
        <f>июль!D347-август!E347</f>
        <v>-199.21554603864737</v>
      </c>
      <c r="E347" s="40">
        <f t="shared" si="5"/>
        <v>0</v>
      </c>
      <c r="F347" s="36"/>
      <c r="G347" s="36"/>
      <c r="H347" s="36"/>
      <c r="I347" s="27"/>
      <c r="J347" s="36"/>
      <c r="K347" s="36"/>
      <c r="L347" s="36"/>
      <c r="M347" s="36"/>
      <c r="N347" s="36"/>
      <c r="O347" s="29"/>
      <c r="P347" s="36"/>
      <c r="Q347" s="29"/>
      <c r="R347" s="36"/>
      <c r="S347" s="36"/>
      <c r="T347" s="36"/>
      <c r="U347" s="36"/>
      <c r="V347" s="36"/>
      <c r="W347" s="36"/>
      <c r="X347" s="36"/>
      <c r="Y347" s="29"/>
      <c r="Z347" s="36"/>
      <c r="AA347" s="66"/>
      <c r="AB347" s="36"/>
      <c r="AC347" s="36"/>
      <c r="AD347" s="36"/>
      <c r="AE347" s="36"/>
      <c r="AF347" s="36"/>
      <c r="AG347" s="36"/>
      <c r="AH347" s="29"/>
      <c r="AI347" s="36"/>
      <c r="AJ347" s="29"/>
      <c r="AK347" s="36"/>
      <c r="AL347" s="36"/>
      <c r="AM347" s="36"/>
      <c r="AN347" s="29"/>
      <c r="AO347" s="36"/>
      <c r="AP347" s="29"/>
      <c r="AQ347" s="36"/>
      <c r="AR347" s="29"/>
      <c r="AS347" s="36"/>
      <c r="AT347" s="36"/>
      <c r="AU347" s="36"/>
      <c r="AV347" s="29"/>
      <c r="AW347" s="36"/>
      <c r="AX347" s="36"/>
      <c r="AY347" s="36"/>
      <c r="AZ347" s="29"/>
      <c r="BA347" s="36"/>
      <c r="BB347" s="36"/>
      <c r="BC347" s="36"/>
      <c r="BD347" s="36"/>
      <c r="BE347" s="36"/>
      <c r="BF347" s="36"/>
      <c r="BG347" s="36"/>
      <c r="BH347" s="36"/>
      <c r="BI347" s="36"/>
      <c r="BJ347" s="29"/>
      <c r="BK347" s="36"/>
      <c r="BL347" s="29"/>
      <c r="BM347" s="36"/>
      <c r="BN347" s="36"/>
      <c r="BO347" s="36"/>
      <c r="BP347" s="29"/>
      <c r="BQ347" s="36"/>
      <c r="BR347" s="29"/>
      <c r="BS347" s="36"/>
      <c r="BT347" s="36"/>
      <c r="BU347" s="36"/>
      <c r="BV347" s="36"/>
    </row>
    <row r="348" spans="1:75" x14ac:dyDescent="0.25">
      <c r="A348" s="16">
        <v>346</v>
      </c>
      <c r="B348" s="16">
        <v>2</v>
      </c>
      <c r="C348" s="31" t="s">
        <v>796</v>
      </c>
      <c r="D348" s="40">
        <f>июль!D348-август!E348</f>
        <v>-115.73991028985506</v>
      </c>
      <c r="E348" s="40">
        <f t="shared" si="5"/>
        <v>0</v>
      </c>
      <c r="F348" s="36"/>
      <c r="G348" s="36"/>
      <c r="H348" s="36"/>
      <c r="I348" s="27"/>
      <c r="J348" s="36"/>
      <c r="K348" s="36"/>
      <c r="L348" s="36"/>
      <c r="M348" s="36"/>
      <c r="N348" s="36"/>
      <c r="O348" s="29"/>
      <c r="P348" s="36"/>
      <c r="Q348" s="29"/>
      <c r="R348" s="36"/>
      <c r="S348" s="36"/>
      <c r="T348" s="36"/>
      <c r="U348" s="36"/>
      <c r="V348" s="36"/>
      <c r="W348" s="36"/>
      <c r="X348" s="36"/>
      <c r="Y348" s="29"/>
      <c r="Z348" s="36"/>
      <c r="AA348" s="66"/>
      <c r="AB348" s="36"/>
      <c r="AC348" s="36"/>
      <c r="AD348" s="36"/>
      <c r="AE348" s="36"/>
      <c r="AF348" s="36"/>
      <c r="AG348" s="36"/>
      <c r="AH348" s="29"/>
      <c r="AI348" s="36"/>
      <c r="AJ348" s="29"/>
      <c r="AK348" s="36"/>
      <c r="AL348" s="36"/>
      <c r="AM348" s="36"/>
      <c r="AN348" s="29"/>
      <c r="AO348" s="36"/>
      <c r="AP348" s="29"/>
      <c r="AQ348" s="36"/>
      <c r="AR348" s="29"/>
      <c r="AS348" s="36"/>
      <c r="AT348" s="36"/>
      <c r="AU348" s="36"/>
      <c r="AV348" s="29"/>
      <c r="AW348" s="36"/>
      <c r="AX348" s="36"/>
      <c r="AY348" s="36"/>
      <c r="AZ348" s="29"/>
      <c r="BA348" s="36"/>
      <c r="BB348" s="36"/>
      <c r="BC348" s="36"/>
      <c r="BD348" s="36"/>
      <c r="BE348" s="36"/>
      <c r="BF348" s="36"/>
      <c r="BG348" s="36"/>
      <c r="BH348" s="36"/>
      <c r="BI348" s="36"/>
      <c r="BJ348" s="29"/>
      <c r="BK348" s="36"/>
      <c r="BL348" s="29"/>
      <c r="BM348" s="36"/>
      <c r="BN348" s="36"/>
      <c r="BO348" s="36"/>
      <c r="BP348" s="29"/>
      <c r="BQ348" s="36"/>
      <c r="BR348" s="29"/>
      <c r="BS348" s="36"/>
      <c r="BT348" s="36"/>
      <c r="BU348" s="36"/>
      <c r="BV348" s="36"/>
    </row>
    <row r="349" spans="1:75" x14ac:dyDescent="0.25">
      <c r="A349" s="16">
        <v>347</v>
      </c>
      <c r="B349" s="16">
        <v>2</v>
      </c>
      <c r="C349" s="31" t="s">
        <v>797</v>
      </c>
      <c r="D349" s="40">
        <f>июль!D349-август!E349</f>
        <v>-359.67938348792268</v>
      </c>
      <c r="E349" s="40">
        <f t="shared" si="5"/>
        <v>0</v>
      </c>
      <c r="F349" s="36"/>
      <c r="G349" s="36"/>
      <c r="H349" s="36"/>
      <c r="I349" s="27"/>
      <c r="J349" s="36"/>
      <c r="K349" s="36"/>
      <c r="L349" s="36"/>
      <c r="M349" s="36"/>
      <c r="N349" s="36"/>
      <c r="O349" s="29"/>
      <c r="P349" s="36"/>
      <c r="Q349" s="29"/>
      <c r="R349" s="36"/>
      <c r="S349" s="36"/>
      <c r="T349" s="36"/>
      <c r="U349" s="36"/>
      <c r="V349" s="36"/>
      <c r="W349" s="36"/>
      <c r="X349" s="36"/>
      <c r="Y349" s="29"/>
      <c r="Z349" s="36"/>
      <c r="AA349" s="66"/>
      <c r="AB349" s="36"/>
      <c r="AC349" s="36"/>
      <c r="AD349" s="36"/>
      <c r="AE349" s="36"/>
      <c r="AF349" s="36"/>
      <c r="AG349" s="36"/>
      <c r="AH349" s="29"/>
      <c r="AI349" s="36"/>
      <c r="AJ349" s="29"/>
      <c r="AK349" s="36"/>
      <c r="AL349" s="36"/>
      <c r="AM349" s="36"/>
      <c r="AN349" s="29"/>
      <c r="AO349" s="36"/>
      <c r="AP349" s="29"/>
      <c r="AQ349" s="36"/>
      <c r="AR349" s="29"/>
      <c r="AS349" s="36"/>
      <c r="AT349" s="36"/>
      <c r="AU349" s="36"/>
      <c r="AV349" s="29"/>
      <c r="AW349" s="36"/>
      <c r="AX349" s="36"/>
      <c r="AY349" s="36"/>
      <c r="AZ349" s="29"/>
      <c r="BA349" s="36"/>
      <c r="BB349" s="36"/>
      <c r="BC349" s="36"/>
      <c r="BD349" s="36"/>
      <c r="BE349" s="36"/>
      <c r="BF349" s="36"/>
      <c r="BG349" s="36"/>
      <c r="BH349" s="36"/>
      <c r="BI349" s="36"/>
      <c r="BJ349" s="29"/>
      <c r="BK349" s="36"/>
      <c r="BL349" s="29"/>
      <c r="BM349" s="36"/>
      <c r="BN349" s="36"/>
      <c r="BO349" s="36"/>
      <c r="BP349" s="29"/>
      <c r="BQ349" s="36"/>
      <c r="BR349" s="29"/>
      <c r="BS349" s="36"/>
      <c r="BT349" s="36"/>
      <c r="BU349" s="36"/>
      <c r="BV349" s="36"/>
    </row>
    <row r="350" spans="1:75" x14ac:dyDescent="0.25">
      <c r="A350" s="16">
        <v>348</v>
      </c>
      <c r="B350" s="16">
        <v>2</v>
      </c>
      <c r="C350" s="31" t="s">
        <v>798</v>
      </c>
      <c r="D350" s="40">
        <f>июль!D350-август!E350</f>
        <v>-491.13511808695648</v>
      </c>
      <c r="E350" s="40">
        <f t="shared" si="5"/>
        <v>0</v>
      </c>
      <c r="F350" s="36"/>
      <c r="G350" s="36"/>
      <c r="H350" s="36"/>
      <c r="I350" s="27"/>
      <c r="J350" s="36"/>
      <c r="K350" s="36"/>
      <c r="L350" s="36"/>
      <c r="M350" s="36"/>
      <c r="N350" s="36"/>
      <c r="O350" s="29"/>
      <c r="P350" s="36"/>
      <c r="Q350" s="29"/>
      <c r="R350" s="36"/>
      <c r="S350" s="36"/>
      <c r="T350" s="36"/>
      <c r="U350" s="36"/>
      <c r="V350" s="36"/>
      <c r="W350" s="36"/>
      <c r="X350" s="36"/>
      <c r="Y350" s="29"/>
      <c r="Z350" s="36"/>
      <c r="AA350" s="66"/>
      <c r="AB350" s="36"/>
      <c r="AC350" s="36"/>
      <c r="AD350" s="36"/>
      <c r="AE350" s="36"/>
      <c r="AF350" s="36"/>
      <c r="AG350" s="36"/>
      <c r="AH350" s="29"/>
      <c r="AI350" s="36"/>
      <c r="AJ350" s="29"/>
      <c r="AK350" s="36"/>
      <c r="AL350" s="36"/>
      <c r="AM350" s="36"/>
      <c r="AN350" s="29"/>
      <c r="AO350" s="36"/>
      <c r="AP350" s="29"/>
      <c r="AQ350" s="36"/>
      <c r="AR350" s="29"/>
      <c r="AS350" s="36"/>
      <c r="AT350" s="36"/>
      <c r="AU350" s="36"/>
      <c r="AV350" s="29"/>
      <c r="AW350" s="36"/>
      <c r="AX350" s="36"/>
      <c r="AY350" s="36"/>
      <c r="AZ350" s="29"/>
      <c r="BA350" s="36"/>
      <c r="BB350" s="36"/>
      <c r="BC350" s="36"/>
      <c r="BD350" s="36"/>
      <c r="BE350" s="36"/>
      <c r="BF350" s="36"/>
      <c r="BG350" s="36"/>
      <c r="BH350" s="36"/>
      <c r="BI350" s="36"/>
      <c r="BJ350" s="29"/>
      <c r="BK350" s="36"/>
      <c r="BL350" s="29"/>
      <c r="BM350" s="36"/>
      <c r="BN350" s="36"/>
      <c r="BO350" s="36"/>
      <c r="BP350" s="29"/>
      <c r="BQ350" s="36"/>
      <c r="BR350" s="29"/>
      <c r="BS350" s="36"/>
      <c r="BT350" s="36"/>
      <c r="BU350" s="36"/>
      <c r="BV350" s="36"/>
    </row>
    <row r="351" spans="1:75" x14ac:dyDescent="0.25">
      <c r="A351" s="16">
        <v>349</v>
      </c>
      <c r="B351" s="16">
        <v>2</v>
      </c>
      <c r="C351" s="31" t="s">
        <v>799</v>
      </c>
      <c r="D351" s="40">
        <f>июль!D351-август!E351</f>
        <v>-348.87075864734294</v>
      </c>
      <c r="E351" s="40">
        <f t="shared" si="5"/>
        <v>0</v>
      </c>
      <c r="F351" s="36"/>
      <c r="G351" s="36"/>
      <c r="H351" s="36"/>
      <c r="I351" s="27"/>
      <c r="J351" s="36"/>
      <c r="K351" s="36"/>
      <c r="L351" s="36"/>
      <c r="M351" s="36"/>
      <c r="N351" s="36"/>
      <c r="O351" s="29"/>
      <c r="P351" s="36"/>
      <c r="Q351" s="29"/>
      <c r="R351" s="36"/>
      <c r="S351" s="36"/>
      <c r="T351" s="36"/>
      <c r="U351" s="36"/>
      <c r="V351" s="36"/>
      <c r="W351" s="36"/>
      <c r="X351" s="36"/>
      <c r="Y351" s="29"/>
      <c r="Z351" s="36"/>
      <c r="AA351" s="66"/>
      <c r="AB351" s="36"/>
      <c r="AC351" s="36"/>
      <c r="AD351" s="36"/>
      <c r="AE351" s="36"/>
      <c r="AF351" s="36"/>
      <c r="AG351" s="36"/>
      <c r="AH351" s="29"/>
      <c r="AI351" s="36"/>
      <c r="AJ351" s="29"/>
      <c r="AK351" s="36"/>
      <c r="AL351" s="36"/>
      <c r="AM351" s="36"/>
      <c r="AN351" s="29"/>
      <c r="AO351" s="36"/>
      <c r="AP351" s="29"/>
      <c r="AQ351" s="36"/>
      <c r="AR351" s="29"/>
      <c r="AS351" s="36"/>
      <c r="AT351" s="36"/>
      <c r="AU351" s="36"/>
      <c r="AV351" s="29"/>
      <c r="AW351" s="36"/>
      <c r="AX351" s="36"/>
      <c r="AY351" s="36"/>
      <c r="AZ351" s="29"/>
      <c r="BA351" s="36"/>
      <c r="BB351" s="36"/>
      <c r="BC351" s="36"/>
      <c r="BD351" s="36"/>
      <c r="BE351" s="36"/>
      <c r="BF351" s="36"/>
      <c r="BG351" s="36"/>
      <c r="BH351" s="36"/>
      <c r="BI351" s="36"/>
      <c r="BJ351" s="29"/>
      <c r="BK351" s="36"/>
      <c r="BL351" s="29"/>
      <c r="BM351" s="36"/>
      <c r="BN351" s="36"/>
      <c r="BO351" s="36"/>
      <c r="BP351" s="29"/>
      <c r="BQ351" s="36"/>
      <c r="BR351" s="29"/>
      <c r="BS351" s="36"/>
      <c r="BT351" s="36"/>
      <c r="BU351" s="36"/>
      <c r="BV351" s="36"/>
    </row>
    <row r="352" spans="1:75" x14ac:dyDescent="0.25">
      <c r="A352" s="16">
        <v>350</v>
      </c>
      <c r="B352" s="16">
        <v>2</v>
      </c>
      <c r="C352" s="31" t="s">
        <v>800</v>
      </c>
      <c r="D352" s="40">
        <f>июль!D352-август!E352</f>
        <v>-467.58357166183566</v>
      </c>
      <c r="E352" s="40">
        <f t="shared" si="5"/>
        <v>0</v>
      </c>
      <c r="F352" s="36"/>
      <c r="G352" s="36"/>
      <c r="H352" s="36"/>
      <c r="I352" s="27"/>
      <c r="J352" s="36"/>
      <c r="K352" s="36"/>
      <c r="L352" s="36"/>
      <c r="M352" s="36"/>
      <c r="N352" s="36"/>
      <c r="O352" s="29"/>
      <c r="P352" s="36"/>
      <c r="Q352" s="29"/>
      <c r="R352" s="36"/>
      <c r="S352" s="36"/>
      <c r="T352" s="36"/>
      <c r="U352" s="36"/>
      <c r="V352" s="36"/>
      <c r="W352" s="36"/>
      <c r="X352" s="36"/>
      <c r="Y352" s="29"/>
      <c r="Z352" s="36"/>
      <c r="AA352" s="66"/>
      <c r="AB352" s="36"/>
      <c r="AC352" s="36"/>
      <c r="AD352" s="36"/>
      <c r="AE352" s="36"/>
      <c r="AF352" s="36"/>
      <c r="AG352" s="36"/>
      <c r="AH352" s="29"/>
      <c r="AI352" s="36"/>
      <c r="AJ352" s="29"/>
      <c r="AK352" s="36"/>
      <c r="AL352" s="36"/>
      <c r="AM352" s="36"/>
      <c r="AN352" s="29"/>
      <c r="AO352" s="36"/>
      <c r="AP352" s="29"/>
      <c r="AQ352" s="36"/>
      <c r="AR352" s="29"/>
      <c r="AS352" s="36"/>
      <c r="AT352" s="36"/>
      <c r="AU352" s="36"/>
      <c r="AV352" s="29"/>
      <c r="AW352" s="36"/>
      <c r="AX352" s="36"/>
      <c r="AY352" s="36"/>
      <c r="AZ352" s="29"/>
      <c r="BA352" s="36"/>
      <c r="BB352" s="36"/>
      <c r="BC352" s="36"/>
      <c r="BD352" s="36"/>
      <c r="BE352" s="36"/>
      <c r="BF352" s="36"/>
      <c r="BG352" s="36"/>
      <c r="BH352" s="36"/>
      <c r="BI352" s="36"/>
      <c r="BJ352" s="29"/>
      <c r="BK352" s="36"/>
      <c r="BL352" s="29"/>
      <c r="BM352" s="36"/>
      <c r="BN352" s="36"/>
      <c r="BO352" s="36"/>
      <c r="BP352" s="29"/>
      <c r="BQ352" s="36"/>
      <c r="BR352" s="29"/>
      <c r="BS352" s="36"/>
      <c r="BT352" s="36"/>
      <c r="BU352" s="36"/>
      <c r="BV352" s="36"/>
    </row>
    <row r="353" spans="1:75" ht="16.5" customHeight="1" x14ac:dyDescent="0.25">
      <c r="A353" s="16">
        <v>351</v>
      </c>
      <c r="B353" s="16">
        <v>3</v>
      </c>
      <c r="C353" s="31" t="s">
        <v>801</v>
      </c>
      <c r="D353" s="40">
        <f>июль!D353-август!E353</f>
        <v>182.22402371980672</v>
      </c>
      <c r="E353" s="40">
        <f t="shared" si="5"/>
        <v>0</v>
      </c>
      <c r="F353" s="36"/>
      <c r="G353" s="36"/>
      <c r="H353" s="36"/>
      <c r="I353" s="27"/>
      <c r="J353" s="36"/>
      <c r="K353" s="36"/>
      <c r="L353" s="36"/>
      <c r="M353" s="36"/>
      <c r="N353" s="36"/>
      <c r="O353" s="29"/>
      <c r="P353" s="36"/>
      <c r="Q353" s="29"/>
      <c r="R353" s="36"/>
      <c r="S353" s="36"/>
      <c r="T353" s="36"/>
      <c r="U353" s="36"/>
      <c r="V353" s="36"/>
      <c r="W353" s="36"/>
      <c r="X353" s="36"/>
      <c r="Y353" s="29"/>
      <c r="Z353" s="36"/>
      <c r="AA353" s="66"/>
      <c r="AB353" s="36"/>
      <c r="AC353" s="36"/>
      <c r="AD353" s="36"/>
      <c r="AE353" s="36"/>
      <c r="AF353" s="36"/>
      <c r="AG353" s="36"/>
      <c r="AH353" s="29"/>
      <c r="AI353" s="36"/>
      <c r="AJ353" s="29"/>
      <c r="AK353" s="36"/>
      <c r="AL353" s="36"/>
      <c r="AM353" s="36"/>
      <c r="AN353" s="29"/>
      <c r="AO353" s="36"/>
      <c r="AP353" s="29"/>
      <c r="AQ353" s="36"/>
      <c r="AR353" s="29"/>
      <c r="AS353" s="36"/>
      <c r="AT353" s="36"/>
      <c r="AU353" s="36"/>
      <c r="AV353" s="29"/>
      <c r="AW353" s="36"/>
      <c r="AX353" s="36"/>
      <c r="AY353" s="36"/>
      <c r="AZ353" s="29"/>
      <c r="BA353" s="36"/>
      <c r="BB353" s="36"/>
      <c r="BC353" s="36"/>
      <c r="BD353" s="36"/>
      <c r="BE353" s="36"/>
      <c r="BF353" s="36"/>
      <c r="BG353" s="36"/>
      <c r="BH353" s="36"/>
      <c r="BI353" s="36"/>
      <c r="BJ353" s="29"/>
      <c r="BK353" s="36"/>
      <c r="BL353" s="29"/>
      <c r="BM353" s="36"/>
      <c r="BN353" s="36"/>
      <c r="BO353" s="36"/>
      <c r="BP353" s="29"/>
      <c r="BQ353" s="36"/>
      <c r="BR353" s="29"/>
      <c r="BS353" s="36"/>
      <c r="BT353" s="36"/>
      <c r="BU353" s="36"/>
      <c r="BV353" s="36"/>
    </row>
    <row r="354" spans="1:75" x14ac:dyDescent="0.25">
      <c r="A354" s="16">
        <v>352</v>
      </c>
      <c r="B354" s="16">
        <v>3</v>
      </c>
      <c r="C354" s="31" t="s">
        <v>802</v>
      </c>
      <c r="D354" s="40">
        <f>июль!D354-август!E354</f>
        <v>109.52723978743958</v>
      </c>
      <c r="E354" s="40">
        <f t="shared" si="5"/>
        <v>0</v>
      </c>
      <c r="F354" s="36"/>
      <c r="G354" s="36"/>
      <c r="H354" s="36"/>
      <c r="I354" s="27"/>
      <c r="J354" s="36"/>
      <c r="K354" s="36"/>
      <c r="L354" s="36"/>
      <c r="M354" s="36"/>
      <c r="N354" s="36"/>
      <c r="O354" s="29"/>
      <c r="P354" s="36"/>
      <c r="Q354" s="29"/>
      <c r="R354" s="36"/>
      <c r="S354" s="36"/>
      <c r="T354" s="36"/>
      <c r="U354" s="36"/>
      <c r="V354" s="36"/>
      <c r="W354" s="36"/>
      <c r="X354" s="36"/>
      <c r="Y354" s="29"/>
      <c r="Z354" s="36"/>
      <c r="AA354" s="66"/>
      <c r="AB354" s="36"/>
      <c r="AC354" s="36"/>
      <c r="AD354" s="36"/>
      <c r="AE354" s="36"/>
      <c r="AF354" s="36"/>
      <c r="AG354" s="36"/>
      <c r="AH354" s="29"/>
      <c r="AI354" s="36"/>
      <c r="AJ354" s="29"/>
      <c r="AK354" s="36"/>
      <c r="AL354" s="36"/>
      <c r="AM354" s="36"/>
      <c r="AN354" s="29"/>
      <c r="AO354" s="36"/>
      <c r="AP354" s="29"/>
      <c r="AQ354" s="36"/>
      <c r="AR354" s="29"/>
      <c r="AS354" s="36"/>
      <c r="AT354" s="36"/>
      <c r="AU354" s="36"/>
      <c r="AV354" s="29"/>
      <c r="AW354" s="36"/>
      <c r="AX354" s="36"/>
      <c r="AY354" s="36"/>
      <c r="AZ354" s="29"/>
      <c r="BA354" s="36"/>
      <c r="BB354" s="36"/>
      <c r="BC354" s="36"/>
      <c r="BD354" s="36"/>
      <c r="BE354" s="36"/>
      <c r="BF354" s="36"/>
      <c r="BG354" s="36"/>
      <c r="BH354" s="36"/>
      <c r="BI354" s="36"/>
      <c r="BJ354" s="29"/>
      <c r="BK354" s="36"/>
      <c r="BL354" s="29"/>
      <c r="BM354" s="36"/>
      <c r="BN354" s="36"/>
      <c r="BO354" s="36"/>
      <c r="BP354" s="29"/>
      <c r="BQ354" s="36"/>
      <c r="BR354" s="29"/>
      <c r="BS354" s="36"/>
      <c r="BT354" s="36"/>
      <c r="BU354" s="36"/>
      <c r="BV354" s="36"/>
    </row>
    <row r="355" spans="1:75" x14ac:dyDescent="0.25">
      <c r="A355" s="16">
        <v>353</v>
      </c>
      <c r="B355" s="16">
        <v>3</v>
      </c>
      <c r="C355" s="31" t="s">
        <v>803</v>
      </c>
      <c r="D355" s="40">
        <f>июль!D355-август!E355</f>
        <v>1152.4188796618355</v>
      </c>
      <c r="E355" s="40">
        <f t="shared" si="5"/>
        <v>0</v>
      </c>
      <c r="F355" s="36"/>
      <c r="G355" s="36"/>
      <c r="H355" s="36"/>
      <c r="I355" s="27"/>
      <c r="J355" s="36"/>
      <c r="K355" s="36"/>
      <c r="L355" s="36"/>
      <c r="M355" s="36"/>
      <c r="N355" s="36"/>
      <c r="O355" s="29"/>
      <c r="P355" s="36"/>
      <c r="Q355" s="29"/>
      <c r="R355" s="36"/>
      <c r="S355" s="36"/>
      <c r="T355" s="36"/>
      <c r="U355" s="36"/>
      <c r="V355" s="36"/>
      <c r="W355" s="36"/>
      <c r="X355" s="36"/>
      <c r="Y355" s="29"/>
      <c r="Z355" s="36"/>
      <c r="AA355" s="66"/>
      <c r="AB355" s="36"/>
      <c r="AC355" s="36"/>
      <c r="AD355" s="36"/>
      <c r="AE355" s="36"/>
      <c r="AF355" s="36"/>
      <c r="AG355" s="36"/>
      <c r="AH355" s="29"/>
      <c r="AI355" s="36"/>
      <c r="AJ355" s="29"/>
      <c r="AK355" s="36"/>
      <c r="AL355" s="36"/>
      <c r="AM355" s="36"/>
      <c r="AN355" s="29"/>
      <c r="AO355" s="36"/>
      <c r="AP355" s="29"/>
      <c r="AQ355" s="36"/>
      <c r="AR355" s="29"/>
      <c r="AS355" s="36"/>
      <c r="AT355" s="36"/>
      <c r="AU355" s="36"/>
      <c r="AV355" s="29"/>
      <c r="AW355" s="36"/>
      <c r="AX355" s="36"/>
      <c r="AY355" s="36"/>
      <c r="AZ355" s="29"/>
      <c r="BA355" s="36"/>
      <c r="BB355" s="36"/>
      <c r="BC355" s="36"/>
      <c r="BD355" s="36"/>
      <c r="BE355" s="36"/>
      <c r="BF355" s="36"/>
      <c r="BG355" s="36"/>
      <c r="BH355" s="36"/>
      <c r="BI355" s="36"/>
      <c r="BJ355" s="29"/>
      <c r="BK355" s="36"/>
      <c r="BL355" s="29"/>
      <c r="BM355" s="36"/>
      <c r="BN355" s="36"/>
      <c r="BO355" s="36"/>
      <c r="BP355" s="29"/>
      <c r="BQ355" s="36"/>
      <c r="BR355" s="29"/>
      <c r="BS355" s="36"/>
      <c r="BT355" s="36"/>
      <c r="BU355" s="36"/>
      <c r="BV355" s="36"/>
    </row>
    <row r="356" spans="1:75" x14ac:dyDescent="0.25">
      <c r="A356" s="16">
        <v>354</v>
      </c>
      <c r="B356" s="16">
        <v>3</v>
      </c>
      <c r="C356" s="31" t="s">
        <v>804</v>
      </c>
      <c r="D356" s="40">
        <f>июль!D356-август!E356</f>
        <v>386.95170179710141</v>
      </c>
      <c r="E356" s="40">
        <f t="shared" si="5"/>
        <v>0</v>
      </c>
      <c r="F356" s="36"/>
      <c r="G356" s="36"/>
      <c r="H356" s="36"/>
      <c r="I356" s="27"/>
      <c r="J356" s="36"/>
      <c r="K356" s="36"/>
      <c r="L356" s="36"/>
      <c r="M356" s="36"/>
      <c r="N356" s="36"/>
      <c r="O356" s="29"/>
      <c r="P356" s="36"/>
      <c r="Q356" s="29"/>
      <c r="R356" s="36"/>
      <c r="S356" s="36"/>
      <c r="T356" s="36"/>
      <c r="U356" s="36"/>
      <c r="V356" s="36"/>
      <c r="W356" s="36"/>
      <c r="X356" s="36"/>
      <c r="Y356" s="29"/>
      <c r="Z356" s="36"/>
      <c r="AA356" s="66"/>
      <c r="AB356" s="36"/>
      <c r="AC356" s="36"/>
      <c r="AD356" s="36"/>
      <c r="AE356" s="36"/>
      <c r="AF356" s="36"/>
      <c r="AG356" s="36"/>
      <c r="AH356" s="29"/>
      <c r="AI356" s="36"/>
      <c r="AJ356" s="29"/>
      <c r="AK356" s="36"/>
      <c r="AL356" s="36"/>
      <c r="AM356" s="36"/>
      <c r="AN356" s="29"/>
      <c r="AO356" s="36"/>
      <c r="AP356" s="29"/>
      <c r="AQ356" s="36"/>
      <c r="AR356" s="29"/>
      <c r="AS356" s="36"/>
      <c r="AT356" s="36"/>
      <c r="AU356" s="36"/>
      <c r="AV356" s="29"/>
      <c r="AW356" s="36"/>
      <c r="AX356" s="36"/>
      <c r="AY356" s="36"/>
      <c r="AZ356" s="29"/>
      <c r="BA356" s="36"/>
      <c r="BB356" s="36"/>
      <c r="BC356" s="36"/>
      <c r="BD356" s="36"/>
      <c r="BE356" s="36"/>
      <c r="BF356" s="36"/>
      <c r="BG356" s="36"/>
      <c r="BH356" s="36"/>
      <c r="BI356" s="36"/>
      <c r="BJ356" s="29"/>
      <c r="BK356" s="36"/>
      <c r="BL356" s="29"/>
      <c r="BM356" s="36"/>
      <c r="BN356" s="36"/>
      <c r="BO356" s="36"/>
      <c r="BP356" s="29"/>
      <c r="BQ356" s="36"/>
      <c r="BR356" s="29"/>
      <c r="BS356" s="36"/>
      <c r="BT356" s="36"/>
      <c r="BU356" s="36"/>
      <c r="BV356" s="36"/>
    </row>
    <row r="357" spans="1:75" s="86" customFormat="1" x14ac:dyDescent="0.25">
      <c r="A357" s="79">
        <v>355</v>
      </c>
      <c r="B357" s="79">
        <v>3</v>
      </c>
      <c r="C357" s="80" t="s">
        <v>805</v>
      </c>
      <c r="D357" s="81">
        <f>июль!D357-август!E357</f>
        <v>-1359.8181600096623</v>
      </c>
      <c r="E357" s="81">
        <f t="shared" si="5"/>
        <v>5.4219999999999997</v>
      </c>
      <c r="F357" s="82"/>
      <c r="G357" s="82"/>
      <c r="H357" s="82"/>
      <c r="I357" s="83"/>
      <c r="J357" s="82"/>
      <c r="K357" s="82"/>
      <c r="L357" s="82"/>
      <c r="M357" s="82"/>
      <c r="N357" s="82"/>
      <c r="O357" s="84"/>
      <c r="P357" s="82"/>
      <c r="Q357" s="84"/>
      <c r="R357" s="82"/>
      <c r="S357" s="82"/>
      <c r="T357" s="82"/>
      <c r="U357" s="82"/>
      <c r="V357" s="82"/>
      <c r="W357" s="82"/>
      <c r="X357" s="82"/>
      <c r="Y357" s="84"/>
      <c r="Z357" s="82"/>
      <c r="AA357" s="85"/>
      <c r="AB357" s="82"/>
      <c r="AC357" s="82"/>
      <c r="AD357" s="82"/>
      <c r="AE357" s="82"/>
      <c r="AF357" s="82"/>
      <c r="AG357" s="82"/>
      <c r="AH357" s="84"/>
      <c r="AI357" s="82"/>
      <c r="AJ357" s="84"/>
      <c r="AK357" s="82"/>
      <c r="AL357" s="82"/>
      <c r="AM357" s="82"/>
      <c r="AN357" s="84"/>
      <c r="AO357" s="82"/>
      <c r="AP357" s="84"/>
      <c r="AQ357" s="82"/>
      <c r="AR357" s="84"/>
      <c r="AS357" s="82"/>
      <c r="AT357" s="82"/>
      <c r="AU357" s="82"/>
      <c r="AV357" s="84"/>
      <c r="AW357" s="82"/>
      <c r="AX357" s="82"/>
      <c r="AY357" s="82"/>
      <c r="AZ357" s="84"/>
      <c r="BA357" s="82"/>
      <c r="BB357" s="82"/>
      <c r="BC357" s="82"/>
      <c r="BD357" s="82"/>
      <c r="BE357" s="82"/>
      <c r="BF357" s="82"/>
      <c r="BG357" s="82"/>
      <c r="BH357" s="82"/>
      <c r="BI357" s="82"/>
      <c r="BJ357" s="84"/>
      <c r="BK357" s="82"/>
      <c r="BL357" s="84"/>
      <c r="BM357" s="82"/>
      <c r="BN357" s="82"/>
      <c r="BO357" s="82"/>
      <c r="BP357" s="84">
        <v>5</v>
      </c>
      <c r="BQ357" s="82">
        <v>5.4219999999999997</v>
      </c>
      <c r="BR357" s="84"/>
      <c r="BS357" s="82"/>
      <c r="BT357" s="82"/>
      <c r="BU357" s="82"/>
      <c r="BV357" s="82"/>
    </row>
    <row r="358" spans="1:75" s="86" customFormat="1" x14ac:dyDescent="0.25">
      <c r="A358" s="79">
        <v>356</v>
      </c>
      <c r="B358" s="79">
        <v>3</v>
      </c>
      <c r="C358" s="80" t="s">
        <v>806</v>
      </c>
      <c r="D358" s="81">
        <f>июль!D358-август!E358</f>
        <v>-3045.1192394685982</v>
      </c>
      <c r="E358" s="81">
        <f t="shared" si="5"/>
        <v>3.7919999999999998</v>
      </c>
      <c r="F358" s="82"/>
      <c r="G358" s="82"/>
      <c r="H358" s="82"/>
      <c r="I358" s="83"/>
      <c r="J358" s="82"/>
      <c r="K358" s="82"/>
      <c r="L358" s="82"/>
      <c r="M358" s="82"/>
      <c r="N358" s="82"/>
      <c r="O358" s="84"/>
      <c r="P358" s="82"/>
      <c r="Q358" s="84"/>
      <c r="R358" s="82"/>
      <c r="S358" s="82"/>
      <c r="T358" s="82"/>
      <c r="U358" s="82"/>
      <c r="V358" s="82"/>
      <c r="W358" s="82"/>
      <c r="X358" s="82"/>
      <c r="Y358" s="84"/>
      <c r="Z358" s="82"/>
      <c r="AA358" s="85"/>
      <c r="AB358" s="82"/>
      <c r="AC358" s="82"/>
      <c r="AD358" s="82"/>
      <c r="AE358" s="82"/>
      <c r="AF358" s="82"/>
      <c r="AG358" s="82"/>
      <c r="AH358" s="84"/>
      <c r="AI358" s="82"/>
      <c r="AJ358" s="84"/>
      <c r="AK358" s="82"/>
      <c r="AL358" s="82"/>
      <c r="AM358" s="82"/>
      <c r="AN358" s="84"/>
      <c r="AO358" s="82"/>
      <c r="AP358" s="84"/>
      <c r="AQ358" s="82"/>
      <c r="AR358" s="84"/>
      <c r="AS358" s="82"/>
      <c r="AT358" s="82"/>
      <c r="AU358" s="82"/>
      <c r="AV358" s="84"/>
      <c r="AW358" s="82"/>
      <c r="AX358" s="82"/>
      <c r="AY358" s="82"/>
      <c r="AZ358" s="84"/>
      <c r="BA358" s="82"/>
      <c r="BB358" s="82"/>
      <c r="BC358" s="82"/>
      <c r="BD358" s="82"/>
      <c r="BE358" s="82"/>
      <c r="BF358" s="82"/>
      <c r="BG358" s="82"/>
      <c r="BH358" s="82"/>
      <c r="BI358" s="82"/>
      <c r="BJ358" s="84"/>
      <c r="BK358" s="82"/>
      <c r="BL358" s="84"/>
      <c r="BM358" s="82"/>
      <c r="BN358" s="82"/>
      <c r="BO358" s="82"/>
      <c r="BP358" s="84"/>
      <c r="BQ358" s="82"/>
      <c r="BR358" s="84"/>
      <c r="BS358" s="82"/>
      <c r="BT358" s="82"/>
      <c r="BU358" s="82"/>
      <c r="BV358" s="82">
        <v>3.7919999999999998</v>
      </c>
      <c r="BW358" s="86" t="s">
        <v>1180</v>
      </c>
    </row>
    <row r="359" spans="1:75" x14ac:dyDescent="0.25">
      <c r="A359" s="16">
        <v>357</v>
      </c>
      <c r="B359" s="16">
        <v>3</v>
      </c>
      <c r="C359" s="31" t="s">
        <v>807</v>
      </c>
      <c r="D359" s="40">
        <f>июль!D359-август!E359</f>
        <v>4505.4191537777788</v>
      </c>
      <c r="E359" s="40">
        <f t="shared" si="5"/>
        <v>0</v>
      </c>
      <c r="F359" s="36"/>
      <c r="G359" s="36"/>
      <c r="H359" s="36"/>
      <c r="I359" s="27"/>
      <c r="J359" s="36"/>
      <c r="K359" s="36"/>
      <c r="L359" s="36"/>
      <c r="M359" s="36"/>
      <c r="N359" s="36"/>
      <c r="O359" s="29"/>
      <c r="P359" s="36"/>
      <c r="Q359" s="29"/>
      <c r="R359" s="36"/>
      <c r="S359" s="36"/>
      <c r="T359" s="36"/>
      <c r="U359" s="36"/>
      <c r="V359" s="36"/>
      <c r="W359" s="36"/>
      <c r="X359" s="36"/>
      <c r="Y359" s="29"/>
      <c r="Z359" s="36"/>
      <c r="AA359" s="66"/>
      <c r="AB359" s="36"/>
      <c r="AC359" s="36"/>
      <c r="AD359" s="36"/>
      <c r="AE359" s="36"/>
      <c r="AF359" s="36"/>
      <c r="AG359" s="36"/>
      <c r="AH359" s="29"/>
      <c r="AI359" s="36"/>
      <c r="AJ359" s="29"/>
      <c r="AK359" s="36"/>
      <c r="AL359" s="36"/>
      <c r="AM359" s="36"/>
      <c r="AN359" s="29"/>
      <c r="AO359" s="36"/>
      <c r="AP359" s="29"/>
      <c r="AQ359" s="36"/>
      <c r="AR359" s="29"/>
      <c r="AS359" s="36"/>
      <c r="AT359" s="36"/>
      <c r="AU359" s="36"/>
      <c r="AV359" s="29"/>
      <c r="AW359" s="36"/>
      <c r="AX359" s="36"/>
      <c r="AY359" s="36"/>
      <c r="AZ359" s="29"/>
      <c r="BA359" s="36"/>
      <c r="BB359" s="36"/>
      <c r="BC359" s="36"/>
      <c r="BD359" s="36"/>
      <c r="BE359" s="36"/>
      <c r="BF359" s="36"/>
      <c r="BG359" s="36"/>
      <c r="BH359" s="36"/>
      <c r="BI359" s="36"/>
      <c r="BJ359" s="29"/>
      <c r="BK359" s="36"/>
      <c r="BL359" s="29"/>
      <c r="BM359" s="36"/>
      <c r="BN359" s="36"/>
      <c r="BO359" s="36"/>
      <c r="BP359" s="29"/>
      <c r="BQ359" s="36"/>
      <c r="BR359" s="29"/>
      <c r="BS359" s="36"/>
      <c r="BT359" s="36"/>
      <c r="BU359" s="36"/>
      <c r="BV359" s="36"/>
    </row>
    <row r="360" spans="1:75" x14ac:dyDescent="0.25">
      <c r="A360" s="16">
        <v>358</v>
      </c>
      <c r="B360" s="16">
        <v>3</v>
      </c>
      <c r="C360" s="31" t="s">
        <v>919</v>
      </c>
      <c r="D360" s="40">
        <f>июль!D360-август!E360</f>
        <v>213.53845666666666</v>
      </c>
      <c r="E360" s="40">
        <f t="shared" si="5"/>
        <v>0</v>
      </c>
      <c r="F360" s="36"/>
      <c r="G360" s="36"/>
      <c r="H360" s="36"/>
      <c r="I360" s="27"/>
      <c r="J360" s="36"/>
      <c r="K360" s="36"/>
      <c r="L360" s="36"/>
      <c r="M360" s="36"/>
      <c r="N360" s="36"/>
      <c r="O360" s="29"/>
      <c r="P360" s="36"/>
      <c r="Q360" s="29"/>
      <c r="R360" s="36"/>
      <c r="S360" s="36"/>
      <c r="T360" s="36"/>
      <c r="U360" s="36"/>
      <c r="V360" s="36"/>
      <c r="W360" s="36"/>
      <c r="X360" s="36"/>
      <c r="Y360" s="29"/>
      <c r="Z360" s="36"/>
      <c r="AA360" s="66"/>
      <c r="AB360" s="36"/>
      <c r="AC360" s="36"/>
      <c r="AD360" s="36"/>
      <c r="AE360" s="36"/>
      <c r="AF360" s="36"/>
      <c r="AG360" s="36"/>
      <c r="AH360" s="29"/>
      <c r="AI360" s="36"/>
      <c r="AJ360" s="29"/>
      <c r="AK360" s="36"/>
      <c r="AL360" s="36"/>
      <c r="AM360" s="36"/>
      <c r="AN360" s="29"/>
      <c r="AO360" s="36"/>
      <c r="AP360" s="29"/>
      <c r="AQ360" s="36"/>
      <c r="AR360" s="29"/>
      <c r="AS360" s="36"/>
      <c r="AT360" s="36"/>
      <c r="AU360" s="36"/>
      <c r="AV360" s="29"/>
      <c r="AW360" s="36"/>
      <c r="AX360" s="36"/>
      <c r="AY360" s="36"/>
      <c r="AZ360" s="29"/>
      <c r="BA360" s="36"/>
      <c r="BB360" s="36"/>
      <c r="BC360" s="36"/>
      <c r="BD360" s="36"/>
      <c r="BE360" s="36"/>
      <c r="BF360" s="36"/>
      <c r="BG360" s="36"/>
      <c r="BH360" s="36"/>
      <c r="BI360" s="36"/>
      <c r="BJ360" s="29"/>
      <c r="BK360" s="36"/>
      <c r="BL360" s="29"/>
      <c r="BM360" s="36"/>
      <c r="BN360" s="36"/>
      <c r="BO360" s="36"/>
      <c r="BP360" s="29"/>
      <c r="BQ360" s="36"/>
      <c r="BR360" s="29"/>
      <c r="BS360" s="36"/>
      <c r="BT360" s="36"/>
      <c r="BU360" s="36"/>
      <c r="BV360" s="36"/>
    </row>
    <row r="361" spans="1:75" s="86" customFormat="1" x14ac:dyDescent="0.25">
      <c r="A361" s="79">
        <v>359</v>
      </c>
      <c r="B361" s="79">
        <v>3</v>
      </c>
      <c r="C361" s="80" t="s">
        <v>920</v>
      </c>
      <c r="D361" s="81">
        <f>июль!D361-август!E361</f>
        <v>-276.40039592270534</v>
      </c>
      <c r="E361" s="81">
        <f t="shared" si="5"/>
        <v>18.533999999999999</v>
      </c>
      <c r="F361" s="82"/>
      <c r="G361" s="82"/>
      <c r="H361" s="82"/>
      <c r="I361" s="83"/>
      <c r="J361" s="82"/>
      <c r="K361" s="82"/>
      <c r="L361" s="82"/>
      <c r="M361" s="82"/>
      <c r="N361" s="82"/>
      <c r="O361" s="84"/>
      <c r="P361" s="82"/>
      <c r="Q361" s="84"/>
      <c r="R361" s="82"/>
      <c r="S361" s="82"/>
      <c r="T361" s="82"/>
      <c r="U361" s="82">
        <v>2.1000000000000001E-2</v>
      </c>
      <c r="V361" s="82">
        <v>18.533999999999999</v>
      </c>
      <c r="W361" s="82"/>
      <c r="X361" s="82"/>
      <c r="Y361" s="84"/>
      <c r="Z361" s="82"/>
      <c r="AA361" s="85"/>
      <c r="AB361" s="82"/>
      <c r="AC361" s="82"/>
      <c r="AD361" s="82"/>
      <c r="AE361" s="82"/>
      <c r="AF361" s="82"/>
      <c r="AG361" s="82"/>
      <c r="AH361" s="84"/>
      <c r="AI361" s="82"/>
      <c r="AJ361" s="84"/>
      <c r="AK361" s="82"/>
      <c r="AL361" s="82"/>
      <c r="AM361" s="82"/>
      <c r="AN361" s="84"/>
      <c r="AO361" s="82"/>
      <c r="AP361" s="84"/>
      <c r="AQ361" s="82"/>
      <c r="AR361" s="84"/>
      <c r="AS361" s="82"/>
      <c r="AT361" s="82"/>
      <c r="AU361" s="82"/>
      <c r="AV361" s="84"/>
      <c r="AW361" s="82"/>
      <c r="AX361" s="82"/>
      <c r="AY361" s="82"/>
      <c r="AZ361" s="84"/>
      <c r="BA361" s="82"/>
      <c r="BB361" s="82"/>
      <c r="BC361" s="82"/>
      <c r="BD361" s="82"/>
      <c r="BE361" s="82"/>
      <c r="BF361" s="82"/>
      <c r="BG361" s="82"/>
      <c r="BH361" s="82"/>
      <c r="BI361" s="82"/>
      <c r="BJ361" s="84"/>
      <c r="BK361" s="82"/>
      <c r="BL361" s="84"/>
      <c r="BM361" s="82"/>
      <c r="BN361" s="82"/>
      <c r="BO361" s="82"/>
      <c r="BP361" s="84"/>
      <c r="BQ361" s="82"/>
      <c r="BR361" s="84"/>
      <c r="BS361" s="82"/>
      <c r="BT361" s="82"/>
      <c r="BU361" s="82"/>
      <c r="BV361" s="82"/>
    </row>
    <row r="362" spans="1:75" x14ac:dyDescent="0.25">
      <c r="A362" s="16">
        <v>360</v>
      </c>
      <c r="B362" s="16">
        <v>3</v>
      </c>
      <c r="C362" s="31" t="s">
        <v>808</v>
      </c>
      <c r="D362" s="40">
        <f>июль!D362-август!E362</f>
        <v>927.01365319806757</v>
      </c>
      <c r="E362" s="40">
        <f t="shared" si="5"/>
        <v>0</v>
      </c>
      <c r="F362" s="36"/>
      <c r="G362" s="36"/>
      <c r="H362" s="36"/>
      <c r="I362" s="27"/>
      <c r="J362" s="36"/>
      <c r="K362" s="36"/>
      <c r="L362" s="36"/>
      <c r="M362" s="36"/>
      <c r="N362" s="36"/>
      <c r="O362" s="29"/>
      <c r="P362" s="36"/>
      <c r="Q362" s="29"/>
      <c r="R362" s="36"/>
      <c r="S362" s="36"/>
      <c r="T362" s="36"/>
      <c r="U362" s="36"/>
      <c r="V362" s="36"/>
      <c r="W362" s="36"/>
      <c r="X362" s="36"/>
      <c r="Y362" s="29"/>
      <c r="Z362" s="36"/>
      <c r="AA362" s="66"/>
      <c r="AB362" s="36"/>
      <c r="AC362" s="36"/>
      <c r="AD362" s="36"/>
      <c r="AE362" s="36"/>
      <c r="AF362" s="36"/>
      <c r="AG362" s="36"/>
      <c r="AH362" s="29"/>
      <c r="AI362" s="36"/>
      <c r="AJ362" s="29"/>
      <c r="AK362" s="36"/>
      <c r="AL362" s="36"/>
      <c r="AM362" s="36"/>
      <c r="AN362" s="29"/>
      <c r="AO362" s="36"/>
      <c r="AP362" s="29"/>
      <c r="AQ362" s="36"/>
      <c r="AR362" s="29"/>
      <c r="AS362" s="36"/>
      <c r="AT362" s="36"/>
      <c r="AU362" s="36"/>
      <c r="AV362" s="29"/>
      <c r="AW362" s="36"/>
      <c r="AX362" s="36"/>
      <c r="AY362" s="36"/>
      <c r="AZ362" s="29"/>
      <c r="BA362" s="36"/>
      <c r="BB362" s="36"/>
      <c r="BC362" s="36"/>
      <c r="BD362" s="36"/>
      <c r="BE362" s="36"/>
      <c r="BF362" s="36"/>
      <c r="BG362" s="36"/>
      <c r="BH362" s="36"/>
      <c r="BI362" s="36"/>
      <c r="BJ362" s="29"/>
      <c r="BK362" s="36"/>
      <c r="BL362" s="29"/>
      <c r="BM362" s="36"/>
      <c r="BN362" s="36"/>
      <c r="BO362" s="36"/>
      <c r="BP362" s="29"/>
      <c r="BQ362" s="36"/>
      <c r="BR362" s="29"/>
      <c r="BS362" s="36"/>
      <c r="BT362" s="36"/>
      <c r="BU362" s="36"/>
      <c r="BV362" s="36"/>
    </row>
    <row r="363" spans="1:75" s="86" customFormat="1" x14ac:dyDescent="0.25">
      <c r="A363" s="79">
        <v>361</v>
      </c>
      <c r="B363" s="79">
        <v>3</v>
      </c>
      <c r="C363" s="80" t="s">
        <v>809</v>
      </c>
      <c r="D363" s="81">
        <f>июль!D363-август!E363</f>
        <v>-433.70719178743963</v>
      </c>
      <c r="E363" s="81">
        <f t="shared" si="5"/>
        <v>329.35700000000003</v>
      </c>
      <c r="F363" s="82"/>
      <c r="G363" s="82"/>
      <c r="H363" s="82"/>
      <c r="I363" s="83"/>
      <c r="J363" s="82"/>
      <c r="K363" s="82"/>
      <c r="L363" s="82"/>
      <c r="M363" s="82"/>
      <c r="N363" s="82"/>
      <c r="O363" s="84"/>
      <c r="P363" s="82"/>
      <c r="Q363" s="84"/>
      <c r="R363" s="82"/>
      <c r="S363" s="82"/>
      <c r="T363" s="82"/>
      <c r="U363" s="82"/>
      <c r="V363" s="82"/>
      <c r="W363" s="82"/>
      <c r="X363" s="82"/>
      <c r="Y363" s="84"/>
      <c r="Z363" s="82"/>
      <c r="AA363" s="85" t="s">
        <v>1047</v>
      </c>
      <c r="AB363" s="82">
        <v>0.112</v>
      </c>
      <c r="AC363" s="82">
        <v>329.35700000000003</v>
      </c>
      <c r="AD363" s="82"/>
      <c r="AE363" s="82"/>
      <c r="AF363" s="82"/>
      <c r="AG363" s="82"/>
      <c r="AH363" s="84"/>
      <c r="AI363" s="82"/>
      <c r="AJ363" s="84"/>
      <c r="AK363" s="82"/>
      <c r="AL363" s="82"/>
      <c r="AM363" s="82"/>
      <c r="AN363" s="84"/>
      <c r="AO363" s="82"/>
      <c r="AP363" s="84"/>
      <c r="AQ363" s="82"/>
      <c r="AR363" s="84"/>
      <c r="AS363" s="82"/>
      <c r="AT363" s="82"/>
      <c r="AU363" s="82"/>
      <c r="AV363" s="84"/>
      <c r="AW363" s="82"/>
      <c r="AX363" s="82"/>
      <c r="AY363" s="82"/>
      <c r="AZ363" s="84"/>
      <c r="BA363" s="82"/>
      <c r="BB363" s="82"/>
      <c r="BC363" s="82"/>
      <c r="BD363" s="82"/>
      <c r="BE363" s="82"/>
      <c r="BF363" s="82"/>
      <c r="BG363" s="82"/>
      <c r="BH363" s="82"/>
      <c r="BI363" s="82"/>
      <c r="BJ363" s="84"/>
      <c r="BK363" s="82"/>
      <c r="BL363" s="84"/>
      <c r="BM363" s="82"/>
      <c r="BN363" s="82"/>
      <c r="BO363" s="82"/>
      <c r="BP363" s="84"/>
      <c r="BQ363" s="82"/>
      <c r="BR363" s="84"/>
      <c r="BS363" s="82"/>
      <c r="BT363" s="82"/>
      <c r="BU363" s="82"/>
      <c r="BV363" s="82"/>
    </row>
    <row r="364" spans="1:75" x14ac:dyDescent="0.25">
      <c r="A364" s="16">
        <v>362</v>
      </c>
      <c r="B364" s="16">
        <v>3</v>
      </c>
      <c r="C364" s="31" t="s">
        <v>810</v>
      </c>
      <c r="D364" s="40">
        <f>июль!D364-август!E364</f>
        <v>141.60146496618356</v>
      </c>
      <c r="E364" s="40">
        <f t="shared" si="5"/>
        <v>0</v>
      </c>
      <c r="F364" s="36"/>
      <c r="G364" s="36"/>
      <c r="H364" s="36"/>
      <c r="I364" s="27"/>
      <c r="J364" s="36"/>
      <c r="K364" s="36"/>
      <c r="L364" s="36"/>
      <c r="M364" s="36"/>
      <c r="N364" s="36"/>
      <c r="O364" s="29"/>
      <c r="P364" s="36"/>
      <c r="Q364" s="29"/>
      <c r="R364" s="36"/>
      <c r="S364" s="36"/>
      <c r="T364" s="36"/>
      <c r="U364" s="36"/>
      <c r="V364" s="36"/>
      <c r="W364" s="36"/>
      <c r="X364" s="36"/>
      <c r="Y364" s="29"/>
      <c r="Z364" s="36"/>
      <c r="AA364" s="66"/>
      <c r="AB364" s="36"/>
      <c r="AC364" s="36"/>
      <c r="AD364" s="36"/>
      <c r="AE364" s="36"/>
      <c r="AF364" s="36"/>
      <c r="AG364" s="36"/>
      <c r="AH364" s="29"/>
      <c r="AI364" s="36"/>
      <c r="AJ364" s="29"/>
      <c r="AK364" s="36"/>
      <c r="AL364" s="36"/>
      <c r="AM364" s="36"/>
      <c r="AN364" s="29"/>
      <c r="AO364" s="36"/>
      <c r="AP364" s="29"/>
      <c r="AQ364" s="36"/>
      <c r="AR364" s="29"/>
      <c r="AS364" s="36"/>
      <c r="AT364" s="36"/>
      <c r="AU364" s="36"/>
      <c r="AV364" s="29"/>
      <c r="AW364" s="36"/>
      <c r="AX364" s="36"/>
      <c r="AY364" s="36"/>
      <c r="AZ364" s="29"/>
      <c r="BA364" s="36"/>
      <c r="BB364" s="36"/>
      <c r="BC364" s="36"/>
      <c r="BD364" s="36"/>
      <c r="BE364" s="36"/>
      <c r="BF364" s="36"/>
      <c r="BG364" s="36"/>
      <c r="BH364" s="36"/>
      <c r="BI364" s="36"/>
      <c r="BJ364" s="29"/>
      <c r="BK364" s="36"/>
      <c r="BL364" s="29"/>
      <c r="BM364" s="36"/>
      <c r="BN364" s="36"/>
      <c r="BO364" s="36"/>
      <c r="BP364" s="29"/>
      <c r="BQ364" s="36"/>
      <c r="BR364" s="29"/>
      <c r="BS364" s="36"/>
      <c r="BT364" s="36"/>
      <c r="BU364" s="36"/>
      <c r="BV364" s="36"/>
    </row>
    <row r="365" spans="1:75" x14ac:dyDescent="0.25">
      <c r="A365" s="16">
        <v>363</v>
      </c>
      <c r="B365" s="16">
        <v>3</v>
      </c>
      <c r="C365" s="31" t="s">
        <v>811</v>
      </c>
      <c r="D365" s="40">
        <f>июль!D365-август!E365</f>
        <v>-43.603439613526568</v>
      </c>
      <c r="E365" s="40">
        <f t="shared" si="5"/>
        <v>0</v>
      </c>
      <c r="F365" s="36"/>
      <c r="G365" s="36"/>
      <c r="H365" s="36"/>
      <c r="I365" s="27"/>
      <c r="J365" s="36"/>
      <c r="K365" s="36"/>
      <c r="L365" s="36"/>
      <c r="M365" s="36"/>
      <c r="N365" s="36"/>
      <c r="O365" s="29"/>
      <c r="P365" s="36"/>
      <c r="Q365" s="29"/>
      <c r="R365" s="36"/>
      <c r="S365" s="36"/>
      <c r="T365" s="36"/>
      <c r="U365" s="36"/>
      <c r="V365" s="36"/>
      <c r="W365" s="36"/>
      <c r="X365" s="36"/>
      <c r="Y365" s="29"/>
      <c r="Z365" s="36"/>
      <c r="AA365" s="66"/>
      <c r="AB365" s="36"/>
      <c r="AC365" s="36"/>
      <c r="AD365" s="36"/>
      <c r="AE365" s="36"/>
      <c r="AF365" s="36"/>
      <c r="AG365" s="36"/>
      <c r="AH365" s="29"/>
      <c r="AI365" s="36"/>
      <c r="AJ365" s="29"/>
      <c r="AK365" s="36"/>
      <c r="AL365" s="36"/>
      <c r="AM365" s="36"/>
      <c r="AN365" s="29"/>
      <c r="AO365" s="36"/>
      <c r="AP365" s="29"/>
      <c r="AQ365" s="36"/>
      <c r="AR365" s="29"/>
      <c r="AS365" s="36"/>
      <c r="AT365" s="36"/>
      <c r="AU365" s="36"/>
      <c r="AV365" s="29"/>
      <c r="AW365" s="36"/>
      <c r="AX365" s="36"/>
      <c r="AY365" s="36"/>
      <c r="AZ365" s="29"/>
      <c r="BA365" s="36"/>
      <c r="BB365" s="36"/>
      <c r="BC365" s="36"/>
      <c r="BD365" s="36"/>
      <c r="BE365" s="36"/>
      <c r="BF365" s="36"/>
      <c r="BG365" s="36"/>
      <c r="BH365" s="36"/>
      <c r="BI365" s="36"/>
      <c r="BJ365" s="29"/>
      <c r="BK365" s="36"/>
      <c r="BL365" s="29"/>
      <c r="BM365" s="36"/>
      <c r="BN365" s="36"/>
      <c r="BO365" s="36"/>
      <c r="BP365" s="29"/>
      <c r="BQ365" s="36"/>
      <c r="BR365" s="29"/>
      <c r="BS365" s="36"/>
      <c r="BT365" s="36"/>
      <c r="BU365" s="36"/>
      <c r="BV365" s="36"/>
    </row>
    <row r="366" spans="1:75" x14ac:dyDescent="0.25">
      <c r="A366" s="16">
        <v>364</v>
      </c>
      <c r="B366" s="16">
        <v>3</v>
      </c>
      <c r="C366" s="31" t="s">
        <v>812</v>
      </c>
      <c r="D366" s="40">
        <f>июль!D366-август!E366</f>
        <v>174.58232296618357</v>
      </c>
      <c r="E366" s="40">
        <f t="shared" si="5"/>
        <v>0</v>
      </c>
      <c r="F366" s="36"/>
      <c r="G366" s="36"/>
      <c r="H366" s="36"/>
      <c r="I366" s="27"/>
      <c r="J366" s="36"/>
      <c r="K366" s="36"/>
      <c r="L366" s="36"/>
      <c r="M366" s="36"/>
      <c r="N366" s="36"/>
      <c r="O366" s="29"/>
      <c r="P366" s="36"/>
      <c r="Q366" s="29"/>
      <c r="R366" s="36"/>
      <c r="S366" s="36"/>
      <c r="T366" s="36"/>
      <c r="U366" s="36"/>
      <c r="V366" s="36"/>
      <c r="W366" s="36"/>
      <c r="X366" s="36"/>
      <c r="Y366" s="29"/>
      <c r="Z366" s="36"/>
      <c r="AA366" s="66"/>
      <c r="AB366" s="36"/>
      <c r="AC366" s="36"/>
      <c r="AD366" s="36"/>
      <c r="AE366" s="36"/>
      <c r="AF366" s="36"/>
      <c r="AG366" s="36"/>
      <c r="AH366" s="29"/>
      <c r="AI366" s="36"/>
      <c r="AJ366" s="29"/>
      <c r="AK366" s="36"/>
      <c r="AL366" s="36"/>
      <c r="AM366" s="36"/>
      <c r="AN366" s="29"/>
      <c r="AO366" s="36"/>
      <c r="AP366" s="29"/>
      <c r="AQ366" s="36"/>
      <c r="AR366" s="29"/>
      <c r="AS366" s="36"/>
      <c r="AT366" s="36"/>
      <c r="AU366" s="36"/>
      <c r="AV366" s="29"/>
      <c r="AW366" s="36"/>
      <c r="AX366" s="36"/>
      <c r="AY366" s="36"/>
      <c r="AZ366" s="29"/>
      <c r="BA366" s="36"/>
      <c r="BB366" s="36"/>
      <c r="BC366" s="36"/>
      <c r="BD366" s="36"/>
      <c r="BE366" s="36"/>
      <c r="BF366" s="36"/>
      <c r="BG366" s="36"/>
      <c r="BH366" s="36"/>
      <c r="BI366" s="36"/>
      <c r="BJ366" s="29"/>
      <c r="BK366" s="36"/>
      <c r="BL366" s="29"/>
      <c r="BM366" s="36"/>
      <c r="BN366" s="36"/>
      <c r="BO366" s="36"/>
      <c r="BP366" s="29"/>
      <c r="BQ366" s="36"/>
      <c r="BR366" s="29"/>
      <c r="BS366" s="36"/>
      <c r="BT366" s="36"/>
      <c r="BU366" s="36"/>
      <c r="BV366" s="36"/>
    </row>
    <row r="367" spans="1:75" s="86" customFormat="1" x14ac:dyDescent="0.25">
      <c r="A367" s="79">
        <v>365</v>
      </c>
      <c r="B367" s="79">
        <v>3</v>
      </c>
      <c r="C367" s="80" t="s">
        <v>813</v>
      </c>
      <c r="D367" s="81">
        <f>июль!D367-август!E367</f>
        <v>-171.96457637681158</v>
      </c>
      <c r="E367" s="81">
        <f t="shared" si="5"/>
        <v>478.834</v>
      </c>
      <c r="F367" s="82"/>
      <c r="G367" s="82"/>
      <c r="H367" s="82"/>
      <c r="I367" s="83"/>
      <c r="J367" s="82"/>
      <c r="K367" s="82"/>
      <c r="L367" s="82"/>
      <c r="M367" s="82"/>
      <c r="N367" s="82"/>
      <c r="O367" s="84"/>
      <c r="P367" s="82"/>
      <c r="Q367" s="84"/>
      <c r="R367" s="82"/>
      <c r="S367" s="82"/>
      <c r="T367" s="82"/>
      <c r="U367" s="82"/>
      <c r="V367" s="82"/>
      <c r="W367" s="82"/>
      <c r="X367" s="82"/>
      <c r="Y367" s="84"/>
      <c r="Z367" s="82"/>
      <c r="AA367" s="85" t="s">
        <v>1174</v>
      </c>
      <c r="AB367" s="82">
        <v>0.112</v>
      </c>
      <c r="AC367" s="82">
        <v>478.834</v>
      </c>
      <c r="AD367" s="82"/>
      <c r="AE367" s="82"/>
      <c r="AF367" s="82"/>
      <c r="AG367" s="82"/>
      <c r="AH367" s="84"/>
      <c r="AI367" s="82"/>
      <c r="AJ367" s="84"/>
      <c r="AK367" s="82"/>
      <c r="AL367" s="82"/>
      <c r="AM367" s="82"/>
      <c r="AN367" s="84"/>
      <c r="AO367" s="82"/>
      <c r="AP367" s="84"/>
      <c r="AQ367" s="82"/>
      <c r="AR367" s="84"/>
      <c r="AS367" s="82"/>
      <c r="AT367" s="82"/>
      <c r="AU367" s="82"/>
      <c r="AV367" s="84"/>
      <c r="AW367" s="82"/>
      <c r="AX367" s="82"/>
      <c r="AY367" s="82"/>
      <c r="AZ367" s="84"/>
      <c r="BA367" s="82"/>
      <c r="BB367" s="82"/>
      <c r="BC367" s="82"/>
      <c r="BD367" s="82"/>
      <c r="BE367" s="82"/>
      <c r="BF367" s="82"/>
      <c r="BG367" s="82"/>
      <c r="BH367" s="82"/>
      <c r="BI367" s="82"/>
      <c r="BJ367" s="84"/>
      <c r="BK367" s="82"/>
      <c r="BL367" s="84"/>
      <c r="BM367" s="82"/>
      <c r="BN367" s="82"/>
      <c r="BO367" s="82"/>
      <c r="BP367" s="84"/>
      <c r="BQ367" s="82"/>
      <c r="BR367" s="84"/>
      <c r="BS367" s="82"/>
      <c r="BT367" s="82"/>
      <c r="BU367" s="82"/>
      <c r="BV367" s="82"/>
    </row>
    <row r="368" spans="1:75" x14ac:dyDescent="0.25">
      <c r="A368" s="16">
        <v>366</v>
      </c>
      <c r="B368" s="16">
        <v>2</v>
      </c>
      <c r="C368" s="31" t="s">
        <v>932</v>
      </c>
      <c r="D368" s="40">
        <f>июль!D368-август!E368</f>
        <v>608.47101329468614</v>
      </c>
      <c r="E368" s="40">
        <f t="shared" si="5"/>
        <v>0</v>
      </c>
      <c r="F368" s="36"/>
      <c r="G368" s="36"/>
      <c r="H368" s="36"/>
      <c r="I368" s="27"/>
      <c r="J368" s="36"/>
      <c r="K368" s="36"/>
      <c r="L368" s="36"/>
      <c r="M368" s="36"/>
      <c r="N368" s="36"/>
      <c r="O368" s="29"/>
      <c r="P368" s="36"/>
      <c r="Q368" s="29"/>
      <c r="R368" s="36"/>
      <c r="S368" s="36"/>
      <c r="T368" s="36"/>
      <c r="U368" s="36"/>
      <c r="V368" s="36"/>
      <c r="W368" s="36"/>
      <c r="X368" s="36"/>
      <c r="Y368" s="29"/>
      <c r="Z368" s="36"/>
      <c r="AA368" s="66"/>
      <c r="AB368" s="36"/>
      <c r="AC368" s="36"/>
      <c r="AD368" s="36"/>
      <c r="AE368" s="36"/>
      <c r="AF368" s="36"/>
      <c r="AG368" s="36"/>
      <c r="AH368" s="29"/>
      <c r="AI368" s="36"/>
      <c r="AJ368" s="29"/>
      <c r="AK368" s="36"/>
      <c r="AL368" s="36"/>
      <c r="AM368" s="36"/>
      <c r="AN368" s="29"/>
      <c r="AO368" s="36"/>
      <c r="AP368" s="29"/>
      <c r="AQ368" s="36"/>
      <c r="AR368" s="29"/>
      <c r="AS368" s="36"/>
      <c r="AT368" s="36"/>
      <c r="AU368" s="36"/>
      <c r="AV368" s="29"/>
      <c r="AW368" s="36"/>
      <c r="AX368" s="36"/>
      <c r="AY368" s="36"/>
      <c r="AZ368" s="29"/>
      <c r="BA368" s="36"/>
      <c r="BB368" s="36"/>
      <c r="BC368" s="36"/>
      <c r="BD368" s="36"/>
      <c r="BE368" s="36"/>
      <c r="BF368" s="36"/>
      <c r="BG368" s="36"/>
      <c r="BH368" s="36"/>
      <c r="BI368" s="36"/>
      <c r="BJ368" s="29"/>
      <c r="BK368" s="36"/>
      <c r="BL368" s="29"/>
      <c r="BM368" s="36"/>
      <c r="BN368" s="36"/>
      <c r="BO368" s="36"/>
      <c r="BP368" s="29"/>
      <c r="BQ368" s="36"/>
      <c r="BR368" s="29"/>
      <c r="BS368" s="36"/>
      <c r="BT368" s="36"/>
      <c r="BU368" s="36"/>
      <c r="BV368" s="36"/>
    </row>
    <row r="369" spans="1:75" x14ac:dyDescent="0.25">
      <c r="A369" s="16">
        <v>367</v>
      </c>
      <c r="B369" s="16">
        <v>2</v>
      </c>
      <c r="C369" s="31" t="s">
        <v>814</v>
      </c>
      <c r="D369" s="40">
        <f>июль!D369-август!E369</f>
        <v>1137.4971536038649</v>
      </c>
      <c r="E369" s="40">
        <f t="shared" si="5"/>
        <v>0</v>
      </c>
      <c r="F369" s="36"/>
      <c r="G369" s="36"/>
      <c r="H369" s="36"/>
      <c r="I369" s="27"/>
      <c r="J369" s="36"/>
      <c r="K369" s="36"/>
      <c r="L369" s="36"/>
      <c r="M369" s="36"/>
      <c r="N369" s="36"/>
      <c r="O369" s="29"/>
      <c r="P369" s="36"/>
      <c r="Q369" s="29"/>
      <c r="R369" s="36"/>
      <c r="S369" s="36"/>
      <c r="T369" s="36"/>
      <c r="U369" s="36"/>
      <c r="V369" s="36"/>
      <c r="W369" s="36"/>
      <c r="X369" s="36"/>
      <c r="Y369" s="29"/>
      <c r="Z369" s="36"/>
      <c r="AA369" s="66"/>
      <c r="AB369" s="36"/>
      <c r="AC369" s="36"/>
      <c r="AD369" s="36"/>
      <c r="AE369" s="36"/>
      <c r="AF369" s="36"/>
      <c r="AG369" s="36"/>
      <c r="AH369" s="29"/>
      <c r="AI369" s="36"/>
      <c r="AJ369" s="29"/>
      <c r="AK369" s="36"/>
      <c r="AL369" s="36"/>
      <c r="AM369" s="36"/>
      <c r="AN369" s="29"/>
      <c r="AO369" s="36"/>
      <c r="AP369" s="29"/>
      <c r="AQ369" s="36"/>
      <c r="AR369" s="29"/>
      <c r="AS369" s="36"/>
      <c r="AT369" s="36"/>
      <c r="AU369" s="36"/>
      <c r="AV369" s="29"/>
      <c r="AW369" s="36"/>
      <c r="AX369" s="36"/>
      <c r="AY369" s="36"/>
      <c r="AZ369" s="29"/>
      <c r="BA369" s="36"/>
      <c r="BB369" s="36"/>
      <c r="BC369" s="36"/>
      <c r="BD369" s="36"/>
      <c r="BE369" s="36"/>
      <c r="BF369" s="36"/>
      <c r="BG369" s="36"/>
      <c r="BH369" s="36"/>
      <c r="BI369" s="36"/>
      <c r="BJ369" s="29"/>
      <c r="BK369" s="36"/>
      <c r="BL369" s="29"/>
      <c r="BM369" s="36"/>
      <c r="BN369" s="36"/>
      <c r="BO369" s="36"/>
      <c r="BP369" s="29"/>
      <c r="BQ369" s="36"/>
      <c r="BR369" s="29"/>
      <c r="BS369" s="36"/>
      <c r="BT369" s="36"/>
      <c r="BU369" s="36"/>
      <c r="BV369" s="36"/>
    </row>
    <row r="370" spans="1:75" x14ac:dyDescent="0.25">
      <c r="A370" s="16">
        <v>368</v>
      </c>
      <c r="B370" s="16">
        <v>2</v>
      </c>
      <c r="C370" s="31" t="s">
        <v>815</v>
      </c>
      <c r="D370" s="40">
        <f>июль!D370-август!E370</f>
        <v>144.81777582608697</v>
      </c>
      <c r="E370" s="40">
        <f t="shared" si="5"/>
        <v>0</v>
      </c>
      <c r="F370" s="36"/>
      <c r="G370" s="36"/>
      <c r="H370" s="36"/>
      <c r="I370" s="27"/>
      <c r="J370" s="36"/>
      <c r="K370" s="36"/>
      <c r="L370" s="36"/>
      <c r="M370" s="36"/>
      <c r="N370" s="36"/>
      <c r="O370" s="29"/>
      <c r="P370" s="36"/>
      <c r="Q370" s="29"/>
      <c r="R370" s="36"/>
      <c r="S370" s="36"/>
      <c r="T370" s="36"/>
      <c r="U370" s="36"/>
      <c r="V370" s="36"/>
      <c r="W370" s="36"/>
      <c r="X370" s="36"/>
      <c r="Y370" s="29"/>
      <c r="Z370" s="36"/>
      <c r="AA370" s="66"/>
      <c r="AB370" s="36"/>
      <c r="AC370" s="36"/>
      <c r="AD370" s="36"/>
      <c r="AE370" s="36"/>
      <c r="AF370" s="36"/>
      <c r="AG370" s="36"/>
      <c r="AH370" s="29"/>
      <c r="AI370" s="36"/>
      <c r="AJ370" s="29"/>
      <c r="AK370" s="36"/>
      <c r="AL370" s="36"/>
      <c r="AM370" s="36"/>
      <c r="AN370" s="29"/>
      <c r="AO370" s="36"/>
      <c r="AP370" s="29"/>
      <c r="AQ370" s="36"/>
      <c r="AR370" s="29"/>
      <c r="AS370" s="36"/>
      <c r="AT370" s="36"/>
      <c r="AU370" s="36"/>
      <c r="AV370" s="29"/>
      <c r="AW370" s="36"/>
      <c r="AX370" s="36"/>
      <c r="AY370" s="36"/>
      <c r="AZ370" s="29"/>
      <c r="BA370" s="36"/>
      <c r="BB370" s="36"/>
      <c r="BC370" s="36"/>
      <c r="BD370" s="36"/>
      <c r="BE370" s="36"/>
      <c r="BF370" s="36"/>
      <c r="BG370" s="36"/>
      <c r="BH370" s="36"/>
      <c r="BI370" s="36"/>
      <c r="BJ370" s="29"/>
      <c r="BK370" s="36"/>
      <c r="BL370" s="29"/>
      <c r="BM370" s="36"/>
      <c r="BN370" s="36"/>
      <c r="BO370" s="36"/>
      <c r="BP370" s="29"/>
      <c r="BQ370" s="36"/>
      <c r="BR370" s="29"/>
      <c r="BS370" s="36"/>
      <c r="BT370" s="36"/>
      <c r="BU370" s="36"/>
      <c r="BV370" s="36"/>
    </row>
    <row r="371" spans="1:75" x14ac:dyDescent="0.25">
      <c r="A371" s="16">
        <v>369</v>
      </c>
      <c r="B371" s="16">
        <v>3</v>
      </c>
      <c r="C371" s="31" t="s">
        <v>816</v>
      </c>
      <c r="D371" s="40">
        <f>июль!D371-август!E371</f>
        <v>-1225.6166956038646</v>
      </c>
      <c r="E371" s="40">
        <f t="shared" si="5"/>
        <v>0</v>
      </c>
      <c r="F371" s="36"/>
      <c r="G371" s="36"/>
      <c r="H371" s="36"/>
      <c r="I371" s="27"/>
      <c r="J371" s="36"/>
      <c r="K371" s="36"/>
      <c r="L371" s="36"/>
      <c r="M371" s="36"/>
      <c r="N371" s="36"/>
      <c r="O371" s="29"/>
      <c r="P371" s="36"/>
      <c r="Q371" s="29"/>
      <c r="R371" s="36"/>
      <c r="S371" s="36"/>
      <c r="T371" s="36"/>
      <c r="U371" s="36"/>
      <c r="V371" s="36"/>
      <c r="W371" s="36"/>
      <c r="X371" s="36"/>
      <c r="Y371" s="29"/>
      <c r="Z371" s="36"/>
      <c r="AA371" s="66"/>
      <c r="AB371" s="36"/>
      <c r="AC371" s="36"/>
      <c r="AD371" s="36"/>
      <c r="AE371" s="36"/>
      <c r="AF371" s="36"/>
      <c r="AG371" s="36"/>
      <c r="AH371" s="29"/>
      <c r="AI371" s="36"/>
      <c r="AJ371" s="29"/>
      <c r="AK371" s="36"/>
      <c r="AL371" s="36"/>
      <c r="AM371" s="36"/>
      <c r="AN371" s="29"/>
      <c r="AO371" s="36"/>
      <c r="AP371" s="29"/>
      <c r="AQ371" s="36"/>
      <c r="AR371" s="29"/>
      <c r="AS371" s="36"/>
      <c r="AT371" s="36"/>
      <c r="AU371" s="36"/>
      <c r="AV371" s="29"/>
      <c r="AW371" s="36"/>
      <c r="AX371" s="36"/>
      <c r="AY371" s="36"/>
      <c r="AZ371" s="29"/>
      <c r="BA371" s="36"/>
      <c r="BB371" s="36"/>
      <c r="BC371" s="36"/>
      <c r="BD371" s="36"/>
      <c r="BE371" s="36"/>
      <c r="BF371" s="36"/>
      <c r="BG371" s="36"/>
      <c r="BH371" s="36"/>
      <c r="BI371" s="36"/>
      <c r="BJ371" s="29"/>
      <c r="BK371" s="36"/>
      <c r="BL371" s="29"/>
      <c r="BM371" s="36"/>
      <c r="BN371" s="36"/>
      <c r="BO371" s="36"/>
      <c r="BP371" s="29"/>
      <c r="BQ371" s="36"/>
      <c r="BR371" s="29"/>
      <c r="BS371" s="36"/>
      <c r="BT371" s="36"/>
      <c r="BU371" s="36"/>
      <c r="BV371" s="36"/>
    </row>
    <row r="372" spans="1:75" s="86" customFormat="1" x14ac:dyDescent="0.25">
      <c r="A372" s="79">
        <v>370</v>
      </c>
      <c r="B372" s="79">
        <v>3</v>
      </c>
      <c r="C372" s="80" t="s">
        <v>817</v>
      </c>
      <c r="D372" s="81">
        <f>июль!D372-август!E372</f>
        <v>889.81533668599036</v>
      </c>
      <c r="E372" s="81">
        <f t="shared" si="5"/>
        <v>1.7150000000000001</v>
      </c>
      <c r="F372" s="82"/>
      <c r="G372" s="82"/>
      <c r="H372" s="82"/>
      <c r="I372" s="83"/>
      <c r="J372" s="82"/>
      <c r="K372" s="82"/>
      <c r="L372" s="82"/>
      <c r="M372" s="82"/>
      <c r="N372" s="82"/>
      <c r="O372" s="84"/>
      <c r="P372" s="82"/>
      <c r="Q372" s="84"/>
      <c r="R372" s="82"/>
      <c r="S372" s="82"/>
      <c r="T372" s="82"/>
      <c r="U372" s="82"/>
      <c r="V372" s="82"/>
      <c r="W372" s="82"/>
      <c r="X372" s="82"/>
      <c r="Y372" s="84"/>
      <c r="Z372" s="82"/>
      <c r="AA372" s="85"/>
      <c r="AB372" s="82"/>
      <c r="AC372" s="82"/>
      <c r="AD372" s="82"/>
      <c r="AE372" s="82"/>
      <c r="AF372" s="82"/>
      <c r="AG372" s="82"/>
      <c r="AH372" s="84"/>
      <c r="AI372" s="82"/>
      <c r="AJ372" s="84"/>
      <c r="AK372" s="82"/>
      <c r="AL372" s="82"/>
      <c r="AM372" s="82"/>
      <c r="AN372" s="84"/>
      <c r="AO372" s="82"/>
      <c r="AP372" s="84"/>
      <c r="AQ372" s="82"/>
      <c r="AR372" s="84"/>
      <c r="AS372" s="82"/>
      <c r="AT372" s="82"/>
      <c r="AU372" s="82"/>
      <c r="AV372" s="84"/>
      <c r="AW372" s="82"/>
      <c r="AX372" s="82"/>
      <c r="AY372" s="82"/>
      <c r="AZ372" s="84"/>
      <c r="BA372" s="82"/>
      <c r="BB372" s="82"/>
      <c r="BC372" s="82"/>
      <c r="BD372" s="82"/>
      <c r="BE372" s="82"/>
      <c r="BF372" s="82"/>
      <c r="BG372" s="82"/>
      <c r="BH372" s="82"/>
      <c r="BI372" s="82"/>
      <c r="BJ372" s="84"/>
      <c r="BK372" s="82"/>
      <c r="BL372" s="84"/>
      <c r="BM372" s="82"/>
      <c r="BN372" s="82"/>
      <c r="BO372" s="82"/>
      <c r="BP372" s="84"/>
      <c r="BQ372" s="82"/>
      <c r="BR372" s="84"/>
      <c r="BS372" s="82"/>
      <c r="BT372" s="82"/>
      <c r="BU372" s="82"/>
      <c r="BV372" s="82">
        <v>1.7150000000000001</v>
      </c>
      <c r="BW372" s="86" t="s">
        <v>1190</v>
      </c>
    </row>
    <row r="373" spans="1:75" x14ac:dyDescent="0.25">
      <c r="A373" s="16">
        <v>371</v>
      </c>
      <c r="B373" s="16">
        <v>3</v>
      </c>
      <c r="C373" s="31" t="s">
        <v>818</v>
      </c>
      <c r="D373" s="40">
        <f>июль!D373-август!E373</f>
        <v>-335.48932632850244</v>
      </c>
      <c r="E373" s="40">
        <f t="shared" si="5"/>
        <v>0</v>
      </c>
      <c r="F373" s="36"/>
      <c r="G373" s="36"/>
      <c r="H373" s="36"/>
      <c r="I373" s="27"/>
      <c r="J373" s="36"/>
      <c r="K373" s="36"/>
      <c r="L373" s="36"/>
      <c r="M373" s="36"/>
      <c r="N373" s="36"/>
      <c r="O373" s="29"/>
      <c r="P373" s="36"/>
      <c r="Q373" s="29"/>
      <c r="R373" s="36"/>
      <c r="S373" s="36"/>
      <c r="T373" s="36"/>
      <c r="U373" s="36"/>
      <c r="V373" s="36"/>
      <c r="W373" s="36"/>
      <c r="X373" s="36"/>
      <c r="Y373" s="29"/>
      <c r="Z373" s="36"/>
      <c r="AA373" s="66"/>
      <c r="AB373" s="36"/>
      <c r="AC373" s="36"/>
      <c r="AD373" s="36"/>
      <c r="AE373" s="36"/>
      <c r="AF373" s="36"/>
      <c r="AG373" s="36"/>
      <c r="AH373" s="29"/>
      <c r="AI373" s="36"/>
      <c r="AJ373" s="29"/>
      <c r="AK373" s="36"/>
      <c r="AL373" s="36"/>
      <c r="AM373" s="36"/>
      <c r="AN373" s="29"/>
      <c r="AO373" s="36"/>
      <c r="AP373" s="29"/>
      <c r="AQ373" s="36"/>
      <c r="AR373" s="29"/>
      <c r="AS373" s="36"/>
      <c r="AT373" s="36"/>
      <c r="AU373" s="36"/>
      <c r="AV373" s="29"/>
      <c r="AW373" s="36"/>
      <c r="AX373" s="36"/>
      <c r="AY373" s="36"/>
      <c r="AZ373" s="29"/>
      <c r="BA373" s="36"/>
      <c r="BB373" s="36"/>
      <c r="BC373" s="36"/>
      <c r="BD373" s="36"/>
      <c r="BE373" s="36"/>
      <c r="BF373" s="36"/>
      <c r="BG373" s="36"/>
      <c r="BH373" s="36"/>
      <c r="BI373" s="36"/>
      <c r="BJ373" s="29"/>
      <c r="BK373" s="36"/>
      <c r="BL373" s="29"/>
      <c r="BM373" s="36"/>
      <c r="BN373" s="36"/>
      <c r="BO373" s="36"/>
      <c r="BP373" s="29"/>
      <c r="BQ373" s="36"/>
      <c r="BR373" s="29"/>
      <c r="BS373" s="36"/>
      <c r="BT373" s="36"/>
      <c r="BU373" s="36"/>
      <c r="BV373" s="36"/>
    </row>
    <row r="374" spans="1:75" s="86" customFormat="1" x14ac:dyDescent="0.25">
      <c r="A374" s="79">
        <v>372</v>
      </c>
      <c r="B374" s="79">
        <v>3</v>
      </c>
      <c r="C374" s="80" t="s">
        <v>819</v>
      </c>
      <c r="D374" s="81">
        <f>июль!D374-август!E374</f>
        <v>176.89886229951694</v>
      </c>
      <c r="E374" s="81">
        <f t="shared" si="5"/>
        <v>46.552</v>
      </c>
      <c r="F374" s="82"/>
      <c r="G374" s="82"/>
      <c r="H374" s="82"/>
      <c r="I374" s="83"/>
      <c r="J374" s="82"/>
      <c r="K374" s="82"/>
      <c r="L374" s="82"/>
      <c r="M374" s="82"/>
      <c r="N374" s="82"/>
      <c r="O374" s="84"/>
      <c r="P374" s="82"/>
      <c r="Q374" s="84"/>
      <c r="R374" s="82"/>
      <c r="S374" s="82"/>
      <c r="T374" s="82"/>
      <c r="U374" s="82"/>
      <c r="V374" s="82"/>
      <c r="W374" s="82"/>
      <c r="X374" s="82"/>
      <c r="Y374" s="84"/>
      <c r="Z374" s="82"/>
      <c r="AA374" s="85"/>
      <c r="AB374" s="82"/>
      <c r="AC374" s="82"/>
      <c r="AD374" s="82"/>
      <c r="AE374" s="82"/>
      <c r="AF374" s="82"/>
      <c r="AG374" s="82"/>
      <c r="AH374" s="84"/>
      <c r="AI374" s="82"/>
      <c r="AJ374" s="84"/>
      <c r="AK374" s="82"/>
      <c r="AL374" s="82"/>
      <c r="AM374" s="82"/>
      <c r="AN374" s="84"/>
      <c r="AO374" s="82"/>
      <c r="AP374" s="84">
        <v>1</v>
      </c>
      <c r="AQ374" s="82">
        <v>41</v>
      </c>
      <c r="AR374" s="84"/>
      <c r="AS374" s="82"/>
      <c r="AT374" s="82"/>
      <c r="AU374" s="82"/>
      <c r="AV374" s="84"/>
      <c r="AW374" s="82"/>
      <c r="AX374" s="82"/>
      <c r="AY374" s="82"/>
      <c r="AZ374" s="84"/>
      <c r="BA374" s="82"/>
      <c r="BB374" s="82"/>
      <c r="BC374" s="82"/>
      <c r="BD374" s="82"/>
      <c r="BE374" s="82"/>
      <c r="BF374" s="82"/>
      <c r="BG374" s="82"/>
      <c r="BH374" s="82"/>
      <c r="BI374" s="82"/>
      <c r="BJ374" s="84"/>
      <c r="BK374" s="82"/>
      <c r="BL374" s="84"/>
      <c r="BM374" s="82"/>
      <c r="BN374" s="82"/>
      <c r="BO374" s="82"/>
      <c r="BP374" s="84">
        <v>4</v>
      </c>
      <c r="BQ374" s="82">
        <v>5.5519999999999996</v>
      </c>
      <c r="BR374" s="84"/>
      <c r="BS374" s="82"/>
      <c r="BT374" s="82"/>
      <c r="BU374" s="82"/>
      <c r="BV374" s="82"/>
    </row>
    <row r="375" spans="1:75" s="86" customFormat="1" x14ac:dyDescent="0.25">
      <c r="A375" s="79">
        <v>373</v>
      </c>
      <c r="B375" s="79">
        <v>3</v>
      </c>
      <c r="C375" s="80" t="s">
        <v>820</v>
      </c>
      <c r="D375" s="81">
        <f>июль!D375-август!E375</f>
        <v>-167.5957796811594</v>
      </c>
      <c r="E375" s="81">
        <f t="shared" si="5"/>
        <v>3.387</v>
      </c>
      <c r="F375" s="82"/>
      <c r="G375" s="82"/>
      <c r="H375" s="82"/>
      <c r="I375" s="83"/>
      <c r="J375" s="82"/>
      <c r="K375" s="82"/>
      <c r="L375" s="82"/>
      <c r="M375" s="82"/>
      <c r="N375" s="82"/>
      <c r="O375" s="84"/>
      <c r="P375" s="82"/>
      <c r="Q375" s="84"/>
      <c r="R375" s="82"/>
      <c r="S375" s="82"/>
      <c r="T375" s="82"/>
      <c r="U375" s="82"/>
      <c r="V375" s="82"/>
      <c r="W375" s="82"/>
      <c r="X375" s="82"/>
      <c r="Y375" s="84"/>
      <c r="Z375" s="82"/>
      <c r="AA375" s="85"/>
      <c r="AB375" s="82"/>
      <c r="AC375" s="82"/>
      <c r="AD375" s="82"/>
      <c r="AE375" s="82"/>
      <c r="AF375" s="82"/>
      <c r="AG375" s="82"/>
      <c r="AH375" s="84"/>
      <c r="AI375" s="82"/>
      <c r="AJ375" s="84"/>
      <c r="AK375" s="82"/>
      <c r="AL375" s="82"/>
      <c r="AM375" s="82"/>
      <c r="AN375" s="84"/>
      <c r="AO375" s="82"/>
      <c r="AP375" s="84"/>
      <c r="AQ375" s="82"/>
      <c r="AR375" s="84"/>
      <c r="AS375" s="82"/>
      <c r="AT375" s="82"/>
      <c r="AU375" s="82"/>
      <c r="AV375" s="84"/>
      <c r="AW375" s="82"/>
      <c r="AX375" s="82"/>
      <c r="AY375" s="82"/>
      <c r="AZ375" s="84"/>
      <c r="BA375" s="82"/>
      <c r="BB375" s="82"/>
      <c r="BC375" s="82"/>
      <c r="BD375" s="82"/>
      <c r="BE375" s="82"/>
      <c r="BF375" s="82"/>
      <c r="BG375" s="82"/>
      <c r="BH375" s="82"/>
      <c r="BI375" s="82"/>
      <c r="BJ375" s="84"/>
      <c r="BK375" s="82"/>
      <c r="BL375" s="84"/>
      <c r="BM375" s="82"/>
      <c r="BN375" s="82">
        <v>1.4999999999999999E-2</v>
      </c>
      <c r="BO375" s="82">
        <v>3.387</v>
      </c>
      <c r="BP375" s="84"/>
      <c r="BQ375" s="82"/>
      <c r="BR375" s="84"/>
      <c r="BS375" s="82"/>
      <c r="BT375" s="82"/>
      <c r="BU375" s="82"/>
      <c r="BV375" s="82"/>
    </row>
    <row r="376" spans="1:75" x14ac:dyDescent="0.25">
      <c r="A376" s="16">
        <v>374</v>
      </c>
      <c r="B376" s="16">
        <v>3</v>
      </c>
      <c r="C376" s="31" t="s">
        <v>821</v>
      </c>
      <c r="D376" s="40">
        <f>июль!D376-август!E376</f>
        <v>-33.50910589371982</v>
      </c>
      <c r="E376" s="40">
        <f t="shared" si="5"/>
        <v>0</v>
      </c>
      <c r="F376" s="36"/>
      <c r="G376" s="36"/>
      <c r="H376" s="36"/>
      <c r="I376" s="27"/>
      <c r="J376" s="36"/>
      <c r="K376" s="36"/>
      <c r="L376" s="36"/>
      <c r="M376" s="36"/>
      <c r="N376" s="36"/>
      <c r="O376" s="29"/>
      <c r="P376" s="36"/>
      <c r="Q376" s="29"/>
      <c r="R376" s="36"/>
      <c r="S376" s="36"/>
      <c r="T376" s="36"/>
      <c r="U376" s="36"/>
      <c r="V376" s="36"/>
      <c r="W376" s="36"/>
      <c r="X376" s="36"/>
      <c r="Y376" s="29"/>
      <c r="Z376" s="36"/>
      <c r="AA376" s="66"/>
      <c r="AB376" s="36"/>
      <c r="AC376" s="36"/>
      <c r="AD376" s="36"/>
      <c r="AE376" s="36"/>
      <c r="AF376" s="36"/>
      <c r="AG376" s="36"/>
      <c r="AH376" s="29"/>
      <c r="AI376" s="36"/>
      <c r="AJ376" s="29"/>
      <c r="AK376" s="36"/>
      <c r="AL376" s="36"/>
      <c r="AM376" s="36"/>
      <c r="AN376" s="29"/>
      <c r="AO376" s="36"/>
      <c r="AP376" s="29"/>
      <c r="AQ376" s="36"/>
      <c r="AR376" s="29"/>
      <c r="AS376" s="36"/>
      <c r="AT376" s="36"/>
      <c r="AU376" s="36"/>
      <c r="AV376" s="29"/>
      <c r="AW376" s="36"/>
      <c r="AX376" s="36"/>
      <c r="AY376" s="36"/>
      <c r="AZ376" s="29"/>
      <c r="BA376" s="36"/>
      <c r="BB376" s="36"/>
      <c r="BC376" s="36"/>
      <c r="BD376" s="36"/>
      <c r="BE376" s="36"/>
      <c r="BF376" s="36"/>
      <c r="BG376" s="36"/>
      <c r="BH376" s="36"/>
      <c r="BI376" s="36"/>
      <c r="BJ376" s="29"/>
      <c r="BK376" s="36"/>
      <c r="BL376" s="29"/>
      <c r="BM376" s="36"/>
      <c r="BN376" s="36"/>
      <c r="BO376" s="36"/>
      <c r="BP376" s="29"/>
      <c r="BQ376" s="36"/>
      <c r="BR376" s="29"/>
      <c r="BS376" s="36"/>
      <c r="BT376" s="36"/>
      <c r="BU376" s="36"/>
      <c r="BV376" s="36"/>
    </row>
    <row r="377" spans="1:75" x14ac:dyDescent="0.25">
      <c r="A377" s="16">
        <v>375</v>
      </c>
      <c r="B377" s="16">
        <v>3</v>
      </c>
      <c r="C377" s="31" t="s">
        <v>933</v>
      </c>
      <c r="D377" s="40">
        <f>июль!D377-август!E377</f>
        <v>773.72859199033815</v>
      </c>
      <c r="E377" s="40">
        <f t="shared" si="5"/>
        <v>0</v>
      </c>
      <c r="F377" s="36"/>
      <c r="G377" s="36"/>
      <c r="H377" s="36"/>
      <c r="I377" s="27"/>
      <c r="J377" s="36"/>
      <c r="K377" s="36"/>
      <c r="L377" s="36"/>
      <c r="M377" s="36"/>
      <c r="N377" s="36"/>
      <c r="O377" s="29"/>
      <c r="P377" s="36"/>
      <c r="Q377" s="29"/>
      <c r="R377" s="36"/>
      <c r="S377" s="36"/>
      <c r="T377" s="36"/>
      <c r="U377" s="36"/>
      <c r="V377" s="36"/>
      <c r="W377" s="36"/>
      <c r="X377" s="36"/>
      <c r="Y377" s="29"/>
      <c r="Z377" s="36"/>
      <c r="AA377" s="66"/>
      <c r="AB377" s="36"/>
      <c r="AC377" s="36"/>
      <c r="AD377" s="36"/>
      <c r="AE377" s="36"/>
      <c r="AF377" s="36"/>
      <c r="AG377" s="36"/>
      <c r="AH377" s="29"/>
      <c r="AI377" s="36"/>
      <c r="AJ377" s="29"/>
      <c r="AK377" s="36"/>
      <c r="AL377" s="36"/>
      <c r="AM377" s="36"/>
      <c r="AN377" s="29"/>
      <c r="AO377" s="36"/>
      <c r="AP377" s="29"/>
      <c r="AQ377" s="36"/>
      <c r="AR377" s="29"/>
      <c r="AS377" s="36"/>
      <c r="AT377" s="36"/>
      <c r="AU377" s="36"/>
      <c r="AV377" s="29"/>
      <c r="AW377" s="36"/>
      <c r="AX377" s="36"/>
      <c r="AY377" s="36"/>
      <c r="AZ377" s="29"/>
      <c r="BA377" s="36"/>
      <c r="BB377" s="36"/>
      <c r="BC377" s="36"/>
      <c r="BD377" s="36"/>
      <c r="BE377" s="36"/>
      <c r="BF377" s="36"/>
      <c r="BG377" s="36"/>
      <c r="BH377" s="36"/>
      <c r="BI377" s="36"/>
      <c r="BJ377" s="29"/>
      <c r="BK377" s="36"/>
      <c r="BL377" s="29"/>
      <c r="BM377" s="36"/>
      <c r="BN377" s="36"/>
      <c r="BO377" s="36"/>
      <c r="BP377" s="29"/>
      <c r="BQ377" s="36"/>
      <c r="BR377" s="29"/>
      <c r="BS377" s="36"/>
      <c r="BT377" s="36"/>
      <c r="BU377" s="36"/>
      <c r="BV377" s="36"/>
    </row>
    <row r="378" spans="1:75" x14ac:dyDescent="0.25">
      <c r="A378" s="16">
        <v>376</v>
      </c>
      <c r="B378" s="16">
        <v>3</v>
      </c>
      <c r="C378" s="31" t="s">
        <v>822</v>
      </c>
      <c r="D378" s="40">
        <f>июль!D378-август!E378</f>
        <v>-290.55197401932361</v>
      </c>
      <c r="E378" s="40">
        <f t="shared" si="5"/>
        <v>0</v>
      </c>
      <c r="F378" s="36"/>
      <c r="G378" s="36"/>
      <c r="H378" s="36"/>
      <c r="I378" s="27"/>
      <c r="J378" s="36"/>
      <c r="K378" s="36"/>
      <c r="L378" s="36"/>
      <c r="M378" s="36"/>
      <c r="N378" s="36"/>
      <c r="O378" s="29"/>
      <c r="P378" s="36"/>
      <c r="Q378" s="29"/>
      <c r="R378" s="36"/>
      <c r="S378" s="36"/>
      <c r="T378" s="36"/>
      <c r="U378" s="36"/>
      <c r="V378" s="36"/>
      <c r="W378" s="36"/>
      <c r="X378" s="36"/>
      <c r="Y378" s="29"/>
      <c r="Z378" s="36"/>
      <c r="AA378" s="66"/>
      <c r="AB378" s="36"/>
      <c r="AC378" s="36"/>
      <c r="AD378" s="36"/>
      <c r="AE378" s="36"/>
      <c r="AF378" s="36"/>
      <c r="AG378" s="36"/>
      <c r="AH378" s="29"/>
      <c r="AI378" s="36"/>
      <c r="AJ378" s="29"/>
      <c r="AK378" s="36"/>
      <c r="AL378" s="36"/>
      <c r="AM378" s="36"/>
      <c r="AN378" s="29"/>
      <c r="AO378" s="36"/>
      <c r="AP378" s="29"/>
      <c r="AQ378" s="36"/>
      <c r="AR378" s="29"/>
      <c r="AS378" s="36"/>
      <c r="AT378" s="36"/>
      <c r="AU378" s="36"/>
      <c r="AV378" s="29"/>
      <c r="AW378" s="36"/>
      <c r="AX378" s="36"/>
      <c r="AY378" s="36"/>
      <c r="AZ378" s="29"/>
      <c r="BA378" s="36"/>
      <c r="BB378" s="36"/>
      <c r="BC378" s="36"/>
      <c r="BD378" s="36"/>
      <c r="BE378" s="36"/>
      <c r="BF378" s="36"/>
      <c r="BG378" s="36"/>
      <c r="BH378" s="36"/>
      <c r="BI378" s="36"/>
      <c r="BJ378" s="29"/>
      <c r="BK378" s="36"/>
      <c r="BL378" s="29"/>
      <c r="BM378" s="36"/>
      <c r="BN378" s="36"/>
      <c r="BO378" s="36"/>
      <c r="BP378" s="29"/>
      <c r="BQ378" s="36"/>
      <c r="BR378" s="29"/>
      <c r="BS378" s="36"/>
      <c r="BT378" s="36"/>
      <c r="BU378" s="36"/>
      <c r="BV378" s="36"/>
    </row>
    <row r="379" spans="1:75" s="86" customFormat="1" x14ac:dyDescent="0.25">
      <c r="A379" s="79">
        <v>377</v>
      </c>
      <c r="B379" s="79">
        <v>3</v>
      </c>
      <c r="C379" s="80" t="s">
        <v>823</v>
      </c>
      <c r="D379" s="81">
        <f>июль!D379-август!E379</f>
        <v>85.447813478260883</v>
      </c>
      <c r="E379" s="81">
        <f t="shared" si="5"/>
        <v>102.22499999999999</v>
      </c>
      <c r="F379" s="82"/>
      <c r="G379" s="82"/>
      <c r="H379" s="82"/>
      <c r="I379" s="83"/>
      <c r="J379" s="82"/>
      <c r="K379" s="82"/>
      <c r="L379" s="82"/>
      <c r="M379" s="82"/>
      <c r="N379" s="82"/>
      <c r="O379" s="84"/>
      <c r="P379" s="82"/>
      <c r="Q379" s="84"/>
      <c r="R379" s="82"/>
      <c r="S379" s="82"/>
      <c r="T379" s="82"/>
      <c r="U379" s="82">
        <v>4.5999999999999999E-2</v>
      </c>
      <c r="V379" s="82">
        <v>100.461</v>
      </c>
      <c r="W379" s="82"/>
      <c r="X379" s="82"/>
      <c r="Y379" s="84"/>
      <c r="Z379" s="82"/>
      <c r="AA379" s="85"/>
      <c r="AB379" s="82"/>
      <c r="AC379" s="82"/>
      <c r="AD379" s="82"/>
      <c r="AE379" s="82"/>
      <c r="AF379" s="82"/>
      <c r="AG379" s="82"/>
      <c r="AH379" s="84">
        <v>3</v>
      </c>
      <c r="AI379" s="82">
        <v>1.764</v>
      </c>
      <c r="AJ379" s="84"/>
      <c r="AK379" s="82"/>
      <c r="AL379" s="82"/>
      <c r="AM379" s="82"/>
      <c r="AN379" s="84"/>
      <c r="AO379" s="82"/>
      <c r="AP379" s="84"/>
      <c r="AQ379" s="82"/>
      <c r="AR379" s="84"/>
      <c r="AS379" s="82"/>
      <c r="AT379" s="82"/>
      <c r="AU379" s="82"/>
      <c r="AV379" s="84"/>
      <c r="AW379" s="82"/>
      <c r="AX379" s="82"/>
      <c r="AY379" s="82"/>
      <c r="AZ379" s="84"/>
      <c r="BA379" s="82"/>
      <c r="BB379" s="82"/>
      <c r="BC379" s="82"/>
      <c r="BD379" s="82"/>
      <c r="BE379" s="82"/>
      <c r="BF379" s="82"/>
      <c r="BG379" s="82"/>
      <c r="BH379" s="82"/>
      <c r="BI379" s="82"/>
      <c r="BJ379" s="84"/>
      <c r="BK379" s="82"/>
      <c r="BL379" s="84"/>
      <c r="BM379" s="82"/>
      <c r="BN379" s="82"/>
      <c r="BO379" s="82"/>
      <c r="BP379" s="84"/>
      <c r="BQ379" s="82"/>
      <c r="BR379" s="84"/>
      <c r="BS379" s="82"/>
      <c r="BT379" s="82"/>
      <c r="BU379" s="82"/>
      <c r="BV379" s="82"/>
    </row>
    <row r="380" spans="1:75" s="86" customFormat="1" x14ac:dyDescent="0.25">
      <c r="A380" s="79">
        <v>378</v>
      </c>
      <c r="B380" s="79">
        <v>3</v>
      </c>
      <c r="C380" s="80" t="s">
        <v>824</v>
      </c>
      <c r="D380" s="81">
        <f>июль!D380-август!E380</f>
        <v>-111.88919600000004</v>
      </c>
      <c r="E380" s="81">
        <f t="shared" si="5"/>
        <v>34</v>
      </c>
      <c r="F380" s="82"/>
      <c r="G380" s="82"/>
      <c r="H380" s="82"/>
      <c r="I380" s="83"/>
      <c r="J380" s="82"/>
      <c r="K380" s="82"/>
      <c r="L380" s="82"/>
      <c r="M380" s="82"/>
      <c r="N380" s="82"/>
      <c r="O380" s="84"/>
      <c r="P380" s="82"/>
      <c r="Q380" s="84"/>
      <c r="R380" s="82"/>
      <c r="S380" s="82"/>
      <c r="T380" s="82"/>
      <c r="U380" s="82"/>
      <c r="V380" s="82"/>
      <c r="W380" s="82"/>
      <c r="X380" s="82"/>
      <c r="Y380" s="84"/>
      <c r="Z380" s="82"/>
      <c r="AA380" s="85"/>
      <c r="AB380" s="82"/>
      <c r="AC380" s="82"/>
      <c r="AD380" s="82"/>
      <c r="AE380" s="82"/>
      <c r="AF380" s="82"/>
      <c r="AG380" s="82"/>
      <c r="AH380" s="84"/>
      <c r="AI380" s="82"/>
      <c r="AJ380" s="84"/>
      <c r="AK380" s="82"/>
      <c r="AL380" s="82"/>
      <c r="AM380" s="82"/>
      <c r="AN380" s="84"/>
      <c r="AO380" s="82"/>
      <c r="AP380" s="84">
        <v>1</v>
      </c>
      <c r="AQ380" s="82">
        <v>34</v>
      </c>
      <c r="AR380" s="84"/>
      <c r="AS380" s="82"/>
      <c r="AT380" s="82"/>
      <c r="AU380" s="82"/>
      <c r="AV380" s="84"/>
      <c r="AW380" s="82"/>
      <c r="AX380" s="82"/>
      <c r="AY380" s="82"/>
      <c r="AZ380" s="84"/>
      <c r="BA380" s="82"/>
      <c r="BB380" s="82"/>
      <c r="BC380" s="82"/>
      <c r="BD380" s="82"/>
      <c r="BE380" s="82"/>
      <c r="BF380" s="82"/>
      <c r="BG380" s="82"/>
      <c r="BH380" s="82"/>
      <c r="BI380" s="82"/>
      <c r="BJ380" s="84"/>
      <c r="BK380" s="82"/>
      <c r="BL380" s="84"/>
      <c r="BM380" s="82"/>
      <c r="BN380" s="82"/>
      <c r="BO380" s="82"/>
      <c r="BP380" s="84"/>
      <c r="BQ380" s="82"/>
      <c r="BR380" s="84"/>
      <c r="BS380" s="82"/>
      <c r="BT380" s="82"/>
      <c r="BU380" s="82"/>
      <c r="BV380" s="82"/>
    </row>
    <row r="381" spans="1:75" x14ac:dyDescent="0.25">
      <c r="A381" s="16">
        <v>379</v>
      </c>
      <c r="B381" s="16">
        <v>3</v>
      </c>
      <c r="C381" s="31" t="s">
        <v>825</v>
      </c>
      <c r="D381" s="40">
        <f>июль!D381-август!E381</f>
        <v>430.67752754589378</v>
      </c>
      <c r="E381" s="40">
        <f t="shared" si="5"/>
        <v>0</v>
      </c>
      <c r="F381" s="36"/>
      <c r="G381" s="36"/>
      <c r="H381" s="36"/>
      <c r="I381" s="27"/>
      <c r="J381" s="36"/>
      <c r="K381" s="36"/>
      <c r="L381" s="36"/>
      <c r="M381" s="36"/>
      <c r="N381" s="36"/>
      <c r="O381" s="29"/>
      <c r="P381" s="36"/>
      <c r="Q381" s="29"/>
      <c r="R381" s="36"/>
      <c r="S381" s="36"/>
      <c r="T381" s="36"/>
      <c r="U381" s="36"/>
      <c r="V381" s="36"/>
      <c r="W381" s="36"/>
      <c r="X381" s="36"/>
      <c r="Y381" s="29"/>
      <c r="Z381" s="36"/>
      <c r="AA381" s="66"/>
      <c r="AB381" s="36"/>
      <c r="AC381" s="36"/>
      <c r="AD381" s="36"/>
      <c r="AE381" s="36"/>
      <c r="AF381" s="36"/>
      <c r="AG381" s="36"/>
      <c r="AH381" s="29"/>
      <c r="AI381" s="36"/>
      <c r="AJ381" s="29"/>
      <c r="AK381" s="36"/>
      <c r="AL381" s="36"/>
      <c r="AM381" s="36"/>
      <c r="AN381" s="29"/>
      <c r="AO381" s="36"/>
      <c r="AP381" s="29"/>
      <c r="AQ381" s="36"/>
      <c r="AR381" s="29"/>
      <c r="AS381" s="36"/>
      <c r="AT381" s="36"/>
      <c r="AU381" s="36"/>
      <c r="AV381" s="29"/>
      <c r="AW381" s="36"/>
      <c r="AX381" s="36"/>
      <c r="AY381" s="36"/>
      <c r="AZ381" s="29"/>
      <c r="BA381" s="36"/>
      <c r="BB381" s="36"/>
      <c r="BC381" s="36"/>
      <c r="BD381" s="36"/>
      <c r="BE381" s="36"/>
      <c r="BF381" s="36"/>
      <c r="BG381" s="36"/>
      <c r="BH381" s="36"/>
      <c r="BI381" s="36"/>
      <c r="BJ381" s="29"/>
      <c r="BK381" s="36"/>
      <c r="BL381" s="29"/>
      <c r="BM381" s="36"/>
      <c r="BN381" s="36"/>
      <c r="BO381" s="36"/>
      <c r="BP381" s="29"/>
      <c r="BQ381" s="36"/>
      <c r="BR381" s="29"/>
      <c r="BS381" s="36"/>
      <c r="BT381" s="36"/>
      <c r="BU381" s="36"/>
      <c r="BV381" s="36"/>
    </row>
    <row r="382" spans="1:75" s="86" customFormat="1" x14ac:dyDescent="0.25">
      <c r="A382" s="79">
        <v>380</v>
      </c>
      <c r="B382" s="79">
        <v>3</v>
      </c>
      <c r="C382" s="80" t="s">
        <v>826</v>
      </c>
      <c r="D382" s="81">
        <f>июль!D382-август!E382</f>
        <v>-165.04594077294692</v>
      </c>
      <c r="E382" s="81">
        <f t="shared" si="5"/>
        <v>5.359</v>
      </c>
      <c r="F382" s="82"/>
      <c r="G382" s="82"/>
      <c r="H382" s="82"/>
      <c r="I382" s="83"/>
      <c r="J382" s="82"/>
      <c r="K382" s="82"/>
      <c r="L382" s="82"/>
      <c r="M382" s="82"/>
      <c r="N382" s="82"/>
      <c r="O382" s="84"/>
      <c r="P382" s="82"/>
      <c r="Q382" s="84"/>
      <c r="R382" s="82"/>
      <c r="S382" s="82"/>
      <c r="T382" s="82"/>
      <c r="U382" s="82"/>
      <c r="V382" s="82"/>
      <c r="W382" s="82"/>
      <c r="X382" s="82"/>
      <c r="Y382" s="84"/>
      <c r="Z382" s="82"/>
      <c r="AA382" s="85"/>
      <c r="AB382" s="82"/>
      <c r="AC382" s="82"/>
      <c r="AD382" s="82"/>
      <c r="AE382" s="82"/>
      <c r="AF382" s="82"/>
      <c r="AG382" s="82"/>
      <c r="AH382" s="84">
        <v>2</v>
      </c>
      <c r="AI382" s="82">
        <v>5.359</v>
      </c>
      <c r="AJ382" s="84"/>
      <c r="AK382" s="82"/>
      <c r="AL382" s="82"/>
      <c r="AM382" s="82"/>
      <c r="AN382" s="84"/>
      <c r="AO382" s="82"/>
      <c r="AP382" s="84"/>
      <c r="AQ382" s="82"/>
      <c r="AR382" s="84"/>
      <c r="AS382" s="82"/>
      <c r="AT382" s="82"/>
      <c r="AU382" s="82"/>
      <c r="AV382" s="84"/>
      <c r="AW382" s="82"/>
      <c r="AX382" s="82"/>
      <c r="AY382" s="82"/>
      <c r="AZ382" s="84"/>
      <c r="BA382" s="82"/>
      <c r="BB382" s="82"/>
      <c r="BC382" s="82"/>
      <c r="BD382" s="82"/>
      <c r="BE382" s="82"/>
      <c r="BF382" s="82"/>
      <c r="BG382" s="82"/>
      <c r="BH382" s="82"/>
      <c r="BI382" s="82"/>
      <c r="BJ382" s="84"/>
      <c r="BK382" s="82"/>
      <c r="BL382" s="84"/>
      <c r="BM382" s="82"/>
      <c r="BN382" s="82"/>
      <c r="BO382" s="82"/>
      <c r="BP382" s="84"/>
      <c r="BQ382" s="82"/>
      <c r="BR382" s="84"/>
      <c r="BS382" s="82"/>
      <c r="BT382" s="82"/>
      <c r="BU382" s="82"/>
      <c r="BV382" s="82"/>
    </row>
    <row r="383" spans="1:75" x14ac:dyDescent="0.25">
      <c r="A383" s="16">
        <v>381</v>
      </c>
      <c r="B383" s="16">
        <v>3</v>
      </c>
      <c r="C383" s="31" t="s">
        <v>827</v>
      </c>
      <c r="D383" s="40">
        <f>июль!D383-август!E383</f>
        <v>-87.680296241545904</v>
      </c>
      <c r="E383" s="40">
        <f t="shared" si="5"/>
        <v>0</v>
      </c>
      <c r="F383" s="36"/>
      <c r="G383" s="36"/>
      <c r="H383" s="36"/>
      <c r="I383" s="27"/>
      <c r="J383" s="36"/>
      <c r="K383" s="36"/>
      <c r="L383" s="36"/>
      <c r="M383" s="36"/>
      <c r="N383" s="36"/>
      <c r="O383" s="29"/>
      <c r="P383" s="36"/>
      <c r="Q383" s="29"/>
      <c r="R383" s="36"/>
      <c r="S383" s="36"/>
      <c r="T383" s="36"/>
      <c r="U383" s="36"/>
      <c r="V383" s="36"/>
      <c r="W383" s="36"/>
      <c r="X383" s="36"/>
      <c r="Y383" s="29"/>
      <c r="Z383" s="36"/>
      <c r="AA383" s="66"/>
      <c r="AB383" s="36"/>
      <c r="AC383" s="36"/>
      <c r="AD383" s="36"/>
      <c r="AE383" s="36"/>
      <c r="AF383" s="36"/>
      <c r="AG383" s="36"/>
      <c r="AH383" s="29"/>
      <c r="AI383" s="36"/>
      <c r="AJ383" s="29"/>
      <c r="AK383" s="36"/>
      <c r="AL383" s="36"/>
      <c r="AM383" s="36"/>
      <c r="AN383" s="29"/>
      <c r="AO383" s="36"/>
      <c r="AP383" s="29"/>
      <c r="AQ383" s="36"/>
      <c r="AR383" s="29"/>
      <c r="AS383" s="36"/>
      <c r="AT383" s="36"/>
      <c r="AU383" s="36"/>
      <c r="AV383" s="29"/>
      <c r="AW383" s="36"/>
      <c r="AX383" s="36"/>
      <c r="AY383" s="36"/>
      <c r="AZ383" s="29"/>
      <c r="BA383" s="36"/>
      <c r="BB383" s="36"/>
      <c r="BC383" s="36"/>
      <c r="BD383" s="36"/>
      <c r="BE383" s="36"/>
      <c r="BF383" s="36"/>
      <c r="BG383" s="36"/>
      <c r="BH383" s="36"/>
      <c r="BI383" s="36"/>
      <c r="BJ383" s="29"/>
      <c r="BK383" s="36"/>
      <c r="BL383" s="29"/>
      <c r="BM383" s="36"/>
      <c r="BN383" s="36"/>
      <c r="BO383" s="36"/>
      <c r="BP383" s="29"/>
      <c r="BQ383" s="36"/>
      <c r="BR383" s="29"/>
      <c r="BS383" s="36"/>
      <c r="BT383" s="36"/>
      <c r="BU383" s="36"/>
      <c r="BV383" s="36"/>
    </row>
    <row r="384" spans="1:75" x14ac:dyDescent="0.25">
      <c r="A384" s="16">
        <v>382</v>
      </c>
      <c r="B384" s="16">
        <v>3</v>
      </c>
      <c r="C384" s="31" t="s">
        <v>828</v>
      </c>
      <c r="D384" s="40">
        <f>июль!D384-август!E384</f>
        <v>511.99366043285016</v>
      </c>
      <c r="E384" s="40">
        <f t="shared" si="5"/>
        <v>0</v>
      </c>
      <c r="F384" s="36"/>
      <c r="G384" s="36"/>
      <c r="H384" s="36"/>
      <c r="I384" s="27"/>
      <c r="J384" s="36"/>
      <c r="K384" s="36"/>
      <c r="L384" s="36"/>
      <c r="M384" s="36"/>
      <c r="N384" s="36"/>
      <c r="O384" s="29"/>
      <c r="P384" s="36"/>
      <c r="Q384" s="29"/>
      <c r="R384" s="36"/>
      <c r="S384" s="36"/>
      <c r="T384" s="36"/>
      <c r="U384" s="36"/>
      <c r="V384" s="36"/>
      <c r="W384" s="36"/>
      <c r="X384" s="36"/>
      <c r="Y384" s="29"/>
      <c r="Z384" s="36"/>
      <c r="AA384" s="66"/>
      <c r="AB384" s="36"/>
      <c r="AC384" s="36"/>
      <c r="AD384" s="36"/>
      <c r="AE384" s="36"/>
      <c r="AF384" s="36"/>
      <c r="AG384" s="36"/>
      <c r="AH384" s="29"/>
      <c r="AI384" s="36"/>
      <c r="AJ384" s="29"/>
      <c r="AK384" s="36"/>
      <c r="AL384" s="36"/>
      <c r="AM384" s="36"/>
      <c r="AN384" s="29"/>
      <c r="AO384" s="36"/>
      <c r="AP384" s="29"/>
      <c r="AQ384" s="36"/>
      <c r="AR384" s="29"/>
      <c r="AS384" s="36"/>
      <c r="AT384" s="36"/>
      <c r="AU384" s="36"/>
      <c r="AV384" s="29"/>
      <c r="AW384" s="36"/>
      <c r="AX384" s="36"/>
      <c r="AY384" s="36"/>
      <c r="AZ384" s="29"/>
      <c r="BA384" s="36"/>
      <c r="BB384" s="36"/>
      <c r="BC384" s="36"/>
      <c r="BD384" s="36"/>
      <c r="BE384" s="36"/>
      <c r="BF384" s="36"/>
      <c r="BG384" s="36"/>
      <c r="BH384" s="36"/>
      <c r="BI384" s="36"/>
      <c r="BJ384" s="29"/>
      <c r="BK384" s="36"/>
      <c r="BL384" s="29"/>
      <c r="BM384" s="36"/>
      <c r="BN384" s="36"/>
      <c r="BO384" s="36"/>
      <c r="BP384" s="29"/>
      <c r="BQ384" s="36"/>
      <c r="BR384" s="29"/>
      <c r="BS384" s="36"/>
      <c r="BT384" s="36"/>
      <c r="BU384" s="36"/>
      <c r="BV384" s="36"/>
    </row>
    <row r="385" spans="1:75" ht="14.25" customHeight="1" x14ac:dyDescent="0.25">
      <c r="A385" s="16">
        <v>383</v>
      </c>
      <c r="B385" s="16">
        <v>3</v>
      </c>
      <c r="C385" s="31" t="s">
        <v>829</v>
      </c>
      <c r="D385" s="40">
        <f>июль!D385-август!E385</f>
        <v>-1337.9581734685994</v>
      </c>
      <c r="E385" s="40">
        <f t="shared" si="5"/>
        <v>0</v>
      </c>
      <c r="F385" s="36"/>
      <c r="G385" s="36"/>
      <c r="H385" s="36"/>
      <c r="I385" s="27"/>
      <c r="J385" s="36"/>
      <c r="K385" s="36"/>
      <c r="L385" s="36"/>
      <c r="M385" s="36"/>
      <c r="N385" s="36"/>
      <c r="O385" s="29"/>
      <c r="P385" s="36"/>
      <c r="Q385" s="29"/>
      <c r="R385" s="36"/>
      <c r="S385" s="36"/>
      <c r="T385" s="36"/>
      <c r="U385" s="36"/>
      <c r="V385" s="36"/>
      <c r="W385" s="36"/>
      <c r="X385" s="36"/>
      <c r="Y385" s="29"/>
      <c r="Z385" s="36"/>
      <c r="AA385" s="66"/>
      <c r="AB385" s="36"/>
      <c r="AC385" s="36"/>
      <c r="AD385" s="36"/>
      <c r="AE385" s="36"/>
      <c r="AF385" s="36"/>
      <c r="AG385" s="36"/>
      <c r="AH385" s="29"/>
      <c r="AI385" s="36"/>
      <c r="AJ385" s="29"/>
      <c r="AK385" s="36"/>
      <c r="AL385" s="36"/>
      <c r="AM385" s="36"/>
      <c r="AN385" s="29"/>
      <c r="AO385" s="36"/>
      <c r="AP385" s="29"/>
      <c r="AQ385" s="36"/>
      <c r="AR385" s="29"/>
      <c r="AS385" s="36"/>
      <c r="AT385" s="36"/>
      <c r="AU385" s="36"/>
      <c r="AV385" s="29"/>
      <c r="AW385" s="36"/>
      <c r="AX385" s="36"/>
      <c r="AY385" s="36"/>
      <c r="AZ385" s="29"/>
      <c r="BA385" s="36"/>
      <c r="BB385" s="36"/>
      <c r="BC385" s="36"/>
      <c r="BD385" s="36"/>
      <c r="BE385" s="36"/>
      <c r="BF385" s="36"/>
      <c r="BG385" s="36"/>
      <c r="BH385" s="36"/>
      <c r="BI385" s="36"/>
      <c r="BJ385" s="29"/>
      <c r="BK385" s="36"/>
      <c r="BL385" s="29"/>
      <c r="BM385" s="36"/>
      <c r="BN385" s="36"/>
      <c r="BO385" s="36"/>
      <c r="BP385" s="29"/>
      <c r="BQ385" s="36"/>
      <c r="BR385" s="29"/>
      <c r="BS385" s="36"/>
      <c r="BT385" s="36"/>
      <c r="BU385" s="36"/>
      <c r="BV385" s="36"/>
    </row>
    <row r="386" spans="1:75" s="86" customFormat="1" x14ac:dyDescent="0.25">
      <c r="A386" s="79">
        <v>384</v>
      </c>
      <c r="B386" s="79">
        <v>3</v>
      </c>
      <c r="C386" s="80" t="s">
        <v>830</v>
      </c>
      <c r="D386" s="81">
        <f>июль!D386-август!E386</f>
        <v>123.09054319806764</v>
      </c>
      <c r="E386" s="81">
        <f t="shared" si="5"/>
        <v>6.6879999999999997</v>
      </c>
      <c r="F386" s="82"/>
      <c r="G386" s="82"/>
      <c r="H386" s="82"/>
      <c r="I386" s="83"/>
      <c r="J386" s="82"/>
      <c r="K386" s="82"/>
      <c r="L386" s="82"/>
      <c r="M386" s="82"/>
      <c r="N386" s="82"/>
      <c r="O386" s="84"/>
      <c r="P386" s="82"/>
      <c r="Q386" s="84"/>
      <c r="R386" s="82"/>
      <c r="S386" s="82"/>
      <c r="T386" s="82"/>
      <c r="U386" s="82"/>
      <c r="V386" s="82"/>
      <c r="W386" s="82"/>
      <c r="X386" s="82"/>
      <c r="Y386" s="84"/>
      <c r="Z386" s="82"/>
      <c r="AA386" s="85"/>
      <c r="AB386" s="82"/>
      <c r="AC386" s="82"/>
      <c r="AD386" s="82"/>
      <c r="AE386" s="82"/>
      <c r="AF386" s="82"/>
      <c r="AG386" s="82"/>
      <c r="AH386" s="84"/>
      <c r="AI386" s="82"/>
      <c r="AJ386" s="84"/>
      <c r="AK386" s="82"/>
      <c r="AL386" s="82"/>
      <c r="AM386" s="82"/>
      <c r="AN386" s="84"/>
      <c r="AO386" s="82"/>
      <c r="AP386" s="84"/>
      <c r="AQ386" s="82"/>
      <c r="AR386" s="84"/>
      <c r="AS386" s="82"/>
      <c r="AT386" s="82"/>
      <c r="AU386" s="82"/>
      <c r="AV386" s="84"/>
      <c r="AW386" s="82"/>
      <c r="AX386" s="82"/>
      <c r="AY386" s="82"/>
      <c r="AZ386" s="84"/>
      <c r="BA386" s="82"/>
      <c r="BB386" s="82"/>
      <c r="BC386" s="82"/>
      <c r="BD386" s="82"/>
      <c r="BE386" s="82"/>
      <c r="BF386" s="82"/>
      <c r="BG386" s="82"/>
      <c r="BH386" s="82"/>
      <c r="BI386" s="82"/>
      <c r="BJ386" s="84"/>
      <c r="BK386" s="82"/>
      <c r="BL386" s="84"/>
      <c r="BM386" s="82"/>
      <c r="BN386" s="82">
        <v>0.03</v>
      </c>
      <c r="BO386" s="82">
        <v>6.6879999999999997</v>
      </c>
      <c r="BP386" s="84"/>
      <c r="BQ386" s="82"/>
      <c r="BR386" s="84"/>
      <c r="BS386" s="82"/>
      <c r="BT386" s="82"/>
      <c r="BU386" s="82"/>
      <c r="BV386" s="82"/>
    </row>
    <row r="387" spans="1:75" x14ac:dyDescent="0.25">
      <c r="A387" s="16">
        <v>385</v>
      </c>
      <c r="B387" s="16">
        <v>3</v>
      </c>
      <c r="C387" s="31" t="s">
        <v>831</v>
      </c>
      <c r="D387" s="40">
        <f>июль!D387-август!E387</f>
        <v>-283.71360021256038</v>
      </c>
      <c r="E387" s="40">
        <f t="shared" si="5"/>
        <v>0</v>
      </c>
      <c r="F387" s="36"/>
      <c r="G387" s="36"/>
      <c r="H387" s="36"/>
      <c r="I387" s="27"/>
      <c r="J387" s="36"/>
      <c r="K387" s="36"/>
      <c r="L387" s="36"/>
      <c r="M387" s="36"/>
      <c r="N387" s="36"/>
      <c r="O387" s="29"/>
      <c r="P387" s="36"/>
      <c r="Q387" s="29"/>
      <c r="R387" s="36"/>
      <c r="S387" s="36"/>
      <c r="T387" s="36"/>
      <c r="U387" s="36"/>
      <c r="V387" s="36"/>
      <c r="W387" s="36"/>
      <c r="X387" s="36"/>
      <c r="Y387" s="29"/>
      <c r="Z387" s="36"/>
      <c r="AA387" s="66"/>
      <c r="AB387" s="36"/>
      <c r="AC387" s="36"/>
      <c r="AD387" s="36"/>
      <c r="AE387" s="36"/>
      <c r="AF387" s="36"/>
      <c r="AG387" s="36"/>
      <c r="AH387" s="29"/>
      <c r="AI387" s="36"/>
      <c r="AJ387" s="29"/>
      <c r="AK387" s="36"/>
      <c r="AL387" s="36"/>
      <c r="AM387" s="36"/>
      <c r="AN387" s="29"/>
      <c r="AO387" s="36"/>
      <c r="AP387" s="29"/>
      <c r="AQ387" s="36"/>
      <c r="AR387" s="29"/>
      <c r="AS387" s="36"/>
      <c r="AT387" s="36"/>
      <c r="AU387" s="36"/>
      <c r="AV387" s="29"/>
      <c r="AW387" s="36"/>
      <c r="AX387" s="36"/>
      <c r="AY387" s="36"/>
      <c r="AZ387" s="29"/>
      <c r="BA387" s="36"/>
      <c r="BB387" s="36"/>
      <c r="BC387" s="36"/>
      <c r="BD387" s="36"/>
      <c r="BE387" s="36"/>
      <c r="BF387" s="36"/>
      <c r="BG387" s="36"/>
      <c r="BH387" s="36"/>
      <c r="BI387" s="36"/>
      <c r="BJ387" s="29"/>
      <c r="BK387" s="36"/>
      <c r="BL387" s="29"/>
      <c r="BM387" s="36"/>
      <c r="BN387" s="36"/>
      <c r="BO387" s="36"/>
      <c r="BP387" s="29"/>
      <c r="BQ387" s="36"/>
      <c r="BR387" s="29"/>
      <c r="BS387" s="36"/>
      <c r="BT387" s="36"/>
      <c r="BU387" s="36"/>
      <c r="BV387" s="36"/>
    </row>
    <row r="388" spans="1:75" x14ac:dyDescent="0.25">
      <c r="A388" s="16">
        <v>386</v>
      </c>
      <c r="B388" s="16">
        <v>3</v>
      </c>
      <c r="C388" s="31" t="s">
        <v>934</v>
      </c>
      <c r="D388" s="40">
        <f>июль!D388-август!E388</f>
        <v>70.987750917874394</v>
      </c>
      <c r="E388" s="40">
        <f t="shared" ref="E388:E450" si="6">G388+H388+J388+L388+N388+P388+R388+T388+V388+X388+Z388+AC388+AE388+AG388+AI388+AK388+AM388+AO388+AQ388+AS388+AU388+AW388+AY388+BA388+BC388+BE388+BG388+BI388+BK388+BM388+BO388+BQ388+BS388+BU388+BV388</f>
        <v>0</v>
      </c>
      <c r="F388" s="36"/>
      <c r="G388" s="36"/>
      <c r="H388" s="36"/>
      <c r="I388" s="27"/>
      <c r="J388" s="36"/>
      <c r="K388" s="36"/>
      <c r="L388" s="36"/>
      <c r="M388" s="36"/>
      <c r="N388" s="36"/>
      <c r="O388" s="29"/>
      <c r="P388" s="36"/>
      <c r="Q388" s="29"/>
      <c r="R388" s="36"/>
      <c r="S388" s="36"/>
      <c r="T388" s="36"/>
      <c r="U388" s="36"/>
      <c r="V388" s="36"/>
      <c r="W388" s="36"/>
      <c r="X388" s="36"/>
      <c r="Y388" s="29"/>
      <c r="Z388" s="36"/>
      <c r="AA388" s="66"/>
      <c r="AB388" s="36"/>
      <c r="AC388" s="36"/>
      <c r="AD388" s="36"/>
      <c r="AE388" s="36"/>
      <c r="AF388" s="36"/>
      <c r="AG388" s="36"/>
      <c r="AH388" s="29"/>
      <c r="AI388" s="36"/>
      <c r="AJ388" s="29"/>
      <c r="AK388" s="36"/>
      <c r="AL388" s="36"/>
      <c r="AM388" s="36"/>
      <c r="AN388" s="29"/>
      <c r="AO388" s="36"/>
      <c r="AP388" s="29"/>
      <c r="AQ388" s="36"/>
      <c r="AR388" s="29"/>
      <c r="AS388" s="36"/>
      <c r="AT388" s="36"/>
      <c r="AU388" s="36"/>
      <c r="AV388" s="29"/>
      <c r="AW388" s="36"/>
      <c r="AX388" s="36"/>
      <c r="AY388" s="36"/>
      <c r="AZ388" s="29"/>
      <c r="BA388" s="36"/>
      <c r="BB388" s="36"/>
      <c r="BC388" s="36"/>
      <c r="BD388" s="36"/>
      <c r="BE388" s="36"/>
      <c r="BF388" s="36"/>
      <c r="BG388" s="36"/>
      <c r="BH388" s="36"/>
      <c r="BI388" s="36"/>
      <c r="BJ388" s="29"/>
      <c r="BK388" s="36"/>
      <c r="BL388" s="29"/>
      <c r="BM388" s="36"/>
      <c r="BN388" s="36"/>
      <c r="BO388" s="36"/>
      <c r="BP388" s="29"/>
      <c r="BQ388" s="36"/>
      <c r="BR388" s="29"/>
      <c r="BS388" s="36"/>
      <c r="BT388" s="36"/>
      <c r="BU388" s="36"/>
      <c r="BV388" s="36"/>
    </row>
    <row r="389" spans="1:75" x14ac:dyDescent="0.25">
      <c r="A389" s="16">
        <v>387</v>
      </c>
      <c r="B389" s="16">
        <v>3</v>
      </c>
      <c r="C389" s="31" t="s">
        <v>935</v>
      </c>
      <c r="D389" s="40">
        <f>июль!D389-август!E389</f>
        <v>-106.10504773913043</v>
      </c>
      <c r="E389" s="40">
        <f t="shared" si="6"/>
        <v>0</v>
      </c>
      <c r="F389" s="36"/>
      <c r="G389" s="36"/>
      <c r="H389" s="36"/>
      <c r="I389" s="27"/>
      <c r="J389" s="36"/>
      <c r="K389" s="36"/>
      <c r="L389" s="36"/>
      <c r="M389" s="36"/>
      <c r="N389" s="36"/>
      <c r="O389" s="29"/>
      <c r="P389" s="36"/>
      <c r="Q389" s="29"/>
      <c r="R389" s="36"/>
      <c r="S389" s="36"/>
      <c r="T389" s="36"/>
      <c r="U389" s="36"/>
      <c r="V389" s="36"/>
      <c r="W389" s="36"/>
      <c r="X389" s="36"/>
      <c r="Y389" s="29"/>
      <c r="Z389" s="36"/>
      <c r="AA389" s="66"/>
      <c r="AB389" s="36"/>
      <c r="AC389" s="36"/>
      <c r="AD389" s="36"/>
      <c r="AE389" s="36"/>
      <c r="AF389" s="36"/>
      <c r="AG389" s="36"/>
      <c r="AH389" s="29"/>
      <c r="AI389" s="36"/>
      <c r="AJ389" s="29"/>
      <c r="AK389" s="36"/>
      <c r="AL389" s="36"/>
      <c r="AM389" s="36"/>
      <c r="AN389" s="29"/>
      <c r="AO389" s="36"/>
      <c r="AP389" s="29"/>
      <c r="AQ389" s="36"/>
      <c r="AR389" s="29"/>
      <c r="AS389" s="36"/>
      <c r="AT389" s="36"/>
      <c r="AU389" s="36"/>
      <c r="AV389" s="29"/>
      <c r="AW389" s="36"/>
      <c r="AX389" s="36"/>
      <c r="AY389" s="36"/>
      <c r="AZ389" s="29"/>
      <c r="BA389" s="36"/>
      <c r="BB389" s="36"/>
      <c r="BC389" s="36"/>
      <c r="BD389" s="36"/>
      <c r="BE389" s="36"/>
      <c r="BF389" s="36"/>
      <c r="BG389" s="36"/>
      <c r="BH389" s="36"/>
      <c r="BI389" s="36"/>
      <c r="BJ389" s="29"/>
      <c r="BK389" s="36"/>
      <c r="BL389" s="29"/>
      <c r="BM389" s="36"/>
      <c r="BN389" s="36"/>
      <c r="BO389" s="36"/>
      <c r="BP389" s="29"/>
      <c r="BQ389" s="36"/>
      <c r="BR389" s="29"/>
      <c r="BS389" s="36"/>
      <c r="BT389" s="36"/>
      <c r="BU389" s="36"/>
      <c r="BV389" s="36"/>
    </row>
    <row r="390" spans="1:75" x14ac:dyDescent="0.25">
      <c r="A390" s="16">
        <v>388</v>
      </c>
      <c r="B390" s="16">
        <v>3</v>
      </c>
      <c r="C390" s="31" t="s">
        <v>936</v>
      </c>
      <c r="D390" s="40">
        <f>июль!D390-август!E390</f>
        <v>-741.71493002898546</v>
      </c>
      <c r="E390" s="40">
        <f t="shared" si="6"/>
        <v>0</v>
      </c>
      <c r="F390" s="36"/>
      <c r="G390" s="36"/>
      <c r="H390" s="36"/>
      <c r="I390" s="27"/>
      <c r="J390" s="36"/>
      <c r="K390" s="36"/>
      <c r="L390" s="36"/>
      <c r="M390" s="36"/>
      <c r="N390" s="36"/>
      <c r="O390" s="29"/>
      <c r="P390" s="36"/>
      <c r="Q390" s="29"/>
      <c r="R390" s="36"/>
      <c r="S390" s="36"/>
      <c r="T390" s="36"/>
      <c r="U390" s="36"/>
      <c r="V390" s="36"/>
      <c r="W390" s="36"/>
      <c r="X390" s="36"/>
      <c r="Y390" s="29"/>
      <c r="Z390" s="36"/>
      <c r="AA390" s="66"/>
      <c r="AB390" s="36"/>
      <c r="AC390" s="36"/>
      <c r="AD390" s="36"/>
      <c r="AE390" s="36"/>
      <c r="AF390" s="36"/>
      <c r="AG390" s="36"/>
      <c r="AH390" s="29"/>
      <c r="AI390" s="36"/>
      <c r="AJ390" s="29"/>
      <c r="AK390" s="36"/>
      <c r="AL390" s="36"/>
      <c r="AM390" s="36"/>
      <c r="AN390" s="29"/>
      <c r="AO390" s="36"/>
      <c r="AP390" s="29"/>
      <c r="AQ390" s="36"/>
      <c r="AR390" s="29"/>
      <c r="AS390" s="36"/>
      <c r="AT390" s="36"/>
      <c r="AU390" s="36"/>
      <c r="AV390" s="29"/>
      <c r="AW390" s="36"/>
      <c r="AX390" s="36"/>
      <c r="AY390" s="36"/>
      <c r="AZ390" s="29"/>
      <c r="BA390" s="36"/>
      <c r="BB390" s="36"/>
      <c r="BC390" s="36"/>
      <c r="BD390" s="36"/>
      <c r="BE390" s="36"/>
      <c r="BF390" s="36"/>
      <c r="BG390" s="36"/>
      <c r="BH390" s="36"/>
      <c r="BI390" s="36"/>
      <c r="BJ390" s="29"/>
      <c r="BK390" s="36"/>
      <c r="BL390" s="29"/>
      <c r="BM390" s="36"/>
      <c r="BN390" s="36"/>
      <c r="BO390" s="36"/>
      <c r="BP390" s="29"/>
      <c r="BQ390" s="36"/>
      <c r="BR390" s="29"/>
      <c r="BS390" s="36"/>
      <c r="BT390" s="36"/>
      <c r="BU390" s="36"/>
      <c r="BV390" s="36"/>
    </row>
    <row r="391" spans="1:75" x14ac:dyDescent="0.25">
      <c r="A391" s="16">
        <v>389</v>
      </c>
      <c r="B391" s="16">
        <v>3</v>
      </c>
      <c r="C391" s="31" t="s">
        <v>921</v>
      </c>
      <c r="D391" s="40">
        <f>июль!D391-август!E391</f>
        <v>107.56557193236713</v>
      </c>
      <c r="E391" s="40">
        <f t="shared" si="6"/>
        <v>0</v>
      </c>
      <c r="F391" s="36"/>
      <c r="G391" s="36"/>
      <c r="H391" s="36"/>
      <c r="I391" s="27"/>
      <c r="J391" s="36"/>
      <c r="K391" s="36"/>
      <c r="L391" s="36"/>
      <c r="M391" s="36"/>
      <c r="N391" s="36"/>
      <c r="O391" s="29"/>
      <c r="P391" s="36"/>
      <c r="Q391" s="29"/>
      <c r="R391" s="36"/>
      <c r="S391" s="36"/>
      <c r="T391" s="36"/>
      <c r="U391" s="36"/>
      <c r="V391" s="36"/>
      <c r="W391" s="36"/>
      <c r="X391" s="36"/>
      <c r="Y391" s="29"/>
      <c r="Z391" s="36"/>
      <c r="AA391" s="66"/>
      <c r="AB391" s="36"/>
      <c r="AC391" s="36"/>
      <c r="AD391" s="36"/>
      <c r="AE391" s="36"/>
      <c r="AF391" s="36"/>
      <c r="AG391" s="36"/>
      <c r="AH391" s="29"/>
      <c r="AI391" s="36"/>
      <c r="AJ391" s="29"/>
      <c r="AK391" s="36"/>
      <c r="AL391" s="36"/>
      <c r="AM391" s="36"/>
      <c r="AN391" s="29"/>
      <c r="AO391" s="36"/>
      <c r="AP391" s="29"/>
      <c r="AQ391" s="36"/>
      <c r="AR391" s="29"/>
      <c r="AS391" s="36"/>
      <c r="AT391" s="36"/>
      <c r="AU391" s="36"/>
      <c r="AV391" s="29"/>
      <c r="AW391" s="36"/>
      <c r="AX391" s="36"/>
      <c r="AY391" s="36"/>
      <c r="AZ391" s="29"/>
      <c r="BA391" s="36"/>
      <c r="BB391" s="36"/>
      <c r="BC391" s="36"/>
      <c r="BD391" s="36"/>
      <c r="BE391" s="36"/>
      <c r="BF391" s="36"/>
      <c r="BG391" s="36"/>
      <c r="BH391" s="36"/>
      <c r="BI391" s="36"/>
      <c r="BJ391" s="29"/>
      <c r="BK391" s="36"/>
      <c r="BL391" s="29"/>
      <c r="BM391" s="36"/>
      <c r="BN391" s="36"/>
      <c r="BO391" s="36"/>
      <c r="BP391" s="29"/>
      <c r="BQ391" s="36"/>
      <c r="BR391" s="29"/>
      <c r="BS391" s="36"/>
      <c r="BT391" s="36"/>
      <c r="BU391" s="36"/>
      <c r="BV391" s="36"/>
    </row>
    <row r="392" spans="1:75" x14ac:dyDescent="0.25">
      <c r="A392" s="16">
        <v>390</v>
      </c>
      <c r="B392" s="16">
        <v>3</v>
      </c>
      <c r="C392" s="31" t="s">
        <v>832</v>
      </c>
      <c r="D392" s="40">
        <f>июль!D392-август!E392</f>
        <v>-238.57070458937199</v>
      </c>
      <c r="E392" s="40">
        <f t="shared" si="6"/>
        <v>0</v>
      </c>
      <c r="F392" s="36"/>
      <c r="G392" s="36"/>
      <c r="H392" s="36"/>
      <c r="I392" s="27"/>
      <c r="J392" s="36"/>
      <c r="K392" s="36"/>
      <c r="L392" s="36"/>
      <c r="M392" s="36"/>
      <c r="N392" s="36"/>
      <c r="O392" s="29"/>
      <c r="P392" s="36"/>
      <c r="Q392" s="29"/>
      <c r="R392" s="36"/>
      <c r="S392" s="36"/>
      <c r="T392" s="36"/>
      <c r="U392" s="36"/>
      <c r="V392" s="36"/>
      <c r="W392" s="36"/>
      <c r="X392" s="36"/>
      <c r="Y392" s="29"/>
      <c r="Z392" s="36"/>
      <c r="AA392" s="66"/>
      <c r="AB392" s="36"/>
      <c r="AC392" s="36"/>
      <c r="AD392" s="36"/>
      <c r="AE392" s="36"/>
      <c r="AF392" s="36"/>
      <c r="AG392" s="36"/>
      <c r="AH392" s="29"/>
      <c r="AI392" s="36"/>
      <c r="AJ392" s="29"/>
      <c r="AK392" s="36"/>
      <c r="AL392" s="36"/>
      <c r="AM392" s="36"/>
      <c r="AN392" s="29"/>
      <c r="AO392" s="36"/>
      <c r="AP392" s="29"/>
      <c r="AQ392" s="36"/>
      <c r="AR392" s="29"/>
      <c r="AS392" s="36"/>
      <c r="AT392" s="36"/>
      <c r="AU392" s="36"/>
      <c r="AV392" s="29"/>
      <c r="AW392" s="36"/>
      <c r="AX392" s="36"/>
      <c r="AY392" s="36"/>
      <c r="AZ392" s="29"/>
      <c r="BA392" s="36"/>
      <c r="BB392" s="36"/>
      <c r="BC392" s="36"/>
      <c r="BD392" s="36"/>
      <c r="BE392" s="36"/>
      <c r="BF392" s="36"/>
      <c r="BG392" s="36"/>
      <c r="BH392" s="36"/>
      <c r="BI392" s="36"/>
      <c r="BJ392" s="29"/>
      <c r="BK392" s="36"/>
      <c r="BL392" s="29"/>
      <c r="BM392" s="36"/>
      <c r="BN392" s="36"/>
      <c r="BO392" s="36"/>
      <c r="BP392" s="29"/>
      <c r="BQ392" s="36"/>
      <c r="BR392" s="29"/>
      <c r="BS392" s="36"/>
      <c r="BT392" s="36"/>
      <c r="BU392" s="36"/>
      <c r="BV392" s="36"/>
    </row>
    <row r="393" spans="1:75" x14ac:dyDescent="0.25">
      <c r="A393" s="16">
        <v>391</v>
      </c>
      <c r="B393" s="16">
        <v>3</v>
      </c>
      <c r="C393" s="31" t="s">
        <v>833</v>
      </c>
      <c r="D393" s="40">
        <f>июль!D393-август!E393</f>
        <v>-791.09019522705307</v>
      </c>
      <c r="E393" s="40">
        <f t="shared" si="6"/>
        <v>0</v>
      </c>
      <c r="F393" s="36"/>
      <c r="G393" s="36"/>
      <c r="H393" s="36"/>
      <c r="I393" s="27"/>
      <c r="J393" s="36"/>
      <c r="K393" s="36"/>
      <c r="L393" s="36"/>
      <c r="M393" s="36"/>
      <c r="N393" s="36"/>
      <c r="O393" s="29"/>
      <c r="P393" s="36"/>
      <c r="Q393" s="29"/>
      <c r="R393" s="36"/>
      <c r="S393" s="36"/>
      <c r="T393" s="36"/>
      <c r="U393" s="36"/>
      <c r="V393" s="36"/>
      <c r="W393" s="36"/>
      <c r="X393" s="36"/>
      <c r="Y393" s="29"/>
      <c r="Z393" s="36"/>
      <c r="AA393" s="66"/>
      <c r="AB393" s="36"/>
      <c r="AC393" s="36"/>
      <c r="AD393" s="36"/>
      <c r="AE393" s="36"/>
      <c r="AF393" s="36"/>
      <c r="AG393" s="36"/>
      <c r="AH393" s="29"/>
      <c r="AI393" s="36"/>
      <c r="AJ393" s="29"/>
      <c r="AK393" s="36"/>
      <c r="AL393" s="36"/>
      <c r="AM393" s="36"/>
      <c r="AN393" s="29"/>
      <c r="AO393" s="36"/>
      <c r="AP393" s="29"/>
      <c r="AQ393" s="36"/>
      <c r="AR393" s="29"/>
      <c r="AS393" s="36"/>
      <c r="AT393" s="36"/>
      <c r="AU393" s="36"/>
      <c r="AV393" s="29"/>
      <c r="AW393" s="36"/>
      <c r="AX393" s="36"/>
      <c r="AY393" s="36"/>
      <c r="AZ393" s="29"/>
      <c r="BA393" s="36"/>
      <c r="BB393" s="36"/>
      <c r="BC393" s="36"/>
      <c r="BD393" s="36"/>
      <c r="BE393" s="36"/>
      <c r="BF393" s="36"/>
      <c r="BG393" s="36"/>
      <c r="BH393" s="36"/>
      <c r="BI393" s="36"/>
      <c r="BJ393" s="29"/>
      <c r="BK393" s="36"/>
      <c r="BL393" s="29"/>
      <c r="BM393" s="36"/>
      <c r="BN393" s="36"/>
      <c r="BO393" s="36"/>
      <c r="BP393" s="29"/>
      <c r="BQ393" s="36"/>
      <c r="BR393" s="29"/>
      <c r="BS393" s="36"/>
      <c r="BT393" s="36"/>
      <c r="BU393" s="36"/>
      <c r="BV393" s="36"/>
    </row>
    <row r="394" spans="1:75" s="86" customFormat="1" x14ac:dyDescent="0.25">
      <c r="A394" s="79">
        <v>392</v>
      </c>
      <c r="B394" s="79">
        <v>3</v>
      </c>
      <c r="C394" s="80" t="s">
        <v>834</v>
      </c>
      <c r="D394" s="81">
        <f>июль!D394-август!E394</f>
        <v>-222.97847720772947</v>
      </c>
      <c r="E394" s="81">
        <f t="shared" si="6"/>
        <v>5.359</v>
      </c>
      <c r="F394" s="82"/>
      <c r="G394" s="82"/>
      <c r="H394" s="82"/>
      <c r="I394" s="83"/>
      <c r="J394" s="82"/>
      <c r="K394" s="82"/>
      <c r="L394" s="82"/>
      <c r="M394" s="82"/>
      <c r="N394" s="82"/>
      <c r="O394" s="84"/>
      <c r="P394" s="82"/>
      <c r="Q394" s="84"/>
      <c r="R394" s="82"/>
      <c r="S394" s="82"/>
      <c r="T394" s="82"/>
      <c r="U394" s="82"/>
      <c r="V394" s="82"/>
      <c r="W394" s="82"/>
      <c r="X394" s="82"/>
      <c r="Y394" s="84"/>
      <c r="Z394" s="82"/>
      <c r="AA394" s="85"/>
      <c r="AB394" s="82"/>
      <c r="AC394" s="82"/>
      <c r="AD394" s="82"/>
      <c r="AE394" s="82"/>
      <c r="AF394" s="82"/>
      <c r="AG394" s="82"/>
      <c r="AH394" s="84">
        <v>2</v>
      </c>
      <c r="AI394" s="82">
        <v>5.359</v>
      </c>
      <c r="AJ394" s="84"/>
      <c r="AK394" s="82"/>
      <c r="AL394" s="82"/>
      <c r="AM394" s="82"/>
      <c r="AN394" s="84"/>
      <c r="AO394" s="82"/>
      <c r="AP394" s="84"/>
      <c r="AQ394" s="82"/>
      <c r="AR394" s="84"/>
      <c r="AS394" s="82"/>
      <c r="AT394" s="82"/>
      <c r="AU394" s="82"/>
      <c r="AV394" s="84"/>
      <c r="AW394" s="82"/>
      <c r="AX394" s="82"/>
      <c r="AY394" s="82"/>
      <c r="AZ394" s="84"/>
      <c r="BA394" s="82"/>
      <c r="BB394" s="82"/>
      <c r="BC394" s="82"/>
      <c r="BD394" s="82"/>
      <c r="BE394" s="82"/>
      <c r="BF394" s="82"/>
      <c r="BG394" s="82"/>
      <c r="BH394" s="82"/>
      <c r="BI394" s="82"/>
      <c r="BJ394" s="84"/>
      <c r="BK394" s="82"/>
      <c r="BL394" s="84"/>
      <c r="BM394" s="82"/>
      <c r="BN394" s="82"/>
      <c r="BO394" s="82"/>
      <c r="BP394" s="84"/>
      <c r="BQ394" s="82"/>
      <c r="BR394" s="84"/>
      <c r="BS394" s="82"/>
      <c r="BT394" s="82"/>
      <c r="BU394" s="82"/>
      <c r="BV394" s="82"/>
    </row>
    <row r="395" spans="1:75" s="86" customFormat="1" x14ac:dyDescent="0.25">
      <c r="A395" s="79">
        <v>393</v>
      </c>
      <c r="B395" s="79">
        <v>3</v>
      </c>
      <c r="C395" s="80" t="s">
        <v>835</v>
      </c>
      <c r="D395" s="81">
        <f>июль!D395-август!E395</f>
        <v>183.81876496618355</v>
      </c>
      <c r="E395" s="81">
        <f t="shared" si="6"/>
        <v>0.67100000000000004</v>
      </c>
      <c r="F395" s="82"/>
      <c r="G395" s="82"/>
      <c r="H395" s="82"/>
      <c r="I395" s="83"/>
      <c r="J395" s="82"/>
      <c r="K395" s="82"/>
      <c r="L395" s="82"/>
      <c r="M395" s="82"/>
      <c r="N395" s="82"/>
      <c r="O395" s="84"/>
      <c r="P395" s="82"/>
      <c r="Q395" s="84"/>
      <c r="R395" s="82"/>
      <c r="S395" s="82"/>
      <c r="T395" s="82"/>
      <c r="U395" s="82"/>
      <c r="V395" s="82"/>
      <c r="W395" s="82"/>
      <c r="X395" s="82"/>
      <c r="Y395" s="84"/>
      <c r="Z395" s="82"/>
      <c r="AA395" s="85"/>
      <c r="AB395" s="82"/>
      <c r="AC395" s="82"/>
      <c r="AD395" s="82"/>
      <c r="AE395" s="82"/>
      <c r="AF395" s="82"/>
      <c r="AG395" s="82"/>
      <c r="AH395" s="84"/>
      <c r="AI395" s="82"/>
      <c r="AJ395" s="84"/>
      <c r="AK395" s="82"/>
      <c r="AL395" s="82"/>
      <c r="AM395" s="82"/>
      <c r="AN395" s="84"/>
      <c r="AO395" s="82"/>
      <c r="AP395" s="84"/>
      <c r="AQ395" s="82"/>
      <c r="AR395" s="84"/>
      <c r="AS395" s="82"/>
      <c r="AT395" s="82"/>
      <c r="AU395" s="82"/>
      <c r="AV395" s="84"/>
      <c r="AW395" s="82"/>
      <c r="AX395" s="82"/>
      <c r="AY395" s="82"/>
      <c r="AZ395" s="84"/>
      <c r="BA395" s="82"/>
      <c r="BB395" s="82"/>
      <c r="BC395" s="82"/>
      <c r="BD395" s="82"/>
      <c r="BE395" s="82"/>
      <c r="BF395" s="82"/>
      <c r="BG395" s="82"/>
      <c r="BH395" s="82"/>
      <c r="BI395" s="82"/>
      <c r="BJ395" s="84"/>
      <c r="BK395" s="82"/>
      <c r="BL395" s="84"/>
      <c r="BM395" s="82"/>
      <c r="BN395" s="82"/>
      <c r="BO395" s="82"/>
      <c r="BP395" s="84"/>
      <c r="BQ395" s="82"/>
      <c r="BR395" s="84"/>
      <c r="BS395" s="82"/>
      <c r="BT395" s="82"/>
      <c r="BU395" s="82"/>
      <c r="BV395" s="82">
        <v>0.67100000000000004</v>
      </c>
      <c r="BW395" s="86" t="s">
        <v>1191</v>
      </c>
    </row>
    <row r="396" spans="1:75" x14ac:dyDescent="0.25">
      <c r="A396" s="16">
        <v>394</v>
      </c>
      <c r="B396" s="16">
        <v>3</v>
      </c>
      <c r="C396" s="31" t="s">
        <v>836</v>
      </c>
      <c r="D396" s="40">
        <f>июль!D396-август!E396</f>
        <v>208.1270805603865</v>
      </c>
      <c r="E396" s="40">
        <f t="shared" si="6"/>
        <v>0</v>
      </c>
      <c r="F396" s="36"/>
      <c r="G396" s="36"/>
      <c r="H396" s="36"/>
      <c r="I396" s="27"/>
      <c r="J396" s="36"/>
      <c r="K396" s="36"/>
      <c r="L396" s="36"/>
      <c r="M396" s="36"/>
      <c r="N396" s="36"/>
      <c r="O396" s="29"/>
      <c r="P396" s="36"/>
      <c r="Q396" s="29"/>
      <c r="R396" s="36"/>
      <c r="S396" s="36"/>
      <c r="T396" s="36"/>
      <c r="U396" s="36"/>
      <c r="V396" s="36"/>
      <c r="W396" s="36"/>
      <c r="X396" s="36"/>
      <c r="Y396" s="29"/>
      <c r="Z396" s="36"/>
      <c r="AA396" s="66"/>
      <c r="AB396" s="36"/>
      <c r="AC396" s="36"/>
      <c r="AD396" s="36"/>
      <c r="AE396" s="36"/>
      <c r="AF396" s="36"/>
      <c r="AG396" s="36"/>
      <c r="AH396" s="29"/>
      <c r="AI396" s="36"/>
      <c r="AJ396" s="29"/>
      <c r="AK396" s="36"/>
      <c r="AL396" s="36"/>
      <c r="AM396" s="36"/>
      <c r="AN396" s="29"/>
      <c r="AO396" s="36"/>
      <c r="AP396" s="29"/>
      <c r="AQ396" s="36"/>
      <c r="AR396" s="29"/>
      <c r="AS396" s="36"/>
      <c r="AT396" s="36"/>
      <c r="AU396" s="36"/>
      <c r="AV396" s="29"/>
      <c r="AW396" s="36"/>
      <c r="AX396" s="36"/>
      <c r="AY396" s="36"/>
      <c r="AZ396" s="29"/>
      <c r="BA396" s="36"/>
      <c r="BB396" s="36"/>
      <c r="BC396" s="36"/>
      <c r="BD396" s="36"/>
      <c r="BE396" s="36"/>
      <c r="BF396" s="36"/>
      <c r="BG396" s="36"/>
      <c r="BH396" s="36"/>
      <c r="BI396" s="36"/>
      <c r="BJ396" s="29"/>
      <c r="BK396" s="36"/>
      <c r="BL396" s="29"/>
      <c r="BM396" s="36"/>
      <c r="BN396" s="36"/>
      <c r="BO396" s="36"/>
      <c r="BP396" s="29"/>
      <c r="BQ396" s="36"/>
      <c r="BR396" s="29"/>
      <c r="BS396" s="36"/>
      <c r="BT396" s="36"/>
      <c r="BU396" s="36"/>
      <c r="BV396" s="36"/>
    </row>
    <row r="397" spans="1:75" x14ac:dyDescent="0.25">
      <c r="A397" s="16">
        <v>395</v>
      </c>
      <c r="B397" s="16">
        <v>3</v>
      </c>
      <c r="C397" s="31" t="s">
        <v>837</v>
      </c>
      <c r="D397" s="40">
        <f>июль!D397-август!E397</f>
        <v>73.572860193236735</v>
      </c>
      <c r="E397" s="40">
        <f t="shared" si="6"/>
        <v>0</v>
      </c>
      <c r="F397" s="36"/>
      <c r="G397" s="36"/>
      <c r="H397" s="36"/>
      <c r="I397" s="27"/>
      <c r="J397" s="36"/>
      <c r="K397" s="36"/>
      <c r="L397" s="36"/>
      <c r="M397" s="36"/>
      <c r="N397" s="36"/>
      <c r="O397" s="29"/>
      <c r="P397" s="36"/>
      <c r="Q397" s="29"/>
      <c r="R397" s="36"/>
      <c r="S397" s="36"/>
      <c r="T397" s="36"/>
      <c r="U397" s="36"/>
      <c r="V397" s="36"/>
      <c r="W397" s="36"/>
      <c r="X397" s="36"/>
      <c r="Y397" s="29"/>
      <c r="Z397" s="36"/>
      <c r="AA397" s="66"/>
      <c r="AB397" s="36"/>
      <c r="AC397" s="36"/>
      <c r="AD397" s="36"/>
      <c r="AE397" s="36"/>
      <c r="AF397" s="36"/>
      <c r="AG397" s="36"/>
      <c r="AH397" s="29"/>
      <c r="AI397" s="36"/>
      <c r="AJ397" s="29"/>
      <c r="AK397" s="36"/>
      <c r="AL397" s="36"/>
      <c r="AM397" s="36"/>
      <c r="AN397" s="29"/>
      <c r="AO397" s="36"/>
      <c r="AP397" s="29"/>
      <c r="AQ397" s="36"/>
      <c r="AR397" s="29"/>
      <c r="AS397" s="36"/>
      <c r="AT397" s="36"/>
      <c r="AU397" s="36"/>
      <c r="AV397" s="29"/>
      <c r="AW397" s="36"/>
      <c r="AX397" s="36"/>
      <c r="AY397" s="36"/>
      <c r="AZ397" s="29"/>
      <c r="BA397" s="36"/>
      <c r="BB397" s="36"/>
      <c r="BC397" s="36"/>
      <c r="BD397" s="36"/>
      <c r="BE397" s="36"/>
      <c r="BF397" s="36"/>
      <c r="BG397" s="36"/>
      <c r="BH397" s="36"/>
      <c r="BI397" s="36"/>
      <c r="BJ397" s="29"/>
      <c r="BK397" s="36"/>
      <c r="BL397" s="29"/>
      <c r="BM397" s="36"/>
      <c r="BN397" s="36"/>
      <c r="BO397" s="36"/>
      <c r="BP397" s="29"/>
      <c r="BQ397" s="36"/>
      <c r="BR397" s="29"/>
      <c r="BS397" s="36"/>
      <c r="BT397" s="36"/>
      <c r="BU397" s="36"/>
      <c r="BV397" s="36"/>
    </row>
    <row r="398" spans="1:75" x14ac:dyDescent="0.25">
      <c r="A398" s="16">
        <v>396</v>
      </c>
      <c r="B398" s="16">
        <v>3</v>
      </c>
      <c r="C398" s="31" t="s">
        <v>838</v>
      </c>
      <c r="D398" s="40">
        <f>июль!D398-август!E398</f>
        <v>153.81365463768117</v>
      </c>
      <c r="E398" s="40">
        <f t="shared" si="6"/>
        <v>0</v>
      </c>
      <c r="F398" s="36"/>
      <c r="G398" s="36"/>
      <c r="H398" s="36"/>
      <c r="I398" s="27"/>
      <c r="J398" s="36"/>
      <c r="K398" s="36"/>
      <c r="L398" s="36"/>
      <c r="M398" s="36"/>
      <c r="N398" s="36"/>
      <c r="O398" s="29"/>
      <c r="P398" s="36"/>
      <c r="Q398" s="29"/>
      <c r="R398" s="36"/>
      <c r="S398" s="36"/>
      <c r="T398" s="36"/>
      <c r="U398" s="36"/>
      <c r="V398" s="36"/>
      <c r="W398" s="36"/>
      <c r="X398" s="36"/>
      <c r="Y398" s="29"/>
      <c r="Z398" s="36"/>
      <c r="AA398" s="66"/>
      <c r="AB398" s="36"/>
      <c r="AC398" s="36"/>
      <c r="AD398" s="36"/>
      <c r="AE398" s="36"/>
      <c r="AF398" s="36"/>
      <c r="AG398" s="36"/>
      <c r="AH398" s="29"/>
      <c r="AI398" s="36"/>
      <c r="AJ398" s="29"/>
      <c r="AK398" s="36"/>
      <c r="AL398" s="36"/>
      <c r="AM398" s="36"/>
      <c r="AN398" s="29"/>
      <c r="AO398" s="36"/>
      <c r="AP398" s="29"/>
      <c r="AQ398" s="36"/>
      <c r="AR398" s="29"/>
      <c r="AS398" s="36"/>
      <c r="AT398" s="36"/>
      <c r="AU398" s="36"/>
      <c r="AV398" s="29"/>
      <c r="AW398" s="36"/>
      <c r="AX398" s="36"/>
      <c r="AY398" s="36"/>
      <c r="AZ398" s="29"/>
      <c r="BA398" s="36"/>
      <c r="BB398" s="36"/>
      <c r="BC398" s="36"/>
      <c r="BD398" s="36"/>
      <c r="BE398" s="36"/>
      <c r="BF398" s="36"/>
      <c r="BG398" s="36"/>
      <c r="BH398" s="36"/>
      <c r="BI398" s="36"/>
      <c r="BJ398" s="29"/>
      <c r="BK398" s="36"/>
      <c r="BL398" s="29"/>
      <c r="BM398" s="36"/>
      <c r="BN398" s="36"/>
      <c r="BO398" s="36"/>
      <c r="BP398" s="29"/>
      <c r="BQ398" s="36"/>
      <c r="BR398" s="29"/>
      <c r="BS398" s="36"/>
      <c r="BT398" s="36"/>
      <c r="BU398" s="36"/>
      <c r="BV398" s="36"/>
    </row>
    <row r="399" spans="1:75" x14ac:dyDescent="0.25">
      <c r="A399" s="16">
        <v>397</v>
      </c>
      <c r="B399" s="16">
        <v>3</v>
      </c>
      <c r="C399" s="31" t="s">
        <v>839</v>
      </c>
      <c r="D399" s="40">
        <f>июль!D399-август!E399</f>
        <v>13.905483033816429</v>
      </c>
      <c r="E399" s="40">
        <f t="shared" si="6"/>
        <v>0</v>
      </c>
      <c r="F399" s="36"/>
      <c r="G399" s="36"/>
      <c r="H399" s="36"/>
      <c r="I399" s="27"/>
      <c r="J399" s="36"/>
      <c r="K399" s="36"/>
      <c r="L399" s="36"/>
      <c r="M399" s="36"/>
      <c r="N399" s="36"/>
      <c r="O399" s="29"/>
      <c r="P399" s="36"/>
      <c r="Q399" s="29"/>
      <c r="R399" s="36"/>
      <c r="S399" s="36"/>
      <c r="T399" s="36"/>
      <c r="U399" s="36"/>
      <c r="V399" s="36"/>
      <c r="W399" s="36"/>
      <c r="X399" s="36"/>
      <c r="Y399" s="29"/>
      <c r="Z399" s="36"/>
      <c r="AA399" s="66"/>
      <c r="AB399" s="36"/>
      <c r="AC399" s="36"/>
      <c r="AD399" s="36"/>
      <c r="AE399" s="36"/>
      <c r="AF399" s="36"/>
      <c r="AG399" s="36"/>
      <c r="AH399" s="29"/>
      <c r="AI399" s="36"/>
      <c r="AJ399" s="29"/>
      <c r="AK399" s="36"/>
      <c r="AL399" s="36"/>
      <c r="AM399" s="36"/>
      <c r="AN399" s="29"/>
      <c r="AO399" s="36"/>
      <c r="AP399" s="29"/>
      <c r="AQ399" s="36"/>
      <c r="AR399" s="29"/>
      <c r="AS399" s="36"/>
      <c r="AT399" s="36"/>
      <c r="AU399" s="36"/>
      <c r="AV399" s="29"/>
      <c r="AW399" s="36"/>
      <c r="AX399" s="36"/>
      <c r="AY399" s="36"/>
      <c r="AZ399" s="29"/>
      <c r="BA399" s="36"/>
      <c r="BB399" s="36"/>
      <c r="BC399" s="36"/>
      <c r="BD399" s="36"/>
      <c r="BE399" s="36"/>
      <c r="BF399" s="36"/>
      <c r="BG399" s="36"/>
      <c r="BH399" s="36"/>
      <c r="BI399" s="36"/>
      <c r="BJ399" s="29"/>
      <c r="BK399" s="36"/>
      <c r="BL399" s="29"/>
      <c r="BM399" s="36"/>
      <c r="BN399" s="36"/>
      <c r="BO399" s="36"/>
      <c r="BP399" s="29"/>
      <c r="BQ399" s="36"/>
      <c r="BR399" s="29"/>
      <c r="BS399" s="36"/>
      <c r="BT399" s="36"/>
      <c r="BU399" s="36"/>
      <c r="BV399" s="36"/>
    </row>
    <row r="400" spans="1:75" s="86" customFormat="1" x14ac:dyDescent="0.25">
      <c r="A400" s="79">
        <v>398</v>
      </c>
      <c r="B400" s="79">
        <v>3</v>
      </c>
      <c r="C400" s="80" t="s">
        <v>840</v>
      </c>
      <c r="D400" s="81">
        <f>июль!D400-август!E400</f>
        <v>28.485008599033822</v>
      </c>
      <c r="E400" s="81">
        <f t="shared" si="6"/>
        <v>2.86</v>
      </c>
      <c r="F400" s="82"/>
      <c r="G400" s="82"/>
      <c r="H400" s="82"/>
      <c r="I400" s="83"/>
      <c r="J400" s="82"/>
      <c r="K400" s="82"/>
      <c r="L400" s="82"/>
      <c r="M400" s="82"/>
      <c r="N400" s="82"/>
      <c r="O400" s="84"/>
      <c r="P400" s="82"/>
      <c r="Q400" s="84"/>
      <c r="R400" s="82"/>
      <c r="S400" s="82"/>
      <c r="T400" s="82"/>
      <c r="U400" s="82"/>
      <c r="V400" s="82"/>
      <c r="W400" s="82"/>
      <c r="X400" s="82"/>
      <c r="Y400" s="84"/>
      <c r="Z400" s="82"/>
      <c r="AA400" s="85"/>
      <c r="AB400" s="82"/>
      <c r="AC400" s="82"/>
      <c r="AD400" s="82"/>
      <c r="AE400" s="82"/>
      <c r="AF400" s="82"/>
      <c r="AG400" s="82"/>
      <c r="AH400" s="84"/>
      <c r="AI400" s="82"/>
      <c r="AJ400" s="84"/>
      <c r="AK400" s="82"/>
      <c r="AL400" s="82"/>
      <c r="AM400" s="82"/>
      <c r="AN400" s="84"/>
      <c r="AO400" s="82"/>
      <c r="AP400" s="84"/>
      <c r="AQ400" s="82"/>
      <c r="AR400" s="84"/>
      <c r="AS400" s="82"/>
      <c r="AT400" s="82"/>
      <c r="AU400" s="82"/>
      <c r="AV400" s="84"/>
      <c r="AW400" s="82"/>
      <c r="AX400" s="82"/>
      <c r="AY400" s="82"/>
      <c r="AZ400" s="84"/>
      <c r="BA400" s="82"/>
      <c r="BB400" s="82"/>
      <c r="BC400" s="82"/>
      <c r="BD400" s="82"/>
      <c r="BE400" s="82"/>
      <c r="BF400" s="82"/>
      <c r="BG400" s="82"/>
      <c r="BH400" s="82"/>
      <c r="BI400" s="82"/>
      <c r="BJ400" s="84"/>
      <c r="BK400" s="82"/>
      <c r="BL400" s="84"/>
      <c r="BM400" s="82"/>
      <c r="BN400" s="82"/>
      <c r="BO400" s="82"/>
      <c r="BP400" s="84"/>
      <c r="BQ400" s="82"/>
      <c r="BR400" s="84"/>
      <c r="BS400" s="82"/>
      <c r="BT400" s="82"/>
      <c r="BU400" s="82"/>
      <c r="BV400" s="82">
        <v>2.86</v>
      </c>
      <c r="BW400" s="86" t="s">
        <v>1180</v>
      </c>
    </row>
    <row r="401" spans="1:75" x14ac:dyDescent="0.25">
      <c r="A401" s="16">
        <v>399</v>
      </c>
      <c r="B401" s="16">
        <v>3</v>
      </c>
      <c r="C401" s="31" t="s">
        <v>841</v>
      </c>
      <c r="D401" s="40">
        <f>июль!D401-август!E401</f>
        <v>306.05656877294683</v>
      </c>
      <c r="E401" s="40">
        <f t="shared" si="6"/>
        <v>0</v>
      </c>
      <c r="F401" s="36"/>
      <c r="G401" s="36"/>
      <c r="H401" s="36"/>
      <c r="I401" s="27"/>
      <c r="J401" s="36"/>
      <c r="K401" s="36"/>
      <c r="L401" s="36"/>
      <c r="M401" s="36"/>
      <c r="N401" s="36"/>
      <c r="O401" s="29"/>
      <c r="P401" s="36"/>
      <c r="Q401" s="29"/>
      <c r="R401" s="36"/>
      <c r="S401" s="36"/>
      <c r="T401" s="36"/>
      <c r="U401" s="36"/>
      <c r="V401" s="36"/>
      <c r="W401" s="36"/>
      <c r="X401" s="36"/>
      <c r="Y401" s="29"/>
      <c r="Z401" s="36"/>
      <c r="AA401" s="66"/>
      <c r="AB401" s="36"/>
      <c r="AC401" s="36"/>
      <c r="AD401" s="36"/>
      <c r="AE401" s="36"/>
      <c r="AF401" s="36"/>
      <c r="AG401" s="36"/>
      <c r="AH401" s="29"/>
      <c r="AI401" s="36"/>
      <c r="AJ401" s="29"/>
      <c r="AK401" s="36"/>
      <c r="AL401" s="36"/>
      <c r="AM401" s="36"/>
      <c r="AN401" s="29"/>
      <c r="AO401" s="36"/>
      <c r="AP401" s="29"/>
      <c r="AQ401" s="36"/>
      <c r="AR401" s="29"/>
      <c r="AS401" s="36"/>
      <c r="AT401" s="36"/>
      <c r="AU401" s="36"/>
      <c r="AV401" s="29"/>
      <c r="AW401" s="36"/>
      <c r="AX401" s="36"/>
      <c r="AY401" s="36"/>
      <c r="AZ401" s="29"/>
      <c r="BA401" s="36"/>
      <c r="BB401" s="36"/>
      <c r="BC401" s="36"/>
      <c r="BD401" s="36"/>
      <c r="BE401" s="36"/>
      <c r="BF401" s="36"/>
      <c r="BG401" s="36"/>
      <c r="BH401" s="36"/>
      <c r="BI401" s="36"/>
      <c r="BJ401" s="29"/>
      <c r="BK401" s="36"/>
      <c r="BL401" s="29"/>
      <c r="BM401" s="36"/>
      <c r="BN401" s="36"/>
      <c r="BO401" s="36"/>
      <c r="BP401" s="29"/>
      <c r="BQ401" s="36"/>
      <c r="BR401" s="29"/>
      <c r="BS401" s="36"/>
      <c r="BT401" s="36"/>
      <c r="BU401" s="36"/>
      <c r="BV401" s="36"/>
    </row>
    <row r="402" spans="1:75" s="86" customFormat="1" x14ac:dyDescent="0.25">
      <c r="A402" s="79">
        <v>400</v>
      </c>
      <c r="B402" s="79">
        <v>3</v>
      </c>
      <c r="C402" s="80" t="s">
        <v>842</v>
      </c>
      <c r="D402" s="81">
        <f>июль!D402-август!E402</f>
        <v>-3.5385169082148948E-2</v>
      </c>
      <c r="E402" s="81">
        <f t="shared" si="6"/>
        <v>9.0470000000000006</v>
      </c>
      <c r="F402" s="82"/>
      <c r="G402" s="82"/>
      <c r="H402" s="82"/>
      <c r="I402" s="83"/>
      <c r="J402" s="82"/>
      <c r="K402" s="82"/>
      <c r="L402" s="82"/>
      <c r="M402" s="82"/>
      <c r="N402" s="82"/>
      <c r="O402" s="84"/>
      <c r="P402" s="82"/>
      <c r="Q402" s="84"/>
      <c r="R402" s="82"/>
      <c r="S402" s="82"/>
      <c r="T402" s="82"/>
      <c r="U402" s="82"/>
      <c r="V402" s="82"/>
      <c r="W402" s="82"/>
      <c r="X402" s="82"/>
      <c r="Y402" s="84"/>
      <c r="Z402" s="82"/>
      <c r="AA402" s="85"/>
      <c r="AB402" s="82"/>
      <c r="AC402" s="82"/>
      <c r="AD402" s="82"/>
      <c r="AE402" s="82"/>
      <c r="AF402" s="82"/>
      <c r="AG402" s="82"/>
      <c r="AH402" s="84">
        <v>3</v>
      </c>
      <c r="AI402" s="82">
        <v>4.0110000000000001</v>
      </c>
      <c r="AJ402" s="84"/>
      <c r="AK402" s="82"/>
      <c r="AL402" s="82"/>
      <c r="AM402" s="82"/>
      <c r="AN402" s="84"/>
      <c r="AO402" s="82"/>
      <c r="AP402" s="84"/>
      <c r="AQ402" s="82"/>
      <c r="AR402" s="84"/>
      <c r="AS402" s="82"/>
      <c r="AT402" s="82"/>
      <c r="AU402" s="82"/>
      <c r="AV402" s="84"/>
      <c r="AW402" s="82"/>
      <c r="AX402" s="82"/>
      <c r="AY402" s="82"/>
      <c r="AZ402" s="84"/>
      <c r="BA402" s="82"/>
      <c r="BB402" s="82"/>
      <c r="BC402" s="82"/>
      <c r="BD402" s="82"/>
      <c r="BE402" s="82"/>
      <c r="BF402" s="82"/>
      <c r="BG402" s="82"/>
      <c r="BH402" s="82"/>
      <c r="BI402" s="82"/>
      <c r="BJ402" s="84"/>
      <c r="BK402" s="82"/>
      <c r="BL402" s="84"/>
      <c r="BM402" s="82"/>
      <c r="BN402" s="82"/>
      <c r="BO402" s="82"/>
      <c r="BP402" s="84"/>
      <c r="BQ402" s="82"/>
      <c r="BR402" s="84"/>
      <c r="BS402" s="82"/>
      <c r="BT402" s="82"/>
      <c r="BU402" s="82"/>
      <c r="BV402" s="82">
        <v>5.0359999999999996</v>
      </c>
      <c r="BW402" s="86" t="s">
        <v>1180</v>
      </c>
    </row>
    <row r="403" spans="1:75" x14ac:dyDescent="0.25">
      <c r="A403" s="16">
        <v>401</v>
      </c>
      <c r="B403" s="16">
        <v>3</v>
      </c>
      <c r="C403" s="31" t="s">
        <v>843</v>
      </c>
      <c r="D403" s="40">
        <f>июль!D403-август!E403</f>
        <v>-98.366776772946849</v>
      </c>
      <c r="E403" s="40">
        <f t="shared" si="6"/>
        <v>0</v>
      </c>
      <c r="F403" s="36"/>
      <c r="G403" s="36"/>
      <c r="H403" s="36"/>
      <c r="I403" s="27"/>
      <c r="J403" s="36"/>
      <c r="K403" s="36"/>
      <c r="L403" s="36"/>
      <c r="M403" s="36"/>
      <c r="N403" s="36"/>
      <c r="O403" s="29"/>
      <c r="P403" s="36"/>
      <c r="Q403" s="29"/>
      <c r="R403" s="36"/>
      <c r="S403" s="36"/>
      <c r="T403" s="36"/>
      <c r="U403" s="36"/>
      <c r="V403" s="36"/>
      <c r="W403" s="36"/>
      <c r="X403" s="36"/>
      <c r="Y403" s="29"/>
      <c r="Z403" s="36"/>
      <c r="AA403" s="66"/>
      <c r="AB403" s="36"/>
      <c r="AC403" s="36"/>
      <c r="AD403" s="36"/>
      <c r="AE403" s="36"/>
      <c r="AF403" s="36"/>
      <c r="AG403" s="36"/>
      <c r="AH403" s="29"/>
      <c r="AI403" s="36"/>
      <c r="AJ403" s="29"/>
      <c r="AK403" s="36"/>
      <c r="AL403" s="36"/>
      <c r="AM403" s="36"/>
      <c r="AN403" s="29"/>
      <c r="AO403" s="36"/>
      <c r="AP403" s="29"/>
      <c r="AQ403" s="36"/>
      <c r="AR403" s="29"/>
      <c r="AS403" s="36"/>
      <c r="AT403" s="36"/>
      <c r="AU403" s="36"/>
      <c r="AV403" s="29"/>
      <c r="AW403" s="36"/>
      <c r="AX403" s="36"/>
      <c r="AY403" s="36"/>
      <c r="AZ403" s="29"/>
      <c r="BA403" s="36"/>
      <c r="BB403" s="36"/>
      <c r="BC403" s="36"/>
      <c r="BD403" s="36"/>
      <c r="BE403" s="36"/>
      <c r="BF403" s="36"/>
      <c r="BG403" s="36"/>
      <c r="BH403" s="36"/>
      <c r="BI403" s="36"/>
      <c r="BJ403" s="29"/>
      <c r="BK403" s="36"/>
      <c r="BL403" s="29"/>
      <c r="BM403" s="36"/>
      <c r="BN403" s="36"/>
      <c r="BO403" s="36"/>
      <c r="BP403" s="29"/>
      <c r="BQ403" s="36"/>
      <c r="BR403" s="29"/>
      <c r="BS403" s="36"/>
      <c r="BT403" s="36"/>
      <c r="BU403" s="36"/>
      <c r="BV403" s="36"/>
    </row>
    <row r="404" spans="1:75" s="86" customFormat="1" x14ac:dyDescent="0.25">
      <c r="A404" s="79">
        <v>402</v>
      </c>
      <c r="B404" s="79">
        <v>3</v>
      </c>
      <c r="C404" s="80" t="s">
        <v>844</v>
      </c>
      <c r="D404" s="81">
        <f>июль!D404-август!E404</f>
        <v>-114.41103215458945</v>
      </c>
      <c r="E404" s="81">
        <f t="shared" si="6"/>
        <v>3.1440000000000001</v>
      </c>
      <c r="F404" s="82"/>
      <c r="G404" s="82"/>
      <c r="H404" s="82"/>
      <c r="I404" s="83"/>
      <c r="J404" s="82"/>
      <c r="K404" s="82"/>
      <c r="L404" s="82"/>
      <c r="M404" s="82"/>
      <c r="N404" s="82"/>
      <c r="O404" s="84"/>
      <c r="P404" s="82"/>
      <c r="Q404" s="84"/>
      <c r="R404" s="82"/>
      <c r="S404" s="82"/>
      <c r="T404" s="82"/>
      <c r="U404" s="82"/>
      <c r="V404" s="82"/>
      <c r="W404" s="82"/>
      <c r="X404" s="82"/>
      <c r="Y404" s="84"/>
      <c r="Z404" s="82"/>
      <c r="AA404" s="85"/>
      <c r="AB404" s="82"/>
      <c r="AC404" s="82"/>
      <c r="AD404" s="82"/>
      <c r="AE404" s="82"/>
      <c r="AF404" s="82"/>
      <c r="AG404" s="82"/>
      <c r="AH404" s="84">
        <v>4</v>
      </c>
      <c r="AI404" s="82">
        <v>3.1440000000000001</v>
      </c>
      <c r="AJ404" s="84"/>
      <c r="AK404" s="82"/>
      <c r="AL404" s="82"/>
      <c r="AM404" s="82"/>
      <c r="AN404" s="84"/>
      <c r="AO404" s="82"/>
      <c r="AP404" s="84"/>
      <c r="AQ404" s="82"/>
      <c r="AR404" s="84"/>
      <c r="AS404" s="82"/>
      <c r="AT404" s="82"/>
      <c r="AU404" s="82"/>
      <c r="AV404" s="84"/>
      <c r="AW404" s="82"/>
      <c r="AX404" s="82"/>
      <c r="AY404" s="82"/>
      <c r="AZ404" s="84"/>
      <c r="BA404" s="82"/>
      <c r="BB404" s="82"/>
      <c r="BC404" s="82"/>
      <c r="BD404" s="82"/>
      <c r="BE404" s="82"/>
      <c r="BF404" s="82"/>
      <c r="BG404" s="82"/>
      <c r="BH404" s="82"/>
      <c r="BI404" s="82"/>
      <c r="BJ404" s="84"/>
      <c r="BK404" s="82"/>
      <c r="BL404" s="84"/>
      <c r="BM404" s="82"/>
      <c r="BN404" s="82"/>
      <c r="BO404" s="82"/>
      <c r="BP404" s="84"/>
      <c r="BQ404" s="82"/>
      <c r="BR404" s="84"/>
      <c r="BS404" s="82"/>
      <c r="BT404" s="82"/>
      <c r="BU404" s="82"/>
      <c r="BV404" s="82"/>
    </row>
    <row r="405" spans="1:75" x14ac:dyDescent="0.25">
      <c r="A405" s="16">
        <v>403</v>
      </c>
      <c r="B405" s="16">
        <v>3</v>
      </c>
      <c r="C405" s="31" t="s">
        <v>845</v>
      </c>
      <c r="D405" s="40">
        <f>июль!D405-август!E405</f>
        <v>-174.44886238647339</v>
      </c>
      <c r="E405" s="40">
        <f t="shared" si="6"/>
        <v>0</v>
      </c>
      <c r="F405" s="36"/>
      <c r="G405" s="36"/>
      <c r="H405" s="36"/>
      <c r="I405" s="27"/>
      <c r="J405" s="36"/>
      <c r="K405" s="36"/>
      <c r="L405" s="36"/>
      <c r="M405" s="36"/>
      <c r="N405" s="36"/>
      <c r="O405" s="29"/>
      <c r="P405" s="36"/>
      <c r="Q405" s="29"/>
      <c r="R405" s="36"/>
      <c r="S405" s="36"/>
      <c r="T405" s="36"/>
      <c r="U405" s="36"/>
      <c r="V405" s="36"/>
      <c r="W405" s="36"/>
      <c r="X405" s="36"/>
      <c r="Y405" s="29"/>
      <c r="Z405" s="36"/>
      <c r="AA405" s="66"/>
      <c r="AB405" s="36"/>
      <c r="AC405" s="36"/>
      <c r="AD405" s="36"/>
      <c r="AE405" s="36"/>
      <c r="AF405" s="36"/>
      <c r="AG405" s="36"/>
      <c r="AH405" s="29"/>
      <c r="AI405" s="36"/>
      <c r="AJ405" s="29"/>
      <c r="AK405" s="36"/>
      <c r="AL405" s="36"/>
      <c r="AM405" s="36"/>
      <c r="AN405" s="29"/>
      <c r="AO405" s="36"/>
      <c r="AP405" s="29"/>
      <c r="AQ405" s="36"/>
      <c r="AR405" s="29"/>
      <c r="AS405" s="36"/>
      <c r="AT405" s="36"/>
      <c r="AU405" s="36"/>
      <c r="AV405" s="29"/>
      <c r="AW405" s="36"/>
      <c r="AX405" s="36"/>
      <c r="AY405" s="36"/>
      <c r="AZ405" s="29"/>
      <c r="BA405" s="36"/>
      <c r="BB405" s="36"/>
      <c r="BC405" s="36"/>
      <c r="BD405" s="36"/>
      <c r="BE405" s="36"/>
      <c r="BF405" s="36"/>
      <c r="BG405" s="36"/>
      <c r="BH405" s="36"/>
      <c r="BI405" s="36"/>
      <c r="BJ405" s="29"/>
      <c r="BK405" s="36"/>
      <c r="BL405" s="29"/>
      <c r="BM405" s="36"/>
      <c r="BN405" s="36"/>
      <c r="BO405" s="36"/>
      <c r="BP405" s="29"/>
      <c r="BQ405" s="36"/>
      <c r="BR405" s="29"/>
      <c r="BS405" s="36"/>
      <c r="BT405" s="36"/>
      <c r="BU405" s="36"/>
      <c r="BV405" s="36"/>
    </row>
    <row r="406" spans="1:75" x14ac:dyDescent="0.25">
      <c r="A406" s="16">
        <v>404</v>
      </c>
      <c r="B406" s="16">
        <v>3</v>
      </c>
      <c r="C406" s="31" t="s">
        <v>846</v>
      </c>
      <c r="D406" s="40">
        <f>июль!D406-август!E406</f>
        <v>436.75067135265704</v>
      </c>
      <c r="E406" s="40">
        <f t="shared" si="6"/>
        <v>0</v>
      </c>
      <c r="F406" s="36"/>
      <c r="G406" s="36"/>
      <c r="H406" s="36"/>
      <c r="I406" s="27"/>
      <c r="J406" s="36"/>
      <c r="K406" s="36"/>
      <c r="L406" s="36"/>
      <c r="M406" s="36"/>
      <c r="N406" s="36"/>
      <c r="O406" s="29"/>
      <c r="P406" s="36"/>
      <c r="Q406" s="29"/>
      <c r="R406" s="36"/>
      <c r="S406" s="36"/>
      <c r="T406" s="36"/>
      <c r="U406" s="36"/>
      <c r="V406" s="36"/>
      <c r="W406" s="36"/>
      <c r="X406" s="36"/>
      <c r="Y406" s="29"/>
      <c r="Z406" s="36"/>
      <c r="AA406" s="66"/>
      <c r="AB406" s="36"/>
      <c r="AC406" s="36"/>
      <c r="AD406" s="36"/>
      <c r="AE406" s="36"/>
      <c r="AF406" s="36"/>
      <c r="AG406" s="36"/>
      <c r="AH406" s="29"/>
      <c r="AI406" s="36"/>
      <c r="AJ406" s="29"/>
      <c r="AK406" s="36"/>
      <c r="AL406" s="36"/>
      <c r="AM406" s="36"/>
      <c r="AN406" s="29"/>
      <c r="AO406" s="36"/>
      <c r="AP406" s="29"/>
      <c r="AQ406" s="36"/>
      <c r="AR406" s="29"/>
      <c r="AS406" s="36"/>
      <c r="AT406" s="36"/>
      <c r="AU406" s="36"/>
      <c r="AV406" s="29"/>
      <c r="AW406" s="36"/>
      <c r="AX406" s="36"/>
      <c r="AY406" s="36"/>
      <c r="AZ406" s="29"/>
      <c r="BA406" s="36"/>
      <c r="BB406" s="36"/>
      <c r="BC406" s="36"/>
      <c r="BD406" s="36"/>
      <c r="BE406" s="36"/>
      <c r="BF406" s="36"/>
      <c r="BG406" s="36"/>
      <c r="BH406" s="36"/>
      <c r="BI406" s="36"/>
      <c r="BJ406" s="29"/>
      <c r="BK406" s="36"/>
      <c r="BL406" s="29"/>
      <c r="BM406" s="36"/>
      <c r="BN406" s="36"/>
      <c r="BO406" s="36"/>
      <c r="BP406" s="29"/>
      <c r="BQ406" s="36"/>
      <c r="BR406" s="29"/>
      <c r="BS406" s="36"/>
      <c r="BT406" s="36"/>
      <c r="BU406" s="36"/>
      <c r="BV406" s="36"/>
    </row>
    <row r="407" spans="1:75" x14ac:dyDescent="0.25">
      <c r="A407" s="16">
        <v>405</v>
      </c>
      <c r="B407" s="16">
        <v>3</v>
      </c>
      <c r="C407" s="31" t="s">
        <v>847</v>
      </c>
      <c r="D407" s="40">
        <f>июль!D407-август!E407</f>
        <v>-59.330382657004833</v>
      </c>
      <c r="E407" s="40">
        <f t="shared" si="6"/>
        <v>0</v>
      </c>
      <c r="F407" s="36"/>
      <c r="G407" s="36"/>
      <c r="H407" s="36"/>
      <c r="I407" s="27"/>
      <c r="J407" s="36"/>
      <c r="K407" s="36"/>
      <c r="L407" s="36"/>
      <c r="M407" s="36"/>
      <c r="N407" s="36"/>
      <c r="O407" s="29"/>
      <c r="P407" s="36"/>
      <c r="Q407" s="29"/>
      <c r="R407" s="36"/>
      <c r="S407" s="36"/>
      <c r="T407" s="36"/>
      <c r="U407" s="36"/>
      <c r="V407" s="36"/>
      <c r="W407" s="36"/>
      <c r="X407" s="36"/>
      <c r="Y407" s="29"/>
      <c r="Z407" s="36"/>
      <c r="AA407" s="66"/>
      <c r="AB407" s="36"/>
      <c r="AC407" s="36"/>
      <c r="AD407" s="36"/>
      <c r="AE407" s="36"/>
      <c r="AF407" s="36"/>
      <c r="AG407" s="36"/>
      <c r="AH407" s="29"/>
      <c r="AI407" s="36"/>
      <c r="AJ407" s="29"/>
      <c r="AK407" s="36"/>
      <c r="AL407" s="36"/>
      <c r="AM407" s="36"/>
      <c r="AN407" s="29"/>
      <c r="AO407" s="36"/>
      <c r="AP407" s="29"/>
      <c r="AQ407" s="36"/>
      <c r="AR407" s="29"/>
      <c r="AS407" s="36"/>
      <c r="AT407" s="36"/>
      <c r="AU407" s="36"/>
      <c r="AV407" s="29"/>
      <c r="AW407" s="36"/>
      <c r="AX407" s="36"/>
      <c r="AY407" s="36"/>
      <c r="AZ407" s="29"/>
      <c r="BA407" s="36"/>
      <c r="BB407" s="36"/>
      <c r="BC407" s="36"/>
      <c r="BD407" s="36"/>
      <c r="BE407" s="36"/>
      <c r="BF407" s="36"/>
      <c r="BG407" s="36"/>
      <c r="BH407" s="36"/>
      <c r="BI407" s="36"/>
      <c r="BJ407" s="29"/>
      <c r="BK407" s="36"/>
      <c r="BL407" s="29"/>
      <c r="BM407" s="36"/>
      <c r="BN407" s="36"/>
      <c r="BO407" s="36"/>
      <c r="BP407" s="29"/>
      <c r="BQ407" s="36"/>
      <c r="BR407" s="29"/>
      <c r="BS407" s="36"/>
      <c r="BT407" s="36"/>
      <c r="BU407" s="36"/>
      <c r="BV407" s="36"/>
    </row>
    <row r="408" spans="1:75" x14ac:dyDescent="0.25">
      <c r="A408" s="16">
        <v>406</v>
      </c>
      <c r="B408" s="16">
        <v>3</v>
      </c>
      <c r="C408" s="31" t="s">
        <v>848</v>
      </c>
      <c r="D408" s="40">
        <f>июль!D408-август!E408</f>
        <v>682.80324442512085</v>
      </c>
      <c r="E408" s="40">
        <f t="shared" si="6"/>
        <v>0</v>
      </c>
      <c r="F408" s="36"/>
      <c r="G408" s="36"/>
      <c r="H408" s="36"/>
      <c r="I408" s="27"/>
      <c r="J408" s="36"/>
      <c r="K408" s="36"/>
      <c r="L408" s="36"/>
      <c r="M408" s="36"/>
      <c r="N408" s="36"/>
      <c r="O408" s="29"/>
      <c r="P408" s="36"/>
      <c r="Q408" s="29"/>
      <c r="R408" s="36"/>
      <c r="S408" s="36"/>
      <c r="T408" s="36"/>
      <c r="U408" s="36"/>
      <c r="V408" s="36"/>
      <c r="W408" s="36"/>
      <c r="X408" s="36"/>
      <c r="Y408" s="29"/>
      <c r="Z408" s="36"/>
      <c r="AA408" s="66"/>
      <c r="AB408" s="36"/>
      <c r="AC408" s="36"/>
      <c r="AD408" s="36"/>
      <c r="AE408" s="36"/>
      <c r="AF408" s="36"/>
      <c r="AG408" s="36"/>
      <c r="AH408" s="29"/>
      <c r="AI408" s="36"/>
      <c r="AJ408" s="29"/>
      <c r="AK408" s="36"/>
      <c r="AL408" s="36"/>
      <c r="AM408" s="36"/>
      <c r="AN408" s="29"/>
      <c r="AO408" s="36"/>
      <c r="AP408" s="29"/>
      <c r="AQ408" s="36"/>
      <c r="AR408" s="29"/>
      <c r="AS408" s="36"/>
      <c r="AT408" s="36"/>
      <c r="AU408" s="36"/>
      <c r="AV408" s="29"/>
      <c r="AW408" s="36"/>
      <c r="AX408" s="36"/>
      <c r="AY408" s="36"/>
      <c r="AZ408" s="29"/>
      <c r="BA408" s="36"/>
      <c r="BB408" s="36"/>
      <c r="BC408" s="36"/>
      <c r="BD408" s="36"/>
      <c r="BE408" s="36"/>
      <c r="BF408" s="36"/>
      <c r="BG408" s="36"/>
      <c r="BH408" s="36"/>
      <c r="BI408" s="36"/>
      <c r="BJ408" s="29"/>
      <c r="BK408" s="36"/>
      <c r="BL408" s="29"/>
      <c r="BM408" s="36"/>
      <c r="BN408" s="36"/>
      <c r="BO408" s="36"/>
      <c r="BP408" s="29"/>
      <c r="BQ408" s="36"/>
      <c r="BR408" s="29"/>
      <c r="BS408" s="36"/>
      <c r="BT408" s="36"/>
      <c r="BU408" s="36"/>
      <c r="BV408" s="36"/>
    </row>
    <row r="409" spans="1:75" x14ac:dyDescent="0.25">
      <c r="A409" s="16">
        <v>407</v>
      </c>
      <c r="B409" s="16">
        <v>3</v>
      </c>
      <c r="C409" s="31" t="s">
        <v>849</v>
      </c>
      <c r="D409" s="40">
        <f>июль!D409-август!E409</f>
        <v>234.70568838647344</v>
      </c>
      <c r="E409" s="40">
        <f t="shared" si="6"/>
        <v>0</v>
      </c>
      <c r="F409" s="36"/>
      <c r="G409" s="36"/>
      <c r="H409" s="36"/>
      <c r="I409" s="27"/>
      <c r="J409" s="36"/>
      <c r="K409" s="36"/>
      <c r="L409" s="36"/>
      <c r="M409" s="36"/>
      <c r="N409" s="36"/>
      <c r="O409" s="29"/>
      <c r="P409" s="36"/>
      <c r="Q409" s="29"/>
      <c r="R409" s="36"/>
      <c r="S409" s="36"/>
      <c r="T409" s="36"/>
      <c r="U409" s="36"/>
      <c r="V409" s="36"/>
      <c r="W409" s="36"/>
      <c r="X409" s="36"/>
      <c r="Y409" s="29"/>
      <c r="Z409" s="36"/>
      <c r="AA409" s="66"/>
      <c r="AB409" s="36"/>
      <c r="AC409" s="36"/>
      <c r="AD409" s="36"/>
      <c r="AE409" s="36"/>
      <c r="AF409" s="36"/>
      <c r="AG409" s="36"/>
      <c r="AH409" s="29"/>
      <c r="AI409" s="36"/>
      <c r="AJ409" s="29"/>
      <c r="AK409" s="36"/>
      <c r="AL409" s="36"/>
      <c r="AM409" s="36"/>
      <c r="AN409" s="29"/>
      <c r="AO409" s="36"/>
      <c r="AP409" s="29"/>
      <c r="AQ409" s="36"/>
      <c r="AR409" s="29"/>
      <c r="AS409" s="36"/>
      <c r="AT409" s="36"/>
      <c r="AU409" s="36"/>
      <c r="AV409" s="29"/>
      <c r="AW409" s="36"/>
      <c r="AX409" s="36"/>
      <c r="AY409" s="36"/>
      <c r="AZ409" s="29"/>
      <c r="BA409" s="36"/>
      <c r="BB409" s="36"/>
      <c r="BC409" s="36"/>
      <c r="BD409" s="36"/>
      <c r="BE409" s="36"/>
      <c r="BF409" s="36"/>
      <c r="BG409" s="36"/>
      <c r="BH409" s="36"/>
      <c r="BI409" s="36"/>
      <c r="BJ409" s="29"/>
      <c r="BK409" s="36"/>
      <c r="BL409" s="29"/>
      <c r="BM409" s="36"/>
      <c r="BN409" s="36"/>
      <c r="BO409" s="36"/>
      <c r="BP409" s="29"/>
      <c r="BQ409" s="36"/>
      <c r="BR409" s="29"/>
      <c r="BS409" s="36"/>
      <c r="BT409" s="36"/>
      <c r="BU409" s="36"/>
      <c r="BV409" s="36"/>
    </row>
    <row r="410" spans="1:75" s="86" customFormat="1" x14ac:dyDescent="0.25">
      <c r="A410" s="79">
        <v>408</v>
      </c>
      <c r="B410" s="79">
        <v>3</v>
      </c>
      <c r="C410" s="80" t="s">
        <v>850</v>
      </c>
      <c r="D410" s="81">
        <f>июль!D410-август!E410</f>
        <v>-6.0725079613526898</v>
      </c>
      <c r="E410" s="81">
        <f t="shared" si="6"/>
        <v>2.82</v>
      </c>
      <c r="F410" s="82"/>
      <c r="G410" s="82"/>
      <c r="H410" s="82"/>
      <c r="I410" s="83"/>
      <c r="J410" s="82"/>
      <c r="K410" s="82"/>
      <c r="L410" s="82"/>
      <c r="M410" s="82"/>
      <c r="N410" s="82"/>
      <c r="O410" s="84"/>
      <c r="P410" s="82"/>
      <c r="Q410" s="84"/>
      <c r="R410" s="82"/>
      <c r="S410" s="82"/>
      <c r="T410" s="82"/>
      <c r="U410" s="82"/>
      <c r="V410" s="82"/>
      <c r="W410" s="82"/>
      <c r="X410" s="82"/>
      <c r="Y410" s="84"/>
      <c r="Z410" s="82"/>
      <c r="AA410" s="85"/>
      <c r="AB410" s="82"/>
      <c r="AC410" s="82"/>
      <c r="AD410" s="82"/>
      <c r="AE410" s="82"/>
      <c r="AF410" s="82"/>
      <c r="AG410" s="82"/>
      <c r="AH410" s="84"/>
      <c r="AI410" s="82"/>
      <c r="AJ410" s="84"/>
      <c r="AK410" s="82"/>
      <c r="AL410" s="82"/>
      <c r="AM410" s="82"/>
      <c r="AN410" s="84"/>
      <c r="AO410" s="82"/>
      <c r="AP410" s="84"/>
      <c r="AQ410" s="82"/>
      <c r="AR410" s="84"/>
      <c r="AS410" s="82"/>
      <c r="AT410" s="82"/>
      <c r="AU410" s="82"/>
      <c r="AV410" s="84"/>
      <c r="AW410" s="82"/>
      <c r="AX410" s="82"/>
      <c r="AY410" s="82"/>
      <c r="AZ410" s="84"/>
      <c r="BA410" s="82"/>
      <c r="BB410" s="82"/>
      <c r="BC410" s="82"/>
      <c r="BD410" s="82"/>
      <c r="BE410" s="82"/>
      <c r="BF410" s="82"/>
      <c r="BG410" s="82"/>
      <c r="BH410" s="82"/>
      <c r="BI410" s="82"/>
      <c r="BJ410" s="84"/>
      <c r="BK410" s="82"/>
      <c r="BL410" s="84"/>
      <c r="BM410" s="82"/>
      <c r="BN410" s="82"/>
      <c r="BO410" s="82"/>
      <c r="BP410" s="84"/>
      <c r="BQ410" s="82"/>
      <c r="BR410" s="84"/>
      <c r="BS410" s="82"/>
      <c r="BT410" s="82"/>
      <c r="BU410" s="82"/>
      <c r="BV410" s="82">
        <v>2.82</v>
      </c>
      <c r="BW410" s="86" t="s">
        <v>1180</v>
      </c>
    </row>
    <row r="411" spans="1:75" s="86" customFormat="1" x14ac:dyDescent="0.25">
      <c r="A411" s="79">
        <v>409</v>
      </c>
      <c r="B411" s="79">
        <v>3</v>
      </c>
      <c r="C411" s="80" t="s">
        <v>851</v>
      </c>
      <c r="D411" s="81">
        <f>июль!D411-август!E411</f>
        <v>46.458610260869577</v>
      </c>
      <c r="E411" s="81">
        <f t="shared" si="6"/>
        <v>1.5269999999999999</v>
      </c>
      <c r="F411" s="82"/>
      <c r="G411" s="82"/>
      <c r="H411" s="82"/>
      <c r="I411" s="83"/>
      <c r="J411" s="82"/>
      <c r="K411" s="82"/>
      <c r="L411" s="82"/>
      <c r="M411" s="82"/>
      <c r="N411" s="82"/>
      <c r="O411" s="84"/>
      <c r="P411" s="82"/>
      <c r="Q411" s="84"/>
      <c r="R411" s="82"/>
      <c r="S411" s="82"/>
      <c r="T411" s="82"/>
      <c r="U411" s="82"/>
      <c r="V411" s="82"/>
      <c r="W411" s="82"/>
      <c r="X411" s="82"/>
      <c r="Y411" s="84"/>
      <c r="Z411" s="82"/>
      <c r="AA411" s="85"/>
      <c r="AB411" s="82"/>
      <c r="AC411" s="82"/>
      <c r="AD411" s="82"/>
      <c r="AE411" s="82"/>
      <c r="AF411" s="82"/>
      <c r="AG411" s="82"/>
      <c r="AH411" s="84"/>
      <c r="AI411" s="82"/>
      <c r="AJ411" s="84"/>
      <c r="AK411" s="82"/>
      <c r="AL411" s="82"/>
      <c r="AM411" s="82"/>
      <c r="AN411" s="84"/>
      <c r="AO411" s="82"/>
      <c r="AP411" s="84"/>
      <c r="AQ411" s="82"/>
      <c r="AR411" s="84"/>
      <c r="AS411" s="82"/>
      <c r="AT411" s="82"/>
      <c r="AU411" s="82"/>
      <c r="AV411" s="84"/>
      <c r="AW411" s="82"/>
      <c r="AX411" s="82"/>
      <c r="AY411" s="82"/>
      <c r="AZ411" s="84"/>
      <c r="BA411" s="82"/>
      <c r="BB411" s="82"/>
      <c r="BC411" s="82"/>
      <c r="BD411" s="82"/>
      <c r="BE411" s="82"/>
      <c r="BF411" s="82"/>
      <c r="BG411" s="82"/>
      <c r="BH411" s="82"/>
      <c r="BI411" s="82"/>
      <c r="BJ411" s="84"/>
      <c r="BK411" s="82"/>
      <c r="BL411" s="84"/>
      <c r="BM411" s="82"/>
      <c r="BN411" s="82"/>
      <c r="BO411" s="82"/>
      <c r="BP411" s="84"/>
      <c r="BQ411" s="82"/>
      <c r="BR411" s="84"/>
      <c r="BS411" s="82"/>
      <c r="BT411" s="82"/>
      <c r="BU411" s="82"/>
      <c r="BV411" s="82">
        <v>1.5269999999999999</v>
      </c>
      <c r="BW411" s="86" t="s">
        <v>1197</v>
      </c>
    </row>
    <row r="412" spans="1:75" s="86" customFormat="1" x14ac:dyDescent="0.25">
      <c r="A412" s="79">
        <v>410</v>
      </c>
      <c r="B412" s="79">
        <v>3</v>
      </c>
      <c r="C412" s="80" t="s">
        <v>937</v>
      </c>
      <c r="D412" s="81">
        <f>июль!D412-август!E412</f>
        <v>-331.17976173913036</v>
      </c>
      <c r="E412" s="81">
        <f t="shared" si="6"/>
        <v>3.8319999999999999</v>
      </c>
      <c r="F412" s="82"/>
      <c r="G412" s="82"/>
      <c r="H412" s="82"/>
      <c r="I412" s="83"/>
      <c r="J412" s="82"/>
      <c r="K412" s="82"/>
      <c r="L412" s="82"/>
      <c r="M412" s="82"/>
      <c r="N412" s="82"/>
      <c r="O412" s="84"/>
      <c r="P412" s="82"/>
      <c r="Q412" s="84"/>
      <c r="R412" s="82"/>
      <c r="S412" s="82"/>
      <c r="T412" s="82"/>
      <c r="U412" s="82"/>
      <c r="V412" s="82"/>
      <c r="W412" s="82"/>
      <c r="X412" s="82"/>
      <c r="Y412" s="84"/>
      <c r="Z412" s="82"/>
      <c r="AA412" s="85"/>
      <c r="AB412" s="82"/>
      <c r="AC412" s="82"/>
      <c r="AD412" s="82"/>
      <c r="AE412" s="82"/>
      <c r="AF412" s="82"/>
      <c r="AG412" s="82"/>
      <c r="AH412" s="84">
        <v>2</v>
      </c>
      <c r="AI412" s="82">
        <v>2.34</v>
      </c>
      <c r="AJ412" s="84"/>
      <c r="AK412" s="82"/>
      <c r="AL412" s="82"/>
      <c r="AM412" s="82"/>
      <c r="AN412" s="84"/>
      <c r="AO412" s="82"/>
      <c r="AP412" s="84"/>
      <c r="AQ412" s="82"/>
      <c r="AR412" s="84"/>
      <c r="AS412" s="82"/>
      <c r="AT412" s="82"/>
      <c r="AU412" s="82"/>
      <c r="AV412" s="84"/>
      <c r="AW412" s="82"/>
      <c r="AX412" s="82"/>
      <c r="AY412" s="82"/>
      <c r="AZ412" s="84"/>
      <c r="BA412" s="82"/>
      <c r="BB412" s="82"/>
      <c r="BC412" s="82"/>
      <c r="BD412" s="82"/>
      <c r="BE412" s="82"/>
      <c r="BF412" s="82"/>
      <c r="BG412" s="82"/>
      <c r="BH412" s="82"/>
      <c r="BI412" s="82"/>
      <c r="BJ412" s="84"/>
      <c r="BK412" s="82"/>
      <c r="BL412" s="84"/>
      <c r="BM412" s="82"/>
      <c r="BN412" s="82"/>
      <c r="BO412" s="82"/>
      <c r="BP412" s="84"/>
      <c r="BQ412" s="82"/>
      <c r="BR412" s="84"/>
      <c r="BS412" s="82"/>
      <c r="BT412" s="82"/>
      <c r="BU412" s="82"/>
      <c r="BV412" s="82">
        <v>1.492</v>
      </c>
      <c r="BW412" s="86" t="s">
        <v>1193</v>
      </c>
    </row>
    <row r="413" spans="1:75" x14ac:dyDescent="0.25">
      <c r="A413" s="16">
        <v>411</v>
      </c>
      <c r="B413" s="16">
        <v>3</v>
      </c>
      <c r="C413" s="31" t="s">
        <v>852</v>
      </c>
      <c r="D413" s="40">
        <f>июль!D413-август!E413</f>
        <v>152.89621270531401</v>
      </c>
      <c r="E413" s="40">
        <f t="shared" si="6"/>
        <v>0</v>
      </c>
      <c r="F413" s="36"/>
      <c r="G413" s="36"/>
      <c r="H413" s="36"/>
      <c r="I413" s="27"/>
      <c r="J413" s="36"/>
      <c r="K413" s="36"/>
      <c r="L413" s="36"/>
      <c r="M413" s="36"/>
      <c r="N413" s="36"/>
      <c r="O413" s="29"/>
      <c r="P413" s="36"/>
      <c r="Q413" s="29"/>
      <c r="R413" s="36"/>
      <c r="S413" s="36"/>
      <c r="T413" s="36"/>
      <c r="U413" s="36"/>
      <c r="V413" s="36"/>
      <c r="W413" s="36"/>
      <c r="X413" s="36"/>
      <c r="Y413" s="29"/>
      <c r="Z413" s="36"/>
      <c r="AA413" s="66"/>
      <c r="AB413" s="36"/>
      <c r="AC413" s="36"/>
      <c r="AD413" s="36"/>
      <c r="AE413" s="36"/>
      <c r="AF413" s="36"/>
      <c r="AG413" s="36"/>
      <c r="AH413" s="29"/>
      <c r="AI413" s="36"/>
      <c r="AJ413" s="29"/>
      <c r="AK413" s="36"/>
      <c r="AL413" s="36"/>
      <c r="AM413" s="36"/>
      <c r="AN413" s="29"/>
      <c r="AO413" s="36"/>
      <c r="AP413" s="29"/>
      <c r="AQ413" s="36"/>
      <c r="AR413" s="29"/>
      <c r="AS413" s="36"/>
      <c r="AT413" s="36"/>
      <c r="AU413" s="36"/>
      <c r="AV413" s="29"/>
      <c r="AW413" s="36"/>
      <c r="AX413" s="36"/>
      <c r="AY413" s="36"/>
      <c r="AZ413" s="29"/>
      <c r="BA413" s="36"/>
      <c r="BB413" s="36"/>
      <c r="BC413" s="36"/>
      <c r="BD413" s="36"/>
      <c r="BE413" s="36"/>
      <c r="BF413" s="36"/>
      <c r="BG413" s="36"/>
      <c r="BH413" s="36"/>
      <c r="BI413" s="36"/>
      <c r="BJ413" s="29"/>
      <c r="BK413" s="36"/>
      <c r="BL413" s="29"/>
      <c r="BM413" s="36"/>
      <c r="BN413" s="36"/>
      <c r="BO413" s="36"/>
      <c r="BP413" s="29"/>
      <c r="BQ413" s="36"/>
      <c r="BR413" s="29"/>
      <c r="BS413" s="36"/>
      <c r="BT413" s="36"/>
      <c r="BU413" s="36"/>
      <c r="BV413" s="36"/>
    </row>
    <row r="414" spans="1:75" s="86" customFormat="1" x14ac:dyDescent="0.25">
      <c r="A414" s="79">
        <v>412</v>
      </c>
      <c r="B414" s="79">
        <v>3</v>
      </c>
      <c r="C414" s="80" t="s">
        <v>853</v>
      </c>
      <c r="D414" s="81">
        <f>июль!D414-август!E414</f>
        <v>-78.367531024154601</v>
      </c>
      <c r="E414" s="81">
        <f t="shared" si="6"/>
        <v>4.1310000000000002</v>
      </c>
      <c r="F414" s="82"/>
      <c r="G414" s="82"/>
      <c r="H414" s="82"/>
      <c r="I414" s="83"/>
      <c r="J414" s="82"/>
      <c r="K414" s="82"/>
      <c r="L414" s="82"/>
      <c r="M414" s="82"/>
      <c r="N414" s="82"/>
      <c r="O414" s="84"/>
      <c r="P414" s="82"/>
      <c r="Q414" s="84"/>
      <c r="R414" s="82"/>
      <c r="S414" s="82"/>
      <c r="T414" s="82"/>
      <c r="U414" s="82"/>
      <c r="V414" s="82"/>
      <c r="W414" s="82"/>
      <c r="X414" s="82"/>
      <c r="Y414" s="84"/>
      <c r="Z414" s="82"/>
      <c r="AA414" s="85"/>
      <c r="AB414" s="82"/>
      <c r="AC414" s="82"/>
      <c r="AD414" s="82"/>
      <c r="AE414" s="82"/>
      <c r="AF414" s="82"/>
      <c r="AG414" s="82"/>
      <c r="AH414" s="84"/>
      <c r="AI414" s="82"/>
      <c r="AJ414" s="84"/>
      <c r="AK414" s="82"/>
      <c r="AL414" s="82"/>
      <c r="AM414" s="82"/>
      <c r="AN414" s="84"/>
      <c r="AO414" s="82"/>
      <c r="AP414" s="84"/>
      <c r="AQ414" s="82"/>
      <c r="AR414" s="84"/>
      <c r="AS414" s="82"/>
      <c r="AT414" s="82"/>
      <c r="AU414" s="82"/>
      <c r="AV414" s="84"/>
      <c r="AW414" s="82"/>
      <c r="AX414" s="82"/>
      <c r="AY414" s="82"/>
      <c r="AZ414" s="84"/>
      <c r="BA414" s="82"/>
      <c r="BB414" s="82"/>
      <c r="BC414" s="82"/>
      <c r="BD414" s="82"/>
      <c r="BE414" s="82"/>
      <c r="BF414" s="82"/>
      <c r="BG414" s="82"/>
      <c r="BH414" s="82"/>
      <c r="BI414" s="82"/>
      <c r="BJ414" s="84"/>
      <c r="BK414" s="82"/>
      <c r="BL414" s="84"/>
      <c r="BM414" s="82"/>
      <c r="BN414" s="82"/>
      <c r="BO414" s="82"/>
      <c r="BP414" s="84"/>
      <c r="BQ414" s="82"/>
      <c r="BR414" s="84"/>
      <c r="BS414" s="82"/>
      <c r="BT414" s="82"/>
      <c r="BU414" s="82"/>
      <c r="BV414" s="82">
        <v>4.1310000000000002</v>
      </c>
      <c r="BW414" s="86" t="s">
        <v>1180</v>
      </c>
    </row>
    <row r="415" spans="1:75" x14ac:dyDescent="0.25">
      <c r="A415" s="16">
        <v>413</v>
      </c>
      <c r="B415" s="16">
        <v>3</v>
      </c>
      <c r="C415" s="31" t="s">
        <v>854</v>
      </c>
      <c r="D415" s="40">
        <f>июль!D415-август!E415</f>
        <v>-184.1023631304347</v>
      </c>
      <c r="E415" s="40">
        <f t="shared" si="6"/>
        <v>0</v>
      </c>
      <c r="F415" s="36"/>
      <c r="G415" s="36"/>
      <c r="H415" s="36"/>
      <c r="I415" s="27"/>
      <c r="J415" s="36"/>
      <c r="K415" s="36"/>
      <c r="L415" s="36"/>
      <c r="M415" s="36"/>
      <c r="N415" s="36"/>
      <c r="O415" s="29"/>
      <c r="P415" s="36"/>
      <c r="Q415" s="29"/>
      <c r="R415" s="36"/>
      <c r="S415" s="36"/>
      <c r="T415" s="36"/>
      <c r="U415" s="36"/>
      <c r="V415" s="36"/>
      <c r="W415" s="36"/>
      <c r="X415" s="36"/>
      <c r="Y415" s="29"/>
      <c r="Z415" s="36"/>
      <c r="AA415" s="66"/>
      <c r="AB415" s="36"/>
      <c r="AC415" s="36"/>
      <c r="AD415" s="36"/>
      <c r="AE415" s="36"/>
      <c r="AF415" s="36"/>
      <c r="AG415" s="36"/>
      <c r="AH415" s="29"/>
      <c r="AI415" s="36"/>
      <c r="AJ415" s="29"/>
      <c r="AK415" s="36"/>
      <c r="AL415" s="36"/>
      <c r="AM415" s="36"/>
      <c r="AN415" s="29"/>
      <c r="AO415" s="36"/>
      <c r="AP415" s="29"/>
      <c r="AQ415" s="36"/>
      <c r="AR415" s="29"/>
      <c r="AS415" s="36"/>
      <c r="AT415" s="36"/>
      <c r="AU415" s="36"/>
      <c r="AV415" s="29"/>
      <c r="AW415" s="36"/>
      <c r="AX415" s="36"/>
      <c r="AY415" s="36"/>
      <c r="AZ415" s="29"/>
      <c r="BA415" s="36"/>
      <c r="BB415" s="36"/>
      <c r="BC415" s="36"/>
      <c r="BD415" s="36"/>
      <c r="BE415" s="36"/>
      <c r="BF415" s="36"/>
      <c r="BG415" s="36"/>
      <c r="BH415" s="36"/>
      <c r="BI415" s="36"/>
      <c r="BJ415" s="29"/>
      <c r="BK415" s="36"/>
      <c r="BL415" s="29"/>
      <c r="BM415" s="36"/>
      <c r="BN415" s="36"/>
      <c r="BO415" s="36"/>
      <c r="BP415" s="29"/>
      <c r="BQ415" s="36"/>
      <c r="BR415" s="29"/>
      <c r="BS415" s="36"/>
      <c r="BT415" s="36"/>
      <c r="BU415" s="36"/>
      <c r="BV415" s="36"/>
    </row>
    <row r="416" spans="1:75" x14ac:dyDescent="0.25">
      <c r="A416" s="16">
        <v>414</v>
      </c>
      <c r="B416" s="16">
        <v>3</v>
      </c>
      <c r="C416" s="31" t="s">
        <v>855</v>
      </c>
      <c r="D416" s="40">
        <f>июль!D416-август!E416</f>
        <v>-27.423811082125653</v>
      </c>
      <c r="E416" s="40">
        <f t="shared" si="6"/>
        <v>0</v>
      </c>
      <c r="F416" s="36"/>
      <c r="G416" s="36"/>
      <c r="H416" s="36"/>
      <c r="I416" s="27"/>
      <c r="J416" s="36"/>
      <c r="K416" s="36"/>
      <c r="L416" s="36"/>
      <c r="M416" s="36"/>
      <c r="N416" s="36"/>
      <c r="O416" s="29"/>
      <c r="P416" s="36"/>
      <c r="Q416" s="29"/>
      <c r="R416" s="36"/>
      <c r="S416" s="36"/>
      <c r="T416" s="36"/>
      <c r="U416" s="36"/>
      <c r="V416" s="36"/>
      <c r="W416" s="36"/>
      <c r="X416" s="36"/>
      <c r="Y416" s="29"/>
      <c r="Z416" s="36"/>
      <c r="AA416" s="66"/>
      <c r="AB416" s="36"/>
      <c r="AC416" s="36"/>
      <c r="AD416" s="36"/>
      <c r="AE416" s="36"/>
      <c r="AF416" s="36"/>
      <c r="AG416" s="36"/>
      <c r="AH416" s="29"/>
      <c r="AI416" s="36"/>
      <c r="AJ416" s="29"/>
      <c r="AK416" s="36"/>
      <c r="AL416" s="36"/>
      <c r="AM416" s="36"/>
      <c r="AN416" s="29"/>
      <c r="AO416" s="36"/>
      <c r="AP416" s="29"/>
      <c r="AQ416" s="36"/>
      <c r="AR416" s="29"/>
      <c r="AS416" s="36"/>
      <c r="AT416" s="36"/>
      <c r="AU416" s="36"/>
      <c r="AV416" s="29"/>
      <c r="AW416" s="36"/>
      <c r="AX416" s="36"/>
      <c r="AY416" s="36"/>
      <c r="AZ416" s="29"/>
      <c r="BA416" s="36"/>
      <c r="BB416" s="36"/>
      <c r="BC416" s="36"/>
      <c r="BD416" s="36"/>
      <c r="BE416" s="36"/>
      <c r="BF416" s="36"/>
      <c r="BG416" s="36"/>
      <c r="BH416" s="36"/>
      <c r="BI416" s="36"/>
      <c r="BJ416" s="29"/>
      <c r="BK416" s="36"/>
      <c r="BL416" s="29"/>
      <c r="BM416" s="36"/>
      <c r="BN416" s="36"/>
      <c r="BO416" s="36"/>
      <c r="BP416" s="29"/>
      <c r="BQ416" s="36"/>
      <c r="BR416" s="29"/>
      <c r="BS416" s="36"/>
      <c r="BT416" s="36"/>
      <c r="BU416" s="36"/>
      <c r="BV416" s="36"/>
    </row>
    <row r="417" spans="1:74" x14ac:dyDescent="0.25">
      <c r="A417" s="16">
        <v>415</v>
      </c>
      <c r="B417" s="16">
        <v>3</v>
      </c>
      <c r="C417" s="31" t="s">
        <v>856</v>
      </c>
      <c r="D417" s="40">
        <f>июль!D417-август!E417</f>
        <v>232.815856</v>
      </c>
      <c r="E417" s="40">
        <f t="shared" si="6"/>
        <v>0</v>
      </c>
      <c r="F417" s="36"/>
      <c r="G417" s="36"/>
      <c r="H417" s="36"/>
      <c r="I417" s="27"/>
      <c r="J417" s="36"/>
      <c r="K417" s="36"/>
      <c r="L417" s="36"/>
      <c r="M417" s="36"/>
      <c r="N417" s="36"/>
      <c r="O417" s="29"/>
      <c r="P417" s="36"/>
      <c r="Q417" s="29"/>
      <c r="R417" s="36"/>
      <c r="S417" s="36"/>
      <c r="T417" s="36"/>
      <c r="U417" s="36"/>
      <c r="V417" s="36"/>
      <c r="W417" s="36"/>
      <c r="X417" s="36"/>
      <c r="Y417" s="29"/>
      <c r="Z417" s="36"/>
      <c r="AA417" s="66"/>
      <c r="AB417" s="36"/>
      <c r="AC417" s="36"/>
      <c r="AD417" s="36"/>
      <c r="AE417" s="36"/>
      <c r="AF417" s="36"/>
      <c r="AG417" s="36"/>
      <c r="AH417" s="29"/>
      <c r="AI417" s="36"/>
      <c r="AJ417" s="29"/>
      <c r="AK417" s="36"/>
      <c r="AL417" s="36"/>
      <c r="AM417" s="36"/>
      <c r="AN417" s="29"/>
      <c r="AO417" s="36"/>
      <c r="AP417" s="29"/>
      <c r="AQ417" s="36"/>
      <c r="AR417" s="29"/>
      <c r="AS417" s="36"/>
      <c r="AT417" s="36"/>
      <c r="AU417" s="36"/>
      <c r="AV417" s="29"/>
      <c r="AW417" s="36"/>
      <c r="AX417" s="36"/>
      <c r="AY417" s="36"/>
      <c r="AZ417" s="29"/>
      <c r="BA417" s="36"/>
      <c r="BB417" s="36"/>
      <c r="BC417" s="36"/>
      <c r="BD417" s="36"/>
      <c r="BE417" s="36"/>
      <c r="BF417" s="36"/>
      <c r="BG417" s="36"/>
      <c r="BH417" s="36"/>
      <c r="BI417" s="36"/>
      <c r="BJ417" s="29"/>
      <c r="BK417" s="36"/>
      <c r="BL417" s="29"/>
      <c r="BM417" s="36"/>
      <c r="BN417" s="36"/>
      <c r="BO417" s="36"/>
      <c r="BP417" s="29"/>
      <c r="BQ417" s="36"/>
      <c r="BR417" s="29"/>
      <c r="BS417" s="36"/>
      <c r="BT417" s="36"/>
      <c r="BU417" s="36"/>
      <c r="BV417" s="36"/>
    </row>
    <row r="418" spans="1:74" x14ac:dyDescent="0.25">
      <c r="A418" s="16">
        <v>416</v>
      </c>
      <c r="B418" s="16">
        <v>3</v>
      </c>
      <c r="C418" s="31" t="s">
        <v>857</v>
      </c>
      <c r="D418" s="40">
        <f>июль!D418-август!E418</f>
        <v>-63.109936628019369</v>
      </c>
      <c r="E418" s="40">
        <f t="shared" si="6"/>
        <v>0</v>
      </c>
      <c r="F418" s="36"/>
      <c r="G418" s="36"/>
      <c r="H418" s="36"/>
      <c r="I418" s="27"/>
      <c r="J418" s="36"/>
      <c r="K418" s="36"/>
      <c r="L418" s="36"/>
      <c r="M418" s="36"/>
      <c r="N418" s="36"/>
      <c r="O418" s="29"/>
      <c r="P418" s="36"/>
      <c r="Q418" s="29"/>
      <c r="R418" s="36"/>
      <c r="S418" s="36"/>
      <c r="T418" s="36"/>
      <c r="U418" s="36"/>
      <c r="V418" s="36"/>
      <c r="W418" s="36"/>
      <c r="X418" s="36"/>
      <c r="Y418" s="29"/>
      <c r="Z418" s="36"/>
      <c r="AA418" s="66"/>
      <c r="AB418" s="36"/>
      <c r="AC418" s="36"/>
      <c r="AD418" s="36"/>
      <c r="AE418" s="36"/>
      <c r="AF418" s="36"/>
      <c r="AG418" s="36"/>
      <c r="AH418" s="29"/>
      <c r="AI418" s="36"/>
      <c r="AJ418" s="29"/>
      <c r="AK418" s="36"/>
      <c r="AL418" s="36"/>
      <c r="AM418" s="36"/>
      <c r="AN418" s="29"/>
      <c r="AO418" s="36"/>
      <c r="AP418" s="29"/>
      <c r="AQ418" s="36"/>
      <c r="AR418" s="29"/>
      <c r="AS418" s="36"/>
      <c r="AT418" s="36"/>
      <c r="AU418" s="36"/>
      <c r="AV418" s="29"/>
      <c r="AW418" s="36"/>
      <c r="AX418" s="36"/>
      <c r="AY418" s="36"/>
      <c r="AZ418" s="29"/>
      <c r="BA418" s="36"/>
      <c r="BB418" s="36"/>
      <c r="BC418" s="36"/>
      <c r="BD418" s="36"/>
      <c r="BE418" s="36"/>
      <c r="BF418" s="36"/>
      <c r="BG418" s="36"/>
      <c r="BH418" s="36"/>
      <c r="BI418" s="36"/>
      <c r="BJ418" s="29"/>
      <c r="BK418" s="36"/>
      <c r="BL418" s="29"/>
      <c r="BM418" s="36"/>
      <c r="BN418" s="36"/>
      <c r="BO418" s="36"/>
      <c r="BP418" s="29"/>
      <c r="BQ418" s="36"/>
      <c r="BR418" s="29"/>
      <c r="BS418" s="36"/>
      <c r="BT418" s="36"/>
      <c r="BU418" s="36"/>
      <c r="BV418" s="36"/>
    </row>
    <row r="419" spans="1:74" x14ac:dyDescent="0.25">
      <c r="A419" s="16">
        <v>417</v>
      </c>
      <c r="B419" s="16">
        <v>3</v>
      </c>
      <c r="C419" s="31" t="s">
        <v>858</v>
      </c>
      <c r="D419" s="40">
        <f>июль!D419-август!E419</f>
        <v>252.65451522705314</v>
      </c>
      <c r="E419" s="40">
        <f t="shared" si="6"/>
        <v>0</v>
      </c>
      <c r="F419" s="36"/>
      <c r="G419" s="36"/>
      <c r="H419" s="36"/>
      <c r="I419" s="27"/>
      <c r="J419" s="36"/>
      <c r="K419" s="36"/>
      <c r="L419" s="36"/>
      <c r="M419" s="36"/>
      <c r="N419" s="36"/>
      <c r="O419" s="29"/>
      <c r="P419" s="36"/>
      <c r="Q419" s="29"/>
      <c r="R419" s="36"/>
      <c r="S419" s="36"/>
      <c r="T419" s="36"/>
      <c r="U419" s="36"/>
      <c r="V419" s="36"/>
      <c r="W419" s="36"/>
      <c r="X419" s="36"/>
      <c r="Y419" s="29"/>
      <c r="Z419" s="36"/>
      <c r="AA419" s="66"/>
      <c r="AB419" s="36"/>
      <c r="AC419" s="36"/>
      <c r="AD419" s="36"/>
      <c r="AE419" s="36"/>
      <c r="AF419" s="36"/>
      <c r="AG419" s="36"/>
      <c r="AH419" s="29"/>
      <c r="AI419" s="36"/>
      <c r="AJ419" s="29"/>
      <c r="AK419" s="36"/>
      <c r="AL419" s="36"/>
      <c r="AM419" s="36"/>
      <c r="AN419" s="29"/>
      <c r="AO419" s="36"/>
      <c r="AP419" s="29"/>
      <c r="AQ419" s="36"/>
      <c r="AR419" s="29"/>
      <c r="AS419" s="36"/>
      <c r="AT419" s="36"/>
      <c r="AU419" s="36"/>
      <c r="AV419" s="29"/>
      <c r="AW419" s="36"/>
      <c r="AX419" s="36"/>
      <c r="AY419" s="36"/>
      <c r="AZ419" s="29"/>
      <c r="BA419" s="36"/>
      <c r="BB419" s="36"/>
      <c r="BC419" s="36"/>
      <c r="BD419" s="36"/>
      <c r="BE419" s="36"/>
      <c r="BF419" s="36"/>
      <c r="BG419" s="36"/>
      <c r="BH419" s="36"/>
      <c r="BI419" s="36"/>
      <c r="BJ419" s="29"/>
      <c r="BK419" s="36"/>
      <c r="BL419" s="29"/>
      <c r="BM419" s="36"/>
      <c r="BN419" s="36"/>
      <c r="BO419" s="36"/>
      <c r="BP419" s="29"/>
      <c r="BQ419" s="36"/>
      <c r="BR419" s="29"/>
      <c r="BS419" s="36"/>
      <c r="BT419" s="36"/>
      <c r="BU419" s="36"/>
      <c r="BV419" s="36"/>
    </row>
    <row r="420" spans="1:74" x14ac:dyDescent="0.25">
      <c r="A420" s="16">
        <v>418</v>
      </c>
      <c r="B420" s="16">
        <v>3</v>
      </c>
      <c r="C420" s="31" t="s">
        <v>859</v>
      </c>
      <c r="D420" s="40">
        <f>июль!D420-август!E420</f>
        <v>-203.00405961352658</v>
      </c>
      <c r="E420" s="40">
        <f t="shared" si="6"/>
        <v>0</v>
      </c>
      <c r="F420" s="36"/>
      <c r="G420" s="36"/>
      <c r="H420" s="36"/>
      <c r="I420" s="27"/>
      <c r="J420" s="36"/>
      <c r="K420" s="36"/>
      <c r="L420" s="36"/>
      <c r="M420" s="36"/>
      <c r="N420" s="36"/>
      <c r="O420" s="29"/>
      <c r="P420" s="36"/>
      <c r="Q420" s="29"/>
      <c r="R420" s="36"/>
      <c r="S420" s="36"/>
      <c r="T420" s="36"/>
      <c r="U420" s="36"/>
      <c r="V420" s="36"/>
      <c r="W420" s="36"/>
      <c r="X420" s="36"/>
      <c r="Y420" s="29"/>
      <c r="Z420" s="36"/>
      <c r="AA420" s="66"/>
      <c r="AB420" s="36"/>
      <c r="AC420" s="36"/>
      <c r="AD420" s="36"/>
      <c r="AE420" s="36"/>
      <c r="AF420" s="36"/>
      <c r="AG420" s="36"/>
      <c r="AH420" s="29"/>
      <c r="AI420" s="36"/>
      <c r="AJ420" s="29"/>
      <c r="AK420" s="36"/>
      <c r="AL420" s="36"/>
      <c r="AM420" s="36"/>
      <c r="AN420" s="29"/>
      <c r="AO420" s="36"/>
      <c r="AP420" s="29"/>
      <c r="AQ420" s="36"/>
      <c r="AR420" s="29"/>
      <c r="AS420" s="36"/>
      <c r="AT420" s="36"/>
      <c r="AU420" s="36"/>
      <c r="AV420" s="29"/>
      <c r="AW420" s="36"/>
      <c r="AX420" s="36"/>
      <c r="AY420" s="36"/>
      <c r="AZ420" s="29"/>
      <c r="BA420" s="36"/>
      <c r="BB420" s="36"/>
      <c r="BC420" s="36"/>
      <c r="BD420" s="36"/>
      <c r="BE420" s="36"/>
      <c r="BF420" s="36"/>
      <c r="BG420" s="36"/>
      <c r="BH420" s="36"/>
      <c r="BI420" s="36"/>
      <c r="BJ420" s="29"/>
      <c r="BK420" s="36"/>
      <c r="BL420" s="29"/>
      <c r="BM420" s="36"/>
      <c r="BN420" s="36"/>
      <c r="BO420" s="36"/>
      <c r="BP420" s="29"/>
      <c r="BQ420" s="36"/>
      <c r="BR420" s="29"/>
      <c r="BS420" s="36"/>
      <c r="BT420" s="36"/>
      <c r="BU420" s="36"/>
      <c r="BV420" s="36"/>
    </row>
    <row r="421" spans="1:74" x14ac:dyDescent="0.25">
      <c r="A421" s="16">
        <v>419</v>
      </c>
      <c r="B421" s="16">
        <v>3</v>
      </c>
      <c r="C421" s="31" t="s">
        <v>860</v>
      </c>
      <c r="D421" s="40">
        <f>июль!D421-август!E421</f>
        <v>570.70615167149765</v>
      </c>
      <c r="E421" s="40">
        <f t="shared" si="6"/>
        <v>0</v>
      </c>
      <c r="F421" s="36"/>
      <c r="G421" s="36"/>
      <c r="H421" s="36"/>
      <c r="I421" s="27"/>
      <c r="J421" s="36"/>
      <c r="K421" s="36"/>
      <c r="L421" s="36"/>
      <c r="M421" s="36"/>
      <c r="N421" s="36"/>
      <c r="O421" s="29"/>
      <c r="P421" s="36"/>
      <c r="Q421" s="29"/>
      <c r="R421" s="36"/>
      <c r="S421" s="36"/>
      <c r="T421" s="36"/>
      <c r="U421" s="36"/>
      <c r="V421" s="36"/>
      <c r="W421" s="36"/>
      <c r="X421" s="36"/>
      <c r="Y421" s="29"/>
      <c r="Z421" s="36"/>
      <c r="AA421" s="66"/>
      <c r="AB421" s="36"/>
      <c r="AC421" s="36"/>
      <c r="AD421" s="36"/>
      <c r="AE421" s="36"/>
      <c r="AF421" s="36"/>
      <c r="AG421" s="36"/>
      <c r="AH421" s="29"/>
      <c r="AI421" s="36"/>
      <c r="AJ421" s="29"/>
      <c r="AK421" s="36"/>
      <c r="AL421" s="36"/>
      <c r="AM421" s="36"/>
      <c r="AN421" s="29"/>
      <c r="AO421" s="36"/>
      <c r="AP421" s="29"/>
      <c r="AQ421" s="36"/>
      <c r="AR421" s="29"/>
      <c r="AS421" s="36"/>
      <c r="AT421" s="36"/>
      <c r="AU421" s="36"/>
      <c r="AV421" s="29"/>
      <c r="AW421" s="36"/>
      <c r="AX421" s="36"/>
      <c r="AY421" s="36"/>
      <c r="AZ421" s="29"/>
      <c r="BA421" s="36"/>
      <c r="BB421" s="36"/>
      <c r="BC421" s="36"/>
      <c r="BD421" s="36"/>
      <c r="BE421" s="36"/>
      <c r="BF421" s="36"/>
      <c r="BG421" s="36"/>
      <c r="BH421" s="36"/>
      <c r="BI421" s="36"/>
      <c r="BJ421" s="29"/>
      <c r="BK421" s="36"/>
      <c r="BL421" s="29"/>
      <c r="BM421" s="36"/>
      <c r="BN421" s="36"/>
      <c r="BO421" s="36"/>
      <c r="BP421" s="29"/>
      <c r="BQ421" s="36"/>
      <c r="BR421" s="29"/>
      <c r="BS421" s="36"/>
      <c r="BT421" s="36"/>
      <c r="BU421" s="36"/>
      <c r="BV421" s="36"/>
    </row>
    <row r="422" spans="1:74" x14ac:dyDescent="0.25">
      <c r="A422" s="16">
        <v>420</v>
      </c>
      <c r="B422" s="16">
        <v>3</v>
      </c>
      <c r="C422" s="31" t="s">
        <v>861</v>
      </c>
      <c r="D422" s="40">
        <f>июль!D422-август!E422</f>
        <v>81.27975980676328</v>
      </c>
      <c r="E422" s="40">
        <f t="shared" si="6"/>
        <v>0</v>
      </c>
      <c r="F422" s="36"/>
      <c r="G422" s="36"/>
      <c r="H422" s="36"/>
      <c r="I422" s="27"/>
      <c r="J422" s="36"/>
      <c r="K422" s="36"/>
      <c r="L422" s="36"/>
      <c r="M422" s="36"/>
      <c r="N422" s="36"/>
      <c r="O422" s="29"/>
      <c r="P422" s="36"/>
      <c r="Q422" s="29"/>
      <c r="R422" s="36"/>
      <c r="S422" s="36"/>
      <c r="T422" s="36"/>
      <c r="U422" s="36"/>
      <c r="V422" s="36"/>
      <c r="W422" s="36"/>
      <c r="X422" s="36"/>
      <c r="Y422" s="29"/>
      <c r="Z422" s="36"/>
      <c r="AA422" s="66"/>
      <c r="AB422" s="36"/>
      <c r="AC422" s="36"/>
      <c r="AD422" s="36"/>
      <c r="AE422" s="36"/>
      <c r="AF422" s="36"/>
      <c r="AG422" s="36"/>
      <c r="AH422" s="29"/>
      <c r="AI422" s="36"/>
      <c r="AJ422" s="29"/>
      <c r="AK422" s="36"/>
      <c r="AL422" s="36"/>
      <c r="AM422" s="36"/>
      <c r="AN422" s="29"/>
      <c r="AO422" s="36"/>
      <c r="AP422" s="29"/>
      <c r="AQ422" s="36"/>
      <c r="AR422" s="29"/>
      <c r="AS422" s="36"/>
      <c r="AT422" s="36"/>
      <c r="AU422" s="36"/>
      <c r="AV422" s="29"/>
      <c r="AW422" s="36"/>
      <c r="AX422" s="36"/>
      <c r="AY422" s="36"/>
      <c r="AZ422" s="29"/>
      <c r="BA422" s="36"/>
      <c r="BB422" s="36"/>
      <c r="BC422" s="36"/>
      <c r="BD422" s="36"/>
      <c r="BE422" s="36"/>
      <c r="BF422" s="36"/>
      <c r="BG422" s="36"/>
      <c r="BH422" s="36"/>
      <c r="BI422" s="36"/>
      <c r="BJ422" s="29"/>
      <c r="BK422" s="36"/>
      <c r="BL422" s="29"/>
      <c r="BM422" s="36"/>
      <c r="BN422" s="36"/>
      <c r="BO422" s="36"/>
      <c r="BP422" s="29"/>
      <c r="BQ422" s="36"/>
      <c r="BR422" s="29"/>
      <c r="BS422" s="36"/>
      <c r="BT422" s="36"/>
      <c r="BU422" s="36"/>
      <c r="BV422" s="36"/>
    </row>
    <row r="423" spans="1:74" x14ac:dyDescent="0.25">
      <c r="A423" s="16">
        <v>421</v>
      </c>
      <c r="B423" s="16">
        <v>3</v>
      </c>
      <c r="C423" s="31" t="s">
        <v>863</v>
      </c>
      <c r="D423" s="40">
        <f>июль!D423-август!E423</f>
        <v>103.70886241545894</v>
      </c>
      <c r="E423" s="40">
        <f t="shared" si="6"/>
        <v>0</v>
      </c>
      <c r="F423" s="36"/>
      <c r="G423" s="36"/>
      <c r="H423" s="36"/>
      <c r="I423" s="27"/>
      <c r="J423" s="36"/>
      <c r="K423" s="36"/>
      <c r="L423" s="36"/>
      <c r="M423" s="36"/>
      <c r="N423" s="36"/>
      <c r="O423" s="29"/>
      <c r="P423" s="36"/>
      <c r="Q423" s="29"/>
      <c r="R423" s="36"/>
      <c r="S423" s="36"/>
      <c r="T423" s="36"/>
      <c r="U423" s="36"/>
      <c r="V423" s="36"/>
      <c r="W423" s="36"/>
      <c r="X423" s="36"/>
      <c r="Y423" s="29"/>
      <c r="Z423" s="36"/>
      <c r="AA423" s="66"/>
      <c r="AB423" s="36"/>
      <c r="AC423" s="36"/>
      <c r="AD423" s="36"/>
      <c r="AE423" s="36"/>
      <c r="AF423" s="36"/>
      <c r="AG423" s="36"/>
      <c r="AH423" s="29"/>
      <c r="AI423" s="36"/>
      <c r="AJ423" s="29"/>
      <c r="AK423" s="36"/>
      <c r="AL423" s="36"/>
      <c r="AM423" s="36"/>
      <c r="AN423" s="29"/>
      <c r="AO423" s="36"/>
      <c r="AP423" s="29"/>
      <c r="AQ423" s="36"/>
      <c r="AR423" s="29"/>
      <c r="AS423" s="36"/>
      <c r="AT423" s="36"/>
      <c r="AU423" s="36"/>
      <c r="AV423" s="29"/>
      <c r="AW423" s="36"/>
      <c r="AX423" s="36"/>
      <c r="AY423" s="36"/>
      <c r="AZ423" s="29"/>
      <c r="BA423" s="36"/>
      <c r="BB423" s="36"/>
      <c r="BC423" s="36"/>
      <c r="BD423" s="36"/>
      <c r="BE423" s="36"/>
      <c r="BF423" s="36"/>
      <c r="BG423" s="36"/>
      <c r="BH423" s="36"/>
      <c r="BI423" s="36"/>
      <c r="BJ423" s="29"/>
      <c r="BK423" s="36"/>
      <c r="BL423" s="29"/>
      <c r="BM423" s="36"/>
      <c r="BN423" s="36"/>
      <c r="BO423" s="36"/>
      <c r="BP423" s="29"/>
      <c r="BQ423" s="36"/>
      <c r="BR423" s="29"/>
      <c r="BS423" s="36"/>
      <c r="BT423" s="36"/>
      <c r="BU423" s="36"/>
      <c r="BV423" s="36"/>
    </row>
    <row r="424" spans="1:74" x14ac:dyDescent="0.25">
      <c r="A424" s="16">
        <v>422</v>
      </c>
      <c r="B424" s="16">
        <v>3</v>
      </c>
      <c r="C424" s="31" t="s">
        <v>862</v>
      </c>
      <c r="D424" s="40">
        <f>июль!D424-август!E424</f>
        <v>480.26811487922708</v>
      </c>
      <c r="E424" s="40">
        <f t="shared" si="6"/>
        <v>0</v>
      </c>
      <c r="F424" s="36"/>
      <c r="G424" s="36"/>
      <c r="H424" s="36"/>
      <c r="I424" s="27"/>
      <c r="J424" s="36"/>
      <c r="K424" s="36"/>
      <c r="L424" s="36"/>
      <c r="M424" s="36"/>
      <c r="N424" s="36"/>
      <c r="O424" s="29"/>
      <c r="P424" s="36"/>
      <c r="Q424" s="29"/>
      <c r="R424" s="36"/>
      <c r="S424" s="36"/>
      <c r="T424" s="36"/>
      <c r="U424" s="36"/>
      <c r="V424" s="36"/>
      <c r="W424" s="36"/>
      <c r="X424" s="36"/>
      <c r="Y424" s="29"/>
      <c r="Z424" s="36"/>
      <c r="AA424" s="66"/>
      <c r="AB424" s="36"/>
      <c r="AC424" s="36"/>
      <c r="AD424" s="36"/>
      <c r="AE424" s="36"/>
      <c r="AF424" s="36"/>
      <c r="AG424" s="36"/>
      <c r="AH424" s="29"/>
      <c r="AI424" s="36"/>
      <c r="AJ424" s="29"/>
      <c r="AK424" s="36"/>
      <c r="AL424" s="36"/>
      <c r="AM424" s="36"/>
      <c r="AN424" s="29"/>
      <c r="AO424" s="36"/>
      <c r="AP424" s="29"/>
      <c r="AQ424" s="36"/>
      <c r="AR424" s="29"/>
      <c r="AS424" s="36"/>
      <c r="AT424" s="36"/>
      <c r="AU424" s="36"/>
      <c r="AV424" s="29"/>
      <c r="AW424" s="36"/>
      <c r="AX424" s="36"/>
      <c r="AY424" s="36"/>
      <c r="AZ424" s="29"/>
      <c r="BA424" s="36"/>
      <c r="BB424" s="36"/>
      <c r="BC424" s="36"/>
      <c r="BD424" s="36"/>
      <c r="BE424" s="36"/>
      <c r="BF424" s="36"/>
      <c r="BG424" s="36"/>
      <c r="BH424" s="36"/>
      <c r="BI424" s="36"/>
      <c r="BJ424" s="29"/>
      <c r="BK424" s="36"/>
      <c r="BL424" s="29"/>
      <c r="BM424" s="36"/>
      <c r="BN424" s="36"/>
      <c r="BO424" s="36"/>
      <c r="BP424" s="29"/>
      <c r="BQ424" s="36"/>
      <c r="BR424" s="29"/>
      <c r="BS424" s="36"/>
      <c r="BT424" s="36"/>
      <c r="BU424" s="36"/>
      <c r="BV424" s="36"/>
    </row>
    <row r="425" spans="1:74" x14ac:dyDescent="0.25">
      <c r="A425" s="16">
        <v>423</v>
      </c>
      <c r="B425" s="16">
        <v>2</v>
      </c>
      <c r="C425" s="31" t="s">
        <v>864</v>
      </c>
      <c r="D425" s="40">
        <f>июль!D425-август!E425</f>
        <v>653.88530122705311</v>
      </c>
      <c r="E425" s="40">
        <f t="shared" si="6"/>
        <v>0</v>
      </c>
      <c r="F425" s="36"/>
      <c r="G425" s="36"/>
      <c r="H425" s="36"/>
      <c r="I425" s="27"/>
      <c r="J425" s="36"/>
      <c r="K425" s="36"/>
      <c r="L425" s="36"/>
      <c r="M425" s="36"/>
      <c r="N425" s="36"/>
      <c r="O425" s="29"/>
      <c r="P425" s="36"/>
      <c r="Q425" s="29"/>
      <c r="R425" s="36"/>
      <c r="S425" s="36"/>
      <c r="T425" s="36"/>
      <c r="U425" s="36"/>
      <c r="V425" s="36"/>
      <c r="W425" s="36"/>
      <c r="X425" s="36"/>
      <c r="Y425" s="29"/>
      <c r="Z425" s="36"/>
      <c r="AA425" s="66"/>
      <c r="AB425" s="36"/>
      <c r="AC425" s="36"/>
      <c r="AD425" s="36"/>
      <c r="AE425" s="36"/>
      <c r="AF425" s="36"/>
      <c r="AG425" s="36"/>
      <c r="AH425" s="29"/>
      <c r="AI425" s="36"/>
      <c r="AJ425" s="29"/>
      <c r="AK425" s="36"/>
      <c r="AL425" s="36"/>
      <c r="AM425" s="36"/>
      <c r="AN425" s="29"/>
      <c r="AO425" s="36"/>
      <c r="AP425" s="29"/>
      <c r="AQ425" s="36"/>
      <c r="AR425" s="29"/>
      <c r="AS425" s="36"/>
      <c r="AT425" s="36"/>
      <c r="AU425" s="36"/>
      <c r="AV425" s="29"/>
      <c r="AW425" s="36"/>
      <c r="AX425" s="36"/>
      <c r="AY425" s="36"/>
      <c r="AZ425" s="29"/>
      <c r="BA425" s="36"/>
      <c r="BB425" s="36"/>
      <c r="BC425" s="36"/>
      <c r="BD425" s="36"/>
      <c r="BE425" s="36"/>
      <c r="BF425" s="36"/>
      <c r="BG425" s="36"/>
      <c r="BH425" s="36"/>
      <c r="BI425" s="36"/>
      <c r="BJ425" s="29"/>
      <c r="BK425" s="36"/>
      <c r="BL425" s="29"/>
      <c r="BM425" s="36"/>
      <c r="BN425" s="36"/>
      <c r="BO425" s="36"/>
      <c r="BP425" s="29"/>
      <c r="BQ425" s="36"/>
      <c r="BR425" s="29"/>
      <c r="BS425" s="36"/>
      <c r="BT425" s="36"/>
      <c r="BU425" s="36"/>
      <c r="BV425" s="36"/>
    </row>
    <row r="426" spans="1:74" x14ac:dyDescent="0.25">
      <c r="A426" s="16">
        <v>424</v>
      </c>
      <c r="B426" s="16">
        <v>2</v>
      </c>
      <c r="C426" s="31" t="s">
        <v>865</v>
      </c>
      <c r="D426" s="40">
        <f>июль!D426-август!E426</f>
        <v>176.02530019323669</v>
      </c>
      <c r="E426" s="40">
        <f t="shared" si="6"/>
        <v>0</v>
      </c>
      <c r="F426" s="36"/>
      <c r="G426" s="36"/>
      <c r="H426" s="36"/>
      <c r="I426" s="27"/>
      <c r="J426" s="36"/>
      <c r="K426" s="36"/>
      <c r="L426" s="36"/>
      <c r="M426" s="36"/>
      <c r="N426" s="36"/>
      <c r="O426" s="29"/>
      <c r="P426" s="36"/>
      <c r="Q426" s="29"/>
      <c r="R426" s="36"/>
      <c r="S426" s="36"/>
      <c r="T426" s="36"/>
      <c r="U426" s="36"/>
      <c r="V426" s="36"/>
      <c r="W426" s="36"/>
      <c r="X426" s="36"/>
      <c r="Y426" s="29"/>
      <c r="Z426" s="36"/>
      <c r="AA426" s="66"/>
      <c r="AB426" s="36"/>
      <c r="AC426" s="36"/>
      <c r="AD426" s="36"/>
      <c r="AE426" s="36"/>
      <c r="AF426" s="36"/>
      <c r="AG426" s="36"/>
      <c r="AH426" s="29"/>
      <c r="AI426" s="36"/>
      <c r="AJ426" s="29"/>
      <c r="AK426" s="36"/>
      <c r="AL426" s="36"/>
      <c r="AM426" s="36"/>
      <c r="AN426" s="29"/>
      <c r="AO426" s="36"/>
      <c r="AP426" s="29"/>
      <c r="AQ426" s="36"/>
      <c r="AR426" s="29"/>
      <c r="AS426" s="36"/>
      <c r="AT426" s="36"/>
      <c r="AU426" s="36"/>
      <c r="AV426" s="29"/>
      <c r="AW426" s="36"/>
      <c r="AX426" s="36"/>
      <c r="AY426" s="36"/>
      <c r="AZ426" s="29"/>
      <c r="BA426" s="36"/>
      <c r="BB426" s="36"/>
      <c r="BC426" s="36"/>
      <c r="BD426" s="36"/>
      <c r="BE426" s="36"/>
      <c r="BF426" s="36"/>
      <c r="BG426" s="36"/>
      <c r="BH426" s="36"/>
      <c r="BI426" s="36"/>
      <c r="BJ426" s="29"/>
      <c r="BK426" s="36"/>
      <c r="BL426" s="29"/>
      <c r="BM426" s="36"/>
      <c r="BN426" s="36"/>
      <c r="BO426" s="36"/>
      <c r="BP426" s="29"/>
      <c r="BQ426" s="36"/>
      <c r="BR426" s="29"/>
      <c r="BS426" s="36"/>
      <c r="BT426" s="36"/>
      <c r="BU426" s="36"/>
      <c r="BV426" s="36"/>
    </row>
    <row r="427" spans="1:74" x14ac:dyDescent="0.25">
      <c r="A427" s="16">
        <v>425</v>
      </c>
      <c r="B427" s="16">
        <v>2</v>
      </c>
      <c r="C427" s="31" t="s">
        <v>866</v>
      </c>
      <c r="D427" s="40">
        <f>июль!D427-август!E427</f>
        <v>144.47330514009661</v>
      </c>
      <c r="E427" s="40">
        <f t="shared" si="6"/>
        <v>0</v>
      </c>
      <c r="F427" s="36"/>
      <c r="G427" s="36"/>
      <c r="H427" s="36"/>
      <c r="I427" s="27"/>
      <c r="J427" s="36"/>
      <c r="K427" s="36"/>
      <c r="L427" s="36"/>
      <c r="M427" s="36"/>
      <c r="N427" s="36"/>
      <c r="O427" s="29"/>
      <c r="P427" s="36"/>
      <c r="Q427" s="29"/>
      <c r="R427" s="36"/>
      <c r="S427" s="36"/>
      <c r="T427" s="36"/>
      <c r="U427" s="36"/>
      <c r="V427" s="36"/>
      <c r="W427" s="36"/>
      <c r="X427" s="36"/>
      <c r="Y427" s="29"/>
      <c r="Z427" s="36"/>
      <c r="AA427" s="66"/>
      <c r="AB427" s="36"/>
      <c r="AC427" s="36"/>
      <c r="AD427" s="36"/>
      <c r="AE427" s="36"/>
      <c r="AF427" s="36"/>
      <c r="AG427" s="36"/>
      <c r="AH427" s="29"/>
      <c r="AI427" s="36"/>
      <c r="AJ427" s="29"/>
      <c r="AK427" s="36"/>
      <c r="AL427" s="36"/>
      <c r="AM427" s="36"/>
      <c r="AN427" s="29"/>
      <c r="AO427" s="36"/>
      <c r="AP427" s="29"/>
      <c r="AQ427" s="36"/>
      <c r="AR427" s="29"/>
      <c r="AS427" s="36"/>
      <c r="AT427" s="36"/>
      <c r="AU427" s="36"/>
      <c r="AV427" s="29"/>
      <c r="AW427" s="36"/>
      <c r="AX427" s="36"/>
      <c r="AY427" s="36"/>
      <c r="AZ427" s="29"/>
      <c r="BA427" s="36"/>
      <c r="BB427" s="36"/>
      <c r="BC427" s="36"/>
      <c r="BD427" s="36"/>
      <c r="BE427" s="36"/>
      <c r="BF427" s="36"/>
      <c r="BG427" s="36"/>
      <c r="BH427" s="36"/>
      <c r="BI427" s="36"/>
      <c r="BJ427" s="29"/>
      <c r="BK427" s="36"/>
      <c r="BL427" s="29"/>
      <c r="BM427" s="36"/>
      <c r="BN427" s="36"/>
      <c r="BO427" s="36"/>
      <c r="BP427" s="29"/>
      <c r="BQ427" s="36"/>
      <c r="BR427" s="29"/>
      <c r="BS427" s="36"/>
      <c r="BT427" s="36"/>
      <c r="BU427" s="36"/>
      <c r="BV427" s="36"/>
    </row>
    <row r="428" spans="1:74" s="86" customFormat="1" x14ac:dyDescent="0.25">
      <c r="A428" s="79">
        <v>426</v>
      </c>
      <c r="B428" s="79">
        <v>2</v>
      </c>
      <c r="C428" s="80" t="s">
        <v>867</v>
      </c>
      <c r="D428" s="81">
        <f>июль!D428-август!E428</f>
        <v>1642.4300023285025</v>
      </c>
      <c r="E428" s="81">
        <f t="shared" si="6"/>
        <v>2.601</v>
      </c>
      <c r="F428" s="82"/>
      <c r="G428" s="82"/>
      <c r="H428" s="82"/>
      <c r="I428" s="83"/>
      <c r="J428" s="82"/>
      <c r="K428" s="82"/>
      <c r="L428" s="82"/>
      <c r="M428" s="82"/>
      <c r="N428" s="82"/>
      <c r="O428" s="84"/>
      <c r="P428" s="82"/>
      <c r="Q428" s="84"/>
      <c r="R428" s="82"/>
      <c r="S428" s="82"/>
      <c r="T428" s="82"/>
      <c r="U428" s="82"/>
      <c r="V428" s="82"/>
      <c r="W428" s="82"/>
      <c r="X428" s="82"/>
      <c r="Y428" s="84"/>
      <c r="Z428" s="82"/>
      <c r="AA428" s="85"/>
      <c r="AB428" s="82"/>
      <c r="AC428" s="82"/>
      <c r="AD428" s="82"/>
      <c r="AE428" s="82"/>
      <c r="AF428" s="82"/>
      <c r="AG428" s="82"/>
      <c r="AH428" s="84"/>
      <c r="AI428" s="82"/>
      <c r="AJ428" s="84"/>
      <c r="AK428" s="82"/>
      <c r="AL428" s="82"/>
      <c r="AM428" s="82"/>
      <c r="AN428" s="84"/>
      <c r="AO428" s="82"/>
      <c r="AP428" s="84"/>
      <c r="AQ428" s="82"/>
      <c r="AR428" s="84"/>
      <c r="AS428" s="82"/>
      <c r="AT428" s="82"/>
      <c r="AU428" s="82"/>
      <c r="AV428" s="84"/>
      <c r="AW428" s="82"/>
      <c r="AX428" s="82"/>
      <c r="AY428" s="82"/>
      <c r="AZ428" s="84"/>
      <c r="BA428" s="82"/>
      <c r="BB428" s="82"/>
      <c r="BC428" s="82"/>
      <c r="BD428" s="82"/>
      <c r="BE428" s="82"/>
      <c r="BF428" s="82"/>
      <c r="BG428" s="82"/>
      <c r="BH428" s="82"/>
      <c r="BI428" s="82"/>
      <c r="BJ428" s="84"/>
      <c r="BK428" s="82"/>
      <c r="BL428" s="84"/>
      <c r="BM428" s="82"/>
      <c r="BN428" s="82"/>
      <c r="BO428" s="82"/>
      <c r="BP428" s="84">
        <v>10</v>
      </c>
      <c r="BQ428" s="82">
        <v>2.601</v>
      </c>
      <c r="BR428" s="84"/>
      <c r="BS428" s="82"/>
      <c r="BT428" s="82"/>
      <c r="BU428" s="82"/>
      <c r="BV428" s="82"/>
    </row>
    <row r="429" spans="1:74" x14ac:dyDescent="0.25">
      <c r="A429" s="16">
        <v>427</v>
      </c>
      <c r="B429" s="16">
        <v>2</v>
      </c>
      <c r="C429" s="31" t="s">
        <v>868</v>
      </c>
      <c r="D429" s="40">
        <f>июль!D429-август!E429</f>
        <v>1839.2025351594202</v>
      </c>
      <c r="E429" s="40">
        <f t="shared" si="6"/>
        <v>0</v>
      </c>
      <c r="F429" s="36"/>
      <c r="G429" s="36"/>
      <c r="H429" s="36"/>
      <c r="I429" s="27"/>
      <c r="J429" s="36"/>
      <c r="K429" s="36"/>
      <c r="L429" s="36"/>
      <c r="M429" s="36"/>
      <c r="N429" s="36"/>
      <c r="O429" s="29"/>
      <c r="P429" s="36"/>
      <c r="Q429" s="29"/>
      <c r="R429" s="36"/>
      <c r="S429" s="36"/>
      <c r="T429" s="36"/>
      <c r="U429" s="36"/>
      <c r="V429" s="36"/>
      <c r="W429" s="36"/>
      <c r="X429" s="36"/>
      <c r="Y429" s="29"/>
      <c r="Z429" s="36"/>
      <c r="AA429" s="66"/>
      <c r="AB429" s="36"/>
      <c r="AC429" s="36"/>
      <c r="AD429" s="36"/>
      <c r="AE429" s="36"/>
      <c r="AF429" s="36"/>
      <c r="AG429" s="36"/>
      <c r="AH429" s="29"/>
      <c r="AI429" s="36"/>
      <c r="AJ429" s="29"/>
      <c r="AK429" s="36"/>
      <c r="AL429" s="36"/>
      <c r="AM429" s="36"/>
      <c r="AN429" s="29"/>
      <c r="AO429" s="36"/>
      <c r="AP429" s="29"/>
      <c r="AQ429" s="36"/>
      <c r="AR429" s="29"/>
      <c r="AS429" s="36"/>
      <c r="AT429" s="36"/>
      <c r="AU429" s="36"/>
      <c r="AV429" s="29"/>
      <c r="AW429" s="36"/>
      <c r="AX429" s="36"/>
      <c r="AY429" s="36"/>
      <c r="AZ429" s="29"/>
      <c r="BA429" s="36"/>
      <c r="BB429" s="36"/>
      <c r="BC429" s="36"/>
      <c r="BD429" s="36"/>
      <c r="BE429" s="36"/>
      <c r="BF429" s="36"/>
      <c r="BG429" s="36"/>
      <c r="BH429" s="36"/>
      <c r="BI429" s="36"/>
      <c r="BJ429" s="29"/>
      <c r="BK429" s="36"/>
      <c r="BL429" s="29"/>
      <c r="BM429" s="36"/>
      <c r="BN429" s="36"/>
      <c r="BO429" s="36"/>
      <c r="BP429" s="29"/>
      <c r="BQ429" s="36"/>
      <c r="BR429" s="29"/>
      <c r="BS429" s="36"/>
      <c r="BT429" s="36"/>
      <c r="BU429" s="36"/>
      <c r="BV429" s="36"/>
    </row>
    <row r="430" spans="1:74" s="86" customFormat="1" x14ac:dyDescent="0.25">
      <c r="A430" s="79">
        <v>428</v>
      </c>
      <c r="B430" s="79">
        <v>2</v>
      </c>
      <c r="C430" s="80" t="s">
        <v>869</v>
      </c>
      <c r="D430" s="81">
        <f>июль!D430-август!E430</f>
        <v>1823.3706222608694</v>
      </c>
      <c r="E430" s="81">
        <f t="shared" si="6"/>
        <v>36.890999999999998</v>
      </c>
      <c r="F430" s="82"/>
      <c r="G430" s="82"/>
      <c r="H430" s="82"/>
      <c r="I430" s="83"/>
      <c r="J430" s="82"/>
      <c r="K430" s="82"/>
      <c r="L430" s="82"/>
      <c r="M430" s="82"/>
      <c r="N430" s="82"/>
      <c r="O430" s="84"/>
      <c r="P430" s="82"/>
      <c r="Q430" s="84"/>
      <c r="R430" s="82"/>
      <c r="S430" s="82"/>
      <c r="T430" s="82"/>
      <c r="U430" s="82">
        <v>2.3E-2</v>
      </c>
      <c r="V430" s="82">
        <v>36.890999999999998</v>
      </c>
      <c r="W430" s="82"/>
      <c r="X430" s="82"/>
      <c r="Y430" s="84"/>
      <c r="Z430" s="82"/>
      <c r="AA430" s="85"/>
      <c r="AB430" s="82"/>
      <c r="AC430" s="82"/>
      <c r="AD430" s="82"/>
      <c r="AE430" s="82"/>
      <c r="AF430" s="82"/>
      <c r="AG430" s="82"/>
      <c r="AH430" s="84"/>
      <c r="AI430" s="82"/>
      <c r="AJ430" s="84"/>
      <c r="AK430" s="82"/>
      <c r="AL430" s="82"/>
      <c r="AM430" s="82"/>
      <c r="AN430" s="84"/>
      <c r="AO430" s="82"/>
      <c r="AP430" s="84"/>
      <c r="AQ430" s="82"/>
      <c r="AR430" s="84"/>
      <c r="AS430" s="82"/>
      <c r="AT430" s="82"/>
      <c r="AU430" s="82"/>
      <c r="AV430" s="84"/>
      <c r="AW430" s="82"/>
      <c r="AX430" s="82"/>
      <c r="AY430" s="82"/>
      <c r="AZ430" s="84"/>
      <c r="BA430" s="82"/>
      <c r="BB430" s="82"/>
      <c r="BC430" s="82"/>
      <c r="BD430" s="82"/>
      <c r="BE430" s="82"/>
      <c r="BF430" s="82"/>
      <c r="BG430" s="82"/>
      <c r="BH430" s="82"/>
      <c r="BI430" s="82"/>
      <c r="BJ430" s="84"/>
      <c r="BK430" s="82"/>
      <c r="BL430" s="84"/>
      <c r="BM430" s="82"/>
      <c r="BN430" s="82"/>
      <c r="BO430" s="82"/>
      <c r="BP430" s="84"/>
      <c r="BQ430" s="82"/>
      <c r="BR430" s="84"/>
      <c r="BS430" s="82"/>
      <c r="BT430" s="82"/>
      <c r="BU430" s="82"/>
      <c r="BV430" s="82"/>
    </row>
    <row r="431" spans="1:74" s="86" customFormat="1" x14ac:dyDescent="0.25">
      <c r="A431" s="79">
        <v>429</v>
      </c>
      <c r="B431" s="79">
        <v>2</v>
      </c>
      <c r="C431" s="80" t="s">
        <v>870</v>
      </c>
      <c r="D431" s="81">
        <f>июль!D431-август!E431</f>
        <v>1596.9931471594205</v>
      </c>
      <c r="E431" s="81">
        <f t="shared" si="6"/>
        <v>6.484</v>
      </c>
      <c r="F431" s="82"/>
      <c r="G431" s="82"/>
      <c r="H431" s="82"/>
      <c r="I431" s="83"/>
      <c r="J431" s="82"/>
      <c r="K431" s="82"/>
      <c r="L431" s="82"/>
      <c r="M431" s="82"/>
      <c r="N431" s="82"/>
      <c r="O431" s="84"/>
      <c r="P431" s="82"/>
      <c r="Q431" s="84"/>
      <c r="R431" s="82"/>
      <c r="S431" s="82"/>
      <c r="T431" s="82"/>
      <c r="U431" s="82"/>
      <c r="V431" s="82"/>
      <c r="W431" s="82"/>
      <c r="X431" s="82"/>
      <c r="Y431" s="84"/>
      <c r="Z431" s="82"/>
      <c r="AA431" s="85"/>
      <c r="AB431" s="82"/>
      <c r="AC431" s="82"/>
      <c r="AD431" s="82"/>
      <c r="AE431" s="82"/>
      <c r="AF431" s="82"/>
      <c r="AG431" s="82"/>
      <c r="AH431" s="84"/>
      <c r="AI431" s="82"/>
      <c r="AJ431" s="84"/>
      <c r="AK431" s="82"/>
      <c r="AL431" s="82"/>
      <c r="AM431" s="82"/>
      <c r="AN431" s="84"/>
      <c r="AO431" s="82"/>
      <c r="AP431" s="84"/>
      <c r="AQ431" s="82"/>
      <c r="AR431" s="84"/>
      <c r="AS431" s="82"/>
      <c r="AT431" s="82"/>
      <c r="AU431" s="82"/>
      <c r="AV431" s="84"/>
      <c r="AW431" s="82"/>
      <c r="AX431" s="82"/>
      <c r="AY431" s="82"/>
      <c r="AZ431" s="84"/>
      <c r="BA431" s="82"/>
      <c r="BB431" s="82"/>
      <c r="BC431" s="82"/>
      <c r="BD431" s="82"/>
      <c r="BE431" s="82"/>
      <c r="BF431" s="82"/>
      <c r="BG431" s="82"/>
      <c r="BH431" s="82"/>
      <c r="BI431" s="82"/>
      <c r="BJ431" s="84"/>
      <c r="BK431" s="82"/>
      <c r="BL431" s="84">
        <v>5</v>
      </c>
      <c r="BM431" s="82">
        <v>6.484</v>
      </c>
      <c r="BN431" s="82"/>
      <c r="BO431" s="82"/>
      <c r="BP431" s="84"/>
      <c r="BQ431" s="82"/>
      <c r="BR431" s="84"/>
      <c r="BS431" s="82"/>
      <c r="BT431" s="82"/>
      <c r="BU431" s="82"/>
      <c r="BV431" s="82"/>
    </row>
    <row r="432" spans="1:74" s="86" customFormat="1" x14ac:dyDescent="0.25">
      <c r="A432" s="79">
        <v>430</v>
      </c>
      <c r="B432" s="79">
        <v>1</v>
      </c>
      <c r="C432" s="80" t="s">
        <v>871</v>
      </c>
      <c r="D432" s="81">
        <f>июль!D432-август!E432</f>
        <v>708.85435593623197</v>
      </c>
      <c r="E432" s="81">
        <f t="shared" si="6"/>
        <v>32.055999999999997</v>
      </c>
      <c r="F432" s="82"/>
      <c r="G432" s="82"/>
      <c r="H432" s="82"/>
      <c r="I432" s="83"/>
      <c r="J432" s="82"/>
      <c r="K432" s="82"/>
      <c r="L432" s="82"/>
      <c r="M432" s="82"/>
      <c r="N432" s="82"/>
      <c r="O432" s="84"/>
      <c r="P432" s="82"/>
      <c r="Q432" s="84"/>
      <c r="R432" s="82"/>
      <c r="S432" s="82"/>
      <c r="T432" s="82"/>
      <c r="U432" s="82"/>
      <c r="V432" s="82"/>
      <c r="W432" s="82"/>
      <c r="X432" s="82"/>
      <c r="Y432" s="84"/>
      <c r="Z432" s="82"/>
      <c r="AA432" s="85"/>
      <c r="AB432" s="82"/>
      <c r="AC432" s="82"/>
      <c r="AD432" s="82"/>
      <c r="AE432" s="82"/>
      <c r="AF432" s="82"/>
      <c r="AG432" s="82"/>
      <c r="AH432" s="84"/>
      <c r="AI432" s="82"/>
      <c r="AJ432" s="84"/>
      <c r="AK432" s="82"/>
      <c r="AL432" s="82"/>
      <c r="AM432" s="82"/>
      <c r="AN432" s="84"/>
      <c r="AO432" s="82"/>
      <c r="AP432" s="84"/>
      <c r="AQ432" s="82"/>
      <c r="AR432" s="84"/>
      <c r="AS432" s="82"/>
      <c r="AT432" s="82"/>
      <c r="AU432" s="82"/>
      <c r="AV432" s="84"/>
      <c r="AW432" s="82"/>
      <c r="AX432" s="82"/>
      <c r="AY432" s="82"/>
      <c r="AZ432" s="84"/>
      <c r="BA432" s="82"/>
      <c r="BB432" s="82"/>
      <c r="BC432" s="82"/>
      <c r="BD432" s="82"/>
      <c r="BE432" s="82"/>
      <c r="BF432" s="82"/>
      <c r="BG432" s="82"/>
      <c r="BH432" s="82"/>
      <c r="BI432" s="82"/>
      <c r="BJ432" s="84"/>
      <c r="BK432" s="82"/>
      <c r="BL432" s="84"/>
      <c r="BM432" s="82"/>
      <c r="BN432" s="82">
        <v>7.4999999999999997E-2</v>
      </c>
      <c r="BO432" s="82">
        <v>30.582999999999998</v>
      </c>
      <c r="BP432" s="84">
        <v>1</v>
      </c>
      <c r="BQ432" s="82">
        <v>1.4730000000000001</v>
      </c>
      <c r="BR432" s="84"/>
      <c r="BS432" s="82"/>
      <c r="BT432" s="82"/>
      <c r="BU432" s="82"/>
      <c r="BV432" s="82"/>
    </row>
    <row r="433" spans="1:75" s="86" customFormat="1" x14ac:dyDescent="0.25">
      <c r="A433" s="79">
        <v>431</v>
      </c>
      <c r="B433" s="79">
        <v>1</v>
      </c>
      <c r="C433" s="80" t="s">
        <v>872</v>
      </c>
      <c r="D433" s="81">
        <f>июль!D433-август!E433</f>
        <v>508.21389800000014</v>
      </c>
      <c r="E433" s="81">
        <f t="shared" si="6"/>
        <v>7.2050000000000001</v>
      </c>
      <c r="F433" s="82"/>
      <c r="G433" s="82"/>
      <c r="H433" s="82"/>
      <c r="I433" s="83"/>
      <c r="J433" s="82"/>
      <c r="K433" s="82"/>
      <c r="L433" s="82"/>
      <c r="M433" s="82"/>
      <c r="N433" s="82"/>
      <c r="O433" s="84"/>
      <c r="P433" s="82"/>
      <c r="Q433" s="84"/>
      <c r="R433" s="82"/>
      <c r="S433" s="82"/>
      <c r="T433" s="82"/>
      <c r="U433" s="82"/>
      <c r="V433" s="82"/>
      <c r="W433" s="82"/>
      <c r="X433" s="82"/>
      <c r="Y433" s="84"/>
      <c r="Z433" s="82"/>
      <c r="AA433" s="85"/>
      <c r="AB433" s="82"/>
      <c r="AC433" s="82"/>
      <c r="AD433" s="82"/>
      <c r="AE433" s="82"/>
      <c r="AF433" s="82"/>
      <c r="AG433" s="82"/>
      <c r="AH433" s="84">
        <v>11</v>
      </c>
      <c r="AI433" s="82">
        <v>7.2050000000000001</v>
      </c>
      <c r="AJ433" s="84"/>
      <c r="AK433" s="82"/>
      <c r="AL433" s="82"/>
      <c r="AM433" s="82"/>
      <c r="AN433" s="84"/>
      <c r="AO433" s="82"/>
      <c r="AP433" s="84"/>
      <c r="AQ433" s="82"/>
      <c r="AR433" s="84"/>
      <c r="AS433" s="82"/>
      <c r="AT433" s="82"/>
      <c r="AU433" s="82"/>
      <c r="AV433" s="84"/>
      <c r="AW433" s="82"/>
      <c r="AX433" s="82"/>
      <c r="AY433" s="82"/>
      <c r="AZ433" s="84"/>
      <c r="BA433" s="82"/>
      <c r="BB433" s="82"/>
      <c r="BC433" s="82"/>
      <c r="BD433" s="82"/>
      <c r="BE433" s="82"/>
      <c r="BF433" s="82"/>
      <c r="BG433" s="82"/>
      <c r="BH433" s="82"/>
      <c r="BI433" s="82"/>
      <c r="BJ433" s="84"/>
      <c r="BK433" s="82"/>
      <c r="BL433" s="84"/>
      <c r="BM433" s="82"/>
      <c r="BN433" s="82"/>
      <c r="BO433" s="82"/>
      <c r="BP433" s="84"/>
      <c r="BQ433" s="82"/>
      <c r="BR433" s="84"/>
      <c r="BS433" s="82"/>
      <c r="BT433" s="82"/>
      <c r="BU433" s="82"/>
      <c r="BV433" s="82"/>
    </row>
    <row r="434" spans="1:75" x14ac:dyDescent="0.25">
      <c r="A434" s="16">
        <v>432</v>
      </c>
      <c r="B434" s="16">
        <v>1</v>
      </c>
      <c r="C434" s="31" t="s">
        <v>873</v>
      </c>
      <c r="D434" s="40">
        <f>июль!D434-август!E434</f>
        <v>371.44888740096621</v>
      </c>
      <c r="E434" s="40">
        <f t="shared" si="6"/>
        <v>0</v>
      </c>
      <c r="F434" s="36"/>
      <c r="G434" s="36"/>
      <c r="H434" s="36"/>
      <c r="I434" s="27"/>
      <c r="J434" s="36"/>
      <c r="K434" s="36"/>
      <c r="L434" s="36"/>
      <c r="M434" s="36"/>
      <c r="N434" s="36"/>
      <c r="O434" s="29"/>
      <c r="P434" s="36"/>
      <c r="Q434" s="29"/>
      <c r="R434" s="36"/>
      <c r="S434" s="36"/>
      <c r="T434" s="36"/>
      <c r="U434" s="36"/>
      <c r="V434" s="36"/>
      <c r="W434" s="36"/>
      <c r="X434" s="36"/>
      <c r="Y434" s="29"/>
      <c r="Z434" s="36"/>
      <c r="AA434" s="66"/>
      <c r="AB434" s="36"/>
      <c r="AC434" s="36"/>
      <c r="AD434" s="36"/>
      <c r="AE434" s="36"/>
      <c r="AF434" s="36"/>
      <c r="AG434" s="36"/>
      <c r="AH434" s="29"/>
      <c r="AI434" s="36"/>
      <c r="AJ434" s="29"/>
      <c r="AK434" s="36"/>
      <c r="AL434" s="36"/>
      <c r="AM434" s="36"/>
      <c r="AN434" s="29"/>
      <c r="AO434" s="36"/>
      <c r="AP434" s="29"/>
      <c r="AQ434" s="36"/>
      <c r="AR434" s="29"/>
      <c r="AS434" s="36"/>
      <c r="AT434" s="36"/>
      <c r="AU434" s="36"/>
      <c r="AV434" s="29"/>
      <c r="AW434" s="36"/>
      <c r="AX434" s="36"/>
      <c r="AY434" s="36"/>
      <c r="AZ434" s="29"/>
      <c r="BA434" s="36"/>
      <c r="BB434" s="36"/>
      <c r="BC434" s="36"/>
      <c r="BD434" s="36"/>
      <c r="BE434" s="36"/>
      <c r="BF434" s="36"/>
      <c r="BG434" s="36"/>
      <c r="BH434" s="36"/>
      <c r="BI434" s="36"/>
      <c r="BJ434" s="29"/>
      <c r="BK434" s="36"/>
      <c r="BL434" s="29"/>
      <c r="BM434" s="36"/>
      <c r="BN434" s="36"/>
      <c r="BO434" s="36"/>
      <c r="BP434" s="29"/>
      <c r="BQ434" s="36"/>
      <c r="BR434" s="29"/>
      <c r="BS434" s="36"/>
      <c r="BT434" s="36"/>
      <c r="BU434" s="36"/>
      <c r="BV434" s="36"/>
    </row>
    <row r="435" spans="1:75" s="86" customFormat="1" x14ac:dyDescent="0.25">
      <c r="A435" s="79">
        <v>433</v>
      </c>
      <c r="B435" s="79">
        <v>1</v>
      </c>
      <c r="C435" s="80" t="s">
        <v>874</v>
      </c>
      <c r="D435" s="81">
        <f>июль!D435-август!E435</f>
        <v>302.11271904347825</v>
      </c>
      <c r="E435" s="81">
        <f t="shared" si="6"/>
        <v>57.652999999999999</v>
      </c>
      <c r="F435" s="82"/>
      <c r="G435" s="82"/>
      <c r="H435" s="82"/>
      <c r="I435" s="83"/>
      <c r="J435" s="82"/>
      <c r="K435" s="82"/>
      <c r="L435" s="82"/>
      <c r="M435" s="82"/>
      <c r="N435" s="82"/>
      <c r="O435" s="84"/>
      <c r="P435" s="82"/>
      <c r="Q435" s="84"/>
      <c r="R435" s="82"/>
      <c r="S435" s="82"/>
      <c r="T435" s="82"/>
      <c r="U435" s="82">
        <v>3.9E-2</v>
      </c>
      <c r="V435" s="82">
        <v>57.652999999999999</v>
      </c>
      <c r="W435" s="82"/>
      <c r="X435" s="82"/>
      <c r="Y435" s="84"/>
      <c r="Z435" s="82"/>
      <c r="AA435" s="85"/>
      <c r="AB435" s="82"/>
      <c r="AC435" s="82"/>
      <c r="AD435" s="82"/>
      <c r="AE435" s="82"/>
      <c r="AF435" s="82"/>
      <c r="AG435" s="82"/>
      <c r="AH435" s="84"/>
      <c r="AI435" s="82"/>
      <c r="AJ435" s="84"/>
      <c r="AK435" s="82"/>
      <c r="AL435" s="82"/>
      <c r="AM435" s="82"/>
      <c r="AN435" s="84"/>
      <c r="AO435" s="82"/>
      <c r="AP435" s="84"/>
      <c r="AQ435" s="82"/>
      <c r="AR435" s="84"/>
      <c r="AS435" s="82"/>
      <c r="AT435" s="82"/>
      <c r="AU435" s="82"/>
      <c r="AV435" s="84"/>
      <c r="AW435" s="82"/>
      <c r="AX435" s="82"/>
      <c r="AY435" s="82"/>
      <c r="AZ435" s="84"/>
      <c r="BA435" s="82"/>
      <c r="BB435" s="82"/>
      <c r="BC435" s="82"/>
      <c r="BD435" s="82"/>
      <c r="BE435" s="82"/>
      <c r="BF435" s="82"/>
      <c r="BG435" s="82"/>
      <c r="BH435" s="82"/>
      <c r="BI435" s="82"/>
      <c r="BJ435" s="84"/>
      <c r="BK435" s="82"/>
      <c r="BL435" s="84"/>
      <c r="BM435" s="82"/>
      <c r="BN435" s="82"/>
      <c r="BO435" s="82"/>
      <c r="BP435" s="84"/>
      <c r="BQ435" s="82"/>
      <c r="BR435" s="84"/>
      <c r="BS435" s="82"/>
      <c r="BT435" s="82"/>
      <c r="BU435" s="82"/>
      <c r="BV435" s="82"/>
    </row>
    <row r="436" spans="1:75" x14ac:dyDescent="0.25">
      <c r="A436" s="16">
        <v>434</v>
      </c>
      <c r="B436" s="16">
        <v>1</v>
      </c>
      <c r="C436" s="31" t="s">
        <v>875</v>
      </c>
      <c r="D436" s="40">
        <f>июль!D436-август!E436</f>
        <v>195.58122561352656</v>
      </c>
      <c r="E436" s="40">
        <f t="shared" si="6"/>
        <v>0</v>
      </c>
      <c r="F436" s="36"/>
      <c r="G436" s="36"/>
      <c r="H436" s="36"/>
      <c r="I436" s="27"/>
      <c r="J436" s="36"/>
      <c r="K436" s="36"/>
      <c r="L436" s="36"/>
      <c r="M436" s="36"/>
      <c r="N436" s="36"/>
      <c r="O436" s="29"/>
      <c r="P436" s="36"/>
      <c r="Q436" s="29"/>
      <c r="R436" s="36"/>
      <c r="S436" s="36"/>
      <c r="T436" s="36"/>
      <c r="U436" s="36"/>
      <c r="V436" s="36"/>
      <c r="W436" s="36"/>
      <c r="X436" s="36"/>
      <c r="Y436" s="29"/>
      <c r="Z436" s="36"/>
      <c r="AA436" s="66"/>
      <c r="AB436" s="36"/>
      <c r="AC436" s="36"/>
      <c r="AD436" s="36"/>
      <c r="AE436" s="36"/>
      <c r="AF436" s="36"/>
      <c r="AG436" s="36"/>
      <c r="AH436" s="29"/>
      <c r="AI436" s="36"/>
      <c r="AJ436" s="29"/>
      <c r="AK436" s="36"/>
      <c r="AL436" s="36"/>
      <c r="AM436" s="36"/>
      <c r="AN436" s="29"/>
      <c r="AO436" s="36"/>
      <c r="AP436" s="29"/>
      <c r="AQ436" s="36"/>
      <c r="AR436" s="29"/>
      <c r="AS436" s="36"/>
      <c r="AT436" s="36"/>
      <c r="AU436" s="36"/>
      <c r="AV436" s="29"/>
      <c r="AW436" s="36"/>
      <c r="AX436" s="36"/>
      <c r="AY436" s="36"/>
      <c r="AZ436" s="29"/>
      <c r="BA436" s="36"/>
      <c r="BB436" s="36"/>
      <c r="BC436" s="36"/>
      <c r="BD436" s="36"/>
      <c r="BE436" s="36"/>
      <c r="BF436" s="36"/>
      <c r="BG436" s="36"/>
      <c r="BH436" s="36"/>
      <c r="BI436" s="36"/>
      <c r="BJ436" s="29"/>
      <c r="BK436" s="36"/>
      <c r="BL436" s="29"/>
      <c r="BM436" s="36"/>
      <c r="BN436" s="36"/>
      <c r="BO436" s="36"/>
      <c r="BP436" s="29"/>
      <c r="BQ436" s="36"/>
      <c r="BR436" s="29"/>
      <c r="BS436" s="36"/>
      <c r="BT436" s="36"/>
      <c r="BU436" s="36"/>
      <c r="BV436" s="36"/>
    </row>
    <row r="437" spans="1:75" x14ac:dyDescent="0.25">
      <c r="A437" s="16">
        <v>435</v>
      </c>
      <c r="B437" s="16">
        <v>1</v>
      </c>
      <c r="C437" s="31" t="s">
        <v>876</v>
      </c>
      <c r="D437" s="40">
        <f>июль!D437-август!E437</f>
        <v>569.80664172946854</v>
      </c>
      <c r="E437" s="40">
        <f t="shared" si="6"/>
        <v>0</v>
      </c>
      <c r="F437" s="36"/>
      <c r="G437" s="36"/>
      <c r="H437" s="36"/>
      <c r="I437" s="27"/>
      <c r="J437" s="36"/>
      <c r="K437" s="36"/>
      <c r="L437" s="36"/>
      <c r="M437" s="36"/>
      <c r="N437" s="36"/>
      <c r="O437" s="29"/>
      <c r="P437" s="36"/>
      <c r="Q437" s="29"/>
      <c r="R437" s="36"/>
      <c r="S437" s="36"/>
      <c r="T437" s="36"/>
      <c r="U437" s="36"/>
      <c r="V437" s="36"/>
      <c r="W437" s="36"/>
      <c r="X437" s="36"/>
      <c r="Y437" s="29"/>
      <c r="Z437" s="36"/>
      <c r="AA437" s="66"/>
      <c r="AB437" s="36"/>
      <c r="AC437" s="36"/>
      <c r="AD437" s="36"/>
      <c r="AE437" s="36"/>
      <c r="AF437" s="36"/>
      <c r="AG437" s="36"/>
      <c r="AH437" s="29"/>
      <c r="AI437" s="36"/>
      <c r="AJ437" s="29"/>
      <c r="AK437" s="36"/>
      <c r="AL437" s="36"/>
      <c r="AM437" s="36"/>
      <c r="AN437" s="29"/>
      <c r="AO437" s="36"/>
      <c r="AP437" s="29"/>
      <c r="AQ437" s="36"/>
      <c r="AR437" s="29"/>
      <c r="AS437" s="36"/>
      <c r="AT437" s="36"/>
      <c r="AU437" s="36"/>
      <c r="AV437" s="29"/>
      <c r="AW437" s="36"/>
      <c r="AX437" s="36"/>
      <c r="AY437" s="36"/>
      <c r="AZ437" s="29"/>
      <c r="BA437" s="36"/>
      <c r="BB437" s="36"/>
      <c r="BC437" s="36"/>
      <c r="BD437" s="36"/>
      <c r="BE437" s="36"/>
      <c r="BF437" s="36"/>
      <c r="BG437" s="36"/>
      <c r="BH437" s="36"/>
      <c r="BI437" s="36"/>
      <c r="BJ437" s="29"/>
      <c r="BK437" s="36"/>
      <c r="BL437" s="29"/>
      <c r="BM437" s="36"/>
      <c r="BN437" s="36"/>
      <c r="BO437" s="36"/>
      <c r="BP437" s="29"/>
      <c r="BQ437" s="36"/>
      <c r="BR437" s="29"/>
      <c r="BS437" s="36"/>
      <c r="BT437" s="36"/>
      <c r="BU437" s="36"/>
      <c r="BV437" s="36"/>
    </row>
    <row r="438" spans="1:75" x14ac:dyDescent="0.25">
      <c r="A438" s="16">
        <v>436</v>
      </c>
      <c r="B438" s="16">
        <v>1</v>
      </c>
      <c r="C438" s="31" t="s">
        <v>877</v>
      </c>
      <c r="D438" s="40">
        <f>июль!D438-август!E438</f>
        <v>683.23733750724659</v>
      </c>
      <c r="E438" s="40">
        <f t="shared" si="6"/>
        <v>0</v>
      </c>
      <c r="F438" s="36"/>
      <c r="G438" s="36"/>
      <c r="H438" s="36"/>
      <c r="I438" s="27"/>
      <c r="J438" s="36"/>
      <c r="K438" s="36"/>
      <c r="L438" s="36"/>
      <c r="M438" s="36"/>
      <c r="N438" s="36"/>
      <c r="O438" s="29"/>
      <c r="P438" s="36"/>
      <c r="Q438" s="29"/>
      <c r="R438" s="36"/>
      <c r="S438" s="36"/>
      <c r="T438" s="36"/>
      <c r="U438" s="36"/>
      <c r="V438" s="36"/>
      <c r="W438" s="36"/>
      <c r="X438" s="36"/>
      <c r="Y438" s="29"/>
      <c r="Z438" s="36"/>
      <c r="AA438" s="66"/>
      <c r="AB438" s="36"/>
      <c r="AC438" s="36"/>
      <c r="AD438" s="36"/>
      <c r="AE438" s="36"/>
      <c r="AF438" s="36"/>
      <c r="AG438" s="36"/>
      <c r="AH438" s="29"/>
      <c r="AI438" s="36"/>
      <c r="AJ438" s="29"/>
      <c r="AK438" s="36"/>
      <c r="AL438" s="36"/>
      <c r="AM438" s="36"/>
      <c r="AN438" s="29"/>
      <c r="AO438" s="36"/>
      <c r="AP438" s="29"/>
      <c r="AQ438" s="36"/>
      <c r="AR438" s="29"/>
      <c r="AS438" s="36"/>
      <c r="AT438" s="36"/>
      <c r="AU438" s="36"/>
      <c r="AV438" s="29"/>
      <c r="AW438" s="36"/>
      <c r="AX438" s="36"/>
      <c r="AY438" s="36"/>
      <c r="AZ438" s="29"/>
      <c r="BA438" s="36"/>
      <c r="BB438" s="36"/>
      <c r="BC438" s="36"/>
      <c r="BD438" s="36"/>
      <c r="BE438" s="36"/>
      <c r="BF438" s="36"/>
      <c r="BG438" s="36"/>
      <c r="BH438" s="36"/>
      <c r="BI438" s="36"/>
      <c r="BJ438" s="29"/>
      <c r="BK438" s="36"/>
      <c r="BL438" s="29"/>
      <c r="BM438" s="36"/>
      <c r="BN438" s="36"/>
      <c r="BO438" s="36"/>
      <c r="BP438" s="29"/>
      <c r="BQ438" s="36"/>
      <c r="BR438" s="29"/>
      <c r="BS438" s="36"/>
      <c r="BT438" s="36"/>
      <c r="BU438" s="36"/>
      <c r="BV438" s="36"/>
    </row>
    <row r="439" spans="1:75" x14ac:dyDescent="0.25">
      <c r="A439" s="16">
        <v>437</v>
      </c>
      <c r="B439" s="16">
        <v>1</v>
      </c>
      <c r="C439" s="31" t="s">
        <v>878</v>
      </c>
      <c r="D439" s="40">
        <f>июль!D439-август!E439</f>
        <v>394.1164956908213</v>
      </c>
      <c r="E439" s="40">
        <f t="shared" si="6"/>
        <v>0</v>
      </c>
      <c r="F439" s="36"/>
      <c r="G439" s="36"/>
      <c r="H439" s="36"/>
      <c r="I439" s="27"/>
      <c r="J439" s="36"/>
      <c r="K439" s="36"/>
      <c r="L439" s="36"/>
      <c r="M439" s="36"/>
      <c r="N439" s="36"/>
      <c r="O439" s="29"/>
      <c r="P439" s="36"/>
      <c r="Q439" s="29"/>
      <c r="R439" s="36"/>
      <c r="S439" s="36"/>
      <c r="T439" s="36"/>
      <c r="U439" s="36"/>
      <c r="V439" s="36"/>
      <c r="W439" s="36"/>
      <c r="X439" s="36"/>
      <c r="Y439" s="29"/>
      <c r="Z439" s="36"/>
      <c r="AA439" s="66"/>
      <c r="AB439" s="36"/>
      <c r="AC439" s="36"/>
      <c r="AD439" s="36"/>
      <c r="AE439" s="36"/>
      <c r="AF439" s="36"/>
      <c r="AG439" s="36"/>
      <c r="AH439" s="29"/>
      <c r="AI439" s="36"/>
      <c r="AJ439" s="29"/>
      <c r="AK439" s="36"/>
      <c r="AL439" s="36"/>
      <c r="AM439" s="36"/>
      <c r="AN439" s="29"/>
      <c r="AO439" s="36"/>
      <c r="AP439" s="29"/>
      <c r="AQ439" s="36"/>
      <c r="AR439" s="29"/>
      <c r="AS439" s="36"/>
      <c r="AT439" s="36"/>
      <c r="AU439" s="36"/>
      <c r="AV439" s="29"/>
      <c r="AW439" s="36"/>
      <c r="AX439" s="36"/>
      <c r="AY439" s="36"/>
      <c r="AZ439" s="29"/>
      <c r="BA439" s="36"/>
      <c r="BB439" s="36"/>
      <c r="BC439" s="36"/>
      <c r="BD439" s="36"/>
      <c r="BE439" s="36"/>
      <c r="BF439" s="36"/>
      <c r="BG439" s="36"/>
      <c r="BH439" s="36"/>
      <c r="BI439" s="36"/>
      <c r="BJ439" s="29"/>
      <c r="BK439" s="36"/>
      <c r="BL439" s="29"/>
      <c r="BM439" s="36"/>
      <c r="BN439" s="36"/>
      <c r="BO439" s="36"/>
      <c r="BP439" s="29"/>
      <c r="BQ439" s="36"/>
      <c r="BR439" s="29"/>
      <c r="BS439" s="36"/>
      <c r="BT439" s="36"/>
      <c r="BU439" s="36"/>
      <c r="BV439" s="36"/>
    </row>
    <row r="440" spans="1:75" x14ac:dyDescent="0.25">
      <c r="A440" s="16">
        <v>438</v>
      </c>
      <c r="B440" s="16">
        <v>2</v>
      </c>
      <c r="C440" s="31" t="s">
        <v>879</v>
      </c>
      <c r="D440" s="40">
        <f>июль!D440-август!E440</f>
        <v>102.14842747826074</v>
      </c>
      <c r="E440" s="40">
        <f t="shared" si="6"/>
        <v>0</v>
      </c>
      <c r="F440" s="36"/>
      <c r="G440" s="36"/>
      <c r="H440" s="36"/>
      <c r="I440" s="27"/>
      <c r="J440" s="36"/>
      <c r="K440" s="36"/>
      <c r="L440" s="36"/>
      <c r="M440" s="36"/>
      <c r="N440" s="36"/>
      <c r="O440" s="29"/>
      <c r="P440" s="36"/>
      <c r="Q440" s="29"/>
      <c r="R440" s="36"/>
      <c r="S440" s="36"/>
      <c r="T440" s="36"/>
      <c r="U440" s="36"/>
      <c r="V440" s="36"/>
      <c r="W440" s="36"/>
      <c r="X440" s="36"/>
      <c r="Y440" s="29"/>
      <c r="Z440" s="36"/>
      <c r="AA440" s="66"/>
      <c r="AB440" s="36"/>
      <c r="AC440" s="36"/>
      <c r="AD440" s="36"/>
      <c r="AE440" s="36"/>
      <c r="AF440" s="36"/>
      <c r="AG440" s="36"/>
      <c r="AH440" s="29"/>
      <c r="AI440" s="36"/>
      <c r="AJ440" s="29"/>
      <c r="AK440" s="36"/>
      <c r="AL440" s="36"/>
      <c r="AM440" s="36"/>
      <c r="AN440" s="29"/>
      <c r="AO440" s="36"/>
      <c r="AP440" s="29"/>
      <c r="AQ440" s="36"/>
      <c r="AR440" s="29"/>
      <c r="AS440" s="36"/>
      <c r="AT440" s="36"/>
      <c r="AU440" s="36"/>
      <c r="AV440" s="29"/>
      <c r="AW440" s="36"/>
      <c r="AX440" s="36"/>
      <c r="AY440" s="36"/>
      <c r="AZ440" s="29"/>
      <c r="BA440" s="36"/>
      <c r="BB440" s="36"/>
      <c r="BC440" s="36"/>
      <c r="BD440" s="36"/>
      <c r="BE440" s="36"/>
      <c r="BF440" s="36"/>
      <c r="BG440" s="36"/>
      <c r="BH440" s="36"/>
      <c r="BI440" s="36"/>
      <c r="BJ440" s="29"/>
      <c r="BK440" s="36"/>
      <c r="BL440" s="29"/>
      <c r="BM440" s="36"/>
      <c r="BN440" s="36"/>
      <c r="BO440" s="36"/>
      <c r="BP440" s="29"/>
      <c r="BQ440" s="36"/>
      <c r="BR440" s="29"/>
      <c r="BS440" s="36"/>
      <c r="BT440" s="36"/>
      <c r="BU440" s="36"/>
      <c r="BV440" s="36"/>
    </row>
    <row r="441" spans="1:75" s="86" customFormat="1" x14ac:dyDescent="0.25">
      <c r="A441" s="79">
        <v>439</v>
      </c>
      <c r="B441" s="79">
        <v>2</v>
      </c>
      <c r="C441" s="80" t="s">
        <v>880</v>
      </c>
      <c r="D441" s="81">
        <f>июль!D441-август!E441</f>
        <v>3445.4096960193228</v>
      </c>
      <c r="E441" s="81">
        <f t="shared" si="6"/>
        <v>24.385000000000002</v>
      </c>
      <c r="F441" s="82"/>
      <c r="G441" s="82"/>
      <c r="H441" s="82"/>
      <c r="I441" s="83"/>
      <c r="J441" s="82"/>
      <c r="K441" s="82"/>
      <c r="L441" s="82"/>
      <c r="M441" s="82"/>
      <c r="N441" s="82"/>
      <c r="O441" s="84"/>
      <c r="P441" s="82"/>
      <c r="Q441" s="84"/>
      <c r="R441" s="82"/>
      <c r="S441" s="82"/>
      <c r="T441" s="82"/>
      <c r="U441" s="82"/>
      <c r="V441" s="82"/>
      <c r="W441" s="82"/>
      <c r="X441" s="82"/>
      <c r="Y441" s="84"/>
      <c r="Z441" s="82"/>
      <c r="AA441" s="85"/>
      <c r="AB441" s="82"/>
      <c r="AC441" s="82"/>
      <c r="AD441" s="82"/>
      <c r="AE441" s="82"/>
      <c r="AF441" s="82"/>
      <c r="AG441" s="82"/>
      <c r="AH441" s="84"/>
      <c r="AI441" s="82"/>
      <c r="AJ441" s="84"/>
      <c r="AK441" s="82"/>
      <c r="AL441" s="82"/>
      <c r="AM441" s="82"/>
      <c r="AN441" s="84"/>
      <c r="AO441" s="82"/>
      <c r="AP441" s="84"/>
      <c r="AQ441" s="82"/>
      <c r="AR441" s="84"/>
      <c r="AS441" s="82"/>
      <c r="AT441" s="82"/>
      <c r="AU441" s="82"/>
      <c r="AV441" s="84"/>
      <c r="AW441" s="82"/>
      <c r="AX441" s="82"/>
      <c r="AY441" s="82"/>
      <c r="AZ441" s="84"/>
      <c r="BA441" s="82"/>
      <c r="BB441" s="82"/>
      <c r="BC441" s="82"/>
      <c r="BD441" s="82">
        <v>5.0000000000000001E-3</v>
      </c>
      <c r="BE441" s="82">
        <v>3.9510000000000001</v>
      </c>
      <c r="BF441" s="82">
        <v>1.0999999999999999E-2</v>
      </c>
      <c r="BG441" s="82">
        <v>16.792000000000002</v>
      </c>
      <c r="BH441" s="82"/>
      <c r="BI441" s="82"/>
      <c r="BJ441" s="84"/>
      <c r="BK441" s="82"/>
      <c r="BL441" s="84"/>
      <c r="BM441" s="82"/>
      <c r="BN441" s="82"/>
      <c r="BO441" s="82"/>
      <c r="BP441" s="84">
        <v>3</v>
      </c>
      <c r="BQ441" s="82">
        <v>3.6419999999999999</v>
      </c>
      <c r="BR441" s="84"/>
      <c r="BS441" s="82"/>
      <c r="BT441" s="82"/>
      <c r="BU441" s="82"/>
      <c r="BV441" s="82"/>
    </row>
    <row r="442" spans="1:75" x14ac:dyDescent="0.25">
      <c r="A442" s="16">
        <v>440</v>
      </c>
      <c r="B442" s="16">
        <v>2</v>
      </c>
      <c r="C442" s="31" t="s">
        <v>881</v>
      </c>
      <c r="D442" s="40">
        <f>июль!D442-август!E442</f>
        <v>-521.21564942028988</v>
      </c>
      <c r="E442" s="40">
        <f t="shared" si="6"/>
        <v>0</v>
      </c>
      <c r="F442" s="36"/>
      <c r="G442" s="36"/>
      <c r="H442" s="36"/>
      <c r="I442" s="27"/>
      <c r="J442" s="36"/>
      <c r="K442" s="36"/>
      <c r="L442" s="36"/>
      <c r="M442" s="36"/>
      <c r="N442" s="36"/>
      <c r="O442" s="29"/>
      <c r="P442" s="36"/>
      <c r="Q442" s="29"/>
      <c r="R442" s="36"/>
      <c r="S442" s="36"/>
      <c r="T442" s="36"/>
      <c r="U442" s="36"/>
      <c r="V442" s="36"/>
      <c r="W442" s="36"/>
      <c r="X442" s="36"/>
      <c r="Y442" s="29"/>
      <c r="Z442" s="36"/>
      <c r="AA442" s="66"/>
      <c r="AB442" s="36"/>
      <c r="AC442" s="36"/>
      <c r="AD442" s="36"/>
      <c r="AE442" s="36"/>
      <c r="AF442" s="36"/>
      <c r="AG442" s="36"/>
      <c r="AH442" s="29"/>
      <c r="AI442" s="36"/>
      <c r="AJ442" s="29"/>
      <c r="AK442" s="36"/>
      <c r="AL442" s="36"/>
      <c r="AM442" s="36"/>
      <c r="AN442" s="29"/>
      <c r="AO442" s="36"/>
      <c r="AP442" s="29"/>
      <c r="AQ442" s="36"/>
      <c r="AR442" s="29"/>
      <c r="AS442" s="36"/>
      <c r="AT442" s="36"/>
      <c r="AU442" s="36"/>
      <c r="AV442" s="29"/>
      <c r="AW442" s="36"/>
      <c r="AX442" s="36"/>
      <c r="AY442" s="36"/>
      <c r="AZ442" s="29"/>
      <c r="BA442" s="36"/>
      <c r="BB442" s="36"/>
      <c r="BC442" s="36"/>
      <c r="BD442" s="36"/>
      <c r="BE442" s="36"/>
      <c r="BF442" s="36"/>
      <c r="BG442" s="36"/>
      <c r="BH442" s="36"/>
      <c r="BI442" s="36"/>
      <c r="BJ442" s="29"/>
      <c r="BK442" s="36"/>
      <c r="BL442" s="29"/>
      <c r="BM442" s="36"/>
      <c r="BN442" s="36"/>
      <c r="BO442" s="36"/>
      <c r="BP442" s="29"/>
      <c r="BQ442" s="36"/>
      <c r="BR442" s="29"/>
      <c r="BS442" s="36"/>
      <c r="BT442" s="36"/>
      <c r="BU442" s="36"/>
      <c r="BV442" s="36"/>
    </row>
    <row r="443" spans="1:75" x14ac:dyDescent="0.25">
      <c r="A443" s="16">
        <v>441</v>
      </c>
      <c r="B443" s="16">
        <v>2</v>
      </c>
      <c r="C443" s="31" t="s">
        <v>882</v>
      </c>
      <c r="D443" s="40">
        <f>июль!D443-август!E443</f>
        <v>-93.324137874396129</v>
      </c>
      <c r="E443" s="40">
        <f t="shared" si="6"/>
        <v>0</v>
      </c>
      <c r="F443" s="36"/>
      <c r="G443" s="36"/>
      <c r="H443" s="36"/>
      <c r="I443" s="27"/>
      <c r="J443" s="36"/>
      <c r="K443" s="36"/>
      <c r="L443" s="36"/>
      <c r="M443" s="36"/>
      <c r="N443" s="36"/>
      <c r="O443" s="29"/>
      <c r="P443" s="36"/>
      <c r="Q443" s="29"/>
      <c r="R443" s="36"/>
      <c r="S443" s="36"/>
      <c r="T443" s="36"/>
      <c r="U443" s="36"/>
      <c r="V443" s="36"/>
      <c r="W443" s="36"/>
      <c r="X443" s="36"/>
      <c r="Y443" s="29"/>
      <c r="Z443" s="36"/>
      <c r="AA443" s="66"/>
      <c r="AB443" s="36"/>
      <c r="AC443" s="36"/>
      <c r="AD443" s="36"/>
      <c r="AE443" s="36"/>
      <c r="AF443" s="36"/>
      <c r="AG443" s="36"/>
      <c r="AH443" s="29"/>
      <c r="AI443" s="36"/>
      <c r="AJ443" s="29"/>
      <c r="AK443" s="36"/>
      <c r="AL443" s="36"/>
      <c r="AM443" s="36"/>
      <c r="AN443" s="29"/>
      <c r="AO443" s="36"/>
      <c r="AP443" s="29"/>
      <c r="AQ443" s="36"/>
      <c r="AR443" s="29"/>
      <c r="AS443" s="36"/>
      <c r="AT443" s="36"/>
      <c r="AU443" s="36"/>
      <c r="AV443" s="29"/>
      <c r="AW443" s="36"/>
      <c r="AX443" s="36"/>
      <c r="AY443" s="36"/>
      <c r="AZ443" s="29"/>
      <c r="BA443" s="36"/>
      <c r="BB443" s="36"/>
      <c r="BC443" s="36"/>
      <c r="BD443" s="36"/>
      <c r="BE443" s="36"/>
      <c r="BF443" s="36"/>
      <c r="BG443" s="36"/>
      <c r="BH443" s="36"/>
      <c r="BI443" s="36"/>
      <c r="BJ443" s="29"/>
      <c r="BK443" s="36"/>
      <c r="BL443" s="29"/>
      <c r="BM443" s="36"/>
      <c r="BN443" s="36"/>
      <c r="BO443" s="36"/>
      <c r="BP443" s="29"/>
      <c r="BQ443" s="36"/>
      <c r="BR443" s="29"/>
      <c r="BS443" s="36"/>
      <c r="BT443" s="36"/>
      <c r="BU443" s="36"/>
      <c r="BV443" s="36"/>
    </row>
    <row r="444" spans="1:75" s="86" customFormat="1" x14ac:dyDescent="0.25">
      <c r="A444" s="79">
        <v>442</v>
      </c>
      <c r="B444" s="79">
        <v>2</v>
      </c>
      <c r="C444" s="80" t="s">
        <v>942</v>
      </c>
      <c r="D444" s="81">
        <f>июль!D444-август!E444</f>
        <v>600.73020128502412</v>
      </c>
      <c r="E444" s="81">
        <f t="shared" si="6"/>
        <v>0.72099999999999997</v>
      </c>
      <c r="F444" s="82"/>
      <c r="G444" s="82"/>
      <c r="H444" s="82"/>
      <c r="I444" s="83"/>
      <c r="J444" s="82"/>
      <c r="K444" s="82"/>
      <c r="L444" s="82"/>
      <c r="M444" s="82"/>
      <c r="N444" s="82"/>
      <c r="O444" s="84"/>
      <c r="P444" s="82"/>
      <c r="Q444" s="84"/>
      <c r="R444" s="82"/>
      <c r="S444" s="82"/>
      <c r="T444" s="82"/>
      <c r="U444" s="82"/>
      <c r="V444" s="82"/>
      <c r="W444" s="82"/>
      <c r="X444" s="82"/>
      <c r="Y444" s="84"/>
      <c r="Z444" s="82"/>
      <c r="AA444" s="85"/>
      <c r="AB444" s="82"/>
      <c r="AC444" s="82"/>
      <c r="AD444" s="82"/>
      <c r="AE444" s="82"/>
      <c r="AF444" s="82"/>
      <c r="AG444" s="82"/>
      <c r="AH444" s="84"/>
      <c r="AI444" s="82"/>
      <c r="AJ444" s="84"/>
      <c r="AK444" s="82"/>
      <c r="AL444" s="82"/>
      <c r="AM444" s="82"/>
      <c r="AN444" s="84"/>
      <c r="AO444" s="82"/>
      <c r="AP444" s="84"/>
      <c r="AQ444" s="82"/>
      <c r="AR444" s="84"/>
      <c r="AS444" s="82"/>
      <c r="AT444" s="82"/>
      <c r="AU444" s="82"/>
      <c r="AV444" s="84"/>
      <c r="AW444" s="82"/>
      <c r="AX444" s="82"/>
      <c r="AY444" s="82"/>
      <c r="AZ444" s="84"/>
      <c r="BA444" s="82"/>
      <c r="BB444" s="82"/>
      <c r="BC444" s="82"/>
      <c r="BD444" s="82"/>
      <c r="BE444" s="82"/>
      <c r="BF444" s="82"/>
      <c r="BG444" s="82"/>
      <c r="BH444" s="82"/>
      <c r="BI444" s="82"/>
      <c r="BJ444" s="84"/>
      <c r="BK444" s="82"/>
      <c r="BL444" s="84"/>
      <c r="BM444" s="82"/>
      <c r="BN444" s="82"/>
      <c r="BO444" s="82"/>
      <c r="BP444" s="84"/>
      <c r="BQ444" s="82"/>
      <c r="BR444" s="84"/>
      <c r="BS444" s="82"/>
      <c r="BT444" s="82"/>
      <c r="BU444" s="82"/>
      <c r="BV444" s="82">
        <v>0.72099999999999997</v>
      </c>
      <c r="BW444" s="86" t="s">
        <v>1103</v>
      </c>
    </row>
    <row r="445" spans="1:75" s="86" customFormat="1" x14ac:dyDescent="0.25">
      <c r="A445" s="79">
        <v>443</v>
      </c>
      <c r="B445" s="79">
        <v>2</v>
      </c>
      <c r="C445" s="80" t="s">
        <v>883</v>
      </c>
      <c r="D445" s="81">
        <f>июль!D445-август!E445</f>
        <v>92.15463542028985</v>
      </c>
      <c r="E445" s="81">
        <f t="shared" si="6"/>
        <v>5.4219999999999997</v>
      </c>
      <c r="F445" s="82"/>
      <c r="G445" s="82"/>
      <c r="H445" s="82"/>
      <c r="I445" s="83"/>
      <c r="J445" s="82"/>
      <c r="K445" s="82"/>
      <c r="L445" s="82"/>
      <c r="M445" s="82"/>
      <c r="N445" s="82"/>
      <c r="O445" s="84"/>
      <c r="P445" s="82"/>
      <c r="Q445" s="84"/>
      <c r="R445" s="82"/>
      <c r="S445" s="82"/>
      <c r="T445" s="82"/>
      <c r="U445" s="82"/>
      <c r="V445" s="82"/>
      <c r="W445" s="82"/>
      <c r="X445" s="82"/>
      <c r="Y445" s="84"/>
      <c r="Z445" s="82"/>
      <c r="AA445" s="85"/>
      <c r="AB445" s="82"/>
      <c r="AC445" s="82"/>
      <c r="AD445" s="82"/>
      <c r="AE445" s="82"/>
      <c r="AF445" s="82"/>
      <c r="AG445" s="82"/>
      <c r="AH445" s="84"/>
      <c r="AI445" s="82"/>
      <c r="AJ445" s="84"/>
      <c r="AK445" s="82"/>
      <c r="AL445" s="82"/>
      <c r="AM445" s="82"/>
      <c r="AN445" s="84"/>
      <c r="AO445" s="82"/>
      <c r="AP445" s="84"/>
      <c r="AQ445" s="82"/>
      <c r="AR445" s="84"/>
      <c r="AS445" s="82"/>
      <c r="AT445" s="82"/>
      <c r="AU445" s="82"/>
      <c r="AV445" s="84"/>
      <c r="AW445" s="82"/>
      <c r="AX445" s="82"/>
      <c r="AY445" s="82"/>
      <c r="AZ445" s="84"/>
      <c r="BA445" s="82"/>
      <c r="BB445" s="82"/>
      <c r="BC445" s="82"/>
      <c r="BD445" s="82"/>
      <c r="BE445" s="82"/>
      <c r="BF445" s="82"/>
      <c r="BG445" s="82"/>
      <c r="BH445" s="82"/>
      <c r="BI445" s="82"/>
      <c r="BJ445" s="84"/>
      <c r="BK445" s="82"/>
      <c r="BL445" s="84"/>
      <c r="BM445" s="82"/>
      <c r="BN445" s="82"/>
      <c r="BO445" s="82"/>
      <c r="BP445" s="84">
        <v>5</v>
      </c>
      <c r="BQ445" s="82">
        <v>5.4219999999999997</v>
      </c>
      <c r="BR445" s="84"/>
      <c r="BS445" s="82"/>
      <c r="BT445" s="82"/>
      <c r="BU445" s="82"/>
      <c r="BV445" s="82"/>
    </row>
    <row r="446" spans="1:75" x14ac:dyDescent="0.25">
      <c r="A446" s="16">
        <v>444</v>
      </c>
      <c r="B446" s="16">
        <v>2</v>
      </c>
      <c r="C446" s="31" t="s">
        <v>884</v>
      </c>
      <c r="D446" s="40">
        <f>июль!D446-август!E446</f>
        <v>431.35980589371974</v>
      </c>
      <c r="E446" s="40">
        <f t="shared" si="6"/>
        <v>0</v>
      </c>
      <c r="F446" s="36"/>
      <c r="G446" s="36"/>
      <c r="H446" s="36"/>
      <c r="I446" s="27"/>
      <c r="J446" s="36"/>
      <c r="K446" s="36"/>
      <c r="L446" s="36"/>
      <c r="M446" s="36"/>
      <c r="N446" s="36"/>
      <c r="O446" s="29"/>
      <c r="P446" s="36"/>
      <c r="Q446" s="29"/>
      <c r="R446" s="36"/>
      <c r="S446" s="36"/>
      <c r="T446" s="36"/>
      <c r="U446" s="36"/>
      <c r="V446" s="36"/>
      <c r="W446" s="36"/>
      <c r="X446" s="36"/>
      <c r="Y446" s="29"/>
      <c r="Z446" s="36"/>
      <c r="AA446" s="66"/>
      <c r="AB446" s="36"/>
      <c r="AC446" s="36"/>
      <c r="AD446" s="36"/>
      <c r="AE446" s="36"/>
      <c r="AF446" s="36"/>
      <c r="AG446" s="36"/>
      <c r="AH446" s="29"/>
      <c r="AI446" s="36"/>
      <c r="AJ446" s="29"/>
      <c r="AK446" s="36"/>
      <c r="AL446" s="36"/>
      <c r="AM446" s="36"/>
      <c r="AN446" s="29"/>
      <c r="AO446" s="36"/>
      <c r="AP446" s="29"/>
      <c r="AQ446" s="36"/>
      <c r="AR446" s="29"/>
      <c r="AS446" s="36"/>
      <c r="AT446" s="36"/>
      <c r="AU446" s="36"/>
      <c r="AV446" s="29"/>
      <c r="AW446" s="36"/>
      <c r="AX446" s="36"/>
      <c r="AY446" s="36"/>
      <c r="AZ446" s="29"/>
      <c r="BA446" s="36"/>
      <c r="BB446" s="36"/>
      <c r="BC446" s="36"/>
      <c r="BD446" s="36"/>
      <c r="BE446" s="36"/>
      <c r="BF446" s="36"/>
      <c r="BG446" s="36"/>
      <c r="BH446" s="36"/>
      <c r="BI446" s="36"/>
      <c r="BJ446" s="29"/>
      <c r="BK446" s="36"/>
      <c r="BL446" s="29"/>
      <c r="BM446" s="36"/>
      <c r="BN446" s="36"/>
      <c r="BO446" s="36"/>
      <c r="BP446" s="29"/>
      <c r="BQ446" s="36"/>
      <c r="BR446" s="29"/>
      <c r="BS446" s="36"/>
      <c r="BT446" s="36"/>
      <c r="BU446" s="36"/>
      <c r="BV446" s="36"/>
    </row>
    <row r="447" spans="1:75" s="86" customFormat="1" x14ac:dyDescent="0.25">
      <c r="A447" s="79">
        <v>445</v>
      </c>
      <c r="B447" s="79">
        <v>3</v>
      </c>
      <c r="C447" s="80" t="s">
        <v>885</v>
      </c>
      <c r="D447" s="81">
        <f>июль!D447-август!E447</f>
        <v>-420.2388744927535</v>
      </c>
      <c r="E447" s="81">
        <f t="shared" si="6"/>
        <v>10.210000000000001</v>
      </c>
      <c r="F447" s="82"/>
      <c r="G447" s="82"/>
      <c r="H447" s="82"/>
      <c r="I447" s="83"/>
      <c r="J447" s="82"/>
      <c r="K447" s="82"/>
      <c r="L447" s="82"/>
      <c r="M447" s="82"/>
      <c r="N447" s="82"/>
      <c r="O447" s="84"/>
      <c r="P447" s="82"/>
      <c r="Q447" s="84"/>
      <c r="R447" s="82"/>
      <c r="S447" s="82"/>
      <c r="T447" s="82"/>
      <c r="U447" s="82"/>
      <c r="V447" s="82"/>
      <c r="W447" s="82"/>
      <c r="X447" s="82"/>
      <c r="Y447" s="84"/>
      <c r="Z447" s="82"/>
      <c r="AA447" s="85"/>
      <c r="AB447" s="82"/>
      <c r="AC447" s="82"/>
      <c r="AD447" s="82"/>
      <c r="AE447" s="82"/>
      <c r="AF447" s="82"/>
      <c r="AG447" s="82"/>
      <c r="AH447" s="84"/>
      <c r="AI447" s="82"/>
      <c r="AJ447" s="84"/>
      <c r="AK447" s="82"/>
      <c r="AL447" s="82"/>
      <c r="AM447" s="82"/>
      <c r="AN447" s="84"/>
      <c r="AO447" s="82"/>
      <c r="AP447" s="84"/>
      <c r="AQ447" s="82"/>
      <c r="AR447" s="84"/>
      <c r="AS447" s="82"/>
      <c r="AT447" s="82"/>
      <c r="AU447" s="82"/>
      <c r="AV447" s="84"/>
      <c r="AW447" s="82"/>
      <c r="AX447" s="82"/>
      <c r="AY447" s="82"/>
      <c r="AZ447" s="84"/>
      <c r="BA447" s="82"/>
      <c r="BB447" s="82"/>
      <c r="BC447" s="82"/>
      <c r="BD447" s="82"/>
      <c r="BE447" s="82"/>
      <c r="BF447" s="82"/>
      <c r="BG447" s="82"/>
      <c r="BH447" s="82"/>
      <c r="BI447" s="82"/>
      <c r="BJ447" s="84"/>
      <c r="BK447" s="82"/>
      <c r="BL447" s="84"/>
      <c r="BM447" s="82"/>
      <c r="BN447" s="82"/>
      <c r="BO447" s="82"/>
      <c r="BP447" s="84">
        <v>1</v>
      </c>
      <c r="BQ447" s="82">
        <v>3.5190000000000001</v>
      </c>
      <c r="BR447" s="84">
        <v>3</v>
      </c>
      <c r="BS447" s="82">
        <v>6.6909999999999998</v>
      </c>
      <c r="BT447" s="82"/>
      <c r="BU447" s="82"/>
      <c r="BV447" s="82"/>
    </row>
    <row r="448" spans="1:75" x14ac:dyDescent="0.25">
      <c r="A448" s="16">
        <v>446</v>
      </c>
      <c r="B448" s="16">
        <v>3</v>
      </c>
      <c r="C448" s="31" t="s">
        <v>886</v>
      </c>
      <c r="D448" s="40">
        <f>июль!D448-август!E448</f>
        <v>612.05869542028972</v>
      </c>
      <c r="E448" s="40">
        <f t="shared" si="6"/>
        <v>0</v>
      </c>
      <c r="F448" s="36"/>
      <c r="G448" s="36"/>
      <c r="H448" s="36"/>
      <c r="I448" s="27"/>
      <c r="J448" s="36"/>
      <c r="K448" s="36"/>
      <c r="L448" s="36"/>
      <c r="M448" s="36"/>
      <c r="N448" s="36"/>
      <c r="O448" s="29"/>
      <c r="P448" s="36"/>
      <c r="Q448" s="29"/>
      <c r="R448" s="36"/>
      <c r="S448" s="36"/>
      <c r="T448" s="36"/>
      <c r="U448" s="36"/>
      <c r="V448" s="36"/>
      <c r="W448" s="36"/>
      <c r="X448" s="36"/>
      <c r="Y448" s="29"/>
      <c r="Z448" s="36"/>
      <c r="AA448" s="66"/>
      <c r="AB448" s="36"/>
      <c r="AC448" s="36"/>
      <c r="AD448" s="36"/>
      <c r="AE448" s="36"/>
      <c r="AF448" s="36"/>
      <c r="AG448" s="36"/>
      <c r="AH448" s="29"/>
      <c r="AI448" s="36"/>
      <c r="AJ448" s="29"/>
      <c r="AK448" s="36"/>
      <c r="AL448" s="36"/>
      <c r="AM448" s="36"/>
      <c r="AN448" s="29"/>
      <c r="AO448" s="36"/>
      <c r="AP448" s="29"/>
      <c r="AQ448" s="36"/>
      <c r="AR448" s="29"/>
      <c r="AS448" s="36"/>
      <c r="AT448" s="36"/>
      <c r="AU448" s="36"/>
      <c r="AV448" s="29"/>
      <c r="AW448" s="36"/>
      <c r="AX448" s="36"/>
      <c r="AY448" s="36"/>
      <c r="AZ448" s="29"/>
      <c r="BA448" s="36"/>
      <c r="BB448" s="36"/>
      <c r="BC448" s="36"/>
      <c r="BD448" s="36"/>
      <c r="BE448" s="36"/>
      <c r="BF448" s="36"/>
      <c r="BG448" s="36"/>
      <c r="BH448" s="36"/>
      <c r="BI448" s="36"/>
      <c r="BJ448" s="29"/>
      <c r="BK448" s="36"/>
      <c r="BL448" s="29"/>
      <c r="BM448" s="36"/>
      <c r="BN448" s="36"/>
      <c r="BO448" s="36"/>
      <c r="BP448" s="29"/>
      <c r="BQ448" s="36"/>
      <c r="BR448" s="29"/>
      <c r="BS448" s="36"/>
      <c r="BT448" s="36"/>
      <c r="BU448" s="36"/>
      <c r="BV448" s="36"/>
    </row>
    <row r="449" spans="1:74" x14ac:dyDescent="0.25">
      <c r="A449" s="16">
        <v>447</v>
      </c>
      <c r="B449" s="16">
        <v>3</v>
      </c>
      <c r="C449" s="31" t="s">
        <v>887</v>
      </c>
      <c r="D449" s="40">
        <f>июль!D449-август!E449</f>
        <v>1045.2910943478259</v>
      </c>
      <c r="E449" s="40">
        <f t="shared" si="6"/>
        <v>0</v>
      </c>
      <c r="F449" s="36"/>
      <c r="G449" s="36"/>
      <c r="H449" s="36"/>
      <c r="I449" s="27"/>
      <c r="J449" s="36"/>
      <c r="K449" s="36"/>
      <c r="L449" s="36"/>
      <c r="M449" s="36"/>
      <c r="N449" s="36"/>
      <c r="O449" s="29"/>
      <c r="P449" s="36"/>
      <c r="Q449" s="29"/>
      <c r="R449" s="36"/>
      <c r="S449" s="36"/>
      <c r="T449" s="36"/>
      <c r="U449" s="36"/>
      <c r="V449" s="36"/>
      <c r="W449" s="36"/>
      <c r="X449" s="36"/>
      <c r="Y449" s="29"/>
      <c r="Z449" s="36"/>
      <c r="AA449" s="66"/>
      <c r="AB449" s="36"/>
      <c r="AC449" s="36"/>
      <c r="AD449" s="36"/>
      <c r="AE449" s="36"/>
      <c r="AF449" s="36"/>
      <c r="AG449" s="36"/>
      <c r="AH449" s="29"/>
      <c r="AI449" s="36"/>
      <c r="AJ449" s="29"/>
      <c r="AK449" s="36"/>
      <c r="AL449" s="36"/>
      <c r="AM449" s="36"/>
      <c r="AN449" s="29"/>
      <c r="AO449" s="36"/>
      <c r="AP449" s="29"/>
      <c r="AQ449" s="36"/>
      <c r="AR449" s="29"/>
      <c r="AS449" s="36"/>
      <c r="AT449" s="36"/>
      <c r="AU449" s="36"/>
      <c r="AV449" s="29"/>
      <c r="AW449" s="36"/>
      <c r="AX449" s="36"/>
      <c r="AY449" s="36"/>
      <c r="AZ449" s="29"/>
      <c r="BA449" s="36"/>
      <c r="BB449" s="36"/>
      <c r="BC449" s="36"/>
      <c r="BD449" s="36"/>
      <c r="BE449" s="36"/>
      <c r="BF449" s="36"/>
      <c r="BG449" s="36"/>
      <c r="BH449" s="36"/>
      <c r="BI449" s="36"/>
      <c r="BJ449" s="29"/>
      <c r="BK449" s="36"/>
      <c r="BL449" s="29"/>
      <c r="BM449" s="36"/>
      <c r="BN449" s="36"/>
      <c r="BO449" s="36"/>
      <c r="BP449" s="29"/>
      <c r="BQ449" s="36"/>
      <c r="BR449" s="29"/>
      <c r="BS449" s="36"/>
      <c r="BT449" s="36"/>
      <c r="BU449" s="36"/>
      <c r="BV449" s="36"/>
    </row>
    <row r="450" spans="1:74" s="86" customFormat="1" x14ac:dyDescent="0.25">
      <c r="A450" s="79">
        <v>448</v>
      </c>
      <c r="B450" s="79">
        <v>3</v>
      </c>
      <c r="C450" s="80" t="s">
        <v>888</v>
      </c>
      <c r="D450" s="81">
        <f>июль!D450-август!E450</f>
        <v>1762.1946336714977</v>
      </c>
      <c r="E450" s="81">
        <f t="shared" si="6"/>
        <v>2.3580000000000001</v>
      </c>
      <c r="F450" s="82"/>
      <c r="G450" s="82"/>
      <c r="H450" s="82"/>
      <c r="I450" s="83"/>
      <c r="J450" s="82"/>
      <c r="K450" s="82"/>
      <c r="L450" s="82"/>
      <c r="M450" s="82"/>
      <c r="N450" s="82"/>
      <c r="O450" s="84"/>
      <c r="P450" s="82"/>
      <c r="Q450" s="84"/>
      <c r="R450" s="82"/>
      <c r="S450" s="82"/>
      <c r="T450" s="82"/>
      <c r="U450" s="82"/>
      <c r="V450" s="82"/>
      <c r="W450" s="82"/>
      <c r="X450" s="82"/>
      <c r="Y450" s="84"/>
      <c r="Z450" s="82"/>
      <c r="AA450" s="85"/>
      <c r="AB450" s="82"/>
      <c r="AC450" s="82"/>
      <c r="AD450" s="82"/>
      <c r="AE450" s="82"/>
      <c r="AF450" s="82"/>
      <c r="AG450" s="82"/>
      <c r="AH450" s="84"/>
      <c r="AI450" s="82"/>
      <c r="AJ450" s="84"/>
      <c r="AK450" s="82"/>
      <c r="AL450" s="82"/>
      <c r="AM450" s="82"/>
      <c r="AN450" s="84"/>
      <c r="AO450" s="82"/>
      <c r="AP450" s="84"/>
      <c r="AQ450" s="82"/>
      <c r="AR450" s="84"/>
      <c r="AS450" s="82"/>
      <c r="AT450" s="82"/>
      <c r="AU450" s="82"/>
      <c r="AV450" s="84"/>
      <c r="AW450" s="82"/>
      <c r="AX450" s="82"/>
      <c r="AY450" s="82"/>
      <c r="AZ450" s="84"/>
      <c r="BA450" s="82"/>
      <c r="BB450" s="82"/>
      <c r="BC450" s="82"/>
      <c r="BD450" s="82"/>
      <c r="BE450" s="82"/>
      <c r="BF450" s="82"/>
      <c r="BG450" s="82"/>
      <c r="BH450" s="82"/>
      <c r="BI450" s="82"/>
      <c r="BJ450" s="84"/>
      <c r="BK450" s="82"/>
      <c r="BL450" s="84">
        <v>6</v>
      </c>
      <c r="BM450" s="82">
        <v>2.3580000000000001</v>
      </c>
      <c r="BN450" s="82"/>
      <c r="BO450" s="82"/>
      <c r="BP450" s="84"/>
      <c r="BQ450" s="82"/>
      <c r="BR450" s="84"/>
      <c r="BS450" s="82"/>
      <c r="BT450" s="82"/>
      <c r="BU450" s="82"/>
      <c r="BV450" s="82"/>
    </row>
    <row r="451" spans="1:74" s="24" customFormat="1" ht="14.25" x14ac:dyDescent="0.2">
      <c r="A451" s="22"/>
      <c r="B451" s="22"/>
      <c r="C451" s="23" t="s">
        <v>889</v>
      </c>
      <c r="D451" s="20">
        <f>SUM(D3:D450)</f>
        <v>108789.09915423968</v>
      </c>
      <c r="E451" s="20">
        <f>SUM(E3:E450)</f>
        <v>7896.4719999999988</v>
      </c>
      <c r="F451" s="61">
        <f>SUM(F3:F450)</f>
        <v>0</v>
      </c>
      <c r="G451" s="61">
        <f t="shared" ref="G451:BR451" si="7">SUM(G3:G450)</f>
        <v>0</v>
      </c>
      <c r="H451" s="61">
        <f t="shared" si="7"/>
        <v>0</v>
      </c>
      <c r="I451" s="28">
        <f t="shared" si="7"/>
        <v>0</v>
      </c>
      <c r="J451" s="61">
        <f t="shared" si="7"/>
        <v>0</v>
      </c>
      <c r="K451" s="61">
        <f t="shared" si="7"/>
        <v>0</v>
      </c>
      <c r="L451" s="61">
        <f t="shared" si="7"/>
        <v>0</v>
      </c>
      <c r="M451" s="61">
        <f t="shared" si="7"/>
        <v>0</v>
      </c>
      <c r="N451" s="61">
        <f t="shared" si="7"/>
        <v>0</v>
      </c>
      <c r="O451" s="30">
        <f t="shared" si="7"/>
        <v>0</v>
      </c>
      <c r="P451" s="61">
        <f t="shared" si="7"/>
        <v>0</v>
      </c>
      <c r="Q451" s="30">
        <f t="shared" si="7"/>
        <v>0</v>
      </c>
      <c r="R451" s="61">
        <f t="shared" si="7"/>
        <v>0</v>
      </c>
      <c r="S451" s="61">
        <f t="shared" si="7"/>
        <v>6.0000000000000001E-3</v>
      </c>
      <c r="T451" s="61">
        <f t="shared" si="7"/>
        <v>8.1059999999999999</v>
      </c>
      <c r="U451" s="61">
        <f t="shared" si="7"/>
        <v>0.55400000000000005</v>
      </c>
      <c r="V451" s="61">
        <f t="shared" si="7"/>
        <v>1025.453</v>
      </c>
      <c r="W451" s="61">
        <f t="shared" si="7"/>
        <v>0.34700000000000003</v>
      </c>
      <c r="X451" s="61">
        <f t="shared" si="7"/>
        <v>1210.9670000000001</v>
      </c>
      <c r="Y451" s="30">
        <f t="shared" si="7"/>
        <v>0</v>
      </c>
      <c r="Z451" s="61">
        <f t="shared" si="7"/>
        <v>0</v>
      </c>
      <c r="AA451" s="68">
        <f t="shared" si="7"/>
        <v>0</v>
      </c>
      <c r="AB451" s="61">
        <f t="shared" si="7"/>
        <v>0.94899999999999995</v>
      </c>
      <c r="AC451" s="61">
        <f t="shared" si="7"/>
        <v>3387.0389999999998</v>
      </c>
      <c r="AD451" s="61">
        <f t="shared" si="7"/>
        <v>0</v>
      </c>
      <c r="AE451" s="61">
        <f t="shared" si="7"/>
        <v>0</v>
      </c>
      <c r="AF451" s="61">
        <f t="shared" si="7"/>
        <v>8.0000000000000002E-3</v>
      </c>
      <c r="AG451" s="61">
        <f t="shared" si="7"/>
        <v>5.3000000000000007</v>
      </c>
      <c r="AH451" s="30">
        <f t="shared" si="7"/>
        <v>92.02600000000001</v>
      </c>
      <c r="AI451" s="61">
        <f t="shared" si="7"/>
        <v>133.98700000000002</v>
      </c>
      <c r="AJ451" s="30">
        <f t="shared" si="7"/>
        <v>0</v>
      </c>
      <c r="AK451" s="61">
        <f t="shared" si="7"/>
        <v>0</v>
      </c>
      <c r="AL451" s="61">
        <f t="shared" si="7"/>
        <v>0</v>
      </c>
      <c r="AM451" s="61">
        <f t="shared" si="7"/>
        <v>0</v>
      </c>
      <c r="AN451" s="30">
        <f t="shared" si="7"/>
        <v>0</v>
      </c>
      <c r="AO451" s="61">
        <f t="shared" si="7"/>
        <v>0</v>
      </c>
      <c r="AP451" s="30">
        <f t="shared" si="7"/>
        <v>9</v>
      </c>
      <c r="AQ451" s="61">
        <f t="shared" si="7"/>
        <v>247.14699999999999</v>
      </c>
      <c r="AR451" s="30">
        <f t="shared" si="7"/>
        <v>0</v>
      </c>
      <c r="AS451" s="61">
        <f t="shared" si="7"/>
        <v>0</v>
      </c>
      <c r="AT451" s="61">
        <f t="shared" si="7"/>
        <v>0</v>
      </c>
      <c r="AU451" s="61">
        <f t="shared" si="7"/>
        <v>0</v>
      </c>
      <c r="AV451" s="30">
        <f t="shared" si="7"/>
        <v>6</v>
      </c>
      <c r="AW451" s="61">
        <f t="shared" si="7"/>
        <v>65.453999999999994</v>
      </c>
      <c r="AX451" s="61">
        <f t="shared" si="7"/>
        <v>5.2000000000000005E-2</v>
      </c>
      <c r="AY451" s="61">
        <f t="shared" si="7"/>
        <v>76.045000000000002</v>
      </c>
      <c r="AZ451" s="30">
        <f t="shared" si="7"/>
        <v>0</v>
      </c>
      <c r="BA451" s="61">
        <f t="shared" si="7"/>
        <v>0</v>
      </c>
      <c r="BB451" s="61">
        <f t="shared" si="7"/>
        <v>2.7999999999999997E-2</v>
      </c>
      <c r="BC451" s="61">
        <f t="shared" si="7"/>
        <v>42.338999999999999</v>
      </c>
      <c r="BD451" s="61">
        <f t="shared" si="7"/>
        <v>9.5000000000000001E-2</v>
      </c>
      <c r="BE451" s="61">
        <f t="shared" si="7"/>
        <v>119.887</v>
      </c>
      <c r="BF451" s="61">
        <f t="shared" si="7"/>
        <v>8.6000000000000007E-2</v>
      </c>
      <c r="BG451" s="61">
        <f t="shared" si="7"/>
        <v>113.98500000000004</v>
      </c>
      <c r="BH451" s="61">
        <f t="shared" si="7"/>
        <v>3.4000000000000002E-2</v>
      </c>
      <c r="BI451" s="61">
        <f t="shared" si="7"/>
        <v>196.42700000000002</v>
      </c>
      <c r="BJ451" s="30">
        <f t="shared" si="7"/>
        <v>0</v>
      </c>
      <c r="BK451" s="61">
        <f t="shared" si="7"/>
        <v>0</v>
      </c>
      <c r="BL451" s="30">
        <f t="shared" si="7"/>
        <v>747</v>
      </c>
      <c r="BM451" s="61">
        <f t="shared" si="7"/>
        <v>602.77499999999986</v>
      </c>
      <c r="BN451" s="61">
        <f t="shared" si="7"/>
        <v>3.3569999999999993</v>
      </c>
      <c r="BO451" s="61">
        <f t="shared" si="7"/>
        <v>154.964</v>
      </c>
      <c r="BP451" s="30">
        <f t="shared" si="7"/>
        <v>118</v>
      </c>
      <c r="BQ451" s="61">
        <f t="shared" si="7"/>
        <v>143.71699999999998</v>
      </c>
      <c r="BR451" s="30">
        <f t="shared" si="7"/>
        <v>6</v>
      </c>
      <c r="BS451" s="61">
        <f t="shared" ref="BS451:BV451" si="8">SUM(BS3:BS450)</f>
        <v>13.815</v>
      </c>
      <c r="BT451" s="61">
        <f t="shared" si="8"/>
        <v>0</v>
      </c>
      <c r="BU451" s="61">
        <f t="shared" si="8"/>
        <v>0</v>
      </c>
      <c r="BV451" s="61">
        <f t="shared" si="8"/>
        <v>349.06499999999983</v>
      </c>
    </row>
  </sheetData>
  <sheetProtection password="CC05" sheet="1" objects="1" scenarios="1"/>
  <autoFilter ref="A2:DB451"/>
  <customSheetViews>
    <customSheetView guid="{DC0C3408-D8BF-4FFA-85C4-561C8CE610BE}" fitToPage="1" showAutoFilter="1">
      <pane xSplit="3" ySplit="2" topLeftCell="AV3" activePane="bottomRight" state="frozen"/>
      <selection pane="bottomRight" activeCell="BA458" sqref="BA458"/>
      <pageMargins left="0" right="0" top="0" bottom="0" header="0.51180555555555496" footer="0.51180555555555496"/>
      <pageSetup paperSize="9" scale="11" firstPageNumber="0" orientation="portrait" r:id="rId1"/>
      <autoFilter ref="A2:DB451"/>
    </customSheetView>
  </customSheetViews>
  <mergeCells count="33">
    <mergeCell ref="BP1:BQ1"/>
    <mergeCell ref="BR1:BS1"/>
    <mergeCell ref="BT1:BU1"/>
    <mergeCell ref="BF1:BG1"/>
    <mergeCell ref="BH1:BI1"/>
    <mergeCell ref="BJ1:BK1"/>
    <mergeCell ref="BL1:BM1"/>
    <mergeCell ref="BN1:BO1"/>
    <mergeCell ref="U1:V1"/>
    <mergeCell ref="F1:G1"/>
    <mergeCell ref="I1:J1"/>
    <mergeCell ref="K1:L1"/>
    <mergeCell ref="M1:N1"/>
    <mergeCell ref="O1:P1"/>
    <mergeCell ref="Q1:R1"/>
    <mergeCell ref="S1:T1"/>
    <mergeCell ref="W1:X1"/>
    <mergeCell ref="Y1:Z1"/>
    <mergeCell ref="AA1:AC1"/>
    <mergeCell ref="AD1:AE1"/>
    <mergeCell ref="AF1:AG1"/>
    <mergeCell ref="BB1:BC1"/>
    <mergeCell ref="BD1:BE1"/>
    <mergeCell ref="AH1:AI1"/>
    <mergeCell ref="AT1:AU1"/>
    <mergeCell ref="AV1:AW1"/>
    <mergeCell ref="AX1:AY1"/>
    <mergeCell ref="AZ1:BA1"/>
    <mergeCell ref="AJ1:AK1"/>
    <mergeCell ref="AL1:AM1"/>
    <mergeCell ref="AN1:AO1"/>
    <mergeCell ref="AP1:AQ1"/>
    <mergeCell ref="AR1:AS1"/>
  </mergeCells>
  <pageMargins left="0" right="0" top="0" bottom="0" header="0.51180555555555496" footer="0.51180555555555496"/>
  <pageSetup paperSize="9" scale="11" firstPageNumber="0" orientation="portrait"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W451"/>
  <sheetViews>
    <sheetView zoomScaleNormal="100" workbookViewId="0">
      <pane xSplit="3" ySplit="2" topLeftCell="D3" activePane="bottomRight" state="frozen"/>
      <selection pane="topRight" activeCell="D1" sqref="D1"/>
      <selection pane="bottomLeft" activeCell="A3" sqref="A3"/>
      <selection pane="bottomRight" activeCell="Y455" sqref="Y455"/>
    </sheetView>
  </sheetViews>
  <sheetFormatPr defaultRowHeight="15" x14ac:dyDescent="0.25"/>
  <cols>
    <col min="1" max="2" width="6.140625" style="18" bestFit="1" customWidth="1"/>
    <col min="3" max="3" width="42.7109375" style="17" bestFit="1" customWidth="1"/>
    <col min="4" max="4" width="17" style="21" bestFit="1" customWidth="1"/>
    <col min="5" max="5" width="15.5703125" style="21" customWidth="1"/>
    <col min="6" max="6" width="9.28515625" style="33" customWidth="1"/>
    <col min="7" max="7" width="11.28515625" style="33" customWidth="1"/>
    <col min="8" max="8" width="11.28515625" style="34" customWidth="1"/>
    <col min="9" max="9" width="9.28515625" style="63" customWidth="1"/>
    <col min="10" max="10" width="11.28515625" style="33" customWidth="1"/>
    <col min="11" max="11" width="9.28515625" style="33" customWidth="1"/>
    <col min="12" max="12" width="11.28515625" style="33" customWidth="1"/>
    <col min="13" max="13" width="9.28515625" style="33" customWidth="1"/>
    <col min="14" max="14" width="11.28515625" style="33" customWidth="1"/>
    <col min="15" max="15" width="9.28515625" style="65" customWidth="1"/>
    <col min="16" max="16" width="11.28515625" style="33" customWidth="1"/>
    <col min="17" max="17" width="9.28515625" style="65" customWidth="1"/>
    <col min="18" max="18" width="11.28515625" style="33" customWidth="1"/>
    <col min="19" max="19" width="9.28515625" style="33" customWidth="1"/>
    <col min="20" max="20" width="11.28515625" style="33" customWidth="1"/>
    <col min="21" max="21" width="9.28515625" style="33" customWidth="1"/>
    <col min="22" max="22" width="11.28515625" style="33" customWidth="1"/>
    <col min="23" max="23" width="9.28515625" style="33" customWidth="1"/>
    <col min="24" max="24" width="11.28515625" style="33" customWidth="1"/>
    <col min="25" max="25" width="9.28515625" style="65" customWidth="1"/>
    <col min="26" max="26" width="11.28515625" style="33" customWidth="1"/>
    <col min="27" max="27" width="37" style="69" bestFit="1" customWidth="1"/>
    <col min="28" max="29" width="11.28515625" style="33" customWidth="1"/>
    <col min="30" max="30" width="9.28515625" style="33" customWidth="1"/>
    <col min="31" max="31" width="11.28515625" style="33" customWidth="1"/>
    <col min="32" max="32" width="9.28515625" style="33" customWidth="1"/>
    <col min="33" max="33" width="11.28515625" style="33" customWidth="1"/>
    <col min="34" max="34" width="9.28515625" style="65" customWidth="1"/>
    <col min="35" max="35" width="11.28515625" style="33" customWidth="1"/>
    <col min="36" max="36" width="9.28515625" style="65" customWidth="1"/>
    <col min="37" max="37" width="11.28515625" style="33" customWidth="1"/>
    <col min="38" max="38" width="9.28515625" style="33" customWidth="1"/>
    <col min="39" max="39" width="11.28515625" style="33" customWidth="1"/>
    <col min="40" max="40" width="9.28515625" style="65" customWidth="1"/>
    <col min="41" max="41" width="11.28515625" style="33" customWidth="1"/>
    <col min="42" max="42" width="9.28515625" style="65" customWidth="1"/>
    <col min="43" max="43" width="11.28515625" style="33" customWidth="1"/>
    <col min="44" max="44" width="9.28515625" style="65" customWidth="1"/>
    <col min="45" max="45" width="11.28515625" style="33" customWidth="1"/>
    <col min="46" max="46" width="9.28515625" style="33" customWidth="1"/>
    <col min="47" max="47" width="11.28515625" style="33" customWidth="1"/>
    <col min="48" max="48" width="9.28515625" style="65" customWidth="1"/>
    <col min="49" max="49" width="11.28515625" style="33" customWidth="1"/>
    <col min="50" max="50" width="9.28515625" style="33" customWidth="1"/>
    <col min="51" max="51" width="11.28515625" style="33" customWidth="1"/>
    <col min="52" max="52" width="9.28515625" style="65" customWidth="1"/>
    <col min="53" max="53" width="11.28515625" style="33" customWidth="1"/>
    <col min="54" max="54" width="9.28515625" style="33" customWidth="1"/>
    <col min="55" max="55" width="11.28515625" style="33" customWidth="1"/>
    <col min="56" max="56" width="9.28515625" style="33" customWidth="1"/>
    <col min="57" max="57" width="11.28515625" style="33" customWidth="1"/>
    <col min="58" max="58" width="9.28515625" style="33" customWidth="1"/>
    <col min="59" max="59" width="11.28515625" style="33" customWidth="1"/>
    <col min="60" max="60" width="9.28515625" style="33" customWidth="1"/>
    <col min="61" max="61" width="11.28515625" style="33" customWidth="1"/>
    <col min="62" max="62" width="9.28515625" style="65" customWidth="1"/>
    <col min="63" max="63" width="11.28515625" style="33" customWidth="1"/>
    <col min="64" max="64" width="9.28515625" style="65" customWidth="1"/>
    <col min="65" max="65" width="11.28515625" style="33" customWidth="1"/>
    <col min="66" max="66" width="9.28515625" style="33" customWidth="1"/>
    <col min="67" max="67" width="11.28515625" style="33" customWidth="1"/>
    <col min="68" max="68" width="9.28515625" style="65" customWidth="1"/>
    <col min="69" max="69" width="11.28515625" style="33" customWidth="1"/>
    <col min="70" max="70" width="9.28515625" style="65" customWidth="1"/>
    <col min="71" max="71" width="11.28515625" style="33" customWidth="1"/>
    <col min="72" max="72" width="9.28515625" style="33" customWidth="1"/>
    <col min="73" max="73" width="11.28515625" style="33" customWidth="1"/>
    <col min="74" max="74" width="14.85546875" style="35" customWidth="1"/>
    <col min="75" max="16384" width="9.140625" style="17"/>
  </cols>
  <sheetData>
    <row r="1" spans="1:75" s="38" customFormat="1" ht="75" customHeight="1" x14ac:dyDescent="0.25">
      <c r="A1" s="52" t="s">
        <v>0</v>
      </c>
      <c r="B1" s="52" t="s">
        <v>1</v>
      </c>
      <c r="C1" s="54" t="s">
        <v>2</v>
      </c>
      <c r="D1" s="56" t="s">
        <v>959</v>
      </c>
      <c r="E1" s="45" t="s">
        <v>960</v>
      </c>
      <c r="F1" s="117" t="s">
        <v>3</v>
      </c>
      <c r="G1" s="119"/>
      <c r="H1" s="58" t="s">
        <v>4</v>
      </c>
      <c r="I1" s="115" t="s">
        <v>890</v>
      </c>
      <c r="J1" s="116"/>
      <c r="K1" s="115" t="s">
        <v>973</v>
      </c>
      <c r="L1" s="116"/>
      <c r="M1" s="115" t="s">
        <v>974</v>
      </c>
      <c r="N1" s="116"/>
      <c r="O1" s="115" t="s">
        <v>975</v>
      </c>
      <c r="P1" s="116"/>
      <c r="Q1" s="115" t="s">
        <v>976</v>
      </c>
      <c r="R1" s="116"/>
      <c r="S1" s="115" t="s">
        <v>977</v>
      </c>
      <c r="T1" s="116"/>
      <c r="U1" s="115" t="s">
        <v>891</v>
      </c>
      <c r="V1" s="116"/>
      <c r="W1" s="115" t="s">
        <v>900</v>
      </c>
      <c r="X1" s="116"/>
      <c r="Y1" s="115" t="s">
        <v>902</v>
      </c>
      <c r="Z1" s="116"/>
      <c r="AA1" s="117" t="s">
        <v>912</v>
      </c>
      <c r="AB1" s="118"/>
      <c r="AC1" s="119"/>
      <c r="AD1" s="115" t="s">
        <v>892</v>
      </c>
      <c r="AE1" s="116"/>
      <c r="AF1" s="115" t="s">
        <v>893</v>
      </c>
      <c r="AG1" s="116"/>
      <c r="AH1" s="115" t="s">
        <v>894</v>
      </c>
      <c r="AI1" s="116"/>
      <c r="AJ1" s="115" t="s">
        <v>895</v>
      </c>
      <c r="AK1" s="116"/>
      <c r="AL1" s="115" t="s">
        <v>896</v>
      </c>
      <c r="AM1" s="116"/>
      <c r="AN1" s="115" t="s">
        <v>897</v>
      </c>
      <c r="AO1" s="116"/>
      <c r="AP1" s="115" t="s">
        <v>898</v>
      </c>
      <c r="AQ1" s="116"/>
      <c r="AR1" s="115" t="s">
        <v>899</v>
      </c>
      <c r="AS1" s="116"/>
      <c r="AT1" s="115" t="s">
        <v>901</v>
      </c>
      <c r="AU1" s="116"/>
      <c r="AV1" s="115" t="s">
        <v>944</v>
      </c>
      <c r="AW1" s="116"/>
      <c r="AX1" s="115" t="s">
        <v>903</v>
      </c>
      <c r="AY1" s="116"/>
      <c r="AZ1" s="115" t="s">
        <v>978</v>
      </c>
      <c r="BA1" s="116"/>
      <c r="BB1" s="115" t="s">
        <v>5</v>
      </c>
      <c r="BC1" s="116"/>
      <c r="BD1" s="115" t="s">
        <v>6</v>
      </c>
      <c r="BE1" s="116"/>
      <c r="BF1" s="115" t="s">
        <v>7</v>
      </c>
      <c r="BG1" s="116"/>
      <c r="BH1" s="115" t="s">
        <v>8</v>
      </c>
      <c r="BI1" s="116"/>
      <c r="BJ1" s="115" t="s">
        <v>9</v>
      </c>
      <c r="BK1" s="116"/>
      <c r="BL1" s="115" t="s">
        <v>904</v>
      </c>
      <c r="BM1" s="116"/>
      <c r="BN1" s="115" t="s">
        <v>905</v>
      </c>
      <c r="BO1" s="116"/>
      <c r="BP1" s="115" t="s">
        <v>10</v>
      </c>
      <c r="BQ1" s="116"/>
      <c r="BR1" s="115" t="s">
        <v>906</v>
      </c>
      <c r="BS1" s="116"/>
      <c r="BT1" s="115" t="s">
        <v>914</v>
      </c>
      <c r="BU1" s="116"/>
      <c r="BV1" s="32" t="s">
        <v>11</v>
      </c>
    </row>
    <row r="2" spans="1:75" s="38" customFormat="1" x14ac:dyDescent="0.25">
      <c r="A2" s="53"/>
      <c r="B2" s="53"/>
      <c r="C2" s="55"/>
      <c r="D2" s="57"/>
      <c r="E2" s="46"/>
      <c r="F2" s="58" t="s">
        <v>907</v>
      </c>
      <c r="G2" s="58" t="s">
        <v>908</v>
      </c>
      <c r="H2" s="58" t="s">
        <v>908</v>
      </c>
      <c r="I2" s="62" t="s">
        <v>909</v>
      </c>
      <c r="J2" s="58" t="s">
        <v>908</v>
      </c>
      <c r="K2" s="58" t="s">
        <v>911</v>
      </c>
      <c r="L2" s="58" t="s">
        <v>908</v>
      </c>
      <c r="M2" s="58" t="s">
        <v>907</v>
      </c>
      <c r="N2" s="58" t="s">
        <v>908</v>
      </c>
      <c r="O2" s="64" t="s">
        <v>910</v>
      </c>
      <c r="P2" s="58" t="s">
        <v>908</v>
      </c>
      <c r="Q2" s="64" t="s">
        <v>910</v>
      </c>
      <c r="R2" s="58" t="s">
        <v>908</v>
      </c>
      <c r="S2" s="58" t="s">
        <v>911</v>
      </c>
      <c r="T2" s="58" t="s">
        <v>908</v>
      </c>
      <c r="U2" s="58" t="s">
        <v>907</v>
      </c>
      <c r="V2" s="58" t="s">
        <v>908</v>
      </c>
      <c r="W2" s="58" t="s">
        <v>907</v>
      </c>
      <c r="X2" s="58" t="s">
        <v>908</v>
      </c>
      <c r="Y2" s="64" t="s">
        <v>910</v>
      </c>
      <c r="Z2" s="58" t="s">
        <v>908</v>
      </c>
      <c r="AA2" s="59" t="s">
        <v>913</v>
      </c>
      <c r="AB2" s="58" t="s">
        <v>907</v>
      </c>
      <c r="AC2" s="58" t="s">
        <v>908</v>
      </c>
      <c r="AD2" s="58" t="s">
        <v>907</v>
      </c>
      <c r="AE2" s="58" t="s">
        <v>908</v>
      </c>
      <c r="AF2" s="58" t="s">
        <v>907</v>
      </c>
      <c r="AG2" s="58" t="s">
        <v>908</v>
      </c>
      <c r="AH2" s="64" t="s">
        <v>910</v>
      </c>
      <c r="AI2" s="58" t="s">
        <v>908</v>
      </c>
      <c r="AJ2" s="64" t="s">
        <v>910</v>
      </c>
      <c r="AK2" s="58" t="s">
        <v>908</v>
      </c>
      <c r="AL2" s="58" t="s">
        <v>911</v>
      </c>
      <c r="AM2" s="58" t="s">
        <v>908</v>
      </c>
      <c r="AN2" s="64" t="s">
        <v>910</v>
      </c>
      <c r="AO2" s="58" t="s">
        <v>908</v>
      </c>
      <c r="AP2" s="64" t="s">
        <v>910</v>
      </c>
      <c r="AQ2" s="58" t="s">
        <v>908</v>
      </c>
      <c r="AR2" s="64" t="s">
        <v>910</v>
      </c>
      <c r="AS2" s="58" t="s">
        <v>908</v>
      </c>
      <c r="AT2" s="58" t="s">
        <v>907</v>
      </c>
      <c r="AU2" s="58" t="s">
        <v>908</v>
      </c>
      <c r="AV2" s="64" t="s">
        <v>910</v>
      </c>
      <c r="AW2" s="58" t="s">
        <v>908</v>
      </c>
      <c r="AX2" s="58" t="s">
        <v>907</v>
      </c>
      <c r="AY2" s="58" t="s">
        <v>908</v>
      </c>
      <c r="AZ2" s="64" t="s">
        <v>910</v>
      </c>
      <c r="BA2" s="58" t="s">
        <v>908</v>
      </c>
      <c r="BB2" s="58" t="s">
        <v>911</v>
      </c>
      <c r="BC2" s="58" t="s">
        <v>908</v>
      </c>
      <c r="BD2" s="58" t="s">
        <v>911</v>
      </c>
      <c r="BE2" s="58" t="s">
        <v>908</v>
      </c>
      <c r="BF2" s="58" t="s">
        <v>911</v>
      </c>
      <c r="BG2" s="58" t="s">
        <v>908</v>
      </c>
      <c r="BH2" s="58" t="s">
        <v>911</v>
      </c>
      <c r="BI2" s="58" t="s">
        <v>908</v>
      </c>
      <c r="BJ2" s="64" t="s">
        <v>910</v>
      </c>
      <c r="BK2" s="58" t="s">
        <v>908</v>
      </c>
      <c r="BL2" s="64" t="s">
        <v>910</v>
      </c>
      <c r="BM2" s="58" t="s">
        <v>908</v>
      </c>
      <c r="BN2" s="58" t="s">
        <v>911</v>
      </c>
      <c r="BO2" s="58" t="s">
        <v>908</v>
      </c>
      <c r="BP2" s="64" t="s">
        <v>910</v>
      </c>
      <c r="BQ2" s="58" t="s">
        <v>908</v>
      </c>
      <c r="BR2" s="64" t="s">
        <v>910</v>
      </c>
      <c r="BS2" s="58" t="s">
        <v>908</v>
      </c>
      <c r="BT2" s="58" t="s">
        <v>907</v>
      </c>
      <c r="BU2" s="58" t="s">
        <v>908</v>
      </c>
      <c r="BV2" s="32" t="s">
        <v>908</v>
      </c>
    </row>
    <row r="3" spans="1:75" s="86" customFormat="1" x14ac:dyDescent="0.25">
      <c r="A3" s="79">
        <v>1</v>
      </c>
      <c r="B3" s="79">
        <v>3</v>
      </c>
      <c r="C3" s="80" t="s">
        <v>469</v>
      </c>
      <c r="D3" s="81">
        <f>август!D3-сентябрь!E3</f>
        <v>2080.5681425700482</v>
      </c>
      <c r="E3" s="81">
        <f>G3+H3+J3+L3+N3+P3+R3+T3+V3+X3+Z3+AC3+AE3+AG3+AI3+AK3+AM3+AO3+AQ3+AS3+AU3+AW3+AY3+BA3+BC3+BE3+BG3+BI3+BK3+BM3+BO3+BQ3+BS3+BU3+BV3</f>
        <v>7.492</v>
      </c>
      <c r="F3" s="82"/>
      <c r="G3" s="82"/>
      <c r="H3" s="82"/>
      <c r="I3" s="83"/>
      <c r="J3" s="82"/>
      <c r="K3" s="82"/>
      <c r="L3" s="82"/>
      <c r="M3" s="82"/>
      <c r="N3" s="82"/>
      <c r="O3" s="84"/>
      <c r="P3" s="82"/>
      <c r="Q3" s="84"/>
      <c r="R3" s="82"/>
      <c r="S3" s="82"/>
      <c r="T3" s="82"/>
      <c r="U3" s="82"/>
      <c r="V3" s="82"/>
      <c r="W3" s="82"/>
      <c r="X3" s="82"/>
      <c r="Y3" s="84"/>
      <c r="Z3" s="82"/>
      <c r="AA3" s="85"/>
      <c r="AB3" s="82"/>
      <c r="AC3" s="82"/>
      <c r="AD3" s="82"/>
      <c r="AE3" s="82"/>
      <c r="AF3" s="82"/>
      <c r="AG3" s="82"/>
      <c r="AH3" s="84"/>
      <c r="AI3" s="82"/>
      <c r="AJ3" s="84"/>
      <c r="AK3" s="82"/>
      <c r="AL3" s="82"/>
      <c r="AM3" s="82"/>
      <c r="AN3" s="84"/>
      <c r="AO3" s="82"/>
      <c r="AP3" s="84"/>
      <c r="AQ3" s="82"/>
      <c r="AR3" s="84"/>
      <c r="AS3" s="82"/>
      <c r="AT3" s="82"/>
      <c r="AU3" s="82"/>
      <c r="AV3" s="84"/>
      <c r="AW3" s="82"/>
      <c r="AX3" s="82"/>
      <c r="AY3" s="82"/>
      <c r="AZ3" s="84"/>
      <c r="BA3" s="82"/>
      <c r="BB3" s="82"/>
      <c r="BC3" s="82"/>
      <c r="BD3" s="82"/>
      <c r="BE3" s="82"/>
      <c r="BF3" s="82"/>
      <c r="BG3" s="82"/>
      <c r="BH3" s="82"/>
      <c r="BI3" s="82"/>
      <c r="BJ3" s="84"/>
      <c r="BK3" s="82"/>
      <c r="BL3" s="84">
        <v>5</v>
      </c>
      <c r="BM3" s="82">
        <v>4.08</v>
      </c>
      <c r="BN3" s="82"/>
      <c r="BO3" s="82"/>
      <c r="BP3" s="84">
        <v>3</v>
      </c>
      <c r="BQ3" s="82">
        <v>3.4119999999999999</v>
      </c>
      <c r="BR3" s="84"/>
      <c r="BS3" s="82"/>
      <c r="BT3" s="82"/>
      <c r="BU3" s="82"/>
      <c r="BV3" s="82"/>
    </row>
    <row r="4" spans="1:75" s="86" customFormat="1" x14ac:dyDescent="0.25">
      <c r="A4" s="79">
        <v>2</v>
      </c>
      <c r="B4" s="79">
        <v>3</v>
      </c>
      <c r="C4" s="80" t="s">
        <v>925</v>
      </c>
      <c r="D4" s="81">
        <f>август!D4-сентябрь!E4</f>
        <v>385.70460877294693</v>
      </c>
      <c r="E4" s="81">
        <f t="shared" ref="E4:E67" si="0">G4+H4+J4+L4+N4+P4+R4+T4+V4+X4+Z4+AC4+AE4+AG4+AI4+AK4+AM4+AO4+AQ4+AS4+AU4+AW4+AY4+BA4+BC4+BE4+BG4+BI4+BK4+BM4+BO4+BQ4+BS4+BU4+BV4</f>
        <v>0</v>
      </c>
      <c r="F4" s="82"/>
      <c r="G4" s="82"/>
      <c r="H4" s="82"/>
      <c r="I4" s="83"/>
      <c r="J4" s="82"/>
      <c r="K4" s="82"/>
      <c r="L4" s="82"/>
      <c r="M4" s="82"/>
      <c r="N4" s="82"/>
      <c r="O4" s="84"/>
      <c r="P4" s="82"/>
      <c r="Q4" s="84"/>
      <c r="R4" s="82"/>
      <c r="S4" s="82"/>
      <c r="T4" s="82"/>
      <c r="U4" s="82"/>
      <c r="V4" s="82"/>
      <c r="W4" s="82"/>
      <c r="X4" s="82"/>
      <c r="Y4" s="84"/>
      <c r="Z4" s="82"/>
      <c r="AA4" s="85"/>
      <c r="AB4" s="82"/>
      <c r="AC4" s="82"/>
      <c r="AD4" s="82"/>
      <c r="AE4" s="82"/>
      <c r="AF4" s="82"/>
      <c r="AG4" s="82"/>
      <c r="AH4" s="84"/>
      <c r="AI4" s="82"/>
      <c r="AJ4" s="84"/>
      <c r="AK4" s="82"/>
      <c r="AL4" s="82"/>
      <c r="AM4" s="82"/>
      <c r="AN4" s="84"/>
      <c r="AO4" s="82"/>
      <c r="AP4" s="84"/>
      <c r="AQ4" s="82"/>
      <c r="AR4" s="84"/>
      <c r="AS4" s="82"/>
      <c r="AT4" s="82"/>
      <c r="AU4" s="82"/>
      <c r="AV4" s="84"/>
      <c r="AW4" s="82"/>
      <c r="AX4" s="82"/>
      <c r="AY4" s="82"/>
      <c r="AZ4" s="84"/>
      <c r="BA4" s="82"/>
      <c r="BB4" s="82"/>
      <c r="BC4" s="82"/>
      <c r="BD4" s="82"/>
      <c r="BE4" s="82"/>
      <c r="BF4" s="82"/>
      <c r="BG4" s="82"/>
      <c r="BH4" s="82"/>
      <c r="BI4" s="82"/>
      <c r="BJ4" s="84"/>
      <c r="BK4" s="82"/>
      <c r="BL4" s="84"/>
      <c r="BM4" s="82"/>
      <c r="BN4" s="82"/>
      <c r="BO4" s="82"/>
      <c r="BP4" s="84"/>
      <c r="BQ4" s="82"/>
      <c r="BR4" s="84"/>
      <c r="BS4" s="82"/>
      <c r="BT4" s="82"/>
      <c r="BU4" s="82"/>
      <c r="BV4" s="82"/>
    </row>
    <row r="5" spans="1:75" x14ac:dyDescent="0.25">
      <c r="A5" s="39">
        <v>3</v>
      </c>
      <c r="B5" s="39">
        <v>3</v>
      </c>
      <c r="C5" s="37" t="s">
        <v>470</v>
      </c>
      <c r="D5" s="40">
        <f>август!D5-сентябрь!E5</f>
        <v>310.11652893719804</v>
      </c>
      <c r="E5" s="40">
        <f t="shared" si="0"/>
        <v>0</v>
      </c>
      <c r="F5" s="36"/>
      <c r="G5" s="36"/>
      <c r="H5" s="36"/>
      <c r="I5" s="27"/>
      <c r="J5" s="36"/>
      <c r="K5" s="36"/>
      <c r="L5" s="36"/>
      <c r="M5" s="36"/>
      <c r="N5" s="36"/>
      <c r="O5" s="29"/>
      <c r="P5" s="36"/>
      <c r="Q5" s="29"/>
      <c r="R5" s="36"/>
      <c r="S5" s="36"/>
      <c r="T5" s="36"/>
      <c r="U5" s="36"/>
      <c r="V5" s="36"/>
      <c r="W5" s="36"/>
      <c r="X5" s="36"/>
      <c r="Y5" s="29"/>
      <c r="Z5" s="36"/>
      <c r="AA5" s="66"/>
      <c r="AB5" s="36"/>
      <c r="AC5" s="36"/>
      <c r="AD5" s="36"/>
      <c r="AE5" s="36"/>
      <c r="AF5" s="36"/>
      <c r="AG5" s="36"/>
      <c r="AH5" s="29"/>
      <c r="AI5" s="36"/>
      <c r="AJ5" s="29"/>
      <c r="AK5" s="36"/>
      <c r="AL5" s="36"/>
      <c r="AM5" s="36"/>
      <c r="AN5" s="29"/>
      <c r="AO5" s="36"/>
      <c r="AP5" s="29"/>
      <c r="AQ5" s="36"/>
      <c r="AR5" s="29"/>
      <c r="AS5" s="36"/>
      <c r="AT5" s="36"/>
      <c r="AU5" s="36"/>
      <c r="AV5" s="29"/>
      <c r="AW5" s="36"/>
      <c r="AX5" s="36"/>
      <c r="AY5" s="36"/>
      <c r="AZ5" s="29"/>
      <c r="BA5" s="36"/>
      <c r="BB5" s="36"/>
      <c r="BC5" s="36"/>
      <c r="BD5" s="36"/>
      <c r="BE5" s="36"/>
      <c r="BF5" s="36"/>
      <c r="BG5" s="36"/>
      <c r="BH5" s="36"/>
      <c r="BI5" s="36"/>
      <c r="BJ5" s="29"/>
      <c r="BK5" s="36"/>
      <c r="BL5" s="29"/>
      <c r="BM5" s="36"/>
      <c r="BN5" s="36"/>
      <c r="BO5" s="36"/>
      <c r="BP5" s="29"/>
      <c r="BQ5" s="36"/>
      <c r="BR5" s="29"/>
      <c r="BS5" s="36"/>
      <c r="BT5" s="36"/>
      <c r="BU5" s="36"/>
      <c r="BV5" s="36"/>
    </row>
    <row r="6" spans="1:75" s="86" customFormat="1" x14ac:dyDescent="0.25">
      <c r="A6" s="79">
        <v>4</v>
      </c>
      <c r="B6" s="79">
        <v>3</v>
      </c>
      <c r="C6" s="80" t="s">
        <v>471</v>
      </c>
      <c r="D6" s="81">
        <f>август!D6-сентябрь!E6</f>
        <v>428.26277393236722</v>
      </c>
      <c r="E6" s="81">
        <f t="shared" si="0"/>
        <v>8.6020000000000003</v>
      </c>
      <c r="F6" s="82"/>
      <c r="G6" s="82"/>
      <c r="H6" s="82"/>
      <c r="I6" s="83"/>
      <c r="J6" s="82"/>
      <c r="K6" s="82"/>
      <c r="L6" s="82"/>
      <c r="M6" s="82"/>
      <c r="N6" s="82"/>
      <c r="O6" s="84"/>
      <c r="P6" s="82"/>
      <c r="Q6" s="84"/>
      <c r="R6" s="82"/>
      <c r="S6" s="82"/>
      <c r="T6" s="82"/>
      <c r="U6" s="82"/>
      <c r="V6" s="82"/>
      <c r="W6" s="82"/>
      <c r="X6" s="82"/>
      <c r="Y6" s="84"/>
      <c r="Z6" s="82"/>
      <c r="AA6" s="85"/>
      <c r="AB6" s="82"/>
      <c r="AC6" s="82"/>
      <c r="AD6" s="82"/>
      <c r="AE6" s="82"/>
      <c r="AF6" s="82"/>
      <c r="AG6" s="82"/>
      <c r="AH6" s="84"/>
      <c r="AI6" s="82"/>
      <c r="AJ6" s="84"/>
      <c r="AK6" s="82"/>
      <c r="AL6" s="82"/>
      <c r="AM6" s="82"/>
      <c r="AN6" s="84"/>
      <c r="AO6" s="82"/>
      <c r="AP6" s="84"/>
      <c r="AQ6" s="82"/>
      <c r="AR6" s="84"/>
      <c r="AS6" s="82"/>
      <c r="AT6" s="82"/>
      <c r="AU6" s="82"/>
      <c r="AV6" s="84"/>
      <c r="AW6" s="82"/>
      <c r="AX6" s="82"/>
      <c r="AY6" s="82"/>
      <c r="AZ6" s="84"/>
      <c r="BA6" s="82"/>
      <c r="BB6" s="82"/>
      <c r="BC6" s="82"/>
      <c r="BD6" s="82"/>
      <c r="BE6" s="82"/>
      <c r="BF6" s="82"/>
      <c r="BG6" s="82"/>
      <c r="BH6" s="82"/>
      <c r="BI6" s="82"/>
      <c r="BJ6" s="84"/>
      <c r="BK6" s="82"/>
      <c r="BL6" s="84">
        <v>5</v>
      </c>
      <c r="BM6" s="82">
        <v>4.08</v>
      </c>
      <c r="BN6" s="82"/>
      <c r="BO6" s="82"/>
      <c r="BP6" s="84"/>
      <c r="BQ6" s="82"/>
      <c r="BR6" s="84"/>
      <c r="BS6" s="82"/>
      <c r="BT6" s="82"/>
      <c r="BU6" s="82"/>
      <c r="BV6" s="82">
        <v>4.5220000000000002</v>
      </c>
      <c r="BW6" s="86" t="s">
        <v>1070</v>
      </c>
    </row>
    <row r="7" spans="1:75" x14ac:dyDescent="0.25">
      <c r="A7" s="39">
        <v>5</v>
      </c>
      <c r="B7" s="39">
        <v>3</v>
      </c>
      <c r="C7" s="37" t="s">
        <v>472</v>
      </c>
      <c r="D7" s="40">
        <f>август!D7-сентябрь!E7</f>
        <v>-93.038866318840519</v>
      </c>
      <c r="E7" s="40">
        <f t="shared" si="0"/>
        <v>0</v>
      </c>
      <c r="F7" s="36"/>
      <c r="G7" s="36"/>
      <c r="H7" s="36"/>
      <c r="I7" s="27"/>
      <c r="J7" s="36"/>
      <c r="K7" s="36"/>
      <c r="L7" s="36"/>
      <c r="M7" s="36"/>
      <c r="N7" s="36"/>
      <c r="O7" s="29"/>
      <c r="P7" s="36"/>
      <c r="Q7" s="29"/>
      <c r="R7" s="36"/>
      <c r="S7" s="36"/>
      <c r="T7" s="36"/>
      <c r="U7" s="36"/>
      <c r="V7" s="36"/>
      <c r="W7" s="36"/>
      <c r="X7" s="36"/>
      <c r="Y7" s="29"/>
      <c r="Z7" s="36"/>
      <c r="AA7" s="66"/>
      <c r="AB7" s="36"/>
      <c r="AC7" s="36"/>
      <c r="AD7" s="36"/>
      <c r="AE7" s="36"/>
      <c r="AF7" s="36"/>
      <c r="AG7" s="36"/>
      <c r="AH7" s="29"/>
      <c r="AI7" s="36"/>
      <c r="AJ7" s="29"/>
      <c r="AK7" s="36"/>
      <c r="AL7" s="36"/>
      <c r="AM7" s="36"/>
      <c r="AN7" s="29"/>
      <c r="AO7" s="36"/>
      <c r="AP7" s="29"/>
      <c r="AQ7" s="36"/>
      <c r="AR7" s="29"/>
      <c r="AS7" s="36"/>
      <c r="AT7" s="36"/>
      <c r="AU7" s="36"/>
      <c r="AV7" s="29"/>
      <c r="AW7" s="36"/>
      <c r="AX7" s="36"/>
      <c r="AY7" s="36"/>
      <c r="AZ7" s="29"/>
      <c r="BA7" s="36"/>
      <c r="BB7" s="36"/>
      <c r="BC7" s="36"/>
      <c r="BD7" s="36"/>
      <c r="BE7" s="36"/>
      <c r="BF7" s="36"/>
      <c r="BG7" s="36"/>
      <c r="BH7" s="36"/>
      <c r="BI7" s="36"/>
      <c r="BJ7" s="29"/>
      <c r="BK7" s="36"/>
      <c r="BL7" s="29"/>
      <c r="BM7" s="36"/>
      <c r="BN7" s="36"/>
      <c r="BO7" s="36"/>
      <c r="BP7" s="29"/>
      <c r="BQ7" s="36"/>
      <c r="BR7" s="29"/>
      <c r="BS7" s="36"/>
      <c r="BT7" s="36"/>
      <c r="BU7" s="36"/>
      <c r="BV7" s="36"/>
    </row>
    <row r="8" spans="1:75" x14ac:dyDescent="0.25">
      <c r="A8" s="39">
        <v>6</v>
      </c>
      <c r="B8" s="39">
        <v>3</v>
      </c>
      <c r="C8" s="37" t="s">
        <v>473</v>
      </c>
      <c r="D8" s="40">
        <f>август!D8-сентябрь!E8</f>
        <v>-105.25161884057971</v>
      </c>
      <c r="E8" s="40">
        <f t="shared" si="0"/>
        <v>0</v>
      </c>
      <c r="F8" s="36"/>
      <c r="G8" s="36"/>
      <c r="H8" s="36"/>
      <c r="I8" s="27"/>
      <c r="J8" s="36"/>
      <c r="K8" s="36"/>
      <c r="L8" s="36"/>
      <c r="M8" s="36"/>
      <c r="N8" s="36"/>
      <c r="O8" s="29"/>
      <c r="P8" s="36"/>
      <c r="Q8" s="29"/>
      <c r="R8" s="36"/>
      <c r="S8" s="36"/>
      <c r="T8" s="36"/>
      <c r="U8" s="36"/>
      <c r="V8" s="36"/>
      <c r="W8" s="36"/>
      <c r="X8" s="36"/>
      <c r="Y8" s="29"/>
      <c r="Z8" s="36"/>
      <c r="AA8" s="66"/>
      <c r="AB8" s="36"/>
      <c r="AC8" s="36"/>
      <c r="AD8" s="36"/>
      <c r="AE8" s="36"/>
      <c r="AF8" s="36"/>
      <c r="AG8" s="36"/>
      <c r="AH8" s="29"/>
      <c r="AI8" s="36"/>
      <c r="AJ8" s="29"/>
      <c r="AK8" s="36"/>
      <c r="AL8" s="36"/>
      <c r="AM8" s="36"/>
      <c r="AN8" s="29"/>
      <c r="AO8" s="36"/>
      <c r="AP8" s="29"/>
      <c r="AQ8" s="36"/>
      <c r="AR8" s="29"/>
      <c r="AS8" s="36"/>
      <c r="AT8" s="36"/>
      <c r="AU8" s="36"/>
      <c r="AV8" s="29"/>
      <c r="AW8" s="36"/>
      <c r="AX8" s="36"/>
      <c r="AY8" s="36"/>
      <c r="AZ8" s="29"/>
      <c r="BA8" s="36"/>
      <c r="BB8" s="36"/>
      <c r="BC8" s="36"/>
      <c r="BD8" s="36"/>
      <c r="BE8" s="36"/>
      <c r="BF8" s="36"/>
      <c r="BG8" s="36"/>
      <c r="BH8" s="36"/>
      <c r="BI8" s="36"/>
      <c r="BJ8" s="29"/>
      <c r="BK8" s="36"/>
      <c r="BL8" s="29"/>
      <c r="BM8" s="36"/>
      <c r="BN8" s="36"/>
      <c r="BO8" s="36"/>
      <c r="BP8" s="29"/>
      <c r="BQ8" s="36"/>
      <c r="BR8" s="29"/>
      <c r="BS8" s="36"/>
      <c r="BT8" s="36"/>
      <c r="BU8" s="36"/>
      <c r="BV8" s="36"/>
    </row>
    <row r="9" spans="1:75" x14ac:dyDescent="0.25">
      <c r="A9" s="39">
        <v>7</v>
      </c>
      <c r="B9" s="39">
        <v>3</v>
      </c>
      <c r="C9" s="37" t="s">
        <v>474</v>
      </c>
      <c r="D9" s="40">
        <f>август!D9-сентябрь!E9</f>
        <v>321.06739200000004</v>
      </c>
      <c r="E9" s="40">
        <f t="shared" si="0"/>
        <v>0</v>
      </c>
      <c r="F9" s="36"/>
      <c r="G9" s="36"/>
      <c r="H9" s="36"/>
      <c r="I9" s="27"/>
      <c r="J9" s="36"/>
      <c r="K9" s="36"/>
      <c r="L9" s="36"/>
      <c r="M9" s="36"/>
      <c r="N9" s="36"/>
      <c r="O9" s="29"/>
      <c r="P9" s="36"/>
      <c r="Q9" s="29"/>
      <c r="R9" s="36"/>
      <c r="S9" s="36"/>
      <c r="T9" s="36"/>
      <c r="U9" s="36"/>
      <c r="V9" s="36"/>
      <c r="W9" s="36"/>
      <c r="X9" s="36"/>
      <c r="Y9" s="29"/>
      <c r="Z9" s="36"/>
      <c r="AA9" s="66"/>
      <c r="AB9" s="36"/>
      <c r="AC9" s="36"/>
      <c r="AD9" s="36"/>
      <c r="AE9" s="36"/>
      <c r="AF9" s="36"/>
      <c r="AG9" s="36"/>
      <c r="AH9" s="29"/>
      <c r="AI9" s="36"/>
      <c r="AJ9" s="29"/>
      <c r="AK9" s="36"/>
      <c r="AL9" s="36"/>
      <c r="AM9" s="36"/>
      <c r="AN9" s="29"/>
      <c r="AO9" s="36"/>
      <c r="AP9" s="29"/>
      <c r="AQ9" s="36"/>
      <c r="AR9" s="29"/>
      <c r="AS9" s="36"/>
      <c r="AT9" s="36"/>
      <c r="AU9" s="36"/>
      <c r="AV9" s="29"/>
      <c r="AW9" s="36"/>
      <c r="AX9" s="36"/>
      <c r="AY9" s="36"/>
      <c r="AZ9" s="29"/>
      <c r="BA9" s="36"/>
      <c r="BB9" s="36"/>
      <c r="BC9" s="36"/>
      <c r="BD9" s="36"/>
      <c r="BE9" s="36"/>
      <c r="BF9" s="36"/>
      <c r="BG9" s="36"/>
      <c r="BH9" s="36"/>
      <c r="BI9" s="36"/>
      <c r="BJ9" s="29"/>
      <c r="BK9" s="36"/>
      <c r="BL9" s="29"/>
      <c r="BM9" s="36"/>
      <c r="BN9" s="36"/>
      <c r="BO9" s="36"/>
      <c r="BP9" s="29"/>
      <c r="BQ9" s="36"/>
      <c r="BR9" s="29"/>
      <c r="BS9" s="36"/>
      <c r="BT9" s="36"/>
      <c r="BU9" s="36"/>
      <c r="BV9" s="36"/>
    </row>
    <row r="10" spans="1:75" s="86" customFormat="1" x14ac:dyDescent="0.25">
      <c r="A10" s="79">
        <v>8</v>
      </c>
      <c r="B10" s="79">
        <v>3</v>
      </c>
      <c r="C10" s="80" t="s">
        <v>475</v>
      </c>
      <c r="D10" s="81">
        <f>август!D10-сентябрь!E10</f>
        <v>88.94002638647342</v>
      </c>
      <c r="E10" s="81">
        <f t="shared" si="0"/>
        <v>2.9049999999999998</v>
      </c>
      <c r="F10" s="82"/>
      <c r="G10" s="82"/>
      <c r="H10" s="82"/>
      <c r="I10" s="83"/>
      <c r="J10" s="82"/>
      <c r="K10" s="82"/>
      <c r="L10" s="82"/>
      <c r="M10" s="82"/>
      <c r="N10" s="82"/>
      <c r="O10" s="84"/>
      <c r="P10" s="82"/>
      <c r="Q10" s="84"/>
      <c r="R10" s="82"/>
      <c r="S10" s="82"/>
      <c r="T10" s="82"/>
      <c r="U10" s="82"/>
      <c r="V10" s="82"/>
      <c r="W10" s="82"/>
      <c r="X10" s="82"/>
      <c r="Y10" s="84"/>
      <c r="Z10" s="82"/>
      <c r="AA10" s="85"/>
      <c r="AB10" s="82"/>
      <c r="AC10" s="82"/>
      <c r="AD10" s="82"/>
      <c r="AE10" s="82"/>
      <c r="AF10" s="82"/>
      <c r="AG10" s="82"/>
      <c r="AH10" s="84">
        <v>1</v>
      </c>
      <c r="AI10" s="82">
        <v>2.9049999999999998</v>
      </c>
      <c r="AJ10" s="84"/>
      <c r="AK10" s="82"/>
      <c r="AL10" s="82"/>
      <c r="AM10" s="82"/>
      <c r="AN10" s="84"/>
      <c r="AO10" s="82"/>
      <c r="AP10" s="84"/>
      <c r="AQ10" s="82"/>
      <c r="AR10" s="84"/>
      <c r="AS10" s="82"/>
      <c r="AT10" s="82"/>
      <c r="AU10" s="82"/>
      <c r="AV10" s="84"/>
      <c r="AW10" s="82"/>
      <c r="AX10" s="82"/>
      <c r="AY10" s="82"/>
      <c r="AZ10" s="84"/>
      <c r="BA10" s="82"/>
      <c r="BB10" s="82"/>
      <c r="BC10" s="82"/>
      <c r="BD10" s="82"/>
      <c r="BE10" s="82"/>
      <c r="BF10" s="82"/>
      <c r="BG10" s="82"/>
      <c r="BH10" s="82"/>
      <c r="BI10" s="82"/>
      <c r="BJ10" s="84"/>
      <c r="BK10" s="82"/>
      <c r="BL10" s="84"/>
      <c r="BM10" s="82"/>
      <c r="BN10" s="82"/>
      <c r="BO10" s="82"/>
      <c r="BP10" s="84"/>
      <c r="BQ10" s="82"/>
      <c r="BR10" s="84"/>
      <c r="BS10" s="82"/>
      <c r="BT10" s="82"/>
      <c r="BU10" s="82"/>
      <c r="BV10" s="82"/>
    </row>
    <row r="11" spans="1:75" x14ac:dyDescent="0.25">
      <c r="A11" s="39">
        <v>9</v>
      </c>
      <c r="B11" s="39">
        <v>3</v>
      </c>
      <c r="C11" s="37" t="s">
        <v>476</v>
      </c>
      <c r="D11" s="40">
        <f>август!D11-сентябрь!E11</f>
        <v>262.71656077294688</v>
      </c>
      <c r="E11" s="40">
        <f t="shared" si="0"/>
        <v>0</v>
      </c>
      <c r="F11" s="36"/>
      <c r="G11" s="36"/>
      <c r="H11" s="36"/>
      <c r="I11" s="27"/>
      <c r="J11" s="36"/>
      <c r="K11" s="36"/>
      <c r="L11" s="36"/>
      <c r="M11" s="36"/>
      <c r="N11" s="36"/>
      <c r="O11" s="29"/>
      <c r="P11" s="36"/>
      <c r="Q11" s="29"/>
      <c r="R11" s="36"/>
      <c r="S11" s="36"/>
      <c r="T11" s="36"/>
      <c r="U11" s="36"/>
      <c r="V11" s="36"/>
      <c r="W11" s="36"/>
      <c r="X11" s="36"/>
      <c r="Y11" s="29"/>
      <c r="Z11" s="36"/>
      <c r="AA11" s="66"/>
      <c r="AB11" s="36"/>
      <c r="AC11" s="36"/>
      <c r="AD11" s="36"/>
      <c r="AE11" s="36"/>
      <c r="AF11" s="36"/>
      <c r="AG11" s="36"/>
      <c r="AH11" s="29"/>
      <c r="AI11" s="36"/>
      <c r="AJ11" s="29"/>
      <c r="AK11" s="36"/>
      <c r="AL11" s="36"/>
      <c r="AM11" s="36"/>
      <c r="AN11" s="29"/>
      <c r="AO11" s="36"/>
      <c r="AP11" s="29"/>
      <c r="AQ11" s="36"/>
      <c r="AR11" s="29"/>
      <c r="AS11" s="36"/>
      <c r="AT11" s="36"/>
      <c r="AU11" s="36"/>
      <c r="AV11" s="29"/>
      <c r="AW11" s="36"/>
      <c r="AX11" s="36"/>
      <c r="AY11" s="36"/>
      <c r="AZ11" s="29"/>
      <c r="BA11" s="36"/>
      <c r="BB11" s="36"/>
      <c r="BC11" s="36"/>
      <c r="BD11" s="36"/>
      <c r="BE11" s="36"/>
      <c r="BF11" s="36"/>
      <c r="BG11" s="36"/>
      <c r="BH11" s="36"/>
      <c r="BI11" s="36"/>
      <c r="BJ11" s="29"/>
      <c r="BK11" s="36"/>
      <c r="BL11" s="29"/>
      <c r="BM11" s="36"/>
      <c r="BN11" s="36"/>
      <c r="BO11" s="36"/>
      <c r="BP11" s="29"/>
      <c r="BQ11" s="36"/>
      <c r="BR11" s="29"/>
      <c r="BS11" s="36"/>
      <c r="BT11" s="36"/>
      <c r="BU11" s="36"/>
      <c r="BV11" s="36"/>
    </row>
    <row r="12" spans="1:75" x14ac:dyDescent="0.25">
      <c r="A12" s="39">
        <v>10</v>
      </c>
      <c r="B12" s="39">
        <v>3</v>
      </c>
      <c r="C12" s="37" t="s">
        <v>477</v>
      </c>
      <c r="D12" s="40">
        <f>август!D12-сентябрь!E12</f>
        <v>-287.00073658937197</v>
      </c>
      <c r="E12" s="40">
        <f t="shared" si="0"/>
        <v>0</v>
      </c>
      <c r="F12" s="36"/>
      <c r="G12" s="36"/>
      <c r="H12" s="36"/>
      <c r="I12" s="27"/>
      <c r="J12" s="36"/>
      <c r="K12" s="36"/>
      <c r="L12" s="36"/>
      <c r="M12" s="36"/>
      <c r="N12" s="36"/>
      <c r="O12" s="29"/>
      <c r="P12" s="36"/>
      <c r="Q12" s="29"/>
      <c r="R12" s="36"/>
      <c r="S12" s="36"/>
      <c r="T12" s="36"/>
      <c r="U12" s="36"/>
      <c r="V12" s="36"/>
      <c r="W12" s="36"/>
      <c r="X12" s="36"/>
      <c r="Y12" s="29"/>
      <c r="Z12" s="36"/>
      <c r="AA12" s="66"/>
      <c r="AB12" s="36"/>
      <c r="AC12" s="36"/>
      <c r="AD12" s="36"/>
      <c r="AE12" s="36"/>
      <c r="AF12" s="36"/>
      <c r="AG12" s="36"/>
      <c r="AH12" s="29"/>
      <c r="AI12" s="36"/>
      <c r="AJ12" s="29"/>
      <c r="AK12" s="36"/>
      <c r="AL12" s="36"/>
      <c r="AM12" s="36"/>
      <c r="AN12" s="29"/>
      <c r="AO12" s="36"/>
      <c r="AP12" s="29"/>
      <c r="AQ12" s="36"/>
      <c r="AR12" s="29"/>
      <c r="AS12" s="36"/>
      <c r="AT12" s="36"/>
      <c r="AU12" s="36"/>
      <c r="AV12" s="29"/>
      <c r="AW12" s="36"/>
      <c r="AX12" s="36"/>
      <c r="AY12" s="36"/>
      <c r="AZ12" s="29"/>
      <c r="BA12" s="36"/>
      <c r="BB12" s="36"/>
      <c r="BC12" s="36"/>
      <c r="BD12" s="36"/>
      <c r="BE12" s="36"/>
      <c r="BF12" s="36"/>
      <c r="BG12" s="36"/>
      <c r="BH12" s="36"/>
      <c r="BI12" s="36"/>
      <c r="BJ12" s="29"/>
      <c r="BK12" s="36"/>
      <c r="BL12" s="29"/>
      <c r="BM12" s="36"/>
      <c r="BN12" s="36"/>
      <c r="BO12" s="36"/>
      <c r="BP12" s="29"/>
      <c r="BQ12" s="36"/>
      <c r="BR12" s="29"/>
      <c r="BS12" s="36"/>
      <c r="BT12" s="36"/>
      <c r="BU12" s="36"/>
      <c r="BV12" s="36"/>
    </row>
    <row r="13" spans="1:75" x14ac:dyDescent="0.25">
      <c r="A13" s="39">
        <v>11</v>
      </c>
      <c r="B13" s="39">
        <v>3</v>
      </c>
      <c r="C13" s="37" t="s">
        <v>478</v>
      </c>
      <c r="D13" s="40">
        <f>август!D13-сентябрь!E13</f>
        <v>-15.264091449275398</v>
      </c>
      <c r="E13" s="40">
        <f t="shared" si="0"/>
        <v>0</v>
      </c>
      <c r="F13" s="36"/>
      <c r="G13" s="36"/>
      <c r="H13" s="36"/>
      <c r="I13" s="27"/>
      <c r="J13" s="36"/>
      <c r="K13" s="36"/>
      <c r="L13" s="36"/>
      <c r="M13" s="36"/>
      <c r="N13" s="36"/>
      <c r="O13" s="29"/>
      <c r="P13" s="36"/>
      <c r="Q13" s="29"/>
      <c r="R13" s="36"/>
      <c r="S13" s="36"/>
      <c r="T13" s="36"/>
      <c r="U13" s="36"/>
      <c r="V13" s="36"/>
      <c r="W13" s="36"/>
      <c r="X13" s="36"/>
      <c r="Y13" s="29"/>
      <c r="Z13" s="36"/>
      <c r="AA13" s="66"/>
      <c r="AB13" s="36"/>
      <c r="AC13" s="36"/>
      <c r="AD13" s="36"/>
      <c r="AE13" s="36"/>
      <c r="AF13" s="36"/>
      <c r="AG13" s="36"/>
      <c r="AH13" s="29"/>
      <c r="AI13" s="36"/>
      <c r="AJ13" s="29"/>
      <c r="AK13" s="36"/>
      <c r="AL13" s="36"/>
      <c r="AM13" s="36"/>
      <c r="AN13" s="29"/>
      <c r="AO13" s="36"/>
      <c r="AP13" s="29"/>
      <c r="AQ13" s="36"/>
      <c r="AR13" s="29"/>
      <c r="AS13" s="36"/>
      <c r="AT13" s="36"/>
      <c r="AU13" s="36"/>
      <c r="AV13" s="29"/>
      <c r="AW13" s="36"/>
      <c r="AX13" s="36"/>
      <c r="AY13" s="36"/>
      <c r="AZ13" s="29"/>
      <c r="BA13" s="36"/>
      <c r="BB13" s="36"/>
      <c r="BC13" s="36"/>
      <c r="BD13" s="36"/>
      <c r="BE13" s="36"/>
      <c r="BF13" s="36"/>
      <c r="BG13" s="36"/>
      <c r="BH13" s="36"/>
      <c r="BI13" s="36"/>
      <c r="BJ13" s="29"/>
      <c r="BK13" s="36"/>
      <c r="BL13" s="29"/>
      <c r="BM13" s="36"/>
      <c r="BN13" s="36"/>
      <c r="BO13" s="36"/>
      <c r="BP13" s="29"/>
      <c r="BQ13" s="36"/>
      <c r="BR13" s="29"/>
      <c r="BS13" s="36"/>
      <c r="BT13" s="36"/>
      <c r="BU13" s="36"/>
      <c r="BV13" s="36"/>
    </row>
    <row r="14" spans="1:75" s="86" customFormat="1" x14ac:dyDescent="0.25">
      <c r="A14" s="79">
        <v>12</v>
      </c>
      <c r="B14" s="79">
        <v>3</v>
      </c>
      <c r="C14" s="80" t="s">
        <v>479</v>
      </c>
      <c r="D14" s="81">
        <f>август!D14-сентябрь!E14</f>
        <v>-710.89344787439609</v>
      </c>
      <c r="E14" s="81">
        <f t="shared" si="0"/>
        <v>5.0460000000000003</v>
      </c>
      <c r="F14" s="82"/>
      <c r="G14" s="82"/>
      <c r="H14" s="82"/>
      <c r="I14" s="83"/>
      <c r="J14" s="82"/>
      <c r="K14" s="82"/>
      <c r="L14" s="82"/>
      <c r="M14" s="82"/>
      <c r="N14" s="82"/>
      <c r="O14" s="84"/>
      <c r="P14" s="82"/>
      <c r="Q14" s="84"/>
      <c r="R14" s="82"/>
      <c r="S14" s="82"/>
      <c r="T14" s="82"/>
      <c r="U14" s="82"/>
      <c r="V14" s="82"/>
      <c r="W14" s="82"/>
      <c r="X14" s="82"/>
      <c r="Y14" s="84"/>
      <c r="Z14" s="82"/>
      <c r="AA14" s="85"/>
      <c r="AB14" s="82"/>
      <c r="AC14" s="82"/>
      <c r="AD14" s="82"/>
      <c r="AE14" s="82"/>
      <c r="AF14" s="82"/>
      <c r="AG14" s="82"/>
      <c r="AH14" s="84">
        <v>4</v>
      </c>
      <c r="AI14" s="82">
        <v>5.0460000000000003</v>
      </c>
      <c r="AJ14" s="84"/>
      <c r="AK14" s="82"/>
      <c r="AL14" s="82"/>
      <c r="AM14" s="82"/>
      <c r="AN14" s="84"/>
      <c r="AO14" s="82"/>
      <c r="AP14" s="84"/>
      <c r="AQ14" s="82"/>
      <c r="AR14" s="84"/>
      <c r="AS14" s="82"/>
      <c r="AT14" s="82"/>
      <c r="AU14" s="82"/>
      <c r="AV14" s="84"/>
      <c r="AW14" s="82"/>
      <c r="AX14" s="82"/>
      <c r="AY14" s="82"/>
      <c r="AZ14" s="84"/>
      <c r="BA14" s="82"/>
      <c r="BB14" s="82"/>
      <c r="BC14" s="82"/>
      <c r="BD14" s="82"/>
      <c r="BE14" s="82"/>
      <c r="BF14" s="82"/>
      <c r="BG14" s="82"/>
      <c r="BH14" s="82"/>
      <c r="BI14" s="82"/>
      <c r="BJ14" s="84"/>
      <c r="BK14" s="82"/>
      <c r="BL14" s="84"/>
      <c r="BM14" s="82"/>
      <c r="BN14" s="82"/>
      <c r="BO14" s="82"/>
      <c r="BP14" s="84"/>
      <c r="BQ14" s="82"/>
      <c r="BR14" s="84"/>
      <c r="BS14" s="82"/>
      <c r="BT14" s="82"/>
      <c r="BU14" s="82"/>
      <c r="BV14" s="82"/>
    </row>
    <row r="15" spans="1:75" s="86" customFormat="1" x14ac:dyDescent="0.25">
      <c r="A15" s="79">
        <v>13</v>
      </c>
      <c r="B15" s="79">
        <v>3</v>
      </c>
      <c r="C15" s="80" t="s">
        <v>480</v>
      </c>
      <c r="D15" s="81">
        <f>август!D15-сентябрь!E15</f>
        <v>465.82867921739125</v>
      </c>
      <c r="E15" s="81">
        <f t="shared" si="0"/>
        <v>7.0030000000000001</v>
      </c>
      <c r="F15" s="82"/>
      <c r="G15" s="82"/>
      <c r="H15" s="82"/>
      <c r="I15" s="83"/>
      <c r="J15" s="82"/>
      <c r="K15" s="82"/>
      <c r="L15" s="82"/>
      <c r="M15" s="82"/>
      <c r="N15" s="82"/>
      <c r="O15" s="84"/>
      <c r="P15" s="82"/>
      <c r="Q15" s="84"/>
      <c r="R15" s="82"/>
      <c r="S15" s="82"/>
      <c r="T15" s="82"/>
      <c r="U15" s="82"/>
      <c r="V15" s="82"/>
      <c r="W15" s="82"/>
      <c r="X15" s="82"/>
      <c r="Y15" s="84"/>
      <c r="Z15" s="82"/>
      <c r="AA15" s="85"/>
      <c r="AB15" s="82"/>
      <c r="AC15" s="82"/>
      <c r="AD15" s="82"/>
      <c r="AE15" s="82"/>
      <c r="AF15" s="82"/>
      <c r="AG15" s="82"/>
      <c r="AH15" s="84"/>
      <c r="AI15" s="82"/>
      <c r="AJ15" s="84"/>
      <c r="AK15" s="82"/>
      <c r="AL15" s="82"/>
      <c r="AM15" s="82"/>
      <c r="AN15" s="84"/>
      <c r="AO15" s="82"/>
      <c r="AP15" s="84"/>
      <c r="AQ15" s="82"/>
      <c r="AR15" s="84"/>
      <c r="AS15" s="82"/>
      <c r="AT15" s="82"/>
      <c r="AU15" s="82"/>
      <c r="AV15" s="84"/>
      <c r="AW15" s="82"/>
      <c r="AX15" s="82"/>
      <c r="AY15" s="82"/>
      <c r="AZ15" s="84"/>
      <c r="BA15" s="82"/>
      <c r="BB15" s="82"/>
      <c r="BC15" s="82"/>
      <c r="BD15" s="82"/>
      <c r="BE15" s="82"/>
      <c r="BF15" s="82"/>
      <c r="BG15" s="82"/>
      <c r="BH15" s="82"/>
      <c r="BI15" s="82"/>
      <c r="BJ15" s="84"/>
      <c r="BK15" s="82"/>
      <c r="BL15" s="84"/>
      <c r="BM15" s="82"/>
      <c r="BN15" s="82"/>
      <c r="BO15" s="82"/>
      <c r="BP15" s="84"/>
      <c r="BQ15" s="82"/>
      <c r="BR15" s="84"/>
      <c r="BS15" s="82"/>
      <c r="BT15" s="82"/>
      <c r="BU15" s="82"/>
      <c r="BV15" s="82">
        <v>7.0030000000000001</v>
      </c>
      <c r="BW15" s="86" t="s">
        <v>1070</v>
      </c>
    </row>
    <row r="16" spans="1:75" x14ac:dyDescent="0.25">
      <c r="A16" s="39">
        <v>14</v>
      </c>
      <c r="B16" s="39">
        <v>3</v>
      </c>
      <c r="C16" s="37" t="s">
        <v>481</v>
      </c>
      <c r="D16" s="40">
        <f>август!D16-сентябрь!E16</f>
        <v>102.28406877294687</v>
      </c>
      <c r="E16" s="40">
        <f t="shared" si="0"/>
        <v>0</v>
      </c>
      <c r="F16" s="36"/>
      <c r="G16" s="36"/>
      <c r="H16" s="36"/>
      <c r="I16" s="27"/>
      <c r="J16" s="36"/>
      <c r="K16" s="36"/>
      <c r="L16" s="36"/>
      <c r="M16" s="36"/>
      <c r="N16" s="36"/>
      <c r="O16" s="29"/>
      <c r="P16" s="36"/>
      <c r="Q16" s="29"/>
      <c r="R16" s="36"/>
      <c r="S16" s="36"/>
      <c r="T16" s="36"/>
      <c r="U16" s="36"/>
      <c r="V16" s="36"/>
      <c r="W16" s="36"/>
      <c r="X16" s="36"/>
      <c r="Y16" s="29"/>
      <c r="Z16" s="36"/>
      <c r="AA16" s="66"/>
      <c r="AB16" s="36"/>
      <c r="AC16" s="36"/>
      <c r="AD16" s="36"/>
      <c r="AE16" s="36"/>
      <c r="AF16" s="36"/>
      <c r="AG16" s="36"/>
      <c r="AH16" s="29"/>
      <c r="AI16" s="36"/>
      <c r="AJ16" s="29"/>
      <c r="AK16" s="36"/>
      <c r="AL16" s="36"/>
      <c r="AM16" s="36"/>
      <c r="AN16" s="29"/>
      <c r="AO16" s="36"/>
      <c r="AP16" s="29"/>
      <c r="AQ16" s="36"/>
      <c r="AR16" s="29"/>
      <c r="AS16" s="36"/>
      <c r="AT16" s="36"/>
      <c r="AU16" s="36"/>
      <c r="AV16" s="29"/>
      <c r="AW16" s="36"/>
      <c r="AX16" s="36"/>
      <c r="AY16" s="36"/>
      <c r="AZ16" s="29"/>
      <c r="BA16" s="36"/>
      <c r="BB16" s="36"/>
      <c r="BC16" s="36"/>
      <c r="BD16" s="36"/>
      <c r="BE16" s="36"/>
      <c r="BF16" s="36"/>
      <c r="BG16" s="36"/>
      <c r="BH16" s="36"/>
      <c r="BI16" s="36"/>
      <c r="BJ16" s="29"/>
      <c r="BK16" s="36"/>
      <c r="BL16" s="29"/>
      <c r="BM16" s="36"/>
      <c r="BN16" s="36"/>
      <c r="BO16" s="36"/>
      <c r="BP16" s="29"/>
      <c r="BQ16" s="36"/>
      <c r="BR16" s="29"/>
      <c r="BS16" s="36"/>
      <c r="BT16" s="36"/>
      <c r="BU16" s="36"/>
      <c r="BV16" s="36"/>
    </row>
    <row r="17" spans="1:75" s="86" customFormat="1" x14ac:dyDescent="0.25">
      <c r="A17" s="79">
        <v>15</v>
      </c>
      <c r="B17" s="79">
        <v>3</v>
      </c>
      <c r="C17" s="80" t="s">
        <v>482</v>
      </c>
      <c r="D17" s="81">
        <f>август!D17-сентябрь!E17</f>
        <v>-521.2351545120772</v>
      </c>
      <c r="E17" s="81">
        <f t="shared" si="0"/>
        <v>14.838000000000001</v>
      </c>
      <c r="F17" s="82"/>
      <c r="G17" s="82"/>
      <c r="H17" s="82"/>
      <c r="I17" s="83"/>
      <c r="J17" s="82"/>
      <c r="K17" s="82"/>
      <c r="L17" s="82"/>
      <c r="M17" s="82"/>
      <c r="N17" s="82"/>
      <c r="O17" s="84"/>
      <c r="P17" s="82"/>
      <c r="Q17" s="84"/>
      <c r="R17" s="82"/>
      <c r="S17" s="82"/>
      <c r="T17" s="82"/>
      <c r="U17" s="82"/>
      <c r="V17" s="82"/>
      <c r="W17" s="82"/>
      <c r="X17" s="82"/>
      <c r="Y17" s="84"/>
      <c r="Z17" s="82"/>
      <c r="AA17" s="85"/>
      <c r="AB17" s="82"/>
      <c r="AC17" s="82"/>
      <c r="AD17" s="82"/>
      <c r="AE17" s="82"/>
      <c r="AF17" s="82"/>
      <c r="AG17" s="82"/>
      <c r="AH17" s="84"/>
      <c r="AI17" s="82"/>
      <c r="AJ17" s="84"/>
      <c r="AK17" s="82"/>
      <c r="AL17" s="82"/>
      <c r="AM17" s="82"/>
      <c r="AN17" s="84"/>
      <c r="AO17" s="82"/>
      <c r="AP17" s="84"/>
      <c r="AQ17" s="82"/>
      <c r="AR17" s="84"/>
      <c r="AS17" s="82"/>
      <c r="AT17" s="82"/>
      <c r="AU17" s="82"/>
      <c r="AV17" s="84"/>
      <c r="AW17" s="82"/>
      <c r="AX17" s="82"/>
      <c r="AY17" s="82"/>
      <c r="AZ17" s="84"/>
      <c r="BA17" s="82"/>
      <c r="BB17" s="82"/>
      <c r="BC17" s="82"/>
      <c r="BD17" s="82"/>
      <c r="BE17" s="82"/>
      <c r="BF17" s="82"/>
      <c r="BG17" s="82"/>
      <c r="BH17" s="82"/>
      <c r="BI17" s="82"/>
      <c r="BJ17" s="84"/>
      <c r="BK17" s="82"/>
      <c r="BL17" s="84">
        <v>4</v>
      </c>
      <c r="BM17" s="82">
        <v>8.4550000000000001</v>
      </c>
      <c r="BN17" s="82"/>
      <c r="BO17" s="82"/>
      <c r="BP17" s="84">
        <v>1</v>
      </c>
      <c r="BQ17" s="82">
        <v>0.99099999999999999</v>
      </c>
      <c r="BR17" s="84"/>
      <c r="BS17" s="82"/>
      <c r="BT17" s="82"/>
      <c r="BU17" s="82"/>
      <c r="BV17" s="82">
        <v>5.3920000000000003</v>
      </c>
      <c r="BW17" s="86" t="s">
        <v>1070</v>
      </c>
    </row>
    <row r="18" spans="1:75" x14ac:dyDescent="0.25">
      <c r="A18" s="39">
        <v>16</v>
      </c>
      <c r="B18" s="39">
        <v>1</v>
      </c>
      <c r="C18" s="37" t="s">
        <v>483</v>
      </c>
      <c r="D18" s="40">
        <f>август!D18-сентябрь!E18</f>
        <v>196.92632924637684</v>
      </c>
      <c r="E18" s="40">
        <f t="shared" si="0"/>
        <v>0</v>
      </c>
      <c r="F18" s="36"/>
      <c r="G18" s="36"/>
      <c r="H18" s="36"/>
      <c r="I18" s="27"/>
      <c r="J18" s="36"/>
      <c r="K18" s="36"/>
      <c r="L18" s="36"/>
      <c r="M18" s="36"/>
      <c r="N18" s="36"/>
      <c r="O18" s="29"/>
      <c r="P18" s="36"/>
      <c r="Q18" s="29"/>
      <c r="R18" s="36"/>
      <c r="S18" s="36"/>
      <c r="T18" s="36"/>
      <c r="U18" s="36"/>
      <c r="V18" s="36"/>
      <c r="W18" s="36"/>
      <c r="X18" s="36"/>
      <c r="Y18" s="29"/>
      <c r="Z18" s="36"/>
      <c r="AA18" s="66"/>
      <c r="AB18" s="36"/>
      <c r="AC18" s="36"/>
      <c r="AD18" s="36"/>
      <c r="AE18" s="36"/>
      <c r="AF18" s="36"/>
      <c r="AG18" s="36"/>
      <c r="AH18" s="29"/>
      <c r="AI18" s="36"/>
      <c r="AJ18" s="29"/>
      <c r="AK18" s="36"/>
      <c r="AL18" s="36"/>
      <c r="AM18" s="36"/>
      <c r="AN18" s="29"/>
      <c r="AO18" s="36"/>
      <c r="AP18" s="29"/>
      <c r="AQ18" s="36"/>
      <c r="AR18" s="29"/>
      <c r="AS18" s="36"/>
      <c r="AT18" s="36"/>
      <c r="AU18" s="36"/>
      <c r="AV18" s="29"/>
      <c r="AW18" s="36"/>
      <c r="AX18" s="36"/>
      <c r="AY18" s="36"/>
      <c r="AZ18" s="29"/>
      <c r="BA18" s="36"/>
      <c r="BB18" s="36"/>
      <c r="BC18" s="36"/>
      <c r="BD18" s="36"/>
      <c r="BE18" s="36"/>
      <c r="BF18" s="36"/>
      <c r="BG18" s="36"/>
      <c r="BH18" s="36"/>
      <c r="BI18" s="36"/>
      <c r="BJ18" s="29"/>
      <c r="BK18" s="36"/>
      <c r="BL18" s="29"/>
      <c r="BM18" s="36"/>
      <c r="BN18" s="36"/>
      <c r="BO18" s="36"/>
      <c r="BP18" s="29"/>
      <c r="BQ18" s="36"/>
      <c r="BR18" s="29"/>
      <c r="BS18" s="36"/>
      <c r="BT18" s="36"/>
      <c r="BU18" s="36"/>
      <c r="BV18" s="36"/>
    </row>
    <row r="19" spans="1:75" s="86" customFormat="1" x14ac:dyDescent="0.25">
      <c r="A19" s="79">
        <v>17</v>
      </c>
      <c r="B19" s="79">
        <v>2</v>
      </c>
      <c r="C19" s="80" t="s">
        <v>484</v>
      </c>
      <c r="D19" s="81">
        <f>август!D19-сентябрь!E19</f>
        <v>213.29025689855067</v>
      </c>
      <c r="E19" s="81">
        <f t="shared" si="0"/>
        <v>7.9249999999999998</v>
      </c>
      <c r="F19" s="82"/>
      <c r="G19" s="82"/>
      <c r="H19" s="82"/>
      <c r="I19" s="83"/>
      <c r="J19" s="82"/>
      <c r="K19" s="82"/>
      <c r="L19" s="82"/>
      <c r="M19" s="82"/>
      <c r="N19" s="82"/>
      <c r="O19" s="84"/>
      <c r="P19" s="82"/>
      <c r="Q19" s="84"/>
      <c r="R19" s="82"/>
      <c r="S19" s="82"/>
      <c r="T19" s="82"/>
      <c r="U19" s="82"/>
      <c r="V19" s="82"/>
      <c r="W19" s="82"/>
      <c r="X19" s="82"/>
      <c r="Y19" s="84"/>
      <c r="Z19" s="82"/>
      <c r="AA19" s="85"/>
      <c r="AB19" s="82"/>
      <c r="AC19" s="82"/>
      <c r="AD19" s="82"/>
      <c r="AE19" s="82"/>
      <c r="AF19" s="82"/>
      <c r="AG19" s="82"/>
      <c r="AH19" s="84"/>
      <c r="AI19" s="82"/>
      <c r="AJ19" s="84"/>
      <c r="AK19" s="82"/>
      <c r="AL19" s="82"/>
      <c r="AM19" s="82"/>
      <c r="AN19" s="84"/>
      <c r="AO19" s="82"/>
      <c r="AP19" s="84"/>
      <c r="AQ19" s="82"/>
      <c r="AR19" s="84"/>
      <c r="AS19" s="82"/>
      <c r="AT19" s="82"/>
      <c r="AU19" s="82"/>
      <c r="AV19" s="84"/>
      <c r="AW19" s="82"/>
      <c r="AX19" s="82"/>
      <c r="AY19" s="82"/>
      <c r="AZ19" s="84"/>
      <c r="BA19" s="82"/>
      <c r="BB19" s="82"/>
      <c r="BC19" s="82"/>
      <c r="BD19" s="82"/>
      <c r="BE19" s="82"/>
      <c r="BF19" s="82"/>
      <c r="BG19" s="82"/>
      <c r="BH19" s="82"/>
      <c r="BI19" s="82"/>
      <c r="BJ19" s="84"/>
      <c r="BK19" s="82"/>
      <c r="BL19" s="84"/>
      <c r="BM19" s="82"/>
      <c r="BN19" s="82"/>
      <c r="BO19" s="82"/>
      <c r="BP19" s="84">
        <v>7</v>
      </c>
      <c r="BQ19" s="82">
        <v>7.9249999999999998</v>
      </c>
      <c r="BR19" s="84"/>
      <c r="BS19" s="82"/>
      <c r="BT19" s="82"/>
      <c r="BU19" s="82"/>
      <c r="BV19" s="82"/>
    </row>
    <row r="20" spans="1:75" s="86" customFormat="1" x14ac:dyDescent="0.25">
      <c r="A20" s="79">
        <v>18</v>
      </c>
      <c r="B20" s="79">
        <v>2</v>
      </c>
      <c r="C20" s="80" t="s">
        <v>939</v>
      </c>
      <c r="D20" s="81">
        <f>август!D20-сентябрь!E20</f>
        <v>629.23636769082123</v>
      </c>
      <c r="E20" s="81">
        <f t="shared" si="0"/>
        <v>17.411999999999999</v>
      </c>
      <c r="F20" s="82"/>
      <c r="G20" s="82"/>
      <c r="H20" s="82"/>
      <c r="I20" s="83"/>
      <c r="J20" s="82"/>
      <c r="K20" s="82"/>
      <c r="L20" s="82"/>
      <c r="M20" s="82"/>
      <c r="N20" s="82"/>
      <c r="O20" s="84"/>
      <c r="P20" s="82"/>
      <c r="Q20" s="84"/>
      <c r="R20" s="82"/>
      <c r="S20" s="82"/>
      <c r="T20" s="82"/>
      <c r="U20" s="82">
        <v>8.0000000000000002E-3</v>
      </c>
      <c r="V20" s="82">
        <v>17.411999999999999</v>
      </c>
      <c r="W20" s="82"/>
      <c r="X20" s="82"/>
      <c r="Y20" s="84"/>
      <c r="Z20" s="82"/>
      <c r="AA20" s="85"/>
      <c r="AB20" s="82"/>
      <c r="AC20" s="82"/>
      <c r="AD20" s="82"/>
      <c r="AE20" s="82"/>
      <c r="AF20" s="82"/>
      <c r="AG20" s="82"/>
      <c r="AH20" s="84"/>
      <c r="AI20" s="82"/>
      <c r="AJ20" s="84"/>
      <c r="AK20" s="82"/>
      <c r="AL20" s="82"/>
      <c r="AM20" s="82"/>
      <c r="AN20" s="84"/>
      <c r="AO20" s="82"/>
      <c r="AP20" s="84"/>
      <c r="AQ20" s="82"/>
      <c r="AR20" s="84"/>
      <c r="AS20" s="82"/>
      <c r="AT20" s="82"/>
      <c r="AU20" s="82"/>
      <c r="AV20" s="84"/>
      <c r="AW20" s="82"/>
      <c r="AX20" s="82"/>
      <c r="AY20" s="82"/>
      <c r="AZ20" s="84"/>
      <c r="BA20" s="82"/>
      <c r="BB20" s="82"/>
      <c r="BC20" s="82"/>
      <c r="BD20" s="82"/>
      <c r="BE20" s="82"/>
      <c r="BF20" s="82"/>
      <c r="BG20" s="82"/>
      <c r="BH20" s="82"/>
      <c r="BI20" s="82"/>
      <c r="BJ20" s="84"/>
      <c r="BK20" s="82"/>
      <c r="BL20" s="84"/>
      <c r="BM20" s="82"/>
      <c r="BN20" s="82"/>
      <c r="BO20" s="82"/>
      <c r="BP20" s="84"/>
      <c r="BQ20" s="82"/>
      <c r="BR20" s="84"/>
      <c r="BS20" s="82"/>
      <c r="BT20" s="82"/>
      <c r="BU20" s="82"/>
      <c r="BV20" s="82"/>
    </row>
    <row r="21" spans="1:75" s="86" customFormat="1" x14ac:dyDescent="0.25">
      <c r="A21" s="79">
        <v>19</v>
      </c>
      <c r="B21" s="79">
        <v>2</v>
      </c>
      <c r="C21" s="80" t="s">
        <v>485</v>
      </c>
      <c r="D21" s="81">
        <f>август!D21-сентябрь!E21</f>
        <v>1471.9715928888888</v>
      </c>
      <c r="E21" s="81">
        <f t="shared" si="0"/>
        <v>9.1080000000000005</v>
      </c>
      <c r="F21" s="82"/>
      <c r="G21" s="82"/>
      <c r="H21" s="82"/>
      <c r="I21" s="83"/>
      <c r="J21" s="82"/>
      <c r="K21" s="82"/>
      <c r="L21" s="82"/>
      <c r="M21" s="82"/>
      <c r="N21" s="82"/>
      <c r="O21" s="84"/>
      <c r="P21" s="82"/>
      <c r="Q21" s="84"/>
      <c r="R21" s="82"/>
      <c r="S21" s="82"/>
      <c r="T21" s="82"/>
      <c r="U21" s="82"/>
      <c r="V21" s="82"/>
      <c r="W21" s="82"/>
      <c r="X21" s="82"/>
      <c r="Y21" s="84"/>
      <c r="Z21" s="82"/>
      <c r="AA21" s="85"/>
      <c r="AB21" s="82"/>
      <c r="AC21" s="82"/>
      <c r="AD21" s="82"/>
      <c r="AE21" s="82"/>
      <c r="AF21" s="82"/>
      <c r="AG21" s="82"/>
      <c r="AH21" s="84">
        <v>3</v>
      </c>
      <c r="AI21" s="82">
        <v>3.2450000000000001</v>
      </c>
      <c r="AJ21" s="84"/>
      <c r="AK21" s="82"/>
      <c r="AL21" s="82"/>
      <c r="AM21" s="82"/>
      <c r="AN21" s="84"/>
      <c r="AO21" s="82"/>
      <c r="AP21" s="84"/>
      <c r="AQ21" s="82"/>
      <c r="AR21" s="84"/>
      <c r="AS21" s="82"/>
      <c r="AT21" s="82"/>
      <c r="AU21" s="82"/>
      <c r="AV21" s="84"/>
      <c r="AW21" s="82"/>
      <c r="AX21" s="82"/>
      <c r="AY21" s="82"/>
      <c r="AZ21" s="84"/>
      <c r="BA21" s="82"/>
      <c r="BB21" s="82"/>
      <c r="BC21" s="82"/>
      <c r="BD21" s="82"/>
      <c r="BE21" s="82"/>
      <c r="BF21" s="82"/>
      <c r="BG21" s="82"/>
      <c r="BH21" s="82"/>
      <c r="BI21" s="82"/>
      <c r="BJ21" s="84"/>
      <c r="BK21" s="82"/>
      <c r="BL21" s="84"/>
      <c r="BM21" s="82"/>
      <c r="BN21" s="82"/>
      <c r="BO21" s="82"/>
      <c r="BP21" s="84"/>
      <c r="BQ21" s="82"/>
      <c r="BR21" s="84"/>
      <c r="BS21" s="82"/>
      <c r="BT21" s="82"/>
      <c r="BU21" s="82"/>
      <c r="BV21" s="82">
        <f>1.916+3.947</f>
        <v>5.8629999999999995</v>
      </c>
      <c r="BW21" s="86" t="s">
        <v>1070</v>
      </c>
    </row>
    <row r="22" spans="1:75" s="86" customFormat="1" x14ac:dyDescent="0.25">
      <c r="A22" s="79">
        <v>20</v>
      </c>
      <c r="B22" s="79">
        <v>2</v>
      </c>
      <c r="C22" s="80" t="s">
        <v>486</v>
      </c>
      <c r="D22" s="81">
        <f>август!D22-сентябрь!E22</f>
        <v>307.61786298550749</v>
      </c>
      <c r="E22" s="81">
        <f t="shared" si="0"/>
        <v>32.496000000000002</v>
      </c>
      <c r="F22" s="82"/>
      <c r="G22" s="82"/>
      <c r="H22" s="82"/>
      <c r="I22" s="83"/>
      <c r="J22" s="82"/>
      <c r="K22" s="82"/>
      <c r="L22" s="82"/>
      <c r="M22" s="82"/>
      <c r="N22" s="82"/>
      <c r="O22" s="84"/>
      <c r="P22" s="82"/>
      <c r="Q22" s="84"/>
      <c r="R22" s="82"/>
      <c r="S22" s="82"/>
      <c r="T22" s="82"/>
      <c r="U22" s="82">
        <v>1.6E-2</v>
      </c>
      <c r="V22" s="82">
        <v>32.496000000000002</v>
      </c>
      <c r="W22" s="82"/>
      <c r="X22" s="82"/>
      <c r="Y22" s="84"/>
      <c r="Z22" s="82"/>
      <c r="AA22" s="85"/>
      <c r="AB22" s="82"/>
      <c r="AC22" s="82"/>
      <c r="AD22" s="82"/>
      <c r="AE22" s="82"/>
      <c r="AF22" s="82"/>
      <c r="AG22" s="82"/>
      <c r="AH22" s="84"/>
      <c r="AI22" s="82"/>
      <c r="AJ22" s="84"/>
      <c r="AK22" s="82"/>
      <c r="AL22" s="82"/>
      <c r="AM22" s="82"/>
      <c r="AN22" s="84"/>
      <c r="AO22" s="82"/>
      <c r="AP22" s="84"/>
      <c r="AQ22" s="82"/>
      <c r="AR22" s="84"/>
      <c r="AS22" s="82"/>
      <c r="AT22" s="82"/>
      <c r="AU22" s="82"/>
      <c r="AV22" s="84"/>
      <c r="AW22" s="82"/>
      <c r="AX22" s="82"/>
      <c r="AY22" s="82"/>
      <c r="AZ22" s="84"/>
      <c r="BA22" s="82"/>
      <c r="BB22" s="82"/>
      <c r="BC22" s="82"/>
      <c r="BD22" s="82"/>
      <c r="BE22" s="82"/>
      <c r="BF22" s="82"/>
      <c r="BG22" s="82"/>
      <c r="BH22" s="82"/>
      <c r="BI22" s="82"/>
      <c r="BJ22" s="84"/>
      <c r="BK22" s="82"/>
      <c r="BL22" s="84"/>
      <c r="BM22" s="82"/>
      <c r="BN22" s="82"/>
      <c r="BO22" s="82"/>
      <c r="BP22" s="84"/>
      <c r="BQ22" s="82"/>
      <c r="BR22" s="84"/>
      <c r="BS22" s="82"/>
      <c r="BT22" s="82"/>
      <c r="BU22" s="82"/>
      <c r="BV22" s="82"/>
    </row>
    <row r="23" spans="1:75" s="86" customFormat="1" x14ac:dyDescent="0.25">
      <c r="A23" s="79">
        <v>21</v>
      </c>
      <c r="B23" s="79">
        <v>2</v>
      </c>
      <c r="C23" s="80" t="s">
        <v>487</v>
      </c>
      <c r="D23" s="81">
        <f>август!D23-сентябрь!E23</f>
        <v>-652.25095285024213</v>
      </c>
      <c r="E23" s="81">
        <f t="shared" si="0"/>
        <v>16.698</v>
      </c>
      <c r="F23" s="82"/>
      <c r="G23" s="82"/>
      <c r="H23" s="82"/>
      <c r="I23" s="83"/>
      <c r="J23" s="82"/>
      <c r="K23" s="82"/>
      <c r="L23" s="82"/>
      <c r="M23" s="82"/>
      <c r="N23" s="82"/>
      <c r="O23" s="84"/>
      <c r="P23" s="82"/>
      <c r="Q23" s="84"/>
      <c r="R23" s="82"/>
      <c r="S23" s="82"/>
      <c r="T23" s="82"/>
      <c r="U23" s="82">
        <v>5.0000000000000001E-3</v>
      </c>
      <c r="V23" s="82">
        <v>10.75</v>
      </c>
      <c r="W23" s="82"/>
      <c r="X23" s="82"/>
      <c r="Y23" s="84"/>
      <c r="Z23" s="82"/>
      <c r="AA23" s="85"/>
      <c r="AB23" s="82"/>
      <c r="AC23" s="82"/>
      <c r="AD23" s="82"/>
      <c r="AE23" s="82"/>
      <c r="AF23" s="82"/>
      <c r="AG23" s="82"/>
      <c r="AH23" s="84"/>
      <c r="AI23" s="82"/>
      <c r="AJ23" s="84"/>
      <c r="AK23" s="82"/>
      <c r="AL23" s="82"/>
      <c r="AM23" s="82"/>
      <c r="AN23" s="84"/>
      <c r="AO23" s="82"/>
      <c r="AP23" s="84"/>
      <c r="AQ23" s="82"/>
      <c r="AR23" s="84"/>
      <c r="AS23" s="82"/>
      <c r="AT23" s="82"/>
      <c r="AU23" s="82"/>
      <c r="AV23" s="84"/>
      <c r="AW23" s="82"/>
      <c r="AX23" s="82"/>
      <c r="AY23" s="82"/>
      <c r="AZ23" s="84"/>
      <c r="BA23" s="82"/>
      <c r="BB23" s="82"/>
      <c r="BC23" s="82"/>
      <c r="BD23" s="82"/>
      <c r="BE23" s="82"/>
      <c r="BF23" s="82"/>
      <c r="BG23" s="82"/>
      <c r="BH23" s="82"/>
      <c r="BI23" s="82"/>
      <c r="BJ23" s="84"/>
      <c r="BK23" s="82"/>
      <c r="BL23" s="84"/>
      <c r="BM23" s="82"/>
      <c r="BN23" s="82"/>
      <c r="BO23" s="82"/>
      <c r="BP23" s="84">
        <v>6</v>
      </c>
      <c r="BQ23" s="82">
        <v>5.9480000000000004</v>
      </c>
      <c r="BR23" s="84"/>
      <c r="BS23" s="82"/>
      <c r="BT23" s="82"/>
      <c r="BU23" s="82"/>
      <c r="BV23" s="82"/>
    </row>
    <row r="24" spans="1:75" x14ac:dyDescent="0.25">
      <c r="A24" s="39">
        <v>22</v>
      </c>
      <c r="B24" s="39">
        <v>2</v>
      </c>
      <c r="C24" s="37" t="s">
        <v>488</v>
      </c>
      <c r="D24" s="40">
        <f>август!D24-сентябрь!E24</f>
        <v>459.9614444444444</v>
      </c>
      <c r="E24" s="40">
        <f t="shared" si="0"/>
        <v>0</v>
      </c>
      <c r="F24" s="36"/>
      <c r="G24" s="36"/>
      <c r="H24" s="36"/>
      <c r="I24" s="27"/>
      <c r="J24" s="36"/>
      <c r="K24" s="36"/>
      <c r="L24" s="36"/>
      <c r="M24" s="36"/>
      <c r="N24" s="36"/>
      <c r="O24" s="29"/>
      <c r="P24" s="36"/>
      <c r="Q24" s="29"/>
      <c r="R24" s="36"/>
      <c r="S24" s="36"/>
      <c r="T24" s="36"/>
      <c r="U24" s="36"/>
      <c r="V24" s="36"/>
      <c r="W24" s="36"/>
      <c r="X24" s="36"/>
      <c r="Y24" s="29"/>
      <c r="Z24" s="36"/>
      <c r="AA24" s="66"/>
      <c r="AB24" s="36"/>
      <c r="AC24" s="36"/>
      <c r="AD24" s="36"/>
      <c r="AE24" s="36"/>
      <c r="AF24" s="36"/>
      <c r="AG24" s="36"/>
      <c r="AH24" s="29"/>
      <c r="AI24" s="36"/>
      <c r="AJ24" s="29"/>
      <c r="AK24" s="36"/>
      <c r="AL24" s="36"/>
      <c r="AM24" s="36"/>
      <c r="AN24" s="29"/>
      <c r="AO24" s="36"/>
      <c r="AP24" s="29"/>
      <c r="AQ24" s="36"/>
      <c r="AR24" s="29"/>
      <c r="AS24" s="36"/>
      <c r="AT24" s="36"/>
      <c r="AU24" s="36"/>
      <c r="AV24" s="29"/>
      <c r="AW24" s="36"/>
      <c r="AX24" s="36"/>
      <c r="AY24" s="36"/>
      <c r="AZ24" s="29"/>
      <c r="BA24" s="36"/>
      <c r="BB24" s="36"/>
      <c r="BC24" s="36"/>
      <c r="BD24" s="36"/>
      <c r="BE24" s="36"/>
      <c r="BF24" s="36"/>
      <c r="BG24" s="36"/>
      <c r="BH24" s="36"/>
      <c r="BI24" s="36"/>
      <c r="BJ24" s="29"/>
      <c r="BK24" s="36"/>
      <c r="BL24" s="29"/>
      <c r="BM24" s="36"/>
      <c r="BN24" s="36"/>
      <c r="BO24" s="36"/>
      <c r="BP24" s="29"/>
      <c r="BQ24" s="36"/>
      <c r="BR24" s="29"/>
      <c r="BS24" s="36"/>
      <c r="BT24" s="36"/>
      <c r="BU24" s="36"/>
      <c r="BV24" s="36"/>
    </row>
    <row r="25" spans="1:75" s="86" customFormat="1" x14ac:dyDescent="0.25">
      <c r="A25" s="79">
        <v>23</v>
      </c>
      <c r="B25" s="79">
        <v>2</v>
      </c>
      <c r="C25" s="80" t="s">
        <v>489</v>
      </c>
      <c r="D25" s="81">
        <f>август!D25-сентябрь!E25</f>
        <v>636.51580302415437</v>
      </c>
      <c r="E25" s="81">
        <f t="shared" si="0"/>
        <v>5.593</v>
      </c>
      <c r="F25" s="82"/>
      <c r="G25" s="82"/>
      <c r="H25" s="82"/>
      <c r="I25" s="83"/>
      <c r="J25" s="82"/>
      <c r="K25" s="82"/>
      <c r="L25" s="82"/>
      <c r="M25" s="82"/>
      <c r="N25" s="82"/>
      <c r="O25" s="84"/>
      <c r="P25" s="82"/>
      <c r="Q25" s="84"/>
      <c r="R25" s="82"/>
      <c r="S25" s="82"/>
      <c r="T25" s="82"/>
      <c r="U25" s="82"/>
      <c r="V25" s="82"/>
      <c r="W25" s="82">
        <v>2E-3</v>
      </c>
      <c r="X25" s="82">
        <v>4.8230000000000004</v>
      </c>
      <c r="Y25" s="84"/>
      <c r="Z25" s="82"/>
      <c r="AA25" s="85"/>
      <c r="AB25" s="82"/>
      <c r="AC25" s="82"/>
      <c r="AD25" s="82"/>
      <c r="AE25" s="82"/>
      <c r="AF25" s="82"/>
      <c r="AG25" s="82"/>
      <c r="AH25" s="84"/>
      <c r="AI25" s="82"/>
      <c r="AJ25" s="84"/>
      <c r="AK25" s="82"/>
      <c r="AL25" s="82"/>
      <c r="AM25" s="82"/>
      <c r="AN25" s="84"/>
      <c r="AO25" s="82"/>
      <c r="AP25" s="84"/>
      <c r="AQ25" s="82"/>
      <c r="AR25" s="84"/>
      <c r="AS25" s="82"/>
      <c r="AT25" s="82"/>
      <c r="AU25" s="82"/>
      <c r="AV25" s="84"/>
      <c r="AW25" s="82"/>
      <c r="AX25" s="82"/>
      <c r="AY25" s="82"/>
      <c r="AZ25" s="84"/>
      <c r="BA25" s="82"/>
      <c r="BB25" s="82"/>
      <c r="BC25" s="82"/>
      <c r="BD25" s="82"/>
      <c r="BE25" s="82"/>
      <c r="BF25" s="82"/>
      <c r="BG25" s="82"/>
      <c r="BH25" s="82"/>
      <c r="BI25" s="82"/>
      <c r="BJ25" s="84"/>
      <c r="BK25" s="82"/>
      <c r="BL25" s="84"/>
      <c r="BM25" s="82"/>
      <c r="BN25" s="82"/>
      <c r="BO25" s="82"/>
      <c r="BP25" s="84"/>
      <c r="BQ25" s="82"/>
      <c r="BR25" s="84"/>
      <c r="BS25" s="82"/>
      <c r="BT25" s="82"/>
      <c r="BU25" s="82"/>
      <c r="BV25" s="82">
        <v>0.77</v>
      </c>
      <c r="BW25" s="86" t="s">
        <v>1077</v>
      </c>
    </row>
    <row r="26" spans="1:75" x14ac:dyDescent="0.25">
      <c r="A26" s="39">
        <v>24</v>
      </c>
      <c r="B26" s="39">
        <v>2</v>
      </c>
      <c r="C26" s="37" t="s">
        <v>490</v>
      </c>
      <c r="D26" s="40">
        <f>август!D26-сентябрь!E26</f>
        <v>138.5165020289854</v>
      </c>
      <c r="E26" s="40">
        <f t="shared" si="0"/>
        <v>0</v>
      </c>
      <c r="F26" s="36"/>
      <c r="G26" s="36"/>
      <c r="H26" s="36"/>
      <c r="I26" s="27"/>
      <c r="J26" s="36"/>
      <c r="K26" s="36"/>
      <c r="L26" s="36"/>
      <c r="M26" s="36"/>
      <c r="N26" s="36"/>
      <c r="O26" s="29"/>
      <c r="P26" s="36"/>
      <c r="Q26" s="29"/>
      <c r="R26" s="36"/>
      <c r="S26" s="36"/>
      <c r="T26" s="36"/>
      <c r="U26" s="36"/>
      <c r="V26" s="36"/>
      <c r="W26" s="36"/>
      <c r="X26" s="36"/>
      <c r="Y26" s="29"/>
      <c r="Z26" s="36"/>
      <c r="AA26" s="66"/>
      <c r="AB26" s="36"/>
      <c r="AC26" s="36"/>
      <c r="AD26" s="36"/>
      <c r="AE26" s="36"/>
      <c r="AF26" s="36"/>
      <c r="AG26" s="36"/>
      <c r="AH26" s="29"/>
      <c r="AI26" s="36"/>
      <c r="AJ26" s="29"/>
      <c r="AK26" s="36"/>
      <c r="AL26" s="36"/>
      <c r="AM26" s="36"/>
      <c r="AN26" s="29"/>
      <c r="AO26" s="36"/>
      <c r="AP26" s="29"/>
      <c r="AQ26" s="36"/>
      <c r="AR26" s="29"/>
      <c r="AS26" s="36"/>
      <c r="AT26" s="36"/>
      <c r="AU26" s="36"/>
      <c r="AV26" s="29"/>
      <c r="AW26" s="36"/>
      <c r="AX26" s="36"/>
      <c r="AY26" s="36"/>
      <c r="AZ26" s="29"/>
      <c r="BA26" s="36"/>
      <c r="BB26" s="36"/>
      <c r="BC26" s="36"/>
      <c r="BD26" s="36"/>
      <c r="BE26" s="36"/>
      <c r="BF26" s="36"/>
      <c r="BG26" s="36"/>
      <c r="BH26" s="36"/>
      <c r="BI26" s="36"/>
      <c r="BJ26" s="29"/>
      <c r="BK26" s="36"/>
      <c r="BL26" s="29"/>
      <c r="BM26" s="36"/>
      <c r="BN26" s="36"/>
      <c r="BO26" s="36"/>
      <c r="BP26" s="29"/>
      <c r="BQ26" s="36"/>
      <c r="BR26" s="29"/>
      <c r="BS26" s="36"/>
      <c r="BT26" s="36"/>
      <c r="BU26" s="36"/>
      <c r="BV26" s="36"/>
    </row>
    <row r="27" spans="1:75" s="86" customFormat="1" x14ac:dyDescent="0.25">
      <c r="A27" s="79">
        <v>25</v>
      </c>
      <c r="B27" s="79">
        <v>1</v>
      </c>
      <c r="C27" s="80" t="s">
        <v>491</v>
      </c>
      <c r="D27" s="81">
        <f>август!D27-сентябрь!E27</f>
        <v>1285.3427440386474</v>
      </c>
      <c r="E27" s="81">
        <f t="shared" si="0"/>
        <v>5.5980000000000008</v>
      </c>
      <c r="F27" s="82"/>
      <c r="G27" s="82"/>
      <c r="H27" s="82"/>
      <c r="I27" s="83"/>
      <c r="J27" s="82"/>
      <c r="K27" s="82"/>
      <c r="L27" s="82"/>
      <c r="M27" s="82"/>
      <c r="N27" s="82"/>
      <c r="O27" s="84"/>
      <c r="P27" s="82"/>
      <c r="Q27" s="84"/>
      <c r="R27" s="82"/>
      <c r="S27" s="82"/>
      <c r="T27" s="82"/>
      <c r="U27" s="82"/>
      <c r="V27" s="82"/>
      <c r="W27" s="82"/>
      <c r="X27" s="82"/>
      <c r="Y27" s="84"/>
      <c r="Z27" s="82"/>
      <c r="AA27" s="85"/>
      <c r="AB27" s="82"/>
      <c r="AC27" s="82"/>
      <c r="AD27" s="82"/>
      <c r="AE27" s="82"/>
      <c r="AF27" s="82"/>
      <c r="AG27" s="82"/>
      <c r="AH27" s="84">
        <f>4+1</f>
        <v>5</v>
      </c>
      <c r="AI27" s="82">
        <f>4.344+1.254</f>
        <v>5.5980000000000008</v>
      </c>
      <c r="AJ27" s="84"/>
      <c r="AK27" s="82"/>
      <c r="AL27" s="82"/>
      <c r="AM27" s="82"/>
      <c r="AN27" s="84"/>
      <c r="AO27" s="82"/>
      <c r="AP27" s="84"/>
      <c r="AQ27" s="82"/>
      <c r="AR27" s="84"/>
      <c r="AS27" s="82"/>
      <c r="AT27" s="82"/>
      <c r="AU27" s="82"/>
      <c r="AV27" s="84"/>
      <c r="AW27" s="82"/>
      <c r="AX27" s="82"/>
      <c r="AY27" s="82"/>
      <c r="AZ27" s="84"/>
      <c r="BA27" s="82"/>
      <c r="BB27" s="82"/>
      <c r="BC27" s="82"/>
      <c r="BD27" s="82"/>
      <c r="BE27" s="82"/>
      <c r="BF27" s="82"/>
      <c r="BG27" s="82"/>
      <c r="BH27" s="82"/>
      <c r="BI27" s="82"/>
      <c r="BJ27" s="84"/>
      <c r="BK27" s="82"/>
      <c r="BL27" s="84"/>
      <c r="BM27" s="82"/>
      <c r="BN27" s="82"/>
      <c r="BO27" s="82"/>
      <c r="BP27" s="84"/>
      <c r="BQ27" s="82"/>
      <c r="BR27" s="84"/>
      <c r="BS27" s="82"/>
      <c r="BT27" s="82"/>
      <c r="BU27" s="82"/>
      <c r="BV27" s="82"/>
    </row>
    <row r="28" spans="1:75" x14ac:dyDescent="0.25">
      <c r="A28" s="39">
        <v>26</v>
      </c>
      <c r="B28" s="39">
        <v>2</v>
      </c>
      <c r="C28" s="37" t="s">
        <v>492</v>
      </c>
      <c r="D28" s="40">
        <f>август!D28-сентябрь!E28</f>
        <v>2919.460127787439</v>
      </c>
      <c r="E28" s="40">
        <f t="shared" si="0"/>
        <v>0</v>
      </c>
      <c r="F28" s="36"/>
      <c r="G28" s="36"/>
      <c r="H28" s="36"/>
      <c r="I28" s="27"/>
      <c r="J28" s="36"/>
      <c r="K28" s="36"/>
      <c r="L28" s="36"/>
      <c r="M28" s="36"/>
      <c r="N28" s="36"/>
      <c r="O28" s="29"/>
      <c r="P28" s="36"/>
      <c r="Q28" s="29"/>
      <c r="R28" s="36"/>
      <c r="S28" s="36"/>
      <c r="T28" s="36"/>
      <c r="U28" s="36"/>
      <c r="V28" s="36"/>
      <c r="W28" s="36"/>
      <c r="X28" s="36"/>
      <c r="Y28" s="29"/>
      <c r="Z28" s="36"/>
      <c r="AA28" s="66"/>
      <c r="AB28" s="36"/>
      <c r="AC28" s="36"/>
      <c r="AD28" s="36"/>
      <c r="AE28" s="36"/>
      <c r="AF28" s="36"/>
      <c r="AG28" s="36"/>
      <c r="AH28" s="29"/>
      <c r="AI28" s="36"/>
      <c r="AJ28" s="29"/>
      <c r="AK28" s="36"/>
      <c r="AL28" s="36"/>
      <c r="AM28" s="36"/>
      <c r="AN28" s="29"/>
      <c r="AO28" s="36"/>
      <c r="AP28" s="29"/>
      <c r="AQ28" s="36"/>
      <c r="AR28" s="29"/>
      <c r="AS28" s="36"/>
      <c r="AT28" s="36"/>
      <c r="AU28" s="36"/>
      <c r="AV28" s="29"/>
      <c r="AW28" s="36"/>
      <c r="AX28" s="36"/>
      <c r="AY28" s="36"/>
      <c r="AZ28" s="29"/>
      <c r="BA28" s="36"/>
      <c r="BB28" s="36"/>
      <c r="BC28" s="36"/>
      <c r="BD28" s="36"/>
      <c r="BE28" s="36"/>
      <c r="BF28" s="36"/>
      <c r="BG28" s="36"/>
      <c r="BH28" s="36"/>
      <c r="BI28" s="36"/>
      <c r="BJ28" s="29"/>
      <c r="BK28" s="36"/>
      <c r="BL28" s="29"/>
      <c r="BM28" s="36"/>
      <c r="BN28" s="36"/>
      <c r="BO28" s="36"/>
      <c r="BP28" s="29"/>
      <c r="BQ28" s="36"/>
      <c r="BR28" s="29"/>
      <c r="BS28" s="36"/>
      <c r="BT28" s="36"/>
      <c r="BU28" s="36"/>
      <c r="BV28" s="36"/>
    </row>
    <row r="29" spans="1:75" x14ac:dyDescent="0.25">
      <c r="A29" s="39">
        <v>27</v>
      </c>
      <c r="B29" s="39">
        <v>2</v>
      </c>
      <c r="C29" s="37" t="s">
        <v>493</v>
      </c>
      <c r="D29" s="40">
        <f>август!D29-сентябрь!E29</f>
        <v>-56.125742512077316</v>
      </c>
      <c r="E29" s="40">
        <f t="shared" si="0"/>
        <v>0</v>
      </c>
      <c r="F29" s="36"/>
      <c r="G29" s="36"/>
      <c r="H29" s="36"/>
      <c r="I29" s="27"/>
      <c r="J29" s="36"/>
      <c r="K29" s="36"/>
      <c r="L29" s="36"/>
      <c r="M29" s="36"/>
      <c r="N29" s="36"/>
      <c r="O29" s="29"/>
      <c r="P29" s="36"/>
      <c r="Q29" s="29"/>
      <c r="R29" s="36"/>
      <c r="S29" s="36"/>
      <c r="T29" s="36"/>
      <c r="U29" s="36"/>
      <c r="V29" s="36"/>
      <c r="W29" s="36"/>
      <c r="X29" s="36"/>
      <c r="Y29" s="29"/>
      <c r="Z29" s="36"/>
      <c r="AA29" s="66"/>
      <c r="AB29" s="36"/>
      <c r="AC29" s="36"/>
      <c r="AD29" s="36"/>
      <c r="AE29" s="36"/>
      <c r="AF29" s="36"/>
      <c r="AG29" s="36"/>
      <c r="AH29" s="29"/>
      <c r="AI29" s="36"/>
      <c r="AJ29" s="29"/>
      <c r="AK29" s="36"/>
      <c r="AL29" s="36"/>
      <c r="AM29" s="36"/>
      <c r="AN29" s="29"/>
      <c r="AO29" s="36"/>
      <c r="AP29" s="29"/>
      <c r="AQ29" s="36"/>
      <c r="AR29" s="29"/>
      <c r="AS29" s="36"/>
      <c r="AT29" s="36"/>
      <c r="AU29" s="36"/>
      <c r="AV29" s="29"/>
      <c r="AW29" s="36"/>
      <c r="AX29" s="36"/>
      <c r="AY29" s="36"/>
      <c r="AZ29" s="29"/>
      <c r="BA29" s="36"/>
      <c r="BB29" s="36"/>
      <c r="BC29" s="36"/>
      <c r="BD29" s="36"/>
      <c r="BE29" s="36"/>
      <c r="BF29" s="36"/>
      <c r="BG29" s="36"/>
      <c r="BH29" s="36"/>
      <c r="BI29" s="36"/>
      <c r="BJ29" s="29"/>
      <c r="BK29" s="36"/>
      <c r="BL29" s="29"/>
      <c r="BM29" s="36"/>
      <c r="BN29" s="36"/>
      <c r="BO29" s="36"/>
      <c r="BP29" s="29"/>
      <c r="BQ29" s="36"/>
      <c r="BR29" s="29"/>
      <c r="BS29" s="36"/>
      <c r="BT29" s="36"/>
      <c r="BU29" s="36"/>
      <c r="BV29" s="36"/>
    </row>
    <row r="30" spans="1:75" s="86" customFormat="1" x14ac:dyDescent="0.25">
      <c r="A30" s="79">
        <v>28</v>
      </c>
      <c r="B30" s="79">
        <v>2</v>
      </c>
      <c r="C30" s="80" t="s">
        <v>494</v>
      </c>
      <c r="D30" s="81">
        <f>август!D30-сентябрь!E30</f>
        <v>563.74445324637679</v>
      </c>
      <c r="E30" s="81">
        <f t="shared" si="0"/>
        <v>0.92300000000000004</v>
      </c>
      <c r="F30" s="82"/>
      <c r="G30" s="82"/>
      <c r="H30" s="82"/>
      <c r="I30" s="83"/>
      <c r="J30" s="82"/>
      <c r="K30" s="82"/>
      <c r="L30" s="82"/>
      <c r="M30" s="82"/>
      <c r="N30" s="82"/>
      <c r="O30" s="84"/>
      <c r="P30" s="82"/>
      <c r="Q30" s="84"/>
      <c r="R30" s="82"/>
      <c r="S30" s="82"/>
      <c r="T30" s="82"/>
      <c r="U30" s="82"/>
      <c r="V30" s="82"/>
      <c r="W30" s="82"/>
      <c r="X30" s="82"/>
      <c r="Y30" s="84"/>
      <c r="Z30" s="82"/>
      <c r="AA30" s="85"/>
      <c r="AB30" s="82"/>
      <c r="AC30" s="82"/>
      <c r="AD30" s="82"/>
      <c r="AE30" s="82"/>
      <c r="AF30" s="82"/>
      <c r="AG30" s="82"/>
      <c r="AH30" s="84"/>
      <c r="AI30" s="82"/>
      <c r="AJ30" s="84"/>
      <c r="AK30" s="82"/>
      <c r="AL30" s="82"/>
      <c r="AM30" s="82"/>
      <c r="AN30" s="84"/>
      <c r="AO30" s="82"/>
      <c r="AP30" s="84"/>
      <c r="AQ30" s="82"/>
      <c r="AR30" s="84"/>
      <c r="AS30" s="82"/>
      <c r="AT30" s="82"/>
      <c r="AU30" s="82"/>
      <c r="AV30" s="84"/>
      <c r="AW30" s="82"/>
      <c r="AX30" s="82"/>
      <c r="AY30" s="82"/>
      <c r="AZ30" s="84"/>
      <c r="BA30" s="82"/>
      <c r="BB30" s="82"/>
      <c r="BC30" s="82"/>
      <c r="BD30" s="82"/>
      <c r="BE30" s="82"/>
      <c r="BF30" s="82"/>
      <c r="BG30" s="82"/>
      <c r="BH30" s="82"/>
      <c r="BI30" s="82"/>
      <c r="BJ30" s="84"/>
      <c r="BK30" s="82"/>
      <c r="BL30" s="84"/>
      <c r="BM30" s="82"/>
      <c r="BN30" s="82"/>
      <c r="BO30" s="82"/>
      <c r="BP30" s="84"/>
      <c r="BQ30" s="82"/>
      <c r="BR30" s="84"/>
      <c r="BS30" s="82"/>
      <c r="BT30" s="82"/>
      <c r="BU30" s="82"/>
      <c r="BV30" s="82">
        <v>0.92300000000000004</v>
      </c>
    </row>
    <row r="31" spans="1:75" x14ac:dyDescent="0.25">
      <c r="A31" s="39">
        <v>29</v>
      </c>
      <c r="B31" s="39">
        <v>2</v>
      </c>
      <c r="C31" s="37" t="s">
        <v>495</v>
      </c>
      <c r="D31" s="40">
        <f>август!D31-сентябрь!E31</f>
        <v>-1391.4353681932366</v>
      </c>
      <c r="E31" s="40">
        <f t="shared" si="0"/>
        <v>0</v>
      </c>
      <c r="F31" s="36"/>
      <c r="G31" s="36"/>
      <c r="H31" s="36"/>
      <c r="I31" s="27"/>
      <c r="J31" s="36"/>
      <c r="K31" s="36"/>
      <c r="L31" s="36"/>
      <c r="M31" s="36"/>
      <c r="N31" s="36"/>
      <c r="O31" s="29"/>
      <c r="P31" s="36"/>
      <c r="Q31" s="29"/>
      <c r="R31" s="36"/>
      <c r="S31" s="36"/>
      <c r="T31" s="36"/>
      <c r="U31" s="36"/>
      <c r="V31" s="36"/>
      <c r="W31" s="36"/>
      <c r="X31" s="36"/>
      <c r="Y31" s="29"/>
      <c r="Z31" s="36"/>
      <c r="AA31" s="67"/>
      <c r="AB31" s="60"/>
      <c r="AC31" s="60"/>
      <c r="AD31" s="36"/>
      <c r="AE31" s="36"/>
      <c r="AF31" s="36"/>
      <c r="AG31" s="36"/>
      <c r="AH31" s="29"/>
      <c r="AI31" s="36"/>
      <c r="AJ31" s="29"/>
      <c r="AK31" s="36"/>
      <c r="AL31" s="36"/>
      <c r="AM31" s="36"/>
      <c r="AN31" s="29"/>
      <c r="AO31" s="36"/>
      <c r="AP31" s="29"/>
      <c r="AQ31" s="36"/>
      <c r="AR31" s="29"/>
      <c r="AS31" s="36"/>
      <c r="AT31" s="36"/>
      <c r="AU31" s="36"/>
      <c r="AV31" s="29"/>
      <c r="AW31" s="36"/>
      <c r="AX31" s="36"/>
      <c r="AY31" s="36"/>
      <c r="AZ31" s="29"/>
      <c r="BA31" s="36"/>
      <c r="BB31" s="36"/>
      <c r="BC31" s="36"/>
      <c r="BD31" s="36"/>
      <c r="BE31" s="36"/>
      <c r="BF31" s="36"/>
      <c r="BG31" s="36"/>
      <c r="BH31" s="36"/>
      <c r="BI31" s="36"/>
      <c r="BJ31" s="29"/>
      <c r="BK31" s="36"/>
      <c r="BL31" s="29"/>
      <c r="BM31" s="36"/>
      <c r="BN31" s="36"/>
      <c r="BO31" s="36"/>
      <c r="BP31" s="29"/>
      <c r="BQ31" s="36"/>
      <c r="BR31" s="29"/>
      <c r="BS31" s="36"/>
      <c r="BT31" s="36"/>
      <c r="BU31" s="36"/>
      <c r="BV31" s="36"/>
    </row>
    <row r="32" spans="1:75" x14ac:dyDescent="0.25">
      <c r="A32" s="39">
        <v>30</v>
      </c>
      <c r="B32" s="39">
        <v>2</v>
      </c>
      <c r="C32" s="37" t="s">
        <v>496</v>
      </c>
      <c r="D32" s="40">
        <f>август!D32-сентябрь!E32</f>
        <v>476.83167825120779</v>
      </c>
      <c r="E32" s="40">
        <f t="shared" si="0"/>
        <v>0</v>
      </c>
      <c r="F32" s="36"/>
      <c r="G32" s="36"/>
      <c r="H32" s="36"/>
      <c r="I32" s="27"/>
      <c r="J32" s="36"/>
      <c r="K32" s="36"/>
      <c r="L32" s="36"/>
      <c r="M32" s="36"/>
      <c r="N32" s="36"/>
      <c r="O32" s="29"/>
      <c r="P32" s="36"/>
      <c r="Q32" s="29"/>
      <c r="R32" s="36"/>
      <c r="S32" s="36"/>
      <c r="T32" s="36"/>
      <c r="U32" s="36"/>
      <c r="V32" s="36"/>
      <c r="W32" s="36"/>
      <c r="X32" s="36"/>
      <c r="Y32" s="29"/>
      <c r="Z32" s="36"/>
      <c r="AA32" s="66"/>
      <c r="AB32" s="36"/>
      <c r="AC32" s="36"/>
      <c r="AD32" s="36"/>
      <c r="AE32" s="36"/>
      <c r="AF32" s="36"/>
      <c r="AG32" s="36"/>
      <c r="AH32" s="29"/>
      <c r="AI32" s="36"/>
      <c r="AJ32" s="29"/>
      <c r="AK32" s="36"/>
      <c r="AL32" s="36"/>
      <c r="AM32" s="36"/>
      <c r="AN32" s="29"/>
      <c r="AO32" s="36"/>
      <c r="AP32" s="29"/>
      <c r="AQ32" s="36"/>
      <c r="AR32" s="29"/>
      <c r="AS32" s="36"/>
      <c r="AT32" s="36"/>
      <c r="AU32" s="36"/>
      <c r="AV32" s="29"/>
      <c r="AW32" s="36"/>
      <c r="AX32" s="36"/>
      <c r="AY32" s="36"/>
      <c r="AZ32" s="29"/>
      <c r="BA32" s="36"/>
      <c r="BB32" s="36"/>
      <c r="BC32" s="36"/>
      <c r="BD32" s="36"/>
      <c r="BE32" s="36"/>
      <c r="BF32" s="36"/>
      <c r="BG32" s="36"/>
      <c r="BH32" s="36"/>
      <c r="BI32" s="36"/>
      <c r="BJ32" s="29"/>
      <c r="BK32" s="36"/>
      <c r="BL32" s="29"/>
      <c r="BM32" s="36"/>
      <c r="BN32" s="36"/>
      <c r="BO32" s="36"/>
      <c r="BP32" s="29"/>
      <c r="BQ32" s="36"/>
      <c r="BR32" s="29"/>
      <c r="BS32" s="36"/>
      <c r="BT32" s="36"/>
      <c r="BU32" s="36"/>
      <c r="BV32" s="36"/>
    </row>
    <row r="33" spans="1:75" ht="15.75" customHeight="1" x14ac:dyDescent="0.25">
      <c r="A33" s="39">
        <v>31</v>
      </c>
      <c r="B33" s="39">
        <v>1</v>
      </c>
      <c r="C33" s="37" t="s">
        <v>497</v>
      </c>
      <c r="D33" s="40">
        <f>август!D33-сентябрь!E33</f>
        <v>-242.10662852173917</v>
      </c>
      <c r="E33" s="40">
        <f t="shared" si="0"/>
        <v>0</v>
      </c>
      <c r="F33" s="36"/>
      <c r="G33" s="36"/>
      <c r="H33" s="36"/>
      <c r="I33" s="27"/>
      <c r="J33" s="36"/>
      <c r="K33" s="36"/>
      <c r="L33" s="36"/>
      <c r="M33" s="36"/>
      <c r="N33" s="36"/>
      <c r="O33" s="29"/>
      <c r="P33" s="36"/>
      <c r="Q33" s="29"/>
      <c r="R33" s="36"/>
      <c r="S33" s="36"/>
      <c r="T33" s="36"/>
      <c r="U33" s="36"/>
      <c r="V33" s="36"/>
      <c r="W33" s="36"/>
      <c r="X33" s="36"/>
      <c r="Y33" s="29"/>
      <c r="Z33" s="36"/>
      <c r="AA33" s="66"/>
      <c r="AB33" s="36"/>
      <c r="AC33" s="36"/>
      <c r="AD33" s="36"/>
      <c r="AE33" s="36"/>
      <c r="AF33" s="36"/>
      <c r="AG33" s="36"/>
      <c r="AH33" s="29"/>
      <c r="AI33" s="36"/>
      <c r="AJ33" s="29"/>
      <c r="AK33" s="36"/>
      <c r="AL33" s="36"/>
      <c r="AM33" s="36"/>
      <c r="AN33" s="29"/>
      <c r="AO33" s="36"/>
      <c r="AP33" s="29"/>
      <c r="AQ33" s="36"/>
      <c r="AR33" s="29"/>
      <c r="AS33" s="36"/>
      <c r="AT33" s="36"/>
      <c r="AU33" s="36"/>
      <c r="AV33" s="29"/>
      <c r="AW33" s="36"/>
      <c r="AX33" s="36"/>
      <c r="AY33" s="36"/>
      <c r="AZ33" s="29"/>
      <c r="BA33" s="36"/>
      <c r="BB33" s="36"/>
      <c r="BC33" s="36"/>
      <c r="BD33" s="36"/>
      <c r="BE33" s="36"/>
      <c r="BF33" s="36"/>
      <c r="BG33" s="36"/>
      <c r="BH33" s="36"/>
      <c r="BI33" s="36"/>
      <c r="BJ33" s="29"/>
      <c r="BK33" s="36"/>
      <c r="BL33" s="29"/>
      <c r="BM33" s="36"/>
      <c r="BN33" s="36"/>
      <c r="BO33" s="36"/>
      <c r="BP33" s="29"/>
      <c r="BQ33" s="36"/>
      <c r="BR33" s="29"/>
      <c r="BS33" s="36"/>
      <c r="BT33" s="36"/>
      <c r="BU33" s="36"/>
      <c r="BV33" s="36"/>
    </row>
    <row r="34" spans="1:75" s="86" customFormat="1" x14ac:dyDescent="0.25">
      <c r="A34" s="79">
        <v>32</v>
      </c>
      <c r="B34" s="79">
        <v>1</v>
      </c>
      <c r="C34" s="80" t="s">
        <v>498</v>
      </c>
      <c r="D34" s="81">
        <f>август!D34-сентябрь!E34</f>
        <v>-97.492327043478213</v>
      </c>
      <c r="E34" s="81">
        <f t="shared" si="0"/>
        <v>8.59</v>
      </c>
      <c r="F34" s="82"/>
      <c r="G34" s="82"/>
      <c r="H34" s="82"/>
      <c r="I34" s="83"/>
      <c r="J34" s="82"/>
      <c r="K34" s="82"/>
      <c r="L34" s="82"/>
      <c r="M34" s="82"/>
      <c r="N34" s="82"/>
      <c r="O34" s="84"/>
      <c r="P34" s="82"/>
      <c r="Q34" s="84"/>
      <c r="R34" s="82"/>
      <c r="S34" s="82"/>
      <c r="T34" s="82"/>
      <c r="U34" s="82"/>
      <c r="V34" s="82"/>
      <c r="W34" s="82">
        <v>2E-3</v>
      </c>
      <c r="X34" s="82">
        <v>4.944</v>
      </c>
      <c r="Y34" s="84"/>
      <c r="Z34" s="82"/>
      <c r="AA34" s="85"/>
      <c r="AB34" s="82"/>
      <c r="AC34" s="82"/>
      <c r="AD34" s="82"/>
      <c r="AE34" s="82"/>
      <c r="AF34" s="82"/>
      <c r="AG34" s="82"/>
      <c r="AH34" s="84"/>
      <c r="AI34" s="82"/>
      <c r="AJ34" s="84"/>
      <c r="AK34" s="82"/>
      <c r="AL34" s="82"/>
      <c r="AM34" s="82"/>
      <c r="AN34" s="84"/>
      <c r="AO34" s="82"/>
      <c r="AP34" s="84"/>
      <c r="AQ34" s="82"/>
      <c r="AR34" s="84"/>
      <c r="AS34" s="82"/>
      <c r="AT34" s="82"/>
      <c r="AU34" s="82"/>
      <c r="AV34" s="84"/>
      <c r="AW34" s="82"/>
      <c r="AX34" s="82"/>
      <c r="AY34" s="82"/>
      <c r="AZ34" s="84"/>
      <c r="BA34" s="82"/>
      <c r="BB34" s="82"/>
      <c r="BC34" s="82"/>
      <c r="BD34" s="82"/>
      <c r="BE34" s="82"/>
      <c r="BF34" s="82"/>
      <c r="BG34" s="82"/>
      <c r="BH34" s="82"/>
      <c r="BI34" s="82"/>
      <c r="BJ34" s="84"/>
      <c r="BK34" s="82"/>
      <c r="BL34" s="84"/>
      <c r="BM34" s="82"/>
      <c r="BN34" s="82"/>
      <c r="BO34" s="82"/>
      <c r="BP34" s="84"/>
      <c r="BQ34" s="82"/>
      <c r="BR34" s="84"/>
      <c r="BS34" s="82"/>
      <c r="BT34" s="82"/>
      <c r="BU34" s="82"/>
      <c r="BV34" s="82">
        <v>3.6459999999999999</v>
      </c>
      <c r="BW34" s="86" t="s">
        <v>1070</v>
      </c>
    </row>
    <row r="35" spans="1:75" x14ac:dyDescent="0.25">
      <c r="A35" s="39">
        <v>33</v>
      </c>
      <c r="B35" s="39">
        <v>1</v>
      </c>
      <c r="C35" s="37" t="s">
        <v>499</v>
      </c>
      <c r="D35" s="40">
        <f>август!D35-сентябрь!E35</f>
        <v>-4.1851943787439581</v>
      </c>
      <c r="E35" s="40">
        <f t="shared" si="0"/>
        <v>0</v>
      </c>
      <c r="F35" s="36"/>
      <c r="G35" s="36"/>
      <c r="H35" s="36"/>
      <c r="I35" s="27"/>
      <c r="J35" s="36"/>
      <c r="K35" s="36"/>
      <c r="L35" s="36"/>
      <c r="M35" s="36"/>
      <c r="N35" s="36"/>
      <c r="O35" s="29"/>
      <c r="P35" s="36"/>
      <c r="Q35" s="29"/>
      <c r="R35" s="36"/>
      <c r="S35" s="36"/>
      <c r="T35" s="36"/>
      <c r="U35" s="36"/>
      <c r="V35" s="36"/>
      <c r="W35" s="36"/>
      <c r="X35" s="36"/>
      <c r="Y35" s="29"/>
      <c r="Z35" s="36"/>
      <c r="AA35" s="66"/>
      <c r="AB35" s="36"/>
      <c r="AC35" s="36"/>
      <c r="AD35" s="36"/>
      <c r="AE35" s="36"/>
      <c r="AF35" s="36"/>
      <c r="AG35" s="36"/>
      <c r="AH35" s="29"/>
      <c r="AI35" s="36"/>
      <c r="AJ35" s="29"/>
      <c r="AK35" s="36"/>
      <c r="AL35" s="36"/>
      <c r="AM35" s="36"/>
      <c r="AN35" s="29"/>
      <c r="AO35" s="36"/>
      <c r="AP35" s="29"/>
      <c r="AQ35" s="36"/>
      <c r="AR35" s="29"/>
      <c r="AS35" s="36"/>
      <c r="AT35" s="36"/>
      <c r="AU35" s="36"/>
      <c r="AV35" s="29"/>
      <c r="AW35" s="36"/>
      <c r="AX35" s="36"/>
      <c r="AY35" s="36"/>
      <c r="AZ35" s="29"/>
      <c r="BA35" s="36"/>
      <c r="BB35" s="36"/>
      <c r="BC35" s="36"/>
      <c r="BD35" s="36"/>
      <c r="BE35" s="36"/>
      <c r="BF35" s="36"/>
      <c r="BG35" s="36"/>
      <c r="BH35" s="36"/>
      <c r="BI35" s="36"/>
      <c r="BJ35" s="29"/>
      <c r="BK35" s="36"/>
      <c r="BL35" s="29"/>
      <c r="BM35" s="36"/>
      <c r="BN35" s="36"/>
      <c r="BO35" s="36"/>
      <c r="BP35" s="29"/>
      <c r="BQ35" s="36"/>
      <c r="BR35" s="29"/>
      <c r="BS35" s="36"/>
      <c r="BT35" s="36"/>
      <c r="BU35" s="36"/>
      <c r="BV35" s="36"/>
    </row>
    <row r="36" spans="1:75" s="86" customFormat="1" x14ac:dyDescent="0.25">
      <c r="A36" s="79">
        <v>34</v>
      </c>
      <c r="B36" s="79">
        <v>1</v>
      </c>
      <c r="C36" s="80" t="s">
        <v>500</v>
      </c>
      <c r="D36" s="81">
        <f>август!D36-сентябрь!E36</f>
        <v>-441.2215917777778</v>
      </c>
      <c r="E36" s="81">
        <f t="shared" si="0"/>
        <v>59.691000000000003</v>
      </c>
      <c r="F36" s="82"/>
      <c r="G36" s="82"/>
      <c r="H36" s="82"/>
      <c r="I36" s="83"/>
      <c r="J36" s="82"/>
      <c r="K36" s="82"/>
      <c r="L36" s="82"/>
      <c r="M36" s="82"/>
      <c r="N36" s="82"/>
      <c r="O36" s="84"/>
      <c r="P36" s="82"/>
      <c r="Q36" s="84"/>
      <c r="R36" s="82"/>
      <c r="S36" s="82"/>
      <c r="T36" s="82"/>
      <c r="U36" s="82"/>
      <c r="V36" s="82"/>
      <c r="W36" s="82"/>
      <c r="X36" s="82"/>
      <c r="Y36" s="84"/>
      <c r="Z36" s="82"/>
      <c r="AA36" s="85"/>
      <c r="AB36" s="82"/>
      <c r="AC36" s="82"/>
      <c r="AD36" s="82"/>
      <c r="AE36" s="82"/>
      <c r="AF36" s="82"/>
      <c r="AG36" s="82"/>
      <c r="AH36" s="84"/>
      <c r="AI36" s="82"/>
      <c r="AJ36" s="84"/>
      <c r="AK36" s="82"/>
      <c r="AL36" s="82"/>
      <c r="AM36" s="82"/>
      <c r="AN36" s="84"/>
      <c r="AO36" s="82"/>
      <c r="AP36" s="84"/>
      <c r="AQ36" s="82"/>
      <c r="AR36" s="84"/>
      <c r="AS36" s="82"/>
      <c r="AT36" s="82"/>
      <c r="AU36" s="82"/>
      <c r="AV36" s="84"/>
      <c r="AW36" s="82"/>
      <c r="AX36" s="82"/>
      <c r="AY36" s="82"/>
      <c r="AZ36" s="84"/>
      <c r="BA36" s="82"/>
      <c r="BB36" s="82"/>
      <c r="BC36" s="82"/>
      <c r="BD36" s="82"/>
      <c r="BE36" s="82"/>
      <c r="BF36" s="82"/>
      <c r="BG36" s="82"/>
      <c r="BH36" s="82">
        <v>1.2E-2</v>
      </c>
      <c r="BI36" s="82">
        <v>59.691000000000003</v>
      </c>
      <c r="BJ36" s="84"/>
      <c r="BK36" s="82"/>
      <c r="BL36" s="84"/>
      <c r="BM36" s="82"/>
      <c r="BN36" s="82"/>
      <c r="BO36" s="82"/>
      <c r="BP36" s="84"/>
      <c r="BQ36" s="82"/>
      <c r="BR36" s="84"/>
      <c r="BS36" s="82"/>
      <c r="BT36" s="82"/>
      <c r="BU36" s="82"/>
      <c r="BV36" s="82"/>
    </row>
    <row r="37" spans="1:75" x14ac:dyDescent="0.25">
      <c r="A37" s="39">
        <v>35</v>
      </c>
      <c r="B37" s="39">
        <v>2</v>
      </c>
      <c r="C37" s="37" t="s">
        <v>501</v>
      </c>
      <c r="D37" s="40">
        <f>август!D37-сентябрь!E37</f>
        <v>940.15328916908197</v>
      </c>
      <c r="E37" s="40">
        <f t="shared" si="0"/>
        <v>0</v>
      </c>
      <c r="F37" s="36"/>
      <c r="G37" s="36"/>
      <c r="H37" s="36"/>
      <c r="I37" s="27"/>
      <c r="J37" s="36"/>
      <c r="K37" s="36"/>
      <c r="L37" s="36"/>
      <c r="M37" s="36"/>
      <c r="N37" s="36"/>
      <c r="O37" s="29"/>
      <c r="P37" s="36"/>
      <c r="Q37" s="29"/>
      <c r="R37" s="36"/>
      <c r="S37" s="36"/>
      <c r="T37" s="36"/>
      <c r="U37" s="36"/>
      <c r="V37" s="36"/>
      <c r="W37" s="36"/>
      <c r="X37" s="36"/>
      <c r="Y37" s="29"/>
      <c r="Z37" s="36"/>
      <c r="AA37" s="66"/>
      <c r="AB37" s="36"/>
      <c r="AC37" s="36"/>
      <c r="AD37" s="36"/>
      <c r="AE37" s="36"/>
      <c r="AF37" s="36"/>
      <c r="AG37" s="36"/>
      <c r="AH37" s="29"/>
      <c r="AI37" s="36"/>
      <c r="AJ37" s="29"/>
      <c r="AK37" s="36"/>
      <c r="AL37" s="36"/>
      <c r="AM37" s="36"/>
      <c r="AN37" s="29"/>
      <c r="AO37" s="36"/>
      <c r="AP37" s="29"/>
      <c r="AQ37" s="36"/>
      <c r="AR37" s="29"/>
      <c r="AS37" s="36"/>
      <c r="AT37" s="36"/>
      <c r="AU37" s="36"/>
      <c r="AV37" s="29"/>
      <c r="AW37" s="36"/>
      <c r="AX37" s="36"/>
      <c r="AY37" s="36"/>
      <c r="AZ37" s="29"/>
      <c r="BA37" s="36"/>
      <c r="BB37" s="36"/>
      <c r="BC37" s="36"/>
      <c r="BD37" s="36"/>
      <c r="BE37" s="36"/>
      <c r="BF37" s="36"/>
      <c r="BG37" s="36"/>
      <c r="BH37" s="36"/>
      <c r="BI37" s="36"/>
      <c r="BJ37" s="29"/>
      <c r="BK37" s="36"/>
      <c r="BL37" s="29"/>
      <c r="BM37" s="36"/>
      <c r="BN37" s="36"/>
      <c r="BO37" s="36"/>
      <c r="BP37" s="29"/>
      <c r="BQ37" s="36"/>
      <c r="BR37" s="29"/>
      <c r="BS37" s="36"/>
      <c r="BT37" s="36"/>
      <c r="BU37" s="36"/>
      <c r="BV37" s="36"/>
    </row>
    <row r="38" spans="1:75" x14ac:dyDescent="0.25">
      <c r="A38" s="39">
        <v>36</v>
      </c>
      <c r="B38" s="39">
        <v>2</v>
      </c>
      <c r="C38" s="37" t="s">
        <v>502</v>
      </c>
      <c r="D38" s="40">
        <f>август!D38-сентябрь!E38</f>
        <v>887.41062387439604</v>
      </c>
      <c r="E38" s="40">
        <f t="shared" si="0"/>
        <v>0</v>
      </c>
      <c r="F38" s="36"/>
      <c r="G38" s="36"/>
      <c r="H38" s="36"/>
      <c r="I38" s="27"/>
      <c r="J38" s="36"/>
      <c r="K38" s="36"/>
      <c r="L38" s="36"/>
      <c r="M38" s="36"/>
      <c r="N38" s="36"/>
      <c r="O38" s="29"/>
      <c r="P38" s="36"/>
      <c r="Q38" s="29"/>
      <c r="R38" s="36"/>
      <c r="S38" s="36"/>
      <c r="T38" s="36"/>
      <c r="U38" s="36"/>
      <c r="V38" s="36"/>
      <c r="W38" s="36"/>
      <c r="X38" s="36"/>
      <c r="Y38" s="29"/>
      <c r="Z38" s="36"/>
      <c r="AA38" s="66"/>
      <c r="AB38" s="36"/>
      <c r="AC38" s="36"/>
      <c r="AD38" s="36"/>
      <c r="AE38" s="36"/>
      <c r="AF38" s="36"/>
      <c r="AG38" s="36"/>
      <c r="AH38" s="29"/>
      <c r="AI38" s="36"/>
      <c r="AJ38" s="29"/>
      <c r="AK38" s="36"/>
      <c r="AL38" s="36"/>
      <c r="AM38" s="36"/>
      <c r="AN38" s="29"/>
      <c r="AO38" s="36"/>
      <c r="AP38" s="29"/>
      <c r="AQ38" s="36"/>
      <c r="AR38" s="29"/>
      <c r="AS38" s="36"/>
      <c r="AT38" s="36"/>
      <c r="AU38" s="36"/>
      <c r="AV38" s="29"/>
      <c r="AW38" s="36"/>
      <c r="AX38" s="36"/>
      <c r="AY38" s="36"/>
      <c r="AZ38" s="29"/>
      <c r="BA38" s="36"/>
      <c r="BB38" s="36"/>
      <c r="BC38" s="36"/>
      <c r="BD38" s="36"/>
      <c r="BE38" s="36"/>
      <c r="BF38" s="36"/>
      <c r="BG38" s="36"/>
      <c r="BH38" s="36"/>
      <c r="BI38" s="36"/>
      <c r="BJ38" s="29"/>
      <c r="BK38" s="36"/>
      <c r="BL38" s="29"/>
      <c r="BM38" s="36"/>
      <c r="BN38" s="36"/>
      <c r="BO38" s="36"/>
      <c r="BP38" s="29"/>
      <c r="BQ38" s="36"/>
      <c r="BR38" s="29"/>
      <c r="BS38" s="36"/>
      <c r="BT38" s="36"/>
      <c r="BU38" s="36"/>
      <c r="BV38" s="36"/>
    </row>
    <row r="39" spans="1:75" x14ac:dyDescent="0.25">
      <c r="A39" s="39">
        <v>37</v>
      </c>
      <c r="B39" s="39">
        <v>2</v>
      </c>
      <c r="C39" s="37" t="s">
        <v>503</v>
      </c>
      <c r="D39" s="40">
        <f>август!D39-сентябрь!E39</f>
        <v>349.44327884057969</v>
      </c>
      <c r="E39" s="40">
        <f t="shared" si="0"/>
        <v>0</v>
      </c>
      <c r="F39" s="36"/>
      <c r="G39" s="36"/>
      <c r="H39" s="36"/>
      <c r="I39" s="27"/>
      <c r="J39" s="36"/>
      <c r="K39" s="36"/>
      <c r="L39" s="36"/>
      <c r="M39" s="36"/>
      <c r="N39" s="36"/>
      <c r="O39" s="29"/>
      <c r="P39" s="36"/>
      <c r="Q39" s="29"/>
      <c r="R39" s="36"/>
      <c r="S39" s="36"/>
      <c r="T39" s="36"/>
      <c r="U39" s="36"/>
      <c r="V39" s="36"/>
      <c r="W39" s="36"/>
      <c r="X39" s="36"/>
      <c r="Y39" s="29"/>
      <c r="Z39" s="36"/>
      <c r="AA39" s="66"/>
      <c r="AB39" s="36"/>
      <c r="AC39" s="36"/>
      <c r="AD39" s="36"/>
      <c r="AE39" s="36"/>
      <c r="AF39" s="36"/>
      <c r="AG39" s="36"/>
      <c r="AH39" s="29"/>
      <c r="AI39" s="36"/>
      <c r="AJ39" s="29"/>
      <c r="AK39" s="36"/>
      <c r="AL39" s="36"/>
      <c r="AM39" s="36"/>
      <c r="AN39" s="29"/>
      <c r="AO39" s="36"/>
      <c r="AP39" s="29"/>
      <c r="AQ39" s="36"/>
      <c r="AR39" s="29"/>
      <c r="AS39" s="36"/>
      <c r="AT39" s="36"/>
      <c r="AU39" s="36"/>
      <c r="AV39" s="29"/>
      <c r="AW39" s="36"/>
      <c r="AX39" s="36"/>
      <c r="AY39" s="36"/>
      <c r="AZ39" s="29"/>
      <c r="BA39" s="36"/>
      <c r="BB39" s="36"/>
      <c r="BC39" s="36"/>
      <c r="BD39" s="36"/>
      <c r="BE39" s="36"/>
      <c r="BF39" s="36"/>
      <c r="BG39" s="36"/>
      <c r="BH39" s="36"/>
      <c r="BI39" s="36"/>
      <c r="BJ39" s="29"/>
      <c r="BK39" s="36"/>
      <c r="BL39" s="29"/>
      <c r="BM39" s="36"/>
      <c r="BN39" s="36"/>
      <c r="BO39" s="36"/>
      <c r="BP39" s="29"/>
      <c r="BQ39" s="36"/>
      <c r="BR39" s="29"/>
      <c r="BS39" s="36"/>
      <c r="BT39" s="36"/>
      <c r="BU39" s="36"/>
      <c r="BV39" s="36"/>
    </row>
    <row r="40" spans="1:75" x14ac:dyDescent="0.25">
      <c r="A40" s="39">
        <v>38</v>
      </c>
      <c r="B40" s="39">
        <v>2</v>
      </c>
      <c r="C40" s="37" t="s">
        <v>504</v>
      </c>
      <c r="D40" s="40">
        <f>август!D40-сентябрь!E40</f>
        <v>-489.06064792270536</v>
      </c>
      <c r="E40" s="40">
        <f t="shared" si="0"/>
        <v>0</v>
      </c>
      <c r="F40" s="36"/>
      <c r="G40" s="36"/>
      <c r="H40" s="36"/>
      <c r="I40" s="27"/>
      <c r="J40" s="36"/>
      <c r="K40" s="36"/>
      <c r="L40" s="36"/>
      <c r="M40" s="36"/>
      <c r="N40" s="36"/>
      <c r="O40" s="29"/>
      <c r="P40" s="36"/>
      <c r="Q40" s="29"/>
      <c r="R40" s="36"/>
      <c r="S40" s="36"/>
      <c r="T40" s="36"/>
      <c r="U40" s="36"/>
      <c r="V40" s="36"/>
      <c r="W40" s="36"/>
      <c r="X40" s="36"/>
      <c r="Y40" s="29"/>
      <c r="Z40" s="36"/>
      <c r="AA40" s="66"/>
      <c r="AB40" s="36"/>
      <c r="AC40" s="36"/>
      <c r="AD40" s="36"/>
      <c r="AE40" s="36"/>
      <c r="AF40" s="36"/>
      <c r="AG40" s="36"/>
      <c r="AH40" s="29"/>
      <c r="AI40" s="36"/>
      <c r="AJ40" s="29"/>
      <c r="AK40" s="36"/>
      <c r="AL40" s="36"/>
      <c r="AM40" s="36"/>
      <c r="AN40" s="29"/>
      <c r="AO40" s="36"/>
      <c r="AP40" s="29"/>
      <c r="AQ40" s="36"/>
      <c r="AR40" s="29"/>
      <c r="AS40" s="36"/>
      <c r="AT40" s="36"/>
      <c r="AU40" s="36"/>
      <c r="AV40" s="29"/>
      <c r="AW40" s="36"/>
      <c r="AX40" s="36"/>
      <c r="AY40" s="36"/>
      <c r="AZ40" s="29"/>
      <c r="BA40" s="36"/>
      <c r="BB40" s="36"/>
      <c r="BC40" s="36"/>
      <c r="BD40" s="36"/>
      <c r="BE40" s="36"/>
      <c r="BF40" s="36"/>
      <c r="BG40" s="36"/>
      <c r="BH40" s="36"/>
      <c r="BI40" s="36"/>
      <c r="BJ40" s="29"/>
      <c r="BK40" s="36"/>
      <c r="BL40" s="29"/>
      <c r="BM40" s="36"/>
      <c r="BN40" s="36"/>
      <c r="BO40" s="36"/>
      <c r="BP40" s="29"/>
      <c r="BQ40" s="36"/>
      <c r="BR40" s="29"/>
      <c r="BS40" s="36"/>
      <c r="BT40" s="36"/>
      <c r="BU40" s="36"/>
      <c r="BV40" s="36"/>
    </row>
    <row r="41" spans="1:75" x14ac:dyDescent="0.25">
      <c r="A41" s="39">
        <v>39</v>
      </c>
      <c r="B41" s="39">
        <v>2</v>
      </c>
      <c r="C41" s="37" t="s">
        <v>505</v>
      </c>
      <c r="D41" s="40">
        <f>август!D41-сентябрь!E41</f>
        <v>254.9464156135266</v>
      </c>
      <c r="E41" s="40">
        <f t="shared" si="0"/>
        <v>0</v>
      </c>
      <c r="F41" s="36"/>
      <c r="G41" s="36"/>
      <c r="H41" s="36"/>
      <c r="I41" s="27"/>
      <c r="J41" s="36"/>
      <c r="K41" s="36"/>
      <c r="L41" s="36"/>
      <c r="M41" s="36"/>
      <c r="N41" s="36"/>
      <c r="O41" s="29"/>
      <c r="P41" s="36"/>
      <c r="Q41" s="29"/>
      <c r="R41" s="36"/>
      <c r="S41" s="36"/>
      <c r="T41" s="36"/>
      <c r="U41" s="36"/>
      <c r="V41" s="36"/>
      <c r="W41" s="36"/>
      <c r="X41" s="36"/>
      <c r="Y41" s="29"/>
      <c r="Z41" s="36"/>
      <c r="AA41" s="66"/>
      <c r="AB41" s="36"/>
      <c r="AC41" s="36"/>
      <c r="AD41" s="36"/>
      <c r="AE41" s="36"/>
      <c r="AF41" s="36"/>
      <c r="AG41" s="36"/>
      <c r="AH41" s="29"/>
      <c r="AI41" s="36"/>
      <c r="AJ41" s="29"/>
      <c r="AK41" s="36"/>
      <c r="AL41" s="36"/>
      <c r="AM41" s="36"/>
      <c r="AN41" s="29"/>
      <c r="AO41" s="36"/>
      <c r="AP41" s="29"/>
      <c r="AQ41" s="36"/>
      <c r="AR41" s="29"/>
      <c r="AS41" s="36"/>
      <c r="AT41" s="36"/>
      <c r="AU41" s="36"/>
      <c r="AV41" s="29"/>
      <c r="AW41" s="36"/>
      <c r="AX41" s="36"/>
      <c r="AY41" s="36"/>
      <c r="AZ41" s="29"/>
      <c r="BA41" s="36"/>
      <c r="BB41" s="36"/>
      <c r="BC41" s="36"/>
      <c r="BD41" s="36"/>
      <c r="BE41" s="36"/>
      <c r="BF41" s="36"/>
      <c r="BG41" s="36"/>
      <c r="BH41" s="36"/>
      <c r="BI41" s="36"/>
      <c r="BJ41" s="29"/>
      <c r="BK41" s="36"/>
      <c r="BL41" s="29"/>
      <c r="BM41" s="36"/>
      <c r="BN41" s="36"/>
      <c r="BO41" s="36"/>
      <c r="BP41" s="29"/>
      <c r="BQ41" s="36"/>
      <c r="BR41" s="29"/>
      <c r="BS41" s="36"/>
      <c r="BT41" s="36"/>
      <c r="BU41" s="36"/>
      <c r="BV41" s="36"/>
    </row>
    <row r="42" spans="1:75" s="86" customFormat="1" x14ac:dyDescent="0.25">
      <c r="A42" s="79">
        <v>40</v>
      </c>
      <c r="B42" s="79">
        <v>2</v>
      </c>
      <c r="C42" s="80" t="s">
        <v>506</v>
      </c>
      <c r="D42" s="81">
        <f>август!D42-сентябрь!E42</f>
        <v>346.45478595169084</v>
      </c>
      <c r="E42" s="81">
        <f t="shared" si="0"/>
        <v>11.638</v>
      </c>
      <c r="F42" s="82"/>
      <c r="G42" s="82"/>
      <c r="H42" s="82"/>
      <c r="I42" s="83"/>
      <c r="J42" s="82"/>
      <c r="K42" s="82"/>
      <c r="L42" s="82"/>
      <c r="M42" s="82"/>
      <c r="N42" s="82"/>
      <c r="O42" s="84"/>
      <c r="P42" s="82"/>
      <c r="Q42" s="84"/>
      <c r="R42" s="82"/>
      <c r="S42" s="82"/>
      <c r="T42" s="82"/>
      <c r="U42" s="82"/>
      <c r="V42" s="82"/>
      <c r="W42" s="82"/>
      <c r="X42" s="82"/>
      <c r="Y42" s="84"/>
      <c r="Z42" s="82"/>
      <c r="AA42" s="85"/>
      <c r="AB42" s="82"/>
      <c r="AC42" s="82"/>
      <c r="AD42" s="82"/>
      <c r="AE42" s="82"/>
      <c r="AF42" s="82"/>
      <c r="AG42" s="82"/>
      <c r="AH42" s="84"/>
      <c r="AI42" s="82"/>
      <c r="AJ42" s="84"/>
      <c r="AK42" s="82"/>
      <c r="AL42" s="82"/>
      <c r="AM42" s="82"/>
      <c r="AN42" s="84"/>
      <c r="AO42" s="82"/>
      <c r="AP42" s="84"/>
      <c r="AQ42" s="82"/>
      <c r="AR42" s="84"/>
      <c r="AS42" s="82"/>
      <c r="AT42" s="82"/>
      <c r="AU42" s="82"/>
      <c r="AV42" s="84"/>
      <c r="AW42" s="82"/>
      <c r="AX42" s="82"/>
      <c r="AY42" s="82"/>
      <c r="AZ42" s="84"/>
      <c r="BA42" s="82"/>
      <c r="BB42" s="82"/>
      <c r="BC42" s="82"/>
      <c r="BD42" s="82"/>
      <c r="BE42" s="82"/>
      <c r="BF42" s="82"/>
      <c r="BG42" s="82"/>
      <c r="BH42" s="82"/>
      <c r="BI42" s="82"/>
      <c r="BJ42" s="84"/>
      <c r="BK42" s="82"/>
      <c r="BL42" s="84"/>
      <c r="BM42" s="82"/>
      <c r="BN42" s="82">
        <v>0.05</v>
      </c>
      <c r="BO42" s="82">
        <v>11.638</v>
      </c>
      <c r="BP42" s="84"/>
      <c r="BQ42" s="82"/>
      <c r="BR42" s="84"/>
      <c r="BS42" s="82"/>
      <c r="BT42" s="82"/>
      <c r="BU42" s="82"/>
      <c r="BV42" s="82"/>
    </row>
    <row r="43" spans="1:75" x14ac:dyDescent="0.25">
      <c r="A43" s="39">
        <v>41</v>
      </c>
      <c r="B43" s="39">
        <v>2</v>
      </c>
      <c r="C43" s="37" t="s">
        <v>507</v>
      </c>
      <c r="D43" s="40">
        <f>август!D43-сентябрь!E43</f>
        <v>-209.22498966183576</v>
      </c>
      <c r="E43" s="40">
        <f t="shared" si="0"/>
        <v>0</v>
      </c>
      <c r="F43" s="36"/>
      <c r="G43" s="36"/>
      <c r="H43" s="36"/>
      <c r="I43" s="27"/>
      <c r="J43" s="36"/>
      <c r="K43" s="36"/>
      <c r="L43" s="36"/>
      <c r="M43" s="36"/>
      <c r="N43" s="36"/>
      <c r="O43" s="29"/>
      <c r="P43" s="36"/>
      <c r="Q43" s="29"/>
      <c r="R43" s="36"/>
      <c r="S43" s="36"/>
      <c r="T43" s="36"/>
      <c r="U43" s="36"/>
      <c r="V43" s="36"/>
      <c r="W43" s="36"/>
      <c r="X43" s="36"/>
      <c r="Y43" s="29"/>
      <c r="Z43" s="36"/>
      <c r="AA43" s="66"/>
      <c r="AB43" s="36"/>
      <c r="AC43" s="36"/>
      <c r="AD43" s="36"/>
      <c r="AE43" s="36"/>
      <c r="AF43" s="36"/>
      <c r="AG43" s="36"/>
      <c r="AH43" s="29"/>
      <c r="AI43" s="36"/>
      <c r="AJ43" s="29"/>
      <c r="AK43" s="36"/>
      <c r="AL43" s="36"/>
      <c r="AM43" s="36"/>
      <c r="AN43" s="29"/>
      <c r="AO43" s="36"/>
      <c r="AP43" s="29"/>
      <c r="AQ43" s="36"/>
      <c r="AR43" s="29"/>
      <c r="AS43" s="36"/>
      <c r="AT43" s="36"/>
      <c r="AU43" s="36"/>
      <c r="AV43" s="29"/>
      <c r="AW43" s="36"/>
      <c r="AX43" s="36"/>
      <c r="AY43" s="36"/>
      <c r="AZ43" s="29"/>
      <c r="BA43" s="36"/>
      <c r="BB43" s="36"/>
      <c r="BC43" s="36"/>
      <c r="BD43" s="36"/>
      <c r="BE43" s="36"/>
      <c r="BF43" s="36"/>
      <c r="BG43" s="36"/>
      <c r="BH43" s="36"/>
      <c r="BI43" s="36"/>
      <c r="BJ43" s="29"/>
      <c r="BK43" s="36"/>
      <c r="BL43" s="29"/>
      <c r="BM43" s="36"/>
      <c r="BN43" s="36"/>
      <c r="BO43" s="36"/>
      <c r="BP43" s="29"/>
      <c r="BQ43" s="36"/>
      <c r="BR43" s="29"/>
      <c r="BS43" s="36"/>
      <c r="BT43" s="36"/>
      <c r="BU43" s="36"/>
      <c r="BV43" s="36"/>
    </row>
    <row r="44" spans="1:75" s="86" customFormat="1" x14ac:dyDescent="0.25">
      <c r="A44" s="79">
        <v>42</v>
      </c>
      <c r="B44" s="79">
        <v>2</v>
      </c>
      <c r="C44" s="80" t="s">
        <v>508</v>
      </c>
      <c r="D44" s="81">
        <f>август!D44-сентябрь!E44</f>
        <v>-283.52853562705315</v>
      </c>
      <c r="E44" s="81">
        <f t="shared" si="0"/>
        <v>0.99099999999999999</v>
      </c>
      <c r="F44" s="82"/>
      <c r="G44" s="82"/>
      <c r="H44" s="82"/>
      <c r="I44" s="83"/>
      <c r="J44" s="82"/>
      <c r="K44" s="82"/>
      <c r="L44" s="82"/>
      <c r="M44" s="82"/>
      <c r="N44" s="82"/>
      <c r="O44" s="84"/>
      <c r="P44" s="82"/>
      <c r="Q44" s="84"/>
      <c r="R44" s="82"/>
      <c r="S44" s="82"/>
      <c r="T44" s="82"/>
      <c r="U44" s="82"/>
      <c r="V44" s="82"/>
      <c r="W44" s="82"/>
      <c r="X44" s="82"/>
      <c r="Y44" s="84"/>
      <c r="Z44" s="82"/>
      <c r="AA44" s="85"/>
      <c r="AB44" s="82"/>
      <c r="AC44" s="82"/>
      <c r="AD44" s="82"/>
      <c r="AE44" s="82"/>
      <c r="AF44" s="82"/>
      <c r="AG44" s="82"/>
      <c r="AH44" s="84"/>
      <c r="AI44" s="82"/>
      <c r="AJ44" s="84"/>
      <c r="AK44" s="82"/>
      <c r="AL44" s="82"/>
      <c r="AM44" s="82"/>
      <c r="AN44" s="84"/>
      <c r="AO44" s="82"/>
      <c r="AP44" s="84"/>
      <c r="AQ44" s="82"/>
      <c r="AR44" s="84"/>
      <c r="AS44" s="82"/>
      <c r="AT44" s="82"/>
      <c r="AU44" s="82"/>
      <c r="AV44" s="84"/>
      <c r="AW44" s="82"/>
      <c r="AX44" s="82"/>
      <c r="AY44" s="82"/>
      <c r="AZ44" s="84"/>
      <c r="BA44" s="82"/>
      <c r="BB44" s="82"/>
      <c r="BC44" s="82"/>
      <c r="BD44" s="82"/>
      <c r="BE44" s="82"/>
      <c r="BF44" s="82"/>
      <c r="BG44" s="82"/>
      <c r="BH44" s="82"/>
      <c r="BI44" s="82"/>
      <c r="BJ44" s="84"/>
      <c r="BK44" s="82"/>
      <c r="BL44" s="84"/>
      <c r="BM44" s="82"/>
      <c r="BN44" s="82"/>
      <c r="BO44" s="82"/>
      <c r="BP44" s="84">
        <v>1</v>
      </c>
      <c r="BQ44" s="82">
        <v>0.99099999999999999</v>
      </c>
      <c r="BR44" s="84"/>
      <c r="BS44" s="82"/>
      <c r="BT44" s="82"/>
      <c r="BU44" s="82"/>
      <c r="BV44" s="82"/>
    </row>
    <row r="45" spans="1:75" x14ac:dyDescent="0.25">
      <c r="A45" s="39">
        <v>43</v>
      </c>
      <c r="B45" s="39">
        <v>2</v>
      </c>
      <c r="C45" s="37" t="s">
        <v>509</v>
      </c>
      <c r="D45" s="40">
        <f>август!D45-сентябрь!E45</f>
        <v>-166.02923710144927</v>
      </c>
      <c r="E45" s="40">
        <f t="shared" si="0"/>
        <v>0</v>
      </c>
      <c r="F45" s="36"/>
      <c r="G45" s="36"/>
      <c r="H45" s="36"/>
      <c r="I45" s="27"/>
      <c r="J45" s="36"/>
      <c r="K45" s="36"/>
      <c r="L45" s="36"/>
      <c r="M45" s="36"/>
      <c r="N45" s="36"/>
      <c r="O45" s="29"/>
      <c r="P45" s="36"/>
      <c r="Q45" s="29"/>
      <c r="R45" s="36"/>
      <c r="S45" s="36"/>
      <c r="T45" s="36"/>
      <c r="U45" s="36"/>
      <c r="V45" s="36"/>
      <c r="W45" s="36"/>
      <c r="X45" s="36"/>
      <c r="Y45" s="29"/>
      <c r="Z45" s="36"/>
      <c r="AA45" s="66"/>
      <c r="AB45" s="36"/>
      <c r="AC45" s="36"/>
      <c r="AD45" s="36"/>
      <c r="AE45" s="36"/>
      <c r="AF45" s="36"/>
      <c r="AG45" s="36"/>
      <c r="AH45" s="29"/>
      <c r="AI45" s="36"/>
      <c r="AJ45" s="29"/>
      <c r="AK45" s="36"/>
      <c r="AL45" s="36"/>
      <c r="AM45" s="36"/>
      <c r="AN45" s="29"/>
      <c r="AO45" s="36"/>
      <c r="AP45" s="29"/>
      <c r="AQ45" s="36"/>
      <c r="AR45" s="29"/>
      <c r="AS45" s="36"/>
      <c r="AT45" s="36"/>
      <c r="AU45" s="36"/>
      <c r="AV45" s="29"/>
      <c r="AW45" s="36"/>
      <c r="AX45" s="36"/>
      <c r="AY45" s="36"/>
      <c r="AZ45" s="29"/>
      <c r="BA45" s="36"/>
      <c r="BB45" s="36"/>
      <c r="BC45" s="36"/>
      <c r="BD45" s="36"/>
      <c r="BE45" s="36"/>
      <c r="BF45" s="36"/>
      <c r="BG45" s="36"/>
      <c r="BH45" s="36"/>
      <c r="BI45" s="36"/>
      <c r="BJ45" s="29"/>
      <c r="BK45" s="36"/>
      <c r="BL45" s="29"/>
      <c r="BM45" s="36"/>
      <c r="BN45" s="36"/>
      <c r="BO45" s="36"/>
      <c r="BP45" s="29"/>
      <c r="BQ45" s="36"/>
      <c r="BR45" s="29"/>
      <c r="BS45" s="36"/>
      <c r="BT45" s="36"/>
      <c r="BU45" s="36"/>
      <c r="BV45" s="36"/>
    </row>
    <row r="46" spans="1:75" x14ac:dyDescent="0.25">
      <c r="A46" s="39">
        <v>44</v>
      </c>
      <c r="B46" s="39">
        <v>2</v>
      </c>
      <c r="C46" s="37" t="s">
        <v>510</v>
      </c>
      <c r="D46" s="40">
        <f>август!D46-сентябрь!E46</f>
        <v>-15.319736425120766</v>
      </c>
      <c r="E46" s="40">
        <f t="shared" si="0"/>
        <v>0</v>
      </c>
      <c r="F46" s="36"/>
      <c r="G46" s="36"/>
      <c r="H46" s="36"/>
      <c r="I46" s="27"/>
      <c r="J46" s="36"/>
      <c r="K46" s="36"/>
      <c r="L46" s="36"/>
      <c r="M46" s="36"/>
      <c r="N46" s="36"/>
      <c r="O46" s="29"/>
      <c r="P46" s="36"/>
      <c r="Q46" s="29"/>
      <c r="R46" s="36"/>
      <c r="S46" s="36"/>
      <c r="T46" s="36"/>
      <c r="U46" s="36"/>
      <c r="V46" s="36"/>
      <c r="W46" s="36"/>
      <c r="X46" s="36"/>
      <c r="Y46" s="29"/>
      <c r="Z46" s="36"/>
      <c r="AA46" s="66"/>
      <c r="AB46" s="36"/>
      <c r="AC46" s="36"/>
      <c r="AD46" s="36"/>
      <c r="AE46" s="36"/>
      <c r="AF46" s="36"/>
      <c r="AG46" s="36"/>
      <c r="AH46" s="29"/>
      <c r="AI46" s="36"/>
      <c r="AJ46" s="29"/>
      <c r="AK46" s="36"/>
      <c r="AL46" s="36"/>
      <c r="AM46" s="36"/>
      <c r="AN46" s="29"/>
      <c r="AO46" s="36"/>
      <c r="AP46" s="29"/>
      <c r="AQ46" s="36"/>
      <c r="AR46" s="29"/>
      <c r="AS46" s="36"/>
      <c r="AT46" s="36"/>
      <c r="AU46" s="36"/>
      <c r="AV46" s="29"/>
      <c r="AW46" s="36"/>
      <c r="AX46" s="36"/>
      <c r="AY46" s="36"/>
      <c r="AZ46" s="29"/>
      <c r="BA46" s="36"/>
      <c r="BB46" s="36"/>
      <c r="BC46" s="36"/>
      <c r="BD46" s="36"/>
      <c r="BE46" s="36"/>
      <c r="BF46" s="36"/>
      <c r="BG46" s="36"/>
      <c r="BH46" s="36"/>
      <c r="BI46" s="36"/>
      <c r="BJ46" s="29"/>
      <c r="BK46" s="36"/>
      <c r="BL46" s="29"/>
      <c r="BM46" s="36"/>
      <c r="BN46" s="36"/>
      <c r="BO46" s="36"/>
      <c r="BP46" s="29"/>
      <c r="BQ46" s="36"/>
      <c r="BR46" s="29"/>
      <c r="BS46" s="36"/>
      <c r="BT46" s="36"/>
      <c r="BU46" s="36"/>
      <c r="BV46" s="36"/>
    </row>
    <row r="47" spans="1:75" s="86" customFormat="1" x14ac:dyDescent="0.25">
      <c r="A47" s="79">
        <v>45</v>
      </c>
      <c r="B47" s="79">
        <v>2</v>
      </c>
      <c r="C47" s="80" t="s">
        <v>511</v>
      </c>
      <c r="D47" s="81">
        <f>август!D47-сентябрь!E47</f>
        <v>160.50398268405792</v>
      </c>
      <c r="E47" s="81">
        <f t="shared" si="0"/>
        <v>3.1120000000000001</v>
      </c>
      <c r="F47" s="82"/>
      <c r="G47" s="82"/>
      <c r="H47" s="82"/>
      <c r="I47" s="83"/>
      <c r="J47" s="82"/>
      <c r="K47" s="82"/>
      <c r="L47" s="82"/>
      <c r="M47" s="82"/>
      <c r="N47" s="82"/>
      <c r="O47" s="84"/>
      <c r="P47" s="82"/>
      <c r="Q47" s="84"/>
      <c r="R47" s="82"/>
      <c r="S47" s="82"/>
      <c r="T47" s="82"/>
      <c r="U47" s="82"/>
      <c r="V47" s="82"/>
      <c r="W47" s="82"/>
      <c r="X47" s="82"/>
      <c r="Y47" s="84"/>
      <c r="Z47" s="82"/>
      <c r="AA47" s="85"/>
      <c r="AB47" s="82"/>
      <c r="AC47" s="82"/>
      <c r="AD47" s="82"/>
      <c r="AE47" s="82"/>
      <c r="AF47" s="82"/>
      <c r="AG47" s="82"/>
      <c r="AH47" s="84"/>
      <c r="AI47" s="82"/>
      <c r="AJ47" s="84"/>
      <c r="AK47" s="82"/>
      <c r="AL47" s="82"/>
      <c r="AM47" s="82"/>
      <c r="AN47" s="84"/>
      <c r="AO47" s="82"/>
      <c r="AP47" s="84"/>
      <c r="AQ47" s="82"/>
      <c r="AR47" s="84"/>
      <c r="AS47" s="82"/>
      <c r="AT47" s="82"/>
      <c r="AU47" s="82"/>
      <c r="AV47" s="84"/>
      <c r="AW47" s="82"/>
      <c r="AX47" s="82"/>
      <c r="AY47" s="82"/>
      <c r="AZ47" s="84"/>
      <c r="BA47" s="82"/>
      <c r="BB47" s="82"/>
      <c r="BC47" s="82"/>
      <c r="BD47" s="82"/>
      <c r="BE47" s="82"/>
      <c r="BF47" s="82"/>
      <c r="BG47" s="82"/>
      <c r="BH47" s="82"/>
      <c r="BI47" s="82"/>
      <c r="BJ47" s="84"/>
      <c r="BK47" s="82"/>
      <c r="BL47" s="84"/>
      <c r="BM47" s="82"/>
      <c r="BN47" s="82">
        <v>5.0000000000000001E-3</v>
      </c>
      <c r="BO47" s="82">
        <v>1.129</v>
      </c>
      <c r="BP47" s="84">
        <v>2</v>
      </c>
      <c r="BQ47" s="82">
        <v>1.9830000000000001</v>
      </c>
      <c r="BR47" s="84"/>
      <c r="BS47" s="82"/>
      <c r="BT47" s="82"/>
      <c r="BU47" s="82"/>
      <c r="BV47" s="82"/>
    </row>
    <row r="48" spans="1:75" x14ac:dyDescent="0.25">
      <c r="A48" s="39">
        <v>46</v>
      </c>
      <c r="B48" s="39">
        <v>2</v>
      </c>
      <c r="C48" s="37" t="s">
        <v>512</v>
      </c>
      <c r="D48" s="40">
        <f>август!D48-сентябрь!E48</f>
        <v>2219.1989037198073</v>
      </c>
      <c r="E48" s="40">
        <f t="shared" si="0"/>
        <v>0</v>
      </c>
      <c r="F48" s="36"/>
      <c r="G48" s="36"/>
      <c r="H48" s="36"/>
      <c r="I48" s="27"/>
      <c r="J48" s="36"/>
      <c r="K48" s="36"/>
      <c r="L48" s="36"/>
      <c r="M48" s="36"/>
      <c r="N48" s="36"/>
      <c r="O48" s="29"/>
      <c r="P48" s="36"/>
      <c r="Q48" s="29"/>
      <c r="R48" s="36"/>
      <c r="S48" s="36"/>
      <c r="T48" s="36"/>
      <c r="U48" s="36"/>
      <c r="V48" s="36"/>
      <c r="W48" s="36"/>
      <c r="X48" s="36"/>
      <c r="Y48" s="29"/>
      <c r="Z48" s="36"/>
      <c r="AA48" s="66"/>
      <c r="AB48" s="36"/>
      <c r="AC48" s="36"/>
      <c r="AD48" s="36"/>
      <c r="AE48" s="36"/>
      <c r="AF48" s="36"/>
      <c r="AG48" s="36"/>
      <c r="AH48" s="29"/>
      <c r="AI48" s="36"/>
      <c r="AJ48" s="29"/>
      <c r="AK48" s="36"/>
      <c r="AL48" s="36"/>
      <c r="AM48" s="36"/>
      <c r="AN48" s="29"/>
      <c r="AO48" s="36"/>
      <c r="AP48" s="29"/>
      <c r="AQ48" s="36"/>
      <c r="AR48" s="29"/>
      <c r="AS48" s="36"/>
      <c r="AT48" s="36"/>
      <c r="AU48" s="36"/>
      <c r="AV48" s="29"/>
      <c r="AW48" s="36"/>
      <c r="AX48" s="36"/>
      <c r="AY48" s="36"/>
      <c r="AZ48" s="29"/>
      <c r="BA48" s="36"/>
      <c r="BB48" s="36"/>
      <c r="BC48" s="36"/>
      <c r="BD48" s="36"/>
      <c r="BE48" s="36"/>
      <c r="BF48" s="36"/>
      <c r="BG48" s="36"/>
      <c r="BH48" s="36"/>
      <c r="BI48" s="36"/>
      <c r="BJ48" s="29"/>
      <c r="BK48" s="36"/>
      <c r="BL48" s="29"/>
      <c r="BM48" s="36"/>
      <c r="BN48" s="36"/>
      <c r="BO48" s="36"/>
      <c r="BP48" s="29"/>
      <c r="BQ48" s="36"/>
      <c r="BR48" s="29"/>
      <c r="BS48" s="36"/>
      <c r="BT48" s="36"/>
      <c r="BU48" s="36"/>
      <c r="BV48" s="36"/>
    </row>
    <row r="49" spans="1:75" x14ac:dyDescent="0.25">
      <c r="A49" s="39">
        <v>47</v>
      </c>
      <c r="B49" s="39">
        <v>1</v>
      </c>
      <c r="C49" s="37" t="s">
        <v>513</v>
      </c>
      <c r="D49" s="40">
        <f>август!D49-сентябрь!E49</f>
        <v>-101.37233496618339</v>
      </c>
      <c r="E49" s="40">
        <f t="shared" si="0"/>
        <v>0</v>
      </c>
      <c r="F49" s="36"/>
      <c r="G49" s="36"/>
      <c r="H49" s="36"/>
      <c r="I49" s="27"/>
      <c r="J49" s="36"/>
      <c r="K49" s="36"/>
      <c r="L49" s="36"/>
      <c r="M49" s="36"/>
      <c r="N49" s="36"/>
      <c r="O49" s="29"/>
      <c r="P49" s="36"/>
      <c r="Q49" s="29"/>
      <c r="R49" s="36"/>
      <c r="S49" s="36"/>
      <c r="T49" s="36"/>
      <c r="U49" s="36"/>
      <c r="V49" s="36"/>
      <c r="W49" s="36"/>
      <c r="X49" s="36"/>
      <c r="Y49" s="29"/>
      <c r="Z49" s="36"/>
      <c r="AA49" s="66"/>
      <c r="AB49" s="36"/>
      <c r="AC49" s="36"/>
      <c r="AD49" s="36"/>
      <c r="AE49" s="36"/>
      <c r="AF49" s="36"/>
      <c r="AG49" s="36"/>
      <c r="AH49" s="29"/>
      <c r="AI49" s="36"/>
      <c r="AJ49" s="29"/>
      <c r="AK49" s="36"/>
      <c r="AL49" s="36"/>
      <c r="AM49" s="36"/>
      <c r="AN49" s="29"/>
      <c r="AO49" s="36"/>
      <c r="AP49" s="29"/>
      <c r="AQ49" s="36"/>
      <c r="AR49" s="29"/>
      <c r="AS49" s="36"/>
      <c r="AT49" s="36"/>
      <c r="AU49" s="36"/>
      <c r="AV49" s="29"/>
      <c r="AW49" s="36"/>
      <c r="AX49" s="36"/>
      <c r="AY49" s="36"/>
      <c r="AZ49" s="29"/>
      <c r="BA49" s="36"/>
      <c r="BB49" s="36"/>
      <c r="BC49" s="36"/>
      <c r="BD49" s="36"/>
      <c r="BE49" s="36"/>
      <c r="BF49" s="36"/>
      <c r="BG49" s="36"/>
      <c r="BH49" s="36"/>
      <c r="BI49" s="36"/>
      <c r="BJ49" s="29"/>
      <c r="BK49" s="36"/>
      <c r="BL49" s="29"/>
      <c r="BM49" s="36"/>
      <c r="BN49" s="36"/>
      <c r="BO49" s="36"/>
      <c r="BP49" s="29"/>
      <c r="BQ49" s="36"/>
      <c r="BR49" s="29"/>
      <c r="BS49" s="36"/>
      <c r="BT49" s="36"/>
      <c r="BU49" s="36"/>
      <c r="BV49" s="36"/>
    </row>
    <row r="50" spans="1:75" s="86" customFormat="1" x14ac:dyDescent="0.25">
      <c r="A50" s="79">
        <v>48</v>
      </c>
      <c r="B50" s="79">
        <v>1</v>
      </c>
      <c r="C50" s="80" t="s">
        <v>514</v>
      </c>
      <c r="D50" s="81">
        <f>август!D50-сентябрь!E50</f>
        <v>364.46012424541061</v>
      </c>
      <c r="E50" s="81">
        <f t="shared" si="0"/>
        <v>6.7530000000000001</v>
      </c>
      <c r="F50" s="82"/>
      <c r="G50" s="82"/>
      <c r="H50" s="82"/>
      <c r="I50" s="83"/>
      <c r="J50" s="82"/>
      <c r="K50" s="82"/>
      <c r="L50" s="82"/>
      <c r="M50" s="82"/>
      <c r="N50" s="82"/>
      <c r="O50" s="84"/>
      <c r="P50" s="82"/>
      <c r="Q50" s="84"/>
      <c r="R50" s="82"/>
      <c r="S50" s="82"/>
      <c r="T50" s="82"/>
      <c r="U50" s="82"/>
      <c r="V50" s="82"/>
      <c r="W50" s="82"/>
      <c r="X50" s="82"/>
      <c r="Y50" s="84"/>
      <c r="Z50" s="82"/>
      <c r="AA50" s="85"/>
      <c r="AB50" s="82"/>
      <c r="AC50" s="82"/>
      <c r="AD50" s="82"/>
      <c r="AE50" s="82"/>
      <c r="AF50" s="82"/>
      <c r="AG50" s="82"/>
      <c r="AH50" s="84"/>
      <c r="AI50" s="82"/>
      <c r="AJ50" s="84"/>
      <c r="AK50" s="82"/>
      <c r="AL50" s="82"/>
      <c r="AM50" s="82"/>
      <c r="AN50" s="84"/>
      <c r="AO50" s="82"/>
      <c r="AP50" s="84"/>
      <c r="AQ50" s="82"/>
      <c r="AR50" s="84"/>
      <c r="AS50" s="82"/>
      <c r="AT50" s="82"/>
      <c r="AU50" s="82"/>
      <c r="AV50" s="84"/>
      <c r="AW50" s="82"/>
      <c r="AX50" s="82"/>
      <c r="AY50" s="82"/>
      <c r="AZ50" s="84"/>
      <c r="BA50" s="82"/>
      <c r="BB50" s="82"/>
      <c r="BC50" s="82"/>
      <c r="BD50" s="82"/>
      <c r="BE50" s="82"/>
      <c r="BF50" s="82"/>
      <c r="BG50" s="82"/>
      <c r="BH50" s="82"/>
      <c r="BI50" s="82"/>
      <c r="BJ50" s="84"/>
      <c r="BK50" s="82"/>
      <c r="BL50" s="84"/>
      <c r="BM50" s="82"/>
      <c r="BN50" s="82"/>
      <c r="BO50" s="82"/>
      <c r="BP50" s="84"/>
      <c r="BQ50" s="82"/>
      <c r="BR50" s="84"/>
      <c r="BS50" s="82"/>
      <c r="BT50" s="82"/>
      <c r="BU50" s="82"/>
      <c r="BV50" s="82">
        <v>6.7530000000000001</v>
      </c>
      <c r="BW50" s="86" t="s">
        <v>1070</v>
      </c>
    </row>
    <row r="51" spans="1:75" s="86" customFormat="1" x14ac:dyDescent="0.25">
      <c r="A51" s="79">
        <v>49</v>
      </c>
      <c r="B51" s="79">
        <v>1</v>
      </c>
      <c r="C51" s="80" t="s">
        <v>515</v>
      </c>
      <c r="D51" s="81">
        <f>август!D51-сентябрь!E51</f>
        <v>347.80993233816417</v>
      </c>
      <c r="E51" s="81">
        <f t="shared" si="0"/>
        <v>3.1760000000000002</v>
      </c>
      <c r="F51" s="82"/>
      <c r="G51" s="82"/>
      <c r="H51" s="82"/>
      <c r="I51" s="83"/>
      <c r="J51" s="82"/>
      <c r="K51" s="82"/>
      <c r="L51" s="82"/>
      <c r="M51" s="82"/>
      <c r="N51" s="82"/>
      <c r="O51" s="84"/>
      <c r="P51" s="82"/>
      <c r="Q51" s="84"/>
      <c r="R51" s="82"/>
      <c r="S51" s="82"/>
      <c r="T51" s="82"/>
      <c r="U51" s="82"/>
      <c r="V51" s="82"/>
      <c r="W51" s="82"/>
      <c r="X51" s="82"/>
      <c r="Y51" s="84"/>
      <c r="Z51" s="82"/>
      <c r="AA51" s="85"/>
      <c r="AB51" s="82"/>
      <c r="AC51" s="82"/>
      <c r="AD51" s="82"/>
      <c r="AE51" s="82"/>
      <c r="AF51" s="82"/>
      <c r="AG51" s="82"/>
      <c r="AH51" s="84"/>
      <c r="AI51" s="82"/>
      <c r="AJ51" s="84"/>
      <c r="AK51" s="82"/>
      <c r="AL51" s="82"/>
      <c r="AM51" s="82"/>
      <c r="AN51" s="84"/>
      <c r="AO51" s="82"/>
      <c r="AP51" s="84"/>
      <c r="AQ51" s="82"/>
      <c r="AR51" s="84"/>
      <c r="AS51" s="82"/>
      <c r="AT51" s="82"/>
      <c r="AU51" s="82"/>
      <c r="AV51" s="84"/>
      <c r="AW51" s="82"/>
      <c r="AX51" s="82"/>
      <c r="AY51" s="82"/>
      <c r="AZ51" s="84"/>
      <c r="BA51" s="82"/>
      <c r="BB51" s="82"/>
      <c r="BC51" s="82"/>
      <c r="BD51" s="82"/>
      <c r="BE51" s="82"/>
      <c r="BF51" s="82"/>
      <c r="BG51" s="82"/>
      <c r="BH51" s="82"/>
      <c r="BI51" s="82"/>
      <c r="BJ51" s="84"/>
      <c r="BK51" s="82"/>
      <c r="BL51" s="84">
        <v>4</v>
      </c>
      <c r="BM51" s="82">
        <v>3.1760000000000002</v>
      </c>
      <c r="BN51" s="82"/>
      <c r="BO51" s="82"/>
      <c r="BP51" s="84"/>
      <c r="BQ51" s="82"/>
      <c r="BR51" s="84"/>
      <c r="BS51" s="82"/>
      <c r="BT51" s="82"/>
      <c r="BU51" s="82"/>
      <c r="BV51" s="82"/>
    </row>
    <row r="52" spans="1:75" x14ac:dyDescent="0.25">
      <c r="A52" s="39">
        <v>50</v>
      </c>
      <c r="B52" s="39">
        <v>1</v>
      </c>
      <c r="C52" s="37" t="s">
        <v>516</v>
      </c>
      <c r="D52" s="40">
        <f>август!D52-сентябрь!E52</f>
        <v>-310.71337134299529</v>
      </c>
      <c r="E52" s="40">
        <f t="shared" si="0"/>
        <v>0</v>
      </c>
      <c r="F52" s="36"/>
      <c r="G52" s="36"/>
      <c r="H52" s="36"/>
      <c r="I52" s="27"/>
      <c r="J52" s="36"/>
      <c r="K52" s="36"/>
      <c r="L52" s="36"/>
      <c r="M52" s="36"/>
      <c r="N52" s="36"/>
      <c r="O52" s="29"/>
      <c r="P52" s="36"/>
      <c r="Q52" s="29"/>
      <c r="R52" s="36"/>
      <c r="S52" s="36"/>
      <c r="T52" s="36"/>
      <c r="U52" s="36"/>
      <c r="V52" s="36"/>
      <c r="W52" s="36"/>
      <c r="X52" s="36"/>
      <c r="Y52" s="29"/>
      <c r="Z52" s="36"/>
      <c r="AA52" s="66"/>
      <c r="AB52" s="36"/>
      <c r="AC52" s="36"/>
      <c r="AD52" s="36"/>
      <c r="AE52" s="36"/>
      <c r="AF52" s="36"/>
      <c r="AG52" s="36"/>
      <c r="AH52" s="29"/>
      <c r="AI52" s="36"/>
      <c r="AJ52" s="29"/>
      <c r="AK52" s="36"/>
      <c r="AL52" s="36"/>
      <c r="AM52" s="36"/>
      <c r="AN52" s="29"/>
      <c r="AO52" s="36"/>
      <c r="AP52" s="29"/>
      <c r="AQ52" s="36"/>
      <c r="AR52" s="29"/>
      <c r="AS52" s="36"/>
      <c r="AT52" s="36"/>
      <c r="AU52" s="36"/>
      <c r="AV52" s="29"/>
      <c r="AW52" s="36"/>
      <c r="AX52" s="36"/>
      <c r="AY52" s="36"/>
      <c r="AZ52" s="29"/>
      <c r="BA52" s="36"/>
      <c r="BB52" s="36"/>
      <c r="BC52" s="36"/>
      <c r="BD52" s="36"/>
      <c r="BE52" s="36"/>
      <c r="BF52" s="36"/>
      <c r="BG52" s="36"/>
      <c r="BH52" s="36"/>
      <c r="BI52" s="36"/>
      <c r="BJ52" s="29"/>
      <c r="BK52" s="36"/>
      <c r="BL52" s="29"/>
      <c r="BM52" s="36"/>
      <c r="BN52" s="36"/>
      <c r="BO52" s="36"/>
      <c r="BP52" s="29"/>
      <c r="BQ52" s="36"/>
      <c r="BR52" s="29"/>
      <c r="BS52" s="36"/>
      <c r="BT52" s="36"/>
      <c r="BU52" s="36"/>
      <c r="BV52" s="36"/>
    </row>
    <row r="53" spans="1:75" x14ac:dyDescent="0.25">
      <c r="A53" s="39">
        <v>51</v>
      </c>
      <c r="B53" s="39">
        <v>1</v>
      </c>
      <c r="C53" s="37" t="s">
        <v>517</v>
      </c>
      <c r="D53" s="40">
        <f>август!D53-сентябрь!E53</f>
        <v>30.617764222222213</v>
      </c>
      <c r="E53" s="40">
        <f t="shared" si="0"/>
        <v>0</v>
      </c>
      <c r="F53" s="36"/>
      <c r="G53" s="36"/>
      <c r="H53" s="36"/>
      <c r="I53" s="27"/>
      <c r="J53" s="36"/>
      <c r="K53" s="36"/>
      <c r="L53" s="36"/>
      <c r="M53" s="36"/>
      <c r="N53" s="36"/>
      <c r="O53" s="29"/>
      <c r="P53" s="36"/>
      <c r="Q53" s="29"/>
      <c r="R53" s="36"/>
      <c r="S53" s="36"/>
      <c r="T53" s="36"/>
      <c r="U53" s="36"/>
      <c r="V53" s="36"/>
      <c r="W53" s="36"/>
      <c r="X53" s="36"/>
      <c r="Y53" s="29"/>
      <c r="Z53" s="36"/>
      <c r="AA53" s="66"/>
      <c r="AB53" s="36"/>
      <c r="AC53" s="36"/>
      <c r="AD53" s="36"/>
      <c r="AE53" s="36"/>
      <c r="AF53" s="36"/>
      <c r="AG53" s="36"/>
      <c r="AH53" s="29"/>
      <c r="AI53" s="36"/>
      <c r="AJ53" s="29"/>
      <c r="AK53" s="36"/>
      <c r="AL53" s="36"/>
      <c r="AM53" s="36"/>
      <c r="AN53" s="29"/>
      <c r="AO53" s="36"/>
      <c r="AP53" s="29"/>
      <c r="AQ53" s="36"/>
      <c r="AR53" s="29"/>
      <c r="AS53" s="36"/>
      <c r="AT53" s="36"/>
      <c r="AU53" s="36"/>
      <c r="AV53" s="29"/>
      <c r="AW53" s="36"/>
      <c r="AX53" s="36"/>
      <c r="AY53" s="36"/>
      <c r="AZ53" s="29"/>
      <c r="BA53" s="36"/>
      <c r="BB53" s="36"/>
      <c r="BC53" s="36"/>
      <c r="BD53" s="36"/>
      <c r="BE53" s="36"/>
      <c r="BF53" s="36"/>
      <c r="BG53" s="36"/>
      <c r="BH53" s="36"/>
      <c r="BI53" s="36"/>
      <c r="BJ53" s="29"/>
      <c r="BK53" s="36"/>
      <c r="BL53" s="29"/>
      <c r="BM53" s="36"/>
      <c r="BN53" s="36"/>
      <c r="BO53" s="36"/>
      <c r="BP53" s="29"/>
      <c r="BQ53" s="36"/>
      <c r="BR53" s="29"/>
      <c r="BS53" s="36"/>
      <c r="BT53" s="36"/>
      <c r="BU53" s="36"/>
      <c r="BV53" s="36"/>
    </row>
    <row r="54" spans="1:75" s="86" customFormat="1" x14ac:dyDescent="0.25">
      <c r="A54" s="79">
        <v>52</v>
      </c>
      <c r="B54" s="79">
        <v>1</v>
      </c>
      <c r="C54" s="80" t="s">
        <v>518</v>
      </c>
      <c r="D54" s="81">
        <f>август!D54-сентябрь!E54</f>
        <v>-514.72165142995175</v>
      </c>
      <c r="E54" s="81">
        <f t="shared" si="0"/>
        <v>25.001000000000001</v>
      </c>
      <c r="F54" s="82"/>
      <c r="G54" s="82"/>
      <c r="H54" s="82"/>
      <c r="I54" s="83"/>
      <c r="J54" s="82"/>
      <c r="K54" s="82"/>
      <c r="L54" s="82"/>
      <c r="M54" s="82"/>
      <c r="N54" s="82"/>
      <c r="O54" s="84"/>
      <c r="P54" s="82"/>
      <c r="Q54" s="84"/>
      <c r="R54" s="82"/>
      <c r="S54" s="82"/>
      <c r="T54" s="82"/>
      <c r="U54" s="82"/>
      <c r="V54" s="82"/>
      <c r="W54" s="82"/>
      <c r="X54" s="82"/>
      <c r="Y54" s="84"/>
      <c r="Z54" s="82"/>
      <c r="AA54" s="85"/>
      <c r="AB54" s="82"/>
      <c r="AC54" s="82"/>
      <c r="AD54" s="82"/>
      <c r="AE54" s="82"/>
      <c r="AF54" s="82"/>
      <c r="AG54" s="82"/>
      <c r="AH54" s="84"/>
      <c r="AI54" s="82"/>
      <c r="AJ54" s="84"/>
      <c r="AK54" s="82"/>
      <c r="AL54" s="82"/>
      <c r="AM54" s="82"/>
      <c r="AN54" s="84"/>
      <c r="AO54" s="82"/>
      <c r="AP54" s="84"/>
      <c r="AQ54" s="82"/>
      <c r="AR54" s="84"/>
      <c r="AS54" s="82"/>
      <c r="AT54" s="82"/>
      <c r="AU54" s="82"/>
      <c r="AV54" s="84"/>
      <c r="AW54" s="82"/>
      <c r="AX54" s="82"/>
      <c r="AY54" s="82"/>
      <c r="AZ54" s="84"/>
      <c r="BA54" s="82"/>
      <c r="BB54" s="82"/>
      <c r="BC54" s="82"/>
      <c r="BD54" s="82"/>
      <c r="BE54" s="82"/>
      <c r="BF54" s="82"/>
      <c r="BG54" s="82"/>
      <c r="BH54" s="82">
        <v>8.9999999999999993E-3</v>
      </c>
      <c r="BI54" s="82">
        <v>4.6550000000000002</v>
      </c>
      <c r="BJ54" s="84"/>
      <c r="BK54" s="82"/>
      <c r="BL54" s="84"/>
      <c r="BM54" s="82"/>
      <c r="BN54" s="82">
        <v>2.5000000000000001E-2</v>
      </c>
      <c r="BO54" s="82">
        <v>5.7229999999999999</v>
      </c>
      <c r="BP54" s="84">
        <v>9</v>
      </c>
      <c r="BQ54" s="82">
        <v>10.997</v>
      </c>
      <c r="BR54" s="84"/>
      <c r="BS54" s="82"/>
      <c r="BT54" s="82"/>
      <c r="BU54" s="82"/>
      <c r="BV54" s="82">
        <v>3.6259999999999999</v>
      </c>
      <c r="BW54" s="86" t="s">
        <v>1070</v>
      </c>
    </row>
    <row r="55" spans="1:75" s="86" customFormat="1" x14ac:dyDescent="0.25">
      <c r="A55" s="79">
        <v>53</v>
      </c>
      <c r="B55" s="79">
        <v>1</v>
      </c>
      <c r="C55" s="80" t="s">
        <v>519</v>
      </c>
      <c r="D55" s="81">
        <f>август!D55-сентябрь!E55</f>
        <v>-359.6152277777777</v>
      </c>
      <c r="E55" s="81">
        <f t="shared" si="0"/>
        <v>4.9770000000000003</v>
      </c>
      <c r="F55" s="82"/>
      <c r="G55" s="82"/>
      <c r="H55" s="82"/>
      <c r="I55" s="83"/>
      <c r="J55" s="82"/>
      <c r="K55" s="82"/>
      <c r="L55" s="82"/>
      <c r="M55" s="82"/>
      <c r="N55" s="82"/>
      <c r="O55" s="84"/>
      <c r="P55" s="82"/>
      <c r="Q55" s="84"/>
      <c r="R55" s="82"/>
      <c r="S55" s="82"/>
      <c r="T55" s="82"/>
      <c r="U55" s="82"/>
      <c r="V55" s="82"/>
      <c r="W55" s="82"/>
      <c r="X55" s="82"/>
      <c r="Y55" s="84"/>
      <c r="Z55" s="82"/>
      <c r="AA55" s="85"/>
      <c r="AB55" s="82"/>
      <c r="AC55" s="82"/>
      <c r="AD55" s="82"/>
      <c r="AE55" s="82"/>
      <c r="AF55" s="82"/>
      <c r="AG55" s="82"/>
      <c r="AH55" s="84"/>
      <c r="AI55" s="82"/>
      <c r="AJ55" s="84"/>
      <c r="AK55" s="82"/>
      <c r="AL55" s="82"/>
      <c r="AM55" s="82"/>
      <c r="AN55" s="84"/>
      <c r="AO55" s="82"/>
      <c r="AP55" s="84"/>
      <c r="AQ55" s="82"/>
      <c r="AR55" s="84"/>
      <c r="AS55" s="82"/>
      <c r="AT55" s="82"/>
      <c r="AU55" s="82"/>
      <c r="AV55" s="84"/>
      <c r="AW55" s="82"/>
      <c r="AX55" s="82"/>
      <c r="AY55" s="82"/>
      <c r="AZ55" s="84"/>
      <c r="BA55" s="82"/>
      <c r="BB55" s="82"/>
      <c r="BC55" s="82"/>
      <c r="BD55" s="82"/>
      <c r="BE55" s="82"/>
      <c r="BF55" s="82"/>
      <c r="BG55" s="82"/>
      <c r="BH55" s="82"/>
      <c r="BI55" s="82"/>
      <c r="BJ55" s="84"/>
      <c r="BK55" s="82"/>
      <c r="BL55" s="84"/>
      <c r="BM55" s="82"/>
      <c r="BN55" s="82"/>
      <c r="BO55" s="82"/>
      <c r="BP55" s="84"/>
      <c r="BQ55" s="82"/>
      <c r="BR55" s="84"/>
      <c r="BS55" s="82"/>
      <c r="BT55" s="82"/>
      <c r="BU55" s="82"/>
      <c r="BV55" s="82">
        <v>4.9770000000000003</v>
      </c>
      <c r="BW55" s="86" t="s">
        <v>1070</v>
      </c>
    </row>
    <row r="56" spans="1:75" x14ac:dyDescent="0.25">
      <c r="A56" s="39">
        <v>54</v>
      </c>
      <c r="B56" s="39">
        <v>1</v>
      </c>
      <c r="C56" s="37" t="s">
        <v>520</v>
      </c>
      <c r="D56" s="40">
        <f>август!D56-сентябрь!E56</f>
        <v>-376.51669627053138</v>
      </c>
      <c r="E56" s="40">
        <f t="shared" si="0"/>
        <v>0</v>
      </c>
      <c r="F56" s="36"/>
      <c r="G56" s="36"/>
      <c r="H56" s="36"/>
      <c r="I56" s="27"/>
      <c r="J56" s="36"/>
      <c r="K56" s="36"/>
      <c r="L56" s="36"/>
      <c r="M56" s="36"/>
      <c r="N56" s="36"/>
      <c r="O56" s="29"/>
      <c r="P56" s="36"/>
      <c r="Q56" s="29"/>
      <c r="R56" s="36"/>
      <c r="S56" s="36"/>
      <c r="T56" s="36"/>
      <c r="U56" s="36"/>
      <c r="V56" s="36"/>
      <c r="W56" s="36"/>
      <c r="X56" s="36"/>
      <c r="Y56" s="29"/>
      <c r="Z56" s="36"/>
      <c r="AA56" s="66"/>
      <c r="AB56" s="36"/>
      <c r="AC56" s="36"/>
      <c r="AD56" s="36"/>
      <c r="AE56" s="36"/>
      <c r="AF56" s="36"/>
      <c r="AG56" s="36"/>
      <c r="AH56" s="29"/>
      <c r="AI56" s="36"/>
      <c r="AJ56" s="29"/>
      <c r="AK56" s="36"/>
      <c r="AL56" s="36"/>
      <c r="AM56" s="36"/>
      <c r="AN56" s="29"/>
      <c r="AO56" s="36"/>
      <c r="AP56" s="29"/>
      <c r="AQ56" s="36"/>
      <c r="AR56" s="29"/>
      <c r="AS56" s="36"/>
      <c r="AT56" s="36"/>
      <c r="AU56" s="36"/>
      <c r="AV56" s="29"/>
      <c r="AW56" s="36"/>
      <c r="AX56" s="36"/>
      <c r="AY56" s="36"/>
      <c r="AZ56" s="29"/>
      <c r="BA56" s="36"/>
      <c r="BB56" s="36"/>
      <c r="BC56" s="36"/>
      <c r="BD56" s="36"/>
      <c r="BE56" s="36"/>
      <c r="BF56" s="36"/>
      <c r="BG56" s="36"/>
      <c r="BH56" s="36"/>
      <c r="BI56" s="36"/>
      <c r="BJ56" s="29"/>
      <c r="BK56" s="36"/>
      <c r="BL56" s="29"/>
      <c r="BM56" s="36"/>
      <c r="BN56" s="36"/>
      <c r="BO56" s="36"/>
      <c r="BP56" s="29"/>
      <c r="BQ56" s="36"/>
      <c r="BR56" s="29"/>
      <c r="BS56" s="36"/>
      <c r="BT56" s="36"/>
      <c r="BU56" s="36"/>
      <c r="BV56" s="36"/>
    </row>
    <row r="57" spans="1:75" s="86" customFormat="1" x14ac:dyDescent="0.25">
      <c r="A57" s="79">
        <v>55</v>
      </c>
      <c r="B57" s="79">
        <v>1</v>
      </c>
      <c r="C57" s="80" t="s">
        <v>521</v>
      </c>
      <c r="D57" s="81">
        <f>август!D57-сентябрь!E57</f>
        <v>-20.377525265700431</v>
      </c>
      <c r="E57" s="81">
        <f t="shared" si="0"/>
        <v>2.1360000000000001</v>
      </c>
      <c r="F57" s="82"/>
      <c r="G57" s="82"/>
      <c r="H57" s="82"/>
      <c r="I57" s="83"/>
      <c r="J57" s="82"/>
      <c r="K57" s="82"/>
      <c r="L57" s="82"/>
      <c r="M57" s="82"/>
      <c r="N57" s="82"/>
      <c r="O57" s="84"/>
      <c r="P57" s="82"/>
      <c r="Q57" s="84"/>
      <c r="R57" s="82"/>
      <c r="S57" s="82"/>
      <c r="T57" s="82"/>
      <c r="U57" s="82"/>
      <c r="V57" s="82"/>
      <c r="W57" s="82"/>
      <c r="X57" s="82"/>
      <c r="Y57" s="84"/>
      <c r="Z57" s="82"/>
      <c r="AA57" s="85"/>
      <c r="AB57" s="82"/>
      <c r="AC57" s="82"/>
      <c r="AD57" s="82"/>
      <c r="AE57" s="82"/>
      <c r="AF57" s="82"/>
      <c r="AG57" s="82"/>
      <c r="AH57" s="84"/>
      <c r="AI57" s="82"/>
      <c r="AJ57" s="84"/>
      <c r="AK57" s="82"/>
      <c r="AL57" s="82"/>
      <c r="AM57" s="82"/>
      <c r="AN57" s="84"/>
      <c r="AO57" s="82"/>
      <c r="AP57" s="84"/>
      <c r="AQ57" s="82"/>
      <c r="AR57" s="84"/>
      <c r="AS57" s="82"/>
      <c r="AT57" s="82"/>
      <c r="AU57" s="82"/>
      <c r="AV57" s="84"/>
      <c r="AW57" s="82"/>
      <c r="AX57" s="82"/>
      <c r="AY57" s="82"/>
      <c r="AZ57" s="84"/>
      <c r="BA57" s="82"/>
      <c r="BB57" s="82"/>
      <c r="BC57" s="82"/>
      <c r="BD57" s="82"/>
      <c r="BE57" s="82"/>
      <c r="BF57" s="82"/>
      <c r="BG57" s="82"/>
      <c r="BH57" s="82"/>
      <c r="BI57" s="82"/>
      <c r="BJ57" s="84"/>
      <c r="BK57" s="82"/>
      <c r="BL57" s="84"/>
      <c r="BM57" s="82"/>
      <c r="BN57" s="82"/>
      <c r="BO57" s="82"/>
      <c r="BP57" s="84"/>
      <c r="BQ57" s="82"/>
      <c r="BR57" s="84"/>
      <c r="BS57" s="82"/>
      <c r="BT57" s="82"/>
      <c r="BU57" s="82"/>
      <c r="BV57" s="82">
        <v>2.1360000000000001</v>
      </c>
      <c r="BW57" s="86" t="s">
        <v>1070</v>
      </c>
    </row>
    <row r="58" spans="1:75" x14ac:dyDescent="0.25">
      <c r="A58" s="39">
        <v>56</v>
      </c>
      <c r="B58" s="39">
        <v>1</v>
      </c>
      <c r="C58" s="37" t="s">
        <v>522</v>
      </c>
      <c r="D58" s="40">
        <f>август!D58-сентябрь!E58</f>
        <v>311.20363212560386</v>
      </c>
      <c r="E58" s="40">
        <f t="shared" si="0"/>
        <v>0</v>
      </c>
      <c r="F58" s="36"/>
      <c r="G58" s="36"/>
      <c r="H58" s="36"/>
      <c r="I58" s="27"/>
      <c r="J58" s="36"/>
      <c r="K58" s="36"/>
      <c r="L58" s="36"/>
      <c r="M58" s="36"/>
      <c r="N58" s="36"/>
      <c r="O58" s="29"/>
      <c r="P58" s="36"/>
      <c r="Q58" s="29"/>
      <c r="R58" s="36"/>
      <c r="S58" s="36"/>
      <c r="T58" s="36"/>
      <c r="U58" s="36"/>
      <c r="V58" s="36"/>
      <c r="W58" s="36"/>
      <c r="X58" s="36"/>
      <c r="Y58" s="29"/>
      <c r="Z58" s="36"/>
      <c r="AA58" s="66"/>
      <c r="AB58" s="36"/>
      <c r="AC58" s="36"/>
      <c r="AD58" s="36"/>
      <c r="AE58" s="36"/>
      <c r="AF58" s="36"/>
      <c r="AG58" s="36"/>
      <c r="AH58" s="29"/>
      <c r="AI58" s="36"/>
      <c r="AJ58" s="29"/>
      <c r="AK58" s="36"/>
      <c r="AL58" s="36"/>
      <c r="AM58" s="36"/>
      <c r="AN58" s="29"/>
      <c r="AO58" s="36"/>
      <c r="AP58" s="29"/>
      <c r="AQ58" s="36"/>
      <c r="AR58" s="29"/>
      <c r="AS58" s="36"/>
      <c r="AT58" s="36"/>
      <c r="AU58" s="36"/>
      <c r="AV58" s="29"/>
      <c r="AW58" s="36"/>
      <c r="AX58" s="36"/>
      <c r="AY58" s="36"/>
      <c r="AZ58" s="29"/>
      <c r="BA58" s="36"/>
      <c r="BB58" s="36"/>
      <c r="BC58" s="36"/>
      <c r="BD58" s="36"/>
      <c r="BE58" s="36"/>
      <c r="BF58" s="36"/>
      <c r="BG58" s="36"/>
      <c r="BH58" s="36"/>
      <c r="BI58" s="36"/>
      <c r="BJ58" s="29"/>
      <c r="BK58" s="36"/>
      <c r="BL58" s="29"/>
      <c r="BM58" s="36"/>
      <c r="BN58" s="36"/>
      <c r="BO58" s="36"/>
      <c r="BP58" s="29"/>
      <c r="BQ58" s="36"/>
      <c r="BR58" s="29"/>
      <c r="BS58" s="36"/>
      <c r="BT58" s="36"/>
      <c r="BU58" s="36"/>
      <c r="BV58" s="36"/>
    </row>
    <row r="59" spans="1:75" x14ac:dyDescent="0.25">
      <c r="A59" s="39">
        <v>57</v>
      </c>
      <c r="B59" s="39">
        <v>1</v>
      </c>
      <c r="C59" s="37" t="s">
        <v>523</v>
      </c>
      <c r="D59" s="40">
        <f>август!D59-сентябрь!E59</f>
        <v>96.164819603864714</v>
      </c>
      <c r="E59" s="40">
        <f t="shared" si="0"/>
        <v>0</v>
      </c>
      <c r="F59" s="36"/>
      <c r="G59" s="36"/>
      <c r="H59" s="36"/>
      <c r="I59" s="27"/>
      <c r="J59" s="36"/>
      <c r="K59" s="36"/>
      <c r="L59" s="36"/>
      <c r="M59" s="36"/>
      <c r="N59" s="36"/>
      <c r="O59" s="29"/>
      <c r="P59" s="36"/>
      <c r="Q59" s="29"/>
      <c r="R59" s="36"/>
      <c r="S59" s="36"/>
      <c r="T59" s="36"/>
      <c r="U59" s="36"/>
      <c r="V59" s="36"/>
      <c r="W59" s="36"/>
      <c r="X59" s="36"/>
      <c r="Y59" s="29"/>
      <c r="Z59" s="36"/>
      <c r="AA59" s="66"/>
      <c r="AB59" s="36"/>
      <c r="AC59" s="36"/>
      <c r="AD59" s="36"/>
      <c r="AE59" s="36"/>
      <c r="AF59" s="36"/>
      <c r="AG59" s="36"/>
      <c r="AH59" s="29"/>
      <c r="AI59" s="36"/>
      <c r="AJ59" s="29"/>
      <c r="AK59" s="36"/>
      <c r="AL59" s="36"/>
      <c r="AM59" s="36"/>
      <c r="AN59" s="29"/>
      <c r="AO59" s="36"/>
      <c r="AP59" s="29"/>
      <c r="AQ59" s="36"/>
      <c r="AR59" s="29"/>
      <c r="AS59" s="36"/>
      <c r="AT59" s="36"/>
      <c r="AU59" s="36"/>
      <c r="AV59" s="29"/>
      <c r="AW59" s="36"/>
      <c r="AX59" s="36"/>
      <c r="AY59" s="36"/>
      <c r="AZ59" s="29"/>
      <c r="BA59" s="36"/>
      <c r="BB59" s="36"/>
      <c r="BC59" s="36"/>
      <c r="BD59" s="36"/>
      <c r="BE59" s="36"/>
      <c r="BF59" s="36"/>
      <c r="BG59" s="36"/>
      <c r="BH59" s="36"/>
      <c r="BI59" s="36"/>
      <c r="BJ59" s="29"/>
      <c r="BK59" s="36"/>
      <c r="BL59" s="29"/>
      <c r="BM59" s="36"/>
      <c r="BN59" s="36"/>
      <c r="BO59" s="36"/>
      <c r="BP59" s="29"/>
      <c r="BQ59" s="36"/>
      <c r="BR59" s="29"/>
      <c r="BS59" s="36"/>
      <c r="BT59" s="36"/>
      <c r="BU59" s="36"/>
      <c r="BV59" s="36"/>
    </row>
    <row r="60" spans="1:75" s="86" customFormat="1" x14ac:dyDescent="0.25">
      <c r="A60" s="79">
        <v>58</v>
      </c>
      <c r="B60" s="79">
        <v>1</v>
      </c>
      <c r="C60" s="80" t="s">
        <v>524</v>
      </c>
      <c r="D60" s="81">
        <f>август!D60-сентябрь!E60</f>
        <v>368.80861704347831</v>
      </c>
      <c r="E60" s="81">
        <f t="shared" si="0"/>
        <v>34.731999999999999</v>
      </c>
      <c r="F60" s="82"/>
      <c r="G60" s="82"/>
      <c r="H60" s="82"/>
      <c r="I60" s="83"/>
      <c r="J60" s="82"/>
      <c r="K60" s="82"/>
      <c r="L60" s="82"/>
      <c r="M60" s="82"/>
      <c r="N60" s="82"/>
      <c r="O60" s="84"/>
      <c r="P60" s="82"/>
      <c r="Q60" s="84"/>
      <c r="R60" s="82"/>
      <c r="S60" s="82"/>
      <c r="T60" s="82"/>
      <c r="U60" s="82"/>
      <c r="V60" s="82"/>
      <c r="W60" s="82"/>
      <c r="X60" s="82"/>
      <c r="Y60" s="84"/>
      <c r="Z60" s="82"/>
      <c r="AA60" s="85"/>
      <c r="AB60" s="82"/>
      <c r="AC60" s="82"/>
      <c r="AD60" s="82"/>
      <c r="AE60" s="82"/>
      <c r="AF60" s="82"/>
      <c r="AG60" s="82"/>
      <c r="AH60" s="84"/>
      <c r="AI60" s="82"/>
      <c r="AJ60" s="84"/>
      <c r="AK60" s="82"/>
      <c r="AL60" s="82"/>
      <c r="AM60" s="82"/>
      <c r="AN60" s="84"/>
      <c r="AO60" s="82"/>
      <c r="AP60" s="84"/>
      <c r="AQ60" s="82"/>
      <c r="AR60" s="84"/>
      <c r="AS60" s="82"/>
      <c r="AT60" s="82"/>
      <c r="AU60" s="82"/>
      <c r="AV60" s="84"/>
      <c r="AW60" s="82"/>
      <c r="AX60" s="82"/>
      <c r="AY60" s="82"/>
      <c r="AZ60" s="84"/>
      <c r="BA60" s="82"/>
      <c r="BB60" s="82"/>
      <c r="BC60" s="82"/>
      <c r="BD60" s="82"/>
      <c r="BE60" s="82"/>
      <c r="BF60" s="82"/>
      <c r="BG60" s="82"/>
      <c r="BH60" s="82"/>
      <c r="BI60" s="82"/>
      <c r="BJ60" s="84"/>
      <c r="BK60" s="82"/>
      <c r="BL60" s="84">
        <v>42</v>
      </c>
      <c r="BM60" s="82">
        <v>27.068000000000001</v>
      </c>
      <c r="BN60" s="82"/>
      <c r="BO60" s="82"/>
      <c r="BP60" s="84"/>
      <c r="BQ60" s="82"/>
      <c r="BR60" s="84"/>
      <c r="BS60" s="82"/>
      <c r="BT60" s="82"/>
      <c r="BU60" s="82"/>
      <c r="BV60" s="82">
        <v>7.6639999999999997</v>
      </c>
      <c r="BW60" s="86" t="s">
        <v>1070</v>
      </c>
    </row>
    <row r="61" spans="1:75" x14ac:dyDescent="0.25">
      <c r="A61" s="39">
        <v>59</v>
      </c>
      <c r="B61" s="39">
        <v>1</v>
      </c>
      <c r="C61" s="37" t="s">
        <v>525</v>
      </c>
      <c r="D61" s="40">
        <f>август!D61-сентябрь!E61</f>
        <v>-41.314337545893721</v>
      </c>
      <c r="E61" s="40">
        <f t="shared" si="0"/>
        <v>0</v>
      </c>
      <c r="F61" s="36"/>
      <c r="G61" s="36"/>
      <c r="H61" s="36"/>
      <c r="I61" s="27"/>
      <c r="J61" s="36"/>
      <c r="K61" s="36"/>
      <c r="L61" s="36"/>
      <c r="M61" s="36"/>
      <c r="N61" s="36"/>
      <c r="O61" s="29"/>
      <c r="P61" s="36"/>
      <c r="Q61" s="29"/>
      <c r="R61" s="36"/>
      <c r="S61" s="36"/>
      <c r="T61" s="36"/>
      <c r="U61" s="36"/>
      <c r="V61" s="36"/>
      <c r="W61" s="36"/>
      <c r="X61" s="36"/>
      <c r="Y61" s="29"/>
      <c r="Z61" s="36"/>
      <c r="AA61" s="66"/>
      <c r="AB61" s="36"/>
      <c r="AC61" s="36"/>
      <c r="AD61" s="36"/>
      <c r="AE61" s="36"/>
      <c r="AF61" s="36"/>
      <c r="AG61" s="36"/>
      <c r="AH61" s="29"/>
      <c r="AI61" s="36"/>
      <c r="AJ61" s="29"/>
      <c r="AK61" s="36"/>
      <c r="AL61" s="36"/>
      <c r="AM61" s="36"/>
      <c r="AN61" s="29"/>
      <c r="AO61" s="36"/>
      <c r="AP61" s="29"/>
      <c r="AQ61" s="36"/>
      <c r="AR61" s="29"/>
      <c r="AS61" s="36"/>
      <c r="AT61" s="36"/>
      <c r="AU61" s="36"/>
      <c r="AV61" s="29"/>
      <c r="AW61" s="36"/>
      <c r="AX61" s="36"/>
      <c r="AY61" s="36"/>
      <c r="AZ61" s="29"/>
      <c r="BA61" s="36"/>
      <c r="BB61" s="36"/>
      <c r="BC61" s="36"/>
      <c r="BD61" s="36"/>
      <c r="BE61" s="36"/>
      <c r="BF61" s="36"/>
      <c r="BG61" s="36"/>
      <c r="BH61" s="36"/>
      <c r="BI61" s="36"/>
      <c r="BJ61" s="29"/>
      <c r="BK61" s="36"/>
      <c r="BL61" s="29"/>
      <c r="BM61" s="36"/>
      <c r="BN61" s="36"/>
      <c r="BO61" s="36"/>
      <c r="BP61" s="29"/>
      <c r="BQ61" s="36"/>
      <c r="BR61" s="29"/>
      <c r="BS61" s="36"/>
      <c r="BT61" s="36"/>
      <c r="BU61" s="36"/>
      <c r="BV61" s="36"/>
    </row>
    <row r="62" spans="1:75" s="86" customFormat="1" x14ac:dyDescent="0.25">
      <c r="A62" s="79">
        <v>60</v>
      </c>
      <c r="B62" s="79">
        <v>1</v>
      </c>
      <c r="C62" s="80" t="s">
        <v>526</v>
      </c>
      <c r="D62" s="81">
        <f>август!D62-сентябрь!E62</f>
        <v>-28.657169178744041</v>
      </c>
      <c r="E62" s="81">
        <f t="shared" si="0"/>
        <v>98.436000000000007</v>
      </c>
      <c r="F62" s="82"/>
      <c r="G62" s="82"/>
      <c r="H62" s="82"/>
      <c r="I62" s="83"/>
      <c r="J62" s="82"/>
      <c r="K62" s="82"/>
      <c r="L62" s="82"/>
      <c r="M62" s="82"/>
      <c r="N62" s="82"/>
      <c r="O62" s="84"/>
      <c r="P62" s="82"/>
      <c r="Q62" s="84"/>
      <c r="R62" s="82"/>
      <c r="S62" s="82"/>
      <c r="T62" s="82"/>
      <c r="U62" s="82">
        <v>0.02</v>
      </c>
      <c r="V62" s="82">
        <v>51.661000000000001</v>
      </c>
      <c r="W62" s="82"/>
      <c r="X62" s="82"/>
      <c r="Y62" s="84"/>
      <c r="Z62" s="82"/>
      <c r="AA62" s="85"/>
      <c r="AB62" s="82"/>
      <c r="AC62" s="82"/>
      <c r="AD62" s="82"/>
      <c r="AE62" s="82"/>
      <c r="AF62" s="82"/>
      <c r="AG62" s="82"/>
      <c r="AH62" s="84"/>
      <c r="AI62" s="82"/>
      <c r="AJ62" s="84"/>
      <c r="AK62" s="82"/>
      <c r="AL62" s="82"/>
      <c r="AM62" s="82"/>
      <c r="AN62" s="84"/>
      <c r="AO62" s="82"/>
      <c r="AP62" s="84"/>
      <c r="AQ62" s="82"/>
      <c r="AR62" s="84"/>
      <c r="AS62" s="82"/>
      <c r="AT62" s="82"/>
      <c r="AU62" s="82"/>
      <c r="AV62" s="84"/>
      <c r="AW62" s="82"/>
      <c r="AX62" s="82"/>
      <c r="AY62" s="82"/>
      <c r="AZ62" s="84"/>
      <c r="BA62" s="82"/>
      <c r="BB62" s="82"/>
      <c r="BC62" s="82"/>
      <c r="BD62" s="82">
        <v>3.5000000000000003E-2</v>
      </c>
      <c r="BE62" s="82">
        <v>46.774999999999999</v>
      </c>
      <c r="BF62" s="82"/>
      <c r="BG62" s="82"/>
      <c r="BH62" s="82"/>
      <c r="BI62" s="82"/>
      <c r="BJ62" s="84"/>
      <c r="BK62" s="82"/>
      <c r="BL62" s="84"/>
      <c r="BM62" s="82"/>
      <c r="BN62" s="82"/>
      <c r="BO62" s="82"/>
      <c r="BP62" s="84"/>
      <c r="BQ62" s="82"/>
      <c r="BR62" s="84"/>
      <c r="BS62" s="82"/>
      <c r="BT62" s="82"/>
      <c r="BU62" s="82"/>
      <c r="BV62" s="82"/>
    </row>
    <row r="63" spans="1:75" s="86" customFormat="1" x14ac:dyDescent="0.25">
      <c r="A63" s="79">
        <v>61</v>
      </c>
      <c r="B63" s="79">
        <v>1</v>
      </c>
      <c r="C63" s="80" t="s">
        <v>527</v>
      </c>
      <c r="D63" s="81">
        <f>август!D63-сентябрь!E63</f>
        <v>-29.766633855072467</v>
      </c>
      <c r="E63" s="81">
        <f t="shared" si="0"/>
        <v>15.209000000000001</v>
      </c>
      <c r="F63" s="82"/>
      <c r="G63" s="82"/>
      <c r="H63" s="82"/>
      <c r="I63" s="83"/>
      <c r="J63" s="82"/>
      <c r="K63" s="82"/>
      <c r="L63" s="82"/>
      <c r="M63" s="82"/>
      <c r="N63" s="82"/>
      <c r="O63" s="84"/>
      <c r="P63" s="82"/>
      <c r="Q63" s="84"/>
      <c r="R63" s="82"/>
      <c r="S63" s="82"/>
      <c r="T63" s="82"/>
      <c r="U63" s="82"/>
      <c r="V63" s="82"/>
      <c r="W63" s="82"/>
      <c r="X63" s="82"/>
      <c r="Y63" s="84"/>
      <c r="Z63" s="82"/>
      <c r="AA63" s="85"/>
      <c r="AB63" s="82"/>
      <c r="AC63" s="82"/>
      <c r="AD63" s="82"/>
      <c r="AE63" s="82"/>
      <c r="AF63" s="82"/>
      <c r="AG63" s="82"/>
      <c r="AH63" s="84"/>
      <c r="AI63" s="82"/>
      <c r="AJ63" s="84"/>
      <c r="AK63" s="82"/>
      <c r="AL63" s="82"/>
      <c r="AM63" s="82"/>
      <c r="AN63" s="84"/>
      <c r="AO63" s="82"/>
      <c r="AP63" s="84"/>
      <c r="AQ63" s="82"/>
      <c r="AR63" s="84"/>
      <c r="AS63" s="82"/>
      <c r="AT63" s="82"/>
      <c r="AU63" s="82"/>
      <c r="AV63" s="84"/>
      <c r="AW63" s="82"/>
      <c r="AX63" s="82"/>
      <c r="AY63" s="82"/>
      <c r="AZ63" s="84"/>
      <c r="BA63" s="82"/>
      <c r="BB63" s="82"/>
      <c r="BC63" s="82"/>
      <c r="BD63" s="82"/>
      <c r="BE63" s="82"/>
      <c r="BF63" s="82"/>
      <c r="BG63" s="82"/>
      <c r="BH63" s="82">
        <v>5.0000000000000001E-3</v>
      </c>
      <c r="BI63" s="82">
        <v>12.101000000000001</v>
      </c>
      <c r="BJ63" s="84"/>
      <c r="BK63" s="82"/>
      <c r="BL63" s="84">
        <v>6</v>
      </c>
      <c r="BM63" s="82">
        <v>3.1080000000000001</v>
      </c>
      <c r="BN63" s="82"/>
      <c r="BO63" s="82"/>
      <c r="BP63" s="84"/>
      <c r="BQ63" s="82"/>
      <c r="BR63" s="84"/>
      <c r="BS63" s="82"/>
      <c r="BT63" s="82"/>
      <c r="BU63" s="82"/>
      <c r="BV63" s="82"/>
    </row>
    <row r="64" spans="1:75" x14ac:dyDescent="0.25">
      <c r="A64" s="39">
        <v>62</v>
      </c>
      <c r="B64" s="39">
        <v>1</v>
      </c>
      <c r="C64" s="37" t="s">
        <v>528</v>
      </c>
      <c r="D64" s="40">
        <f>август!D64-сентябрь!E64</f>
        <v>421.65305019323671</v>
      </c>
      <c r="E64" s="40">
        <f t="shared" si="0"/>
        <v>0</v>
      </c>
      <c r="F64" s="36"/>
      <c r="G64" s="36"/>
      <c r="H64" s="36"/>
      <c r="I64" s="27"/>
      <c r="J64" s="36"/>
      <c r="K64" s="36"/>
      <c r="L64" s="36"/>
      <c r="M64" s="36"/>
      <c r="N64" s="36"/>
      <c r="O64" s="29"/>
      <c r="P64" s="36"/>
      <c r="Q64" s="29"/>
      <c r="R64" s="36"/>
      <c r="S64" s="36"/>
      <c r="T64" s="36"/>
      <c r="U64" s="36"/>
      <c r="V64" s="36"/>
      <c r="W64" s="36"/>
      <c r="X64" s="36"/>
      <c r="Y64" s="29"/>
      <c r="Z64" s="36"/>
      <c r="AA64" s="66"/>
      <c r="AB64" s="36"/>
      <c r="AC64" s="36"/>
      <c r="AD64" s="36"/>
      <c r="AE64" s="36"/>
      <c r="AF64" s="36"/>
      <c r="AG64" s="36"/>
      <c r="AH64" s="29"/>
      <c r="AI64" s="36"/>
      <c r="AJ64" s="29"/>
      <c r="AK64" s="36"/>
      <c r="AL64" s="36"/>
      <c r="AM64" s="36"/>
      <c r="AN64" s="29"/>
      <c r="AO64" s="36"/>
      <c r="AP64" s="29"/>
      <c r="AQ64" s="36"/>
      <c r="AR64" s="29"/>
      <c r="AS64" s="36"/>
      <c r="AT64" s="36"/>
      <c r="AU64" s="36"/>
      <c r="AV64" s="29"/>
      <c r="AW64" s="36"/>
      <c r="AX64" s="36"/>
      <c r="AY64" s="36"/>
      <c r="AZ64" s="29"/>
      <c r="BA64" s="36"/>
      <c r="BB64" s="36"/>
      <c r="BC64" s="36"/>
      <c r="BD64" s="36"/>
      <c r="BE64" s="36"/>
      <c r="BF64" s="36"/>
      <c r="BG64" s="36"/>
      <c r="BH64" s="36"/>
      <c r="BI64" s="36"/>
      <c r="BJ64" s="29"/>
      <c r="BK64" s="36"/>
      <c r="BL64" s="29"/>
      <c r="BM64" s="36"/>
      <c r="BN64" s="36"/>
      <c r="BO64" s="36"/>
      <c r="BP64" s="29"/>
      <c r="BQ64" s="36"/>
      <c r="BR64" s="29"/>
      <c r="BS64" s="36"/>
      <c r="BT64" s="36"/>
      <c r="BU64" s="36"/>
      <c r="BV64" s="36"/>
    </row>
    <row r="65" spans="1:75" s="86" customFormat="1" x14ac:dyDescent="0.25">
      <c r="A65" s="79">
        <v>63</v>
      </c>
      <c r="B65" s="79">
        <v>1</v>
      </c>
      <c r="C65" s="80" t="s">
        <v>529</v>
      </c>
      <c r="D65" s="81">
        <f>август!D65-сентябрь!E65</f>
        <v>414.22673331207739</v>
      </c>
      <c r="E65" s="81">
        <f t="shared" si="0"/>
        <v>5.0170000000000003</v>
      </c>
      <c r="F65" s="82"/>
      <c r="G65" s="82"/>
      <c r="H65" s="82"/>
      <c r="I65" s="83"/>
      <c r="J65" s="82"/>
      <c r="K65" s="82"/>
      <c r="L65" s="82"/>
      <c r="M65" s="82"/>
      <c r="N65" s="82"/>
      <c r="O65" s="84"/>
      <c r="P65" s="82"/>
      <c r="Q65" s="84"/>
      <c r="R65" s="82"/>
      <c r="S65" s="82"/>
      <c r="T65" s="82"/>
      <c r="U65" s="82"/>
      <c r="V65" s="82"/>
      <c r="W65" s="82"/>
      <c r="X65" s="82"/>
      <c r="Y65" s="84"/>
      <c r="Z65" s="82"/>
      <c r="AA65" s="85"/>
      <c r="AB65" s="82"/>
      <c r="AC65" s="82"/>
      <c r="AD65" s="82"/>
      <c r="AE65" s="82"/>
      <c r="AF65" s="82"/>
      <c r="AG65" s="82"/>
      <c r="AH65" s="84"/>
      <c r="AI65" s="82"/>
      <c r="AJ65" s="84"/>
      <c r="AK65" s="82"/>
      <c r="AL65" s="82"/>
      <c r="AM65" s="82"/>
      <c r="AN65" s="84"/>
      <c r="AO65" s="82"/>
      <c r="AP65" s="84"/>
      <c r="AQ65" s="82"/>
      <c r="AR65" s="84"/>
      <c r="AS65" s="82"/>
      <c r="AT65" s="82"/>
      <c r="AU65" s="82"/>
      <c r="AV65" s="84"/>
      <c r="AW65" s="82"/>
      <c r="AX65" s="82"/>
      <c r="AY65" s="82"/>
      <c r="AZ65" s="84"/>
      <c r="BA65" s="82"/>
      <c r="BB65" s="82"/>
      <c r="BC65" s="82"/>
      <c r="BD65" s="82"/>
      <c r="BE65" s="82"/>
      <c r="BF65" s="82"/>
      <c r="BG65" s="82"/>
      <c r="BH65" s="82"/>
      <c r="BI65" s="82"/>
      <c r="BJ65" s="84"/>
      <c r="BK65" s="82"/>
      <c r="BL65" s="84"/>
      <c r="BM65" s="82"/>
      <c r="BN65" s="82"/>
      <c r="BO65" s="82"/>
      <c r="BP65" s="84"/>
      <c r="BQ65" s="82"/>
      <c r="BR65" s="84"/>
      <c r="BS65" s="82"/>
      <c r="BT65" s="82"/>
      <c r="BU65" s="82"/>
      <c r="BV65" s="82">
        <v>5.0170000000000003</v>
      </c>
      <c r="BW65" s="86" t="s">
        <v>1070</v>
      </c>
    </row>
    <row r="66" spans="1:75" s="86" customFormat="1" x14ac:dyDescent="0.25">
      <c r="A66" s="79">
        <v>64</v>
      </c>
      <c r="B66" s="79">
        <v>1</v>
      </c>
      <c r="C66" s="80" t="s">
        <v>530</v>
      </c>
      <c r="D66" s="81">
        <f>август!D66-сентябрь!E66</f>
        <v>701.18251019323679</v>
      </c>
      <c r="E66" s="81">
        <f t="shared" si="0"/>
        <v>46.667999999999999</v>
      </c>
      <c r="F66" s="82"/>
      <c r="G66" s="82"/>
      <c r="H66" s="82"/>
      <c r="I66" s="83"/>
      <c r="J66" s="82"/>
      <c r="K66" s="82"/>
      <c r="L66" s="82"/>
      <c r="M66" s="82"/>
      <c r="N66" s="82"/>
      <c r="O66" s="84"/>
      <c r="P66" s="82"/>
      <c r="Q66" s="84"/>
      <c r="R66" s="82"/>
      <c r="S66" s="82"/>
      <c r="T66" s="82"/>
      <c r="U66" s="82"/>
      <c r="V66" s="82"/>
      <c r="W66" s="82"/>
      <c r="X66" s="82"/>
      <c r="Y66" s="84"/>
      <c r="Z66" s="82"/>
      <c r="AA66" s="85"/>
      <c r="AB66" s="82"/>
      <c r="AC66" s="82"/>
      <c r="AD66" s="82"/>
      <c r="AE66" s="82"/>
      <c r="AF66" s="82"/>
      <c r="AG66" s="82"/>
      <c r="AH66" s="84"/>
      <c r="AI66" s="82"/>
      <c r="AJ66" s="84"/>
      <c r="AK66" s="82"/>
      <c r="AL66" s="82"/>
      <c r="AM66" s="82"/>
      <c r="AN66" s="84"/>
      <c r="AO66" s="82"/>
      <c r="AP66" s="84"/>
      <c r="AQ66" s="82"/>
      <c r="AR66" s="84"/>
      <c r="AS66" s="82"/>
      <c r="AT66" s="82"/>
      <c r="AU66" s="82"/>
      <c r="AV66" s="84"/>
      <c r="AW66" s="82"/>
      <c r="AX66" s="82"/>
      <c r="AY66" s="82"/>
      <c r="AZ66" s="84"/>
      <c r="BA66" s="82"/>
      <c r="BB66" s="82"/>
      <c r="BC66" s="82"/>
      <c r="BD66" s="82"/>
      <c r="BE66" s="82"/>
      <c r="BF66" s="82"/>
      <c r="BG66" s="82"/>
      <c r="BH66" s="82"/>
      <c r="BI66" s="82"/>
      <c r="BJ66" s="84"/>
      <c r="BK66" s="82"/>
      <c r="BL66" s="84">
        <v>16</v>
      </c>
      <c r="BM66" s="82">
        <v>46.667999999999999</v>
      </c>
      <c r="BN66" s="82"/>
      <c r="BO66" s="82"/>
      <c r="BP66" s="84"/>
      <c r="BQ66" s="82"/>
      <c r="BR66" s="84"/>
      <c r="BS66" s="82"/>
      <c r="BT66" s="82"/>
      <c r="BU66" s="82"/>
      <c r="BV66" s="82"/>
    </row>
    <row r="67" spans="1:75" x14ac:dyDescent="0.25">
      <c r="A67" s="39">
        <v>65</v>
      </c>
      <c r="B67" s="39">
        <v>1</v>
      </c>
      <c r="C67" s="37" t="s">
        <v>531</v>
      </c>
      <c r="D67" s="40">
        <f>август!D67-сентябрь!E67</f>
        <v>-910.1451403864736</v>
      </c>
      <c r="E67" s="40">
        <f t="shared" si="0"/>
        <v>0</v>
      </c>
      <c r="F67" s="36"/>
      <c r="G67" s="36"/>
      <c r="H67" s="36"/>
      <c r="I67" s="27"/>
      <c r="J67" s="36"/>
      <c r="K67" s="36"/>
      <c r="L67" s="36"/>
      <c r="M67" s="36"/>
      <c r="N67" s="36"/>
      <c r="O67" s="29"/>
      <c r="P67" s="36"/>
      <c r="Q67" s="29"/>
      <c r="R67" s="36"/>
      <c r="S67" s="36"/>
      <c r="T67" s="36"/>
      <c r="U67" s="36"/>
      <c r="V67" s="36"/>
      <c r="W67" s="36"/>
      <c r="X67" s="36"/>
      <c r="Y67" s="29"/>
      <c r="Z67" s="36"/>
      <c r="AA67" s="66"/>
      <c r="AB67" s="36"/>
      <c r="AC67" s="36"/>
      <c r="AD67" s="36"/>
      <c r="AE67" s="36"/>
      <c r="AF67" s="36"/>
      <c r="AG67" s="36"/>
      <c r="AH67" s="29"/>
      <c r="AI67" s="36"/>
      <c r="AJ67" s="29"/>
      <c r="AK67" s="36"/>
      <c r="AL67" s="36"/>
      <c r="AM67" s="36"/>
      <c r="AN67" s="29"/>
      <c r="AO67" s="36"/>
      <c r="AP67" s="29"/>
      <c r="AQ67" s="36"/>
      <c r="AR67" s="29"/>
      <c r="AS67" s="36"/>
      <c r="AT67" s="36"/>
      <c r="AU67" s="36"/>
      <c r="AV67" s="29"/>
      <c r="AW67" s="36"/>
      <c r="AX67" s="36"/>
      <c r="AY67" s="36"/>
      <c r="AZ67" s="29"/>
      <c r="BA67" s="36"/>
      <c r="BB67" s="36"/>
      <c r="BC67" s="36"/>
      <c r="BD67" s="36"/>
      <c r="BE67" s="36"/>
      <c r="BF67" s="36"/>
      <c r="BG67" s="36"/>
      <c r="BH67" s="36"/>
      <c r="BI67" s="36"/>
      <c r="BJ67" s="29"/>
      <c r="BK67" s="36"/>
      <c r="BL67" s="29"/>
      <c r="BM67" s="36"/>
      <c r="BN67" s="36"/>
      <c r="BO67" s="36"/>
      <c r="BP67" s="29"/>
      <c r="BQ67" s="36"/>
      <c r="BR67" s="29"/>
      <c r="BS67" s="36"/>
      <c r="BT67" s="36"/>
      <c r="BU67" s="36"/>
      <c r="BV67" s="36"/>
    </row>
    <row r="68" spans="1:75" x14ac:dyDescent="0.25">
      <c r="A68" s="39">
        <v>66</v>
      </c>
      <c r="B68" s="39">
        <v>1</v>
      </c>
      <c r="C68" s="37" t="s">
        <v>532</v>
      </c>
      <c r="D68" s="40">
        <f>август!D68-сентябрь!E68</f>
        <v>91.618126705314012</v>
      </c>
      <c r="E68" s="40">
        <f t="shared" ref="E68:E131" si="1">G68+H68+J68+L68+N68+P68+R68+T68+V68+X68+Z68+AC68+AE68+AG68+AI68+AK68+AM68+AO68+AQ68+AS68+AU68+AW68+AY68+BA68+BC68+BE68+BG68+BI68+BK68+BM68+BO68+BQ68+BS68+BU68+BV68</f>
        <v>0</v>
      </c>
      <c r="F68" s="36"/>
      <c r="G68" s="36"/>
      <c r="H68" s="36"/>
      <c r="I68" s="27"/>
      <c r="J68" s="36"/>
      <c r="K68" s="36"/>
      <c r="L68" s="36"/>
      <c r="M68" s="36"/>
      <c r="N68" s="36"/>
      <c r="O68" s="29"/>
      <c r="P68" s="36"/>
      <c r="Q68" s="29"/>
      <c r="R68" s="36"/>
      <c r="S68" s="36"/>
      <c r="T68" s="36"/>
      <c r="U68" s="36"/>
      <c r="V68" s="36"/>
      <c r="W68" s="36"/>
      <c r="X68" s="36"/>
      <c r="Y68" s="29"/>
      <c r="Z68" s="36"/>
      <c r="AA68" s="66"/>
      <c r="AB68" s="36"/>
      <c r="AC68" s="36"/>
      <c r="AD68" s="36"/>
      <c r="AE68" s="36"/>
      <c r="AF68" s="36"/>
      <c r="AG68" s="36"/>
      <c r="AH68" s="29"/>
      <c r="AI68" s="36"/>
      <c r="AJ68" s="29"/>
      <c r="AK68" s="36"/>
      <c r="AL68" s="36"/>
      <c r="AM68" s="36"/>
      <c r="AN68" s="29"/>
      <c r="AO68" s="36"/>
      <c r="AP68" s="29"/>
      <c r="AQ68" s="36"/>
      <c r="AR68" s="29"/>
      <c r="AS68" s="36"/>
      <c r="AT68" s="36"/>
      <c r="AU68" s="36"/>
      <c r="AV68" s="29"/>
      <c r="AW68" s="36"/>
      <c r="AX68" s="36"/>
      <c r="AY68" s="36"/>
      <c r="AZ68" s="29"/>
      <c r="BA68" s="36"/>
      <c r="BB68" s="36"/>
      <c r="BC68" s="36"/>
      <c r="BD68" s="36"/>
      <c r="BE68" s="36"/>
      <c r="BF68" s="36"/>
      <c r="BG68" s="36"/>
      <c r="BH68" s="36"/>
      <c r="BI68" s="36"/>
      <c r="BJ68" s="29"/>
      <c r="BK68" s="36"/>
      <c r="BL68" s="29"/>
      <c r="BM68" s="36"/>
      <c r="BN68" s="36"/>
      <c r="BO68" s="36"/>
      <c r="BP68" s="29"/>
      <c r="BQ68" s="36"/>
      <c r="BR68" s="29"/>
      <c r="BS68" s="36"/>
      <c r="BT68" s="36"/>
      <c r="BU68" s="36"/>
      <c r="BV68" s="36"/>
    </row>
    <row r="69" spans="1:75" x14ac:dyDescent="0.25">
      <c r="A69" s="39">
        <v>67</v>
      </c>
      <c r="B69" s="39">
        <v>1</v>
      </c>
      <c r="C69" s="37" t="s">
        <v>533</v>
      </c>
      <c r="D69" s="40">
        <f>август!D69-сентябрь!E69</f>
        <v>365.2244666183575</v>
      </c>
      <c r="E69" s="40">
        <f t="shared" si="1"/>
        <v>0</v>
      </c>
      <c r="F69" s="36"/>
      <c r="G69" s="36"/>
      <c r="H69" s="36"/>
      <c r="I69" s="27"/>
      <c r="J69" s="36"/>
      <c r="K69" s="36"/>
      <c r="L69" s="36"/>
      <c r="M69" s="36"/>
      <c r="N69" s="36"/>
      <c r="O69" s="29"/>
      <c r="P69" s="36"/>
      <c r="Q69" s="29"/>
      <c r="R69" s="36"/>
      <c r="S69" s="36"/>
      <c r="T69" s="36"/>
      <c r="U69" s="36"/>
      <c r="V69" s="36"/>
      <c r="W69" s="36"/>
      <c r="X69" s="36"/>
      <c r="Y69" s="29"/>
      <c r="Z69" s="36"/>
      <c r="AA69" s="66"/>
      <c r="AB69" s="36"/>
      <c r="AC69" s="36"/>
      <c r="AD69" s="36"/>
      <c r="AE69" s="36"/>
      <c r="AF69" s="36"/>
      <c r="AG69" s="36"/>
      <c r="AH69" s="29"/>
      <c r="AI69" s="36"/>
      <c r="AJ69" s="29"/>
      <c r="AK69" s="36"/>
      <c r="AL69" s="36"/>
      <c r="AM69" s="36"/>
      <c r="AN69" s="29"/>
      <c r="AO69" s="36"/>
      <c r="AP69" s="29"/>
      <c r="AQ69" s="36"/>
      <c r="AR69" s="29"/>
      <c r="AS69" s="36"/>
      <c r="AT69" s="36"/>
      <c r="AU69" s="36"/>
      <c r="AV69" s="29"/>
      <c r="AW69" s="36"/>
      <c r="AX69" s="36"/>
      <c r="AY69" s="36"/>
      <c r="AZ69" s="29"/>
      <c r="BA69" s="36"/>
      <c r="BB69" s="36"/>
      <c r="BC69" s="36"/>
      <c r="BD69" s="36"/>
      <c r="BE69" s="36"/>
      <c r="BF69" s="36"/>
      <c r="BG69" s="36"/>
      <c r="BH69" s="36"/>
      <c r="BI69" s="36"/>
      <c r="BJ69" s="29"/>
      <c r="BK69" s="36"/>
      <c r="BL69" s="29"/>
      <c r="BM69" s="36"/>
      <c r="BN69" s="36"/>
      <c r="BO69" s="36"/>
      <c r="BP69" s="29"/>
      <c r="BQ69" s="36"/>
      <c r="BR69" s="29"/>
      <c r="BS69" s="36"/>
      <c r="BT69" s="36"/>
      <c r="BU69" s="36"/>
      <c r="BV69" s="36"/>
    </row>
    <row r="70" spans="1:75" s="86" customFormat="1" x14ac:dyDescent="0.25">
      <c r="A70" s="79">
        <v>68</v>
      </c>
      <c r="B70" s="79">
        <v>1</v>
      </c>
      <c r="C70" s="80" t="s">
        <v>534</v>
      </c>
      <c r="D70" s="81">
        <f>август!D70-сентябрь!E70</f>
        <v>-214.83570817391308</v>
      </c>
      <c r="E70" s="81">
        <f t="shared" si="1"/>
        <v>2.6280000000000001</v>
      </c>
      <c r="F70" s="82"/>
      <c r="G70" s="82"/>
      <c r="H70" s="82"/>
      <c r="I70" s="83"/>
      <c r="J70" s="82"/>
      <c r="K70" s="82"/>
      <c r="L70" s="82"/>
      <c r="M70" s="82"/>
      <c r="N70" s="82"/>
      <c r="O70" s="84"/>
      <c r="P70" s="82"/>
      <c r="Q70" s="84"/>
      <c r="R70" s="82"/>
      <c r="S70" s="82"/>
      <c r="T70" s="82"/>
      <c r="U70" s="82"/>
      <c r="V70" s="82"/>
      <c r="W70" s="82"/>
      <c r="X70" s="82"/>
      <c r="Y70" s="84"/>
      <c r="Z70" s="82"/>
      <c r="AA70" s="85"/>
      <c r="AB70" s="82"/>
      <c r="AC70" s="82"/>
      <c r="AD70" s="82"/>
      <c r="AE70" s="82"/>
      <c r="AF70" s="82"/>
      <c r="AG70" s="82"/>
      <c r="AH70" s="84"/>
      <c r="AI70" s="82"/>
      <c r="AJ70" s="84"/>
      <c r="AK70" s="82"/>
      <c r="AL70" s="82"/>
      <c r="AM70" s="82"/>
      <c r="AN70" s="84"/>
      <c r="AO70" s="82"/>
      <c r="AP70" s="84"/>
      <c r="AQ70" s="82"/>
      <c r="AR70" s="84"/>
      <c r="AS70" s="82"/>
      <c r="AT70" s="82"/>
      <c r="AU70" s="82"/>
      <c r="AV70" s="84"/>
      <c r="AW70" s="82"/>
      <c r="AX70" s="82"/>
      <c r="AY70" s="82"/>
      <c r="AZ70" s="84"/>
      <c r="BA70" s="82"/>
      <c r="BB70" s="82"/>
      <c r="BC70" s="82"/>
      <c r="BD70" s="82"/>
      <c r="BE70" s="82"/>
      <c r="BF70" s="82"/>
      <c r="BG70" s="82"/>
      <c r="BH70" s="82"/>
      <c r="BI70" s="82"/>
      <c r="BJ70" s="84"/>
      <c r="BK70" s="82"/>
      <c r="BL70" s="84">
        <v>1</v>
      </c>
      <c r="BM70" s="82">
        <v>2.6280000000000001</v>
      </c>
      <c r="BN70" s="82"/>
      <c r="BO70" s="82"/>
      <c r="BP70" s="84"/>
      <c r="BQ70" s="82"/>
      <c r="BR70" s="84"/>
      <c r="BS70" s="82"/>
      <c r="BT70" s="82"/>
      <c r="BU70" s="82"/>
      <c r="BV70" s="82"/>
    </row>
    <row r="71" spans="1:75" s="86" customFormat="1" x14ac:dyDescent="0.25">
      <c r="A71" s="79">
        <v>69</v>
      </c>
      <c r="B71" s="79">
        <v>1</v>
      </c>
      <c r="C71" s="80" t="s">
        <v>535</v>
      </c>
      <c r="D71" s="81">
        <f>август!D71-сентябрь!E71</f>
        <v>-12.985988260869561</v>
      </c>
      <c r="E71" s="81">
        <f t="shared" si="1"/>
        <v>21.431999999999999</v>
      </c>
      <c r="F71" s="82"/>
      <c r="G71" s="82"/>
      <c r="H71" s="82"/>
      <c r="I71" s="83"/>
      <c r="J71" s="82"/>
      <c r="K71" s="82"/>
      <c r="L71" s="82"/>
      <c r="M71" s="82"/>
      <c r="N71" s="82"/>
      <c r="O71" s="84"/>
      <c r="P71" s="82"/>
      <c r="Q71" s="84"/>
      <c r="R71" s="82"/>
      <c r="S71" s="82"/>
      <c r="T71" s="82"/>
      <c r="U71" s="82">
        <v>4.4999999999999998E-2</v>
      </c>
      <c r="V71" s="82">
        <v>21.431999999999999</v>
      </c>
      <c r="W71" s="82"/>
      <c r="X71" s="82"/>
      <c r="Y71" s="84"/>
      <c r="Z71" s="82"/>
      <c r="AA71" s="85"/>
      <c r="AB71" s="82"/>
      <c r="AC71" s="82"/>
      <c r="AD71" s="82"/>
      <c r="AE71" s="82"/>
      <c r="AF71" s="82"/>
      <c r="AG71" s="82"/>
      <c r="AH71" s="84"/>
      <c r="AI71" s="82"/>
      <c r="AJ71" s="84"/>
      <c r="AK71" s="82"/>
      <c r="AL71" s="82"/>
      <c r="AM71" s="82"/>
      <c r="AN71" s="84"/>
      <c r="AO71" s="82"/>
      <c r="AP71" s="84"/>
      <c r="AQ71" s="82"/>
      <c r="AR71" s="84"/>
      <c r="AS71" s="82"/>
      <c r="AT71" s="82"/>
      <c r="AU71" s="82"/>
      <c r="AV71" s="84"/>
      <c r="AW71" s="82"/>
      <c r="AX71" s="82"/>
      <c r="AY71" s="82"/>
      <c r="AZ71" s="84"/>
      <c r="BA71" s="82"/>
      <c r="BB71" s="82"/>
      <c r="BC71" s="82"/>
      <c r="BD71" s="82"/>
      <c r="BE71" s="82"/>
      <c r="BF71" s="82"/>
      <c r="BG71" s="82"/>
      <c r="BH71" s="82"/>
      <c r="BI71" s="82"/>
      <c r="BJ71" s="84"/>
      <c r="BK71" s="82"/>
      <c r="BL71" s="84"/>
      <c r="BM71" s="82"/>
      <c r="BN71" s="82"/>
      <c r="BO71" s="82"/>
      <c r="BP71" s="84"/>
      <c r="BQ71" s="82"/>
      <c r="BR71" s="84"/>
      <c r="BS71" s="82"/>
      <c r="BT71" s="82"/>
      <c r="BU71" s="82"/>
      <c r="BV71" s="82"/>
    </row>
    <row r="72" spans="1:75" s="86" customFormat="1" x14ac:dyDescent="0.25">
      <c r="A72" s="79">
        <v>70</v>
      </c>
      <c r="B72" s="79">
        <v>1</v>
      </c>
      <c r="C72" s="80" t="s">
        <v>536</v>
      </c>
      <c r="D72" s="81">
        <f>август!D72-сентябрь!E72</f>
        <v>184.75186854106278</v>
      </c>
      <c r="E72" s="81">
        <f t="shared" si="1"/>
        <v>5.7039999999999997</v>
      </c>
      <c r="F72" s="82"/>
      <c r="G72" s="82"/>
      <c r="H72" s="82"/>
      <c r="I72" s="83"/>
      <c r="J72" s="82"/>
      <c r="K72" s="82"/>
      <c r="L72" s="82"/>
      <c r="M72" s="82"/>
      <c r="N72" s="82"/>
      <c r="O72" s="84"/>
      <c r="P72" s="82"/>
      <c r="Q72" s="84"/>
      <c r="R72" s="82"/>
      <c r="S72" s="82"/>
      <c r="T72" s="82"/>
      <c r="U72" s="82"/>
      <c r="V72" s="82"/>
      <c r="W72" s="82"/>
      <c r="X72" s="82"/>
      <c r="Y72" s="84"/>
      <c r="Z72" s="82"/>
      <c r="AA72" s="85"/>
      <c r="AB72" s="82"/>
      <c r="AC72" s="82"/>
      <c r="AD72" s="82"/>
      <c r="AE72" s="82"/>
      <c r="AF72" s="82"/>
      <c r="AG72" s="82"/>
      <c r="AH72" s="84"/>
      <c r="AI72" s="82"/>
      <c r="AJ72" s="84"/>
      <c r="AK72" s="82"/>
      <c r="AL72" s="82"/>
      <c r="AM72" s="82"/>
      <c r="AN72" s="84"/>
      <c r="AO72" s="82"/>
      <c r="AP72" s="84"/>
      <c r="AQ72" s="82"/>
      <c r="AR72" s="84"/>
      <c r="AS72" s="82"/>
      <c r="AT72" s="82"/>
      <c r="AU72" s="82"/>
      <c r="AV72" s="84"/>
      <c r="AW72" s="82"/>
      <c r="AX72" s="82"/>
      <c r="AY72" s="82"/>
      <c r="AZ72" s="84"/>
      <c r="BA72" s="82"/>
      <c r="BB72" s="82"/>
      <c r="BC72" s="82"/>
      <c r="BD72" s="82"/>
      <c r="BE72" s="82"/>
      <c r="BF72" s="82"/>
      <c r="BG72" s="82"/>
      <c r="BH72" s="82"/>
      <c r="BI72" s="82"/>
      <c r="BJ72" s="84"/>
      <c r="BK72" s="82"/>
      <c r="BL72" s="84"/>
      <c r="BM72" s="82"/>
      <c r="BN72" s="82"/>
      <c r="BO72" s="82"/>
      <c r="BP72" s="84"/>
      <c r="BQ72" s="82"/>
      <c r="BR72" s="84"/>
      <c r="BS72" s="82"/>
      <c r="BT72" s="82"/>
      <c r="BU72" s="82"/>
      <c r="BV72" s="82">
        <v>5.7039999999999997</v>
      </c>
    </row>
    <row r="73" spans="1:75" x14ac:dyDescent="0.25">
      <c r="A73" s="39">
        <v>71</v>
      </c>
      <c r="B73" s="39">
        <v>1</v>
      </c>
      <c r="C73" s="37" t="s">
        <v>537</v>
      </c>
      <c r="D73" s="40">
        <f>август!D73-сентябрь!E73</f>
        <v>1450.2138049758453</v>
      </c>
      <c r="E73" s="40">
        <f t="shared" si="1"/>
        <v>0</v>
      </c>
      <c r="F73" s="36"/>
      <c r="G73" s="36"/>
      <c r="H73" s="36"/>
      <c r="I73" s="27"/>
      <c r="J73" s="36"/>
      <c r="K73" s="36"/>
      <c r="L73" s="36"/>
      <c r="M73" s="36"/>
      <c r="N73" s="36"/>
      <c r="O73" s="29"/>
      <c r="P73" s="36"/>
      <c r="Q73" s="29"/>
      <c r="R73" s="36"/>
      <c r="S73" s="36"/>
      <c r="T73" s="36"/>
      <c r="U73" s="36"/>
      <c r="V73" s="36"/>
      <c r="W73" s="36"/>
      <c r="X73" s="36"/>
      <c r="Y73" s="29"/>
      <c r="Z73" s="36"/>
      <c r="AA73" s="66"/>
      <c r="AB73" s="36"/>
      <c r="AC73" s="36"/>
      <c r="AD73" s="36"/>
      <c r="AE73" s="36"/>
      <c r="AF73" s="36"/>
      <c r="AG73" s="36"/>
      <c r="AH73" s="29"/>
      <c r="AI73" s="36"/>
      <c r="AJ73" s="29"/>
      <c r="AK73" s="36"/>
      <c r="AL73" s="36"/>
      <c r="AM73" s="36"/>
      <c r="AN73" s="29"/>
      <c r="AO73" s="36"/>
      <c r="AP73" s="29"/>
      <c r="AQ73" s="36"/>
      <c r="AR73" s="29"/>
      <c r="AS73" s="36"/>
      <c r="AT73" s="36"/>
      <c r="AU73" s="36"/>
      <c r="AV73" s="29"/>
      <c r="AW73" s="36"/>
      <c r="AX73" s="36"/>
      <c r="AY73" s="36"/>
      <c r="AZ73" s="29"/>
      <c r="BA73" s="36"/>
      <c r="BB73" s="36"/>
      <c r="BC73" s="36"/>
      <c r="BD73" s="36"/>
      <c r="BE73" s="36"/>
      <c r="BF73" s="36"/>
      <c r="BG73" s="36"/>
      <c r="BH73" s="36"/>
      <c r="BI73" s="36"/>
      <c r="BJ73" s="29"/>
      <c r="BK73" s="36"/>
      <c r="BL73" s="29"/>
      <c r="BM73" s="36"/>
      <c r="BN73" s="36"/>
      <c r="BO73" s="36"/>
      <c r="BP73" s="29"/>
      <c r="BQ73" s="36"/>
      <c r="BR73" s="29"/>
      <c r="BS73" s="36"/>
      <c r="BT73" s="36"/>
      <c r="BU73" s="36"/>
      <c r="BV73" s="36"/>
    </row>
    <row r="74" spans="1:75" x14ac:dyDescent="0.25">
      <c r="A74" s="39">
        <v>72</v>
      </c>
      <c r="B74" s="39">
        <v>1</v>
      </c>
      <c r="C74" s="37" t="s">
        <v>538</v>
      </c>
      <c r="D74" s="40">
        <f>август!D74-сентябрь!E74</f>
        <v>35.73105795169085</v>
      </c>
      <c r="E74" s="40">
        <f t="shared" si="1"/>
        <v>0</v>
      </c>
      <c r="F74" s="36"/>
      <c r="G74" s="36"/>
      <c r="H74" s="36"/>
      <c r="I74" s="27"/>
      <c r="J74" s="36"/>
      <c r="K74" s="36"/>
      <c r="L74" s="36"/>
      <c r="M74" s="36"/>
      <c r="N74" s="36"/>
      <c r="O74" s="29"/>
      <c r="P74" s="36"/>
      <c r="Q74" s="29"/>
      <c r="R74" s="36"/>
      <c r="S74" s="36"/>
      <c r="T74" s="36"/>
      <c r="U74" s="36"/>
      <c r="V74" s="36"/>
      <c r="W74" s="36"/>
      <c r="X74" s="36"/>
      <c r="Y74" s="29"/>
      <c r="Z74" s="36"/>
      <c r="AA74" s="66"/>
      <c r="AB74" s="36"/>
      <c r="AC74" s="36"/>
      <c r="AD74" s="36"/>
      <c r="AE74" s="36"/>
      <c r="AF74" s="36"/>
      <c r="AG74" s="36"/>
      <c r="AH74" s="29"/>
      <c r="AI74" s="36"/>
      <c r="AJ74" s="29"/>
      <c r="AK74" s="36"/>
      <c r="AL74" s="36"/>
      <c r="AM74" s="36"/>
      <c r="AN74" s="29"/>
      <c r="AO74" s="36"/>
      <c r="AP74" s="29"/>
      <c r="AQ74" s="36"/>
      <c r="AR74" s="29"/>
      <c r="AS74" s="36"/>
      <c r="AT74" s="36"/>
      <c r="AU74" s="36"/>
      <c r="AV74" s="29"/>
      <c r="AW74" s="36"/>
      <c r="AX74" s="36"/>
      <c r="AY74" s="36"/>
      <c r="AZ74" s="29"/>
      <c r="BA74" s="36"/>
      <c r="BB74" s="36"/>
      <c r="BC74" s="36"/>
      <c r="BD74" s="36"/>
      <c r="BE74" s="36"/>
      <c r="BF74" s="36"/>
      <c r="BG74" s="36"/>
      <c r="BH74" s="36"/>
      <c r="BI74" s="36"/>
      <c r="BJ74" s="29"/>
      <c r="BK74" s="36"/>
      <c r="BL74" s="29"/>
      <c r="BM74" s="36"/>
      <c r="BN74" s="36"/>
      <c r="BO74" s="36"/>
      <c r="BP74" s="29"/>
      <c r="BQ74" s="36"/>
      <c r="BR74" s="29"/>
      <c r="BS74" s="36"/>
      <c r="BT74" s="36"/>
      <c r="BU74" s="36"/>
      <c r="BV74" s="36"/>
    </row>
    <row r="75" spans="1:75" s="86" customFormat="1" x14ac:dyDescent="0.25">
      <c r="A75" s="79">
        <v>73</v>
      </c>
      <c r="B75" s="79">
        <v>1</v>
      </c>
      <c r="C75" s="80" t="s">
        <v>539</v>
      </c>
      <c r="D75" s="81">
        <f>август!D75-сентябрь!E75</f>
        <v>-646.56915222222244</v>
      </c>
      <c r="E75" s="81">
        <f t="shared" si="1"/>
        <v>6.6469999999999994</v>
      </c>
      <c r="F75" s="82"/>
      <c r="G75" s="82"/>
      <c r="H75" s="82"/>
      <c r="I75" s="83"/>
      <c r="J75" s="82"/>
      <c r="K75" s="82"/>
      <c r="L75" s="82"/>
      <c r="M75" s="82"/>
      <c r="N75" s="82"/>
      <c r="O75" s="84"/>
      <c r="P75" s="82"/>
      <c r="Q75" s="84"/>
      <c r="R75" s="82"/>
      <c r="S75" s="82"/>
      <c r="T75" s="82"/>
      <c r="U75" s="82"/>
      <c r="V75" s="82"/>
      <c r="W75" s="82"/>
      <c r="X75" s="82"/>
      <c r="Y75" s="84"/>
      <c r="Z75" s="82"/>
      <c r="AA75" s="85"/>
      <c r="AB75" s="82"/>
      <c r="AC75" s="82"/>
      <c r="AD75" s="82"/>
      <c r="AE75" s="82"/>
      <c r="AF75" s="82"/>
      <c r="AG75" s="82"/>
      <c r="AH75" s="84"/>
      <c r="AI75" s="82"/>
      <c r="AJ75" s="84"/>
      <c r="AK75" s="82"/>
      <c r="AL75" s="82"/>
      <c r="AM75" s="82"/>
      <c r="AN75" s="84"/>
      <c r="AO75" s="82"/>
      <c r="AP75" s="84"/>
      <c r="AQ75" s="82"/>
      <c r="AR75" s="84"/>
      <c r="AS75" s="82"/>
      <c r="AT75" s="82"/>
      <c r="AU75" s="82"/>
      <c r="AV75" s="84"/>
      <c r="AW75" s="82"/>
      <c r="AX75" s="82"/>
      <c r="AY75" s="82"/>
      <c r="AZ75" s="84"/>
      <c r="BA75" s="82"/>
      <c r="BB75" s="82"/>
      <c r="BC75" s="82"/>
      <c r="BD75" s="82"/>
      <c r="BE75" s="82"/>
      <c r="BF75" s="82"/>
      <c r="BG75" s="82"/>
      <c r="BH75" s="82"/>
      <c r="BI75" s="82"/>
      <c r="BJ75" s="84"/>
      <c r="BK75" s="82"/>
      <c r="BL75" s="84"/>
      <c r="BM75" s="82"/>
      <c r="BN75" s="82"/>
      <c r="BO75" s="82"/>
      <c r="BP75" s="84"/>
      <c r="BQ75" s="82"/>
      <c r="BR75" s="84"/>
      <c r="BS75" s="82"/>
      <c r="BT75" s="82"/>
      <c r="BU75" s="82"/>
      <c r="BV75" s="82">
        <f>5.536+1.111</f>
        <v>6.6469999999999994</v>
      </c>
      <c r="BW75" s="86" t="s">
        <v>1070</v>
      </c>
    </row>
    <row r="76" spans="1:75" s="86" customFormat="1" x14ac:dyDescent="0.25">
      <c r="A76" s="79">
        <v>74</v>
      </c>
      <c r="B76" s="79">
        <v>1</v>
      </c>
      <c r="C76" s="80" t="s">
        <v>540</v>
      </c>
      <c r="D76" s="81">
        <f>август!D76-сентябрь!E76</f>
        <v>-180.36702389371976</v>
      </c>
      <c r="E76" s="81">
        <f t="shared" si="1"/>
        <v>3.444</v>
      </c>
      <c r="F76" s="82"/>
      <c r="G76" s="82"/>
      <c r="H76" s="82"/>
      <c r="I76" s="83"/>
      <c r="J76" s="82"/>
      <c r="K76" s="82"/>
      <c r="L76" s="82"/>
      <c r="M76" s="82"/>
      <c r="N76" s="82"/>
      <c r="O76" s="84"/>
      <c r="P76" s="82"/>
      <c r="Q76" s="84"/>
      <c r="R76" s="82"/>
      <c r="S76" s="82"/>
      <c r="T76" s="82"/>
      <c r="U76" s="82"/>
      <c r="V76" s="82"/>
      <c r="W76" s="82"/>
      <c r="X76" s="82"/>
      <c r="Y76" s="84"/>
      <c r="Z76" s="82"/>
      <c r="AA76" s="85"/>
      <c r="AB76" s="82"/>
      <c r="AC76" s="82"/>
      <c r="AD76" s="82"/>
      <c r="AE76" s="82"/>
      <c r="AF76" s="82"/>
      <c r="AG76" s="82"/>
      <c r="AH76" s="84"/>
      <c r="AI76" s="82"/>
      <c r="AJ76" s="84"/>
      <c r="AK76" s="82"/>
      <c r="AL76" s="82"/>
      <c r="AM76" s="82"/>
      <c r="AN76" s="84"/>
      <c r="AO76" s="82"/>
      <c r="AP76" s="84"/>
      <c r="AQ76" s="82"/>
      <c r="AR76" s="84"/>
      <c r="AS76" s="82"/>
      <c r="AT76" s="82"/>
      <c r="AU76" s="82"/>
      <c r="AV76" s="84"/>
      <c r="AW76" s="82"/>
      <c r="AX76" s="82"/>
      <c r="AY76" s="82"/>
      <c r="AZ76" s="84"/>
      <c r="BA76" s="82"/>
      <c r="BB76" s="82"/>
      <c r="BC76" s="82"/>
      <c r="BD76" s="82"/>
      <c r="BE76" s="82"/>
      <c r="BF76" s="82"/>
      <c r="BG76" s="82"/>
      <c r="BH76" s="82"/>
      <c r="BI76" s="82"/>
      <c r="BJ76" s="84"/>
      <c r="BK76" s="82"/>
      <c r="BL76" s="84"/>
      <c r="BM76" s="82"/>
      <c r="BN76" s="82"/>
      <c r="BO76" s="82"/>
      <c r="BP76" s="84"/>
      <c r="BQ76" s="82"/>
      <c r="BR76" s="84"/>
      <c r="BS76" s="82"/>
      <c r="BT76" s="82"/>
      <c r="BU76" s="82"/>
      <c r="BV76" s="82">
        <v>3.444</v>
      </c>
      <c r="BW76" s="86" t="s">
        <v>1070</v>
      </c>
    </row>
    <row r="77" spans="1:75" s="86" customFormat="1" x14ac:dyDescent="0.25">
      <c r="A77" s="79">
        <v>75</v>
      </c>
      <c r="B77" s="79">
        <v>1</v>
      </c>
      <c r="C77" s="80" t="s">
        <v>541</v>
      </c>
      <c r="D77" s="81">
        <f>август!D77-сентябрь!E77</f>
        <v>414.69509598260879</v>
      </c>
      <c r="E77" s="81">
        <f t="shared" si="1"/>
        <v>36.403999999999996</v>
      </c>
      <c r="F77" s="82"/>
      <c r="G77" s="82"/>
      <c r="H77" s="82"/>
      <c r="I77" s="83"/>
      <c r="J77" s="82"/>
      <c r="K77" s="82"/>
      <c r="L77" s="82"/>
      <c r="M77" s="82"/>
      <c r="N77" s="82"/>
      <c r="O77" s="84"/>
      <c r="P77" s="82"/>
      <c r="Q77" s="84"/>
      <c r="R77" s="82"/>
      <c r="S77" s="82"/>
      <c r="T77" s="82"/>
      <c r="U77" s="82"/>
      <c r="V77" s="82"/>
      <c r="W77" s="82">
        <v>5.0000000000000001E-3</v>
      </c>
      <c r="X77" s="82">
        <v>6.8</v>
      </c>
      <c r="Y77" s="84"/>
      <c r="Z77" s="82"/>
      <c r="AA77" s="85"/>
      <c r="AB77" s="82"/>
      <c r="AC77" s="82"/>
      <c r="AD77" s="82"/>
      <c r="AE77" s="82"/>
      <c r="AF77" s="82"/>
      <c r="AG77" s="82"/>
      <c r="AH77" s="84"/>
      <c r="AI77" s="82"/>
      <c r="AJ77" s="84"/>
      <c r="AK77" s="82"/>
      <c r="AL77" s="82"/>
      <c r="AM77" s="82"/>
      <c r="AN77" s="84"/>
      <c r="AO77" s="82"/>
      <c r="AP77" s="84"/>
      <c r="AQ77" s="82"/>
      <c r="AR77" s="84"/>
      <c r="AS77" s="82"/>
      <c r="AT77" s="82"/>
      <c r="AU77" s="82"/>
      <c r="AV77" s="84"/>
      <c r="AW77" s="82"/>
      <c r="AX77" s="82"/>
      <c r="AY77" s="82"/>
      <c r="AZ77" s="84"/>
      <c r="BA77" s="82"/>
      <c r="BB77" s="82"/>
      <c r="BC77" s="82"/>
      <c r="BD77" s="82"/>
      <c r="BE77" s="82"/>
      <c r="BF77" s="82"/>
      <c r="BG77" s="82"/>
      <c r="BH77" s="82"/>
      <c r="BI77" s="82"/>
      <c r="BJ77" s="84"/>
      <c r="BK77" s="82"/>
      <c r="BL77" s="84">
        <v>12</v>
      </c>
      <c r="BM77" s="82">
        <v>23.228999999999999</v>
      </c>
      <c r="BN77" s="82"/>
      <c r="BO77" s="82"/>
      <c r="BP77" s="84"/>
      <c r="BQ77" s="82"/>
      <c r="BR77" s="84"/>
      <c r="BS77" s="82"/>
      <c r="BT77" s="82"/>
      <c r="BU77" s="82"/>
      <c r="BV77" s="82">
        <v>6.375</v>
      </c>
      <c r="BW77" s="86" t="s">
        <v>1070</v>
      </c>
    </row>
    <row r="78" spans="1:75" x14ac:dyDescent="0.25">
      <c r="A78" s="39">
        <v>76</v>
      </c>
      <c r="B78" s="39">
        <v>1</v>
      </c>
      <c r="C78" s="37" t="s">
        <v>922</v>
      </c>
      <c r="D78" s="40">
        <f>август!D78-сентябрь!E78</f>
        <v>212.77562978743964</v>
      </c>
      <c r="E78" s="40">
        <f t="shared" si="1"/>
        <v>0</v>
      </c>
      <c r="F78" s="36"/>
      <c r="G78" s="36"/>
      <c r="H78" s="36"/>
      <c r="I78" s="27"/>
      <c r="J78" s="36"/>
      <c r="K78" s="36"/>
      <c r="L78" s="36"/>
      <c r="M78" s="36"/>
      <c r="N78" s="36"/>
      <c r="O78" s="29"/>
      <c r="P78" s="36"/>
      <c r="Q78" s="29"/>
      <c r="R78" s="36"/>
      <c r="S78" s="36"/>
      <c r="T78" s="36"/>
      <c r="U78" s="36"/>
      <c r="V78" s="36"/>
      <c r="W78" s="36"/>
      <c r="X78" s="36"/>
      <c r="Y78" s="29"/>
      <c r="Z78" s="36"/>
      <c r="AA78" s="66"/>
      <c r="AB78" s="36"/>
      <c r="AC78" s="36"/>
      <c r="AD78" s="36"/>
      <c r="AE78" s="36"/>
      <c r="AF78" s="36"/>
      <c r="AG78" s="36"/>
      <c r="AH78" s="29"/>
      <c r="AI78" s="36"/>
      <c r="AJ78" s="29"/>
      <c r="AK78" s="36"/>
      <c r="AL78" s="36"/>
      <c r="AM78" s="36"/>
      <c r="AN78" s="29"/>
      <c r="AO78" s="36"/>
      <c r="AP78" s="29"/>
      <c r="AQ78" s="36"/>
      <c r="AR78" s="29"/>
      <c r="AS78" s="36"/>
      <c r="AT78" s="36"/>
      <c r="AU78" s="36"/>
      <c r="AV78" s="29"/>
      <c r="AW78" s="36"/>
      <c r="AX78" s="36"/>
      <c r="AY78" s="36"/>
      <c r="AZ78" s="29"/>
      <c r="BA78" s="36"/>
      <c r="BB78" s="36"/>
      <c r="BC78" s="36"/>
      <c r="BD78" s="36"/>
      <c r="BE78" s="36"/>
      <c r="BF78" s="36"/>
      <c r="BG78" s="36"/>
      <c r="BH78" s="36"/>
      <c r="BI78" s="36"/>
      <c r="BJ78" s="29"/>
      <c r="BK78" s="36"/>
      <c r="BL78" s="29"/>
      <c r="BM78" s="36"/>
      <c r="BN78" s="36"/>
      <c r="BO78" s="36"/>
      <c r="BP78" s="29"/>
      <c r="BQ78" s="36"/>
      <c r="BR78" s="29"/>
      <c r="BS78" s="36"/>
      <c r="BT78" s="36"/>
      <c r="BU78" s="36"/>
      <c r="BV78" s="36"/>
    </row>
    <row r="79" spans="1:75" s="86" customFormat="1" x14ac:dyDescent="0.25">
      <c r="A79" s="79">
        <v>77</v>
      </c>
      <c r="B79" s="79">
        <v>1</v>
      </c>
      <c r="C79" s="80" t="s">
        <v>542</v>
      </c>
      <c r="D79" s="81">
        <f>август!D79-сентябрь!E79</f>
        <v>537.31813224154575</v>
      </c>
      <c r="E79" s="81">
        <f t="shared" si="1"/>
        <v>29.279</v>
      </c>
      <c r="F79" s="82"/>
      <c r="G79" s="82"/>
      <c r="H79" s="82"/>
      <c r="I79" s="83"/>
      <c r="J79" s="82"/>
      <c r="K79" s="82"/>
      <c r="L79" s="82"/>
      <c r="M79" s="82"/>
      <c r="N79" s="82"/>
      <c r="O79" s="84"/>
      <c r="P79" s="82"/>
      <c r="Q79" s="84"/>
      <c r="R79" s="82"/>
      <c r="S79" s="82"/>
      <c r="T79" s="82"/>
      <c r="U79" s="82"/>
      <c r="V79" s="82"/>
      <c r="W79" s="82"/>
      <c r="X79" s="82"/>
      <c r="Y79" s="84"/>
      <c r="Z79" s="82"/>
      <c r="AA79" s="85"/>
      <c r="AB79" s="82"/>
      <c r="AC79" s="82"/>
      <c r="AD79" s="82"/>
      <c r="AE79" s="82"/>
      <c r="AF79" s="82"/>
      <c r="AG79" s="82"/>
      <c r="AH79" s="84">
        <v>3</v>
      </c>
      <c r="AI79" s="82">
        <f>2.905+6.746</f>
        <v>9.6509999999999998</v>
      </c>
      <c r="AJ79" s="84"/>
      <c r="AK79" s="82"/>
      <c r="AL79" s="82"/>
      <c r="AM79" s="82"/>
      <c r="AN79" s="84"/>
      <c r="AO79" s="82"/>
      <c r="AP79" s="84"/>
      <c r="AQ79" s="82"/>
      <c r="AR79" s="84"/>
      <c r="AS79" s="82"/>
      <c r="AT79" s="82"/>
      <c r="AU79" s="82"/>
      <c r="AV79" s="84"/>
      <c r="AW79" s="82"/>
      <c r="AX79" s="82"/>
      <c r="AY79" s="82"/>
      <c r="AZ79" s="84"/>
      <c r="BA79" s="82"/>
      <c r="BB79" s="82"/>
      <c r="BC79" s="82"/>
      <c r="BD79" s="82"/>
      <c r="BE79" s="82"/>
      <c r="BF79" s="82">
        <v>5.0000000000000001E-3</v>
      </c>
      <c r="BG79" s="82">
        <v>6.7409999999999997</v>
      </c>
      <c r="BH79" s="82"/>
      <c r="BI79" s="82"/>
      <c r="BJ79" s="84"/>
      <c r="BK79" s="82"/>
      <c r="BL79" s="84">
        <v>12</v>
      </c>
      <c r="BM79" s="82">
        <v>7.8550000000000004</v>
      </c>
      <c r="BN79" s="82"/>
      <c r="BO79" s="82"/>
      <c r="BP79" s="84"/>
      <c r="BQ79" s="82"/>
      <c r="BR79" s="84"/>
      <c r="BS79" s="82"/>
      <c r="BT79" s="82"/>
      <c r="BU79" s="82"/>
      <c r="BV79" s="82">
        <f>2.516+2.516</f>
        <v>5.032</v>
      </c>
      <c r="BW79" s="86" t="s">
        <v>1207</v>
      </c>
    </row>
    <row r="80" spans="1:75" x14ac:dyDescent="0.25">
      <c r="A80" s="39">
        <v>78</v>
      </c>
      <c r="B80" s="39">
        <v>1</v>
      </c>
      <c r="C80" s="37" t="s">
        <v>543</v>
      </c>
      <c r="D80" s="40">
        <f>август!D80-сентябрь!E80</f>
        <v>1168.6419787536229</v>
      </c>
      <c r="E80" s="40">
        <f t="shared" si="1"/>
        <v>0</v>
      </c>
      <c r="F80" s="36"/>
      <c r="G80" s="36"/>
      <c r="H80" s="36"/>
      <c r="I80" s="27"/>
      <c r="J80" s="36"/>
      <c r="K80" s="36"/>
      <c r="L80" s="36"/>
      <c r="M80" s="36"/>
      <c r="N80" s="36"/>
      <c r="O80" s="29"/>
      <c r="P80" s="36"/>
      <c r="Q80" s="29"/>
      <c r="R80" s="36"/>
      <c r="S80" s="36"/>
      <c r="T80" s="36"/>
      <c r="U80" s="36"/>
      <c r="V80" s="36"/>
      <c r="W80" s="36"/>
      <c r="X80" s="36"/>
      <c r="Y80" s="29"/>
      <c r="Z80" s="36"/>
      <c r="AA80" s="66"/>
      <c r="AB80" s="36"/>
      <c r="AC80" s="36"/>
      <c r="AD80" s="36"/>
      <c r="AE80" s="36"/>
      <c r="AF80" s="36"/>
      <c r="AG80" s="36"/>
      <c r="AH80" s="29"/>
      <c r="AI80" s="36"/>
      <c r="AJ80" s="29"/>
      <c r="AK80" s="36"/>
      <c r="AL80" s="36"/>
      <c r="AM80" s="36"/>
      <c r="AN80" s="29"/>
      <c r="AO80" s="36"/>
      <c r="AP80" s="29"/>
      <c r="AQ80" s="36"/>
      <c r="AR80" s="29"/>
      <c r="AS80" s="36"/>
      <c r="AT80" s="36"/>
      <c r="AU80" s="36"/>
      <c r="AV80" s="29"/>
      <c r="AW80" s="36"/>
      <c r="AX80" s="36"/>
      <c r="AY80" s="36"/>
      <c r="AZ80" s="29"/>
      <c r="BA80" s="36"/>
      <c r="BB80" s="36"/>
      <c r="BC80" s="36"/>
      <c r="BD80" s="36"/>
      <c r="BE80" s="36"/>
      <c r="BF80" s="36"/>
      <c r="BG80" s="36"/>
      <c r="BH80" s="36"/>
      <c r="BI80" s="36"/>
      <c r="BJ80" s="29"/>
      <c r="BK80" s="36"/>
      <c r="BL80" s="29"/>
      <c r="BM80" s="36"/>
      <c r="BN80" s="36"/>
      <c r="BO80" s="36"/>
      <c r="BP80" s="29"/>
      <c r="BQ80" s="36"/>
      <c r="BR80" s="29"/>
      <c r="BS80" s="36"/>
      <c r="BT80" s="36"/>
      <c r="BU80" s="36"/>
      <c r="BV80" s="36"/>
    </row>
    <row r="81" spans="1:75" x14ac:dyDescent="0.25">
      <c r="A81" s="39">
        <v>79</v>
      </c>
      <c r="B81" s="39">
        <v>1</v>
      </c>
      <c r="C81" s="37" t="s">
        <v>544</v>
      </c>
      <c r="D81" s="40">
        <f>август!D81-сентябрь!E81</f>
        <v>74.402167932367135</v>
      </c>
      <c r="E81" s="40">
        <f t="shared" si="1"/>
        <v>0</v>
      </c>
      <c r="F81" s="36"/>
      <c r="G81" s="36"/>
      <c r="H81" s="36"/>
      <c r="I81" s="27"/>
      <c r="J81" s="36"/>
      <c r="K81" s="36"/>
      <c r="L81" s="36"/>
      <c r="M81" s="36"/>
      <c r="N81" s="36"/>
      <c r="O81" s="29"/>
      <c r="P81" s="36"/>
      <c r="Q81" s="29"/>
      <c r="R81" s="36"/>
      <c r="S81" s="36"/>
      <c r="T81" s="36"/>
      <c r="U81" s="36"/>
      <c r="V81" s="36"/>
      <c r="W81" s="36"/>
      <c r="X81" s="36"/>
      <c r="Y81" s="29"/>
      <c r="Z81" s="36"/>
      <c r="AA81" s="66"/>
      <c r="AB81" s="36"/>
      <c r="AC81" s="36"/>
      <c r="AD81" s="36"/>
      <c r="AE81" s="36"/>
      <c r="AF81" s="36"/>
      <c r="AG81" s="36"/>
      <c r="AH81" s="29"/>
      <c r="AI81" s="36"/>
      <c r="AJ81" s="29"/>
      <c r="AK81" s="36"/>
      <c r="AL81" s="36"/>
      <c r="AM81" s="36"/>
      <c r="AN81" s="29"/>
      <c r="AO81" s="36"/>
      <c r="AP81" s="29"/>
      <c r="AQ81" s="36"/>
      <c r="AR81" s="29"/>
      <c r="AS81" s="36"/>
      <c r="AT81" s="36"/>
      <c r="AU81" s="36"/>
      <c r="AV81" s="29"/>
      <c r="AW81" s="36"/>
      <c r="AX81" s="36"/>
      <c r="AY81" s="36"/>
      <c r="AZ81" s="29"/>
      <c r="BA81" s="36"/>
      <c r="BB81" s="36"/>
      <c r="BC81" s="36"/>
      <c r="BD81" s="36"/>
      <c r="BE81" s="36"/>
      <c r="BF81" s="36"/>
      <c r="BG81" s="36"/>
      <c r="BH81" s="36"/>
      <c r="BI81" s="36"/>
      <c r="BJ81" s="29"/>
      <c r="BK81" s="36"/>
      <c r="BL81" s="29"/>
      <c r="BM81" s="36"/>
      <c r="BN81" s="36"/>
      <c r="BO81" s="36"/>
      <c r="BP81" s="29"/>
      <c r="BQ81" s="36"/>
      <c r="BR81" s="29"/>
      <c r="BS81" s="36"/>
      <c r="BT81" s="36"/>
      <c r="BU81" s="36"/>
      <c r="BV81" s="36"/>
    </row>
    <row r="82" spans="1:75" x14ac:dyDescent="0.25">
      <c r="A82" s="39">
        <v>80</v>
      </c>
      <c r="B82" s="39">
        <v>1</v>
      </c>
      <c r="C82" s="37" t="s">
        <v>545</v>
      </c>
      <c r="D82" s="40">
        <f>август!D82-сентябрь!E82</f>
        <v>71.755906966183574</v>
      </c>
      <c r="E82" s="40">
        <f t="shared" si="1"/>
        <v>0</v>
      </c>
      <c r="F82" s="36"/>
      <c r="G82" s="36"/>
      <c r="H82" s="36"/>
      <c r="I82" s="27"/>
      <c r="J82" s="36"/>
      <c r="K82" s="36"/>
      <c r="L82" s="36"/>
      <c r="M82" s="36"/>
      <c r="N82" s="36"/>
      <c r="O82" s="29"/>
      <c r="P82" s="36"/>
      <c r="Q82" s="29"/>
      <c r="R82" s="36"/>
      <c r="S82" s="36"/>
      <c r="T82" s="36"/>
      <c r="U82" s="36"/>
      <c r="V82" s="36"/>
      <c r="W82" s="36"/>
      <c r="X82" s="36"/>
      <c r="Y82" s="29"/>
      <c r="Z82" s="36"/>
      <c r="AA82" s="66"/>
      <c r="AB82" s="36"/>
      <c r="AC82" s="36"/>
      <c r="AD82" s="36"/>
      <c r="AE82" s="36"/>
      <c r="AF82" s="36"/>
      <c r="AG82" s="36"/>
      <c r="AH82" s="29"/>
      <c r="AI82" s="36"/>
      <c r="AJ82" s="29"/>
      <c r="AK82" s="36"/>
      <c r="AL82" s="36"/>
      <c r="AM82" s="36"/>
      <c r="AN82" s="29"/>
      <c r="AO82" s="36"/>
      <c r="AP82" s="29"/>
      <c r="AQ82" s="36"/>
      <c r="AR82" s="29"/>
      <c r="AS82" s="36"/>
      <c r="AT82" s="36"/>
      <c r="AU82" s="36"/>
      <c r="AV82" s="29"/>
      <c r="AW82" s="36"/>
      <c r="AX82" s="36"/>
      <c r="AY82" s="36"/>
      <c r="AZ82" s="29"/>
      <c r="BA82" s="36"/>
      <c r="BB82" s="36"/>
      <c r="BC82" s="36"/>
      <c r="BD82" s="36"/>
      <c r="BE82" s="36"/>
      <c r="BF82" s="36"/>
      <c r="BG82" s="36"/>
      <c r="BH82" s="36"/>
      <c r="BI82" s="36"/>
      <c r="BJ82" s="29"/>
      <c r="BK82" s="36"/>
      <c r="BL82" s="29"/>
      <c r="BM82" s="36"/>
      <c r="BN82" s="36"/>
      <c r="BO82" s="36"/>
      <c r="BP82" s="29"/>
      <c r="BQ82" s="36"/>
      <c r="BR82" s="29"/>
      <c r="BS82" s="36"/>
      <c r="BT82" s="36"/>
      <c r="BU82" s="36"/>
      <c r="BV82" s="36"/>
    </row>
    <row r="83" spans="1:75" s="86" customFormat="1" x14ac:dyDescent="0.25">
      <c r="A83" s="79">
        <v>81</v>
      </c>
      <c r="B83" s="79">
        <v>1</v>
      </c>
      <c r="C83" s="80" t="s">
        <v>546</v>
      </c>
      <c r="D83" s="81">
        <f>август!D83-сентябрь!E83</f>
        <v>93.419698367149763</v>
      </c>
      <c r="E83" s="81">
        <f t="shared" si="1"/>
        <v>1.6870000000000001</v>
      </c>
      <c r="F83" s="82"/>
      <c r="G83" s="82"/>
      <c r="H83" s="82"/>
      <c r="I83" s="83"/>
      <c r="J83" s="82"/>
      <c r="K83" s="82"/>
      <c r="L83" s="82"/>
      <c r="M83" s="82"/>
      <c r="N83" s="82"/>
      <c r="O83" s="84"/>
      <c r="P83" s="82"/>
      <c r="Q83" s="84"/>
      <c r="R83" s="82"/>
      <c r="S83" s="82"/>
      <c r="T83" s="82"/>
      <c r="U83" s="82"/>
      <c r="V83" s="82"/>
      <c r="W83" s="82"/>
      <c r="X83" s="82"/>
      <c r="Y83" s="84"/>
      <c r="Z83" s="82"/>
      <c r="AA83" s="85"/>
      <c r="AB83" s="82"/>
      <c r="AC83" s="82"/>
      <c r="AD83" s="82"/>
      <c r="AE83" s="82"/>
      <c r="AF83" s="82"/>
      <c r="AG83" s="82"/>
      <c r="AH83" s="84"/>
      <c r="AI83" s="82"/>
      <c r="AJ83" s="84"/>
      <c r="AK83" s="82"/>
      <c r="AL83" s="82"/>
      <c r="AM83" s="82"/>
      <c r="AN83" s="84"/>
      <c r="AO83" s="82"/>
      <c r="AP83" s="84"/>
      <c r="AQ83" s="82"/>
      <c r="AR83" s="84"/>
      <c r="AS83" s="82"/>
      <c r="AT83" s="82"/>
      <c r="AU83" s="82"/>
      <c r="AV83" s="84"/>
      <c r="AW83" s="82"/>
      <c r="AX83" s="82"/>
      <c r="AY83" s="82"/>
      <c r="AZ83" s="84"/>
      <c r="BA83" s="82"/>
      <c r="BB83" s="82"/>
      <c r="BC83" s="82"/>
      <c r="BD83" s="82"/>
      <c r="BE83" s="82"/>
      <c r="BF83" s="82"/>
      <c r="BG83" s="82"/>
      <c r="BH83" s="82"/>
      <c r="BI83" s="82"/>
      <c r="BJ83" s="84"/>
      <c r="BK83" s="82"/>
      <c r="BL83" s="84"/>
      <c r="BM83" s="82"/>
      <c r="BN83" s="82"/>
      <c r="BO83" s="82"/>
      <c r="BP83" s="84">
        <v>1</v>
      </c>
      <c r="BQ83" s="82">
        <v>1.6870000000000001</v>
      </c>
      <c r="BR83" s="84"/>
      <c r="BS83" s="82"/>
      <c r="BT83" s="82"/>
      <c r="BU83" s="82"/>
      <c r="BV83" s="82"/>
    </row>
    <row r="84" spans="1:75" s="86" customFormat="1" x14ac:dyDescent="0.25">
      <c r="A84" s="79">
        <v>82</v>
      </c>
      <c r="B84" s="79">
        <v>1</v>
      </c>
      <c r="C84" s="80" t="s">
        <v>547</v>
      </c>
      <c r="D84" s="81">
        <f>август!D84-сентябрь!E84</f>
        <v>441.80023906280195</v>
      </c>
      <c r="E84" s="81">
        <f t="shared" si="1"/>
        <v>3.2690000000000001</v>
      </c>
      <c r="F84" s="82"/>
      <c r="G84" s="82"/>
      <c r="H84" s="82"/>
      <c r="I84" s="83"/>
      <c r="J84" s="82"/>
      <c r="K84" s="82"/>
      <c r="L84" s="82"/>
      <c r="M84" s="82"/>
      <c r="N84" s="82"/>
      <c r="O84" s="84"/>
      <c r="P84" s="82"/>
      <c r="Q84" s="84"/>
      <c r="R84" s="82"/>
      <c r="S84" s="82"/>
      <c r="T84" s="82"/>
      <c r="U84" s="82"/>
      <c r="V84" s="82"/>
      <c r="W84" s="82"/>
      <c r="X84" s="82"/>
      <c r="Y84" s="84"/>
      <c r="Z84" s="82"/>
      <c r="AA84" s="85"/>
      <c r="AB84" s="82"/>
      <c r="AC84" s="82"/>
      <c r="AD84" s="82"/>
      <c r="AE84" s="82"/>
      <c r="AF84" s="82"/>
      <c r="AG84" s="82"/>
      <c r="AH84" s="84"/>
      <c r="AI84" s="82"/>
      <c r="AJ84" s="84"/>
      <c r="AK84" s="82"/>
      <c r="AL84" s="82"/>
      <c r="AM84" s="82"/>
      <c r="AN84" s="84"/>
      <c r="AO84" s="82"/>
      <c r="AP84" s="84"/>
      <c r="AQ84" s="82"/>
      <c r="AR84" s="84"/>
      <c r="AS84" s="82"/>
      <c r="AT84" s="82"/>
      <c r="AU84" s="82"/>
      <c r="AV84" s="84"/>
      <c r="AW84" s="82"/>
      <c r="AX84" s="82"/>
      <c r="AY84" s="82"/>
      <c r="AZ84" s="84"/>
      <c r="BA84" s="82"/>
      <c r="BB84" s="82"/>
      <c r="BC84" s="82"/>
      <c r="BD84" s="82"/>
      <c r="BE84" s="82"/>
      <c r="BF84" s="82"/>
      <c r="BG84" s="82"/>
      <c r="BH84" s="82"/>
      <c r="BI84" s="82"/>
      <c r="BJ84" s="84"/>
      <c r="BK84" s="82"/>
      <c r="BL84" s="84"/>
      <c r="BM84" s="82"/>
      <c r="BN84" s="82"/>
      <c r="BO84" s="82"/>
      <c r="BP84" s="84"/>
      <c r="BQ84" s="82"/>
      <c r="BR84" s="84"/>
      <c r="BS84" s="82"/>
      <c r="BT84" s="82"/>
      <c r="BU84" s="82"/>
      <c r="BV84" s="82">
        <v>3.2690000000000001</v>
      </c>
      <c r="BW84" s="86" t="s">
        <v>1070</v>
      </c>
    </row>
    <row r="85" spans="1:75" s="86" customFormat="1" x14ac:dyDescent="0.25">
      <c r="A85" s="79">
        <v>83</v>
      </c>
      <c r="B85" s="79">
        <v>1</v>
      </c>
      <c r="C85" s="80" t="s">
        <v>548</v>
      </c>
      <c r="D85" s="81">
        <f>август!D85-сентябрь!E85</f>
        <v>568.51476705313996</v>
      </c>
      <c r="E85" s="81">
        <f t="shared" si="1"/>
        <v>20.292000000000002</v>
      </c>
      <c r="F85" s="82"/>
      <c r="G85" s="82"/>
      <c r="H85" s="82"/>
      <c r="I85" s="83"/>
      <c r="J85" s="82"/>
      <c r="K85" s="82"/>
      <c r="L85" s="82"/>
      <c r="M85" s="82"/>
      <c r="N85" s="82"/>
      <c r="O85" s="84"/>
      <c r="P85" s="82"/>
      <c r="Q85" s="84"/>
      <c r="R85" s="82"/>
      <c r="S85" s="82"/>
      <c r="T85" s="82"/>
      <c r="U85" s="82"/>
      <c r="V85" s="82"/>
      <c r="W85" s="82"/>
      <c r="X85" s="82"/>
      <c r="Y85" s="84"/>
      <c r="Z85" s="82"/>
      <c r="AA85" s="85"/>
      <c r="AB85" s="82"/>
      <c r="AC85" s="82"/>
      <c r="AD85" s="82"/>
      <c r="AE85" s="82"/>
      <c r="AF85" s="82"/>
      <c r="AG85" s="82"/>
      <c r="AH85" s="84"/>
      <c r="AI85" s="82"/>
      <c r="AJ85" s="84"/>
      <c r="AK85" s="82"/>
      <c r="AL85" s="82"/>
      <c r="AM85" s="82"/>
      <c r="AN85" s="84"/>
      <c r="AO85" s="82"/>
      <c r="AP85" s="84"/>
      <c r="AQ85" s="82"/>
      <c r="AR85" s="84"/>
      <c r="AS85" s="82"/>
      <c r="AT85" s="82"/>
      <c r="AU85" s="82"/>
      <c r="AV85" s="84"/>
      <c r="AW85" s="82"/>
      <c r="AX85" s="82"/>
      <c r="AY85" s="82"/>
      <c r="AZ85" s="84"/>
      <c r="BA85" s="82"/>
      <c r="BB85" s="82"/>
      <c r="BC85" s="82"/>
      <c r="BD85" s="82"/>
      <c r="BE85" s="82"/>
      <c r="BF85" s="82"/>
      <c r="BG85" s="82"/>
      <c r="BH85" s="82"/>
      <c r="BI85" s="82"/>
      <c r="BJ85" s="84"/>
      <c r="BK85" s="82"/>
      <c r="BL85" s="84">
        <v>28</v>
      </c>
      <c r="BM85" s="82">
        <v>18.16</v>
      </c>
      <c r="BN85" s="82"/>
      <c r="BO85" s="82"/>
      <c r="BP85" s="84"/>
      <c r="BQ85" s="82"/>
      <c r="BR85" s="84"/>
      <c r="BS85" s="82"/>
      <c r="BT85" s="82"/>
      <c r="BU85" s="82"/>
      <c r="BV85" s="82">
        <v>2.1320000000000001</v>
      </c>
      <c r="BW85" s="86" t="s">
        <v>1070</v>
      </c>
    </row>
    <row r="86" spans="1:75" x14ac:dyDescent="0.25">
      <c r="A86" s="39">
        <v>84</v>
      </c>
      <c r="B86" s="39">
        <v>1</v>
      </c>
      <c r="C86" s="37" t="s">
        <v>549</v>
      </c>
      <c r="D86" s="40">
        <f>август!D86-сентябрь!E86</f>
        <v>106.42527954589373</v>
      </c>
      <c r="E86" s="40">
        <f t="shared" si="1"/>
        <v>0</v>
      </c>
      <c r="F86" s="36"/>
      <c r="G86" s="36"/>
      <c r="H86" s="36"/>
      <c r="I86" s="27"/>
      <c r="J86" s="36"/>
      <c r="K86" s="36"/>
      <c r="L86" s="36"/>
      <c r="M86" s="36"/>
      <c r="N86" s="36"/>
      <c r="O86" s="29"/>
      <c r="P86" s="36"/>
      <c r="Q86" s="29"/>
      <c r="R86" s="36"/>
      <c r="S86" s="36"/>
      <c r="T86" s="36"/>
      <c r="U86" s="36"/>
      <c r="V86" s="36"/>
      <c r="W86" s="36"/>
      <c r="X86" s="36"/>
      <c r="Y86" s="29"/>
      <c r="Z86" s="36"/>
      <c r="AA86" s="66"/>
      <c r="AB86" s="36"/>
      <c r="AC86" s="36"/>
      <c r="AD86" s="36"/>
      <c r="AE86" s="36"/>
      <c r="AF86" s="36"/>
      <c r="AG86" s="36"/>
      <c r="AH86" s="29"/>
      <c r="AI86" s="36"/>
      <c r="AJ86" s="29"/>
      <c r="AK86" s="36"/>
      <c r="AL86" s="36"/>
      <c r="AM86" s="36"/>
      <c r="AN86" s="29"/>
      <c r="AO86" s="36"/>
      <c r="AP86" s="29"/>
      <c r="AQ86" s="36"/>
      <c r="AR86" s="29"/>
      <c r="AS86" s="36"/>
      <c r="AT86" s="36"/>
      <c r="AU86" s="36"/>
      <c r="AV86" s="29"/>
      <c r="AW86" s="36"/>
      <c r="AX86" s="36"/>
      <c r="AY86" s="36"/>
      <c r="AZ86" s="29"/>
      <c r="BA86" s="36"/>
      <c r="BB86" s="36"/>
      <c r="BC86" s="36"/>
      <c r="BD86" s="36"/>
      <c r="BE86" s="36"/>
      <c r="BF86" s="36"/>
      <c r="BG86" s="36"/>
      <c r="BH86" s="36"/>
      <c r="BI86" s="36"/>
      <c r="BJ86" s="29"/>
      <c r="BK86" s="36"/>
      <c r="BL86" s="29"/>
      <c r="BM86" s="36"/>
      <c r="BN86" s="36"/>
      <c r="BO86" s="36"/>
      <c r="BP86" s="29"/>
      <c r="BQ86" s="36"/>
      <c r="BR86" s="29"/>
      <c r="BS86" s="36"/>
      <c r="BT86" s="36"/>
      <c r="BU86" s="36"/>
      <c r="BV86" s="36"/>
    </row>
    <row r="87" spans="1:75" x14ac:dyDescent="0.25">
      <c r="A87" s="39">
        <v>85</v>
      </c>
      <c r="B87" s="39">
        <v>3</v>
      </c>
      <c r="C87" s="37" t="s">
        <v>550</v>
      </c>
      <c r="D87" s="40">
        <f>август!D87-сентябрь!E87</f>
        <v>612.50130142028991</v>
      </c>
      <c r="E87" s="40">
        <f t="shared" si="1"/>
        <v>0</v>
      </c>
      <c r="F87" s="36"/>
      <c r="G87" s="36"/>
      <c r="H87" s="36"/>
      <c r="I87" s="27"/>
      <c r="J87" s="36"/>
      <c r="K87" s="36"/>
      <c r="L87" s="36"/>
      <c r="M87" s="36"/>
      <c r="N87" s="36"/>
      <c r="O87" s="29"/>
      <c r="P87" s="36"/>
      <c r="Q87" s="29"/>
      <c r="R87" s="36"/>
      <c r="S87" s="36"/>
      <c r="T87" s="36"/>
      <c r="U87" s="36"/>
      <c r="V87" s="36"/>
      <c r="W87" s="36"/>
      <c r="X87" s="36"/>
      <c r="Y87" s="29"/>
      <c r="Z87" s="36"/>
      <c r="AA87" s="66"/>
      <c r="AB87" s="36"/>
      <c r="AC87" s="36"/>
      <c r="AD87" s="36"/>
      <c r="AE87" s="36"/>
      <c r="AF87" s="36"/>
      <c r="AG87" s="36"/>
      <c r="AH87" s="29"/>
      <c r="AI87" s="36"/>
      <c r="AJ87" s="29"/>
      <c r="AK87" s="36"/>
      <c r="AL87" s="36"/>
      <c r="AM87" s="36"/>
      <c r="AN87" s="29"/>
      <c r="AO87" s="36"/>
      <c r="AP87" s="29"/>
      <c r="AQ87" s="36"/>
      <c r="AR87" s="29"/>
      <c r="AS87" s="36"/>
      <c r="AT87" s="36"/>
      <c r="AU87" s="36"/>
      <c r="AV87" s="29"/>
      <c r="AW87" s="36"/>
      <c r="AX87" s="36"/>
      <c r="AY87" s="36"/>
      <c r="AZ87" s="29"/>
      <c r="BA87" s="36"/>
      <c r="BB87" s="36"/>
      <c r="BC87" s="36"/>
      <c r="BD87" s="36"/>
      <c r="BE87" s="36"/>
      <c r="BF87" s="36"/>
      <c r="BG87" s="36"/>
      <c r="BH87" s="36"/>
      <c r="BI87" s="36"/>
      <c r="BJ87" s="29"/>
      <c r="BK87" s="36"/>
      <c r="BL87" s="29"/>
      <c r="BM87" s="36"/>
      <c r="BN87" s="36"/>
      <c r="BO87" s="36"/>
      <c r="BP87" s="29"/>
      <c r="BQ87" s="36"/>
      <c r="BR87" s="29"/>
      <c r="BS87" s="36"/>
      <c r="BT87" s="36"/>
      <c r="BU87" s="36"/>
      <c r="BV87" s="36"/>
    </row>
    <row r="88" spans="1:75" x14ac:dyDescent="0.25">
      <c r="A88" s="39">
        <v>86</v>
      </c>
      <c r="B88" s="39">
        <v>3</v>
      </c>
      <c r="C88" s="37" t="s">
        <v>551</v>
      </c>
      <c r="D88" s="40">
        <f>август!D88-сентябрь!E88</f>
        <v>1114.0496289275363</v>
      </c>
      <c r="E88" s="40">
        <f t="shared" si="1"/>
        <v>0</v>
      </c>
      <c r="F88" s="36"/>
      <c r="G88" s="36"/>
      <c r="H88" s="36"/>
      <c r="I88" s="27"/>
      <c r="J88" s="36"/>
      <c r="K88" s="36"/>
      <c r="L88" s="36"/>
      <c r="M88" s="36"/>
      <c r="N88" s="36"/>
      <c r="O88" s="29"/>
      <c r="P88" s="36"/>
      <c r="Q88" s="29"/>
      <c r="R88" s="36"/>
      <c r="S88" s="36"/>
      <c r="T88" s="36"/>
      <c r="U88" s="36"/>
      <c r="V88" s="36"/>
      <c r="W88" s="36"/>
      <c r="X88" s="36"/>
      <c r="Y88" s="29"/>
      <c r="Z88" s="36"/>
      <c r="AA88" s="66"/>
      <c r="AB88" s="36"/>
      <c r="AC88" s="36"/>
      <c r="AD88" s="36"/>
      <c r="AE88" s="36"/>
      <c r="AF88" s="36"/>
      <c r="AG88" s="36"/>
      <c r="AH88" s="29"/>
      <c r="AI88" s="36"/>
      <c r="AJ88" s="29"/>
      <c r="AK88" s="36"/>
      <c r="AL88" s="36"/>
      <c r="AM88" s="36"/>
      <c r="AN88" s="29"/>
      <c r="AO88" s="36"/>
      <c r="AP88" s="29"/>
      <c r="AQ88" s="36"/>
      <c r="AR88" s="29"/>
      <c r="AS88" s="36"/>
      <c r="AT88" s="36"/>
      <c r="AU88" s="36"/>
      <c r="AV88" s="29"/>
      <c r="AW88" s="36"/>
      <c r="AX88" s="36"/>
      <c r="AY88" s="36"/>
      <c r="AZ88" s="29"/>
      <c r="BA88" s="36"/>
      <c r="BB88" s="36"/>
      <c r="BC88" s="36"/>
      <c r="BD88" s="36"/>
      <c r="BE88" s="36"/>
      <c r="BF88" s="36"/>
      <c r="BG88" s="36"/>
      <c r="BH88" s="36"/>
      <c r="BI88" s="36"/>
      <c r="BJ88" s="29"/>
      <c r="BK88" s="36"/>
      <c r="BL88" s="29"/>
      <c r="BM88" s="36"/>
      <c r="BN88" s="36"/>
      <c r="BO88" s="36"/>
      <c r="BP88" s="29"/>
      <c r="BQ88" s="36"/>
      <c r="BR88" s="29"/>
      <c r="BS88" s="36"/>
      <c r="BT88" s="36"/>
      <c r="BU88" s="36"/>
      <c r="BV88" s="36"/>
    </row>
    <row r="89" spans="1:75" s="86" customFormat="1" x14ac:dyDescent="0.25">
      <c r="A89" s="79">
        <v>87</v>
      </c>
      <c r="B89" s="79">
        <v>3</v>
      </c>
      <c r="C89" s="80" t="s">
        <v>552</v>
      </c>
      <c r="D89" s="81">
        <f>август!D89-сентябрь!E89</f>
        <v>2030.9919934782617</v>
      </c>
      <c r="E89" s="81">
        <f t="shared" si="1"/>
        <v>75.757999999999996</v>
      </c>
      <c r="F89" s="82"/>
      <c r="G89" s="82"/>
      <c r="H89" s="82"/>
      <c r="I89" s="83"/>
      <c r="J89" s="82"/>
      <c r="K89" s="82"/>
      <c r="L89" s="82"/>
      <c r="M89" s="82"/>
      <c r="N89" s="82"/>
      <c r="O89" s="84"/>
      <c r="P89" s="82"/>
      <c r="Q89" s="84"/>
      <c r="R89" s="82"/>
      <c r="S89" s="82"/>
      <c r="T89" s="82"/>
      <c r="U89" s="82">
        <v>0.01</v>
      </c>
      <c r="V89" s="82">
        <v>20.654</v>
      </c>
      <c r="W89" s="82"/>
      <c r="X89" s="82"/>
      <c r="Y89" s="84"/>
      <c r="Z89" s="82"/>
      <c r="AA89" s="85"/>
      <c r="AB89" s="82"/>
      <c r="AC89" s="82"/>
      <c r="AD89" s="82"/>
      <c r="AE89" s="82"/>
      <c r="AF89" s="82"/>
      <c r="AG89" s="82"/>
      <c r="AH89" s="84">
        <v>5</v>
      </c>
      <c r="AI89" s="82">
        <v>10.166</v>
      </c>
      <c r="AJ89" s="84"/>
      <c r="AK89" s="82"/>
      <c r="AL89" s="82"/>
      <c r="AM89" s="82"/>
      <c r="AN89" s="84"/>
      <c r="AO89" s="82"/>
      <c r="AP89" s="84"/>
      <c r="AQ89" s="82"/>
      <c r="AR89" s="84"/>
      <c r="AS89" s="82"/>
      <c r="AT89" s="82"/>
      <c r="AU89" s="82"/>
      <c r="AV89" s="84"/>
      <c r="AW89" s="82"/>
      <c r="AX89" s="82"/>
      <c r="AY89" s="82"/>
      <c r="AZ89" s="84"/>
      <c r="BA89" s="82"/>
      <c r="BB89" s="82"/>
      <c r="BC89" s="82"/>
      <c r="BD89" s="82"/>
      <c r="BE89" s="82"/>
      <c r="BF89" s="82">
        <v>1.2E-2</v>
      </c>
      <c r="BG89" s="82">
        <v>26.568999999999999</v>
      </c>
      <c r="BH89" s="82"/>
      <c r="BI89" s="82"/>
      <c r="BJ89" s="84"/>
      <c r="BK89" s="82"/>
      <c r="BL89" s="84">
        <v>4</v>
      </c>
      <c r="BM89" s="82">
        <v>8.4550000000000001</v>
      </c>
      <c r="BN89" s="82"/>
      <c r="BO89" s="82"/>
      <c r="BP89" s="84">
        <v>1</v>
      </c>
      <c r="BQ89" s="82">
        <v>9.9139999999999997</v>
      </c>
      <c r="BR89" s="84"/>
      <c r="BS89" s="82"/>
      <c r="BT89" s="82"/>
      <c r="BU89" s="82"/>
      <c r="BV89" s="82"/>
    </row>
    <row r="90" spans="1:75" s="86" customFormat="1" x14ac:dyDescent="0.25">
      <c r="A90" s="79">
        <v>88</v>
      </c>
      <c r="B90" s="79">
        <v>1</v>
      </c>
      <c r="C90" s="80" t="s">
        <v>553</v>
      </c>
      <c r="D90" s="81">
        <f>август!D90-сентябрь!E90</f>
        <v>1762.6354842318838</v>
      </c>
      <c r="E90" s="81">
        <f t="shared" si="1"/>
        <v>7.9569999999999999</v>
      </c>
      <c r="F90" s="82"/>
      <c r="G90" s="82"/>
      <c r="H90" s="82"/>
      <c r="I90" s="83"/>
      <c r="J90" s="82"/>
      <c r="K90" s="82"/>
      <c r="L90" s="82"/>
      <c r="M90" s="82"/>
      <c r="N90" s="82"/>
      <c r="O90" s="84"/>
      <c r="P90" s="82"/>
      <c r="Q90" s="84"/>
      <c r="R90" s="82"/>
      <c r="S90" s="82"/>
      <c r="T90" s="82"/>
      <c r="U90" s="82"/>
      <c r="V90" s="82"/>
      <c r="W90" s="82"/>
      <c r="X90" s="82"/>
      <c r="Y90" s="84"/>
      <c r="Z90" s="82"/>
      <c r="AA90" s="85"/>
      <c r="AB90" s="82"/>
      <c r="AC90" s="82"/>
      <c r="AD90" s="82"/>
      <c r="AE90" s="82"/>
      <c r="AF90" s="82"/>
      <c r="AG90" s="82"/>
      <c r="AH90" s="84"/>
      <c r="AI90" s="82"/>
      <c r="AJ90" s="84"/>
      <c r="AK90" s="82"/>
      <c r="AL90" s="82"/>
      <c r="AM90" s="82"/>
      <c r="AN90" s="84"/>
      <c r="AO90" s="82"/>
      <c r="AP90" s="84"/>
      <c r="AQ90" s="82"/>
      <c r="AR90" s="84"/>
      <c r="AS90" s="82"/>
      <c r="AT90" s="82"/>
      <c r="AU90" s="82"/>
      <c r="AV90" s="84"/>
      <c r="AW90" s="82"/>
      <c r="AX90" s="82"/>
      <c r="AY90" s="82"/>
      <c r="AZ90" s="84"/>
      <c r="BA90" s="82"/>
      <c r="BB90" s="82"/>
      <c r="BC90" s="82"/>
      <c r="BD90" s="82"/>
      <c r="BE90" s="82"/>
      <c r="BF90" s="82"/>
      <c r="BG90" s="82"/>
      <c r="BH90" s="82"/>
      <c r="BI90" s="82"/>
      <c r="BJ90" s="84"/>
      <c r="BK90" s="82"/>
      <c r="BL90" s="84"/>
      <c r="BM90" s="82"/>
      <c r="BN90" s="82"/>
      <c r="BO90" s="82"/>
      <c r="BP90" s="84">
        <v>7</v>
      </c>
      <c r="BQ90" s="82">
        <v>7.9569999999999999</v>
      </c>
      <c r="BR90" s="84"/>
      <c r="BS90" s="82"/>
      <c r="BT90" s="82"/>
      <c r="BU90" s="82"/>
      <c r="BV90" s="82"/>
    </row>
    <row r="91" spans="1:75" s="86" customFormat="1" x14ac:dyDescent="0.25">
      <c r="A91" s="79">
        <v>89</v>
      </c>
      <c r="B91" s="79">
        <v>1</v>
      </c>
      <c r="C91" s="80" t="s">
        <v>554</v>
      </c>
      <c r="D91" s="81">
        <f>август!D91-сентябрь!E91</f>
        <v>-1116.989056183575</v>
      </c>
      <c r="E91" s="81">
        <f t="shared" si="1"/>
        <v>3.4380000000000002</v>
      </c>
      <c r="F91" s="82"/>
      <c r="G91" s="82"/>
      <c r="H91" s="82"/>
      <c r="I91" s="83"/>
      <c r="J91" s="82"/>
      <c r="K91" s="82"/>
      <c r="L91" s="82"/>
      <c r="M91" s="82"/>
      <c r="N91" s="82"/>
      <c r="O91" s="84"/>
      <c r="P91" s="82"/>
      <c r="Q91" s="84"/>
      <c r="R91" s="82"/>
      <c r="S91" s="82"/>
      <c r="T91" s="82"/>
      <c r="U91" s="82"/>
      <c r="V91" s="82"/>
      <c r="W91" s="82"/>
      <c r="X91" s="82"/>
      <c r="Y91" s="84"/>
      <c r="Z91" s="82"/>
      <c r="AA91" s="85"/>
      <c r="AB91" s="82"/>
      <c r="AC91" s="82"/>
      <c r="AD91" s="82"/>
      <c r="AE91" s="82"/>
      <c r="AF91" s="82"/>
      <c r="AG91" s="82"/>
      <c r="AH91" s="84">
        <v>3</v>
      </c>
      <c r="AI91" s="82">
        <v>3.4380000000000002</v>
      </c>
      <c r="AJ91" s="84"/>
      <c r="AK91" s="82"/>
      <c r="AL91" s="82"/>
      <c r="AM91" s="82"/>
      <c r="AN91" s="84"/>
      <c r="AO91" s="82"/>
      <c r="AP91" s="84"/>
      <c r="AQ91" s="82"/>
      <c r="AR91" s="84"/>
      <c r="AS91" s="82"/>
      <c r="AT91" s="82"/>
      <c r="AU91" s="82"/>
      <c r="AV91" s="84"/>
      <c r="AW91" s="82"/>
      <c r="AX91" s="82"/>
      <c r="AY91" s="82"/>
      <c r="AZ91" s="84"/>
      <c r="BA91" s="82"/>
      <c r="BB91" s="82"/>
      <c r="BC91" s="82"/>
      <c r="BD91" s="82"/>
      <c r="BE91" s="82"/>
      <c r="BF91" s="82"/>
      <c r="BG91" s="82"/>
      <c r="BH91" s="82"/>
      <c r="BI91" s="82"/>
      <c r="BJ91" s="84"/>
      <c r="BK91" s="82"/>
      <c r="BL91" s="84"/>
      <c r="BM91" s="82"/>
      <c r="BN91" s="82"/>
      <c r="BO91" s="82"/>
      <c r="BP91" s="84"/>
      <c r="BQ91" s="82"/>
      <c r="BR91" s="84"/>
      <c r="BS91" s="82"/>
      <c r="BT91" s="82"/>
      <c r="BU91" s="82"/>
      <c r="BV91" s="82"/>
    </row>
    <row r="92" spans="1:75" x14ac:dyDescent="0.25">
      <c r="A92" s="39">
        <v>90</v>
      </c>
      <c r="B92" s="39">
        <v>1</v>
      </c>
      <c r="C92" s="37" t="s">
        <v>555</v>
      </c>
      <c r="D92" s="40">
        <f>август!D92-сентябрь!E92</f>
        <v>-690.94173592270522</v>
      </c>
      <c r="E92" s="40">
        <f t="shared" si="1"/>
        <v>0</v>
      </c>
      <c r="F92" s="36"/>
      <c r="G92" s="36"/>
      <c r="H92" s="36"/>
      <c r="I92" s="27"/>
      <c r="J92" s="36"/>
      <c r="K92" s="36"/>
      <c r="L92" s="36"/>
      <c r="M92" s="36"/>
      <c r="N92" s="36"/>
      <c r="O92" s="29"/>
      <c r="P92" s="36"/>
      <c r="Q92" s="29"/>
      <c r="R92" s="36"/>
      <c r="S92" s="36"/>
      <c r="T92" s="36"/>
      <c r="U92" s="36"/>
      <c r="V92" s="36"/>
      <c r="W92" s="36"/>
      <c r="X92" s="36"/>
      <c r="Y92" s="29"/>
      <c r="Z92" s="36"/>
      <c r="AA92" s="66"/>
      <c r="AB92" s="36"/>
      <c r="AC92" s="36"/>
      <c r="AD92" s="36"/>
      <c r="AE92" s="36"/>
      <c r="AF92" s="36"/>
      <c r="AG92" s="36"/>
      <c r="AH92" s="29"/>
      <c r="AI92" s="36"/>
      <c r="AJ92" s="29"/>
      <c r="AK92" s="36"/>
      <c r="AL92" s="36"/>
      <c r="AM92" s="36"/>
      <c r="AN92" s="29"/>
      <c r="AO92" s="36"/>
      <c r="AP92" s="29"/>
      <c r="AQ92" s="36"/>
      <c r="AR92" s="29"/>
      <c r="AS92" s="36"/>
      <c r="AT92" s="36"/>
      <c r="AU92" s="36"/>
      <c r="AV92" s="29"/>
      <c r="AW92" s="36"/>
      <c r="AX92" s="36"/>
      <c r="AY92" s="36"/>
      <c r="AZ92" s="29"/>
      <c r="BA92" s="36"/>
      <c r="BB92" s="36"/>
      <c r="BC92" s="36"/>
      <c r="BD92" s="36"/>
      <c r="BE92" s="36"/>
      <c r="BF92" s="36"/>
      <c r="BG92" s="36"/>
      <c r="BH92" s="36"/>
      <c r="BI92" s="36"/>
      <c r="BJ92" s="29"/>
      <c r="BK92" s="36"/>
      <c r="BL92" s="29"/>
      <c r="BM92" s="36"/>
      <c r="BN92" s="36"/>
      <c r="BO92" s="36"/>
      <c r="BP92" s="29"/>
      <c r="BQ92" s="36"/>
      <c r="BR92" s="29"/>
      <c r="BS92" s="36"/>
      <c r="BT92" s="36"/>
      <c r="BU92" s="36"/>
      <c r="BV92" s="36"/>
    </row>
    <row r="93" spans="1:75" s="86" customFormat="1" x14ac:dyDescent="0.25">
      <c r="A93" s="79">
        <v>91</v>
      </c>
      <c r="B93" s="79">
        <v>1</v>
      </c>
      <c r="C93" s="80" t="s">
        <v>556</v>
      </c>
      <c r="D93" s="81">
        <f>август!D93-сентябрь!E93</f>
        <v>49.455955420289861</v>
      </c>
      <c r="E93" s="81">
        <f t="shared" si="1"/>
        <v>2.21</v>
      </c>
      <c r="F93" s="82"/>
      <c r="G93" s="82"/>
      <c r="H93" s="82"/>
      <c r="I93" s="83"/>
      <c r="J93" s="82"/>
      <c r="K93" s="82"/>
      <c r="L93" s="82"/>
      <c r="M93" s="82"/>
      <c r="N93" s="82"/>
      <c r="O93" s="84"/>
      <c r="P93" s="82"/>
      <c r="Q93" s="84"/>
      <c r="R93" s="82"/>
      <c r="S93" s="82"/>
      <c r="T93" s="82"/>
      <c r="U93" s="82"/>
      <c r="V93" s="82"/>
      <c r="W93" s="82"/>
      <c r="X93" s="82"/>
      <c r="Y93" s="84"/>
      <c r="Z93" s="82"/>
      <c r="AA93" s="85"/>
      <c r="AB93" s="82"/>
      <c r="AC93" s="82"/>
      <c r="AD93" s="82"/>
      <c r="AE93" s="82"/>
      <c r="AF93" s="82"/>
      <c r="AG93" s="82"/>
      <c r="AH93" s="84"/>
      <c r="AI93" s="82"/>
      <c r="AJ93" s="84"/>
      <c r="AK93" s="82"/>
      <c r="AL93" s="82"/>
      <c r="AM93" s="82"/>
      <c r="AN93" s="84"/>
      <c r="AO93" s="82"/>
      <c r="AP93" s="84"/>
      <c r="AQ93" s="82"/>
      <c r="AR93" s="84"/>
      <c r="AS93" s="82"/>
      <c r="AT93" s="82"/>
      <c r="AU93" s="82"/>
      <c r="AV93" s="84"/>
      <c r="AW93" s="82"/>
      <c r="AX93" s="82"/>
      <c r="AY93" s="82"/>
      <c r="AZ93" s="84"/>
      <c r="BA93" s="82"/>
      <c r="BB93" s="82"/>
      <c r="BC93" s="82"/>
      <c r="BD93" s="82"/>
      <c r="BE93" s="82"/>
      <c r="BF93" s="82"/>
      <c r="BG93" s="82"/>
      <c r="BH93" s="82"/>
      <c r="BI93" s="82"/>
      <c r="BJ93" s="84"/>
      <c r="BK93" s="82"/>
      <c r="BL93" s="84"/>
      <c r="BM93" s="82"/>
      <c r="BN93" s="82"/>
      <c r="BO93" s="82"/>
      <c r="BP93" s="84"/>
      <c r="BQ93" s="82"/>
      <c r="BR93" s="84"/>
      <c r="BS93" s="82"/>
      <c r="BT93" s="82"/>
      <c r="BU93" s="82"/>
      <c r="BV93" s="82">
        <v>2.21</v>
      </c>
      <c r="BW93" s="86" t="s">
        <v>1070</v>
      </c>
    </row>
    <row r="94" spans="1:75" s="86" customFormat="1" x14ac:dyDescent="0.25">
      <c r="A94" s="79">
        <v>92</v>
      </c>
      <c r="B94" s="79">
        <v>1</v>
      </c>
      <c r="C94" s="80" t="s">
        <v>557</v>
      </c>
      <c r="D94" s="81">
        <f>август!D94-сентябрь!E94</f>
        <v>29.266197855072438</v>
      </c>
      <c r="E94" s="81">
        <f t="shared" si="1"/>
        <v>2.8639999999999999</v>
      </c>
      <c r="F94" s="82"/>
      <c r="G94" s="82"/>
      <c r="H94" s="82"/>
      <c r="I94" s="83"/>
      <c r="J94" s="82"/>
      <c r="K94" s="82"/>
      <c r="L94" s="82"/>
      <c r="M94" s="82"/>
      <c r="N94" s="82"/>
      <c r="O94" s="84"/>
      <c r="P94" s="82"/>
      <c r="Q94" s="84"/>
      <c r="R94" s="82"/>
      <c r="S94" s="82"/>
      <c r="T94" s="82"/>
      <c r="U94" s="82"/>
      <c r="V94" s="82"/>
      <c r="W94" s="82"/>
      <c r="X94" s="82"/>
      <c r="Y94" s="84"/>
      <c r="Z94" s="82"/>
      <c r="AA94" s="85"/>
      <c r="AB94" s="82"/>
      <c r="AC94" s="82"/>
      <c r="AD94" s="82"/>
      <c r="AE94" s="82"/>
      <c r="AF94" s="82"/>
      <c r="AG94" s="82"/>
      <c r="AH94" s="84">
        <v>2</v>
      </c>
      <c r="AI94" s="82">
        <v>2.8639999999999999</v>
      </c>
      <c r="AJ94" s="84"/>
      <c r="AK94" s="82"/>
      <c r="AL94" s="82"/>
      <c r="AM94" s="82"/>
      <c r="AN94" s="84"/>
      <c r="AO94" s="82"/>
      <c r="AP94" s="84"/>
      <c r="AQ94" s="82"/>
      <c r="AR94" s="84"/>
      <c r="AS94" s="82"/>
      <c r="AT94" s="82"/>
      <c r="AU94" s="82"/>
      <c r="AV94" s="84"/>
      <c r="AW94" s="82"/>
      <c r="AX94" s="82"/>
      <c r="AY94" s="82"/>
      <c r="AZ94" s="84"/>
      <c r="BA94" s="82"/>
      <c r="BB94" s="82"/>
      <c r="BC94" s="82"/>
      <c r="BD94" s="82"/>
      <c r="BE94" s="82"/>
      <c r="BF94" s="82"/>
      <c r="BG94" s="82"/>
      <c r="BH94" s="82"/>
      <c r="BI94" s="82"/>
      <c r="BJ94" s="84"/>
      <c r="BK94" s="82"/>
      <c r="BL94" s="84"/>
      <c r="BM94" s="82"/>
      <c r="BN94" s="82"/>
      <c r="BO94" s="82"/>
      <c r="BP94" s="84"/>
      <c r="BQ94" s="82"/>
      <c r="BR94" s="84"/>
      <c r="BS94" s="82"/>
      <c r="BT94" s="82"/>
      <c r="BU94" s="82"/>
      <c r="BV94" s="82"/>
    </row>
    <row r="95" spans="1:75" x14ac:dyDescent="0.25">
      <c r="A95" s="39">
        <v>93</v>
      </c>
      <c r="B95" s="39">
        <v>1</v>
      </c>
      <c r="C95" s="37" t="s">
        <v>558</v>
      </c>
      <c r="D95" s="40">
        <f>август!D95-сентябрь!E95</f>
        <v>116.02506627053137</v>
      </c>
      <c r="E95" s="40">
        <f t="shared" si="1"/>
        <v>0</v>
      </c>
      <c r="F95" s="36"/>
      <c r="G95" s="36"/>
      <c r="H95" s="36"/>
      <c r="I95" s="27"/>
      <c r="J95" s="36"/>
      <c r="K95" s="36"/>
      <c r="L95" s="36"/>
      <c r="M95" s="36"/>
      <c r="N95" s="36"/>
      <c r="O95" s="29"/>
      <c r="P95" s="36"/>
      <c r="Q95" s="29"/>
      <c r="R95" s="36"/>
      <c r="S95" s="36"/>
      <c r="T95" s="36"/>
      <c r="U95" s="36"/>
      <c r="V95" s="36"/>
      <c r="W95" s="36"/>
      <c r="X95" s="36"/>
      <c r="Y95" s="29"/>
      <c r="Z95" s="36"/>
      <c r="AA95" s="66"/>
      <c r="AB95" s="36"/>
      <c r="AC95" s="36"/>
      <c r="AD95" s="36"/>
      <c r="AE95" s="36"/>
      <c r="AF95" s="36"/>
      <c r="AG95" s="36"/>
      <c r="AH95" s="29"/>
      <c r="AI95" s="36"/>
      <c r="AJ95" s="29"/>
      <c r="AK95" s="36"/>
      <c r="AL95" s="36"/>
      <c r="AM95" s="36"/>
      <c r="AN95" s="29"/>
      <c r="AO95" s="36"/>
      <c r="AP95" s="29"/>
      <c r="AQ95" s="36"/>
      <c r="AR95" s="29"/>
      <c r="AS95" s="36"/>
      <c r="AT95" s="36"/>
      <c r="AU95" s="36"/>
      <c r="AV95" s="29"/>
      <c r="AW95" s="36"/>
      <c r="AX95" s="36"/>
      <c r="AY95" s="36"/>
      <c r="AZ95" s="29"/>
      <c r="BA95" s="36"/>
      <c r="BB95" s="36"/>
      <c r="BC95" s="36"/>
      <c r="BD95" s="36"/>
      <c r="BE95" s="36"/>
      <c r="BF95" s="36"/>
      <c r="BG95" s="36"/>
      <c r="BH95" s="36"/>
      <c r="BI95" s="36"/>
      <c r="BJ95" s="29"/>
      <c r="BK95" s="36"/>
      <c r="BL95" s="29"/>
      <c r="BM95" s="36"/>
      <c r="BN95" s="36"/>
      <c r="BO95" s="36"/>
      <c r="BP95" s="29"/>
      <c r="BQ95" s="36"/>
      <c r="BR95" s="29"/>
      <c r="BS95" s="36"/>
      <c r="BT95" s="36"/>
      <c r="BU95" s="36"/>
      <c r="BV95" s="36"/>
    </row>
    <row r="96" spans="1:75" x14ac:dyDescent="0.25">
      <c r="A96" s="16">
        <v>94</v>
      </c>
      <c r="B96" s="16">
        <v>1</v>
      </c>
      <c r="C96" s="31" t="s">
        <v>559</v>
      </c>
      <c r="D96" s="40">
        <f>август!D96-сентябрь!E96</f>
        <v>900.20681747826086</v>
      </c>
      <c r="E96" s="40">
        <f t="shared" si="1"/>
        <v>0</v>
      </c>
      <c r="F96" s="36"/>
      <c r="G96" s="36"/>
      <c r="H96" s="36"/>
      <c r="I96" s="27"/>
      <c r="J96" s="36"/>
      <c r="K96" s="36"/>
      <c r="L96" s="36"/>
      <c r="M96" s="36"/>
      <c r="N96" s="36"/>
      <c r="O96" s="29"/>
      <c r="P96" s="36"/>
      <c r="Q96" s="29"/>
      <c r="R96" s="36"/>
      <c r="S96" s="36"/>
      <c r="T96" s="36"/>
      <c r="U96" s="36"/>
      <c r="V96" s="36"/>
      <c r="W96" s="36"/>
      <c r="X96" s="36"/>
      <c r="Y96" s="29"/>
      <c r="Z96" s="36"/>
      <c r="AA96" s="66"/>
      <c r="AB96" s="36"/>
      <c r="AC96" s="36"/>
      <c r="AD96" s="36"/>
      <c r="AE96" s="36"/>
      <c r="AF96" s="36"/>
      <c r="AG96" s="36"/>
      <c r="AH96" s="29"/>
      <c r="AI96" s="36"/>
      <c r="AJ96" s="29"/>
      <c r="AK96" s="36"/>
      <c r="AL96" s="36"/>
      <c r="AM96" s="36"/>
      <c r="AN96" s="29"/>
      <c r="AO96" s="36"/>
      <c r="AP96" s="29"/>
      <c r="AQ96" s="36"/>
      <c r="AR96" s="29"/>
      <c r="AS96" s="36"/>
      <c r="AT96" s="36"/>
      <c r="AU96" s="36"/>
      <c r="AV96" s="29"/>
      <c r="AW96" s="36"/>
      <c r="AX96" s="36"/>
      <c r="AY96" s="36"/>
      <c r="AZ96" s="29"/>
      <c r="BA96" s="36"/>
      <c r="BB96" s="36"/>
      <c r="BC96" s="36"/>
      <c r="BD96" s="36"/>
      <c r="BE96" s="36"/>
      <c r="BF96" s="36"/>
      <c r="BG96" s="36"/>
      <c r="BH96" s="36"/>
      <c r="BI96" s="36"/>
      <c r="BJ96" s="29"/>
      <c r="BK96" s="36"/>
      <c r="BL96" s="29"/>
      <c r="BM96" s="36"/>
      <c r="BN96" s="36"/>
      <c r="BO96" s="36"/>
      <c r="BP96" s="29"/>
      <c r="BQ96" s="36"/>
      <c r="BR96" s="29"/>
      <c r="BS96" s="36"/>
      <c r="BT96" s="36"/>
      <c r="BU96" s="36"/>
      <c r="BV96" s="36"/>
    </row>
    <row r="97" spans="1:75" x14ac:dyDescent="0.25">
      <c r="A97" s="16">
        <v>95</v>
      </c>
      <c r="B97" s="16">
        <v>1</v>
      </c>
      <c r="C97" s="31" t="s">
        <v>560</v>
      </c>
      <c r="D97" s="40">
        <f>август!D97-сентябрь!E97</f>
        <v>965.76760457004832</v>
      </c>
      <c r="E97" s="40">
        <f t="shared" si="1"/>
        <v>0</v>
      </c>
      <c r="F97" s="36"/>
      <c r="G97" s="36"/>
      <c r="H97" s="36"/>
      <c r="I97" s="27"/>
      <c r="J97" s="36"/>
      <c r="K97" s="36"/>
      <c r="L97" s="36"/>
      <c r="M97" s="36"/>
      <c r="N97" s="36"/>
      <c r="O97" s="29"/>
      <c r="P97" s="36"/>
      <c r="Q97" s="29"/>
      <c r="R97" s="36"/>
      <c r="S97" s="36"/>
      <c r="T97" s="36"/>
      <c r="U97" s="36"/>
      <c r="V97" s="36"/>
      <c r="W97" s="36"/>
      <c r="X97" s="36"/>
      <c r="Y97" s="29"/>
      <c r="Z97" s="36"/>
      <c r="AA97" s="66"/>
      <c r="AB97" s="36"/>
      <c r="AC97" s="36"/>
      <c r="AD97" s="36"/>
      <c r="AE97" s="36"/>
      <c r="AF97" s="36"/>
      <c r="AG97" s="36"/>
      <c r="AH97" s="29"/>
      <c r="AI97" s="36"/>
      <c r="AJ97" s="29"/>
      <c r="AK97" s="36"/>
      <c r="AL97" s="36"/>
      <c r="AM97" s="36"/>
      <c r="AN97" s="29"/>
      <c r="AO97" s="36"/>
      <c r="AP97" s="29"/>
      <c r="AQ97" s="36"/>
      <c r="AR97" s="29"/>
      <c r="AS97" s="36"/>
      <c r="AT97" s="36"/>
      <c r="AU97" s="36"/>
      <c r="AV97" s="29"/>
      <c r="AW97" s="36"/>
      <c r="AX97" s="36"/>
      <c r="AY97" s="36"/>
      <c r="AZ97" s="29"/>
      <c r="BA97" s="36"/>
      <c r="BB97" s="36"/>
      <c r="BC97" s="36"/>
      <c r="BD97" s="36"/>
      <c r="BE97" s="36"/>
      <c r="BF97" s="36"/>
      <c r="BG97" s="36"/>
      <c r="BH97" s="36"/>
      <c r="BI97" s="36"/>
      <c r="BJ97" s="29"/>
      <c r="BK97" s="36"/>
      <c r="BL97" s="29"/>
      <c r="BM97" s="36"/>
      <c r="BN97" s="36"/>
      <c r="BO97" s="36"/>
      <c r="BP97" s="29"/>
      <c r="BQ97" s="36"/>
      <c r="BR97" s="29"/>
      <c r="BS97" s="36"/>
      <c r="BT97" s="36"/>
      <c r="BU97" s="36"/>
      <c r="BV97" s="36"/>
    </row>
    <row r="98" spans="1:75" s="86" customFormat="1" x14ac:dyDescent="0.25">
      <c r="A98" s="79">
        <v>96</v>
      </c>
      <c r="B98" s="79">
        <v>1</v>
      </c>
      <c r="C98" s="80" t="s">
        <v>561</v>
      </c>
      <c r="D98" s="81">
        <f>август!D98-сентябрь!E98</f>
        <v>572.99291567149749</v>
      </c>
      <c r="E98" s="81">
        <f t="shared" si="1"/>
        <v>1.9830000000000001</v>
      </c>
      <c r="F98" s="82"/>
      <c r="G98" s="82"/>
      <c r="H98" s="82"/>
      <c r="I98" s="83"/>
      <c r="J98" s="82"/>
      <c r="K98" s="82"/>
      <c r="L98" s="82"/>
      <c r="M98" s="82"/>
      <c r="N98" s="82"/>
      <c r="O98" s="84"/>
      <c r="P98" s="82"/>
      <c r="Q98" s="84"/>
      <c r="R98" s="82"/>
      <c r="S98" s="82"/>
      <c r="T98" s="82"/>
      <c r="U98" s="82"/>
      <c r="V98" s="82"/>
      <c r="W98" s="82"/>
      <c r="X98" s="82"/>
      <c r="Y98" s="84"/>
      <c r="Z98" s="82"/>
      <c r="AA98" s="85"/>
      <c r="AB98" s="82"/>
      <c r="AC98" s="82"/>
      <c r="AD98" s="82"/>
      <c r="AE98" s="82"/>
      <c r="AF98" s="82"/>
      <c r="AG98" s="82"/>
      <c r="AH98" s="84"/>
      <c r="AI98" s="82"/>
      <c r="AJ98" s="84"/>
      <c r="AK98" s="82"/>
      <c r="AL98" s="82"/>
      <c r="AM98" s="82"/>
      <c r="AN98" s="84"/>
      <c r="AO98" s="82"/>
      <c r="AP98" s="84"/>
      <c r="AQ98" s="82"/>
      <c r="AR98" s="84"/>
      <c r="AS98" s="82"/>
      <c r="AT98" s="82"/>
      <c r="AU98" s="82"/>
      <c r="AV98" s="84"/>
      <c r="AW98" s="82"/>
      <c r="AX98" s="82"/>
      <c r="AY98" s="82"/>
      <c r="AZ98" s="84"/>
      <c r="BA98" s="82"/>
      <c r="BB98" s="82"/>
      <c r="BC98" s="82"/>
      <c r="BD98" s="82"/>
      <c r="BE98" s="82"/>
      <c r="BF98" s="82"/>
      <c r="BG98" s="82"/>
      <c r="BH98" s="82"/>
      <c r="BI98" s="82"/>
      <c r="BJ98" s="84"/>
      <c r="BK98" s="82"/>
      <c r="BL98" s="84"/>
      <c r="BM98" s="82"/>
      <c r="BN98" s="82"/>
      <c r="BO98" s="82"/>
      <c r="BP98" s="84">
        <v>1</v>
      </c>
      <c r="BQ98" s="82">
        <v>1.9830000000000001</v>
      </c>
      <c r="BR98" s="84"/>
      <c r="BS98" s="82"/>
      <c r="BT98" s="82"/>
      <c r="BU98" s="82"/>
      <c r="BV98" s="82"/>
    </row>
    <row r="99" spans="1:75" s="86" customFormat="1" x14ac:dyDescent="0.25">
      <c r="A99" s="79">
        <v>97</v>
      </c>
      <c r="B99" s="79">
        <v>1</v>
      </c>
      <c r="C99" s="80" t="s">
        <v>562</v>
      </c>
      <c r="D99" s="81">
        <f>август!D99-сентябрь!E99</f>
        <v>-437.63243902415462</v>
      </c>
      <c r="E99" s="81">
        <f t="shared" si="1"/>
        <v>3.3959999999999999</v>
      </c>
      <c r="F99" s="82"/>
      <c r="G99" s="82"/>
      <c r="H99" s="82"/>
      <c r="I99" s="83"/>
      <c r="J99" s="82"/>
      <c r="K99" s="82"/>
      <c r="L99" s="82"/>
      <c r="M99" s="82"/>
      <c r="N99" s="82"/>
      <c r="O99" s="84"/>
      <c r="P99" s="82"/>
      <c r="Q99" s="84"/>
      <c r="R99" s="82"/>
      <c r="S99" s="82"/>
      <c r="T99" s="82"/>
      <c r="U99" s="82"/>
      <c r="V99" s="82"/>
      <c r="W99" s="82"/>
      <c r="X99" s="82"/>
      <c r="Y99" s="84"/>
      <c r="Z99" s="82"/>
      <c r="AA99" s="85"/>
      <c r="AB99" s="82"/>
      <c r="AC99" s="82"/>
      <c r="AD99" s="82"/>
      <c r="AE99" s="82"/>
      <c r="AF99" s="82"/>
      <c r="AG99" s="82"/>
      <c r="AH99" s="84"/>
      <c r="AI99" s="82"/>
      <c r="AJ99" s="84"/>
      <c r="AK99" s="82"/>
      <c r="AL99" s="82"/>
      <c r="AM99" s="82"/>
      <c r="AN99" s="84"/>
      <c r="AO99" s="82"/>
      <c r="AP99" s="84"/>
      <c r="AQ99" s="82"/>
      <c r="AR99" s="84"/>
      <c r="AS99" s="82"/>
      <c r="AT99" s="82"/>
      <c r="AU99" s="82"/>
      <c r="AV99" s="84"/>
      <c r="AW99" s="82"/>
      <c r="AX99" s="82"/>
      <c r="AY99" s="82"/>
      <c r="AZ99" s="84"/>
      <c r="BA99" s="82"/>
      <c r="BB99" s="82"/>
      <c r="BC99" s="82"/>
      <c r="BD99" s="82"/>
      <c r="BE99" s="82"/>
      <c r="BF99" s="82"/>
      <c r="BG99" s="82"/>
      <c r="BH99" s="82"/>
      <c r="BI99" s="82"/>
      <c r="BJ99" s="84"/>
      <c r="BK99" s="82"/>
      <c r="BL99" s="84"/>
      <c r="BM99" s="82"/>
      <c r="BN99" s="82"/>
      <c r="BO99" s="82"/>
      <c r="BP99" s="84">
        <v>3</v>
      </c>
      <c r="BQ99" s="82">
        <v>3.3959999999999999</v>
      </c>
      <c r="BR99" s="84"/>
      <c r="BS99" s="82"/>
      <c r="BT99" s="82"/>
      <c r="BU99" s="82"/>
      <c r="BV99" s="82"/>
    </row>
    <row r="100" spans="1:75" s="86" customFormat="1" x14ac:dyDescent="0.25">
      <c r="A100" s="79">
        <v>98</v>
      </c>
      <c r="B100" s="79">
        <v>1</v>
      </c>
      <c r="C100" s="80" t="s">
        <v>563</v>
      </c>
      <c r="D100" s="81">
        <f>август!D100-сентябрь!E100</f>
        <v>-486.95386906280208</v>
      </c>
      <c r="E100" s="81">
        <f t="shared" si="1"/>
        <v>3.0110000000000001</v>
      </c>
      <c r="F100" s="82"/>
      <c r="G100" s="82"/>
      <c r="H100" s="82"/>
      <c r="I100" s="83"/>
      <c r="J100" s="82"/>
      <c r="K100" s="82"/>
      <c r="L100" s="82"/>
      <c r="M100" s="82"/>
      <c r="N100" s="82"/>
      <c r="O100" s="84"/>
      <c r="P100" s="82"/>
      <c r="Q100" s="84"/>
      <c r="R100" s="82"/>
      <c r="S100" s="82"/>
      <c r="T100" s="82"/>
      <c r="U100" s="82"/>
      <c r="V100" s="82"/>
      <c r="W100" s="82"/>
      <c r="X100" s="82"/>
      <c r="Y100" s="84"/>
      <c r="Z100" s="82"/>
      <c r="AA100" s="85"/>
      <c r="AB100" s="82"/>
      <c r="AC100" s="82"/>
      <c r="AD100" s="82"/>
      <c r="AE100" s="82"/>
      <c r="AF100" s="82"/>
      <c r="AG100" s="82"/>
      <c r="AH100" s="84"/>
      <c r="AI100" s="82"/>
      <c r="AJ100" s="84"/>
      <c r="AK100" s="82"/>
      <c r="AL100" s="82"/>
      <c r="AM100" s="82"/>
      <c r="AN100" s="84"/>
      <c r="AO100" s="82"/>
      <c r="AP100" s="84"/>
      <c r="AQ100" s="82"/>
      <c r="AR100" s="84"/>
      <c r="AS100" s="82"/>
      <c r="AT100" s="82"/>
      <c r="AU100" s="82"/>
      <c r="AV100" s="84"/>
      <c r="AW100" s="82"/>
      <c r="AX100" s="82"/>
      <c r="AY100" s="82"/>
      <c r="AZ100" s="84"/>
      <c r="BA100" s="82"/>
      <c r="BB100" s="82"/>
      <c r="BC100" s="82"/>
      <c r="BD100" s="82"/>
      <c r="BE100" s="82"/>
      <c r="BF100" s="82"/>
      <c r="BG100" s="82"/>
      <c r="BH100" s="82"/>
      <c r="BI100" s="82"/>
      <c r="BJ100" s="84"/>
      <c r="BK100" s="82"/>
      <c r="BL100" s="84"/>
      <c r="BM100" s="82"/>
      <c r="BN100" s="82"/>
      <c r="BO100" s="82"/>
      <c r="BP100" s="84"/>
      <c r="BQ100" s="82"/>
      <c r="BR100" s="84"/>
      <c r="BS100" s="82"/>
      <c r="BT100" s="82"/>
      <c r="BU100" s="82"/>
      <c r="BV100" s="82">
        <v>3.0110000000000001</v>
      </c>
      <c r="BW100" s="86" t="s">
        <v>1070</v>
      </c>
    </row>
    <row r="101" spans="1:75" s="86" customFormat="1" x14ac:dyDescent="0.25">
      <c r="A101" s="79">
        <v>99</v>
      </c>
      <c r="B101" s="79">
        <v>1</v>
      </c>
      <c r="C101" s="80" t="s">
        <v>564</v>
      </c>
      <c r="D101" s="81">
        <f>август!D101-сентябрь!E101</f>
        <v>-17.26864721739139</v>
      </c>
      <c r="E101" s="81">
        <f t="shared" si="1"/>
        <v>878.15499999999997</v>
      </c>
      <c r="F101" s="82"/>
      <c r="G101" s="82"/>
      <c r="H101" s="82"/>
      <c r="I101" s="83"/>
      <c r="J101" s="82"/>
      <c r="K101" s="82"/>
      <c r="L101" s="82"/>
      <c r="M101" s="82"/>
      <c r="N101" s="82"/>
      <c r="O101" s="84"/>
      <c r="P101" s="82"/>
      <c r="Q101" s="84"/>
      <c r="R101" s="82"/>
      <c r="S101" s="82"/>
      <c r="T101" s="82"/>
      <c r="U101" s="82"/>
      <c r="V101" s="82"/>
      <c r="W101" s="82"/>
      <c r="X101" s="82"/>
      <c r="Y101" s="84"/>
      <c r="Z101" s="82"/>
      <c r="AA101" s="85" t="s">
        <v>1199</v>
      </c>
      <c r="AB101" s="82">
        <f>0.23+0.412</f>
        <v>0.64200000000000002</v>
      </c>
      <c r="AC101" s="82">
        <f>460.117+362.771</f>
        <v>822.88800000000003</v>
      </c>
      <c r="AD101" s="82"/>
      <c r="AE101" s="82"/>
      <c r="AF101" s="82"/>
      <c r="AG101" s="82"/>
      <c r="AH101" s="84"/>
      <c r="AI101" s="82"/>
      <c r="AJ101" s="84"/>
      <c r="AK101" s="82"/>
      <c r="AL101" s="82"/>
      <c r="AM101" s="82"/>
      <c r="AN101" s="84"/>
      <c r="AO101" s="82"/>
      <c r="AP101" s="84"/>
      <c r="AQ101" s="82"/>
      <c r="AR101" s="84"/>
      <c r="AS101" s="82"/>
      <c r="AT101" s="82"/>
      <c r="AU101" s="82"/>
      <c r="AV101" s="84"/>
      <c r="AW101" s="82"/>
      <c r="AX101" s="82"/>
      <c r="AY101" s="82"/>
      <c r="AZ101" s="84"/>
      <c r="BA101" s="82"/>
      <c r="BB101" s="82"/>
      <c r="BC101" s="82"/>
      <c r="BD101" s="82"/>
      <c r="BE101" s="82"/>
      <c r="BF101" s="82">
        <v>8.0000000000000002E-3</v>
      </c>
      <c r="BG101" s="82">
        <v>10.77</v>
      </c>
      <c r="BH101" s="82"/>
      <c r="BI101" s="82"/>
      <c r="BJ101" s="84"/>
      <c r="BK101" s="82"/>
      <c r="BL101" s="84"/>
      <c r="BM101" s="82"/>
      <c r="BN101" s="82"/>
      <c r="BO101" s="82"/>
      <c r="BP101" s="84">
        <v>24</v>
      </c>
      <c r="BQ101" s="82">
        <v>15.363</v>
      </c>
      <c r="BR101" s="84"/>
      <c r="BS101" s="82"/>
      <c r="BT101" s="82"/>
      <c r="BU101" s="82"/>
      <c r="BV101" s="82">
        <v>29.134</v>
      </c>
      <c r="BW101" s="86" t="s">
        <v>1070</v>
      </c>
    </row>
    <row r="102" spans="1:75" s="86" customFormat="1" x14ac:dyDescent="0.25">
      <c r="A102" s="79">
        <v>100</v>
      </c>
      <c r="B102" s="79">
        <v>1</v>
      </c>
      <c r="C102" s="80" t="s">
        <v>565</v>
      </c>
      <c r="D102" s="81">
        <f>август!D102-сентябрь!E102</f>
        <v>287.71921200000003</v>
      </c>
      <c r="E102" s="81">
        <f t="shared" si="1"/>
        <v>6.6150000000000002</v>
      </c>
      <c r="F102" s="82"/>
      <c r="G102" s="82"/>
      <c r="H102" s="82"/>
      <c r="I102" s="83"/>
      <c r="J102" s="82"/>
      <c r="K102" s="82"/>
      <c r="L102" s="82"/>
      <c r="M102" s="82"/>
      <c r="N102" s="82"/>
      <c r="O102" s="84"/>
      <c r="P102" s="82"/>
      <c r="Q102" s="84"/>
      <c r="R102" s="82"/>
      <c r="S102" s="82"/>
      <c r="T102" s="82"/>
      <c r="U102" s="82"/>
      <c r="V102" s="82"/>
      <c r="W102" s="82"/>
      <c r="X102" s="82"/>
      <c r="Y102" s="84"/>
      <c r="Z102" s="82"/>
      <c r="AA102" s="85"/>
      <c r="AB102" s="82"/>
      <c r="AC102" s="82"/>
      <c r="AD102" s="82"/>
      <c r="AE102" s="82"/>
      <c r="AF102" s="82"/>
      <c r="AG102" s="82"/>
      <c r="AH102" s="84"/>
      <c r="AI102" s="82"/>
      <c r="AJ102" s="84"/>
      <c r="AK102" s="82"/>
      <c r="AL102" s="82"/>
      <c r="AM102" s="82"/>
      <c r="AN102" s="84"/>
      <c r="AO102" s="82"/>
      <c r="AP102" s="84"/>
      <c r="AQ102" s="82"/>
      <c r="AR102" s="84"/>
      <c r="AS102" s="82"/>
      <c r="AT102" s="82"/>
      <c r="AU102" s="82"/>
      <c r="AV102" s="84"/>
      <c r="AW102" s="82"/>
      <c r="AX102" s="82"/>
      <c r="AY102" s="82"/>
      <c r="AZ102" s="84"/>
      <c r="BA102" s="82"/>
      <c r="BB102" s="82"/>
      <c r="BC102" s="82"/>
      <c r="BD102" s="82"/>
      <c r="BE102" s="82"/>
      <c r="BF102" s="82"/>
      <c r="BG102" s="82"/>
      <c r="BH102" s="82"/>
      <c r="BI102" s="82"/>
      <c r="BJ102" s="84"/>
      <c r="BK102" s="82"/>
      <c r="BL102" s="84">
        <v>1</v>
      </c>
      <c r="BM102" s="82">
        <v>6.6150000000000002</v>
      </c>
      <c r="BN102" s="82"/>
      <c r="BO102" s="82"/>
      <c r="BP102" s="84"/>
      <c r="BQ102" s="82"/>
      <c r="BR102" s="84"/>
      <c r="BS102" s="82"/>
      <c r="BT102" s="82"/>
      <c r="BU102" s="82"/>
      <c r="BV102" s="82"/>
    </row>
    <row r="103" spans="1:75" s="86" customFormat="1" x14ac:dyDescent="0.25">
      <c r="A103" s="79">
        <v>101</v>
      </c>
      <c r="B103" s="79">
        <v>1</v>
      </c>
      <c r="C103" s="80" t="s">
        <v>566</v>
      </c>
      <c r="D103" s="81">
        <f>август!D103-сентябрь!E103</f>
        <v>303.92388342028988</v>
      </c>
      <c r="E103" s="81">
        <f t="shared" si="1"/>
        <v>3.4820000000000002</v>
      </c>
      <c r="F103" s="82"/>
      <c r="G103" s="82"/>
      <c r="H103" s="82"/>
      <c r="I103" s="83"/>
      <c r="J103" s="82"/>
      <c r="K103" s="82"/>
      <c r="L103" s="82"/>
      <c r="M103" s="82"/>
      <c r="N103" s="82"/>
      <c r="O103" s="84"/>
      <c r="P103" s="82"/>
      <c r="Q103" s="84"/>
      <c r="R103" s="82"/>
      <c r="S103" s="82"/>
      <c r="T103" s="82"/>
      <c r="U103" s="82"/>
      <c r="V103" s="82"/>
      <c r="W103" s="82"/>
      <c r="X103" s="82"/>
      <c r="Y103" s="84"/>
      <c r="Z103" s="82"/>
      <c r="AA103" s="85"/>
      <c r="AB103" s="82"/>
      <c r="AC103" s="82"/>
      <c r="AD103" s="82"/>
      <c r="AE103" s="82"/>
      <c r="AF103" s="82"/>
      <c r="AG103" s="82"/>
      <c r="AH103" s="84"/>
      <c r="AI103" s="82"/>
      <c r="AJ103" s="84"/>
      <c r="AK103" s="82"/>
      <c r="AL103" s="82"/>
      <c r="AM103" s="82"/>
      <c r="AN103" s="84"/>
      <c r="AO103" s="82"/>
      <c r="AP103" s="84"/>
      <c r="AQ103" s="82"/>
      <c r="AR103" s="84"/>
      <c r="AS103" s="82"/>
      <c r="AT103" s="82"/>
      <c r="AU103" s="82"/>
      <c r="AV103" s="84"/>
      <c r="AW103" s="82"/>
      <c r="AX103" s="82"/>
      <c r="AY103" s="82"/>
      <c r="AZ103" s="84"/>
      <c r="BA103" s="82"/>
      <c r="BB103" s="82"/>
      <c r="BC103" s="82"/>
      <c r="BD103" s="82"/>
      <c r="BE103" s="82"/>
      <c r="BF103" s="82"/>
      <c r="BG103" s="82"/>
      <c r="BH103" s="82"/>
      <c r="BI103" s="82"/>
      <c r="BJ103" s="84"/>
      <c r="BK103" s="82"/>
      <c r="BL103" s="84"/>
      <c r="BM103" s="82"/>
      <c r="BN103" s="82"/>
      <c r="BO103" s="82"/>
      <c r="BP103" s="84"/>
      <c r="BQ103" s="82"/>
      <c r="BR103" s="84"/>
      <c r="BS103" s="82"/>
      <c r="BT103" s="82"/>
      <c r="BU103" s="82"/>
      <c r="BV103" s="82">
        <v>3.4820000000000002</v>
      </c>
      <c r="BW103" s="86" t="s">
        <v>1070</v>
      </c>
    </row>
    <row r="104" spans="1:75" s="86" customFormat="1" x14ac:dyDescent="0.25">
      <c r="A104" s="79">
        <v>102</v>
      </c>
      <c r="B104" s="79">
        <v>1</v>
      </c>
      <c r="C104" s="80" t="s">
        <v>567</v>
      </c>
      <c r="D104" s="81">
        <f>август!D104-сентябрь!E104</f>
        <v>-1103.9212490048305</v>
      </c>
      <c r="E104" s="81">
        <f t="shared" si="1"/>
        <v>10.968999999999999</v>
      </c>
      <c r="F104" s="82"/>
      <c r="G104" s="82"/>
      <c r="H104" s="82"/>
      <c r="I104" s="83"/>
      <c r="J104" s="82"/>
      <c r="K104" s="82"/>
      <c r="L104" s="82"/>
      <c r="M104" s="82"/>
      <c r="N104" s="82"/>
      <c r="O104" s="84"/>
      <c r="P104" s="82"/>
      <c r="Q104" s="84"/>
      <c r="R104" s="82"/>
      <c r="S104" s="82"/>
      <c r="T104" s="82"/>
      <c r="U104" s="82"/>
      <c r="V104" s="82"/>
      <c r="W104" s="82"/>
      <c r="X104" s="82"/>
      <c r="Y104" s="84"/>
      <c r="Z104" s="82"/>
      <c r="AA104" s="85"/>
      <c r="AB104" s="82"/>
      <c r="AC104" s="82"/>
      <c r="AD104" s="82"/>
      <c r="AE104" s="82"/>
      <c r="AF104" s="82"/>
      <c r="AG104" s="82"/>
      <c r="AH104" s="84">
        <v>8</v>
      </c>
      <c r="AI104" s="82">
        <v>10.968999999999999</v>
      </c>
      <c r="AJ104" s="84"/>
      <c r="AK104" s="82"/>
      <c r="AL104" s="82"/>
      <c r="AM104" s="82"/>
      <c r="AN104" s="84"/>
      <c r="AO104" s="82"/>
      <c r="AP104" s="84"/>
      <c r="AQ104" s="82"/>
      <c r="AR104" s="84"/>
      <c r="AS104" s="82"/>
      <c r="AT104" s="82"/>
      <c r="AU104" s="82"/>
      <c r="AV104" s="84"/>
      <c r="AW104" s="82"/>
      <c r="AX104" s="82"/>
      <c r="AY104" s="82"/>
      <c r="AZ104" s="84"/>
      <c r="BA104" s="82"/>
      <c r="BB104" s="82"/>
      <c r="BC104" s="82"/>
      <c r="BD104" s="82"/>
      <c r="BE104" s="82"/>
      <c r="BF104" s="82"/>
      <c r="BG104" s="82"/>
      <c r="BH104" s="82"/>
      <c r="BI104" s="82"/>
      <c r="BJ104" s="84"/>
      <c r="BK104" s="82"/>
      <c r="BL104" s="84"/>
      <c r="BM104" s="82"/>
      <c r="BN104" s="82"/>
      <c r="BO104" s="82"/>
      <c r="BP104" s="84"/>
      <c r="BQ104" s="82"/>
      <c r="BR104" s="84"/>
      <c r="BS104" s="82"/>
      <c r="BT104" s="82"/>
      <c r="BU104" s="82"/>
      <c r="BV104" s="82"/>
    </row>
    <row r="105" spans="1:75" s="86" customFormat="1" x14ac:dyDescent="0.25">
      <c r="A105" s="79">
        <v>103</v>
      </c>
      <c r="B105" s="79">
        <v>1</v>
      </c>
      <c r="C105" s="80" t="s">
        <v>568</v>
      </c>
      <c r="D105" s="81">
        <f>август!D105-сентябрь!E105</f>
        <v>1187.2121364057973</v>
      </c>
      <c r="E105" s="81">
        <f t="shared" si="1"/>
        <v>11.263</v>
      </c>
      <c r="F105" s="82"/>
      <c r="G105" s="82"/>
      <c r="H105" s="82"/>
      <c r="I105" s="83"/>
      <c r="J105" s="82"/>
      <c r="K105" s="82"/>
      <c r="L105" s="82"/>
      <c r="M105" s="82"/>
      <c r="N105" s="82"/>
      <c r="O105" s="84"/>
      <c r="P105" s="82"/>
      <c r="Q105" s="84"/>
      <c r="R105" s="82"/>
      <c r="S105" s="82"/>
      <c r="T105" s="82"/>
      <c r="U105" s="82"/>
      <c r="V105" s="82"/>
      <c r="W105" s="82">
        <v>3.0000000000000001E-3</v>
      </c>
      <c r="X105" s="82">
        <v>6.5759999999999996</v>
      </c>
      <c r="Y105" s="84"/>
      <c r="Z105" s="82"/>
      <c r="AA105" s="85"/>
      <c r="AB105" s="82"/>
      <c r="AC105" s="82"/>
      <c r="AD105" s="82"/>
      <c r="AE105" s="82"/>
      <c r="AF105" s="82"/>
      <c r="AG105" s="82"/>
      <c r="AH105" s="84"/>
      <c r="AI105" s="82"/>
      <c r="AJ105" s="84"/>
      <c r="AK105" s="82"/>
      <c r="AL105" s="82"/>
      <c r="AM105" s="82"/>
      <c r="AN105" s="84"/>
      <c r="AO105" s="82"/>
      <c r="AP105" s="84"/>
      <c r="AQ105" s="82"/>
      <c r="AR105" s="84"/>
      <c r="AS105" s="82"/>
      <c r="AT105" s="82"/>
      <c r="AU105" s="82"/>
      <c r="AV105" s="84"/>
      <c r="AW105" s="82"/>
      <c r="AX105" s="82"/>
      <c r="AY105" s="82"/>
      <c r="AZ105" s="84"/>
      <c r="BA105" s="82"/>
      <c r="BB105" s="82"/>
      <c r="BC105" s="82"/>
      <c r="BD105" s="82"/>
      <c r="BE105" s="82"/>
      <c r="BF105" s="82"/>
      <c r="BG105" s="82"/>
      <c r="BH105" s="82"/>
      <c r="BI105" s="82"/>
      <c r="BJ105" s="84"/>
      <c r="BK105" s="82"/>
      <c r="BL105" s="84"/>
      <c r="BM105" s="82"/>
      <c r="BN105" s="82"/>
      <c r="BO105" s="82"/>
      <c r="BP105" s="84"/>
      <c r="BQ105" s="82"/>
      <c r="BR105" s="84"/>
      <c r="BS105" s="82"/>
      <c r="BT105" s="82"/>
      <c r="BU105" s="82"/>
      <c r="BV105" s="82">
        <v>4.6870000000000003</v>
      </c>
      <c r="BW105" s="86" t="s">
        <v>1070</v>
      </c>
    </row>
    <row r="106" spans="1:75" x14ac:dyDescent="0.25">
      <c r="A106" s="16">
        <v>104</v>
      </c>
      <c r="B106" s="16">
        <v>1</v>
      </c>
      <c r="C106" s="31" t="s">
        <v>569</v>
      </c>
      <c r="D106" s="40">
        <f>август!D106-сентябрь!E106</f>
        <v>146.51054935265699</v>
      </c>
      <c r="E106" s="40">
        <f t="shared" si="1"/>
        <v>0</v>
      </c>
      <c r="F106" s="36"/>
      <c r="G106" s="36"/>
      <c r="H106" s="36"/>
      <c r="I106" s="27"/>
      <c r="J106" s="36"/>
      <c r="K106" s="36"/>
      <c r="L106" s="36"/>
      <c r="M106" s="36"/>
      <c r="N106" s="36"/>
      <c r="O106" s="29"/>
      <c r="P106" s="36"/>
      <c r="Q106" s="29"/>
      <c r="R106" s="36"/>
      <c r="S106" s="36"/>
      <c r="T106" s="36"/>
      <c r="U106" s="36"/>
      <c r="V106" s="36"/>
      <c r="W106" s="36"/>
      <c r="X106" s="36"/>
      <c r="Y106" s="29"/>
      <c r="Z106" s="36"/>
      <c r="AA106" s="66"/>
      <c r="AB106" s="36"/>
      <c r="AC106" s="36"/>
      <c r="AD106" s="36"/>
      <c r="AE106" s="36"/>
      <c r="AF106" s="36"/>
      <c r="AG106" s="36"/>
      <c r="AH106" s="29"/>
      <c r="AI106" s="36"/>
      <c r="AJ106" s="29"/>
      <c r="AK106" s="36"/>
      <c r="AL106" s="36"/>
      <c r="AM106" s="36"/>
      <c r="AN106" s="29"/>
      <c r="AO106" s="36"/>
      <c r="AP106" s="29"/>
      <c r="AQ106" s="36"/>
      <c r="AR106" s="29"/>
      <c r="AS106" s="36"/>
      <c r="AT106" s="36"/>
      <c r="AU106" s="36"/>
      <c r="AV106" s="29"/>
      <c r="AW106" s="36"/>
      <c r="AX106" s="36"/>
      <c r="AY106" s="36"/>
      <c r="AZ106" s="29"/>
      <c r="BA106" s="36"/>
      <c r="BB106" s="36"/>
      <c r="BC106" s="36"/>
      <c r="BD106" s="36"/>
      <c r="BE106" s="36"/>
      <c r="BF106" s="36"/>
      <c r="BG106" s="36"/>
      <c r="BH106" s="36"/>
      <c r="BI106" s="36"/>
      <c r="BJ106" s="29"/>
      <c r="BK106" s="36"/>
      <c r="BL106" s="29"/>
      <c r="BM106" s="36"/>
      <c r="BN106" s="36"/>
      <c r="BO106" s="36"/>
      <c r="BP106" s="29"/>
      <c r="BQ106" s="36"/>
      <c r="BR106" s="29"/>
      <c r="BS106" s="36"/>
      <c r="BT106" s="36"/>
      <c r="BU106" s="36"/>
      <c r="BV106" s="36"/>
    </row>
    <row r="107" spans="1:75" x14ac:dyDescent="0.25">
      <c r="A107" s="16">
        <v>105</v>
      </c>
      <c r="B107" s="16">
        <v>1</v>
      </c>
      <c r="C107" s="31" t="s">
        <v>570</v>
      </c>
      <c r="D107" s="40">
        <f>август!D107-сентябрь!E107</f>
        <v>373.99305727536228</v>
      </c>
      <c r="E107" s="40">
        <f t="shared" si="1"/>
        <v>0</v>
      </c>
      <c r="F107" s="36"/>
      <c r="G107" s="36"/>
      <c r="H107" s="36"/>
      <c r="I107" s="27"/>
      <c r="J107" s="36"/>
      <c r="K107" s="36"/>
      <c r="L107" s="36"/>
      <c r="M107" s="36"/>
      <c r="N107" s="36"/>
      <c r="O107" s="29"/>
      <c r="P107" s="36"/>
      <c r="Q107" s="29"/>
      <c r="R107" s="36"/>
      <c r="S107" s="36"/>
      <c r="T107" s="36"/>
      <c r="U107" s="36"/>
      <c r="V107" s="36"/>
      <c r="W107" s="36"/>
      <c r="X107" s="36"/>
      <c r="Y107" s="29"/>
      <c r="Z107" s="36"/>
      <c r="AA107" s="66"/>
      <c r="AB107" s="36"/>
      <c r="AC107" s="36"/>
      <c r="AD107" s="36"/>
      <c r="AE107" s="36"/>
      <c r="AF107" s="36"/>
      <c r="AG107" s="36"/>
      <c r="AH107" s="29"/>
      <c r="AI107" s="36"/>
      <c r="AJ107" s="29"/>
      <c r="AK107" s="36"/>
      <c r="AL107" s="36"/>
      <c r="AM107" s="36"/>
      <c r="AN107" s="29"/>
      <c r="AO107" s="36"/>
      <c r="AP107" s="29"/>
      <c r="AQ107" s="36"/>
      <c r="AR107" s="29"/>
      <c r="AS107" s="36"/>
      <c r="AT107" s="36"/>
      <c r="AU107" s="36"/>
      <c r="AV107" s="29"/>
      <c r="AW107" s="36"/>
      <c r="AX107" s="36"/>
      <c r="AY107" s="36"/>
      <c r="AZ107" s="29"/>
      <c r="BA107" s="36"/>
      <c r="BB107" s="36"/>
      <c r="BC107" s="36"/>
      <c r="BD107" s="36"/>
      <c r="BE107" s="36"/>
      <c r="BF107" s="36"/>
      <c r="BG107" s="36"/>
      <c r="BH107" s="36"/>
      <c r="BI107" s="36"/>
      <c r="BJ107" s="29"/>
      <c r="BK107" s="36"/>
      <c r="BL107" s="29"/>
      <c r="BM107" s="36"/>
      <c r="BN107" s="36"/>
      <c r="BO107" s="36"/>
      <c r="BP107" s="29"/>
      <c r="BQ107" s="36"/>
      <c r="BR107" s="29"/>
      <c r="BS107" s="36"/>
      <c r="BT107" s="36"/>
      <c r="BU107" s="36"/>
      <c r="BV107" s="36"/>
    </row>
    <row r="108" spans="1:75" x14ac:dyDescent="0.25">
      <c r="A108" s="16">
        <v>106</v>
      </c>
      <c r="B108" s="16">
        <v>1</v>
      </c>
      <c r="C108" s="31" t="s">
        <v>571</v>
      </c>
      <c r="D108" s="40">
        <f>август!D108-сентябрь!E108</f>
        <v>1108.3854673526571</v>
      </c>
      <c r="E108" s="40">
        <f t="shared" si="1"/>
        <v>0</v>
      </c>
      <c r="F108" s="36"/>
      <c r="G108" s="36"/>
      <c r="H108" s="36"/>
      <c r="I108" s="27"/>
      <c r="J108" s="36"/>
      <c r="K108" s="36"/>
      <c r="L108" s="36"/>
      <c r="M108" s="36"/>
      <c r="N108" s="36"/>
      <c r="O108" s="29"/>
      <c r="P108" s="36"/>
      <c r="Q108" s="29"/>
      <c r="R108" s="36"/>
      <c r="S108" s="36"/>
      <c r="T108" s="36"/>
      <c r="U108" s="36"/>
      <c r="V108" s="36"/>
      <c r="W108" s="36"/>
      <c r="X108" s="36"/>
      <c r="Y108" s="29"/>
      <c r="Z108" s="36"/>
      <c r="AA108" s="66"/>
      <c r="AB108" s="36"/>
      <c r="AC108" s="36"/>
      <c r="AD108" s="36"/>
      <c r="AE108" s="36"/>
      <c r="AF108" s="36"/>
      <c r="AG108" s="36"/>
      <c r="AH108" s="29"/>
      <c r="AI108" s="36"/>
      <c r="AJ108" s="29"/>
      <c r="AK108" s="36"/>
      <c r="AL108" s="36"/>
      <c r="AM108" s="36"/>
      <c r="AN108" s="29"/>
      <c r="AO108" s="36"/>
      <c r="AP108" s="29"/>
      <c r="AQ108" s="36"/>
      <c r="AR108" s="29"/>
      <c r="AS108" s="36"/>
      <c r="AT108" s="36"/>
      <c r="AU108" s="36"/>
      <c r="AV108" s="29"/>
      <c r="AW108" s="36"/>
      <c r="AX108" s="36"/>
      <c r="AY108" s="36"/>
      <c r="AZ108" s="29"/>
      <c r="BA108" s="36"/>
      <c r="BB108" s="36"/>
      <c r="BC108" s="36"/>
      <c r="BD108" s="36"/>
      <c r="BE108" s="36"/>
      <c r="BF108" s="36"/>
      <c r="BG108" s="36"/>
      <c r="BH108" s="36"/>
      <c r="BI108" s="36"/>
      <c r="BJ108" s="29"/>
      <c r="BK108" s="36"/>
      <c r="BL108" s="29"/>
      <c r="BM108" s="36"/>
      <c r="BN108" s="36"/>
      <c r="BO108" s="36"/>
      <c r="BP108" s="29"/>
      <c r="BQ108" s="36"/>
      <c r="BR108" s="29"/>
      <c r="BS108" s="36"/>
      <c r="BT108" s="36"/>
      <c r="BU108" s="36"/>
      <c r="BV108" s="36"/>
    </row>
    <row r="109" spans="1:75" x14ac:dyDescent="0.25">
      <c r="A109" s="16">
        <v>107</v>
      </c>
      <c r="B109" s="16">
        <v>1</v>
      </c>
      <c r="C109" s="31" t="s">
        <v>572</v>
      </c>
      <c r="D109" s="40">
        <f>август!D109-сентябрь!E109</f>
        <v>-775.14982896618358</v>
      </c>
      <c r="E109" s="40">
        <f t="shared" si="1"/>
        <v>0</v>
      </c>
      <c r="F109" s="36"/>
      <c r="G109" s="36"/>
      <c r="H109" s="36"/>
      <c r="I109" s="27"/>
      <c r="J109" s="36"/>
      <c r="K109" s="36"/>
      <c r="L109" s="36"/>
      <c r="M109" s="36"/>
      <c r="N109" s="36"/>
      <c r="O109" s="29"/>
      <c r="P109" s="36"/>
      <c r="Q109" s="29"/>
      <c r="R109" s="36"/>
      <c r="S109" s="36"/>
      <c r="T109" s="36"/>
      <c r="U109" s="36"/>
      <c r="V109" s="36"/>
      <c r="W109" s="36"/>
      <c r="X109" s="36"/>
      <c r="Y109" s="29"/>
      <c r="Z109" s="36"/>
      <c r="AA109" s="66"/>
      <c r="AB109" s="36"/>
      <c r="AC109" s="36"/>
      <c r="AD109" s="36"/>
      <c r="AE109" s="36"/>
      <c r="AF109" s="36"/>
      <c r="AG109" s="36"/>
      <c r="AH109" s="29"/>
      <c r="AI109" s="36"/>
      <c r="AJ109" s="29"/>
      <c r="AK109" s="36"/>
      <c r="AL109" s="36"/>
      <c r="AM109" s="36"/>
      <c r="AN109" s="29"/>
      <c r="AO109" s="36"/>
      <c r="AP109" s="29"/>
      <c r="AQ109" s="36"/>
      <c r="AR109" s="29"/>
      <c r="AS109" s="36"/>
      <c r="AT109" s="36"/>
      <c r="AU109" s="36"/>
      <c r="AV109" s="29"/>
      <c r="AW109" s="36"/>
      <c r="AX109" s="36"/>
      <c r="AY109" s="36"/>
      <c r="AZ109" s="29"/>
      <c r="BA109" s="36"/>
      <c r="BB109" s="36"/>
      <c r="BC109" s="36"/>
      <c r="BD109" s="36"/>
      <c r="BE109" s="36"/>
      <c r="BF109" s="36"/>
      <c r="BG109" s="36"/>
      <c r="BH109" s="36"/>
      <c r="BI109" s="36"/>
      <c r="BJ109" s="29"/>
      <c r="BK109" s="36"/>
      <c r="BL109" s="29"/>
      <c r="BM109" s="36"/>
      <c r="BN109" s="36"/>
      <c r="BO109" s="36"/>
      <c r="BP109" s="29"/>
      <c r="BQ109" s="36"/>
      <c r="BR109" s="29"/>
      <c r="BS109" s="36"/>
      <c r="BT109" s="36"/>
      <c r="BU109" s="36"/>
      <c r="BV109" s="36"/>
    </row>
    <row r="110" spans="1:75" s="86" customFormat="1" x14ac:dyDescent="0.25">
      <c r="A110" s="79">
        <v>108</v>
      </c>
      <c r="B110" s="79">
        <v>1</v>
      </c>
      <c r="C110" s="80" t="s">
        <v>573</v>
      </c>
      <c r="D110" s="81">
        <f>август!D110-сентябрь!E110</f>
        <v>-1279.9680916328502</v>
      </c>
      <c r="E110" s="81">
        <f t="shared" si="1"/>
        <v>10.746</v>
      </c>
      <c r="F110" s="82"/>
      <c r="G110" s="82"/>
      <c r="H110" s="82"/>
      <c r="I110" s="83"/>
      <c r="J110" s="82"/>
      <c r="K110" s="82"/>
      <c r="L110" s="82"/>
      <c r="M110" s="82"/>
      <c r="N110" s="82"/>
      <c r="O110" s="84"/>
      <c r="P110" s="82"/>
      <c r="Q110" s="84"/>
      <c r="R110" s="82"/>
      <c r="S110" s="82"/>
      <c r="T110" s="82"/>
      <c r="U110" s="82"/>
      <c r="V110" s="82"/>
      <c r="W110" s="82"/>
      <c r="X110" s="82"/>
      <c r="Y110" s="84"/>
      <c r="Z110" s="82"/>
      <c r="AA110" s="85"/>
      <c r="AB110" s="82"/>
      <c r="AC110" s="82"/>
      <c r="AD110" s="82"/>
      <c r="AE110" s="82"/>
      <c r="AF110" s="82"/>
      <c r="AG110" s="82"/>
      <c r="AH110" s="84"/>
      <c r="AI110" s="82"/>
      <c r="AJ110" s="84"/>
      <c r="AK110" s="82"/>
      <c r="AL110" s="82"/>
      <c r="AM110" s="82"/>
      <c r="AN110" s="84"/>
      <c r="AO110" s="82"/>
      <c r="AP110" s="84"/>
      <c r="AQ110" s="82"/>
      <c r="AR110" s="84"/>
      <c r="AS110" s="82"/>
      <c r="AT110" s="82"/>
      <c r="AU110" s="82"/>
      <c r="AV110" s="84"/>
      <c r="AW110" s="82"/>
      <c r="AX110" s="82"/>
      <c r="AY110" s="82"/>
      <c r="AZ110" s="84"/>
      <c r="BA110" s="82"/>
      <c r="BB110" s="82"/>
      <c r="BC110" s="82"/>
      <c r="BD110" s="82"/>
      <c r="BE110" s="82"/>
      <c r="BF110" s="82"/>
      <c r="BG110" s="82"/>
      <c r="BH110" s="82"/>
      <c r="BI110" s="82"/>
      <c r="BJ110" s="84"/>
      <c r="BK110" s="82"/>
      <c r="BL110" s="84"/>
      <c r="BM110" s="82"/>
      <c r="BN110" s="82"/>
      <c r="BO110" s="82"/>
      <c r="BP110" s="84"/>
      <c r="BQ110" s="82"/>
      <c r="BR110" s="84"/>
      <c r="BS110" s="82"/>
      <c r="BT110" s="82"/>
      <c r="BU110" s="82"/>
      <c r="BV110" s="82">
        <v>10.746</v>
      </c>
      <c r="BW110" s="86" t="s">
        <v>1070</v>
      </c>
    </row>
    <row r="111" spans="1:75" x14ac:dyDescent="0.25">
      <c r="A111" s="16">
        <v>109</v>
      </c>
      <c r="B111" s="16">
        <v>1</v>
      </c>
      <c r="C111" s="31" t="s">
        <v>574</v>
      </c>
      <c r="D111" s="40">
        <f>август!D111-сентябрь!E111</f>
        <v>354.23692748792269</v>
      </c>
      <c r="E111" s="40">
        <f t="shared" si="1"/>
        <v>0</v>
      </c>
      <c r="F111" s="36"/>
      <c r="G111" s="36"/>
      <c r="H111" s="36"/>
      <c r="I111" s="27"/>
      <c r="J111" s="36"/>
      <c r="K111" s="36"/>
      <c r="L111" s="36"/>
      <c r="M111" s="36"/>
      <c r="N111" s="36"/>
      <c r="O111" s="29"/>
      <c r="P111" s="36"/>
      <c r="Q111" s="29"/>
      <c r="R111" s="36"/>
      <c r="S111" s="36"/>
      <c r="T111" s="36"/>
      <c r="U111" s="36"/>
      <c r="V111" s="36"/>
      <c r="W111" s="36"/>
      <c r="X111" s="36"/>
      <c r="Y111" s="29"/>
      <c r="Z111" s="36"/>
      <c r="AA111" s="66"/>
      <c r="AB111" s="36"/>
      <c r="AC111" s="36"/>
      <c r="AD111" s="36"/>
      <c r="AE111" s="36"/>
      <c r="AF111" s="36"/>
      <c r="AG111" s="36"/>
      <c r="AH111" s="29"/>
      <c r="AI111" s="36"/>
      <c r="AJ111" s="29"/>
      <c r="AK111" s="36"/>
      <c r="AL111" s="36"/>
      <c r="AM111" s="36"/>
      <c r="AN111" s="29"/>
      <c r="AO111" s="36"/>
      <c r="AP111" s="29"/>
      <c r="AQ111" s="36"/>
      <c r="AR111" s="29"/>
      <c r="AS111" s="36"/>
      <c r="AT111" s="36"/>
      <c r="AU111" s="36"/>
      <c r="AV111" s="29"/>
      <c r="AW111" s="36"/>
      <c r="AX111" s="36"/>
      <c r="AY111" s="36"/>
      <c r="AZ111" s="29"/>
      <c r="BA111" s="36"/>
      <c r="BB111" s="36"/>
      <c r="BC111" s="36"/>
      <c r="BD111" s="36"/>
      <c r="BE111" s="36"/>
      <c r="BF111" s="36"/>
      <c r="BG111" s="36"/>
      <c r="BH111" s="36"/>
      <c r="BI111" s="36"/>
      <c r="BJ111" s="29"/>
      <c r="BK111" s="36"/>
      <c r="BL111" s="29"/>
      <c r="BM111" s="36"/>
      <c r="BN111" s="36"/>
      <c r="BO111" s="36"/>
      <c r="BP111" s="29"/>
      <c r="BQ111" s="36"/>
      <c r="BR111" s="29"/>
      <c r="BS111" s="36"/>
      <c r="BT111" s="36"/>
      <c r="BU111" s="36"/>
      <c r="BV111" s="36"/>
    </row>
    <row r="112" spans="1:75" s="86" customFormat="1" x14ac:dyDescent="0.25">
      <c r="A112" s="79">
        <v>110</v>
      </c>
      <c r="B112" s="79">
        <v>3</v>
      </c>
      <c r="C112" s="80" t="s">
        <v>575</v>
      </c>
      <c r="D112" s="81">
        <f>август!D112-сентябрь!E112</f>
        <v>1420.0902548405795</v>
      </c>
      <c r="E112" s="81">
        <f t="shared" si="1"/>
        <v>8.4550000000000001</v>
      </c>
      <c r="F112" s="82"/>
      <c r="G112" s="82"/>
      <c r="H112" s="82"/>
      <c r="I112" s="83"/>
      <c r="J112" s="82"/>
      <c r="K112" s="82"/>
      <c r="L112" s="82"/>
      <c r="M112" s="82"/>
      <c r="N112" s="82"/>
      <c r="O112" s="84"/>
      <c r="P112" s="82"/>
      <c r="Q112" s="84"/>
      <c r="R112" s="82"/>
      <c r="S112" s="82"/>
      <c r="T112" s="82"/>
      <c r="U112" s="82"/>
      <c r="V112" s="82"/>
      <c r="W112" s="82"/>
      <c r="X112" s="82"/>
      <c r="Y112" s="84"/>
      <c r="Z112" s="82"/>
      <c r="AA112" s="85"/>
      <c r="AB112" s="82"/>
      <c r="AC112" s="82"/>
      <c r="AD112" s="82"/>
      <c r="AE112" s="82"/>
      <c r="AF112" s="82"/>
      <c r="AG112" s="82"/>
      <c r="AH112" s="84"/>
      <c r="AI112" s="82"/>
      <c r="AJ112" s="84"/>
      <c r="AK112" s="82"/>
      <c r="AL112" s="82"/>
      <c r="AM112" s="82"/>
      <c r="AN112" s="84"/>
      <c r="AO112" s="82"/>
      <c r="AP112" s="84"/>
      <c r="AQ112" s="82"/>
      <c r="AR112" s="84"/>
      <c r="AS112" s="82"/>
      <c r="AT112" s="82"/>
      <c r="AU112" s="82"/>
      <c r="AV112" s="84"/>
      <c r="AW112" s="82"/>
      <c r="AX112" s="82"/>
      <c r="AY112" s="82"/>
      <c r="AZ112" s="84"/>
      <c r="BA112" s="82"/>
      <c r="BB112" s="82"/>
      <c r="BC112" s="82"/>
      <c r="BD112" s="82"/>
      <c r="BE112" s="82"/>
      <c r="BF112" s="82"/>
      <c r="BG112" s="82"/>
      <c r="BH112" s="82"/>
      <c r="BI112" s="82"/>
      <c r="BJ112" s="84"/>
      <c r="BK112" s="82"/>
      <c r="BL112" s="84">
        <v>4</v>
      </c>
      <c r="BM112" s="82">
        <v>8.4550000000000001</v>
      </c>
      <c r="BN112" s="82"/>
      <c r="BO112" s="82"/>
      <c r="BP112" s="84"/>
      <c r="BQ112" s="82"/>
      <c r="BR112" s="84"/>
      <c r="BS112" s="82"/>
      <c r="BT112" s="82"/>
      <c r="BU112" s="82"/>
      <c r="BV112" s="82"/>
    </row>
    <row r="113" spans="1:75" s="86" customFormat="1" x14ac:dyDescent="0.25">
      <c r="A113" s="79">
        <v>111</v>
      </c>
      <c r="B113" s="79">
        <v>3</v>
      </c>
      <c r="C113" s="80" t="s">
        <v>576</v>
      </c>
      <c r="D113" s="81">
        <f>август!D113-сентябрь!E113</f>
        <v>-514.18130515942039</v>
      </c>
      <c r="E113" s="81">
        <f t="shared" si="1"/>
        <v>11.833</v>
      </c>
      <c r="F113" s="82"/>
      <c r="G113" s="82"/>
      <c r="H113" s="82"/>
      <c r="I113" s="83"/>
      <c r="J113" s="82"/>
      <c r="K113" s="82"/>
      <c r="L113" s="82"/>
      <c r="M113" s="82"/>
      <c r="N113" s="82"/>
      <c r="O113" s="84"/>
      <c r="P113" s="82"/>
      <c r="Q113" s="84"/>
      <c r="R113" s="82"/>
      <c r="S113" s="82"/>
      <c r="T113" s="82"/>
      <c r="U113" s="82"/>
      <c r="V113" s="82"/>
      <c r="W113" s="82"/>
      <c r="X113" s="82"/>
      <c r="Y113" s="84"/>
      <c r="Z113" s="82"/>
      <c r="AA113" s="85"/>
      <c r="AB113" s="82"/>
      <c r="AC113" s="82"/>
      <c r="AD113" s="82"/>
      <c r="AE113" s="82"/>
      <c r="AF113" s="82"/>
      <c r="AG113" s="82"/>
      <c r="AH113" s="84"/>
      <c r="AI113" s="82"/>
      <c r="AJ113" s="84"/>
      <c r="AK113" s="82"/>
      <c r="AL113" s="82"/>
      <c r="AM113" s="82"/>
      <c r="AN113" s="84"/>
      <c r="AO113" s="82"/>
      <c r="AP113" s="84"/>
      <c r="AQ113" s="82"/>
      <c r="AR113" s="84"/>
      <c r="AS113" s="82"/>
      <c r="AT113" s="82"/>
      <c r="AU113" s="82"/>
      <c r="AV113" s="84"/>
      <c r="AW113" s="82"/>
      <c r="AX113" s="82"/>
      <c r="AY113" s="82"/>
      <c r="AZ113" s="84"/>
      <c r="BA113" s="82"/>
      <c r="BB113" s="82"/>
      <c r="BC113" s="82"/>
      <c r="BD113" s="82"/>
      <c r="BE113" s="82"/>
      <c r="BF113" s="82"/>
      <c r="BG113" s="82"/>
      <c r="BH113" s="82"/>
      <c r="BI113" s="82"/>
      <c r="BJ113" s="84"/>
      <c r="BK113" s="82"/>
      <c r="BL113" s="84">
        <v>4</v>
      </c>
      <c r="BM113" s="82">
        <v>6.9569999999999999</v>
      </c>
      <c r="BN113" s="82"/>
      <c r="BO113" s="82"/>
      <c r="BP113" s="84">
        <v>3</v>
      </c>
      <c r="BQ113" s="82">
        <v>4.8760000000000003</v>
      </c>
      <c r="BR113" s="84"/>
      <c r="BS113" s="82"/>
      <c r="BT113" s="82"/>
      <c r="BU113" s="82"/>
      <c r="BV113" s="82"/>
    </row>
    <row r="114" spans="1:75" s="86" customFormat="1" x14ac:dyDescent="0.25">
      <c r="A114" s="79">
        <v>112</v>
      </c>
      <c r="B114" s="79">
        <v>3</v>
      </c>
      <c r="C114" s="80" t="s">
        <v>577</v>
      </c>
      <c r="D114" s="81">
        <f>август!D114-сентябрь!E114</f>
        <v>-356.76459355555551</v>
      </c>
      <c r="E114" s="81">
        <f t="shared" si="1"/>
        <v>22.286000000000001</v>
      </c>
      <c r="F114" s="82"/>
      <c r="G114" s="82"/>
      <c r="H114" s="82"/>
      <c r="I114" s="83"/>
      <c r="J114" s="82"/>
      <c r="K114" s="82"/>
      <c r="L114" s="82"/>
      <c r="M114" s="82"/>
      <c r="N114" s="82"/>
      <c r="O114" s="84"/>
      <c r="P114" s="82"/>
      <c r="Q114" s="84"/>
      <c r="R114" s="82"/>
      <c r="S114" s="82"/>
      <c r="T114" s="82"/>
      <c r="U114" s="82">
        <v>6.0000000000000001E-3</v>
      </c>
      <c r="V114" s="82">
        <v>13.831</v>
      </c>
      <c r="W114" s="82"/>
      <c r="X114" s="82"/>
      <c r="Y114" s="84"/>
      <c r="Z114" s="82"/>
      <c r="AA114" s="85"/>
      <c r="AB114" s="82"/>
      <c r="AC114" s="82"/>
      <c r="AD114" s="82"/>
      <c r="AE114" s="82"/>
      <c r="AF114" s="82"/>
      <c r="AG114" s="82"/>
      <c r="AH114" s="84"/>
      <c r="AI114" s="82"/>
      <c r="AJ114" s="84"/>
      <c r="AK114" s="82"/>
      <c r="AL114" s="82"/>
      <c r="AM114" s="82"/>
      <c r="AN114" s="84"/>
      <c r="AO114" s="82"/>
      <c r="AP114" s="84"/>
      <c r="AQ114" s="82"/>
      <c r="AR114" s="84"/>
      <c r="AS114" s="82"/>
      <c r="AT114" s="82"/>
      <c r="AU114" s="82"/>
      <c r="AV114" s="84"/>
      <c r="AW114" s="82"/>
      <c r="AX114" s="82"/>
      <c r="AY114" s="82"/>
      <c r="AZ114" s="84"/>
      <c r="BA114" s="82"/>
      <c r="BB114" s="82"/>
      <c r="BC114" s="82"/>
      <c r="BD114" s="82"/>
      <c r="BE114" s="82"/>
      <c r="BF114" s="82"/>
      <c r="BG114" s="82"/>
      <c r="BH114" s="82"/>
      <c r="BI114" s="82"/>
      <c r="BJ114" s="84"/>
      <c r="BK114" s="82"/>
      <c r="BL114" s="84">
        <v>4</v>
      </c>
      <c r="BM114" s="82">
        <v>8.4550000000000001</v>
      </c>
      <c r="BN114" s="82"/>
      <c r="BO114" s="82"/>
      <c r="BP114" s="84"/>
      <c r="BQ114" s="82"/>
      <c r="BR114" s="84"/>
      <c r="BS114" s="82"/>
      <c r="BT114" s="82"/>
      <c r="BU114" s="82"/>
      <c r="BV114" s="82"/>
    </row>
    <row r="115" spans="1:75" s="86" customFormat="1" x14ac:dyDescent="0.25">
      <c r="A115" s="79">
        <v>113</v>
      </c>
      <c r="B115" s="79">
        <v>3</v>
      </c>
      <c r="C115" s="80" t="s">
        <v>578</v>
      </c>
      <c r="D115" s="81">
        <f>август!D115-сентябрь!E115</f>
        <v>420.45557804830912</v>
      </c>
      <c r="E115" s="81">
        <f t="shared" si="1"/>
        <v>10.471</v>
      </c>
      <c r="F115" s="82"/>
      <c r="G115" s="82"/>
      <c r="H115" s="82"/>
      <c r="I115" s="83"/>
      <c r="J115" s="82"/>
      <c r="K115" s="82"/>
      <c r="L115" s="82"/>
      <c r="M115" s="82"/>
      <c r="N115" s="82"/>
      <c r="O115" s="84"/>
      <c r="P115" s="82"/>
      <c r="Q115" s="84"/>
      <c r="R115" s="82"/>
      <c r="S115" s="82"/>
      <c r="T115" s="82"/>
      <c r="U115" s="82"/>
      <c r="V115" s="82"/>
      <c r="W115" s="82"/>
      <c r="X115" s="82"/>
      <c r="Y115" s="84"/>
      <c r="Z115" s="82"/>
      <c r="AA115" s="85"/>
      <c r="AB115" s="82"/>
      <c r="AC115" s="82"/>
      <c r="AD115" s="82"/>
      <c r="AE115" s="82"/>
      <c r="AF115" s="82"/>
      <c r="AG115" s="82"/>
      <c r="AH115" s="84"/>
      <c r="AI115" s="82"/>
      <c r="AJ115" s="84"/>
      <c r="AK115" s="82"/>
      <c r="AL115" s="82"/>
      <c r="AM115" s="82"/>
      <c r="AN115" s="84"/>
      <c r="AO115" s="82"/>
      <c r="AP115" s="84"/>
      <c r="AQ115" s="82"/>
      <c r="AR115" s="84"/>
      <c r="AS115" s="82"/>
      <c r="AT115" s="82"/>
      <c r="AU115" s="82"/>
      <c r="AV115" s="84"/>
      <c r="AW115" s="82"/>
      <c r="AX115" s="82"/>
      <c r="AY115" s="82"/>
      <c r="AZ115" s="84"/>
      <c r="BA115" s="82"/>
      <c r="BB115" s="82"/>
      <c r="BC115" s="82"/>
      <c r="BD115" s="82"/>
      <c r="BE115" s="82"/>
      <c r="BF115" s="82"/>
      <c r="BG115" s="82"/>
      <c r="BH115" s="82"/>
      <c r="BI115" s="82"/>
      <c r="BJ115" s="84"/>
      <c r="BK115" s="82"/>
      <c r="BL115" s="84"/>
      <c r="BM115" s="82"/>
      <c r="BN115" s="82"/>
      <c r="BO115" s="82"/>
      <c r="BP115" s="84"/>
      <c r="BQ115" s="82"/>
      <c r="BR115" s="84"/>
      <c r="BS115" s="82"/>
      <c r="BT115" s="82"/>
      <c r="BU115" s="82"/>
      <c r="BV115" s="82">
        <v>10.471</v>
      </c>
      <c r="BW115" s="86" t="s">
        <v>1070</v>
      </c>
    </row>
    <row r="116" spans="1:75" x14ac:dyDescent="0.25">
      <c r="A116" s="16">
        <v>114</v>
      </c>
      <c r="B116" s="16">
        <v>3</v>
      </c>
      <c r="C116" s="31" t="s">
        <v>579</v>
      </c>
      <c r="D116" s="40">
        <f>август!D116-сентябрь!E116</f>
        <v>83.660804115942028</v>
      </c>
      <c r="E116" s="40">
        <f t="shared" si="1"/>
        <v>0</v>
      </c>
      <c r="F116" s="36"/>
      <c r="G116" s="36"/>
      <c r="H116" s="36"/>
      <c r="I116" s="27"/>
      <c r="J116" s="36"/>
      <c r="K116" s="36"/>
      <c r="L116" s="36"/>
      <c r="M116" s="36"/>
      <c r="N116" s="36"/>
      <c r="O116" s="29"/>
      <c r="P116" s="36"/>
      <c r="Q116" s="29"/>
      <c r="R116" s="36"/>
      <c r="S116" s="36"/>
      <c r="T116" s="36"/>
      <c r="U116" s="36"/>
      <c r="V116" s="36"/>
      <c r="W116" s="36"/>
      <c r="X116" s="36"/>
      <c r="Y116" s="29"/>
      <c r="Z116" s="36"/>
      <c r="AA116" s="66"/>
      <c r="AB116" s="36"/>
      <c r="AC116" s="36"/>
      <c r="AD116" s="36"/>
      <c r="AE116" s="36"/>
      <c r="AF116" s="36"/>
      <c r="AG116" s="36"/>
      <c r="AH116" s="29"/>
      <c r="AI116" s="36"/>
      <c r="AJ116" s="29"/>
      <c r="AK116" s="36"/>
      <c r="AL116" s="36"/>
      <c r="AM116" s="36"/>
      <c r="AN116" s="29"/>
      <c r="AO116" s="36"/>
      <c r="AP116" s="29"/>
      <c r="AQ116" s="36"/>
      <c r="AR116" s="29"/>
      <c r="AS116" s="36"/>
      <c r="AT116" s="36"/>
      <c r="AU116" s="36"/>
      <c r="AV116" s="29"/>
      <c r="AW116" s="36"/>
      <c r="AX116" s="36"/>
      <c r="AY116" s="36"/>
      <c r="AZ116" s="29"/>
      <c r="BA116" s="36"/>
      <c r="BB116" s="36"/>
      <c r="BC116" s="36"/>
      <c r="BD116" s="36"/>
      <c r="BE116" s="36"/>
      <c r="BF116" s="36"/>
      <c r="BG116" s="36"/>
      <c r="BH116" s="36"/>
      <c r="BI116" s="36"/>
      <c r="BJ116" s="29"/>
      <c r="BK116" s="36"/>
      <c r="BL116" s="29"/>
      <c r="BM116" s="36"/>
      <c r="BN116" s="36"/>
      <c r="BO116" s="36"/>
      <c r="BP116" s="29"/>
      <c r="BQ116" s="36"/>
      <c r="BR116" s="29"/>
      <c r="BS116" s="36"/>
      <c r="BT116" s="36"/>
      <c r="BU116" s="36"/>
      <c r="BV116" s="36"/>
    </row>
    <row r="117" spans="1:75" s="86" customFormat="1" x14ac:dyDescent="0.25">
      <c r="A117" s="79">
        <v>115</v>
      </c>
      <c r="B117" s="79">
        <v>3</v>
      </c>
      <c r="C117" s="80" t="s">
        <v>580</v>
      </c>
      <c r="D117" s="81">
        <f>август!D117-сентябрь!E117</f>
        <v>-717.61041271497584</v>
      </c>
      <c r="E117" s="81">
        <f t="shared" si="1"/>
        <v>16.170000000000002</v>
      </c>
      <c r="F117" s="82"/>
      <c r="G117" s="82"/>
      <c r="H117" s="82"/>
      <c r="I117" s="83"/>
      <c r="J117" s="82"/>
      <c r="K117" s="82"/>
      <c r="L117" s="82"/>
      <c r="M117" s="82"/>
      <c r="N117" s="82"/>
      <c r="O117" s="84"/>
      <c r="P117" s="82"/>
      <c r="Q117" s="84"/>
      <c r="R117" s="82"/>
      <c r="S117" s="82"/>
      <c r="T117" s="82"/>
      <c r="U117" s="82"/>
      <c r="V117" s="82"/>
      <c r="W117" s="82"/>
      <c r="X117" s="82"/>
      <c r="Y117" s="84"/>
      <c r="Z117" s="82"/>
      <c r="AA117" s="85"/>
      <c r="AB117" s="82"/>
      <c r="AC117" s="82"/>
      <c r="AD117" s="82"/>
      <c r="AE117" s="82"/>
      <c r="AF117" s="82"/>
      <c r="AG117" s="82"/>
      <c r="AH117" s="84">
        <v>7</v>
      </c>
      <c r="AI117" s="82">
        <v>6.2050000000000001</v>
      </c>
      <c r="AJ117" s="84"/>
      <c r="AK117" s="82"/>
      <c r="AL117" s="82"/>
      <c r="AM117" s="82"/>
      <c r="AN117" s="84"/>
      <c r="AO117" s="82"/>
      <c r="AP117" s="84"/>
      <c r="AQ117" s="82"/>
      <c r="AR117" s="84"/>
      <c r="AS117" s="82"/>
      <c r="AT117" s="82"/>
      <c r="AU117" s="82"/>
      <c r="AV117" s="84"/>
      <c r="AW117" s="82"/>
      <c r="AX117" s="82"/>
      <c r="AY117" s="82"/>
      <c r="AZ117" s="84"/>
      <c r="BA117" s="82"/>
      <c r="BB117" s="82"/>
      <c r="BC117" s="82"/>
      <c r="BD117" s="82"/>
      <c r="BE117" s="82"/>
      <c r="BF117" s="82"/>
      <c r="BG117" s="82"/>
      <c r="BH117" s="82"/>
      <c r="BI117" s="82"/>
      <c r="BJ117" s="84"/>
      <c r="BK117" s="82"/>
      <c r="BL117" s="84"/>
      <c r="BM117" s="82"/>
      <c r="BN117" s="82"/>
      <c r="BO117" s="82"/>
      <c r="BP117" s="84"/>
      <c r="BQ117" s="82"/>
      <c r="BR117" s="84"/>
      <c r="BS117" s="82"/>
      <c r="BT117" s="82"/>
      <c r="BU117" s="82"/>
      <c r="BV117" s="82">
        <v>9.9649999999999999</v>
      </c>
      <c r="BW117" s="86" t="s">
        <v>1201</v>
      </c>
    </row>
    <row r="118" spans="1:75" x14ac:dyDescent="0.25">
      <c r="A118" s="16">
        <v>116</v>
      </c>
      <c r="B118" s="16">
        <v>3</v>
      </c>
      <c r="C118" s="31" t="s">
        <v>581</v>
      </c>
      <c r="D118" s="40">
        <f>август!D118-сентябрь!E118</f>
        <v>13.40443357681159</v>
      </c>
      <c r="E118" s="40">
        <f t="shared" si="1"/>
        <v>0</v>
      </c>
      <c r="F118" s="36"/>
      <c r="G118" s="36"/>
      <c r="H118" s="36"/>
      <c r="I118" s="27"/>
      <c r="J118" s="36"/>
      <c r="K118" s="36"/>
      <c r="L118" s="36"/>
      <c r="M118" s="36"/>
      <c r="N118" s="36"/>
      <c r="O118" s="29"/>
      <c r="P118" s="36"/>
      <c r="Q118" s="29"/>
      <c r="R118" s="36"/>
      <c r="S118" s="36"/>
      <c r="T118" s="36"/>
      <c r="U118" s="36"/>
      <c r="V118" s="36"/>
      <c r="W118" s="36"/>
      <c r="X118" s="36"/>
      <c r="Y118" s="29"/>
      <c r="Z118" s="36"/>
      <c r="AA118" s="66"/>
      <c r="AB118" s="36"/>
      <c r="AC118" s="36"/>
      <c r="AD118" s="36"/>
      <c r="AE118" s="36"/>
      <c r="AF118" s="36"/>
      <c r="AG118" s="36"/>
      <c r="AH118" s="29"/>
      <c r="AI118" s="36"/>
      <c r="AJ118" s="29"/>
      <c r="AK118" s="36"/>
      <c r="AL118" s="36"/>
      <c r="AM118" s="36"/>
      <c r="AN118" s="29"/>
      <c r="AO118" s="36"/>
      <c r="AP118" s="29"/>
      <c r="AQ118" s="36"/>
      <c r="AR118" s="29"/>
      <c r="AS118" s="36"/>
      <c r="AT118" s="36"/>
      <c r="AU118" s="36"/>
      <c r="AV118" s="29"/>
      <c r="AW118" s="36"/>
      <c r="AX118" s="36"/>
      <c r="AY118" s="36"/>
      <c r="AZ118" s="29"/>
      <c r="BA118" s="36"/>
      <c r="BB118" s="36"/>
      <c r="BC118" s="36"/>
      <c r="BD118" s="36"/>
      <c r="BE118" s="36"/>
      <c r="BF118" s="36"/>
      <c r="BG118" s="36"/>
      <c r="BH118" s="36"/>
      <c r="BI118" s="36"/>
      <c r="BJ118" s="29"/>
      <c r="BK118" s="36"/>
      <c r="BL118" s="29"/>
      <c r="BM118" s="36"/>
      <c r="BN118" s="36"/>
      <c r="BO118" s="36"/>
      <c r="BP118" s="29"/>
      <c r="BQ118" s="36"/>
      <c r="BR118" s="29"/>
      <c r="BS118" s="36"/>
      <c r="BT118" s="36"/>
      <c r="BU118" s="36"/>
      <c r="BV118" s="36"/>
    </row>
    <row r="119" spans="1:75" x14ac:dyDescent="0.25">
      <c r="A119" s="16">
        <v>117</v>
      </c>
      <c r="B119" s="16">
        <v>3</v>
      </c>
      <c r="C119" s="31" t="s">
        <v>582</v>
      </c>
      <c r="D119" s="40">
        <f>август!D119-сентябрь!E119</f>
        <v>-425.20348533333339</v>
      </c>
      <c r="E119" s="40">
        <f t="shared" si="1"/>
        <v>0</v>
      </c>
      <c r="F119" s="36"/>
      <c r="G119" s="36"/>
      <c r="H119" s="36"/>
      <c r="I119" s="27"/>
      <c r="J119" s="36"/>
      <c r="K119" s="36"/>
      <c r="L119" s="36"/>
      <c r="M119" s="36"/>
      <c r="N119" s="36"/>
      <c r="O119" s="29"/>
      <c r="P119" s="36"/>
      <c r="Q119" s="29"/>
      <c r="R119" s="36"/>
      <c r="S119" s="36"/>
      <c r="T119" s="36"/>
      <c r="U119" s="36"/>
      <c r="V119" s="36"/>
      <c r="W119" s="36"/>
      <c r="X119" s="36"/>
      <c r="Y119" s="29"/>
      <c r="Z119" s="36"/>
      <c r="AA119" s="66"/>
      <c r="AB119" s="36"/>
      <c r="AC119" s="36"/>
      <c r="AD119" s="36"/>
      <c r="AE119" s="36"/>
      <c r="AF119" s="36"/>
      <c r="AG119" s="36"/>
      <c r="AH119" s="29"/>
      <c r="AI119" s="36"/>
      <c r="AJ119" s="29"/>
      <c r="AK119" s="36"/>
      <c r="AL119" s="36"/>
      <c r="AM119" s="36"/>
      <c r="AN119" s="29"/>
      <c r="AO119" s="36"/>
      <c r="AP119" s="29"/>
      <c r="AQ119" s="36"/>
      <c r="AR119" s="29"/>
      <c r="AS119" s="36"/>
      <c r="AT119" s="36"/>
      <c r="AU119" s="36"/>
      <c r="AV119" s="29"/>
      <c r="AW119" s="36"/>
      <c r="AX119" s="36"/>
      <c r="AY119" s="36"/>
      <c r="AZ119" s="29"/>
      <c r="BA119" s="36"/>
      <c r="BB119" s="36"/>
      <c r="BC119" s="36"/>
      <c r="BD119" s="36"/>
      <c r="BE119" s="36"/>
      <c r="BF119" s="36"/>
      <c r="BG119" s="36"/>
      <c r="BH119" s="36"/>
      <c r="BI119" s="36"/>
      <c r="BJ119" s="29"/>
      <c r="BK119" s="36"/>
      <c r="BL119" s="29"/>
      <c r="BM119" s="36"/>
      <c r="BN119" s="36"/>
      <c r="BO119" s="36"/>
      <c r="BP119" s="29"/>
      <c r="BQ119" s="36"/>
      <c r="BR119" s="29"/>
      <c r="BS119" s="36"/>
      <c r="BT119" s="36"/>
      <c r="BU119" s="36"/>
      <c r="BV119" s="36"/>
    </row>
    <row r="120" spans="1:75" x14ac:dyDescent="0.25">
      <c r="A120" s="16">
        <v>118</v>
      </c>
      <c r="B120" s="16">
        <v>3</v>
      </c>
      <c r="C120" s="31" t="s">
        <v>583</v>
      </c>
      <c r="D120" s="40">
        <f>август!D120-сентябрь!E120</f>
        <v>147.62912118840583</v>
      </c>
      <c r="E120" s="40">
        <f t="shared" si="1"/>
        <v>0</v>
      </c>
      <c r="F120" s="36"/>
      <c r="G120" s="36"/>
      <c r="H120" s="36"/>
      <c r="I120" s="27"/>
      <c r="J120" s="36"/>
      <c r="K120" s="36"/>
      <c r="L120" s="36"/>
      <c r="M120" s="36"/>
      <c r="N120" s="36"/>
      <c r="O120" s="29"/>
      <c r="P120" s="36"/>
      <c r="Q120" s="29"/>
      <c r="R120" s="36"/>
      <c r="S120" s="36"/>
      <c r="T120" s="36"/>
      <c r="U120" s="36"/>
      <c r="V120" s="36"/>
      <c r="W120" s="36"/>
      <c r="X120" s="36"/>
      <c r="Y120" s="29"/>
      <c r="Z120" s="36"/>
      <c r="AA120" s="66"/>
      <c r="AB120" s="36"/>
      <c r="AC120" s="36"/>
      <c r="AD120" s="36"/>
      <c r="AE120" s="36"/>
      <c r="AF120" s="36"/>
      <c r="AG120" s="36"/>
      <c r="AH120" s="29"/>
      <c r="AI120" s="36"/>
      <c r="AJ120" s="29"/>
      <c r="AK120" s="36"/>
      <c r="AL120" s="36"/>
      <c r="AM120" s="36"/>
      <c r="AN120" s="29"/>
      <c r="AO120" s="36"/>
      <c r="AP120" s="29"/>
      <c r="AQ120" s="36"/>
      <c r="AR120" s="29"/>
      <c r="AS120" s="36"/>
      <c r="AT120" s="36"/>
      <c r="AU120" s="36"/>
      <c r="AV120" s="29"/>
      <c r="AW120" s="36"/>
      <c r="AX120" s="36"/>
      <c r="AY120" s="36"/>
      <c r="AZ120" s="29"/>
      <c r="BA120" s="36"/>
      <c r="BB120" s="36"/>
      <c r="BC120" s="36"/>
      <c r="BD120" s="36"/>
      <c r="BE120" s="36"/>
      <c r="BF120" s="36"/>
      <c r="BG120" s="36"/>
      <c r="BH120" s="36"/>
      <c r="BI120" s="36"/>
      <c r="BJ120" s="29"/>
      <c r="BK120" s="36"/>
      <c r="BL120" s="29"/>
      <c r="BM120" s="36"/>
      <c r="BN120" s="36"/>
      <c r="BO120" s="36"/>
      <c r="BP120" s="29"/>
      <c r="BQ120" s="36"/>
      <c r="BR120" s="29"/>
      <c r="BS120" s="36"/>
      <c r="BT120" s="36"/>
      <c r="BU120" s="36"/>
      <c r="BV120" s="36"/>
    </row>
    <row r="121" spans="1:75" x14ac:dyDescent="0.25">
      <c r="A121" s="16">
        <v>119</v>
      </c>
      <c r="B121" s="16">
        <v>3</v>
      </c>
      <c r="C121" s="31" t="s">
        <v>584</v>
      </c>
      <c r="D121" s="40">
        <f>август!D121-сентябрь!E121</f>
        <v>390.00396205797091</v>
      </c>
      <c r="E121" s="40">
        <f t="shared" si="1"/>
        <v>0</v>
      </c>
      <c r="F121" s="36"/>
      <c r="G121" s="36"/>
      <c r="H121" s="36"/>
      <c r="I121" s="27"/>
      <c r="J121" s="36"/>
      <c r="K121" s="36"/>
      <c r="L121" s="36"/>
      <c r="M121" s="36"/>
      <c r="N121" s="36"/>
      <c r="O121" s="29"/>
      <c r="P121" s="36"/>
      <c r="Q121" s="29"/>
      <c r="R121" s="36"/>
      <c r="S121" s="36"/>
      <c r="T121" s="36"/>
      <c r="U121" s="36"/>
      <c r="V121" s="36"/>
      <c r="W121" s="36"/>
      <c r="X121" s="36"/>
      <c r="Y121" s="29"/>
      <c r="Z121" s="36"/>
      <c r="AA121" s="66"/>
      <c r="AB121" s="36"/>
      <c r="AC121" s="36"/>
      <c r="AD121" s="36"/>
      <c r="AE121" s="36"/>
      <c r="AF121" s="36"/>
      <c r="AG121" s="36"/>
      <c r="AH121" s="29"/>
      <c r="AI121" s="36"/>
      <c r="AJ121" s="29"/>
      <c r="AK121" s="36"/>
      <c r="AL121" s="36"/>
      <c r="AM121" s="36"/>
      <c r="AN121" s="29"/>
      <c r="AO121" s="36"/>
      <c r="AP121" s="29"/>
      <c r="AQ121" s="36"/>
      <c r="AR121" s="29"/>
      <c r="AS121" s="36"/>
      <c r="AT121" s="36"/>
      <c r="AU121" s="36"/>
      <c r="AV121" s="29"/>
      <c r="AW121" s="36"/>
      <c r="AX121" s="36"/>
      <c r="AY121" s="36"/>
      <c r="AZ121" s="29"/>
      <c r="BA121" s="36"/>
      <c r="BB121" s="36"/>
      <c r="BC121" s="36"/>
      <c r="BD121" s="36"/>
      <c r="BE121" s="36"/>
      <c r="BF121" s="36"/>
      <c r="BG121" s="36"/>
      <c r="BH121" s="36"/>
      <c r="BI121" s="36"/>
      <c r="BJ121" s="29"/>
      <c r="BK121" s="36"/>
      <c r="BL121" s="29"/>
      <c r="BM121" s="36"/>
      <c r="BN121" s="36"/>
      <c r="BO121" s="36"/>
      <c r="BP121" s="29"/>
      <c r="BQ121" s="36"/>
      <c r="BR121" s="29"/>
      <c r="BS121" s="36"/>
      <c r="BT121" s="36"/>
      <c r="BU121" s="36"/>
      <c r="BV121" s="36"/>
    </row>
    <row r="122" spans="1:75" s="86" customFormat="1" x14ac:dyDescent="0.25">
      <c r="A122" s="79">
        <v>120</v>
      </c>
      <c r="B122" s="79">
        <v>3</v>
      </c>
      <c r="C122" s="80" t="s">
        <v>585</v>
      </c>
      <c r="D122" s="81">
        <f>август!D122-сентябрь!E122</f>
        <v>1926.4535909642514</v>
      </c>
      <c r="E122" s="81">
        <f t="shared" si="1"/>
        <v>11.054</v>
      </c>
      <c r="F122" s="82"/>
      <c r="G122" s="82"/>
      <c r="H122" s="82"/>
      <c r="I122" s="83"/>
      <c r="J122" s="82"/>
      <c r="K122" s="82"/>
      <c r="L122" s="82"/>
      <c r="M122" s="82"/>
      <c r="N122" s="82"/>
      <c r="O122" s="84"/>
      <c r="P122" s="82"/>
      <c r="Q122" s="84"/>
      <c r="R122" s="82"/>
      <c r="S122" s="82"/>
      <c r="T122" s="82"/>
      <c r="U122" s="82"/>
      <c r="V122" s="82"/>
      <c r="W122" s="82"/>
      <c r="X122" s="82"/>
      <c r="Y122" s="84"/>
      <c r="Z122" s="82"/>
      <c r="AA122" s="85"/>
      <c r="AB122" s="82"/>
      <c r="AC122" s="82"/>
      <c r="AD122" s="82"/>
      <c r="AE122" s="82"/>
      <c r="AF122" s="82"/>
      <c r="AG122" s="82"/>
      <c r="AH122" s="84"/>
      <c r="AI122" s="82"/>
      <c r="AJ122" s="84"/>
      <c r="AK122" s="82"/>
      <c r="AL122" s="82"/>
      <c r="AM122" s="82"/>
      <c r="AN122" s="84"/>
      <c r="AO122" s="82"/>
      <c r="AP122" s="84"/>
      <c r="AQ122" s="82"/>
      <c r="AR122" s="84"/>
      <c r="AS122" s="82"/>
      <c r="AT122" s="82"/>
      <c r="AU122" s="82"/>
      <c r="AV122" s="84"/>
      <c r="AW122" s="82"/>
      <c r="AX122" s="82"/>
      <c r="AY122" s="82"/>
      <c r="AZ122" s="84"/>
      <c r="BA122" s="82"/>
      <c r="BB122" s="82"/>
      <c r="BC122" s="82"/>
      <c r="BD122" s="82"/>
      <c r="BE122" s="82"/>
      <c r="BF122" s="82"/>
      <c r="BG122" s="82"/>
      <c r="BH122" s="82"/>
      <c r="BI122" s="82"/>
      <c r="BJ122" s="84"/>
      <c r="BK122" s="82"/>
      <c r="BL122" s="84"/>
      <c r="BM122" s="82"/>
      <c r="BN122" s="82"/>
      <c r="BO122" s="82"/>
      <c r="BP122" s="84"/>
      <c r="BQ122" s="82"/>
      <c r="BR122" s="84"/>
      <c r="BS122" s="82"/>
      <c r="BT122" s="82"/>
      <c r="BU122" s="82"/>
      <c r="BV122" s="82">
        <f>4.288+6.766</f>
        <v>11.054</v>
      </c>
      <c r="BW122" s="86" t="s">
        <v>1161</v>
      </c>
    </row>
    <row r="123" spans="1:75" x14ac:dyDescent="0.25">
      <c r="A123" s="16">
        <v>121</v>
      </c>
      <c r="B123" s="16">
        <v>1</v>
      </c>
      <c r="C123" s="31" t="s">
        <v>586</v>
      </c>
      <c r="D123" s="40">
        <f>август!D123-сентябрь!E123</f>
        <v>433.24797800000005</v>
      </c>
      <c r="E123" s="40">
        <f t="shared" si="1"/>
        <v>0</v>
      </c>
      <c r="F123" s="36"/>
      <c r="G123" s="36"/>
      <c r="H123" s="36"/>
      <c r="I123" s="27"/>
      <c r="J123" s="36"/>
      <c r="K123" s="36"/>
      <c r="L123" s="36"/>
      <c r="M123" s="36"/>
      <c r="N123" s="36"/>
      <c r="O123" s="29"/>
      <c r="P123" s="36"/>
      <c r="Q123" s="29"/>
      <c r="R123" s="36"/>
      <c r="S123" s="36"/>
      <c r="T123" s="36"/>
      <c r="U123" s="36"/>
      <c r="V123" s="36"/>
      <c r="W123" s="36"/>
      <c r="X123" s="36"/>
      <c r="Y123" s="29"/>
      <c r="Z123" s="36"/>
      <c r="AA123" s="66"/>
      <c r="AB123" s="36"/>
      <c r="AC123" s="36"/>
      <c r="AD123" s="36"/>
      <c r="AE123" s="36"/>
      <c r="AF123" s="36"/>
      <c r="AG123" s="36"/>
      <c r="AH123" s="29"/>
      <c r="AI123" s="36"/>
      <c r="AJ123" s="29"/>
      <c r="AK123" s="36"/>
      <c r="AL123" s="36"/>
      <c r="AM123" s="36"/>
      <c r="AN123" s="29"/>
      <c r="AO123" s="36"/>
      <c r="AP123" s="29"/>
      <c r="AQ123" s="36"/>
      <c r="AR123" s="29"/>
      <c r="AS123" s="36"/>
      <c r="AT123" s="36"/>
      <c r="AU123" s="36"/>
      <c r="AV123" s="29"/>
      <c r="AW123" s="36"/>
      <c r="AX123" s="36"/>
      <c r="AY123" s="36"/>
      <c r="AZ123" s="29"/>
      <c r="BA123" s="36"/>
      <c r="BB123" s="36"/>
      <c r="BC123" s="36"/>
      <c r="BD123" s="36"/>
      <c r="BE123" s="36"/>
      <c r="BF123" s="36"/>
      <c r="BG123" s="36"/>
      <c r="BH123" s="36"/>
      <c r="BI123" s="36"/>
      <c r="BJ123" s="29"/>
      <c r="BK123" s="36"/>
      <c r="BL123" s="29"/>
      <c r="BM123" s="36"/>
      <c r="BN123" s="36"/>
      <c r="BO123" s="36"/>
      <c r="BP123" s="29"/>
      <c r="BQ123" s="36"/>
      <c r="BR123" s="29"/>
      <c r="BS123" s="36"/>
      <c r="BT123" s="36"/>
      <c r="BU123" s="36"/>
      <c r="BV123" s="36"/>
    </row>
    <row r="124" spans="1:75" x14ac:dyDescent="0.25">
      <c r="A124" s="16">
        <v>122</v>
      </c>
      <c r="B124" s="16">
        <v>1</v>
      </c>
      <c r="C124" s="31" t="s">
        <v>587</v>
      </c>
      <c r="D124" s="40">
        <f>август!D124-сентябрь!E124</f>
        <v>-137.27386453140102</v>
      </c>
      <c r="E124" s="40">
        <f t="shared" si="1"/>
        <v>0</v>
      </c>
      <c r="F124" s="36"/>
      <c r="G124" s="36"/>
      <c r="H124" s="36"/>
      <c r="I124" s="27"/>
      <c r="J124" s="36"/>
      <c r="K124" s="36"/>
      <c r="L124" s="36"/>
      <c r="M124" s="36"/>
      <c r="N124" s="36"/>
      <c r="O124" s="29"/>
      <c r="P124" s="36"/>
      <c r="Q124" s="29"/>
      <c r="R124" s="36"/>
      <c r="S124" s="36"/>
      <c r="T124" s="36"/>
      <c r="U124" s="36"/>
      <c r="V124" s="36"/>
      <c r="W124" s="36"/>
      <c r="X124" s="36"/>
      <c r="Y124" s="29"/>
      <c r="Z124" s="36"/>
      <c r="AA124" s="66"/>
      <c r="AB124" s="36"/>
      <c r="AC124" s="36"/>
      <c r="AD124" s="36"/>
      <c r="AE124" s="36"/>
      <c r="AF124" s="36"/>
      <c r="AG124" s="36"/>
      <c r="AH124" s="29"/>
      <c r="AI124" s="36"/>
      <c r="AJ124" s="29"/>
      <c r="AK124" s="36"/>
      <c r="AL124" s="36"/>
      <c r="AM124" s="36"/>
      <c r="AN124" s="29"/>
      <c r="AO124" s="36"/>
      <c r="AP124" s="29"/>
      <c r="AQ124" s="36"/>
      <c r="AR124" s="29"/>
      <c r="AS124" s="36"/>
      <c r="AT124" s="36"/>
      <c r="AU124" s="36"/>
      <c r="AV124" s="29"/>
      <c r="AW124" s="36"/>
      <c r="AX124" s="36"/>
      <c r="AY124" s="36"/>
      <c r="AZ124" s="29"/>
      <c r="BA124" s="36"/>
      <c r="BB124" s="36"/>
      <c r="BC124" s="36"/>
      <c r="BD124" s="36"/>
      <c r="BE124" s="36"/>
      <c r="BF124" s="36"/>
      <c r="BG124" s="36"/>
      <c r="BH124" s="36"/>
      <c r="BI124" s="36"/>
      <c r="BJ124" s="29"/>
      <c r="BK124" s="36"/>
      <c r="BL124" s="29"/>
      <c r="BM124" s="36"/>
      <c r="BN124" s="36"/>
      <c r="BO124" s="36"/>
      <c r="BP124" s="29"/>
      <c r="BQ124" s="36"/>
      <c r="BR124" s="29"/>
      <c r="BS124" s="36"/>
      <c r="BT124" s="36"/>
      <c r="BU124" s="36"/>
      <c r="BV124" s="36"/>
    </row>
    <row r="125" spans="1:75" s="86" customFormat="1" x14ac:dyDescent="0.25">
      <c r="A125" s="79">
        <v>123</v>
      </c>
      <c r="B125" s="79">
        <v>1</v>
      </c>
      <c r="C125" s="80" t="s">
        <v>588</v>
      </c>
      <c r="D125" s="81">
        <f>август!D125-сентябрь!E125</f>
        <v>228.11150190144929</v>
      </c>
      <c r="E125" s="81">
        <f t="shared" si="1"/>
        <v>37.075000000000003</v>
      </c>
      <c r="F125" s="82"/>
      <c r="G125" s="82"/>
      <c r="H125" s="82"/>
      <c r="I125" s="83"/>
      <c r="J125" s="82"/>
      <c r="K125" s="82"/>
      <c r="L125" s="82"/>
      <c r="M125" s="82"/>
      <c r="N125" s="82"/>
      <c r="O125" s="84"/>
      <c r="P125" s="82"/>
      <c r="Q125" s="84"/>
      <c r="R125" s="82"/>
      <c r="S125" s="82"/>
      <c r="T125" s="82"/>
      <c r="U125" s="82"/>
      <c r="V125" s="82"/>
      <c r="W125" s="82"/>
      <c r="X125" s="82"/>
      <c r="Y125" s="84"/>
      <c r="Z125" s="82"/>
      <c r="AA125" s="85"/>
      <c r="AB125" s="82"/>
      <c r="AC125" s="82"/>
      <c r="AD125" s="82"/>
      <c r="AE125" s="82"/>
      <c r="AF125" s="82"/>
      <c r="AG125" s="82"/>
      <c r="AH125" s="84"/>
      <c r="AI125" s="82"/>
      <c r="AJ125" s="84"/>
      <c r="AK125" s="82"/>
      <c r="AL125" s="82"/>
      <c r="AM125" s="82"/>
      <c r="AN125" s="84"/>
      <c r="AO125" s="82"/>
      <c r="AP125" s="84"/>
      <c r="AQ125" s="82"/>
      <c r="AR125" s="84"/>
      <c r="AS125" s="82"/>
      <c r="AT125" s="82"/>
      <c r="AU125" s="82"/>
      <c r="AV125" s="84"/>
      <c r="AW125" s="82"/>
      <c r="AX125" s="82"/>
      <c r="AY125" s="82"/>
      <c r="AZ125" s="84"/>
      <c r="BA125" s="82"/>
      <c r="BB125" s="82"/>
      <c r="BC125" s="82"/>
      <c r="BD125" s="82"/>
      <c r="BE125" s="82"/>
      <c r="BF125" s="82">
        <v>8.0000000000000002E-3</v>
      </c>
      <c r="BG125" s="82">
        <v>16.149000000000001</v>
      </c>
      <c r="BH125" s="82"/>
      <c r="BI125" s="82"/>
      <c r="BJ125" s="84"/>
      <c r="BK125" s="82"/>
      <c r="BL125" s="84">
        <v>26</v>
      </c>
      <c r="BM125" s="82">
        <v>15.706</v>
      </c>
      <c r="BN125" s="82"/>
      <c r="BO125" s="82"/>
      <c r="BP125" s="84"/>
      <c r="BQ125" s="82"/>
      <c r="BR125" s="84"/>
      <c r="BS125" s="82"/>
      <c r="BT125" s="82"/>
      <c r="BU125" s="82"/>
      <c r="BV125" s="82">
        <v>5.22</v>
      </c>
      <c r="BW125" s="86" t="s">
        <v>1161</v>
      </c>
    </row>
    <row r="126" spans="1:75" s="86" customFormat="1" x14ac:dyDescent="0.25">
      <c r="A126" s="79">
        <v>124</v>
      </c>
      <c r="B126" s="79">
        <v>1</v>
      </c>
      <c r="C126" s="80" t="s">
        <v>589</v>
      </c>
      <c r="D126" s="81">
        <f>август!D126-сентябрь!E126</f>
        <v>-1612.8976770338165</v>
      </c>
      <c r="E126" s="81">
        <f t="shared" si="1"/>
        <v>20.184000000000001</v>
      </c>
      <c r="F126" s="82"/>
      <c r="G126" s="82"/>
      <c r="H126" s="82"/>
      <c r="I126" s="83"/>
      <c r="J126" s="82"/>
      <c r="K126" s="82"/>
      <c r="L126" s="82"/>
      <c r="M126" s="82"/>
      <c r="N126" s="82"/>
      <c r="O126" s="84"/>
      <c r="P126" s="82"/>
      <c r="Q126" s="84"/>
      <c r="R126" s="82"/>
      <c r="S126" s="82"/>
      <c r="T126" s="82"/>
      <c r="U126" s="82"/>
      <c r="V126" s="82"/>
      <c r="W126" s="82"/>
      <c r="X126" s="82"/>
      <c r="Y126" s="84"/>
      <c r="Z126" s="82"/>
      <c r="AA126" s="85"/>
      <c r="AB126" s="82"/>
      <c r="AC126" s="82"/>
      <c r="AD126" s="82"/>
      <c r="AE126" s="82"/>
      <c r="AF126" s="82"/>
      <c r="AG126" s="82"/>
      <c r="AH126" s="84">
        <v>1</v>
      </c>
      <c r="AI126" s="82">
        <v>2.698</v>
      </c>
      <c r="AJ126" s="84"/>
      <c r="AK126" s="82"/>
      <c r="AL126" s="82"/>
      <c r="AM126" s="82"/>
      <c r="AN126" s="84"/>
      <c r="AO126" s="82"/>
      <c r="AP126" s="84"/>
      <c r="AQ126" s="82"/>
      <c r="AR126" s="84"/>
      <c r="AS126" s="82"/>
      <c r="AT126" s="82"/>
      <c r="AU126" s="82"/>
      <c r="AV126" s="84"/>
      <c r="AW126" s="82"/>
      <c r="AX126" s="82"/>
      <c r="AY126" s="82"/>
      <c r="AZ126" s="84"/>
      <c r="BA126" s="82"/>
      <c r="BB126" s="82"/>
      <c r="BC126" s="82"/>
      <c r="BD126" s="82"/>
      <c r="BE126" s="82"/>
      <c r="BF126" s="82"/>
      <c r="BG126" s="82"/>
      <c r="BH126" s="82"/>
      <c r="BI126" s="82"/>
      <c r="BJ126" s="84">
        <v>1</v>
      </c>
      <c r="BK126" s="82">
        <v>6.2080000000000002</v>
      </c>
      <c r="BL126" s="84"/>
      <c r="BM126" s="82"/>
      <c r="BN126" s="82"/>
      <c r="BO126" s="82"/>
      <c r="BP126" s="84"/>
      <c r="BQ126" s="82"/>
      <c r="BR126" s="84"/>
      <c r="BS126" s="82"/>
      <c r="BT126" s="82"/>
      <c r="BU126" s="82"/>
      <c r="BV126" s="82">
        <v>11.278</v>
      </c>
      <c r="BW126" s="86" t="s">
        <v>1115</v>
      </c>
    </row>
    <row r="127" spans="1:75" s="86" customFormat="1" x14ac:dyDescent="0.25">
      <c r="A127" s="79">
        <v>125</v>
      </c>
      <c r="B127" s="79">
        <v>1</v>
      </c>
      <c r="C127" s="80" t="s">
        <v>590</v>
      </c>
      <c r="D127" s="81">
        <f>август!D127-сентябрь!E127</f>
        <v>-1339.2387975729473</v>
      </c>
      <c r="E127" s="81">
        <f t="shared" si="1"/>
        <v>1.119</v>
      </c>
      <c r="F127" s="82"/>
      <c r="G127" s="82"/>
      <c r="H127" s="82"/>
      <c r="I127" s="83"/>
      <c r="J127" s="82"/>
      <c r="K127" s="82"/>
      <c r="L127" s="82"/>
      <c r="M127" s="82"/>
      <c r="N127" s="82"/>
      <c r="O127" s="84"/>
      <c r="P127" s="82"/>
      <c r="Q127" s="84"/>
      <c r="R127" s="82"/>
      <c r="S127" s="82"/>
      <c r="T127" s="82"/>
      <c r="U127" s="82"/>
      <c r="V127" s="82"/>
      <c r="W127" s="82"/>
      <c r="X127" s="82"/>
      <c r="Y127" s="84"/>
      <c r="Z127" s="82"/>
      <c r="AA127" s="85"/>
      <c r="AB127" s="82"/>
      <c r="AC127" s="82"/>
      <c r="AD127" s="82"/>
      <c r="AE127" s="82"/>
      <c r="AF127" s="82"/>
      <c r="AG127" s="82"/>
      <c r="AH127" s="84"/>
      <c r="AI127" s="82"/>
      <c r="AJ127" s="84"/>
      <c r="AK127" s="82"/>
      <c r="AL127" s="82"/>
      <c r="AM127" s="82"/>
      <c r="AN127" s="84"/>
      <c r="AO127" s="82"/>
      <c r="AP127" s="84"/>
      <c r="AQ127" s="82"/>
      <c r="AR127" s="84"/>
      <c r="AS127" s="82"/>
      <c r="AT127" s="82"/>
      <c r="AU127" s="82"/>
      <c r="AV127" s="84"/>
      <c r="AW127" s="82"/>
      <c r="AX127" s="82"/>
      <c r="AY127" s="82"/>
      <c r="AZ127" s="84"/>
      <c r="BA127" s="82"/>
      <c r="BB127" s="82"/>
      <c r="BC127" s="82"/>
      <c r="BD127" s="82"/>
      <c r="BE127" s="82"/>
      <c r="BF127" s="82"/>
      <c r="BG127" s="82"/>
      <c r="BH127" s="82"/>
      <c r="BI127" s="82"/>
      <c r="BJ127" s="84"/>
      <c r="BK127" s="82"/>
      <c r="BL127" s="84"/>
      <c r="BM127" s="82"/>
      <c r="BN127" s="82"/>
      <c r="BO127" s="82"/>
      <c r="BP127" s="84"/>
      <c r="BQ127" s="82"/>
      <c r="BR127" s="84"/>
      <c r="BS127" s="82"/>
      <c r="BT127" s="82"/>
      <c r="BU127" s="82"/>
      <c r="BV127" s="82">
        <v>1.119</v>
      </c>
      <c r="BW127" s="86" t="s">
        <v>1180</v>
      </c>
    </row>
    <row r="128" spans="1:75" s="86" customFormat="1" x14ac:dyDescent="0.25">
      <c r="A128" s="79">
        <v>126</v>
      </c>
      <c r="B128" s="79">
        <v>1</v>
      </c>
      <c r="C128" s="80" t="s">
        <v>591</v>
      </c>
      <c r="D128" s="81">
        <f>август!D128-сентябрь!E128</f>
        <v>2154.8182393333341</v>
      </c>
      <c r="E128" s="81">
        <f t="shared" si="1"/>
        <v>34.936999999999998</v>
      </c>
      <c r="F128" s="82"/>
      <c r="G128" s="82"/>
      <c r="H128" s="82"/>
      <c r="I128" s="83"/>
      <c r="J128" s="82"/>
      <c r="K128" s="82"/>
      <c r="L128" s="82"/>
      <c r="M128" s="82"/>
      <c r="N128" s="82"/>
      <c r="O128" s="84"/>
      <c r="P128" s="82"/>
      <c r="Q128" s="84"/>
      <c r="R128" s="82"/>
      <c r="S128" s="82"/>
      <c r="T128" s="82"/>
      <c r="U128" s="82">
        <v>0.01</v>
      </c>
      <c r="V128" s="82">
        <v>20.654</v>
      </c>
      <c r="W128" s="82"/>
      <c r="X128" s="82"/>
      <c r="Y128" s="84"/>
      <c r="Z128" s="82"/>
      <c r="AA128" s="85"/>
      <c r="AB128" s="82"/>
      <c r="AC128" s="82"/>
      <c r="AD128" s="82"/>
      <c r="AE128" s="82"/>
      <c r="AF128" s="82"/>
      <c r="AG128" s="82"/>
      <c r="AH128" s="84">
        <v>4</v>
      </c>
      <c r="AI128" s="82">
        <v>3.7010000000000001</v>
      </c>
      <c r="AJ128" s="84"/>
      <c r="AK128" s="82"/>
      <c r="AL128" s="82"/>
      <c r="AM128" s="82"/>
      <c r="AN128" s="84"/>
      <c r="AO128" s="82"/>
      <c r="AP128" s="84"/>
      <c r="AQ128" s="82"/>
      <c r="AR128" s="84"/>
      <c r="AS128" s="82"/>
      <c r="AT128" s="82"/>
      <c r="AU128" s="82"/>
      <c r="AV128" s="84"/>
      <c r="AW128" s="82"/>
      <c r="AX128" s="82"/>
      <c r="AY128" s="82"/>
      <c r="AZ128" s="84"/>
      <c r="BA128" s="82"/>
      <c r="BB128" s="82"/>
      <c r="BC128" s="82"/>
      <c r="BD128" s="82"/>
      <c r="BE128" s="82"/>
      <c r="BF128" s="82"/>
      <c r="BG128" s="82"/>
      <c r="BH128" s="82"/>
      <c r="BI128" s="82"/>
      <c r="BJ128" s="84"/>
      <c r="BK128" s="82"/>
      <c r="BL128" s="84">
        <v>2</v>
      </c>
      <c r="BM128" s="82">
        <v>1.0349999999999999</v>
      </c>
      <c r="BN128" s="82"/>
      <c r="BO128" s="82"/>
      <c r="BP128" s="84"/>
      <c r="BQ128" s="82"/>
      <c r="BR128" s="84"/>
      <c r="BS128" s="82"/>
      <c r="BT128" s="82"/>
      <c r="BU128" s="82"/>
      <c r="BV128" s="82">
        <v>9.5470000000000006</v>
      </c>
      <c r="BW128" s="86" t="s">
        <v>1202</v>
      </c>
    </row>
    <row r="129" spans="1:75" x14ac:dyDescent="0.25">
      <c r="A129" s="16">
        <v>127</v>
      </c>
      <c r="B129" s="16">
        <v>1</v>
      </c>
      <c r="C129" s="31" t="s">
        <v>940</v>
      </c>
      <c r="D129" s="40">
        <f>август!D129-сентябрь!E129</f>
        <v>-87.175429053140135</v>
      </c>
      <c r="E129" s="40">
        <f t="shared" si="1"/>
        <v>0</v>
      </c>
      <c r="F129" s="36"/>
      <c r="G129" s="36"/>
      <c r="H129" s="36"/>
      <c r="I129" s="27"/>
      <c r="J129" s="36"/>
      <c r="K129" s="36"/>
      <c r="L129" s="36"/>
      <c r="M129" s="36"/>
      <c r="N129" s="36"/>
      <c r="O129" s="29"/>
      <c r="P129" s="36"/>
      <c r="Q129" s="29"/>
      <c r="R129" s="36"/>
      <c r="S129" s="36"/>
      <c r="T129" s="36"/>
      <c r="U129" s="36"/>
      <c r="V129" s="36"/>
      <c r="W129" s="36"/>
      <c r="X129" s="36"/>
      <c r="Y129" s="29"/>
      <c r="Z129" s="36"/>
      <c r="AA129" s="66"/>
      <c r="AB129" s="36"/>
      <c r="AC129" s="36"/>
      <c r="AD129" s="36"/>
      <c r="AE129" s="36"/>
      <c r="AF129" s="36"/>
      <c r="AG129" s="36"/>
      <c r="AH129" s="29"/>
      <c r="AI129" s="36"/>
      <c r="AJ129" s="29"/>
      <c r="AK129" s="36"/>
      <c r="AL129" s="36"/>
      <c r="AM129" s="36"/>
      <c r="AN129" s="29"/>
      <c r="AO129" s="36"/>
      <c r="AP129" s="29"/>
      <c r="AQ129" s="36"/>
      <c r="AR129" s="29"/>
      <c r="AS129" s="36"/>
      <c r="AT129" s="36"/>
      <c r="AU129" s="36"/>
      <c r="AV129" s="29"/>
      <c r="AW129" s="36"/>
      <c r="AX129" s="36"/>
      <c r="AY129" s="36"/>
      <c r="AZ129" s="29"/>
      <c r="BA129" s="36"/>
      <c r="BB129" s="36"/>
      <c r="BC129" s="36"/>
      <c r="BD129" s="36"/>
      <c r="BE129" s="36"/>
      <c r="BF129" s="36"/>
      <c r="BG129" s="36"/>
      <c r="BH129" s="36"/>
      <c r="BI129" s="36"/>
      <c r="BJ129" s="29"/>
      <c r="BK129" s="36"/>
      <c r="BL129" s="29"/>
      <c r="BM129" s="36"/>
      <c r="BN129" s="36"/>
      <c r="BO129" s="36"/>
      <c r="BP129" s="29"/>
      <c r="BQ129" s="36"/>
      <c r="BR129" s="29"/>
      <c r="BS129" s="36"/>
      <c r="BT129" s="36"/>
      <c r="BU129" s="36"/>
      <c r="BV129" s="36"/>
    </row>
    <row r="130" spans="1:75" x14ac:dyDescent="0.25">
      <c r="A130" s="16">
        <v>128</v>
      </c>
      <c r="B130" s="16">
        <v>1</v>
      </c>
      <c r="C130" s="31" t="s">
        <v>592</v>
      </c>
      <c r="D130" s="40">
        <f>август!D130-сентябрь!E130</f>
        <v>-719.99744768115943</v>
      </c>
      <c r="E130" s="40">
        <f t="shared" si="1"/>
        <v>0</v>
      </c>
      <c r="F130" s="36"/>
      <c r="G130" s="36"/>
      <c r="H130" s="36"/>
      <c r="I130" s="27"/>
      <c r="J130" s="36"/>
      <c r="K130" s="36"/>
      <c r="L130" s="36"/>
      <c r="M130" s="36"/>
      <c r="N130" s="36"/>
      <c r="O130" s="29"/>
      <c r="P130" s="36"/>
      <c r="Q130" s="29"/>
      <c r="R130" s="36"/>
      <c r="S130" s="36"/>
      <c r="T130" s="36"/>
      <c r="U130" s="36"/>
      <c r="V130" s="36"/>
      <c r="W130" s="36"/>
      <c r="X130" s="36"/>
      <c r="Y130" s="29"/>
      <c r="Z130" s="36"/>
      <c r="AA130" s="66"/>
      <c r="AB130" s="36"/>
      <c r="AC130" s="36"/>
      <c r="AD130" s="36"/>
      <c r="AE130" s="36"/>
      <c r="AF130" s="36"/>
      <c r="AG130" s="36"/>
      <c r="AH130" s="29"/>
      <c r="AI130" s="36"/>
      <c r="AJ130" s="29"/>
      <c r="AK130" s="36"/>
      <c r="AL130" s="36"/>
      <c r="AM130" s="36"/>
      <c r="AN130" s="29"/>
      <c r="AO130" s="36"/>
      <c r="AP130" s="29"/>
      <c r="AQ130" s="36"/>
      <c r="AR130" s="29"/>
      <c r="AS130" s="36"/>
      <c r="AT130" s="36"/>
      <c r="AU130" s="36"/>
      <c r="AV130" s="29"/>
      <c r="AW130" s="36"/>
      <c r="AX130" s="36"/>
      <c r="AY130" s="36"/>
      <c r="AZ130" s="29"/>
      <c r="BA130" s="36"/>
      <c r="BB130" s="36"/>
      <c r="BC130" s="36"/>
      <c r="BD130" s="36"/>
      <c r="BE130" s="36"/>
      <c r="BF130" s="36"/>
      <c r="BG130" s="36"/>
      <c r="BH130" s="36"/>
      <c r="BI130" s="36"/>
      <c r="BJ130" s="29"/>
      <c r="BK130" s="36"/>
      <c r="BL130" s="29"/>
      <c r="BM130" s="36"/>
      <c r="BN130" s="36"/>
      <c r="BO130" s="36"/>
      <c r="BP130" s="29"/>
      <c r="BQ130" s="36"/>
      <c r="BR130" s="29"/>
      <c r="BS130" s="36"/>
      <c r="BT130" s="36"/>
      <c r="BU130" s="36"/>
      <c r="BV130" s="36"/>
    </row>
    <row r="131" spans="1:75" x14ac:dyDescent="0.25">
      <c r="A131" s="16">
        <v>129</v>
      </c>
      <c r="B131" s="16">
        <v>1</v>
      </c>
      <c r="C131" s="31" t="s">
        <v>593</v>
      </c>
      <c r="D131" s="40">
        <f>август!D131-сентябрь!E131</f>
        <v>122.29409496618359</v>
      </c>
      <c r="E131" s="40">
        <f t="shared" si="1"/>
        <v>0</v>
      </c>
      <c r="F131" s="36"/>
      <c r="G131" s="36"/>
      <c r="H131" s="36"/>
      <c r="I131" s="27"/>
      <c r="J131" s="36"/>
      <c r="K131" s="36"/>
      <c r="L131" s="36"/>
      <c r="M131" s="36"/>
      <c r="N131" s="36"/>
      <c r="O131" s="29"/>
      <c r="P131" s="36"/>
      <c r="Q131" s="29"/>
      <c r="R131" s="36"/>
      <c r="S131" s="36"/>
      <c r="T131" s="36"/>
      <c r="U131" s="36"/>
      <c r="V131" s="36"/>
      <c r="W131" s="36"/>
      <c r="X131" s="36"/>
      <c r="Y131" s="29"/>
      <c r="Z131" s="36"/>
      <c r="AA131" s="66"/>
      <c r="AB131" s="36"/>
      <c r="AC131" s="36"/>
      <c r="AD131" s="36"/>
      <c r="AE131" s="36"/>
      <c r="AF131" s="36"/>
      <c r="AG131" s="36"/>
      <c r="AH131" s="29"/>
      <c r="AI131" s="36"/>
      <c r="AJ131" s="29"/>
      <c r="AK131" s="36"/>
      <c r="AL131" s="36"/>
      <c r="AM131" s="36"/>
      <c r="AN131" s="29"/>
      <c r="AO131" s="36"/>
      <c r="AP131" s="29"/>
      <c r="AQ131" s="36"/>
      <c r="AR131" s="29"/>
      <c r="AS131" s="36"/>
      <c r="AT131" s="36"/>
      <c r="AU131" s="36"/>
      <c r="AV131" s="29"/>
      <c r="AW131" s="36"/>
      <c r="AX131" s="36"/>
      <c r="AY131" s="36"/>
      <c r="AZ131" s="29"/>
      <c r="BA131" s="36"/>
      <c r="BB131" s="36"/>
      <c r="BC131" s="36"/>
      <c r="BD131" s="36"/>
      <c r="BE131" s="36"/>
      <c r="BF131" s="36"/>
      <c r="BG131" s="36"/>
      <c r="BH131" s="36"/>
      <c r="BI131" s="36"/>
      <c r="BJ131" s="29"/>
      <c r="BK131" s="36"/>
      <c r="BL131" s="29"/>
      <c r="BM131" s="36"/>
      <c r="BN131" s="36"/>
      <c r="BO131" s="36"/>
      <c r="BP131" s="29"/>
      <c r="BQ131" s="36"/>
      <c r="BR131" s="29"/>
      <c r="BS131" s="36"/>
      <c r="BT131" s="36"/>
      <c r="BU131" s="36"/>
      <c r="BV131" s="36"/>
    </row>
    <row r="132" spans="1:75" s="86" customFormat="1" x14ac:dyDescent="0.25">
      <c r="A132" s="79">
        <v>130</v>
      </c>
      <c r="B132" s="79">
        <v>1</v>
      </c>
      <c r="C132" s="80" t="s">
        <v>594</v>
      </c>
      <c r="D132" s="81">
        <f>август!D132-сентябрь!E132</f>
        <v>-57.021317690821306</v>
      </c>
      <c r="E132" s="81">
        <f t="shared" ref="E132:E195" si="2">G132+H132+J132+L132+N132+P132+R132+T132+V132+X132+Z132+AC132+AE132+AG132+AI132+AK132+AM132+AO132+AQ132+AS132+AU132+AW132+AY132+BA132+BC132+BE132+BG132+BI132+BK132+BM132+BO132+BQ132+BS132+BU132+BV132</f>
        <v>1.1220000000000001</v>
      </c>
      <c r="F132" s="82"/>
      <c r="G132" s="82"/>
      <c r="H132" s="82"/>
      <c r="I132" s="83"/>
      <c r="J132" s="82"/>
      <c r="K132" s="82"/>
      <c r="L132" s="82"/>
      <c r="M132" s="82"/>
      <c r="N132" s="82"/>
      <c r="O132" s="84"/>
      <c r="P132" s="82"/>
      <c r="Q132" s="84"/>
      <c r="R132" s="82"/>
      <c r="S132" s="82"/>
      <c r="T132" s="82"/>
      <c r="U132" s="82"/>
      <c r="V132" s="82"/>
      <c r="W132" s="82"/>
      <c r="X132" s="82"/>
      <c r="Y132" s="84"/>
      <c r="Z132" s="82"/>
      <c r="AA132" s="85"/>
      <c r="AB132" s="82"/>
      <c r="AC132" s="82"/>
      <c r="AD132" s="82"/>
      <c r="AE132" s="82"/>
      <c r="AF132" s="82"/>
      <c r="AG132" s="82"/>
      <c r="AH132" s="84"/>
      <c r="AI132" s="82"/>
      <c r="AJ132" s="84"/>
      <c r="AK132" s="82"/>
      <c r="AL132" s="82"/>
      <c r="AM132" s="82"/>
      <c r="AN132" s="84"/>
      <c r="AO132" s="82"/>
      <c r="AP132" s="84"/>
      <c r="AQ132" s="82"/>
      <c r="AR132" s="84"/>
      <c r="AS132" s="82"/>
      <c r="AT132" s="82"/>
      <c r="AU132" s="82"/>
      <c r="AV132" s="84"/>
      <c r="AW132" s="82"/>
      <c r="AX132" s="82"/>
      <c r="AY132" s="82"/>
      <c r="AZ132" s="84"/>
      <c r="BA132" s="82"/>
      <c r="BB132" s="82"/>
      <c r="BC132" s="82"/>
      <c r="BD132" s="82"/>
      <c r="BE132" s="82"/>
      <c r="BF132" s="82"/>
      <c r="BG132" s="82"/>
      <c r="BH132" s="82"/>
      <c r="BI132" s="82"/>
      <c r="BJ132" s="84"/>
      <c r="BK132" s="82"/>
      <c r="BL132" s="84"/>
      <c r="BM132" s="82"/>
      <c r="BN132" s="82"/>
      <c r="BO132" s="82"/>
      <c r="BP132" s="84">
        <v>2</v>
      </c>
      <c r="BQ132" s="82">
        <v>1.1220000000000001</v>
      </c>
      <c r="BR132" s="84"/>
      <c r="BS132" s="82"/>
      <c r="BT132" s="82"/>
      <c r="BU132" s="82"/>
      <c r="BV132" s="82"/>
    </row>
    <row r="133" spans="1:75" s="86" customFormat="1" x14ac:dyDescent="0.25">
      <c r="A133" s="79">
        <v>131</v>
      </c>
      <c r="B133" s="79">
        <v>1</v>
      </c>
      <c r="C133" s="80" t="s">
        <v>595</v>
      </c>
      <c r="D133" s="81">
        <f>август!D133-сентябрь!E133</f>
        <v>250.4168464444443</v>
      </c>
      <c r="E133" s="81">
        <f t="shared" si="2"/>
        <v>6.359</v>
      </c>
      <c r="F133" s="82"/>
      <c r="G133" s="82"/>
      <c r="H133" s="82"/>
      <c r="I133" s="83"/>
      <c r="J133" s="82"/>
      <c r="K133" s="82"/>
      <c r="L133" s="82"/>
      <c r="M133" s="82"/>
      <c r="N133" s="82"/>
      <c r="O133" s="84"/>
      <c r="P133" s="82"/>
      <c r="Q133" s="84"/>
      <c r="R133" s="82"/>
      <c r="S133" s="82"/>
      <c r="T133" s="82"/>
      <c r="U133" s="82"/>
      <c r="V133" s="82"/>
      <c r="W133" s="82"/>
      <c r="X133" s="82"/>
      <c r="Y133" s="84"/>
      <c r="Z133" s="82"/>
      <c r="AA133" s="85"/>
      <c r="AB133" s="82"/>
      <c r="AC133" s="82"/>
      <c r="AD133" s="82"/>
      <c r="AE133" s="82"/>
      <c r="AF133" s="82"/>
      <c r="AG133" s="82"/>
      <c r="AH133" s="84"/>
      <c r="AI133" s="82"/>
      <c r="AJ133" s="84"/>
      <c r="AK133" s="82"/>
      <c r="AL133" s="82"/>
      <c r="AM133" s="82"/>
      <c r="AN133" s="84"/>
      <c r="AO133" s="82"/>
      <c r="AP133" s="84"/>
      <c r="AQ133" s="82"/>
      <c r="AR133" s="84"/>
      <c r="AS133" s="82"/>
      <c r="AT133" s="82"/>
      <c r="AU133" s="82"/>
      <c r="AV133" s="84"/>
      <c r="AW133" s="82"/>
      <c r="AX133" s="82"/>
      <c r="AY133" s="82"/>
      <c r="AZ133" s="84"/>
      <c r="BA133" s="82"/>
      <c r="BB133" s="82"/>
      <c r="BC133" s="82"/>
      <c r="BD133" s="82"/>
      <c r="BE133" s="82"/>
      <c r="BF133" s="82"/>
      <c r="BG133" s="82"/>
      <c r="BH133" s="82"/>
      <c r="BI133" s="82"/>
      <c r="BJ133" s="84"/>
      <c r="BK133" s="82"/>
      <c r="BL133" s="84"/>
      <c r="BM133" s="82"/>
      <c r="BN133" s="82"/>
      <c r="BO133" s="82"/>
      <c r="BP133" s="84"/>
      <c r="BQ133" s="82"/>
      <c r="BR133" s="84"/>
      <c r="BS133" s="82"/>
      <c r="BT133" s="82"/>
      <c r="BU133" s="82"/>
      <c r="BV133" s="82">
        <v>6.359</v>
      </c>
      <c r="BW133" s="86" t="s">
        <v>1202</v>
      </c>
    </row>
    <row r="134" spans="1:75" x14ac:dyDescent="0.25">
      <c r="A134" s="16">
        <v>132</v>
      </c>
      <c r="B134" s="16">
        <v>1</v>
      </c>
      <c r="C134" s="31" t="s">
        <v>596</v>
      </c>
      <c r="D134" s="40">
        <f>август!D134-сентябрь!E134</f>
        <v>-742.60191706280193</v>
      </c>
      <c r="E134" s="40">
        <f t="shared" si="2"/>
        <v>0</v>
      </c>
      <c r="F134" s="36"/>
      <c r="G134" s="36"/>
      <c r="H134" s="36"/>
      <c r="I134" s="27"/>
      <c r="J134" s="36"/>
      <c r="K134" s="36"/>
      <c r="L134" s="36"/>
      <c r="M134" s="36"/>
      <c r="N134" s="36"/>
      <c r="O134" s="29"/>
      <c r="P134" s="36"/>
      <c r="Q134" s="29"/>
      <c r="R134" s="36"/>
      <c r="S134" s="36"/>
      <c r="T134" s="36"/>
      <c r="U134" s="36"/>
      <c r="V134" s="36"/>
      <c r="W134" s="36"/>
      <c r="X134" s="36"/>
      <c r="Y134" s="29"/>
      <c r="Z134" s="36"/>
      <c r="AA134" s="66"/>
      <c r="AB134" s="36"/>
      <c r="AC134" s="36"/>
      <c r="AD134" s="36"/>
      <c r="AE134" s="36"/>
      <c r="AF134" s="36"/>
      <c r="AG134" s="36"/>
      <c r="AH134" s="29"/>
      <c r="AI134" s="36"/>
      <c r="AJ134" s="29"/>
      <c r="AK134" s="36"/>
      <c r="AL134" s="36"/>
      <c r="AM134" s="36"/>
      <c r="AN134" s="29"/>
      <c r="AO134" s="36"/>
      <c r="AP134" s="29"/>
      <c r="AQ134" s="36"/>
      <c r="AR134" s="29"/>
      <c r="AS134" s="36"/>
      <c r="AT134" s="36"/>
      <c r="AU134" s="36"/>
      <c r="AV134" s="29"/>
      <c r="AW134" s="36"/>
      <c r="AX134" s="36"/>
      <c r="AY134" s="36"/>
      <c r="AZ134" s="29"/>
      <c r="BA134" s="36"/>
      <c r="BB134" s="36"/>
      <c r="BC134" s="36"/>
      <c r="BD134" s="36"/>
      <c r="BE134" s="36"/>
      <c r="BF134" s="36"/>
      <c r="BG134" s="36"/>
      <c r="BH134" s="36"/>
      <c r="BI134" s="36"/>
      <c r="BJ134" s="29"/>
      <c r="BK134" s="36"/>
      <c r="BL134" s="29"/>
      <c r="BM134" s="36"/>
      <c r="BN134" s="36"/>
      <c r="BO134" s="36"/>
      <c r="BP134" s="29"/>
      <c r="BQ134" s="36"/>
      <c r="BR134" s="29"/>
      <c r="BS134" s="36"/>
      <c r="BT134" s="36"/>
      <c r="BU134" s="36"/>
      <c r="BV134" s="36"/>
    </row>
    <row r="135" spans="1:75" s="86" customFormat="1" x14ac:dyDescent="0.25">
      <c r="A135" s="79">
        <v>133</v>
      </c>
      <c r="B135" s="79">
        <v>1</v>
      </c>
      <c r="C135" s="80" t="s">
        <v>597</v>
      </c>
      <c r="D135" s="81">
        <f>август!D135-сентябрь!E135</f>
        <v>-418.69277193236718</v>
      </c>
      <c r="E135" s="81">
        <f t="shared" si="2"/>
        <v>0</v>
      </c>
      <c r="F135" s="82"/>
      <c r="G135" s="82"/>
      <c r="H135" s="82"/>
      <c r="I135" s="83"/>
      <c r="J135" s="82"/>
      <c r="K135" s="82"/>
      <c r="L135" s="82"/>
      <c r="M135" s="82"/>
      <c r="N135" s="82"/>
      <c r="O135" s="84"/>
      <c r="P135" s="82"/>
      <c r="Q135" s="84"/>
      <c r="R135" s="82"/>
      <c r="S135" s="82"/>
      <c r="T135" s="82"/>
      <c r="U135" s="82"/>
      <c r="V135" s="82"/>
      <c r="W135" s="82"/>
      <c r="X135" s="82"/>
      <c r="Y135" s="84"/>
      <c r="Z135" s="82"/>
      <c r="AA135" s="85"/>
      <c r="AB135" s="82"/>
      <c r="AC135" s="82"/>
      <c r="AD135" s="82"/>
      <c r="AE135" s="82"/>
      <c r="AF135" s="82"/>
      <c r="AG135" s="82"/>
      <c r="AH135" s="84"/>
      <c r="AI135" s="82"/>
      <c r="AJ135" s="84"/>
      <c r="AK135" s="82"/>
      <c r="AL135" s="82"/>
      <c r="AM135" s="82"/>
      <c r="AN135" s="84"/>
      <c r="AO135" s="82"/>
      <c r="AP135" s="84"/>
      <c r="AQ135" s="82"/>
      <c r="AR135" s="84"/>
      <c r="AS135" s="82"/>
      <c r="AT135" s="82"/>
      <c r="AU135" s="82"/>
      <c r="AV135" s="84"/>
      <c r="AW135" s="82"/>
      <c r="AX135" s="82"/>
      <c r="AY135" s="82"/>
      <c r="AZ135" s="84"/>
      <c r="BA135" s="82"/>
      <c r="BB135" s="82"/>
      <c r="BC135" s="82"/>
      <c r="BD135" s="82"/>
      <c r="BE135" s="82"/>
      <c r="BF135" s="82"/>
      <c r="BG135" s="82"/>
      <c r="BH135" s="82"/>
      <c r="BI135" s="82"/>
      <c r="BJ135" s="84"/>
      <c r="BK135" s="82"/>
      <c r="BL135" s="84"/>
      <c r="BM135" s="82"/>
      <c r="BN135" s="82"/>
      <c r="BO135" s="82"/>
      <c r="BP135" s="84"/>
      <c r="BQ135" s="82"/>
      <c r="BR135" s="84"/>
      <c r="BS135" s="82"/>
      <c r="BT135" s="82"/>
      <c r="BU135" s="82"/>
      <c r="BV135" s="82"/>
    </row>
    <row r="136" spans="1:75" x14ac:dyDescent="0.25">
      <c r="A136" s="16">
        <v>134</v>
      </c>
      <c r="B136" s="16">
        <v>1</v>
      </c>
      <c r="C136" s="31" t="s">
        <v>598</v>
      </c>
      <c r="D136" s="40">
        <f>август!D136-сентябрь!E136</f>
        <v>-141.01183173913043</v>
      </c>
      <c r="E136" s="40">
        <f t="shared" si="2"/>
        <v>0</v>
      </c>
      <c r="F136" s="36"/>
      <c r="G136" s="36"/>
      <c r="H136" s="36"/>
      <c r="I136" s="27"/>
      <c r="J136" s="36"/>
      <c r="K136" s="36"/>
      <c r="L136" s="36"/>
      <c r="M136" s="36"/>
      <c r="N136" s="36"/>
      <c r="O136" s="29"/>
      <c r="P136" s="36"/>
      <c r="Q136" s="29"/>
      <c r="R136" s="36"/>
      <c r="S136" s="36"/>
      <c r="T136" s="36"/>
      <c r="U136" s="36"/>
      <c r="V136" s="36"/>
      <c r="W136" s="36"/>
      <c r="X136" s="36"/>
      <c r="Y136" s="29"/>
      <c r="Z136" s="36"/>
      <c r="AA136" s="66"/>
      <c r="AB136" s="36"/>
      <c r="AC136" s="36"/>
      <c r="AD136" s="36"/>
      <c r="AE136" s="36"/>
      <c r="AF136" s="36"/>
      <c r="AG136" s="36"/>
      <c r="AH136" s="29"/>
      <c r="AI136" s="36"/>
      <c r="AJ136" s="29"/>
      <c r="AK136" s="36"/>
      <c r="AL136" s="36"/>
      <c r="AM136" s="36"/>
      <c r="AN136" s="29"/>
      <c r="AO136" s="36"/>
      <c r="AP136" s="29"/>
      <c r="AQ136" s="36"/>
      <c r="AR136" s="29"/>
      <c r="AS136" s="36"/>
      <c r="AT136" s="36"/>
      <c r="AU136" s="36"/>
      <c r="AV136" s="29"/>
      <c r="AW136" s="36"/>
      <c r="AX136" s="36"/>
      <c r="AY136" s="36"/>
      <c r="AZ136" s="29"/>
      <c r="BA136" s="36"/>
      <c r="BB136" s="36"/>
      <c r="BC136" s="36"/>
      <c r="BD136" s="36"/>
      <c r="BE136" s="36"/>
      <c r="BF136" s="36"/>
      <c r="BG136" s="36"/>
      <c r="BH136" s="36"/>
      <c r="BI136" s="36"/>
      <c r="BJ136" s="29"/>
      <c r="BK136" s="36"/>
      <c r="BL136" s="29"/>
      <c r="BM136" s="36"/>
      <c r="BN136" s="36"/>
      <c r="BO136" s="36"/>
      <c r="BP136" s="29"/>
      <c r="BQ136" s="36"/>
      <c r="BR136" s="29"/>
      <c r="BS136" s="36"/>
      <c r="BT136" s="36"/>
      <c r="BU136" s="36"/>
      <c r="BV136" s="36"/>
    </row>
    <row r="137" spans="1:75" x14ac:dyDescent="0.25">
      <c r="A137" s="16">
        <v>135</v>
      </c>
      <c r="B137" s="16">
        <v>1</v>
      </c>
      <c r="C137" s="31" t="s">
        <v>599</v>
      </c>
      <c r="D137" s="40">
        <f>август!D137-сентябрь!E137</f>
        <v>-1627.5269689951692</v>
      </c>
      <c r="E137" s="40">
        <f t="shared" si="2"/>
        <v>0</v>
      </c>
      <c r="F137" s="36"/>
      <c r="G137" s="36"/>
      <c r="H137" s="36"/>
      <c r="I137" s="27"/>
      <c r="J137" s="36"/>
      <c r="K137" s="36"/>
      <c r="L137" s="36"/>
      <c r="M137" s="36"/>
      <c r="N137" s="36"/>
      <c r="O137" s="29"/>
      <c r="P137" s="36"/>
      <c r="Q137" s="29"/>
      <c r="R137" s="36"/>
      <c r="S137" s="36"/>
      <c r="T137" s="36"/>
      <c r="U137" s="36"/>
      <c r="V137" s="36"/>
      <c r="W137" s="36"/>
      <c r="X137" s="36"/>
      <c r="Y137" s="29"/>
      <c r="Z137" s="36"/>
      <c r="AA137" s="66"/>
      <c r="AB137" s="36"/>
      <c r="AC137" s="36"/>
      <c r="AD137" s="36"/>
      <c r="AE137" s="36"/>
      <c r="AF137" s="36"/>
      <c r="AG137" s="36"/>
      <c r="AH137" s="29"/>
      <c r="AI137" s="36"/>
      <c r="AJ137" s="29"/>
      <c r="AK137" s="36"/>
      <c r="AL137" s="36"/>
      <c r="AM137" s="36"/>
      <c r="AN137" s="29"/>
      <c r="AO137" s="36"/>
      <c r="AP137" s="29"/>
      <c r="AQ137" s="36"/>
      <c r="AR137" s="29"/>
      <c r="AS137" s="36"/>
      <c r="AT137" s="36"/>
      <c r="AU137" s="36"/>
      <c r="AV137" s="29"/>
      <c r="AW137" s="36"/>
      <c r="AX137" s="36"/>
      <c r="AY137" s="36"/>
      <c r="AZ137" s="29"/>
      <c r="BA137" s="36"/>
      <c r="BB137" s="36"/>
      <c r="BC137" s="36"/>
      <c r="BD137" s="36"/>
      <c r="BE137" s="36"/>
      <c r="BF137" s="36"/>
      <c r="BG137" s="36"/>
      <c r="BH137" s="36"/>
      <c r="BI137" s="36"/>
      <c r="BJ137" s="29"/>
      <c r="BK137" s="36"/>
      <c r="BL137" s="29"/>
      <c r="BM137" s="36"/>
      <c r="BN137" s="36"/>
      <c r="BO137" s="36"/>
      <c r="BP137" s="29"/>
      <c r="BQ137" s="36"/>
      <c r="BR137" s="29"/>
      <c r="BS137" s="36"/>
      <c r="BT137" s="36"/>
      <c r="BU137" s="36"/>
      <c r="BV137" s="36"/>
    </row>
    <row r="138" spans="1:75" s="86" customFormat="1" x14ac:dyDescent="0.25">
      <c r="A138" s="79">
        <v>136</v>
      </c>
      <c r="B138" s="79">
        <v>1</v>
      </c>
      <c r="C138" s="80" t="s">
        <v>600</v>
      </c>
      <c r="D138" s="81">
        <f>август!D138-сентябрь!E138</f>
        <v>-1466.5043616231883</v>
      </c>
      <c r="E138" s="81">
        <f t="shared" si="2"/>
        <v>56.646999999999998</v>
      </c>
      <c r="F138" s="82"/>
      <c r="G138" s="82"/>
      <c r="H138" s="82"/>
      <c r="I138" s="83"/>
      <c r="J138" s="82"/>
      <c r="K138" s="82"/>
      <c r="L138" s="82"/>
      <c r="M138" s="82"/>
      <c r="N138" s="82"/>
      <c r="O138" s="84"/>
      <c r="P138" s="82"/>
      <c r="Q138" s="84"/>
      <c r="R138" s="82"/>
      <c r="S138" s="82"/>
      <c r="T138" s="82"/>
      <c r="U138" s="82">
        <v>1.6E-2</v>
      </c>
      <c r="V138" s="82">
        <v>36.472999999999999</v>
      </c>
      <c r="W138" s="82"/>
      <c r="X138" s="82"/>
      <c r="Y138" s="84"/>
      <c r="Z138" s="82"/>
      <c r="AA138" s="85"/>
      <c r="AB138" s="82"/>
      <c r="AC138" s="82"/>
      <c r="AD138" s="82"/>
      <c r="AE138" s="82"/>
      <c r="AF138" s="82"/>
      <c r="AG138" s="82"/>
      <c r="AH138" s="84">
        <v>3</v>
      </c>
      <c r="AI138" s="82">
        <v>5.6029999999999998</v>
      </c>
      <c r="AJ138" s="84"/>
      <c r="AK138" s="82"/>
      <c r="AL138" s="82"/>
      <c r="AM138" s="82"/>
      <c r="AN138" s="84"/>
      <c r="AO138" s="82"/>
      <c r="AP138" s="84"/>
      <c r="AQ138" s="82"/>
      <c r="AR138" s="84"/>
      <c r="AS138" s="82"/>
      <c r="AT138" s="82"/>
      <c r="AU138" s="82"/>
      <c r="AV138" s="84"/>
      <c r="AW138" s="82"/>
      <c r="AX138" s="82"/>
      <c r="AY138" s="82"/>
      <c r="AZ138" s="84"/>
      <c r="BA138" s="82"/>
      <c r="BB138" s="82"/>
      <c r="BC138" s="82"/>
      <c r="BD138" s="82"/>
      <c r="BE138" s="82"/>
      <c r="BF138" s="82"/>
      <c r="BG138" s="82"/>
      <c r="BH138" s="82">
        <v>2E-3</v>
      </c>
      <c r="BI138" s="82">
        <v>8.1189999999999998</v>
      </c>
      <c r="BJ138" s="84"/>
      <c r="BK138" s="82"/>
      <c r="BL138" s="84">
        <v>11</v>
      </c>
      <c r="BM138" s="82">
        <v>6.452</v>
      </c>
      <c r="BN138" s="82"/>
      <c r="BO138" s="82"/>
      <c r="BP138" s="84"/>
      <c r="BQ138" s="82"/>
      <c r="BR138" s="84"/>
      <c r="BS138" s="82"/>
      <c r="BT138" s="82"/>
      <c r="BU138" s="82"/>
      <c r="BV138" s="82"/>
    </row>
    <row r="139" spans="1:75" s="86" customFormat="1" x14ac:dyDescent="0.25">
      <c r="A139" s="79">
        <v>137</v>
      </c>
      <c r="B139" s="79">
        <v>1</v>
      </c>
      <c r="C139" s="80" t="s">
        <v>601</v>
      </c>
      <c r="D139" s="81">
        <f>август!D139-сентябрь!E139</f>
        <v>-246.99160446376817</v>
      </c>
      <c r="E139" s="81">
        <f t="shared" si="2"/>
        <v>4.0730000000000004</v>
      </c>
      <c r="F139" s="82"/>
      <c r="G139" s="82"/>
      <c r="H139" s="82"/>
      <c r="I139" s="83"/>
      <c r="J139" s="82"/>
      <c r="K139" s="82"/>
      <c r="L139" s="82"/>
      <c r="M139" s="82"/>
      <c r="N139" s="82"/>
      <c r="O139" s="84"/>
      <c r="P139" s="82"/>
      <c r="Q139" s="84"/>
      <c r="R139" s="82"/>
      <c r="S139" s="82"/>
      <c r="T139" s="82"/>
      <c r="U139" s="82"/>
      <c r="V139" s="82"/>
      <c r="W139" s="82"/>
      <c r="X139" s="82"/>
      <c r="Y139" s="84"/>
      <c r="Z139" s="82"/>
      <c r="AA139" s="85"/>
      <c r="AB139" s="82"/>
      <c r="AC139" s="82"/>
      <c r="AD139" s="82"/>
      <c r="AE139" s="82"/>
      <c r="AF139" s="82"/>
      <c r="AG139" s="82"/>
      <c r="AH139" s="84"/>
      <c r="AI139" s="82"/>
      <c r="AJ139" s="84"/>
      <c r="AK139" s="82"/>
      <c r="AL139" s="82"/>
      <c r="AM139" s="82"/>
      <c r="AN139" s="84"/>
      <c r="AO139" s="82"/>
      <c r="AP139" s="84"/>
      <c r="AQ139" s="82"/>
      <c r="AR139" s="84"/>
      <c r="AS139" s="82"/>
      <c r="AT139" s="82"/>
      <c r="AU139" s="82"/>
      <c r="AV139" s="84"/>
      <c r="AW139" s="82"/>
      <c r="AX139" s="82"/>
      <c r="AY139" s="82"/>
      <c r="AZ139" s="84"/>
      <c r="BA139" s="82"/>
      <c r="BB139" s="82"/>
      <c r="BC139" s="82"/>
      <c r="BD139" s="82"/>
      <c r="BE139" s="82"/>
      <c r="BF139" s="82"/>
      <c r="BG139" s="82"/>
      <c r="BH139" s="82"/>
      <c r="BI139" s="82"/>
      <c r="BJ139" s="84"/>
      <c r="BK139" s="82"/>
      <c r="BL139" s="84"/>
      <c r="BM139" s="82"/>
      <c r="BN139" s="82"/>
      <c r="BO139" s="82"/>
      <c r="BP139" s="84"/>
      <c r="BQ139" s="82"/>
      <c r="BR139" s="84"/>
      <c r="BS139" s="82"/>
      <c r="BT139" s="82"/>
      <c r="BU139" s="82"/>
      <c r="BV139" s="82">
        <v>4.0730000000000004</v>
      </c>
      <c r="BW139" s="86" t="s">
        <v>1070</v>
      </c>
    </row>
    <row r="140" spans="1:75" s="86" customFormat="1" x14ac:dyDescent="0.25">
      <c r="A140" s="79">
        <v>138</v>
      </c>
      <c r="B140" s="79">
        <v>3</v>
      </c>
      <c r="C140" s="80" t="s">
        <v>602</v>
      </c>
      <c r="D140" s="81">
        <f>август!D140-сентябрь!E140</f>
        <v>-179.66607159420295</v>
      </c>
      <c r="E140" s="81">
        <f t="shared" si="2"/>
        <v>10.847</v>
      </c>
      <c r="F140" s="82"/>
      <c r="G140" s="82"/>
      <c r="H140" s="82"/>
      <c r="I140" s="83"/>
      <c r="J140" s="82"/>
      <c r="K140" s="82"/>
      <c r="L140" s="82"/>
      <c r="M140" s="82"/>
      <c r="N140" s="82"/>
      <c r="O140" s="84"/>
      <c r="P140" s="82"/>
      <c r="Q140" s="84"/>
      <c r="R140" s="82"/>
      <c r="S140" s="82"/>
      <c r="T140" s="82"/>
      <c r="U140" s="82"/>
      <c r="V140" s="82"/>
      <c r="W140" s="82"/>
      <c r="X140" s="82"/>
      <c r="Y140" s="84"/>
      <c r="Z140" s="82"/>
      <c r="AA140" s="85"/>
      <c r="AB140" s="82"/>
      <c r="AC140" s="82"/>
      <c r="AD140" s="82"/>
      <c r="AE140" s="82"/>
      <c r="AF140" s="82"/>
      <c r="AG140" s="82"/>
      <c r="AH140" s="84"/>
      <c r="AI140" s="82"/>
      <c r="AJ140" s="84"/>
      <c r="AK140" s="82"/>
      <c r="AL140" s="82"/>
      <c r="AM140" s="82"/>
      <c r="AN140" s="84"/>
      <c r="AO140" s="82"/>
      <c r="AP140" s="84"/>
      <c r="AQ140" s="82"/>
      <c r="AR140" s="84"/>
      <c r="AS140" s="82"/>
      <c r="AT140" s="82"/>
      <c r="AU140" s="82"/>
      <c r="AV140" s="84"/>
      <c r="AW140" s="82"/>
      <c r="AX140" s="82"/>
      <c r="AY140" s="82"/>
      <c r="AZ140" s="84"/>
      <c r="BA140" s="82"/>
      <c r="BB140" s="82"/>
      <c r="BC140" s="82"/>
      <c r="BD140" s="82"/>
      <c r="BE140" s="82"/>
      <c r="BF140" s="82"/>
      <c r="BG140" s="82"/>
      <c r="BH140" s="82"/>
      <c r="BI140" s="82"/>
      <c r="BJ140" s="84"/>
      <c r="BK140" s="82"/>
      <c r="BL140" s="84">
        <v>4</v>
      </c>
      <c r="BM140" s="82">
        <v>8.4550000000000001</v>
      </c>
      <c r="BN140" s="82"/>
      <c r="BO140" s="82"/>
      <c r="BP140" s="84"/>
      <c r="BQ140" s="82"/>
      <c r="BR140" s="84"/>
      <c r="BS140" s="82"/>
      <c r="BT140" s="82"/>
      <c r="BU140" s="82"/>
      <c r="BV140" s="82">
        <v>2.3919999999999999</v>
      </c>
      <c r="BW140" s="86" t="s">
        <v>1070</v>
      </c>
    </row>
    <row r="141" spans="1:75" x14ac:dyDescent="0.25">
      <c r="A141" s="16">
        <v>139</v>
      </c>
      <c r="B141" s="16">
        <v>3</v>
      </c>
      <c r="C141" s="31" t="s">
        <v>603</v>
      </c>
      <c r="D141" s="40">
        <f>август!D141-сентябрь!E141</f>
        <v>250.21724077294684</v>
      </c>
      <c r="E141" s="40">
        <f t="shared" si="2"/>
        <v>0</v>
      </c>
      <c r="F141" s="36"/>
      <c r="G141" s="36"/>
      <c r="H141" s="36"/>
      <c r="I141" s="27"/>
      <c r="J141" s="36"/>
      <c r="K141" s="36"/>
      <c r="L141" s="36"/>
      <c r="M141" s="36"/>
      <c r="N141" s="36"/>
      <c r="O141" s="29"/>
      <c r="P141" s="36"/>
      <c r="Q141" s="29"/>
      <c r="R141" s="36"/>
      <c r="S141" s="36"/>
      <c r="T141" s="36"/>
      <c r="U141" s="36"/>
      <c r="V141" s="36"/>
      <c r="W141" s="36"/>
      <c r="X141" s="36"/>
      <c r="Y141" s="29"/>
      <c r="Z141" s="36"/>
      <c r="AA141" s="66"/>
      <c r="AB141" s="36"/>
      <c r="AC141" s="36"/>
      <c r="AD141" s="36"/>
      <c r="AE141" s="36"/>
      <c r="AF141" s="36"/>
      <c r="AG141" s="36"/>
      <c r="AH141" s="29"/>
      <c r="AI141" s="36"/>
      <c r="AJ141" s="29"/>
      <c r="AK141" s="36"/>
      <c r="AL141" s="36"/>
      <c r="AM141" s="36"/>
      <c r="AN141" s="29"/>
      <c r="AO141" s="36"/>
      <c r="AP141" s="29"/>
      <c r="AQ141" s="36"/>
      <c r="AR141" s="29"/>
      <c r="AS141" s="36"/>
      <c r="AT141" s="36"/>
      <c r="AU141" s="36"/>
      <c r="AV141" s="29"/>
      <c r="AW141" s="36"/>
      <c r="AX141" s="36"/>
      <c r="AY141" s="36"/>
      <c r="AZ141" s="29"/>
      <c r="BA141" s="36"/>
      <c r="BB141" s="36"/>
      <c r="BC141" s="36"/>
      <c r="BD141" s="36"/>
      <c r="BE141" s="36"/>
      <c r="BF141" s="36"/>
      <c r="BG141" s="36"/>
      <c r="BH141" s="36"/>
      <c r="BI141" s="36"/>
      <c r="BJ141" s="29"/>
      <c r="BK141" s="36"/>
      <c r="BL141" s="29"/>
      <c r="BM141" s="36"/>
      <c r="BN141" s="36"/>
      <c r="BO141" s="36"/>
      <c r="BP141" s="29"/>
      <c r="BQ141" s="36"/>
      <c r="BR141" s="29"/>
      <c r="BS141" s="36"/>
      <c r="BT141" s="36"/>
      <c r="BU141" s="36"/>
      <c r="BV141" s="36"/>
    </row>
    <row r="142" spans="1:75" x14ac:dyDescent="0.25">
      <c r="A142" s="16">
        <v>140</v>
      </c>
      <c r="B142" s="16">
        <v>3</v>
      </c>
      <c r="C142" s="31" t="s">
        <v>604</v>
      </c>
      <c r="D142" s="40">
        <f>август!D142-сентябрь!E142</f>
        <v>406.03620154589368</v>
      </c>
      <c r="E142" s="40">
        <f t="shared" si="2"/>
        <v>0</v>
      </c>
      <c r="F142" s="36"/>
      <c r="G142" s="36"/>
      <c r="H142" s="36"/>
      <c r="I142" s="27"/>
      <c r="J142" s="36"/>
      <c r="K142" s="36"/>
      <c r="L142" s="36"/>
      <c r="M142" s="36"/>
      <c r="N142" s="36"/>
      <c r="O142" s="29"/>
      <c r="P142" s="36"/>
      <c r="Q142" s="29"/>
      <c r="R142" s="36"/>
      <c r="S142" s="36"/>
      <c r="T142" s="36"/>
      <c r="U142" s="36"/>
      <c r="V142" s="36"/>
      <c r="W142" s="36"/>
      <c r="X142" s="36"/>
      <c r="Y142" s="29"/>
      <c r="Z142" s="36"/>
      <c r="AA142" s="66"/>
      <c r="AB142" s="36"/>
      <c r="AC142" s="36"/>
      <c r="AD142" s="36"/>
      <c r="AE142" s="36"/>
      <c r="AF142" s="36"/>
      <c r="AG142" s="36"/>
      <c r="AH142" s="29"/>
      <c r="AI142" s="36"/>
      <c r="AJ142" s="29"/>
      <c r="AK142" s="36"/>
      <c r="AL142" s="36"/>
      <c r="AM142" s="36"/>
      <c r="AN142" s="29"/>
      <c r="AO142" s="36"/>
      <c r="AP142" s="29"/>
      <c r="AQ142" s="36"/>
      <c r="AR142" s="29"/>
      <c r="AS142" s="36"/>
      <c r="AT142" s="36"/>
      <c r="AU142" s="36"/>
      <c r="AV142" s="29"/>
      <c r="AW142" s="36"/>
      <c r="AX142" s="36"/>
      <c r="AY142" s="36"/>
      <c r="AZ142" s="29"/>
      <c r="BA142" s="36"/>
      <c r="BB142" s="36"/>
      <c r="BC142" s="36"/>
      <c r="BD142" s="36"/>
      <c r="BE142" s="36"/>
      <c r="BF142" s="36"/>
      <c r="BG142" s="36"/>
      <c r="BH142" s="36"/>
      <c r="BI142" s="36"/>
      <c r="BJ142" s="29"/>
      <c r="BK142" s="36"/>
      <c r="BL142" s="29"/>
      <c r="BM142" s="36"/>
      <c r="BN142" s="36"/>
      <c r="BO142" s="36"/>
      <c r="BP142" s="29"/>
      <c r="BQ142" s="36"/>
      <c r="BR142" s="29"/>
      <c r="BS142" s="36"/>
      <c r="BT142" s="36"/>
      <c r="BU142" s="36"/>
      <c r="BV142" s="36"/>
    </row>
    <row r="143" spans="1:75" x14ac:dyDescent="0.25">
      <c r="A143" s="16">
        <v>141</v>
      </c>
      <c r="B143" s="16">
        <v>3</v>
      </c>
      <c r="C143" s="31" t="s">
        <v>605</v>
      </c>
      <c r="D143" s="40">
        <f>август!D143-сентябрь!E143</f>
        <v>-669.2730364541062</v>
      </c>
      <c r="E143" s="40">
        <f t="shared" si="2"/>
        <v>0</v>
      </c>
      <c r="F143" s="36"/>
      <c r="G143" s="36"/>
      <c r="H143" s="36"/>
      <c r="I143" s="27"/>
      <c r="J143" s="36"/>
      <c r="K143" s="36"/>
      <c r="L143" s="36"/>
      <c r="M143" s="36"/>
      <c r="N143" s="36"/>
      <c r="O143" s="29"/>
      <c r="P143" s="36"/>
      <c r="Q143" s="29"/>
      <c r="R143" s="36"/>
      <c r="S143" s="36"/>
      <c r="T143" s="36"/>
      <c r="U143" s="36"/>
      <c r="V143" s="36"/>
      <c r="W143" s="36"/>
      <c r="X143" s="36"/>
      <c r="Y143" s="29"/>
      <c r="Z143" s="36"/>
      <c r="AA143" s="66"/>
      <c r="AB143" s="36"/>
      <c r="AC143" s="36"/>
      <c r="AD143" s="36"/>
      <c r="AE143" s="36"/>
      <c r="AF143" s="36"/>
      <c r="AG143" s="36"/>
      <c r="AH143" s="29"/>
      <c r="AI143" s="36"/>
      <c r="AJ143" s="29"/>
      <c r="AK143" s="36"/>
      <c r="AL143" s="36"/>
      <c r="AM143" s="36"/>
      <c r="AN143" s="29"/>
      <c r="AO143" s="36"/>
      <c r="AP143" s="29"/>
      <c r="AQ143" s="36"/>
      <c r="AR143" s="29"/>
      <c r="AS143" s="36"/>
      <c r="AT143" s="36"/>
      <c r="AU143" s="36"/>
      <c r="AV143" s="29"/>
      <c r="AW143" s="36"/>
      <c r="AX143" s="36"/>
      <c r="AY143" s="36"/>
      <c r="AZ143" s="29"/>
      <c r="BA143" s="36"/>
      <c r="BB143" s="36"/>
      <c r="BC143" s="36"/>
      <c r="BD143" s="36"/>
      <c r="BE143" s="36"/>
      <c r="BF143" s="36"/>
      <c r="BG143" s="36"/>
      <c r="BH143" s="36"/>
      <c r="BI143" s="36"/>
      <c r="BJ143" s="29"/>
      <c r="BK143" s="36"/>
      <c r="BL143" s="29"/>
      <c r="BM143" s="36"/>
      <c r="BN143" s="36"/>
      <c r="BO143" s="36"/>
      <c r="BP143" s="29"/>
      <c r="BQ143" s="36"/>
      <c r="BR143" s="29"/>
      <c r="BS143" s="36"/>
      <c r="BT143" s="36"/>
      <c r="BU143" s="36"/>
      <c r="BV143" s="36"/>
    </row>
    <row r="144" spans="1:75" s="86" customFormat="1" x14ac:dyDescent="0.25">
      <c r="A144" s="79">
        <v>142</v>
      </c>
      <c r="B144" s="79">
        <v>3</v>
      </c>
      <c r="C144" s="80" t="s">
        <v>606</v>
      </c>
      <c r="D144" s="81">
        <f>август!D144-сентябрь!E144</f>
        <v>77.207506840579725</v>
      </c>
      <c r="E144" s="81">
        <f t="shared" si="2"/>
        <v>33.084000000000003</v>
      </c>
      <c r="F144" s="82"/>
      <c r="G144" s="82"/>
      <c r="H144" s="82"/>
      <c r="I144" s="83"/>
      <c r="J144" s="82"/>
      <c r="K144" s="82"/>
      <c r="L144" s="82"/>
      <c r="M144" s="82"/>
      <c r="N144" s="82"/>
      <c r="O144" s="84"/>
      <c r="P144" s="82"/>
      <c r="Q144" s="84"/>
      <c r="R144" s="82"/>
      <c r="S144" s="82"/>
      <c r="T144" s="82"/>
      <c r="U144" s="82">
        <v>1.2E-2</v>
      </c>
      <c r="V144" s="82">
        <v>26.484999999999999</v>
      </c>
      <c r="W144" s="82"/>
      <c r="X144" s="82"/>
      <c r="Y144" s="84"/>
      <c r="Z144" s="82"/>
      <c r="AA144" s="85"/>
      <c r="AB144" s="82"/>
      <c r="AC144" s="82"/>
      <c r="AD144" s="82"/>
      <c r="AE144" s="82"/>
      <c r="AF144" s="82"/>
      <c r="AG144" s="82"/>
      <c r="AH144" s="84"/>
      <c r="AI144" s="82"/>
      <c r="AJ144" s="84"/>
      <c r="AK144" s="82"/>
      <c r="AL144" s="82"/>
      <c r="AM144" s="82"/>
      <c r="AN144" s="84"/>
      <c r="AO144" s="82"/>
      <c r="AP144" s="84"/>
      <c r="AQ144" s="82"/>
      <c r="AR144" s="84"/>
      <c r="AS144" s="82"/>
      <c r="AT144" s="82"/>
      <c r="AU144" s="82"/>
      <c r="AV144" s="84"/>
      <c r="AW144" s="82"/>
      <c r="AX144" s="82"/>
      <c r="AY144" s="82"/>
      <c r="AZ144" s="84"/>
      <c r="BA144" s="82"/>
      <c r="BB144" s="82"/>
      <c r="BC144" s="82"/>
      <c r="BD144" s="82"/>
      <c r="BE144" s="82"/>
      <c r="BF144" s="82"/>
      <c r="BG144" s="82"/>
      <c r="BH144" s="82">
        <v>8.0000000000000002E-3</v>
      </c>
      <c r="BI144" s="82">
        <v>6.5990000000000002</v>
      </c>
      <c r="BJ144" s="84"/>
      <c r="BK144" s="82"/>
      <c r="BL144" s="84"/>
      <c r="BM144" s="82"/>
      <c r="BN144" s="82"/>
      <c r="BO144" s="82"/>
      <c r="BP144" s="84"/>
      <c r="BQ144" s="82"/>
      <c r="BR144" s="84"/>
      <c r="BS144" s="82"/>
      <c r="BT144" s="82"/>
      <c r="BU144" s="82"/>
      <c r="BV144" s="82"/>
    </row>
    <row r="145" spans="1:75" s="86" customFormat="1" x14ac:dyDescent="0.25">
      <c r="A145" s="79">
        <v>143</v>
      </c>
      <c r="B145" s="79">
        <v>3</v>
      </c>
      <c r="C145" s="80" t="s">
        <v>943</v>
      </c>
      <c r="D145" s="81">
        <f>август!D145-сентябрь!E145</f>
        <v>439.27985657971016</v>
      </c>
      <c r="E145" s="81">
        <f t="shared" si="2"/>
        <v>4.08</v>
      </c>
      <c r="F145" s="82"/>
      <c r="G145" s="82"/>
      <c r="H145" s="82"/>
      <c r="I145" s="83"/>
      <c r="J145" s="82"/>
      <c r="K145" s="82"/>
      <c r="L145" s="82"/>
      <c r="M145" s="82"/>
      <c r="N145" s="82"/>
      <c r="O145" s="84"/>
      <c r="P145" s="82"/>
      <c r="Q145" s="84"/>
      <c r="R145" s="82"/>
      <c r="S145" s="82"/>
      <c r="T145" s="82"/>
      <c r="U145" s="82"/>
      <c r="V145" s="82"/>
      <c r="W145" s="82"/>
      <c r="X145" s="82"/>
      <c r="Y145" s="84"/>
      <c r="Z145" s="82"/>
      <c r="AA145" s="85"/>
      <c r="AB145" s="82"/>
      <c r="AC145" s="82"/>
      <c r="AD145" s="82"/>
      <c r="AE145" s="82"/>
      <c r="AF145" s="82"/>
      <c r="AG145" s="82"/>
      <c r="AH145" s="84"/>
      <c r="AI145" s="82"/>
      <c r="AJ145" s="84"/>
      <c r="AK145" s="82"/>
      <c r="AL145" s="82"/>
      <c r="AM145" s="82"/>
      <c r="AN145" s="84"/>
      <c r="AO145" s="82"/>
      <c r="AP145" s="84"/>
      <c r="AQ145" s="82"/>
      <c r="AR145" s="84"/>
      <c r="AS145" s="82"/>
      <c r="AT145" s="82"/>
      <c r="AU145" s="82"/>
      <c r="AV145" s="84"/>
      <c r="AW145" s="82"/>
      <c r="AX145" s="82"/>
      <c r="AY145" s="82"/>
      <c r="AZ145" s="84"/>
      <c r="BA145" s="82"/>
      <c r="BB145" s="82"/>
      <c r="BC145" s="82"/>
      <c r="BD145" s="82"/>
      <c r="BE145" s="82"/>
      <c r="BF145" s="82"/>
      <c r="BG145" s="82"/>
      <c r="BH145" s="82"/>
      <c r="BI145" s="82"/>
      <c r="BJ145" s="84"/>
      <c r="BK145" s="82"/>
      <c r="BL145" s="84">
        <v>5</v>
      </c>
      <c r="BM145" s="82">
        <v>4.08</v>
      </c>
      <c r="BN145" s="82"/>
      <c r="BO145" s="82"/>
      <c r="BP145" s="84"/>
      <c r="BQ145" s="82"/>
      <c r="BR145" s="84"/>
      <c r="BS145" s="82"/>
      <c r="BT145" s="82"/>
      <c r="BU145" s="82"/>
      <c r="BV145" s="82"/>
    </row>
    <row r="146" spans="1:75" s="86" customFormat="1" x14ac:dyDescent="0.25">
      <c r="A146" s="79">
        <v>144</v>
      </c>
      <c r="B146" s="79">
        <v>3</v>
      </c>
      <c r="C146" s="80" t="s">
        <v>607</v>
      </c>
      <c r="D146" s="81">
        <f>август!D146-сентябрь!E146</f>
        <v>285.32855400966179</v>
      </c>
      <c r="E146" s="81">
        <f t="shared" si="2"/>
        <v>8.4550000000000001</v>
      </c>
      <c r="F146" s="82"/>
      <c r="G146" s="82"/>
      <c r="H146" s="82"/>
      <c r="I146" s="83"/>
      <c r="J146" s="82"/>
      <c r="K146" s="82"/>
      <c r="L146" s="82"/>
      <c r="M146" s="82"/>
      <c r="N146" s="82"/>
      <c r="O146" s="84"/>
      <c r="P146" s="82"/>
      <c r="Q146" s="84"/>
      <c r="R146" s="82"/>
      <c r="S146" s="82"/>
      <c r="T146" s="82"/>
      <c r="U146" s="82"/>
      <c r="V146" s="82"/>
      <c r="W146" s="82"/>
      <c r="X146" s="82"/>
      <c r="Y146" s="84"/>
      <c r="Z146" s="82"/>
      <c r="AA146" s="85"/>
      <c r="AB146" s="82"/>
      <c r="AC146" s="82"/>
      <c r="AD146" s="82"/>
      <c r="AE146" s="82"/>
      <c r="AF146" s="82"/>
      <c r="AG146" s="82"/>
      <c r="AH146" s="84"/>
      <c r="AI146" s="82"/>
      <c r="AJ146" s="84"/>
      <c r="AK146" s="82"/>
      <c r="AL146" s="82"/>
      <c r="AM146" s="82"/>
      <c r="AN146" s="84"/>
      <c r="AO146" s="82"/>
      <c r="AP146" s="84"/>
      <c r="AQ146" s="82"/>
      <c r="AR146" s="84"/>
      <c r="AS146" s="82"/>
      <c r="AT146" s="82"/>
      <c r="AU146" s="82"/>
      <c r="AV146" s="84"/>
      <c r="AW146" s="82"/>
      <c r="AX146" s="82"/>
      <c r="AY146" s="82"/>
      <c r="AZ146" s="84"/>
      <c r="BA146" s="82"/>
      <c r="BB146" s="82"/>
      <c r="BC146" s="82"/>
      <c r="BD146" s="82"/>
      <c r="BE146" s="82"/>
      <c r="BF146" s="82"/>
      <c r="BG146" s="82"/>
      <c r="BH146" s="82"/>
      <c r="BI146" s="82"/>
      <c r="BJ146" s="84"/>
      <c r="BK146" s="82"/>
      <c r="BL146" s="84">
        <v>4</v>
      </c>
      <c r="BM146" s="82">
        <v>8.4550000000000001</v>
      </c>
      <c r="BN146" s="82"/>
      <c r="BO146" s="82"/>
      <c r="BP146" s="84"/>
      <c r="BQ146" s="82"/>
      <c r="BR146" s="84"/>
      <c r="BS146" s="82"/>
      <c r="BT146" s="82"/>
      <c r="BU146" s="82"/>
      <c r="BV146" s="82"/>
    </row>
    <row r="147" spans="1:75" s="86" customFormat="1" x14ac:dyDescent="0.25">
      <c r="A147" s="79">
        <v>145</v>
      </c>
      <c r="B147" s="79">
        <v>3</v>
      </c>
      <c r="C147" s="80" t="s">
        <v>941</v>
      </c>
      <c r="D147" s="81">
        <f>август!D147-сентябрь!E147</f>
        <v>84.160172048309022</v>
      </c>
      <c r="E147" s="81">
        <f t="shared" si="2"/>
        <v>4.08</v>
      </c>
      <c r="F147" s="82"/>
      <c r="G147" s="82"/>
      <c r="H147" s="82"/>
      <c r="I147" s="83"/>
      <c r="J147" s="82"/>
      <c r="K147" s="82"/>
      <c r="L147" s="82"/>
      <c r="M147" s="82"/>
      <c r="N147" s="82"/>
      <c r="O147" s="84"/>
      <c r="P147" s="82"/>
      <c r="Q147" s="84"/>
      <c r="R147" s="82"/>
      <c r="S147" s="82"/>
      <c r="T147" s="82"/>
      <c r="U147" s="82"/>
      <c r="V147" s="82"/>
      <c r="W147" s="82"/>
      <c r="X147" s="82"/>
      <c r="Y147" s="84"/>
      <c r="Z147" s="82"/>
      <c r="AA147" s="85"/>
      <c r="AB147" s="82"/>
      <c r="AC147" s="82"/>
      <c r="AD147" s="82"/>
      <c r="AE147" s="82"/>
      <c r="AF147" s="82"/>
      <c r="AG147" s="82"/>
      <c r="AH147" s="84"/>
      <c r="AI147" s="82"/>
      <c r="AJ147" s="84"/>
      <c r="AK147" s="82"/>
      <c r="AL147" s="82"/>
      <c r="AM147" s="82"/>
      <c r="AN147" s="84"/>
      <c r="AO147" s="82"/>
      <c r="AP147" s="84"/>
      <c r="AQ147" s="82"/>
      <c r="AR147" s="84"/>
      <c r="AS147" s="82"/>
      <c r="AT147" s="82"/>
      <c r="AU147" s="82"/>
      <c r="AV147" s="84"/>
      <c r="AW147" s="82"/>
      <c r="AX147" s="82"/>
      <c r="AY147" s="82"/>
      <c r="AZ147" s="84"/>
      <c r="BA147" s="82"/>
      <c r="BB147" s="82"/>
      <c r="BC147" s="82"/>
      <c r="BD147" s="82"/>
      <c r="BE147" s="82"/>
      <c r="BF147" s="82"/>
      <c r="BG147" s="82"/>
      <c r="BH147" s="82"/>
      <c r="BI147" s="82"/>
      <c r="BJ147" s="84"/>
      <c r="BK147" s="82"/>
      <c r="BL147" s="84">
        <v>5</v>
      </c>
      <c r="BM147" s="82">
        <v>4.08</v>
      </c>
      <c r="BN147" s="82"/>
      <c r="BO147" s="82"/>
      <c r="BP147" s="84"/>
      <c r="BQ147" s="82"/>
      <c r="BR147" s="84"/>
      <c r="BS147" s="82"/>
      <c r="BT147" s="82"/>
      <c r="BU147" s="82"/>
      <c r="BV147" s="82"/>
    </row>
    <row r="148" spans="1:75" x14ac:dyDescent="0.25">
      <c r="A148" s="16">
        <v>146</v>
      </c>
      <c r="B148" s="16">
        <v>2</v>
      </c>
      <c r="C148" s="31" t="s">
        <v>608</v>
      </c>
      <c r="D148" s="40">
        <f>август!D148-сентябрь!E148</f>
        <v>633.69964434782605</v>
      </c>
      <c r="E148" s="40">
        <f t="shared" si="2"/>
        <v>0</v>
      </c>
      <c r="F148" s="36"/>
      <c r="G148" s="36"/>
      <c r="H148" s="36"/>
      <c r="I148" s="27"/>
      <c r="J148" s="36"/>
      <c r="K148" s="36"/>
      <c r="L148" s="36"/>
      <c r="M148" s="36"/>
      <c r="N148" s="36"/>
      <c r="O148" s="29"/>
      <c r="P148" s="36"/>
      <c r="Q148" s="29"/>
      <c r="R148" s="36"/>
      <c r="S148" s="36"/>
      <c r="T148" s="36"/>
      <c r="U148" s="36"/>
      <c r="V148" s="36"/>
      <c r="W148" s="36"/>
      <c r="X148" s="36"/>
      <c r="Y148" s="29"/>
      <c r="Z148" s="36"/>
      <c r="AA148" s="66"/>
      <c r="AB148" s="36"/>
      <c r="AC148" s="36"/>
      <c r="AD148" s="36"/>
      <c r="AE148" s="36"/>
      <c r="AF148" s="36"/>
      <c r="AG148" s="36"/>
      <c r="AH148" s="29"/>
      <c r="AI148" s="36"/>
      <c r="AJ148" s="29"/>
      <c r="AK148" s="36"/>
      <c r="AL148" s="36"/>
      <c r="AM148" s="36"/>
      <c r="AN148" s="29"/>
      <c r="AO148" s="36"/>
      <c r="AP148" s="29"/>
      <c r="AQ148" s="36"/>
      <c r="AR148" s="29"/>
      <c r="AS148" s="36"/>
      <c r="AT148" s="36"/>
      <c r="AU148" s="36"/>
      <c r="AV148" s="29"/>
      <c r="AW148" s="36"/>
      <c r="AX148" s="36"/>
      <c r="AY148" s="36"/>
      <c r="AZ148" s="29"/>
      <c r="BA148" s="36"/>
      <c r="BB148" s="36"/>
      <c r="BC148" s="36"/>
      <c r="BD148" s="36"/>
      <c r="BE148" s="36"/>
      <c r="BF148" s="36"/>
      <c r="BG148" s="36"/>
      <c r="BH148" s="36"/>
      <c r="BI148" s="36"/>
      <c r="BJ148" s="29"/>
      <c r="BK148" s="36"/>
      <c r="BL148" s="29"/>
      <c r="BM148" s="36"/>
      <c r="BN148" s="36"/>
      <c r="BO148" s="36"/>
      <c r="BP148" s="29"/>
      <c r="BQ148" s="36"/>
      <c r="BR148" s="29"/>
      <c r="BS148" s="36"/>
      <c r="BT148" s="36"/>
      <c r="BU148" s="36"/>
      <c r="BV148" s="36"/>
    </row>
    <row r="149" spans="1:75" x14ac:dyDescent="0.25">
      <c r="A149" s="16">
        <v>147</v>
      </c>
      <c r="B149" s="16">
        <v>2</v>
      </c>
      <c r="C149" s="31" t="s">
        <v>609</v>
      </c>
      <c r="D149" s="40">
        <f>август!D149-сентябрь!E149</f>
        <v>852.32178900483075</v>
      </c>
      <c r="E149" s="40">
        <f t="shared" si="2"/>
        <v>0</v>
      </c>
      <c r="F149" s="36"/>
      <c r="G149" s="36"/>
      <c r="H149" s="36"/>
      <c r="I149" s="27"/>
      <c r="J149" s="36"/>
      <c r="K149" s="36"/>
      <c r="L149" s="36"/>
      <c r="M149" s="36"/>
      <c r="N149" s="36"/>
      <c r="O149" s="29"/>
      <c r="P149" s="36"/>
      <c r="Q149" s="29"/>
      <c r="R149" s="36"/>
      <c r="S149" s="36"/>
      <c r="T149" s="36"/>
      <c r="U149" s="36"/>
      <c r="V149" s="36"/>
      <c r="W149" s="36"/>
      <c r="X149" s="36"/>
      <c r="Y149" s="29"/>
      <c r="Z149" s="36"/>
      <c r="AA149" s="66"/>
      <c r="AB149" s="36"/>
      <c r="AC149" s="36"/>
      <c r="AD149" s="36"/>
      <c r="AE149" s="36"/>
      <c r="AF149" s="36"/>
      <c r="AG149" s="36"/>
      <c r="AH149" s="29"/>
      <c r="AI149" s="36"/>
      <c r="AJ149" s="29"/>
      <c r="AK149" s="36"/>
      <c r="AL149" s="36"/>
      <c r="AM149" s="36"/>
      <c r="AN149" s="29"/>
      <c r="AO149" s="36"/>
      <c r="AP149" s="29"/>
      <c r="AQ149" s="36"/>
      <c r="AR149" s="29"/>
      <c r="AS149" s="36"/>
      <c r="AT149" s="36"/>
      <c r="AU149" s="36"/>
      <c r="AV149" s="29"/>
      <c r="AW149" s="36"/>
      <c r="AX149" s="36"/>
      <c r="AY149" s="36"/>
      <c r="AZ149" s="29"/>
      <c r="BA149" s="36"/>
      <c r="BB149" s="36"/>
      <c r="BC149" s="36"/>
      <c r="BD149" s="36"/>
      <c r="BE149" s="36"/>
      <c r="BF149" s="36"/>
      <c r="BG149" s="36"/>
      <c r="BH149" s="36"/>
      <c r="BI149" s="36"/>
      <c r="BJ149" s="29"/>
      <c r="BK149" s="36"/>
      <c r="BL149" s="29"/>
      <c r="BM149" s="36"/>
      <c r="BN149" s="36"/>
      <c r="BO149" s="36"/>
      <c r="BP149" s="29"/>
      <c r="BQ149" s="36"/>
      <c r="BR149" s="29"/>
      <c r="BS149" s="36"/>
      <c r="BT149" s="36"/>
      <c r="BU149" s="36"/>
      <c r="BV149" s="36"/>
    </row>
    <row r="150" spans="1:75" x14ac:dyDescent="0.25">
      <c r="A150" s="16">
        <v>148</v>
      </c>
      <c r="B150" s="16">
        <v>2</v>
      </c>
      <c r="C150" s="31" t="s">
        <v>610</v>
      </c>
      <c r="D150" s="40">
        <f>август!D150-сентябрь!E150</f>
        <v>-1551.463806483092</v>
      </c>
      <c r="E150" s="40">
        <f t="shared" si="2"/>
        <v>0</v>
      </c>
      <c r="F150" s="36"/>
      <c r="G150" s="36"/>
      <c r="H150" s="36"/>
      <c r="I150" s="27"/>
      <c r="J150" s="36"/>
      <c r="K150" s="36"/>
      <c r="L150" s="36"/>
      <c r="M150" s="36"/>
      <c r="N150" s="36"/>
      <c r="O150" s="29"/>
      <c r="P150" s="36"/>
      <c r="Q150" s="29"/>
      <c r="R150" s="36"/>
      <c r="S150" s="36"/>
      <c r="T150" s="36"/>
      <c r="U150" s="36"/>
      <c r="V150" s="36"/>
      <c r="W150" s="36"/>
      <c r="X150" s="36"/>
      <c r="Y150" s="29"/>
      <c r="Z150" s="36"/>
      <c r="AA150" s="66"/>
      <c r="AB150" s="36"/>
      <c r="AC150" s="36"/>
      <c r="AD150" s="36"/>
      <c r="AE150" s="36"/>
      <c r="AF150" s="36"/>
      <c r="AG150" s="36"/>
      <c r="AH150" s="29"/>
      <c r="AI150" s="36"/>
      <c r="AJ150" s="29"/>
      <c r="AK150" s="36"/>
      <c r="AL150" s="36"/>
      <c r="AM150" s="36"/>
      <c r="AN150" s="29"/>
      <c r="AO150" s="36"/>
      <c r="AP150" s="29"/>
      <c r="AQ150" s="36"/>
      <c r="AR150" s="29"/>
      <c r="AS150" s="36"/>
      <c r="AT150" s="36"/>
      <c r="AU150" s="36"/>
      <c r="AV150" s="29"/>
      <c r="AW150" s="36"/>
      <c r="AX150" s="36"/>
      <c r="AY150" s="36"/>
      <c r="AZ150" s="29"/>
      <c r="BA150" s="36"/>
      <c r="BB150" s="36"/>
      <c r="BC150" s="36"/>
      <c r="BD150" s="36"/>
      <c r="BE150" s="36"/>
      <c r="BF150" s="36"/>
      <c r="BG150" s="36"/>
      <c r="BH150" s="36"/>
      <c r="BI150" s="36"/>
      <c r="BJ150" s="29"/>
      <c r="BK150" s="36"/>
      <c r="BL150" s="29"/>
      <c r="BM150" s="36"/>
      <c r="BN150" s="36"/>
      <c r="BO150" s="36"/>
      <c r="BP150" s="29"/>
      <c r="BQ150" s="36"/>
      <c r="BR150" s="29"/>
      <c r="BS150" s="36"/>
      <c r="BT150" s="36"/>
      <c r="BU150" s="36"/>
      <c r="BV150" s="36"/>
    </row>
    <row r="151" spans="1:75" s="86" customFormat="1" x14ac:dyDescent="0.25">
      <c r="A151" s="79">
        <v>149</v>
      </c>
      <c r="B151" s="79">
        <v>2</v>
      </c>
      <c r="C151" s="80" t="s">
        <v>611</v>
      </c>
      <c r="D151" s="81">
        <f>август!D151-сентябрь!E151</f>
        <v>-571.59083942995164</v>
      </c>
      <c r="E151" s="81">
        <f t="shared" si="2"/>
        <v>1.47</v>
      </c>
      <c r="F151" s="82"/>
      <c r="G151" s="82"/>
      <c r="H151" s="82"/>
      <c r="I151" s="83"/>
      <c r="J151" s="82"/>
      <c r="K151" s="82"/>
      <c r="L151" s="82"/>
      <c r="M151" s="82"/>
      <c r="N151" s="82"/>
      <c r="O151" s="84"/>
      <c r="P151" s="82"/>
      <c r="Q151" s="84"/>
      <c r="R151" s="82"/>
      <c r="S151" s="82"/>
      <c r="T151" s="82"/>
      <c r="U151" s="82"/>
      <c r="V151" s="82"/>
      <c r="W151" s="82"/>
      <c r="X151" s="82"/>
      <c r="Y151" s="84"/>
      <c r="Z151" s="82"/>
      <c r="AA151" s="85"/>
      <c r="AB151" s="82"/>
      <c r="AC151" s="82"/>
      <c r="AD151" s="82"/>
      <c r="AE151" s="82"/>
      <c r="AF151" s="82"/>
      <c r="AG151" s="82"/>
      <c r="AH151" s="84"/>
      <c r="AI151" s="82"/>
      <c r="AJ151" s="84"/>
      <c r="AK151" s="82"/>
      <c r="AL151" s="82"/>
      <c r="AM151" s="82"/>
      <c r="AN151" s="84"/>
      <c r="AO151" s="82"/>
      <c r="AP151" s="84"/>
      <c r="AQ151" s="82"/>
      <c r="AR151" s="84"/>
      <c r="AS151" s="82"/>
      <c r="AT151" s="82"/>
      <c r="AU151" s="82"/>
      <c r="AV151" s="84"/>
      <c r="AW151" s="82"/>
      <c r="AX151" s="82"/>
      <c r="AY151" s="82"/>
      <c r="AZ151" s="84"/>
      <c r="BA151" s="82"/>
      <c r="BB151" s="82"/>
      <c r="BC151" s="82"/>
      <c r="BD151" s="82"/>
      <c r="BE151" s="82"/>
      <c r="BF151" s="82"/>
      <c r="BG151" s="82"/>
      <c r="BH151" s="82"/>
      <c r="BI151" s="82"/>
      <c r="BJ151" s="84"/>
      <c r="BK151" s="82"/>
      <c r="BL151" s="84"/>
      <c r="BM151" s="82"/>
      <c r="BN151" s="82"/>
      <c r="BO151" s="82"/>
      <c r="BP151" s="84"/>
      <c r="BQ151" s="82"/>
      <c r="BR151" s="84"/>
      <c r="BS151" s="82"/>
      <c r="BT151" s="82"/>
      <c r="BU151" s="82"/>
      <c r="BV151" s="82">
        <v>1.47</v>
      </c>
      <c r="BW151" s="86" t="s">
        <v>1203</v>
      </c>
    </row>
    <row r="152" spans="1:75" x14ac:dyDescent="0.25">
      <c r="A152" s="16">
        <v>150</v>
      </c>
      <c r="B152" s="16">
        <v>1</v>
      </c>
      <c r="C152" s="31" t="s">
        <v>612</v>
      </c>
      <c r="D152" s="40">
        <f>август!D152-сентябрь!E152</f>
        <v>118.38883625120781</v>
      </c>
      <c r="E152" s="40">
        <f t="shared" si="2"/>
        <v>0</v>
      </c>
      <c r="F152" s="36"/>
      <c r="G152" s="36"/>
      <c r="H152" s="36"/>
      <c r="I152" s="27"/>
      <c r="J152" s="36"/>
      <c r="K152" s="36"/>
      <c r="L152" s="36"/>
      <c r="M152" s="36"/>
      <c r="N152" s="36"/>
      <c r="O152" s="29"/>
      <c r="P152" s="36"/>
      <c r="Q152" s="29"/>
      <c r="R152" s="36"/>
      <c r="S152" s="36"/>
      <c r="T152" s="36"/>
      <c r="U152" s="36"/>
      <c r="V152" s="36"/>
      <c r="W152" s="36"/>
      <c r="X152" s="36"/>
      <c r="Y152" s="29"/>
      <c r="Z152" s="36"/>
      <c r="AA152" s="66"/>
      <c r="AB152" s="36"/>
      <c r="AC152" s="36"/>
      <c r="AD152" s="36"/>
      <c r="AE152" s="36"/>
      <c r="AF152" s="36"/>
      <c r="AG152" s="36"/>
      <c r="AH152" s="29"/>
      <c r="AI152" s="36"/>
      <c r="AJ152" s="29"/>
      <c r="AK152" s="36"/>
      <c r="AL152" s="36"/>
      <c r="AM152" s="36"/>
      <c r="AN152" s="29"/>
      <c r="AO152" s="36"/>
      <c r="AP152" s="29"/>
      <c r="AQ152" s="36"/>
      <c r="AR152" s="29"/>
      <c r="AS152" s="36"/>
      <c r="AT152" s="36"/>
      <c r="AU152" s="36"/>
      <c r="AV152" s="29"/>
      <c r="AW152" s="36"/>
      <c r="AX152" s="36"/>
      <c r="AY152" s="36"/>
      <c r="AZ152" s="29"/>
      <c r="BA152" s="36"/>
      <c r="BB152" s="36"/>
      <c r="BC152" s="36"/>
      <c r="BD152" s="36"/>
      <c r="BE152" s="36"/>
      <c r="BF152" s="36"/>
      <c r="BG152" s="36"/>
      <c r="BH152" s="36"/>
      <c r="BI152" s="36"/>
      <c r="BJ152" s="29"/>
      <c r="BK152" s="36"/>
      <c r="BL152" s="29"/>
      <c r="BM152" s="36"/>
      <c r="BN152" s="36"/>
      <c r="BO152" s="36"/>
      <c r="BP152" s="29"/>
      <c r="BQ152" s="36"/>
      <c r="BR152" s="29"/>
      <c r="BS152" s="36"/>
      <c r="BT152" s="36"/>
      <c r="BU152" s="36"/>
      <c r="BV152" s="36"/>
    </row>
    <row r="153" spans="1:75" x14ac:dyDescent="0.25">
      <c r="A153" s="16">
        <v>151</v>
      </c>
      <c r="B153" s="16">
        <v>2</v>
      </c>
      <c r="C153" s="31" t="s">
        <v>613</v>
      </c>
      <c r="D153" s="40">
        <f>август!D153-сентябрь!E153</f>
        <v>1229.4701844251208</v>
      </c>
      <c r="E153" s="40">
        <f t="shared" si="2"/>
        <v>0</v>
      </c>
      <c r="F153" s="36"/>
      <c r="G153" s="36"/>
      <c r="H153" s="36"/>
      <c r="I153" s="27"/>
      <c r="J153" s="36"/>
      <c r="K153" s="36"/>
      <c r="L153" s="36"/>
      <c r="M153" s="36"/>
      <c r="N153" s="36"/>
      <c r="O153" s="29"/>
      <c r="P153" s="36"/>
      <c r="Q153" s="29"/>
      <c r="R153" s="36"/>
      <c r="S153" s="36"/>
      <c r="T153" s="36"/>
      <c r="U153" s="36"/>
      <c r="V153" s="36"/>
      <c r="W153" s="36"/>
      <c r="X153" s="36"/>
      <c r="Y153" s="29"/>
      <c r="Z153" s="36"/>
      <c r="AA153" s="66"/>
      <c r="AB153" s="36"/>
      <c r="AC153" s="36"/>
      <c r="AD153" s="36"/>
      <c r="AE153" s="36"/>
      <c r="AF153" s="36"/>
      <c r="AG153" s="36"/>
      <c r="AH153" s="29"/>
      <c r="AI153" s="36"/>
      <c r="AJ153" s="29"/>
      <c r="AK153" s="36"/>
      <c r="AL153" s="36"/>
      <c r="AM153" s="36"/>
      <c r="AN153" s="29"/>
      <c r="AO153" s="36"/>
      <c r="AP153" s="29"/>
      <c r="AQ153" s="36"/>
      <c r="AR153" s="29"/>
      <c r="AS153" s="36"/>
      <c r="AT153" s="36"/>
      <c r="AU153" s="36"/>
      <c r="AV153" s="29"/>
      <c r="AW153" s="36"/>
      <c r="AX153" s="36"/>
      <c r="AY153" s="36"/>
      <c r="AZ153" s="29"/>
      <c r="BA153" s="36"/>
      <c r="BB153" s="36"/>
      <c r="BC153" s="36"/>
      <c r="BD153" s="36"/>
      <c r="BE153" s="36"/>
      <c r="BF153" s="36"/>
      <c r="BG153" s="36"/>
      <c r="BH153" s="36"/>
      <c r="BI153" s="36"/>
      <c r="BJ153" s="29"/>
      <c r="BK153" s="36"/>
      <c r="BL153" s="29"/>
      <c r="BM153" s="36"/>
      <c r="BN153" s="36"/>
      <c r="BO153" s="36"/>
      <c r="BP153" s="29"/>
      <c r="BQ153" s="36"/>
      <c r="BR153" s="29"/>
      <c r="BS153" s="36"/>
      <c r="BT153" s="36"/>
      <c r="BU153" s="36"/>
      <c r="BV153" s="36"/>
    </row>
    <row r="154" spans="1:75" x14ac:dyDescent="0.25">
      <c r="A154" s="16">
        <v>152</v>
      </c>
      <c r="B154" s="16">
        <v>1</v>
      </c>
      <c r="C154" s="31" t="s">
        <v>614</v>
      </c>
      <c r="D154" s="40">
        <f>август!D154-сентябрь!E154</f>
        <v>423.63402515942028</v>
      </c>
      <c r="E154" s="40">
        <f t="shared" si="2"/>
        <v>0</v>
      </c>
      <c r="F154" s="36"/>
      <c r="G154" s="36"/>
      <c r="H154" s="36"/>
      <c r="I154" s="27"/>
      <c r="J154" s="36"/>
      <c r="K154" s="36"/>
      <c r="L154" s="36"/>
      <c r="M154" s="36"/>
      <c r="N154" s="36"/>
      <c r="O154" s="29"/>
      <c r="P154" s="36"/>
      <c r="Q154" s="29"/>
      <c r="R154" s="36"/>
      <c r="S154" s="36"/>
      <c r="T154" s="36"/>
      <c r="U154" s="36"/>
      <c r="V154" s="36"/>
      <c r="W154" s="36"/>
      <c r="X154" s="36"/>
      <c r="Y154" s="29"/>
      <c r="Z154" s="36"/>
      <c r="AA154" s="66"/>
      <c r="AB154" s="36"/>
      <c r="AC154" s="36"/>
      <c r="AD154" s="36"/>
      <c r="AE154" s="36"/>
      <c r="AF154" s="36"/>
      <c r="AG154" s="36"/>
      <c r="AH154" s="29"/>
      <c r="AI154" s="36"/>
      <c r="AJ154" s="29"/>
      <c r="AK154" s="36"/>
      <c r="AL154" s="36"/>
      <c r="AM154" s="36"/>
      <c r="AN154" s="29"/>
      <c r="AO154" s="36"/>
      <c r="AP154" s="29"/>
      <c r="AQ154" s="36"/>
      <c r="AR154" s="29"/>
      <c r="AS154" s="36"/>
      <c r="AT154" s="36"/>
      <c r="AU154" s="36"/>
      <c r="AV154" s="29"/>
      <c r="AW154" s="36"/>
      <c r="AX154" s="36"/>
      <c r="AY154" s="36"/>
      <c r="AZ154" s="29"/>
      <c r="BA154" s="36"/>
      <c r="BB154" s="36"/>
      <c r="BC154" s="36"/>
      <c r="BD154" s="36"/>
      <c r="BE154" s="36"/>
      <c r="BF154" s="36"/>
      <c r="BG154" s="36"/>
      <c r="BH154" s="36"/>
      <c r="BI154" s="36"/>
      <c r="BJ154" s="29"/>
      <c r="BK154" s="36"/>
      <c r="BL154" s="29"/>
      <c r="BM154" s="36"/>
      <c r="BN154" s="36"/>
      <c r="BO154" s="36"/>
      <c r="BP154" s="29"/>
      <c r="BQ154" s="36"/>
      <c r="BR154" s="29"/>
      <c r="BS154" s="36"/>
      <c r="BT154" s="36"/>
      <c r="BU154" s="36"/>
      <c r="BV154" s="36"/>
    </row>
    <row r="155" spans="1:75" x14ac:dyDescent="0.25">
      <c r="A155" s="16">
        <v>153</v>
      </c>
      <c r="B155" s="16">
        <v>1</v>
      </c>
      <c r="C155" s="31" t="s">
        <v>615</v>
      </c>
      <c r="D155" s="40">
        <f>август!D155-сентябрь!E155</f>
        <v>886.68092749758455</v>
      </c>
      <c r="E155" s="40">
        <f t="shared" si="2"/>
        <v>0</v>
      </c>
      <c r="F155" s="36"/>
      <c r="G155" s="36"/>
      <c r="H155" s="36"/>
      <c r="I155" s="27"/>
      <c r="J155" s="36"/>
      <c r="K155" s="36"/>
      <c r="L155" s="36"/>
      <c r="M155" s="36"/>
      <c r="N155" s="36"/>
      <c r="O155" s="29"/>
      <c r="P155" s="36"/>
      <c r="Q155" s="29"/>
      <c r="R155" s="36"/>
      <c r="S155" s="36"/>
      <c r="T155" s="36"/>
      <c r="U155" s="36"/>
      <c r="V155" s="36"/>
      <c r="W155" s="36"/>
      <c r="X155" s="36"/>
      <c r="Y155" s="29"/>
      <c r="Z155" s="36"/>
      <c r="AA155" s="66"/>
      <c r="AB155" s="36"/>
      <c r="AC155" s="36"/>
      <c r="AD155" s="36"/>
      <c r="AE155" s="36"/>
      <c r="AF155" s="36"/>
      <c r="AG155" s="36"/>
      <c r="AH155" s="29"/>
      <c r="AI155" s="36"/>
      <c r="AJ155" s="29"/>
      <c r="AK155" s="36"/>
      <c r="AL155" s="36"/>
      <c r="AM155" s="36"/>
      <c r="AN155" s="29"/>
      <c r="AO155" s="36"/>
      <c r="AP155" s="29"/>
      <c r="AQ155" s="36"/>
      <c r="AR155" s="29"/>
      <c r="AS155" s="36"/>
      <c r="AT155" s="36"/>
      <c r="AU155" s="36"/>
      <c r="AV155" s="29"/>
      <c r="AW155" s="36"/>
      <c r="AX155" s="36"/>
      <c r="AY155" s="36"/>
      <c r="AZ155" s="29"/>
      <c r="BA155" s="36"/>
      <c r="BB155" s="36"/>
      <c r="BC155" s="36"/>
      <c r="BD155" s="36"/>
      <c r="BE155" s="36"/>
      <c r="BF155" s="36"/>
      <c r="BG155" s="36"/>
      <c r="BH155" s="36"/>
      <c r="BI155" s="36"/>
      <c r="BJ155" s="29"/>
      <c r="BK155" s="36"/>
      <c r="BL155" s="29"/>
      <c r="BM155" s="36"/>
      <c r="BN155" s="36"/>
      <c r="BO155" s="36"/>
      <c r="BP155" s="29"/>
      <c r="BQ155" s="36"/>
      <c r="BR155" s="29"/>
      <c r="BS155" s="36"/>
      <c r="BT155" s="36"/>
      <c r="BU155" s="36"/>
      <c r="BV155" s="36"/>
    </row>
    <row r="156" spans="1:75" x14ac:dyDescent="0.25">
      <c r="A156" s="16">
        <v>154</v>
      </c>
      <c r="B156" s="16">
        <v>1</v>
      </c>
      <c r="C156" s="31" t="s">
        <v>616</v>
      </c>
      <c r="D156" s="40">
        <f>август!D156-сентябрь!E156</f>
        <v>-226.14057435748794</v>
      </c>
      <c r="E156" s="40">
        <f t="shared" si="2"/>
        <v>0</v>
      </c>
      <c r="F156" s="36"/>
      <c r="G156" s="36"/>
      <c r="H156" s="36"/>
      <c r="I156" s="27"/>
      <c r="J156" s="36"/>
      <c r="K156" s="36"/>
      <c r="L156" s="36"/>
      <c r="M156" s="36"/>
      <c r="N156" s="36"/>
      <c r="O156" s="29"/>
      <c r="P156" s="36"/>
      <c r="Q156" s="29"/>
      <c r="R156" s="36"/>
      <c r="S156" s="36"/>
      <c r="T156" s="36"/>
      <c r="U156" s="36"/>
      <c r="V156" s="36"/>
      <c r="W156" s="36"/>
      <c r="X156" s="36"/>
      <c r="Y156" s="29"/>
      <c r="Z156" s="36"/>
      <c r="AA156" s="66"/>
      <c r="AB156" s="36"/>
      <c r="AC156" s="36"/>
      <c r="AD156" s="36"/>
      <c r="AE156" s="36"/>
      <c r="AF156" s="36"/>
      <c r="AG156" s="36"/>
      <c r="AH156" s="29"/>
      <c r="AI156" s="36"/>
      <c r="AJ156" s="29"/>
      <c r="AK156" s="36"/>
      <c r="AL156" s="36"/>
      <c r="AM156" s="36"/>
      <c r="AN156" s="29"/>
      <c r="AO156" s="36"/>
      <c r="AP156" s="29"/>
      <c r="AQ156" s="36"/>
      <c r="AR156" s="29"/>
      <c r="AS156" s="36"/>
      <c r="AT156" s="36"/>
      <c r="AU156" s="36"/>
      <c r="AV156" s="29"/>
      <c r="AW156" s="36"/>
      <c r="AX156" s="36"/>
      <c r="AY156" s="36"/>
      <c r="AZ156" s="29"/>
      <c r="BA156" s="36"/>
      <c r="BB156" s="36"/>
      <c r="BC156" s="36"/>
      <c r="BD156" s="36"/>
      <c r="BE156" s="36"/>
      <c r="BF156" s="36"/>
      <c r="BG156" s="36"/>
      <c r="BH156" s="36"/>
      <c r="BI156" s="36"/>
      <c r="BJ156" s="29"/>
      <c r="BK156" s="36"/>
      <c r="BL156" s="29"/>
      <c r="BM156" s="36"/>
      <c r="BN156" s="36"/>
      <c r="BO156" s="36"/>
      <c r="BP156" s="29"/>
      <c r="BQ156" s="36"/>
      <c r="BR156" s="29"/>
      <c r="BS156" s="36"/>
      <c r="BT156" s="36"/>
      <c r="BU156" s="36"/>
      <c r="BV156" s="36"/>
    </row>
    <row r="157" spans="1:75" s="86" customFormat="1" x14ac:dyDescent="0.25">
      <c r="A157" s="79">
        <v>155</v>
      </c>
      <c r="B157" s="79">
        <v>1</v>
      </c>
      <c r="C157" s="80" t="s">
        <v>617</v>
      </c>
      <c r="D157" s="81">
        <f>август!D157-сентябрь!E157</f>
        <v>443.28524057971043</v>
      </c>
      <c r="E157" s="81">
        <f t="shared" si="2"/>
        <v>61.342999999999996</v>
      </c>
      <c r="F157" s="82"/>
      <c r="G157" s="82"/>
      <c r="H157" s="82"/>
      <c r="I157" s="83"/>
      <c r="J157" s="82"/>
      <c r="K157" s="82"/>
      <c r="L157" s="82"/>
      <c r="M157" s="82"/>
      <c r="N157" s="82"/>
      <c r="O157" s="84"/>
      <c r="P157" s="82"/>
      <c r="Q157" s="84"/>
      <c r="R157" s="82"/>
      <c r="S157" s="82"/>
      <c r="T157" s="82"/>
      <c r="U157" s="82">
        <f>0.015+0.02</f>
        <v>3.5000000000000003E-2</v>
      </c>
      <c r="V157" s="82">
        <f>18.772+42.571</f>
        <v>61.342999999999996</v>
      </c>
      <c r="W157" s="82"/>
      <c r="X157" s="82"/>
      <c r="Y157" s="84"/>
      <c r="Z157" s="82"/>
      <c r="AA157" s="85"/>
      <c r="AB157" s="82"/>
      <c r="AC157" s="82"/>
      <c r="AD157" s="82"/>
      <c r="AE157" s="82"/>
      <c r="AF157" s="82"/>
      <c r="AG157" s="82"/>
      <c r="AH157" s="84"/>
      <c r="AI157" s="82"/>
      <c r="AJ157" s="84"/>
      <c r="AK157" s="82"/>
      <c r="AL157" s="82"/>
      <c r="AM157" s="82"/>
      <c r="AN157" s="84"/>
      <c r="AO157" s="82"/>
      <c r="AP157" s="84"/>
      <c r="AQ157" s="82"/>
      <c r="AR157" s="84"/>
      <c r="AS157" s="82"/>
      <c r="AT157" s="82"/>
      <c r="AU157" s="82"/>
      <c r="AV157" s="84"/>
      <c r="AW157" s="82"/>
      <c r="AX157" s="82"/>
      <c r="AY157" s="82"/>
      <c r="AZ157" s="84"/>
      <c r="BA157" s="82"/>
      <c r="BB157" s="82"/>
      <c r="BC157" s="82"/>
      <c r="BD157" s="82"/>
      <c r="BE157" s="82"/>
      <c r="BF157" s="82"/>
      <c r="BG157" s="82"/>
      <c r="BH157" s="82"/>
      <c r="BI157" s="82"/>
      <c r="BJ157" s="84"/>
      <c r="BK157" s="82"/>
      <c r="BL157" s="84"/>
      <c r="BM157" s="82"/>
      <c r="BN157" s="82"/>
      <c r="BO157" s="82"/>
      <c r="BP157" s="84"/>
      <c r="BQ157" s="82"/>
      <c r="BR157" s="84"/>
      <c r="BS157" s="82"/>
      <c r="BT157" s="82"/>
      <c r="BU157" s="82"/>
      <c r="BV157" s="82"/>
    </row>
    <row r="158" spans="1:75" x14ac:dyDescent="0.25">
      <c r="A158" s="16">
        <v>156</v>
      </c>
      <c r="B158" s="16">
        <v>1</v>
      </c>
      <c r="C158" s="31" t="s">
        <v>618</v>
      </c>
      <c r="D158" s="40">
        <f>август!D158-сентябрь!E158</f>
        <v>891.14393822222223</v>
      </c>
      <c r="E158" s="40">
        <f t="shared" si="2"/>
        <v>0</v>
      </c>
      <c r="F158" s="36"/>
      <c r="G158" s="36"/>
      <c r="H158" s="36"/>
      <c r="I158" s="27"/>
      <c r="J158" s="36"/>
      <c r="K158" s="36"/>
      <c r="L158" s="36"/>
      <c r="M158" s="36"/>
      <c r="N158" s="36"/>
      <c r="O158" s="29"/>
      <c r="P158" s="36"/>
      <c r="Q158" s="29"/>
      <c r="R158" s="36"/>
      <c r="S158" s="36"/>
      <c r="T158" s="36"/>
      <c r="U158" s="36"/>
      <c r="V158" s="36"/>
      <c r="W158" s="36"/>
      <c r="X158" s="36"/>
      <c r="Y158" s="29"/>
      <c r="Z158" s="36"/>
      <c r="AA158" s="66"/>
      <c r="AB158" s="36"/>
      <c r="AC158" s="36"/>
      <c r="AD158" s="36"/>
      <c r="AE158" s="36"/>
      <c r="AF158" s="36"/>
      <c r="AG158" s="36"/>
      <c r="AH158" s="29"/>
      <c r="AI158" s="36"/>
      <c r="AJ158" s="29"/>
      <c r="AK158" s="36"/>
      <c r="AL158" s="36"/>
      <c r="AM158" s="36"/>
      <c r="AN158" s="29"/>
      <c r="AO158" s="36"/>
      <c r="AP158" s="29"/>
      <c r="AQ158" s="36"/>
      <c r="AR158" s="29"/>
      <c r="AS158" s="36"/>
      <c r="AT158" s="36"/>
      <c r="AU158" s="36"/>
      <c r="AV158" s="29"/>
      <c r="AW158" s="36"/>
      <c r="AX158" s="36"/>
      <c r="AY158" s="36"/>
      <c r="AZ158" s="29"/>
      <c r="BA158" s="36"/>
      <c r="BB158" s="36"/>
      <c r="BC158" s="36"/>
      <c r="BD158" s="36"/>
      <c r="BE158" s="36"/>
      <c r="BF158" s="36"/>
      <c r="BG158" s="36"/>
      <c r="BH158" s="36"/>
      <c r="BI158" s="36"/>
      <c r="BJ158" s="29"/>
      <c r="BK158" s="36"/>
      <c r="BL158" s="29"/>
      <c r="BM158" s="36"/>
      <c r="BN158" s="36"/>
      <c r="BO158" s="36"/>
      <c r="BP158" s="29"/>
      <c r="BQ158" s="36"/>
      <c r="BR158" s="29"/>
      <c r="BS158" s="36"/>
      <c r="BT158" s="36"/>
      <c r="BU158" s="36"/>
      <c r="BV158" s="36"/>
    </row>
    <row r="159" spans="1:75" x14ac:dyDescent="0.25">
      <c r="A159" s="16">
        <v>157</v>
      </c>
      <c r="B159" s="16">
        <v>2</v>
      </c>
      <c r="C159" s="31" t="s">
        <v>619</v>
      </c>
      <c r="D159" s="40">
        <f>август!D159-сентябрь!E159</f>
        <v>948.75871146859902</v>
      </c>
      <c r="E159" s="40">
        <f t="shared" si="2"/>
        <v>0</v>
      </c>
      <c r="F159" s="36"/>
      <c r="G159" s="36"/>
      <c r="H159" s="36"/>
      <c r="I159" s="27"/>
      <c r="J159" s="36"/>
      <c r="K159" s="36"/>
      <c r="L159" s="36"/>
      <c r="M159" s="36"/>
      <c r="N159" s="36"/>
      <c r="O159" s="29"/>
      <c r="P159" s="36"/>
      <c r="Q159" s="29"/>
      <c r="R159" s="36"/>
      <c r="S159" s="36"/>
      <c r="T159" s="36"/>
      <c r="U159" s="36"/>
      <c r="V159" s="36"/>
      <c r="W159" s="36"/>
      <c r="X159" s="36"/>
      <c r="Y159" s="29"/>
      <c r="Z159" s="36"/>
      <c r="AA159" s="66"/>
      <c r="AB159" s="36"/>
      <c r="AC159" s="36"/>
      <c r="AD159" s="36"/>
      <c r="AE159" s="36"/>
      <c r="AF159" s="36"/>
      <c r="AG159" s="36"/>
      <c r="AH159" s="29"/>
      <c r="AI159" s="36"/>
      <c r="AJ159" s="29"/>
      <c r="AK159" s="36"/>
      <c r="AL159" s="36"/>
      <c r="AM159" s="36"/>
      <c r="AN159" s="29"/>
      <c r="AO159" s="36"/>
      <c r="AP159" s="29"/>
      <c r="AQ159" s="36"/>
      <c r="AR159" s="29"/>
      <c r="AS159" s="36"/>
      <c r="AT159" s="36"/>
      <c r="AU159" s="36"/>
      <c r="AV159" s="29"/>
      <c r="AW159" s="36"/>
      <c r="AX159" s="36"/>
      <c r="AY159" s="36"/>
      <c r="AZ159" s="29"/>
      <c r="BA159" s="36"/>
      <c r="BB159" s="36"/>
      <c r="BC159" s="36"/>
      <c r="BD159" s="36"/>
      <c r="BE159" s="36"/>
      <c r="BF159" s="36"/>
      <c r="BG159" s="36"/>
      <c r="BH159" s="36"/>
      <c r="BI159" s="36"/>
      <c r="BJ159" s="29"/>
      <c r="BK159" s="36"/>
      <c r="BL159" s="29"/>
      <c r="BM159" s="36"/>
      <c r="BN159" s="36"/>
      <c r="BO159" s="36"/>
      <c r="BP159" s="29"/>
      <c r="BQ159" s="36"/>
      <c r="BR159" s="29"/>
      <c r="BS159" s="36"/>
      <c r="BT159" s="36"/>
      <c r="BU159" s="36"/>
      <c r="BV159" s="36"/>
    </row>
    <row r="160" spans="1:75" s="86" customFormat="1" x14ac:dyDescent="0.25">
      <c r="A160" s="79">
        <v>158</v>
      </c>
      <c r="B160" s="79">
        <v>1</v>
      </c>
      <c r="C160" s="80" t="s">
        <v>620</v>
      </c>
      <c r="D160" s="81">
        <f>август!D160-сентябрь!E160</f>
        <v>570.78822937198072</v>
      </c>
      <c r="E160" s="81">
        <f t="shared" si="2"/>
        <v>2.7189999999999999</v>
      </c>
      <c r="F160" s="82"/>
      <c r="G160" s="82"/>
      <c r="H160" s="82"/>
      <c r="I160" s="83"/>
      <c r="J160" s="82"/>
      <c r="K160" s="82"/>
      <c r="L160" s="82"/>
      <c r="M160" s="82"/>
      <c r="N160" s="82"/>
      <c r="O160" s="84"/>
      <c r="P160" s="82"/>
      <c r="Q160" s="84"/>
      <c r="R160" s="82"/>
      <c r="S160" s="82"/>
      <c r="T160" s="82"/>
      <c r="U160" s="82"/>
      <c r="V160" s="82"/>
      <c r="W160" s="82"/>
      <c r="X160" s="82"/>
      <c r="Y160" s="84"/>
      <c r="Z160" s="82"/>
      <c r="AA160" s="85"/>
      <c r="AB160" s="82"/>
      <c r="AC160" s="82"/>
      <c r="AD160" s="82"/>
      <c r="AE160" s="82"/>
      <c r="AF160" s="82"/>
      <c r="AG160" s="82"/>
      <c r="AH160" s="84"/>
      <c r="AI160" s="82"/>
      <c r="AJ160" s="84"/>
      <c r="AK160" s="82"/>
      <c r="AL160" s="82"/>
      <c r="AM160" s="82"/>
      <c r="AN160" s="84"/>
      <c r="AO160" s="82"/>
      <c r="AP160" s="84"/>
      <c r="AQ160" s="82"/>
      <c r="AR160" s="84"/>
      <c r="AS160" s="82"/>
      <c r="AT160" s="82"/>
      <c r="AU160" s="82"/>
      <c r="AV160" s="84"/>
      <c r="AW160" s="82"/>
      <c r="AX160" s="82"/>
      <c r="AY160" s="82"/>
      <c r="AZ160" s="84"/>
      <c r="BA160" s="82"/>
      <c r="BB160" s="82"/>
      <c r="BC160" s="82"/>
      <c r="BD160" s="82"/>
      <c r="BE160" s="82"/>
      <c r="BF160" s="82"/>
      <c r="BG160" s="82"/>
      <c r="BH160" s="82"/>
      <c r="BI160" s="82"/>
      <c r="BJ160" s="84"/>
      <c r="BK160" s="82"/>
      <c r="BL160" s="84">
        <v>2</v>
      </c>
      <c r="BM160" s="82">
        <v>1.5489999999999999</v>
      </c>
      <c r="BN160" s="82"/>
      <c r="BO160" s="82"/>
      <c r="BP160" s="84"/>
      <c r="BQ160" s="82"/>
      <c r="BR160" s="84"/>
      <c r="BS160" s="82"/>
      <c r="BT160" s="82"/>
      <c r="BU160" s="82"/>
      <c r="BV160" s="82">
        <v>1.17</v>
      </c>
      <c r="BW160" s="86" t="s">
        <v>1208</v>
      </c>
    </row>
    <row r="161" spans="1:75" s="86" customFormat="1" x14ac:dyDescent="0.25">
      <c r="A161" s="79">
        <v>159</v>
      </c>
      <c r="B161" s="79">
        <v>1</v>
      </c>
      <c r="C161" s="80" t="s">
        <v>621</v>
      </c>
      <c r="D161" s="81">
        <f>август!D161-сентябрь!E161</f>
        <v>-286.74294226086954</v>
      </c>
      <c r="E161" s="81">
        <f t="shared" si="2"/>
        <v>2.1779999999999999</v>
      </c>
      <c r="F161" s="82"/>
      <c r="G161" s="82"/>
      <c r="H161" s="82"/>
      <c r="I161" s="83"/>
      <c r="J161" s="82"/>
      <c r="K161" s="82"/>
      <c r="L161" s="82"/>
      <c r="M161" s="82"/>
      <c r="N161" s="82"/>
      <c r="O161" s="84"/>
      <c r="P161" s="82"/>
      <c r="Q161" s="84"/>
      <c r="R161" s="82"/>
      <c r="S161" s="82"/>
      <c r="T161" s="82"/>
      <c r="U161" s="82"/>
      <c r="V161" s="82"/>
      <c r="W161" s="82"/>
      <c r="X161" s="82"/>
      <c r="Y161" s="84"/>
      <c r="Z161" s="82"/>
      <c r="AA161" s="85"/>
      <c r="AB161" s="82"/>
      <c r="AC161" s="82"/>
      <c r="AD161" s="82"/>
      <c r="AE161" s="82"/>
      <c r="AF161" s="82"/>
      <c r="AG161" s="82"/>
      <c r="AH161" s="84"/>
      <c r="AI161" s="82"/>
      <c r="AJ161" s="84"/>
      <c r="AK161" s="82"/>
      <c r="AL161" s="82"/>
      <c r="AM161" s="82"/>
      <c r="AN161" s="84"/>
      <c r="AO161" s="82"/>
      <c r="AP161" s="84"/>
      <c r="AQ161" s="82"/>
      <c r="AR161" s="84"/>
      <c r="AS161" s="82"/>
      <c r="AT161" s="82"/>
      <c r="AU161" s="82"/>
      <c r="AV161" s="84"/>
      <c r="AW161" s="82"/>
      <c r="AX161" s="82"/>
      <c r="AY161" s="82"/>
      <c r="AZ161" s="84"/>
      <c r="BA161" s="82"/>
      <c r="BB161" s="82"/>
      <c r="BC161" s="82"/>
      <c r="BD161" s="82"/>
      <c r="BE161" s="82"/>
      <c r="BF161" s="82"/>
      <c r="BG161" s="82"/>
      <c r="BH161" s="82"/>
      <c r="BI161" s="82"/>
      <c r="BJ161" s="84"/>
      <c r="BK161" s="82"/>
      <c r="BL161" s="84"/>
      <c r="BM161" s="82"/>
      <c r="BN161" s="82"/>
      <c r="BO161" s="82"/>
      <c r="BP161" s="84"/>
      <c r="BQ161" s="82"/>
      <c r="BR161" s="84"/>
      <c r="BS161" s="82"/>
      <c r="BT161" s="82"/>
      <c r="BU161" s="82"/>
      <c r="BV161" s="82">
        <v>2.1779999999999999</v>
      </c>
      <c r="BW161" s="86" t="s">
        <v>1070</v>
      </c>
    </row>
    <row r="162" spans="1:75" x14ac:dyDescent="0.25">
      <c r="A162" s="16">
        <v>160</v>
      </c>
      <c r="B162" s="16">
        <v>1</v>
      </c>
      <c r="C162" s="31" t="s">
        <v>622</v>
      </c>
      <c r="D162" s="40">
        <f>август!D162-сентябрь!E162</f>
        <v>382.99758670531401</v>
      </c>
      <c r="E162" s="40">
        <f t="shared" si="2"/>
        <v>0</v>
      </c>
      <c r="F162" s="36"/>
      <c r="G162" s="36"/>
      <c r="H162" s="36"/>
      <c r="I162" s="27"/>
      <c r="J162" s="36"/>
      <c r="K162" s="36"/>
      <c r="L162" s="36"/>
      <c r="M162" s="36"/>
      <c r="N162" s="36"/>
      <c r="O162" s="29"/>
      <c r="P162" s="36"/>
      <c r="Q162" s="29"/>
      <c r="R162" s="36"/>
      <c r="S162" s="36"/>
      <c r="T162" s="36"/>
      <c r="U162" s="36"/>
      <c r="V162" s="36"/>
      <c r="W162" s="36"/>
      <c r="X162" s="36"/>
      <c r="Y162" s="29"/>
      <c r="Z162" s="36"/>
      <c r="AA162" s="66"/>
      <c r="AB162" s="36"/>
      <c r="AC162" s="36"/>
      <c r="AD162" s="36"/>
      <c r="AE162" s="36"/>
      <c r="AF162" s="36"/>
      <c r="AG162" s="36"/>
      <c r="AH162" s="29"/>
      <c r="AI162" s="36"/>
      <c r="AJ162" s="29"/>
      <c r="AK162" s="36"/>
      <c r="AL162" s="36"/>
      <c r="AM162" s="36"/>
      <c r="AN162" s="29"/>
      <c r="AO162" s="36"/>
      <c r="AP162" s="29"/>
      <c r="AQ162" s="36"/>
      <c r="AR162" s="29"/>
      <c r="AS162" s="36"/>
      <c r="AT162" s="36"/>
      <c r="AU162" s="36"/>
      <c r="AV162" s="29"/>
      <c r="AW162" s="36"/>
      <c r="AX162" s="36"/>
      <c r="AY162" s="36"/>
      <c r="AZ162" s="29"/>
      <c r="BA162" s="36"/>
      <c r="BB162" s="36"/>
      <c r="BC162" s="36"/>
      <c r="BD162" s="36"/>
      <c r="BE162" s="36"/>
      <c r="BF162" s="36"/>
      <c r="BG162" s="36"/>
      <c r="BH162" s="36"/>
      <c r="BI162" s="36"/>
      <c r="BJ162" s="29"/>
      <c r="BK162" s="36"/>
      <c r="BL162" s="29"/>
      <c r="BM162" s="36"/>
      <c r="BN162" s="36"/>
      <c r="BO162" s="36"/>
      <c r="BP162" s="29"/>
      <c r="BQ162" s="36"/>
      <c r="BR162" s="29"/>
      <c r="BS162" s="36"/>
      <c r="BT162" s="36"/>
      <c r="BU162" s="36"/>
      <c r="BV162" s="36"/>
    </row>
    <row r="163" spans="1:75" s="86" customFormat="1" x14ac:dyDescent="0.25">
      <c r="A163" s="79">
        <v>161</v>
      </c>
      <c r="B163" s="79">
        <v>2</v>
      </c>
      <c r="C163" s="80" t="s">
        <v>623</v>
      </c>
      <c r="D163" s="81">
        <f>август!D163-сентябрь!E163</f>
        <v>2971.0903823091785</v>
      </c>
      <c r="E163" s="81">
        <f t="shared" si="2"/>
        <v>11.399999999999999</v>
      </c>
      <c r="F163" s="82"/>
      <c r="G163" s="82"/>
      <c r="H163" s="82"/>
      <c r="I163" s="83"/>
      <c r="J163" s="82"/>
      <c r="K163" s="82"/>
      <c r="L163" s="82"/>
      <c r="M163" s="82"/>
      <c r="N163" s="82"/>
      <c r="O163" s="84"/>
      <c r="P163" s="82"/>
      <c r="Q163" s="84"/>
      <c r="R163" s="82"/>
      <c r="S163" s="82"/>
      <c r="T163" s="82"/>
      <c r="U163" s="82"/>
      <c r="V163" s="82"/>
      <c r="W163" s="82"/>
      <c r="X163" s="82"/>
      <c r="Y163" s="84"/>
      <c r="Z163" s="82"/>
      <c r="AA163" s="85"/>
      <c r="AB163" s="82"/>
      <c r="AC163" s="82"/>
      <c r="AD163" s="82"/>
      <c r="AE163" s="82"/>
      <c r="AF163" s="82"/>
      <c r="AG163" s="82"/>
      <c r="AH163" s="84"/>
      <c r="AI163" s="82"/>
      <c r="AJ163" s="84"/>
      <c r="AK163" s="82"/>
      <c r="AL163" s="82"/>
      <c r="AM163" s="82"/>
      <c r="AN163" s="84"/>
      <c r="AO163" s="82"/>
      <c r="AP163" s="84"/>
      <c r="AQ163" s="82"/>
      <c r="AR163" s="84"/>
      <c r="AS163" s="82"/>
      <c r="AT163" s="82"/>
      <c r="AU163" s="82"/>
      <c r="AV163" s="84"/>
      <c r="AW163" s="82"/>
      <c r="AX163" s="82"/>
      <c r="AY163" s="82"/>
      <c r="AZ163" s="84"/>
      <c r="BA163" s="82"/>
      <c r="BB163" s="82"/>
      <c r="BC163" s="82"/>
      <c r="BD163" s="82"/>
      <c r="BE163" s="82"/>
      <c r="BF163" s="82"/>
      <c r="BG163" s="82"/>
      <c r="BH163" s="82">
        <v>8.0000000000000002E-3</v>
      </c>
      <c r="BI163" s="82">
        <v>7.3719999999999999</v>
      </c>
      <c r="BJ163" s="84"/>
      <c r="BK163" s="82"/>
      <c r="BL163" s="84">
        <v>9</v>
      </c>
      <c r="BM163" s="82">
        <v>4.0279999999999996</v>
      </c>
      <c r="BN163" s="82"/>
      <c r="BO163" s="82"/>
      <c r="BP163" s="84"/>
      <c r="BQ163" s="82"/>
      <c r="BR163" s="84"/>
      <c r="BS163" s="82"/>
      <c r="BT163" s="82"/>
      <c r="BU163" s="82"/>
      <c r="BV163" s="82"/>
    </row>
    <row r="164" spans="1:75" s="86" customFormat="1" x14ac:dyDescent="0.25">
      <c r="A164" s="79">
        <v>162</v>
      </c>
      <c r="B164" s="79">
        <v>3</v>
      </c>
      <c r="C164" s="80" t="s">
        <v>625</v>
      </c>
      <c r="D164" s="81">
        <f>август!D164-сентябрь!E164</f>
        <v>-1262.3531883188409</v>
      </c>
      <c r="E164" s="81">
        <f t="shared" si="2"/>
        <v>8.16</v>
      </c>
      <c r="F164" s="82"/>
      <c r="G164" s="82"/>
      <c r="H164" s="82"/>
      <c r="I164" s="83"/>
      <c r="J164" s="82"/>
      <c r="K164" s="82"/>
      <c r="L164" s="82"/>
      <c r="M164" s="82"/>
      <c r="N164" s="82"/>
      <c r="O164" s="84"/>
      <c r="P164" s="82"/>
      <c r="Q164" s="84"/>
      <c r="R164" s="82"/>
      <c r="S164" s="82"/>
      <c r="T164" s="82"/>
      <c r="U164" s="82"/>
      <c r="V164" s="82"/>
      <c r="W164" s="82"/>
      <c r="X164" s="82"/>
      <c r="Y164" s="84"/>
      <c r="Z164" s="82"/>
      <c r="AA164" s="85"/>
      <c r="AB164" s="82"/>
      <c r="AC164" s="82"/>
      <c r="AD164" s="82"/>
      <c r="AE164" s="82"/>
      <c r="AF164" s="82"/>
      <c r="AG164" s="82"/>
      <c r="AH164" s="84"/>
      <c r="AI164" s="82"/>
      <c r="AJ164" s="84"/>
      <c r="AK164" s="82"/>
      <c r="AL164" s="82"/>
      <c r="AM164" s="82"/>
      <c r="AN164" s="84"/>
      <c r="AO164" s="82"/>
      <c r="AP164" s="84"/>
      <c r="AQ164" s="82"/>
      <c r="AR164" s="84"/>
      <c r="AS164" s="82"/>
      <c r="AT164" s="82"/>
      <c r="AU164" s="82"/>
      <c r="AV164" s="84"/>
      <c r="AW164" s="82"/>
      <c r="AX164" s="82"/>
      <c r="AY164" s="82"/>
      <c r="AZ164" s="84"/>
      <c r="BA164" s="82"/>
      <c r="BB164" s="82"/>
      <c r="BC164" s="82"/>
      <c r="BD164" s="82"/>
      <c r="BE164" s="82"/>
      <c r="BF164" s="82"/>
      <c r="BG164" s="82"/>
      <c r="BH164" s="82"/>
      <c r="BI164" s="82"/>
      <c r="BJ164" s="84"/>
      <c r="BK164" s="82"/>
      <c r="BL164" s="84">
        <v>10</v>
      </c>
      <c r="BM164" s="82">
        <v>8.16</v>
      </c>
      <c r="BN164" s="82"/>
      <c r="BO164" s="82"/>
      <c r="BP164" s="84"/>
      <c r="BQ164" s="82"/>
      <c r="BR164" s="84"/>
      <c r="BS164" s="82"/>
      <c r="BT164" s="82"/>
      <c r="BU164" s="82"/>
      <c r="BV164" s="82"/>
    </row>
    <row r="165" spans="1:75" x14ac:dyDescent="0.25">
      <c r="A165" s="16">
        <v>163</v>
      </c>
      <c r="B165" s="16">
        <v>3</v>
      </c>
      <c r="C165" s="31" t="s">
        <v>624</v>
      </c>
      <c r="D165" s="40">
        <f>август!D165-сентябрь!E165</f>
        <v>823.22811509178746</v>
      </c>
      <c r="E165" s="40">
        <f t="shared" si="2"/>
        <v>0</v>
      </c>
      <c r="F165" s="36"/>
      <c r="G165" s="36"/>
      <c r="H165" s="36"/>
      <c r="I165" s="27"/>
      <c r="J165" s="36"/>
      <c r="K165" s="36"/>
      <c r="L165" s="36"/>
      <c r="M165" s="36"/>
      <c r="N165" s="36"/>
      <c r="O165" s="29"/>
      <c r="P165" s="36"/>
      <c r="Q165" s="29"/>
      <c r="R165" s="36"/>
      <c r="S165" s="36"/>
      <c r="T165" s="36"/>
      <c r="U165" s="36"/>
      <c r="V165" s="36"/>
      <c r="W165" s="36"/>
      <c r="X165" s="36"/>
      <c r="Y165" s="29"/>
      <c r="Z165" s="36"/>
      <c r="AA165" s="66"/>
      <c r="AB165" s="36"/>
      <c r="AC165" s="36"/>
      <c r="AD165" s="36"/>
      <c r="AE165" s="36"/>
      <c r="AF165" s="36"/>
      <c r="AG165" s="36"/>
      <c r="AH165" s="29"/>
      <c r="AI165" s="36"/>
      <c r="AJ165" s="29"/>
      <c r="AK165" s="36"/>
      <c r="AL165" s="36"/>
      <c r="AM165" s="36"/>
      <c r="AN165" s="29"/>
      <c r="AO165" s="36"/>
      <c r="AP165" s="29"/>
      <c r="AQ165" s="36"/>
      <c r="AR165" s="29"/>
      <c r="AS165" s="36"/>
      <c r="AT165" s="36"/>
      <c r="AU165" s="36"/>
      <c r="AV165" s="29"/>
      <c r="AW165" s="36"/>
      <c r="AX165" s="36"/>
      <c r="AY165" s="36"/>
      <c r="AZ165" s="29"/>
      <c r="BA165" s="36"/>
      <c r="BB165" s="36"/>
      <c r="BC165" s="36"/>
      <c r="BD165" s="36"/>
      <c r="BE165" s="36"/>
      <c r="BF165" s="36"/>
      <c r="BG165" s="36"/>
      <c r="BH165" s="36"/>
      <c r="BI165" s="36"/>
      <c r="BJ165" s="29"/>
      <c r="BK165" s="36"/>
      <c r="BL165" s="29"/>
      <c r="BM165" s="36"/>
      <c r="BN165" s="36"/>
      <c r="BO165" s="36"/>
      <c r="BP165" s="29"/>
      <c r="BQ165" s="36"/>
      <c r="BR165" s="29"/>
      <c r="BS165" s="36"/>
      <c r="BT165" s="36"/>
      <c r="BU165" s="36"/>
      <c r="BV165" s="36"/>
    </row>
    <row r="166" spans="1:75" x14ac:dyDescent="0.25">
      <c r="A166" s="16">
        <v>164</v>
      </c>
      <c r="B166" s="16">
        <v>3</v>
      </c>
      <c r="C166" s="31" t="s">
        <v>626</v>
      </c>
      <c r="D166" s="40">
        <f>август!D166-сентябрь!E166</f>
        <v>-389.90700684057953</v>
      </c>
      <c r="E166" s="40">
        <f t="shared" si="2"/>
        <v>0</v>
      </c>
      <c r="F166" s="36"/>
      <c r="G166" s="36"/>
      <c r="H166" s="36"/>
      <c r="I166" s="27"/>
      <c r="J166" s="36"/>
      <c r="K166" s="36"/>
      <c r="L166" s="36"/>
      <c r="M166" s="36"/>
      <c r="N166" s="36"/>
      <c r="O166" s="29"/>
      <c r="P166" s="36"/>
      <c r="Q166" s="29"/>
      <c r="R166" s="36"/>
      <c r="S166" s="36"/>
      <c r="T166" s="36"/>
      <c r="U166" s="36"/>
      <c r="V166" s="36"/>
      <c r="W166" s="36"/>
      <c r="X166" s="36"/>
      <c r="Y166" s="29"/>
      <c r="Z166" s="36"/>
      <c r="AA166" s="66"/>
      <c r="AB166" s="36"/>
      <c r="AC166" s="36"/>
      <c r="AD166" s="36"/>
      <c r="AE166" s="36"/>
      <c r="AF166" s="36"/>
      <c r="AG166" s="36"/>
      <c r="AH166" s="29"/>
      <c r="AI166" s="36"/>
      <c r="AJ166" s="29"/>
      <c r="AK166" s="36"/>
      <c r="AL166" s="36"/>
      <c r="AM166" s="36"/>
      <c r="AN166" s="29"/>
      <c r="AO166" s="36"/>
      <c r="AP166" s="29"/>
      <c r="AQ166" s="36"/>
      <c r="AR166" s="29"/>
      <c r="AS166" s="36"/>
      <c r="AT166" s="36"/>
      <c r="AU166" s="36"/>
      <c r="AV166" s="29"/>
      <c r="AW166" s="36"/>
      <c r="AX166" s="36"/>
      <c r="AY166" s="36"/>
      <c r="AZ166" s="29"/>
      <c r="BA166" s="36"/>
      <c r="BB166" s="36"/>
      <c r="BC166" s="36"/>
      <c r="BD166" s="36"/>
      <c r="BE166" s="36"/>
      <c r="BF166" s="36"/>
      <c r="BG166" s="36"/>
      <c r="BH166" s="36"/>
      <c r="BI166" s="36"/>
      <c r="BJ166" s="29"/>
      <c r="BK166" s="36"/>
      <c r="BL166" s="29"/>
      <c r="BM166" s="36"/>
      <c r="BN166" s="36"/>
      <c r="BO166" s="36"/>
      <c r="BP166" s="29"/>
      <c r="BQ166" s="36"/>
      <c r="BR166" s="29"/>
      <c r="BS166" s="36"/>
      <c r="BT166" s="36"/>
      <c r="BU166" s="36"/>
      <c r="BV166" s="36"/>
    </row>
    <row r="167" spans="1:75" x14ac:dyDescent="0.25">
      <c r="A167" s="16">
        <v>165</v>
      </c>
      <c r="B167" s="16">
        <v>3</v>
      </c>
      <c r="C167" s="31" t="s">
        <v>627</v>
      </c>
      <c r="D167" s="40">
        <f>август!D167-сентябрь!E167</f>
        <v>595.9764983574878</v>
      </c>
      <c r="E167" s="40">
        <f t="shared" si="2"/>
        <v>0</v>
      </c>
      <c r="F167" s="36"/>
      <c r="G167" s="36"/>
      <c r="H167" s="36"/>
      <c r="I167" s="27"/>
      <c r="J167" s="36"/>
      <c r="K167" s="36"/>
      <c r="L167" s="36"/>
      <c r="M167" s="36"/>
      <c r="N167" s="36"/>
      <c r="O167" s="29"/>
      <c r="P167" s="36"/>
      <c r="Q167" s="29"/>
      <c r="R167" s="36"/>
      <c r="S167" s="36"/>
      <c r="T167" s="36"/>
      <c r="U167" s="36"/>
      <c r="V167" s="36"/>
      <c r="W167" s="36"/>
      <c r="X167" s="36"/>
      <c r="Y167" s="29"/>
      <c r="Z167" s="36"/>
      <c r="AA167" s="66"/>
      <c r="AB167" s="36"/>
      <c r="AC167" s="36"/>
      <c r="AD167" s="36"/>
      <c r="AE167" s="36"/>
      <c r="AF167" s="36"/>
      <c r="AG167" s="36"/>
      <c r="AH167" s="29"/>
      <c r="AI167" s="36"/>
      <c r="AJ167" s="29"/>
      <c r="AK167" s="36"/>
      <c r="AL167" s="36"/>
      <c r="AM167" s="36"/>
      <c r="AN167" s="29"/>
      <c r="AO167" s="36"/>
      <c r="AP167" s="29"/>
      <c r="AQ167" s="36"/>
      <c r="AR167" s="29"/>
      <c r="AS167" s="36"/>
      <c r="AT167" s="36"/>
      <c r="AU167" s="36"/>
      <c r="AV167" s="29"/>
      <c r="AW167" s="36"/>
      <c r="AX167" s="36"/>
      <c r="AY167" s="36"/>
      <c r="AZ167" s="29"/>
      <c r="BA167" s="36"/>
      <c r="BB167" s="36"/>
      <c r="BC167" s="36"/>
      <c r="BD167" s="36"/>
      <c r="BE167" s="36"/>
      <c r="BF167" s="36"/>
      <c r="BG167" s="36"/>
      <c r="BH167" s="36"/>
      <c r="BI167" s="36"/>
      <c r="BJ167" s="29"/>
      <c r="BK167" s="36"/>
      <c r="BL167" s="29"/>
      <c r="BM167" s="36"/>
      <c r="BN167" s="36"/>
      <c r="BO167" s="36"/>
      <c r="BP167" s="29"/>
      <c r="BQ167" s="36"/>
      <c r="BR167" s="29"/>
      <c r="BS167" s="36"/>
      <c r="BT167" s="36"/>
      <c r="BU167" s="36"/>
      <c r="BV167" s="36"/>
    </row>
    <row r="168" spans="1:75" s="86" customFormat="1" x14ac:dyDescent="0.25">
      <c r="A168" s="79">
        <v>166</v>
      </c>
      <c r="B168" s="79">
        <v>3</v>
      </c>
      <c r="C168" s="80" t="s">
        <v>628</v>
      </c>
      <c r="D168" s="81">
        <f>август!D168-сентябрь!E168</f>
        <v>707.66619057970945</v>
      </c>
      <c r="E168" s="81">
        <f t="shared" si="2"/>
        <v>44.332999999999998</v>
      </c>
      <c r="F168" s="82"/>
      <c r="G168" s="82"/>
      <c r="H168" s="82"/>
      <c r="I168" s="83"/>
      <c r="J168" s="82"/>
      <c r="K168" s="82"/>
      <c r="L168" s="82"/>
      <c r="M168" s="82"/>
      <c r="N168" s="82"/>
      <c r="O168" s="84"/>
      <c r="P168" s="82"/>
      <c r="Q168" s="84"/>
      <c r="R168" s="82"/>
      <c r="S168" s="82"/>
      <c r="T168" s="82"/>
      <c r="U168" s="82"/>
      <c r="V168" s="82"/>
      <c r="W168" s="82"/>
      <c r="X168" s="82"/>
      <c r="Y168" s="84"/>
      <c r="Z168" s="82"/>
      <c r="AA168" s="85"/>
      <c r="AB168" s="82"/>
      <c r="AC168" s="82"/>
      <c r="AD168" s="82"/>
      <c r="AE168" s="82"/>
      <c r="AF168" s="82"/>
      <c r="AG168" s="82"/>
      <c r="AH168" s="84">
        <v>1</v>
      </c>
      <c r="AI168" s="82">
        <v>2.698</v>
      </c>
      <c r="AJ168" s="84"/>
      <c r="AK168" s="82"/>
      <c r="AL168" s="82"/>
      <c r="AM168" s="82"/>
      <c r="AN168" s="84"/>
      <c r="AO168" s="82"/>
      <c r="AP168" s="84"/>
      <c r="AQ168" s="82"/>
      <c r="AR168" s="84"/>
      <c r="AS168" s="82"/>
      <c r="AT168" s="82"/>
      <c r="AU168" s="82"/>
      <c r="AV168" s="84"/>
      <c r="AW168" s="82"/>
      <c r="AX168" s="82"/>
      <c r="AY168" s="82"/>
      <c r="AZ168" s="84"/>
      <c r="BA168" s="82"/>
      <c r="BB168" s="82"/>
      <c r="BC168" s="82"/>
      <c r="BD168" s="82"/>
      <c r="BE168" s="82"/>
      <c r="BF168" s="82"/>
      <c r="BG168" s="82"/>
      <c r="BH168" s="82"/>
      <c r="BI168" s="82"/>
      <c r="BJ168" s="84"/>
      <c r="BK168" s="82"/>
      <c r="BL168" s="84">
        <v>4</v>
      </c>
      <c r="BM168" s="82">
        <v>8.4550000000000001</v>
      </c>
      <c r="BN168" s="82"/>
      <c r="BO168" s="82"/>
      <c r="BP168" s="84">
        <v>6</v>
      </c>
      <c r="BQ168" s="82">
        <v>5.9480000000000004</v>
      </c>
      <c r="BR168" s="84"/>
      <c r="BS168" s="82"/>
      <c r="BT168" s="82"/>
      <c r="BU168" s="82"/>
      <c r="BV168" s="82">
        <f>19.102+8.13</f>
        <v>27.231999999999999</v>
      </c>
      <c r="BW168" s="86" t="s">
        <v>1070</v>
      </c>
    </row>
    <row r="169" spans="1:75" x14ac:dyDescent="0.25">
      <c r="A169" s="16">
        <v>167</v>
      </c>
      <c r="B169" s="16">
        <v>3</v>
      </c>
      <c r="C169" s="31" t="s">
        <v>629</v>
      </c>
      <c r="D169" s="40">
        <f>август!D169-сентябрь!E169</f>
        <v>964.45661914975858</v>
      </c>
      <c r="E169" s="40">
        <f t="shared" si="2"/>
        <v>0</v>
      </c>
      <c r="F169" s="36"/>
      <c r="G169" s="36"/>
      <c r="H169" s="36"/>
      <c r="I169" s="27"/>
      <c r="J169" s="36"/>
      <c r="K169" s="36"/>
      <c r="L169" s="36"/>
      <c r="M169" s="36"/>
      <c r="N169" s="36"/>
      <c r="O169" s="29"/>
      <c r="P169" s="36"/>
      <c r="Q169" s="29"/>
      <c r="R169" s="36"/>
      <c r="S169" s="36"/>
      <c r="T169" s="36"/>
      <c r="U169" s="36"/>
      <c r="V169" s="36"/>
      <c r="W169" s="36"/>
      <c r="X169" s="36"/>
      <c r="Y169" s="29"/>
      <c r="Z169" s="36"/>
      <c r="AA169" s="66"/>
      <c r="AB169" s="36"/>
      <c r="AC169" s="36"/>
      <c r="AD169" s="36"/>
      <c r="AE169" s="36"/>
      <c r="AF169" s="36"/>
      <c r="AG169" s="36"/>
      <c r="AH169" s="29"/>
      <c r="AI169" s="36"/>
      <c r="AJ169" s="29"/>
      <c r="AK169" s="36"/>
      <c r="AL169" s="36"/>
      <c r="AM169" s="36"/>
      <c r="AN169" s="29"/>
      <c r="AO169" s="36"/>
      <c r="AP169" s="29"/>
      <c r="AQ169" s="36"/>
      <c r="AR169" s="29"/>
      <c r="AS169" s="36"/>
      <c r="AT169" s="36"/>
      <c r="AU169" s="36"/>
      <c r="AV169" s="29"/>
      <c r="AW169" s="36"/>
      <c r="AX169" s="36"/>
      <c r="AY169" s="36"/>
      <c r="AZ169" s="29"/>
      <c r="BA169" s="36"/>
      <c r="BB169" s="36"/>
      <c r="BC169" s="36"/>
      <c r="BD169" s="36"/>
      <c r="BE169" s="36"/>
      <c r="BF169" s="36"/>
      <c r="BG169" s="36"/>
      <c r="BH169" s="36"/>
      <c r="BI169" s="36"/>
      <c r="BJ169" s="29"/>
      <c r="BK169" s="36"/>
      <c r="BL169" s="29"/>
      <c r="BM169" s="36"/>
      <c r="BN169" s="36"/>
      <c r="BO169" s="36"/>
      <c r="BP169" s="29"/>
      <c r="BQ169" s="36"/>
      <c r="BR169" s="29"/>
      <c r="BS169" s="36"/>
      <c r="BT169" s="36"/>
      <c r="BU169" s="36"/>
      <c r="BV169" s="36"/>
    </row>
    <row r="170" spans="1:75" s="86" customFormat="1" x14ac:dyDescent="0.25">
      <c r="A170" s="79">
        <v>168</v>
      </c>
      <c r="B170" s="79">
        <v>3</v>
      </c>
      <c r="C170" s="80" t="s">
        <v>630</v>
      </c>
      <c r="D170" s="81">
        <f>август!D170-сентябрь!E170</f>
        <v>681.2568278647343</v>
      </c>
      <c r="E170" s="81">
        <f t="shared" si="2"/>
        <v>70.128999999999991</v>
      </c>
      <c r="F170" s="82"/>
      <c r="G170" s="82"/>
      <c r="H170" s="82"/>
      <c r="I170" s="83"/>
      <c r="J170" s="82"/>
      <c r="K170" s="82"/>
      <c r="L170" s="82"/>
      <c r="M170" s="82"/>
      <c r="N170" s="82"/>
      <c r="O170" s="84"/>
      <c r="P170" s="82"/>
      <c r="Q170" s="84"/>
      <c r="R170" s="82"/>
      <c r="S170" s="82"/>
      <c r="T170" s="82"/>
      <c r="U170" s="82">
        <v>4.4999999999999998E-2</v>
      </c>
      <c r="V170" s="82">
        <v>64.180999999999997</v>
      </c>
      <c r="W170" s="82"/>
      <c r="X170" s="82"/>
      <c r="Y170" s="84"/>
      <c r="Z170" s="82"/>
      <c r="AA170" s="85"/>
      <c r="AB170" s="82"/>
      <c r="AC170" s="82"/>
      <c r="AD170" s="82"/>
      <c r="AE170" s="82"/>
      <c r="AF170" s="82"/>
      <c r="AG170" s="82"/>
      <c r="AH170" s="84"/>
      <c r="AI170" s="82"/>
      <c r="AJ170" s="84"/>
      <c r="AK170" s="82"/>
      <c r="AL170" s="82"/>
      <c r="AM170" s="82"/>
      <c r="AN170" s="84"/>
      <c r="AO170" s="82"/>
      <c r="AP170" s="84"/>
      <c r="AQ170" s="82"/>
      <c r="AR170" s="84"/>
      <c r="AS170" s="82"/>
      <c r="AT170" s="82"/>
      <c r="AU170" s="82"/>
      <c r="AV170" s="84"/>
      <c r="AW170" s="82"/>
      <c r="AX170" s="82"/>
      <c r="AY170" s="82"/>
      <c r="AZ170" s="84"/>
      <c r="BA170" s="82"/>
      <c r="BB170" s="82"/>
      <c r="BC170" s="82"/>
      <c r="BD170" s="82"/>
      <c r="BE170" s="82"/>
      <c r="BF170" s="82"/>
      <c r="BG170" s="82"/>
      <c r="BH170" s="82"/>
      <c r="BI170" s="82"/>
      <c r="BJ170" s="84"/>
      <c r="BK170" s="82"/>
      <c r="BL170" s="84"/>
      <c r="BM170" s="82"/>
      <c r="BN170" s="82"/>
      <c r="BO170" s="82"/>
      <c r="BP170" s="84">
        <v>6</v>
      </c>
      <c r="BQ170" s="82">
        <v>5.9480000000000004</v>
      </c>
      <c r="BR170" s="84"/>
      <c r="BS170" s="82"/>
      <c r="BT170" s="82"/>
      <c r="BU170" s="82"/>
      <c r="BV170" s="82"/>
    </row>
    <row r="171" spans="1:75" s="86" customFormat="1" x14ac:dyDescent="0.25">
      <c r="A171" s="79">
        <v>169</v>
      </c>
      <c r="B171" s="79">
        <v>3</v>
      </c>
      <c r="C171" s="80" t="s">
        <v>915</v>
      </c>
      <c r="D171" s="81">
        <f>август!D171-сентябрь!E171</f>
        <v>2508.7824992270534</v>
      </c>
      <c r="E171" s="81">
        <f t="shared" si="2"/>
        <v>10.545999999999999</v>
      </c>
      <c r="F171" s="82"/>
      <c r="G171" s="82"/>
      <c r="H171" s="82"/>
      <c r="I171" s="83"/>
      <c r="J171" s="82"/>
      <c r="K171" s="82"/>
      <c r="L171" s="82"/>
      <c r="M171" s="82"/>
      <c r="N171" s="82"/>
      <c r="O171" s="84"/>
      <c r="P171" s="82"/>
      <c r="Q171" s="84"/>
      <c r="R171" s="82"/>
      <c r="S171" s="82"/>
      <c r="T171" s="82"/>
      <c r="U171" s="82"/>
      <c r="V171" s="82"/>
      <c r="W171" s="82"/>
      <c r="X171" s="82"/>
      <c r="Y171" s="84"/>
      <c r="Z171" s="82"/>
      <c r="AA171" s="85"/>
      <c r="AB171" s="82"/>
      <c r="AC171" s="82"/>
      <c r="AD171" s="82"/>
      <c r="AE171" s="82"/>
      <c r="AF171" s="82"/>
      <c r="AG171" s="82"/>
      <c r="AH171" s="84"/>
      <c r="AI171" s="82"/>
      <c r="AJ171" s="84"/>
      <c r="AK171" s="82"/>
      <c r="AL171" s="82"/>
      <c r="AM171" s="82"/>
      <c r="AN171" s="84"/>
      <c r="AO171" s="82"/>
      <c r="AP171" s="84"/>
      <c r="AQ171" s="82"/>
      <c r="AR171" s="84"/>
      <c r="AS171" s="82"/>
      <c r="AT171" s="82"/>
      <c r="AU171" s="82"/>
      <c r="AV171" s="84"/>
      <c r="AW171" s="82"/>
      <c r="AX171" s="82"/>
      <c r="AY171" s="82"/>
      <c r="AZ171" s="84"/>
      <c r="BA171" s="82"/>
      <c r="BB171" s="82"/>
      <c r="BC171" s="82"/>
      <c r="BD171" s="82"/>
      <c r="BE171" s="82"/>
      <c r="BF171" s="82"/>
      <c r="BG171" s="82"/>
      <c r="BH171" s="82"/>
      <c r="BI171" s="82"/>
      <c r="BJ171" s="84"/>
      <c r="BK171" s="82"/>
      <c r="BL171" s="84"/>
      <c r="BM171" s="82"/>
      <c r="BN171" s="82"/>
      <c r="BO171" s="82"/>
      <c r="BP171" s="84"/>
      <c r="BQ171" s="82"/>
      <c r="BR171" s="84"/>
      <c r="BS171" s="82"/>
      <c r="BT171" s="82"/>
      <c r="BU171" s="82"/>
      <c r="BV171" s="82">
        <v>10.545999999999999</v>
      </c>
      <c r="BW171" s="86" t="s">
        <v>1070</v>
      </c>
    </row>
    <row r="172" spans="1:75" x14ac:dyDescent="0.25">
      <c r="A172" s="16">
        <v>170</v>
      </c>
      <c r="B172" s="16">
        <v>3</v>
      </c>
      <c r="C172" s="31" t="s">
        <v>631</v>
      </c>
      <c r="D172" s="40">
        <f>август!D172-сентябрь!E172</f>
        <v>-582.76207540096607</v>
      </c>
      <c r="E172" s="40">
        <f t="shared" si="2"/>
        <v>0</v>
      </c>
      <c r="F172" s="36"/>
      <c r="G172" s="36"/>
      <c r="H172" s="36"/>
      <c r="I172" s="27"/>
      <c r="J172" s="36"/>
      <c r="K172" s="36"/>
      <c r="L172" s="36"/>
      <c r="M172" s="36"/>
      <c r="N172" s="36"/>
      <c r="O172" s="29"/>
      <c r="P172" s="36"/>
      <c r="Q172" s="29"/>
      <c r="R172" s="36"/>
      <c r="S172" s="36"/>
      <c r="T172" s="36"/>
      <c r="U172" s="36"/>
      <c r="V172" s="36"/>
      <c r="W172" s="36"/>
      <c r="X172" s="36"/>
      <c r="Y172" s="29"/>
      <c r="Z172" s="36"/>
      <c r="AA172" s="66"/>
      <c r="AB172" s="36"/>
      <c r="AC172" s="36"/>
      <c r="AD172" s="36"/>
      <c r="AE172" s="36"/>
      <c r="AF172" s="36"/>
      <c r="AG172" s="36"/>
      <c r="AH172" s="29"/>
      <c r="AI172" s="36"/>
      <c r="AJ172" s="29"/>
      <c r="AK172" s="36"/>
      <c r="AL172" s="36"/>
      <c r="AM172" s="36"/>
      <c r="AN172" s="29"/>
      <c r="AO172" s="36"/>
      <c r="AP172" s="29"/>
      <c r="AQ172" s="36"/>
      <c r="AR172" s="29"/>
      <c r="AS172" s="36"/>
      <c r="AT172" s="36"/>
      <c r="AU172" s="36"/>
      <c r="AV172" s="29"/>
      <c r="AW172" s="36"/>
      <c r="AX172" s="36"/>
      <c r="AY172" s="36"/>
      <c r="AZ172" s="29"/>
      <c r="BA172" s="36"/>
      <c r="BB172" s="36"/>
      <c r="BC172" s="36"/>
      <c r="BD172" s="36"/>
      <c r="BE172" s="36"/>
      <c r="BF172" s="36"/>
      <c r="BG172" s="36"/>
      <c r="BH172" s="36"/>
      <c r="BI172" s="36"/>
      <c r="BJ172" s="29"/>
      <c r="BK172" s="36"/>
      <c r="BL172" s="29"/>
      <c r="BM172" s="36"/>
      <c r="BN172" s="36"/>
      <c r="BO172" s="36"/>
      <c r="BP172" s="29"/>
      <c r="BQ172" s="36"/>
      <c r="BR172" s="29"/>
      <c r="BS172" s="36"/>
      <c r="BT172" s="36"/>
      <c r="BU172" s="36"/>
      <c r="BV172" s="36"/>
    </row>
    <row r="173" spans="1:75" s="86" customFormat="1" x14ac:dyDescent="0.25">
      <c r="A173" s="79">
        <v>171</v>
      </c>
      <c r="B173" s="79">
        <v>3</v>
      </c>
      <c r="C173" s="80" t="s">
        <v>926</v>
      </c>
      <c r="D173" s="81">
        <f>август!D173-сентябрь!E173</f>
        <v>90.412017603864768</v>
      </c>
      <c r="E173" s="81">
        <f t="shared" si="2"/>
        <v>5.6560000000000006</v>
      </c>
      <c r="F173" s="82"/>
      <c r="G173" s="82"/>
      <c r="H173" s="82"/>
      <c r="I173" s="83"/>
      <c r="J173" s="82"/>
      <c r="K173" s="82"/>
      <c r="L173" s="82"/>
      <c r="M173" s="82"/>
      <c r="N173" s="82"/>
      <c r="O173" s="84"/>
      <c r="P173" s="82"/>
      <c r="Q173" s="84"/>
      <c r="R173" s="82"/>
      <c r="S173" s="82"/>
      <c r="T173" s="82"/>
      <c r="U173" s="82"/>
      <c r="V173" s="82"/>
      <c r="W173" s="82"/>
      <c r="X173" s="82"/>
      <c r="Y173" s="84"/>
      <c r="Z173" s="82"/>
      <c r="AA173" s="85"/>
      <c r="AB173" s="82"/>
      <c r="AC173" s="82"/>
      <c r="AD173" s="82"/>
      <c r="AE173" s="82"/>
      <c r="AF173" s="82"/>
      <c r="AG173" s="82"/>
      <c r="AH173" s="84"/>
      <c r="AI173" s="82"/>
      <c r="AJ173" s="84"/>
      <c r="AK173" s="82"/>
      <c r="AL173" s="82"/>
      <c r="AM173" s="82"/>
      <c r="AN173" s="84"/>
      <c r="AO173" s="82"/>
      <c r="AP173" s="84"/>
      <c r="AQ173" s="82"/>
      <c r="AR173" s="84"/>
      <c r="AS173" s="82"/>
      <c r="AT173" s="82"/>
      <c r="AU173" s="82"/>
      <c r="AV173" s="84"/>
      <c r="AW173" s="82"/>
      <c r="AX173" s="82"/>
      <c r="AY173" s="82"/>
      <c r="AZ173" s="84"/>
      <c r="BA173" s="82"/>
      <c r="BB173" s="82"/>
      <c r="BC173" s="82"/>
      <c r="BD173" s="82"/>
      <c r="BE173" s="82"/>
      <c r="BF173" s="82"/>
      <c r="BG173" s="82"/>
      <c r="BH173" s="82"/>
      <c r="BI173" s="82"/>
      <c r="BJ173" s="84"/>
      <c r="BK173" s="82"/>
      <c r="BL173" s="84"/>
      <c r="BM173" s="82"/>
      <c r="BN173" s="82"/>
      <c r="BO173" s="82"/>
      <c r="BP173" s="84">
        <v>2</v>
      </c>
      <c r="BQ173" s="82">
        <v>1.054</v>
      </c>
      <c r="BR173" s="84"/>
      <c r="BS173" s="82"/>
      <c r="BT173" s="82"/>
      <c r="BU173" s="82"/>
      <c r="BV173" s="82">
        <v>4.6020000000000003</v>
      </c>
      <c r="BW173" s="86" t="s">
        <v>1070</v>
      </c>
    </row>
    <row r="174" spans="1:75" x14ac:dyDescent="0.25">
      <c r="A174" s="16">
        <v>172</v>
      </c>
      <c r="B174" s="16">
        <v>3</v>
      </c>
      <c r="C174" s="31" t="s">
        <v>916</v>
      </c>
      <c r="D174" s="40">
        <f>август!D174-сентябрь!E174</f>
        <v>1150.1926847343</v>
      </c>
      <c r="E174" s="40">
        <f t="shared" si="2"/>
        <v>0</v>
      </c>
      <c r="F174" s="36"/>
      <c r="G174" s="36"/>
      <c r="H174" s="36"/>
      <c r="I174" s="27"/>
      <c r="J174" s="36"/>
      <c r="K174" s="36"/>
      <c r="L174" s="36"/>
      <c r="M174" s="36"/>
      <c r="N174" s="36"/>
      <c r="O174" s="29"/>
      <c r="P174" s="36"/>
      <c r="Q174" s="29"/>
      <c r="R174" s="36"/>
      <c r="S174" s="36"/>
      <c r="T174" s="36"/>
      <c r="U174" s="36"/>
      <c r="V174" s="36"/>
      <c r="W174" s="36"/>
      <c r="X174" s="36"/>
      <c r="Y174" s="29"/>
      <c r="Z174" s="36"/>
      <c r="AA174" s="66"/>
      <c r="AB174" s="36"/>
      <c r="AC174" s="36"/>
      <c r="AD174" s="36"/>
      <c r="AE174" s="36"/>
      <c r="AF174" s="36"/>
      <c r="AG174" s="36"/>
      <c r="AH174" s="29"/>
      <c r="AI174" s="36"/>
      <c r="AJ174" s="29"/>
      <c r="AK174" s="36"/>
      <c r="AL174" s="36"/>
      <c r="AM174" s="36"/>
      <c r="AN174" s="29"/>
      <c r="AO174" s="36"/>
      <c r="AP174" s="29"/>
      <c r="AQ174" s="36"/>
      <c r="AR174" s="29"/>
      <c r="AS174" s="36"/>
      <c r="AT174" s="36"/>
      <c r="AU174" s="36"/>
      <c r="AV174" s="29"/>
      <c r="AW174" s="36"/>
      <c r="AX174" s="36"/>
      <c r="AY174" s="36"/>
      <c r="AZ174" s="29"/>
      <c r="BA174" s="36"/>
      <c r="BB174" s="36"/>
      <c r="BC174" s="36"/>
      <c r="BD174" s="36"/>
      <c r="BE174" s="36"/>
      <c r="BF174" s="36"/>
      <c r="BG174" s="36"/>
      <c r="BH174" s="36"/>
      <c r="BI174" s="36"/>
      <c r="BJ174" s="29"/>
      <c r="BK174" s="36"/>
      <c r="BL174" s="29"/>
      <c r="BM174" s="36"/>
      <c r="BN174" s="36"/>
      <c r="BO174" s="36"/>
      <c r="BP174" s="29"/>
      <c r="BQ174" s="36"/>
      <c r="BR174" s="29"/>
      <c r="BS174" s="36"/>
      <c r="BT174" s="36"/>
      <c r="BU174" s="36"/>
      <c r="BV174" s="36"/>
    </row>
    <row r="175" spans="1:75" s="86" customFormat="1" x14ac:dyDescent="0.25">
      <c r="A175" s="79">
        <v>173</v>
      </c>
      <c r="B175" s="79">
        <v>3</v>
      </c>
      <c r="C175" s="80" t="s">
        <v>917</v>
      </c>
      <c r="D175" s="81">
        <f>август!D175-сентябрь!E175</f>
        <v>-6.3627046570047838</v>
      </c>
      <c r="E175" s="81">
        <f t="shared" si="2"/>
        <v>12.965</v>
      </c>
      <c r="F175" s="82"/>
      <c r="G175" s="82"/>
      <c r="H175" s="82"/>
      <c r="I175" s="83"/>
      <c r="J175" s="82"/>
      <c r="K175" s="82"/>
      <c r="L175" s="82"/>
      <c r="M175" s="82"/>
      <c r="N175" s="82"/>
      <c r="O175" s="84"/>
      <c r="P175" s="82"/>
      <c r="Q175" s="84"/>
      <c r="R175" s="82"/>
      <c r="S175" s="82"/>
      <c r="T175" s="82"/>
      <c r="U175" s="82"/>
      <c r="V175" s="82"/>
      <c r="W175" s="82"/>
      <c r="X175" s="82"/>
      <c r="Y175" s="84"/>
      <c r="Z175" s="82"/>
      <c r="AA175" s="85"/>
      <c r="AB175" s="82"/>
      <c r="AC175" s="82"/>
      <c r="AD175" s="82"/>
      <c r="AE175" s="82"/>
      <c r="AF175" s="82"/>
      <c r="AG175" s="82"/>
      <c r="AH175" s="84"/>
      <c r="AI175" s="82"/>
      <c r="AJ175" s="84"/>
      <c r="AK175" s="82"/>
      <c r="AL175" s="82"/>
      <c r="AM175" s="82"/>
      <c r="AN175" s="84"/>
      <c r="AO175" s="82"/>
      <c r="AP175" s="84"/>
      <c r="AQ175" s="82"/>
      <c r="AR175" s="84"/>
      <c r="AS175" s="82"/>
      <c r="AT175" s="82"/>
      <c r="AU175" s="82"/>
      <c r="AV175" s="84"/>
      <c r="AW175" s="82"/>
      <c r="AX175" s="82"/>
      <c r="AY175" s="82"/>
      <c r="AZ175" s="84"/>
      <c r="BA175" s="82"/>
      <c r="BB175" s="82"/>
      <c r="BC175" s="82"/>
      <c r="BD175" s="82"/>
      <c r="BE175" s="82"/>
      <c r="BF175" s="82"/>
      <c r="BG175" s="82"/>
      <c r="BH175" s="82"/>
      <c r="BI175" s="82"/>
      <c r="BJ175" s="84"/>
      <c r="BK175" s="82"/>
      <c r="BL175" s="84"/>
      <c r="BM175" s="82"/>
      <c r="BN175" s="82"/>
      <c r="BO175" s="82"/>
      <c r="BP175" s="84"/>
      <c r="BQ175" s="82"/>
      <c r="BR175" s="84"/>
      <c r="BS175" s="82"/>
      <c r="BT175" s="82"/>
      <c r="BU175" s="82"/>
      <c r="BV175" s="82">
        <f>7.028+5.937</f>
        <v>12.965</v>
      </c>
      <c r="BW175" s="86" t="s">
        <v>1070</v>
      </c>
    </row>
    <row r="176" spans="1:75" s="86" customFormat="1" x14ac:dyDescent="0.25">
      <c r="A176" s="79">
        <v>174</v>
      </c>
      <c r="B176" s="79">
        <v>3</v>
      </c>
      <c r="C176" s="80" t="s">
        <v>632</v>
      </c>
      <c r="D176" s="81">
        <f>август!D176-сентябрь!E176</f>
        <v>897.65799679227064</v>
      </c>
      <c r="E176" s="81">
        <f t="shared" si="2"/>
        <v>3.218</v>
      </c>
      <c r="F176" s="82"/>
      <c r="G176" s="82"/>
      <c r="H176" s="82"/>
      <c r="I176" s="83"/>
      <c r="J176" s="82"/>
      <c r="K176" s="82"/>
      <c r="L176" s="82"/>
      <c r="M176" s="82"/>
      <c r="N176" s="82"/>
      <c r="O176" s="84"/>
      <c r="P176" s="82"/>
      <c r="Q176" s="84"/>
      <c r="R176" s="82"/>
      <c r="S176" s="82"/>
      <c r="T176" s="82"/>
      <c r="U176" s="82"/>
      <c r="V176" s="82"/>
      <c r="W176" s="82"/>
      <c r="X176" s="82"/>
      <c r="Y176" s="84"/>
      <c r="Z176" s="82"/>
      <c r="AA176" s="85"/>
      <c r="AB176" s="82"/>
      <c r="AC176" s="82"/>
      <c r="AD176" s="82"/>
      <c r="AE176" s="82"/>
      <c r="AF176" s="82"/>
      <c r="AG176" s="82"/>
      <c r="AH176" s="84"/>
      <c r="AI176" s="82"/>
      <c r="AJ176" s="84"/>
      <c r="AK176" s="82"/>
      <c r="AL176" s="82"/>
      <c r="AM176" s="82"/>
      <c r="AN176" s="84"/>
      <c r="AO176" s="82"/>
      <c r="AP176" s="84"/>
      <c r="AQ176" s="82"/>
      <c r="AR176" s="84"/>
      <c r="AS176" s="82"/>
      <c r="AT176" s="82"/>
      <c r="AU176" s="82"/>
      <c r="AV176" s="84"/>
      <c r="AW176" s="82"/>
      <c r="AX176" s="82"/>
      <c r="AY176" s="82"/>
      <c r="AZ176" s="84"/>
      <c r="BA176" s="82"/>
      <c r="BB176" s="82"/>
      <c r="BC176" s="82"/>
      <c r="BD176" s="82"/>
      <c r="BE176" s="82"/>
      <c r="BF176" s="82"/>
      <c r="BG176" s="82"/>
      <c r="BH176" s="82"/>
      <c r="BI176" s="82"/>
      <c r="BJ176" s="84"/>
      <c r="BK176" s="82"/>
      <c r="BL176" s="84"/>
      <c r="BM176" s="82"/>
      <c r="BN176" s="82"/>
      <c r="BO176" s="82"/>
      <c r="BP176" s="84"/>
      <c r="BQ176" s="82"/>
      <c r="BR176" s="84"/>
      <c r="BS176" s="82"/>
      <c r="BT176" s="82"/>
      <c r="BU176" s="82"/>
      <c r="BV176" s="82">
        <v>3.218</v>
      </c>
      <c r="BW176" s="86" t="s">
        <v>1070</v>
      </c>
    </row>
    <row r="177" spans="1:75" s="86" customFormat="1" x14ac:dyDescent="0.25">
      <c r="A177" s="79">
        <v>175</v>
      </c>
      <c r="B177" s="79">
        <v>3</v>
      </c>
      <c r="C177" s="80" t="s">
        <v>633</v>
      </c>
      <c r="D177" s="81">
        <f>август!D177-сентябрь!E177</f>
        <v>-222.09659768115944</v>
      </c>
      <c r="E177" s="81">
        <f t="shared" si="2"/>
        <v>76.763999999999996</v>
      </c>
      <c r="F177" s="82"/>
      <c r="G177" s="82"/>
      <c r="H177" s="82"/>
      <c r="I177" s="83"/>
      <c r="J177" s="82"/>
      <c r="K177" s="82"/>
      <c r="L177" s="82"/>
      <c r="M177" s="82"/>
      <c r="N177" s="82"/>
      <c r="O177" s="84"/>
      <c r="P177" s="82"/>
      <c r="Q177" s="84"/>
      <c r="R177" s="82"/>
      <c r="S177" s="82"/>
      <c r="T177" s="82"/>
      <c r="U177" s="82">
        <v>3.5999999999999997E-2</v>
      </c>
      <c r="V177" s="82">
        <v>76.763999999999996</v>
      </c>
      <c r="W177" s="82"/>
      <c r="X177" s="82"/>
      <c r="Y177" s="84"/>
      <c r="Z177" s="82"/>
      <c r="AA177" s="85"/>
      <c r="AB177" s="82"/>
      <c r="AC177" s="82"/>
      <c r="AD177" s="82"/>
      <c r="AE177" s="82"/>
      <c r="AF177" s="82"/>
      <c r="AG177" s="82"/>
      <c r="AH177" s="84"/>
      <c r="AI177" s="82"/>
      <c r="AJ177" s="84"/>
      <c r="AK177" s="82"/>
      <c r="AL177" s="82"/>
      <c r="AM177" s="82"/>
      <c r="AN177" s="84"/>
      <c r="AO177" s="82"/>
      <c r="AP177" s="84"/>
      <c r="AQ177" s="82"/>
      <c r="AR177" s="84"/>
      <c r="AS177" s="82"/>
      <c r="AT177" s="82"/>
      <c r="AU177" s="82"/>
      <c r="AV177" s="84"/>
      <c r="AW177" s="82"/>
      <c r="AX177" s="82"/>
      <c r="AY177" s="82"/>
      <c r="AZ177" s="84"/>
      <c r="BA177" s="82"/>
      <c r="BB177" s="82"/>
      <c r="BC177" s="82"/>
      <c r="BD177" s="82"/>
      <c r="BE177" s="82"/>
      <c r="BF177" s="82"/>
      <c r="BG177" s="82"/>
      <c r="BH177" s="82"/>
      <c r="BI177" s="82"/>
      <c r="BJ177" s="84"/>
      <c r="BK177" s="82"/>
      <c r="BL177" s="84"/>
      <c r="BM177" s="82"/>
      <c r="BN177" s="82"/>
      <c r="BO177" s="82"/>
      <c r="BP177" s="84"/>
      <c r="BQ177" s="82"/>
      <c r="BR177" s="84"/>
      <c r="BS177" s="82"/>
      <c r="BT177" s="82"/>
      <c r="BU177" s="82"/>
      <c r="BV177" s="82"/>
    </row>
    <row r="178" spans="1:75" s="86" customFormat="1" x14ac:dyDescent="0.25">
      <c r="A178" s="79">
        <v>176</v>
      </c>
      <c r="B178" s="79">
        <v>3</v>
      </c>
      <c r="C178" s="80" t="s">
        <v>634</v>
      </c>
      <c r="D178" s="81">
        <f>август!D178-сентябрь!E178</f>
        <v>36.06328367149758</v>
      </c>
      <c r="E178" s="81">
        <f t="shared" si="2"/>
        <v>24.518999999999998</v>
      </c>
      <c r="F178" s="82"/>
      <c r="G178" s="82"/>
      <c r="H178" s="82"/>
      <c r="I178" s="83"/>
      <c r="J178" s="82"/>
      <c r="K178" s="82"/>
      <c r="L178" s="82"/>
      <c r="M178" s="82"/>
      <c r="N178" s="82"/>
      <c r="O178" s="84"/>
      <c r="P178" s="82"/>
      <c r="Q178" s="84"/>
      <c r="R178" s="82"/>
      <c r="S178" s="82"/>
      <c r="T178" s="82"/>
      <c r="U178" s="82">
        <v>0.02</v>
      </c>
      <c r="V178" s="82">
        <v>24.518999999999998</v>
      </c>
      <c r="W178" s="82"/>
      <c r="X178" s="82"/>
      <c r="Y178" s="84"/>
      <c r="Z178" s="82"/>
      <c r="AA178" s="85"/>
      <c r="AB178" s="82"/>
      <c r="AC178" s="82"/>
      <c r="AD178" s="82"/>
      <c r="AE178" s="82"/>
      <c r="AF178" s="82"/>
      <c r="AG178" s="82"/>
      <c r="AH178" s="84"/>
      <c r="AI178" s="82"/>
      <c r="AJ178" s="84"/>
      <c r="AK178" s="82"/>
      <c r="AL178" s="82"/>
      <c r="AM178" s="82"/>
      <c r="AN178" s="84"/>
      <c r="AO178" s="82"/>
      <c r="AP178" s="84"/>
      <c r="AQ178" s="82"/>
      <c r="AR178" s="84"/>
      <c r="AS178" s="82"/>
      <c r="AT178" s="82"/>
      <c r="AU178" s="82"/>
      <c r="AV178" s="84"/>
      <c r="AW178" s="82"/>
      <c r="AX178" s="82"/>
      <c r="AY178" s="82"/>
      <c r="AZ178" s="84"/>
      <c r="BA178" s="82"/>
      <c r="BB178" s="82"/>
      <c r="BC178" s="82"/>
      <c r="BD178" s="82"/>
      <c r="BE178" s="82"/>
      <c r="BF178" s="82"/>
      <c r="BG178" s="82"/>
      <c r="BH178" s="82"/>
      <c r="BI178" s="82"/>
      <c r="BJ178" s="84"/>
      <c r="BK178" s="82"/>
      <c r="BL178" s="84"/>
      <c r="BM178" s="82"/>
      <c r="BN178" s="82"/>
      <c r="BO178" s="82"/>
      <c r="BP178" s="84"/>
      <c r="BQ178" s="82"/>
      <c r="BR178" s="84"/>
      <c r="BS178" s="82"/>
      <c r="BT178" s="82"/>
      <c r="BU178" s="82"/>
      <c r="BV178" s="82"/>
    </row>
    <row r="179" spans="1:75" s="86" customFormat="1" x14ac:dyDescent="0.25">
      <c r="A179" s="79">
        <v>177</v>
      </c>
      <c r="B179" s="79">
        <v>3</v>
      </c>
      <c r="C179" s="80" t="s">
        <v>635</v>
      </c>
      <c r="D179" s="81">
        <f>август!D179-сентябрь!E179</f>
        <v>788.7754684444443</v>
      </c>
      <c r="E179" s="81">
        <f t="shared" si="2"/>
        <v>8.4550000000000001</v>
      </c>
      <c r="F179" s="82"/>
      <c r="G179" s="82"/>
      <c r="H179" s="82"/>
      <c r="I179" s="83"/>
      <c r="J179" s="82"/>
      <c r="K179" s="82"/>
      <c r="L179" s="82"/>
      <c r="M179" s="82"/>
      <c r="N179" s="82"/>
      <c r="O179" s="84"/>
      <c r="P179" s="82"/>
      <c r="Q179" s="84"/>
      <c r="R179" s="82"/>
      <c r="S179" s="82"/>
      <c r="T179" s="82"/>
      <c r="U179" s="82"/>
      <c r="V179" s="82"/>
      <c r="W179" s="82"/>
      <c r="X179" s="82"/>
      <c r="Y179" s="84"/>
      <c r="Z179" s="82"/>
      <c r="AA179" s="85"/>
      <c r="AB179" s="82"/>
      <c r="AC179" s="82"/>
      <c r="AD179" s="82"/>
      <c r="AE179" s="82"/>
      <c r="AF179" s="82"/>
      <c r="AG179" s="82"/>
      <c r="AH179" s="84"/>
      <c r="AI179" s="82"/>
      <c r="AJ179" s="84"/>
      <c r="AK179" s="82"/>
      <c r="AL179" s="82"/>
      <c r="AM179" s="82"/>
      <c r="AN179" s="84"/>
      <c r="AO179" s="82"/>
      <c r="AP179" s="84"/>
      <c r="AQ179" s="82"/>
      <c r="AR179" s="84"/>
      <c r="AS179" s="82"/>
      <c r="AT179" s="82"/>
      <c r="AU179" s="82"/>
      <c r="AV179" s="84"/>
      <c r="AW179" s="82"/>
      <c r="AX179" s="82"/>
      <c r="AY179" s="82"/>
      <c r="AZ179" s="84"/>
      <c r="BA179" s="82"/>
      <c r="BB179" s="82"/>
      <c r="BC179" s="82"/>
      <c r="BD179" s="82"/>
      <c r="BE179" s="82"/>
      <c r="BF179" s="82"/>
      <c r="BG179" s="82"/>
      <c r="BH179" s="82"/>
      <c r="BI179" s="82"/>
      <c r="BJ179" s="84"/>
      <c r="BK179" s="82"/>
      <c r="BL179" s="84">
        <v>4</v>
      </c>
      <c r="BM179" s="82">
        <v>8.4550000000000001</v>
      </c>
      <c r="BN179" s="82"/>
      <c r="BO179" s="82"/>
      <c r="BP179" s="84"/>
      <c r="BQ179" s="82"/>
      <c r="BR179" s="84"/>
      <c r="BS179" s="82"/>
      <c r="BT179" s="82"/>
      <c r="BU179" s="82"/>
      <c r="BV179" s="82"/>
    </row>
    <row r="180" spans="1:75" s="86" customFormat="1" x14ac:dyDescent="0.25">
      <c r="A180" s="79">
        <v>178</v>
      </c>
      <c r="B180" s="79">
        <v>3</v>
      </c>
      <c r="C180" s="80" t="s">
        <v>636</v>
      </c>
      <c r="D180" s="81">
        <f>август!D180-сентябрь!E180</f>
        <v>1904.7670107149761</v>
      </c>
      <c r="E180" s="81">
        <f t="shared" si="2"/>
        <v>26.024000000000001</v>
      </c>
      <c r="F180" s="82"/>
      <c r="G180" s="82"/>
      <c r="H180" s="82"/>
      <c r="I180" s="83"/>
      <c r="J180" s="82"/>
      <c r="K180" s="82"/>
      <c r="L180" s="82"/>
      <c r="M180" s="82"/>
      <c r="N180" s="82"/>
      <c r="O180" s="84"/>
      <c r="P180" s="82"/>
      <c r="Q180" s="84"/>
      <c r="R180" s="82"/>
      <c r="S180" s="82"/>
      <c r="T180" s="82"/>
      <c r="U180" s="82"/>
      <c r="V180" s="82"/>
      <c r="W180" s="82"/>
      <c r="X180" s="82"/>
      <c r="Y180" s="84"/>
      <c r="Z180" s="82"/>
      <c r="AA180" s="85"/>
      <c r="AB180" s="82"/>
      <c r="AC180" s="82"/>
      <c r="AD180" s="82"/>
      <c r="AE180" s="82"/>
      <c r="AF180" s="82"/>
      <c r="AG180" s="82"/>
      <c r="AH180" s="84"/>
      <c r="AI180" s="82"/>
      <c r="AJ180" s="84"/>
      <c r="AK180" s="82"/>
      <c r="AL180" s="82"/>
      <c r="AM180" s="82"/>
      <c r="AN180" s="84"/>
      <c r="AO180" s="82"/>
      <c r="AP180" s="84"/>
      <c r="AQ180" s="82"/>
      <c r="AR180" s="84"/>
      <c r="AS180" s="82"/>
      <c r="AT180" s="82"/>
      <c r="AU180" s="82"/>
      <c r="AV180" s="84"/>
      <c r="AW180" s="82"/>
      <c r="AX180" s="82"/>
      <c r="AY180" s="82"/>
      <c r="AZ180" s="84"/>
      <c r="BA180" s="82"/>
      <c r="BB180" s="82"/>
      <c r="BC180" s="82"/>
      <c r="BD180" s="82"/>
      <c r="BE180" s="82"/>
      <c r="BF180" s="82"/>
      <c r="BG180" s="82"/>
      <c r="BH180" s="82"/>
      <c r="BI180" s="82"/>
      <c r="BJ180" s="84"/>
      <c r="BK180" s="82"/>
      <c r="BL180" s="84"/>
      <c r="BM180" s="82"/>
      <c r="BN180" s="82"/>
      <c r="BO180" s="82"/>
      <c r="BP180" s="84"/>
      <c r="BQ180" s="82"/>
      <c r="BR180" s="84"/>
      <c r="BS180" s="82"/>
      <c r="BT180" s="82"/>
      <c r="BU180" s="82"/>
      <c r="BV180" s="82">
        <v>26.024000000000001</v>
      </c>
      <c r="BW180" s="86" t="s">
        <v>1070</v>
      </c>
    </row>
    <row r="181" spans="1:75" x14ac:dyDescent="0.25">
      <c r="A181" s="16">
        <v>179</v>
      </c>
      <c r="B181" s="16">
        <v>3</v>
      </c>
      <c r="C181" s="31" t="s">
        <v>637</v>
      </c>
      <c r="D181" s="40">
        <f>август!D181-сентябрь!E181</f>
        <v>585.16830368115939</v>
      </c>
      <c r="E181" s="40">
        <f t="shared" si="2"/>
        <v>0</v>
      </c>
      <c r="F181" s="36"/>
      <c r="G181" s="36"/>
      <c r="H181" s="36"/>
      <c r="I181" s="27"/>
      <c r="J181" s="36"/>
      <c r="K181" s="36"/>
      <c r="L181" s="36"/>
      <c r="M181" s="36"/>
      <c r="N181" s="36"/>
      <c r="O181" s="29"/>
      <c r="P181" s="36"/>
      <c r="Q181" s="29"/>
      <c r="R181" s="36"/>
      <c r="S181" s="36"/>
      <c r="T181" s="36"/>
      <c r="U181" s="36"/>
      <c r="V181" s="36"/>
      <c r="W181" s="36"/>
      <c r="X181" s="36"/>
      <c r="Y181" s="29"/>
      <c r="Z181" s="36"/>
      <c r="AA181" s="66"/>
      <c r="AB181" s="36"/>
      <c r="AC181" s="36"/>
      <c r="AD181" s="36"/>
      <c r="AE181" s="36"/>
      <c r="AF181" s="36"/>
      <c r="AG181" s="36"/>
      <c r="AH181" s="29"/>
      <c r="AI181" s="36"/>
      <c r="AJ181" s="29"/>
      <c r="AK181" s="36"/>
      <c r="AL181" s="36"/>
      <c r="AM181" s="36"/>
      <c r="AN181" s="29"/>
      <c r="AO181" s="36"/>
      <c r="AP181" s="29"/>
      <c r="AQ181" s="36"/>
      <c r="AR181" s="29"/>
      <c r="AS181" s="36"/>
      <c r="AT181" s="36"/>
      <c r="AU181" s="36"/>
      <c r="AV181" s="29"/>
      <c r="AW181" s="36"/>
      <c r="AX181" s="36"/>
      <c r="AY181" s="36"/>
      <c r="AZ181" s="29"/>
      <c r="BA181" s="36"/>
      <c r="BB181" s="36"/>
      <c r="BC181" s="36"/>
      <c r="BD181" s="36"/>
      <c r="BE181" s="36"/>
      <c r="BF181" s="36"/>
      <c r="BG181" s="36"/>
      <c r="BH181" s="36"/>
      <c r="BI181" s="36"/>
      <c r="BJ181" s="29"/>
      <c r="BK181" s="36"/>
      <c r="BL181" s="29"/>
      <c r="BM181" s="36"/>
      <c r="BN181" s="36"/>
      <c r="BO181" s="36"/>
      <c r="BP181" s="29"/>
      <c r="BQ181" s="36"/>
      <c r="BR181" s="29"/>
      <c r="BS181" s="36"/>
      <c r="BT181" s="36"/>
      <c r="BU181" s="36"/>
      <c r="BV181" s="36"/>
    </row>
    <row r="182" spans="1:75" s="86" customFormat="1" x14ac:dyDescent="0.25">
      <c r="A182" s="79">
        <v>180</v>
      </c>
      <c r="B182" s="79">
        <v>3</v>
      </c>
      <c r="C182" s="80" t="s">
        <v>638</v>
      </c>
      <c r="D182" s="81">
        <f>август!D182-сентябрь!E182</f>
        <v>1555.3855411188406</v>
      </c>
      <c r="E182" s="81">
        <f t="shared" si="2"/>
        <v>2.0329999999999999</v>
      </c>
      <c r="F182" s="82"/>
      <c r="G182" s="82"/>
      <c r="H182" s="82"/>
      <c r="I182" s="83"/>
      <c r="J182" s="82"/>
      <c r="K182" s="82"/>
      <c r="L182" s="82"/>
      <c r="M182" s="82"/>
      <c r="N182" s="82"/>
      <c r="O182" s="84"/>
      <c r="P182" s="82"/>
      <c r="Q182" s="84"/>
      <c r="R182" s="82"/>
      <c r="S182" s="82"/>
      <c r="T182" s="82"/>
      <c r="U182" s="82"/>
      <c r="V182" s="82"/>
      <c r="W182" s="82"/>
      <c r="X182" s="82"/>
      <c r="Y182" s="84"/>
      <c r="Z182" s="82"/>
      <c r="AA182" s="85"/>
      <c r="AB182" s="82"/>
      <c r="AC182" s="82"/>
      <c r="AD182" s="82"/>
      <c r="AE182" s="82"/>
      <c r="AF182" s="82"/>
      <c r="AG182" s="82"/>
      <c r="AH182" s="84">
        <v>1</v>
      </c>
      <c r="AI182" s="82">
        <v>2.0329999999999999</v>
      </c>
      <c r="AJ182" s="84"/>
      <c r="AK182" s="82"/>
      <c r="AL182" s="82"/>
      <c r="AM182" s="82"/>
      <c r="AN182" s="84"/>
      <c r="AO182" s="82"/>
      <c r="AP182" s="84"/>
      <c r="AQ182" s="82"/>
      <c r="AR182" s="84"/>
      <c r="AS182" s="82"/>
      <c r="AT182" s="82"/>
      <c r="AU182" s="82"/>
      <c r="AV182" s="84"/>
      <c r="AW182" s="82"/>
      <c r="AX182" s="82"/>
      <c r="AY182" s="82"/>
      <c r="AZ182" s="84"/>
      <c r="BA182" s="82"/>
      <c r="BB182" s="82"/>
      <c r="BC182" s="82"/>
      <c r="BD182" s="82"/>
      <c r="BE182" s="82"/>
      <c r="BF182" s="82"/>
      <c r="BG182" s="82"/>
      <c r="BH182" s="82"/>
      <c r="BI182" s="82"/>
      <c r="BJ182" s="84"/>
      <c r="BK182" s="82"/>
      <c r="BL182" s="84"/>
      <c r="BM182" s="82"/>
      <c r="BN182" s="82"/>
      <c r="BO182" s="82"/>
      <c r="BP182" s="84"/>
      <c r="BQ182" s="82"/>
      <c r="BR182" s="84"/>
      <c r="BS182" s="82"/>
      <c r="BT182" s="82"/>
      <c r="BU182" s="82"/>
      <c r="BV182" s="82"/>
    </row>
    <row r="183" spans="1:75" x14ac:dyDescent="0.25">
      <c r="A183" s="16">
        <v>181</v>
      </c>
      <c r="B183" s="16">
        <v>3</v>
      </c>
      <c r="C183" s="31" t="s">
        <v>639</v>
      </c>
      <c r="D183" s="40">
        <f>август!D183-сентябрь!E183</f>
        <v>-218.65055745314015</v>
      </c>
      <c r="E183" s="40">
        <f t="shared" si="2"/>
        <v>0</v>
      </c>
      <c r="F183" s="36"/>
      <c r="G183" s="36"/>
      <c r="H183" s="36"/>
      <c r="I183" s="27"/>
      <c r="J183" s="36"/>
      <c r="K183" s="36"/>
      <c r="L183" s="36"/>
      <c r="M183" s="36"/>
      <c r="N183" s="36"/>
      <c r="O183" s="29"/>
      <c r="P183" s="36"/>
      <c r="Q183" s="29"/>
      <c r="R183" s="36"/>
      <c r="S183" s="36"/>
      <c r="T183" s="36"/>
      <c r="U183" s="36"/>
      <c r="V183" s="36"/>
      <c r="W183" s="36"/>
      <c r="X183" s="36"/>
      <c r="Y183" s="29"/>
      <c r="Z183" s="36"/>
      <c r="AA183" s="66"/>
      <c r="AB183" s="36"/>
      <c r="AC183" s="36"/>
      <c r="AD183" s="36"/>
      <c r="AE183" s="36"/>
      <c r="AF183" s="36"/>
      <c r="AG183" s="36"/>
      <c r="AH183" s="29"/>
      <c r="AI183" s="36"/>
      <c r="AJ183" s="29"/>
      <c r="AK183" s="36"/>
      <c r="AL183" s="36"/>
      <c r="AM183" s="36"/>
      <c r="AN183" s="29"/>
      <c r="AO183" s="36"/>
      <c r="AP183" s="29"/>
      <c r="AQ183" s="36"/>
      <c r="AR183" s="29"/>
      <c r="AS183" s="36"/>
      <c r="AT183" s="36"/>
      <c r="AU183" s="36"/>
      <c r="AV183" s="29"/>
      <c r="AW183" s="36"/>
      <c r="AX183" s="36"/>
      <c r="AY183" s="36"/>
      <c r="AZ183" s="29"/>
      <c r="BA183" s="36"/>
      <c r="BB183" s="36"/>
      <c r="BC183" s="36"/>
      <c r="BD183" s="36"/>
      <c r="BE183" s="36"/>
      <c r="BF183" s="36"/>
      <c r="BG183" s="36"/>
      <c r="BH183" s="36"/>
      <c r="BI183" s="36"/>
      <c r="BJ183" s="29"/>
      <c r="BK183" s="36"/>
      <c r="BL183" s="29"/>
      <c r="BM183" s="36"/>
      <c r="BN183" s="36"/>
      <c r="BO183" s="36"/>
      <c r="BP183" s="29"/>
      <c r="BQ183" s="36"/>
      <c r="BR183" s="29"/>
      <c r="BS183" s="36"/>
      <c r="BT183" s="36"/>
      <c r="BU183" s="36"/>
      <c r="BV183" s="36"/>
    </row>
    <row r="184" spans="1:75" s="86" customFormat="1" x14ac:dyDescent="0.25">
      <c r="A184" s="79">
        <v>182</v>
      </c>
      <c r="B184" s="79">
        <v>3</v>
      </c>
      <c r="C184" s="80" t="s">
        <v>640</v>
      </c>
      <c r="D184" s="81">
        <f>август!D184-сентябрь!E184</f>
        <v>1876.7559774299516</v>
      </c>
      <c r="E184" s="81">
        <f t="shared" si="2"/>
        <v>13.069000000000001</v>
      </c>
      <c r="F184" s="82"/>
      <c r="G184" s="82"/>
      <c r="H184" s="82"/>
      <c r="I184" s="83"/>
      <c r="J184" s="82"/>
      <c r="K184" s="82"/>
      <c r="L184" s="82"/>
      <c r="M184" s="82"/>
      <c r="N184" s="82"/>
      <c r="O184" s="84"/>
      <c r="P184" s="82"/>
      <c r="Q184" s="84"/>
      <c r="R184" s="82"/>
      <c r="S184" s="82"/>
      <c r="T184" s="82"/>
      <c r="U184" s="82"/>
      <c r="V184" s="82"/>
      <c r="W184" s="82"/>
      <c r="X184" s="82"/>
      <c r="Y184" s="84"/>
      <c r="Z184" s="82"/>
      <c r="AA184" s="85"/>
      <c r="AB184" s="82"/>
      <c r="AC184" s="82"/>
      <c r="AD184" s="82"/>
      <c r="AE184" s="82"/>
      <c r="AF184" s="82"/>
      <c r="AG184" s="82"/>
      <c r="AH184" s="84"/>
      <c r="AI184" s="82"/>
      <c r="AJ184" s="84"/>
      <c r="AK184" s="82"/>
      <c r="AL184" s="82"/>
      <c r="AM184" s="82"/>
      <c r="AN184" s="84"/>
      <c r="AO184" s="82"/>
      <c r="AP184" s="84"/>
      <c r="AQ184" s="82"/>
      <c r="AR184" s="84"/>
      <c r="AS184" s="82"/>
      <c r="AT184" s="82"/>
      <c r="AU184" s="82"/>
      <c r="AV184" s="84"/>
      <c r="AW184" s="82"/>
      <c r="AX184" s="82"/>
      <c r="AY184" s="82"/>
      <c r="AZ184" s="84"/>
      <c r="BA184" s="82"/>
      <c r="BB184" s="82"/>
      <c r="BC184" s="82"/>
      <c r="BD184" s="82"/>
      <c r="BE184" s="82"/>
      <c r="BF184" s="82"/>
      <c r="BG184" s="82"/>
      <c r="BH184" s="82"/>
      <c r="BI184" s="82"/>
      <c r="BJ184" s="84"/>
      <c r="BK184" s="82"/>
      <c r="BL184" s="84"/>
      <c r="BM184" s="82"/>
      <c r="BN184" s="82"/>
      <c r="BO184" s="82"/>
      <c r="BP184" s="84"/>
      <c r="BQ184" s="82"/>
      <c r="BR184" s="84">
        <v>10</v>
      </c>
      <c r="BS184" s="82">
        <v>13.069000000000001</v>
      </c>
      <c r="BT184" s="82"/>
      <c r="BU184" s="82"/>
      <c r="BV184" s="82"/>
    </row>
    <row r="185" spans="1:75" x14ac:dyDescent="0.25">
      <c r="A185" s="16">
        <v>183</v>
      </c>
      <c r="B185" s="16">
        <v>3</v>
      </c>
      <c r="C185" s="31" t="s">
        <v>641</v>
      </c>
      <c r="D185" s="40">
        <f>август!D185-сентябрь!E185</f>
        <v>2034.1936245990337</v>
      </c>
      <c r="E185" s="40">
        <f t="shared" si="2"/>
        <v>0</v>
      </c>
      <c r="F185" s="36"/>
      <c r="G185" s="36"/>
      <c r="H185" s="36"/>
      <c r="I185" s="27"/>
      <c r="J185" s="36"/>
      <c r="K185" s="36"/>
      <c r="L185" s="36"/>
      <c r="M185" s="36"/>
      <c r="N185" s="36"/>
      <c r="O185" s="29"/>
      <c r="P185" s="36"/>
      <c r="Q185" s="29"/>
      <c r="R185" s="36"/>
      <c r="S185" s="36"/>
      <c r="T185" s="36"/>
      <c r="U185" s="36"/>
      <c r="V185" s="36"/>
      <c r="W185" s="36"/>
      <c r="X185" s="36"/>
      <c r="Y185" s="29"/>
      <c r="Z185" s="36"/>
      <c r="AA185" s="66"/>
      <c r="AB185" s="36"/>
      <c r="AC185" s="36"/>
      <c r="AD185" s="36"/>
      <c r="AE185" s="36"/>
      <c r="AF185" s="36"/>
      <c r="AG185" s="36"/>
      <c r="AH185" s="29"/>
      <c r="AI185" s="36"/>
      <c r="AJ185" s="29"/>
      <c r="AK185" s="36"/>
      <c r="AL185" s="36"/>
      <c r="AM185" s="36"/>
      <c r="AN185" s="29"/>
      <c r="AO185" s="36"/>
      <c r="AP185" s="29"/>
      <c r="AQ185" s="36"/>
      <c r="AR185" s="29"/>
      <c r="AS185" s="36"/>
      <c r="AT185" s="36"/>
      <c r="AU185" s="36"/>
      <c r="AV185" s="29"/>
      <c r="AW185" s="36"/>
      <c r="AX185" s="36"/>
      <c r="AY185" s="36"/>
      <c r="AZ185" s="29"/>
      <c r="BA185" s="36"/>
      <c r="BB185" s="36"/>
      <c r="BC185" s="36"/>
      <c r="BD185" s="36"/>
      <c r="BE185" s="36"/>
      <c r="BF185" s="36"/>
      <c r="BG185" s="36"/>
      <c r="BH185" s="36"/>
      <c r="BI185" s="36"/>
      <c r="BJ185" s="29"/>
      <c r="BK185" s="36"/>
      <c r="BL185" s="29"/>
      <c r="BM185" s="36"/>
      <c r="BN185" s="36"/>
      <c r="BO185" s="36"/>
      <c r="BP185" s="29"/>
      <c r="BQ185" s="36"/>
      <c r="BR185" s="29"/>
      <c r="BS185" s="36"/>
      <c r="BT185" s="36"/>
      <c r="BU185" s="36"/>
      <c r="BV185" s="36"/>
    </row>
    <row r="186" spans="1:75" s="86" customFormat="1" x14ac:dyDescent="0.25">
      <c r="A186" s="79">
        <v>184</v>
      </c>
      <c r="B186" s="79">
        <v>3</v>
      </c>
      <c r="C186" s="80" t="s">
        <v>642</v>
      </c>
      <c r="D186" s="81">
        <f>август!D186-сентябрь!E186</f>
        <v>752.3534398067635</v>
      </c>
      <c r="E186" s="81">
        <f t="shared" si="2"/>
        <v>5.9779999999999998</v>
      </c>
      <c r="F186" s="82"/>
      <c r="G186" s="82"/>
      <c r="H186" s="82"/>
      <c r="I186" s="83"/>
      <c r="J186" s="82"/>
      <c r="K186" s="82"/>
      <c r="L186" s="82"/>
      <c r="M186" s="82"/>
      <c r="N186" s="82"/>
      <c r="O186" s="84"/>
      <c r="P186" s="82"/>
      <c r="Q186" s="84"/>
      <c r="R186" s="82"/>
      <c r="S186" s="82"/>
      <c r="T186" s="82"/>
      <c r="U186" s="82"/>
      <c r="V186" s="82"/>
      <c r="W186" s="82"/>
      <c r="X186" s="82"/>
      <c r="Y186" s="84"/>
      <c r="Z186" s="82"/>
      <c r="AA186" s="85"/>
      <c r="AB186" s="82"/>
      <c r="AC186" s="82"/>
      <c r="AD186" s="82"/>
      <c r="AE186" s="82"/>
      <c r="AF186" s="82"/>
      <c r="AG186" s="82"/>
      <c r="AH186" s="84"/>
      <c r="AI186" s="82"/>
      <c r="AJ186" s="84"/>
      <c r="AK186" s="82"/>
      <c r="AL186" s="82"/>
      <c r="AM186" s="82"/>
      <c r="AN186" s="84"/>
      <c r="AO186" s="82"/>
      <c r="AP186" s="84"/>
      <c r="AQ186" s="82"/>
      <c r="AR186" s="84"/>
      <c r="AS186" s="82"/>
      <c r="AT186" s="82"/>
      <c r="AU186" s="82"/>
      <c r="AV186" s="84"/>
      <c r="AW186" s="82"/>
      <c r="AX186" s="82"/>
      <c r="AY186" s="82"/>
      <c r="AZ186" s="84"/>
      <c r="BA186" s="82"/>
      <c r="BB186" s="82"/>
      <c r="BC186" s="82"/>
      <c r="BD186" s="82"/>
      <c r="BE186" s="82"/>
      <c r="BF186" s="82"/>
      <c r="BG186" s="82"/>
      <c r="BH186" s="82"/>
      <c r="BI186" s="82"/>
      <c r="BJ186" s="84"/>
      <c r="BK186" s="82"/>
      <c r="BL186" s="84"/>
      <c r="BM186" s="82"/>
      <c r="BN186" s="82"/>
      <c r="BO186" s="82"/>
      <c r="BP186" s="84"/>
      <c r="BQ186" s="82"/>
      <c r="BR186" s="84"/>
      <c r="BS186" s="82"/>
      <c r="BT186" s="82"/>
      <c r="BU186" s="82"/>
      <c r="BV186" s="82">
        <v>5.9779999999999998</v>
      </c>
      <c r="BW186" s="86" t="s">
        <v>1070</v>
      </c>
    </row>
    <row r="187" spans="1:75" x14ac:dyDescent="0.25">
      <c r="A187" s="16">
        <v>185</v>
      </c>
      <c r="B187" s="16">
        <v>1</v>
      </c>
      <c r="C187" s="31" t="s">
        <v>643</v>
      </c>
      <c r="D187" s="40">
        <f>август!D187-сентябрь!E187</f>
        <v>282.77074114009667</v>
      </c>
      <c r="E187" s="40">
        <f t="shared" si="2"/>
        <v>0</v>
      </c>
      <c r="F187" s="36"/>
      <c r="G187" s="36"/>
      <c r="H187" s="36"/>
      <c r="I187" s="27"/>
      <c r="J187" s="36"/>
      <c r="K187" s="36"/>
      <c r="L187" s="36"/>
      <c r="M187" s="36"/>
      <c r="N187" s="36"/>
      <c r="O187" s="29"/>
      <c r="P187" s="36"/>
      <c r="Q187" s="29"/>
      <c r="R187" s="36"/>
      <c r="S187" s="36"/>
      <c r="T187" s="36"/>
      <c r="U187" s="36"/>
      <c r="V187" s="36"/>
      <c r="W187" s="36"/>
      <c r="X187" s="36"/>
      <c r="Y187" s="29"/>
      <c r="Z187" s="36"/>
      <c r="AA187" s="66"/>
      <c r="AB187" s="36"/>
      <c r="AC187" s="36"/>
      <c r="AD187" s="36"/>
      <c r="AE187" s="36"/>
      <c r="AF187" s="36"/>
      <c r="AG187" s="36"/>
      <c r="AH187" s="29"/>
      <c r="AI187" s="36"/>
      <c r="AJ187" s="29"/>
      <c r="AK187" s="36"/>
      <c r="AL187" s="36"/>
      <c r="AM187" s="36"/>
      <c r="AN187" s="29"/>
      <c r="AO187" s="36"/>
      <c r="AP187" s="29"/>
      <c r="AQ187" s="36"/>
      <c r="AR187" s="29"/>
      <c r="AS187" s="36"/>
      <c r="AT187" s="36"/>
      <c r="AU187" s="36"/>
      <c r="AV187" s="29"/>
      <c r="AW187" s="36"/>
      <c r="AX187" s="36"/>
      <c r="AY187" s="36"/>
      <c r="AZ187" s="29"/>
      <c r="BA187" s="36"/>
      <c r="BB187" s="36"/>
      <c r="BC187" s="36"/>
      <c r="BD187" s="36"/>
      <c r="BE187" s="36"/>
      <c r="BF187" s="36"/>
      <c r="BG187" s="36"/>
      <c r="BH187" s="36"/>
      <c r="BI187" s="36"/>
      <c r="BJ187" s="29"/>
      <c r="BK187" s="36"/>
      <c r="BL187" s="29"/>
      <c r="BM187" s="36"/>
      <c r="BN187" s="36"/>
      <c r="BO187" s="36"/>
      <c r="BP187" s="29"/>
      <c r="BQ187" s="36"/>
      <c r="BR187" s="29"/>
      <c r="BS187" s="36"/>
      <c r="BT187" s="36"/>
      <c r="BU187" s="36"/>
      <c r="BV187" s="36"/>
    </row>
    <row r="188" spans="1:75" x14ac:dyDescent="0.25">
      <c r="A188" s="16">
        <v>186</v>
      </c>
      <c r="B188" s="16">
        <v>1</v>
      </c>
      <c r="C188" s="31" t="s">
        <v>644</v>
      </c>
      <c r="D188" s="40">
        <f>август!D188-сентябрь!E188</f>
        <v>-122.16001816425118</v>
      </c>
      <c r="E188" s="40">
        <f t="shared" si="2"/>
        <v>0</v>
      </c>
      <c r="F188" s="36"/>
      <c r="G188" s="36"/>
      <c r="H188" s="36"/>
      <c r="I188" s="27"/>
      <c r="J188" s="36"/>
      <c r="K188" s="36"/>
      <c r="L188" s="36"/>
      <c r="M188" s="36"/>
      <c r="N188" s="36"/>
      <c r="O188" s="29"/>
      <c r="P188" s="36"/>
      <c r="Q188" s="29"/>
      <c r="R188" s="36"/>
      <c r="S188" s="36"/>
      <c r="T188" s="36"/>
      <c r="U188" s="36"/>
      <c r="V188" s="36"/>
      <c r="W188" s="36"/>
      <c r="X188" s="36"/>
      <c r="Y188" s="29"/>
      <c r="Z188" s="36"/>
      <c r="AA188" s="66"/>
      <c r="AB188" s="36"/>
      <c r="AC188" s="36"/>
      <c r="AD188" s="36"/>
      <c r="AE188" s="36"/>
      <c r="AF188" s="36"/>
      <c r="AG188" s="36"/>
      <c r="AH188" s="29"/>
      <c r="AI188" s="36"/>
      <c r="AJ188" s="29"/>
      <c r="AK188" s="36"/>
      <c r="AL188" s="36"/>
      <c r="AM188" s="36"/>
      <c r="AN188" s="29"/>
      <c r="AO188" s="36"/>
      <c r="AP188" s="29"/>
      <c r="AQ188" s="36"/>
      <c r="AR188" s="29"/>
      <c r="AS188" s="36"/>
      <c r="AT188" s="36"/>
      <c r="AU188" s="36"/>
      <c r="AV188" s="29"/>
      <c r="AW188" s="36"/>
      <c r="AX188" s="36"/>
      <c r="AY188" s="36"/>
      <c r="AZ188" s="29"/>
      <c r="BA188" s="36"/>
      <c r="BB188" s="36"/>
      <c r="BC188" s="36"/>
      <c r="BD188" s="36"/>
      <c r="BE188" s="36"/>
      <c r="BF188" s="36"/>
      <c r="BG188" s="36"/>
      <c r="BH188" s="36"/>
      <c r="BI188" s="36"/>
      <c r="BJ188" s="29"/>
      <c r="BK188" s="36"/>
      <c r="BL188" s="29"/>
      <c r="BM188" s="36"/>
      <c r="BN188" s="36"/>
      <c r="BO188" s="36"/>
      <c r="BP188" s="29"/>
      <c r="BQ188" s="36"/>
      <c r="BR188" s="29"/>
      <c r="BS188" s="36"/>
      <c r="BT188" s="36"/>
      <c r="BU188" s="36"/>
      <c r="BV188" s="36"/>
    </row>
    <row r="189" spans="1:75" x14ac:dyDescent="0.25">
      <c r="A189" s="16">
        <v>187</v>
      </c>
      <c r="B189" s="16">
        <v>1</v>
      </c>
      <c r="C189" s="31" t="s">
        <v>645</v>
      </c>
      <c r="D189" s="40">
        <f>август!D189-сентябрь!E189</f>
        <v>126.67738631884059</v>
      </c>
      <c r="E189" s="40">
        <f t="shared" si="2"/>
        <v>0</v>
      </c>
      <c r="F189" s="36"/>
      <c r="G189" s="36"/>
      <c r="H189" s="36"/>
      <c r="I189" s="27"/>
      <c r="J189" s="36"/>
      <c r="K189" s="36"/>
      <c r="L189" s="36"/>
      <c r="M189" s="36"/>
      <c r="N189" s="36"/>
      <c r="O189" s="29"/>
      <c r="P189" s="36"/>
      <c r="Q189" s="29"/>
      <c r="R189" s="36"/>
      <c r="S189" s="36"/>
      <c r="T189" s="36"/>
      <c r="U189" s="36"/>
      <c r="V189" s="36"/>
      <c r="W189" s="36"/>
      <c r="X189" s="36"/>
      <c r="Y189" s="29"/>
      <c r="Z189" s="36"/>
      <c r="AA189" s="66"/>
      <c r="AB189" s="36"/>
      <c r="AC189" s="36"/>
      <c r="AD189" s="36"/>
      <c r="AE189" s="36"/>
      <c r="AF189" s="36"/>
      <c r="AG189" s="36"/>
      <c r="AH189" s="29"/>
      <c r="AI189" s="36"/>
      <c r="AJ189" s="29"/>
      <c r="AK189" s="36"/>
      <c r="AL189" s="36"/>
      <c r="AM189" s="36"/>
      <c r="AN189" s="29"/>
      <c r="AO189" s="36"/>
      <c r="AP189" s="29"/>
      <c r="AQ189" s="36"/>
      <c r="AR189" s="29"/>
      <c r="AS189" s="36"/>
      <c r="AT189" s="36"/>
      <c r="AU189" s="36"/>
      <c r="AV189" s="29"/>
      <c r="AW189" s="36"/>
      <c r="AX189" s="36"/>
      <c r="AY189" s="36"/>
      <c r="AZ189" s="29"/>
      <c r="BA189" s="36"/>
      <c r="BB189" s="36"/>
      <c r="BC189" s="36"/>
      <c r="BD189" s="36"/>
      <c r="BE189" s="36"/>
      <c r="BF189" s="36"/>
      <c r="BG189" s="36"/>
      <c r="BH189" s="36"/>
      <c r="BI189" s="36"/>
      <c r="BJ189" s="29"/>
      <c r="BK189" s="36"/>
      <c r="BL189" s="29"/>
      <c r="BM189" s="36"/>
      <c r="BN189" s="36"/>
      <c r="BO189" s="36"/>
      <c r="BP189" s="29"/>
      <c r="BQ189" s="36"/>
      <c r="BR189" s="29"/>
      <c r="BS189" s="36"/>
      <c r="BT189" s="36"/>
      <c r="BU189" s="36"/>
      <c r="BV189" s="36"/>
    </row>
    <row r="190" spans="1:75" x14ac:dyDescent="0.25">
      <c r="A190" s="16">
        <v>188</v>
      </c>
      <c r="B190" s="16">
        <v>1</v>
      </c>
      <c r="C190" s="31" t="s">
        <v>646</v>
      </c>
      <c r="D190" s="40">
        <f>август!D190-сентябрь!E190</f>
        <v>170.04095183574879</v>
      </c>
      <c r="E190" s="40">
        <f t="shared" si="2"/>
        <v>0</v>
      </c>
      <c r="F190" s="36"/>
      <c r="G190" s="36"/>
      <c r="H190" s="36"/>
      <c r="I190" s="27"/>
      <c r="J190" s="36"/>
      <c r="K190" s="36"/>
      <c r="L190" s="36"/>
      <c r="M190" s="36"/>
      <c r="N190" s="36"/>
      <c r="O190" s="29"/>
      <c r="P190" s="36"/>
      <c r="Q190" s="29"/>
      <c r="R190" s="36"/>
      <c r="S190" s="36"/>
      <c r="T190" s="36"/>
      <c r="U190" s="36"/>
      <c r="V190" s="36"/>
      <c r="W190" s="36"/>
      <c r="X190" s="36"/>
      <c r="Y190" s="29"/>
      <c r="Z190" s="36"/>
      <c r="AA190" s="66"/>
      <c r="AB190" s="36"/>
      <c r="AC190" s="36"/>
      <c r="AD190" s="36"/>
      <c r="AE190" s="36"/>
      <c r="AF190" s="36"/>
      <c r="AG190" s="36"/>
      <c r="AH190" s="29"/>
      <c r="AI190" s="36"/>
      <c r="AJ190" s="29"/>
      <c r="AK190" s="36"/>
      <c r="AL190" s="36"/>
      <c r="AM190" s="36"/>
      <c r="AN190" s="29"/>
      <c r="AO190" s="36"/>
      <c r="AP190" s="29"/>
      <c r="AQ190" s="36"/>
      <c r="AR190" s="29"/>
      <c r="AS190" s="36"/>
      <c r="AT190" s="36"/>
      <c r="AU190" s="36"/>
      <c r="AV190" s="29"/>
      <c r="AW190" s="36"/>
      <c r="AX190" s="36"/>
      <c r="AY190" s="36"/>
      <c r="AZ190" s="29"/>
      <c r="BA190" s="36"/>
      <c r="BB190" s="36"/>
      <c r="BC190" s="36"/>
      <c r="BD190" s="36"/>
      <c r="BE190" s="36"/>
      <c r="BF190" s="36"/>
      <c r="BG190" s="36"/>
      <c r="BH190" s="36"/>
      <c r="BI190" s="36"/>
      <c r="BJ190" s="29"/>
      <c r="BK190" s="36"/>
      <c r="BL190" s="29"/>
      <c r="BM190" s="36"/>
      <c r="BN190" s="36"/>
      <c r="BO190" s="36"/>
      <c r="BP190" s="29"/>
      <c r="BQ190" s="36"/>
      <c r="BR190" s="29"/>
      <c r="BS190" s="36"/>
      <c r="BT190" s="36"/>
      <c r="BU190" s="36"/>
      <c r="BV190" s="36"/>
    </row>
    <row r="191" spans="1:75" ht="16.5" customHeight="1" x14ac:dyDescent="0.25">
      <c r="A191" s="16">
        <v>189</v>
      </c>
      <c r="B191" s="16">
        <v>1</v>
      </c>
      <c r="C191" s="31" t="s">
        <v>647</v>
      </c>
      <c r="D191" s="40">
        <f>август!D191-сентябрь!E191</f>
        <v>432.03796779710143</v>
      </c>
      <c r="E191" s="40">
        <f t="shared" si="2"/>
        <v>0</v>
      </c>
      <c r="F191" s="36"/>
      <c r="G191" s="36"/>
      <c r="H191" s="36"/>
      <c r="I191" s="27"/>
      <c r="J191" s="36"/>
      <c r="K191" s="36"/>
      <c r="L191" s="36"/>
      <c r="M191" s="36"/>
      <c r="N191" s="36"/>
      <c r="O191" s="29"/>
      <c r="P191" s="36"/>
      <c r="Q191" s="29"/>
      <c r="R191" s="36"/>
      <c r="S191" s="36"/>
      <c r="T191" s="36"/>
      <c r="U191" s="36"/>
      <c r="V191" s="36"/>
      <c r="W191" s="36"/>
      <c r="X191" s="36"/>
      <c r="Y191" s="29"/>
      <c r="Z191" s="36"/>
      <c r="AA191" s="66"/>
      <c r="AB191" s="36"/>
      <c r="AC191" s="36"/>
      <c r="AD191" s="36"/>
      <c r="AE191" s="36"/>
      <c r="AF191" s="36"/>
      <c r="AG191" s="36"/>
      <c r="AH191" s="29"/>
      <c r="AI191" s="36"/>
      <c r="AJ191" s="29"/>
      <c r="AK191" s="36"/>
      <c r="AL191" s="36"/>
      <c r="AM191" s="36"/>
      <c r="AN191" s="29"/>
      <c r="AO191" s="36"/>
      <c r="AP191" s="29"/>
      <c r="AQ191" s="36"/>
      <c r="AR191" s="29"/>
      <c r="AS191" s="36"/>
      <c r="AT191" s="36"/>
      <c r="AU191" s="36"/>
      <c r="AV191" s="29"/>
      <c r="AW191" s="36"/>
      <c r="AX191" s="36"/>
      <c r="AY191" s="36"/>
      <c r="AZ191" s="29"/>
      <c r="BA191" s="36"/>
      <c r="BB191" s="36"/>
      <c r="BC191" s="36"/>
      <c r="BD191" s="36"/>
      <c r="BE191" s="36"/>
      <c r="BF191" s="36"/>
      <c r="BG191" s="36"/>
      <c r="BH191" s="36"/>
      <c r="BI191" s="36"/>
      <c r="BJ191" s="29"/>
      <c r="BK191" s="36"/>
      <c r="BL191" s="29"/>
      <c r="BM191" s="36"/>
      <c r="BN191" s="36"/>
      <c r="BO191" s="36"/>
      <c r="BP191" s="29"/>
      <c r="BQ191" s="36"/>
      <c r="BR191" s="29"/>
      <c r="BS191" s="36"/>
      <c r="BT191" s="36"/>
      <c r="BU191" s="36"/>
      <c r="BV191" s="36"/>
    </row>
    <row r="192" spans="1:75" s="86" customFormat="1" x14ac:dyDescent="0.25">
      <c r="A192" s="79">
        <v>190</v>
      </c>
      <c r="B192" s="79">
        <v>3</v>
      </c>
      <c r="C192" s="80" t="s">
        <v>648</v>
      </c>
      <c r="D192" s="81">
        <f>август!D192-сентябрь!E192</f>
        <v>3662.4498004347815</v>
      </c>
      <c r="E192" s="81">
        <f t="shared" si="2"/>
        <v>37.203000000000003</v>
      </c>
      <c r="F192" s="82">
        <v>3.0000000000000001E-3</v>
      </c>
      <c r="G192" s="82">
        <v>13.079000000000001</v>
      </c>
      <c r="H192" s="82"/>
      <c r="I192" s="83"/>
      <c r="J192" s="82"/>
      <c r="K192" s="82"/>
      <c r="L192" s="82"/>
      <c r="M192" s="82"/>
      <c r="N192" s="82"/>
      <c r="O192" s="84"/>
      <c r="P192" s="82"/>
      <c r="Q192" s="84"/>
      <c r="R192" s="82"/>
      <c r="S192" s="82"/>
      <c r="T192" s="82"/>
      <c r="U192" s="82">
        <v>7.0000000000000001E-3</v>
      </c>
      <c r="V192" s="82">
        <v>24.123999999999999</v>
      </c>
      <c r="W192" s="82"/>
      <c r="X192" s="82"/>
      <c r="Y192" s="84"/>
      <c r="Z192" s="82"/>
      <c r="AA192" s="85"/>
      <c r="AB192" s="82"/>
      <c r="AC192" s="82"/>
      <c r="AD192" s="82"/>
      <c r="AE192" s="82"/>
      <c r="AF192" s="82"/>
      <c r="AG192" s="82"/>
      <c r="AH192" s="84"/>
      <c r="AI192" s="82"/>
      <c r="AJ192" s="84"/>
      <c r="AK192" s="82"/>
      <c r="AL192" s="82"/>
      <c r="AM192" s="82"/>
      <c r="AN192" s="84"/>
      <c r="AO192" s="82"/>
      <c r="AP192" s="84"/>
      <c r="AQ192" s="82"/>
      <c r="AR192" s="84"/>
      <c r="AS192" s="82"/>
      <c r="AT192" s="82"/>
      <c r="AU192" s="82"/>
      <c r="AV192" s="84"/>
      <c r="AW192" s="82"/>
      <c r="AX192" s="82"/>
      <c r="AY192" s="82"/>
      <c r="AZ192" s="84"/>
      <c r="BA192" s="82"/>
      <c r="BB192" s="82"/>
      <c r="BC192" s="82"/>
      <c r="BD192" s="82"/>
      <c r="BE192" s="82"/>
      <c r="BF192" s="82"/>
      <c r="BG192" s="82"/>
      <c r="BH192" s="82"/>
      <c r="BI192" s="82"/>
      <c r="BJ192" s="84"/>
      <c r="BK192" s="82"/>
      <c r="BL192" s="84"/>
      <c r="BM192" s="82"/>
      <c r="BN192" s="82"/>
      <c r="BO192" s="82"/>
      <c r="BP192" s="84"/>
      <c r="BQ192" s="82"/>
      <c r="BR192" s="84"/>
      <c r="BS192" s="82"/>
      <c r="BT192" s="82"/>
      <c r="BU192" s="82"/>
      <c r="BV192" s="82"/>
    </row>
    <row r="193" spans="1:75" s="86" customFormat="1" x14ac:dyDescent="0.25">
      <c r="A193" s="79">
        <v>191</v>
      </c>
      <c r="B193" s="79">
        <v>2</v>
      </c>
      <c r="C193" s="80" t="s">
        <v>649</v>
      </c>
      <c r="D193" s="81">
        <f>август!D193-сентябрь!E193</f>
        <v>3498.9164925990335</v>
      </c>
      <c r="E193" s="81">
        <f t="shared" si="2"/>
        <v>0</v>
      </c>
      <c r="F193" s="82"/>
      <c r="G193" s="82"/>
      <c r="H193" s="82"/>
      <c r="I193" s="83"/>
      <c r="J193" s="82"/>
      <c r="K193" s="82"/>
      <c r="L193" s="82"/>
      <c r="M193" s="82"/>
      <c r="N193" s="82"/>
      <c r="O193" s="84"/>
      <c r="P193" s="82"/>
      <c r="Q193" s="84"/>
      <c r="R193" s="82"/>
      <c r="S193" s="82"/>
      <c r="T193" s="82"/>
      <c r="U193" s="82"/>
      <c r="V193" s="82"/>
      <c r="W193" s="82"/>
      <c r="X193" s="82"/>
      <c r="Y193" s="84"/>
      <c r="Z193" s="82"/>
      <c r="AA193" s="85"/>
      <c r="AB193" s="82"/>
      <c r="AC193" s="82"/>
      <c r="AD193" s="82"/>
      <c r="AE193" s="82"/>
      <c r="AF193" s="82"/>
      <c r="AG193" s="82"/>
      <c r="AH193" s="84"/>
      <c r="AI193" s="82"/>
      <c r="AJ193" s="84"/>
      <c r="AK193" s="82"/>
      <c r="AL193" s="82"/>
      <c r="AM193" s="82"/>
      <c r="AN193" s="84"/>
      <c r="AO193" s="82"/>
      <c r="AP193" s="84"/>
      <c r="AQ193" s="82"/>
      <c r="AR193" s="84"/>
      <c r="AS193" s="82"/>
      <c r="AT193" s="82"/>
      <c r="AU193" s="82"/>
      <c r="AV193" s="84"/>
      <c r="AW193" s="82"/>
      <c r="AX193" s="82"/>
      <c r="AY193" s="82"/>
      <c r="AZ193" s="84"/>
      <c r="BA193" s="82"/>
      <c r="BB193" s="82"/>
      <c r="BC193" s="82"/>
      <c r="BD193" s="82"/>
      <c r="BE193" s="82"/>
      <c r="BF193" s="82"/>
      <c r="BG193" s="82"/>
      <c r="BH193" s="82"/>
      <c r="BI193" s="82"/>
      <c r="BJ193" s="84"/>
      <c r="BK193" s="82"/>
      <c r="BL193" s="84"/>
      <c r="BM193" s="82"/>
      <c r="BN193" s="82"/>
      <c r="BO193" s="82"/>
      <c r="BP193" s="84"/>
      <c r="BQ193" s="82"/>
      <c r="BR193" s="84"/>
      <c r="BS193" s="82"/>
      <c r="BT193" s="82"/>
      <c r="BU193" s="82"/>
      <c r="BV193" s="82"/>
    </row>
    <row r="194" spans="1:75" s="86" customFormat="1" x14ac:dyDescent="0.25">
      <c r="A194" s="79">
        <v>192</v>
      </c>
      <c r="B194" s="79">
        <v>3</v>
      </c>
      <c r="C194" s="80" t="s">
        <v>650</v>
      </c>
      <c r="D194" s="81">
        <f>август!D194-сентябрь!E194</f>
        <v>279.48810624154589</v>
      </c>
      <c r="E194" s="81">
        <f t="shared" si="2"/>
        <v>8.4550000000000001</v>
      </c>
      <c r="F194" s="82"/>
      <c r="G194" s="82"/>
      <c r="H194" s="82"/>
      <c r="I194" s="83"/>
      <c r="J194" s="82"/>
      <c r="K194" s="82"/>
      <c r="L194" s="82"/>
      <c r="M194" s="82"/>
      <c r="N194" s="82"/>
      <c r="O194" s="84"/>
      <c r="P194" s="82"/>
      <c r="Q194" s="84"/>
      <c r="R194" s="82"/>
      <c r="S194" s="82"/>
      <c r="T194" s="82"/>
      <c r="U194" s="82"/>
      <c r="V194" s="82"/>
      <c r="W194" s="82"/>
      <c r="X194" s="82"/>
      <c r="Y194" s="84"/>
      <c r="Z194" s="82"/>
      <c r="AA194" s="85"/>
      <c r="AB194" s="82"/>
      <c r="AC194" s="82"/>
      <c r="AD194" s="82"/>
      <c r="AE194" s="82"/>
      <c r="AF194" s="82"/>
      <c r="AG194" s="82"/>
      <c r="AH194" s="84"/>
      <c r="AI194" s="82"/>
      <c r="AJ194" s="84"/>
      <c r="AK194" s="82"/>
      <c r="AL194" s="82"/>
      <c r="AM194" s="82"/>
      <c r="AN194" s="84"/>
      <c r="AO194" s="82"/>
      <c r="AP194" s="84"/>
      <c r="AQ194" s="82"/>
      <c r="AR194" s="84"/>
      <c r="AS194" s="82"/>
      <c r="AT194" s="82"/>
      <c r="AU194" s="82"/>
      <c r="AV194" s="84"/>
      <c r="AW194" s="82"/>
      <c r="AX194" s="82"/>
      <c r="AY194" s="82"/>
      <c r="AZ194" s="84"/>
      <c r="BA194" s="82"/>
      <c r="BB194" s="82"/>
      <c r="BC194" s="82"/>
      <c r="BD194" s="82"/>
      <c r="BE194" s="82"/>
      <c r="BF194" s="82"/>
      <c r="BG194" s="82"/>
      <c r="BH194" s="82"/>
      <c r="BI194" s="82"/>
      <c r="BJ194" s="84"/>
      <c r="BK194" s="82"/>
      <c r="BL194" s="84">
        <v>4</v>
      </c>
      <c r="BM194" s="82">
        <v>8.4550000000000001</v>
      </c>
      <c r="BN194" s="82"/>
      <c r="BO194" s="82"/>
      <c r="BP194" s="84"/>
      <c r="BQ194" s="82"/>
      <c r="BR194" s="84"/>
      <c r="BS194" s="82"/>
      <c r="BT194" s="82"/>
      <c r="BU194" s="82"/>
      <c r="BV194" s="82"/>
    </row>
    <row r="195" spans="1:75" s="86" customFormat="1" x14ac:dyDescent="0.25">
      <c r="A195" s="79">
        <v>193</v>
      </c>
      <c r="B195" s="79">
        <v>3</v>
      </c>
      <c r="C195" s="80" t="s">
        <v>651</v>
      </c>
      <c r="D195" s="81">
        <f>август!D195-сентябрь!E195</f>
        <v>420.31263593236719</v>
      </c>
      <c r="E195" s="81">
        <f t="shared" si="2"/>
        <v>16.384999999999998</v>
      </c>
      <c r="F195" s="82"/>
      <c r="G195" s="82"/>
      <c r="H195" s="82"/>
      <c r="I195" s="83"/>
      <c r="J195" s="82"/>
      <c r="K195" s="82"/>
      <c r="L195" s="82"/>
      <c r="M195" s="82"/>
      <c r="N195" s="82"/>
      <c r="O195" s="84"/>
      <c r="P195" s="82"/>
      <c r="Q195" s="84"/>
      <c r="R195" s="82"/>
      <c r="S195" s="82"/>
      <c r="T195" s="82"/>
      <c r="U195" s="82"/>
      <c r="V195" s="82"/>
      <c r="W195" s="82"/>
      <c r="X195" s="82"/>
      <c r="Y195" s="84"/>
      <c r="Z195" s="82"/>
      <c r="AA195" s="85"/>
      <c r="AB195" s="82"/>
      <c r="AC195" s="82"/>
      <c r="AD195" s="82"/>
      <c r="AE195" s="82"/>
      <c r="AF195" s="82"/>
      <c r="AG195" s="82"/>
      <c r="AH195" s="84"/>
      <c r="AI195" s="82"/>
      <c r="AJ195" s="84"/>
      <c r="AK195" s="82"/>
      <c r="AL195" s="82"/>
      <c r="AM195" s="82"/>
      <c r="AN195" s="84"/>
      <c r="AO195" s="82"/>
      <c r="AP195" s="84"/>
      <c r="AQ195" s="82"/>
      <c r="AR195" s="84"/>
      <c r="AS195" s="82"/>
      <c r="AT195" s="82"/>
      <c r="AU195" s="82"/>
      <c r="AV195" s="84"/>
      <c r="AW195" s="82"/>
      <c r="AX195" s="82"/>
      <c r="AY195" s="82"/>
      <c r="AZ195" s="84"/>
      <c r="BA195" s="82"/>
      <c r="BB195" s="82"/>
      <c r="BC195" s="82"/>
      <c r="BD195" s="82"/>
      <c r="BE195" s="82"/>
      <c r="BF195" s="82"/>
      <c r="BG195" s="82"/>
      <c r="BH195" s="82"/>
      <c r="BI195" s="82"/>
      <c r="BJ195" s="84"/>
      <c r="BK195" s="82"/>
      <c r="BL195" s="84">
        <v>5</v>
      </c>
      <c r="BM195" s="82">
        <v>4.08</v>
      </c>
      <c r="BN195" s="82">
        <v>1.2E-2</v>
      </c>
      <c r="BO195" s="82">
        <v>2.7370000000000001</v>
      </c>
      <c r="BP195" s="84">
        <v>3</v>
      </c>
      <c r="BQ195" s="82">
        <v>9.5679999999999996</v>
      </c>
      <c r="BR195" s="84"/>
      <c r="BS195" s="82"/>
      <c r="BT195" s="82"/>
      <c r="BU195" s="82"/>
      <c r="BV195" s="82"/>
    </row>
    <row r="196" spans="1:75" s="86" customFormat="1" ht="15.75" customHeight="1" x14ac:dyDescent="0.25">
      <c r="A196" s="79">
        <v>194</v>
      </c>
      <c r="B196" s="79">
        <v>3</v>
      </c>
      <c r="C196" s="80" t="s">
        <v>924</v>
      </c>
      <c r="D196" s="81">
        <f>август!D196-сентябрь!E196</f>
        <v>362.91882710144927</v>
      </c>
      <c r="E196" s="81">
        <f t="shared" ref="E196:E259" si="3">G196+H196+J196+L196+N196+P196+R196+T196+V196+X196+Z196+AC196+AE196+AG196+AI196+AK196+AM196+AO196+AQ196+AS196+AU196+AW196+AY196+BA196+BC196+BE196+BG196+BI196+BK196+BM196+BO196+BQ196+BS196+BU196+BV196</f>
        <v>3.371</v>
      </c>
      <c r="F196" s="82"/>
      <c r="G196" s="82"/>
      <c r="H196" s="82"/>
      <c r="I196" s="83"/>
      <c r="J196" s="82"/>
      <c r="K196" s="82"/>
      <c r="L196" s="82"/>
      <c r="M196" s="82"/>
      <c r="N196" s="82"/>
      <c r="O196" s="84"/>
      <c r="P196" s="82"/>
      <c r="Q196" s="84"/>
      <c r="R196" s="82"/>
      <c r="S196" s="82"/>
      <c r="T196" s="82"/>
      <c r="U196" s="82"/>
      <c r="V196" s="82"/>
      <c r="W196" s="82"/>
      <c r="X196" s="82"/>
      <c r="Y196" s="84"/>
      <c r="Z196" s="82"/>
      <c r="AA196" s="85"/>
      <c r="AB196" s="82"/>
      <c r="AC196" s="82"/>
      <c r="AD196" s="82"/>
      <c r="AE196" s="82"/>
      <c r="AF196" s="82"/>
      <c r="AG196" s="82"/>
      <c r="AH196" s="84"/>
      <c r="AI196" s="82"/>
      <c r="AJ196" s="84"/>
      <c r="AK196" s="82"/>
      <c r="AL196" s="82"/>
      <c r="AM196" s="82"/>
      <c r="AN196" s="84"/>
      <c r="AO196" s="82"/>
      <c r="AP196" s="84"/>
      <c r="AQ196" s="82"/>
      <c r="AR196" s="84"/>
      <c r="AS196" s="82"/>
      <c r="AT196" s="82"/>
      <c r="AU196" s="82"/>
      <c r="AV196" s="84"/>
      <c r="AW196" s="82"/>
      <c r="AX196" s="82"/>
      <c r="AY196" s="82"/>
      <c r="AZ196" s="84"/>
      <c r="BA196" s="82"/>
      <c r="BB196" s="82"/>
      <c r="BC196" s="82"/>
      <c r="BD196" s="82"/>
      <c r="BE196" s="82"/>
      <c r="BF196" s="82"/>
      <c r="BG196" s="82"/>
      <c r="BH196" s="82"/>
      <c r="BI196" s="82"/>
      <c r="BJ196" s="84"/>
      <c r="BK196" s="82"/>
      <c r="BL196" s="84"/>
      <c r="BM196" s="82"/>
      <c r="BN196" s="82"/>
      <c r="BO196" s="82"/>
      <c r="BP196" s="84"/>
      <c r="BQ196" s="82"/>
      <c r="BR196" s="84"/>
      <c r="BS196" s="82"/>
      <c r="BT196" s="82"/>
      <c r="BU196" s="82"/>
      <c r="BV196" s="82">
        <v>3.371</v>
      </c>
      <c r="BW196" s="86" t="s">
        <v>1070</v>
      </c>
    </row>
    <row r="197" spans="1:75" s="86" customFormat="1" x14ac:dyDescent="0.25">
      <c r="A197" s="79">
        <v>195</v>
      </c>
      <c r="B197" s="79">
        <v>3</v>
      </c>
      <c r="C197" s="80" t="s">
        <v>652</v>
      </c>
      <c r="D197" s="81">
        <f>август!D197-сентябрь!E197</f>
        <v>3814.3799441159413</v>
      </c>
      <c r="E197" s="81">
        <f t="shared" si="3"/>
        <v>6.7930000000000001</v>
      </c>
      <c r="F197" s="82"/>
      <c r="G197" s="82"/>
      <c r="H197" s="82"/>
      <c r="I197" s="83"/>
      <c r="J197" s="82"/>
      <c r="K197" s="82"/>
      <c r="L197" s="82"/>
      <c r="M197" s="82"/>
      <c r="N197" s="82"/>
      <c r="O197" s="84"/>
      <c r="P197" s="82"/>
      <c r="Q197" s="84"/>
      <c r="R197" s="82"/>
      <c r="S197" s="82"/>
      <c r="T197" s="82"/>
      <c r="U197" s="82"/>
      <c r="V197" s="82"/>
      <c r="W197" s="82"/>
      <c r="X197" s="82"/>
      <c r="Y197" s="84"/>
      <c r="Z197" s="82"/>
      <c r="AA197" s="85"/>
      <c r="AB197" s="82"/>
      <c r="AC197" s="82"/>
      <c r="AD197" s="82"/>
      <c r="AE197" s="82"/>
      <c r="AF197" s="82"/>
      <c r="AG197" s="82"/>
      <c r="AH197" s="84"/>
      <c r="AI197" s="82"/>
      <c r="AJ197" s="84"/>
      <c r="AK197" s="82"/>
      <c r="AL197" s="82"/>
      <c r="AM197" s="82"/>
      <c r="AN197" s="84"/>
      <c r="AO197" s="82"/>
      <c r="AP197" s="84"/>
      <c r="AQ197" s="82"/>
      <c r="AR197" s="84"/>
      <c r="AS197" s="82"/>
      <c r="AT197" s="82"/>
      <c r="AU197" s="82"/>
      <c r="AV197" s="84"/>
      <c r="AW197" s="82"/>
      <c r="AX197" s="82"/>
      <c r="AY197" s="82"/>
      <c r="AZ197" s="84"/>
      <c r="BA197" s="82"/>
      <c r="BB197" s="82"/>
      <c r="BC197" s="82"/>
      <c r="BD197" s="82"/>
      <c r="BE197" s="82"/>
      <c r="BF197" s="82"/>
      <c r="BG197" s="82"/>
      <c r="BH197" s="82"/>
      <c r="BI197" s="82"/>
      <c r="BJ197" s="84"/>
      <c r="BK197" s="82"/>
      <c r="BL197" s="84"/>
      <c r="BM197" s="82"/>
      <c r="BN197" s="82">
        <v>1.2E-2</v>
      </c>
      <c r="BO197" s="82">
        <v>2.6890000000000001</v>
      </c>
      <c r="BP197" s="84">
        <v>6</v>
      </c>
      <c r="BQ197" s="82">
        <v>4.1040000000000001</v>
      </c>
      <c r="BR197" s="84"/>
      <c r="BS197" s="82"/>
      <c r="BT197" s="82"/>
      <c r="BU197" s="82"/>
      <c r="BV197" s="82"/>
    </row>
    <row r="198" spans="1:75" x14ac:dyDescent="0.25">
      <c r="A198" s="16">
        <v>196</v>
      </c>
      <c r="B198" s="16">
        <v>3</v>
      </c>
      <c r="C198" s="31" t="s">
        <v>653</v>
      </c>
      <c r="D198" s="40">
        <f>август!D198-сентябрь!E198</f>
        <v>313.64666438647339</v>
      </c>
      <c r="E198" s="40">
        <f t="shared" si="3"/>
        <v>0</v>
      </c>
      <c r="F198" s="36"/>
      <c r="G198" s="36"/>
      <c r="H198" s="36"/>
      <c r="I198" s="27"/>
      <c r="J198" s="36"/>
      <c r="K198" s="36"/>
      <c r="L198" s="36"/>
      <c r="M198" s="36"/>
      <c r="N198" s="36"/>
      <c r="O198" s="29"/>
      <c r="P198" s="36"/>
      <c r="Q198" s="29"/>
      <c r="R198" s="36"/>
      <c r="S198" s="36"/>
      <c r="T198" s="36"/>
      <c r="U198" s="36"/>
      <c r="V198" s="36"/>
      <c r="W198" s="36"/>
      <c r="X198" s="36"/>
      <c r="Y198" s="29"/>
      <c r="Z198" s="36"/>
      <c r="AA198" s="66"/>
      <c r="AB198" s="36"/>
      <c r="AC198" s="36"/>
      <c r="AD198" s="36"/>
      <c r="AE198" s="36"/>
      <c r="AF198" s="36"/>
      <c r="AG198" s="36"/>
      <c r="AH198" s="29"/>
      <c r="AI198" s="36"/>
      <c r="AJ198" s="29"/>
      <c r="AK198" s="36"/>
      <c r="AL198" s="36"/>
      <c r="AM198" s="36"/>
      <c r="AN198" s="29"/>
      <c r="AO198" s="36"/>
      <c r="AP198" s="29"/>
      <c r="AQ198" s="36"/>
      <c r="AR198" s="29"/>
      <c r="AS198" s="36"/>
      <c r="AT198" s="36"/>
      <c r="AU198" s="36"/>
      <c r="AV198" s="29"/>
      <c r="AW198" s="36"/>
      <c r="AX198" s="36"/>
      <c r="AY198" s="36"/>
      <c r="AZ198" s="29"/>
      <c r="BA198" s="36"/>
      <c r="BB198" s="36"/>
      <c r="BC198" s="36"/>
      <c r="BD198" s="36"/>
      <c r="BE198" s="36"/>
      <c r="BF198" s="36"/>
      <c r="BG198" s="36"/>
      <c r="BH198" s="36"/>
      <c r="BI198" s="36"/>
      <c r="BJ198" s="29"/>
      <c r="BK198" s="36"/>
      <c r="BL198" s="29"/>
      <c r="BM198" s="36"/>
      <c r="BN198" s="36"/>
      <c r="BO198" s="36"/>
      <c r="BP198" s="29"/>
      <c r="BQ198" s="36"/>
      <c r="BR198" s="29"/>
      <c r="BS198" s="36"/>
      <c r="BT198" s="36"/>
      <c r="BU198" s="36"/>
      <c r="BV198" s="36"/>
    </row>
    <row r="199" spans="1:75" x14ac:dyDescent="0.25">
      <c r="A199" s="16">
        <v>197</v>
      </c>
      <c r="B199" s="16">
        <v>3</v>
      </c>
      <c r="C199" s="31" t="s">
        <v>654</v>
      </c>
      <c r="D199" s="40">
        <f>август!D199-сентябрь!E199</f>
        <v>269.20438180676325</v>
      </c>
      <c r="E199" s="40">
        <f t="shared" si="3"/>
        <v>0</v>
      </c>
      <c r="F199" s="36"/>
      <c r="G199" s="36"/>
      <c r="H199" s="36"/>
      <c r="I199" s="27"/>
      <c r="J199" s="36"/>
      <c r="K199" s="36"/>
      <c r="L199" s="36"/>
      <c r="M199" s="36"/>
      <c r="N199" s="36"/>
      <c r="O199" s="29"/>
      <c r="P199" s="36"/>
      <c r="Q199" s="29"/>
      <c r="R199" s="36"/>
      <c r="S199" s="36"/>
      <c r="T199" s="36"/>
      <c r="U199" s="36"/>
      <c r="V199" s="36"/>
      <c r="W199" s="36"/>
      <c r="X199" s="36"/>
      <c r="Y199" s="29"/>
      <c r="Z199" s="36"/>
      <c r="AA199" s="66"/>
      <c r="AB199" s="36"/>
      <c r="AC199" s="36"/>
      <c r="AD199" s="36"/>
      <c r="AE199" s="36"/>
      <c r="AF199" s="36"/>
      <c r="AG199" s="36"/>
      <c r="AH199" s="29"/>
      <c r="AI199" s="36"/>
      <c r="AJ199" s="29"/>
      <c r="AK199" s="36"/>
      <c r="AL199" s="36"/>
      <c r="AM199" s="36"/>
      <c r="AN199" s="29"/>
      <c r="AO199" s="36"/>
      <c r="AP199" s="29"/>
      <c r="AQ199" s="36"/>
      <c r="AR199" s="29"/>
      <c r="AS199" s="36"/>
      <c r="AT199" s="36"/>
      <c r="AU199" s="36"/>
      <c r="AV199" s="29"/>
      <c r="AW199" s="36"/>
      <c r="AX199" s="36"/>
      <c r="AY199" s="36"/>
      <c r="AZ199" s="29"/>
      <c r="BA199" s="36"/>
      <c r="BB199" s="36"/>
      <c r="BC199" s="36"/>
      <c r="BD199" s="36"/>
      <c r="BE199" s="36"/>
      <c r="BF199" s="36"/>
      <c r="BG199" s="36"/>
      <c r="BH199" s="36"/>
      <c r="BI199" s="36"/>
      <c r="BJ199" s="29"/>
      <c r="BK199" s="36"/>
      <c r="BL199" s="29"/>
      <c r="BM199" s="36"/>
      <c r="BN199" s="36"/>
      <c r="BO199" s="36"/>
      <c r="BP199" s="29"/>
      <c r="BQ199" s="36"/>
      <c r="BR199" s="29"/>
      <c r="BS199" s="36"/>
      <c r="BT199" s="36"/>
      <c r="BU199" s="36"/>
      <c r="BV199" s="36"/>
    </row>
    <row r="200" spans="1:75" x14ac:dyDescent="0.25">
      <c r="A200" s="16">
        <v>198</v>
      </c>
      <c r="B200" s="16">
        <v>3</v>
      </c>
      <c r="C200" s="31" t="s">
        <v>655</v>
      </c>
      <c r="D200" s="40">
        <f>август!D200-сентябрь!E200</f>
        <v>203.7144113236715</v>
      </c>
      <c r="E200" s="40">
        <f t="shared" si="3"/>
        <v>0</v>
      </c>
      <c r="F200" s="36"/>
      <c r="G200" s="36"/>
      <c r="H200" s="36"/>
      <c r="I200" s="27"/>
      <c r="J200" s="36"/>
      <c r="K200" s="36"/>
      <c r="L200" s="36"/>
      <c r="M200" s="36"/>
      <c r="N200" s="36"/>
      <c r="O200" s="29"/>
      <c r="P200" s="36"/>
      <c r="Q200" s="29"/>
      <c r="R200" s="36"/>
      <c r="S200" s="36"/>
      <c r="T200" s="36"/>
      <c r="U200" s="36"/>
      <c r="V200" s="36"/>
      <c r="W200" s="36"/>
      <c r="X200" s="36"/>
      <c r="Y200" s="29"/>
      <c r="Z200" s="36"/>
      <c r="AA200" s="66"/>
      <c r="AB200" s="36"/>
      <c r="AC200" s="36"/>
      <c r="AD200" s="36"/>
      <c r="AE200" s="36"/>
      <c r="AF200" s="36"/>
      <c r="AG200" s="36"/>
      <c r="AH200" s="29"/>
      <c r="AI200" s="36"/>
      <c r="AJ200" s="29"/>
      <c r="AK200" s="36"/>
      <c r="AL200" s="36"/>
      <c r="AM200" s="36"/>
      <c r="AN200" s="29"/>
      <c r="AO200" s="36"/>
      <c r="AP200" s="29"/>
      <c r="AQ200" s="36"/>
      <c r="AR200" s="29"/>
      <c r="AS200" s="36"/>
      <c r="AT200" s="36"/>
      <c r="AU200" s="36"/>
      <c r="AV200" s="29"/>
      <c r="AW200" s="36"/>
      <c r="AX200" s="36"/>
      <c r="AY200" s="36"/>
      <c r="AZ200" s="29"/>
      <c r="BA200" s="36"/>
      <c r="BB200" s="36"/>
      <c r="BC200" s="36"/>
      <c r="BD200" s="36"/>
      <c r="BE200" s="36"/>
      <c r="BF200" s="36"/>
      <c r="BG200" s="36"/>
      <c r="BH200" s="36"/>
      <c r="BI200" s="36"/>
      <c r="BJ200" s="29"/>
      <c r="BK200" s="36"/>
      <c r="BL200" s="29"/>
      <c r="BM200" s="36"/>
      <c r="BN200" s="36"/>
      <c r="BO200" s="36"/>
      <c r="BP200" s="29"/>
      <c r="BQ200" s="36"/>
      <c r="BR200" s="29"/>
      <c r="BS200" s="36"/>
      <c r="BT200" s="36"/>
      <c r="BU200" s="36"/>
      <c r="BV200" s="36"/>
    </row>
    <row r="201" spans="1:75" x14ac:dyDescent="0.25">
      <c r="A201" s="16">
        <v>199</v>
      </c>
      <c r="B201" s="16">
        <v>3</v>
      </c>
      <c r="C201" s="31" t="s">
        <v>656</v>
      </c>
      <c r="D201" s="40">
        <f>август!D201-сентябрь!E201</f>
        <v>526.97942239613519</v>
      </c>
      <c r="E201" s="40">
        <f t="shared" si="3"/>
        <v>0</v>
      </c>
      <c r="F201" s="36"/>
      <c r="G201" s="36"/>
      <c r="H201" s="36"/>
      <c r="I201" s="27"/>
      <c r="J201" s="36"/>
      <c r="K201" s="36"/>
      <c r="L201" s="36"/>
      <c r="M201" s="36"/>
      <c r="N201" s="36"/>
      <c r="O201" s="29"/>
      <c r="P201" s="36"/>
      <c r="Q201" s="29"/>
      <c r="R201" s="36"/>
      <c r="S201" s="36"/>
      <c r="T201" s="36"/>
      <c r="U201" s="36"/>
      <c r="V201" s="36"/>
      <c r="W201" s="36"/>
      <c r="X201" s="36"/>
      <c r="Y201" s="29"/>
      <c r="Z201" s="36"/>
      <c r="AA201" s="66"/>
      <c r="AB201" s="36"/>
      <c r="AC201" s="36"/>
      <c r="AD201" s="36"/>
      <c r="AE201" s="36"/>
      <c r="AF201" s="36"/>
      <c r="AG201" s="36"/>
      <c r="AH201" s="29"/>
      <c r="AI201" s="36"/>
      <c r="AJ201" s="29"/>
      <c r="AK201" s="36"/>
      <c r="AL201" s="36"/>
      <c r="AM201" s="36"/>
      <c r="AN201" s="29"/>
      <c r="AO201" s="36"/>
      <c r="AP201" s="29"/>
      <c r="AQ201" s="36"/>
      <c r="AR201" s="29"/>
      <c r="AS201" s="36"/>
      <c r="AT201" s="36"/>
      <c r="AU201" s="36"/>
      <c r="AV201" s="29"/>
      <c r="AW201" s="36"/>
      <c r="AX201" s="36"/>
      <c r="AY201" s="36"/>
      <c r="AZ201" s="29"/>
      <c r="BA201" s="36"/>
      <c r="BB201" s="36"/>
      <c r="BC201" s="36"/>
      <c r="BD201" s="36"/>
      <c r="BE201" s="36"/>
      <c r="BF201" s="36"/>
      <c r="BG201" s="36"/>
      <c r="BH201" s="36"/>
      <c r="BI201" s="36"/>
      <c r="BJ201" s="29"/>
      <c r="BK201" s="36"/>
      <c r="BL201" s="29"/>
      <c r="BM201" s="36"/>
      <c r="BN201" s="36"/>
      <c r="BO201" s="36"/>
      <c r="BP201" s="29"/>
      <c r="BQ201" s="36"/>
      <c r="BR201" s="29"/>
      <c r="BS201" s="36"/>
      <c r="BT201" s="36"/>
      <c r="BU201" s="36"/>
      <c r="BV201" s="36"/>
    </row>
    <row r="202" spans="1:75" s="86" customFormat="1" x14ac:dyDescent="0.25">
      <c r="A202" s="79">
        <v>200</v>
      </c>
      <c r="B202" s="79">
        <v>2</v>
      </c>
      <c r="C202" s="80" t="s">
        <v>657</v>
      </c>
      <c r="D202" s="81">
        <f>август!D202-сентябрь!E202</f>
        <v>68.639415120772952</v>
      </c>
      <c r="E202" s="81">
        <f t="shared" si="3"/>
        <v>2.4359999999999999</v>
      </c>
      <c r="F202" s="82"/>
      <c r="G202" s="82"/>
      <c r="H202" s="82"/>
      <c r="I202" s="83"/>
      <c r="J202" s="82"/>
      <c r="K202" s="82"/>
      <c r="L202" s="82"/>
      <c r="M202" s="82"/>
      <c r="N202" s="82"/>
      <c r="O202" s="84"/>
      <c r="P202" s="82"/>
      <c r="Q202" s="84"/>
      <c r="R202" s="82"/>
      <c r="S202" s="82"/>
      <c r="T202" s="82"/>
      <c r="U202" s="82"/>
      <c r="V202" s="82"/>
      <c r="W202" s="82"/>
      <c r="X202" s="82"/>
      <c r="Y202" s="84"/>
      <c r="Z202" s="82"/>
      <c r="AA202" s="85"/>
      <c r="AB202" s="82"/>
      <c r="AC202" s="82"/>
      <c r="AD202" s="82"/>
      <c r="AE202" s="82"/>
      <c r="AF202" s="82">
        <v>4.0000000000000001E-3</v>
      </c>
      <c r="AG202" s="82">
        <v>2.4359999999999999</v>
      </c>
      <c r="AH202" s="84"/>
      <c r="AI202" s="82"/>
      <c r="AJ202" s="84"/>
      <c r="AK202" s="82"/>
      <c r="AL202" s="82"/>
      <c r="AM202" s="82"/>
      <c r="AN202" s="84"/>
      <c r="AO202" s="82"/>
      <c r="AP202" s="84"/>
      <c r="AQ202" s="82"/>
      <c r="AR202" s="84"/>
      <c r="AS202" s="82"/>
      <c r="AT202" s="82"/>
      <c r="AU202" s="82"/>
      <c r="AV202" s="84"/>
      <c r="AW202" s="82"/>
      <c r="AX202" s="82"/>
      <c r="AY202" s="82"/>
      <c r="AZ202" s="84"/>
      <c r="BA202" s="82"/>
      <c r="BB202" s="82"/>
      <c r="BC202" s="82"/>
      <c r="BD202" s="82"/>
      <c r="BE202" s="82"/>
      <c r="BF202" s="82"/>
      <c r="BG202" s="82"/>
      <c r="BH202" s="82"/>
      <c r="BI202" s="82"/>
      <c r="BJ202" s="84"/>
      <c r="BK202" s="82"/>
      <c r="BL202" s="84"/>
      <c r="BM202" s="82"/>
      <c r="BN202" s="82"/>
      <c r="BO202" s="82"/>
      <c r="BP202" s="84"/>
      <c r="BQ202" s="82"/>
      <c r="BR202" s="84"/>
      <c r="BS202" s="82"/>
      <c r="BT202" s="82"/>
      <c r="BU202" s="82"/>
      <c r="BV202" s="82"/>
    </row>
    <row r="203" spans="1:75" x14ac:dyDescent="0.25">
      <c r="A203" s="16">
        <v>201</v>
      </c>
      <c r="B203" s="16">
        <v>2</v>
      </c>
      <c r="C203" s="31" t="s">
        <v>658</v>
      </c>
      <c r="D203" s="40">
        <f>август!D203-сентябрь!E203</f>
        <v>136.94355565217393</v>
      </c>
      <c r="E203" s="40">
        <f t="shared" si="3"/>
        <v>0</v>
      </c>
      <c r="F203" s="36"/>
      <c r="G203" s="36"/>
      <c r="H203" s="36"/>
      <c r="I203" s="27"/>
      <c r="J203" s="36"/>
      <c r="K203" s="36"/>
      <c r="L203" s="36"/>
      <c r="M203" s="36"/>
      <c r="N203" s="36"/>
      <c r="O203" s="29"/>
      <c r="P203" s="36"/>
      <c r="Q203" s="29"/>
      <c r="R203" s="36"/>
      <c r="S203" s="36"/>
      <c r="T203" s="36"/>
      <c r="U203" s="36"/>
      <c r="V203" s="36"/>
      <c r="W203" s="36"/>
      <c r="X203" s="36"/>
      <c r="Y203" s="29"/>
      <c r="Z203" s="36"/>
      <c r="AA203" s="66"/>
      <c r="AB203" s="36"/>
      <c r="AC203" s="36"/>
      <c r="AD203" s="36"/>
      <c r="AE203" s="36"/>
      <c r="AF203" s="36"/>
      <c r="AG203" s="36"/>
      <c r="AH203" s="29"/>
      <c r="AI203" s="36"/>
      <c r="AJ203" s="29"/>
      <c r="AK203" s="36"/>
      <c r="AL203" s="36"/>
      <c r="AM203" s="36"/>
      <c r="AN203" s="29"/>
      <c r="AO203" s="36"/>
      <c r="AP203" s="29"/>
      <c r="AQ203" s="36"/>
      <c r="AR203" s="29"/>
      <c r="AS203" s="36"/>
      <c r="AT203" s="36"/>
      <c r="AU203" s="36"/>
      <c r="AV203" s="29"/>
      <c r="AW203" s="36"/>
      <c r="AX203" s="36"/>
      <c r="AY203" s="36"/>
      <c r="AZ203" s="29"/>
      <c r="BA203" s="36"/>
      <c r="BB203" s="36"/>
      <c r="BC203" s="36"/>
      <c r="BD203" s="36"/>
      <c r="BE203" s="36"/>
      <c r="BF203" s="36"/>
      <c r="BG203" s="36"/>
      <c r="BH203" s="36"/>
      <c r="BI203" s="36"/>
      <c r="BJ203" s="29"/>
      <c r="BK203" s="36"/>
      <c r="BL203" s="29"/>
      <c r="BM203" s="36"/>
      <c r="BN203" s="36"/>
      <c r="BO203" s="36"/>
      <c r="BP203" s="29"/>
      <c r="BQ203" s="36"/>
      <c r="BR203" s="29"/>
      <c r="BS203" s="36"/>
      <c r="BT203" s="36"/>
      <c r="BU203" s="36"/>
      <c r="BV203" s="36"/>
    </row>
    <row r="204" spans="1:75" x14ac:dyDescent="0.25">
      <c r="A204" s="16">
        <v>202</v>
      </c>
      <c r="B204" s="16">
        <v>2</v>
      </c>
      <c r="C204" s="31" t="s">
        <v>659</v>
      </c>
      <c r="D204" s="40">
        <f>август!D204-сентябрь!E204</f>
        <v>289.55627196135265</v>
      </c>
      <c r="E204" s="40">
        <f t="shared" si="3"/>
        <v>0</v>
      </c>
      <c r="F204" s="36"/>
      <c r="G204" s="36"/>
      <c r="H204" s="36"/>
      <c r="I204" s="27"/>
      <c r="J204" s="36"/>
      <c r="K204" s="36"/>
      <c r="L204" s="36"/>
      <c r="M204" s="36"/>
      <c r="N204" s="36"/>
      <c r="O204" s="29"/>
      <c r="P204" s="36"/>
      <c r="Q204" s="29"/>
      <c r="R204" s="36"/>
      <c r="S204" s="36"/>
      <c r="T204" s="36"/>
      <c r="U204" s="36"/>
      <c r="V204" s="36"/>
      <c r="W204" s="36"/>
      <c r="X204" s="36"/>
      <c r="Y204" s="29"/>
      <c r="Z204" s="36"/>
      <c r="AA204" s="66"/>
      <c r="AB204" s="36"/>
      <c r="AC204" s="36"/>
      <c r="AD204" s="36"/>
      <c r="AE204" s="36"/>
      <c r="AF204" s="36"/>
      <c r="AG204" s="36"/>
      <c r="AH204" s="29"/>
      <c r="AI204" s="36"/>
      <c r="AJ204" s="29"/>
      <c r="AK204" s="36"/>
      <c r="AL204" s="36"/>
      <c r="AM204" s="36"/>
      <c r="AN204" s="29"/>
      <c r="AO204" s="36"/>
      <c r="AP204" s="29"/>
      <c r="AQ204" s="36"/>
      <c r="AR204" s="29"/>
      <c r="AS204" s="36"/>
      <c r="AT204" s="36"/>
      <c r="AU204" s="36"/>
      <c r="AV204" s="29"/>
      <c r="AW204" s="36"/>
      <c r="AX204" s="36"/>
      <c r="AY204" s="36"/>
      <c r="AZ204" s="29"/>
      <c r="BA204" s="36"/>
      <c r="BB204" s="36"/>
      <c r="BC204" s="36"/>
      <c r="BD204" s="36"/>
      <c r="BE204" s="36"/>
      <c r="BF204" s="36"/>
      <c r="BG204" s="36"/>
      <c r="BH204" s="36"/>
      <c r="BI204" s="36"/>
      <c r="BJ204" s="29"/>
      <c r="BK204" s="36"/>
      <c r="BL204" s="29"/>
      <c r="BM204" s="36"/>
      <c r="BN204" s="36"/>
      <c r="BO204" s="36"/>
      <c r="BP204" s="29"/>
      <c r="BQ204" s="36"/>
      <c r="BR204" s="29"/>
      <c r="BS204" s="36"/>
      <c r="BT204" s="36"/>
      <c r="BU204" s="36"/>
      <c r="BV204" s="36"/>
    </row>
    <row r="205" spans="1:75" x14ac:dyDescent="0.25">
      <c r="A205" s="16">
        <v>203</v>
      </c>
      <c r="B205" s="16">
        <v>2</v>
      </c>
      <c r="C205" s="31" t="s">
        <v>660</v>
      </c>
      <c r="D205" s="40">
        <f>август!D205-сентябрь!E205</f>
        <v>466.18474995169072</v>
      </c>
      <c r="E205" s="40">
        <f t="shared" si="3"/>
        <v>0</v>
      </c>
      <c r="F205" s="36"/>
      <c r="G205" s="36"/>
      <c r="H205" s="36"/>
      <c r="I205" s="27"/>
      <c r="J205" s="36"/>
      <c r="K205" s="36"/>
      <c r="L205" s="36"/>
      <c r="M205" s="36"/>
      <c r="N205" s="36"/>
      <c r="O205" s="29"/>
      <c r="P205" s="36"/>
      <c r="Q205" s="29"/>
      <c r="R205" s="36"/>
      <c r="S205" s="36"/>
      <c r="T205" s="36"/>
      <c r="U205" s="36"/>
      <c r="V205" s="36"/>
      <c r="W205" s="36"/>
      <c r="X205" s="36"/>
      <c r="Y205" s="29"/>
      <c r="Z205" s="36"/>
      <c r="AA205" s="66"/>
      <c r="AB205" s="36"/>
      <c r="AC205" s="36"/>
      <c r="AD205" s="36"/>
      <c r="AE205" s="36"/>
      <c r="AF205" s="36"/>
      <c r="AG205" s="36"/>
      <c r="AH205" s="29"/>
      <c r="AI205" s="36"/>
      <c r="AJ205" s="29"/>
      <c r="AK205" s="36"/>
      <c r="AL205" s="36"/>
      <c r="AM205" s="36"/>
      <c r="AN205" s="29"/>
      <c r="AO205" s="36"/>
      <c r="AP205" s="29"/>
      <c r="AQ205" s="36"/>
      <c r="AR205" s="29"/>
      <c r="AS205" s="36"/>
      <c r="AT205" s="36"/>
      <c r="AU205" s="36"/>
      <c r="AV205" s="29"/>
      <c r="AW205" s="36"/>
      <c r="AX205" s="36"/>
      <c r="AY205" s="36"/>
      <c r="AZ205" s="29"/>
      <c r="BA205" s="36"/>
      <c r="BB205" s="36"/>
      <c r="BC205" s="36"/>
      <c r="BD205" s="36"/>
      <c r="BE205" s="36"/>
      <c r="BF205" s="36"/>
      <c r="BG205" s="36"/>
      <c r="BH205" s="36"/>
      <c r="BI205" s="36"/>
      <c r="BJ205" s="29"/>
      <c r="BK205" s="36"/>
      <c r="BL205" s="29"/>
      <c r="BM205" s="36"/>
      <c r="BN205" s="36"/>
      <c r="BO205" s="36"/>
      <c r="BP205" s="29"/>
      <c r="BQ205" s="36"/>
      <c r="BR205" s="29"/>
      <c r="BS205" s="36"/>
      <c r="BT205" s="36"/>
      <c r="BU205" s="36"/>
      <c r="BV205" s="36"/>
    </row>
    <row r="206" spans="1:75" s="86" customFormat="1" x14ac:dyDescent="0.25">
      <c r="A206" s="79">
        <v>204</v>
      </c>
      <c r="B206" s="79">
        <v>1</v>
      </c>
      <c r="C206" s="80" t="s">
        <v>661</v>
      </c>
      <c r="D206" s="81">
        <f>август!D206-сентябрь!E206</f>
        <v>-361.42683513043471</v>
      </c>
      <c r="E206" s="81">
        <f t="shared" si="3"/>
        <v>3.9910000000000001</v>
      </c>
      <c r="F206" s="82"/>
      <c r="G206" s="82"/>
      <c r="H206" s="82"/>
      <c r="I206" s="83"/>
      <c r="J206" s="82"/>
      <c r="K206" s="82"/>
      <c r="L206" s="82"/>
      <c r="M206" s="82"/>
      <c r="N206" s="82"/>
      <c r="O206" s="84"/>
      <c r="P206" s="82"/>
      <c r="Q206" s="84"/>
      <c r="R206" s="82"/>
      <c r="S206" s="82"/>
      <c r="T206" s="82"/>
      <c r="U206" s="82"/>
      <c r="V206" s="82"/>
      <c r="W206" s="82"/>
      <c r="X206" s="82"/>
      <c r="Y206" s="84"/>
      <c r="Z206" s="82"/>
      <c r="AA206" s="85"/>
      <c r="AB206" s="82"/>
      <c r="AC206" s="82"/>
      <c r="AD206" s="82"/>
      <c r="AE206" s="82"/>
      <c r="AF206" s="82"/>
      <c r="AG206" s="82"/>
      <c r="AH206" s="84">
        <v>3</v>
      </c>
      <c r="AI206" s="82">
        <v>3.9910000000000001</v>
      </c>
      <c r="AJ206" s="84"/>
      <c r="AK206" s="82"/>
      <c r="AL206" s="82"/>
      <c r="AM206" s="82"/>
      <c r="AN206" s="84"/>
      <c r="AO206" s="82"/>
      <c r="AP206" s="84"/>
      <c r="AQ206" s="82"/>
      <c r="AR206" s="84"/>
      <c r="AS206" s="82"/>
      <c r="AT206" s="82"/>
      <c r="AU206" s="82"/>
      <c r="AV206" s="84"/>
      <c r="AW206" s="82"/>
      <c r="AX206" s="82"/>
      <c r="AY206" s="82"/>
      <c r="AZ206" s="84"/>
      <c r="BA206" s="82"/>
      <c r="BB206" s="82"/>
      <c r="BC206" s="82"/>
      <c r="BD206" s="82"/>
      <c r="BE206" s="82"/>
      <c r="BF206" s="82"/>
      <c r="BG206" s="82"/>
      <c r="BH206" s="82"/>
      <c r="BI206" s="82"/>
      <c r="BJ206" s="84"/>
      <c r="BK206" s="82"/>
      <c r="BL206" s="84"/>
      <c r="BM206" s="82"/>
      <c r="BN206" s="82"/>
      <c r="BO206" s="82"/>
      <c r="BP206" s="84"/>
      <c r="BQ206" s="82"/>
      <c r="BR206" s="84"/>
      <c r="BS206" s="82"/>
      <c r="BT206" s="82"/>
      <c r="BU206" s="82"/>
      <c r="BV206" s="82"/>
    </row>
    <row r="207" spans="1:75" x14ac:dyDescent="0.25">
      <c r="A207" s="16">
        <v>205</v>
      </c>
      <c r="B207" s="16">
        <v>1</v>
      </c>
      <c r="C207" s="31" t="s">
        <v>662</v>
      </c>
      <c r="D207" s="40">
        <f>август!D207-сентябрь!E207</f>
        <v>962.03626464734305</v>
      </c>
      <c r="E207" s="40">
        <f t="shared" si="3"/>
        <v>0</v>
      </c>
      <c r="F207" s="36"/>
      <c r="G207" s="36"/>
      <c r="H207" s="36"/>
      <c r="I207" s="27"/>
      <c r="J207" s="36"/>
      <c r="K207" s="36"/>
      <c r="L207" s="36"/>
      <c r="M207" s="36"/>
      <c r="N207" s="36"/>
      <c r="O207" s="29"/>
      <c r="P207" s="36"/>
      <c r="Q207" s="29"/>
      <c r="R207" s="36"/>
      <c r="S207" s="36"/>
      <c r="T207" s="36"/>
      <c r="U207" s="36"/>
      <c r="V207" s="36"/>
      <c r="W207" s="36"/>
      <c r="X207" s="36"/>
      <c r="Y207" s="29"/>
      <c r="Z207" s="36"/>
      <c r="AA207" s="66"/>
      <c r="AB207" s="36"/>
      <c r="AC207" s="36"/>
      <c r="AD207" s="36"/>
      <c r="AE207" s="36"/>
      <c r="AF207" s="36"/>
      <c r="AG207" s="36"/>
      <c r="AH207" s="29"/>
      <c r="AI207" s="36"/>
      <c r="AJ207" s="29"/>
      <c r="AK207" s="36"/>
      <c r="AL207" s="36"/>
      <c r="AM207" s="36"/>
      <c r="AN207" s="29"/>
      <c r="AO207" s="36"/>
      <c r="AP207" s="29"/>
      <c r="AQ207" s="36"/>
      <c r="AR207" s="29"/>
      <c r="AS207" s="36"/>
      <c r="AT207" s="36"/>
      <c r="AU207" s="36"/>
      <c r="AV207" s="29"/>
      <c r="AW207" s="36"/>
      <c r="AX207" s="36"/>
      <c r="AY207" s="36"/>
      <c r="AZ207" s="29"/>
      <c r="BA207" s="36"/>
      <c r="BB207" s="36"/>
      <c r="BC207" s="36"/>
      <c r="BD207" s="36"/>
      <c r="BE207" s="36"/>
      <c r="BF207" s="36"/>
      <c r="BG207" s="36"/>
      <c r="BH207" s="36"/>
      <c r="BI207" s="36"/>
      <c r="BJ207" s="29"/>
      <c r="BK207" s="36"/>
      <c r="BL207" s="29"/>
      <c r="BM207" s="36"/>
      <c r="BN207" s="36"/>
      <c r="BO207" s="36"/>
      <c r="BP207" s="29"/>
      <c r="BQ207" s="36"/>
      <c r="BR207" s="29"/>
      <c r="BS207" s="36"/>
      <c r="BT207" s="36"/>
      <c r="BU207" s="36"/>
      <c r="BV207" s="36"/>
    </row>
    <row r="208" spans="1:75" x14ac:dyDescent="0.25">
      <c r="A208" s="16">
        <v>206</v>
      </c>
      <c r="B208" s="16">
        <v>1</v>
      </c>
      <c r="C208" s="31" t="s">
        <v>663</v>
      </c>
      <c r="D208" s="40">
        <f>август!D208-сентябрь!E208</f>
        <v>-510.89894836714967</v>
      </c>
      <c r="E208" s="40">
        <f t="shared" si="3"/>
        <v>0</v>
      </c>
      <c r="F208" s="36"/>
      <c r="G208" s="36"/>
      <c r="H208" s="36"/>
      <c r="I208" s="27"/>
      <c r="J208" s="36"/>
      <c r="K208" s="36"/>
      <c r="L208" s="36"/>
      <c r="M208" s="36"/>
      <c r="N208" s="36"/>
      <c r="O208" s="29"/>
      <c r="P208" s="36"/>
      <c r="Q208" s="29"/>
      <c r="R208" s="36"/>
      <c r="S208" s="36"/>
      <c r="T208" s="36"/>
      <c r="U208" s="36"/>
      <c r="V208" s="36"/>
      <c r="W208" s="36"/>
      <c r="X208" s="36"/>
      <c r="Y208" s="29"/>
      <c r="Z208" s="36"/>
      <c r="AA208" s="66"/>
      <c r="AB208" s="36"/>
      <c r="AC208" s="36"/>
      <c r="AD208" s="36"/>
      <c r="AE208" s="36"/>
      <c r="AF208" s="36"/>
      <c r="AG208" s="36"/>
      <c r="AH208" s="29"/>
      <c r="AI208" s="36"/>
      <c r="AJ208" s="29"/>
      <c r="AK208" s="36"/>
      <c r="AL208" s="36"/>
      <c r="AM208" s="36"/>
      <c r="AN208" s="29"/>
      <c r="AO208" s="36"/>
      <c r="AP208" s="29"/>
      <c r="AQ208" s="36"/>
      <c r="AR208" s="29"/>
      <c r="AS208" s="36"/>
      <c r="AT208" s="36"/>
      <c r="AU208" s="36"/>
      <c r="AV208" s="29"/>
      <c r="AW208" s="36"/>
      <c r="AX208" s="36"/>
      <c r="AY208" s="36"/>
      <c r="AZ208" s="29"/>
      <c r="BA208" s="36"/>
      <c r="BB208" s="36"/>
      <c r="BC208" s="36"/>
      <c r="BD208" s="36"/>
      <c r="BE208" s="36"/>
      <c r="BF208" s="36"/>
      <c r="BG208" s="36"/>
      <c r="BH208" s="36"/>
      <c r="BI208" s="36"/>
      <c r="BJ208" s="29"/>
      <c r="BK208" s="36"/>
      <c r="BL208" s="29"/>
      <c r="BM208" s="36"/>
      <c r="BN208" s="36"/>
      <c r="BO208" s="36"/>
      <c r="BP208" s="29"/>
      <c r="BQ208" s="36"/>
      <c r="BR208" s="29"/>
      <c r="BS208" s="36"/>
      <c r="BT208" s="36"/>
      <c r="BU208" s="36"/>
      <c r="BV208" s="36"/>
    </row>
    <row r="209" spans="1:75" x14ac:dyDescent="0.25">
      <c r="A209" s="16">
        <v>207</v>
      </c>
      <c r="B209" s="16">
        <v>1</v>
      </c>
      <c r="C209" s="31" t="s">
        <v>664</v>
      </c>
      <c r="D209" s="40">
        <f>август!D209-сентябрь!E209</f>
        <v>-138.434584879227</v>
      </c>
      <c r="E209" s="40">
        <f t="shared" si="3"/>
        <v>0</v>
      </c>
      <c r="F209" s="36"/>
      <c r="G209" s="36"/>
      <c r="H209" s="36"/>
      <c r="I209" s="27"/>
      <c r="J209" s="36"/>
      <c r="K209" s="36"/>
      <c r="L209" s="36"/>
      <c r="M209" s="36"/>
      <c r="N209" s="36"/>
      <c r="O209" s="29"/>
      <c r="P209" s="36"/>
      <c r="Q209" s="29"/>
      <c r="R209" s="36"/>
      <c r="S209" s="36"/>
      <c r="T209" s="36"/>
      <c r="U209" s="36"/>
      <c r="V209" s="36"/>
      <c r="W209" s="36"/>
      <c r="X209" s="36"/>
      <c r="Y209" s="29"/>
      <c r="Z209" s="36"/>
      <c r="AA209" s="66"/>
      <c r="AB209" s="36"/>
      <c r="AC209" s="36"/>
      <c r="AD209" s="36"/>
      <c r="AE209" s="36"/>
      <c r="AF209" s="36"/>
      <c r="AG209" s="36"/>
      <c r="AH209" s="29"/>
      <c r="AI209" s="36"/>
      <c r="AJ209" s="29"/>
      <c r="AK209" s="36"/>
      <c r="AL209" s="36"/>
      <c r="AM209" s="36"/>
      <c r="AN209" s="29"/>
      <c r="AO209" s="36"/>
      <c r="AP209" s="29"/>
      <c r="AQ209" s="36"/>
      <c r="AR209" s="29"/>
      <c r="AS209" s="36"/>
      <c r="AT209" s="36"/>
      <c r="AU209" s="36"/>
      <c r="AV209" s="29"/>
      <c r="AW209" s="36"/>
      <c r="AX209" s="36"/>
      <c r="AY209" s="36"/>
      <c r="AZ209" s="29"/>
      <c r="BA209" s="36"/>
      <c r="BB209" s="36"/>
      <c r="BC209" s="36"/>
      <c r="BD209" s="36"/>
      <c r="BE209" s="36"/>
      <c r="BF209" s="36"/>
      <c r="BG209" s="36"/>
      <c r="BH209" s="36"/>
      <c r="BI209" s="36"/>
      <c r="BJ209" s="29"/>
      <c r="BK209" s="36"/>
      <c r="BL209" s="29"/>
      <c r="BM209" s="36"/>
      <c r="BN209" s="36"/>
      <c r="BO209" s="36"/>
      <c r="BP209" s="29"/>
      <c r="BQ209" s="36"/>
      <c r="BR209" s="29"/>
      <c r="BS209" s="36"/>
      <c r="BT209" s="36"/>
      <c r="BU209" s="36"/>
      <c r="BV209" s="36"/>
    </row>
    <row r="210" spans="1:75" s="86" customFormat="1" x14ac:dyDescent="0.25">
      <c r="A210" s="79">
        <v>208</v>
      </c>
      <c r="B210" s="79">
        <v>1</v>
      </c>
      <c r="C210" s="80" t="s">
        <v>665</v>
      </c>
      <c r="D210" s="81">
        <f>август!D210-сентябрь!E210</f>
        <v>-486.85118257004837</v>
      </c>
      <c r="E210" s="81">
        <f t="shared" si="3"/>
        <v>4.173</v>
      </c>
      <c r="F210" s="82"/>
      <c r="G210" s="82"/>
      <c r="H210" s="82"/>
      <c r="I210" s="83"/>
      <c r="J210" s="82"/>
      <c r="K210" s="82"/>
      <c r="L210" s="82"/>
      <c r="M210" s="82"/>
      <c r="N210" s="82"/>
      <c r="O210" s="84"/>
      <c r="P210" s="82"/>
      <c r="Q210" s="84"/>
      <c r="R210" s="82"/>
      <c r="S210" s="82"/>
      <c r="T210" s="82"/>
      <c r="U210" s="82"/>
      <c r="V210" s="82"/>
      <c r="W210" s="82"/>
      <c r="X210" s="82"/>
      <c r="Y210" s="84"/>
      <c r="Z210" s="82"/>
      <c r="AA210" s="85"/>
      <c r="AB210" s="82"/>
      <c r="AC210" s="82"/>
      <c r="AD210" s="82"/>
      <c r="AE210" s="82"/>
      <c r="AF210" s="82"/>
      <c r="AG210" s="82"/>
      <c r="AH210" s="84"/>
      <c r="AI210" s="82"/>
      <c r="AJ210" s="84"/>
      <c r="AK210" s="82"/>
      <c r="AL210" s="82"/>
      <c r="AM210" s="82"/>
      <c r="AN210" s="84"/>
      <c r="AO210" s="82"/>
      <c r="AP210" s="84"/>
      <c r="AQ210" s="82"/>
      <c r="AR210" s="84"/>
      <c r="AS210" s="82"/>
      <c r="AT210" s="82"/>
      <c r="AU210" s="82"/>
      <c r="AV210" s="84"/>
      <c r="AW210" s="82"/>
      <c r="AX210" s="82"/>
      <c r="AY210" s="82"/>
      <c r="AZ210" s="84"/>
      <c r="BA210" s="82"/>
      <c r="BB210" s="82"/>
      <c r="BC210" s="82"/>
      <c r="BD210" s="82"/>
      <c r="BE210" s="82"/>
      <c r="BF210" s="82"/>
      <c r="BG210" s="82"/>
      <c r="BH210" s="82"/>
      <c r="BI210" s="82"/>
      <c r="BJ210" s="84"/>
      <c r="BK210" s="82"/>
      <c r="BL210" s="84"/>
      <c r="BM210" s="82"/>
      <c r="BN210" s="82"/>
      <c r="BO210" s="82"/>
      <c r="BP210" s="84"/>
      <c r="BQ210" s="82"/>
      <c r="BR210" s="84"/>
      <c r="BS210" s="82"/>
      <c r="BT210" s="82"/>
      <c r="BU210" s="82"/>
      <c r="BV210" s="82">
        <v>4.173</v>
      </c>
      <c r="BW210" s="86" t="s">
        <v>1070</v>
      </c>
    </row>
    <row r="211" spans="1:75" x14ac:dyDescent="0.25">
      <c r="A211" s="16">
        <v>209</v>
      </c>
      <c r="B211" s="16">
        <v>1</v>
      </c>
      <c r="C211" s="31" t="s">
        <v>666</v>
      </c>
      <c r="D211" s="40">
        <f>август!D211-сентябрь!E211</f>
        <v>-228.09963007729468</v>
      </c>
      <c r="E211" s="40">
        <f t="shared" si="3"/>
        <v>0</v>
      </c>
      <c r="F211" s="36"/>
      <c r="G211" s="36"/>
      <c r="H211" s="36"/>
      <c r="I211" s="27"/>
      <c r="J211" s="36"/>
      <c r="K211" s="36"/>
      <c r="L211" s="36"/>
      <c r="M211" s="36"/>
      <c r="N211" s="36"/>
      <c r="O211" s="29"/>
      <c r="P211" s="36"/>
      <c r="Q211" s="29"/>
      <c r="R211" s="36"/>
      <c r="S211" s="36"/>
      <c r="T211" s="36"/>
      <c r="U211" s="36"/>
      <c r="V211" s="36"/>
      <c r="W211" s="36"/>
      <c r="X211" s="36"/>
      <c r="Y211" s="29"/>
      <c r="Z211" s="36"/>
      <c r="AA211" s="66"/>
      <c r="AB211" s="36"/>
      <c r="AC211" s="36"/>
      <c r="AD211" s="36"/>
      <c r="AE211" s="36"/>
      <c r="AF211" s="36"/>
      <c r="AG211" s="36"/>
      <c r="AH211" s="29"/>
      <c r="AI211" s="36"/>
      <c r="AJ211" s="29"/>
      <c r="AK211" s="36"/>
      <c r="AL211" s="36"/>
      <c r="AM211" s="36"/>
      <c r="AN211" s="29"/>
      <c r="AO211" s="36"/>
      <c r="AP211" s="29"/>
      <c r="AQ211" s="36"/>
      <c r="AR211" s="29"/>
      <c r="AS211" s="36"/>
      <c r="AT211" s="36"/>
      <c r="AU211" s="36"/>
      <c r="AV211" s="29"/>
      <c r="AW211" s="36"/>
      <c r="AX211" s="36"/>
      <c r="AY211" s="36"/>
      <c r="AZ211" s="29"/>
      <c r="BA211" s="36"/>
      <c r="BB211" s="36"/>
      <c r="BC211" s="36"/>
      <c r="BD211" s="36"/>
      <c r="BE211" s="36"/>
      <c r="BF211" s="36"/>
      <c r="BG211" s="36"/>
      <c r="BH211" s="36"/>
      <c r="BI211" s="36"/>
      <c r="BJ211" s="29"/>
      <c r="BK211" s="36"/>
      <c r="BL211" s="29"/>
      <c r="BM211" s="36"/>
      <c r="BN211" s="36"/>
      <c r="BO211" s="36"/>
      <c r="BP211" s="29"/>
      <c r="BQ211" s="36"/>
      <c r="BR211" s="29"/>
      <c r="BS211" s="36"/>
      <c r="BT211" s="36"/>
      <c r="BU211" s="36"/>
      <c r="BV211" s="36"/>
    </row>
    <row r="212" spans="1:75" x14ac:dyDescent="0.25">
      <c r="A212" s="16">
        <v>210</v>
      </c>
      <c r="B212" s="16">
        <v>1</v>
      </c>
      <c r="C212" s="31" t="s">
        <v>667</v>
      </c>
      <c r="D212" s="40">
        <f>август!D212-сентябрь!E212</f>
        <v>1116.6293658743962</v>
      </c>
      <c r="E212" s="40">
        <f t="shared" si="3"/>
        <v>0</v>
      </c>
      <c r="F212" s="36"/>
      <c r="G212" s="36"/>
      <c r="H212" s="36"/>
      <c r="I212" s="27"/>
      <c r="J212" s="36"/>
      <c r="K212" s="36"/>
      <c r="L212" s="36"/>
      <c r="M212" s="36"/>
      <c r="N212" s="36"/>
      <c r="O212" s="29"/>
      <c r="P212" s="36"/>
      <c r="Q212" s="29"/>
      <c r="R212" s="36"/>
      <c r="S212" s="36"/>
      <c r="T212" s="36"/>
      <c r="U212" s="36"/>
      <c r="V212" s="36"/>
      <c r="W212" s="36"/>
      <c r="X212" s="36"/>
      <c r="Y212" s="29"/>
      <c r="Z212" s="36"/>
      <c r="AA212" s="66"/>
      <c r="AB212" s="36"/>
      <c r="AC212" s="36"/>
      <c r="AD212" s="36"/>
      <c r="AE212" s="36"/>
      <c r="AF212" s="36"/>
      <c r="AG212" s="36"/>
      <c r="AH212" s="29"/>
      <c r="AI212" s="36"/>
      <c r="AJ212" s="29"/>
      <c r="AK212" s="36"/>
      <c r="AL212" s="36"/>
      <c r="AM212" s="36"/>
      <c r="AN212" s="29"/>
      <c r="AO212" s="36"/>
      <c r="AP212" s="29"/>
      <c r="AQ212" s="36"/>
      <c r="AR212" s="29"/>
      <c r="AS212" s="36"/>
      <c r="AT212" s="36"/>
      <c r="AU212" s="36"/>
      <c r="AV212" s="29"/>
      <c r="AW212" s="36"/>
      <c r="AX212" s="36"/>
      <c r="AY212" s="36"/>
      <c r="AZ212" s="29"/>
      <c r="BA212" s="36"/>
      <c r="BB212" s="36"/>
      <c r="BC212" s="36"/>
      <c r="BD212" s="36"/>
      <c r="BE212" s="36"/>
      <c r="BF212" s="36"/>
      <c r="BG212" s="36"/>
      <c r="BH212" s="36"/>
      <c r="BI212" s="36"/>
      <c r="BJ212" s="29"/>
      <c r="BK212" s="36"/>
      <c r="BL212" s="29"/>
      <c r="BM212" s="36"/>
      <c r="BN212" s="36"/>
      <c r="BO212" s="36"/>
      <c r="BP212" s="29"/>
      <c r="BQ212" s="36"/>
      <c r="BR212" s="29"/>
      <c r="BS212" s="36"/>
      <c r="BT212" s="36"/>
      <c r="BU212" s="36"/>
      <c r="BV212" s="36"/>
    </row>
    <row r="213" spans="1:75" s="86" customFormat="1" x14ac:dyDescent="0.25">
      <c r="A213" s="79">
        <v>211</v>
      </c>
      <c r="B213" s="79">
        <v>1</v>
      </c>
      <c r="C213" s="80" t="s">
        <v>668</v>
      </c>
      <c r="D213" s="81">
        <f>август!D213-сентябрь!E213</f>
        <v>-930.95135435748796</v>
      </c>
      <c r="E213" s="81">
        <f t="shared" si="3"/>
        <v>7.407</v>
      </c>
      <c r="F213" s="82"/>
      <c r="G213" s="82"/>
      <c r="H213" s="82"/>
      <c r="I213" s="83"/>
      <c r="J213" s="82"/>
      <c r="K213" s="82"/>
      <c r="L213" s="82"/>
      <c r="M213" s="82"/>
      <c r="N213" s="82"/>
      <c r="O213" s="84"/>
      <c r="P213" s="82"/>
      <c r="Q213" s="84"/>
      <c r="R213" s="82"/>
      <c r="S213" s="82"/>
      <c r="T213" s="82"/>
      <c r="U213" s="82"/>
      <c r="V213" s="82"/>
      <c r="W213" s="82"/>
      <c r="X213" s="82"/>
      <c r="Y213" s="84"/>
      <c r="Z213" s="82"/>
      <c r="AA213" s="85"/>
      <c r="AB213" s="82"/>
      <c r="AC213" s="82"/>
      <c r="AD213" s="82"/>
      <c r="AE213" s="82"/>
      <c r="AF213" s="82"/>
      <c r="AG213" s="82"/>
      <c r="AH213" s="84"/>
      <c r="AI213" s="82"/>
      <c r="AJ213" s="84"/>
      <c r="AK213" s="82"/>
      <c r="AL213" s="82"/>
      <c r="AM213" s="82"/>
      <c r="AN213" s="84"/>
      <c r="AO213" s="82"/>
      <c r="AP213" s="84"/>
      <c r="AQ213" s="82"/>
      <c r="AR213" s="84"/>
      <c r="AS213" s="82"/>
      <c r="AT213" s="82"/>
      <c r="AU213" s="82"/>
      <c r="AV213" s="84"/>
      <c r="AW213" s="82"/>
      <c r="AX213" s="82"/>
      <c r="AY213" s="82"/>
      <c r="AZ213" s="84"/>
      <c r="BA213" s="82"/>
      <c r="BB213" s="82"/>
      <c r="BC213" s="82"/>
      <c r="BD213" s="82"/>
      <c r="BE213" s="82"/>
      <c r="BF213" s="82"/>
      <c r="BG213" s="82"/>
      <c r="BH213" s="82"/>
      <c r="BI213" s="82"/>
      <c r="BJ213" s="84"/>
      <c r="BK213" s="82"/>
      <c r="BL213" s="84">
        <v>4</v>
      </c>
      <c r="BM213" s="82">
        <v>7.407</v>
      </c>
      <c r="BN213" s="82"/>
      <c r="BO213" s="82"/>
      <c r="BP213" s="84"/>
      <c r="BQ213" s="82"/>
      <c r="BR213" s="84"/>
      <c r="BS213" s="82"/>
      <c r="BT213" s="82"/>
      <c r="BU213" s="82"/>
      <c r="BV213" s="82"/>
    </row>
    <row r="214" spans="1:75" x14ac:dyDescent="0.25">
      <c r="A214" s="16">
        <v>212</v>
      </c>
      <c r="B214" s="16">
        <v>1</v>
      </c>
      <c r="C214" s="31" t="s">
        <v>669</v>
      </c>
      <c r="D214" s="40">
        <f>август!D214-сентябрь!E214</f>
        <v>1761.0722232753626</v>
      </c>
      <c r="E214" s="40">
        <f t="shared" si="3"/>
        <v>0</v>
      </c>
      <c r="F214" s="36"/>
      <c r="G214" s="36"/>
      <c r="H214" s="36"/>
      <c r="I214" s="27"/>
      <c r="J214" s="36"/>
      <c r="K214" s="36"/>
      <c r="L214" s="36"/>
      <c r="M214" s="36"/>
      <c r="N214" s="36"/>
      <c r="O214" s="29"/>
      <c r="P214" s="36"/>
      <c r="Q214" s="29"/>
      <c r="R214" s="36"/>
      <c r="S214" s="36"/>
      <c r="T214" s="36"/>
      <c r="U214" s="36"/>
      <c r="V214" s="36"/>
      <c r="W214" s="36"/>
      <c r="X214" s="36"/>
      <c r="Y214" s="29"/>
      <c r="Z214" s="36"/>
      <c r="AA214" s="66"/>
      <c r="AB214" s="36"/>
      <c r="AC214" s="36"/>
      <c r="AD214" s="36"/>
      <c r="AE214" s="36"/>
      <c r="AF214" s="36"/>
      <c r="AG214" s="36"/>
      <c r="AH214" s="29"/>
      <c r="AI214" s="36"/>
      <c r="AJ214" s="29"/>
      <c r="AK214" s="36"/>
      <c r="AL214" s="36"/>
      <c r="AM214" s="36"/>
      <c r="AN214" s="29"/>
      <c r="AO214" s="36"/>
      <c r="AP214" s="29"/>
      <c r="AQ214" s="36"/>
      <c r="AR214" s="29"/>
      <c r="AS214" s="36"/>
      <c r="AT214" s="36"/>
      <c r="AU214" s="36"/>
      <c r="AV214" s="29"/>
      <c r="AW214" s="36"/>
      <c r="AX214" s="36"/>
      <c r="AY214" s="36"/>
      <c r="AZ214" s="29"/>
      <c r="BA214" s="36"/>
      <c r="BB214" s="36"/>
      <c r="BC214" s="36"/>
      <c r="BD214" s="36"/>
      <c r="BE214" s="36"/>
      <c r="BF214" s="36"/>
      <c r="BG214" s="36"/>
      <c r="BH214" s="36"/>
      <c r="BI214" s="36"/>
      <c r="BJ214" s="29"/>
      <c r="BK214" s="36"/>
      <c r="BL214" s="29"/>
      <c r="BM214" s="36"/>
      <c r="BN214" s="36"/>
      <c r="BO214" s="36"/>
      <c r="BP214" s="29"/>
      <c r="BQ214" s="36"/>
      <c r="BR214" s="29"/>
      <c r="BS214" s="36"/>
      <c r="BT214" s="36"/>
      <c r="BU214" s="36"/>
      <c r="BV214" s="36"/>
    </row>
    <row r="215" spans="1:75" x14ac:dyDescent="0.25">
      <c r="A215" s="16">
        <v>213</v>
      </c>
      <c r="B215" s="16">
        <v>1</v>
      </c>
      <c r="C215" s="31" t="s">
        <v>670</v>
      </c>
      <c r="D215" s="40">
        <f>август!D215-сентябрь!E215</f>
        <v>-171.16629502415464</v>
      </c>
      <c r="E215" s="40">
        <f t="shared" si="3"/>
        <v>0</v>
      </c>
      <c r="F215" s="36"/>
      <c r="G215" s="36"/>
      <c r="H215" s="36"/>
      <c r="I215" s="27"/>
      <c r="J215" s="36"/>
      <c r="K215" s="36"/>
      <c r="L215" s="36"/>
      <c r="M215" s="36"/>
      <c r="N215" s="36"/>
      <c r="O215" s="29"/>
      <c r="P215" s="36"/>
      <c r="Q215" s="29"/>
      <c r="R215" s="36"/>
      <c r="S215" s="36"/>
      <c r="T215" s="36"/>
      <c r="U215" s="36"/>
      <c r="V215" s="36"/>
      <c r="W215" s="36"/>
      <c r="X215" s="36"/>
      <c r="Y215" s="29"/>
      <c r="Z215" s="36"/>
      <c r="AA215" s="66"/>
      <c r="AB215" s="36"/>
      <c r="AC215" s="36"/>
      <c r="AD215" s="36"/>
      <c r="AE215" s="36"/>
      <c r="AF215" s="36"/>
      <c r="AG215" s="36"/>
      <c r="AH215" s="29"/>
      <c r="AI215" s="36"/>
      <c r="AJ215" s="29"/>
      <c r="AK215" s="36"/>
      <c r="AL215" s="36"/>
      <c r="AM215" s="36"/>
      <c r="AN215" s="29"/>
      <c r="AO215" s="36"/>
      <c r="AP215" s="29"/>
      <c r="AQ215" s="36"/>
      <c r="AR215" s="29"/>
      <c r="AS215" s="36"/>
      <c r="AT215" s="36"/>
      <c r="AU215" s="36"/>
      <c r="AV215" s="29"/>
      <c r="AW215" s="36"/>
      <c r="AX215" s="36"/>
      <c r="AY215" s="36"/>
      <c r="AZ215" s="29"/>
      <c r="BA215" s="36"/>
      <c r="BB215" s="36"/>
      <c r="BC215" s="36"/>
      <c r="BD215" s="36"/>
      <c r="BE215" s="36"/>
      <c r="BF215" s="36"/>
      <c r="BG215" s="36"/>
      <c r="BH215" s="36"/>
      <c r="BI215" s="36"/>
      <c r="BJ215" s="29"/>
      <c r="BK215" s="36"/>
      <c r="BL215" s="29"/>
      <c r="BM215" s="36"/>
      <c r="BN215" s="36"/>
      <c r="BO215" s="36"/>
      <c r="BP215" s="29"/>
      <c r="BQ215" s="36"/>
      <c r="BR215" s="29"/>
      <c r="BS215" s="36"/>
      <c r="BT215" s="36"/>
      <c r="BU215" s="36"/>
      <c r="BV215" s="36"/>
    </row>
    <row r="216" spans="1:75" s="86" customFormat="1" x14ac:dyDescent="0.25">
      <c r="A216" s="79">
        <v>214</v>
      </c>
      <c r="B216" s="79">
        <v>1</v>
      </c>
      <c r="C216" s="80" t="s">
        <v>671</v>
      </c>
      <c r="D216" s="81">
        <f>август!D216-сентябрь!E216</f>
        <v>519.64488412560388</v>
      </c>
      <c r="E216" s="81">
        <f t="shared" si="3"/>
        <v>6.2560000000000002</v>
      </c>
      <c r="F216" s="82"/>
      <c r="G216" s="82"/>
      <c r="H216" s="82"/>
      <c r="I216" s="83"/>
      <c r="J216" s="82"/>
      <c r="K216" s="82"/>
      <c r="L216" s="82"/>
      <c r="M216" s="82"/>
      <c r="N216" s="82"/>
      <c r="O216" s="84"/>
      <c r="P216" s="82"/>
      <c r="Q216" s="84"/>
      <c r="R216" s="82"/>
      <c r="S216" s="82"/>
      <c r="T216" s="82"/>
      <c r="U216" s="82"/>
      <c r="V216" s="82"/>
      <c r="W216" s="82"/>
      <c r="X216" s="82"/>
      <c r="Y216" s="84"/>
      <c r="Z216" s="82"/>
      <c r="AA216" s="85"/>
      <c r="AB216" s="82"/>
      <c r="AC216" s="82"/>
      <c r="AD216" s="82"/>
      <c r="AE216" s="82"/>
      <c r="AF216" s="82"/>
      <c r="AG216" s="82"/>
      <c r="AH216" s="84"/>
      <c r="AI216" s="82"/>
      <c r="AJ216" s="84"/>
      <c r="AK216" s="82"/>
      <c r="AL216" s="82"/>
      <c r="AM216" s="82"/>
      <c r="AN216" s="84"/>
      <c r="AO216" s="82"/>
      <c r="AP216" s="84"/>
      <c r="AQ216" s="82"/>
      <c r="AR216" s="84"/>
      <c r="AS216" s="82"/>
      <c r="AT216" s="82"/>
      <c r="AU216" s="82"/>
      <c r="AV216" s="84"/>
      <c r="AW216" s="82"/>
      <c r="AX216" s="82"/>
      <c r="AY216" s="82"/>
      <c r="AZ216" s="84"/>
      <c r="BA216" s="82"/>
      <c r="BB216" s="82"/>
      <c r="BC216" s="82"/>
      <c r="BD216" s="82"/>
      <c r="BE216" s="82"/>
      <c r="BF216" s="82"/>
      <c r="BG216" s="82"/>
      <c r="BH216" s="82"/>
      <c r="BI216" s="82"/>
      <c r="BJ216" s="84"/>
      <c r="BK216" s="82"/>
      <c r="BL216" s="84">
        <v>10</v>
      </c>
      <c r="BM216" s="82">
        <v>6.2560000000000002</v>
      </c>
      <c r="BN216" s="82"/>
      <c r="BO216" s="82"/>
      <c r="BP216" s="84"/>
      <c r="BQ216" s="82"/>
      <c r="BR216" s="84"/>
      <c r="BS216" s="82"/>
      <c r="BT216" s="82"/>
      <c r="BU216" s="82"/>
      <c r="BV216" s="82"/>
    </row>
    <row r="217" spans="1:75" s="86" customFormat="1" x14ac:dyDescent="0.25">
      <c r="A217" s="79">
        <v>215</v>
      </c>
      <c r="B217" s="79">
        <v>1</v>
      </c>
      <c r="C217" s="80" t="s">
        <v>672</v>
      </c>
      <c r="D217" s="81">
        <f>август!D217-сентябрь!E217</f>
        <v>527.39553051207736</v>
      </c>
      <c r="E217" s="81">
        <f t="shared" si="3"/>
        <v>3.4620000000000002</v>
      </c>
      <c r="F217" s="82"/>
      <c r="G217" s="82"/>
      <c r="H217" s="82"/>
      <c r="I217" s="83"/>
      <c r="J217" s="82"/>
      <c r="K217" s="82"/>
      <c r="L217" s="82"/>
      <c r="M217" s="82"/>
      <c r="N217" s="82"/>
      <c r="O217" s="84"/>
      <c r="P217" s="82"/>
      <c r="Q217" s="84"/>
      <c r="R217" s="82"/>
      <c r="S217" s="82"/>
      <c r="T217" s="82"/>
      <c r="U217" s="82"/>
      <c r="V217" s="82"/>
      <c r="W217" s="82"/>
      <c r="X217" s="82"/>
      <c r="Y217" s="84"/>
      <c r="Z217" s="82"/>
      <c r="AA217" s="85"/>
      <c r="AB217" s="82"/>
      <c r="AC217" s="82"/>
      <c r="AD217" s="82"/>
      <c r="AE217" s="82"/>
      <c r="AF217" s="82"/>
      <c r="AG217" s="82"/>
      <c r="AH217" s="84"/>
      <c r="AI217" s="82"/>
      <c r="AJ217" s="84"/>
      <c r="AK217" s="82"/>
      <c r="AL217" s="82"/>
      <c r="AM217" s="82"/>
      <c r="AN217" s="84"/>
      <c r="AO217" s="82"/>
      <c r="AP217" s="84"/>
      <c r="AQ217" s="82"/>
      <c r="AR217" s="84"/>
      <c r="AS217" s="82"/>
      <c r="AT217" s="82"/>
      <c r="AU217" s="82"/>
      <c r="AV217" s="84"/>
      <c r="AW217" s="82"/>
      <c r="AX217" s="82"/>
      <c r="AY217" s="82"/>
      <c r="AZ217" s="84"/>
      <c r="BA217" s="82"/>
      <c r="BB217" s="82"/>
      <c r="BC217" s="82"/>
      <c r="BD217" s="82"/>
      <c r="BE217" s="82"/>
      <c r="BF217" s="82"/>
      <c r="BG217" s="82"/>
      <c r="BH217" s="82"/>
      <c r="BI217" s="82"/>
      <c r="BJ217" s="84"/>
      <c r="BK217" s="82"/>
      <c r="BL217" s="84"/>
      <c r="BM217" s="82"/>
      <c r="BN217" s="82"/>
      <c r="BO217" s="82"/>
      <c r="BP217" s="84"/>
      <c r="BQ217" s="82"/>
      <c r="BR217" s="84"/>
      <c r="BS217" s="82"/>
      <c r="BT217" s="82"/>
      <c r="BU217" s="82"/>
      <c r="BV217" s="82">
        <v>3.4620000000000002</v>
      </c>
      <c r="BW217" s="86" t="s">
        <v>1070</v>
      </c>
    </row>
    <row r="218" spans="1:75" x14ac:dyDescent="0.25">
      <c r="A218" s="16">
        <v>216</v>
      </c>
      <c r="B218" s="16">
        <v>1</v>
      </c>
      <c r="C218" s="31" t="s">
        <v>673</v>
      </c>
      <c r="D218" s="40">
        <f>август!D218-сентябрь!E218</f>
        <v>496.17247823188404</v>
      </c>
      <c r="E218" s="40">
        <f t="shared" si="3"/>
        <v>0</v>
      </c>
      <c r="F218" s="36"/>
      <c r="G218" s="36"/>
      <c r="H218" s="36"/>
      <c r="I218" s="27"/>
      <c r="J218" s="36"/>
      <c r="K218" s="36"/>
      <c r="L218" s="36"/>
      <c r="M218" s="36"/>
      <c r="N218" s="36"/>
      <c r="O218" s="29"/>
      <c r="P218" s="36"/>
      <c r="Q218" s="29"/>
      <c r="R218" s="36"/>
      <c r="S218" s="36"/>
      <c r="T218" s="36"/>
      <c r="U218" s="36"/>
      <c r="V218" s="36"/>
      <c r="W218" s="36"/>
      <c r="X218" s="36"/>
      <c r="Y218" s="29"/>
      <c r="Z218" s="36"/>
      <c r="AA218" s="66"/>
      <c r="AB218" s="36"/>
      <c r="AC218" s="36"/>
      <c r="AD218" s="36"/>
      <c r="AE218" s="36"/>
      <c r="AF218" s="36"/>
      <c r="AG218" s="36"/>
      <c r="AH218" s="29"/>
      <c r="AI218" s="36"/>
      <c r="AJ218" s="29"/>
      <c r="AK218" s="36"/>
      <c r="AL218" s="36"/>
      <c r="AM218" s="36"/>
      <c r="AN218" s="29"/>
      <c r="AO218" s="36"/>
      <c r="AP218" s="29"/>
      <c r="AQ218" s="36"/>
      <c r="AR218" s="29"/>
      <c r="AS218" s="36"/>
      <c r="AT218" s="36"/>
      <c r="AU218" s="36"/>
      <c r="AV218" s="29"/>
      <c r="AW218" s="36"/>
      <c r="AX218" s="36"/>
      <c r="AY218" s="36"/>
      <c r="AZ218" s="29"/>
      <c r="BA218" s="36"/>
      <c r="BB218" s="36"/>
      <c r="BC218" s="36"/>
      <c r="BD218" s="36"/>
      <c r="BE218" s="36"/>
      <c r="BF218" s="36"/>
      <c r="BG218" s="36"/>
      <c r="BH218" s="36"/>
      <c r="BI218" s="36"/>
      <c r="BJ218" s="29"/>
      <c r="BK218" s="36"/>
      <c r="BL218" s="29"/>
      <c r="BM218" s="36"/>
      <c r="BN218" s="36"/>
      <c r="BO218" s="36"/>
      <c r="BP218" s="29"/>
      <c r="BQ218" s="36"/>
      <c r="BR218" s="29"/>
      <c r="BS218" s="36"/>
      <c r="BT218" s="36"/>
      <c r="BU218" s="36"/>
      <c r="BV218" s="36"/>
    </row>
    <row r="219" spans="1:75" x14ac:dyDescent="0.25">
      <c r="A219" s="16">
        <v>217</v>
      </c>
      <c r="B219" s="16">
        <v>1</v>
      </c>
      <c r="C219" s="31" t="s">
        <v>674</v>
      </c>
      <c r="D219" s="40">
        <f>август!D219-сентябрь!E219</f>
        <v>120.11367942028977</v>
      </c>
      <c r="E219" s="40">
        <f t="shared" si="3"/>
        <v>0</v>
      </c>
      <c r="F219" s="36"/>
      <c r="G219" s="36"/>
      <c r="H219" s="36"/>
      <c r="I219" s="27"/>
      <c r="J219" s="36"/>
      <c r="K219" s="36"/>
      <c r="L219" s="36"/>
      <c r="M219" s="36"/>
      <c r="N219" s="36"/>
      <c r="O219" s="29"/>
      <c r="P219" s="36"/>
      <c r="Q219" s="29"/>
      <c r="R219" s="36"/>
      <c r="S219" s="36"/>
      <c r="T219" s="36"/>
      <c r="U219" s="36"/>
      <c r="V219" s="36"/>
      <c r="W219" s="36"/>
      <c r="X219" s="36"/>
      <c r="Y219" s="29"/>
      <c r="Z219" s="36"/>
      <c r="AA219" s="66"/>
      <c r="AB219" s="36"/>
      <c r="AC219" s="36"/>
      <c r="AD219" s="36"/>
      <c r="AE219" s="36"/>
      <c r="AF219" s="36"/>
      <c r="AG219" s="36"/>
      <c r="AH219" s="29"/>
      <c r="AI219" s="36"/>
      <c r="AJ219" s="29"/>
      <c r="AK219" s="36"/>
      <c r="AL219" s="36"/>
      <c r="AM219" s="36"/>
      <c r="AN219" s="29"/>
      <c r="AO219" s="36"/>
      <c r="AP219" s="29"/>
      <c r="AQ219" s="36"/>
      <c r="AR219" s="29"/>
      <c r="AS219" s="36"/>
      <c r="AT219" s="36"/>
      <c r="AU219" s="36"/>
      <c r="AV219" s="29"/>
      <c r="AW219" s="36"/>
      <c r="AX219" s="36"/>
      <c r="AY219" s="36"/>
      <c r="AZ219" s="29"/>
      <c r="BA219" s="36"/>
      <c r="BB219" s="36"/>
      <c r="BC219" s="36"/>
      <c r="BD219" s="36"/>
      <c r="BE219" s="36"/>
      <c r="BF219" s="36"/>
      <c r="BG219" s="36"/>
      <c r="BH219" s="36"/>
      <c r="BI219" s="36"/>
      <c r="BJ219" s="29"/>
      <c r="BK219" s="36"/>
      <c r="BL219" s="29"/>
      <c r="BM219" s="36"/>
      <c r="BN219" s="36"/>
      <c r="BO219" s="36"/>
      <c r="BP219" s="29"/>
      <c r="BQ219" s="36"/>
      <c r="BR219" s="29"/>
      <c r="BS219" s="36"/>
      <c r="BT219" s="36"/>
      <c r="BU219" s="36"/>
      <c r="BV219" s="36"/>
    </row>
    <row r="220" spans="1:75" s="86" customFormat="1" x14ac:dyDescent="0.25">
      <c r="A220" s="79">
        <v>218</v>
      </c>
      <c r="B220" s="79">
        <v>1</v>
      </c>
      <c r="C220" s="80" t="s">
        <v>675</v>
      </c>
      <c r="D220" s="81">
        <f>август!D220-сентябрь!E220</f>
        <v>881.89636863768089</v>
      </c>
      <c r="E220" s="81">
        <f t="shared" si="3"/>
        <v>78.727000000000004</v>
      </c>
      <c r="F220" s="82"/>
      <c r="G220" s="82"/>
      <c r="H220" s="82"/>
      <c r="I220" s="83"/>
      <c r="J220" s="82"/>
      <c r="K220" s="82"/>
      <c r="L220" s="82"/>
      <c r="M220" s="82"/>
      <c r="N220" s="82"/>
      <c r="O220" s="84"/>
      <c r="P220" s="82"/>
      <c r="Q220" s="84"/>
      <c r="R220" s="82"/>
      <c r="S220" s="82"/>
      <c r="T220" s="82"/>
      <c r="U220" s="82"/>
      <c r="V220" s="82"/>
      <c r="W220" s="82"/>
      <c r="X220" s="82"/>
      <c r="Y220" s="84"/>
      <c r="Z220" s="82"/>
      <c r="AA220" s="85"/>
      <c r="AB220" s="82"/>
      <c r="AC220" s="82"/>
      <c r="AD220" s="82"/>
      <c r="AE220" s="82"/>
      <c r="AF220" s="82"/>
      <c r="AG220" s="82"/>
      <c r="AH220" s="84"/>
      <c r="AI220" s="82"/>
      <c r="AJ220" s="84"/>
      <c r="AK220" s="82"/>
      <c r="AL220" s="82"/>
      <c r="AM220" s="82"/>
      <c r="AN220" s="84"/>
      <c r="AO220" s="82"/>
      <c r="AP220" s="84"/>
      <c r="AQ220" s="82"/>
      <c r="AR220" s="84"/>
      <c r="AS220" s="82"/>
      <c r="AT220" s="82"/>
      <c r="AU220" s="82"/>
      <c r="AV220" s="84"/>
      <c r="AW220" s="82"/>
      <c r="AX220" s="82"/>
      <c r="AY220" s="82"/>
      <c r="AZ220" s="84"/>
      <c r="BA220" s="82"/>
      <c r="BB220" s="82"/>
      <c r="BC220" s="82"/>
      <c r="BD220" s="82"/>
      <c r="BE220" s="82"/>
      <c r="BF220" s="82"/>
      <c r="BG220" s="82"/>
      <c r="BH220" s="82"/>
      <c r="BI220" s="82"/>
      <c r="BJ220" s="84"/>
      <c r="BK220" s="82"/>
      <c r="BL220" s="84">
        <v>7</v>
      </c>
      <c r="BM220" s="82">
        <v>5.2320000000000002</v>
      </c>
      <c r="BN220" s="82"/>
      <c r="BO220" s="82"/>
      <c r="BP220" s="84">
        <v>61</v>
      </c>
      <c r="BQ220" s="82">
        <v>73.495000000000005</v>
      </c>
      <c r="BR220" s="84"/>
      <c r="BS220" s="82"/>
      <c r="BT220" s="82"/>
      <c r="BU220" s="82"/>
      <c r="BV220" s="82"/>
    </row>
    <row r="221" spans="1:75" x14ac:dyDescent="0.25">
      <c r="A221" s="16">
        <v>219</v>
      </c>
      <c r="B221" s="16">
        <v>1</v>
      </c>
      <c r="C221" s="31" t="s">
        <v>676</v>
      </c>
      <c r="D221" s="40">
        <f>август!D221-сентябрь!E221</f>
        <v>1248.9077181410628</v>
      </c>
      <c r="E221" s="40">
        <f t="shared" si="3"/>
        <v>0</v>
      </c>
      <c r="F221" s="36"/>
      <c r="G221" s="36"/>
      <c r="H221" s="36"/>
      <c r="I221" s="27"/>
      <c r="J221" s="36"/>
      <c r="K221" s="36"/>
      <c r="L221" s="36"/>
      <c r="M221" s="36"/>
      <c r="N221" s="36"/>
      <c r="O221" s="29"/>
      <c r="P221" s="36"/>
      <c r="Q221" s="29"/>
      <c r="R221" s="36"/>
      <c r="S221" s="36"/>
      <c r="T221" s="36"/>
      <c r="U221" s="36"/>
      <c r="V221" s="36"/>
      <c r="W221" s="36"/>
      <c r="X221" s="36"/>
      <c r="Y221" s="29"/>
      <c r="Z221" s="36"/>
      <c r="AA221" s="66"/>
      <c r="AB221" s="36"/>
      <c r="AC221" s="36"/>
      <c r="AD221" s="36"/>
      <c r="AE221" s="36"/>
      <c r="AF221" s="36"/>
      <c r="AG221" s="36"/>
      <c r="AH221" s="29"/>
      <c r="AI221" s="36"/>
      <c r="AJ221" s="29"/>
      <c r="AK221" s="36"/>
      <c r="AL221" s="36"/>
      <c r="AM221" s="36"/>
      <c r="AN221" s="29"/>
      <c r="AO221" s="36"/>
      <c r="AP221" s="29"/>
      <c r="AQ221" s="36"/>
      <c r="AR221" s="29"/>
      <c r="AS221" s="36"/>
      <c r="AT221" s="36"/>
      <c r="AU221" s="36"/>
      <c r="AV221" s="29"/>
      <c r="AW221" s="36"/>
      <c r="AX221" s="36"/>
      <c r="AY221" s="36"/>
      <c r="AZ221" s="29"/>
      <c r="BA221" s="36"/>
      <c r="BB221" s="36"/>
      <c r="BC221" s="36"/>
      <c r="BD221" s="36"/>
      <c r="BE221" s="36"/>
      <c r="BF221" s="36"/>
      <c r="BG221" s="36"/>
      <c r="BH221" s="36"/>
      <c r="BI221" s="36"/>
      <c r="BJ221" s="29"/>
      <c r="BK221" s="36"/>
      <c r="BL221" s="29"/>
      <c r="BM221" s="36"/>
      <c r="BN221" s="36"/>
      <c r="BO221" s="36"/>
      <c r="BP221" s="29"/>
      <c r="BQ221" s="36"/>
      <c r="BR221" s="29"/>
      <c r="BS221" s="36"/>
      <c r="BT221" s="36"/>
      <c r="BU221" s="36"/>
      <c r="BV221" s="36"/>
    </row>
    <row r="222" spans="1:75" s="86" customFormat="1" x14ac:dyDescent="0.25">
      <c r="A222" s="79">
        <v>220</v>
      </c>
      <c r="B222" s="79">
        <v>1</v>
      </c>
      <c r="C222" s="80" t="s">
        <v>677</v>
      </c>
      <c r="D222" s="81">
        <f>август!D222-сентябрь!E222</f>
        <v>197.10843877294687</v>
      </c>
      <c r="E222" s="81">
        <f t="shared" si="3"/>
        <v>6.0149999999999997</v>
      </c>
      <c r="F222" s="82"/>
      <c r="G222" s="82"/>
      <c r="H222" s="82"/>
      <c r="I222" s="83"/>
      <c r="J222" s="82"/>
      <c r="K222" s="82"/>
      <c r="L222" s="82"/>
      <c r="M222" s="82"/>
      <c r="N222" s="82"/>
      <c r="O222" s="84"/>
      <c r="P222" s="82"/>
      <c r="Q222" s="84"/>
      <c r="R222" s="82"/>
      <c r="S222" s="82"/>
      <c r="T222" s="82"/>
      <c r="U222" s="82"/>
      <c r="V222" s="82"/>
      <c r="W222" s="82"/>
      <c r="X222" s="82"/>
      <c r="Y222" s="84"/>
      <c r="Z222" s="82"/>
      <c r="AA222" s="85"/>
      <c r="AB222" s="82"/>
      <c r="AC222" s="82"/>
      <c r="AD222" s="82"/>
      <c r="AE222" s="82"/>
      <c r="AF222" s="82"/>
      <c r="AG222" s="82"/>
      <c r="AH222" s="84"/>
      <c r="AI222" s="82"/>
      <c r="AJ222" s="84"/>
      <c r="AK222" s="82"/>
      <c r="AL222" s="82"/>
      <c r="AM222" s="82"/>
      <c r="AN222" s="84"/>
      <c r="AO222" s="82"/>
      <c r="AP222" s="84"/>
      <c r="AQ222" s="82"/>
      <c r="AR222" s="84"/>
      <c r="AS222" s="82"/>
      <c r="AT222" s="82"/>
      <c r="AU222" s="82"/>
      <c r="AV222" s="84"/>
      <c r="AW222" s="82"/>
      <c r="AX222" s="82"/>
      <c r="AY222" s="82"/>
      <c r="AZ222" s="84"/>
      <c r="BA222" s="82"/>
      <c r="BB222" s="82"/>
      <c r="BC222" s="82"/>
      <c r="BD222" s="82"/>
      <c r="BE222" s="82"/>
      <c r="BF222" s="82"/>
      <c r="BG222" s="82"/>
      <c r="BH222" s="82"/>
      <c r="BI222" s="82"/>
      <c r="BJ222" s="84"/>
      <c r="BK222" s="82"/>
      <c r="BL222" s="84"/>
      <c r="BM222" s="82"/>
      <c r="BN222" s="82"/>
      <c r="BO222" s="82"/>
      <c r="BP222" s="84">
        <v>4</v>
      </c>
      <c r="BQ222" s="82">
        <v>6.0149999999999997</v>
      </c>
      <c r="BR222" s="84"/>
      <c r="BS222" s="82"/>
      <c r="BT222" s="82"/>
      <c r="BU222" s="82"/>
      <c r="BV222" s="82"/>
    </row>
    <row r="223" spans="1:75" s="86" customFormat="1" x14ac:dyDescent="0.25">
      <c r="A223" s="79">
        <v>221</v>
      </c>
      <c r="B223" s="79">
        <v>1</v>
      </c>
      <c r="C223" s="80" t="s">
        <v>678</v>
      </c>
      <c r="D223" s="81">
        <f>август!D223-сентябрь!E223</f>
        <v>-550.16318073429954</v>
      </c>
      <c r="E223" s="81">
        <f t="shared" si="3"/>
        <v>5.5380000000000003</v>
      </c>
      <c r="F223" s="82"/>
      <c r="G223" s="82"/>
      <c r="H223" s="82"/>
      <c r="I223" s="83"/>
      <c r="J223" s="82"/>
      <c r="K223" s="82"/>
      <c r="L223" s="82"/>
      <c r="M223" s="82"/>
      <c r="N223" s="82"/>
      <c r="O223" s="84"/>
      <c r="P223" s="82"/>
      <c r="Q223" s="84"/>
      <c r="R223" s="82"/>
      <c r="S223" s="82"/>
      <c r="T223" s="82"/>
      <c r="U223" s="82"/>
      <c r="V223" s="82"/>
      <c r="W223" s="82"/>
      <c r="X223" s="82"/>
      <c r="Y223" s="84"/>
      <c r="Z223" s="82"/>
      <c r="AA223" s="85"/>
      <c r="AB223" s="82"/>
      <c r="AC223" s="82"/>
      <c r="AD223" s="82"/>
      <c r="AE223" s="82"/>
      <c r="AF223" s="82"/>
      <c r="AG223" s="82"/>
      <c r="AH223" s="84">
        <v>2</v>
      </c>
      <c r="AI223" s="82">
        <v>2.8</v>
      </c>
      <c r="AJ223" s="84"/>
      <c r="AK223" s="82"/>
      <c r="AL223" s="82"/>
      <c r="AM223" s="82"/>
      <c r="AN223" s="84"/>
      <c r="AO223" s="82"/>
      <c r="AP223" s="84"/>
      <c r="AQ223" s="82"/>
      <c r="AR223" s="84"/>
      <c r="AS223" s="82"/>
      <c r="AT223" s="82"/>
      <c r="AU223" s="82"/>
      <c r="AV223" s="84"/>
      <c r="AW223" s="82"/>
      <c r="AX223" s="82"/>
      <c r="AY223" s="82"/>
      <c r="AZ223" s="84"/>
      <c r="BA223" s="82"/>
      <c r="BB223" s="82"/>
      <c r="BC223" s="82"/>
      <c r="BD223" s="82"/>
      <c r="BE223" s="82"/>
      <c r="BF223" s="82"/>
      <c r="BG223" s="82"/>
      <c r="BH223" s="82"/>
      <c r="BI223" s="82"/>
      <c r="BJ223" s="84"/>
      <c r="BK223" s="82"/>
      <c r="BL223" s="84"/>
      <c r="BM223" s="82"/>
      <c r="BN223" s="82">
        <v>1.2E-2</v>
      </c>
      <c r="BO223" s="82">
        <v>2.738</v>
      </c>
      <c r="BP223" s="84"/>
      <c r="BQ223" s="82"/>
      <c r="BR223" s="84"/>
      <c r="BS223" s="82"/>
      <c r="BT223" s="82"/>
      <c r="BU223" s="82"/>
      <c r="BV223" s="82"/>
    </row>
    <row r="224" spans="1:75" s="86" customFormat="1" x14ac:dyDescent="0.25">
      <c r="A224" s="79">
        <v>222</v>
      </c>
      <c r="B224" s="79">
        <v>1</v>
      </c>
      <c r="C224" s="80" t="s">
        <v>679</v>
      </c>
      <c r="D224" s="81">
        <f>август!D224-сентябрь!E224</f>
        <v>1778.9576901062801</v>
      </c>
      <c r="E224" s="81">
        <f t="shared" si="3"/>
        <v>41.138999999999996</v>
      </c>
      <c r="F224" s="82"/>
      <c r="G224" s="82"/>
      <c r="H224" s="82"/>
      <c r="I224" s="83"/>
      <c r="J224" s="82"/>
      <c r="K224" s="82"/>
      <c r="L224" s="82"/>
      <c r="M224" s="82"/>
      <c r="N224" s="82"/>
      <c r="O224" s="84"/>
      <c r="P224" s="82"/>
      <c r="Q224" s="84"/>
      <c r="R224" s="82"/>
      <c r="S224" s="82"/>
      <c r="T224" s="82"/>
      <c r="U224" s="82">
        <v>5.5E-2</v>
      </c>
      <c r="V224" s="82">
        <v>40.103999999999999</v>
      </c>
      <c r="W224" s="82"/>
      <c r="X224" s="82"/>
      <c r="Y224" s="84"/>
      <c r="Z224" s="82"/>
      <c r="AA224" s="85"/>
      <c r="AB224" s="82"/>
      <c r="AC224" s="82"/>
      <c r="AD224" s="82"/>
      <c r="AE224" s="82"/>
      <c r="AF224" s="82">
        <v>3.0000000000000001E-3</v>
      </c>
      <c r="AG224" s="82">
        <v>1.0349999999999999</v>
      </c>
      <c r="AH224" s="84"/>
      <c r="AI224" s="82"/>
      <c r="AJ224" s="84"/>
      <c r="AK224" s="82"/>
      <c r="AL224" s="82"/>
      <c r="AM224" s="82"/>
      <c r="AN224" s="84"/>
      <c r="AO224" s="82"/>
      <c r="AP224" s="84"/>
      <c r="AQ224" s="82"/>
      <c r="AR224" s="84"/>
      <c r="AS224" s="82"/>
      <c r="AT224" s="82"/>
      <c r="AU224" s="82"/>
      <c r="AV224" s="84"/>
      <c r="AW224" s="82"/>
      <c r="AX224" s="82"/>
      <c r="AY224" s="82"/>
      <c r="AZ224" s="84"/>
      <c r="BA224" s="82"/>
      <c r="BB224" s="82"/>
      <c r="BC224" s="82"/>
      <c r="BD224" s="82"/>
      <c r="BE224" s="82"/>
      <c r="BF224" s="82"/>
      <c r="BG224" s="82"/>
      <c r="BH224" s="82"/>
      <c r="BI224" s="82"/>
      <c r="BJ224" s="84"/>
      <c r="BK224" s="82"/>
      <c r="BL224" s="84"/>
      <c r="BM224" s="82"/>
      <c r="BN224" s="82"/>
      <c r="BO224" s="82"/>
      <c r="BP224" s="84"/>
      <c r="BQ224" s="82"/>
      <c r="BR224" s="84"/>
      <c r="BS224" s="82"/>
      <c r="BT224" s="82"/>
      <c r="BU224" s="82"/>
      <c r="BV224" s="82"/>
    </row>
    <row r="225" spans="1:74" x14ac:dyDescent="0.25">
      <c r="A225" s="16">
        <v>223</v>
      </c>
      <c r="B225" s="16">
        <v>1</v>
      </c>
      <c r="C225" s="31" t="s">
        <v>680</v>
      </c>
      <c r="D225" s="40">
        <f>август!D225-сентябрь!E225</f>
        <v>-393.35342548792272</v>
      </c>
      <c r="E225" s="40">
        <f t="shared" si="3"/>
        <v>0</v>
      </c>
      <c r="F225" s="36"/>
      <c r="G225" s="36"/>
      <c r="H225" s="36"/>
      <c r="I225" s="27"/>
      <c r="J225" s="36"/>
      <c r="K225" s="36"/>
      <c r="L225" s="36"/>
      <c r="M225" s="36"/>
      <c r="N225" s="36"/>
      <c r="O225" s="29"/>
      <c r="P225" s="36"/>
      <c r="Q225" s="29"/>
      <c r="R225" s="36"/>
      <c r="S225" s="36"/>
      <c r="T225" s="36"/>
      <c r="U225" s="36"/>
      <c r="V225" s="36"/>
      <c r="W225" s="36"/>
      <c r="X225" s="36"/>
      <c r="Y225" s="29"/>
      <c r="Z225" s="36"/>
      <c r="AA225" s="66"/>
      <c r="AB225" s="36"/>
      <c r="AC225" s="36"/>
      <c r="AD225" s="36"/>
      <c r="AE225" s="36"/>
      <c r="AF225" s="36"/>
      <c r="AG225" s="36"/>
      <c r="AH225" s="29"/>
      <c r="AI225" s="36"/>
      <c r="AJ225" s="29"/>
      <c r="AK225" s="36"/>
      <c r="AL225" s="36"/>
      <c r="AM225" s="36"/>
      <c r="AN225" s="29"/>
      <c r="AO225" s="36"/>
      <c r="AP225" s="29"/>
      <c r="AQ225" s="36"/>
      <c r="AR225" s="29"/>
      <c r="AS225" s="36"/>
      <c r="AT225" s="36"/>
      <c r="AU225" s="36"/>
      <c r="AV225" s="29"/>
      <c r="AW225" s="36"/>
      <c r="AX225" s="36"/>
      <c r="AY225" s="36"/>
      <c r="AZ225" s="29"/>
      <c r="BA225" s="36"/>
      <c r="BB225" s="36"/>
      <c r="BC225" s="36"/>
      <c r="BD225" s="36"/>
      <c r="BE225" s="36"/>
      <c r="BF225" s="36"/>
      <c r="BG225" s="36"/>
      <c r="BH225" s="36"/>
      <c r="BI225" s="36"/>
      <c r="BJ225" s="29"/>
      <c r="BK225" s="36"/>
      <c r="BL225" s="29"/>
      <c r="BM225" s="36"/>
      <c r="BN225" s="36"/>
      <c r="BO225" s="36"/>
      <c r="BP225" s="29"/>
      <c r="BQ225" s="36"/>
      <c r="BR225" s="29"/>
      <c r="BS225" s="36"/>
      <c r="BT225" s="36"/>
      <c r="BU225" s="36"/>
      <c r="BV225" s="36"/>
    </row>
    <row r="226" spans="1:74" x14ac:dyDescent="0.25">
      <c r="A226" s="16">
        <v>224</v>
      </c>
      <c r="B226" s="16">
        <v>1</v>
      </c>
      <c r="C226" s="31" t="s">
        <v>681</v>
      </c>
      <c r="D226" s="40">
        <f>август!D226-сентябрь!E226</f>
        <v>335.19681405797093</v>
      </c>
      <c r="E226" s="40">
        <f t="shared" si="3"/>
        <v>0</v>
      </c>
      <c r="F226" s="36"/>
      <c r="G226" s="36"/>
      <c r="H226" s="36"/>
      <c r="I226" s="27"/>
      <c r="J226" s="36"/>
      <c r="K226" s="36"/>
      <c r="L226" s="36"/>
      <c r="M226" s="36"/>
      <c r="N226" s="36"/>
      <c r="O226" s="29"/>
      <c r="P226" s="36"/>
      <c r="Q226" s="29"/>
      <c r="R226" s="36"/>
      <c r="S226" s="36"/>
      <c r="T226" s="36"/>
      <c r="U226" s="36"/>
      <c r="V226" s="36"/>
      <c r="W226" s="36"/>
      <c r="X226" s="36"/>
      <c r="Y226" s="29"/>
      <c r="Z226" s="36"/>
      <c r="AA226" s="66"/>
      <c r="AB226" s="36"/>
      <c r="AC226" s="36"/>
      <c r="AD226" s="36"/>
      <c r="AE226" s="36"/>
      <c r="AF226" s="36"/>
      <c r="AG226" s="36"/>
      <c r="AH226" s="29"/>
      <c r="AI226" s="36"/>
      <c r="AJ226" s="29"/>
      <c r="AK226" s="36"/>
      <c r="AL226" s="36"/>
      <c r="AM226" s="36"/>
      <c r="AN226" s="29"/>
      <c r="AO226" s="36"/>
      <c r="AP226" s="29"/>
      <c r="AQ226" s="36"/>
      <c r="AR226" s="29"/>
      <c r="AS226" s="36"/>
      <c r="AT226" s="36"/>
      <c r="AU226" s="36"/>
      <c r="AV226" s="29"/>
      <c r="AW226" s="36"/>
      <c r="AX226" s="36"/>
      <c r="AY226" s="36"/>
      <c r="AZ226" s="29"/>
      <c r="BA226" s="36"/>
      <c r="BB226" s="36"/>
      <c r="BC226" s="36"/>
      <c r="BD226" s="36"/>
      <c r="BE226" s="36"/>
      <c r="BF226" s="36"/>
      <c r="BG226" s="36"/>
      <c r="BH226" s="36"/>
      <c r="BI226" s="36"/>
      <c r="BJ226" s="29"/>
      <c r="BK226" s="36"/>
      <c r="BL226" s="29"/>
      <c r="BM226" s="36"/>
      <c r="BN226" s="36"/>
      <c r="BO226" s="36"/>
      <c r="BP226" s="29"/>
      <c r="BQ226" s="36"/>
      <c r="BR226" s="29"/>
      <c r="BS226" s="36"/>
      <c r="BT226" s="36"/>
      <c r="BU226" s="36"/>
      <c r="BV226" s="36"/>
    </row>
    <row r="227" spans="1:74" s="86" customFormat="1" x14ac:dyDescent="0.25">
      <c r="A227" s="79">
        <v>225</v>
      </c>
      <c r="B227" s="79">
        <v>1</v>
      </c>
      <c r="C227" s="80" t="s">
        <v>682</v>
      </c>
      <c r="D227" s="81">
        <f>август!D227-сентябрь!E227</f>
        <v>650.47559096618363</v>
      </c>
      <c r="E227" s="81">
        <f t="shared" si="3"/>
        <v>1.204</v>
      </c>
      <c r="F227" s="82"/>
      <c r="G227" s="82"/>
      <c r="H227" s="82"/>
      <c r="I227" s="83"/>
      <c r="J227" s="82"/>
      <c r="K227" s="82"/>
      <c r="L227" s="82"/>
      <c r="M227" s="82"/>
      <c r="N227" s="82"/>
      <c r="O227" s="84"/>
      <c r="P227" s="82"/>
      <c r="Q227" s="84"/>
      <c r="R227" s="82"/>
      <c r="S227" s="82"/>
      <c r="T227" s="82"/>
      <c r="U227" s="82"/>
      <c r="V227" s="82"/>
      <c r="W227" s="82"/>
      <c r="X227" s="82"/>
      <c r="Y227" s="84"/>
      <c r="Z227" s="82"/>
      <c r="AA227" s="85"/>
      <c r="AB227" s="82"/>
      <c r="AC227" s="82"/>
      <c r="AD227" s="82"/>
      <c r="AE227" s="82"/>
      <c r="AF227" s="82"/>
      <c r="AG227" s="82"/>
      <c r="AH227" s="84"/>
      <c r="AI227" s="82"/>
      <c r="AJ227" s="84"/>
      <c r="AK227" s="82"/>
      <c r="AL227" s="82"/>
      <c r="AM227" s="82"/>
      <c r="AN227" s="84"/>
      <c r="AO227" s="82"/>
      <c r="AP227" s="84"/>
      <c r="AQ227" s="82"/>
      <c r="AR227" s="84"/>
      <c r="AS227" s="82"/>
      <c r="AT227" s="82"/>
      <c r="AU227" s="82"/>
      <c r="AV227" s="84"/>
      <c r="AW227" s="82"/>
      <c r="AX227" s="82"/>
      <c r="AY227" s="82"/>
      <c r="AZ227" s="84"/>
      <c r="BA227" s="82"/>
      <c r="BB227" s="82"/>
      <c r="BC227" s="82"/>
      <c r="BD227" s="82"/>
      <c r="BE227" s="82"/>
      <c r="BF227" s="82"/>
      <c r="BG227" s="82"/>
      <c r="BH227" s="82"/>
      <c r="BI227" s="82"/>
      <c r="BJ227" s="84"/>
      <c r="BK227" s="82"/>
      <c r="BL227" s="84">
        <v>2</v>
      </c>
      <c r="BM227" s="82">
        <v>1.204</v>
      </c>
      <c r="BN227" s="82"/>
      <c r="BO227" s="82"/>
      <c r="BP227" s="84"/>
      <c r="BQ227" s="82"/>
      <c r="BR227" s="84"/>
      <c r="BS227" s="82"/>
      <c r="BT227" s="82"/>
      <c r="BU227" s="82"/>
      <c r="BV227" s="82"/>
    </row>
    <row r="228" spans="1:74" s="86" customFormat="1" x14ac:dyDescent="0.25">
      <c r="A228" s="79">
        <v>226</v>
      </c>
      <c r="B228" s="79">
        <v>1</v>
      </c>
      <c r="C228" s="80" t="s">
        <v>683</v>
      </c>
      <c r="D228" s="81">
        <f>август!D228-сентябрь!E228</f>
        <v>107.20203173913045</v>
      </c>
      <c r="E228" s="81">
        <f t="shared" si="3"/>
        <v>1.204</v>
      </c>
      <c r="F228" s="82"/>
      <c r="G228" s="82"/>
      <c r="H228" s="82"/>
      <c r="I228" s="83"/>
      <c r="J228" s="82"/>
      <c r="K228" s="82"/>
      <c r="L228" s="82"/>
      <c r="M228" s="82"/>
      <c r="N228" s="82"/>
      <c r="O228" s="84"/>
      <c r="P228" s="82"/>
      <c r="Q228" s="84"/>
      <c r="R228" s="82"/>
      <c r="S228" s="82"/>
      <c r="T228" s="82"/>
      <c r="U228" s="82"/>
      <c r="V228" s="82"/>
      <c r="W228" s="82"/>
      <c r="X228" s="82"/>
      <c r="Y228" s="84"/>
      <c r="Z228" s="82"/>
      <c r="AA228" s="85"/>
      <c r="AB228" s="82"/>
      <c r="AC228" s="82"/>
      <c r="AD228" s="82"/>
      <c r="AE228" s="82"/>
      <c r="AF228" s="82"/>
      <c r="AG228" s="82"/>
      <c r="AH228" s="84"/>
      <c r="AI228" s="82"/>
      <c r="AJ228" s="84"/>
      <c r="AK228" s="82"/>
      <c r="AL228" s="82"/>
      <c r="AM228" s="82"/>
      <c r="AN228" s="84"/>
      <c r="AO228" s="82"/>
      <c r="AP228" s="84"/>
      <c r="AQ228" s="82"/>
      <c r="AR228" s="84"/>
      <c r="AS228" s="82"/>
      <c r="AT228" s="82"/>
      <c r="AU228" s="82"/>
      <c r="AV228" s="84"/>
      <c r="AW228" s="82"/>
      <c r="AX228" s="82"/>
      <c r="AY228" s="82"/>
      <c r="AZ228" s="84"/>
      <c r="BA228" s="82"/>
      <c r="BB228" s="82"/>
      <c r="BC228" s="82"/>
      <c r="BD228" s="82"/>
      <c r="BE228" s="82"/>
      <c r="BF228" s="82"/>
      <c r="BG228" s="82"/>
      <c r="BH228" s="82"/>
      <c r="BI228" s="82"/>
      <c r="BJ228" s="84"/>
      <c r="BK228" s="82"/>
      <c r="BL228" s="84">
        <v>2</v>
      </c>
      <c r="BM228" s="82">
        <v>1.204</v>
      </c>
      <c r="BN228" s="82"/>
      <c r="BO228" s="82"/>
      <c r="BP228" s="84"/>
      <c r="BQ228" s="82"/>
      <c r="BR228" s="84"/>
      <c r="BS228" s="82"/>
      <c r="BT228" s="82"/>
      <c r="BU228" s="82"/>
      <c r="BV228" s="82"/>
    </row>
    <row r="229" spans="1:74" x14ac:dyDescent="0.25">
      <c r="A229" s="16">
        <v>227</v>
      </c>
      <c r="B229" s="16">
        <v>1</v>
      </c>
      <c r="C229" s="31" t="s">
        <v>684</v>
      </c>
      <c r="D229" s="40">
        <f>август!D229-сентябрь!E229</f>
        <v>110.50945537198066</v>
      </c>
      <c r="E229" s="40">
        <f t="shared" si="3"/>
        <v>0</v>
      </c>
      <c r="F229" s="36"/>
      <c r="G229" s="36"/>
      <c r="H229" s="36"/>
      <c r="I229" s="27"/>
      <c r="J229" s="36"/>
      <c r="K229" s="36"/>
      <c r="L229" s="36"/>
      <c r="M229" s="36"/>
      <c r="N229" s="36"/>
      <c r="O229" s="29"/>
      <c r="P229" s="36"/>
      <c r="Q229" s="29"/>
      <c r="R229" s="36"/>
      <c r="S229" s="36"/>
      <c r="T229" s="36"/>
      <c r="U229" s="36"/>
      <c r="V229" s="36"/>
      <c r="W229" s="36"/>
      <c r="X229" s="36"/>
      <c r="Y229" s="29"/>
      <c r="Z229" s="36"/>
      <c r="AA229" s="66"/>
      <c r="AB229" s="36"/>
      <c r="AC229" s="36"/>
      <c r="AD229" s="36"/>
      <c r="AE229" s="36"/>
      <c r="AF229" s="36"/>
      <c r="AG229" s="36"/>
      <c r="AH229" s="29"/>
      <c r="AI229" s="36"/>
      <c r="AJ229" s="29"/>
      <c r="AK229" s="36"/>
      <c r="AL229" s="36"/>
      <c r="AM229" s="36"/>
      <c r="AN229" s="29"/>
      <c r="AO229" s="36"/>
      <c r="AP229" s="29"/>
      <c r="AQ229" s="36"/>
      <c r="AR229" s="29"/>
      <c r="AS229" s="36"/>
      <c r="AT229" s="36"/>
      <c r="AU229" s="36"/>
      <c r="AV229" s="29"/>
      <c r="AW229" s="36"/>
      <c r="AX229" s="36"/>
      <c r="AY229" s="36"/>
      <c r="AZ229" s="29"/>
      <c r="BA229" s="36"/>
      <c r="BB229" s="36"/>
      <c r="BC229" s="36"/>
      <c r="BD229" s="36"/>
      <c r="BE229" s="36"/>
      <c r="BF229" s="36"/>
      <c r="BG229" s="36"/>
      <c r="BH229" s="36"/>
      <c r="BI229" s="36"/>
      <c r="BJ229" s="29"/>
      <c r="BK229" s="36"/>
      <c r="BL229" s="29"/>
      <c r="BM229" s="36"/>
      <c r="BN229" s="36"/>
      <c r="BO229" s="36"/>
      <c r="BP229" s="29"/>
      <c r="BQ229" s="36"/>
      <c r="BR229" s="29"/>
      <c r="BS229" s="36"/>
      <c r="BT229" s="36"/>
      <c r="BU229" s="36"/>
      <c r="BV229" s="36"/>
    </row>
    <row r="230" spans="1:74" x14ac:dyDescent="0.25">
      <c r="A230" s="16">
        <v>228</v>
      </c>
      <c r="B230" s="16">
        <v>1</v>
      </c>
      <c r="C230" s="31" t="s">
        <v>685</v>
      </c>
      <c r="D230" s="40">
        <f>август!D230-сентябрь!E230</f>
        <v>400.05966962318848</v>
      </c>
      <c r="E230" s="40">
        <f t="shared" si="3"/>
        <v>0</v>
      </c>
      <c r="F230" s="36"/>
      <c r="G230" s="36"/>
      <c r="H230" s="36"/>
      <c r="I230" s="27"/>
      <c r="J230" s="36"/>
      <c r="K230" s="36"/>
      <c r="L230" s="36"/>
      <c r="M230" s="36"/>
      <c r="N230" s="36"/>
      <c r="O230" s="29"/>
      <c r="P230" s="36"/>
      <c r="Q230" s="29"/>
      <c r="R230" s="36"/>
      <c r="S230" s="36"/>
      <c r="T230" s="36"/>
      <c r="U230" s="36"/>
      <c r="V230" s="36"/>
      <c r="W230" s="36"/>
      <c r="X230" s="36"/>
      <c r="Y230" s="29"/>
      <c r="Z230" s="36"/>
      <c r="AA230" s="66"/>
      <c r="AB230" s="36"/>
      <c r="AC230" s="36"/>
      <c r="AD230" s="36"/>
      <c r="AE230" s="36"/>
      <c r="AF230" s="36"/>
      <c r="AG230" s="36"/>
      <c r="AH230" s="29"/>
      <c r="AI230" s="36"/>
      <c r="AJ230" s="29"/>
      <c r="AK230" s="36"/>
      <c r="AL230" s="36"/>
      <c r="AM230" s="36"/>
      <c r="AN230" s="29"/>
      <c r="AO230" s="36"/>
      <c r="AP230" s="29"/>
      <c r="AQ230" s="36"/>
      <c r="AR230" s="29"/>
      <c r="AS230" s="36"/>
      <c r="AT230" s="36"/>
      <c r="AU230" s="36"/>
      <c r="AV230" s="29"/>
      <c r="AW230" s="36"/>
      <c r="AX230" s="36"/>
      <c r="AY230" s="36"/>
      <c r="AZ230" s="29"/>
      <c r="BA230" s="36"/>
      <c r="BB230" s="36"/>
      <c r="BC230" s="36"/>
      <c r="BD230" s="36"/>
      <c r="BE230" s="36"/>
      <c r="BF230" s="36"/>
      <c r="BG230" s="36"/>
      <c r="BH230" s="36"/>
      <c r="BI230" s="36"/>
      <c r="BJ230" s="29"/>
      <c r="BK230" s="36"/>
      <c r="BL230" s="29"/>
      <c r="BM230" s="36"/>
      <c r="BN230" s="36"/>
      <c r="BO230" s="36"/>
      <c r="BP230" s="29"/>
      <c r="BQ230" s="36"/>
      <c r="BR230" s="29"/>
      <c r="BS230" s="36"/>
      <c r="BT230" s="36"/>
      <c r="BU230" s="36"/>
      <c r="BV230" s="36"/>
    </row>
    <row r="231" spans="1:74" x14ac:dyDescent="0.25">
      <c r="A231" s="16">
        <v>229</v>
      </c>
      <c r="B231" s="16">
        <v>1</v>
      </c>
      <c r="C231" s="31" t="s">
        <v>686</v>
      </c>
      <c r="D231" s="40">
        <f>август!D231-сентябрь!E231</f>
        <v>-1153.413854251208</v>
      </c>
      <c r="E231" s="40">
        <f t="shared" si="3"/>
        <v>0</v>
      </c>
      <c r="F231" s="36"/>
      <c r="G231" s="36"/>
      <c r="H231" s="36"/>
      <c r="I231" s="27"/>
      <c r="J231" s="36"/>
      <c r="K231" s="36"/>
      <c r="L231" s="36"/>
      <c r="M231" s="36"/>
      <c r="N231" s="36"/>
      <c r="O231" s="29"/>
      <c r="P231" s="36"/>
      <c r="Q231" s="29"/>
      <c r="R231" s="36"/>
      <c r="S231" s="36"/>
      <c r="T231" s="36"/>
      <c r="U231" s="36"/>
      <c r="V231" s="36"/>
      <c r="W231" s="36"/>
      <c r="X231" s="36"/>
      <c r="Y231" s="29"/>
      <c r="Z231" s="36"/>
      <c r="AA231" s="66"/>
      <c r="AB231" s="36"/>
      <c r="AC231" s="36"/>
      <c r="AD231" s="36"/>
      <c r="AE231" s="36"/>
      <c r="AF231" s="36"/>
      <c r="AG231" s="36"/>
      <c r="AH231" s="29"/>
      <c r="AI231" s="36"/>
      <c r="AJ231" s="29"/>
      <c r="AK231" s="36"/>
      <c r="AL231" s="36"/>
      <c r="AM231" s="36"/>
      <c r="AN231" s="29"/>
      <c r="AO231" s="36"/>
      <c r="AP231" s="29"/>
      <c r="AQ231" s="36"/>
      <c r="AR231" s="29"/>
      <c r="AS231" s="36"/>
      <c r="AT231" s="36"/>
      <c r="AU231" s="36"/>
      <c r="AV231" s="29"/>
      <c r="AW231" s="36"/>
      <c r="AX231" s="36"/>
      <c r="AY231" s="36"/>
      <c r="AZ231" s="29"/>
      <c r="BA231" s="36"/>
      <c r="BB231" s="36"/>
      <c r="BC231" s="36"/>
      <c r="BD231" s="36"/>
      <c r="BE231" s="36"/>
      <c r="BF231" s="36"/>
      <c r="BG231" s="36"/>
      <c r="BH231" s="36"/>
      <c r="BI231" s="36"/>
      <c r="BJ231" s="29"/>
      <c r="BK231" s="36"/>
      <c r="BL231" s="29"/>
      <c r="BM231" s="36"/>
      <c r="BN231" s="36"/>
      <c r="BO231" s="36"/>
      <c r="BP231" s="29"/>
      <c r="BQ231" s="36"/>
      <c r="BR231" s="29"/>
      <c r="BS231" s="36"/>
      <c r="BT231" s="36"/>
      <c r="BU231" s="36"/>
      <c r="BV231" s="36"/>
    </row>
    <row r="232" spans="1:74" s="86" customFormat="1" x14ac:dyDescent="0.25">
      <c r="A232" s="79">
        <v>230</v>
      </c>
      <c r="B232" s="79">
        <v>1</v>
      </c>
      <c r="C232" s="80" t="s">
        <v>687</v>
      </c>
      <c r="D232" s="81">
        <f>август!D232-сентябрь!E232</f>
        <v>286.79095995169081</v>
      </c>
      <c r="E232" s="81">
        <f t="shared" si="3"/>
        <v>7.6230000000000002</v>
      </c>
      <c r="F232" s="82"/>
      <c r="G232" s="82"/>
      <c r="H232" s="82"/>
      <c r="I232" s="83"/>
      <c r="J232" s="82"/>
      <c r="K232" s="82"/>
      <c r="L232" s="82"/>
      <c r="M232" s="82"/>
      <c r="N232" s="82"/>
      <c r="O232" s="84"/>
      <c r="P232" s="82"/>
      <c r="Q232" s="84"/>
      <c r="R232" s="82"/>
      <c r="S232" s="82"/>
      <c r="T232" s="82"/>
      <c r="U232" s="82"/>
      <c r="V232" s="82"/>
      <c r="W232" s="82"/>
      <c r="X232" s="82"/>
      <c r="Y232" s="84"/>
      <c r="Z232" s="82"/>
      <c r="AA232" s="85"/>
      <c r="AB232" s="82"/>
      <c r="AC232" s="82"/>
      <c r="AD232" s="82"/>
      <c r="AE232" s="82"/>
      <c r="AF232" s="82"/>
      <c r="AG232" s="82"/>
      <c r="AH232" s="84"/>
      <c r="AI232" s="82"/>
      <c r="AJ232" s="84"/>
      <c r="AK232" s="82"/>
      <c r="AL232" s="82"/>
      <c r="AM232" s="82"/>
      <c r="AN232" s="84"/>
      <c r="AO232" s="82"/>
      <c r="AP232" s="84"/>
      <c r="AQ232" s="82"/>
      <c r="AR232" s="84"/>
      <c r="AS232" s="82"/>
      <c r="AT232" s="82"/>
      <c r="AU232" s="82"/>
      <c r="AV232" s="84"/>
      <c r="AW232" s="82"/>
      <c r="AX232" s="82"/>
      <c r="AY232" s="82"/>
      <c r="AZ232" s="84"/>
      <c r="BA232" s="82"/>
      <c r="BB232" s="82"/>
      <c r="BC232" s="82"/>
      <c r="BD232" s="82"/>
      <c r="BE232" s="82"/>
      <c r="BF232" s="82"/>
      <c r="BG232" s="82"/>
      <c r="BH232" s="82"/>
      <c r="BI232" s="82"/>
      <c r="BJ232" s="84"/>
      <c r="BK232" s="82"/>
      <c r="BL232" s="84">
        <v>11</v>
      </c>
      <c r="BM232" s="82">
        <v>7.6230000000000002</v>
      </c>
      <c r="BN232" s="82"/>
      <c r="BO232" s="82"/>
      <c r="BP232" s="84"/>
      <c r="BQ232" s="82"/>
      <c r="BR232" s="84"/>
      <c r="BS232" s="82"/>
      <c r="BT232" s="82"/>
      <c r="BU232" s="82"/>
      <c r="BV232" s="82"/>
    </row>
    <row r="233" spans="1:74" s="86" customFormat="1" x14ac:dyDescent="0.25">
      <c r="A233" s="79">
        <v>231</v>
      </c>
      <c r="B233" s="79">
        <v>1</v>
      </c>
      <c r="C233" s="80" t="s">
        <v>688</v>
      </c>
      <c r="D233" s="81">
        <f>август!D233-сентябрь!E233</f>
        <v>417.23377142028988</v>
      </c>
      <c r="E233" s="81">
        <f t="shared" si="3"/>
        <v>25.622</v>
      </c>
      <c r="F233" s="82"/>
      <c r="G233" s="82"/>
      <c r="H233" s="82"/>
      <c r="I233" s="83"/>
      <c r="J233" s="82"/>
      <c r="K233" s="82"/>
      <c r="L233" s="82"/>
      <c r="M233" s="82"/>
      <c r="N233" s="82"/>
      <c r="O233" s="84"/>
      <c r="P233" s="82"/>
      <c r="Q233" s="84"/>
      <c r="R233" s="82"/>
      <c r="S233" s="82"/>
      <c r="T233" s="82"/>
      <c r="U233" s="82"/>
      <c r="V233" s="82"/>
      <c r="W233" s="82"/>
      <c r="X233" s="82"/>
      <c r="Y233" s="84"/>
      <c r="Z233" s="82"/>
      <c r="AA233" s="85"/>
      <c r="AB233" s="82"/>
      <c r="AC233" s="82"/>
      <c r="AD233" s="82"/>
      <c r="AE233" s="82"/>
      <c r="AF233" s="82"/>
      <c r="AG233" s="82"/>
      <c r="AH233" s="84"/>
      <c r="AI233" s="82"/>
      <c r="AJ233" s="84"/>
      <c r="AK233" s="82"/>
      <c r="AL233" s="82"/>
      <c r="AM233" s="82"/>
      <c r="AN233" s="84"/>
      <c r="AO233" s="82"/>
      <c r="AP233" s="84"/>
      <c r="AQ233" s="82"/>
      <c r="AR233" s="84"/>
      <c r="AS233" s="82"/>
      <c r="AT233" s="82"/>
      <c r="AU233" s="82"/>
      <c r="AV233" s="84"/>
      <c r="AW233" s="82"/>
      <c r="AX233" s="82"/>
      <c r="AY233" s="82"/>
      <c r="AZ233" s="84"/>
      <c r="BA233" s="82"/>
      <c r="BB233" s="82"/>
      <c r="BC233" s="82"/>
      <c r="BD233" s="82"/>
      <c r="BE233" s="82"/>
      <c r="BF233" s="82"/>
      <c r="BG233" s="82"/>
      <c r="BH233" s="82"/>
      <c r="BI233" s="82"/>
      <c r="BJ233" s="84"/>
      <c r="BK233" s="82"/>
      <c r="BL233" s="84"/>
      <c r="BM233" s="82"/>
      <c r="BN233" s="82">
        <v>0.05</v>
      </c>
      <c r="BO233" s="82">
        <v>11.462999999999999</v>
      </c>
      <c r="BP233" s="84">
        <v>11</v>
      </c>
      <c r="BQ233" s="82">
        <v>14.159000000000001</v>
      </c>
      <c r="BR233" s="84"/>
      <c r="BS233" s="82"/>
      <c r="BT233" s="82"/>
      <c r="BU233" s="82"/>
      <c r="BV233" s="82"/>
    </row>
    <row r="234" spans="1:74" x14ac:dyDescent="0.25">
      <c r="A234" s="16">
        <v>232</v>
      </c>
      <c r="B234" s="16">
        <v>2</v>
      </c>
      <c r="C234" s="31" t="s">
        <v>689</v>
      </c>
      <c r="D234" s="40">
        <f>август!D234-сентябрь!E234</f>
        <v>432.77525721739124</v>
      </c>
      <c r="E234" s="40">
        <f t="shared" si="3"/>
        <v>0</v>
      </c>
      <c r="F234" s="36"/>
      <c r="G234" s="36"/>
      <c r="H234" s="36"/>
      <c r="I234" s="27"/>
      <c r="J234" s="36"/>
      <c r="K234" s="36"/>
      <c r="L234" s="36"/>
      <c r="M234" s="36"/>
      <c r="N234" s="36"/>
      <c r="O234" s="29"/>
      <c r="P234" s="36"/>
      <c r="Q234" s="29"/>
      <c r="R234" s="36"/>
      <c r="S234" s="36"/>
      <c r="T234" s="36"/>
      <c r="U234" s="36"/>
      <c r="V234" s="36"/>
      <c r="W234" s="36"/>
      <c r="X234" s="36"/>
      <c r="Y234" s="29"/>
      <c r="Z234" s="36"/>
      <c r="AA234" s="66"/>
      <c r="AB234" s="36"/>
      <c r="AC234" s="36"/>
      <c r="AD234" s="36"/>
      <c r="AE234" s="36"/>
      <c r="AF234" s="36"/>
      <c r="AG234" s="36"/>
      <c r="AH234" s="29"/>
      <c r="AI234" s="36"/>
      <c r="AJ234" s="29"/>
      <c r="AK234" s="36"/>
      <c r="AL234" s="36"/>
      <c r="AM234" s="36"/>
      <c r="AN234" s="29"/>
      <c r="AO234" s="36"/>
      <c r="AP234" s="29"/>
      <c r="AQ234" s="36"/>
      <c r="AR234" s="29"/>
      <c r="AS234" s="36"/>
      <c r="AT234" s="36"/>
      <c r="AU234" s="36"/>
      <c r="AV234" s="29"/>
      <c r="AW234" s="36"/>
      <c r="AX234" s="36"/>
      <c r="AY234" s="36"/>
      <c r="AZ234" s="29"/>
      <c r="BA234" s="36"/>
      <c r="BB234" s="36"/>
      <c r="BC234" s="36"/>
      <c r="BD234" s="36"/>
      <c r="BE234" s="36"/>
      <c r="BF234" s="36"/>
      <c r="BG234" s="36"/>
      <c r="BH234" s="36"/>
      <c r="BI234" s="36"/>
      <c r="BJ234" s="29"/>
      <c r="BK234" s="36"/>
      <c r="BL234" s="29"/>
      <c r="BM234" s="36"/>
      <c r="BN234" s="36"/>
      <c r="BO234" s="36"/>
      <c r="BP234" s="29"/>
      <c r="BQ234" s="36"/>
      <c r="BR234" s="29"/>
      <c r="BS234" s="36"/>
      <c r="BT234" s="36"/>
      <c r="BU234" s="36"/>
      <c r="BV234" s="36"/>
    </row>
    <row r="235" spans="1:74" x14ac:dyDescent="0.25">
      <c r="A235" s="16">
        <v>233</v>
      </c>
      <c r="B235" s="16">
        <v>2</v>
      </c>
      <c r="C235" s="31" t="s">
        <v>690</v>
      </c>
      <c r="D235" s="40">
        <f>август!D235-сентябрь!E235</f>
        <v>1929.5289243188402</v>
      </c>
      <c r="E235" s="40">
        <f t="shared" si="3"/>
        <v>0</v>
      </c>
      <c r="F235" s="36"/>
      <c r="G235" s="36"/>
      <c r="H235" s="36"/>
      <c r="I235" s="27"/>
      <c r="J235" s="36"/>
      <c r="K235" s="36"/>
      <c r="L235" s="36"/>
      <c r="M235" s="36"/>
      <c r="N235" s="36"/>
      <c r="O235" s="29"/>
      <c r="P235" s="36"/>
      <c r="Q235" s="29"/>
      <c r="R235" s="36"/>
      <c r="S235" s="36"/>
      <c r="T235" s="36"/>
      <c r="U235" s="36"/>
      <c r="V235" s="36"/>
      <c r="W235" s="36"/>
      <c r="X235" s="36"/>
      <c r="Y235" s="29"/>
      <c r="Z235" s="36"/>
      <c r="AA235" s="66"/>
      <c r="AB235" s="36"/>
      <c r="AC235" s="36"/>
      <c r="AD235" s="36"/>
      <c r="AE235" s="36"/>
      <c r="AF235" s="36"/>
      <c r="AG235" s="36"/>
      <c r="AH235" s="29"/>
      <c r="AI235" s="36"/>
      <c r="AJ235" s="29"/>
      <c r="AK235" s="36"/>
      <c r="AL235" s="36"/>
      <c r="AM235" s="36"/>
      <c r="AN235" s="29"/>
      <c r="AO235" s="36"/>
      <c r="AP235" s="29"/>
      <c r="AQ235" s="36"/>
      <c r="AR235" s="29"/>
      <c r="AS235" s="36"/>
      <c r="AT235" s="36"/>
      <c r="AU235" s="36"/>
      <c r="AV235" s="29"/>
      <c r="AW235" s="36"/>
      <c r="AX235" s="36"/>
      <c r="AY235" s="36"/>
      <c r="AZ235" s="29"/>
      <c r="BA235" s="36"/>
      <c r="BB235" s="36"/>
      <c r="BC235" s="36"/>
      <c r="BD235" s="36"/>
      <c r="BE235" s="36"/>
      <c r="BF235" s="36"/>
      <c r="BG235" s="36"/>
      <c r="BH235" s="36"/>
      <c r="BI235" s="36"/>
      <c r="BJ235" s="29"/>
      <c r="BK235" s="36"/>
      <c r="BL235" s="29"/>
      <c r="BM235" s="36"/>
      <c r="BN235" s="36"/>
      <c r="BO235" s="36"/>
      <c r="BP235" s="29"/>
      <c r="BQ235" s="36"/>
      <c r="BR235" s="29"/>
      <c r="BS235" s="36"/>
      <c r="BT235" s="36"/>
      <c r="BU235" s="36"/>
      <c r="BV235" s="36"/>
    </row>
    <row r="236" spans="1:74" x14ac:dyDescent="0.25">
      <c r="A236" s="16">
        <v>234</v>
      </c>
      <c r="B236" s="16">
        <v>2</v>
      </c>
      <c r="C236" s="31" t="s">
        <v>691</v>
      </c>
      <c r="D236" s="40">
        <f>август!D236-сентябрь!E236</f>
        <v>112.04409944927536</v>
      </c>
      <c r="E236" s="40">
        <f t="shared" si="3"/>
        <v>0</v>
      </c>
      <c r="F236" s="36"/>
      <c r="G236" s="36"/>
      <c r="H236" s="36"/>
      <c r="I236" s="27"/>
      <c r="J236" s="36"/>
      <c r="K236" s="36"/>
      <c r="L236" s="36"/>
      <c r="M236" s="36"/>
      <c r="N236" s="36"/>
      <c r="O236" s="29"/>
      <c r="P236" s="36"/>
      <c r="Q236" s="29"/>
      <c r="R236" s="36"/>
      <c r="S236" s="36"/>
      <c r="T236" s="36"/>
      <c r="U236" s="36"/>
      <c r="V236" s="36"/>
      <c r="W236" s="36"/>
      <c r="X236" s="36"/>
      <c r="Y236" s="29"/>
      <c r="Z236" s="36"/>
      <c r="AA236" s="66"/>
      <c r="AB236" s="36"/>
      <c r="AC236" s="36"/>
      <c r="AD236" s="36"/>
      <c r="AE236" s="36"/>
      <c r="AF236" s="36"/>
      <c r="AG236" s="36"/>
      <c r="AH236" s="29"/>
      <c r="AI236" s="36"/>
      <c r="AJ236" s="29"/>
      <c r="AK236" s="36"/>
      <c r="AL236" s="36"/>
      <c r="AM236" s="36"/>
      <c r="AN236" s="29"/>
      <c r="AO236" s="36"/>
      <c r="AP236" s="29"/>
      <c r="AQ236" s="36"/>
      <c r="AR236" s="29"/>
      <c r="AS236" s="36"/>
      <c r="AT236" s="36"/>
      <c r="AU236" s="36"/>
      <c r="AV236" s="29"/>
      <c r="AW236" s="36"/>
      <c r="AX236" s="36"/>
      <c r="AY236" s="36"/>
      <c r="AZ236" s="29"/>
      <c r="BA236" s="36"/>
      <c r="BB236" s="36"/>
      <c r="BC236" s="36"/>
      <c r="BD236" s="36"/>
      <c r="BE236" s="36"/>
      <c r="BF236" s="36"/>
      <c r="BG236" s="36"/>
      <c r="BH236" s="36"/>
      <c r="BI236" s="36"/>
      <c r="BJ236" s="29"/>
      <c r="BK236" s="36"/>
      <c r="BL236" s="29"/>
      <c r="BM236" s="36"/>
      <c r="BN236" s="36"/>
      <c r="BO236" s="36"/>
      <c r="BP236" s="29"/>
      <c r="BQ236" s="36"/>
      <c r="BR236" s="29"/>
      <c r="BS236" s="36"/>
      <c r="BT236" s="36"/>
      <c r="BU236" s="36"/>
      <c r="BV236" s="36"/>
    </row>
    <row r="237" spans="1:74" x14ac:dyDescent="0.25">
      <c r="A237" s="16">
        <v>235</v>
      </c>
      <c r="B237" s="16">
        <v>2</v>
      </c>
      <c r="C237" s="31" t="s">
        <v>692</v>
      </c>
      <c r="D237" s="40">
        <f>август!D237-сентябрь!E237</f>
        <v>90.464785835748799</v>
      </c>
      <c r="E237" s="40">
        <f t="shared" si="3"/>
        <v>0</v>
      </c>
      <c r="F237" s="36"/>
      <c r="G237" s="36"/>
      <c r="H237" s="36"/>
      <c r="I237" s="27"/>
      <c r="J237" s="36"/>
      <c r="K237" s="36"/>
      <c r="L237" s="36"/>
      <c r="M237" s="36"/>
      <c r="N237" s="36"/>
      <c r="O237" s="29"/>
      <c r="P237" s="36"/>
      <c r="Q237" s="29"/>
      <c r="R237" s="36"/>
      <c r="S237" s="36"/>
      <c r="T237" s="36"/>
      <c r="U237" s="36"/>
      <c r="V237" s="36"/>
      <c r="W237" s="36"/>
      <c r="X237" s="36"/>
      <c r="Y237" s="29"/>
      <c r="Z237" s="36"/>
      <c r="AA237" s="66"/>
      <c r="AB237" s="36"/>
      <c r="AC237" s="36"/>
      <c r="AD237" s="36"/>
      <c r="AE237" s="36"/>
      <c r="AF237" s="36"/>
      <c r="AG237" s="36"/>
      <c r="AH237" s="29"/>
      <c r="AI237" s="36"/>
      <c r="AJ237" s="29"/>
      <c r="AK237" s="36"/>
      <c r="AL237" s="36"/>
      <c r="AM237" s="36"/>
      <c r="AN237" s="29"/>
      <c r="AO237" s="36"/>
      <c r="AP237" s="29"/>
      <c r="AQ237" s="36"/>
      <c r="AR237" s="29"/>
      <c r="AS237" s="36"/>
      <c r="AT237" s="36"/>
      <c r="AU237" s="36"/>
      <c r="AV237" s="29"/>
      <c r="AW237" s="36"/>
      <c r="AX237" s="36"/>
      <c r="AY237" s="36"/>
      <c r="AZ237" s="29"/>
      <c r="BA237" s="36"/>
      <c r="BB237" s="36"/>
      <c r="BC237" s="36"/>
      <c r="BD237" s="36"/>
      <c r="BE237" s="36"/>
      <c r="BF237" s="36"/>
      <c r="BG237" s="36"/>
      <c r="BH237" s="36"/>
      <c r="BI237" s="36"/>
      <c r="BJ237" s="29"/>
      <c r="BK237" s="36"/>
      <c r="BL237" s="29"/>
      <c r="BM237" s="36"/>
      <c r="BN237" s="36"/>
      <c r="BO237" s="36"/>
      <c r="BP237" s="29"/>
      <c r="BQ237" s="36"/>
      <c r="BR237" s="29"/>
      <c r="BS237" s="36"/>
      <c r="BT237" s="36"/>
      <c r="BU237" s="36"/>
      <c r="BV237" s="36"/>
    </row>
    <row r="238" spans="1:74" s="86" customFormat="1" x14ac:dyDescent="0.25">
      <c r="A238" s="79">
        <v>236</v>
      </c>
      <c r="B238" s="79">
        <v>2</v>
      </c>
      <c r="C238" s="80" t="s">
        <v>693</v>
      </c>
      <c r="D238" s="81">
        <f>август!D238-сентябрь!E238</f>
        <v>-609.62141399033828</v>
      </c>
      <c r="E238" s="81">
        <f t="shared" si="3"/>
        <v>15.648999999999999</v>
      </c>
      <c r="F238" s="82"/>
      <c r="G238" s="82"/>
      <c r="H238" s="82"/>
      <c r="I238" s="83"/>
      <c r="J238" s="82"/>
      <c r="K238" s="82"/>
      <c r="L238" s="82"/>
      <c r="M238" s="82"/>
      <c r="N238" s="82"/>
      <c r="O238" s="84"/>
      <c r="P238" s="82"/>
      <c r="Q238" s="84"/>
      <c r="R238" s="82"/>
      <c r="S238" s="82"/>
      <c r="T238" s="82"/>
      <c r="U238" s="82">
        <v>6.0000000000000001E-3</v>
      </c>
      <c r="V238" s="82">
        <v>7.6059999999999999</v>
      </c>
      <c r="W238" s="82"/>
      <c r="X238" s="82"/>
      <c r="Y238" s="84"/>
      <c r="Z238" s="82"/>
      <c r="AA238" s="85"/>
      <c r="AB238" s="82"/>
      <c r="AC238" s="82"/>
      <c r="AD238" s="82"/>
      <c r="AE238" s="82"/>
      <c r="AF238" s="82">
        <v>4.0000000000000001E-3</v>
      </c>
      <c r="AG238" s="82">
        <v>8.0429999999999993</v>
      </c>
      <c r="AH238" s="84"/>
      <c r="AI238" s="82"/>
      <c r="AJ238" s="84"/>
      <c r="AK238" s="82"/>
      <c r="AL238" s="82"/>
      <c r="AM238" s="82"/>
      <c r="AN238" s="84"/>
      <c r="AO238" s="82"/>
      <c r="AP238" s="84"/>
      <c r="AQ238" s="82"/>
      <c r="AR238" s="84"/>
      <c r="AS238" s="82"/>
      <c r="AT238" s="82"/>
      <c r="AU238" s="82"/>
      <c r="AV238" s="84"/>
      <c r="AW238" s="82"/>
      <c r="AX238" s="82"/>
      <c r="AY238" s="82"/>
      <c r="AZ238" s="84"/>
      <c r="BA238" s="82"/>
      <c r="BB238" s="82"/>
      <c r="BC238" s="82"/>
      <c r="BD238" s="82"/>
      <c r="BE238" s="82"/>
      <c r="BF238" s="82"/>
      <c r="BG238" s="82"/>
      <c r="BH238" s="82"/>
      <c r="BI238" s="82"/>
      <c r="BJ238" s="84"/>
      <c r="BK238" s="82"/>
      <c r="BL238" s="84"/>
      <c r="BM238" s="82"/>
      <c r="BN238" s="82"/>
      <c r="BO238" s="82"/>
      <c r="BP238" s="84"/>
      <c r="BQ238" s="82"/>
      <c r="BR238" s="84"/>
      <c r="BS238" s="82"/>
      <c r="BT238" s="82"/>
      <c r="BU238" s="82"/>
      <c r="BV238" s="82"/>
    </row>
    <row r="239" spans="1:74" x14ac:dyDescent="0.25">
      <c r="A239" s="16">
        <v>237</v>
      </c>
      <c r="B239" s="16">
        <v>2</v>
      </c>
      <c r="C239" s="31" t="s">
        <v>927</v>
      </c>
      <c r="D239" s="40">
        <f>август!D239-сентябрь!E239</f>
        <v>-161.63331975458939</v>
      </c>
      <c r="E239" s="40">
        <f t="shared" si="3"/>
        <v>0</v>
      </c>
      <c r="F239" s="36"/>
      <c r="G239" s="36"/>
      <c r="H239" s="36"/>
      <c r="I239" s="27"/>
      <c r="J239" s="36"/>
      <c r="K239" s="36"/>
      <c r="L239" s="36"/>
      <c r="M239" s="36"/>
      <c r="N239" s="36"/>
      <c r="O239" s="29"/>
      <c r="P239" s="36"/>
      <c r="Q239" s="29"/>
      <c r="R239" s="36"/>
      <c r="S239" s="36"/>
      <c r="T239" s="36"/>
      <c r="U239" s="36"/>
      <c r="V239" s="36"/>
      <c r="W239" s="36"/>
      <c r="X239" s="36"/>
      <c r="Y239" s="29"/>
      <c r="Z239" s="36"/>
      <c r="AA239" s="66"/>
      <c r="AB239" s="36"/>
      <c r="AC239" s="36"/>
      <c r="AD239" s="36"/>
      <c r="AE239" s="36"/>
      <c r="AF239" s="36"/>
      <c r="AG239" s="36"/>
      <c r="AH239" s="29"/>
      <c r="AI239" s="36"/>
      <c r="AJ239" s="29"/>
      <c r="AK239" s="36"/>
      <c r="AL239" s="36"/>
      <c r="AM239" s="36"/>
      <c r="AN239" s="29"/>
      <c r="AO239" s="36"/>
      <c r="AP239" s="29"/>
      <c r="AQ239" s="36"/>
      <c r="AR239" s="29"/>
      <c r="AS239" s="36"/>
      <c r="AT239" s="36"/>
      <c r="AU239" s="36"/>
      <c r="AV239" s="29"/>
      <c r="AW239" s="36"/>
      <c r="AX239" s="36"/>
      <c r="AY239" s="36"/>
      <c r="AZ239" s="29"/>
      <c r="BA239" s="36"/>
      <c r="BB239" s="36"/>
      <c r="BC239" s="36"/>
      <c r="BD239" s="36"/>
      <c r="BE239" s="36"/>
      <c r="BF239" s="36"/>
      <c r="BG239" s="36"/>
      <c r="BH239" s="36"/>
      <c r="BI239" s="36"/>
      <c r="BJ239" s="29"/>
      <c r="BK239" s="36"/>
      <c r="BL239" s="29"/>
      <c r="BM239" s="36"/>
      <c r="BN239" s="36"/>
      <c r="BO239" s="36"/>
      <c r="BP239" s="29"/>
      <c r="BQ239" s="36"/>
      <c r="BR239" s="29"/>
      <c r="BS239" s="36"/>
      <c r="BT239" s="36"/>
      <c r="BU239" s="36"/>
      <c r="BV239" s="36"/>
    </row>
    <row r="240" spans="1:74" x14ac:dyDescent="0.25">
      <c r="A240" s="16">
        <v>238</v>
      </c>
      <c r="B240" s="16">
        <v>2</v>
      </c>
      <c r="C240" s="31" t="s">
        <v>694</v>
      </c>
      <c r="D240" s="40">
        <f>август!D240-сентябрь!E240</f>
        <v>-359.80172516908209</v>
      </c>
      <c r="E240" s="40">
        <f t="shared" si="3"/>
        <v>0</v>
      </c>
      <c r="F240" s="36"/>
      <c r="G240" s="36"/>
      <c r="H240" s="36"/>
      <c r="I240" s="27"/>
      <c r="J240" s="36"/>
      <c r="K240" s="36"/>
      <c r="L240" s="36"/>
      <c r="M240" s="36"/>
      <c r="N240" s="36"/>
      <c r="O240" s="29"/>
      <c r="P240" s="36"/>
      <c r="Q240" s="29"/>
      <c r="R240" s="36"/>
      <c r="S240" s="36"/>
      <c r="T240" s="36"/>
      <c r="U240" s="36"/>
      <c r="V240" s="36"/>
      <c r="W240" s="36"/>
      <c r="X240" s="36"/>
      <c r="Y240" s="29"/>
      <c r="Z240" s="36"/>
      <c r="AA240" s="66"/>
      <c r="AB240" s="36"/>
      <c r="AC240" s="36"/>
      <c r="AD240" s="36"/>
      <c r="AE240" s="36"/>
      <c r="AF240" s="36"/>
      <c r="AG240" s="36"/>
      <c r="AH240" s="29"/>
      <c r="AI240" s="36"/>
      <c r="AJ240" s="29"/>
      <c r="AK240" s="36"/>
      <c r="AL240" s="36"/>
      <c r="AM240" s="36"/>
      <c r="AN240" s="29"/>
      <c r="AO240" s="36"/>
      <c r="AP240" s="29"/>
      <c r="AQ240" s="36"/>
      <c r="AR240" s="29"/>
      <c r="AS240" s="36"/>
      <c r="AT240" s="36"/>
      <c r="AU240" s="36"/>
      <c r="AV240" s="29"/>
      <c r="AW240" s="36"/>
      <c r="AX240" s="36"/>
      <c r="AY240" s="36"/>
      <c r="AZ240" s="29"/>
      <c r="BA240" s="36"/>
      <c r="BB240" s="36"/>
      <c r="BC240" s="36"/>
      <c r="BD240" s="36"/>
      <c r="BE240" s="36"/>
      <c r="BF240" s="36"/>
      <c r="BG240" s="36"/>
      <c r="BH240" s="36"/>
      <c r="BI240" s="36"/>
      <c r="BJ240" s="29"/>
      <c r="BK240" s="36"/>
      <c r="BL240" s="29"/>
      <c r="BM240" s="36"/>
      <c r="BN240" s="36"/>
      <c r="BO240" s="36"/>
      <c r="BP240" s="29"/>
      <c r="BQ240" s="36"/>
      <c r="BR240" s="29"/>
      <c r="BS240" s="36"/>
      <c r="BT240" s="36"/>
      <c r="BU240" s="36"/>
      <c r="BV240" s="36"/>
    </row>
    <row r="241" spans="1:75" x14ac:dyDescent="0.25">
      <c r="A241" s="16">
        <v>239</v>
      </c>
      <c r="B241" s="16">
        <v>2</v>
      </c>
      <c r="C241" s="31" t="s">
        <v>695</v>
      </c>
      <c r="D241" s="40">
        <f>август!D241-сентябрь!E241</f>
        <v>-1204.3516573217391</v>
      </c>
      <c r="E241" s="40">
        <f t="shared" si="3"/>
        <v>0</v>
      </c>
      <c r="F241" s="36"/>
      <c r="G241" s="36"/>
      <c r="H241" s="36"/>
      <c r="I241" s="27"/>
      <c r="J241" s="36"/>
      <c r="K241" s="36"/>
      <c r="L241" s="36"/>
      <c r="M241" s="36"/>
      <c r="N241" s="36"/>
      <c r="O241" s="29"/>
      <c r="P241" s="36"/>
      <c r="Q241" s="29"/>
      <c r="R241" s="36"/>
      <c r="S241" s="36"/>
      <c r="T241" s="36"/>
      <c r="U241" s="36"/>
      <c r="V241" s="36"/>
      <c r="W241" s="36"/>
      <c r="X241" s="36"/>
      <c r="Y241" s="29"/>
      <c r="Z241" s="36"/>
      <c r="AA241" s="66"/>
      <c r="AB241" s="36"/>
      <c r="AC241" s="36"/>
      <c r="AD241" s="36"/>
      <c r="AE241" s="36"/>
      <c r="AF241" s="36"/>
      <c r="AG241" s="36"/>
      <c r="AH241" s="29"/>
      <c r="AI241" s="36"/>
      <c r="AJ241" s="29"/>
      <c r="AK241" s="36"/>
      <c r="AL241" s="36"/>
      <c r="AM241" s="36"/>
      <c r="AN241" s="29"/>
      <c r="AO241" s="36"/>
      <c r="AP241" s="29"/>
      <c r="AQ241" s="36"/>
      <c r="AR241" s="29"/>
      <c r="AS241" s="36"/>
      <c r="AT241" s="36"/>
      <c r="AU241" s="36"/>
      <c r="AV241" s="29"/>
      <c r="AW241" s="36"/>
      <c r="AX241" s="36"/>
      <c r="AY241" s="36"/>
      <c r="AZ241" s="29"/>
      <c r="BA241" s="36"/>
      <c r="BB241" s="36"/>
      <c r="BC241" s="36"/>
      <c r="BD241" s="36"/>
      <c r="BE241" s="36"/>
      <c r="BF241" s="36"/>
      <c r="BG241" s="36"/>
      <c r="BH241" s="36"/>
      <c r="BI241" s="36"/>
      <c r="BJ241" s="29"/>
      <c r="BK241" s="36"/>
      <c r="BL241" s="29"/>
      <c r="BM241" s="36"/>
      <c r="BN241" s="36"/>
      <c r="BO241" s="36"/>
      <c r="BP241" s="29"/>
      <c r="BQ241" s="36"/>
      <c r="BR241" s="29"/>
      <c r="BS241" s="36"/>
      <c r="BT241" s="36"/>
      <c r="BU241" s="36"/>
      <c r="BV241" s="36"/>
    </row>
    <row r="242" spans="1:75" s="86" customFormat="1" x14ac:dyDescent="0.25">
      <c r="A242" s="79">
        <v>240</v>
      </c>
      <c r="B242" s="79">
        <v>2</v>
      </c>
      <c r="C242" s="80" t="s">
        <v>696</v>
      </c>
      <c r="D242" s="81">
        <f>август!D242-сентябрь!E242</f>
        <v>420.13335213526551</v>
      </c>
      <c r="E242" s="81">
        <f t="shared" si="3"/>
        <v>14.363999999999999</v>
      </c>
      <c r="F242" s="82"/>
      <c r="G242" s="82"/>
      <c r="H242" s="82"/>
      <c r="I242" s="83"/>
      <c r="J242" s="82"/>
      <c r="K242" s="82"/>
      <c r="L242" s="82"/>
      <c r="M242" s="82"/>
      <c r="N242" s="82"/>
      <c r="O242" s="84"/>
      <c r="P242" s="82"/>
      <c r="Q242" s="84"/>
      <c r="R242" s="82"/>
      <c r="S242" s="82"/>
      <c r="T242" s="82"/>
      <c r="U242" s="82"/>
      <c r="V242" s="82"/>
      <c r="W242" s="82"/>
      <c r="X242" s="82"/>
      <c r="Y242" s="84"/>
      <c r="Z242" s="82"/>
      <c r="AA242" s="85"/>
      <c r="AB242" s="82"/>
      <c r="AC242" s="82"/>
      <c r="AD242" s="82"/>
      <c r="AE242" s="82"/>
      <c r="AF242" s="82"/>
      <c r="AG242" s="82"/>
      <c r="AH242" s="84"/>
      <c r="AI242" s="82"/>
      <c r="AJ242" s="84"/>
      <c r="AK242" s="82"/>
      <c r="AL242" s="82"/>
      <c r="AM242" s="82"/>
      <c r="AN242" s="84"/>
      <c r="AO242" s="82"/>
      <c r="AP242" s="84"/>
      <c r="AQ242" s="82"/>
      <c r="AR242" s="84"/>
      <c r="AS242" s="82"/>
      <c r="AT242" s="82"/>
      <c r="AU242" s="82"/>
      <c r="AV242" s="84"/>
      <c r="AW242" s="82"/>
      <c r="AX242" s="82"/>
      <c r="AY242" s="82"/>
      <c r="AZ242" s="84"/>
      <c r="BA242" s="82"/>
      <c r="BB242" s="82"/>
      <c r="BC242" s="82"/>
      <c r="BD242" s="82"/>
      <c r="BE242" s="82"/>
      <c r="BF242" s="82"/>
      <c r="BG242" s="82"/>
      <c r="BH242" s="82">
        <v>1.2E-2</v>
      </c>
      <c r="BI242" s="82">
        <v>9.8279999999999994</v>
      </c>
      <c r="BJ242" s="84"/>
      <c r="BK242" s="82"/>
      <c r="BL242" s="84">
        <v>12</v>
      </c>
      <c r="BM242" s="82">
        <v>4.5359999999999996</v>
      </c>
      <c r="BN242" s="82"/>
      <c r="BO242" s="82"/>
      <c r="BP242" s="84"/>
      <c r="BQ242" s="82"/>
      <c r="BR242" s="84"/>
      <c r="BS242" s="82"/>
      <c r="BT242" s="82"/>
      <c r="BU242" s="82"/>
      <c r="BV242" s="82"/>
    </row>
    <row r="243" spans="1:75" s="86" customFormat="1" x14ac:dyDescent="0.25">
      <c r="A243" s="79">
        <v>241</v>
      </c>
      <c r="B243" s="79">
        <v>2</v>
      </c>
      <c r="C243" s="80" t="s">
        <v>697</v>
      </c>
      <c r="D243" s="81">
        <f>август!D243-сентябрь!E243</f>
        <v>176.5299360289855</v>
      </c>
      <c r="E243" s="81">
        <f t="shared" si="3"/>
        <v>11.476000000000001</v>
      </c>
      <c r="F243" s="82"/>
      <c r="G243" s="82"/>
      <c r="H243" s="82"/>
      <c r="I243" s="83"/>
      <c r="J243" s="82"/>
      <c r="K243" s="82"/>
      <c r="L243" s="82"/>
      <c r="M243" s="82"/>
      <c r="N243" s="82"/>
      <c r="O243" s="84"/>
      <c r="P243" s="82"/>
      <c r="Q243" s="84"/>
      <c r="R243" s="82"/>
      <c r="S243" s="82"/>
      <c r="T243" s="82"/>
      <c r="U243" s="82">
        <v>1.2999999999999999E-2</v>
      </c>
      <c r="V243" s="82">
        <v>11.476000000000001</v>
      </c>
      <c r="W243" s="82"/>
      <c r="X243" s="82"/>
      <c r="Y243" s="84"/>
      <c r="Z243" s="82"/>
      <c r="AA243" s="85"/>
      <c r="AB243" s="82"/>
      <c r="AC243" s="82"/>
      <c r="AD243" s="82"/>
      <c r="AE243" s="82"/>
      <c r="AF243" s="82"/>
      <c r="AG243" s="82"/>
      <c r="AH243" s="84"/>
      <c r="AI243" s="82"/>
      <c r="AJ243" s="84"/>
      <c r="AK243" s="82"/>
      <c r="AL243" s="82"/>
      <c r="AM243" s="82"/>
      <c r="AN243" s="84"/>
      <c r="AO243" s="82"/>
      <c r="AP243" s="84"/>
      <c r="AQ243" s="82"/>
      <c r="AR243" s="84"/>
      <c r="AS243" s="82"/>
      <c r="AT243" s="82"/>
      <c r="AU243" s="82"/>
      <c r="AV243" s="84"/>
      <c r="AW243" s="82"/>
      <c r="AX243" s="82"/>
      <c r="AY243" s="82"/>
      <c r="AZ243" s="84"/>
      <c r="BA243" s="82"/>
      <c r="BB243" s="82"/>
      <c r="BC243" s="82"/>
      <c r="BD243" s="82"/>
      <c r="BE243" s="82"/>
      <c r="BF243" s="82"/>
      <c r="BG243" s="82"/>
      <c r="BH243" s="82"/>
      <c r="BI243" s="82"/>
      <c r="BJ243" s="84"/>
      <c r="BK243" s="82"/>
      <c r="BL243" s="84"/>
      <c r="BM243" s="82"/>
      <c r="BN243" s="82"/>
      <c r="BO243" s="82"/>
      <c r="BP243" s="84"/>
      <c r="BQ243" s="82"/>
      <c r="BR243" s="84"/>
      <c r="BS243" s="82"/>
      <c r="BT243" s="82"/>
      <c r="BU243" s="82"/>
      <c r="BV243" s="82"/>
    </row>
    <row r="244" spans="1:75" x14ac:dyDescent="0.25">
      <c r="A244" s="16">
        <v>242</v>
      </c>
      <c r="B244" s="16">
        <v>2</v>
      </c>
      <c r="C244" s="31" t="s">
        <v>698</v>
      </c>
      <c r="D244" s="40">
        <f>август!D244-сентябрь!E244</f>
        <v>-1055.5120354589371</v>
      </c>
      <c r="E244" s="40">
        <f t="shared" si="3"/>
        <v>0</v>
      </c>
      <c r="F244" s="36"/>
      <c r="G244" s="36"/>
      <c r="H244" s="36"/>
      <c r="I244" s="27"/>
      <c r="J244" s="36"/>
      <c r="K244" s="36"/>
      <c r="L244" s="36"/>
      <c r="M244" s="36"/>
      <c r="N244" s="36"/>
      <c r="O244" s="29"/>
      <c r="P244" s="36"/>
      <c r="Q244" s="29"/>
      <c r="R244" s="36"/>
      <c r="S244" s="36"/>
      <c r="T244" s="36"/>
      <c r="U244" s="36"/>
      <c r="V244" s="36"/>
      <c r="W244" s="36"/>
      <c r="X244" s="36"/>
      <c r="Y244" s="29"/>
      <c r="Z244" s="36"/>
      <c r="AA244" s="66"/>
      <c r="AB244" s="36"/>
      <c r="AC244" s="36"/>
      <c r="AD244" s="36"/>
      <c r="AE244" s="36"/>
      <c r="AF244" s="36"/>
      <c r="AG244" s="36"/>
      <c r="AH244" s="29"/>
      <c r="AI244" s="36"/>
      <c r="AJ244" s="29"/>
      <c r="AK244" s="36"/>
      <c r="AL244" s="36"/>
      <c r="AM244" s="36"/>
      <c r="AN244" s="29"/>
      <c r="AO244" s="36"/>
      <c r="AP244" s="29"/>
      <c r="AQ244" s="36"/>
      <c r="AR244" s="29"/>
      <c r="AS244" s="36"/>
      <c r="AT244" s="36"/>
      <c r="AU244" s="36"/>
      <c r="AV244" s="29"/>
      <c r="AW244" s="36"/>
      <c r="AX244" s="36"/>
      <c r="AY244" s="36"/>
      <c r="AZ244" s="29"/>
      <c r="BA244" s="36"/>
      <c r="BB244" s="36"/>
      <c r="BC244" s="36"/>
      <c r="BD244" s="36"/>
      <c r="BE244" s="36"/>
      <c r="BF244" s="36"/>
      <c r="BG244" s="36"/>
      <c r="BH244" s="36"/>
      <c r="BI244" s="36"/>
      <c r="BJ244" s="29"/>
      <c r="BK244" s="36"/>
      <c r="BL244" s="29"/>
      <c r="BM244" s="36"/>
      <c r="BN244" s="36"/>
      <c r="BO244" s="36"/>
      <c r="BP244" s="29"/>
      <c r="BQ244" s="36"/>
      <c r="BR244" s="29"/>
      <c r="BS244" s="36"/>
      <c r="BT244" s="36"/>
      <c r="BU244" s="36"/>
      <c r="BV244" s="36"/>
    </row>
    <row r="245" spans="1:75" x14ac:dyDescent="0.25">
      <c r="A245" s="16">
        <v>243</v>
      </c>
      <c r="B245" s="16">
        <v>2</v>
      </c>
      <c r="C245" s="31" t="s">
        <v>699</v>
      </c>
      <c r="D245" s="40">
        <f>август!D245-сентябрь!E245</f>
        <v>267.18584404830915</v>
      </c>
      <c r="E245" s="40">
        <f t="shared" si="3"/>
        <v>0</v>
      </c>
      <c r="F245" s="36"/>
      <c r="G245" s="36"/>
      <c r="H245" s="36"/>
      <c r="I245" s="27"/>
      <c r="J245" s="36"/>
      <c r="K245" s="36"/>
      <c r="L245" s="36"/>
      <c r="M245" s="36"/>
      <c r="N245" s="36"/>
      <c r="O245" s="29"/>
      <c r="P245" s="36"/>
      <c r="Q245" s="29"/>
      <c r="R245" s="36"/>
      <c r="S245" s="36"/>
      <c r="T245" s="36"/>
      <c r="U245" s="36"/>
      <c r="V245" s="36"/>
      <c r="W245" s="36"/>
      <c r="X245" s="36"/>
      <c r="Y245" s="29"/>
      <c r="Z245" s="36"/>
      <c r="AA245" s="66"/>
      <c r="AB245" s="36"/>
      <c r="AC245" s="36"/>
      <c r="AD245" s="36"/>
      <c r="AE245" s="36"/>
      <c r="AF245" s="36"/>
      <c r="AG245" s="36"/>
      <c r="AH245" s="29"/>
      <c r="AI245" s="36"/>
      <c r="AJ245" s="29"/>
      <c r="AK245" s="36"/>
      <c r="AL245" s="36"/>
      <c r="AM245" s="36"/>
      <c r="AN245" s="29"/>
      <c r="AO245" s="36"/>
      <c r="AP245" s="29"/>
      <c r="AQ245" s="36"/>
      <c r="AR245" s="29"/>
      <c r="AS245" s="36"/>
      <c r="AT245" s="36"/>
      <c r="AU245" s="36"/>
      <c r="AV245" s="29"/>
      <c r="AW245" s="36"/>
      <c r="AX245" s="36"/>
      <c r="AY245" s="36"/>
      <c r="AZ245" s="29"/>
      <c r="BA245" s="36"/>
      <c r="BB245" s="36"/>
      <c r="BC245" s="36"/>
      <c r="BD245" s="36"/>
      <c r="BE245" s="36"/>
      <c r="BF245" s="36"/>
      <c r="BG245" s="36"/>
      <c r="BH245" s="36"/>
      <c r="BI245" s="36"/>
      <c r="BJ245" s="29"/>
      <c r="BK245" s="36"/>
      <c r="BL245" s="29"/>
      <c r="BM245" s="36"/>
      <c r="BN245" s="36"/>
      <c r="BO245" s="36"/>
      <c r="BP245" s="29"/>
      <c r="BQ245" s="36"/>
      <c r="BR245" s="29"/>
      <c r="BS245" s="36"/>
      <c r="BT245" s="36"/>
      <c r="BU245" s="36"/>
      <c r="BV245" s="36"/>
    </row>
    <row r="246" spans="1:75" x14ac:dyDescent="0.25">
      <c r="A246" s="16">
        <v>244</v>
      </c>
      <c r="B246" s="16">
        <v>2</v>
      </c>
      <c r="C246" s="31" t="s">
        <v>700</v>
      </c>
      <c r="D246" s="40">
        <f>август!D246-сентябрь!E246</f>
        <v>-1228.8277813623188</v>
      </c>
      <c r="E246" s="40">
        <f t="shared" si="3"/>
        <v>0</v>
      </c>
      <c r="F246" s="36"/>
      <c r="G246" s="36"/>
      <c r="H246" s="36"/>
      <c r="I246" s="27"/>
      <c r="J246" s="36"/>
      <c r="K246" s="36"/>
      <c r="L246" s="36"/>
      <c r="M246" s="36"/>
      <c r="N246" s="36"/>
      <c r="O246" s="29"/>
      <c r="P246" s="36"/>
      <c r="Q246" s="29"/>
      <c r="R246" s="36"/>
      <c r="S246" s="36"/>
      <c r="T246" s="36"/>
      <c r="U246" s="36"/>
      <c r="V246" s="36"/>
      <c r="W246" s="36"/>
      <c r="X246" s="36"/>
      <c r="Y246" s="29"/>
      <c r="Z246" s="36"/>
      <c r="AA246" s="66"/>
      <c r="AB246" s="36"/>
      <c r="AC246" s="36"/>
      <c r="AD246" s="36"/>
      <c r="AE246" s="36"/>
      <c r="AF246" s="36"/>
      <c r="AG246" s="36"/>
      <c r="AH246" s="29"/>
      <c r="AI246" s="36"/>
      <c r="AJ246" s="29"/>
      <c r="AK246" s="36"/>
      <c r="AL246" s="36"/>
      <c r="AM246" s="36"/>
      <c r="AN246" s="29"/>
      <c r="AO246" s="36"/>
      <c r="AP246" s="29"/>
      <c r="AQ246" s="36"/>
      <c r="AR246" s="29"/>
      <c r="AS246" s="36"/>
      <c r="AT246" s="36"/>
      <c r="AU246" s="36"/>
      <c r="AV246" s="29"/>
      <c r="AW246" s="36"/>
      <c r="AX246" s="36"/>
      <c r="AY246" s="36"/>
      <c r="AZ246" s="29"/>
      <c r="BA246" s="36"/>
      <c r="BB246" s="36"/>
      <c r="BC246" s="36"/>
      <c r="BD246" s="36"/>
      <c r="BE246" s="36"/>
      <c r="BF246" s="36"/>
      <c r="BG246" s="36"/>
      <c r="BH246" s="36"/>
      <c r="BI246" s="36"/>
      <c r="BJ246" s="29"/>
      <c r="BK246" s="36"/>
      <c r="BL246" s="29"/>
      <c r="BM246" s="36"/>
      <c r="BN246" s="36"/>
      <c r="BO246" s="36"/>
      <c r="BP246" s="29"/>
      <c r="BQ246" s="36"/>
      <c r="BR246" s="29"/>
      <c r="BS246" s="36"/>
      <c r="BT246" s="36"/>
      <c r="BU246" s="36"/>
      <c r="BV246" s="36"/>
    </row>
    <row r="247" spans="1:75" x14ac:dyDescent="0.25">
      <c r="A247" s="16">
        <v>245</v>
      </c>
      <c r="B247" s="16">
        <v>2</v>
      </c>
      <c r="C247" s="31" t="s">
        <v>701</v>
      </c>
      <c r="D247" s="40">
        <f>август!D247-сентябрь!E247</f>
        <v>96.362518527536238</v>
      </c>
      <c r="E247" s="40">
        <f t="shared" si="3"/>
        <v>0</v>
      </c>
      <c r="F247" s="36"/>
      <c r="G247" s="36"/>
      <c r="H247" s="36"/>
      <c r="I247" s="27"/>
      <c r="J247" s="36"/>
      <c r="K247" s="36"/>
      <c r="L247" s="36"/>
      <c r="M247" s="36"/>
      <c r="N247" s="36"/>
      <c r="O247" s="29"/>
      <c r="P247" s="36"/>
      <c r="Q247" s="29"/>
      <c r="R247" s="36"/>
      <c r="S247" s="36"/>
      <c r="T247" s="36"/>
      <c r="U247" s="36"/>
      <c r="V247" s="36"/>
      <c r="W247" s="36"/>
      <c r="X247" s="36"/>
      <c r="Y247" s="29"/>
      <c r="Z247" s="36"/>
      <c r="AA247" s="66"/>
      <c r="AB247" s="36"/>
      <c r="AC247" s="36"/>
      <c r="AD247" s="36"/>
      <c r="AE247" s="36"/>
      <c r="AF247" s="36"/>
      <c r="AG247" s="36"/>
      <c r="AH247" s="29"/>
      <c r="AI247" s="36"/>
      <c r="AJ247" s="29"/>
      <c r="AK247" s="36"/>
      <c r="AL247" s="36"/>
      <c r="AM247" s="36"/>
      <c r="AN247" s="29"/>
      <c r="AO247" s="36"/>
      <c r="AP247" s="29"/>
      <c r="AQ247" s="36"/>
      <c r="AR247" s="29"/>
      <c r="AS247" s="36"/>
      <c r="AT247" s="36"/>
      <c r="AU247" s="36"/>
      <c r="AV247" s="29"/>
      <c r="AW247" s="36"/>
      <c r="AX247" s="36"/>
      <c r="AY247" s="36"/>
      <c r="AZ247" s="29"/>
      <c r="BA247" s="36"/>
      <c r="BB247" s="36"/>
      <c r="BC247" s="36"/>
      <c r="BD247" s="36"/>
      <c r="BE247" s="36"/>
      <c r="BF247" s="36"/>
      <c r="BG247" s="36"/>
      <c r="BH247" s="36"/>
      <c r="BI247" s="36"/>
      <c r="BJ247" s="29"/>
      <c r="BK247" s="36"/>
      <c r="BL247" s="29"/>
      <c r="BM247" s="36"/>
      <c r="BN247" s="36"/>
      <c r="BO247" s="36"/>
      <c r="BP247" s="29"/>
      <c r="BQ247" s="36"/>
      <c r="BR247" s="29"/>
      <c r="BS247" s="36"/>
      <c r="BT247" s="36"/>
      <c r="BU247" s="36"/>
      <c r="BV247" s="36"/>
    </row>
    <row r="248" spans="1:75" x14ac:dyDescent="0.25">
      <c r="A248" s="16">
        <v>246</v>
      </c>
      <c r="B248" s="16">
        <v>2</v>
      </c>
      <c r="C248" s="31" t="s">
        <v>702</v>
      </c>
      <c r="D248" s="40">
        <f>август!D248-сентябрь!E248</f>
        <v>277.97537752657007</v>
      </c>
      <c r="E248" s="40">
        <f t="shared" si="3"/>
        <v>0</v>
      </c>
      <c r="F248" s="36"/>
      <c r="G248" s="36"/>
      <c r="H248" s="36"/>
      <c r="I248" s="27"/>
      <c r="J248" s="36"/>
      <c r="K248" s="36"/>
      <c r="L248" s="36"/>
      <c r="M248" s="36"/>
      <c r="N248" s="36"/>
      <c r="O248" s="29"/>
      <c r="P248" s="36"/>
      <c r="Q248" s="29"/>
      <c r="R248" s="36"/>
      <c r="S248" s="36"/>
      <c r="T248" s="36"/>
      <c r="U248" s="36"/>
      <c r="V248" s="36"/>
      <c r="W248" s="36"/>
      <c r="X248" s="36"/>
      <c r="Y248" s="29"/>
      <c r="Z248" s="36"/>
      <c r="AA248" s="66"/>
      <c r="AB248" s="36"/>
      <c r="AC248" s="36"/>
      <c r="AD248" s="36"/>
      <c r="AE248" s="36"/>
      <c r="AF248" s="36"/>
      <c r="AG248" s="36"/>
      <c r="AH248" s="29"/>
      <c r="AI248" s="36"/>
      <c r="AJ248" s="29"/>
      <c r="AK248" s="36"/>
      <c r="AL248" s="36"/>
      <c r="AM248" s="36"/>
      <c r="AN248" s="29"/>
      <c r="AO248" s="36"/>
      <c r="AP248" s="29"/>
      <c r="AQ248" s="36"/>
      <c r="AR248" s="29"/>
      <c r="AS248" s="36"/>
      <c r="AT248" s="36"/>
      <c r="AU248" s="36"/>
      <c r="AV248" s="29"/>
      <c r="AW248" s="36"/>
      <c r="AX248" s="36"/>
      <c r="AY248" s="36"/>
      <c r="AZ248" s="29"/>
      <c r="BA248" s="36"/>
      <c r="BB248" s="36"/>
      <c r="BC248" s="36"/>
      <c r="BD248" s="36"/>
      <c r="BE248" s="36"/>
      <c r="BF248" s="36"/>
      <c r="BG248" s="36"/>
      <c r="BH248" s="36"/>
      <c r="BI248" s="36"/>
      <c r="BJ248" s="29"/>
      <c r="BK248" s="36"/>
      <c r="BL248" s="29"/>
      <c r="BM248" s="36"/>
      <c r="BN248" s="36"/>
      <c r="BO248" s="36"/>
      <c r="BP248" s="29"/>
      <c r="BQ248" s="36"/>
      <c r="BR248" s="29"/>
      <c r="BS248" s="36"/>
      <c r="BT248" s="36"/>
      <c r="BU248" s="36"/>
      <c r="BV248" s="36"/>
    </row>
    <row r="249" spans="1:75" x14ac:dyDescent="0.25">
      <c r="A249" s="16">
        <v>247</v>
      </c>
      <c r="B249" s="16">
        <v>2</v>
      </c>
      <c r="C249" s="31" t="s">
        <v>703</v>
      </c>
      <c r="D249" s="40">
        <f>август!D249-сентябрь!E249</f>
        <v>-231.49340160386475</v>
      </c>
      <c r="E249" s="40">
        <f t="shared" si="3"/>
        <v>0</v>
      </c>
      <c r="F249" s="36"/>
      <c r="G249" s="36"/>
      <c r="H249" s="36"/>
      <c r="I249" s="27"/>
      <c r="J249" s="36"/>
      <c r="K249" s="36"/>
      <c r="L249" s="36"/>
      <c r="M249" s="36"/>
      <c r="N249" s="36"/>
      <c r="O249" s="29"/>
      <c r="P249" s="36"/>
      <c r="Q249" s="29"/>
      <c r="R249" s="36"/>
      <c r="S249" s="36"/>
      <c r="T249" s="36"/>
      <c r="U249" s="36"/>
      <c r="V249" s="36"/>
      <c r="W249" s="36"/>
      <c r="X249" s="36"/>
      <c r="Y249" s="29"/>
      <c r="Z249" s="36"/>
      <c r="AA249" s="66"/>
      <c r="AB249" s="36"/>
      <c r="AC249" s="36"/>
      <c r="AD249" s="36"/>
      <c r="AE249" s="36"/>
      <c r="AF249" s="36"/>
      <c r="AG249" s="36"/>
      <c r="AH249" s="29"/>
      <c r="AI249" s="36"/>
      <c r="AJ249" s="29"/>
      <c r="AK249" s="36"/>
      <c r="AL249" s="36"/>
      <c r="AM249" s="36"/>
      <c r="AN249" s="29"/>
      <c r="AO249" s="36"/>
      <c r="AP249" s="29"/>
      <c r="AQ249" s="36"/>
      <c r="AR249" s="29"/>
      <c r="AS249" s="36"/>
      <c r="AT249" s="36"/>
      <c r="AU249" s="36"/>
      <c r="AV249" s="29"/>
      <c r="AW249" s="36"/>
      <c r="AX249" s="36"/>
      <c r="AY249" s="36"/>
      <c r="AZ249" s="29"/>
      <c r="BA249" s="36"/>
      <c r="BB249" s="36"/>
      <c r="BC249" s="36"/>
      <c r="BD249" s="36"/>
      <c r="BE249" s="36"/>
      <c r="BF249" s="36"/>
      <c r="BG249" s="36"/>
      <c r="BH249" s="36"/>
      <c r="BI249" s="36"/>
      <c r="BJ249" s="29"/>
      <c r="BK249" s="36"/>
      <c r="BL249" s="29"/>
      <c r="BM249" s="36"/>
      <c r="BN249" s="36"/>
      <c r="BO249" s="36"/>
      <c r="BP249" s="29"/>
      <c r="BQ249" s="36"/>
      <c r="BR249" s="29"/>
      <c r="BS249" s="36"/>
      <c r="BT249" s="36"/>
      <c r="BU249" s="36"/>
      <c r="BV249" s="36"/>
    </row>
    <row r="250" spans="1:75" s="86" customFormat="1" x14ac:dyDescent="0.25">
      <c r="A250" s="79">
        <v>248</v>
      </c>
      <c r="B250" s="79">
        <v>2</v>
      </c>
      <c r="C250" s="80" t="s">
        <v>704</v>
      </c>
      <c r="D250" s="81">
        <f>август!D250-сентябрь!E250</f>
        <v>-428.22320666666667</v>
      </c>
      <c r="E250" s="81">
        <f t="shared" si="3"/>
        <v>0.95299999999999996</v>
      </c>
      <c r="F250" s="82"/>
      <c r="G250" s="82"/>
      <c r="H250" s="82"/>
      <c r="I250" s="83"/>
      <c r="J250" s="82"/>
      <c r="K250" s="82"/>
      <c r="L250" s="82"/>
      <c r="M250" s="82"/>
      <c r="N250" s="82"/>
      <c r="O250" s="84"/>
      <c r="P250" s="82"/>
      <c r="Q250" s="84"/>
      <c r="R250" s="82"/>
      <c r="S250" s="82"/>
      <c r="T250" s="82"/>
      <c r="U250" s="82"/>
      <c r="V250" s="82"/>
      <c r="W250" s="82"/>
      <c r="X250" s="82"/>
      <c r="Y250" s="84"/>
      <c r="Z250" s="82"/>
      <c r="AA250" s="85"/>
      <c r="AB250" s="82"/>
      <c r="AC250" s="82"/>
      <c r="AD250" s="82"/>
      <c r="AE250" s="82"/>
      <c r="AF250" s="82"/>
      <c r="AG250" s="82"/>
      <c r="AH250" s="84"/>
      <c r="AI250" s="82"/>
      <c r="AJ250" s="84"/>
      <c r="AK250" s="82"/>
      <c r="AL250" s="82"/>
      <c r="AM250" s="82"/>
      <c r="AN250" s="84"/>
      <c r="AO250" s="82"/>
      <c r="AP250" s="84"/>
      <c r="AQ250" s="82"/>
      <c r="AR250" s="84"/>
      <c r="AS250" s="82"/>
      <c r="AT250" s="82"/>
      <c r="AU250" s="82"/>
      <c r="AV250" s="84"/>
      <c r="AW250" s="82"/>
      <c r="AX250" s="82"/>
      <c r="AY250" s="82"/>
      <c r="AZ250" s="84"/>
      <c r="BA250" s="82"/>
      <c r="BB250" s="82"/>
      <c r="BC250" s="82"/>
      <c r="BD250" s="82"/>
      <c r="BE250" s="82"/>
      <c r="BF250" s="82"/>
      <c r="BG250" s="82"/>
      <c r="BH250" s="82"/>
      <c r="BI250" s="82"/>
      <c r="BJ250" s="84"/>
      <c r="BK250" s="82"/>
      <c r="BL250" s="84"/>
      <c r="BM250" s="82"/>
      <c r="BN250" s="82"/>
      <c r="BO250" s="82"/>
      <c r="BP250" s="84"/>
      <c r="BQ250" s="82"/>
      <c r="BR250" s="84"/>
      <c r="BS250" s="82"/>
      <c r="BT250" s="82"/>
      <c r="BU250" s="82"/>
      <c r="BV250" s="82">
        <v>0.95299999999999996</v>
      </c>
      <c r="BW250" s="86" t="s">
        <v>1204</v>
      </c>
    </row>
    <row r="251" spans="1:75" x14ac:dyDescent="0.25">
      <c r="A251" s="16">
        <v>249</v>
      </c>
      <c r="B251" s="16">
        <v>2</v>
      </c>
      <c r="C251" s="31" t="s">
        <v>928</v>
      </c>
      <c r="D251" s="40">
        <f>август!D251-сентябрь!E251</f>
        <v>1378.9613972560387</v>
      </c>
      <c r="E251" s="40">
        <f t="shared" si="3"/>
        <v>0</v>
      </c>
      <c r="F251" s="36"/>
      <c r="G251" s="36"/>
      <c r="H251" s="36"/>
      <c r="I251" s="27"/>
      <c r="J251" s="36"/>
      <c r="K251" s="36"/>
      <c r="L251" s="36"/>
      <c r="M251" s="36"/>
      <c r="N251" s="36"/>
      <c r="O251" s="29"/>
      <c r="P251" s="36"/>
      <c r="Q251" s="29"/>
      <c r="R251" s="36"/>
      <c r="S251" s="36"/>
      <c r="T251" s="36"/>
      <c r="U251" s="36"/>
      <c r="V251" s="36"/>
      <c r="W251" s="36"/>
      <c r="X251" s="36"/>
      <c r="Y251" s="29"/>
      <c r="Z251" s="36"/>
      <c r="AA251" s="66"/>
      <c r="AB251" s="36"/>
      <c r="AC251" s="36"/>
      <c r="AD251" s="36"/>
      <c r="AE251" s="36"/>
      <c r="AF251" s="36"/>
      <c r="AG251" s="36"/>
      <c r="AH251" s="29"/>
      <c r="AI251" s="36"/>
      <c r="AJ251" s="29"/>
      <c r="AK251" s="36"/>
      <c r="AL251" s="36"/>
      <c r="AM251" s="36"/>
      <c r="AN251" s="29"/>
      <c r="AO251" s="36"/>
      <c r="AP251" s="29"/>
      <c r="AQ251" s="36"/>
      <c r="AR251" s="29"/>
      <c r="AS251" s="36"/>
      <c r="AT251" s="36"/>
      <c r="AU251" s="36"/>
      <c r="AV251" s="29"/>
      <c r="AW251" s="36"/>
      <c r="AX251" s="36"/>
      <c r="AY251" s="36"/>
      <c r="AZ251" s="29"/>
      <c r="BA251" s="36"/>
      <c r="BB251" s="36"/>
      <c r="BC251" s="36"/>
      <c r="BD251" s="36"/>
      <c r="BE251" s="36"/>
      <c r="BF251" s="36"/>
      <c r="BG251" s="36"/>
      <c r="BH251" s="36"/>
      <c r="BI251" s="36"/>
      <c r="BJ251" s="29"/>
      <c r="BK251" s="36"/>
      <c r="BL251" s="29"/>
      <c r="BM251" s="36"/>
      <c r="BN251" s="36"/>
      <c r="BO251" s="36"/>
      <c r="BP251" s="29"/>
      <c r="BQ251" s="36"/>
      <c r="BR251" s="29"/>
      <c r="BS251" s="36"/>
      <c r="BT251" s="36"/>
      <c r="BU251" s="36"/>
      <c r="BV251" s="36"/>
    </row>
    <row r="252" spans="1:75" x14ac:dyDescent="0.25">
      <c r="A252" s="16">
        <v>250</v>
      </c>
      <c r="B252" s="16">
        <v>2</v>
      </c>
      <c r="C252" s="31" t="s">
        <v>705</v>
      </c>
      <c r="D252" s="40">
        <f>август!D252-сентябрь!E252</f>
        <v>-460.88226427053144</v>
      </c>
      <c r="E252" s="40">
        <f t="shared" si="3"/>
        <v>0</v>
      </c>
      <c r="F252" s="36"/>
      <c r="G252" s="36"/>
      <c r="H252" s="36"/>
      <c r="I252" s="27"/>
      <c r="J252" s="36"/>
      <c r="K252" s="36"/>
      <c r="L252" s="36"/>
      <c r="M252" s="36"/>
      <c r="N252" s="36"/>
      <c r="O252" s="29"/>
      <c r="P252" s="36"/>
      <c r="Q252" s="29"/>
      <c r="R252" s="36"/>
      <c r="S252" s="36"/>
      <c r="T252" s="36"/>
      <c r="U252" s="36"/>
      <c r="V252" s="36"/>
      <c r="W252" s="36"/>
      <c r="X252" s="36"/>
      <c r="Y252" s="29"/>
      <c r="Z252" s="36"/>
      <c r="AA252" s="66"/>
      <c r="AB252" s="36"/>
      <c r="AC252" s="36"/>
      <c r="AD252" s="36"/>
      <c r="AE252" s="36"/>
      <c r="AF252" s="36"/>
      <c r="AG252" s="36"/>
      <c r="AH252" s="29"/>
      <c r="AI252" s="36"/>
      <c r="AJ252" s="29"/>
      <c r="AK252" s="36"/>
      <c r="AL252" s="36"/>
      <c r="AM252" s="36"/>
      <c r="AN252" s="29"/>
      <c r="AO252" s="36"/>
      <c r="AP252" s="29"/>
      <c r="AQ252" s="36"/>
      <c r="AR252" s="29"/>
      <c r="AS252" s="36"/>
      <c r="AT252" s="36"/>
      <c r="AU252" s="36"/>
      <c r="AV252" s="29"/>
      <c r="AW252" s="36"/>
      <c r="AX252" s="36"/>
      <c r="AY252" s="36"/>
      <c r="AZ252" s="29"/>
      <c r="BA252" s="36"/>
      <c r="BB252" s="36"/>
      <c r="BC252" s="36"/>
      <c r="BD252" s="36"/>
      <c r="BE252" s="36"/>
      <c r="BF252" s="36"/>
      <c r="BG252" s="36"/>
      <c r="BH252" s="36"/>
      <c r="BI252" s="36"/>
      <c r="BJ252" s="29"/>
      <c r="BK252" s="36"/>
      <c r="BL252" s="29"/>
      <c r="BM252" s="36"/>
      <c r="BN252" s="36"/>
      <c r="BO252" s="36"/>
      <c r="BP252" s="29"/>
      <c r="BQ252" s="36"/>
      <c r="BR252" s="29"/>
      <c r="BS252" s="36"/>
      <c r="BT252" s="36"/>
      <c r="BU252" s="36"/>
      <c r="BV252" s="36"/>
    </row>
    <row r="253" spans="1:75" x14ac:dyDescent="0.25">
      <c r="A253" s="16">
        <v>251</v>
      </c>
      <c r="B253" s="16">
        <v>2</v>
      </c>
      <c r="C253" s="31" t="s">
        <v>706</v>
      </c>
      <c r="D253" s="40">
        <f>август!D253-сентябрь!E253</f>
        <v>167.84821231884058</v>
      </c>
      <c r="E253" s="40">
        <f t="shared" si="3"/>
        <v>0</v>
      </c>
      <c r="F253" s="36"/>
      <c r="G253" s="36"/>
      <c r="H253" s="36"/>
      <c r="I253" s="27"/>
      <c r="J253" s="36"/>
      <c r="K253" s="36"/>
      <c r="L253" s="36"/>
      <c r="M253" s="36"/>
      <c r="N253" s="36"/>
      <c r="O253" s="29"/>
      <c r="P253" s="36"/>
      <c r="Q253" s="29"/>
      <c r="R253" s="36"/>
      <c r="S253" s="36"/>
      <c r="T253" s="36"/>
      <c r="U253" s="36"/>
      <c r="V253" s="36"/>
      <c r="W253" s="36"/>
      <c r="X253" s="36"/>
      <c r="Y253" s="29"/>
      <c r="Z253" s="36"/>
      <c r="AA253" s="66"/>
      <c r="AB253" s="36"/>
      <c r="AC253" s="36"/>
      <c r="AD253" s="36"/>
      <c r="AE253" s="36"/>
      <c r="AF253" s="36"/>
      <c r="AG253" s="36"/>
      <c r="AH253" s="29"/>
      <c r="AI253" s="36"/>
      <c r="AJ253" s="29"/>
      <c r="AK253" s="36"/>
      <c r="AL253" s="36"/>
      <c r="AM253" s="36"/>
      <c r="AN253" s="29"/>
      <c r="AO253" s="36"/>
      <c r="AP253" s="29"/>
      <c r="AQ253" s="36"/>
      <c r="AR253" s="29"/>
      <c r="AS253" s="36"/>
      <c r="AT253" s="36"/>
      <c r="AU253" s="36"/>
      <c r="AV253" s="29"/>
      <c r="AW253" s="36"/>
      <c r="AX253" s="36"/>
      <c r="AY253" s="36"/>
      <c r="AZ253" s="29"/>
      <c r="BA253" s="36"/>
      <c r="BB253" s="36"/>
      <c r="BC253" s="36"/>
      <c r="BD253" s="36"/>
      <c r="BE253" s="36"/>
      <c r="BF253" s="36"/>
      <c r="BG253" s="36"/>
      <c r="BH253" s="36"/>
      <c r="BI253" s="36"/>
      <c r="BJ253" s="29"/>
      <c r="BK253" s="36"/>
      <c r="BL253" s="29"/>
      <c r="BM253" s="36"/>
      <c r="BN253" s="36"/>
      <c r="BO253" s="36"/>
      <c r="BP253" s="29"/>
      <c r="BQ253" s="36"/>
      <c r="BR253" s="29"/>
      <c r="BS253" s="36"/>
      <c r="BT253" s="36"/>
      <c r="BU253" s="36"/>
      <c r="BV253" s="36"/>
    </row>
    <row r="254" spans="1:75" x14ac:dyDescent="0.25">
      <c r="A254" s="16">
        <v>252</v>
      </c>
      <c r="B254" s="16">
        <v>2</v>
      </c>
      <c r="C254" s="31" t="s">
        <v>707</v>
      </c>
      <c r="D254" s="40">
        <f>август!D254-сентябрь!E254</f>
        <v>39.56014190144905</v>
      </c>
      <c r="E254" s="40">
        <f t="shared" si="3"/>
        <v>0</v>
      </c>
      <c r="F254" s="36"/>
      <c r="G254" s="36"/>
      <c r="H254" s="36"/>
      <c r="I254" s="27"/>
      <c r="J254" s="36"/>
      <c r="K254" s="36"/>
      <c r="L254" s="36"/>
      <c r="M254" s="36"/>
      <c r="N254" s="36"/>
      <c r="O254" s="29"/>
      <c r="P254" s="36"/>
      <c r="Q254" s="29"/>
      <c r="R254" s="36"/>
      <c r="S254" s="36"/>
      <c r="T254" s="36"/>
      <c r="U254" s="36"/>
      <c r="V254" s="36"/>
      <c r="W254" s="36"/>
      <c r="X254" s="36"/>
      <c r="Y254" s="29"/>
      <c r="Z254" s="36"/>
      <c r="AA254" s="66"/>
      <c r="AB254" s="36"/>
      <c r="AC254" s="36"/>
      <c r="AD254" s="36"/>
      <c r="AE254" s="36"/>
      <c r="AF254" s="36"/>
      <c r="AG254" s="36"/>
      <c r="AH254" s="29"/>
      <c r="AI254" s="36"/>
      <c r="AJ254" s="29"/>
      <c r="AK254" s="36"/>
      <c r="AL254" s="36"/>
      <c r="AM254" s="36"/>
      <c r="AN254" s="29"/>
      <c r="AO254" s="36"/>
      <c r="AP254" s="29"/>
      <c r="AQ254" s="36"/>
      <c r="AR254" s="29"/>
      <c r="AS254" s="36"/>
      <c r="AT254" s="36"/>
      <c r="AU254" s="36"/>
      <c r="AV254" s="29"/>
      <c r="AW254" s="36"/>
      <c r="AX254" s="36"/>
      <c r="AY254" s="36"/>
      <c r="AZ254" s="29"/>
      <c r="BA254" s="36"/>
      <c r="BB254" s="36"/>
      <c r="BC254" s="36"/>
      <c r="BD254" s="36"/>
      <c r="BE254" s="36"/>
      <c r="BF254" s="36"/>
      <c r="BG254" s="36"/>
      <c r="BH254" s="36"/>
      <c r="BI254" s="36"/>
      <c r="BJ254" s="29"/>
      <c r="BK254" s="36"/>
      <c r="BL254" s="29"/>
      <c r="BM254" s="36"/>
      <c r="BN254" s="36"/>
      <c r="BO254" s="36"/>
      <c r="BP254" s="29"/>
      <c r="BQ254" s="36"/>
      <c r="BR254" s="29"/>
      <c r="BS254" s="36"/>
      <c r="BT254" s="36"/>
      <c r="BU254" s="36"/>
      <c r="BV254" s="36"/>
    </row>
    <row r="255" spans="1:75" s="86" customFormat="1" x14ac:dyDescent="0.25">
      <c r="A255" s="79">
        <v>253</v>
      </c>
      <c r="B255" s="79">
        <v>2</v>
      </c>
      <c r="C255" s="80" t="s">
        <v>708</v>
      </c>
      <c r="D255" s="81">
        <f>август!D255-сентябрь!E255</f>
        <v>1602.6001110628019</v>
      </c>
      <c r="E255" s="81">
        <f t="shared" si="3"/>
        <v>11.394</v>
      </c>
      <c r="F255" s="82"/>
      <c r="G255" s="82"/>
      <c r="H255" s="82"/>
      <c r="I255" s="83"/>
      <c r="J255" s="82"/>
      <c r="K255" s="82"/>
      <c r="L255" s="82"/>
      <c r="M255" s="82"/>
      <c r="N255" s="82"/>
      <c r="O255" s="84"/>
      <c r="P255" s="82"/>
      <c r="Q255" s="84"/>
      <c r="R255" s="82"/>
      <c r="S255" s="82"/>
      <c r="T255" s="82"/>
      <c r="U255" s="82">
        <v>8.0000000000000002E-3</v>
      </c>
      <c r="V255" s="82">
        <v>6.3879999999999999</v>
      </c>
      <c r="W255" s="82"/>
      <c r="X255" s="82"/>
      <c r="Y255" s="84"/>
      <c r="Z255" s="82"/>
      <c r="AA255" s="85"/>
      <c r="AB255" s="82"/>
      <c r="AC255" s="82"/>
      <c r="AD255" s="82"/>
      <c r="AE255" s="82"/>
      <c r="AF255" s="82"/>
      <c r="AG255" s="82"/>
      <c r="AH255" s="84"/>
      <c r="AI255" s="82"/>
      <c r="AJ255" s="84"/>
      <c r="AK255" s="82"/>
      <c r="AL255" s="82"/>
      <c r="AM255" s="82"/>
      <c r="AN255" s="84"/>
      <c r="AO255" s="82"/>
      <c r="AP255" s="84"/>
      <c r="AQ255" s="82"/>
      <c r="AR255" s="84"/>
      <c r="AS255" s="82"/>
      <c r="AT255" s="82"/>
      <c r="AU255" s="82"/>
      <c r="AV255" s="84"/>
      <c r="AW255" s="82"/>
      <c r="AX255" s="82"/>
      <c r="AY255" s="82"/>
      <c r="AZ255" s="84"/>
      <c r="BA255" s="82"/>
      <c r="BB255" s="82"/>
      <c r="BC255" s="82"/>
      <c r="BD255" s="82"/>
      <c r="BE255" s="82"/>
      <c r="BF255" s="82"/>
      <c r="BG255" s="82"/>
      <c r="BH255" s="82"/>
      <c r="BI255" s="82"/>
      <c r="BJ255" s="84"/>
      <c r="BK255" s="82"/>
      <c r="BL255" s="84"/>
      <c r="BM255" s="82"/>
      <c r="BN255" s="82"/>
      <c r="BO255" s="82"/>
      <c r="BP255" s="84"/>
      <c r="BQ255" s="82"/>
      <c r="BR255" s="84"/>
      <c r="BS255" s="82"/>
      <c r="BT255" s="82"/>
      <c r="BU255" s="82"/>
      <c r="BV255" s="82">
        <v>5.0060000000000002</v>
      </c>
      <c r="BW255" s="86" t="s">
        <v>1070</v>
      </c>
    </row>
    <row r="256" spans="1:75" x14ac:dyDescent="0.25">
      <c r="A256" s="16">
        <v>254</v>
      </c>
      <c r="B256" s="16">
        <v>2</v>
      </c>
      <c r="C256" s="31" t="s">
        <v>709</v>
      </c>
      <c r="D256" s="40">
        <f>август!D256-сентябрь!E256</f>
        <v>-258.89608121739138</v>
      </c>
      <c r="E256" s="40">
        <f t="shared" si="3"/>
        <v>0</v>
      </c>
      <c r="F256" s="36"/>
      <c r="G256" s="36"/>
      <c r="H256" s="36"/>
      <c r="I256" s="27"/>
      <c r="J256" s="36"/>
      <c r="K256" s="36"/>
      <c r="L256" s="36"/>
      <c r="M256" s="36"/>
      <c r="N256" s="36"/>
      <c r="O256" s="29"/>
      <c r="P256" s="36"/>
      <c r="Q256" s="29"/>
      <c r="R256" s="36"/>
      <c r="S256" s="36"/>
      <c r="T256" s="36"/>
      <c r="U256" s="36"/>
      <c r="V256" s="36"/>
      <c r="W256" s="36"/>
      <c r="X256" s="36"/>
      <c r="Y256" s="29"/>
      <c r="Z256" s="36"/>
      <c r="AA256" s="66"/>
      <c r="AB256" s="36"/>
      <c r="AC256" s="36"/>
      <c r="AD256" s="36"/>
      <c r="AE256" s="36"/>
      <c r="AF256" s="36"/>
      <c r="AG256" s="36"/>
      <c r="AH256" s="29"/>
      <c r="AI256" s="36"/>
      <c r="AJ256" s="29"/>
      <c r="AK256" s="36"/>
      <c r="AL256" s="36"/>
      <c r="AM256" s="36"/>
      <c r="AN256" s="29"/>
      <c r="AO256" s="36"/>
      <c r="AP256" s="29"/>
      <c r="AQ256" s="36"/>
      <c r="AR256" s="29"/>
      <c r="AS256" s="36"/>
      <c r="AT256" s="36"/>
      <c r="AU256" s="36"/>
      <c r="AV256" s="29"/>
      <c r="AW256" s="36"/>
      <c r="AX256" s="36"/>
      <c r="AY256" s="36"/>
      <c r="AZ256" s="29"/>
      <c r="BA256" s="36"/>
      <c r="BB256" s="36"/>
      <c r="BC256" s="36"/>
      <c r="BD256" s="36"/>
      <c r="BE256" s="36"/>
      <c r="BF256" s="36"/>
      <c r="BG256" s="36"/>
      <c r="BH256" s="36"/>
      <c r="BI256" s="36"/>
      <c r="BJ256" s="29"/>
      <c r="BK256" s="36"/>
      <c r="BL256" s="29"/>
      <c r="BM256" s="36"/>
      <c r="BN256" s="36"/>
      <c r="BO256" s="36"/>
      <c r="BP256" s="29"/>
      <c r="BQ256" s="36"/>
      <c r="BR256" s="29"/>
      <c r="BS256" s="36"/>
      <c r="BT256" s="36"/>
      <c r="BU256" s="36"/>
      <c r="BV256" s="36"/>
    </row>
    <row r="257" spans="1:75" s="86" customFormat="1" x14ac:dyDescent="0.25">
      <c r="A257" s="79">
        <v>255</v>
      </c>
      <c r="B257" s="79">
        <v>2</v>
      </c>
      <c r="C257" s="80" t="s">
        <v>710</v>
      </c>
      <c r="D257" s="81">
        <f>август!D257-сентябрь!E257</f>
        <v>-297.31412314975853</v>
      </c>
      <c r="E257" s="81">
        <f t="shared" si="3"/>
        <v>10.303000000000001</v>
      </c>
      <c r="F257" s="82"/>
      <c r="G257" s="82"/>
      <c r="H257" s="82"/>
      <c r="I257" s="83"/>
      <c r="J257" s="82"/>
      <c r="K257" s="82"/>
      <c r="L257" s="82"/>
      <c r="M257" s="82"/>
      <c r="N257" s="82"/>
      <c r="O257" s="84"/>
      <c r="P257" s="82"/>
      <c r="Q257" s="84"/>
      <c r="R257" s="82"/>
      <c r="S257" s="82"/>
      <c r="T257" s="82"/>
      <c r="U257" s="82"/>
      <c r="V257" s="82"/>
      <c r="W257" s="82"/>
      <c r="X257" s="82"/>
      <c r="Y257" s="84"/>
      <c r="Z257" s="82"/>
      <c r="AA257" s="85"/>
      <c r="AB257" s="82"/>
      <c r="AC257" s="82"/>
      <c r="AD257" s="82"/>
      <c r="AE257" s="82"/>
      <c r="AF257" s="82"/>
      <c r="AG257" s="82"/>
      <c r="AH257" s="84">
        <v>5</v>
      </c>
      <c r="AI257" s="82">
        <v>10.303000000000001</v>
      </c>
      <c r="AJ257" s="84"/>
      <c r="AK257" s="82"/>
      <c r="AL257" s="82"/>
      <c r="AM257" s="82"/>
      <c r="AN257" s="84"/>
      <c r="AO257" s="82"/>
      <c r="AP257" s="84"/>
      <c r="AQ257" s="82"/>
      <c r="AR257" s="84"/>
      <c r="AS257" s="82"/>
      <c r="AT257" s="82"/>
      <c r="AU257" s="82"/>
      <c r="AV257" s="84"/>
      <c r="AW257" s="82"/>
      <c r="AX257" s="82"/>
      <c r="AY257" s="82"/>
      <c r="AZ257" s="84"/>
      <c r="BA257" s="82"/>
      <c r="BB257" s="82"/>
      <c r="BC257" s="82"/>
      <c r="BD257" s="82"/>
      <c r="BE257" s="82"/>
      <c r="BF257" s="82"/>
      <c r="BG257" s="82"/>
      <c r="BH257" s="82"/>
      <c r="BI257" s="82"/>
      <c r="BJ257" s="84"/>
      <c r="BK257" s="82"/>
      <c r="BL257" s="84"/>
      <c r="BM257" s="82"/>
      <c r="BN257" s="82"/>
      <c r="BO257" s="82"/>
      <c r="BP257" s="84"/>
      <c r="BQ257" s="82"/>
      <c r="BR257" s="84"/>
      <c r="BS257" s="82"/>
      <c r="BT257" s="82"/>
      <c r="BU257" s="82"/>
      <c r="BV257" s="82"/>
    </row>
    <row r="258" spans="1:75" x14ac:dyDescent="0.25">
      <c r="A258" s="16">
        <v>256</v>
      </c>
      <c r="B258" s="16">
        <v>2</v>
      </c>
      <c r="C258" s="31" t="s">
        <v>711</v>
      </c>
      <c r="D258" s="40">
        <f>август!D258-сентябрь!E258</f>
        <v>26.73389145893713</v>
      </c>
      <c r="E258" s="40">
        <f t="shared" si="3"/>
        <v>0</v>
      </c>
      <c r="F258" s="36"/>
      <c r="G258" s="36"/>
      <c r="H258" s="36"/>
      <c r="I258" s="27"/>
      <c r="J258" s="36"/>
      <c r="K258" s="36"/>
      <c r="L258" s="36"/>
      <c r="M258" s="36"/>
      <c r="N258" s="36"/>
      <c r="O258" s="29"/>
      <c r="P258" s="36"/>
      <c r="Q258" s="29"/>
      <c r="R258" s="36"/>
      <c r="S258" s="36"/>
      <c r="T258" s="36"/>
      <c r="U258" s="36"/>
      <c r="V258" s="36"/>
      <c r="W258" s="36"/>
      <c r="X258" s="36"/>
      <c r="Y258" s="29"/>
      <c r="Z258" s="36"/>
      <c r="AA258" s="66"/>
      <c r="AB258" s="36"/>
      <c r="AC258" s="36"/>
      <c r="AD258" s="36"/>
      <c r="AE258" s="36"/>
      <c r="AF258" s="36"/>
      <c r="AG258" s="36"/>
      <c r="AH258" s="29"/>
      <c r="AI258" s="36"/>
      <c r="AJ258" s="29"/>
      <c r="AK258" s="36"/>
      <c r="AL258" s="36"/>
      <c r="AM258" s="36"/>
      <c r="AN258" s="29"/>
      <c r="AO258" s="36"/>
      <c r="AP258" s="29"/>
      <c r="AQ258" s="36"/>
      <c r="AR258" s="29"/>
      <c r="AS258" s="36"/>
      <c r="AT258" s="36"/>
      <c r="AU258" s="36"/>
      <c r="AV258" s="29"/>
      <c r="AW258" s="36"/>
      <c r="AX258" s="36"/>
      <c r="AY258" s="36"/>
      <c r="AZ258" s="29"/>
      <c r="BA258" s="36"/>
      <c r="BB258" s="36"/>
      <c r="BC258" s="36"/>
      <c r="BD258" s="36"/>
      <c r="BE258" s="36"/>
      <c r="BF258" s="36"/>
      <c r="BG258" s="36"/>
      <c r="BH258" s="36"/>
      <c r="BI258" s="36"/>
      <c r="BJ258" s="29"/>
      <c r="BK258" s="36"/>
      <c r="BL258" s="29"/>
      <c r="BM258" s="36"/>
      <c r="BN258" s="36"/>
      <c r="BO258" s="36"/>
      <c r="BP258" s="29"/>
      <c r="BQ258" s="36"/>
      <c r="BR258" s="29"/>
      <c r="BS258" s="36"/>
      <c r="BT258" s="36"/>
      <c r="BU258" s="36"/>
      <c r="BV258" s="36"/>
    </row>
    <row r="259" spans="1:75" x14ac:dyDescent="0.25">
      <c r="A259" s="16">
        <v>257</v>
      </c>
      <c r="B259" s="16">
        <v>2</v>
      </c>
      <c r="C259" s="31" t="s">
        <v>712</v>
      </c>
      <c r="D259" s="40">
        <f>август!D259-сентябрь!E259</f>
        <v>326.2838037487922</v>
      </c>
      <c r="E259" s="40">
        <f t="shared" si="3"/>
        <v>0</v>
      </c>
      <c r="F259" s="36"/>
      <c r="G259" s="36"/>
      <c r="H259" s="36"/>
      <c r="I259" s="27"/>
      <c r="J259" s="36"/>
      <c r="K259" s="36"/>
      <c r="L259" s="36"/>
      <c r="M259" s="36"/>
      <c r="N259" s="36"/>
      <c r="O259" s="29"/>
      <c r="P259" s="36"/>
      <c r="Q259" s="29"/>
      <c r="R259" s="36"/>
      <c r="S259" s="36"/>
      <c r="T259" s="36"/>
      <c r="U259" s="36"/>
      <c r="V259" s="36"/>
      <c r="W259" s="36"/>
      <c r="X259" s="36"/>
      <c r="Y259" s="29"/>
      <c r="Z259" s="36"/>
      <c r="AA259" s="66"/>
      <c r="AB259" s="36"/>
      <c r="AC259" s="36"/>
      <c r="AD259" s="36"/>
      <c r="AE259" s="36"/>
      <c r="AF259" s="36"/>
      <c r="AG259" s="36"/>
      <c r="AH259" s="29"/>
      <c r="AI259" s="36"/>
      <c r="AJ259" s="29"/>
      <c r="AK259" s="36"/>
      <c r="AL259" s="36"/>
      <c r="AM259" s="36"/>
      <c r="AN259" s="29"/>
      <c r="AO259" s="36"/>
      <c r="AP259" s="29"/>
      <c r="AQ259" s="36"/>
      <c r="AR259" s="29"/>
      <c r="AS259" s="36"/>
      <c r="AT259" s="36"/>
      <c r="AU259" s="36"/>
      <c r="AV259" s="29"/>
      <c r="AW259" s="36"/>
      <c r="AX259" s="36"/>
      <c r="AY259" s="36"/>
      <c r="AZ259" s="29"/>
      <c r="BA259" s="36"/>
      <c r="BB259" s="36"/>
      <c r="BC259" s="36"/>
      <c r="BD259" s="36"/>
      <c r="BE259" s="36"/>
      <c r="BF259" s="36"/>
      <c r="BG259" s="36"/>
      <c r="BH259" s="36"/>
      <c r="BI259" s="36"/>
      <c r="BJ259" s="29"/>
      <c r="BK259" s="36"/>
      <c r="BL259" s="29"/>
      <c r="BM259" s="36"/>
      <c r="BN259" s="36"/>
      <c r="BO259" s="36"/>
      <c r="BP259" s="29"/>
      <c r="BQ259" s="36"/>
      <c r="BR259" s="29"/>
      <c r="BS259" s="36"/>
      <c r="BT259" s="36"/>
      <c r="BU259" s="36"/>
      <c r="BV259" s="36"/>
    </row>
    <row r="260" spans="1:75" x14ac:dyDescent="0.25">
      <c r="A260" s="16">
        <v>258</v>
      </c>
      <c r="B260" s="16">
        <v>2</v>
      </c>
      <c r="C260" s="31" t="s">
        <v>713</v>
      </c>
      <c r="D260" s="40">
        <f>август!D260-сентябрь!E260</f>
        <v>-493.92831376811586</v>
      </c>
      <c r="E260" s="40">
        <f t="shared" ref="E260:E323" si="4">G260+H260+J260+L260+N260+P260+R260+T260+V260+X260+Z260+AC260+AE260+AG260+AI260+AK260+AM260+AO260+AQ260+AS260+AU260+AW260+AY260+BA260+BC260+BE260+BG260+BI260+BK260+BM260+BO260+BQ260+BS260+BU260+BV260</f>
        <v>0</v>
      </c>
      <c r="F260" s="36"/>
      <c r="G260" s="36"/>
      <c r="H260" s="36"/>
      <c r="I260" s="27"/>
      <c r="J260" s="36"/>
      <c r="K260" s="36"/>
      <c r="L260" s="36"/>
      <c r="M260" s="36"/>
      <c r="N260" s="36"/>
      <c r="O260" s="29"/>
      <c r="P260" s="36"/>
      <c r="Q260" s="29"/>
      <c r="R260" s="36"/>
      <c r="S260" s="36"/>
      <c r="T260" s="36"/>
      <c r="U260" s="36"/>
      <c r="V260" s="36"/>
      <c r="W260" s="36"/>
      <c r="X260" s="36"/>
      <c r="Y260" s="29"/>
      <c r="Z260" s="36"/>
      <c r="AA260" s="66"/>
      <c r="AB260" s="36"/>
      <c r="AC260" s="36"/>
      <c r="AD260" s="36"/>
      <c r="AE260" s="36"/>
      <c r="AF260" s="36"/>
      <c r="AG260" s="36"/>
      <c r="AH260" s="29"/>
      <c r="AI260" s="36"/>
      <c r="AJ260" s="29"/>
      <c r="AK260" s="36"/>
      <c r="AL260" s="36"/>
      <c r="AM260" s="36"/>
      <c r="AN260" s="29"/>
      <c r="AO260" s="36"/>
      <c r="AP260" s="29"/>
      <c r="AQ260" s="36"/>
      <c r="AR260" s="29"/>
      <c r="AS260" s="36"/>
      <c r="AT260" s="36"/>
      <c r="AU260" s="36"/>
      <c r="AV260" s="29"/>
      <c r="AW260" s="36"/>
      <c r="AX260" s="36"/>
      <c r="AY260" s="36"/>
      <c r="AZ260" s="29"/>
      <c r="BA260" s="36"/>
      <c r="BB260" s="36"/>
      <c r="BC260" s="36"/>
      <c r="BD260" s="36"/>
      <c r="BE260" s="36"/>
      <c r="BF260" s="36"/>
      <c r="BG260" s="36"/>
      <c r="BH260" s="36"/>
      <c r="BI260" s="36"/>
      <c r="BJ260" s="29"/>
      <c r="BK260" s="36"/>
      <c r="BL260" s="29"/>
      <c r="BM260" s="36"/>
      <c r="BN260" s="36"/>
      <c r="BO260" s="36"/>
      <c r="BP260" s="29"/>
      <c r="BQ260" s="36"/>
      <c r="BR260" s="29"/>
      <c r="BS260" s="36"/>
      <c r="BT260" s="36"/>
      <c r="BU260" s="36"/>
      <c r="BV260" s="36"/>
    </row>
    <row r="261" spans="1:75" x14ac:dyDescent="0.25">
      <c r="A261" s="16">
        <v>259</v>
      </c>
      <c r="B261" s="16">
        <v>2</v>
      </c>
      <c r="C261" s="31" t="s">
        <v>714</v>
      </c>
      <c r="D261" s="40">
        <f>август!D261-сентябрь!E261</f>
        <v>-145.03911813526568</v>
      </c>
      <c r="E261" s="40">
        <f t="shared" si="4"/>
        <v>0</v>
      </c>
      <c r="F261" s="36"/>
      <c r="G261" s="36"/>
      <c r="H261" s="36"/>
      <c r="I261" s="27"/>
      <c r="J261" s="36"/>
      <c r="K261" s="36"/>
      <c r="L261" s="36"/>
      <c r="M261" s="36"/>
      <c r="N261" s="36"/>
      <c r="O261" s="29"/>
      <c r="P261" s="36"/>
      <c r="Q261" s="29"/>
      <c r="R261" s="36"/>
      <c r="S261" s="36"/>
      <c r="T261" s="36"/>
      <c r="U261" s="36"/>
      <c r="V261" s="36"/>
      <c r="W261" s="36"/>
      <c r="X261" s="36"/>
      <c r="Y261" s="29"/>
      <c r="Z261" s="36"/>
      <c r="AA261" s="66"/>
      <c r="AB261" s="36"/>
      <c r="AC261" s="36"/>
      <c r="AD261" s="36"/>
      <c r="AE261" s="36"/>
      <c r="AF261" s="36"/>
      <c r="AG261" s="36"/>
      <c r="AH261" s="29"/>
      <c r="AI261" s="36"/>
      <c r="AJ261" s="29"/>
      <c r="AK261" s="36"/>
      <c r="AL261" s="36"/>
      <c r="AM261" s="36"/>
      <c r="AN261" s="29"/>
      <c r="AO261" s="36"/>
      <c r="AP261" s="29"/>
      <c r="AQ261" s="36"/>
      <c r="AR261" s="29"/>
      <c r="AS261" s="36"/>
      <c r="AT261" s="36"/>
      <c r="AU261" s="36"/>
      <c r="AV261" s="29"/>
      <c r="AW261" s="36"/>
      <c r="AX261" s="36"/>
      <c r="AY261" s="36"/>
      <c r="AZ261" s="29"/>
      <c r="BA261" s="36"/>
      <c r="BB261" s="36"/>
      <c r="BC261" s="36"/>
      <c r="BD261" s="36"/>
      <c r="BE261" s="36"/>
      <c r="BF261" s="36"/>
      <c r="BG261" s="36"/>
      <c r="BH261" s="36"/>
      <c r="BI261" s="36"/>
      <c r="BJ261" s="29"/>
      <c r="BK261" s="36"/>
      <c r="BL261" s="29"/>
      <c r="BM261" s="36"/>
      <c r="BN261" s="36"/>
      <c r="BO261" s="36"/>
      <c r="BP261" s="29"/>
      <c r="BQ261" s="36"/>
      <c r="BR261" s="29"/>
      <c r="BS261" s="36"/>
      <c r="BT261" s="36"/>
      <c r="BU261" s="36"/>
      <c r="BV261" s="36"/>
    </row>
    <row r="262" spans="1:75" x14ac:dyDescent="0.25">
      <c r="A262" s="16">
        <v>260</v>
      </c>
      <c r="B262" s="16">
        <v>2</v>
      </c>
      <c r="C262" s="31" t="s">
        <v>715</v>
      </c>
      <c r="D262" s="40">
        <f>август!D262-сентябрь!E262</f>
        <v>74.950693990338152</v>
      </c>
      <c r="E262" s="40">
        <f t="shared" si="4"/>
        <v>0</v>
      </c>
      <c r="F262" s="36"/>
      <c r="G262" s="36"/>
      <c r="H262" s="36"/>
      <c r="I262" s="27"/>
      <c r="J262" s="36"/>
      <c r="K262" s="36"/>
      <c r="L262" s="36"/>
      <c r="M262" s="36"/>
      <c r="N262" s="36"/>
      <c r="O262" s="29"/>
      <c r="P262" s="36"/>
      <c r="Q262" s="29"/>
      <c r="R262" s="36"/>
      <c r="S262" s="36"/>
      <c r="T262" s="36"/>
      <c r="U262" s="36"/>
      <c r="V262" s="36"/>
      <c r="W262" s="36"/>
      <c r="X262" s="36"/>
      <c r="Y262" s="29"/>
      <c r="Z262" s="36"/>
      <c r="AA262" s="66"/>
      <c r="AB262" s="36"/>
      <c r="AC262" s="36"/>
      <c r="AD262" s="36"/>
      <c r="AE262" s="36"/>
      <c r="AF262" s="36"/>
      <c r="AG262" s="36"/>
      <c r="AH262" s="29"/>
      <c r="AI262" s="36"/>
      <c r="AJ262" s="29"/>
      <c r="AK262" s="36"/>
      <c r="AL262" s="36"/>
      <c r="AM262" s="36"/>
      <c r="AN262" s="29"/>
      <c r="AO262" s="36"/>
      <c r="AP262" s="29"/>
      <c r="AQ262" s="36"/>
      <c r="AR262" s="29"/>
      <c r="AS262" s="36"/>
      <c r="AT262" s="36"/>
      <c r="AU262" s="36"/>
      <c r="AV262" s="29"/>
      <c r="AW262" s="36"/>
      <c r="AX262" s="36"/>
      <c r="AY262" s="36"/>
      <c r="AZ262" s="29"/>
      <c r="BA262" s="36"/>
      <c r="BB262" s="36"/>
      <c r="BC262" s="36"/>
      <c r="BD262" s="36"/>
      <c r="BE262" s="36"/>
      <c r="BF262" s="36"/>
      <c r="BG262" s="36"/>
      <c r="BH262" s="36"/>
      <c r="BI262" s="36"/>
      <c r="BJ262" s="29"/>
      <c r="BK262" s="36"/>
      <c r="BL262" s="29"/>
      <c r="BM262" s="36"/>
      <c r="BN262" s="36"/>
      <c r="BO262" s="36"/>
      <c r="BP262" s="29"/>
      <c r="BQ262" s="36"/>
      <c r="BR262" s="29"/>
      <c r="BS262" s="36"/>
      <c r="BT262" s="36"/>
      <c r="BU262" s="36"/>
      <c r="BV262" s="36"/>
    </row>
    <row r="263" spans="1:75" x14ac:dyDescent="0.25">
      <c r="A263" s="16">
        <v>261</v>
      </c>
      <c r="B263" s="16">
        <v>2</v>
      </c>
      <c r="C263" s="31" t="s">
        <v>716</v>
      </c>
      <c r="D263" s="40">
        <f>август!D263-сентябрь!E263</f>
        <v>-248.52585552657007</v>
      </c>
      <c r="E263" s="40">
        <f t="shared" si="4"/>
        <v>0</v>
      </c>
      <c r="F263" s="36"/>
      <c r="G263" s="36"/>
      <c r="H263" s="36"/>
      <c r="I263" s="27"/>
      <c r="J263" s="36"/>
      <c r="K263" s="36"/>
      <c r="L263" s="36"/>
      <c r="M263" s="36"/>
      <c r="N263" s="36"/>
      <c r="O263" s="29"/>
      <c r="P263" s="36"/>
      <c r="Q263" s="29"/>
      <c r="R263" s="36"/>
      <c r="S263" s="36"/>
      <c r="T263" s="36"/>
      <c r="U263" s="36"/>
      <c r="V263" s="36"/>
      <c r="W263" s="36"/>
      <c r="X263" s="36"/>
      <c r="Y263" s="29"/>
      <c r="Z263" s="36"/>
      <c r="AA263" s="66"/>
      <c r="AB263" s="36"/>
      <c r="AC263" s="36"/>
      <c r="AD263" s="36"/>
      <c r="AE263" s="36"/>
      <c r="AF263" s="36"/>
      <c r="AG263" s="36"/>
      <c r="AH263" s="29"/>
      <c r="AI263" s="36"/>
      <c r="AJ263" s="29"/>
      <c r="AK263" s="36"/>
      <c r="AL263" s="36"/>
      <c r="AM263" s="36"/>
      <c r="AN263" s="29"/>
      <c r="AO263" s="36"/>
      <c r="AP263" s="29"/>
      <c r="AQ263" s="36"/>
      <c r="AR263" s="29"/>
      <c r="AS263" s="36"/>
      <c r="AT263" s="36"/>
      <c r="AU263" s="36"/>
      <c r="AV263" s="29"/>
      <c r="AW263" s="36"/>
      <c r="AX263" s="36"/>
      <c r="AY263" s="36"/>
      <c r="AZ263" s="29"/>
      <c r="BA263" s="36"/>
      <c r="BB263" s="36"/>
      <c r="BC263" s="36"/>
      <c r="BD263" s="36"/>
      <c r="BE263" s="36"/>
      <c r="BF263" s="36"/>
      <c r="BG263" s="36"/>
      <c r="BH263" s="36"/>
      <c r="BI263" s="36"/>
      <c r="BJ263" s="29"/>
      <c r="BK263" s="36"/>
      <c r="BL263" s="29"/>
      <c r="BM263" s="36"/>
      <c r="BN263" s="36"/>
      <c r="BO263" s="36"/>
      <c r="BP263" s="29"/>
      <c r="BQ263" s="36"/>
      <c r="BR263" s="29"/>
      <c r="BS263" s="36"/>
      <c r="BT263" s="36"/>
      <c r="BU263" s="36"/>
      <c r="BV263" s="36"/>
    </row>
    <row r="264" spans="1:75" x14ac:dyDescent="0.25">
      <c r="A264" s="16">
        <v>262</v>
      </c>
      <c r="B264" s="16">
        <v>2</v>
      </c>
      <c r="C264" s="31" t="s">
        <v>717</v>
      </c>
      <c r="D264" s="40">
        <f>август!D264-сентябрь!E264</f>
        <v>-217.68025197101451</v>
      </c>
      <c r="E264" s="40">
        <f t="shared" si="4"/>
        <v>0</v>
      </c>
      <c r="F264" s="36"/>
      <c r="G264" s="36"/>
      <c r="H264" s="36"/>
      <c r="I264" s="27"/>
      <c r="J264" s="36"/>
      <c r="K264" s="36"/>
      <c r="L264" s="36"/>
      <c r="M264" s="36"/>
      <c r="N264" s="36"/>
      <c r="O264" s="29"/>
      <c r="P264" s="36"/>
      <c r="Q264" s="29"/>
      <c r="R264" s="36"/>
      <c r="S264" s="36"/>
      <c r="T264" s="36"/>
      <c r="U264" s="36"/>
      <c r="V264" s="36"/>
      <c r="W264" s="36"/>
      <c r="X264" s="36"/>
      <c r="Y264" s="29"/>
      <c r="Z264" s="36"/>
      <c r="AA264" s="66"/>
      <c r="AB264" s="36"/>
      <c r="AC264" s="36"/>
      <c r="AD264" s="36"/>
      <c r="AE264" s="36"/>
      <c r="AF264" s="36"/>
      <c r="AG264" s="36"/>
      <c r="AH264" s="29"/>
      <c r="AI264" s="36"/>
      <c r="AJ264" s="29"/>
      <c r="AK264" s="36"/>
      <c r="AL264" s="36"/>
      <c r="AM264" s="36"/>
      <c r="AN264" s="29"/>
      <c r="AO264" s="36"/>
      <c r="AP264" s="29"/>
      <c r="AQ264" s="36"/>
      <c r="AR264" s="29"/>
      <c r="AS264" s="36"/>
      <c r="AT264" s="36"/>
      <c r="AU264" s="36"/>
      <c r="AV264" s="29"/>
      <c r="AW264" s="36"/>
      <c r="AX264" s="36"/>
      <c r="AY264" s="36"/>
      <c r="AZ264" s="29"/>
      <c r="BA264" s="36"/>
      <c r="BB264" s="36"/>
      <c r="BC264" s="36"/>
      <c r="BD264" s="36"/>
      <c r="BE264" s="36"/>
      <c r="BF264" s="36"/>
      <c r="BG264" s="36"/>
      <c r="BH264" s="36"/>
      <c r="BI264" s="36"/>
      <c r="BJ264" s="29"/>
      <c r="BK264" s="36"/>
      <c r="BL264" s="29"/>
      <c r="BM264" s="36"/>
      <c r="BN264" s="36"/>
      <c r="BO264" s="36"/>
      <c r="BP264" s="29"/>
      <c r="BQ264" s="36"/>
      <c r="BR264" s="29"/>
      <c r="BS264" s="36"/>
      <c r="BT264" s="36"/>
      <c r="BU264" s="36"/>
      <c r="BV264" s="36"/>
    </row>
    <row r="265" spans="1:75" s="86" customFormat="1" x14ac:dyDescent="0.25">
      <c r="A265" s="79">
        <v>263</v>
      </c>
      <c r="B265" s="79">
        <v>1</v>
      </c>
      <c r="C265" s="80" t="s">
        <v>718</v>
      </c>
      <c r="D265" s="81">
        <f>август!D265-сентябрь!E265</f>
        <v>-7.4926733816425326</v>
      </c>
      <c r="E265" s="81">
        <f t="shared" si="4"/>
        <v>46.494</v>
      </c>
      <c r="F265" s="82"/>
      <c r="G265" s="82"/>
      <c r="H265" s="82"/>
      <c r="I265" s="83"/>
      <c r="J265" s="82"/>
      <c r="K265" s="82"/>
      <c r="L265" s="82"/>
      <c r="M265" s="82"/>
      <c r="N265" s="82"/>
      <c r="O265" s="84"/>
      <c r="P265" s="82"/>
      <c r="Q265" s="84"/>
      <c r="R265" s="82"/>
      <c r="S265" s="82"/>
      <c r="T265" s="82"/>
      <c r="U265" s="82"/>
      <c r="V265" s="82"/>
      <c r="W265" s="82"/>
      <c r="X265" s="82"/>
      <c r="Y265" s="84"/>
      <c r="Z265" s="82"/>
      <c r="AA265" s="85"/>
      <c r="AB265" s="82"/>
      <c r="AC265" s="82"/>
      <c r="AD265" s="82"/>
      <c r="AE265" s="82"/>
      <c r="AF265" s="82"/>
      <c r="AG265" s="82"/>
      <c r="AH265" s="84"/>
      <c r="AI265" s="82"/>
      <c r="AJ265" s="84"/>
      <c r="AK265" s="82"/>
      <c r="AL265" s="82"/>
      <c r="AM265" s="82"/>
      <c r="AN265" s="84"/>
      <c r="AO265" s="82"/>
      <c r="AP265" s="84"/>
      <c r="AQ265" s="82"/>
      <c r="AR265" s="84"/>
      <c r="AS265" s="82"/>
      <c r="AT265" s="82"/>
      <c r="AU265" s="82"/>
      <c r="AV265" s="84"/>
      <c r="AW265" s="82"/>
      <c r="AX265" s="82"/>
      <c r="AY265" s="82"/>
      <c r="AZ265" s="84"/>
      <c r="BA265" s="82"/>
      <c r="BB265" s="82"/>
      <c r="BC265" s="82"/>
      <c r="BD265" s="82"/>
      <c r="BE265" s="82"/>
      <c r="BF265" s="82"/>
      <c r="BG265" s="82"/>
      <c r="BH265" s="82"/>
      <c r="BI265" s="82"/>
      <c r="BJ265" s="84"/>
      <c r="BK265" s="82"/>
      <c r="BL265" s="84"/>
      <c r="BM265" s="82"/>
      <c r="BN265" s="82">
        <v>0.04</v>
      </c>
      <c r="BO265" s="82">
        <v>27.245000000000001</v>
      </c>
      <c r="BP265" s="84"/>
      <c r="BQ265" s="82"/>
      <c r="BR265" s="84">
        <v>11</v>
      </c>
      <c r="BS265" s="82">
        <v>19.248999999999999</v>
      </c>
      <c r="BT265" s="82"/>
      <c r="BU265" s="82"/>
      <c r="BV265" s="82"/>
    </row>
    <row r="266" spans="1:75" x14ac:dyDescent="0.25">
      <c r="A266" s="16">
        <v>264</v>
      </c>
      <c r="B266" s="16">
        <v>3</v>
      </c>
      <c r="C266" s="31" t="s">
        <v>719</v>
      </c>
      <c r="D266" s="40">
        <f>август!D266-сентябрь!E266</f>
        <v>-209.46455192270525</v>
      </c>
      <c r="E266" s="40">
        <f t="shared" si="4"/>
        <v>0</v>
      </c>
      <c r="F266" s="36"/>
      <c r="G266" s="36"/>
      <c r="H266" s="36"/>
      <c r="I266" s="27"/>
      <c r="J266" s="36"/>
      <c r="K266" s="36"/>
      <c r="L266" s="36"/>
      <c r="M266" s="36"/>
      <c r="N266" s="36"/>
      <c r="O266" s="29"/>
      <c r="P266" s="36"/>
      <c r="Q266" s="29"/>
      <c r="R266" s="36"/>
      <c r="S266" s="36"/>
      <c r="T266" s="36"/>
      <c r="U266" s="36"/>
      <c r="V266" s="36"/>
      <c r="W266" s="36"/>
      <c r="X266" s="36"/>
      <c r="Y266" s="29"/>
      <c r="Z266" s="36"/>
      <c r="AA266" s="66"/>
      <c r="AB266" s="36"/>
      <c r="AC266" s="36"/>
      <c r="AD266" s="36"/>
      <c r="AE266" s="36"/>
      <c r="AF266" s="36"/>
      <c r="AG266" s="36"/>
      <c r="AH266" s="29"/>
      <c r="AI266" s="36"/>
      <c r="AJ266" s="29"/>
      <c r="AK266" s="36"/>
      <c r="AL266" s="36"/>
      <c r="AM266" s="36"/>
      <c r="AN266" s="29"/>
      <c r="AO266" s="36"/>
      <c r="AP266" s="29"/>
      <c r="AQ266" s="36"/>
      <c r="AR266" s="29"/>
      <c r="AS266" s="36"/>
      <c r="AT266" s="36"/>
      <c r="AU266" s="36"/>
      <c r="AV266" s="29"/>
      <c r="AW266" s="36"/>
      <c r="AX266" s="36"/>
      <c r="AY266" s="36"/>
      <c r="AZ266" s="29"/>
      <c r="BA266" s="36"/>
      <c r="BB266" s="36"/>
      <c r="BC266" s="36"/>
      <c r="BD266" s="36"/>
      <c r="BE266" s="36"/>
      <c r="BF266" s="36"/>
      <c r="BG266" s="36"/>
      <c r="BH266" s="36"/>
      <c r="BI266" s="36"/>
      <c r="BJ266" s="29"/>
      <c r="BK266" s="36"/>
      <c r="BL266" s="29"/>
      <c r="BM266" s="36"/>
      <c r="BN266" s="36"/>
      <c r="BO266" s="36"/>
      <c r="BP266" s="29"/>
      <c r="BQ266" s="36"/>
      <c r="BR266" s="29"/>
      <c r="BS266" s="36"/>
      <c r="BT266" s="36"/>
      <c r="BU266" s="36"/>
      <c r="BV266" s="36"/>
    </row>
    <row r="267" spans="1:75" s="86" customFormat="1" x14ac:dyDescent="0.25">
      <c r="A267" s="79">
        <v>265</v>
      </c>
      <c r="B267" s="79">
        <v>1</v>
      </c>
      <c r="C267" s="80" t="s">
        <v>720</v>
      </c>
      <c r="D267" s="81">
        <f>август!D267-сентябрь!E267</f>
        <v>1598.8789796328504</v>
      </c>
      <c r="E267" s="81">
        <f t="shared" si="4"/>
        <v>2.98</v>
      </c>
      <c r="F267" s="82"/>
      <c r="G267" s="82"/>
      <c r="H267" s="82"/>
      <c r="I267" s="83"/>
      <c r="J267" s="82"/>
      <c r="K267" s="82"/>
      <c r="L267" s="82"/>
      <c r="M267" s="82"/>
      <c r="N267" s="82"/>
      <c r="O267" s="84"/>
      <c r="P267" s="82"/>
      <c r="Q267" s="84"/>
      <c r="R267" s="82"/>
      <c r="S267" s="82"/>
      <c r="T267" s="82"/>
      <c r="U267" s="82"/>
      <c r="V267" s="82"/>
      <c r="W267" s="82"/>
      <c r="X267" s="82"/>
      <c r="Y267" s="84"/>
      <c r="Z267" s="82"/>
      <c r="AA267" s="85"/>
      <c r="AB267" s="82"/>
      <c r="AC267" s="82"/>
      <c r="AD267" s="82"/>
      <c r="AE267" s="82"/>
      <c r="AF267" s="82"/>
      <c r="AG267" s="82"/>
      <c r="AH267" s="84"/>
      <c r="AI267" s="82"/>
      <c r="AJ267" s="84"/>
      <c r="AK267" s="82"/>
      <c r="AL267" s="82"/>
      <c r="AM267" s="82"/>
      <c r="AN267" s="84"/>
      <c r="AO267" s="82"/>
      <c r="AP267" s="84"/>
      <c r="AQ267" s="82"/>
      <c r="AR267" s="84"/>
      <c r="AS267" s="82"/>
      <c r="AT267" s="82"/>
      <c r="AU267" s="82"/>
      <c r="AV267" s="84"/>
      <c r="AW267" s="82"/>
      <c r="AX267" s="82"/>
      <c r="AY267" s="82"/>
      <c r="AZ267" s="84"/>
      <c r="BA267" s="82"/>
      <c r="BB267" s="82"/>
      <c r="BC267" s="82"/>
      <c r="BD267" s="82"/>
      <c r="BE267" s="82"/>
      <c r="BF267" s="82"/>
      <c r="BG267" s="82"/>
      <c r="BH267" s="82"/>
      <c r="BI267" s="82"/>
      <c r="BJ267" s="84"/>
      <c r="BK267" s="82"/>
      <c r="BL267" s="84"/>
      <c r="BM267" s="82"/>
      <c r="BN267" s="82"/>
      <c r="BO267" s="82"/>
      <c r="BP267" s="84"/>
      <c r="BQ267" s="82"/>
      <c r="BR267" s="84"/>
      <c r="BS267" s="82"/>
      <c r="BT267" s="82"/>
      <c r="BU267" s="82"/>
      <c r="BV267" s="82">
        <v>2.98</v>
      </c>
      <c r="BW267" s="86" t="s">
        <v>1070</v>
      </c>
    </row>
    <row r="268" spans="1:75" x14ac:dyDescent="0.25">
      <c r="A268" s="16">
        <v>266</v>
      </c>
      <c r="B268" s="16">
        <v>3</v>
      </c>
      <c r="C268" s="31" t="s">
        <v>721</v>
      </c>
      <c r="D268" s="40">
        <f>август!D268-сентябрь!E268</f>
        <v>407.70493849275363</v>
      </c>
      <c r="E268" s="40">
        <f t="shared" si="4"/>
        <v>0</v>
      </c>
      <c r="F268" s="36"/>
      <c r="G268" s="36"/>
      <c r="H268" s="36"/>
      <c r="I268" s="27"/>
      <c r="J268" s="36"/>
      <c r="K268" s="36"/>
      <c r="L268" s="36"/>
      <c r="M268" s="36"/>
      <c r="N268" s="36"/>
      <c r="O268" s="29"/>
      <c r="P268" s="36"/>
      <c r="Q268" s="29"/>
      <c r="R268" s="36"/>
      <c r="S268" s="36"/>
      <c r="T268" s="36"/>
      <c r="U268" s="36"/>
      <c r="V268" s="36"/>
      <c r="W268" s="36"/>
      <c r="X268" s="36"/>
      <c r="Y268" s="29"/>
      <c r="Z268" s="36"/>
      <c r="AA268" s="66"/>
      <c r="AB268" s="36"/>
      <c r="AC268" s="36"/>
      <c r="AD268" s="36"/>
      <c r="AE268" s="36"/>
      <c r="AF268" s="36"/>
      <c r="AG268" s="36"/>
      <c r="AH268" s="29"/>
      <c r="AI268" s="36"/>
      <c r="AJ268" s="29"/>
      <c r="AK268" s="36"/>
      <c r="AL268" s="36"/>
      <c r="AM268" s="36"/>
      <c r="AN268" s="29"/>
      <c r="AO268" s="36"/>
      <c r="AP268" s="29"/>
      <c r="AQ268" s="36"/>
      <c r="AR268" s="29"/>
      <c r="AS268" s="36"/>
      <c r="AT268" s="36"/>
      <c r="AU268" s="36"/>
      <c r="AV268" s="29"/>
      <c r="AW268" s="36"/>
      <c r="AX268" s="36"/>
      <c r="AY268" s="36"/>
      <c r="AZ268" s="29"/>
      <c r="BA268" s="36"/>
      <c r="BB268" s="36"/>
      <c r="BC268" s="36"/>
      <c r="BD268" s="36"/>
      <c r="BE268" s="36"/>
      <c r="BF268" s="36"/>
      <c r="BG268" s="36"/>
      <c r="BH268" s="36"/>
      <c r="BI268" s="36"/>
      <c r="BJ268" s="29"/>
      <c r="BK268" s="36"/>
      <c r="BL268" s="29"/>
      <c r="BM268" s="36"/>
      <c r="BN268" s="36"/>
      <c r="BO268" s="36"/>
      <c r="BP268" s="29"/>
      <c r="BQ268" s="36"/>
      <c r="BR268" s="29"/>
      <c r="BS268" s="36"/>
      <c r="BT268" s="36"/>
      <c r="BU268" s="36"/>
      <c r="BV268" s="36"/>
    </row>
    <row r="269" spans="1:75" s="86" customFormat="1" x14ac:dyDescent="0.25">
      <c r="A269" s="79">
        <v>267</v>
      </c>
      <c r="B269" s="79">
        <v>3</v>
      </c>
      <c r="C269" s="80" t="s">
        <v>722</v>
      </c>
      <c r="D269" s="81">
        <f>август!D269-сентябрь!E269</f>
        <v>238.18647657004854</v>
      </c>
      <c r="E269" s="81">
        <f t="shared" si="4"/>
        <v>141.41</v>
      </c>
      <c r="F269" s="82"/>
      <c r="G269" s="82"/>
      <c r="H269" s="82"/>
      <c r="I269" s="83"/>
      <c r="J269" s="82"/>
      <c r="K269" s="82"/>
      <c r="L269" s="82"/>
      <c r="M269" s="82"/>
      <c r="N269" s="82"/>
      <c r="O269" s="84"/>
      <c r="P269" s="82"/>
      <c r="Q269" s="84"/>
      <c r="R269" s="82"/>
      <c r="S269" s="82"/>
      <c r="T269" s="82"/>
      <c r="U269" s="82"/>
      <c r="V269" s="82"/>
      <c r="W269" s="82"/>
      <c r="X269" s="82"/>
      <c r="Y269" s="84"/>
      <c r="Z269" s="82"/>
      <c r="AA269" s="85"/>
      <c r="AB269" s="82"/>
      <c r="AC269" s="82"/>
      <c r="AD269" s="82"/>
      <c r="AE269" s="82"/>
      <c r="AF269" s="82"/>
      <c r="AG269" s="82"/>
      <c r="AH269" s="84"/>
      <c r="AI269" s="82"/>
      <c r="AJ269" s="84"/>
      <c r="AK269" s="82"/>
      <c r="AL269" s="82"/>
      <c r="AM269" s="82"/>
      <c r="AN269" s="84"/>
      <c r="AO269" s="82"/>
      <c r="AP269" s="84"/>
      <c r="AQ269" s="82"/>
      <c r="AR269" s="84"/>
      <c r="AS269" s="82"/>
      <c r="AT269" s="82"/>
      <c r="AU269" s="82"/>
      <c r="AV269" s="84"/>
      <c r="AW269" s="82"/>
      <c r="AX269" s="82"/>
      <c r="AY269" s="82"/>
      <c r="AZ269" s="84"/>
      <c r="BA269" s="82"/>
      <c r="BB269" s="82"/>
      <c r="BC269" s="82"/>
      <c r="BD269" s="82">
        <v>1.4999999999999999E-2</v>
      </c>
      <c r="BE269" s="82">
        <v>17.602</v>
      </c>
      <c r="BF269" s="82">
        <v>6.4000000000000001E-2</v>
      </c>
      <c r="BG269" s="82">
        <v>76.125</v>
      </c>
      <c r="BH269" s="82"/>
      <c r="BI269" s="82"/>
      <c r="BJ269" s="84"/>
      <c r="BK269" s="82"/>
      <c r="BL269" s="84">
        <v>61</v>
      </c>
      <c r="BM269" s="82">
        <v>47.683</v>
      </c>
      <c r="BN269" s="82"/>
      <c r="BO269" s="82"/>
      <c r="BP269" s="84"/>
      <c r="BQ269" s="82"/>
      <c r="BR269" s="84"/>
      <c r="BS269" s="82"/>
      <c r="BT269" s="82"/>
      <c r="BU269" s="82"/>
      <c r="BV269" s="82"/>
    </row>
    <row r="270" spans="1:75" s="86" customFormat="1" x14ac:dyDescent="0.25">
      <c r="A270" s="79">
        <v>268</v>
      </c>
      <c r="B270" s="79">
        <v>3</v>
      </c>
      <c r="C270" s="80" t="s">
        <v>723</v>
      </c>
      <c r="D270" s="81">
        <f>август!D270-сентябрь!E270</f>
        <v>39.73064329468599</v>
      </c>
      <c r="E270" s="81">
        <f t="shared" si="4"/>
        <v>7.8659999999999997</v>
      </c>
      <c r="F270" s="82"/>
      <c r="G270" s="82"/>
      <c r="H270" s="82"/>
      <c r="I270" s="83"/>
      <c r="J270" s="82"/>
      <c r="K270" s="82"/>
      <c r="L270" s="82"/>
      <c r="M270" s="82"/>
      <c r="N270" s="82"/>
      <c r="O270" s="84"/>
      <c r="P270" s="82"/>
      <c r="Q270" s="84"/>
      <c r="R270" s="82"/>
      <c r="S270" s="82"/>
      <c r="T270" s="82"/>
      <c r="U270" s="82">
        <v>8.0000000000000002E-3</v>
      </c>
      <c r="V270" s="82">
        <v>7.8659999999999997</v>
      </c>
      <c r="W270" s="82"/>
      <c r="X270" s="82"/>
      <c r="Y270" s="84"/>
      <c r="Z270" s="82"/>
      <c r="AA270" s="85"/>
      <c r="AB270" s="82"/>
      <c r="AC270" s="82"/>
      <c r="AD270" s="82"/>
      <c r="AE270" s="82"/>
      <c r="AF270" s="82"/>
      <c r="AG270" s="82"/>
      <c r="AH270" s="84"/>
      <c r="AI270" s="82"/>
      <c r="AJ270" s="84"/>
      <c r="AK270" s="82"/>
      <c r="AL270" s="82"/>
      <c r="AM270" s="82"/>
      <c r="AN270" s="84"/>
      <c r="AO270" s="82"/>
      <c r="AP270" s="84"/>
      <c r="AQ270" s="82"/>
      <c r="AR270" s="84"/>
      <c r="AS270" s="82"/>
      <c r="AT270" s="82"/>
      <c r="AU270" s="82"/>
      <c r="AV270" s="84"/>
      <c r="AW270" s="82"/>
      <c r="AX270" s="82"/>
      <c r="AY270" s="82"/>
      <c r="AZ270" s="84"/>
      <c r="BA270" s="82"/>
      <c r="BB270" s="82"/>
      <c r="BC270" s="82"/>
      <c r="BD270" s="82"/>
      <c r="BE270" s="82"/>
      <c r="BF270" s="82"/>
      <c r="BG270" s="82"/>
      <c r="BH270" s="82"/>
      <c r="BI270" s="82"/>
      <c r="BJ270" s="84"/>
      <c r="BK270" s="82"/>
      <c r="BL270" s="84"/>
      <c r="BM270" s="82"/>
      <c r="BN270" s="82"/>
      <c r="BO270" s="82"/>
      <c r="BP270" s="84"/>
      <c r="BQ270" s="82"/>
      <c r="BR270" s="84"/>
      <c r="BS270" s="82"/>
      <c r="BT270" s="82"/>
      <c r="BU270" s="82"/>
      <c r="BV270" s="82"/>
    </row>
    <row r="271" spans="1:75" s="86" customFormat="1" x14ac:dyDescent="0.25">
      <c r="A271" s="79">
        <v>269</v>
      </c>
      <c r="B271" s="79">
        <v>3</v>
      </c>
      <c r="C271" s="80" t="s">
        <v>724</v>
      </c>
      <c r="D271" s="81">
        <f>август!D271-сентябрь!E271</f>
        <v>-150.71028330434788</v>
      </c>
      <c r="E271" s="81">
        <f t="shared" si="4"/>
        <v>4.2380000000000004</v>
      </c>
      <c r="F271" s="82"/>
      <c r="G271" s="82"/>
      <c r="H271" s="82"/>
      <c r="I271" s="83"/>
      <c r="J271" s="82"/>
      <c r="K271" s="82"/>
      <c r="L271" s="82"/>
      <c r="M271" s="82"/>
      <c r="N271" s="82"/>
      <c r="O271" s="84"/>
      <c r="P271" s="82"/>
      <c r="Q271" s="84"/>
      <c r="R271" s="82"/>
      <c r="S271" s="82"/>
      <c r="T271" s="82"/>
      <c r="U271" s="82"/>
      <c r="V271" s="82"/>
      <c r="W271" s="82"/>
      <c r="X271" s="82"/>
      <c r="Y271" s="84"/>
      <c r="Z271" s="82"/>
      <c r="AA271" s="85"/>
      <c r="AB271" s="82"/>
      <c r="AC271" s="82"/>
      <c r="AD271" s="82"/>
      <c r="AE271" s="82"/>
      <c r="AF271" s="82"/>
      <c r="AG271" s="82"/>
      <c r="AH271" s="84"/>
      <c r="AI271" s="82"/>
      <c r="AJ271" s="84"/>
      <c r="AK271" s="82"/>
      <c r="AL271" s="82"/>
      <c r="AM271" s="82"/>
      <c r="AN271" s="84"/>
      <c r="AO271" s="82"/>
      <c r="AP271" s="84"/>
      <c r="AQ271" s="82"/>
      <c r="AR271" s="84"/>
      <c r="AS271" s="82"/>
      <c r="AT271" s="82"/>
      <c r="AU271" s="82"/>
      <c r="AV271" s="84"/>
      <c r="AW271" s="82"/>
      <c r="AX271" s="82"/>
      <c r="AY271" s="82"/>
      <c r="AZ271" s="84"/>
      <c r="BA271" s="82"/>
      <c r="BB271" s="82"/>
      <c r="BC271" s="82"/>
      <c r="BD271" s="82"/>
      <c r="BE271" s="82"/>
      <c r="BF271" s="82"/>
      <c r="BG271" s="82"/>
      <c r="BH271" s="82"/>
      <c r="BI271" s="82"/>
      <c r="BJ271" s="84"/>
      <c r="BK271" s="82"/>
      <c r="BL271" s="84"/>
      <c r="BM271" s="82"/>
      <c r="BN271" s="82"/>
      <c r="BO271" s="82"/>
      <c r="BP271" s="84"/>
      <c r="BQ271" s="82"/>
      <c r="BR271" s="84"/>
      <c r="BS271" s="82"/>
      <c r="BT271" s="82"/>
      <c r="BU271" s="82"/>
      <c r="BV271" s="82">
        <v>4.2380000000000004</v>
      </c>
      <c r="BW271" s="86" t="s">
        <v>1070</v>
      </c>
    </row>
    <row r="272" spans="1:75" x14ac:dyDescent="0.25">
      <c r="A272" s="16">
        <v>270</v>
      </c>
      <c r="B272" s="16">
        <v>3</v>
      </c>
      <c r="C272" s="31" t="s">
        <v>725</v>
      </c>
      <c r="D272" s="40">
        <f>август!D272-сентябрь!E272</f>
        <v>-98.970458260869577</v>
      </c>
      <c r="E272" s="40">
        <f t="shared" si="4"/>
        <v>0</v>
      </c>
      <c r="F272" s="36"/>
      <c r="G272" s="36"/>
      <c r="H272" s="36"/>
      <c r="I272" s="27"/>
      <c r="J272" s="36"/>
      <c r="K272" s="36"/>
      <c r="L272" s="36"/>
      <c r="M272" s="36"/>
      <c r="N272" s="36"/>
      <c r="O272" s="29"/>
      <c r="P272" s="36"/>
      <c r="Q272" s="29"/>
      <c r="R272" s="36"/>
      <c r="S272" s="36"/>
      <c r="T272" s="36"/>
      <c r="U272" s="36"/>
      <c r="V272" s="36"/>
      <c r="W272" s="36"/>
      <c r="X272" s="36"/>
      <c r="Y272" s="29"/>
      <c r="Z272" s="36"/>
      <c r="AA272" s="66"/>
      <c r="AB272" s="36"/>
      <c r="AC272" s="36"/>
      <c r="AD272" s="36"/>
      <c r="AE272" s="36"/>
      <c r="AF272" s="36"/>
      <c r="AG272" s="36"/>
      <c r="AH272" s="29"/>
      <c r="AI272" s="36"/>
      <c r="AJ272" s="29"/>
      <c r="AK272" s="36"/>
      <c r="AL272" s="36"/>
      <c r="AM272" s="36"/>
      <c r="AN272" s="29"/>
      <c r="AO272" s="36"/>
      <c r="AP272" s="29"/>
      <c r="AQ272" s="36"/>
      <c r="AR272" s="29"/>
      <c r="AS272" s="36"/>
      <c r="AT272" s="36"/>
      <c r="AU272" s="36"/>
      <c r="AV272" s="29"/>
      <c r="AW272" s="36"/>
      <c r="AX272" s="36"/>
      <c r="AY272" s="36"/>
      <c r="AZ272" s="29"/>
      <c r="BA272" s="36"/>
      <c r="BB272" s="36"/>
      <c r="BC272" s="36"/>
      <c r="BD272" s="36"/>
      <c r="BE272" s="36"/>
      <c r="BF272" s="36"/>
      <c r="BG272" s="36"/>
      <c r="BH272" s="36"/>
      <c r="BI272" s="36"/>
      <c r="BJ272" s="29"/>
      <c r="BK272" s="36"/>
      <c r="BL272" s="29"/>
      <c r="BM272" s="36"/>
      <c r="BN272" s="36"/>
      <c r="BO272" s="36"/>
      <c r="BP272" s="29"/>
      <c r="BQ272" s="36"/>
      <c r="BR272" s="29"/>
      <c r="BS272" s="36"/>
      <c r="BT272" s="36"/>
      <c r="BU272" s="36"/>
      <c r="BV272" s="36"/>
    </row>
    <row r="273" spans="1:75" x14ac:dyDescent="0.25">
      <c r="A273" s="16">
        <v>271</v>
      </c>
      <c r="B273" s="16">
        <v>3</v>
      </c>
      <c r="C273" s="31" t="s">
        <v>726</v>
      </c>
      <c r="D273" s="40">
        <f>август!D273-сентябрь!E273</f>
        <v>504.69493360386474</v>
      </c>
      <c r="E273" s="40">
        <f t="shared" si="4"/>
        <v>0</v>
      </c>
      <c r="F273" s="36"/>
      <c r="G273" s="36"/>
      <c r="H273" s="36"/>
      <c r="I273" s="27"/>
      <c r="J273" s="36"/>
      <c r="K273" s="36"/>
      <c r="L273" s="36"/>
      <c r="M273" s="36"/>
      <c r="N273" s="36"/>
      <c r="O273" s="29"/>
      <c r="P273" s="36"/>
      <c r="Q273" s="29"/>
      <c r="R273" s="36"/>
      <c r="S273" s="36"/>
      <c r="T273" s="36"/>
      <c r="U273" s="36"/>
      <c r="V273" s="36"/>
      <c r="W273" s="36"/>
      <c r="X273" s="36"/>
      <c r="Y273" s="29"/>
      <c r="Z273" s="36"/>
      <c r="AA273" s="66"/>
      <c r="AB273" s="36"/>
      <c r="AC273" s="36"/>
      <c r="AD273" s="36"/>
      <c r="AE273" s="36"/>
      <c r="AF273" s="36"/>
      <c r="AG273" s="36"/>
      <c r="AH273" s="29"/>
      <c r="AI273" s="36"/>
      <c r="AJ273" s="29"/>
      <c r="AK273" s="36"/>
      <c r="AL273" s="36"/>
      <c r="AM273" s="36"/>
      <c r="AN273" s="29"/>
      <c r="AO273" s="36"/>
      <c r="AP273" s="29"/>
      <c r="AQ273" s="36"/>
      <c r="AR273" s="29"/>
      <c r="AS273" s="36"/>
      <c r="AT273" s="36"/>
      <c r="AU273" s="36"/>
      <c r="AV273" s="29"/>
      <c r="AW273" s="36"/>
      <c r="AX273" s="36"/>
      <c r="AY273" s="36"/>
      <c r="AZ273" s="29"/>
      <c r="BA273" s="36"/>
      <c r="BB273" s="36"/>
      <c r="BC273" s="36"/>
      <c r="BD273" s="36"/>
      <c r="BE273" s="36"/>
      <c r="BF273" s="36"/>
      <c r="BG273" s="36"/>
      <c r="BH273" s="36"/>
      <c r="BI273" s="36"/>
      <c r="BJ273" s="29"/>
      <c r="BK273" s="36"/>
      <c r="BL273" s="29"/>
      <c r="BM273" s="36"/>
      <c r="BN273" s="36"/>
      <c r="BO273" s="36"/>
      <c r="BP273" s="29"/>
      <c r="BQ273" s="36"/>
      <c r="BR273" s="29"/>
      <c r="BS273" s="36"/>
      <c r="BT273" s="36"/>
      <c r="BU273" s="36"/>
      <c r="BV273" s="36"/>
    </row>
    <row r="274" spans="1:75" x14ac:dyDescent="0.25">
      <c r="A274" s="16">
        <v>272</v>
      </c>
      <c r="B274" s="16">
        <v>3</v>
      </c>
      <c r="C274" s="31" t="s">
        <v>727</v>
      </c>
      <c r="D274" s="40">
        <f>август!D274-сентябрь!E274</f>
        <v>328.8788299806763</v>
      </c>
      <c r="E274" s="40">
        <f t="shared" si="4"/>
        <v>0</v>
      </c>
      <c r="F274" s="36"/>
      <c r="G274" s="36"/>
      <c r="H274" s="36"/>
      <c r="I274" s="27"/>
      <c r="J274" s="36"/>
      <c r="K274" s="36"/>
      <c r="L274" s="36"/>
      <c r="M274" s="36"/>
      <c r="N274" s="36"/>
      <c r="O274" s="29"/>
      <c r="P274" s="36"/>
      <c r="Q274" s="29"/>
      <c r="R274" s="36"/>
      <c r="S274" s="36"/>
      <c r="T274" s="36"/>
      <c r="U274" s="36"/>
      <c r="V274" s="36"/>
      <c r="W274" s="36"/>
      <c r="X274" s="36"/>
      <c r="Y274" s="29"/>
      <c r="Z274" s="36"/>
      <c r="AA274" s="66"/>
      <c r="AB274" s="36"/>
      <c r="AC274" s="36"/>
      <c r="AD274" s="36"/>
      <c r="AE274" s="36"/>
      <c r="AF274" s="36"/>
      <c r="AG274" s="36"/>
      <c r="AH274" s="29"/>
      <c r="AI274" s="36"/>
      <c r="AJ274" s="29"/>
      <c r="AK274" s="36"/>
      <c r="AL274" s="36"/>
      <c r="AM274" s="36"/>
      <c r="AN274" s="29"/>
      <c r="AO274" s="36"/>
      <c r="AP274" s="29"/>
      <c r="AQ274" s="36"/>
      <c r="AR274" s="29"/>
      <c r="AS274" s="36"/>
      <c r="AT274" s="36"/>
      <c r="AU274" s="36"/>
      <c r="AV274" s="29"/>
      <c r="AW274" s="36"/>
      <c r="AX274" s="36"/>
      <c r="AY274" s="36"/>
      <c r="AZ274" s="29"/>
      <c r="BA274" s="36"/>
      <c r="BB274" s="36"/>
      <c r="BC274" s="36"/>
      <c r="BD274" s="36"/>
      <c r="BE274" s="36"/>
      <c r="BF274" s="36"/>
      <c r="BG274" s="36"/>
      <c r="BH274" s="36"/>
      <c r="BI274" s="36"/>
      <c r="BJ274" s="29"/>
      <c r="BK274" s="36"/>
      <c r="BL274" s="29"/>
      <c r="BM274" s="36"/>
      <c r="BN274" s="36"/>
      <c r="BO274" s="36"/>
      <c r="BP274" s="29"/>
      <c r="BQ274" s="36"/>
      <c r="BR274" s="29"/>
      <c r="BS274" s="36"/>
      <c r="BT274" s="36"/>
      <c r="BU274" s="36"/>
      <c r="BV274" s="36"/>
    </row>
    <row r="275" spans="1:75" x14ac:dyDescent="0.25">
      <c r="A275" s="16">
        <v>273</v>
      </c>
      <c r="B275" s="16">
        <v>3</v>
      </c>
      <c r="C275" s="31" t="s">
        <v>728</v>
      </c>
      <c r="D275" s="40">
        <f>август!D275-сентябрь!E275</f>
        <v>127.27398903381642</v>
      </c>
      <c r="E275" s="40">
        <f t="shared" si="4"/>
        <v>0</v>
      </c>
      <c r="F275" s="36"/>
      <c r="G275" s="36"/>
      <c r="H275" s="36"/>
      <c r="I275" s="27"/>
      <c r="J275" s="36"/>
      <c r="K275" s="36"/>
      <c r="L275" s="36"/>
      <c r="M275" s="36"/>
      <c r="N275" s="36"/>
      <c r="O275" s="29"/>
      <c r="P275" s="36"/>
      <c r="Q275" s="29"/>
      <c r="R275" s="36"/>
      <c r="S275" s="36"/>
      <c r="T275" s="36"/>
      <c r="U275" s="36"/>
      <c r="V275" s="36"/>
      <c r="W275" s="36"/>
      <c r="X275" s="36"/>
      <c r="Y275" s="29"/>
      <c r="Z275" s="36"/>
      <c r="AA275" s="66"/>
      <c r="AB275" s="36"/>
      <c r="AC275" s="36"/>
      <c r="AD275" s="36"/>
      <c r="AE275" s="36"/>
      <c r="AF275" s="36"/>
      <c r="AG275" s="36"/>
      <c r="AH275" s="29"/>
      <c r="AI275" s="36"/>
      <c r="AJ275" s="29"/>
      <c r="AK275" s="36"/>
      <c r="AL275" s="36"/>
      <c r="AM275" s="36"/>
      <c r="AN275" s="29"/>
      <c r="AO275" s="36"/>
      <c r="AP275" s="29"/>
      <c r="AQ275" s="36"/>
      <c r="AR275" s="29"/>
      <c r="AS275" s="36"/>
      <c r="AT275" s="36"/>
      <c r="AU275" s="36"/>
      <c r="AV275" s="29"/>
      <c r="AW275" s="36"/>
      <c r="AX275" s="36"/>
      <c r="AY275" s="36"/>
      <c r="AZ275" s="29"/>
      <c r="BA275" s="36"/>
      <c r="BB275" s="36"/>
      <c r="BC275" s="36"/>
      <c r="BD275" s="36"/>
      <c r="BE275" s="36"/>
      <c r="BF275" s="36"/>
      <c r="BG275" s="36"/>
      <c r="BH275" s="36"/>
      <c r="BI275" s="36"/>
      <c r="BJ275" s="29"/>
      <c r="BK275" s="36"/>
      <c r="BL275" s="29"/>
      <c r="BM275" s="36"/>
      <c r="BN275" s="36"/>
      <c r="BO275" s="36"/>
      <c r="BP275" s="29"/>
      <c r="BQ275" s="36"/>
      <c r="BR275" s="29"/>
      <c r="BS275" s="36"/>
      <c r="BT275" s="36"/>
      <c r="BU275" s="36"/>
      <c r="BV275" s="36"/>
    </row>
    <row r="276" spans="1:75" x14ac:dyDescent="0.25">
      <c r="A276" s="16">
        <v>274</v>
      </c>
      <c r="B276" s="16">
        <v>3</v>
      </c>
      <c r="C276" s="31" t="s">
        <v>729</v>
      </c>
      <c r="D276" s="40">
        <f>август!D276-сентябрь!E276</f>
        <v>158.83013845410625</v>
      </c>
      <c r="E276" s="40">
        <f t="shared" si="4"/>
        <v>0</v>
      </c>
      <c r="F276" s="36"/>
      <c r="G276" s="36"/>
      <c r="H276" s="36"/>
      <c r="I276" s="27"/>
      <c r="J276" s="36"/>
      <c r="K276" s="36"/>
      <c r="L276" s="36"/>
      <c r="M276" s="36"/>
      <c r="N276" s="36"/>
      <c r="O276" s="29"/>
      <c r="P276" s="36"/>
      <c r="Q276" s="29"/>
      <c r="R276" s="36"/>
      <c r="S276" s="36"/>
      <c r="T276" s="36"/>
      <c r="U276" s="36"/>
      <c r="V276" s="36"/>
      <c r="W276" s="36"/>
      <c r="X276" s="36"/>
      <c r="Y276" s="29"/>
      <c r="Z276" s="36"/>
      <c r="AA276" s="66"/>
      <c r="AB276" s="36"/>
      <c r="AC276" s="36"/>
      <c r="AD276" s="36"/>
      <c r="AE276" s="36"/>
      <c r="AF276" s="36"/>
      <c r="AG276" s="36"/>
      <c r="AH276" s="29"/>
      <c r="AI276" s="36"/>
      <c r="AJ276" s="29"/>
      <c r="AK276" s="36"/>
      <c r="AL276" s="36"/>
      <c r="AM276" s="36"/>
      <c r="AN276" s="29"/>
      <c r="AO276" s="36"/>
      <c r="AP276" s="29"/>
      <c r="AQ276" s="36"/>
      <c r="AR276" s="29"/>
      <c r="AS276" s="36"/>
      <c r="AT276" s="36"/>
      <c r="AU276" s="36"/>
      <c r="AV276" s="29"/>
      <c r="AW276" s="36"/>
      <c r="AX276" s="36"/>
      <c r="AY276" s="36"/>
      <c r="AZ276" s="29"/>
      <c r="BA276" s="36"/>
      <c r="BB276" s="36"/>
      <c r="BC276" s="36"/>
      <c r="BD276" s="36"/>
      <c r="BE276" s="36"/>
      <c r="BF276" s="36"/>
      <c r="BG276" s="36"/>
      <c r="BH276" s="36"/>
      <c r="BI276" s="36"/>
      <c r="BJ276" s="29"/>
      <c r="BK276" s="36"/>
      <c r="BL276" s="29"/>
      <c r="BM276" s="36"/>
      <c r="BN276" s="36"/>
      <c r="BO276" s="36"/>
      <c r="BP276" s="29"/>
      <c r="BQ276" s="36"/>
      <c r="BR276" s="29"/>
      <c r="BS276" s="36"/>
      <c r="BT276" s="36"/>
      <c r="BU276" s="36"/>
      <c r="BV276" s="36"/>
    </row>
    <row r="277" spans="1:75" x14ac:dyDescent="0.25">
      <c r="A277" s="16">
        <v>275</v>
      </c>
      <c r="B277" s="16">
        <v>3</v>
      </c>
      <c r="C277" s="31" t="s">
        <v>730</v>
      </c>
      <c r="D277" s="40">
        <f>август!D277-сентябрь!E277</f>
        <v>167.55042765217391</v>
      </c>
      <c r="E277" s="40">
        <f t="shared" si="4"/>
        <v>0</v>
      </c>
      <c r="F277" s="36"/>
      <c r="G277" s="36"/>
      <c r="H277" s="36"/>
      <c r="I277" s="27"/>
      <c r="J277" s="36"/>
      <c r="K277" s="36"/>
      <c r="L277" s="36"/>
      <c r="M277" s="36"/>
      <c r="N277" s="36"/>
      <c r="O277" s="29"/>
      <c r="P277" s="36"/>
      <c r="Q277" s="29"/>
      <c r="R277" s="36"/>
      <c r="S277" s="36"/>
      <c r="T277" s="36"/>
      <c r="U277" s="36"/>
      <c r="V277" s="36"/>
      <c r="W277" s="36"/>
      <c r="X277" s="36"/>
      <c r="Y277" s="29"/>
      <c r="Z277" s="36"/>
      <c r="AA277" s="66"/>
      <c r="AB277" s="36"/>
      <c r="AC277" s="36"/>
      <c r="AD277" s="36"/>
      <c r="AE277" s="36"/>
      <c r="AF277" s="36"/>
      <c r="AG277" s="36"/>
      <c r="AH277" s="29"/>
      <c r="AI277" s="36"/>
      <c r="AJ277" s="29"/>
      <c r="AK277" s="36"/>
      <c r="AL277" s="36"/>
      <c r="AM277" s="36"/>
      <c r="AN277" s="29"/>
      <c r="AO277" s="36"/>
      <c r="AP277" s="29"/>
      <c r="AQ277" s="36"/>
      <c r="AR277" s="29"/>
      <c r="AS277" s="36"/>
      <c r="AT277" s="36"/>
      <c r="AU277" s="36"/>
      <c r="AV277" s="29"/>
      <c r="AW277" s="36"/>
      <c r="AX277" s="36"/>
      <c r="AY277" s="36"/>
      <c r="AZ277" s="29"/>
      <c r="BA277" s="36"/>
      <c r="BB277" s="36"/>
      <c r="BC277" s="36"/>
      <c r="BD277" s="36"/>
      <c r="BE277" s="36"/>
      <c r="BF277" s="36"/>
      <c r="BG277" s="36"/>
      <c r="BH277" s="36"/>
      <c r="BI277" s="36"/>
      <c r="BJ277" s="29"/>
      <c r="BK277" s="36"/>
      <c r="BL277" s="29"/>
      <c r="BM277" s="36"/>
      <c r="BN277" s="36"/>
      <c r="BO277" s="36"/>
      <c r="BP277" s="29"/>
      <c r="BQ277" s="36"/>
      <c r="BR277" s="29"/>
      <c r="BS277" s="36"/>
      <c r="BT277" s="36"/>
      <c r="BU277" s="36"/>
      <c r="BV277" s="36"/>
    </row>
    <row r="278" spans="1:75" s="86" customFormat="1" x14ac:dyDescent="0.25">
      <c r="A278" s="79">
        <v>276</v>
      </c>
      <c r="B278" s="79">
        <v>3</v>
      </c>
      <c r="C278" s="80" t="s">
        <v>731</v>
      </c>
      <c r="D278" s="81">
        <f>август!D278-сентябрь!E278</f>
        <v>42.146619565217421</v>
      </c>
      <c r="E278" s="81">
        <f t="shared" si="4"/>
        <v>16.269000000000002</v>
      </c>
      <c r="F278" s="82"/>
      <c r="G278" s="82"/>
      <c r="H278" s="82"/>
      <c r="I278" s="83"/>
      <c r="J278" s="82"/>
      <c r="K278" s="82"/>
      <c r="L278" s="82"/>
      <c r="M278" s="82"/>
      <c r="N278" s="82"/>
      <c r="O278" s="84"/>
      <c r="P278" s="82"/>
      <c r="Q278" s="84"/>
      <c r="R278" s="82"/>
      <c r="S278" s="82"/>
      <c r="T278" s="82"/>
      <c r="U278" s="82"/>
      <c r="V278" s="82"/>
      <c r="W278" s="82"/>
      <c r="X278" s="82"/>
      <c r="Y278" s="84"/>
      <c r="Z278" s="82"/>
      <c r="AA278" s="85"/>
      <c r="AB278" s="82"/>
      <c r="AC278" s="82"/>
      <c r="AD278" s="82"/>
      <c r="AE278" s="82"/>
      <c r="AF278" s="82"/>
      <c r="AG278" s="82"/>
      <c r="AH278" s="84"/>
      <c r="AI278" s="82"/>
      <c r="AJ278" s="84"/>
      <c r="AK278" s="82"/>
      <c r="AL278" s="82"/>
      <c r="AM278" s="82"/>
      <c r="AN278" s="84"/>
      <c r="AO278" s="82"/>
      <c r="AP278" s="84"/>
      <c r="AQ278" s="82"/>
      <c r="AR278" s="84"/>
      <c r="AS278" s="82"/>
      <c r="AT278" s="82"/>
      <c r="AU278" s="82"/>
      <c r="AV278" s="84"/>
      <c r="AW278" s="82"/>
      <c r="AX278" s="82"/>
      <c r="AY278" s="82"/>
      <c r="AZ278" s="84"/>
      <c r="BA278" s="82"/>
      <c r="BB278" s="82"/>
      <c r="BC278" s="82"/>
      <c r="BD278" s="82"/>
      <c r="BE278" s="82"/>
      <c r="BF278" s="82"/>
      <c r="BG278" s="82"/>
      <c r="BH278" s="82"/>
      <c r="BI278" s="82"/>
      <c r="BJ278" s="84"/>
      <c r="BK278" s="82"/>
      <c r="BL278" s="84"/>
      <c r="BM278" s="82"/>
      <c r="BN278" s="82"/>
      <c r="BO278" s="82"/>
      <c r="BP278" s="84">
        <v>4</v>
      </c>
      <c r="BQ278" s="82">
        <v>3.4980000000000002</v>
      </c>
      <c r="BR278" s="84"/>
      <c r="BS278" s="82"/>
      <c r="BT278" s="82"/>
      <c r="BU278" s="82"/>
      <c r="BV278" s="82">
        <v>12.771000000000001</v>
      </c>
      <c r="BW278" s="86" t="s">
        <v>1070</v>
      </c>
    </row>
    <row r="279" spans="1:75" x14ac:dyDescent="0.25">
      <c r="A279" s="16">
        <v>277</v>
      </c>
      <c r="B279" s="16">
        <v>3</v>
      </c>
      <c r="C279" s="31" t="s">
        <v>732</v>
      </c>
      <c r="D279" s="40">
        <f>август!D279-сентябрь!E279</f>
        <v>539.77287883091788</v>
      </c>
      <c r="E279" s="40">
        <f t="shared" si="4"/>
        <v>0</v>
      </c>
      <c r="F279" s="36"/>
      <c r="G279" s="36"/>
      <c r="H279" s="36"/>
      <c r="I279" s="27"/>
      <c r="J279" s="36"/>
      <c r="K279" s="36"/>
      <c r="L279" s="36"/>
      <c r="M279" s="36"/>
      <c r="N279" s="36"/>
      <c r="O279" s="29"/>
      <c r="P279" s="36"/>
      <c r="Q279" s="29"/>
      <c r="R279" s="36"/>
      <c r="S279" s="36"/>
      <c r="T279" s="36"/>
      <c r="U279" s="36"/>
      <c r="V279" s="36"/>
      <c r="W279" s="36"/>
      <c r="X279" s="36"/>
      <c r="Y279" s="29"/>
      <c r="Z279" s="36"/>
      <c r="AA279" s="66"/>
      <c r="AB279" s="36"/>
      <c r="AC279" s="36"/>
      <c r="AD279" s="36"/>
      <c r="AE279" s="36"/>
      <c r="AF279" s="36"/>
      <c r="AG279" s="36"/>
      <c r="AH279" s="29"/>
      <c r="AI279" s="36"/>
      <c r="AJ279" s="29"/>
      <c r="AK279" s="36"/>
      <c r="AL279" s="36"/>
      <c r="AM279" s="36"/>
      <c r="AN279" s="29"/>
      <c r="AO279" s="36"/>
      <c r="AP279" s="29"/>
      <c r="AQ279" s="36"/>
      <c r="AR279" s="29"/>
      <c r="AS279" s="36"/>
      <c r="AT279" s="36"/>
      <c r="AU279" s="36"/>
      <c r="AV279" s="29"/>
      <c r="AW279" s="36"/>
      <c r="AX279" s="36"/>
      <c r="AY279" s="36"/>
      <c r="AZ279" s="29"/>
      <c r="BA279" s="36"/>
      <c r="BB279" s="36"/>
      <c r="BC279" s="36"/>
      <c r="BD279" s="36"/>
      <c r="BE279" s="36"/>
      <c r="BF279" s="36"/>
      <c r="BG279" s="36"/>
      <c r="BH279" s="36"/>
      <c r="BI279" s="36"/>
      <c r="BJ279" s="29"/>
      <c r="BK279" s="36"/>
      <c r="BL279" s="29"/>
      <c r="BM279" s="36"/>
      <c r="BN279" s="36"/>
      <c r="BO279" s="36"/>
      <c r="BP279" s="29"/>
      <c r="BQ279" s="36"/>
      <c r="BR279" s="29"/>
      <c r="BS279" s="36"/>
      <c r="BT279" s="36"/>
      <c r="BU279" s="36"/>
      <c r="BV279" s="36"/>
    </row>
    <row r="280" spans="1:75" s="86" customFormat="1" x14ac:dyDescent="0.25">
      <c r="A280" s="79">
        <v>278</v>
      </c>
      <c r="B280" s="79">
        <v>3</v>
      </c>
      <c r="C280" s="80" t="s">
        <v>733</v>
      </c>
      <c r="D280" s="81">
        <f>август!D280-сентябрь!E280</f>
        <v>364.872383777778</v>
      </c>
      <c r="E280" s="81">
        <f t="shared" si="4"/>
        <v>11.885999999999999</v>
      </c>
      <c r="F280" s="82"/>
      <c r="G280" s="82"/>
      <c r="H280" s="82"/>
      <c r="I280" s="83"/>
      <c r="J280" s="82"/>
      <c r="K280" s="82"/>
      <c r="L280" s="82"/>
      <c r="M280" s="82"/>
      <c r="N280" s="82"/>
      <c r="O280" s="84"/>
      <c r="P280" s="82"/>
      <c r="Q280" s="84"/>
      <c r="R280" s="82"/>
      <c r="S280" s="82"/>
      <c r="T280" s="82"/>
      <c r="U280" s="82">
        <v>5.0000000000000001E-3</v>
      </c>
      <c r="V280" s="82">
        <v>11.885999999999999</v>
      </c>
      <c r="W280" s="82"/>
      <c r="X280" s="82"/>
      <c r="Y280" s="84"/>
      <c r="Z280" s="82"/>
      <c r="AA280" s="85"/>
      <c r="AB280" s="82"/>
      <c r="AC280" s="82"/>
      <c r="AD280" s="82"/>
      <c r="AE280" s="82"/>
      <c r="AF280" s="82"/>
      <c r="AG280" s="82"/>
      <c r="AH280" s="84"/>
      <c r="AI280" s="82"/>
      <c r="AJ280" s="84"/>
      <c r="AK280" s="82"/>
      <c r="AL280" s="82"/>
      <c r="AM280" s="82"/>
      <c r="AN280" s="84"/>
      <c r="AO280" s="82"/>
      <c r="AP280" s="84"/>
      <c r="AQ280" s="82"/>
      <c r="AR280" s="84"/>
      <c r="AS280" s="82"/>
      <c r="AT280" s="82"/>
      <c r="AU280" s="82"/>
      <c r="AV280" s="84"/>
      <c r="AW280" s="82"/>
      <c r="AX280" s="82"/>
      <c r="AY280" s="82"/>
      <c r="AZ280" s="84"/>
      <c r="BA280" s="82"/>
      <c r="BB280" s="82"/>
      <c r="BC280" s="82"/>
      <c r="BD280" s="82"/>
      <c r="BE280" s="82"/>
      <c r="BF280" s="82"/>
      <c r="BG280" s="82"/>
      <c r="BH280" s="82"/>
      <c r="BI280" s="82"/>
      <c r="BJ280" s="84"/>
      <c r="BK280" s="82"/>
      <c r="BL280" s="84"/>
      <c r="BM280" s="82"/>
      <c r="BN280" s="82"/>
      <c r="BO280" s="82"/>
      <c r="BP280" s="84"/>
      <c r="BQ280" s="82"/>
      <c r="BR280" s="84"/>
      <c r="BS280" s="82"/>
      <c r="BT280" s="82"/>
      <c r="BU280" s="82"/>
      <c r="BV280" s="82"/>
    </row>
    <row r="281" spans="1:75" x14ac:dyDescent="0.25">
      <c r="A281" s="16">
        <v>279</v>
      </c>
      <c r="B281" s="16">
        <v>1</v>
      </c>
      <c r="C281" s="31" t="s">
        <v>734</v>
      </c>
      <c r="D281" s="40">
        <f>август!D281-сентябрь!E281</f>
        <v>2228.1543512463768</v>
      </c>
      <c r="E281" s="40">
        <f t="shared" si="4"/>
        <v>0</v>
      </c>
      <c r="F281" s="36"/>
      <c r="G281" s="36"/>
      <c r="H281" s="36"/>
      <c r="I281" s="27"/>
      <c r="J281" s="36"/>
      <c r="K281" s="36"/>
      <c r="L281" s="36"/>
      <c r="M281" s="36"/>
      <c r="N281" s="36"/>
      <c r="O281" s="29"/>
      <c r="P281" s="36"/>
      <c r="Q281" s="29"/>
      <c r="R281" s="36"/>
      <c r="S281" s="36"/>
      <c r="T281" s="36"/>
      <c r="U281" s="36"/>
      <c r="V281" s="36"/>
      <c r="W281" s="36"/>
      <c r="X281" s="36"/>
      <c r="Y281" s="29"/>
      <c r="Z281" s="36"/>
      <c r="AA281" s="66"/>
      <c r="AB281" s="36"/>
      <c r="AC281" s="36"/>
      <c r="AD281" s="36"/>
      <c r="AE281" s="36"/>
      <c r="AF281" s="36"/>
      <c r="AG281" s="36"/>
      <c r="AH281" s="29"/>
      <c r="AI281" s="36"/>
      <c r="AJ281" s="29"/>
      <c r="AK281" s="36"/>
      <c r="AL281" s="36"/>
      <c r="AM281" s="36"/>
      <c r="AN281" s="29"/>
      <c r="AO281" s="36"/>
      <c r="AP281" s="29"/>
      <c r="AQ281" s="36"/>
      <c r="AR281" s="29"/>
      <c r="AS281" s="36"/>
      <c r="AT281" s="36"/>
      <c r="AU281" s="36"/>
      <c r="AV281" s="29"/>
      <c r="AW281" s="36"/>
      <c r="AX281" s="36"/>
      <c r="AY281" s="36"/>
      <c r="AZ281" s="29"/>
      <c r="BA281" s="36"/>
      <c r="BB281" s="36"/>
      <c r="BC281" s="36"/>
      <c r="BD281" s="36"/>
      <c r="BE281" s="36"/>
      <c r="BF281" s="36"/>
      <c r="BG281" s="36"/>
      <c r="BH281" s="36"/>
      <c r="BI281" s="36"/>
      <c r="BJ281" s="29"/>
      <c r="BK281" s="36"/>
      <c r="BL281" s="29"/>
      <c r="BM281" s="36"/>
      <c r="BN281" s="36"/>
      <c r="BO281" s="36"/>
      <c r="BP281" s="29"/>
      <c r="BQ281" s="36"/>
      <c r="BR281" s="29"/>
      <c r="BS281" s="36"/>
      <c r="BT281" s="36"/>
      <c r="BU281" s="36"/>
      <c r="BV281" s="36"/>
    </row>
    <row r="282" spans="1:75" s="86" customFormat="1" x14ac:dyDescent="0.25">
      <c r="A282" s="79">
        <v>280</v>
      </c>
      <c r="B282" s="79">
        <v>3</v>
      </c>
      <c r="C282" s="80" t="s">
        <v>735</v>
      </c>
      <c r="D282" s="81">
        <f>август!D282-сентябрь!E282</f>
        <v>-276.64202945893726</v>
      </c>
      <c r="E282" s="81">
        <f t="shared" si="4"/>
        <v>12.966999999999999</v>
      </c>
      <c r="F282" s="82"/>
      <c r="G282" s="82"/>
      <c r="H282" s="82"/>
      <c r="I282" s="83"/>
      <c r="J282" s="82"/>
      <c r="K282" s="82"/>
      <c r="L282" s="82"/>
      <c r="M282" s="82"/>
      <c r="N282" s="82"/>
      <c r="O282" s="84"/>
      <c r="P282" s="82"/>
      <c r="Q282" s="84"/>
      <c r="R282" s="82"/>
      <c r="S282" s="82"/>
      <c r="T282" s="82"/>
      <c r="U282" s="82">
        <v>2E-3</v>
      </c>
      <c r="V282" s="82">
        <v>4.5119999999999996</v>
      </c>
      <c r="W282" s="82"/>
      <c r="X282" s="82"/>
      <c r="Y282" s="84"/>
      <c r="Z282" s="82"/>
      <c r="AA282" s="85"/>
      <c r="AB282" s="82"/>
      <c r="AC282" s="82"/>
      <c r="AD282" s="82"/>
      <c r="AE282" s="82"/>
      <c r="AF282" s="82"/>
      <c r="AG282" s="82"/>
      <c r="AH282" s="84"/>
      <c r="AI282" s="82"/>
      <c r="AJ282" s="84"/>
      <c r="AK282" s="82"/>
      <c r="AL282" s="82"/>
      <c r="AM282" s="82"/>
      <c r="AN282" s="84"/>
      <c r="AO282" s="82"/>
      <c r="AP282" s="84"/>
      <c r="AQ282" s="82"/>
      <c r="AR282" s="84"/>
      <c r="AS282" s="82"/>
      <c r="AT282" s="82"/>
      <c r="AU282" s="82"/>
      <c r="AV282" s="84"/>
      <c r="AW282" s="82"/>
      <c r="AX282" s="82"/>
      <c r="AY282" s="82"/>
      <c r="AZ282" s="84"/>
      <c r="BA282" s="82"/>
      <c r="BB282" s="82"/>
      <c r="BC282" s="82"/>
      <c r="BD282" s="82"/>
      <c r="BE282" s="82"/>
      <c r="BF282" s="82"/>
      <c r="BG282" s="82"/>
      <c r="BH282" s="82"/>
      <c r="BI282" s="82"/>
      <c r="BJ282" s="84"/>
      <c r="BK282" s="82"/>
      <c r="BL282" s="84">
        <v>4</v>
      </c>
      <c r="BM282" s="82">
        <v>8.4550000000000001</v>
      </c>
      <c r="BN282" s="82"/>
      <c r="BO282" s="82"/>
      <c r="BP282" s="84"/>
      <c r="BQ282" s="82"/>
      <c r="BR282" s="84"/>
      <c r="BS282" s="82"/>
      <c r="BT282" s="82"/>
      <c r="BU282" s="82"/>
      <c r="BV282" s="82"/>
    </row>
    <row r="283" spans="1:75" x14ac:dyDescent="0.25">
      <c r="A283" s="16">
        <v>281</v>
      </c>
      <c r="B283" s="16">
        <v>3</v>
      </c>
      <c r="C283" s="31" t="s">
        <v>929</v>
      </c>
      <c r="D283" s="40">
        <f>август!D283-сентябрь!E283</f>
        <v>71.430290579710146</v>
      </c>
      <c r="E283" s="40">
        <f t="shared" si="4"/>
        <v>0</v>
      </c>
      <c r="F283" s="36"/>
      <c r="G283" s="36"/>
      <c r="H283" s="36"/>
      <c r="I283" s="27"/>
      <c r="J283" s="36"/>
      <c r="K283" s="36"/>
      <c r="L283" s="36"/>
      <c r="M283" s="36"/>
      <c r="N283" s="36"/>
      <c r="O283" s="29"/>
      <c r="P283" s="36"/>
      <c r="Q283" s="29"/>
      <c r="R283" s="36"/>
      <c r="S283" s="36"/>
      <c r="T283" s="36"/>
      <c r="U283" s="36"/>
      <c r="V283" s="36"/>
      <c r="W283" s="36"/>
      <c r="X283" s="36"/>
      <c r="Y283" s="29"/>
      <c r="Z283" s="36"/>
      <c r="AA283" s="66"/>
      <c r="AB283" s="36"/>
      <c r="AC283" s="36"/>
      <c r="AD283" s="36"/>
      <c r="AE283" s="36"/>
      <c r="AF283" s="36"/>
      <c r="AG283" s="36"/>
      <c r="AH283" s="29"/>
      <c r="AI283" s="36"/>
      <c r="AJ283" s="29"/>
      <c r="AK283" s="36"/>
      <c r="AL283" s="36"/>
      <c r="AM283" s="36"/>
      <c r="AN283" s="29"/>
      <c r="AO283" s="36"/>
      <c r="AP283" s="29"/>
      <c r="AQ283" s="36"/>
      <c r="AR283" s="29"/>
      <c r="AS283" s="36"/>
      <c r="AT283" s="36"/>
      <c r="AU283" s="36"/>
      <c r="AV283" s="29"/>
      <c r="AW283" s="36"/>
      <c r="AX283" s="36"/>
      <c r="AY283" s="36"/>
      <c r="AZ283" s="29"/>
      <c r="BA283" s="36"/>
      <c r="BB283" s="36"/>
      <c r="BC283" s="36"/>
      <c r="BD283" s="36"/>
      <c r="BE283" s="36"/>
      <c r="BF283" s="36"/>
      <c r="BG283" s="36"/>
      <c r="BH283" s="36"/>
      <c r="BI283" s="36"/>
      <c r="BJ283" s="29"/>
      <c r="BK283" s="36"/>
      <c r="BL283" s="29"/>
      <c r="BM283" s="36"/>
      <c r="BN283" s="36"/>
      <c r="BO283" s="36"/>
      <c r="BP283" s="29"/>
      <c r="BQ283" s="36"/>
      <c r="BR283" s="29"/>
      <c r="BS283" s="36"/>
      <c r="BT283" s="36"/>
      <c r="BU283" s="36"/>
      <c r="BV283" s="36"/>
    </row>
    <row r="284" spans="1:75" s="86" customFormat="1" x14ac:dyDescent="0.25">
      <c r="A284" s="79">
        <v>282</v>
      </c>
      <c r="B284" s="79">
        <v>3</v>
      </c>
      <c r="C284" s="80" t="s">
        <v>736</v>
      </c>
      <c r="D284" s="81">
        <f>август!D284-сентябрь!E284</f>
        <v>688.38398732367102</v>
      </c>
      <c r="E284" s="81">
        <f t="shared" si="4"/>
        <v>4.08</v>
      </c>
      <c r="F284" s="82"/>
      <c r="G284" s="82"/>
      <c r="H284" s="82"/>
      <c r="I284" s="83"/>
      <c r="J284" s="82"/>
      <c r="K284" s="82"/>
      <c r="L284" s="82"/>
      <c r="M284" s="82"/>
      <c r="N284" s="82"/>
      <c r="O284" s="84"/>
      <c r="P284" s="82"/>
      <c r="Q284" s="84"/>
      <c r="R284" s="82"/>
      <c r="S284" s="82"/>
      <c r="T284" s="82"/>
      <c r="U284" s="82"/>
      <c r="V284" s="82"/>
      <c r="W284" s="82"/>
      <c r="X284" s="82"/>
      <c r="Y284" s="84"/>
      <c r="Z284" s="82"/>
      <c r="AA284" s="85"/>
      <c r="AB284" s="82"/>
      <c r="AC284" s="82"/>
      <c r="AD284" s="82"/>
      <c r="AE284" s="82"/>
      <c r="AF284" s="82"/>
      <c r="AG284" s="82"/>
      <c r="AH284" s="84"/>
      <c r="AI284" s="82"/>
      <c r="AJ284" s="84"/>
      <c r="AK284" s="82"/>
      <c r="AL284" s="82"/>
      <c r="AM284" s="82"/>
      <c r="AN284" s="84"/>
      <c r="AO284" s="82"/>
      <c r="AP284" s="84"/>
      <c r="AQ284" s="82"/>
      <c r="AR284" s="84"/>
      <c r="AS284" s="82"/>
      <c r="AT284" s="82"/>
      <c r="AU284" s="82"/>
      <c r="AV284" s="84"/>
      <c r="AW284" s="82"/>
      <c r="AX284" s="82"/>
      <c r="AY284" s="82"/>
      <c r="AZ284" s="84"/>
      <c r="BA284" s="82"/>
      <c r="BB284" s="82"/>
      <c r="BC284" s="82"/>
      <c r="BD284" s="82"/>
      <c r="BE284" s="82"/>
      <c r="BF284" s="82"/>
      <c r="BG284" s="82"/>
      <c r="BH284" s="82"/>
      <c r="BI284" s="82"/>
      <c r="BJ284" s="84"/>
      <c r="BK284" s="82"/>
      <c r="BL284" s="84">
        <v>5</v>
      </c>
      <c r="BM284" s="82">
        <v>4.08</v>
      </c>
      <c r="BN284" s="82"/>
      <c r="BO284" s="82"/>
      <c r="BP284" s="84"/>
      <c r="BQ284" s="82"/>
      <c r="BR284" s="84"/>
      <c r="BS284" s="82"/>
      <c r="BT284" s="82"/>
      <c r="BU284" s="82"/>
      <c r="BV284" s="82"/>
    </row>
    <row r="285" spans="1:75" x14ac:dyDescent="0.25">
      <c r="A285" s="16">
        <v>283</v>
      </c>
      <c r="B285" s="16">
        <v>3</v>
      </c>
      <c r="C285" s="31" t="s">
        <v>1061</v>
      </c>
      <c r="D285" s="40">
        <f>август!D285-сентябрь!E285</f>
        <v>435.92901311111103</v>
      </c>
      <c r="E285" s="40">
        <f t="shared" si="4"/>
        <v>0</v>
      </c>
      <c r="F285" s="36"/>
      <c r="G285" s="36"/>
      <c r="H285" s="36"/>
      <c r="I285" s="27"/>
      <c r="J285" s="36"/>
      <c r="K285" s="36"/>
      <c r="L285" s="36"/>
      <c r="M285" s="36"/>
      <c r="N285" s="36"/>
      <c r="O285" s="29"/>
      <c r="P285" s="36"/>
      <c r="Q285" s="29"/>
      <c r="R285" s="36"/>
      <c r="S285" s="36"/>
      <c r="T285" s="36"/>
      <c r="U285" s="36"/>
      <c r="V285" s="36"/>
      <c r="W285" s="36"/>
      <c r="X285" s="36"/>
      <c r="Y285" s="29"/>
      <c r="Z285" s="36"/>
      <c r="AA285" s="66"/>
      <c r="AB285" s="36"/>
      <c r="AC285" s="36"/>
      <c r="AD285" s="36"/>
      <c r="AE285" s="36"/>
      <c r="AF285" s="36"/>
      <c r="AG285" s="36"/>
      <c r="AH285" s="29"/>
      <c r="AI285" s="36"/>
      <c r="AJ285" s="29"/>
      <c r="AK285" s="36"/>
      <c r="AL285" s="36"/>
      <c r="AM285" s="36"/>
      <c r="AN285" s="29"/>
      <c r="AO285" s="36"/>
      <c r="AP285" s="29"/>
      <c r="AQ285" s="36"/>
      <c r="AR285" s="29"/>
      <c r="AS285" s="36"/>
      <c r="AT285" s="36"/>
      <c r="AU285" s="36"/>
      <c r="AV285" s="29"/>
      <c r="AW285" s="36"/>
      <c r="AX285" s="36"/>
      <c r="AY285" s="36"/>
      <c r="AZ285" s="29"/>
      <c r="BA285" s="36"/>
      <c r="BB285" s="36"/>
      <c r="BC285" s="36"/>
      <c r="BD285" s="36"/>
      <c r="BE285" s="36"/>
      <c r="BF285" s="36"/>
      <c r="BG285" s="36"/>
      <c r="BH285" s="36"/>
      <c r="BI285" s="36"/>
      <c r="BJ285" s="29"/>
      <c r="BK285" s="36"/>
      <c r="BL285" s="29"/>
      <c r="BM285" s="36"/>
      <c r="BN285" s="36"/>
      <c r="BO285" s="36"/>
      <c r="BP285" s="29"/>
      <c r="BQ285" s="36"/>
      <c r="BR285" s="29"/>
      <c r="BS285" s="36"/>
      <c r="BT285" s="36"/>
      <c r="BU285" s="36"/>
      <c r="BV285" s="36"/>
    </row>
    <row r="286" spans="1:75" s="86" customFormat="1" x14ac:dyDescent="0.25">
      <c r="A286" s="79">
        <v>284</v>
      </c>
      <c r="B286" s="79">
        <v>3</v>
      </c>
      <c r="C286" s="80" t="s">
        <v>738</v>
      </c>
      <c r="D286" s="81">
        <f>август!D286-сентябрь!E286</f>
        <v>126.18855552657004</v>
      </c>
      <c r="E286" s="81">
        <f t="shared" si="4"/>
        <v>2.3929999999999998</v>
      </c>
      <c r="F286" s="82"/>
      <c r="G286" s="82"/>
      <c r="H286" s="82"/>
      <c r="I286" s="83"/>
      <c r="J286" s="82"/>
      <c r="K286" s="82"/>
      <c r="L286" s="82"/>
      <c r="M286" s="82"/>
      <c r="N286" s="82"/>
      <c r="O286" s="84"/>
      <c r="P286" s="82"/>
      <c r="Q286" s="84"/>
      <c r="R286" s="82"/>
      <c r="S286" s="82"/>
      <c r="T286" s="82"/>
      <c r="U286" s="82"/>
      <c r="V286" s="82"/>
      <c r="W286" s="82"/>
      <c r="X286" s="82"/>
      <c r="Y286" s="84"/>
      <c r="Z286" s="82"/>
      <c r="AA286" s="85"/>
      <c r="AB286" s="82"/>
      <c r="AC286" s="82"/>
      <c r="AD286" s="82"/>
      <c r="AE286" s="82"/>
      <c r="AF286" s="82"/>
      <c r="AG286" s="82"/>
      <c r="AH286" s="84"/>
      <c r="AI286" s="82"/>
      <c r="AJ286" s="84"/>
      <c r="AK286" s="82"/>
      <c r="AL286" s="82"/>
      <c r="AM286" s="82"/>
      <c r="AN286" s="84"/>
      <c r="AO286" s="82"/>
      <c r="AP286" s="84"/>
      <c r="AQ286" s="82"/>
      <c r="AR286" s="84"/>
      <c r="AS286" s="82"/>
      <c r="AT286" s="82"/>
      <c r="AU286" s="82"/>
      <c r="AV286" s="84"/>
      <c r="AW286" s="82"/>
      <c r="AX286" s="82"/>
      <c r="AY286" s="82"/>
      <c r="AZ286" s="84"/>
      <c r="BA286" s="82"/>
      <c r="BB286" s="82"/>
      <c r="BC286" s="82"/>
      <c r="BD286" s="82"/>
      <c r="BE286" s="82"/>
      <c r="BF286" s="82"/>
      <c r="BG286" s="82"/>
      <c r="BH286" s="82"/>
      <c r="BI286" s="82"/>
      <c r="BJ286" s="84"/>
      <c r="BK286" s="82"/>
      <c r="BL286" s="84"/>
      <c r="BM286" s="82"/>
      <c r="BN286" s="82"/>
      <c r="BO286" s="82"/>
      <c r="BP286" s="84"/>
      <c r="BQ286" s="82"/>
      <c r="BR286" s="84"/>
      <c r="BS286" s="82"/>
      <c r="BT286" s="82"/>
      <c r="BU286" s="82"/>
      <c r="BV286" s="82">
        <v>2.3929999999999998</v>
      </c>
      <c r="BW286" s="86" t="s">
        <v>1070</v>
      </c>
    </row>
    <row r="287" spans="1:75" x14ac:dyDescent="0.25">
      <c r="A287" s="16">
        <v>285</v>
      </c>
      <c r="B287" s="16">
        <v>3</v>
      </c>
      <c r="C287" s="31" t="s">
        <v>739</v>
      </c>
      <c r="D287" s="40">
        <f>август!D287-сентябрь!E287</f>
        <v>-247.37959480193246</v>
      </c>
      <c r="E287" s="40">
        <f t="shared" si="4"/>
        <v>0</v>
      </c>
      <c r="F287" s="36"/>
      <c r="G287" s="36"/>
      <c r="H287" s="36"/>
      <c r="I287" s="27"/>
      <c r="J287" s="36"/>
      <c r="K287" s="36"/>
      <c r="L287" s="36"/>
      <c r="M287" s="36"/>
      <c r="N287" s="36"/>
      <c r="O287" s="29"/>
      <c r="P287" s="36"/>
      <c r="Q287" s="29"/>
      <c r="R287" s="36"/>
      <c r="S287" s="36"/>
      <c r="T287" s="36"/>
      <c r="U287" s="36"/>
      <c r="V287" s="36"/>
      <c r="W287" s="36"/>
      <c r="X287" s="36"/>
      <c r="Y287" s="29"/>
      <c r="Z287" s="36"/>
      <c r="AA287" s="66"/>
      <c r="AB287" s="36"/>
      <c r="AC287" s="36"/>
      <c r="AD287" s="36"/>
      <c r="AE287" s="36"/>
      <c r="AF287" s="36"/>
      <c r="AG287" s="36"/>
      <c r="AH287" s="29"/>
      <c r="AI287" s="36"/>
      <c r="AJ287" s="29"/>
      <c r="AK287" s="36"/>
      <c r="AL287" s="36"/>
      <c r="AM287" s="36"/>
      <c r="AN287" s="29"/>
      <c r="AO287" s="36"/>
      <c r="AP287" s="29"/>
      <c r="AQ287" s="36"/>
      <c r="AR287" s="29"/>
      <c r="AS287" s="36"/>
      <c r="AT287" s="36"/>
      <c r="AU287" s="36"/>
      <c r="AV287" s="29"/>
      <c r="AW287" s="36"/>
      <c r="AX287" s="36"/>
      <c r="AY287" s="36"/>
      <c r="AZ287" s="29"/>
      <c r="BA287" s="36"/>
      <c r="BB287" s="36"/>
      <c r="BC287" s="36"/>
      <c r="BD287" s="36"/>
      <c r="BE287" s="36"/>
      <c r="BF287" s="36"/>
      <c r="BG287" s="36"/>
      <c r="BH287" s="36"/>
      <c r="BI287" s="36"/>
      <c r="BJ287" s="29"/>
      <c r="BK287" s="36"/>
      <c r="BL287" s="29"/>
      <c r="BM287" s="36"/>
      <c r="BN287" s="36"/>
      <c r="BO287" s="36"/>
      <c r="BP287" s="29"/>
      <c r="BQ287" s="36"/>
      <c r="BR287" s="29"/>
      <c r="BS287" s="36"/>
      <c r="BT287" s="36"/>
      <c r="BU287" s="36"/>
      <c r="BV287" s="36"/>
    </row>
    <row r="288" spans="1:75" x14ac:dyDescent="0.25">
      <c r="A288" s="16">
        <v>286</v>
      </c>
      <c r="B288" s="16">
        <v>3</v>
      </c>
      <c r="C288" s="31" t="s">
        <v>740</v>
      </c>
      <c r="D288" s="40">
        <f>август!D288-сентябрь!E288</f>
        <v>-51.726502560386479</v>
      </c>
      <c r="E288" s="40">
        <f t="shared" si="4"/>
        <v>0</v>
      </c>
      <c r="F288" s="36"/>
      <c r="G288" s="36"/>
      <c r="H288" s="36"/>
      <c r="I288" s="27"/>
      <c r="J288" s="36"/>
      <c r="K288" s="36"/>
      <c r="L288" s="36"/>
      <c r="M288" s="36"/>
      <c r="N288" s="36"/>
      <c r="O288" s="29"/>
      <c r="P288" s="36"/>
      <c r="Q288" s="29"/>
      <c r="R288" s="36"/>
      <c r="S288" s="36"/>
      <c r="T288" s="36"/>
      <c r="U288" s="36"/>
      <c r="V288" s="36"/>
      <c r="W288" s="36"/>
      <c r="X288" s="36"/>
      <c r="Y288" s="29"/>
      <c r="Z288" s="36"/>
      <c r="AA288" s="66"/>
      <c r="AB288" s="36"/>
      <c r="AC288" s="36"/>
      <c r="AD288" s="36"/>
      <c r="AE288" s="36"/>
      <c r="AF288" s="36"/>
      <c r="AG288" s="36"/>
      <c r="AH288" s="29"/>
      <c r="AI288" s="36"/>
      <c r="AJ288" s="29"/>
      <c r="AK288" s="36"/>
      <c r="AL288" s="36"/>
      <c r="AM288" s="36"/>
      <c r="AN288" s="29"/>
      <c r="AO288" s="36"/>
      <c r="AP288" s="29"/>
      <c r="AQ288" s="36"/>
      <c r="AR288" s="29"/>
      <c r="AS288" s="36"/>
      <c r="AT288" s="36"/>
      <c r="AU288" s="36"/>
      <c r="AV288" s="29"/>
      <c r="AW288" s="36"/>
      <c r="AX288" s="36"/>
      <c r="AY288" s="36"/>
      <c r="AZ288" s="29"/>
      <c r="BA288" s="36"/>
      <c r="BB288" s="36"/>
      <c r="BC288" s="36"/>
      <c r="BD288" s="36"/>
      <c r="BE288" s="36"/>
      <c r="BF288" s="36"/>
      <c r="BG288" s="36"/>
      <c r="BH288" s="36"/>
      <c r="BI288" s="36"/>
      <c r="BJ288" s="29"/>
      <c r="BK288" s="36"/>
      <c r="BL288" s="29"/>
      <c r="BM288" s="36"/>
      <c r="BN288" s="36"/>
      <c r="BO288" s="36"/>
      <c r="BP288" s="29"/>
      <c r="BQ288" s="36"/>
      <c r="BR288" s="29"/>
      <c r="BS288" s="36"/>
      <c r="BT288" s="36"/>
      <c r="BU288" s="36"/>
      <c r="BV288" s="36"/>
    </row>
    <row r="289" spans="1:75" x14ac:dyDescent="0.25">
      <c r="A289" s="16">
        <v>287</v>
      </c>
      <c r="B289" s="16">
        <v>2</v>
      </c>
      <c r="C289" s="31" t="s">
        <v>741</v>
      </c>
      <c r="D289" s="40">
        <f>август!D289-сентябрь!E289</f>
        <v>-175.54081410628021</v>
      </c>
      <c r="E289" s="40">
        <f t="shared" si="4"/>
        <v>0</v>
      </c>
      <c r="F289" s="36"/>
      <c r="G289" s="36"/>
      <c r="H289" s="36"/>
      <c r="I289" s="27"/>
      <c r="J289" s="36"/>
      <c r="K289" s="36"/>
      <c r="L289" s="36"/>
      <c r="M289" s="36"/>
      <c r="N289" s="36"/>
      <c r="O289" s="29"/>
      <c r="P289" s="36"/>
      <c r="Q289" s="29"/>
      <c r="R289" s="36"/>
      <c r="S289" s="36"/>
      <c r="T289" s="36"/>
      <c r="U289" s="36"/>
      <c r="V289" s="36"/>
      <c r="W289" s="36"/>
      <c r="X289" s="36"/>
      <c r="Y289" s="29"/>
      <c r="Z289" s="36"/>
      <c r="AA289" s="66"/>
      <c r="AB289" s="36"/>
      <c r="AC289" s="36"/>
      <c r="AD289" s="36"/>
      <c r="AE289" s="36"/>
      <c r="AF289" s="36"/>
      <c r="AG289" s="36"/>
      <c r="AH289" s="29"/>
      <c r="AI289" s="36"/>
      <c r="AJ289" s="29"/>
      <c r="AK289" s="36"/>
      <c r="AL289" s="36"/>
      <c r="AM289" s="36"/>
      <c r="AN289" s="29"/>
      <c r="AO289" s="36"/>
      <c r="AP289" s="29"/>
      <c r="AQ289" s="36"/>
      <c r="AR289" s="29"/>
      <c r="AS289" s="36"/>
      <c r="AT289" s="36"/>
      <c r="AU289" s="36"/>
      <c r="AV289" s="29"/>
      <c r="AW289" s="36"/>
      <c r="AX289" s="36"/>
      <c r="AY289" s="36"/>
      <c r="AZ289" s="29"/>
      <c r="BA289" s="36"/>
      <c r="BB289" s="36"/>
      <c r="BC289" s="36"/>
      <c r="BD289" s="36"/>
      <c r="BE289" s="36"/>
      <c r="BF289" s="36"/>
      <c r="BG289" s="36"/>
      <c r="BH289" s="36"/>
      <c r="BI289" s="36"/>
      <c r="BJ289" s="29"/>
      <c r="BK289" s="36"/>
      <c r="BL289" s="29"/>
      <c r="BM289" s="36"/>
      <c r="BN289" s="36"/>
      <c r="BO289" s="36"/>
      <c r="BP289" s="29"/>
      <c r="BQ289" s="36"/>
      <c r="BR289" s="29"/>
      <c r="BS289" s="36"/>
      <c r="BT289" s="36"/>
      <c r="BU289" s="36"/>
      <c r="BV289" s="36"/>
    </row>
    <row r="290" spans="1:75" s="86" customFormat="1" x14ac:dyDescent="0.25">
      <c r="A290" s="79">
        <v>288</v>
      </c>
      <c r="B290" s="79">
        <v>2</v>
      </c>
      <c r="C290" s="80" t="s">
        <v>742</v>
      </c>
      <c r="D290" s="81">
        <f>август!D290-сентябрь!E290</f>
        <v>436.82692543961349</v>
      </c>
      <c r="E290" s="81">
        <f t="shared" si="4"/>
        <v>19.276</v>
      </c>
      <c r="F290" s="82"/>
      <c r="G290" s="82"/>
      <c r="H290" s="82"/>
      <c r="I290" s="83"/>
      <c r="J290" s="82"/>
      <c r="K290" s="82"/>
      <c r="L290" s="82"/>
      <c r="M290" s="82"/>
      <c r="N290" s="82"/>
      <c r="O290" s="84"/>
      <c r="P290" s="82"/>
      <c r="Q290" s="84"/>
      <c r="R290" s="82"/>
      <c r="S290" s="82"/>
      <c r="T290" s="82"/>
      <c r="U290" s="82">
        <v>1.7999999999999999E-2</v>
      </c>
      <c r="V290" s="82">
        <v>18.477</v>
      </c>
      <c r="W290" s="82"/>
      <c r="X290" s="82"/>
      <c r="Y290" s="84"/>
      <c r="Z290" s="82"/>
      <c r="AA290" s="85"/>
      <c r="AB290" s="82"/>
      <c r="AC290" s="82"/>
      <c r="AD290" s="82"/>
      <c r="AE290" s="82"/>
      <c r="AF290" s="82"/>
      <c r="AG290" s="82"/>
      <c r="AH290" s="84"/>
      <c r="AI290" s="82"/>
      <c r="AJ290" s="84"/>
      <c r="AK290" s="82"/>
      <c r="AL290" s="82"/>
      <c r="AM290" s="82"/>
      <c r="AN290" s="84"/>
      <c r="AO290" s="82"/>
      <c r="AP290" s="84"/>
      <c r="AQ290" s="82"/>
      <c r="AR290" s="84"/>
      <c r="AS290" s="82"/>
      <c r="AT290" s="82"/>
      <c r="AU290" s="82"/>
      <c r="AV290" s="84"/>
      <c r="AW290" s="82"/>
      <c r="AX290" s="82"/>
      <c r="AY290" s="82"/>
      <c r="AZ290" s="84"/>
      <c r="BA290" s="82"/>
      <c r="BB290" s="82"/>
      <c r="BC290" s="82"/>
      <c r="BD290" s="82"/>
      <c r="BE290" s="82"/>
      <c r="BF290" s="82"/>
      <c r="BG290" s="82"/>
      <c r="BH290" s="82"/>
      <c r="BI290" s="82"/>
      <c r="BJ290" s="84"/>
      <c r="BK290" s="82"/>
      <c r="BL290" s="84"/>
      <c r="BM290" s="82"/>
      <c r="BN290" s="82"/>
      <c r="BO290" s="82"/>
      <c r="BP290" s="84"/>
      <c r="BQ290" s="82"/>
      <c r="BR290" s="84"/>
      <c r="BS290" s="82"/>
      <c r="BT290" s="82"/>
      <c r="BU290" s="82"/>
      <c r="BV290" s="82">
        <v>0.79900000000000004</v>
      </c>
      <c r="BW290" s="86" t="s">
        <v>1205</v>
      </c>
    </row>
    <row r="291" spans="1:75" x14ac:dyDescent="0.25">
      <c r="A291" s="16">
        <v>289</v>
      </c>
      <c r="B291" s="16">
        <v>2</v>
      </c>
      <c r="C291" s="31" t="s">
        <v>743</v>
      </c>
      <c r="D291" s="40">
        <f>август!D291-сентябрь!E291</f>
        <v>-3.7266671014492729</v>
      </c>
      <c r="E291" s="40">
        <f t="shared" si="4"/>
        <v>0</v>
      </c>
      <c r="F291" s="36"/>
      <c r="G291" s="36"/>
      <c r="H291" s="36"/>
      <c r="I291" s="27"/>
      <c r="J291" s="36"/>
      <c r="K291" s="36"/>
      <c r="L291" s="36"/>
      <c r="M291" s="36"/>
      <c r="N291" s="36"/>
      <c r="O291" s="29"/>
      <c r="P291" s="36"/>
      <c r="Q291" s="29"/>
      <c r="R291" s="36"/>
      <c r="S291" s="36"/>
      <c r="T291" s="36"/>
      <c r="U291" s="36"/>
      <c r="V291" s="36"/>
      <c r="W291" s="36"/>
      <c r="X291" s="36"/>
      <c r="Y291" s="29"/>
      <c r="Z291" s="36"/>
      <c r="AA291" s="66"/>
      <c r="AB291" s="36"/>
      <c r="AC291" s="36"/>
      <c r="AD291" s="36"/>
      <c r="AE291" s="36"/>
      <c r="AF291" s="36"/>
      <c r="AG291" s="36"/>
      <c r="AH291" s="29"/>
      <c r="AI291" s="36"/>
      <c r="AJ291" s="29"/>
      <c r="AK291" s="36"/>
      <c r="AL291" s="36"/>
      <c r="AM291" s="36"/>
      <c r="AN291" s="29"/>
      <c r="AO291" s="36"/>
      <c r="AP291" s="29"/>
      <c r="AQ291" s="36"/>
      <c r="AR291" s="29"/>
      <c r="AS291" s="36"/>
      <c r="AT291" s="36"/>
      <c r="AU291" s="36"/>
      <c r="AV291" s="29"/>
      <c r="AW291" s="36"/>
      <c r="AX291" s="36"/>
      <c r="AY291" s="36"/>
      <c r="AZ291" s="29"/>
      <c r="BA291" s="36"/>
      <c r="BB291" s="36"/>
      <c r="BC291" s="36"/>
      <c r="BD291" s="36"/>
      <c r="BE291" s="36"/>
      <c r="BF291" s="36"/>
      <c r="BG291" s="36"/>
      <c r="BH291" s="36"/>
      <c r="BI291" s="36"/>
      <c r="BJ291" s="29"/>
      <c r="BK291" s="36"/>
      <c r="BL291" s="29"/>
      <c r="BM291" s="36"/>
      <c r="BN291" s="36"/>
      <c r="BO291" s="36"/>
      <c r="BP291" s="29"/>
      <c r="BQ291" s="36"/>
      <c r="BR291" s="29"/>
      <c r="BS291" s="36"/>
      <c r="BT291" s="36"/>
      <c r="BU291" s="36"/>
      <c r="BV291" s="36"/>
    </row>
    <row r="292" spans="1:75" x14ac:dyDescent="0.25">
      <c r="A292" s="16">
        <v>290</v>
      </c>
      <c r="B292" s="16">
        <v>2</v>
      </c>
      <c r="C292" s="31" t="s">
        <v>744</v>
      </c>
      <c r="D292" s="40">
        <f>август!D292-сентябрь!E292</f>
        <v>640.30854838647349</v>
      </c>
      <c r="E292" s="40">
        <f t="shared" si="4"/>
        <v>0</v>
      </c>
      <c r="F292" s="36"/>
      <c r="G292" s="36"/>
      <c r="H292" s="36"/>
      <c r="I292" s="27"/>
      <c r="J292" s="36"/>
      <c r="K292" s="36"/>
      <c r="L292" s="36"/>
      <c r="M292" s="36"/>
      <c r="N292" s="36"/>
      <c r="O292" s="29"/>
      <c r="P292" s="36"/>
      <c r="Q292" s="29"/>
      <c r="R292" s="36"/>
      <c r="S292" s="36"/>
      <c r="T292" s="36"/>
      <c r="U292" s="36"/>
      <c r="V292" s="36"/>
      <c r="W292" s="36"/>
      <c r="X292" s="36"/>
      <c r="Y292" s="29"/>
      <c r="Z292" s="36"/>
      <c r="AA292" s="66"/>
      <c r="AB292" s="36"/>
      <c r="AC292" s="36"/>
      <c r="AD292" s="36"/>
      <c r="AE292" s="36"/>
      <c r="AF292" s="36"/>
      <c r="AG292" s="36"/>
      <c r="AH292" s="29"/>
      <c r="AI292" s="36"/>
      <c r="AJ292" s="29"/>
      <c r="AK292" s="36"/>
      <c r="AL292" s="36"/>
      <c r="AM292" s="36"/>
      <c r="AN292" s="29"/>
      <c r="AO292" s="36"/>
      <c r="AP292" s="29"/>
      <c r="AQ292" s="36"/>
      <c r="AR292" s="29"/>
      <c r="AS292" s="36"/>
      <c r="AT292" s="36"/>
      <c r="AU292" s="36"/>
      <c r="AV292" s="29"/>
      <c r="AW292" s="36"/>
      <c r="AX292" s="36"/>
      <c r="AY292" s="36"/>
      <c r="AZ292" s="29"/>
      <c r="BA292" s="36"/>
      <c r="BB292" s="36"/>
      <c r="BC292" s="36"/>
      <c r="BD292" s="36"/>
      <c r="BE292" s="36"/>
      <c r="BF292" s="36"/>
      <c r="BG292" s="36"/>
      <c r="BH292" s="36"/>
      <c r="BI292" s="36"/>
      <c r="BJ292" s="29"/>
      <c r="BK292" s="36"/>
      <c r="BL292" s="29"/>
      <c r="BM292" s="36"/>
      <c r="BN292" s="36"/>
      <c r="BO292" s="36"/>
      <c r="BP292" s="29"/>
      <c r="BQ292" s="36"/>
      <c r="BR292" s="29"/>
      <c r="BS292" s="36"/>
      <c r="BT292" s="36"/>
      <c r="BU292" s="36"/>
      <c r="BV292" s="36"/>
    </row>
    <row r="293" spans="1:75" s="86" customFormat="1" x14ac:dyDescent="0.25">
      <c r="A293" s="79">
        <v>291</v>
      </c>
      <c r="B293" s="79">
        <v>2</v>
      </c>
      <c r="C293" s="80" t="s">
        <v>745</v>
      </c>
      <c r="D293" s="81">
        <f>август!D293-сентябрь!E293</f>
        <v>525.80260588019325</v>
      </c>
      <c r="E293" s="81">
        <f t="shared" si="4"/>
        <v>50.152000000000001</v>
      </c>
      <c r="F293" s="82"/>
      <c r="G293" s="82"/>
      <c r="H293" s="82"/>
      <c r="I293" s="83"/>
      <c r="J293" s="82"/>
      <c r="K293" s="82"/>
      <c r="L293" s="82"/>
      <c r="M293" s="82"/>
      <c r="N293" s="82"/>
      <c r="O293" s="84"/>
      <c r="P293" s="82"/>
      <c r="Q293" s="84"/>
      <c r="R293" s="82"/>
      <c r="S293" s="82"/>
      <c r="T293" s="82"/>
      <c r="U293" s="82">
        <f>0.012+0.006</f>
        <v>1.8000000000000002E-2</v>
      </c>
      <c r="V293" s="82">
        <f>26.294+19.03</f>
        <v>45.323999999999998</v>
      </c>
      <c r="W293" s="82"/>
      <c r="X293" s="82"/>
      <c r="Y293" s="84"/>
      <c r="Z293" s="82"/>
      <c r="AA293" s="85"/>
      <c r="AB293" s="82"/>
      <c r="AC293" s="82"/>
      <c r="AD293" s="82"/>
      <c r="AE293" s="82"/>
      <c r="AF293" s="82"/>
      <c r="AG293" s="82"/>
      <c r="AH293" s="84"/>
      <c r="AI293" s="82"/>
      <c r="AJ293" s="84"/>
      <c r="AK293" s="82"/>
      <c r="AL293" s="82"/>
      <c r="AM293" s="82"/>
      <c r="AN293" s="84"/>
      <c r="AO293" s="82"/>
      <c r="AP293" s="84"/>
      <c r="AQ293" s="82"/>
      <c r="AR293" s="84"/>
      <c r="AS293" s="82"/>
      <c r="AT293" s="82"/>
      <c r="AU293" s="82"/>
      <c r="AV293" s="84"/>
      <c r="AW293" s="82"/>
      <c r="AX293" s="82"/>
      <c r="AY293" s="82"/>
      <c r="AZ293" s="84"/>
      <c r="BA293" s="82"/>
      <c r="BB293" s="82"/>
      <c r="BC293" s="82"/>
      <c r="BD293" s="82"/>
      <c r="BE293" s="82"/>
      <c r="BF293" s="82"/>
      <c r="BG293" s="82"/>
      <c r="BH293" s="82"/>
      <c r="BI293" s="82"/>
      <c r="BJ293" s="84"/>
      <c r="BK293" s="82"/>
      <c r="BL293" s="84"/>
      <c r="BM293" s="82"/>
      <c r="BN293" s="82">
        <v>5.0000000000000001E-3</v>
      </c>
      <c r="BO293" s="82">
        <v>1.0960000000000001</v>
      </c>
      <c r="BP293" s="84">
        <v>4</v>
      </c>
      <c r="BQ293" s="82">
        <v>3.7320000000000002</v>
      </c>
      <c r="BR293" s="84"/>
      <c r="BS293" s="82"/>
      <c r="BT293" s="82"/>
      <c r="BU293" s="82"/>
      <c r="BV293" s="82"/>
    </row>
    <row r="294" spans="1:75" x14ac:dyDescent="0.25">
      <c r="A294" s="16">
        <v>292</v>
      </c>
      <c r="B294" s="16">
        <v>2</v>
      </c>
      <c r="C294" s="31" t="s">
        <v>746</v>
      </c>
      <c r="D294" s="40">
        <f>август!D294-сентябрь!E294</f>
        <v>-767.33556320772936</v>
      </c>
      <c r="E294" s="40">
        <f t="shared" si="4"/>
        <v>0</v>
      </c>
      <c r="F294" s="36"/>
      <c r="G294" s="36"/>
      <c r="H294" s="36"/>
      <c r="I294" s="27"/>
      <c r="J294" s="36"/>
      <c r="K294" s="36"/>
      <c r="L294" s="36"/>
      <c r="M294" s="36"/>
      <c r="N294" s="36"/>
      <c r="O294" s="29"/>
      <c r="P294" s="36"/>
      <c r="Q294" s="29"/>
      <c r="R294" s="36"/>
      <c r="S294" s="36"/>
      <c r="T294" s="36"/>
      <c r="U294" s="36"/>
      <c r="V294" s="36"/>
      <c r="W294" s="36"/>
      <c r="X294" s="36"/>
      <c r="Y294" s="29"/>
      <c r="Z294" s="36"/>
      <c r="AA294" s="66"/>
      <c r="AB294" s="36"/>
      <c r="AC294" s="36"/>
      <c r="AD294" s="36"/>
      <c r="AE294" s="36"/>
      <c r="AF294" s="36"/>
      <c r="AG294" s="36"/>
      <c r="AH294" s="29"/>
      <c r="AI294" s="36"/>
      <c r="AJ294" s="29"/>
      <c r="AK294" s="36"/>
      <c r="AL294" s="36"/>
      <c r="AM294" s="36"/>
      <c r="AN294" s="29"/>
      <c r="AO294" s="36"/>
      <c r="AP294" s="29"/>
      <c r="AQ294" s="36"/>
      <c r="AR294" s="29"/>
      <c r="AS294" s="36"/>
      <c r="AT294" s="36"/>
      <c r="AU294" s="36"/>
      <c r="AV294" s="29"/>
      <c r="AW294" s="36"/>
      <c r="AX294" s="36"/>
      <c r="AY294" s="36"/>
      <c r="AZ294" s="29"/>
      <c r="BA294" s="36"/>
      <c r="BB294" s="36"/>
      <c r="BC294" s="36"/>
      <c r="BD294" s="36"/>
      <c r="BE294" s="36"/>
      <c r="BF294" s="36"/>
      <c r="BG294" s="36"/>
      <c r="BH294" s="36"/>
      <c r="BI294" s="36"/>
      <c r="BJ294" s="29"/>
      <c r="BK294" s="36"/>
      <c r="BL294" s="29"/>
      <c r="BM294" s="36"/>
      <c r="BN294" s="36"/>
      <c r="BO294" s="36"/>
      <c r="BP294" s="29"/>
      <c r="BQ294" s="36"/>
      <c r="BR294" s="29"/>
      <c r="BS294" s="36"/>
      <c r="BT294" s="36"/>
      <c r="BU294" s="36"/>
      <c r="BV294" s="36"/>
    </row>
    <row r="295" spans="1:75" x14ac:dyDescent="0.25">
      <c r="A295" s="16">
        <v>293</v>
      </c>
      <c r="B295" s="16">
        <v>2</v>
      </c>
      <c r="C295" s="31" t="s">
        <v>747</v>
      </c>
      <c r="D295" s="40">
        <f>август!D295-сентябрь!E295</f>
        <v>1957.8146610048309</v>
      </c>
      <c r="E295" s="40">
        <f t="shared" si="4"/>
        <v>0</v>
      </c>
      <c r="F295" s="36"/>
      <c r="G295" s="36"/>
      <c r="H295" s="36"/>
      <c r="I295" s="27"/>
      <c r="J295" s="36"/>
      <c r="K295" s="36"/>
      <c r="L295" s="36"/>
      <c r="M295" s="36"/>
      <c r="N295" s="36"/>
      <c r="O295" s="29"/>
      <c r="P295" s="36"/>
      <c r="Q295" s="29"/>
      <c r="R295" s="36"/>
      <c r="S295" s="36"/>
      <c r="T295" s="36"/>
      <c r="U295" s="36"/>
      <c r="V295" s="36"/>
      <c r="W295" s="36"/>
      <c r="X295" s="36"/>
      <c r="Y295" s="29"/>
      <c r="Z295" s="36"/>
      <c r="AA295" s="66"/>
      <c r="AB295" s="36"/>
      <c r="AC295" s="36"/>
      <c r="AD295" s="36"/>
      <c r="AE295" s="36"/>
      <c r="AF295" s="36"/>
      <c r="AG295" s="36"/>
      <c r="AH295" s="29"/>
      <c r="AI295" s="36"/>
      <c r="AJ295" s="29"/>
      <c r="AK295" s="36"/>
      <c r="AL295" s="36"/>
      <c r="AM295" s="36"/>
      <c r="AN295" s="29"/>
      <c r="AO295" s="36"/>
      <c r="AP295" s="29"/>
      <c r="AQ295" s="36"/>
      <c r="AR295" s="29"/>
      <c r="AS295" s="36"/>
      <c r="AT295" s="36"/>
      <c r="AU295" s="36"/>
      <c r="AV295" s="29"/>
      <c r="AW295" s="36"/>
      <c r="AX295" s="36"/>
      <c r="AY295" s="36"/>
      <c r="AZ295" s="29"/>
      <c r="BA295" s="36"/>
      <c r="BB295" s="36"/>
      <c r="BC295" s="36"/>
      <c r="BD295" s="36"/>
      <c r="BE295" s="36"/>
      <c r="BF295" s="36"/>
      <c r="BG295" s="36"/>
      <c r="BH295" s="36"/>
      <c r="BI295" s="36"/>
      <c r="BJ295" s="29"/>
      <c r="BK295" s="36"/>
      <c r="BL295" s="29"/>
      <c r="BM295" s="36"/>
      <c r="BN295" s="36"/>
      <c r="BO295" s="36"/>
      <c r="BP295" s="29"/>
      <c r="BQ295" s="36"/>
      <c r="BR295" s="29"/>
      <c r="BS295" s="36"/>
      <c r="BT295" s="36"/>
      <c r="BU295" s="36"/>
      <c r="BV295" s="36"/>
    </row>
    <row r="296" spans="1:75" x14ac:dyDescent="0.25">
      <c r="A296" s="16">
        <v>294</v>
      </c>
      <c r="B296" s="16">
        <v>2</v>
      </c>
      <c r="C296" s="31" t="s">
        <v>748</v>
      </c>
      <c r="D296" s="40">
        <f>август!D296-сентябрь!E296</f>
        <v>25.510124444444443</v>
      </c>
      <c r="E296" s="40">
        <f t="shared" si="4"/>
        <v>0</v>
      </c>
      <c r="F296" s="36"/>
      <c r="G296" s="36"/>
      <c r="H296" s="36"/>
      <c r="I296" s="27"/>
      <c r="J296" s="36"/>
      <c r="K296" s="36"/>
      <c r="L296" s="36"/>
      <c r="M296" s="36"/>
      <c r="N296" s="36"/>
      <c r="O296" s="29"/>
      <c r="P296" s="36"/>
      <c r="Q296" s="29"/>
      <c r="R296" s="36"/>
      <c r="S296" s="36"/>
      <c r="T296" s="36"/>
      <c r="U296" s="36"/>
      <c r="V296" s="36"/>
      <c r="W296" s="36"/>
      <c r="X296" s="36"/>
      <c r="Y296" s="29"/>
      <c r="Z296" s="36"/>
      <c r="AA296" s="66"/>
      <c r="AB296" s="36"/>
      <c r="AC296" s="36"/>
      <c r="AD296" s="36"/>
      <c r="AE296" s="36"/>
      <c r="AF296" s="36"/>
      <c r="AG296" s="36"/>
      <c r="AH296" s="29"/>
      <c r="AI296" s="36"/>
      <c r="AJ296" s="29"/>
      <c r="AK296" s="36"/>
      <c r="AL296" s="36"/>
      <c r="AM296" s="36"/>
      <c r="AN296" s="29"/>
      <c r="AO296" s="36"/>
      <c r="AP296" s="29"/>
      <c r="AQ296" s="36"/>
      <c r="AR296" s="29"/>
      <c r="AS296" s="36"/>
      <c r="AT296" s="36"/>
      <c r="AU296" s="36"/>
      <c r="AV296" s="29"/>
      <c r="AW296" s="36"/>
      <c r="AX296" s="36"/>
      <c r="AY296" s="36"/>
      <c r="AZ296" s="29"/>
      <c r="BA296" s="36"/>
      <c r="BB296" s="36"/>
      <c r="BC296" s="36"/>
      <c r="BD296" s="36"/>
      <c r="BE296" s="36"/>
      <c r="BF296" s="36"/>
      <c r="BG296" s="36"/>
      <c r="BH296" s="36"/>
      <c r="BI296" s="36"/>
      <c r="BJ296" s="29"/>
      <c r="BK296" s="36"/>
      <c r="BL296" s="29"/>
      <c r="BM296" s="36"/>
      <c r="BN296" s="36"/>
      <c r="BO296" s="36"/>
      <c r="BP296" s="29"/>
      <c r="BQ296" s="36"/>
      <c r="BR296" s="29"/>
      <c r="BS296" s="36"/>
      <c r="BT296" s="36"/>
      <c r="BU296" s="36"/>
      <c r="BV296" s="36"/>
    </row>
    <row r="297" spans="1:75" s="86" customFormat="1" x14ac:dyDescent="0.25">
      <c r="A297" s="79">
        <v>295</v>
      </c>
      <c r="B297" s="79">
        <v>2</v>
      </c>
      <c r="C297" s="80" t="s">
        <v>749</v>
      </c>
      <c r="D297" s="81">
        <f>август!D297-сентябрь!E297</f>
        <v>23.585885787439601</v>
      </c>
      <c r="E297" s="81">
        <f t="shared" si="4"/>
        <v>2.1949999999999998</v>
      </c>
      <c r="F297" s="82"/>
      <c r="G297" s="82"/>
      <c r="H297" s="82"/>
      <c r="I297" s="83"/>
      <c r="J297" s="82"/>
      <c r="K297" s="82"/>
      <c r="L297" s="82"/>
      <c r="M297" s="82"/>
      <c r="N297" s="82"/>
      <c r="O297" s="84"/>
      <c r="P297" s="82"/>
      <c r="Q297" s="84"/>
      <c r="R297" s="82"/>
      <c r="S297" s="82"/>
      <c r="T297" s="82"/>
      <c r="U297" s="82"/>
      <c r="V297" s="82"/>
      <c r="W297" s="82"/>
      <c r="X297" s="82"/>
      <c r="Y297" s="84"/>
      <c r="Z297" s="82"/>
      <c r="AA297" s="85"/>
      <c r="AB297" s="82"/>
      <c r="AC297" s="82"/>
      <c r="AD297" s="82"/>
      <c r="AE297" s="82"/>
      <c r="AF297" s="82">
        <v>5.0000000000000001E-3</v>
      </c>
      <c r="AG297" s="82">
        <v>2.1949999999999998</v>
      </c>
      <c r="AH297" s="84"/>
      <c r="AI297" s="82"/>
      <c r="AJ297" s="84"/>
      <c r="AK297" s="82"/>
      <c r="AL297" s="82"/>
      <c r="AM297" s="82"/>
      <c r="AN297" s="84"/>
      <c r="AO297" s="82"/>
      <c r="AP297" s="84"/>
      <c r="AQ297" s="82"/>
      <c r="AR297" s="84"/>
      <c r="AS297" s="82"/>
      <c r="AT297" s="82"/>
      <c r="AU297" s="82"/>
      <c r="AV297" s="84"/>
      <c r="AW297" s="82"/>
      <c r="AX297" s="82"/>
      <c r="AY297" s="82"/>
      <c r="AZ297" s="84"/>
      <c r="BA297" s="82"/>
      <c r="BB297" s="82"/>
      <c r="BC297" s="82"/>
      <c r="BD297" s="82"/>
      <c r="BE297" s="82"/>
      <c r="BF297" s="82"/>
      <c r="BG297" s="82"/>
      <c r="BH297" s="82"/>
      <c r="BI297" s="82"/>
      <c r="BJ297" s="84"/>
      <c r="BK297" s="82"/>
      <c r="BL297" s="84"/>
      <c r="BM297" s="82"/>
      <c r="BN297" s="82"/>
      <c r="BO297" s="82"/>
      <c r="BP297" s="84"/>
      <c r="BQ297" s="82"/>
      <c r="BR297" s="84"/>
      <c r="BS297" s="82"/>
      <c r="BT297" s="82"/>
      <c r="BU297" s="82"/>
      <c r="BV297" s="82"/>
    </row>
    <row r="298" spans="1:75" x14ac:dyDescent="0.25">
      <c r="A298" s="16">
        <v>296</v>
      </c>
      <c r="B298" s="16">
        <v>2</v>
      </c>
      <c r="C298" s="31" t="s">
        <v>750</v>
      </c>
      <c r="D298" s="40">
        <f>август!D298-сентябрь!E298</f>
        <v>131.91204671497584</v>
      </c>
      <c r="E298" s="40">
        <f t="shared" si="4"/>
        <v>0</v>
      </c>
      <c r="F298" s="36"/>
      <c r="G298" s="36"/>
      <c r="H298" s="36"/>
      <c r="I298" s="27"/>
      <c r="J298" s="36"/>
      <c r="K298" s="36"/>
      <c r="L298" s="36"/>
      <c r="M298" s="36"/>
      <c r="N298" s="36"/>
      <c r="O298" s="29"/>
      <c r="P298" s="36"/>
      <c r="Q298" s="29"/>
      <c r="R298" s="36"/>
      <c r="S298" s="36"/>
      <c r="T298" s="36"/>
      <c r="U298" s="36"/>
      <c r="V298" s="36"/>
      <c r="W298" s="36"/>
      <c r="X298" s="36"/>
      <c r="Y298" s="29"/>
      <c r="Z298" s="36"/>
      <c r="AA298" s="66"/>
      <c r="AB298" s="36"/>
      <c r="AC298" s="36"/>
      <c r="AD298" s="36"/>
      <c r="AE298" s="36"/>
      <c r="AF298" s="36"/>
      <c r="AG298" s="36"/>
      <c r="AH298" s="29"/>
      <c r="AI298" s="36"/>
      <c r="AJ298" s="29"/>
      <c r="AK298" s="36"/>
      <c r="AL298" s="36"/>
      <c r="AM298" s="36"/>
      <c r="AN298" s="29"/>
      <c r="AO298" s="36"/>
      <c r="AP298" s="29"/>
      <c r="AQ298" s="36"/>
      <c r="AR298" s="29"/>
      <c r="AS298" s="36"/>
      <c r="AT298" s="36"/>
      <c r="AU298" s="36"/>
      <c r="AV298" s="29"/>
      <c r="AW298" s="36"/>
      <c r="AX298" s="36"/>
      <c r="AY298" s="36"/>
      <c r="AZ298" s="29"/>
      <c r="BA298" s="36"/>
      <c r="BB298" s="36"/>
      <c r="BC298" s="36"/>
      <c r="BD298" s="36"/>
      <c r="BE298" s="36"/>
      <c r="BF298" s="36"/>
      <c r="BG298" s="36"/>
      <c r="BH298" s="36"/>
      <c r="BI298" s="36"/>
      <c r="BJ298" s="29"/>
      <c r="BK298" s="36"/>
      <c r="BL298" s="29"/>
      <c r="BM298" s="36"/>
      <c r="BN298" s="36"/>
      <c r="BO298" s="36"/>
      <c r="BP298" s="29"/>
      <c r="BQ298" s="36"/>
      <c r="BR298" s="29"/>
      <c r="BS298" s="36"/>
      <c r="BT298" s="36"/>
      <c r="BU298" s="36"/>
      <c r="BV298" s="36"/>
    </row>
    <row r="299" spans="1:75" x14ac:dyDescent="0.25">
      <c r="A299" s="16">
        <v>297</v>
      </c>
      <c r="B299" s="16">
        <v>2</v>
      </c>
      <c r="C299" s="31" t="s">
        <v>751</v>
      </c>
      <c r="D299" s="40">
        <f>август!D299-сентябрь!E299</f>
        <v>0.68409038647342335</v>
      </c>
      <c r="E299" s="40">
        <f t="shared" si="4"/>
        <v>0</v>
      </c>
      <c r="F299" s="36"/>
      <c r="G299" s="36"/>
      <c r="H299" s="36"/>
      <c r="I299" s="27"/>
      <c r="J299" s="36"/>
      <c r="K299" s="36"/>
      <c r="L299" s="36"/>
      <c r="M299" s="36"/>
      <c r="N299" s="36"/>
      <c r="O299" s="29"/>
      <c r="P299" s="36"/>
      <c r="Q299" s="29"/>
      <c r="R299" s="36"/>
      <c r="S299" s="36"/>
      <c r="T299" s="36"/>
      <c r="U299" s="36"/>
      <c r="V299" s="36"/>
      <c r="W299" s="36"/>
      <c r="X299" s="36"/>
      <c r="Y299" s="29"/>
      <c r="Z299" s="36"/>
      <c r="AA299" s="66"/>
      <c r="AB299" s="36"/>
      <c r="AC299" s="36"/>
      <c r="AD299" s="36"/>
      <c r="AE299" s="36"/>
      <c r="AF299" s="36"/>
      <c r="AG299" s="36"/>
      <c r="AH299" s="29"/>
      <c r="AI299" s="36"/>
      <c r="AJ299" s="29"/>
      <c r="AK299" s="36"/>
      <c r="AL299" s="36"/>
      <c r="AM299" s="36"/>
      <c r="AN299" s="29"/>
      <c r="AO299" s="36"/>
      <c r="AP299" s="29"/>
      <c r="AQ299" s="36"/>
      <c r="AR299" s="29"/>
      <c r="AS299" s="36"/>
      <c r="AT299" s="36"/>
      <c r="AU299" s="36"/>
      <c r="AV299" s="29"/>
      <c r="AW299" s="36"/>
      <c r="AX299" s="36"/>
      <c r="AY299" s="36"/>
      <c r="AZ299" s="29"/>
      <c r="BA299" s="36"/>
      <c r="BB299" s="36"/>
      <c r="BC299" s="36"/>
      <c r="BD299" s="36"/>
      <c r="BE299" s="36"/>
      <c r="BF299" s="36"/>
      <c r="BG299" s="36"/>
      <c r="BH299" s="36"/>
      <c r="BI299" s="36"/>
      <c r="BJ299" s="29"/>
      <c r="BK299" s="36"/>
      <c r="BL299" s="29"/>
      <c r="BM299" s="36"/>
      <c r="BN299" s="36"/>
      <c r="BO299" s="36"/>
      <c r="BP299" s="29"/>
      <c r="BQ299" s="36"/>
      <c r="BR299" s="29"/>
      <c r="BS299" s="36"/>
      <c r="BT299" s="36"/>
      <c r="BU299" s="36"/>
      <c r="BV299" s="36"/>
    </row>
    <row r="300" spans="1:75" x14ac:dyDescent="0.25">
      <c r="A300" s="16">
        <v>298</v>
      </c>
      <c r="B300" s="16">
        <v>2</v>
      </c>
      <c r="C300" s="31" t="s">
        <v>752</v>
      </c>
      <c r="D300" s="40">
        <f>август!D300-сентябрь!E300</f>
        <v>267.34150392270533</v>
      </c>
      <c r="E300" s="40">
        <f t="shared" si="4"/>
        <v>0</v>
      </c>
      <c r="F300" s="36"/>
      <c r="G300" s="36"/>
      <c r="H300" s="36"/>
      <c r="I300" s="27"/>
      <c r="J300" s="36"/>
      <c r="K300" s="36"/>
      <c r="L300" s="36"/>
      <c r="M300" s="36"/>
      <c r="N300" s="36"/>
      <c r="O300" s="29"/>
      <c r="P300" s="36"/>
      <c r="Q300" s="29"/>
      <c r="R300" s="36"/>
      <c r="S300" s="36"/>
      <c r="T300" s="36"/>
      <c r="U300" s="36"/>
      <c r="V300" s="36"/>
      <c r="W300" s="36"/>
      <c r="X300" s="36"/>
      <c r="Y300" s="29"/>
      <c r="Z300" s="36"/>
      <c r="AA300" s="66"/>
      <c r="AB300" s="36"/>
      <c r="AC300" s="36"/>
      <c r="AD300" s="36"/>
      <c r="AE300" s="36"/>
      <c r="AF300" s="36"/>
      <c r="AG300" s="36"/>
      <c r="AH300" s="29"/>
      <c r="AI300" s="36"/>
      <c r="AJ300" s="29"/>
      <c r="AK300" s="36"/>
      <c r="AL300" s="36"/>
      <c r="AM300" s="36"/>
      <c r="AN300" s="29"/>
      <c r="AO300" s="36"/>
      <c r="AP300" s="29"/>
      <c r="AQ300" s="36"/>
      <c r="AR300" s="29"/>
      <c r="AS300" s="36"/>
      <c r="AT300" s="36"/>
      <c r="AU300" s="36"/>
      <c r="AV300" s="29"/>
      <c r="AW300" s="36"/>
      <c r="AX300" s="36"/>
      <c r="AY300" s="36"/>
      <c r="AZ300" s="29"/>
      <c r="BA300" s="36"/>
      <c r="BB300" s="36"/>
      <c r="BC300" s="36"/>
      <c r="BD300" s="36"/>
      <c r="BE300" s="36"/>
      <c r="BF300" s="36"/>
      <c r="BG300" s="36"/>
      <c r="BH300" s="36"/>
      <c r="BI300" s="36"/>
      <c r="BJ300" s="29"/>
      <c r="BK300" s="36"/>
      <c r="BL300" s="29"/>
      <c r="BM300" s="36"/>
      <c r="BN300" s="36"/>
      <c r="BO300" s="36"/>
      <c r="BP300" s="29"/>
      <c r="BQ300" s="36"/>
      <c r="BR300" s="29"/>
      <c r="BS300" s="36"/>
      <c r="BT300" s="36"/>
      <c r="BU300" s="36"/>
      <c r="BV300" s="36"/>
    </row>
    <row r="301" spans="1:75" x14ac:dyDescent="0.25">
      <c r="A301" s="16">
        <v>299</v>
      </c>
      <c r="B301" s="16">
        <v>2</v>
      </c>
      <c r="C301" s="31" t="s">
        <v>753</v>
      </c>
      <c r="D301" s="40">
        <f>август!D301-сентябрь!E301</f>
        <v>1040.9448488405797</v>
      </c>
      <c r="E301" s="40">
        <f t="shared" si="4"/>
        <v>0</v>
      </c>
      <c r="F301" s="36"/>
      <c r="G301" s="36"/>
      <c r="H301" s="36"/>
      <c r="I301" s="27"/>
      <c r="J301" s="36"/>
      <c r="K301" s="36"/>
      <c r="L301" s="36"/>
      <c r="M301" s="36"/>
      <c r="N301" s="36"/>
      <c r="O301" s="29"/>
      <c r="P301" s="36"/>
      <c r="Q301" s="29"/>
      <c r="R301" s="36"/>
      <c r="S301" s="36"/>
      <c r="T301" s="36"/>
      <c r="U301" s="36"/>
      <c r="V301" s="36"/>
      <c r="W301" s="36"/>
      <c r="X301" s="36"/>
      <c r="Y301" s="29"/>
      <c r="Z301" s="36"/>
      <c r="AA301" s="66"/>
      <c r="AB301" s="36"/>
      <c r="AC301" s="36"/>
      <c r="AD301" s="36"/>
      <c r="AE301" s="36"/>
      <c r="AF301" s="36"/>
      <c r="AG301" s="36"/>
      <c r="AH301" s="29"/>
      <c r="AI301" s="36"/>
      <c r="AJ301" s="29"/>
      <c r="AK301" s="36"/>
      <c r="AL301" s="36"/>
      <c r="AM301" s="36"/>
      <c r="AN301" s="29"/>
      <c r="AO301" s="36"/>
      <c r="AP301" s="29"/>
      <c r="AQ301" s="36"/>
      <c r="AR301" s="29"/>
      <c r="AS301" s="36"/>
      <c r="AT301" s="36"/>
      <c r="AU301" s="36"/>
      <c r="AV301" s="29"/>
      <c r="AW301" s="36"/>
      <c r="AX301" s="36"/>
      <c r="AY301" s="36"/>
      <c r="AZ301" s="29"/>
      <c r="BA301" s="36"/>
      <c r="BB301" s="36"/>
      <c r="BC301" s="36"/>
      <c r="BD301" s="36"/>
      <c r="BE301" s="36"/>
      <c r="BF301" s="36"/>
      <c r="BG301" s="36"/>
      <c r="BH301" s="36"/>
      <c r="BI301" s="36"/>
      <c r="BJ301" s="29"/>
      <c r="BK301" s="36"/>
      <c r="BL301" s="29"/>
      <c r="BM301" s="36"/>
      <c r="BN301" s="36"/>
      <c r="BO301" s="36"/>
      <c r="BP301" s="29"/>
      <c r="BQ301" s="36"/>
      <c r="BR301" s="29"/>
      <c r="BS301" s="36"/>
      <c r="BT301" s="36"/>
      <c r="BU301" s="36"/>
      <c r="BV301" s="36"/>
    </row>
    <row r="302" spans="1:75" x14ac:dyDescent="0.25">
      <c r="A302" s="16">
        <v>300</v>
      </c>
      <c r="B302" s="16">
        <v>2</v>
      </c>
      <c r="C302" s="31" t="s">
        <v>754</v>
      </c>
      <c r="D302" s="40">
        <f>август!D302-сентябрь!E302</f>
        <v>23.527912067632812</v>
      </c>
      <c r="E302" s="40">
        <f t="shared" si="4"/>
        <v>0</v>
      </c>
      <c r="F302" s="36"/>
      <c r="G302" s="36"/>
      <c r="H302" s="36"/>
      <c r="I302" s="27"/>
      <c r="J302" s="36"/>
      <c r="K302" s="36"/>
      <c r="L302" s="36"/>
      <c r="M302" s="36"/>
      <c r="N302" s="36"/>
      <c r="O302" s="29"/>
      <c r="P302" s="36"/>
      <c r="Q302" s="29"/>
      <c r="R302" s="36"/>
      <c r="S302" s="36"/>
      <c r="T302" s="36"/>
      <c r="U302" s="36"/>
      <c r="V302" s="36"/>
      <c r="W302" s="36"/>
      <c r="X302" s="36"/>
      <c r="Y302" s="29"/>
      <c r="Z302" s="36"/>
      <c r="AA302" s="66"/>
      <c r="AB302" s="36"/>
      <c r="AC302" s="36"/>
      <c r="AD302" s="36"/>
      <c r="AE302" s="36"/>
      <c r="AF302" s="36"/>
      <c r="AG302" s="36"/>
      <c r="AH302" s="29"/>
      <c r="AI302" s="36"/>
      <c r="AJ302" s="29"/>
      <c r="AK302" s="36"/>
      <c r="AL302" s="36"/>
      <c r="AM302" s="36"/>
      <c r="AN302" s="29"/>
      <c r="AO302" s="36"/>
      <c r="AP302" s="29"/>
      <c r="AQ302" s="36"/>
      <c r="AR302" s="29"/>
      <c r="AS302" s="36"/>
      <c r="AT302" s="36"/>
      <c r="AU302" s="36"/>
      <c r="AV302" s="29"/>
      <c r="AW302" s="36"/>
      <c r="AX302" s="36"/>
      <c r="AY302" s="36"/>
      <c r="AZ302" s="29"/>
      <c r="BA302" s="36"/>
      <c r="BB302" s="36"/>
      <c r="BC302" s="36"/>
      <c r="BD302" s="36"/>
      <c r="BE302" s="36"/>
      <c r="BF302" s="36"/>
      <c r="BG302" s="36"/>
      <c r="BH302" s="36"/>
      <c r="BI302" s="36"/>
      <c r="BJ302" s="29"/>
      <c r="BK302" s="36"/>
      <c r="BL302" s="29"/>
      <c r="BM302" s="36"/>
      <c r="BN302" s="36"/>
      <c r="BO302" s="36"/>
      <c r="BP302" s="29"/>
      <c r="BQ302" s="36"/>
      <c r="BR302" s="29"/>
      <c r="BS302" s="36"/>
      <c r="BT302" s="36"/>
      <c r="BU302" s="36"/>
      <c r="BV302" s="36"/>
    </row>
    <row r="303" spans="1:75" x14ac:dyDescent="0.25">
      <c r="A303" s="16">
        <v>301</v>
      </c>
      <c r="B303" s="16">
        <v>2</v>
      </c>
      <c r="C303" s="31" t="s">
        <v>755</v>
      </c>
      <c r="D303" s="40">
        <f>август!D303-сентябрь!E303</f>
        <v>63.033727420289843</v>
      </c>
      <c r="E303" s="40">
        <f t="shared" si="4"/>
        <v>0</v>
      </c>
      <c r="F303" s="36"/>
      <c r="G303" s="36"/>
      <c r="H303" s="36"/>
      <c r="I303" s="27"/>
      <c r="J303" s="36"/>
      <c r="K303" s="36"/>
      <c r="L303" s="36"/>
      <c r="M303" s="36"/>
      <c r="N303" s="36"/>
      <c r="O303" s="29"/>
      <c r="P303" s="36"/>
      <c r="Q303" s="29"/>
      <c r="R303" s="36"/>
      <c r="S303" s="36"/>
      <c r="T303" s="36"/>
      <c r="U303" s="36"/>
      <c r="V303" s="36"/>
      <c r="W303" s="36"/>
      <c r="X303" s="36"/>
      <c r="Y303" s="29"/>
      <c r="Z303" s="36"/>
      <c r="AA303" s="66"/>
      <c r="AB303" s="36"/>
      <c r="AC303" s="36"/>
      <c r="AD303" s="36"/>
      <c r="AE303" s="36"/>
      <c r="AF303" s="36"/>
      <c r="AG303" s="36"/>
      <c r="AH303" s="29"/>
      <c r="AI303" s="36"/>
      <c r="AJ303" s="29"/>
      <c r="AK303" s="36"/>
      <c r="AL303" s="36"/>
      <c r="AM303" s="36"/>
      <c r="AN303" s="29"/>
      <c r="AO303" s="36"/>
      <c r="AP303" s="29"/>
      <c r="AQ303" s="36"/>
      <c r="AR303" s="29"/>
      <c r="AS303" s="36"/>
      <c r="AT303" s="36"/>
      <c r="AU303" s="36"/>
      <c r="AV303" s="29"/>
      <c r="AW303" s="36"/>
      <c r="AX303" s="36"/>
      <c r="AY303" s="36"/>
      <c r="AZ303" s="29"/>
      <c r="BA303" s="36"/>
      <c r="BB303" s="36"/>
      <c r="BC303" s="36"/>
      <c r="BD303" s="36"/>
      <c r="BE303" s="36"/>
      <c r="BF303" s="36"/>
      <c r="BG303" s="36"/>
      <c r="BH303" s="36"/>
      <c r="BI303" s="36"/>
      <c r="BJ303" s="29"/>
      <c r="BK303" s="36"/>
      <c r="BL303" s="29"/>
      <c r="BM303" s="36"/>
      <c r="BN303" s="36"/>
      <c r="BO303" s="36"/>
      <c r="BP303" s="29"/>
      <c r="BQ303" s="36"/>
      <c r="BR303" s="29"/>
      <c r="BS303" s="36"/>
      <c r="BT303" s="36"/>
      <c r="BU303" s="36"/>
      <c r="BV303" s="36"/>
    </row>
    <row r="304" spans="1:75" s="86" customFormat="1" x14ac:dyDescent="0.25">
      <c r="A304" s="79">
        <v>302</v>
      </c>
      <c r="B304" s="79">
        <v>2</v>
      </c>
      <c r="C304" s="80" t="s">
        <v>756</v>
      </c>
      <c r="D304" s="81">
        <f>август!D304-сентябрь!E304</f>
        <v>164.52730631884054</v>
      </c>
      <c r="E304" s="81">
        <f t="shared" si="4"/>
        <v>6.0419999999999998</v>
      </c>
      <c r="F304" s="82"/>
      <c r="G304" s="82"/>
      <c r="H304" s="82"/>
      <c r="I304" s="83"/>
      <c r="J304" s="82"/>
      <c r="K304" s="82"/>
      <c r="L304" s="82"/>
      <c r="M304" s="82"/>
      <c r="N304" s="82"/>
      <c r="O304" s="84"/>
      <c r="P304" s="82"/>
      <c r="Q304" s="84"/>
      <c r="R304" s="82"/>
      <c r="S304" s="82"/>
      <c r="T304" s="82"/>
      <c r="U304" s="82"/>
      <c r="V304" s="82"/>
      <c r="W304" s="82"/>
      <c r="X304" s="82"/>
      <c r="Y304" s="84"/>
      <c r="Z304" s="82"/>
      <c r="AA304" s="85"/>
      <c r="AB304" s="82"/>
      <c r="AC304" s="82"/>
      <c r="AD304" s="82"/>
      <c r="AE304" s="82"/>
      <c r="AF304" s="82"/>
      <c r="AG304" s="82"/>
      <c r="AH304" s="84"/>
      <c r="AI304" s="82"/>
      <c r="AJ304" s="84"/>
      <c r="AK304" s="82"/>
      <c r="AL304" s="82"/>
      <c r="AM304" s="82"/>
      <c r="AN304" s="84"/>
      <c r="AO304" s="82"/>
      <c r="AP304" s="84"/>
      <c r="AQ304" s="82"/>
      <c r="AR304" s="84"/>
      <c r="AS304" s="82"/>
      <c r="AT304" s="82"/>
      <c r="AU304" s="82"/>
      <c r="AV304" s="84"/>
      <c r="AW304" s="82"/>
      <c r="AX304" s="82"/>
      <c r="AY304" s="82"/>
      <c r="AZ304" s="84"/>
      <c r="BA304" s="82"/>
      <c r="BB304" s="82"/>
      <c r="BC304" s="82"/>
      <c r="BD304" s="82"/>
      <c r="BE304" s="82"/>
      <c r="BF304" s="82"/>
      <c r="BG304" s="82"/>
      <c r="BH304" s="82">
        <v>5.0000000000000001E-3</v>
      </c>
      <c r="BI304" s="82">
        <v>3.09</v>
      </c>
      <c r="BJ304" s="84"/>
      <c r="BK304" s="82"/>
      <c r="BL304" s="84">
        <v>8</v>
      </c>
      <c r="BM304" s="82">
        <v>2.952</v>
      </c>
      <c r="BN304" s="82"/>
      <c r="BO304" s="82"/>
      <c r="BP304" s="84"/>
      <c r="BQ304" s="82"/>
      <c r="BR304" s="84"/>
      <c r="BS304" s="82"/>
      <c r="BT304" s="82"/>
      <c r="BU304" s="82"/>
      <c r="BV304" s="82"/>
    </row>
    <row r="305" spans="1:75" x14ac:dyDescent="0.25">
      <c r="A305" s="16">
        <v>303</v>
      </c>
      <c r="B305" s="16">
        <v>2</v>
      </c>
      <c r="C305" s="31" t="s">
        <v>757</v>
      </c>
      <c r="D305" s="40">
        <f>август!D305-сентябрь!E305</f>
        <v>-482.27801231884052</v>
      </c>
      <c r="E305" s="40">
        <f t="shared" si="4"/>
        <v>0</v>
      </c>
      <c r="F305" s="36"/>
      <c r="G305" s="36"/>
      <c r="H305" s="36"/>
      <c r="I305" s="27"/>
      <c r="J305" s="36"/>
      <c r="K305" s="36"/>
      <c r="L305" s="36"/>
      <c r="M305" s="36"/>
      <c r="N305" s="36"/>
      <c r="O305" s="29"/>
      <c r="P305" s="36"/>
      <c r="Q305" s="29"/>
      <c r="R305" s="36"/>
      <c r="S305" s="36"/>
      <c r="T305" s="36"/>
      <c r="U305" s="36"/>
      <c r="V305" s="36"/>
      <c r="W305" s="36"/>
      <c r="X305" s="36"/>
      <c r="Y305" s="29"/>
      <c r="Z305" s="36"/>
      <c r="AA305" s="66"/>
      <c r="AB305" s="36"/>
      <c r="AC305" s="36"/>
      <c r="AD305" s="36"/>
      <c r="AE305" s="36"/>
      <c r="AF305" s="36"/>
      <c r="AG305" s="36"/>
      <c r="AH305" s="29"/>
      <c r="AI305" s="36"/>
      <c r="AJ305" s="29"/>
      <c r="AK305" s="36"/>
      <c r="AL305" s="36"/>
      <c r="AM305" s="36"/>
      <c r="AN305" s="29"/>
      <c r="AO305" s="36"/>
      <c r="AP305" s="29"/>
      <c r="AQ305" s="36"/>
      <c r="AR305" s="29"/>
      <c r="AS305" s="36"/>
      <c r="AT305" s="36"/>
      <c r="AU305" s="36"/>
      <c r="AV305" s="29"/>
      <c r="AW305" s="36"/>
      <c r="AX305" s="36"/>
      <c r="AY305" s="36"/>
      <c r="AZ305" s="29"/>
      <c r="BA305" s="36"/>
      <c r="BB305" s="36"/>
      <c r="BC305" s="36"/>
      <c r="BD305" s="36"/>
      <c r="BE305" s="36"/>
      <c r="BF305" s="36"/>
      <c r="BG305" s="36"/>
      <c r="BH305" s="36"/>
      <c r="BI305" s="36"/>
      <c r="BJ305" s="29"/>
      <c r="BK305" s="36"/>
      <c r="BL305" s="29"/>
      <c r="BM305" s="36"/>
      <c r="BN305" s="36"/>
      <c r="BO305" s="36"/>
      <c r="BP305" s="29"/>
      <c r="BQ305" s="36"/>
      <c r="BR305" s="29"/>
      <c r="BS305" s="36"/>
      <c r="BT305" s="36"/>
      <c r="BU305" s="36"/>
      <c r="BV305" s="36"/>
    </row>
    <row r="306" spans="1:75" s="86" customFormat="1" x14ac:dyDescent="0.25">
      <c r="A306" s="79">
        <v>304</v>
      </c>
      <c r="B306" s="79">
        <v>2</v>
      </c>
      <c r="C306" s="80" t="s">
        <v>758</v>
      </c>
      <c r="D306" s="81">
        <f>август!D306-сентябрь!E306</f>
        <v>1121.0794318647343</v>
      </c>
      <c r="E306" s="81">
        <f t="shared" si="4"/>
        <v>23.303000000000001</v>
      </c>
      <c r="F306" s="82"/>
      <c r="G306" s="82"/>
      <c r="H306" s="82"/>
      <c r="I306" s="83"/>
      <c r="J306" s="82"/>
      <c r="K306" s="82"/>
      <c r="L306" s="82"/>
      <c r="M306" s="82"/>
      <c r="N306" s="82"/>
      <c r="O306" s="84"/>
      <c r="P306" s="82"/>
      <c r="Q306" s="84"/>
      <c r="R306" s="82"/>
      <c r="S306" s="82"/>
      <c r="T306" s="82"/>
      <c r="U306" s="82">
        <v>0.01</v>
      </c>
      <c r="V306" s="82">
        <v>22.03</v>
      </c>
      <c r="W306" s="82"/>
      <c r="X306" s="82"/>
      <c r="Y306" s="84"/>
      <c r="Z306" s="82"/>
      <c r="AA306" s="85"/>
      <c r="AB306" s="82"/>
      <c r="AC306" s="82"/>
      <c r="AD306" s="82"/>
      <c r="AE306" s="82"/>
      <c r="AF306" s="82"/>
      <c r="AG306" s="82"/>
      <c r="AH306" s="84"/>
      <c r="AI306" s="82"/>
      <c r="AJ306" s="84"/>
      <c r="AK306" s="82"/>
      <c r="AL306" s="82"/>
      <c r="AM306" s="82"/>
      <c r="AN306" s="84"/>
      <c r="AO306" s="82"/>
      <c r="AP306" s="84"/>
      <c r="AQ306" s="82"/>
      <c r="AR306" s="84"/>
      <c r="AS306" s="82"/>
      <c r="AT306" s="82"/>
      <c r="AU306" s="82"/>
      <c r="AV306" s="84"/>
      <c r="AW306" s="82"/>
      <c r="AX306" s="82"/>
      <c r="AY306" s="82"/>
      <c r="AZ306" s="84"/>
      <c r="BA306" s="82"/>
      <c r="BB306" s="82"/>
      <c r="BC306" s="82"/>
      <c r="BD306" s="82"/>
      <c r="BE306" s="82"/>
      <c r="BF306" s="82"/>
      <c r="BG306" s="82"/>
      <c r="BH306" s="82"/>
      <c r="BI306" s="82"/>
      <c r="BJ306" s="84"/>
      <c r="BK306" s="82"/>
      <c r="BL306" s="84">
        <v>2</v>
      </c>
      <c r="BM306" s="82">
        <v>1.2729999999999999</v>
      </c>
      <c r="BN306" s="82"/>
      <c r="BO306" s="82"/>
      <c r="BP306" s="84"/>
      <c r="BQ306" s="82"/>
      <c r="BR306" s="84"/>
      <c r="BS306" s="82"/>
      <c r="BT306" s="82"/>
      <c r="BU306" s="82"/>
      <c r="BV306" s="82"/>
    </row>
    <row r="307" spans="1:75" s="86" customFormat="1" x14ac:dyDescent="0.25">
      <c r="A307" s="79">
        <v>305</v>
      </c>
      <c r="B307" s="79">
        <v>2</v>
      </c>
      <c r="C307" s="80" t="s">
        <v>759</v>
      </c>
      <c r="D307" s="81">
        <f>август!D307-сентябрь!E307</f>
        <v>571.98001551690822</v>
      </c>
      <c r="E307" s="81">
        <f t="shared" si="4"/>
        <v>1.3959999999999999</v>
      </c>
      <c r="F307" s="82"/>
      <c r="G307" s="82"/>
      <c r="H307" s="82"/>
      <c r="I307" s="83"/>
      <c r="J307" s="82"/>
      <c r="K307" s="82"/>
      <c r="L307" s="82"/>
      <c r="M307" s="82"/>
      <c r="N307" s="82"/>
      <c r="O307" s="84"/>
      <c r="P307" s="82"/>
      <c r="Q307" s="84"/>
      <c r="R307" s="82"/>
      <c r="S307" s="82"/>
      <c r="T307" s="82"/>
      <c r="U307" s="82"/>
      <c r="V307" s="82"/>
      <c r="W307" s="82"/>
      <c r="X307" s="82"/>
      <c r="Y307" s="84"/>
      <c r="Z307" s="82"/>
      <c r="AA307" s="85"/>
      <c r="AB307" s="82"/>
      <c r="AC307" s="82"/>
      <c r="AD307" s="82"/>
      <c r="AE307" s="82"/>
      <c r="AF307" s="82"/>
      <c r="AG307" s="82"/>
      <c r="AH307" s="84"/>
      <c r="AI307" s="82"/>
      <c r="AJ307" s="84"/>
      <c r="AK307" s="82"/>
      <c r="AL307" s="82"/>
      <c r="AM307" s="82"/>
      <c r="AN307" s="84"/>
      <c r="AO307" s="82"/>
      <c r="AP307" s="84"/>
      <c r="AQ307" s="82"/>
      <c r="AR307" s="84"/>
      <c r="AS307" s="82"/>
      <c r="AT307" s="82"/>
      <c r="AU307" s="82"/>
      <c r="AV307" s="84"/>
      <c r="AW307" s="82"/>
      <c r="AX307" s="82"/>
      <c r="AY307" s="82"/>
      <c r="AZ307" s="84"/>
      <c r="BA307" s="82"/>
      <c r="BB307" s="82"/>
      <c r="BC307" s="82"/>
      <c r="BD307" s="82"/>
      <c r="BE307" s="82"/>
      <c r="BF307" s="82"/>
      <c r="BG307" s="82"/>
      <c r="BH307" s="82"/>
      <c r="BI307" s="82"/>
      <c r="BJ307" s="84"/>
      <c r="BK307" s="82"/>
      <c r="BL307" s="84">
        <v>5</v>
      </c>
      <c r="BM307" s="82">
        <v>1.3959999999999999</v>
      </c>
      <c r="BN307" s="82"/>
      <c r="BO307" s="82"/>
      <c r="BP307" s="84"/>
      <c r="BQ307" s="82"/>
      <c r="BR307" s="84"/>
      <c r="BS307" s="82"/>
      <c r="BT307" s="82"/>
      <c r="BU307" s="82"/>
      <c r="BV307" s="82"/>
    </row>
    <row r="308" spans="1:75" x14ac:dyDescent="0.25">
      <c r="A308" s="16">
        <v>306</v>
      </c>
      <c r="B308" s="16">
        <v>1</v>
      </c>
      <c r="C308" s="31" t="s">
        <v>760</v>
      </c>
      <c r="D308" s="40">
        <f>август!D308-сентябрь!E308</f>
        <v>-419.25620741062818</v>
      </c>
      <c r="E308" s="40">
        <f t="shared" si="4"/>
        <v>0</v>
      </c>
      <c r="F308" s="36"/>
      <c r="G308" s="36"/>
      <c r="H308" s="36"/>
      <c r="I308" s="27"/>
      <c r="J308" s="36"/>
      <c r="K308" s="36"/>
      <c r="L308" s="36"/>
      <c r="M308" s="36"/>
      <c r="N308" s="36"/>
      <c r="O308" s="29"/>
      <c r="P308" s="36"/>
      <c r="Q308" s="29"/>
      <c r="R308" s="36"/>
      <c r="S308" s="36"/>
      <c r="T308" s="36"/>
      <c r="U308" s="36"/>
      <c r="V308" s="36"/>
      <c r="W308" s="36"/>
      <c r="X308" s="36"/>
      <c r="Y308" s="29"/>
      <c r="Z308" s="36"/>
      <c r="AA308" s="66"/>
      <c r="AB308" s="36"/>
      <c r="AC308" s="36"/>
      <c r="AD308" s="36"/>
      <c r="AE308" s="36"/>
      <c r="AF308" s="36"/>
      <c r="AG308" s="36"/>
      <c r="AH308" s="29"/>
      <c r="AI308" s="36"/>
      <c r="AJ308" s="29"/>
      <c r="AK308" s="36"/>
      <c r="AL308" s="36"/>
      <c r="AM308" s="36"/>
      <c r="AN308" s="29"/>
      <c r="AO308" s="36"/>
      <c r="AP308" s="29"/>
      <c r="AQ308" s="36"/>
      <c r="AR308" s="29"/>
      <c r="AS308" s="36"/>
      <c r="AT308" s="36"/>
      <c r="AU308" s="36"/>
      <c r="AV308" s="29"/>
      <c r="AW308" s="36"/>
      <c r="AX308" s="36"/>
      <c r="AY308" s="36"/>
      <c r="AZ308" s="29"/>
      <c r="BA308" s="36"/>
      <c r="BB308" s="36"/>
      <c r="BC308" s="36"/>
      <c r="BD308" s="36"/>
      <c r="BE308" s="36"/>
      <c r="BF308" s="36"/>
      <c r="BG308" s="36"/>
      <c r="BH308" s="36"/>
      <c r="BI308" s="36"/>
      <c r="BJ308" s="29"/>
      <c r="BK308" s="36"/>
      <c r="BL308" s="29"/>
      <c r="BM308" s="36"/>
      <c r="BN308" s="36"/>
      <c r="BO308" s="36"/>
      <c r="BP308" s="29"/>
      <c r="BQ308" s="36"/>
      <c r="BR308" s="29"/>
      <c r="BS308" s="36"/>
      <c r="BT308" s="36"/>
      <c r="BU308" s="36"/>
      <c r="BV308" s="36"/>
    </row>
    <row r="309" spans="1:75" x14ac:dyDescent="0.25">
      <c r="A309" s="16">
        <v>307</v>
      </c>
      <c r="B309" s="16">
        <v>1</v>
      </c>
      <c r="C309" s="31" t="s">
        <v>761</v>
      </c>
      <c r="D309" s="40">
        <f>август!D309-сентябрь!E309</f>
        <v>170.35287053140092</v>
      </c>
      <c r="E309" s="40">
        <f t="shared" si="4"/>
        <v>0</v>
      </c>
      <c r="F309" s="36"/>
      <c r="G309" s="36"/>
      <c r="H309" s="36"/>
      <c r="I309" s="27"/>
      <c r="J309" s="36"/>
      <c r="K309" s="36"/>
      <c r="L309" s="36"/>
      <c r="M309" s="36"/>
      <c r="N309" s="36"/>
      <c r="O309" s="29"/>
      <c r="P309" s="36"/>
      <c r="Q309" s="29"/>
      <c r="R309" s="36"/>
      <c r="S309" s="36"/>
      <c r="T309" s="36"/>
      <c r="U309" s="36"/>
      <c r="V309" s="36"/>
      <c r="W309" s="36"/>
      <c r="X309" s="36"/>
      <c r="Y309" s="29"/>
      <c r="Z309" s="36"/>
      <c r="AA309" s="66"/>
      <c r="AB309" s="36"/>
      <c r="AC309" s="36"/>
      <c r="AD309" s="36"/>
      <c r="AE309" s="36"/>
      <c r="AF309" s="36"/>
      <c r="AG309" s="36"/>
      <c r="AH309" s="29"/>
      <c r="AI309" s="36"/>
      <c r="AJ309" s="29"/>
      <c r="AK309" s="36"/>
      <c r="AL309" s="36"/>
      <c r="AM309" s="36"/>
      <c r="AN309" s="29"/>
      <c r="AO309" s="36"/>
      <c r="AP309" s="29"/>
      <c r="AQ309" s="36"/>
      <c r="AR309" s="29"/>
      <c r="AS309" s="36"/>
      <c r="AT309" s="36"/>
      <c r="AU309" s="36"/>
      <c r="AV309" s="29"/>
      <c r="AW309" s="36"/>
      <c r="AX309" s="36"/>
      <c r="AY309" s="36"/>
      <c r="AZ309" s="29"/>
      <c r="BA309" s="36"/>
      <c r="BB309" s="36"/>
      <c r="BC309" s="36"/>
      <c r="BD309" s="36"/>
      <c r="BE309" s="36"/>
      <c r="BF309" s="36"/>
      <c r="BG309" s="36"/>
      <c r="BH309" s="36"/>
      <c r="BI309" s="36"/>
      <c r="BJ309" s="29"/>
      <c r="BK309" s="36"/>
      <c r="BL309" s="29"/>
      <c r="BM309" s="36"/>
      <c r="BN309" s="36"/>
      <c r="BO309" s="36"/>
      <c r="BP309" s="29"/>
      <c r="BQ309" s="36"/>
      <c r="BR309" s="29"/>
      <c r="BS309" s="36"/>
      <c r="BT309" s="36"/>
      <c r="BU309" s="36"/>
      <c r="BV309" s="36"/>
    </row>
    <row r="310" spans="1:75" x14ac:dyDescent="0.25">
      <c r="A310" s="16">
        <v>308</v>
      </c>
      <c r="B310" s="16">
        <v>1</v>
      </c>
      <c r="C310" s="31" t="s">
        <v>762</v>
      </c>
      <c r="D310" s="40">
        <f>август!D310-сентябрь!E310</f>
        <v>115.91462173913042</v>
      </c>
      <c r="E310" s="40">
        <f t="shared" si="4"/>
        <v>0</v>
      </c>
      <c r="F310" s="36"/>
      <c r="G310" s="36"/>
      <c r="H310" s="36"/>
      <c r="I310" s="27"/>
      <c r="J310" s="36"/>
      <c r="K310" s="36"/>
      <c r="L310" s="36"/>
      <c r="M310" s="36"/>
      <c r="N310" s="36"/>
      <c r="O310" s="29"/>
      <c r="P310" s="36"/>
      <c r="Q310" s="29"/>
      <c r="R310" s="36"/>
      <c r="S310" s="36"/>
      <c r="T310" s="36"/>
      <c r="U310" s="36"/>
      <c r="V310" s="36"/>
      <c r="W310" s="36"/>
      <c r="X310" s="36"/>
      <c r="Y310" s="29"/>
      <c r="Z310" s="36"/>
      <c r="AA310" s="66"/>
      <c r="AB310" s="36"/>
      <c r="AC310" s="36"/>
      <c r="AD310" s="36"/>
      <c r="AE310" s="36"/>
      <c r="AF310" s="36"/>
      <c r="AG310" s="36"/>
      <c r="AH310" s="29"/>
      <c r="AI310" s="36"/>
      <c r="AJ310" s="29"/>
      <c r="AK310" s="36"/>
      <c r="AL310" s="36"/>
      <c r="AM310" s="36"/>
      <c r="AN310" s="29"/>
      <c r="AO310" s="36"/>
      <c r="AP310" s="29"/>
      <c r="AQ310" s="36"/>
      <c r="AR310" s="29"/>
      <c r="AS310" s="36"/>
      <c r="AT310" s="36"/>
      <c r="AU310" s="36"/>
      <c r="AV310" s="29"/>
      <c r="AW310" s="36"/>
      <c r="AX310" s="36"/>
      <c r="AY310" s="36"/>
      <c r="AZ310" s="29"/>
      <c r="BA310" s="36"/>
      <c r="BB310" s="36"/>
      <c r="BC310" s="36"/>
      <c r="BD310" s="36"/>
      <c r="BE310" s="36"/>
      <c r="BF310" s="36"/>
      <c r="BG310" s="36"/>
      <c r="BH310" s="36"/>
      <c r="BI310" s="36"/>
      <c r="BJ310" s="29"/>
      <c r="BK310" s="36"/>
      <c r="BL310" s="29"/>
      <c r="BM310" s="36"/>
      <c r="BN310" s="36"/>
      <c r="BO310" s="36"/>
      <c r="BP310" s="29"/>
      <c r="BQ310" s="36"/>
      <c r="BR310" s="29"/>
      <c r="BS310" s="36"/>
      <c r="BT310" s="36"/>
      <c r="BU310" s="36"/>
      <c r="BV310" s="36"/>
    </row>
    <row r="311" spans="1:75" x14ac:dyDescent="0.25">
      <c r="A311" s="16">
        <v>309</v>
      </c>
      <c r="B311" s="16">
        <v>1</v>
      </c>
      <c r="C311" s="31" t="s">
        <v>763</v>
      </c>
      <c r="D311" s="40">
        <f>август!D311-сентябрь!E311</f>
        <v>-140.39876164251203</v>
      </c>
      <c r="E311" s="40">
        <f t="shared" si="4"/>
        <v>0</v>
      </c>
      <c r="F311" s="36"/>
      <c r="G311" s="36"/>
      <c r="H311" s="36"/>
      <c r="I311" s="27"/>
      <c r="J311" s="36"/>
      <c r="K311" s="36"/>
      <c r="L311" s="36"/>
      <c r="M311" s="36"/>
      <c r="N311" s="36"/>
      <c r="O311" s="29"/>
      <c r="P311" s="36"/>
      <c r="Q311" s="29"/>
      <c r="R311" s="36"/>
      <c r="S311" s="36"/>
      <c r="T311" s="36"/>
      <c r="U311" s="36"/>
      <c r="V311" s="36"/>
      <c r="W311" s="36"/>
      <c r="X311" s="36"/>
      <c r="Y311" s="29"/>
      <c r="Z311" s="36"/>
      <c r="AA311" s="66"/>
      <c r="AB311" s="36"/>
      <c r="AC311" s="36"/>
      <c r="AD311" s="36"/>
      <c r="AE311" s="36"/>
      <c r="AF311" s="36"/>
      <c r="AG311" s="36"/>
      <c r="AH311" s="29"/>
      <c r="AI311" s="36"/>
      <c r="AJ311" s="29"/>
      <c r="AK311" s="36"/>
      <c r="AL311" s="36"/>
      <c r="AM311" s="36"/>
      <c r="AN311" s="29"/>
      <c r="AO311" s="36"/>
      <c r="AP311" s="29"/>
      <c r="AQ311" s="36"/>
      <c r="AR311" s="29"/>
      <c r="AS311" s="36"/>
      <c r="AT311" s="36"/>
      <c r="AU311" s="36"/>
      <c r="AV311" s="29"/>
      <c r="AW311" s="36"/>
      <c r="AX311" s="36"/>
      <c r="AY311" s="36"/>
      <c r="AZ311" s="29"/>
      <c r="BA311" s="36"/>
      <c r="BB311" s="36"/>
      <c r="BC311" s="36"/>
      <c r="BD311" s="36"/>
      <c r="BE311" s="36"/>
      <c r="BF311" s="36"/>
      <c r="BG311" s="36"/>
      <c r="BH311" s="36"/>
      <c r="BI311" s="36"/>
      <c r="BJ311" s="29"/>
      <c r="BK311" s="36"/>
      <c r="BL311" s="29"/>
      <c r="BM311" s="36"/>
      <c r="BN311" s="36"/>
      <c r="BO311" s="36"/>
      <c r="BP311" s="29"/>
      <c r="BQ311" s="36"/>
      <c r="BR311" s="29"/>
      <c r="BS311" s="36"/>
      <c r="BT311" s="36"/>
      <c r="BU311" s="36"/>
      <c r="BV311" s="36"/>
    </row>
    <row r="312" spans="1:75" s="86" customFormat="1" x14ac:dyDescent="0.25">
      <c r="A312" s="79">
        <v>310</v>
      </c>
      <c r="B312" s="79">
        <v>1</v>
      </c>
      <c r="C312" s="80" t="s">
        <v>764</v>
      </c>
      <c r="D312" s="81">
        <f>август!D312-сентябрь!E312</f>
        <v>430.24165154589372</v>
      </c>
      <c r="E312" s="81">
        <f t="shared" si="4"/>
        <v>62.780999999999999</v>
      </c>
      <c r="F312" s="82"/>
      <c r="G312" s="82"/>
      <c r="H312" s="82"/>
      <c r="I312" s="83"/>
      <c r="J312" s="82"/>
      <c r="K312" s="82"/>
      <c r="L312" s="82"/>
      <c r="M312" s="82"/>
      <c r="N312" s="82"/>
      <c r="O312" s="84"/>
      <c r="P312" s="82"/>
      <c r="Q312" s="84"/>
      <c r="R312" s="82"/>
      <c r="S312" s="82"/>
      <c r="T312" s="82"/>
      <c r="U312" s="82">
        <v>3.5999999999999997E-2</v>
      </c>
      <c r="V312" s="82">
        <v>62.780999999999999</v>
      </c>
      <c r="W312" s="82"/>
      <c r="X312" s="82"/>
      <c r="Y312" s="84"/>
      <c r="Z312" s="82"/>
      <c r="AA312" s="85"/>
      <c r="AB312" s="82"/>
      <c r="AC312" s="82"/>
      <c r="AD312" s="82"/>
      <c r="AE312" s="82"/>
      <c r="AF312" s="82"/>
      <c r="AG312" s="82"/>
      <c r="AH312" s="84"/>
      <c r="AI312" s="82"/>
      <c r="AJ312" s="84"/>
      <c r="AK312" s="82"/>
      <c r="AL312" s="82"/>
      <c r="AM312" s="82"/>
      <c r="AN312" s="84"/>
      <c r="AO312" s="82"/>
      <c r="AP312" s="84"/>
      <c r="AQ312" s="82"/>
      <c r="AR312" s="84"/>
      <c r="AS312" s="82"/>
      <c r="AT312" s="82"/>
      <c r="AU312" s="82"/>
      <c r="AV312" s="84"/>
      <c r="AW312" s="82"/>
      <c r="AX312" s="82"/>
      <c r="AY312" s="82"/>
      <c r="AZ312" s="84"/>
      <c r="BA312" s="82"/>
      <c r="BB312" s="82"/>
      <c r="BC312" s="82"/>
      <c r="BD312" s="82"/>
      <c r="BE312" s="82"/>
      <c r="BF312" s="82"/>
      <c r="BG312" s="82"/>
      <c r="BH312" s="82"/>
      <c r="BI312" s="82"/>
      <c r="BJ312" s="84"/>
      <c r="BK312" s="82"/>
      <c r="BL312" s="84"/>
      <c r="BM312" s="82"/>
      <c r="BN312" s="82"/>
      <c r="BO312" s="82"/>
      <c r="BP312" s="84"/>
      <c r="BQ312" s="82"/>
      <c r="BR312" s="84"/>
      <c r="BS312" s="82"/>
      <c r="BT312" s="82"/>
      <c r="BU312" s="82"/>
      <c r="BV312" s="82"/>
    </row>
    <row r="313" spans="1:75" s="86" customFormat="1" x14ac:dyDescent="0.25">
      <c r="A313" s="79">
        <v>311</v>
      </c>
      <c r="B313" s="79">
        <v>1</v>
      </c>
      <c r="C313" s="80" t="s">
        <v>765</v>
      </c>
      <c r="D313" s="81">
        <f>август!D313-сентябрь!E313</f>
        <v>-602.97738748792267</v>
      </c>
      <c r="E313" s="81">
        <f t="shared" si="4"/>
        <v>9.4420000000000002</v>
      </c>
      <c r="F313" s="82"/>
      <c r="G313" s="82"/>
      <c r="H313" s="82"/>
      <c r="I313" s="83"/>
      <c r="J313" s="82"/>
      <c r="K313" s="82"/>
      <c r="L313" s="82"/>
      <c r="M313" s="82"/>
      <c r="N313" s="82"/>
      <c r="O313" s="84"/>
      <c r="P313" s="82"/>
      <c r="Q313" s="84"/>
      <c r="R313" s="82"/>
      <c r="S313" s="82"/>
      <c r="T313" s="82"/>
      <c r="U313" s="82">
        <v>8.9999999999999993E-3</v>
      </c>
      <c r="V313" s="82">
        <v>9.4420000000000002</v>
      </c>
      <c r="W313" s="82"/>
      <c r="X313" s="82"/>
      <c r="Y313" s="84"/>
      <c r="Z313" s="82"/>
      <c r="AA313" s="85"/>
      <c r="AB313" s="82"/>
      <c r="AC313" s="82"/>
      <c r="AD313" s="82"/>
      <c r="AE313" s="82"/>
      <c r="AF313" s="82"/>
      <c r="AG313" s="82"/>
      <c r="AH313" s="84"/>
      <c r="AI313" s="82"/>
      <c r="AJ313" s="84"/>
      <c r="AK313" s="82"/>
      <c r="AL313" s="82"/>
      <c r="AM313" s="82"/>
      <c r="AN313" s="84"/>
      <c r="AO313" s="82"/>
      <c r="AP313" s="84"/>
      <c r="AQ313" s="82"/>
      <c r="AR313" s="84"/>
      <c r="AS313" s="82"/>
      <c r="AT313" s="82"/>
      <c r="AU313" s="82"/>
      <c r="AV313" s="84"/>
      <c r="AW313" s="82"/>
      <c r="AX313" s="82"/>
      <c r="AY313" s="82"/>
      <c r="AZ313" s="84"/>
      <c r="BA313" s="82"/>
      <c r="BB313" s="82"/>
      <c r="BC313" s="82"/>
      <c r="BD313" s="82"/>
      <c r="BE313" s="82"/>
      <c r="BF313" s="82"/>
      <c r="BG313" s="82"/>
      <c r="BH313" s="82"/>
      <c r="BI313" s="82"/>
      <c r="BJ313" s="84"/>
      <c r="BK313" s="82"/>
      <c r="BL313" s="84"/>
      <c r="BM313" s="82"/>
      <c r="BN313" s="82"/>
      <c r="BO313" s="82"/>
      <c r="BP313" s="84"/>
      <c r="BQ313" s="82"/>
      <c r="BR313" s="84"/>
      <c r="BS313" s="82"/>
      <c r="BT313" s="82"/>
      <c r="BU313" s="82"/>
      <c r="BV313" s="82"/>
    </row>
    <row r="314" spans="1:75" x14ac:dyDescent="0.25">
      <c r="A314" s="16">
        <v>312</v>
      </c>
      <c r="B314" s="16">
        <v>1</v>
      </c>
      <c r="C314" s="31" t="s">
        <v>766</v>
      </c>
      <c r="D314" s="40">
        <f>август!D314-сентябрь!E314</f>
        <v>110.21133524637682</v>
      </c>
      <c r="E314" s="40">
        <f t="shared" si="4"/>
        <v>0</v>
      </c>
      <c r="F314" s="36"/>
      <c r="G314" s="36"/>
      <c r="H314" s="36"/>
      <c r="I314" s="27"/>
      <c r="J314" s="36"/>
      <c r="K314" s="36"/>
      <c r="L314" s="36"/>
      <c r="M314" s="36"/>
      <c r="N314" s="36"/>
      <c r="O314" s="29"/>
      <c r="P314" s="36"/>
      <c r="Q314" s="29"/>
      <c r="R314" s="36"/>
      <c r="S314" s="36"/>
      <c r="T314" s="36"/>
      <c r="U314" s="36"/>
      <c r="V314" s="36"/>
      <c r="W314" s="36"/>
      <c r="X314" s="36"/>
      <c r="Y314" s="29"/>
      <c r="Z314" s="36"/>
      <c r="AA314" s="66"/>
      <c r="AB314" s="36"/>
      <c r="AC314" s="36"/>
      <c r="AD314" s="36"/>
      <c r="AE314" s="36"/>
      <c r="AF314" s="36"/>
      <c r="AG314" s="36"/>
      <c r="AH314" s="29"/>
      <c r="AI314" s="36"/>
      <c r="AJ314" s="29"/>
      <c r="AK314" s="36"/>
      <c r="AL314" s="36"/>
      <c r="AM314" s="36"/>
      <c r="AN314" s="29"/>
      <c r="AO314" s="36"/>
      <c r="AP314" s="29"/>
      <c r="AQ314" s="36"/>
      <c r="AR314" s="29"/>
      <c r="AS314" s="36"/>
      <c r="AT314" s="36"/>
      <c r="AU314" s="36"/>
      <c r="AV314" s="29"/>
      <c r="AW314" s="36"/>
      <c r="AX314" s="36"/>
      <c r="AY314" s="36"/>
      <c r="AZ314" s="29"/>
      <c r="BA314" s="36"/>
      <c r="BB314" s="36"/>
      <c r="BC314" s="36"/>
      <c r="BD314" s="36"/>
      <c r="BE314" s="36"/>
      <c r="BF314" s="36"/>
      <c r="BG314" s="36"/>
      <c r="BH314" s="36"/>
      <c r="BI314" s="36"/>
      <c r="BJ314" s="29"/>
      <c r="BK314" s="36"/>
      <c r="BL314" s="29"/>
      <c r="BM314" s="36"/>
      <c r="BN314" s="36"/>
      <c r="BO314" s="36"/>
      <c r="BP314" s="29"/>
      <c r="BQ314" s="36"/>
      <c r="BR314" s="29"/>
      <c r="BS314" s="36"/>
      <c r="BT314" s="36"/>
      <c r="BU314" s="36"/>
      <c r="BV314" s="36"/>
    </row>
    <row r="315" spans="1:75" x14ac:dyDescent="0.25">
      <c r="A315" s="16">
        <v>313</v>
      </c>
      <c r="B315" s="16">
        <v>1</v>
      </c>
      <c r="C315" s="31" t="s">
        <v>767</v>
      </c>
      <c r="D315" s="40">
        <f>август!D315-сентябрь!E315</f>
        <v>173.14540212560385</v>
      </c>
      <c r="E315" s="40">
        <f t="shared" si="4"/>
        <v>0</v>
      </c>
      <c r="F315" s="36"/>
      <c r="G315" s="36"/>
      <c r="H315" s="36"/>
      <c r="I315" s="27"/>
      <c r="J315" s="36"/>
      <c r="K315" s="36"/>
      <c r="L315" s="36"/>
      <c r="M315" s="36"/>
      <c r="N315" s="36"/>
      <c r="O315" s="29"/>
      <c r="P315" s="36"/>
      <c r="Q315" s="29"/>
      <c r="R315" s="36"/>
      <c r="S315" s="36"/>
      <c r="T315" s="36"/>
      <c r="U315" s="36"/>
      <c r="V315" s="36"/>
      <c r="W315" s="36"/>
      <c r="X315" s="36"/>
      <c r="Y315" s="29"/>
      <c r="Z315" s="36"/>
      <c r="AA315" s="66"/>
      <c r="AB315" s="36"/>
      <c r="AC315" s="36"/>
      <c r="AD315" s="36"/>
      <c r="AE315" s="36"/>
      <c r="AF315" s="36"/>
      <c r="AG315" s="36"/>
      <c r="AH315" s="29"/>
      <c r="AI315" s="36"/>
      <c r="AJ315" s="29"/>
      <c r="AK315" s="36"/>
      <c r="AL315" s="36"/>
      <c r="AM315" s="36"/>
      <c r="AN315" s="29"/>
      <c r="AO315" s="36"/>
      <c r="AP315" s="29"/>
      <c r="AQ315" s="36"/>
      <c r="AR315" s="29"/>
      <c r="AS315" s="36"/>
      <c r="AT315" s="36"/>
      <c r="AU315" s="36"/>
      <c r="AV315" s="29"/>
      <c r="AW315" s="36"/>
      <c r="AX315" s="36"/>
      <c r="AY315" s="36"/>
      <c r="AZ315" s="29"/>
      <c r="BA315" s="36"/>
      <c r="BB315" s="36"/>
      <c r="BC315" s="36"/>
      <c r="BD315" s="36"/>
      <c r="BE315" s="36"/>
      <c r="BF315" s="36"/>
      <c r="BG315" s="36"/>
      <c r="BH315" s="36"/>
      <c r="BI315" s="36"/>
      <c r="BJ315" s="29"/>
      <c r="BK315" s="36"/>
      <c r="BL315" s="29"/>
      <c r="BM315" s="36"/>
      <c r="BN315" s="36"/>
      <c r="BO315" s="36"/>
      <c r="BP315" s="29"/>
      <c r="BQ315" s="36"/>
      <c r="BR315" s="29"/>
      <c r="BS315" s="36"/>
      <c r="BT315" s="36"/>
      <c r="BU315" s="36"/>
      <c r="BV315" s="36"/>
    </row>
    <row r="316" spans="1:75" x14ac:dyDescent="0.25">
      <c r="A316" s="16">
        <v>314</v>
      </c>
      <c r="B316" s="16">
        <v>1</v>
      </c>
      <c r="C316" s="31" t="s">
        <v>930</v>
      </c>
      <c r="D316" s="40">
        <f>август!D316-сентябрь!E316</f>
        <v>91.699162357487921</v>
      </c>
      <c r="E316" s="40">
        <f t="shared" si="4"/>
        <v>0</v>
      </c>
      <c r="F316" s="36"/>
      <c r="G316" s="36"/>
      <c r="H316" s="36"/>
      <c r="I316" s="27"/>
      <c r="J316" s="36"/>
      <c r="K316" s="36"/>
      <c r="L316" s="36"/>
      <c r="M316" s="36"/>
      <c r="N316" s="36"/>
      <c r="O316" s="29"/>
      <c r="P316" s="36"/>
      <c r="Q316" s="29"/>
      <c r="R316" s="36"/>
      <c r="S316" s="36"/>
      <c r="T316" s="36"/>
      <c r="U316" s="36"/>
      <c r="V316" s="36"/>
      <c r="W316" s="36"/>
      <c r="X316" s="36"/>
      <c r="Y316" s="29"/>
      <c r="Z316" s="36"/>
      <c r="AA316" s="66"/>
      <c r="AB316" s="36"/>
      <c r="AC316" s="36"/>
      <c r="AD316" s="36"/>
      <c r="AE316" s="36"/>
      <c r="AF316" s="36"/>
      <c r="AG316" s="36"/>
      <c r="AH316" s="29"/>
      <c r="AI316" s="36"/>
      <c r="AJ316" s="29"/>
      <c r="AK316" s="36"/>
      <c r="AL316" s="36"/>
      <c r="AM316" s="36"/>
      <c r="AN316" s="29"/>
      <c r="AO316" s="36"/>
      <c r="AP316" s="29"/>
      <c r="AQ316" s="36"/>
      <c r="AR316" s="29"/>
      <c r="AS316" s="36"/>
      <c r="AT316" s="36"/>
      <c r="AU316" s="36"/>
      <c r="AV316" s="29"/>
      <c r="AW316" s="36"/>
      <c r="AX316" s="36"/>
      <c r="AY316" s="36"/>
      <c r="AZ316" s="29"/>
      <c r="BA316" s="36"/>
      <c r="BB316" s="36"/>
      <c r="BC316" s="36"/>
      <c r="BD316" s="36"/>
      <c r="BE316" s="36"/>
      <c r="BF316" s="36"/>
      <c r="BG316" s="36"/>
      <c r="BH316" s="36"/>
      <c r="BI316" s="36"/>
      <c r="BJ316" s="29"/>
      <c r="BK316" s="36"/>
      <c r="BL316" s="29"/>
      <c r="BM316" s="36"/>
      <c r="BN316" s="36"/>
      <c r="BO316" s="36"/>
      <c r="BP316" s="29"/>
      <c r="BQ316" s="36"/>
      <c r="BR316" s="29"/>
      <c r="BS316" s="36"/>
      <c r="BT316" s="36"/>
      <c r="BU316" s="36"/>
      <c r="BV316" s="36"/>
    </row>
    <row r="317" spans="1:75" x14ac:dyDescent="0.25">
      <c r="A317" s="16">
        <v>315</v>
      </c>
      <c r="B317" s="16">
        <v>1</v>
      </c>
      <c r="C317" s="31" t="s">
        <v>931</v>
      </c>
      <c r="D317" s="40">
        <f>август!D317-сентябрь!E317</f>
        <v>280.49795452173913</v>
      </c>
      <c r="E317" s="40">
        <f t="shared" si="4"/>
        <v>0</v>
      </c>
      <c r="F317" s="36"/>
      <c r="G317" s="36"/>
      <c r="H317" s="36"/>
      <c r="I317" s="27"/>
      <c r="J317" s="36"/>
      <c r="K317" s="36"/>
      <c r="L317" s="36"/>
      <c r="M317" s="36"/>
      <c r="N317" s="36"/>
      <c r="O317" s="29"/>
      <c r="P317" s="36"/>
      <c r="Q317" s="29"/>
      <c r="R317" s="36"/>
      <c r="S317" s="36"/>
      <c r="T317" s="36"/>
      <c r="U317" s="36"/>
      <c r="V317" s="36"/>
      <c r="W317" s="36"/>
      <c r="X317" s="36"/>
      <c r="Y317" s="29"/>
      <c r="Z317" s="36"/>
      <c r="AA317" s="66"/>
      <c r="AB317" s="36"/>
      <c r="AC317" s="36"/>
      <c r="AD317" s="36"/>
      <c r="AE317" s="36"/>
      <c r="AF317" s="36"/>
      <c r="AG317" s="36"/>
      <c r="AH317" s="29"/>
      <c r="AI317" s="36"/>
      <c r="AJ317" s="29"/>
      <c r="AK317" s="36"/>
      <c r="AL317" s="36"/>
      <c r="AM317" s="36"/>
      <c r="AN317" s="29"/>
      <c r="AO317" s="36"/>
      <c r="AP317" s="29"/>
      <c r="AQ317" s="36"/>
      <c r="AR317" s="29"/>
      <c r="AS317" s="36"/>
      <c r="AT317" s="36"/>
      <c r="AU317" s="36"/>
      <c r="AV317" s="29"/>
      <c r="AW317" s="36"/>
      <c r="AX317" s="36"/>
      <c r="AY317" s="36"/>
      <c r="AZ317" s="29"/>
      <c r="BA317" s="36"/>
      <c r="BB317" s="36"/>
      <c r="BC317" s="36"/>
      <c r="BD317" s="36"/>
      <c r="BE317" s="36"/>
      <c r="BF317" s="36"/>
      <c r="BG317" s="36"/>
      <c r="BH317" s="36"/>
      <c r="BI317" s="36"/>
      <c r="BJ317" s="29"/>
      <c r="BK317" s="36"/>
      <c r="BL317" s="29"/>
      <c r="BM317" s="36"/>
      <c r="BN317" s="36"/>
      <c r="BO317" s="36"/>
      <c r="BP317" s="29"/>
      <c r="BQ317" s="36"/>
      <c r="BR317" s="29"/>
      <c r="BS317" s="36"/>
      <c r="BT317" s="36"/>
      <c r="BU317" s="36"/>
      <c r="BV317" s="36"/>
    </row>
    <row r="318" spans="1:75" x14ac:dyDescent="0.25">
      <c r="A318" s="16">
        <v>316</v>
      </c>
      <c r="B318" s="16">
        <v>1</v>
      </c>
      <c r="C318" s="31" t="s">
        <v>768</v>
      </c>
      <c r="D318" s="40">
        <f>август!D318-сентябрь!E318</f>
        <v>142.74026252173914</v>
      </c>
      <c r="E318" s="40">
        <f t="shared" si="4"/>
        <v>0</v>
      </c>
      <c r="F318" s="36"/>
      <c r="G318" s="36"/>
      <c r="H318" s="36"/>
      <c r="I318" s="27"/>
      <c r="J318" s="36"/>
      <c r="K318" s="36"/>
      <c r="L318" s="36"/>
      <c r="M318" s="36"/>
      <c r="N318" s="36"/>
      <c r="O318" s="29"/>
      <c r="P318" s="36"/>
      <c r="Q318" s="29"/>
      <c r="R318" s="36"/>
      <c r="S318" s="36"/>
      <c r="T318" s="36"/>
      <c r="U318" s="36"/>
      <c r="V318" s="36"/>
      <c r="W318" s="36"/>
      <c r="X318" s="36"/>
      <c r="Y318" s="29"/>
      <c r="Z318" s="36"/>
      <c r="AA318" s="66"/>
      <c r="AB318" s="36"/>
      <c r="AC318" s="36"/>
      <c r="AD318" s="36"/>
      <c r="AE318" s="36"/>
      <c r="AF318" s="36"/>
      <c r="AG318" s="36"/>
      <c r="AH318" s="29"/>
      <c r="AI318" s="36"/>
      <c r="AJ318" s="29"/>
      <c r="AK318" s="36"/>
      <c r="AL318" s="36"/>
      <c r="AM318" s="36"/>
      <c r="AN318" s="29"/>
      <c r="AO318" s="36"/>
      <c r="AP318" s="29"/>
      <c r="AQ318" s="36"/>
      <c r="AR318" s="29"/>
      <c r="AS318" s="36"/>
      <c r="AT318" s="36"/>
      <c r="AU318" s="36"/>
      <c r="AV318" s="29"/>
      <c r="AW318" s="36"/>
      <c r="AX318" s="36"/>
      <c r="AY318" s="36"/>
      <c r="AZ318" s="29"/>
      <c r="BA318" s="36"/>
      <c r="BB318" s="36"/>
      <c r="BC318" s="36"/>
      <c r="BD318" s="36"/>
      <c r="BE318" s="36"/>
      <c r="BF318" s="36"/>
      <c r="BG318" s="36"/>
      <c r="BH318" s="36"/>
      <c r="BI318" s="36"/>
      <c r="BJ318" s="29"/>
      <c r="BK318" s="36"/>
      <c r="BL318" s="29"/>
      <c r="BM318" s="36"/>
      <c r="BN318" s="36"/>
      <c r="BO318" s="36"/>
      <c r="BP318" s="29"/>
      <c r="BQ318" s="36"/>
      <c r="BR318" s="29"/>
      <c r="BS318" s="36"/>
      <c r="BT318" s="36"/>
      <c r="BU318" s="36"/>
      <c r="BV318" s="36"/>
    </row>
    <row r="319" spans="1:75" x14ac:dyDescent="0.25">
      <c r="A319" s="16">
        <v>317</v>
      </c>
      <c r="B319" s="16">
        <v>3</v>
      </c>
      <c r="C319" s="31" t="s">
        <v>769</v>
      </c>
      <c r="D319" s="40">
        <f>август!D319-сентябрь!E319</f>
        <v>279.67568982608697</v>
      </c>
      <c r="E319" s="40">
        <f t="shared" si="4"/>
        <v>0</v>
      </c>
      <c r="F319" s="36"/>
      <c r="G319" s="36"/>
      <c r="H319" s="36"/>
      <c r="I319" s="27"/>
      <c r="J319" s="36"/>
      <c r="K319" s="36"/>
      <c r="L319" s="36"/>
      <c r="M319" s="36"/>
      <c r="N319" s="36"/>
      <c r="O319" s="29"/>
      <c r="P319" s="36"/>
      <c r="Q319" s="29"/>
      <c r="R319" s="36"/>
      <c r="S319" s="36"/>
      <c r="T319" s="36"/>
      <c r="U319" s="36"/>
      <c r="V319" s="36"/>
      <c r="W319" s="36"/>
      <c r="X319" s="36"/>
      <c r="Y319" s="29"/>
      <c r="Z319" s="36"/>
      <c r="AA319" s="66"/>
      <c r="AB319" s="36"/>
      <c r="AC319" s="36"/>
      <c r="AD319" s="36"/>
      <c r="AE319" s="36"/>
      <c r="AF319" s="36"/>
      <c r="AG319" s="36"/>
      <c r="AH319" s="29"/>
      <c r="AI319" s="36"/>
      <c r="AJ319" s="29"/>
      <c r="AK319" s="36"/>
      <c r="AL319" s="36"/>
      <c r="AM319" s="36"/>
      <c r="AN319" s="29"/>
      <c r="AO319" s="36"/>
      <c r="AP319" s="29"/>
      <c r="AQ319" s="36"/>
      <c r="AR319" s="29"/>
      <c r="AS319" s="36"/>
      <c r="AT319" s="36"/>
      <c r="AU319" s="36"/>
      <c r="AV319" s="29"/>
      <c r="AW319" s="36"/>
      <c r="AX319" s="36"/>
      <c r="AY319" s="36"/>
      <c r="AZ319" s="29"/>
      <c r="BA319" s="36"/>
      <c r="BB319" s="36"/>
      <c r="BC319" s="36"/>
      <c r="BD319" s="36"/>
      <c r="BE319" s="36"/>
      <c r="BF319" s="36"/>
      <c r="BG319" s="36"/>
      <c r="BH319" s="36"/>
      <c r="BI319" s="36"/>
      <c r="BJ319" s="29"/>
      <c r="BK319" s="36"/>
      <c r="BL319" s="29"/>
      <c r="BM319" s="36"/>
      <c r="BN319" s="36"/>
      <c r="BO319" s="36"/>
      <c r="BP319" s="29"/>
      <c r="BQ319" s="36"/>
      <c r="BR319" s="29"/>
      <c r="BS319" s="36"/>
      <c r="BT319" s="36"/>
      <c r="BU319" s="36"/>
      <c r="BV319" s="36"/>
    </row>
    <row r="320" spans="1:75" s="86" customFormat="1" x14ac:dyDescent="0.25">
      <c r="A320" s="79">
        <v>318</v>
      </c>
      <c r="B320" s="79">
        <v>3</v>
      </c>
      <c r="C320" s="80" t="s">
        <v>770</v>
      </c>
      <c r="D320" s="81">
        <f>август!D320-сентябрь!E320</f>
        <v>476.46677230917868</v>
      </c>
      <c r="E320" s="81">
        <f t="shared" si="4"/>
        <v>11.273</v>
      </c>
      <c r="F320" s="82"/>
      <c r="G320" s="82"/>
      <c r="H320" s="82"/>
      <c r="I320" s="83"/>
      <c r="J320" s="82"/>
      <c r="K320" s="82"/>
      <c r="L320" s="82"/>
      <c r="M320" s="82"/>
      <c r="N320" s="82"/>
      <c r="O320" s="84"/>
      <c r="P320" s="82"/>
      <c r="Q320" s="84"/>
      <c r="R320" s="82"/>
      <c r="S320" s="82"/>
      <c r="T320" s="82"/>
      <c r="U320" s="82"/>
      <c r="V320" s="82"/>
      <c r="W320" s="82"/>
      <c r="X320" s="82"/>
      <c r="Y320" s="84"/>
      <c r="Z320" s="82"/>
      <c r="AA320" s="85"/>
      <c r="AB320" s="82"/>
      <c r="AC320" s="82"/>
      <c r="AD320" s="82"/>
      <c r="AE320" s="82"/>
      <c r="AF320" s="82"/>
      <c r="AG320" s="82"/>
      <c r="AH320" s="84"/>
      <c r="AI320" s="82"/>
      <c r="AJ320" s="84"/>
      <c r="AK320" s="82"/>
      <c r="AL320" s="82"/>
      <c r="AM320" s="82"/>
      <c r="AN320" s="84"/>
      <c r="AO320" s="82"/>
      <c r="AP320" s="84"/>
      <c r="AQ320" s="82"/>
      <c r="AR320" s="84"/>
      <c r="AS320" s="82"/>
      <c r="AT320" s="82"/>
      <c r="AU320" s="82"/>
      <c r="AV320" s="84"/>
      <c r="AW320" s="82"/>
      <c r="AX320" s="82"/>
      <c r="AY320" s="82"/>
      <c r="AZ320" s="84"/>
      <c r="BA320" s="82"/>
      <c r="BB320" s="82"/>
      <c r="BC320" s="82"/>
      <c r="BD320" s="82"/>
      <c r="BE320" s="82"/>
      <c r="BF320" s="82"/>
      <c r="BG320" s="82"/>
      <c r="BH320" s="82"/>
      <c r="BI320" s="82"/>
      <c r="BJ320" s="84"/>
      <c r="BK320" s="82"/>
      <c r="BL320" s="84"/>
      <c r="BM320" s="82"/>
      <c r="BN320" s="82"/>
      <c r="BO320" s="82"/>
      <c r="BP320" s="84"/>
      <c r="BQ320" s="82"/>
      <c r="BR320" s="84"/>
      <c r="BS320" s="82"/>
      <c r="BT320" s="82"/>
      <c r="BU320" s="82"/>
      <c r="BV320" s="82">
        <f>3.862+7.411</f>
        <v>11.273</v>
      </c>
      <c r="BW320" s="86" t="s">
        <v>1070</v>
      </c>
    </row>
    <row r="321" spans="1:75" s="86" customFormat="1" x14ac:dyDescent="0.25">
      <c r="A321" s="79">
        <v>319</v>
      </c>
      <c r="B321" s="79">
        <v>3</v>
      </c>
      <c r="C321" s="80" t="s">
        <v>771</v>
      </c>
      <c r="D321" s="81">
        <f>август!D321-сентябрь!E321</f>
        <v>-151.16285171014496</v>
      </c>
      <c r="E321" s="81">
        <f t="shared" si="4"/>
        <v>3.6909999999999998</v>
      </c>
      <c r="F321" s="82"/>
      <c r="G321" s="82"/>
      <c r="H321" s="82"/>
      <c r="I321" s="83"/>
      <c r="J321" s="82"/>
      <c r="K321" s="82"/>
      <c r="L321" s="82"/>
      <c r="M321" s="82"/>
      <c r="N321" s="82"/>
      <c r="O321" s="84"/>
      <c r="P321" s="82"/>
      <c r="Q321" s="84"/>
      <c r="R321" s="82"/>
      <c r="S321" s="82"/>
      <c r="T321" s="82"/>
      <c r="U321" s="82"/>
      <c r="V321" s="82"/>
      <c r="W321" s="82"/>
      <c r="X321" s="82"/>
      <c r="Y321" s="84"/>
      <c r="Z321" s="82"/>
      <c r="AA321" s="85"/>
      <c r="AB321" s="82"/>
      <c r="AC321" s="82"/>
      <c r="AD321" s="82"/>
      <c r="AE321" s="82"/>
      <c r="AF321" s="82"/>
      <c r="AG321" s="82"/>
      <c r="AH321" s="84"/>
      <c r="AI321" s="82"/>
      <c r="AJ321" s="84"/>
      <c r="AK321" s="82"/>
      <c r="AL321" s="82"/>
      <c r="AM321" s="82"/>
      <c r="AN321" s="84"/>
      <c r="AO321" s="82"/>
      <c r="AP321" s="84"/>
      <c r="AQ321" s="82"/>
      <c r="AR321" s="84"/>
      <c r="AS321" s="82"/>
      <c r="AT321" s="82"/>
      <c r="AU321" s="82"/>
      <c r="AV321" s="84"/>
      <c r="AW321" s="82"/>
      <c r="AX321" s="82"/>
      <c r="AY321" s="82"/>
      <c r="AZ321" s="84"/>
      <c r="BA321" s="82"/>
      <c r="BB321" s="82"/>
      <c r="BC321" s="82"/>
      <c r="BD321" s="82"/>
      <c r="BE321" s="82"/>
      <c r="BF321" s="82"/>
      <c r="BG321" s="82"/>
      <c r="BH321" s="82"/>
      <c r="BI321" s="82"/>
      <c r="BJ321" s="84"/>
      <c r="BK321" s="82"/>
      <c r="BL321" s="84"/>
      <c r="BM321" s="82"/>
      <c r="BN321" s="82"/>
      <c r="BO321" s="82"/>
      <c r="BP321" s="84"/>
      <c r="BQ321" s="82"/>
      <c r="BR321" s="84"/>
      <c r="BS321" s="82"/>
      <c r="BT321" s="82"/>
      <c r="BU321" s="82"/>
      <c r="BV321" s="82">
        <v>3.6909999999999998</v>
      </c>
      <c r="BW321" s="86" t="s">
        <v>1070</v>
      </c>
    </row>
    <row r="322" spans="1:75" x14ac:dyDescent="0.25">
      <c r="A322" s="16">
        <v>320</v>
      </c>
      <c r="B322" s="16">
        <v>3</v>
      </c>
      <c r="C322" s="31" t="s">
        <v>772</v>
      </c>
      <c r="D322" s="40">
        <f>август!D322-сентябрь!E322</f>
        <v>336.19604072657006</v>
      </c>
      <c r="E322" s="40">
        <f t="shared" si="4"/>
        <v>0</v>
      </c>
      <c r="F322" s="36"/>
      <c r="G322" s="36"/>
      <c r="H322" s="36"/>
      <c r="I322" s="27"/>
      <c r="J322" s="36"/>
      <c r="K322" s="36"/>
      <c r="L322" s="36"/>
      <c r="M322" s="36"/>
      <c r="N322" s="36"/>
      <c r="O322" s="29"/>
      <c r="P322" s="36"/>
      <c r="Q322" s="29"/>
      <c r="R322" s="36"/>
      <c r="S322" s="36"/>
      <c r="T322" s="36"/>
      <c r="U322" s="36"/>
      <c r="V322" s="36"/>
      <c r="W322" s="36"/>
      <c r="X322" s="36"/>
      <c r="Y322" s="29"/>
      <c r="Z322" s="36"/>
      <c r="AA322" s="66"/>
      <c r="AB322" s="36"/>
      <c r="AC322" s="36"/>
      <c r="AD322" s="36"/>
      <c r="AE322" s="36"/>
      <c r="AF322" s="36"/>
      <c r="AG322" s="36"/>
      <c r="AH322" s="29"/>
      <c r="AI322" s="36"/>
      <c r="AJ322" s="29"/>
      <c r="AK322" s="36"/>
      <c r="AL322" s="36"/>
      <c r="AM322" s="36"/>
      <c r="AN322" s="29"/>
      <c r="AO322" s="36"/>
      <c r="AP322" s="29"/>
      <c r="AQ322" s="36"/>
      <c r="AR322" s="29"/>
      <c r="AS322" s="36"/>
      <c r="AT322" s="36"/>
      <c r="AU322" s="36"/>
      <c r="AV322" s="29"/>
      <c r="AW322" s="36"/>
      <c r="AX322" s="36"/>
      <c r="AY322" s="36"/>
      <c r="AZ322" s="29"/>
      <c r="BA322" s="36"/>
      <c r="BB322" s="36"/>
      <c r="BC322" s="36"/>
      <c r="BD322" s="36"/>
      <c r="BE322" s="36"/>
      <c r="BF322" s="36"/>
      <c r="BG322" s="36"/>
      <c r="BH322" s="36"/>
      <c r="BI322" s="36"/>
      <c r="BJ322" s="29"/>
      <c r="BK322" s="36"/>
      <c r="BL322" s="29"/>
      <c r="BM322" s="36"/>
      <c r="BN322" s="36"/>
      <c r="BO322" s="36"/>
      <c r="BP322" s="29"/>
      <c r="BQ322" s="36"/>
      <c r="BR322" s="29"/>
      <c r="BS322" s="36"/>
      <c r="BT322" s="36"/>
      <c r="BU322" s="36"/>
      <c r="BV322" s="36"/>
    </row>
    <row r="323" spans="1:75" s="86" customFormat="1" x14ac:dyDescent="0.25">
      <c r="A323" s="79">
        <v>321</v>
      </c>
      <c r="B323" s="79">
        <v>3</v>
      </c>
      <c r="C323" s="80" t="s">
        <v>773</v>
      </c>
      <c r="D323" s="81">
        <f>август!D323-сентябрь!E323</f>
        <v>1589.5616002801933</v>
      </c>
      <c r="E323" s="81">
        <f t="shared" si="4"/>
        <v>0</v>
      </c>
      <c r="F323" s="82"/>
      <c r="G323" s="82"/>
      <c r="H323" s="82"/>
      <c r="I323" s="83"/>
      <c r="J323" s="82"/>
      <c r="K323" s="82"/>
      <c r="L323" s="82"/>
      <c r="M323" s="82"/>
      <c r="N323" s="82"/>
      <c r="O323" s="84"/>
      <c r="P323" s="82"/>
      <c r="Q323" s="84"/>
      <c r="R323" s="82"/>
      <c r="S323" s="82"/>
      <c r="T323" s="82"/>
      <c r="U323" s="82"/>
      <c r="V323" s="82"/>
      <c r="W323" s="82"/>
      <c r="X323" s="82"/>
      <c r="Y323" s="84"/>
      <c r="Z323" s="82"/>
      <c r="AA323" s="85"/>
      <c r="AB323" s="82"/>
      <c r="AC323" s="82"/>
      <c r="AD323" s="82"/>
      <c r="AE323" s="82"/>
      <c r="AF323" s="82"/>
      <c r="AG323" s="82"/>
      <c r="AH323" s="84"/>
      <c r="AI323" s="82"/>
      <c r="AJ323" s="84"/>
      <c r="AK323" s="82"/>
      <c r="AL323" s="82"/>
      <c r="AM323" s="82"/>
      <c r="AN323" s="84"/>
      <c r="AO323" s="82"/>
      <c r="AP323" s="84"/>
      <c r="AQ323" s="82"/>
      <c r="AR323" s="84"/>
      <c r="AS323" s="82"/>
      <c r="AT323" s="82"/>
      <c r="AU323" s="82"/>
      <c r="AV323" s="84"/>
      <c r="AW323" s="82"/>
      <c r="AX323" s="82"/>
      <c r="AY323" s="82"/>
      <c r="AZ323" s="84"/>
      <c r="BA323" s="82"/>
      <c r="BB323" s="82"/>
      <c r="BC323" s="82"/>
      <c r="BD323" s="82"/>
      <c r="BE323" s="82"/>
      <c r="BF323" s="82"/>
      <c r="BG323" s="82"/>
      <c r="BH323" s="82"/>
      <c r="BI323" s="82"/>
      <c r="BJ323" s="84"/>
      <c r="BK323" s="82"/>
      <c r="BL323" s="84"/>
      <c r="BM323" s="82"/>
      <c r="BN323" s="82"/>
      <c r="BO323" s="82"/>
      <c r="BP323" s="84"/>
      <c r="BQ323" s="82"/>
      <c r="BR323" s="84"/>
      <c r="BS323" s="82"/>
      <c r="BT323" s="82"/>
      <c r="BU323" s="82"/>
      <c r="BV323" s="82"/>
    </row>
    <row r="324" spans="1:75" s="86" customFormat="1" x14ac:dyDescent="0.25">
      <c r="A324" s="79">
        <v>322</v>
      </c>
      <c r="B324" s="79">
        <v>1</v>
      </c>
      <c r="C324" s="80" t="s">
        <v>774</v>
      </c>
      <c r="D324" s="81">
        <f>август!D324-сентябрь!E324</f>
        <v>183.47828992270544</v>
      </c>
      <c r="E324" s="81">
        <f t="shared" ref="E324:E387" si="5">G324+H324+J324+L324+N324+P324+R324+T324+V324+X324+Z324+AC324+AE324+AG324+AI324+AK324+AM324+AO324+AQ324+AS324+AU324+AW324+AY324+BA324+BC324+BE324+BG324+BI324+BK324+BM324+BO324+BQ324+BS324+BU324+BV324</f>
        <v>7.2729999999999997</v>
      </c>
      <c r="F324" s="82"/>
      <c r="G324" s="82"/>
      <c r="H324" s="82"/>
      <c r="I324" s="83"/>
      <c r="J324" s="82"/>
      <c r="K324" s="82"/>
      <c r="L324" s="82"/>
      <c r="M324" s="82"/>
      <c r="N324" s="82"/>
      <c r="O324" s="84"/>
      <c r="P324" s="82"/>
      <c r="Q324" s="84"/>
      <c r="R324" s="82"/>
      <c r="S324" s="82"/>
      <c r="T324" s="82"/>
      <c r="U324" s="82"/>
      <c r="V324" s="82"/>
      <c r="W324" s="82"/>
      <c r="X324" s="82"/>
      <c r="Y324" s="84"/>
      <c r="Z324" s="82"/>
      <c r="AA324" s="85"/>
      <c r="AB324" s="82"/>
      <c r="AC324" s="82"/>
      <c r="AD324" s="82"/>
      <c r="AE324" s="82"/>
      <c r="AF324" s="82"/>
      <c r="AG324" s="82"/>
      <c r="AH324" s="84">
        <v>4</v>
      </c>
      <c r="AI324" s="82">
        <v>4.0270000000000001</v>
      </c>
      <c r="AJ324" s="84"/>
      <c r="AK324" s="82"/>
      <c r="AL324" s="82"/>
      <c r="AM324" s="82"/>
      <c r="AN324" s="84"/>
      <c r="AO324" s="82"/>
      <c r="AP324" s="84">
        <v>1</v>
      </c>
      <c r="AQ324" s="82">
        <v>3.246</v>
      </c>
      <c r="AR324" s="84"/>
      <c r="AS324" s="82"/>
      <c r="AT324" s="82"/>
      <c r="AU324" s="82"/>
      <c r="AV324" s="84"/>
      <c r="AW324" s="82"/>
      <c r="AX324" s="82"/>
      <c r="AY324" s="82"/>
      <c r="AZ324" s="84"/>
      <c r="BA324" s="82"/>
      <c r="BB324" s="82"/>
      <c r="BC324" s="82"/>
      <c r="BD324" s="82"/>
      <c r="BE324" s="82"/>
      <c r="BF324" s="82"/>
      <c r="BG324" s="82"/>
      <c r="BH324" s="82"/>
      <c r="BI324" s="82"/>
      <c r="BJ324" s="84"/>
      <c r="BK324" s="82"/>
      <c r="BL324" s="84"/>
      <c r="BM324" s="82"/>
      <c r="BN324" s="82"/>
      <c r="BO324" s="82"/>
      <c r="BP324" s="84"/>
      <c r="BQ324" s="82"/>
      <c r="BR324" s="84"/>
      <c r="BS324" s="82"/>
      <c r="BT324" s="82"/>
      <c r="BU324" s="82"/>
      <c r="BV324" s="82"/>
    </row>
    <row r="325" spans="1:75" x14ac:dyDescent="0.25">
      <c r="A325" s="16">
        <v>323</v>
      </c>
      <c r="B325" s="16">
        <v>1</v>
      </c>
      <c r="C325" s="31" t="s">
        <v>775</v>
      </c>
      <c r="D325" s="40">
        <f>август!D325-сентябрь!E325</f>
        <v>-1261.5100970628018</v>
      </c>
      <c r="E325" s="40">
        <f t="shared" si="5"/>
        <v>0</v>
      </c>
      <c r="F325" s="36"/>
      <c r="G325" s="36"/>
      <c r="H325" s="36"/>
      <c r="I325" s="27"/>
      <c r="J325" s="36"/>
      <c r="K325" s="36"/>
      <c r="L325" s="36"/>
      <c r="M325" s="36"/>
      <c r="N325" s="36"/>
      <c r="O325" s="29"/>
      <c r="P325" s="36"/>
      <c r="Q325" s="29"/>
      <c r="R325" s="36"/>
      <c r="S325" s="36"/>
      <c r="T325" s="36"/>
      <c r="U325" s="36"/>
      <c r="V325" s="36"/>
      <c r="W325" s="36"/>
      <c r="X325" s="36"/>
      <c r="Y325" s="29"/>
      <c r="Z325" s="36"/>
      <c r="AA325" s="66"/>
      <c r="AB325" s="36"/>
      <c r="AC325" s="36"/>
      <c r="AD325" s="36"/>
      <c r="AE325" s="36"/>
      <c r="AF325" s="36"/>
      <c r="AG325" s="36"/>
      <c r="AH325" s="29"/>
      <c r="AI325" s="36"/>
      <c r="AJ325" s="29"/>
      <c r="AK325" s="36"/>
      <c r="AL325" s="36"/>
      <c r="AM325" s="36"/>
      <c r="AN325" s="29"/>
      <c r="AO325" s="36"/>
      <c r="AP325" s="29"/>
      <c r="AQ325" s="36"/>
      <c r="AR325" s="29"/>
      <c r="AS325" s="36"/>
      <c r="AT325" s="36"/>
      <c r="AU325" s="36"/>
      <c r="AV325" s="29"/>
      <c r="AW325" s="36"/>
      <c r="AX325" s="36"/>
      <c r="AY325" s="36"/>
      <c r="AZ325" s="29"/>
      <c r="BA325" s="36"/>
      <c r="BB325" s="36"/>
      <c r="BC325" s="36"/>
      <c r="BD325" s="36"/>
      <c r="BE325" s="36"/>
      <c r="BF325" s="36"/>
      <c r="BG325" s="36"/>
      <c r="BH325" s="36"/>
      <c r="BI325" s="36"/>
      <c r="BJ325" s="29"/>
      <c r="BK325" s="36"/>
      <c r="BL325" s="29"/>
      <c r="BM325" s="36"/>
      <c r="BN325" s="36"/>
      <c r="BO325" s="36"/>
      <c r="BP325" s="29"/>
      <c r="BQ325" s="36"/>
      <c r="BR325" s="29"/>
      <c r="BS325" s="36"/>
      <c r="BT325" s="36"/>
      <c r="BU325" s="36"/>
      <c r="BV325" s="36"/>
    </row>
    <row r="326" spans="1:75" s="86" customFormat="1" x14ac:dyDescent="0.25">
      <c r="A326" s="79">
        <v>324</v>
      </c>
      <c r="B326" s="79">
        <v>1</v>
      </c>
      <c r="C326" s="80" t="s">
        <v>776</v>
      </c>
      <c r="D326" s="81">
        <f>август!D326-сентябрь!E326</f>
        <v>221.45556633816423</v>
      </c>
      <c r="E326" s="81">
        <f t="shared" si="5"/>
        <v>2.835</v>
      </c>
      <c r="F326" s="82"/>
      <c r="G326" s="82"/>
      <c r="H326" s="82"/>
      <c r="I326" s="83"/>
      <c r="J326" s="82"/>
      <c r="K326" s="82"/>
      <c r="L326" s="82"/>
      <c r="M326" s="82"/>
      <c r="N326" s="82"/>
      <c r="O326" s="84"/>
      <c r="P326" s="82"/>
      <c r="Q326" s="84"/>
      <c r="R326" s="82"/>
      <c r="S326" s="82"/>
      <c r="T326" s="82"/>
      <c r="U326" s="82"/>
      <c r="V326" s="82"/>
      <c r="W326" s="82"/>
      <c r="X326" s="82"/>
      <c r="Y326" s="84"/>
      <c r="Z326" s="82"/>
      <c r="AA326" s="85"/>
      <c r="AB326" s="82"/>
      <c r="AC326" s="82"/>
      <c r="AD326" s="82"/>
      <c r="AE326" s="82"/>
      <c r="AF326" s="82"/>
      <c r="AG326" s="82"/>
      <c r="AH326" s="84"/>
      <c r="AI326" s="82"/>
      <c r="AJ326" s="84"/>
      <c r="AK326" s="82"/>
      <c r="AL326" s="82"/>
      <c r="AM326" s="82"/>
      <c r="AN326" s="84"/>
      <c r="AO326" s="82"/>
      <c r="AP326" s="84"/>
      <c r="AQ326" s="82"/>
      <c r="AR326" s="84"/>
      <c r="AS326" s="82"/>
      <c r="AT326" s="82"/>
      <c r="AU326" s="82"/>
      <c r="AV326" s="84"/>
      <c r="AW326" s="82"/>
      <c r="AX326" s="82"/>
      <c r="AY326" s="82"/>
      <c r="AZ326" s="84"/>
      <c r="BA326" s="82"/>
      <c r="BB326" s="82"/>
      <c r="BC326" s="82"/>
      <c r="BD326" s="82"/>
      <c r="BE326" s="82"/>
      <c r="BF326" s="82"/>
      <c r="BG326" s="82"/>
      <c r="BH326" s="82"/>
      <c r="BI326" s="82"/>
      <c r="BJ326" s="84"/>
      <c r="BK326" s="82"/>
      <c r="BL326" s="84"/>
      <c r="BM326" s="82"/>
      <c r="BN326" s="82"/>
      <c r="BO326" s="82"/>
      <c r="BP326" s="84"/>
      <c r="BQ326" s="82"/>
      <c r="BR326" s="84"/>
      <c r="BS326" s="82"/>
      <c r="BT326" s="82"/>
      <c r="BU326" s="82"/>
      <c r="BV326" s="82">
        <v>2.835</v>
      </c>
      <c r="BW326" s="86" t="s">
        <v>1070</v>
      </c>
    </row>
    <row r="327" spans="1:75" x14ac:dyDescent="0.25">
      <c r="A327" s="16">
        <v>325</v>
      </c>
      <c r="B327" s="16">
        <v>1</v>
      </c>
      <c r="C327" s="31" t="s">
        <v>777</v>
      </c>
      <c r="D327" s="40">
        <f>август!D327-сентябрь!E327</f>
        <v>1387.6312859806762</v>
      </c>
      <c r="E327" s="40">
        <f t="shared" si="5"/>
        <v>0</v>
      </c>
      <c r="F327" s="36"/>
      <c r="G327" s="36"/>
      <c r="H327" s="36"/>
      <c r="I327" s="27"/>
      <c r="J327" s="36"/>
      <c r="K327" s="36"/>
      <c r="L327" s="36"/>
      <c r="M327" s="36"/>
      <c r="N327" s="36"/>
      <c r="O327" s="29"/>
      <c r="P327" s="36"/>
      <c r="Q327" s="29"/>
      <c r="R327" s="36"/>
      <c r="S327" s="36"/>
      <c r="T327" s="36"/>
      <c r="U327" s="36"/>
      <c r="V327" s="36"/>
      <c r="W327" s="36"/>
      <c r="X327" s="36"/>
      <c r="Y327" s="29"/>
      <c r="Z327" s="36"/>
      <c r="AA327" s="66"/>
      <c r="AB327" s="36"/>
      <c r="AC327" s="36"/>
      <c r="AD327" s="36"/>
      <c r="AE327" s="36"/>
      <c r="AF327" s="36"/>
      <c r="AG327" s="36"/>
      <c r="AH327" s="29"/>
      <c r="AI327" s="36"/>
      <c r="AJ327" s="29"/>
      <c r="AK327" s="36"/>
      <c r="AL327" s="36"/>
      <c r="AM327" s="36"/>
      <c r="AN327" s="29"/>
      <c r="AO327" s="36"/>
      <c r="AP327" s="29"/>
      <c r="AQ327" s="36"/>
      <c r="AR327" s="29"/>
      <c r="AS327" s="36"/>
      <c r="AT327" s="36"/>
      <c r="AU327" s="36"/>
      <c r="AV327" s="29"/>
      <c r="AW327" s="36"/>
      <c r="AX327" s="36"/>
      <c r="AY327" s="36"/>
      <c r="AZ327" s="29"/>
      <c r="BA327" s="36"/>
      <c r="BB327" s="36"/>
      <c r="BC327" s="36"/>
      <c r="BD327" s="36"/>
      <c r="BE327" s="36"/>
      <c r="BF327" s="36"/>
      <c r="BG327" s="36"/>
      <c r="BH327" s="36"/>
      <c r="BI327" s="36"/>
      <c r="BJ327" s="29"/>
      <c r="BK327" s="36"/>
      <c r="BL327" s="29"/>
      <c r="BM327" s="36"/>
      <c r="BN327" s="36"/>
      <c r="BO327" s="36"/>
      <c r="BP327" s="29"/>
      <c r="BQ327" s="36"/>
      <c r="BR327" s="29"/>
      <c r="BS327" s="36"/>
      <c r="BT327" s="36"/>
      <c r="BU327" s="36"/>
      <c r="BV327" s="36"/>
    </row>
    <row r="328" spans="1:75" x14ac:dyDescent="0.25">
      <c r="A328" s="16">
        <v>326</v>
      </c>
      <c r="B328" s="16">
        <v>1</v>
      </c>
      <c r="C328" s="31" t="s">
        <v>778</v>
      </c>
      <c r="D328" s="40">
        <f>август!D328-сентябрь!E328</f>
        <v>-107.28876423188409</v>
      </c>
      <c r="E328" s="40">
        <f t="shared" si="5"/>
        <v>0</v>
      </c>
      <c r="F328" s="36"/>
      <c r="G328" s="36"/>
      <c r="H328" s="36"/>
      <c r="I328" s="27"/>
      <c r="J328" s="36"/>
      <c r="K328" s="36"/>
      <c r="L328" s="36"/>
      <c r="M328" s="36"/>
      <c r="N328" s="36"/>
      <c r="O328" s="29"/>
      <c r="P328" s="36"/>
      <c r="Q328" s="29"/>
      <c r="R328" s="36"/>
      <c r="S328" s="36"/>
      <c r="T328" s="36"/>
      <c r="U328" s="36"/>
      <c r="V328" s="36"/>
      <c r="W328" s="36"/>
      <c r="X328" s="36"/>
      <c r="Y328" s="29"/>
      <c r="Z328" s="36"/>
      <c r="AA328" s="66"/>
      <c r="AB328" s="36"/>
      <c r="AC328" s="36"/>
      <c r="AD328" s="36"/>
      <c r="AE328" s="36"/>
      <c r="AF328" s="36"/>
      <c r="AG328" s="36"/>
      <c r="AH328" s="29"/>
      <c r="AI328" s="36"/>
      <c r="AJ328" s="29"/>
      <c r="AK328" s="36"/>
      <c r="AL328" s="36"/>
      <c r="AM328" s="36"/>
      <c r="AN328" s="29"/>
      <c r="AO328" s="36"/>
      <c r="AP328" s="29"/>
      <c r="AQ328" s="36"/>
      <c r="AR328" s="29"/>
      <c r="AS328" s="36"/>
      <c r="AT328" s="36"/>
      <c r="AU328" s="36"/>
      <c r="AV328" s="29"/>
      <c r="AW328" s="36"/>
      <c r="AX328" s="36"/>
      <c r="AY328" s="36"/>
      <c r="AZ328" s="29"/>
      <c r="BA328" s="36"/>
      <c r="BB328" s="36"/>
      <c r="BC328" s="36"/>
      <c r="BD328" s="36"/>
      <c r="BE328" s="36"/>
      <c r="BF328" s="36"/>
      <c r="BG328" s="36"/>
      <c r="BH328" s="36"/>
      <c r="BI328" s="36"/>
      <c r="BJ328" s="29"/>
      <c r="BK328" s="36"/>
      <c r="BL328" s="29"/>
      <c r="BM328" s="36"/>
      <c r="BN328" s="36"/>
      <c r="BO328" s="36"/>
      <c r="BP328" s="29"/>
      <c r="BQ328" s="36"/>
      <c r="BR328" s="29"/>
      <c r="BS328" s="36"/>
      <c r="BT328" s="36"/>
      <c r="BU328" s="36"/>
      <c r="BV328" s="36"/>
    </row>
    <row r="329" spans="1:75" x14ac:dyDescent="0.25">
      <c r="A329" s="16">
        <v>327</v>
      </c>
      <c r="B329" s="16">
        <v>2</v>
      </c>
      <c r="C329" s="31" t="s">
        <v>779</v>
      </c>
      <c r="D329" s="40">
        <f>август!D329-сентябрь!E329</f>
        <v>307.50180091787439</v>
      </c>
      <c r="E329" s="40">
        <f t="shared" si="5"/>
        <v>0</v>
      </c>
      <c r="F329" s="36"/>
      <c r="G329" s="36"/>
      <c r="H329" s="36"/>
      <c r="I329" s="27"/>
      <c r="J329" s="36"/>
      <c r="K329" s="36"/>
      <c r="L329" s="36"/>
      <c r="M329" s="36"/>
      <c r="N329" s="36"/>
      <c r="O329" s="29"/>
      <c r="P329" s="36"/>
      <c r="Q329" s="29"/>
      <c r="R329" s="36"/>
      <c r="S329" s="36"/>
      <c r="T329" s="36"/>
      <c r="U329" s="36"/>
      <c r="V329" s="36"/>
      <c r="W329" s="36"/>
      <c r="X329" s="36"/>
      <c r="Y329" s="29"/>
      <c r="Z329" s="36"/>
      <c r="AA329" s="66"/>
      <c r="AB329" s="36"/>
      <c r="AC329" s="36"/>
      <c r="AD329" s="36"/>
      <c r="AE329" s="36"/>
      <c r="AF329" s="36"/>
      <c r="AG329" s="36"/>
      <c r="AH329" s="29"/>
      <c r="AI329" s="36"/>
      <c r="AJ329" s="29"/>
      <c r="AK329" s="36"/>
      <c r="AL329" s="36"/>
      <c r="AM329" s="36"/>
      <c r="AN329" s="29"/>
      <c r="AO329" s="36"/>
      <c r="AP329" s="29"/>
      <c r="AQ329" s="36"/>
      <c r="AR329" s="29"/>
      <c r="AS329" s="36"/>
      <c r="AT329" s="36"/>
      <c r="AU329" s="36"/>
      <c r="AV329" s="29"/>
      <c r="AW329" s="36"/>
      <c r="AX329" s="36"/>
      <c r="AY329" s="36"/>
      <c r="AZ329" s="29"/>
      <c r="BA329" s="36"/>
      <c r="BB329" s="36"/>
      <c r="BC329" s="36"/>
      <c r="BD329" s="36"/>
      <c r="BE329" s="36"/>
      <c r="BF329" s="36"/>
      <c r="BG329" s="36"/>
      <c r="BH329" s="36"/>
      <c r="BI329" s="36"/>
      <c r="BJ329" s="29"/>
      <c r="BK329" s="36"/>
      <c r="BL329" s="29"/>
      <c r="BM329" s="36"/>
      <c r="BN329" s="36"/>
      <c r="BO329" s="36"/>
      <c r="BP329" s="29"/>
      <c r="BQ329" s="36"/>
      <c r="BR329" s="29"/>
      <c r="BS329" s="36"/>
      <c r="BT329" s="36"/>
      <c r="BU329" s="36"/>
      <c r="BV329" s="36"/>
    </row>
    <row r="330" spans="1:75" x14ac:dyDescent="0.25">
      <c r="A330" s="16">
        <v>328</v>
      </c>
      <c r="B330" s="16">
        <v>2</v>
      </c>
      <c r="C330" s="31" t="s">
        <v>780</v>
      </c>
      <c r="D330" s="40">
        <f>август!D330-сентябрь!E330</f>
        <v>420.37087182608701</v>
      </c>
      <c r="E330" s="40">
        <f t="shared" si="5"/>
        <v>0</v>
      </c>
      <c r="F330" s="36"/>
      <c r="G330" s="36"/>
      <c r="H330" s="36"/>
      <c r="I330" s="27"/>
      <c r="J330" s="36"/>
      <c r="K330" s="36"/>
      <c r="L330" s="36"/>
      <c r="M330" s="36"/>
      <c r="N330" s="36"/>
      <c r="O330" s="29"/>
      <c r="P330" s="36"/>
      <c r="Q330" s="29"/>
      <c r="R330" s="36"/>
      <c r="S330" s="36"/>
      <c r="T330" s="36"/>
      <c r="U330" s="36"/>
      <c r="V330" s="36"/>
      <c r="W330" s="36"/>
      <c r="X330" s="36"/>
      <c r="Y330" s="29"/>
      <c r="Z330" s="36"/>
      <c r="AA330" s="66"/>
      <c r="AB330" s="36"/>
      <c r="AC330" s="36"/>
      <c r="AD330" s="36"/>
      <c r="AE330" s="36"/>
      <c r="AF330" s="36"/>
      <c r="AG330" s="36"/>
      <c r="AH330" s="29"/>
      <c r="AI330" s="36"/>
      <c r="AJ330" s="29"/>
      <c r="AK330" s="36"/>
      <c r="AL330" s="36"/>
      <c r="AM330" s="36"/>
      <c r="AN330" s="29"/>
      <c r="AO330" s="36"/>
      <c r="AP330" s="29"/>
      <c r="AQ330" s="36"/>
      <c r="AR330" s="29"/>
      <c r="AS330" s="36"/>
      <c r="AT330" s="36"/>
      <c r="AU330" s="36"/>
      <c r="AV330" s="29"/>
      <c r="AW330" s="36"/>
      <c r="AX330" s="36"/>
      <c r="AY330" s="36"/>
      <c r="AZ330" s="29"/>
      <c r="BA330" s="36"/>
      <c r="BB330" s="36"/>
      <c r="BC330" s="36"/>
      <c r="BD330" s="36"/>
      <c r="BE330" s="36"/>
      <c r="BF330" s="36"/>
      <c r="BG330" s="36"/>
      <c r="BH330" s="36"/>
      <c r="BI330" s="36"/>
      <c r="BJ330" s="29"/>
      <c r="BK330" s="36"/>
      <c r="BL330" s="29"/>
      <c r="BM330" s="36"/>
      <c r="BN330" s="36"/>
      <c r="BO330" s="36"/>
      <c r="BP330" s="29"/>
      <c r="BQ330" s="36"/>
      <c r="BR330" s="29"/>
      <c r="BS330" s="36"/>
      <c r="BT330" s="36"/>
      <c r="BU330" s="36"/>
      <c r="BV330" s="36"/>
    </row>
    <row r="331" spans="1:75" s="86" customFormat="1" x14ac:dyDescent="0.25">
      <c r="A331" s="79">
        <v>329</v>
      </c>
      <c r="B331" s="79">
        <v>2</v>
      </c>
      <c r="C331" s="80" t="s">
        <v>781</v>
      </c>
      <c r="D331" s="81">
        <f>август!D331-сентябрь!E331</f>
        <v>-294.25773671497592</v>
      </c>
      <c r="E331" s="81">
        <f t="shared" si="5"/>
        <v>18.364000000000001</v>
      </c>
      <c r="F331" s="82"/>
      <c r="G331" s="82"/>
      <c r="H331" s="82"/>
      <c r="I331" s="83"/>
      <c r="J331" s="82"/>
      <c r="K331" s="82"/>
      <c r="L331" s="82"/>
      <c r="M331" s="82"/>
      <c r="N331" s="82"/>
      <c r="O331" s="84"/>
      <c r="P331" s="82"/>
      <c r="Q331" s="84"/>
      <c r="R331" s="82"/>
      <c r="S331" s="82"/>
      <c r="T331" s="82"/>
      <c r="U331" s="82">
        <v>0.03</v>
      </c>
      <c r="V331" s="82">
        <v>18.364000000000001</v>
      </c>
      <c r="W331" s="82"/>
      <c r="X331" s="82"/>
      <c r="Y331" s="84"/>
      <c r="Z331" s="82"/>
      <c r="AA331" s="85"/>
      <c r="AB331" s="82"/>
      <c r="AC331" s="82"/>
      <c r="AD331" s="82"/>
      <c r="AE331" s="82"/>
      <c r="AF331" s="82"/>
      <c r="AG331" s="82"/>
      <c r="AH331" s="84"/>
      <c r="AI331" s="82"/>
      <c r="AJ331" s="84"/>
      <c r="AK331" s="82"/>
      <c r="AL331" s="82"/>
      <c r="AM331" s="82"/>
      <c r="AN331" s="84"/>
      <c r="AO331" s="82"/>
      <c r="AP331" s="84"/>
      <c r="AQ331" s="82"/>
      <c r="AR331" s="84"/>
      <c r="AS331" s="82"/>
      <c r="AT331" s="82"/>
      <c r="AU331" s="82"/>
      <c r="AV331" s="84"/>
      <c r="AW331" s="82"/>
      <c r="AX331" s="82"/>
      <c r="AY331" s="82"/>
      <c r="AZ331" s="84"/>
      <c r="BA331" s="82"/>
      <c r="BB331" s="82"/>
      <c r="BC331" s="82"/>
      <c r="BD331" s="82"/>
      <c r="BE331" s="82"/>
      <c r="BF331" s="82"/>
      <c r="BG331" s="82"/>
      <c r="BH331" s="82"/>
      <c r="BI331" s="82"/>
      <c r="BJ331" s="84"/>
      <c r="BK331" s="82"/>
      <c r="BL331" s="84"/>
      <c r="BM331" s="82"/>
      <c r="BN331" s="82"/>
      <c r="BO331" s="82"/>
      <c r="BP331" s="84"/>
      <c r="BQ331" s="82"/>
      <c r="BR331" s="84"/>
      <c r="BS331" s="82"/>
      <c r="BT331" s="82"/>
      <c r="BU331" s="82"/>
      <c r="BV331" s="82"/>
    </row>
    <row r="332" spans="1:75" x14ac:dyDescent="0.25">
      <c r="A332" s="16">
        <v>330</v>
      </c>
      <c r="B332" s="16">
        <v>2</v>
      </c>
      <c r="C332" s="31" t="s">
        <v>782</v>
      </c>
      <c r="D332" s="40">
        <f>август!D332-сентябрь!E332</f>
        <v>208.12652339323674</v>
      </c>
      <c r="E332" s="40">
        <f t="shared" si="5"/>
        <v>0</v>
      </c>
      <c r="F332" s="36"/>
      <c r="G332" s="36"/>
      <c r="H332" s="36"/>
      <c r="I332" s="27"/>
      <c r="J332" s="36"/>
      <c r="K332" s="36"/>
      <c r="L332" s="36"/>
      <c r="M332" s="36"/>
      <c r="N332" s="36"/>
      <c r="O332" s="29"/>
      <c r="P332" s="36"/>
      <c r="Q332" s="29"/>
      <c r="R332" s="36"/>
      <c r="S332" s="36"/>
      <c r="T332" s="36"/>
      <c r="U332" s="36"/>
      <c r="V332" s="36"/>
      <c r="W332" s="36"/>
      <c r="X332" s="36"/>
      <c r="Y332" s="29"/>
      <c r="Z332" s="36"/>
      <c r="AA332" s="66"/>
      <c r="AB332" s="36"/>
      <c r="AC332" s="36"/>
      <c r="AD332" s="36"/>
      <c r="AE332" s="36"/>
      <c r="AF332" s="36"/>
      <c r="AG332" s="36"/>
      <c r="AH332" s="29"/>
      <c r="AI332" s="36"/>
      <c r="AJ332" s="29"/>
      <c r="AK332" s="36"/>
      <c r="AL332" s="36"/>
      <c r="AM332" s="36"/>
      <c r="AN332" s="29"/>
      <c r="AO332" s="36"/>
      <c r="AP332" s="29"/>
      <c r="AQ332" s="36"/>
      <c r="AR332" s="29"/>
      <c r="AS332" s="36"/>
      <c r="AT332" s="36"/>
      <c r="AU332" s="36"/>
      <c r="AV332" s="29"/>
      <c r="AW332" s="36"/>
      <c r="AX332" s="36"/>
      <c r="AY332" s="36"/>
      <c r="AZ332" s="29"/>
      <c r="BA332" s="36"/>
      <c r="BB332" s="36"/>
      <c r="BC332" s="36"/>
      <c r="BD332" s="36"/>
      <c r="BE332" s="36"/>
      <c r="BF332" s="36"/>
      <c r="BG332" s="36"/>
      <c r="BH332" s="36"/>
      <c r="BI332" s="36"/>
      <c r="BJ332" s="29"/>
      <c r="BK332" s="36"/>
      <c r="BL332" s="29"/>
      <c r="BM332" s="36"/>
      <c r="BN332" s="36"/>
      <c r="BO332" s="36"/>
      <c r="BP332" s="29"/>
      <c r="BQ332" s="36"/>
      <c r="BR332" s="29"/>
      <c r="BS332" s="36"/>
      <c r="BT332" s="36"/>
      <c r="BU332" s="36"/>
      <c r="BV332" s="36"/>
    </row>
    <row r="333" spans="1:75" x14ac:dyDescent="0.25">
      <c r="A333" s="16">
        <v>331</v>
      </c>
      <c r="B333" s="16">
        <v>2</v>
      </c>
      <c r="C333" s="31" t="s">
        <v>783</v>
      </c>
      <c r="D333" s="40">
        <f>август!D333-сентябрь!E333</f>
        <v>846.78997307246368</v>
      </c>
      <c r="E333" s="40">
        <f t="shared" si="5"/>
        <v>0</v>
      </c>
      <c r="F333" s="36"/>
      <c r="G333" s="36"/>
      <c r="H333" s="36"/>
      <c r="I333" s="27"/>
      <c r="J333" s="36"/>
      <c r="K333" s="36"/>
      <c r="L333" s="36"/>
      <c r="M333" s="36"/>
      <c r="N333" s="36"/>
      <c r="O333" s="29"/>
      <c r="P333" s="36"/>
      <c r="Q333" s="29"/>
      <c r="R333" s="36"/>
      <c r="S333" s="36"/>
      <c r="T333" s="36"/>
      <c r="U333" s="36"/>
      <c r="V333" s="36"/>
      <c r="W333" s="36"/>
      <c r="X333" s="36"/>
      <c r="Y333" s="29"/>
      <c r="Z333" s="36"/>
      <c r="AA333" s="66"/>
      <c r="AB333" s="36"/>
      <c r="AC333" s="36"/>
      <c r="AD333" s="36"/>
      <c r="AE333" s="36"/>
      <c r="AF333" s="36"/>
      <c r="AG333" s="36"/>
      <c r="AH333" s="29"/>
      <c r="AI333" s="36"/>
      <c r="AJ333" s="29"/>
      <c r="AK333" s="36"/>
      <c r="AL333" s="36"/>
      <c r="AM333" s="36"/>
      <c r="AN333" s="29"/>
      <c r="AO333" s="36"/>
      <c r="AP333" s="29"/>
      <c r="AQ333" s="36"/>
      <c r="AR333" s="29"/>
      <c r="AS333" s="36"/>
      <c r="AT333" s="36"/>
      <c r="AU333" s="36"/>
      <c r="AV333" s="29"/>
      <c r="AW333" s="36"/>
      <c r="AX333" s="36"/>
      <c r="AY333" s="36"/>
      <c r="AZ333" s="29"/>
      <c r="BA333" s="36"/>
      <c r="BB333" s="36"/>
      <c r="BC333" s="36"/>
      <c r="BD333" s="36"/>
      <c r="BE333" s="36"/>
      <c r="BF333" s="36"/>
      <c r="BG333" s="36"/>
      <c r="BH333" s="36"/>
      <c r="BI333" s="36"/>
      <c r="BJ333" s="29"/>
      <c r="BK333" s="36"/>
      <c r="BL333" s="29"/>
      <c r="BM333" s="36"/>
      <c r="BN333" s="36"/>
      <c r="BO333" s="36"/>
      <c r="BP333" s="29"/>
      <c r="BQ333" s="36"/>
      <c r="BR333" s="29"/>
      <c r="BS333" s="36"/>
      <c r="BT333" s="36"/>
      <c r="BU333" s="36"/>
      <c r="BV333" s="36"/>
    </row>
    <row r="334" spans="1:75" x14ac:dyDescent="0.25">
      <c r="A334" s="16">
        <v>332</v>
      </c>
      <c r="B334" s="16">
        <v>2</v>
      </c>
      <c r="C334" s="31" t="s">
        <v>923</v>
      </c>
      <c r="D334" s="40">
        <f>август!D334-сентябрь!E334</f>
        <v>-40.917087342995202</v>
      </c>
      <c r="E334" s="40">
        <f t="shared" si="5"/>
        <v>0</v>
      </c>
      <c r="F334" s="36"/>
      <c r="G334" s="36"/>
      <c r="H334" s="36"/>
      <c r="I334" s="27"/>
      <c r="J334" s="36"/>
      <c r="K334" s="36"/>
      <c r="L334" s="36"/>
      <c r="M334" s="36"/>
      <c r="N334" s="36"/>
      <c r="O334" s="29"/>
      <c r="P334" s="36"/>
      <c r="Q334" s="29"/>
      <c r="R334" s="36"/>
      <c r="S334" s="36"/>
      <c r="T334" s="36"/>
      <c r="U334" s="36"/>
      <c r="V334" s="36"/>
      <c r="W334" s="36"/>
      <c r="X334" s="36"/>
      <c r="Y334" s="29"/>
      <c r="Z334" s="36"/>
      <c r="AA334" s="66"/>
      <c r="AB334" s="36"/>
      <c r="AC334" s="36"/>
      <c r="AD334" s="36"/>
      <c r="AE334" s="36"/>
      <c r="AF334" s="36"/>
      <c r="AG334" s="36"/>
      <c r="AH334" s="29"/>
      <c r="AI334" s="36"/>
      <c r="AJ334" s="29"/>
      <c r="AK334" s="36"/>
      <c r="AL334" s="36"/>
      <c r="AM334" s="36"/>
      <c r="AN334" s="29"/>
      <c r="AO334" s="36"/>
      <c r="AP334" s="29"/>
      <c r="AQ334" s="36"/>
      <c r="AR334" s="29"/>
      <c r="AS334" s="36"/>
      <c r="AT334" s="36"/>
      <c r="AU334" s="36"/>
      <c r="AV334" s="29"/>
      <c r="AW334" s="36"/>
      <c r="AX334" s="36"/>
      <c r="AY334" s="36"/>
      <c r="AZ334" s="29"/>
      <c r="BA334" s="36"/>
      <c r="BB334" s="36"/>
      <c r="BC334" s="36"/>
      <c r="BD334" s="36"/>
      <c r="BE334" s="36"/>
      <c r="BF334" s="36"/>
      <c r="BG334" s="36"/>
      <c r="BH334" s="36"/>
      <c r="BI334" s="36"/>
      <c r="BJ334" s="29"/>
      <c r="BK334" s="36"/>
      <c r="BL334" s="29"/>
      <c r="BM334" s="36"/>
      <c r="BN334" s="36"/>
      <c r="BO334" s="36"/>
      <c r="BP334" s="29"/>
      <c r="BQ334" s="36"/>
      <c r="BR334" s="29"/>
      <c r="BS334" s="36"/>
      <c r="BT334" s="36"/>
      <c r="BU334" s="36"/>
      <c r="BV334" s="36"/>
    </row>
    <row r="335" spans="1:75" s="86" customFormat="1" x14ac:dyDescent="0.25">
      <c r="A335" s="79">
        <v>333</v>
      </c>
      <c r="B335" s="79">
        <v>2</v>
      </c>
      <c r="C335" s="80" t="s">
        <v>785</v>
      </c>
      <c r="D335" s="81">
        <f>август!D335-сентябрь!E335</f>
        <v>288.50048772946855</v>
      </c>
      <c r="E335" s="81">
        <f t="shared" si="5"/>
        <v>0</v>
      </c>
      <c r="F335" s="82"/>
      <c r="G335" s="82"/>
      <c r="H335" s="82"/>
      <c r="I335" s="83"/>
      <c r="J335" s="82"/>
      <c r="K335" s="82"/>
      <c r="L335" s="82"/>
      <c r="M335" s="82"/>
      <c r="N335" s="82"/>
      <c r="O335" s="84"/>
      <c r="P335" s="82"/>
      <c r="Q335" s="84"/>
      <c r="R335" s="82"/>
      <c r="S335" s="82"/>
      <c r="T335" s="82"/>
      <c r="U335" s="82"/>
      <c r="V335" s="82"/>
      <c r="W335" s="82"/>
      <c r="X335" s="82"/>
      <c r="Y335" s="84"/>
      <c r="Z335" s="82"/>
      <c r="AA335" s="85"/>
      <c r="AB335" s="82"/>
      <c r="AC335" s="82"/>
      <c r="AD335" s="82"/>
      <c r="AE335" s="82"/>
      <c r="AF335" s="82"/>
      <c r="AG335" s="82"/>
      <c r="AH335" s="84"/>
      <c r="AI335" s="82"/>
      <c r="AJ335" s="84"/>
      <c r="AK335" s="82"/>
      <c r="AL335" s="82"/>
      <c r="AM335" s="82"/>
      <c r="AN335" s="84"/>
      <c r="AO335" s="82"/>
      <c r="AP335" s="84"/>
      <c r="AQ335" s="82"/>
      <c r="AR335" s="84"/>
      <c r="AS335" s="82"/>
      <c r="AT335" s="82"/>
      <c r="AU335" s="82"/>
      <c r="AV335" s="84"/>
      <c r="AW335" s="82"/>
      <c r="AX335" s="82"/>
      <c r="AY335" s="82"/>
      <c r="AZ335" s="84"/>
      <c r="BA335" s="82"/>
      <c r="BB335" s="82"/>
      <c r="BC335" s="82"/>
      <c r="BD335" s="82"/>
      <c r="BE335" s="82"/>
      <c r="BF335" s="82"/>
      <c r="BG335" s="82"/>
      <c r="BH335" s="82"/>
      <c r="BI335" s="82"/>
      <c r="BJ335" s="84"/>
      <c r="BK335" s="82"/>
      <c r="BL335" s="84"/>
      <c r="BM335" s="82"/>
      <c r="BN335" s="82"/>
      <c r="BO335" s="82"/>
      <c r="BP335" s="84"/>
      <c r="BQ335" s="82"/>
      <c r="BR335" s="84"/>
      <c r="BS335" s="82"/>
      <c r="BT335" s="82"/>
      <c r="BU335" s="82"/>
      <c r="BV335" s="82"/>
    </row>
    <row r="336" spans="1:75" x14ac:dyDescent="0.25">
      <c r="A336" s="16">
        <v>334</v>
      </c>
      <c r="B336" s="16">
        <v>2</v>
      </c>
      <c r="C336" s="31" t="s">
        <v>938</v>
      </c>
      <c r="D336" s="40">
        <f>август!D336-сентябрь!E336</f>
        <v>-808.03683555555563</v>
      </c>
      <c r="E336" s="40">
        <f t="shared" si="5"/>
        <v>0</v>
      </c>
      <c r="F336" s="36"/>
      <c r="G336" s="36"/>
      <c r="H336" s="36"/>
      <c r="I336" s="27"/>
      <c r="J336" s="36"/>
      <c r="K336" s="36"/>
      <c r="L336" s="36"/>
      <c r="M336" s="36"/>
      <c r="N336" s="36"/>
      <c r="O336" s="29"/>
      <c r="P336" s="36"/>
      <c r="Q336" s="29"/>
      <c r="R336" s="36"/>
      <c r="S336" s="36"/>
      <c r="T336" s="36"/>
      <c r="U336" s="36"/>
      <c r="V336" s="36"/>
      <c r="W336" s="36"/>
      <c r="X336" s="36"/>
      <c r="Y336" s="29"/>
      <c r="Z336" s="36"/>
      <c r="AA336" s="66"/>
      <c r="AB336" s="36"/>
      <c r="AC336" s="36"/>
      <c r="AD336" s="36"/>
      <c r="AE336" s="36"/>
      <c r="AF336" s="36"/>
      <c r="AG336" s="36"/>
      <c r="AH336" s="29"/>
      <c r="AI336" s="36"/>
      <c r="AJ336" s="29"/>
      <c r="AK336" s="36"/>
      <c r="AL336" s="36"/>
      <c r="AM336" s="36"/>
      <c r="AN336" s="29"/>
      <c r="AO336" s="36"/>
      <c r="AP336" s="29"/>
      <c r="AQ336" s="36"/>
      <c r="AR336" s="29"/>
      <c r="AS336" s="36"/>
      <c r="AT336" s="36"/>
      <c r="AU336" s="36"/>
      <c r="AV336" s="29"/>
      <c r="AW336" s="36"/>
      <c r="AX336" s="36"/>
      <c r="AY336" s="36"/>
      <c r="AZ336" s="29"/>
      <c r="BA336" s="36"/>
      <c r="BB336" s="36"/>
      <c r="BC336" s="36"/>
      <c r="BD336" s="36"/>
      <c r="BE336" s="36"/>
      <c r="BF336" s="36"/>
      <c r="BG336" s="36"/>
      <c r="BH336" s="36"/>
      <c r="BI336" s="36"/>
      <c r="BJ336" s="29"/>
      <c r="BK336" s="36"/>
      <c r="BL336" s="29"/>
      <c r="BM336" s="36"/>
      <c r="BN336" s="36"/>
      <c r="BO336" s="36"/>
      <c r="BP336" s="29"/>
      <c r="BQ336" s="36"/>
      <c r="BR336" s="29"/>
      <c r="BS336" s="36"/>
      <c r="BT336" s="36"/>
      <c r="BU336" s="36"/>
      <c r="BV336" s="36"/>
    </row>
    <row r="337" spans="1:75" x14ac:dyDescent="0.25">
      <c r="A337" s="16">
        <v>335</v>
      </c>
      <c r="B337" s="16">
        <v>2</v>
      </c>
      <c r="C337" s="31" t="s">
        <v>786</v>
      </c>
      <c r="D337" s="40">
        <f>август!D337-сентябрь!E337</f>
        <v>-52.699294531400994</v>
      </c>
      <c r="E337" s="40">
        <f t="shared" si="5"/>
        <v>0</v>
      </c>
      <c r="F337" s="36"/>
      <c r="G337" s="36"/>
      <c r="H337" s="36"/>
      <c r="I337" s="27"/>
      <c r="J337" s="36"/>
      <c r="K337" s="36"/>
      <c r="L337" s="36"/>
      <c r="M337" s="36"/>
      <c r="N337" s="36"/>
      <c r="O337" s="29"/>
      <c r="P337" s="36"/>
      <c r="Q337" s="29"/>
      <c r="R337" s="36"/>
      <c r="S337" s="36"/>
      <c r="T337" s="36"/>
      <c r="U337" s="36"/>
      <c r="V337" s="36"/>
      <c r="W337" s="36"/>
      <c r="X337" s="36"/>
      <c r="Y337" s="29"/>
      <c r="Z337" s="36"/>
      <c r="AA337" s="66"/>
      <c r="AB337" s="36"/>
      <c r="AC337" s="36"/>
      <c r="AD337" s="36"/>
      <c r="AE337" s="36"/>
      <c r="AF337" s="36"/>
      <c r="AG337" s="36"/>
      <c r="AH337" s="29"/>
      <c r="AI337" s="36"/>
      <c r="AJ337" s="29"/>
      <c r="AK337" s="36"/>
      <c r="AL337" s="36"/>
      <c r="AM337" s="36"/>
      <c r="AN337" s="29"/>
      <c r="AO337" s="36"/>
      <c r="AP337" s="29"/>
      <c r="AQ337" s="36"/>
      <c r="AR337" s="29"/>
      <c r="AS337" s="36"/>
      <c r="AT337" s="36"/>
      <c r="AU337" s="36"/>
      <c r="AV337" s="29"/>
      <c r="AW337" s="36"/>
      <c r="AX337" s="36"/>
      <c r="AY337" s="36"/>
      <c r="AZ337" s="29"/>
      <c r="BA337" s="36"/>
      <c r="BB337" s="36"/>
      <c r="BC337" s="36"/>
      <c r="BD337" s="36"/>
      <c r="BE337" s="36"/>
      <c r="BF337" s="36"/>
      <c r="BG337" s="36"/>
      <c r="BH337" s="36"/>
      <c r="BI337" s="36"/>
      <c r="BJ337" s="29"/>
      <c r="BK337" s="36"/>
      <c r="BL337" s="29"/>
      <c r="BM337" s="36"/>
      <c r="BN337" s="36"/>
      <c r="BO337" s="36"/>
      <c r="BP337" s="29"/>
      <c r="BQ337" s="36"/>
      <c r="BR337" s="29"/>
      <c r="BS337" s="36"/>
      <c r="BT337" s="36"/>
      <c r="BU337" s="36"/>
      <c r="BV337" s="36"/>
    </row>
    <row r="338" spans="1:75" x14ac:dyDescent="0.25">
      <c r="A338" s="16">
        <v>336</v>
      </c>
      <c r="B338" s="16">
        <v>2</v>
      </c>
      <c r="C338" s="31" t="s">
        <v>787</v>
      </c>
      <c r="D338" s="40">
        <f>август!D338-сентябрь!E338</f>
        <v>-24.10677838647343</v>
      </c>
      <c r="E338" s="40">
        <f t="shared" si="5"/>
        <v>0</v>
      </c>
      <c r="F338" s="36"/>
      <c r="G338" s="36"/>
      <c r="H338" s="36"/>
      <c r="I338" s="27"/>
      <c r="J338" s="36"/>
      <c r="K338" s="36"/>
      <c r="L338" s="36"/>
      <c r="M338" s="36"/>
      <c r="N338" s="36"/>
      <c r="O338" s="29"/>
      <c r="P338" s="36"/>
      <c r="Q338" s="29"/>
      <c r="R338" s="36"/>
      <c r="S338" s="36"/>
      <c r="T338" s="36"/>
      <c r="U338" s="36"/>
      <c r="V338" s="36"/>
      <c r="W338" s="36"/>
      <c r="X338" s="36"/>
      <c r="Y338" s="29"/>
      <c r="Z338" s="36"/>
      <c r="AA338" s="66"/>
      <c r="AB338" s="36"/>
      <c r="AC338" s="36"/>
      <c r="AD338" s="36"/>
      <c r="AE338" s="36"/>
      <c r="AF338" s="36"/>
      <c r="AG338" s="36"/>
      <c r="AH338" s="29"/>
      <c r="AI338" s="36"/>
      <c r="AJ338" s="29"/>
      <c r="AK338" s="36"/>
      <c r="AL338" s="36"/>
      <c r="AM338" s="36"/>
      <c r="AN338" s="29"/>
      <c r="AO338" s="36"/>
      <c r="AP338" s="29"/>
      <c r="AQ338" s="36"/>
      <c r="AR338" s="29"/>
      <c r="AS338" s="36"/>
      <c r="AT338" s="36"/>
      <c r="AU338" s="36"/>
      <c r="AV338" s="29"/>
      <c r="AW338" s="36"/>
      <c r="AX338" s="36"/>
      <c r="AY338" s="36"/>
      <c r="AZ338" s="29"/>
      <c r="BA338" s="36"/>
      <c r="BB338" s="36"/>
      <c r="BC338" s="36"/>
      <c r="BD338" s="36"/>
      <c r="BE338" s="36"/>
      <c r="BF338" s="36"/>
      <c r="BG338" s="36"/>
      <c r="BH338" s="36"/>
      <c r="BI338" s="36"/>
      <c r="BJ338" s="29"/>
      <c r="BK338" s="36"/>
      <c r="BL338" s="29"/>
      <c r="BM338" s="36"/>
      <c r="BN338" s="36"/>
      <c r="BO338" s="36"/>
      <c r="BP338" s="29"/>
      <c r="BQ338" s="36"/>
      <c r="BR338" s="29"/>
      <c r="BS338" s="36"/>
      <c r="BT338" s="36"/>
      <c r="BU338" s="36"/>
      <c r="BV338" s="36"/>
    </row>
    <row r="339" spans="1:75" s="86" customFormat="1" x14ac:dyDescent="0.25">
      <c r="A339" s="79">
        <v>337</v>
      </c>
      <c r="B339" s="79">
        <v>1</v>
      </c>
      <c r="C339" s="80" t="s">
        <v>918</v>
      </c>
      <c r="D339" s="81">
        <f>август!D339-сентябрь!E339</f>
        <v>418.68599035748792</v>
      </c>
      <c r="E339" s="81">
        <f t="shared" si="5"/>
        <v>8.3800000000000008</v>
      </c>
      <c r="F339" s="82"/>
      <c r="G339" s="82"/>
      <c r="H339" s="82"/>
      <c r="I339" s="83"/>
      <c r="J339" s="82"/>
      <c r="K339" s="82"/>
      <c r="L339" s="82"/>
      <c r="M339" s="82"/>
      <c r="N339" s="82"/>
      <c r="O339" s="84"/>
      <c r="P339" s="82"/>
      <c r="Q339" s="84"/>
      <c r="R339" s="82"/>
      <c r="S339" s="82"/>
      <c r="T339" s="82"/>
      <c r="U339" s="82"/>
      <c r="V339" s="82"/>
      <c r="W339" s="82"/>
      <c r="X339" s="82"/>
      <c r="Y339" s="84"/>
      <c r="Z339" s="82"/>
      <c r="AA339" s="85"/>
      <c r="AB339" s="82"/>
      <c r="AC339" s="82"/>
      <c r="AD339" s="82"/>
      <c r="AE339" s="82"/>
      <c r="AF339" s="82"/>
      <c r="AG339" s="82"/>
      <c r="AH339" s="84"/>
      <c r="AI339" s="82"/>
      <c r="AJ339" s="84"/>
      <c r="AK339" s="82"/>
      <c r="AL339" s="82"/>
      <c r="AM339" s="82"/>
      <c r="AN339" s="84"/>
      <c r="AO339" s="82"/>
      <c r="AP339" s="84"/>
      <c r="AQ339" s="82"/>
      <c r="AR339" s="84"/>
      <c r="AS339" s="82"/>
      <c r="AT339" s="82"/>
      <c r="AU339" s="82"/>
      <c r="AV339" s="84"/>
      <c r="AW339" s="82"/>
      <c r="AX339" s="82"/>
      <c r="AY339" s="82"/>
      <c r="AZ339" s="84"/>
      <c r="BA339" s="82"/>
      <c r="BB339" s="82"/>
      <c r="BC339" s="82"/>
      <c r="BD339" s="82"/>
      <c r="BE339" s="82"/>
      <c r="BF339" s="82"/>
      <c r="BG339" s="82"/>
      <c r="BH339" s="82">
        <v>1.4999999999999999E-2</v>
      </c>
      <c r="BI339" s="82">
        <v>8.3800000000000008</v>
      </c>
      <c r="BJ339" s="84"/>
      <c r="BK339" s="82"/>
      <c r="BL339" s="84"/>
      <c r="BM339" s="82"/>
      <c r="BN339" s="82"/>
      <c r="BO339" s="82"/>
      <c r="BP339" s="84"/>
      <c r="BQ339" s="82"/>
      <c r="BR339" s="84"/>
      <c r="BS339" s="82"/>
      <c r="BT339" s="82"/>
      <c r="BU339" s="82"/>
      <c r="BV339" s="82"/>
    </row>
    <row r="340" spans="1:75" s="86" customFormat="1" x14ac:dyDescent="0.25">
      <c r="A340" s="79">
        <v>338</v>
      </c>
      <c r="B340" s="79">
        <v>1</v>
      </c>
      <c r="C340" s="80" t="s">
        <v>788</v>
      </c>
      <c r="D340" s="81">
        <f>август!D340-сентябрь!E340</f>
        <v>47.4778499516908</v>
      </c>
      <c r="E340" s="81">
        <f t="shared" si="5"/>
        <v>14.991000000000001</v>
      </c>
      <c r="F340" s="82"/>
      <c r="G340" s="82"/>
      <c r="H340" s="82"/>
      <c r="I340" s="83"/>
      <c r="J340" s="82"/>
      <c r="K340" s="82"/>
      <c r="L340" s="82"/>
      <c r="M340" s="82"/>
      <c r="N340" s="82"/>
      <c r="O340" s="84"/>
      <c r="P340" s="82"/>
      <c r="Q340" s="84"/>
      <c r="R340" s="82"/>
      <c r="S340" s="82"/>
      <c r="T340" s="82"/>
      <c r="U340" s="82"/>
      <c r="V340" s="82"/>
      <c r="W340" s="82"/>
      <c r="X340" s="82"/>
      <c r="Y340" s="84"/>
      <c r="Z340" s="82"/>
      <c r="AA340" s="85"/>
      <c r="AB340" s="82"/>
      <c r="AC340" s="82"/>
      <c r="AD340" s="82"/>
      <c r="AE340" s="82"/>
      <c r="AF340" s="82"/>
      <c r="AG340" s="82"/>
      <c r="AH340" s="84"/>
      <c r="AI340" s="82"/>
      <c r="AJ340" s="84"/>
      <c r="AK340" s="82"/>
      <c r="AL340" s="82"/>
      <c r="AM340" s="82"/>
      <c r="AN340" s="84"/>
      <c r="AO340" s="82"/>
      <c r="AP340" s="84"/>
      <c r="AQ340" s="82"/>
      <c r="AR340" s="84"/>
      <c r="AS340" s="82"/>
      <c r="AT340" s="82"/>
      <c r="AU340" s="82"/>
      <c r="AV340" s="84"/>
      <c r="AW340" s="82"/>
      <c r="AX340" s="82"/>
      <c r="AY340" s="82"/>
      <c r="AZ340" s="84"/>
      <c r="BA340" s="82"/>
      <c r="BB340" s="82"/>
      <c r="BC340" s="82"/>
      <c r="BD340" s="82"/>
      <c r="BE340" s="82"/>
      <c r="BF340" s="82"/>
      <c r="BG340" s="82"/>
      <c r="BH340" s="82"/>
      <c r="BI340" s="82"/>
      <c r="BJ340" s="84"/>
      <c r="BK340" s="82"/>
      <c r="BL340" s="84"/>
      <c r="BM340" s="82"/>
      <c r="BN340" s="82"/>
      <c r="BO340" s="82"/>
      <c r="BP340" s="84"/>
      <c r="BQ340" s="82"/>
      <c r="BR340" s="84"/>
      <c r="BS340" s="82"/>
      <c r="BT340" s="82"/>
      <c r="BU340" s="82"/>
      <c r="BV340" s="82">
        <f>9.538+2.341+3.112</f>
        <v>14.991000000000001</v>
      </c>
      <c r="BW340" s="86" t="s">
        <v>1169</v>
      </c>
    </row>
    <row r="341" spans="1:75" s="86" customFormat="1" x14ac:dyDescent="0.25">
      <c r="A341" s="79">
        <v>339</v>
      </c>
      <c r="B341" s="79">
        <v>1</v>
      </c>
      <c r="C341" s="80" t="s">
        <v>789</v>
      </c>
      <c r="D341" s="81">
        <f>август!D341-сентябрь!E341</f>
        <v>-194.33213548792273</v>
      </c>
      <c r="E341" s="81">
        <f t="shared" si="5"/>
        <v>16.831</v>
      </c>
      <c r="F341" s="82"/>
      <c r="G341" s="82"/>
      <c r="H341" s="82"/>
      <c r="I341" s="83"/>
      <c r="J341" s="82"/>
      <c r="K341" s="82"/>
      <c r="L341" s="82"/>
      <c r="M341" s="82"/>
      <c r="N341" s="82"/>
      <c r="O341" s="84"/>
      <c r="P341" s="82"/>
      <c r="Q341" s="84"/>
      <c r="R341" s="82"/>
      <c r="S341" s="82"/>
      <c r="T341" s="82"/>
      <c r="U341" s="82"/>
      <c r="V341" s="82"/>
      <c r="W341" s="82"/>
      <c r="X341" s="82"/>
      <c r="Y341" s="84"/>
      <c r="Z341" s="82"/>
      <c r="AA341" s="85"/>
      <c r="AB341" s="82"/>
      <c r="AC341" s="82"/>
      <c r="AD341" s="82"/>
      <c r="AE341" s="82"/>
      <c r="AF341" s="82"/>
      <c r="AG341" s="82"/>
      <c r="AH341" s="84">
        <v>10</v>
      </c>
      <c r="AI341" s="82">
        <v>16.831</v>
      </c>
      <c r="AJ341" s="84"/>
      <c r="AK341" s="82"/>
      <c r="AL341" s="82"/>
      <c r="AM341" s="82"/>
      <c r="AN341" s="84"/>
      <c r="AO341" s="82"/>
      <c r="AP341" s="84"/>
      <c r="AQ341" s="82"/>
      <c r="AR341" s="84"/>
      <c r="AS341" s="82"/>
      <c r="AT341" s="82"/>
      <c r="AU341" s="82"/>
      <c r="AV341" s="84"/>
      <c r="AW341" s="82"/>
      <c r="AX341" s="82"/>
      <c r="AY341" s="82"/>
      <c r="AZ341" s="84"/>
      <c r="BA341" s="82"/>
      <c r="BB341" s="82"/>
      <c r="BC341" s="82"/>
      <c r="BD341" s="82"/>
      <c r="BE341" s="82"/>
      <c r="BF341" s="82"/>
      <c r="BG341" s="82"/>
      <c r="BH341" s="82"/>
      <c r="BI341" s="82"/>
      <c r="BJ341" s="84"/>
      <c r="BK341" s="82"/>
      <c r="BL341" s="84"/>
      <c r="BM341" s="82"/>
      <c r="BN341" s="82"/>
      <c r="BO341" s="82"/>
      <c r="BP341" s="84"/>
      <c r="BQ341" s="82"/>
      <c r="BR341" s="84"/>
      <c r="BS341" s="82"/>
      <c r="BT341" s="82"/>
      <c r="BU341" s="82"/>
      <c r="BV341" s="82"/>
    </row>
    <row r="342" spans="1:75" x14ac:dyDescent="0.25">
      <c r="A342" s="16">
        <v>340</v>
      </c>
      <c r="B342" s="16">
        <v>1</v>
      </c>
      <c r="C342" s="31" t="s">
        <v>790</v>
      </c>
      <c r="D342" s="40">
        <f>август!D342-сентябрь!E342</f>
        <v>109.66456078260869</v>
      </c>
      <c r="E342" s="40">
        <f t="shared" si="5"/>
        <v>0</v>
      </c>
      <c r="F342" s="36"/>
      <c r="G342" s="36"/>
      <c r="H342" s="36"/>
      <c r="I342" s="27"/>
      <c r="J342" s="36"/>
      <c r="K342" s="36"/>
      <c r="L342" s="36"/>
      <c r="M342" s="36"/>
      <c r="N342" s="36"/>
      <c r="O342" s="29"/>
      <c r="P342" s="36"/>
      <c r="Q342" s="29"/>
      <c r="R342" s="36"/>
      <c r="S342" s="36"/>
      <c r="T342" s="36"/>
      <c r="U342" s="36"/>
      <c r="V342" s="36"/>
      <c r="W342" s="36"/>
      <c r="X342" s="36"/>
      <c r="Y342" s="29"/>
      <c r="Z342" s="36"/>
      <c r="AA342" s="66"/>
      <c r="AB342" s="36"/>
      <c r="AC342" s="36"/>
      <c r="AD342" s="36"/>
      <c r="AE342" s="36"/>
      <c r="AF342" s="36"/>
      <c r="AG342" s="36"/>
      <c r="AH342" s="29"/>
      <c r="AI342" s="36"/>
      <c r="AJ342" s="29"/>
      <c r="AK342" s="36"/>
      <c r="AL342" s="36"/>
      <c r="AM342" s="36"/>
      <c r="AN342" s="29"/>
      <c r="AO342" s="36"/>
      <c r="AP342" s="29"/>
      <c r="AQ342" s="36"/>
      <c r="AR342" s="29"/>
      <c r="AS342" s="36"/>
      <c r="AT342" s="36"/>
      <c r="AU342" s="36"/>
      <c r="AV342" s="29"/>
      <c r="AW342" s="36"/>
      <c r="AX342" s="36"/>
      <c r="AY342" s="36"/>
      <c r="AZ342" s="29"/>
      <c r="BA342" s="36"/>
      <c r="BB342" s="36"/>
      <c r="BC342" s="36"/>
      <c r="BD342" s="36"/>
      <c r="BE342" s="36"/>
      <c r="BF342" s="36"/>
      <c r="BG342" s="36"/>
      <c r="BH342" s="36"/>
      <c r="BI342" s="36"/>
      <c r="BJ342" s="29"/>
      <c r="BK342" s="36"/>
      <c r="BL342" s="29"/>
      <c r="BM342" s="36"/>
      <c r="BN342" s="36"/>
      <c r="BO342" s="36"/>
      <c r="BP342" s="29"/>
      <c r="BQ342" s="36"/>
      <c r="BR342" s="29"/>
      <c r="BS342" s="36"/>
      <c r="BT342" s="36"/>
      <c r="BU342" s="36"/>
      <c r="BV342" s="36"/>
    </row>
    <row r="343" spans="1:75" x14ac:dyDescent="0.25">
      <c r="A343" s="16">
        <v>341</v>
      </c>
      <c r="B343" s="16">
        <v>1</v>
      </c>
      <c r="C343" s="31" t="s">
        <v>791</v>
      </c>
      <c r="D343" s="40">
        <f>август!D343-сентябрь!E343</f>
        <v>50.939239874396144</v>
      </c>
      <c r="E343" s="40">
        <f t="shared" si="5"/>
        <v>0</v>
      </c>
      <c r="F343" s="36"/>
      <c r="G343" s="36"/>
      <c r="H343" s="36"/>
      <c r="I343" s="27"/>
      <c r="J343" s="36"/>
      <c r="K343" s="36"/>
      <c r="L343" s="36"/>
      <c r="M343" s="36"/>
      <c r="N343" s="36"/>
      <c r="O343" s="29"/>
      <c r="P343" s="36"/>
      <c r="Q343" s="29"/>
      <c r="R343" s="36"/>
      <c r="S343" s="36"/>
      <c r="T343" s="36"/>
      <c r="U343" s="36"/>
      <c r="V343" s="36"/>
      <c r="W343" s="36"/>
      <c r="X343" s="36"/>
      <c r="Y343" s="29"/>
      <c r="Z343" s="36"/>
      <c r="AA343" s="66"/>
      <c r="AB343" s="36"/>
      <c r="AC343" s="36"/>
      <c r="AD343" s="36"/>
      <c r="AE343" s="36"/>
      <c r="AF343" s="36"/>
      <c r="AG343" s="36"/>
      <c r="AH343" s="29"/>
      <c r="AI343" s="36"/>
      <c r="AJ343" s="29"/>
      <c r="AK343" s="36"/>
      <c r="AL343" s="36"/>
      <c r="AM343" s="36"/>
      <c r="AN343" s="29"/>
      <c r="AO343" s="36"/>
      <c r="AP343" s="29"/>
      <c r="AQ343" s="36"/>
      <c r="AR343" s="29"/>
      <c r="AS343" s="36"/>
      <c r="AT343" s="36"/>
      <c r="AU343" s="36"/>
      <c r="AV343" s="29"/>
      <c r="AW343" s="36"/>
      <c r="AX343" s="36"/>
      <c r="AY343" s="36"/>
      <c r="AZ343" s="29"/>
      <c r="BA343" s="36"/>
      <c r="BB343" s="36"/>
      <c r="BC343" s="36"/>
      <c r="BD343" s="36"/>
      <c r="BE343" s="36"/>
      <c r="BF343" s="36"/>
      <c r="BG343" s="36"/>
      <c r="BH343" s="36"/>
      <c r="BI343" s="36"/>
      <c r="BJ343" s="29"/>
      <c r="BK343" s="36"/>
      <c r="BL343" s="29"/>
      <c r="BM343" s="36"/>
      <c r="BN343" s="36"/>
      <c r="BO343" s="36"/>
      <c r="BP343" s="29"/>
      <c r="BQ343" s="36"/>
      <c r="BR343" s="29"/>
      <c r="BS343" s="36"/>
      <c r="BT343" s="36"/>
      <c r="BU343" s="36"/>
      <c r="BV343" s="36"/>
    </row>
    <row r="344" spans="1:75" s="86" customFormat="1" x14ac:dyDescent="0.25">
      <c r="A344" s="79">
        <v>342</v>
      </c>
      <c r="B344" s="79">
        <v>1</v>
      </c>
      <c r="C344" s="80" t="s">
        <v>792</v>
      </c>
      <c r="D344" s="81">
        <f>август!D344-сентябрь!E344</f>
        <v>195.08583872463765</v>
      </c>
      <c r="E344" s="81">
        <f t="shared" si="5"/>
        <v>2.2309999999999999</v>
      </c>
      <c r="F344" s="82"/>
      <c r="G344" s="82"/>
      <c r="H344" s="82"/>
      <c r="I344" s="83"/>
      <c r="J344" s="82"/>
      <c r="K344" s="82"/>
      <c r="L344" s="82"/>
      <c r="M344" s="82"/>
      <c r="N344" s="82"/>
      <c r="O344" s="84"/>
      <c r="P344" s="82"/>
      <c r="Q344" s="84"/>
      <c r="R344" s="82"/>
      <c r="S344" s="82"/>
      <c r="T344" s="82"/>
      <c r="U344" s="82"/>
      <c r="V344" s="82"/>
      <c r="W344" s="82"/>
      <c r="X344" s="82"/>
      <c r="Y344" s="84"/>
      <c r="Z344" s="82"/>
      <c r="AA344" s="85"/>
      <c r="AB344" s="82"/>
      <c r="AC344" s="82"/>
      <c r="AD344" s="82"/>
      <c r="AE344" s="82"/>
      <c r="AF344" s="82"/>
      <c r="AG344" s="82"/>
      <c r="AH344" s="84">
        <v>3</v>
      </c>
      <c r="AI344" s="82">
        <v>2.2309999999999999</v>
      </c>
      <c r="AJ344" s="84"/>
      <c r="AK344" s="82"/>
      <c r="AL344" s="82"/>
      <c r="AM344" s="82"/>
      <c r="AN344" s="84"/>
      <c r="AO344" s="82"/>
      <c r="AP344" s="84"/>
      <c r="AQ344" s="82"/>
      <c r="AR344" s="84"/>
      <c r="AS344" s="82"/>
      <c r="AT344" s="82"/>
      <c r="AU344" s="82"/>
      <c r="AV344" s="84"/>
      <c r="AW344" s="82"/>
      <c r="AX344" s="82"/>
      <c r="AY344" s="82"/>
      <c r="AZ344" s="84"/>
      <c r="BA344" s="82"/>
      <c r="BB344" s="82"/>
      <c r="BC344" s="82"/>
      <c r="BD344" s="82"/>
      <c r="BE344" s="82"/>
      <c r="BF344" s="82"/>
      <c r="BG344" s="82"/>
      <c r="BH344" s="82"/>
      <c r="BI344" s="82"/>
      <c r="BJ344" s="84"/>
      <c r="BK344" s="82"/>
      <c r="BL344" s="84"/>
      <c r="BM344" s="82"/>
      <c r="BN344" s="82"/>
      <c r="BO344" s="82"/>
      <c r="BP344" s="84"/>
      <c r="BQ344" s="82"/>
      <c r="BR344" s="84"/>
      <c r="BS344" s="82"/>
      <c r="BT344" s="82"/>
      <c r="BU344" s="82"/>
      <c r="BV344" s="82"/>
    </row>
    <row r="345" spans="1:75" x14ac:dyDescent="0.25">
      <c r="A345" s="16">
        <v>343</v>
      </c>
      <c r="B345" s="16">
        <v>2</v>
      </c>
      <c r="C345" s="31" t="s">
        <v>793</v>
      </c>
      <c r="D345" s="40">
        <f>август!D345-сентябрь!E345</f>
        <v>297.68544729468607</v>
      </c>
      <c r="E345" s="40">
        <f t="shared" si="5"/>
        <v>0</v>
      </c>
      <c r="F345" s="36"/>
      <c r="G345" s="36"/>
      <c r="H345" s="36"/>
      <c r="I345" s="27"/>
      <c r="J345" s="36"/>
      <c r="K345" s="36"/>
      <c r="L345" s="36"/>
      <c r="M345" s="36"/>
      <c r="N345" s="36"/>
      <c r="O345" s="29"/>
      <c r="P345" s="36"/>
      <c r="Q345" s="29"/>
      <c r="R345" s="36"/>
      <c r="S345" s="36"/>
      <c r="T345" s="36"/>
      <c r="U345" s="36"/>
      <c r="V345" s="36"/>
      <c r="W345" s="36"/>
      <c r="X345" s="36"/>
      <c r="Y345" s="29"/>
      <c r="Z345" s="36"/>
      <c r="AA345" s="66"/>
      <c r="AB345" s="36"/>
      <c r="AC345" s="36"/>
      <c r="AD345" s="36"/>
      <c r="AE345" s="36"/>
      <c r="AF345" s="36"/>
      <c r="AG345" s="36"/>
      <c r="AH345" s="29"/>
      <c r="AI345" s="36"/>
      <c r="AJ345" s="29"/>
      <c r="AK345" s="36"/>
      <c r="AL345" s="36"/>
      <c r="AM345" s="36"/>
      <c r="AN345" s="29"/>
      <c r="AO345" s="36"/>
      <c r="AP345" s="29"/>
      <c r="AQ345" s="36"/>
      <c r="AR345" s="29"/>
      <c r="AS345" s="36"/>
      <c r="AT345" s="36"/>
      <c r="AU345" s="36"/>
      <c r="AV345" s="29"/>
      <c r="AW345" s="36"/>
      <c r="AX345" s="36"/>
      <c r="AY345" s="36"/>
      <c r="AZ345" s="29"/>
      <c r="BA345" s="36"/>
      <c r="BB345" s="36"/>
      <c r="BC345" s="36"/>
      <c r="BD345" s="36"/>
      <c r="BE345" s="36"/>
      <c r="BF345" s="36"/>
      <c r="BG345" s="36"/>
      <c r="BH345" s="36"/>
      <c r="BI345" s="36"/>
      <c r="BJ345" s="29"/>
      <c r="BK345" s="36"/>
      <c r="BL345" s="29"/>
      <c r="BM345" s="36"/>
      <c r="BN345" s="36"/>
      <c r="BO345" s="36"/>
      <c r="BP345" s="29"/>
      <c r="BQ345" s="36"/>
      <c r="BR345" s="29"/>
      <c r="BS345" s="36"/>
      <c r="BT345" s="36"/>
      <c r="BU345" s="36"/>
      <c r="BV345" s="36"/>
    </row>
    <row r="346" spans="1:75" x14ac:dyDescent="0.25">
      <c r="A346" s="16">
        <v>344</v>
      </c>
      <c r="B346" s="16">
        <v>2</v>
      </c>
      <c r="C346" s="31" t="s">
        <v>794</v>
      </c>
      <c r="D346" s="40">
        <f>август!D346-сентябрь!E346</f>
        <v>-142.23625611594201</v>
      </c>
      <c r="E346" s="40">
        <f t="shared" si="5"/>
        <v>0</v>
      </c>
      <c r="F346" s="36"/>
      <c r="G346" s="36"/>
      <c r="H346" s="36"/>
      <c r="I346" s="27"/>
      <c r="J346" s="36"/>
      <c r="K346" s="36"/>
      <c r="L346" s="36"/>
      <c r="M346" s="36"/>
      <c r="N346" s="36"/>
      <c r="O346" s="29"/>
      <c r="P346" s="36"/>
      <c r="Q346" s="29"/>
      <c r="R346" s="36"/>
      <c r="S346" s="36"/>
      <c r="T346" s="36"/>
      <c r="U346" s="36"/>
      <c r="V346" s="36"/>
      <c r="W346" s="36"/>
      <c r="X346" s="36"/>
      <c r="Y346" s="29"/>
      <c r="Z346" s="36"/>
      <c r="AA346" s="66"/>
      <c r="AB346" s="36"/>
      <c r="AC346" s="36"/>
      <c r="AD346" s="36"/>
      <c r="AE346" s="36"/>
      <c r="AF346" s="36"/>
      <c r="AG346" s="36"/>
      <c r="AH346" s="29"/>
      <c r="AI346" s="36"/>
      <c r="AJ346" s="29"/>
      <c r="AK346" s="36"/>
      <c r="AL346" s="36"/>
      <c r="AM346" s="36"/>
      <c r="AN346" s="29"/>
      <c r="AO346" s="36"/>
      <c r="AP346" s="29"/>
      <c r="AQ346" s="36"/>
      <c r="AR346" s="29"/>
      <c r="AS346" s="36"/>
      <c r="AT346" s="36"/>
      <c r="AU346" s="36"/>
      <c r="AV346" s="29"/>
      <c r="AW346" s="36"/>
      <c r="AX346" s="36"/>
      <c r="AY346" s="36"/>
      <c r="AZ346" s="29"/>
      <c r="BA346" s="36"/>
      <c r="BB346" s="36"/>
      <c r="BC346" s="36"/>
      <c r="BD346" s="36"/>
      <c r="BE346" s="36"/>
      <c r="BF346" s="36"/>
      <c r="BG346" s="36"/>
      <c r="BH346" s="36"/>
      <c r="BI346" s="36"/>
      <c r="BJ346" s="29"/>
      <c r="BK346" s="36"/>
      <c r="BL346" s="29"/>
      <c r="BM346" s="36"/>
      <c r="BN346" s="36"/>
      <c r="BO346" s="36"/>
      <c r="BP346" s="29"/>
      <c r="BQ346" s="36"/>
      <c r="BR346" s="29"/>
      <c r="BS346" s="36"/>
      <c r="BT346" s="36"/>
      <c r="BU346" s="36"/>
      <c r="BV346" s="36"/>
    </row>
    <row r="347" spans="1:75" x14ac:dyDescent="0.25">
      <c r="A347" s="16">
        <v>345</v>
      </c>
      <c r="B347" s="16">
        <v>2</v>
      </c>
      <c r="C347" s="31" t="s">
        <v>795</v>
      </c>
      <c r="D347" s="40">
        <f>август!D347-сентябрь!E347</f>
        <v>-199.21554603864737</v>
      </c>
      <c r="E347" s="40">
        <f t="shared" si="5"/>
        <v>0</v>
      </c>
      <c r="F347" s="36"/>
      <c r="G347" s="36"/>
      <c r="H347" s="36"/>
      <c r="I347" s="27"/>
      <c r="J347" s="36"/>
      <c r="K347" s="36"/>
      <c r="L347" s="36"/>
      <c r="M347" s="36"/>
      <c r="N347" s="36"/>
      <c r="O347" s="29"/>
      <c r="P347" s="36"/>
      <c r="Q347" s="29"/>
      <c r="R347" s="36"/>
      <c r="S347" s="36"/>
      <c r="T347" s="36"/>
      <c r="U347" s="36"/>
      <c r="V347" s="36"/>
      <c r="W347" s="36"/>
      <c r="X347" s="36"/>
      <c r="Y347" s="29"/>
      <c r="Z347" s="36"/>
      <c r="AA347" s="66"/>
      <c r="AB347" s="36"/>
      <c r="AC347" s="36"/>
      <c r="AD347" s="36"/>
      <c r="AE347" s="36"/>
      <c r="AF347" s="36"/>
      <c r="AG347" s="36"/>
      <c r="AH347" s="29"/>
      <c r="AI347" s="36"/>
      <c r="AJ347" s="29"/>
      <c r="AK347" s="36"/>
      <c r="AL347" s="36"/>
      <c r="AM347" s="36"/>
      <c r="AN347" s="29"/>
      <c r="AO347" s="36"/>
      <c r="AP347" s="29"/>
      <c r="AQ347" s="36"/>
      <c r="AR347" s="29"/>
      <c r="AS347" s="36"/>
      <c r="AT347" s="36"/>
      <c r="AU347" s="36"/>
      <c r="AV347" s="29"/>
      <c r="AW347" s="36"/>
      <c r="AX347" s="36"/>
      <c r="AY347" s="36"/>
      <c r="AZ347" s="29"/>
      <c r="BA347" s="36"/>
      <c r="BB347" s="36"/>
      <c r="BC347" s="36"/>
      <c r="BD347" s="36"/>
      <c r="BE347" s="36"/>
      <c r="BF347" s="36"/>
      <c r="BG347" s="36"/>
      <c r="BH347" s="36"/>
      <c r="BI347" s="36"/>
      <c r="BJ347" s="29"/>
      <c r="BK347" s="36"/>
      <c r="BL347" s="29"/>
      <c r="BM347" s="36"/>
      <c r="BN347" s="36"/>
      <c r="BO347" s="36"/>
      <c r="BP347" s="29"/>
      <c r="BQ347" s="36"/>
      <c r="BR347" s="29"/>
      <c r="BS347" s="36"/>
      <c r="BT347" s="36"/>
      <c r="BU347" s="36"/>
      <c r="BV347" s="36"/>
    </row>
    <row r="348" spans="1:75" x14ac:dyDescent="0.25">
      <c r="A348" s="16">
        <v>346</v>
      </c>
      <c r="B348" s="16">
        <v>2</v>
      </c>
      <c r="C348" s="31" t="s">
        <v>796</v>
      </c>
      <c r="D348" s="40">
        <f>август!D348-сентябрь!E348</f>
        <v>-115.73991028985506</v>
      </c>
      <c r="E348" s="40">
        <f t="shared" si="5"/>
        <v>0</v>
      </c>
      <c r="F348" s="36"/>
      <c r="G348" s="36"/>
      <c r="H348" s="36"/>
      <c r="I348" s="27"/>
      <c r="J348" s="36"/>
      <c r="K348" s="36"/>
      <c r="L348" s="36"/>
      <c r="M348" s="36"/>
      <c r="N348" s="36"/>
      <c r="O348" s="29"/>
      <c r="P348" s="36"/>
      <c r="Q348" s="29"/>
      <c r="R348" s="36"/>
      <c r="S348" s="36"/>
      <c r="T348" s="36"/>
      <c r="U348" s="36"/>
      <c r="V348" s="36"/>
      <c r="W348" s="36"/>
      <c r="X348" s="36"/>
      <c r="Y348" s="29"/>
      <c r="Z348" s="36"/>
      <c r="AA348" s="66"/>
      <c r="AB348" s="36"/>
      <c r="AC348" s="36"/>
      <c r="AD348" s="36"/>
      <c r="AE348" s="36"/>
      <c r="AF348" s="36"/>
      <c r="AG348" s="36"/>
      <c r="AH348" s="29"/>
      <c r="AI348" s="36"/>
      <c r="AJ348" s="29"/>
      <c r="AK348" s="36"/>
      <c r="AL348" s="36"/>
      <c r="AM348" s="36"/>
      <c r="AN348" s="29"/>
      <c r="AO348" s="36"/>
      <c r="AP348" s="29"/>
      <c r="AQ348" s="36"/>
      <c r="AR348" s="29"/>
      <c r="AS348" s="36"/>
      <c r="AT348" s="36"/>
      <c r="AU348" s="36"/>
      <c r="AV348" s="29"/>
      <c r="AW348" s="36"/>
      <c r="AX348" s="36"/>
      <c r="AY348" s="36"/>
      <c r="AZ348" s="29"/>
      <c r="BA348" s="36"/>
      <c r="BB348" s="36"/>
      <c r="BC348" s="36"/>
      <c r="BD348" s="36"/>
      <c r="BE348" s="36"/>
      <c r="BF348" s="36"/>
      <c r="BG348" s="36"/>
      <c r="BH348" s="36"/>
      <c r="BI348" s="36"/>
      <c r="BJ348" s="29"/>
      <c r="BK348" s="36"/>
      <c r="BL348" s="29"/>
      <c r="BM348" s="36"/>
      <c r="BN348" s="36"/>
      <c r="BO348" s="36"/>
      <c r="BP348" s="29"/>
      <c r="BQ348" s="36"/>
      <c r="BR348" s="29"/>
      <c r="BS348" s="36"/>
      <c r="BT348" s="36"/>
      <c r="BU348" s="36"/>
      <c r="BV348" s="36"/>
    </row>
    <row r="349" spans="1:75" x14ac:dyDescent="0.25">
      <c r="A349" s="16">
        <v>347</v>
      </c>
      <c r="B349" s="16">
        <v>2</v>
      </c>
      <c r="C349" s="31" t="s">
        <v>797</v>
      </c>
      <c r="D349" s="40">
        <f>август!D349-сентябрь!E349</f>
        <v>-359.67938348792268</v>
      </c>
      <c r="E349" s="40">
        <f t="shared" si="5"/>
        <v>0</v>
      </c>
      <c r="F349" s="36"/>
      <c r="G349" s="36"/>
      <c r="H349" s="36"/>
      <c r="I349" s="27"/>
      <c r="J349" s="36"/>
      <c r="K349" s="36"/>
      <c r="L349" s="36"/>
      <c r="M349" s="36"/>
      <c r="N349" s="36"/>
      <c r="O349" s="29"/>
      <c r="P349" s="36"/>
      <c r="Q349" s="29"/>
      <c r="R349" s="36"/>
      <c r="S349" s="36"/>
      <c r="T349" s="36"/>
      <c r="U349" s="36"/>
      <c r="V349" s="36"/>
      <c r="W349" s="36"/>
      <c r="X349" s="36"/>
      <c r="Y349" s="29"/>
      <c r="Z349" s="36"/>
      <c r="AA349" s="66"/>
      <c r="AB349" s="36"/>
      <c r="AC349" s="36"/>
      <c r="AD349" s="36"/>
      <c r="AE349" s="36"/>
      <c r="AF349" s="36"/>
      <c r="AG349" s="36"/>
      <c r="AH349" s="29"/>
      <c r="AI349" s="36"/>
      <c r="AJ349" s="29"/>
      <c r="AK349" s="36"/>
      <c r="AL349" s="36"/>
      <c r="AM349" s="36"/>
      <c r="AN349" s="29"/>
      <c r="AO349" s="36"/>
      <c r="AP349" s="29"/>
      <c r="AQ349" s="36"/>
      <c r="AR349" s="29"/>
      <c r="AS349" s="36"/>
      <c r="AT349" s="36"/>
      <c r="AU349" s="36"/>
      <c r="AV349" s="29"/>
      <c r="AW349" s="36"/>
      <c r="AX349" s="36"/>
      <c r="AY349" s="36"/>
      <c r="AZ349" s="29"/>
      <c r="BA349" s="36"/>
      <c r="BB349" s="36"/>
      <c r="BC349" s="36"/>
      <c r="BD349" s="36"/>
      <c r="BE349" s="36"/>
      <c r="BF349" s="36"/>
      <c r="BG349" s="36"/>
      <c r="BH349" s="36"/>
      <c r="BI349" s="36"/>
      <c r="BJ349" s="29"/>
      <c r="BK349" s="36"/>
      <c r="BL349" s="29"/>
      <c r="BM349" s="36"/>
      <c r="BN349" s="36"/>
      <c r="BO349" s="36"/>
      <c r="BP349" s="29"/>
      <c r="BQ349" s="36"/>
      <c r="BR349" s="29"/>
      <c r="BS349" s="36"/>
      <c r="BT349" s="36"/>
      <c r="BU349" s="36"/>
      <c r="BV349" s="36"/>
    </row>
    <row r="350" spans="1:75" x14ac:dyDescent="0.25">
      <c r="A350" s="16">
        <v>348</v>
      </c>
      <c r="B350" s="16">
        <v>2</v>
      </c>
      <c r="C350" s="31" t="s">
        <v>798</v>
      </c>
      <c r="D350" s="40">
        <f>август!D350-сентябрь!E350</f>
        <v>-491.13511808695648</v>
      </c>
      <c r="E350" s="40">
        <f t="shared" si="5"/>
        <v>0</v>
      </c>
      <c r="F350" s="36"/>
      <c r="G350" s="36"/>
      <c r="H350" s="36"/>
      <c r="I350" s="27"/>
      <c r="J350" s="36"/>
      <c r="K350" s="36"/>
      <c r="L350" s="36"/>
      <c r="M350" s="36"/>
      <c r="N350" s="36"/>
      <c r="O350" s="29"/>
      <c r="P350" s="36"/>
      <c r="Q350" s="29"/>
      <c r="R350" s="36"/>
      <c r="S350" s="36"/>
      <c r="T350" s="36"/>
      <c r="U350" s="36"/>
      <c r="V350" s="36"/>
      <c r="W350" s="36"/>
      <c r="X350" s="36"/>
      <c r="Y350" s="29"/>
      <c r="Z350" s="36"/>
      <c r="AA350" s="66"/>
      <c r="AB350" s="36"/>
      <c r="AC350" s="36"/>
      <c r="AD350" s="36"/>
      <c r="AE350" s="36"/>
      <c r="AF350" s="36"/>
      <c r="AG350" s="36"/>
      <c r="AH350" s="29"/>
      <c r="AI350" s="36"/>
      <c r="AJ350" s="29"/>
      <c r="AK350" s="36"/>
      <c r="AL350" s="36"/>
      <c r="AM350" s="36"/>
      <c r="AN350" s="29"/>
      <c r="AO350" s="36"/>
      <c r="AP350" s="29"/>
      <c r="AQ350" s="36"/>
      <c r="AR350" s="29"/>
      <c r="AS350" s="36"/>
      <c r="AT350" s="36"/>
      <c r="AU350" s="36"/>
      <c r="AV350" s="29"/>
      <c r="AW350" s="36"/>
      <c r="AX350" s="36"/>
      <c r="AY350" s="36"/>
      <c r="AZ350" s="29"/>
      <c r="BA350" s="36"/>
      <c r="BB350" s="36"/>
      <c r="BC350" s="36"/>
      <c r="BD350" s="36"/>
      <c r="BE350" s="36"/>
      <c r="BF350" s="36"/>
      <c r="BG350" s="36"/>
      <c r="BH350" s="36"/>
      <c r="BI350" s="36"/>
      <c r="BJ350" s="29"/>
      <c r="BK350" s="36"/>
      <c r="BL350" s="29"/>
      <c r="BM350" s="36"/>
      <c r="BN350" s="36"/>
      <c r="BO350" s="36"/>
      <c r="BP350" s="29"/>
      <c r="BQ350" s="36"/>
      <c r="BR350" s="29"/>
      <c r="BS350" s="36"/>
      <c r="BT350" s="36"/>
      <c r="BU350" s="36"/>
      <c r="BV350" s="36"/>
    </row>
    <row r="351" spans="1:75" x14ac:dyDescent="0.25">
      <c r="A351" s="16">
        <v>349</v>
      </c>
      <c r="B351" s="16">
        <v>2</v>
      </c>
      <c r="C351" s="31" t="s">
        <v>799</v>
      </c>
      <c r="D351" s="40">
        <f>август!D351-сентябрь!E351</f>
        <v>-348.87075864734294</v>
      </c>
      <c r="E351" s="40">
        <f t="shared" si="5"/>
        <v>0</v>
      </c>
      <c r="F351" s="36"/>
      <c r="G351" s="36"/>
      <c r="H351" s="36"/>
      <c r="I351" s="27"/>
      <c r="J351" s="36"/>
      <c r="K351" s="36"/>
      <c r="L351" s="36"/>
      <c r="M351" s="36"/>
      <c r="N351" s="36"/>
      <c r="O351" s="29"/>
      <c r="P351" s="36"/>
      <c r="Q351" s="29"/>
      <c r="R351" s="36"/>
      <c r="S351" s="36"/>
      <c r="T351" s="36"/>
      <c r="U351" s="36"/>
      <c r="V351" s="36"/>
      <c r="W351" s="36"/>
      <c r="X351" s="36"/>
      <c r="Y351" s="29"/>
      <c r="Z351" s="36"/>
      <c r="AA351" s="66"/>
      <c r="AB351" s="36"/>
      <c r="AC351" s="36"/>
      <c r="AD351" s="36"/>
      <c r="AE351" s="36"/>
      <c r="AF351" s="36"/>
      <c r="AG351" s="36"/>
      <c r="AH351" s="29"/>
      <c r="AI351" s="36"/>
      <c r="AJ351" s="29"/>
      <c r="AK351" s="36"/>
      <c r="AL351" s="36"/>
      <c r="AM351" s="36"/>
      <c r="AN351" s="29"/>
      <c r="AO351" s="36"/>
      <c r="AP351" s="29"/>
      <c r="AQ351" s="36"/>
      <c r="AR351" s="29"/>
      <c r="AS351" s="36"/>
      <c r="AT351" s="36"/>
      <c r="AU351" s="36"/>
      <c r="AV351" s="29"/>
      <c r="AW351" s="36"/>
      <c r="AX351" s="36"/>
      <c r="AY351" s="36"/>
      <c r="AZ351" s="29"/>
      <c r="BA351" s="36"/>
      <c r="BB351" s="36"/>
      <c r="BC351" s="36"/>
      <c r="BD351" s="36"/>
      <c r="BE351" s="36"/>
      <c r="BF351" s="36"/>
      <c r="BG351" s="36"/>
      <c r="BH351" s="36"/>
      <c r="BI351" s="36"/>
      <c r="BJ351" s="29"/>
      <c r="BK351" s="36"/>
      <c r="BL351" s="29"/>
      <c r="BM351" s="36"/>
      <c r="BN351" s="36"/>
      <c r="BO351" s="36"/>
      <c r="BP351" s="29"/>
      <c r="BQ351" s="36"/>
      <c r="BR351" s="29"/>
      <c r="BS351" s="36"/>
      <c r="BT351" s="36"/>
      <c r="BU351" s="36"/>
      <c r="BV351" s="36"/>
    </row>
    <row r="352" spans="1:75" x14ac:dyDescent="0.25">
      <c r="A352" s="16">
        <v>350</v>
      </c>
      <c r="B352" s="16">
        <v>2</v>
      </c>
      <c r="C352" s="31" t="s">
        <v>800</v>
      </c>
      <c r="D352" s="40">
        <f>август!D352-сентябрь!E352</f>
        <v>-467.58357166183566</v>
      </c>
      <c r="E352" s="40">
        <f t="shared" si="5"/>
        <v>0</v>
      </c>
      <c r="F352" s="36"/>
      <c r="G352" s="36"/>
      <c r="H352" s="36"/>
      <c r="I352" s="27"/>
      <c r="J352" s="36"/>
      <c r="K352" s="36"/>
      <c r="L352" s="36"/>
      <c r="M352" s="36"/>
      <c r="N352" s="36"/>
      <c r="O352" s="29"/>
      <c r="P352" s="36"/>
      <c r="Q352" s="29"/>
      <c r="R352" s="36"/>
      <c r="S352" s="36"/>
      <c r="T352" s="36"/>
      <c r="U352" s="36"/>
      <c r="V352" s="36"/>
      <c r="W352" s="36"/>
      <c r="X352" s="36"/>
      <c r="Y352" s="29"/>
      <c r="Z352" s="36"/>
      <c r="AA352" s="66"/>
      <c r="AB352" s="36"/>
      <c r="AC352" s="36"/>
      <c r="AD352" s="36"/>
      <c r="AE352" s="36"/>
      <c r="AF352" s="36"/>
      <c r="AG352" s="36"/>
      <c r="AH352" s="29"/>
      <c r="AI352" s="36"/>
      <c r="AJ352" s="29"/>
      <c r="AK352" s="36"/>
      <c r="AL352" s="36"/>
      <c r="AM352" s="36"/>
      <c r="AN352" s="29"/>
      <c r="AO352" s="36"/>
      <c r="AP352" s="29"/>
      <c r="AQ352" s="36"/>
      <c r="AR352" s="29"/>
      <c r="AS352" s="36"/>
      <c r="AT352" s="36"/>
      <c r="AU352" s="36"/>
      <c r="AV352" s="29"/>
      <c r="AW352" s="36"/>
      <c r="AX352" s="36"/>
      <c r="AY352" s="36"/>
      <c r="AZ352" s="29"/>
      <c r="BA352" s="36"/>
      <c r="BB352" s="36"/>
      <c r="BC352" s="36"/>
      <c r="BD352" s="36"/>
      <c r="BE352" s="36"/>
      <c r="BF352" s="36"/>
      <c r="BG352" s="36"/>
      <c r="BH352" s="36"/>
      <c r="BI352" s="36"/>
      <c r="BJ352" s="29"/>
      <c r="BK352" s="36"/>
      <c r="BL352" s="29"/>
      <c r="BM352" s="36"/>
      <c r="BN352" s="36"/>
      <c r="BO352" s="36"/>
      <c r="BP352" s="29"/>
      <c r="BQ352" s="36"/>
      <c r="BR352" s="29"/>
      <c r="BS352" s="36"/>
      <c r="BT352" s="36"/>
      <c r="BU352" s="36"/>
      <c r="BV352" s="36"/>
    </row>
    <row r="353" spans="1:75" ht="16.5" customHeight="1" x14ac:dyDescent="0.25">
      <c r="A353" s="16">
        <v>351</v>
      </c>
      <c r="B353" s="16">
        <v>3</v>
      </c>
      <c r="C353" s="31" t="s">
        <v>801</v>
      </c>
      <c r="D353" s="40">
        <f>август!D353-сентябрь!E353</f>
        <v>182.22402371980672</v>
      </c>
      <c r="E353" s="40">
        <f t="shared" si="5"/>
        <v>0</v>
      </c>
      <c r="F353" s="36"/>
      <c r="G353" s="36"/>
      <c r="H353" s="36"/>
      <c r="I353" s="27"/>
      <c r="J353" s="36"/>
      <c r="K353" s="36"/>
      <c r="L353" s="36"/>
      <c r="M353" s="36"/>
      <c r="N353" s="36"/>
      <c r="O353" s="29"/>
      <c r="P353" s="36"/>
      <c r="Q353" s="29"/>
      <c r="R353" s="36"/>
      <c r="S353" s="36"/>
      <c r="T353" s="36"/>
      <c r="U353" s="36"/>
      <c r="V353" s="36"/>
      <c r="W353" s="36"/>
      <c r="X353" s="36"/>
      <c r="Y353" s="29"/>
      <c r="Z353" s="36"/>
      <c r="AA353" s="66"/>
      <c r="AB353" s="36"/>
      <c r="AC353" s="36"/>
      <c r="AD353" s="36"/>
      <c r="AE353" s="36"/>
      <c r="AF353" s="36"/>
      <c r="AG353" s="36"/>
      <c r="AH353" s="29"/>
      <c r="AI353" s="36"/>
      <c r="AJ353" s="29"/>
      <c r="AK353" s="36"/>
      <c r="AL353" s="36"/>
      <c r="AM353" s="36"/>
      <c r="AN353" s="29"/>
      <c r="AO353" s="36"/>
      <c r="AP353" s="29"/>
      <c r="AQ353" s="36"/>
      <c r="AR353" s="29"/>
      <c r="AS353" s="36"/>
      <c r="AT353" s="36"/>
      <c r="AU353" s="36"/>
      <c r="AV353" s="29"/>
      <c r="AW353" s="36"/>
      <c r="AX353" s="36"/>
      <c r="AY353" s="36"/>
      <c r="AZ353" s="29"/>
      <c r="BA353" s="36"/>
      <c r="BB353" s="36"/>
      <c r="BC353" s="36"/>
      <c r="BD353" s="36"/>
      <c r="BE353" s="36"/>
      <c r="BF353" s="36"/>
      <c r="BG353" s="36"/>
      <c r="BH353" s="36"/>
      <c r="BI353" s="36"/>
      <c r="BJ353" s="29"/>
      <c r="BK353" s="36"/>
      <c r="BL353" s="29"/>
      <c r="BM353" s="36"/>
      <c r="BN353" s="36"/>
      <c r="BO353" s="36"/>
      <c r="BP353" s="29"/>
      <c r="BQ353" s="36"/>
      <c r="BR353" s="29"/>
      <c r="BS353" s="36"/>
      <c r="BT353" s="36"/>
      <c r="BU353" s="36"/>
      <c r="BV353" s="36"/>
    </row>
    <row r="354" spans="1:75" s="86" customFormat="1" x14ac:dyDescent="0.25">
      <c r="A354" s="79">
        <v>352</v>
      </c>
      <c r="B354" s="79">
        <v>3</v>
      </c>
      <c r="C354" s="80" t="s">
        <v>802</v>
      </c>
      <c r="D354" s="81">
        <f>август!D354-сентябрь!E354</f>
        <v>101.53723978743959</v>
      </c>
      <c r="E354" s="81">
        <f t="shared" si="5"/>
        <v>7.99</v>
      </c>
      <c r="F354" s="82"/>
      <c r="G354" s="82"/>
      <c r="H354" s="82"/>
      <c r="I354" s="83"/>
      <c r="J354" s="82"/>
      <c r="K354" s="82"/>
      <c r="L354" s="82"/>
      <c r="M354" s="82"/>
      <c r="N354" s="82"/>
      <c r="O354" s="84"/>
      <c r="P354" s="82"/>
      <c r="Q354" s="84"/>
      <c r="R354" s="82"/>
      <c r="S354" s="82"/>
      <c r="T354" s="82"/>
      <c r="U354" s="82"/>
      <c r="V354" s="82"/>
      <c r="W354" s="82"/>
      <c r="X354" s="82"/>
      <c r="Y354" s="84"/>
      <c r="Z354" s="82"/>
      <c r="AA354" s="85"/>
      <c r="AB354" s="82"/>
      <c r="AC354" s="82"/>
      <c r="AD354" s="82"/>
      <c r="AE354" s="82"/>
      <c r="AF354" s="82"/>
      <c r="AG354" s="82"/>
      <c r="AH354" s="84"/>
      <c r="AI354" s="82"/>
      <c r="AJ354" s="84"/>
      <c r="AK354" s="82"/>
      <c r="AL354" s="82"/>
      <c r="AM354" s="82"/>
      <c r="AN354" s="84"/>
      <c r="AO354" s="82"/>
      <c r="AP354" s="84"/>
      <c r="AQ354" s="82"/>
      <c r="AR354" s="84"/>
      <c r="AS354" s="82"/>
      <c r="AT354" s="82"/>
      <c r="AU354" s="82"/>
      <c r="AV354" s="84"/>
      <c r="AW354" s="82"/>
      <c r="AX354" s="82"/>
      <c r="AY354" s="82"/>
      <c r="AZ354" s="84"/>
      <c r="BA354" s="82"/>
      <c r="BB354" s="82"/>
      <c r="BC354" s="82"/>
      <c r="BD354" s="82"/>
      <c r="BE354" s="82"/>
      <c r="BF354" s="82"/>
      <c r="BG354" s="82"/>
      <c r="BH354" s="82"/>
      <c r="BI354" s="82"/>
      <c r="BJ354" s="84"/>
      <c r="BK354" s="82"/>
      <c r="BL354" s="84"/>
      <c r="BM354" s="82"/>
      <c r="BN354" s="82"/>
      <c r="BO354" s="82"/>
      <c r="BP354" s="84"/>
      <c r="BQ354" s="82"/>
      <c r="BR354" s="84"/>
      <c r="BS354" s="82"/>
      <c r="BT354" s="82"/>
      <c r="BU354" s="82"/>
      <c r="BV354" s="82">
        <v>7.99</v>
      </c>
      <c r="BW354" s="86" t="s">
        <v>1070</v>
      </c>
    </row>
    <row r="355" spans="1:75" x14ac:dyDescent="0.25">
      <c r="A355" s="16">
        <v>353</v>
      </c>
      <c r="B355" s="16">
        <v>3</v>
      </c>
      <c r="C355" s="31" t="s">
        <v>803</v>
      </c>
      <c r="D355" s="40">
        <f>август!D355-сентябрь!E355</f>
        <v>1152.4188796618355</v>
      </c>
      <c r="E355" s="40">
        <f t="shared" si="5"/>
        <v>0</v>
      </c>
      <c r="F355" s="36"/>
      <c r="G355" s="36"/>
      <c r="H355" s="36"/>
      <c r="I355" s="27"/>
      <c r="J355" s="36"/>
      <c r="K355" s="36"/>
      <c r="L355" s="36"/>
      <c r="M355" s="36"/>
      <c r="N355" s="36"/>
      <c r="O355" s="29"/>
      <c r="P355" s="36"/>
      <c r="Q355" s="29"/>
      <c r="R355" s="36"/>
      <c r="S355" s="36"/>
      <c r="T355" s="36"/>
      <c r="U355" s="36"/>
      <c r="V355" s="36"/>
      <c r="W355" s="36"/>
      <c r="X355" s="36"/>
      <c r="Y355" s="29"/>
      <c r="Z355" s="36"/>
      <c r="AA355" s="66"/>
      <c r="AB355" s="36"/>
      <c r="AC355" s="36"/>
      <c r="AD355" s="36"/>
      <c r="AE355" s="36"/>
      <c r="AF355" s="36"/>
      <c r="AG355" s="36"/>
      <c r="AH355" s="29"/>
      <c r="AI355" s="36"/>
      <c r="AJ355" s="29"/>
      <c r="AK355" s="36"/>
      <c r="AL355" s="36"/>
      <c r="AM355" s="36"/>
      <c r="AN355" s="29"/>
      <c r="AO355" s="36"/>
      <c r="AP355" s="29"/>
      <c r="AQ355" s="36"/>
      <c r="AR355" s="29"/>
      <c r="AS355" s="36"/>
      <c r="AT355" s="36"/>
      <c r="AU355" s="36"/>
      <c r="AV355" s="29"/>
      <c r="AW355" s="36"/>
      <c r="AX355" s="36"/>
      <c r="AY355" s="36"/>
      <c r="AZ355" s="29"/>
      <c r="BA355" s="36"/>
      <c r="BB355" s="36"/>
      <c r="BC355" s="36"/>
      <c r="BD355" s="36"/>
      <c r="BE355" s="36"/>
      <c r="BF355" s="36"/>
      <c r="BG355" s="36"/>
      <c r="BH355" s="36"/>
      <c r="BI355" s="36"/>
      <c r="BJ355" s="29"/>
      <c r="BK355" s="36"/>
      <c r="BL355" s="29"/>
      <c r="BM355" s="36"/>
      <c r="BN355" s="36"/>
      <c r="BO355" s="36"/>
      <c r="BP355" s="29"/>
      <c r="BQ355" s="36"/>
      <c r="BR355" s="29"/>
      <c r="BS355" s="36"/>
      <c r="BT355" s="36"/>
      <c r="BU355" s="36"/>
      <c r="BV355" s="36"/>
    </row>
    <row r="356" spans="1:75" x14ac:dyDescent="0.25">
      <c r="A356" s="16">
        <v>354</v>
      </c>
      <c r="B356" s="16">
        <v>3</v>
      </c>
      <c r="C356" s="31" t="s">
        <v>804</v>
      </c>
      <c r="D356" s="40">
        <f>август!D356-сентябрь!E356</f>
        <v>386.95170179710141</v>
      </c>
      <c r="E356" s="40">
        <f t="shared" si="5"/>
        <v>0</v>
      </c>
      <c r="F356" s="36"/>
      <c r="G356" s="36"/>
      <c r="H356" s="36"/>
      <c r="I356" s="27"/>
      <c r="J356" s="36"/>
      <c r="K356" s="36"/>
      <c r="L356" s="36"/>
      <c r="M356" s="36"/>
      <c r="N356" s="36"/>
      <c r="O356" s="29"/>
      <c r="P356" s="36"/>
      <c r="Q356" s="29"/>
      <c r="R356" s="36"/>
      <c r="S356" s="36"/>
      <c r="T356" s="36"/>
      <c r="U356" s="36"/>
      <c r="V356" s="36"/>
      <c r="W356" s="36"/>
      <c r="X356" s="36"/>
      <c r="Y356" s="29"/>
      <c r="Z356" s="36"/>
      <c r="AA356" s="66"/>
      <c r="AB356" s="36"/>
      <c r="AC356" s="36"/>
      <c r="AD356" s="36"/>
      <c r="AE356" s="36"/>
      <c r="AF356" s="36"/>
      <c r="AG356" s="36"/>
      <c r="AH356" s="29"/>
      <c r="AI356" s="36"/>
      <c r="AJ356" s="29"/>
      <c r="AK356" s="36"/>
      <c r="AL356" s="36"/>
      <c r="AM356" s="36"/>
      <c r="AN356" s="29"/>
      <c r="AO356" s="36"/>
      <c r="AP356" s="29"/>
      <c r="AQ356" s="36"/>
      <c r="AR356" s="29"/>
      <c r="AS356" s="36"/>
      <c r="AT356" s="36"/>
      <c r="AU356" s="36"/>
      <c r="AV356" s="29"/>
      <c r="AW356" s="36"/>
      <c r="AX356" s="36"/>
      <c r="AY356" s="36"/>
      <c r="AZ356" s="29"/>
      <c r="BA356" s="36"/>
      <c r="BB356" s="36"/>
      <c r="BC356" s="36"/>
      <c r="BD356" s="36"/>
      <c r="BE356" s="36"/>
      <c r="BF356" s="36"/>
      <c r="BG356" s="36"/>
      <c r="BH356" s="36"/>
      <c r="BI356" s="36"/>
      <c r="BJ356" s="29"/>
      <c r="BK356" s="36"/>
      <c r="BL356" s="29"/>
      <c r="BM356" s="36"/>
      <c r="BN356" s="36"/>
      <c r="BO356" s="36"/>
      <c r="BP356" s="29"/>
      <c r="BQ356" s="36"/>
      <c r="BR356" s="29"/>
      <c r="BS356" s="36"/>
      <c r="BT356" s="36"/>
      <c r="BU356" s="36"/>
      <c r="BV356" s="36"/>
    </row>
    <row r="357" spans="1:75" s="86" customFormat="1" x14ac:dyDescent="0.25">
      <c r="A357" s="79">
        <v>355</v>
      </c>
      <c r="B357" s="79">
        <v>3</v>
      </c>
      <c r="C357" s="80" t="s">
        <v>805</v>
      </c>
      <c r="D357" s="81">
        <f>август!D357-сентябрь!E357</f>
        <v>-1360.7551600096622</v>
      </c>
      <c r="E357" s="81">
        <f t="shared" si="5"/>
        <v>0.93700000000000006</v>
      </c>
      <c r="F357" s="82"/>
      <c r="G357" s="82"/>
      <c r="H357" s="82"/>
      <c r="I357" s="83"/>
      <c r="J357" s="82"/>
      <c r="K357" s="82"/>
      <c r="L357" s="82"/>
      <c r="M357" s="82"/>
      <c r="N357" s="82"/>
      <c r="O357" s="84"/>
      <c r="P357" s="82"/>
      <c r="Q357" s="84"/>
      <c r="R357" s="82"/>
      <c r="S357" s="82"/>
      <c r="T357" s="82"/>
      <c r="U357" s="82"/>
      <c r="V357" s="82"/>
      <c r="W357" s="82"/>
      <c r="X357" s="82"/>
      <c r="Y357" s="84"/>
      <c r="Z357" s="82"/>
      <c r="AA357" s="85"/>
      <c r="AB357" s="82"/>
      <c r="AC357" s="82"/>
      <c r="AD357" s="82"/>
      <c r="AE357" s="82"/>
      <c r="AF357" s="82"/>
      <c r="AG357" s="82"/>
      <c r="AH357" s="84"/>
      <c r="AI357" s="82"/>
      <c r="AJ357" s="84"/>
      <c r="AK357" s="82"/>
      <c r="AL357" s="82"/>
      <c r="AM357" s="82"/>
      <c r="AN357" s="84"/>
      <c r="AO357" s="82"/>
      <c r="AP357" s="84"/>
      <c r="AQ357" s="82"/>
      <c r="AR357" s="84"/>
      <c r="AS357" s="82"/>
      <c r="AT357" s="82"/>
      <c r="AU357" s="82"/>
      <c r="AV357" s="84"/>
      <c r="AW357" s="82"/>
      <c r="AX357" s="82"/>
      <c r="AY357" s="82"/>
      <c r="AZ357" s="84"/>
      <c r="BA357" s="82"/>
      <c r="BB357" s="82"/>
      <c r="BC357" s="82"/>
      <c r="BD357" s="82"/>
      <c r="BE357" s="82"/>
      <c r="BF357" s="82"/>
      <c r="BG357" s="82"/>
      <c r="BH357" s="82"/>
      <c r="BI357" s="82"/>
      <c r="BJ357" s="84"/>
      <c r="BK357" s="82"/>
      <c r="BL357" s="84"/>
      <c r="BM357" s="82"/>
      <c r="BN357" s="82"/>
      <c r="BO357" s="82"/>
      <c r="BP357" s="84"/>
      <c r="BQ357" s="82"/>
      <c r="BR357" s="84"/>
      <c r="BS357" s="82"/>
      <c r="BT357" s="82"/>
      <c r="BU357" s="82"/>
      <c r="BV357" s="82">
        <v>0.93700000000000006</v>
      </c>
      <c r="BW357" s="86" t="s">
        <v>1070</v>
      </c>
    </row>
    <row r="358" spans="1:75" s="86" customFormat="1" x14ac:dyDescent="0.25">
      <c r="A358" s="79">
        <v>356</v>
      </c>
      <c r="B358" s="79">
        <v>3</v>
      </c>
      <c r="C358" s="80" t="s">
        <v>806</v>
      </c>
      <c r="D358" s="81">
        <f>август!D358-сентябрь!E358</f>
        <v>-3054.4932394685979</v>
      </c>
      <c r="E358" s="81">
        <f t="shared" si="5"/>
        <v>9.3740000000000006</v>
      </c>
      <c r="F358" s="82"/>
      <c r="G358" s="82"/>
      <c r="H358" s="82"/>
      <c r="I358" s="83"/>
      <c r="J358" s="82"/>
      <c r="K358" s="82"/>
      <c r="L358" s="82"/>
      <c r="M358" s="82"/>
      <c r="N358" s="82"/>
      <c r="O358" s="84"/>
      <c r="P358" s="82"/>
      <c r="Q358" s="84"/>
      <c r="R358" s="82"/>
      <c r="S358" s="82"/>
      <c r="T358" s="82"/>
      <c r="U358" s="82"/>
      <c r="V358" s="82"/>
      <c r="W358" s="82"/>
      <c r="X358" s="82"/>
      <c r="Y358" s="84"/>
      <c r="Z358" s="82"/>
      <c r="AA358" s="85"/>
      <c r="AB358" s="82"/>
      <c r="AC358" s="82"/>
      <c r="AD358" s="82"/>
      <c r="AE358" s="82"/>
      <c r="AF358" s="82"/>
      <c r="AG358" s="82"/>
      <c r="AH358" s="84"/>
      <c r="AI358" s="82"/>
      <c r="AJ358" s="84"/>
      <c r="AK358" s="82"/>
      <c r="AL358" s="82"/>
      <c r="AM358" s="82"/>
      <c r="AN358" s="84"/>
      <c r="AO358" s="82"/>
      <c r="AP358" s="84"/>
      <c r="AQ358" s="82"/>
      <c r="AR358" s="84"/>
      <c r="AS358" s="82"/>
      <c r="AT358" s="82"/>
      <c r="AU358" s="82"/>
      <c r="AV358" s="84"/>
      <c r="AW358" s="82"/>
      <c r="AX358" s="82"/>
      <c r="AY358" s="82"/>
      <c r="AZ358" s="84"/>
      <c r="BA358" s="82"/>
      <c r="BB358" s="82"/>
      <c r="BC358" s="82"/>
      <c r="BD358" s="82"/>
      <c r="BE358" s="82"/>
      <c r="BF358" s="82"/>
      <c r="BG358" s="82"/>
      <c r="BH358" s="82"/>
      <c r="BI358" s="82"/>
      <c r="BJ358" s="84"/>
      <c r="BK358" s="82"/>
      <c r="BL358" s="84"/>
      <c r="BM358" s="82"/>
      <c r="BN358" s="82"/>
      <c r="BO358" s="82"/>
      <c r="BP358" s="84"/>
      <c r="BQ358" s="82"/>
      <c r="BR358" s="84"/>
      <c r="BS358" s="82"/>
      <c r="BT358" s="82"/>
      <c r="BU358" s="82"/>
      <c r="BV358" s="82">
        <v>9.3740000000000006</v>
      </c>
      <c r="BW358" s="86" t="s">
        <v>1070</v>
      </c>
    </row>
    <row r="359" spans="1:75" x14ac:dyDescent="0.25">
      <c r="A359" s="16">
        <v>357</v>
      </c>
      <c r="B359" s="16">
        <v>3</v>
      </c>
      <c r="C359" s="31" t="s">
        <v>807</v>
      </c>
      <c r="D359" s="40">
        <f>август!D359-сентябрь!E359</f>
        <v>4505.4191537777788</v>
      </c>
      <c r="E359" s="40">
        <f t="shared" si="5"/>
        <v>0</v>
      </c>
      <c r="F359" s="36"/>
      <c r="G359" s="36"/>
      <c r="H359" s="36"/>
      <c r="I359" s="27"/>
      <c r="J359" s="36"/>
      <c r="K359" s="36"/>
      <c r="L359" s="36"/>
      <c r="M359" s="36"/>
      <c r="N359" s="36"/>
      <c r="O359" s="29"/>
      <c r="P359" s="36"/>
      <c r="Q359" s="29"/>
      <c r="R359" s="36"/>
      <c r="S359" s="36"/>
      <c r="T359" s="36"/>
      <c r="U359" s="36"/>
      <c r="V359" s="36"/>
      <c r="W359" s="36"/>
      <c r="X359" s="36"/>
      <c r="Y359" s="29"/>
      <c r="Z359" s="36"/>
      <c r="AA359" s="66"/>
      <c r="AB359" s="36"/>
      <c r="AC359" s="36"/>
      <c r="AD359" s="36"/>
      <c r="AE359" s="36"/>
      <c r="AF359" s="36"/>
      <c r="AG359" s="36"/>
      <c r="AH359" s="29"/>
      <c r="AI359" s="36"/>
      <c r="AJ359" s="29"/>
      <c r="AK359" s="36"/>
      <c r="AL359" s="36"/>
      <c r="AM359" s="36"/>
      <c r="AN359" s="29"/>
      <c r="AO359" s="36"/>
      <c r="AP359" s="29"/>
      <c r="AQ359" s="36"/>
      <c r="AR359" s="29"/>
      <c r="AS359" s="36"/>
      <c r="AT359" s="36"/>
      <c r="AU359" s="36"/>
      <c r="AV359" s="29"/>
      <c r="AW359" s="36"/>
      <c r="AX359" s="36"/>
      <c r="AY359" s="36"/>
      <c r="AZ359" s="29"/>
      <c r="BA359" s="36"/>
      <c r="BB359" s="36"/>
      <c r="BC359" s="36"/>
      <c r="BD359" s="36"/>
      <c r="BE359" s="36"/>
      <c r="BF359" s="36"/>
      <c r="BG359" s="36"/>
      <c r="BH359" s="36"/>
      <c r="BI359" s="36"/>
      <c r="BJ359" s="29"/>
      <c r="BK359" s="36"/>
      <c r="BL359" s="29"/>
      <c r="BM359" s="36"/>
      <c r="BN359" s="36"/>
      <c r="BO359" s="36"/>
      <c r="BP359" s="29"/>
      <c r="BQ359" s="36"/>
      <c r="BR359" s="29"/>
      <c r="BS359" s="36"/>
      <c r="BT359" s="36"/>
      <c r="BU359" s="36"/>
      <c r="BV359" s="36"/>
    </row>
    <row r="360" spans="1:75" x14ac:dyDescent="0.25">
      <c r="A360" s="16">
        <v>358</v>
      </c>
      <c r="B360" s="16">
        <v>3</v>
      </c>
      <c r="C360" s="31" t="s">
        <v>919</v>
      </c>
      <c r="D360" s="40">
        <f>август!D360-сентябрь!E360</f>
        <v>213.53845666666666</v>
      </c>
      <c r="E360" s="40">
        <f t="shared" si="5"/>
        <v>0</v>
      </c>
      <c r="F360" s="36"/>
      <c r="G360" s="36"/>
      <c r="H360" s="36"/>
      <c r="I360" s="27"/>
      <c r="J360" s="36"/>
      <c r="K360" s="36"/>
      <c r="L360" s="36"/>
      <c r="M360" s="36"/>
      <c r="N360" s="36"/>
      <c r="O360" s="29"/>
      <c r="P360" s="36"/>
      <c r="Q360" s="29"/>
      <c r="R360" s="36"/>
      <c r="S360" s="36"/>
      <c r="T360" s="36"/>
      <c r="U360" s="36"/>
      <c r="V360" s="36"/>
      <c r="W360" s="36"/>
      <c r="X360" s="36"/>
      <c r="Y360" s="29"/>
      <c r="Z360" s="36"/>
      <c r="AA360" s="66"/>
      <c r="AB360" s="36"/>
      <c r="AC360" s="36"/>
      <c r="AD360" s="36"/>
      <c r="AE360" s="36"/>
      <c r="AF360" s="36"/>
      <c r="AG360" s="36"/>
      <c r="AH360" s="29"/>
      <c r="AI360" s="36"/>
      <c r="AJ360" s="29"/>
      <c r="AK360" s="36"/>
      <c r="AL360" s="36"/>
      <c r="AM360" s="36"/>
      <c r="AN360" s="29"/>
      <c r="AO360" s="36"/>
      <c r="AP360" s="29"/>
      <c r="AQ360" s="36"/>
      <c r="AR360" s="29"/>
      <c r="AS360" s="36"/>
      <c r="AT360" s="36"/>
      <c r="AU360" s="36"/>
      <c r="AV360" s="29"/>
      <c r="AW360" s="36"/>
      <c r="AX360" s="36"/>
      <c r="AY360" s="36"/>
      <c r="AZ360" s="29"/>
      <c r="BA360" s="36"/>
      <c r="BB360" s="36"/>
      <c r="BC360" s="36"/>
      <c r="BD360" s="36"/>
      <c r="BE360" s="36"/>
      <c r="BF360" s="36"/>
      <c r="BG360" s="36"/>
      <c r="BH360" s="36"/>
      <c r="BI360" s="36"/>
      <c r="BJ360" s="29"/>
      <c r="BK360" s="36"/>
      <c r="BL360" s="29"/>
      <c r="BM360" s="36"/>
      <c r="BN360" s="36"/>
      <c r="BO360" s="36"/>
      <c r="BP360" s="29"/>
      <c r="BQ360" s="36"/>
      <c r="BR360" s="29"/>
      <c r="BS360" s="36"/>
      <c r="BT360" s="36"/>
      <c r="BU360" s="36"/>
      <c r="BV360" s="36"/>
    </row>
    <row r="361" spans="1:75" s="86" customFormat="1" x14ac:dyDescent="0.25">
      <c r="A361" s="79">
        <v>359</v>
      </c>
      <c r="B361" s="79">
        <v>3</v>
      </c>
      <c r="C361" s="80" t="s">
        <v>920</v>
      </c>
      <c r="D361" s="81">
        <f>август!D361-сентябрь!E361</f>
        <v>-287.67339592270537</v>
      </c>
      <c r="E361" s="81">
        <f t="shared" si="5"/>
        <v>11.273</v>
      </c>
      <c r="F361" s="82"/>
      <c r="G361" s="82"/>
      <c r="H361" s="82"/>
      <c r="I361" s="83"/>
      <c r="J361" s="82"/>
      <c r="K361" s="82"/>
      <c r="L361" s="82"/>
      <c r="M361" s="82"/>
      <c r="N361" s="82"/>
      <c r="O361" s="84"/>
      <c r="P361" s="82"/>
      <c r="Q361" s="84"/>
      <c r="R361" s="82"/>
      <c r="S361" s="82"/>
      <c r="T361" s="82"/>
      <c r="U361" s="82"/>
      <c r="V361" s="82"/>
      <c r="W361" s="82"/>
      <c r="X361" s="82"/>
      <c r="Y361" s="84"/>
      <c r="Z361" s="82"/>
      <c r="AA361" s="85"/>
      <c r="AB361" s="82"/>
      <c r="AC361" s="82"/>
      <c r="AD361" s="82"/>
      <c r="AE361" s="82"/>
      <c r="AF361" s="82"/>
      <c r="AG361" s="82"/>
      <c r="AH361" s="84"/>
      <c r="AI361" s="82"/>
      <c r="AJ361" s="84"/>
      <c r="AK361" s="82"/>
      <c r="AL361" s="82"/>
      <c r="AM361" s="82"/>
      <c r="AN361" s="84"/>
      <c r="AO361" s="82"/>
      <c r="AP361" s="84"/>
      <c r="AQ361" s="82"/>
      <c r="AR361" s="84"/>
      <c r="AS361" s="82"/>
      <c r="AT361" s="82"/>
      <c r="AU361" s="82"/>
      <c r="AV361" s="84"/>
      <c r="AW361" s="82"/>
      <c r="AX361" s="82"/>
      <c r="AY361" s="82"/>
      <c r="AZ361" s="84"/>
      <c r="BA361" s="82"/>
      <c r="BB361" s="82"/>
      <c r="BC361" s="82"/>
      <c r="BD361" s="82"/>
      <c r="BE361" s="82"/>
      <c r="BF361" s="82"/>
      <c r="BG361" s="82"/>
      <c r="BH361" s="82"/>
      <c r="BI361" s="82"/>
      <c r="BJ361" s="84"/>
      <c r="BK361" s="82"/>
      <c r="BL361" s="84"/>
      <c r="BM361" s="82"/>
      <c r="BN361" s="82"/>
      <c r="BO361" s="82"/>
      <c r="BP361" s="84"/>
      <c r="BQ361" s="82"/>
      <c r="BR361" s="84"/>
      <c r="BS361" s="82"/>
      <c r="BT361" s="82"/>
      <c r="BU361" s="82"/>
      <c r="BV361" s="82">
        <f>6.313+2.341+2.619</f>
        <v>11.273</v>
      </c>
      <c r="BW361" s="86" t="s">
        <v>1070</v>
      </c>
    </row>
    <row r="362" spans="1:75" x14ac:dyDescent="0.25">
      <c r="A362" s="16">
        <v>360</v>
      </c>
      <c r="B362" s="16">
        <v>3</v>
      </c>
      <c r="C362" s="31" t="s">
        <v>808</v>
      </c>
      <c r="D362" s="40">
        <f>август!D362-сентябрь!E362</f>
        <v>927.01365319806757</v>
      </c>
      <c r="E362" s="40">
        <f t="shared" si="5"/>
        <v>0</v>
      </c>
      <c r="F362" s="36"/>
      <c r="G362" s="36"/>
      <c r="H362" s="36"/>
      <c r="I362" s="27"/>
      <c r="J362" s="36"/>
      <c r="K362" s="36"/>
      <c r="L362" s="36"/>
      <c r="M362" s="36"/>
      <c r="N362" s="36"/>
      <c r="O362" s="29"/>
      <c r="P362" s="36"/>
      <c r="Q362" s="29"/>
      <c r="R362" s="36"/>
      <c r="S362" s="36"/>
      <c r="T362" s="36"/>
      <c r="U362" s="36"/>
      <c r="V362" s="36"/>
      <c r="W362" s="36"/>
      <c r="X362" s="36"/>
      <c r="Y362" s="29"/>
      <c r="Z362" s="36"/>
      <c r="AA362" s="66"/>
      <c r="AB362" s="36"/>
      <c r="AC362" s="36"/>
      <c r="AD362" s="36"/>
      <c r="AE362" s="36"/>
      <c r="AF362" s="36"/>
      <c r="AG362" s="36"/>
      <c r="AH362" s="29"/>
      <c r="AI362" s="36"/>
      <c r="AJ362" s="29"/>
      <c r="AK362" s="36"/>
      <c r="AL362" s="36"/>
      <c r="AM362" s="36"/>
      <c r="AN362" s="29"/>
      <c r="AO362" s="36"/>
      <c r="AP362" s="29"/>
      <c r="AQ362" s="36"/>
      <c r="AR362" s="29"/>
      <c r="AS362" s="36"/>
      <c r="AT362" s="36"/>
      <c r="AU362" s="36"/>
      <c r="AV362" s="29"/>
      <c r="AW362" s="36"/>
      <c r="AX362" s="36"/>
      <c r="AY362" s="36"/>
      <c r="AZ362" s="29"/>
      <c r="BA362" s="36"/>
      <c r="BB362" s="36"/>
      <c r="BC362" s="36"/>
      <c r="BD362" s="36"/>
      <c r="BE362" s="36"/>
      <c r="BF362" s="36"/>
      <c r="BG362" s="36"/>
      <c r="BH362" s="36"/>
      <c r="BI362" s="36"/>
      <c r="BJ362" s="29"/>
      <c r="BK362" s="36"/>
      <c r="BL362" s="29"/>
      <c r="BM362" s="36"/>
      <c r="BN362" s="36"/>
      <c r="BO362" s="36"/>
      <c r="BP362" s="29"/>
      <c r="BQ362" s="36"/>
      <c r="BR362" s="29"/>
      <c r="BS362" s="36"/>
      <c r="BT362" s="36"/>
      <c r="BU362" s="36"/>
      <c r="BV362" s="36"/>
    </row>
    <row r="363" spans="1:75" s="86" customFormat="1" x14ac:dyDescent="0.25">
      <c r="A363" s="79">
        <v>361</v>
      </c>
      <c r="B363" s="79">
        <v>3</v>
      </c>
      <c r="C363" s="80" t="s">
        <v>809</v>
      </c>
      <c r="D363" s="81">
        <f>август!D363-сентябрь!E363</f>
        <v>-437.78719178743961</v>
      </c>
      <c r="E363" s="81">
        <f t="shared" si="5"/>
        <v>4.08</v>
      </c>
      <c r="F363" s="82"/>
      <c r="G363" s="82"/>
      <c r="H363" s="82"/>
      <c r="I363" s="83"/>
      <c r="J363" s="82"/>
      <c r="K363" s="82"/>
      <c r="L363" s="82"/>
      <c r="M363" s="82"/>
      <c r="N363" s="82"/>
      <c r="O363" s="84"/>
      <c r="P363" s="82"/>
      <c r="Q363" s="84"/>
      <c r="R363" s="82"/>
      <c r="S363" s="82"/>
      <c r="T363" s="82"/>
      <c r="U363" s="82"/>
      <c r="V363" s="82"/>
      <c r="W363" s="82"/>
      <c r="X363" s="82"/>
      <c r="Y363" s="84"/>
      <c r="Z363" s="82"/>
      <c r="AA363" s="85"/>
      <c r="AB363" s="82"/>
      <c r="AC363" s="82"/>
      <c r="AD363" s="82"/>
      <c r="AE363" s="82"/>
      <c r="AF363" s="82"/>
      <c r="AG363" s="82"/>
      <c r="AH363" s="84"/>
      <c r="AI363" s="82"/>
      <c r="AJ363" s="84"/>
      <c r="AK363" s="82"/>
      <c r="AL363" s="82"/>
      <c r="AM363" s="82"/>
      <c r="AN363" s="84"/>
      <c r="AO363" s="82"/>
      <c r="AP363" s="84"/>
      <c r="AQ363" s="82"/>
      <c r="AR363" s="84"/>
      <c r="AS363" s="82"/>
      <c r="AT363" s="82"/>
      <c r="AU363" s="82"/>
      <c r="AV363" s="84"/>
      <c r="AW363" s="82"/>
      <c r="AX363" s="82"/>
      <c r="AY363" s="82"/>
      <c r="AZ363" s="84"/>
      <c r="BA363" s="82"/>
      <c r="BB363" s="82"/>
      <c r="BC363" s="82"/>
      <c r="BD363" s="82"/>
      <c r="BE363" s="82"/>
      <c r="BF363" s="82"/>
      <c r="BG363" s="82"/>
      <c r="BH363" s="82"/>
      <c r="BI363" s="82"/>
      <c r="BJ363" s="84"/>
      <c r="BK363" s="82"/>
      <c r="BL363" s="84">
        <v>5</v>
      </c>
      <c r="BM363" s="82">
        <v>4.08</v>
      </c>
      <c r="BN363" s="82"/>
      <c r="BO363" s="82"/>
      <c r="BP363" s="84"/>
      <c r="BQ363" s="82"/>
      <c r="BR363" s="84"/>
      <c r="BS363" s="82"/>
      <c r="BT363" s="82"/>
      <c r="BU363" s="82"/>
      <c r="BV363" s="82"/>
    </row>
    <row r="364" spans="1:75" s="86" customFormat="1" x14ac:dyDescent="0.25">
      <c r="A364" s="79">
        <v>362</v>
      </c>
      <c r="B364" s="79">
        <v>3</v>
      </c>
      <c r="C364" s="80" t="s">
        <v>810</v>
      </c>
      <c r="D364" s="81">
        <f>август!D364-сентябрь!E364</f>
        <v>120.73846496618356</v>
      </c>
      <c r="E364" s="81">
        <f t="shared" si="5"/>
        <v>20.863</v>
      </c>
      <c r="F364" s="82"/>
      <c r="G364" s="82"/>
      <c r="H364" s="82"/>
      <c r="I364" s="83"/>
      <c r="J364" s="82"/>
      <c r="K364" s="82"/>
      <c r="L364" s="82"/>
      <c r="M364" s="82"/>
      <c r="N364" s="82"/>
      <c r="O364" s="84"/>
      <c r="P364" s="82"/>
      <c r="Q364" s="84"/>
      <c r="R364" s="82"/>
      <c r="S364" s="82"/>
      <c r="T364" s="82"/>
      <c r="U364" s="82">
        <v>0.02</v>
      </c>
      <c r="V364" s="82">
        <v>20.863</v>
      </c>
      <c r="W364" s="82"/>
      <c r="X364" s="82"/>
      <c r="Y364" s="84"/>
      <c r="Z364" s="82"/>
      <c r="AA364" s="85"/>
      <c r="AB364" s="82"/>
      <c r="AC364" s="82"/>
      <c r="AD364" s="82"/>
      <c r="AE364" s="82"/>
      <c r="AF364" s="82"/>
      <c r="AG364" s="82"/>
      <c r="AH364" s="84"/>
      <c r="AI364" s="82"/>
      <c r="AJ364" s="84"/>
      <c r="AK364" s="82"/>
      <c r="AL364" s="82"/>
      <c r="AM364" s="82"/>
      <c r="AN364" s="84"/>
      <c r="AO364" s="82"/>
      <c r="AP364" s="84"/>
      <c r="AQ364" s="82"/>
      <c r="AR364" s="84"/>
      <c r="AS364" s="82"/>
      <c r="AT364" s="82"/>
      <c r="AU364" s="82"/>
      <c r="AV364" s="84"/>
      <c r="AW364" s="82"/>
      <c r="AX364" s="82"/>
      <c r="AY364" s="82"/>
      <c r="AZ364" s="84"/>
      <c r="BA364" s="82"/>
      <c r="BB364" s="82"/>
      <c r="BC364" s="82"/>
      <c r="BD364" s="82"/>
      <c r="BE364" s="82"/>
      <c r="BF364" s="82"/>
      <c r="BG364" s="82"/>
      <c r="BH364" s="82"/>
      <c r="BI364" s="82"/>
      <c r="BJ364" s="84"/>
      <c r="BK364" s="82"/>
      <c r="BL364" s="84"/>
      <c r="BM364" s="82"/>
      <c r="BN364" s="82"/>
      <c r="BO364" s="82"/>
      <c r="BP364" s="84"/>
      <c r="BQ364" s="82"/>
      <c r="BR364" s="84"/>
      <c r="BS364" s="82"/>
      <c r="BT364" s="82"/>
      <c r="BU364" s="82"/>
      <c r="BV364" s="82"/>
    </row>
    <row r="365" spans="1:75" x14ac:dyDescent="0.25">
      <c r="A365" s="16">
        <v>363</v>
      </c>
      <c r="B365" s="16">
        <v>3</v>
      </c>
      <c r="C365" s="31" t="s">
        <v>811</v>
      </c>
      <c r="D365" s="40">
        <f>август!D365-сентябрь!E365</f>
        <v>-43.603439613526568</v>
      </c>
      <c r="E365" s="40">
        <f t="shared" si="5"/>
        <v>0</v>
      </c>
      <c r="F365" s="36"/>
      <c r="G365" s="36"/>
      <c r="H365" s="36"/>
      <c r="I365" s="27"/>
      <c r="J365" s="36"/>
      <c r="K365" s="36"/>
      <c r="L365" s="36"/>
      <c r="M365" s="36"/>
      <c r="N365" s="36"/>
      <c r="O365" s="29"/>
      <c r="P365" s="36"/>
      <c r="Q365" s="29"/>
      <c r="R365" s="36"/>
      <c r="S365" s="36"/>
      <c r="T365" s="36"/>
      <c r="U365" s="36"/>
      <c r="V365" s="36"/>
      <c r="W365" s="36"/>
      <c r="X365" s="36"/>
      <c r="Y365" s="29"/>
      <c r="Z365" s="36"/>
      <c r="AA365" s="66"/>
      <c r="AB365" s="36"/>
      <c r="AC365" s="36"/>
      <c r="AD365" s="36"/>
      <c r="AE365" s="36"/>
      <c r="AF365" s="36"/>
      <c r="AG365" s="36"/>
      <c r="AH365" s="29"/>
      <c r="AI365" s="36"/>
      <c r="AJ365" s="29"/>
      <c r="AK365" s="36"/>
      <c r="AL365" s="36"/>
      <c r="AM365" s="36"/>
      <c r="AN365" s="29"/>
      <c r="AO365" s="36"/>
      <c r="AP365" s="29"/>
      <c r="AQ365" s="36"/>
      <c r="AR365" s="29"/>
      <c r="AS365" s="36"/>
      <c r="AT365" s="36"/>
      <c r="AU365" s="36"/>
      <c r="AV365" s="29"/>
      <c r="AW365" s="36"/>
      <c r="AX365" s="36"/>
      <c r="AY365" s="36"/>
      <c r="AZ365" s="29"/>
      <c r="BA365" s="36"/>
      <c r="BB365" s="36"/>
      <c r="BC365" s="36"/>
      <c r="BD365" s="36"/>
      <c r="BE365" s="36"/>
      <c r="BF365" s="36"/>
      <c r="BG365" s="36"/>
      <c r="BH365" s="36"/>
      <c r="BI365" s="36"/>
      <c r="BJ365" s="29"/>
      <c r="BK365" s="36"/>
      <c r="BL365" s="29"/>
      <c r="BM365" s="36"/>
      <c r="BN365" s="36"/>
      <c r="BO365" s="36"/>
      <c r="BP365" s="29"/>
      <c r="BQ365" s="36"/>
      <c r="BR365" s="29"/>
      <c r="BS365" s="36"/>
      <c r="BT365" s="36"/>
      <c r="BU365" s="36"/>
      <c r="BV365" s="36"/>
    </row>
    <row r="366" spans="1:75" x14ac:dyDescent="0.25">
      <c r="A366" s="16">
        <v>364</v>
      </c>
      <c r="B366" s="16">
        <v>3</v>
      </c>
      <c r="C366" s="31" t="s">
        <v>812</v>
      </c>
      <c r="D366" s="40">
        <f>август!D366-сентябрь!E366</f>
        <v>174.58232296618357</v>
      </c>
      <c r="E366" s="40">
        <f t="shared" si="5"/>
        <v>0</v>
      </c>
      <c r="F366" s="36"/>
      <c r="G366" s="36"/>
      <c r="H366" s="36"/>
      <c r="I366" s="27"/>
      <c r="J366" s="36"/>
      <c r="K366" s="36"/>
      <c r="L366" s="36"/>
      <c r="M366" s="36"/>
      <c r="N366" s="36"/>
      <c r="O366" s="29"/>
      <c r="P366" s="36"/>
      <c r="Q366" s="29"/>
      <c r="R366" s="36"/>
      <c r="S366" s="36"/>
      <c r="T366" s="36"/>
      <c r="U366" s="36"/>
      <c r="V366" s="36"/>
      <c r="W366" s="36"/>
      <c r="X366" s="36"/>
      <c r="Y366" s="29"/>
      <c r="Z366" s="36"/>
      <c r="AA366" s="66"/>
      <c r="AB366" s="36"/>
      <c r="AC366" s="36"/>
      <c r="AD366" s="36"/>
      <c r="AE366" s="36"/>
      <c r="AF366" s="36"/>
      <c r="AG366" s="36"/>
      <c r="AH366" s="29"/>
      <c r="AI366" s="36"/>
      <c r="AJ366" s="29"/>
      <c r="AK366" s="36"/>
      <c r="AL366" s="36"/>
      <c r="AM366" s="36"/>
      <c r="AN366" s="29"/>
      <c r="AO366" s="36"/>
      <c r="AP366" s="29"/>
      <c r="AQ366" s="36"/>
      <c r="AR366" s="29"/>
      <c r="AS366" s="36"/>
      <c r="AT366" s="36"/>
      <c r="AU366" s="36"/>
      <c r="AV366" s="29"/>
      <c r="AW366" s="36"/>
      <c r="AX366" s="36"/>
      <c r="AY366" s="36"/>
      <c r="AZ366" s="29"/>
      <c r="BA366" s="36"/>
      <c r="BB366" s="36"/>
      <c r="BC366" s="36"/>
      <c r="BD366" s="36"/>
      <c r="BE366" s="36"/>
      <c r="BF366" s="36"/>
      <c r="BG366" s="36"/>
      <c r="BH366" s="36"/>
      <c r="BI366" s="36"/>
      <c r="BJ366" s="29"/>
      <c r="BK366" s="36"/>
      <c r="BL366" s="29"/>
      <c r="BM366" s="36"/>
      <c r="BN366" s="36"/>
      <c r="BO366" s="36"/>
      <c r="BP366" s="29"/>
      <c r="BQ366" s="36"/>
      <c r="BR366" s="29"/>
      <c r="BS366" s="36"/>
      <c r="BT366" s="36"/>
      <c r="BU366" s="36"/>
      <c r="BV366" s="36"/>
    </row>
    <row r="367" spans="1:75" s="86" customFormat="1" x14ac:dyDescent="0.25">
      <c r="A367" s="79">
        <v>365</v>
      </c>
      <c r="B367" s="79">
        <v>3</v>
      </c>
      <c r="C367" s="80" t="s">
        <v>813</v>
      </c>
      <c r="D367" s="81">
        <f>август!D367-сентябрь!E367</f>
        <v>-760.62957637681154</v>
      </c>
      <c r="E367" s="81">
        <f t="shared" si="5"/>
        <v>588.66499999999996</v>
      </c>
      <c r="F367" s="82"/>
      <c r="G367" s="82"/>
      <c r="H367" s="82"/>
      <c r="I367" s="83"/>
      <c r="J367" s="82"/>
      <c r="K367" s="82"/>
      <c r="L367" s="82"/>
      <c r="M367" s="82"/>
      <c r="N367" s="82"/>
      <c r="O367" s="84"/>
      <c r="P367" s="82"/>
      <c r="Q367" s="84"/>
      <c r="R367" s="82"/>
      <c r="S367" s="82"/>
      <c r="T367" s="82"/>
      <c r="U367" s="82"/>
      <c r="V367" s="82"/>
      <c r="W367" s="82"/>
      <c r="X367" s="82"/>
      <c r="Y367" s="84"/>
      <c r="Z367" s="82"/>
      <c r="AA367" s="85" t="s">
        <v>1200</v>
      </c>
      <c r="AB367" s="82">
        <v>0.152</v>
      </c>
      <c r="AC367" s="82">
        <v>588.66499999999996</v>
      </c>
      <c r="AD367" s="82"/>
      <c r="AE367" s="82"/>
      <c r="AF367" s="82"/>
      <c r="AG367" s="82"/>
      <c r="AH367" s="84"/>
      <c r="AI367" s="82"/>
      <c r="AJ367" s="84"/>
      <c r="AK367" s="82"/>
      <c r="AL367" s="82"/>
      <c r="AM367" s="82"/>
      <c r="AN367" s="84"/>
      <c r="AO367" s="82"/>
      <c r="AP367" s="84"/>
      <c r="AQ367" s="82"/>
      <c r="AR367" s="84"/>
      <c r="AS367" s="82"/>
      <c r="AT367" s="82"/>
      <c r="AU367" s="82"/>
      <c r="AV367" s="84"/>
      <c r="AW367" s="82"/>
      <c r="AX367" s="82"/>
      <c r="AY367" s="82"/>
      <c r="AZ367" s="84"/>
      <c r="BA367" s="82"/>
      <c r="BB367" s="82"/>
      <c r="BC367" s="82"/>
      <c r="BD367" s="82"/>
      <c r="BE367" s="82"/>
      <c r="BF367" s="82"/>
      <c r="BG367" s="82"/>
      <c r="BH367" s="82"/>
      <c r="BI367" s="82"/>
      <c r="BJ367" s="84"/>
      <c r="BK367" s="82"/>
      <c r="BL367" s="84"/>
      <c r="BM367" s="82"/>
      <c r="BN367" s="82"/>
      <c r="BO367" s="82"/>
      <c r="BP367" s="84"/>
      <c r="BQ367" s="82"/>
      <c r="BR367" s="84"/>
      <c r="BS367" s="82"/>
      <c r="BT367" s="82"/>
      <c r="BU367" s="82"/>
      <c r="BV367" s="82"/>
    </row>
    <row r="368" spans="1:75" x14ac:dyDescent="0.25">
      <c r="A368" s="16">
        <v>366</v>
      </c>
      <c r="B368" s="16">
        <v>2</v>
      </c>
      <c r="C368" s="31" t="s">
        <v>932</v>
      </c>
      <c r="D368" s="40">
        <f>август!D368-сентябрь!E368</f>
        <v>608.47101329468614</v>
      </c>
      <c r="E368" s="40">
        <f t="shared" si="5"/>
        <v>0</v>
      </c>
      <c r="F368" s="36"/>
      <c r="G368" s="36"/>
      <c r="H368" s="36"/>
      <c r="I368" s="27"/>
      <c r="J368" s="36"/>
      <c r="K368" s="36"/>
      <c r="L368" s="36"/>
      <c r="M368" s="36"/>
      <c r="N368" s="36"/>
      <c r="O368" s="29"/>
      <c r="P368" s="36"/>
      <c r="Q368" s="29"/>
      <c r="R368" s="36"/>
      <c r="S368" s="36"/>
      <c r="T368" s="36"/>
      <c r="U368" s="36"/>
      <c r="V368" s="36"/>
      <c r="W368" s="36"/>
      <c r="X368" s="36"/>
      <c r="Y368" s="29"/>
      <c r="Z368" s="36"/>
      <c r="AA368" s="66"/>
      <c r="AB368" s="36"/>
      <c r="AC368" s="36"/>
      <c r="AD368" s="36"/>
      <c r="AE368" s="36"/>
      <c r="AF368" s="36"/>
      <c r="AG368" s="36"/>
      <c r="AH368" s="29"/>
      <c r="AI368" s="36"/>
      <c r="AJ368" s="29"/>
      <c r="AK368" s="36"/>
      <c r="AL368" s="36"/>
      <c r="AM368" s="36"/>
      <c r="AN368" s="29"/>
      <c r="AO368" s="36"/>
      <c r="AP368" s="29"/>
      <c r="AQ368" s="36"/>
      <c r="AR368" s="29"/>
      <c r="AS368" s="36"/>
      <c r="AT368" s="36"/>
      <c r="AU368" s="36"/>
      <c r="AV368" s="29"/>
      <c r="AW368" s="36"/>
      <c r="AX368" s="36"/>
      <c r="AY368" s="36"/>
      <c r="AZ368" s="29"/>
      <c r="BA368" s="36"/>
      <c r="BB368" s="36"/>
      <c r="BC368" s="36"/>
      <c r="BD368" s="36"/>
      <c r="BE368" s="36"/>
      <c r="BF368" s="36"/>
      <c r="BG368" s="36"/>
      <c r="BH368" s="36"/>
      <c r="BI368" s="36"/>
      <c r="BJ368" s="29"/>
      <c r="BK368" s="36"/>
      <c r="BL368" s="29"/>
      <c r="BM368" s="36"/>
      <c r="BN368" s="36"/>
      <c r="BO368" s="36"/>
      <c r="BP368" s="29"/>
      <c r="BQ368" s="36"/>
      <c r="BR368" s="29"/>
      <c r="BS368" s="36"/>
      <c r="BT368" s="36"/>
      <c r="BU368" s="36"/>
      <c r="BV368" s="36"/>
    </row>
    <row r="369" spans="1:75" x14ac:dyDescent="0.25">
      <c r="A369" s="16">
        <v>367</v>
      </c>
      <c r="B369" s="16">
        <v>2</v>
      </c>
      <c r="C369" s="31" t="s">
        <v>814</v>
      </c>
      <c r="D369" s="40">
        <f>август!D369-сентябрь!E369</f>
        <v>1137.4971536038649</v>
      </c>
      <c r="E369" s="40">
        <f t="shared" si="5"/>
        <v>0</v>
      </c>
      <c r="F369" s="36"/>
      <c r="G369" s="36"/>
      <c r="H369" s="36"/>
      <c r="I369" s="27"/>
      <c r="J369" s="36"/>
      <c r="K369" s="36"/>
      <c r="L369" s="36"/>
      <c r="M369" s="36"/>
      <c r="N369" s="36"/>
      <c r="O369" s="29"/>
      <c r="P369" s="36"/>
      <c r="Q369" s="29"/>
      <c r="R369" s="36"/>
      <c r="S369" s="36"/>
      <c r="T369" s="36"/>
      <c r="U369" s="36"/>
      <c r="V369" s="36"/>
      <c r="W369" s="36"/>
      <c r="X369" s="36"/>
      <c r="Y369" s="29"/>
      <c r="Z369" s="36"/>
      <c r="AA369" s="66"/>
      <c r="AB369" s="36"/>
      <c r="AC369" s="36"/>
      <c r="AD369" s="36"/>
      <c r="AE369" s="36"/>
      <c r="AF369" s="36"/>
      <c r="AG369" s="36"/>
      <c r="AH369" s="29"/>
      <c r="AI369" s="36"/>
      <c r="AJ369" s="29"/>
      <c r="AK369" s="36"/>
      <c r="AL369" s="36"/>
      <c r="AM369" s="36"/>
      <c r="AN369" s="29"/>
      <c r="AO369" s="36"/>
      <c r="AP369" s="29"/>
      <c r="AQ369" s="36"/>
      <c r="AR369" s="29"/>
      <c r="AS369" s="36"/>
      <c r="AT369" s="36"/>
      <c r="AU369" s="36"/>
      <c r="AV369" s="29"/>
      <c r="AW369" s="36"/>
      <c r="AX369" s="36"/>
      <c r="AY369" s="36"/>
      <c r="AZ369" s="29"/>
      <c r="BA369" s="36"/>
      <c r="BB369" s="36"/>
      <c r="BC369" s="36"/>
      <c r="BD369" s="36"/>
      <c r="BE369" s="36"/>
      <c r="BF369" s="36"/>
      <c r="BG369" s="36"/>
      <c r="BH369" s="36"/>
      <c r="BI369" s="36"/>
      <c r="BJ369" s="29"/>
      <c r="BK369" s="36"/>
      <c r="BL369" s="29"/>
      <c r="BM369" s="36"/>
      <c r="BN369" s="36"/>
      <c r="BO369" s="36"/>
      <c r="BP369" s="29"/>
      <c r="BQ369" s="36"/>
      <c r="BR369" s="29"/>
      <c r="BS369" s="36"/>
      <c r="BT369" s="36"/>
      <c r="BU369" s="36"/>
      <c r="BV369" s="36"/>
    </row>
    <row r="370" spans="1:75" x14ac:dyDescent="0.25">
      <c r="A370" s="16">
        <v>368</v>
      </c>
      <c r="B370" s="16">
        <v>2</v>
      </c>
      <c r="C370" s="31" t="s">
        <v>815</v>
      </c>
      <c r="D370" s="40">
        <f>август!D370-сентябрь!E370</f>
        <v>144.81777582608697</v>
      </c>
      <c r="E370" s="40">
        <f t="shared" si="5"/>
        <v>0</v>
      </c>
      <c r="F370" s="36"/>
      <c r="G370" s="36"/>
      <c r="H370" s="36"/>
      <c r="I370" s="27"/>
      <c r="J370" s="36"/>
      <c r="K370" s="36"/>
      <c r="L370" s="36"/>
      <c r="M370" s="36"/>
      <c r="N370" s="36"/>
      <c r="O370" s="29"/>
      <c r="P370" s="36"/>
      <c r="Q370" s="29"/>
      <c r="R370" s="36"/>
      <c r="S370" s="36"/>
      <c r="T370" s="36"/>
      <c r="U370" s="36"/>
      <c r="V370" s="36"/>
      <c r="W370" s="36"/>
      <c r="X370" s="36"/>
      <c r="Y370" s="29"/>
      <c r="Z370" s="36"/>
      <c r="AA370" s="66"/>
      <c r="AB370" s="36"/>
      <c r="AC370" s="36"/>
      <c r="AD370" s="36"/>
      <c r="AE370" s="36"/>
      <c r="AF370" s="36"/>
      <c r="AG370" s="36"/>
      <c r="AH370" s="29"/>
      <c r="AI370" s="36"/>
      <c r="AJ370" s="29"/>
      <c r="AK370" s="36"/>
      <c r="AL370" s="36"/>
      <c r="AM370" s="36"/>
      <c r="AN370" s="29"/>
      <c r="AO370" s="36"/>
      <c r="AP370" s="29"/>
      <c r="AQ370" s="36"/>
      <c r="AR370" s="29"/>
      <c r="AS370" s="36"/>
      <c r="AT370" s="36"/>
      <c r="AU370" s="36"/>
      <c r="AV370" s="29"/>
      <c r="AW370" s="36"/>
      <c r="AX370" s="36"/>
      <c r="AY370" s="36"/>
      <c r="AZ370" s="29"/>
      <c r="BA370" s="36"/>
      <c r="BB370" s="36"/>
      <c r="BC370" s="36"/>
      <c r="BD370" s="36"/>
      <c r="BE370" s="36"/>
      <c r="BF370" s="36"/>
      <c r="BG370" s="36"/>
      <c r="BH370" s="36"/>
      <c r="BI370" s="36"/>
      <c r="BJ370" s="29"/>
      <c r="BK370" s="36"/>
      <c r="BL370" s="29"/>
      <c r="BM370" s="36"/>
      <c r="BN370" s="36"/>
      <c r="BO370" s="36"/>
      <c r="BP370" s="29"/>
      <c r="BQ370" s="36"/>
      <c r="BR370" s="29"/>
      <c r="BS370" s="36"/>
      <c r="BT370" s="36"/>
      <c r="BU370" s="36"/>
      <c r="BV370" s="36"/>
    </row>
    <row r="371" spans="1:75" s="86" customFormat="1" x14ac:dyDescent="0.25">
      <c r="A371" s="79">
        <v>369</v>
      </c>
      <c r="B371" s="79">
        <v>3</v>
      </c>
      <c r="C371" s="80" t="s">
        <v>816</v>
      </c>
      <c r="D371" s="81">
        <f>август!D371-сентябрь!E371</f>
        <v>-1233.3546956038647</v>
      </c>
      <c r="E371" s="81">
        <f t="shared" si="5"/>
        <v>7.7380000000000004</v>
      </c>
      <c r="F371" s="82"/>
      <c r="G371" s="82"/>
      <c r="H371" s="82"/>
      <c r="I371" s="83"/>
      <c r="J371" s="82"/>
      <c r="K371" s="82"/>
      <c r="L371" s="82"/>
      <c r="M371" s="82"/>
      <c r="N371" s="82"/>
      <c r="O371" s="84"/>
      <c r="P371" s="82"/>
      <c r="Q371" s="84"/>
      <c r="R371" s="82"/>
      <c r="S371" s="82"/>
      <c r="T371" s="82"/>
      <c r="U371" s="82"/>
      <c r="V371" s="82"/>
      <c r="W371" s="82"/>
      <c r="X371" s="82"/>
      <c r="Y371" s="84"/>
      <c r="Z371" s="82"/>
      <c r="AA371" s="85"/>
      <c r="AB371" s="82"/>
      <c r="AC371" s="82"/>
      <c r="AD371" s="82"/>
      <c r="AE371" s="82"/>
      <c r="AF371" s="82"/>
      <c r="AG371" s="82"/>
      <c r="AH371" s="84"/>
      <c r="AI371" s="82"/>
      <c r="AJ371" s="84"/>
      <c r="AK371" s="82"/>
      <c r="AL371" s="82"/>
      <c r="AM371" s="82"/>
      <c r="AN371" s="84"/>
      <c r="AO371" s="82"/>
      <c r="AP371" s="84"/>
      <c r="AQ371" s="82"/>
      <c r="AR371" s="84"/>
      <c r="AS371" s="82"/>
      <c r="AT371" s="82"/>
      <c r="AU371" s="82"/>
      <c r="AV371" s="84"/>
      <c r="AW371" s="82"/>
      <c r="AX371" s="82"/>
      <c r="AY371" s="82"/>
      <c r="AZ371" s="84"/>
      <c r="BA371" s="82"/>
      <c r="BB371" s="82"/>
      <c r="BC371" s="82"/>
      <c r="BD371" s="82"/>
      <c r="BE371" s="82"/>
      <c r="BF371" s="82"/>
      <c r="BG371" s="82"/>
      <c r="BH371" s="82"/>
      <c r="BI371" s="82"/>
      <c r="BJ371" s="84"/>
      <c r="BK371" s="82"/>
      <c r="BL371" s="84"/>
      <c r="BM371" s="82"/>
      <c r="BN371" s="82"/>
      <c r="BO371" s="82"/>
      <c r="BP371" s="84"/>
      <c r="BQ371" s="82"/>
      <c r="BR371" s="84"/>
      <c r="BS371" s="82"/>
      <c r="BT371" s="82"/>
      <c r="BU371" s="82"/>
      <c r="BV371" s="82">
        <v>7.7380000000000004</v>
      </c>
      <c r="BW371" s="86" t="s">
        <v>1070</v>
      </c>
    </row>
    <row r="372" spans="1:75" s="86" customFormat="1" x14ac:dyDescent="0.25">
      <c r="A372" s="79">
        <v>370</v>
      </c>
      <c r="B372" s="79">
        <v>3</v>
      </c>
      <c r="C372" s="80" t="s">
        <v>817</v>
      </c>
      <c r="D372" s="81">
        <f>август!D372-сентябрь!E372</f>
        <v>874.52633668599037</v>
      </c>
      <c r="E372" s="81">
        <f t="shared" si="5"/>
        <v>15.289</v>
      </c>
      <c r="F372" s="82"/>
      <c r="G372" s="82"/>
      <c r="H372" s="82"/>
      <c r="I372" s="83"/>
      <c r="J372" s="82"/>
      <c r="K372" s="82"/>
      <c r="L372" s="82"/>
      <c r="M372" s="82"/>
      <c r="N372" s="82"/>
      <c r="O372" s="84"/>
      <c r="P372" s="82"/>
      <c r="Q372" s="84"/>
      <c r="R372" s="82"/>
      <c r="S372" s="82"/>
      <c r="T372" s="82"/>
      <c r="U372" s="82"/>
      <c r="V372" s="82"/>
      <c r="W372" s="82"/>
      <c r="X372" s="82"/>
      <c r="Y372" s="84"/>
      <c r="Z372" s="82"/>
      <c r="AA372" s="85"/>
      <c r="AB372" s="82"/>
      <c r="AC372" s="82"/>
      <c r="AD372" s="82"/>
      <c r="AE372" s="82"/>
      <c r="AF372" s="82"/>
      <c r="AG372" s="82"/>
      <c r="AH372" s="84"/>
      <c r="AI372" s="82"/>
      <c r="AJ372" s="84"/>
      <c r="AK372" s="82"/>
      <c r="AL372" s="82"/>
      <c r="AM372" s="82"/>
      <c r="AN372" s="84"/>
      <c r="AO372" s="82"/>
      <c r="AP372" s="84"/>
      <c r="AQ372" s="82"/>
      <c r="AR372" s="84"/>
      <c r="AS372" s="82"/>
      <c r="AT372" s="82"/>
      <c r="AU372" s="82"/>
      <c r="AV372" s="84"/>
      <c r="AW372" s="82"/>
      <c r="AX372" s="82"/>
      <c r="AY372" s="82"/>
      <c r="AZ372" s="84"/>
      <c r="BA372" s="82"/>
      <c r="BB372" s="82"/>
      <c r="BC372" s="82"/>
      <c r="BD372" s="82"/>
      <c r="BE372" s="82"/>
      <c r="BF372" s="82"/>
      <c r="BG372" s="82"/>
      <c r="BH372" s="82"/>
      <c r="BI372" s="82"/>
      <c r="BJ372" s="84"/>
      <c r="BK372" s="82"/>
      <c r="BL372" s="84"/>
      <c r="BM372" s="82"/>
      <c r="BN372" s="82"/>
      <c r="BO372" s="82"/>
      <c r="BP372" s="84"/>
      <c r="BQ372" s="82"/>
      <c r="BR372" s="84"/>
      <c r="BS372" s="82"/>
      <c r="BT372" s="82"/>
      <c r="BU372" s="82"/>
      <c r="BV372" s="82">
        <v>15.289</v>
      </c>
      <c r="BW372" s="86" t="s">
        <v>1070</v>
      </c>
    </row>
    <row r="373" spans="1:75" s="86" customFormat="1" x14ac:dyDescent="0.25">
      <c r="A373" s="79">
        <v>371</v>
      </c>
      <c r="B373" s="79">
        <v>3</v>
      </c>
      <c r="C373" s="80" t="s">
        <v>818</v>
      </c>
      <c r="D373" s="81">
        <f>август!D373-сентябрь!E373</f>
        <v>-339.83832632850243</v>
      </c>
      <c r="E373" s="81">
        <f t="shared" si="5"/>
        <v>4.3490000000000002</v>
      </c>
      <c r="F373" s="82"/>
      <c r="G373" s="82"/>
      <c r="H373" s="82"/>
      <c r="I373" s="83"/>
      <c r="J373" s="82"/>
      <c r="K373" s="82"/>
      <c r="L373" s="82"/>
      <c r="M373" s="82"/>
      <c r="N373" s="82"/>
      <c r="O373" s="84"/>
      <c r="P373" s="82"/>
      <c r="Q373" s="84"/>
      <c r="R373" s="82"/>
      <c r="S373" s="82"/>
      <c r="T373" s="82"/>
      <c r="U373" s="82"/>
      <c r="V373" s="82"/>
      <c r="W373" s="82"/>
      <c r="X373" s="82"/>
      <c r="Y373" s="84"/>
      <c r="Z373" s="82"/>
      <c r="AA373" s="85"/>
      <c r="AB373" s="82"/>
      <c r="AC373" s="82"/>
      <c r="AD373" s="82"/>
      <c r="AE373" s="82"/>
      <c r="AF373" s="82"/>
      <c r="AG373" s="82"/>
      <c r="AH373" s="84"/>
      <c r="AI373" s="82"/>
      <c r="AJ373" s="84"/>
      <c r="AK373" s="82"/>
      <c r="AL373" s="82"/>
      <c r="AM373" s="82"/>
      <c r="AN373" s="84"/>
      <c r="AO373" s="82"/>
      <c r="AP373" s="84"/>
      <c r="AQ373" s="82"/>
      <c r="AR373" s="84"/>
      <c r="AS373" s="82"/>
      <c r="AT373" s="82"/>
      <c r="AU373" s="82"/>
      <c r="AV373" s="84"/>
      <c r="AW373" s="82"/>
      <c r="AX373" s="82"/>
      <c r="AY373" s="82"/>
      <c r="AZ373" s="84"/>
      <c r="BA373" s="82"/>
      <c r="BB373" s="82"/>
      <c r="BC373" s="82"/>
      <c r="BD373" s="82"/>
      <c r="BE373" s="82"/>
      <c r="BF373" s="82"/>
      <c r="BG373" s="82"/>
      <c r="BH373" s="82"/>
      <c r="BI373" s="82"/>
      <c r="BJ373" s="84"/>
      <c r="BK373" s="82"/>
      <c r="BL373" s="84"/>
      <c r="BM373" s="82"/>
      <c r="BN373" s="82"/>
      <c r="BO373" s="82"/>
      <c r="BP373" s="84"/>
      <c r="BQ373" s="82"/>
      <c r="BR373" s="84"/>
      <c r="BS373" s="82"/>
      <c r="BT373" s="82"/>
      <c r="BU373" s="82"/>
      <c r="BV373" s="82">
        <v>4.3490000000000002</v>
      </c>
      <c r="BW373" s="86" t="s">
        <v>1070</v>
      </c>
    </row>
    <row r="374" spans="1:75" x14ac:dyDescent="0.25">
      <c r="A374" s="16">
        <v>372</v>
      </c>
      <c r="B374" s="16">
        <v>3</v>
      </c>
      <c r="C374" s="31" t="s">
        <v>819</v>
      </c>
      <c r="D374" s="40">
        <f>август!D374-сентябрь!E374</f>
        <v>176.89886229951694</v>
      </c>
      <c r="E374" s="40">
        <f t="shared" si="5"/>
        <v>0</v>
      </c>
      <c r="F374" s="36"/>
      <c r="G374" s="36"/>
      <c r="H374" s="36"/>
      <c r="I374" s="27"/>
      <c r="J374" s="36"/>
      <c r="K374" s="36"/>
      <c r="L374" s="36"/>
      <c r="M374" s="36"/>
      <c r="N374" s="36"/>
      <c r="O374" s="29"/>
      <c r="P374" s="36"/>
      <c r="Q374" s="29"/>
      <c r="R374" s="36"/>
      <c r="S374" s="36"/>
      <c r="T374" s="36"/>
      <c r="U374" s="36"/>
      <c r="V374" s="36"/>
      <c r="W374" s="36"/>
      <c r="X374" s="36"/>
      <c r="Y374" s="29"/>
      <c r="Z374" s="36"/>
      <c r="AA374" s="66"/>
      <c r="AB374" s="36"/>
      <c r="AC374" s="36"/>
      <c r="AD374" s="36"/>
      <c r="AE374" s="36"/>
      <c r="AF374" s="36"/>
      <c r="AG374" s="36"/>
      <c r="AH374" s="29"/>
      <c r="AI374" s="36"/>
      <c r="AJ374" s="29"/>
      <c r="AK374" s="36"/>
      <c r="AL374" s="36"/>
      <c r="AM374" s="36"/>
      <c r="AN374" s="29"/>
      <c r="AO374" s="36"/>
      <c r="AP374" s="29"/>
      <c r="AQ374" s="36"/>
      <c r="AR374" s="29"/>
      <c r="AS374" s="36"/>
      <c r="AT374" s="36"/>
      <c r="AU374" s="36"/>
      <c r="AV374" s="29"/>
      <c r="AW374" s="36"/>
      <c r="AX374" s="36"/>
      <c r="AY374" s="36"/>
      <c r="AZ374" s="29"/>
      <c r="BA374" s="36"/>
      <c r="BB374" s="36"/>
      <c r="BC374" s="36"/>
      <c r="BD374" s="36"/>
      <c r="BE374" s="36"/>
      <c r="BF374" s="36"/>
      <c r="BG374" s="36"/>
      <c r="BH374" s="36"/>
      <c r="BI374" s="36"/>
      <c r="BJ374" s="29"/>
      <c r="BK374" s="36"/>
      <c r="BL374" s="29"/>
      <c r="BM374" s="36"/>
      <c r="BN374" s="36"/>
      <c r="BO374" s="36"/>
      <c r="BP374" s="29"/>
      <c r="BQ374" s="36"/>
      <c r="BR374" s="29"/>
      <c r="BS374" s="36"/>
      <c r="BT374" s="36"/>
      <c r="BU374" s="36"/>
      <c r="BV374" s="36"/>
    </row>
    <row r="375" spans="1:75" x14ac:dyDescent="0.25">
      <c r="A375" s="16">
        <v>373</v>
      </c>
      <c r="B375" s="16">
        <v>3</v>
      </c>
      <c r="C375" s="31" t="s">
        <v>820</v>
      </c>
      <c r="D375" s="40">
        <f>август!D375-сентябрь!E375</f>
        <v>-167.5957796811594</v>
      </c>
      <c r="E375" s="40">
        <f t="shared" si="5"/>
        <v>0</v>
      </c>
      <c r="F375" s="36"/>
      <c r="G375" s="36"/>
      <c r="H375" s="36"/>
      <c r="I375" s="27"/>
      <c r="J375" s="36"/>
      <c r="K375" s="36"/>
      <c r="L375" s="36"/>
      <c r="M375" s="36"/>
      <c r="N375" s="36"/>
      <c r="O375" s="29"/>
      <c r="P375" s="36"/>
      <c r="Q375" s="29"/>
      <c r="R375" s="36"/>
      <c r="S375" s="36"/>
      <c r="T375" s="36"/>
      <c r="U375" s="36"/>
      <c r="V375" s="36"/>
      <c r="W375" s="36"/>
      <c r="X375" s="36"/>
      <c r="Y375" s="29"/>
      <c r="Z375" s="36"/>
      <c r="AA375" s="66"/>
      <c r="AB375" s="36"/>
      <c r="AC375" s="36"/>
      <c r="AD375" s="36"/>
      <c r="AE375" s="36"/>
      <c r="AF375" s="36"/>
      <c r="AG375" s="36"/>
      <c r="AH375" s="29"/>
      <c r="AI375" s="36"/>
      <c r="AJ375" s="29"/>
      <c r="AK375" s="36"/>
      <c r="AL375" s="36"/>
      <c r="AM375" s="36"/>
      <c r="AN375" s="29"/>
      <c r="AO375" s="36"/>
      <c r="AP375" s="29"/>
      <c r="AQ375" s="36"/>
      <c r="AR375" s="29"/>
      <c r="AS375" s="36"/>
      <c r="AT375" s="36"/>
      <c r="AU375" s="36"/>
      <c r="AV375" s="29"/>
      <c r="AW375" s="36"/>
      <c r="AX375" s="36"/>
      <c r="AY375" s="36"/>
      <c r="AZ375" s="29"/>
      <c r="BA375" s="36"/>
      <c r="BB375" s="36"/>
      <c r="BC375" s="36"/>
      <c r="BD375" s="36"/>
      <c r="BE375" s="36"/>
      <c r="BF375" s="36"/>
      <c r="BG375" s="36"/>
      <c r="BH375" s="36"/>
      <c r="BI375" s="36"/>
      <c r="BJ375" s="29"/>
      <c r="BK375" s="36"/>
      <c r="BL375" s="29"/>
      <c r="BM375" s="36"/>
      <c r="BN375" s="36"/>
      <c r="BO375" s="36"/>
      <c r="BP375" s="29"/>
      <c r="BQ375" s="36"/>
      <c r="BR375" s="29"/>
      <c r="BS375" s="36"/>
      <c r="BT375" s="36"/>
      <c r="BU375" s="36"/>
      <c r="BV375" s="36"/>
    </row>
    <row r="376" spans="1:75" x14ac:dyDescent="0.25">
      <c r="A376" s="16">
        <v>374</v>
      </c>
      <c r="B376" s="16">
        <v>3</v>
      </c>
      <c r="C376" s="31" t="s">
        <v>821</v>
      </c>
      <c r="D376" s="40">
        <f>август!D376-сентябрь!E376</f>
        <v>-33.50910589371982</v>
      </c>
      <c r="E376" s="40">
        <f t="shared" si="5"/>
        <v>0</v>
      </c>
      <c r="F376" s="36"/>
      <c r="G376" s="36"/>
      <c r="H376" s="36"/>
      <c r="I376" s="27"/>
      <c r="J376" s="36"/>
      <c r="K376" s="36"/>
      <c r="L376" s="36"/>
      <c r="M376" s="36"/>
      <c r="N376" s="36"/>
      <c r="O376" s="29"/>
      <c r="P376" s="36"/>
      <c r="Q376" s="29"/>
      <c r="R376" s="36"/>
      <c r="S376" s="36"/>
      <c r="T376" s="36"/>
      <c r="U376" s="36"/>
      <c r="V376" s="36"/>
      <c r="W376" s="36"/>
      <c r="X376" s="36"/>
      <c r="Y376" s="29"/>
      <c r="Z376" s="36"/>
      <c r="AA376" s="66"/>
      <c r="AB376" s="36"/>
      <c r="AC376" s="36"/>
      <c r="AD376" s="36"/>
      <c r="AE376" s="36"/>
      <c r="AF376" s="36"/>
      <c r="AG376" s="36"/>
      <c r="AH376" s="29"/>
      <c r="AI376" s="36"/>
      <c r="AJ376" s="29"/>
      <c r="AK376" s="36"/>
      <c r="AL376" s="36"/>
      <c r="AM376" s="36"/>
      <c r="AN376" s="29"/>
      <c r="AO376" s="36"/>
      <c r="AP376" s="29"/>
      <c r="AQ376" s="36"/>
      <c r="AR376" s="29"/>
      <c r="AS376" s="36"/>
      <c r="AT376" s="36"/>
      <c r="AU376" s="36"/>
      <c r="AV376" s="29"/>
      <c r="AW376" s="36"/>
      <c r="AX376" s="36"/>
      <c r="AY376" s="36"/>
      <c r="AZ376" s="29"/>
      <c r="BA376" s="36"/>
      <c r="BB376" s="36"/>
      <c r="BC376" s="36"/>
      <c r="BD376" s="36"/>
      <c r="BE376" s="36"/>
      <c r="BF376" s="36"/>
      <c r="BG376" s="36"/>
      <c r="BH376" s="36"/>
      <c r="BI376" s="36"/>
      <c r="BJ376" s="29"/>
      <c r="BK376" s="36"/>
      <c r="BL376" s="29"/>
      <c r="BM376" s="36"/>
      <c r="BN376" s="36"/>
      <c r="BO376" s="36"/>
      <c r="BP376" s="29"/>
      <c r="BQ376" s="36"/>
      <c r="BR376" s="29"/>
      <c r="BS376" s="36"/>
      <c r="BT376" s="36"/>
      <c r="BU376" s="36"/>
      <c r="BV376" s="36"/>
    </row>
    <row r="377" spans="1:75" x14ac:dyDescent="0.25">
      <c r="A377" s="16">
        <v>375</v>
      </c>
      <c r="B377" s="16">
        <v>3</v>
      </c>
      <c r="C377" s="31" t="s">
        <v>933</v>
      </c>
      <c r="D377" s="40">
        <f>август!D377-сентябрь!E377</f>
        <v>773.72859199033815</v>
      </c>
      <c r="E377" s="40">
        <f t="shared" si="5"/>
        <v>0</v>
      </c>
      <c r="F377" s="36"/>
      <c r="G377" s="36"/>
      <c r="H377" s="36"/>
      <c r="I377" s="27"/>
      <c r="J377" s="36"/>
      <c r="K377" s="36"/>
      <c r="L377" s="36"/>
      <c r="M377" s="36"/>
      <c r="N377" s="36"/>
      <c r="O377" s="29"/>
      <c r="P377" s="36"/>
      <c r="Q377" s="29"/>
      <c r="R377" s="36"/>
      <c r="S377" s="36"/>
      <c r="T377" s="36"/>
      <c r="U377" s="36"/>
      <c r="V377" s="36"/>
      <c r="W377" s="36"/>
      <c r="X377" s="36"/>
      <c r="Y377" s="29"/>
      <c r="Z377" s="36"/>
      <c r="AA377" s="66"/>
      <c r="AB377" s="36"/>
      <c r="AC377" s="36"/>
      <c r="AD377" s="36"/>
      <c r="AE377" s="36"/>
      <c r="AF377" s="36"/>
      <c r="AG377" s="36"/>
      <c r="AH377" s="29"/>
      <c r="AI377" s="36"/>
      <c r="AJ377" s="29"/>
      <c r="AK377" s="36"/>
      <c r="AL377" s="36"/>
      <c r="AM377" s="36"/>
      <c r="AN377" s="29"/>
      <c r="AO377" s="36"/>
      <c r="AP377" s="29"/>
      <c r="AQ377" s="36"/>
      <c r="AR377" s="29"/>
      <c r="AS377" s="36"/>
      <c r="AT377" s="36"/>
      <c r="AU377" s="36"/>
      <c r="AV377" s="29"/>
      <c r="AW377" s="36"/>
      <c r="AX377" s="36"/>
      <c r="AY377" s="36"/>
      <c r="AZ377" s="29"/>
      <c r="BA377" s="36"/>
      <c r="BB377" s="36"/>
      <c r="BC377" s="36"/>
      <c r="BD377" s="36"/>
      <c r="BE377" s="36"/>
      <c r="BF377" s="36"/>
      <c r="BG377" s="36"/>
      <c r="BH377" s="36"/>
      <c r="BI377" s="36"/>
      <c r="BJ377" s="29"/>
      <c r="BK377" s="36"/>
      <c r="BL377" s="29"/>
      <c r="BM377" s="36"/>
      <c r="BN377" s="36"/>
      <c r="BO377" s="36"/>
      <c r="BP377" s="29"/>
      <c r="BQ377" s="36"/>
      <c r="BR377" s="29"/>
      <c r="BS377" s="36"/>
      <c r="BT377" s="36"/>
      <c r="BU377" s="36"/>
      <c r="BV377" s="36"/>
    </row>
    <row r="378" spans="1:75" x14ac:dyDescent="0.25">
      <c r="A378" s="16">
        <v>376</v>
      </c>
      <c r="B378" s="16">
        <v>3</v>
      </c>
      <c r="C378" s="31" t="s">
        <v>822</v>
      </c>
      <c r="D378" s="40">
        <f>август!D378-сентябрь!E378</f>
        <v>-290.55197401932361</v>
      </c>
      <c r="E378" s="40">
        <f t="shared" si="5"/>
        <v>0</v>
      </c>
      <c r="F378" s="36"/>
      <c r="G378" s="36"/>
      <c r="H378" s="36"/>
      <c r="I378" s="27"/>
      <c r="J378" s="36"/>
      <c r="K378" s="36"/>
      <c r="L378" s="36"/>
      <c r="M378" s="36"/>
      <c r="N378" s="36"/>
      <c r="O378" s="29"/>
      <c r="P378" s="36"/>
      <c r="Q378" s="29"/>
      <c r="R378" s="36"/>
      <c r="S378" s="36"/>
      <c r="T378" s="36"/>
      <c r="U378" s="36"/>
      <c r="V378" s="36"/>
      <c r="W378" s="36"/>
      <c r="X378" s="36"/>
      <c r="Y378" s="29"/>
      <c r="Z378" s="36"/>
      <c r="AA378" s="66"/>
      <c r="AB378" s="36"/>
      <c r="AC378" s="36"/>
      <c r="AD378" s="36"/>
      <c r="AE378" s="36"/>
      <c r="AF378" s="36"/>
      <c r="AG378" s="36"/>
      <c r="AH378" s="29"/>
      <c r="AI378" s="36"/>
      <c r="AJ378" s="29"/>
      <c r="AK378" s="36"/>
      <c r="AL378" s="36"/>
      <c r="AM378" s="36"/>
      <c r="AN378" s="29"/>
      <c r="AO378" s="36"/>
      <c r="AP378" s="29"/>
      <c r="AQ378" s="36"/>
      <c r="AR378" s="29"/>
      <c r="AS378" s="36"/>
      <c r="AT378" s="36"/>
      <c r="AU378" s="36"/>
      <c r="AV378" s="29"/>
      <c r="AW378" s="36"/>
      <c r="AX378" s="36"/>
      <c r="AY378" s="36"/>
      <c r="AZ378" s="29"/>
      <c r="BA378" s="36"/>
      <c r="BB378" s="36"/>
      <c r="BC378" s="36"/>
      <c r="BD378" s="36"/>
      <c r="BE378" s="36"/>
      <c r="BF378" s="36"/>
      <c r="BG378" s="36"/>
      <c r="BH378" s="36"/>
      <c r="BI378" s="36"/>
      <c r="BJ378" s="29"/>
      <c r="BK378" s="36"/>
      <c r="BL378" s="29"/>
      <c r="BM378" s="36"/>
      <c r="BN378" s="36"/>
      <c r="BO378" s="36"/>
      <c r="BP378" s="29"/>
      <c r="BQ378" s="36"/>
      <c r="BR378" s="29"/>
      <c r="BS378" s="36"/>
      <c r="BT378" s="36"/>
      <c r="BU378" s="36"/>
      <c r="BV378" s="36"/>
    </row>
    <row r="379" spans="1:75" x14ac:dyDescent="0.25">
      <c r="A379" s="16">
        <v>377</v>
      </c>
      <c r="B379" s="16">
        <v>3</v>
      </c>
      <c r="C379" s="31" t="s">
        <v>823</v>
      </c>
      <c r="D379" s="40">
        <f>август!D379-сентябрь!E379</f>
        <v>85.447813478260883</v>
      </c>
      <c r="E379" s="40">
        <f t="shared" si="5"/>
        <v>0</v>
      </c>
      <c r="F379" s="36"/>
      <c r="G379" s="36"/>
      <c r="H379" s="36"/>
      <c r="I379" s="27"/>
      <c r="J379" s="36"/>
      <c r="K379" s="36"/>
      <c r="L379" s="36"/>
      <c r="M379" s="36"/>
      <c r="N379" s="36"/>
      <c r="O379" s="29"/>
      <c r="P379" s="36"/>
      <c r="Q379" s="29"/>
      <c r="R379" s="36"/>
      <c r="S379" s="36"/>
      <c r="T379" s="36"/>
      <c r="U379" s="36"/>
      <c r="V379" s="36"/>
      <c r="W379" s="36"/>
      <c r="X379" s="36"/>
      <c r="Y379" s="29"/>
      <c r="Z379" s="36"/>
      <c r="AA379" s="66"/>
      <c r="AB379" s="36"/>
      <c r="AC379" s="36"/>
      <c r="AD379" s="36"/>
      <c r="AE379" s="36"/>
      <c r="AF379" s="36"/>
      <c r="AG379" s="36"/>
      <c r="AH379" s="29"/>
      <c r="AI379" s="36"/>
      <c r="AJ379" s="29"/>
      <c r="AK379" s="36"/>
      <c r="AL379" s="36"/>
      <c r="AM379" s="36"/>
      <c r="AN379" s="29"/>
      <c r="AO379" s="36"/>
      <c r="AP379" s="29"/>
      <c r="AQ379" s="36"/>
      <c r="AR379" s="29"/>
      <c r="AS379" s="36"/>
      <c r="AT379" s="36"/>
      <c r="AU379" s="36"/>
      <c r="AV379" s="29"/>
      <c r="AW379" s="36"/>
      <c r="AX379" s="36"/>
      <c r="AY379" s="36"/>
      <c r="AZ379" s="29"/>
      <c r="BA379" s="36"/>
      <c r="BB379" s="36"/>
      <c r="BC379" s="36"/>
      <c r="BD379" s="36"/>
      <c r="BE379" s="36"/>
      <c r="BF379" s="36"/>
      <c r="BG379" s="36"/>
      <c r="BH379" s="36"/>
      <c r="BI379" s="36"/>
      <c r="BJ379" s="29"/>
      <c r="BK379" s="36"/>
      <c r="BL379" s="29"/>
      <c r="BM379" s="36"/>
      <c r="BN379" s="36"/>
      <c r="BO379" s="36"/>
      <c r="BP379" s="29"/>
      <c r="BQ379" s="36"/>
      <c r="BR379" s="29"/>
      <c r="BS379" s="36"/>
      <c r="BT379" s="36"/>
      <c r="BU379" s="36"/>
      <c r="BV379" s="36"/>
    </row>
    <row r="380" spans="1:75" s="86" customFormat="1" x14ac:dyDescent="0.25">
      <c r="A380" s="79">
        <v>378</v>
      </c>
      <c r="B380" s="79">
        <v>3</v>
      </c>
      <c r="C380" s="80" t="s">
        <v>824</v>
      </c>
      <c r="D380" s="81">
        <f>август!D380-сентябрь!E380</f>
        <v>-117.08819600000004</v>
      </c>
      <c r="E380" s="81">
        <f t="shared" si="5"/>
        <v>5.1989999999999998</v>
      </c>
      <c r="F380" s="82"/>
      <c r="G380" s="82"/>
      <c r="H380" s="82"/>
      <c r="I380" s="83"/>
      <c r="J380" s="82"/>
      <c r="K380" s="82"/>
      <c r="L380" s="82"/>
      <c r="M380" s="82"/>
      <c r="N380" s="82"/>
      <c r="O380" s="84"/>
      <c r="P380" s="82"/>
      <c r="Q380" s="84"/>
      <c r="R380" s="82"/>
      <c r="S380" s="82"/>
      <c r="T380" s="82"/>
      <c r="U380" s="82"/>
      <c r="V380" s="82"/>
      <c r="W380" s="82"/>
      <c r="X380" s="82"/>
      <c r="Y380" s="84"/>
      <c r="Z380" s="82"/>
      <c r="AA380" s="85"/>
      <c r="AB380" s="82"/>
      <c r="AC380" s="82"/>
      <c r="AD380" s="82"/>
      <c r="AE380" s="82"/>
      <c r="AF380" s="82"/>
      <c r="AG380" s="82"/>
      <c r="AH380" s="84"/>
      <c r="AI380" s="82"/>
      <c r="AJ380" s="84"/>
      <c r="AK380" s="82"/>
      <c r="AL380" s="82"/>
      <c r="AM380" s="82"/>
      <c r="AN380" s="84"/>
      <c r="AO380" s="82"/>
      <c r="AP380" s="84"/>
      <c r="AQ380" s="82"/>
      <c r="AR380" s="84"/>
      <c r="AS380" s="82"/>
      <c r="AT380" s="82"/>
      <c r="AU380" s="82"/>
      <c r="AV380" s="84"/>
      <c r="AW380" s="82"/>
      <c r="AX380" s="82"/>
      <c r="AY380" s="82"/>
      <c r="AZ380" s="84"/>
      <c r="BA380" s="82"/>
      <c r="BB380" s="82"/>
      <c r="BC380" s="82"/>
      <c r="BD380" s="82"/>
      <c r="BE380" s="82"/>
      <c r="BF380" s="82"/>
      <c r="BG380" s="82"/>
      <c r="BH380" s="82"/>
      <c r="BI380" s="82"/>
      <c r="BJ380" s="84"/>
      <c r="BK380" s="82"/>
      <c r="BL380" s="84">
        <v>5</v>
      </c>
      <c r="BM380" s="82">
        <v>4.08</v>
      </c>
      <c r="BN380" s="82"/>
      <c r="BO380" s="82"/>
      <c r="BP380" s="84"/>
      <c r="BQ380" s="82"/>
      <c r="BR380" s="84"/>
      <c r="BS380" s="82"/>
      <c r="BT380" s="82"/>
      <c r="BU380" s="82"/>
      <c r="BV380" s="82">
        <v>1.119</v>
      </c>
      <c r="BW380" s="86" t="s">
        <v>1180</v>
      </c>
    </row>
    <row r="381" spans="1:75" x14ac:dyDescent="0.25">
      <c r="A381" s="16">
        <v>379</v>
      </c>
      <c r="B381" s="16">
        <v>3</v>
      </c>
      <c r="C381" s="31" t="s">
        <v>825</v>
      </c>
      <c r="D381" s="40">
        <f>август!D381-сентябрь!E381</f>
        <v>430.67752754589378</v>
      </c>
      <c r="E381" s="40">
        <f t="shared" si="5"/>
        <v>0</v>
      </c>
      <c r="F381" s="36"/>
      <c r="G381" s="36"/>
      <c r="H381" s="36"/>
      <c r="I381" s="27"/>
      <c r="J381" s="36"/>
      <c r="K381" s="36"/>
      <c r="L381" s="36"/>
      <c r="M381" s="36"/>
      <c r="N381" s="36"/>
      <c r="O381" s="29"/>
      <c r="P381" s="36"/>
      <c r="Q381" s="29"/>
      <c r="R381" s="36"/>
      <c r="S381" s="36"/>
      <c r="T381" s="36"/>
      <c r="U381" s="36"/>
      <c r="V381" s="36"/>
      <c r="W381" s="36"/>
      <c r="X381" s="36"/>
      <c r="Y381" s="29"/>
      <c r="Z381" s="36"/>
      <c r="AA381" s="66"/>
      <c r="AB381" s="36"/>
      <c r="AC381" s="36"/>
      <c r="AD381" s="36"/>
      <c r="AE381" s="36"/>
      <c r="AF381" s="36"/>
      <c r="AG381" s="36"/>
      <c r="AH381" s="29"/>
      <c r="AI381" s="36"/>
      <c r="AJ381" s="29"/>
      <c r="AK381" s="36"/>
      <c r="AL381" s="36"/>
      <c r="AM381" s="36"/>
      <c r="AN381" s="29"/>
      <c r="AO381" s="36"/>
      <c r="AP381" s="29"/>
      <c r="AQ381" s="36"/>
      <c r="AR381" s="29"/>
      <c r="AS381" s="36"/>
      <c r="AT381" s="36"/>
      <c r="AU381" s="36"/>
      <c r="AV381" s="29"/>
      <c r="AW381" s="36"/>
      <c r="AX381" s="36"/>
      <c r="AY381" s="36"/>
      <c r="AZ381" s="29"/>
      <c r="BA381" s="36"/>
      <c r="BB381" s="36"/>
      <c r="BC381" s="36"/>
      <c r="BD381" s="36"/>
      <c r="BE381" s="36"/>
      <c r="BF381" s="36"/>
      <c r="BG381" s="36"/>
      <c r="BH381" s="36"/>
      <c r="BI381" s="36"/>
      <c r="BJ381" s="29"/>
      <c r="BK381" s="36"/>
      <c r="BL381" s="29"/>
      <c r="BM381" s="36"/>
      <c r="BN381" s="36"/>
      <c r="BO381" s="36"/>
      <c r="BP381" s="29"/>
      <c r="BQ381" s="36"/>
      <c r="BR381" s="29"/>
      <c r="BS381" s="36"/>
      <c r="BT381" s="36"/>
      <c r="BU381" s="36"/>
      <c r="BV381" s="36"/>
    </row>
    <row r="382" spans="1:75" x14ac:dyDescent="0.25">
      <c r="A382" s="16">
        <v>380</v>
      </c>
      <c r="B382" s="16">
        <v>3</v>
      </c>
      <c r="C382" s="31" t="s">
        <v>826</v>
      </c>
      <c r="D382" s="40">
        <f>август!D382-сентябрь!E382</f>
        <v>-165.04594077294692</v>
      </c>
      <c r="E382" s="40">
        <f t="shared" si="5"/>
        <v>0</v>
      </c>
      <c r="F382" s="36"/>
      <c r="G382" s="36"/>
      <c r="H382" s="36"/>
      <c r="I382" s="27"/>
      <c r="J382" s="36"/>
      <c r="K382" s="36"/>
      <c r="L382" s="36"/>
      <c r="M382" s="36"/>
      <c r="N382" s="36"/>
      <c r="O382" s="29"/>
      <c r="P382" s="36"/>
      <c r="Q382" s="29"/>
      <c r="R382" s="36"/>
      <c r="S382" s="36"/>
      <c r="T382" s="36"/>
      <c r="U382" s="36"/>
      <c r="V382" s="36"/>
      <c r="W382" s="36"/>
      <c r="X382" s="36"/>
      <c r="Y382" s="29"/>
      <c r="Z382" s="36"/>
      <c r="AA382" s="66"/>
      <c r="AB382" s="36"/>
      <c r="AC382" s="36"/>
      <c r="AD382" s="36"/>
      <c r="AE382" s="36"/>
      <c r="AF382" s="36"/>
      <c r="AG382" s="36"/>
      <c r="AH382" s="29"/>
      <c r="AI382" s="36"/>
      <c r="AJ382" s="29"/>
      <c r="AK382" s="36"/>
      <c r="AL382" s="36"/>
      <c r="AM382" s="36"/>
      <c r="AN382" s="29"/>
      <c r="AO382" s="36"/>
      <c r="AP382" s="29"/>
      <c r="AQ382" s="36"/>
      <c r="AR382" s="29"/>
      <c r="AS382" s="36"/>
      <c r="AT382" s="36"/>
      <c r="AU382" s="36"/>
      <c r="AV382" s="29"/>
      <c r="AW382" s="36"/>
      <c r="AX382" s="36"/>
      <c r="AY382" s="36"/>
      <c r="AZ382" s="29"/>
      <c r="BA382" s="36"/>
      <c r="BB382" s="36"/>
      <c r="BC382" s="36"/>
      <c r="BD382" s="36"/>
      <c r="BE382" s="36"/>
      <c r="BF382" s="36"/>
      <c r="BG382" s="36"/>
      <c r="BH382" s="36"/>
      <c r="BI382" s="36"/>
      <c r="BJ382" s="29"/>
      <c r="BK382" s="36"/>
      <c r="BL382" s="29"/>
      <c r="BM382" s="36"/>
      <c r="BN382" s="36"/>
      <c r="BO382" s="36"/>
      <c r="BP382" s="29"/>
      <c r="BQ382" s="36"/>
      <c r="BR382" s="29"/>
      <c r="BS382" s="36"/>
      <c r="BT382" s="36"/>
      <c r="BU382" s="36"/>
      <c r="BV382" s="36"/>
    </row>
    <row r="383" spans="1:75" x14ac:dyDescent="0.25">
      <c r="A383" s="16">
        <v>381</v>
      </c>
      <c r="B383" s="16">
        <v>3</v>
      </c>
      <c r="C383" s="31" t="s">
        <v>827</v>
      </c>
      <c r="D383" s="40">
        <f>август!D383-сентябрь!E383</f>
        <v>-87.680296241545904</v>
      </c>
      <c r="E383" s="40">
        <f t="shared" si="5"/>
        <v>0</v>
      </c>
      <c r="F383" s="36"/>
      <c r="G383" s="36"/>
      <c r="H383" s="36"/>
      <c r="I383" s="27"/>
      <c r="J383" s="36"/>
      <c r="K383" s="36"/>
      <c r="L383" s="36"/>
      <c r="M383" s="36"/>
      <c r="N383" s="36"/>
      <c r="O383" s="29"/>
      <c r="P383" s="36"/>
      <c r="Q383" s="29"/>
      <c r="R383" s="36"/>
      <c r="S383" s="36"/>
      <c r="T383" s="36"/>
      <c r="U383" s="36"/>
      <c r="V383" s="36"/>
      <c r="W383" s="36"/>
      <c r="X383" s="36"/>
      <c r="Y383" s="29"/>
      <c r="Z383" s="36"/>
      <c r="AA383" s="66"/>
      <c r="AB383" s="36"/>
      <c r="AC383" s="36"/>
      <c r="AD383" s="36"/>
      <c r="AE383" s="36"/>
      <c r="AF383" s="36"/>
      <c r="AG383" s="36"/>
      <c r="AH383" s="29"/>
      <c r="AI383" s="36"/>
      <c r="AJ383" s="29"/>
      <c r="AK383" s="36"/>
      <c r="AL383" s="36"/>
      <c r="AM383" s="36"/>
      <c r="AN383" s="29"/>
      <c r="AO383" s="36"/>
      <c r="AP383" s="29"/>
      <c r="AQ383" s="36"/>
      <c r="AR383" s="29"/>
      <c r="AS383" s="36"/>
      <c r="AT383" s="36"/>
      <c r="AU383" s="36"/>
      <c r="AV383" s="29"/>
      <c r="AW383" s="36"/>
      <c r="AX383" s="36"/>
      <c r="AY383" s="36"/>
      <c r="AZ383" s="29"/>
      <c r="BA383" s="36"/>
      <c r="BB383" s="36"/>
      <c r="BC383" s="36"/>
      <c r="BD383" s="36"/>
      <c r="BE383" s="36"/>
      <c r="BF383" s="36"/>
      <c r="BG383" s="36"/>
      <c r="BH383" s="36"/>
      <c r="BI383" s="36"/>
      <c r="BJ383" s="29"/>
      <c r="BK383" s="36"/>
      <c r="BL383" s="29"/>
      <c r="BM383" s="36"/>
      <c r="BN383" s="36"/>
      <c r="BO383" s="36"/>
      <c r="BP383" s="29"/>
      <c r="BQ383" s="36"/>
      <c r="BR383" s="29"/>
      <c r="BS383" s="36"/>
      <c r="BT383" s="36"/>
      <c r="BU383" s="36"/>
      <c r="BV383" s="36"/>
    </row>
    <row r="384" spans="1:75" x14ac:dyDescent="0.25">
      <c r="A384" s="16">
        <v>382</v>
      </c>
      <c r="B384" s="16">
        <v>3</v>
      </c>
      <c r="C384" s="31" t="s">
        <v>828</v>
      </c>
      <c r="D384" s="40">
        <f>август!D384-сентябрь!E384</f>
        <v>511.99366043285016</v>
      </c>
      <c r="E384" s="40">
        <f t="shared" si="5"/>
        <v>0</v>
      </c>
      <c r="F384" s="36"/>
      <c r="G384" s="36"/>
      <c r="H384" s="36"/>
      <c r="I384" s="27"/>
      <c r="J384" s="36"/>
      <c r="K384" s="36"/>
      <c r="L384" s="36"/>
      <c r="M384" s="36"/>
      <c r="N384" s="36"/>
      <c r="O384" s="29"/>
      <c r="P384" s="36"/>
      <c r="Q384" s="29"/>
      <c r="R384" s="36"/>
      <c r="S384" s="36"/>
      <c r="T384" s="36"/>
      <c r="U384" s="36"/>
      <c r="V384" s="36"/>
      <c r="W384" s="36"/>
      <c r="X384" s="36"/>
      <c r="Y384" s="29"/>
      <c r="Z384" s="36"/>
      <c r="AA384" s="66"/>
      <c r="AB384" s="36"/>
      <c r="AC384" s="36"/>
      <c r="AD384" s="36"/>
      <c r="AE384" s="36"/>
      <c r="AF384" s="36"/>
      <c r="AG384" s="36"/>
      <c r="AH384" s="29"/>
      <c r="AI384" s="36"/>
      <c r="AJ384" s="29"/>
      <c r="AK384" s="36"/>
      <c r="AL384" s="36"/>
      <c r="AM384" s="36"/>
      <c r="AN384" s="29"/>
      <c r="AO384" s="36"/>
      <c r="AP384" s="29"/>
      <c r="AQ384" s="36"/>
      <c r="AR384" s="29"/>
      <c r="AS384" s="36"/>
      <c r="AT384" s="36"/>
      <c r="AU384" s="36"/>
      <c r="AV384" s="29"/>
      <c r="AW384" s="36"/>
      <c r="AX384" s="36"/>
      <c r="AY384" s="36"/>
      <c r="AZ384" s="29"/>
      <c r="BA384" s="36"/>
      <c r="BB384" s="36"/>
      <c r="BC384" s="36"/>
      <c r="BD384" s="36"/>
      <c r="BE384" s="36"/>
      <c r="BF384" s="36"/>
      <c r="BG384" s="36"/>
      <c r="BH384" s="36"/>
      <c r="BI384" s="36"/>
      <c r="BJ384" s="29"/>
      <c r="BK384" s="36"/>
      <c r="BL384" s="29"/>
      <c r="BM384" s="36"/>
      <c r="BN384" s="36"/>
      <c r="BO384" s="36"/>
      <c r="BP384" s="29"/>
      <c r="BQ384" s="36"/>
      <c r="BR384" s="29"/>
      <c r="BS384" s="36"/>
      <c r="BT384" s="36"/>
      <c r="BU384" s="36"/>
      <c r="BV384" s="36"/>
    </row>
    <row r="385" spans="1:75" x14ac:dyDescent="0.25">
      <c r="A385" s="16">
        <v>383</v>
      </c>
      <c r="B385" s="16">
        <v>3</v>
      </c>
      <c r="C385" s="31" t="s">
        <v>829</v>
      </c>
      <c r="D385" s="40">
        <f>август!D385-сентябрь!E385</f>
        <v>-1337.9581734685994</v>
      </c>
      <c r="E385" s="40">
        <f t="shared" si="5"/>
        <v>0</v>
      </c>
      <c r="F385" s="36"/>
      <c r="G385" s="36"/>
      <c r="H385" s="36"/>
      <c r="I385" s="27"/>
      <c r="J385" s="36"/>
      <c r="K385" s="36"/>
      <c r="L385" s="36"/>
      <c r="M385" s="36"/>
      <c r="N385" s="36"/>
      <c r="O385" s="29"/>
      <c r="P385" s="36"/>
      <c r="Q385" s="29"/>
      <c r="R385" s="36"/>
      <c r="S385" s="36"/>
      <c r="T385" s="36"/>
      <c r="U385" s="36"/>
      <c r="V385" s="36"/>
      <c r="W385" s="36"/>
      <c r="X385" s="36"/>
      <c r="Y385" s="29"/>
      <c r="Z385" s="36"/>
      <c r="AA385" s="66"/>
      <c r="AB385" s="36"/>
      <c r="AC385" s="36"/>
      <c r="AD385" s="36"/>
      <c r="AE385" s="36"/>
      <c r="AF385" s="36"/>
      <c r="AG385" s="36"/>
      <c r="AH385" s="29"/>
      <c r="AI385" s="36"/>
      <c r="AJ385" s="29"/>
      <c r="AK385" s="36"/>
      <c r="AL385" s="36"/>
      <c r="AM385" s="36"/>
      <c r="AN385" s="29"/>
      <c r="AO385" s="36"/>
      <c r="AP385" s="29"/>
      <c r="AQ385" s="36"/>
      <c r="AR385" s="29"/>
      <c r="AS385" s="36"/>
      <c r="AT385" s="36"/>
      <c r="AU385" s="36"/>
      <c r="AV385" s="29"/>
      <c r="AW385" s="36"/>
      <c r="AX385" s="36"/>
      <c r="AY385" s="36"/>
      <c r="AZ385" s="29"/>
      <c r="BA385" s="36"/>
      <c r="BB385" s="36"/>
      <c r="BC385" s="36"/>
      <c r="BD385" s="36"/>
      <c r="BE385" s="36"/>
      <c r="BF385" s="36"/>
      <c r="BG385" s="36"/>
      <c r="BH385" s="36"/>
      <c r="BI385" s="36"/>
      <c r="BJ385" s="29"/>
      <c r="BK385" s="36"/>
      <c r="BL385" s="29"/>
      <c r="BM385" s="36"/>
      <c r="BN385" s="36"/>
      <c r="BO385" s="36"/>
      <c r="BP385" s="29"/>
      <c r="BQ385" s="36"/>
      <c r="BR385" s="29"/>
      <c r="BS385" s="36"/>
      <c r="BT385" s="36"/>
      <c r="BU385" s="36"/>
      <c r="BV385" s="36"/>
    </row>
    <row r="386" spans="1:75" x14ac:dyDescent="0.25">
      <c r="A386" s="16">
        <v>384</v>
      </c>
      <c r="B386" s="16">
        <v>3</v>
      </c>
      <c r="C386" s="31" t="s">
        <v>830</v>
      </c>
      <c r="D386" s="40">
        <f>август!D386-сентябрь!E386</f>
        <v>123.09054319806764</v>
      </c>
      <c r="E386" s="40">
        <f t="shared" si="5"/>
        <v>0</v>
      </c>
      <c r="F386" s="36"/>
      <c r="G386" s="36"/>
      <c r="H386" s="36"/>
      <c r="I386" s="27"/>
      <c r="J386" s="36"/>
      <c r="K386" s="36"/>
      <c r="L386" s="36"/>
      <c r="M386" s="36"/>
      <c r="N386" s="36"/>
      <c r="O386" s="29"/>
      <c r="P386" s="36"/>
      <c r="Q386" s="29"/>
      <c r="R386" s="36"/>
      <c r="S386" s="36"/>
      <c r="T386" s="36"/>
      <c r="U386" s="36"/>
      <c r="V386" s="36"/>
      <c r="W386" s="36"/>
      <c r="X386" s="36"/>
      <c r="Y386" s="29"/>
      <c r="Z386" s="36"/>
      <c r="AA386" s="66"/>
      <c r="AB386" s="36"/>
      <c r="AC386" s="36"/>
      <c r="AD386" s="36"/>
      <c r="AE386" s="36"/>
      <c r="AF386" s="36"/>
      <c r="AG386" s="36"/>
      <c r="AH386" s="29"/>
      <c r="AI386" s="36"/>
      <c r="AJ386" s="29"/>
      <c r="AK386" s="36"/>
      <c r="AL386" s="36"/>
      <c r="AM386" s="36"/>
      <c r="AN386" s="29"/>
      <c r="AO386" s="36"/>
      <c r="AP386" s="29"/>
      <c r="AQ386" s="36"/>
      <c r="AR386" s="29"/>
      <c r="AS386" s="36"/>
      <c r="AT386" s="36"/>
      <c r="AU386" s="36"/>
      <c r="AV386" s="29"/>
      <c r="AW386" s="36"/>
      <c r="AX386" s="36"/>
      <c r="AY386" s="36"/>
      <c r="AZ386" s="29"/>
      <c r="BA386" s="36"/>
      <c r="BB386" s="36"/>
      <c r="BC386" s="36"/>
      <c r="BD386" s="36"/>
      <c r="BE386" s="36"/>
      <c r="BF386" s="36"/>
      <c r="BG386" s="36"/>
      <c r="BH386" s="36"/>
      <c r="BI386" s="36"/>
      <c r="BJ386" s="29"/>
      <c r="BK386" s="36"/>
      <c r="BL386" s="29"/>
      <c r="BM386" s="36"/>
      <c r="BN386" s="36"/>
      <c r="BO386" s="36"/>
      <c r="BP386" s="29"/>
      <c r="BQ386" s="36"/>
      <c r="BR386" s="29"/>
      <c r="BS386" s="36"/>
      <c r="BT386" s="36"/>
      <c r="BU386" s="36"/>
      <c r="BV386" s="36"/>
    </row>
    <row r="387" spans="1:75" x14ac:dyDescent="0.25">
      <c r="A387" s="16">
        <v>385</v>
      </c>
      <c r="B387" s="16">
        <v>3</v>
      </c>
      <c r="C387" s="31" t="s">
        <v>831</v>
      </c>
      <c r="D387" s="40">
        <f>август!D387-сентябрь!E387</f>
        <v>-283.71360021256038</v>
      </c>
      <c r="E387" s="40">
        <f t="shared" si="5"/>
        <v>0</v>
      </c>
      <c r="F387" s="36"/>
      <c r="G387" s="36"/>
      <c r="H387" s="36"/>
      <c r="I387" s="27"/>
      <c r="J387" s="36"/>
      <c r="K387" s="36"/>
      <c r="L387" s="36"/>
      <c r="M387" s="36"/>
      <c r="N387" s="36"/>
      <c r="O387" s="29"/>
      <c r="P387" s="36"/>
      <c r="Q387" s="29"/>
      <c r="R387" s="36"/>
      <c r="S387" s="36"/>
      <c r="T387" s="36"/>
      <c r="U387" s="36"/>
      <c r="V387" s="36"/>
      <c r="W387" s="36"/>
      <c r="X387" s="36"/>
      <c r="Y387" s="29"/>
      <c r="Z387" s="36"/>
      <c r="AA387" s="66"/>
      <c r="AB387" s="36"/>
      <c r="AC387" s="36"/>
      <c r="AD387" s="36"/>
      <c r="AE387" s="36"/>
      <c r="AF387" s="36"/>
      <c r="AG387" s="36"/>
      <c r="AH387" s="29"/>
      <c r="AI387" s="36"/>
      <c r="AJ387" s="29"/>
      <c r="AK387" s="36"/>
      <c r="AL387" s="36"/>
      <c r="AM387" s="36"/>
      <c r="AN387" s="29"/>
      <c r="AO387" s="36"/>
      <c r="AP387" s="29"/>
      <c r="AQ387" s="36"/>
      <c r="AR387" s="29"/>
      <c r="AS387" s="36"/>
      <c r="AT387" s="36"/>
      <c r="AU387" s="36"/>
      <c r="AV387" s="29"/>
      <c r="AW387" s="36"/>
      <c r="AX387" s="36"/>
      <c r="AY387" s="36"/>
      <c r="AZ387" s="29"/>
      <c r="BA387" s="36"/>
      <c r="BB387" s="36"/>
      <c r="BC387" s="36"/>
      <c r="BD387" s="36"/>
      <c r="BE387" s="36"/>
      <c r="BF387" s="36"/>
      <c r="BG387" s="36"/>
      <c r="BH387" s="36"/>
      <c r="BI387" s="36"/>
      <c r="BJ387" s="29"/>
      <c r="BK387" s="36"/>
      <c r="BL387" s="29"/>
      <c r="BM387" s="36"/>
      <c r="BN387" s="36"/>
      <c r="BO387" s="36"/>
      <c r="BP387" s="29"/>
      <c r="BQ387" s="36"/>
      <c r="BR387" s="29"/>
      <c r="BS387" s="36"/>
      <c r="BT387" s="36"/>
      <c r="BU387" s="36"/>
      <c r="BV387" s="36"/>
    </row>
    <row r="388" spans="1:75" x14ac:dyDescent="0.25">
      <c r="A388" s="16">
        <v>386</v>
      </c>
      <c r="B388" s="16">
        <v>3</v>
      </c>
      <c r="C388" s="31" t="s">
        <v>934</v>
      </c>
      <c r="D388" s="40">
        <f>август!D388-сентябрь!E388</f>
        <v>70.987750917874394</v>
      </c>
      <c r="E388" s="40">
        <f t="shared" ref="E388:E450" si="6">G388+H388+J388+L388+N388+P388+R388+T388+V388+X388+Z388+AC388+AE388+AG388+AI388+AK388+AM388+AO388+AQ388+AS388+AU388+AW388+AY388+BA388+BC388+BE388+BG388+BI388+BK388+BM388+BO388+BQ388+BS388+BU388+BV388</f>
        <v>0</v>
      </c>
      <c r="F388" s="36"/>
      <c r="G388" s="36"/>
      <c r="H388" s="36"/>
      <c r="I388" s="27"/>
      <c r="J388" s="36"/>
      <c r="K388" s="36"/>
      <c r="L388" s="36"/>
      <c r="M388" s="36"/>
      <c r="N388" s="36"/>
      <c r="O388" s="29"/>
      <c r="P388" s="36"/>
      <c r="Q388" s="29"/>
      <c r="R388" s="36"/>
      <c r="S388" s="36"/>
      <c r="T388" s="36"/>
      <c r="U388" s="36"/>
      <c r="V388" s="36"/>
      <c r="W388" s="36"/>
      <c r="X388" s="36"/>
      <c r="Y388" s="29"/>
      <c r="Z388" s="36"/>
      <c r="AA388" s="66"/>
      <c r="AB388" s="36"/>
      <c r="AC388" s="36"/>
      <c r="AD388" s="36"/>
      <c r="AE388" s="36"/>
      <c r="AF388" s="36"/>
      <c r="AG388" s="36"/>
      <c r="AH388" s="29"/>
      <c r="AI388" s="36"/>
      <c r="AJ388" s="29"/>
      <c r="AK388" s="36"/>
      <c r="AL388" s="36"/>
      <c r="AM388" s="36"/>
      <c r="AN388" s="29"/>
      <c r="AO388" s="36"/>
      <c r="AP388" s="29"/>
      <c r="AQ388" s="36"/>
      <c r="AR388" s="29"/>
      <c r="AS388" s="36"/>
      <c r="AT388" s="36"/>
      <c r="AU388" s="36"/>
      <c r="AV388" s="29"/>
      <c r="AW388" s="36"/>
      <c r="AX388" s="36"/>
      <c r="AY388" s="36"/>
      <c r="AZ388" s="29"/>
      <c r="BA388" s="36"/>
      <c r="BB388" s="36"/>
      <c r="BC388" s="36"/>
      <c r="BD388" s="36"/>
      <c r="BE388" s="36"/>
      <c r="BF388" s="36"/>
      <c r="BG388" s="36"/>
      <c r="BH388" s="36"/>
      <c r="BI388" s="36"/>
      <c r="BJ388" s="29"/>
      <c r="BK388" s="36"/>
      <c r="BL388" s="29"/>
      <c r="BM388" s="36"/>
      <c r="BN388" s="36"/>
      <c r="BO388" s="36"/>
      <c r="BP388" s="29"/>
      <c r="BQ388" s="36"/>
      <c r="BR388" s="29"/>
      <c r="BS388" s="36"/>
      <c r="BT388" s="36"/>
      <c r="BU388" s="36"/>
      <c r="BV388" s="36"/>
    </row>
    <row r="389" spans="1:75" s="86" customFormat="1" x14ac:dyDescent="0.25">
      <c r="A389" s="79">
        <v>387</v>
      </c>
      <c r="B389" s="79">
        <v>3</v>
      </c>
      <c r="C389" s="80" t="s">
        <v>935</v>
      </c>
      <c r="D389" s="81">
        <f>август!D389-сентябрь!E389</f>
        <v>-111.92104773913043</v>
      </c>
      <c r="E389" s="81">
        <f t="shared" si="6"/>
        <v>5.8159999999999998</v>
      </c>
      <c r="F389" s="82"/>
      <c r="G389" s="82"/>
      <c r="H389" s="82"/>
      <c r="I389" s="83"/>
      <c r="J389" s="82"/>
      <c r="K389" s="82"/>
      <c r="L389" s="82"/>
      <c r="M389" s="82"/>
      <c r="N389" s="82"/>
      <c r="O389" s="84"/>
      <c r="P389" s="82"/>
      <c r="Q389" s="84"/>
      <c r="R389" s="82"/>
      <c r="S389" s="82"/>
      <c r="T389" s="82"/>
      <c r="U389" s="82"/>
      <c r="V389" s="82"/>
      <c r="W389" s="82"/>
      <c r="X389" s="82"/>
      <c r="Y389" s="84"/>
      <c r="Z389" s="82"/>
      <c r="AA389" s="85"/>
      <c r="AB389" s="82"/>
      <c r="AC389" s="82"/>
      <c r="AD389" s="82"/>
      <c r="AE389" s="82"/>
      <c r="AF389" s="82"/>
      <c r="AG389" s="82"/>
      <c r="AH389" s="84"/>
      <c r="AI389" s="82"/>
      <c r="AJ389" s="84"/>
      <c r="AK389" s="82"/>
      <c r="AL389" s="82"/>
      <c r="AM389" s="82"/>
      <c r="AN389" s="84"/>
      <c r="AO389" s="82"/>
      <c r="AP389" s="84"/>
      <c r="AQ389" s="82"/>
      <c r="AR389" s="84"/>
      <c r="AS389" s="82"/>
      <c r="AT389" s="82"/>
      <c r="AU389" s="82"/>
      <c r="AV389" s="84"/>
      <c r="AW389" s="82"/>
      <c r="AX389" s="82"/>
      <c r="AY389" s="82"/>
      <c r="AZ389" s="84"/>
      <c r="BA389" s="82"/>
      <c r="BB389" s="82"/>
      <c r="BC389" s="82"/>
      <c r="BD389" s="82"/>
      <c r="BE389" s="82"/>
      <c r="BF389" s="82"/>
      <c r="BG389" s="82"/>
      <c r="BH389" s="82"/>
      <c r="BI389" s="82"/>
      <c r="BJ389" s="84"/>
      <c r="BK389" s="82"/>
      <c r="BL389" s="84"/>
      <c r="BM389" s="82"/>
      <c r="BN389" s="82"/>
      <c r="BO389" s="82"/>
      <c r="BP389" s="84"/>
      <c r="BQ389" s="82"/>
      <c r="BR389" s="84"/>
      <c r="BS389" s="82"/>
      <c r="BT389" s="82"/>
      <c r="BU389" s="82"/>
      <c r="BV389" s="82">
        <v>5.8159999999999998</v>
      </c>
      <c r="BW389" s="86" t="s">
        <v>1070</v>
      </c>
    </row>
    <row r="390" spans="1:75" x14ac:dyDescent="0.25">
      <c r="A390" s="16">
        <v>388</v>
      </c>
      <c r="B390" s="16">
        <v>3</v>
      </c>
      <c r="C390" s="31" t="s">
        <v>936</v>
      </c>
      <c r="D390" s="40">
        <f>август!D390-сентябрь!E390</f>
        <v>-741.71493002898546</v>
      </c>
      <c r="E390" s="40">
        <f t="shared" si="6"/>
        <v>0</v>
      </c>
      <c r="F390" s="36"/>
      <c r="G390" s="36"/>
      <c r="H390" s="36"/>
      <c r="I390" s="27"/>
      <c r="J390" s="36"/>
      <c r="K390" s="36"/>
      <c r="L390" s="36"/>
      <c r="M390" s="36"/>
      <c r="N390" s="36"/>
      <c r="O390" s="29"/>
      <c r="P390" s="36"/>
      <c r="Q390" s="29"/>
      <c r="R390" s="36"/>
      <c r="S390" s="36"/>
      <c r="T390" s="36"/>
      <c r="U390" s="36"/>
      <c r="V390" s="36"/>
      <c r="W390" s="36"/>
      <c r="X390" s="36"/>
      <c r="Y390" s="29"/>
      <c r="Z390" s="36"/>
      <c r="AA390" s="66"/>
      <c r="AB390" s="36"/>
      <c r="AC390" s="36"/>
      <c r="AD390" s="36"/>
      <c r="AE390" s="36"/>
      <c r="AF390" s="36"/>
      <c r="AG390" s="36"/>
      <c r="AH390" s="29"/>
      <c r="AI390" s="36"/>
      <c r="AJ390" s="29"/>
      <c r="AK390" s="36"/>
      <c r="AL390" s="36"/>
      <c r="AM390" s="36"/>
      <c r="AN390" s="29"/>
      <c r="AO390" s="36"/>
      <c r="AP390" s="29"/>
      <c r="AQ390" s="36"/>
      <c r="AR390" s="29"/>
      <c r="AS390" s="36"/>
      <c r="AT390" s="36"/>
      <c r="AU390" s="36"/>
      <c r="AV390" s="29"/>
      <c r="AW390" s="36"/>
      <c r="AX390" s="36"/>
      <c r="AY390" s="36"/>
      <c r="AZ390" s="29"/>
      <c r="BA390" s="36"/>
      <c r="BB390" s="36"/>
      <c r="BC390" s="36"/>
      <c r="BD390" s="36"/>
      <c r="BE390" s="36"/>
      <c r="BF390" s="36"/>
      <c r="BG390" s="36"/>
      <c r="BH390" s="36"/>
      <c r="BI390" s="36"/>
      <c r="BJ390" s="29"/>
      <c r="BK390" s="36"/>
      <c r="BL390" s="29"/>
      <c r="BM390" s="36"/>
      <c r="BN390" s="36"/>
      <c r="BO390" s="36"/>
      <c r="BP390" s="29"/>
      <c r="BQ390" s="36"/>
      <c r="BR390" s="29"/>
      <c r="BS390" s="36"/>
      <c r="BT390" s="36"/>
      <c r="BU390" s="36"/>
      <c r="BV390" s="36"/>
    </row>
    <row r="391" spans="1:75" s="86" customFormat="1" x14ac:dyDescent="0.25">
      <c r="A391" s="79">
        <v>389</v>
      </c>
      <c r="B391" s="79">
        <v>3</v>
      </c>
      <c r="C391" s="80" t="s">
        <v>921</v>
      </c>
      <c r="D391" s="81">
        <f>август!D391-сентябрь!E391</f>
        <v>98.531571932367129</v>
      </c>
      <c r="E391" s="81">
        <f t="shared" si="6"/>
        <v>9.0340000000000007</v>
      </c>
      <c r="F391" s="82"/>
      <c r="G391" s="82"/>
      <c r="H391" s="82"/>
      <c r="I391" s="83"/>
      <c r="J391" s="82"/>
      <c r="K391" s="82"/>
      <c r="L391" s="82"/>
      <c r="M391" s="82"/>
      <c r="N391" s="82"/>
      <c r="O391" s="84"/>
      <c r="P391" s="82"/>
      <c r="Q391" s="84"/>
      <c r="R391" s="82"/>
      <c r="S391" s="82"/>
      <c r="T391" s="82"/>
      <c r="U391" s="82">
        <v>1.7000000000000001E-2</v>
      </c>
      <c r="V391" s="82">
        <v>9.0340000000000007</v>
      </c>
      <c r="W391" s="82"/>
      <c r="X391" s="82"/>
      <c r="Y391" s="84"/>
      <c r="Z391" s="82"/>
      <c r="AA391" s="85"/>
      <c r="AB391" s="82"/>
      <c r="AC391" s="82"/>
      <c r="AD391" s="82"/>
      <c r="AE391" s="82"/>
      <c r="AF391" s="82"/>
      <c r="AG391" s="82"/>
      <c r="AH391" s="84"/>
      <c r="AI391" s="82"/>
      <c r="AJ391" s="84"/>
      <c r="AK391" s="82"/>
      <c r="AL391" s="82"/>
      <c r="AM391" s="82"/>
      <c r="AN391" s="84"/>
      <c r="AO391" s="82"/>
      <c r="AP391" s="84"/>
      <c r="AQ391" s="82"/>
      <c r="AR391" s="84"/>
      <c r="AS391" s="82"/>
      <c r="AT391" s="82"/>
      <c r="AU391" s="82"/>
      <c r="AV391" s="84"/>
      <c r="AW391" s="82"/>
      <c r="AX391" s="82"/>
      <c r="AY391" s="82"/>
      <c r="AZ391" s="84"/>
      <c r="BA391" s="82"/>
      <c r="BB391" s="82"/>
      <c r="BC391" s="82"/>
      <c r="BD391" s="82"/>
      <c r="BE391" s="82"/>
      <c r="BF391" s="82"/>
      <c r="BG391" s="82"/>
      <c r="BH391" s="82"/>
      <c r="BI391" s="82"/>
      <c r="BJ391" s="84"/>
      <c r="BK391" s="82"/>
      <c r="BL391" s="84"/>
      <c r="BM391" s="82"/>
      <c r="BN391" s="82"/>
      <c r="BO391" s="82"/>
      <c r="BP391" s="84"/>
      <c r="BQ391" s="82"/>
      <c r="BR391" s="84"/>
      <c r="BS391" s="82"/>
      <c r="BT391" s="82"/>
      <c r="BU391" s="82"/>
      <c r="BV391" s="82"/>
    </row>
    <row r="392" spans="1:75" s="86" customFormat="1" x14ac:dyDescent="0.25">
      <c r="A392" s="79">
        <v>390</v>
      </c>
      <c r="B392" s="79">
        <v>3</v>
      </c>
      <c r="C392" s="80" t="s">
        <v>832</v>
      </c>
      <c r="D392" s="81">
        <f>август!D392-сентябрь!E392</f>
        <v>-296.401704589372</v>
      </c>
      <c r="E392" s="81">
        <f t="shared" si="6"/>
        <v>57.830999999999996</v>
      </c>
      <c r="F392" s="82"/>
      <c r="G392" s="82"/>
      <c r="H392" s="82"/>
      <c r="I392" s="83"/>
      <c r="J392" s="82"/>
      <c r="K392" s="82"/>
      <c r="L392" s="82"/>
      <c r="M392" s="82"/>
      <c r="N392" s="82"/>
      <c r="O392" s="84"/>
      <c r="P392" s="82"/>
      <c r="Q392" s="84"/>
      <c r="R392" s="82"/>
      <c r="S392" s="82"/>
      <c r="T392" s="82"/>
      <c r="U392" s="82">
        <v>2.5000000000000001E-2</v>
      </c>
      <c r="V392" s="82">
        <v>53.750999999999998</v>
      </c>
      <c r="W392" s="82"/>
      <c r="X392" s="82"/>
      <c r="Y392" s="84"/>
      <c r="Z392" s="82"/>
      <c r="AA392" s="85"/>
      <c r="AB392" s="82"/>
      <c r="AC392" s="82"/>
      <c r="AD392" s="82"/>
      <c r="AE392" s="82"/>
      <c r="AF392" s="82"/>
      <c r="AG392" s="82"/>
      <c r="AH392" s="84"/>
      <c r="AI392" s="82"/>
      <c r="AJ392" s="84"/>
      <c r="AK392" s="82"/>
      <c r="AL392" s="82"/>
      <c r="AM392" s="82"/>
      <c r="AN392" s="84"/>
      <c r="AO392" s="82"/>
      <c r="AP392" s="84"/>
      <c r="AQ392" s="82"/>
      <c r="AR392" s="84"/>
      <c r="AS392" s="82"/>
      <c r="AT392" s="82"/>
      <c r="AU392" s="82"/>
      <c r="AV392" s="84"/>
      <c r="AW392" s="82"/>
      <c r="AX392" s="82"/>
      <c r="AY392" s="82"/>
      <c r="AZ392" s="84"/>
      <c r="BA392" s="82"/>
      <c r="BB392" s="82"/>
      <c r="BC392" s="82"/>
      <c r="BD392" s="82"/>
      <c r="BE392" s="82"/>
      <c r="BF392" s="82"/>
      <c r="BG392" s="82"/>
      <c r="BH392" s="82"/>
      <c r="BI392" s="82"/>
      <c r="BJ392" s="84"/>
      <c r="BK392" s="82"/>
      <c r="BL392" s="84">
        <v>5</v>
      </c>
      <c r="BM392" s="82">
        <v>4.08</v>
      </c>
      <c r="BN392" s="82"/>
      <c r="BO392" s="82"/>
      <c r="BP392" s="84"/>
      <c r="BQ392" s="82"/>
      <c r="BR392" s="84"/>
      <c r="BS392" s="82"/>
      <c r="BT392" s="82"/>
      <c r="BU392" s="82"/>
      <c r="BV392" s="82"/>
    </row>
    <row r="393" spans="1:75" x14ac:dyDescent="0.25">
      <c r="A393" s="16">
        <v>391</v>
      </c>
      <c r="B393" s="16">
        <v>3</v>
      </c>
      <c r="C393" s="31" t="s">
        <v>833</v>
      </c>
      <c r="D393" s="40">
        <f>август!D393-сентябрь!E393</f>
        <v>-791.09019522705307</v>
      </c>
      <c r="E393" s="40">
        <f t="shared" si="6"/>
        <v>0</v>
      </c>
      <c r="F393" s="36"/>
      <c r="G393" s="36"/>
      <c r="H393" s="36"/>
      <c r="I393" s="27"/>
      <c r="J393" s="36"/>
      <c r="K393" s="36"/>
      <c r="L393" s="36"/>
      <c r="M393" s="36"/>
      <c r="N393" s="36"/>
      <c r="O393" s="29"/>
      <c r="P393" s="36"/>
      <c r="Q393" s="29"/>
      <c r="R393" s="36"/>
      <c r="S393" s="36"/>
      <c r="T393" s="36"/>
      <c r="U393" s="36"/>
      <c r="V393" s="36"/>
      <c r="W393" s="36"/>
      <c r="X393" s="36"/>
      <c r="Y393" s="29"/>
      <c r="Z393" s="36"/>
      <c r="AA393" s="66"/>
      <c r="AB393" s="36"/>
      <c r="AC393" s="36"/>
      <c r="AD393" s="36"/>
      <c r="AE393" s="36"/>
      <c r="AF393" s="36"/>
      <c r="AG393" s="36"/>
      <c r="AH393" s="29"/>
      <c r="AI393" s="36"/>
      <c r="AJ393" s="29"/>
      <c r="AK393" s="36"/>
      <c r="AL393" s="36"/>
      <c r="AM393" s="36"/>
      <c r="AN393" s="29"/>
      <c r="AO393" s="36"/>
      <c r="AP393" s="29"/>
      <c r="AQ393" s="36"/>
      <c r="AR393" s="29"/>
      <c r="AS393" s="36"/>
      <c r="AT393" s="36"/>
      <c r="AU393" s="36"/>
      <c r="AV393" s="29"/>
      <c r="AW393" s="36"/>
      <c r="AX393" s="36"/>
      <c r="AY393" s="36"/>
      <c r="AZ393" s="29"/>
      <c r="BA393" s="36"/>
      <c r="BB393" s="36"/>
      <c r="BC393" s="36"/>
      <c r="BD393" s="36"/>
      <c r="BE393" s="36"/>
      <c r="BF393" s="36"/>
      <c r="BG393" s="36"/>
      <c r="BH393" s="36"/>
      <c r="BI393" s="36"/>
      <c r="BJ393" s="29"/>
      <c r="BK393" s="36"/>
      <c r="BL393" s="29"/>
      <c r="BM393" s="36"/>
      <c r="BN393" s="36"/>
      <c r="BO393" s="36"/>
      <c r="BP393" s="29"/>
      <c r="BQ393" s="36"/>
      <c r="BR393" s="29"/>
      <c r="BS393" s="36"/>
      <c r="BT393" s="36"/>
      <c r="BU393" s="36"/>
      <c r="BV393" s="36"/>
    </row>
    <row r="394" spans="1:75" x14ac:dyDescent="0.25">
      <c r="A394" s="16">
        <v>392</v>
      </c>
      <c r="B394" s="16">
        <v>3</v>
      </c>
      <c r="C394" s="31" t="s">
        <v>834</v>
      </c>
      <c r="D394" s="40">
        <f>август!D394-сентябрь!E394</f>
        <v>-222.97847720772947</v>
      </c>
      <c r="E394" s="40">
        <f t="shared" si="6"/>
        <v>0</v>
      </c>
      <c r="F394" s="36"/>
      <c r="G394" s="36"/>
      <c r="H394" s="36"/>
      <c r="I394" s="27"/>
      <c r="J394" s="36"/>
      <c r="K394" s="36"/>
      <c r="L394" s="36"/>
      <c r="M394" s="36"/>
      <c r="N394" s="36"/>
      <c r="O394" s="29"/>
      <c r="P394" s="36"/>
      <c r="Q394" s="29"/>
      <c r="R394" s="36"/>
      <c r="S394" s="36"/>
      <c r="T394" s="36"/>
      <c r="U394" s="36"/>
      <c r="V394" s="36"/>
      <c r="W394" s="36"/>
      <c r="X394" s="36"/>
      <c r="Y394" s="29"/>
      <c r="Z394" s="36"/>
      <c r="AA394" s="66"/>
      <c r="AB394" s="36"/>
      <c r="AC394" s="36"/>
      <c r="AD394" s="36"/>
      <c r="AE394" s="36"/>
      <c r="AF394" s="36"/>
      <c r="AG394" s="36"/>
      <c r="AH394" s="29"/>
      <c r="AI394" s="36"/>
      <c r="AJ394" s="29"/>
      <c r="AK394" s="36"/>
      <c r="AL394" s="36"/>
      <c r="AM394" s="36"/>
      <c r="AN394" s="29"/>
      <c r="AO394" s="36"/>
      <c r="AP394" s="29"/>
      <c r="AQ394" s="36"/>
      <c r="AR394" s="29"/>
      <c r="AS394" s="36"/>
      <c r="AT394" s="36"/>
      <c r="AU394" s="36"/>
      <c r="AV394" s="29"/>
      <c r="AW394" s="36"/>
      <c r="AX394" s="36"/>
      <c r="AY394" s="36"/>
      <c r="AZ394" s="29"/>
      <c r="BA394" s="36"/>
      <c r="BB394" s="36"/>
      <c r="BC394" s="36"/>
      <c r="BD394" s="36"/>
      <c r="BE394" s="36"/>
      <c r="BF394" s="36"/>
      <c r="BG394" s="36"/>
      <c r="BH394" s="36"/>
      <c r="BI394" s="36"/>
      <c r="BJ394" s="29"/>
      <c r="BK394" s="36"/>
      <c r="BL394" s="29"/>
      <c r="BM394" s="36"/>
      <c r="BN394" s="36"/>
      <c r="BO394" s="36"/>
      <c r="BP394" s="29"/>
      <c r="BQ394" s="36"/>
      <c r="BR394" s="29"/>
      <c r="BS394" s="36"/>
      <c r="BT394" s="36"/>
      <c r="BU394" s="36"/>
      <c r="BV394" s="36"/>
    </row>
    <row r="395" spans="1:75" x14ac:dyDescent="0.25">
      <c r="A395" s="16">
        <v>393</v>
      </c>
      <c r="B395" s="16">
        <v>3</v>
      </c>
      <c r="C395" s="31" t="s">
        <v>835</v>
      </c>
      <c r="D395" s="40">
        <f>август!D395-сентябрь!E395</f>
        <v>183.81876496618355</v>
      </c>
      <c r="E395" s="40">
        <f t="shared" si="6"/>
        <v>0</v>
      </c>
      <c r="F395" s="36"/>
      <c r="G395" s="36"/>
      <c r="H395" s="36"/>
      <c r="I395" s="27"/>
      <c r="J395" s="36"/>
      <c r="K395" s="36"/>
      <c r="L395" s="36"/>
      <c r="M395" s="36"/>
      <c r="N395" s="36"/>
      <c r="O395" s="29"/>
      <c r="P395" s="36"/>
      <c r="Q395" s="29"/>
      <c r="R395" s="36"/>
      <c r="S395" s="36"/>
      <c r="T395" s="36"/>
      <c r="U395" s="36"/>
      <c r="V395" s="36"/>
      <c r="W395" s="36"/>
      <c r="X395" s="36"/>
      <c r="Y395" s="29"/>
      <c r="Z395" s="36"/>
      <c r="AA395" s="66"/>
      <c r="AB395" s="36"/>
      <c r="AC395" s="36"/>
      <c r="AD395" s="36"/>
      <c r="AE395" s="36"/>
      <c r="AF395" s="36"/>
      <c r="AG395" s="36"/>
      <c r="AH395" s="29"/>
      <c r="AI395" s="36"/>
      <c r="AJ395" s="29"/>
      <c r="AK395" s="36"/>
      <c r="AL395" s="36"/>
      <c r="AM395" s="36"/>
      <c r="AN395" s="29"/>
      <c r="AO395" s="36"/>
      <c r="AP395" s="29"/>
      <c r="AQ395" s="36"/>
      <c r="AR395" s="29"/>
      <c r="AS395" s="36"/>
      <c r="AT395" s="36"/>
      <c r="AU395" s="36"/>
      <c r="AV395" s="29"/>
      <c r="AW395" s="36"/>
      <c r="AX395" s="36"/>
      <c r="AY395" s="36"/>
      <c r="AZ395" s="29"/>
      <c r="BA395" s="36"/>
      <c r="BB395" s="36"/>
      <c r="BC395" s="36"/>
      <c r="BD395" s="36"/>
      <c r="BE395" s="36"/>
      <c r="BF395" s="36"/>
      <c r="BG395" s="36"/>
      <c r="BH395" s="36"/>
      <c r="BI395" s="36"/>
      <c r="BJ395" s="29"/>
      <c r="BK395" s="36"/>
      <c r="BL395" s="29"/>
      <c r="BM395" s="36"/>
      <c r="BN395" s="36"/>
      <c r="BO395" s="36"/>
      <c r="BP395" s="29"/>
      <c r="BQ395" s="36"/>
      <c r="BR395" s="29"/>
      <c r="BS395" s="36"/>
      <c r="BT395" s="36"/>
      <c r="BU395" s="36"/>
      <c r="BV395" s="36"/>
    </row>
    <row r="396" spans="1:75" x14ac:dyDescent="0.25">
      <c r="A396" s="16">
        <v>394</v>
      </c>
      <c r="B396" s="16">
        <v>3</v>
      </c>
      <c r="C396" s="31" t="s">
        <v>836</v>
      </c>
      <c r="D396" s="40">
        <f>август!D396-сентябрь!E396</f>
        <v>208.1270805603865</v>
      </c>
      <c r="E396" s="40">
        <f t="shared" si="6"/>
        <v>0</v>
      </c>
      <c r="F396" s="36"/>
      <c r="G396" s="36"/>
      <c r="H396" s="36"/>
      <c r="I396" s="27"/>
      <c r="J396" s="36"/>
      <c r="K396" s="36"/>
      <c r="L396" s="36"/>
      <c r="M396" s="36"/>
      <c r="N396" s="36"/>
      <c r="O396" s="29"/>
      <c r="P396" s="36"/>
      <c r="Q396" s="29"/>
      <c r="R396" s="36"/>
      <c r="S396" s="36"/>
      <c r="T396" s="36"/>
      <c r="U396" s="36"/>
      <c r="V396" s="36"/>
      <c r="W396" s="36"/>
      <c r="X396" s="36"/>
      <c r="Y396" s="29"/>
      <c r="Z396" s="36"/>
      <c r="AA396" s="66"/>
      <c r="AB396" s="36"/>
      <c r="AC396" s="36"/>
      <c r="AD396" s="36"/>
      <c r="AE396" s="36"/>
      <c r="AF396" s="36"/>
      <c r="AG396" s="36"/>
      <c r="AH396" s="29"/>
      <c r="AI396" s="36"/>
      <c r="AJ396" s="29"/>
      <c r="AK396" s="36"/>
      <c r="AL396" s="36"/>
      <c r="AM396" s="36"/>
      <c r="AN396" s="29"/>
      <c r="AO396" s="36"/>
      <c r="AP396" s="29"/>
      <c r="AQ396" s="36"/>
      <c r="AR396" s="29"/>
      <c r="AS396" s="36"/>
      <c r="AT396" s="36"/>
      <c r="AU396" s="36"/>
      <c r="AV396" s="29"/>
      <c r="AW396" s="36"/>
      <c r="AX396" s="36"/>
      <c r="AY396" s="36"/>
      <c r="AZ396" s="29"/>
      <c r="BA396" s="36"/>
      <c r="BB396" s="36"/>
      <c r="BC396" s="36"/>
      <c r="BD396" s="36"/>
      <c r="BE396" s="36"/>
      <c r="BF396" s="36"/>
      <c r="BG396" s="36"/>
      <c r="BH396" s="36"/>
      <c r="BI396" s="36"/>
      <c r="BJ396" s="29"/>
      <c r="BK396" s="36"/>
      <c r="BL396" s="29"/>
      <c r="BM396" s="36"/>
      <c r="BN396" s="36"/>
      <c r="BO396" s="36"/>
      <c r="BP396" s="29"/>
      <c r="BQ396" s="36"/>
      <c r="BR396" s="29"/>
      <c r="BS396" s="36"/>
      <c r="BT396" s="36"/>
      <c r="BU396" s="36"/>
      <c r="BV396" s="36"/>
    </row>
    <row r="397" spans="1:75" x14ac:dyDescent="0.25">
      <c r="A397" s="16">
        <v>395</v>
      </c>
      <c r="B397" s="16">
        <v>3</v>
      </c>
      <c r="C397" s="31" t="s">
        <v>837</v>
      </c>
      <c r="D397" s="40">
        <f>август!D397-сентябрь!E397</f>
        <v>73.572860193236735</v>
      </c>
      <c r="E397" s="40">
        <f t="shared" si="6"/>
        <v>0</v>
      </c>
      <c r="F397" s="36"/>
      <c r="G397" s="36"/>
      <c r="H397" s="36"/>
      <c r="I397" s="27"/>
      <c r="J397" s="36"/>
      <c r="K397" s="36"/>
      <c r="L397" s="36"/>
      <c r="M397" s="36"/>
      <c r="N397" s="36"/>
      <c r="O397" s="29"/>
      <c r="P397" s="36"/>
      <c r="Q397" s="29"/>
      <c r="R397" s="36"/>
      <c r="S397" s="36"/>
      <c r="T397" s="36"/>
      <c r="U397" s="36"/>
      <c r="V397" s="36"/>
      <c r="W397" s="36"/>
      <c r="X397" s="36"/>
      <c r="Y397" s="29"/>
      <c r="Z397" s="36"/>
      <c r="AA397" s="66"/>
      <c r="AB397" s="36"/>
      <c r="AC397" s="36"/>
      <c r="AD397" s="36"/>
      <c r="AE397" s="36"/>
      <c r="AF397" s="36"/>
      <c r="AG397" s="36"/>
      <c r="AH397" s="29"/>
      <c r="AI397" s="36"/>
      <c r="AJ397" s="29"/>
      <c r="AK397" s="36"/>
      <c r="AL397" s="36"/>
      <c r="AM397" s="36"/>
      <c r="AN397" s="29"/>
      <c r="AO397" s="36"/>
      <c r="AP397" s="29"/>
      <c r="AQ397" s="36"/>
      <c r="AR397" s="29"/>
      <c r="AS397" s="36"/>
      <c r="AT397" s="36"/>
      <c r="AU397" s="36"/>
      <c r="AV397" s="29"/>
      <c r="AW397" s="36"/>
      <c r="AX397" s="36"/>
      <c r="AY397" s="36"/>
      <c r="AZ397" s="29"/>
      <c r="BA397" s="36"/>
      <c r="BB397" s="36"/>
      <c r="BC397" s="36"/>
      <c r="BD397" s="36"/>
      <c r="BE397" s="36"/>
      <c r="BF397" s="36"/>
      <c r="BG397" s="36"/>
      <c r="BH397" s="36"/>
      <c r="BI397" s="36"/>
      <c r="BJ397" s="29"/>
      <c r="BK397" s="36"/>
      <c r="BL397" s="29"/>
      <c r="BM397" s="36"/>
      <c r="BN397" s="36"/>
      <c r="BO397" s="36"/>
      <c r="BP397" s="29"/>
      <c r="BQ397" s="36"/>
      <c r="BR397" s="29"/>
      <c r="BS397" s="36"/>
      <c r="BT397" s="36"/>
      <c r="BU397" s="36"/>
      <c r="BV397" s="36"/>
    </row>
    <row r="398" spans="1:75" x14ac:dyDescent="0.25">
      <c r="A398" s="16">
        <v>396</v>
      </c>
      <c r="B398" s="16">
        <v>3</v>
      </c>
      <c r="C398" s="31" t="s">
        <v>838</v>
      </c>
      <c r="D398" s="40">
        <f>август!D398-сентябрь!E398</f>
        <v>153.81365463768117</v>
      </c>
      <c r="E398" s="40">
        <f t="shared" si="6"/>
        <v>0</v>
      </c>
      <c r="F398" s="36"/>
      <c r="G398" s="36"/>
      <c r="H398" s="36"/>
      <c r="I398" s="27"/>
      <c r="J398" s="36"/>
      <c r="K398" s="36"/>
      <c r="L398" s="36"/>
      <c r="M398" s="36"/>
      <c r="N398" s="36"/>
      <c r="O398" s="29"/>
      <c r="P398" s="36"/>
      <c r="Q398" s="29"/>
      <c r="R398" s="36"/>
      <c r="S398" s="36"/>
      <c r="T398" s="36"/>
      <c r="U398" s="36"/>
      <c r="V398" s="36"/>
      <c r="W398" s="36"/>
      <c r="X398" s="36"/>
      <c r="Y398" s="29"/>
      <c r="Z398" s="36"/>
      <c r="AA398" s="66"/>
      <c r="AB398" s="36"/>
      <c r="AC398" s="36"/>
      <c r="AD398" s="36"/>
      <c r="AE398" s="36"/>
      <c r="AF398" s="36"/>
      <c r="AG398" s="36"/>
      <c r="AH398" s="29"/>
      <c r="AI398" s="36"/>
      <c r="AJ398" s="29"/>
      <c r="AK398" s="36"/>
      <c r="AL398" s="36"/>
      <c r="AM398" s="36"/>
      <c r="AN398" s="29"/>
      <c r="AO398" s="36"/>
      <c r="AP398" s="29"/>
      <c r="AQ398" s="36"/>
      <c r="AR398" s="29"/>
      <c r="AS398" s="36"/>
      <c r="AT398" s="36"/>
      <c r="AU398" s="36"/>
      <c r="AV398" s="29"/>
      <c r="AW398" s="36"/>
      <c r="AX398" s="36"/>
      <c r="AY398" s="36"/>
      <c r="AZ398" s="29"/>
      <c r="BA398" s="36"/>
      <c r="BB398" s="36"/>
      <c r="BC398" s="36"/>
      <c r="BD398" s="36"/>
      <c r="BE398" s="36"/>
      <c r="BF398" s="36"/>
      <c r="BG398" s="36"/>
      <c r="BH398" s="36"/>
      <c r="BI398" s="36"/>
      <c r="BJ398" s="29"/>
      <c r="BK398" s="36"/>
      <c r="BL398" s="29"/>
      <c r="BM398" s="36"/>
      <c r="BN398" s="36"/>
      <c r="BO398" s="36"/>
      <c r="BP398" s="29"/>
      <c r="BQ398" s="36"/>
      <c r="BR398" s="29"/>
      <c r="BS398" s="36"/>
      <c r="BT398" s="36"/>
      <c r="BU398" s="36"/>
      <c r="BV398" s="36"/>
    </row>
    <row r="399" spans="1:75" x14ac:dyDescent="0.25">
      <c r="A399" s="16">
        <v>397</v>
      </c>
      <c r="B399" s="16">
        <v>3</v>
      </c>
      <c r="C399" s="31" t="s">
        <v>839</v>
      </c>
      <c r="D399" s="40">
        <f>август!D399-сентябрь!E399</f>
        <v>13.905483033816429</v>
      </c>
      <c r="E399" s="40">
        <f t="shared" si="6"/>
        <v>0</v>
      </c>
      <c r="F399" s="36"/>
      <c r="G399" s="36"/>
      <c r="H399" s="36"/>
      <c r="I399" s="27"/>
      <c r="J399" s="36"/>
      <c r="K399" s="36"/>
      <c r="L399" s="36"/>
      <c r="M399" s="36"/>
      <c r="N399" s="36"/>
      <c r="O399" s="29"/>
      <c r="P399" s="36"/>
      <c r="Q399" s="29"/>
      <c r="R399" s="36"/>
      <c r="S399" s="36"/>
      <c r="T399" s="36"/>
      <c r="U399" s="36"/>
      <c r="V399" s="36"/>
      <c r="W399" s="36"/>
      <c r="X399" s="36"/>
      <c r="Y399" s="29"/>
      <c r="Z399" s="36"/>
      <c r="AA399" s="66"/>
      <c r="AB399" s="36"/>
      <c r="AC399" s="36"/>
      <c r="AD399" s="36"/>
      <c r="AE399" s="36"/>
      <c r="AF399" s="36"/>
      <c r="AG399" s="36"/>
      <c r="AH399" s="29"/>
      <c r="AI399" s="36"/>
      <c r="AJ399" s="29"/>
      <c r="AK399" s="36"/>
      <c r="AL399" s="36"/>
      <c r="AM399" s="36"/>
      <c r="AN399" s="29"/>
      <c r="AO399" s="36"/>
      <c r="AP399" s="29"/>
      <c r="AQ399" s="36"/>
      <c r="AR399" s="29"/>
      <c r="AS399" s="36"/>
      <c r="AT399" s="36"/>
      <c r="AU399" s="36"/>
      <c r="AV399" s="29"/>
      <c r="AW399" s="36"/>
      <c r="AX399" s="36"/>
      <c r="AY399" s="36"/>
      <c r="AZ399" s="29"/>
      <c r="BA399" s="36"/>
      <c r="BB399" s="36"/>
      <c r="BC399" s="36"/>
      <c r="BD399" s="36"/>
      <c r="BE399" s="36"/>
      <c r="BF399" s="36"/>
      <c r="BG399" s="36"/>
      <c r="BH399" s="36"/>
      <c r="BI399" s="36"/>
      <c r="BJ399" s="29"/>
      <c r="BK399" s="36"/>
      <c r="BL399" s="29"/>
      <c r="BM399" s="36"/>
      <c r="BN399" s="36"/>
      <c r="BO399" s="36"/>
      <c r="BP399" s="29"/>
      <c r="BQ399" s="36"/>
      <c r="BR399" s="29"/>
      <c r="BS399" s="36"/>
      <c r="BT399" s="36"/>
      <c r="BU399" s="36"/>
      <c r="BV399" s="36"/>
    </row>
    <row r="400" spans="1:75" x14ac:dyDescent="0.25">
      <c r="A400" s="16">
        <v>398</v>
      </c>
      <c r="B400" s="16">
        <v>3</v>
      </c>
      <c r="C400" s="31" t="s">
        <v>840</v>
      </c>
      <c r="D400" s="40">
        <f>август!D400-сентябрь!E400</f>
        <v>28.485008599033822</v>
      </c>
      <c r="E400" s="40">
        <f t="shared" si="6"/>
        <v>0</v>
      </c>
      <c r="F400" s="36"/>
      <c r="G400" s="36"/>
      <c r="H400" s="36"/>
      <c r="I400" s="27"/>
      <c r="J400" s="36"/>
      <c r="K400" s="36"/>
      <c r="L400" s="36"/>
      <c r="M400" s="36"/>
      <c r="N400" s="36"/>
      <c r="O400" s="29"/>
      <c r="P400" s="36"/>
      <c r="Q400" s="29"/>
      <c r="R400" s="36"/>
      <c r="S400" s="36"/>
      <c r="T400" s="36"/>
      <c r="U400" s="36"/>
      <c r="V400" s="36"/>
      <c r="W400" s="36"/>
      <c r="X400" s="36"/>
      <c r="Y400" s="29"/>
      <c r="Z400" s="36"/>
      <c r="AA400" s="66"/>
      <c r="AB400" s="36"/>
      <c r="AC400" s="36"/>
      <c r="AD400" s="36"/>
      <c r="AE400" s="36"/>
      <c r="AF400" s="36"/>
      <c r="AG400" s="36"/>
      <c r="AH400" s="29"/>
      <c r="AI400" s="36"/>
      <c r="AJ400" s="29"/>
      <c r="AK400" s="36"/>
      <c r="AL400" s="36"/>
      <c r="AM400" s="36"/>
      <c r="AN400" s="29"/>
      <c r="AO400" s="36"/>
      <c r="AP400" s="29"/>
      <c r="AQ400" s="36"/>
      <c r="AR400" s="29"/>
      <c r="AS400" s="36"/>
      <c r="AT400" s="36"/>
      <c r="AU400" s="36"/>
      <c r="AV400" s="29"/>
      <c r="AW400" s="36"/>
      <c r="AX400" s="36"/>
      <c r="AY400" s="36"/>
      <c r="AZ400" s="29"/>
      <c r="BA400" s="36"/>
      <c r="BB400" s="36"/>
      <c r="BC400" s="36"/>
      <c r="BD400" s="36"/>
      <c r="BE400" s="36"/>
      <c r="BF400" s="36"/>
      <c r="BG400" s="36"/>
      <c r="BH400" s="36"/>
      <c r="BI400" s="36"/>
      <c r="BJ400" s="29"/>
      <c r="BK400" s="36"/>
      <c r="BL400" s="29"/>
      <c r="BM400" s="36"/>
      <c r="BN400" s="36"/>
      <c r="BO400" s="36"/>
      <c r="BP400" s="29"/>
      <c r="BQ400" s="36"/>
      <c r="BR400" s="29"/>
      <c r="BS400" s="36"/>
      <c r="BT400" s="36"/>
      <c r="BU400" s="36"/>
      <c r="BV400" s="36"/>
    </row>
    <row r="401" spans="1:74" x14ac:dyDescent="0.25">
      <c r="A401" s="16">
        <v>399</v>
      </c>
      <c r="B401" s="16">
        <v>3</v>
      </c>
      <c r="C401" s="31" t="s">
        <v>841</v>
      </c>
      <c r="D401" s="40">
        <f>август!D401-сентябрь!E401</f>
        <v>306.05656877294683</v>
      </c>
      <c r="E401" s="40">
        <f t="shared" si="6"/>
        <v>0</v>
      </c>
      <c r="F401" s="36"/>
      <c r="G401" s="36"/>
      <c r="H401" s="36"/>
      <c r="I401" s="27"/>
      <c r="J401" s="36"/>
      <c r="K401" s="36"/>
      <c r="L401" s="36"/>
      <c r="M401" s="36"/>
      <c r="N401" s="36"/>
      <c r="O401" s="29"/>
      <c r="P401" s="36"/>
      <c r="Q401" s="29"/>
      <c r="R401" s="36"/>
      <c r="S401" s="36"/>
      <c r="T401" s="36"/>
      <c r="U401" s="36"/>
      <c r="V401" s="36"/>
      <c r="W401" s="36"/>
      <c r="X401" s="36"/>
      <c r="Y401" s="29"/>
      <c r="Z401" s="36"/>
      <c r="AA401" s="66"/>
      <c r="AB401" s="36"/>
      <c r="AC401" s="36"/>
      <c r="AD401" s="36"/>
      <c r="AE401" s="36"/>
      <c r="AF401" s="36"/>
      <c r="AG401" s="36"/>
      <c r="AH401" s="29"/>
      <c r="AI401" s="36"/>
      <c r="AJ401" s="29"/>
      <c r="AK401" s="36"/>
      <c r="AL401" s="36"/>
      <c r="AM401" s="36"/>
      <c r="AN401" s="29"/>
      <c r="AO401" s="36"/>
      <c r="AP401" s="29"/>
      <c r="AQ401" s="36"/>
      <c r="AR401" s="29"/>
      <c r="AS401" s="36"/>
      <c r="AT401" s="36"/>
      <c r="AU401" s="36"/>
      <c r="AV401" s="29"/>
      <c r="AW401" s="36"/>
      <c r="AX401" s="36"/>
      <c r="AY401" s="36"/>
      <c r="AZ401" s="29"/>
      <c r="BA401" s="36"/>
      <c r="BB401" s="36"/>
      <c r="BC401" s="36"/>
      <c r="BD401" s="36"/>
      <c r="BE401" s="36"/>
      <c r="BF401" s="36"/>
      <c r="BG401" s="36"/>
      <c r="BH401" s="36"/>
      <c r="BI401" s="36"/>
      <c r="BJ401" s="29"/>
      <c r="BK401" s="36"/>
      <c r="BL401" s="29"/>
      <c r="BM401" s="36"/>
      <c r="BN401" s="36"/>
      <c r="BO401" s="36"/>
      <c r="BP401" s="29"/>
      <c r="BQ401" s="36"/>
      <c r="BR401" s="29"/>
      <c r="BS401" s="36"/>
      <c r="BT401" s="36"/>
      <c r="BU401" s="36"/>
      <c r="BV401" s="36"/>
    </row>
    <row r="402" spans="1:74" x14ac:dyDescent="0.25">
      <c r="A402" s="16">
        <v>400</v>
      </c>
      <c r="B402" s="16">
        <v>3</v>
      </c>
      <c r="C402" s="31" t="s">
        <v>842</v>
      </c>
      <c r="D402" s="40">
        <f>август!D402-сентябрь!E402</f>
        <v>-3.5385169082148948E-2</v>
      </c>
      <c r="E402" s="40">
        <f t="shared" si="6"/>
        <v>0</v>
      </c>
      <c r="F402" s="36"/>
      <c r="G402" s="36"/>
      <c r="H402" s="36"/>
      <c r="I402" s="27"/>
      <c r="J402" s="36"/>
      <c r="K402" s="36"/>
      <c r="L402" s="36"/>
      <c r="M402" s="36"/>
      <c r="N402" s="36"/>
      <c r="O402" s="29"/>
      <c r="P402" s="36"/>
      <c r="Q402" s="29"/>
      <c r="R402" s="36"/>
      <c r="S402" s="36"/>
      <c r="T402" s="36"/>
      <c r="U402" s="36"/>
      <c r="V402" s="36"/>
      <c r="W402" s="36"/>
      <c r="X402" s="36"/>
      <c r="Y402" s="29"/>
      <c r="Z402" s="36"/>
      <c r="AA402" s="66"/>
      <c r="AB402" s="36"/>
      <c r="AC402" s="36"/>
      <c r="AD402" s="36"/>
      <c r="AE402" s="36"/>
      <c r="AF402" s="36"/>
      <c r="AG402" s="36"/>
      <c r="AH402" s="29"/>
      <c r="AI402" s="36"/>
      <c r="AJ402" s="29"/>
      <c r="AK402" s="36"/>
      <c r="AL402" s="36"/>
      <c r="AM402" s="36"/>
      <c r="AN402" s="29"/>
      <c r="AO402" s="36"/>
      <c r="AP402" s="29"/>
      <c r="AQ402" s="36"/>
      <c r="AR402" s="29"/>
      <c r="AS402" s="36"/>
      <c r="AT402" s="36"/>
      <c r="AU402" s="36"/>
      <c r="AV402" s="29"/>
      <c r="AW402" s="36"/>
      <c r="AX402" s="36"/>
      <c r="AY402" s="36"/>
      <c r="AZ402" s="29"/>
      <c r="BA402" s="36"/>
      <c r="BB402" s="36"/>
      <c r="BC402" s="36"/>
      <c r="BD402" s="36"/>
      <c r="BE402" s="36"/>
      <c r="BF402" s="36"/>
      <c r="BG402" s="36"/>
      <c r="BH402" s="36"/>
      <c r="BI402" s="36"/>
      <c r="BJ402" s="29"/>
      <c r="BK402" s="36"/>
      <c r="BL402" s="29"/>
      <c r="BM402" s="36"/>
      <c r="BN402" s="36"/>
      <c r="BO402" s="36"/>
      <c r="BP402" s="29"/>
      <c r="BQ402" s="36"/>
      <c r="BR402" s="29"/>
      <c r="BS402" s="36"/>
      <c r="BT402" s="36"/>
      <c r="BU402" s="36"/>
      <c r="BV402" s="36"/>
    </row>
    <row r="403" spans="1:74" x14ac:dyDescent="0.25">
      <c r="A403" s="16">
        <v>401</v>
      </c>
      <c r="B403" s="16">
        <v>3</v>
      </c>
      <c r="C403" s="31" t="s">
        <v>843</v>
      </c>
      <c r="D403" s="40">
        <f>август!D403-сентябрь!E403</f>
        <v>-98.366776772946849</v>
      </c>
      <c r="E403" s="40">
        <f t="shared" si="6"/>
        <v>0</v>
      </c>
      <c r="F403" s="36"/>
      <c r="G403" s="36"/>
      <c r="H403" s="36"/>
      <c r="I403" s="27"/>
      <c r="J403" s="36"/>
      <c r="K403" s="36"/>
      <c r="L403" s="36"/>
      <c r="M403" s="36"/>
      <c r="N403" s="36"/>
      <c r="O403" s="29"/>
      <c r="P403" s="36"/>
      <c r="Q403" s="29"/>
      <c r="R403" s="36"/>
      <c r="S403" s="36"/>
      <c r="T403" s="36"/>
      <c r="U403" s="36"/>
      <c r="V403" s="36"/>
      <c r="W403" s="36"/>
      <c r="X403" s="36"/>
      <c r="Y403" s="29"/>
      <c r="Z403" s="36"/>
      <c r="AA403" s="66"/>
      <c r="AB403" s="36"/>
      <c r="AC403" s="36"/>
      <c r="AD403" s="36"/>
      <c r="AE403" s="36"/>
      <c r="AF403" s="36"/>
      <c r="AG403" s="36"/>
      <c r="AH403" s="29"/>
      <c r="AI403" s="36"/>
      <c r="AJ403" s="29"/>
      <c r="AK403" s="36"/>
      <c r="AL403" s="36"/>
      <c r="AM403" s="36"/>
      <c r="AN403" s="29"/>
      <c r="AO403" s="36"/>
      <c r="AP403" s="29"/>
      <c r="AQ403" s="36"/>
      <c r="AR403" s="29"/>
      <c r="AS403" s="36"/>
      <c r="AT403" s="36"/>
      <c r="AU403" s="36"/>
      <c r="AV403" s="29"/>
      <c r="AW403" s="36"/>
      <c r="AX403" s="36"/>
      <c r="AY403" s="36"/>
      <c r="AZ403" s="29"/>
      <c r="BA403" s="36"/>
      <c r="BB403" s="36"/>
      <c r="BC403" s="36"/>
      <c r="BD403" s="36"/>
      <c r="BE403" s="36"/>
      <c r="BF403" s="36"/>
      <c r="BG403" s="36"/>
      <c r="BH403" s="36"/>
      <c r="BI403" s="36"/>
      <c r="BJ403" s="29"/>
      <c r="BK403" s="36"/>
      <c r="BL403" s="29"/>
      <c r="BM403" s="36"/>
      <c r="BN403" s="36"/>
      <c r="BO403" s="36"/>
      <c r="BP403" s="29"/>
      <c r="BQ403" s="36"/>
      <c r="BR403" s="29"/>
      <c r="BS403" s="36"/>
      <c r="BT403" s="36"/>
      <c r="BU403" s="36"/>
      <c r="BV403" s="36"/>
    </row>
    <row r="404" spans="1:74" s="86" customFormat="1" x14ac:dyDescent="0.25">
      <c r="A404" s="79">
        <v>402</v>
      </c>
      <c r="B404" s="79">
        <v>3</v>
      </c>
      <c r="C404" s="80" t="s">
        <v>844</v>
      </c>
      <c r="D404" s="81">
        <f>август!D404-сентябрь!E404</f>
        <v>-116.18003215458945</v>
      </c>
      <c r="E404" s="81">
        <f t="shared" si="6"/>
        <v>1.7689999999999999</v>
      </c>
      <c r="F404" s="82"/>
      <c r="G404" s="82"/>
      <c r="H404" s="82"/>
      <c r="I404" s="83"/>
      <c r="J404" s="82"/>
      <c r="K404" s="82"/>
      <c r="L404" s="82"/>
      <c r="M404" s="82"/>
      <c r="N404" s="82"/>
      <c r="O404" s="84"/>
      <c r="P404" s="82"/>
      <c r="Q404" s="84"/>
      <c r="R404" s="82"/>
      <c r="S404" s="82"/>
      <c r="T404" s="82"/>
      <c r="U404" s="82"/>
      <c r="V404" s="82"/>
      <c r="W404" s="82"/>
      <c r="X404" s="82"/>
      <c r="Y404" s="84"/>
      <c r="Z404" s="82"/>
      <c r="AA404" s="85"/>
      <c r="AB404" s="82"/>
      <c r="AC404" s="82"/>
      <c r="AD404" s="82"/>
      <c r="AE404" s="82"/>
      <c r="AF404" s="82"/>
      <c r="AG404" s="82"/>
      <c r="AH404" s="84">
        <v>1</v>
      </c>
      <c r="AI404" s="82">
        <v>1.7689999999999999</v>
      </c>
      <c r="AJ404" s="84"/>
      <c r="AK404" s="82"/>
      <c r="AL404" s="82"/>
      <c r="AM404" s="82"/>
      <c r="AN404" s="84"/>
      <c r="AO404" s="82"/>
      <c r="AP404" s="84"/>
      <c r="AQ404" s="82"/>
      <c r="AR404" s="84"/>
      <c r="AS404" s="82"/>
      <c r="AT404" s="82"/>
      <c r="AU404" s="82"/>
      <c r="AV404" s="84"/>
      <c r="AW404" s="82"/>
      <c r="AX404" s="82"/>
      <c r="AY404" s="82"/>
      <c r="AZ404" s="84"/>
      <c r="BA404" s="82"/>
      <c r="BB404" s="82"/>
      <c r="BC404" s="82"/>
      <c r="BD404" s="82"/>
      <c r="BE404" s="82"/>
      <c r="BF404" s="82"/>
      <c r="BG404" s="82"/>
      <c r="BH404" s="82"/>
      <c r="BI404" s="82"/>
      <c r="BJ404" s="84"/>
      <c r="BK404" s="82"/>
      <c r="BL404" s="84"/>
      <c r="BM404" s="82"/>
      <c r="BN404" s="82"/>
      <c r="BO404" s="82"/>
      <c r="BP404" s="84"/>
      <c r="BQ404" s="82"/>
      <c r="BR404" s="84"/>
      <c r="BS404" s="82"/>
      <c r="BT404" s="82"/>
      <c r="BU404" s="82"/>
      <c r="BV404" s="82"/>
    </row>
    <row r="405" spans="1:74" x14ac:dyDescent="0.25">
      <c r="A405" s="16">
        <v>403</v>
      </c>
      <c r="B405" s="16">
        <v>3</v>
      </c>
      <c r="C405" s="31" t="s">
        <v>845</v>
      </c>
      <c r="D405" s="40">
        <f>август!D405-сентябрь!E405</f>
        <v>-174.44886238647339</v>
      </c>
      <c r="E405" s="40">
        <f t="shared" si="6"/>
        <v>0</v>
      </c>
      <c r="F405" s="36"/>
      <c r="G405" s="36"/>
      <c r="H405" s="36"/>
      <c r="I405" s="27"/>
      <c r="J405" s="36"/>
      <c r="K405" s="36"/>
      <c r="L405" s="36"/>
      <c r="M405" s="36"/>
      <c r="N405" s="36"/>
      <c r="O405" s="29"/>
      <c r="P405" s="36"/>
      <c r="Q405" s="29"/>
      <c r="R405" s="36"/>
      <c r="S405" s="36"/>
      <c r="T405" s="36"/>
      <c r="U405" s="36"/>
      <c r="V405" s="36"/>
      <c r="W405" s="36"/>
      <c r="X405" s="36"/>
      <c r="Y405" s="29"/>
      <c r="Z405" s="36"/>
      <c r="AA405" s="66"/>
      <c r="AB405" s="36"/>
      <c r="AC405" s="36"/>
      <c r="AD405" s="36"/>
      <c r="AE405" s="36"/>
      <c r="AF405" s="36"/>
      <c r="AG405" s="36"/>
      <c r="AH405" s="29"/>
      <c r="AI405" s="36"/>
      <c r="AJ405" s="29"/>
      <c r="AK405" s="36"/>
      <c r="AL405" s="36"/>
      <c r="AM405" s="36"/>
      <c r="AN405" s="29"/>
      <c r="AO405" s="36"/>
      <c r="AP405" s="29"/>
      <c r="AQ405" s="36"/>
      <c r="AR405" s="29"/>
      <c r="AS405" s="36"/>
      <c r="AT405" s="36"/>
      <c r="AU405" s="36"/>
      <c r="AV405" s="29"/>
      <c r="AW405" s="36"/>
      <c r="AX405" s="36"/>
      <c r="AY405" s="36"/>
      <c r="AZ405" s="29"/>
      <c r="BA405" s="36"/>
      <c r="BB405" s="36"/>
      <c r="BC405" s="36"/>
      <c r="BD405" s="36"/>
      <c r="BE405" s="36"/>
      <c r="BF405" s="36"/>
      <c r="BG405" s="36"/>
      <c r="BH405" s="36"/>
      <c r="BI405" s="36"/>
      <c r="BJ405" s="29"/>
      <c r="BK405" s="36"/>
      <c r="BL405" s="29"/>
      <c r="BM405" s="36"/>
      <c r="BN405" s="36"/>
      <c r="BO405" s="36"/>
      <c r="BP405" s="29"/>
      <c r="BQ405" s="36"/>
      <c r="BR405" s="29"/>
      <c r="BS405" s="36"/>
      <c r="BT405" s="36"/>
      <c r="BU405" s="36"/>
      <c r="BV405" s="36"/>
    </row>
    <row r="406" spans="1:74" x14ac:dyDescent="0.25">
      <c r="A406" s="16">
        <v>404</v>
      </c>
      <c r="B406" s="16">
        <v>3</v>
      </c>
      <c r="C406" s="31" t="s">
        <v>846</v>
      </c>
      <c r="D406" s="40">
        <f>август!D406-сентябрь!E406</f>
        <v>436.75067135265704</v>
      </c>
      <c r="E406" s="40">
        <f t="shared" si="6"/>
        <v>0</v>
      </c>
      <c r="F406" s="36"/>
      <c r="G406" s="36"/>
      <c r="H406" s="36"/>
      <c r="I406" s="27"/>
      <c r="J406" s="36"/>
      <c r="K406" s="36"/>
      <c r="L406" s="36"/>
      <c r="M406" s="36"/>
      <c r="N406" s="36"/>
      <c r="O406" s="29"/>
      <c r="P406" s="36"/>
      <c r="Q406" s="29"/>
      <c r="R406" s="36"/>
      <c r="S406" s="36"/>
      <c r="T406" s="36"/>
      <c r="U406" s="36"/>
      <c r="V406" s="36"/>
      <c r="W406" s="36"/>
      <c r="X406" s="36"/>
      <c r="Y406" s="29"/>
      <c r="Z406" s="36"/>
      <c r="AA406" s="66"/>
      <c r="AB406" s="36"/>
      <c r="AC406" s="36"/>
      <c r="AD406" s="36"/>
      <c r="AE406" s="36"/>
      <c r="AF406" s="36"/>
      <c r="AG406" s="36"/>
      <c r="AH406" s="29"/>
      <c r="AI406" s="36"/>
      <c r="AJ406" s="29"/>
      <c r="AK406" s="36"/>
      <c r="AL406" s="36"/>
      <c r="AM406" s="36"/>
      <c r="AN406" s="29"/>
      <c r="AO406" s="36"/>
      <c r="AP406" s="29"/>
      <c r="AQ406" s="36"/>
      <c r="AR406" s="29"/>
      <c r="AS406" s="36"/>
      <c r="AT406" s="36"/>
      <c r="AU406" s="36"/>
      <c r="AV406" s="29"/>
      <c r="AW406" s="36"/>
      <c r="AX406" s="36"/>
      <c r="AY406" s="36"/>
      <c r="AZ406" s="29"/>
      <c r="BA406" s="36"/>
      <c r="BB406" s="36"/>
      <c r="BC406" s="36"/>
      <c r="BD406" s="36"/>
      <c r="BE406" s="36"/>
      <c r="BF406" s="36"/>
      <c r="BG406" s="36"/>
      <c r="BH406" s="36"/>
      <c r="BI406" s="36"/>
      <c r="BJ406" s="29"/>
      <c r="BK406" s="36"/>
      <c r="BL406" s="29"/>
      <c r="BM406" s="36"/>
      <c r="BN406" s="36"/>
      <c r="BO406" s="36"/>
      <c r="BP406" s="29"/>
      <c r="BQ406" s="36"/>
      <c r="BR406" s="29"/>
      <c r="BS406" s="36"/>
      <c r="BT406" s="36"/>
      <c r="BU406" s="36"/>
      <c r="BV406" s="36"/>
    </row>
    <row r="407" spans="1:74" x14ac:dyDescent="0.25">
      <c r="A407" s="16">
        <v>405</v>
      </c>
      <c r="B407" s="16">
        <v>3</v>
      </c>
      <c r="C407" s="31" t="s">
        <v>847</v>
      </c>
      <c r="D407" s="40">
        <f>август!D407-сентябрь!E407</f>
        <v>-59.330382657004833</v>
      </c>
      <c r="E407" s="40">
        <f t="shared" si="6"/>
        <v>0</v>
      </c>
      <c r="F407" s="36"/>
      <c r="G407" s="36"/>
      <c r="H407" s="36"/>
      <c r="I407" s="27"/>
      <c r="J407" s="36"/>
      <c r="K407" s="36"/>
      <c r="L407" s="36"/>
      <c r="M407" s="36"/>
      <c r="N407" s="36"/>
      <c r="O407" s="29"/>
      <c r="P407" s="36"/>
      <c r="Q407" s="29"/>
      <c r="R407" s="36"/>
      <c r="S407" s="36"/>
      <c r="T407" s="36"/>
      <c r="U407" s="36"/>
      <c r="V407" s="36"/>
      <c r="W407" s="36"/>
      <c r="X407" s="36"/>
      <c r="Y407" s="29"/>
      <c r="Z407" s="36"/>
      <c r="AA407" s="66"/>
      <c r="AB407" s="36"/>
      <c r="AC407" s="36"/>
      <c r="AD407" s="36"/>
      <c r="AE407" s="36"/>
      <c r="AF407" s="36"/>
      <c r="AG407" s="36"/>
      <c r="AH407" s="29"/>
      <c r="AI407" s="36"/>
      <c r="AJ407" s="29"/>
      <c r="AK407" s="36"/>
      <c r="AL407" s="36"/>
      <c r="AM407" s="36"/>
      <c r="AN407" s="29"/>
      <c r="AO407" s="36"/>
      <c r="AP407" s="29"/>
      <c r="AQ407" s="36"/>
      <c r="AR407" s="29"/>
      <c r="AS407" s="36"/>
      <c r="AT407" s="36"/>
      <c r="AU407" s="36"/>
      <c r="AV407" s="29"/>
      <c r="AW407" s="36"/>
      <c r="AX407" s="36"/>
      <c r="AY407" s="36"/>
      <c r="AZ407" s="29"/>
      <c r="BA407" s="36"/>
      <c r="BB407" s="36"/>
      <c r="BC407" s="36"/>
      <c r="BD407" s="36"/>
      <c r="BE407" s="36"/>
      <c r="BF407" s="36"/>
      <c r="BG407" s="36"/>
      <c r="BH407" s="36"/>
      <c r="BI407" s="36"/>
      <c r="BJ407" s="29"/>
      <c r="BK407" s="36"/>
      <c r="BL407" s="29"/>
      <c r="BM407" s="36"/>
      <c r="BN407" s="36"/>
      <c r="BO407" s="36"/>
      <c r="BP407" s="29"/>
      <c r="BQ407" s="36"/>
      <c r="BR407" s="29"/>
      <c r="BS407" s="36"/>
      <c r="BT407" s="36"/>
      <c r="BU407" s="36"/>
      <c r="BV407" s="36"/>
    </row>
    <row r="408" spans="1:74" s="86" customFormat="1" x14ac:dyDescent="0.25">
      <c r="A408" s="79">
        <v>406</v>
      </c>
      <c r="B408" s="79">
        <v>3</v>
      </c>
      <c r="C408" s="80" t="s">
        <v>848</v>
      </c>
      <c r="D408" s="81">
        <f>август!D408-сентябрь!E408</f>
        <v>670.21324442512082</v>
      </c>
      <c r="E408" s="81">
        <f t="shared" si="6"/>
        <v>12.59</v>
      </c>
      <c r="F408" s="82"/>
      <c r="G408" s="82"/>
      <c r="H408" s="82"/>
      <c r="I408" s="83"/>
      <c r="J408" s="82"/>
      <c r="K408" s="82"/>
      <c r="L408" s="82"/>
      <c r="M408" s="82"/>
      <c r="N408" s="82"/>
      <c r="O408" s="84"/>
      <c r="P408" s="82"/>
      <c r="Q408" s="84"/>
      <c r="R408" s="82"/>
      <c r="S408" s="82"/>
      <c r="T408" s="82"/>
      <c r="U408" s="82"/>
      <c r="V408" s="82"/>
      <c r="W408" s="82"/>
      <c r="X408" s="82"/>
      <c r="Y408" s="84"/>
      <c r="Z408" s="82"/>
      <c r="AA408" s="85"/>
      <c r="AB408" s="82"/>
      <c r="AC408" s="82"/>
      <c r="AD408" s="82"/>
      <c r="AE408" s="82"/>
      <c r="AF408" s="82"/>
      <c r="AG408" s="82"/>
      <c r="AH408" s="84">
        <v>8</v>
      </c>
      <c r="AI408" s="82">
        <v>8.0449999999999999</v>
      </c>
      <c r="AJ408" s="84"/>
      <c r="AK408" s="82"/>
      <c r="AL408" s="82"/>
      <c r="AM408" s="82"/>
      <c r="AN408" s="84"/>
      <c r="AO408" s="82"/>
      <c r="AP408" s="84"/>
      <c r="AQ408" s="82"/>
      <c r="AR408" s="84"/>
      <c r="AS408" s="82"/>
      <c r="AT408" s="82"/>
      <c r="AU408" s="82"/>
      <c r="AV408" s="84"/>
      <c r="AW408" s="82"/>
      <c r="AX408" s="82"/>
      <c r="AY408" s="82"/>
      <c r="AZ408" s="84"/>
      <c r="BA408" s="82"/>
      <c r="BB408" s="82"/>
      <c r="BC408" s="82"/>
      <c r="BD408" s="82"/>
      <c r="BE408" s="82"/>
      <c r="BF408" s="82"/>
      <c r="BG408" s="82"/>
      <c r="BH408" s="82"/>
      <c r="BI408" s="82"/>
      <c r="BJ408" s="84"/>
      <c r="BK408" s="82"/>
      <c r="BL408" s="84"/>
      <c r="BM408" s="82"/>
      <c r="BN408" s="82"/>
      <c r="BO408" s="82"/>
      <c r="BP408" s="84">
        <v>4</v>
      </c>
      <c r="BQ408" s="82">
        <v>4.5449999999999999</v>
      </c>
      <c r="BR408" s="84"/>
      <c r="BS408" s="82"/>
      <c r="BT408" s="82"/>
      <c r="BU408" s="82"/>
      <c r="BV408" s="82"/>
    </row>
    <row r="409" spans="1:74" x14ac:dyDescent="0.25">
      <c r="A409" s="16">
        <v>407</v>
      </c>
      <c r="B409" s="16">
        <v>3</v>
      </c>
      <c r="C409" s="31" t="s">
        <v>849</v>
      </c>
      <c r="D409" s="40">
        <f>август!D409-сентябрь!E409</f>
        <v>234.70568838647344</v>
      </c>
      <c r="E409" s="40">
        <f t="shared" si="6"/>
        <v>0</v>
      </c>
      <c r="F409" s="36"/>
      <c r="G409" s="36"/>
      <c r="H409" s="36"/>
      <c r="I409" s="27"/>
      <c r="J409" s="36"/>
      <c r="K409" s="36"/>
      <c r="L409" s="36"/>
      <c r="M409" s="36"/>
      <c r="N409" s="36"/>
      <c r="O409" s="29"/>
      <c r="P409" s="36"/>
      <c r="Q409" s="29"/>
      <c r="R409" s="36"/>
      <c r="S409" s="36"/>
      <c r="T409" s="36"/>
      <c r="U409" s="36"/>
      <c r="V409" s="36"/>
      <c r="W409" s="36"/>
      <c r="X409" s="36"/>
      <c r="Y409" s="29"/>
      <c r="Z409" s="36"/>
      <c r="AA409" s="66"/>
      <c r="AB409" s="36"/>
      <c r="AC409" s="36"/>
      <c r="AD409" s="36"/>
      <c r="AE409" s="36"/>
      <c r="AF409" s="36"/>
      <c r="AG409" s="36"/>
      <c r="AH409" s="29"/>
      <c r="AI409" s="36"/>
      <c r="AJ409" s="29"/>
      <c r="AK409" s="36"/>
      <c r="AL409" s="36"/>
      <c r="AM409" s="36"/>
      <c r="AN409" s="29"/>
      <c r="AO409" s="36"/>
      <c r="AP409" s="29"/>
      <c r="AQ409" s="36"/>
      <c r="AR409" s="29"/>
      <c r="AS409" s="36"/>
      <c r="AT409" s="36"/>
      <c r="AU409" s="36"/>
      <c r="AV409" s="29"/>
      <c r="AW409" s="36"/>
      <c r="AX409" s="36"/>
      <c r="AY409" s="36"/>
      <c r="AZ409" s="29"/>
      <c r="BA409" s="36"/>
      <c r="BB409" s="36"/>
      <c r="BC409" s="36"/>
      <c r="BD409" s="36"/>
      <c r="BE409" s="36"/>
      <c r="BF409" s="36"/>
      <c r="BG409" s="36"/>
      <c r="BH409" s="36"/>
      <c r="BI409" s="36"/>
      <c r="BJ409" s="29"/>
      <c r="BK409" s="36"/>
      <c r="BL409" s="29"/>
      <c r="BM409" s="36"/>
      <c r="BN409" s="36"/>
      <c r="BO409" s="36"/>
      <c r="BP409" s="29"/>
      <c r="BQ409" s="36"/>
      <c r="BR409" s="29"/>
      <c r="BS409" s="36"/>
      <c r="BT409" s="36"/>
      <c r="BU409" s="36"/>
      <c r="BV409" s="36"/>
    </row>
    <row r="410" spans="1:74" x14ac:dyDescent="0.25">
      <c r="A410" s="16">
        <v>408</v>
      </c>
      <c r="B410" s="16">
        <v>3</v>
      </c>
      <c r="C410" s="31" t="s">
        <v>850</v>
      </c>
      <c r="D410" s="40">
        <f>август!D410-сентябрь!E410</f>
        <v>-6.0725079613526898</v>
      </c>
      <c r="E410" s="40">
        <f t="shared" si="6"/>
        <v>0</v>
      </c>
      <c r="F410" s="36"/>
      <c r="G410" s="36"/>
      <c r="H410" s="36"/>
      <c r="I410" s="27"/>
      <c r="J410" s="36"/>
      <c r="K410" s="36"/>
      <c r="L410" s="36"/>
      <c r="M410" s="36"/>
      <c r="N410" s="36"/>
      <c r="O410" s="29"/>
      <c r="P410" s="36"/>
      <c r="Q410" s="29"/>
      <c r="R410" s="36"/>
      <c r="S410" s="36"/>
      <c r="T410" s="36"/>
      <c r="U410" s="36"/>
      <c r="V410" s="36"/>
      <c r="W410" s="36"/>
      <c r="X410" s="36"/>
      <c r="Y410" s="29"/>
      <c r="Z410" s="36"/>
      <c r="AA410" s="66"/>
      <c r="AB410" s="36"/>
      <c r="AC410" s="36"/>
      <c r="AD410" s="36"/>
      <c r="AE410" s="36"/>
      <c r="AF410" s="36"/>
      <c r="AG410" s="36"/>
      <c r="AH410" s="29"/>
      <c r="AI410" s="36"/>
      <c r="AJ410" s="29"/>
      <c r="AK410" s="36"/>
      <c r="AL410" s="36"/>
      <c r="AM410" s="36"/>
      <c r="AN410" s="29"/>
      <c r="AO410" s="36"/>
      <c r="AP410" s="29"/>
      <c r="AQ410" s="36"/>
      <c r="AR410" s="29"/>
      <c r="AS410" s="36"/>
      <c r="AT410" s="36"/>
      <c r="AU410" s="36"/>
      <c r="AV410" s="29"/>
      <c r="AW410" s="36"/>
      <c r="AX410" s="36"/>
      <c r="AY410" s="36"/>
      <c r="AZ410" s="29"/>
      <c r="BA410" s="36"/>
      <c r="BB410" s="36"/>
      <c r="BC410" s="36"/>
      <c r="BD410" s="36"/>
      <c r="BE410" s="36"/>
      <c r="BF410" s="36"/>
      <c r="BG410" s="36"/>
      <c r="BH410" s="36"/>
      <c r="BI410" s="36"/>
      <c r="BJ410" s="29"/>
      <c r="BK410" s="36"/>
      <c r="BL410" s="29"/>
      <c r="BM410" s="36"/>
      <c r="BN410" s="36"/>
      <c r="BO410" s="36"/>
      <c r="BP410" s="29"/>
      <c r="BQ410" s="36"/>
      <c r="BR410" s="29"/>
      <c r="BS410" s="36"/>
      <c r="BT410" s="36"/>
      <c r="BU410" s="36"/>
      <c r="BV410" s="36"/>
    </row>
    <row r="411" spans="1:74" x14ac:dyDescent="0.25">
      <c r="A411" s="16">
        <v>409</v>
      </c>
      <c r="B411" s="16">
        <v>3</v>
      </c>
      <c r="C411" s="31" t="s">
        <v>851</v>
      </c>
      <c r="D411" s="40">
        <f>август!D411-сентябрь!E411</f>
        <v>46.458610260869577</v>
      </c>
      <c r="E411" s="40">
        <f t="shared" si="6"/>
        <v>0</v>
      </c>
      <c r="F411" s="36"/>
      <c r="G411" s="36"/>
      <c r="H411" s="36"/>
      <c r="I411" s="27"/>
      <c r="J411" s="36"/>
      <c r="K411" s="36"/>
      <c r="L411" s="36"/>
      <c r="M411" s="36"/>
      <c r="N411" s="36"/>
      <c r="O411" s="29"/>
      <c r="P411" s="36"/>
      <c r="Q411" s="29"/>
      <c r="R411" s="36"/>
      <c r="S411" s="36"/>
      <c r="T411" s="36"/>
      <c r="U411" s="36"/>
      <c r="V411" s="36"/>
      <c r="W411" s="36"/>
      <c r="X411" s="36"/>
      <c r="Y411" s="29"/>
      <c r="Z411" s="36"/>
      <c r="AA411" s="66"/>
      <c r="AB411" s="36"/>
      <c r="AC411" s="36"/>
      <c r="AD411" s="36"/>
      <c r="AE411" s="36"/>
      <c r="AF411" s="36"/>
      <c r="AG411" s="36"/>
      <c r="AH411" s="29"/>
      <c r="AI411" s="36"/>
      <c r="AJ411" s="29"/>
      <c r="AK411" s="36"/>
      <c r="AL411" s="36"/>
      <c r="AM411" s="36"/>
      <c r="AN411" s="29"/>
      <c r="AO411" s="36"/>
      <c r="AP411" s="29"/>
      <c r="AQ411" s="36"/>
      <c r="AR411" s="29"/>
      <c r="AS411" s="36"/>
      <c r="AT411" s="36"/>
      <c r="AU411" s="36"/>
      <c r="AV411" s="29"/>
      <c r="AW411" s="36"/>
      <c r="AX411" s="36"/>
      <c r="AY411" s="36"/>
      <c r="AZ411" s="29"/>
      <c r="BA411" s="36"/>
      <c r="BB411" s="36"/>
      <c r="BC411" s="36"/>
      <c r="BD411" s="36"/>
      <c r="BE411" s="36"/>
      <c r="BF411" s="36"/>
      <c r="BG411" s="36"/>
      <c r="BH411" s="36"/>
      <c r="BI411" s="36"/>
      <c r="BJ411" s="29"/>
      <c r="BK411" s="36"/>
      <c r="BL411" s="29"/>
      <c r="BM411" s="36"/>
      <c r="BN411" s="36"/>
      <c r="BO411" s="36"/>
      <c r="BP411" s="29"/>
      <c r="BQ411" s="36"/>
      <c r="BR411" s="29"/>
      <c r="BS411" s="36"/>
      <c r="BT411" s="36"/>
      <c r="BU411" s="36"/>
      <c r="BV411" s="36"/>
    </row>
    <row r="412" spans="1:74" x14ac:dyDescent="0.25">
      <c r="A412" s="16">
        <v>410</v>
      </c>
      <c r="B412" s="16">
        <v>3</v>
      </c>
      <c r="C412" s="31" t="s">
        <v>937</v>
      </c>
      <c r="D412" s="40">
        <f>август!D412-сентябрь!E412</f>
        <v>-331.17976173913036</v>
      </c>
      <c r="E412" s="40">
        <f t="shared" si="6"/>
        <v>0</v>
      </c>
      <c r="F412" s="36"/>
      <c r="G412" s="36"/>
      <c r="H412" s="36"/>
      <c r="I412" s="27"/>
      <c r="J412" s="36"/>
      <c r="K412" s="36"/>
      <c r="L412" s="36"/>
      <c r="M412" s="36"/>
      <c r="N412" s="36"/>
      <c r="O412" s="29"/>
      <c r="P412" s="36"/>
      <c r="Q412" s="29"/>
      <c r="R412" s="36"/>
      <c r="S412" s="36"/>
      <c r="T412" s="36"/>
      <c r="U412" s="36"/>
      <c r="V412" s="36"/>
      <c r="W412" s="36"/>
      <c r="X412" s="36"/>
      <c r="Y412" s="29"/>
      <c r="Z412" s="36"/>
      <c r="AA412" s="66"/>
      <c r="AB412" s="36"/>
      <c r="AC412" s="36"/>
      <c r="AD412" s="36"/>
      <c r="AE412" s="36"/>
      <c r="AF412" s="36"/>
      <c r="AG412" s="36"/>
      <c r="AH412" s="29"/>
      <c r="AI412" s="36"/>
      <c r="AJ412" s="29"/>
      <c r="AK412" s="36"/>
      <c r="AL412" s="36"/>
      <c r="AM412" s="36"/>
      <c r="AN412" s="29"/>
      <c r="AO412" s="36"/>
      <c r="AP412" s="29"/>
      <c r="AQ412" s="36"/>
      <c r="AR412" s="29"/>
      <c r="AS412" s="36"/>
      <c r="AT412" s="36"/>
      <c r="AU412" s="36"/>
      <c r="AV412" s="29"/>
      <c r="AW412" s="36"/>
      <c r="AX412" s="36"/>
      <c r="AY412" s="36"/>
      <c r="AZ412" s="29"/>
      <c r="BA412" s="36"/>
      <c r="BB412" s="36"/>
      <c r="BC412" s="36"/>
      <c r="BD412" s="36"/>
      <c r="BE412" s="36"/>
      <c r="BF412" s="36"/>
      <c r="BG412" s="36"/>
      <c r="BH412" s="36"/>
      <c r="BI412" s="36"/>
      <c r="BJ412" s="29"/>
      <c r="BK412" s="36"/>
      <c r="BL412" s="29"/>
      <c r="BM412" s="36"/>
      <c r="BN412" s="36"/>
      <c r="BO412" s="36"/>
      <c r="BP412" s="29"/>
      <c r="BQ412" s="36"/>
      <c r="BR412" s="29"/>
      <c r="BS412" s="36"/>
      <c r="BT412" s="36"/>
      <c r="BU412" s="36"/>
      <c r="BV412" s="36"/>
    </row>
    <row r="413" spans="1:74" x14ac:dyDescent="0.25">
      <c r="A413" s="16">
        <v>411</v>
      </c>
      <c r="B413" s="16">
        <v>3</v>
      </c>
      <c r="C413" s="31" t="s">
        <v>852</v>
      </c>
      <c r="D413" s="40">
        <f>август!D413-сентябрь!E413</f>
        <v>152.89621270531401</v>
      </c>
      <c r="E413" s="40">
        <f t="shared" si="6"/>
        <v>0</v>
      </c>
      <c r="F413" s="36"/>
      <c r="G413" s="36"/>
      <c r="H413" s="36"/>
      <c r="I413" s="27"/>
      <c r="J413" s="36"/>
      <c r="K413" s="36"/>
      <c r="L413" s="36"/>
      <c r="M413" s="36"/>
      <c r="N413" s="36"/>
      <c r="O413" s="29"/>
      <c r="P413" s="36"/>
      <c r="Q413" s="29"/>
      <c r="R413" s="36"/>
      <c r="S413" s="36"/>
      <c r="T413" s="36"/>
      <c r="U413" s="36"/>
      <c r="V413" s="36"/>
      <c r="W413" s="36"/>
      <c r="X413" s="36"/>
      <c r="Y413" s="29"/>
      <c r="Z413" s="36"/>
      <c r="AA413" s="66"/>
      <c r="AB413" s="36"/>
      <c r="AC413" s="36"/>
      <c r="AD413" s="36"/>
      <c r="AE413" s="36"/>
      <c r="AF413" s="36"/>
      <c r="AG413" s="36"/>
      <c r="AH413" s="29"/>
      <c r="AI413" s="36"/>
      <c r="AJ413" s="29"/>
      <c r="AK413" s="36"/>
      <c r="AL413" s="36"/>
      <c r="AM413" s="36"/>
      <c r="AN413" s="29"/>
      <c r="AO413" s="36"/>
      <c r="AP413" s="29"/>
      <c r="AQ413" s="36"/>
      <c r="AR413" s="29"/>
      <c r="AS413" s="36"/>
      <c r="AT413" s="36"/>
      <c r="AU413" s="36"/>
      <c r="AV413" s="29"/>
      <c r="AW413" s="36"/>
      <c r="AX413" s="36"/>
      <c r="AY413" s="36"/>
      <c r="AZ413" s="29"/>
      <c r="BA413" s="36"/>
      <c r="BB413" s="36"/>
      <c r="BC413" s="36"/>
      <c r="BD413" s="36"/>
      <c r="BE413" s="36"/>
      <c r="BF413" s="36"/>
      <c r="BG413" s="36"/>
      <c r="BH413" s="36"/>
      <c r="BI413" s="36"/>
      <c r="BJ413" s="29"/>
      <c r="BK413" s="36"/>
      <c r="BL413" s="29"/>
      <c r="BM413" s="36"/>
      <c r="BN413" s="36"/>
      <c r="BO413" s="36"/>
      <c r="BP413" s="29"/>
      <c r="BQ413" s="36"/>
      <c r="BR413" s="29"/>
      <c r="BS413" s="36"/>
      <c r="BT413" s="36"/>
      <c r="BU413" s="36"/>
      <c r="BV413" s="36"/>
    </row>
    <row r="414" spans="1:74" x14ac:dyDescent="0.25">
      <c r="A414" s="16">
        <v>412</v>
      </c>
      <c r="B414" s="16">
        <v>3</v>
      </c>
      <c r="C414" s="31" t="s">
        <v>853</v>
      </c>
      <c r="D414" s="40">
        <f>август!D414-сентябрь!E414</f>
        <v>-78.367531024154601</v>
      </c>
      <c r="E414" s="40">
        <f t="shared" si="6"/>
        <v>0</v>
      </c>
      <c r="F414" s="36"/>
      <c r="G414" s="36"/>
      <c r="H414" s="36"/>
      <c r="I414" s="27"/>
      <c r="J414" s="36"/>
      <c r="K414" s="36"/>
      <c r="L414" s="36"/>
      <c r="M414" s="36"/>
      <c r="N414" s="36"/>
      <c r="O414" s="29"/>
      <c r="P414" s="36"/>
      <c r="Q414" s="29"/>
      <c r="R414" s="36"/>
      <c r="S414" s="36"/>
      <c r="T414" s="36"/>
      <c r="U414" s="36"/>
      <c r="V414" s="36"/>
      <c r="W414" s="36"/>
      <c r="X414" s="36"/>
      <c r="Y414" s="29"/>
      <c r="Z414" s="36"/>
      <c r="AA414" s="66"/>
      <c r="AB414" s="36"/>
      <c r="AC414" s="36"/>
      <c r="AD414" s="36"/>
      <c r="AE414" s="36"/>
      <c r="AF414" s="36"/>
      <c r="AG414" s="36"/>
      <c r="AH414" s="29"/>
      <c r="AI414" s="36"/>
      <c r="AJ414" s="29"/>
      <c r="AK414" s="36"/>
      <c r="AL414" s="36"/>
      <c r="AM414" s="36"/>
      <c r="AN414" s="29"/>
      <c r="AO414" s="36"/>
      <c r="AP414" s="29"/>
      <c r="AQ414" s="36"/>
      <c r="AR414" s="29"/>
      <c r="AS414" s="36"/>
      <c r="AT414" s="36"/>
      <c r="AU414" s="36"/>
      <c r="AV414" s="29"/>
      <c r="AW414" s="36"/>
      <c r="AX414" s="36"/>
      <c r="AY414" s="36"/>
      <c r="AZ414" s="29"/>
      <c r="BA414" s="36"/>
      <c r="BB414" s="36"/>
      <c r="BC414" s="36"/>
      <c r="BD414" s="36"/>
      <c r="BE414" s="36"/>
      <c r="BF414" s="36"/>
      <c r="BG414" s="36"/>
      <c r="BH414" s="36"/>
      <c r="BI414" s="36"/>
      <c r="BJ414" s="29"/>
      <c r="BK414" s="36"/>
      <c r="BL414" s="29"/>
      <c r="BM414" s="36"/>
      <c r="BN414" s="36"/>
      <c r="BO414" s="36"/>
      <c r="BP414" s="29"/>
      <c r="BQ414" s="36"/>
      <c r="BR414" s="29"/>
      <c r="BS414" s="36"/>
      <c r="BT414" s="36"/>
      <c r="BU414" s="36"/>
      <c r="BV414" s="36"/>
    </row>
    <row r="415" spans="1:74" s="86" customFormat="1" x14ac:dyDescent="0.25">
      <c r="A415" s="79">
        <v>413</v>
      </c>
      <c r="B415" s="79">
        <v>3</v>
      </c>
      <c r="C415" s="80" t="s">
        <v>854</v>
      </c>
      <c r="D415" s="81">
        <f>август!D415-сентябрь!E415</f>
        <v>-188.06036313043469</v>
      </c>
      <c r="E415" s="81">
        <f t="shared" si="6"/>
        <v>3.9580000000000002</v>
      </c>
      <c r="F415" s="82"/>
      <c r="G415" s="82"/>
      <c r="H415" s="82"/>
      <c r="I415" s="83"/>
      <c r="J415" s="82"/>
      <c r="K415" s="82"/>
      <c r="L415" s="82"/>
      <c r="M415" s="82"/>
      <c r="N415" s="82"/>
      <c r="O415" s="84"/>
      <c r="P415" s="82"/>
      <c r="Q415" s="84"/>
      <c r="R415" s="82"/>
      <c r="S415" s="82"/>
      <c r="T415" s="82"/>
      <c r="U415" s="82"/>
      <c r="V415" s="82"/>
      <c r="W415" s="82"/>
      <c r="X415" s="82"/>
      <c r="Y415" s="84"/>
      <c r="Z415" s="82"/>
      <c r="AA415" s="85"/>
      <c r="AB415" s="82"/>
      <c r="AC415" s="82"/>
      <c r="AD415" s="82"/>
      <c r="AE415" s="82"/>
      <c r="AF415" s="82"/>
      <c r="AG415" s="82"/>
      <c r="AH415" s="84">
        <v>3</v>
      </c>
      <c r="AI415" s="82">
        <v>3.9580000000000002</v>
      </c>
      <c r="AJ415" s="84"/>
      <c r="AK415" s="82"/>
      <c r="AL415" s="82"/>
      <c r="AM415" s="82"/>
      <c r="AN415" s="84"/>
      <c r="AO415" s="82"/>
      <c r="AP415" s="84"/>
      <c r="AQ415" s="82"/>
      <c r="AR415" s="84"/>
      <c r="AS415" s="82"/>
      <c r="AT415" s="82"/>
      <c r="AU415" s="82"/>
      <c r="AV415" s="84"/>
      <c r="AW415" s="82"/>
      <c r="AX415" s="82"/>
      <c r="AY415" s="82"/>
      <c r="AZ415" s="84"/>
      <c r="BA415" s="82"/>
      <c r="BB415" s="82"/>
      <c r="BC415" s="82"/>
      <c r="BD415" s="82"/>
      <c r="BE415" s="82"/>
      <c r="BF415" s="82"/>
      <c r="BG415" s="82"/>
      <c r="BH415" s="82"/>
      <c r="BI415" s="82"/>
      <c r="BJ415" s="84"/>
      <c r="BK415" s="82"/>
      <c r="BL415" s="84"/>
      <c r="BM415" s="82"/>
      <c r="BN415" s="82"/>
      <c r="BO415" s="82"/>
      <c r="BP415" s="84"/>
      <c r="BQ415" s="82"/>
      <c r="BR415" s="84"/>
      <c r="BS415" s="82"/>
      <c r="BT415" s="82"/>
      <c r="BU415" s="82"/>
      <c r="BV415" s="82"/>
    </row>
    <row r="416" spans="1:74" x14ac:dyDescent="0.25">
      <c r="A416" s="16">
        <v>414</v>
      </c>
      <c r="B416" s="16">
        <v>3</v>
      </c>
      <c r="C416" s="31" t="s">
        <v>855</v>
      </c>
      <c r="D416" s="40">
        <f>август!D416-сентябрь!E416</f>
        <v>-27.423811082125653</v>
      </c>
      <c r="E416" s="40">
        <f t="shared" si="6"/>
        <v>0</v>
      </c>
      <c r="F416" s="36"/>
      <c r="G416" s="36"/>
      <c r="H416" s="36"/>
      <c r="I416" s="27"/>
      <c r="J416" s="36"/>
      <c r="K416" s="36"/>
      <c r="L416" s="36"/>
      <c r="M416" s="36"/>
      <c r="N416" s="36"/>
      <c r="O416" s="29"/>
      <c r="P416" s="36"/>
      <c r="Q416" s="29"/>
      <c r="R416" s="36"/>
      <c r="S416" s="36"/>
      <c r="T416" s="36"/>
      <c r="U416" s="36"/>
      <c r="V416" s="36"/>
      <c r="W416" s="36"/>
      <c r="X416" s="36"/>
      <c r="Y416" s="29"/>
      <c r="Z416" s="36"/>
      <c r="AA416" s="66"/>
      <c r="AB416" s="36"/>
      <c r="AC416" s="36"/>
      <c r="AD416" s="36"/>
      <c r="AE416" s="36"/>
      <c r="AF416" s="36"/>
      <c r="AG416" s="36"/>
      <c r="AH416" s="29"/>
      <c r="AI416" s="36"/>
      <c r="AJ416" s="29"/>
      <c r="AK416" s="36"/>
      <c r="AL416" s="36"/>
      <c r="AM416" s="36"/>
      <c r="AN416" s="29"/>
      <c r="AO416" s="36"/>
      <c r="AP416" s="29"/>
      <c r="AQ416" s="36"/>
      <c r="AR416" s="29"/>
      <c r="AS416" s="36"/>
      <c r="AT416" s="36"/>
      <c r="AU416" s="36"/>
      <c r="AV416" s="29"/>
      <c r="AW416" s="36"/>
      <c r="AX416" s="36"/>
      <c r="AY416" s="36"/>
      <c r="AZ416" s="29"/>
      <c r="BA416" s="36"/>
      <c r="BB416" s="36"/>
      <c r="BC416" s="36"/>
      <c r="BD416" s="36"/>
      <c r="BE416" s="36"/>
      <c r="BF416" s="36"/>
      <c r="BG416" s="36"/>
      <c r="BH416" s="36"/>
      <c r="BI416" s="36"/>
      <c r="BJ416" s="29"/>
      <c r="BK416" s="36"/>
      <c r="BL416" s="29"/>
      <c r="BM416" s="36"/>
      <c r="BN416" s="36"/>
      <c r="BO416" s="36"/>
      <c r="BP416" s="29"/>
      <c r="BQ416" s="36"/>
      <c r="BR416" s="29"/>
      <c r="BS416" s="36"/>
      <c r="BT416" s="36"/>
      <c r="BU416" s="36"/>
      <c r="BV416" s="36"/>
    </row>
    <row r="417" spans="1:75" x14ac:dyDescent="0.25">
      <c r="A417" s="16">
        <v>415</v>
      </c>
      <c r="B417" s="16">
        <v>3</v>
      </c>
      <c r="C417" s="31" t="s">
        <v>856</v>
      </c>
      <c r="D417" s="40">
        <f>август!D417-сентябрь!E417</f>
        <v>232.815856</v>
      </c>
      <c r="E417" s="40">
        <f t="shared" si="6"/>
        <v>0</v>
      </c>
      <c r="F417" s="36"/>
      <c r="G417" s="36"/>
      <c r="H417" s="36"/>
      <c r="I417" s="27"/>
      <c r="J417" s="36"/>
      <c r="K417" s="36"/>
      <c r="L417" s="36"/>
      <c r="M417" s="36"/>
      <c r="N417" s="36"/>
      <c r="O417" s="29"/>
      <c r="P417" s="36"/>
      <c r="Q417" s="29"/>
      <c r="R417" s="36"/>
      <c r="S417" s="36"/>
      <c r="T417" s="36"/>
      <c r="U417" s="36"/>
      <c r="V417" s="36"/>
      <c r="W417" s="36"/>
      <c r="X417" s="36"/>
      <c r="Y417" s="29"/>
      <c r="Z417" s="36"/>
      <c r="AA417" s="66"/>
      <c r="AB417" s="36"/>
      <c r="AC417" s="36"/>
      <c r="AD417" s="36"/>
      <c r="AE417" s="36"/>
      <c r="AF417" s="36"/>
      <c r="AG417" s="36"/>
      <c r="AH417" s="29"/>
      <c r="AI417" s="36"/>
      <c r="AJ417" s="29"/>
      <c r="AK417" s="36"/>
      <c r="AL417" s="36"/>
      <c r="AM417" s="36"/>
      <c r="AN417" s="29"/>
      <c r="AO417" s="36"/>
      <c r="AP417" s="29"/>
      <c r="AQ417" s="36"/>
      <c r="AR417" s="29"/>
      <c r="AS417" s="36"/>
      <c r="AT417" s="36"/>
      <c r="AU417" s="36"/>
      <c r="AV417" s="29"/>
      <c r="AW417" s="36"/>
      <c r="AX417" s="36"/>
      <c r="AY417" s="36"/>
      <c r="AZ417" s="29"/>
      <c r="BA417" s="36"/>
      <c r="BB417" s="36"/>
      <c r="BC417" s="36"/>
      <c r="BD417" s="36"/>
      <c r="BE417" s="36"/>
      <c r="BF417" s="36"/>
      <c r="BG417" s="36"/>
      <c r="BH417" s="36"/>
      <c r="BI417" s="36"/>
      <c r="BJ417" s="29"/>
      <c r="BK417" s="36"/>
      <c r="BL417" s="29"/>
      <c r="BM417" s="36"/>
      <c r="BN417" s="36"/>
      <c r="BO417" s="36"/>
      <c r="BP417" s="29"/>
      <c r="BQ417" s="36"/>
      <c r="BR417" s="29"/>
      <c r="BS417" s="36"/>
      <c r="BT417" s="36"/>
      <c r="BU417" s="36"/>
      <c r="BV417" s="36"/>
    </row>
    <row r="418" spans="1:75" x14ac:dyDescent="0.25">
      <c r="A418" s="16">
        <v>416</v>
      </c>
      <c r="B418" s="16">
        <v>3</v>
      </c>
      <c r="C418" s="31" t="s">
        <v>857</v>
      </c>
      <c r="D418" s="40">
        <f>август!D418-сентябрь!E418</f>
        <v>-63.109936628019369</v>
      </c>
      <c r="E418" s="40">
        <f t="shared" si="6"/>
        <v>0</v>
      </c>
      <c r="F418" s="36"/>
      <c r="G418" s="36"/>
      <c r="H418" s="36"/>
      <c r="I418" s="27"/>
      <c r="J418" s="36"/>
      <c r="K418" s="36"/>
      <c r="L418" s="36"/>
      <c r="M418" s="36"/>
      <c r="N418" s="36"/>
      <c r="O418" s="29"/>
      <c r="P418" s="36"/>
      <c r="Q418" s="29"/>
      <c r="R418" s="36"/>
      <c r="S418" s="36"/>
      <c r="T418" s="36"/>
      <c r="U418" s="36"/>
      <c r="V418" s="36"/>
      <c r="W418" s="36"/>
      <c r="X418" s="36"/>
      <c r="Y418" s="29"/>
      <c r="Z418" s="36"/>
      <c r="AA418" s="66"/>
      <c r="AB418" s="36"/>
      <c r="AC418" s="36"/>
      <c r="AD418" s="36"/>
      <c r="AE418" s="36"/>
      <c r="AF418" s="36"/>
      <c r="AG418" s="36"/>
      <c r="AH418" s="29"/>
      <c r="AI418" s="36"/>
      <c r="AJ418" s="29"/>
      <c r="AK418" s="36"/>
      <c r="AL418" s="36"/>
      <c r="AM418" s="36"/>
      <c r="AN418" s="29"/>
      <c r="AO418" s="36"/>
      <c r="AP418" s="29"/>
      <c r="AQ418" s="36"/>
      <c r="AR418" s="29"/>
      <c r="AS418" s="36"/>
      <c r="AT418" s="36"/>
      <c r="AU418" s="36"/>
      <c r="AV418" s="29"/>
      <c r="AW418" s="36"/>
      <c r="AX418" s="36"/>
      <c r="AY418" s="36"/>
      <c r="AZ418" s="29"/>
      <c r="BA418" s="36"/>
      <c r="BB418" s="36"/>
      <c r="BC418" s="36"/>
      <c r="BD418" s="36"/>
      <c r="BE418" s="36"/>
      <c r="BF418" s="36"/>
      <c r="BG418" s="36"/>
      <c r="BH418" s="36"/>
      <c r="BI418" s="36"/>
      <c r="BJ418" s="29"/>
      <c r="BK418" s="36"/>
      <c r="BL418" s="29"/>
      <c r="BM418" s="36"/>
      <c r="BN418" s="36"/>
      <c r="BO418" s="36"/>
      <c r="BP418" s="29"/>
      <c r="BQ418" s="36"/>
      <c r="BR418" s="29"/>
      <c r="BS418" s="36"/>
      <c r="BT418" s="36"/>
      <c r="BU418" s="36"/>
      <c r="BV418" s="36"/>
    </row>
    <row r="419" spans="1:75" x14ac:dyDescent="0.25">
      <c r="A419" s="16">
        <v>417</v>
      </c>
      <c r="B419" s="16">
        <v>3</v>
      </c>
      <c r="C419" s="31" t="s">
        <v>858</v>
      </c>
      <c r="D419" s="40">
        <f>август!D419-сентябрь!E419</f>
        <v>252.65451522705314</v>
      </c>
      <c r="E419" s="40">
        <f t="shared" si="6"/>
        <v>0</v>
      </c>
      <c r="F419" s="36"/>
      <c r="G419" s="36"/>
      <c r="H419" s="36"/>
      <c r="I419" s="27"/>
      <c r="J419" s="36"/>
      <c r="K419" s="36"/>
      <c r="L419" s="36"/>
      <c r="M419" s="36"/>
      <c r="N419" s="36"/>
      <c r="O419" s="29"/>
      <c r="P419" s="36"/>
      <c r="Q419" s="29"/>
      <c r="R419" s="36"/>
      <c r="S419" s="36"/>
      <c r="T419" s="36"/>
      <c r="U419" s="36"/>
      <c r="V419" s="36"/>
      <c r="W419" s="36"/>
      <c r="X419" s="36"/>
      <c r="Y419" s="29"/>
      <c r="Z419" s="36"/>
      <c r="AA419" s="66"/>
      <c r="AB419" s="36"/>
      <c r="AC419" s="36"/>
      <c r="AD419" s="36"/>
      <c r="AE419" s="36"/>
      <c r="AF419" s="36"/>
      <c r="AG419" s="36"/>
      <c r="AH419" s="29"/>
      <c r="AI419" s="36"/>
      <c r="AJ419" s="29"/>
      <c r="AK419" s="36"/>
      <c r="AL419" s="36"/>
      <c r="AM419" s="36"/>
      <c r="AN419" s="29"/>
      <c r="AO419" s="36"/>
      <c r="AP419" s="29"/>
      <c r="AQ419" s="36"/>
      <c r="AR419" s="29"/>
      <c r="AS419" s="36"/>
      <c r="AT419" s="36"/>
      <c r="AU419" s="36"/>
      <c r="AV419" s="29"/>
      <c r="AW419" s="36"/>
      <c r="AX419" s="36"/>
      <c r="AY419" s="36"/>
      <c r="AZ419" s="29"/>
      <c r="BA419" s="36"/>
      <c r="BB419" s="36"/>
      <c r="BC419" s="36"/>
      <c r="BD419" s="36"/>
      <c r="BE419" s="36"/>
      <c r="BF419" s="36"/>
      <c r="BG419" s="36"/>
      <c r="BH419" s="36"/>
      <c r="BI419" s="36"/>
      <c r="BJ419" s="29"/>
      <c r="BK419" s="36"/>
      <c r="BL419" s="29"/>
      <c r="BM419" s="36"/>
      <c r="BN419" s="36"/>
      <c r="BO419" s="36"/>
      <c r="BP419" s="29"/>
      <c r="BQ419" s="36"/>
      <c r="BR419" s="29"/>
      <c r="BS419" s="36"/>
      <c r="BT419" s="36"/>
      <c r="BU419" s="36"/>
      <c r="BV419" s="36"/>
    </row>
    <row r="420" spans="1:75" x14ac:dyDescent="0.25">
      <c r="A420" s="16">
        <v>418</v>
      </c>
      <c r="B420" s="16">
        <v>3</v>
      </c>
      <c r="C420" s="31" t="s">
        <v>859</v>
      </c>
      <c r="D420" s="40">
        <f>август!D420-сентябрь!E420</f>
        <v>-203.00405961352658</v>
      </c>
      <c r="E420" s="40">
        <f t="shared" si="6"/>
        <v>0</v>
      </c>
      <c r="F420" s="36"/>
      <c r="G420" s="36"/>
      <c r="H420" s="36"/>
      <c r="I420" s="27"/>
      <c r="J420" s="36"/>
      <c r="K420" s="36"/>
      <c r="L420" s="36"/>
      <c r="M420" s="36"/>
      <c r="N420" s="36"/>
      <c r="O420" s="29"/>
      <c r="P420" s="36"/>
      <c r="Q420" s="29"/>
      <c r="R420" s="36"/>
      <c r="S420" s="36"/>
      <c r="T420" s="36"/>
      <c r="U420" s="36"/>
      <c r="V420" s="36"/>
      <c r="W420" s="36"/>
      <c r="X420" s="36"/>
      <c r="Y420" s="29"/>
      <c r="Z420" s="36"/>
      <c r="AA420" s="66"/>
      <c r="AB420" s="36"/>
      <c r="AC420" s="36"/>
      <c r="AD420" s="36"/>
      <c r="AE420" s="36"/>
      <c r="AF420" s="36"/>
      <c r="AG420" s="36"/>
      <c r="AH420" s="29"/>
      <c r="AI420" s="36"/>
      <c r="AJ420" s="29"/>
      <c r="AK420" s="36"/>
      <c r="AL420" s="36"/>
      <c r="AM420" s="36"/>
      <c r="AN420" s="29"/>
      <c r="AO420" s="36"/>
      <c r="AP420" s="29"/>
      <c r="AQ420" s="36"/>
      <c r="AR420" s="29"/>
      <c r="AS420" s="36"/>
      <c r="AT420" s="36"/>
      <c r="AU420" s="36"/>
      <c r="AV420" s="29"/>
      <c r="AW420" s="36"/>
      <c r="AX420" s="36"/>
      <c r="AY420" s="36"/>
      <c r="AZ420" s="29"/>
      <c r="BA420" s="36"/>
      <c r="BB420" s="36"/>
      <c r="BC420" s="36"/>
      <c r="BD420" s="36"/>
      <c r="BE420" s="36"/>
      <c r="BF420" s="36"/>
      <c r="BG420" s="36"/>
      <c r="BH420" s="36"/>
      <c r="BI420" s="36"/>
      <c r="BJ420" s="29"/>
      <c r="BK420" s="36"/>
      <c r="BL420" s="29"/>
      <c r="BM420" s="36"/>
      <c r="BN420" s="36"/>
      <c r="BO420" s="36"/>
      <c r="BP420" s="29"/>
      <c r="BQ420" s="36"/>
      <c r="BR420" s="29"/>
      <c r="BS420" s="36"/>
      <c r="BT420" s="36"/>
      <c r="BU420" s="36"/>
      <c r="BV420" s="36"/>
    </row>
    <row r="421" spans="1:75" x14ac:dyDescent="0.25">
      <c r="A421" s="16">
        <v>419</v>
      </c>
      <c r="B421" s="16">
        <v>3</v>
      </c>
      <c r="C421" s="31" t="s">
        <v>860</v>
      </c>
      <c r="D421" s="40">
        <f>август!D421-сентябрь!E421</f>
        <v>570.70615167149765</v>
      </c>
      <c r="E421" s="40">
        <f t="shared" si="6"/>
        <v>0</v>
      </c>
      <c r="F421" s="36"/>
      <c r="G421" s="36"/>
      <c r="H421" s="36"/>
      <c r="I421" s="27"/>
      <c r="J421" s="36"/>
      <c r="K421" s="36"/>
      <c r="L421" s="36"/>
      <c r="M421" s="36"/>
      <c r="N421" s="36"/>
      <c r="O421" s="29"/>
      <c r="P421" s="36"/>
      <c r="Q421" s="29"/>
      <c r="R421" s="36"/>
      <c r="S421" s="36"/>
      <c r="T421" s="36"/>
      <c r="U421" s="36"/>
      <c r="V421" s="36"/>
      <c r="W421" s="36"/>
      <c r="X421" s="36"/>
      <c r="Y421" s="29"/>
      <c r="Z421" s="36"/>
      <c r="AA421" s="66"/>
      <c r="AB421" s="36"/>
      <c r="AC421" s="36"/>
      <c r="AD421" s="36"/>
      <c r="AE421" s="36"/>
      <c r="AF421" s="36"/>
      <c r="AG421" s="36"/>
      <c r="AH421" s="29"/>
      <c r="AI421" s="36"/>
      <c r="AJ421" s="29"/>
      <c r="AK421" s="36"/>
      <c r="AL421" s="36"/>
      <c r="AM421" s="36"/>
      <c r="AN421" s="29"/>
      <c r="AO421" s="36"/>
      <c r="AP421" s="29"/>
      <c r="AQ421" s="36"/>
      <c r="AR421" s="29"/>
      <c r="AS421" s="36"/>
      <c r="AT421" s="36"/>
      <c r="AU421" s="36"/>
      <c r="AV421" s="29"/>
      <c r="AW421" s="36"/>
      <c r="AX421" s="36"/>
      <c r="AY421" s="36"/>
      <c r="AZ421" s="29"/>
      <c r="BA421" s="36"/>
      <c r="BB421" s="36"/>
      <c r="BC421" s="36"/>
      <c r="BD421" s="36"/>
      <c r="BE421" s="36"/>
      <c r="BF421" s="36"/>
      <c r="BG421" s="36"/>
      <c r="BH421" s="36"/>
      <c r="BI421" s="36"/>
      <c r="BJ421" s="29"/>
      <c r="BK421" s="36"/>
      <c r="BL421" s="29"/>
      <c r="BM421" s="36"/>
      <c r="BN421" s="36"/>
      <c r="BO421" s="36"/>
      <c r="BP421" s="29"/>
      <c r="BQ421" s="36"/>
      <c r="BR421" s="29"/>
      <c r="BS421" s="36"/>
      <c r="BT421" s="36"/>
      <c r="BU421" s="36"/>
      <c r="BV421" s="36"/>
    </row>
    <row r="422" spans="1:75" x14ac:dyDescent="0.25">
      <c r="A422" s="16">
        <v>420</v>
      </c>
      <c r="B422" s="16">
        <v>3</v>
      </c>
      <c r="C422" s="31" t="s">
        <v>861</v>
      </c>
      <c r="D422" s="40">
        <f>август!D422-сентябрь!E422</f>
        <v>81.27975980676328</v>
      </c>
      <c r="E422" s="40">
        <f t="shared" si="6"/>
        <v>0</v>
      </c>
      <c r="F422" s="36"/>
      <c r="G422" s="36"/>
      <c r="H422" s="36"/>
      <c r="I422" s="27"/>
      <c r="J422" s="36"/>
      <c r="K422" s="36"/>
      <c r="L422" s="36"/>
      <c r="M422" s="36"/>
      <c r="N422" s="36"/>
      <c r="O422" s="29"/>
      <c r="P422" s="36"/>
      <c r="Q422" s="29"/>
      <c r="R422" s="36"/>
      <c r="S422" s="36"/>
      <c r="T422" s="36"/>
      <c r="U422" s="36"/>
      <c r="V422" s="36"/>
      <c r="W422" s="36"/>
      <c r="X422" s="36"/>
      <c r="Y422" s="29"/>
      <c r="Z422" s="36"/>
      <c r="AA422" s="66"/>
      <c r="AB422" s="36"/>
      <c r="AC422" s="36"/>
      <c r="AD422" s="36"/>
      <c r="AE422" s="36"/>
      <c r="AF422" s="36"/>
      <c r="AG422" s="36"/>
      <c r="AH422" s="29"/>
      <c r="AI422" s="36"/>
      <c r="AJ422" s="29"/>
      <c r="AK422" s="36"/>
      <c r="AL422" s="36"/>
      <c r="AM422" s="36"/>
      <c r="AN422" s="29"/>
      <c r="AO422" s="36"/>
      <c r="AP422" s="29"/>
      <c r="AQ422" s="36"/>
      <c r="AR422" s="29"/>
      <c r="AS422" s="36"/>
      <c r="AT422" s="36"/>
      <c r="AU422" s="36"/>
      <c r="AV422" s="29"/>
      <c r="AW422" s="36"/>
      <c r="AX422" s="36"/>
      <c r="AY422" s="36"/>
      <c r="AZ422" s="29"/>
      <c r="BA422" s="36"/>
      <c r="BB422" s="36"/>
      <c r="BC422" s="36"/>
      <c r="BD422" s="36"/>
      <c r="BE422" s="36"/>
      <c r="BF422" s="36"/>
      <c r="BG422" s="36"/>
      <c r="BH422" s="36"/>
      <c r="BI422" s="36"/>
      <c r="BJ422" s="29"/>
      <c r="BK422" s="36"/>
      <c r="BL422" s="29"/>
      <c r="BM422" s="36"/>
      <c r="BN422" s="36"/>
      <c r="BO422" s="36"/>
      <c r="BP422" s="29"/>
      <c r="BQ422" s="36"/>
      <c r="BR422" s="29"/>
      <c r="BS422" s="36"/>
      <c r="BT422" s="36"/>
      <c r="BU422" s="36"/>
      <c r="BV422" s="36"/>
    </row>
    <row r="423" spans="1:75" x14ac:dyDescent="0.25">
      <c r="A423" s="16">
        <v>421</v>
      </c>
      <c r="B423" s="16">
        <v>3</v>
      </c>
      <c r="C423" s="31" t="s">
        <v>863</v>
      </c>
      <c r="D423" s="40">
        <f>август!D423-сентябрь!E423</f>
        <v>103.70886241545894</v>
      </c>
      <c r="E423" s="40">
        <f t="shared" si="6"/>
        <v>0</v>
      </c>
      <c r="F423" s="36"/>
      <c r="G423" s="36"/>
      <c r="H423" s="36"/>
      <c r="I423" s="27"/>
      <c r="J423" s="36"/>
      <c r="K423" s="36"/>
      <c r="L423" s="36"/>
      <c r="M423" s="36"/>
      <c r="N423" s="36"/>
      <c r="O423" s="29"/>
      <c r="P423" s="36"/>
      <c r="Q423" s="29"/>
      <c r="R423" s="36"/>
      <c r="S423" s="36"/>
      <c r="T423" s="36"/>
      <c r="U423" s="36"/>
      <c r="V423" s="36"/>
      <c r="W423" s="36"/>
      <c r="X423" s="36"/>
      <c r="Y423" s="29"/>
      <c r="Z423" s="36"/>
      <c r="AA423" s="66"/>
      <c r="AB423" s="36"/>
      <c r="AC423" s="36"/>
      <c r="AD423" s="36"/>
      <c r="AE423" s="36"/>
      <c r="AF423" s="36"/>
      <c r="AG423" s="36"/>
      <c r="AH423" s="29"/>
      <c r="AI423" s="36"/>
      <c r="AJ423" s="29"/>
      <c r="AK423" s="36"/>
      <c r="AL423" s="36"/>
      <c r="AM423" s="36"/>
      <c r="AN423" s="29"/>
      <c r="AO423" s="36"/>
      <c r="AP423" s="29"/>
      <c r="AQ423" s="36"/>
      <c r="AR423" s="29"/>
      <c r="AS423" s="36"/>
      <c r="AT423" s="36"/>
      <c r="AU423" s="36"/>
      <c r="AV423" s="29"/>
      <c r="AW423" s="36"/>
      <c r="AX423" s="36"/>
      <c r="AY423" s="36"/>
      <c r="AZ423" s="29"/>
      <c r="BA423" s="36"/>
      <c r="BB423" s="36"/>
      <c r="BC423" s="36"/>
      <c r="BD423" s="36"/>
      <c r="BE423" s="36"/>
      <c r="BF423" s="36"/>
      <c r="BG423" s="36"/>
      <c r="BH423" s="36"/>
      <c r="BI423" s="36"/>
      <c r="BJ423" s="29"/>
      <c r="BK423" s="36"/>
      <c r="BL423" s="29"/>
      <c r="BM423" s="36"/>
      <c r="BN423" s="36"/>
      <c r="BO423" s="36"/>
      <c r="BP423" s="29"/>
      <c r="BQ423" s="36"/>
      <c r="BR423" s="29"/>
      <c r="BS423" s="36"/>
      <c r="BT423" s="36"/>
      <c r="BU423" s="36"/>
      <c r="BV423" s="36"/>
    </row>
    <row r="424" spans="1:75" x14ac:dyDescent="0.25">
      <c r="A424" s="16">
        <v>422</v>
      </c>
      <c r="B424" s="16">
        <v>3</v>
      </c>
      <c r="C424" s="31" t="s">
        <v>862</v>
      </c>
      <c r="D424" s="40">
        <f>август!D424-сентябрь!E424</f>
        <v>480.26811487922708</v>
      </c>
      <c r="E424" s="40">
        <f t="shared" si="6"/>
        <v>0</v>
      </c>
      <c r="F424" s="36"/>
      <c r="G424" s="36"/>
      <c r="H424" s="36"/>
      <c r="I424" s="27"/>
      <c r="J424" s="36"/>
      <c r="K424" s="36"/>
      <c r="L424" s="36"/>
      <c r="M424" s="36"/>
      <c r="N424" s="36"/>
      <c r="O424" s="29"/>
      <c r="P424" s="36"/>
      <c r="Q424" s="29"/>
      <c r="R424" s="36"/>
      <c r="S424" s="36"/>
      <c r="T424" s="36"/>
      <c r="U424" s="36"/>
      <c r="V424" s="36"/>
      <c r="W424" s="36"/>
      <c r="X424" s="36"/>
      <c r="Y424" s="29"/>
      <c r="Z424" s="36"/>
      <c r="AA424" s="66"/>
      <c r="AB424" s="36"/>
      <c r="AC424" s="36"/>
      <c r="AD424" s="36"/>
      <c r="AE424" s="36"/>
      <c r="AF424" s="36"/>
      <c r="AG424" s="36"/>
      <c r="AH424" s="29"/>
      <c r="AI424" s="36"/>
      <c r="AJ424" s="29"/>
      <c r="AK424" s="36"/>
      <c r="AL424" s="36"/>
      <c r="AM424" s="36"/>
      <c r="AN424" s="29"/>
      <c r="AO424" s="36"/>
      <c r="AP424" s="29"/>
      <c r="AQ424" s="36"/>
      <c r="AR424" s="29"/>
      <c r="AS424" s="36"/>
      <c r="AT424" s="36"/>
      <c r="AU424" s="36"/>
      <c r="AV424" s="29"/>
      <c r="AW424" s="36"/>
      <c r="AX424" s="36"/>
      <c r="AY424" s="36"/>
      <c r="AZ424" s="29"/>
      <c r="BA424" s="36"/>
      <c r="BB424" s="36"/>
      <c r="BC424" s="36"/>
      <c r="BD424" s="36"/>
      <c r="BE424" s="36"/>
      <c r="BF424" s="36"/>
      <c r="BG424" s="36"/>
      <c r="BH424" s="36"/>
      <c r="BI424" s="36"/>
      <c r="BJ424" s="29"/>
      <c r="BK424" s="36"/>
      <c r="BL424" s="29"/>
      <c r="BM424" s="36"/>
      <c r="BN424" s="36"/>
      <c r="BO424" s="36"/>
      <c r="BP424" s="29"/>
      <c r="BQ424" s="36"/>
      <c r="BR424" s="29"/>
      <c r="BS424" s="36"/>
      <c r="BT424" s="36"/>
      <c r="BU424" s="36"/>
      <c r="BV424" s="36"/>
    </row>
    <row r="425" spans="1:75" x14ac:dyDescent="0.25">
      <c r="A425" s="16">
        <v>423</v>
      </c>
      <c r="B425" s="16">
        <v>2</v>
      </c>
      <c r="C425" s="31" t="s">
        <v>864</v>
      </c>
      <c r="D425" s="40">
        <f>август!D425-сентябрь!E425</f>
        <v>653.88530122705311</v>
      </c>
      <c r="E425" s="40">
        <f t="shared" si="6"/>
        <v>0</v>
      </c>
      <c r="F425" s="36"/>
      <c r="G425" s="36"/>
      <c r="H425" s="36"/>
      <c r="I425" s="27"/>
      <c r="J425" s="36"/>
      <c r="K425" s="36"/>
      <c r="L425" s="36"/>
      <c r="M425" s="36"/>
      <c r="N425" s="36"/>
      <c r="O425" s="29"/>
      <c r="P425" s="36"/>
      <c r="Q425" s="29"/>
      <c r="R425" s="36"/>
      <c r="S425" s="36"/>
      <c r="T425" s="36"/>
      <c r="U425" s="36"/>
      <c r="V425" s="36"/>
      <c r="W425" s="36"/>
      <c r="X425" s="36"/>
      <c r="Y425" s="29"/>
      <c r="Z425" s="36"/>
      <c r="AA425" s="66"/>
      <c r="AB425" s="36"/>
      <c r="AC425" s="36"/>
      <c r="AD425" s="36"/>
      <c r="AE425" s="36"/>
      <c r="AF425" s="36"/>
      <c r="AG425" s="36"/>
      <c r="AH425" s="29"/>
      <c r="AI425" s="36"/>
      <c r="AJ425" s="29"/>
      <c r="AK425" s="36"/>
      <c r="AL425" s="36"/>
      <c r="AM425" s="36"/>
      <c r="AN425" s="29"/>
      <c r="AO425" s="36"/>
      <c r="AP425" s="29"/>
      <c r="AQ425" s="36"/>
      <c r="AR425" s="29"/>
      <c r="AS425" s="36"/>
      <c r="AT425" s="36"/>
      <c r="AU425" s="36"/>
      <c r="AV425" s="29"/>
      <c r="AW425" s="36"/>
      <c r="AX425" s="36"/>
      <c r="AY425" s="36"/>
      <c r="AZ425" s="29"/>
      <c r="BA425" s="36"/>
      <c r="BB425" s="36"/>
      <c r="BC425" s="36"/>
      <c r="BD425" s="36"/>
      <c r="BE425" s="36"/>
      <c r="BF425" s="36"/>
      <c r="BG425" s="36"/>
      <c r="BH425" s="36"/>
      <c r="BI425" s="36"/>
      <c r="BJ425" s="29"/>
      <c r="BK425" s="36"/>
      <c r="BL425" s="29"/>
      <c r="BM425" s="36"/>
      <c r="BN425" s="36"/>
      <c r="BO425" s="36"/>
      <c r="BP425" s="29"/>
      <c r="BQ425" s="36"/>
      <c r="BR425" s="29"/>
      <c r="BS425" s="36"/>
      <c r="BT425" s="36"/>
      <c r="BU425" s="36"/>
      <c r="BV425" s="36"/>
    </row>
    <row r="426" spans="1:75" s="86" customFormat="1" x14ac:dyDescent="0.25">
      <c r="A426" s="79">
        <v>424</v>
      </c>
      <c r="B426" s="79">
        <v>2</v>
      </c>
      <c r="C426" s="80" t="s">
        <v>865</v>
      </c>
      <c r="D426" s="81">
        <f>август!D426-сентябрь!E426</f>
        <v>173.54130019323668</v>
      </c>
      <c r="E426" s="81">
        <f t="shared" si="6"/>
        <v>2.484</v>
      </c>
      <c r="F426" s="82"/>
      <c r="G426" s="82"/>
      <c r="H426" s="82"/>
      <c r="I426" s="83"/>
      <c r="J426" s="82"/>
      <c r="K426" s="82"/>
      <c r="L426" s="82"/>
      <c r="M426" s="82"/>
      <c r="N426" s="82"/>
      <c r="O426" s="84"/>
      <c r="P426" s="82"/>
      <c r="Q426" s="84"/>
      <c r="R426" s="82"/>
      <c r="S426" s="82"/>
      <c r="T426" s="82"/>
      <c r="U426" s="82"/>
      <c r="V426" s="82"/>
      <c r="W426" s="82"/>
      <c r="X426" s="82"/>
      <c r="Y426" s="84"/>
      <c r="Z426" s="82"/>
      <c r="AA426" s="85"/>
      <c r="AB426" s="82"/>
      <c r="AC426" s="82"/>
      <c r="AD426" s="82"/>
      <c r="AE426" s="82"/>
      <c r="AF426" s="82"/>
      <c r="AG426" s="82"/>
      <c r="AH426" s="84"/>
      <c r="AI426" s="82"/>
      <c r="AJ426" s="84"/>
      <c r="AK426" s="82"/>
      <c r="AL426" s="82"/>
      <c r="AM426" s="82"/>
      <c r="AN426" s="84"/>
      <c r="AO426" s="82"/>
      <c r="AP426" s="84"/>
      <c r="AQ426" s="82"/>
      <c r="AR426" s="84"/>
      <c r="AS426" s="82"/>
      <c r="AT426" s="82"/>
      <c r="AU426" s="82"/>
      <c r="AV426" s="84"/>
      <c r="AW426" s="82"/>
      <c r="AX426" s="82"/>
      <c r="AY426" s="82"/>
      <c r="AZ426" s="84"/>
      <c r="BA426" s="82"/>
      <c r="BB426" s="82"/>
      <c r="BC426" s="82"/>
      <c r="BD426" s="82"/>
      <c r="BE426" s="82"/>
      <c r="BF426" s="82"/>
      <c r="BG426" s="82"/>
      <c r="BH426" s="82"/>
      <c r="BI426" s="82"/>
      <c r="BJ426" s="84"/>
      <c r="BK426" s="82"/>
      <c r="BL426" s="84"/>
      <c r="BM426" s="82"/>
      <c r="BN426" s="82"/>
      <c r="BO426" s="82"/>
      <c r="BP426" s="84"/>
      <c r="BQ426" s="82"/>
      <c r="BR426" s="84"/>
      <c r="BS426" s="82"/>
      <c r="BT426" s="82"/>
      <c r="BU426" s="82"/>
      <c r="BV426" s="82">
        <v>2.484</v>
      </c>
      <c r="BW426" s="86" t="s">
        <v>1070</v>
      </c>
    </row>
    <row r="427" spans="1:75" x14ac:dyDescent="0.25">
      <c r="A427" s="16">
        <v>425</v>
      </c>
      <c r="B427" s="16">
        <v>2</v>
      </c>
      <c r="C427" s="31" t="s">
        <v>866</v>
      </c>
      <c r="D427" s="40">
        <f>август!D427-сентябрь!E427</f>
        <v>144.47330514009661</v>
      </c>
      <c r="E427" s="40">
        <f t="shared" si="6"/>
        <v>0</v>
      </c>
      <c r="F427" s="36"/>
      <c r="G427" s="36"/>
      <c r="H427" s="36"/>
      <c r="I427" s="27"/>
      <c r="J427" s="36"/>
      <c r="K427" s="36"/>
      <c r="L427" s="36"/>
      <c r="M427" s="36"/>
      <c r="N427" s="36"/>
      <c r="O427" s="29"/>
      <c r="P427" s="36"/>
      <c r="Q427" s="29"/>
      <c r="R427" s="36"/>
      <c r="S427" s="36"/>
      <c r="T427" s="36"/>
      <c r="U427" s="36"/>
      <c r="V427" s="36"/>
      <c r="W427" s="36"/>
      <c r="X427" s="36"/>
      <c r="Y427" s="29"/>
      <c r="Z427" s="36"/>
      <c r="AA427" s="66"/>
      <c r="AB427" s="36"/>
      <c r="AC427" s="36"/>
      <c r="AD427" s="36"/>
      <c r="AE427" s="36"/>
      <c r="AF427" s="36"/>
      <c r="AG427" s="36"/>
      <c r="AH427" s="29"/>
      <c r="AI427" s="36"/>
      <c r="AJ427" s="29"/>
      <c r="AK427" s="36"/>
      <c r="AL427" s="36"/>
      <c r="AM427" s="36"/>
      <c r="AN427" s="29"/>
      <c r="AO427" s="36"/>
      <c r="AP427" s="29"/>
      <c r="AQ427" s="36"/>
      <c r="AR427" s="29"/>
      <c r="AS427" s="36"/>
      <c r="AT427" s="36"/>
      <c r="AU427" s="36"/>
      <c r="AV427" s="29"/>
      <c r="AW427" s="36"/>
      <c r="AX427" s="36"/>
      <c r="AY427" s="36"/>
      <c r="AZ427" s="29"/>
      <c r="BA427" s="36"/>
      <c r="BB427" s="36"/>
      <c r="BC427" s="36"/>
      <c r="BD427" s="36"/>
      <c r="BE427" s="36"/>
      <c r="BF427" s="36"/>
      <c r="BG427" s="36"/>
      <c r="BH427" s="36"/>
      <c r="BI427" s="36"/>
      <c r="BJ427" s="29"/>
      <c r="BK427" s="36"/>
      <c r="BL427" s="29"/>
      <c r="BM427" s="36"/>
      <c r="BN427" s="36"/>
      <c r="BO427" s="36"/>
      <c r="BP427" s="29"/>
      <c r="BQ427" s="36"/>
      <c r="BR427" s="29"/>
      <c r="BS427" s="36"/>
      <c r="BT427" s="36"/>
      <c r="BU427" s="36"/>
      <c r="BV427" s="36"/>
    </row>
    <row r="428" spans="1:75" x14ac:dyDescent="0.25">
      <c r="A428" s="16">
        <v>426</v>
      </c>
      <c r="B428" s="16">
        <v>2</v>
      </c>
      <c r="C428" s="31" t="s">
        <v>867</v>
      </c>
      <c r="D428" s="40">
        <f>август!D428-сентябрь!E428</f>
        <v>1642.4300023285025</v>
      </c>
      <c r="E428" s="40">
        <f t="shared" si="6"/>
        <v>0</v>
      </c>
      <c r="F428" s="36"/>
      <c r="G428" s="36"/>
      <c r="H428" s="36"/>
      <c r="I428" s="27"/>
      <c r="J428" s="36"/>
      <c r="K428" s="36"/>
      <c r="L428" s="36"/>
      <c r="M428" s="36"/>
      <c r="N428" s="36"/>
      <c r="O428" s="29"/>
      <c r="P428" s="36"/>
      <c r="Q428" s="29"/>
      <c r="R428" s="36"/>
      <c r="S428" s="36"/>
      <c r="T428" s="36"/>
      <c r="U428" s="36"/>
      <c r="V428" s="36"/>
      <c r="W428" s="36"/>
      <c r="X428" s="36"/>
      <c r="Y428" s="29"/>
      <c r="Z428" s="36"/>
      <c r="AA428" s="66"/>
      <c r="AB428" s="36"/>
      <c r="AC428" s="36"/>
      <c r="AD428" s="36"/>
      <c r="AE428" s="36"/>
      <c r="AF428" s="36"/>
      <c r="AG428" s="36"/>
      <c r="AH428" s="29"/>
      <c r="AI428" s="36"/>
      <c r="AJ428" s="29"/>
      <c r="AK428" s="36"/>
      <c r="AL428" s="36"/>
      <c r="AM428" s="36"/>
      <c r="AN428" s="29"/>
      <c r="AO428" s="36"/>
      <c r="AP428" s="29"/>
      <c r="AQ428" s="36"/>
      <c r="AR428" s="29"/>
      <c r="AS428" s="36"/>
      <c r="AT428" s="36"/>
      <c r="AU428" s="36"/>
      <c r="AV428" s="29"/>
      <c r="AW428" s="36"/>
      <c r="AX428" s="36"/>
      <c r="AY428" s="36"/>
      <c r="AZ428" s="29"/>
      <c r="BA428" s="36"/>
      <c r="BB428" s="36"/>
      <c r="BC428" s="36"/>
      <c r="BD428" s="36"/>
      <c r="BE428" s="36"/>
      <c r="BF428" s="36"/>
      <c r="BG428" s="36"/>
      <c r="BH428" s="36"/>
      <c r="BI428" s="36"/>
      <c r="BJ428" s="29"/>
      <c r="BK428" s="36"/>
      <c r="BL428" s="29"/>
      <c r="BM428" s="36"/>
      <c r="BN428" s="36"/>
      <c r="BO428" s="36"/>
      <c r="BP428" s="29"/>
      <c r="BQ428" s="36"/>
      <c r="BR428" s="29"/>
      <c r="BS428" s="36"/>
      <c r="BT428" s="36"/>
      <c r="BU428" s="36"/>
      <c r="BV428" s="36"/>
    </row>
    <row r="429" spans="1:75" x14ac:dyDescent="0.25">
      <c r="A429" s="16">
        <v>427</v>
      </c>
      <c r="B429" s="16">
        <v>2</v>
      </c>
      <c r="C429" s="31" t="s">
        <v>868</v>
      </c>
      <c r="D429" s="40">
        <f>август!D429-сентябрь!E429</f>
        <v>1839.2025351594202</v>
      </c>
      <c r="E429" s="40">
        <f t="shared" si="6"/>
        <v>0</v>
      </c>
      <c r="F429" s="36"/>
      <c r="G429" s="36"/>
      <c r="H429" s="36"/>
      <c r="I429" s="27"/>
      <c r="J429" s="36"/>
      <c r="K429" s="36"/>
      <c r="L429" s="36"/>
      <c r="M429" s="36"/>
      <c r="N429" s="36"/>
      <c r="O429" s="29"/>
      <c r="P429" s="36"/>
      <c r="Q429" s="29"/>
      <c r="R429" s="36"/>
      <c r="S429" s="36"/>
      <c r="T429" s="36"/>
      <c r="U429" s="36"/>
      <c r="V429" s="36"/>
      <c r="W429" s="36"/>
      <c r="X429" s="36"/>
      <c r="Y429" s="29"/>
      <c r="Z429" s="36"/>
      <c r="AA429" s="66"/>
      <c r="AB429" s="36"/>
      <c r="AC429" s="36"/>
      <c r="AD429" s="36"/>
      <c r="AE429" s="36"/>
      <c r="AF429" s="36"/>
      <c r="AG429" s="36"/>
      <c r="AH429" s="29"/>
      <c r="AI429" s="36"/>
      <c r="AJ429" s="29"/>
      <c r="AK429" s="36"/>
      <c r="AL429" s="36"/>
      <c r="AM429" s="36"/>
      <c r="AN429" s="29"/>
      <c r="AO429" s="36"/>
      <c r="AP429" s="29"/>
      <c r="AQ429" s="36"/>
      <c r="AR429" s="29"/>
      <c r="AS429" s="36"/>
      <c r="AT429" s="36"/>
      <c r="AU429" s="36"/>
      <c r="AV429" s="29"/>
      <c r="AW429" s="36"/>
      <c r="AX429" s="36"/>
      <c r="AY429" s="36"/>
      <c r="AZ429" s="29"/>
      <c r="BA429" s="36"/>
      <c r="BB429" s="36"/>
      <c r="BC429" s="36"/>
      <c r="BD429" s="36"/>
      <c r="BE429" s="36"/>
      <c r="BF429" s="36"/>
      <c r="BG429" s="36"/>
      <c r="BH429" s="36"/>
      <c r="BI429" s="36"/>
      <c r="BJ429" s="29"/>
      <c r="BK429" s="36"/>
      <c r="BL429" s="29"/>
      <c r="BM429" s="36"/>
      <c r="BN429" s="36"/>
      <c r="BO429" s="36"/>
      <c r="BP429" s="29"/>
      <c r="BQ429" s="36"/>
      <c r="BR429" s="29"/>
      <c r="BS429" s="36"/>
      <c r="BT429" s="36"/>
      <c r="BU429" s="36"/>
      <c r="BV429" s="36"/>
    </row>
    <row r="430" spans="1:75" s="86" customFormat="1" x14ac:dyDescent="0.25">
      <c r="A430" s="79">
        <v>428</v>
      </c>
      <c r="B430" s="79">
        <v>2</v>
      </c>
      <c r="C430" s="80" t="s">
        <v>869</v>
      </c>
      <c r="D430" s="81">
        <f>август!D430-сентябрь!E430</f>
        <v>1726.7086222608693</v>
      </c>
      <c r="E430" s="81">
        <f t="shared" si="6"/>
        <v>96.662000000000006</v>
      </c>
      <c r="F430" s="82"/>
      <c r="G430" s="82"/>
      <c r="H430" s="82"/>
      <c r="I430" s="83"/>
      <c r="J430" s="82"/>
      <c r="K430" s="82"/>
      <c r="L430" s="82"/>
      <c r="M430" s="82"/>
      <c r="N430" s="82"/>
      <c r="O430" s="84"/>
      <c r="P430" s="82"/>
      <c r="Q430" s="84"/>
      <c r="R430" s="82"/>
      <c r="S430" s="82"/>
      <c r="T430" s="82"/>
      <c r="U430" s="82">
        <v>0.03</v>
      </c>
      <c r="V430" s="82">
        <v>61.326000000000001</v>
      </c>
      <c r="W430" s="82"/>
      <c r="X430" s="82"/>
      <c r="Y430" s="84"/>
      <c r="Z430" s="82"/>
      <c r="AA430" s="85"/>
      <c r="AB430" s="82"/>
      <c r="AC430" s="82"/>
      <c r="AD430" s="82"/>
      <c r="AE430" s="82"/>
      <c r="AF430" s="82"/>
      <c r="AG430" s="82"/>
      <c r="AH430" s="84">
        <v>2</v>
      </c>
      <c r="AI430" s="82">
        <v>2.3919999999999999</v>
      </c>
      <c r="AJ430" s="84"/>
      <c r="AK430" s="82"/>
      <c r="AL430" s="82"/>
      <c r="AM430" s="82"/>
      <c r="AN430" s="84"/>
      <c r="AO430" s="82"/>
      <c r="AP430" s="84"/>
      <c r="AQ430" s="82"/>
      <c r="AR430" s="84"/>
      <c r="AS430" s="82"/>
      <c r="AT430" s="82"/>
      <c r="AU430" s="82"/>
      <c r="AV430" s="84"/>
      <c r="AW430" s="82"/>
      <c r="AX430" s="82"/>
      <c r="AY430" s="82"/>
      <c r="AZ430" s="84"/>
      <c r="BA430" s="82"/>
      <c r="BB430" s="82"/>
      <c r="BC430" s="82"/>
      <c r="BD430" s="82"/>
      <c r="BE430" s="82"/>
      <c r="BF430" s="82"/>
      <c r="BG430" s="82"/>
      <c r="BH430" s="82"/>
      <c r="BI430" s="82"/>
      <c r="BJ430" s="84"/>
      <c r="BK430" s="82"/>
      <c r="BL430" s="84"/>
      <c r="BM430" s="82"/>
      <c r="BN430" s="82"/>
      <c r="BO430" s="82"/>
      <c r="BP430" s="84">
        <v>29</v>
      </c>
      <c r="BQ430" s="82">
        <v>32.944000000000003</v>
      </c>
      <c r="BR430" s="84"/>
      <c r="BS430" s="82"/>
      <c r="BT430" s="82"/>
      <c r="BU430" s="82"/>
      <c r="BV430" s="82"/>
    </row>
    <row r="431" spans="1:75" s="86" customFormat="1" x14ac:dyDescent="0.25">
      <c r="A431" s="79">
        <v>429</v>
      </c>
      <c r="B431" s="79">
        <v>2</v>
      </c>
      <c r="C431" s="80" t="s">
        <v>870</v>
      </c>
      <c r="D431" s="81">
        <f>август!D431-сентябрь!E431</f>
        <v>1586.2081471594204</v>
      </c>
      <c r="E431" s="81">
        <f t="shared" si="6"/>
        <v>10.785</v>
      </c>
      <c r="F431" s="82"/>
      <c r="G431" s="82"/>
      <c r="H431" s="82"/>
      <c r="I431" s="83"/>
      <c r="J431" s="82"/>
      <c r="K431" s="82"/>
      <c r="L431" s="82"/>
      <c r="M431" s="82"/>
      <c r="N431" s="82"/>
      <c r="O431" s="84"/>
      <c r="P431" s="82"/>
      <c r="Q431" s="84"/>
      <c r="R431" s="82"/>
      <c r="S431" s="82"/>
      <c r="T431" s="82"/>
      <c r="U431" s="82"/>
      <c r="V431" s="82"/>
      <c r="W431" s="82"/>
      <c r="X431" s="82"/>
      <c r="Y431" s="84"/>
      <c r="Z431" s="82"/>
      <c r="AA431" s="85"/>
      <c r="AB431" s="82"/>
      <c r="AC431" s="82"/>
      <c r="AD431" s="82"/>
      <c r="AE431" s="82"/>
      <c r="AF431" s="82"/>
      <c r="AG431" s="82"/>
      <c r="AH431" s="84">
        <v>9</v>
      </c>
      <c r="AI431" s="82">
        <v>10.785</v>
      </c>
      <c r="AJ431" s="84"/>
      <c r="AK431" s="82"/>
      <c r="AL431" s="82"/>
      <c r="AM431" s="82"/>
      <c r="AN431" s="84"/>
      <c r="AO431" s="82"/>
      <c r="AP431" s="84"/>
      <c r="AQ431" s="82"/>
      <c r="AR431" s="84"/>
      <c r="AS431" s="82"/>
      <c r="AT431" s="82"/>
      <c r="AU431" s="82"/>
      <c r="AV431" s="84"/>
      <c r="AW431" s="82"/>
      <c r="AX431" s="82"/>
      <c r="AY431" s="82"/>
      <c r="AZ431" s="84"/>
      <c r="BA431" s="82"/>
      <c r="BB431" s="82"/>
      <c r="BC431" s="82"/>
      <c r="BD431" s="82"/>
      <c r="BE431" s="82"/>
      <c r="BF431" s="82"/>
      <c r="BG431" s="82"/>
      <c r="BH431" s="82"/>
      <c r="BI431" s="82"/>
      <c r="BJ431" s="84"/>
      <c r="BK431" s="82"/>
      <c r="BL431" s="84"/>
      <c r="BM431" s="82"/>
      <c r="BN431" s="82"/>
      <c r="BO431" s="82"/>
      <c r="BP431" s="84"/>
      <c r="BQ431" s="82"/>
      <c r="BR431" s="84"/>
      <c r="BS431" s="82"/>
      <c r="BT431" s="82"/>
      <c r="BU431" s="82"/>
      <c r="BV431" s="82"/>
    </row>
    <row r="432" spans="1:75" s="86" customFormat="1" x14ac:dyDescent="0.25">
      <c r="A432" s="79">
        <v>430</v>
      </c>
      <c r="B432" s="79">
        <v>1</v>
      </c>
      <c r="C432" s="80" t="s">
        <v>871</v>
      </c>
      <c r="D432" s="81">
        <f>август!D432-сентябрь!E432</f>
        <v>700.29835593623193</v>
      </c>
      <c r="E432" s="81">
        <f t="shared" si="6"/>
        <v>8.5559999999999992</v>
      </c>
      <c r="F432" s="82"/>
      <c r="G432" s="82"/>
      <c r="H432" s="82"/>
      <c r="I432" s="83"/>
      <c r="J432" s="82"/>
      <c r="K432" s="82"/>
      <c r="L432" s="82"/>
      <c r="M432" s="82"/>
      <c r="N432" s="82"/>
      <c r="O432" s="84"/>
      <c r="P432" s="82"/>
      <c r="Q432" s="84"/>
      <c r="R432" s="82"/>
      <c r="S432" s="82"/>
      <c r="T432" s="82"/>
      <c r="U432" s="82"/>
      <c r="V432" s="82"/>
      <c r="W432" s="82"/>
      <c r="X432" s="82"/>
      <c r="Y432" s="84"/>
      <c r="Z432" s="82"/>
      <c r="AA432" s="85"/>
      <c r="AB432" s="82"/>
      <c r="AC432" s="82"/>
      <c r="AD432" s="82"/>
      <c r="AE432" s="82"/>
      <c r="AF432" s="82"/>
      <c r="AG432" s="82"/>
      <c r="AH432" s="84"/>
      <c r="AI432" s="82"/>
      <c r="AJ432" s="84"/>
      <c r="AK432" s="82"/>
      <c r="AL432" s="82"/>
      <c r="AM432" s="82"/>
      <c r="AN432" s="84"/>
      <c r="AO432" s="82"/>
      <c r="AP432" s="84"/>
      <c r="AQ432" s="82"/>
      <c r="AR432" s="84"/>
      <c r="AS432" s="82"/>
      <c r="AT432" s="82"/>
      <c r="AU432" s="82"/>
      <c r="AV432" s="84"/>
      <c r="AW432" s="82"/>
      <c r="AX432" s="82"/>
      <c r="AY432" s="82"/>
      <c r="AZ432" s="84"/>
      <c r="BA432" s="82"/>
      <c r="BB432" s="82"/>
      <c r="BC432" s="82"/>
      <c r="BD432" s="82"/>
      <c r="BE432" s="82"/>
      <c r="BF432" s="82"/>
      <c r="BG432" s="82"/>
      <c r="BH432" s="82">
        <v>1.6E-2</v>
      </c>
      <c r="BI432" s="82">
        <v>8.5559999999999992</v>
      </c>
      <c r="BJ432" s="84"/>
      <c r="BK432" s="82"/>
      <c r="BL432" s="84"/>
      <c r="BM432" s="82"/>
      <c r="BN432" s="82"/>
      <c r="BO432" s="82"/>
      <c r="BP432" s="84"/>
      <c r="BQ432" s="82"/>
      <c r="BR432" s="84"/>
      <c r="BS432" s="82"/>
      <c r="BT432" s="82"/>
      <c r="BU432" s="82"/>
      <c r="BV432" s="82"/>
    </row>
    <row r="433" spans="1:75" x14ac:dyDescent="0.25">
      <c r="A433" s="16">
        <v>431</v>
      </c>
      <c r="B433" s="16">
        <v>1</v>
      </c>
      <c r="C433" s="31" t="s">
        <v>872</v>
      </c>
      <c r="D433" s="40">
        <f>август!D433-сентябрь!E433</f>
        <v>508.21389800000014</v>
      </c>
      <c r="E433" s="40">
        <f t="shared" si="6"/>
        <v>0</v>
      </c>
      <c r="F433" s="36"/>
      <c r="G433" s="36"/>
      <c r="H433" s="36"/>
      <c r="I433" s="27"/>
      <c r="J433" s="36"/>
      <c r="K433" s="36"/>
      <c r="L433" s="36"/>
      <c r="M433" s="36"/>
      <c r="N433" s="36"/>
      <c r="O433" s="29"/>
      <c r="P433" s="36"/>
      <c r="Q433" s="29"/>
      <c r="R433" s="36"/>
      <c r="S433" s="36"/>
      <c r="T433" s="36"/>
      <c r="U433" s="36"/>
      <c r="V433" s="36"/>
      <c r="W433" s="36"/>
      <c r="X433" s="36"/>
      <c r="Y433" s="29"/>
      <c r="Z433" s="36"/>
      <c r="AA433" s="66"/>
      <c r="AB433" s="36"/>
      <c r="AC433" s="36"/>
      <c r="AD433" s="36"/>
      <c r="AE433" s="36"/>
      <c r="AF433" s="36"/>
      <c r="AG433" s="36"/>
      <c r="AH433" s="29"/>
      <c r="AI433" s="36"/>
      <c r="AJ433" s="29"/>
      <c r="AK433" s="36"/>
      <c r="AL433" s="36"/>
      <c r="AM433" s="36"/>
      <c r="AN433" s="29"/>
      <c r="AO433" s="36"/>
      <c r="AP433" s="29"/>
      <c r="AQ433" s="36"/>
      <c r="AR433" s="29"/>
      <c r="AS433" s="36"/>
      <c r="AT433" s="36"/>
      <c r="AU433" s="36"/>
      <c r="AV433" s="29"/>
      <c r="AW433" s="36"/>
      <c r="AX433" s="36"/>
      <c r="AY433" s="36"/>
      <c r="AZ433" s="29"/>
      <c r="BA433" s="36"/>
      <c r="BB433" s="36"/>
      <c r="BC433" s="36"/>
      <c r="BD433" s="36"/>
      <c r="BE433" s="36"/>
      <c r="BF433" s="36"/>
      <c r="BG433" s="36"/>
      <c r="BH433" s="36"/>
      <c r="BI433" s="36"/>
      <c r="BJ433" s="29"/>
      <c r="BK433" s="36"/>
      <c r="BL433" s="29"/>
      <c r="BM433" s="36"/>
      <c r="BN433" s="36"/>
      <c r="BO433" s="36"/>
      <c r="BP433" s="29"/>
      <c r="BQ433" s="36"/>
      <c r="BR433" s="29"/>
      <c r="BS433" s="36"/>
      <c r="BT433" s="36"/>
      <c r="BU433" s="36"/>
      <c r="BV433" s="36"/>
    </row>
    <row r="434" spans="1:75" x14ac:dyDescent="0.25">
      <c r="A434" s="16">
        <v>432</v>
      </c>
      <c r="B434" s="16">
        <v>1</v>
      </c>
      <c r="C434" s="31" t="s">
        <v>873</v>
      </c>
      <c r="D434" s="40">
        <f>август!D434-сентябрь!E434</f>
        <v>371.44888740096621</v>
      </c>
      <c r="E434" s="40">
        <f t="shared" si="6"/>
        <v>0</v>
      </c>
      <c r="F434" s="36"/>
      <c r="G434" s="36"/>
      <c r="H434" s="36"/>
      <c r="I434" s="27"/>
      <c r="J434" s="36"/>
      <c r="K434" s="36"/>
      <c r="L434" s="36"/>
      <c r="M434" s="36"/>
      <c r="N434" s="36"/>
      <c r="O434" s="29"/>
      <c r="P434" s="36"/>
      <c r="Q434" s="29"/>
      <c r="R434" s="36"/>
      <c r="S434" s="36"/>
      <c r="T434" s="36"/>
      <c r="U434" s="36"/>
      <c r="V434" s="36"/>
      <c r="W434" s="36"/>
      <c r="X434" s="36"/>
      <c r="Y434" s="29"/>
      <c r="Z434" s="36"/>
      <c r="AA434" s="66"/>
      <c r="AB434" s="36"/>
      <c r="AC434" s="36"/>
      <c r="AD434" s="36"/>
      <c r="AE434" s="36"/>
      <c r="AF434" s="36"/>
      <c r="AG434" s="36"/>
      <c r="AH434" s="29"/>
      <c r="AI434" s="36"/>
      <c r="AJ434" s="29"/>
      <c r="AK434" s="36"/>
      <c r="AL434" s="36"/>
      <c r="AM434" s="36"/>
      <c r="AN434" s="29"/>
      <c r="AO434" s="36"/>
      <c r="AP434" s="29"/>
      <c r="AQ434" s="36"/>
      <c r="AR434" s="29"/>
      <c r="AS434" s="36"/>
      <c r="AT434" s="36"/>
      <c r="AU434" s="36"/>
      <c r="AV434" s="29"/>
      <c r="AW434" s="36"/>
      <c r="AX434" s="36"/>
      <c r="AY434" s="36"/>
      <c r="AZ434" s="29"/>
      <c r="BA434" s="36"/>
      <c r="BB434" s="36"/>
      <c r="BC434" s="36"/>
      <c r="BD434" s="36"/>
      <c r="BE434" s="36"/>
      <c r="BF434" s="36"/>
      <c r="BG434" s="36"/>
      <c r="BH434" s="36"/>
      <c r="BI434" s="36"/>
      <c r="BJ434" s="29"/>
      <c r="BK434" s="36"/>
      <c r="BL434" s="29"/>
      <c r="BM434" s="36"/>
      <c r="BN434" s="36"/>
      <c r="BO434" s="36"/>
      <c r="BP434" s="29"/>
      <c r="BQ434" s="36"/>
      <c r="BR434" s="29"/>
      <c r="BS434" s="36"/>
      <c r="BT434" s="36"/>
      <c r="BU434" s="36"/>
      <c r="BV434" s="36"/>
    </row>
    <row r="435" spans="1:75" s="86" customFormat="1" x14ac:dyDescent="0.25">
      <c r="A435" s="79">
        <v>433</v>
      </c>
      <c r="B435" s="79">
        <v>1</v>
      </c>
      <c r="C435" s="80" t="s">
        <v>874</v>
      </c>
      <c r="D435" s="81">
        <f>август!D435-сентябрь!E435</f>
        <v>282.85371904347824</v>
      </c>
      <c r="E435" s="81">
        <f t="shared" si="6"/>
        <v>19.259</v>
      </c>
      <c r="F435" s="82"/>
      <c r="G435" s="82"/>
      <c r="H435" s="82"/>
      <c r="I435" s="83"/>
      <c r="J435" s="82"/>
      <c r="K435" s="82"/>
      <c r="L435" s="82"/>
      <c r="M435" s="82"/>
      <c r="N435" s="82"/>
      <c r="O435" s="84"/>
      <c r="P435" s="82"/>
      <c r="Q435" s="84"/>
      <c r="R435" s="82"/>
      <c r="S435" s="82"/>
      <c r="T435" s="82"/>
      <c r="U435" s="82"/>
      <c r="V435" s="82"/>
      <c r="W435" s="82"/>
      <c r="X435" s="82"/>
      <c r="Y435" s="84"/>
      <c r="Z435" s="82"/>
      <c r="AA435" s="85"/>
      <c r="AB435" s="82"/>
      <c r="AC435" s="82"/>
      <c r="AD435" s="82"/>
      <c r="AE435" s="82"/>
      <c r="AF435" s="82"/>
      <c r="AG435" s="82"/>
      <c r="AH435" s="84"/>
      <c r="AI435" s="82"/>
      <c r="AJ435" s="84"/>
      <c r="AK435" s="82"/>
      <c r="AL435" s="82"/>
      <c r="AM435" s="82"/>
      <c r="AN435" s="84"/>
      <c r="AO435" s="82"/>
      <c r="AP435" s="84"/>
      <c r="AQ435" s="82"/>
      <c r="AR435" s="84"/>
      <c r="AS435" s="82"/>
      <c r="AT435" s="82"/>
      <c r="AU435" s="82"/>
      <c r="AV435" s="84"/>
      <c r="AW435" s="82"/>
      <c r="AX435" s="82"/>
      <c r="AY435" s="82"/>
      <c r="AZ435" s="84"/>
      <c r="BA435" s="82"/>
      <c r="BB435" s="82"/>
      <c r="BC435" s="82"/>
      <c r="BD435" s="82"/>
      <c r="BE435" s="82"/>
      <c r="BF435" s="82">
        <v>3.0000000000000001E-3</v>
      </c>
      <c r="BG435" s="82">
        <v>3.4289999999999998</v>
      </c>
      <c r="BH435" s="82"/>
      <c r="BI435" s="82"/>
      <c r="BJ435" s="84"/>
      <c r="BK435" s="82"/>
      <c r="BL435" s="84">
        <v>1</v>
      </c>
      <c r="BM435" s="82">
        <v>4.4770000000000003</v>
      </c>
      <c r="BN435" s="82"/>
      <c r="BO435" s="82"/>
      <c r="BP435" s="84">
        <v>10</v>
      </c>
      <c r="BQ435" s="82">
        <v>11.353</v>
      </c>
      <c r="BR435" s="84"/>
      <c r="BS435" s="82"/>
      <c r="BT435" s="82"/>
      <c r="BU435" s="82"/>
      <c r="BV435" s="82"/>
    </row>
    <row r="436" spans="1:75" s="86" customFormat="1" x14ac:dyDescent="0.25">
      <c r="A436" s="79">
        <v>434</v>
      </c>
      <c r="B436" s="79">
        <v>1</v>
      </c>
      <c r="C436" s="80" t="s">
        <v>875</v>
      </c>
      <c r="D436" s="81">
        <f>август!D436-сентябрь!E436</f>
        <v>190.60322561352655</v>
      </c>
      <c r="E436" s="81">
        <f t="shared" si="6"/>
        <v>4.9779999999999998</v>
      </c>
      <c r="F436" s="82"/>
      <c r="G436" s="82"/>
      <c r="H436" s="82"/>
      <c r="I436" s="83"/>
      <c r="J436" s="82"/>
      <c r="K436" s="82"/>
      <c r="L436" s="82"/>
      <c r="M436" s="82"/>
      <c r="N436" s="82"/>
      <c r="O436" s="84"/>
      <c r="P436" s="82"/>
      <c r="Q436" s="84"/>
      <c r="R436" s="82"/>
      <c r="S436" s="82"/>
      <c r="T436" s="82"/>
      <c r="U436" s="82"/>
      <c r="V436" s="82"/>
      <c r="W436" s="82"/>
      <c r="X436" s="82"/>
      <c r="Y436" s="84"/>
      <c r="Z436" s="82"/>
      <c r="AA436" s="85"/>
      <c r="AB436" s="82"/>
      <c r="AC436" s="82"/>
      <c r="AD436" s="82"/>
      <c r="AE436" s="82"/>
      <c r="AF436" s="82"/>
      <c r="AG436" s="82"/>
      <c r="AH436" s="84"/>
      <c r="AI436" s="82"/>
      <c r="AJ436" s="84"/>
      <c r="AK436" s="82"/>
      <c r="AL436" s="82"/>
      <c r="AM436" s="82"/>
      <c r="AN436" s="84"/>
      <c r="AO436" s="82"/>
      <c r="AP436" s="84"/>
      <c r="AQ436" s="82"/>
      <c r="AR436" s="84"/>
      <c r="AS436" s="82"/>
      <c r="AT436" s="82"/>
      <c r="AU436" s="82"/>
      <c r="AV436" s="84"/>
      <c r="AW436" s="82"/>
      <c r="AX436" s="82"/>
      <c r="AY436" s="82"/>
      <c r="AZ436" s="84"/>
      <c r="BA436" s="82"/>
      <c r="BB436" s="82"/>
      <c r="BC436" s="82"/>
      <c r="BD436" s="82"/>
      <c r="BE436" s="82"/>
      <c r="BF436" s="82"/>
      <c r="BG436" s="82"/>
      <c r="BH436" s="82"/>
      <c r="BI436" s="82"/>
      <c r="BJ436" s="84"/>
      <c r="BK436" s="82"/>
      <c r="BL436" s="84"/>
      <c r="BM436" s="82"/>
      <c r="BN436" s="82"/>
      <c r="BO436" s="82"/>
      <c r="BP436" s="84"/>
      <c r="BQ436" s="82"/>
      <c r="BR436" s="84"/>
      <c r="BS436" s="82"/>
      <c r="BT436" s="82"/>
      <c r="BU436" s="82"/>
      <c r="BV436" s="82">
        <v>4.9779999999999998</v>
      </c>
      <c r="BW436" s="86" t="s">
        <v>1070</v>
      </c>
    </row>
    <row r="437" spans="1:75" x14ac:dyDescent="0.25">
      <c r="A437" s="16">
        <v>435</v>
      </c>
      <c r="B437" s="16">
        <v>1</v>
      </c>
      <c r="C437" s="31" t="s">
        <v>876</v>
      </c>
      <c r="D437" s="40">
        <f>август!D437-сентябрь!E437</f>
        <v>569.80664172946854</v>
      </c>
      <c r="E437" s="40">
        <f t="shared" si="6"/>
        <v>0</v>
      </c>
      <c r="F437" s="36"/>
      <c r="G437" s="36"/>
      <c r="H437" s="36"/>
      <c r="I437" s="27"/>
      <c r="J437" s="36"/>
      <c r="K437" s="36"/>
      <c r="L437" s="36"/>
      <c r="M437" s="36"/>
      <c r="N437" s="36"/>
      <c r="O437" s="29"/>
      <c r="P437" s="36"/>
      <c r="Q437" s="29"/>
      <c r="R437" s="36"/>
      <c r="S437" s="36"/>
      <c r="T437" s="36"/>
      <c r="U437" s="36"/>
      <c r="V437" s="36"/>
      <c r="W437" s="36"/>
      <c r="X437" s="36"/>
      <c r="Y437" s="29"/>
      <c r="Z437" s="36"/>
      <c r="AA437" s="66"/>
      <c r="AB437" s="36"/>
      <c r="AC437" s="36"/>
      <c r="AD437" s="36"/>
      <c r="AE437" s="36"/>
      <c r="AF437" s="36"/>
      <c r="AG437" s="36"/>
      <c r="AH437" s="29"/>
      <c r="AI437" s="36"/>
      <c r="AJ437" s="29"/>
      <c r="AK437" s="36"/>
      <c r="AL437" s="36"/>
      <c r="AM437" s="36"/>
      <c r="AN437" s="29"/>
      <c r="AO437" s="36"/>
      <c r="AP437" s="29"/>
      <c r="AQ437" s="36"/>
      <c r="AR437" s="29"/>
      <c r="AS437" s="36"/>
      <c r="AT437" s="36"/>
      <c r="AU437" s="36"/>
      <c r="AV437" s="29"/>
      <c r="AW437" s="36"/>
      <c r="AX437" s="36"/>
      <c r="AY437" s="36"/>
      <c r="AZ437" s="29"/>
      <c r="BA437" s="36"/>
      <c r="BB437" s="36"/>
      <c r="BC437" s="36"/>
      <c r="BD437" s="36"/>
      <c r="BE437" s="36"/>
      <c r="BF437" s="36"/>
      <c r="BG437" s="36"/>
      <c r="BH437" s="36"/>
      <c r="BI437" s="36"/>
      <c r="BJ437" s="29"/>
      <c r="BK437" s="36"/>
      <c r="BL437" s="29"/>
      <c r="BM437" s="36"/>
      <c r="BN437" s="36"/>
      <c r="BO437" s="36"/>
      <c r="BP437" s="29"/>
      <c r="BQ437" s="36"/>
      <c r="BR437" s="29"/>
      <c r="BS437" s="36"/>
      <c r="BT437" s="36"/>
      <c r="BU437" s="36"/>
      <c r="BV437" s="36"/>
    </row>
    <row r="438" spans="1:75" s="86" customFormat="1" x14ac:dyDescent="0.25">
      <c r="A438" s="79">
        <v>436</v>
      </c>
      <c r="B438" s="79">
        <v>1</v>
      </c>
      <c r="C438" s="80" t="s">
        <v>877</v>
      </c>
      <c r="D438" s="81">
        <f>август!D438-сентябрь!E438</f>
        <v>645.92533750724658</v>
      </c>
      <c r="E438" s="81">
        <f t="shared" si="6"/>
        <v>37.311999999999998</v>
      </c>
      <c r="F438" s="82"/>
      <c r="G438" s="82"/>
      <c r="H438" s="82"/>
      <c r="I438" s="83"/>
      <c r="J438" s="82"/>
      <c r="K438" s="82"/>
      <c r="L438" s="82"/>
      <c r="M438" s="82"/>
      <c r="N438" s="82"/>
      <c r="O438" s="84"/>
      <c r="P438" s="82"/>
      <c r="Q438" s="84"/>
      <c r="R438" s="82"/>
      <c r="S438" s="82"/>
      <c r="T438" s="82"/>
      <c r="U438" s="82">
        <v>4.4999999999999998E-2</v>
      </c>
      <c r="V438" s="82">
        <v>26.177</v>
      </c>
      <c r="W438" s="82"/>
      <c r="X438" s="82"/>
      <c r="Y438" s="84"/>
      <c r="Z438" s="82"/>
      <c r="AA438" s="85"/>
      <c r="AB438" s="82"/>
      <c r="AC438" s="82"/>
      <c r="AD438" s="82"/>
      <c r="AE438" s="82"/>
      <c r="AF438" s="82"/>
      <c r="AG438" s="82"/>
      <c r="AH438" s="84"/>
      <c r="AI438" s="82"/>
      <c r="AJ438" s="84"/>
      <c r="AK438" s="82"/>
      <c r="AL438" s="82"/>
      <c r="AM438" s="82"/>
      <c r="AN438" s="84"/>
      <c r="AO438" s="82"/>
      <c r="AP438" s="84"/>
      <c r="AQ438" s="82"/>
      <c r="AR438" s="84"/>
      <c r="AS438" s="82"/>
      <c r="AT438" s="82"/>
      <c r="AU438" s="82"/>
      <c r="AV438" s="84"/>
      <c r="AW438" s="82"/>
      <c r="AX438" s="82"/>
      <c r="AY438" s="82"/>
      <c r="AZ438" s="84"/>
      <c r="BA438" s="82"/>
      <c r="BB438" s="82"/>
      <c r="BC438" s="82"/>
      <c r="BD438" s="82"/>
      <c r="BE438" s="82"/>
      <c r="BF438" s="82"/>
      <c r="BG438" s="82"/>
      <c r="BH438" s="82"/>
      <c r="BI438" s="82"/>
      <c r="BJ438" s="84"/>
      <c r="BK438" s="82"/>
      <c r="BL438" s="84"/>
      <c r="BM438" s="82"/>
      <c r="BN438" s="82"/>
      <c r="BO438" s="82"/>
      <c r="BP438" s="84"/>
      <c r="BQ438" s="82"/>
      <c r="BR438" s="84"/>
      <c r="BS438" s="82"/>
      <c r="BT438" s="82"/>
      <c r="BU438" s="82"/>
      <c r="BV438" s="82">
        <v>11.135</v>
      </c>
      <c r="BW438" s="86" t="s">
        <v>1206</v>
      </c>
    </row>
    <row r="439" spans="1:75" x14ac:dyDescent="0.25">
      <c r="A439" s="16">
        <v>437</v>
      </c>
      <c r="B439" s="16">
        <v>1</v>
      </c>
      <c r="C439" s="31" t="s">
        <v>878</v>
      </c>
      <c r="D439" s="40">
        <f>август!D439-сентябрь!E439</f>
        <v>394.1164956908213</v>
      </c>
      <c r="E439" s="40">
        <f t="shared" si="6"/>
        <v>0</v>
      </c>
      <c r="F439" s="36"/>
      <c r="G439" s="36"/>
      <c r="H439" s="36"/>
      <c r="I439" s="27"/>
      <c r="J439" s="36"/>
      <c r="K439" s="36"/>
      <c r="L439" s="36"/>
      <c r="M439" s="36"/>
      <c r="N439" s="36"/>
      <c r="O439" s="29"/>
      <c r="P439" s="36"/>
      <c r="Q439" s="29"/>
      <c r="R439" s="36"/>
      <c r="S439" s="36"/>
      <c r="T439" s="36"/>
      <c r="U439" s="36"/>
      <c r="V439" s="36"/>
      <c r="W439" s="36"/>
      <c r="X439" s="36"/>
      <c r="Y439" s="29"/>
      <c r="Z439" s="36"/>
      <c r="AA439" s="66"/>
      <c r="AB439" s="36"/>
      <c r="AC439" s="36"/>
      <c r="AD439" s="36"/>
      <c r="AE439" s="36"/>
      <c r="AF439" s="36"/>
      <c r="AG439" s="36"/>
      <c r="AH439" s="29"/>
      <c r="AI439" s="36"/>
      <c r="AJ439" s="29"/>
      <c r="AK439" s="36"/>
      <c r="AL439" s="36"/>
      <c r="AM439" s="36"/>
      <c r="AN439" s="29"/>
      <c r="AO439" s="36"/>
      <c r="AP439" s="29"/>
      <c r="AQ439" s="36"/>
      <c r="AR439" s="29"/>
      <c r="AS439" s="36"/>
      <c r="AT439" s="36"/>
      <c r="AU439" s="36"/>
      <c r="AV439" s="29"/>
      <c r="AW439" s="36"/>
      <c r="AX439" s="36"/>
      <c r="AY439" s="36"/>
      <c r="AZ439" s="29"/>
      <c r="BA439" s="36"/>
      <c r="BB439" s="36"/>
      <c r="BC439" s="36"/>
      <c r="BD439" s="36"/>
      <c r="BE439" s="36"/>
      <c r="BF439" s="36"/>
      <c r="BG439" s="36"/>
      <c r="BH439" s="36"/>
      <c r="BI439" s="36"/>
      <c r="BJ439" s="29"/>
      <c r="BK439" s="36"/>
      <c r="BL439" s="29"/>
      <c r="BM439" s="36"/>
      <c r="BN439" s="36"/>
      <c r="BO439" s="36"/>
      <c r="BP439" s="29"/>
      <c r="BQ439" s="36"/>
      <c r="BR439" s="29"/>
      <c r="BS439" s="36"/>
      <c r="BT439" s="36"/>
      <c r="BU439" s="36"/>
      <c r="BV439" s="36"/>
    </row>
    <row r="440" spans="1:75" s="86" customFormat="1" x14ac:dyDescent="0.25">
      <c r="A440" s="79">
        <v>438</v>
      </c>
      <c r="B440" s="79">
        <v>2</v>
      </c>
      <c r="C440" s="80" t="s">
        <v>879</v>
      </c>
      <c r="D440" s="81">
        <f>август!D440-сентябрь!E440</f>
        <v>94.166427478260744</v>
      </c>
      <c r="E440" s="81">
        <f t="shared" si="6"/>
        <v>7.9820000000000002</v>
      </c>
      <c r="F440" s="82"/>
      <c r="G440" s="82"/>
      <c r="H440" s="82"/>
      <c r="I440" s="83"/>
      <c r="J440" s="82"/>
      <c r="K440" s="82"/>
      <c r="L440" s="82"/>
      <c r="M440" s="82"/>
      <c r="N440" s="82"/>
      <c r="O440" s="84"/>
      <c r="P440" s="82"/>
      <c r="Q440" s="84"/>
      <c r="R440" s="82"/>
      <c r="S440" s="82"/>
      <c r="T440" s="82"/>
      <c r="U440" s="82"/>
      <c r="V440" s="82"/>
      <c r="W440" s="82"/>
      <c r="X440" s="82"/>
      <c r="Y440" s="84"/>
      <c r="Z440" s="82"/>
      <c r="AA440" s="85"/>
      <c r="AB440" s="82"/>
      <c r="AC440" s="82"/>
      <c r="AD440" s="82"/>
      <c r="AE440" s="82"/>
      <c r="AF440" s="82"/>
      <c r="AG440" s="82"/>
      <c r="AH440" s="84">
        <v>6</v>
      </c>
      <c r="AI440" s="82">
        <v>7.9820000000000002</v>
      </c>
      <c r="AJ440" s="84"/>
      <c r="AK440" s="82"/>
      <c r="AL440" s="82"/>
      <c r="AM440" s="82"/>
      <c r="AN440" s="84"/>
      <c r="AO440" s="82"/>
      <c r="AP440" s="84"/>
      <c r="AQ440" s="82"/>
      <c r="AR440" s="84"/>
      <c r="AS440" s="82"/>
      <c r="AT440" s="82"/>
      <c r="AU440" s="82"/>
      <c r="AV440" s="84"/>
      <c r="AW440" s="82"/>
      <c r="AX440" s="82"/>
      <c r="AY440" s="82"/>
      <c r="AZ440" s="84"/>
      <c r="BA440" s="82"/>
      <c r="BB440" s="82"/>
      <c r="BC440" s="82"/>
      <c r="BD440" s="82"/>
      <c r="BE440" s="82"/>
      <c r="BF440" s="82"/>
      <c r="BG440" s="82"/>
      <c r="BH440" s="82"/>
      <c r="BI440" s="82"/>
      <c r="BJ440" s="84"/>
      <c r="BK440" s="82"/>
      <c r="BL440" s="84"/>
      <c r="BM440" s="82"/>
      <c r="BN440" s="82"/>
      <c r="BO440" s="82"/>
      <c r="BP440" s="84"/>
      <c r="BQ440" s="82"/>
      <c r="BR440" s="84"/>
      <c r="BS440" s="82"/>
      <c r="BT440" s="82"/>
      <c r="BU440" s="82"/>
      <c r="BV440" s="82"/>
    </row>
    <row r="441" spans="1:75" s="86" customFormat="1" x14ac:dyDescent="0.25">
      <c r="A441" s="79">
        <v>439</v>
      </c>
      <c r="B441" s="79">
        <v>2</v>
      </c>
      <c r="C441" s="80" t="s">
        <v>880</v>
      </c>
      <c r="D441" s="81">
        <f>август!D441-сентябрь!E441</f>
        <v>3405.624696019323</v>
      </c>
      <c r="E441" s="81">
        <f t="shared" si="6"/>
        <v>39.784999999999997</v>
      </c>
      <c r="F441" s="82"/>
      <c r="G441" s="82"/>
      <c r="H441" s="82"/>
      <c r="I441" s="83"/>
      <c r="J441" s="82"/>
      <c r="K441" s="82"/>
      <c r="L441" s="82"/>
      <c r="M441" s="82"/>
      <c r="N441" s="82"/>
      <c r="O441" s="84"/>
      <c r="P441" s="82"/>
      <c r="Q441" s="84"/>
      <c r="R441" s="82"/>
      <c r="S441" s="82"/>
      <c r="T441" s="82"/>
      <c r="U441" s="82"/>
      <c r="V441" s="82"/>
      <c r="W441" s="82"/>
      <c r="X441" s="82"/>
      <c r="Y441" s="84"/>
      <c r="Z441" s="82"/>
      <c r="AA441" s="85"/>
      <c r="AB441" s="82"/>
      <c r="AC441" s="82"/>
      <c r="AD441" s="82"/>
      <c r="AE441" s="82"/>
      <c r="AF441" s="82"/>
      <c r="AG441" s="82"/>
      <c r="AH441" s="84"/>
      <c r="AI441" s="82"/>
      <c r="AJ441" s="84"/>
      <c r="AK441" s="82"/>
      <c r="AL441" s="82"/>
      <c r="AM441" s="82"/>
      <c r="AN441" s="84"/>
      <c r="AO441" s="82"/>
      <c r="AP441" s="84"/>
      <c r="AQ441" s="82"/>
      <c r="AR441" s="84"/>
      <c r="AS441" s="82"/>
      <c r="AT441" s="82"/>
      <c r="AU441" s="82"/>
      <c r="AV441" s="84"/>
      <c r="AW441" s="82"/>
      <c r="AX441" s="82"/>
      <c r="AY441" s="82"/>
      <c r="AZ441" s="84"/>
      <c r="BA441" s="82"/>
      <c r="BB441" s="82"/>
      <c r="BC441" s="82"/>
      <c r="BD441" s="82"/>
      <c r="BE441" s="82"/>
      <c r="BF441" s="82"/>
      <c r="BG441" s="82"/>
      <c r="BH441" s="82"/>
      <c r="BI441" s="82"/>
      <c r="BJ441" s="84"/>
      <c r="BK441" s="82"/>
      <c r="BL441" s="84"/>
      <c r="BM441" s="82"/>
      <c r="BN441" s="82"/>
      <c r="BO441" s="82"/>
      <c r="BP441" s="84">
        <v>35</v>
      </c>
      <c r="BQ441" s="82">
        <v>39.784999999999997</v>
      </c>
      <c r="BR441" s="84"/>
      <c r="BS441" s="82"/>
      <c r="BT441" s="82"/>
      <c r="BU441" s="82"/>
      <c r="BV441" s="82"/>
    </row>
    <row r="442" spans="1:75" x14ac:dyDescent="0.25">
      <c r="A442" s="16">
        <v>440</v>
      </c>
      <c r="B442" s="16">
        <v>2</v>
      </c>
      <c r="C442" s="31" t="s">
        <v>881</v>
      </c>
      <c r="D442" s="40">
        <f>август!D442-сентябрь!E442</f>
        <v>-521.21564942028988</v>
      </c>
      <c r="E442" s="40">
        <f t="shared" si="6"/>
        <v>0</v>
      </c>
      <c r="F442" s="36"/>
      <c r="G442" s="36"/>
      <c r="H442" s="36"/>
      <c r="I442" s="27"/>
      <c r="J442" s="36"/>
      <c r="K442" s="36"/>
      <c r="L442" s="36"/>
      <c r="M442" s="36"/>
      <c r="N442" s="36"/>
      <c r="O442" s="29"/>
      <c r="P442" s="36"/>
      <c r="Q442" s="29"/>
      <c r="R442" s="36"/>
      <c r="S442" s="36"/>
      <c r="T442" s="36"/>
      <c r="U442" s="36"/>
      <c r="V442" s="36"/>
      <c r="W442" s="36"/>
      <c r="X442" s="36"/>
      <c r="Y442" s="29"/>
      <c r="Z442" s="36"/>
      <c r="AA442" s="66"/>
      <c r="AB442" s="36"/>
      <c r="AC442" s="36"/>
      <c r="AD442" s="36"/>
      <c r="AE442" s="36"/>
      <c r="AF442" s="36"/>
      <c r="AG442" s="36"/>
      <c r="AH442" s="29"/>
      <c r="AI442" s="36"/>
      <c r="AJ442" s="29"/>
      <c r="AK442" s="36"/>
      <c r="AL442" s="36"/>
      <c r="AM442" s="36"/>
      <c r="AN442" s="29"/>
      <c r="AO442" s="36"/>
      <c r="AP442" s="29"/>
      <c r="AQ442" s="36"/>
      <c r="AR442" s="29"/>
      <c r="AS442" s="36"/>
      <c r="AT442" s="36"/>
      <c r="AU442" s="36"/>
      <c r="AV442" s="29"/>
      <c r="AW442" s="36"/>
      <c r="AX442" s="36"/>
      <c r="AY442" s="36"/>
      <c r="AZ442" s="29"/>
      <c r="BA442" s="36"/>
      <c r="BB442" s="36"/>
      <c r="BC442" s="36"/>
      <c r="BD442" s="36"/>
      <c r="BE442" s="36"/>
      <c r="BF442" s="36"/>
      <c r="BG442" s="36"/>
      <c r="BH442" s="36"/>
      <c r="BI442" s="36"/>
      <c r="BJ442" s="29"/>
      <c r="BK442" s="36"/>
      <c r="BL442" s="29"/>
      <c r="BM442" s="36"/>
      <c r="BN442" s="36"/>
      <c r="BO442" s="36"/>
      <c r="BP442" s="29"/>
      <c r="BQ442" s="36"/>
      <c r="BR442" s="29"/>
      <c r="BS442" s="36"/>
      <c r="BT442" s="36"/>
      <c r="BU442" s="36"/>
      <c r="BV442" s="36"/>
    </row>
    <row r="443" spans="1:75" x14ac:dyDescent="0.25">
      <c r="A443" s="16">
        <v>441</v>
      </c>
      <c r="B443" s="16">
        <v>2</v>
      </c>
      <c r="C443" s="31" t="s">
        <v>882</v>
      </c>
      <c r="D443" s="40">
        <f>август!D443-сентябрь!E443</f>
        <v>-93.324137874396129</v>
      </c>
      <c r="E443" s="40">
        <f t="shared" si="6"/>
        <v>0</v>
      </c>
      <c r="F443" s="36"/>
      <c r="G443" s="36"/>
      <c r="H443" s="36"/>
      <c r="I443" s="27"/>
      <c r="J443" s="36"/>
      <c r="K443" s="36"/>
      <c r="L443" s="36"/>
      <c r="M443" s="36"/>
      <c r="N443" s="36"/>
      <c r="O443" s="29"/>
      <c r="P443" s="36"/>
      <c r="Q443" s="29"/>
      <c r="R443" s="36"/>
      <c r="S443" s="36"/>
      <c r="T443" s="36"/>
      <c r="U443" s="36"/>
      <c r="V443" s="36"/>
      <c r="W443" s="36"/>
      <c r="X443" s="36"/>
      <c r="Y443" s="29"/>
      <c r="Z443" s="36"/>
      <c r="AA443" s="66"/>
      <c r="AB443" s="36"/>
      <c r="AC443" s="36"/>
      <c r="AD443" s="36"/>
      <c r="AE443" s="36"/>
      <c r="AF443" s="36"/>
      <c r="AG443" s="36"/>
      <c r="AH443" s="29"/>
      <c r="AI443" s="36"/>
      <c r="AJ443" s="29"/>
      <c r="AK443" s="36"/>
      <c r="AL443" s="36"/>
      <c r="AM443" s="36"/>
      <c r="AN443" s="29"/>
      <c r="AO443" s="36"/>
      <c r="AP443" s="29"/>
      <c r="AQ443" s="36"/>
      <c r="AR443" s="29"/>
      <c r="AS443" s="36"/>
      <c r="AT443" s="36"/>
      <c r="AU443" s="36"/>
      <c r="AV443" s="29"/>
      <c r="AW443" s="36"/>
      <c r="AX443" s="36"/>
      <c r="AY443" s="36"/>
      <c r="AZ443" s="29"/>
      <c r="BA443" s="36"/>
      <c r="BB443" s="36"/>
      <c r="BC443" s="36"/>
      <c r="BD443" s="36"/>
      <c r="BE443" s="36"/>
      <c r="BF443" s="36"/>
      <c r="BG443" s="36"/>
      <c r="BH443" s="36"/>
      <c r="BI443" s="36"/>
      <c r="BJ443" s="29"/>
      <c r="BK443" s="36"/>
      <c r="BL443" s="29"/>
      <c r="BM443" s="36"/>
      <c r="BN443" s="36"/>
      <c r="BO443" s="36"/>
      <c r="BP443" s="29"/>
      <c r="BQ443" s="36"/>
      <c r="BR443" s="29"/>
      <c r="BS443" s="36"/>
      <c r="BT443" s="36"/>
      <c r="BU443" s="36"/>
      <c r="BV443" s="36"/>
    </row>
    <row r="444" spans="1:75" x14ac:dyDescent="0.25">
      <c r="A444" s="16">
        <v>442</v>
      </c>
      <c r="B444" s="16">
        <v>2</v>
      </c>
      <c r="C444" s="31" t="s">
        <v>942</v>
      </c>
      <c r="D444" s="40">
        <f>август!D444-сентябрь!E444</f>
        <v>600.73020128502412</v>
      </c>
      <c r="E444" s="40">
        <f t="shared" si="6"/>
        <v>0</v>
      </c>
      <c r="F444" s="36"/>
      <c r="G444" s="36"/>
      <c r="H444" s="36"/>
      <c r="I444" s="27"/>
      <c r="J444" s="36"/>
      <c r="K444" s="36"/>
      <c r="L444" s="36"/>
      <c r="M444" s="36"/>
      <c r="N444" s="36"/>
      <c r="O444" s="29"/>
      <c r="P444" s="36"/>
      <c r="Q444" s="29"/>
      <c r="R444" s="36"/>
      <c r="S444" s="36"/>
      <c r="T444" s="36"/>
      <c r="U444" s="36"/>
      <c r="V444" s="36"/>
      <c r="W444" s="36"/>
      <c r="X444" s="36"/>
      <c r="Y444" s="29"/>
      <c r="Z444" s="36"/>
      <c r="AA444" s="66"/>
      <c r="AB444" s="36"/>
      <c r="AC444" s="36"/>
      <c r="AD444" s="36"/>
      <c r="AE444" s="36"/>
      <c r="AF444" s="36"/>
      <c r="AG444" s="36"/>
      <c r="AH444" s="29"/>
      <c r="AI444" s="36"/>
      <c r="AJ444" s="29"/>
      <c r="AK444" s="36"/>
      <c r="AL444" s="36"/>
      <c r="AM444" s="36"/>
      <c r="AN444" s="29"/>
      <c r="AO444" s="36"/>
      <c r="AP444" s="29"/>
      <c r="AQ444" s="36"/>
      <c r="AR444" s="29"/>
      <c r="AS444" s="36"/>
      <c r="AT444" s="36"/>
      <c r="AU444" s="36"/>
      <c r="AV444" s="29"/>
      <c r="AW444" s="36"/>
      <c r="AX444" s="36"/>
      <c r="AY444" s="36"/>
      <c r="AZ444" s="29"/>
      <c r="BA444" s="36"/>
      <c r="BB444" s="36"/>
      <c r="BC444" s="36"/>
      <c r="BD444" s="36"/>
      <c r="BE444" s="36"/>
      <c r="BF444" s="36"/>
      <c r="BG444" s="36"/>
      <c r="BH444" s="36"/>
      <c r="BI444" s="36"/>
      <c r="BJ444" s="29"/>
      <c r="BK444" s="36"/>
      <c r="BL444" s="29"/>
      <c r="BM444" s="36"/>
      <c r="BN444" s="36"/>
      <c r="BO444" s="36"/>
      <c r="BP444" s="29"/>
      <c r="BQ444" s="36"/>
      <c r="BR444" s="29"/>
      <c r="BS444" s="36"/>
      <c r="BT444" s="36"/>
      <c r="BU444" s="36"/>
      <c r="BV444" s="36"/>
    </row>
    <row r="445" spans="1:75" s="86" customFormat="1" x14ac:dyDescent="0.25">
      <c r="A445" s="79">
        <v>443</v>
      </c>
      <c r="B445" s="79">
        <v>2</v>
      </c>
      <c r="C445" s="80" t="s">
        <v>883</v>
      </c>
      <c r="D445" s="81">
        <f>август!D445-сентябрь!E445</f>
        <v>91.022635420289845</v>
      </c>
      <c r="E445" s="81">
        <f t="shared" si="6"/>
        <v>1.1319999999999999</v>
      </c>
      <c r="F445" s="82"/>
      <c r="G445" s="82"/>
      <c r="H445" s="82"/>
      <c r="I445" s="83"/>
      <c r="J445" s="82"/>
      <c r="K445" s="82"/>
      <c r="L445" s="82"/>
      <c r="M445" s="82"/>
      <c r="N445" s="82"/>
      <c r="O445" s="84"/>
      <c r="P445" s="82"/>
      <c r="Q445" s="84"/>
      <c r="R445" s="82"/>
      <c r="S445" s="82"/>
      <c r="T445" s="82"/>
      <c r="U445" s="82"/>
      <c r="V445" s="82"/>
      <c r="W445" s="82"/>
      <c r="X445" s="82"/>
      <c r="Y445" s="84"/>
      <c r="Z445" s="82"/>
      <c r="AA445" s="85"/>
      <c r="AB445" s="82"/>
      <c r="AC445" s="82"/>
      <c r="AD445" s="82"/>
      <c r="AE445" s="82"/>
      <c r="AF445" s="82"/>
      <c r="AG445" s="82"/>
      <c r="AH445" s="84"/>
      <c r="AI445" s="82"/>
      <c r="AJ445" s="84"/>
      <c r="AK445" s="82"/>
      <c r="AL445" s="82"/>
      <c r="AM445" s="82"/>
      <c r="AN445" s="84"/>
      <c r="AO445" s="82"/>
      <c r="AP445" s="84"/>
      <c r="AQ445" s="82"/>
      <c r="AR445" s="84"/>
      <c r="AS445" s="82"/>
      <c r="AT445" s="82"/>
      <c r="AU445" s="82"/>
      <c r="AV445" s="84"/>
      <c r="AW445" s="82"/>
      <c r="AX445" s="82"/>
      <c r="AY445" s="82"/>
      <c r="AZ445" s="84"/>
      <c r="BA445" s="82"/>
      <c r="BB445" s="82"/>
      <c r="BC445" s="82"/>
      <c r="BD445" s="82"/>
      <c r="BE445" s="82"/>
      <c r="BF445" s="82"/>
      <c r="BG445" s="82"/>
      <c r="BH445" s="82"/>
      <c r="BI445" s="82"/>
      <c r="BJ445" s="84"/>
      <c r="BK445" s="82"/>
      <c r="BL445" s="84"/>
      <c r="BM445" s="82"/>
      <c r="BN445" s="82"/>
      <c r="BO445" s="82"/>
      <c r="BP445" s="84">
        <v>1</v>
      </c>
      <c r="BQ445" s="82">
        <v>1.1319999999999999</v>
      </c>
      <c r="BR445" s="84"/>
      <c r="BS445" s="82"/>
      <c r="BT445" s="82"/>
      <c r="BU445" s="82"/>
      <c r="BV445" s="82"/>
    </row>
    <row r="446" spans="1:75" s="86" customFormat="1" x14ac:dyDescent="0.25">
      <c r="A446" s="79">
        <v>444</v>
      </c>
      <c r="B446" s="79">
        <v>2</v>
      </c>
      <c r="C446" s="80" t="s">
        <v>884</v>
      </c>
      <c r="D446" s="81">
        <f>август!D446-сентябрь!E446</f>
        <v>386.36680589371974</v>
      </c>
      <c r="E446" s="81">
        <f t="shared" si="6"/>
        <v>44.992999999999995</v>
      </c>
      <c r="F446" s="82"/>
      <c r="G446" s="82"/>
      <c r="H446" s="82"/>
      <c r="I446" s="83"/>
      <c r="J446" s="82"/>
      <c r="K446" s="82"/>
      <c r="L446" s="82"/>
      <c r="M446" s="82"/>
      <c r="N446" s="82"/>
      <c r="O446" s="84"/>
      <c r="P446" s="82"/>
      <c r="Q446" s="84"/>
      <c r="R446" s="82"/>
      <c r="S446" s="82"/>
      <c r="T446" s="82"/>
      <c r="U446" s="82"/>
      <c r="V446" s="82"/>
      <c r="W446" s="82"/>
      <c r="X446" s="82"/>
      <c r="Y446" s="84"/>
      <c r="Z446" s="82"/>
      <c r="AA446" s="85"/>
      <c r="AB446" s="82"/>
      <c r="AC446" s="82"/>
      <c r="AD446" s="82"/>
      <c r="AE446" s="82"/>
      <c r="AF446" s="82"/>
      <c r="AG446" s="82"/>
      <c r="AH446" s="84"/>
      <c r="AI446" s="82"/>
      <c r="AJ446" s="84"/>
      <c r="AK446" s="82"/>
      <c r="AL446" s="82"/>
      <c r="AM446" s="82"/>
      <c r="AN446" s="84"/>
      <c r="AO446" s="82"/>
      <c r="AP446" s="84"/>
      <c r="AQ446" s="82"/>
      <c r="AR446" s="84"/>
      <c r="AS446" s="82"/>
      <c r="AT446" s="82"/>
      <c r="AU446" s="82"/>
      <c r="AV446" s="84"/>
      <c r="AW446" s="82"/>
      <c r="AX446" s="82"/>
      <c r="AY446" s="82"/>
      <c r="AZ446" s="84"/>
      <c r="BA446" s="82"/>
      <c r="BB446" s="82"/>
      <c r="BC446" s="82"/>
      <c r="BD446" s="82"/>
      <c r="BE446" s="82"/>
      <c r="BF446" s="82"/>
      <c r="BG446" s="82"/>
      <c r="BH446" s="82"/>
      <c r="BI446" s="82"/>
      <c r="BJ446" s="84"/>
      <c r="BK446" s="82"/>
      <c r="BL446" s="84"/>
      <c r="BM446" s="82"/>
      <c r="BN446" s="82"/>
      <c r="BO446" s="82"/>
      <c r="BP446" s="84">
        <v>25</v>
      </c>
      <c r="BQ446" s="82">
        <v>24.785</v>
      </c>
      <c r="BR446" s="84">
        <v>14</v>
      </c>
      <c r="BS446" s="82">
        <v>20.207999999999998</v>
      </c>
      <c r="BT446" s="82"/>
      <c r="BU446" s="82"/>
      <c r="BV446" s="82"/>
    </row>
    <row r="447" spans="1:75" x14ac:dyDescent="0.25">
      <c r="A447" s="16">
        <v>445</v>
      </c>
      <c r="B447" s="16">
        <v>3</v>
      </c>
      <c r="C447" s="31" t="s">
        <v>885</v>
      </c>
      <c r="D447" s="40">
        <f>август!D447-сентябрь!E447</f>
        <v>-420.2388744927535</v>
      </c>
      <c r="E447" s="40">
        <f t="shared" si="6"/>
        <v>0</v>
      </c>
      <c r="F447" s="36"/>
      <c r="G447" s="36"/>
      <c r="H447" s="36"/>
      <c r="I447" s="27"/>
      <c r="J447" s="36"/>
      <c r="K447" s="36"/>
      <c r="L447" s="36"/>
      <c r="M447" s="36"/>
      <c r="N447" s="36"/>
      <c r="O447" s="29"/>
      <c r="P447" s="36"/>
      <c r="Q447" s="29"/>
      <c r="R447" s="36"/>
      <c r="S447" s="36"/>
      <c r="T447" s="36"/>
      <c r="U447" s="36"/>
      <c r="V447" s="36"/>
      <c r="W447" s="36"/>
      <c r="X447" s="36"/>
      <c r="Y447" s="29"/>
      <c r="Z447" s="36"/>
      <c r="AA447" s="66"/>
      <c r="AB447" s="36"/>
      <c r="AC447" s="36"/>
      <c r="AD447" s="36"/>
      <c r="AE447" s="36"/>
      <c r="AF447" s="36"/>
      <c r="AG447" s="36"/>
      <c r="AH447" s="29"/>
      <c r="AI447" s="36"/>
      <c r="AJ447" s="29"/>
      <c r="AK447" s="36"/>
      <c r="AL447" s="36"/>
      <c r="AM447" s="36"/>
      <c r="AN447" s="29"/>
      <c r="AO447" s="36"/>
      <c r="AP447" s="29"/>
      <c r="AQ447" s="36"/>
      <c r="AR447" s="29"/>
      <c r="AS447" s="36"/>
      <c r="AT447" s="36"/>
      <c r="AU447" s="36"/>
      <c r="AV447" s="29"/>
      <c r="AW447" s="36"/>
      <c r="AX447" s="36"/>
      <c r="AY447" s="36"/>
      <c r="AZ447" s="29"/>
      <c r="BA447" s="36"/>
      <c r="BB447" s="36"/>
      <c r="BC447" s="36"/>
      <c r="BD447" s="36"/>
      <c r="BE447" s="36"/>
      <c r="BF447" s="36"/>
      <c r="BG447" s="36"/>
      <c r="BH447" s="36"/>
      <c r="BI447" s="36"/>
      <c r="BJ447" s="29"/>
      <c r="BK447" s="36"/>
      <c r="BL447" s="29"/>
      <c r="BM447" s="36"/>
      <c r="BN447" s="36"/>
      <c r="BO447" s="36"/>
      <c r="BP447" s="29"/>
      <c r="BQ447" s="36"/>
      <c r="BR447" s="29"/>
      <c r="BS447" s="36"/>
      <c r="BT447" s="36"/>
      <c r="BU447" s="36"/>
      <c r="BV447" s="36"/>
    </row>
    <row r="448" spans="1:75" s="86" customFormat="1" x14ac:dyDescent="0.25">
      <c r="A448" s="79">
        <v>446</v>
      </c>
      <c r="B448" s="79">
        <v>3</v>
      </c>
      <c r="C448" s="80" t="s">
        <v>886</v>
      </c>
      <c r="D448" s="81">
        <f>август!D448-сентябрь!E448</f>
        <v>581.04369542028974</v>
      </c>
      <c r="E448" s="81">
        <f t="shared" si="6"/>
        <v>31.015000000000001</v>
      </c>
      <c r="F448" s="82"/>
      <c r="G448" s="82"/>
      <c r="H448" s="82"/>
      <c r="I448" s="83"/>
      <c r="J448" s="82"/>
      <c r="K448" s="82"/>
      <c r="L448" s="82"/>
      <c r="M448" s="82"/>
      <c r="N448" s="82"/>
      <c r="O448" s="84"/>
      <c r="P448" s="82"/>
      <c r="Q448" s="84"/>
      <c r="R448" s="82"/>
      <c r="S448" s="82"/>
      <c r="T448" s="82"/>
      <c r="U448" s="82">
        <v>1.7000000000000001E-2</v>
      </c>
      <c r="V448" s="82">
        <v>31.015000000000001</v>
      </c>
      <c r="W448" s="82"/>
      <c r="X448" s="82"/>
      <c r="Y448" s="84"/>
      <c r="Z448" s="82"/>
      <c r="AA448" s="85"/>
      <c r="AB448" s="82"/>
      <c r="AC448" s="82"/>
      <c r="AD448" s="82"/>
      <c r="AE448" s="82"/>
      <c r="AF448" s="82"/>
      <c r="AG448" s="82"/>
      <c r="AH448" s="84"/>
      <c r="AI448" s="82"/>
      <c r="AJ448" s="84"/>
      <c r="AK448" s="82"/>
      <c r="AL448" s="82"/>
      <c r="AM448" s="82"/>
      <c r="AN448" s="84"/>
      <c r="AO448" s="82"/>
      <c r="AP448" s="84"/>
      <c r="AQ448" s="82"/>
      <c r="AR448" s="84"/>
      <c r="AS448" s="82"/>
      <c r="AT448" s="82"/>
      <c r="AU448" s="82"/>
      <c r="AV448" s="84"/>
      <c r="AW448" s="82"/>
      <c r="AX448" s="82"/>
      <c r="AY448" s="82"/>
      <c r="AZ448" s="84"/>
      <c r="BA448" s="82"/>
      <c r="BB448" s="82"/>
      <c r="BC448" s="82"/>
      <c r="BD448" s="82"/>
      <c r="BE448" s="82"/>
      <c r="BF448" s="82"/>
      <c r="BG448" s="82"/>
      <c r="BH448" s="82"/>
      <c r="BI448" s="82"/>
      <c r="BJ448" s="84"/>
      <c r="BK448" s="82"/>
      <c r="BL448" s="84"/>
      <c r="BM448" s="82"/>
      <c r="BN448" s="82"/>
      <c r="BO448" s="82"/>
      <c r="BP448" s="84"/>
      <c r="BQ448" s="82"/>
      <c r="BR448" s="84"/>
      <c r="BS448" s="82"/>
      <c r="BT448" s="82"/>
      <c r="BU448" s="82"/>
      <c r="BV448" s="82"/>
    </row>
    <row r="449" spans="1:74" x14ac:dyDescent="0.25">
      <c r="A449" s="16">
        <v>447</v>
      </c>
      <c r="B449" s="16">
        <v>3</v>
      </c>
      <c r="C449" s="31" t="s">
        <v>887</v>
      </c>
      <c r="D449" s="40">
        <f>август!D449-сентябрь!E449</f>
        <v>1045.2910943478259</v>
      </c>
      <c r="E449" s="40">
        <f t="shared" si="6"/>
        <v>0</v>
      </c>
      <c r="F449" s="36"/>
      <c r="G449" s="36"/>
      <c r="H449" s="36"/>
      <c r="I449" s="27"/>
      <c r="J449" s="36"/>
      <c r="K449" s="36"/>
      <c r="L449" s="36"/>
      <c r="M449" s="36"/>
      <c r="N449" s="36"/>
      <c r="O449" s="29"/>
      <c r="P449" s="36"/>
      <c r="Q449" s="29"/>
      <c r="R449" s="36"/>
      <c r="S449" s="36"/>
      <c r="T449" s="36"/>
      <c r="U449" s="36"/>
      <c r="V449" s="36"/>
      <c r="W449" s="36"/>
      <c r="X449" s="36"/>
      <c r="Y449" s="29"/>
      <c r="Z449" s="36"/>
      <c r="AA449" s="66"/>
      <c r="AB449" s="36"/>
      <c r="AC449" s="36"/>
      <c r="AD449" s="36"/>
      <c r="AE449" s="36"/>
      <c r="AF449" s="36"/>
      <c r="AG449" s="36"/>
      <c r="AH449" s="29"/>
      <c r="AI449" s="36"/>
      <c r="AJ449" s="29"/>
      <c r="AK449" s="36"/>
      <c r="AL449" s="36"/>
      <c r="AM449" s="36"/>
      <c r="AN449" s="29"/>
      <c r="AO449" s="36"/>
      <c r="AP449" s="29"/>
      <c r="AQ449" s="36"/>
      <c r="AR449" s="29"/>
      <c r="AS449" s="36"/>
      <c r="AT449" s="36"/>
      <c r="AU449" s="36"/>
      <c r="AV449" s="29"/>
      <c r="AW449" s="36"/>
      <c r="AX449" s="36"/>
      <c r="AY449" s="36"/>
      <c r="AZ449" s="29"/>
      <c r="BA449" s="36"/>
      <c r="BB449" s="36"/>
      <c r="BC449" s="36"/>
      <c r="BD449" s="36"/>
      <c r="BE449" s="36"/>
      <c r="BF449" s="36"/>
      <c r="BG449" s="36"/>
      <c r="BH449" s="36"/>
      <c r="BI449" s="36"/>
      <c r="BJ449" s="29"/>
      <c r="BK449" s="36"/>
      <c r="BL449" s="29"/>
      <c r="BM449" s="36"/>
      <c r="BN449" s="36"/>
      <c r="BO449" s="36"/>
      <c r="BP449" s="29"/>
      <c r="BQ449" s="36"/>
      <c r="BR449" s="29"/>
      <c r="BS449" s="36"/>
      <c r="BT449" s="36"/>
      <c r="BU449" s="36"/>
      <c r="BV449" s="36"/>
    </row>
    <row r="450" spans="1:74" x14ac:dyDescent="0.25">
      <c r="A450" s="16">
        <v>448</v>
      </c>
      <c r="B450" s="16">
        <v>3</v>
      </c>
      <c r="C450" s="31" t="s">
        <v>888</v>
      </c>
      <c r="D450" s="40">
        <f>август!D450-сентябрь!E450</f>
        <v>1762.1946336714977</v>
      </c>
      <c r="E450" s="40">
        <f t="shared" si="6"/>
        <v>0</v>
      </c>
      <c r="F450" s="36"/>
      <c r="G450" s="36"/>
      <c r="H450" s="36"/>
      <c r="I450" s="27"/>
      <c r="J450" s="36"/>
      <c r="K450" s="36"/>
      <c r="L450" s="36"/>
      <c r="M450" s="36"/>
      <c r="N450" s="36"/>
      <c r="O450" s="29"/>
      <c r="P450" s="36"/>
      <c r="Q450" s="29"/>
      <c r="R450" s="36"/>
      <c r="S450" s="36"/>
      <c r="T450" s="36"/>
      <c r="U450" s="36"/>
      <c r="V450" s="36"/>
      <c r="W450" s="36"/>
      <c r="X450" s="36"/>
      <c r="Y450" s="29"/>
      <c r="Z450" s="36"/>
      <c r="AA450" s="66"/>
      <c r="AB450" s="36"/>
      <c r="AC450" s="36"/>
      <c r="AD450" s="36"/>
      <c r="AE450" s="36"/>
      <c r="AF450" s="36"/>
      <c r="AG450" s="36"/>
      <c r="AH450" s="29"/>
      <c r="AI450" s="36"/>
      <c r="AJ450" s="29"/>
      <c r="AK450" s="36"/>
      <c r="AL450" s="36"/>
      <c r="AM450" s="36"/>
      <c r="AN450" s="29"/>
      <c r="AO450" s="36"/>
      <c r="AP450" s="29"/>
      <c r="AQ450" s="36"/>
      <c r="AR450" s="29"/>
      <c r="AS450" s="36"/>
      <c r="AT450" s="36"/>
      <c r="AU450" s="36"/>
      <c r="AV450" s="29"/>
      <c r="AW450" s="36"/>
      <c r="AX450" s="36"/>
      <c r="AY450" s="36"/>
      <c r="AZ450" s="29"/>
      <c r="BA450" s="36"/>
      <c r="BB450" s="36"/>
      <c r="BC450" s="36"/>
      <c r="BD450" s="36"/>
      <c r="BE450" s="36"/>
      <c r="BF450" s="36"/>
      <c r="BG450" s="36"/>
      <c r="BH450" s="36"/>
      <c r="BI450" s="36"/>
      <c r="BJ450" s="29"/>
      <c r="BK450" s="36"/>
      <c r="BL450" s="29"/>
      <c r="BM450" s="36"/>
      <c r="BN450" s="36"/>
      <c r="BO450" s="36"/>
      <c r="BP450" s="29"/>
      <c r="BQ450" s="36"/>
      <c r="BR450" s="29"/>
      <c r="BS450" s="36"/>
      <c r="BT450" s="36"/>
      <c r="BU450" s="36"/>
      <c r="BV450" s="36"/>
    </row>
    <row r="451" spans="1:74" s="24" customFormat="1" ht="14.25" x14ac:dyDescent="0.2">
      <c r="A451" s="22"/>
      <c r="B451" s="22"/>
      <c r="C451" s="23" t="s">
        <v>889</v>
      </c>
      <c r="D451" s="20">
        <f>SUM(D3:D450)</f>
        <v>104561.53015423965</v>
      </c>
      <c r="E451" s="20">
        <f>SUM(E3:E450)</f>
        <v>4227.5689999999995</v>
      </c>
      <c r="F451" s="61">
        <f>SUM(F3:F450)</f>
        <v>3.0000000000000001E-3</v>
      </c>
      <c r="G451" s="61">
        <f t="shared" ref="G451:BR451" si="7">SUM(G3:G450)</f>
        <v>13.079000000000001</v>
      </c>
      <c r="H451" s="61">
        <f t="shared" si="7"/>
        <v>0</v>
      </c>
      <c r="I451" s="28">
        <f t="shared" si="7"/>
        <v>0</v>
      </c>
      <c r="J451" s="61">
        <f t="shared" si="7"/>
        <v>0</v>
      </c>
      <c r="K451" s="61">
        <f t="shared" si="7"/>
        <v>0</v>
      </c>
      <c r="L451" s="61">
        <f t="shared" si="7"/>
        <v>0</v>
      </c>
      <c r="M451" s="61">
        <f t="shared" si="7"/>
        <v>0</v>
      </c>
      <c r="N451" s="61">
        <f t="shared" si="7"/>
        <v>0</v>
      </c>
      <c r="O451" s="30">
        <f t="shared" si="7"/>
        <v>0</v>
      </c>
      <c r="P451" s="61">
        <f t="shared" si="7"/>
        <v>0</v>
      </c>
      <c r="Q451" s="30">
        <f t="shared" si="7"/>
        <v>0</v>
      </c>
      <c r="R451" s="61">
        <f t="shared" si="7"/>
        <v>0</v>
      </c>
      <c r="S451" s="61">
        <f t="shared" si="7"/>
        <v>0</v>
      </c>
      <c r="T451" s="61">
        <f t="shared" si="7"/>
        <v>0</v>
      </c>
      <c r="U451" s="61">
        <f t="shared" si="7"/>
        <v>0.66300000000000026</v>
      </c>
      <c r="V451" s="61">
        <f t="shared" si="7"/>
        <v>971.20099999999991</v>
      </c>
      <c r="W451" s="61">
        <f t="shared" si="7"/>
        <v>1.2E-2</v>
      </c>
      <c r="X451" s="61">
        <f t="shared" si="7"/>
        <v>23.143000000000001</v>
      </c>
      <c r="Y451" s="30">
        <f t="shared" si="7"/>
        <v>0</v>
      </c>
      <c r="Z451" s="61">
        <f t="shared" si="7"/>
        <v>0</v>
      </c>
      <c r="AA451" s="68">
        <f t="shared" si="7"/>
        <v>0</v>
      </c>
      <c r="AB451" s="61">
        <f t="shared" si="7"/>
        <v>0.79400000000000004</v>
      </c>
      <c r="AC451" s="61">
        <f t="shared" si="7"/>
        <v>1411.5529999999999</v>
      </c>
      <c r="AD451" s="61">
        <f t="shared" si="7"/>
        <v>0</v>
      </c>
      <c r="AE451" s="61">
        <f t="shared" si="7"/>
        <v>0</v>
      </c>
      <c r="AF451" s="61">
        <f t="shared" si="7"/>
        <v>1.6E-2</v>
      </c>
      <c r="AG451" s="61">
        <f t="shared" si="7"/>
        <v>13.709</v>
      </c>
      <c r="AH451" s="30">
        <f t="shared" si="7"/>
        <v>107</v>
      </c>
      <c r="AI451" s="61">
        <f t="shared" si="7"/>
        <v>151.934</v>
      </c>
      <c r="AJ451" s="30">
        <f t="shared" si="7"/>
        <v>0</v>
      </c>
      <c r="AK451" s="61">
        <f t="shared" si="7"/>
        <v>0</v>
      </c>
      <c r="AL451" s="61">
        <f t="shared" si="7"/>
        <v>0</v>
      </c>
      <c r="AM451" s="61">
        <f t="shared" si="7"/>
        <v>0</v>
      </c>
      <c r="AN451" s="30">
        <f t="shared" si="7"/>
        <v>0</v>
      </c>
      <c r="AO451" s="61">
        <f t="shared" si="7"/>
        <v>0</v>
      </c>
      <c r="AP451" s="30">
        <f t="shared" si="7"/>
        <v>1</v>
      </c>
      <c r="AQ451" s="61">
        <f t="shared" si="7"/>
        <v>3.246</v>
      </c>
      <c r="AR451" s="30">
        <f t="shared" si="7"/>
        <v>0</v>
      </c>
      <c r="AS451" s="61">
        <f t="shared" si="7"/>
        <v>0</v>
      </c>
      <c r="AT451" s="61">
        <f t="shared" si="7"/>
        <v>0</v>
      </c>
      <c r="AU451" s="61">
        <f t="shared" si="7"/>
        <v>0</v>
      </c>
      <c r="AV451" s="30">
        <f t="shared" si="7"/>
        <v>0</v>
      </c>
      <c r="AW451" s="61">
        <f t="shared" si="7"/>
        <v>0</v>
      </c>
      <c r="AX451" s="61">
        <f t="shared" si="7"/>
        <v>0</v>
      </c>
      <c r="AY451" s="61">
        <f t="shared" si="7"/>
        <v>0</v>
      </c>
      <c r="AZ451" s="30">
        <f t="shared" si="7"/>
        <v>0</v>
      </c>
      <c r="BA451" s="61">
        <f t="shared" si="7"/>
        <v>0</v>
      </c>
      <c r="BB451" s="61">
        <f t="shared" si="7"/>
        <v>0</v>
      </c>
      <c r="BC451" s="61">
        <f t="shared" si="7"/>
        <v>0</v>
      </c>
      <c r="BD451" s="61">
        <f t="shared" si="7"/>
        <v>0.05</v>
      </c>
      <c r="BE451" s="61">
        <f t="shared" si="7"/>
        <v>64.376999999999995</v>
      </c>
      <c r="BF451" s="61">
        <f t="shared" si="7"/>
        <v>0.1</v>
      </c>
      <c r="BG451" s="61">
        <f t="shared" si="7"/>
        <v>139.78299999999999</v>
      </c>
      <c r="BH451" s="61">
        <f t="shared" si="7"/>
        <v>9.1999999999999985E-2</v>
      </c>
      <c r="BI451" s="61">
        <f t="shared" si="7"/>
        <v>128.39100000000002</v>
      </c>
      <c r="BJ451" s="30">
        <f t="shared" si="7"/>
        <v>1</v>
      </c>
      <c r="BK451" s="61">
        <f t="shared" si="7"/>
        <v>6.2080000000000002</v>
      </c>
      <c r="BL451" s="30">
        <f t="shared" si="7"/>
        <v>396</v>
      </c>
      <c r="BM451" s="61">
        <f t="shared" si="7"/>
        <v>394.90699999999998</v>
      </c>
      <c r="BN451" s="61">
        <f t="shared" si="7"/>
        <v>0.21099999999999999</v>
      </c>
      <c r="BO451" s="61">
        <f t="shared" si="7"/>
        <v>66.457999999999998</v>
      </c>
      <c r="BP451" s="30">
        <f t="shared" si="7"/>
        <v>282</v>
      </c>
      <c r="BQ451" s="61">
        <f t="shared" si="7"/>
        <v>320.61</v>
      </c>
      <c r="BR451" s="30">
        <f t="shared" si="7"/>
        <v>35</v>
      </c>
      <c r="BS451" s="61">
        <f t="shared" ref="BS451:BV451" si="8">SUM(BS3:BS450)</f>
        <v>52.525999999999996</v>
      </c>
      <c r="BT451" s="61">
        <f t="shared" si="8"/>
        <v>0</v>
      </c>
      <c r="BU451" s="61">
        <f t="shared" si="8"/>
        <v>0</v>
      </c>
      <c r="BV451" s="61">
        <f t="shared" si="8"/>
        <v>466.44399999999996</v>
      </c>
    </row>
  </sheetData>
  <sheetProtection password="CC05" sheet="1" objects="1" scenarios="1"/>
  <autoFilter ref="A2:BW451"/>
  <customSheetViews>
    <customSheetView guid="{DC0C3408-D8BF-4FFA-85C4-561C8CE610BE}" showAutoFilter="1">
      <pane xSplit="3" ySplit="2" topLeftCell="D3" activePane="bottomRight" state="frozen"/>
      <selection pane="bottomRight" activeCell="Y455" sqref="Y455"/>
      <pageMargins left="0" right="0" top="0" bottom="0" header="0.51180555555555496" footer="0.51180555555555496"/>
      <pageSetup paperSize="9" firstPageNumber="0" orientation="portrait" r:id="rId1"/>
      <autoFilter ref="A2:BW451"/>
    </customSheetView>
  </customSheetViews>
  <mergeCells count="33">
    <mergeCell ref="BP1:BQ1"/>
    <mergeCell ref="BR1:BS1"/>
    <mergeCell ref="BT1:BU1"/>
    <mergeCell ref="O1:P1"/>
    <mergeCell ref="Q1:R1"/>
    <mergeCell ref="S1:T1"/>
    <mergeCell ref="AA1:AC1"/>
    <mergeCell ref="AD1:AE1"/>
    <mergeCell ref="U1:V1"/>
    <mergeCell ref="Y1:Z1"/>
    <mergeCell ref="AF1:AG1"/>
    <mergeCell ref="AH1:AI1"/>
    <mergeCell ref="AJ1:AK1"/>
    <mergeCell ref="AL1:AM1"/>
    <mergeCell ref="AN1:AO1"/>
    <mergeCell ref="AP1:AQ1"/>
    <mergeCell ref="F1:G1"/>
    <mergeCell ref="I1:J1"/>
    <mergeCell ref="K1:L1"/>
    <mergeCell ref="M1:N1"/>
    <mergeCell ref="W1:X1"/>
    <mergeCell ref="AR1:AS1"/>
    <mergeCell ref="AT1:AU1"/>
    <mergeCell ref="AV1:AW1"/>
    <mergeCell ref="AX1:AY1"/>
    <mergeCell ref="AZ1:BA1"/>
    <mergeCell ref="BL1:BM1"/>
    <mergeCell ref="BN1:BO1"/>
    <mergeCell ref="BB1:BC1"/>
    <mergeCell ref="BD1:BE1"/>
    <mergeCell ref="BF1:BG1"/>
    <mergeCell ref="BH1:BI1"/>
    <mergeCell ref="BJ1:BK1"/>
  </mergeCells>
  <pageMargins left="0" right="0" top="0" bottom="0" header="0.51180555555555496" footer="0.51180555555555496"/>
  <pageSetup paperSize="9" firstPageNumber="0" orientation="portrait"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W451"/>
  <sheetViews>
    <sheetView zoomScaleNormal="100" workbookViewId="0">
      <pane xSplit="3" ySplit="2" topLeftCell="D9" activePane="bottomRight" state="frozen"/>
      <selection pane="topRight" activeCell="D1" sqref="D1"/>
      <selection pane="bottomLeft" activeCell="A3" sqref="A3"/>
      <selection pane="bottomRight" activeCell="D17" sqref="D17"/>
    </sheetView>
  </sheetViews>
  <sheetFormatPr defaultRowHeight="15" x14ac:dyDescent="0.25"/>
  <cols>
    <col min="1" max="2" width="6.140625" style="18" bestFit="1" customWidth="1"/>
    <col min="3" max="3" width="42.7109375" style="17" bestFit="1" customWidth="1"/>
    <col min="4" max="4" width="17" style="21" bestFit="1" customWidth="1"/>
    <col min="5" max="5" width="15.5703125" style="21" customWidth="1"/>
    <col min="6" max="6" width="9.28515625" style="33" customWidth="1"/>
    <col min="7" max="7" width="11.28515625" style="33" customWidth="1"/>
    <col min="8" max="8" width="11.28515625" style="34" customWidth="1"/>
    <col min="9" max="9" width="9.28515625" style="63" customWidth="1"/>
    <col min="10" max="10" width="11.28515625" style="33" customWidth="1"/>
    <col min="11" max="11" width="9.28515625" style="33" customWidth="1"/>
    <col min="12" max="12" width="11.28515625" style="33" customWidth="1"/>
    <col min="13" max="13" width="9.28515625" style="33" customWidth="1"/>
    <col min="14" max="14" width="11.28515625" style="33" customWidth="1"/>
    <col min="15" max="15" width="9.28515625" style="65" customWidth="1"/>
    <col min="16" max="16" width="11.28515625" style="33" customWidth="1"/>
    <col min="17" max="17" width="9.28515625" style="65" customWidth="1"/>
    <col min="18" max="18" width="11.28515625" style="33" customWidth="1"/>
    <col min="19" max="19" width="9.28515625" style="33" customWidth="1"/>
    <col min="20" max="20" width="11.28515625" style="33" customWidth="1"/>
    <col min="21" max="21" width="9.28515625" style="33" customWidth="1"/>
    <col min="22" max="22" width="11.28515625" style="33" customWidth="1"/>
    <col min="23" max="23" width="9.28515625" style="33" customWidth="1"/>
    <col min="24" max="24" width="11.28515625" style="33" customWidth="1"/>
    <col min="25" max="25" width="9.28515625" style="65" customWidth="1"/>
    <col min="26" max="26" width="11.28515625" style="33" customWidth="1"/>
    <col min="27" max="27" width="37" style="69" bestFit="1" customWidth="1"/>
    <col min="28" max="29" width="11.28515625" style="33" customWidth="1"/>
    <col min="30" max="30" width="9.28515625" style="33" customWidth="1"/>
    <col min="31" max="31" width="11.28515625" style="33" customWidth="1"/>
    <col min="32" max="32" width="9.28515625" style="33" customWidth="1"/>
    <col min="33" max="33" width="11.28515625" style="33" customWidth="1"/>
    <col min="34" max="34" width="9.28515625" style="65" customWidth="1"/>
    <col min="35" max="35" width="11.28515625" style="33" customWidth="1"/>
    <col min="36" max="36" width="9.28515625" style="65" customWidth="1"/>
    <col min="37" max="37" width="11.28515625" style="33" customWidth="1"/>
    <col min="38" max="38" width="9.28515625" style="33" customWidth="1"/>
    <col min="39" max="39" width="11.28515625" style="33" customWidth="1"/>
    <col min="40" max="40" width="9.28515625" style="65" customWidth="1"/>
    <col min="41" max="41" width="11.28515625" style="33" customWidth="1"/>
    <col min="42" max="42" width="9.28515625" style="65" customWidth="1"/>
    <col min="43" max="43" width="11.28515625" style="33" customWidth="1"/>
    <col min="44" max="44" width="9.28515625" style="65" customWidth="1"/>
    <col min="45" max="45" width="11.28515625" style="33" customWidth="1"/>
    <col min="46" max="46" width="9.28515625" style="33" customWidth="1"/>
    <col min="47" max="47" width="11.28515625" style="33" customWidth="1"/>
    <col min="48" max="48" width="9.28515625" style="65" customWidth="1"/>
    <col min="49" max="49" width="11.28515625" style="33" customWidth="1"/>
    <col min="50" max="50" width="9.28515625" style="33" customWidth="1"/>
    <col min="51" max="51" width="11.28515625" style="33" customWidth="1"/>
    <col min="52" max="52" width="9.28515625" style="65" customWidth="1"/>
    <col min="53" max="53" width="11.28515625" style="33" customWidth="1"/>
    <col min="54" max="54" width="9.28515625" style="33" customWidth="1"/>
    <col min="55" max="55" width="11.28515625" style="33" customWidth="1"/>
    <col min="56" max="56" width="9.28515625" style="33" customWidth="1"/>
    <col min="57" max="57" width="11.28515625" style="33" customWidth="1"/>
    <col min="58" max="58" width="9.28515625" style="33" customWidth="1"/>
    <col min="59" max="59" width="11.28515625" style="33" customWidth="1"/>
    <col min="60" max="60" width="9.28515625" style="33" customWidth="1"/>
    <col min="61" max="61" width="11.28515625" style="33" customWidth="1"/>
    <col min="62" max="62" width="9.28515625" style="65" customWidth="1"/>
    <col min="63" max="63" width="11.28515625" style="33" customWidth="1"/>
    <col min="64" max="64" width="9.28515625" style="65" customWidth="1"/>
    <col min="65" max="65" width="11.28515625" style="33" customWidth="1"/>
    <col min="66" max="66" width="9.28515625" style="33" customWidth="1"/>
    <col min="67" max="67" width="11.28515625" style="33" customWidth="1"/>
    <col min="68" max="68" width="9.28515625" style="65" customWidth="1"/>
    <col min="69" max="69" width="11.28515625" style="33" customWidth="1"/>
    <col min="70" max="70" width="9.28515625" style="65" customWidth="1"/>
    <col min="71" max="71" width="11.28515625" style="33" customWidth="1"/>
    <col min="72" max="72" width="9.28515625" style="33" customWidth="1"/>
    <col min="73" max="73" width="11.28515625" style="33" customWidth="1"/>
    <col min="74" max="74" width="14.85546875" style="35" customWidth="1"/>
    <col min="75" max="16384" width="9.140625" style="17"/>
  </cols>
  <sheetData>
    <row r="1" spans="1:74" s="38" customFormat="1" ht="75" customHeight="1" x14ac:dyDescent="0.25">
      <c r="A1" s="52" t="s">
        <v>0</v>
      </c>
      <c r="B1" s="52" t="s">
        <v>1</v>
      </c>
      <c r="C1" s="54" t="s">
        <v>2</v>
      </c>
      <c r="D1" s="56" t="s">
        <v>961</v>
      </c>
      <c r="E1" s="45" t="s">
        <v>962</v>
      </c>
      <c r="F1" s="117" t="s">
        <v>3</v>
      </c>
      <c r="G1" s="119"/>
      <c r="H1" s="58" t="s">
        <v>4</v>
      </c>
      <c r="I1" s="115" t="s">
        <v>890</v>
      </c>
      <c r="J1" s="116"/>
      <c r="K1" s="115" t="s">
        <v>973</v>
      </c>
      <c r="L1" s="116"/>
      <c r="M1" s="115" t="s">
        <v>974</v>
      </c>
      <c r="N1" s="116"/>
      <c r="O1" s="115" t="s">
        <v>975</v>
      </c>
      <c r="P1" s="116"/>
      <c r="Q1" s="115" t="s">
        <v>976</v>
      </c>
      <c r="R1" s="116"/>
      <c r="S1" s="115" t="s">
        <v>977</v>
      </c>
      <c r="T1" s="116"/>
      <c r="U1" s="115" t="s">
        <v>891</v>
      </c>
      <c r="V1" s="116"/>
      <c r="W1" s="115" t="s">
        <v>900</v>
      </c>
      <c r="X1" s="116"/>
      <c r="Y1" s="115" t="s">
        <v>902</v>
      </c>
      <c r="Z1" s="116"/>
      <c r="AA1" s="117" t="s">
        <v>912</v>
      </c>
      <c r="AB1" s="118"/>
      <c r="AC1" s="119"/>
      <c r="AD1" s="115" t="s">
        <v>892</v>
      </c>
      <c r="AE1" s="116"/>
      <c r="AF1" s="115" t="s">
        <v>893</v>
      </c>
      <c r="AG1" s="116"/>
      <c r="AH1" s="115" t="s">
        <v>894</v>
      </c>
      <c r="AI1" s="116"/>
      <c r="AJ1" s="115" t="s">
        <v>895</v>
      </c>
      <c r="AK1" s="116"/>
      <c r="AL1" s="115" t="s">
        <v>896</v>
      </c>
      <c r="AM1" s="116"/>
      <c r="AN1" s="115" t="s">
        <v>897</v>
      </c>
      <c r="AO1" s="116"/>
      <c r="AP1" s="115" t="s">
        <v>898</v>
      </c>
      <c r="AQ1" s="116"/>
      <c r="AR1" s="115" t="s">
        <v>899</v>
      </c>
      <c r="AS1" s="116"/>
      <c r="AT1" s="115" t="s">
        <v>901</v>
      </c>
      <c r="AU1" s="116"/>
      <c r="AV1" s="115" t="s">
        <v>944</v>
      </c>
      <c r="AW1" s="116"/>
      <c r="AX1" s="115" t="s">
        <v>903</v>
      </c>
      <c r="AY1" s="116"/>
      <c r="AZ1" s="115" t="s">
        <v>978</v>
      </c>
      <c r="BA1" s="116"/>
      <c r="BB1" s="115" t="s">
        <v>5</v>
      </c>
      <c r="BC1" s="116"/>
      <c r="BD1" s="115" t="s">
        <v>6</v>
      </c>
      <c r="BE1" s="116"/>
      <c r="BF1" s="115" t="s">
        <v>7</v>
      </c>
      <c r="BG1" s="116"/>
      <c r="BH1" s="115" t="s">
        <v>8</v>
      </c>
      <c r="BI1" s="116"/>
      <c r="BJ1" s="115" t="s">
        <v>9</v>
      </c>
      <c r="BK1" s="116"/>
      <c r="BL1" s="115" t="s">
        <v>904</v>
      </c>
      <c r="BM1" s="116"/>
      <c r="BN1" s="115" t="s">
        <v>905</v>
      </c>
      <c r="BO1" s="116"/>
      <c r="BP1" s="115" t="s">
        <v>10</v>
      </c>
      <c r="BQ1" s="116"/>
      <c r="BR1" s="115" t="s">
        <v>906</v>
      </c>
      <c r="BS1" s="116"/>
      <c r="BT1" s="115" t="s">
        <v>914</v>
      </c>
      <c r="BU1" s="116"/>
      <c r="BV1" s="32" t="s">
        <v>11</v>
      </c>
    </row>
    <row r="2" spans="1:74" s="38" customFormat="1" x14ac:dyDescent="0.25">
      <c r="A2" s="53"/>
      <c r="B2" s="53"/>
      <c r="C2" s="55"/>
      <c r="D2" s="57"/>
      <c r="E2" s="46"/>
      <c r="F2" s="58" t="s">
        <v>907</v>
      </c>
      <c r="G2" s="58" t="s">
        <v>908</v>
      </c>
      <c r="H2" s="58" t="s">
        <v>908</v>
      </c>
      <c r="I2" s="62" t="s">
        <v>909</v>
      </c>
      <c r="J2" s="58" t="s">
        <v>908</v>
      </c>
      <c r="K2" s="58" t="s">
        <v>911</v>
      </c>
      <c r="L2" s="58" t="s">
        <v>908</v>
      </c>
      <c r="M2" s="58" t="s">
        <v>907</v>
      </c>
      <c r="N2" s="58" t="s">
        <v>908</v>
      </c>
      <c r="O2" s="64" t="s">
        <v>910</v>
      </c>
      <c r="P2" s="58" t="s">
        <v>908</v>
      </c>
      <c r="Q2" s="64" t="s">
        <v>910</v>
      </c>
      <c r="R2" s="58" t="s">
        <v>908</v>
      </c>
      <c r="S2" s="58" t="s">
        <v>911</v>
      </c>
      <c r="T2" s="58" t="s">
        <v>908</v>
      </c>
      <c r="U2" s="58" t="s">
        <v>907</v>
      </c>
      <c r="V2" s="58" t="s">
        <v>908</v>
      </c>
      <c r="W2" s="58" t="s">
        <v>907</v>
      </c>
      <c r="X2" s="58" t="s">
        <v>908</v>
      </c>
      <c r="Y2" s="64" t="s">
        <v>910</v>
      </c>
      <c r="Z2" s="58" t="s">
        <v>908</v>
      </c>
      <c r="AA2" s="59" t="s">
        <v>913</v>
      </c>
      <c r="AB2" s="58" t="s">
        <v>907</v>
      </c>
      <c r="AC2" s="58" t="s">
        <v>908</v>
      </c>
      <c r="AD2" s="58" t="s">
        <v>907</v>
      </c>
      <c r="AE2" s="58" t="s">
        <v>908</v>
      </c>
      <c r="AF2" s="58" t="s">
        <v>907</v>
      </c>
      <c r="AG2" s="58" t="s">
        <v>908</v>
      </c>
      <c r="AH2" s="64" t="s">
        <v>910</v>
      </c>
      <c r="AI2" s="58" t="s">
        <v>908</v>
      </c>
      <c r="AJ2" s="64" t="s">
        <v>910</v>
      </c>
      <c r="AK2" s="58" t="s">
        <v>908</v>
      </c>
      <c r="AL2" s="58" t="s">
        <v>911</v>
      </c>
      <c r="AM2" s="58" t="s">
        <v>908</v>
      </c>
      <c r="AN2" s="64" t="s">
        <v>910</v>
      </c>
      <c r="AO2" s="58" t="s">
        <v>908</v>
      </c>
      <c r="AP2" s="64" t="s">
        <v>910</v>
      </c>
      <c r="AQ2" s="58" t="s">
        <v>908</v>
      </c>
      <c r="AR2" s="64" t="s">
        <v>910</v>
      </c>
      <c r="AS2" s="58" t="s">
        <v>908</v>
      </c>
      <c r="AT2" s="58" t="s">
        <v>907</v>
      </c>
      <c r="AU2" s="58" t="s">
        <v>908</v>
      </c>
      <c r="AV2" s="64" t="s">
        <v>910</v>
      </c>
      <c r="AW2" s="58" t="s">
        <v>908</v>
      </c>
      <c r="AX2" s="58" t="s">
        <v>907</v>
      </c>
      <c r="AY2" s="58" t="s">
        <v>908</v>
      </c>
      <c r="AZ2" s="64" t="s">
        <v>910</v>
      </c>
      <c r="BA2" s="58" t="s">
        <v>908</v>
      </c>
      <c r="BB2" s="58" t="s">
        <v>911</v>
      </c>
      <c r="BC2" s="58" t="s">
        <v>908</v>
      </c>
      <c r="BD2" s="58" t="s">
        <v>911</v>
      </c>
      <c r="BE2" s="58" t="s">
        <v>908</v>
      </c>
      <c r="BF2" s="58" t="s">
        <v>911</v>
      </c>
      <c r="BG2" s="58" t="s">
        <v>908</v>
      </c>
      <c r="BH2" s="58" t="s">
        <v>911</v>
      </c>
      <c r="BI2" s="58" t="s">
        <v>908</v>
      </c>
      <c r="BJ2" s="64" t="s">
        <v>910</v>
      </c>
      <c r="BK2" s="58" t="s">
        <v>908</v>
      </c>
      <c r="BL2" s="64" t="s">
        <v>910</v>
      </c>
      <c r="BM2" s="58" t="s">
        <v>908</v>
      </c>
      <c r="BN2" s="58" t="s">
        <v>911</v>
      </c>
      <c r="BO2" s="58" t="s">
        <v>908</v>
      </c>
      <c r="BP2" s="64" t="s">
        <v>910</v>
      </c>
      <c r="BQ2" s="58" t="s">
        <v>908</v>
      </c>
      <c r="BR2" s="64" t="s">
        <v>910</v>
      </c>
      <c r="BS2" s="58" t="s">
        <v>908</v>
      </c>
      <c r="BT2" s="58" t="s">
        <v>907</v>
      </c>
      <c r="BU2" s="58" t="s">
        <v>908</v>
      </c>
      <c r="BV2" s="32" t="s">
        <v>908</v>
      </c>
    </row>
    <row r="3" spans="1:74" s="86" customFormat="1" x14ac:dyDescent="0.25">
      <c r="A3" s="79">
        <v>1</v>
      </c>
      <c r="B3" s="79">
        <v>3</v>
      </c>
      <c r="C3" s="80" t="s">
        <v>469</v>
      </c>
      <c r="D3" s="81">
        <f>сентябрь!D3-октябрь!E3</f>
        <v>2071.065142570048</v>
      </c>
      <c r="E3" s="81">
        <f>G3+H3+J3+L3+N3+P3+R3+T3+V3+X3+Z3+AC3+AE3+AG3+AI3+AK3+AM3+AO3+AQ3+AS3+AU3+AW3+AY3+BA3+BC3+BE3+BG3+BI3+BK3+BM3+BO3+BQ3+BS3+BU3+BV3</f>
        <v>9.5030000000000001</v>
      </c>
      <c r="F3" s="82"/>
      <c r="G3" s="82"/>
      <c r="H3" s="82"/>
      <c r="I3" s="83"/>
      <c r="J3" s="82"/>
      <c r="K3" s="82"/>
      <c r="L3" s="82"/>
      <c r="M3" s="82"/>
      <c r="N3" s="82"/>
      <c r="O3" s="84"/>
      <c r="P3" s="82"/>
      <c r="Q3" s="84"/>
      <c r="R3" s="82"/>
      <c r="S3" s="82"/>
      <c r="T3" s="82"/>
      <c r="U3" s="82"/>
      <c r="V3" s="82"/>
      <c r="W3" s="82"/>
      <c r="X3" s="82"/>
      <c r="Y3" s="84"/>
      <c r="Z3" s="82"/>
      <c r="AA3" s="85"/>
      <c r="AB3" s="82"/>
      <c r="AC3" s="82"/>
      <c r="AD3" s="82"/>
      <c r="AE3" s="82"/>
      <c r="AF3" s="82"/>
      <c r="AG3" s="82"/>
      <c r="AH3" s="84"/>
      <c r="AI3" s="82"/>
      <c r="AJ3" s="84"/>
      <c r="AK3" s="82"/>
      <c r="AL3" s="82"/>
      <c r="AM3" s="82"/>
      <c r="AN3" s="84"/>
      <c r="AO3" s="82"/>
      <c r="AP3" s="84"/>
      <c r="AQ3" s="82"/>
      <c r="AR3" s="84"/>
      <c r="AS3" s="82"/>
      <c r="AT3" s="82"/>
      <c r="AU3" s="82"/>
      <c r="AV3" s="84"/>
      <c r="AW3" s="82"/>
      <c r="AX3" s="82"/>
      <c r="AY3" s="82"/>
      <c r="AZ3" s="84"/>
      <c r="BA3" s="82"/>
      <c r="BB3" s="82"/>
      <c r="BC3" s="82"/>
      <c r="BD3" s="82"/>
      <c r="BE3" s="82"/>
      <c r="BF3" s="82"/>
      <c r="BG3" s="82"/>
      <c r="BH3" s="82"/>
      <c r="BI3" s="82"/>
      <c r="BJ3" s="84"/>
      <c r="BK3" s="82"/>
      <c r="BL3" s="84"/>
      <c r="BM3" s="82"/>
      <c r="BN3" s="82"/>
      <c r="BO3" s="82"/>
      <c r="BP3" s="84">
        <v>10</v>
      </c>
      <c r="BQ3" s="82">
        <v>9.5030000000000001</v>
      </c>
      <c r="BR3" s="84"/>
      <c r="BS3" s="82"/>
      <c r="BT3" s="82"/>
      <c r="BU3" s="82"/>
      <c r="BV3" s="82"/>
    </row>
    <row r="4" spans="1:74" x14ac:dyDescent="0.25">
      <c r="A4" s="39">
        <v>2</v>
      </c>
      <c r="B4" s="39">
        <v>3</v>
      </c>
      <c r="C4" s="37" t="s">
        <v>925</v>
      </c>
      <c r="D4" s="40">
        <f>сентябрь!D4-октябрь!E4</f>
        <v>385.70460877294693</v>
      </c>
      <c r="E4" s="40">
        <f t="shared" ref="E4:E67" si="0">G4+H4+J4+L4+N4+P4+R4+T4+V4+X4+Z4+AC4+AE4+AG4+AI4+AK4+AM4+AO4+AQ4+AS4+AU4+AW4+AY4+BA4+BC4+BE4+BG4+BI4+BK4+BM4+BO4+BQ4+BS4+BU4+BV4</f>
        <v>0</v>
      </c>
      <c r="F4" s="36"/>
      <c r="G4" s="36"/>
      <c r="H4" s="36"/>
      <c r="I4" s="27"/>
      <c r="J4" s="36"/>
      <c r="K4" s="36"/>
      <c r="L4" s="36"/>
      <c r="M4" s="36"/>
      <c r="N4" s="36"/>
      <c r="O4" s="29"/>
      <c r="P4" s="36"/>
      <c r="Q4" s="29"/>
      <c r="R4" s="36"/>
      <c r="S4" s="36"/>
      <c r="T4" s="36"/>
      <c r="U4" s="36"/>
      <c r="V4" s="36"/>
      <c r="W4" s="36"/>
      <c r="X4" s="36"/>
      <c r="Y4" s="29"/>
      <c r="Z4" s="36"/>
      <c r="AA4" s="66"/>
      <c r="AB4" s="36"/>
      <c r="AC4" s="36"/>
      <c r="AD4" s="36"/>
      <c r="AE4" s="36"/>
      <c r="AF4" s="36"/>
      <c r="AG4" s="36"/>
      <c r="AH4" s="29"/>
      <c r="AI4" s="36"/>
      <c r="AJ4" s="29"/>
      <c r="AK4" s="36"/>
      <c r="AL4" s="36"/>
      <c r="AM4" s="36"/>
      <c r="AN4" s="29"/>
      <c r="AO4" s="36"/>
      <c r="AP4" s="29"/>
      <c r="AQ4" s="36"/>
      <c r="AR4" s="29"/>
      <c r="AS4" s="36"/>
      <c r="AT4" s="36"/>
      <c r="AU4" s="36"/>
      <c r="AV4" s="29"/>
      <c r="AW4" s="36"/>
      <c r="AX4" s="36"/>
      <c r="AY4" s="36"/>
      <c r="AZ4" s="29"/>
      <c r="BA4" s="36"/>
      <c r="BB4" s="36"/>
      <c r="BC4" s="36"/>
      <c r="BD4" s="36"/>
      <c r="BE4" s="36"/>
      <c r="BF4" s="36"/>
      <c r="BG4" s="36"/>
      <c r="BH4" s="36"/>
      <c r="BI4" s="36"/>
      <c r="BJ4" s="29"/>
      <c r="BK4" s="36"/>
      <c r="BL4" s="29"/>
      <c r="BM4" s="36"/>
      <c r="BN4" s="36"/>
      <c r="BO4" s="36"/>
      <c r="BP4" s="29"/>
      <c r="BQ4" s="36"/>
      <c r="BR4" s="29"/>
      <c r="BS4" s="36"/>
      <c r="BT4" s="36"/>
      <c r="BU4" s="36"/>
      <c r="BV4" s="36"/>
    </row>
    <row r="5" spans="1:74" x14ac:dyDescent="0.25">
      <c r="A5" s="39">
        <v>3</v>
      </c>
      <c r="B5" s="39">
        <v>3</v>
      </c>
      <c r="C5" s="37" t="s">
        <v>470</v>
      </c>
      <c r="D5" s="40">
        <f>сентябрь!D5-октябрь!E5</f>
        <v>310.11652893719804</v>
      </c>
      <c r="E5" s="40">
        <f t="shared" si="0"/>
        <v>0</v>
      </c>
      <c r="F5" s="36"/>
      <c r="G5" s="36"/>
      <c r="H5" s="36"/>
      <c r="I5" s="27"/>
      <c r="J5" s="36"/>
      <c r="K5" s="36"/>
      <c r="L5" s="36"/>
      <c r="M5" s="36"/>
      <c r="N5" s="36"/>
      <c r="O5" s="29"/>
      <c r="P5" s="36"/>
      <c r="Q5" s="29"/>
      <c r="R5" s="36"/>
      <c r="S5" s="36"/>
      <c r="T5" s="36"/>
      <c r="U5" s="36"/>
      <c r="V5" s="36"/>
      <c r="W5" s="36"/>
      <c r="X5" s="36"/>
      <c r="Y5" s="29"/>
      <c r="Z5" s="36"/>
      <c r="AA5" s="66"/>
      <c r="AB5" s="36"/>
      <c r="AC5" s="36"/>
      <c r="AD5" s="36"/>
      <c r="AE5" s="36"/>
      <c r="AF5" s="36"/>
      <c r="AG5" s="36"/>
      <c r="AH5" s="29"/>
      <c r="AI5" s="36"/>
      <c r="AJ5" s="29"/>
      <c r="AK5" s="36"/>
      <c r="AL5" s="36"/>
      <c r="AM5" s="36"/>
      <c r="AN5" s="29"/>
      <c r="AO5" s="36"/>
      <c r="AP5" s="29"/>
      <c r="AQ5" s="36"/>
      <c r="AR5" s="29"/>
      <c r="AS5" s="36"/>
      <c r="AT5" s="36"/>
      <c r="AU5" s="36"/>
      <c r="AV5" s="29"/>
      <c r="AW5" s="36"/>
      <c r="AX5" s="36"/>
      <c r="AY5" s="36"/>
      <c r="AZ5" s="29"/>
      <c r="BA5" s="36"/>
      <c r="BB5" s="36"/>
      <c r="BC5" s="36"/>
      <c r="BD5" s="36"/>
      <c r="BE5" s="36"/>
      <c r="BF5" s="36"/>
      <c r="BG5" s="36"/>
      <c r="BH5" s="36"/>
      <c r="BI5" s="36"/>
      <c r="BJ5" s="29"/>
      <c r="BK5" s="36"/>
      <c r="BL5" s="29"/>
      <c r="BM5" s="36"/>
      <c r="BN5" s="36"/>
      <c r="BO5" s="36"/>
      <c r="BP5" s="29"/>
      <c r="BQ5" s="36"/>
      <c r="BR5" s="29"/>
      <c r="BS5" s="36"/>
      <c r="BT5" s="36"/>
      <c r="BU5" s="36"/>
      <c r="BV5" s="36"/>
    </row>
    <row r="6" spans="1:74" x14ac:dyDescent="0.25">
      <c r="A6" s="39">
        <v>4</v>
      </c>
      <c r="B6" s="39">
        <v>3</v>
      </c>
      <c r="C6" s="37" t="s">
        <v>471</v>
      </c>
      <c r="D6" s="40">
        <f>сентябрь!D6-октябрь!E6</f>
        <v>428.26277393236722</v>
      </c>
      <c r="E6" s="40">
        <f t="shared" si="0"/>
        <v>0</v>
      </c>
      <c r="F6" s="36"/>
      <c r="G6" s="36"/>
      <c r="H6" s="36"/>
      <c r="I6" s="27"/>
      <c r="J6" s="36"/>
      <c r="K6" s="36"/>
      <c r="L6" s="36"/>
      <c r="M6" s="36"/>
      <c r="N6" s="36"/>
      <c r="O6" s="29"/>
      <c r="P6" s="36"/>
      <c r="Q6" s="29"/>
      <c r="R6" s="36"/>
      <c r="S6" s="36"/>
      <c r="T6" s="36"/>
      <c r="U6" s="36"/>
      <c r="V6" s="36"/>
      <c r="W6" s="36"/>
      <c r="X6" s="36"/>
      <c r="Y6" s="29"/>
      <c r="Z6" s="36"/>
      <c r="AA6" s="66"/>
      <c r="AB6" s="36"/>
      <c r="AC6" s="36"/>
      <c r="AD6" s="36"/>
      <c r="AE6" s="36"/>
      <c r="AF6" s="36"/>
      <c r="AG6" s="36"/>
      <c r="AH6" s="29"/>
      <c r="AI6" s="36"/>
      <c r="AJ6" s="29"/>
      <c r="AK6" s="36"/>
      <c r="AL6" s="36"/>
      <c r="AM6" s="36"/>
      <c r="AN6" s="29"/>
      <c r="AO6" s="36"/>
      <c r="AP6" s="29"/>
      <c r="AQ6" s="36"/>
      <c r="AR6" s="29"/>
      <c r="AS6" s="36"/>
      <c r="AT6" s="36"/>
      <c r="AU6" s="36"/>
      <c r="AV6" s="29"/>
      <c r="AW6" s="36"/>
      <c r="AX6" s="36"/>
      <c r="AY6" s="36"/>
      <c r="AZ6" s="29"/>
      <c r="BA6" s="36"/>
      <c r="BB6" s="36"/>
      <c r="BC6" s="36"/>
      <c r="BD6" s="36"/>
      <c r="BE6" s="36"/>
      <c r="BF6" s="36"/>
      <c r="BG6" s="36"/>
      <c r="BH6" s="36"/>
      <c r="BI6" s="36"/>
      <c r="BJ6" s="29"/>
      <c r="BK6" s="36"/>
      <c r="BL6" s="29"/>
      <c r="BM6" s="36"/>
      <c r="BN6" s="36"/>
      <c r="BO6" s="36"/>
      <c r="BP6" s="29"/>
      <c r="BQ6" s="36"/>
      <c r="BR6" s="29"/>
      <c r="BS6" s="36"/>
      <c r="BT6" s="36"/>
      <c r="BU6" s="36"/>
      <c r="BV6" s="36"/>
    </row>
    <row r="7" spans="1:74" x14ac:dyDescent="0.25">
      <c r="A7" s="39">
        <v>5</v>
      </c>
      <c r="B7" s="39">
        <v>3</v>
      </c>
      <c r="C7" s="37" t="s">
        <v>472</v>
      </c>
      <c r="D7" s="40">
        <f>сентябрь!D7-октябрь!E7</f>
        <v>-93.038866318840519</v>
      </c>
      <c r="E7" s="40">
        <f t="shared" si="0"/>
        <v>0</v>
      </c>
      <c r="F7" s="36"/>
      <c r="G7" s="36"/>
      <c r="H7" s="36"/>
      <c r="I7" s="27"/>
      <c r="J7" s="36"/>
      <c r="K7" s="36"/>
      <c r="L7" s="36"/>
      <c r="M7" s="36"/>
      <c r="N7" s="36"/>
      <c r="O7" s="29"/>
      <c r="P7" s="36"/>
      <c r="Q7" s="29"/>
      <c r="R7" s="36"/>
      <c r="S7" s="36"/>
      <c r="T7" s="36"/>
      <c r="U7" s="36"/>
      <c r="V7" s="36"/>
      <c r="W7" s="36"/>
      <c r="X7" s="36"/>
      <c r="Y7" s="29"/>
      <c r="Z7" s="36"/>
      <c r="AA7" s="66"/>
      <c r="AB7" s="36"/>
      <c r="AC7" s="36"/>
      <c r="AD7" s="36"/>
      <c r="AE7" s="36"/>
      <c r="AF7" s="36"/>
      <c r="AG7" s="36"/>
      <c r="AH7" s="29"/>
      <c r="AI7" s="36"/>
      <c r="AJ7" s="29"/>
      <c r="AK7" s="36"/>
      <c r="AL7" s="36"/>
      <c r="AM7" s="36"/>
      <c r="AN7" s="29"/>
      <c r="AO7" s="36"/>
      <c r="AP7" s="29"/>
      <c r="AQ7" s="36"/>
      <c r="AR7" s="29"/>
      <c r="AS7" s="36"/>
      <c r="AT7" s="36"/>
      <c r="AU7" s="36"/>
      <c r="AV7" s="29"/>
      <c r="AW7" s="36"/>
      <c r="AX7" s="36"/>
      <c r="AY7" s="36"/>
      <c r="AZ7" s="29"/>
      <c r="BA7" s="36"/>
      <c r="BB7" s="36"/>
      <c r="BC7" s="36"/>
      <c r="BD7" s="36"/>
      <c r="BE7" s="36"/>
      <c r="BF7" s="36"/>
      <c r="BG7" s="36"/>
      <c r="BH7" s="36"/>
      <c r="BI7" s="36"/>
      <c r="BJ7" s="29"/>
      <c r="BK7" s="36"/>
      <c r="BL7" s="29"/>
      <c r="BM7" s="36"/>
      <c r="BN7" s="36"/>
      <c r="BO7" s="36"/>
      <c r="BP7" s="29"/>
      <c r="BQ7" s="36"/>
      <c r="BR7" s="29"/>
      <c r="BS7" s="36"/>
      <c r="BT7" s="36"/>
      <c r="BU7" s="36"/>
      <c r="BV7" s="36"/>
    </row>
    <row r="8" spans="1:74" x14ac:dyDescent="0.25">
      <c r="A8" s="39">
        <v>6</v>
      </c>
      <c r="B8" s="39">
        <v>3</v>
      </c>
      <c r="C8" s="37" t="s">
        <v>473</v>
      </c>
      <c r="D8" s="40">
        <f>сентябрь!D8-октябрь!E8</f>
        <v>-105.25161884057971</v>
      </c>
      <c r="E8" s="40">
        <f t="shared" si="0"/>
        <v>0</v>
      </c>
      <c r="F8" s="36"/>
      <c r="G8" s="36"/>
      <c r="H8" s="36"/>
      <c r="I8" s="27"/>
      <c r="J8" s="36"/>
      <c r="K8" s="36"/>
      <c r="L8" s="36"/>
      <c r="M8" s="36"/>
      <c r="N8" s="36"/>
      <c r="O8" s="29"/>
      <c r="P8" s="36"/>
      <c r="Q8" s="29"/>
      <c r="R8" s="36"/>
      <c r="S8" s="36"/>
      <c r="T8" s="36"/>
      <c r="U8" s="36"/>
      <c r="V8" s="36"/>
      <c r="W8" s="36"/>
      <c r="X8" s="36"/>
      <c r="Y8" s="29"/>
      <c r="Z8" s="36"/>
      <c r="AA8" s="66"/>
      <c r="AB8" s="36"/>
      <c r="AC8" s="36"/>
      <c r="AD8" s="36"/>
      <c r="AE8" s="36"/>
      <c r="AF8" s="36"/>
      <c r="AG8" s="36"/>
      <c r="AH8" s="29"/>
      <c r="AI8" s="36"/>
      <c r="AJ8" s="29"/>
      <c r="AK8" s="36"/>
      <c r="AL8" s="36"/>
      <c r="AM8" s="36"/>
      <c r="AN8" s="29"/>
      <c r="AO8" s="36"/>
      <c r="AP8" s="29"/>
      <c r="AQ8" s="36"/>
      <c r="AR8" s="29"/>
      <c r="AS8" s="36"/>
      <c r="AT8" s="36"/>
      <c r="AU8" s="36"/>
      <c r="AV8" s="29"/>
      <c r="AW8" s="36"/>
      <c r="AX8" s="36"/>
      <c r="AY8" s="36"/>
      <c r="AZ8" s="29"/>
      <c r="BA8" s="36"/>
      <c r="BB8" s="36"/>
      <c r="BC8" s="36"/>
      <c r="BD8" s="36"/>
      <c r="BE8" s="36"/>
      <c r="BF8" s="36"/>
      <c r="BG8" s="36"/>
      <c r="BH8" s="36"/>
      <c r="BI8" s="36"/>
      <c r="BJ8" s="29"/>
      <c r="BK8" s="36"/>
      <c r="BL8" s="29"/>
      <c r="BM8" s="36"/>
      <c r="BN8" s="36"/>
      <c r="BO8" s="36"/>
      <c r="BP8" s="29"/>
      <c r="BQ8" s="36"/>
      <c r="BR8" s="29"/>
      <c r="BS8" s="36"/>
      <c r="BT8" s="36"/>
      <c r="BU8" s="36"/>
      <c r="BV8" s="36"/>
    </row>
    <row r="9" spans="1:74" x14ac:dyDescent="0.25">
      <c r="A9" s="39">
        <v>7</v>
      </c>
      <c r="B9" s="39">
        <v>3</v>
      </c>
      <c r="C9" s="37" t="s">
        <v>474</v>
      </c>
      <c r="D9" s="40">
        <f>сентябрь!D9-октябрь!E9</f>
        <v>321.06739200000004</v>
      </c>
      <c r="E9" s="40">
        <f t="shared" si="0"/>
        <v>0</v>
      </c>
      <c r="F9" s="36"/>
      <c r="G9" s="36"/>
      <c r="H9" s="36"/>
      <c r="I9" s="27"/>
      <c r="J9" s="36"/>
      <c r="K9" s="36"/>
      <c r="L9" s="36"/>
      <c r="M9" s="36"/>
      <c r="N9" s="36"/>
      <c r="O9" s="29"/>
      <c r="P9" s="36"/>
      <c r="Q9" s="29"/>
      <c r="R9" s="36"/>
      <c r="S9" s="36"/>
      <c r="T9" s="36"/>
      <c r="U9" s="36"/>
      <c r="V9" s="36"/>
      <c r="W9" s="36"/>
      <c r="X9" s="36"/>
      <c r="Y9" s="29"/>
      <c r="Z9" s="36"/>
      <c r="AA9" s="66"/>
      <c r="AB9" s="36"/>
      <c r="AC9" s="36"/>
      <c r="AD9" s="36"/>
      <c r="AE9" s="36"/>
      <c r="AF9" s="36"/>
      <c r="AG9" s="36"/>
      <c r="AH9" s="29"/>
      <c r="AI9" s="36"/>
      <c r="AJ9" s="29"/>
      <c r="AK9" s="36"/>
      <c r="AL9" s="36"/>
      <c r="AM9" s="36"/>
      <c r="AN9" s="29"/>
      <c r="AO9" s="36"/>
      <c r="AP9" s="29"/>
      <c r="AQ9" s="36"/>
      <c r="AR9" s="29"/>
      <c r="AS9" s="36"/>
      <c r="AT9" s="36"/>
      <c r="AU9" s="36"/>
      <c r="AV9" s="29"/>
      <c r="AW9" s="36"/>
      <c r="AX9" s="36"/>
      <c r="AY9" s="36"/>
      <c r="AZ9" s="29"/>
      <c r="BA9" s="36"/>
      <c r="BB9" s="36"/>
      <c r="BC9" s="36"/>
      <c r="BD9" s="36"/>
      <c r="BE9" s="36"/>
      <c r="BF9" s="36"/>
      <c r="BG9" s="36"/>
      <c r="BH9" s="36"/>
      <c r="BI9" s="36"/>
      <c r="BJ9" s="29"/>
      <c r="BK9" s="36"/>
      <c r="BL9" s="29"/>
      <c r="BM9" s="36"/>
      <c r="BN9" s="36"/>
      <c r="BO9" s="36"/>
      <c r="BP9" s="29"/>
      <c r="BQ9" s="36"/>
      <c r="BR9" s="29"/>
      <c r="BS9" s="36"/>
      <c r="BT9" s="36"/>
      <c r="BU9" s="36"/>
      <c r="BV9" s="36"/>
    </row>
    <row r="10" spans="1:74" x14ac:dyDescent="0.25">
      <c r="A10" s="39">
        <v>8</v>
      </c>
      <c r="B10" s="39">
        <v>3</v>
      </c>
      <c r="C10" s="37" t="s">
        <v>475</v>
      </c>
      <c r="D10" s="40">
        <f>сентябрь!D10-октябрь!E10</f>
        <v>88.94002638647342</v>
      </c>
      <c r="E10" s="40">
        <f t="shared" si="0"/>
        <v>0</v>
      </c>
      <c r="F10" s="36"/>
      <c r="G10" s="36"/>
      <c r="H10" s="36"/>
      <c r="I10" s="27"/>
      <c r="J10" s="36"/>
      <c r="K10" s="36"/>
      <c r="L10" s="36"/>
      <c r="M10" s="36"/>
      <c r="N10" s="36"/>
      <c r="O10" s="29"/>
      <c r="P10" s="36"/>
      <c r="Q10" s="29"/>
      <c r="R10" s="36"/>
      <c r="S10" s="36"/>
      <c r="T10" s="36"/>
      <c r="U10" s="36"/>
      <c r="V10" s="36"/>
      <c r="W10" s="36"/>
      <c r="X10" s="36"/>
      <c r="Y10" s="29"/>
      <c r="Z10" s="36"/>
      <c r="AA10" s="66"/>
      <c r="AB10" s="36"/>
      <c r="AC10" s="36"/>
      <c r="AD10" s="36"/>
      <c r="AE10" s="36"/>
      <c r="AF10" s="36"/>
      <c r="AG10" s="36"/>
      <c r="AH10" s="29"/>
      <c r="AI10" s="36"/>
      <c r="AJ10" s="29"/>
      <c r="AK10" s="36"/>
      <c r="AL10" s="36"/>
      <c r="AM10" s="36"/>
      <c r="AN10" s="29"/>
      <c r="AO10" s="36"/>
      <c r="AP10" s="29"/>
      <c r="AQ10" s="36"/>
      <c r="AR10" s="29"/>
      <c r="AS10" s="36"/>
      <c r="AT10" s="36"/>
      <c r="AU10" s="36"/>
      <c r="AV10" s="29"/>
      <c r="AW10" s="36"/>
      <c r="AX10" s="36"/>
      <c r="AY10" s="36"/>
      <c r="AZ10" s="29"/>
      <c r="BA10" s="36"/>
      <c r="BB10" s="36"/>
      <c r="BC10" s="36"/>
      <c r="BD10" s="36"/>
      <c r="BE10" s="36"/>
      <c r="BF10" s="36"/>
      <c r="BG10" s="36"/>
      <c r="BH10" s="36"/>
      <c r="BI10" s="36"/>
      <c r="BJ10" s="29"/>
      <c r="BK10" s="36"/>
      <c r="BL10" s="29"/>
      <c r="BM10" s="36"/>
      <c r="BN10" s="36"/>
      <c r="BO10" s="36"/>
      <c r="BP10" s="29"/>
      <c r="BQ10" s="36"/>
      <c r="BR10" s="29"/>
      <c r="BS10" s="36"/>
      <c r="BT10" s="36"/>
      <c r="BU10" s="36"/>
      <c r="BV10" s="36"/>
    </row>
    <row r="11" spans="1:74" x14ac:dyDescent="0.25">
      <c r="A11" s="39">
        <v>9</v>
      </c>
      <c r="B11" s="39">
        <v>3</v>
      </c>
      <c r="C11" s="37" t="s">
        <v>476</v>
      </c>
      <c r="D11" s="40">
        <f>сентябрь!D11-октябрь!E11</f>
        <v>262.71656077294688</v>
      </c>
      <c r="E11" s="40">
        <f t="shared" si="0"/>
        <v>0</v>
      </c>
      <c r="F11" s="36"/>
      <c r="G11" s="36"/>
      <c r="H11" s="36"/>
      <c r="I11" s="27"/>
      <c r="J11" s="36"/>
      <c r="K11" s="36"/>
      <c r="L11" s="36"/>
      <c r="M11" s="36"/>
      <c r="N11" s="36"/>
      <c r="O11" s="29"/>
      <c r="P11" s="36"/>
      <c r="Q11" s="29"/>
      <c r="R11" s="36"/>
      <c r="S11" s="36"/>
      <c r="T11" s="36"/>
      <c r="U11" s="36"/>
      <c r="V11" s="36"/>
      <c r="W11" s="36"/>
      <c r="X11" s="36"/>
      <c r="Y11" s="29"/>
      <c r="Z11" s="36"/>
      <c r="AA11" s="66"/>
      <c r="AB11" s="36"/>
      <c r="AC11" s="36"/>
      <c r="AD11" s="36"/>
      <c r="AE11" s="36"/>
      <c r="AF11" s="36"/>
      <c r="AG11" s="36"/>
      <c r="AH11" s="29"/>
      <c r="AI11" s="36"/>
      <c r="AJ11" s="29"/>
      <c r="AK11" s="36"/>
      <c r="AL11" s="36"/>
      <c r="AM11" s="36"/>
      <c r="AN11" s="29"/>
      <c r="AO11" s="36"/>
      <c r="AP11" s="29"/>
      <c r="AQ11" s="36"/>
      <c r="AR11" s="29"/>
      <c r="AS11" s="36"/>
      <c r="AT11" s="36"/>
      <c r="AU11" s="36"/>
      <c r="AV11" s="29"/>
      <c r="AW11" s="36"/>
      <c r="AX11" s="36"/>
      <c r="AY11" s="36"/>
      <c r="AZ11" s="29"/>
      <c r="BA11" s="36"/>
      <c r="BB11" s="36"/>
      <c r="BC11" s="36"/>
      <c r="BD11" s="36"/>
      <c r="BE11" s="36"/>
      <c r="BF11" s="36"/>
      <c r="BG11" s="36"/>
      <c r="BH11" s="36"/>
      <c r="BI11" s="36"/>
      <c r="BJ11" s="29"/>
      <c r="BK11" s="36"/>
      <c r="BL11" s="29"/>
      <c r="BM11" s="36"/>
      <c r="BN11" s="36"/>
      <c r="BO11" s="36"/>
      <c r="BP11" s="29"/>
      <c r="BQ11" s="36"/>
      <c r="BR11" s="29"/>
      <c r="BS11" s="36"/>
      <c r="BT11" s="36"/>
      <c r="BU11" s="36"/>
      <c r="BV11" s="36"/>
    </row>
    <row r="12" spans="1:74" s="86" customFormat="1" x14ac:dyDescent="0.25">
      <c r="A12" s="79">
        <v>10</v>
      </c>
      <c r="B12" s="79">
        <v>3</v>
      </c>
      <c r="C12" s="80" t="s">
        <v>477</v>
      </c>
      <c r="D12" s="81">
        <f>сентябрь!D12-октябрь!E12</f>
        <v>-292.70273658937197</v>
      </c>
      <c r="E12" s="81">
        <f t="shared" si="0"/>
        <v>5.702</v>
      </c>
      <c r="F12" s="82"/>
      <c r="G12" s="82"/>
      <c r="H12" s="82"/>
      <c r="I12" s="83"/>
      <c r="J12" s="82"/>
      <c r="K12" s="82"/>
      <c r="L12" s="82"/>
      <c r="M12" s="82"/>
      <c r="N12" s="82"/>
      <c r="O12" s="84"/>
      <c r="P12" s="82"/>
      <c r="Q12" s="84"/>
      <c r="R12" s="82"/>
      <c r="S12" s="82"/>
      <c r="T12" s="82"/>
      <c r="U12" s="82"/>
      <c r="V12" s="82"/>
      <c r="W12" s="82"/>
      <c r="X12" s="82"/>
      <c r="Y12" s="84"/>
      <c r="Z12" s="82"/>
      <c r="AA12" s="85"/>
      <c r="AB12" s="82"/>
      <c r="AC12" s="82"/>
      <c r="AD12" s="82"/>
      <c r="AE12" s="82"/>
      <c r="AF12" s="82"/>
      <c r="AG12" s="82"/>
      <c r="AH12" s="84"/>
      <c r="AI12" s="82"/>
      <c r="AJ12" s="84"/>
      <c r="AK12" s="82"/>
      <c r="AL12" s="82"/>
      <c r="AM12" s="82"/>
      <c r="AN12" s="84"/>
      <c r="AO12" s="82"/>
      <c r="AP12" s="84"/>
      <c r="AQ12" s="82"/>
      <c r="AR12" s="84"/>
      <c r="AS12" s="82"/>
      <c r="AT12" s="82"/>
      <c r="AU12" s="82"/>
      <c r="AV12" s="84"/>
      <c r="AW12" s="82"/>
      <c r="AX12" s="82"/>
      <c r="AY12" s="82"/>
      <c r="AZ12" s="84"/>
      <c r="BA12" s="82"/>
      <c r="BB12" s="82"/>
      <c r="BC12" s="82"/>
      <c r="BD12" s="82"/>
      <c r="BE12" s="82"/>
      <c r="BF12" s="82"/>
      <c r="BG12" s="82"/>
      <c r="BH12" s="82"/>
      <c r="BI12" s="82"/>
      <c r="BJ12" s="84"/>
      <c r="BK12" s="82"/>
      <c r="BL12" s="84"/>
      <c r="BM12" s="82"/>
      <c r="BN12" s="82"/>
      <c r="BO12" s="82"/>
      <c r="BP12" s="84">
        <v>6</v>
      </c>
      <c r="BQ12" s="82">
        <v>5.702</v>
      </c>
      <c r="BR12" s="84"/>
      <c r="BS12" s="82"/>
      <c r="BT12" s="82"/>
      <c r="BU12" s="82"/>
      <c r="BV12" s="82"/>
    </row>
    <row r="13" spans="1:74" x14ac:dyDescent="0.25">
      <c r="A13" s="39">
        <v>11</v>
      </c>
      <c r="B13" s="39">
        <v>3</v>
      </c>
      <c r="C13" s="37" t="s">
        <v>478</v>
      </c>
      <c r="D13" s="40">
        <f>сентябрь!D13-октябрь!E13</f>
        <v>-15.264091449275398</v>
      </c>
      <c r="E13" s="40">
        <f t="shared" si="0"/>
        <v>0</v>
      </c>
      <c r="F13" s="36"/>
      <c r="G13" s="36"/>
      <c r="H13" s="36"/>
      <c r="I13" s="27"/>
      <c r="J13" s="36"/>
      <c r="K13" s="36"/>
      <c r="L13" s="36"/>
      <c r="M13" s="36"/>
      <c r="N13" s="36"/>
      <c r="O13" s="29"/>
      <c r="P13" s="36"/>
      <c r="Q13" s="29"/>
      <c r="R13" s="36"/>
      <c r="S13" s="36"/>
      <c r="T13" s="36"/>
      <c r="U13" s="36"/>
      <c r="V13" s="36"/>
      <c r="W13" s="36"/>
      <c r="X13" s="36"/>
      <c r="Y13" s="29"/>
      <c r="Z13" s="36"/>
      <c r="AA13" s="66"/>
      <c r="AB13" s="36"/>
      <c r="AC13" s="36"/>
      <c r="AD13" s="36"/>
      <c r="AE13" s="36"/>
      <c r="AF13" s="36"/>
      <c r="AG13" s="36"/>
      <c r="AH13" s="29"/>
      <c r="AI13" s="36"/>
      <c r="AJ13" s="29"/>
      <c r="AK13" s="36"/>
      <c r="AL13" s="36"/>
      <c r="AM13" s="36"/>
      <c r="AN13" s="29"/>
      <c r="AO13" s="36"/>
      <c r="AP13" s="29"/>
      <c r="AQ13" s="36"/>
      <c r="AR13" s="29"/>
      <c r="AS13" s="36"/>
      <c r="AT13" s="36"/>
      <c r="AU13" s="36"/>
      <c r="AV13" s="29"/>
      <c r="AW13" s="36"/>
      <c r="AX13" s="36"/>
      <c r="AY13" s="36"/>
      <c r="AZ13" s="29"/>
      <c r="BA13" s="36"/>
      <c r="BB13" s="36"/>
      <c r="BC13" s="36"/>
      <c r="BD13" s="36"/>
      <c r="BE13" s="36"/>
      <c r="BF13" s="36"/>
      <c r="BG13" s="36"/>
      <c r="BH13" s="36"/>
      <c r="BI13" s="36"/>
      <c r="BJ13" s="29"/>
      <c r="BK13" s="36"/>
      <c r="BL13" s="29"/>
      <c r="BM13" s="36"/>
      <c r="BN13" s="36"/>
      <c r="BO13" s="36"/>
      <c r="BP13" s="29"/>
      <c r="BQ13" s="36"/>
      <c r="BR13" s="29"/>
      <c r="BS13" s="36"/>
      <c r="BT13" s="36"/>
      <c r="BU13" s="36"/>
      <c r="BV13" s="36"/>
    </row>
    <row r="14" spans="1:74" x14ac:dyDescent="0.25">
      <c r="A14" s="39">
        <v>12</v>
      </c>
      <c r="B14" s="39">
        <v>3</v>
      </c>
      <c r="C14" s="37" t="s">
        <v>479</v>
      </c>
      <c r="D14" s="40">
        <f>сентябрь!D14-октябрь!E14</f>
        <v>-710.89344787439609</v>
      </c>
      <c r="E14" s="40">
        <f t="shared" si="0"/>
        <v>0</v>
      </c>
      <c r="F14" s="36"/>
      <c r="G14" s="36"/>
      <c r="H14" s="36"/>
      <c r="I14" s="27"/>
      <c r="J14" s="36"/>
      <c r="K14" s="36"/>
      <c r="L14" s="36"/>
      <c r="M14" s="36"/>
      <c r="N14" s="36"/>
      <c r="O14" s="29"/>
      <c r="P14" s="36"/>
      <c r="Q14" s="29"/>
      <c r="R14" s="36"/>
      <c r="S14" s="36"/>
      <c r="T14" s="36"/>
      <c r="U14" s="36"/>
      <c r="V14" s="36"/>
      <c r="W14" s="36"/>
      <c r="X14" s="36"/>
      <c r="Y14" s="29"/>
      <c r="Z14" s="36"/>
      <c r="AA14" s="66"/>
      <c r="AB14" s="36"/>
      <c r="AC14" s="36"/>
      <c r="AD14" s="36"/>
      <c r="AE14" s="36"/>
      <c r="AF14" s="36"/>
      <c r="AG14" s="36"/>
      <c r="AH14" s="29"/>
      <c r="AI14" s="36"/>
      <c r="AJ14" s="29"/>
      <c r="AK14" s="36"/>
      <c r="AL14" s="36"/>
      <c r="AM14" s="36"/>
      <c r="AN14" s="29"/>
      <c r="AO14" s="36"/>
      <c r="AP14" s="29"/>
      <c r="AQ14" s="36"/>
      <c r="AR14" s="29"/>
      <c r="AS14" s="36"/>
      <c r="AT14" s="36"/>
      <c r="AU14" s="36"/>
      <c r="AV14" s="29"/>
      <c r="AW14" s="36"/>
      <c r="AX14" s="36"/>
      <c r="AY14" s="36"/>
      <c r="AZ14" s="29"/>
      <c r="BA14" s="36"/>
      <c r="BB14" s="36"/>
      <c r="BC14" s="36"/>
      <c r="BD14" s="36"/>
      <c r="BE14" s="36"/>
      <c r="BF14" s="36"/>
      <c r="BG14" s="36"/>
      <c r="BH14" s="36"/>
      <c r="BI14" s="36"/>
      <c r="BJ14" s="29"/>
      <c r="BK14" s="36"/>
      <c r="BL14" s="29"/>
      <c r="BM14" s="36"/>
      <c r="BN14" s="36"/>
      <c r="BO14" s="36"/>
      <c r="BP14" s="29"/>
      <c r="BQ14" s="36"/>
      <c r="BR14" s="29"/>
      <c r="BS14" s="36"/>
      <c r="BT14" s="36"/>
      <c r="BU14" s="36"/>
      <c r="BV14" s="36"/>
    </row>
    <row r="15" spans="1:74" s="86" customFormat="1" x14ac:dyDescent="0.25">
      <c r="A15" s="79">
        <v>13</v>
      </c>
      <c r="B15" s="79">
        <v>3</v>
      </c>
      <c r="C15" s="80" t="s">
        <v>480</v>
      </c>
      <c r="D15" s="81">
        <f>сентябрь!D15-октябрь!E15</f>
        <v>455.76667921739124</v>
      </c>
      <c r="E15" s="81">
        <f t="shared" si="0"/>
        <v>10.061999999999999</v>
      </c>
      <c r="F15" s="82"/>
      <c r="G15" s="82"/>
      <c r="H15" s="82"/>
      <c r="I15" s="83"/>
      <c r="J15" s="82"/>
      <c r="K15" s="82"/>
      <c r="L15" s="82"/>
      <c r="M15" s="82"/>
      <c r="N15" s="82"/>
      <c r="O15" s="84"/>
      <c r="P15" s="82"/>
      <c r="Q15" s="84"/>
      <c r="R15" s="82"/>
      <c r="S15" s="82"/>
      <c r="T15" s="82"/>
      <c r="U15" s="82"/>
      <c r="V15" s="82"/>
      <c r="W15" s="82"/>
      <c r="X15" s="82"/>
      <c r="Y15" s="84"/>
      <c r="Z15" s="82"/>
      <c r="AA15" s="85"/>
      <c r="AB15" s="82"/>
      <c r="AC15" s="82"/>
      <c r="AD15" s="82"/>
      <c r="AE15" s="82"/>
      <c r="AF15" s="82"/>
      <c r="AG15" s="82"/>
      <c r="AH15" s="84"/>
      <c r="AI15" s="82"/>
      <c r="AJ15" s="84"/>
      <c r="AK15" s="82"/>
      <c r="AL15" s="82"/>
      <c r="AM15" s="82"/>
      <c r="AN15" s="84"/>
      <c r="AO15" s="82"/>
      <c r="AP15" s="84"/>
      <c r="AQ15" s="82"/>
      <c r="AR15" s="84"/>
      <c r="AS15" s="82"/>
      <c r="AT15" s="82"/>
      <c r="AU15" s="82"/>
      <c r="AV15" s="84"/>
      <c r="AW15" s="82"/>
      <c r="AX15" s="82"/>
      <c r="AY15" s="82"/>
      <c r="AZ15" s="84"/>
      <c r="BA15" s="82"/>
      <c r="BB15" s="82"/>
      <c r="BC15" s="82"/>
      <c r="BD15" s="82"/>
      <c r="BE15" s="82"/>
      <c r="BF15" s="82"/>
      <c r="BG15" s="82"/>
      <c r="BH15" s="82"/>
      <c r="BI15" s="82"/>
      <c r="BJ15" s="84"/>
      <c r="BK15" s="82"/>
      <c r="BL15" s="84"/>
      <c r="BM15" s="82"/>
      <c r="BN15" s="82"/>
      <c r="BO15" s="82"/>
      <c r="BP15" s="84">
        <v>11</v>
      </c>
      <c r="BQ15" s="82">
        <v>10.061999999999999</v>
      </c>
      <c r="BR15" s="84"/>
      <c r="BS15" s="82"/>
      <c r="BT15" s="82"/>
      <c r="BU15" s="82"/>
      <c r="BV15" s="82"/>
    </row>
    <row r="16" spans="1:74" s="86" customFormat="1" x14ac:dyDescent="0.25">
      <c r="A16" s="79">
        <v>14</v>
      </c>
      <c r="B16" s="79">
        <v>3</v>
      </c>
      <c r="C16" s="80" t="s">
        <v>481</v>
      </c>
      <c r="D16" s="81">
        <f>сентябрь!D16-октябрь!E16</f>
        <v>100.37806877294686</v>
      </c>
      <c r="E16" s="81">
        <f t="shared" si="0"/>
        <v>1.9059999999999999</v>
      </c>
      <c r="F16" s="82"/>
      <c r="G16" s="82"/>
      <c r="H16" s="82"/>
      <c r="I16" s="83"/>
      <c r="J16" s="82"/>
      <c r="K16" s="82"/>
      <c r="L16" s="82"/>
      <c r="M16" s="82"/>
      <c r="N16" s="82"/>
      <c r="O16" s="84"/>
      <c r="P16" s="82"/>
      <c r="Q16" s="84"/>
      <c r="R16" s="82"/>
      <c r="S16" s="82"/>
      <c r="T16" s="82"/>
      <c r="U16" s="82"/>
      <c r="V16" s="82"/>
      <c r="W16" s="82"/>
      <c r="X16" s="82"/>
      <c r="Y16" s="84"/>
      <c r="Z16" s="82"/>
      <c r="AA16" s="85"/>
      <c r="AB16" s="82"/>
      <c r="AC16" s="82"/>
      <c r="AD16" s="82"/>
      <c r="AE16" s="82"/>
      <c r="AF16" s="82"/>
      <c r="AG16" s="82"/>
      <c r="AH16" s="84"/>
      <c r="AI16" s="82"/>
      <c r="AJ16" s="84"/>
      <c r="AK16" s="82"/>
      <c r="AL16" s="82"/>
      <c r="AM16" s="82"/>
      <c r="AN16" s="84"/>
      <c r="AO16" s="82"/>
      <c r="AP16" s="84"/>
      <c r="AQ16" s="82"/>
      <c r="AR16" s="84"/>
      <c r="AS16" s="82"/>
      <c r="AT16" s="82"/>
      <c r="AU16" s="82"/>
      <c r="AV16" s="84"/>
      <c r="AW16" s="82"/>
      <c r="AX16" s="82"/>
      <c r="AY16" s="82"/>
      <c r="AZ16" s="84"/>
      <c r="BA16" s="82"/>
      <c r="BB16" s="82"/>
      <c r="BC16" s="82"/>
      <c r="BD16" s="82"/>
      <c r="BE16" s="82"/>
      <c r="BF16" s="82"/>
      <c r="BG16" s="82"/>
      <c r="BH16" s="82"/>
      <c r="BI16" s="82"/>
      <c r="BJ16" s="84"/>
      <c r="BK16" s="82"/>
      <c r="BL16" s="84"/>
      <c r="BM16" s="82"/>
      <c r="BN16" s="82"/>
      <c r="BO16" s="82"/>
      <c r="BP16" s="84">
        <v>2</v>
      </c>
      <c r="BQ16" s="82">
        <v>1.9059999999999999</v>
      </c>
      <c r="BR16" s="84"/>
      <c r="BS16" s="82"/>
      <c r="BT16" s="82"/>
      <c r="BU16" s="82"/>
      <c r="BV16" s="82"/>
    </row>
    <row r="17" spans="1:74" s="86" customFormat="1" x14ac:dyDescent="0.25">
      <c r="A17" s="79">
        <v>15</v>
      </c>
      <c r="B17" s="79">
        <v>3</v>
      </c>
      <c r="C17" s="80" t="s">
        <v>482</v>
      </c>
      <c r="D17" s="81">
        <f>сентябрь!D17-октябрь!E17</f>
        <v>-543.45615451207721</v>
      </c>
      <c r="E17" s="81">
        <f t="shared" si="0"/>
        <v>22.221</v>
      </c>
      <c r="F17" s="82"/>
      <c r="G17" s="82"/>
      <c r="H17" s="82"/>
      <c r="I17" s="83"/>
      <c r="J17" s="82"/>
      <c r="K17" s="82"/>
      <c r="L17" s="82"/>
      <c r="M17" s="82"/>
      <c r="N17" s="82"/>
      <c r="O17" s="84"/>
      <c r="P17" s="82"/>
      <c r="Q17" s="84"/>
      <c r="R17" s="82"/>
      <c r="S17" s="82"/>
      <c r="T17" s="82"/>
      <c r="U17" s="82"/>
      <c r="V17" s="82"/>
      <c r="W17" s="82"/>
      <c r="X17" s="82"/>
      <c r="Y17" s="84"/>
      <c r="Z17" s="82"/>
      <c r="AA17" s="85"/>
      <c r="AB17" s="82"/>
      <c r="AC17" s="82"/>
      <c r="AD17" s="82"/>
      <c r="AE17" s="82"/>
      <c r="AF17" s="82"/>
      <c r="AG17" s="82"/>
      <c r="AH17" s="84"/>
      <c r="AI17" s="82"/>
      <c r="AJ17" s="84"/>
      <c r="AK17" s="82"/>
      <c r="AL17" s="82"/>
      <c r="AM17" s="82"/>
      <c r="AN17" s="84"/>
      <c r="AO17" s="82"/>
      <c r="AP17" s="84"/>
      <c r="AQ17" s="82"/>
      <c r="AR17" s="84"/>
      <c r="AS17" s="82"/>
      <c r="AT17" s="82"/>
      <c r="AU17" s="82"/>
      <c r="AV17" s="84"/>
      <c r="AW17" s="82"/>
      <c r="AX17" s="82"/>
      <c r="AY17" s="82"/>
      <c r="AZ17" s="84"/>
      <c r="BA17" s="82"/>
      <c r="BB17" s="82"/>
      <c r="BC17" s="82"/>
      <c r="BD17" s="82"/>
      <c r="BE17" s="82"/>
      <c r="BF17" s="82"/>
      <c r="BG17" s="82"/>
      <c r="BH17" s="82"/>
      <c r="BI17" s="82"/>
      <c r="BJ17" s="84"/>
      <c r="BK17" s="82"/>
      <c r="BL17" s="84"/>
      <c r="BM17" s="82"/>
      <c r="BN17" s="82"/>
      <c r="BO17" s="82"/>
      <c r="BP17" s="84">
        <v>22</v>
      </c>
      <c r="BQ17" s="82">
        <v>22.221</v>
      </c>
      <c r="BR17" s="84"/>
      <c r="BS17" s="82"/>
      <c r="BT17" s="82"/>
      <c r="BU17" s="82"/>
      <c r="BV17" s="82"/>
    </row>
    <row r="18" spans="1:74" x14ac:dyDescent="0.25">
      <c r="A18" s="39">
        <v>16</v>
      </c>
      <c r="B18" s="39">
        <v>1</v>
      </c>
      <c r="C18" s="37" t="s">
        <v>483</v>
      </c>
      <c r="D18" s="40">
        <f>сентябрь!D18-октябрь!E18</f>
        <v>196.92632924637684</v>
      </c>
      <c r="E18" s="40">
        <f t="shared" si="0"/>
        <v>0</v>
      </c>
      <c r="F18" s="36"/>
      <c r="G18" s="36"/>
      <c r="H18" s="36"/>
      <c r="I18" s="27"/>
      <c r="J18" s="36"/>
      <c r="K18" s="36"/>
      <c r="L18" s="36"/>
      <c r="M18" s="36"/>
      <c r="N18" s="36"/>
      <c r="O18" s="29"/>
      <c r="P18" s="36"/>
      <c r="Q18" s="29"/>
      <c r="R18" s="36"/>
      <c r="S18" s="36"/>
      <c r="T18" s="36"/>
      <c r="U18" s="36"/>
      <c r="V18" s="36"/>
      <c r="W18" s="36"/>
      <c r="X18" s="36"/>
      <c r="Y18" s="29"/>
      <c r="Z18" s="36"/>
      <c r="AA18" s="66"/>
      <c r="AB18" s="36"/>
      <c r="AC18" s="36"/>
      <c r="AD18" s="36"/>
      <c r="AE18" s="36"/>
      <c r="AF18" s="36"/>
      <c r="AG18" s="36"/>
      <c r="AH18" s="29"/>
      <c r="AI18" s="36"/>
      <c r="AJ18" s="29"/>
      <c r="AK18" s="36"/>
      <c r="AL18" s="36"/>
      <c r="AM18" s="36"/>
      <c r="AN18" s="29"/>
      <c r="AO18" s="36"/>
      <c r="AP18" s="29"/>
      <c r="AQ18" s="36"/>
      <c r="AR18" s="29"/>
      <c r="AS18" s="36"/>
      <c r="AT18" s="36"/>
      <c r="AU18" s="36"/>
      <c r="AV18" s="29"/>
      <c r="AW18" s="36"/>
      <c r="AX18" s="36"/>
      <c r="AY18" s="36"/>
      <c r="AZ18" s="29"/>
      <c r="BA18" s="36"/>
      <c r="BB18" s="36"/>
      <c r="BC18" s="36"/>
      <c r="BD18" s="36"/>
      <c r="BE18" s="36"/>
      <c r="BF18" s="36"/>
      <c r="BG18" s="36"/>
      <c r="BH18" s="36"/>
      <c r="BI18" s="36"/>
      <c r="BJ18" s="29"/>
      <c r="BK18" s="36"/>
      <c r="BL18" s="29"/>
      <c r="BM18" s="36"/>
      <c r="BN18" s="36"/>
      <c r="BO18" s="36"/>
      <c r="BP18" s="29"/>
      <c r="BQ18" s="36"/>
      <c r="BR18" s="29"/>
      <c r="BS18" s="36"/>
      <c r="BT18" s="36"/>
      <c r="BU18" s="36"/>
      <c r="BV18" s="36"/>
    </row>
    <row r="19" spans="1:74" s="86" customFormat="1" x14ac:dyDescent="0.25">
      <c r="A19" s="79">
        <v>17</v>
      </c>
      <c r="B19" s="79">
        <v>2</v>
      </c>
      <c r="C19" s="80" t="s">
        <v>484</v>
      </c>
      <c r="D19" s="81">
        <f>сентябрь!D19-октябрь!E19</f>
        <v>207.67125689855067</v>
      </c>
      <c r="E19" s="81">
        <f t="shared" si="0"/>
        <v>5.6189999999999998</v>
      </c>
      <c r="F19" s="82"/>
      <c r="G19" s="82"/>
      <c r="H19" s="82"/>
      <c r="I19" s="83"/>
      <c r="J19" s="82"/>
      <c r="K19" s="82"/>
      <c r="L19" s="82"/>
      <c r="M19" s="82"/>
      <c r="N19" s="82"/>
      <c r="O19" s="84"/>
      <c r="P19" s="82"/>
      <c r="Q19" s="84"/>
      <c r="R19" s="82"/>
      <c r="S19" s="82"/>
      <c r="T19" s="82"/>
      <c r="U19" s="82"/>
      <c r="V19" s="82"/>
      <c r="W19" s="82"/>
      <c r="X19" s="82"/>
      <c r="Y19" s="84"/>
      <c r="Z19" s="82"/>
      <c r="AA19" s="85"/>
      <c r="AB19" s="82"/>
      <c r="AC19" s="82"/>
      <c r="AD19" s="82"/>
      <c r="AE19" s="82"/>
      <c r="AF19" s="82"/>
      <c r="AG19" s="82"/>
      <c r="AH19" s="84"/>
      <c r="AI19" s="82"/>
      <c r="AJ19" s="84"/>
      <c r="AK19" s="82"/>
      <c r="AL19" s="82"/>
      <c r="AM19" s="82"/>
      <c r="AN19" s="84"/>
      <c r="AO19" s="82"/>
      <c r="AP19" s="84"/>
      <c r="AQ19" s="82"/>
      <c r="AR19" s="84"/>
      <c r="AS19" s="82"/>
      <c r="AT19" s="82"/>
      <c r="AU19" s="82"/>
      <c r="AV19" s="84"/>
      <c r="AW19" s="82"/>
      <c r="AX19" s="82"/>
      <c r="AY19" s="82"/>
      <c r="AZ19" s="84"/>
      <c r="BA19" s="82"/>
      <c r="BB19" s="82"/>
      <c r="BC19" s="82"/>
      <c r="BD19" s="82"/>
      <c r="BE19" s="82"/>
      <c r="BF19" s="82"/>
      <c r="BG19" s="82"/>
      <c r="BH19" s="82"/>
      <c r="BI19" s="82"/>
      <c r="BJ19" s="84"/>
      <c r="BK19" s="82"/>
      <c r="BL19" s="84"/>
      <c r="BM19" s="82"/>
      <c r="BN19" s="82"/>
      <c r="BO19" s="82"/>
      <c r="BP19" s="84">
        <v>6</v>
      </c>
      <c r="BQ19" s="82">
        <v>5.6189999999999998</v>
      </c>
      <c r="BR19" s="84"/>
      <c r="BS19" s="82"/>
      <c r="BT19" s="82"/>
      <c r="BU19" s="82"/>
      <c r="BV19" s="82"/>
    </row>
    <row r="20" spans="1:74" ht="14.25" customHeight="1" x14ac:dyDescent="0.25">
      <c r="A20" s="39">
        <v>18</v>
      </c>
      <c r="B20" s="39">
        <v>2</v>
      </c>
      <c r="C20" s="37" t="s">
        <v>939</v>
      </c>
      <c r="D20" s="40">
        <f>сентябрь!D20-октябрь!E20</f>
        <v>629.23636769082123</v>
      </c>
      <c r="E20" s="40">
        <f t="shared" si="0"/>
        <v>0</v>
      </c>
      <c r="F20" s="36"/>
      <c r="G20" s="36"/>
      <c r="H20" s="36"/>
      <c r="I20" s="27"/>
      <c r="J20" s="36"/>
      <c r="K20" s="36"/>
      <c r="L20" s="36"/>
      <c r="M20" s="36"/>
      <c r="N20" s="36"/>
      <c r="O20" s="29"/>
      <c r="P20" s="36"/>
      <c r="Q20" s="29"/>
      <c r="R20" s="36"/>
      <c r="S20" s="36"/>
      <c r="T20" s="36"/>
      <c r="U20" s="36"/>
      <c r="V20" s="36"/>
      <c r="W20" s="36"/>
      <c r="X20" s="36"/>
      <c r="Y20" s="29"/>
      <c r="Z20" s="36"/>
      <c r="AA20" s="66"/>
      <c r="AB20" s="36"/>
      <c r="AC20" s="36"/>
      <c r="AD20" s="36"/>
      <c r="AE20" s="36"/>
      <c r="AF20" s="36"/>
      <c r="AG20" s="36"/>
      <c r="AH20" s="29"/>
      <c r="AI20" s="36"/>
      <c r="AJ20" s="29"/>
      <c r="AK20" s="36"/>
      <c r="AL20" s="36"/>
      <c r="AM20" s="36"/>
      <c r="AN20" s="29"/>
      <c r="AO20" s="36"/>
      <c r="AP20" s="29"/>
      <c r="AQ20" s="36"/>
      <c r="AR20" s="29"/>
      <c r="AS20" s="36"/>
      <c r="AT20" s="36"/>
      <c r="AU20" s="36"/>
      <c r="AV20" s="29"/>
      <c r="AW20" s="36"/>
      <c r="AX20" s="36"/>
      <c r="AY20" s="36"/>
      <c r="AZ20" s="29"/>
      <c r="BA20" s="36"/>
      <c r="BB20" s="36"/>
      <c r="BC20" s="36"/>
      <c r="BD20" s="36"/>
      <c r="BE20" s="36"/>
      <c r="BF20" s="36"/>
      <c r="BG20" s="36"/>
      <c r="BH20" s="36"/>
      <c r="BI20" s="36"/>
      <c r="BJ20" s="29"/>
      <c r="BK20" s="36"/>
      <c r="BL20" s="29"/>
      <c r="BM20" s="36"/>
      <c r="BN20" s="36"/>
      <c r="BO20" s="36"/>
      <c r="BP20" s="29"/>
      <c r="BQ20" s="36"/>
      <c r="BR20" s="29"/>
      <c r="BS20" s="36"/>
      <c r="BT20" s="36"/>
      <c r="BU20" s="36"/>
      <c r="BV20" s="36"/>
    </row>
    <row r="21" spans="1:74" s="86" customFormat="1" x14ac:dyDescent="0.25">
      <c r="A21" s="79">
        <v>19</v>
      </c>
      <c r="B21" s="79">
        <v>2</v>
      </c>
      <c r="C21" s="80" t="s">
        <v>485</v>
      </c>
      <c r="D21" s="81">
        <f>сентябрь!D21-октябрь!E21</f>
        <v>1468.1395928888887</v>
      </c>
      <c r="E21" s="81">
        <f t="shared" si="0"/>
        <v>3.8319999999999999</v>
      </c>
      <c r="F21" s="82"/>
      <c r="G21" s="82"/>
      <c r="H21" s="82"/>
      <c r="I21" s="83"/>
      <c r="J21" s="82"/>
      <c r="K21" s="82"/>
      <c r="L21" s="82"/>
      <c r="M21" s="82"/>
      <c r="N21" s="82"/>
      <c r="O21" s="84"/>
      <c r="P21" s="82"/>
      <c r="Q21" s="84"/>
      <c r="R21" s="82"/>
      <c r="S21" s="82"/>
      <c r="T21" s="82"/>
      <c r="U21" s="82"/>
      <c r="V21" s="82"/>
      <c r="W21" s="82"/>
      <c r="X21" s="82"/>
      <c r="Y21" s="84"/>
      <c r="Z21" s="82"/>
      <c r="AA21" s="85"/>
      <c r="AB21" s="82"/>
      <c r="AC21" s="82"/>
      <c r="AD21" s="82"/>
      <c r="AE21" s="82"/>
      <c r="AF21" s="82"/>
      <c r="AG21" s="82"/>
      <c r="AH21" s="84"/>
      <c r="AI21" s="82"/>
      <c r="AJ21" s="84"/>
      <c r="AK21" s="82"/>
      <c r="AL21" s="82"/>
      <c r="AM21" s="82"/>
      <c r="AN21" s="84"/>
      <c r="AO21" s="82"/>
      <c r="AP21" s="84"/>
      <c r="AQ21" s="82"/>
      <c r="AR21" s="84"/>
      <c r="AS21" s="82"/>
      <c r="AT21" s="82"/>
      <c r="AU21" s="82"/>
      <c r="AV21" s="84"/>
      <c r="AW21" s="82"/>
      <c r="AX21" s="82"/>
      <c r="AY21" s="82"/>
      <c r="AZ21" s="84"/>
      <c r="BA21" s="82"/>
      <c r="BB21" s="82"/>
      <c r="BC21" s="82"/>
      <c r="BD21" s="82"/>
      <c r="BE21" s="82"/>
      <c r="BF21" s="82"/>
      <c r="BG21" s="82"/>
      <c r="BH21" s="82"/>
      <c r="BI21" s="82"/>
      <c r="BJ21" s="84"/>
      <c r="BK21" s="82"/>
      <c r="BL21" s="84"/>
      <c r="BM21" s="82"/>
      <c r="BN21" s="82"/>
      <c r="BO21" s="82"/>
      <c r="BP21" s="84">
        <v>4</v>
      </c>
      <c r="BQ21" s="82">
        <v>3.8319999999999999</v>
      </c>
      <c r="BR21" s="84"/>
      <c r="BS21" s="82"/>
      <c r="BT21" s="82"/>
      <c r="BU21" s="82"/>
      <c r="BV21" s="82"/>
    </row>
    <row r="22" spans="1:74" x14ac:dyDescent="0.25">
      <c r="A22" s="39">
        <v>20</v>
      </c>
      <c r="B22" s="39">
        <v>2</v>
      </c>
      <c r="C22" s="37" t="s">
        <v>486</v>
      </c>
      <c r="D22" s="40">
        <f>сентябрь!D22-октябрь!E22</f>
        <v>307.61786298550749</v>
      </c>
      <c r="E22" s="40">
        <f t="shared" si="0"/>
        <v>0</v>
      </c>
      <c r="F22" s="36"/>
      <c r="G22" s="36"/>
      <c r="H22" s="36"/>
      <c r="I22" s="27"/>
      <c r="J22" s="36"/>
      <c r="K22" s="36"/>
      <c r="L22" s="36"/>
      <c r="M22" s="36"/>
      <c r="N22" s="36"/>
      <c r="O22" s="29"/>
      <c r="P22" s="36"/>
      <c r="Q22" s="29"/>
      <c r="R22" s="36"/>
      <c r="S22" s="36"/>
      <c r="T22" s="36"/>
      <c r="U22" s="36"/>
      <c r="V22" s="36"/>
      <c r="W22" s="36"/>
      <c r="X22" s="36"/>
      <c r="Y22" s="29"/>
      <c r="Z22" s="36"/>
      <c r="AA22" s="66"/>
      <c r="AB22" s="36"/>
      <c r="AC22" s="36"/>
      <c r="AD22" s="36"/>
      <c r="AE22" s="36"/>
      <c r="AF22" s="36"/>
      <c r="AG22" s="36"/>
      <c r="AH22" s="29"/>
      <c r="AI22" s="36"/>
      <c r="AJ22" s="29"/>
      <c r="AK22" s="36"/>
      <c r="AL22" s="36"/>
      <c r="AM22" s="36"/>
      <c r="AN22" s="29"/>
      <c r="AO22" s="36"/>
      <c r="AP22" s="29"/>
      <c r="AQ22" s="36"/>
      <c r="AR22" s="29"/>
      <c r="AS22" s="36"/>
      <c r="AT22" s="36"/>
      <c r="AU22" s="36"/>
      <c r="AV22" s="29"/>
      <c r="AW22" s="36"/>
      <c r="AX22" s="36"/>
      <c r="AY22" s="36"/>
      <c r="AZ22" s="29"/>
      <c r="BA22" s="36"/>
      <c r="BB22" s="36"/>
      <c r="BC22" s="36"/>
      <c r="BD22" s="36"/>
      <c r="BE22" s="36"/>
      <c r="BF22" s="36"/>
      <c r="BG22" s="36"/>
      <c r="BH22" s="36"/>
      <c r="BI22" s="36"/>
      <c r="BJ22" s="29"/>
      <c r="BK22" s="36"/>
      <c r="BL22" s="29"/>
      <c r="BM22" s="36"/>
      <c r="BN22" s="36"/>
      <c r="BO22" s="36"/>
      <c r="BP22" s="29"/>
      <c r="BQ22" s="36"/>
      <c r="BR22" s="29"/>
      <c r="BS22" s="36"/>
      <c r="BT22" s="36"/>
      <c r="BU22" s="36"/>
      <c r="BV22" s="36"/>
    </row>
    <row r="23" spans="1:74" s="86" customFormat="1" x14ac:dyDescent="0.25">
      <c r="A23" s="79">
        <v>21</v>
      </c>
      <c r="B23" s="79">
        <v>2</v>
      </c>
      <c r="C23" s="80" t="s">
        <v>487</v>
      </c>
      <c r="D23" s="81">
        <f>сентябрь!D23-октябрь!E23</f>
        <v>-657.1079528502421</v>
      </c>
      <c r="E23" s="81">
        <f t="shared" si="0"/>
        <v>4.8570000000000002</v>
      </c>
      <c r="F23" s="82"/>
      <c r="G23" s="82"/>
      <c r="H23" s="82"/>
      <c r="I23" s="83"/>
      <c r="J23" s="82"/>
      <c r="K23" s="82"/>
      <c r="L23" s="82"/>
      <c r="M23" s="82"/>
      <c r="N23" s="82"/>
      <c r="O23" s="84"/>
      <c r="P23" s="82"/>
      <c r="Q23" s="84"/>
      <c r="R23" s="82"/>
      <c r="S23" s="82"/>
      <c r="T23" s="82"/>
      <c r="U23" s="82"/>
      <c r="V23" s="82"/>
      <c r="W23" s="82"/>
      <c r="X23" s="82"/>
      <c r="Y23" s="84"/>
      <c r="Z23" s="82"/>
      <c r="AA23" s="85"/>
      <c r="AB23" s="82"/>
      <c r="AC23" s="82"/>
      <c r="AD23" s="82"/>
      <c r="AE23" s="82"/>
      <c r="AF23" s="82"/>
      <c r="AG23" s="82"/>
      <c r="AH23" s="84"/>
      <c r="AI23" s="82"/>
      <c r="AJ23" s="84"/>
      <c r="AK23" s="82"/>
      <c r="AL23" s="82"/>
      <c r="AM23" s="82"/>
      <c r="AN23" s="84"/>
      <c r="AO23" s="82"/>
      <c r="AP23" s="84"/>
      <c r="AQ23" s="82"/>
      <c r="AR23" s="84"/>
      <c r="AS23" s="82"/>
      <c r="AT23" s="82"/>
      <c r="AU23" s="82"/>
      <c r="AV23" s="84"/>
      <c r="AW23" s="82"/>
      <c r="AX23" s="82"/>
      <c r="AY23" s="82"/>
      <c r="AZ23" s="84"/>
      <c r="BA23" s="82"/>
      <c r="BB23" s="82"/>
      <c r="BC23" s="82"/>
      <c r="BD23" s="82"/>
      <c r="BE23" s="82"/>
      <c r="BF23" s="82"/>
      <c r="BG23" s="82"/>
      <c r="BH23" s="82"/>
      <c r="BI23" s="82"/>
      <c r="BJ23" s="84"/>
      <c r="BK23" s="82"/>
      <c r="BL23" s="84"/>
      <c r="BM23" s="82"/>
      <c r="BN23" s="82"/>
      <c r="BO23" s="82"/>
      <c r="BP23" s="84">
        <v>5</v>
      </c>
      <c r="BQ23" s="82">
        <v>4.8570000000000002</v>
      </c>
      <c r="BR23" s="84"/>
      <c r="BS23" s="82"/>
      <c r="BT23" s="82"/>
      <c r="BU23" s="82"/>
      <c r="BV23" s="82"/>
    </row>
    <row r="24" spans="1:74" s="86" customFormat="1" x14ac:dyDescent="0.25">
      <c r="A24" s="79">
        <v>22</v>
      </c>
      <c r="B24" s="79">
        <v>2</v>
      </c>
      <c r="C24" s="80" t="s">
        <v>488</v>
      </c>
      <c r="D24" s="81">
        <f>сентябрь!D24-октябрь!E24</f>
        <v>459.51744444444438</v>
      </c>
      <c r="E24" s="81">
        <f t="shared" si="0"/>
        <v>0.44400000000000001</v>
      </c>
      <c r="F24" s="82"/>
      <c r="G24" s="82"/>
      <c r="H24" s="82"/>
      <c r="I24" s="83"/>
      <c r="J24" s="82"/>
      <c r="K24" s="82"/>
      <c r="L24" s="82"/>
      <c r="M24" s="82"/>
      <c r="N24" s="82"/>
      <c r="O24" s="84"/>
      <c r="P24" s="82"/>
      <c r="Q24" s="84"/>
      <c r="R24" s="82"/>
      <c r="S24" s="82"/>
      <c r="T24" s="82"/>
      <c r="U24" s="82"/>
      <c r="V24" s="82"/>
      <c r="W24" s="82"/>
      <c r="X24" s="82"/>
      <c r="Y24" s="84"/>
      <c r="Z24" s="82"/>
      <c r="AA24" s="85"/>
      <c r="AB24" s="82"/>
      <c r="AC24" s="82"/>
      <c r="AD24" s="82"/>
      <c r="AE24" s="82"/>
      <c r="AF24" s="82"/>
      <c r="AG24" s="82"/>
      <c r="AH24" s="84"/>
      <c r="AI24" s="82"/>
      <c r="AJ24" s="84"/>
      <c r="AK24" s="82"/>
      <c r="AL24" s="82"/>
      <c r="AM24" s="82"/>
      <c r="AN24" s="84"/>
      <c r="AO24" s="82"/>
      <c r="AP24" s="84"/>
      <c r="AQ24" s="82"/>
      <c r="AR24" s="84"/>
      <c r="AS24" s="82"/>
      <c r="AT24" s="82"/>
      <c r="AU24" s="82"/>
      <c r="AV24" s="84"/>
      <c r="AW24" s="82"/>
      <c r="AX24" s="82"/>
      <c r="AY24" s="82"/>
      <c r="AZ24" s="84"/>
      <c r="BA24" s="82"/>
      <c r="BB24" s="82"/>
      <c r="BC24" s="82"/>
      <c r="BD24" s="82"/>
      <c r="BE24" s="82"/>
      <c r="BF24" s="82"/>
      <c r="BG24" s="82"/>
      <c r="BH24" s="82"/>
      <c r="BI24" s="82"/>
      <c r="BJ24" s="84"/>
      <c r="BK24" s="82"/>
      <c r="BL24" s="84"/>
      <c r="BM24" s="82"/>
      <c r="BN24" s="82"/>
      <c r="BO24" s="82"/>
      <c r="BP24" s="84">
        <v>2</v>
      </c>
      <c r="BQ24" s="82">
        <v>0.44400000000000001</v>
      </c>
      <c r="BR24" s="84"/>
      <c r="BS24" s="82"/>
      <c r="BT24" s="82"/>
      <c r="BU24" s="82"/>
      <c r="BV24" s="82"/>
    </row>
    <row r="25" spans="1:74" s="86" customFormat="1" x14ac:dyDescent="0.25">
      <c r="A25" s="79">
        <v>23</v>
      </c>
      <c r="B25" s="79">
        <v>2</v>
      </c>
      <c r="C25" s="80" t="s">
        <v>489</v>
      </c>
      <c r="D25" s="81">
        <f>сентябрь!D25-октябрь!E25</f>
        <v>636.17380302415438</v>
      </c>
      <c r="E25" s="81">
        <f t="shared" si="0"/>
        <v>0.34200000000000003</v>
      </c>
      <c r="F25" s="82"/>
      <c r="G25" s="82"/>
      <c r="H25" s="82"/>
      <c r="I25" s="83"/>
      <c r="J25" s="82"/>
      <c r="K25" s="82"/>
      <c r="L25" s="82"/>
      <c r="M25" s="82"/>
      <c r="N25" s="82"/>
      <c r="O25" s="84"/>
      <c r="P25" s="82"/>
      <c r="Q25" s="84"/>
      <c r="R25" s="82"/>
      <c r="S25" s="82"/>
      <c r="T25" s="82"/>
      <c r="U25" s="82"/>
      <c r="V25" s="82"/>
      <c r="W25" s="82"/>
      <c r="X25" s="82"/>
      <c r="Y25" s="84"/>
      <c r="Z25" s="82"/>
      <c r="AA25" s="85"/>
      <c r="AB25" s="82"/>
      <c r="AC25" s="82"/>
      <c r="AD25" s="82"/>
      <c r="AE25" s="82"/>
      <c r="AF25" s="82"/>
      <c r="AG25" s="82"/>
      <c r="AH25" s="84"/>
      <c r="AI25" s="82"/>
      <c r="AJ25" s="84"/>
      <c r="AK25" s="82"/>
      <c r="AL25" s="82"/>
      <c r="AM25" s="82"/>
      <c r="AN25" s="84"/>
      <c r="AO25" s="82"/>
      <c r="AP25" s="84"/>
      <c r="AQ25" s="82"/>
      <c r="AR25" s="84"/>
      <c r="AS25" s="82"/>
      <c r="AT25" s="82"/>
      <c r="AU25" s="82"/>
      <c r="AV25" s="84"/>
      <c r="AW25" s="82"/>
      <c r="AX25" s="82"/>
      <c r="AY25" s="82"/>
      <c r="AZ25" s="84"/>
      <c r="BA25" s="82"/>
      <c r="BB25" s="82"/>
      <c r="BC25" s="82"/>
      <c r="BD25" s="82"/>
      <c r="BE25" s="82"/>
      <c r="BF25" s="82"/>
      <c r="BG25" s="82"/>
      <c r="BH25" s="82"/>
      <c r="BI25" s="82"/>
      <c r="BJ25" s="84"/>
      <c r="BK25" s="82"/>
      <c r="BL25" s="84"/>
      <c r="BM25" s="82"/>
      <c r="BN25" s="82"/>
      <c r="BO25" s="82"/>
      <c r="BP25" s="84">
        <v>1</v>
      </c>
      <c r="BQ25" s="82">
        <v>0.34200000000000003</v>
      </c>
      <c r="BR25" s="84"/>
      <c r="BS25" s="82"/>
      <c r="BT25" s="82"/>
      <c r="BU25" s="82"/>
      <c r="BV25" s="82"/>
    </row>
    <row r="26" spans="1:74" x14ac:dyDescent="0.25">
      <c r="A26" s="39">
        <v>24</v>
      </c>
      <c r="B26" s="39">
        <v>2</v>
      </c>
      <c r="C26" s="37" t="s">
        <v>490</v>
      </c>
      <c r="D26" s="40">
        <f>сентябрь!D26-октябрь!E26</f>
        <v>138.5165020289854</v>
      </c>
      <c r="E26" s="40">
        <f t="shared" si="0"/>
        <v>0</v>
      </c>
      <c r="F26" s="36"/>
      <c r="G26" s="36"/>
      <c r="H26" s="36"/>
      <c r="I26" s="27"/>
      <c r="J26" s="36"/>
      <c r="K26" s="36"/>
      <c r="L26" s="36"/>
      <c r="M26" s="36"/>
      <c r="N26" s="36"/>
      <c r="O26" s="29"/>
      <c r="P26" s="36"/>
      <c r="Q26" s="29"/>
      <c r="R26" s="36"/>
      <c r="S26" s="36"/>
      <c r="T26" s="36"/>
      <c r="U26" s="36"/>
      <c r="V26" s="36"/>
      <c r="W26" s="36"/>
      <c r="X26" s="36"/>
      <c r="Y26" s="29"/>
      <c r="Z26" s="36"/>
      <c r="AA26" s="66"/>
      <c r="AB26" s="36"/>
      <c r="AC26" s="36"/>
      <c r="AD26" s="36"/>
      <c r="AE26" s="36"/>
      <c r="AF26" s="36"/>
      <c r="AG26" s="36"/>
      <c r="AH26" s="29"/>
      <c r="AI26" s="36"/>
      <c r="AJ26" s="29"/>
      <c r="AK26" s="36"/>
      <c r="AL26" s="36"/>
      <c r="AM26" s="36"/>
      <c r="AN26" s="29"/>
      <c r="AO26" s="36"/>
      <c r="AP26" s="29"/>
      <c r="AQ26" s="36"/>
      <c r="AR26" s="29"/>
      <c r="AS26" s="36"/>
      <c r="AT26" s="36"/>
      <c r="AU26" s="36"/>
      <c r="AV26" s="29"/>
      <c r="AW26" s="36"/>
      <c r="AX26" s="36"/>
      <c r="AY26" s="36"/>
      <c r="AZ26" s="29"/>
      <c r="BA26" s="36"/>
      <c r="BB26" s="36"/>
      <c r="BC26" s="36"/>
      <c r="BD26" s="36"/>
      <c r="BE26" s="36"/>
      <c r="BF26" s="36"/>
      <c r="BG26" s="36"/>
      <c r="BH26" s="36"/>
      <c r="BI26" s="36"/>
      <c r="BJ26" s="29"/>
      <c r="BK26" s="36"/>
      <c r="BL26" s="29"/>
      <c r="BM26" s="36"/>
      <c r="BN26" s="36"/>
      <c r="BO26" s="36"/>
      <c r="BP26" s="29"/>
      <c r="BQ26" s="36"/>
      <c r="BR26" s="29"/>
      <c r="BS26" s="36"/>
      <c r="BT26" s="36"/>
      <c r="BU26" s="36"/>
      <c r="BV26" s="36"/>
    </row>
    <row r="27" spans="1:74" x14ac:dyDescent="0.25">
      <c r="A27" s="39">
        <v>25</v>
      </c>
      <c r="B27" s="39">
        <v>1</v>
      </c>
      <c r="C27" s="37" t="s">
        <v>491</v>
      </c>
      <c r="D27" s="40">
        <f>сентябрь!D27-октябрь!E27</f>
        <v>1285.3427440386474</v>
      </c>
      <c r="E27" s="40">
        <f t="shared" si="0"/>
        <v>0</v>
      </c>
      <c r="F27" s="36"/>
      <c r="G27" s="36"/>
      <c r="H27" s="36"/>
      <c r="I27" s="27"/>
      <c r="J27" s="36"/>
      <c r="K27" s="36"/>
      <c r="L27" s="36"/>
      <c r="M27" s="36"/>
      <c r="N27" s="36"/>
      <c r="O27" s="29"/>
      <c r="P27" s="36"/>
      <c r="Q27" s="29"/>
      <c r="R27" s="36"/>
      <c r="S27" s="36"/>
      <c r="T27" s="36"/>
      <c r="U27" s="36"/>
      <c r="V27" s="36"/>
      <c r="W27" s="36"/>
      <c r="X27" s="36"/>
      <c r="Y27" s="29"/>
      <c r="Z27" s="36"/>
      <c r="AA27" s="66"/>
      <c r="AB27" s="36"/>
      <c r="AC27" s="36"/>
      <c r="AD27" s="36"/>
      <c r="AE27" s="36"/>
      <c r="AF27" s="36"/>
      <c r="AG27" s="36"/>
      <c r="AH27" s="29"/>
      <c r="AI27" s="36"/>
      <c r="AJ27" s="29"/>
      <c r="AK27" s="36"/>
      <c r="AL27" s="36"/>
      <c r="AM27" s="36"/>
      <c r="AN27" s="29"/>
      <c r="AO27" s="36"/>
      <c r="AP27" s="29"/>
      <c r="AQ27" s="36"/>
      <c r="AR27" s="29"/>
      <c r="AS27" s="36"/>
      <c r="AT27" s="36"/>
      <c r="AU27" s="36"/>
      <c r="AV27" s="29"/>
      <c r="AW27" s="36"/>
      <c r="AX27" s="36"/>
      <c r="AY27" s="36"/>
      <c r="AZ27" s="29"/>
      <c r="BA27" s="36"/>
      <c r="BB27" s="36"/>
      <c r="BC27" s="36"/>
      <c r="BD27" s="36"/>
      <c r="BE27" s="36"/>
      <c r="BF27" s="36"/>
      <c r="BG27" s="36"/>
      <c r="BH27" s="36"/>
      <c r="BI27" s="36"/>
      <c r="BJ27" s="29"/>
      <c r="BK27" s="36"/>
      <c r="BL27" s="29"/>
      <c r="BM27" s="36"/>
      <c r="BN27" s="36"/>
      <c r="BO27" s="36"/>
      <c r="BP27" s="29"/>
      <c r="BQ27" s="36"/>
      <c r="BR27" s="29"/>
      <c r="BS27" s="36"/>
      <c r="BT27" s="36"/>
      <c r="BU27" s="36"/>
      <c r="BV27" s="36"/>
    </row>
    <row r="28" spans="1:74" x14ac:dyDescent="0.25">
      <c r="A28" s="39">
        <v>26</v>
      </c>
      <c r="B28" s="39">
        <v>2</v>
      </c>
      <c r="C28" s="37" t="s">
        <v>492</v>
      </c>
      <c r="D28" s="40">
        <f>сентябрь!D28-октябрь!E28</f>
        <v>2919.460127787439</v>
      </c>
      <c r="E28" s="40">
        <f t="shared" si="0"/>
        <v>0</v>
      </c>
      <c r="F28" s="36"/>
      <c r="G28" s="36"/>
      <c r="H28" s="36"/>
      <c r="I28" s="27"/>
      <c r="J28" s="36"/>
      <c r="K28" s="36"/>
      <c r="L28" s="36"/>
      <c r="M28" s="36"/>
      <c r="N28" s="36"/>
      <c r="O28" s="29"/>
      <c r="P28" s="36"/>
      <c r="Q28" s="29"/>
      <c r="R28" s="36"/>
      <c r="S28" s="36"/>
      <c r="T28" s="36"/>
      <c r="U28" s="36"/>
      <c r="V28" s="36"/>
      <c r="W28" s="36"/>
      <c r="X28" s="36"/>
      <c r="Y28" s="29"/>
      <c r="Z28" s="36"/>
      <c r="AA28" s="66"/>
      <c r="AB28" s="36"/>
      <c r="AC28" s="36"/>
      <c r="AD28" s="36"/>
      <c r="AE28" s="36"/>
      <c r="AF28" s="36"/>
      <c r="AG28" s="36"/>
      <c r="AH28" s="29"/>
      <c r="AI28" s="36"/>
      <c r="AJ28" s="29"/>
      <c r="AK28" s="36"/>
      <c r="AL28" s="36"/>
      <c r="AM28" s="36"/>
      <c r="AN28" s="29"/>
      <c r="AO28" s="36"/>
      <c r="AP28" s="29"/>
      <c r="AQ28" s="36"/>
      <c r="AR28" s="29"/>
      <c r="AS28" s="36"/>
      <c r="AT28" s="36"/>
      <c r="AU28" s="36"/>
      <c r="AV28" s="29"/>
      <c r="AW28" s="36"/>
      <c r="AX28" s="36"/>
      <c r="AY28" s="36"/>
      <c r="AZ28" s="29"/>
      <c r="BA28" s="36"/>
      <c r="BB28" s="36"/>
      <c r="BC28" s="36"/>
      <c r="BD28" s="36"/>
      <c r="BE28" s="36"/>
      <c r="BF28" s="36"/>
      <c r="BG28" s="36"/>
      <c r="BH28" s="36"/>
      <c r="BI28" s="36"/>
      <c r="BJ28" s="29"/>
      <c r="BK28" s="36"/>
      <c r="BL28" s="29"/>
      <c r="BM28" s="36"/>
      <c r="BN28" s="36"/>
      <c r="BO28" s="36"/>
      <c r="BP28" s="29"/>
      <c r="BQ28" s="36"/>
      <c r="BR28" s="29"/>
      <c r="BS28" s="36"/>
      <c r="BT28" s="36"/>
      <c r="BU28" s="36"/>
      <c r="BV28" s="36"/>
    </row>
    <row r="29" spans="1:74" x14ac:dyDescent="0.25">
      <c r="A29" s="39">
        <v>27</v>
      </c>
      <c r="B29" s="39">
        <v>2</v>
      </c>
      <c r="C29" s="37" t="s">
        <v>493</v>
      </c>
      <c r="D29" s="40">
        <f>сентябрь!D29-октябрь!E29</f>
        <v>-56.125742512077316</v>
      </c>
      <c r="E29" s="40">
        <f t="shared" si="0"/>
        <v>0</v>
      </c>
      <c r="F29" s="36"/>
      <c r="G29" s="36"/>
      <c r="H29" s="36"/>
      <c r="I29" s="27"/>
      <c r="J29" s="36"/>
      <c r="K29" s="36"/>
      <c r="L29" s="36"/>
      <c r="M29" s="36"/>
      <c r="N29" s="36"/>
      <c r="O29" s="29"/>
      <c r="P29" s="36"/>
      <c r="Q29" s="29"/>
      <c r="R29" s="36"/>
      <c r="S29" s="36"/>
      <c r="T29" s="36"/>
      <c r="U29" s="36"/>
      <c r="V29" s="36"/>
      <c r="W29" s="36"/>
      <c r="X29" s="36"/>
      <c r="Y29" s="29"/>
      <c r="Z29" s="36"/>
      <c r="AA29" s="66"/>
      <c r="AB29" s="36"/>
      <c r="AC29" s="36"/>
      <c r="AD29" s="36"/>
      <c r="AE29" s="36"/>
      <c r="AF29" s="36"/>
      <c r="AG29" s="36"/>
      <c r="AH29" s="29"/>
      <c r="AI29" s="36"/>
      <c r="AJ29" s="29"/>
      <c r="AK29" s="36"/>
      <c r="AL29" s="36"/>
      <c r="AM29" s="36"/>
      <c r="AN29" s="29"/>
      <c r="AO29" s="36"/>
      <c r="AP29" s="29"/>
      <c r="AQ29" s="36"/>
      <c r="AR29" s="29"/>
      <c r="AS29" s="36"/>
      <c r="AT29" s="36"/>
      <c r="AU29" s="36"/>
      <c r="AV29" s="29"/>
      <c r="AW29" s="36"/>
      <c r="AX29" s="36"/>
      <c r="AY29" s="36"/>
      <c r="AZ29" s="29"/>
      <c r="BA29" s="36"/>
      <c r="BB29" s="36"/>
      <c r="BC29" s="36"/>
      <c r="BD29" s="36"/>
      <c r="BE29" s="36"/>
      <c r="BF29" s="36"/>
      <c r="BG29" s="36"/>
      <c r="BH29" s="36"/>
      <c r="BI29" s="36"/>
      <c r="BJ29" s="29"/>
      <c r="BK29" s="36"/>
      <c r="BL29" s="29"/>
      <c r="BM29" s="36"/>
      <c r="BN29" s="36"/>
      <c r="BO29" s="36"/>
      <c r="BP29" s="29"/>
      <c r="BQ29" s="36"/>
      <c r="BR29" s="29"/>
      <c r="BS29" s="36"/>
      <c r="BT29" s="36"/>
      <c r="BU29" s="36"/>
      <c r="BV29" s="36"/>
    </row>
    <row r="30" spans="1:74" x14ac:dyDescent="0.25">
      <c r="A30" s="39">
        <v>28</v>
      </c>
      <c r="B30" s="39">
        <v>2</v>
      </c>
      <c r="C30" s="37" t="s">
        <v>494</v>
      </c>
      <c r="D30" s="40">
        <f>сентябрь!D30-октябрь!E30</f>
        <v>563.74445324637679</v>
      </c>
      <c r="E30" s="40">
        <f t="shared" si="0"/>
        <v>0</v>
      </c>
      <c r="F30" s="36"/>
      <c r="G30" s="36"/>
      <c r="H30" s="36"/>
      <c r="I30" s="27"/>
      <c r="J30" s="36"/>
      <c r="K30" s="36"/>
      <c r="L30" s="36"/>
      <c r="M30" s="36"/>
      <c r="N30" s="36"/>
      <c r="O30" s="29"/>
      <c r="P30" s="36"/>
      <c r="Q30" s="29"/>
      <c r="R30" s="36"/>
      <c r="S30" s="36"/>
      <c r="T30" s="36"/>
      <c r="U30" s="36"/>
      <c r="V30" s="36"/>
      <c r="W30" s="36"/>
      <c r="X30" s="36"/>
      <c r="Y30" s="29"/>
      <c r="Z30" s="36"/>
      <c r="AA30" s="66"/>
      <c r="AB30" s="36"/>
      <c r="AC30" s="36"/>
      <c r="AD30" s="36"/>
      <c r="AE30" s="36"/>
      <c r="AF30" s="36"/>
      <c r="AG30" s="36"/>
      <c r="AH30" s="29"/>
      <c r="AI30" s="36"/>
      <c r="AJ30" s="29"/>
      <c r="AK30" s="36"/>
      <c r="AL30" s="36"/>
      <c r="AM30" s="36"/>
      <c r="AN30" s="29"/>
      <c r="AO30" s="36"/>
      <c r="AP30" s="29"/>
      <c r="AQ30" s="36"/>
      <c r="AR30" s="29"/>
      <c r="AS30" s="36"/>
      <c r="AT30" s="36"/>
      <c r="AU30" s="36"/>
      <c r="AV30" s="29"/>
      <c r="AW30" s="36"/>
      <c r="AX30" s="36"/>
      <c r="AY30" s="36"/>
      <c r="AZ30" s="29"/>
      <c r="BA30" s="36"/>
      <c r="BB30" s="36"/>
      <c r="BC30" s="36"/>
      <c r="BD30" s="36"/>
      <c r="BE30" s="36"/>
      <c r="BF30" s="36"/>
      <c r="BG30" s="36"/>
      <c r="BH30" s="36"/>
      <c r="BI30" s="36"/>
      <c r="BJ30" s="29"/>
      <c r="BK30" s="36"/>
      <c r="BL30" s="29"/>
      <c r="BM30" s="36"/>
      <c r="BN30" s="36"/>
      <c r="BO30" s="36"/>
      <c r="BP30" s="29"/>
      <c r="BQ30" s="36"/>
      <c r="BR30" s="29"/>
      <c r="BS30" s="36"/>
      <c r="BT30" s="36"/>
      <c r="BU30" s="36"/>
      <c r="BV30" s="36"/>
    </row>
    <row r="31" spans="1:74" x14ac:dyDescent="0.25">
      <c r="A31" s="39">
        <v>29</v>
      </c>
      <c r="B31" s="39">
        <v>2</v>
      </c>
      <c r="C31" s="37" t="s">
        <v>495</v>
      </c>
      <c r="D31" s="40">
        <f>сентябрь!D31-октябрь!E31</f>
        <v>-1391.4353681932366</v>
      </c>
      <c r="E31" s="40">
        <f t="shared" si="0"/>
        <v>0</v>
      </c>
      <c r="F31" s="36"/>
      <c r="G31" s="36"/>
      <c r="H31" s="36"/>
      <c r="I31" s="27"/>
      <c r="J31" s="36"/>
      <c r="K31" s="36"/>
      <c r="L31" s="36"/>
      <c r="M31" s="36"/>
      <c r="N31" s="36"/>
      <c r="O31" s="29"/>
      <c r="P31" s="36"/>
      <c r="Q31" s="29"/>
      <c r="R31" s="36"/>
      <c r="S31" s="36"/>
      <c r="T31" s="36"/>
      <c r="U31" s="36"/>
      <c r="V31" s="36"/>
      <c r="W31" s="36"/>
      <c r="X31" s="36"/>
      <c r="Y31" s="29"/>
      <c r="Z31" s="36"/>
      <c r="AA31" s="67"/>
      <c r="AB31" s="60"/>
      <c r="AC31" s="60"/>
      <c r="AD31" s="36"/>
      <c r="AE31" s="36"/>
      <c r="AF31" s="36"/>
      <c r="AG31" s="36"/>
      <c r="AH31" s="29"/>
      <c r="AI31" s="36"/>
      <c r="AJ31" s="29"/>
      <c r="AK31" s="36"/>
      <c r="AL31" s="36"/>
      <c r="AM31" s="36"/>
      <c r="AN31" s="29"/>
      <c r="AO31" s="36"/>
      <c r="AP31" s="29"/>
      <c r="AQ31" s="36"/>
      <c r="AR31" s="29"/>
      <c r="AS31" s="36"/>
      <c r="AT31" s="36"/>
      <c r="AU31" s="36"/>
      <c r="AV31" s="29"/>
      <c r="AW31" s="36"/>
      <c r="AX31" s="36"/>
      <c r="AY31" s="36"/>
      <c r="AZ31" s="29"/>
      <c r="BA31" s="36"/>
      <c r="BB31" s="36"/>
      <c r="BC31" s="36"/>
      <c r="BD31" s="36"/>
      <c r="BE31" s="36"/>
      <c r="BF31" s="36"/>
      <c r="BG31" s="36"/>
      <c r="BH31" s="36"/>
      <c r="BI31" s="36"/>
      <c r="BJ31" s="29"/>
      <c r="BK31" s="36"/>
      <c r="BL31" s="29"/>
      <c r="BM31" s="36"/>
      <c r="BN31" s="36"/>
      <c r="BO31" s="36"/>
      <c r="BP31" s="29"/>
      <c r="BQ31" s="36"/>
      <c r="BR31" s="29"/>
      <c r="BS31" s="36"/>
      <c r="BT31" s="36"/>
      <c r="BU31" s="36"/>
      <c r="BV31" s="36"/>
    </row>
    <row r="32" spans="1:74" x14ac:dyDescent="0.25">
      <c r="A32" s="39">
        <v>30</v>
      </c>
      <c r="B32" s="39">
        <v>2</v>
      </c>
      <c r="C32" s="37" t="s">
        <v>496</v>
      </c>
      <c r="D32" s="40">
        <f>сентябрь!D32-октябрь!E32</f>
        <v>476.83167825120779</v>
      </c>
      <c r="E32" s="40">
        <f t="shared" si="0"/>
        <v>0</v>
      </c>
      <c r="F32" s="36"/>
      <c r="G32" s="36"/>
      <c r="H32" s="36"/>
      <c r="I32" s="27"/>
      <c r="J32" s="36"/>
      <c r="K32" s="36"/>
      <c r="L32" s="36"/>
      <c r="M32" s="36"/>
      <c r="N32" s="36"/>
      <c r="O32" s="29"/>
      <c r="P32" s="36"/>
      <c r="Q32" s="29"/>
      <c r="R32" s="36"/>
      <c r="S32" s="36"/>
      <c r="T32" s="36"/>
      <c r="U32" s="36"/>
      <c r="V32" s="36"/>
      <c r="W32" s="36"/>
      <c r="X32" s="36"/>
      <c r="Y32" s="29"/>
      <c r="Z32" s="36"/>
      <c r="AA32" s="66"/>
      <c r="AB32" s="36"/>
      <c r="AC32" s="36"/>
      <c r="AD32" s="36"/>
      <c r="AE32" s="36"/>
      <c r="AF32" s="36"/>
      <c r="AG32" s="36"/>
      <c r="AH32" s="29"/>
      <c r="AI32" s="36"/>
      <c r="AJ32" s="29"/>
      <c r="AK32" s="36"/>
      <c r="AL32" s="36"/>
      <c r="AM32" s="36"/>
      <c r="AN32" s="29"/>
      <c r="AO32" s="36"/>
      <c r="AP32" s="29"/>
      <c r="AQ32" s="36"/>
      <c r="AR32" s="29"/>
      <c r="AS32" s="36"/>
      <c r="AT32" s="36"/>
      <c r="AU32" s="36"/>
      <c r="AV32" s="29"/>
      <c r="AW32" s="36"/>
      <c r="AX32" s="36"/>
      <c r="AY32" s="36"/>
      <c r="AZ32" s="29"/>
      <c r="BA32" s="36"/>
      <c r="BB32" s="36"/>
      <c r="BC32" s="36"/>
      <c r="BD32" s="36"/>
      <c r="BE32" s="36"/>
      <c r="BF32" s="36"/>
      <c r="BG32" s="36"/>
      <c r="BH32" s="36"/>
      <c r="BI32" s="36"/>
      <c r="BJ32" s="29"/>
      <c r="BK32" s="36"/>
      <c r="BL32" s="29"/>
      <c r="BM32" s="36"/>
      <c r="BN32" s="36"/>
      <c r="BO32" s="36"/>
      <c r="BP32" s="29"/>
      <c r="BQ32" s="36"/>
      <c r="BR32" s="29"/>
      <c r="BS32" s="36"/>
      <c r="BT32" s="36"/>
      <c r="BU32" s="36"/>
      <c r="BV32" s="36"/>
    </row>
    <row r="33" spans="1:75" ht="15.75" customHeight="1" x14ac:dyDescent="0.25">
      <c r="A33" s="39">
        <v>31</v>
      </c>
      <c r="B33" s="39">
        <v>1</v>
      </c>
      <c r="C33" s="37" t="s">
        <v>497</v>
      </c>
      <c r="D33" s="40">
        <f>сентябрь!D33-октябрь!E33</f>
        <v>-242.10662852173917</v>
      </c>
      <c r="E33" s="40">
        <f t="shared" si="0"/>
        <v>0</v>
      </c>
      <c r="F33" s="36"/>
      <c r="G33" s="36"/>
      <c r="H33" s="36"/>
      <c r="I33" s="27"/>
      <c r="J33" s="36"/>
      <c r="K33" s="36"/>
      <c r="L33" s="36"/>
      <c r="M33" s="36"/>
      <c r="N33" s="36"/>
      <c r="O33" s="29"/>
      <c r="P33" s="36"/>
      <c r="Q33" s="29"/>
      <c r="R33" s="36"/>
      <c r="S33" s="36"/>
      <c r="T33" s="36"/>
      <c r="U33" s="36"/>
      <c r="V33" s="36"/>
      <c r="W33" s="36"/>
      <c r="X33" s="36"/>
      <c r="Y33" s="29"/>
      <c r="Z33" s="36"/>
      <c r="AA33" s="66"/>
      <c r="AB33" s="36"/>
      <c r="AC33" s="36"/>
      <c r="AD33" s="36"/>
      <c r="AE33" s="36"/>
      <c r="AF33" s="36"/>
      <c r="AG33" s="36"/>
      <c r="AH33" s="29"/>
      <c r="AI33" s="36"/>
      <c r="AJ33" s="29"/>
      <c r="AK33" s="36"/>
      <c r="AL33" s="36"/>
      <c r="AM33" s="36"/>
      <c r="AN33" s="29"/>
      <c r="AO33" s="36"/>
      <c r="AP33" s="29"/>
      <c r="AQ33" s="36"/>
      <c r="AR33" s="29"/>
      <c r="AS33" s="36"/>
      <c r="AT33" s="36"/>
      <c r="AU33" s="36"/>
      <c r="AV33" s="29"/>
      <c r="AW33" s="36"/>
      <c r="AX33" s="36"/>
      <c r="AY33" s="36"/>
      <c r="AZ33" s="29"/>
      <c r="BA33" s="36"/>
      <c r="BB33" s="36"/>
      <c r="BC33" s="36"/>
      <c r="BD33" s="36"/>
      <c r="BE33" s="36"/>
      <c r="BF33" s="36"/>
      <c r="BG33" s="36"/>
      <c r="BH33" s="36"/>
      <c r="BI33" s="36"/>
      <c r="BJ33" s="29"/>
      <c r="BK33" s="36"/>
      <c r="BL33" s="29"/>
      <c r="BM33" s="36"/>
      <c r="BN33" s="36"/>
      <c r="BO33" s="36"/>
      <c r="BP33" s="29"/>
      <c r="BQ33" s="36"/>
      <c r="BR33" s="29"/>
      <c r="BS33" s="36"/>
      <c r="BT33" s="36"/>
      <c r="BU33" s="36"/>
      <c r="BV33" s="36"/>
    </row>
    <row r="34" spans="1:75" s="86" customFormat="1" x14ac:dyDescent="0.25">
      <c r="A34" s="79">
        <v>32</v>
      </c>
      <c r="B34" s="79">
        <v>1</v>
      </c>
      <c r="C34" s="80" t="s">
        <v>498</v>
      </c>
      <c r="D34" s="81">
        <f>сентябрь!D34-октябрь!E34</f>
        <v>-110.82032704347822</v>
      </c>
      <c r="E34" s="81">
        <f t="shared" si="0"/>
        <v>13.327999999999999</v>
      </c>
      <c r="F34" s="82"/>
      <c r="G34" s="82"/>
      <c r="H34" s="82"/>
      <c r="I34" s="83"/>
      <c r="J34" s="82"/>
      <c r="K34" s="82"/>
      <c r="L34" s="82"/>
      <c r="M34" s="82"/>
      <c r="N34" s="82"/>
      <c r="O34" s="84"/>
      <c r="P34" s="82"/>
      <c r="Q34" s="84"/>
      <c r="R34" s="82"/>
      <c r="S34" s="82"/>
      <c r="T34" s="82"/>
      <c r="U34" s="82"/>
      <c r="V34" s="82"/>
      <c r="W34" s="82"/>
      <c r="X34" s="82"/>
      <c r="Y34" s="84"/>
      <c r="Z34" s="82"/>
      <c r="AA34" s="85"/>
      <c r="AB34" s="82"/>
      <c r="AC34" s="82"/>
      <c r="AD34" s="82"/>
      <c r="AE34" s="82"/>
      <c r="AF34" s="82"/>
      <c r="AG34" s="82"/>
      <c r="AH34" s="84"/>
      <c r="AI34" s="82"/>
      <c r="AJ34" s="84"/>
      <c r="AK34" s="82"/>
      <c r="AL34" s="82"/>
      <c r="AM34" s="82"/>
      <c r="AN34" s="84"/>
      <c r="AO34" s="82"/>
      <c r="AP34" s="84"/>
      <c r="AQ34" s="82"/>
      <c r="AR34" s="84"/>
      <c r="AS34" s="82"/>
      <c r="AT34" s="82"/>
      <c r="AU34" s="82"/>
      <c r="AV34" s="84"/>
      <c r="AW34" s="82"/>
      <c r="AX34" s="82"/>
      <c r="AY34" s="82"/>
      <c r="AZ34" s="84"/>
      <c r="BA34" s="82"/>
      <c r="BB34" s="82"/>
      <c r="BC34" s="82"/>
      <c r="BD34" s="82"/>
      <c r="BE34" s="82"/>
      <c r="BF34" s="82"/>
      <c r="BG34" s="82"/>
      <c r="BH34" s="82"/>
      <c r="BI34" s="82"/>
      <c r="BJ34" s="84"/>
      <c r="BK34" s="82"/>
      <c r="BL34" s="84"/>
      <c r="BM34" s="82"/>
      <c r="BN34" s="82"/>
      <c r="BO34" s="82"/>
      <c r="BP34" s="84">
        <v>14</v>
      </c>
      <c r="BQ34" s="82">
        <v>13.327999999999999</v>
      </c>
      <c r="BR34" s="84"/>
      <c r="BS34" s="82"/>
      <c r="BT34" s="82"/>
      <c r="BU34" s="82"/>
      <c r="BV34" s="82"/>
    </row>
    <row r="35" spans="1:75" x14ac:dyDescent="0.25">
      <c r="A35" s="39">
        <v>33</v>
      </c>
      <c r="B35" s="39">
        <v>1</v>
      </c>
      <c r="C35" s="37" t="s">
        <v>499</v>
      </c>
      <c r="D35" s="40">
        <f>сентябрь!D35-октябрь!E35</f>
        <v>-4.1851943787439581</v>
      </c>
      <c r="E35" s="40">
        <f t="shared" si="0"/>
        <v>0</v>
      </c>
      <c r="F35" s="36"/>
      <c r="G35" s="36"/>
      <c r="H35" s="36"/>
      <c r="I35" s="27"/>
      <c r="J35" s="36"/>
      <c r="K35" s="36"/>
      <c r="L35" s="36"/>
      <c r="M35" s="36"/>
      <c r="N35" s="36"/>
      <c r="O35" s="29"/>
      <c r="P35" s="36"/>
      <c r="Q35" s="29"/>
      <c r="R35" s="36"/>
      <c r="S35" s="36"/>
      <c r="T35" s="36"/>
      <c r="U35" s="36"/>
      <c r="V35" s="36"/>
      <c r="W35" s="36"/>
      <c r="X35" s="36"/>
      <c r="Y35" s="29"/>
      <c r="Z35" s="36"/>
      <c r="AA35" s="66"/>
      <c r="AB35" s="36"/>
      <c r="AC35" s="36"/>
      <c r="AD35" s="36"/>
      <c r="AE35" s="36"/>
      <c r="AF35" s="36"/>
      <c r="AG35" s="36"/>
      <c r="AH35" s="29"/>
      <c r="AI35" s="36"/>
      <c r="AJ35" s="29"/>
      <c r="AK35" s="36"/>
      <c r="AL35" s="36"/>
      <c r="AM35" s="36"/>
      <c r="AN35" s="29"/>
      <c r="AO35" s="36"/>
      <c r="AP35" s="29"/>
      <c r="AQ35" s="36"/>
      <c r="AR35" s="29"/>
      <c r="AS35" s="36"/>
      <c r="AT35" s="36"/>
      <c r="AU35" s="36"/>
      <c r="AV35" s="29"/>
      <c r="AW35" s="36"/>
      <c r="AX35" s="36"/>
      <c r="AY35" s="36"/>
      <c r="AZ35" s="29"/>
      <c r="BA35" s="36"/>
      <c r="BB35" s="36"/>
      <c r="BC35" s="36"/>
      <c r="BD35" s="36"/>
      <c r="BE35" s="36"/>
      <c r="BF35" s="36"/>
      <c r="BG35" s="36"/>
      <c r="BH35" s="36"/>
      <c r="BI35" s="36"/>
      <c r="BJ35" s="29"/>
      <c r="BK35" s="36"/>
      <c r="BL35" s="29"/>
      <c r="BM35" s="36"/>
      <c r="BN35" s="36"/>
      <c r="BO35" s="36"/>
      <c r="BP35" s="29"/>
      <c r="BQ35" s="36"/>
      <c r="BR35" s="29"/>
      <c r="BS35" s="36"/>
      <c r="BT35" s="36"/>
      <c r="BU35" s="36"/>
      <c r="BV35" s="36"/>
    </row>
    <row r="36" spans="1:75" x14ac:dyDescent="0.25">
      <c r="A36" s="39">
        <v>34</v>
      </c>
      <c r="B36" s="39">
        <v>1</v>
      </c>
      <c r="C36" s="37" t="s">
        <v>500</v>
      </c>
      <c r="D36" s="40">
        <f>сентябрь!D36-октябрь!E36</f>
        <v>-441.2215917777778</v>
      </c>
      <c r="E36" s="40">
        <f t="shared" si="0"/>
        <v>0</v>
      </c>
      <c r="F36" s="36"/>
      <c r="G36" s="36"/>
      <c r="H36" s="36"/>
      <c r="I36" s="27"/>
      <c r="J36" s="36"/>
      <c r="K36" s="36"/>
      <c r="L36" s="36"/>
      <c r="M36" s="36"/>
      <c r="N36" s="36"/>
      <c r="O36" s="29"/>
      <c r="P36" s="36"/>
      <c r="Q36" s="29"/>
      <c r="R36" s="36"/>
      <c r="S36" s="36"/>
      <c r="T36" s="36"/>
      <c r="U36" s="36"/>
      <c r="V36" s="36"/>
      <c r="W36" s="36"/>
      <c r="X36" s="36"/>
      <c r="Y36" s="29"/>
      <c r="Z36" s="36"/>
      <c r="AA36" s="66"/>
      <c r="AB36" s="36"/>
      <c r="AC36" s="36"/>
      <c r="AD36" s="36"/>
      <c r="AE36" s="36"/>
      <c r="AF36" s="36"/>
      <c r="AG36" s="36"/>
      <c r="AH36" s="29"/>
      <c r="AI36" s="36"/>
      <c r="AJ36" s="29"/>
      <c r="AK36" s="36"/>
      <c r="AL36" s="36"/>
      <c r="AM36" s="36"/>
      <c r="AN36" s="29"/>
      <c r="AO36" s="36"/>
      <c r="AP36" s="29"/>
      <c r="AQ36" s="36"/>
      <c r="AR36" s="29"/>
      <c r="AS36" s="36"/>
      <c r="AT36" s="36"/>
      <c r="AU36" s="36"/>
      <c r="AV36" s="29"/>
      <c r="AW36" s="36"/>
      <c r="AX36" s="36"/>
      <c r="AY36" s="36"/>
      <c r="AZ36" s="29"/>
      <c r="BA36" s="36"/>
      <c r="BB36" s="36"/>
      <c r="BC36" s="36"/>
      <c r="BD36" s="36"/>
      <c r="BE36" s="36"/>
      <c r="BF36" s="36"/>
      <c r="BG36" s="36"/>
      <c r="BH36" s="36"/>
      <c r="BI36" s="36"/>
      <c r="BJ36" s="29"/>
      <c r="BK36" s="36"/>
      <c r="BL36" s="29"/>
      <c r="BM36" s="36"/>
      <c r="BN36" s="36"/>
      <c r="BO36" s="36"/>
      <c r="BP36" s="29"/>
      <c r="BQ36" s="36"/>
      <c r="BR36" s="29"/>
      <c r="BS36" s="36"/>
      <c r="BT36" s="36"/>
      <c r="BU36" s="36"/>
      <c r="BV36" s="36"/>
    </row>
    <row r="37" spans="1:75" s="86" customFormat="1" x14ac:dyDescent="0.25">
      <c r="A37" s="79">
        <v>35</v>
      </c>
      <c r="B37" s="79">
        <v>2</v>
      </c>
      <c r="C37" s="80" t="s">
        <v>501</v>
      </c>
      <c r="D37" s="81">
        <f>сентябрь!D37-октябрь!E37</f>
        <v>935.998289169082</v>
      </c>
      <c r="E37" s="81">
        <f t="shared" si="0"/>
        <v>4.1550000000000002</v>
      </c>
      <c r="F37" s="82"/>
      <c r="G37" s="82"/>
      <c r="H37" s="82"/>
      <c r="I37" s="83"/>
      <c r="J37" s="82"/>
      <c r="K37" s="82"/>
      <c r="L37" s="82"/>
      <c r="M37" s="82"/>
      <c r="N37" s="82"/>
      <c r="O37" s="84"/>
      <c r="P37" s="82"/>
      <c r="Q37" s="84"/>
      <c r="R37" s="82"/>
      <c r="S37" s="82"/>
      <c r="T37" s="82"/>
      <c r="U37" s="82"/>
      <c r="V37" s="82"/>
      <c r="W37" s="82"/>
      <c r="X37" s="82"/>
      <c r="Y37" s="84"/>
      <c r="Z37" s="82"/>
      <c r="AA37" s="85"/>
      <c r="AB37" s="82"/>
      <c r="AC37" s="82"/>
      <c r="AD37" s="82"/>
      <c r="AE37" s="82"/>
      <c r="AF37" s="82"/>
      <c r="AG37" s="82"/>
      <c r="AH37" s="84"/>
      <c r="AI37" s="82"/>
      <c r="AJ37" s="84"/>
      <c r="AK37" s="82"/>
      <c r="AL37" s="82"/>
      <c r="AM37" s="82"/>
      <c r="AN37" s="84"/>
      <c r="AO37" s="82"/>
      <c r="AP37" s="84"/>
      <c r="AQ37" s="82"/>
      <c r="AR37" s="84"/>
      <c r="AS37" s="82"/>
      <c r="AT37" s="82"/>
      <c r="AU37" s="82"/>
      <c r="AV37" s="84"/>
      <c r="AW37" s="82"/>
      <c r="AX37" s="82"/>
      <c r="AY37" s="82"/>
      <c r="AZ37" s="84"/>
      <c r="BA37" s="82"/>
      <c r="BB37" s="82"/>
      <c r="BC37" s="82"/>
      <c r="BD37" s="82"/>
      <c r="BE37" s="82"/>
      <c r="BF37" s="82"/>
      <c r="BG37" s="82"/>
      <c r="BH37" s="82"/>
      <c r="BI37" s="82"/>
      <c r="BJ37" s="84"/>
      <c r="BK37" s="82"/>
      <c r="BL37" s="84"/>
      <c r="BM37" s="82"/>
      <c r="BN37" s="82"/>
      <c r="BO37" s="82"/>
      <c r="BP37" s="84">
        <v>5</v>
      </c>
      <c r="BQ37" s="82">
        <v>4.1550000000000002</v>
      </c>
      <c r="BR37" s="84"/>
      <c r="BS37" s="82"/>
      <c r="BT37" s="82"/>
      <c r="BU37" s="82"/>
      <c r="BV37" s="82"/>
    </row>
    <row r="38" spans="1:75" s="86" customFormat="1" x14ac:dyDescent="0.25">
      <c r="A38" s="79">
        <v>36</v>
      </c>
      <c r="B38" s="79">
        <v>2</v>
      </c>
      <c r="C38" s="80" t="s">
        <v>502</v>
      </c>
      <c r="D38" s="81">
        <f>сентябрь!D38-октябрь!E38</f>
        <v>884.20862387439604</v>
      </c>
      <c r="E38" s="81">
        <f t="shared" si="0"/>
        <v>3.202</v>
      </c>
      <c r="F38" s="82"/>
      <c r="G38" s="82"/>
      <c r="H38" s="82"/>
      <c r="I38" s="83"/>
      <c r="J38" s="82"/>
      <c r="K38" s="82"/>
      <c r="L38" s="82"/>
      <c r="M38" s="82"/>
      <c r="N38" s="82"/>
      <c r="O38" s="84"/>
      <c r="P38" s="82"/>
      <c r="Q38" s="84"/>
      <c r="R38" s="82"/>
      <c r="S38" s="82"/>
      <c r="T38" s="82"/>
      <c r="U38" s="82"/>
      <c r="V38" s="82"/>
      <c r="W38" s="82"/>
      <c r="X38" s="82"/>
      <c r="Y38" s="84"/>
      <c r="Z38" s="82"/>
      <c r="AA38" s="85"/>
      <c r="AB38" s="82"/>
      <c r="AC38" s="82"/>
      <c r="AD38" s="82"/>
      <c r="AE38" s="82"/>
      <c r="AF38" s="82"/>
      <c r="AG38" s="82"/>
      <c r="AH38" s="84"/>
      <c r="AI38" s="82"/>
      <c r="AJ38" s="84"/>
      <c r="AK38" s="82"/>
      <c r="AL38" s="82"/>
      <c r="AM38" s="82"/>
      <c r="AN38" s="84"/>
      <c r="AO38" s="82"/>
      <c r="AP38" s="84"/>
      <c r="AQ38" s="82"/>
      <c r="AR38" s="84"/>
      <c r="AS38" s="82"/>
      <c r="AT38" s="82"/>
      <c r="AU38" s="82"/>
      <c r="AV38" s="84"/>
      <c r="AW38" s="82"/>
      <c r="AX38" s="82"/>
      <c r="AY38" s="82"/>
      <c r="AZ38" s="84"/>
      <c r="BA38" s="82"/>
      <c r="BB38" s="82"/>
      <c r="BC38" s="82"/>
      <c r="BD38" s="82"/>
      <c r="BE38" s="82"/>
      <c r="BF38" s="82"/>
      <c r="BG38" s="82"/>
      <c r="BH38" s="82"/>
      <c r="BI38" s="82"/>
      <c r="BJ38" s="84"/>
      <c r="BK38" s="82"/>
      <c r="BL38" s="84"/>
      <c r="BM38" s="82"/>
      <c r="BN38" s="82"/>
      <c r="BO38" s="82"/>
      <c r="BP38" s="84">
        <v>4</v>
      </c>
      <c r="BQ38" s="82">
        <v>3.202</v>
      </c>
      <c r="BR38" s="84"/>
      <c r="BS38" s="82"/>
      <c r="BT38" s="82"/>
      <c r="BU38" s="82"/>
      <c r="BV38" s="82"/>
    </row>
    <row r="39" spans="1:75" x14ac:dyDescent="0.25">
      <c r="A39" s="39">
        <v>37</v>
      </c>
      <c r="B39" s="39">
        <v>2</v>
      </c>
      <c r="C39" s="37" t="s">
        <v>503</v>
      </c>
      <c r="D39" s="40">
        <f>сентябрь!D39-октябрь!E39</f>
        <v>349.44327884057969</v>
      </c>
      <c r="E39" s="40">
        <f t="shared" si="0"/>
        <v>0</v>
      </c>
      <c r="F39" s="36"/>
      <c r="G39" s="36"/>
      <c r="H39" s="36"/>
      <c r="I39" s="27"/>
      <c r="J39" s="36"/>
      <c r="K39" s="36"/>
      <c r="L39" s="36"/>
      <c r="M39" s="36"/>
      <c r="N39" s="36"/>
      <c r="O39" s="29"/>
      <c r="P39" s="36"/>
      <c r="Q39" s="29"/>
      <c r="R39" s="36"/>
      <c r="S39" s="36"/>
      <c r="T39" s="36"/>
      <c r="U39" s="36"/>
      <c r="V39" s="36"/>
      <c r="W39" s="36"/>
      <c r="X39" s="36"/>
      <c r="Y39" s="29"/>
      <c r="Z39" s="36"/>
      <c r="AA39" s="66"/>
      <c r="AB39" s="36"/>
      <c r="AC39" s="36"/>
      <c r="AD39" s="36"/>
      <c r="AE39" s="36"/>
      <c r="AF39" s="36"/>
      <c r="AG39" s="36"/>
      <c r="AH39" s="29"/>
      <c r="AI39" s="36"/>
      <c r="AJ39" s="29"/>
      <c r="AK39" s="36"/>
      <c r="AL39" s="36"/>
      <c r="AM39" s="36"/>
      <c r="AN39" s="29"/>
      <c r="AO39" s="36"/>
      <c r="AP39" s="29"/>
      <c r="AQ39" s="36"/>
      <c r="AR39" s="29"/>
      <c r="AS39" s="36"/>
      <c r="AT39" s="36"/>
      <c r="AU39" s="36"/>
      <c r="AV39" s="29"/>
      <c r="AW39" s="36"/>
      <c r="AX39" s="36"/>
      <c r="AY39" s="36"/>
      <c r="AZ39" s="29"/>
      <c r="BA39" s="36"/>
      <c r="BB39" s="36"/>
      <c r="BC39" s="36"/>
      <c r="BD39" s="36"/>
      <c r="BE39" s="36"/>
      <c r="BF39" s="36"/>
      <c r="BG39" s="36"/>
      <c r="BH39" s="36"/>
      <c r="BI39" s="36"/>
      <c r="BJ39" s="29"/>
      <c r="BK39" s="36"/>
      <c r="BL39" s="29"/>
      <c r="BM39" s="36"/>
      <c r="BN39" s="36"/>
      <c r="BO39" s="36"/>
      <c r="BP39" s="29"/>
      <c r="BQ39" s="36"/>
      <c r="BR39" s="29"/>
      <c r="BS39" s="36"/>
      <c r="BT39" s="36"/>
      <c r="BU39" s="36"/>
      <c r="BV39" s="36"/>
    </row>
    <row r="40" spans="1:75" x14ac:dyDescent="0.25">
      <c r="A40" s="39">
        <v>38</v>
      </c>
      <c r="B40" s="39">
        <v>2</v>
      </c>
      <c r="C40" s="37" t="s">
        <v>504</v>
      </c>
      <c r="D40" s="40">
        <f>сентябрь!D40-октябрь!E40</f>
        <v>-489.06064792270536</v>
      </c>
      <c r="E40" s="40">
        <f t="shared" si="0"/>
        <v>0</v>
      </c>
      <c r="F40" s="36"/>
      <c r="G40" s="36"/>
      <c r="H40" s="36"/>
      <c r="I40" s="27"/>
      <c r="J40" s="36"/>
      <c r="K40" s="36"/>
      <c r="L40" s="36"/>
      <c r="M40" s="36"/>
      <c r="N40" s="36"/>
      <c r="O40" s="29"/>
      <c r="P40" s="36"/>
      <c r="Q40" s="29"/>
      <c r="R40" s="36"/>
      <c r="S40" s="36"/>
      <c r="T40" s="36"/>
      <c r="U40" s="36"/>
      <c r="V40" s="36"/>
      <c r="W40" s="36"/>
      <c r="X40" s="36"/>
      <c r="Y40" s="29"/>
      <c r="Z40" s="36"/>
      <c r="AA40" s="66"/>
      <c r="AB40" s="36"/>
      <c r="AC40" s="36"/>
      <c r="AD40" s="36"/>
      <c r="AE40" s="36"/>
      <c r="AF40" s="36"/>
      <c r="AG40" s="36"/>
      <c r="AH40" s="29"/>
      <c r="AI40" s="36"/>
      <c r="AJ40" s="29"/>
      <c r="AK40" s="36"/>
      <c r="AL40" s="36"/>
      <c r="AM40" s="36"/>
      <c r="AN40" s="29"/>
      <c r="AO40" s="36"/>
      <c r="AP40" s="29"/>
      <c r="AQ40" s="36"/>
      <c r="AR40" s="29"/>
      <c r="AS40" s="36"/>
      <c r="AT40" s="36"/>
      <c r="AU40" s="36"/>
      <c r="AV40" s="29"/>
      <c r="AW40" s="36"/>
      <c r="AX40" s="36"/>
      <c r="AY40" s="36"/>
      <c r="AZ40" s="29"/>
      <c r="BA40" s="36"/>
      <c r="BB40" s="36"/>
      <c r="BC40" s="36"/>
      <c r="BD40" s="36"/>
      <c r="BE40" s="36"/>
      <c r="BF40" s="36"/>
      <c r="BG40" s="36"/>
      <c r="BH40" s="36"/>
      <c r="BI40" s="36"/>
      <c r="BJ40" s="29"/>
      <c r="BK40" s="36"/>
      <c r="BL40" s="29"/>
      <c r="BM40" s="36"/>
      <c r="BN40" s="36"/>
      <c r="BO40" s="36"/>
      <c r="BP40" s="29"/>
      <c r="BQ40" s="36"/>
      <c r="BR40" s="29"/>
      <c r="BS40" s="36"/>
      <c r="BT40" s="36"/>
      <c r="BU40" s="36"/>
      <c r="BV40" s="36"/>
    </row>
    <row r="41" spans="1:75" x14ac:dyDescent="0.25">
      <c r="A41" s="39">
        <v>39</v>
      </c>
      <c r="B41" s="39">
        <v>2</v>
      </c>
      <c r="C41" s="37" t="s">
        <v>505</v>
      </c>
      <c r="D41" s="40">
        <f>сентябрь!D41-октябрь!E41</f>
        <v>254.9464156135266</v>
      </c>
      <c r="E41" s="40">
        <f t="shared" si="0"/>
        <v>0</v>
      </c>
      <c r="F41" s="36"/>
      <c r="G41" s="36"/>
      <c r="H41" s="36"/>
      <c r="I41" s="27"/>
      <c r="J41" s="36"/>
      <c r="K41" s="36"/>
      <c r="L41" s="36"/>
      <c r="M41" s="36"/>
      <c r="N41" s="36"/>
      <c r="O41" s="29"/>
      <c r="P41" s="36"/>
      <c r="Q41" s="29"/>
      <c r="R41" s="36"/>
      <c r="S41" s="36"/>
      <c r="T41" s="36"/>
      <c r="U41" s="36"/>
      <c r="V41" s="36"/>
      <c r="W41" s="36"/>
      <c r="X41" s="36"/>
      <c r="Y41" s="29"/>
      <c r="Z41" s="36"/>
      <c r="AA41" s="66"/>
      <c r="AB41" s="36"/>
      <c r="AC41" s="36"/>
      <c r="AD41" s="36"/>
      <c r="AE41" s="36"/>
      <c r="AF41" s="36"/>
      <c r="AG41" s="36"/>
      <c r="AH41" s="29"/>
      <c r="AI41" s="36"/>
      <c r="AJ41" s="29"/>
      <c r="AK41" s="36"/>
      <c r="AL41" s="36"/>
      <c r="AM41" s="36"/>
      <c r="AN41" s="29"/>
      <c r="AO41" s="36"/>
      <c r="AP41" s="29"/>
      <c r="AQ41" s="36"/>
      <c r="AR41" s="29"/>
      <c r="AS41" s="36"/>
      <c r="AT41" s="36"/>
      <c r="AU41" s="36"/>
      <c r="AV41" s="29"/>
      <c r="AW41" s="36"/>
      <c r="AX41" s="36"/>
      <c r="AY41" s="36"/>
      <c r="AZ41" s="29"/>
      <c r="BA41" s="36"/>
      <c r="BB41" s="36"/>
      <c r="BC41" s="36"/>
      <c r="BD41" s="36"/>
      <c r="BE41" s="36"/>
      <c r="BF41" s="36"/>
      <c r="BG41" s="36"/>
      <c r="BH41" s="36"/>
      <c r="BI41" s="36"/>
      <c r="BJ41" s="29"/>
      <c r="BK41" s="36"/>
      <c r="BL41" s="29"/>
      <c r="BM41" s="36"/>
      <c r="BN41" s="36"/>
      <c r="BO41" s="36"/>
      <c r="BP41" s="29"/>
      <c r="BQ41" s="36"/>
      <c r="BR41" s="29"/>
      <c r="BS41" s="36"/>
      <c r="BT41" s="36"/>
      <c r="BU41" s="36"/>
      <c r="BV41" s="36"/>
    </row>
    <row r="42" spans="1:75" s="86" customFormat="1" x14ac:dyDescent="0.25">
      <c r="A42" s="79">
        <v>40</v>
      </c>
      <c r="B42" s="79">
        <v>2</v>
      </c>
      <c r="C42" s="80" t="s">
        <v>506</v>
      </c>
      <c r="D42" s="81">
        <f>сентябрь!D42-октябрь!E42</f>
        <v>339.39678595169084</v>
      </c>
      <c r="E42" s="81">
        <f t="shared" si="0"/>
        <v>7.0579999999999998</v>
      </c>
      <c r="F42" s="82"/>
      <c r="G42" s="82"/>
      <c r="H42" s="82"/>
      <c r="I42" s="83"/>
      <c r="J42" s="82"/>
      <c r="K42" s="82"/>
      <c r="L42" s="82"/>
      <c r="M42" s="82"/>
      <c r="N42" s="82"/>
      <c r="O42" s="84"/>
      <c r="P42" s="82"/>
      <c r="Q42" s="84"/>
      <c r="R42" s="82"/>
      <c r="S42" s="82"/>
      <c r="T42" s="82"/>
      <c r="U42" s="82"/>
      <c r="V42" s="82"/>
      <c r="W42" s="82"/>
      <c r="X42" s="82"/>
      <c r="Y42" s="84"/>
      <c r="Z42" s="82"/>
      <c r="AA42" s="85"/>
      <c r="AB42" s="82"/>
      <c r="AC42" s="82"/>
      <c r="AD42" s="82"/>
      <c r="AE42" s="82"/>
      <c r="AF42" s="82"/>
      <c r="AG42" s="82"/>
      <c r="AH42" s="84"/>
      <c r="AI42" s="82"/>
      <c r="AJ42" s="84"/>
      <c r="AK42" s="82"/>
      <c r="AL42" s="82"/>
      <c r="AM42" s="82"/>
      <c r="AN42" s="84"/>
      <c r="AO42" s="82"/>
      <c r="AP42" s="84"/>
      <c r="AQ42" s="82"/>
      <c r="AR42" s="84"/>
      <c r="AS42" s="82"/>
      <c r="AT42" s="82"/>
      <c r="AU42" s="82"/>
      <c r="AV42" s="84"/>
      <c r="AW42" s="82"/>
      <c r="AX42" s="82"/>
      <c r="AY42" s="82"/>
      <c r="AZ42" s="84"/>
      <c r="BA42" s="82"/>
      <c r="BB42" s="82"/>
      <c r="BC42" s="82"/>
      <c r="BD42" s="82"/>
      <c r="BE42" s="82"/>
      <c r="BF42" s="82"/>
      <c r="BG42" s="82"/>
      <c r="BH42" s="82"/>
      <c r="BI42" s="82"/>
      <c r="BJ42" s="84"/>
      <c r="BK42" s="82"/>
      <c r="BL42" s="84"/>
      <c r="BM42" s="82"/>
      <c r="BN42" s="82"/>
      <c r="BO42" s="82"/>
      <c r="BP42" s="84">
        <v>7</v>
      </c>
      <c r="BQ42" s="82">
        <v>7.0579999999999998</v>
      </c>
      <c r="BR42" s="84"/>
      <c r="BS42" s="82"/>
      <c r="BT42" s="82"/>
      <c r="BU42" s="82"/>
      <c r="BV42" s="82"/>
    </row>
    <row r="43" spans="1:75" x14ac:dyDescent="0.25">
      <c r="A43" s="39">
        <v>41</v>
      </c>
      <c r="B43" s="39">
        <v>2</v>
      </c>
      <c r="C43" s="37" t="s">
        <v>507</v>
      </c>
      <c r="D43" s="40">
        <f>сентябрь!D43-октябрь!E43</f>
        <v>-209.22498966183576</v>
      </c>
      <c r="E43" s="40">
        <f t="shared" si="0"/>
        <v>0</v>
      </c>
      <c r="F43" s="36"/>
      <c r="G43" s="36"/>
      <c r="H43" s="36"/>
      <c r="I43" s="27"/>
      <c r="J43" s="36"/>
      <c r="K43" s="36"/>
      <c r="L43" s="36"/>
      <c r="M43" s="36"/>
      <c r="N43" s="36"/>
      <c r="O43" s="29"/>
      <c r="P43" s="36"/>
      <c r="Q43" s="29"/>
      <c r="R43" s="36"/>
      <c r="S43" s="36"/>
      <c r="T43" s="36"/>
      <c r="U43" s="36"/>
      <c r="V43" s="36"/>
      <c r="W43" s="36"/>
      <c r="X43" s="36"/>
      <c r="Y43" s="29"/>
      <c r="Z43" s="36"/>
      <c r="AA43" s="66"/>
      <c r="AB43" s="36"/>
      <c r="AC43" s="36"/>
      <c r="AD43" s="36"/>
      <c r="AE43" s="36"/>
      <c r="AF43" s="36"/>
      <c r="AG43" s="36"/>
      <c r="AH43" s="29"/>
      <c r="AI43" s="36"/>
      <c r="AJ43" s="29"/>
      <c r="AK43" s="36"/>
      <c r="AL43" s="36"/>
      <c r="AM43" s="36"/>
      <c r="AN43" s="29"/>
      <c r="AO43" s="36"/>
      <c r="AP43" s="29"/>
      <c r="AQ43" s="36"/>
      <c r="AR43" s="29"/>
      <c r="AS43" s="36"/>
      <c r="AT43" s="36"/>
      <c r="AU43" s="36"/>
      <c r="AV43" s="29"/>
      <c r="AW43" s="36"/>
      <c r="AX43" s="36"/>
      <c r="AY43" s="36"/>
      <c r="AZ43" s="29"/>
      <c r="BA43" s="36"/>
      <c r="BB43" s="36"/>
      <c r="BC43" s="36"/>
      <c r="BD43" s="36"/>
      <c r="BE43" s="36"/>
      <c r="BF43" s="36"/>
      <c r="BG43" s="36"/>
      <c r="BH43" s="36"/>
      <c r="BI43" s="36"/>
      <c r="BJ43" s="29"/>
      <c r="BK43" s="36"/>
      <c r="BL43" s="29"/>
      <c r="BM43" s="36"/>
      <c r="BN43" s="36"/>
      <c r="BO43" s="36"/>
      <c r="BP43" s="29"/>
      <c r="BQ43" s="36"/>
      <c r="BR43" s="29"/>
      <c r="BS43" s="36"/>
      <c r="BT43" s="36"/>
      <c r="BU43" s="36"/>
      <c r="BV43" s="36"/>
    </row>
    <row r="44" spans="1:75" x14ac:dyDescent="0.25">
      <c r="A44" s="39">
        <v>42</v>
      </c>
      <c r="B44" s="39">
        <v>2</v>
      </c>
      <c r="C44" s="37" t="s">
        <v>508</v>
      </c>
      <c r="D44" s="40">
        <f>сентябрь!D44-октябрь!E44</f>
        <v>-283.52853562705315</v>
      </c>
      <c r="E44" s="40">
        <f t="shared" si="0"/>
        <v>0</v>
      </c>
      <c r="F44" s="36"/>
      <c r="G44" s="36"/>
      <c r="H44" s="36"/>
      <c r="I44" s="27"/>
      <c r="J44" s="36"/>
      <c r="K44" s="36"/>
      <c r="L44" s="36"/>
      <c r="M44" s="36"/>
      <c r="N44" s="36"/>
      <c r="O44" s="29"/>
      <c r="P44" s="36"/>
      <c r="Q44" s="29"/>
      <c r="R44" s="36"/>
      <c r="S44" s="36"/>
      <c r="T44" s="36"/>
      <c r="U44" s="36"/>
      <c r="V44" s="36"/>
      <c r="W44" s="36"/>
      <c r="X44" s="36"/>
      <c r="Y44" s="29"/>
      <c r="Z44" s="36"/>
      <c r="AA44" s="66"/>
      <c r="AB44" s="36"/>
      <c r="AC44" s="36"/>
      <c r="AD44" s="36"/>
      <c r="AE44" s="36"/>
      <c r="AF44" s="36"/>
      <c r="AG44" s="36"/>
      <c r="AH44" s="29"/>
      <c r="AI44" s="36"/>
      <c r="AJ44" s="29"/>
      <c r="AK44" s="36"/>
      <c r="AL44" s="36"/>
      <c r="AM44" s="36"/>
      <c r="AN44" s="29"/>
      <c r="AO44" s="36"/>
      <c r="AP44" s="29"/>
      <c r="AQ44" s="36"/>
      <c r="AR44" s="29"/>
      <c r="AS44" s="36"/>
      <c r="AT44" s="36"/>
      <c r="AU44" s="36"/>
      <c r="AV44" s="29"/>
      <c r="AW44" s="36"/>
      <c r="AX44" s="36"/>
      <c r="AY44" s="36"/>
      <c r="AZ44" s="29"/>
      <c r="BA44" s="36"/>
      <c r="BB44" s="36"/>
      <c r="BC44" s="36"/>
      <c r="BD44" s="36"/>
      <c r="BE44" s="36"/>
      <c r="BF44" s="36"/>
      <c r="BG44" s="36"/>
      <c r="BH44" s="36"/>
      <c r="BI44" s="36"/>
      <c r="BJ44" s="29"/>
      <c r="BK44" s="36"/>
      <c r="BL44" s="29"/>
      <c r="BM44" s="36"/>
      <c r="BN44" s="36"/>
      <c r="BO44" s="36"/>
      <c r="BP44" s="29"/>
      <c r="BQ44" s="36"/>
      <c r="BR44" s="29"/>
      <c r="BS44" s="36"/>
      <c r="BT44" s="36"/>
      <c r="BU44" s="36"/>
      <c r="BV44" s="36"/>
    </row>
    <row r="45" spans="1:75" x14ac:dyDescent="0.25">
      <c r="A45" s="39">
        <v>43</v>
      </c>
      <c r="B45" s="39">
        <v>2</v>
      </c>
      <c r="C45" s="37" t="s">
        <v>509</v>
      </c>
      <c r="D45" s="40">
        <f>сентябрь!D45-октябрь!E45</f>
        <v>-166.02923710144927</v>
      </c>
      <c r="E45" s="40">
        <f t="shared" si="0"/>
        <v>0</v>
      </c>
      <c r="F45" s="36"/>
      <c r="G45" s="36"/>
      <c r="H45" s="36"/>
      <c r="I45" s="27"/>
      <c r="J45" s="36"/>
      <c r="K45" s="36"/>
      <c r="L45" s="36"/>
      <c r="M45" s="36"/>
      <c r="N45" s="36"/>
      <c r="O45" s="29"/>
      <c r="P45" s="36"/>
      <c r="Q45" s="29"/>
      <c r="R45" s="36"/>
      <c r="S45" s="36"/>
      <c r="T45" s="36"/>
      <c r="U45" s="36"/>
      <c r="V45" s="36"/>
      <c r="W45" s="36"/>
      <c r="X45" s="36"/>
      <c r="Y45" s="29"/>
      <c r="Z45" s="36"/>
      <c r="AA45" s="66"/>
      <c r="AB45" s="36"/>
      <c r="AC45" s="36"/>
      <c r="AD45" s="36"/>
      <c r="AE45" s="36"/>
      <c r="AF45" s="36"/>
      <c r="AG45" s="36"/>
      <c r="AH45" s="29"/>
      <c r="AI45" s="36"/>
      <c r="AJ45" s="29"/>
      <c r="AK45" s="36"/>
      <c r="AL45" s="36"/>
      <c r="AM45" s="36"/>
      <c r="AN45" s="29"/>
      <c r="AO45" s="36"/>
      <c r="AP45" s="29"/>
      <c r="AQ45" s="36"/>
      <c r="AR45" s="29"/>
      <c r="AS45" s="36"/>
      <c r="AT45" s="36"/>
      <c r="AU45" s="36"/>
      <c r="AV45" s="29"/>
      <c r="AW45" s="36"/>
      <c r="AX45" s="36"/>
      <c r="AY45" s="36"/>
      <c r="AZ45" s="29"/>
      <c r="BA45" s="36"/>
      <c r="BB45" s="36"/>
      <c r="BC45" s="36"/>
      <c r="BD45" s="36"/>
      <c r="BE45" s="36"/>
      <c r="BF45" s="36"/>
      <c r="BG45" s="36"/>
      <c r="BH45" s="36"/>
      <c r="BI45" s="36"/>
      <c r="BJ45" s="29"/>
      <c r="BK45" s="36"/>
      <c r="BL45" s="29"/>
      <c r="BM45" s="36"/>
      <c r="BN45" s="36"/>
      <c r="BO45" s="36"/>
      <c r="BP45" s="29"/>
      <c r="BQ45" s="36"/>
      <c r="BR45" s="29"/>
      <c r="BS45" s="36"/>
      <c r="BT45" s="36"/>
      <c r="BU45" s="36"/>
      <c r="BV45" s="36"/>
    </row>
    <row r="46" spans="1:75" x14ac:dyDescent="0.25">
      <c r="A46" s="39">
        <v>44</v>
      </c>
      <c r="B46" s="39">
        <v>2</v>
      </c>
      <c r="C46" s="37" t="s">
        <v>510</v>
      </c>
      <c r="D46" s="40">
        <f>сентябрь!D46-октябрь!E46</f>
        <v>-15.319736425120766</v>
      </c>
      <c r="E46" s="40">
        <f t="shared" si="0"/>
        <v>0</v>
      </c>
      <c r="F46" s="36"/>
      <c r="G46" s="36"/>
      <c r="H46" s="36"/>
      <c r="I46" s="27"/>
      <c r="J46" s="36"/>
      <c r="K46" s="36"/>
      <c r="L46" s="36"/>
      <c r="M46" s="36"/>
      <c r="N46" s="36"/>
      <c r="O46" s="29"/>
      <c r="P46" s="36"/>
      <c r="Q46" s="29"/>
      <c r="R46" s="36"/>
      <c r="S46" s="36"/>
      <c r="T46" s="36"/>
      <c r="U46" s="36"/>
      <c r="V46" s="36"/>
      <c r="W46" s="36"/>
      <c r="X46" s="36"/>
      <c r="Y46" s="29"/>
      <c r="Z46" s="36"/>
      <c r="AA46" s="66"/>
      <c r="AB46" s="36"/>
      <c r="AC46" s="36"/>
      <c r="AD46" s="36"/>
      <c r="AE46" s="36"/>
      <c r="AF46" s="36"/>
      <c r="AG46" s="36"/>
      <c r="AH46" s="29"/>
      <c r="AI46" s="36"/>
      <c r="AJ46" s="29"/>
      <c r="AK46" s="36"/>
      <c r="AL46" s="36"/>
      <c r="AM46" s="36"/>
      <c r="AN46" s="29"/>
      <c r="AO46" s="36"/>
      <c r="AP46" s="29"/>
      <c r="AQ46" s="36"/>
      <c r="AR46" s="29"/>
      <c r="AS46" s="36"/>
      <c r="AT46" s="36"/>
      <c r="AU46" s="36"/>
      <c r="AV46" s="29"/>
      <c r="AW46" s="36"/>
      <c r="AX46" s="36"/>
      <c r="AY46" s="36"/>
      <c r="AZ46" s="29"/>
      <c r="BA46" s="36"/>
      <c r="BB46" s="36"/>
      <c r="BC46" s="36"/>
      <c r="BD46" s="36"/>
      <c r="BE46" s="36"/>
      <c r="BF46" s="36"/>
      <c r="BG46" s="36"/>
      <c r="BH46" s="36"/>
      <c r="BI46" s="36"/>
      <c r="BJ46" s="29"/>
      <c r="BK46" s="36"/>
      <c r="BL46" s="29"/>
      <c r="BM46" s="36"/>
      <c r="BN46" s="36"/>
      <c r="BO46" s="36"/>
      <c r="BP46" s="29"/>
      <c r="BQ46" s="36"/>
      <c r="BR46" s="29"/>
      <c r="BS46" s="36"/>
      <c r="BT46" s="36"/>
      <c r="BU46" s="36"/>
      <c r="BV46" s="36"/>
    </row>
    <row r="47" spans="1:75" s="86" customFormat="1" x14ac:dyDescent="0.25">
      <c r="A47" s="79">
        <v>45</v>
      </c>
      <c r="B47" s="79">
        <v>2</v>
      </c>
      <c r="C47" s="80" t="s">
        <v>511</v>
      </c>
      <c r="D47" s="81">
        <f>сентябрь!D47-октябрь!E47</f>
        <v>142.99598268405791</v>
      </c>
      <c r="E47" s="81">
        <f t="shared" si="0"/>
        <v>17.507999999999999</v>
      </c>
      <c r="F47" s="82"/>
      <c r="G47" s="82"/>
      <c r="H47" s="82"/>
      <c r="I47" s="83"/>
      <c r="J47" s="82"/>
      <c r="K47" s="82"/>
      <c r="L47" s="82"/>
      <c r="M47" s="82"/>
      <c r="N47" s="82"/>
      <c r="O47" s="84"/>
      <c r="P47" s="82"/>
      <c r="Q47" s="84"/>
      <c r="R47" s="82"/>
      <c r="S47" s="82"/>
      <c r="T47" s="82"/>
      <c r="U47" s="82"/>
      <c r="V47" s="82"/>
      <c r="W47" s="82"/>
      <c r="X47" s="82"/>
      <c r="Y47" s="84"/>
      <c r="Z47" s="82"/>
      <c r="AA47" s="85"/>
      <c r="AB47" s="82"/>
      <c r="AC47" s="82"/>
      <c r="AD47" s="82"/>
      <c r="AE47" s="82"/>
      <c r="AF47" s="82"/>
      <c r="AG47" s="82"/>
      <c r="AH47" s="84"/>
      <c r="AI47" s="82"/>
      <c r="AJ47" s="84"/>
      <c r="AK47" s="82"/>
      <c r="AL47" s="82"/>
      <c r="AM47" s="82"/>
      <c r="AN47" s="84"/>
      <c r="AO47" s="82"/>
      <c r="AP47" s="84"/>
      <c r="AQ47" s="82"/>
      <c r="AR47" s="84"/>
      <c r="AS47" s="82"/>
      <c r="AT47" s="82"/>
      <c r="AU47" s="82"/>
      <c r="AV47" s="84"/>
      <c r="AW47" s="82"/>
      <c r="AX47" s="82"/>
      <c r="AY47" s="82"/>
      <c r="AZ47" s="84"/>
      <c r="BA47" s="82"/>
      <c r="BB47" s="82"/>
      <c r="BC47" s="82"/>
      <c r="BD47" s="82"/>
      <c r="BE47" s="82"/>
      <c r="BF47" s="82"/>
      <c r="BG47" s="82"/>
      <c r="BH47" s="82"/>
      <c r="BI47" s="82"/>
      <c r="BJ47" s="84"/>
      <c r="BK47" s="82"/>
      <c r="BL47" s="84"/>
      <c r="BM47" s="82"/>
      <c r="BN47" s="82"/>
      <c r="BO47" s="82"/>
      <c r="BP47" s="84">
        <v>19</v>
      </c>
      <c r="BQ47" s="82">
        <v>17.507999999999999</v>
      </c>
      <c r="BR47" s="84"/>
      <c r="BS47" s="82"/>
      <c r="BT47" s="82"/>
      <c r="BU47" s="82"/>
      <c r="BV47" s="82"/>
    </row>
    <row r="48" spans="1:75" s="86" customFormat="1" x14ac:dyDescent="0.25">
      <c r="A48" s="79">
        <v>46</v>
      </c>
      <c r="B48" s="79">
        <v>2</v>
      </c>
      <c r="C48" s="80" t="s">
        <v>512</v>
      </c>
      <c r="D48" s="81">
        <f>сентябрь!D48-октябрь!E48</f>
        <v>2218.9309037198072</v>
      </c>
      <c r="E48" s="81">
        <f t="shared" si="0"/>
        <v>0.26800000000000002</v>
      </c>
      <c r="F48" s="82"/>
      <c r="G48" s="82"/>
      <c r="H48" s="82"/>
      <c r="I48" s="83"/>
      <c r="J48" s="82"/>
      <c r="K48" s="82"/>
      <c r="L48" s="82"/>
      <c r="M48" s="82"/>
      <c r="N48" s="82"/>
      <c r="O48" s="84"/>
      <c r="P48" s="82"/>
      <c r="Q48" s="84"/>
      <c r="R48" s="82"/>
      <c r="S48" s="82"/>
      <c r="T48" s="82"/>
      <c r="U48" s="82"/>
      <c r="V48" s="82"/>
      <c r="W48" s="82"/>
      <c r="X48" s="82"/>
      <c r="Y48" s="84"/>
      <c r="Z48" s="82"/>
      <c r="AA48" s="85"/>
      <c r="AB48" s="82"/>
      <c r="AC48" s="82"/>
      <c r="AD48" s="82"/>
      <c r="AE48" s="82"/>
      <c r="AF48" s="82"/>
      <c r="AG48" s="82"/>
      <c r="AH48" s="84"/>
      <c r="AI48" s="82"/>
      <c r="AJ48" s="84"/>
      <c r="AK48" s="82"/>
      <c r="AL48" s="82"/>
      <c r="AM48" s="82"/>
      <c r="AN48" s="84"/>
      <c r="AO48" s="82"/>
      <c r="AP48" s="84"/>
      <c r="AQ48" s="82"/>
      <c r="AR48" s="84"/>
      <c r="AS48" s="82"/>
      <c r="AT48" s="82"/>
      <c r="AU48" s="82"/>
      <c r="AV48" s="84"/>
      <c r="AW48" s="82"/>
      <c r="AX48" s="82"/>
      <c r="AY48" s="82"/>
      <c r="AZ48" s="84"/>
      <c r="BA48" s="82"/>
      <c r="BB48" s="82"/>
      <c r="BC48" s="82"/>
      <c r="BD48" s="82"/>
      <c r="BE48" s="82"/>
      <c r="BF48" s="82"/>
      <c r="BG48" s="82"/>
      <c r="BH48" s="82"/>
      <c r="BI48" s="82"/>
      <c r="BJ48" s="84"/>
      <c r="BK48" s="82"/>
      <c r="BL48" s="84"/>
      <c r="BM48" s="82"/>
      <c r="BN48" s="82"/>
      <c r="BO48" s="82"/>
      <c r="BP48" s="84"/>
      <c r="BQ48" s="82"/>
      <c r="BR48" s="84"/>
      <c r="BS48" s="82"/>
      <c r="BT48" s="82"/>
      <c r="BU48" s="82"/>
      <c r="BV48" s="82">
        <v>0.26800000000000002</v>
      </c>
      <c r="BW48" s="86" t="s">
        <v>1209</v>
      </c>
    </row>
    <row r="49" spans="1:75" x14ac:dyDescent="0.25">
      <c r="A49" s="39">
        <v>47</v>
      </c>
      <c r="B49" s="39">
        <v>1</v>
      </c>
      <c r="C49" s="37" t="s">
        <v>513</v>
      </c>
      <c r="D49" s="40">
        <f>сентябрь!D49-октябрь!E49</f>
        <v>-101.37233496618339</v>
      </c>
      <c r="E49" s="40">
        <f t="shared" si="0"/>
        <v>0</v>
      </c>
      <c r="F49" s="36"/>
      <c r="G49" s="36"/>
      <c r="H49" s="36"/>
      <c r="I49" s="27"/>
      <c r="J49" s="36"/>
      <c r="K49" s="36"/>
      <c r="L49" s="36"/>
      <c r="M49" s="36"/>
      <c r="N49" s="36"/>
      <c r="O49" s="29"/>
      <c r="P49" s="36"/>
      <c r="Q49" s="29"/>
      <c r="R49" s="36"/>
      <c r="S49" s="36"/>
      <c r="T49" s="36"/>
      <c r="U49" s="36"/>
      <c r="V49" s="36"/>
      <c r="W49" s="36"/>
      <c r="X49" s="36"/>
      <c r="Y49" s="29"/>
      <c r="Z49" s="36"/>
      <c r="AA49" s="66"/>
      <c r="AB49" s="36"/>
      <c r="AC49" s="36"/>
      <c r="AD49" s="36"/>
      <c r="AE49" s="36"/>
      <c r="AF49" s="36"/>
      <c r="AG49" s="36"/>
      <c r="AH49" s="29"/>
      <c r="AI49" s="36"/>
      <c r="AJ49" s="29"/>
      <c r="AK49" s="36"/>
      <c r="AL49" s="36"/>
      <c r="AM49" s="36"/>
      <c r="AN49" s="29"/>
      <c r="AO49" s="36"/>
      <c r="AP49" s="29"/>
      <c r="AQ49" s="36"/>
      <c r="AR49" s="29"/>
      <c r="AS49" s="36"/>
      <c r="AT49" s="36"/>
      <c r="AU49" s="36"/>
      <c r="AV49" s="29"/>
      <c r="AW49" s="36"/>
      <c r="AX49" s="36"/>
      <c r="AY49" s="36"/>
      <c r="AZ49" s="29"/>
      <c r="BA49" s="36"/>
      <c r="BB49" s="36"/>
      <c r="BC49" s="36"/>
      <c r="BD49" s="36"/>
      <c r="BE49" s="36"/>
      <c r="BF49" s="36"/>
      <c r="BG49" s="36"/>
      <c r="BH49" s="36"/>
      <c r="BI49" s="36"/>
      <c r="BJ49" s="29"/>
      <c r="BK49" s="36"/>
      <c r="BL49" s="29"/>
      <c r="BM49" s="36"/>
      <c r="BN49" s="36"/>
      <c r="BO49" s="36"/>
      <c r="BP49" s="29"/>
      <c r="BQ49" s="36"/>
      <c r="BR49" s="29"/>
      <c r="BS49" s="36"/>
      <c r="BT49" s="36"/>
      <c r="BU49" s="36"/>
      <c r="BV49" s="36"/>
    </row>
    <row r="50" spans="1:75" x14ac:dyDescent="0.25">
      <c r="A50" s="39">
        <v>48</v>
      </c>
      <c r="B50" s="39">
        <v>1</v>
      </c>
      <c r="C50" s="37" t="s">
        <v>514</v>
      </c>
      <c r="D50" s="40">
        <f>сентябрь!D50-октябрь!E50</f>
        <v>364.46012424541061</v>
      </c>
      <c r="E50" s="40">
        <f t="shared" si="0"/>
        <v>0</v>
      </c>
      <c r="F50" s="36"/>
      <c r="G50" s="36"/>
      <c r="H50" s="36"/>
      <c r="I50" s="27"/>
      <c r="J50" s="36"/>
      <c r="K50" s="36"/>
      <c r="L50" s="36"/>
      <c r="M50" s="36"/>
      <c r="N50" s="36"/>
      <c r="O50" s="29"/>
      <c r="P50" s="36"/>
      <c r="Q50" s="29"/>
      <c r="R50" s="36"/>
      <c r="S50" s="36"/>
      <c r="T50" s="36"/>
      <c r="U50" s="36"/>
      <c r="V50" s="36"/>
      <c r="W50" s="36"/>
      <c r="X50" s="36"/>
      <c r="Y50" s="29"/>
      <c r="Z50" s="36"/>
      <c r="AA50" s="66"/>
      <c r="AB50" s="36"/>
      <c r="AC50" s="36"/>
      <c r="AD50" s="36"/>
      <c r="AE50" s="36"/>
      <c r="AF50" s="36"/>
      <c r="AG50" s="36"/>
      <c r="AH50" s="29"/>
      <c r="AI50" s="36"/>
      <c r="AJ50" s="29"/>
      <c r="AK50" s="36"/>
      <c r="AL50" s="36"/>
      <c r="AM50" s="36"/>
      <c r="AN50" s="29"/>
      <c r="AO50" s="36"/>
      <c r="AP50" s="29"/>
      <c r="AQ50" s="36"/>
      <c r="AR50" s="29"/>
      <c r="AS50" s="36"/>
      <c r="AT50" s="36"/>
      <c r="AU50" s="36"/>
      <c r="AV50" s="29"/>
      <c r="AW50" s="36"/>
      <c r="AX50" s="36"/>
      <c r="AY50" s="36"/>
      <c r="AZ50" s="29"/>
      <c r="BA50" s="36"/>
      <c r="BB50" s="36"/>
      <c r="BC50" s="36"/>
      <c r="BD50" s="36"/>
      <c r="BE50" s="36"/>
      <c r="BF50" s="36"/>
      <c r="BG50" s="36"/>
      <c r="BH50" s="36"/>
      <c r="BI50" s="36"/>
      <c r="BJ50" s="29"/>
      <c r="BK50" s="36"/>
      <c r="BL50" s="29"/>
      <c r="BM50" s="36"/>
      <c r="BN50" s="36"/>
      <c r="BO50" s="36"/>
      <c r="BP50" s="29"/>
      <c r="BQ50" s="36"/>
      <c r="BR50" s="29"/>
      <c r="BS50" s="36"/>
      <c r="BT50" s="36"/>
      <c r="BU50" s="36"/>
      <c r="BV50" s="36"/>
    </row>
    <row r="51" spans="1:75" x14ac:dyDescent="0.25">
      <c r="A51" s="39">
        <v>49</v>
      </c>
      <c r="B51" s="39">
        <v>1</v>
      </c>
      <c r="C51" s="37" t="s">
        <v>515</v>
      </c>
      <c r="D51" s="40">
        <f>сентябрь!D51-октябрь!E51</f>
        <v>347.80993233816417</v>
      </c>
      <c r="E51" s="40">
        <f t="shared" si="0"/>
        <v>0</v>
      </c>
      <c r="F51" s="36"/>
      <c r="G51" s="36"/>
      <c r="H51" s="36"/>
      <c r="I51" s="27"/>
      <c r="J51" s="36"/>
      <c r="K51" s="36"/>
      <c r="L51" s="36"/>
      <c r="M51" s="36"/>
      <c r="N51" s="36"/>
      <c r="O51" s="29"/>
      <c r="P51" s="36"/>
      <c r="Q51" s="29"/>
      <c r="R51" s="36"/>
      <c r="S51" s="36"/>
      <c r="T51" s="36"/>
      <c r="U51" s="36"/>
      <c r="V51" s="36"/>
      <c r="W51" s="36"/>
      <c r="X51" s="36"/>
      <c r="Y51" s="29"/>
      <c r="Z51" s="36"/>
      <c r="AA51" s="66"/>
      <c r="AB51" s="36"/>
      <c r="AC51" s="36"/>
      <c r="AD51" s="36"/>
      <c r="AE51" s="36"/>
      <c r="AF51" s="36"/>
      <c r="AG51" s="36"/>
      <c r="AH51" s="29"/>
      <c r="AI51" s="36"/>
      <c r="AJ51" s="29"/>
      <c r="AK51" s="36"/>
      <c r="AL51" s="36"/>
      <c r="AM51" s="36"/>
      <c r="AN51" s="29"/>
      <c r="AO51" s="36"/>
      <c r="AP51" s="29"/>
      <c r="AQ51" s="36"/>
      <c r="AR51" s="29"/>
      <c r="AS51" s="36"/>
      <c r="AT51" s="36"/>
      <c r="AU51" s="36"/>
      <c r="AV51" s="29"/>
      <c r="AW51" s="36"/>
      <c r="AX51" s="36"/>
      <c r="AY51" s="36"/>
      <c r="AZ51" s="29"/>
      <c r="BA51" s="36"/>
      <c r="BB51" s="36"/>
      <c r="BC51" s="36"/>
      <c r="BD51" s="36"/>
      <c r="BE51" s="36"/>
      <c r="BF51" s="36"/>
      <c r="BG51" s="36"/>
      <c r="BH51" s="36"/>
      <c r="BI51" s="36"/>
      <c r="BJ51" s="29"/>
      <c r="BK51" s="36"/>
      <c r="BL51" s="29"/>
      <c r="BM51" s="36"/>
      <c r="BN51" s="36"/>
      <c r="BO51" s="36"/>
      <c r="BP51" s="29"/>
      <c r="BQ51" s="36"/>
      <c r="BR51" s="29"/>
      <c r="BS51" s="36"/>
      <c r="BT51" s="36"/>
      <c r="BU51" s="36"/>
      <c r="BV51" s="36"/>
    </row>
    <row r="52" spans="1:75" x14ac:dyDescent="0.25">
      <c r="A52" s="39">
        <v>50</v>
      </c>
      <c r="B52" s="39">
        <v>1</v>
      </c>
      <c r="C52" s="37" t="s">
        <v>516</v>
      </c>
      <c r="D52" s="40">
        <f>сентябрь!D52-октябрь!E52</f>
        <v>-310.71337134299529</v>
      </c>
      <c r="E52" s="40">
        <f t="shared" si="0"/>
        <v>0</v>
      </c>
      <c r="F52" s="36"/>
      <c r="G52" s="36"/>
      <c r="H52" s="36"/>
      <c r="I52" s="27"/>
      <c r="J52" s="36"/>
      <c r="K52" s="36"/>
      <c r="L52" s="36"/>
      <c r="M52" s="36"/>
      <c r="N52" s="36"/>
      <c r="O52" s="29"/>
      <c r="P52" s="36"/>
      <c r="Q52" s="29"/>
      <c r="R52" s="36"/>
      <c r="S52" s="36"/>
      <c r="T52" s="36"/>
      <c r="U52" s="36"/>
      <c r="V52" s="36"/>
      <c r="W52" s="36"/>
      <c r="X52" s="36"/>
      <c r="Y52" s="29"/>
      <c r="Z52" s="36"/>
      <c r="AA52" s="66"/>
      <c r="AB52" s="36"/>
      <c r="AC52" s="36"/>
      <c r="AD52" s="36"/>
      <c r="AE52" s="36"/>
      <c r="AF52" s="36"/>
      <c r="AG52" s="36"/>
      <c r="AH52" s="29"/>
      <c r="AI52" s="36"/>
      <c r="AJ52" s="29"/>
      <c r="AK52" s="36"/>
      <c r="AL52" s="36"/>
      <c r="AM52" s="36"/>
      <c r="AN52" s="29"/>
      <c r="AO52" s="36"/>
      <c r="AP52" s="29"/>
      <c r="AQ52" s="36"/>
      <c r="AR52" s="29"/>
      <c r="AS52" s="36"/>
      <c r="AT52" s="36"/>
      <c r="AU52" s="36"/>
      <c r="AV52" s="29"/>
      <c r="AW52" s="36"/>
      <c r="AX52" s="36"/>
      <c r="AY52" s="36"/>
      <c r="AZ52" s="29"/>
      <c r="BA52" s="36"/>
      <c r="BB52" s="36"/>
      <c r="BC52" s="36"/>
      <c r="BD52" s="36"/>
      <c r="BE52" s="36"/>
      <c r="BF52" s="36"/>
      <c r="BG52" s="36"/>
      <c r="BH52" s="36"/>
      <c r="BI52" s="36"/>
      <c r="BJ52" s="29"/>
      <c r="BK52" s="36"/>
      <c r="BL52" s="29"/>
      <c r="BM52" s="36"/>
      <c r="BN52" s="36"/>
      <c r="BO52" s="36"/>
      <c r="BP52" s="29"/>
      <c r="BQ52" s="36"/>
      <c r="BR52" s="29"/>
      <c r="BS52" s="36"/>
      <c r="BT52" s="36"/>
      <c r="BU52" s="36"/>
      <c r="BV52" s="36"/>
    </row>
    <row r="53" spans="1:75" x14ac:dyDescent="0.25">
      <c r="A53" s="39">
        <v>51</v>
      </c>
      <c r="B53" s="39">
        <v>1</v>
      </c>
      <c r="C53" s="37" t="s">
        <v>517</v>
      </c>
      <c r="D53" s="40">
        <f>сентябрь!D53-октябрь!E53</f>
        <v>30.617764222222213</v>
      </c>
      <c r="E53" s="40">
        <f t="shared" si="0"/>
        <v>0</v>
      </c>
      <c r="F53" s="36"/>
      <c r="G53" s="36"/>
      <c r="H53" s="36"/>
      <c r="I53" s="27"/>
      <c r="J53" s="36"/>
      <c r="K53" s="36"/>
      <c r="L53" s="36"/>
      <c r="M53" s="36"/>
      <c r="N53" s="36"/>
      <c r="O53" s="29"/>
      <c r="P53" s="36"/>
      <c r="Q53" s="29"/>
      <c r="R53" s="36"/>
      <c r="S53" s="36"/>
      <c r="T53" s="36"/>
      <c r="U53" s="36"/>
      <c r="V53" s="36"/>
      <c r="W53" s="36"/>
      <c r="X53" s="36"/>
      <c r="Y53" s="29"/>
      <c r="Z53" s="36"/>
      <c r="AA53" s="66"/>
      <c r="AB53" s="36"/>
      <c r="AC53" s="36"/>
      <c r="AD53" s="36"/>
      <c r="AE53" s="36"/>
      <c r="AF53" s="36"/>
      <c r="AG53" s="36"/>
      <c r="AH53" s="29"/>
      <c r="AI53" s="36"/>
      <c r="AJ53" s="29"/>
      <c r="AK53" s="36"/>
      <c r="AL53" s="36"/>
      <c r="AM53" s="36"/>
      <c r="AN53" s="29"/>
      <c r="AO53" s="36"/>
      <c r="AP53" s="29"/>
      <c r="AQ53" s="36"/>
      <c r="AR53" s="29"/>
      <c r="AS53" s="36"/>
      <c r="AT53" s="36"/>
      <c r="AU53" s="36"/>
      <c r="AV53" s="29"/>
      <c r="AW53" s="36"/>
      <c r="AX53" s="36"/>
      <c r="AY53" s="36"/>
      <c r="AZ53" s="29"/>
      <c r="BA53" s="36"/>
      <c r="BB53" s="36"/>
      <c r="BC53" s="36"/>
      <c r="BD53" s="36"/>
      <c r="BE53" s="36"/>
      <c r="BF53" s="36"/>
      <c r="BG53" s="36"/>
      <c r="BH53" s="36"/>
      <c r="BI53" s="36"/>
      <c r="BJ53" s="29"/>
      <c r="BK53" s="36"/>
      <c r="BL53" s="29"/>
      <c r="BM53" s="36"/>
      <c r="BN53" s="36"/>
      <c r="BO53" s="36"/>
      <c r="BP53" s="29"/>
      <c r="BQ53" s="36"/>
      <c r="BR53" s="29"/>
      <c r="BS53" s="36"/>
      <c r="BT53" s="36"/>
      <c r="BU53" s="36"/>
      <c r="BV53" s="36"/>
    </row>
    <row r="54" spans="1:75" x14ac:dyDescent="0.25">
      <c r="A54" s="39">
        <v>52</v>
      </c>
      <c r="B54" s="39">
        <v>1</v>
      </c>
      <c r="C54" s="37" t="s">
        <v>518</v>
      </c>
      <c r="D54" s="40">
        <f>сентябрь!D54-октябрь!E54</f>
        <v>-514.72165142995175</v>
      </c>
      <c r="E54" s="40">
        <f t="shared" si="0"/>
        <v>0</v>
      </c>
      <c r="F54" s="36"/>
      <c r="G54" s="36"/>
      <c r="H54" s="36"/>
      <c r="I54" s="27"/>
      <c r="J54" s="36"/>
      <c r="K54" s="36"/>
      <c r="L54" s="36"/>
      <c r="M54" s="36"/>
      <c r="N54" s="36"/>
      <c r="O54" s="29"/>
      <c r="P54" s="36"/>
      <c r="Q54" s="29"/>
      <c r="R54" s="36"/>
      <c r="S54" s="36"/>
      <c r="T54" s="36"/>
      <c r="U54" s="36"/>
      <c r="V54" s="36"/>
      <c r="W54" s="36"/>
      <c r="X54" s="36"/>
      <c r="Y54" s="29"/>
      <c r="Z54" s="36"/>
      <c r="AA54" s="66"/>
      <c r="AB54" s="36"/>
      <c r="AC54" s="36"/>
      <c r="AD54" s="36"/>
      <c r="AE54" s="36"/>
      <c r="AF54" s="36"/>
      <c r="AG54" s="36"/>
      <c r="AH54" s="29"/>
      <c r="AI54" s="36"/>
      <c r="AJ54" s="29"/>
      <c r="AK54" s="36"/>
      <c r="AL54" s="36"/>
      <c r="AM54" s="36"/>
      <c r="AN54" s="29"/>
      <c r="AO54" s="36"/>
      <c r="AP54" s="29"/>
      <c r="AQ54" s="36"/>
      <c r="AR54" s="29"/>
      <c r="AS54" s="36"/>
      <c r="AT54" s="36"/>
      <c r="AU54" s="36"/>
      <c r="AV54" s="29"/>
      <c r="AW54" s="36"/>
      <c r="AX54" s="36"/>
      <c r="AY54" s="36"/>
      <c r="AZ54" s="29"/>
      <c r="BA54" s="36"/>
      <c r="BB54" s="36"/>
      <c r="BC54" s="36"/>
      <c r="BD54" s="36"/>
      <c r="BE54" s="36"/>
      <c r="BF54" s="36"/>
      <c r="BG54" s="36"/>
      <c r="BH54" s="36"/>
      <c r="BI54" s="36"/>
      <c r="BJ54" s="29"/>
      <c r="BK54" s="36"/>
      <c r="BL54" s="29"/>
      <c r="BM54" s="36"/>
      <c r="BN54" s="36"/>
      <c r="BO54" s="36"/>
      <c r="BP54" s="29"/>
      <c r="BQ54" s="36"/>
      <c r="BR54" s="29"/>
      <c r="BS54" s="36"/>
      <c r="BT54" s="36"/>
      <c r="BU54" s="36"/>
      <c r="BV54" s="36"/>
    </row>
    <row r="55" spans="1:75" x14ac:dyDescent="0.25">
      <c r="A55" s="39">
        <v>53</v>
      </c>
      <c r="B55" s="39">
        <v>1</v>
      </c>
      <c r="C55" s="37" t="s">
        <v>519</v>
      </c>
      <c r="D55" s="40">
        <f>сентябрь!D55-октябрь!E55</f>
        <v>-359.6152277777777</v>
      </c>
      <c r="E55" s="40">
        <f t="shared" si="0"/>
        <v>0</v>
      </c>
      <c r="F55" s="36"/>
      <c r="G55" s="36"/>
      <c r="H55" s="36"/>
      <c r="I55" s="27"/>
      <c r="J55" s="36"/>
      <c r="K55" s="36"/>
      <c r="L55" s="36"/>
      <c r="M55" s="36"/>
      <c r="N55" s="36"/>
      <c r="O55" s="29"/>
      <c r="P55" s="36"/>
      <c r="Q55" s="29"/>
      <c r="R55" s="36"/>
      <c r="S55" s="36"/>
      <c r="T55" s="36"/>
      <c r="U55" s="36"/>
      <c r="V55" s="36"/>
      <c r="W55" s="36"/>
      <c r="X55" s="36"/>
      <c r="Y55" s="29"/>
      <c r="Z55" s="36"/>
      <c r="AA55" s="66"/>
      <c r="AB55" s="36"/>
      <c r="AC55" s="36"/>
      <c r="AD55" s="36"/>
      <c r="AE55" s="36"/>
      <c r="AF55" s="36"/>
      <c r="AG55" s="36"/>
      <c r="AH55" s="29"/>
      <c r="AI55" s="36"/>
      <c r="AJ55" s="29"/>
      <c r="AK55" s="36"/>
      <c r="AL55" s="36"/>
      <c r="AM55" s="36"/>
      <c r="AN55" s="29"/>
      <c r="AO55" s="36"/>
      <c r="AP55" s="29"/>
      <c r="AQ55" s="36"/>
      <c r="AR55" s="29"/>
      <c r="AS55" s="36"/>
      <c r="AT55" s="36"/>
      <c r="AU55" s="36"/>
      <c r="AV55" s="29"/>
      <c r="AW55" s="36"/>
      <c r="AX55" s="36"/>
      <c r="AY55" s="36"/>
      <c r="AZ55" s="29"/>
      <c r="BA55" s="36"/>
      <c r="BB55" s="36"/>
      <c r="BC55" s="36"/>
      <c r="BD55" s="36"/>
      <c r="BE55" s="36"/>
      <c r="BF55" s="36"/>
      <c r="BG55" s="36"/>
      <c r="BH55" s="36"/>
      <c r="BI55" s="36"/>
      <c r="BJ55" s="29"/>
      <c r="BK55" s="36"/>
      <c r="BL55" s="29"/>
      <c r="BM55" s="36"/>
      <c r="BN55" s="36"/>
      <c r="BO55" s="36"/>
      <c r="BP55" s="29"/>
      <c r="BQ55" s="36"/>
      <c r="BR55" s="29"/>
      <c r="BS55" s="36"/>
      <c r="BT55" s="36"/>
      <c r="BU55" s="36"/>
      <c r="BV55" s="36"/>
    </row>
    <row r="56" spans="1:75" x14ac:dyDescent="0.25">
      <c r="A56" s="39">
        <v>54</v>
      </c>
      <c r="B56" s="39">
        <v>1</v>
      </c>
      <c r="C56" s="37" t="s">
        <v>520</v>
      </c>
      <c r="D56" s="40">
        <f>сентябрь!D56-октябрь!E56</f>
        <v>-376.51669627053138</v>
      </c>
      <c r="E56" s="40">
        <f t="shared" si="0"/>
        <v>0</v>
      </c>
      <c r="F56" s="36"/>
      <c r="G56" s="36"/>
      <c r="H56" s="36"/>
      <c r="I56" s="27"/>
      <c r="J56" s="36"/>
      <c r="K56" s="36"/>
      <c r="L56" s="36"/>
      <c r="M56" s="36"/>
      <c r="N56" s="36"/>
      <c r="O56" s="29"/>
      <c r="P56" s="36"/>
      <c r="Q56" s="29"/>
      <c r="R56" s="36"/>
      <c r="S56" s="36"/>
      <c r="T56" s="36"/>
      <c r="U56" s="36"/>
      <c r="V56" s="36"/>
      <c r="W56" s="36"/>
      <c r="X56" s="36"/>
      <c r="Y56" s="29"/>
      <c r="Z56" s="36"/>
      <c r="AA56" s="66"/>
      <c r="AB56" s="36"/>
      <c r="AC56" s="36"/>
      <c r="AD56" s="36"/>
      <c r="AE56" s="36"/>
      <c r="AF56" s="36"/>
      <c r="AG56" s="36"/>
      <c r="AH56" s="29"/>
      <c r="AI56" s="36"/>
      <c r="AJ56" s="29"/>
      <c r="AK56" s="36"/>
      <c r="AL56" s="36"/>
      <c r="AM56" s="36"/>
      <c r="AN56" s="29"/>
      <c r="AO56" s="36"/>
      <c r="AP56" s="29"/>
      <c r="AQ56" s="36"/>
      <c r="AR56" s="29"/>
      <c r="AS56" s="36"/>
      <c r="AT56" s="36"/>
      <c r="AU56" s="36"/>
      <c r="AV56" s="29"/>
      <c r="AW56" s="36"/>
      <c r="AX56" s="36"/>
      <c r="AY56" s="36"/>
      <c r="AZ56" s="29"/>
      <c r="BA56" s="36"/>
      <c r="BB56" s="36"/>
      <c r="BC56" s="36"/>
      <c r="BD56" s="36"/>
      <c r="BE56" s="36"/>
      <c r="BF56" s="36"/>
      <c r="BG56" s="36"/>
      <c r="BH56" s="36"/>
      <c r="BI56" s="36"/>
      <c r="BJ56" s="29"/>
      <c r="BK56" s="36"/>
      <c r="BL56" s="29"/>
      <c r="BM56" s="36"/>
      <c r="BN56" s="36"/>
      <c r="BO56" s="36"/>
      <c r="BP56" s="29"/>
      <c r="BQ56" s="36"/>
      <c r="BR56" s="29"/>
      <c r="BS56" s="36"/>
      <c r="BT56" s="36"/>
      <c r="BU56" s="36"/>
      <c r="BV56" s="36"/>
    </row>
    <row r="57" spans="1:75" s="86" customFormat="1" x14ac:dyDescent="0.25">
      <c r="A57" s="79">
        <v>55</v>
      </c>
      <c r="B57" s="79">
        <v>1</v>
      </c>
      <c r="C57" s="80" t="s">
        <v>521</v>
      </c>
      <c r="D57" s="81">
        <f>сентябрь!D57-октябрь!E57</f>
        <v>-46.906525265700431</v>
      </c>
      <c r="E57" s="81">
        <f t="shared" si="0"/>
        <v>26.529</v>
      </c>
      <c r="F57" s="82"/>
      <c r="G57" s="82"/>
      <c r="H57" s="82"/>
      <c r="I57" s="83"/>
      <c r="J57" s="82"/>
      <c r="K57" s="82">
        <v>0.115</v>
      </c>
      <c r="L57" s="82">
        <v>26.529</v>
      </c>
      <c r="M57" s="82"/>
      <c r="N57" s="82"/>
      <c r="O57" s="84"/>
      <c r="P57" s="82"/>
      <c r="Q57" s="84"/>
      <c r="R57" s="82"/>
      <c r="S57" s="82"/>
      <c r="T57" s="82"/>
      <c r="U57" s="82"/>
      <c r="V57" s="82"/>
      <c r="W57" s="82"/>
      <c r="X57" s="82"/>
      <c r="Y57" s="84"/>
      <c r="Z57" s="82"/>
      <c r="AA57" s="85"/>
      <c r="AB57" s="82"/>
      <c r="AC57" s="82"/>
      <c r="AD57" s="82"/>
      <c r="AE57" s="82"/>
      <c r="AF57" s="82"/>
      <c r="AG57" s="82"/>
      <c r="AH57" s="84"/>
      <c r="AI57" s="82"/>
      <c r="AJ57" s="84"/>
      <c r="AK57" s="82"/>
      <c r="AL57" s="82"/>
      <c r="AM57" s="82"/>
      <c r="AN57" s="84"/>
      <c r="AO57" s="82"/>
      <c r="AP57" s="84"/>
      <c r="AQ57" s="82"/>
      <c r="AR57" s="84"/>
      <c r="AS57" s="82"/>
      <c r="AT57" s="82"/>
      <c r="AU57" s="82"/>
      <c r="AV57" s="84"/>
      <c r="AW57" s="82"/>
      <c r="AX57" s="82"/>
      <c r="AY57" s="82"/>
      <c r="AZ57" s="84"/>
      <c r="BA57" s="82"/>
      <c r="BB57" s="82"/>
      <c r="BC57" s="82"/>
      <c r="BD57" s="82"/>
      <c r="BE57" s="82"/>
      <c r="BF57" s="82"/>
      <c r="BG57" s="82"/>
      <c r="BH57" s="82"/>
      <c r="BI57" s="82"/>
      <c r="BJ57" s="84"/>
      <c r="BK57" s="82"/>
      <c r="BL57" s="84"/>
      <c r="BM57" s="82"/>
      <c r="BN57" s="82"/>
      <c r="BO57" s="82"/>
      <c r="BP57" s="84"/>
      <c r="BQ57" s="82"/>
      <c r="BR57" s="84"/>
      <c r="BS57" s="82"/>
      <c r="BT57" s="82"/>
      <c r="BU57" s="82"/>
      <c r="BV57" s="82"/>
    </row>
    <row r="58" spans="1:75" x14ac:dyDescent="0.25">
      <c r="A58" s="39">
        <v>56</v>
      </c>
      <c r="B58" s="39">
        <v>1</v>
      </c>
      <c r="C58" s="37" t="s">
        <v>522</v>
      </c>
      <c r="D58" s="40">
        <f>сентябрь!D58-октябрь!E58</f>
        <v>311.20363212560386</v>
      </c>
      <c r="E58" s="40">
        <f t="shared" si="0"/>
        <v>0</v>
      </c>
      <c r="F58" s="36"/>
      <c r="G58" s="36"/>
      <c r="H58" s="36"/>
      <c r="I58" s="27"/>
      <c r="J58" s="36"/>
      <c r="K58" s="36"/>
      <c r="L58" s="36"/>
      <c r="M58" s="36"/>
      <c r="N58" s="36"/>
      <c r="O58" s="29"/>
      <c r="P58" s="36"/>
      <c r="Q58" s="29"/>
      <c r="R58" s="36"/>
      <c r="S58" s="36"/>
      <c r="T58" s="36"/>
      <c r="U58" s="36"/>
      <c r="V58" s="36"/>
      <c r="W58" s="36"/>
      <c r="X58" s="36"/>
      <c r="Y58" s="29"/>
      <c r="Z58" s="36"/>
      <c r="AA58" s="66"/>
      <c r="AB58" s="36"/>
      <c r="AC58" s="36"/>
      <c r="AD58" s="36"/>
      <c r="AE58" s="36"/>
      <c r="AF58" s="36"/>
      <c r="AG58" s="36"/>
      <c r="AH58" s="29"/>
      <c r="AI58" s="36"/>
      <c r="AJ58" s="29"/>
      <c r="AK58" s="36"/>
      <c r="AL58" s="36"/>
      <c r="AM58" s="36"/>
      <c r="AN58" s="29"/>
      <c r="AO58" s="36"/>
      <c r="AP58" s="29"/>
      <c r="AQ58" s="36"/>
      <c r="AR58" s="29"/>
      <c r="AS58" s="36"/>
      <c r="AT58" s="36"/>
      <c r="AU58" s="36"/>
      <c r="AV58" s="29"/>
      <c r="AW58" s="36"/>
      <c r="AX58" s="36"/>
      <c r="AY58" s="36"/>
      <c r="AZ58" s="29"/>
      <c r="BA58" s="36"/>
      <c r="BB58" s="36"/>
      <c r="BC58" s="36"/>
      <c r="BD58" s="36"/>
      <c r="BE58" s="36"/>
      <c r="BF58" s="36"/>
      <c r="BG58" s="36"/>
      <c r="BH58" s="36"/>
      <c r="BI58" s="36"/>
      <c r="BJ58" s="29"/>
      <c r="BK58" s="36"/>
      <c r="BL58" s="29"/>
      <c r="BM58" s="36"/>
      <c r="BN58" s="36"/>
      <c r="BO58" s="36"/>
      <c r="BP58" s="29"/>
      <c r="BQ58" s="36"/>
      <c r="BR58" s="29"/>
      <c r="BS58" s="36"/>
      <c r="BT58" s="36"/>
      <c r="BU58" s="36"/>
      <c r="BV58" s="36"/>
    </row>
    <row r="59" spans="1:75" x14ac:dyDescent="0.25">
      <c r="A59" s="39">
        <v>57</v>
      </c>
      <c r="B59" s="39">
        <v>1</v>
      </c>
      <c r="C59" s="37" t="s">
        <v>523</v>
      </c>
      <c r="D59" s="40">
        <f>сентябрь!D59-октябрь!E59</f>
        <v>96.164819603864714</v>
      </c>
      <c r="E59" s="40">
        <f t="shared" si="0"/>
        <v>0</v>
      </c>
      <c r="F59" s="36"/>
      <c r="G59" s="36"/>
      <c r="H59" s="36"/>
      <c r="I59" s="27"/>
      <c r="J59" s="36"/>
      <c r="K59" s="36"/>
      <c r="L59" s="36"/>
      <c r="M59" s="36"/>
      <c r="N59" s="36"/>
      <c r="O59" s="29"/>
      <c r="P59" s="36"/>
      <c r="Q59" s="29"/>
      <c r="R59" s="36"/>
      <c r="S59" s="36"/>
      <c r="T59" s="36"/>
      <c r="U59" s="36"/>
      <c r="V59" s="36"/>
      <c r="W59" s="36"/>
      <c r="X59" s="36"/>
      <c r="Y59" s="29"/>
      <c r="Z59" s="36"/>
      <c r="AA59" s="66"/>
      <c r="AB59" s="36"/>
      <c r="AC59" s="36"/>
      <c r="AD59" s="36"/>
      <c r="AE59" s="36"/>
      <c r="AF59" s="36"/>
      <c r="AG59" s="36"/>
      <c r="AH59" s="29"/>
      <c r="AI59" s="36"/>
      <c r="AJ59" s="29"/>
      <c r="AK59" s="36"/>
      <c r="AL59" s="36"/>
      <c r="AM59" s="36"/>
      <c r="AN59" s="29"/>
      <c r="AO59" s="36"/>
      <c r="AP59" s="29"/>
      <c r="AQ59" s="36"/>
      <c r="AR59" s="29"/>
      <c r="AS59" s="36"/>
      <c r="AT59" s="36"/>
      <c r="AU59" s="36"/>
      <c r="AV59" s="29"/>
      <c r="AW59" s="36"/>
      <c r="AX59" s="36"/>
      <c r="AY59" s="36"/>
      <c r="AZ59" s="29"/>
      <c r="BA59" s="36"/>
      <c r="BB59" s="36"/>
      <c r="BC59" s="36"/>
      <c r="BD59" s="36"/>
      <c r="BE59" s="36"/>
      <c r="BF59" s="36"/>
      <c r="BG59" s="36"/>
      <c r="BH59" s="36"/>
      <c r="BI59" s="36"/>
      <c r="BJ59" s="29"/>
      <c r="BK59" s="36"/>
      <c r="BL59" s="29"/>
      <c r="BM59" s="36"/>
      <c r="BN59" s="36"/>
      <c r="BO59" s="36"/>
      <c r="BP59" s="29"/>
      <c r="BQ59" s="36"/>
      <c r="BR59" s="29"/>
      <c r="BS59" s="36"/>
      <c r="BT59" s="36"/>
      <c r="BU59" s="36"/>
      <c r="BV59" s="36"/>
    </row>
    <row r="60" spans="1:75" s="86" customFormat="1" x14ac:dyDescent="0.25">
      <c r="A60" s="79">
        <v>58</v>
      </c>
      <c r="B60" s="79">
        <v>1</v>
      </c>
      <c r="C60" s="80" t="s">
        <v>524</v>
      </c>
      <c r="D60" s="81">
        <f>сентябрь!D60-октябрь!E60</f>
        <v>179.15061704347829</v>
      </c>
      <c r="E60" s="81">
        <f t="shared" si="0"/>
        <v>189.65800000000002</v>
      </c>
      <c r="F60" s="82"/>
      <c r="G60" s="82"/>
      <c r="H60" s="82"/>
      <c r="I60" s="83"/>
      <c r="J60" s="82"/>
      <c r="K60" s="82">
        <v>0.28499999999999998</v>
      </c>
      <c r="L60" s="82">
        <v>65.519000000000005</v>
      </c>
      <c r="M60" s="82">
        <v>0.36</v>
      </c>
      <c r="N60" s="82">
        <v>124.139</v>
      </c>
      <c r="O60" s="84"/>
      <c r="P60" s="82"/>
      <c r="Q60" s="84"/>
      <c r="R60" s="82"/>
      <c r="S60" s="82"/>
      <c r="T60" s="82"/>
      <c r="U60" s="82"/>
      <c r="V60" s="82"/>
      <c r="W60" s="82"/>
      <c r="X60" s="82"/>
      <c r="Y60" s="84"/>
      <c r="Z60" s="82"/>
      <c r="AA60" s="85"/>
      <c r="AB60" s="82"/>
      <c r="AC60" s="82"/>
      <c r="AD60" s="82"/>
      <c r="AE60" s="82"/>
      <c r="AF60" s="82"/>
      <c r="AG60" s="82"/>
      <c r="AH60" s="84"/>
      <c r="AI60" s="82"/>
      <c r="AJ60" s="84"/>
      <c r="AK60" s="82"/>
      <c r="AL60" s="82"/>
      <c r="AM60" s="82"/>
      <c r="AN60" s="84"/>
      <c r="AO60" s="82"/>
      <c r="AP60" s="84"/>
      <c r="AQ60" s="82"/>
      <c r="AR60" s="84"/>
      <c r="AS60" s="82"/>
      <c r="AT60" s="82"/>
      <c r="AU60" s="82"/>
      <c r="AV60" s="84"/>
      <c r="AW60" s="82"/>
      <c r="AX60" s="82"/>
      <c r="AY60" s="82"/>
      <c r="AZ60" s="84"/>
      <c r="BA60" s="82"/>
      <c r="BB60" s="82"/>
      <c r="BC60" s="82"/>
      <c r="BD60" s="82"/>
      <c r="BE60" s="82"/>
      <c r="BF60" s="82"/>
      <c r="BG60" s="82"/>
      <c r="BH60" s="82"/>
      <c r="BI60" s="82"/>
      <c r="BJ60" s="84"/>
      <c r="BK60" s="82"/>
      <c r="BL60" s="84"/>
      <c r="BM60" s="82"/>
      <c r="BN60" s="82"/>
      <c r="BO60" s="82"/>
      <c r="BP60" s="84"/>
      <c r="BQ60" s="82"/>
      <c r="BR60" s="84"/>
      <c r="BS60" s="82"/>
      <c r="BT60" s="82"/>
      <c r="BU60" s="82"/>
      <c r="BV60" s="82"/>
    </row>
    <row r="61" spans="1:75" s="86" customFormat="1" x14ac:dyDescent="0.25">
      <c r="A61" s="79">
        <v>59</v>
      </c>
      <c r="B61" s="79">
        <v>1</v>
      </c>
      <c r="C61" s="80" t="s">
        <v>525</v>
      </c>
      <c r="D61" s="81">
        <f>сентябрь!D61-октябрь!E61</f>
        <v>-41.76933754589372</v>
      </c>
      <c r="E61" s="81">
        <f t="shared" si="0"/>
        <v>0.45500000000000002</v>
      </c>
      <c r="F61" s="82"/>
      <c r="G61" s="82"/>
      <c r="H61" s="82"/>
      <c r="I61" s="83"/>
      <c r="J61" s="82"/>
      <c r="K61" s="82"/>
      <c r="L61" s="82"/>
      <c r="M61" s="82"/>
      <c r="N61" s="82"/>
      <c r="O61" s="84"/>
      <c r="P61" s="82"/>
      <c r="Q61" s="84"/>
      <c r="R61" s="82"/>
      <c r="S61" s="82"/>
      <c r="T61" s="82"/>
      <c r="U61" s="82"/>
      <c r="V61" s="82"/>
      <c r="W61" s="82"/>
      <c r="X61" s="82"/>
      <c r="Y61" s="84"/>
      <c r="Z61" s="82"/>
      <c r="AA61" s="85"/>
      <c r="AB61" s="82"/>
      <c r="AC61" s="82"/>
      <c r="AD61" s="82"/>
      <c r="AE61" s="82"/>
      <c r="AF61" s="82"/>
      <c r="AG61" s="82"/>
      <c r="AH61" s="84"/>
      <c r="AI61" s="82"/>
      <c r="AJ61" s="84"/>
      <c r="AK61" s="82"/>
      <c r="AL61" s="82"/>
      <c r="AM61" s="82"/>
      <c r="AN61" s="84"/>
      <c r="AO61" s="82"/>
      <c r="AP61" s="84"/>
      <c r="AQ61" s="82"/>
      <c r="AR61" s="84"/>
      <c r="AS61" s="82"/>
      <c r="AT61" s="82"/>
      <c r="AU61" s="82"/>
      <c r="AV61" s="84"/>
      <c r="AW61" s="82"/>
      <c r="AX61" s="82"/>
      <c r="AY61" s="82"/>
      <c r="AZ61" s="84"/>
      <c r="BA61" s="82"/>
      <c r="BB61" s="82"/>
      <c r="BC61" s="82"/>
      <c r="BD61" s="82"/>
      <c r="BE61" s="82"/>
      <c r="BF61" s="82"/>
      <c r="BG61" s="82"/>
      <c r="BH61" s="82"/>
      <c r="BI61" s="82"/>
      <c r="BJ61" s="84"/>
      <c r="BK61" s="82"/>
      <c r="BL61" s="84"/>
      <c r="BM61" s="82"/>
      <c r="BN61" s="82"/>
      <c r="BO61" s="82"/>
      <c r="BP61" s="84"/>
      <c r="BQ61" s="82"/>
      <c r="BR61" s="84"/>
      <c r="BS61" s="82"/>
      <c r="BT61" s="82"/>
      <c r="BU61" s="82"/>
      <c r="BV61" s="82">
        <v>0.45500000000000002</v>
      </c>
      <c r="BW61" s="86" t="s">
        <v>1210</v>
      </c>
    </row>
    <row r="62" spans="1:75" x14ac:dyDescent="0.25">
      <c r="A62" s="39">
        <v>60</v>
      </c>
      <c r="B62" s="39">
        <v>1</v>
      </c>
      <c r="C62" s="37" t="s">
        <v>526</v>
      </c>
      <c r="D62" s="40">
        <f>сентябрь!D62-октябрь!E62</f>
        <v>-28.657169178744041</v>
      </c>
      <c r="E62" s="40">
        <f t="shared" si="0"/>
        <v>0</v>
      </c>
      <c r="F62" s="36"/>
      <c r="G62" s="36"/>
      <c r="H62" s="36"/>
      <c r="I62" s="27"/>
      <c r="J62" s="36"/>
      <c r="K62" s="36"/>
      <c r="L62" s="36"/>
      <c r="M62" s="36"/>
      <c r="N62" s="36"/>
      <c r="O62" s="29"/>
      <c r="P62" s="36"/>
      <c r="Q62" s="29"/>
      <c r="R62" s="36"/>
      <c r="S62" s="36"/>
      <c r="T62" s="36"/>
      <c r="U62" s="36"/>
      <c r="V62" s="36"/>
      <c r="W62" s="36"/>
      <c r="X62" s="36"/>
      <c r="Y62" s="29"/>
      <c r="Z62" s="36"/>
      <c r="AA62" s="66"/>
      <c r="AB62" s="36"/>
      <c r="AC62" s="36"/>
      <c r="AD62" s="36"/>
      <c r="AE62" s="36"/>
      <c r="AF62" s="36"/>
      <c r="AG62" s="36"/>
      <c r="AH62" s="29"/>
      <c r="AI62" s="36"/>
      <c r="AJ62" s="29"/>
      <c r="AK62" s="36"/>
      <c r="AL62" s="36"/>
      <c r="AM62" s="36"/>
      <c r="AN62" s="29"/>
      <c r="AO62" s="36"/>
      <c r="AP62" s="29"/>
      <c r="AQ62" s="36"/>
      <c r="AR62" s="29"/>
      <c r="AS62" s="36"/>
      <c r="AT62" s="36"/>
      <c r="AU62" s="36"/>
      <c r="AV62" s="29"/>
      <c r="AW62" s="36"/>
      <c r="AX62" s="36"/>
      <c r="AY62" s="36"/>
      <c r="AZ62" s="29"/>
      <c r="BA62" s="36"/>
      <c r="BB62" s="36"/>
      <c r="BC62" s="36"/>
      <c r="BD62" s="36"/>
      <c r="BE62" s="36"/>
      <c r="BF62" s="36"/>
      <c r="BG62" s="36"/>
      <c r="BH62" s="36"/>
      <c r="BI62" s="36"/>
      <c r="BJ62" s="29"/>
      <c r="BK62" s="36"/>
      <c r="BL62" s="29"/>
      <c r="BM62" s="36"/>
      <c r="BN62" s="36"/>
      <c r="BO62" s="36"/>
      <c r="BP62" s="29"/>
      <c r="BQ62" s="36"/>
      <c r="BR62" s="29"/>
      <c r="BS62" s="36"/>
      <c r="BT62" s="36"/>
      <c r="BU62" s="36"/>
      <c r="BV62" s="36"/>
    </row>
    <row r="63" spans="1:75" s="86" customFormat="1" x14ac:dyDescent="0.25">
      <c r="A63" s="79">
        <v>61</v>
      </c>
      <c r="B63" s="79">
        <v>1</v>
      </c>
      <c r="C63" s="80" t="s">
        <v>527</v>
      </c>
      <c r="D63" s="81">
        <f>сентябрь!D63-октябрь!E63</f>
        <v>-29.766633855072467</v>
      </c>
      <c r="E63" s="81">
        <f t="shared" si="0"/>
        <v>0</v>
      </c>
      <c r="F63" s="82"/>
      <c r="G63" s="82"/>
      <c r="H63" s="82"/>
      <c r="I63" s="83"/>
      <c r="J63" s="82"/>
      <c r="K63" s="82"/>
      <c r="L63" s="82"/>
      <c r="M63" s="82"/>
      <c r="N63" s="82"/>
      <c r="O63" s="84"/>
      <c r="P63" s="82"/>
      <c r="Q63" s="84"/>
      <c r="R63" s="82"/>
      <c r="S63" s="82"/>
      <c r="T63" s="82"/>
      <c r="U63" s="82"/>
      <c r="V63" s="82"/>
      <c r="W63" s="82"/>
      <c r="X63" s="82"/>
      <c r="Y63" s="84"/>
      <c r="Z63" s="82"/>
      <c r="AA63" s="85"/>
      <c r="AB63" s="82"/>
      <c r="AC63" s="82"/>
      <c r="AD63" s="82"/>
      <c r="AE63" s="82"/>
      <c r="AF63" s="82"/>
      <c r="AG63" s="82"/>
      <c r="AH63" s="84"/>
      <c r="AI63" s="82"/>
      <c r="AJ63" s="84"/>
      <c r="AK63" s="82"/>
      <c r="AL63" s="82"/>
      <c r="AM63" s="82"/>
      <c r="AN63" s="84"/>
      <c r="AO63" s="82"/>
      <c r="AP63" s="84"/>
      <c r="AQ63" s="82"/>
      <c r="AR63" s="84"/>
      <c r="AS63" s="82"/>
      <c r="AT63" s="82"/>
      <c r="AU63" s="82"/>
      <c r="AV63" s="84"/>
      <c r="AW63" s="82"/>
      <c r="AX63" s="82"/>
      <c r="AY63" s="82"/>
      <c r="AZ63" s="84"/>
      <c r="BA63" s="82"/>
      <c r="BB63" s="82"/>
      <c r="BC63" s="82"/>
      <c r="BD63" s="82"/>
      <c r="BE63" s="82"/>
      <c r="BF63" s="82"/>
      <c r="BG63" s="82"/>
      <c r="BH63" s="82"/>
      <c r="BI63" s="82"/>
      <c r="BJ63" s="84"/>
      <c r="BK63" s="82"/>
      <c r="BL63" s="84"/>
      <c r="BM63" s="82"/>
      <c r="BN63" s="82"/>
      <c r="BO63" s="82"/>
      <c r="BP63" s="84"/>
      <c r="BQ63" s="82"/>
      <c r="BR63" s="84"/>
      <c r="BS63" s="82"/>
      <c r="BT63" s="82"/>
      <c r="BU63" s="82"/>
      <c r="BV63" s="82"/>
    </row>
    <row r="64" spans="1:75" x14ac:dyDescent="0.25">
      <c r="A64" s="39">
        <v>62</v>
      </c>
      <c r="B64" s="39">
        <v>1</v>
      </c>
      <c r="C64" s="37" t="s">
        <v>528</v>
      </c>
      <c r="D64" s="40">
        <f>сентябрь!D64-октябрь!E64</f>
        <v>421.65305019323671</v>
      </c>
      <c r="E64" s="40">
        <f t="shared" si="0"/>
        <v>0</v>
      </c>
      <c r="F64" s="36"/>
      <c r="G64" s="36"/>
      <c r="H64" s="36"/>
      <c r="I64" s="27"/>
      <c r="J64" s="36"/>
      <c r="K64" s="36"/>
      <c r="L64" s="36"/>
      <c r="M64" s="36"/>
      <c r="N64" s="36"/>
      <c r="O64" s="29"/>
      <c r="P64" s="36"/>
      <c r="Q64" s="29"/>
      <c r="R64" s="36"/>
      <c r="S64" s="36"/>
      <c r="T64" s="36"/>
      <c r="U64" s="36"/>
      <c r="V64" s="36"/>
      <c r="W64" s="36"/>
      <c r="X64" s="36"/>
      <c r="Y64" s="29"/>
      <c r="Z64" s="36"/>
      <c r="AA64" s="66"/>
      <c r="AB64" s="36"/>
      <c r="AC64" s="36"/>
      <c r="AD64" s="36"/>
      <c r="AE64" s="36"/>
      <c r="AF64" s="36"/>
      <c r="AG64" s="36"/>
      <c r="AH64" s="29"/>
      <c r="AI64" s="36"/>
      <c r="AJ64" s="29"/>
      <c r="AK64" s="36"/>
      <c r="AL64" s="36"/>
      <c r="AM64" s="36"/>
      <c r="AN64" s="29"/>
      <c r="AO64" s="36"/>
      <c r="AP64" s="29"/>
      <c r="AQ64" s="36"/>
      <c r="AR64" s="29"/>
      <c r="AS64" s="36"/>
      <c r="AT64" s="36"/>
      <c r="AU64" s="36"/>
      <c r="AV64" s="29"/>
      <c r="AW64" s="36"/>
      <c r="AX64" s="36"/>
      <c r="AY64" s="36"/>
      <c r="AZ64" s="29"/>
      <c r="BA64" s="36"/>
      <c r="BB64" s="36"/>
      <c r="BC64" s="36"/>
      <c r="BD64" s="36"/>
      <c r="BE64" s="36"/>
      <c r="BF64" s="36"/>
      <c r="BG64" s="36"/>
      <c r="BH64" s="36"/>
      <c r="BI64" s="36"/>
      <c r="BJ64" s="29"/>
      <c r="BK64" s="36"/>
      <c r="BL64" s="29"/>
      <c r="BM64" s="36"/>
      <c r="BN64" s="36"/>
      <c r="BO64" s="36"/>
      <c r="BP64" s="29"/>
      <c r="BQ64" s="36"/>
      <c r="BR64" s="29"/>
      <c r="BS64" s="36"/>
      <c r="BT64" s="36"/>
      <c r="BU64" s="36"/>
      <c r="BV64" s="36"/>
    </row>
    <row r="65" spans="1:75" x14ac:dyDescent="0.25">
      <c r="A65" s="39">
        <v>63</v>
      </c>
      <c r="B65" s="39">
        <v>1</v>
      </c>
      <c r="C65" s="37" t="s">
        <v>529</v>
      </c>
      <c r="D65" s="40">
        <f>сентябрь!D65-октябрь!E65</f>
        <v>414.22673331207739</v>
      </c>
      <c r="E65" s="40">
        <f t="shared" si="0"/>
        <v>0</v>
      </c>
      <c r="F65" s="36"/>
      <c r="G65" s="36"/>
      <c r="H65" s="36"/>
      <c r="I65" s="27"/>
      <c r="J65" s="36"/>
      <c r="K65" s="36"/>
      <c r="L65" s="36"/>
      <c r="M65" s="36"/>
      <c r="N65" s="36"/>
      <c r="O65" s="29"/>
      <c r="P65" s="36"/>
      <c r="Q65" s="29"/>
      <c r="R65" s="36"/>
      <c r="S65" s="36"/>
      <c r="T65" s="36"/>
      <c r="U65" s="36"/>
      <c r="V65" s="36"/>
      <c r="W65" s="36"/>
      <c r="X65" s="36"/>
      <c r="Y65" s="29"/>
      <c r="Z65" s="36"/>
      <c r="AA65" s="66"/>
      <c r="AB65" s="36"/>
      <c r="AC65" s="36"/>
      <c r="AD65" s="36"/>
      <c r="AE65" s="36"/>
      <c r="AF65" s="36"/>
      <c r="AG65" s="36"/>
      <c r="AH65" s="29"/>
      <c r="AI65" s="36"/>
      <c r="AJ65" s="29"/>
      <c r="AK65" s="36"/>
      <c r="AL65" s="36"/>
      <c r="AM65" s="36"/>
      <c r="AN65" s="29"/>
      <c r="AO65" s="36"/>
      <c r="AP65" s="29"/>
      <c r="AQ65" s="36"/>
      <c r="AR65" s="29"/>
      <c r="AS65" s="36"/>
      <c r="AT65" s="36"/>
      <c r="AU65" s="36"/>
      <c r="AV65" s="29"/>
      <c r="AW65" s="36"/>
      <c r="AX65" s="36"/>
      <c r="AY65" s="36"/>
      <c r="AZ65" s="29"/>
      <c r="BA65" s="36"/>
      <c r="BB65" s="36"/>
      <c r="BC65" s="36"/>
      <c r="BD65" s="36"/>
      <c r="BE65" s="36"/>
      <c r="BF65" s="36"/>
      <c r="BG65" s="36"/>
      <c r="BH65" s="36"/>
      <c r="BI65" s="36"/>
      <c r="BJ65" s="29"/>
      <c r="BK65" s="36"/>
      <c r="BL65" s="29"/>
      <c r="BM65" s="36"/>
      <c r="BN65" s="36"/>
      <c r="BO65" s="36"/>
      <c r="BP65" s="29"/>
      <c r="BQ65" s="36"/>
      <c r="BR65" s="29"/>
      <c r="BS65" s="36"/>
      <c r="BT65" s="36"/>
      <c r="BU65" s="36"/>
      <c r="BV65" s="36"/>
    </row>
    <row r="66" spans="1:75" x14ac:dyDescent="0.25">
      <c r="A66" s="39">
        <v>64</v>
      </c>
      <c r="B66" s="39">
        <v>1</v>
      </c>
      <c r="C66" s="37" t="s">
        <v>530</v>
      </c>
      <c r="D66" s="40">
        <f>сентябрь!D66-октябрь!E66</f>
        <v>701.18251019323679</v>
      </c>
      <c r="E66" s="40">
        <f t="shared" si="0"/>
        <v>0</v>
      </c>
      <c r="F66" s="36"/>
      <c r="G66" s="36"/>
      <c r="H66" s="36"/>
      <c r="I66" s="27"/>
      <c r="J66" s="36"/>
      <c r="K66" s="36"/>
      <c r="L66" s="36"/>
      <c r="M66" s="36"/>
      <c r="N66" s="36"/>
      <c r="O66" s="29"/>
      <c r="P66" s="36"/>
      <c r="Q66" s="29"/>
      <c r="R66" s="36"/>
      <c r="S66" s="36"/>
      <c r="T66" s="36"/>
      <c r="U66" s="36"/>
      <c r="V66" s="36"/>
      <c r="W66" s="36"/>
      <c r="X66" s="36"/>
      <c r="Y66" s="29"/>
      <c r="Z66" s="36"/>
      <c r="AA66" s="66"/>
      <c r="AB66" s="36"/>
      <c r="AC66" s="36"/>
      <c r="AD66" s="36"/>
      <c r="AE66" s="36"/>
      <c r="AF66" s="36"/>
      <c r="AG66" s="36"/>
      <c r="AH66" s="29"/>
      <c r="AI66" s="36"/>
      <c r="AJ66" s="29"/>
      <c r="AK66" s="36"/>
      <c r="AL66" s="36"/>
      <c r="AM66" s="36"/>
      <c r="AN66" s="29"/>
      <c r="AO66" s="36"/>
      <c r="AP66" s="29"/>
      <c r="AQ66" s="36"/>
      <c r="AR66" s="29"/>
      <c r="AS66" s="36"/>
      <c r="AT66" s="36"/>
      <c r="AU66" s="36"/>
      <c r="AV66" s="29"/>
      <c r="AW66" s="36"/>
      <c r="AX66" s="36"/>
      <c r="AY66" s="36"/>
      <c r="AZ66" s="29"/>
      <c r="BA66" s="36"/>
      <c r="BB66" s="36"/>
      <c r="BC66" s="36"/>
      <c r="BD66" s="36"/>
      <c r="BE66" s="36"/>
      <c r="BF66" s="36"/>
      <c r="BG66" s="36"/>
      <c r="BH66" s="36"/>
      <c r="BI66" s="36"/>
      <c r="BJ66" s="29"/>
      <c r="BK66" s="36"/>
      <c r="BL66" s="29"/>
      <c r="BM66" s="36"/>
      <c r="BN66" s="36"/>
      <c r="BO66" s="36"/>
      <c r="BP66" s="29"/>
      <c r="BQ66" s="36"/>
      <c r="BR66" s="29"/>
      <c r="BS66" s="36"/>
      <c r="BT66" s="36"/>
      <c r="BU66" s="36"/>
      <c r="BV66" s="36"/>
    </row>
    <row r="67" spans="1:75" x14ac:dyDescent="0.25">
      <c r="A67" s="39">
        <v>65</v>
      </c>
      <c r="B67" s="39">
        <v>1</v>
      </c>
      <c r="C67" s="37" t="s">
        <v>531</v>
      </c>
      <c r="D67" s="40">
        <f>сентябрь!D67-октябрь!E67</f>
        <v>-910.1451403864736</v>
      </c>
      <c r="E67" s="40">
        <f t="shared" si="0"/>
        <v>0</v>
      </c>
      <c r="F67" s="36"/>
      <c r="G67" s="36"/>
      <c r="H67" s="36"/>
      <c r="I67" s="27"/>
      <c r="J67" s="36"/>
      <c r="K67" s="36"/>
      <c r="L67" s="36"/>
      <c r="M67" s="36"/>
      <c r="N67" s="36"/>
      <c r="O67" s="29"/>
      <c r="P67" s="36"/>
      <c r="Q67" s="29"/>
      <c r="R67" s="36"/>
      <c r="S67" s="36"/>
      <c r="T67" s="36"/>
      <c r="U67" s="36"/>
      <c r="V67" s="36"/>
      <c r="W67" s="36"/>
      <c r="X67" s="36"/>
      <c r="Y67" s="29"/>
      <c r="Z67" s="36"/>
      <c r="AA67" s="66"/>
      <c r="AB67" s="36"/>
      <c r="AC67" s="36"/>
      <c r="AD67" s="36"/>
      <c r="AE67" s="36"/>
      <c r="AF67" s="36"/>
      <c r="AG67" s="36"/>
      <c r="AH67" s="29"/>
      <c r="AI67" s="36"/>
      <c r="AJ67" s="29"/>
      <c r="AK67" s="36"/>
      <c r="AL67" s="36"/>
      <c r="AM67" s="36"/>
      <c r="AN67" s="29"/>
      <c r="AO67" s="36"/>
      <c r="AP67" s="29"/>
      <c r="AQ67" s="36"/>
      <c r="AR67" s="29"/>
      <c r="AS67" s="36"/>
      <c r="AT67" s="36"/>
      <c r="AU67" s="36"/>
      <c r="AV67" s="29"/>
      <c r="AW67" s="36"/>
      <c r="AX67" s="36"/>
      <c r="AY67" s="36"/>
      <c r="AZ67" s="29"/>
      <c r="BA67" s="36"/>
      <c r="BB67" s="36"/>
      <c r="BC67" s="36"/>
      <c r="BD67" s="36"/>
      <c r="BE67" s="36"/>
      <c r="BF67" s="36"/>
      <c r="BG67" s="36"/>
      <c r="BH67" s="36"/>
      <c r="BI67" s="36"/>
      <c r="BJ67" s="29"/>
      <c r="BK67" s="36"/>
      <c r="BL67" s="29"/>
      <c r="BM67" s="36"/>
      <c r="BN67" s="36"/>
      <c r="BO67" s="36"/>
      <c r="BP67" s="29"/>
      <c r="BQ67" s="36"/>
      <c r="BR67" s="29"/>
      <c r="BS67" s="36"/>
      <c r="BT67" s="36"/>
      <c r="BU67" s="36"/>
      <c r="BV67" s="36"/>
    </row>
    <row r="68" spans="1:75" x14ac:dyDescent="0.25">
      <c r="A68" s="39">
        <v>66</v>
      </c>
      <c r="B68" s="39">
        <v>1</v>
      </c>
      <c r="C68" s="37" t="s">
        <v>532</v>
      </c>
      <c r="D68" s="40">
        <f>сентябрь!D68-октябрь!E68</f>
        <v>91.618126705314012</v>
      </c>
      <c r="E68" s="40">
        <f t="shared" ref="E68:E131" si="1">G68+H68+J68+L68+N68+P68+R68+T68+V68+X68+Z68+AC68+AE68+AG68+AI68+AK68+AM68+AO68+AQ68+AS68+AU68+AW68+AY68+BA68+BC68+BE68+BG68+BI68+BK68+BM68+BO68+BQ68+BS68+BU68+BV68</f>
        <v>0</v>
      </c>
      <c r="F68" s="36"/>
      <c r="G68" s="36"/>
      <c r="H68" s="36"/>
      <c r="I68" s="27"/>
      <c r="J68" s="36"/>
      <c r="K68" s="36"/>
      <c r="L68" s="36"/>
      <c r="M68" s="36"/>
      <c r="N68" s="36"/>
      <c r="O68" s="29"/>
      <c r="P68" s="36"/>
      <c r="Q68" s="29"/>
      <c r="R68" s="36"/>
      <c r="S68" s="36"/>
      <c r="T68" s="36"/>
      <c r="U68" s="36"/>
      <c r="V68" s="36"/>
      <c r="W68" s="36"/>
      <c r="X68" s="36"/>
      <c r="Y68" s="29"/>
      <c r="Z68" s="36"/>
      <c r="AA68" s="66"/>
      <c r="AB68" s="36"/>
      <c r="AC68" s="36"/>
      <c r="AD68" s="36"/>
      <c r="AE68" s="36"/>
      <c r="AF68" s="36"/>
      <c r="AG68" s="36"/>
      <c r="AH68" s="29"/>
      <c r="AI68" s="36"/>
      <c r="AJ68" s="29"/>
      <c r="AK68" s="36"/>
      <c r="AL68" s="36"/>
      <c r="AM68" s="36"/>
      <c r="AN68" s="29"/>
      <c r="AO68" s="36"/>
      <c r="AP68" s="29"/>
      <c r="AQ68" s="36"/>
      <c r="AR68" s="29"/>
      <c r="AS68" s="36"/>
      <c r="AT68" s="36"/>
      <c r="AU68" s="36"/>
      <c r="AV68" s="29"/>
      <c r="AW68" s="36"/>
      <c r="AX68" s="36"/>
      <c r="AY68" s="36"/>
      <c r="AZ68" s="29"/>
      <c r="BA68" s="36"/>
      <c r="BB68" s="36"/>
      <c r="BC68" s="36"/>
      <c r="BD68" s="36"/>
      <c r="BE68" s="36"/>
      <c r="BF68" s="36"/>
      <c r="BG68" s="36"/>
      <c r="BH68" s="36"/>
      <c r="BI68" s="36"/>
      <c r="BJ68" s="29"/>
      <c r="BK68" s="36"/>
      <c r="BL68" s="29"/>
      <c r="BM68" s="36"/>
      <c r="BN68" s="36"/>
      <c r="BO68" s="36"/>
      <c r="BP68" s="29"/>
      <c r="BQ68" s="36"/>
      <c r="BR68" s="29"/>
      <c r="BS68" s="36"/>
      <c r="BT68" s="36"/>
      <c r="BU68" s="36"/>
      <c r="BV68" s="36"/>
    </row>
    <row r="69" spans="1:75" s="86" customFormat="1" x14ac:dyDescent="0.25">
      <c r="A69" s="79">
        <v>67</v>
      </c>
      <c r="B69" s="79">
        <v>1</v>
      </c>
      <c r="C69" s="80" t="s">
        <v>533</v>
      </c>
      <c r="D69" s="81">
        <f>сентябрь!D69-октябрь!E69</f>
        <v>363.82346661835749</v>
      </c>
      <c r="E69" s="81">
        <f t="shared" si="1"/>
        <v>1.401</v>
      </c>
      <c r="F69" s="82"/>
      <c r="G69" s="82"/>
      <c r="H69" s="82"/>
      <c r="I69" s="83"/>
      <c r="J69" s="82"/>
      <c r="K69" s="82"/>
      <c r="L69" s="82"/>
      <c r="M69" s="82"/>
      <c r="N69" s="82"/>
      <c r="O69" s="84"/>
      <c r="P69" s="82"/>
      <c r="Q69" s="84"/>
      <c r="R69" s="82"/>
      <c r="S69" s="82"/>
      <c r="T69" s="82"/>
      <c r="U69" s="82"/>
      <c r="V69" s="82"/>
      <c r="W69" s="82"/>
      <c r="X69" s="82"/>
      <c r="Y69" s="84"/>
      <c r="Z69" s="82"/>
      <c r="AA69" s="85"/>
      <c r="AB69" s="82"/>
      <c r="AC69" s="82"/>
      <c r="AD69" s="82"/>
      <c r="AE69" s="82"/>
      <c r="AF69" s="82"/>
      <c r="AG69" s="82"/>
      <c r="AH69" s="84"/>
      <c r="AI69" s="82"/>
      <c r="AJ69" s="84"/>
      <c r="AK69" s="82"/>
      <c r="AL69" s="82"/>
      <c r="AM69" s="82"/>
      <c r="AN69" s="84"/>
      <c r="AO69" s="82"/>
      <c r="AP69" s="84"/>
      <c r="AQ69" s="82"/>
      <c r="AR69" s="84"/>
      <c r="AS69" s="82"/>
      <c r="AT69" s="82"/>
      <c r="AU69" s="82"/>
      <c r="AV69" s="84"/>
      <c r="AW69" s="82"/>
      <c r="AX69" s="82"/>
      <c r="AY69" s="82"/>
      <c r="AZ69" s="84"/>
      <c r="BA69" s="82"/>
      <c r="BB69" s="82"/>
      <c r="BC69" s="82"/>
      <c r="BD69" s="82"/>
      <c r="BE69" s="82"/>
      <c r="BF69" s="82"/>
      <c r="BG69" s="82"/>
      <c r="BH69" s="82"/>
      <c r="BI69" s="82"/>
      <c r="BJ69" s="84"/>
      <c r="BK69" s="82"/>
      <c r="BL69" s="84"/>
      <c r="BM69" s="82"/>
      <c r="BN69" s="82"/>
      <c r="BO69" s="82"/>
      <c r="BP69" s="84">
        <v>1</v>
      </c>
      <c r="BQ69" s="82">
        <v>1.401</v>
      </c>
      <c r="BR69" s="84"/>
      <c r="BS69" s="82"/>
      <c r="BT69" s="82"/>
      <c r="BU69" s="82"/>
      <c r="BV69" s="82"/>
    </row>
    <row r="70" spans="1:75" s="86" customFormat="1" x14ac:dyDescent="0.25">
      <c r="A70" s="79">
        <v>68</v>
      </c>
      <c r="B70" s="79">
        <v>1</v>
      </c>
      <c r="C70" s="80" t="s">
        <v>534</v>
      </c>
      <c r="D70" s="81">
        <f>сентябрь!D70-октябрь!E70</f>
        <v>-215.84870817391308</v>
      </c>
      <c r="E70" s="81">
        <f t="shared" si="1"/>
        <v>1.0129999999999999</v>
      </c>
      <c r="F70" s="82"/>
      <c r="G70" s="82"/>
      <c r="H70" s="82"/>
      <c r="I70" s="83"/>
      <c r="J70" s="82"/>
      <c r="K70" s="82"/>
      <c r="L70" s="82"/>
      <c r="M70" s="82"/>
      <c r="N70" s="82"/>
      <c r="O70" s="84"/>
      <c r="P70" s="82"/>
      <c r="Q70" s="84"/>
      <c r="R70" s="82"/>
      <c r="S70" s="82"/>
      <c r="T70" s="82"/>
      <c r="U70" s="82"/>
      <c r="V70" s="82"/>
      <c r="W70" s="82"/>
      <c r="X70" s="82"/>
      <c r="Y70" s="84"/>
      <c r="Z70" s="82"/>
      <c r="AA70" s="85"/>
      <c r="AB70" s="82"/>
      <c r="AC70" s="82"/>
      <c r="AD70" s="82"/>
      <c r="AE70" s="82"/>
      <c r="AF70" s="82"/>
      <c r="AG70" s="82"/>
      <c r="AH70" s="84"/>
      <c r="AI70" s="82"/>
      <c r="AJ70" s="84"/>
      <c r="AK70" s="82"/>
      <c r="AL70" s="82"/>
      <c r="AM70" s="82"/>
      <c r="AN70" s="84"/>
      <c r="AO70" s="82"/>
      <c r="AP70" s="84"/>
      <c r="AQ70" s="82"/>
      <c r="AR70" s="84"/>
      <c r="AS70" s="82"/>
      <c r="AT70" s="82"/>
      <c r="AU70" s="82"/>
      <c r="AV70" s="84"/>
      <c r="AW70" s="82"/>
      <c r="AX70" s="82"/>
      <c r="AY70" s="82"/>
      <c r="AZ70" s="84"/>
      <c r="BA70" s="82"/>
      <c r="BB70" s="82"/>
      <c r="BC70" s="82"/>
      <c r="BD70" s="82"/>
      <c r="BE70" s="82"/>
      <c r="BF70" s="82"/>
      <c r="BG70" s="82"/>
      <c r="BH70" s="82"/>
      <c r="BI70" s="82"/>
      <c r="BJ70" s="84"/>
      <c r="BK70" s="82"/>
      <c r="BL70" s="84"/>
      <c r="BM70" s="82"/>
      <c r="BN70" s="82"/>
      <c r="BO70" s="82"/>
      <c r="BP70" s="84">
        <v>1</v>
      </c>
      <c r="BQ70" s="82">
        <v>1.0129999999999999</v>
      </c>
      <c r="BR70" s="84"/>
      <c r="BS70" s="82"/>
      <c r="BT70" s="82"/>
      <c r="BU70" s="82"/>
      <c r="BV70" s="82"/>
    </row>
    <row r="71" spans="1:75" s="86" customFormat="1" x14ac:dyDescent="0.25">
      <c r="A71" s="79">
        <v>69</v>
      </c>
      <c r="B71" s="79">
        <v>1</v>
      </c>
      <c r="C71" s="80" t="s">
        <v>535</v>
      </c>
      <c r="D71" s="81">
        <f>сентябрь!D71-октябрь!E71</f>
        <v>-13.422988260869561</v>
      </c>
      <c r="E71" s="81">
        <f t="shared" si="1"/>
        <v>0.437</v>
      </c>
      <c r="F71" s="82"/>
      <c r="G71" s="82"/>
      <c r="H71" s="82"/>
      <c r="I71" s="83"/>
      <c r="J71" s="82"/>
      <c r="K71" s="82"/>
      <c r="L71" s="82"/>
      <c r="M71" s="82"/>
      <c r="N71" s="82"/>
      <c r="O71" s="84"/>
      <c r="P71" s="82"/>
      <c r="Q71" s="84"/>
      <c r="R71" s="82"/>
      <c r="S71" s="82"/>
      <c r="T71" s="82"/>
      <c r="U71" s="82"/>
      <c r="V71" s="82"/>
      <c r="W71" s="82"/>
      <c r="X71" s="82"/>
      <c r="Y71" s="84"/>
      <c r="Z71" s="82"/>
      <c r="AA71" s="85"/>
      <c r="AB71" s="82"/>
      <c r="AC71" s="82"/>
      <c r="AD71" s="82"/>
      <c r="AE71" s="82"/>
      <c r="AF71" s="82"/>
      <c r="AG71" s="82"/>
      <c r="AH71" s="84"/>
      <c r="AI71" s="82"/>
      <c r="AJ71" s="84"/>
      <c r="AK71" s="82"/>
      <c r="AL71" s="82"/>
      <c r="AM71" s="82"/>
      <c r="AN71" s="84"/>
      <c r="AO71" s="82"/>
      <c r="AP71" s="84"/>
      <c r="AQ71" s="82"/>
      <c r="AR71" s="84"/>
      <c r="AS71" s="82"/>
      <c r="AT71" s="82"/>
      <c r="AU71" s="82"/>
      <c r="AV71" s="84"/>
      <c r="AW71" s="82"/>
      <c r="AX71" s="82"/>
      <c r="AY71" s="82"/>
      <c r="AZ71" s="84"/>
      <c r="BA71" s="82"/>
      <c r="BB71" s="82"/>
      <c r="BC71" s="82"/>
      <c r="BD71" s="82"/>
      <c r="BE71" s="82"/>
      <c r="BF71" s="82"/>
      <c r="BG71" s="82"/>
      <c r="BH71" s="82"/>
      <c r="BI71" s="82"/>
      <c r="BJ71" s="84"/>
      <c r="BK71" s="82"/>
      <c r="BL71" s="84"/>
      <c r="BM71" s="82"/>
      <c r="BN71" s="82"/>
      <c r="BO71" s="82"/>
      <c r="BP71" s="84"/>
      <c r="BQ71" s="82"/>
      <c r="BR71" s="84"/>
      <c r="BS71" s="82"/>
      <c r="BT71" s="82"/>
      <c r="BU71" s="82"/>
      <c r="BV71" s="82">
        <v>0.437</v>
      </c>
      <c r="BW71" s="86" t="s">
        <v>1211</v>
      </c>
    </row>
    <row r="72" spans="1:75" x14ac:dyDescent="0.25">
      <c r="A72" s="39">
        <v>70</v>
      </c>
      <c r="B72" s="39">
        <v>1</v>
      </c>
      <c r="C72" s="37" t="s">
        <v>536</v>
      </c>
      <c r="D72" s="40">
        <f>сентябрь!D72-октябрь!E72</f>
        <v>184.75186854106278</v>
      </c>
      <c r="E72" s="40">
        <f t="shared" si="1"/>
        <v>0</v>
      </c>
      <c r="F72" s="36"/>
      <c r="G72" s="36"/>
      <c r="H72" s="36"/>
      <c r="I72" s="27"/>
      <c r="J72" s="36"/>
      <c r="K72" s="36"/>
      <c r="L72" s="36"/>
      <c r="M72" s="36"/>
      <c r="N72" s="36"/>
      <c r="O72" s="29"/>
      <c r="P72" s="36"/>
      <c r="Q72" s="29"/>
      <c r="R72" s="36"/>
      <c r="S72" s="36"/>
      <c r="T72" s="36"/>
      <c r="U72" s="36"/>
      <c r="V72" s="36"/>
      <c r="W72" s="36"/>
      <c r="X72" s="36"/>
      <c r="Y72" s="29"/>
      <c r="Z72" s="36"/>
      <c r="AA72" s="66"/>
      <c r="AB72" s="36"/>
      <c r="AC72" s="36"/>
      <c r="AD72" s="36"/>
      <c r="AE72" s="36"/>
      <c r="AF72" s="36"/>
      <c r="AG72" s="36"/>
      <c r="AH72" s="29"/>
      <c r="AI72" s="36"/>
      <c r="AJ72" s="29"/>
      <c r="AK72" s="36"/>
      <c r="AL72" s="36"/>
      <c r="AM72" s="36"/>
      <c r="AN72" s="29"/>
      <c r="AO72" s="36"/>
      <c r="AP72" s="29"/>
      <c r="AQ72" s="36"/>
      <c r="AR72" s="29"/>
      <c r="AS72" s="36"/>
      <c r="AT72" s="36"/>
      <c r="AU72" s="36"/>
      <c r="AV72" s="29"/>
      <c r="AW72" s="36"/>
      <c r="AX72" s="36"/>
      <c r="AY72" s="36"/>
      <c r="AZ72" s="29"/>
      <c r="BA72" s="36"/>
      <c r="BB72" s="36"/>
      <c r="BC72" s="36"/>
      <c r="BD72" s="36"/>
      <c r="BE72" s="36"/>
      <c r="BF72" s="36"/>
      <c r="BG72" s="36"/>
      <c r="BH72" s="36"/>
      <c r="BI72" s="36"/>
      <c r="BJ72" s="29"/>
      <c r="BK72" s="36"/>
      <c r="BL72" s="29"/>
      <c r="BM72" s="36"/>
      <c r="BN72" s="36"/>
      <c r="BO72" s="36"/>
      <c r="BP72" s="29"/>
      <c r="BQ72" s="36"/>
      <c r="BR72" s="29"/>
      <c r="BS72" s="36"/>
      <c r="BT72" s="36"/>
      <c r="BU72" s="36"/>
      <c r="BV72" s="36"/>
    </row>
    <row r="73" spans="1:75" s="86" customFormat="1" x14ac:dyDescent="0.25">
      <c r="A73" s="79">
        <v>71</v>
      </c>
      <c r="B73" s="79">
        <v>1</v>
      </c>
      <c r="C73" s="80" t="s">
        <v>537</v>
      </c>
      <c r="D73" s="81">
        <f>сентябрь!D73-октябрь!E73</f>
        <v>1407.8588049758453</v>
      </c>
      <c r="E73" s="81">
        <f t="shared" si="1"/>
        <v>42.354999999999997</v>
      </c>
      <c r="F73" s="82"/>
      <c r="G73" s="82"/>
      <c r="H73" s="82"/>
      <c r="I73" s="83"/>
      <c r="J73" s="82"/>
      <c r="K73" s="82"/>
      <c r="L73" s="82"/>
      <c r="M73" s="82"/>
      <c r="N73" s="82"/>
      <c r="O73" s="84"/>
      <c r="P73" s="82"/>
      <c r="Q73" s="84"/>
      <c r="R73" s="82"/>
      <c r="S73" s="82"/>
      <c r="T73" s="82"/>
      <c r="U73" s="82"/>
      <c r="V73" s="82"/>
      <c r="W73" s="82"/>
      <c r="X73" s="82"/>
      <c r="Y73" s="84"/>
      <c r="Z73" s="82"/>
      <c r="AA73" s="85"/>
      <c r="AB73" s="82"/>
      <c r="AC73" s="82"/>
      <c r="AD73" s="82"/>
      <c r="AE73" s="82"/>
      <c r="AF73" s="82"/>
      <c r="AG73" s="82"/>
      <c r="AH73" s="84"/>
      <c r="AI73" s="82"/>
      <c r="AJ73" s="84"/>
      <c r="AK73" s="82"/>
      <c r="AL73" s="82"/>
      <c r="AM73" s="82"/>
      <c r="AN73" s="84"/>
      <c r="AO73" s="82"/>
      <c r="AP73" s="84">
        <v>1</v>
      </c>
      <c r="AQ73" s="82">
        <v>42.354999999999997</v>
      </c>
      <c r="AR73" s="84"/>
      <c r="AS73" s="82"/>
      <c r="AT73" s="82"/>
      <c r="AU73" s="82"/>
      <c r="AV73" s="84"/>
      <c r="AW73" s="82"/>
      <c r="AX73" s="82"/>
      <c r="AY73" s="82"/>
      <c r="AZ73" s="84"/>
      <c r="BA73" s="82"/>
      <c r="BB73" s="82"/>
      <c r="BC73" s="82"/>
      <c r="BD73" s="82"/>
      <c r="BE73" s="82"/>
      <c r="BF73" s="82"/>
      <c r="BG73" s="82"/>
      <c r="BH73" s="82"/>
      <c r="BI73" s="82"/>
      <c r="BJ73" s="84"/>
      <c r="BK73" s="82"/>
      <c r="BL73" s="84"/>
      <c r="BM73" s="82"/>
      <c r="BN73" s="82"/>
      <c r="BO73" s="82"/>
      <c r="BP73" s="84"/>
      <c r="BQ73" s="82"/>
      <c r="BR73" s="84"/>
      <c r="BS73" s="82"/>
      <c r="BT73" s="82"/>
      <c r="BU73" s="82"/>
      <c r="BV73" s="82"/>
    </row>
    <row r="74" spans="1:75" s="86" customFormat="1" x14ac:dyDescent="0.25">
      <c r="A74" s="79">
        <v>72</v>
      </c>
      <c r="B74" s="79">
        <v>1</v>
      </c>
      <c r="C74" s="80" t="s">
        <v>538</v>
      </c>
      <c r="D74" s="81">
        <f>сентябрь!D74-октябрь!E74</f>
        <v>35.294057951690853</v>
      </c>
      <c r="E74" s="81">
        <f t="shared" si="1"/>
        <v>0.437</v>
      </c>
      <c r="F74" s="82"/>
      <c r="G74" s="82"/>
      <c r="H74" s="82"/>
      <c r="I74" s="83"/>
      <c r="J74" s="82"/>
      <c r="K74" s="82"/>
      <c r="L74" s="82"/>
      <c r="M74" s="82"/>
      <c r="N74" s="82"/>
      <c r="O74" s="84"/>
      <c r="P74" s="82"/>
      <c r="Q74" s="84"/>
      <c r="R74" s="82"/>
      <c r="S74" s="82"/>
      <c r="T74" s="82"/>
      <c r="U74" s="82"/>
      <c r="V74" s="82"/>
      <c r="W74" s="82"/>
      <c r="X74" s="82"/>
      <c r="Y74" s="84"/>
      <c r="Z74" s="82"/>
      <c r="AA74" s="85"/>
      <c r="AB74" s="82"/>
      <c r="AC74" s="82"/>
      <c r="AD74" s="82"/>
      <c r="AE74" s="82"/>
      <c r="AF74" s="82"/>
      <c r="AG74" s="82"/>
      <c r="AH74" s="84"/>
      <c r="AI74" s="82"/>
      <c r="AJ74" s="84"/>
      <c r="AK74" s="82"/>
      <c r="AL74" s="82"/>
      <c r="AM74" s="82"/>
      <c r="AN74" s="84"/>
      <c r="AO74" s="82"/>
      <c r="AP74" s="84"/>
      <c r="AQ74" s="82"/>
      <c r="AR74" s="84"/>
      <c r="AS74" s="82"/>
      <c r="AT74" s="82"/>
      <c r="AU74" s="82"/>
      <c r="AV74" s="84"/>
      <c r="AW74" s="82"/>
      <c r="AX74" s="82"/>
      <c r="AY74" s="82"/>
      <c r="AZ74" s="84"/>
      <c r="BA74" s="82"/>
      <c r="BB74" s="82"/>
      <c r="BC74" s="82"/>
      <c r="BD74" s="82"/>
      <c r="BE74" s="82"/>
      <c r="BF74" s="82"/>
      <c r="BG74" s="82"/>
      <c r="BH74" s="82"/>
      <c r="BI74" s="82"/>
      <c r="BJ74" s="84"/>
      <c r="BK74" s="82"/>
      <c r="BL74" s="84"/>
      <c r="BM74" s="82"/>
      <c r="BN74" s="82"/>
      <c r="BO74" s="82"/>
      <c r="BP74" s="84"/>
      <c r="BQ74" s="82"/>
      <c r="BR74" s="84"/>
      <c r="BS74" s="82"/>
      <c r="BT74" s="82"/>
      <c r="BU74" s="82"/>
      <c r="BV74" s="82">
        <v>0.437</v>
      </c>
      <c r="BW74" s="86" t="s">
        <v>1211</v>
      </c>
    </row>
    <row r="75" spans="1:75" x14ac:dyDescent="0.25">
      <c r="A75" s="39">
        <v>73</v>
      </c>
      <c r="B75" s="39">
        <v>1</v>
      </c>
      <c r="C75" s="37" t="s">
        <v>539</v>
      </c>
      <c r="D75" s="40">
        <f>сентябрь!D75-октябрь!E75</f>
        <v>-646.56915222222244</v>
      </c>
      <c r="E75" s="40">
        <f t="shared" si="1"/>
        <v>0</v>
      </c>
      <c r="F75" s="36"/>
      <c r="G75" s="36"/>
      <c r="H75" s="36"/>
      <c r="I75" s="27"/>
      <c r="J75" s="36"/>
      <c r="K75" s="36"/>
      <c r="L75" s="36"/>
      <c r="M75" s="36"/>
      <c r="N75" s="36"/>
      <c r="O75" s="29"/>
      <c r="P75" s="36"/>
      <c r="Q75" s="29"/>
      <c r="R75" s="36"/>
      <c r="S75" s="36"/>
      <c r="T75" s="36"/>
      <c r="U75" s="36"/>
      <c r="V75" s="36"/>
      <c r="W75" s="36"/>
      <c r="X75" s="36"/>
      <c r="Y75" s="29"/>
      <c r="Z75" s="36"/>
      <c r="AA75" s="66"/>
      <c r="AB75" s="36"/>
      <c r="AC75" s="36"/>
      <c r="AD75" s="36"/>
      <c r="AE75" s="36"/>
      <c r="AF75" s="36"/>
      <c r="AG75" s="36"/>
      <c r="AH75" s="29"/>
      <c r="AI75" s="36"/>
      <c r="AJ75" s="29"/>
      <c r="AK75" s="36"/>
      <c r="AL75" s="36"/>
      <c r="AM75" s="36"/>
      <c r="AN75" s="29"/>
      <c r="AO75" s="36"/>
      <c r="AP75" s="29"/>
      <c r="AQ75" s="36"/>
      <c r="AR75" s="29"/>
      <c r="AS75" s="36"/>
      <c r="AT75" s="36"/>
      <c r="AU75" s="36"/>
      <c r="AV75" s="29"/>
      <c r="AW75" s="36"/>
      <c r="AX75" s="36"/>
      <c r="AY75" s="36"/>
      <c r="AZ75" s="29"/>
      <c r="BA75" s="36"/>
      <c r="BB75" s="36"/>
      <c r="BC75" s="36"/>
      <c r="BD75" s="36"/>
      <c r="BE75" s="36"/>
      <c r="BF75" s="36"/>
      <c r="BG75" s="36"/>
      <c r="BH75" s="36"/>
      <c r="BI75" s="36"/>
      <c r="BJ75" s="29"/>
      <c r="BK75" s="36"/>
      <c r="BL75" s="29"/>
      <c r="BM75" s="36"/>
      <c r="BN75" s="36"/>
      <c r="BO75" s="36"/>
      <c r="BP75" s="29"/>
      <c r="BQ75" s="36"/>
      <c r="BR75" s="29"/>
      <c r="BS75" s="36"/>
      <c r="BT75" s="36"/>
      <c r="BU75" s="36"/>
      <c r="BV75" s="36"/>
    </row>
    <row r="76" spans="1:75" x14ac:dyDescent="0.25">
      <c r="A76" s="39">
        <v>74</v>
      </c>
      <c r="B76" s="39">
        <v>1</v>
      </c>
      <c r="C76" s="37" t="s">
        <v>540</v>
      </c>
      <c r="D76" s="40">
        <f>сентябрь!D76-октябрь!E76</f>
        <v>-180.36702389371976</v>
      </c>
      <c r="E76" s="40">
        <f t="shared" si="1"/>
        <v>0</v>
      </c>
      <c r="F76" s="36"/>
      <c r="G76" s="36"/>
      <c r="H76" s="36"/>
      <c r="I76" s="27"/>
      <c r="J76" s="36"/>
      <c r="K76" s="36"/>
      <c r="L76" s="36"/>
      <c r="M76" s="36"/>
      <c r="N76" s="36"/>
      <c r="O76" s="29"/>
      <c r="P76" s="36"/>
      <c r="Q76" s="29"/>
      <c r="R76" s="36"/>
      <c r="S76" s="36"/>
      <c r="T76" s="36"/>
      <c r="U76" s="36"/>
      <c r="V76" s="36"/>
      <c r="W76" s="36"/>
      <c r="X76" s="36"/>
      <c r="Y76" s="29"/>
      <c r="Z76" s="36"/>
      <c r="AA76" s="66"/>
      <c r="AB76" s="36"/>
      <c r="AC76" s="36"/>
      <c r="AD76" s="36"/>
      <c r="AE76" s="36"/>
      <c r="AF76" s="36"/>
      <c r="AG76" s="36"/>
      <c r="AH76" s="29"/>
      <c r="AI76" s="36"/>
      <c r="AJ76" s="29"/>
      <c r="AK76" s="36"/>
      <c r="AL76" s="36"/>
      <c r="AM76" s="36"/>
      <c r="AN76" s="29"/>
      <c r="AO76" s="36"/>
      <c r="AP76" s="29"/>
      <c r="AQ76" s="36"/>
      <c r="AR76" s="29"/>
      <c r="AS76" s="36"/>
      <c r="AT76" s="36"/>
      <c r="AU76" s="36"/>
      <c r="AV76" s="29"/>
      <c r="AW76" s="36"/>
      <c r="AX76" s="36"/>
      <c r="AY76" s="36"/>
      <c r="AZ76" s="29"/>
      <c r="BA76" s="36"/>
      <c r="BB76" s="36"/>
      <c r="BC76" s="36"/>
      <c r="BD76" s="36"/>
      <c r="BE76" s="36"/>
      <c r="BF76" s="36"/>
      <c r="BG76" s="36"/>
      <c r="BH76" s="36"/>
      <c r="BI76" s="36"/>
      <c r="BJ76" s="29"/>
      <c r="BK76" s="36"/>
      <c r="BL76" s="29"/>
      <c r="BM76" s="36"/>
      <c r="BN76" s="36"/>
      <c r="BO76" s="36"/>
      <c r="BP76" s="29"/>
      <c r="BQ76" s="36"/>
      <c r="BR76" s="29"/>
      <c r="BS76" s="36"/>
      <c r="BT76" s="36"/>
      <c r="BU76" s="36"/>
      <c r="BV76" s="36"/>
    </row>
    <row r="77" spans="1:75" s="86" customFormat="1" x14ac:dyDescent="0.25">
      <c r="A77" s="79">
        <v>75</v>
      </c>
      <c r="B77" s="79">
        <v>1</v>
      </c>
      <c r="C77" s="80" t="s">
        <v>541</v>
      </c>
      <c r="D77" s="81">
        <f>сентябрь!D77-октябрь!E77</f>
        <v>313.31409598260882</v>
      </c>
      <c r="E77" s="81">
        <f t="shared" si="1"/>
        <v>101.381</v>
      </c>
      <c r="F77" s="82"/>
      <c r="G77" s="82"/>
      <c r="H77" s="82"/>
      <c r="I77" s="83"/>
      <c r="J77" s="82"/>
      <c r="K77" s="82">
        <v>0.441</v>
      </c>
      <c r="L77" s="82">
        <v>101.381</v>
      </c>
      <c r="M77" s="82"/>
      <c r="N77" s="82"/>
      <c r="O77" s="84"/>
      <c r="P77" s="82"/>
      <c r="Q77" s="84"/>
      <c r="R77" s="82"/>
      <c r="S77" s="82"/>
      <c r="T77" s="82"/>
      <c r="U77" s="82"/>
      <c r="V77" s="82"/>
      <c r="W77" s="82"/>
      <c r="X77" s="82"/>
      <c r="Y77" s="84"/>
      <c r="Z77" s="82"/>
      <c r="AA77" s="85"/>
      <c r="AB77" s="82"/>
      <c r="AC77" s="82"/>
      <c r="AD77" s="82"/>
      <c r="AE77" s="82"/>
      <c r="AF77" s="82"/>
      <c r="AG77" s="82"/>
      <c r="AH77" s="84"/>
      <c r="AI77" s="82"/>
      <c r="AJ77" s="84"/>
      <c r="AK77" s="82"/>
      <c r="AL77" s="82"/>
      <c r="AM77" s="82"/>
      <c r="AN77" s="84"/>
      <c r="AO77" s="82"/>
      <c r="AP77" s="84"/>
      <c r="AQ77" s="82"/>
      <c r="AR77" s="84"/>
      <c r="AS77" s="82"/>
      <c r="AT77" s="82"/>
      <c r="AU77" s="82"/>
      <c r="AV77" s="84"/>
      <c r="AW77" s="82"/>
      <c r="AX77" s="82"/>
      <c r="AY77" s="82"/>
      <c r="AZ77" s="84"/>
      <c r="BA77" s="82"/>
      <c r="BB77" s="82"/>
      <c r="BC77" s="82"/>
      <c r="BD77" s="82"/>
      <c r="BE77" s="82"/>
      <c r="BF77" s="82"/>
      <c r="BG77" s="82"/>
      <c r="BH77" s="82"/>
      <c r="BI77" s="82"/>
      <c r="BJ77" s="84"/>
      <c r="BK77" s="82"/>
      <c r="BL77" s="84"/>
      <c r="BM77" s="82"/>
      <c r="BN77" s="82"/>
      <c r="BO77" s="82"/>
      <c r="BP77" s="84"/>
      <c r="BQ77" s="82"/>
      <c r="BR77" s="84"/>
      <c r="BS77" s="82"/>
      <c r="BT77" s="82"/>
      <c r="BU77" s="82"/>
      <c r="BV77" s="82"/>
    </row>
    <row r="78" spans="1:75" x14ac:dyDescent="0.25">
      <c r="A78" s="39">
        <v>76</v>
      </c>
      <c r="B78" s="39">
        <v>1</v>
      </c>
      <c r="C78" s="37" t="s">
        <v>922</v>
      </c>
      <c r="D78" s="40">
        <f>сентябрь!D78-октябрь!E78</f>
        <v>212.77562978743964</v>
      </c>
      <c r="E78" s="40">
        <f t="shared" si="1"/>
        <v>0</v>
      </c>
      <c r="F78" s="36"/>
      <c r="G78" s="36"/>
      <c r="H78" s="36"/>
      <c r="I78" s="27"/>
      <c r="J78" s="36"/>
      <c r="K78" s="36"/>
      <c r="L78" s="36"/>
      <c r="M78" s="36"/>
      <c r="N78" s="36"/>
      <c r="O78" s="29"/>
      <c r="P78" s="36"/>
      <c r="Q78" s="29"/>
      <c r="R78" s="36"/>
      <c r="S78" s="36"/>
      <c r="T78" s="36"/>
      <c r="U78" s="36"/>
      <c r="V78" s="36"/>
      <c r="W78" s="36"/>
      <c r="X78" s="36"/>
      <c r="Y78" s="29"/>
      <c r="Z78" s="36"/>
      <c r="AA78" s="66"/>
      <c r="AB78" s="36"/>
      <c r="AC78" s="36"/>
      <c r="AD78" s="36"/>
      <c r="AE78" s="36"/>
      <c r="AF78" s="36"/>
      <c r="AG78" s="36"/>
      <c r="AH78" s="29"/>
      <c r="AI78" s="36"/>
      <c r="AJ78" s="29"/>
      <c r="AK78" s="36"/>
      <c r="AL78" s="36"/>
      <c r="AM78" s="36"/>
      <c r="AN78" s="29"/>
      <c r="AO78" s="36"/>
      <c r="AP78" s="29"/>
      <c r="AQ78" s="36"/>
      <c r="AR78" s="29"/>
      <c r="AS78" s="36"/>
      <c r="AT78" s="36"/>
      <c r="AU78" s="36"/>
      <c r="AV78" s="29"/>
      <c r="AW78" s="36"/>
      <c r="AX78" s="36"/>
      <c r="AY78" s="36"/>
      <c r="AZ78" s="29"/>
      <c r="BA78" s="36"/>
      <c r="BB78" s="36"/>
      <c r="BC78" s="36"/>
      <c r="BD78" s="36"/>
      <c r="BE78" s="36"/>
      <c r="BF78" s="36"/>
      <c r="BG78" s="36"/>
      <c r="BH78" s="36"/>
      <c r="BI78" s="36"/>
      <c r="BJ78" s="29"/>
      <c r="BK78" s="36"/>
      <c r="BL78" s="29"/>
      <c r="BM78" s="36"/>
      <c r="BN78" s="36"/>
      <c r="BO78" s="36"/>
      <c r="BP78" s="29"/>
      <c r="BQ78" s="36"/>
      <c r="BR78" s="29"/>
      <c r="BS78" s="36"/>
      <c r="BT78" s="36"/>
      <c r="BU78" s="36"/>
      <c r="BV78" s="36"/>
    </row>
    <row r="79" spans="1:75" x14ac:dyDescent="0.25">
      <c r="A79" s="39">
        <v>77</v>
      </c>
      <c r="B79" s="39">
        <v>1</v>
      </c>
      <c r="C79" s="37" t="s">
        <v>542</v>
      </c>
      <c r="D79" s="40">
        <f>сентябрь!D79-октябрь!E79</f>
        <v>537.31813224154575</v>
      </c>
      <c r="E79" s="40">
        <f t="shared" si="1"/>
        <v>0</v>
      </c>
      <c r="F79" s="36"/>
      <c r="G79" s="36"/>
      <c r="H79" s="36"/>
      <c r="I79" s="27"/>
      <c r="J79" s="36"/>
      <c r="K79" s="36"/>
      <c r="L79" s="36"/>
      <c r="M79" s="36"/>
      <c r="N79" s="36"/>
      <c r="O79" s="29"/>
      <c r="P79" s="36"/>
      <c r="Q79" s="29"/>
      <c r="R79" s="36"/>
      <c r="S79" s="36"/>
      <c r="T79" s="36"/>
      <c r="U79" s="36"/>
      <c r="V79" s="36"/>
      <c r="W79" s="36"/>
      <c r="X79" s="36"/>
      <c r="Y79" s="29"/>
      <c r="Z79" s="36"/>
      <c r="AA79" s="66"/>
      <c r="AB79" s="36"/>
      <c r="AC79" s="36"/>
      <c r="AD79" s="36"/>
      <c r="AE79" s="36"/>
      <c r="AF79" s="36"/>
      <c r="AG79" s="36"/>
      <c r="AH79" s="29"/>
      <c r="AI79" s="36"/>
      <c r="AJ79" s="29"/>
      <c r="AK79" s="36"/>
      <c r="AL79" s="36"/>
      <c r="AM79" s="36"/>
      <c r="AN79" s="29"/>
      <c r="AO79" s="36"/>
      <c r="AP79" s="29"/>
      <c r="AQ79" s="36"/>
      <c r="AR79" s="29"/>
      <c r="AS79" s="36"/>
      <c r="AT79" s="36"/>
      <c r="AU79" s="36"/>
      <c r="AV79" s="29"/>
      <c r="AW79" s="36"/>
      <c r="AX79" s="36"/>
      <c r="AY79" s="36"/>
      <c r="AZ79" s="29"/>
      <c r="BA79" s="36"/>
      <c r="BB79" s="36"/>
      <c r="BC79" s="36"/>
      <c r="BD79" s="36"/>
      <c r="BE79" s="36"/>
      <c r="BF79" s="36"/>
      <c r="BG79" s="36"/>
      <c r="BH79" s="36"/>
      <c r="BI79" s="36"/>
      <c r="BJ79" s="29"/>
      <c r="BK79" s="36"/>
      <c r="BL79" s="29"/>
      <c r="BM79" s="36"/>
      <c r="BN79" s="36"/>
      <c r="BO79" s="36"/>
      <c r="BP79" s="29"/>
      <c r="BQ79" s="36"/>
      <c r="BR79" s="29"/>
      <c r="BS79" s="36"/>
      <c r="BT79" s="36"/>
      <c r="BU79" s="36"/>
      <c r="BV79" s="36"/>
    </row>
    <row r="80" spans="1:75" x14ac:dyDescent="0.25">
      <c r="A80" s="39">
        <v>78</v>
      </c>
      <c r="B80" s="39">
        <v>1</v>
      </c>
      <c r="C80" s="37" t="s">
        <v>543</v>
      </c>
      <c r="D80" s="40">
        <f>сентябрь!D80-октябрь!E80</f>
        <v>1168.6419787536229</v>
      </c>
      <c r="E80" s="40">
        <f t="shared" si="1"/>
        <v>0</v>
      </c>
      <c r="F80" s="36"/>
      <c r="G80" s="36"/>
      <c r="H80" s="36"/>
      <c r="I80" s="27"/>
      <c r="J80" s="36"/>
      <c r="K80" s="36"/>
      <c r="L80" s="36"/>
      <c r="M80" s="36"/>
      <c r="N80" s="36"/>
      <c r="O80" s="29"/>
      <c r="P80" s="36"/>
      <c r="Q80" s="29"/>
      <c r="R80" s="36"/>
      <c r="S80" s="36"/>
      <c r="T80" s="36"/>
      <c r="U80" s="36"/>
      <c r="V80" s="36"/>
      <c r="W80" s="36"/>
      <c r="X80" s="36"/>
      <c r="Y80" s="29"/>
      <c r="Z80" s="36"/>
      <c r="AA80" s="66"/>
      <c r="AB80" s="36"/>
      <c r="AC80" s="36"/>
      <c r="AD80" s="36"/>
      <c r="AE80" s="36"/>
      <c r="AF80" s="36"/>
      <c r="AG80" s="36"/>
      <c r="AH80" s="29"/>
      <c r="AI80" s="36"/>
      <c r="AJ80" s="29"/>
      <c r="AK80" s="36"/>
      <c r="AL80" s="36"/>
      <c r="AM80" s="36"/>
      <c r="AN80" s="29"/>
      <c r="AO80" s="36"/>
      <c r="AP80" s="29"/>
      <c r="AQ80" s="36"/>
      <c r="AR80" s="29"/>
      <c r="AS80" s="36"/>
      <c r="AT80" s="36"/>
      <c r="AU80" s="36"/>
      <c r="AV80" s="29"/>
      <c r="AW80" s="36"/>
      <c r="AX80" s="36"/>
      <c r="AY80" s="36"/>
      <c r="AZ80" s="29"/>
      <c r="BA80" s="36"/>
      <c r="BB80" s="36"/>
      <c r="BC80" s="36"/>
      <c r="BD80" s="36"/>
      <c r="BE80" s="36"/>
      <c r="BF80" s="36"/>
      <c r="BG80" s="36"/>
      <c r="BH80" s="36"/>
      <c r="BI80" s="36"/>
      <c r="BJ80" s="29"/>
      <c r="BK80" s="36"/>
      <c r="BL80" s="29"/>
      <c r="BM80" s="36"/>
      <c r="BN80" s="36"/>
      <c r="BO80" s="36"/>
      <c r="BP80" s="29"/>
      <c r="BQ80" s="36"/>
      <c r="BR80" s="29"/>
      <c r="BS80" s="36"/>
      <c r="BT80" s="36"/>
      <c r="BU80" s="36"/>
      <c r="BV80" s="36"/>
    </row>
    <row r="81" spans="1:75" x14ac:dyDescent="0.25">
      <c r="A81" s="39">
        <v>79</v>
      </c>
      <c r="B81" s="39">
        <v>1</v>
      </c>
      <c r="C81" s="37" t="s">
        <v>544</v>
      </c>
      <c r="D81" s="40">
        <f>сентябрь!D81-октябрь!E81</f>
        <v>74.402167932367135</v>
      </c>
      <c r="E81" s="40">
        <f t="shared" si="1"/>
        <v>0</v>
      </c>
      <c r="F81" s="36"/>
      <c r="G81" s="36"/>
      <c r="H81" s="36"/>
      <c r="I81" s="27"/>
      <c r="J81" s="36"/>
      <c r="K81" s="36"/>
      <c r="L81" s="36"/>
      <c r="M81" s="36"/>
      <c r="N81" s="36"/>
      <c r="O81" s="29"/>
      <c r="P81" s="36"/>
      <c r="Q81" s="29"/>
      <c r="R81" s="36"/>
      <c r="S81" s="36"/>
      <c r="T81" s="36"/>
      <c r="U81" s="36"/>
      <c r="V81" s="36"/>
      <c r="W81" s="36"/>
      <c r="X81" s="36"/>
      <c r="Y81" s="29"/>
      <c r="Z81" s="36"/>
      <c r="AA81" s="66"/>
      <c r="AB81" s="36"/>
      <c r="AC81" s="36"/>
      <c r="AD81" s="36"/>
      <c r="AE81" s="36"/>
      <c r="AF81" s="36"/>
      <c r="AG81" s="36"/>
      <c r="AH81" s="29"/>
      <c r="AI81" s="36"/>
      <c r="AJ81" s="29"/>
      <c r="AK81" s="36"/>
      <c r="AL81" s="36"/>
      <c r="AM81" s="36"/>
      <c r="AN81" s="29"/>
      <c r="AO81" s="36"/>
      <c r="AP81" s="29"/>
      <c r="AQ81" s="36"/>
      <c r="AR81" s="29"/>
      <c r="AS81" s="36"/>
      <c r="AT81" s="36"/>
      <c r="AU81" s="36"/>
      <c r="AV81" s="29"/>
      <c r="AW81" s="36"/>
      <c r="AX81" s="36"/>
      <c r="AY81" s="36"/>
      <c r="AZ81" s="29"/>
      <c r="BA81" s="36"/>
      <c r="BB81" s="36"/>
      <c r="BC81" s="36"/>
      <c r="BD81" s="36"/>
      <c r="BE81" s="36"/>
      <c r="BF81" s="36"/>
      <c r="BG81" s="36"/>
      <c r="BH81" s="36"/>
      <c r="BI81" s="36"/>
      <c r="BJ81" s="29"/>
      <c r="BK81" s="36"/>
      <c r="BL81" s="29"/>
      <c r="BM81" s="36"/>
      <c r="BN81" s="36"/>
      <c r="BO81" s="36"/>
      <c r="BP81" s="29"/>
      <c r="BQ81" s="36"/>
      <c r="BR81" s="29"/>
      <c r="BS81" s="36"/>
      <c r="BT81" s="36"/>
      <c r="BU81" s="36"/>
      <c r="BV81" s="36"/>
    </row>
    <row r="82" spans="1:75" x14ac:dyDescent="0.25">
      <c r="A82" s="39">
        <v>80</v>
      </c>
      <c r="B82" s="39">
        <v>1</v>
      </c>
      <c r="C82" s="37" t="s">
        <v>545</v>
      </c>
      <c r="D82" s="40">
        <f>сентябрь!D82-октябрь!E82</f>
        <v>71.755906966183574</v>
      </c>
      <c r="E82" s="40">
        <f t="shared" si="1"/>
        <v>0</v>
      </c>
      <c r="F82" s="36"/>
      <c r="G82" s="36"/>
      <c r="H82" s="36"/>
      <c r="I82" s="27"/>
      <c r="J82" s="36"/>
      <c r="K82" s="36"/>
      <c r="L82" s="36"/>
      <c r="M82" s="36"/>
      <c r="N82" s="36"/>
      <c r="O82" s="29"/>
      <c r="P82" s="36"/>
      <c r="Q82" s="29"/>
      <c r="R82" s="36"/>
      <c r="S82" s="36"/>
      <c r="T82" s="36"/>
      <c r="U82" s="36"/>
      <c r="V82" s="36"/>
      <c r="W82" s="36"/>
      <c r="X82" s="36"/>
      <c r="Y82" s="29"/>
      <c r="Z82" s="36"/>
      <c r="AA82" s="66"/>
      <c r="AB82" s="36"/>
      <c r="AC82" s="36"/>
      <c r="AD82" s="36"/>
      <c r="AE82" s="36"/>
      <c r="AF82" s="36"/>
      <c r="AG82" s="36"/>
      <c r="AH82" s="29"/>
      <c r="AI82" s="36"/>
      <c r="AJ82" s="29"/>
      <c r="AK82" s="36"/>
      <c r="AL82" s="36"/>
      <c r="AM82" s="36"/>
      <c r="AN82" s="29"/>
      <c r="AO82" s="36"/>
      <c r="AP82" s="29"/>
      <c r="AQ82" s="36"/>
      <c r="AR82" s="29"/>
      <c r="AS82" s="36"/>
      <c r="AT82" s="36"/>
      <c r="AU82" s="36"/>
      <c r="AV82" s="29"/>
      <c r="AW82" s="36"/>
      <c r="AX82" s="36"/>
      <c r="AY82" s="36"/>
      <c r="AZ82" s="29"/>
      <c r="BA82" s="36"/>
      <c r="BB82" s="36"/>
      <c r="BC82" s="36"/>
      <c r="BD82" s="36"/>
      <c r="BE82" s="36"/>
      <c r="BF82" s="36"/>
      <c r="BG82" s="36"/>
      <c r="BH82" s="36"/>
      <c r="BI82" s="36"/>
      <c r="BJ82" s="29"/>
      <c r="BK82" s="36"/>
      <c r="BL82" s="29"/>
      <c r="BM82" s="36"/>
      <c r="BN82" s="36"/>
      <c r="BO82" s="36"/>
      <c r="BP82" s="29"/>
      <c r="BQ82" s="36"/>
      <c r="BR82" s="29"/>
      <c r="BS82" s="36"/>
      <c r="BT82" s="36"/>
      <c r="BU82" s="36"/>
      <c r="BV82" s="36"/>
    </row>
    <row r="83" spans="1:75" x14ac:dyDescent="0.25">
      <c r="A83" s="39">
        <v>81</v>
      </c>
      <c r="B83" s="39">
        <v>1</v>
      </c>
      <c r="C83" s="37" t="s">
        <v>546</v>
      </c>
      <c r="D83" s="40">
        <f>сентябрь!D83-октябрь!E83</f>
        <v>93.419698367149763</v>
      </c>
      <c r="E83" s="40">
        <f t="shared" si="1"/>
        <v>0</v>
      </c>
      <c r="F83" s="36"/>
      <c r="G83" s="36"/>
      <c r="H83" s="36"/>
      <c r="I83" s="27"/>
      <c r="J83" s="36"/>
      <c r="K83" s="36"/>
      <c r="L83" s="36"/>
      <c r="M83" s="36"/>
      <c r="N83" s="36"/>
      <c r="O83" s="29"/>
      <c r="P83" s="36"/>
      <c r="Q83" s="29"/>
      <c r="R83" s="36"/>
      <c r="S83" s="36"/>
      <c r="T83" s="36"/>
      <c r="U83" s="36"/>
      <c r="V83" s="36"/>
      <c r="W83" s="36"/>
      <c r="X83" s="36"/>
      <c r="Y83" s="29"/>
      <c r="Z83" s="36"/>
      <c r="AA83" s="66"/>
      <c r="AB83" s="36"/>
      <c r="AC83" s="36"/>
      <c r="AD83" s="36"/>
      <c r="AE83" s="36"/>
      <c r="AF83" s="36"/>
      <c r="AG83" s="36"/>
      <c r="AH83" s="29"/>
      <c r="AI83" s="36"/>
      <c r="AJ83" s="29"/>
      <c r="AK83" s="36"/>
      <c r="AL83" s="36"/>
      <c r="AM83" s="36"/>
      <c r="AN83" s="29"/>
      <c r="AO83" s="36"/>
      <c r="AP83" s="29"/>
      <c r="AQ83" s="36"/>
      <c r="AR83" s="29"/>
      <c r="AS83" s="36"/>
      <c r="AT83" s="36"/>
      <c r="AU83" s="36"/>
      <c r="AV83" s="29"/>
      <c r="AW83" s="36"/>
      <c r="AX83" s="36"/>
      <c r="AY83" s="36"/>
      <c r="AZ83" s="29"/>
      <c r="BA83" s="36"/>
      <c r="BB83" s="36"/>
      <c r="BC83" s="36"/>
      <c r="BD83" s="36"/>
      <c r="BE83" s="36"/>
      <c r="BF83" s="36"/>
      <c r="BG83" s="36"/>
      <c r="BH83" s="36"/>
      <c r="BI83" s="36"/>
      <c r="BJ83" s="29"/>
      <c r="BK83" s="36"/>
      <c r="BL83" s="29"/>
      <c r="BM83" s="36"/>
      <c r="BN83" s="36"/>
      <c r="BO83" s="36"/>
      <c r="BP83" s="29"/>
      <c r="BQ83" s="36"/>
      <c r="BR83" s="29"/>
      <c r="BS83" s="36"/>
      <c r="BT83" s="36"/>
      <c r="BU83" s="36"/>
      <c r="BV83" s="36"/>
    </row>
    <row r="84" spans="1:75" x14ac:dyDescent="0.25">
      <c r="A84" s="39">
        <v>82</v>
      </c>
      <c r="B84" s="39">
        <v>1</v>
      </c>
      <c r="C84" s="37" t="s">
        <v>547</v>
      </c>
      <c r="D84" s="40">
        <f>сентябрь!D84-октябрь!E84</f>
        <v>441.80023906280195</v>
      </c>
      <c r="E84" s="40">
        <f t="shared" si="1"/>
        <v>0</v>
      </c>
      <c r="F84" s="36"/>
      <c r="G84" s="36"/>
      <c r="H84" s="36"/>
      <c r="I84" s="27"/>
      <c r="J84" s="36"/>
      <c r="K84" s="36"/>
      <c r="L84" s="36"/>
      <c r="M84" s="36"/>
      <c r="N84" s="36"/>
      <c r="O84" s="29"/>
      <c r="P84" s="36"/>
      <c r="Q84" s="29"/>
      <c r="R84" s="36"/>
      <c r="S84" s="36"/>
      <c r="T84" s="36"/>
      <c r="U84" s="36"/>
      <c r="V84" s="36"/>
      <c r="W84" s="36"/>
      <c r="X84" s="36"/>
      <c r="Y84" s="29"/>
      <c r="Z84" s="36"/>
      <c r="AA84" s="66"/>
      <c r="AB84" s="36"/>
      <c r="AC84" s="36"/>
      <c r="AD84" s="36"/>
      <c r="AE84" s="36"/>
      <c r="AF84" s="36"/>
      <c r="AG84" s="36"/>
      <c r="AH84" s="29"/>
      <c r="AI84" s="36"/>
      <c r="AJ84" s="29"/>
      <c r="AK84" s="36"/>
      <c r="AL84" s="36"/>
      <c r="AM84" s="36"/>
      <c r="AN84" s="29"/>
      <c r="AO84" s="36"/>
      <c r="AP84" s="29"/>
      <c r="AQ84" s="36"/>
      <c r="AR84" s="29"/>
      <c r="AS84" s="36"/>
      <c r="AT84" s="36"/>
      <c r="AU84" s="36"/>
      <c r="AV84" s="29"/>
      <c r="AW84" s="36"/>
      <c r="AX84" s="36"/>
      <c r="AY84" s="36"/>
      <c r="AZ84" s="29"/>
      <c r="BA84" s="36"/>
      <c r="BB84" s="36"/>
      <c r="BC84" s="36"/>
      <c r="BD84" s="36"/>
      <c r="BE84" s="36"/>
      <c r="BF84" s="36"/>
      <c r="BG84" s="36"/>
      <c r="BH84" s="36"/>
      <c r="BI84" s="36"/>
      <c r="BJ84" s="29"/>
      <c r="BK84" s="36"/>
      <c r="BL84" s="29"/>
      <c r="BM84" s="36"/>
      <c r="BN84" s="36"/>
      <c r="BO84" s="36"/>
      <c r="BP84" s="29"/>
      <c r="BQ84" s="36"/>
      <c r="BR84" s="29"/>
      <c r="BS84" s="36"/>
      <c r="BT84" s="36"/>
      <c r="BU84" s="36"/>
      <c r="BV84" s="36"/>
    </row>
    <row r="85" spans="1:75" x14ac:dyDescent="0.25">
      <c r="A85" s="39">
        <v>83</v>
      </c>
      <c r="B85" s="39">
        <v>1</v>
      </c>
      <c r="C85" s="37" t="s">
        <v>548</v>
      </c>
      <c r="D85" s="40">
        <f>сентябрь!D85-октябрь!E85</f>
        <v>568.51476705313996</v>
      </c>
      <c r="E85" s="40">
        <f t="shared" si="1"/>
        <v>0</v>
      </c>
      <c r="F85" s="36"/>
      <c r="G85" s="36"/>
      <c r="H85" s="36"/>
      <c r="I85" s="27"/>
      <c r="J85" s="36"/>
      <c r="K85" s="36"/>
      <c r="L85" s="36"/>
      <c r="M85" s="36"/>
      <c r="N85" s="36"/>
      <c r="O85" s="29"/>
      <c r="P85" s="36"/>
      <c r="Q85" s="29"/>
      <c r="R85" s="36"/>
      <c r="S85" s="36"/>
      <c r="T85" s="36"/>
      <c r="U85" s="36"/>
      <c r="V85" s="36"/>
      <c r="W85" s="36"/>
      <c r="X85" s="36"/>
      <c r="Y85" s="29"/>
      <c r="Z85" s="36"/>
      <c r="AA85" s="66"/>
      <c r="AB85" s="36"/>
      <c r="AC85" s="36"/>
      <c r="AD85" s="36"/>
      <c r="AE85" s="36"/>
      <c r="AF85" s="36"/>
      <c r="AG85" s="36"/>
      <c r="AH85" s="29"/>
      <c r="AI85" s="36"/>
      <c r="AJ85" s="29"/>
      <c r="AK85" s="36"/>
      <c r="AL85" s="36"/>
      <c r="AM85" s="36"/>
      <c r="AN85" s="29"/>
      <c r="AO85" s="36"/>
      <c r="AP85" s="29"/>
      <c r="AQ85" s="36"/>
      <c r="AR85" s="29"/>
      <c r="AS85" s="36"/>
      <c r="AT85" s="36"/>
      <c r="AU85" s="36"/>
      <c r="AV85" s="29"/>
      <c r="AW85" s="36"/>
      <c r="AX85" s="36"/>
      <c r="AY85" s="36"/>
      <c r="AZ85" s="29"/>
      <c r="BA85" s="36"/>
      <c r="BB85" s="36"/>
      <c r="BC85" s="36"/>
      <c r="BD85" s="36"/>
      <c r="BE85" s="36"/>
      <c r="BF85" s="36"/>
      <c r="BG85" s="36"/>
      <c r="BH85" s="36"/>
      <c r="BI85" s="36"/>
      <c r="BJ85" s="29"/>
      <c r="BK85" s="36"/>
      <c r="BL85" s="29"/>
      <c r="BM85" s="36"/>
      <c r="BN85" s="36"/>
      <c r="BO85" s="36"/>
      <c r="BP85" s="29"/>
      <c r="BQ85" s="36"/>
      <c r="BR85" s="29"/>
      <c r="BS85" s="36"/>
      <c r="BT85" s="36"/>
      <c r="BU85" s="36"/>
      <c r="BV85" s="36"/>
    </row>
    <row r="86" spans="1:75" x14ac:dyDescent="0.25">
      <c r="A86" s="39">
        <v>84</v>
      </c>
      <c r="B86" s="39">
        <v>1</v>
      </c>
      <c r="C86" s="37" t="s">
        <v>549</v>
      </c>
      <c r="D86" s="40">
        <f>сентябрь!D86-октябрь!E86</f>
        <v>106.42527954589373</v>
      </c>
      <c r="E86" s="40">
        <f t="shared" si="1"/>
        <v>0</v>
      </c>
      <c r="F86" s="36"/>
      <c r="G86" s="36"/>
      <c r="H86" s="36"/>
      <c r="I86" s="27"/>
      <c r="J86" s="36"/>
      <c r="K86" s="36"/>
      <c r="L86" s="36"/>
      <c r="M86" s="36"/>
      <c r="N86" s="36"/>
      <c r="O86" s="29"/>
      <c r="P86" s="36"/>
      <c r="Q86" s="29"/>
      <c r="R86" s="36"/>
      <c r="S86" s="36"/>
      <c r="T86" s="36"/>
      <c r="U86" s="36"/>
      <c r="V86" s="36"/>
      <c r="W86" s="36"/>
      <c r="X86" s="36"/>
      <c r="Y86" s="29"/>
      <c r="Z86" s="36"/>
      <c r="AA86" s="66"/>
      <c r="AB86" s="36"/>
      <c r="AC86" s="36"/>
      <c r="AD86" s="36"/>
      <c r="AE86" s="36"/>
      <c r="AF86" s="36"/>
      <c r="AG86" s="36"/>
      <c r="AH86" s="29"/>
      <c r="AI86" s="36"/>
      <c r="AJ86" s="29"/>
      <c r="AK86" s="36"/>
      <c r="AL86" s="36"/>
      <c r="AM86" s="36"/>
      <c r="AN86" s="29"/>
      <c r="AO86" s="36"/>
      <c r="AP86" s="29"/>
      <c r="AQ86" s="36"/>
      <c r="AR86" s="29"/>
      <c r="AS86" s="36"/>
      <c r="AT86" s="36"/>
      <c r="AU86" s="36"/>
      <c r="AV86" s="29"/>
      <c r="AW86" s="36"/>
      <c r="AX86" s="36"/>
      <c r="AY86" s="36"/>
      <c r="AZ86" s="29"/>
      <c r="BA86" s="36"/>
      <c r="BB86" s="36"/>
      <c r="BC86" s="36"/>
      <c r="BD86" s="36"/>
      <c r="BE86" s="36"/>
      <c r="BF86" s="36"/>
      <c r="BG86" s="36"/>
      <c r="BH86" s="36"/>
      <c r="BI86" s="36"/>
      <c r="BJ86" s="29"/>
      <c r="BK86" s="36"/>
      <c r="BL86" s="29"/>
      <c r="BM86" s="36"/>
      <c r="BN86" s="36"/>
      <c r="BO86" s="36"/>
      <c r="BP86" s="29"/>
      <c r="BQ86" s="36"/>
      <c r="BR86" s="29"/>
      <c r="BS86" s="36"/>
      <c r="BT86" s="36"/>
      <c r="BU86" s="36"/>
      <c r="BV86" s="36"/>
    </row>
    <row r="87" spans="1:75" s="86" customFormat="1" x14ac:dyDescent="0.25">
      <c r="A87" s="79">
        <v>85</v>
      </c>
      <c r="B87" s="79">
        <v>3</v>
      </c>
      <c r="C87" s="80" t="s">
        <v>550</v>
      </c>
      <c r="D87" s="81">
        <f>сентябрь!D87-октябрь!E87</f>
        <v>359.57730142028993</v>
      </c>
      <c r="E87" s="81">
        <f t="shared" si="1"/>
        <v>252.92400000000001</v>
      </c>
      <c r="F87" s="82"/>
      <c r="G87" s="82"/>
      <c r="H87" s="82"/>
      <c r="I87" s="83">
        <v>0.77</v>
      </c>
      <c r="J87" s="82">
        <v>177.06100000000001</v>
      </c>
      <c r="K87" s="82"/>
      <c r="L87" s="82"/>
      <c r="M87" s="82">
        <v>0.22</v>
      </c>
      <c r="N87" s="82">
        <v>75.863</v>
      </c>
      <c r="O87" s="84"/>
      <c r="P87" s="82"/>
      <c r="Q87" s="84"/>
      <c r="R87" s="82"/>
      <c r="S87" s="82"/>
      <c r="T87" s="82"/>
      <c r="U87" s="82"/>
      <c r="V87" s="82"/>
      <c r="W87" s="82"/>
      <c r="X87" s="82"/>
      <c r="Y87" s="84"/>
      <c r="Z87" s="82"/>
      <c r="AA87" s="85"/>
      <c r="AB87" s="82"/>
      <c r="AC87" s="82"/>
      <c r="AD87" s="82"/>
      <c r="AE87" s="82"/>
      <c r="AF87" s="82"/>
      <c r="AG87" s="82"/>
      <c r="AH87" s="84"/>
      <c r="AI87" s="82"/>
      <c r="AJ87" s="84"/>
      <c r="AK87" s="82"/>
      <c r="AL87" s="82"/>
      <c r="AM87" s="82"/>
      <c r="AN87" s="84"/>
      <c r="AO87" s="82"/>
      <c r="AP87" s="84"/>
      <c r="AQ87" s="82"/>
      <c r="AR87" s="84"/>
      <c r="AS87" s="82"/>
      <c r="AT87" s="82"/>
      <c r="AU87" s="82"/>
      <c r="AV87" s="84"/>
      <c r="AW87" s="82"/>
      <c r="AX87" s="82"/>
      <c r="AY87" s="82"/>
      <c r="AZ87" s="84"/>
      <c r="BA87" s="82"/>
      <c r="BB87" s="82"/>
      <c r="BC87" s="82"/>
      <c r="BD87" s="82"/>
      <c r="BE87" s="82"/>
      <c r="BF87" s="82"/>
      <c r="BG87" s="82"/>
      <c r="BH87" s="82"/>
      <c r="BI87" s="82"/>
      <c r="BJ87" s="84"/>
      <c r="BK87" s="82"/>
      <c r="BL87" s="84"/>
      <c r="BM87" s="82"/>
      <c r="BN87" s="82"/>
      <c r="BO87" s="82"/>
      <c r="BP87" s="84"/>
      <c r="BQ87" s="82"/>
      <c r="BR87" s="84"/>
      <c r="BS87" s="82"/>
      <c r="BT87" s="82"/>
      <c r="BU87" s="82"/>
      <c r="BV87" s="82"/>
    </row>
    <row r="88" spans="1:75" x14ac:dyDescent="0.25">
      <c r="A88" s="39">
        <v>86</v>
      </c>
      <c r="B88" s="39">
        <v>3</v>
      </c>
      <c r="C88" s="37" t="s">
        <v>551</v>
      </c>
      <c r="D88" s="40">
        <f>сентябрь!D88-октябрь!E88</f>
        <v>1114.0496289275363</v>
      </c>
      <c r="E88" s="40">
        <f t="shared" si="1"/>
        <v>0</v>
      </c>
      <c r="F88" s="36"/>
      <c r="G88" s="36"/>
      <c r="H88" s="36"/>
      <c r="I88" s="27"/>
      <c r="J88" s="36"/>
      <c r="K88" s="36"/>
      <c r="L88" s="36"/>
      <c r="M88" s="36"/>
      <c r="N88" s="36"/>
      <c r="O88" s="29"/>
      <c r="P88" s="36"/>
      <c r="Q88" s="29"/>
      <c r="R88" s="36"/>
      <c r="S88" s="36"/>
      <c r="T88" s="36"/>
      <c r="U88" s="36"/>
      <c r="V88" s="36"/>
      <c r="W88" s="36"/>
      <c r="X88" s="36"/>
      <c r="Y88" s="29"/>
      <c r="Z88" s="36"/>
      <c r="AA88" s="66"/>
      <c r="AB88" s="36"/>
      <c r="AC88" s="36"/>
      <c r="AD88" s="36"/>
      <c r="AE88" s="36"/>
      <c r="AF88" s="36"/>
      <c r="AG88" s="36"/>
      <c r="AH88" s="29"/>
      <c r="AI88" s="36"/>
      <c r="AJ88" s="29"/>
      <c r="AK88" s="36"/>
      <c r="AL88" s="36"/>
      <c r="AM88" s="36"/>
      <c r="AN88" s="29"/>
      <c r="AO88" s="36"/>
      <c r="AP88" s="29"/>
      <c r="AQ88" s="36"/>
      <c r="AR88" s="29"/>
      <c r="AS88" s="36"/>
      <c r="AT88" s="36"/>
      <c r="AU88" s="36"/>
      <c r="AV88" s="29"/>
      <c r="AW88" s="36"/>
      <c r="AX88" s="36"/>
      <c r="AY88" s="36"/>
      <c r="AZ88" s="29"/>
      <c r="BA88" s="36"/>
      <c r="BB88" s="36"/>
      <c r="BC88" s="36"/>
      <c r="BD88" s="36"/>
      <c r="BE88" s="36"/>
      <c r="BF88" s="36"/>
      <c r="BG88" s="36"/>
      <c r="BH88" s="36"/>
      <c r="BI88" s="36"/>
      <c r="BJ88" s="29"/>
      <c r="BK88" s="36"/>
      <c r="BL88" s="29"/>
      <c r="BM88" s="36"/>
      <c r="BN88" s="36"/>
      <c r="BO88" s="36"/>
      <c r="BP88" s="29"/>
      <c r="BQ88" s="36"/>
      <c r="BR88" s="29"/>
      <c r="BS88" s="36"/>
      <c r="BT88" s="36"/>
      <c r="BU88" s="36"/>
      <c r="BV88" s="36"/>
    </row>
    <row r="89" spans="1:75" s="86" customFormat="1" x14ac:dyDescent="0.25">
      <c r="A89" s="79">
        <v>87</v>
      </c>
      <c r="B89" s="79">
        <v>3</v>
      </c>
      <c r="C89" s="80" t="s">
        <v>552</v>
      </c>
      <c r="D89" s="81">
        <f>сентябрь!D89-октябрь!E89</f>
        <v>1730.8409934782617</v>
      </c>
      <c r="E89" s="81">
        <f t="shared" si="1"/>
        <v>300.15100000000001</v>
      </c>
      <c r="F89" s="82"/>
      <c r="G89" s="82"/>
      <c r="H89" s="82"/>
      <c r="I89" s="83">
        <v>0.91900000000000004</v>
      </c>
      <c r="J89" s="82">
        <v>211.26900000000001</v>
      </c>
      <c r="K89" s="82"/>
      <c r="L89" s="82"/>
      <c r="M89" s="82">
        <v>0.255</v>
      </c>
      <c r="N89" s="82">
        <v>87.932000000000002</v>
      </c>
      <c r="O89" s="84"/>
      <c r="P89" s="82"/>
      <c r="Q89" s="84"/>
      <c r="R89" s="82"/>
      <c r="S89" s="82"/>
      <c r="T89" s="82"/>
      <c r="U89" s="82"/>
      <c r="V89" s="82"/>
      <c r="W89" s="82"/>
      <c r="X89" s="82"/>
      <c r="Y89" s="84"/>
      <c r="Z89" s="82"/>
      <c r="AA89" s="85"/>
      <c r="AB89" s="82"/>
      <c r="AC89" s="82"/>
      <c r="AD89" s="82"/>
      <c r="AE89" s="82"/>
      <c r="AF89" s="82"/>
      <c r="AG89" s="82"/>
      <c r="AH89" s="84"/>
      <c r="AI89" s="82"/>
      <c r="AJ89" s="84"/>
      <c r="AK89" s="82"/>
      <c r="AL89" s="82"/>
      <c r="AM89" s="82"/>
      <c r="AN89" s="84"/>
      <c r="AO89" s="82"/>
      <c r="AP89" s="84"/>
      <c r="AQ89" s="82"/>
      <c r="AR89" s="84"/>
      <c r="AS89" s="82"/>
      <c r="AT89" s="82"/>
      <c r="AU89" s="82"/>
      <c r="AV89" s="84"/>
      <c r="AW89" s="82"/>
      <c r="AX89" s="82"/>
      <c r="AY89" s="82"/>
      <c r="AZ89" s="84"/>
      <c r="BA89" s="82"/>
      <c r="BB89" s="82"/>
      <c r="BC89" s="82"/>
      <c r="BD89" s="82"/>
      <c r="BE89" s="82"/>
      <c r="BF89" s="82"/>
      <c r="BG89" s="82"/>
      <c r="BH89" s="82"/>
      <c r="BI89" s="82"/>
      <c r="BJ89" s="84"/>
      <c r="BK89" s="82"/>
      <c r="BL89" s="84"/>
      <c r="BM89" s="82"/>
      <c r="BN89" s="82"/>
      <c r="BO89" s="82"/>
      <c r="BP89" s="84"/>
      <c r="BQ89" s="82"/>
      <c r="BR89" s="84"/>
      <c r="BS89" s="82"/>
      <c r="BT89" s="82"/>
      <c r="BU89" s="82"/>
      <c r="BV89" s="82">
        <v>0.95</v>
      </c>
      <c r="BW89" s="86" t="s">
        <v>1213</v>
      </c>
    </row>
    <row r="90" spans="1:75" s="86" customFormat="1" x14ac:dyDescent="0.25">
      <c r="A90" s="79">
        <v>88</v>
      </c>
      <c r="B90" s="79">
        <v>1</v>
      </c>
      <c r="C90" s="80" t="s">
        <v>553</v>
      </c>
      <c r="D90" s="81">
        <f>сентябрь!D90-октябрь!E90</f>
        <v>1760.4524842318838</v>
      </c>
      <c r="E90" s="81">
        <f t="shared" si="1"/>
        <v>2.1829999999999998</v>
      </c>
      <c r="F90" s="82"/>
      <c r="G90" s="82"/>
      <c r="H90" s="82"/>
      <c r="I90" s="83"/>
      <c r="J90" s="82"/>
      <c r="K90" s="82"/>
      <c r="L90" s="82"/>
      <c r="M90" s="82"/>
      <c r="N90" s="82"/>
      <c r="O90" s="84"/>
      <c r="P90" s="82"/>
      <c r="Q90" s="84"/>
      <c r="R90" s="82"/>
      <c r="S90" s="82"/>
      <c r="T90" s="82"/>
      <c r="U90" s="82"/>
      <c r="V90" s="82"/>
      <c r="W90" s="82"/>
      <c r="X90" s="82"/>
      <c r="Y90" s="84"/>
      <c r="Z90" s="82"/>
      <c r="AA90" s="85"/>
      <c r="AB90" s="82"/>
      <c r="AC90" s="82"/>
      <c r="AD90" s="82"/>
      <c r="AE90" s="82"/>
      <c r="AF90" s="82"/>
      <c r="AG90" s="82"/>
      <c r="AH90" s="84"/>
      <c r="AI90" s="82"/>
      <c r="AJ90" s="84"/>
      <c r="AK90" s="82"/>
      <c r="AL90" s="82"/>
      <c r="AM90" s="82"/>
      <c r="AN90" s="84"/>
      <c r="AO90" s="82"/>
      <c r="AP90" s="84"/>
      <c r="AQ90" s="82"/>
      <c r="AR90" s="84"/>
      <c r="AS90" s="82"/>
      <c r="AT90" s="82"/>
      <c r="AU90" s="82"/>
      <c r="AV90" s="84"/>
      <c r="AW90" s="82"/>
      <c r="AX90" s="82"/>
      <c r="AY90" s="82"/>
      <c r="AZ90" s="84"/>
      <c r="BA90" s="82"/>
      <c r="BB90" s="82"/>
      <c r="BC90" s="82"/>
      <c r="BD90" s="82"/>
      <c r="BE90" s="82"/>
      <c r="BF90" s="82"/>
      <c r="BG90" s="82"/>
      <c r="BH90" s="82"/>
      <c r="BI90" s="82"/>
      <c r="BJ90" s="84"/>
      <c r="BK90" s="82"/>
      <c r="BL90" s="84"/>
      <c r="BM90" s="82"/>
      <c r="BN90" s="82"/>
      <c r="BO90" s="82"/>
      <c r="BP90" s="84">
        <v>2</v>
      </c>
      <c r="BQ90" s="82">
        <v>2.1829999999999998</v>
      </c>
      <c r="BR90" s="84"/>
      <c r="BS90" s="82"/>
      <c r="BT90" s="82"/>
      <c r="BU90" s="82"/>
      <c r="BV90" s="82"/>
    </row>
    <row r="91" spans="1:75" x14ac:dyDescent="0.25">
      <c r="A91" s="39">
        <v>89</v>
      </c>
      <c r="B91" s="39">
        <v>1</v>
      </c>
      <c r="C91" s="37" t="s">
        <v>554</v>
      </c>
      <c r="D91" s="40">
        <f>сентябрь!D91-октябрь!E91</f>
        <v>-1116.989056183575</v>
      </c>
      <c r="E91" s="40">
        <f t="shared" si="1"/>
        <v>0</v>
      </c>
      <c r="F91" s="36"/>
      <c r="G91" s="36"/>
      <c r="H91" s="36"/>
      <c r="I91" s="27"/>
      <c r="J91" s="36"/>
      <c r="K91" s="36"/>
      <c r="L91" s="36"/>
      <c r="M91" s="36"/>
      <c r="N91" s="36"/>
      <c r="O91" s="29"/>
      <c r="P91" s="36"/>
      <c r="Q91" s="29"/>
      <c r="R91" s="36"/>
      <c r="S91" s="36"/>
      <c r="T91" s="36"/>
      <c r="U91" s="36"/>
      <c r="V91" s="36"/>
      <c r="W91" s="36"/>
      <c r="X91" s="36"/>
      <c r="Y91" s="29"/>
      <c r="Z91" s="36"/>
      <c r="AA91" s="66"/>
      <c r="AB91" s="36"/>
      <c r="AC91" s="36"/>
      <c r="AD91" s="36"/>
      <c r="AE91" s="36"/>
      <c r="AF91" s="36"/>
      <c r="AG91" s="36"/>
      <c r="AH91" s="29"/>
      <c r="AI91" s="36"/>
      <c r="AJ91" s="29"/>
      <c r="AK91" s="36"/>
      <c r="AL91" s="36"/>
      <c r="AM91" s="36"/>
      <c r="AN91" s="29"/>
      <c r="AO91" s="36"/>
      <c r="AP91" s="29"/>
      <c r="AQ91" s="36"/>
      <c r="AR91" s="29"/>
      <c r="AS91" s="36"/>
      <c r="AT91" s="36"/>
      <c r="AU91" s="36"/>
      <c r="AV91" s="29"/>
      <c r="AW91" s="36"/>
      <c r="AX91" s="36"/>
      <c r="AY91" s="36"/>
      <c r="AZ91" s="29"/>
      <c r="BA91" s="36"/>
      <c r="BB91" s="36"/>
      <c r="BC91" s="36"/>
      <c r="BD91" s="36"/>
      <c r="BE91" s="36"/>
      <c r="BF91" s="36"/>
      <c r="BG91" s="36"/>
      <c r="BH91" s="36"/>
      <c r="BI91" s="36"/>
      <c r="BJ91" s="29"/>
      <c r="BK91" s="36"/>
      <c r="BL91" s="29"/>
      <c r="BM91" s="36"/>
      <c r="BN91" s="36"/>
      <c r="BO91" s="36"/>
      <c r="BP91" s="29"/>
      <c r="BQ91" s="36"/>
      <c r="BR91" s="29"/>
      <c r="BS91" s="36"/>
      <c r="BT91" s="36"/>
      <c r="BU91" s="36"/>
      <c r="BV91" s="36"/>
    </row>
    <row r="92" spans="1:75" x14ac:dyDescent="0.25">
      <c r="A92" s="39">
        <v>90</v>
      </c>
      <c r="B92" s="39">
        <v>1</v>
      </c>
      <c r="C92" s="37" t="s">
        <v>555</v>
      </c>
      <c r="D92" s="40">
        <f>сентябрь!D92-октябрь!E92</f>
        <v>-690.94173592270522</v>
      </c>
      <c r="E92" s="40">
        <f t="shared" si="1"/>
        <v>0</v>
      </c>
      <c r="F92" s="36"/>
      <c r="G92" s="36"/>
      <c r="H92" s="36"/>
      <c r="I92" s="27"/>
      <c r="J92" s="36"/>
      <c r="K92" s="36"/>
      <c r="L92" s="36"/>
      <c r="M92" s="36"/>
      <c r="N92" s="36"/>
      <c r="O92" s="29"/>
      <c r="P92" s="36"/>
      <c r="Q92" s="29"/>
      <c r="R92" s="36"/>
      <c r="S92" s="36"/>
      <c r="T92" s="36"/>
      <c r="U92" s="36"/>
      <c r="V92" s="36"/>
      <c r="W92" s="36"/>
      <c r="X92" s="36"/>
      <c r="Y92" s="29"/>
      <c r="Z92" s="36"/>
      <c r="AA92" s="66"/>
      <c r="AB92" s="36"/>
      <c r="AC92" s="36"/>
      <c r="AD92" s="36"/>
      <c r="AE92" s="36"/>
      <c r="AF92" s="36"/>
      <c r="AG92" s="36"/>
      <c r="AH92" s="29"/>
      <c r="AI92" s="36"/>
      <c r="AJ92" s="29"/>
      <c r="AK92" s="36"/>
      <c r="AL92" s="36"/>
      <c r="AM92" s="36"/>
      <c r="AN92" s="29"/>
      <c r="AO92" s="36"/>
      <c r="AP92" s="29"/>
      <c r="AQ92" s="36"/>
      <c r="AR92" s="29"/>
      <c r="AS92" s="36"/>
      <c r="AT92" s="36"/>
      <c r="AU92" s="36"/>
      <c r="AV92" s="29"/>
      <c r="AW92" s="36"/>
      <c r="AX92" s="36"/>
      <c r="AY92" s="36"/>
      <c r="AZ92" s="29"/>
      <c r="BA92" s="36"/>
      <c r="BB92" s="36"/>
      <c r="BC92" s="36"/>
      <c r="BD92" s="36"/>
      <c r="BE92" s="36"/>
      <c r="BF92" s="36"/>
      <c r="BG92" s="36"/>
      <c r="BH92" s="36"/>
      <c r="BI92" s="36"/>
      <c r="BJ92" s="29"/>
      <c r="BK92" s="36"/>
      <c r="BL92" s="29"/>
      <c r="BM92" s="36"/>
      <c r="BN92" s="36"/>
      <c r="BO92" s="36"/>
      <c r="BP92" s="29"/>
      <c r="BQ92" s="36"/>
      <c r="BR92" s="29"/>
      <c r="BS92" s="36"/>
      <c r="BT92" s="36"/>
      <c r="BU92" s="36"/>
      <c r="BV92" s="36"/>
    </row>
    <row r="93" spans="1:75" x14ac:dyDescent="0.25">
      <c r="A93" s="39">
        <v>91</v>
      </c>
      <c r="B93" s="39">
        <v>1</v>
      </c>
      <c r="C93" s="37" t="s">
        <v>556</v>
      </c>
      <c r="D93" s="40">
        <f>сентябрь!D93-октябрь!E93</f>
        <v>49.455955420289861</v>
      </c>
      <c r="E93" s="40">
        <f t="shared" si="1"/>
        <v>0</v>
      </c>
      <c r="F93" s="36"/>
      <c r="G93" s="36"/>
      <c r="H93" s="36"/>
      <c r="I93" s="27"/>
      <c r="J93" s="36"/>
      <c r="K93" s="36"/>
      <c r="L93" s="36"/>
      <c r="M93" s="36"/>
      <c r="N93" s="36"/>
      <c r="O93" s="29"/>
      <c r="P93" s="36"/>
      <c r="Q93" s="29"/>
      <c r="R93" s="36"/>
      <c r="S93" s="36"/>
      <c r="T93" s="36"/>
      <c r="U93" s="36"/>
      <c r="V93" s="36"/>
      <c r="W93" s="36"/>
      <c r="X93" s="36"/>
      <c r="Y93" s="29"/>
      <c r="Z93" s="36"/>
      <c r="AA93" s="66"/>
      <c r="AB93" s="36"/>
      <c r="AC93" s="36"/>
      <c r="AD93" s="36"/>
      <c r="AE93" s="36"/>
      <c r="AF93" s="36"/>
      <c r="AG93" s="36"/>
      <c r="AH93" s="29"/>
      <c r="AI93" s="36"/>
      <c r="AJ93" s="29"/>
      <c r="AK93" s="36"/>
      <c r="AL93" s="36"/>
      <c r="AM93" s="36"/>
      <c r="AN93" s="29"/>
      <c r="AO93" s="36"/>
      <c r="AP93" s="29"/>
      <c r="AQ93" s="36"/>
      <c r="AR93" s="29"/>
      <c r="AS93" s="36"/>
      <c r="AT93" s="36"/>
      <c r="AU93" s="36"/>
      <c r="AV93" s="29"/>
      <c r="AW93" s="36"/>
      <c r="AX93" s="36"/>
      <c r="AY93" s="36"/>
      <c r="AZ93" s="29"/>
      <c r="BA93" s="36"/>
      <c r="BB93" s="36"/>
      <c r="BC93" s="36"/>
      <c r="BD93" s="36"/>
      <c r="BE93" s="36"/>
      <c r="BF93" s="36"/>
      <c r="BG93" s="36"/>
      <c r="BH93" s="36"/>
      <c r="BI93" s="36"/>
      <c r="BJ93" s="29"/>
      <c r="BK93" s="36"/>
      <c r="BL93" s="29"/>
      <c r="BM93" s="36"/>
      <c r="BN93" s="36"/>
      <c r="BO93" s="36"/>
      <c r="BP93" s="29"/>
      <c r="BQ93" s="36"/>
      <c r="BR93" s="29"/>
      <c r="BS93" s="36"/>
      <c r="BT93" s="36"/>
      <c r="BU93" s="36"/>
      <c r="BV93" s="36"/>
    </row>
    <row r="94" spans="1:75" x14ac:dyDescent="0.25">
      <c r="A94" s="39">
        <v>92</v>
      </c>
      <c r="B94" s="39">
        <v>1</v>
      </c>
      <c r="C94" s="37" t="s">
        <v>557</v>
      </c>
      <c r="D94" s="40">
        <f>сентябрь!D94-октябрь!E94</f>
        <v>29.266197855072438</v>
      </c>
      <c r="E94" s="40">
        <f t="shared" si="1"/>
        <v>0</v>
      </c>
      <c r="F94" s="36"/>
      <c r="G94" s="36"/>
      <c r="H94" s="36"/>
      <c r="I94" s="27"/>
      <c r="J94" s="36"/>
      <c r="K94" s="36"/>
      <c r="L94" s="36"/>
      <c r="M94" s="36"/>
      <c r="N94" s="36"/>
      <c r="O94" s="29"/>
      <c r="P94" s="36"/>
      <c r="Q94" s="29"/>
      <c r="R94" s="36"/>
      <c r="S94" s="36"/>
      <c r="T94" s="36"/>
      <c r="U94" s="36"/>
      <c r="V94" s="36"/>
      <c r="W94" s="36"/>
      <c r="X94" s="36"/>
      <c r="Y94" s="29"/>
      <c r="Z94" s="36"/>
      <c r="AA94" s="66"/>
      <c r="AB94" s="36"/>
      <c r="AC94" s="36"/>
      <c r="AD94" s="36"/>
      <c r="AE94" s="36"/>
      <c r="AF94" s="36"/>
      <c r="AG94" s="36"/>
      <c r="AH94" s="29"/>
      <c r="AI94" s="36"/>
      <c r="AJ94" s="29"/>
      <c r="AK94" s="36"/>
      <c r="AL94" s="36"/>
      <c r="AM94" s="36"/>
      <c r="AN94" s="29"/>
      <c r="AO94" s="36"/>
      <c r="AP94" s="29"/>
      <c r="AQ94" s="36"/>
      <c r="AR94" s="29"/>
      <c r="AS94" s="36"/>
      <c r="AT94" s="36"/>
      <c r="AU94" s="36"/>
      <c r="AV94" s="29"/>
      <c r="AW94" s="36"/>
      <c r="AX94" s="36"/>
      <c r="AY94" s="36"/>
      <c r="AZ94" s="29"/>
      <c r="BA94" s="36"/>
      <c r="BB94" s="36"/>
      <c r="BC94" s="36"/>
      <c r="BD94" s="36"/>
      <c r="BE94" s="36"/>
      <c r="BF94" s="36"/>
      <c r="BG94" s="36"/>
      <c r="BH94" s="36"/>
      <c r="BI94" s="36"/>
      <c r="BJ94" s="29"/>
      <c r="BK94" s="36"/>
      <c r="BL94" s="29"/>
      <c r="BM94" s="36"/>
      <c r="BN94" s="36"/>
      <c r="BO94" s="36"/>
      <c r="BP94" s="29"/>
      <c r="BQ94" s="36"/>
      <c r="BR94" s="29"/>
      <c r="BS94" s="36"/>
      <c r="BT94" s="36"/>
      <c r="BU94" s="36"/>
      <c r="BV94" s="36"/>
    </row>
    <row r="95" spans="1:75" x14ac:dyDescent="0.25">
      <c r="A95" s="39">
        <v>93</v>
      </c>
      <c r="B95" s="39">
        <v>1</v>
      </c>
      <c r="C95" s="37" t="s">
        <v>558</v>
      </c>
      <c r="D95" s="40">
        <f>сентябрь!D95-октябрь!E95</f>
        <v>116.02506627053137</v>
      </c>
      <c r="E95" s="40">
        <f t="shared" si="1"/>
        <v>0</v>
      </c>
      <c r="F95" s="36"/>
      <c r="G95" s="36"/>
      <c r="H95" s="36"/>
      <c r="I95" s="27"/>
      <c r="J95" s="36"/>
      <c r="K95" s="36"/>
      <c r="L95" s="36"/>
      <c r="M95" s="36"/>
      <c r="N95" s="36"/>
      <c r="O95" s="29"/>
      <c r="P95" s="36"/>
      <c r="Q95" s="29"/>
      <c r="R95" s="36"/>
      <c r="S95" s="36"/>
      <c r="T95" s="36"/>
      <c r="U95" s="36"/>
      <c r="V95" s="36"/>
      <c r="W95" s="36"/>
      <c r="X95" s="36"/>
      <c r="Y95" s="29"/>
      <c r="Z95" s="36"/>
      <c r="AA95" s="66"/>
      <c r="AB95" s="36"/>
      <c r="AC95" s="36"/>
      <c r="AD95" s="36"/>
      <c r="AE95" s="36"/>
      <c r="AF95" s="36"/>
      <c r="AG95" s="36"/>
      <c r="AH95" s="29"/>
      <c r="AI95" s="36"/>
      <c r="AJ95" s="29"/>
      <c r="AK95" s="36"/>
      <c r="AL95" s="36"/>
      <c r="AM95" s="36"/>
      <c r="AN95" s="29"/>
      <c r="AO95" s="36"/>
      <c r="AP95" s="29"/>
      <c r="AQ95" s="36"/>
      <c r="AR95" s="29"/>
      <c r="AS95" s="36"/>
      <c r="AT95" s="36"/>
      <c r="AU95" s="36"/>
      <c r="AV95" s="29"/>
      <c r="AW95" s="36"/>
      <c r="AX95" s="36"/>
      <c r="AY95" s="36"/>
      <c r="AZ95" s="29"/>
      <c r="BA95" s="36"/>
      <c r="BB95" s="36"/>
      <c r="BC95" s="36"/>
      <c r="BD95" s="36"/>
      <c r="BE95" s="36"/>
      <c r="BF95" s="36"/>
      <c r="BG95" s="36"/>
      <c r="BH95" s="36"/>
      <c r="BI95" s="36"/>
      <c r="BJ95" s="29"/>
      <c r="BK95" s="36"/>
      <c r="BL95" s="29"/>
      <c r="BM95" s="36"/>
      <c r="BN95" s="36"/>
      <c r="BO95" s="36"/>
      <c r="BP95" s="29"/>
      <c r="BQ95" s="36"/>
      <c r="BR95" s="29"/>
      <c r="BS95" s="36"/>
      <c r="BT95" s="36"/>
      <c r="BU95" s="36"/>
      <c r="BV95" s="36"/>
    </row>
    <row r="96" spans="1:75" x14ac:dyDescent="0.25">
      <c r="A96" s="16">
        <v>94</v>
      </c>
      <c r="B96" s="16">
        <v>1</v>
      </c>
      <c r="C96" s="31" t="s">
        <v>559</v>
      </c>
      <c r="D96" s="40">
        <f>сентябрь!D96-октябрь!E96</f>
        <v>900.20681747826086</v>
      </c>
      <c r="E96" s="40">
        <f t="shared" si="1"/>
        <v>0</v>
      </c>
      <c r="F96" s="36"/>
      <c r="G96" s="36"/>
      <c r="H96" s="36"/>
      <c r="I96" s="27"/>
      <c r="J96" s="36"/>
      <c r="K96" s="36"/>
      <c r="L96" s="36"/>
      <c r="M96" s="36"/>
      <c r="N96" s="36"/>
      <c r="O96" s="29"/>
      <c r="P96" s="36"/>
      <c r="Q96" s="29"/>
      <c r="R96" s="36"/>
      <c r="S96" s="36"/>
      <c r="T96" s="36"/>
      <c r="U96" s="36"/>
      <c r="V96" s="36"/>
      <c r="W96" s="36"/>
      <c r="X96" s="36"/>
      <c r="Y96" s="29"/>
      <c r="Z96" s="36"/>
      <c r="AA96" s="66"/>
      <c r="AB96" s="36"/>
      <c r="AC96" s="36"/>
      <c r="AD96" s="36"/>
      <c r="AE96" s="36"/>
      <c r="AF96" s="36"/>
      <c r="AG96" s="36"/>
      <c r="AH96" s="29"/>
      <c r="AI96" s="36"/>
      <c r="AJ96" s="29"/>
      <c r="AK96" s="36"/>
      <c r="AL96" s="36"/>
      <c r="AM96" s="36"/>
      <c r="AN96" s="29"/>
      <c r="AO96" s="36"/>
      <c r="AP96" s="29"/>
      <c r="AQ96" s="36"/>
      <c r="AR96" s="29"/>
      <c r="AS96" s="36"/>
      <c r="AT96" s="36"/>
      <c r="AU96" s="36"/>
      <c r="AV96" s="29"/>
      <c r="AW96" s="36"/>
      <c r="AX96" s="36"/>
      <c r="AY96" s="36"/>
      <c r="AZ96" s="29"/>
      <c r="BA96" s="36"/>
      <c r="BB96" s="36"/>
      <c r="BC96" s="36"/>
      <c r="BD96" s="36"/>
      <c r="BE96" s="36"/>
      <c r="BF96" s="36"/>
      <c r="BG96" s="36"/>
      <c r="BH96" s="36"/>
      <c r="BI96" s="36"/>
      <c r="BJ96" s="29"/>
      <c r="BK96" s="36"/>
      <c r="BL96" s="29"/>
      <c r="BM96" s="36"/>
      <c r="BN96" s="36"/>
      <c r="BO96" s="36"/>
      <c r="BP96" s="29"/>
      <c r="BQ96" s="36"/>
      <c r="BR96" s="29"/>
      <c r="BS96" s="36"/>
      <c r="BT96" s="36"/>
      <c r="BU96" s="36"/>
      <c r="BV96" s="36"/>
    </row>
    <row r="97" spans="1:75" x14ac:dyDescent="0.25">
      <c r="A97" s="16">
        <v>95</v>
      </c>
      <c r="B97" s="16">
        <v>1</v>
      </c>
      <c r="C97" s="31" t="s">
        <v>560</v>
      </c>
      <c r="D97" s="40">
        <f>сентябрь!D97-октябрь!E97</f>
        <v>965.76760457004832</v>
      </c>
      <c r="E97" s="40">
        <f t="shared" si="1"/>
        <v>0</v>
      </c>
      <c r="F97" s="36"/>
      <c r="G97" s="36"/>
      <c r="H97" s="36"/>
      <c r="I97" s="27"/>
      <c r="J97" s="36"/>
      <c r="K97" s="36"/>
      <c r="L97" s="36"/>
      <c r="M97" s="36"/>
      <c r="N97" s="36"/>
      <c r="O97" s="29"/>
      <c r="P97" s="36"/>
      <c r="Q97" s="29"/>
      <c r="R97" s="36"/>
      <c r="S97" s="36"/>
      <c r="T97" s="36"/>
      <c r="U97" s="36"/>
      <c r="V97" s="36"/>
      <c r="W97" s="36"/>
      <c r="X97" s="36"/>
      <c r="Y97" s="29"/>
      <c r="Z97" s="36"/>
      <c r="AA97" s="66"/>
      <c r="AB97" s="36"/>
      <c r="AC97" s="36"/>
      <c r="AD97" s="36"/>
      <c r="AE97" s="36"/>
      <c r="AF97" s="36"/>
      <c r="AG97" s="36"/>
      <c r="AH97" s="29"/>
      <c r="AI97" s="36"/>
      <c r="AJ97" s="29"/>
      <c r="AK97" s="36"/>
      <c r="AL97" s="36"/>
      <c r="AM97" s="36"/>
      <c r="AN97" s="29"/>
      <c r="AO97" s="36"/>
      <c r="AP97" s="29"/>
      <c r="AQ97" s="36"/>
      <c r="AR97" s="29"/>
      <c r="AS97" s="36"/>
      <c r="AT97" s="36"/>
      <c r="AU97" s="36"/>
      <c r="AV97" s="29"/>
      <c r="AW97" s="36"/>
      <c r="AX97" s="36"/>
      <c r="AY97" s="36"/>
      <c r="AZ97" s="29"/>
      <c r="BA97" s="36"/>
      <c r="BB97" s="36"/>
      <c r="BC97" s="36"/>
      <c r="BD97" s="36"/>
      <c r="BE97" s="36"/>
      <c r="BF97" s="36"/>
      <c r="BG97" s="36"/>
      <c r="BH97" s="36"/>
      <c r="BI97" s="36"/>
      <c r="BJ97" s="29"/>
      <c r="BK97" s="36"/>
      <c r="BL97" s="29"/>
      <c r="BM97" s="36"/>
      <c r="BN97" s="36"/>
      <c r="BO97" s="36"/>
      <c r="BP97" s="29"/>
      <c r="BQ97" s="36"/>
      <c r="BR97" s="29"/>
      <c r="BS97" s="36"/>
      <c r="BT97" s="36"/>
      <c r="BU97" s="36"/>
      <c r="BV97" s="36"/>
    </row>
    <row r="98" spans="1:75" x14ac:dyDescent="0.25">
      <c r="A98" s="16">
        <v>96</v>
      </c>
      <c r="B98" s="16">
        <v>1</v>
      </c>
      <c r="C98" s="31" t="s">
        <v>561</v>
      </c>
      <c r="D98" s="40">
        <f>сентябрь!D98-октябрь!E98</f>
        <v>572.99291567149749</v>
      </c>
      <c r="E98" s="40">
        <f t="shared" si="1"/>
        <v>0</v>
      </c>
      <c r="F98" s="36"/>
      <c r="G98" s="36"/>
      <c r="H98" s="36"/>
      <c r="I98" s="27"/>
      <c r="J98" s="36"/>
      <c r="K98" s="36"/>
      <c r="L98" s="36"/>
      <c r="M98" s="36"/>
      <c r="N98" s="36"/>
      <c r="O98" s="29"/>
      <c r="P98" s="36"/>
      <c r="Q98" s="29"/>
      <c r="R98" s="36"/>
      <c r="S98" s="36"/>
      <c r="T98" s="36"/>
      <c r="U98" s="36"/>
      <c r="V98" s="36"/>
      <c r="W98" s="36"/>
      <c r="X98" s="36"/>
      <c r="Y98" s="29"/>
      <c r="Z98" s="36"/>
      <c r="AA98" s="66"/>
      <c r="AB98" s="36"/>
      <c r="AC98" s="36"/>
      <c r="AD98" s="36"/>
      <c r="AE98" s="36"/>
      <c r="AF98" s="36"/>
      <c r="AG98" s="36"/>
      <c r="AH98" s="29"/>
      <c r="AI98" s="36"/>
      <c r="AJ98" s="29"/>
      <c r="AK98" s="36"/>
      <c r="AL98" s="36"/>
      <c r="AM98" s="36"/>
      <c r="AN98" s="29"/>
      <c r="AO98" s="36"/>
      <c r="AP98" s="29"/>
      <c r="AQ98" s="36"/>
      <c r="AR98" s="29"/>
      <c r="AS98" s="36"/>
      <c r="AT98" s="36"/>
      <c r="AU98" s="36"/>
      <c r="AV98" s="29"/>
      <c r="AW98" s="36"/>
      <c r="AX98" s="36"/>
      <c r="AY98" s="36"/>
      <c r="AZ98" s="29"/>
      <c r="BA98" s="36"/>
      <c r="BB98" s="36"/>
      <c r="BC98" s="36"/>
      <c r="BD98" s="36"/>
      <c r="BE98" s="36"/>
      <c r="BF98" s="36"/>
      <c r="BG98" s="36"/>
      <c r="BH98" s="36"/>
      <c r="BI98" s="36"/>
      <c r="BJ98" s="29"/>
      <c r="BK98" s="36"/>
      <c r="BL98" s="29"/>
      <c r="BM98" s="36"/>
      <c r="BN98" s="36"/>
      <c r="BO98" s="36"/>
      <c r="BP98" s="29"/>
      <c r="BQ98" s="36"/>
      <c r="BR98" s="29"/>
      <c r="BS98" s="36"/>
      <c r="BT98" s="36"/>
      <c r="BU98" s="36"/>
      <c r="BV98" s="36"/>
    </row>
    <row r="99" spans="1:75" s="86" customFormat="1" x14ac:dyDescent="0.25">
      <c r="A99" s="79">
        <v>97</v>
      </c>
      <c r="B99" s="79">
        <v>1</v>
      </c>
      <c r="C99" s="80" t="s">
        <v>562</v>
      </c>
      <c r="D99" s="81">
        <f>сентябрь!D99-октябрь!E99</f>
        <v>-448.28143902415462</v>
      </c>
      <c r="E99" s="81">
        <f t="shared" si="1"/>
        <v>10.648999999999999</v>
      </c>
      <c r="F99" s="82"/>
      <c r="G99" s="82"/>
      <c r="H99" s="82"/>
      <c r="I99" s="83"/>
      <c r="J99" s="82"/>
      <c r="K99" s="82"/>
      <c r="L99" s="82"/>
      <c r="M99" s="82"/>
      <c r="N99" s="82"/>
      <c r="O99" s="84"/>
      <c r="P99" s="82"/>
      <c r="Q99" s="84"/>
      <c r="R99" s="82"/>
      <c r="S99" s="82"/>
      <c r="T99" s="82"/>
      <c r="U99" s="82"/>
      <c r="V99" s="82"/>
      <c r="W99" s="82"/>
      <c r="X99" s="82"/>
      <c r="Y99" s="84"/>
      <c r="Z99" s="82"/>
      <c r="AA99" s="85"/>
      <c r="AB99" s="82"/>
      <c r="AC99" s="82"/>
      <c r="AD99" s="82"/>
      <c r="AE99" s="82"/>
      <c r="AF99" s="82"/>
      <c r="AG99" s="82"/>
      <c r="AH99" s="84"/>
      <c r="AI99" s="82"/>
      <c r="AJ99" s="84"/>
      <c r="AK99" s="82"/>
      <c r="AL99" s="82"/>
      <c r="AM99" s="82"/>
      <c r="AN99" s="84"/>
      <c r="AO99" s="82"/>
      <c r="AP99" s="84"/>
      <c r="AQ99" s="82"/>
      <c r="AR99" s="84"/>
      <c r="AS99" s="82"/>
      <c r="AT99" s="82"/>
      <c r="AU99" s="82"/>
      <c r="AV99" s="84"/>
      <c r="AW99" s="82"/>
      <c r="AX99" s="82"/>
      <c r="AY99" s="82"/>
      <c r="AZ99" s="84"/>
      <c r="BA99" s="82"/>
      <c r="BB99" s="82"/>
      <c r="BC99" s="82"/>
      <c r="BD99" s="82"/>
      <c r="BE99" s="82"/>
      <c r="BF99" s="82"/>
      <c r="BG99" s="82"/>
      <c r="BH99" s="82"/>
      <c r="BI99" s="82"/>
      <c r="BJ99" s="84"/>
      <c r="BK99" s="82"/>
      <c r="BL99" s="84"/>
      <c r="BM99" s="82"/>
      <c r="BN99" s="82"/>
      <c r="BO99" s="82"/>
      <c r="BP99" s="84">
        <v>13</v>
      </c>
      <c r="BQ99" s="82">
        <v>10.648999999999999</v>
      </c>
      <c r="BR99" s="84"/>
      <c r="BS99" s="82"/>
      <c r="BT99" s="82"/>
      <c r="BU99" s="82"/>
      <c r="BV99" s="82"/>
    </row>
    <row r="100" spans="1:75" x14ac:dyDescent="0.25">
      <c r="A100" s="16">
        <v>98</v>
      </c>
      <c r="B100" s="16">
        <v>1</v>
      </c>
      <c r="C100" s="31" t="s">
        <v>563</v>
      </c>
      <c r="D100" s="40">
        <f>сентябрь!D100-октябрь!E100</f>
        <v>-486.95386906280208</v>
      </c>
      <c r="E100" s="40">
        <f t="shared" si="1"/>
        <v>0</v>
      </c>
      <c r="F100" s="36"/>
      <c r="G100" s="36"/>
      <c r="H100" s="36"/>
      <c r="I100" s="27"/>
      <c r="J100" s="36"/>
      <c r="K100" s="36"/>
      <c r="L100" s="36"/>
      <c r="M100" s="36"/>
      <c r="N100" s="36"/>
      <c r="O100" s="29"/>
      <c r="P100" s="36"/>
      <c r="Q100" s="29"/>
      <c r="R100" s="36"/>
      <c r="S100" s="36"/>
      <c r="T100" s="36"/>
      <c r="U100" s="36"/>
      <c r="V100" s="36"/>
      <c r="W100" s="36"/>
      <c r="X100" s="36"/>
      <c r="Y100" s="29"/>
      <c r="Z100" s="36"/>
      <c r="AA100" s="66"/>
      <c r="AB100" s="36"/>
      <c r="AC100" s="36"/>
      <c r="AD100" s="36"/>
      <c r="AE100" s="36"/>
      <c r="AF100" s="36"/>
      <c r="AG100" s="36"/>
      <c r="AH100" s="29"/>
      <c r="AI100" s="36"/>
      <c r="AJ100" s="29"/>
      <c r="AK100" s="36"/>
      <c r="AL100" s="36"/>
      <c r="AM100" s="36"/>
      <c r="AN100" s="29"/>
      <c r="AO100" s="36"/>
      <c r="AP100" s="29"/>
      <c r="AQ100" s="36"/>
      <c r="AR100" s="29"/>
      <c r="AS100" s="36"/>
      <c r="AT100" s="36"/>
      <c r="AU100" s="36"/>
      <c r="AV100" s="29"/>
      <c r="AW100" s="36"/>
      <c r="AX100" s="36"/>
      <c r="AY100" s="36"/>
      <c r="AZ100" s="29"/>
      <c r="BA100" s="36"/>
      <c r="BB100" s="36"/>
      <c r="BC100" s="36"/>
      <c r="BD100" s="36"/>
      <c r="BE100" s="36"/>
      <c r="BF100" s="36"/>
      <c r="BG100" s="36"/>
      <c r="BH100" s="36"/>
      <c r="BI100" s="36"/>
      <c r="BJ100" s="29"/>
      <c r="BK100" s="36"/>
      <c r="BL100" s="29"/>
      <c r="BM100" s="36"/>
      <c r="BN100" s="36"/>
      <c r="BO100" s="36"/>
      <c r="BP100" s="29"/>
      <c r="BQ100" s="36"/>
      <c r="BR100" s="29"/>
      <c r="BS100" s="36"/>
      <c r="BT100" s="36"/>
      <c r="BU100" s="36"/>
      <c r="BV100" s="36"/>
    </row>
    <row r="101" spans="1:75" x14ac:dyDescent="0.25">
      <c r="A101" s="16">
        <v>99</v>
      </c>
      <c r="B101" s="16">
        <v>1</v>
      </c>
      <c r="C101" s="31" t="s">
        <v>564</v>
      </c>
      <c r="D101" s="40">
        <f>сентябрь!D101-октябрь!E101</f>
        <v>-17.26864721739139</v>
      </c>
      <c r="E101" s="40">
        <f t="shared" si="1"/>
        <v>0</v>
      </c>
      <c r="F101" s="36"/>
      <c r="G101" s="36"/>
      <c r="H101" s="36"/>
      <c r="I101" s="27"/>
      <c r="J101" s="36"/>
      <c r="K101" s="36"/>
      <c r="L101" s="36"/>
      <c r="M101" s="36"/>
      <c r="N101" s="36"/>
      <c r="O101" s="29"/>
      <c r="P101" s="36"/>
      <c r="Q101" s="29"/>
      <c r="R101" s="36"/>
      <c r="S101" s="36"/>
      <c r="T101" s="36"/>
      <c r="U101" s="36"/>
      <c r="V101" s="36"/>
      <c r="W101" s="36"/>
      <c r="X101" s="36"/>
      <c r="Y101" s="29"/>
      <c r="Z101" s="36"/>
      <c r="AA101" s="66"/>
      <c r="AB101" s="36"/>
      <c r="AC101" s="36"/>
      <c r="AD101" s="36"/>
      <c r="AE101" s="36"/>
      <c r="AF101" s="36"/>
      <c r="AG101" s="36"/>
      <c r="AH101" s="29"/>
      <c r="AI101" s="36"/>
      <c r="AJ101" s="29"/>
      <c r="AK101" s="36"/>
      <c r="AL101" s="36"/>
      <c r="AM101" s="36"/>
      <c r="AN101" s="29"/>
      <c r="AO101" s="36"/>
      <c r="AP101" s="29"/>
      <c r="AQ101" s="36"/>
      <c r="AR101" s="29"/>
      <c r="AS101" s="36"/>
      <c r="AT101" s="36"/>
      <c r="AU101" s="36"/>
      <c r="AV101" s="29"/>
      <c r="AW101" s="36"/>
      <c r="AX101" s="36"/>
      <c r="AY101" s="36"/>
      <c r="AZ101" s="29"/>
      <c r="BA101" s="36"/>
      <c r="BB101" s="36"/>
      <c r="BC101" s="36"/>
      <c r="BD101" s="36"/>
      <c r="BE101" s="36"/>
      <c r="BF101" s="36"/>
      <c r="BG101" s="36"/>
      <c r="BH101" s="36"/>
      <c r="BI101" s="36"/>
      <c r="BJ101" s="29"/>
      <c r="BK101" s="36"/>
      <c r="BL101" s="29"/>
      <c r="BM101" s="36"/>
      <c r="BN101" s="36"/>
      <c r="BO101" s="36"/>
      <c r="BP101" s="29"/>
      <c r="BQ101" s="36"/>
      <c r="BR101" s="29"/>
      <c r="BS101" s="36"/>
      <c r="BT101" s="36"/>
      <c r="BU101" s="36"/>
      <c r="BV101" s="36"/>
    </row>
    <row r="102" spans="1:75" x14ac:dyDescent="0.25">
      <c r="A102" s="16">
        <v>100</v>
      </c>
      <c r="B102" s="16">
        <v>1</v>
      </c>
      <c r="C102" s="31" t="s">
        <v>565</v>
      </c>
      <c r="D102" s="40">
        <f>сентябрь!D102-октябрь!E102</f>
        <v>287.71921200000003</v>
      </c>
      <c r="E102" s="40">
        <f t="shared" si="1"/>
        <v>0</v>
      </c>
      <c r="F102" s="36"/>
      <c r="G102" s="36"/>
      <c r="H102" s="36"/>
      <c r="I102" s="27"/>
      <c r="J102" s="36"/>
      <c r="K102" s="36"/>
      <c r="L102" s="36"/>
      <c r="M102" s="36"/>
      <c r="N102" s="36"/>
      <c r="O102" s="29"/>
      <c r="P102" s="36"/>
      <c r="Q102" s="29"/>
      <c r="R102" s="36"/>
      <c r="S102" s="36"/>
      <c r="T102" s="36"/>
      <c r="U102" s="36"/>
      <c r="V102" s="36"/>
      <c r="W102" s="36"/>
      <c r="X102" s="36"/>
      <c r="Y102" s="29"/>
      <c r="Z102" s="36"/>
      <c r="AA102" s="66"/>
      <c r="AB102" s="36"/>
      <c r="AC102" s="36"/>
      <c r="AD102" s="36"/>
      <c r="AE102" s="36"/>
      <c r="AF102" s="36"/>
      <c r="AG102" s="36"/>
      <c r="AH102" s="29"/>
      <c r="AI102" s="36"/>
      <c r="AJ102" s="29"/>
      <c r="AK102" s="36"/>
      <c r="AL102" s="36"/>
      <c r="AM102" s="36"/>
      <c r="AN102" s="29"/>
      <c r="AO102" s="36"/>
      <c r="AP102" s="29"/>
      <c r="AQ102" s="36"/>
      <c r="AR102" s="29"/>
      <c r="AS102" s="36"/>
      <c r="AT102" s="36"/>
      <c r="AU102" s="36"/>
      <c r="AV102" s="29"/>
      <c r="AW102" s="36"/>
      <c r="AX102" s="36"/>
      <c r="AY102" s="36"/>
      <c r="AZ102" s="29"/>
      <c r="BA102" s="36"/>
      <c r="BB102" s="36"/>
      <c r="BC102" s="36"/>
      <c r="BD102" s="36"/>
      <c r="BE102" s="36"/>
      <c r="BF102" s="36"/>
      <c r="BG102" s="36"/>
      <c r="BH102" s="36"/>
      <c r="BI102" s="36"/>
      <c r="BJ102" s="29"/>
      <c r="BK102" s="36"/>
      <c r="BL102" s="29"/>
      <c r="BM102" s="36"/>
      <c r="BN102" s="36"/>
      <c r="BO102" s="36"/>
      <c r="BP102" s="29"/>
      <c r="BQ102" s="36"/>
      <c r="BR102" s="29"/>
      <c r="BS102" s="36"/>
      <c r="BT102" s="36"/>
      <c r="BU102" s="36"/>
      <c r="BV102" s="36"/>
    </row>
    <row r="103" spans="1:75" s="86" customFormat="1" x14ac:dyDescent="0.25">
      <c r="A103" s="79">
        <v>101</v>
      </c>
      <c r="B103" s="79">
        <v>1</v>
      </c>
      <c r="C103" s="80" t="s">
        <v>566</v>
      </c>
      <c r="D103" s="81">
        <f>сентябрь!D103-октябрь!E103</f>
        <v>-150.51111657971006</v>
      </c>
      <c r="E103" s="81">
        <f t="shared" si="1"/>
        <v>454.43499999999995</v>
      </c>
      <c r="F103" s="82"/>
      <c r="G103" s="82"/>
      <c r="H103" s="82"/>
      <c r="I103" s="83">
        <v>0.75900000000000001</v>
      </c>
      <c r="J103" s="82">
        <v>409.03199999999998</v>
      </c>
      <c r="K103" s="82">
        <v>0.1</v>
      </c>
      <c r="L103" s="82">
        <v>22.989000000000001</v>
      </c>
      <c r="M103" s="82">
        <v>6.5000000000000002E-2</v>
      </c>
      <c r="N103" s="82">
        <v>22.414000000000001</v>
      </c>
      <c r="O103" s="84"/>
      <c r="P103" s="82"/>
      <c r="Q103" s="84"/>
      <c r="R103" s="82"/>
      <c r="S103" s="82"/>
      <c r="T103" s="82"/>
      <c r="U103" s="82"/>
      <c r="V103" s="82"/>
      <c r="W103" s="82"/>
      <c r="X103" s="82"/>
      <c r="Y103" s="84"/>
      <c r="Z103" s="82"/>
      <c r="AA103" s="85"/>
      <c r="AB103" s="82"/>
      <c r="AC103" s="82"/>
      <c r="AD103" s="82"/>
      <c r="AE103" s="82"/>
      <c r="AF103" s="82"/>
      <c r="AG103" s="82"/>
      <c r="AH103" s="84"/>
      <c r="AI103" s="82"/>
      <c r="AJ103" s="84"/>
      <c r="AK103" s="82"/>
      <c r="AL103" s="82"/>
      <c r="AM103" s="82"/>
      <c r="AN103" s="84"/>
      <c r="AO103" s="82"/>
      <c r="AP103" s="84"/>
      <c r="AQ103" s="82"/>
      <c r="AR103" s="84"/>
      <c r="AS103" s="82"/>
      <c r="AT103" s="82"/>
      <c r="AU103" s="82"/>
      <c r="AV103" s="84"/>
      <c r="AW103" s="82"/>
      <c r="AX103" s="82"/>
      <c r="AY103" s="82"/>
      <c r="AZ103" s="84"/>
      <c r="BA103" s="82"/>
      <c r="BB103" s="82"/>
      <c r="BC103" s="82"/>
      <c r="BD103" s="82"/>
      <c r="BE103" s="82"/>
      <c r="BF103" s="82"/>
      <c r="BG103" s="82"/>
      <c r="BH103" s="82"/>
      <c r="BI103" s="82"/>
      <c r="BJ103" s="84"/>
      <c r="BK103" s="82"/>
      <c r="BL103" s="84"/>
      <c r="BM103" s="82"/>
      <c r="BN103" s="82"/>
      <c r="BO103" s="82"/>
      <c r="BP103" s="84"/>
      <c r="BQ103" s="82"/>
      <c r="BR103" s="84"/>
      <c r="BS103" s="82"/>
      <c r="BT103" s="82"/>
      <c r="BU103" s="82"/>
      <c r="BV103" s="82"/>
    </row>
    <row r="104" spans="1:75" x14ac:dyDescent="0.25">
      <c r="A104" s="16">
        <v>102</v>
      </c>
      <c r="B104" s="16">
        <v>1</v>
      </c>
      <c r="C104" s="31" t="s">
        <v>567</v>
      </c>
      <c r="D104" s="40">
        <f>сентябрь!D104-октябрь!E104</f>
        <v>-1103.9212490048305</v>
      </c>
      <c r="E104" s="40">
        <f t="shared" si="1"/>
        <v>0</v>
      </c>
      <c r="F104" s="36"/>
      <c r="G104" s="36"/>
      <c r="H104" s="36"/>
      <c r="I104" s="27"/>
      <c r="J104" s="36"/>
      <c r="K104" s="36"/>
      <c r="L104" s="36"/>
      <c r="M104" s="36"/>
      <c r="N104" s="36"/>
      <c r="O104" s="29"/>
      <c r="P104" s="36"/>
      <c r="Q104" s="29"/>
      <c r="R104" s="36"/>
      <c r="S104" s="36"/>
      <c r="T104" s="36"/>
      <c r="U104" s="36"/>
      <c r="V104" s="36"/>
      <c r="W104" s="36"/>
      <c r="X104" s="36"/>
      <c r="Y104" s="29"/>
      <c r="Z104" s="36"/>
      <c r="AA104" s="66"/>
      <c r="AB104" s="36"/>
      <c r="AC104" s="36"/>
      <c r="AD104" s="36"/>
      <c r="AE104" s="36"/>
      <c r="AF104" s="36"/>
      <c r="AG104" s="36"/>
      <c r="AH104" s="29"/>
      <c r="AI104" s="36"/>
      <c r="AJ104" s="29"/>
      <c r="AK104" s="36"/>
      <c r="AL104" s="36"/>
      <c r="AM104" s="36"/>
      <c r="AN104" s="29"/>
      <c r="AO104" s="36"/>
      <c r="AP104" s="29"/>
      <c r="AQ104" s="36"/>
      <c r="AR104" s="29"/>
      <c r="AS104" s="36"/>
      <c r="AT104" s="36"/>
      <c r="AU104" s="36"/>
      <c r="AV104" s="29"/>
      <c r="AW104" s="36"/>
      <c r="AX104" s="36"/>
      <c r="AY104" s="36"/>
      <c r="AZ104" s="29"/>
      <c r="BA104" s="36"/>
      <c r="BB104" s="36"/>
      <c r="BC104" s="36"/>
      <c r="BD104" s="36"/>
      <c r="BE104" s="36"/>
      <c r="BF104" s="36"/>
      <c r="BG104" s="36"/>
      <c r="BH104" s="36"/>
      <c r="BI104" s="36"/>
      <c r="BJ104" s="29"/>
      <c r="BK104" s="36"/>
      <c r="BL104" s="29"/>
      <c r="BM104" s="36"/>
      <c r="BN104" s="36"/>
      <c r="BO104" s="36"/>
      <c r="BP104" s="29"/>
      <c r="BQ104" s="36"/>
      <c r="BR104" s="29"/>
      <c r="BS104" s="36"/>
      <c r="BT104" s="36"/>
      <c r="BU104" s="36"/>
      <c r="BV104" s="36"/>
    </row>
    <row r="105" spans="1:75" s="86" customFormat="1" x14ac:dyDescent="0.25">
      <c r="A105" s="79">
        <v>103</v>
      </c>
      <c r="B105" s="79">
        <v>1</v>
      </c>
      <c r="C105" s="80" t="s">
        <v>568</v>
      </c>
      <c r="D105" s="81">
        <f>сентябрь!D105-октябрь!E105</f>
        <v>1186.7681364057973</v>
      </c>
      <c r="E105" s="81">
        <f t="shared" si="1"/>
        <v>0.44400000000000001</v>
      </c>
      <c r="F105" s="82"/>
      <c r="G105" s="82"/>
      <c r="H105" s="82"/>
      <c r="I105" s="83"/>
      <c r="J105" s="82"/>
      <c r="K105" s="82"/>
      <c r="L105" s="82"/>
      <c r="M105" s="82"/>
      <c r="N105" s="82"/>
      <c r="O105" s="84"/>
      <c r="P105" s="82"/>
      <c r="Q105" s="84"/>
      <c r="R105" s="82"/>
      <c r="S105" s="82"/>
      <c r="T105" s="82"/>
      <c r="U105" s="82"/>
      <c r="V105" s="82"/>
      <c r="W105" s="82"/>
      <c r="X105" s="82"/>
      <c r="Y105" s="84"/>
      <c r="Z105" s="82"/>
      <c r="AA105" s="85"/>
      <c r="AB105" s="82"/>
      <c r="AC105" s="82"/>
      <c r="AD105" s="82"/>
      <c r="AE105" s="82"/>
      <c r="AF105" s="82"/>
      <c r="AG105" s="82"/>
      <c r="AH105" s="84"/>
      <c r="AI105" s="82"/>
      <c r="AJ105" s="84"/>
      <c r="AK105" s="82"/>
      <c r="AL105" s="82"/>
      <c r="AM105" s="82"/>
      <c r="AN105" s="84"/>
      <c r="AO105" s="82"/>
      <c r="AP105" s="84"/>
      <c r="AQ105" s="82"/>
      <c r="AR105" s="84"/>
      <c r="AS105" s="82"/>
      <c r="AT105" s="82"/>
      <c r="AU105" s="82"/>
      <c r="AV105" s="84"/>
      <c r="AW105" s="82"/>
      <c r="AX105" s="82"/>
      <c r="AY105" s="82"/>
      <c r="AZ105" s="84"/>
      <c r="BA105" s="82"/>
      <c r="BB105" s="82"/>
      <c r="BC105" s="82"/>
      <c r="BD105" s="82"/>
      <c r="BE105" s="82"/>
      <c r="BF105" s="82"/>
      <c r="BG105" s="82"/>
      <c r="BH105" s="82"/>
      <c r="BI105" s="82"/>
      <c r="BJ105" s="84"/>
      <c r="BK105" s="82"/>
      <c r="BL105" s="84"/>
      <c r="BM105" s="82"/>
      <c r="BN105" s="82"/>
      <c r="BO105" s="82"/>
      <c r="BP105" s="84"/>
      <c r="BQ105" s="82"/>
      <c r="BR105" s="84"/>
      <c r="BS105" s="82"/>
      <c r="BT105" s="82"/>
      <c r="BU105" s="82"/>
      <c r="BV105" s="82">
        <v>0.44400000000000001</v>
      </c>
      <c r="BW105" s="86" t="s">
        <v>1211</v>
      </c>
    </row>
    <row r="106" spans="1:75" x14ac:dyDescent="0.25">
      <c r="A106" s="16">
        <v>104</v>
      </c>
      <c r="B106" s="16">
        <v>1</v>
      </c>
      <c r="C106" s="31" t="s">
        <v>569</v>
      </c>
      <c r="D106" s="40">
        <f>сентябрь!D106-октябрь!E106</f>
        <v>146.51054935265699</v>
      </c>
      <c r="E106" s="40">
        <f t="shared" si="1"/>
        <v>0</v>
      </c>
      <c r="F106" s="36"/>
      <c r="G106" s="36"/>
      <c r="H106" s="36"/>
      <c r="I106" s="27"/>
      <c r="J106" s="36"/>
      <c r="K106" s="36"/>
      <c r="L106" s="36"/>
      <c r="M106" s="36"/>
      <c r="N106" s="36"/>
      <c r="O106" s="29"/>
      <c r="P106" s="36"/>
      <c r="Q106" s="29"/>
      <c r="R106" s="36"/>
      <c r="S106" s="36"/>
      <c r="T106" s="36"/>
      <c r="U106" s="36"/>
      <c r="V106" s="36"/>
      <c r="W106" s="36"/>
      <c r="X106" s="36"/>
      <c r="Y106" s="29"/>
      <c r="Z106" s="36"/>
      <c r="AA106" s="66"/>
      <c r="AB106" s="36"/>
      <c r="AC106" s="36"/>
      <c r="AD106" s="36"/>
      <c r="AE106" s="36"/>
      <c r="AF106" s="36"/>
      <c r="AG106" s="36"/>
      <c r="AH106" s="29"/>
      <c r="AI106" s="36"/>
      <c r="AJ106" s="29"/>
      <c r="AK106" s="36"/>
      <c r="AL106" s="36"/>
      <c r="AM106" s="36"/>
      <c r="AN106" s="29"/>
      <c r="AO106" s="36"/>
      <c r="AP106" s="29"/>
      <c r="AQ106" s="36"/>
      <c r="AR106" s="29"/>
      <c r="AS106" s="36"/>
      <c r="AT106" s="36"/>
      <c r="AU106" s="36"/>
      <c r="AV106" s="29"/>
      <c r="AW106" s="36"/>
      <c r="AX106" s="36"/>
      <c r="AY106" s="36"/>
      <c r="AZ106" s="29"/>
      <c r="BA106" s="36"/>
      <c r="BB106" s="36"/>
      <c r="BC106" s="36"/>
      <c r="BD106" s="36"/>
      <c r="BE106" s="36"/>
      <c r="BF106" s="36"/>
      <c r="BG106" s="36"/>
      <c r="BH106" s="36"/>
      <c r="BI106" s="36"/>
      <c r="BJ106" s="29"/>
      <c r="BK106" s="36"/>
      <c r="BL106" s="29"/>
      <c r="BM106" s="36"/>
      <c r="BN106" s="36"/>
      <c r="BO106" s="36"/>
      <c r="BP106" s="29"/>
      <c r="BQ106" s="36"/>
      <c r="BR106" s="29"/>
      <c r="BS106" s="36"/>
      <c r="BT106" s="36"/>
      <c r="BU106" s="36"/>
      <c r="BV106" s="36"/>
    </row>
    <row r="107" spans="1:75" x14ac:dyDescent="0.25">
      <c r="A107" s="16">
        <v>105</v>
      </c>
      <c r="B107" s="16">
        <v>1</v>
      </c>
      <c r="C107" s="31" t="s">
        <v>570</v>
      </c>
      <c r="D107" s="40">
        <f>сентябрь!D107-октябрь!E107</f>
        <v>373.99305727536228</v>
      </c>
      <c r="E107" s="40">
        <f t="shared" si="1"/>
        <v>0</v>
      </c>
      <c r="F107" s="36"/>
      <c r="G107" s="36"/>
      <c r="H107" s="36"/>
      <c r="I107" s="27"/>
      <c r="J107" s="36"/>
      <c r="K107" s="36"/>
      <c r="L107" s="36"/>
      <c r="M107" s="36"/>
      <c r="N107" s="36"/>
      <c r="O107" s="29"/>
      <c r="P107" s="36"/>
      <c r="Q107" s="29"/>
      <c r="R107" s="36"/>
      <c r="S107" s="36"/>
      <c r="T107" s="36"/>
      <c r="U107" s="36"/>
      <c r="V107" s="36"/>
      <c r="W107" s="36"/>
      <c r="X107" s="36"/>
      <c r="Y107" s="29"/>
      <c r="Z107" s="36"/>
      <c r="AA107" s="66"/>
      <c r="AB107" s="36"/>
      <c r="AC107" s="36"/>
      <c r="AD107" s="36"/>
      <c r="AE107" s="36"/>
      <c r="AF107" s="36"/>
      <c r="AG107" s="36"/>
      <c r="AH107" s="29"/>
      <c r="AI107" s="36"/>
      <c r="AJ107" s="29"/>
      <c r="AK107" s="36"/>
      <c r="AL107" s="36"/>
      <c r="AM107" s="36"/>
      <c r="AN107" s="29"/>
      <c r="AO107" s="36"/>
      <c r="AP107" s="29"/>
      <c r="AQ107" s="36"/>
      <c r="AR107" s="29"/>
      <c r="AS107" s="36"/>
      <c r="AT107" s="36"/>
      <c r="AU107" s="36"/>
      <c r="AV107" s="29"/>
      <c r="AW107" s="36"/>
      <c r="AX107" s="36"/>
      <c r="AY107" s="36"/>
      <c r="AZ107" s="29"/>
      <c r="BA107" s="36"/>
      <c r="BB107" s="36"/>
      <c r="BC107" s="36"/>
      <c r="BD107" s="36"/>
      <c r="BE107" s="36"/>
      <c r="BF107" s="36"/>
      <c r="BG107" s="36"/>
      <c r="BH107" s="36"/>
      <c r="BI107" s="36"/>
      <c r="BJ107" s="29"/>
      <c r="BK107" s="36"/>
      <c r="BL107" s="29"/>
      <c r="BM107" s="36"/>
      <c r="BN107" s="36"/>
      <c r="BO107" s="36"/>
      <c r="BP107" s="29"/>
      <c r="BQ107" s="36"/>
      <c r="BR107" s="29"/>
      <c r="BS107" s="36"/>
      <c r="BT107" s="36"/>
      <c r="BU107" s="36"/>
      <c r="BV107" s="36"/>
    </row>
    <row r="108" spans="1:75" x14ac:dyDescent="0.25">
      <c r="A108" s="16">
        <v>106</v>
      </c>
      <c r="B108" s="16">
        <v>1</v>
      </c>
      <c r="C108" s="31" t="s">
        <v>571</v>
      </c>
      <c r="D108" s="40">
        <f>сентябрь!D108-октябрь!E108</f>
        <v>1108.3854673526571</v>
      </c>
      <c r="E108" s="40">
        <f t="shared" si="1"/>
        <v>0</v>
      </c>
      <c r="F108" s="36"/>
      <c r="G108" s="36"/>
      <c r="H108" s="36"/>
      <c r="I108" s="27"/>
      <c r="J108" s="36"/>
      <c r="K108" s="36"/>
      <c r="L108" s="36"/>
      <c r="M108" s="36"/>
      <c r="N108" s="36"/>
      <c r="O108" s="29"/>
      <c r="P108" s="36"/>
      <c r="Q108" s="29"/>
      <c r="R108" s="36"/>
      <c r="S108" s="36"/>
      <c r="T108" s="36"/>
      <c r="U108" s="36"/>
      <c r="V108" s="36"/>
      <c r="W108" s="36"/>
      <c r="X108" s="36"/>
      <c r="Y108" s="29"/>
      <c r="Z108" s="36"/>
      <c r="AA108" s="66"/>
      <c r="AB108" s="36"/>
      <c r="AC108" s="36"/>
      <c r="AD108" s="36"/>
      <c r="AE108" s="36"/>
      <c r="AF108" s="36"/>
      <c r="AG108" s="36"/>
      <c r="AH108" s="29"/>
      <c r="AI108" s="36"/>
      <c r="AJ108" s="29"/>
      <c r="AK108" s="36"/>
      <c r="AL108" s="36"/>
      <c r="AM108" s="36"/>
      <c r="AN108" s="29"/>
      <c r="AO108" s="36"/>
      <c r="AP108" s="29"/>
      <c r="AQ108" s="36"/>
      <c r="AR108" s="29"/>
      <c r="AS108" s="36"/>
      <c r="AT108" s="36"/>
      <c r="AU108" s="36"/>
      <c r="AV108" s="29"/>
      <c r="AW108" s="36"/>
      <c r="AX108" s="36"/>
      <c r="AY108" s="36"/>
      <c r="AZ108" s="29"/>
      <c r="BA108" s="36"/>
      <c r="BB108" s="36"/>
      <c r="BC108" s="36"/>
      <c r="BD108" s="36"/>
      <c r="BE108" s="36"/>
      <c r="BF108" s="36"/>
      <c r="BG108" s="36"/>
      <c r="BH108" s="36"/>
      <c r="BI108" s="36"/>
      <c r="BJ108" s="29"/>
      <c r="BK108" s="36"/>
      <c r="BL108" s="29"/>
      <c r="BM108" s="36"/>
      <c r="BN108" s="36"/>
      <c r="BO108" s="36"/>
      <c r="BP108" s="29"/>
      <c r="BQ108" s="36"/>
      <c r="BR108" s="29"/>
      <c r="BS108" s="36"/>
      <c r="BT108" s="36"/>
      <c r="BU108" s="36"/>
      <c r="BV108" s="36"/>
    </row>
    <row r="109" spans="1:75" x14ac:dyDescent="0.25">
      <c r="A109" s="16">
        <v>107</v>
      </c>
      <c r="B109" s="16">
        <v>1</v>
      </c>
      <c r="C109" s="31" t="s">
        <v>572</v>
      </c>
      <c r="D109" s="40">
        <f>сентябрь!D109-октябрь!E109</f>
        <v>-775.14982896618358</v>
      </c>
      <c r="E109" s="40">
        <f t="shared" si="1"/>
        <v>0</v>
      </c>
      <c r="F109" s="36"/>
      <c r="G109" s="36"/>
      <c r="H109" s="36"/>
      <c r="I109" s="27"/>
      <c r="J109" s="36"/>
      <c r="K109" s="36"/>
      <c r="L109" s="36"/>
      <c r="M109" s="36"/>
      <c r="N109" s="36"/>
      <c r="O109" s="29"/>
      <c r="P109" s="36"/>
      <c r="Q109" s="29"/>
      <c r="R109" s="36"/>
      <c r="S109" s="36"/>
      <c r="T109" s="36"/>
      <c r="U109" s="36"/>
      <c r="V109" s="36"/>
      <c r="W109" s="36"/>
      <c r="X109" s="36"/>
      <c r="Y109" s="29"/>
      <c r="Z109" s="36"/>
      <c r="AA109" s="66"/>
      <c r="AB109" s="36"/>
      <c r="AC109" s="36"/>
      <c r="AD109" s="36"/>
      <c r="AE109" s="36"/>
      <c r="AF109" s="36"/>
      <c r="AG109" s="36"/>
      <c r="AH109" s="29"/>
      <c r="AI109" s="36"/>
      <c r="AJ109" s="29"/>
      <c r="AK109" s="36"/>
      <c r="AL109" s="36"/>
      <c r="AM109" s="36"/>
      <c r="AN109" s="29"/>
      <c r="AO109" s="36"/>
      <c r="AP109" s="29"/>
      <c r="AQ109" s="36"/>
      <c r="AR109" s="29"/>
      <c r="AS109" s="36"/>
      <c r="AT109" s="36"/>
      <c r="AU109" s="36"/>
      <c r="AV109" s="29"/>
      <c r="AW109" s="36"/>
      <c r="AX109" s="36"/>
      <c r="AY109" s="36"/>
      <c r="AZ109" s="29"/>
      <c r="BA109" s="36"/>
      <c r="BB109" s="36"/>
      <c r="BC109" s="36"/>
      <c r="BD109" s="36"/>
      <c r="BE109" s="36"/>
      <c r="BF109" s="36"/>
      <c r="BG109" s="36"/>
      <c r="BH109" s="36"/>
      <c r="BI109" s="36"/>
      <c r="BJ109" s="29"/>
      <c r="BK109" s="36"/>
      <c r="BL109" s="29"/>
      <c r="BM109" s="36"/>
      <c r="BN109" s="36"/>
      <c r="BO109" s="36"/>
      <c r="BP109" s="29"/>
      <c r="BQ109" s="36"/>
      <c r="BR109" s="29"/>
      <c r="BS109" s="36"/>
      <c r="BT109" s="36"/>
      <c r="BU109" s="36"/>
      <c r="BV109" s="36"/>
    </row>
    <row r="110" spans="1:75" x14ac:dyDescent="0.25">
      <c r="A110" s="16">
        <v>108</v>
      </c>
      <c r="B110" s="16">
        <v>1</v>
      </c>
      <c r="C110" s="31" t="s">
        <v>573</v>
      </c>
      <c r="D110" s="40">
        <f>сентябрь!D110-октябрь!E110</f>
        <v>-1279.9680916328502</v>
      </c>
      <c r="E110" s="40">
        <f t="shared" si="1"/>
        <v>0</v>
      </c>
      <c r="F110" s="36"/>
      <c r="G110" s="36"/>
      <c r="H110" s="36"/>
      <c r="I110" s="27"/>
      <c r="J110" s="36"/>
      <c r="K110" s="36"/>
      <c r="L110" s="36"/>
      <c r="M110" s="36"/>
      <c r="N110" s="36"/>
      <c r="O110" s="29"/>
      <c r="P110" s="36"/>
      <c r="Q110" s="29"/>
      <c r="R110" s="36"/>
      <c r="S110" s="36"/>
      <c r="T110" s="36"/>
      <c r="U110" s="36"/>
      <c r="V110" s="36"/>
      <c r="W110" s="36"/>
      <c r="X110" s="36"/>
      <c r="Y110" s="29"/>
      <c r="Z110" s="36"/>
      <c r="AA110" s="66"/>
      <c r="AB110" s="36"/>
      <c r="AC110" s="36"/>
      <c r="AD110" s="36"/>
      <c r="AE110" s="36"/>
      <c r="AF110" s="36"/>
      <c r="AG110" s="36"/>
      <c r="AH110" s="29"/>
      <c r="AI110" s="36"/>
      <c r="AJ110" s="29"/>
      <c r="AK110" s="36"/>
      <c r="AL110" s="36"/>
      <c r="AM110" s="36"/>
      <c r="AN110" s="29"/>
      <c r="AO110" s="36"/>
      <c r="AP110" s="29"/>
      <c r="AQ110" s="36"/>
      <c r="AR110" s="29"/>
      <c r="AS110" s="36"/>
      <c r="AT110" s="36"/>
      <c r="AU110" s="36"/>
      <c r="AV110" s="29"/>
      <c r="AW110" s="36"/>
      <c r="AX110" s="36"/>
      <c r="AY110" s="36"/>
      <c r="AZ110" s="29"/>
      <c r="BA110" s="36"/>
      <c r="BB110" s="36"/>
      <c r="BC110" s="36"/>
      <c r="BD110" s="36"/>
      <c r="BE110" s="36"/>
      <c r="BF110" s="36"/>
      <c r="BG110" s="36"/>
      <c r="BH110" s="36"/>
      <c r="BI110" s="36"/>
      <c r="BJ110" s="29"/>
      <c r="BK110" s="36"/>
      <c r="BL110" s="29"/>
      <c r="BM110" s="36"/>
      <c r="BN110" s="36"/>
      <c r="BO110" s="36"/>
      <c r="BP110" s="29"/>
      <c r="BQ110" s="36"/>
      <c r="BR110" s="29"/>
      <c r="BS110" s="36"/>
      <c r="BT110" s="36"/>
      <c r="BU110" s="36"/>
      <c r="BV110" s="36"/>
    </row>
    <row r="111" spans="1:75" x14ac:dyDescent="0.25">
      <c r="A111" s="16">
        <v>109</v>
      </c>
      <c r="B111" s="16">
        <v>1</v>
      </c>
      <c r="C111" s="31" t="s">
        <v>574</v>
      </c>
      <c r="D111" s="40">
        <f>сентябрь!D111-октябрь!E111</f>
        <v>354.23692748792269</v>
      </c>
      <c r="E111" s="40">
        <f t="shared" si="1"/>
        <v>0</v>
      </c>
      <c r="F111" s="36"/>
      <c r="G111" s="36"/>
      <c r="H111" s="36"/>
      <c r="I111" s="27"/>
      <c r="J111" s="36"/>
      <c r="K111" s="36"/>
      <c r="L111" s="36"/>
      <c r="M111" s="36"/>
      <c r="N111" s="36"/>
      <c r="O111" s="29"/>
      <c r="P111" s="36"/>
      <c r="Q111" s="29"/>
      <c r="R111" s="36"/>
      <c r="S111" s="36"/>
      <c r="T111" s="36"/>
      <c r="U111" s="36"/>
      <c r="V111" s="36"/>
      <c r="W111" s="36"/>
      <c r="X111" s="36"/>
      <c r="Y111" s="29"/>
      <c r="Z111" s="36"/>
      <c r="AA111" s="66"/>
      <c r="AB111" s="36"/>
      <c r="AC111" s="36"/>
      <c r="AD111" s="36"/>
      <c r="AE111" s="36"/>
      <c r="AF111" s="36"/>
      <c r="AG111" s="36"/>
      <c r="AH111" s="29"/>
      <c r="AI111" s="36"/>
      <c r="AJ111" s="29"/>
      <c r="AK111" s="36"/>
      <c r="AL111" s="36"/>
      <c r="AM111" s="36"/>
      <c r="AN111" s="29"/>
      <c r="AO111" s="36"/>
      <c r="AP111" s="29"/>
      <c r="AQ111" s="36"/>
      <c r="AR111" s="29"/>
      <c r="AS111" s="36"/>
      <c r="AT111" s="36"/>
      <c r="AU111" s="36"/>
      <c r="AV111" s="29"/>
      <c r="AW111" s="36"/>
      <c r="AX111" s="36"/>
      <c r="AY111" s="36"/>
      <c r="AZ111" s="29"/>
      <c r="BA111" s="36"/>
      <c r="BB111" s="36"/>
      <c r="BC111" s="36"/>
      <c r="BD111" s="36"/>
      <c r="BE111" s="36"/>
      <c r="BF111" s="36"/>
      <c r="BG111" s="36"/>
      <c r="BH111" s="36"/>
      <c r="BI111" s="36"/>
      <c r="BJ111" s="29"/>
      <c r="BK111" s="36"/>
      <c r="BL111" s="29"/>
      <c r="BM111" s="36"/>
      <c r="BN111" s="36"/>
      <c r="BO111" s="36"/>
      <c r="BP111" s="29"/>
      <c r="BQ111" s="36"/>
      <c r="BR111" s="29"/>
      <c r="BS111" s="36"/>
      <c r="BT111" s="36"/>
      <c r="BU111" s="36"/>
      <c r="BV111" s="36"/>
    </row>
    <row r="112" spans="1:75" s="86" customFormat="1" x14ac:dyDescent="0.25">
      <c r="A112" s="79">
        <v>110</v>
      </c>
      <c r="B112" s="79">
        <v>3</v>
      </c>
      <c r="C112" s="80" t="s">
        <v>575</v>
      </c>
      <c r="D112" s="81">
        <f>сентябрь!D112-октябрь!E112</f>
        <v>1396.5622548405795</v>
      </c>
      <c r="E112" s="81">
        <f t="shared" si="1"/>
        <v>23.527999999999999</v>
      </c>
      <c r="F112" s="82"/>
      <c r="G112" s="82"/>
      <c r="H112" s="82"/>
      <c r="I112" s="83"/>
      <c r="J112" s="82"/>
      <c r="K112" s="82">
        <v>0.08</v>
      </c>
      <c r="L112" s="82">
        <v>18.574999999999999</v>
      </c>
      <c r="M112" s="82"/>
      <c r="N112" s="82"/>
      <c r="O112" s="84"/>
      <c r="P112" s="82"/>
      <c r="Q112" s="84"/>
      <c r="R112" s="82"/>
      <c r="S112" s="82"/>
      <c r="T112" s="82"/>
      <c r="U112" s="82"/>
      <c r="V112" s="82"/>
      <c r="W112" s="82"/>
      <c r="X112" s="82"/>
      <c r="Y112" s="84"/>
      <c r="Z112" s="82"/>
      <c r="AA112" s="85"/>
      <c r="AB112" s="82"/>
      <c r="AC112" s="82"/>
      <c r="AD112" s="82"/>
      <c r="AE112" s="82"/>
      <c r="AF112" s="82"/>
      <c r="AG112" s="82"/>
      <c r="AH112" s="84"/>
      <c r="AI112" s="82"/>
      <c r="AJ112" s="84"/>
      <c r="AK112" s="82"/>
      <c r="AL112" s="82"/>
      <c r="AM112" s="82"/>
      <c r="AN112" s="84"/>
      <c r="AO112" s="82"/>
      <c r="AP112" s="84"/>
      <c r="AQ112" s="82"/>
      <c r="AR112" s="84"/>
      <c r="AS112" s="82"/>
      <c r="AT112" s="82"/>
      <c r="AU112" s="82"/>
      <c r="AV112" s="84"/>
      <c r="AW112" s="82"/>
      <c r="AX112" s="82"/>
      <c r="AY112" s="82"/>
      <c r="AZ112" s="84"/>
      <c r="BA112" s="82"/>
      <c r="BB112" s="82"/>
      <c r="BC112" s="82"/>
      <c r="BD112" s="82"/>
      <c r="BE112" s="82"/>
      <c r="BF112" s="82"/>
      <c r="BG112" s="82"/>
      <c r="BH112" s="82"/>
      <c r="BI112" s="82"/>
      <c r="BJ112" s="84"/>
      <c r="BK112" s="82"/>
      <c r="BL112" s="84"/>
      <c r="BM112" s="82"/>
      <c r="BN112" s="82"/>
      <c r="BO112" s="82"/>
      <c r="BP112" s="84">
        <v>5</v>
      </c>
      <c r="BQ112" s="82">
        <v>4.9530000000000003</v>
      </c>
      <c r="BR112" s="84"/>
      <c r="BS112" s="82"/>
      <c r="BT112" s="82"/>
      <c r="BU112" s="82"/>
      <c r="BV112" s="82"/>
    </row>
    <row r="113" spans="1:75" x14ac:dyDescent="0.25">
      <c r="A113" s="16">
        <v>111</v>
      </c>
      <c r="B113" s="16">
        <v>3</v>
      </c>
      <c r="C113" s="31" t="s">
        <v>576</v>
      </c>
      <c r="D113" s="40">
        <f>сентябрь!D113-октябрь!E113</f>
        <v>-514.18130515942039</v>
      </c>
      <c r="E113" s="40">
        <f t="shared" si="1"/>
        <v>0</v>
      </c>
      <c r="F113" s="36"/>
      <c r="G113" s="36"/>
      <c r="H113" s="36"/>
      <c r="I113" s="27"/>
      <c r="J113" s="36"/>
      <c r="K113" s="36"/>
      <c r="L113" s="36"/>
      <c r="M113" s="36"/>
      <c r="N113" s="36"/>
      <c r="O113" s="29"/>
      <c r="P113" s="36"/>
      <c r="Q113" s="29"/>
      <c r="R113" s="36"/>
      <c r="S113" s="36"/>
      <c r="T113" s="36"/>
      <c r="U113" s="36"/>
      <c r="V113" s="36"/>
      <c r="W113" s="36"/>
      <c r="X113" s="36"/>
      <c r="Y113" s="29"/>
      <c r="Z113" s="36"/>
      <c r="AA113" s="66"/>
      <c r="AB113" s="36"/>
      <c r="AC113" s="36"/>
      <c r="AD113" s="36"/>
      <c r="AE113" s="36"/>
      <c r="AF113" s="36"/>
      <c r="AG113" s="36"/>
      <c r="AH113" s="29"/>
      <c r="AI113" s="36"/>
      <c r="AJ113" s="29"/>
      <c r="AK113" s="36"/>
      <c r="AL113" s="36"/>
      <c r="AM113" s="36"/>
      <c r="AN113" s="29"/>
      <c r="AO113" s="36"/>
      <c r="AP113" s="29"/>
      <c r="AQ113" s="36"/>
      <c r="AR113" s="29"/>
      <c r="AS113" s="36"/>
      <c r="AT113" s="36"/>
      <c r="AU113" s="36"/>
      <c r="AV113" s="29"/>
      <c r="AW113" s="36"/>
      <c r="AX113" s="36"/>
      <c r="AY113" s="36"/>
      <c r="AZ113" s="29"/>
      <c r="BA113" s="36"/>
      <c r="BB113" s="36"/>
      <c r="BC113" s="36"/>
      <c r="BD113" s="36"/>
      <c r="BE113" s="36"/>
      <c r="BF113" s="36"/>
      <c r="BG113" s="36"/>
      <c r="BH113" s="36"/>
      <c r="BI113" s="36"/>
      <c r="BJ113" s="29"/>
      <c r="BK113" s="36"/>
      <c r="BL113" s="29"/>
      <c r="BM113" s="36"/>
      <c r="BN113" s="36"/>
      <c r="BO113" s="36"/>
      <c r="BP113" s="29"/>
      <c r="BQ113" s="36"/>
      <c r="BR113" s="29"/>
      <c r="BS113" s="36"/>
      <c r="BT113" s="36"/>
      <c r="BU113" s="36"/>
      <c r="BV113" s="36"/>
    </row>
    <row r="114" spans="1:75" x14ac:dyDescent="0.25">
      <c r="A114" s="16">
        <v>112</v>
      </c>
      <c r="B114" s="16">
        <v>3</v>
      </c>
      <c r="C114" s="31" t="s">
        <v>577</v>
      </c>
      <c r="D114" s="40">
        <f>сентябрь!D114-октябрь!E114</f>
        <v>-356.76459355555551</v>
      </c>
      <c r="E114" s="40">
        <f t="shared" si="1"/>
        <v>0</v>
      </c>
      <c r="F114" s="36"/>
      <c r="G114" s="36"/>
      <c r="H114" s="36"/>
      <c r="I114" s="27"/>
      <c r="J114" s="36"/>
      <c r="K114" s="36"/>
      <c r="L114" s="36"/>
      <c r="M114" s="36"/>
      <c r="N114" s="36"/>
      <c r="O114" s="29"/>
      <c r="P114" s="36"/>
      <c r="Q114" s="29"/>
      <c r="R114" s="36"/>
      <c r="S114" s="36"/>
      <c r="T114" s="36"/>
      <c r="U114" s="36"/>
      <c r="V114" s="36"/>
      <c r="W114" s="36"/>
      <c r="X114" s="36"/>
      <c r="Y114" s="29"/>
      <c r="Z114" s="36"/>
      <c r="AA114" s="66"/>
      <c r="AB114" s="36"/>
      <c r="AC114" s="36"/>
      <c r="AD114" s="36"/>
      <c r="AE114" s="36"/>
      <c r="AF114" s="36"/>
      <c r="AG114" s="36"/>
      <c r="AH114" s="29"/>
      <c r="AI114" s="36"/>
      <c r="AJ114" s="29"/>
      <c r="AK114" s="36"/>
      <c r="AL114" s="36"/>
      <c r="AM114" s="36"/>
      <c r="AN114" s="29"/>
      <c r="AO114" s="36"/>
      <c r="AP114" s="29"/>
      <c r="AQ114" s="36"/>
      <c r="AR114" s="29"/>
      <c r="AS114" s="36"/>
      <c r="AT114" s="36"/>
      <c r="AU114" s="36"/>
      <c r="AV114" s="29"/>
      <c r="AW114" s="36"/>
      <c r="AX114" s="36"/>
      <c r="AY114" s="36"/>
      <c r="AZ114" s="29"/>
      <c r="BA114" s="36"/>
      <c r="BB114" s="36"/>
      <c r="BC114" s="36"/>
      <c r="BD114" s="36"/>
      <c r="BE114" s="36"/>
      <c r="BF114" s="36"/>
      <c r="BG114" s="36"/>
      <c r="BH114" s="36"/>
      <c r="BI114" s="36"/>
      <c r="BJ114" s="29"/>
      <c r="BK114" s="36"/>
      <c r="BL114" s="29"/>
      <c r="BM114" s="36"/>
      <c r="BN114" s="36"/>
      <c r="BO114" s="36"/>
      <c r="BP114" s="29"/>
      <c r="BQ114" s="36"/>
      <c r="BR114" s="29"/>
      <c r="BS114" s="36"/>
      <c r="BT114" s="36"/>
      <c r="BU114" s="36"/>
      <c r="BV114" s="36"/>
    </row>
    <row r="115" spans="1:75" s="86" customFormat="1" x14ac:dyDescent="0.25">
      <c r="A115" s="79">
        <v>113</v>
      </c>
      <c r="B115" s="79">
        <v>3</v>
      </c>
      <c r="C115" s="80" t="s">
        <v>578</v>
      </c>
      <c r="D115" s="81">
        <f>сентябрь!D115-октябрь!E115</f>
        <v>419.77057804830912</v>
      </c>
      <c r="E115" s="81">
        <f t="shared" si="1"/>
        <v>0.68500000000000005</v>
      </c>
      <c r="F115" s="82"/>
      <c r="G115" s="82"/>
      <c r="H115" s="82"/>
      <c r="I115" s="83"/>
      <c r="J115" s="82"/>
      <c r="K115" s="82"/>
      <c r="L115" s="82"/>
      <c r="M115" s="82"/>
      <c r="N115" s="82"/>
      <c r="O115" s="84"/>
      <c r="P115" s="82"/>
      <c r="Q115" s="84"/>
      <c r="R115" s="82"/>
      <c r="S115" s="82"/>
      <c r="T115" s="82"/>
      <c r="U115" s="82"/>
      <c r="V115" s="82"/>
      <c r="W115" s="82"/>
      <c r="X115" s="82"/>
      <c r="Y115" s="84"/>
      <c r="Z115" s="82"/>
      <c r="AA115" s="85"/>
      <c r="AB115" s="82"/>
      <c r="AC115" s="82"/>
      <c r="AD115" s="82"/>
      <c r="AE115" s="82"/>
      <c r="AF115" s="82"/>
      <c r="AG115" s="82"/>
      <c r="AH115" s="84"/>
      <c r="AI115" s="82"/>
      <c r="AJ115" s="84"/>
      <c r="AK115" s="82"/>
      <c r="AL115" s="82"/>
      <c r="AM115" s="82"/>
      <c r="AN115" s="84"/>
      <c r="AO115" s="82"/>
      <c r="AP115" s="84"/>
      <c r="AQ115" s="82"/>
      <c r="AR115" s="84"/>
      <c r="AS115" s="82"/>
      <c r="AT115" s="82"/>
      <c r="AU115" s="82"/>
      <c r="AV115" s="84"/>
      <c r="AW115" s="82"/>
      <c r="AX115" s="82"/>
      <c r="AY115" s="82"/>
      <c r="AZ115" s="84"/>
      <c r="BA115" s="82"/>
      <c r="BB115" s="82"/>
      <c r="BC115" s="82"/>
      <c r="BD115" s="82"/>
      <c r="BE115" s="82"/>
      <c r="BF115" s="82"/>
      <c r="BG115" s="82"/>
      <c r="BH115" s="82"/>
      <c r="BI115" s="82"/>
      <c r="BJ115" s="84"/>
      <c r="BK115" s="82"/>
      <c r="BL115" s="84"/>
      <c r="BM115" s="82"/>
      <c r="BN115" s="82"/>
      <c r="BO115" s="82"/>
      <c r="BP115" s="84"/>
      <c r="BQ115" s="82"/>
      <c r="BR115" s="84"/>
      <c r="BS115" s="82"/>
      <c r="BT115" s="82"/>
      <c r="BU115" s="82"/>
      <c r="BV115" s="82">
        <v>0.68500000000000005</v>
      </c>
      <c r="BW115" s="86" t="s">
        <v>1212</v>
      </c>
    </row>
    <row r="116" spans="1:75" s="86" customFormat="1" x14ac:dyDescent="0.25">
      <c r="A116" s="79">
        <v>114</v>
      </c>
      <c r="B116" s="79">
        <v>3</v>
      </c>
      <c r="C116" s="80" t="s">
        <v>579</v>
      </c>
      <c r="D116" s="81">
        <f>сентябрь!D116-октябрь!E116</f>
        <v>79.847804115942026</v>
      </c>
      <c r="E116" s="81">
        <f t="shared" si="1"/>
        <v>3.8130000000000002</v>
      </c>
      <c r="F116" s="82"/>
      <c r="G116" s="82"/>
      <c r="H116" s="82"/>
      <c r="I116" s="83"/>
      <c r="J116" s="82"/>
      <c r="K116" s="82"/>
      <c r="L116" s="82"/>
      <c r="M116" s="82"/>
      <c r="N116" s="82"/>
      <c r="O116" s="84"/>
      <c r="P116" s="82"/>
      <c r="Q116" s="84"/>
      <c r="R116" s="82"/>
      <c r="S116" s="82"/>
      <c r="T116" s="82"/>
      <c r="U116" s="82"/>
      <c r="V116" s="82"/>
      <c r="W116" s="82"/>
      <c r="X116" s="82"/>
      <c r="Y116" s="84"/>
      <c r="Z116" s="82"/>
      <c r="AA116" s="85"/>
      <c r="AB116" s="82"/>
      <c r="AC116" s="82"/>
      <c r="AD116" s="82"/>
      <c r="AE116" s="82"/>
      <c r="AF116" s="82"/>
      <c r="AG116" s="82"/>
      <c r="AH116" s="84"/>
      <c r="AI116" s="82"/>
      <c r="AJ116" s="84"/>
      <c r="AK116" s="82"/>
      <c r="AL116" s="82"/>
      <c r="AM116" s="82"/>
      <c r="AN116" s="84"/>
      <c r="AO116" s="82"/>
      <c r="AP116" s="84"/>
      <c r="AQ116" s="82"/>
      <c r="AR116" s="84"/>
      <c r="AS116" s="82"/>
      <c r="AT116" s="82"/>
      <c r="AU116" s="82"/>
      <c r="AV116" s="84"/>
      <c r="AW116" s="82"/>
      <c r="AX116" s="82"/>
      <c r="AY116" s="82"/>
      <c r="AZ116" s="84"/>
      <c r="BA116" s="82"/>
      <c r="BB116" s="82"/>
      <c r="BC116" s="82"/>
      <c r="BD116" s="82"/>
      <c r="BE116" s="82"/>
      <c r="BF116" s="82"/>
      <c r="BG116" s="82"/>
      <c r="BH116" s="82"/>
      <c r="BI116" s="82"/>
      <c r="BJ116" s="84"/>
      <c r="BK116" s="82"/>
      <c r="BL116" s="84"/>
      <c r="BM116" s="82"/>
      <c r="BN116" s="82"/>
      <c r="BO116" s="82"/>
      <c r="BP116" s="84">
        <v>4</v>
      </c>
      <c r="BQ116" s="82">
        <v>3.8130000000000002</v>
      </c>
      <c r="BR116" s="84"/>
      <c r="BS116" s="82"/>
      <c r="BT116" s="82"/>
      <c r="BU116" s="82"/>
      <c r="BV116" s="82"/>
    </row>
    <row r="117" spans="1:75" x14ac:dyDescent="0.25">
      <c r="A117" s="16">
        <v>115</v>
      </c>
      <c r="B117" s="16">
        <v>3</v>
      </c>
      <c r="C117" s="31" t="s">
        <v>580</v>
      </c>
      <c r="D117" s="40">
        <f>сентябрь!D117-октябрь!E117</f>
        <v>-717.61041271497584</v>
      </c>
      <c r="E117" s="40">
        <f t="shared" si="1"/>
        <v>0</v>
      </c>
      <c r="F117" s="36"/>
      <c r="G117" s="36"/>
      <c r="H117" s="36"/>
      <c r="I117" s="27"/>
      <c r="J117" s="36"/>
      <c r="K117" s="36"/>
      <c r="L117" s="36"/>
      <c r="M117" s="36"/>
      <c r="N117" s="36"/>
      <c r="O117" s="29"/>
      <c r="P117" s="36"/>
      <c r="Q117" s="29"/>
      <c r="R117" s="36"/>
      <c r="S117" s="36"/>
      <c r="T117" s="36"/>
      <c r="U117" s="36"/>
      <c r="V117" s="36"/>
      <c r="W117" s="36"/>
      <c r="X117" s="36"/>
      <c r="Y117" s="29"/>
      <c r="Z117" s="36"/>
      <c r="AA117" s="66"/>
      <c r="AB117" s="36"/>
      <c r="AC117" s="36"/>
      <c r="AD117" s="36"/>
      <c r="AE117" s="36"/>
      <c r="AF117" s="36"/>
      <c r="AG117" s="36"/>
      <c r="AH117" s="29"/>
      <c r="AI117" s="36"/>
      <c r="AJ117" s="29"/>
      <c r="AK117" s="36"/>
      <c r="AL117" s="36"/>
      <c r="AM117" s="36"/>
      <c r="AN117" s="29"/>
      <c r="AO117" s="36"/>
      <c r="AP117" s="29"/>
      <c r="AQ117" s="36"/>
      <c r="AR117" s="29"/>
      <c r="AS117" s="36"/>
      <c r="AT117" s="36"/>
      <c r="AU117" s="36"/>
      <c r="AV117" s="29"/>
      <c r="AW117" s="36"/>
      <c r="AX117" s="36"/>
      <c r="AY117" s="36"/>
      <c r="AZ117" s="29"/>
      <c r="BA117" s="36"/>
      <c r="BB117" s="36"/>
      <c r="BC117" s="36"/>
      <c r="BD117" s="36"/>
      <c r="BE117" s="36"/>
      <c r="BF117" s="36"/>
      <c r="BG117" s="36"/>
      <c r="BH117" s="36"/>
      <c r="BI117" s="36"/>
      <c r="BJ117" s="29"/>
      <c r="BK117" s="36"/>
      <c r="BL117" s="29"/>
      <c r="BM117" s="36"/>
      <c r="BN117" s="36"/>
      <c r="BO117" s="36"/>
      <c r="BP117" s="29"/>
      <c r="BQ117" s="36"/>
      <c r="BR117" s="29"/>
      <c r="BS117" s="36"/>
      <c r="BT117" s="36"/>
      <c r="BU117" s="36"/>
      <c r="BV117" s="36"/>
    </row>
    <row r="118" spans="1:75" s="86" customFormat="1" x14ac:dyDescent="0.25">
      <c r="A118" s="79">
        <v>116</v>
      </c>
      <c r="B118" s="79">
        <v>3</v>
      </c>
      <c r="C118" s="80" t="s">
        <v>581</v>
      </c>
      <c r="D118" s="81">
        <f>сентябрь!D118-октябрь!E118</f>
        <v>-4.0065664231884117</v>
      </c>
      <c r="E118" s="81">
        <f t="shared" si="1"/>
        <v>17.411000000000001</v>
      </c>
      <c r="F118" s="82"/>
      <c r="G118" s="82"/>
      <c r="H118" s="82"/>
      <c r="I118" s="83"/>
      <c r="J118" s="82"/>
      <c r="K118" s="82"/>
      <c r="L118" s="82"/>
      <c r="M118" s="82"/>
      <c r="N118" s="82"/>
      <c r="O118" s="84"/>
      <c r="P118" s="82"/>
      <c r="Q118" s="84"/>
      <c r="R118" s="82"/>
      <c r="S118" s="82"/>
      <c r="T118" s="82"/>
      <c r="U118" s="82"/>
      <c r="V118" s="82"/>
      <c r="W118" s="82"/>
      <c r="X118" s="82"/>
      <c r="Y118" s="84"/>
      <c r="Z118" s="82"/>
      <c r="AA118" s="85"/>
      <c r="AB118" s="82"/>
      <c r="AC118" s="82"/>
      <c r="AD118" s="82"/>
      <c r="AE118" s="82"/>
      <c r="AF118" s="82"/>
      <c r="AG118" s="82"/>
      <c r="AH118" s="84"/>
      <c r="AI118" s="82"/>
      <c r="AJ118" s="84"/>
      <c r="AK118" s="82"/>
      <c r="AL118" s="82"/>
      <c r="AM118" s="82"/>
      <c r="AN118" s="84"/>
      <c r="AO118" s="82"/>
      <c r="AP118" s="84"/>
      <c r="AQ118" s="82"/>
      <c r="AR118" s="84"/>
      <c r="AS118" s="82"/>
      <c r="AT118" s="82"/>
      <c r="AU118" s="82"/>
      <c r="AV118" s="84"/>
      <c r="AW118" s="82"/>
      <c r="AX118" s="82"/>
      <c r="AY118" s="82"/>
      <c r="AZ118" s="84"/>
      <c r="BA118" s="82"/>
      <c r="BB118" s="82"/>
      <c r="BC118" s="82"/>
      <c r="BD118" s="82"/>
      <c r="BE118" s="82"/>
      <c r="BF118" s="82"/>
      <c r="BG118" s="82"/>
      <c r="BH118" s="82"/>
      <c r="BI118" s="82"/>
      <c r="BJ118" s="84"/>
      <c r="BK118" s="82"/>
      <c r="BL118" s="84"/>
      <c r="BM118" s="82"/>
      <c r="BN118" s="82"/>
      <c r="BO118" s="82"/>
      <c r="BP118" s="84"/>
      <c r="BQ118" s="82"/>
      <c r="BR118" s="84"/>
      <c r="BS118" s="82"/>
      <c r="BT118" s="82"/>
      <c r="BU118" s="82"/>
      <c r="BV118" s="82">
        <v>17.411000000000001</v>
      </c>
      <c r="BW118" s="86" t="s">
        <v>1070</v>
      </c>
    </row>
    <row r="119" spans="1:75" x14ac:dyDescent="0.25">
      <c r="A119" s="16">
        <v>117</v>
      </c>
      <c r="B119" s="16">
        <v>3</v>
      </c>
      <c r="C119" s="31" t="s">
        <v>582</v>
      </c>
      <c r="D119" s="40">
        <f>сентябрь!D119-октябрь!E119</f>
        <v>-425.20348533333339</v>
      </c>
      <c r="E119" s="40">
        <f t="shared" si="1"/>
        <v>0</v>
      </c>
      <c r="F119" s="36"/>
      <c r="G119" s="36"/>
      <c r="H119" s="36"/>
      <c r="I119" s="27"/>
      <c r="J119" s="36"/>
      <c r="K119" s="36"/>
      <c r="L119" s="36"/>
      <c r="M119" s="36"/>
      <c r="N119" s="36"/>
      <c r="O119" s="29"/>
      <c r="P119" s="36"/>
      <c r="Q119" s="29"/>
      <c r="R119" s="36"/>
      <c r="S119" s="36"/>
      <c r="T119" s="36"/>
      <c r="U119" s="36"/>
      <c r="V119" s="36"/>
      <c r="W119" s="36"/>
      <c r="X119" s="36"/>
      <c r="Y119" s="29"/>
      <c r="Z119" s="36"/>
      <c r="AA119" s="66"/>
      <c r="AB119" s="36"/>
      <c r="AC119" s="36"/>
      <c r="AD119" s="36"/>
      <c r="AE119" s="36"/>
      <c r="AF119" s="36"/>
      <c r="AG119" s="36"/>
      <c r="AH119" s="29"/>
      <c r="AI119" s="36"/>
      <c r="AJ119" s="29"/>
      <c r="AK119" s="36"/>
      <c r="AL119" s="36"/>
      <c r="AM119" s="36"/>
      <c r="AN119" s="29"/>
      <c r="AO119" s="36"/>
      <c r="AP119" s="29"/>
      <c r="AQ119" s="36"/>
      <c r="AR119" s="29"/>
      <c r="AS119" s="36"/>
      <c r="AT119" s="36"/>
      <c r="AU119" s="36"/>
      <c r="AV119" s="29"/>
      <c r="AW119" s="36"/>
      <c r="AX119" s="36"/>
      <c r="AY119" s="36"/>
      <c r="AZ119" s="29"/>
      <c r="BA119" s="36"/>
      <c r="BB119" s="36"/>
      <c r="BC119" s="36"/>
      <c r="BD119" s="36"/>
      <c r="BE119" s="36"/>
      <c r="BF119" s="36"/>
      <c r="BG119" s="36"/>
      <c r="BH119" s="36"/>
      <c r="BI119" s="36"/>
      <c r="BJ119" s="29"/>
      <c r="BK119" s="36"/>
      <c r="BL119" s="29"/>
      <c r="BM119" s="36"/>
      <c r="BN119" s="36"/>
      <c r="BO119" s="36"/>
      <c r="BP119" s="29"/>
      <c r="BQ119" s="36"/>
      <c r="BR119" s="29"/>
      <c r="BS119" s="36"/>
      <c r="BT119" s="36"/>
      <c r="BU119" s="36"/>
      <c r="BV119" s="36"/>
    </row>
    <row r="120" spans="1:75" x14ac:dyDescent="0.25">
      <c r="A120" s="16">
        <v>118</v>
      </c>
      <c r="B120" s="16">
        <v>3</v>
      </c>
      <c r="C120" s="31" t="s">
        <v>583</v>
      </c>
      <c r="D120" s="40">
        <f>сентябрь!D120-октябрь!E120</f>
        <v>147.62912118840583</v>
      </c>
      <c r="E120" s="40">
        <f t="shared" si="1"/>
        <v>0</v>
      </c>
      <c r="F120" s="36"/>
      <c r="G120" s="36"/>
      <c r="H120" s="36"/>
      <c r="I120" s="27"/>
      <c r="J120" s="36"/>
      <c r="K120" s="36"/>
      <c r="L120" s="36"/>
      <c r="M120" s="36"/>
      <c r="N120" s="36"/>
      <c r="O120" s="29"/>
      <c r="P120" s="36"/>
      <c r="Q120" s="29"/>
      <c r="R120" s="36"/>
      <c r="S120" s="36"/>
      <c r="T120" s="36"/>
      <c r="U120" s="36"/>
      <c r="V120" s="36"/>
      <c r="W120" s="36"/>
      <c r="X120" s="36"/>
      <c r="Y120" s="29"/>
      <c r="Z120" s="36"/>
      <c r="AA120" s="66"/>
      <c r="AB120" s="36"/>
      <c r="AC120" s="36"/>
      <c r="AD120" s="36"/>
      <c r="AE120" s="36"/>
      <c r="AF120" s="36"/>
      <c r="AG120" s="36"/>
      <c r="AH120" s="29"/>
      <c r="AI120" s="36"/>
      <c r="AJ120" s="29"/>
      <c r="AK120" s="36"/>
      <c r="AL120" s="36"/>
      <c r="AM120" s="36"/>
      <c r="AN120" s="29"/>
      <c r="AO120" s="36"/>
      <c r="AP120" s="29"/>
      <c r="AQ120" s="36"/>
      <c r="AR120" s="29"/>
      <c r="AS120" s="36"/>
      <c r="AT120" s="36"/>
      <c r="AU120" s="36"/>
      <c r="AV120" s="29"/>
      <c r="AW120" s="36"/>
      <c r="AX120" s="36"/>
      <c r="AY120" s="36"/>
      <c r="AZ120" s="29"/>
      <c r="BA120" s="36"/>
      <c r="BB120" s="36"/>
      <c r="BC120" s="36"/>
      <c r="BD120" s="36"/>
      <c r="BE120" s="36"/>
      <c r="BF120" s="36"/>
      <c r="BG120" s="36"/>
      <c r="BH120" s="36"/>
      <c r="BI120" s="36"/>
      <c r="BJ120" s="29"/>
      <c r="BK120" s="36"/>
      <c r="BL120" s="29"/>
      <c r="BM120" s="36"/>
      <c r="BN120" s="36"/>
      <c r="BO120" s="36"/>
      <c r="BP120" s="29"/>
      <c r="BQ120" s="36"/>
      <c r="BR120" s="29"/>
      <c r="BS120" s="36"/>
      <c r="BT120" s="36"/>
      <c r="BU120" s="36"/>
      <c r="BV120" s="36"/>
    </row>
    <row r="121" spans="1:75" x14ac:dyDescent="0.25">
      <c r="A121" s="16">
        <v>119</v>
      </c>
      <c r="B121" s="16">
        <v>3</v>
      </c>
      <c r="C121" s="31" t="s">
        <v>584</v>
      </c>
      <c r="D121" s="40">
        <f>сентябрь!D121-октябрь!E121</f>
        <v>390.00396205797091</v>
      </c>
      <c r="E121" s="40">
        <f t="shared" si="1"/>
        <v>0</v>
      </c>
      <c r="F121" s="36"/>
      <c r="G121" s="36"/>
      <c r="H121" s="36"/>
      <c r="I121" s="27"/>
      <c r="J121" s="36"/>
      <c r="K121" s="36"/>
      <c r="L121" s="36"/>
      <c r="M121" s="36"/>
      <c r="N121" s="36"/>
      <c r="O121" s="29"/>
      <c r="P121" s="36"/>
      <c r="Q121" s="29"/>
      <c r="R121" s="36"/>
      <c r="S121" s="36"/>
      <c r="T121" s="36"/>
      <c r="U121" s="36"/>
      <c r="V121" s="36"/>
      <c r="W121" s="36"/>
      <c r="X121" s="36"/>
      <c r="Y121" s="29"/>
      <c r="Z121" s="36"/>
      <c r="AA121" s="66"/>
      <c r="AB121" s="36"/>
      <c r="AC121" s="36"/>
      <c r="AD121" s="36"/>
      <c r="AE121" s="36"/>
      <c r="AF121" s="36"/>
      <c r="AG121" s="36"/>
      <c r="AH121" s="29"/>
      <c r="AI121" s="36"/>
      <c r="AJ121" s="29"/>
      <c r="AK121" s="36"/>
      <c r="AL121" s="36"/>
      <c r="AM121" s="36"/>
      <c r="AN121" s="29"/>
      <c r="AO121" s="36"/>
      <c r="AP121" s="29"/>
      <c r="AQ121" s="36"/>
      <c r="AR121" s="29"/>
      <c r="AS121" s="36"/>
      <c r="AT121" s="36"/>
      <c r="AU121" s="36"/>
      <c r="AV121" s="29"/>
      <c r="AW121" s="36"/>
      <c r="AX121" s="36"/>
      <c r="AY121" s="36"/>
      <c r="AZ121" s="29"/>
      <c r="BA121" s="36"/>
      <c r="BB121" s="36"/>
      <c r="BC121" s="36"/>
      <c r="BD121" s="36"/>
      <c r="BE121" s="36"/>
      <c r="BF121" s="36"/>
      <c r="BG121" s="36"/>
      <c r="BH121" s="36"/>
      <c r="BI121" s="36"/>
      <c r="BJ121" s="29"/>
      <c r="BK121" s="36"/>
      <c r="BL121" s="29"/>
      <c r="BM121" s="36"/>
      <c r="BN121" s="36"/>
      <c r="BO121" s="36"/>
      <c r="BP121" s="29"/>
      <c r="BQ121" s="36"/>
      <c r="BR121" s="29"/>
      <c r="BS121" s="36"/>
      <c r="BT121" s="36"/>
      <c r="BU121" s="36"/>
      <c r="BV121" s="36"/>
    </row>
    <row r="122" spans="1:75" s="86" customFormat="1" x14ac:dyDescent="0.25">
      <c r="A122" s="79">
        <v>120</v>
      </c>
      <c r="B122" s="79">
        <v>3</v>
      </c>
      <c r="C122" s="80" t="s">
        <v>585</v>
      </c>
      <c r="D122" s="81">
        <f>сентябрь!D122-октябрь!E122</f>
        <v>1914.0995909642513</v>
      </c>
      <c r="E122" s="81">
        <f t="shared" si="1"/>
        <v>12.353999999999999</v>
      </c>
      <c r="F122" s="82"/>
      <c r="G122" s="82"/>
      <c r="H122" s="82"/>
      <c r="I122" s="83"/>
      <c r="J122" s="82"/>
      <c r="K122" s="82"/>
      <c r="L122" s="82"/>
      <c r="M122" s="82"/>
      <c r="N122" s="82"/>
      <c r="O122" s="84"/>
      <c r="P122" s="82"/>
      <c r="Q122" s="84"/>
      <c r="R122" s="82"/>
      <c r="S122" s="82"/>
      <c r="T122" s="82"/>
      <c r="U122" s="82"/>
      <c r="V122" s="82"/>
      <c r="W122" s="82"/>
      <c r="X122" s="82"/>
      <c r="Y122" s="84"/>
      <c r="Z122" s="82"/>
      <c r="AA122" s="85"/>
      <c r="AB122" s="82"/>
      <c r="AC122" s="82"/>
      <c r="AD122" s="82"/>
      <c r="AE122" s="82"/>
      <c r="AF122" s="82"/>
      <c r="AG122" s="82"/>
      <c r="AH122" s="84"/>
      <c r="AI122" s="82"/>
      <c r="AJ122" s="84"/>
      <c r="AK122" s="82"/>
      <c r="AL122" s="82"/>
      <c r="AM122" s="82"/>
      <c r="AN122" s="84"/>
      <c r="AO122" s="82"/>
      <c r="AP122" s="84"/>
      <c r="AQ122" s="82"/>
      <c r="AR122" s="84"/>
      <c r="AS122" s="82"/>
      <c r="AT122" s="82"/>
      <c r="AU122" s="82"/>
      <c r="AV122" s="84"/>
      <c r="AW122" s="82"/>
      <c r="AX122" s="82"/>
      <c r="AY122" s="82"/>
      <c r="AZ122" s="84"/>
      <c r="BA122" s="82"/>
      <c r="BB122" s="82"/>
      <c r="BC122" s="82"/>
      <c r="BD122" s="82"/>
      <c r="BE122" s="82"/>
      <c r="BF122" s="82"/>
      <c r="BG122" s="82"/>
      <c r="BH122" s="82"/>
      <c r="BI122" s="82"/>
      <c r="BJ122" s="84"/>
      <c r="BK122" s="82"/>
      <c r="BL122" s="84"/>
      <c r="BM122" s="82"/>
      <c r="BN122" s="82"/>
      <c r="BO122" s="82"/>
      <c r="BP122" s="84">
        <v>13</v>
      </c>
      <c r="BQ122" s="82">
        <v>12.353999999999999</v>
      </c>
      <c r="BR122" s="84"/>
      <c r="BS122" s="82"/>
      <c r="BT122" s="82"/>
      <c r="BU122" s="82"/>
      <c r="BV122" s="82"/>
    </row>
    <row r="123" spans="1:75" x14ac:dyDescent="0.25">
      <c r="A123" s="16">
        <v>121</v>
      </c>
      <c r="B123" s="16">
        <v>1</v>
      </c>
      <c r="C123" s="31" t="s">
        <v>586</v>
      </c>
      <c r="D123" s="40">
        <f>сентябрь!D123-октябрь!E123</f>
        <v>433.24797800000005</v>
      </c>
      <c r="E123" s="40">
        <f t="shared" si="1"/>
        <v>0</v>
      </c>
      <c r="F123" s="36"/>
      <c r="G123" s="36"/>
      <c r="H123" s="36"/>
      <c r="I123" s="27"/>
      <c r="J123" s="36"/>
      <c r="K123" s="36"/>
      <c r="L123" s="36"/>
      <c r="M123" s="36"/>
      <c r="N123" s="36"/>
      <c r="O123" s="29"/>
      <c r="P123" s="36"/>
      <c r="Q123" s="29"/>
      <c r="R123" s="36"/>
      <c r="S123" s="36"/>
      <c r="T123" s="36"/>
      <c r="U123" s="36"/>
      <c r="V123" s="36"/>
      <c r="W123" s="36"/>
      <c r="X123" s="36"/>
      <c r="Y123" s="29"/>
      <c r="Z123" s="36"/>
      <c r="AA123" s="66"/>
      <c r="AB123" s="36"/>
      <c r="AC123" s="36"/>
      <c r="AD123" s="36"/>
      <c r="AE123" s="36"/>
      <c r="AF123" s="36"/>
      <c r="AG123" s="36"/>
      <c r="AH123" s="29"/>
      <c r="AI123" s="36"/>
      <c r="AJ123" s="29"/>
      <c r="AK123" s="36"/>
      <c r="AL123" s="36"/>
      <c r="AM123" s="36"/>
      <c r="AN123" s="29"/>
      <c r="AO123" s="36"/>
      <c r="AP123" s="29"/>
      <c r="AQ123" s="36"/>
      <c r="AR123" s="29"/>
      <c r="AS123" s="36"/>
      <c r="AT123" s="36"/>
      <c r="AU123" s="36"/>
      <c r="AV123" s="29"/>
      <c r="AW123" s="36"/>
      <c r="AX123" s="36"/>
      <c r="AY123" s="36"/>
      <c r="AZ123" s="29"/>
      <c r="BA123" s="36"/>
      <c r="BB123" s="36"/>
      <c r="BC123" s="36"/>
      <c r="BD123" s="36"/>
      <c r="BE123" s="36"/>
      <c r="BF123" s="36"/>
      <c r="BG123" s="36"/>
      <c r="BH123" s="36"/>
      <c r="BI123" s="36"/>
      <c r="BJ123" s="29"/>
      <c r="BK123" s="36"/>
      <c r="BL123" s="29"/>
      <c r="BM123" s="36"/>
      <c r="BN123" s="36"/>
      <c r="BO123" s="36"/>
      <c r="BP123" s="29"/>
      <c r="BQ123" s="36"/>
      <c r="BR123" s="29"/>
      <c r="BS123" s="36"/>
      <c r="BT123" s="36"/>
      <c r="BU123" s="36"/>
      <c r="BV123" s="36"/>
    </row>
    <row r="124" spans="1:75" x14ac:dyDescent="0.25">
      <c r="A124" s="16">
        <v>122</v>
      </c>
      <c r="B124" s="16">
        <v>1</v>
      </c>
      <c r="C124" s="31" t="s">
        <v>587</v>
      </c>
      <c r="D124" s="40">
        <f>сентябрь!D124-октябрь!E124</f>
        <v>-137.27386453140102</v>
      </c>
      <c r="E124" s="40">
        <f t="shared" si="1"/>
        <v>0</v>
      </c>
      <c r="F124" s="36"/>
      <c r="G124" s="36"/>
      <c r="H124" s="36"/>
      <c r="I124" s="27"/>
      <c r="J124" s="36"/>
      <c r="K124" s="36"/>
      <c r="L124" s="36"/>
      <c r="M124" s="36"/>
      <c r="N124" s="36"/>
      <c r="O124" s="29"/>
      <c r="P124" s="36"/>
      <c r="Q124" s="29"/>
      <c r="R124" s="36"/>
      <c r="S124" s="36"/>
      <c r="T124" s="36"/>
      <c r="U124" s="36"/>
      <c r="V124" s="36"/>
      <c r="W124" s="36"/>
      <c r="X124" s="36"/>
      <c r="Y124" s="29"/>
      <c r="Z124" s="36"/>
      <c r="AA124" s="66"/>
      <c r="AB124" s="36"/>
      <c r="AC124" s="36"/>
      <c r="AD124" s="36"/>
      <c r="AE124" s="36"/>
      <c r="AF124" s="36"/>
      <c r="AG124" s="36"/>
      <c r="AH124" s="29"/>
      <c r="AI124" s="36"/>
      <c r="AJ124" s="29"/>
      <c r="AK124" s="36"/>
      <c r="AL124" s="36"/>
      <c r="AM124" s="36"/>
      <c r="AN124" s="29"/>
      <c r="AO124" s="36"/>
      <c r="AP124" s="29"/>
      <c r="AQ124" s="36"/>
      <c r="AR124" s="29"/>
      <c r="AS124" s="36"/>
      <c r="AT124" s="36"/>
      <c r="AU124" s="36"/>
      <c r="AV124" s="29"/>
      <c r="AW124" s="36"/>
      <c r="AX124" s="36"/>
      <c r="AY124" s="36"/>
      <c r="AZ124" s="29"/>
      <c r="BA124" s="36"/>
      <c r="BB124" s="36"/>
      <c r="BC124" s="36"/>
      <c r="BD124" s="36"/>
      <c r="BE124" s="36"/>
      <c r="BF124" s="36"/>
      <c r="BG124" s="36"/>
      <c r="BH124" s="36"/>
      <c r="BI124" s="36"/>
      <c r="BJ124" s="29"/>
      <c r="BK124" s="36"/>
      <c r="BL124" s="29"/>
      <c r="BM124" s="36"/>
      <c r="BN124" s="36"/>
      <c r="BO124" s="36"/>
      <c r="BP124" s="29"/>
      <c r="BQ124" s="36"/>
      <c r="BR124" s="29"/>
      <c r="BS124" s="36"/>
      <c r="BT124" s="36"/>
      <c r="BU124" s="36"/>
      <c r="BV124" s="36"/>
    </row>
    <row r="125" spans="1:75" s="86" customFormat="1" x14ac:dyDescent="0.25">
      <c r="A125" s="79">
        <v>123</v>
      </c>
      <c r="B125" s="79">
        <v>1</v>
      </c>
      <c r="C125" s="80" t="s">
        <v>588</v>
      </c>
      <c r="D125" s="81">
        <f>сентябрь!D125-октябрь!E125</f>
        <v>208.09250190144928</v>
      </c>
      <c r="E125" s="81">
        <f t="shared" si="1"/>
        <v>20.018999999999998</v>
      </c>
      <c r="F125" s="82"/>
      <c r="G125" s="82"/>
      <c r="H125" s="82"/>
      <c r="I125" s="83"/>
      <c r="J125" s="82"/>
      <c r="K125" s="82"/>
      <c r="L125" s="82"/>
      <c r="M125" s="82"/>
      <c r="N125" s="82"/>
      <c r="O125" s="84"/>
      <c r="P125" s="82"/>
      <c r="Q125" s="84"/>
      <c r="R125" s="82"/>
      <c r="S125" s="82"/>
      <c r="T125" s="82"/>
      <c r="U125" s="82"/>
      <c r="V125" s="82"/>
      <c r="W125" s="82" t="s">
        <v>1224</v>
      </c>
      <c r="X125" s="82">
        <v>20.018999999999998</v>
      </c>
      <c r="Y125" s="84"/>
      <c r="Z125" s="82"/>
      <c r="AA125" s="85"/>
      <c r="AB125" s="82"/>
      <c r="AC125" s="82"/>
      <c r="AD125" s="82"/>
      <c r="AE125" s="82"/>
      <c r="AF125" s="82"/>
      <c r="AG125" s="82"/>
      <c r="AH125" s="84"/>
      <c r="AI125" s="82"/>
      <c r="AJ125" s="84"/>
      <c r="AK125" s="82"/>
      <c r="AL125" s="82"/>
      <c r="AM125" s="82"/>
      <c r="AN125" s="84"/>
      <c r="AO125" s="82"/>
      <c r="AP125" s="84"/>
      <c r="AQ125" s="82"/>
      <c r="AR125" s="84"/>
      <c r="AS125" s="82"/>
      <c r="AT125" s="82"/>
      <c r="AU125" s="82"/>
      <c r="AV125" s="84"/>
      <c r="AW125" s="82"/>
      <c r="AX125" s="82"/>
      <c r="AY125" s="82"/>
      <c r="AZ125" s="84"/>
      <c r="BA125" s="82"/>
      <c r="BB125" s="82"/>
      <c r="BC125" s="82"/>
      <c r="BD125" s="82"/>
      <c r="BE125" s="82"/>
      <c r="BF125" s="82"/>
      <c r="BG125" s="82"/>
      <c r="BH125" s="82"/>
      <c r="BI125" s="82"/>
      <c r="BJ125" s="84"/>
      <c r="BK125" s="82"/>
      <c r="BL125" s="84"/>
      <c r="BM125" s="82"/>
      <c r="BN125" s="82"/>
      <c r="BO125" s="82"/>
      <c r="BP125" s="84"/>
      <c r="BQ125" s="82"/>
      <c r="BR125" s="84"/>
      <c r="BS125" s="82"/>
      <c r="BT125" s="82"/>
      <c r="BU125" s="82"/>
      <c r="BV125" s="82"/>
    </row>
    <row r="126" spans="1:75" s="86" customFormat="1" x14ac:dyDescent="0.25">
      <c r="A126" s="79">
        <v>124</v>
      </c>
      <c r="B126" s="79">
        <v>1</v>
      </c>
      <c r="C126" s="80" t="s">
        <v>589</v>
      </c>
      <c r="D126" s="81">
        <f>сентябрь!D126-октябрь!E126</f>
        <v>-1678.5326770338165</v>
      </c>
      <c r="E126" s="81">
        <f t="shared" si="1"/>
        <v>65.634999999999991</v>
      </c>
      <c r="F126" s="82"/>
      <c r="G126" s="82"/>
      <c r="H126" s="82"/>
      <c r="I126" s="83"/>
      <c r="J126" s="82"/>
      <c r="K126" s="82"/>
      <c r="L126" s="82"/>
      <c r="M126" s="82"/>
      <c r="N126" s="82"/>
      <c r="O126" s="84"/>
      <c r="P126" s="82"/>
      <c r="Q126" s="84"/>
      <c r="R126" s="82"/>
      <c r="S126" s="82"/>
      <c r="T126" s="82"/>
      <c r="U126" s="82"/>
      <c r="V126" s="82"/>
      <c r="W126" s="82"/>
      <c r="X126" s="82"/>
      <c r="Y126" s="84"/>
      <c r="Z126" s="82"/>
      <c r="AA126" s="85"/>
      <c r="AB126" s="82"/>
      <c r="AC126" s="82"/>
      <c r="AD126" s="82"/>
      <c r="AE126" s="82"/>
      <c r="AF126" s="82"/>
      <c r="AG126" s="82"/>
      <c r="AH126" s="84"/>
      <c r="AI126" s="82"/>
      <c r="AJ126" s="84"/>
      <c r="AK126" s="82"/>
      <c r="AL126" s="82"/>
      <c r="AM126" s="82"/>
      <c r="AN126" s="84"/>
      <c r="AO126" s="82"/>
      <c r="AP126" s="84"/>
      <c r="AQ126" s="82"/>
      <c r="AR126" s="84"/>
      <c r="AS126" s="82"/>
      <c r="AT126" s="82"/>
      <c r="AU126" s="82"/>
      <c r="AV126" s="84"/>
      <c r="AW126" s="82"/>
      <c r="AX126" s="82"/>
      <c r="AY126" s="82"/>
      <c r="AZ126" s="84"/>
      <c r="BA126" s="82"/>
      <c r="BB126" s="82"/>
      <c r="BC126" s="82"/>
      <c r="BD126" s="82"/>
      <c r="BE126" s="82"/>
      <c r="BF126" s="82"/>
      <c r="BG126" s="82"/>
      <c r="BH126" s="82"/>
      <c r="BI126" s="82"/>
      <c r="BJ126" s="84"/>
      <c r="BK126" s="82"/>
      <c r="BL126" s="84"/>
      <c r="BM126" s="82"/>
      <c r="BN126" s="82"/>
      <c r="BO126" s="82"/>
      <c r="BP126" s="84">
        <v>13</v>
      </c>
      <c r="BQ126" s="82">
        <v>13.170999999999999</v>
      </c>
      <c r="BR126" s="84"/>
      <c r="BS126" s="82"/>
      <c r="BT126" s="82"/>
      <c r="BU126" s="82"/>
      <c r="BV126" s="82">
        <v>52.463999999999999</v>
      </c>
      <c r="BW126" s="86" t="s">
        <v>1217</v>
      </c>
    </row>
    <row r="127" spans="1:75" x14ac:dyDescent="0.25">
      <c r="A127" s="16">
        <v>125</v>
      </c>
      <c r="B127" s="16">
        <v>1</v>
      </c>
      <c r="C127" s="31" t="s">
        <v>590</v>
      </c>
      <c r="D127" s="40">
        <f>сентябрь!D127-октябрь!E127</f>
        <v>-1339.2387975729473</v>
      </c>
      <c r="E127" s="40">
        <f t="shared" si="1"/>
        <v>0</v>
      </c>
      <c r="F127" s="36"/>
      <c r="G127" s="36"/>
      <c r="H127" s="36"/>
      <c r="I127" s="27"/>
      <c r="J127" s="36"/>
      <c r="K127" s="36"/>
      <c r="L127" s="36"/>
      <c r="M127" s="36"/>
      <c r="N127" s="36"/>
      <c r="O127" s="29"/>
      <c r="P127" s="36"/>
      <c r="Q127" s="29"/>
      <c r="R127" s="36"/>
      <c r="S127" s="36"/>
      <c r="T127" s="36"/>
      <c r="U127" s="36"/>
      <c r="V127" s="36"/>
      <c r="W127" s="36"/>
      <c r="X127" s="36"/>
      <c r="Y127" s="29"/>
      <c r="Z127" s="36"/>
      <c r="AA127" s="66"/>
      <c r="AB127" s="36"/>
      <c r="AC127" s="36"/>
      <c r="AD127" s="36"/>
      <c r="AE127" s="36"/>
      <c r="AF127" s="36"/>
      <c r="AG127" s="36"/>
      <c r="AH127" s="29"/>
      <c r="AI127" s="36"/>
      <c r="AJ127" s="29"/>
      <c r="AK127" s="36"/>
      <c r="AL127" s="36"/>
      <c r="AM127" s="36"/>
      <c r="AN127" s="29"/>
      <c r="AO127" s="36"/>
      <c r="AP127" s="29"/>
      <c r="AQ127" s="36"/>
      <c r="AR127" s="29"/>
      <c r="AS127" s="36"/>
      <c r="AT127" s="36"/>
      <c r="AU127" s="36"/>
      <c r="AV127" s="29"/>
      <c r="AW127" s="36"/>
      <c r="AX127" s="36"/>
      <c r="AY127" s="36"/>
      <c r="AZ127" s="29"/>
      <c r="BA127" s="36"/>
      <c r="BB127" s="36"/>
      <c r="BC127" s="36"/>
      <c r="BD127" s="36"/>
      <c r="BE127" s="36"/>
      <c r="BF127" s="36"/>
      <c r="BG127" s="36"/>
      <c r="BH127" s="36"/>
      <c r="BI127" s="36"/>
      <c r="BJ127" s="29"/>
      <c r="BK127" s="36"/>
      <c r="BL127" s="29"/>
      <c r="BM127" s="36"/>
      <c r="BN127" s="36"/>
      <c r="BO127" s="36"/>
      <c r="BP127" s="29"/>
      <c r="BQ127" s="36"/>
      <c r="BR127" s="29"/>
      <c r="BS127" s="36"/>
      <c r="BT127" s="36"/>
      <c r="BU127" s="36"/>
      <c r="BV127" s="36"/>
    </row>
    <row r="128" spans="1:75" s="86" customFormat="1" x14ac:dyDescent="0.25">
      <c r="A128" s="79">
        <v>126</v>
      </c>
      <c r="B128" s="79">
        <v>1</v>
      </c>
      <c r="C128" s="80" t="s">
        <v>591</v>
      </c>
      <c r="D128" s="81">
        <f>сентябрь!D128-октябрь!E128</f>
        <v>2119.052239333334</v>
      </c>
      <c r="E128" s="81">
        <f t="shared" si="1"/>
        <v>35.765999999999998</v>
      </c>
      <c r="F128" s="82"/>
      <c r="G128" s="82"/>
      <c r="H128" s="82"/>
      <c r="I128" s="83"/>
      <c r="J128" s="82"/>
      <c r="K128" s="82"/>
      <c r="L128" s="82"/>
      <c r="M128" s="82"/>
      <c r="N128" s="82"/>
      <c r="O128" s="84"/>
      <c r="P128" s="82"/>
      <c r="Q128" s="84"/>
      <c r="R128" s="82"/>
      <c r="S128" s="82"/>
      <c r="T128" s="82"/>
      <c r="U128" s="82"/>
      <c r="V128" s="82"/>
      <c r="W128" s="82"/>
      <c r="X128" s="82"/>
      <c r="Y128" s="84"/>
      <c r="Z128" s="82"/>
      <c r="AA128" s="85"/>
      <c r="AB128" s="82"/>
      <c r="AC128" s="82"/>
      <c r="AD128" s="82"/>
      <c r="AE128" s="82"/>
      <c r="AF128" s="82"/>
      <c r="AG128" s="82"/>
      <c r="AH128" s="84"/>
      <c r="AI128" s="82"/>
      <c r="AJ128" s="84"/>
      <c r="AK128" s="82"/>
      <c r="AL128" s="82"/>
      <c r="AM128" s="82"/>
      <c r="AN128" s="84"/>
      <c r="AO128" s="82"/>
      <c r="AP128" s="84"/>
      <c r="AQ128" s="82"/>
      <c r="AR128" s="84"/>
      <c r="AS128" s="82"/>
      <c r="AT128" s="82"/>
      <c r="AU128" s="82"/>
      <c r="AV128" s="84"/>
      <c r="AW128" s="82"/>
      <c r="AX128" s="82"/>
      <c r="AY128" s="82"/>
      <c r="AZ128" s="84"/>
      <c r="BA128" s="82"/>
      <c r="BB128" s="82"/>
      <c r="BC128" s="82"/>
      <c r="BD128" s="82"/>
      <c r="BE128" s="82"/>
      <c r="BF128" s="82"/>
      <c r="BG128" s="82"/>
      <c r="BH128" s="82"/>
      <c r="BI128" s="82"/>
      <c r="BJ128" s="84"/>
      <c r="BK128" s="82"/>
      <c r="BL128" s="84"/>
      <c r="BM128" s="82"/>
      <c r="BN128" s="82"/>
      <c r="BO128" s="82"/>
      <c r="BP128" s="84">
        <v>36</v>
      </c>
      <c r="BQ128" s="82">
        <v>35.765999999999998</v>
      </c>
      <c r="BR128" s="84"/>
      <c r="BS128" s="82"/>
      <c r="BT128" s="82"/>
      <c r="BU128" s="82"/>
      <c r="BV128" s="82"/>
    </row>
    <row r="129" spans="1:75" x14ac:dyDescent="0.25">
      <c r="A129" s="16">
        <v>127</v>
      </c>
      <c r="B129" s="16">
        <v>1</v>
      </c>
      <c r="C129" s="31" t="s">
        <v>940</v>
      </c>
      <c r="D129" s="40">
        <f>сентябрь!D129-октябрь!E129</f>
        <v>-87.175429053140135</v>
      </c>
      <c r="E129" s="40">
        <f t="shared" si="1"/>
        <v>0</v>
      </c>
      <c r="F129" s="36"/>
      <c r="G129" s="36"/>
      <c r="H129" s="36"/>
      <c r="I129" s="27"/>
      <c r="J129" s="36"/>
      <c r="K129" s="36"/>
      <c r="L129" s="36"/>
      <c r="M129" s="36"/>
      <c r="N129" s="36"/>
      <c r="O129" s="29"/>
      <c r="P129" s="36"/>
      <c r="Q129" s="29"/>
      <c r="R129" s="36"/>
      <c r="S129" s="36"/>
      <c r="T129" s="36"/>
      <c r="U129" s="36"/>
      <c r="V129" s="36"/>
      <c r="W129" s="36"/>
      <c r="X129" s="36"/>
      <c r="Y129" s="29"/>
      <c r="Z129" s="36"/>
      <c r="AA129" s="66"/>
      <c r="AB129" s="36"/>
      <c r="AC129" s="36"/>
      <c r="AD129" s="36"/>
      <c r="AE129" s="36"/>
      <c r="AF129" s="36"/>
      <c r="AG129" s="36"/>
      <c r="AH129" s="29"/>
      <c r="AI129" s="36"/>
      <c r="AJ129" s="29"/>
      <c r="AK129" s="36"/>
      <c r="AL129" s="36"/>
      <c r="AM129" s="36"/>
      <c r="AN129" s="29"/>
      <c r="AO129" s="36"/>
      <c r="AP129" s="29"/>
      <c r="AQ129" s="36"/>
      <c r="AR129" s="29"/>
      <c r="AS129" s="36"/>
      <c r="AT129" s="36"/>
      <c r="AU129" s="36"/>
      <c r="AV129" s="29"/>
      <c r="AW129" s="36"/>
      <c r="AX129" s="36"/>
      <c r="AY129" s="36"/>
      <c r="AZ129" s="29"/>
      <c r="BA129" s="36"/>
      <c r="BB129" s="36"/>
      <c r="BC129" s="36"/>
      <c r="BD129" s="36"/>
      <c r="BE129" s="36"/>
      <c r="BF129" s="36"/>
      <c r="BG129" s="36"/>
      <c r="BH129" s="36"/>
      <c r="BI129" s="36"/>
      <c r="BJ129" s="29"/>
      <c r="BK129" s="36"/>
      <c r="BL129" s="29"/>
      <c r="BM129" s="36"/>
      <c r="BN129" s="36"/>
      <c r="BO129" s="36"/>
      <c r="BP129" s="29"/>
      <c r="BQ129" s="36"/>
      <c r="BR129" s="29"/>
      <c r="BS129" s="36"/>
      <c r="BT129" s="36"/>
      <c r="BU129" s="36"/>
      <c r="BV129" s="36"/>
    </row>
    <row r="130" spans="1:75" x14ac:dyDescent="0.25">
      <c r="A130" s="16">
        <v>128</v>
      </c>
      <c r="B130" s="16">
        <v>1</v>
      </c>
      <c r="C130" s="31" t="s">
        <v>592</v>
      </c>
      <c r="D130" s="40">
        <f>сентябрь!D130-октябрь!E130</f>
        <v>-719.99744768115943</v>
      </c>
      <c r="E130" s="40">
        <f t="shared" si="1"/>
        <v>0</v>
      </c>
      <c r="F130" s="36"/>
      <c r="G130" s="36"/>
      <c r="H130" s="36"/>
      <c r="I130" s="27"/>
      <c r="J130" s="36"/>
      <c r="K130" s="36"/>
      <c r="L130" s="36"/>
      <c r="M130" s="36"/>
      <c r="N130" s="36"/>
      <c r="O130" s="29"/>
      <c r="P130" s="36"/>
      <c r="Q130" s="29"/>
      <c r="R130" s="36"/>
      <c r="S130" s="36"/>
      <c r="T130" s="36"/>
      <c r="U130" s="36"/>
      <c r="V130" s="36"/>
      <c r="W130" s="36"/>
      <c r="X130" s="36"/>
      <c r="Y130" s="29"/>
      <c r="Z130" s="36"/>
      <c r="AA130" s="66"/>
      <c r="AB130" s="36"/>
      <c r="AC130" s="36"/>
      <c r="AD130" s="36"/>
      <c r="AE130" s="36"/>
      <c r="AF130" s="36"/>
      <c r="AG130" s="36"/>
      <c r="AH130" s="29"/>
      <c r="AI130" s="36"/>
      <c r="AJ130" s="29"/>
      <c r="AK130" s="36"/>
      <c r="AL130" s="36"/>
      <c r="AM130" s="36"/>
      <c r="AN130" s="29"/>
      <c r="AO130" s="36"/>
      <c r="AP130" s="29"/>
      <c r="AQ130" s="36"/>
      <c r="AR130" s="29"/>
      <c r="AS130" s="36"/>
      <c r="AT130" s="36"/>
      <c r="AU130" s="36"/>
      <c r="AV130" s="29"/>
      <c r="AW130" s="36"/>
      <c r="AX130" s="36"/>
      <c r="AY130" s="36"/>
      <c r="AZ130" s="29"/>
      <c r="BA130" s="36"/>
      <c r="BB130" s="36"/>
      <c r="BC130" s="36"/>
      <c r="BD130" s="36"/>
      <c r="BE130" s="36"/>
      <c r="BF130" s="36"/>
      <c r="BG130" s="36"/>
      <c r="BH130" s="36"/>
      <c r="BI130" s="36"/>
      <c r="BJ130" s="29"/>
      <c r="BK130" s="36"/>
      <c r="BL130" s="29"/>
      <c r="BM130" s="36"/>
      <c r="BN130" s="36"/>
      <c r="BO130" s="36"/>
      <c r="BP130" s="29"/>
      <c r="BQ130" s="36"/>
      <c r="BR130" s="29"/>
      <c r="BS130" s="36"/>
      <c r="BT130" s="36"/>
      <c r="BU130" s="36"/>
      <c r="BV130" s="36"/>
    </row>
    <row r="131" spans="1:75" x14ac:dyDescent="0.25">
      <c r="A131" s="16">
        <v>129</v>
      </c>
      <c r="B131" s="16">
        <v>1</v>
      </c>
      <c r="C131" s="31" t="s">
        <v>593</v>
      </c>
      <c r="D131" s="40">
        <f>сентябрь!D131-октябрь!E131</f>
        <v>122.29409496618359</v>
      </c>
      <c r="E131" s="40">
        <f t="shared" si="1"/>
        <v>0</v>
      </c>
      <c r="F131" s="36"/>
      <c r="G131" s="36"/>
      <c r="H131" s="36"/>
      <c r="I131" s="27"/>
      <c r="J131" s="36"/>
      <c r="K131" s="36"/>
      <c r="L131" s="36"/>
      <c r="M131" s="36"/>
      <c r="N131" s="36"/>
      <c r="O131" s="29"/>
      <c r="P131" s="36"/>
      <c r="Q131" s="29"/>
      <c r="R131" s="36"/>
      <c r="S131" s="36"/>
      <c r="T131" s="36"/>
      <c r="U131" s="36"/>
      <c r="V131" s="36"/>
      <c r="W131" s="36"/>
      <c r="X131" s="36"/>
      <c r="Y131" s="29"/>
      <c r="Z131" s="36"/>
      <c r="AA131" s="66"/>
      <c r="AB131" s="36"/>
      <c r="AC131" s="36"/>
      <c r="AD131" s="36"/>
      <c r="AE131" s="36"/>
      <c r="AF131" s="36"/>
      <c r="AG131" s="36"/>
      <c r="AH131" s="29"/>
      <c r="AI131" s="36"/>
      <c r="AJ131" s="29"/>
      <c r="AK131" s="36"/>
      <c r="AL131" s="36"/>
      <c r="AM131" s="36"/>
      <c r="AN131" s="29"/>
      <c r="AO131" s="36"/>
      <c r="AP131" s="29"/>
      <c r="AQ131" s="36"/>
      <c r="AR131" s="29"/>
      <c r="AS131" s="36"/>
      <c r="AT131" s="36"/>
      <c r="AU131" s="36"/>
      <c r="AV131" s="29"/>
      <c r="AW131" s="36"/>
      <c r="AX131" s="36"/>
      <c r="AY131" s="36"/>
      <c r="AZ131" s="29"/>
      <c r="BA131" s="36"/>
      <c r="BB131" s="36"/>
      <c r="BC131" s="36"/>
      <c r="BD131" s="36"/>
      <c r="BE131" s="36"/>
      <c r="BF131" s="36"/>
      <c r="BG131" s="36"/>
      <c r="BH131" s="36"/>
      <c r="BI131" s="36"/>
      <c r="BJ131" s="29"/>
      <c r="BK131" s="36"/>
      <c r="BL131" s="29"/>
      <c r="BM131" s="36"/>
      <c r="BN131" s="36"/>
      <c r="BO131" s="36"/>
      <c r="BP131" s="29"/>
      <c r="BQ131" s="36"/>
      <c r="BR131" s="29"/>
      <c r="BS131" s="36"/>
      <c r="BT131" s="36"/>
      <c r="BU131" s="36"/>
      <c r="BV131" s="36"/>
    </row>
    <row r="132" spans="1:75" x14ac:dyDescent="0.25">
      <c r="A132" s="16">
        <v>130</v>
      </c>
      <c r="B132" s="16">
        <v>1</v>
      </c>
      <c r="C132" s="31" t="s">
        <v>594</v>
      </c>
      <c r="D132" s="40">
        <f>сентябрь!D132-октябрь!E132</f>
        <v>-57.021317690821306</v>
      </c>
      <c r="E132" s="40">
        <f t="shared" ref="E132:E195" si="2">G132+H132+J132+L132+N132+P132+R132+T132+V132+X132+Z132+AC132+AE132+AG132+AI132+AK132+AM132+AO132+AQ132+AS132+AU132+AW132+AY132+BA132+BC132+BE132+BG132+BI132+BK132+BM132+BO132+BQ132+BS132+BU132+BV132</f>
        <v>0</v>
      </c>
      <c r="F132" s="36"/>
      <c r="G132" s="36"/>
      <c r="H132" s="36"/>
      <c r="I132" s="27"/>
      <c r="J132" s="36"/>
      <c r="K132" s="36"/>
      <c r="L132" s="36"/>
      <c r="M132" s="36"/>
      <c r="N132" s="36"/>
      <c r="O132" s="29"/>
      <c r="P132" s="36"/>
      <c r="Q132" s="29"/>
      <c r="R132" s="36"/>
      <c r="S132" s="36"/>
      <c r="T132" s="36"/>
      <c r="U132" s="36"/>
      <c r="V132" s="36"/>
      <c r="W132" s="36"/>
      <c r="X132" s="36"/>
      <c r="Y132" s="29"/>
      <c r="Z132" s="36"/>
      <c r="AA132" s="66"/>
      <c r="AB132" s="36"/>
      <c r="AC132" s="36"/>
      <c r="AD132" s="36"/>
      <c r="AE132" s="36"/>
      <c r="AF132" s="36"/>
      <c r="AG132" s="36"/>
      <c r="AH132" s="29"/>
      <c r="AI132" s="36"/>
      <c r="AJ132" s="29"/>
      <c r="AK132" s="36"/>
      <c r="AL132" s="36"/>
      <c r="AM132" s="36"/>
      <c r="AN132" s="29"/>
      <c r="AO132" s="36"/>
      <c r="AP132" s="29"/>
      <c r="AQ132" s="36"/>
      <c r="AR132" s="29"/>
      <c r="AS132" s="36"/>
      <c r="AT132" s="36"/>
      <c r="AU132" s="36"/>
      <c r="AV132" s="29"/>
      <c r="AW132" s="36"/>
      <c r="AX132" s="36"/>
      <c r="AY132" s="36"/>
      <c r="AZ132" s="29"/>
      <c r="BA132" s="36"/>
      <c r="BB132" s="36"/>
      <c r="BC132" s="36"/>
      <c r="BD132" s="36"/>
      <c r="BE132" s="36"/>
      <c r="BF132" s="36"/>
      <c r="BG132" s="36"/>
      <c r="BH132" s="36"/>
      <c r="BI132" s="36"/>
      <c r="BJ132" s="29"/>
      <c r="BK132" s="36"/>
      <c r="BL132" s="29"/>
      <c r="BM132" s="36"/>
      <c r="BN132" s="36"/>
      <c r="BO132" s="36"/>
      <c r="BP132" s="29"/>
      <c r="BQ132" s="36"/>
      <c r="BR132" s="29"/>
      <c r="BS132" s="36"/>
      <c r="BT132" s="36"/>
      <c r="BU132" s="36"/>
      <c r="BV132" s="36"/>
    </row>
    <row r="133" spans="1:75" s="86" customFormat="1" x14ac:dyDescent="0.25">
      <c r="A133" s="79">
        <v>131</v>
      </c>
      <c r="B133" s="79">
        <v>1</v>
      </c>
      <c r="C133" s="80" t="s">
        <v>595</v>
      </c>
      <c r="D133" s="81">
        <f>сентябрь!D133-октябрь!E133</f>
        <v>247.93584644444431</v>
      </c>
      <c r="E133" s="81">
        <f t="shared" si="2"/>
        <v>2.4809999999999999</v>
      </c>
      <c r="F133" s="82"/>
      <c r="G133" s="82"/>
      <c r="H133" s="82"/>
      <c r="I133" s="83"/>
      <c r="J133" s="82"/>
      <c r="K133" s="82"/>
      <c r="L133" s="82"/>
      <c r="M133" s="82"/>
      <c r="N133" s="82"/>
      <c r="O133" s="84"/>
      <c r="P133" s="82"/>
      <c r="Q133" s="84"/>
      <c r="R133" s="82"/>
      <c r="S133" s="82"/>
      <c r="T133" s="82"/>
      <c r="U133" s="82"/>
      <c r="V133" s="82"/>
      <c r="W133" s="82"/>
      <c r="X133" s="82"/>
      <c r="Y133" s="84"/>
      <c r="Z133" s="82"/>
      <c r="AA133" s="85"/>
      <c r="AB133" s="82"/>
      <c r="AC133" s="82"/>
      <c r="AD133" s="82"/>
      <c r="AE133" s="82"/>
      <c r="AF133" s="82"/>
      <c r="AG133" s="82"/>
      <c r="AH133" s="84"/>
      <c r="AI133" s="82"/>
      <c r="AJ133" s="84"/>
      <c r="AK133" s="82"/>
      <c r="AL133" s="82"/>
      <c r="AM133" s="82"/>
      <c r="AN133" s="84"/>
      <c r="AO133" s="82"/>
      <c r="AP133" s="84"/>
      <c r="AQ133" s="82"/>
      <c r="AR133" s="84"/>
      <c r="AS133" s="82"/>
      <c r="AT133" s="82"/>
      <c r="AU133" s="82"/>
      <c r="AV133" s="84"/>
      <c r="AW133" s="82"/>
      <c r="AX133" s="82"/>
      <c r="AY133" s="82"/>
      <c r="AZ133" s="84"/>
      <c r="BA133" s="82"/>
      <c r="BB133" s="82"/>
      <c r="BC133" s="82"/>
      <c r="BD133" s="82"/>
      <c r="BE133" s="82"/>
      <c r="BF133" s="82"/>
      <c r="BG133" s="82"/>
      <c r="BH133" s="82"/>
      <c r="BI133" s="82"/>
      <c r="BJ133" s="84"/>
      <c r="BK133" s="82"/>
      <c r="BL133" s="84"/>
      <c r="BM133" s="82"/>
      <c r="BN133" s="82"/>
      <c r="BO133" s="82"/>
      <c r="BP133" s="84">
        <v>4</v>
      </c>
      <c r="BQ133" s="82">
        <v>2.4809999999999999</v>
      </c>
      <c r="BR133" s="84"/>
      <c r="BS133" s="82"/>
      <c r="BT133" s="82"/>
      <c r="BU133" s="82"/>
      <c r="BV133" s="82"/>
    </row>
    <row r="134" spans="1:75" x14ac:dyDescent="0.25">
      <c r="A134" s="16">
        <v>132</v>
      </c>
      <c r="B134" s="16">
        <v>1</v>
      </c>
      <c r="C134" s="31" t="s">
        <v>596</v>
      </c>
      <c r="D134" s="40">
        <f>сентябрь!D134-октябрь!E134</f>
        <v>-742.60191706280193</v>
      </c>
      <c r="E134" s="40">
        <f t="shared" si="2"/>
        <v>0</v>
      </c>
      <c r="F134" s="36"/>
      <c r="G134" s="36"/>
      <c r="H134" s="36"/>
      <c r="I134" s="27"/>
      <c r="J134" s="36"/>
      <c r="K134" s="36"/>
      <c r="L134" s="36"/>
      <c r="M134" s="36"/>
      <c r="N134" s="36"/>
      <c r="O134" s="29"/>
      <c r="P134" s="36"/>
      <c r="Q134" s="29"/>
      <c r="R134" s="36"/>
      <c r="S134" s="36"/>
      <c r="T134" s="36"/>
      <c r="U134" s="36"/>
      <c r="V134" s="36"/>
      <c r="W134" s="36"/>
      <c r="X134" s="36"/>
      <c r="Y134" s="29"/>
      <c r="Z134" s="36"/>
      <c r="AA134" s="66"/>
      <c r="AB134" s="36"/>
      <c r="AC134" s="36"/>
      <c r="AD134" s="36"/>
      <c r="AE134" s="36"/>
      <c r="AF134" s="36"/>
      <c r="AG134" s="36"/>
      <c r="AH134" s="29"/>
      <c r="AI134" s="36"/>
      <c r="AJ134" s="29"/>
      <c r="AK134" s="36"/>
      <c r="AL134" s="36"/>
      <c r="AM134" s="36"/>
      <c r="AN134" s="29"/>
      <c r="AO134" s="36"/>
      <c r="AP134" s="29"/>
      <c r="AQ134" s="36"/>
      <c r="AR134" s="29"/>
      <c r="AS134" s="36"/>
      <c r="AT134" s="36"/>
      <c r="AU134" s="36"/>
      <c r="AV134" s="29"/>
      <c r="AW134" s="36"/>
      <c r="AX134" s="36"/>
      <c r="AY134" s="36"/>
      <c r="AZ134" s="29"/>
      <c r="BA134" s="36"/>
      <c r="BB134" s="36"/>
      <c r="BC134" s="36"/>
      <c r="BD134" s="36"/>
      <c r="BE134" s="36"/>
      <c r="BF134" s="36"/>
      <c r="BG134" s="36"/>
      <c r="BH134" s="36"/>
      <c r="BI134" s="36"/>
      <c r="BJ134" s="29"/>
      <c r="BK134" s="36"/>
      <c r="BL134" s="29"/>
      <c r="BM134" s="36"/>
      <c r="BN134" s="36"/>
      <c r="BO134" s="36"/>
      <c r="BP134" s="29"/>
      <c r="BQ134" s="36"/>
      <c r="BR134" s="29"/>
      <c r="BS134" s="36"/>
      <c r="BT134" s="36"/>
      <c r="BU134" s="36"/>
      <c r="BV134" s="36"/>
    </row>
    <row r="135" spans="1:75" s="86" customFormat="1" x14ac:dyDescent="0.25">
      <c r="A135" s="79">
        <v>133</v>
      </c>
      <c r="B135" s="79">
        <v>1</v>
      </c>
      <c r="C135" s="80" t="s">
        <v>597</v>
      </c>
      <c r="D135" s="81">
        <f>сентябрь!D135-октябрь!E135</f>
        <v>-570.5787719323672</v>
      </c>
      <c r="E135" s="81">
        <f t="shared" si="2"/>
        <v>151.88600000000002</v>
      </c>
      <c r="F135" s="82"/>
      <c r="G135" s="82"/>
      <c r="H135" s="82"/>
      <c r="I135" s="83"/>
      <c r="J135" s="82"/>
      <c r="K135" s="82"/>
      <c r="L135" s="82"/>
      <c r="M135" s="82"/>
      <c r="N135" s="82"/>
      <c r="O135" s="84"/>
      <c r="P135" s="82"/>
      <c r="Q135" s="84"/>
      <c r="R135" s="82"/>
      <c r="S135" s="82"/>
      <c r="T135" s="82"/>
      <c r="U135" s="82"/>
      <c r="V135" s="82"/>
      <c r="W135" s="82"/>
      <c r="X135" s="82"/>
      <c r="Y135" s="84"/>
      <c r="Z135" s="82"/>
      <c r="AA135" s="85"/>
      <c r="AB135" s="82"/>
      <c r="AC135" s="82"/>
      <c r="AD135" s="82"/>
      <c r="AE135" s="82"/>
      <c r="AF135" s="82"/>
      <c r="AG135" s="82"/>
      <c r="AH135" s="84"/>
      <c r="AI135" s="82"/>
      <c r="AJ135" s="84"/>
      <c r="AK135" s="82"/>
      <c r="AL135" s="82"/>
      <c r="AM135" s="82"/>
      <c r="AN135" s="84"/>
      <c r="AO135" s="82"/>
      <c r="AP135" s="84"/>
      <c r="AQ135" s="82"/>
      <c r="AR135" s="84"/>
      <c r="AS135" s="82"/>
      <c r="AT135" s="82"/>
      <c r="AU135" s="82"/>
      <c r="AV135" s="84"/>
      <c r="AW135" s="82"/>
      <c r="AX135" s="82"/>
      <c r="AY135" s="82"/>
      <c r="AZ135" s="84"/>
      <c r="BA135" s="82"/>
      <c r="BB135" s="82"/>
      <c r="BC135" s="82"/>
      <c r="BD135" s="82"/>
      <c r="BE135" s="82"/>
      <c r="BF135" s="82"/>
      <c r="BG135" s="82"/>
      <c r="BH135" s="82"/>
      <c r="BI135" s="82"/>
      <c r="BJ135" s="84"/>
      <c r="BK135" s="82"/>
      <c r="BL135" s="84"/>
      <c r="BM135" s="82"/>
      <c r="BN135" s="82"/>
      <c r="BO135" s="82"/>
      <c r="BP135" s="84"/>
      <c r="BQ135" s="82"/>
      <c r="BR135" s="84"/>
      <c r="BS135" s="82"/>
      <c r="BT135" s="82"/>
      <c r="BU135" s="82"/>
      <c r="BV135" s="82">
        <f>0.889+150.997</f>
        <v>151.88600000000002</v>
      </c>
      <c r="BW135" s="86" t="s">
        <v>1216</v>
      </c>
    </row>
    <row r="136" spans="1:75" x14ac:dyDescent="0.25">
      <c r="A136" s="16">
        <v>134</v>
      </c>
      <c r="B136" s="16">
        <v>1</v>
      </c>
      <c r="C136" s="31" t="s">
        <v>598</v>
      </c>
      <c r="D136" s="40">
        <f>сентябрь!D136-октябрь!E136</f>
        <v>-141.01183173913043</v>
      </c>
      <c r="E136" s="40">
        <f t="shared" si="2"/>
        <v>0</v>
      </c>
      <c r="F136" s="36"/>
      <c r="G136" s="36"/>
      <c r="H136" s="36"/>
      <c r="I136" s="27"/>
      <c r="J136" s="36"/>
      <c r="K136" s="36"/>
      <c r="L136" s="36"/>
      <c r="M136" s="36"/>
      <c r="N136" s="36"/>
      <c r="O136" s="29"/>
      <c r="P136" s="36"/>
      <c r="Q136" s="29"/>
      <c r="R136" s="36"/>
      <c r="S136" s="36"/>
      <c r="T136" s="36"/>
      <c r="U136" s="36"/>
      <c r="V136" s="36"/>
      <c r="W136" s="36"/>
      <c r="X136" s="36"/>
      <c r="Y136" s="29"/>
      <c r="Z136" s="36"/>
      <c r="AA136" s="66"/>
      <c r="AB136" s="36"/>
      <c r="AC136" s="36"/>
      <c r="AD136" s="36"/>
      <c r="AE136" s="36"/>
      <c r="AF136" s="36"/>
      <c r="AG136" s="36"/>
      <c r="AH136" s="29"/>
      <c r="AI136" s="36"/>
      <c r="AJ136" s="29"/>
      <c r="AK136" s="36"/>
      <c r="AL136" s="36"/>
      <c r="AM136" s="36"/>
      <c r="AN136" s="29"/>
      <c r="AO136" s="36"/>
      <c r="AP136" s="29"/>
      <c r="AQ136" s="36"/>
      <c r="AR136" s="29"/>
      <c r="AS136" s="36"/>
      <c r="AT136" s="36"/>
      <c r="AU136" s="36"/>
      <c r="AV136" s="29"/>
      <c r="AW136" s="36"/>
      <c r="AX136" s="36"/>
      <c r="AY136" s="36"/>
      <c r="AZ136" s="29"/>
      <c r="BA136" s="36"/>
      <c r="BB136" s="36"/>
      <c r="BC136" s="36"/>
      <c r="BD136" s="36"/>
      <c r="BE136" s="36"/>
      <c r="BF136" s="36"/>
      <c r="BG136" s="36"/>
      <c r="BH136" s="36"/>
      <c r="BI136" s="36"/>
      <c r="BJ136" s="29"/>
      <c r="BK136" s="36"/>
      <c r="BL136" s="29"/>
      <c r="BM136" s="36"/>
      <c r="BN136" s="36"/>
      <c r="BO136" s="36"/>
      <c r="BP136" s="29"/>
      <c r="BQ136" s="36"/>
      <c r="BR136" s="29"/>
      <c r="BS136" s="36"/>
      <c r="BT136" s="36"/>
      <c r="BU136" s="36"/>
      <c r="BV136" s="36"/>
    </row>
    <row r="137" spans="1:75" x14ac:dyDescent="0.25">
      <c r="A137" s="16">
        <v>135</v>
      </c>
      <c r="B137" s="16">
        <v>1</v>
      </c>
      <c r="C137" s="31" t="s">
        <v>599</v>
      </c>
      <c r="D137" s="40">
        <f>сентябрь!D137-октябрь!E137</f>
        <v>-1627.5269689951692</v>
      </c>
      <c r="E137" s="40">
        <f t="shared" si="2"/>
        <v>0</v>
      </c>
      <c r="F137" s="36"/>
      <c r="G137" s="36"/>
      <c r="H137" s="36"/>
      <c r="I137" s="27"/>
      <c r="J137" s="36"/>
      <c r="K137" s="36"/>
      <c r="L137" s="36"/>
      <c r="M137" s="36"/>
      <c r="N137" s="36"/>
      <c r="O137" s="29"/>
      <c r="P137" s="36"/>
      <c r="Q137" s="29"/>
      <c r="R137" s="36"/>
      <c r="S137" s="36"/>
      <c r="T137" s="36"/>
      <c r="U137" s="36"/>
      <c r="V137" s="36"/>
      <c r="W137" s="36"/>
      <c r="X137" s="36"/>
      <c r="Y137" s="29"/>
      <c r="Z137" s="36"/>
      <c r="AA137" s="66"/>
      <c r="AB137" s="36"/>
      <c r="AC137" s="36"/>
      <c r="AD137" s="36"/>
      <c r="AE137" s="36"/>
      <c r="AF137" s="36"/>
      <c r="AG137" s="36"/>
      <c r="AH137" s="29"/>
      <c r="AI137" s="36"/>
      <c r="AJ137" s="29"/>
      <c r="AK137" s="36"/>
      <c r="AL137" s="36"/>
      <c r="AM137" s="36"/>
      <c r="AN137" s="29"/>
      <c r="AO137" s="36"/>
      <c r="AP137" s="29"/>
      <c r="AQ137" s="36"/>
      <c r="AR137" s="29"/>
      <c r="AS137" s="36"/>
      <c r="AT137" s="36"/>
      <c r="AU137" s="36"/>
      <c r="AV137" s="29"/>
      <c r="AW137" s="36"/>
      <c r="AX137" s="36"/>
      <c r="AY137" s="36"/>
      <c r="AZ137" s="29"/>
      <c r="BA137" s="36"/>
      <c r="BB137" s="36"/>
      <c r="BC137" s="36"/>
      <c r="BD137" s="36"/>
      <c r="BE137" s="36"/>
      <c r="BF137" s="36"/>
      <c r="BG137" s="36"/>
      <c r="BH137" s="36"/>
      <c r="BI137" s="36"/>
      <c r="BJ137" s="29"/>
      <c r="BK137" s="36"/>
      <c r="BL137" s="29"/>
      <c r="BM137" s="36"/>
      <c r="BN137" s="36"/>
      <c r="BO137" s="36"/>
      <c r="BP137" s="29"/>
      <c r="BQ137" s="36"/>
      <c r="BR137" s="29"/>
      <c r="BS137" s="36"/>
      <c r="BT137" s="36"/>
      <c r="BU137" s="36"/>
      <c r="BV137" s="36"/>
    </row>
    <row r="138" spans="1:75" s="86" customFormat="1" x14ac:dyDescent="0.25">
      <c r="A138" s="79">
        <v>136</v>
      </c>
      <c r="B138" s="79">
        <v>1</v>
      </c>
      <c r="C138" s="80" t="s">
        <v>600</v>
      </c>
      <c r="D138" s="81">
        <f>сентябрь!D138-октябрь!E138</f>
        <v>-1467.4763616231883</v>
      </c>
      <c r="E138" s="81">
        <f t="shared" si="2"/>
        <v>0.97199999999999998</v>
      </c>
      <c r="F138" s="82"/>
      <c r="G138" s="82"/>
      <c r="H138" s="82"/>
      <c r="I138" s="83"/>
      <c r="J138" s="82"/>
      <c r="K138" s="82"/>
      <c r="L138" s="82"/>
      <c r="M138" s="82"/>
      <c r="N138" s="82"/>
      <c r="O138" s="84"/>
      <c r="P138" s="82"/>
      <c r="Q138" s="84"/>
      <c r="R138" s="82"/>
      <c r="S138" s="82"/>
      <c r="T138" s="82"/>
      <c r="U138" s="82"/>
      <c r="V138" s="82"/>
      <c r="W138" s="82"/>
      <c r="X138" s="82"/>
      <c r="Y138" s="84"/>
      <c r="Z138" s="82"/>
      <c r="AA138" s="85"/>
      <c r="AB138" s="82"/>
      <c r="AC138" s="82"/>
      <c r="AD138" s="82"/>
      <c r="AE138" s="82"/>
      <c r="AF138" s="82"/>
      <c r="AG138" s="82"/>
      <c r="AH138" s="84"/>
      <c r="AI138" s="82"/>
      <c r="AJ138" s="84"/>
      <c r="AK138" s="82"/>
      <c r="AL138" s="82"/>
      <c r="AM138" s="82"/>
      <c r="AN138" s="84"/>
      <c r="AO138" s="82"/>
      <c r="AP138" s="84"/>
      <c r="AQ138" s="82"/>
      <c r="AR138" s="84"/>
      <c r="AS138" s="82"/>
      <c r="AT138" s="82"/>
      <c r="AU138" s="82"/>
      <c r="AV138" s="84"/>
      <c r="AW138" s="82"/>
      <c r="AX138" s="82"/>
      <c r="AY138" s="82"/>
      <c r="AZ138" s="84"/>
      <c r="BA138" s="82"/>
      <c r="BB138" s="82"/>
      <c r="BC138" s="82"/>
      <c r="BD138" s="82"/>
      <c r="BE138" s="82"/>
      <c r="BF138" s="82"/>
      <c r="BG138" s="82"/>
      <c r="BH138" s="82"/>
      <c r="BI138" s="82"/>
      <c r="BJ138" s="84"/>
      <c r="BK138" s="82"/>
      <c r="BL138" s="84"/>
      <c r="BM138" s="82"/>
      <c r="BN138" s="82"/>
      <c r="BO138" s="82"/>
      <c r="BP138" s="84"/>
      <c r="BQ138" s="82"/>
      <c r="BR138" s="84"/>
      <c r="BS138" s="82"/>
      <c r="BT138" s="82"/>
      <c r="BU138" s="82"/>
      <c r="BV138" s="82">
        <v>0.97199999999999998</v>
      </c>
      <c r="BW138" s="86" t="s">
        <v>1214</v>
      </c>
    </row>
    <row r="139" spans="1:75" x14ac:dyDescent="0.25">
      <c r="A139" s="16">
        <v>137</v>
      </c>
      <c r="B139" s="16">
        <v>1</v>
      </c>
      <c r="C139" s="31" t="s">
        <v>601</v>
      </c>
      <c r="D139" s="40">
        <f>сентябрь!D139-октябрь!E139</f>
        <v>-246.99160446376817</v>
      </c>
      <c r="E139" s="40">
        <f t="shared" si="2"/>
        <v>0</v>
      </c>
      <c r="F139" s="36"/>
      <c r="G139" s="36"/>
      <c r="H139" s="36"/>
      <c r="I139" s="27"/>
      <c r="J139" s="36"/>
      <c r="K139" s="36"/>
      <c r="L139" s="36"/>
      <c r="M139" s="36"/>
      <c r="N139" s="36"/>
      <c r="O139" s="29"/>
      <c r="P139" s="36"/>
      <c r="Q139" s="29"/>
      <c r="R139" s="36"/>
      <c r="S139" s="36"/>
      <c r="T139" s="36"/>
      <c r="U139" s="36"/>
      <c r="V139" s="36"/>
      <c r="W139" s="36"/>
      <c r="X139" s="36"/>
      <c r="Y139" s="29"/>
      <c r="Z139" s="36"/>
      <c r="AA139" s="66"/>
      <c r="AB139" s="36"/>
      <c r="AC139" s="36"/>
      <c r="AD139" s="36"/>
      <c r="AE139" s="36"/>
      <c r="AF139" s="36"/>
      <c r="AG139" s="36"/>
      <c r="AH139" s="29"/>
      <c r="AI139" s="36"/>
      <c r="AJ139" s="29"/>
      <c r="AK139" s="36"/>
      <c r="AL139" s="36"/>
      <c r="AM139" s="36"/>
      <c r="AN139" s="29"/>
      <c r="AO139" s="36"/>
      <c r="AP139" s="29"/>
      <c r="AQ139" s="36"/>
      <c r="AR139" s="29"/>
      <c r="AS139" s="36"/>
      <c r="AT139" s="36"/>
      <c r="AU139" s="36"/>
      <c r="AV139" s="29"/>
      <c r="AW139" s="36"/>
      <c r="AX139" s="36"/>
      <c r="AY139" s="36"/>
      <c r="AZ139" s="29"/>
      <c r="BA139" s="36"/>
      <c r="BB139" s="36"/>
      <c r="BC139" s="36"/>
      <c r="BD139" s="36"/>
      <c r="BE139" s="36"/>
      <c r="BF139" s="36"/>
      <c r="BG139" s="36"/>
      <c r="BH139" s="36"/>
      <c r="BI139" s="36"/>
      <c r="BJ139" s="29"/>
      <c r="BK139" s="36"/>
      <c r="BL139" s="29"/>
      <c r="BM139" s="36"/>
      <c r="BN139" s="36"/>
      <c r="BO139" s="36"/>
      <c r="BP139" s="29"/>
      <c r="BQ139" s="36"/>
      <c r="BR139" s="29"/>
      <c r="BS139" s="36"/>
      <c r="BT139" s="36"/>
      <c r="BU139" s="36"/>
      <c r="BV139" s="36"/>
    </row>
    <row r="140" spans="1:75" x14ac:dyDescent="0.25">
      <c r="A140" s="16">
        <v>138</v>
      </c>
      <c r="B140" s="16">
        <v>3</v>
      </c>
      <c r="C140" s="31" t="s">
        <v>602</v>
      </c>
      <c r="D140" s="40">
        <f>сентябрь!D140-октябрь!E140</f>
        <v>-179.66607159420295</v>
      </c>
      <c r="E140" s="40">
        <f t="shared" si="2"/>
        <v>0</v>
      </c>
      <c r="F140" s="36"/>
      <c r="G140" s="36"/>
      <c r="H140" s="36"/>
      <c r="I140" s="27"/>
      <c r="J140" s="36"/>
      <c r="K140" s="36"/>
      <c r="L140" s="36"/>
      <c r="M140" s="36"/>
      <c r="N140" s="36"/>
      <c r="O140" s="29"/>
      <c r="P140" s="36"/>
      <c r="Q140" s="29"/>
      <c r="R140" s="36"/>
      <c r="S140" s="36"/>
      <c r="T140" s="36"/>
      <c r="U140" s="36"/>
      <c r="V140" s="36"/>
      <c r="W140" s="36"/>
      <c r="X140" s="36"/>
      <c r="Y140" s="29"/>
      <c r="Z140" s="36"/>
      <c r="AA140" s="66"/>
      <c r="AB140" s="36"/>
      <c r="AC140" s="36"/>
      <c r="AD140" s="36"/>
      <c r="AE140" s="36"/>
      <c r="AF140" s="36"/>
      <c r="AG140" s="36"/>
      <c r="AH140" s="29"/>
      <c r="AI140" s="36"/>
      <c r="AJ140" s="29"/>
      <c r="AK140" s="36"/>
      <c r="AL140" s="36"/>
      <c r="AM140" s="36"/>
      <c r="AN140" s="29"/>
      <c r="AO140" s="36"/>
      <c r="AP140" s="29"/>
      <c r="AQ140" s="36"/>
      <c r="AR140" s="29"/>
      <c r="AS140" s="36"/>
      <c r="AT140" s="36"/>
      <c r="AU140" s="36"/>
      <c r="AV140" s="29"/>
      <c r="AW140" s="36"/>
      <c r="AX140" s="36"/>
      <c r="AY140" s="36"/>
      <c r="AZ140" s="29"/>
      <c r="BA140" s="36"/>
      <c r="BB140" s="36"/>
      <c r="BC140" s="36"/>
      <c r="BD140" s="36"/>
      <c r="BE140" s="36"/>
      <c r="BF140" s="36"/>
      <c r="BG140" s="36"/>
      <c r="BH140" s="36"/>
      <c r="BI140" s="36"/>
      <c r="BJ140" s="29"/>
      <c r="BK140" s="36"/>
      <c r="BL140" s="29"/>
      <c r="BM140" s="36"/>
      <c r="BN140" s="36"/>
      <c r="BO140" s="36"/>
      <c r="BP140" s="29"/>
      <c r="BQ140" s="36"/>
      <c r="BR140" s="29"/>
      <c r="BS140" s="36"/>
      <c r="BT140" s="36"/>
      <c r="BU140" s="36"/>
      <c r="BV140" s="36"/>
    </row>
    <row r="141" spans="1:75" x14ac:dyDescent="0.25">
      <c r="A141" s="16">
        <v>139</v>
      </c>
      <c r="B141" s="16">
        <v>3</v>
      </c>
      <c r="C141" s="31" t="s">
        <v>603</v>
      </c>
      <c r="D141" s="40">
        <f>сентябрь!D141-октябрь!E141</f>
        <v>250.21724077294684</v>
      </c>
      <c r="E141" s="40">
        <f t="shared" si="2"/>
        <v>0</v>
      </c>
      <c r="F141" s="36"/>
      <c r="G141" s="36"/>
      <c r="H141" s="36"/>
      <c r="I141" s="27"/>
      <c r="J141" s="36"/>
      <c r="K141" s="36"/>
      <c r="L141" s="36"/>
      <c r="M141" s="36"/>
      <c r="N141" s="36"/>
      <c r="O141" s="29"/>
      <c r="P141" s="36"/>
      <c r="Q141" s="29"/>
      <c r="R141" s="36"/>
      <c r="S141" s="36"/>
      <c r="T141" s="36"/>
      <c r="U141" s="36"/>
      <c r="V141" s="36"/>
      <c r="W141" s="36"/>
      <c r="X141" s="36"/>
      <c r="Y141" s="29"/>
      <c r="Z141" s="36"/>
      <c r="AA141" s="66"/>
      <c r="AB141" s="36"/>
      <c r="AC141" s="36"/>
      <c r="AD141" s="36"/>
      <c r="AE141" s="36"/>
      <c r="AF141" s="36"/>
      <c r="AG141" s="36"/>
      <c r="AH141" s="29"/>
      <c r="AI141" s="36"/>
      <c r="AJ141" s="29"/>
      <c r="AK141" s="36"/>
      <c r="AL141" s="36"/>
      <c r="AM141" s="36"/>
      <c r="AN141" s="29"/>
      <c r="AO141" s="36"/>
      <c r="AP141" s="29"/>
      <c r="AQ141" s="36"/>
      <c r="AR141" s="29"/>
      <c r="AS141" s="36"/>
      <c r="AT141" s="36"/>
      <c r="AU141" s="36"/>
      <c r="AV141" s="29"/>
      <c r="AW141" s="36"/>
      <c r="AX141" s="36"/>
      <c r="AY141" s="36"/>
      <c r="AZ141" s="29"/>
      <c r="BA141" s="36"/>
      <c r="BB141" s="36"/>
      <c r="BC141" s="36"/>
      <c r="BD141" s="36"/>
      <c r="BE141" s="36"/>
      <c r="BF141" s="36"/>
      <c r="BG141" s="36"/>
      <c r="BH141" s="36"/>
      <c r="BI141" s="36"/>
      <c r="BJ141" s="29"/>
      <c r="BK141" s="36"/>
      <c r="BL141" s="29"/>
      <c r="BM141" s="36"/>
      <c r="BN141" s="36"/>
      <c r="BO141" s="36"/>
      <c r="BP141" s="29"/>
      <c r="BQ141" s="36"/>
      <c r="BR141" s="29"/>
      <c r="BS141" s="36"/>
      <c r="BT141" s="36"/>
      <c r="BU141" s="36"/>
      <c r="BV141" s="36"/>
    </row>
    <row r="142" spans="1:75" s="86" customFormat="1" x14ac:dyDescent="0.25">
      <c r="A142" s="79">
        <v>140</v>
      </c>
      <c r="B142" s="79">
        <v>3</v>
      </c>
      <c r="C142" s="80" t="s">
        <v>604</v>
      </c>
      <c r="D142" s="81">
        <f>сентябрь!D142-октябрь!E142</f>
        <v>395.80420154589365</v>
      </c>
      <c r="E142" s="81">
        <f t="shared" si="2"/>
        <v>10.231999999999999</v>
      </c>
      <c r="F142" s="82"/>
      <c r="G142" s="82"/>
      <c r="H142" s="82"/>
      <c r="I142" s="83"/>
      <c r="J142" s="82"/>
      <c r="K142" s="82"/>
      <c r="L142" s="82"/>
      <c r="M142" s="82"/>
      <c r="N142" s="82"/>
      <c r="O142" s="84"/>
      <c r="P142" s="82"/>
      <c r="Q142" s="84"/>
      <c r="R142" s="82"/>
      <c r="S142" s="82"/>
      <c r="T142" s="82"/>
      <c r="U142" s="82"/>
      <c r="V142" s="82"/>
      <c r="W142" s="82"/>
      <c r="X142" s="82"/>
      <c r="Y142" s="84"/>
      <c r="Z142" s="82"/>
      <c r="AA142" s="85"/>
      <c r="AB142" s="82"/>
      <c r="AC142" s="82"/>
      <c r="AD142" s="82"/>
      <c r="AE142" s="82"/>
      <c r="AF142" s="82"/>
      <c r="AG142" s="82"/>
      <c r="AH142" s="84"/>
      <c r="AI142" s="82"/>
      <c r="AJ142" s="84"/>
      <c r="AK142" s="82"/>
      <c r="AL142" s="82"/>
      <c r="AM142" s="82"/>
      <c r="AN142" s="84"/>
      <c r="AO142" s="82"/>
      <c r="AP142" s="84"/>
      <c r="AQ142" s="82"/>
      <c r="AR142" s="84"/>
      <c r="AS142" s="82"/>
      <c r="AT142" s="82"/>
      <c r="AU142" s="82"/>
      <c r="AV142" s="84"/>
      <c r="AW142" s="82"/>
      <c r="AX142" s="82"/>
      <c r="AY142" s="82"/>
      <c r="AZ142" s="84"/>
      <c r="BA142" s="82"/>
      <c r="BB142" s="82"/>
      <c r="BC142" s="82"/>
      <c r="BD142" s="82"/>
      <c r="BE142" s="82"/>
      <c r="BF142" s="82"/>
      <c r="BG142" s="82"/>
      <c r="BH142" s="82"/>
      <c r="BI142" s="82"/>
      <c r="BJ142" s="84"/>
      <c r="BK142" s="82"/>
      <c r="BL142" s="84"/>
      <c r="BM142" s="82"/>
      <c r="BN142" s="82"/>
      <c r="BO142" s="82"/>
      <c r="BP142" s="84"/>
      <c r="BQ142" s="82"/>
      <c r="BR142" s="84"/>
      <c r="BS142" s="82"/>
      <c r="BT142" s="82"/>
      <c r="BU142" s="82"/>
      <c r="BV142" s="82">
        <v>10.231999999999999</v>
      </c>
      <c r="BW142" s="86" t="s">
        <v>1159</v>
      </c>
    </row>
    <row r="143" spans="1:75" s="86" customFormat="1" x14ac:dyDescent="0.25">
      <c r="A143" s="79">
        <v>141</v>
      </c>
      <c r="B143" s="79">
        <v>3</v>
      </c>
      <c r="C143" s="80" t="s">
        <v>605</v>
      </c>
      <c r="D143" s="81">
        <f>сентябрь!D143-октябрь!E143</f>
        <v>-704.28503645410615</v>
      </c>
      <c r="E143" s="81">
        <f t="shared" si="2"/>
        <v>35.012</v>
      </c>
      <c r="F143" s="82"/>
      <c r="G143" s="82"/>
      <c r="H143" s="82"/>
      <c r="I143" s="83"/>
      <c r="J143" s="82"/>
      <c r="K143" s="82"/>
      <c r="L143" s="82"/>
      <c r="M143" s="82"/>
      <c r="N143" s="82"/>
      <c r="O143" s="84"/>
      <c r="P143" s="82"/>
      <c r="Q143" s="84"/>
      <c r="R143" s="82"/>
      <c r="S143" s="82"/>
      <c r="T143" s="82"/>
      <c r="U143" s="82"/>
      <c r="V143" s="82"/>
      <c r="W143" s="82"/>
      <c r="X143" s="82"/>
      <c r="Y143" s="84"/>
      <c r="Z143" s="82"/>
      <c r="AA143" s="85"/>
      <c r="AB143" s="82"/>
      <c r="AC143" s="82"/>
      <c r="AD143" s="82"/>
      <c r="AE143" s="82"/>
      <c r="AF143" s="82"/>
      <c r="AG143" s="82"/>
      <c r="AH143" s="84"/>
      <c r="AI143" s="82"/>
      <c r="AJ143" s="84"/>
      <c r="AK143" s="82"/>
      <c r="AL143" s="82"/>
      <c r="AM143" s="82"/>
      <c r="AN143" s="84"/>
      <c r="AO143" s="82"/>
      <c r="AP143" s="84"/>
      <c r="AQ143" s="82"/>
      <c r="AR143" s="84"/>
      <c r="AS143" s="82"/>
      <c r="AT143" s="82"/>
      <c r="AU143" s="82"/>
      <c r="AV143" s="84"/>
      <c r="AW143" s="82"/>
      <c r="AX143" s="82"/>
      <c r="AY143" s="82"/>
      <c r="AZ143" s="84"/>
      <c r="BA143" s="82"/>
      <c r="BB143" s="82"/>
      <c r="BC143" s="82"/>
      <c r="BD143" s="82"/>
      <c r="BE143" s="82"/>
      <c r="BF143" s="82"/>
      <c r="BG143" s="82"/>
      <c r="BH143" s="82"/>
      <c r="BI143" s="82"/>
      <c r="BJ143" s="84"/>
      <c r="BK143" s="82"/>
      <c r="BL143" s="84"/>
      <c r="BM143" s="82"/>
      <c r="BN143" s="82"/>
      <c r="BO143" s="82"/>
      <c r="BP143" s="84"/>
      <c r="BQ143" s="82"/>
      <c r="BR143" s="84"/>
      <c r="BS143" s="82"/>
      <c r="BT143" s="82"/>
      <c r="BU143" s="82"/>
      <c r="BV143" s="82">
        <v>35.012</v>
      </c>
      <c r="BW143" s="86" t="s">
        <v>1225</v>
      </c>
    </row>
    <row r="144" spans="1:75" x14ac:dyDescent="0.25">
      <c r="A144" s="16">
        <v>142</v>
      </c>
      <c r="B144" s="16">
        <v>3</v>
      </c>
      <c r="C144" s="31" t="s">
        <v>606</v>
      </c>
      <c r="D144" s="40">
        <f>сентябрь!D144-октябрь!E144</f>
        <v>77.207506840579725</v>
      </c>
      <c r="E144" s="40">
        <f t="shared" si="2"/>
        <v>0</v>
      </c>
      <c r="F144" s="36"/>
      <c r="G144" s="36"/>
      <c r="H144" s="36"/>
      <c r="I144" s="27"/>
      <c r="J144" s="36"/>
      <c r="K144" s="36"/>
      <c r="L144" s="36"/>
      <c r="M144" s="36"/>
      <c r="N144" s="36"/>
      <c r="O144" s="29"/>
      <c r="P144" s="36"/>
      <c r="Q144" s="29"/>
      <c r="R144" s="36"/>
      <c r="S144" s="36"/>
      <c r="T144" s="36"/>
      <c r="U144" s="36"/>
      <c r="V144" s="36"/>
      <c r="W144" s="36"/>
      <c r="X144" s="36"/>
      <c r="Y144" s="29"/>
      <c r="Z144" s="36"/>
      <c r="AA144" s="66"/>
      <c r="AB144" s="36"/>
      <c r="AC144" s="36"/>
      <c r="AD144" s="36"/>
      <c r="AE144" s="36"/>
      <c r="AF144" s="36"/>
      <c r="AG144" s="36"/>
      <c r="AH144" s="29"/>
      <c r="AI144" s="36"/>
      <c r="AJ144" s="29"/>
      <c r="AK144" s="36"/>
      <c r="AL144" s="36"/>
      <c r="AM144" s="36"/>
      <c r="AN144" s="29"/>
      <c r="AO144" s="36"/>
      <c r="AP144" s="29"/>
      <c r="AQ144" s="36"/>
      <c r="AR144" s="29"/>
      <c r="AS144" s="36"/>
      <c r="AT144" s="36"/>
      <c r="AU144" s="36"/>
      <c r="AV144" s="29"/>
      <c r="AW144" s="36"/>
      <c r="AX144" s="36"/>
      <c r="AY144" s="36"/>
      <c r="AZ144" s="29"/>
      <c r="BA144" s="36"/>
      <c r="BB144" s="36"/>
      <c r="BC144" s="36"/>
      <c r="BD144" s="36"/>
      <c r="BE144" s="36"/>
      <c r="BF144" s="36"/>
      <c r="BG144" s="36"/>
      <c r="BH144" s="36"/>
      <c r="BI144" s="36"/>
      <c r="BJ144" s="29"/>
      <c r="BK144" s="36"/>
      <c r="BL144" s="29"/>
      <c r="BM144" s="36"/>
      <c r="BN144" s="36"/>
      <c r="BO144" s="36"/>
      <c r="BP144" s="29"/>
      <c r="BQ144" s="36"/>
      <c r="BR144" s="29"/>
      <c r="BS144" s="36"/>
      <c r="BT144" s="36"/>
      <c r="BU144" s="36"/>
      <c r="BV144" s="36"/>
    </row>
    <row r="145" spans="1:74" x14ac:dyDescent="0.25">
      <c r="A145" s="16">
        <v>143</v>
      </c>
      <c r="B145" s="16">
        <v>3</v>
      </c>
      <c r="C145" s="31" t="s">
        <v>943</v>
      </c>
      <c r="D145" s="40">
        <f>сентябрь!D145-октябрь!E145</f>
        <v>439.27985657971016</v>
      </c>
      <c r="E145" s="40">
        <f t="shared" si="2"/>
        <v>0</v>
      </c>
      <c r="F145" s="36"/>
      <c r="G145" s="36"/>
      <c r="H145" s="36"/>
      <c r="I145" s="27"/>
      <c r="J145" s="36"/>
      <c r="K145" s="36"/>
      <c r="L145" s="36"/>
      <c r="M145" s="36"/>
      <c r="N145" s="36"/>
      <c r="O145" s="29"/>
      <c r="P145" s="36"/>
      <c r="Q145" s="29"/>
      <c r="R145" s="36"/>
      <c r="S145" s="36"/>
      <c r="T145" s="36"/>
      <c r="U145" s="36"/>
      <c r="V145" s="36"/>
      <c r="W145" s="36"/>
      <c r="X145" s="36"/>
      <c r="Y145" s="29"/>
      <c r="Z145" s="36"/>
      <c r="AA145" s="66"/>
      <c r="AB145" s="36"/>
      <c r="AC145" s="36"/>
      <c r="AD145" s="36"/>
      <c r="AE145" s="36"/>
      <c r="AF145" s="36"/>
      <c r="AG145" s="36"/>
      <c r="AH145" s="29"/>
      <c r="AI145" s="36"/>
      <c r="AJ145" s="29"/>
      <c r="AK145" s="36"/>
      <c r="AL145" s="36"/>
      <c r="AM145" s="36"/>
      <c r="AN145" s="29"/>
      <c r="AO145" s="36"/>
      <c r="AP145" s="29"/>
      <c r="AQ145" s="36"/>
      <c r="AR145" s="29"/>
      <c r="AS145" s="36"/>
      <c r="AT145" s="36"/>
      <c r="AU145" s="36"/>
      <c r="AV145" s="29"/>
      <c r="AW145" s="36"/>
      <c r="AX145" s="36"/>
      <c r="AY145" s="36"/>
      <c r="AZ145" s="29"/>
      <c r="BA145" s="36"/>
      <c r="BB145" s="36"/>
      <c r="BC145" s="36"/>
      <c r="BD145" s="36"/>
      <c r="BE145" s="36"/>
      <c r="BF145" s="36"/>
      <c r="BG145" s="36"/>
      <c r="BH145" s="36"/>
      <c r="BI145" s="36"/>
      <c r="BJ145" s="29"/>
      <c r="BK145" s="36"/>
      <c r="BL145" s="29"/>
      <c r="BM145" s="36"/>
      <c r="BN145" s="36"/>
      <c r="BO145" s="36"/>
      <c r="BP145" s="29"/>
      <c r="BQ145" s="36"/>
      <c r="BR145" s="29"/>
      <c r="BS145" s="36"/>
      <c r="BT145" s="36"/>
      <c r="BU145" s="36"/>
      <c r="BV145" s="36"/>
    </row>
    <row r="146" spans="1:74" x14ac:dyDescent="0.25">
      <c r="A146" s="16">
        <v>144</v>
      </c>
      <c r="B146" s="16">
        <v>3</v>
      </c>
      <c r="C146" s="31" t="s">
        <v>607</v>
      </c>
      <c r="D146" s="40">
        <f>сентябрь!D146-октябрь!E146</f>
        <v>285.32855400966179</v>
      </c>
      <c r="E146" s="40">
        <f t="shared" si="2"/>
        <v>0</v>
      </c>
      <c r="F146" s="36"/>
      <c r="G146" s="36"/>
      <c r="H146" s="36"/>
      <c r="I146" s="27"/>
      <c r="J146" s="36"/>
      <c r="K146" s="36"/>
      <c r="L146" s="36"/>
      <c r="M146" s="36"/>
      <c r="N146" s="36"/>
      <c r="O146" s="29"/>
      <c r="P146" s="36"/>
      <c r="Q146" s="29"/>
      <c r="R146" s="36"/>
      <c r="S146" s="36"/>
      <c r="T146" s="36"/>
      <c r="U146" s="36"/>
      <c r="V146" s="36"/>
      <c r="W146" s="36"/>
      <c r="X146" s="36"/>
      <c r="Y146" s="29"/>
      <c r="Z146" s="36"/>
      <c r="AA146" s="66"/>
      <c r="AB146" s="36"/>
      <c r="AC146" s="36"/>
      <c r="AD146" s="36"/>
      <c r="AE146" s="36"/>
      <c r="AF146" s="36"/>
      <c r="AG146" s="36"/>
      <c r="AH146" s="29"/>
      <c r="AI146" s="36"/>
      <c r="AJ146" s="29"/>
      <c r="AK146" s="36"/>
      <c r="AL146" s="36"/>
      <c r="AM146" s="36"/>
      <c r="AN146" s="29"/>
      <c r="AO146" s="36"/>
      <c r="AP146" s="29"/>
      <c r="AQ146" s="36"/>
      <c r="AR146" s="29"/>
      <c r="AS146" s="36"/>
      <c r="AT146" s="36"/>
      <c r="AU146" s="36"/>
      <c r="AV146" s="29"/>
      <c r="AW146" s="36"/>
      <c r="AX146" s="36"/>
      <c r="AY146" s="36"/>
      <c r="AZ146" s="29"/>
      <c r="BA146" s="36"/>
      <c r="BB146" s="36"/>
      <c r="BC146" s="36"/>
      <c r="BD146" s="36"/>
      <c r="BE146" s="36"/>
      <c r="BF146" s="36"/>
      <c r="BG146" s="36"/>
      <c r="BH146" s="36"/>
      <c r="BI146" s="36"/>
      <c r="BJ146" s="29"/>
      <c r="BK146" s="36"/>
      <c r="BL146" s="29"/>
      <c r="BM146" s="36"/>
      <c r="BN146" s="36"/>
      <c r="BO146" s="36"/>
      <c r="BP146" s="29"/>
      <c r="BQ146" s="36"/>
      <c r="BR146" s="29"/>
      <c r="BS146" s="36"/>
      <c r="BT146" s="36"/>
      <c r="BU146" s="36"/>
      <c r="BV146" s="36"/>
    </row>
    <row r="147" spans="1:74" x14ac:dyDescent="0.25">
      <c r="A147" s="16">
        <v>145</v>
      </c>
      <c r="B147" s="16">
        <v>3</v>
      </c>
      <c r="C147" s="31" t="s">
        <v>941</v>
      </c>
      <c r="D147" s="40">
        <f>сентябрь!D147-октябрь!E147</f>
        <v>84.160172048309022</v>
      </c>
      <c r="E147" s="40">
        <f t="shared" si="2"/>
        <v>0</v>
      </c>
      <c r="F147" s="36"/>
      <c r="G147" s="36"/>
      <c r="H147" s="36"/>
      <c r="I147" s="27"/>
      <c r="J147" s="36"/>
      <c r="K147" s="36"/>
      <c r="L147" s="36"/>
      <c r="M147" s="36"/>
      <c r="N147" s="36"/>
      <c r="O147" s="29"/>
      <c r="P147" s="36"/>
      <c r="Q147" s="29"/>
      <c r="R147" s="36"/>
      <c r="S147" s="36"/>
      <c r="T147" s="36"/>
      <c r="U147" s="36"/>
      <c r="V147" s="36"/>
      <c r="W147" s="36"/>
      <c r="X147" s="36"/>
      <c r="Y147" s="29"/>
      <c r="Z147" s="36"/>
      <c r="AA147" s="66"/>
      <c r="AB147" s="36"/>
      <c r="AC147" s="36"/>
      <c r="AD147" s="36"/>
      <c r="AE147" s="36"/>
      <c r="AF147" s="36"/>
      <c r="AG147" s="36"/>
      <c r="AH147" s="29"/>
      <c r="AI147" s="36"/>
      <c r="AJ147" s="29"/>
      <c r="AK147" s="36"/>
      <c r="AL147" s="36"/>
      <c r="AM147" s="36"/>
      <c r="AN147" s="29"/>
      <c r="AO147" s="36"/>
      <c r="AP147" s="29"/>
      <c r="AQ147" s="36"/>
      <c r="AR147" s="29"/>
      <c r="AS147" s="36"/>
      <c r="AT147" s="36"/>
      <c r="AU147" s="36"/>
      <c r="AV147" s="29"/>
      <c r="AW147" s="36"/>
      <c r="AX147" s="36"/>
      <c r="AY147" s="36"/>
      <c r="AZ147" s="29"/>
      <c r="BA147" s="36"/>
      <c r="BB147" s="36"/>
      <c r="BC147" s="36"/>
      <c r="BD147" s="36"/>
      <c r="BE147" s="36"/>
      <c r="BF147" s="36"/>
      <c r="BG147" s="36"/>
      <c r="BH147" s="36"/>
      <c r="BI147" s="36"/>
      <c r="BJ147" s="29"/>
      <c r="BK147" s="36"/>
      <c r="BL147" s="29"/>
      <c r="BM147" s="36"/>
      <c r="BN147" s="36"/>
      <c r="BO147" s="36"/>
      <c r="BP147" s="29"/>
      <c r="BQ147" s="36"/>
      <c r="BR147" s="29"/>
      <c r="BS147" s="36"/>
      <c r="BT147" s="36"/>
      <c r="BU147" s="36"/>
      <c r="BV147" s="36"/>
    </row>
    <row r="148" spans="1:74" s="86" customFormat="1" x14ac:dyDescent="0.25">
      <c r="A148" s="79">
        <v>146</v>
      </c>
      <c r="B148" s="79">
        <v>2</v>
      </c>
      <c r="C148" s="80" t="s">
        <v>608</v>
      </c>
      <c r="D148" s="81">
        <f>сентябрь!D148-октябрь!E148</f>
        <v>631.98364434782604</v>
      </c>
      <c r="E148" s="81">
        <f t="shared" si="2"/>
        <v>1.716</v>
      </c>
      <c r="F148" s="82"/>
      <c r="G148" s="82"/>
      <c r="H148" s="82"/>
      <c r="I148" s="83"/>
      <c r="J148" s="82"/>
      <c r="K148" s="82"/>
      <c r="L148" s="82"/>
      <c r="M148" s="82"/>
      <c r="N148" s="82"/>
      <c r="O148" s="84"/>
      <c r="P148" s="82"/>
      <c r="Q148" s="84"/>
      <c r="R148" s="82"/>
      <c r="S148" s="82"/>
      <c r="T148" s="82"/>
      <c r="U148" s="82"/>
      <c r="V148" s="82"/>
      <c r="W148" s="82"/>
      <c r="X148" s="82"/>
      <c r="Y148" s="84"/>
      <c r="Z148" s="82"/>
      <c r="AA148" s="85"/>
      <c r="AB148" s="82"/>
      <c r="AC148" s="82"/>
      <c r="AD148" s="82"/>
      <c r="AE148" s="82"/>
      <c r="AF148" s="82"/>
      <c r="AG148" s="82"/>
      <c r="AH148" s="84"/>
      <c r="AI148" s="82"/>
      <c r="AJ148" s="84"/>
      <c r="AK148" s="82"/>
      <c r="AL148" s="82"/>
      <c r="AM148" s="82"/>
      <c r="AN148" s="84"/>
      <c r="AO148" s="82"/>
      <c r="AP148" s="84"/>
      <c r="AQ148" s="82"/>
      <c r="AR148" s="84"/>
      <c r="AS148" s="82"/>
      <c r="AT148" s="82"/>
      <c r="AU148" s="82"/>
      <c r="AV148" s="84"/>
      <c r="AW148" s="82"/>
      <c r="AX148" s="82"/>
      <c r="AY148" s="82"/>
      <c r="AZ148" s="84"/>
      <c r="BA148" s="82"/>
      <c r="BB148" s="82"/>
      <c r="BC148" s="82"/>
      <c r="BD148" s="82"/>
      <c r="BE148" s="82"/>
      <c r="BF148" s="82"/>
      <c r="BG148" s="82"/>
      <c r="BH148" s="82"/>
      <c r="BI148" s="82"/>
      <c r="BJ148" s="84"/>
      <c r="BK148" s="82"/>
      <c r="BL148" s="84"/>
      <c r="BM148" s="82"/>
      <c r="BN148" s="82"/>
      <c r="BO148" s="82"/>
      <c r="BP148" s="84">
        <v>2</v>
      </c>
      <c r="BQ148" s="82">
        <v>1.716</v>
      </c>
      <c r="BR148" s="84"/>
      <c r="BS148" s="82"/>
      <c r="BT148" s="82"/>
      <c r="BU148" s="82"/>
      <c r="BV148" s="82"/>
    </row>
    <row r="149" spans="1:74" x14ac:dyDescent="0.25">
      <c r="A149" s="16">
        <v>147</v>
      </c>
      <c r="B149" s="16">
        <v>2</v>
      </c>
      <c r="C149" s="31" t="s">
        <v>609</v>
      </c>
      <c r="D149" s="40">
        <f>сентябрь!D149-октябрь!E149</f>
        <v>852.32178900483075</v>
      </c>
      <c r="E149" s="40">
        <f t="shared" si="2"/>
        <v>0</v>
      </c>
      <c r="F149" s="36"/>
      <c r="G149" s="36"/>
      <c r="H149" s="36"/>
      <c r="I149" s="27"/>
      <c r="J149" s="36"/>
      <c r="K149" s="36"/>
      <c r="L149" s="36"/>
      <c r="M149" s="36"/>
      <c r="N149" s="36"/>
      <c r="O149" s="29"/>
      <c r="P149" s="36"/>
      <c r="Q149" s="29"/>
      <c r="R149" s="36"/>
      <c r="S149" s="36"/>
      <c r="T149" s="36"/>
      <c r="U149" s="36"/>
      <c r="V149" s="36"/>
      <c r="W149" s="36"/>
      <c r="X149" s="36"/>
      <c r="Y149" s="29"/>
      <c r="Z149" s="36"/>
      <c r="AA149" s="66"/>
      <c r="AB149" s="36"/>
      <c r="AC149" s="36"/>
      <c r="AD149" s="36"/>
      <c r="AE149" s="36"/>
      <c r="AF149" s="36"/>
      <c r="AG149" s="36"/>
      <c r="AH149" s="29"/>
      <c r="AI149" s="36"/>
      <c r="AJ149" s="29"/>
      <c r="AK149" s="36"/>
      <c r="AL149" s="36"/>
      <c r="AM149" s="36"/>
      <c r="AN149" s="29"/>
      <c r="AO149" s="36"/>
      <c r="AP149" s="29"/>
      <c r="AQ149" s="36"/>
      <c r="AR149" s="29"/>
      <c r="AS149" s="36"/>
      <c r="AT149" s="36"/>
      <c r="AU149" s="36"/>
      <c r="AV149" s="29"/>
      <c r="AW149" s="36"/>
      <c r="AX149" s="36"/>
      <c r="AY149" s="36"/>
      <c r="AZ149" s="29"/>
      <c r="BA149" s="36"/>
      <c r="BB149" s="36"/>
      <c r="BC149" s="36"/>
      <c r="BD149" s="36"/>
      <c r="BE149" s="36"/>
      <c r="BF149" s="36"/>
      <c r="BG149" s="36"/>
      <c r="BH149" s="36"/>
      <c r="BI149" s="36"/>
      <c r="BJ149" s="29"/>
      <c r="BK149" s="36"/>
      <c r="BL149" s="29"/>
      <c r="BM149" s="36"/>
      <c r="BN149" s="36"/>
      <c r="BO149" s="36"/>
      <c r="BP149" s="29"/>
      <c r="BQ149" s="36"/>
      <c r="BR149" s="29"/>
      <c r="BS149" s="36"/>
      <c r="BT149" s="36"/>
      <c r="BU149" s="36"/>
      <c r="BV149" s="36"/>
    </row>
    <row r="150" spans="1:74" x14ac:dyDescent="0.25">
      <c r="A150" s="16">
        <v>148</v>
      </c>
      <c r="B150" s="16">
        <v>2</v>
      </c>
      <c r="C150" s="31" t="s">
        <v>610</v>
      </c>
      <c r="D150" s="40">
        <f>сентябрь!D150-октябрь!E150</f>
        <v>-1551.463806483092</v>
      </c>
      <c r="E150" s="40">
        <f t="shared" si="2"/>
        <v>0</v>
      </c>
      <c r="F150" s="36"/>
      <c r="G150" s="36"/>
      <c r="H150" s="36"/>
      <c r="I150" s="27"/>
      <c r="J150" s="36"/>
      <c r="K150" s="36"/>
      <c r="L150" s="36"/>
      <c r="M150" s="36"/>
      <c r="N150" s="36"/>
      <c r="O150" s="29"/>
      <c r="P150" s="36"/>
      <c r="Q150" s="29"/>
      <c r="R150" s="36"/>
      <c r="S150" s="36"/>
      <c r="T150" s="36"/>
      <c r="U150" s="36"/>
      <c r="V150" s="36"/>
      <c r="W150" s="36"/>
      <c r="X150" s="36"/>
      <c r="Y150" s="29"/>
      <c r="Z150" s="36"/>
      <c r="AA150" s="66"/>
      <c r="AB150" s="36"/>
      <c r="AC150" s="36"/>
      <c r="AD150" s="36"/>
      <c r="AE150" s="36"/>
      <c r="AF150" s="36"/>
      <c r="AG150" s="36"/>
      <c r="AH150" s="29"/>
      <c r="AI150" s="36"/>
      <c r="AJ150" s="29"/>
      <c r="AK150" s="36"/>
      <c r="AL150" s="36"/>
      <c r="AM150" s="36"/>
      <c r="AN150" s="29"/>
      <c r="AO150" s="36"/>
      <c r="AP150" s="29"/>
      <c r="AQ150" s="36"/>
      <c r="AR150" s="29"/>
      <c r="AS150" s="36"/>
      <c r="AT150" s="36"/>
      <c r="AU150" s="36"/>
      <c r="AV150" s="29"/>
      <c r="AW150" s="36"/>
      <c r="AX150" s="36"/>
      <c r="AY150" s="36"/>
      <c r="AZ150" s="29"/>
      <c r="BA150" s="36"/>
      <c r="BB150" s="36"/>
      <c r="BC150" s="36"/>
      <c r="BD150" s="36"/>
      <c r="BE150" s="36"/>
      <c r="BF150" s="36"/>
      <c r="BG150" s="36"/>
      <c r="BH150" s="36"/>
      <c r="BI150" s="36"/>
      <c r="BJ150" s="29"/>
      <c r="BK150" s="36"/>
      <c r="BL150" s="29"/>
      <c r="BM150" s="36"/>
      <c r="BN150" s="36"/>
      <c r="BO150" s="36"/>
      <c r="BP150" s="29"/>
      <c r="BQ150" s="36"/>
      <c r="BR150" s="29"/>
      <c r="BS150" s="36"/>
      <c r="BT150" s="36"/>
      <c r="BU150" s="36"/>
      <c r="BV150" s="36"/>
    </row>
    <row r="151" spans="1:74" x14ac:dyDescent="0.25">
      <c r="A151" s="16">
        <v>149</v>
      </c>
      <c r="B151" s="16">
        <v>2</v>
      </c>
      <c r="C151" s="31" t="s">
        <v>611</v>
      </c>
      <c r="D151" s="40">
        <f>сентябрь!D151-октябрь!E151</f>
        <v>-571.59083942995164</v>
      </c>
      <c r="E151" s="40">
        <f t="shared" si="2"/>
        <v>0</v>
      </c>
      <c r="F151" s="36"/>
      <c r="G151" s="36"/>
      <c r="H151" s="36"/>
      <c r="I151" s="27"/>
      <c r="J151" s="36"/>
      <c r="K151" s="36"/>
      <c r="L151" s="36"/>
      <c r="M151" s="36"/>
      <c r="N151" s="36"/>
      <c r="O151" s="29"/>
      <c r="P151" s="36"/>
      <c r="Q151" s="29"/>
      <c r="R151" s="36"/>
      <c r="S151" s="36"/>
      <c r="T151" s="36"/>
      <c r="U151" s="36"/>
      <c r="V151" s="36"/>
      <c r="W151" s="36"/>
      <c r="X151" s="36"/>
      <c r="Y151" s="29"/>
      <c r="Z151" s="36"/>
      <c r="AA151" s="66"/>
      <c r="AB151" s="36"/>
      <c r="AC151" s="36"/>
      <c r="AD151" s="36"/>
      <c r="AE151" s="36"/>
      <c r="AF151" s="36"/>
      <c r="AG151" s="36"/>
      <c r="AH151" s="29"/>
      <c r="AI151" s="36"/>
      <c r="AJ151" s="29"/>
      <c r="AK151" s="36"/>
      <c r="AL151" s="36"/>
      <c r="AM151" s="36"/>
      <c r="AN151" s="29"/>
      <c r="AO151" s="36"/>
      <c r="AP151" s="29"/>
      <c r="AQ151" s="36"/>
      <c r="AR151" s="29"/>
      <c r="AS151" s="36"/>
      <c r="AT151" s="36"/>
      <c r="AU151" s="36"/>
      <c r="AV151" s="29"/>
      <c r="AW151" s="36"/>
      <c r="AX151" s="36"/>
      <c r="AY151" s="36"/>
      <c r="AZ151" s="29"/>
      <c r="BA151" s="36"/>
      <c r="BB151" s="36"/>
      <c r="BC151" s="36"/>
      <c r="BD151" s="36"/>
      <c r="BE151" s="36"/>
      <c r="BF151" s="36"/>
      <c r="BG151" s="36"/>
      <c r="BH151" s="36"/>
      <c r="BI151" s="36"/>
      <c r="BJ151" s="29"/>
      <c r="BK151" s="36"/>
      <c r="BL151" s="29"/>
      <c r="BM151" s="36"/>
      <c r="BN151" s="36"/>
      <c r="BO151" s="36"/>
      <c r="BP151" s="29"/>
      <c r="BQ151" s="36"/>
      <c r="BR151" s="29"/>
      <c r="BS151" s="36"/>
      <c r="BT151" s="36"/>
      <c r="BU151" s="36"/>
      <c r="BV151" s="36"/>
    </row>
    <row r="152" spans="1:74" x14ac:dyDescent="0.25">
      <c r="A152" s="16">
        <v>150</v>
      </c>
      <c r="B152" s="16">
        <v>1</v>
      </c>
      <c r="C152" s="31" t="s">
        <v>612</v>
      </c>
      <c r="D152" s="40">
        <f>сентябрь!D152-октябрь!E152</f>
        <v>118.38883625120781</v>
      </c>
      <c r="E152" s="40">
        <f t="shared" si="2"/>
        <v>0</v>
      </c>
      <c r="F152" s="36"/>
      <c r="G152" s="36"/>
      <c r="H152" s="36"/>
      <c r="I152" s="27"/>
      <c r="J152" s="36"/>
      <c r="K152" s="36"/>
      <c r="L152" s="36"/>
      <c r="M152" s="36"/>
      <c r="N152" s="36"/>
      <c r="O152" s="29"/>
      <c r="P152" s="36"/>
      <c r="Q152" s="29"/>
      <c r="R152" s="36"/>
      <c r="S152" s="36"/>
      <c r="T152" s="36"/>
      <c r="U152" s="36"/>
      <c r="V152" s="36"/>
      <c r="W152" s="36"/>
      <c r="X152" s="36"/>
      <c r="Y152" s="29"/>
      <c r="Z152" s="36"/>
      <c r="AA152" s="66"/>
      <c r="AB152" s="36"/>
      <c r="AC152" s="36"/>
      <c r="AD152" s="36"/>
      <c r="AE152" s="36"/>
      <c r="AF152" s="36"/>
      <c r="AG152" s="36"/>
      <c r="AH152" s="29"/>
      <c r="AI152" s="36"/>
      <c r="AJ152" s="29"/>
      <c r="AK152" s="36"/>
      <c r="AL152" s="36"/>
      <c r="AM152" s="36"/>
      <c r="AN152" s="29"/>
      <c r="AO152" s="36"/>
      <c r="AP152" s="29"/>
      <c r="AQ152" s="36"/>
      <c r="AR152" s="29"/>
      <c r="AS152" s="36"/>
      <c r="AT152" s="36"/>
      <c r="AU152" s="36"/>
      <c r="AV152" s="29"/>
      <c r="AW152" s="36"/>
      <c r="AX152" s="36"/>
      <c r="AY152" s="36"/>
      <c r="AZ152" s="29"/>
      <c r="BA152" s="36"/>
      <c r="BB152" s="36"/>
      <c r="BC152" s="36"/>
      <c r="BD152" s="36"/>
      <c r="BE152" s="36"/>
      <c r="BF152" s="36"/>
      <c r="BG152" s="36"/>
      <c r="BH152" s="36"/>
      <c r="BI152" s="36"/>
      <c r="BJ152" s="29"/>
      <c r="BK152" s="36"/>
      <c r="BL152" s="29"/>
      <c r="BM152" s="36"/>
      <c r="BN152" s="36"/>
      <c r="BO152" s="36"/>
      <c r="BP152" s="29"/>
      <c r="BQ152" s="36"/>
      <c r="BR152" s="29"/>
      <c r="BS152" s="36"/>
      <c r="BT152" s="36"/>
      <c r="BU152" s="36"/>
      <c r="BV152" s="36"/>
    </row>
    <row r="153" spans="1:74" x14ac:dyDescent="0.25">
      <c r="A153" s="16">
        <v>151</v>
      </c>
      <c r="B153" s="16">
        <v>2</v>
      </c>
      <c r="C153" s="31" t="s">
        <v>613</v>
      </c>
      <c r="D153" s="40">
        <f>сентябрь!D153-октябрь!E153</f>
        <v>1229.4701844251208</v>
      </c>
      <c r="E153" s="40">
        <f t="shared" si="2"/>
        <v>0</v>
      </c>
      <c r="F153" s="36"/>
      <c r="G153" s="36"/>
      <c r="H153" s="36"/>
      <c r="I153" s="27"/>
      <c r="J153" s="36"/>
      <c r="K153" s="36"/>
      <c r="L153" s="36"/>
      <c r="M153" s="36"/>
      <c r="N153" s="36"/>
      <c r="O153" s="29"/>
      <c r="P153" s="36"/>
      <c r="Q153" s="29"/>
      <c r="R153" s="36"/>
      <c r="S153" s="36"/>
      <c r="T153" s="36"/>
      <c r="U153" s="36"/>
      <c r="V153" s="36"/>
      <c r="W153" s="36"/>
      <c r="X153" s="36"/>
      <c r="Y153" s="29"/>
      <c r="Z153" s="36"/>
      <c r="AA153" s="66"/>
      <c r="AB153" s="36"/>
      <c r="AC153" s="36"/>
      <c r="AD153" s="36"/>
      <c r="AE153" s="36"/>
      <c r="AF153" s="36"/>
      <c r="AG153" s="36"/>
      <c r="AH153" s="29"/>
      <c r="AI153" s="36"/>
      <c r="AJ153" s="29"/>
      <c r="AK153" s="36"/>
      <c r="AL153" s="36"/>
      <c r="AM153" s="36"/>
      <c r="AN153" s="29"/>
      <c r="AO153" s="36"/>
      <c r="AP153" s="29"/>
      <c r="AQ153" s="36"/>
      <c r="AR153" s="29"/>
      <c r="AS153" s="36"/>
      <c r="AT153" s="36"/>
      <c r="AU153" s="36"/>
      <c r="AV153" s="29"/>
      <c r="AW153" s="36"/>
      <c r="AX153" s="36"/>
      <c r="AY153" s="36"/>
      <c r="AZ153" s="29"/>
      <c r="BA153" s="36"/>
      <c r="BB153" s="36"/>
      <c r="BC153" s="36"/>
      <c r="BD153" s="36"/>
      <c r="BE153" s="36"/>
      <c r="BF153" s="36"/>
      <c r="BG153" s="36"/>
      <c r="BH153" s="36"/>
      <c r="BI153" s="36"/>
      <c r="BJ153" s="29"/>
      <c r="BK153" s="36"/>
      <c r="BL153" s="29"/>
      <c r="BM153" s="36"/>
      <c r="BN153" s="36"/>
      <c r="BO153" s="36"/>
      <c r="BP153" s="29"/>
      <c r="BQ153" s="36"/>
      <c r="BR153" s="29"/>
      <c r="BS153" s="36"/>
      <c r="BT153" s="36"/>
      <c r="BU153" s="36"/>
      <c r="BV153" s="36"/>
    </row>
    <row r="154" spans="1:74" s="86" customFormat="1" x14ac:dyDescent="0.25">
      <c r="A154" s="79">
        <v>152</v>
      </c>
      <c r="B154" s="79">
        <v>1</v>
      </c>
      <c r="C154" s="80" t="s">
        <v>614</v>
      </c>
      <c r="D154" s="81">
        <f>сентябрь!D154-октябрь!E154</f>
        <v>422.21802515942028</v>
      </c>
      <c r="E154" s="81">
        <f t="shared" si="2"/>
        <v>1.4159999999999999</v>
      </c>
      <c r="F154" s="82"/>
      <c r="G154" s="82"/>
      <c r="H154" s="82"/>
      <c r="I154" s="83"/>
      <c r="J154" s="82"/>
      <c r="K154" s="82"/>
      <c r="L154" s="82"/>
      <c r="M154" s="82"/>
      <c r="N154" s="82"/>
      <c r="O154" s="84"/>
      <c r="P154" s="82"/>
      <c r="Q154" s="84"/>
      <c r="R154" s="82"/>
      <c r="S154" s="82"/>
      <c r="T154" s="82"/>
      <c r="U154" s="82"/>
      <c r="V154" s="82"/>
      <c r="W154" s="82"/>
      <c r="X154" s="82"/>
      <c r="Y154" s="84"/>
      <c r="Z154" s="82"/>
      <c r="AA154" s="85"/>
      <c r="AB154" s="82"/>
      <c r="AC154" s="82"/>
      <c r="AD154" s="82"/>
      <c r="AE154" s="82"/>
      <c r="AF154" s="82"/>
      <c r="AG154" s="82"/>
      <c r="AH154" s="84"/>
      <c r="AI154" s="82"/>
      <c r="AJ154" s="84"/>
      <c r="AK154" s="82"/>
      <c r="AL154" s="82"/>
      <c r="AM154" s="82"/>
      <c r="AN154" s="84"/>
      <c r="AO154" s="82"/>
      <c r="AP154" s="84"/>
      <c r="AQ154" s="82"/>
      <c r="AR154" s="84"/>
      <c r="AS154" s="82"/>
      <c r="AT154" s="82"/>
      <c r="AU154" s="82"/>
      <c r="AV154" s="84"/>
      <c r="AW154" s="82"/>
      <c r="AX154" s="82"/>
      <c r="AY154" s="82"/>
      <c r="AZ154" s="84"/>
      <c r="BA154" s="82"/>
      <c r="BB154" s="82"/>
      <c r="BC154" s="82"/>
      <c r="BD154" s="82"/>
      <c r="BE154" s="82"/>
      <c r="BF154" s="82"/>
      <c r="BG154" s="82"/>
      <c r="BH154" s="82"/>
      <c r="BI154" s="82"/>
      <c r="BJ154" s="84"/>
      <c r="BK154" s="82"/>
      <c r="BL154" s="84"/>
      <c r="BM154" s="82"/>
      <c r="BN154" s="82"/>
      <c r="BO154" s="82"/>
      <c r="BP154" s="84">
        <v>2</v>
      </c>
      <c r="BQ154" s="82">
        <v>1.4159999999999999</v>
      </c>
      <c r="BR154" s="84"/>
      <c r="BS154" s="82"/>
      <c r="BT154" s="82"/>
      <c r="BU154" s="82"/>
      <c r="BV154" s="82"/>
    </row>
    <row r="155" spans="1:74" x14ac:dyDescent="0.25">
      <c r="A155" s="16">
        <v>153</v>
      </c>
      <c r="B155" s="16">
        <v>1</v>
      </c>
      <c r="C155" s="31" t="s">
        <v>615</v>
      </c>
      <c r="D155" s="40">
        <f>сентябрь!D155-октябрь!E155</f>
        <v>886.68092749758455</v>
      </c>
      <c r="E155" s="40">
        <f t="shared" si="2"/>
        <v>0</v>
      </c>
      <c r="F155" s="36"/>
      <c r="G155" s="36"/>
      <c r="H155" s="36"/>
      <c r="I155" s="27"/>
      <c r="J155" s="36"/>
      <c r="K155" s="36"/>
      <c r="L155" s="36"/>
      <c r="M155" s="36"/>
      <c r="N155" s="36"/>
      <c r="O155" s="29"/>
      <c r="P155" s="36"/>
      <c r="Q155" s="29"/>
      <c r="R155" s="36"/>
      <c r="S155" s="36"/>
      <c r="T155" s="36"/>
      <c r="U155" s="36"/>
      <c r="V155" s="36"/>
      <c r="W155" s="36"/>
      <c r="X155" s="36"/>
      <c r="Y155" s="29"/>
      <c r="Z155" s="36"/>
      <c r="AA155" s="66"/>
      <c r="AB155" s="36"/>
      <c r="AC155" s="36"/>
      <c r="AD155" s="36"/>
      <c r="AE155" s="36"/>
      <c r="AF155" s="36"/>
      <c r="AG155" s="36"/>
      <c r="AH155" s="29"/>
      <c r="AI155" s="36"/>
      <c r="AJ155" s="29"/>
      <c r="AK155" s="36"/>
      <c r="AL155" s="36"/>
      <c r="AM155" s="36"/>
      <c r="AN155" s="29"/>
      <c r="AO155" s="36"/>
      <c r="AP155" s="29"/>
      <c r="AQ155" s="36"/>
      <c r="AR155" s="29"/>
      <c r="AS155" s="36"/>
      <c r="AT155" s="36"/>
      <c r="AU155" s="36"/>
      <c r="AV155" s="29"/>
      <c r="AW155" s="36"/>
      <c r="AX155" s="36"/>
      <c r="AY155" s="36"/>
      <c r="AZ155" s="29"/>
      <c r="BA155" s="36"/>
      <c r="BB155" s="36"/>
      <c r="BC155" s="36"/>
      <c r="BD155" s="36"/>
      <c r="BE155" s="36"/>
      <c r="BF155" s="36"/>
      <c r="BG155" s="36"/>
      <c r="BH155" s="36"/>
      <c r="BI155" s="36"/>
      <c r="BJ155" s="29"/>
      <c r="BK155" s="36"/>
      <c r="BL155" s="29"/>
      <c r="BM155" s="36"/>
      <c r="BN155" s="36"/>
      <c r="BO155" s="36"/>
      <c r="BP155" s="29"/>
      <c r="BQ155" s="36"/>
      <c r="BR155" s="29"/>
      <c r="BS155" s="36"/>
      <c r="BT155" s="36"/>
      <c r="BU155" s="36"/>
      <c r="BV155" s="36"/>
    </row>
    <row r="156" spans="1:74" x14ac:dyDescent="0.25">
      <c r="A156" s="16">
        <v>154</v>
      </c>
      <c r="B156" s="16">
        <v>1</v>
      </c>
      <c r="C156" s="31" t="s">
        <v>616</v>
      </c>
      <c r="D156" s="40">
        <f>сентябрь!D156-октябрь!E156</f>
        <v>-226.14057435748794</v>
      </c>
      <c r="E156" s="40">
        <f t="shared" si="2"/>
        <v>0</v>
      </c>
      <c r="F156" s="36"/>
      <c r="G156" s="36"/>
      <c r="H156" s="36"/>
      <c r="I156" s="27"/>
      <c r="J156" s="36"/>
      <c r="K156" s="36"/>
      <c r="L156" s="36"/>
      <c r="M156" s="36"/>
      <c r="N156" s="36"/>
      <c r="O156" s="29"/>
      <c r="P156" s="36"/>
      <c r="Q156" s="29"/>
      <c r="R156" s="36"/>
      <c r="S156" s="36"/>
      <c r="T156" s="36"/>
      <c r="U156" s="36"/>
      <c r="V156" s="36"/>
      <c r="W156" s="36"/>
      <c r="X156" s="36"/>
      <c r="Y156" s="29"/>
      <c r="Z156" s="36"/>
      <c r="AA156" s="66"/>
      <c r="AB156" s="36"/>
      <c r="AC156" s="36"/>
      <c r="AD156" s="36"/>
      <c r="AE156" s="36"/>
      <c r="AF156" s="36"/>
      <c r="AG156" s="36"/>
      <c r="AH156" s="29"/>
      <c r="AI156" s="36"/>
      <c r="AJ156" s="29"/>
      <c r="AK156" s="36"/>
      <c r="AL156" s="36"/>
      <c r="AM156" s="36"/>
      <c r="AN156" s="29"/>
      <c r="AO156" s="36"/>
      <c r="AP156" s="29"/>
      <c r="AQ156" s="36"/>
      <c r="AR156" s="29"/>
      <c r="AS156" s="36"/>
      <c r="AT156" s="36"/>
      <c r="AU156" s="36"/>
      <c r="AV156" s="29"/>
      <c r="AW156" s="36"/>
      <c r="AX156" s="36"/>
      <c r="AY156" s="36"/>
      <c r="AZ156" s="29"/>
      <c r="BA156" s="36"/>
      <c r="BB156" s="36"/>
      <c r="BC156" s="36"/>
      <c r="BD156" s="36"/>
      <c r="BE156" s="36"/>
      <c r="BF156" s="36"/>
      <c r="BG156" s="36"/>
      <c r="BH156" s="36"/>
      <c r="BI156" s="36"/>
      <c r="BJ156" s="29"/>
      <c r="BK156" s="36"/>
      <c r="BL156" s="29"/>
      <c r="BM156" s="36"/>
      <c r="BN156" s="36"/>
      <c r="BO156" s="36"/>
      <c r="BP156" s="29"/>
      <c r="BQ156" s="36"/>
      <c r="BR156" s="29"/>
      <c r="BS156" s="36"/>
      <c r="BT156" s="36"/>
      <c r="BU156" s="36"/>
      <c r="BV156" s="36"/>
    </row>
    <row r="157" spans="1:74" s="86" customFormat="1" x14ac:dyDescent="0.25">
      <c r="A157" s="79">
        <v>155</v>
      </c>
      <c r="B157" s="79">
        <v>1</v>
      </c>
      <c r="C157" s="80" t="s">
        <v>617</v>
      </c>
      <c r="D157" s="81">
        <f>сентябрь!D157-октябрь!E157</f>
        <v>328.48224057971044</v>
      </c>
      <c r="E157" s="81">
        <f t="shared" si="2"/>
        <v>114.803</v>
      </c>
      <c r="F157" s="82"/>
      <c r="G157" s="82"/>
      <c r="H157" s="82"/>
      <c r="I157" s="83"/>
      <c r="J157" s="82"/>
      <c r="K157" s="82"/>
      <c r="L157" s="82"/>
      <c r="M157" s="82">
        <v>0.3</v>
      </c>
      <c r="N157" s="82">
        <v>103.449</v>
      </c>
      <c r="O157" s="84"/>
      <c r="P157" s="82"/>
      <c r="Q157" s="84"/>
      <c r="R157" s="82"/>
      <c r="S157" s="82"/>
      <c r="T157" s="82"/>
      <c r="U157" s="82"/>
      <c r="V157" s="82"/>
      <c r="W157" s="82"/>
      <c r="X157" s="82"/>
      <c r="Y157" s="84"/>
      <c r="Z157" s="82"/>
      <c r="AA157" s="85"/>
      <c r="AB157" s="82"/>
      <c r="AC157" s="82"/>
      <c r="AD157" s="82"/>
      <c r="AE157" s="82"/>
      <c r="AF157" s="82"/>
      <c r="AG157" s="82"/>
      <c r="AH157" s="84"/>
      <c r="AI157" s="82"/>
      <c r="AJ157" s="84"/>
      <c r="AK157" s="82"/>
      <c r="AL157" s="82"/>
      <c r="AM157" s="82"/>
      <c r="AN157" s="84"/>
      <c r="AO157" s="82"/>
      <c r="AP157" s="84"/>
      <c r="AQ157" s="82"/>
      <c r="AR157" s="84"/>
      <c r="AS157" s="82"/>
      <c r="AT157" s="82"/>
      <c r="AU157" s="82"/>
      <c r="AV157" s="84"/>
      <c r="AW157" s="82"/>
      <c r="AX157" s="82"/>
      <c r="AY157" s="82"/>
      <c r="AZ157" s="84"/>
      <c r="BA157" s="82"/>
      <c r="BB157" s="82"/>
      <c r="BC157" s="82"/>
      <c r="BD157" s="82"/>
      <c r="BE157" s="82"/>
      <c r="BF157" s="82"/>
      <c r="BG157" s="82"/>
      <c r="BH157" s="82"/>
      <c r="BI157" s="82"/>
      <c r="BJ157" s="84"/>
      <c r="BK157" s="82"/>
      <c r="BL157" s="84"/>
      <c r="BM157" s="82"/>
      <c r="BN157" s="82"/>
      <c r="BO157" s="82"/>
      <c r="BP157" s="84">
        <v>13</v>
      </c>
      <c r="BQ157" s="82">
        <v>11.353999999999999</v>
      </c>
      <c r="BR157" s="84"/>
      <c r="BS157" s="82"/>
      <c r="BT157" s="82"/>
      <c r="BU157" s="82"/>
      <c r="BV157" s="82"/>
    </row>
    <row r="158" spans="1:74" s="86" customFormat="1" x14ac:dyDescent="0.25">
      <c r="A158" s="79">
        <v>156</v>
      </c>
      <c r="B158" s="79">
        <v>1</v>
      </c>
      <c r="C158" s="80" t="s">
        <v>618</v>
      </c>
      <c r="D158" s="81">
        <f>сентябрь!D158-октябрь!E158</f>
        <v>889.74893822222225</v>
      </c>
      <c r="E158" s="81">
        <f t="shared" si="2"/>
        <v>1.395</v>
      </c>
      <c r="F158" s="82"/>
      <c r="G158" s="82"/>
      <c r="H158" s="82"/>
      <c r="I158" s="83"/>
      <c r="J158" s="82"/>
      <c r="K158" s="82"/>
      <c r="L158" s="82"/>
      <c r="M158" s="82"/>
      <c r="N158" s="82"/>
      <c r="O158" s="84"/>
      <c r="P158" s="82"/>
      <c r="Q158" s="84"/>
      <c r="R158" s="82"/>
      <c r="S158" s="82"/>
      <c r="T158" s="82"/>
      <c r="U158" s="82"/>
      <c r="V158" s="82"/>
      <c r="W158" s="82"/>
      <c r="X158" s="82"/>
      <c r="Y158" s="84"/>
      <c r="Z158" s="82"/>
      <c r="AA158" s="85"/>
      <c r="AB158" s="82"/>
      <c r="AC158" s="82"/>
      <c r="AD158" s="82"/>
      <c r="AE158" s="82"/>
      <c r="AF158" s="82"/>
      <c r="AG158" s="82"/>
      <c r="AH158" s="84"/>
      <c r="AI158" s="82"/>
      <c r="AJ158" s="84"/>
      <c r="AK158" s="82"/>
      <c r="AL158" s="82"/>
      <c r="AM158" s="82"/>
      <c r="AN158" s="84"/>
      <c r="AO158" s="82"/>
      <c r="AP158" s="84"/>
      <c r="AQ158" s="82"/>
      <c r="AR158" s="84"/>
      <c r="AS158" s="82"/>
      <c r="AT158" s="82"/>
      <c r="AU158" s="82"/>
      <c r="AV158" s="84"/>
      <c r="AW158" s="82"/>
      <c r="AX158" s="82"/>
      <c r="AY158" s="82"/>
      <c r="AZ158" s="84"/>
      <c r="BA158" s="82"/>
      <c r="BB158" s="82"/>
      <c r="BC158" s="82"/>
      <c r="BD158" s="82"/>
      <c r="BE158" s="82"/>
      <c r="BF158" s="82"/>
      <c r="BG158" s="82"/>
      <c r="BH158" s="82"/>
      <c r="BI158" s="82"/>
      <c r="BJ158" s="84"/>
      <c r="BK158" s="82"/>
      <c r="BL158" s="84"/>
      <c r="BM158" s="82"/>
      <c r="BN158" s="82"/>
      <c r="BO158" s="82"/>
      <c r="BP158" s="84">
        <v>2</v>
      </c>
      <c r="BQ158" s="82">
        <v>1.395</v>
      </c>
      <c r="BR158" s="84"/>
      <c r="BS158" s="82"/>
      <c r="BT158" s="82"/>
      <c r="BU158" s="82"/>
      <c r="BV158" s="82"/>
    </row>
    <row r="159" spans="1:74" x14ac:dyDescent="0.25">
      <c r="A159" s="16">
        <v>157</v>
      </c>
      <c r="B159" s="16">
        <v>2</v>
      </c>
      <c r="C159" s="31" t="s">
        <v>619</v>
      </c>
      <c r="D159" s="40">
        <f>сентябрь!D159-октябрь!E159</f>
        <v>948.75871146859902</v>
      </c>
      <c r="E159" s="40">
        <f t="shared" si="2"/>
        <v>0</v>
      </c>
      <c r="F159" s="36"/>
      <c r="G159" s="36"/>
      <c r="H159" s="36"/>
      <c r="I159" s="27"/>
      <c r="J159" s="36"/>
      <c r="K159" s="36"/>
      <c r="L159" s="36"/>
      <c r="M159" s="36"/>
      <c r="N159" s="36"/>
      <c r="O159" s="29"/>
      <c r="P159" s="36"/>
      <c r="Q159" s="29"/>
      <c r="R159" s="36"/>
      <c r="S159" s="36"/>
      <c r="T159" s="36"/>
      <c r="U159" s="36"/>
      <c r="V159" s="36"/>
      <c r="W159" s="36"/>
      <c r="X159" s="36"/>
      <c r="Y159" s="29"/>
      <c r="Z159" s="36"/>
      <c r="AA159" s="66"/>
      <c r="AB159" s="36"/>
      <c r="AC159" s="36"/>
      <c r="AD159" s="36"/>
      <c r="AE159" s="36"/>
      <c r="AF159" s="36"/>
      <c r="AG159" s="36"/>
      <c r="AH159" s="29"/>
      <c r="AI159" s="36"/>
      <c r="AJ159" s="29"/>
      <c r="AK159" s="36"/>
      <c r="AL159" s="36"/>
      <c r="AM159" s="36"/>
      <c r="AN159" s="29"/>
      <c r="AO159" s="36"/>
      <c r="AP159" s="29"/>
      <c r="AQ159" s="36"/>
      <c r="AR159" s="29"/>
      <c r="AS159" s="36"/>
      <c r="AT159" s="36"/>
      <c r="AU159" s="36"/>
      <c r="AV159" s="29"/>
      <c r="AW159" s="36"/>
      <c r="AX159" s="36"/>
      <c r="AY159" s="36"/>
      <c r="AZ159" s="29"/>
      <c r="BA159" s="36"/>
      <c r="BB159" s="36"/>
      <c r="BC159" s="36"/>
      <c r="BD159" s="36"/>
      <c r="BE159" s="36"/>
      <c r="BF159" s="36"/>
      <c r="BG159" s="36"/>
      <c r="BH159" s="36"/>
      <c r="BI159" s="36"/>
      <c r="BJ159" s="29"/>
      <c r="BK159" s="36"/>
      <c r="BL159" s="29"/>
      <c r="BM159" s="36"/>
      <c r="BN159" s="36"/>
      <c r="BO159" s="36"/>
      <c r="BP159" s="29"/>
      <c r="BQ159" s="36"/>
      <c r="BR159" s="29"/>
      <c r="BS159" s="36"/>
      <c r="BT159" s="36"/>
      <c r="BU159" s="36"/>
      <c r="BV159" s="36"/>
    </row>
    <row r="160" spans="1:74" x14ac:dyDescent="0.25">
      <c r="A160" s="16">
        <v>158</v>
      </c>
      <c r="B160" s="16">
        <v>1</v>
      </c>
      <c r="C160" s="31" t="s">
        <v>620</v>
      </c>
      <c r="D160" s="40">
        <f>сентябрь!D160-октябрь!E160</f>
        <v>570.78822937198072</v>
      </c>
      <c r="E160" s="40">
        <f t="shared" si="2"/>
        <v>0</v>
      </c>
      <c r="F160" s="36"/>
      <c r="G160" s="36"/>
      <c r="H160" s="36"/>
      <c r="I160" s="27"/>
      <c r="J160" s="36"/>
      <c r="K160" s="36"/>
      <c r="L160" s="36"/>
      <c r="M160" s="36"/>
      <c r="N160" s="36"/>
      <c r="O160" s="29"/>
      <c r="P160" s="36"/>
      <c r="Q160" s="29"/>
      <c r="R160" s="36"/>
      <c r="S160" s="36"/>
      <c r="T160" s="36"/>
      <c r="U160" s="36"/>
      <c r="V160" s="36"/>
      <c r="W160" s="36"/>
      <c r="X160" s="36"/>
      <c r="Y160" s="29"/>
      <c r="Z160" s="36"/>
      <c r="AA160" s="66"/>
      <c r="AB160" s="36"/>
      <c r="AC160" s="36"/>
      <c r="AD160" s="36"/>
      <c r="AE160" s="36"/>
      <c r="AF160" s="36"/>
      <c r="AG160" s="36"/>
      <c r="AH160" s="29"/>
      <c r="AI160" s="36"/>
      <c r="AJ160" s="29"/>
      <c r="AK160" s="36"/>
      <c r="AL160" s="36"/>
      <c r="AM160" s="36"/>
      <c r="AN160" s="29"/>
      <c r="AO160" s="36"/>
      <c r="AP160" s="29"/>
      <c r="AQ160" s="36"/>
      <c r="AR160" s="29"/>
      <c r="AS160" s="36"/>
      <c r="AT160" s="36"/>
      <c r="AU160" s="36"/>
      <c r="AV160" s="29"/>
      <c r="AW160" s="36"/>
      <c r="AX160" s="36"/>
      <c r="AY160" s="36"/>
      <c r="AZ160" s="29"/>
      <c r="BA160" s="36"/>
      <c r="BB160" s="36"/>
      <c r="BC160" s="36"/>
      <c r="BD160" s="36"/>
      <c r="BE160" s="36"/>
      <c r="BF160" s="36"/>
      <c r="BG160" s="36"/>
      <c r="BH160" s="36"/>
      <c r="BI160" s="36"/>
      <c r="BJ160" s="29"/>
      <c r="BK160" s="36"/>
      <c r="BL160" s="29"/>
      <c r="BM160" s="36"/>
      <c r="BN160" s="36"/>
      <c r="BO160" s="36"/>
      <c r="BP160" s="29"/>
      <c r="BQ160" s="36"/>
      <c r="BR160" s="29"/>
      <c r="BS160" s="36"/>
      <c r="BT160" s="36"/>
      <c r="BU160" s="36"/>
      <c r="BV160" s="36"/>
    </row>
    <row r="161" spans="1:75" s="86" customFormat="1" x14ac:dyDescent="0.25">
      <c r="A161" s="79">
        <v>159</v>
      </c>
      <c r="B161" s="79">
        <v>1</v>
      </c>
      <c r="C161" s="80" t="s">
        <v>621</v>
      </c>
      <c r="D161" s="81">
        <f>сентябрь!D161-октябрь!E161</f>
        <v>-289.04594226086954</v>
      </c>
      <c r="E161" s="81">
        <f t="shared" si="2"/>
        <v>2.3029999999999999</v>
      </c>
      <c r="F161" s="82"/>
      <c r="G161" s="82"/>
      <c r="H161" s="82"/>
      <c r="I161" s="83"/>
      <c r="J161" s="82"/>
      <c r="K161" s="82"/>
      <c r="L161" s="82"/>
      <c r="M161" s="82"/>
      <c r="N161" s="82"/>
      <c r="O161" s="84"/>
      <c r="P161" s="82"/>
      <c r="Q161" s="84"/>
      <c r="R161" s="82"/>
      <c r="S161" s="82"/>
      <c r="T161" s="82"/>
      <c r="U161" s="82"/>
      <c r="V161" s="82"/>
      <c r="W161" s="82"/>
      <c r="X161" s="82"/>
      <c r="Y161" s="84"/>
      <c r="Z161" s="82"/>
      <c r="AA161" s="85"/>
      <c r="AB161" s="82"/>
      <c r="AC161" s="82"/>
      <c r="AD161" s="82"/>
      <c r="AE161" s="82"/>
      <c r="AF161" s="82"/>
      <c r="AG161" s="82"/>
      <c r="AH161" s="84"/>
      <c r="AI161" s="82"/>
      <c r="AJ161" s="84"/>
      <c r="AK161" s="82"/>
      <c r="AL161" s="82"/>
      <c r="AM161" s="82"/>
      <c r="AN161" s="84"/>
      <c r="AO161" s="82"/>
      <c r="AP161" s="84"/>
      <c r="AQ161" s="82"/>
      <c r="AR161" s="84"/>
      <c r="AS161" s="82"/>
      <c r="AT161" s="82"/>
      <c r="AU161" s="82"/>
      <c r="AV161" s="84"/>
      <c r="AW161" s="82"/>
      <c r="AX161" s="82"/>
      <c r="AY161" s="82"/>
      <c r="AZ161" s="84"/>
      <c r="BA161" s="82"/>
      <c r="BB161" s="82"/>
      <c r="BC161" s="82"/>
      <c r="BD161" s="82"/>
      <c r="BE161" s="82"/>
      <c r="BF161" s="82"/>
      <c r="BG161" s="82"/>
      <c r="BH161" s="82"/>
      <c r="BI161" s="82"/>
      <c r="BJ161" s="84"/>
      <c r="BK161" s="82"/>
      <c r="BL161" s="84"/>
      <c r="BM161" s="82"/>
      <c r="BN161" s="82"/>
      <c r="BO161" s="82"/>
      <c r="BP161" s="84">
        <v>2</v>
      </c>
      <c r="BQ161" s="82">
        <v>2.3029999999999999</v>
      </c>
      <c r="BR161" s="84"/>
      <c r="BS161" s="82"/>
      <c r="BT161" s="82"/>
      <c r="BU161" s="82"/>
      <c r="BV161" s="82"/>
    </row>
    <row r="162" spans="1:75" x14ac:dyDescent="0.25">
      <c r="A162" s="16">
        <v>160</v>
      </c>
      <c r="B162" s="16">
        <v>1</v>
      </c>
      <c r="C162" s="31" t="s">
        <v>622</v>
      </c>
      <c r="D162" s="40">
        <f>сентябрь!D162-октябрь!E162</f>
        <v>382.99758670531401</v>
      </c>
      <c r="E162" s="40">
        <f t="shared" si="2"/>
        <v>0</v>
      </c>
      <c r="F162" s="36"/>
      <c r="G162" s="36"/>
      <c r="H162" s="36"/>
      <c r="I162" s="27"/>
      <c r="J162" s="36"/>
      <c r="K162" s="36"/>
      <c r="L162" s="36"/>
      <c r="M162" s="36"/>
      <c r="N162" s="36"/>
      <c r="O162" s="29"/>
      <c r="P162" s="36"/>
      <c r="Q162" s="29"/>
      <c r="R162" s="36"/>
      <c r="S162" s="36"/>
      <c r="T162" s="36"/>
      <c r="U162" s="36"/>
      <c r="V162" s="36"/>
      <c r="W162" s="36"/>
      <c r="X162" s="36"/>
      <c r="Y162" s="29"/>
      <c r="Z162" s="36"/>
      <c r="AA162" s="66"/>
      <c r="AB162" s="36"/>
      <c r="AC162" s="36"/>
      <c r="AD162" s="36"/>
      <c r="AE162" s="36"/>
      <c r="AF162" s="36"/>
      <c r="AG162" s="36"/>
      <c r="AH162" s="29"/>
      <c r="AI162" s="36"/>
      <c r="AJ162" s="29"/>
      <c r="AK162" s="36"/>
      <c r="AL162" s="36"/>
      <c r="AM162" s="36"/>
      <c r="AN162" s="29"/>
      <c r="AO162" s="36"/>
      <c r="AP162" s="29"/>
      <c r="AQ162" s="36"/>
      <c r="AR162" s="29"/>
      <c r="AS162" s="36"/>
      <c r="AT162" s="36"/>
      <c r="AU162" s="36"/>
      <c r="AV162" s="29"/>
      <c r="AW162" s="36"/>
      <c r="AX162" s="36"/>
      <c r="AY162" s="36"/>
      <c r="AZ162" s="29"/>
      <c r="BA162" s="36"/>
      <c r="BB162" s="36"/>
      <c r="BC162" s="36"/>
      <c r="BD162" s="36"/>
      <c r="BE162" s="36"/>
      <c r="BF162" s="36"/>
      <c r="BG162" s="36"/>
      <c r="BH162" s="36"/>
      <c r="BI162" s="36"/>
      <c r="BJ162" s="29"/>
      <c r="BK162" s="36"/>
      <c r="BL162" s="29"/>
      <c r="BM162" s="36"/>
      <c r="BN162" s="36"/>
      <c r="BO162" s="36"/>
      <c r="BP162" s="29"/>
      <c r="BQ162" s="36"/>
      <c r="BR162" s="29"/>
      <c r="BS162" s="36"/>
      <c r="BT162" s="36"/>
      <c r="BU162" s="36"/>
      <c r="BV162" s="36"/>
    </row>
    <row r="163" spans="1:75" s="86" customFormat="1" x14ac:dyDescent="0.25">
      <c r="A163" s="79">
        <v>161</v>
      </c>
      <c r="B163" s="79">
        <v>2</v>
      </c>
      <c r="C163" s="80" t="s">
        <v>623</v>
      </c>
      <c r="D163" s="81">
        <f>сентябрь!D163-октябрь!E163</f>
        <v>2964.4383823091785</v>
      </c>
      <c r="E163" s="81">
        <f t="shared" si="2"/>
        <v>6.6520000000000001</v>
      </c>
      <c r="F163" s="82"/>
      <c r="G163" s="82"/>
      <c r="H163" s="82"/>
      <c r="I163" s="83"/>
      <c r="J163" s="82"/>
      <c r="K163" s="82"/>
      <c r="L163" s="82"/>
      <c r="M163" s="82"/>
      <c r="N163" s="82"/>
      <c r="O163" s="84"/>
      <c r="P163" s="82"/>
      <c r="Q163" s="84"/>
      <c r="R163" s="82"/>
      <c r="S163" s="82"/>
      <c r="T163" s="82"/>
      <c r="U163" s="82"/>
      <c r="V163" s="82"/>
      <c r="W163" s="82"/>
      <c r="X163" s="82"/>
      <c r="Y163" s="84"/>
      <c r="Z163" s="82"/>
      <c r="AA163" s="85"/>
      <c r="AB163" s="82"/>
      <c r="AC163" s="82"/>
      <c r="AD163" s="82"/>
      <c r="AE163" s="82"/>
      <c r="AF163" s="82"/>
      <c r="AG163" s="82"/>
      <c r="AH163" s="84"/>
      <c r="AI163" s="82"/>
      <c r="AJ163" s="84"/>
      <c r="AK163" s="82"/>
      <c r="AL163" s="82"/>
      <c r="AM163" s="82"/>
      <c r="AN163" s="84"/>
      <c r="AO163" s="82"/>
      <c r="AP163" s="84"/>
      <c r="AQ163" s="82"/>
      <c r="AR163" s="84"/>
      <c r="AS163" s="82"/>
      <c r="AT163" s="82"/>
      <c r="AU163" s="82"/>
      <c r="AV163" s="84"/>
      <c r="AW163" s="82"/>
      <c r="AX163" s="82"/>
      <c r="AY163" s="82"/>
      <c r="AZ163" s="84"/>
      <c r="BA163" s="82"/>
      <c r="BB163" s="82"/>
      <c r="BC163" s="82"/>
      <c r="BD163" s="82"/>
      <c r="BE163" s="82"/>
      <c r="BF163" s="82"/>
      <c r="BG163" s="82"/>
      <c r="BH163" s="82"/>
      <c r="BI163" s="82"/>
      <c r="BJ163" s="84"/>
      <c r="BK163" s="82"/>
      <c r="BL163" s="84"/>
      <c r="BM163" s="82"/>
      <c r="BN163" s="82"/>
      <c r="BO163" s="82"/>
      <c r="BP163" s="84">
        <v>7</v>
      </c>
      <c r="BQ163" s="82">
        <v>6.6520000000000001</v>
      </c>
      <c r="BR163" s="84"/>
      <c r="BS163" s="82"/>
      <c r="BT163" s="82"/>
      <c r="BU163" s="82"/>
      <c r="BV163" s="82"/>
    </row>
    <row r="164" spans="1:75" s="86" customFormat="1" x14ac:dyDescent="0.25">
      <c r="A164" s="79">
        <v>162</v>
      </c>
      <c r="B164" s="79">
        <v>3</v>
      </c>
      <c r="C164" s="80" t="s">
        <v>625</v>
      </c>
      <c r="D164" s="81">
        <f>сентябрь!D164-октябрь!E164</f>
        <v>-1263.023188318841</v>
      </c>
      <c r="E164" s="81">
        <f t="shared" si="2"/>
        <v>0.67</v>
      </c>
      <c r="F164" s="82"/>
      <c r="G164" s="82"/>
      <c r="H164" s="82"/>
      <c r="I164" s="83"/>
      <c r="J164" s="82"/>
      <c r="K164" s="82"/>
      <c r="L164" s="82"/>
      <c r="M164" s="82"/>
      <c r="N164" s="82"/>
      <c r="O164" s="84"/>
      <c r="P164" s="82"/>
      <c r="Q164" s="84"/>
      <c r="R164" s="82"/>
      <c r="S164" s="82"/>
      <c r="T164" s="82"/>
      <c r="U164" s="82"/>
      <c r="V164" s="82"/>
      <c r="W164" s="82"/>
      <c r="X164" s="82"/>
      <c r="Y164" s="84"/>
      <c r="Z164" s="82"/>
      <c r="AA164" s="85"/>
      <c r="AB164" s="82"/>
      <c r="AC164" s="82"/>
      <c r="AD164" s="82"/>
      <c r="AE164" s="82"/>
      <c r="AF164" s="82"/>
      <c r="AG164" s="82"/>
      <c r="AH164" s="84"/>
      <c r="AI164" s="82"/>
      <c r="AJ164" s="84"/>
      <c r="AK164" s="82"/>
      <c r="AL164" s="82"/>
      <c r="AM164" s="82"/>
      <c r="AN164" s="84"/>
      <c r="AO164" s="82"/>
      <c r="AP164" s="84"/>
      <c r="AQ164" s="82"/>
      <c r="AR164" s="84"/>
      <c r="AS164" s="82"/>
      <c r="AT164" s="82"/>
      <c r="AU164" s="82"/>
      <c r="AV164" s="84"/>
      <c r="AW164" s="82"/>
      <c r="AX164" s="82"/>
      <c r="AY164" s="82"/>
      <c r="AZ164" s="84"/>
      <c r="BA164" s="82"/>
      <c r="BB164" s="82"/>
      <c r="BC164" s="82"/>
      <c r="BD164" s="82"/>
      <c r="BE164" s="82"/>
      <c r="BF164" s="82"/>
      <c r="BG164" s="82"/>
      <c r="BH164" s="82"/>
      <c r="BI164" s="82"/>
      <c r="BJ164" s="84"/>
      <c r="BK164" s="82"/>
      <c r="BL164" s="84"/>
      <c r="BM164" s="82"/>
      <c r="BN164" s="82"/>
      <c r="BO164" s="82"/>
      <c r="BP164" s="84"/>
      <c r="BQ164" s="82"/>
      <c r="BR164" s="84"/>
      <c r="BS164" s="82"/>
      <c r="BT164" s="82"/>
      <c r="BU164" s="82"/>
      <c r="BV164" s="82">
        <v>0.67</v>
      </c>
      <c r="BW164" s="86" t="s">
        <v>1215</v>
      </c>
    </row>
    <row r="165" spans="1:75" s="86" customFormat="1" x14ac:dyDescent="0.25">
      <c r="A165" s="79">
        <v>163</v>
      </c>
      <c r="B165" s="79">
        <v>3</v>
      </c>
      <c r="C165" s="80" t="s">
        <v>624</v>
      </c>
      <c r="D165" s="81">
        <f>сентябрь!D165-октябрь!E165</f>
        <v>822.79111509178745</v>
      </c>
      <c r="E165" s="81">
        <f t="shared" si="2"/>
        <v>0.437</v>
      </c>
      <c r="F165" s="82"/>
      <c r="G165" s="82"/>
      <c r="H165" s="82"/>
      <c r="I165" s="83"/>
      <c r="J165" s="82"/>
      <c r="K165" s="82"/>
      <c r="L165" s="82"/>
      <c r="M165" s="82"/>
      <c r="N165" s="82"/>
      <c r="O165" s="84"/>
      <c r="P165" s="82"/>
      <c r="Q165" s="84"/>
      <c r="R165" s="82"/>
      <c r="S165" s="82"/>
      <c r="T165" s="82"/>
      <c r="U165" s="82"/>
      <c r="V165" s="82"/>
      <c r="W165" s="82"/>
      <c r="X165" s="82"/>
      <c r="Y165" s="84"/>
      <c r="Z165" s="82"/>
      <c r="AA165" s="85"/>
      <c r="AB165" s="82"/>
      <c r="AC165" s="82"/>
      <c r="AD165" s="82"/>
      <c r="AE165" s="82"/>
      <c r="AF165" s="82"/>
      <c r="AG165" s="82"/>
      <c r="AH165" s="84"/>
      <c r="AI165" s="82"/>
      <c r="AJ165" s="84"/>
      <c r="AK165" s="82"/>
      <c r="AL165" s="82"/>
      <c r="AM165" s="82"/>
      <c r="AN165" s="84"/>
      <c r="AO165" s="82"/>
      <c r="AP165" s="84"/>
      <c r="AQ165" s="82"/>
      <c r="AR165" s="84"/>
      <c r="AS165" s="82"/>
      <c r="AT165" s="82"/>
      <c r="AU165" s="82"/>
      <c r="AV165" s="84"/>
      <c r="AW165" s="82"/>
      <c r="AX165" s="82"/>
      <c r="AY165" s="82"/>
      <c r="AZ165" s="84"/>
      <c r="BA165" s="82"/>
      <c r="BB165" s="82"/>
      <c r="BC165" s="82"/>
      <c r="BD165" s="82"/>
      <c r="BE165" s="82"/>
      <c r="BF165" s="82"/>
      <c r="BG165" s="82"/>
      <c r="BH165" s="82"/>
      <c r="BI165" s="82"/>
      <c r="BJ165" s="84"/>
      <c r="BK165" s="82"/>
      <c r="BL165" s="84"/>
      <c r="BM165" s="82"/>
      <c r="BN165" s="82"/>
      <c r="BO165" s="82"/>
      <c r="BP165" s="84"/>
      <c r="BQ165" s="82"/>
      <c r="BR165" s="84"/>
      <c r="BS165" s="82"/>
      <c r="BT165" s="82"/>
      <c r="BU165" s="82"/>
      <c r="BV165" s="82">
        <v>0.437</v>
      </c>
      <c r="BW165" s="86" t="s">
        <v>1215</v>
      </c>
    </row>
    <row r="166" spans="1:75" s="86" customFormat="1" x14ac:dyDescent="0.25">
      <c r="A166" s="79">
        <v>164</v>
      </c>
      <c r="B166" s="79">
        <v>3</v>
      </c>
      <c r="C166" s="80" t="s">
        <v>626</v>
      </c>
      <c r="D166" s="81">
        <f>сентябрь!D166-октябрь!E166</f>
        <v>-466.6940068405795</v>
      </c>
      <c r="E166" s="81">
        <f t="shared" si="2"/>
        <v>76.787000000000006</v>
      </c>
      <c r="F166" s="82"/>
      <c r="G166" s="82"/>
      <c r="H166" s="82"/>
      <c r="I166" s="83"/>
      <c r="J166" s="82"/>
      <c r="K166" s="82"/>
      <c r="L166" s="82"/>
      <c r="M166" s="82"/>
      <c r="N166" s="82"/>
      <c r="O166" s="84"/>
      <c r="P166" s="82"/>
      <c r="Q166" s="84"/>
      <c r="R166" s="82"/>
      <c r="S166" s="82"/>
      <c r="T166" s="82"/>
      <c r="U166" s="82"/>
      <c r="V166" s="82"/>
      <c r="W166" s="82"/>
      <c r="X166" s="82"/>
      <c r="Y166" s="84"/>
      <c r="Z166" s="82"/>
      <c r="AA166" s="85"/>
      <c r="AB166" s="82"/>
      <c r="AC166" s="82"/>
      <c r="AD166" s="82"/>
      <c r="AE166" s="82"/>
      <c r="AF166" s="82"/>
      <c r="AG166" s="82"/>
      <c r="AH166" s="84"/>
      <c r="AI166" s="82"/>
      <c r="AJ166" s="84"/>
      <c r="AK166" s="82"/>
      <c r="AL166" s="82"/>
      <c r="AM166" s="82"/>
      <c r="AN166" s="84"/>
      <c r="AO166" s="82"/>
      <c r="AP166" s="84">
        <v>2</v>
      </c>
      <c r="AQ166" s="82">
        <v>76</v>
      </c>
      <c r="AR166" s="84"/>
      <c r="AS166" s="82"/>
      <c r="AT166" s="82"/>
      <c r="AU166" s="82"/>
      <c r="AV166" s="84"/>
      <c r="AW166" s="82"/>
      <c r="AX166" s="82"/>
      <c r="AY166" s="82"/>
      <c r="AZ166" s="84"/>
      <c r="BA166" s="82"/>
      <c r="BB166" s="82"/>
      <c r="BC166" s="82"/>
      <c r="BD166" s="82"/>
      <c r="BE166" s="82"/>
      <c r="BF166" s="82"/>
      <c r="BG166" s="82"/>
      <c r="BH166" s="82"/>
      <c r="BI166" s="82"/>
      <c r="BJ166" s="84"/>
      <c r="BK166" s="82"/>
      <c r="BL166" s="84"/>
      <c r="BM166" s="82"/>
      <c r="BN166" s="82"/>
      <c r="BO166" s="82"/>
      <c r="BP166" s="84"/>
      <c r="BQ166" s="82"/>
      <c r="BR166" s="84"/>
      <c r="BS166" s="82"/>
      <c r="BT166" s="82"/>
      <c r="BU166" s="82"/>
      <c r="BV166" s="82">
        <v>0.78700000000000003</v>
      </c>
      <c r="BW166" s="86" t="s">
        <v>1215</v>
      </c>
    </row>
    <row r="167" spans="1:75" x14ac:dyDescent="0.25">
      <c r="A167" s="16">
        <v>165</v>
      </c>
      <c r="B167" s="16">
        <v>3</v>
      </c>
      <c r="C167" s="31" t="s">
        <v>627</v>
      </c>
      <c r="D167" s="40">
        <f>сентябрь!D167-октябрь!E167</f>
        <v>595.9764983574878</v>
      </c>
      <c r="E167" s="40">
        <f t="shared" si="2"/>
        <v>0</v>
      </c>
      <c r="F167" s="36"/>
      <c r="G167" s="36"/>
      <c r="H167" s="36"/>
      <c r="I167" s="27"/>
      <c r="J167" s="36"/>
      <c r="K167" s="36"/>
      <c r="L167" s="36"/>
      <c r="M167" s="36"/>
      <c r="N167" s="36"/>
      <c r="O167" s="29"/>
      <c r="P167" s="36"/>
      <c r="Q167" s="29"/>
      <c r="R167" s="36"/>
      <c r="S167" s="36"/>
      <c r="T167" s="36"/>
      <c r="U167" s="36"/>
      <c r="V167" s="36"/>
      <c r="W167" s="36"/>
      <c r="X167" s="36"/>
      <c r="Y167" s="29"/>
      <c r="Z167" s="36"/>
      <c r="AA167" s="66"/>
      <c r="AB167" s="36"/>
      <c r="AC167" s="36"/>
      <c r="AD167" s="36"/>
      <c r="AE167" s="36"/>
      <c r="AF167" s="36"/>
      <c r="AG167" s="36"/>
      <c r="AH167" s="29"/>
      <c r="AI167" s="36"/>
      <c r="AJ167" s="29"/>
      <c r="AK167" s="36"/>
      <c r="AL167" s="36"/>
      <c r="AM167" s="36"/>
      <c r="AN167" s="29"/>
      <c r="AO167" s="36"/>
      <c r="AP167" s="29"/>
      <c r="AQ167" s="36"/>
      <c r="AR167" s="29"/>
      <c r="AS167" s="36"/>
      <c r="AT167" s="36"/>
      <c r="AU167" s="36"/>
      <c r="AV167" s="29"/>
      <c r="AW167" s="36"/>
      <c r="AX167" s="36"/>
      <c r="AY167" s="36"/>
      <c r="AZ167" s="29"/>
      <c r="BA167" s="36"/>
      <c r="BB167" s="36"/>
      <c r="BC167" s="36"/>
      <c r="BD167" s="36"/>
      <c r="BE167" s="36"/>
      <c r="BF167" s="36"/>
      <c r="BG167" s="36"/>
      <c r="BH167" s="36"/>
      <c r="BI167" s="36"/>
      <c r="BJ167" s="29"/>
      <c r="BK167" s="36"/>
      <c r="BL167" s="29"/>
      <c r="BM167" s="36"/>
      <c r="BN167" s="36"/>
      <c r="BO167" s="36"/>
      <c r="BP167" s="29"/>
      <c r="BQ167" s="36"/>
      <c r="BR167" s="29"/>
      <c r="BS167" s="36"/>
      <c r="BT167" s="36"/>
      <c r="BU167" s="36"/>
      <c r="BV167" s="36"/>
    </row>
    <row r="168" spans="1:75" x14ac:dyDescent="0.25">
      <c r="A168" s="16">
        <v>166</v>
      </c>
      <c r="B168" s="16">
        <v>3</v>
      </c>
      <c r="C168" s="31" t="s">
        <v>628</v>
      </c>
      <c r="D168" s="40">
        <f>сентябрь!D168-октябрь!E168</f>
        <v>707.66619057970945</v>
      </c>
      <c r="E168" s="40">
        <f t="shared" si="2"/>
        <v>0</v>
      </c>
      <c r="F168" s="36"/>
      <c r="G168" s="36"/>
      <c r="H168" s="36"/>
      <c r="I168" s="27"/>
      <c r="J168" s="36"/>
      <c r="K168" s="36"/>
      <c r="L168" s="36"/>
      <c r="M168" s="36"/>
      <c r="N168" s="36"/>
      <c r="O168" s="29"/>
      <c r="P168" s="36"/>
      <c r="Q168" s="29"/>
      <c r="R168" s="36"/>
      <c r="S168" s="36"/>
      <c r="T168" s="36"/>
      <c r="U168" s="36"/>
      <c r="V168" s="36"/>
      <c r="W168" s="36"/>
      <c r="X168" s="36"/>
      <c r="Y168" s="29"/>
      <c r="Z168" s="36"/>
      <c r="AA168" s="66"/>
      <c r="AB168" s="36"/>
      <c r="AC168" s="36"/>
      <c r="AD168" s="36"/>
      <c r="AE168" s="36"/>
      <c r="AF168" s="36"/>
      <c r="AG168" s="36"/>
      <c r="AH168" s="29"/>
      <c r="AI168" s="36"/>
      <c r="AJ168" s="29"/>
      <c r="AK168" s="36"/>
      <c r="AL168" s="36"/>
      <c r="AM168" s="36"/>
      <c r="AN168" s="29"/>
      <c r="AO168" s="36"/>
      <c r="AP168" s="29"/>
      <c r="AQ168" s="36"/>
      <c r="AR168" s="29"/>
      <c r="AS168" s="36"/>
      <c r="AT168" s="36"/>
      <c r="AU168" s="36"/>
      <c r="AV168" s="29"/>
      <c r="AW168" s="36"/>
      <c r="AX168" s="36"/>
      <c r="AY168" s="36"/>
      <c r="AZ168" s="29"/>
      <c r="BA168" s="36"/>
      <c r="BB168" s="36"/>
      <c r="BC168" s="36"/>
      <c r="BD168" s="36"/>
      <c r="BE168" s="36"/>
      <c r="BF168" s="36"/>
      <c r="BG168" s="36"/>
      <c r="BH168" s="36"/>
      <c r="BI168" s="36"/>
      <c r="BJ168" s="29"/>
      <c r="BK168" s="36"/>
      <c r="BL168" s="29"/>
      <c r="BM168" s="36"/>
      <c r="BN168" s="36"/>
      <c r="BO168" s="36"/>
      <c r="BP168" s="29"/>
      <c r="BQ168" s="36"/>
      <c r="BR168" s="29"/>
      <c r="BS168" s="36"/>
      <c r="BT168" s="36"/>
      <c r="BU168" s="36"/>
      <c r="BV168" s="36"/>
    </row>
    <row r="169" spans="1:75" s="86" customFormat="1" x14ac:dyDescent="0.25">
      <c r="A169" s="79">
        <v>167</v>
      </c>
      <c r="B169" s="79">
        <v>3</v>
      </c>
      <c r="C169" s="80" t="s">
        <v>629</v>
      </c>
      <c r="D169" s="81">
        <f>сентябрь!D169-октябрь!E169</f>
        <v>963.16061914975853</v>
      </c>
      <c r="E169" s="81">
        <f t="shared" si="2"/>
        <v>1.296</v>
      </c>
      <c r="F169" s="82"/>
      <c r="G169" s="82"/>
      <c r="H169" s="82"/>
      <c r="I169" s="83"/>
      <c r="J169" s="82"/>
      <c r="K169" s="82"/>
      <c r="L169" s="82"/>
      <c r="M169" s="82"/>
      <c r="N169" s="82"/>
      <c r="O169" s="84"/>
      <c r="P169" s="82"/>
      <c r="Q169" s="84"/>
      <c r="R169" s="82"/>
      <c r="S169" s="82"/>
      <c r="T169" s="82"/>
      <c r="U169" s="82"/>
      <c r="V169" s="82"/>
      <c r="W169" s="82"/>
      <c r="X169" s="82"/>
      <c r="Y169" s="84"/>
      <c r="Z169" s="82"/>
      <c r="AA169" s="85"/>
      <c r="AB169" s="82"/>
      <c r="AC169" s="82"/>
      <c r="AD169" s="82"/>
      <c r="AE169" s="82"/>
      <c r="AF169" s="82"/>
      <c r="AG169" s="82"/>
      <c r="AH169" s="84"/>
      <c r="AI169" s="82"/>
      <c r="AJ169" s="84"/>
      <c r="AK169" s="82"/>
      <c r="AL169" s="82"/>
      <c r="AM169" s="82"/>
      <c r="AN169" s="84"/>
      <c r="AO169" s="82"/>
      <c r="AP169" s="84"/>
      <c r="AQ169" s="82"/>
      <c r="AR169" s="84"/>
      <c r="AS169" s="82"/>
      <c r="AT169" s="82"/>
      <c r="AU169" s="82"/>
      <c r="AV169" s="84"/>
      <c r="AW169" s="82"/>
      <c r="AX169" s="82"/>
      <c r="AY169" s="82"/>
      <c r="AZ169" s="84"/>
      <c r="BA169" s="82"/>
      <c r="BB169" s="82"/>
      <c r="BC169" s="82"/>
      <c r="BD169" s="82"/>
      <c r="BE169" s="82"/>
      <c r="BF169" s="82"/>
      <c r="BG169" s="82"/>
      <c r="BH169" s="82"/>
      <c r="BI169" s="82"/>
      <c r="BJ169" s="84"/>
      <c r="BK169" s="82"/>
      <c r="BL169" s="84"/>
      <c r="BM169" s="82"/>
      <c r="BN169" s="82"/>
      <c r="BO169" s="82"/>
      <c r="BP169" s="84">
        <v>2</v>
      </c>
      <c r="BQ169" s="82">
        <v>1.296</v>
      </c>
      <c r="BR169" s="84"/>
      <c r="BS169" s="82"/>
      <c r="BT169" s="82"/>
      <c r="BU169" s="82"/>
      <c r="BV169" s="82"/>
    </row>
    <row r="170" spans="1:75" x14ac:dyDescent="0.25">
      <c r="A170" s="16">
        <v>168</v>
      </c>
      <c r="B170" s="16">
        <v>3</v>
      </c>
      <c r="C170" s="31" t="s">
        <v>630</v>
      </c>
      <c r="D170" s="40">
        <f>сентябрь!D170-октябрь!E170</f>
        <v>681.2568278647343</v>
      </c>
      <c r="E170" s="40">
        <f t="shared" si="2"/>
        <v>0</v>
      </c>
      <c r="F170" s="36"/>
      <c r="G170" s="36"/>
      <c r="H170" s="36"/>
      <c r="I170" s="27"/>
      <c r="J170" s="36"/>
      <c r="K170" s="36"/>
      <c r="L170" s="36"/>
      <c r="M170" s="36"/>
      <c r="N170" s="36"/>
      <c r="O170" s="29"/>
      <c r="P170" s="36"/>
      <c r="Q170" s="29"/>
      <c r="R170" s="36"/>
      <c r="S170" s="36"/>
      <c r="T170" s="36"/>
      <c r="U170" s="36"/>
      <c r="V170" s="36"/>
      <c r="W170" s="36"/>
      <c r="X170" s="36"/>
      <c r="Y170" s="29"/>
      <c r="Z170" s="36"/>
      <c r="AA170" s="66"/>
      <c r="AB170" s="36"/>
      <c r="AC170" s="36"/>
      <c r="AD170" s="36"/>
      <c r="AE170" s="36"/>
      <c r="AF170" s="36"/>
      <c r="AG170" s="36"/>
      <c r="AH170" s="29"/>
      <c r="AI170" s="36"/>
      <c r="AJ170" s="29"/>
      <c r="AK170" s="36"/>
      <c r="AL170" s="36"/>
      <c r="AM170" s="36"/>
      <c r="AN170" s="29"/>
      <c r="AO170" s="36"/>
      <c r="AP170" s="29"/>
      <c r="AQ170" s="36"/>
      <c r="AR170" s="29"/>
      <c r="AS170" s="36"/>
      <c r="AT170" s="36"/>
      <c r="AU170" s="36"/>
      <c r="AV170" s="29"/>
      <c r="AW170" s="36"/>
      <c r="AX170" s="36"/>
      <c r="AY170" s="36"/>
      <c r="AZ170" s="29"/>
      <c r="BA170" s="36"/>
      <c r="BB170" s="36"/>
      <c r="BC170" s="36"/>
      <c r="BD170" s="36"/>
      <c r="BE170" s="36"/>
      <c r="BF170" s="36"/>
      <c r="BG170" s="36"/>
      <c r="BH170" s="36"/>
      <c r="BI170" s="36"/>
      <c r="BJ170" s="29"/>
      <c r="BK170" s="36"/>
      <c r="BL170" s="29"/>
      <c r="BM170" s="36"/>
      <c r="BN170" s="36"/>
      <c r="BO170" s="36"/>
      <c r="BP170" s="29"/>
      <c r="BQ170" s="36"/>
      <c r="BR170" s="29"/>
      <c r="BS170" s="36"/>
      <c r="BT170" s="36"/>
      <c r="BU170" s="36"/>
      <c r="BV170" s="36"/>
    </row>
    <row r="171" spans="1:75" s="86" customFormat="1" x14ac:dyDescent="0.25">
      <c r="A171" s="79">
        <v>169</v>
      </c>
      <c r="B171" s="79">
        <v>3</v>
      </c>
      <c r="C171" s="80" t="s">
        <v>915</v>
      </c>
      <c r="D171" s="81">
        <f>сентябрь!D171-октябрь!E171</f>
        <v>2474.3114992270534</v>
      </c>
      <c r="E171" s="81">
        <f t="shared" si="2"/>
        <v>34.471000000000004</v>
      </c>
      <c r="F171" s="82"/>
      <c r="G171" s="82"/>
      <c r="H171" s="82"/>
      <c r="I171" s="83"/>
      <c r="J171" s="82"/>
      <c r="K171" s="82">
        <v>0.13400000000000001</v>
      </c>
      <c r="L171" s="82">
        <v>30.69</v>
      </c>
      <c r="M171" s="82"/>
      <c r="N171" s="82"/>
      <c r="O171" s="84"/>
      <c r="P171" s="82"/>
      <c r="Q171" s="84"/>
      <c r="R171" s="82"/>
      <c r="S171" s="82"/>
      <c r="T171" s="82"/>
      <c r="U171" s="82"/>
      <c r="V171" s="82"/>
      <c r="W171" s="82"/>
      <c r="X171" s="82"/>
      <c r="Y171" s="84"/>
      <c r="Z171" s="82"/>
      <c r="AA171" s="85"/>
      <c r="AB171" s="82"/>
      <c r="AC171" s="82"/>
      <c r="AD171" s="82"/>
      <c r="AE171" s="82"/>
      <c r="AF171" s="82"/>
      <c r="AG171" s="82"/>
      <c r="AH171" s="84"/>
      <c r="AI171" s="82"/>
      <c r="AJ171" s="84"/>
      <c r="AK171" s="82"/>
      <c r="AL171" s="82"/>
      <c r="AM171" s="82"/>
      <c r="AN171" s="84"/>
      <c r="AO171" s="82"/>
      <c r="AP171" s="84"/>
      <c r="AQ171" s="82"/>
      <c r="AR171" s="84"/>
      <c r="AS171" s="82"/>
      <c r="AT171" s="82"/>
      <c r="AU171" s="82"/>
      <c r="AV171" s="84"/>
      <c r="AW171" s="82"/>
      <c r="AX171" s="82"/>
      <c r="AY171" s="82"/>
      <c r="AZ171" s="84"/>
      <c r="BA171" s="82"/>
      <c r="BB171" s="82"/>
      <c r="BC171" s="82"/>
      <c r="BD171" s="82"/>
      <c r="BE171" s="82"/>
      <c r="BF171" s="82"/>
      <c r="BG171" s="82"/>
      <c r="BH171" s="82"/>
      <c r="BI171" s="82"/>
      <c r="BJ171" s="84"/>
      <c r="BK171" s="82"/>
      <c r="BL171" s="84"/>
      <c r="BM171" s="82"/>
      <c r="BN171" s="82"/>
      <c r="BO171" s="82"/>
      <c r="BP171" s="84">
        <v>4</v>
      </c>
      <c r="BQ171" s="82">
        <v>3.7810000000000001</v>
      </c>
      <c r="BR171" s="84"/>
      <c r="BS171" s="82"/>
      <c r="BT171" s="82"/>
      <c r="BU171" s="82"/>
      <c r="BV171" s="82"/>
    </row>
    <row r="172" spans="1:75" s="86" customFormat="1" x14ac:dyDescent="0.25">
      <c r="A172" s="79">
        <v>170</v>
      </c>
      <c r="B172" s="79">
        <v>3</v>
      </c>
      <c r="C172" s="80" t="s">
        <v>631</v>
      </c>
      <c r="D172" s="81">
        <f>сентябрь!D172-октябрь!E172</f>
        <v>-584.03107540096607</v>
      </c>
      <c r="E172" s="81">
        <f t="shared" si="2"/>
        <v>1.2689999999999999</v>
      </c>
      <c r="F172" s="82"/>
      <c r="G172" s="82"/>
      <c r="H172" s="82"/>
      <c r="I172" s="83"/>
      <c r="J172" s="82"/>
      <c r="K172" s="82"/>
      <c r="L172" s="82"/>
      <c r="M172" s="82"/>
      <c r="N172" s="82"/>
      <c r="O172" s="84"/>
      <c r="P172" s="82"/>
      <c r="Q172" s="84"/>
      <c r="R172" s="82"/>
      <c r="S172" s="82"/>
      <c r="T172" s="82"/>
      <c r="U172" s="82"/>
      <c r="V172" s="82"/>
      <c r="W172" s="82"/>
      <c r="X172" s="82"/>
      <c r="Y172" s="84"/>
      <c r="Z172" s="82"/>
      <c r="AA172" s="85"/>
      <c r="AB172" s="82"/>
      <c r="AC172" s="82"/>
      <c r="AD172" s="82"/>
      <c r="AE172" s="82"/>
      <c r="AF172" s="82"/>
      <c r="AG172" s="82"/>
      <c r="AH172" s="84"/>
      <c r="AI172" s="82"/>
      <c r="AJ172" s="84"/>
      <c r="AK172" s="82"/>
      <c r="AL172" s="82"/>
      <c r="AM172" s="82"/>
      <c r="AN172" s="84"/>
      <c r="AO172" s="82"/>
      <c r="AP172" s="84"/>
      <c r="AQ172" s="82"/>
      <c r="AR172" s="84"/>
      <c r="AS172" s="82"/>
      <c r="AT172" s="82"/>
      <c r="AU172" s="82"/>
      <c r="AV172" s="84"/>
      <c r="AW172" s="82"/>
      <c r="AX172" s="82"/>
      <c r="AY172" s="82"/>
      <c r="AZ172" s="84"/>
      <c r="BA172" s="82"/>
      <c r="BB172" s="82"/>
      <c r="BC172" s="82"/>
      <c r="BD172" s="82"/>
      <c r="BE172" s="82"/>
      <c r="BF172" s="82"/>
      <c r="BG172" s="82"/>
      <c r="BH172" s="82"/>
      <c r="BI172" s="82"/>
      <c r="BJ172" s="84"/>
      <c r="BK172" s="82"/>
      <c r="BL172" s="84"/>
      <c r="BM172" s="82"/>
      <c r="BN172" s="82"/>
      <c r="BO172" s="82"/>
      <c r="BP172" s="84">
        <v>2</v>
      </c>
      <c r="BQ172" s="82">
        <v>1.2689999999999999</v>
      </c>
      <c r="BR172" s="84"/>
      <c r="BS172" s="82"/>
      <c r="BT172" s="82"/>
      <c r="BU172" s="82"/>
      <c r="BV172" s="82"/>
    </row>
    <row r="173" spans="1:75" s="86" customFormat="1" x14ac:dyDescent="0.25">
      <c r="A173" s="79">
        <v>171</v>
      </c>
      <c r="B173" s="79">
        <v>3</v>
      </c>
      <c r="C173" s="80" t="s">
        <v>926</v>
      </c>
      <c r="D173" s="81">
        <f>сентябрь!D173-октябрь!E173</f>
        <v>88.511017603864772</v>
      </c>
      <c r="E173" s="81">
        <f t="shared" si="2"/>
        <v>1.901</v>
      </c>
      <c r="F173" s="82"/>
      <c r="G173" s="82"/>
      <c r="H173" s="82"/>
      <c r="I173" s="83"/>
      <c r="J173" s="82"/>
      <c r="K173" s="82"/>
      <c r="L173" s="82"/>
      <c r="M173" s="82"/>
      <c r="N173" s="82"/>
      <c r="O173" s="84"/>
      <c r="P173" s="82"/>
      <c r="Q173" s="84"/>
      <c r="R173" s="82"/>
      <c r="S173" s="82"/>
      <c r="T173" s="82"/>
      <c r="U173" s="82"/>
      <c r="V173" s="82"/>
      <c r="W173" s="82"/>
      <c r="X173" s="82"/>
      <c r="Y173" s="84"/>
      <c r="Z173" s="82"/>
      <c r="AA173" s="85"/>
      <c r="AB173" s="82"/>
      <c r="AC173" s="82"/>
      <c r="AD173" s="82"/>
      <c r="AE173" s="82"/>
      <c r="AF173" s="82"/>
      <c r="AG173" s="82"/>
      <c r="AH173" s="84"/>
      <c r="AI173" s="82"/>
      <c r="AJ173" s="84"/>
      <c r="AK173" s="82"/>
      <c r="AL173" s="82"/>
      <c r="AM173" s="82"/>
      <c r="AN173" s="84"/>
      <c r="AO173" s="82"/>
      <c r="AP173" s="84"/>
      <c r="AQ173" s="82"/>
      <c r="AR173" s="84"/>
      <c r="AS173" s="82"/>
      <c r="AT173" s="82"/>
      <c r="AU173" s="82"/>
      <c r="AV173" s="84"/>
      <c r="AW173" s="82"/>
      <c r="AX173" s="82"/>
      <c r="AY173" s="82"/>
      <c r="AZ173" s="84"/>
      <c r="BA173" s="82"/>
      <c r="BB173" s="82"/>
      <c r="BC173" s="82"/>
      <c r="BD173" s="82"/>
      <c r="BE173" s="82"/>
      <c r="BF173" s="82"/>
      <c r="BG173" s="82"/>
      <c r="BH173" s="82"/>
      <c r="BI173" s="82"/>
      <c r="BJ173" s="84"/>
      <c r="BK173" s="82"/>
      <c r="BL173" s="84"/>
      <c r="BM173" s="82"/>
      <c r="BN173" s="82"/>
      <c r="BO173" s="82"/>
      <c r="BP173" s="84">
        <v>2</v>
      </c>
      <c r="BQ173" s="82">
        <v>1.901</v>
      </c>
      <c r="BR173" s="84"/>
      <c r="BS173" s="82"/>
      <c r="BT173" s="82"/>
      <c r="BU173" s="82"/>
      <c r="BV173" s="82"/>
    </row>
    <row r="174" spans="1:75" x14ac:dyDescent="0.25">
      <c r="A174" s="16">
        <v>172</v>
      </c>
      <c r="B174" s="16">
        <v>3</v>
      </c>
      <c r="C174" s="31" t="s">
        <v>916</v>
      </c>
      <c r="D174" s="40">
        <f>сентябрь!D174-октябрь!E174</f>
        <v>1150.1926847343</v>
      </c>
      <c r="E174" s="40">
        <f t="shared" si="2"/>
        <v>0</v>
      </c>
      <c r="F174" s="36"/>
      <c r="G174" s="36"/>
      <c r="H174" s="36"/>
      <c r="I174" s="27"/>
      <c r="J174" s="36"/>
      <c r="K174" s="36"/>
      <c r="L174" s="36"/>
      <c r="M174" s="36"/>
      <c r="N174" s="36"/>
      <c r="O174" s="29"/>
      <c r="P174" s="36"/>
      <c r="Q174" s="29"/>
      <c r="R174" s="36"/>
      <c r="S174" s="36"/>
      <c r="T174" s="36"/>
      <c r="U174" s="36"/>
      <c r="V174" s="36"/>
      <c r="W174" s="36"/>
      <c r="X174" s="36"/>
      <c r="Y174" s="29"/>
      <c r="Z174" s="36"/>
      <c r="AA174" s="66"/>
      <c r="AB174" s="36"/>
      <c r="AC174" s="36"/>
      <c r="AD174" s="36"/>
      <c r="AE174" s="36"/>
      <c r="AF174" s="36"/>
      <c r="AG174" s="36"/>
      <c r="AH174" s="29"/>
      <c r="AI174" s="36"/>
      <c r="AJ174" s="29"/>
      <c r="AK174" s="36"/>
      <c r="AL174" s="36"/>
      <c r="AM174" s="36"/>
      <c r="AN174" s="29"/>
      <c r="AO174" s="36"/>
      <c r="AP174" s="29"/>
      <c r="AQ174" s="36"/>
      <c r="AR174" s="29"/>
      <c r="AS174" s="36"/>
      <c r="AT174" s="36"/>
      <c r="AU174" s="36"/>
      <c r="AV174" s="29"/>
      <c r="AW174" s="36"/>
      <c r="AX174" s="36"/>
      <c r="AY174" s="36"/>
      <c r="AZ174" s="29"/>
      <c r="BA174" s="36"/>
      <c r="BB174" s="36"/>
      <c r="BC174" s="36"/>
      <c r="BD174" s="36"/>
      <c r="BE174" s="36"/>
      <c r="BF174" s="36"/>
      <c r="BG174" s="36"/>
      <c r="BH174" s="36"/>
      <c r="BI174" s="36"/>
      <c r="BJ174" s="29"/>
      <c r="BK174" s="36"/>
      <c r="BL174" s="29"/>
      <c r="BM174" s="36"/>
      <c r="BN174" s="36"/>
      <c r="BO174" s="36"/>
      <c r="BP174" s="29"/>
      <c r="BQ174" s="36"/>
      <c r="BR174" s="29"/>
      <c r="BS174" s="36"/>
      <c r="BT174" s="36"/>
      <c r="BU174" s="36"/>
      <c r="BV174" s="36"/>
    </row>
    <row r="175" spans="1:75" x14ac:dyDescent="0.25">
      <c r="A175" s="16">
        <v>173</v>
      </c>
      <c r="B175" s="16">
        <v>3</v>
      </c>
      <c r="C175" s="31" t="s">
        <v>917</v>
      </c>
      <c r="D175" s="40">
        <f>сентябрь!D175-октябрь!E175</f>
        <v>-6.3627046570047838</v>
      </c>
      <c r="E175" s="40">
        <f t="shared" si="2"/>
        <v>0</v>
      </c>
      <c r="F175" s="36"/>
      <c r="G175" s="36"/>
      <c r="H175" s="36"/>
      <c r="I175" s="27"/>
      <c r="J175" s="36"/>
      <c r="K175" s="36"/>
      <c r="L175" s="36"/>
      <c r="M175" s="36"/>
      <c r="N175" s="36"/>
      <c r="O175" s="29"/>
      <c r="P175" s="36"/>
      <c r="Q175" s="29"/>
      <c r="R175" s="36"/>
      <c r="S175" s="36"/>
      <c r="T175" s="36"/>
      <c r="U175" s="36"/>
      <c r="V175" s="36"/>
      <c r="W175" s="36"/>
      <c r="X175" s="36"/>
      <c r="Y175" s="29"/>
      <c r="Z175" s="36"/>
      <c r="AA175" s="66"/>
      <c r="AB175" s="36"/>
      <c r="AC175" s="36"/>
      <c r="AD175" s="36"/>
      <c r="AE175" s="36"/>
      <c r="AF175" s="36"/>
      <c r="AG175" s="36"/>
      <c r="AH175" s="29"/>
      <c r="AI175" s="36"/>
      <c r="AJ175" s="29"/>
      <c r="AK175" s="36"/>
      <c r="AL175" s="36"/>
      <c r="AM175" s="36"/>
      <c r="AN175" s="29"/>
      <c r="AO175" s="36"/>
      <c r="AP175" s="29"/>
      <c r="AQ175" s="36"/>
      <c r="AR175" s="29"/>
      <c r="AS175" s="36"/>
      <c r="AT175" s="36"/>
      <c r="AU175" s="36"/>
      <c r="AV175" s="29"/>
      <c r="AW175" s="36"/>
      <c r="AX175" s="36"/>
      <c r="AY175" s="36"/>
      <c r="AZ175" s="29"/>
      <c r="BA175" s="36"/>
      <c r="BB175" s="36"/>
      <c r="BC175" s="36"/>
      <c r="BD175" s="36"/>
      <c r="BE175" s="36"/>
      <c r="BF175" s="36"/>
      <c r="BG175" s="36"/>
      <c r="BH175" s="36"/>
      <c r="BI175" s="36"/>
      <c r="BJ175" s="29"/>
      <c r="BK175" s="36"/>
      <c r="BL175" s="29"/>
      <c r="BM175" s="36"/>
      <c r="BN175" s="36"/>
      <c r="BO175" s="36"/>
      <c r="BP175" s="29"/>
      <c r="BQ175" s="36"/>
      <c r="BR175" s="29"/>
      <c r="BS175" s="36"/>
      <c r="BT175" s="36"/>
      <c r="BU175" s="36"/>
      <c r="BV175" s="36"/>
    </row>
    <row r="176" spans="1:75" s="86" customFormat="1" x14ac:dyDescent="0.25">
      <c r="A176" s="79">
        <v>174</v>
      </c>
      <c r="B176" s="79">
        <v>3</v>
      </c>
      <c r="C176" s="80" t="s">
        <v>632</v>
      </c>
      <c r="D176" s="81">
        <f>сентябрь!D176-октябрь!E176</f>
        <v>871.42699679227064</v>
      </c>
      <c r="E176" s="81">
        <f t="shared" si="2"/>
        <v>26.231000000000002</v>
      </c>
      <c r="F176" s="82"/>
      <c r="G176" s="82"/>
      <c r="H176" s="82"/>
      <c r="I176" s="83"/>
      <c r="J176" s="82"/>
      <c r="K176" s="82"/>
      <c r="L176" s="82"/>
      <c r="M176" s="82"/>
      <c r="N176" s="82"/>
      <c r="O176" s="84"/>
      <c r="P176" s="82"/>
      <c r="Q176" s="84"/>
      <c r="R176" s="82"/>
      <c r="S176" s="82"/>
      <c r="T176" s="82"/>
      <c r="U176" s="82"/>
      <c r="V176" s="82"/>
      <c r="W176" s="82"/>
      <c r="X176" s="82"/>
      <c r="Y176" s="84"/>
      <c r="Z176" s="82"/>
      <c r="AA176" s="85"/>
      <c r="AB176" s="82"/>
      <c r="AC176" s="82"/>
      <c r="AD176" s="82"/>
      <c r="AE176" s="82"/>
      <c r="AF176" s="82"/>
      <c r="AG176" s="82"/>
      <c r="AH176" s="84"/>
      <c r="AI176" s="82"/>
      <c r="AJ176" s="84"/>
      <c r="AK176" s="82"/>
      <c r="AL176" s="82"/>
      <c r="AM176" s="82"/>
      <c r="AN176" s="84"/>
      <c r="AO176" s="82"/>
      <c r="AP176" s="84"/>
      <c r="AQ176" s="82"/>
      <c r="AR176" s="84"/>
      <c r="AS176" s="82"/>
      <c r="AT176" s="82"/>
      <c r="AU176" s="82"/>
      <c r="AV176" s="84"/>
      <c r="AW176" s="82"/>
      <c r="AX176" s="82"/>
      <c r="AY176" s="82"/>
      <c r="AZ176" s="84"/>
      <c r="BA176" s="82"/>
      <c r="BB176" s="82"/>
      <c r="BC176" s="82"/>
      <c r="BD176" s="82"/>
      <c r="BE176" s="82"/>
      <c r="BF176" s="82"/>
      <c r="BG176" s="82"/>
      <c r="BH176" s="82"/>
      <c r="BI176" s="82"/>
      <c r="BJ176" s="84"/>
      <c r="BK176" s="82"/>
      <c r="BL176" s="84"/>
      <c r="BM176" s="82"/>
      <c r="BN176" s="82"/>
      <c r="BO176" s="82"/>
      <c r="BP176" s="84">
        <v>19</v>
      </c>
      <c r="BQ176" s="82">
        <v>26.231000000000002</v>
      </c>
      <c r="BR176" s="84"/>
      <c r="BS176" s="82"/>
      <c r="BT176" s="82"/>
      <c r="BU176" s="82"/>
      <c r="BV176" s="82"/>
    </row>
    <row r="177" spans="1:75" x14ac:dyDescent="0.25">
      <c r="A177" s="16">
        <v>175</v>
      </c>
      <c r="B177" s="16">
        <v>3</v>
      </c>
      <c r="C177" s="31" t="s">
        <v>633</v>
      </c>
      <c r="D177" s="40">
        <f>сентябрь!D177-октябрь!E177</f>
        <v>-222.09659768115944</v>
      </c>
      <c r="E177" s="40">
        <f t="shared" si="2"/>
        <v>0</v>
      </c>
      <c r="F177" s="36"/>
      <c r="G177" s="36"/>
      <c r="H177" s="36"/>
      <c r="I177" s="27"/>
      <c r="J177" s="36"/>
      <c r="K177" s="36"/>
      <c r="L177" s="36"/>
      <c r="M177" s="36"/>
      <c r="N177" s="36"/>
      <c r="O177" s="29"/>
      <c r="P177" s="36"/>
      <c r="Q177" s="29"/>
      <c r="R177" s="36"/>
      <c r="S177" s="36"/>
      <c r="T177" s="36"/>
      <c r="U177" s="36"/>
      <c r="V177" s="36"/>
      <c r="W177" s="36"/>
      <c r="X177" s="36"/>
      <c r="Y177" s="29"/>
      <c r="Z177" s="36"/>
      <c r="AA177" s="66"/>
      <c r="AB177" s="36"/>
      <c r="AC177" s="36"/>
      <c r="AD177" s="36"/>
      <c r="AE177" s="36"/>
      <c r="AF177" s="36"/>
      <c r="AG177" s="36"/>
      <c r="AH177" s="29"/>
      <c r="AI177" s="36"/>
      <c r="AJ177" s="29"/>
      <c r="AK177" s="36"/>
      <c r="AL177" s="36"/>
      <c r="AM177" s="36"/>
      <c r="AN177" s="29"/>
      <c r="AO177" s="36"/>
      <c r="AP177" s="29"/>
      <c r="AQ177" s="36"/>
      <c r="AR177" s="29"/>
      <c r="AS177" s="36"/>
      <c r="AT177" s="36"/>
      <c r="AU177" s="36"/>
      <c r="AV177" s="29"/>
      <c r="AW177" s="36"/>
      <c r="AX177" s="36"/>
      <c r="AY177" s="36"/>
      <c r="AZ177" s="29"/>
      <c r="BA177" s="36"/>
      <c r="BB177" s="36"/>
      <c r="BC177" s="36"/>
      <c r="BD177" s="36"/>
      <c r="BE177" s="36"/>
      <c r="BF177" s="36"/>
      <c r="BG177" s="36"/>
      <c r="BH177" s="36"/>
      <c r="BI177" s="36"/>
      <c r="BJ177" s="29"/>
      <c r="BK177" s="36"/>
      <c r="BL177" s="29"/>
      <c r="BM177" s="36"/>
      <c r="BN177" s="36"/>
      <c r="BO177" s="36"/>
      <c r="BP177" s="29"/>
      <c r="BQ177" s="36"/>
      <c r="BR177" s="29"/>
      <c r="BS177" s="36"/>
      <c r="BT177" s="36"/>
      <c r="BU177" s="36"/>
      <c r="BV177" s="36"/>
    </row>
    <row r="178" spans="1:75" x14ac:dyDescent="0.25">
      <c r="A178" s="16">
        <v>176</v>
      </c>
      <c r="B178" s="16">
        <v>3</v>
      </c>
      <c r="C178" s="31" t="s">
        <v>634</v>
      </c>
      <c r="D178" s="40">
        <f>сентябрь!D178-октябрь!E178</f>
        <v>36.06328367149758</v>
      </c>
      <c r="E178" s="40">
        <f t="shared" si="2"/>
        <v>0</v>
      </c>
      <c r="F178" s="36"/>
      <c r="G178" s="36"/>
      <c r="H178" s="36"/>
      <c r="I178" s="27"/>
      <c r="J178" s="36"/>
      <c r="K178" s="36"/>
      <c r="L178" s="36"/>
      <c r="M178" s="36"/>
      <c r="N178" s="36"/>
      <c r="O178" s="29"/>
      <c r="P178" s="36"/>
      <c r="Q178" s="29"/>
      <c r="R178" s="36"/>
      <c r="S178" s="36"/>
      <c r="T178" s="36"/>
      <c r="U178" s="36"/>
      <c r="V178" s="36"/>
      <c r="W178" s="36"/>
      <c r="X178" s="36"/>
      <c r="Y178" s="29"/>
      <c r="Z178" s="36"/>
      <c r="AA178" s="66"/>
      <c r="AB178" s="36"/>
      <c r="AC178" s="36"/>
      <c r="AD178" s="36"/>
      <c r="AE178" s="36"/>
      <c r="AF178" s="36"/>
      <c r="AG178" s="36"/>
      <c r="AH178" s="29"/>
      <c r="AI178" s="36"/>
      <c r="AJ178" s="29"/>
      <c r="AK178" s="36"/>
      <c r="AL178" s="36"/>
      <c r="AM178" s="36"/>
      <c r="AN178" s="29"/>
      <c r="AO178" s="36"/>
      <c r="AP178" s="29"/>
      <c r="AQ178" s="36"/>
      <c r="AR178" s="29"/>
      <c r="AS178" s="36"/>
      <c r="AT178" s="36"/>
      <c r="AU178" s="36"/>
      <c r="AV178" s="29"/>
      <c r="AW178" s="36"/>
      <c r="AX178" s="36"/>
      <c r="AY178" s="36"/>
      <c r="AZ178" s="29"/>
      <c r="BA178" s="36"/>
      <c r="BB178" s="36"/>
      <c r="BC178" s="36"/>
      <c r="BD178" s="36"/>
      <c r="BE178" s="36"/>
      <c r="BF178" s="36"/>
      <c r="BG178" s="36"/>
      <c r="BH178" s="36"/>
      <c r="BI178" s="36"/>
      <c r="BJ178" s="29"/>
      <c r="BK178" s="36"/>
      <c r="BL178" s="29"/>
      <c r="BM178" s="36"/>
      <c r="BN178" s="36"/>
      <c r="BO178" s="36"/>
      <c r="BP178" s="29"/>
      <c r="BQ178" s="36"/>
      <c r="BR178" s="29"/>
      <c r="BS178" s="36"/>
      <c r="BT178" s="36"/>
      <c r="BU178" s="36"/>
      <c r="BV178" s="36"/>
    </row>
    <row r="179" spans="1:75" x14ac:dyDescent="0.25">
      <c r="A179" s="16">
        <v>177</v>
      </c>
      <c r="B179" s="16">
        <v>3</v>
      </c>
      <c r="C179" s="31" t="s">
        <v>635</v>
      </c>
      <c r="D179" s="40">
        <f>сентябрь!D179-октябрь!E179</f>
        <v>788.7754684444443</v>
      </c>
      <c r="E179" s="40">
        <f t="shared" si="2"/>
        <v>0</v>
      </c>
      <c r="F179" s="36"/>
      <c r="G179" s="36"/>
      <c r="H179" s="36"/>
      <c r="I179" s="27"/>
      <c r="J179" s="36"/>
      <c r="K179" s="36"/>
      <c r="L179" s="36"/>
      <c r="M179" s="36"/>
      <c r="N179" s="36"/>
      <c r="O179" s="29"/>
      <c r="P179" s="36"/>
      <c r="Q179" s="29"/>
      <c r="R179" s="36"/>
      <c r="S179" s="36"/>
      <c r="T179" s="36"/>
      <c r="U179" s="36"/>
      <c r="V179" s="36"/>
      <c r="W179" s="36"/>
      <c r="X179" s="36"/>
      <c r="Y179" s="29"/>
      <c r="Z179" s="36"/>
      <c r="AA179" s="66"/>
      <c r="AB179" s="36"/>
      <c r="AC179" s="36"/>
      <c r="AD179" s="36"/>
      <c r="AE179" s="36"/>
      <c r="AF179" s="36"/>
      <c r="AG179" s="36"/>
      <c r="AH179" s="29"/>
      <c r="AI179" s="36"/>
      <c r="AJ179" s="29"/>
      <c r="AK179" s="36"/>
      <c r="AL179" s="36"/>
      <c r="AM179" s="36"/>
      <c r="AN179" s="29"/>
      <c r="AO179" s="36"/>
      <c r="AP179" s="29"/>
      <c r="AQ179" s="36"/>
      <c r="AR179" s="29"/>
      <c r="AS179" s="36"/>
      <c r="AT179" s="36"/>
      <c r="AU179" s="36"/>
      <c r="AV179" s="29"/>
      <c r="AW179" s="36"/>
      <c r="AX179" s="36"/>
      <c r="AY179" s="36"/>
      <c r="AZ179" s="29"/>
      <c r="BA179" s="36"/>
      <c r="BB179" s="36"/>
      <c r="BC179" s="36"/>
      <c r="BD179" s="36"/>
      <c r="BE179" s="36"/>
      <c r="BF179" s="36"/>
      <c r="BG179" s="36"/>
      <c r="BH179" s="36"/>
      <c r="BI179" s="36"/>
      <c r="BJ179" s="29"/>
      <c r="BK179" s="36"/>
      <c r="BL179" s="29"/>
      <c r="BM179" s="36"/>
      <c r="BN179" s="36"/>
      <c r="BO179" s="36"/>
      <c r="BP179" s="29"/>
      <c r="BQ179" s="36"/>
      <c r="BR179" s="29"/>
      <c r="BS179" s="36"/>
      <c r="BT179" s="36"/>
      <c r="BU179" s="36"/>
      <c r="BV179" s="36"/>
    </row>
    <row r="180" spans="1:75" s="86" customFormat="1" x14ac:dyDescent="0.25">
      <c r="A180" s="79">
        <v>178</v>
      </c>
      <c r="B180" s="79">
        <v>3</v>
      </c>
      <c r="C180" s="80" t="s">
        <v>636</v>
      </c>
      <c r="D180" s="81">
        <f>сентябрь!D180-октябрь!E180</f>
        <v>1663.0570107149761</v>
      </c>
      <c r="E180" s="81">
        <f t="shared" si="2"/>
        <v>241.71</v>
      </c>
      <c r="F180" s="82"/>
      <c r="G180" s="82"/>
      <c r="H180" s="82"/>
      <c r="I180" s="83"/>
      <c r="J180" s="82"/>
      <c r="K180" s="82">
        <v>0.65</v>
      </c>
      <c r="L180" s="82">
        <v>149.429</v>
      </c>
      <c r="M180" s="82"/>
      <c r="N180" s="82"/>
      <c r="O180" s="84"/>
      <c r="P180" s="82"/>
      <c r="Q180" s="84"/>
      <c r="R180" s="82"/>
      <c r="S180" s="82"/>
      <c r="T180" s="82"/>
      <c r="U180" s="82"/>
      <c r="V180" s="82"/>
      <c r="W180" s="82"/>
      <c r="X180" s="82"/>
      <c r="Y180" s="84"/>
      <c r="Z180" s="82"/>
      <c r="AA180" s="85"/>
      <c r="AB180" s="82"/>
      <c r="AC180" s="82"/>
      <c r="AD180" s="82"/>
      <c r="AE180" s="82"/>
      <c r="AF180" s="82"/>
      <c r="AG180" s="82"/>
      <c r="AH180" s="84"/>
      <c r="AI180" s="82"/>
      <c r="AJ180" s="84"/>
      <c r="AK180" s="82"/>
      <c r="AL180" s="82"/>
      <c r="AM180" s="82"/>
      <c r="AN180" s="84"/>
      <c r="AO180" s="82"/>
      <c r="AP180" s="84"/>
      <c r="AQ180" s="82"/>
      <c r="AR180" s="84"/>
      <c r="AS180" s="82"/>
      <c r="AT180" s="82"/>
      <c r="AU180" s="82"/>
      <c r="AV180" s="84"/>
      <c r="AW180" s="82"/>
      <c r="AX180" s="82"/>
      <c r="AY180" s="82"/>
      <c r="AZ180" s="84"/>
      <c r="BA180" s="82"/>
      <c r="BB180" s="82"/>
      <c r="BC180" s="82"/>
      <c r="BD180" s="82"/>
      <c r="BE180" s="82"/>
      <c r="BF180" s="82"/>
      <c r="BG180" s="82"/>
      <c r="BH180" s="82"/>
      <c r="BI180" s="82"/>
      <c r="BJ180" s="84"/>
      <c r="BK180" s="82"/>
      <c r="BL180" s="84"/>
      <c r="BM180" s="82"/>
      <c r="BN180" s="82"/>
      <c r="BO180" s="82"/>
      <c r="BP180" s="84">
        <v>1</v>
      </c>
      <c r="BQ180" s="82">
        <v>1.0129999999999999</v>
      </c>
      <c r="BR180" s="84"/>
      <c r="BS180" s="82"/>
      <c r="BT180" s="82"/>
      <c r="BU180" s="82"/>
      <c r="BV180" s="82">
        <v>91.268000000000001</v>
      </c>
      <c r="BW180" s="86" t="s">
        <v>1218</v>
      </c>
    </row>
    <row r="181" spans="1:75" x14ac:dyDescent="0.25">
      <c r="A181" s="16">
        <v>179</v>
      </c>
      <c r="B181" s="16">
        <v>3</v>
      </c>
      <c r="C181" s="31" t="s">
        <v>637</v>
      </c>
      <c r="D181" s="40">
        <f>сентябрь!D181-октябрь!E181</f>
        <v>585.16830368115939</v>
      </c>
      <c r="E181" s="40">
        <f t="shared" si="2"/>
        <v>0</v>
      </c>
      <c r="F181" s="36"/>
      <c r="G181" s="36"/>
      <c r="H181" s="36"/>
      <c r="I181" s="27"/>
      <c r="J181" s="36"/>
      <c r="K181" s="36"/>
      <c r="L181" s="36"/>
      <c r="M181" s="36"/>
      <c r="N181" s="36"/>
      <c r="O181" s="29"/>
      <c r="P181" s="36"/>
      <c r="Q181" s="29"/>
      <c r="R181" s="36"/>
      <c r="S181" s="36"/>
      <c r="T181" s="36"/>
      <c r="U181" s="36"/>
      <c r="V181" s="36"/>
      <c r="W181" s="36"/>
      <c r="X181" s="36"/>
      <c r="Y181" s="29"/>
      <c r="Z181" s="36"/>
      <c r="AA181" s="66"/>
      <c r="AB181" s="36"/>
      <c r="AC181" s="36"/>
      <c r="AD181" s="36"/>
      <c r="AE181" s="36"/>
      <c r="AF181" s="36"/>
      <c r="AG181" s="36"/>
      <c r="AH181" s="29"/>
      <c r="AI181" s="36"/>
      <c r="AJ181" s="29"/>
      <c r="AK181" s="36"/>
      <c r="AL181" s="36"/>
      <c r="AM181" s="36"/>
      <c r="AN181" s="29"/>
      <c r="AO181" s="36"/>
      <c r="AP181" s="29"/>
      <c r="AQ181" s="36"/>
      <c r="AR181" s="29"/>
      <c r="AS181" s="36"/>
      <c r="AT181" s="36"/>
      <c r="AU181" s="36"/>
      <c r="AV181" s="29"/>
      <c r="AW181" s="36"/>
      <c r="AX181" s="36"/>
      <c r="AY181" s="36"/>
      <c r="AZ181" s="29"/>
      <c r="BA181" s="36"/>
      <c r="BB181" s="36"/>
      <c r="BC181" s="36"/>
      <c r="BD181" s="36"/>
      <c r="BE181" s="36"/>
      <c r="BF181" s="36"/>
      <c r="BG181" s="36"/>
      <c r="BH181" s="36"/>
      <c r="BI181" s="36"/>
      <c r="BJ181" s="29"/>
      <c r="BK181" s="36"/>
      <c r="BL181" s="29"/>
      <c r="BM181" s="36"/>
      <c r="BN181" s="36"/>
      <c r="BO181" s="36"/>
      <c r="BP181" s="29"/>
      <c r="BQ181" s="36"/>
      <c r="BR181" s="29"/>
      <c r="BS181" s="36"/>
      <c r="BT181" s="36"/>
      <c r="BU181" s="36"/>
      <c r="BV181" s="36"/>
    </row>
    <row r="182" spans="1:75" s="86" customFormat="1" x14ac:dyDescent="0.25">
      <c r="A182" s="79">
        <v>180</v>
      </c>
      <c r="B182" s="79">
        <v>3</v>
      </c>
      <c r="C182" s="80" t="s">
        <v>638</v>
      </c>
      <c r="D182" s="81">
        <f>сентябрь!D182-октябрь!E182</f>
        <v>1499.7315411188406</v>
      </c>
      <c r="E182" s="81">
        <f t="shared" si="2"/>
        <v>55.654000000000003</v>
      </c>
      <c r="F182" s="82"/>
      <c r="G182" s="82"/>
      <c r="H182" s="82"/>
      <c r="I182" s="83"/>
      <c r="J182" s="82"/>
      <c r="K182" s="82"/>
      <c r="L182" s="82"/>
      <c r="M182" s="82"/>
      <c r="N182" s="82"/>
      <c r="O182" s="84"/>
      <c r="P182" s="82"/>
      <c r="Q182" s="84"/>
      <c r="R182" s="82"/>
      <c r="S182" s="82"/>
      <c r="T182" s="82"/>
      <c r="U182" s="82"/>
      <c r="V182" s="82"/>
      <c r="W182" s="82"/>
      <c r="X182" s="82"/>
      <c r="Y182" s="84"/>
      <c r="Z182" s="82"/>
      <c r="AA182" s="85"/>
      <c r="AB182" s="82"/>
      <c r="AC182" s="82"/>
      <c r="AD182" s="82"/>
      <c r="AE182" s="82"/>
      <c r="AF182" s="82"/>
      <c r="AG182" s="82"/>
      <c r="AH182" s="84"/>
      <c r="AI182" s="82"/>
      <c r="AJ182" s="84"/>
      <c r="AK182" s="82"/>
      <c r="AL182" s="82"/>
      <c r="AM182" s="82"/>
      <c r="AN182" s="84"/>
      <c r="AO182" s="82"/>
      <c r="AP182" s="84"/>
      <c r="AQ182" s="82"/>
      <c r="AR182" s="84"/>
      <c r="AS182" s="82"/>
      <c r="AT182" s="82"/>
      <c r="AU182" s="82"/>
      <c r="AV182" s="84"/>
      <c r="AW182" s="82"/>
      <c r="AX182" s="82"/>
      <c r="AY182" s="82"/>
      <c r="AZ182" s="84"/>
      <c r="BA182" s="82"/>
      <c r="BB182" s="82"/>
      <c r="BC182" s="82"/>
      <c r="BD182" s="82"/>
      <c r="BE182" s="82"/>
      <c r="BF182" s="82"/>
      <c r="BG182" s="82"/>
      <c r="BH182" s="82"/>
      <c r="BI182" s="82"/>
      <c r="BJ182" s="84"/>
      <c r="BK182" s="82"/>
      <c r="BL182" s="84"/>
      <c r="BM182" s="82"/>
      <c r="BN182" s="82"/>
      <c r="BO182" s="82"/>
      <c r="BP182" s="84">
        <v>1</v>
      </c>
      <c r="BQ182" s="82">
        <v>0.95299999999999996</v>
      </c>
      <c r="BR182" s="84"/>
      <c r="BS182" s="82"/>
      <c r="BT182" s="82"/>
      <c r="BU182" s="82"/>
      <c r="BV182" s="82">
        <v>54.701000000000001</v>
      </c>
      <c r="BW182" s="86" t="s">
        <v>1219</v>
      </c>
    </row>
    <row r="183" spans="1:75" x14ac:dyDescent="0.25">
      <c r="A183" s="16">
        <v>181</v>
      </c>
      <c r="B183" s="16">
        <v>3</v>
      </c>
      <c r="C183" s="31" t="s">
        <v>639</v>
      </c>
      <c r="D183" s="40">
        <f>сентябрь!D183-октябрь!E183</f>
        <v>-218.65055745314015</v>
      </c>
      <c r="E183" s="40">
        <f t="shared" si="2"/>
        <v>0</v>
      </c>
      <c r="F183" s="36"/>
      <c r="G183" s="36"/>
      <c r="H183" s="36"/>
      <c r="I183" s="27"/>
      <c r="J183" s="36"/>
      <c r="K183" s="36"/>
      <c r="L183" s="36"/>
      <c r="M183" s="36"/>
      <c r="N183" s="36"/>
      <c r="O183" s="29"/>
      <c r="P183" s="36"/>
      <c r="Q183" s="29"/>
      <c r="R183" s="36"/>
      <c r="S183" s="36"/>
      <c r="T183" s="36"/>
      <c r="U183" s="36"/>
      <c r="V183" s="36"/>
      <c r="W183" s="36"/>
      <c r="X183" s="36"/>
      <c r="Y183" s="29"/>
      <c r="Z183" s="36"/>
      <c r="AA183" s="66"/>
      <c r="AB183" s="36"/>
      <c r="AC183" s="36"/>
      <c r="AD183" s="36"/>
      <c r="AE183" s="36"/>
      <c r="AF183" s="36"/>
      <c r="AG183" s="36"/>
      <c r="AH183" s="29"/>
      <c r="AI183" s="36"/>
      <c r="AJ183" s="29"/>
      <c r="AK183" s="36"/>
      <c r="AL183" s="36"/>
      <c r="AM183" s="36"/>
      <c r="AN183" s="29"/>
      <c r="AO183" s="36"/>
      <c r="AP183" s="29"/>
      <c r="AQ183" s="36"/>
      <c r="AR183" s="29"/>
      <c r="AS183" s="36"/>
      <c r="AT183" s="36"/>
      <c r="AU183" s="36"/>
      <c r="AV183" s="29"/>
      <c r="AW183" s="36"/>
      <c r="AX183" s="36"/>
      <c r="AY183" s="36"/>
      <c r="AZ183" s="29"/>
      <c r="BA183" s="36"/>
      <c r="BB183" s="36"/>
      <c r="BC183" s="36"/>
      <c r="BD183" s="36"/>
      <c r="BE183" s="36"/>
      <c r="BF183" s="36"/>
      <c r="BG183" s="36"/>
      <c r="BH183" s="36"/>
      <c r="BI183" s="36"/>
      <c r="BJ183" s="29"/>
      <c r="BK183" s="36"/>
      <c r="BL183" s="29"/>
      <c r="BM183" s="36"/>
      <c r="BN183" s="36"/>
      <c r="BO183" s="36"/>
      <c r="BP183" s="29"/>
      <c r="BQ183" s="36"/>
      <c r="BR183" s="29"/>
      <c r="BS183" s="36"/>
      <c r="BT183" s="36"/>
      <c r="BU183" s="36"/>
      <c r="BV183" s="36"/>
    </row>
    <row r="184" spans="1:75" s="86" customFormat="1" x14ac:dyDescent="0.25">
      <c r="A184" s="79">
        <v>182</v>
      </c>
      <c r="B184" s="79">
        <v>3</v>
      </c>
      <c r="C184" s="80" t="s">
        <v>640</v>
      </c>
      <c r="D184" s="81">
        <f>сентябрь!D184-октябрь!E184</f>
        <v>1752.6149774299515</v>
      </c>
      <c r="E184" s="81">
        <f t="shared" si="2"/>
        <v>124.14100000000001</v>
      </c>
      <c r="F184" s="82"/>
      <c r="G184" s="82"/>
      <c r="H184" s="82"/>
      <c r="I184" s="83"/>
      <c r="J184" s="82"/>
      <c r="K184" s="82">
        <v>0.54</v>
      </c>
      <c r="L184" s="82">
        <v>124.14100000000001</v>
      </c>
      <c r="M184" s="82"/>
      <c r="N184" s="82"/>
      <c r="O184" s="84"/>
      <c r="P184" s="82"/>
      <c r="Q184" s="84"/>
      <c r="R184" s="82"/>
      <c r="S184" s="82"/>
      <c r="T184" s="82"/>
      <c r="U184" s="82"/>
      <c r="V184" s="82"/>
      <c r="W184" s="82"/>
      <c r="X184" s="82"/>
      <c r="Y184" s="84"/>
      <c r="Z184" s="82"/>
      <c r="AA184" s="85"/>
      <c r="AB184" s="82"/>
      <c r="AC184" s="82"/>
      <c r="AD184" s="82"/>
      <c r="AE184" s="82"/>
      <c r="AF184" s="82"/>
      <c r="AG184" s="82"/>
      <c r="AH184" s="84"/>
      <c r="AI184" s="82"/>
      <c r="AJ184" s="84"/>
      <c r="AK184" s="82"/>
      <c r="AL184" s="82"/>
      <c r="AM184" s="82"/>
      <c r="AN184" s="84"/>
      <c r="AO184" s="82"/>
      <c r="AP184" s="84"/>
      <c r="AQ184" s="82"/>
      <c r="AR184" s="84"/>
      <c r="AS184" s="82"/>
      <c r="AT184" s="82"/>
      <c r="AU184" s="82"/>
      <c r="AV184" s="84"/>
      <c r="AW184" s="82"/>
      <c r="AX184" s="82"/>
      <c r="AY184" s="82"/>
      <c r="AZ184" s="84"/>
      <c r="BA184" s="82"/>
      <c r="BB184" s="82"/>
      <c r="BC184" s="82"/>
      <c r="BD184" s="82"/>
      <c r="BE184" s="82"/>
      <c r="BF184" s="82"/>
      <c r="BG184" s="82"/>
      <c r="BH184" s="82"/>
      <c r="BI184" s="82"/>
      <c r="BJ184" s="84"/>
      <c r="BK184" s="82"/>
      <c r="BL184" s="84"/>
      <c r="BM184" s="82"/>
      <c r="BN184" s="82"/>
      <c r="BO184" s="82"/>
      <c r="BP184" s="84"/>
      <c r="BQ184" s="82"/>
      <c r="BR184" s="84"/>
      <c r="BS184" s="82"/>
      <c r="BT184" s="82"/>
      <c r="BU184" s="82"/>
      <c r="BV184" s="82"/>
    </row>
    <row r="185" spans="1:75" s="86" customFormat="1" x14ac:dyDescent="0.25">
      <c r="A185" s="79">
        <v>183</v>
      </c>
      <c r="B185" s="79">
        <v>3</v>
      </c>
      <c r="C185" s="80" t="s">
        <v>641</v>
      </c>
      <c r="D185" s="81">
        <f>сентябрь!D185-октябрь!E185</f>
        <v>2032.2926245990336</v>
      </c>
      <c r="E185" s="81">
        <f t="shared" si="2"/>
        <v>1.901</v>
      </c>
      <c r="F185" s="82"/>
      <c r="G185" s="82"/>
      <c r="H185" s="82"/>
      <c r="I185" s="83"/>
      <c r="J185" s="82"/>
      <c r="K185" s="82"/>
      <c r="L185" s="82"/>
      <c r="M185" s="82"/>
      <c r="N185" s="82"/>
      <c r="O185" s="84"/>
      <c r="P185" s="82"/>
      <c r="Q185" s="84"/>
      <c r="R185" s="82"/>
      <c r="S185" s="82"/>
      <c r="T185" s="82"/>
      <c r="U185" s="82"/>
      <c r="V185" s="82"/>
      <c r="W185" s="82"/>
      <c r="X185" s="82"/>
      <c r="Y185" s="84"/>
      <c r="Z185" s="82"/>
      <c r="AA185" s="85"/>
      <c r="AB185" s="82"/>
      <c r="AC185" s="82"/>
      <c r="AD185" s="82"/>
      <c r="AE185" s="82"/>
      <c r="AF185" s="82"/>
      <c r="AG185" s="82"/>
      <c r="AH185" s="84"/>
      <c r="AI185" s="82"/>
      <c r="AJ185" s="84"/>
      <c r="AK185" s="82"/>
      <c r="AL185" s="82"/>
      <c r="AM185" s="82"/>
      <c r="AN185" s="84"/>
      <c r="AO185" s="82"/>
      <c r="AP185" s="84"/>
      <c r="AQ185" s="82"/>
      <c r="AR185" s="84"/>
      <c r="AS185" s="82"/>
      <c r="AT185" s="82"/>
      <c r="AU185" s="82"/>
      <c r="AV185" s="84"/>
      <c r="AW185" s="82"/>
      <c r="AX185" s="82"/>
      <c r="AY185" s="82"/>
      <c r="AZ185" s="84"/>
      <c r="BA185" s="82"/>
      <c r="BB185" s="82"/>
      <c r="BC185" s="82"/>
      <c r="BD185" s="82"/>
      <c r="BE185" s="82"/>
      <c r="BF185" s="82"/>
      <c r="BG185" s="82"/>
      <c r="BH185" s="82"/>
      <c r="BI185" s="82"/>
      <c r="BJ185" s="84"/>
      <c r="BK185" s="82"/>
      <c r="BL185" s="84"/>
      <c r="BM185" s="82"/>
      <c r="BN185" s="82"/>
      <c r="BO185" s="82"/>
      <c r="BP185" s="84">
        <v>2</v>
      </c>
      <c r="BQ185" s="82">
        <v>1.901</v>
      </c>
      <c r="BR185" s="84"/>
      <c r="BS185" s="82"/>
      <c r="BT185" s="82"/>
      <c r="BU185" s="82"/>
      <c r="BV185" s="82"/>
    </row>
    <row r="186" spans="1:75" x14ac:dyDescent="0.25">
      <c r="A186" s="16">
        <v>184</v>
      </c>
      <c r="B186" s="16">
        <v>3</v>
      </c>
      <c r="C186" s="31" t="s">
        <v>642</v>
      </c>
      <c r="D186" s="40">
        <f>сентябрь!D186-октябрь!E186</f>
        <v>752.3534398067635</v>
      </c>
      <c r="E186" s="40">
        <f t="shared" si="2"/>
        <v>0</v>
      </c>
      <c r="F186" s="36"/>
      <c r="G186" s="36"/>
      <c r="H186" s="36"/>
      <c r="I186" s="27"/>
      <c r="J186" s="36"/>
      <c r="K186" s="36"/>
      <c r="L186" s="36"/>
      <c r="M186" s="36"/>
      <c r="N186" s="36"/>
      <c r="O186" s="29"/>
      <c r="P186" s="36"/>
      <c r="Q186" s="29"/>
      <c r="R186" s="36"/>
      <c r="S186" s="36"/>
      <c r="T186" s="36"/>
      <c r="U186" s="36"/>
      <c r="V186" s="36"/>
      <c r="W186" s="36"/>
      <c r="X186" s="36"/>
      <c r="Y186" s="29"/>
      <c r="Z186" s="36"/>
      <c r="AA186" s="66"/>
      <c r="AB186" s="36"/>
      <c r="AC186" s="36"/>
      <c r="AD186" s="36"/>
      <c r="AE186" s="36"/>
      <c r="AF186" s="36"/>
      <c r="AG186" s="36"/>
      <c r="AH186" s="29"/>
      <c r="AI186" s="36"/>
      <c r="AJ186" s="29"/>
      <c r="AK186" s="36"/>
      <c r="AL186" s="36"/>
      <c r="AM186" s="36"/>
      <c r="AN186" s="29"/>
      <c r="AO186" s="36"/>
      <c r="AP186" s="29"/>
      <c r="AQ186" s="36"/>
      <c r="AR186" s="29"/>
      <c r="AS186" s="36"/>
      <c r="AT186" s="36"/>
      <c r="AU186" s="36"/>
      <c r="AV186" s="29"/>
      <c r="AW186" s="36"/>
      <c r="AX186" s="36"/>
      <c r="AY186" s="36"/>
      <c r="AZ186" s="29"/>
      <c r="BA186" s="36"/>
      <c r="BB186" s="36"/>
      <c r="BC186" s="36"/>
      <c r="BD186" s="36"/>
      <c r="BE186" s="36"/>
      <c r="BF186" s="36"/>
      <c r="BG186" s="36"/>
      <c r="BH186" s="36"/>
      <c r="BI186" s="36"/>
      <c r="BJ186" s="29"/>
      <c r="BK186" s="36"/>
      <c r="BL186" s="29"/>
      <c r="BM186" s="36"/>
      <c r="BN186" s="36"/>
      <c r="BO186" s="36"/>
      <c r="BP186" s="29"/>
      <c r="BQ186" s="36"/>
      <c r="BR186" s="29"/>
      <c r="BS186" s="36"/>
      <c r="BT186" s="36"/>
      <c r="BU186" s="36"/>
      <c r="BV186" s="36"/>
    </row>
    <row r="187" spans="1:75" x14ac:dyDescent="0.25">
      <c r="A187" s="16">
        <v>185</v>
      </c>
      <c r="B187" s="16">
        <v>1</v>
      </c>
      <c r="C187" s="31" t="s">
        <v>643</v>
      </c>
      <c r="D187" s="40">
        <f>сентябрь!D187-октябрь!E187</f>
        <v>282.77074114009667</v>
      </c>
      <c r="E187" s="40">
        <f t="shared" si="2"/>
        <v>0</v>
      </c>
      <c r="F187" s="36"/>
      <c r="G187" s="36"/>
      <c r="H187" s="36"/>
      <c r="I187" s="27"/>
      <c r="J187" s="36"/>
      <c r="K187" s="36"/>
      <c r="L187" s="36"/>
      <c r="M187" s="36"/>
      <c r="N187" s="36"/>
      <c r="O187" s="29"/>
      <c r="P187" s="36"/>
      <c r="Q187" s="29"/>
      <c r="R187" s="36"/>
      <c r="S187" s="36"/>
      <c r="T187" s="36"/>
      <c r="U187" s="36"/>
      <c r="V187" s="36"/>
      <c r="W187" s="36"/>
      <c r="X187" s="36"/>
      <c r="Y187" s="29"/>
      <c r="Z187" s="36"/>
      <c r="AA187" s="66"/>
      <c r="AB187" s="36"/>
      <c r="AC187" s="36"/>
      <c r="AD187" s="36"/>
      <c r="AE187" s="36"/>
      <c r="AF187" s="36"/>
      <c r="AG187" s="36"/>
      <c r="AH187" s="29"/>
      <c r="AI187" s="36"/>
      <c r="AJ187" s="29"/>
      <c r="AK187" s="36"/>
      <c r="AL187" s="36"/>
      <c r="AM187" s="36"/>
      <c r="AN187" s="29"/>
      <c r="AO187" s="36"/>
      <c r="AP187" s="29"/>
      <c r="AQ187" s="36"/>
      <c r="AR187" s="29"/>
      <c r="AS187" s="36"/>
      <c r="AT187" s="36"/>
      <c r="AU187" s="36"/>
      <c r="AV187" s="29"/>
      <c r="AW187" s="36"/>
      <c r="AX187" s="36"/>
      <c r="AY187" s="36"/>
      <c r="AZ187" s="29"/>
      <c r="BA187" s="36"/>
      <c r="BB187" s="36"/>
      <c r="BC187" s="36"/>
      <c r="BD187" s="36"/>
      <c r="BE187" s="36"/>
      <c r="BF187" s="36"/>
      <c r="BG187" s="36"/>
      <c r="BH187" s="36"/>
      <c r="BI187" s="36"/>
      <c r="BJ187" s="29"/>
      <c r="BK187" s="36"/>
      <c r="BL187" s="29"/>
      <c r="BM187" s="36"/>
      <c r="BN187" s="36"/>
      <c r="BO187" s="36"/>
      <c r="BP187" s="29"/>
      <c r="BQ187" s="36"/>
      <c r="BR187" s="29"/>
      <c r="BS187" s="36"/>
      <c r="BT187" s="36"/>
      <c r="BU187" s="36"/>
      <c r="BV187" s="36"/>
    </row>
    <row r="188" spans="1:75" x14ac:dyDescent="0.25">
      <c r="A188" s="16">
        <v>186</v>
      </c>
      <c r="B188" s="16">
        <v>1</v>
      </c>
      <c r="C188" s="31" t="s">
        <v>644</v>
      </c>
      <c r="D188" s="40">
        <f>сентябрь!D188-октябрь!E188</f>
        <v>-122.16001816425118</v>
      </c>
      <c r="E188" s="40">
        <f t="shared" si="2"/>
        <v>0</v>
      </c>
      <c r="F188" s="36"/>
      <c r="G188" s="36"/>
      <c r="H188" s="36"/>
      <c r="I188" s="27"/>
      <c r="J188" s="36"/>
      <c r="K188" s="36"/>
      <c r="L188" s="36"/>
      <c r="M188" s="36"/>
      <c r="N188" s="36"/>
      <c r="O188" s="29"/>
      <c r="P188" s="36"/>
      <c r="Q188" s="29"/>
      <c r="R188" s="36"/>
      <c r="S188" s="36"/>
      <c r="T188" s="36"/>
      <c r="U188" s="36"/>
      <c r="V188" s="36"/>
      <c r="W188" s="36"/>
      <c r="X188" s="36"/>
      <c r="Y188" s="29"/>
      <c r="Z188" s="36"/>
      <c r="AA188" s="66"/>
      <c r="AB188" s="36"/>
      <c r="AC188" s="36"/>
      <c r="AD188" s="36"/>
      <c r="AE188" s="36"/>
      <c r="AF188" s="36"/>
      <c r="AG188" s="36"/>
      <c r="AH188" s="29"/>
      <c r="AI188" s="36"/>
      <c r="AJ188" s="29"/>
      <c r="AK188" s="36"/>
      <c r="AL188" s="36"/>
      <c r="AM188" s="36"/>
      <c r="AN188" s="29"/>
      <c r="AO188" s="36"/>
      <c r="AP188" s="29"/>
      <c r="AQ188" s="36"/>
      <c r="AR188" s="29"/>
      <c r="AS188" s="36"/>
      <c r="AT188" s="36"/>
      <c r="AU188" s="36"/>
      <c r="AV188" s="29"/>
      <c r="AW188" s="36"/>
      <c r="AX188" s="36"/>
      <c r="AY188" s="36"/>
      <c r="AZ188" s="29"/>
      <c r="BA188" s="36"/>
      <c r="BB188" s="36"/>
      <c r="BC188" s="36"/>
      <c r="BD188" s="36"/>
      <c r="BE188" s="36"/>
      <c r="BF188" s="36"/>
      <c r="BG188" s="36"/>
      <c r="BH188" s="36"/>
      <c r="BI188" s="36"/>
      <c r="BJ188" s="29"/>
      <c r="BK188" s="36"/>
      <c r="BL188" s="29"/>
      <c r="BM188" s="36"/>
      <c r="BN188" s="36"/>
      <c r="BO188" s="36"/>
      <c r="BP188" s="29"/>
      <c r="BQ188" s="36"/>
      <c r="BR188" s="29"/>
      <c r="BS188" s="36"/>
      <c r="BT188" s="36"/>
      <c r="BU188" s="36"/>
      <c r="BV188" s="36"/>
    </row>
    <row r="189" spans="1:75" x14ac:dyDescent="0.25">
      <c r="A189" s="16">
        <v>187</v>
      </c>
      <c r="B189" s="16">
        <v>1</v>
      </c>
      <c r="C189" s="31" t="s">
        <v>645</v>
      </c>
      <c r="D189" s="40">
        <f>сентябрь!D189-октябрь!E189</f>
        <v>126.67738631884059</v>
      </c>
      <c r="E189" s="40">
        <f t="shared" si="2"/>
        <v>0</v>
      </c>
      <c r="F189" s="36"/>
      <c r="G189" s="36"/>
      <c r="H189" s="36"/>
      <c r="I189" s="27"/>
      <c r="J189" s="36"/>
      <c r="K189" s="36"/>
      <c r="L189" s="36"/>
      <c r="M189" s="36"/>
      <c r="N189" s="36"/>
      <c r="O189" s="29"/>
      <c r="P189" s="36"/>
      <c r="Q189" s="29"/>
      <c r="R189" s="36"/>
      <c r="S189" s="36"/>
      <c r="T189" s="36"/>
      <c r="U189" s="36"/>
      <c r="V189" s="36"/>
      <c r="W189" s="36"/>
      <c r="X189" s="36"/>
      <c r="Y189" s="29"/>
      <c r="Z189" s="36"/>
      <c r="AA189" s="66"/>
      <c r="AB189" s="36"/>
      <c r="AC189" s="36"/>
      <c r="AD189" s="36"/>
      <c r="AE189" s="36"/>
      <c r="AF189" s="36"/>
      <c r="AG189" s="36"/>
      <c r="AH189" s="29"/>
      <c r="AI189" s="36"/>
      <c r="AJ189" s="29"/>
      <c r="AK189" s="36"/>
      <c r="AL189" s="36"/>
      <c r="AM189" s="36"/>
      <c r="AN189" s="29"/>
      <c r="AO189" s="36"/>
      <c r="AP189" s="29"/>
      <c r="AQ189" s="36"/>
      <c r="AR189" s="29"/>
      <c r="AS189" s="36"/>
      <c r="AT189" s="36"/>
      <c r="AU189" s="36"/>
      <c r="AV189" s="29"/>
      <c r="AW189" s="36"/>
      <c r="AX189" s="36"/>
      <c r="AY189" s="36"/>
      <c r="AZ189" s="29"/>
      <c r="BA189" s="36"/>
      <c r="BB189" s="36"/>
      <c r="BC189" s="36"/>
      <c r="BD189" s="36"/>
      <c r="BE189" s="36"/>
      <c r="BF189" s="36"/>
      <c r="BG189" s="36"/>
      <c r="BH189" s="36"/>
      <c r="BI189" s="36"/>
      <c r="BJ189" s="29"/>
      <c r="BK189" s="36"/>
      <c r="BL189" s="29"/>
      <c r="BM189" s="36"/>
      <c r="BN189" s="36"/>
      <c r="BO189" s="36"/>
      <c r="BP189" s="29"/>
      <c r="BQ189" s="36"/>
      <c r="BR189" s="29"/>
      <c r="BS189" s="36"/>
      <c r="BT189" s="36"/>
      <c r="BU189" s="36"/>
      <c r="BV189" s="36"/>
    </row>
    <row r="190" spans="1:75" x14ac:dyDescent="0.25">
      <c r="A190" s="16">
        <v>188</v>
      </c>
      <c r="B190" s="16">
        <v>1</v>
      </c>
      <c r="C190" s="31" t="s">
        <v>646</v>
      </c>
      <c r="D190" s="40">
        <f>сентябрь!D190-октябрь!E190</f>
        <v>170.04095183574879</v>
      </c>
      <c r="E190" s="40">
        <f t="shared" si="2"/>
        <v>0</v>
      </c>
      <c r="F190" s="36"/>
      <c r="G190" s="36"/>
      <c r="H190" s="36"/>
      <c r="I190" s="27"/>
      <c r="J190" s="36"/>
      <c r="K190" s="36"/>
      <c r="L190" s="36"/>
      <c r="M190" s="36"/>
      <c r="N190" s="36"/>
      <c r="O190" s="29"/>
      <c r="P190" s="36"/>
      <c r="Q190" s="29"/>
      <c r="R190" s="36"/>
      <c r="S190" s="36"/>
      <c r="T190" s="36"/>
      <c r="U190" s="36"/>
      <c r="V190" s="36"/>
      <c r="W190" s="36"/>
      <c r="X190" s="36"/>
      <c r="Y190" s="29"/>
      <c r="Z190" s="36"/>
      <c r="AA190" s="66"/>
      <c r="AB190" s="36"/>
      <c r="AC190" s="36"/>
      <c r="AD190" s="36"/>
      <c r="AE190" s="36"/>
      <c r="AF190" s="36"/>
      <c r="AG190" s="36"/>
      <c r="AH190" s="29"/>
      <c r="AI190" s="36"/>
      <c r="AJ190" s="29"/>
      <c r="AK190" s="36"/>
      <c r="AL190" s="36"/>
      <c r="AM190" s="36"/>
      <c r="AN190" s="29"/>
      <c r="AO190" s="36"/>
      <c r="AP190" s="29"/>
      <c r="AQ190" s="36"/>
      <c r="AR190" s="29"/>
      <c r="AS190" s="36"/>
      <c r="AT190" s="36"/>
      <c r="AU190" s="36"/>
      <c r="AV190" s="29"/>
      <c r="AW190" s="36"/>
      <c r="AX190" s="36"/>
      <c r="AY190" s="36"/>
      <c r="AZ190" s="29"/>
      <c r="BA190" s="36"/>
      <c r="BB190" s="36"/>
      <c r="BC190" s="36"/>
      <c r="BD190" s="36"/>
      <c r="BE190" s="36"/>
      <c r="BF190" s="36"/>
      <c r="BG190" s="36"/>
      <c r="BH190" s="36"/>
      <c r="BI190" s="36"/>
      <c r="BJ190" s="29"/>
      <c r="BK190" s="36"/>
      <c r="BL190" s="29"/>
      <c r="BM190" s="36"/>
      <c r="BN190" s="36"/>
      <c r="BO190" s="36"/>
      <c r="BP190" s="29"/>
      <c r="BQ190" s="36"/>
      <c r="BR190" s="29"/>
      <c r="BS190" s="36"/>
      <c r="BT190" s="36"/>
      <c r="BU190" s="36"/>
      <c r="BV190" s="36"/>
    </row>
    <row r="191" spans="1:75" ht="16.5" customHeight="1" x14ac:dyDescent="0.25">
      <c r="A191" s="16">
        <v>189</v>
      </c>
      <c r="B191" s="16">
        <v>1</v>
      </c>
      <c r="C191" s="31" t="s">
        <v>647</v>
      </c>
      <c r="D191" s="40">
        <f>сентябрь!D191-октябрь!E191</f>
        <v>432.03796779710143</v>
      </c>
      <c r="E191" s="40">
        <f t="shared" si="2"/>
        <v>0</v>
      </c>
      <c r="F191" s="36"/>
      <c r="G191" s="36"/>
      <c r="H191" s="36"/>
      <c r="I191" s="27"/>
      <c r="J191" s="36"/>
      <c r="K191" s="36"/>
      <c r="L191" s="36"/>
      <c r="M191" s="36"/>
      <c r="N191" s="36"/>
      <c r="O191" s="29"/>
      <c r="P191" s="36"/>
      <c r="Q191" s="29"/>
      <c r="R191" s="36"/>
      <c r="S191" s="36"/>
      <c r="T191" s="36"/>
      <c r="U191" s="36"/>
      <c r="V191" s="36"/>
      <c r="W191" s="36"/>
      <c r="X191" s="36"/>
      <c r="Y191" s="29"/>
      <c r="Z191" s="36"/>
      <c r="AA191" s="66"/>
      <c r="AB191" s="36"/>
      <c r="AC191" s="36"/>
      <c r="AD191" s="36"/>
      <c r="AE191" s="36"/>
      <c r="AF191" s="36"/>
      <c r="AG191" s="36"/>
      <c r="AH191" s="29"/>
      <c r="AI191" s="36"/>
      <c r="AJ191" s="29"/>
      <c r="AK191" s="36"/>
      <c r="AL191" s="36"/>
      <c r="AM191" s="36"/>
      <c r="AN191" s="29"/>
      <c r="AO191" s="36"/>
      <c r="AP191" s="29"/>
      <c r="AQ191" s="36"/>
      <c r="AR191" s="29"/>
      <c r="AS191" s="36"/>
      <c r="AT191" s="36"/>
      <c r="AU191" s="36"/>
      <c r="AV191" s="29"/>
      <c r="AW191" s="36"/>
      <c r="AX191" s="36"/>
      <c r="AY191" s="36"/>
      <c r="AZ191" s="29"/>
      <c r="BA191" s="36"/>
      <c r="BB191" s="36"/>
      <c r="BC191" s="36"/>
      <c r="BD191" s="36"/>
      <c r="BE191" s="36"/>
      <c r="BF191" s="36"/>
      <c r="BG191" s="36"/>
      <c r="BH191" s="36"/>
      <c r="BI191" s="36"/>
      <c r="BJ191" s="29"/>
      <c r="BK191" s="36"/>
      <c r="BL191" s="29"/>
      <c r="BM191" s="36"/>
      <c r="BN191" s="36"/>
      <c r="BO191" s="36"/>
      <c r="BP191" s="29"/>
      <c r="BQ191" s="36"/>
      <c r="BR191" s="29"/>
      <c r="BS191" s="36"/>
      <c r="BT191" s="36"/>
      <c r="BU191" s="36"/>
      <c r="BV191" s="36"/>
    </row>
    <row r="192" spans="1:75" x14ac:dyDescent="0.25">
      <c r="A192" s="16">
        <v>190</v>
      </c>
      <c r="B192" s="16">
        <v>3</v>
      </c>
      <c r="C192" s="31" t="s">
        <v>648</v>
      </c>
      <c r="D192" s="40">
        <f>сентябрь!D192-октябрь!E192</f>
        <v>3662.4498004347815</v>
      </c>
      <c r="E192" s="40">
        <f t="shared" si="2"/>
        <v>0</v>
      </c>
      <c r="F192" s="36"/>
      <c r="G192" s="36"/>
      <c r="H192" s="36"/>
      <c r="I192" s="27"/>
      <c r="J192" s="36"/>
      <c r="K192" s="36"/>
      <c r="L192" s="36"/>
      <c r="M192" s="36"/>
      <c r="N192" s="36"/>
      <c r="O192" s="29"/>
      <c r="P192" s="36"/>
      <c r="Q192" s="29"/>
      <c r="R192" s="36"/>
      <c r="S192" s="36"/>
      <c r="T192" s="36"/>
      <c r="U192" s="36"/>
      <c r="V192" s="36"/>
      <c r="W192" s="36"/>
      <c r="X192" s="36"/>
      <c r="Y192" s="29"/>
      <c r="Z192" s="36"/>
      <c r="AA192" s="66"/>
      <c r="AB192" s="36"/>
      <c r="AC192" s="36"/>
      <c r="AD192" s="36"/>
      <c r="AE192" s="36"/>
      <c r="AF192" s="36"/>
      <c r="AG192" s="36"/>
      <c r="AH192" s="29"/>
      <c r="AI192" s="36"/>
      <c r="AJ192" s="29"/>
      <c r="AK192" s="36"/>
      <c r="AL192" s="36"/>
      <c r="AM192" s="36"/>
      <c r="AN192" s="29"/>
      <c r="AO192" s="36"/>
      <c r="AP192" s="29"/>
      <c r="AQ192" s="36"/>
      <c r="AR192" s="29"/>
      <c r="AS192" s="36"/>
      <c r="AT192" s="36"/>
      <c r="AU192" s="36"/>
      <c r="AV192" s="29"/>
      <c r="AW192" s="36"/>
      <c r="AX192" s="36"/>
      <c r="AY192" s="36"/>
      <c r="AZ192" s="29"/>
      <c r="BA192" s="36"/>
      <c r="BB192" s="36"/>
      <c r="BC192" s="36"/>
      <c r="BD192" s="36"/>
      <c r="BE192" s="36"/>
      <c r="BF192" s="36"/>
      <c r="BG192" s="36"/>
      <c r="BH192" s="36"/>
      <c r="BI192" s="36"/>
      <c r="BJ192" s="29"/>
      <c r="BK192" s="36"/>
      <c r="BL192" s="29"/>
      <c r="BM192" s="36"/>
      <c r="BN192" s="36"/>
      <c r="BO192" s="36"/>
      <c r="BP192" s="29"/>
      <c r="BQ192" s="36"/>
      <c r="BR192" s="29"/>
      <c r="BS192" s="36"/>
      <c r="BT192" s="36"/>
      <c r="BU192" s="36"/>
      <c r="BV192" s="36"/>
    </row>
    <row r="193" spans="1:75" x14ac:dyDescent="0.25">
      <c r="A193" s="16">
        <v>191</v>
      </c>
      <c r="B193" s="16">
        <v>2</v>
      </c>
      <c r="C193" s="31" t="s">
        <v>649</v>
      </c>
      <c r="D193" s="40">
        <f>сентябрь!D193-октябрь!E193</f>
        <v>3498.9164925990335</v>
      </c>
      <c r="E193" s="40">
        <f t="shared" si="2"/>
        <v>0</v>
      </c>
      <c r="F193" s="36"/>
      <c r="G193" s="36"/>
      <c r="H193" s="36"/>
      <c r="I193" s="27"/>
      <c r="J193" s="36"/>
      <c r="K193" s="36"/>
      <c r="L193" s="36"/>
      <c r="M193" s="36"/>
      <c r="N193" s="36"/>
      <c r="O193" s="29"/>
      <c r="P193" s="36"/>
      <c r="Q193" s="29"/>
      <c r="R193" s="36"/>
      <c r="S193" s="36"/>
      <c r="T193" s="36"/>
      <c r="U193" s="36"/>
      <c r="V193" s="36"/>
      <c r="W193" s="36"/>
      <c r="X193" s="36"/>
      <c r="Y193" s="29"/>
      <c r="Z193" s="36"/>
      <c r="AA193" s="66"/>
      <c r="AB193" s="36"/>
      <c r="AC193" s="36"/>
      <c r="AD193" s="36"/>
      <c r="AE193" s="36"/>
      <c r="AF193" s="36"/>
      <c r="AG193" s="36"/>
      <c r="AH193" s="29"/>
      <c r="AI193" s="36"/>
      <c r="AJ193" s="29"/>
      <c r="AK193" s="36"/>
      <c r="AL193" s="36"/>
      <c r="AM193" s="36"/>
      <c r="AN193" s="29"/>
      <c r="AO193" s="36"/>
      <c r="AP193" s="29"/>
      <c r="AQ193" s="36"/>
      <c r="AR193" s="29"/>
      <c r="AS193" s="36"/>
      <c r="AT193" s="36"/>
      <c r="AU193" s="36"/>
      <c r="AV193" s="29"/>
      <c r="AW193" s="36"/>
      <c r="AX193" s="36"/>
      <c r="AY193" s="36"/>
      <c r="AZ193" s="29"/>
      <c r="BA193" s="36"/>
      <c r="BB193" s="36"/>
      <c r="BC193" s="36"/>
      <c r="BD193" s="36"/>
      <c r="BE193" s="36"/>
      <c r="BF193" s="36"/>
      <c r="BG193" s="36"/>
      <c r="BH193" s="36"/>
      <c r="BI193" s="36"/>
      <c r="BJ193" s="29"/>
      <c r="BK193" s="36"/>
      <c r="BL193" s="29"/>
      <c r="BM193" s="36"/>
      <c r="BN193" s="36"/>
      <c r="BO193" s="36"/>
      <c r="BP193" s="29"/>
      <c r="BQ193" s="36"/>
      <c r="BR193" s="29"/>
      <c r="BS193" s="36"/>
      <c r="BT193" s="36"/>
      <c r="BU193" s="36"/>
      <c r="BV193" s="36"/>
    </row>
    <row r="194" spans="1:75" s="86" customFormat="1" x14ac:dyDescent="0.25">
      <c r="A194" s="79">
        <v>192</v>
      </c>
      <c r="B194" s="79">
        <v>3</v>
      </c>
      <c r="C194" s="80" t="s">
        <v>650</v>
      </c>
      <c r="D194" s="81">
        <f>сентябрь!D194-октябрь!E194</f>
        <v>278.5381062415459</v>
      </c>
      <c r="E194" s="81">
        <f t="shared" si="2"/>
        <v>0.95</v>
      </c>
      <c r="F194" s="82"/>
      <c r="G194" s="82"/>
      <c r="H194" s="82"/>
      <c r="I194" s="83"/>
      <c r="J194" s="82"/>
      <c r="K194" s="82"/>
      <c r="L194" s="82"/>
      <c r="M194" s="82"/>
      <c r="N194" s="82"/>
      <c r="O194" s="84"/>
      <c r="P194" s="82"/>
      <c r="Q194" s="84"/>
      <c r="R194" s="82"/>
      <c r="S194" s="82"/>
      <c r="T194" s="82"/>
      <c r="U194" s="82"/>
      <c r="V194" s="82"/>
      <c r="W194" s="82"/>
      <c r="X194" s="82"/>
      <c r="Y194" s="84"/>
      <c r="Z194" s="82"/>
      <c r="AA194" s="85"/>
      <c r="AB194" s="82"/>
      <c r="AC194" s="82"/>
      <c r="AD194" s="82"/>
      <c r="AE194" s="82"/>
      <c r="AF194" s="82"/>
      <c r="AG194" s="82"/>
      <c r="AH194" s="84"/>
      <c r="AI194" s="82"/>
      <c r="AJ194" s="84"/>
      <c r="AK194" s="82"/>
      <c r="AL194" s="82"/>
      <c r="AM194" s="82"/>
      <c r="AN194" s="84"/>
      <c r="AO194" s="82"/>
      <c r="AP194" s="84"/>
      <c r="AQ194" s="82"/>
      <c r="AR194" s="84"/>
      <c r="AS194" s="82"/>
      <c r="AT194" s="82"/>
      <c r="AU194" s="82"/>
      <c r="AV194" s="84"/>
      <c r="AW194" s="82"/>
      <c r="AX194" s="82"/>
      <c r="AY194" s="82"/>
      <c r="AZ194" s="84"/>
      <c r="BA194" s="82"/>
      <c r="BB194" s="82"/>
      <c r="BC194" s="82"/>
      <c r="BD194" s="82"/>
      <c r="BE194" s="82"/>
      <c r="BF194" s="82"/>
      <c r="BG194" s="82"/>
      <c r="BH194" s="82"/>
      <c r="BI194" s="82"/>
      <c r="BJ194" s="84"/>
      <c r="BK194" s="82"/>
      <c r="BL194" s="84"/>
      <c r="BM194" s="82"/>
      <c r="BN194" s="82"/>
      <c r="BO194" s="82"/>
      <c r="BP194" s="84"/>
      <c r="BQ194" s="82"/>
      <c r="BR194" s="84"/>
      <c r="BS194" s="82"/>
      <c r="BT194" s="82"/>
      <c r="BU194" s="82"/>
      <c r="BV194" s="82">
        <v>0.95</v>
      </c>
      <c r="BW194" s="86" t="s">
        <v>1215</v>
      </c>
    </row>
    <row r="195" spans="1:75" x14ac:dyDescent="0.25">
      <c r="A195" s="16">
        <v>193</v>
      </c>
      <c r="B195" s="16">
        <v>3</v>
      </c>
      <c r="C195" s="31" t="s">
        <v>651</v>
      </c>
      <c r="D195" s="40">
        <f>сентябрь!D195-октябрь!E195</f>
        <v>420.31263593236719</v>
      </c>
      <c r="E195" s="40">
        <f t="shared" si="2"/>
        <v>0</v>
      </c>
      <c r="F195" s="36"/>
      <c r="G195" s="36"/>
      <c r="H195" s="36"/>
      <c r="I195" s="27"/>
      <c r="J195" s="36"/>
      <c r="K195" s="36"/>
      <c r="L195" s="36"/>
      <c r="M195" s="36"/>
      <c r="N195" s="36"/>
      <c r="O195" s="29"/>
      <c r="P195" s="36"/>
      <c r="Q195" s="29"/>
      <c r="R195" s="36"/>
      <c r="S195" s="36"/>
      <c r="T195" s="36"/>
      <c r="U195" s="36"/>
      <c r="V195" s="36"/>
      <c r="W195" s="36"/>
      <c r="X195" s="36"/>
      <c r="Y195" s="29"/>
      <c r="Z195" s="36"/>
      <c r="AA195" s="66"/>
      <c r="AB195" s="36"/>
      <c r="AC195" s="36"/>
      <c r="AD195" s="36"/>
      <c r="AE195" s="36"/>
      <c r="AF195" s="36"/>
      <c r="AG195" s="36"/>
      <c r="AH195" s="29"/>
      <c r="AI195" s="36"/>
      <c r="AJ195" s="29"/>
      <c r="AK195" s="36"/>
      <c r="AL195" s="36"/>
      <c r="AM195" s="36"/>
      <c r="AN195" s="29"/>
      <c r="AO195" s="36"/>
      <c r="AP195" s="29"/>
      <c r="AQ195" s="36"/>
      <c r="AR195" s="29"/>
      <c r="AS195" s="36"/>
      <c r="AT195" s="36"/>
      <c r="AU195" s="36"/>
      <c r="AV195" s="29"/>
      <c r="AW195" s="36"/>
      <c r="AX195" s="36"/>
      <c r="AY195" s="36"/>
      <c r="AZ195" s="29"/>
      <c r="BA195" s="36"/>
      <c r="BB195" s="36"/>
      <c r="BC195" s="36"/>
      <c r="BD195" s="36"/>
      <c r="BE195" s="36"/>
      <c r="BF195" s="36"/>
      <c r="BG195" s="36"/>
      <c r="BH195" s="36"/>
      <c r="BI195" s="36"/>
      <c r="BJ195" s="29"/>
      <c r="BK195" s="36"/>
      <c r="BL195" s="29"/>
      <c r="BM195" s="36"/>
      <c r="BN195" s="36"/>
      <c r="BO195" s="36"/>
      <c r="BP195" s="29"/>
      <c r="BQ195" s="36"/>
      <c r="BR195" s="29"/>
      <c r="BS195" s="36"/>
      <c r="BT195" s="36"/>
      <c r="BU195" s="36"/>
      <c r="BV195" s="36"/>
    </row>
    <row r="196" spans="1:75" s="86" customFormat="1" x14ac:dyDescent="0.25">
      <c r="A196" s="79">
        <v>194</v>
      </c>
      <c r="B196" s="79">
        <v>3</v>
      </c>
      <c r="C196" s="80" t="s">
        <v>924</v>
      </c>
      <c r="D196" s="81">
        <f>сентябрь!D196-октябрь!E196</f>
        <v>315.51782710144926</v>
      </c>
      <c r="E196" s="81">
        <f t="shared" ref="E196:E259" si="3">G196+H196+J196+L196+N196+P196+R196+T196+V196+X196+Z196+AC196+AE196+AG196+AI196+AK196+AM196+AO196+AQ196+AS196+AU196+AW196+AY196+BA196+BC196+BE196+BG196+BI196+BK196+BM196+BO196+BQ196+BS196+BU196+BV196</f>
        <v>47.400999999999996</v>
      </c>
      <c r="F196" s="82"/>
      <c r="G196" s="82"/>
      <c r="H196" s="82"/>
      <c r="I196" s="83"/>
      <c r="J196" s="82"/>
      <c r="K196" s="82">
        <v>0.19400000000000001</v>
      </c>
      <c r="L196" s="82">
        <v>44.598999999999997</v>
      </c>
      <c r="M196" s="82"/>
      <c r="N196" s="82"/>
      <c r="O196" s="84"/>
      <c r="P196" s="82"/>
      <c r="Q196" s="84"/>
      <c r="R196" s="82"/>
      <c r="S196" s="82"/>
      <c r="T196" s="82"/>
      <c r="U196" s="82"/>
      <c r="V196" s="82"/>
      <c r="W196" s="82"/>
      <c r="X196" s="82"/>
      <c r="Y196" s="84"/>
      <c r="Z196" s="82"/>
      <c r="AA196" s="85"/>
      <c r="AB196" s="82"/>
      <c r="AC196" s="82"/>
      <c r="AD196" s="82"/>
      <c r="AE196" s="82"/>
      <c r="AF196" s="82"/>
      <c r="AG196" s="82"/>
      <c r="AH196" s="84"/>
      <c r="AI196" s="82"/>
      <c r="AJ196" s="84"/>
      <c r="AK196" s="82"/>
      <c r="AL196" s="82"/>
      <c r="AM196" s="82"/>
      <c r="AN196" s="84"/>
      <c r="AO196" s="82"/>
      <c r="AP196" s="84"/>
      <c r="AQ196" s="82"/>
      <c r="AR196" s="84"/>
      <c r="AS196" s="82"/>
      <c r="AT196" s="82"/>
      <c r="AU196" s="82"/>
      <c r="AV196" s="84"/>
      <c r="AW196" s="82"/>
      <c r="AX196" s="82"/>
      <c r="AY196" s="82"/>
      <c r="AZ196" s="84"/>
      <c r="BA196" s="82"/>
      <c r="BB196" s="82"/>
      <c r="BC196" s="82"/>
      <c r="BD196" s="82"/>
      <c r="BE196" s="82"/>
      <c r="BF196" s="82"/>
      <c r="BG196" s="82"/>
      <c r="BH196" s="82"/>
      <c r="BI196" s="82"/>
      <c r="BJ196" s="84"/>
      <c r="BK196" s="82"/>
      <c r="BL196" s="84"/>
      <c r="BM196" s="82"/>
      <c r="BN196" s="82"/>
      <c r="BO196" s="82"/>
      <c r="BP196" s="84">
        <v>2</v>
      </c>
      <c r="BQ196" s="82">
        <v>2.802</v>
      </c>
      <c r="BR196" s="84"/>
      <c r="BS196" s="82"/>
      <c r="BT196" s="82"/>
      <c r="BU196" s="82"/>
      <c r="BV196" s="82"/>
    </row>
    <row r="197" spans="1:75" s="86" customFormat="1" x14ac:dyDescent="0.25">
      <c r="A197" s="79">
        <v>195</v>
      </c>
      <c r="B197" s="79">
        <v>3</v>
      </c>
      <c r="C197" s="80" t="s">
        <v>652</v>
      </c>
      <c r="D197" s="81">
        <f>сентябрь!D197-октябрь!E197</f>
        <v>3740.8149441159412</v>
      </c>
      <c r="E197" s="81">
        <f t="shared" si="3"/>
        <v>73.564999999999998</v>
      </c>
      <c r="F197" s="82"/>
      <c r="G197" s="82"/>
      <c r="H197" s="82"/>
      <c r="I197" s="83"/>
      <c r="J197" s="82"/>
      <c r="K197" s="82">
        <v>0.32</v>
      </c>
      <c r="L197" s="82">
        <v>73.564999999999998</v>
      </c>
      <c r="M197" s="82"/>
      <c r="N197" s="82"/>
      <c r="O197" s="84"/>
      <c r="P197" s="82"/>
      <c r="Q197" s="84"/>
      <c r="R197" s="82"/>
      <c r="S197" s="82"/>
      <c r="T197" s="82"/>
      <c r="U197" s="82"/>
      <c r="V197" s="82"/>
      <c r="W197" s="82"/>
      <c r="X197" s="82"/>
      <c r="Y197" s="84"/>
      <c r="Z197" s="82"/>
      <c r="AA197" s="85"/>
      <c r="AB197" s="82"/>
      <c r="AC197" s="82"/>
      <c r="AD197" s="82"/>
      <c r="AE197" s="82"/>
      <c r="AF197" s="82"/>
      <c r="AG197" s="82"/>
      <c r="AH197" s="84"/>
      <c r="AI197" s="82"/>
      <c r="AJ197" s="84"/>
      <c r="AK197" s="82"/>
      <c r="AL197" s="82"/>
      <c r="AM197" s="82"/>
      <c r="AN197" s="84"/>
      <c r="AO197" s="82"/>
      <c r="AP197" s="84"/>
      <c r="AQ197" s="82"/>
      <c r="AR197" s="84"/>
      <c r="AS197" s="82"/>
      <c r="AT197" s="82"/>
      <c r="AU197" s="82"/>
      <c r="AV197" s="84"/>
      <c r="AW197" s="82"/>
      <c r="AX197" s="82"/>
      <c r="AY197" s="82"/>
      <c r="AZ197" s="84"/>
      <c r="BA197" s="82"/>
      <c r="BB197" s="82"/>
      <c r="BC197" s="82"/>
      <c r="BD197" s="82"/>
      <c r="BE197" s="82"/>
      <c r="BF197" s="82"/>
      <c r="BG197" s="82"/>
      <c r="BH197" s="82"/>
      <c r="BI197" s="82"/>
      <c r="BJ197" s="84"/>
      <c r="BK197" s="82"/>
      <c r="BL197" s="84"/>
      <c r="BM197" s="82"/>
      <c r="BN197" s="82"/>
      <c r="BO197" s="82"/>
      <c r="BP197" s="84"/>
      <c r="BQ197" s="82"/>
      <c r="BR197" s="84"/>
      <c r="BS197" s="82"/>
      <c r="BT197" s="82"/>
      <c r="BU197" s="82"/>
      <c r="BV197" s="82"/>
    </row>
    <row r="198" spans="1:75" s="86" customFormat="1" x14ac:dyDescent="0.25">
      <c r="A198" s="79">
        <v>196</v>
      </c>
      <c r="B198" s="79">
        <v>3</v>
      </c>
      <c r="C198" s="80" t="s">
        <v>653</v>
      </c>
      <c r="D198" s="81">
        <f>сентябрь!D198-октябрь!E198</f>
        <v>151.2806643864734</v>
      </c>
      <c r="E198" s="81">
        <f t="shared" si="3"/>
        <v>162.36599999999999</v>
      </c>
      <c r="F198" s="82"/>
      <c r="G198" s="82"/>
      <c r="H198" s="82"/>
      <c r="I198" s="83"/>
      <c r="J198" s="82"/>
      <c r="K198" s="82">
        <v>0.32300000000000001</v>
      </c>
      <c r="L198" s="82">
        <v>74.254000000000005</v>
      </c>
      <c r="M198" s="82">
        <v>0.25</v>
      </c>
      <c r="N198" s="82">
        <v>86.207999999999998</v>
      </c>
      <c r="O198" s="84"/>
      <c r="P198" s="82"/>
      <c r="Q198" s="84"/>
      <c r="R198" s="82"/>
      <c r="S198" s="82"/>
      <c r="T198" s="82"/>
      <c r="U198" s="82"/>
      <c r="V198" s="82"/>
      <c r="W198" s="82"/>
      <c r="X198" s="82"/>
      <c r="Y198" s="84"/>
      <c r="Z198" s="82"/>
      <c r="AA198" s="85"/>
      <c r="AB198" s="82"/>
      <c r="AC198" s="82"/>
      <c r="AD198" s="82"/>
      <c r="AE198" s="82"/>
      <c r="AF198" s="82"/>
      <c r="AG198" s="82"/>
      <c r="AH198" s="84"/>
      <c r="AI198" s="82"/>
      <c r="AJ198" s="84"/>
      <c r="AK198" s="82"/>
      <c r="AL198" s="82"/>
      <c r="AM198" s="82"/>
      <c r="AN198" s="84"/>
      <c r="AO198" s="82"/>
      <c r="AP198" s="84"/>
      <c r="AQ198" s="82"/>
      <c r="AR198" s="84"/>
      <c r="AS198" s="82"/>
      <c r="AT198" s="82"/>
      <c r="AU198" s="82"/>
      <c r="AV198" s="84"/>
      <c r="AW198" s="82"/>
      <c r="AX198" s="82"/>
      <c r="AY198" s="82"/>
      <c r="AZ198" s="84"/>
      <c r="BA198" s="82"/>
      <c r="BB198" s="82"/>
      <c r="BC198" s="82"/>
      <c r="BD198" s="82"/>
      <c r="BE198" s="82"/>
      <c r="BF198" s="82"/>
      <c r="BG198" s="82"/>
      <c r="BH198" s="82"/>
      <c r="BI198" s="82"/>
      <c r="BJ198" s="84"/>
      <c r="BK198" s="82"/>
      <c r="BL198" s="84"/>
      <c r="BM198" s="82"/>
      <c r="BN198" s="82"/>
      <c r="BO198" s="82"/>
      <c r="BP198" s="84">
        <v>2</v>
      </c>
      <c r="BQ198" s="82">
        <v>1.9039999999999999</v>
      </c>
      <c r="BR198" s="84"/>
      <c r="BS198" s="82"/>
      <c r="BT198" s="82"/>
      <c r="BU198" s="82"/>
      <c r="BV198" s="82"/>
    </row>
    <row r="199" spans="1:75" x14ac:dyDescent="0.25">
      <c r="A199" s="16">
        <v>197</v>
      </c>
      <c r="B199" s="16">
        <v>3</v>
      </c>
      <c r="C199" s="31" t="s">
        <v>654</v>
      </c>
      <c r="D199" s="40">
        <f>сентябрь!D199-октябрь!E199</f>
        <v>269.20438180676325</v>
      </c>
      <c r="E199" s="40">
        <f t="shared" si="3"/>
        <v>0</v>
      </c>
      <c r="F199" s="36"/>
      <c r="G199" s="36"/>
      <c r="H199" s="36"/>
      <c r="I199" s="27"/>
      <c r="J199" s="36"/>
      <c r="K199" s="36"/>
      <c r="L199" s="36"/>
      <c r="M199" s="36"/>
      <c r="N199" s="36"/>
      <c r="O199" s="29"/>
      <c r="P199" s="36"/>
      <c r="Q199" s="29"/>
      <c r="R199" s="36"/>
      <c r="S199" s="36"/>
      <c r="T199" s="36"/>
      <c r="U199" s="36"/>
      <c r="V199" s="36"/>
      <c r="W199" s="36"/>
      <c r="X199" s="36"/>
      <c r="Y199" s="29"/>
      <c r="Z199" s="36"/>
      <c r="AA199" s="66"/>
      <c r="AB199" s="36"/>
      <c r="AC199" s="36"/>
      <c r="AD199" s="36"/>
      <c r="AE199" s="36"/>
      <c r="AF199" s="36"/>
      <c r="AG199" s="36"/>
      <c r="AH199" s="29"/>
      <c r="AI199" s="36"/>
      <c r="AJ199" s="29"/>
      <c r="AK199" s="36"/>
      <c r="AL199" s="36"/>
      <c r="AM199" s="36"/>
      <c r="AN199" s="29"/>
      <c r="AO199" s="36"/>
      <c r="AP199" s="29"/>
      <c r="AQ199" s="36"/>
      <c r="AR199" s="29"/>
      <c r="AS199" s="36"/>
      <c r="AT199" s="36"/>
      <c r="AU199" s="36"/>
      <c r="AV199" s="29"/>
      <c r="AW199" s="36"/>
      <c r="AX199" s="36"/>
      <c r="AY199" s="36"/>
      <c r="AZ199" s="29"/>
      <c r="BA199" s="36"/>
      <c r="BB199" s="36"/>
      <c r="BC199" s="36"/>
      <c r="BD199" s="36"/>
      <c r="BE199" s="36"/>
      <c r="BF199" s="36"/>
      <c r="BG199" s="36"/>
      <c r="BH199" s="36"/>
      <c r="BI199" s="36"/>
      <c r="BJ199" s="29"/>
      <c r="BK199" s="36"/>
      <c r="BL199" s="29"/>
      <c r="BM199" s="36"/>
      <c r="BN199" s="36"/>
      <c r="BO199" s="36"/>
      <c r="BP199" s="29"/>
      <c r="BQ199" s="36"/>
      <c r="BR199" s="29"/>
      <c r="BS199" s="36"/>
      <c r="BT199" s="36"/>
      <c r="BU199" s="36"/>
      <c r="BV199" s="36"/>
    </row>
    <row r="200" spans="1:75" s="86" customFormat="1" x14ac:dyDescent="0.25">
      <c r="A200" s="79">
        <v>198</v>
      </c>
      <c r="B200" s="79">
        <v>3</v>
      </c>
      <c r="C200" s="80" t="s">
        <v>655</v>
      </c>
      <c r="D200" s="81">
        <f>сентябрь!D200-октябрь!E200</f>
        <v>58.678411323671497</v>
      </c>
      <c r="E200" s="81">
        <f t="shared" si="3"/>
        <v>145.036</v>
      </c>
      <c r="F200" s="82"/>
      <c r="G200" s="82"/>
      <c r="H200" s="82"/>
      <c r="I200" s="83"/>
      <c r="J200" s="82"/>
      <c r="K200" s="82">
        <f>0.16+0.323</f>
        <v>0.48299999999999998</v>
      </c>
      <c r="L200" s="82">
        <f>36.782+74.254</f>
        <v>111.036</v>
      </c>
      <c r="M200" s="82"/>
      <c r="N200" s="82"/>
      <c r="O200" s="84"/>
      <c r="P200" s="82"/>
      <c r="Q200" s="84"/>
      <c r="R200" s="82"/>
      <c r="S200" s="82"/>
      <c r="T200" s="82"/>
      <c r="U200" s="82"/>
      <c r="V200" s="82"/>
      <c r="W200" s="82"/>
      <c r="X200" s="82"/>
      <c r="Y200" s="84"/>
      <c r="Z200" s="82"/>
      <c r="AA200" s="85"/>
      <c r="AB200" s="82"/>
      <c r="AC200" s="82"/>
      <c r="AD200" s="82"/>
      <c r="AE200" s="82"/>
      <c r="AF200" s="82"/>
      <c r="AG200" s="82"/>
      <c r="AH200" s="84"/>
      <c r="AI200" s="82"/>
      <c r="AJ200" s="84"/>
      <c r="AK200" s="82"/>
      <c r="AL200" s="82"/>
      <c r="AM200" s="82"/>
      <c r="AN200" s="84"/>
      <c r="AO200" s="82"/>
      <c r="AP200" s="84">
        <v>1</v>
      </c>
      <c r="AQ200" s="82">
        <v>34</v>
      </c>
      <c r="AR200" s="84"/>
      <c r="AS200" s="82"/>
      <c r="AT200" s="82"/>
      <c r="AU200" s="82"/>
      <c r="AV200" s="84"/>
      <c r="AW200" s="82"/>
      <c r="AX200" s="82"/>
      <c r="AY200" s="82"/>
      <c r="AZ200" s="84"/>
      <c r="BA200" s="82"/>
      <c r="BB200" s="82"/>
      <c r="BC200" s="82"/>
      <c r="BD200" s="82"/>
      <c r="BE200" s="82"/>
      <c r="BF200" s="82"/>
      <c r="BG200" s="82"/>
      <c r="BH200" s="82"/>
      <c r="BI200" s="82"/>
      <c r="BJ200" s="84"/>
      <c r="BK200" s="82"/>
      <c r="BL200" s="84"/>
      <c r="BM200" s="82"/>
      <c r="BN200" s="82"/>
      <c r="BO200" s="82"/>
      <c r="BP200" s="84"/>
      <c r="BQ200" s="82"/>
      <c r="BR200" s="84"/>
      <c r="BS200" s="82"/>
      <c r="BT200" s="82"/>
      <c r="BU200" s="82"/>
      <c r="BV200" s="82"/>
    </row>
    <row r="201" spans="1:75" x14ac:dyDescent="0.25">
      <c r="A201" s="16">
        <v>199</v>
      </c>
      <c r="B201" s="16">
        <v>3</v>
      </c>
      <c r="C201" s="31" t="s">
        <v>656</v>
      </c>
      <c r="D201" s="40">
        <f>сентябрь!D201-октябрь!E201</f>
        <v>526.97942239613519</v>
      </c>
      <c r="E201" s="40">
        <f t="shared" si="3"/>
        <v>0</v>
      </c>
      <c r="F201" s="36"/>
      <c r="G201" s="36"/>
      <c r="H201" s="36"/>
      <c r="I201" s="27"/>
      <c r="J201" s="36"/>
      <c r="K201" s="36"/>
      <c r="L201" s="36"/>
      <c r="M201" s="36"/>
      <c r="N201" s="36"/>
      <c r="O201" s="29"/>
      <c r="P201" s="36"/>
      <c r="Q201" s="29"/>
      <c r="R201" s="36"/>
      <c r="S201" s="36"/>
      <c r="T201" s="36"/>
      <c r="U201" s="36"/>
      <c r="V201" s="36"/>
      <c r="W201" s="36"/>
      <c r="X201" s="36"/>
      <c r="Y201" s="29"/>
      <c r="Z201" s="36"/>
      <c r="AA201" s="66"/>
      <c r="AB201" s="36"/>
      <c r="AC201" s="36"/>
      <c r="AD201" s="36"/>
      <c r="AE201" s="36"/>
      <c r="AF201" s="36"/>
      <c r="AG201" s="36"/>
      <c r="AH201" s="29"/>
      <c r="AI201" s="36"/>
      <c r="AJ201" s="29"/>
      <c r="AK201" s="36"/>
      <c r="AL201" s="36"/>
      <c r="AM201" s="36"/>
      <c r="AN201" s="29"/>
      <c r="AO201" s="36"/>
      <c r="AP201" s="29"/>
      <c r="AQ201" s="36"/>
      <c r="AR201" s="29"/>
      <c r="AS201" s="36"/>
      <c r="AT201" s="36"/>
      <c r="AU201" s="36"/>
      <c r="AV201" s="29"/>
      <c r="AW201" s="36"/>
      <c r="AX201" s="36"/>
      <c r="AY201" s="36"/>
      <c r="AZ201" s="29"/>
      <c r="BA201" s="36"/>
      <c r="BB201" s="36"/>
      <c r="BC201" s="36"/>
      <c r="BD201" s="36"/>
      <c r="BE201" s="36"/>
      <c r="BF201" s="36"/>
      <c r="BG201" s="36"/>
      <c r="BH201" s="36"/>
      <c r="BI201" s="36"/>
      <c r="BJ201" s="29"/>
      <c r="BK201" s="36"/>
      <c r="BL201" s="29"/>
      <c r="BM201" s="36"/>
      <c r="BN201" s="36"/>
      <c r="BO201" s="36"/>
      <c r="BP201" s="29"/>
      <c r="BQ201" s="36"/>
      <c r="BR201" s="29"/>
      <c r="BS201" s="36"/>
      <c r="BT201" s="36"/>
      <c r="BU201" s="36"/>
      <c r="BV201" s="36"/>
    </row>
    <row r="202" spans="1:75" x14ac:dyDescent="0.25">
      <c r="A202" s="16">
        <v>200</v>
      </c>
      <c r="B202" s="16">
        <v>2</v>
      </c>
      <c r="C202" s="31" t="s">
        <v>657</v>
      </c>
      <c r="D202" s="40">
        <f>сентябрь!D202-октябрь!E202</f>
        <v>68.639415120772952</v>
      </c>
      <c r="E202" s="40">
        <f t="shared" si="3"/>
        <v>0</v>
      </c>
      <c r="F202" s="36"/>
      <c r="G202" s="36"/>
      <c r="H202" s="36"/>
      <c r="I202" s="27"/>
      <c r="J202" s="36"/>
      <c r="K202" s="36"/>
      <c r="L202" s="36"/>
      <c r="M202" s="36"/>
      <c r="N202" s="36"/>
      <c r="O202" s="29"/>
      <c r="P202" s="36"/>
      <c r="Q202" s="29"/>
      <c r="R202" s="36"/>
      <c r="S202" s="36"/>
      <c r="T202" s="36"/>
      <c r="U202" s="36"/>
      <c r="V202" s="36"/>
      <c r="W202" s="36"/>
      <c r="X202" s="36"/>
      <c r="Y202" s="29"/>
      <c r="Z202" s="36"/>
      <c r="AA202" s="66"/>
      <c r="AB202" s="36"/>
      <c r="AC202" s="36"/>
      <c r="AD202" s="36"/>
      <c r="AE202" s="36"/>
      <c r="AF202" s="36"/>
      <c r="AG202" s="36"/>
      <c r="AH202" s="29"/>
      <c r="AI202" s="36"/>
      <c r="AJ202" s="29"/>
      <c r="AK202" s="36"/>
      <c r="AL202" s="36"/>
      <c r="AM202" s="36"/>
      <c r="AN202" s="29"/>
      <c r="AO202" s="36"/>
      <c r="AP202" s="29"/>
      <c r="AQ202" s="36"/>
      <c r="AR202" s="29"/>
      <c r="AS202" s="36"/>
      <c r="AT202" s="36"/>
      <c r="AU202" s="36"/>
      <c r="AV202" s="29"/>
      <c r="AW202" s="36"/>
      <c r="AX202" s="36"/>
      <c r="AY202" s="36"/>
      <c r="AZ202" s="29"/>
      <c r="BA202" s="36"/>
      <c r="BB202" s="36"/>
      <c r="BC202" s="36"/>
      <c r="BD202" s="36"/>
      <c r="BE202" s="36"/>
      <c r="BF202" s="36"/>
      <c r="BG202" s="36"/>
      <c r="BH202" s="36"/>
      <c r="BI202" s="36"/>
      <c r="BJ202" s="29"/>
      <c r="BK202" s="36"/>
      <c r="BL202" s="29"/>
      <c r="BM202" s="36"/>
      <c r="BN202" s="36"/>
      <c r="BO202" s="36"/>
      <c r="BP202" s="29"/>
      <c r="BQ202" s="36"/>
      <c r="BR202" s="29"/>
      <c r="BS202" s="36"/>
      <c r="BT202" s="36"/>
      <c r="BU202" s="36"/>
      <c r="BV202" s="36"/>
    </row>
    <row r="203" spans="1:75" x14ac:dyDescent="0.25">
      <c r="A203" s="16">
        <v>201</v>
      </c>
      <c r="B203" s="16">
        <v>2</v>
      </c>
      <c r="C203" s="31" t="s">
        <v>658</v>
      </c>
      <c r="D203" s="40">
        <f>сентябрь!D203-октябрь!E203</f>
        <v>136.94355565217393</v>
      </c>
      <c r="E203" s="40">
        <f t="shared" si="3"/>
        <v>0</v>
      </c>
      <c r="F203" s="36"/>
      <c r="G203" s="36"/>
      <c r="H203" s="36"/>
      <c r="I203" s="27"/>
      <c r="J203" s="36"/>
      <c r="K203" s="36"/>
      <c r="L203" s="36"/>
      <c r="M203" s="36"/>
      <c r="N203" s="36"/>
      <c r="O203" s="29"/>
      <c r="P203" s="36"/>
      <c r="Q203" s="29"/>
      <c r="R203" s="36"/>
      <c r="S203" s="36"/>
      <c r="T203" s="36"/>
      <c r="U203" s="36"/>
      <c r="V203" s="36"/>
      <c r="W203" s="36"/>
      <c r="X203" s="36"/>
      <c r="Y203" s="29"/>
      <c r="Z203" s="36"/>
      <c r="AA203" s="66"/>
      <c r="AB203" s="36"/>
      <c r="AC203" s="36"/>
      <c r="AD203" s="36"/>
      <c r="AE203" s="36"/>
      <c r="AF203" s="36"/>
      <c r="AG203" s="36"/>
      <c r="AH203" s="29"/>
      <c r="AI203" s="36"/>
      <c r="AJ203" s="29"/>
      <c r="AK203" s="36"/>
      <c r="AL203" s="36"/>
      <c r="AM203" s="36"/>
      <c r="AN203" s="29"/>
      <c r="AO203" s="36"/>
      <c r="AP203" s="29"/>
      <c r="AQ203" s="36"/>
      <c r="AR203" s="29"/>
      <c r="AS203" s="36"/>
      <c r="AT203" s="36"/>
      <c r="AU203" s="36"/>
      <c r="AV203" s="29"/>
      <c r="AW203" s="36"/>
      <c r="AX203" s="36"/>
      <c r="AY203" s="36"/>
      <c r="AZ203" s="29"/>
      <c r="BA203" s="36"/>
      <c r="BB203" s="36"/>
      <c r="BC203" s="36"/>
      <c r="BD203" s="36"/>
      <c r="BE203" s="36"/>
      <c r="BF203" s="36"/>
      <c r="BG203" s="36"/>
      <c r="BH203" s="36"/>
      <c r="BI203" s="36"/>
      <c r="BJ203" s="29"/>
      <c r="BK203" s="36"/>
      <c r="BL203" s="29"/>
      <c r="BM203" s="36"/>
      <c r="BN203" s="36"/>
      <c r="BO203" s="36"/>
      <c r="BP203" s="29"/>
      <c r="BQ203" s="36"/>
      <c r="BR203" s="29"/>
      <c r="BS203" s="36"/>
      <c r="BT203" s="36"/>
      <c r="BU203" s="36"/>
      <c r="BV203" s="36"/>
    </row>
    <row r="204" spans="1:75" x14ac:dyDescent="0.25">
      <c r="A204" s="16">
        <v>202</v>
      </c>
      <c r="B204" s="16">
        <v>2</v>
      </c>
      <c r="C204" s="31" t="s">
        <v>659</v>
      </c>
      <c r="D204" s="40">
        <f>сентябрь!D204-октябрь!E204</f>
        <v>289.55627196135265</v>
      </c>
      <c r="E204" s="40">
        <f t="shared" si="3"/>
        <v>0</v>
      </c>
      <c r="F204" s="36"/>
      <c r="G204" s="36"/>
      <c r="H204" s="36"/>
      <c r="I204" s="27"/>
      <c r="J204" s="36"/>
      <c r="K204" s="36"/>
      <c r="L204" s="36"/>
      <c r="M204" s="36"/>
      <c r="N204" s="36"/>
      <c r="O204" s="29"/>
      <c r="P204" s="36"/>
      <c r="Q204" s="29"/>
      <c r="R204" s="36"/>
      <c r="S204" s="36"/>
      <c r="T204" s="36"/>
      <c r="U204" s="36"/>
      <c r="V204" s="36"/>
      <c r="W204" s="36"/>
      <c r="X204" s="36"/>
      <c r="Y204" s="29"/>
      <c r="Z204" s="36"/>
      <c r="AA204" s="66"/>
      <c r="AB204" s="36"/>
      <c r="AC204" s="36"/>
      <c r="AD204" s="36"/>
      <c r="AE204" s="36"/>
      <c r="AF204" s="36"/>
      <c r="AG204" s="36"/>
      <c r="AH204" s="29"/>
      <c r="AI204" s="36"/>
      <c r="AJ204" s="29"/>
      <c r="AK204" s="36"/>
      <c r="AL204" s="36"/>
      <c r="AM204" s="36"/>
      <c r="AN204" s="29"/>
      <c r="AO204" s="36"/>
      <c r="AP204" s="29"/>
      <c r="AQ204" s="36"/>
      <c r="AR204" s="29"/>
      <c r="AS204" s="36"/>
      <c r="AT204" s="36"/>
      <c r="AU204" s="36"/>
      <c r="AV204" s="29"/>
      <c r="AW204" s="36"/>
      <c r="AX204" s="36"/>
      <c r="AY204" s="36"/>
      <c r="AZ204" s="29"/>
      <c r="BA204" s="36"/>
      <c r="BB204" s="36"/>
      <c r="BC204" s="36"/>
      <c r="BD204" s="36"/>
      <c r="BE204" s="36"/>
      <c r="BF204" s="36"/>
      <c r="BG204" s="36"/>
      <c r="BH204" s="36"/>
      <c r="BI204" s="36"/>
      <c r="BJ204" s="29"/>
      <c r="BK204" s="36"/>
      <c r="BL204" s="29"/>
      <c r="BM204" s="36"/>
      <c r="BN204" s="36"/>
      <c r="BO204" s="36"/>
      <c r="BP204" s="29"/>
      <c r="BQ204" s="36"/>
      <c r="BR204" s="29"/>
      <c r="BS204" s="36"/>
      <c r="BT204" s="36"/>
      <c r="BU204" s="36"/>
      <c r="BV204" s="36"/>
    </row>
    <row r="205" spans="1:75" x14ac:dyDescent="0.25">
      <c r="A205" s="16">
        <v>203</v>
      </c>
      <c r="B205" s="16">
        <v>2</v>
      </c>
      <c r="C205" s="31" t="s">
        <v>660</v>
      </c>
      <c r="D205" s="40">
        <f>сентябрь!D205-октябрь!E205</f>
        <v>466.18474995169072</v>
      </c>
      <c r="E205" s="40">
        <f t="shared" si="3"/>
        <v>0</v>
      </c>
      <c r="F205" s="36"/>
      <c r="G205" s="36"/>
      <c r="H205" s="36"/>
      <c r="I205" s="27"/>
      <c r="J205" s="36"/>
      <c r="K205" s="36"/>
      <c r="L205" s="36"/>
      <c r="M205" s="36"/>
      <c r="N205" s="36"/>
      <c r="O205" s="29"/>
      <c r="P205" s="36"/>
      <c r="Q205" s="29"/>
      <c r="R205" s="36"/>
      <c r="S205" s="36"/>
      <c r="T205" s="36"/>
      <c r="U205" s="36"/>
      <c r="V205" s="36"/>
      <c r="W205" s="36"/>
      <c r="X205" s="36"/>
      <c r="Y205" s="29"/>
      <c r="Z205" s="36"/>
      <c r="AA205" s="66"/>
      <c r="AB205" s="36"/>
      <c r="AC205" s="36"/>
      <c r="AD205" s="36"/>
      <c r="AE205" s="36"/>
      <c r="AF205" s="36"/>
      <c r="AG205" s="36"/>
      <c r="AH205" s="29"/>
      <c r="AI205" s="36"/>
      <c r="AJ205" s="29"/>
      <c r="AK205" s="36"/>
      <c r="AL205" s="36"/>
      <c r="AM205" s="36"/>
      <c r="AN205" s="29"/>
      <c r="AO205" s="36"/>
      <c r="AP205" s="29"/>
      <c r="AQ205" s="36"/>
      <c r="AR205" s="29"/>
      <c r="AS205" s="36"/>
      <c r="AT205" s="36"/>
      <c r="AU205" s="36"/>
      <c r="AV205" s="29"/>
      <c r="AW205" s="36"/>
      <c r="AX205" s="36"/>
      <c r="AY205" s="36"/>
      <c r="AZ205" s="29"/>
      <c r="BA205" s="36"/>
      <c r="BB205" s="36"/>
      <c r="BC205" s="36"/>
      <c r="BD205" s="36"/>
      <c r="BE205" s="36"/>
      <c r="BF205" s="36"/>
      <c r="BG205" s="36"/>
      <c r="BH205" s="36"/>
      <c r="BI205" s="36"/>
      <c r="BJ205" s="29"/>
      <c r="BK205" s="36"/>
      <c r="BL205" s="29"/>
      <c r="BM205" s="36"/>
      <c r="BN205" s="36"/>
      <c r="BO205" s="36"/>
      <c r="BP205" s="29"/>
      <c r="BQ205" s="36"/>
      <c r="BR205" s="29"/>
      <c r="BS205" s="36"/>
      <c r="BT205" s="36"/>
      <c r="BU205" s="36"/>
      <c r="BV205" s="36"/>
    </row>
    <row r="206" spans="1:75" x14ac:dyDescent="0.25">
      <c r="A206" s="16">
        <v>204</v>
      </c>
      <c r="B206" s="16">
        <v>1</v>
      </c>
      <c r="C206" s="31" t="s">
        <v>661</v>
      </c>
      <c r="D206" s="40">
        <f>сентябрь!D206-октябрь!E206</f>
        <v>-361.42683513043471</v>
      </c>
      <c r="E206" s="40">
        <f t="shared" si="3"/>
        <v>0</v>
      </c>
      <c r="F206" s="36"/>
      <c r="G206" s="36"/>
      <c r="H206" s="36"/>
      <c r="I206" s="27"/>
      <c r="J206" s="36"/>
      <c r="K206" s="36"/>
      <c r="L206" s="36"/>
      <c r="M206" s="36"/>
      <c r="N206" s="36"/>
      <c r="O206" s="29"/>
      <c r="P206" s="36"/>
      <c r="Q206" s="29"/>
      <c r="R206" s="36"/>
      <c r="S206" s="36"/>
      <c r="T206" s="36"/>
      <c r="U206" s="36"/>
      <c r="V206" s="36"/>
      <c r="W206" s="36"/>
      <c r="X206" s="36"/>
      <c r="Y206" s="29"/>
      <c r="Z206" s="36"/>
      <c r="AA206" s="66"/>
      <c r="AB206" s="36"/>
      <c r="AC206" s="36"/>
      <c r="AD206" s="36"/>
      <c r="AE206" s="36"/>
      <c r="AF206" s="36"/>
      <c r="AG206" s="36"/>
      <c r="AH206" s="29"/>
      <c r="AI206" s="36"/>
      <c r="AJ206" s="29"/>
      <c r="AK206" s="36"/>
      <c r="AL206" s="36"/>
      <c r="AM206" s="36"/>
      <c r="AN206" s="29"/>
      <c r="AO206" s="36"/>
      <c r="AP206" s="29"/>
      <c r="AQ206" s="36"/>
      <c r="AR206" s="29"/>
      <c r="AS206" s="36"/>
      <c r="AT206" s="36"/>
      <c r="AU206" s="36"/>
      <c r="AV206" s="29"/>
      <c r="AW206" s="36"/>
      <c r="AX206" s="36"/>
      <c r="AY206" s="36"/>
      <c r="AZ206" s="29"/>
      <c r="BA206" s="36"/>
      <c r="BB206" s="36"/>
      <c r="BC206" s="36"/>
      <c r="BD206" s="36"/>
      <c r="BE206" s="36"/>
      <c r="BF206" s="36"/>
      <c r="BG206" s="36"/>
      <c r="BH206" s="36"/>
      <c r="BI206" s="36"/>
      <c r="BJ206" s="29"/>
      <c r="BK206" s="36"/>
      <c r="BL206" s="29"/>
      <c r="BM206" s="36"/>
      <c r="BN206" s="36"/>
      <c r="BO206" s="36"/>
      <c r="BP206" s="29"/>
      <c r="BQ206" s="36"/>
      <c r="BR206" s="29"/>
      <c r="BS206" s="36"/>
      <c r="BT206" s="36"/>
      <c r="BU206" s="36"/>
      <c r="BV206" s="36"/>
    </row>
    <row r="207" spans="1:75" x14ac:dyDescent="0.25">
      <c r="A207" s="16">
        <v>205</v>
      </c>
      <c r="B207" s="16">
        <v>1</v>
      </c>
      <c r="C207" s="31" t="s">
        <v>662</v>
      </c>
      <c r="D207" s="40">
        <f>сентябрь!D207-октябрь!E207</f>
        <v>962.03626464734305</v>
      </c>
      <c r="E207" s="40">
        <f t="shared" si="3"/>
        <v>0</v>
      </c>
      <c r="F207" s="36"/>
      <c r="G207" s="36"/>
      <c r="H207" s="36"/>
      <c r="I207" s="27"/>
      <c r="J207" s="36"/>
      <c r="K207" s="36"/>
      <c r="L207" s="36"/>
      <c r="M207" s="36"/>
      <c r="N207" s="36"/>
      <c r="O207" s="29"/>
      <c r="P207" s="36"/>
      <c r="Q207" s="29"/>
      <c r="R207" s="36"/>
      <c r="S207" s="36"/>
      <c r="T207" s="36"/>
      <c r="U207" s="36"/>
      <c r="V207" s="36"/>
      <c r="W207" s="36"/>
      <c r="X207" s="36"/>
      <c r="Y207" s="29"/>
      <c r="Z207" s="36"/>
      <c r="AA207" s="66"/>
      <c r="AB207" s="36"/>
      <c r="AC207" s="36"/>
      <c r="AD207" s="36"/>
      <c r="AE207" s="36"/>
      <c r="AF207" s="36"/>
      <c r="AG207" s="36"/>
      <c r="AH207" s="29"/>
      <c r="AI207" s="36"/>
      <c r="AJ207" s="29"/>
      <c r="AK207" s="36"/>
      <c r="AL207" s="36"/>
      <c r="AM207" s="36"/>
      <c r="AN207" s="29"/>
      <c r="AO207" s="36"/>
      <c r="AP207" s="29"/>
      <c r="AQ207" s="36"/>
      <c r="AR207" s="29"/>
      <c r="AS207" s="36"/>
      <c r="AT207" s="36"/>
      <c r="AU207" s="36"/>
      <c r="AV207" s="29"/>
      <c r="AW207" s="36"/>
      <c r="AX207" s="36"/>
      <c r="AY207" s="36"/>
      <c r="AZ207" s="29"/>
      <c r="BA207" s="36"/>
      <c r="BB207" s="36"/>
      <c r="BC207" s="36"/>
      <c r="BD207" s="36"/>
      <c r="BE207" s="36"/>
      <c r="BF207" s="36"/>
      <c r="BG207" s="36"/>
      <c r="BH207" s="36"/>
      <c r="BI207" s="36"/>
      <c r="BJ207" s="29"/>
      <c r="BK207" s="36"/>
      <c r="BL207" s="29"/>
      <c r="BM207" s="36"/>
      <c r="BN207" s="36"/>
      <c r="BO207" s="36"/>
      <c r="BP207" s="29"/>
      <c r="BQ207" s="36"/>
      <c r="BR207" s="29"/>
      <c r="BS207" s="36"/>
      <c r="BT207" s="36"/>
      <c r="BU207" s="36"/>
      <c r="BV207" s="36"/>
    </row>
    <row r="208" spans="1:75" x14ac:dyDescent="0.25">
      <c r="A208" s="16">
        <v>206</v>
      </c>
      <c r="B208" s="16">
        <v>1</v>
      </c>
      <c r="C208" s="31" t="s">
        <v>663</v>
      </c>
      <c r="D208" s="40">
        <f>сентябрь!D208-октябрь!E208</f>
        <v>-510.89894836714967</v>
      </c>
      <c r="E208" s="40">
        <f t="shared" si="3"/>
        <v>0</v>
      </c>
      <c r="F208" s="36"/>
      <c r="G208" s="36"/>
      <c r="H208" s="36"/>
      <c r="I208" s="27"/>
      <c r="J208" s="36"/>
      <c r="K208" s="36"/>
      <c r="L208" s="36"/>
      <c r="M208" s="36"/>
      <c r="N208" s="36"/>
      <c r="O208" s="29"/>
      <c r="P208" s="36"/>
      <c r="Q208" s="29"/>
      <c r="R208" s="36"/>
      <c r="S208" s="36"/>
      <c r="T208" s="36"/>
      <c r="U208" s="36"/>
      <c r="V208" s="36"/>
      <c r="W208" s="36"/>
      <c r="X208" s="36"/>
      <c r="Y208" s="29"/>
      <c r="Z208" s="36"/>
      <c r="AA208" s="66"/>
      <c r="AB208" s="36"/>
      <c r="AC208" s="36"/>
      <c r="AD208" s="36"/>
      <c r="AE208" s="36"/>
      <c r="AF208" s="36"/>
      <c r="AG208" s="36"/>
      <c r="AH208" s="29"/>
      <c r="AI208" s="36"/>
      <c r="AJ208" s="29"/>
      <c r="AK208" s="36"/>
      <c r="AL208" s="36"/>
      <c r="AM208" s="36"/>
      <c r="AN208" s="29"/>
      <c r="AO208" s="36"/>
      <c r="AP208" s="29"/>
      <c r="AQ208" s="36"/>
      <c r="AR208" s="29"/>
      <c r="AS208" s="36"/>
      <c r="AT208" s="36"/>
      <c r="AU208" s="36"/>
      <c r="AV208" s="29"/>
      <c r="AW208" s="36"/>
      <c r="AX208" s="36"/>
      <c r="AY208" s="36"/>
      <c r="AZ208" s="29"/>
      <c r="BA208" s="36"/>
      <c r="BB208" s="36"/>
      <c r="BC208" s="36"/>
      <c r="BD208" s="36"/>
      <c r="BE208" s="36"/>
      <c r="BF208" s="36"/>
      <c r="BG208" s="36"/>
      <c r="BH208" s="36"/>
      <c r="BI208" s="36"/>
      <c r="BJ208" s="29"/>
      <c r="BK208" s="36"/>
      <c r="BL208" s="29"/>
      <c r="BM208" s="36"/>
      <c r="BN208" s="36"/>
      <c r="BO208" s="36"/>
      <c r="BP208" s="29"/>
      <c r="BQ208" s="36"/>
      <c r="BR208" s="29"/>
      <c r="BS208" s="36"/>
      <c r="BT208" s="36"/>
      <c r="BU208" s="36"/>
      <c r="BV208" s="36"/>
    </row>
    <row r="209" spans="1:74" x14ac:dyDescent="0.25">
      <c r="A209" s="16">
        <v>207</v>
      </c>
      <c r="B209" s="16">
        <v>1</v>
      </c>
      <c r="C209" s="31" t="s">
        <v>664</v>
      </c>
      <c r="D209" s="40">
        <f>сентябрь!D209-октябрь!E209</f>
        <v>-138.434584879227</v>
      </c>
      <c r="E209" s="40">
        <f t="shared" si="3"/>
        <v>0</v>
      </c>
      <c r="F209" s="36"/>
      <c r="G209" s="36"/>
      <c r="H209" s="36"/>
      <c r="I209" s="27"/>
      <c r="J209" s="36"/>
      <c r="K209" s="36"/>
      <c r="L209" s="36"/>
      <c r="M209" s="36"/>
      <c r="N209" s="36"/>
      <c r="O209" s="29"/>
      <c r="P209" s="36"/>
      <c r="Q209" s="29"/>
      <c r="R209" s="36"/>
      <c r="S209" s="36"/>
      <c r="T209" s="36"/>
      <c r="U209" s="36"/>
      <c r="V209" s="36"/>
      <c r="W209" s="36"/>
      <c r="X209" s="36"/>
      <c r="Y209" s="29"/>
      <c r="Z209" s="36"/>
      <c r="AA209" s="66"/>
      <c r="AB209" s="36"/>
      <c r="AC209" s="36"/>
      <c r="AD209" s="36"/>
      <c r="AE209" s="36"/>
      <c r="AF209" s="36"/>
      <c r="AG209" s="36"/>
      <c r="AH209" s="29"/>
      <c r="AI209" s="36"/>
      <c r="AJ209" s="29"/>
      <c r="AK209" s="36"/>
      <c r="AL209" s="36"/>
      <c r="AM209" s="36"/>
      <c r="AN209" s="29"/>
      <c r="AO209" s="36"/>
      <c r="AP209" s="29"/>
      <c r="AQ209" s="36"/>
      <c r="AR209" s="29"/>
      <c r="AS209" s="36"/>
      <c r="AT209" s="36"/>
      <c r="AU209" s="36"/>
      <c r="AV209" s="29"/>
      <c r="AW209" s="36"/>
      <c r="AX209" s="36"/>
      <c r="AY209" s="36"/>
      <c r="AZ209" s="29"/>
      <c r="BA209" s="36"/>
      <c r="BB209" s="36"/>
      <c r="BC209" s="36"/>
      <c r="BD209" s="36"/>
      <c r="BE209" s="36"/>
      <c r="BF209" s="36"/>
      <c r="BG209" s="36"/>
      <c r="BH209" s="36"/>
      <c r="BI209" s="36"/>
      <c r="BJ209" s="29"/>
      <c r="BK209" s="36"/>
      <c r="BL209" s="29"/>
      <c r="BM209" s="36"/>
      <c r="BN209" s="36"/>
      <c r="BO209" s="36"/>
      <c r="BP209" s="29"/>
      <c r="BQ209" s="36"/>
      <c r="BR209" s="29"/>
      <c r="BS209" s="36"/>
      <c r="BT209" s="36"/>
      <c r="BU209" s="36"/>
      <c r="BV209" s="36"/>
    </row>
    <row r="210" spans="1:74" s="86" customFormat="1" x14ac:dyDescent="0.25">
      <c r="A210" s="79">
        <v>208</v>
      </c>
      <c r="B210" s="79">
        <v>1</v>
      </c>
      <c r="C210" s="80" t="s">
        <v>665</v>
      </c>
      <c r="D210" s="81">
        <f>сентябрь!D210-октябрь!E210</f>
        <v>-490.21618257004837</v>
      </c>
      <c r="E210" s="81">
        <f t="shared" si="3"/>
        <v>3.3650000000000002</v>
      </c>
      <c r="F210" s="82"/>
      <c r="G210" s="82"/>
      <c r="H210" s="82"/>
      <c r="I210" s="83"/>
      <c r="J210" s="82"/>
      <c r="K210" s="82"/>
      <c r="L210" s="82"/>
      <c r="M210" s="82"/>
      <c r="N210" s="82"/>
      <c r="O210" s="84"/>
      <c r="P210" s="82"/>
      <c r="Q210" s="84"/>
      <c r="R210" s="82"/>
      <c r="S210" s="82"/>
      <c r="T210" s="82"/>
      <c r="U210" s="82"/>
      <c r="V210" s="82"/>
      <c r="W210" s="82"/>
      <c r="X210" s="82"/>
      <c r="Y210" s="84"/>
      <c r="Z210" s="82"/>
      <c r="AA210" s="85"/>
      <c r="AB210" s="82"/>
      <c r="AC210" s="82"/>
      <c r="AD210" s="82"/>
      <c r="AE210" s="82"/>
      <c r="AF210" s="82"/>
      <c r="AG210" s="82"/>
      <c r="AH210" s="84"/>
      <c r="AI210" s="82"/>
      <c r="AJ210" s="84"/>
      <c r="AK210" s="82"/>
      <c r="AL210" s="82"/>
      <c r="AM210" s="82"/>
      <c r="AN210" s="84"/>
      <c r="AO210" s="82"/>
      <c r="AP210" s="84"/>
      <c r="AQ210" s="82"/>
      <c r="AR210" s="84"/>
      <c r="AS210" s="82"/>
      <c r="AT210" s="82"/>
      <c r="AU210" s="82"/>
      <c r="AV210" s="84"/>
      <c r="AW210" s="82"/>
      <c r="AX210" s="82"/>
      <c r="AY210" s="82"/>
      <c r="AZ210" s="84"/>
      <c r="BA210" s="82"/>
      <c r="BB210" s="82"/>
      <c r="BC210" s="82"/>
      <c r="BD210" s="82"/>
      <c r="BE210" s="82"/>
      <c r="BF210" s="82"/>
      <c r="BG210" s="82"/>
      <c r="BH210" s="82"/>
      <c r="BI210" s="82"/>
      <c r="BJ210" s="84"/>
      <c r="BK210" s="82"/>
      <c r="BL210" s="84"/>
      <c r="BM210" s="82"/>
      <c r="BN210" s="82"/>
      <c r="BO210" s="82"/>
      <c r="BP210" s="84">
        <v>3</v>
      </c>
      <c r="BQ210" s="82">
        <v>3.3650000000000002</v>
      </c>
      <c r="BR210" s="84"/>
      <c r="BS210" s="82"/>
      <c r="BT210" s="82"/>
      <c r="BU210" s="82"/>
      <c r="BV210" s="82"/>
    </row>
    <row r="211" spans="1:74" x14ac:dyDescent="0.25">
      <c r="A211" s="16">
        <v>209</v>
      </c>
      <c r="B211" s="16">
        <v>1</v>
      </c>
      <c r="C211" s="31" t="s">
        <v>666</v>
      </c>
      <c r="D211" s="40">
        <f>сентябрь!D211-октябрь!E211</f>
        <v>-228.09963007729468</v>
      </c>
      <c r="E211" s="40">
        <f t="shared" si="3"/>
        <v>0</v>
      </c>
      <c r="F211" s="36"/>
      <c r="G211" s="36"/>
      <c r="H211" s="36"/>
      <c r="I211" s="27"/>
      <c r="J211" s="36"/>
      <c r="K211" s="36"/>
      <c r="L211" s="36"/>
      <c r="M211" s="36"/>
      <c r="N211" s="36"/>
      <c r="O211" s="29"/>
      <c r="P211" s="36"/>
      <c r="Q211" s="29"/>
      <c r="R211" s="36"/>
      <c r="S211" s="36"/>
      <c r="T211" s="36"/>
      <c r="U211" s="36"/>
      <c r="V211" s="36"/>
      <c r="W211" s="36"/>
      <c r="X211" s="36"/>
      <c r="Y211" s="29"/>
      <c r="Z211" s="36"/>
      <c r="AA211" s="66"/>
      <c r="AB211" s="36"/>
      <c r="AC211" s="36"/>
      <c r="AD211" s="36"/>
      <c r="AE211" s="36"/>
      <c r="AF211" s="36"/>
      <c r="AG211" s="36"/>
      <c r="AH211" s="29"/>
      <c r="AI211" s="36"/>
      <c r="AJ211" s="29"/>
      <c r="AK211" s="36"/>
      <c r="AL211" s="36"/>
      <c r="AM211" s="36"/>
      <c r="AN211" s="29"/>
      <c r="AO211" s="36"/>
      <c r="AP211" s="29"/>
      <c r="AQ211" s="36"/>
      <c r="AR211" s="29"/>
      <c r="AS211" s="36"/>
      <c r="AT211" s="36"/>
      <c r="AU211" s="36"/>
      <c r="AV211" s="29"/>
      <c r="AW211" s="36"/>
      <c r="AX211" s="36"/>
      <c r="AY211" s="36"/>
      <c r="AZ211" s="29"/>
      <c r="BA211" s="36"/>
      <c r="BB211" s="36"/>
      <c r="BC211" s="36"/>
      <c r="BD211" s="36"/>
      <c r="BE211" s="36"/>
      <c r="BF211" s="36"/>
      <c r="BG211" s="36"/>
      <c r="BH211" s="36"/>
      <c r="BI211" s="36"/>
      <c r="BJ211" s="29"/>
      <c r="BK211" s="36"/>
      <c r="BL211" s="29"/>
      <c r="BM211" s="36"/>
      <c r="BN211" s="36"/>
      <c r="BO211" s="36"/>
      <c r="BP211" s="29"/>
      <c r="BQ211" s="36"/>
      <c r="BR211" s="29"/>
      <c r="BS211" s="36"/>
      <c r="BT211" s="36"/>
      <c r="BU211" s="36"/>
      <c r="BV211" s="36"/>
    </row>
    <row r="212" spans="1:74" x14ac:dyDescent="0.25">
      <c r="A212" s="16">
        <v>210</v>
      </c>
      <c r="B212" s="16">
        <v>1</v>
      </c>
      <c r="C212" s="31" t="s">
        <v>667</v>
      </c>
      <c r="D212" s="40">
        <f>сентябрь!D212-октябрь!E212</f>
        <v>1116.6293658743962</v>
      </c>
      <c r="E212" s="40">
        <f t="shared" si="3"/>
        <v>0</v>
      </c>
      <c r="F212" s="36"/>
      <c r="G212" s="36"/>
      <c r="H212" s="36"/>
      <c r="I212" s="27"/>
      <c r="J212" s="36"/>
      <c r="K212" s="36"/>
      <c r="L212" s="36"/>
      <c r="M212" s="36"/>
      <c r="N212" s="36"/>
      <c r="O212" s="29"/>
      <c r="P212" s="36"/>
      <c r="Q212" s="29"/>
      <c r="R212" s="36"/>
      <c r="S212" s="36"/>
      <c r="T212" s="36"/>
      <c r="U212" s="36"/>
      <c r="V212" s="36"/>
      <c r="W212" s="36"/>
      <c r="X212" s="36"/>
      <c r="Y212" s="29"/>
      <c r="Z212" s="36"/>
      <c r="AA212" s="66"/>
      <c r="AB212" s="36"/>
      <c r="AC212" s="36"/>
      <c r="AD212" s="36"/>
      <c r="AE212" s="36"/>
      <c r="AF212" s="36"/>
      <c r="AG212" s="36"/>
      <c r="AH212" s="29"/>
      <c r="AI212" s="36"/>
      <c r="AJ212" s="29"/>
      <c r="AK212" s="36"/>
      <c r="AL212" s="36"/>
      <c r="AM212" s="36"/>
      <c r="AN212" s="29"/>
      <c r="AO212" s="36"/>
      <c r="AP212" s="29"/>
      <c r="AQ212" s="36"/>
      <c r="AR212" s="29"/>
      <c r="AS212" s="36"/>
      <c r="AT212" s="36"/>
      <c r="AU212" s="36"/>
      <c r="AV212" s="29"/>
      <c r="AW212" s="36"/>
      <c r="AX212" s="36"/>
      <c r="AY212" s="36"/>
      <c r="AZ212" s="29"/>
      <c r="BA212" s="36"/>
      <c r="BB212" s="36"/>
      <c r="BC212" s="36"/>
      <c r="BD212" s="36"/>
      <c r="BE212" s="36"/>
      <c r="BF212" s="36"/>
      <c r="BG212" s="36"/>
      <c r="BH212" s="36"/>
      <c r="BI212" s="36"/>
      <c r="BJ212" s="29"/>
      <c r="BK212" s="36"/>
      <c r="BL212" s="29"/>
      <c r="BM212" s="36"/>
      <c r="BN212" s="36"/>
      <c r="BO212" s="36"/>
      <c r="BP212" s="29"/>
      <c r="BQ212" s="36"/>
      <c r="BR212" s="29"/>
      <c r="BS212" s="36"/>
      <c r="BT212" s="36"/>
      <c r="BU212" s="36"/>
      <c r="BV212" s="36"/>
    </row>
    <row r="213" spans="1:74" x14ac:dyDescent="0.25">
      <c r="A213" s="16">
        <v>211</v>
      </c>
      <c r="B213" s="16">
        <v>1</v>
      </c>
      <c r="C213" s="31" t="s">
        <v>668</v>
      </c>
      <c r="D213" s="40">
        <f>сентябрь!D213-октябрь!E213</f>
        <v>-930.95135435748796</v>
      </c>
      <c r="E213" s="40">
        <f t="shared" si="3"/>
        <v>0</v>
      </c>
      <c r="F213" s="36"/>
      <c r="G213" s="36"/>
      <c r="H213" s="36"/>
      <c r="I213" s="27"/>
      <c r="J213" s="36"/>
      <c r="K213" s="36"/>
      <c r="L213" s="36"/>
      <c r="M213" s="36"/>
      <c r="N213" s="36"/>
      <c r="O213" s="29"/>
      <c r="P213" s="36"/>
      <c r="Q213" s="29"/>
      <c r="R213" s="36"/>
      <c r="S213" s="36"/>
      <c r="T213" s="36"/>
      <c r="U213" s="36"/>
      <c r="V213" s="36"/>
      <c r="W213" s="36"/>
      <c r="X213" s="36"/>
      <c r="Y213" s="29"/>
      <c r="Z213" s="36"/>
      <c r="AA213" s="66"/>
      <c r="AB213" s="36"/>
      <c r="AC213" s="36"/>
      <c r="AD213" s="36"/>
      <c r="AE213" s="36"/>
      <c r="AF213" s="36"/>
      <c r="AG213" s="36"/>
      <c r="AH213" s="29"/>
      <c r="AI213" s="36"/>
      <c r="AJ213" s="29"/>
      <c r="AK213" s="36"/>
      <c r="AL213" s="36"/>
      <c r="AM213" s="36"/>
      <c r="AN213" s="29"/>
      <c r="AO213" s="36"/>
      <c r="AP213" s="29"/>
      <c r="AQ213" s="36"/>
      <c r="AR213" s="29"/>
      <c r="AS213" s="36"/>
      <c r="AT213" s="36"/>
      <c r="AU213" s="36"/>
      <c r="AV213" s="29"/>
      <c r="AW213" s="36"/>
      <c r="AX213" s="36"/>
      <c r="AY213" s="36"/>
      <c r="AZ213" s="29"/>
      <c r="BA213" s="36"/>
      <c r="BB213" s="36"/>
      <c r="BC213" s="36"/>
      <c r="BD213" s="36"/>
      <c r="BE213" s="36"/>
      <c r="BF213" s="36"/>
      <c r="BG213" s="36"/>
      <c r="BH213" s="36"/>
      <c r="BI213" s="36"/>
      <c r="BJ213" s="29"/>
      <c r="BK213" s="36"/>
      <c r="BL213" s="29"/>
      <c r="BM213" s="36"/>
      <c r="BN213" s="36"/>
      <c r="BO213" s="36"/>
      <c r="BP213" s="29"/>
      <c r="BQ213" s="36"/>
      <c r="BR213" s="29"/>
      <c r="BS213" s="36"/>
      <c r="BT213" s="36"/>
      <c r="BU213" s="36"/>
      <c r="BV213" s="36"/>
    </row>
    <row r="214" spans="1:74" s="86" customFormat="1" x14ac:dyDescent="0.25">
      <c r="A214" s="79">
        <v>212</v>
      </c>
      <c r="B214" s="79">
        <v>1</v>
      </c>
      <c r="C214" s="80" t="s">
        <v>669</v>
      </c>
      <c r="D214" s="81">
        <f>сентябрь!D214-октябрь!E214</f>
        <v>1659.0722232753626</v>
      </c>
      <c r="E214" s="81">
        <f t="shared" si="3"/>
        <v>102</v>
      </c>
      <c r="F214" s="82"/>
      <c r="G214" s="82"/>
      <c r="H214" s="82"/>
      <c r="I214" s="83"/>
      <c r="J214" s="82"/>
      <c r="K214" s="82"/>
      <c r="L214" s="82"/>
      <c r="M214" s="82"/>
      <c r="N214" s="82"/>
      <c r="O214" s="84"/>
      <c r="P214" s="82"/>
      <c r="Q214" s="84"/>
      <c r="R214" s="82"/>
      <c r="S214" s="82"/>
      <c r="T214" s="82"/>
      <c r="U214" s="82"/>
      <c r="V214" s="82"/>
      <c r="W214" s="82"/>
      <c r="X214" s="82"/>
      <c r="Y214" s="84"/>
      <c r="Z214" s="82"/>
      <c r="AA214" s="85"/>
      <c r="AB214" s="82"/>
      <c r="AC214" s="82"/>
      <c r="AD214" s="82"/>
      <c r="AE214" s="82"/>
      <c r="AF214" s="82"/>
      <c r="AG214" s="82"/>
      <c r="AH214" s="84"/>
      <c r="AI214" s="82"/>
      <c r="AJ214" s="84"/>
      <c r="AK214" s="82"/>
      <c r="AL214" s="82"/>
      <c r="AM214" s="82"/>
      <c r="AN214" s="84"/>
      <c r="AO214" s="82"/>
      <c r="AP214" s="84">
        <v>3</v>
      </c>
      <c r="AQ214" s="82">
        <v>102</v>
      </c>
      <c r="AR214" s="84"/>
      <c r="AS214" s="82"/>
      <c r="AT214" s="82"/>
      <c r="AU214" s="82"/>
      <c r="AV214" s="84"/>
      <c r="AW214" s="82"/>
      <c r="AX214" s="82"/>
      <c r="AY214" s="82"/>
      <c r="AZ214" s="84"/>
      <c r="BA214" s="82"/>
      <c r="BB214" s="82"/>
      <c r="BC214" s="82"/>
      <c r="BD214" s="82"/>
      <c r="BE214" s="82"/>
      <c r="BF214" s="82"/>
      <c r="BG214" s="82"/>
      <c r="BH214" s="82"/>
      <c r="BI214" s="82"/>
      <c r="BJ214" s="84"/>
      <c r="BK214" s="82"/>
      <c r="BL214" s="84"/>
      <c r="BM214" s="82"/>
      <c r="BN214" s="82"/>
      <c r="BO214" s="82"/>
      <c r="BP214" s="84"/>
      <c r="BQ214" s="82"/>
      <c r="BR214" s="84"/>
      <c r="BS214" s="82"/>
      <c r="BT214" s="82"/>
      <c r="BU214" s="82"/>
      <c r="BV214" s="82"/>
    </row>
    <row r="215" spans="1:74" x14ac:dyDescent="0.25">
      <c r="A215" s="16">
        <v>213</v>
      </c>
      <c r="B215" s="16">
        <v>1</v>
      </c>
      <c r="C215" s="31" t="s">
        <v>670</v>
      </c>
      <c r="D215" s="40">
        <f>сентябрь!D215-октябрь!E215</f>
        <v>-171.16629502415464</v>
      </c>
      <c r="E215" s="40">
        <f t="shared" si="3"/>
        <v>0</v>
      </c>
      <c r="F215" s="36"/>
      <c r="G215" s="36"/>
      <c r="H215" s="36"/>
      <c r="I215" s="27"/>
      <c r="J215" s="36"/>
      <c r="K215" s="36"/>
      <c r="L215" s="36"/>
      <c r="M215" s="36"/>
      <c r="N215" s="36"/>
      <c r="O215" s="29"/>
      <c r="P215" s="36"/>
      <c r="Q215" s="29"/>
      <c r="R215" s="36"/>
      <c r="S215" s="36"/>
      <c r="T215" s="36"/>
      <c r="U215" s="36"/>
      <c r="V215" s="36"/>
      <c r="W215" s="36"/>
      <c r="X215" s="36"/>
      <c r="Y215" s="29"/>
      <c r="Z215" s="36"/>
      <c r="AA215" s="66"/>
      <c r="AB215" s="36"/>
      <c r="AC215" s="36"/>
      <c r="AD215" s="36"/>
      <c r="AE215" s="36"/>
      <c r="AF215" s="36"/>
      <c r="AG215" s="36"/>
      <c r="AH215" s="29"/>
      <c r="AI215" s="36"/>
      <c r="AJ215" s="29"/>
      <c r="AK215" s="36"/>
      <c r="AL215" s="36"/>
      <c r="AM215" s="36"/>
      <c r="AN215" s="29"/>
      <c r="AO215" s="36"/>
      <c r="AP215" s="29"/>
      <c r="AQ215" s="36"/>
      <c r="AR215" s="29"/>
      <c r="AS215" s="36"/>
      <c r="AT215" s="36"/>
      <c r="AU215" s="36"/>
      <c r="AV215" s="29"/>
      <c r="AW215" s="36"/>
      <c r="AX215" s="36"/>
      <c r="AY215" s="36"/>
      <c r="AZ215" s="29"/>
      <c r="BA215" s="36"/>
      <c r="BB215" s="36"/>
      <c r="BC215" s="36"/>
      <c r="BD215" s="36"/>
      <c r="BE215" s="36"/>
      <c r="BF215" s="36"/>
      <c r="BG215" s="36"/>
      <c r="BH215" s="36"/>
      <c r="BI215" s="36"/>
      <c r="BJ215" s="29"/>
      <c r="BK215" s="36"/>
      <c r="BL215" s="29"/>
      <c r="BM215" s="36"/>
      <c r="BN215" s="36"/>
      <c r="BO215" s="36"/>
      <c r="BP215" s="29"/>
      <c r="BQ215" s="36"/>
      <c r="BR215" s="29"/>
      <c r="BS215" s="36"/>
      <c r="BT215" s="36"/>
      <c r="BU215" s="36"/>
      <c r="BV215" s="36"/>
    </row>
    <row r="216" spans="1:74" x14ac:dyDescent="0.25">
      <c r="A216" s="16">
        <v>214</v>
      </c>
      <c r="B216" s="16">
        <v>1</v>
      </c>
      <c r="C216" s="31" t="s">
        <v>671</v>
      </c>
      <c r="D216" s="40">
        <f>сентябрь!D216-октябрь!E216</f>
        <v>519.64488412560388</v>
      </c>
      <c r="E216" s="40">
        <f t="shared" si="3"/>
        <v>0</v>
      </c>
      <c r="F216" s="36"/>
      <c r="G216" s="36"/>
      <c r="H216" s="36"/>
      <c r="I216" s="27"/>
      <c r="J216" s="36"/>
      <c r="K216" s="36"/>
      <c r="L216" s="36"/>
      <c r="M216" s="36"/>
      <c r="N216" s="36"/>
      <c r="O216" s="29"/>
      <c r="P216" s="36"/>
      <c r="Q216" s="29"/>
      <c r="R216" s="36"/>
      <c r="S216" s="36"/>
      <c r="T216" s="36"/>
      <c r="U216" s="36"/>
      <c r="V216" s="36"/>
      <c r="W216" s="36"/>
      <c r="X216" s="36"/>
      <c r="Y216" s="29"/>
      <c r="Z216" s="36"/>
      <c r="AA216" s="66"/>
      <c r="AB216" s="36"/>
      <c r="AC216" s="36"/>
      <c r="AD216" s="36"/>
      <c r="AE216" s="36"/>
      <c r="AF216" s="36"/>
      <c r="AG216" s="36"/>
      <c r="AH216" s="29"/>
      <c r="AI216" s="36"/>
      <c r="AJ216" s="29"/>
      <c r="AK216" s="36"/>
      <c r="AL216" s="36"/>
      <c r="AM216" s="36"/>
      <c r="AN216" s="29"/>
      <c r="AO216" s="36"/>
      <c r="AP216" s="29"/>
      <c r="AQ216" s="36"/>
      <c r="AR216" s="29"/>
      <c r="AS216" s="36"/>
      <c r="AT216" s="36"/>
      <c r="AU216" s="36"/>
      <c r="AV216" s="29"/>
      <c r="AW216" s="36"/>
      <c r="AX216" s="36"/>
      <c r="AY216" s="36"/>
      <c r="AZ216" s="29"/>
      <c r="BA216" s="36"/>
      <c r="BB216" s="36"/>
      <c r="BC216" s="36"/>
      <c r="BD216" s="36"/>
      <c r="BE216" s="36"/>
      <c r="BF216" s="36"/>
      <c r="BG216" s="36"/>
      <c r="BH216" s="36"/>
      <c r="BI216" s="36"/>
      <c r="BJ216" s="29"/>
      <c r="BK216" s="36"/>
      <c r="BL216" s="29"/>
      <c r="BM216" s="36"/>
      <c r="BN216" s="36"/>
      <c r="BO216" s="36"/>
      <c r="BP216" s="29"/>
      <c r="BQ216" s="36"/>
      <c r="BR216" s="29"/>
      <c r="BS216" s="36"/>
      <c r="BT216" s="36"/>
      <c r="BU216" s="36"/>
      <c r="BV216" s="36"/>
    </row>
    <row r="217" spans="1:74" x14ac:dyDescent="0.25">
      <c r="A217" s="16">
        <v>215</v>
      </c>
      <c r="B217" s="16">
        <v>1</v>
      </c>
      <c r="C217" s="31" t="s">
        <v>672</v>
      </c>
      <c r="D217" s="40">
        <f>сентябрь!D217-октябрь!E217</f>
        <v>527.39553051207736</v>
      </c>
      <c r="E217" s="40">
        <f t="shared" si="3"/>
        <v>0</v>
      </c>
      <c r="F217" s="36"/>
      <c r="G217" s="36"/>
      <c r="H217" s="36"/>
      <c r="I217" s="27"/>
      <c r="J217" s="36"/>
      <c r="K217" s="36"/>
      <c r="L217" s="36"/>
      <c r="M217" s="36"/>
      <c r="N217" s="36"/>
      <c r="O217" s="29"/>
      <c r="P217" s="36"/>
      <c r="Q217" s="29"/>
      <c r="R217" s="36"/>
      <c r="S217" s="36"/>
      <c r="T217" s="36"/>
      <c r="U217" s="36"/>
      <c r="V217" s="36"/>
      <c r="W217" s="36"/>
      <c r="X217" s="36"/>
      <c r="Y217" s="29"/>
      <c r="Z217" s="36"/>
      <c r="AA217" s="66"/>
      <c r="AB217" s="36"/>
      <c r="AC217" s="36"/>
      <c r="AD217" s="36"/>
      <c r="AE217" s="36"/>
      <c r="AF217" s="36"/>
      <c r="AG217" s="36"/>
      <c r="AH217" s="29"/>
      <c r="AI217" s="36"/>
      <c r="AJ217" s="29"/>
      <c r="AK217" s="36"/>
      <c r="AL217" s="36"/>
      <c r="AM217" s="36"/>
      <c r="AN217" s="29"/>
      <c r="AO217" s="36"/>
      <c r="AP217" s="29"/>
      <c r="AQ217" s="36"/>
      <c r="AR217" s="29"/>
      <c r="AS217" s="36"/>
      <c r="AT217" s="36"/>
      <c r="AU217" s="36"/>
      <c r="AV217" s="29"/>
      <c r="AW217" s="36"/>
      <c r="AX217" s="36"/>
      <c r="AY217" s="36"/>
      <c r="AZ217" s="29"/>
      <c r="BA217" s="36"/>
      <c r="BB217" s="36"/>
      <c r="BC217" s="36"/>
      <c r="BD217" s="36"/>
      <c r="BE217" s="36"/>
      <c r="BF217" s="36"/>
      <c r="BG217" s="36"/>
      <c r="BH217" s="36"/>
      <c r="BI217" s="36"/>
      <c r="BJ217" s="29"/>
      <c r="BK217" s="36"/>
      <c r="BL217" s="29"/>
      <c r="BM217" s="36"/>
      <c r="BN217" s="36"/>
      <c r="BO217" s="36"/>
      <c r="BP217" s="29"/>
      <c r="BQ217" s="36"/>
      <c r="BR217" s="29"/>
      <c r="BS217" s="36"/>
      <c r="BT217" s="36"/>
      <c r="BU217" s="36"/>
      <c r="BV217" s="36"/>
    </row>
    <row r="218" spans="1:74" x14ac:dyDescent="0.25">
      <c r="A218" s="16">
        <v>216</v>
      </c>
      <c r="B218" s="16">
        <v>1</v>
      </c>
      <c r="C218" s="31" t="s">
        <v>673</v>
      </c>
      <c r="D218" s="40">
        <f>сентябрь!D218-октябрь!E218</f>
        <v>496.17247823188404</v>
      </c>
      <c r="E218" s="40">
        <f t="shared" si="3"/>
        <v>0</v>
      </c>
      <c r="F218" s="36"/>
      <c r="G218" s="36"/>
      <c r="H218" s="36"/>
      <c r="I218" s="27"/>
      <c r="J218" s="36"/>
      <c r="K218" s="36"/>
      <c r="L218" s="36"/>
      <c r="M218" s="36"/>
      <c r="N218" s="36"/>
      <c r="O218" s="29"/>
      <c r="P218" s="36"/>
      <c r="Q218" s="29"/>
      <c r="R218" s="36"/>
      <c r="S218" s="36"/>
      <c r="T218" s="36"/>
      <c r="U218" s="36"/>
      <c r="V218" s="36"/>
      <c r="W218" s="36"/>
      <c r="X218" s="36"/>
      <c r="Y218" s="29"/>
      <c r="Z218" s="36"/>
      <c r="AA218" s="66"/>
      <c r="AB218" s="36"/>
      <c r="AC218" s="36"/>
      <c r="AD218" s="36"/>
      <c r="AE218" s="36"/>
      <c r="AF218" s="36"/>
      <c r="AG218" s="36"/>
      <c r="AH218" s="29"/>
      <c r="AI218" s="36"/>
      <c r="AJ218" s="29"/>
      <c r="AK218" s="36"/>
      <c r="AL218" s="36"/>
      <c r="AM218" s="36"/>
      <c r="AN218" s="29"/>
      <c r="AO218" s="36"/>
      <c r="AP218" s="29"/>
      <c r="AQ218" s="36"/>
      <c r="AR218" s="29"/>
      <c r="AS218" s="36"/>
      <c r="AT218" s="36"/>
      <c r="AU218" s="36"/>
      <c r="AV218" s="29"/>
      <c r="AW218" s="36"/>
      <c r="AX218" s="36"/>
      <c r="AY218" s="36"/>
      <c r="AZ218" s="29"/>
      <c r="BA218" s="36"/>
      <c r="BB218" s="36"/>
      <c r="BC218" s="36"/>
      <c r="BD218" s="36"/>
      <c r="BE218" s="36"/>
      <c r="BF218" s="36"/>
      <c r="BG218" s="36"/>
      <c r="BH218" s="36"/>
      <c r="BI218" s="36"/>
      <c r="BJ218" s="29"/>
      <c r="BK218" s="36"/>
      <c r="BL218" s="29"/>
      <c r="BM218" s="36"/>
      <c r="BN218" s="36"/>
      <c r="BO218" s="36"/>
      <c r="BP218" s="29"/>
      <c r="BQ218" s="36"/>
      <c r="BR218" s="29"/>
      <c r="BS218" s="36"/>
      <c r="BT218" s="36"/>
      <c r="BU218" s="36"/>
      <c r="BV218" s="36"/>
    </row>
    <row r="219" spans="1:74" x14ac:dyDescent="0.25">
      <c r="A219" s="16">
        <v>217</v>
      </c>
      <c r="B219" s="16">
        <v>1</v>
      </c>
      <c r="C219" s="31" t="s">
        <v>674</v>
      </c>
      <c r="D219" s="40">
        <f>сентябрь!D219-октябрь!E219</f>
        <v>120.11367942028977</v>
      </c>
      <c r="E219" s="40">
        <f t="shared" si="3"/>
        <v>0</v>
      </c>
      <c r="F219" s="36"/>
      <c r="G219" s="36"/>
      <c r="H219" s="36"/>
      <c r="I219" s="27"/>
      <c r="J219" s="36"/>
      <c r="K219" s="36"/>
      <c r="L219" s="36"/>
      <c r="M219" s="36"/>
      <c r="N219" s="36"/>
      <c r="O219" s="29"/>
      <c r="P219" s="36"/>
      <c r="Q219" s="29"/>
      <c r="R219" s="36"/>
      <c r="S219" s="36"/>
      <c r="T219" s="36"/>
      <c r="U219" s="36"/>
      <c r="V219" s="36"/>
      <c r="W219" s="36"/>
      <c r="X219" s="36"/>
      <c r="Y219" s="29"/>
      <c r="Z219" s="36"/>
      <c r="AA219" s="66"/>
      <c r="AB219" s="36"/>
      <c r="AC219" s="36"/>
      <c r="AD219" s="36"/>
      <c r="AE219" s="36"/>
      <c r="AF219" s="36"/>
      <c r="AG219" s="36"/>
      <c r="AH219" s="29"/>
      <c r="AI219" s="36"/>
      <c r="AJ219" s="29"/>
      <c r="AK219" s="36"/>
      <c r="AL219" s="36"/>
      <c r="AM219" s="36"/>
      <c r="AN219" s="29"/>
      <c r="AO219" s="36"/>
      <c r="AP219" s="29"/>
      <c r="AQ219" s="36"/>
      <c r="AR219" s="29"/>
      <c r="AS219" s="36"/>
      <c r="AT219" s="36"/>
      <c r="AU219" s="36"/>
      <c r="AV219" s="29"/>
      <c r="AW219" s="36"/>
      <c r="AX219" s="36"/>
      <c r="AY219" s="36"/>
      <c r="AZ219" s="29"/>
      <c r="BA219" s="36"/>
      <c r="BB219" s="36"/>
      <c r="BC219" s="36"/>
      <c r="BD219" s="36"/>
      <c r="BE219" s="36"/>
      <c r="BF219" s="36"/>
      <c r="BG219" s="36"/>
      <c r="BH219" s="36"/>
      <c r="BI219" s="36"/>
      <c r="BJ219" s="29"/>
      <c r="BK219" s="36"/>
      <c r="BL219" s="29"/>
      <c r="BM219" s="36"/>
      <c r="BN219" s="36"/>
      <c r="BO219" s="36"/>
      <c r="BP219" s="29"/>
      <c r="BQ219" s="36"/>
      <c r="BR219" s="29"/>
      <c r="BS219" s="36"/>
      <c r="BT219" s="36"/>
      <c r="BU219" s="36"/>
      <c r="BV219" s="36"/>
    </row>
    <row r="220" spans="1:74" s="86" customFormat="1" x14ac:dyDescent="0.25">
      <c r="A220" s="79">
        <v>218</v>
      </c>
      <c r="B220" s="79">
        <v>1</v>
      </c>
      <c r="C220" s="80" t="s">
        <v>675</v>
      </c>
      <c r="D220" s="81">
        <f>сентябрь!D220-октябрь!E220</f>
        <v>870.50636863768091</v>
      </c>
      <c r="E220" s="81">
        <f t="shared" si="3"/>
        <v>11.39</v>
      </c>
      <c r="F220" s="82"/>
      <c r="G220" s="82"/>
      <c r="H220" s="82"/>
      <c r="I220" s="83"/>
      <c r="J220" s="82"/>
      <c r="K220" s="82"/>
      <c r="L220" s="82"/>
      <c r="M220" s="82"/>
      <c r="N220" s="82"/>
      <c r="O220" s="84"/>
      <c r="P220" s="82"/>
      <c r="Q220" s="84"/>
      <c r="R220" s="82"/>
      <c r="S220" s="82"/>
      <c r="T220" s="82"/>
      <c r="U220" s="82"/>
      <c r="V220" s="82"/>
      <c r="W220" s="82"/>
      <c r="X220" s="82"/>
      <c r="Y220" s="84"/>
      <c r="Z220" s="82"/>
      <c r="AA220" s="85"/>
      <c r="AB220" s="82"/>
      <c r="AC220" s="82"/>
      <c r="AD220" s="82"/>
      <c r="AE220" s="82"/>
      <c r="AF220" s="82"/>
      <c r="AG220" s="82"/>
      <c r="AH220" s="84"/>
      <c r="AI220" s="82"/>
      <c r="AJ220" s="84"/>
      <c r="AK220" s="82"/>
      <c r="AL220" s="82"/>
      <c r="AM220" s="82"/>
      <c r="AN220" s="84"/>
      <c r="AO220" s="82"/>
      <c r="AP220" s="84"/>
      <c r="AQ220" s="82"/>
      <c r="AR220" s="84"/>
      <c r="AS220" s="82"/>
      <c r="AT220" s="82"/>
      <c r="AU220" s="82"/>
      <c r="AV220" s="84"/>
      <c r="AW220" s="82"/>
      <c r="AX220" s="82"/>
      <c r="AY220" s="82"/>
      <c r="AZ220" s="84"/>
      <c r="BA220" s="82"/>
      <c r="BB220" s="82"/>
      <c r="BC220" s="82"/>
      <c r="BD220" s="82"/>
      <c r="BE220" s="82"/>
      <c r="BF220" s="82"/>
      <c r="BG220" s="82"/>
      <c r="BH220" s="82"/>
      <c r="BI220" s="82"/>
      <c r="BJ220" s="84"/>
      <c r="BK220" s="82"/>
      <c r="BL220" s="84"/>
      <c r="BM220" s="82"/>
      <c r="BN220" s="82"/>
      <c r="BO220" s="82"/>
      <c r="BP220" s="84">
        <v>9</v>
      </c>
      <c r="BQ220" s="82">
        <v>11.39</v>
      </c>
      <c r="BR220" s="84"/>
      <c r="BS220" s="82"/>
      <c r="BT220" s="82"/>
      <c r="BU220" s="82"/>
      <c r="BV220" s="82"/>
    </row>
    <row r="221" spans="1:74" x14ac:dyDescent="0.25">
      <c r="A221" s="16">
        <v>219</v>
      </c>
      <c r="B221" s="16">
        <v>1</v>
      </c>
      <c r="C221" s="31" t="s">
        <v>676</v>
      </c>
      <c r="D221" s="40">
        <f>сентябрь!D221-октябрь!E221</f>
        <v>1248.9077181410628</v>
      </c>
      <c r="E221" s="40">
        <f t="shared" si="3"/>
        <v>0</v>
      </c>
      <c r="F221" s="36"/>
      <c r="G221" s="36"/>
      <c r="H221" s="36"/>
      <c r="I221" s="27"/>
      <c r="J221" s="36"/>
      <c r="K221" s="36"/>
      <c r="L221" s="36"/>
      <c r="M221" s="36"/>
      <c r="N221" s="36"/>
      <c r="O221" s="29"/>
      <c r="P221" s="36"/>
      <c r="Q221" s="29"/>
      <c r="R221" s="36"/>
      <c r="S221" s="36"/>
      <c r="T221" s="36"/>
      <c r="U221" s="36"/>
      <c r="V221" s="36"/>
      <c r="W221" s="36"/>
      <c r="X221" s="36"/>
      <c r="Y221" s="29"/>
      <c r="Z221" s="36"/>
      <c r="AA221" s="66"/>
      <c r="AB221" s="36"/>
      <c r="AC221" s="36"/>
      <c r="AD221" s="36"/>
      <c r="AE221" s="36"/>
      <c r="AF221" s="36"/>
      <c r="AG221" s="36"/>
      <c r="AH221" s="29"/>
      <c r="AI221" s="36"/>
      <c r="AJ221" s="29"/>
      <c r="AK221" s="36"/>
      <c r="AL221" s="36"/>
      <c r="AM221" s="36"/>
      <c r="AN221" s="29"/>
      <c r="AO221" s="36"/>
      <c r="AP221" s="29"/>
      <c r="AQ221" s="36"/>
      <c r="AR221" s="29"/>
      <c r="AS221" s="36"/>
      <c r="AT221" s="36"/>
      <c r="AU221" s="36"/>
      <c r="AV221" s="29"/>
      <c r="AW221" s="36"/>
      <c r="AX221" s="36"/>
      <c r="AY221" s="36"/>
      <c r="AZ221" s="29"/>
      <c r="BA221" s="36"/>
      <c r="BB221" s="36"/>
      <c r="BC221" s="36"/>
      <c r="BD221" s="36"/>
      <c r="BE221" s="36"/>
      <c r="BF221" s="36"/>
      <c r="BG221" s="36"/>
      <c r="BH221" s="36"/>
      <c r="BI221" s="36"/>
      <c r="BJ221" s="29"/>
      <c r="BK221" s="36"/>
      <c r="BL221" s="29"/>
      <c r="BM221" s="36"/>
      <c r="BN221" s="36"/>
      <c r="BO221" s="36"/>
      <c r="BP221" s="29"/>
      <c r="BQ221" s="36"/>
      <c r="BR221" s="29"/>
      <c r="BS221" s="36"/>
      <c r="BT221" s="36"/>
      <c r="BU221" s="36"/>
      <c r="BV221" s="36"/>
    </row>
    <row r="222" spans="1:74" x14ac:dyDescent="0.25">
      <c r="A222" s="16">
        <v>220</v>
      </c>
      <c r="B222" s="16">
        <v>1</v>
      </c>
      <c r="C222" s="31" t="s">
        <v>677</v>
      </c>
      <c r="D222" s="40">
        <f>сентябрь!D222-октябрь!E222</f>
        <v>197.10843877294687</v>
      </c>
      <c r="E222" s="40">
        <f t="shared" si="3"/>
        <v>0</v>
      </c>
      <c r="F222" s="36"/>
      <c r="G222" s="36"/>
      <c r="H222" s="36"/>
      <c r="I222" s="27"/>
      <c r="J222" s="36"/>
      <c r="K222" s="36"/>
      <c r="L222" s="36"/>
      <c r="M222" s="36"/>
      <c r="N222" s="36"/>
      <c r="O222" s="29"/>
      <c r="P222" s="36"/>
      <c r="Q222" s="29"/>
      <c r="R222" s="36"/>
      <c r="S222" s="36"/>
      <c r="T222" s="36"/>
      <c r="U222" s="36"/>
      <c r="V222" s="36"/>
      <c r="W222" s="36"/>
      <c r="X222" s="36"/>
      <c r="Y222" s="29"/>
      <c r="Z222" s="36"/>
      <c r="AA222" s="66"/>
      <c r="AB222" s="36"/>
      <c r="AC222" s="36"/>
      <c r="AD222" s="36"/>
      <c r="AE222" s="36"/>
      <c r="AF222" s="36"/>
      <c r="AG222" s="36"/>
      <c r="AH222" s="29"/>
      <c r="AI222" s="36"/>
      <c r="AJ222" s="29"/>
      <c r="AK222" s="36"/>
      <c r="AL222" s="36"/>
      <c r="AM222" s="36"/>
      <c r="AN222" s="29"/>
      <c r="AO222" s="36"/>
      <c r="AP222" s="29"/>
      <c r="AQ222" s="36"/>
      <c r="AR222" s="29"/>
      <c r="AS222" s="36"/>
      <c r="AT222" s="36"/>
      <c r="AU222" s="36"/>
      <c r="AV222" s="29"/>
      <c r="AW222" s="36"/>
      <c r="AX222" s="36"/>
      <c r="AY222" s="36"/>
      <c r="AZ222" s="29"/>
      <c r="BA222" s="36"/>
      <c r="BB222" s="36"/>
      <c r="BC222" s="36"/>
      <c r="BD222" s="36"/>
      <c r="BE222" s="36"/>
      <c r="BF222" s="36"/>
      <c r="BG222" s="36"/>
      <c r="BH222" s="36"/>
      <c r="BI222" s="36"/>
      <c r="BJ222" s="29"/>
      <c r="BK222" s="36"/>
      <c r="BL222" s="29"/>
      <c r="BM222" s="36"/>
      <c r="BN222" s="36"/>
      <c r="BO222" s="36"/>
      <c r="BP222" s="29"/>
      <c r="BQ222" s="36"/>
      <c r="BR222" s="29"/>
      <c r="BS222" s="36"/>
      <c r="BT222" s="36"/>
      <c r="BU222" s="36"/>
      <c r="BV222" s="36"/>
    </row>
    <row r="223" spans="1:74" x14ac:dyDescent="0.25">
      <c r="A223" s="16">
        <v>221</v>
      </c>
      <c r="B223" s="16">
        <v>1</v>
      </c>
      <c r="C223" s="31" t="s">
        <v>678</v>
      </c>
      <c r="D223" s="40">
        <f>сентябрь!D223-октябрь!E223</f>
        <v>-550.16318073429954</v>
      </c>
      <c r="E223" s="40">
        <f t="shared" si="3"/>
        <v>0</v>
      </c>
      <c r="F223" s="36"/>
      <c r="G223" s="36"/>
      <c r="H223" s="36"/>
      <c r="I223" s="27"/>
      <c r="J223" s="36"/>
      <c r="K223" s="36"/>
      <c r="L223" s="36"/>
      <c r="M223" s="36"/>
      <c r="N223" s="36"/>
      <c r="O223" s="29"/>
      <c r="P223" s="36"/>
      <c r="Q223" s="29"/>
      <c r="R223" s="36"/>
      <c r="S223" s="36"/>
      <c r="T223" s="36"/>
      <c r="U223" s="36"/>
      <c r="V223" s="36"/>
      <c r="W223" s="36"/>
      <c r="X223" s="36"/>
      <c r="Y223" s="29"/>
      <c r="Z223" s="36"/>
      <c r="AA223" s="66"/>
      <c r="AB223" s="36"/>
      <c r="AC223" s="36"/>
      <c r="AD223" s="36"/>
      <c r="AE223" s="36"/>
      <c r="AF223" s="36"/>
      <c r="AG223" s="36"/>
      <c r="AH223" s="29"/>
      <c r="AI223" s="36"/>
      <c r="AJ223" s="29"/>
      <c r="AK223" s="36"/>
      <c r="AL223" s="36"/>
      <c r="AM223" s="36"/>
      <c r="AN223" s="29"/>
      <c r="AO223" s="36"/>
      <c r="AP223" s="29"/>
      <c r="AQ223" s="36"/>
      <c r="AR223" s="29"/>
      <c r="AS223" s="36"/>
      <c r="AT223" s="36"/>
      <c r="AU223" s="36"/>
      <c r="AV223" s="29"/>
      <c r="AW223" s="36"/>
      <c r="AX223" s="36"/>
      <c r="AY223" s="36"/>
      <c r="AZ223" s="29"/>
      <c r="BA223" s="36"/>
      <c r="BB223" s="36"/>
      <c r="BC223" s="36"/>
      <c r="BD223" s="36"/>
      <c r="BE223" s="36"/>
      <c r="BF223" s="36"/>
      <c r="BG223" s="36"/>
      <c r="BH223" s="36"/>
      <c r="BI223" s="36"/>
      <c r="BJ223" s="29"/>
      <c r="BK223" s="36"/>
      <c r="BL223" s="29"/>
      <c r="BM223" s="36"/>
      <c r="BN223" s="36"/>
      <c r="BO223" s="36"/>
      <c r="BP223" s="29"/>
      <c r="BQ223" s="36"/>
      <c r="BR223" s="29"/>
      <c r="BS223" s="36"/>
      <c r="BT223" s="36"/>
      <c r="BU223" s="36"/>
      <c r="BV223" s="36"/>
    </row>
    <row r="224" spans="1:74" s="86" customFormat="1" x14ac:dyDescent="0.25">
      <c r="A224" s="79">
        <v>222</v>
      </c>
      <c r="B224" s="79">
        <v>1</v>
      </c>
      <c r="C224" s="80" t="s">
        <v>679</v>
      </c>
      <c r="D224" s="81">
        <f>сентябрь!D224-октябрь!E224</f>
        <v>1775.0166901062801</v>
      </c>
      <c r="E224" s="81">
        <f t="shared" si="3"/>
        <v>3.9409999999999998</v>
      </c>
      <c r="F224" s="82"/>
      <c r="G224" s="82"/>
      <c r="H224" s="82"/>
      <c r="I224" s="83"/>
      <c r="J224" s="82"/>
      <c r="K224" s="82"/>
      <c r="L224" s="82"/>
      <c r="M224" s="82"/>
      <c r="N224" s="82"/>
      <c r="O224" s="84"/>
      <c r="P224" s="82"/>
      <c r="Q224" s="84"/>
      <c r="R224" s="82"/>
      <c r="S224" s="82"/>
      <c r="T224" s="82"/>
      <c r="U224" s="82"/>
      <c r="V224" s="82"/>
      <c r="W224" s="82"/>
      <c r="X224" s="82"/>
      <c r="Y224" s="84"/>
      <c r="Z224" s="82"/>
      <c r="AA224" s="85"/>
      <c r="AB224" s="82"/>
      <c r="AC224" s="82"/>
      <c r="AD224" s="82"/>
      <c r="AE224" s="82"/>
      <c r="AF224" s="82"/>
      <c r="AG224" s="82"/>
      <c r="AH224" s="84"/>
      <c r="AI224" s="82"/>
      <c r="AJ224" s="84"/>
      <c r="AK224" s="82"/>
      <c r="AL224" s="82"/>
      <c r="AM224" s="82"/>
      <c r="AN224" s="84"/>
      <c r="AO224" s="82"/>
      <c r="AP224" s="84"/>
      <c r="AQ224" s="82"/>
      <c r="AR224" s="84"/>
      <c r="AS224" s="82"/>
      <c r="AT224" s="82"/>
      <c r="AU224" s="82"/>
      <c r="AV224" s="84"/>
      <c r="AW224" s="82"/>
      <c r="AX224" s="82"/>
      <c r="AY224" s="82"/>
      <c r="AZ224" s="84"/>
      <c r="BA224" s="82"/>
      <c r="BB224" s="82"/>
      <c r="BC224" s="82"/>
      <c r="BD224" s="82"/>
      <c r="BE224" s="82"/>
      <c r="BF224" s="82"/>
      <c r="BG224" s="82"/>
      <c r="BH224" s="82"/>
      <c r="BI224" s="82"/>
      <c r="BJ224" s="84"/>
      <c r="BK224" s="82"/>
      <c r="BL224" s="84"/>
      <c r="BM224" s="82"/>
      <c r="BN224" s="82"/>
      <c r="BO224" s="82"/>
      <c r="BP224" s="84">
        <v>7</v>
      </c>
      <c r="BQ224" s="82">
        <v>3.9409999999999998</v>
      </c>
      <c r="BR224" s="84"/>
      <c r="BS224" s="82"/>
      <c r="BT224" s="82"/>
      <c r="BU224" s="82"/>
      <c r="BV224" s="82"/>
    </row>
    <row r="225" spans="1:75" x14ac:dyDescent="0.25">
      <c r="A225" s="16">
        <v>223</v>
      </c>
      <c r="B225" s="16">
        <v>1</v>
      </c>
      <c r="C225" s="31" t="s">
        <v>680</v>
      </c>
      <c r="D225" s="40">
        <f>сентябрь!D225-октябрь!E225</f>
        <v>-393.35342548792272</v>
      </c>
      <c r="E225" s="40">
        <f t="shared" si="3"/>
        <v>0</v>
      </c>
      <c r="F225" s="36"/>
      <c r="G225" s="36"/>
      <c r="H225" s="36"/>
      <c r="I225" s="27"/>
      <c r="J225" s="36"/>
      <c r="K225" s="36"/>
      <c r="L225" s="36"/>
      <c r="M225" s="36"/>
      <c r="N225" s="36"/>
      <c r="O225" s="29"/>
      <c r="P225" s="36"/>
      <c r="Q225" s="29"/>
      <c r="R225" s="36"/>
      <c r="S225" s="36"/>
      <c r="T225" s="36"/>
      <c r="U225" s="36"/>
      <c r="V225" s="36"/>
      <c r="W225" s="36"/>
      <c r="X225" s="36"/>
      <c r="Y225" s="29"/>
      <c r="Z225" s="36"/>
      <c r="AA225" s="66"/>
      <c r="AB225" s="36"/>
      <c r="AC225" s="36"/>
      <c r="AD225" s="36"/>
      <c r="AE225" s="36"/>
      <c r="AF225" s="36"/>
      <c r="AG225" s="36"/>
      <c r="AH225" s="29"/>
      <c r="AI225" s="36"/>
      <c r="AJ225" s="29"/>
      <c r="AK225" s="36"/>
      <c r="AL225" s="36"/>
      <c r="AM225" s="36"/>
      <c r="AN225" s="29"/>
      <c r="AO225" s="36"/>
      <c r="AP225" s="29"/>
      <c r="AQ225" s="36"/>
      <c r="AR225" s="29"/>
      <c r="AS225" s="36"/>
      <c r="AT225" s="36"/>
      <c r="AU225" s="36"/>
      <c r="AV225" s="29"/>
      <c r="AW225" s="36"/>
      <c r="AX225" s="36"/>
      <c r="AY225" s="36"/>
      <c r="AZ225" s="29"/>
      <c r="BA225" s="36"/>
      <c r="BB225" s="36"/>
      <c r="BC225" s="36"/>
      <c r="BD225" s="36"/>
      <c r="BE225" s="36"/>
      <c r="BF225" s="36"/>
      <c r="BG225" s="36"/>
      <c r="BH225" s="36"/>
      <c r="BI225" s="36"/>
      <c r="BJ225" s="29"/>
      <c r="BK225" s="36"/>
      <c r="BL225" s="29"/>
      <c r="BM225" s="36"/>
      <c r="BN225" s="36"/>
      <c r="BO225" s="36"/>
      <c r="BP225" s="29"/>
      <c r="BQ225" s="36"/>
      <c r="BR225" s="29"/>
      <c r="BS225" s="36"/>
      <c r="BT225" s="36"/>
      <c r="BU225" s="36"/>
      <c r="BV225" s="36"/>
    </row>
    <row r="226" spans="1:75" s="86" customFormat="1" x14ac:dyDescent="0.25">
      <c r="A226" s="79">
        <v>224</v>
      </c>
      <c r="B226" s="79">
        <v>1</v>
      </c>
      <c r="C226" s="80" t="s">
        <v>681</v>
      </c>
      <c r="D226" s="81">
        <f>сентябрь!D226-октябрь!E226</f>
        <v>334.10581405797092</v>
      </c>
      <c r="E226" s="81">
        <f t="shared" si="3"/>
        <v>1.091</v>
      </c>
      <c r="F226" s="82"/>
      <c r="G226" s="82"/>
      <c r="H226" s="82"/>
      <c r="I226" s="83"/>
      <c r="J226" s="82"/>
      <c r="K226" s="82"/>
      <c r="L226" s="82"/>
      <c r="M226" s="82"/>
      <c r="N226" s="82"/>
      <c r="O226" s="84"/>
      <c r="P226" s="82"/>
      <c r="Q226" s="84"/>
      <c r="R226" s="82"/>
      <c r="S226" s="82"/>
      <c r="T226" s="82"/>
      <c r="U226" s="82"/>
      <c r="V226" s="82"/>
      <c r="W226" s="82"/>
      <c r="X226" s="82"/>
      <c r="Y226" s="84"/>
      <c r="Z226" s="82"/>
      <c r="AA226" s="85"/>
      <c r="AB226" s="82"/>
      <c r="AC226" s="82"/>
      <c r="AD226" s="82"/>
      <c r="AE226" s="82"/>
      <c r="AF226" s="82"/>
      <c r="AG226" s="82"/>
      <c r="AH226" s="84"/>
      <c r="AI226" s="82"/>
      <c r="AJ226" s="84"/>
      <c r="AK226" s="82"/>
      <c r="AL226" s="82"/>
      <c r="AM226" s="82"/>
      <c r="AN226" s="84"/>
      <c r="AO226" s="82"/>
      <c r="AP226" s="84"/>
      <c r="AQ226" s="82"/>
      <c r="AR226" s="84"/>
      <c r="AS226" s="82"/>
      <c r="AT226" s="82"/>
      <c r="AU226" s="82"/>
      <c r="AV226" s="84"/>
      <c r="AW226" s="82"/>
      <c r="AX226" s="82"/>
      <c r="AY226" s="82"/>
      <c r="AZ226" s="84"/>
      <c r="BA226" s="82"/>
      <c r="BB226" s="82"/>
      <c r="BC226" s="82"/>
      <c r="BD226" s="82"/>
      <c r="BE226" s="82"/>
      <c r="BF226" s="82"/>
      <c r="BG226" s="82"/>
      <c r="BH226" s="82"/>
      <c r="BI226" s="82"/>
      <c r="BJ226" s="84"/>
      <c r="BK226" s="82"/>
      <c r="BL226" s="84"/>
      <c r="BM226" s="82"/>
      <c r="BN226" s="82"/>
      <c r="BO226" s="82"/>
      <c r="BP226" s="84">
        <v>1</v>
      </c>
      <c r="BQ226" s="82">
        <v>1.091</v>
      </c>
      <c r="BR226" s="84"/>
      <c r="BS226" s="82"/>
      <c r="BT226" s="82"/>
      <c r="BU226" s="82"/>
      <c r="BV226" s="82"/>
    </row>
    <row r="227" spans="1:75" x14ac:dyDescent="0.25">
      <c r="A227" s="16">
        <v>225</v>
      </c>
      <c r="B227" s="16">
        <v>1</v>
      </c>
      <c r="C227" s="31" t="s">
        <v>682</v>
      </c>
      <c r="D227" s="40">
        <f>сентябрь!D227-октябрь!E227</f>
        <v>650.47559096618363</v>
      </c>
      <c r="E227" s="40">
        <f t="shared" si="3"/>
        <v>0</v>
      </c>
      <c r="F227" s="36"/>
      <c r="G227" s="36"/>
      <c r="H227" s="36"/>
      <c r="I227" s="27"/>
      <c r="J227" s="36"/>
      <c r="K227" s="36"/>
      <c r="L227" s="36"/>
      <c r="M227" s="36"/>
      <c r="N227" s="36"/>
      <c r="O227" s="29"/>
      <c r="P227" s="36"/>
      <c r="Q227" s="29"/>
      <c r="R227" s="36"/>
      <c r="S227" s="36"/>
      <c r="T227" s="36"/>
      <c r="U227" s="36"/>
      <c r="V227" s="36"/>
      <c r="W227" s="36"/>
      <c r="X227" s="36"/>
      <c r="Y227" s="29"/>
      <c r="Z227" s="36"/>
      <c r="AA227" s="66"/>
      <c r="AB227" s="36"/>
      <c r="AC227" s="36"/>
      <c r="AD227" s="36"/>
      <c r="AE227" s="36"/>
      <c r="AF227" s="36"/>
      <c r="AG227" s="36"/>
      <c r="AH227" s="29"/>
      <c r="AI227" s="36"/>
      <c r="AJ227" s="29"/>
      <c r="AK227" s="36"/>
      <c r="AL227" s="36"/>
      <c r="AM227" s="36"/>
      <c r="AN227" s="29"/>
      <c r="AO227" s="36"/>
      <c r="AP227" s="29"/>
      <c r="AQ227" s="36"/>
      <c r="AR227" s="29"/>
      <c r="AS227" s="36"/>
      <c r="AT227" s="36"/>
      <c r="AU227" s="36"/>
      <c r="AV227" s="29"/>
      <c r="AW227" s="36"/>
      <c r="AX227" s="36"/>
      <c r="AY227" s="36"/>
      <c r="AZ227" s="29"/>
      <c r="BA227" s="36"/>
      <c r="BB227" s="36"/>
      <c r="BC227" s="36"/>
      <c r="BD227" s="36"/>
      <c r="BE227" s="36"/>
      <c r="BF227" s="36"/>
      <c r="BG227" s="36"/>
      <c r="BH227" s="36"/>
      <c r="BI227" s="36"/>
      <c r="BJ227" s="29"/>
      <c r="BK227" s="36"/>
      <c r="BL227" s="29"/>
      <c r="BM227" s="36"/>
      <c r="BN227" s="36"/>
      <c r="BO227" s="36"/>
      <c r="BP227" s="29"/>
      <c r="BQ227" s="36"/>
      <c r="BR227" s="29"/>
      <c r="BS227" s="36"/>
      <c r="BT227" s="36"/>
      <c r="BU227" s="36"/>
      <c r="BV227" s="36"/>
    </row>
    <row r="228" spans="1:75" x14ac:dyDescent="0.25">
      <c r="A228" s="16">
        <v>226</v>
      </c>
      <c r="B228" s="16">
        <v>1</v>
      </c>
      <c r="C228" s="31" t="s">
        <v>683</v>
      </c>
      <c r="D228" s="40">
        <f>сентябрь!D228-октябрь!E228</f>
        <v>107.20203173913045</v>
      </c>
      <c r="E228" s="40">
        <f t="shared" si="3"/>
        <v>0</v>
      </c>
      <c r="F228" s="36"/>
      <c r="G228" s="36"/>
      <c r="H228" s="36"/>
      <c r="I228" s="27"/>
      <c r="J228" s="36"/>
      <c r="K228" s="36"/>
      <c r="L228" s="36"/>
      <c r="M228" s="36"/>
      <c r="N228" s="36"/>
      <c r="O228" s="29"/>
      <c r="P228" s="36"/>
      <c r="Q228" s="29"/>
      <c r="R228" s="36"/>
      <c r="S228" s="36"/>
      <c r="T228" s="36"/>
      <c r="U228" s="36"/>
      <c r="V228" s="36"/>
      <c r="W228" s="36"/>
      <c r="X228" s="36"/>
      <c r="Y228" s="29"/>
      <c r="Z228" s="36"/>
      <c r="AA228" s="66"/>
      <c r="AB228" s="36"/>
      <c r="AC228" s="36"/>
      <c r="AD228" s="36"/>
      <c r="AE228" s="36"/>
      <c r="AF228" s="36"/>
      <c r="AG228" s="36"/>
      <c r="AH228" s="29"/>
      <c r="AI228" s="36"/>
      <c r="AJ228" s="29"/>
      <c r="AK228" s="36"/>
      <c r="AL228" s="36"/>
      <c r="AM228" s="36"/>
      <c r="AN228" s="29"/>
      <c r="AO228" s="36"/>
      <c r="AP228" s="29"/>
      <c r="AQ228" s="36"/>
      <c r="AR228" s="29"/>
      <c r="AS228" s="36"/>
      <c r="AT228" s="36"/>
      <c r="AU228" s="36"/>
      <c r="AV228" s="29"/>
      <c r="AW228" s="36"/>
      <c r="AX228" s="36"/>
      <c r="AY228" s="36"/>
      <c r="AZ228" s="29"/>
      <c r="BA228" s="36"/>
      <c r="BB228" s="36"/>
      <c r="BC228" s="36"/>
      <c r="BD228" s="36"/>
      <c r="BE228" s="36"/>
      <c r="BF228" s="36"/>
      <c r="BG228" s="36"/>
      <c r="BH228" s="36"/>
      <c r="BI228" s="36"/>
      <c r="BJ228" s="29"/>
      <c r="BK228" s="36"/>
      <c r="BL228" s="29"/>
      <c r="BM228" s="36"/>
      <c r="BN228" s="36"/>
      <c r="BO228" s="36"/>
      <c r="BP228" s="29"/>
      <c r="BQ228" s="36"/>
      <c r="BR228" s="29"/>
      <c r="BS228" s="36"/>
      <c r="BT228" s="36"/>
      <c r="BU228" s="36"/>
      <c r="BV228" s="36"/>
    </row>
    <row r="229" spans="1:75" x14ac:dyDescent="0.25">
      <c r="A229" s="16">
        <v>227</v>
      </c>
      <c r="B229" s="16">
        <v>1</v>
      </c>
      <c r="C229" s="31" t="s">
        <v>684</v>
      </c>
      <c r="D229" s="40">
        <f>сентябрь!D229-октябрь!E229</f>
        <v>110.50945537198066</v>
      </c>
      <c r="E229" s="40">
        <f t="shared" si="3"/>
        <v>0</v>
      </c>
      <c r="F229" s="36"/>
      <c r="G229" s="36"/>
      <c r="H229" s="36"/>
      <c r="I229" s="27"/>
      <c r="J229" s="36"/>
      <c r="K229" s="36"/>
      <c r="L229" s="36"/>
      <c r="M229" s="36"/>
      <c r="N229" s="36"/>
      <c r="O229" s="29"/>
      <c r="P229" s="36"/>
      <c r="Q229" s="29"/>
      <c r="R229" s="36"/>
      <c r="S229" s="36"/>
      <c r="T229" s="36"/>
      <c r="U229" s="36"/>
      <c r="V229" s="36"/>
      <c r="W229" s="36"/>
      <c r="X229" s="36"/>
      <c r="Y229" s="29"/>
      <c r="Z229" s="36"/>
      <c r="AA229" s="66"/>
      <c r="AB229" s="36"/>
      <c r="AC229" s="36"/>
      <c r="AD229" s="36"/>
      <c r="AE229" s="36"/>
      <c r="AF229" s="36"/>
      <c r="AG229" s="36"/>
      <c r="AH229" s="29"/>
      <c r="AI229" s="36"/>
      <c r="AJ229" s="29"/>
      <c r="AK229" s="36"/>
      <c r="AL229" s="36"/>
      <c r="AM229" s="36"/>
      <c r="AN229" s="29"/>
      <c r="AO229" s="36"/>
      <c r="AP229" s="29"/>
      <c r="AQ229" s="36"/>
      <c r="AR229" s="29"/>
      <c r="AS229" s="36"/>
      <c r="AT229" s="36"/>
      <c r="AU229" s="36"/>
      <c r="AV229" s="29"/>
      <c r="AW229" s="36"/>
      <c r="AX229" s="36"/>
      <c r="AY229" s="36"/>
      <c r="AZ229" s="29"/>
      <c r="BA229" s="36"/>
      <c r="BB229" s="36"/>
      <c r="BC229" s="36"/>
      <c r="BD229" s="36"/>
      <c r="BE229" s="36"/>
      <c r="BF229" s="36"/>
      <c r="BG229" s="36"/>
      <c r="BH229" s="36"/>
      <c r="BI229" s="36"/>
      <c r="BJ229" s="29"/>
      <c r="BK229" s="36"/>
      <c r="BL229" s="29"/>
      <c r="BM229" s="36"/>
      <c r="BN229" s="36"/>
      <c r="BO229" s="36"/>
      <c r="BP229" s="29"/>
      <c r="BQ229" s="36"/>
      <c r="BR229" s="29"/>
      <c r="BS229" s="36"/>
      <c r="BT229" s="36"/>
      <c r="BU229" s="36"/>
      <c r="BV229" s="36"/>
    </row>
    <row r="230" spans="1:75" x14ac:dyDescent="0.25">
      <c r="A230" s="16">
        <v>228</v>
      </c>
      <c r="B230" s="16">
        <v>1</v>
      </c>
      <c r="C230" s="31" t="s">
        <v>685</v>
      </c>
      <c r="D230" s="40">
        <f>сентябрь!D230-октябрь!E230</f>
        <v>400.05966962318848</v>
      </c>
      <c r="E230" s="40">
        <f t="shared" si="3"/>
        <v>0</v>
      </c>
      <c r="F230" s="36"/>
      <c r="G230" s="36"/>
      <c r="H230" s="36"/>
      <c r="I230" s="27"/>
      <c r="J230" s="36"/>
      <c r="K230" s="36"/>
      <c r="L230" s="36"/>
      <c r="M230" s="36"/>
      <c r="N230" s="36"/>
      <c r="O230" s="29"/>
      <c r="P230" s="36"/>
      <c r="Q230" s="29"/>
      <c r="R230" s="36"/>
      <c r="S230" s="36"/>
      <c r="T230" s="36"/>
      <c r="U230" s="36"/>
      <c r="V230" s="36"/>
      <c r="W230" s="36"/>
      <c r="X230" s="36"/>
      <c r="Y230" s="29"/>
      <c r="Z230" s="36"/>
      <c r="AA230" s="66"/>
      <c r="AB230" s="36"/>
      <c r="AC230" s="36"/>
      <c r="AD230" s="36"/>
      <c r="AE230" s="36"/>
      <c r="AF230" s="36"/>
      <c r="AG230" s="36"/>
      <c r="AH230" s="29"/>
      <c r="AI230" s="36"/>
      <c r="AJ230" s="29"/>
      <c r="AK230" s="36"/>
      <c r="AL230" s="36"/>
      <c r="AM230" s="36"/>
      <c r="AN230" s="29"/>
      <c r="AO230" s="36"/>
      <c r="AP230" s="29"/>
      <c r="AQ230" s="36"/>
      <c r="AR230" s="29"/>
      <c r="AS230" s="36"/>
      <c r="AT230" s="36"/>
      <c r="AU230" s="36"/>
      <c r="AV230" s="29"/>
      <c r="AW230" s="36"/>
      <c r="AX230" s="36"/>
      <c r="AY230" s="36"/>
      <c r="AZ230" s="29"/>
      <c r="BA230" s="36"/>
      <c r="BB230" s="36"/>
      <c r="BC230" s="36"/>
      <c r="BD230" s="36"/>
      <c r="BE230" s="36"/>
      <c r="BF230" s="36"/>
      <c r="BG230" s="36"/>
      <c r="BH230" s="36"/>
      <c r="BI230" s="36"/>
      <c r="BJ230" s="29"/>
      <c r="BK230" s="36"/>
      <c r="BL230" s="29"/>
      <c r="BM230" s="36"/>
      <c r="BN230" s="36"/>
      <c r="BO230" s="36"/>
      <c r="BP230" s="29"/>
      <c r="BQ230" s="36"/>
      <c r="BR230" s="29"/>
      <c r="BS230" s="36"/>
      <c r="BT230" s="36"/>
      <c r="BU230" s="36"/>
      <c r="BV230" s="36"/>
    </row>
    <row r="231" spans="1:75" s="86" customFormat="1" x14ac:dyDescent="0.25">
      <c r="A231" s="79">
        <v>229</v>
      </c>
      <c r="B231" s="79">
        <v>1</v>
      </c>
      <c r="C231" s="80" t="s">
        <v>686</v>
      </c>
      <c r="D231" s="81">
        <f>сентябрь!D231-октябрь!E231</f>
        <v>-1180.473854251208</v>
      </c>
      <c r="E231" s="81">
        <f t="shared" si="3"/>
        <v>27.06</v>
      </c>
      <c r="F231" s="82"/>
      <c r="G231" s="82"/>
      <c r="H231" s="82"/>
      <c r="I231" s="83"/>
      <c r="J231" s="82"/>
      <c r="K231" s="82"/>
      <c r="L231" s="82"/>
      <c r="M231" s="82"/>
      <c r="N231" s="82"/>
      <c r="O231" s="84"/>
      <c r="P231" s="82"/>
      <c r="Q231" s="84"/>
      <c r="R231" s="82"/>
      <c r="S231" s="82"/>
      <c r="T231" s="82"/>
      <c r="U231" s="82"/>
      <c r="V231" s="82"/>
      <c r="W231" s="82"/>
      <c r="X231" s="82"/>
      <c r="Y231" s="84"/>
      <c r="Z231" s="82"/>
      <c r="AA231" s="85"/>
      <c r="AB231" s="82"/>
      <c r="AC231" s="82"/>
      <c r="AD231" s="82"/>
      <c r="AE231" s="82"/>
      <c r="AF231" s="82"/>
      <c r="AG231" s="82"/>
      <c r="AH231" s="84"/>
      <c r="AI231" s="82"/>
      <c r="AJ231" s="84"/>
      <c r="AK231" s="82"/>
      <c r="AL231" s="82"/>
      <c r="AM231" s="82"/>
      <c r="AN231" s="84"/>
      <c r="AO231" s="82"/>
      <c r="AP231" s="84"/>
      <c r="AQ231" s="82"/>
      <c r="AR231" s="84"/>
      <c r="AS231" s="82"/>
      <c r="AT231" s="82"/>
      <c r="AU231" s="82"/>
      <c r="AV231" s="84"/>
      <c r="AW231" s="82"/>
      <c r="AX231" s="82"/>
      <c r="AY231" s="82"/>
      <c r="AZ231" s="84"/>
      <c r="BA231" s="82"/>
      <c r="BB231" s="82"/>
      <c r="BC231" s="82"/>
      <c r="BD231" s="82"/>
      <c r="BE231" s="82"/>
      <c r="BF231" s="82"/>
      <c r="BG231" s="82"/>
      <c r="BH231" s="82"/>
      <c r="BI231" s="82"/>
      <c r="BJ231" s="84"/>
      <c r="BK231" s="82"/>
      <c r="BL231" s="84"/>
      <c r="BM231" s="82"/>
      <c r="BN231" s="82"/>
      <c r="BO231" s="82"/>
      <c r="BP231" s="84"/>
      <c r="BQ231" s="82"/>
      <c r="BR231" s="84"/>
      <c r="BS231" s="82"/>
      <c r="BT231" s="82"/>
      <c r="BU231" s="82"/>
      <c r="BV231" s="82">
        <v>27.06</v>
      </c>
      <c r="BW231" s="86" t="s">
        <v>1220</v>
      </c>
    </row>
    <row r="232" spans="1:75" x14ac:dyDescent="0.25">
      <c r="A232" s="16">
        <v>230</v>
      </c>
      <c r="B232" s="16">
        <v>1</v>
      </c>
      <c r="C232" s="31" t="s">
        <v>687</v>
      </c>
      <c r="D232" s="40">
        <f>сентябрь!D232-октябрь!E232</f>
        <v>286.79095995169081</v>
      </c>
      <c r="E232" s="40">
        <f t="shared" si="3"/>
        <v>0</v>
      </c>
      <c r="F232" s="36"/>
      <c r="G232" s="36"/>
      <c r="H232" s="36"/>
      <c r="I232" s="27"/>
      <c r="J232" s="36"/>
      <c r="K232" s="36"/>
      <c r="L232" s="36"/>
      <c r="M232" s="36"/>
      <c r="N232" s="36"/>
      <c r="O232" s="29"/>
      <c r="P232" s="36"/>
      <c r="Q232" s="29"/>
      <c r="R232" s="36"/>
      <c r="S232" s="36"/>
      <c r="T232" s="36"/>
      <c r="U232" s="36"/>
      <c r="V232" s="36"/>
      <c r="W232" s="36"/>
      <c r="X232" s="36"/>
      <c r="Y232" s="29"/>
      <c r="Z232" s="36"/>
      <c r="AA232" s="66"/>
      <c r="AB232" s="36"/>
      <c r="AC232" s="36"/>
      <c r="AD232" s="36"/>
      <c r="AE232" s="36"/>
      <c r="AF232" s="36"/>
      <c r="AG232" s="36"/>
      <c r="AH232" s="29"/>
      <c r="AI232" s="36"/>
      <c r="AJ232" s="29"/>
      <c r="AK232" s="36"/>
      <c r="AL232" s="36"/>
      <c r="AM232" s="36"/>
      <c r="AN232" s="29"/>
      <c r="AO232" s="36"/>
      <c r="AP232" s="29"/>
      <c r="AQ232" s="36"/>
      <c r="AR232" s="29"/>
      <c r="AS232" s="36"/>
      <c r="AT232" s="36"/>
      <c r="AU232" s="36"/>
      <c r="AV232" s="29"/>
      <c r="AW232" s="36"/>
      <c r="AX232" s="36"/>
      <c r="AY232" s="36"/>
      <c r="AZ232" s="29"/>
      <c r="BA232" s="36"/>
      <c r="BB232" s="36"/>
      <c r="BC232" s="36"/>
      <c r="BD232" s="36"/>
      <c r="BE232" s="36"/>
      <c r="BF232" s="36"/>
      <c r="BG232" s="36"/>
      <c r="BH232" s="36"/>
      <c r="BI232" s="36"/>
      <c r="BJ232" s="29"/>
      <c r="BK232" s="36"/>
      <c r="BL232" s="29"/>
      <c r="BM232" s="36"/>
      <c r="BN232" s="36"/>
      <c r="BO232" s="36"/>
      <c r="BP232" s="29"/>
      <c r="BQ232" s="36"/>
      <c r="BR232" s="29"/>
      <c r="BS232" s="36"/>
      <c r="BT232" s="36"/>
      <c r="BU232" s="36"/>
      <c r="BV232" s="36"/>
    </row>
    <row r="233" spans="1:75" x14ac:dyDescent="0.25">
      <c r="A233" s="16">
        <v>231</v>
      </c>
      <c r="B233" s="16">
        <v>1</v>
      </c>
      <c r="C233" s="31" t="s">
        <v>688</v>
      </c>
      <c r="D233" s="40">
        <f>сентябрь!D233-октябрь!E233</f>
        <v>417.23377142028988</v>
      </c>
      <c r="E233" s="40">
        <f t="shared" si="3"/>
        <v>0</v>
      </c>
      <c r="F233" s="36"/>
      <c r="G233" s="36"/>
      <c r="H233" s="36"/>
      <c r="I233" s="27"/>
      <c r="J233" s="36"/>
      <c r="K233" s="36"/>
      <c r="L233" s="36"/>
      <c r="M233" s="36"/>
      <c r="N233" s="36"/>
      <c r="O233" s="29"/>
      <c r="P233" s="36"/>
      <c r="Q233" s="29"/>
      <c r="R233" s="36"/>
      <c r="S233" s="36"/>
      <c r="T233" s="36"/>
      <c r="U233" s="36"/>
      <c r="V233" s="36"/>
      <c r="W233" s="36"/>
      <c r="X233" s="36"/>
      <c r="Y233" s="29"/>
      <c r="Z233" s="36"/>
      <c r="AA233" s="66"/>
      <c r="AB233" s="36"/>
      <c r="AC233" s="36"/>
      <c r="AD233" s="36"/>
      <c r="AE233" s="36"/>
      <c r="AF233" s="36"/>
      <c r="AG233" s="36"/>
      <c r="AH233" s="29"/>
      <c r="AI233" s="36"/>
      <c r="AJ233" s="29"/>
      <c r="AK233" s="36"/>
      <c r="AL233" s="36"/>
      <c r="AM233" s="36"/>
      <c r="AN233" s="29"/>
      <c r="AO233" s="36"/>
      <c r="AP233" s="29"/>
      <c r="AQ233" s="36"/>
      <c r="AR233" s="29"/>
      <c r="AS233" s="36"/>
      <c r="AT233" s="36"/>
      <c r="AU233" s="36"/>
      <c r="AV233" s="29"/>
      <c r="AW233" s="36"/>
      <c r="AX233" s="36"/>
      <c r="AY233" s="36"/>
      <c r="AZ233" s="29"/>
      <c r="BA233" s="36"/>
      <c r="BB233" s="36"/>
      <c r="BC233" s="36"/>
      <c r="BD233" s="36"/>
      <c r="BE233" s="36"/>
      <c r="BF233" s="36"/>
      <c r="BG233" s="36"/>
      <c r="BH233" s="36"/>
      <c r="BI233" s="36"/>
      <c r="BJ233" s="29"/>
      <c r="BK233" s="36"/>
      <c r="BL233" s="29"/>
      <c r="BM233" s="36"/>
      <c r="BN233" s="36"/>
      <c r="BO233" s="36"/>
      <c r="BP233" s="29"/>
      <c r="BQ233" s="36"/>
      <c r="BR233" s="29"/>
      <c r="BS233" s="36"/>
      <c r="BT233" s="36"/>
      <c r="BU233" s="36"/>
      <c r="BV233" s="36"/>
    </row>
    <row r="234" spans="1:75" x14ac:dyDescent="0.25">
      <c r="A234" s="16">
        <v>232</v>
      </c>
      <c r="B234" s="16">
        <v>2</v>
      </c>
      <c r="C234" s="31" t="s">
        <v>689</v>
      </c>
      <c r="D234" s="40">
        <f>сентябрь!D234-октябрь!E234</f>
        <v>432.77525721739124</v>
      </c>
      <c r="E234" s="40">
        <f t="shared" si="3"/>
        <v>0</v>
      </c>
      <c r="F234" s="36"/>
      <c r="G234" s="36"/>
      <c r="H234" s="36"/>
      <c r="I234" s="27"/>
      <c r="J234" s="36"/>
      <c r="K234" s="36"/>
      <c r="L234" s="36"/>
      <c r="M234" s="36"/>
      <c r="N234" s="36"/>
      <c r="O234" s="29"/>
      <c r="P234" s="36"/>
      <c r="Q234" s="29"/>
      <c r="R234" s="36"/>
      <c r="S234" s="36"/>
      <c r="T234" s="36"/>
      <c r="U234" s="36"/>
      <c r="V234" s="36"/>
      <c r="W234" s="36"/>
      <c r="X234" s="36"/>
      <c r="Y234" s="29"/>
      <c r="Z234" s="36"/>
      <c r="AA234" s="66"/>
      <c r="AB234" s="36"/>
      <c r="AC234" s="36"/>
      <c r="AD234" s="36"/>
      <c r="AE234" s="36"/>
      <c r="AF234" s="36"/>
      <c r="AG234" s="36"/>
      <c r="AH234" s="29"/>
      <c r="AI234" s="36"/>
      <c r="AJ234" s="29"/>
      <c r="AK234" s="36"/>
      <c r="AL234" s="36"/>
      <c r="AM234" s="36"/>
      <c r="AN234" s="29"/>
      <c r="AO234" s="36"/>
      <c r="AP234" s="29"/>
      <c r="AQ234" s="36"/>
      <c r="AR234" s="29"/>
      <c r="AS234" s="36"/>
      <c r="AT234" s="36"/>
      <c r="AU234" s="36"/>
      <c r="AV234" s="29"/>
      <c r="AW234" s="36"/>
      <c r="AX234" s="36"/>
      <c r="AY234" s="36"/>
      <c r="AZ234" s="29"/>
      <c r="BA234" s="36"/>
      <c r="BB234" s="36"/>
      <c r="BC234" s="36"/>
      <c r="BD234" s="36"/>
      <c r="BE234" s="36"/>
      <c r="BF234" s="36"/>
      <c r="BG234" s="36"/>
      <c r="BH234" s="36"/>
      <c r="BI234" s="36"/>
      <c r="BJ234" s="29"/>
      <c r="BK234" s="36"/>
      <c r="BL234" s="29"/>
      <c r="BM234" s="36"/>
      <c r="BN234" s="36"/>
      <c r="BO234" s="36"/>
      <c r="BP234" s="29"/>
      <c r="BQ234" s="36"/>
      <c r="BR234" s="29"/>
      <c r="BS234" s="36"/>
      <c r="BT234" s="36"/>
      <c r="BU234" s="36"/>
      <c r="BV234" s="36"/>
    </row>
    <row r="235" spans="1:75" s="86" customFormat="1" x14ac:dyDescent="0.25">
      <c r="A235" s="79">
        <v>233</v>
      </c>
      <c r="B235" s="79">
        <v>2</v>
      </c>
      <c r="C235" s="80" t="s">
        <v>690</v>
      </c>
      <c r="D235" s="81">
        <f>сентябрь!D235-октябрь!E235</f>
        <v>1928.5569243188402</v>
      </c>
      <c r="E235" s="81">
        <f t="shared" si="3"/>
        <v>0.97199999999999998</v>
      </c>
      <c r="F235" s="82"/>
      <c r="G235" s="82"/>
      <c r="H235" s="82"/>
      <c r="I235" s="83"/>
      <c r="J235" s="82"/>
      <c r="K235" s="82"/>
      <c r="L235" s="82"/>
      <c r="M235" s="82"/>
      <c r="N235" s="82"/>
      <c r="O235" s="84"/>
      <c r="P235" s="82"/>
      <c r="Q235" s="84"/>
      <c r="R235" s="82"/>
      <c r="S235" s="82"/>
      <c r="T235" s="82"/>
      <c r="U235" s="82"/>
      <c r="V235" s="82"/>
      <c r="W235" s="82"/>
      <c r="X235" s="82"/>
      <c r="Y235" s="84"/>
      <c r="Z235" s="82"/>
      <c r="AA235" s="85"/>
      <c r="AB235" s="82"/>
      <c r="AC235" s="82"/>
      <c r="AD235" s="82"/>
      <c r="AE235" s="82"/>
      <c r="AF235" s="82"/>
      <c r="AG235" s="82"/>
      <c r="AH235" s="84"/>
      <c r="AI235" s="82"/>
      <c r="AJ235" s="84"/>
      <c r="AK235" s="82"/>
      <c r="AL235" s="82"/>
      <c r="AM235" s="82"/>
      <c r="AN235" s="84"/>
      <c r="AO235" s="82"/>
      <c r="AP235" s="84"/>
      <c r="AQ235" s="82"/>
      <c r="AR235" s="84"/>
      <c r="AS235" s="82"/>
      <c r="AT235" s="82"/>
      <c r="AU235" s="82"/>
      <c r="AV235" s="84"/>
      <c r="AW235" s="82"/>
      <c r="AX235" s="82"/>
      <c r="AY235" s="82"/>
      <c r="AZ235" s="84"/>
      <c r="BA235" s="82"/>
      <c r="BB235" s="82"/>
      <c r="BC235" s="82"/>
      <c r="BD235" s="82"/>
      <c r="BE235" s="82"/>
      <c r="BF235" s="82"/>
      <c r="BG235" s="82"/>
      <c r="BH235" s="82"/>
      <c r="BI235" s="82"/>
      <c r="BJ235" s="84"/>
      <c r="BK235" s="82"/>
      <c r="BL235" s="84"/>
      <c r="BM235" s="82"/>
      <c r="BN235" s="82"/>
      <c r="BO235" s="82"/>
      <c r="BP235" s="84">
        <v>1</v>
      </c>
      <c r="BQ235" s="82">
        <v>0.97199999999999998</v>
      </c>
      <c r="BR235" s="84"/>
      <c r="BS235" s="82"/>
      <c r="BT235" s="82"/>
      <c r="BU235" s="82"/>
      <c r="BV235" s="82"/>
    </row>
    <row r="236" spans="1:75" x14ac:dyDescent="0.25">
      <c r="A236" s="16">
        <v>234</v>
      </c>
      <c r="B236" s="16">
        <v>2</v>
      </c>
      <c r="C236" s="31" t="s">
        <v>691</v>
      </c>
      <c r="D236" s="40">
        <f>сентябрь!D236-октябрь!E236</f>
        <v>112.04409944927536</v>
      </c>
      <c r="E236" s="40">
        <f t="shared" si="3"/>
        <v>0</v>
      </c>
      <c r="F236" s="36"/>
      <c r="G236" s="36"/>
      <c r="H236" s="36"/>
      <c r="I236" s="27"/>
      <c r="J236" s="36"/>
      <c r="K236" s="36"/>
      <c r="L236" s="36"/>
      <c r="M236" s="36"/>
      <c r="N236" s="36"/>
      <c r="O236" s="29"/>
      <c r="P236" s="36"/>
      <c r="Q236" s="29"/>
      <c r="R236" s="36"/>
      <c r="S236" s="36"/>
      <c r="T236" s="36"/>
      <c r="U236" s="36"/>
      <c r="V236" s="36"/>
      <c r="W236" s="36"/>
      <c r="X236" s="36"/>
      <c r="Y236" s="29"/>
      <c r="Z236" s="36"/>
      <c r="AA236" s="66"/>
      <c r="AB236" s="36"/>
      <c r="AC236" s="36"/>
      <c r="AD236" s="36"/>
      <c r="AE236" s="36"/>
      <c r="AF236" s="36"/>
      <c r="AG236" s="36"/>
      <c r="AH236" s="29"/>
      <c r="AI236" s="36"/>
      <c r="AJ236" s="29"/>
      <c r="AK236" s="36"/>
      <c r="AL236" s="36"/>
      <c r="AM236" s="36"/>
      <c r="AN236" s="29"/>
      <c r="AO236" s="36"/>
      <c r="AP236" s="29"/>
      <c r="AQ236" s="36"/>
      <c r="AR236" s="29"/>
      <c r="AS236" s="36"/>
      <c r="AT236" s="36"/>
      <c r="AU236" s="36"/>
      <c r="AV236" s="29"/>
      <c r="AW236" s="36"/>
      <c r="AX236" s="36"/>
      <c r="AY236" s="36"/>
      <c r="AZ236" s="29"/>
      <c r="BA236" s="36"/>
      <c r="BB236" s="36"/>
      <c r="BC236" s="36"/>
      <c r="BD236" s="36"/>
      <c r="BE236" s="36"/>
      <c r="BF236" s="36"/>
      <c r="BG236" s="36"/>
      <c r="BH236" s="36"/>
      <c r="BI236" s="36"/>
      <c r="BJ236" s="29"/>
      <c r="BK236" s="36"/>
      <c r="BL236" s="29"/>
      <c r="BM236" s="36"/>
      <c r="BN236" s="36"/>
      <c r="BO236" s="36"/>
      <c r="BP236" s="29"/>
      <c r="BQ236" s="36"/>
      <c r="BR236" s="29"/>
      <c r="BS236" s="36"/>
      <c r="BT236" s="36"/>
      <c r="BU236" s="36"/>
      <c r="BV236" s="36"/>
    </row>
    <row r="237" spans="1:75" x14ac:dyDescent="0.25">
      <c r="A237" s="16">
        <v>235</v>
      </c>
      <c r="B237" s="16">
        <v>2</v>
      </c>
      <c r="C237" s="31" t="s">
        <v>692</v>
      </c>
      <c r="D237" s="40">
        <f>сентябрь!D237-октябрь!E237</f>
        <v>90.464785835748799</v>
      </c>
      <c r="E237" s="40">
        <f t="shared" si="3"/>
        <v>0</v>
      </c>
      <c r="F237" s="36"/>
      <c r="G237" s="36"/>
      <c r="H237" s="36"/>
      <c r="I237" s="27"/>
      <c r="J237" s="36"/>
      <c r="K237" s="36"/>
      <c r="L237" s="36"/>
      <c r="M237" s="36"/>
      <c r="N237" s="36"/>
      <c r="O237" s="29"/>
      <c r="P237" s="36"/>
      <c r="Q237" s="29"/>
      <c r="R237" s="36"/>
      <c r="S237" s="36"/>
      <c r="T237" s="36"/>
      <c r="U237" s="36"/>
      <c r="V237" s="36"/>
      <c r="W237" s="36"/>
      <c r="X237" s="36"/>
      <c r="Y237" s="29"/>
      <c r="Z237" s="36"/>
      <c r="AA237" s="66"/>
      <c r="AB237" s="36"/>
      <c r="AC237" s="36"/>
      <c r="AD237" s="36"/>
      <c r="AE237" s="36"/>
      <c r="AF237" s="36"/>
      <c r="AG237" s="36"/>
      <c r="AH237" s="29"/>
      <c r="AI237" s="36"/>
      <c r="AJ237" s="29"/>
      <c r="AK237" s="36"/>
      <c r="AL237" s="36"/>
      <c r="AM237" s="36"/>
      <c r="AN237" s="29"/>
      <c r="AO237" s="36"/>
      <c r="AP237" s="29"/>
      <c r="AQ237" s="36"/>
      <c r="AR237" s="29"/>
      <c r="AS237" s="36"/>
      <c r="AT237" s="36"/>
      <c r="AU237" s="36"/>
      <c r="AV237" s="29"/>
      <c r="AW237" s="36"/>
      <c r="AX237" s="36"/>
      <c r="AY237" s="36"/>
      <c r="AZ237" s="29"/>
      <c r="BA237" s="36"/>
      <c r="BB237" s="36"/>
      <c r="BC237" s="36"/>
      <c r="BD237" s="36"/>
      <c r="BE237" s="36"/>
      <c r="BF237" s="36"/>
      <c r="BG237" s="36"/>
      <c r="BH237" s="36"/>
      <c r="BI237" s="36"/>
      <c r="BJ237" s="29"/>
      <c r="BK237" s="36"/>
      <c r="BL237" s="29"/>
      <c r="BM237" s="36"/>
      <c r="BN237" s="36"/>
      <c r="BO237" s="36"/>
      <c r="BP237" s="29"/>
      <c r="BQ237" s="36"/>
      <c r="BR237" s="29"/>
      <c r="BS237" s="36"/>
      <c r="BT237" s="36"/>
      <c r="BU237" s="36"/>
      <c r="BV237" s="36"/>
    </row>
    <row r="238" spans="1:75" x14ac:dyDescent="0.25">
      <c r="A238" s="16">
        <v>236</v>
      </c>
      <c r="B238" s="16">
        <v>2</v>
      </c>
      <c r="C238" s="31" t="s">
        <v>693</v>
      </c>
      <c r="D238" s="40">
        <f>сентябрь!D238-октябрь!E238</f>
        <v>-609.62141399033828</v>
      </c>
      <c r="E238" s="40">
        <f t="shared" si="3"/>
        <v>0</v>
      </c>
      <c r="F238" s="36"/>
      <c r="G238" s="36"/>
      <c r="H238" s="36"/>
      <c r="I238" s="27"/>
      <c r="J238" s="36"/>
      <c r="K238" s="36"/>
      <c r="L238" s="36"/>
      <c r="M238" s="36"/>
      <c r="N238" s="36"/>
      <c r="O238" s="29"/>
      <c r="P238" s="36"/>
      <c r="Q238" s="29"/>
      <c r="R238" s="36"/>
      <c r="S238" s="36"/>
      <c r="T238" s="36"/>
      <c r="U238" s="36"/>
      <c r="V238" s="36"/>
      <c r="W238" s="36"/>
      <c r="X238" s="36"/>
      <c r="Y238" s="29"/>
      <c r="Z238" s="36"/>
      <c r="AA238" s="66"/>
      <c r="AB238" s="36"/>
      <c r="AC238" s="36"/>
      <c r="AD238" s="36"/>
      <c r="AE238" s="36"/>
      <c r="AF238" s="36"/>
      <c r="AG238" s="36"/>
      <c r="AH238" s="29"/>
      <c r="AI238" s="36"/>
      <c r="AJ238" s="29"/>
      <c r="AK238" s="36"/>
      <c r="AL238" s="36"/>
      <c r="AM238" s="36"/>
      <c r="AN238" s="29"/>
      <c r="AO238" s="36"/>
      <c r="AP238" s="29"/>
      <c r="AQ238" s="36"/>
      <c r="AR238" s="29"/>
      <c r="AS238" s="36"/>
      <c r="AT238" s="36"/>
      <c r="AU238" s="36"/>
      <c r="AV238" s="29"/>
      <c r="AW238" s="36"/>
      <c r="AX238" s="36"/>
      <c r="AY238" s="36"/>
      <c r="AZ238" s="29"/>
      <c r="BA238" s="36"/>
      <c r="BB238" s="36"/>
      <c r="BC238" s="36"/>
      <c r="BD238" s="36"/>
      <c r="BE238" s="36"/>
      <c r="BF238" s="36"/>
      <c r="BG238" s="36"/>
      <c r="BH238" s="36"/>
      <c r="BI238" s="36"/>
      <c r="BJ238" s="29"/>
      <c r="BK238" s="36"/>
      <c r="BL238" s="29"/>
      <c r="BM238" s="36"/>
      <c r="BN238" s="36"/>
      <c r="BO238" s="36"/>
      <c r="BP238" s="29"/>
      <c r="BQ238" s="36"/>
      <c r="BR238" s="29"/>
      <c r="BS238" s="36"/>
      <c r="BT238" s="36"/>
      <c r="BU238" s="36"/>
      <c r="BV238" s="36"/>
    </row>
    <row r="239" spans="1:75" x14ac:dyDescent="0.25">
      <c r="A239" s="16">
        <v>237</v>
      </c>
      <c r="B239" s="16">
        <v>2</v>
      </c>
      <c r="C239" s="31" t="s">
        <v>927</v>
      </c>
      <c r="D239" s="40">
        <f>сентябрь!D239-октябрь!E239</f>
        <v>-161.63331975458939</v>
      </c>
      <c r="E239" s="40">
        <f t="shared" si="3"/>
        <v>0</v>
      </c>
      <c r="F239" s="36"/>
      <c r="G239" s="36"/>
      <c r="H239" s="36"/>
      <c r="I239" s="27"/>
      <c r="J239" s="36"/>
      <c r="K239" s="36"/>
      <c r="L239" s="36"/>
      <c r="M239" s="36"/>
      <c r="N239" s="36"/>
      <c r="O239" s="29"/>
      <c r="P239" s="36"/>
      <c r="Q239" s="29"/>
      <c r="R239" s="36"/>
      <c r="S239" s="36"/>
      <c r="T239" s="36"/>
      <c r="U239" s="36"/>
      <c r="V239" s="36"/>
      <c r="W239" s="36"/>
      <c r="X239" s="36"/>
      <c r="Y239" s="29"/>
      <c r="Z239" s="36"/>
      <c r="AA239" s="66"/>
      <c r="AB239" s="36"/>
      <c r="AC239" s="36"/>
      <c r="AD239" s="36"/>
      <c r="AE239" s="36"/>
      <c r="AF239" s="36"/>
      <c r="AG239" s="36"/>
      <c r="AH239" s="29"/>
      <c r="AI239" s="36"/>
      <c r="AJ239" s="29"/>
      <c r="AK239" s="36"/>
      <c r="AL239" s="36"/>
      <c r="AM239" s="36"/>
      <c r="AN239" s="29"/>
      <c r="AO239" s="36"/>
      <c r="AP239" s="29"/>
      <c r="AQ239" s="36"/>
      <c r="AR239" s="29"/>
      <c r="AS239" s="36"/>
      <c r="AT239" s="36"/>
      <c r="AU239" s="36"/>
      <c r="AV239" s="29"/>
      <c r="AW239" s="36"/>
      <c r="AX239" s="36"/>
      <c r="AY239" s="36"/>
      <c r="AZ239" s="29"/>
      <c r="BA239" s="36"/>
      <c r="BB239" s="36"/>
      <c r="BC239" s="36"/>
      <c r="BD239" s="36"/>
      <c r="BE239" s="36"/>
      <c r="BF239" s="36"/>
      <c r="BG239" s="36"/>
      <c r="BH239" s="36"/>
      <c r="BI239" s="36"/>
      <c r="BJ239" s="29"/>
      <c r="BK239" s="36"/>
      <c r="BL239" s="29"/>
      <c r="BM239" s="36"/>
      <c r="BN239" s="36"/>
      <c r="BO239" s="36"/>
      <c r="BP239" s="29"/>
      <c r="BQ239" s="36"/>
      <c r="BR239" s="29"/>
      <c r="BS239" s="36"/>
      <c r="BT239" s="36"/>
      <c r="BU239" s="36"/>
      <c r="BV239" s="36"/>
    </row>
    <row r="240" spans="1:75" x14ac:dyDescent="0.25">
      <c r="A240" s="16">
        <v>238</v>
      </c>
      <c r="B240" s="16">
        <v>2</v>
      </c>
      <c r="C240" s="31" t="s">
        <v>694</v>
      </c>
      <c r="D240" s="40">
        <f>сентябрь!D240-октябрь!E240</f>
        <v>-359.80172516908209</v>
      </c>
      <c r="E240" s="40">
        <f t="shared" si="3"/>
        <v>0</v>
      </c>
      <c r="F240" s="36"/>
      <c r="G240" s="36"/>
      <c r="H240" s="36"/>
      <c r="I240" s="27"/>
      <c r="J240" s="36"/>
      <c r="K240" s="36"/>
      <c r="L240" s="36"/>
      <c r="M240" s="36"/>
      <c r="N240" s="36"/>
      <c r="O240" s="29"/>
      <c r="P240" s="36"/>
      <c r="Q240" s="29"/>
      <c r="R240" s="36"/>
      <c r="S240" s="36"/>
      <c r="T240" s="36"/>
      <c r="U240" s="36"/>
      <c r="V240" s="36"/>
      <c r="W240" s="36"/>
      <c r="X240" s="36"/>
      <c r="Y240" s="29"/>
      <c r="Z240" s="36"/>
      <c r="AA240" s="66"/>
      <c r="AB240" s="36"/>
      <c r="AC240" s="36"/>
      <c r="AD240" s="36"/>
      <c r="AE240" s="36"/>
      <c r="AF240" s="36"/>
      <c r="AG240" s="36"/>
      <c r="AH240" s="29"/>
      <c r="AI240" s="36"/>
      <c r="AJ240" s="29"/>
      <c r="AK240" s="36"/>
      <c r="AL240" s="36"/>
      <c r="AM240" s="36"/>
      <c r="AN240" s="29"/>
      <c r="AO240" s="36"/>
      <c r="AP240" s="29"/>
      <c r="AQ240" s="36"/>
      <c r="AR240" s="29"/>
      <c r="AS240" s="36"/>
      <c r="AT240" s="36"/>
      <c r="AU240" s="36"/>
      <c r="AV240" s="29"/>
      <c r="AW240" s="36"/>
      <c r="AX240" s="36"/>
      <c r="AY240" s="36"/>
      <c r="AZ240" s="29"/>
      <c r="BA240" s="36"/>
      <c r="BB240" s="36"/>
      <c r="BC240" s="36"/>
      <c r="BD240" s="36"/>
      <c r="BE240" s="36"/>
      <c r="BF240" s="36"/>
      <c r="BG240" s="36"/>
      <c r="BH240" s="36"/>
      <c r="BI240" s="36"/>
      <c r="BJ240" s="29"/>
      <c r="BK240" s="36"/>
      <c r="BL240" s="29"/>
      <c r="BM240" s="36"/>
      <c r="BN240" s="36"/>
      <c r="BO240" s="36"/>
      <c r="BP240" s="29"/>
      <c r="BQ240" s="36"/>
      <c r="BR240" s="29"/>
      <c r="BS240" s="36"/>
      <c r="BT240" s="36"/>
      <c r="BU240" s="36"/>
      <c r="BV240" s="36"/>
    </row>
    <row r="241" spans="1:75" x14ac:dyDescent="0.25">
      <c r="A241" s="16">
        <v>239</v>
      </c>
      <c r="B241" s="16">
        <v>2</v>
      </c>
      <c r="C241" s="31" t="s">
        <v>695</v>
      </c>
      <c r="D241" s="40">
        <f>сентябрь!D241-октябрь!E241</f>
        <v>-1204.3516573217391</v>
      </c>
      <c r="E241" s="40">
        <f t="shared" si="3"/>
        <v>0</v>
      </c>
      <c r="F241" s="36"/>
      <c r="G241" s="36"/>
      <c r="H241" s="36"/>
      <c r="I241" s="27"/>
      <c r="J241" s="36"/>
      <c r="K241" s="36"/>
      <c r="L241" s="36"/>
      <c r="M241" s="36"/>
      <c r="N241" s="36"/>
      <c r="O241" s="29"/>
      <c r="P241" s="36"/>
      <c r="Q241" s="29"/>
      <c r="R241" s="36"/>
      <c r="S241" s="36"/>
      <c r="T241" s="36"/>
      <c r="U241" s="36"/>
      <c r="V241" s="36"/>
      <c r="W241" s="36"/>
      <c r="X241" s="36"/>
      <c r="Y241" s="29"/>
      <c r="Z241" s="36"/>
      <c r="AA241" s="66"/>
      <c r="AB241" s="36"/>
      <c r="AC241" s="36"/>
      <c r="AD241" s="36"/>
      <c r="AE241" s="36"/>
      <c r="AF241" s="36"/>
      <c r="AG241" s="36"/>
      <c r="AH241" s="29"/>
      <c r="AI241" s="36"/>
      <c r="AJ241" s="29"/>
      <c r="AK241" s="36"/>
      <c r="AL241" s="36"/>
      <c r="AM241" s="36"/>
      <c r="AN241" s="29"/>
      <c r="AO241" s="36"/>
      <c r="AP241" s="29"/>
      <c r="AQ241" s="36"/>
      <c r="AR241" s="29"/>
      <c r="AS241" s="36"/>
      <c r="AT241" s="36"/>
      <c r="AU241" s="36"/>
      <c r="AV241" s="29"/>
      <c r="AW241" s="36"/>
      <c r="AX241" s="36"/>
      <c r="AY241" s="36"/>
      <c r="AZ241" s="29"/>
      <c r="BA241" s="36"/>
      <c r="BB241" s="36"/>
      <c r="BC241" s="36"/>
      <c r="BD241" s="36"/>
      <c r="BE241" s="36"/>
      <c r="BF241" s="36"/>
      <c r="BG241" s="36"/>
      <c r="BH241" s="36"/>
      <c r="BI241" s="36"/>
      <c r="BJ241" s="29"/>
      <c r="BK241" s="36"/>
      <c r="BL241" s="29"/>
      <c r="BM241" s="36"/>
      <c r="BN241" s="36"/>
      <c r="BO241" s="36"/>
      <c r="BP241" s="29"/>
      <c r="BQ241" s="36"/>
      <c r="BR241" s="29"/>
      <c r="BS241" s="36"/>
      <c r="BT241" s="36"/>
      <c r="BU241" s="36"/>
      <c r="BV241" s="36"/>
    </row>
    <row r="242" spans="1:75" x14ac:dyDescent="0.25">
      <c r="A242" s="16">
        <v>240</v>
      </c>
      <c r="B242" s="16">
        <v>2</v>
      </c>
      <c r="C242" s="31" t="s">
        <v>696</v>
      </c>
      <c r="D242" s="40">
        <f>сентябрь!D242-октябрь!E242</f>
        <v>420.13335213526551</v>
      </c>
      <c r="E242" s="40">
        <f t="shared" si="3"/>
        <v>0</v>
      </c>
      <c r="F242" s="36"/>
      <c r="G242" s="36"/>
      <c r="H242" s="36"/>
      <c r="I242" s="27"/>
      <c r="J242" s="36"/>
      <c r="K242" s="36"/>
      <c r="L242" s="36"/>
      <c r="M242" s="36"/>
      <c r="N242" s="36"/>
      <c r="O242" s="29"/>
      <c r="P242" s="36"/>
      <c r="Q242" s="29"/>
      <c r="R242" s="36"/>
      <c r="S242" s="36"/>
      <c r="T242" s="36"/>
      <c r="U242" s="36"/>
      <c r="V242" s="36"/>
      <c r="W242" s="36"/>
      <c r="X242" s="36"/>
      <c r="Y242" s="29"/>
      <c r="Z242" s="36"/>
      <c r="AA242" s="66"/>
      <c r="AB242" s="36"/>
      <c r="AC242" s="36"/>
      <c r="AD242" s="36"/>
      <c r="AE242" s="36"/>
      <c r="AF242" s="36"/>
      <c r="AG242" s="36"/>
      <c r="AH242" s="29"/>
      <c r="AI242" s="36"/>
      <c r="AJ242" s="29"/>
      <c r="AK242" s="36"/>
      <c r="AL242" s="36"/>
      <c r="AM242" s="36"/>
      <c r="AN242" s="29"/>
      <c r="AO242" s="36"/>
      <c r="AP242" s="29"/>
      <c r="AQ242" s="36"/>
      <c r="AR242" s="29"/>
      <c r="AS242" s="36"/>
      <c r="AT242" s="36"/>
      <c r="AU242" s="36"/>
      <c r="AV242" s="29"/>
      <c r="AW242" s="36"/>
      <c r="AX242" s="36"/>
      <c r="AY242" s="36"/>
      <c r="AZ242" s="29"/>
      <c r="BA242" s="36"/>
      <c r="BB242" s="36"/>
      <c r="BC242" s="36"/>
      <c r="BD242" s="36"/>
      <c r="BE242" s="36"/>
      <c r="BF242" s="36"/>
      <c r="BG242" s="36"/>
      <c r="BH242" s="36"/>
      <c r="BI242" s="36"/>
      <c r="BJ242" s="29"/>
      <c r="BK242" s="36"/>
      <c r="BL242" s="29"/>
      <c r="BM242" s="36"/>
      <c r="BN242" s="36"/>
      <c r="BO242" s="36"/>
      <c r="BP242" s="29"/>
      <c r="BQ242" s="36"/>
      <c r="BR242" s="29"/>
      <c r="BS242" s="36"/>
      <c r="BT242" s="36"/>
      <c r="BU242" s="36"/>
      <c r="BV242" s="36"/>
    </row>
    <row r="243" spans="1:75" x14ac:dyDescent="0.25">
      <c r="A243" s="16">
        <v>241</v>
      </c>
      <c r="B243" s="16">
        <v>2</v>
      </c>
      <c r="C243" s="31" t="s">
        <v>697</v>
      </c>
      <c r="D243" s="40">
        <f>сентябрь!D243-октябрь!E243</f>
        <v>176.5299360289855</v>
      </c>
      <c r="E243" s="40">
        <f t="shared" si="3"/>
        <v>0</v>
      </c>
      <c r="F243" s="36"/>
      <c r="G243" s="36"/>
      <c r="H243" s="36"/>
      <c r="I243" s="27"/>
      <c r="J243" s="36"/>
      <c r="K243" s="36"/>
      <c r="L243" s="36"/>
      <c r="M243" s="36"/>
      <c r="N243" s="36"/>
      <c r="O243" s="29"/>
      <c r="P243" s="36"/>
      <c r="Q243" s="29"/>
      <c r="R243" s="36"/>
      <c r="S243" s="36"/>
      <c r="T243" s="36"/>
      <c r="U243" s="36"/>
      <c r="V243" s="36"/>
      <c r="W243" s="36"/>
      <c r="X243" s="36"/>
      <c r="Y243" s="29"/>
      <c r="Z243" s="36"/>
      <c r="AA243" s="66"/>
      <c r="AB243" s="36"/>
      <c r="AC243" s="36"/>
      <c r="AD243" s="36"/>
      <c r="AE243" s="36"/>
      <c r="AF243" s="36"/>
      <c r="AG243" s="36"/>
      <c r="AH243" s="29"/>
      <c r="AI243" s="36"/>
      <c r="AJ243" s="29"/>
      <c r="AK243" s="36"/>
      <c r="AL243" s="36"/>
      <c r="AM243" s="36"/>
      <c r="AN243" s="29"/>
      <c r="AO243" s="36"/>
      <c r="AP243" s="29"/>
      <c r="AQ243" s="36"/>
      <c r="AR243" s="29"/>
      <c r="AS243" s="36"/>
      <c r="AT243" s="36"/>
      <c r="AU243" s="36"/>
      <c r="AV243" s="29"/>
      <c r="AW243" s="36"/>
      <c r="AX243" s="36"/>
      <c r="AY243" s="36"/>
      <c r="AZ243" s="29"/>
      <c r="BA243" s="36"/>
      <c r="BB243" s="36"/>
      <c r="BC243" s="36"/>
      <c r="BD243" s="36"/>
      <c r="BE243" s="36"/>
      <c r="BF243" s="36"/>
      <c r="BG243" s="36"/>
      <c r="BH243" s="36"/>
      <c r="BI243" s="36"/>
      <c r="BJ243" s="29"/>
      <c r="BK243" s="36"/>
      <c r="BL243" s="29"/>
      <c r="BM243" s="36"/>
      <c r="BN243" s="36"/>
      <c r="BO243" s="36"/>
      <c r="BP243" s="29"/>
      <c r="BQ243" s="36"/>
      <c r="BR243" s="29"/>
      <c r="BS243" s="36"/>
      <c r="BT243" s="36"/>
      <c r="BU243" s="36"/>
      <c r="BV243" s="36"/>
    </row>
    <row r="244" spans="1:75" s="86" customFormat="1" x14ac:dyDescent="0.25">
      <c r="A244" s="79">
        <v>242</v>
      </c>
      <c r="B244" s="79">
        <v>2</v>
      </c>
      <c r="C244" s="80" t="s">
        <v>698</v>
      </c>
      <c r="D244" s="81">
        <f>сентябрь!D244-октябрь!E244</f>
        <v>-1056.9130354589372</v>
      </c>
      <c r="E244" s="81">
        <f t="shared" si="3"/>
        <v>1.401</v>
      </c>
      <c r="F244" s="82"/>
      <c r="G244" s="82"/>
      <c r="H244" s="82"/>
      <c r="I244" s="83"/>
      <c r="J244" s="82"/>
      <c r="K244" s="82"/>
      <c r="L244" s="82"/>
      <c r="M244" s="82"/>
      <c r="N244" s="82"/>
      <c r="O244" s="84"/>
      <c r="P244" s="82"/>
      <c r="Q244" s="84"/>
      <c r="R244" s="82"/>
      <c r="S244" s="82"/>
      <c r="T244" s="82"/>
      <c r="U244" s="82"/>
      <c r="V244" s="82"/>
      <c r="W244" s="82"/>
      <c r="X244" s="82"/>
      <c r="Y244" s="84"/>
      <c r="Z244" s="82"/>
      <c r="AA244" s="85"/>
      <c r="AB244" s="82"/>
      <c r="AC244" s="82"/>
      <c r="AD244" s="82"/>
      <c r="AE244" s="82"/>
      <c r="AF244" s="82"/>
      <c r="AG244" s="82"/>
      <c r="AH244" s="84"/>
      <c r="AI244" s="82"/>
      <c r="AJ244" s="84"/>
      <c r="AK244" s="82"/>
      <c r="AL244" s="82"/>
      <c r="AM244" s="82"/>
      <c r="AN244" s="84"/>
      <c r="AO244" s="82"/>
      <c r="AP244" s="84"/>
      <c r="AQ244" s="82"/>
      <c r="AR244" s="84"/>
      <c r="AS244" s="82"/>
      <c r="AT244" s="82"/>
      <c r="AU244" s="82"/>
      <c r="AV244" s="84"/>
      <c r="AW244" s="82"/>
      <c r="AX244" s="82"/>
      <c r="AY244" s="82"/>
      <c r="AZ244" s="84"/>
      <c r="BA244" s="82"/>
      <c r="BB244" s="82"/>
      <c r="BC244" s="82"/>
      <c r="BD244" s="82"/>
      <c r="BE244" s="82"/>
      <c r="BF244" s="82"/>
      <c r="BG244" s="82"/>
      <c r="BH244" s="82"/>
      <c r="BI244" s="82"/>
      <c r="BJ244" s="84"/>
      <c r="BK244" s="82"/>
      <c r="BL244" s="84"/>
      <c r="BM244" s="82"/>
      <c r="BN244" s="82"/>
      <c r="BO244" s="82"/>
      <c r="BP244" s="84">
        <v>1</v>
      </c>
      <c r="BQ244" s="82">
        <v>1.401</v>
      </c>
      <c r="BR244" s="84"/>
      <c r="BS244" s="82"/>
      <c r="BT244" s="82"/>
      <c r="BU244" s="82"/>
      <c r="BV244" s="82"/>
    </row>
    <row r="245" spans="1:75" x14ac:dyDescent="0.25">
      <c r="A245" s="16">
        <v>243</v>
      </c>
      <c r="B245" s="16">
        <v>2</v>
      </c>
      <c r="C245" s="31" t="s">
        <v>699</v>
      </c>
      <c r="D245" s="40">
        <f>сентябрь!D245-октябрь!E245</f>
        <v>267.18584404830915</v>
      </c>
      <c r="E245" s="40">
        <f t="shared" si="3"/>
        <v>0</v>
      </c>
      <c r="F245" s="36"/>
      <c r="G245" s="36"/>
      <c r="H245" s="36"/>
      <c r="I245" s="27"/>
      <c r="J245" s="36"/>
      <c r="K245" s="36"/>
      <c r="L245" s="36"/>
      <c r="M245" s="36"/>
      <c r="N245" s="36"/>
      <c r="O245" s="29"/>
      <c r="P245" s="36"/>
      <c r="Q245" s="29"/>
      <c r="R245" s="36"/>
      <c r="S245" s="36"/>
      <c r="T245" s="36"/>
      <c r="U245" s="36"/>
      <c r="V245" s="36"/>
      <c r="W245" s="36"/>
      <c r="X245" s="36"/>
      <c r="Y245" s="29"/>
      <c r="Z245" s="36"/>
      <c r="AA245" s="66"/>
      <c r="AB245" s="36"/>
      <c r="AC245" s="36"/>
      <c r="AD245" s="36"/>
      <c r="AE245" s="36"/>
      <c r="AF245" s="36"/>
      <c r="AG245" s="36"/>
      <c r="AH245" s="29"/>
      <c r="AI245" s="36"/>
      <c r="AJ245" s="29"/>
      <c r="AK245" s="36"/>
      <c r="AL245" s="36"/>
      <c r="AM245" s="36"/>
      <c r="AN245" s="29"/>
      <c r="AO245" s="36"/>
      <c r="AP245" s="29"/>
      <c r="AQ245" s="36"/>
      <c r="AR245" s="29"/>
      <c r="AS245" s="36"/>
      <c r="AT245" s="36"/>
      <c r="AU245" s="36"/>
      <c r="AV245" s="29"/>
      <c r="AW245" s="36"/>
      <c r="AX245" s="36"/>
      <c r="AY245" s="36"/>
      <c r="AZ245" s="29"/>
      <c r="BA245" s="36"/>
      <c r="BB245" s="36"/>
      <c r="BC245" s="36"/>
      <c r="BD245" s="36"/>
      <c r="BE245" s="36"/>
      <c r="BF245" s="36"/>
      <c r="BG245" s="36"/>
      <c r="BH245" s="36"/>
      <c r="BI245" s="36"/>
      <c r="BJ245" s="29"/>
      <c r="BK245" s="36"/>
      <c r="BL245" s="29"/>
      <c r="BM245" s="36"/>
      <c r="BN245" s="36"/>
      <c r="BO245" s="36"/>
      <c r="BP245" s="29"/>
      <c r="BQ245" s="36"/>
      <c r="BR245" s="29"/>
      <c r="BS245" s="36"/>
      <c r="BT245" s="36"/>
      <c r="BU245" s="36"/>
      <c r="BV245" s="36"/>
    </row>
    <row r="246" spans="1:75" s="86" customFormat="1" x14ac:dyDescent="0.25">
      <c r="A246" s="79">
        <v>244</v>
      </c>
      <c r="B246" s="79">
        <v>2</v>
      </c>
      <c r="C246" s="80" t="s">
        <v>700</v>
      </c>
      <c r="D246" s="81">
        <f>сентябрь!D246-октябрь!E246</f>
        <v>-1231.7057813623187</v>
      </c>
      <c r="E246" s="81">
        <f t="shared" si="3"/>
        <v>2.8780000000000001</v>
      </c>
      <c r="F246" s="82"/>
      <c r="G246" s="82"/>
      <c r="H246" s="82"/>
      <c r="I246" s="83"/>
      <c r="J246" s="82"/>
      <c r="K246" s="82"/>
      <c r="L246" s="82"/>
      <c r="M246" s="82"/>
      <c r="N246" s="82"/>
      <c r="O246" s="84"/>
      <c r="P246" s="82"/>
      <c r="Q246" s="84"/>
      <c r="R246" s="82"/>
      <c r="S246" s="82"/>
      <c r="T246" s="82"/>
      <c r="U246" s="82"/>
      <c r="V246" s="82"/>
      <c r="W246" s="82"/>
      <c r="X246" s="82"/>
      <c r="Y246" s="84"/>
      <c r="Z246" s="82"/>
      <c r="AA246" s="85"/>
      <c r="AB246" s="82"/>
      <c r="AC246" s="82"/>
      <c r="AD246" s="82"/>
      <c r="AE246" s="82"/>
      <c r="AF246" s="82"/>
      <c r="AG246" s="82"/>
      <c r="AH246" s="84"/>
      <c r="AI246" s="82"/>
      <c r="AJ246" s="84"/>
      <c r="AK246" s="82"/>
      <c r="AL246" s="82"/>
      <c r="AM246" s="82"/>
      <c r="AN246" s="84"/>
      <c r="AO246" s="82"/>
      <c r="AP246" s="84"/>
      <c r="AQ246" s="82"/>
      <c r="AR246" s="84"/>
      <c r="AS246" s="82"/>
      <c r="AT246" s="82"/>
      <c r="AU246" s="82"/>
      <c r="AV246" s="84"/>
      <c r="AW246" s="82"/>
      <c r="AX246" s="82"/>
      <c r="AY246" s="82"/>
      <c r="AZ246" s="84"/>
      <c r="BA246" s="82"/>
      <c r="BB246" s="82"/>
      <c r="BC246" s="82"/>
      <c r="BD246" s="82"/>
      <c r="BE246" s="82"/>
      <c r="BF246" s="82"/>
      <c r="BG246" s="82"/>
      <c r="BH246" s="82"/>
      <c r="BI246" s="82"/>
      <c r="BJ246" s="84"/>
      <c r="BK246" s="82"/>
      <c r="BL246" s="84"/>
      <c r="BM246" s="82"/>
      <c r="BN246" s="82"/>
      <c r="BO246" s="82"/>
      <c r="BP246" s="84">
        <v>3</v>
      </c>
      <c r="BQ246" s="82">
        <v>2.8780000000000001</v>
      </c>
      <c r="BR246" s="84"/>
      <c r="BS246" s="82"/>
      <c r="BT246" s="82"/>
      <c r="BU246" s="82"/>
      <c r="BV246" s="82"/>
    </row>
    <row r="247" spans="1:75" s="86" customFormat="1" x14ac:dyDescent="0.25">
      <c r="A247" s="79">
        <v>245</v>
      </c>
      <c r="B247" s="79">
        <v>2</v>
      </c>
      <c r="C247" s="80" t="s">
        <v>701</v>
      </c>
      <c r="D247" s="81">
        <f>сентябрь!D247-октябрь!E247</f>
        <v>74.973518527536243</v>
      </c>
      <c r="E247" s="81">
        <f t="shared" si="3"/>
        <v>21.388999999999999</v>
      </c>
      <c r="F247" s="82"/>
      <c r="G247" s="82"/>
      <c r="H247" s="82"/>
      <c r="I247" s="83"/>
      <c r="J247" s="82"/>
      <c r="K247" s="82"/>
      <c r="L247" s="82"/>
      <c r="M247" s="82"/>
      <c r="N247" s="82"/>
      <c r="O247" s="84"/>
      <c r="P247" s="82"/>
      <c r="Q247" s="84"/>
      <c r="R247" s="82"/>
      <c r="S247" s="82"/>
      <c r="T247" s="82"/>
      <c r="U247" s="82"/>
      <c r="V247" s="82"/>
      <c r="W247" s="82"/>
      <c r="X247" s="82"/>
      <c r="Y247" s="84"/>
      <c r="Z247" s="82"/>
      <c r="AA247" s="85"/>
      <c r="AB247" s="82"/>
      <c r="AC247" s="82"/>
      <c r="AD247" s="82"/>
      <c r="AE247" s="82"/>
      <c r="AF247" s="82"/>
      <c r="AG247" s="82"/>
      <c r="AH247" s="84"/>
      <c r="AI247" s="82"/>
      <c r="AJ247" s="84"/>
      <c r="AK247" s="82"/>
      <c r="AL247" s="82"/>
      <c r="AM247" s="82"/>
      <c r="AN247" s="84"/>
      <c r="AO247" s="82"/>
      <c r="AP247" s="84"/>
      <c r="AQ247" s="82"/>
      <c r="AR247" s="84"/>
      <c r="AS247" s="82"/>
      <c r="AT247" s="82"/>
      <c r="AU247" s="82"/>
      <c r="AV247" s="84"/>
      <c r="AW247" s="82"/>
      <c r="AX247" s="82"/>
      <c r="AY247" s="82"/>
      <c r="AZ247" s="84"/>
      <c r="BA247" s="82"/>
      <c r="BB247" s="82"/>
      <c r="BC247" s="82"/>
      <c r="BD247" s="82"/>
      <c r="BE247" s="82"/>
      <c r="BF247" s="82"/>
      <c r="BG247" s="82"/>
      <c r="BH247" s="82"/>
      <c r="BI247" s="82"/>
      <c r="BJ247" s="84"/>
      <c r="BK247" s="82"/>
      <c r="BL247" s="84"/>
      <c r="BM247" s="82"/>
      <c r="BN247" s="82"/>
      <c r="BO247" s="82"/>
      <c r="BP247" s="84">
        <v>2</v>
      </c>
      <c r="BQ247" s="82">
        <v>2.1280000000000001</v>
      </c>
      <c r="BR247" s="84"/>
      <c r="BS247" s="82"/>
      <c r="BT247" s="82"/>
      <c r="BU247" s="82"/>
      <c r="BV247" s="82">
        <v>19.260999999999999</v>
      </c>
      <c r="BW247" s="86" t="s">
        <v>1099</v>
      </c>
    </row>
    <row r="248" spans="1:75" x14ac:dyDescent="0.25">
      <c r="A248" s="16">
        <v>246</v>
      </c>
      <c r="B248" s="16">
        <v>2</v>
      </c>
      <c r="C248" s="31" t="s">
        <v>702</v>
      </c>
      <c r="D248" s="40">
        <f>сентябрь!D248-октябрь!E248</f>
        <v>277.97537752657007</v>
      </c>
      <c r="E248" s="40">
        <f t="shared" si="3"/>
        <v>0</v>
      </c>
      <c r="F248" s="36"/>
      <c r="G248" s="36"/>
      <c r="H248" s="36"/>
      <c r="I248" s="27"/>
      <c r="J248" s="36"/>
      <c r="K248" s="36"/>
      <c r="L248" s="36"/>
      <c r="M248" s="36"/>
      <c r="N248" s="36"/>
      <c r="O248" s="29"/>
      <c r="P248" s="36"/>
      <c r="Q248" s="29"/>
      <c r="R248" s="36"/>
      <c r="S248" s="36"/>
      <c r="T248" s="36"/>
      <c r="U248" s="36"/>
      <c r="V248" s="36"/>
      <c r="W248" s="36"/>
      <c r="X248" s="36"/>
      <c r="Y248" s="29"/>
      <c r="Z248" s="36"/>
      <c r="AA248" s="66"/>
      <c r="AB248" s="36"/>
      <c r="AC248" s="36"/>
      <c r="AD248" s="36"/>
      <c r="AE248" s="36"/>
      <c r="AF248" s="36"/>
      <c r="AG248" s="36"/>
      <c r="AH248" s="29"/>
      <c r="AI248" s="36"/>
      <c r="AJ248" s="29"/>
      <c r="AK248" s="36"/>
      <c r="AL248" s="36"/>
      <c r="AM248" s="36"/>
      <c r="AN248" s="29"/>
      <c r="AO248" s="36"/>
      <c r="AP248" s="29"/>
      <c r="AQ248" s="36"/>
      <c r="AR248" s="29"/>
      <c r="AS248" s="36"/>
      <c r="AT248" s="36"/>
      <c r="AU248" s="36"/>
      <c r="AV248" s="29"/>
      <c r="AW248" s="36"/>
      <c r="AX248" s="36"/>
      <c r="AY248" s="36"/>
      <c r="AZ248" s="29"/>
      <c r="BA248" s="36"/>
      <c r="BB248" s="36"/>
      <c r="BC248" s="36"/>
      <c r="BD248" s="36"/>
      <c r="BE248" s="36"/>
      <c r="BF248" s="36"/>
      <c r="BG248" s="36"/>
      <c r="BH248" s="36"/>
      <c r="BI248" s="36"/>
      <c r="BJ248" s="29"/>
      <c r="BK248" s="36"/>
      <c r="BL248" s="29"/>
      <c r="BM248" s="36"/>
      <c r="BN248" s="36"/>
      <c r="BO248" s="36"/>
      <c r="BP248" s="29"/>
      <c r="BQ248" s="36"/>
      <c r="BR248" s="29"/>
      <c r="BS248" s="36"/>
      <c r="BT248" s="36"/>
      <c r="BU248" s="36"/>
      <c r="BV248" s="36"/>
    </row>
    <row r="249" spans="1:75" x14ac:dyDescent="0.25">
      <c r="A249" s="16">
        <v>247</v>
      </c>
      <c r="B249" s="16">
        <v>2</v>
      </c>
      <c r="C249" s="31" t="s">
        <v>703</v>
      </c>
      <c r="D249" s="40">
        <f>сентябрь!D249-октябрь!E249</f>
        <v>-231.49340160386475</v>
      </c>
      <c r="E249" s="40">
        <f t="shared" si="3"/>
        <v>0</v>
      </c>
      <c r="F249" s="36"/>
      <c r="G249" s="36"/>
      <c r="H249" s="36"/>
      <c r="I249" s="27"/>
      <c r="J249" s="36"/>
      <c r="K249" s="36"/>
      <c r="L249" s="36"/>
      <c r="M249" s="36"/>
      <c r="N249" s="36"/>
      <c r="O249" s="29"/>
      <c r="P249" s="36"/>
      <c r="Q249" s="29"/>
      <c r="R249" s="36"/>
      <c r="S249" s="36"/>
      <c r="T249" s="36"/>
      <c r="U249" s="36"/>
      <c r="V249" s="36"/>
      <c r="W249" s="36"/>
      <c r="X249" s="36"/>
      <c r="Y249" s="29"/>
      <c r="Z249" s="36"/>
      <c r="AA249" s="66"/>
      <c r="AB249" s="36"/>
      <c r="AC249" s="36"/>
      <c r="AD249" s="36"/>
      <c r="AE249" s="36"/>
      <c r="AF249" s="36"/>
      <c r="AG249" s="36"/>
      <c r="AH249" s="29"/>
      <c r="AI249" s="36"/>
      <c r="AJ249" s="29"/>
      <c r="AK249" s="36"/>
      <c r="AL249" s="36"/>
      <c r="AM249" s="36"/>
      <c r="AN249" s="29"/>
      <c r="AO249" s="36"/>
      <c r="AP249" s="29"/>
      <c r="AQ249" s="36"/>
      <c r="AR249" s="29"/>
      <c r="AS249" s="36"/>
      <c r="AT249" s="36"/>
      <c r="AU249" s="36"/>
      <c r="AV249" s="29"/>
      <c r="AW249" s="36"/>
      <c r="AX249" s="36"/>
      <c r="AY249" s="36"/>
      <c r="AZ249" s="29"/>
      <c r="BA249" s="36"/>
      <c r="BB249" s="36"/>
      <c r="BC249" s="36"/>
      <c r="BD249" s="36"/>
      <c r="BE249" s="36"/>
      <c r="BF249" s="36"/>
      <c r="BG249" s="36"/>
      <c r="BH249" s="36"/>
      <c r="BI249" s="36"/>
      <c r="BJ249" s="29"/>
      <c r="BK249" s="36"/>
      <c r="BL249" s="29"/>
      <c r="BM249" s="36"/>
      <c r="BN249" s="36"/>
      <c r="BO249" s="36"/>
      <c r="BP249" s="29"/>
      <c r="BQ249" s="36"/>
      <c r="BR249" s="29"/>
      <c r="BS249" s="36"/>
      <c r="BT249" s="36"/>
      <c r="BU249" s="36"/>
      <c r="BV249" s="36"/>
    </row>
    <row r="250" spans="1:75" x14ac:dyDescent="0.25">
      <c r="A250" s="16">
        <v>248</v>
      </c>
      <c r="B250" s="16">
        <v>2</v>
      </c>
      <c r="C250" s="31" t="s">
        <v>704</v>
      </c>
      <c r="D250" s="40">
        <f>сентябрь!D250-октябрь!E250</f>
        <v>-428.22320666666667</v>
      </c>
      <c r="E250" s="40">
        <f t="shared" si="3"/>
        <v>0</v>
      </c>
      <c r="F250" s="36"/>
      <c r="G250" s="36"/>
      <c r="H250" s="36"/>
      <c r="I250" s="27"/>
      <c r="J250" s="36"/>
      <c r="K250" s="36"/>
      <c r="L250" s="36"/>
      <c r="M250" s="36"/>
      <c r="N250" s="36"/>
      <c r="O250" s="29"/>
      <c r="P250" s="36"/>
      <c r="Q250" s="29"/>
      <c r="R250" s="36"/>
      <c r="S250" s="36"/>
      <c r="T250" s="36"/>
      <c r="U250" s="36"/>
      <c r="V250" s="36"/>
      <c r="W250" s="36"/>
      <c r="X250" s="36"/>
      <c r="Y250" s="29"/>
      <c r="Z250" s="36"/>
      <c r="AA250" s="66"/>
      <c r="AB250" s="36"/>
      <c r="AC250" s="36"/>
      <c r="AD250" s="36"/>
      <c r="AE250" s="36"/>
      <c r="AF250" s="36"/>
      <c r="AG250" s="36"/>
      <c r="AH250" s="29"/>
      <c r="AI250" s="36"/>
      <c r="AJ250" s="29"/>
      <c r="AK250" s="36"/>
      <c r="AL250" s="36"/>
      <c r="AM250" s="36"/>
      <c r="AN250" s="29"/>
      <c r="AO250" s="36"/>
      <c r="AP250" s="29"/>
      <c r="AQ250" s="36"/>
      <c r="AR250" s="29"/>
      <c r="AS250" s="36"/>
      <c r="AT250" s="36"/>
      <c r="AU250" s="36"/>
      <c r="AV250" s="29"/>
      <c r="AW250" s="36"/>
      <c r="AX250" s="36"/>
      <c r="AY250" s="36"/>
      <c r="AZ250" s="29"/>
      <c r="BA250" s="36"/>
      <c r="BB250" s="36"/>
      <c r="BC250" s="36"/>
      <c r="BD250" s="36"/>
      <c r="BE250" s="36"/>
      <c r="BF250" s="36"/>
      <c r="BG250" s="36"/>
      <c r="BH250" s="36"/>
      <c r="BI250" s="36"/>
      <c r="BJ250" s="29"/>
      <c r="BK250" s="36"/>
      <c r="BL250" s="29"/>
      <c r="BM250" s="36"/>
      <c r="BN250" s="36"/>
      <c r="BO250" s="36"/>
      <c r="BP250" s="29"/>
      <c r="BQ250" s="36"/>
      <c r="BR250" s="29"/>
      <c r="BS250" s="36"/>
      <c r="BT250" s="36"/>
      <c r="BU250" s="36"/>
      <c r="BV250" s="36"/>
    </row>
    <row r="251" spans="1:75" s="86" customFormat="1" x14ac:dyDescent="0.25">
      <c r="A251" s="79">
        <v>249</v>
      </c>
      <c r="B251" s="79">
        <v>2</v>
      </c>
      <c r="C251" s="80" t="s">
        <v>928</v>
      </c>
      <c r="D251" s="81">
        <f>сентябрь!D251-октябрь!E251</f>
        <v>1368.4163972560386</v>
      </c>
      <c r="E251" s="81">
        <f t="shared" si="3"/>
        <v>10.545</v>
      </c>
      <c r="F251" s="82"/>
      <c r="G251" s="82"/>
      <c r="H251" s="82"/>
      <c r="I251" s="83"/>
      <c r="J251" s="82"/>
      <c r="K251" s="82"/>
      <c r="L251" s="82"/>
      <c r="M251" s="82"/>
      <c r="N251" s="82"/>
      <c r="O251" s="84"/>
      <c r="P251" s="82"/>
      <c r="Q251" s="84"/>
      <c r="R251" s="82"/>
      <c r="S251" s="82"/>
      <c r="T251" s="82"/>
      <c r="U251" s="82"/>
      <c r="V251" s="82"/>
      <c r="W251" s="82"/>
      <c r="X251" s="82"/>
      <c r="Y251" s="84"/>
      <c r="Z251" s="82"/>
      <c r="AA251" s="85"/>
      <c r="AB251" s="82"/>
      <c r="AC251" s="82"/>
      <c r="AD251" s="82"/>
      <c r="AE251" s="82"/>
      <c r="AF251" s="82"/>
      <c r="AG251" s="82"/>
      <c r="AH251" s="84"/>
      <c r="AI251" s="82"/>
      <c r="AJ251" s="84"/>
      <c r="AK251" s="82"/>
      <c r="AL251" s="82"/>
      <c r="AM251" s="82"/>
      <c r="AN251" s="84"/>
      <c r="AO251" s="82"/>
      <c r="AP251" s="84"/>
      <c r="AQ251" s="82"/>
      <c r="AR251" s="84"/>
      <c r="AS251" s="82"/>
      <c r="AT251" s="82"/>
      <c r="AU251" s="82"/>
      <c r="AV251" s="84"/>
      <c r="AW251" s="82"/>
      <c r="AX251" s="82"/>
      <c r="AY251" s="82"/>
      <c r="AZ251" s="84"/>
      <c r="BA251" s="82"/>
      <c r="BB251" s="82"/>
      <c r="BC251" s="82"/>
      <c r="BD251" s="82"/>
      <c r="BE251" s="82"/>
      <c r="BF251" s="82"/>
      <c r="BG251" s="82"/>
      <c r="BH251" s="82"/>
      <c r="BI251" s="82"/>
      <c r="BJ251" s="84"/>
      <c r="BK251" s="82"/>
      <c r="BL251" s="84"/>
      <c r="BM251" s="82"/>
      <c r="BN251" s="82"/>
      <c r="BO251" s="82"/>
      <c r="BP251" s="84">
        <v>11</v>
      </c>
      <c r="BQ251" s="82">
        <v>10.545</v>
      </c>
      <c r="BR251" s="84"/>
      <c r="BS251" s="82"/>
      <c r="BT251" s="82"/>
      <c r="BU251" s="82"/>
      <c r="BV251" s="82"/>
    </row>
    <row r="252" spans="1:75" s="86" customFormat="1" x14ac:dyDescent="0.25">
      <c r="A252" s="79">
        <v>250</v>
      </c>
      <c r="B252" s="79">
        <v>2</v>
      </c>
      <c r="C252" s="80" t="s">
        <v>705</v>
      </c>
      <c r="D252" s="81">
        <f>сентябрь!D252-октябрь!E252</f>
        <v>-470.60726427053146</v>
      </c>
      <c r="E252" s="81">
        <f t="shared" si="3"/>
        <v>9.7249999999999996</v>
      </c>
      <c r="F252" s="82"/>
      <c r="G252" s="82"/>
      <c r="H252" s="82"/>
      <c r="I252" s="83"/>
      <c r="J252" s="82"/>
      <c r="K252" s="82"/>
      <c r="L252" s="82"/>
      <c r="M252" s="82"/>
      <c r="N252" s="82"/>
      <c r="O252" s="84"/>
      <c r="P252" s="82"/>
      <c r="Q252" s="84"/>
      <c r="R252" s="82"/>
      <c r="S252" s="82"/>
      <c r="T252" s="82"/>
      <c r="U252" s="82"/>
      <c r="V252" s="82"/>
      <c r="W252" s="82"/>
      <c r="X252" s="82"/>
      <c r="Y252" s="84"/>
      <c r="Z252" s="82"/>
      <c r="AA252" s="85"/>
      <c r="AB252" s="82"/>
      <c r="AC252" s="82"/>
      <c r="AD252" s="82"/>
      <c r="AE252" s="82"/>
      <c r="AF252" s="82"/>
      <c r="AG252" s="82"/>
      <c r="AH252" s="84"/>
      <c r="AI252" s="82"/>
      <c r="AJ252" s="84"/>
      <c r="AK252" s="82"/>
      <c r="AL252" s="82"/>
      <c r="AM252" s="82"/>
      <c r="AN252" s="84"/>
      <c r="AO252" s="82"/>
      <c r="AP252" s="84"/>
      <c r="AQ252" s="82"/>
      <c r="AR252" s="84"/>
      <c r="AS252" s="82"/>
      <c r="AT252" s="82"/>
      <c r="AU252" s="82"/>
      <c r="AV252" s="84"/>
      <c r="AW252" s="82"/>
      <c r="AX252" s="82"/>
      <c r="AY252" s="82"/>
      <c r="AZ252" s="84"/>
      <c r="BA252" s="82"/>
      <c r="BB252" s="82"/>
      <c r="BC252" s="82"/>
      <c r="BD252" s="82"/>
      <c r="BE252" s="82"/>
      <c r="BF252" s="82"/>
      <c r="BG252" s="82"/>
      <c r="BH252" s="82"/>
      <c r="BI252" s="82"/>
      <c r="BJ252" s="84"/>
      <c r="BK252" s="82"/>
      <c r="BL252" s="84"/>
      <c r="BM252" s="82"/>
      <c r="BN252" s="82"/>
      <c r="BO252" s="82"/>
      <c r="BP252" s="84">
        <v>1</v>
      </c>
      <c r="BQ252" s="82">
        <v>9.7249999999999996</v>
      </c>
      <c r="BR252" s="84"/>
      <c r="BS252" s="82"/>
      <c r="BT252" s="82"/>
      <c r="BU252" s="82"/>
      <c r="BV252" s="82"/>
    </row>
    <row r="253" spans="1:75" x14ac:dyDescent="0.25">
      <c r="A253" s="16">
        <v>251</v>
      </c>
      <c r="B253" s="16">
        <v>2</v>
      </c>
      <c r="C253" s="31" t="s">
        <v>706</v>
      </c>
      <c r="D253" s="40">
        <f>сентябрь!D253-октябрь!E253</f>
        <v>167.84821231884058</v>
      </c>
      <c r="E253" s="40">
        <f t="shared" si="3"/>
        <v>0</v>
      </c>
      <c r="F253" s="36"/>
      <c r="G253" s="36"/>
      <c r="H253" s="36"/>
      <c r="I253" s="27"/>
      <c r="J253" s="36"/>
      <c r="K253" s="36"/>
      <c r="L253" s="36"/>
      <c r="M253" s="36"/>
      <c r="N253" s="36"/>
      <c r="O253" s="29"/>
      <c r="P253" s="36"/>
      <c r="Q253" s="29"/>
      <c r="R253" s="36"/>
      <c r="S253" s="36"/>
      <c r="T253" s="36"/>
      <c r="U253" s="36"/>
      <c r="V253" s="36"/>
      <c r="W253" s="36"/>
      <c r="X253" s="36"/>
      <c r="Y253" s="29"/>
      <c r="Z253" s="36"/>
      <c r="AA253" s="66"/>
      <c r="AB253" s="36"/>
      <c r="AC253" s="36"/>
      <c r="AD253" s="36"/>
      <c r="AE253" s="36"/>
      <c r="AF253" s="36"/>
      <c r="AG253" s="36"/>
      <c r="AH253" s="29"/>
      <c r="AI253" s="36"/>
      <c r="AJ253" s="29"/>
      <c r="AK253" s="36"/>
      <c r="AL253" s="36"/>
      <c r="AM253" s="36"/>
      <c r="AN253" s="29"/>
      <c r="AO253" s="36"/>
      <c r="AP253" s="29"/>
      <c r="AQ253" s="36"/>
      <c r="AR253" s="29"/>
      <c r="AS253" s="36"/>
      <c r="AT253" s="36"/>
      <c r="AU253" s="36"/>
      <c r="AV253" s="29"/>
      <c r="AW253" s="36"/>
      <c r="AX253" s="36"/>
      <c r="AY253" s="36"/>
      <c r="AZ253" s="29"/>
      <c r="BA253" s="36"/>
      <c r="BB253" s="36"/>
      <c r="BC253" s="36"/>
      <c r="BD253" s="36"/>
      <c r="BE253" s="36"/>
      <c r="BF253" s="36"/>
      <c r="BG253" s="36"/>
      <c r="BH253" s="36"/>
      <c r="BI253" s="36"/>
      <c r="BJ253" s="29"/>
      <c r="BK253" s="36"/>
      <c r="BL253" s="29"/>
      <c r="BM253" s="36"/>
      <c r="BN253" s="36"/>
      <c r="BO253" s="36"/>
      <c r="BP253" s="29"/>
      <c r="BQ253" s="36"/>
      <c r="BR253" s="29"/>
      <c r="BS253" s="36"/>
      <c r="BT253" s="36"/>
      <c r="BU253" s="36"/>
      <c r="BV253" s="36"/>
    </row>
    <row r="254" spans="1:75" x14ac:dyDescent="0.25">
      <c r="A254" s="16">
        <v>252</v>
      </c>
      <c r="B254" s="16">
        <v>2</v>
      </c>
      <c r="C254" s="31" t="s">
        <v>707</v>
      </c>
      <c r="D254" s="40">
        <f>сентябрь!D254-октябрь!E254</f>
        <v>39.56014190144905</v>
      </c>
      <c r="E254" s="40">
        <f t="shared" si="3"/>
        <v>0</v>
      </c>
      <c r="F254" s="36"/>
      <c r="G254" s="36"/>
      <c r="H254" s="36"/>
      <c r="I254" s="27"/>
      <c r="J254" s="36"/>
      <c r="K254" s="36"/>
      <c r="L254" s="36"/>
      <c r="M254" s="36"/>
      <c r="N254" s="36"/>
      <c r="O254" s="29"/>
      <c r="P254" s="36"/>
      <c r="Q254" s="29"/>
      <c r="R254" s="36"/>
      <c r="S254" s="36"/>
      <c r="T254" s="36"/>
      <c r="U254" s="36"/>
      <c r="V254" s="36"/>
      <c r="W254" s="36"/>
      <c r="X254" s="36"/>
      <c r="Y254" s="29"/>
      <c r="Z254" s="36"/>
      <c r="AA254" s="66"/>
      <c r="AB254" s="36"/>
      <c r="AC254" s="36"/>
      <c r="AD254" s="36"/>
      <c r="AE254" s="36"/>
      <c r="AF254" s="36"/>
      <c r="AG254" s="36"/>
      <c r="AH254" s="29"/>
      <c r="AI254" s="36"/>
      <c r="AJ254" s="29"/>
      <c r="AK254" s="36"/>
      <c r="AL254" s="36"/>
      <c r="AM254" s="36"/>
      <c r="AN254" s="29"/>
      <c r="AO254" s="36"/>
      <c r="AP254" s="29"/>
      <c r="AQ254" s="36"/>
      <c r="AR254" s="29"/>
      <c r="AS254" s="36"/>
      <c r="AT254" s="36"/>
      <c r="AU254" s="36"/>
      <c r="AV254" s="29"/>
      <c r="AW254" s="36"/>
      <c r="AX254" s="36"/>
      <c r="AY254" s="36"/>
      <c r="AZ254" s="29"/>
      <c r="BA254" s="36"/>
      <c r="BB254" s="36"/>
      <c r="BC254" s="36"/>
      <c r="BD254" s="36"/>
      <c r="BE254" s="36"/>
      <c r="BF254" s="36"/>
      <c r="BG254" s="36"/>
      <c r="BH254" s="36"/>
      <c r="BI254" s="36"/>
      <c r="BJ254" s="29"/>
      <c r="BK254" s="36"/>
      <c r="BL254" s="29"/>
      <c r="BM254" s="36"/>
      <c r="BN254" s="36"/>
      <c r="BO254" s="36"/>
      <c r="BP254" s="29"/>
      <c r="BQ254" s="36"/>
      <c r="BR254" s="29"/>
      <c r="BS254" s="36"/>
      <c r="BT254" s="36"/>
      <c r="BU254" s="36"/>
      <c r="BV254" s="36"/>
    </row>
    <row r="255" spans="1:75" s="86" customFormat="1" x14ac:dyDescent="0.25">
      <c r="A255" s="79">
        <v>253</v>
      </c>
      <c r="B255" s="79">
        <v>2</v>
      </c>
      <c r="C255" s="80" t="s">
        <v>708</v>
      </c>
      <c r="D255" s="81">
        <f>сентябрь!D255-октябрь!E255</f>
        <v>1596.856111062802</v>
      </c>
      <c r="E255" s="81">
        <f t="shared" si="3"/>
        <v>5.7439999999999998</v>
      </c>
      <c r="F255" s="82"/>
      <c r="G255" s="82"/>
      <c r="H255" s="82"/>
      <c r="I255" s="83"/>
      <c r="J255" s="82"/>
      <c r="K255" s="82"/>
      <c r="L255" s="82"/>
      <c r="M255" s="82"/>
      <c r="N255" s="82"/>
      <c r="O255" s="84"/>
      <c r="P255" s="82"/>
      <c r="Q255" s="84"/>
      <c r="R255" s="82"/>
      <c r="S255" s="82"/>
      <c r="T255" s="82"/>
      <c r="U255" s="82"/>
      <c r="V255" s="82"/>
      <c r="W255" s="82"/>
      <c r="X255" s="82"/>
      <c r="Y255" s="84"/>
      <c r="Z255" s="82"/>
      <c r="AA255" s="85"/>
      <c r="AB255" s="82"/>
      <c r="AC255" s="82"/>
      <c r="AD255" s="82"/>
      <c r="AE255" s="82"/>
      <c r="AF255" s="82"/>
      <c r="AG255" s="82"/>
      <c r="AH255" s="84"/>
      <c r="AI255" s="82"/>
      <c r="AJ255" s="84"/>
      <c r="AK255" s="82"/>
      <c r="AL255" s="82"/>
      <c r="AM255" s="82"/>
      <c r="AN255" s="84"/>
      <c r="AO255" s="82"/>
      <c r="AP255" s="84"/>
      <c r="AQ255" s="82"/>
      <c r="AR255" s="84"/>
      <c r="AS255" s="82"/>
      <c r="AT255" s="82"/>
      <c r="AU255" s="82"/>
      <c r="AV255" s="84"/>
      <c r="AW255" s="82"/>
      <c r="AX255" s="82"/>
      <c r="AY255" s="82"/>
      <c r="AZ255" s="84"/>
      <c r="BA255" s="82"/>
      <c r="BB255" s="82"/>
      <c r="BC255" s="82"/>
      <c r="BD255" s="82"/>
      <c r="BE255" s="82"/>
      <c r="BF255" s="82"/>
      <c r="BG255" s="82"/>
      <c r="BH255" s="82"/>
      <c r="BI255" s="82"/>
      <c r="BJ255" s="84"/>
      <c r="BK255" s="82"/>
      <c r="BL255" s="84"/>
      <c r="BM255" s="82"/>
      <c r="BN255" s="82"/>
      <c r="BO255" s="82"/>
      <c r="BP255" s="84">
        <v>9</v>
      </c>
      <c r="BQ255" s="82">
        <v>5.7439999999999998</v>
      </c>
      <c r="BR255" s="84"/>
      <c r="BS255" s="82"/>
      <c r="BT255" s="82"/>
      <c r="BU255" s="82"/>
      <c r="BV255" s="82"/>
    </row>
    <row r="256" spans="1:75" x14ac:dyDescent="0.25">
      <c r="A256" s="16">
        <v>254</v>
      </c>
      <c r="B256" s="16">
        <v>2</v>
      </c>
      <c r="C256" s="31" t="s">
        <v>709</v>
      </c>
      <c r="D256" s="40">
        <f>сентябрь!D256-октябрь!E256</f>
        <v>-258.89608121739138</v>
      </c>
      <c r="E256" s="40">
        <f t="shared" si="3"/>
        <v>0</v>
      </c>
      <c r="F256" s="36"/>
      <c r="G256" s="36"/>
      <c r="H256" s="36"/>
      <c r="I256" s="27"/>
      <c r="J256" s="36"/>
      <c r="K256" s="36"/>
      <c r="L256" s="36"/>
      <c r="M256" s="36"/>
      <c r="N256" s="36"/>
      <c r="O256" s="29"/>
      <c r="P256" s="36"/>
      <c r="Q256" s="29"/>
      <c r="R256" s="36"/>
      <c r="S256" s="36"/>
      <c r="T256" s="36"/>
      <c r="U256" s="36"/>
      <c r="V256" s="36"/>
      <c r="W256" s="36"/>
      <c r="X256" s="36"/>
      <c r="Y256" s="29"/>
      <c r="Z256" s="36"/>
      <c r="AA256" s="66"/>
      <c r="AB256" s="36"/>
      <c r="AC256" s="36"/>
      <c r="AD256" s="36"/>
      <c r="AE256" s="36"/>
      <c r="AF256" s="36"/>
      <c r="AG256" s="36"/>
      <c r="AH256" s="29"/>
      <c r="AI256" s="36"/>
      <c r="AJ256" s="29"/>
      <c r="AK256" s="36"/>
      <c r="AL256" s="36"/>
      <c r="AM256" s="36"/>
      <c r="AN256" s="29"/>
      <c r="AO256" s="36"/>
      <c r="AP256" s="29"/>
      <c r="AQ256" s="36"/>
      <c r="AR256" s="29"/>
      <c r="AS256" s="36"/>
      <c r="AT256" s="36"/>
      <c r="AU256" s="36"/>
      <c r="AV256" s="29"/>
      <c r="AW256" s="36"/>
      <c r="AX256" s="36"/>
      <c r="AY256" s="36"/>
      <c r="AZ256" s="29"/>
      <c r="BA256" s="36"/>
      <c r="BB256" s="36"/>
      <c r="BC256" s="36"/>
      <c r="BD256" s="36"/>
      <c r="BE256" s="36"/>
      <c r="BF256" s="36"/>
      <c r="BG256" s="36"/>
      <c r="BH256" s="36"/>
      <c r="BI256" s="36"/>
      <c r="BJ256" s="29"/>
      <c r="BK256" s="36"/>
      <c r="BL256" s="29"/>
      <c r="BM256" s="36"/>
      <c r="BN256" s="36"/>
      <c r="BO256" s="36"/>
      <c r="BP256" s="29"/>
      <c r="BQ256" s="36"/>
      <c r="BR256" s="29"/>
      <c r="BS256" s="36"/>
      <c r="BT256" s="36"/>
      <c r="BU256" s="36"/>
      <c r="BV256" s="36"/>
    </row>
    <row r="257" spans="1:75" x14ac:dyDescent="0.25">
      <c r="A257" s="16">
        <v>255</v>
      </c>
      <c r="B257" s="16">
        <v>2</v>
      </c>
      <c r="C257" s="31" t="s">
        <v>710</v>
      </c>
      <c r="D257" s="40">
        <f>сентябрь!D257-октябрь!E257</f>
        <v>-297.31412314975853</v>
      </c>
      <c r="E257" s="40">
        <f t="shared" si="3"/>
        <v>0</v>
      </c>
      <c r="F257" s="36"/>
      <c r="G257" s="36"/>
      <c r="H257" s="36"/>
      <c r="I257" s="27"/>
      <c r="J257" s="36"/>
      <c r="K257" s="36"/>
      <c r="L257" s="36"/>
      <c r="M257" s="36"/>
      <c r="N257" s="36"/>
      <c r="O257" s="29"/>
      <c r="P257" s="36"/>
      <c r="Q257" s="29"/>
      <c r="R257" s="36"/>
      <c r="S257" s="36"/>
      <c r="T257" s="36"/>
      <c r="U257" s="36"/>
      <c r="V257" s="36"/>
      <c r="W257" s="36"/>
      <c r="X257" s="36"/>
      <c r="Y257" s="29"/>
      <c r="Z257" s="36"/>
      <c r="AA257" s="66"/>
      <c r="AB257" s="36"/>
      <c r="AC257" s="36"/>
      <c r="AD257" s="36"/>
      <c r="AE257" s="36"/>
      <c r="AF257" s="36"/>
      <c r="AG257" s="36"/>
      <c r="AH257" s="29"/>
      <c r="AI257" s="36"/>
      <c r="AJ257" s="29"/>
      <c r="AK257" s="36"/>
      <c r="AL257" s="36"/>
      <c r="AM257" s="36"/>
      <c r="AN257" s="29"/>
      <c r="AO257" s="36"/>
      <c r="AP257" s="29"/>
      <c r="AQ257" s="36"/>
      <c r="AR257" s="29"/>
      <c r="AS257" s="36"/>
      <c r="AT257" s="36"/>
      <c r="AU257" s="36"/>
      <c r="AV257" s="29"/>
      <c r="AW257" s="36"/>
      <c r="AX257" s="36"/>
      <c r="AY257" s="36"/>
      <c r="AZ257" s="29"/>
      <c r="BA257" s="36"/>
      <c r="BB257" s="36"/>
      <c r="BC257" s="36"/>
      <c r="BD257" s="36"/>
      <c r="BE257" s="36"/>
      <c r="BF257" s="36"/>
      <c r="BG257" s="36"/>
      <c r="BH257" s="36"/>
      <c r="BI257" s="36"/>
      <c r="BJ257" s="29"/>
      <c r="BK257" s="36"/>
      <c r="BL257" s="29"/>
      <c r="BM257" s="36"/>
      <c r="BN257" s="36"/>
      <c r="BO257" s="36"/>
      <c r="BP257" s="29"/>
      <c r="BQ257" s="36"/>
      <c r="BR257" s="29"/>
      <c r="BS257" s="36"/>
      <c r="BT257" s="36"/>
      <c r="BU257" s="36"/>
      <c r="BV257" s="36"/>
    </row>
    <row r="258" spans="1:75" x14ac:dyDescent="0.25">
      <c r="A258" s="16">
        <v>256</v>
      </c>
      <c r="B258" s="16">
        <v>2</v>
      </c>
      <c r="C258" s="31" t="s">
        <v>711</v>
      </c>
      <c r="D258" s="40">
        <f>сентябрь!D258-октябрь!E258</f>
        <v>26.73389145893713</v>
      </c>
      <c r="E258" s="40">
        <f t="shared" si="3"/>
        <v>0</v>
      </c>
      <c r="F258" s="36"/>
      <c r="G258" s="36"/>
      <c r="H258" s="36"/>
      <c r="I258" s="27"/>
      <c r="J258" s="36"/>
      <c r="K258" s="36"/>
      <c r="L258" s="36"/>
      <c r="M258" s="36"/>
      <c r="N258" s="36"/>
      <c r="O258" s="29"/>
      <c r="P258" s="36"/>
      <c r="Q258" s="29"/>
      <c r="R258" s="36"/>
      <c r="S258" s="36"/>
      <c r="T258" s="36"/>
      <c r="U258" s="36"/>
      <c r="V258" s="36"/>
      <c r="W258" s="36"/>
      <c r="X258" s="36"/>
      <c r="Y258" s="29"/>
      <c r="Z258" s="36"/>
      <c r="AA258" s="66"/>
      <c r="AB258" s="36"/>
      <c r="AC258" s="36"/>
      <c r="AD258" s="36"/>
      <c r="AE258" s="36"/>
      <c r="AF258" s="36"/>
      <c r="AG258" s="36"/>
      <c r="AH258" s="29"/>
      <c r="AI258" s="36"/>
      <c r="AJ258" s="29"/>
      <c r="AK258" s="36"/>
      <c r="AL258" s="36"/>
      <c r="AM258" s="36"/>
      <c r="AN258" s="29"/>
      <c r="AO258" s="36"/>
      <c r="AP258" s="29"/>
      <c r="AQ258" s="36"/>
      <c r="AR258" s="29"/>
      <c r="AS258" s="36"/>
      <c r="AT258" s="36"/>
      <c r="AU258" s="36"/>
      <c r="AV258" s="29"/>
      <c r="AW258" s="36"/>
      <c r="AX258" s="36"/>
      <c r="AY258" s="36"/>
      <c r="AZ258" s="29"/>
      <c r="BA258" s="36"/>
      <c r="BB258" s="36"/>
      <c r="BC258" s="36"/>
      <c r="BD258" s="36"/>
      <c r="BE258" s="36"/>
      <c r="BF258" s="36"/>
      <c r="BG258" s="36"/>
      <c r="BH258" s="36"/>
      <c r="BI258" s="36"/>
      <c r="BJ258" s="29"/>
      <c r="BK258" s="36"/>
      <c r="BL258" s="29"/>
      <c r="BM258" s="36"/>
      <c r="BN258" s="36"/>
      <c r="BO258" s="36"/>
      <c r="BP258" s="29"/>
      <c r="BQ258" s="36"/>
      <c r="BR258" s="29"/>
      <c r="BS258" s="36"/>
      <c r="BT258" s="36"/>
      <c r="BU258" s="36"/>
      <c r="BV258" s="36"/>
    </row>
    <row r="259" spans="1:75" s="86" customFormat="1" x14ac:dyDescent="0.25">
      <c r="A259" s="79">
        <v>257</v>
      </c>
      <c r="B259" s="79">
        <v>2</v>
      </c>
      <c r="C259" s="80" t="s">
        <v>712</v>
      </c>
      <c r="D259" s="81">
        <f>сентябрь!D259-октябрь!E259</f>
        <v>325.3318037487922</v>
      </c>
      <c r="E259" s="81">
        <f t="shared" si="3"/>
        <v>0.95199999999999996</v>
      </c>
      <c r="F259" s="82"/>
      <c r="G259" s="82"/>
      <c r="H259" s="82"/>
      <c r="I259" s="83"/>
      <c r="J259" s="82"/>
      <c r="K259" s="82"/>
      <c r="L259" s="82"/>
      <c r="M259" s="82"/>
      <c r="N259" s="82"/>
      <c r="O259" s="84"/>
      <c r="P259" s="82"/>
      <c r="Q259" s="84"/>
      <c r="R259" s="82"/>
      <c r="S259" s="82"/>
      <c r="T259" s="82"/>
      <c r="U259" s="82"/>
      <c r="V259" s="82"/>
      <c r="W259" s="82"/>
      <c r="X259" s="82"/>
      <c r="Y259" s="84"/>
      <c r="Z259" s="82"/>
      <c r="AA259" s="85"/>
      <c r="AB259" s="82"/>
      <c r="AC259" s="82"/>
      <c r="AD259" s="82"/>
      <c r="AE259" s="82"/>
      <c r="AF259" s="82"/>
      <c r="AG259" s="82"/>
      <c r="AH259" s="84"/>
      <c r="AI259" s="82"/>
      <c r="AJ259" s="84"/>
      <c r="AK259" s="82"/>
      <c r="AL259" s="82"/>
      <c r="AM259" s="82"/>
      <c r="AN259" s="84"/>
      <c r="AO259" s="82"/>
      <c r="AP259" s="84"/>
      <c r="AQ259" s="82"/>
      <c r="AR259" s="84"/>
      <c r="AS259" s="82"/>
      <c r="AT259" s="82"/>
      <c r="AU259" s="82"/>
      <c r="AV259" s="84"/>
      <c r="AW259" s="82"/>
      <c r="AX259" s="82"/>
      <c r="AY259" s="82"/>
      <c r="AZ259" s="84"/>
      <c r="BA259" s="82"/>
      <c r="BB259" s="82"/>
      <c r="BC259" s="82"/>
      <c r="BD259" s="82"/>
      <c r="BE259" s="82"/>
      <c r="BF259" s="82"/>
      <c r="BG259" s="82"/>
      <c r="BH259" s="82"/>
      <c r="BI259" s="82"/>
      <c r="BJ259" s="84"/>
      <c r="BK259" s="82"/>
      <c r="BL259" s="84"/>
      <c r="BM259" s="82"/>
      <c r="BN259" s="82"/>
      <c r="BO259" s="82"/>
      <c r="BP259" s="84">
        <v>1</v>
      </c>
      <c r="BQ259" s="82">
        <v>0.95199999999999996</v>
      </c>
      <c r="BR259" s="84"/>
      <c r="BS259" s="82"/>
      <c r="BT259" s="82"/>
      <c r="BU259" s="82"/>
      <c r="BV259" s="82"/>
    </row>
    <row r="260" spans="1:75" x14ac:dyDescent="0.25">
      <c r="A260" s="16">
        <v>258</v>
      </c>
      <c r="B260" s="16">
        <v>2</v>
      </c>
      <c r="C260" s="31" t="s">
        <v>713</v>
      </c>
      <c r="D260" s="40">
        <f>сентябрь!D260-октябрь!E260</f>
        <v>-493.92831376811586</v>
      </c>
      <c r="E260" s="40">
        <f t="shared" ref="E260:E323" si="4">G260+H260+J260+L260+N260+P260+R260+T260+V260+X260+Z260+AC260+AE260+AG260+AI260+AK260+AM260+AO260+AQ260+AS260+AU260+AW260+AY260+BA260+BC260+BE260+BG260+BI260+BK260+BM260+BO260+BQ260+BS260+BU260+BV260</f>
        <v>0</v>
      </c>
      <c r="F260" s="36"/>
      <c r="G260" s="36"/>
      <c r="H260" s="36"/>
      <c r="I260" s="27"/>
      <c r="J260" s="36"/>
      <c r="K260" s="36"/>
      <c r="L260" s="36"/>
      <c r="M260" s="36"/>
      <c r="N260" s="36"/>
      <c r="O260" s="29"/>
      <c r="P260" s="36"/>
      <c r="Q260" s="29"/>
      <c r="R260" s="36"/>
      <c r="S260" s="36"/>
      <c r="T260" s="36"/>
      <c r="U260" s="36"/>
      <c r="V260" s="36"/>
      <c r="W260" s="36"/>
      <c r="X260" s="36"/>
      <c r="Y260" s="29"/>
      <c r="Z260" s="36"/>
      <c r="AA260" s="66"/>
      <c r="AB260" s="36"/>
      <c r="AC260" s="36"/>
      <c r="AD260" s="36"/>
      <c r="AE260" s="36"/>
      <c r="AF260" s="36"/>
      <c r="AG260" s="36"/>
      <c r="AH260" s="29"/>
      <c r="AI260" s="36"/>
      <c r="AJ260" s="29"/>
      <c r="AK260" s="36"/>
      <c r="AL260" s="36"/>
      <c r="AM260" s="36"/>
      <c r="AN260" s="29"/>
      <c r="AO260" s="36"/>
      <c r="AP260" s="29"/>
      <c r="AQ260" s="36"/>
      <c r="AR260" s="29"/>
      <c r="AS260" s="36"/>
      <c r="AT260" s="36"/>
      <c r="AU260" s="36"/>
      <c r="AV260" s="29"/>
      <c r="AW260" s="36"/>
      <c r="AX260" s="36"/>
      <c r="AY260" s="36"/>
      <c r="AZ260" s="29"/>
      <c r="BA260" s="36"/>
      <c r="BB260" s="36"/>
      <c r="BC260" s="36"/>
      <c r="BD260" s="36"/>
      <c r="BE260" s="36"/>
      <c r="BF260" s="36"/>
      <c r="BG260" s="36"/>
      <c r="BH260" s="36"/>
      <c r="BI260" s="36"/>
      <c r="BJ260" s="29"/>
      <c r="BK260" s="36"/>
      <c r="BL260" s="29"/>
      <c r="BM260" s="36"/>
      <c r="BN260" s="36"/>
      <c r="BO260" s="36"/>
      <c r="BP260" s="29"/>
      <c r="BQ260" s="36"/>
      <c r="BR260" s="29"/>
      <c r="BS260" s="36"/>
      <c r="BT260" s="36"/>
      <c r="BU260" s="36"/>
      <c r="BV260" s="36"/>
    </row>
    <row r="261" spans="1:75" x14ac:dyDescent="0.25">
      <c r="A261" s="16">
        <v>259</v>
      </c>
      <c r="B261" s="16">
        <v>2</v>
      </c>
      <c r="C261" s="31" t="s">
        <v>714</v>
      </c>
      <c r="D261" s="40">
        <f>сентябрь!D261-октябрь!E261</f>
        <v>-145.03911813526568</v>
      </c>
      <c r="E261" s="40">
        <f t="shared" si="4"/>
        <v>0</v>
      </c>
      <c r="F261" s="36"/>
      <c r="G261" s="36"/>
      <c r="H261" s="36"/>
      <c r="I261" s="27"/>
      <c r="J261" s="36"/>
      <c r="K261" s="36"/>
      <c r="L261" s="36"/>
      <c r="M261" s="36"/>
      <c r="N261" s="36"/>
      <c r="O261" s="29"/>
      <c r="P261" s="36"/>
      <c r="Q261" s="29"/>
      <c r="R261" s="36"/>
      <c r="S261" s="36"/>
      <c r="T261" s="36"/>
      <c r="U261" s="36"/>
      <c r="V261" s="36"/>
      <c r="W261" s="36"/>
      <c r="X261" s="36"/>
      <c r="Y261" s="29"/>
      <c r="Z261" s="36"/>
      <c r="AA261" s="66"/>
      <c r="AB261" s="36"/>
      <c r="AC261" s="36"/>
      <c r="AD261" s="36"/>
      <c r="AE261" s="36"/>
      <c r="AF261" s="36"/>
      <c r="AG261" s="36"/>
      <c r="AH261" s="29"/>
      <c r="AI261" s="36"/>
      <c r="AJ261" s="29"/>
      <c r="AK261" s="36"/>
      <c r="AL261" s="36"/>
      <c r="AM261" s="36"/>
      <c r="AN261" s="29"/>
      <c r="AO261" s="36"/>
      <c r="AP261" s="29"/>
      <c r="AQ261" s="36"/>
      <c r="AR261" s="29"/>
      <c r="AS261" s="36"/>
      <c r="AT261" s="36"/>
      <c r="AU261" s="36"/>
      <c r="AV261" s="29"/>
      <c r="AW261" s="36"/>
      <c r="AX261" s="36"/>
      <c r="AY261" s="36"/>
      <c r="AZ261" s="29"/>
      <c r="BA261" s="36"/>
      <c r="BB261" s="36"/>
      <c r="BC261" s="36"/>
      <c r="BD261" s="36"/>
      <c r="BE261" s="36"/>
      <c r="BF261" s="36"/>
      <c r="BG261" s="36"/>
      <c r="BH261" s="36"/>
      <c r="BI261" s="36"/>
      <c r="BJ261" s="29"/>
      <c r="BK261" s="36"/>
      <c r="BL261" s="29"/>
      <c r="BM261" s="36"/>
      <c r="BN261" s="36"/>
      <c r="BO261" s="36"/>
      <c r="BP261" s="29"/>
      <c r="BQ261" s="36"/>
      <c r="BR261" s="29"/>
      <c r="BS261" s="36"/>
      <c r="BT261" s="36"/>
      <c r="BU261" s="36"/>
      <c r="BV261" s="36"/>
    </row>
    <row r="262" spans="1:75" x14ac:dyDescent="0.25">
      <c r="A262" s="16">
        <v>260</v>
      </c>
      <c r="B262" s="16">
        <v>2</v>
      </c>
      <c r="C262" s="31" t="s">
        <v>715</v>
      </c>
      <c r="D262" s="40">
        <f>сентябрь!D262-октябрь!E262</f>
        <v>74.950693990338152</v>
      </c>
      <c r="E262" s="40">
        <f t="shared" si="4"/>
        <v>0</v>
      </c>
      <c r="F262" s="36"/>
      <c r="G262" s="36"/>
      <c r="H262" s="36"/>
      <c r="I262" s="27"/>
      <c r="J262" s="36"/>
      <c r="K262" s="36"/>
      <c r="L262" s="36"/>
      <c r="M262" s="36"/>
      <c r="N262" s="36"/>
      <c r="O262" s="29"/>
      <c r="P262" s="36"/>
      <c r="Q262" s="29"/>
      <c r="R262" s="36"/>
      <c r="S262" s="36"/>
      <c r="T262" s="36"/>
      <c r="U262" s="36"/>
      <c r="V262" s="36"/>
      <c r="W262" s="36"/>
      <c r="X262" s="36"/>
      <c r="Y262" s="29"/>
      <c r="Z262" s="36"/>
      <c r="AA262" s="66"/>
      <c r="AB262" s="36"/>
      <c r="AC262" s="36"/>
      <c r="AD262" s="36"/>
      <c r="AE262" s="36"/>
      <c r="AF262" s="36"/>
      <c r="AG262" s="36"/>
      <c r="AH262" s="29"/>
      <c r="AI262" s="36"/>
      <c r="AJ262" s="29"/>
      <c r="AK262" s="36"/>
      <c r="AL262" s="36"/>
      <c r="AM262" s="36"/>
      <c r="AN262" s="29"/>
      <c r="AO262" s="36"/>
      <c r="AP262" s="29"/>
      <c r="AQ262" s="36"/>
      <c r="AR262" s="29"/>
      <c r="AS262" s="36"/>
      <c r="AT262" s="36"/>
      <c r="AU262" s="36"/>
      <c r="AV262" s="29"/>
      <c r="AW262" s="36"/>
      <c r="AX262" s="36"/>
      <c r="AY262" s="36"/>
      <c r="AZ262" s="29"/>
      <c r="BA262" s="36"/>
      <c r="BB262" s="36"/>
      <c r="BC262" s="36"/>
      <c r="BD262" s="36"/>
      <c r="BE262" s="36"/>
      <c r="BF262" s="36"/>
      <c r="BG262" s="36"/>
      <c r="BH262" s="36"/>
      <c r="BI262" s="36"/>
      <c r="BJ262" s="29"/>
      <c r="BK262" s="36"/>
      <c r="BL262" s="29"/>
      <c r="BM262" s="36"/>
      <c r="BN262" s="36"/>
      <c r="BO262" s="36"/>
      <c r="BP262" s="29"/>
      <c r="BQ262" s="36"/>
      <c r="BR262" s="29"/>
      <c r="BS262" s="36"/>
      <c r="BT262" s="36"/>
      <c r="BU262" s="36"/>
      <c r="BV262" s="36"/>
    </row>
    <row r="263" spans="1:75" x14ac:dyDescent="0.25">
      <c r="A263" s="16">
        <v>261</v>
      </c>
      <c r="B263" s="16">
        <v>2</v>
      </c>
      <c r="C263" s="31" t="s">
        <v>716</v>
      </c>
      <c r="D263" s="40">
        <f>сентябрь!D263-октябрь!E263</f>
        <v>-248.52585552657007</v>
      </c>
      <c r="E263" s="40">
        <f t="shared" si="4"/>
        <v>0</v>
      </c>
      <c r="F263" s="36"/>
      <c r="G263" s="36"/>
      <c r="H263" s="36"/>
      <c r="I263" s="27"/>
      <c r="J263" s="36"/>
      <c r="K263" s="36"/>
      <c r="L263" s="36"/>
      <c r="M263" s="36"/>
      <c r="N263" s="36"/>
      <c r="O263" s="29"/>
      <c r="P263" s="36"/>
      <c r="Q263" s="29"/>
      <c r="R263" s="36"/>
      <c r="S263" s="36"/>
      <c r="T263" s="36"/>
      <c r="U263" s="36"/>
      <c r="V263" s="36"/>
      <c r="W263" s="36"/>
      <c r="X263" s="36"/>
      <c r="Y263" s="29"/>
      <c r="Z263" s="36"/>
      <c r="AA263" s="66"/>
      <c r="AB263" s="36"/>
      <c r="AC263" s="36"/>
      <c r="AD263" s="36"/>
      <c r="AE263" s="36"/>
      <c r="AF263" s="36"/>
      <c r="AG263" s="36"/>
      <c r="AH263" s="29"/>
      <c r="AI263" s="36"/>
      <c r="AJ263" s="29"/>
      <c r="AK263" s="36"/>
      <c r="AL263" s="36"/>
      <c r="AM263" s="36"/>
      <c r="AN263" s="29"/>
      <c r="AO263" s="36"/>
      <c r="AP263" s="29"/>
      <c r="AQ263" s="36"/>
      <c r="AR263" s="29"/>
      <c r="AS263" s="36"/>
      <c r="AT263" s="36"/>
      <c r="AU263" s="36"/>
      <c r="AV263" s="29"/>
      <c r="AW263" s="36"/>
      <c r="AX263" s="36"/>
      <c r="AY263" s="36"/>
      <c r="AZ263" s="29"/>
      <c r="BA263" s="36"/>
      <c r="BB263" s="36"/>
      <c r="BC263" s="36"/>
      <c r="BD263" s="36"/>
      <c r="BE263" s="36"/>
      <c r="BF263" s="36"/>
      <c r="BG263" s="36"/>
      <c r="BH263" s="36"/>
      <c r="BI263" s="36"/>
      <c r="BJ263" s="29"/>
      <c r="BK263" s="36"/>
      <c r="BL263" s="29"/>
      <c r="BM263" s="36"/>
      <c r="BN263" s="36"/>
      <c r="BO263" s="36"/>
      <c r="BP263" s="29"/>
      <c r="BQ263" s="36"/>
      <c r="BR263" s="29"/>
      <c r="BS263" s="36"/>
      <c r="BT263" s="36"/>
      <c r="BU263" s="36"/>
      <c r="BV263" s="36"/>
    </row>
    <row r="264" spans="1:75" x14ac:dyDescent="0.25">
      <c r="A264" s="16">
        <v>262</v>
      </c>
      <c r="B264" s="16">
        <v>2</v>
      </c>
      <c r="C264" s="31" t="s">
        <v>717</v>
      </c>
      <c r="D264" s="40">
        <f>сентябрь!D264-октябрь!E264</f>
        <v>-217.68025197101451</v>
      </c>
      <c r="E264" s="40">
        <f t="shared" si="4"/>
        <v>0</v>
      </c>
      <c r="F264" s="36"/>
      <c r="G264" s="36"/>
      <c r="H264" s="36"/>
      <c r="I264" s="27"/>
      <c r="J264" s="36"/>
      <c r="K264" s="36"/>
      <c r="L264" s="36"/>
      <c r="M264" s="36"/>
      <c r="N264" s="36"/>
      <c r="O264" s="29"/>
      <c r="P264" s="36"/>
      <c r="Q264" s="29"/>
      <c r="R264" s="36"/>
      <c r="S264" s="36"/>
      <c r="T264" s="36"/>
      <c r="U264" s="36"/>
      <c r="V264" s="36"/>
      <c r="W264" s="36"/>
      <c r="X264" s="36"/>
      <c r="Y264" s="29"/>
      <c r="Z264" s="36"/>
      <c r="AA264" s="66"/>
      <c r="AB264" s="36"/>
      <c r="AC264" s="36"/>
      <c r="AD264" s="36"/>
      <c r="AE264" s="36"/>
      <c r="AF264" s="36"/>
      <c r="AG264" s="36"/>
      <c r="AH264" s="29"/>
      <c r="AI264" s="36"/>
      <c r="AJ264" s="29"/>
      <c r="AK264" s="36"/>
      <c r="AL264" s="36"/>
      <c r="AM264" s="36"/>
      <c r="AN264" s="29"/>
      <c r="AO264" s="36"/>
      <c r="AP264" s="29"/>
      <c r="AQ264" s="36"/>
      <c r="AR264" s="29"/>
      <c r="AS264" s="36"/>
      <c r="AT264" s="36"/>
      <c r="AU264" s="36"/>
      <c r="AV264" s="29"/>
      <c r="AW264" s="36"/>
      <c r="AX264" s="36"/>
      <c r="AY264" s="36"/>
      <c r="AZ264" s="29"/>
      <c r="BA264" s="36"/>
      <c r="BB264" s="36"/>
      <c r="BC264" s="36"/>
      <c r="BD264" s="36"/>
      <c r="BE264" s="36"/>
      <c r="BF264" s="36"/>
      <c r="BG264" s="36"/>
      <c r="BH264" s="36"/>
      <c r="BI264" s="36"/>
      <c r="BJ264" s="29"/>
      <c r="BK264" s="36"/>
      <c r="BL264" s="29"/>
      <c r="BM264" s="36"/>
      <c r="BN264" s="36"/>
      <c r="BO264" s="36"/>
      <c r="BP264" s="29"/>
      <c r="BQ264" s="36"/>
      <c r="BR264" s="29"/>
      <c r="BS264" s="36"/>
      <c r="BT264" s="36"/>
      <c r="BU264" s="36"/>
      <c r="BV264" s="36"/>
    </row>
    <row r="265" spans="1:75" x14ac:dyDescent="0.25">
      <c r="A265" s="16">
        <v>263</v>
      </c>
      <c r="B265" s="16">
        <v>1</v>
      </c>
      <c r="C265" s="31" t="s">
        <v>718</v>
      </c>
      <c r="D265" s="40">
        <f>сентябрь!D265-октябрь!E265</f>
        <v>-7.4926733816425326</v>
      </c>
      <c r="E265" s="40">
        <f t="shared" si="4"/>
        <v>0</v>
      </c>
      <c r="F265" s="36"/>
      <c r="G265" s="36"/>
      <c r="H265" s="36"/>
      <c r="I265" s="27"/>
      <c r="J265" s="36"/>
      <c r="K265" s="36"/>
      <c r="L265" s="36"/>
      <c r="M265" s="36"/>
      <c r="N265" s="36"/>
      <c r="O265" s="29"/>
      <c r="P265" s="36"/>
      <c r="Q265" s="29"/>
      <c r="R265" s="36"/>
      <c r="S265" s="36"/>
      <c r="T265" s="36"/>
      <c r="U265" s="36"/>
      <c r="V265" s="36"/>
      <c r="W265" s="36"/>
      <c r="X265" s="36"/>
      <c r="Y265" s="29"/>
      <c r="Z265" s="36"/>
      <c r="AA265" s="66"/>
      <c r="AB265" s="36"/>
      <c r="AC265" s="36"/>
      <c r="AD265" s="36"/>
      <c r="AE265" s="36"/>
      <c r="AF265" s="36"/>
      <c r="AG265" s="36"/>
      <c r="AH265" s="29"/>
      <c r="AI265" s="36"/>
      <c r="AJ265" s="29"/>
      <c r="AK265" s="36"/>
      <c r="AL265" s="36"/>
      <c r="AM265" s="36"/>
      <c r="AN265" s="29"/>
      <c r="AO265" s="36"/>
      <c r="AP265" s="29"/>
      <c r="AQ265" s="36"/>
      <c r="AR265" s="29"/>
      <c r="AS265" s="36"/>
      <c r="AT265" s="36"/>
      <c r="AU265" s="36"/>
      <c r="AV265" s="29"/>
      <c r="AW265" s="36"/>
      <c r="AX265" s="36"/>
      <c r="AY265" s="36"/>
      <c r="AZ265" s="29"/>
      <c r="BA265" s="36"/>
      <c r="BB265" s="36"/>
      <c r="BC265" s="36"/>
      <c r="BD265" s="36"/>
      <c r="BE265" s="36"/>
      <c r="BF265" s="36"/>
      <c r="BG265" s="36"/>
      <c r="BH265" s="36"/>
      <c r="BI265" s="36"/>
      <c r="BJ265" s="29"/>
      <c r="BK265" s="36"/>
      <c r="BL265" s="29"/>
      <c r="BM265" s="36"/>
      <c r="BN265" s="36"/>
      <c r="BO265" s="36"/>
      <c r="BP265" s="29"/>
      <c r="BQ265" s="36"/>
      <c r="BR265" s="29"/>
      <c r="BS265" s="36"/>
      <c r="BT265" s="36"/>
      <c r="BU265" s="36"/>
      <c r="BV265" s="36"/>
    </row>
    <row r="266" spans="1:75" x14ac:dyDescent="0.25">
      <c r="A266" s="16">
        <v>264</v>
      </c>
      <c r="B266" s="16">
        <v>3</v>
      </c>
      <c r="C266" s="31" t="s">
        <v>719</v>
      </c>
      <c r="D266" s="40">
        <f>сентябрь!D266-октябрь!E266</f>
        <v>-209.46455192270525</v>
      </c>
      <c r="E266" s="40">
        <f t="shared" si="4"/>
        <v>0</v>
      </c>
      <c r="F266" s="36"/>
      <c r="G266" s="36"/>
      <c r="H266" s="36"/>
      <c r="I266" s="27"/>
      <c r="J266" s="36"/>
      <c r="K266" s="36"/>
      <c r="L266" s="36"/>
      <c r="M266" s="36"/>
      <c r="N266" s="36"/>
      <c r="O266" s="29"/>
      <c r="P266" s="36"/>
      <c r="Q266" s="29"/>
      <c r="R266" s="36"/>
      <c r="S266" s="36"/>
      <c r="T266" s="36"/>
      <c r="U266" s="36"/>
      <c r="V266" s="36"/>
      <c r="W266" s="36"/>
      <c r="X266" s="36"/>
      <c r="Y266" s="29"/>
      <c r="Z266" s="36"/>
      <c r="AA266" s="66"/>
      <c r="AB266" s="36"/>
      <c r="AC266" s="36"/>
      <c r="AD266" s="36"/>
      <c r="AE266" s="36"/>
      <c r="AF266" s="36"/>
      <c r="AG266" s="36"/>
      <c r="AH266" s="29"/>
      <c r="AI266" s="36"/>
      <c r="AJ266" s="29"/>
      <c r="AK266" s="36"/>
      <c r="AL266" s="36"/>
      <c r="AM266" s="36"/>
      <c r="AN266" s="29"/>
      <c r="AO266" s="36"/>
      <c r="AP266" s="29"/>
      <c r="AQ266" s="36"/>
      <c r="AR266" s="29"/>
      <c r="AS266" s="36"/>
      <c r="AT266" s="36"/>
      <c r="AU266" s="36"/>
      <c r="AV266" s="29"/>
      <c r="AW266" s="36"/>
      <c r="AX266" s="36"/>
      <c r="AY266" s="36"/>
      <c r="AZ266" s="29"/>
      <c r="BA266" s="36"/>
      <c r="BB266" s="36"/>
      <c r="BC266" s="36"/>
      <c r="BD266" s="36"/>
      <c r="BE266" s="36"/>
      <c r="BF266" s="36"/>
      <c r="BG266" s="36"/>
      <c r="BH266" s="36"/>
      <c r="BI266" s="36"/>
      <c r="BJ266" s="29"/>
      <c r="BK266" s="36"/>
      <c r="BL266" s="29"/>
      <c r="BM266" s="36"/>
      <c r="BN266" s="36"/>
      <c r="BO266" s="36"/>
      <c r="BP266" s="29"/>
      <c r="BQ266" s="36"/>
      <c r="BR266" s="29"/>
      <c r="BS266" s="36"/>
      <c r="BT266" s="36"/>
      <c r="BU266" s="36"/>
      <c r="BV266" s="36"/>
    </row>
    <row r="267" spans="1:75" x14ac:dyDescent="0.25">
      <c r="A267" s="16">
        <v>265</v>
      </c>
      <c r="B267" s="16">
        <v>1</v>
      </c>
      <c r="C267" s="31" t="s">
        <v>720</v>
      </c>
      <c r="D267" s="40">
        <f>сентябрь!D267-октябрь!E267</f>
        <v>1598.8789796328504</v>
      </c>
      <c r="E267" s="40">
        <f t="shared" si="4"/>
        <v>0</v>
      </c>
      <c r="F267" s="36"/>
      <c r="G267" s="36"/>
      <c r="H267" s="36"/>
      <c r="I267" s="27"/>
      <c r="J267" s="36"/>
      <c r="K267" s="36"/>
      <c r="L267" s="36"/>
      <c r="M267" s="36"/>
      <c r="N267" s="36"/>
      <c r="O267" s="29"/>
      <c r="P267" s="36"/>
      <c r="Q267" s="29"/>
      <c r="R267" s="36"/>
      <c r="S267" s="36"/>
      <c r="T267" s="36"/>
      <c r="U267" s="36"/>
      <c r="V267" s="36"/>
      <c r="W267" s="36"/>
      <c r="X267" s="36"/>
      <c r="Y267" s="29"/>
      <c r="Z267" s="36"/>
      <c r="AA267" s="66"/>
      <c r="AB267" s="36"/>
      <c r="AC267" s="36"/>
      <c r="AD267" s="36"/>
      <c r="AE267" s="36"/>
      <c r="AF267" s="36"/>
      <c r="AG267" s="36"/>
      <c r="AH267" s="29"/>
      <c r="AI267" s="36"/>
      <c r="AJ267" s="29"/>
      <c r="AK267" s="36"/>
      <c r="AL267" s="36"/>
      <c r="AM267" s="36"/>
      <c r="AN267" s="29"/>
      <c r="AO267" s="36"/>
      <c r="AP267" s="29"/>
      <c r="AQ267" s="36"/>
      <c r="AR267" s="29"/>
      <c r="AS267" s="36"/>
      <c r="AT267" s="36"/>
      <c r="AU267" s="36"/>
      <c r="AV267" s="29"/>
      <c r="AW267" s="36"/>
      <c r="AX267" s="36"/>
      <c r="AY267" s="36"/>
      <c r="AZ267" s="29"/>
      <c r="BA267" s="36"/>
      <c r="BB267" s="36"/>
      <c r="BC267" s="36"/>
      <c r="BD267" s="36"/>
      <c r="BE267" s="36"/>
      <c r="BF267" s="36"/>
      <c r="BG267" s="36"/>
      <c r="BH267" s="36"/>
      <c r="BI267" s="36"/>
      <c r="BJ267" s="29"/>
      <c r="BK267" s="36"/>
      <c r="BL267" s="29"/>
      <c r="BM267" s="36"/>
      <c r="BN267" s="36"/>
      <c r="BO267" s="36"/>
      <c r="BP267" s="29"/>
      <c r="BQ267" s="36"/>
      <c r="BR267" s="29"/>
      <c r="BS267" s="36"/>
      <c r="BT267" s="36"/>
      <c r="BU267" s="36"/>
      <c r="BV267" s="36"/>
    </row>
    <row r="268" spans="1:75" x14ac:dyDescent="0.25">
      <c r="A268" s="16">
        <v>266</v>
      </c>
      <c r="B268" s="16">
        <v>3</v>
      </c>
      <c r="C268" s="31" t="s">
        <v>721</v>
      </c>
      <c r="D268" s="40">
        <f>сентябрь!D268-октябрь!E268</f>
        <v>407.70493849275363</v>
      </c>
      <c r="E268" s="40">
        <f t="shared" si="4"/>
        <v>0</v>
      </c>
      <c r="F268" s="36"/>
      <c r="G268" s="36"/>
      <c r="H268" s="36"/>
      <c r="I268" s="27"/>
      <c r="J268" s="36"/>
      <c r="K268" s="36"/>
      <c r="L268" s="36"/>
      <c r="M268" s="36"/>
      <c r="N268" s="36"/>
      <c r="O268" s="29"/>
      <c r="P268" s="36"/>
      <c r="Q268" s="29"/>
      <c r="R268" s="36"/>
      <c r="S268" s="36"/>
      <c r="T268" s="36"/>
      <c r="U268" s="36"/>
      <c r="V268" s="36"/>
      <c r="W268" s="36"/>
      <c r="X268" s="36"/>
      <c r="Y268" s="29"/>
      <c r="Z268" s="36"/>
      <c r="AA268" s="66"/>
      <c r="AB268" s="36"/>
      <c r="AC268" s="36"/>
      <c r="AD268" s="36"/>
      <c r="AE268" s="36"/>
      <c r="AF268" s="36"/>
      <c r="AG268" s="36"/>
      <c r="AH268" s="29"/>
      <c r="AI268" s="36"/>
      <c r="AJ268" s="29"/>
      <c r="AK268" s="36"/>
      <c r="AL268" s="36"/>
      <c r="AM268" s="36"/>
      <c r="AN268" s="29"/>
      <c r="AO268" s="36"/>
      <c r="AP268" s="29"/>
      <c r="AQ268" s="36"/>
      <c r="AR268" s="29"/>
      <c r="AS268" s="36"/>
      <c r="AT268" s="36"/>
      <c r="AU268" s="36"/>
      <c r="AV268" s="29"/>
      <c r="AW268" s="36"/>
      <c r="AX268" s="36"/>
      <c r="AY268" s="36"/>
      <c r="AZ268" s="29"/>
      <c r="BA268" s="36"/>
      <c r="BB268" s="36"/>
      <c r="BC268" s="36"/>
      <c r="BD268" s="36"/>
      <c r="BE268" s="36"/>
      <c r="BF268" s="36"/>
      <c r="BG268" s="36"/>
      <c r="BH268" s="36"/>
      <c r="BI268" s="36"/>
      <c r="BJ268" s="29"/>
      <c r="BK268" s="36"/>
      <c r="BL268" s="29"/>
      <c r="BM268" s="36"/>
      <c r="BN268" s="36"/>
      <c r="BO268" s="36"/>
      <c r="BP268" s="29"/>
      <c r="BQ268" s="36"/>
      <c r="BR268" s="29"/>
      <c r="BS268" s="36"/>
      <c r="BT268" s="36"/>
      <c r="BU268" s="36"/>
      <c r="BV268" s="36"/>
    </row>
    <row r="269" spans="1:75" x14ac:dyDescent="0.25">
      <c r="A269" s="16">
        <v>267</v>
      </c>
      <c r="B269" s="16">
        <v>3</v>
      </c>
      <c r="C269" s="31" t="s">
        <v>722</v>
      </c>
      <c r="D269" s="40">
        <f>сентябрь!D269-октябрь!E269</f>
        <v>238.18647657004854</v>
      </c>
      <c r="E269" s="40">
        <f t="shared" si="4"/>
        <v>0</v>
      </c>
      <c r="F269" s="36"/>
      <c r="G269" s="36"/>
      <c r="H269" s="36"/>
      <c r="I269" s="27"/>
      <c r="J269" s="36"/>
      <c r="K269" s="36"/>
      <c r="L269" s="36"/>
      <c r="M269" s="36"/>
      <c r="N269" s="36"/>
      <c r="O269" s="29"/>
      <c r="P269" s="36"/>
      <c r="Q269" s="29"/>
      <c r="R269" s="36"/>
      <c r="S269" s="36"/>
      <c r="T269" s="36"/>
      <c r="U269" s="36"/>
      <c r="V269" s="36"/>
      <c r="W269" s="36"/>
      <c r="X269" s="36"/>
      <c r="Y269" s="29"/>
      <c r="Z269" s="36"/>
      <c r="AA269" s="66"/>
      <c r="AB269" s="36"/>
      <c r="AC269" s="36"/>
      <c r="AD269" s="36"/>
      <c r="AE269" s="36"/>
      <c r="AF269" s="36"/>
      <c r="AG269" s="36"/>
      <c r="AH269" s="29"/>
      <c r="AI269" s="36"/>
      <c r="AJ269" s="29"/>
      <c r="AK269" s="36"/>
      <c r="AL269" s="36"/>
      <c r="AM269" s="36"/>
      <c r="AN269" s="29"/>
      <c r="AO269" s="36"/>
      <c r="AP269" s="29"/>
      <c r="AQ269" s="36"/>
      <c r="AR269" s="29"/>
      <c r="AS269" s="36"/>
      <c r="AT269" s="36"/>
      <c r="AU269" s="36"/>
      <c r="AV269" s="29"/>
      <c r="AW269" s="36"/>
      <c r="AX269" s="36"/>
      <c r="AY269" s="36"/>
      <c r="AZ269" s="29"/>
      <c r="BA269" s="36"/>
      <c r="BB269" s="36"/>
      <c r="BC269" s="36"/>
      <c r="BD269" s="36"/>
      <c r="BE269" s="36"/>
      <c r="BF269" s="36"/>
      <c r="BG269" s="36"/>
      <c r="BH269" s="36"/>
      <c r="BI269" s="36"/>
      <c r="BJ269" s="29"/>
      <c r="BK269" s="36"/>
      <c r="BL269" s="29"/>
      <c r="BM269" s="36"/>
      <c r="BN269" s="36"/>
      <c r="BO269" s="36"/>
      <c r="BP269" s="29"/>
      <c r="BQ269" s="36"/>
      <c r="BR269" s="29"/>
      <c r="BS269" s="36"/>
      <c r="BT269" s="36"/>
      <c r="BU269" s="36"/>
      <c r="BV269" s="36"/>
    </row>
    <row r="270" spans="1:75" s="103" customFormat="1" x14ac:dyDescent="0.25">
      <c r="A270" s="102">
        <v>268</v>
      </c>
      <c r="B270" s="102">
        <v>3</v>
      </c>
      <c r="C270" s="80" t="s">
        <v>723</v>
      </c>
      <c r="D270" s="81">
        <f>сентябрь!D270-октябрь!E270</f>
        <v>27.51864329468599</v>
      </c>
      <c r="E270" s="81">
        <f t="shared" si="4"/>
        <v>12.212</v>
      </c>
      <c r="F270" s="82"/>
      <c r="G270" s="82"/>
      <c r="H270" s="82"/>
      <c r="I270" s="83"/>
      <c r="J270" s="82"/>
      <c r="K270" s="82"/>
      <c r="L270" s="82"/>
      <c r="M270" s="82"/>
      <c r="N270" s="82"/>
      <c r="O270" s="84"/>
      <c r="P270" s="82"/>
      <c r="Q270" s="84"/>
      <c r="R270" s="82"/>
      <c r="S270" s="82"/>
      <c r="T270" s="82"/>
      <c r="U270" s="82"/>
      <c r="V270" s="82"/>
      <c r="W270" s="82"/>
      <c r="X270" s="82"/>
      <c r="Y270" s="84"/>
      <c r="Z270" s="82"/>
      <c r="AA270" s="85"/>
      <c r="AB270" s="82"/>
      <c r="AC270" s="82"/>
      <c r="AD270" s="82"/>
      <c r="AE270" s="82"/>
      <c r="AF270" s="82"/>
      <c r="AG270" s="82"/>
      <c r="AH270" s="84"/>
      <c r="AI270" s="82"/>
      <c r="AJ270" s="84"/>
      <c r="AK270" s="82"/>
      <c r="AL270" s="82"/>
      <c r="AM270" s="82"/>
      <c r="AN270" s="84"/>
      <c r="AO270" s="82"/>
      <c r="AP270" s="84"/>
      <c r="AQ270" s="82"/>
      <c r="AR270" s="84"/>
      <c r="AS270" s="82"/>
      <c r="AT270" s="82"/>
      <c r="AU270" s="82"/>
      <c r="AV270" s="84"/>
      <c r="AW270" s="82"/>
      <c r="AX270" s="82"/>
      <c r="AY270" s="82"/>
      <c r="AZ270" s="84"/>
      <c r="BA270" s="82"/>
      <c r="BB270" s="82"/>
      <c r="BC270" s="82"/>
      <c r="BD270" s="82"/>
      <c r="BE270" s="82"/>
      <c r="BF270" s="82"/>
      <c r="BG270" s="82"/>
      <c r="BH270" s="82"/>
      <c r="BI270" s="82"/>
      <c r="BJ270" s="84"/>
      <c r="BK270" s="82"/>
      <c r="BL270" s="84"/>
      <c r="BM270" s="82"/>
      <c r="BN270" s="82"/>
      <c r="BO270" s="82"/>
      <c r="BP270" s="84"/>
      <c r="BQ270" s="82"/>
      <c r="BR270" s="84"/>
      <c r="BS270" s="82"/>
      <c r="BT270" s="82"/>
      <c r="BU270" s="82"/>
      <c r="BV270" s="82">
        <v>12.212</v>
      </c>
      <c r="BW270" s="103" t="s">
        <v>1221</v>
      </c>
    </row>
    <row r="271" spans="1:75" x14ac:dyDescent="0.25">
      <c r="A271" s="16">
        <v>269</v>
      </c>
      <c r="B271" s="16">
        <v>3</v>
      </c>
      <c r="C271" s="31" t="s">
        <v>724</v>
      </c>
      <c r="D271" s="40">
        <f>сентябрь!D271-октябрь!E271</f>
        <v>-150.71028330434788</v>
      </c>
      <c r="E271" s="40">
        <f t="shared" si="4"/>
        <v>0</v>
      </c>
      <c r="F271" s="36"/>
      <c r="G271" s="36"/>
      <c r="H271" s="36"/>
      <c r="I271" s="27"/>
      <c r="J271" s="36"/>
      <c r="K271" s="36"/>
      <c r="L271" s="36"/>
      <c r="M271" s="36"/>
      <c r="N271" s="36"/>
      <c r="O271" s="29"/>
      <c r="P271" s="36"/>
      <c r="Q271" s="29"/>
      <c r="R271" s="36"/>
      <c r="S271" s="36"/>
      <c r="T271" s="36"/>
      <c r="U271" s="36"/>
      <c r="V271" s="36"/>
      <c r="W271" s="36"/>
      <c r="X271" s="36"/>
      <c r="Y271" s="29"/>
      <c r="Z271" s="36"/>
      <c r="AA271" s="66"/>
      <c r="AB271" s="36"/>
      <c r="AC271" s="36"/>
      <c r="AD271" s="36"/>
      <c r="AE271" s="36"/>
      <c r="AF271" s="36"/>
      <c r="AG271" s="36"/>
      <c r="AH271" s="29"/>
      <c r="AI271" s="36"/>
      <c r="AJ271" s="29"/>
      <c r="AK271" s="36"/>
      <c r="AL271" s="36"/>
      <c r="AM271" s="36"/>
      <c r="AN271" s="29"/>
      <c r="AO271" s="36"/>
      <c r="AP271" s="29"/>
      <c r="AQ271" s="36"/>
      <c r="AR271" s="29"/>
      <c r="AS271" s="36"/>
      <c r="AT271" s="36"/>
      <c r="AU271" s="36"/>
      <c r="AV271" s="29"/>
      <c r="AW271" s="36"/>
      <c r="AX271" s="36"/>
      <c r="AY271" s="36"/>
      <c r="AZ271" s="29"/>
      <c r="BA271" s="36"/>
      <c r="BB271" s="36"/>
      <c r="BC271" s="36"/>
      <c r="BD271" s="36"/>
      <c r="BE271" s="36"/>
      <c r="BF271" s="36"/>
      <c r="BG271" s="36"/>
      <c r="BH271" s="36"/>
      <c r="BI271" s="36"/>
      <c r="BJ271" s="29"/>
      <c r="BK271" s="36"/>
      <c r="BL271" s="29"/>
      <c r="BM271" s="36"/>
      <c r="BN271" s="36"/>
      <c r="BO271" s="36"/>
      <c r="BP271" s="29"/>
      <c r="BQ271" s="36"/>
      <c r="BR271" s="29"/>
      <c r="BS271" s="36"/>
      <c r="BT271" s="36"/>
      <c r="BU271" s="36"/>
      <c r="BV271" s="36"/>
    </row>
    <row r="272" spans="1:75" x14ac:dyDescent="0.25">
      <c r="A272" s="16">
        <v>270</v>
      </c>
      <c r="B272" s="16">
        <v>3</v>
      </c>
      <c r="C272" s="31" t="s">
        <v>725</v>
      </c>
      <c r="D272" s="40">
        <f>сентябрь!D272-октябрь!E272</f>
        <v>-98.970458260869577</v>
      </c>
      <c r="E272" s="40">
        <f t="shared" si="4"/>
        <v>0</v>
      </c>
      <c r="F272" s="36"/>
      <c r="G272" s="36"/>
      <c r="H272" s="36"/>
      <c r="I272" s="27"/>
      <c r="J272" s="36"/>
      <c r="K272" s="36"/>
      <c r="L272" s="36"/>
      <c r="M272" s="36"/>
      <c r="N272" s="36"/>
      <c r="O272" s="29"/>
      <c r="P272" s="36"/>
      <c r="Q272" s="29"/>
      <c r="R272" s="36"/>
      <c r="S272" s="36"/>
      <c r="T272" s="36"/>
      <c r="U272" s="36"/>
      <c r="V272" s="36"/>
      <c r="W272" s="36"/>
      <c r="X272" s="36"/>
      <c r="Y272" s="29"/>
      <c r="Z272" s="36"/>
      <c r="AA272" s="66"/>
      <c r="AB272" s="36"/>
      <c r="AC272" s="36"/>
      <c r="AD272" s="36"/>
      <c r="AE272" s="36"/>
      <c r="AF272" s="36"/>
      <c r="AG272" s="36"/>
      <c r="AH272" s="29"/>
      <c r="AI272" s="36"/>
      <c r="AJ272" s="29"/>
      <c r="AK272" s="36"/>
      <c r="AL272" s="36"/>
      <c r="AM272" s="36"/>
      <c r="AN272" s="29"/>
      <c r="AO272" s="36"/>
      <c r="AP272" s="29"/>
      <c r="AQ272" s="36"/>
      <c r="AR272" s="29"/>
      <c r="AS272" s="36"/>
      <c r="AT272" s="36"/>
      <c r="AU272" s="36"/>
      <c r="AV272" s="29"/>
      <c r="AW272" s="36"/>
      <c r="AX272" s="36"/>
      <c r="AY272" s="36"/>
      <c r="AZ272" s="29"/>
      <c r="BA272" s="36"/>
      <c r="BB272" s="36"/>
      <c r="BC272" s="36"/>
      <c r="BD272" s="36"/>
      <c r="BE272" s="36"/>
      <c r="BF272" s="36"/>
      <c r="BG272" s="36"/>
      <c r="BH272" s="36"/>
      <c r="BI272" s="36"/>
      <c r="BJ272" s="29"/>
      <c r="BK272" s="36"/>
      <c r="BL272" s="29"/>
      <c r="BM272" s="36"/>
      <c r="BN272" s="36"/>
      <c r="BO272" s="36"/>
      <c r="BP272" s="29"/>
      <c r="BQ272" s="36"/>
      <c r="BR272" s="29"/>
      <c r="BS272" s="36"/>
      <c r="BT272" s="36"/>
      <c r="BU272" s="36"/>
      <c r="BV272" s="36"/>
    </row>
    <row r="273" spans="1:74" s="86" customFormat="1" x14ac:dyDescent="0.25">
      <c r="A273" s="79">
        <v>271</v>
      </c>
      <c r="B273" s="79">
        <v>3</v>
      </c>
      <c r="C273" s="80" t="s">
        <v>726</v>
      </c>
      <c r="D273" s="81">
        <f>сентябрь!D273-октябрь!E273</f>
        <v>295.60393360386473</v>
      </c>
      <c r="E273" s="81">
        <f t="shared" si="4"/>
        <v>209.09100000000001</v>
      </c>
      <c r="F273" s="82"/>
      <c r="G273" s="82"/>
      <c r="H273" s="82"/>
      <c r="I273" s="83"/>
      <c r="J273" s="82"/>
      <c r="K273" s="82"/>
      <c r="L273" s="82"/>
      <c r="M273" s="82">
        <v>0.21199999999999999</v>
      </c>
      <c r="N273" s="82">
        <v>209.09100000000001</v>
      </c>
      <c r="O273" s="84"/>
      <c r="P273" s="82"/>
      <c r="Q273" s="84"/>
      <c r="R273" s="82"/>
      <c r="S273" s="82"/>
      <c r="T273" s="82"/>
      <c r="U273" s="82"/>
      <c r="V273" s="82"/>
      <c r="W273" s="82"/>
      <c r="X273" s="82"/>
      <c r="Y273" s="84"/>
      <c r="Z273" s="82"/>
      <c r="AA273" s="85"/>
      <c r="AB273" s="82"/>
      <c r="AC273" s="82"/>
      <c r="AD273" s="82"/>
      <c r="AE273" s="82"/>
      <c r="AF273" s="82"/>
      <c r="AG273" s="82"/>
      <c r="AH273" s="84"/>
      <c r="AI273" s="82"/>
      <c r="AJ273" s="84"/>
      <c r="AK273" s="82"/>
      <c r="AL273" s="82"/>
      <c r="AM273" s="82"/>
      <c r="AN273" s="84"/>
      <c r="AO273" s="82"/>
      <c r="AP273" s="84"/>
      <c r="AQ273" s="82"/>
      <c r="AR273" s="84"/>
      <c r="AS273" s="82"/>
      <c r="AT273" s="82"/>
      <c r="AU273" s="82"/>
      <c r="AV273" s="84"/>
      <c r="AW273" s="82"/>
      <c r="AX273" s="82"/>
      <c r="AY273" s="82"/>
      <c r="AZ273" s="84"/>
      <c r="BA273" s="82"/>
      <c r="BB273" s="82"/>
      <c r="BC273" s="82"/>
      <c r="BD273" s="82"/>
      <c r="BE273" s="82"/>
      <c r="BF273" s="82"/>
      <c r="BG273" s="82"/>
      <c r="BH273" s="82"/>
      <c r="BI273" s="82"/>
      <c r="BJ273" s="84"/>
      <c r="BK273" s="82"/>
      <c r="BL273" s="84"/>
      <c r="BM273" s="82"/>
      <c r="BN273" s="82"/>
      <c r="BO273" s="82"/>
      <c r="BP273" s="84"/>
      <c r="BQ273" s="82"/>
      <c r="BR273" s="84"/>
      <c r="BS273" s="82"/>
      <c r="BT273" s="82"/>
      <c r="BU273" s="82"/>
      <c r="BV273" s="82"/>
    </row>
    <row r="274" spans="1:74" x14ac:dyDescent="0.25">
      <c r="A274" s="16">
        <v>272</v>
      </c>
      <c r="B274" s="16">
        <v>3</v>
      </c>
      <c r="C274" s="31" t="s">
        <v>727</v>
      </c>
      <c r="D274" s="40">
        <f>сентябрь!D274-октябрь!E274</f>
        <v>328.8788299806763</v>
      </c>
      <c r="E274" s="40">
        <f t="shared" si="4"/>
        <v>0</v>
      </c>
      <c r="F274" s="36"/>
      <c r="G274" s="36"/>
      <c r="H274" s="36"/>
      <c r="I274" s="27"/>
      <c r="J274" s="36"/>
      <c r="K274" s="36"/>
      <c r="L274" s="36"/>
      <c r="M274" s="36"/>
      <c r="N274" s="36"/>
      <c r="O274" s="29"/>
      <c r="P274" s="36"/>
      <c r="Q274" s="29"/>
      <c r="R274" s="36"/>
      <c r="S274" s="36"/>
      <c r="T274" s="36"/>
      <c r="U274" s="36"/>
      <c r="V274" s="36"/>
      <c r="W274" s="36"/>
      <c r="X274" s="36"/>
      <c r="Y274" s="29"/>
      <c r="Z274" s="36"/>
      <c r="AA274" s="66"/>
      <c r="AB274" s="36"/>
      <c r="AC274" s="36"/>
      <c r="AD274" s="36"/>
      <c r="AE274" s="36"/>
      <c r="AF274" s="36"/>
      <c r="AG274" s="36"/>
      <c r="AH274" s="29"/>
      <c r="AI274" s="36"/>
      <c r="AJ274" s="29"/>
      <c r="AK274" s="36"/>
      <c r="AL274" s="36"/>
      <c r="AM274" s="36"/>
      <c r="AN274" s="29"/>
      <c r="AO274" s="36"/>
      <c r="AP274" s="29"/>
      <c r="AQ274" s="36"/>
      <c r="AR274" s="29"/>
      <c r="AS274" s="36"/>
      <c r="AT274" s="36"/>
      <c r="AU274" s="36"/>
      <c r="AV274" s="29"/>
      <c r="AW274" s="36"/>
      <c r="AX274" s="36"/>
      <c r="AY274" s="36"/>
      <c r="AZ274" s="29"/>
      <c r="BA274" s="36"/>
      <c r="BB274" s="36"/>
      <c r="BC274" s="36"/>
      <c r="BD274" s="36"/>
      <c r="BE274" s="36"/>
      <c r="BF274" s="36"/>
      <c r="BG274" s="36"/>
      <c r="BH274" s="36"/>
      <c r="BI274" s="36"/>
      <c r="BJ274" s="29"/>
      <c r="BK274" s="36"/>
      <c r="BL274" s="29"/>
      <c r="BM274" s="36"/>
      <c r="BN274" s="36"/>
      <c r="BO274" s="36"/>
      <c r="BP274" s="29"/>
      <c r="BQ274" s="36"/>
      <c r="BR274" s="29"/>
      <c r="BS274" s="36"/>
      <c r="BT274" s="36"/>
      <c r="BU274" s="36"/>
      <c r="BV274" s="36"/>
    </row>
    <row r="275" spans="1:74" x14ac:dyDescent="0.25">
      <c r="A275" s="16">
        <v>273</v>
      </c>
      <c r="B275" s="16">
        <v>3</v>
      </c>
      <c r="C275" s="31" t="s">
        <v>728</v>
      </c>
      <c r="D275" s="40">
        <f>сентябрь!D275-октябрь!E275</f>
        <v>127.27398903381642</v>
      </c>
      <c r="E275" s="40">
        <f t="shared" si="4"/>
        <v>0</v>
      </c>
      <c r="F275" s="36"/>
      <c r="G275" s="36"/>
      <c r="H275" s="36"/>
      <c r="I275" s="27"/>
      <c r="J275" s="36"/>
      <c r="K275" s="36"/>
      <c r="L275" s="36"/>
      <c r="M275" s="36"/>
      <c r="N275" s="36"/>
      <c r="O275" s="29"/>
      <c r="P275" s="36"/>
      <c r="Q275" s="29"/>
      <c r="R275" s="36"/>
      <c r="S275" s="36"/>
      <c r="T275" s="36"/>
      <c r="U275" s="36"/>
      <c r="V275" s="36"/>
      <c r="W275" s="36"/>
      <c r="X275" s="36"/>
      <c r="Y275" s="29"/>
      <c r="Z275" s="36"/>
      <c r="AA275" s="66"/>
      <c r="AB275" s="36"/>
      <c r="AC275" s="36"/>
      <c r="AD275" s="36"/>
      <c r="AE275" s="36"/>
      <c r="AF275" s="36"/>
      <c r="AG275" s="36"/>
      <c r="AH275" s="29"/>
      <c r="AI275" s="36"/>
      <c r="AJ275" s="29"/>
      <c r="AK275" s="36"/>
      <c r="AL275" s="36"/>
      <c r="AM275" s="36"/>
      <c r="AN275" s="29"/>
      <c r="AO275" s="36"/>
      <c r="AP275" s="29"/>
      <c r="AQ275" s="36"/>
      <c r="AR275" s="29"/>
      <c r="AS275" s="36"/>
      <c r="AT275" s="36"/>
      <c r="AU275" s="36"/>
      <c r="AV275" s="29"/>
      <c r="AW275" s="36"/>
      <c r="AX275" s="36"/>
      <c r="AY275" s="36"/>
      <c r="AZ275" s="29"/>
      <c r="BA275" s="36"/>
      <c r="BB275" s="36"/>
      <c r="BC275" s="36"/>
      <c r="BD275" s="36"/>
      <c r="BE275" s="36"/>
      <c r="BF275" s="36"/>
      <c r="BG275" s="36"/>
      <c r="BH275" s="36"/>
      <c r="BI275" s="36"/>
      <c r="BJ275" s="29"/>
      <c r="BK275" s="36"/>
      <c r="BL275" s="29"/>
      <c r="BM275" s="36"/>
      <c r="BN275" s="36"/>
      <c r="BO275" s="36"/>
      <c r="BP275" s="29"/>
      <c r="BQ275" s="36"/>
      <c r="BR275" s="29"/>
      <c r="BS275" s="36"/>
      <c r="BT275" s="36"/>
      <c r="BU275" s="36"/>
      <c r="BV275" s="36"/>
    </row>
    <row r="276" spans="1:74" x14ac:dyDescent="0.25">
      <c r="A276" s="16">
        <v>274</v>
      </c>
      <c r="B276" s="16">
        <v>3</v>
      </c>
      <c r="C276" s="31" t="s">
        <v>729</v>
      </c>
      <c r="D276" s="40">
        <f>сентябрь!D276-октябрь!E276</f>
        <v>158.83013845410625</v>
      </c>
      <c r="E276" s="40">
        <f t="shared" si="4"/>
        <v>0</v>
      </c>
      <c r="F276" s="36"/>
      <c r="G276" s="36"/>
      <c r="H276" s="36"/>
      <c r="I276" s="27"/>
      <c r="J276" s="36"/>
      <c r="K276" s="36"/>
      <c r="L276" s="36"/>
      <c r="M276" s="36"/>
      <c r="N276" s="36"/>
      <c r="O276" s="29"/>
      <c r="P276" s="36"/>
      <c r="Q276" s="29"/>
      <c r="R276" s="36"/>
      <c r="S276" s="36"/>
      <c r="T276" s="36"/>
      <c r="U276" s="36"/>
      <c r="V276" s="36"/>
      <c r="W276" s="36"/>
      <c r="X276" s="36"/>
      <c r="Y276" s="29"/>
      <c r="Z276" s="36"/>
      <c r="AA276" s="66"/>
      <c r="AB276" s="36"/>
      <c r="AC276" s="36"/>
      <c r="AD276" s="36"/>
      <c r="AE276" s="36"/>
      <c r="AF276" s="36"/>
      <c r="AG276" s="36"/>
      <c r="AH276" s="29"/>
      <c r="AI276" s="36"/>
      <c r="AJ276" s="29"/>
      <c r="AK276" s="36"/>
      <c r="AL276" s="36"/>
      <c r="AM276" s="36"/>
      <c r="AN276" s="29"/>
      <c r="AO276" s="36"/>
      <c r="AP276" s="29"/>
      <c r="AQ276" s="36"/>
      <c r="AR276" s="29"/>
      <c r="AS276" s="36"/>
      <c r="AT276" s="36"/>
      <c r="AU276" s="36"/>
      <c r="AV276" s="29"/>
      <c r="AW276" s="36"/>
      <c r="AX276" s="36"/>
      <c r="AY276" s="36"/>
      <c r="AZ276" s="29"/>
      <c r="BA276" s="36"/>
      <c r="BB276" s="36"/>
      <c r="BC276" s="36"/>
      <c r="BD276" s="36"/>
      <c r="BE276" s="36"/>
      <c r="BF276" s="36"/>
      <c r="BG276" s="36"/>
      <c r="BH276" s="36"/>
      <c r="BI276" s="36"/>
      <c r="BJ276" s="29"/>
      <c r="BK276" s="36"/>
      <c r="BL276" s="29"/>
      <c r="BM276" s="36"/>
      <c r="BN276" s="36"/>
      <c r="BO276" s="36"/>
      <c r="BP276" s="29"/>
      <c r="BQ276" s="36"/>
      <c r="BR276" s="29"/>
      <c r="BS276" s="36"/>
      <c r="BT276" s="36"/>
      <c r="BU276" s="36"/>
      <c r="BV276" s="36"/>
    </row>
    <row r="277" spans="1:74" x14ac:dyDescent="0.25">
      <c r="A277" s="16">
        <v>275</v>
      </c>
      <c r="B277" s="16">
        <v>3</v>
      </c>
      <c r="C277" s="31" t="s">
        <v>730</v>
      </c>
      <c r="D277" s="40">
        <f>сентябрь!D277-октябрь!E277</f>
        <v>167.55042765217391</v>
      </c>
      <c r="E277" s="40">
        <f t="shared" si="4"/>
        <v>0</v>
      </c>
      <c r="F277" s="36"/>
      <c r="G277" s="36"/>
      <c r="H277" s="36"/>
      <c r="I277" s="27"/>
      <c r="J277" s="36"/>
      <c r="K277" s="36"/>
      <c r="L277" s="36"/>
      <c r="M277" s="36"/>
      <c r="N277" s="36"/>
      <c r="O277" s="29"/>
      <c r="P277" s="36"/>
      <c r="Q277" s="29"/>
      <c r="R277" s="36"/>
      <c r="S277" s="36"/>
      <c r="T277" s="36"/>
      <c r="U277" s="36"/>
      <c r="V277" s="36"/>
      <c r="W277" s="36"/>
      <c r="X277" s="36"/>
      <c r="Y277" s="29"/>
      <c r="Z277" s="36"/>
      <c r="AA277" s="66"/>
      <c r="AB277" s="36"/>
      <c r="AC277" s="36"/>
      <c r="AD277" s="36"/>
      <c r="AE277" s="36"/>
      <c r="AF277" s="36"/>
      <c r="AG277" s="36"/>
      <c r="AH277" s="29"/>
      <c r="AI277" s="36"/>
      <c r="AJ277" s="29"/>
      <c r="AK277" s="36"/>
      <c r="AL277" s="36"/>
      <c r="AM277" s="36"/>
      <c r="AN277" s="29"/>
      <c r="AO277" s="36"/>
      <c r="AP277" s="29"/>
      <c r="AQ277" s="36"/>
      <c r="AR277" s="29"/>
      <c r="AS277" s="36"/>
      <c r="AT277" s="36"/>
      <c r="AU277" s="36"/>
      <c r="AV277" s="29"/>
      <c r="AW277" s="36"/>
      <c r="AX277" s="36"/>
      <c r="AY277" s="36"/>
      <c r="AZ277" s="29"/>
      <c r="BA277" s="36"/>
      <c r="BB277" s="36"/>
      <c r="BC277" s="36"/>
      <c r="BD277" s="36"/>
      <c r="BE277" s="36"/>
      <c r="BF277" s="36"/>
      <c r="BG277" s="36"/>
      <c r="BH277" s="36"/>
      <c r="BI277" s="36"/>
      <c r="BJ277" s="29"/>
      <c r="BK277" s="36"/>
      <c r="BL277" s="29"/>
      <c r="BM277" s="36"/>
      <c r="BN277" s="36"/>
      <c r="BO277" s="36"/>
      <c r="BP277" s="29"/>
      <c r="BQ277" s="36"/>
      <c r="BR277" s="29"/>
      <c r="BS277" s="36"/>
      <c r="BT277" s="36"/>
      <c r="BU277" s="36"/>
      <c r="BV277" s="36"/>
    </row>
    <row r="278" spans="1:74" s="86" customFormat="1" x14ac:dyDescent="0.25">
      <c r="A278" s="79">
        <v>276</v>
      </c>
      <c r="B278" s="79">
        <v>3</v>
      </c>
      <c r="C278" s="80" t="s">
        <v>731</v>
      </c>
      <c r="D278" s="81">
        <f>сентябрь!D278-октябрь!E278</f>
        <v>29.62561956521742</v>
      </c>
      <c r="E278" s="81">
        <f t="shared" si="4"/>
        <v>12.520999999999999</v>
      </c>
      <c r="F278" s="82"/>
      <c r="G278" s="82"/>
      <c r="H278" s="82"/>
      <c r="I278" s="83"/>
      <c r="J278" s="82"/>
      <c r="K278" s="82"/>
      <c r="L278" s="82"/>
      <c r="M278" s="82"/>
      <c r="N278" s="82"/>
      <c r="O278" s="84"/>
      <c r="P278" s="82"/>
      <c r="Q278" s="84"/>
      <c r="R278" s="82"/>
      <c r="S278" s="82"/>
      <c r="T278" s="82"/>
      <c r="U278" s="82"/>
      <c r="V278" s="82"/>
      <c r="W278" s="82"/>
      <c r="X278" s="82"/>
      <c r="Y278" s="84"/>
      <c r="Z278" s="82"/>
      <c r="AA278" s="85"/>
      <c r="AB278" s="82"/>
      <c r="AC278" s="82"/>
      <c r="AD278" s="82"/>
      <c r="AE278" s="82"/>
      <c r="AF278" s="82"/>
      <c r="AG278" s="82"/>
      <c r="AH278" s="84"/>
      <c r="AI278" s="82"/>
      <c r="AJ278" s="84"/>
      <c r="AK278" s="82"/>
      <c r="AL278" s="82"/>
      <c r="AM278" s="82"/>
      <c r="AN278" s="84"/>
      <c r="AO278" s="82"/>
      <c r="AP278" s="84"/>
      <c r="AQ278" s="82"/>
      <c r="AR278" s="84"/>
      <c r="AS278" s="82"/>
      <c r="AT278" s="82"/>
      <c r="AU278" s="82"/>
      <c r="AV278" s="84"/>
      <c r="AW278" s="82"/>
      <c r="AX278" s="82"/>
      <c r="AY278" s="82"/>
      <c r="AZ278" s="84"/>
      <c r="BA278" s="82"/>
      <c r="BB278" s="82"/>
      <c r="BC278" s="82"/>
      <c r="BD278" s="82"/>
      <c r="BE278" s="82"/>
      <c r="BF278" s="82"/>
      <c r="BG278" s="82"/>
      <c r="BH278" s="82"/>
      <c r="BI278" s="82"/>
      <c r="BJ278" s="84"/>
      <c r="BK278" s="82"/>
      <c r="BL278" s="84"/>
      <c r="BM278" s="82"/>
      <c r="BN278" s="82"/>
      <c r="BO278" s="82"/>
      <c r="BP278" s="84">
        <v>2</v>
      </c>
      <c r="BQ278" s="82">
        <v>3.302</v>
      </c>
      <c r="BR278" s="84"/>
      <c r="BS278" s="82"/>
      <c r="BT278" s="82"/>
      <c r="BU278" s="82"/>
      <c r="BV278" s="82">
        <v>9.2189999999999994</v>
      </c>
    </row>
    <row r="279" spans="1:74" s="86" customFormat="1" x14ac:dyDescent="0.25">
      <c r="A279" s="79">
        <v>277</v>
      </c>
      <c r="B279" s="79">
        <v>3</v>
      </c>
      <c r="C279" s="80" t="s">
        <v>732</v>
      </c>
      <c r="D279" s="81">
        <f>сентябрь!D279-октябрь!E279</f>
        <v>488.34687883091789</v>
      </c>
      <c r="E279" s="81">
        <f t="shared" si="4"/>
        <v>51.426000000000002</v>
      </c>
      <c r="F279" s="82"/>
      <c r="G279" s="82"/>
      <c r="H279" s="82"/>
      <c r="I279" s="83"/>
      <c r="J279" s="82"/>
      <c r="K279" s="82">
        <v>0.20599999999999999</v>
      </c>
      <c r="L279" s="82">
        <v>47.356999999999999</v>
      </c>
      <c r="M279" s="82"/>
      <c r="N279" s="82"/>
      <c r="O279" s="84"/>
      <c r="P279" s="82"/>
      <c r="Q279" s="84"/>
      <c r="R279" s="82"/>
      <c r="S279" s="82"/>
      <c r="T279" s="82"/>
      <c r="U279" s="82"/>
      <c r="V279" s="82"/>
      <c r="W279" s="82"/>
      <c r="X279" s="82"/>
      <c r="Y279" s="84"/>
      <c r="Z279" s="82"/>
      <c r="AA279" s="85"/>
      <c r="AB279" s="82"/>
      <c r="AC279" s="82"/>
      <c r="AD279" s="82"/>
      <c r="AE279" s="82"/>
      <c r="AF279" s="82"/>
      <c r="AG279" s="82"/>
      <c r="AH279" s="84"/>
      <c r="AI279" s="82"/>
      <c r="AJ279" s="84"/>
      <c r="AK279" s="82"/>
      <c r="AL279" s="82"/>
      <c r="AM279" s="82"/>
      <c r="AN279" s="84"/>
      <c r="AO279" s="82"/>
      <c r="AP279" s="84"/>
      <c r="AQ279" s="82"/>
      <c r="AR279" s="84"/>
      <c r="AS279" s="82"/>
      <c r="AT279" s="82"/>
      <c r="AU279" s="82"/>
      <c r="AV279" s="84"/>
      <c r="AW279" s="82"/>
      <c r="AX279" s="82"/>
      <c r="AY279" s="82"/>
      <c r="AZ279" s="84"/>
      <c r="BA279" s="82"/>
      <c r="BB279" s="82"/>
      <c r="BC279" s="82"/>
      <c r="BD279" s="82"/>
      <c r="BE279" s="82"/>
      <c r="BF279" s="82"/>
      <c r="BG279" s="82"/>
      <c r="BH279" s="82"/>
      <c r="BI279" s="82"/>
      <c r="BJ279" s="84"/>
      <c r="BK279" s="82"/>
      <c r="BL279" s="84"/>
      <c r="BM279" s="82"/>
      <c r="BN279" s="82"/>
      <c r="BO279" s="82"/>
      <c r="BP279" s="84">
        <v>6</v>
      </c>
      <c r="BQ279" s="82">
        <v>4.069</v>
      </c>
      <c r="BR279" s="84"/>
      <c r="BS279" s="82"/>
      <c r="BT279" s="82"/>
      <c r="BU279" s="82"/>
      <c r="BV279" s="82"/>
    </row>
    <row r="280" spans="1:74" x14ac:dyDescent="0.25">
      <c r="A280" s="16">
        <v>278</v>
      </c>
      <c r="B280" s="16">
        <v>3</v>
      </c>
      <c r="C280" s="31" t="s">
        <v>733</v>
      </c>
      <c r="D280" s="40">
        <f>сентябрь!D280-октябрь!E280</f>
        <v>364.872383777778</v>
      </c>
      <c r="E280" s="40">
        <f t="shared" si="4"/>
        <v>0</v>
      </c>
      <c r="F280" s="36"/>
      <c r="G280" s="36"/>
      <c r="H280" s="36"/>
      <c r="I280" s="27"/>
      <c r="J280" s="36"/>
      <c r="K280" s="36"/>
      <c r="L280" s="36"/>
      <c r="M280" s="36"/>
      <c r="N280" s="36"/>
      <c r="O280" s="29"/>
      <c r="P280" s="36"/>
      <c r="Q280" s="29"/>
      <c r="R280" s="36"/>
      <c r="S280" s="36"/>
      <c r="T280" s="36"/>
      <c r="U280" s="36"/>
      <c r="V280" s="36"/>
      <c r="W280" s="36"/>
      <c r="X280" s="36"/>
      <c r="Y280" s="29"/>
      <c r="Z280" s="36"/>
      <c r="AA280" s="66"/>
      <c r="AB280" s="36"/>
      <c r="AC280" s="36"/>
      <c r="AD280" s="36"/>
      <c r="AE280" s="36"/>
      <c r="AF280" s="36"/>
      <c r="AG280" s="36"/>
      <c r="AH280" s="29"/>
      <c r="AI280" s="36"/>
      <c r="AJ280" s="29"/>
      <c r="AK280" s="36"/>
      <c r="AL280" s="36"/>
      <c r="AM280" s="36"/>
      <c r="AN280" s="29"/>
      <c r="AO280" s="36"/>
      <c r="AP280" s="29"/>
      <c r="AQ280" s="36"/>
      <c r="AR280" s="29"/>
      <c r="AS280" s="36"/>
      <c r="AT280" s="36"/>
      <c r="AU280" s="36"/>
      <c r="AV280" s="29"/>
      <c r="AW280" s="36"/>
      <c r="AX280" s="36"/>
      <c r="AY280" s="36"/>
      <c r="AZ280" s="29"/>
      <c r="BA280" s="36"/>
      <c r="BB280" s="36"/>
      <c r="BC280" s="36"/>
      <c r="BD280" s="36"/>
      <c r="BE280" s="36"/>
      <c r="BF280" s="36"/>
      <c r="BG280" s="36"/>
      <c r="BH280" s="36"/>
      <c r="BI280" s="36"/>
      <c r="BJ280" s="29"/>
      <c r="BK280" s="36"/>
      <c r="BL280" s="29"/>
      <c r="BM280" s="36"/>
      <c r="BN280" s="36"/>
      <c r="BO280" s="36"/>
      <c r="BP280" s="29"/>
      <c r="BQ280" s="36"/>
      <c r="BR280" s="29"/>
      <c r="BS280" s="36"/>
      <c r="BT280" s="36"/>
      <c r="BU280" s="36"/>
      <c r="BV280" s="36"/>
    </row>
    <row r="281" spans="1:74" x14ac:dyDescent="0.25">
      <c r="A281" s="16">
        <v>279</v>
      </c>
      <c r="B281" s="16">
        <v>1</v>
      </c>
      <c r="C281" s="31" t="s">
        <v>734</v>
      </c>
      <c r="D281" s="40">
        <f>сентябрь!D281-октябрь!E281</f>
        <v>2228.1543512463768</v>
      </c>
      <c r="E281" s="40">
        <f t="shared" si="4"/>
        <v>0</v>
      </c>
      <c r="F281" s="36"/>
      <c r="G281" s="36"/>
      <c r="H281" s="36"/>
      <c r="I281" s="27"/>
      <c r="J281" s="36"/>
      <c r="K281" s="36"/>
      <c r="L281" s="36"/>
      <c r="M281" s="36"/>
      <c r="N281" s="36"/>
      <c r="O281" s="29"/>
      <c r="P281" s="36"/>
      <c r="Q281" s="29"/>
      <c r="R281" s="36"/>
      <c r="S281" s="36"/>
      <c r="T281" s="36"/>
      <c r="U281" s="36"/>
      <c r="V281" s="36"/>
      <c r="W281" s="36"/>
      <c r="X281" s="36"/>
      <c r="Y281" s="29"/>
      <c r="Z281" s="36"/>
      <c r="AA281" s="66"/>
      <c r="AB281" s="36"/>
      <c r="AC281" s="36"/>
      <c r="AD281" s="36"/>
      <c r="AE281" s="36"/>
      <c r="AF281" s="36"/>
      <c r="AG281" s="36"/>
      <c r="AH281" s="29"/>
      <c r="AI281" s="36"/>
      <c r="AJ281" s="29"/>
      <c r="AK281" s="36"/>
      <c r="AL281" s="36"/>
      <c r="AM281" s="36"/>
      <c r="AN281" s="29"/>
      <c r="AO281" s="36"/>
      <c r="AP281" s="29"/>
      <c r="AQ281" s="36"/>
      <c r="AR281" s="29"/>
      <c r="AS281" s="36"/>
      <c r="AT281" s="36"/>
      <c r="AU281" s="36"/>
      <c r="AV281" s="29"/>
      <c r="AW281" s="36"/>
      <c r="AX281" s="36"/>
      <c r="AY281" s="36"/>
      <c r="AZ281" s="29"/>
      <c r="BA281" s="36"/>
      <c r="BB281" s="36"/>
      <c r="BC281" s="36"/>
      <c r="BD281" s="36"/>
      <c r="BE281" s="36"/>
      <c r="BF281" s="36"/>
      <c r="BG281" s="36"/>
      <c r="BH281" s="36"/>
      <c r="BI281" s="36"/>
      <c r="BJ281" s="29"/>
      <c r="BK281" s="36"/>
      <c r="BL281" s="29"/>
      <c r="BM281" s="36"/>
      <c r="BN281" s="36"/>
      <c r="BO281" s="36"/>
      <c r="BP281" s="29"/>
      <c r="BQ281" s="36"/>
      <c r="BR281" s="29"/>
      <c r="BS281" s="36"/>
      <c r="BT281" s="36"/>
      <c r="BU281" s="36"/>
      <c r="BV281" s="36"/>
    </row>
    <row r="282" spans="1:74" x14ac:dyDescent="0.25">
      <c r="A282" s="16">
        <v>280</v>
      </c>
      <c r="B282" s="16">
        <v>3</v>
      </c>
      <c r="C282" s="31" t="s">
        <v>735</v>
      </c>
      <c r="D282" s="40">
        <f>сентябрь!D282-октябрь!E282</f>
        <v>-276.64202945893726</v>
      </c>
      <c r="E282" s="40">
        <f t="shared" si="4"/>
        <v>0</v>
      </c>
      <c r="F282" s="36"/>
      <c r="G282" s="36"/>
      <c r="H282" s="36"/>
      <c r="I282" s="27"/>
      <c r="J282" s="36"/>
      <c r="K282" s="36"/>
      <c r="L282" s="36"/>
      <c r="M282" s="36"/>
      <c r="N282" s="36"/>
      <c r="O282" s="29"/>
      <c r="P282" s="36"/>
      <c r="Q282" s="29"/>
      <c r="R282" s="36"/>
      <c r="S282" s="36"/>
      <c r="T282" s="36"/>
      <c r="U282" s="36"/>
      <c r="V282" s="36"/>
      <c r="W282" s="36"/>
      <c r="X282" s="36"/>
      <c r="Y282" s="29"/>
      <c r="Z282" s="36"/>
      <c r="AA282" s="66"/>
      <c r="AB282" s="36"/>
      <c r="AC282" s="36"/>
      <c r="AD282" s="36"/>
      <c r="AE282" s="36"/>
      <c r="AF282" s="36"/>
      <c r="AG282" s="36"/>
      <c r="AH282" s="29"/>
      <c r="AI282" s="36"/>
      <c r="AJ282" s="29"/>
      <c r="AK282" s="36"/>
      <c r="AL282" s="36"/>
      <c r="AM282" s="36"/>
      <c r="AN282" s="29"/>
      <c r="AO282" s="36"/>
      <c r="AP282" s="29"/>
      <c r="AQ282" s="36"/>
      <c r="AR282" s="29"/>
      <c r="AS282" s="36"/>
      <c r="AT282" s="36"/>
      <c r="AU282" s="36"/>
      <c r="AV282" s="29"/>
      <c r="AW282" s="36"/>
      <c r="AX282" s="36"/>
      <c r="AY282" s="36"/>
      <c r="AZ282" s="29"/>
      <c r="BA282" s="36"/>
      <c r="BB282" s="36"/>
      <c r="BC282" s="36"/>
      <c r="BD282" s="36"/>
      <c r="BE282" s="36"/>
      <c r="BF282" s="36"/>
      <c r="BG282" s="36"/>
      <c r="BH282" s="36"/>
      <c r="BI282" s="36"/>
      <c r="BJ282" s="29"/>
      <c r="BK282" s="36"/>
      <c r="BL282" s="29"/>
      <c r="BM282" s="36"/>
      <c r="BN282" s="36"/>
      <c r="BO282" s="36"/>
      <c r="BP282" s="29"/>
      <c r="BQ282" s="36"/>
      <c r="BR282" s="29"/>
      <c r="BS282" s="36"/>
      <c r="BT282" s="36"/>
      <c r="BU282" s="36"/>
      <c r="BV282" s="36"/>
    </row>
    <row r="283" spans="1:74" x14ac:dyDescent="0.25">
      <c r="A283" s="16">
        <v>281</v>
      </c>
      <c r="B283" s="16">
        <v>3</v>
      </c>
      <c r="C283" s="31" t="s">
        <v>929</v>
      </c>
      <c r="D283" s="40">
        <f>сентябрь!D283-октябрь!E283</f>
        <v>71.430290579710146</v>
      </c>
      <c r="E283" s="40">
        <f t="shared" si="4"/>
        <v>0</v>
      </c>
      <c r="F283" s="36"/>
      <c r="G283" s="36"/>
      <c r="H283" s="36"/>
      <c r="I283" s="27"/>
      <c r="J283" s="36"/>
      <c r="K283" s="36"/>
      <c r="L283" s="36"/>
      <c r="M283" s="36"/>
      <c r="N283" s="36"/>
      <c r="O283" s="29"/>
      <c r="P283" s="36"/>
      <c r="Q283" s="29"/>
      <c r="R283" s="36"/>
      <c r="S283" s="36"/>
      <c r="T283" s="36"/>
      <c r="U283" s="36"/>
      <c r="V283" s="36"/>
      <c r="W283" s="36"/>
      <c r="X283" s="36"/>
      <c r="Y283" s="29"/>
      <c r="Z283" s="36"/>
      <c r="AA283" s="66"/>
      <c r="AB283" s="36"/>
      <c r="AC283" s="36"/>
      <c r="AD283" s="36"/>
      <c r="AE283" s="36"/>
      <c r="AF283" s="36"/>
      <c r="AG283" s="36"/>
      <c r="AH283" s="29"/>
      <c r="AI283" s="36"/>
      <c r="AJ283" s="29"/>
      <c r="AK283" s="36"/>
      <c r="AL283" s="36"/>
      <c r="AM283" s="36"/>
      <c r="AN283" s="29"/>
      <c r="AO283" s="36"/>
      <c r="AP283" s="29"/>
      <c r="AQ283" s="36"/>
      <c r="AR283" s="29"/>
      <c r="AS283" s="36"/>
      <c r="AT283" s="36"/>
      <c r="AU283" s="36"/>
      <c r="AV283" s="29"/>
      <c r="AW283" s="36"/>
      <c r="AX283" s="36"/>
      <c r="AY283" s="36"/>
      <c r="AZ283" s="29"/>
      <c r="BA283" s="36"/>
      <c r="BB283" s="36"/>
      <c r="BC283" s="36"/>
      <c r="BD283" s="36"/>
      <c r="BE283" s="36"/>
      <c r="BF283" s="36"/>
      <c r="BG283" s="36"/>
      <c r="BH283" s="36"/>
      <c r="BI283" s="36"/>
      <c r="BJ283" s="29"/>
      <c r="BK283" s="36"/>
      <c r="BL283" s="29"/>
      <c r="BM283" s="36"/>
      <c r="BN283" s="36"/>
      <c r="BO283" s="36"/>
      <c r="BP283" s="29"/>
      <c r="BQ283" s="36"/>
      <c r="BR283" s="29"/>
      <c r="BS283" s="36"/>
      <c r="BT283" s="36"/>
      <c r="BU283" s="36"/>
      <c r="BV283" s="36"/>
    </row>
    <row r="284" spans="1:74" x14ac:dyDescent="0.25">
      <c r="A284" s="16">
        <v>282</v>
      </c>
      <c r="B284" s="16">
        <v>3</v>
      </c>
      <c r="C284" s="31" t="s">
        <v>736</v>
      </c>
      <c r="D284" s="40">
        <f>сентябрь!D284-октябрь!E284</f>
        <v>688.38398732367102</v>
      </c>
      <c r="E284" s="40">
        <f t="shared" si="4"/>
        <v>0</v>
      </c>
      <c r="F284" s="36"/>
      <c r="G284" s="36"/>
      <c r="H284" s="36"/>
      <c r="I284" s="27"/>
      <c r="J284" s="36"/>
      <c r="K284" s="36"/>
      <c r="L284" s="36"/>
      <c r="M284" s="36"/>
      <c r="N284" s="36"/>
      <c r="O284" s="29"/>
      <c r="P284" s="36"/>
      <c r="Q284" s="29"/>
      <c r="R284" s="36"/>
      <c r="S284" s="36"/>
      <c r="T284" s="36"/>
      <c r="U284" s="36"/>
      <c r="V284" s="36"/>
      <c r="W284" s="36"/>
      <c r="X284" s="36"/>
      <c r="Y284" s="29"/>
      <c r="Z284" s="36"/>
      <c r="AA284" s="66"/>
      <c r="AB284" s="36"/>
      <c r="AC284" s="36"/>
      <c r="AD284" s="36"/>
      <c r="AE284" s="36"/>
      <c r="AF284" s="36"/>
      <c r="AG284" s="36"/>
      <c r="AH284" s="29"/>
      <c r="AI284" s="36"/>
      <c r="AJ284" s="29"/>
      <c r="AK284" s="36"/>
      <c r="AL284" s="36"/>
      <c r="AM284" s="36"/>
      <c r="AN284" s="29"/>
      <c r="AO284" s="36"/>
      <c r="AP284" s="29"/>
      <c r="AQ284" s="36"/>
      <c r="AR284" s="29"/>
      <c r="AS284" s="36"/>
      <c r="AT284" s="36"/>
      <c r="AU284" s="36"/>
      <c r="AV284" s="29"/>
      <c r="AW284" s="36"/>
      <c r="AX284" s="36"/>
      <c r="AY284" s="36"/>
      <c r="AZ284" s="29"/>
      <c r="BA284" s="36"/>
      <c r="BB284" s="36"/>
      <c r="BC284" s="36"/>
      <c r="BD284" s="36"/>
      <c r="BE284" s="36"/>
      <c r="BF284" s="36"/>
      <c r="BG284" s="36"/>
      <c r="BH284" s="36"/>
      <c r="BI284" s="36"/>
      <c r="BJ284" s="29"/>
      <c r="BK284" s="36"/>
      <c r="BL284" s="29"/>
      <c r="BM284" s="36"/>
      <c r="BN284" s="36"/>
      <c r="BO284" s="36"/>
      <c r="BP284" s="29"/>
      <c r="BQ284" s="36"/>
      <c r="BR284" s="29"/>
      <c r="BS284" s="36"/>
      <c r="BT284" s="36"/>
      <c r="BU284" s="36"/>
      <c r="BV284" s="36"/>
    </row>
    <row r="285" spans="1:74" x14ac:dyDescent="0.25">
      <c r="A285" s="16">
        <v>283</v>
      </c>
      <c r="B285" s="16">
        <v>3</v>
      </c>
      <c r="C285" s="31" t="s">
        <v>1061</v>
      </c>
      <c r="D285" s="40">
        <f>сентябрь!D285-октябрь!E285</f>
        <v>435.92901311111103</v>
      </c>
      <c r="E285" s="40">
        <f t="shared" si="4"/>
        <v>0</v>
      </c>
      <c r="F285" s="36"/>
      <c r="G285" s="36"/>
      <c r="H285" s="36"/>
      <c r="I285" s="27"/>
      <c r="J285" s="36"/>
      <c r="K285" s="36"/>
      <c r="L285" s="36"/>
      <c r="M285" s="36"/>
      <c r="N285" s="36"/>
      <c r="O285" s="29"/>
      <c r="P285" s="36"/>
      <c r="Q285" s="29"/>
      <c r="R285" s="36"/>
      <c r="S285" s="36"/>
      <c r="T285" s="36"/>
      <c r="U285" s="36"/>
      <c r="V285" s="36"/>
      <c r="W285" s="36"/>
      <c r="X285" s="36"/>
      <c r="Y285" s="29"/>
      <c r="Z285" s="36"/>
      <c r="AA285" s="66"/>
      <c r="AB285" s="36"/>
      <c r="AC285" s="36"/>
      <c r="AD285" s="36"/>
      <c r="AE285" s="36"/>
      <c r="AF285" s="36"/>
      <c r="AG285" s="36"/>
      <c r="AH285" s="29"/>
      <c r="AI285" s="36"/>
      <c r="AJ285" s="29"/>
      <c r="AK285" s="36"/>
      <c r="AL285" s="36"/>
      <c r="AM285" s="36"/>
      <c r="AN285" s="29"/>
      <c r="AO285" s="36"/>
      <c r="AP285" s="29"/>
      <c r="AQ285" s="36"/>
      <c r="AR285" s="29"/>
      <c r="AS285" s="36"/>
      <c r="AT285" s="36"/>
      <c r="AU285" s="36"/>
      <c r="AV285" s="29"/>
      <c r="AW285" s="36"/>
      <c r="AX285" s="36"/>
      <c r="AY285" s="36"/>
      <c r="AZ285" s="29"/>
      <c r="BA285" s="36"/>
      <c r="BB285" s="36"/>
      <c r="BC285" s="36"/>
      <c r="BD285" s="36"/>
      <c r="BE285" s="36"/>
      <c r="BF285" s="36"/>
      <c r="BG285" s="36"/>
      <c r="BH285" s="36"/>
      <c r="BI285" s="36"/>
      <c r="BJ285" s="29"/>
      <c r="BK285" s="36"/>
      <c r="BL285" s="29"/>
      <c r="BM285" s="36"/>
      <c r="BN285" s="36"/>
      <c r="BO285" s="36"/>
      <c r="BP285" s="29"/>
      <c r="BQ285" s="36"/>
      <c r="BR285" s="29"/>
      <c r="BS285" s="36"/>
      <c r="BT285" s="36"/>
      <c r="BU285" s="36"/>
      <c r="BV285" s="36"/>
    </row>
    <row r="286" spans="1:74" x14ac:dyDescent="0.25">
      <c r="A286" s="16">
        <v>284</v>
      </c>
      <c r="B286" s="16">
        <v>3</v>
      </c>
      <c r="C286" s="31" t="s">
        <v>738</v>
      </c>
      <c r="D286" s="40">
        <f>сентябрь!D286-октябрь!E286</f>
        <v>126.18855552657004</v>
      </c>
      <c r="E286" s="40">
        <f t="shared" si="4"/>
        <v>0</v>
      </c>
      <c r="F286" s="36"/>
      <c r="G286" s="36"/>
      <c r="H286" s="36"/>
      <c r="I286" s="27"/>
      <c r="J286" s="36"/>
      <c r="K286" s="36"/>
      <c r="L286" s="36"/>
      <c r="M286" s="36"/>
      <c r="N286" s="36"/>
      <c r="O286" s="29"/>
      <c r="P286" s="36"/>
      <c r="Q286" s="29"/>
      <c r="R286" s="36"/>
      <c r="S286" s="36"/>
      <c r="T286" s="36"/>
      <c r="U286" s="36"/>
      <c r="V286" s="36"/>
      <c r="W286" s="36"/>
      <c r="X286" s="36"/>
      <c r="Y286" s="29"/>
      <c r="Z286" s="36"/>
      <c r="AA286" s="66"/>
      <c r="AB286" s="36"/>
      <c r="AC286" s="36"/>
      <c r="AD286" s="36"/>
      <c r="AE286" s="36"/>
      <c r="AF286" s="36"/>
      <c r="AG286" s="36"/>
      <c r="AH286" s="29"/>
      <c r="AI286" s="36"/>
      <c r="AJ286" s="29"/>
      <c r="AK286" s="36"/>
      <c r="AL286" s="36"/>
      <c r="AM286" s="36"/>
      <c r="AN286" s="29"/>
      <c r="AO286" s="36"/>
      <c r="AP286" s="29"/>
      <c r="AQ286" s="36"/>
      <c r="AR286" s="29"/>
      <c r="AS286" s="36"/>
      <c r="AT286" s="36"/>
      <c r="AU286" s="36"/>
      <c r="AV286" s="29"/>
      <c r="AW286" s="36"/>
      <c r="AX286" s="36"/>
      <c r="AY286" s="36"/>
      <c r="AZ286" s="29"/>
      <c r="BA286" s="36"/>
      <c r="BB286" s="36"/>
      <c r="BC286" s="36"/>
      <c r="BD286" s="36"/>
      <c r="BE286" s="36"/>
      <c r="BF286" s="36"/>
      <c r="BG286" s="36"/>
      <c r="BH286" s="36"/>
      <c r="BI286" s="36"/>
      <c r="BJ286" s="29"/>
      <c r="BK286" s="36"/>
      <c r="BL286" s="29"/>
      <c r="BM286" s="36"/>
      <c r="BN286" s="36"/>
      <c r="BO286" s="36"/>
      <c r="BP286" s="29"/>
      <c r="BQ286" s="36"/>
      <c r="BR286" s="29"/>
      <c r="BS286" s="36"/>
      <c r="BT286" s="36"/>
      <c r="BU286" s="36"/>
      <c r="BV286" s="36"/>
    </row>
    <row r="287" spans="1:74" s="86" customFormat="1" x14ac:dyDescent="0.25">
      <c r="A287" s="79">
        <v>285</v>
      </c>
      <c r="B287" s="79">
        <v>3</v>
      </c>
      <c r="C287" s="80" t="s">
        <v>739</v>
      </c>
      <c r="D287" s="81">
        <f>сентябрь!D287-октябрь!E287</f>
        <v>-250.23559480193245</v>
      </c>
      <c r="E287" s="81">
        <f t="shared" si="4"/>
        <v>2.8559999999999999</v>
      </c>
      <c r="F287" s="82"/>
      <c r="G287" s="82"/>
      <c r="H287" s="82"/>
      <c r="I287" s="83"/>
      <c r="J287" s="82"/>
      <c r="K287" s="82"/>
      <c r="L287" s="82"/>
      <c r="M287" s="82"/>
      <c r="N287" s="82"/>
      <c r="O287" s="84"/>
      <c r="P287" s="82"/>
      <c r="Q287" s="84"/>
      <c r="R287" s="82"/>
      <c r="S287" s="82"/>
      <c r="T287" s="82"/>
      <c r="U287" s="82"/>
      <c r="V287" s="82"/>
      <c r="W287" s="82"/>
      <c r="X287" s="82"/>
      <c r="Y287" s="84"/>
      <c r="Z287" s="82"/>
      <c r="AA287" s="85"/>
      <c r="AB287" s="82"/>
      <c r="AC287" s="82"/>
      <c r="AD287" s="82"/>
      <c r="AE287" s="82"/>
      <c r="AF287" s="82"/>
      <c r="AG287" s="82"/>
      <c r="AH287" s="84"/>
      <c r="AI287" s="82"/>
      <c r="AJ287" s="84"/>
      <c r="AK287" s="82"/>
      <c r="AL287" s="82"/>
      <c r="AM287" s="82"/>
      <c r="AN287" s="84"/>
      <c r="AO287" s="82"/>
      <c r="AP287" s="84"/>
      <c r="AQ287" s="82"/>
      <c r="AR287" s="84"/>
      <c r="AS287" s="82"/>
      <c r="AT287" s="82"/>
      <c r="AU287" s="82"/>
      <c r="AV287" s="84"/>
      <c r="AW287" s="82"/>
      <c r="AX287" s="82"/>
      <c r="AY287" s="82"/>
      <c r="AZ287" s="84"/>
      <c r="BA287" s="82"/>
      <c r="BB287" s="82"/>
      <c r="BC287" s="82"/>
      <c r="BD287" s="82"/>
      <c r="BE287" s="82"/>
      <c r="BF287" s="82"/>
      <c r="BG287" s="82"/>
      <c r="BH287" s="82"/>
      <c r="BI287" s="82"/>
      <c r="BJ287" s="84"/>
      <c r="BK287" s="82"/>
      <c r="BL287" s="84"/>
      <c r="BM287" s="82"/>
      <c r="BN287" s="82"/>
      <c r="BO287" s="82"/>
      <c r="BP287" s="84">
        <v>3</v>
      </c>
      <c r="BQ287" s="82">
        <v>2.8559999999999999</v>
      </c>
      <c r="BR287" s="84"/>
      <c r="BS287" s="82"/>
      <c r="BT287" s="82"/>
      <c r="BU287" s="82"/>
      <c r="BV287" s="82"/>
    </row>
    <row r="288" spans="1:74" x14ac:dyDescent="0.25">
      <c r="A288" s="16">
        <v>286</v>
      </c>
      <c r="B288" s="16">
        <v>3</v>
      </c>
      <c r="C288" s="31" t="s">
        <v>740</v>
      </c>
      <c r="D288" s="40">
        <f>сентябрь!D288-октябрь!E288</f>
        <v>-51.726502560386479</v>
      </c>
      <c r="E288" s="40">
        <f t="shared" si="4"/>
        <v>0</v>
      </c>
      <c r="F288" s="36"/>
      <c r="G288" s="36"/>
      <c r="H288" s="36"/>
      <c r="I288" s="27"/>
      <c r="J288" s="36"/>
      <c r="K288" s="36"/>
      <c r="L288" s="36"/>
      <c r="M288" s="36"/>
      <c r="N288" s="36"/>
      <c r="O288" s="29"/>
      <c r="P288" s="36"/>
      <c r="Q288" s="29"/>
      <c r="R288" s="36"/>
      <c r="S288" s="36"/>
      <c r="T288" s="36"/>
      <c r="U288" s="36"/>
      <c r="V288" s="36"/>
      <c r="W288" s="36"/>
      <c r="X288" s="36"/>
      <c r="Y288" s="29"/>
      <c r="Z288" s="36"/>
      <c r="AA288" s="66"/>
      <c r="AB288" s="36"/>
      <c r="AC288" s="36"/>
      <c r="AD288" s="36"/>
      <c r="AE288" s="36"/>
      <c r="AF288" s="36"/>
      <c r="AG288" s="36"/>
      <c r="AH288" s="29"/>
      <c r="AI288" s="36"/>
      <c r="AJ288" s="29"/>
      <c r="AK288" s="36"/>
      <c r="AL288" s="36"/>
      <c r="AM288" s="36"/>
      <c r="AN288" s="29"/>
      <c r="AO288" s="36"/>
      <c r="AP288" s="29"/>
      <c r="AQ288" s="36"/>
      <c r="AR288" s="29"/>
      <c r="AS288" s="36"/>
      <c r="AT288" s="36"/>
      <c r="AU288" s="36"/>
      <c r="AV288" s="29"/>
      <c r="AW288" s="36"/>
      <c r="AX288" s="36"/>
      <c r="AY288" s="36"/>
      <c r="AZ288" s="29"/>
      <c r="BA288" s="36"/>
      <c r="BB288" s="36"/>
      <c r="BC288" s="36"/>
      <c r="BD288" s="36"/>
      <c r="BE288" s="36"/>
      <c r="BF288" s="36"/>
      <c r="BG288" s="36"/>
      <c r="BH288" s="36"/>
      <c r="BI288" s="36"/>
      <c r="BJ288" s="29"/>
      <c r="BK288" s="36"/>
      <c r="BL288" s="29"/>
      <c r="BM288" s="36"/>
      <c r="BN288" s="36"/>
      <c r="BO288" s="36"/>
      <c r="BP288" s="29"/>
      <c r="BQ288" s="36"/>
      <c r="BR288" s="29"/>
      <c r="BS288" s="36"/>
      <c r="BT288" s="36"/>
      <c r="BU288" s="36"/>
      <c r="BV288" s="36"/>
    </row>
    <row r="289" spans="1:74" x14ac:dyDescent="0.25">
      <c r="A289" s="16">
        <v>287</v>
      </c>
      <c r="B289" s="16">
        <v>2</v>
      </c>
      <c r="C289" s="31" t="s">
        <v>741</v>
      </c>
      <c r="D289" s="40">
        <f>сентябрь!D289-октябрь!E289</f>
        <v>-175.54081410628021</v>
      </c>
      <c r="E289" s="40">
        <f t="shared" si="4"/>
        <v>0</v>
      </c>
      <c r="F289" s="36"/>
      <c r="G289" s="36"/>
      <c r="H289" s="36"/>
      <c r="I289" s="27"/>
      <c r="J289" s="36"/>
      <c r="K289" s="36"/>
      <c r="L289" s="36"/>
      <c r="M289" s="36"/>
      <c r="N289" s="36"/>
      <c r="O289" s="29"/>
      <c r="P289" s="36"/>
      <c r="Q289" s="29"/>
      <c r="R289" s="36"/>
      <c r="S289" s="36"/>
      <c r="T289" s="36"/>
      <c r="U289" s="36"/>
      <c r="V289" s="36"/>
      <c r="W289" s="36"/>
      <c r="X289" s="36"/>
      <c r="Y289" s="29"/>
      <c r="Z289" s="36"/>
      <c r="AA289" s="66"/>
      <c r="AB289" s="36"/>
      <c r="AC289" s="36"/>
      <c r="AD289" s="36"/>
      <c r="AE289" s="36"/>
      <c r="AF289" s="36"/>
      <c r="AG289" s="36"/>
      <c r="AH289" s="29"/>
      <c r="AI289" s="36"/>
      <c r="AJ289" s="29"/>
      <c r="AK289" s="36"/>
      <c r="AL289" s="36"/>
      <c r="AM289" s="36"/>
      <c r="AN289" s="29"/>
      <c r="AO289" s="36"/>
      <c r="AP289" s="29"/>
      <c r="AQ289" s="36"/>
      <c r="AR289" s="29"/>
      <c r="AS289" s="36"/>
      <c r="AT289" s="36"/>
      <c r="AU289" s="36"/>
      <c r="AV289" s="29"/>
      <c r="AW289" s="36"/>
      <c r="AX289" s="36"/>
      <c r="AY289" s="36"/>
      <c r="AZ289" s="29"/>
      <c r="BA289" s="36"/>
      <c r="BB289" s="36"/>
      <c r="BC289" s="36"/>
      <c r="BD289" s="36"/>
      <c r="BE289" s="36"/>
      <c r="BF289" s="36"/>
      <c r="BG289" s="36"/>
      <c r="BH289" s="36"/>
      <c r="BI289" s="36"/>
      <c r="BJ289" s="29"/>
      <c r="BK289" s="36"/>
      <c r="BL289" s="29"/>
      <c r="BM289" s="36"/>
      <c r="BN289" s="36"/>
      <c r="BO289" s="36"/>
      <c r="BP289" s="29"/>
      <c r="BQ289" s="36"/>
      <c r="BR289" s="29"/>
      <c r="BS289" s="36"/>
      <c r="BT289" s="36"/>
      <c r="BU289" s="36"/>
      <c r="BV289" s="36"/>
    </row>
    <row r="290" spans="1:74" x14ac:dyDescent="0.25">
      <c r="A290" s="16">
        <v>288</v>
      </c>
      <c r="B290" s="16">
        <v>2</v>
      </c>
      <c r="C290" s="31" t="s">
        <v>742</v>
      </c>
      <c r="D290" s="40">
        <f>сентябрь!D290-октябрь!E290</f>
        <v>436.82692543961349</v>
      </c>
      <c r="E290" s="40">
        <f t="shared" si="4"/>
        <v>0</v>
      </c>
      <c r="F290" s="36"/>
      <c r="G290" s="36"/>
      <c r="H290" s="36"/>
      <c r="I290" s="27"/>
      <c r="J290" s="36"/>
      <c r="K290" s="36"/>
      <c r="L290" s="36"/>
      <c r="M290" s="36"/>
      <c r="N290" s="36"/>
      <c r="O290" s="29"/>
      <c r="P290" s="36"/>
      <c r="Q290" s="29"/>
      <c r="R290" s="36"/>
      <c r="S290" s="36"/>
      <c r="T290" s="36"/>
      <c r="U290" s="36"/>
      <c r="V290" s="36"/>
      <c r="W290" s="36"/>
      <c r="X290" s="36"/>
      <c r="Y290" s="29"/>
      <c r="Z290" s="36"/>
      <c r="AA290" s="66"/>
      <c r="AB290" s="36"/>
      <c r="AC290" s="36"/>
      <c r="AD290" s="36"/>
      <c r="AE290" s="36"/>
      <c r="AF290" s="36"/>
      <c r="AG290" s="36"/>
      <c r="AH290" s="29"/>
      <c r="AI290" s="36"/>
      <c r="AJ290" s="29"/>
      <c r="AK290" s="36"/>
      <c r="AL290" s="36"/>
      <c r="AM290" s="36"/>
      <c r="AN290" s="29"/>
      <c r="AO290" s="36"/>
      <c r="AP290" s="29"/>
      <c r="AQ290" s="36"/>
      <c r="AR290" s="29"/>
      <c r="AS290" s="36"/>
      <c r="AT290" s="36"/>
      <c r="AU290" s="36"/>
      <c r="AV290" s="29"/>
      <c r="AW290" s="36"/>
      <c r="AX290" s="36"/>
      <c r="AY290" s="36"/>
      <c r="AZ290" s="29"/>
      <c r="BA290" s="36"/>
      <c r="BB290" s="36"/>
      <c r="BC290" s="36"/>
      <c r="BD290" s="36"/>
      <c r="BE290" s="36"/>
      <c r="BF290" s="36"/>
      <c r="BG290" s="36"/>
      <c r="BH290" s="36"/>
      <c r="BI290" s="36"/>
      <c r="BJ290" s="29"/>
      <c r="BK290" s="36"/>
      <c r="BL290" s="29"/>
      <c r="BM290" s="36"/>
      <c r="BN290" s="36"/>
      <c r="BO290" s="36"/>
      <c r="BP290" s="29"/>
      <c r="BQ290" s="36"/>
      <c r="BR290" s="29"/>
      <c r="BS290" s="36"/>
      <c r="BT290" s="36"/>
      <c r="BU290" s="36"/>
      <c r="BV290" s="36"/>
    </row>
    <row r="291" spans="1:74" x14ac:dyDescent="0.25">
      <c r="A291" s="16">
        <v>289</v>
      </c>
      <c r="B291" s="16">
        <v>2</v>
      </c>
      <c r="C291" s="31" t="s">
        <v>743</v>
      </c>
      <c r="D291" s="40">
        <f>сентябрь!D291-октябрь!E291</f>
        <v>-3.7266671014492729</v>
      </c>
      <c r="E291" s="40">
        <f t="shared" si="4"/>
        <v>0</v>
      </c>
      <c r="F291" s="36"/>
      <c r="G291" s="36"/>
      <c r="H291" s="36"/>
      <c r="I291" s="27"/>
      <c r="J291" s="36"/>
      <c r="K291" s="36"/>
      <c r="L291" s="36"/>
      <c r="M291" s="36"/>
      <c r="N291" s="36"/>
      <c r="O291" s="29"/>
      <c r="P291" s="36"/>
      <c r="Q291" s="29"/>
      <c r="R291" s="36"/>
      <c r="S291" s="36"/>
      <c r="T291" s="36"/>
      <c r="U291" s="36"/>
      <c r="V291" s="36"/>
      <c r="W291" s="36"/>
      <c r="X291" s="36"/>
      <c r="Y291" s="29"/>
      <c r="Z291" s="36"/>
      <c r="AA291" s="66"/>
      <c r="AB291" s="36"/>
      <c r="AC291" s="36"/>
      <c r="AD291" s="36"/>
      <c r="AE291" s="36"/>
      <c r="AF291" s="36"/>
      <c r="AG291" s="36"/>
      <c r="AH291" s="29"/>
      <c r="AI291" s="36"/>
      <c r="AJ291" s="29"/>
      <c r="AK291" s="36"/>
      <c r="AL291" s="36"/>
      <c r="AM291" s="36"/>
      <c r="AN291" s="29"/>
      <c r="AO291" s="36"/>
      <c r="AP291" s="29"/>
      <c r="AQ291" s="36"/>
      <c r="AR291" s="29"/>
      <c r="AS291" s="36"/>
      <c r="AT291" s="36"/>
      <c r="AU291" s="36"/>
      <c r="AV291" s="29"/>
      <c r="AW291" s="36"/>
      <c r="AX291" s="36"/>
      <c r="AY291" s="36"/>
      <c r="AZ291" s="29"/>
      <c r="BA291" s="36"/>
      <c r="BB291" s="36"/>
      <c r="BC291" s="36"/>
      <c r="BD291" s="36"/>
      <c r="BE291" s="36"/>
      <c r="BF291" s="36"/>
      <c r="BG291" s="36"/>
      <c r="BH291" s="36"/>
      <c r="BI291" s="36"/>
      <c r="BJ291" s="29"/>
      <c r="BK291" s="36"/>
      <c r="BL291" s="29"/>
      <c r="BM291" s="36"/>
      <c r="BN291" s="36"/>
      <c r="BO291" s="36"/>
      <c r="BP291" s="29"/>
      <c r="BQ291" s="36"/>
      <c r="BR291" s="29"/>
      <c r="BS291" s="36"/>
      <c r="BT291" s="36"/>
      <c r="BU291" s="36"/>
      <c r="BV291" s="36"/>
    </row>
    <row r="292" spans="1:74" x14ac:dyDescent="0.25">
      <c r="A292" s="16">
        <v>290</v>
      </c>
      <c r="B292" s="16">
        <v>2</v>
      </c>
      <c r="C292" s="31" t="s">
        <v>744</v>
      </c>
      <c r="D292" s="40">
        <f>сентябрь!D292-октябрь!E292</f>
        <v>640.30854838647349</v>
      </c>
      <c r="E292" s="40">
        <f t="shared" si="4"/>
        <v>0</v>
      </c>
      <c r="F292" s="36"/>
      <c r="G292" s="36"/>
      <c r="H292" s="36"/>
      <c r="I292" s="27"/>
      <c r="J292" s="36"/>
      <c r="K292" s="36"/>
      <c r="L292" s="36"/>
      <c r="M292" s="36"/>
      <c r="N292" s="36"/>
      <c r="O292" s="29"/>
      <c r="P292" s="36"/>
      <c r="Q292" s="29"/>
      <c r="R292" s="36"/>
      <c r="S292" s="36"/>
      <c r="T292" s="36"/>
      <c r="U292" s="36"/>
      <c r="V292" s="36"/>
      <c r="W292" s="36"/>
      <c r="X292" s="36"/>
      <c r="Y292" s="29"/>
      <c r="Z292" s="36"/>
      <c r="AA292" s="66"/>
      <c r="AB292" s="36"/>
      <c r="AC292" s="36"/>
      <c r="AD292" s="36"/>
      <c r="AE292" s="36"/>
      <c r="AF292" s="36"/>
      <c r="AG292" s="36"/>
      <c r="AH292" s="29"/>
      <c r="AI292" s="36"/>
      <c r="AJ292" s="29"/>
      <c r="AK292" s="36"/>
      <c r="AL292" s="36"/>
      <c r="AM292" s="36"/>
      <c r="AN292" s="29"/>
      <c r="AO292" s="36"/>
      <c r="AP292" s="29"/>
      <c r="AQ292" s="36"/>
      <c r="AR292" s="29"/>
      <c r="AS292" s="36"/>
      <c r="AT292" s="36"/>
      <c r="AU292" s="36"/>
      <c r="AV292" s="29"/>
      <c r="AW292" s="36"/>
      <c r="AX292" s="36"/>
      <c r="AY292" s="36"/>
      <c r="AZ292" s="29"/>
      <c r="BA292" s="36"/>
      <c r="BB292" s="36"/>
      <c r="BC292" s="36"/>
      <c r="BD292" s="36"/>
      <c r="BE292" s="36"/>
      <c r="BF292" s="36"/>
      <c r="BG292" s="36"/>
      <c r="BH292" s="36"/>
      <c r="BI292" s="36"/>
      <c r="BJ292" s="29"/>
      <c r="BK292" s="36"/>
      <c r="BL292" s="29"/>
      <c r="BM292" s="36"/>
      <c r="BN292" s="36"/>
      <c r="BO292" s="36"/>
      <c r="BP292" s="29"/>
      <c r="BQ292" s="36"/>
      <c r="BR292" s="29"/>
      <c r="BS292" s="36"/>
      <c r="BT292" s="36"/>
      <c r="BU292" s="36"/>
      <c r="BV292" s="36"/>
    </row>
    <row r="293" spans="1:74" x14ac:dyDescent="0.25">
      <c r="A293" s="16">
        <v>291</v>
      </c>
      <c r="B293" s="16">
        <v>2</v>
      </c>
      <c r="C293" s="31" t="s">
        <v>745</v>
      </c>
      <c r="D293" s="40">
        <f>сентябрь!D293-октябрь!E293</f>
        <v>525.80260588019325</v>
      </c>
      <c r="E293" s="40">
        <f t="shared" si="4"/>
        <v>0</v>
      </c>
      <c r="F293" s="36"/>
      <c r="G293" s="36"/>
      <c r="H293" s="36"/>
      <c r="I293" s="27"/>
      <c r="J293" s="36"/>
      <c r="K293" s="36"/>
      <c r="L293" s="36"/>
      <c r="M293" s="36"/>
      <c r="N293" s="36"/>
      <c r="O293" s="29"/>
      <c r="P293" s="36"/>
      <c r="Q293" s="29"/>
      <c r="R293" s="36"/>
      <c r="S293" s="36"/>
      <c r="T293" s="36"/>
      <c r="U293" s="36"/>
      <c r="V293" s="36"/>
      <c r="W293" s="36"/>
      <c r="X293" s="36"/>
      <c r="Y293" s="29"/>
      <c r="Z293" s="36"/>
      <c r="AA293" s="66"/>
      <c r="AB293" s="36"/>
      <c r="AC293" s="36"/>
      <c r="AD293" s="36"/>
      <c r="AE293" s="36"/>
      <c r="AF293" s="36"/>
      <c r="AG293" s="36"/>
      <c r="AH293" s="29"/>
      <c r="AI293" s="36"/>
      <c r="AJ293" s="29"/>
      <c r="AK293" s="36"/>
      <c r="AL293" s="36"/>
      <c r="AM293" s="36"/>
      <c r="AN293" s="29"/>
      <c r="AO293" s="36"/>
      <c r="AP293" s="29"/>
      <c r="AQ293" s="36"/>
      <c r="AR293" s="29"/>
      <c r="AS293" s="36"/>
      <c r="AT293" s="36"/>
      <c r="AU293" s="36"/>
      <c r="AV293" s="29"/>
      <c r="AW293" s="36"/>
      <c r="AX293" s="36"/>
      <c r="AY293" s="36"/>
      <c r="AZ293" s="29"/>
      <c r="BA293" s="36"/>
      <c r="BB293" s="36"/>
      <c r="BC293" s="36"/>
      <c r="BD293" s="36"/>
      <c r="BE293" s="36"/>
      <c r="BF293" s="36"/>
      <c r="BG293" s="36"/>
      <c r="BH293" s="36"/>
      <c r="BI293" s="36"/>
      <c r="BJ293" s="29"/>
      <c r="BK293" s="36"/>
      <c r="BL293" s="29"/>
      <c r="BM293" s="36"/>
      <c r="BN293" s="36"/>
      <c r="BO293" s="36"/>
      <c r="BP293" s="29"/>
      <c r="BQ293" s="36"/>
      <c r="BR293" s="29"/>
      <c r="BS293" s="36"/>
      <c r="BT293" s="36"/>
      <c r="BU293" s="36"/>
      <c r="BV293" s="36"/>
    </row>
    <row r="294" spans="1:74" x14ac:dyDescent="0.25">
      <c r="A294" s="16">
        <v>292</v>
      </c>
      <c r="B294" s="16">
        <v>2</v>
      </c>
      <c r="C294" s="31" t="s">
        <v>746</v>
      </c>
      <c r="D294" s="40">
        <f>сентябрь!D294-октябрь!E294</f>
        <v>-767.33556320772936</v>
      </c>
      <c r="E294" s="40">
        <f t="shared" si="4"/>
        <v>0</v>
      </c>
      <c r="F294" s="36"/>
      <c r="G294" s="36"/>
      <c r="H294" s="36"/>
      <c r="I294" s="27"/>
      <c r="J294" s="36"/>
      <c r="K294" s="36"/>
      <c r="L294" s="36"/>
      <c r="M294" s="36"/>
      <c r="N294" s="36"/>
      <c r="O294" s="29"/>
      <c r="P294" s="36"/>
      <c r="Q294" s="29"/>
      <c r="R294" s="36"/>
      <c r="S294" s="36"/>
      <c r="T294" s="36"/>
      <c r="U294" s="36"/>
      <c r="V294" s="36"/>
      <c r="W294" s="36"/>
      <c r="X294" s="36"/>
      <c r="Y294" s="29"/>
      <c r="Z294" s="36"/>
      <c r="AA294" s="66"/>
      <c r="AB294" s="36"/>
      <c r="AC294" s="36"/>
      <c r="AD294" s="36"/>
      <c r="AE294" s="36"/>
      <c r="AF294" s="36"/>
      <c r="AG294" s="36"/>
      <c r="AH294" s="29"/>
      <c r="AI294" s="36"/>
      <c r="AJ294" s="29"/>
      <c r="AK294" s="36"/>
      <c r="AL294" s="36"/>
      <c r="AM294" s="36"/>
      <c r="AN294" s="29"/>
      <c r="AO294" s="36"/>
      <c r="AP294" s="29"/>
      <c r="AQ294" s="36"/>
      <c r="AR294" s="29"/>
      <c r="AS294" s="36"/>
      <c r="AT294" s="36"/>
      <c r="AU294" s="36"/>
      <c r="AV294" s="29"/>
      <c r="AW294" s="36"/>
      <c r="AX294" s="36"/>
      <c r="AY294" s="36"/>
      <c r="AZ294" s="29"/>
      <c r="BA294" s="36"/>
      <c r="BB294" s="36"/>
      <c r="BC294" s="36"/>
      <c r="BD294" s="36"/>
      <c r="BE294" s="36"/>
      <c r="BF294" s="36"/>
      <c r="BG294" s="36"/>
      <c r="BH294" s="36"/>
      <c r="BI294" s="36"/>
      <c r="BJ294" s="29"/>
      <c r="BK294" s="36"/>
      <c r="BL294" s="29"/>
      <c r="BM294" s="36"/>
      <c r="BN294" s="36"/>
      <c r="BO294" s="36"/>
      <c r="BP294" s="29"/>
      <c r="BQ294" s="36"/>
      <c r="BR294" s="29"/>
      <c r="BS294" s="36"/>
      <c r="BT294" s="36"/>
      <c r="BU294" s="36"/>
      <c r="BV294" s="36"/>
    </row>
    <row r="295" spans="1:74" x14ac:dyDescent="0.25">
      <c r="A295" s="16">
        <v>293</v>
      </c>
      <c r="B295" s="16">
        <v>2</v>
      </c>
      <c r="C295" s="31" t="s">
        <v>747</v>
      </c>
      <c r="D295" s="40">
        <f>сентябрь!D295-октябрь!E295</f>
        <v>1957.8146610048309</v>
      </c>
      <c r="E295" s="40">
        <f t="shared" si="4"/>
        <v>0</v>
      </c>
      <c r="F295" s="36"/>
      <c r="G295" s="36"/>
      <c r="H295" s="36"/>
      <c r="I295" s="27"/>
      <c r="J295" s="36"/>
      <c r="K295" s="36"/>
      <c r="L295" s="36"/>
      <c r="M295" s="36"/>
      <c r="N295" s="36"/>
      <c r="O295" s="29"/>
      <c r="P295" s="36"/>
      <c r="Q295" s="29"/>
      <c r="R295" s="36"/>
      <c r="S295" s="36"/>
      <c r="T295" s="36"/>
      <c r="U295" s="36"/>
      <c r="V295" s="36"/>
      <c r="W295" s="36"/>
      <c r="X295" s="36"/>
      <c r="Y295" s="29"/>
      <c r="Z295" s="36"/>
      <c r="AA295" s="66"/>
      <c r="AB295" s="36"/>
      <c r="AC295" s="36"/>
      <c r="AD295" s="36"/>
      <c r="AE295" s="36"/>
      <c r="AF295" s="36"/>
      <c r="AG295" s="36"/>
      <c r="AH295" s="29"/>
      <c r="AI295" s="36"/>
      <c r="AJ295" s="29"/>
      <c r="AK295" s="36"/>
      <c r="AL295" s="36"/>
      <c r="AM295" s="36"/>
      <c r="AN295" s="29"/>
      <c r="AO295" s="36"/>
      <c r="AP295" s="29"/>
      <c r="AQ295" s="36"/>
      <c r="AR295" s="29"/>
      <c r="AS295" s="36"/>
      <c r="AT295" s="36"/>
      <c r="AU295" s="36"/>
      <c r="AV295" s="29"/>
      <c r="AW295" s="36"/>
      <c r="AX295" s="36"/>
      <c r="AY295" s="36"/>
      <c r="AZ295" s="29"/>
      <c r="BA295" s="36"/>
      <c r="BB295" s="36"/>
      <c r="BC295" s="36"/>
      <c r="BD295" s="36"/>
      <c r="BE295" s="36"/>
      <c r="BF295" s="36"/>
      <c r="BG295" s="36"/>
      <c r="BH295" s="36"/>
      <c r="BI295" s="36"/>
      <c r="BJ295" s="29"/>
      <c r="BK295" s="36"/>
      <c r="BL295" s="29"/>
      <c r="BM295" s="36"/>
      <c r="BN295" s="36"/>
      <c r="BO295" s="36"/>
      <c r="BP295" s="29"/>
      <c r="BQ295" s="36"/>
      <c r="BR295" s="29"/>
      <c r="BS295" s="36"/>
      <c r="BT295" s="36"/>
      <c r="BU295" s="36"/>
      <c r="BV295" s="36"/>
    </row>
    <row r="296" spans="1:74" x14ac:dyDescent="0.25">
      <c r="A296" s="16">
        <v>294</v>
      </c>
      <c r="B296" s="16">
        <v>2</v>
      </c>
      <c r="C296" s="31" t="s">
        <v>748</v>
      </c>
      <c r="D296" s="40">
        <f>сентябрь!D296-октябрь!E296</f>
        <v>25.510124444444443</v>
      </c>
      <c r="E296" s="40">
        <f t="shared" si="4"/>
        <v>0</v>
      </c>
      <c r="F296" s="36"/>
      <c r="G296" s="36"/>
      <c r="H296" s="36"/>
      <c r="I296" s="27"/>
      <c r="J296" s="36"/>
      <c r="K296" s="36"/>
      <c r="L296" s="36"/>
      <c r="M296" s="36"/>
      <c r="N296" s="36"/>
      <c r="O296" s="29"/>
      <c r="P296" s="36"/>
      <c r="Q296" s="29"/>
      <c r="R296" s="36"/>
      <c r="S296" s="36"/>
      <c r="T296" s="36"/>
      <c r="U296" s="36"/>
      <c r="V296" s="36"/>
      <c r="W296" s="36"/>
      <c r="X296" s="36"/>
      <c r="Y296" s="29"/>
      <c r="Z296" s="36"/>
      <c r="AA296" s="66"/>
      <c r="AB296" s="36"/>
      <c r="AC296" s="36"/>
      <c r="AD296" s="36"/>
      <c r="AE296" s="36"/>
      <c r="AF296" s="36"/>
      <c r="AG296" s="36"/>
      <c r="AH296" s="29"/>
      <c r="AI296" s="36"/>
      <c r="AJ296" s="29"/>
      <c r="AK296" s="36"/>
      <c r="AL296" s="36"/>
      <c r="AM296" s="36"/>
      <c r="AN296" s="29"/>
      <c r="AO296" s="36"/>
      <c r="AP296" s="29"/>
      <c r="AQ296" s="36"/>
      <c r="AR296" s="29"/>
      <c r="AS296" s="36"/>
      <c r="AT296" s="36"/>
      <c r="AU296" s="36"/>
      <c r="AV296" s="29"/>
      <c r="AW296" s="36"/>
      <c r="AX296" s="36"/>
      <c r="AY296" s="36"/>
      <c r="AZ296" s="29"/>
      <c r="BA296" s="36"/>
      <c r="BB296" s="36"/>
      <c r="BC296" s="36"/>
      <c r="BD296" s="36"/>
      <c r="BE296" s="36"/>
      <c r="BF296" s="36"/>
      <c r="BG296" s="36"/>
      <c r="BH296" s="36"/>
      <c r="BI296" s="36"/>
      <c r="BJ296" s="29"/>
      <c r="BK296" s="36"/>
      <c r="BL296" s="29"/>
      <c r="BM296" s="36"/>
      <c r="BN296" s="36"/>
      <c r="BO296" s="36"/>
      <c r="BP296" s="29"/>
      <c r="BQ296" s="36"/>
      <c r="BR296" s="29"/>
      <c r="BS296" s="36"/>
      <c r="BT296" s="36"/>
      <c r="BU296" s="36"/>
      <c r="BV296" s="36"/>
    </row>
    <row r="297" spans="1:74" x14ac:dyDescent="0.25">
      <c r="A297" s="16">
        <v>295</v>
      </c>
      <c r="B297" s="16">
        <v>2</v>
      </c>
      <c r="C297" s="31" t="s">
        <v>749</v>
      </c>
      <c r="D297" s="40">
        <f>сентябрь!D297-октябрь!E297</f>
        <v>23.585885787439601</v>
      </c>
      <c r="E297" s="40">
        <f t="shared" si="4"/>
        <v>0</v>
      </c>
      <c r="F297" s="36"/>
      <c r="G297" s="36"/>
      <c r="H297" s="36"/>
      <c r="I297" s="27"/>
      <c r="J297" s="36"/>
      <c r="K297" s="36"/>
      <c r="L297" s="36"/>
      <c r="M297" s="36"/>
      <c r="N297" s="36"/>
      <c r="O297" s="29"/>
      <c r="P297" s="36"/>
      <c r="Q297" s="29"/>
      <c r="R297" s="36"/>
      <c r="S297" s="36"/>
      <c r="T297" s="36"/>
      <c r="U297" s="36"/>
      <c r="V297" s="36"/>
      <c r="W297" s="36"/>
      <c r="X297" s="36"/>
      <c r="Y297" s="29"/>
      <c r="Z297" s="36"/>
      <c r="AA297" s="66"/>
      <c r="AB297" s="36"/>
      <c r="AC297" s="36"/>
      <c r="AD297" s="36"/>
      <c r="AE297" s="36"/>
      <c r="AF297" s="36"/>
      <c r="AG297" s="36"/>
      <c r="AH297" s="29"/>
      <c r="AI297" s="36"/>
      <c r="AJ297" s="29"/>
      <c r="AK297" s="36"/>
      <c r="AL297" s="36"/>
      <c r="AM297" s="36"/>
      <c r="AN297" s="29"/>
      <c r="AO297" s="36"/>
      <c r="AP297" s="29"/>
      <c r="AQ297" s="36"/>
      <c r="AR297" s="29"/>
      <c r="AS297" s="36"/>
      <c r="AT297" s="36"/>
      <c r="AU297" s="36"/>
      <c r="AV297" s="29"/>
      <c r="AW297" s="36"/>
      <c r="AX297" s="36"/>
      <c r="AY297" s="36"/>
      <c r="AZ297" s="29"/>
      <c r="BA297" s="36"/>
      <c r="BB297" s="36"/>
      <c r="BC297" s="36"/>
      <c r="BD297" s="36"/>
      <c r="BE297" s="36"/>
      <c r="BF297" s="36"/>
      <c r="BG297" s="36"/>
      <c r="BH297" s="36"/>
      <c r="BI297" s="36"/>
      <c r="BJ297" s="29"/>
      <c r="BK297" s="36"/>
      <c r="BL297" s="29"/>
      <c r="BM297" s="36"/>
      <c r="BN297" s="36"/>
      <c r="BO297" s="36"/>
      <c r="BP297" s="29"/>
      <c r="BQ297" s="36"/>
      <c r="BR297" s="29"/>
      <c r="BS297" s="36"/>
      <c r="BT297" s="36"/>
      <c r="BU297" s="36"/>
      <c r="BV297" s="36"/>
    </row>
    <row r="298" spans="1:74" x14ac:dyDescent="0.25">
      <c r="A298" s="16">
        <v>296</v>
      </c>
      <c r="B298" s="16">
        <v>2</v>
      </c>
      <c r="C298" s="31" t="s">
        <v>750</v>
      </c>
      <c r="D298" s="40">
        <f>сентябрь!D298-октябрь!E298</f>
        <v>131.91204671497584</v>
      </c>
      <c r="E298" s="40">
        <f t="shared" si="4"/>
        <v>0</v>
      </c>
      <c r="F298" s="36"/>
      <c r="G298" s="36"/>
      <c r="H298" s="36"/>
      <c r="I298" s="27"/>
      <c r="J298" s="36"/>
      <c r="K298" s="36"/>
      <c r="L298" s="36"/>
      <c r="M298" s="36"/>
      <c r="N298" s="36"/>
      <c r="O298" s="29"/>
      <c r="P298" s="36"/>
      <c r="Q298" s="29"/>
      <c r="R298" s="36"/>
      <c r="S298" s="36"/>
      <c r="T298" s="36"/>
      <c r="U298" s="36"/>
      <c r="V298" s="36"/>
      <c r="W298" s="36"/>
      <c r="X298" s="36"/>
      <c r="Y298" s="29"/>
      <c r="Z298" s="36"/>
      <c r="AA298" s="66"/>
      <c r="AB298" s="36"/>
      <c r="AC298" s="36"/>
      <c r="AD298" s="36"/>
      <c r="AE298" s="36"/>
      <c r="AF298" s="36"/>
      <c r="AG298" s="36"/>
      <c r="AH298" s="29"/>
      <c r="AI298" s="36"/>
      <c r="AJ298" s="29"/>
      <c r="AK298" s="36"/>
      <c r="AL298" s="36"/>
      <c r="AM298" s="36"/>
      <c r="AN298" s="29"/>
      <c r="AO298" s="36"/>
      <c r="AP298" s="29"/>
      <c r="AQ298" s="36"/>
      <c r="AR298" s="29"/>
      <c r="AS298" s="36"/>
      <c r="AT298" s="36"/>
      <c r="AU298" s="36"/>
      <c r="AV298" s="29"/>
      <c r="AW298" s="36"/>
      <c r="AX298" s="36"/>
      <c r="AY298" s="36"/>
      <c r="AZ298" s="29"/>
      <c r="BA298" s="36"/>
      <c r="BB298" s="36"/>
      <c r="BC298" s="36"/>
      <c r="BD298" s="36"/>
      <c r="BE298" s="36"/>
      <c r="BF298" s="36"/>
      <c r="BG298" s="36"/>
      <c r="BH298" s="36"/>
      <c r="BI298" s="36"/>
      <c r="BJ298" s="29"/>
      <c r="BK298" s="36"/>
      <c r="BL298" s="29"/>
      <c r="BM298" s="36"/>
      <c r="BN298" s="36"/>
      <c r="BO298" s="36"/>
      <c r="BP298" s="29"/>
      <c r="BQ298" s="36"/>
      <c r="BR298" s="29"/>
      <c r="BS298" s="36"/>
      <c r="BT298" s="36"/>
      <c r="BU298" s="36"/>
      <c r="BV298" s="36"/>
    </row>
    <row r="299" spans="1:74" x14ac:dyDescent="0.25">
      <c r="A299" s="16">
        <v>297</v>
      </c>
      <c r="B299" s="16">
        <v>2</v>
      </c>
      <c r="C299" s="31" t="s">
        <v>751</v>
      </c>
      <c r="D299" s="40">
        <f>сентябрь!D299-октябрь!E299</f>
        <v>0.68409038647342335</v>
      </c>
      <c r="E299" s="40">
        <f t="shared" si="4"/>
        <v>0</v>
      </c>
      <c r="F299" s="36"/>
      <c r="G299" s="36"/>
      <c r="H299" s="36"/>
      <c r="I299" s="27"/>
      <c r="J299" s="36"/>
      <c r="K299" s="36"/>
      <c r="L299" s="36"/>
      <c r="M299" s="36"/>
      <c r="N299" s="36"/>
      <c r="O299" s="29"/>
      <c r="P299" s="36"/>
      <c r="Q299" s="29"/>
      <c r="R299" s="36"/>
      <c r="S299" s="36"/>
      <c r="T299" s="36"/>
      <c r="U299" s="36"/>
      <c r="V299" s="36"/>
      <c r="W299" s="36"/>
      <c r="X299" s="36"/>
      <c r="Y299" s="29"/>
      <c r="Z299" s="36"/>
      <c r="AA299" s="66"/>
      <c r="AB299" s="36"/>
      <c r="AC299" s="36"/>
      <c r="AD299" s="36"/>
      <c r="AE299" s="36"/>
      <c r="AF299" s="36"/>
      <c r="AG299" s="36"/>
      <c r="AH299" s="29"/>
      <c r="AI299" s="36"/>
      <c r="AJ299" s="29"/>
      <c r="AK299" s="36"/>
      <c r="AL299" s="36"/>
      <c r="AM299" s="36"/>
      <c r="AN299" s="29"/>
      <c r="AO299" s="36"/>
      <c r="AP299" s="29"/>
      <c r="AQ299" s="36"/>
      <c r="AR299" s="29"/>
      <c r="AS299" s="36"/>
      <c r="AT299" s="36"/>
      <c r="AU299" s="36"/>
      <c r="AV299" s="29"/>
      <c r="AW299" s="36"/>
      <c r="AX299" s="36"/>
      <c r="AY299" s="36"/>
      <c r="AZ299" s="29"/>
      <c r="BA299" s="36"/>
      <c r="BB299" s="36"/>
      <c r="BC299" s="36"/>
      <c r="BD299" s="36"/>
      <c r="BE299" s="36"/>
      <c r="BF299" s="36"/>
      <c r="BG299" s="36"/>
      <c r="BH299" s="36"/>
      <c r="BI299" s="36"/>
      <c r="BJ299" s="29"/>
      <c r="BK299" s="36"/>
      <c r="BL299" s="29"/>
      <c r="BM299" s="36"/>
      <c r="BN299" s="36"/>
      <c r="BO299" s="36"/>
      <c r="BP299" s="29"/>
      <c r="BQ299" s="36"/>
      <c r="BR299" s="29"/>
      <c r="BS299" s="36"/>
      <c r="BT299" s="36"/>
      <c r="BU299" s="36"/>
      <c r="BV299" s="36"/>
    </row>
    <row r="300" spans="1:74" x14ac:dyDescent="0.25">
      <c r="A300" s="16">
        <v>298</v>
      </c>
      <c r="B300" s="16">
        <v>2</v>
      </c>
      <c r="C300" s="31" t="s">
        <v>752</v>
      </c>
      <c r="D300" s="40">
        <f>сентябрь!D300-октябрь!E300</f>
        <v>267.34150392270533</v>
      </c>
      <c r="E300" s="40">
        <f t="shared" si="4"/>
        <v>0</v>
      </c>
      <c r="F300" s="36"/>
      <c r="G300" s="36"/>
      <c r="H300" s="36"/>
      <c r="I300" s="27"/>
      <c r="J300" s="36"/>
      <c r="K300" s="36"/>
      <c r="L300" s="36"/>
      <c r="M300" s="36"/>
      <c r="N300" s="36"/>
      <c r="O300" s="29"/>
      <c r="P300" s="36"/>
      <c r="Q300" s="29"/>
      <c r="R300" s="36"/>
      <c r="S300" s="36"/>
      <c r="T300" s="36"/>
      <c r="U300" s="36"/>
      <c r="V300" s="36"/>
      <c r="W300" s="36"/>
      <c r="X300" s="36"/>
      <c r="Y300" s="29"/>
      <c r="Z300" s="36"/>
      <c r="AA300" s="66"/>
      <c r="AB300" s="36"/>
      <c r="AC300" s="36"/>
      <c r="AD300" s="36"/>
      <c r="AE300" s="36"/>
      <c r="AF300" s="36"/>
      <c r="AG300" s="36"/>
      <c r="AH300" s="29"/>
      <c r="AI300" s="36"/>
      <c r="AJ300" s="29"/>
      <c r="AK300" s="36"/>
      <c r="AL300" s="36"/>
      <c r="AM300" s="36"/>
      <c r="AN300" s="29"/>
      <c r="AO300" s="36"/>
      <c r="AP300" s="29"/>
      <c r="AQ300" s="36"/>
      <c r="AR300" s="29"/>
      <c r="AS300" s="36"/>
      <c r="AT300" s="36"/>
      <c r="AU300" s="36"/>
      <c r="AV300" s="29"/>
      <c r="AW300" s="36"/>
      <c r="AX300" s="36"/>
      <c r="AY300" s="36"/>
      <c r="AZ300" s="29"/>
      <c r="BA300" s="36"/>
      <c r="BB300" s="36"/>
      <c r="BC300" s="36"/>
      <c r="BD300" s="36"/>
      <c r="BE300" s="36"/>
      <c r="BF300" s="36"/>
      <c r="BG300" s="36"/>
      <c r="BH300" s="36"/>
      <c r="BI300" s="36"/>
      <c r="BJ300" s="29"/>
      <c r="BK300" s="36"/>
      <c r="BL300" s="29"/>
      <c r="BM300" s="36"/>
      <c r="BN300" s="36"/>
      <c r="BO300" s="36"/>
      <c r="BP300" s="29"/>
      <c r="BQ300" s="36"/>
      <c r="BR300" s="29"/>
      <c r="BS300" s="36"/>
      <c r="BT300" s="36"/>
      <c r="BU300" s="36"/>
      <c r="BV300" s="36"/>
    </row>
    <row r="301" spans="1:74" x14ac:dyDescent="0.25">
      <c r="A301" s="16">
        <v>299</v>
      </c>
      <c r="B301" s="16">
        <v>2</v>
      </c>
      <c r="C301" s="31" t="s">
        <v>753</v>
      </c>
      <c r="D301" s="40">
        <f>сентябрь!D301-октябрь!E301</f>
        <v>1040.9448488405797</v>
      </c>
      <c r="E301" s="40">
        <f t="shared" si="4"/>
        <v>0</v>
      </c>
      <c r="F301" s="36"/>
      <c r="G301" s="36"/>
      <c r="H301" s="36"/>
      <c r="I301" s="27"/>
      <c r="J301" s="36"/>
      <c r="K301" s="36"/>
      <c r="L301" s="36"/>
      <c r="M301" s="36"/>
      <c r="N301" s="36"/>
      <c r="O301" s="29"/>
      <c r="P301" s="36"/>
      <c r="Q301" s="29"/>
      <c r="R301" s="36"/>
      <c r="S301" s="36"/>
      <c r="T301" s="36"/>
      <c r="U301" s="36"/>
      <c r="V301" s="36"/>
      <c r="W301" s="36"/>
      <c r="X301" s="36"/>
      <c r="Y301" s="29"/>
      <c r="Z301" s="36"/>
      <c r="AA301" s="66"/>
      <c r="AB301" s="36"/>
      <c r="AC301" s="36"/>
      <c r="AD301" s="36"/>
      <c r="AE301" s="36"/>
      <c r="AF301" s="36"/>
      <c r="AG301" s="36"/>
      <c r="AH301" s="29"/>
      <c r="AI301" s="36"/>
      <c r="AJ301" s="29"/>
      <c r="AK301" s="36"/>
      <c r="AL301" s="36"/>
      <c r="AM301" s="36"/>
      <c r="AN301" s="29"/>
      <c r="AO301" s="36"/>
      <c r="AP301" s="29"/>
      <c r="AQ301" s="36"/>
      <c r="AR301" s="29"/>
      <c r="AS301" s="36"/>
      <c r="AT301" s="36"/>
      <c r="AU301" s="36"/>
      <c r="AV301" s="29"/>
      <c r="AW301" s="36"/>
      <c r="AX301" s="36"/>
      <c r="AY301" s="36"/>
      <c r="AZ301" s="29"/>
      <c r="BA301" s="36"/>
      <c r="BB301" s="36"/>
      <c r="BC301" s="36"/>
      <c r="BD301" s="36"/>
      <c r="BE301" s="36"/>
      <c r="BF301" s="36"/>
      <c r="BG301" s="36"/>
      <c r="BH301" s="36"/>
      <c r="BI301" s="36"/>
      <c r="BJ301" s="29"/>
      <c r="BK301" s="36"/>
      <c r="BL301" s="29"/>
      <c r="BM301" s="36"/>
      <c r="BN301" s="36"/>
      <c r="BO301" s="36"/>
      <c r="BP301" s="29"/>
      <c r="BQ301" s="36"/>
      <c r="BR301" s="29"/>
      <c r="BS301" s="36"/>
      <c r="BT301" s="36"/>
      <c r="BU301" s="36"/>
      <c r="BV301" s="36"/>
    </row>
    <row r="302" spans="1:74" s="86" customFormat="1" x14ac:dyDescent="0.25">
      <c r="A302" s="79">
        <v>300</v>
      </c>
      <c r="B302" s="79">
        <v>2</v>
      </c>
      <c r="C302" s="80" t="s">
        <v>754</v>
      </c>
      <c r="D302" s="81">
        <f>сентябрь!D302-октябрь!E302</f>
        <v>20.725912067632812</v>
      </c>
      <c r="E302" s="81">
        <f t="shared" si="4"/>
        <v>2.802</v>
      </c>
      <c r="F302" s="82"/>
      <c r="G302" s="82"/>
      <c r="H302" s="82"/>
      <c r="I302" s="83"/>
      <c r="J302" s="82"/>
      <c r="K302" s="82"/>
      <c r="L302" s="82"/>
      <c r="M302" s="82"/>
      <c r="N302" s="82"/>
      <c r="O302" s="84"/>
      <c r="P302" s="82"/>
      <c r="Q302" s="84"/>
      <c r="R302" s="82"/>
      <c r="S302" s="82"/>
      <c r="T302" s="82"/>
      <c r="U302" s="82"/>
      <c r="V302" s="82"/>
      <c r="W302" s="82"/>
      <c r="X302" s="82"/>
      <c r="Y302" s="84"/>
      <c r="Z302" s="82"/>
      <c r="AA302" s="85"/>
      <c r="AB302" s="82"/>
      <c r="AC302" s="82"/>
      <c r="AD302" s="82"/>
      <c r="AE302" s="82"/>
      <c r="AF302" s="82"/>
      <c r="AG302" s="82"/>
      <c r="AH302" s="84"/>
      <c r="AI302" s="82"/>
      <c r="AJ302" s="84"/>
      <c r="AK302" s="82"/>
      <c r="AL302" s="82"/>
      <c r="AM302" s="82"/>
      <c r="AN302" s="84"/>
      <c r="AO302" s="82"/>
      <c r="AP302" s="84"/>
      <c r="AQ302" s="82"/>
      <c r="AR302" s="84"/>
      <c r="AS302" s="82"/>
      <c r="AT302" s="82"/>
      <c r="AU302" s="82"/>
      <c r="AV302" s="84"/>
      <c r="AW302" s="82"/>
      <c r="AX302" s="82"/>
      <c r="AY302" s="82"/>
      <c r="AZ302" s="84"/>
      <c r="BA302" s="82"/>
      <c r="BB302" s="82"/>
      <c r="BC302" s="82"/>
      <c r="BD302" s="82"/>
      <c r="BE302" s="82"/>
      <c r="BF302" s="82"/>
      <c r="BG302" s="82"/>
      <c r="BH302" s="82"/>
      <c r="BI302" s="82"/>
      <c r="BJ302" s="84"/>
      <c r="BK302" s="82"/>
      <c r="BL302" s="84"/>
      <c r="BM302" s="82"/>
      <c r="BN302" s="82"/>
      <c r="BO302" s="82"/>
      <c r="BP302" s="84">
        <v>2</v>
      </c>
      <c r="BQ302" s="82">
        <v>2.802</v>
      </c>
      <c r="BR302" s="84"/>
      <c r="BS302" s="82"/>
      <c r="BT302" s="82"/>
      <c r="BU302" s="82"/>
      <c r="BV302" s="82"/>
    </row>
    <row r="303" spans="1:74" x14ac:dyDescent="0.25">
      <c r="A303" s="16">
        <v>301</v>
      </c>
      <c r="B303" s="16">
        <v>2</v>
      </c>
      <c r="C303" s="31" t="s">
        <v>755</v>
      </c>
      <c r="D303" s="40">
        <f>сентябрь!D303-октябрь!E303</f>
        <v>63.033727420289843</v>
      </c>
      <c r="E303" s="40">
        <f t="shared" si="4"/>
        <v>0</v>
      </c>
      <c r="F303" s="36"/>
      <c r="G303" s="36"/>
      <c r="H303" s="36"/>
      <c r="I303" s="27"/>
      <c r="J303" s="36"/>
      <c r="K303" s="36"/>
      <c r="L303" s="36"/>
      <c r="M303" s="36"/>
      <c r="N303" s="36"/>
      <c r="O303" s="29"/>
      <c r="P303" s="36"/>
      <c r="Q303" s="29"/>
      <c r="R303" s="36"/>
      <c r="S303" s="36"/>
      <c r="T303" s="36"/>
      <c r="U303" s="36"/>
      <c r="V303" s="36"/>
      <c r="W303" s="36"/>
      <c r="X303" s="36"/>
      <c r="Y303" s="29"/>
      <c r="Z303" s="36"/>
      <c r="AA303" s="66"/>
      <c r="AB303" s="36"/>
      <c r="AC303" s="36"/>
      <c r="AD303" s="36"/>
      <c r="AE303" s="36"/>
      <c r="AF303" s="36"/>
      <c r="AG303" s="36"/>
      <c r="AH303" s="29"/>
      <c r="AI303" s="36"/>
      <c r="AJ303" s="29"/>
      <c r="AK303" s="36"/>
      <c r="AL303" s="36"/>
      <c r="AM303" s="36"/>
      <c r="AN303" s="29"/>
      <c r="AO303" s="36"/>
      <c r="AP303" s="29"/>
      <c r="AQ303" s="36"/>
      <c r="AR303" s="29"/>
      <c r="AS303" s="36"/>
      <c r="AT303" s="36"/>
      <c r="AU303" s="36"/>
      <c r="AV303" s="29"/>
      <c r="AW303" s="36"/>
      <c r="AX303" s="36"/>
      <c r="AY303" s="36"/>
      <c r="AZ303" s="29"/>
      <c r="BA303" s="36"/>
      <c r="BB303" s="36"/>
      <c r="BC303" s="36"/>
      <c r="BD303" s="36"/>
      <c r="BE303" s="36"/>
      <c r="BF303" s="36"/>
      <c r="BG303" s="36"/>
      <c r="BH303" s="36"/>
      <c r="BI303" s="36"/>
      <c r="BJ303" s="29"/>
      <c r="BK303" s="36"/>
      <c r="BL303" s="29"/>
      <c r="BM303" s="36"/>
      <c r="BN303" s="36"/>
      <c r="BO303" s="36"/>
      <c r="BP303" s="29"/>
      <c r="BQ303" s="36"/>
      <c r="BR303" s="29"/>
      <c r="BS303" s="36"/>
      <c r="BT303" s="36"/>
      <c r="BU303" s="36"/>
      <c r="BV303" s="36"/>
    </row>
    <row r="304" spans="1:74" x14ac:dyDescent="0.25">
      <c r="A304" s="16">
        <v>302</v>
      </c>
      <c r="B304" s="16">
        <v>2</v>
      </c>
      <c r="C304" s="31" t="s">
        <v>756</v>
      </c>
      <c r="D304" s="40">
        <f>сентябрь!D304-октябрь!E304</f>
        <v>164.52730631884054</v>
      </c>
      <c r="E304" s="40">
        <f t="shared" si="4"/>
        <v>0</v>
      </c>
      <c r="F304" s="36"/>
      <c r="G304" s="36"/>
      <c r="H304" s="36"/>
      <c r="I304" s="27"/>
      <c r="J304" s="36"/>
      <c r="K304" s="36"/>
      <c r="L304" s="36"/>
      <c r="M304" s="36"/>
      <c r="N304" s="36"/>
      <c r="O304" s="29"/>
      <c r="P304" s="36"/>
      <c r="Q304" s="29"/>
      <c r="R304" s="36"/>
      <c r="S304" s="36"/>
      <c r="T304" s="36"/>
      <c r="U304" s="36"/>
      <c r="V304" s="36"/>
      <c r="W304" s="36"/>
      <c r="X304" s="36"/>
      <c r="Y304" s="29"/>
      <c r="Z304" s="36"/>
      <c r="AA304" s="66"/>
      <c r="AB304" s="36"/>
      <c r="AC304" s="36"/>
      <c r="AD304" s="36"/>
      <c r="AE304" s="36"/>
      <c r="AF304" s="36"/>
      <c r="AG304" s="36"/>
      <c r="AH304" s="29"/>
      <c r="AI304" s="36"/>
      <c r="AJ304" s="29"/>
      <c r="AK304" s="36"/>
      <c r="AL304" s="36"/>
      <c r="AM304" s="36"/>
      <c r="AN304" s="29"/>
      <c r="AO304" s="36"/>
      <c r="AP304" s="29"/>
      <c r="AQ304" s="36"/>
      <c r="AR304" s="29"/>
      <c r="AS304" s="36"/>
      <c r="AT304" s="36"/>
      <c r="AU304" s="36"/>
      <c r="AV304" s="29"/>
      <c r="AW304" s="36"/>
      <c r="AX304" s="36"/>
      <c r="AY304" s="36"/>
      <c r="AZ304" s="29"/>
      <c r="BA304" s="36"/>
      <c r="BB304" s="36"/>
      <c r="BC304" s="36"/>
      <c r="BD304" s="36"/>
      <c r="BE304" s="36"/>
      <c r="BF304" s="36"/>
      <c r="BG304" s="36"/>
      <c r="BH304" s="36"/>
      <c r="BI304" s="36"/>
      <c r="BJ304" s="29"/>
      <c r="BK304" s="36"/>
      <c r="BL304" s="29"/>
      <c r="BM304" s="36"/>
      <c r="BN304" s="36"/>
      <c r="BO304" s="36"/>
      <c r="BP304" s="29"/>
      <c r="BQ304" s="36"/>
      <c r="BR304" s="29"/>
      <c r="BS304" s="36"/>
      <c r="BT304" s="36"/>
      <c r="BU304" s="36"/>
      <c r="BV304" s="36"/>
    </row>
    <row r="305" spans="1:74" x14ac:dyDescent="0.25">
      <c r="A305" s="16">
        <v>303</v>
      </c>
      <c r="B305" s="16">
        <v>2</v>
      </c>
      <c r="C305" s="31" t="s">
        <v>757</v>
      </c>
      <c r="D305" s="40">
        <f>сентябрь!D305-октябрь!E305</f>
        <v>-482.27801231884052</v>
      </c>
      <c r="E305" s="40">
        <f t="shared" si="4"/>
        <v>0</v>
      </c>
      <c r="F305" s="36"/>
      <c r="G305" s="36"/>
      <c r="H305" s="36"/>
      <c r="I305" s="27"/>
      <c r="J305" s="36"/>
      <c r="K305" s="36"/>
      <c r="L305" s="36"/>
      <c r="M305" s="36"/>
      <c r="N305" s="36"/>
      <c r="O305" s="29"/>
      <c r="P305" s="36"/>
      <c r="Q305" s="29"/>
      <c r="R305" s="36"/>
      <c r="S305" s="36"/>
      <c r="T305" s="36"/>
      <c r="U305" s="36"/>
      <c r="V305" s="36"/>
      <c r="W305" s="36"/>
      <c r="X305" s="36"/>
      <c r="Y305" s="29"/>
      <c r="Z305" s="36"/>
      <c r="AA305" s="66"/>
      <c r="AB305" s="36"/>
      <c r="AC305" s="36"/>
      <c r="AD305" s="36"/>
      <c r="AE305" s="36"/>
      <c r="AF305" s="36"/>
      <c r="AG305" s="36"/>
      <c r="AH305" s="29"/>
      <c r="AI305" s="36"/>
      <c r="AJ305" s="29"/>
      <c r="AK305" s="36"/>
      <c r="AL305" s="36"/>
      <c r="AM305" s="36"/>
      <c r="AN305" s="29"/>
      <c r="AO305" s="36"/>
      <c r="AP305" s="29"/>
      <c r="AQ305" s="36"/>
      <c r="AR305" s="29"/>
      <c r="AS305" s="36"/>
      <c r="AT305" s="36"/>
      <c r="AU305" s="36"/>
      <c r="AV305" s="29"/>
      <c r="AW305" s="36"/>
      <c r="AX305" s="36"/>
      <c r="AY305" s="36"/>
      <c r="AZ305" s="29"/>
      <c r="BA305" s="36"/>
      <c r="BB305" s="36"/>
      <c r="BC305" s="36"/>
      <c r="BD305" s="36"/>
      <c r="BE305" s="36"/>
      <c r="BF305" s="36"/>
      <c r="BG305" s="36"/>
      <c r="BH305" s="36"/>
      <c r="BI305" s="36"/>
      <c r="BJ305" s="29"/>
      <c r="BK305" s="36"/>
      <c r="BL305" s="29"/>
      <c r="BM305" s="36"/>
      <c r="BN305" s="36"/>
      <c r="BO305" s="36"/>
      <c r="BP305" s="29"/>
      <c r="BQ305" s="36"/>
      <c r="BR305" s="29"/>
      <c r="BS305" s="36"/>
      <c r="BT305" s="36"/>
      <c r="BU305" s="36"/>
      <c r="BV305" s="36"/>
    </row>
    <row r="306" spans="1:74" s="86" customFormat="1" x14ac:dyDescent="0.25">
      <c r="A306" s="79">
        <v>304</v>
      </c>
      <c r="B306" s="79">
        <v>2</v>
      </c>
      <c r="C306" s="80" t="s">
        <v>758</v>
      </c>
      <c r="D306" s="81">
        <f>сентябрь!D306-октябрь!E306</f>
        <v>1115.5844318647344</v>
      </c>
      <c r="E306" s="81">
        <f t="shared" si="4"/>
        <v>5.4950000000000001</v>
      </c>
      <c r="F306" s="82"/>
      <c r="G306" s="82"/>
      <c r="H306" s="82"/>
      <c r="I306" s="83"/>
      <c r="J306" s="82"/>
      <c r="K306" s="82"/>
      <c r="L306" s="82"/>
      <c r="M306" s="82"/>
      <c r="N306" s="82"/>
      <c r="O306" s="84"/>
      <c r="P306" s="82"/>
      <c r="Q306" s="84"/>
      <c r="R306" s="82"/>
      <c r="S306" s="82"/>
      <c r="T306" s="82"/>
      <c r="U306" s="82"/>
      <c r="V306" s="82"/>
      <c r="W306" s="82"/>
      <c r="X306" s="82"/>
      <c r="Y306" s="84"/>
      <c r="Z306" s="82"/>
      <c r="AA306" s="85"/>
      <c r="AB306" s="82"/>
      <c r="AC306" s="82"/>
      <c r="AD306" s="82"/>
      <c r="AE306" s="82"/>
      <c r="AF306" s="82"/>
      <c r="AG306" s="82"/>
      <c r="AH306" s="84"/>
      <c r="AI306" s="82"/>
      <c r="AJ306" s="84"/>
      <c r="AK306" s="82"/>
      <c r="AL306" s="82"/>
      <c r="AM306" s="82"/>
      <c r="AN306" s="84"/>
      <c r="AO306" s="82"/>
      <c r="AP306" s="84"/>
      <c r="AQ306" s="82"/>
      <c r="AR306" s="84"/>
      <c r="AS306" s="82"/>
      <c r="AT306" s="82"/>
      <c r="AU306" s="82"/>
      <c r="AV306" s="84"/>
      <c r="AW306" s="82"/>
      <c r="AX306" s="82"/>
      <c r="AY306" s="82"/>
      <c r="AZ306" s="84"/>
      <c r="BA306" s="82"/>
      <c r="BB306" s="82"/>
      <c r="BC306" s="82"/>
      <c r="BD306" s="82"/>
      <c r="BE306" s="82"/>
      <c r="BF306" s="82"/>
      <c r="BG306" s="82"/>
      <c r="BH306" s="82"/>
      <c r="BI306" s="82"/>
      <c r="BJ306" s="84"/>
      <c r="BK306" s="82"/>
      <c r="BL306" s="84"/>
      <c r="BM306" s="82"/>
      <c r="BN306" s="82"/>
      <c r="BO306" s="82"/>
      <c r="BP306" s="84">
        <v>4</v>
      </c>
      <c r="BQ306" s="82">
        <v>5.4950000000000001</v>
      </c>
      <c r="BR306" s="84"/>
      <c r="BS306" s="82"/>
      <c r="BT306" s="82"/>
      <c r="BU306" s="82"/>
      <c r="BV306" s="82"/>
    </row>
    <row r="307" spans="1:74" s="86" customFormat="1" x14ac:dyDescent="0.25">
      <c r="A307" s="79">
        <v>305</v>
      </c>
      <c r="B307" s="79">
        <v>2</v>
      </c>
      <c r="C307" s="80" t="s">
        <v>759</v>
      </c>
      <c r="D307" s="81">
        <f>сентябрь!D307-октябрь!E307</f>
        <v>501.71101551690822</v>
      </c>
      <c r="E307" s="81">
        <f t="shared" si="4"/>
        <v>70.269000000000005</v>
      </c>
      <c r="F307" s="82"/>
      <c r="G307" s="82"/>
      <c r="H307" s="82"/>
      <c r="I307" s="83"/>
      <c r="J307" s="82"/>
      <c r="K307" s="82"/>
      <c r="L307" s="82"/>
      <c r="M307" s="82">
        <v>0.19</v>
      </c>
      <c r="N307" s="82">
        <v>65.518000000000001</v>
      </c>
      <c r="O307" s="84"/>
      <c r="P307" s="82"/>
      <c r="Q307" s="84"/>
      <c r="R307" s="82"/>
      <c r="S307" s="82"/>
      <c r="T307" s="82"/>
      <c r="U307" s="82"/>
      <c r="V307" s="82"/>
      <c r="W307" s="82"/>
      <c r="X307" s="82"/>
      <c r="Y307" s="84"/>
      <c r="Z307" s="82"/>
      <c r="AA307" s="85"/>
      <c r="AB307" s="82"/>
      <c r="AC307" s="82"/>
      <c r="AD307" s="82"/>
      <c r="AE307" s="82"/>
      <c r="AF307" s="82"/>
      <c r="AG307" s="82"/>
      <c r="AH307" s="84"/>
      <c r="AI307" s="82"/>
      <c r="AJ307" s="84"/>
      <c r="AK307" s="82"/>
      <c r="AL307" s="82"/>
      <c r="AM307" s="82"/>
      <c r="AN307" s="84"/>
      <c r="AO307" s="82"/>
      <c r="AP307" s="84"/>
      <c r="AQ307" s="82"/>
      <c r="AR307" s="84"/>
      <c r="AS307" s="82"/>
      <c r="AT307" s="82"/>
      <c r="AU307" s="82"/>
      <c r="AV307" s="84"/>
      <c r="AW307" s="82"/>
      <c r="AX307" s="82"/>
      <c r="AY307" s="82"/>
      <c r="AZ307" s="84"/>
      <c r="BA307" s="82"/>
      <c r="BB307" s="82"/>
      <c r="BC307" s="82"/>
      <c r="BD307" s="82"/>
      <c r="BE307" s="82"/>
      <c r="BF307" s="82"/>
      <c r="BG307" s="82"/>
      <c r="BH307" s="82"/>
      <c r="BI307" s="82"/>
      <c r="BJ307" s="84"/>
      <c r="BK307" s="82"/>
      <c r="BL307" s="84"/>
      <c r="BM307" s="82"/>
      <c r="BN307" s="82"/>
      <c r="BO307" s="82"/>
      <c r="BP307" s="84">
        <v>5</v>
      </c>
      <c r="BQ307" s="82">
        <v>4.7510000000000003</v>
      </c>
      <c r="BR307" s="84"/>
      <c r="BS307" s="82"/>
      <c r="BT307" s="82"/>
      <c r="BU307" s="82"/>
      <c r="BV307" s="82"/>
    </row>
    <row r="308" spans="1:74" x14ac:dyDescent="0.25">
      <c r="A308" s="16">
        <v>306</v>
      </c>
      <c r="B308" s="16">
        <v>1</v>
      </c>
      <c r="C308" s="31" t="s">
        <v>760</v>
      </c>
      <c r="D308" s="40">
        <f>сентябрь!D308-октябрь!E308</f>
        <v>-419.25620741062818</v>
      </c>
      <c r="E308" s="40">
        <f t="shared" si="4"/>
        <v>0</v>
      </c>
      <c r="F308" s="36"/>
      <c r="G308" s="36"/>
      <c r="H308" s="36"/>
      <c r="I308" s="27"/>
      <c r="J308" s="36"/>
      <c r="K308" s="36"/>
      <c r="L308" s="36"/>
      <c r="M308" s="36"/>
      <c r="N308" s="36"/>
      <c r="O308" s="29"/>
      <c r="P308" s="36"/>
      <c r="Q308" s="29"/>
      <c r="R308" s="36"/>
      <c r="S308" s="36"/>
      <c r="T308" s="36"/>
      <c r="U308" s="36"/>
      <c r="V308" s="36"/>
      <c r="W308" s="36"/>
      <c r="X308" s="36"/>
      <c r="Y308" s="29"/>
      <c r="Z308" s="36"/>
      <c r="AA308" s="66"/>
      <c r="AB308" s="36"/>
      <c r="AC308" s="36"/>
      <c r="AD308" s="36"/>
      <c r="AE308" s="36"/>
      <c r="AF308" s="36"/>
      <c r="AG308" s="36"/>
      <c r="AH308" s="29"/>
      <c r="AI308" s="36"/>
      <c r="AJ308" s="29"/>
      <c r="AK308" s="36"/>
      <c r="AL308" s="36"/>
      <c r="AM308" s="36"/>
      <c r="AN308" s="29"/>
      <c r="AO308" s="36"/>
      <c r="AP308" s="29"/>
      <c r="AQ308" s="36"/>
      <c r="AR308" s="29"/>
      <c r="AS308" s="36"/>
      <c r="AT308" s="36"/>
      <c r="AU308" s="36"/>
      <c r="AV308" s="29"/>
      <c r="AW308" s="36"/>
      <c r="AX308" s="36"/>
      <c r="AY308" s="36"/>
      <c r="AZ308" s="29"/>
      <c r="BA308" s="36"/>
      <c r="BB308" s="36"/>
      <c r="BC308" s="36"/>
      <c r="BD308" s="36"/>
      <c r="BE308" s="36"/>
      <c r="BF308" s="36"/>
      <c r="BG308" s="36"/>
      <c r="BH308" s="36"/>
      <c r="BI308" s="36"/>
      <c r="BJ308" s="29"/>
      <c r="BK308" s="36"/>
      <c r="BL308" s="29"/>
      <c r="BM308" s="36"/>
      <c r="BN308" s="36"/>
      <c r="BO308" s="36"/>
      <c r="BP308" s="29"/>
      <c r="BQ308" s="36"/>
      <c r="BR308" s="29"/>
      <c r="BS308" s="36"/>
      <c r="BT308" s="36"/>
      <c r="BU308" s="36"/>
      <c r="BV308" s="36"/>
    </row>
    <row r="309" spans="1:74" s="86" customFormat="1" x14ac:dyDescent="0.25">
      <c r="A309" s="79">
        <v>307</v>
      </c>
      <c r="B309" s="79">
        <v>1</v>
      </c>
      <c r="C309" s="80" t="s">
        <v>761</v>
      </c>
      <c r="D309" s="81">
        <f>сентябрь!D309-октябрь!E309</f>
        <v>162.50187053140093</v>
      </c>
      <c r="E309" s="81">
        <f t="shared" si="4"/>
        <v>7.851</v>
      </c>
      <c r="F309" s="82"/>
      <c r="G309" s="82"/>
      <c r="H309" s="82"/>
      <c r="I309" s="83"/>
      <c r="J309" s="82"/>
      <c r="K309" s="82"/>
      <c r="L309" s="82"/>
      <c r="M309" s="82"/>
      <c r="N309" s="82"/>
      <c r="O309" s="84"/>
      <c r="P309" s="82"/>
      <c r="Q309" s="84"/>
      <c r="R309" s="82"/>
      <c r="S309" s="82"/>
      <c r="T309" s="82"/>
      <c r="U309" s="82"/>
      <c r="V309" s="82"/>
      <c r="W309" s="82"/>
      <c r="X309" s="82"/>
      <c r="Y309" s="84"/>
      <c r="Z309" s="82"/>
      <c r="AA309" s="85"/>
      <c r="AB309" s="82"/>
      <c r="AC309" s="82"/>
      <c r="AD309" s="82"/>
      <c r="AE309" s="82"/>
      <c r="AF309" s="82"/>
      <c r="AG309" s="82"/>
      <c r="AH309" s="84"/>
      <c r="AI309" s="82"/>
      <c r="AJ309" s="84"/>
      <c r="AK309" s="82"/>
      <c r="AL309" s="82"/>
      <c r="AM309" s="82"/>
      <c r="AN309" s="84"/>
      <c r="AO309" s="82"/>
      <c r="AP309" s="84"/>
      <c r="AQ309" s="82"/>
      <c r="AR309" s="84"/>
      <c r="AS309" s="82"/>
      <c r="AT309" s="82"/>
      <c r="AU309" s="82"/>
      <c r="AV309" s="84"/>
      <c r="AW309" s="82"/>
      <c r="AX309" s="82"/>
      <c r="AY309" s="82"/>
      <c r="AZ309" s="84"/>
      <c r="BA309" s="82"/>
      <c r="BB309" s="82"/>
      <c r="BC309" s="82"/>
      <c r="BD309" s="82"/>
      <c r="BE309" s="82"/>
      <c r="BF309" s="82"/>
      <c r="BG309" s="82"/>
      <c r="BH309" s="82"/>
      <c r="BI309" s="82"/>
      <c r="BJ309" s="84"/>
      <c r="BK309" s="82"/>
      <c r="BL309" s="84"/>
      <c r="BM309" s="82"/>
      <c r="BN309" s="82"/>
      <c r="BO309" s="82"/>
      <c r="BP309" s="84">
        <v>7</v>
      </c>
      <c r="BQ309" s="82">
        <v>7.851</v>
      </c>
      <c r="BR309" s="84"/>
      <c r="BS309" s="82"/>
      <c r="BT309" s="82"/>
      <c r="BU309" s="82"/>
      <c r="BV309" s="82"/>
    </row>
    <row r="310" spans="1:74" x14ac:dyDescent="0.25">
      <c r="A310" s="16">
        <v>308</v>
      </c>
      <c r="B310" s="16">
        <v>1</v>
      </c>
      <c r="C310" s="31" t="s">
        <v>762</v>
      </c>
      <c r="D310" s="40">
        <f>сентябрь!D310-октябрь!E310</f>
        <v>115.91462173913042</v>
      </c>
      <c r="E310" s="40">
        <f t="shared" si="4"/>
        <v>0</v>
      </c>
      <c r="F310" s="36"/>
      <c r="G310" s="36"/>
      <c r="H310" s="36"/>
      <c r="I310" s="27"/>
      <c r="J310" s="36"/>
      <c r="K310" s="36"/>
      <c r="L310" s="36"/>
      <c r="M310" s="36"/>
      <c r="N310" s="36"/>
      <c r="O310" s="29"/>
      <c r="P310" s="36"/>
      <c r="Q310" s="29"/>
      <c r="R310" s="36"/>
      <c r="S310" s="36"/>
      <c r="T310" s="36"/>
      <c r="U310" s="36"/>
      <c r="V310" s="36"/>
      <c r="W310" s="36"/>
      <c r="X310" s="36"/>
      <c r="Y310" s="29"/>
      <c r="Z310" s="36"/>
      <c r="AA310" s="66"/>
      <c r="AB310" s="36"/>
      <c r="AC310" s="36"/>
      <c r="AD310" s="36"/>
      <c r="AE310" s="36"/>
      <c r="AF310" s="36"/>
      <c r="AG310" s="36"/>
      <c r="AH310" s="29"/>
      <c r="AI310" s="36"/>
      <c r="AJ310" s="29"/>
      <c r="AK310" s="36"/>
      <c r="AL310" s="36"/>
      <c r="AM310" s="36"/>
      <c r="AN310" s="29"/>
      <c r="AO310" s="36"/>
      <c r="AP310" s="29"/>
      <c r="AQ310" s="36"/>
      <c r="AR310" s="29"/>
      <c r="AS310" s="36"/>
      <c r="AT310" s="36"/>
      <c r="AU310" s="36"/>
      <c r="AV310" s="29"/>
      <c r="AW310" s="36"/>
      <c r="AX310" s="36"/>
      <c r="AY310" s="36"/>
      <c r="AZ310" s="29"/>
      <c r="BA310" s="36"/>
      <c r="BB310" s="36"/>
      <c r="BC310" s="36"/>
      <c r="BD310" s="36"/>
      <c r="BE310" s="36"/>
      <c r="BF310" s="36"/>
      <c r="BG310" s="36"/>
      <c r="BH310" s="36"/>
      <c r="BI310" s="36"/>
      <c r="BJ310" s="29"/>
      <c r="BK310" s="36"/>
      <c r="BL310" s="29"/>
      <c r="BM310" s="36"/>
      <c r="BN310" s="36"/>
      <c r="BO310" s="36"/>
      <c r="BP310" s="29"/>
      <c r="BQ310" s="36"/>
      <c r="BR310" s="29"/>
      <c r="BS310" s="36"/>
      <c r="BT310" s="36"/>
      <c r="BU310" s="36"/>
      <c r="BV310" s="36"/>
    </row>
    <row r="311" spans="1:74" x14ac:dyDescent="0.25">
      <c r="A311" s="16">
        <v>309</v>
      </c>
      <c r="B311" s="16">
        <v>1</v>
      </c>
      <c r="C311" s="31" t="s">
        <v>763</v>
      </c>
      <c r="D311" s="40">
        <f>сентябрь!D311-октябрь!E311</f>
        <v>-140.39876164251203</v>
      </c>
      <c r="E311" s="40">
        <f t="shared" si="4"/>
        <v>0</v>
      </c>
      <c r="F311" s="36"/>
      <c r="G311" s="36"/>
      <c r="H311" s="36"/>
      <c r="I311" s="27"/>
      <c r="J311" s="36"/>
      <c r="K311" s="36"/>
      <c r="L311" s="36"/>
      <c r="M311" s="36"/>
      <c r="N311" s="36"/>
      <c r="O311" s="29"/>
      <c r="P311" s="36"/>
      <c r="Q311" s="29"/>
      <c r="R311" s="36"/>
      <c r="S311" s="36"/>
      <c r="T311" s="36"/>
      <c r="U311" s="36"/>
      <c r="V311" s="36"/>
      <c r="W311" s="36"/>
      <c r="X311" s="36"/>
      <c r="Y311" s="29"/>
      <c r="Z311" s="36"/>
      <c r="AA311" s="66"/>
      <c r="AB311" s="36"/>
      <c r="AC311" s="36"/>
      <c r="AD311" s="36"/>
      <c r="AE311" s="36"/>
      <c r="AF311" s="36"/>
      <c r="AG311" s="36"/>
      <c r="AH311" s="29"/>
      <c r="AI311" s="36"/>
      <c r="AJ311" s="29"/>
      <c r="AK311" s="36"/>
      <c r="AL311" s="36"/>
      <c r="AM311" s="36"/>
      <c r="AN311" s="29"/>
      <c r="AO311" s="36"/>
      <c r="AP311" s="29"/>
      <c r="AQ311" s="36"/>
      <c r="AR311" s="29"/>
      <c r="AS311" s="36"/>
      <c r="AT311" s="36"/>
      <c r="AU311" s="36"/>
      <c r="AV311" s="29"/>
      <c r="AW311" s="36"/>
      <c r="AX311" s="36"/>
      <c r="AY311" s="36"/>
      <c r="AZ311" s="29"/>
      <c r="BA311" s="36"/>
      <c r="BB311" s="36"/>
      <c r="BC311" s="36"/>
      <c r="BD311" s="36"/>
      <c r="BE311" s="36"/>
      <c r="BF311" s="36"/>
      <c r="BG311" s="36"/>
      <c r="BH311" s="36"/>
      <c r="BI311" s="36"/>
      <c r="BJ311" s="29"/>
      <c r="BK311" s="36"/>
      <c r="BL311" s="29"/>
      <c r="BM311" s="36"/>
      <c r="BN311" s="36"/>
      <c r="BO311" s="36"/>
      <c r="BP311" s="29"/>
      <c r="BQ311" s="36"/>
      <c r="BR311" s="29"/>
      <c r="BS311" s="36"/>
      <c r="BT311" s="36"/>
      <c r="BU311" s="36"/>
      <c r="BV311" s="36"/>
    </row>
    <row r="312" spans="1:74" x14ac:dyDescent="0.25">
      <c r="A312" s="16">
        <v>310</v>
      </c>
      <c r="B312" s="16">
        <v>1</v>
      </c>
      <c r="C312" s="31" t="s">
        <v>764</v>
      </c>
      <c r="D312" s="40">
        <f>сентябрь!D312-октябрь!E312</f>
        <v>430.24165154589372</v>
      </c>
      <c r="E312" s="40">
        <f t="shared" si="4"/>
        <v>0</v>
      </c>
      <c r="F312" s="36"/>
      <c r="G312" s="36"/>
      <c r="H312" s="36"/>
      <c r="I312" s="27"/>
      <c r="J312" s="36"/>
      <c r="K312" s="36"/>
      <c r="L312" s="36"/>
      <c r="M312" s="36"/>
      <c r="N312" s="36"/>
      <c r="O312" s="29"/>
      <c r="P312" s="36"/>
      <c r="Q312" s="29"/>
      <c r="R312" s="36"/>
      <c r="S312" s="36"/>
      <c r="T312" s="36"/>
      <c r="U312" s="36"/>
      <c r="V312" s="36"/>
      <c r="W312" s="36"/>
      <c r="X312" s="36"/>
      <c r="Y312" s="29"/>
      <c r="Z312" s="36"/>
      <c r="AA312" s="66"/>
      <c r="AB312" s="36"/>
      <c r="AC312" s="36"/>
      <c r="AD312" s="36"/>
      <c r="AE312" s="36"/>
      <c r="AF312" s="36"/>
      <c r="AG312" s="36"/>
      <c r="AH312" s="29"/>
      <c r="AI312" s="36"/>
      <c r="AJ312" s="29"/>
      <c r="AK312" s="36"/>
      <c r="AL312" s="36"/>
      <c r="AM312" s="36"/>
      <c r="AN312" s="29"/>
      <c r="AO312" s="36"/>
      <c r="AP312" s="29"/>
      <c r="AQ312" s="36"/>
      <c r="AR312" s="29"/>
      <c r="AS312" s="36"/>
      <c r="AT312" s="36"/>
      <c r="AU312" s="36"/>
      <c r="AV312" s="29"/>
      <c r="AW312" s="36"/>
      <c r="AX312" s="36"/>
      <c r="AY312" s="36"/>
      <c r="AZ312" s="29"/>
      <c r="BA312" s="36"/>
      <c r="BB312" s="36"/>
      <c r="BC312" s="36"/>
      <c r="BD312" s="36"/>
      <c r="BE312" s="36"/>
      <c r="BF312" s="36"/>
      <c r="BG312" s="36"/>
      <c r="BH312" s="36"/>
      <c r="BI312" s="36"/>
      <c r="BJ312" s="29"/>
      <c r="BK312" s="36"/>
      <c r="BL312" s="29"/>
      <c r="BM312" s="36"/>
      <c r="BN312" s="36"/>
      <c r="BO312" s="36"/>
      <c r="BP312" s="29"/>
      <c r="BQ312" s="36"/>
      <c r="BR312" s="29"/>
      <c r="BS312" s="36"/>
      <c r="BT312" s="36"/>
      <c r="BU312" s="36"/>
      <c r="BV312" s="36"/>
    </row>
    <row r="313" spans="1:74" x14ac:dyDescent="0.25">
      <c r="A313" s="16">
        <v>311</v>
      </c>
      <c r="B313" s="16">
        <v>1</v>
      </c>
      <c r="C313" s="31" t="s">
        <v>765</v>
      </c>
      <c r="D313" s="40">
        <f>сентябрь!D313-октябрь!E313</f>
        <v>-602.97738748792267</v>
      </c>
      <c r="E313" s="40">
        <f t="shared" si="4"/>
        <v>0</v>
      </c>
      <c r="F313" s="36"/>
      <c r="G313" s="36"/>
      <c r="H313" s="36"/>
      <c r="I313" s="27"/>
      <c r="J313" s="36"/>
      <c r="K313" s="36"/>
      <c r="L313" s="36"/>
      <c r="M313" s="36"/>
      <c r="N313" s="36"/>
      <c r="O313" s="29"/>
      <c r="P313" s="36"/>
      <c r="Q313" s="29"/>
      <c r="R313" s="36"/>
      <c r="S313" s="36"/>
      <c r="T313" s="36"/>
      <c r="U313" s="36"/>
      <c r="V313" s="36"/>
      <c r="W313" s="36"/>
      <c r="X313" s="36"/>
      <c r="Y313" s="29"/>
      <c r="Z313" s="36"/>
      <c r="AA313" s="66"/>
      <c r="AB313" s="36"/>
      <c r="AC313" s="36"/>
      <c r="AD313" s="36"/>
      <c r="AE313" s="36"/>
      <c r="AF313" s="36"/>
      <c r="AG313" s="36"/>
      <c r="AH313" s="29"/>
      <c r="AI313" s="36"/>
      <c r="AJ313" s="29"/>
      <c r="AK313" s="36"/>
      <c r="AL313" s="36"/>
      <c r="AM313" s="36"/>
      <c r="AN313" s="29"/>
      <c r="AO313" s="36"/>
      <c r="AP313" s="29"/>
      <c r="AQ313" s="36"/>
      <c r="AR313" s="29"/>
      <c r="AS313" s="36"/>
      <c r="AT313" s="36"/>
      <c r="AU313" s="36"/>
      <c r="AV313" s="29"/>
      <c r="AW313" s="36"/>
      <c r="AX313" s="36"/>
      <c r="AY313" s="36"/>
      <c r="AZ313" s="29"/>
      <c r="BA313" s="36"/>
      <c r="BB313" s="36"/>
      <c r="BC313" s="36"/>
      <c r="BD313" s="36"/>
      <c r="BE313" s="36"/>
      <c r="BF313" s="36"/>
      <c r="BG313" s="36"/>
      <c r="BH313" s="36"/>
      <c r="BI313" s="36"/>
      <c r="BJ313" s="29"/>
      <c r="BK313" s="36"/>
      <c r="BL313" s="29"/>
      <c r="BM313" s="36"/>
      <c r="BN313" s="36"/>
      <c r="BO313" s="36"/>
      <c r="BP313" s="29"/>
      <c r="BQ313" s="36"/>
      <c r="BR313" s="29"/>
      <c r="BS313" s="36"/>
      <c r="BT313" s="36"/>
      <c r="BU313" s="36"/>
      <c r="BV313" s="36"/>
    </row>
    <row r="314" spans="1:74" x14ac:dyDescent="0.25">
      <c r="A314" s="16">
        <v>312</v>
      </c>
      <c r="B314" s="16">
        <v>1</v>
      </c>
      <c r="C314" s="31" t="s">
        <v>766</v>
      </c>
      <c r="D314" s="40">
        <f>сентябрь!D314-октябрь!E314</f>
        <v>110.21133524637682</v>
      </c>
      <c r="E314" s="40">
        <f t="shared" si="4"/>
        <v>0</v>
      </c>
      <c r="F314" s="36"/>
      <c r="G314" s="36"/>
      <c r="H314" s="36"/>
      <c r="I314" s="27"/>
      <c r="J314" s="36"/>
      <c r="K314" s="36"/>
      <c r="L314" s="36"/>
      <c r="M314" s="36"/>
      <c r="N314" s="36"/>
      <c r="O314" s="29"/>
      <c r="P314" s="36"/>
      <c r="Q314" s="29"/>
      <c r="R314" s="36"/>
      <c r="S314" s="36"/>
      <c r="T314" s="36"/>
      <c r="U314" s="36"/>
      <c r="V314" s="36"/>
      <c r="W314" s="36"/>
      <c r="X314" s="36"/>
      <c r="Y314" s="29"/>
      <c r="Z314" s="36"/>
      <c r="AA314" s="66"/>
      <c r="AB314" s="36"/>
      <c r="AC314" s="36"/>
      <c r="AD314" s="36"/>
      <c r="AE314" s="36"/>
      <c r="AF314" s="36"/>
      <c r="AG314" s="36"/>
      <c r="AH314" s="29"/>
      <c r="AI314" s="36"/>
      <c r="AJ314" s="29"/>
      <c r="AK314" s="36"/>
      <c r="AL314" s="36"/>
      <c r="AM314" s="36"/>
      <c r="AN314" s="29"/>
      <c r="AO314" s="36"/>
      <c r="AP314" s="29"/>
      <c r="AQ314" s="36"/>
      <c r="AR314" s="29"/>
      <c r="AS314" s="36"/>
      <c r="AT314" s="36"/>
      <c r="AU314" s="36"/>
      <c r="AV314" s="29"/>
      <c r="AW314" s="36"/>
      <c r="AX314" s="36"/>
      <c r="AY314" s="36"/>
      <c r="AZ314" s="29"/>
      <c r="BA314" s="36"/>
      <c r="BB314" s="36"/>
      <c r="BC314" s="36"/>
      <c r="BD314" s="36"/>
      <c r="BE314" s="36"/>
      <c r="BF314" s="36"/>
      <c r="BG314" s="36"/>
      <c r="BH314" s="36"/>
      <c r="BI314" s="36"/>
      <c r="BJ314" s="29"/>
      <c r="BK314" s="36"/>
      <c r="BL314" s="29"/>
      <c r="BM314" s="36"/>
      <c r="BN314" s="36"/>
      <c r="BO314" s="36"/>
      <c r="BP314" s="29"/>
      <c r="BQ314" s="36"/>
      <c r="BR314" s="29"/>
      <c r="BS314" s="36"/>
      <c r="BT314" s="36"/>
      <c r="BU314" s="36"/>
      <c r="BV314" s="36"/>
    </row>
    <row r="315" spans="1:74" x14ac:dyDescent="0.25">
      <c r="A315" s="16">
        <v>313</v>
      </c>
      <c r="B315" s="16">
        <v>1</v>
      </c>
      <c r="C315" s="31" t="s">
        <v>767</v>
      </c>
      <c r="D315" s="40">
        <f>сентябрь!D315-октябрь!E315</f>
        <v>173.14540212560385</v>
      </c>
      <c r="E315" s="40">
        <f t="shared" si="4"/>
        <v>0</v>
      </c>
      <c r="F315" s="36"/>
      <c r="G315" s="36"/>
      <c r="H315" s="36"/>
      <c r="I315" s="27"/>
      <c r="J315" s="36"/>
      <c r="K315" s="36"/>
      <c r="L315" s="36"/>
      <c r="M315" s="36"/>
      <c r="N315" s="36"/>
      <c r="O315" s="29"/>
      <c r="P315" s="36"/>
      <c r="Q315" s="29"/>
      <c r="R315" s="36"/>
      <c r="S315" s="36"/>
      <c r="T315" s="36"/>
      <c r="U315" s="36"/>
      <c r="V315" s="36"/>
      <c r="W315" s="36"/>
      <c r="X315" s="36"/>
      <c r="Y315" s="29"/>
      <c r="Z315" s="36"/>
      <c r="AA315" s="66"/>
      <c r="AB315" s="36"/>
      <c r="AC315" s="36"/>
      <c r="AD315" s="36"/>
      <c r="AE315" s="36"/>
      <c r="AF315" s="36"/>
      <c r="AG315" s="36"/>
      <c r="AH315" s="29"/>
      <c r="AI315" s="36"/>
      <c r="AJ315" s="29"/>
      <c r="AK315" s="36"/>
      <c r="AL315" s="36"/>
      <c r="AM315" s="36"/>
      <c r="AN315" s="29"/>
      <c r="AO315" s="36"/>
      <c r="AP315" s="29"/>
      <c r="AQ315" s="36"/>
      <c r="AR315" s="29"/>
      <c r="AS315" s="36"/>
      <c r="AT315" s="36"/>
      <c r="AU315" s="36"/>
      <c r="AV315" s="29"/>
      <c r="AW315" s="36"/>
      <c r="AX315" s="36"/>
      <c r="AY315" s="36"/>
      <c r="AZ315" s="29"/>
      <c r="BA315" s="36"/>
      <c r="BB315" s="36"/>
      <c r="BC315" s="36"/>
      <c r="BD315" s="36"/>
      <c r="BE315" s="36"/>
      <c r="BF315" s="36"/>
      <c r="BG315" s="36"/>
      <c r="BH315" s="36"/>
      <c r="BI315" s="36"/>
      <c r="BJ315" s="29"/>
      <c r="BK315" s="36"/>
      <c r="BL315" s="29"/>
      <c r="BM315" s="36"/>
      <c r="BN315" s="36"/>
      <c r="BO315" s="36"/>
      <c r="BP315" s="29"/>
      <c r="BQ315" s="36"/>
      <c r="BR315" s="29"/>
      <c r="BS315" s="36"/>
      <c r="BT315" s="36"/>
      <c r="BU315" s="36"/>
      <c r="BV315" s="36"/>
    </row>
    <row r="316" spans="1:74" x14ac:dyDescent="0.25">
      <c r="A316" s="16">
        <v>314</v>
      </c>
      <c r="B316" s="16">
        <v>1</v>
      </c>
      <c r="C316" s="31" t="s">
        <v>930</v>
      </c>
      <c r="D316" s="40">
        <f>сентябрь!D316-октябрь!E316</f>
        <v>91.699162357487921</v>
      </c>
      <c r="E316" s="40">
        <f t="shared" si="4"/>
        <v>0</v>
      </c>
      <c r="F316" s="36"/>
      <c r="G316" s="36"/>
      <c r="H316" s="36"/>
      <c r="I316" s="27"/>
      <c r="J316" s="36"/>
      <c r="K316" s="36"/>
      <c r="L316" s="36"/>
      <c r="M316" s="36"/>
      <c r="N316" s="36"/>
      <c r="O316" s="29"/>
      <c r="P316" s="36"/>
      <c r="Q316" s="29"/>
      <c r="R316" s="36"/>
      <c r="S316" s="36"/>
      <c r="T316" s="36"/>
      <c r="U316" s="36"/>
      <c r="V316" s="36"/>
      <c r="W316" s="36"/>
      <c r="X316" s="36"/>
      <c r="Y316" s="29"/>
      <c r="Z316" s="36"/>
      <c r="AA316" s="66"/>
      <c r="AB316" s="36"/>
      <c r="AC316" s="36"/>
      <c r="AD316" s="36"/>
      <c r="AE316" s="36"/>
      <c r="AF316" s="36"/>
      <c r="AG316" s="36"/>
      <c r="AH316" s="29"/>
      <c r="AI316" s="36"/>
      <c r="AJ316" s="29"/>
      <c r="AK316" s="36"/>
      <c r="AL316" s="36"/>
      <c r="AM316" s="36"/>
      <c r="AN316" s="29"/>
      <c r="AO316" s="36"/>
      <c r="AP316" s="29"/>
      <c r="AQ316" s="36"/>
      <c r="AR316" s="29"/>
      <c r="AS316" s="36"/>
      <c r="AT316" s="36"/>
      <c r="AU316" s="36"/>
      <c r="AV316" s="29"/>
      <c r="AW316" s="36"/>
      <c r="AX316" s="36"/>
      <c r="AY316" s="36"/>
      <c r="AZ316" s="29"/>
      <c r="BA316" s="36"/>
      <c r="BB316" s="36"/>
      <c r="BC316" s="36"/>
      <c r="BD316" s="36"/>
      <c r="BE316" s="36"/>
      <c r="BF316" s="36"/>
      <c r="BG316" s="36"/>
      <c r="BH316" s="36"/>
      <c r="BI316" s="36"/>
      <c r="BJ316" s="29"/>
      <c r="BK316" s="36"/>
      <c r="BL316" s="29"/>
      <c r="BM316" s="36"/>
      <c r="BN316" s="36"/>
      <c r="BO316" s="36"/>
      <c r="BP316" s="29"/>
      <c r="BQ316" s="36"/>
      <c r="BR316" s="29"/>
      <c r="BS316" s="36"/>
      <c r="BT316" s="36"/>
      <c r="BU316" s="36"/>
      <c r="BV316" s="36"/>
    </row>
    <row r="317" spans="1:74" x14ac:dyDescent="0.25">
      <c r="A317" s="16">
        <v>315</v>
      </c>
      <c r="B317" s="16">
        <v>1</v>
      </c>
      <c r="C317" s="31" t="s">
        <v>931</v>
      </c>
      <c r="D317" s="40">
        <f>сентябрь!D317-октябрь!E317</f>
        <v>280.49795452173913</v>
      </c>
      <c r="E317" s="40">
        <f t="shared" si="4"/>
        <v>0</v>
      </c>
      <c r="F317" s="36"/>
      <c r="G317" s="36"/>
      <c r="H317" s="36"/>
      <c r="I317" s="27"/>
      <c r="J317" s="36"/>
      <c r="K317" s="36"/>
      <c r="L317" s="36"/>
      <c r="M317" s="36"/>
      <c r="N317" s="36"/>
      <c r="O317" s="29"/>
      <c r="P317" s="36"/>
      <c r="Q317" s="29"/>
      <c r="R317" s="36"/>
      <c r="S317" s="36"/>
      <c r="T317" s="36"/>
      <c r="U317" s="36"/>
      <c r="V317" s="36"/>
      <c r="W317" s="36"/>
      <c r="X317" s="36"/>
      <c r="Y317" s="29"/>
      <c r="Z317" s="36"/>
      <c r="AA317" s="66"/>
      <c r="AB317" s="36"/>
      <c r="AC317" s="36"/>
      <c r="AD317" s="36"/>
      <c r="AE317" s="36"/>
      <c r="AF317" s="36"/>
      <c r="AG317" s="36"/>
      <c r="AH317" s="29"/>
      <c r="AI317" s="36"/>
      <c r="AJ317" s="29"/>
      <c r="AK317" s="36"/>
      <c r="AL317" s="36"/>
      <c r="AM317" s="36"/>
      <c r="AN317" s="29"/>
      <c r="AO317" s="36"/>
      <c r="AP317" s="29"/>
      <c r="AQ317" s="36"/>
      <c r="AR317" s="29"/>
      <c r="AS317" s="36"/>
      <c r="AT317" s="36"/>
      <c r="AU317" s="36"/>
      <c r="AV317" s="29"/>
      <c r="AW317" s="36"/>
      <c r="AX317" s="36"/>
      <c r="AY317" s="36"/>
      <c r="AZ317" s="29"/>
      <c r="BA317" s="36"/>
      <c r="BB317" s="36"/>
      <c r="BC317" s="36"/>
      <c r="BD317" s="36"/>
      <c r="BE317" s="36"/>
      <c r="BF317" s="36"/>
      <c r="BG317" s="36"/>
      <c r="BH317" s="36"/>
      <c r="BI317" s="36"/>
      <c r="BJ317" s="29"/>
      <c r="BK317" s="36"/>
      <c r="BL317" s="29"/>
      <c r="BM317" s="36"/>
      <c r="BN317" s="36"/>
      <c r="BO317" s="36"/>
      <c r="BP317" s="29"/>
      <c r="BQ317" s="36"/>
      <c r="BR317" s="29"/>
      <c r="BS317" s="36"/>
      <c r="BT317" s="36"/>
      <c r="BU317" s="36"/>
      <c r="BV317" s="36"/>
    </row>
    <row r="318" spans="1:74" s="86" customFormat="1" x14ac:dyDescent="0.25">
      <c r="A318" s="79">
        <v>316</v>
      </c>
      <c r="B318" s="79">
        <v>1</v>
      </c>
      <c r="C318" s="80" t="s">
        <v>768</v>
      </c>
      <c r="D318" s="81">
        <f>сентябрь!D318-октябрь!E318</f>
        <v>133.62226252173915</v>
      </c>
      <c r="E318" s="81">
        <f t="shared" si="4"/>
        <v>9.1180000000000003</v>
      </c>
      <c r="F318" s="82"/>
      <c r="G318" s="82"/>
      <c r="H318" s="82"/>
      <c r="I318" s="83"/>
      <c r="J318" s="82"/>
      <c r="K318" s="82"/>
      <c r="L318" s="82"/>
      <c r="M318" s="82"/>
      <c r="N318" s="82"/>
      <c r="O318" s="84"/>
      <c r="P318" s="82"/>
      <c r="Q318" s="84"/>
      <c r="R318" s="82"/>
      <c r="S318" s="82"/>
      <c r="T318" s="82"/>
      <c r="U318" s="82"/>
      <c r="V318" s="82"/>
      <c r="W318" s="82"/>
      <c r="X318" s="82"/>
      <c r="Y318" s="84"/>
      <c r="Z318" s="82"/>
      <c r="AA318" s="85"/>
      <c r="AB318" s="82"/>
      <c r="AC318" s="82"/>
      <c r="AD318" s="82"/>
      <c r="AE318" s="82"/>
      <c r="AF318" s="82"/>
      <c r="AG318" s="82"/>
      <c r="AH318" s="84"/>
      <c r="AI318" s="82"/>
      <c r="AJ318" s="84"/>
      <c r="AK318" s="82"/>
      <c r="AL318" s="82"/>
      <c r="AM318" s="82"/>
      <c r="AN318" s="84"/>
      <c r="AO318" s="82"/>
      <c r="AP318" s="84"/>
      <c r="AQ318" s="82"/>
      <c r="AR318" s="84"/>
      <c r="AS318" s="82"/>
      <c r="AT318" s="82"/>
      <c r="AU318" s="82"/>
      <c r="AV318" s="84"/>
      <c r="AW318" s="82"/>
      <c r="AX318" s="82"/>
      <c r="AY318" s="82"/>
      <c r="AZ318" s="84"/>
      <c r="BA318" s="82"/>
      <c r="BB318" s="82"/>
      <c r="BC318" s="82"/>
      <c r="BD318" s="82"/>
      <c r="BE318" s="82"/>
      <c r="BF318" s="82"/>
      <c r="BG318" s="82"/>
      <c r="BH318" s="82"/>
      <c r="BI318" s="82"/>
      <c r="BJ318" s="84"/>
      <c r="BK318" s="82"/>
      <c r="BL318" s="84"/>
      <c r="BM318" s="82"/>
      <c r="BN318" s="82"/>
      <c r="BO318" s="82"/>
      <c r="BP318" s="84">
        <v>9</v>
      </c>
      <c r="BQ318" s="82">
        <v>9.1180000000000003</v>
      </c>
      <c r="BR318" s="84"/>
      <c r="BS318" s="82"/>
      <c r="BT318" s="82"/>
      <c r="BU318" s="82"/>
      <c r="BV318" s="82"/>
    </row>
    <row r="319" spans="1:74" x14ac:dyDescent="0.25">
      <c r="A319" s="16">
        <v>317</v>
      </c>
      <c r="B319" s="16">
        <v>3</v>
      </c>
      <c r="C319" s="31" t="s">
        <v>769</v>
      </c>
      <c r="D319" s="40">
        <f>сентябрь!D319-октябрь!E319</f>
        <v>279.67568982608697</v>
      </c>
      <c r="E319" s="40">
        <f t="shared" si="4"/>
        <v>0</v>
      </c>
      <c r="F319" s="36"/>
      <c r="G319" s="36"/>
      <c r="H319" s="36"/>
      <c r="I319" s="27"/>
      <c r="J319" s="36"/>
      <c r="K319" s="36"/>
      <c r="L319" s="36"/>
      <c r="M319" s="36"/>
      <c r="N319" s="36"/>
      <c r="O319" s="29"/>
      <c r="P319" s="36"/>
      <c r="Q319" s="29"/>
      <c r="R319" s="36"/>
      <c r="S319" s="36"/>
      <c r="T319" s="36"/>
      <c r="U319" s="36"/>
      <c r="V319" s="36"/>
      <c r="W319" s="36"/>
      <c r="X319" s="36"/>
      <c r="Y319" s="29"/>
      <c r="Z319" s="36"/>
      <c r="AA319" s="66"/>
      <c r="AB319" s="36"/>
      <c r="AC319" s="36"/>
      <c r="AD319" s="36"/>
      <c r="AE319" s="36"/>
      <c r="AF319" s="36"/>
      <c r="AG319" s="36"/>
      <c r="AH319" s="29"/>
      <c r="AI319" s="36"/>
      <c r="AJ319" s="29"/>
      <c r="AK319" s="36"/>
      <c r="AL319" s="36"/>
      <c r="AM319" s="36"/>
      <c r="AN319" s="29"/>
      <c r="AO319" s="36"/>
      <c r="AP319" s="29"/>
      <c r="AQ319" s="36"/>
      <c r="AR319" s="29"/>
      <c r="AS319" s="36"/>
      <c r="AT319" s="36"/>
      <c r="AU319" s="36"/>
      <c r="AV319" s="29"/>
      <c r="AW319" s="36"/>
      <c r="AX319" s="36"/>
      <c r="AY319" s="36"/>
      <c r="AZ319" s="29"/>
      <c r="BA319" s="36"/>
      <c r="BB319" s="36"/>
      <c r="BC319" s="36"/>
      <c r="BD319" s="36"/>
      <c r="BE319" s="36"/>
      <c r="BF319" s="36"/>
      <c r="BG319" s="36"/>
      <c r="BH319" s="36"/>
      <c r="BI319" s="36"/>
      <c r="BJ319" s="29"/>
      <c r="BK319" s="36"/>
      <c r="BL319" s="29"/>
      <c r="BM319" s="36"/>
      <c r="BN319" s="36"/>
      <c r="BO319" s="36"/>
      <c r="BP319" s="29"/>
      <c r="BQ319" s="36"/>
      <c r="BR319" s="29"/>
      <c r="BS319" s="36"/>
      <c r="BT319" s="36"/>
      <c r="BU319" s="36"/>
      <c r="BV319" s="36"/>
    </row>
    <row r="320" spans="1:74" x14ac:dyDescent="0.25">
      <c r="A320" s="16">
        <v>318</v>
      </c>
      <c r="B320" s="16">
        <v>3</v>
      </c>
      <c r="C320" s="31" t="s">
        <v>770</v>
      </c>
      <c r="D320" s="40">
        <f>сентябрь!D320-октябрь!E320</f>
        <v>476.46677230917868</v>
      </c>
      <c r="E320" s="40">
        <f t="shared" si="4"/>
        <v>0</v>
      </c>
      <c r="F320" s="36"/>
      <c r="G320" s="36"/>
      <c r="H320" s="36"/>
      <c r="I320" s="27"/>
      <c r="J320" s="36"/>
      <c r="K320" s="36"/>
      <c r="L320" s="36"/>
      <c r="M320" s="36"/>
      <c r="N320" s="36"/>
      <c r="O320" s="29"/>
      <c r="P320" s="36"/>
      <c r="Q320" s="29"/>
      <c r="R320" s="36"/>
      <c r="S320" s="36"/>
      <c r="T320" s="36"/>
      <c r="U320" s="36"/>
      <c r="V320" s="36"/>
      <c r="W320" s="36"/>
      <c r="X320" s="36"/>
      <c r="Y320" s="29"/>
      <c r="Z320" s="36"/>
      <c r="AA320" s="66"/>
      <c r="AB320" s="36"/>
      <c r="AC320" s="36"/>
      <c r="AD320" s="36"/>
      <c r="AE320" s="36"/>
      <c r="AF320" s="36"/>
      <c r="AG320" s="36"/>
      <c r="AH320" s="29"/>
      <c r="AI320" s="36"/>
      <c r="AJ320" s="29"/>
      <c r="AK320" s="36"/>
      <c r="AL320" s="36"/>
      <c r="AM320" s="36"/>
      <c r="AN320" s="29"/>
      <c r="AO320" s="36"/>
      <c r="AP320" s="29"/>
      <c r="AQ320" s="36"/>
      <c r="AR320" s="29"/>
      <c r="AS320" s="36"/>
      <c r="AT320" s="36"/>
      <c r="AU320" s="36"/>
      <c r="AV320" s="29"/>
      <c r="AW320" s="36"/>
      <c r="AX320" s="36"/>
      <c r="AY320" s="36"/>
      <c r="AZ320" s="29"/>
      <c r="BA320" s="36"/>
      <c r="BB320" s="36"/>
      <c r="BC320" s="36"/>
      <c r="BD320" s="36"/>
      <c r="BE320" s="36"/>
      <c r="BF320" s="36"/>
      <c r="BG320" s="36"/>
      <c r="BH320" s="36"/>
      <c r="BI320" s="36"/>
      <c r="BJ320" s="29"/>
      <c r="BK320" s="36"/>
      <c r="BL320" s="29"/>
      <c r="BM320" s="36"/>
      <c r="BN320" s="36"/>
      <c r="BO320" s="36"/>
      <c r="BP320" s="29"/>
      <c r="BQ320" s="36"/>
      <c r="BR320" s="29"/>
      <c r="BS320" s="36"/>
      <c r="BT320" s="36"/>
      <c r="BU320" s="36"/>
      <c r="BV320" s="36"/>
    </row>
    <row r="321" spans="1:75" s="86" customFormat="1" x14ac:dyDescent="0.25">
      <c r="A321" s="79">
        <v>319</v>
      </c>
      <c r="B321" s="79">
        <v>3</v>
      </c>
      <c r="C321" s="80" t="s">
        <v>771</v>
      </c>
      <c r="D321" s="81">
        <f>сентябрь!D321-октябрь!E321</f>
        <v>-167.36185171014498</v>
      </c>
      <c r="E321" s="81">
        <f t="shared" si="4"/>
        <v>16.199000000000002</v>
      </c>
      <c r="F321" s="82"/>
      <c r="G321" s="82"/>
      <c r="H321" s="82"/>
      <c r="I321" s="83"/>
      <c r="J321" s="82"/>
      <c r="K321" s="82"/>
      <c r="L321" s="82"/>
      <c r="M321" s="82"/>
      <c r="N321" s="82"/>
      <c r="O321" s="84"/>
      <c r="P321" s="82"/>
      <c r="Q321" s="84"/>
      <c r="R321" s="82"/>
      <c r="S321" s="82"/>
      <c r="T321" s="82"/>
      <c r="U321" s="82"/>
      <c r="V321" s="82"/>
      <c r="W321" s="82"/>
      <c r="X321" s="82"/>
      <c r="Y321" s="84"/>
      <c r="Z321" s="82"/>
      <c r="AA321" s="85"/>
      <c r="AB321" s="82"/>
      <c r="AC321" s="82"/>
      <c r="AD321" s="82"/>
      <c r="AE321" s="82"/>
      <c r="AF321" s="82"/>
      <c r="AG321" s="82"/>
      <c r="AH321" s="84"/>
      <c r="AI321" s="82"/>
      <c r="AJ321" s="84"/>
      <c r="AK321" s="82"/>
      <c r="AL321" s="82"/>
      <c r="AM321" s="82"/>
      <c r="AN321" s="84"/>
      <c r="AO321" s="82"/>
      <c r="AP321" s="84"/>
      <c r="AQ321" s="82"/>
      <c r="AR321" s="84"/>
      <c r="AS321" s="82"/>
      <c r="AT321" s="82"/>
      <c r="AU321" s="82"/>
      <c r="AV321" s="84"/>
      <c r="AW321" s="82"/>
      <c r="AX321" s="82"/>
      <c r="AY321" s="82"/>
      <c r="AZ321" s="84"/>
      <c r="BA321" s="82"/>
      <c r="BB321" s="82"/>
      <c r="BC321" s="82"/>
      <c r="BD321" s="82"/>
      <c r="BE321" s="82"/>
      <c r="BF321" s="82"/>
      <c r="BG321" s="82"/>
      <c r="BH321" s="82"/>
      <c r="BI321" s="82"/>
      <c r="BJ321" s="84"/>
      <c r="BK321" s="82"/>
      <c r="BL321" s="84"/>
      <c r="BM321" s="82"/>
      <c r="BN321" s="82"/>
      <c r="BO321" s="82"/>
      <c r="BP321" s="84">
        <v>17</v>
      </c>
      <c r="BQ321" s="82">
        <v>16.199000000000002</v>
      </c>
      <c r="BR321" s="84"/>
      <c r="BS321" s="82"/>
      <c r="BT321" s="82"/>
      <c r="BU321" s="82"/>
      <c r="BV321" s="82"/>
    </row>
    <row r="322" spans="1:75" x14ac:dyDescent="0.25">
      <c r="A322" s="16">
        <v>320</v>
      </c>
      <c r="B322" s="16">
        <v>3</v>
      </c>
      <c r="C322" s="31" t="s">
        <v>772</v>
      </c>
      <c r="D322" s="40">
        <f>сентябрь!D322-октябрь!E322</f>
        <v>336.19604072657006</v>
      </c>
      <c r="E322" s="40">
        <f t="shared" si="4"/>
        <v>0</v>
      </c>
      <c r="F322" s="36"/>
      <c r="G322" s="36"/>
      <c r="H322" s="36"/>
      <c r="I322" s="27"/>
      <c r="J322" s="36"/>
      <c r="K322" s="36"/>
      <c r="L322" s="36"/>
      <c r="M322" s="36"/>
      <c r="N322" s="36"/>
      <c r="O322" s="29"/>
      <c r="P322" s="36"/>
      <c r="Q322" s="29"/>
      <c r="R322" s="36"/>
      <c r="S322" s="36"/>
      <c r="T322" s="36"/>
      <c r="U322" s="36"/>
      <c r="V322" s="36"/>
      <c r="W322" s="36"/>
      <c r="X322" s="36"/>
      <c r="Y322" s="29"/>
      <c r="Z322" s="36"/>
      <c r="AA322" s="66"/>
      <c r="AB322" s="36"/>
      <c r="AC322" s="36"/>
      <c r="AD322" s="36"/>
      <c r="AE322" s="36"/>
      <c r="AF322" s="36"/>
      <c r="AG322" s="36"/>
      <c r="AH322" s="29"/>
      <c r="AI322" s="36"/>
      <c r="AJ322" s="29"/>
      <c r="AK322" s="36"/>
      <c r="AL322" s="36"/>
      <c r="AM322" s="36"/>
      <c r="AN322" s="29"/>
      <c r="AO322" s="36"/>
      <c r="AP322" s="29"/>
      <c r="AQ322" s="36"/>
      <c r="AR322" s="29"/>
      <c r="AS322" s="36"/>
      <c r="AT322" s="36"/>
      <c r="AU322" s="36"/>
      <c r="AV322" s="29"/>
      <c r="AW322" s="36"/>
      <c r="AX322" s="36"/>
      <c r="AY322" s="36"/>
      <c r="AZ322" s="29"/>
      <c r="BA322" s="36"/>
      <c r="BB322" s="36"/>
      <c r="BC322" s="36"/>
      <c r="BD322" s="36"/>
      <c r="BE322" s="36"/>
      <c r="BF322" s="36"/>
      <c r="BG322" s="36"/>
      <c r="BH322" s="36"/>
      <c r="BI322" s="36"/>
      <c r="BJ322" s="29"/>
      <c r="BK322" s="36"/>
      <c r="BL322" s="29"/>
      <c r="BM322" s="36"/>
      <c r="BN322" s="36"/>
      <c r="BO322" s="36"/>
      <c r="BP322" s="29"/>
      <c r="BQ322" s="36"/>
      <c r="BR322" s="29"/>
      <c r="BS322" s="36"/>
      <c r="BT322" s="36"/>
      <c r="BU322" s="36"/>
      <c r="BV322" s="36"/>
    </row>
    <row r="323" spans="1:75" s="86" customFormat="1" x14ac:dyDescent="0.25">
      <c r="A323" s="79">
        <v>321</v>
      </c>
      <c r="B323" s="79">
        <v>3</v>
      </c>
      <c r="C323" s="80" t="s">
        <v>773</v>
      </c>
      <c r="D323" s="81">
        <f>сентябрь!D323-октябрь!E323</f>
        <v>1585.7486002801932</v>
      </c>
      <c r="E323" s="81">
        <f t="shared" si="4"/>
        <v>3.8130000000000002</v>
      </c>
      <c r="F323" s="82"/>
      <c r="G323" s="82"/>
      <c r="H323" s="82"/>
      <c r="I323" s="83"/>
      <c r="J323" s="82"/>
      <c r="K323" s="82"/>
      <c r="L323" s="82"/>
      <c r="M323" s="82"/>
      <c r="N323" s="82"/>
      <c r="O323" s="84"/>
      <c r="P323" s="82"/>
      <c r="Q323" s="84"/>
      <c r="R323" s="82"/>
      <c r="S323" s="82"/>
      <c r="T323" s="82"/>
      <c r="U323" s="82"/>
      <c r="V323" s="82"/>
      <c r="W323" s="82"/>
      <c r="X323" s="82"/>
      <c r="Y323" s="84"/>
      <c r="Z323" s="82"/>
      <c r="AA323" s="85"/>
      <c r="AB323" s="82"/>
      <c r="AC323" s="82"/>
      <c r="AD323" s="82"/>
      <c r="AE323" s="82"/>
      <c r="AF323" s="82"/>
      <c r="AG323" s="82"/>
      <c r="AH323" s="84"/>
      <c r="AI323" s="82"/>
      <c r="AJ323" s="84"/>
      <c r="AK323" s="82"/>
      <c r="AL323" s="82"/>
      <c r="AM323" s="82"/>
      <c r="AN323" s="84"/>
      <c r="AO323" s="82"/>
      <c r="AP323" s="84"/>
      <c r="AQ323" s="82"/>
      <c r="AR323" s="84"/>
      <c r="AS323" s="82"/>
      <c r="AT323" s="82"/>
      <c r="AU323" s="82"/>
      <c r="AV323" s="84"/>
      <c r="AW323" s="82"/>
      <c r="AX323" s="82"/>
      <c r="AY323" s="82"/>
      <c r="AZ323" s="84"/>
      <c r="BA323" s="82"/>
      <c r="BB323" s="82"/>
      <c r="BC323" s="82"/>
      <c r="BD323" s="82"/>
      <c r="BE323" s="82"/>
      <c r="BF323" s="82"/>
      <c r="BG323" s="82"/>
      <c r="BH323" s="82"/>
      <c r="BI323" s="82"/>
      <c r="BJ323" s="84"/>
      <c r="BK323" s="82"/>
      <c r="BL323" s="84"/>
      <c r="BM323" s="82"/>
      <c r="BN323" s="82"/>
      <c r="BO323" s="82"/>
      <c r="BP323" s="84">
        <v>4</v>
      </c>
      <c r="BQ323" s="82">
        <v>3.8130000000000002</v>
      </c>
      <c r="BR323" s="84"/>
      <c r="BS323" s="82"/>
      <c r="BT323" s="82"/>
      <c r="BU323" s="82"/>
      <c r="BV323" s="82"/>
    </row>
    <row r="324" spans="1:75" s="86" customFormat="1" x14ac:dyDescent="0.25">
      <c r="A324" s="79">
        <v>322</v>
      </c>
      <c r="B324" s="79">
        <v>1</v>
      </c>
      <c r="C324" s="80" t="s">
        <v>774</v>
      </c>
      <c r="D324" s="81">
        <f>сентябрь!D324-октябрь!E324</f>
        <v>179.67728992270546</v>
      </c>
      <c r="E324" s="81">
        <f t="shared" ref="E324:E387" si="5">G324+H324+J324+L324+N324+P324+R324+T324+V324+X324+Z324+AC324+AE324+AG324+AI324+AK324+AM324+AO324+AQ324+AS324+AU324+AW324+AY324+BA324+BC324+BE324+BG324+BI324+BK324+BM324+BO324+BQ324+BS324+BU324+BV324</f>
        <v>3.8010000000000002</v>
      </c>
      <c r="F324" s="82"/>
      <c r="G324" s="82"/>
      <c r="H324" s="82"/>
      <c r="I324" s="83"/>
      <c r="J324" s="82"/>
      <c r="K324" s="82"/>
      <c r="L324" s="82"/>
      <c r="M324" s="82"/>
      <c r="N324" s="82"/>
      <c r="O324" s="84"/>
      <c r="P324" s="82"/>
      <c r="Q324" s="84"/>
      <c r="R324" s="82"/>
      <c r="S324" s="82"/>
      <c r="T324" s="82"/>
      <c r="U324" s="82"/>
      <c r="V324" s="82"/>
      <c r="W324" s="82"/>
      <c r="X324" s="82"/>
      <c r="Y324" s="84"/>
      <c r="Z324" s="82"/>
      <c r="AA324" s="85"/>
      <c r="AB324" s="82"/>
      <c r="AC324" s="82"/>
      <c r="AD324" s="82"/>
      <c r="AE324" s="82"/>
      <c r="AF324" s="82"/>
      <c r="AG324" s="82"/>
      <c r="AH324" s="84"/>
      <c r="AI324" s="82"/>
      <c r="AJ324" s="84"/>
      <c r="AK324" s="82"/>
      <c r="AL324" s="82"/>
      <c r="AM324" s="82"/>
      <c r="AN324" s="84"/>
      <c r="AO324" s="82"/>
      <c r="AP324" s="84"/>
      <c r="AQ324" s="82"/>
      <c r="AR324" s="84"/>
      <c r="AS324" s="82"/>
      <c r="AT324" s="82"/>
      <c r="AU324" s="82"/>
      <c r="AV324" s="84"/>
      <c r="AW324" s="82"/>
      <c r="AX324" s="82"/>
      <c r="AY324" s="82"/>
      <c r="AZ324" s="84"/>
      <c r="BA324" s="82"/>
      <c r="BB324" s="82"/>
      <c r="BC324" s="82"/>
      <c r="BD324" s="82"/>
      <c r="BE324" s="82"/>
      <c r="BF324" s="82"/>
      <c r="BG324" s="82"/>
      <c r="BH324" s="82"/>
      <c r="BI324" s="82"/>
      <c r="BJ324" s="84"/>
      <c r="BK324" s="82"/>
      <c r="BL324" s="84"/>
      <c r="BM324" s="82"/>
      <c r="BN324" s="82"/>
      <c r="BO324" s="82"/>
      <c r="BP324" s="84">
        <v>4</v>
      </c>
      <c r="BQ324" s="82">
        <v>3.8010000000000002</v>
      </c>
      <c r="BR324" s="84"/>
      <c r="BS324" s="82"/>
      <c r="BT324" s="82"/>
      <c r="BU324" s="82"/>
      <c r="BV324" s="82"/>
    </row>
    <row r="325" spans="1:75" x14ac:dyDescent="0.25">
      <c r="A325" s="16">
        <v>323</v>
      </c>
      <c r="B325" s="16">
        <v>1</v>
      </c>
      <c r="C325" s="31" t="s">
        <v>775</v>
      </c>
      <c r="D325" s="40">
        <f>сентябрь!D325-октябрь!E325</f>
        <v>-1261.5100970628018</v>
      </c>
      <c r="E325" s="40">
        <f t="shared" si="5"/>
        <v>0</v>
      </c>
      <c r="F325" s="36"/>
      <c r="G325" s="36"/>
      <c r="H325" s="36"/>
      <c r="I325" s="27"/>
      <c r="J325" s="36"/>
      <c r="K325" s="36"/>
      <c r="L325" s="36"/>
      <c r="M325" s="36"/>
      <c r="N325" s="36"/>
      <c r="O325" s="29"/>
      <c r="P325" s="36"/>
      <c r="Q325" s="29"/>
      <c r="R325" s="36"/>
      <c r="S325" s="36"/>
      <c r="T325" s="36"/>
      <c r="U325" s="36"/>
      <c r="V325" s="36"/>
      <c r="W325" s="36"/>
      <c r="X325" s="36"/>
      <c r="Y325" s="29"/>
      <c r="Z325" s="36"/>
      <c r="AA325" s="66"/>
      <c r="AB325" s="36"/>
      <c r="AC325" s="36"/>
      <c r="AD325" s="36"/>
      <c r="AE325" s="36"/>
      <c r="AF325" s="36"/>
      <c r="AG325" s="36"/>
      <c r="AH325" s="29"/>
      <c r="AI325" s="36"/>
      <c r="AJ325" s="29"/>
      <c r="AK325" s="36"/>
      <c r="AL325" s="36"/>
      <c r="AM325" s="36"/>
      <c r="AN325" s="29"/>
      <c r="AO325" s="36"/>
      <c r="AP325" s="29"/>
      <c r="AQ325" s="36"/>
      <c r="AR325" s="29"/>
      <c r="AS325" s="36"/>
      <c r="AT325" s="36"/>
      <c r="AU325" s="36"/>
      <c r="AV325" s="29"/>
      <c r="AW325" s="36"/>
      <c r="AX325" s="36"/>
      <c r="AY325" s="36"/>
      <c r="AZ325" s="29"/>
      <c r="BA325" s="36"/>
      <c r="BB325" s="36"/>
      <c r="BC325" s="36"/>
      <c r="BD325" s="36"/>
      <c r="BE325" s="36"/>
      <c r="BF325" s="36"/>
      <c r="BG325" s="36"/>
      <c r="BH325" s="36"/>
      <c r="BI325" s="36"/>
      <c r="BJ325" s="29"/>
      <c r="BK325" s="36"/>
      <c r="BL325" s="29"/>
      <c r="BM325" s="36"/>
      <c r="BN325" s="36"/>
      <c r="BO325" s="36"/>
      <c r="BP325" s="29"/>
      <c r="BQ325" s="36"/>
      <c r="BR325" s="29"/>
      <c r="BS325" s="36"/>
      <c r="BT325" s="36"/>
      <c r="BU325" s="36"/>
      <c r="BV325" s="36"/>
    </row>
    <row r="326" spans="1:75" x14ac:dyDescent="0.25">
      <c r="A326" s="16">
        <v>324</v>
      </c>
      <c r="B326" s="16">
        <v>1</v>
      </c>
      <c r="C326" s="31" t="s">
        <v>776</v>
      </c>
      <c r="D326" s="40">
        <f>сентябрь!D326-октябрь!E326</f>
        <v>221.45556633816423</v>
      </c>
      <c r="E326" s="40">
        <f t="shared" si="5"/>
        <v>0</v>
      </c>
      <c r="F326" s="36"/>
      <c r="G326" s="36"/>
      <c r="H326" s="36"/>
      <c r="I326" s="27"/>
      <c r="J326" s="36"/>
      <c r="K326" s="36"/>
      <c r="L326" s="36"/>
      <c r="M326" s="36"/>
      <c r="N326" s="36"/>
      <c r="O326" s="29"/>
      <c r="P326" s="36"/>
      <c r="Q326" s="29"/>
      <c r="R326" s="36"/>
      <c r="S326" s="36"/>
      <c r="T326" s="36"/>
      <c r="U326" s="36"/>
      <c r="V326" s="36"/>
      <c r="W326" s="36"/>
      <c r="X326" s="36"/>
      <c r="Y326" s="29"/>
      <c r="Z326" s="36"/>
      <c r="AA326" s="66"/>
      <c r="AB326" s="36"/>
      <c r="AC326" s="36"/>
      <c r="AD326" s="36"/>
      <c r="AE326" s="36"/>
      <c r="AF326" s="36"/>
      <c r="AG326" s="36"/>
      <c r="AH326" s="29"/>
      <c r="AI326" s="36"/>
      <c r="AJ326" s="29"/>
      <c r="AK326" s="36"/>
      <c r="AL326" s="36"/>
      <c r="AM326" s="36"/>
      <c r="AN326" s="29"/>
      <c r="AO326" s="36"/>
      <c r="AP326" s="29"/>
      <c r="AQ326" s="36"/>
      <c r="AR326" s="29"/>
      <c r="AS326" s="36"/>
      <c r="AT326" s="36"/>
      <c r="AU326" s="36"/>
      <c r="AV326" s="29"/>
      <c r="AW326" s="36"/>
      <c r="AX326" s="36"/>
      <c r="AY326" s="36"/>
      <c r="AZ326" s="29"/>
      <c r="BA326" s="36"/>
      <c r="BB326" s="36"/>
      <c r="BC326" s="36"/>
      <c r="BD326" s="36"/>
      <c r="BE326" s="36"/>
      <c r="BF326" s="36"/>
      <c r="BG326" s="36"/>
      <c r="BH326" s="36"/>
      <c r="BI326" s="36"/>
      <c r="BJ326" s="29"/>
      <c r="BK326" s="36"/>
      <c r="BL326" s="29"/>
      <c r="BM326" s="36"/>
      <c r="BN326" s="36"/>
      <c r="BO326" s="36"/>
      <c r="BP326" s="29"/>
      <c r="BQ326" s="36"/>
      <c r="BR326" s="29"/>
      <c r="BS326" s="36"/>
      <c r="BT326" s="36"/>
      <c r="BU326" s="36"/>
      <c r="BV326" s="36"/>
    </row>
    <row r="327" spans="1:75" s="86" customFormat="1" x14ac:dyDescent="0.25">
      <c r="A327" s="79">
        <v>325</v>
      </c>
      <c r="B327" s="79">
        <v>1</v>
      </c>
      <c r="C327" s="80" t="s">
        <v>777</v>
      </c>
      <c r="D327" s="81">
        <f>сентябрь!D327-октябрь!E327</f>
        <v>1359.2512859806761</v>
      </c>
      <c r="E327" s="81">
        <f t="shared" si="5"/>
        <v>28.38</v>
      </c>
      <c r="F327" s="82"/>
      <c r="G327" s="82"/>
      <c r="H327" s="82"/>
      <c r="I327" s="83"/>
      <c r="J327" s="82"/>
      <c r="K327" s="82"/>
      <c r="L327" s="82"/>
      <c r="M327" s="82"/>
      <c r="N327" s="82"/>
      <c r="O327" s="84"/>
      <c r="P327" s="82"/>
      <c r="Q327" s="84"/>
      <c r="R327" s="82"/>
      <c r="S327" s="82"/>
      <c r="T327" s="82"/>
      <c r="U327" s="82"/>
      <c r="V327" s="82"/>
      <c r="W327" s="82"/>
      <c r="X327" s="82"/>
      <c r="Y327" s="84"/>
      <c r="Z327" s="82"/>
      <c r="AA327" s="85"/>
      <c r="AB327" s="82"/>
      <c r="AC327" s="82"/>
      <c r="AD327" s="82"/>
      <c r="AE327" s="82"/>
      <c r="AF327" s="82"/>
      <c r="AG327" s="82"/>
      <c r="AH327" s="84"/>
      <c r="AI327" s="82"/>
      <c r="AJ327" s="84"/>
      <c r="AK327" s="82"/>
      <c r="AL327" s="82"/>
      <c r="AM327" s="82"/>
      <c r="AN327" s="84"/>
      <c r="AO327" s="82"/>
      <c r="AP327" s="84"/>
      <c r="AQ327" s="82"/>
      <c r="AR327" s="84"/>
      <c r="AS327" s="82"/>
      <c r="AT327" s="82"/>
      <c r="AU327" s="82"/>
      <c r="AV327" s="84"/>
      <c r="AW327" s="82"/>
      <c r="AX327" s="82"/>
      <c r="AY327" s="82"/>
      <c r="AZ327" s="84"/>
      <c r="BA327" s="82"/>
      <c r="BB327" s="82"/>
      <c r="BC327" s="82"/>
      <c r="BD327" s="82"/>
      <c r="BE327" s="82"/>
      <c r="BF327" s="82"/>
      <c r="BG327" s="82"/>
      <c r="BH327" s="82"/>
      <c r="BI327" s="82"/>
      <c r="BJ327" s="84"/>
      <c r="BK327" s="82"/>
      <c r="BL327" s="84"/>
      <c r="BM327" s="82"/>
      <c r="BN327" s="82"/>
      <c r="BO327" s="82"/>
      <c r="BP327" s="84">
        <v>22</v>
      </c>
      <c r="BQ327" s="82">
        <v>28.38</v>
      </c>
      <c r="BR327" s="84"/>
      <c r="BS327" s="82"/>
      <c r="BT327" s="82"/>
      <c r="BU327" s="82"/>
      <c r="BV327" s="82"/>
    </row>
    <row r="328" spans="1:75" x14ac:dyDescent="0.25">
      <c r="A328" s="16">
        <v>326</v>
      </c>
      <c r="B328" s="16">
        <v>1</v>
      </c>
      <c r="C328" s="31" t="s">
        <v>778</v>
      </c>
      <c r="D328" s="40">
        <f>сентябрь!D328-октябрь!E328</f>
        <v>-107.28876423188409</v>
      </c>
      <c r="E328" s="40">
        <f t="shared" si="5"/>
        <v>0</v>
      </c>
      <c r="F328" s="36"/>
      <c r="G328" s="36"/>
      <c r="H328" s="36"/>
      <c r="I328" s="27"/>
      <c r="J328" s="36"/>
      <c r="K328" s="36"/>
      <c r="L328" s="36"/>
      <c r="M328" s="36"/>
      <c r="N328" s="36"/>
      <c r="O328" s="29"/>
      <c r="P328" s="36"/>
      <c r="Q328" s="29"/>
      <c r="R328" s="36"/>
      <c r="S328" s="36"/>
      <c r="T328" s="36"/>
      <c r="U328" s="36"/>
      <c r="V328" s="36"/>
      <c r="W328" s="36"/>
      <c r="X328" s="36"/>
      <c r="Y328" s="29"/>
      <c r="Z328" s="36"/>
      <c r="AA328" s="66"/>
      <c r="AB328" s="36"/>
      <c r="AC328" s="36"/>
      <c r="AD328" s="36"/>
      <c r="AE328" s="36"/>
      <c r="AF328" s="36"/>
      <c r="AG328" s="36"/>
      <c r="AH328" s="29"/>
      <c r="AI328" s="36"/>
      <c r="AJ328" s="29"/>
      <c r="AK328" s="36"/>
      <c r="AL328" s="36"/>
      <c r="AM328" s="36"/>
      <c r="AN328" s="29"/>
      <c r="AO328" s="36"/>
      <c r="AP328" s="29"/>
      <c r="AQ328" s="36"/>
      <c r="AR328" s="29"/>
      <c r="AS328" s="36"/>
      <c r="AT328" s="36"/>
      <c r="AU328" s="36"/>
      <c r="AV328" s="29"/>
      <c r="AW328" s="36"/>
      <c r="AX328" s="36"/>
      <c r="AY328" s="36"/>
      <c r="AZ328" s="29"/>
      <c r="BA328" s="36"/>
      <c r="BB328" s="36"/>
      <c r="BC328" s="36"/>
      <c r="BD328" s="36"/>
      <c r="BE328" s="36"/>
      <c r="BF328" s="36"/>
      <c r="BG328" s="36"/>
      <c r="BH328" s="36"/>
      <c r="BI328" s="36"/>
      <c r="BJ328" s="29"/>
      <c r="BK328" s="36"/>
      <c r="BL328" s="29"/>
      <c r="BM328" s="36"/>
      <c r="BN328" s="36"/>
      <c r="BO328" s="36"/>
      <c r="BP328" s="29"/>
      <c r="BQ328" s="36"/>
      <c r="BR328" s="29"/>
      <c r="BS328" s="36"/>
      <c r="BT328" s="36"/>
      <c r="BU328" s="36"/>
      <c r="BV328" s="36"/>
    </row>
    <row r="329" spans="1:75" s="86" customFormat="1" x14ac:dyDescent="0.25">
      <c r="A329" s="79">
        <v>327</v>
      </c>
      <c r="B329" s="79">
        <v>2</v>
      </c>
      <c r="C329" s="80" t="s">
        <v>779</v>
      </c>
      <c r="D329" s="81">
        <f>сентябрь!D329-октябрь!E329</f>
        <v>303.7008009178744</v>
      </c>
      <c r="E329" s="81">
        <f t="shared" si="5"/>
        <v>3.8010000000000002</v>
      </c>
      <c r="F329" s="82"/>
      <c r="G329" s="82"/>
      <c r="H329" s="82"/>
      <c r="I329" s="83"/>
      <c r="J329" s="82"/>
      <c r="K329" s="82"/>
      <c r="L329" s="82"/>
      <c r="M329" s="82"/>
      <c r="N329" s="82"/>
      <c r="O329" s="84"/>
      <c r="P329" s="82"/>
      <c r="Q329" s="84"/>
      <c r="R329" s="82"/>
      <c r="S329" s="82"/>
      <c r="T329" s="82"/>
      <c r="U329" s="82"/>
      <c r="V329" s="82"/>
      <c r="W329" s="82"/>
      <c r="X329" s="82"/>
      <c r="Y329" s="84"/>
      <c r="Z329" s="82"/>
      <c r="AA329" s="85"/>
      <c r="AB329" s="82"/>
      <c r="AC329" s="82"/>
      <c r="AD329" s="82"/>
      <c r="AE329" s="82"/>
      <c r="AF329" s="82"/>
      <c r="AG329" s="82"/>
      <c r="AH329" s="84"/>
      <c r="AI329" s="82"/>
      <c r="AJ329" s="84"/>
      <c r="AK329" s="82"/>
      <c r="AL329" s="82"/>
      <c r="AM329" s="82"/>
      <c r="AN329" s="84"/>
      <c r="AO329" s="82"/>
      <c r="AP329" s="84"/>
      <c r="AQ329" s="82"/>
      <c r="AR329" s="84"/>
      <c r="AS329" s="82"/>
      <c r="AT329" s="82"/>
      <c r="AU329" s="82"/>
      <c r="AV329" s="84"/>
      <c r="AW329" s="82"/>
      <c r="AX329" s="82"/>
      <c r="AY329" s="82"/>
      <c r="AZ329" s="84"/>
      <c r="BA329" s="82"/>
      <c r="BB329" s="82"/>
      <c r="BC329" s="82"/>
      <c r="BD329" s="82"/>
      <c r="BE329" s="82"/>
      <c r="BF329" s="82"/>
      <c r="BG329" s="82"/>
      <c r="BH329" s="82"/>
      <c r="BI329" s="82"/>
      <c r="BJ329" s="84"/>
      <c r="BK329" s="82"/>
      <c r="BL329" s="84"/>
      <c r="BM329" s="82"/>
      <c r="BN329" s="82"/>
      <c r="BO329" s="82"/>
      <c r="BP329" s="84">
        <v>5</v>
      </c>
      <c r="BQ329" s="82">
        <v>3.8010000000000002</v>
      </c>
      <c r="BR329" s="84"/>
      <c r="BS329" s="82"/>
      <c r="BT329" s="82"/>
      <c r="BU329" s="82"/>
      <c r="BV329" s="82"/>
    </row>
    <row r="330" spans="1:75" s="86" customFormat="1" x14ac:dyDescent="0.25">
      <c r="A330" s="79">
        <v>328</v>
      </c>
      <c r="B330" s="79">
        <v>2</v>
      </c>
      <c r="C330" s="80" t="s">
        <v>780</v>
      </c>
      <c r="D330" s="81">
        <f>сентябрь!D330-октябрь!E330</f>
        <v>418.24287182608703</v>
      </c>
      <c r="E330" s="81">
        <f t="shared" si="5"/>
        <v>2.1280000000000001</v>
      </c>
      <c r="F330" s="82"/>
      <c r="G330" s="82"/>
      <c r="H330" s="82"/>
      <c r="I330" s="83"/>
      <c r="J330" s="82"/>
      <c r="K330" s="82"/>
      <c r="L330" s="82"/>
      <c r="M330" s="82"/>
      <c r="N330" s="82"/>
      <c r="O330" s="84"/>
      <c r="P330" s="82"/>
      <c r="Q330" s="84"/>
      <c r="R330" s="82"/>
      <c r="S330" s="82"/>
      <c r="T330" s="82"/>
      <c r="U330" s="82"/>
      <c r="V330" s="82"/>
      <c r="W330" s="82"/>
      <c r="X330" s="82"/>
      <c r="Y330" s="84"/>
      <c r="Z330" s="82"/>
      <c r="AA330" s="85"/>
      <c r="AB330" s="82"/>
      <c r="AC330" s="82"/>
      <c r="AD330" s="82"/>
      <c r="AE330" s="82"/>
      <c r="AF330" s="82"/>
      <c r="AG330" s="82"/>
      <c r="AH330" s="84"/>
      <c r="AI330" s="82"/>
      <c r="AJ330" s="84"/>
      <c r="AK330" s="82"/>
      <c r="AL330" s="82"/>
      <c r="AM330" s="82"/>
      <c r="AN330" s="84"/>
      <c r="AO330" s="82"/>
      <c r="AP330" s="84"/>
      <c r="AQ330" s="82"/>
      <c r="AR330" s="84"/>
      <c r="AS330" s="82"/>
      <c r="AT330" s="82"/>
      <c r="AU330" s="82"/>
      <c r="AV330" s="84"/>
      <c r="AW330" s="82"/>
      <c r="AX330" s="82"/>
      <c r="AY330" s="82"/>
      <c r="AZ330" s="84"/>
      <c r="BA330" s="82"/>
      <c r="BB330" s="82"/>
      <c r="BC330" s="82"/>
      <c r="BD330" s="82"/>
      <c r="BE330" s="82"/>
      <c r="BF330" s="82"/>
      <c r="BG330" s="82"/>
      <c r="BH330" s="82"/>
      <c r="BI330" s="82"/>
      <c r="BJ330" s="84"/>
      <c r="BK330" s="82"/>
      <c r="BL330" s="84"/>
      <c r="BM330" s="82"/>
      <c r="BN330" s="82"/>
      <c r="BO330" s="82"/>
      <c r="BP330" s="84">
        <v>2</v>
      </c>
      <c r="BQ330" s="82">
        <v>2.1280000000000001</v>
      </c>
      <c r="BR330" s="84"/>
      <c r="BS330" s="82"/>
      <c r="BT330" s="82"/>
      <c r="BU330" s="82"/>
      <c r="BV330" s="82"/>
    </row>
    <row r="331" spans="1:75" s="86" customFormat="1" x14ac:dyDescent="0.25">
      <c r="A331" s="79">
        <v>329</v>
      </c>
      <c r="B331" s="79">
        <v>2</v>
      </c>
      <c r="C331" s="80" t="s">
        <v>781</v>
      </c>
      <c r="D331" s="81">
        <f>сентябрь!D331-октябрь!E331</f>
        <v>-298.25173671497595</v>
      </c>
      <c r="E331" s="81">
        <f t="shared" si="5"/>
        <v>3.9940000000000002</v>
      </c>
      <c r="F331" s="82"/>
      <c r="G331" s="82"/>
      <c r="H331" s="82"/>
      <c r="I331" s="83"/>
      <c r="J331" s="82"/>
      <c r="K331" s="82"/>
      <c r="L331" s="82"/>
      <c r="M331" s="82"/>
      <c r="N331" s="82"/>
      <c r="O331" s="84"/>
      <c r="P331" s="82"/>
      <c r="Q331" s="84"/>
      <c r="R331" s="82"/>
      <c r="S331" s="82"/>
      <c r="T331" s="82"/>
      <c r="U331" s="82"/>
      <c r="V331" s="82"/>
      <c r="W331" s="82"/>
      <c r="X331" s="82"/>
      <c r="Y331" s="84"/>
      <c r="Z331" s="82"/>
      <c r="AA331" s="85"/>
      <c r="AB331" s="82"/>
      <c r="AC331" s="82"/>
      <c r="AD331" s="82"/>
      <c r="AE331" s="82"/>
      <c r="AF331" s="82"/>
      <c r="AG331" s="82"/>
      <c r="AH331" s="84"/>
      <c r="AI331" s="82"/>
      <c r="AJ331" s="84"/>
      <c r="AK331" s="82"/>
      <c r="AL331" s="82"/>
      <c r="AM331" s="82"/>
      <c r="AN331" s="84"/>
      <c r="AO331" s="82"/>
      <c r="AP331" s="84"/>
      <c r="AQ331" s="82"/>
      <c r="AR331" s="84"/>
      <c r="AS331" s="82"/>
      <c r="AT331" s="82"/>
      <c r="AU331" s="82"/>
      <c r="AV331" s="84"/>
      <c r="AW331" s="82"/>
      <c r="AX331" s="82"/>
      <c r="AY331" s="82"/>
      <c r="AZ331" s="84"/>
      <c r="BA331" s="82"/>
      <c r="BB331" s="82"/>
      <c r="BC331" s="82"/>
      <c r="BD331" s="82"/>
      <c r="BE331" s="82"/>
      <c r="BF331" s="82"/>
      <c r="BG331" s="82"/>
      <c r="BH331" s="82"/>
      <c r="BI331" s="82"/>
      <c r="BJ331" s="84"/>
      <c r="BK331" s="82"/>
      <c r="BL331" s="84"/>
      <c r="BM331" s="82"/>
      <c r="BN331" s="82"/>
      <c r="BO331" s="82"/>
      <c r="BP331" s="84">
        <v>4</v>
      </c>
      <c r="BQ331" s="82">
        <v>3.9940000000000002</v>
      </c>
      <c r="BR331" s="84"/>
      <c r="BS331" s="82"/>
      <c r="BT331" s="82"/>
      <c r="BU331" s="82"/>
      <c r="BV331" s="82"/>
    </row>
    <row r="332" spans="1:75" x14ac:dyDescent="0.25">
      <c r="A332" s="16">
        <v>330</v>
      </c>
      <c r="B332" s="16">
        <v>2</v>
      </c>
      <c r="C332" s="31" t="s">
        <v>782</v>
      </c>
      <c r="D332" s="40">
        <f>сентябрь!D332-октябрь!E332</f>
        <v>208.12652339323674</v>
      </c>
      <c r="E332" s="40">
        <f t="shared" si="5"/>
        <v>0</v>
      </c>
      <c r="F332" s="36"/>
      <c r="G332" s="36"/>
      <c r="H332" s="36"/>
      <c r="I332" s="27"/>
      <c r="J332" s="36"/>
      <c r="K332" s="36"/>
      <c r="L332" s="36"/>
      <c r="M332" s="36"/>
      <c r="N332" s="36"/>
      <c r="O332" s="29"/>
      <c r="P332" s="36"/>
      <c r="Q332" s="29"/>
      <c r="R332" s="36"/>
      <c r="S332" s="36"/>
      <c r="T332" s="36"/>
      <c r="U332" s="36"/>
      <c r="V332" s="36"/>
      <c r="W332" s="36"/>
      <c r="X332" s="36"/>
      <c r="Y332" s="29"/>
      <c r="Z332" s="36"/>
      <c r="AA332" s="66"/>
      <c r="AB332" s="36"/>
      <c r="AC332" s="36"/>
      <c r="AD332" s="36"/>
      <c r="AE332" s="36"/>
      <c r="AF332" s="36"/>
      <c r="AG332" s="36"/>
      <c r="AH332" s="29"/>
      <c r="AI332" s="36"/>
      <c r="AJ332" s="29"/>
      <c r="AK332" s="36"/>
      <c r="AL332" s="36"/>
      <c r="AM332" s="36"/>
      <c r="AN332" s="29"/>
      <c r="AO332" s="36"/>
      <c r="AP332" s="29"/>
      <c r="AQ332" s="36"/>
      <c r="AR332" s="29"/>
      <c r="AS332" s="36"/>
      <c r="AT332" s="36"/>
      <c r="AU332" s="36"/>
      <c r="AV332" s="29"/>
      <c r="AW332" s="36"/>
      <c r="AX332" s="36"/>
      <c r="AY332" s="36"/>
      <c r="AZ332" s="29"/>
      <c r="BA332" s="36"/>
      <c r="BB332" s="36"/>
      <c r="BC332" s="36"/>
      <c r="BD332" s="36"/>
      <c r="BE332" s="36"/>
      <c r="BF332" s="36"/>
      <c r="BG332" s="36"/>
      <c r="BH332" s="36"/>
      <c r="BI332" s="36"/>
      <c r="BJ332" s="29"/>
      <c r="BK332" s="36"/>
      <c r="BL332" s="29"/>
      <c r="BM332" s="36"/>
      <c r="BN332" s="36"/>
      <c r="BO332" s="36"/>
      <c r="BP332" s="29"/>
      <c r="BQ332" s="36"/>
      <c r="BR332" s="29"/>
      <c r="BS332" s="36"/>
      <c r="BT332" s="36"/>
      <c r="BU332" s="36"/>
      <c r="BV332" s="36"/>
    </row>
    <row r="333" spans="1:75" x14ac:dyDescent="0.25">
      <c r="A333" s="16">
        <v>331</v>
      </c>
      <c r="B333" s="16">
        <v>2</v>
      </c>
      <c r="C333" s="31" t="s">
        <v>783</v>
      </c>
      <c r="D333" s="40">
        <f>сентябрь!D333-октябрь!E333</f>
        <v>846.78997307246368</v>
      </c>
      <c r="E333" s="40">
        <f t="shared" si="5"/>
        <v>0</v>
      </c>
      <c r="F333" s="36"/>
      <c r="G333" s="36"/>
      <c r="H333" s="36"/>
      <c r="I333" s="27"/>
      <c r="J333" s="36"/>
      <c r="K333" s="36"/>
      <c r="L333" s="36"/>
      <c r="M333" s="36"/>
      <c r="N333" s="36"/>
      <c r="O333" s="29"/>
      <c r="P333" s="36"/>
      <c r="Q333" s="29"/>
      <c r="R333" s="36"/>
      <c r="S333" s="36"/>
      <c r="T333" s="36"/>
      <c r="U333" s="36"/>
      <c r="V333" s="36"/>
      <c r="W333" s="36"/>
      <c r="X333" s="36"/>
      <c r="Y333" s="29"/>
      <c r="Z333" s="36"/>
      <c r="AA333" s="66"/>
      <c r="AB333" s="36"/>
      <c r="AC333" s="36"/>
      <c r="AD333" s="36"/>
      <c r="AE333" s="36"/>
      <c r="AF333" s="36"/>
      <c r="AG333" s="36"/>
      <c r="AH333" s="29"/>
      <c r="AI333" s="36"/>
      <c r="AJ333" s="29"/>
      <c r="AK333" s="36"/>
      <c r="AL333" s="36"/>
      <c r="AM333" s="36"/>
      <c r="AN333" s="29"/>
      <c r="AO333" s="36"/>
      <c r="AP333" s="29"/>
      <c r="AQ333" s="36"/>
      <c r="AR333" s="29"/>
      <c r="AS333" s="36"/>
      <c r="AT333" s="36"/>
      <c r="AU333" s="36"/>
      <c r="AV333" s="29"/>
      <c r="AW333" s="36"/>
      <c r="AX333" s="36"/>
      <c r="AY333" s="36"/>
      <c r="AZ333" s="29"/>
      <c r="BA333" s="36"/>
      <c r="BB333" s="36"/>
      <c r="BC333" s="36"/>
      <c r="BD333" s="36"/>
      <c r="BE333" s="36"/>
      <c r="BF333" s="36"/>
      <c r="BG333" s="36"/>
      <c r="BH333" s="36"/>
      <c r="BI333" s="36"/>
      <c r="BJ333" s="29"/>
      <c r="BK333" s="36"/>
      <c r="BL333" s="29"/>
      <c r="BM333" s="36"/>
      <c r="BN333" s="36"/>
      <c r="BO333" s="36"/>
      <c r="BP333" s="29"/>
      <c r="BQ333" s="36"/>
      <c r="BR333" s="29"/>
      <c r="BS333" s="36"/>
      <c r="BT333" s="36"/>
      <c r="BU333" s="36"/>
      <c r="BV333" s="36"/>
    </row>
    <row r="334" spans="1:75" x14ac:dyDescent="0.25">
      <c r="A334" s="16">
        <v>332</v>
      </c>
      <c r="B334" s="16">
        <v>2</v>
      </c>
      <c r="C334" s="31" t="s">
        <v>923</v>
      </c>
      <c r="D334" s="40">
        <f>сентябрь!D334-октябрь!E334</f>
        <v>-40.917087342995202</v>
      </c>
      <c r="E334" s="40">
        <f t="shared" si="5"/>
        <v>0</v>
      </c>
      <c r="F334" s="36"/>
      <c r="G334" s="36"/>
      <c r="H334" s="36"/>
      <c r="I334" s="27"/>
      <c r="J334" s="36"/>
      <c r="K334" s="36"/>
      <c r="L334" s="36"/>
      <c r="M334" s="36"/>
      <c r="N334" s="36"/>
      <c r="O334" s="29"/>
      <c r="P334" s="36"/>
      <c r="Q334" s="29"/>
      <c r="R334" s="36"/>
      <c r="S334" s="36"/>
      <c r="T334" s="36"/>
      <c r="U334" s="36"/>
      <c r="V334" s="36"/>
      <c r="W334" s="36"/>
      <c r="X334" s="36"/>
      <c r="Y334" s="29"/>
      <c r="Z334" s="36"/>
      <c r="AA334" s="66"/>
      <c r="AB334" s="36"/>
      <c r="AC334" s="36"/>
      <c r="AD334" s="36"/>
      <c r="AE334" s="36"/>
      <c r="AF334" s="36"/>
      <c r="AG334" s="36"/>
      <c r="AH334" s="29"/>
      <c r="AI334" s="36"/>
      <c r="AJ334" s="29"/>
      <c r="AK334" s="36"/>
      <c r="AL334" s="36"/>
      <c r="AM334" s="36"/>
      <c r="AN334" s="29"/>
      <c r="AO334" s="36"/>
      <c r="AP334" s="29"/>
      <c r="AQ334" s="36"/>
      <c r="AR334" s="29"/>
      <c r="AS334" s="36"/>
      <c r="AT334" s="36"/>
      <c r="AU334" s="36"/>
      <c r="AV334" s="29"/>
      <c r="AW334" s="36"/>
      <c r="AX334" s="36"/>
      <c r="AY334" s="36"/>
      <c r="AZ334" s="29"/>
      <c r="BA334" s="36"/>
      <c r="BB334" s="36"/>
      <c r="BC334" s="36"/>
      <c r="BD334" s="36"/>
      <c r="BE334" s="36"/>
      <c r="BF334" s="36"/>
      <c r="BG334" s="36"/>
      <c r="BH334" s="36"/>
      <c r="BI334" s="36"/>
      <c r="BJ334" s="29"/>
      <c r="BK334" s="36"/>
      <c r="BL334" s="29"/>
      <c r="BM334" s="36"/>
      <c r="BN334" s="36"/>
      <c r="BO334" s="36"/>
      <c r="BP334" s="29"/>
      <c r="BQ334" s="36"/>
      <c r="BR334" s="29"/>
      <c r="BS334" s="36"/>
      <c r="BT334" s="36"/>
      <c r="BU334" s="36"/>
      <c r="BV334" s="36"/>
    </row>
    <row r="335" spans="1:75" x14ac:dyDescent="0.25">
      <c r="A335" s="16">
        <v>333</v>
      </c>
      <c r="B335" s="16">
        <v>2</v>
      </c>
      <c r="C335" s="31" t="s">
        <v>785</v>
      </c>
      <c r="D335" s="40">
        <f>сентябрь!D335-октябрь!E335</f>
        <v>288.50048772946855</v>
      </c>
      <c r="E335" s="40">
        <f t="shared" si="5"/>
        <v>0</v>
      </c>
      <c r="F335" s="36"/>
      <c r="G335" s="36"/>
      <c r="H335" s="36"/>
      <c r="I335" s="27"/>
      <c r="J335" s="36"/>
      <c r="K335" s="36"/>
      <c r="L335" s="36"/>
      <c r="M335" s="36"/>
      <c r="N335" s="36"/>
      <c r="O335" s="29"/>
      <c r="P335" s="36"/>
      <c r="Q335" s="29"/>
      <c r="R335" s="36"/>
      <c r="S335" s="36"/>
      <c r="T335" s="36"/>
      <c r="U335" s="36"/>
      <c r="V335" s="36"/>
      <c r="W335" s="36"/>
      <c r="X335" s="36"/>
      <c r="Y335" s="29"/>
      <c r="Z335" s="36"/>
      <c r="AA335" s="66"/>
      <c r="AB335" s="36"/>
      <c r="AC335" s="36"/>
      <c r="AD335" s="36"/>
      <c r="AE335" s="36"/>
      <c r="AF335" s="36"/>
      <c r="AG335" s="36"/>
      <c r="AH335" s="29"/>
      <c r="AI335" s="36"/>
      <c r="AJ335" s="29"/>
      <c r="AK335" s="36"/>
      <c r="AL335" s="36"/>
      <c r="AM335" s="36"/>
      <c r="AN335" s="29"/>
      <c r="AO335" s="36"/>
      <c r="AP335" s="29"/>
      <c r="AQ335" s="36"/>
      <c r="AR335" s="29"/>
      <c r="AS335" s="36"/>
      <c r="AT335" s="36"/>
      <c r="AU335" s="36"/>
      <c r="AV335" s="29"/>
      <c r="AW335" s="36"/>
      <c r="AX335" s="36"/>
      <c r="AY335" s="36"/>
      <c r="AZ335" s="29"/>
      <c r="BA335" s="36"/>
      <c r="BB335" s="36"/>
      <c r="BC335" s="36"/>
      <c r="BD335" s="36"/>
      <c r="BE335" s="36"/>
      <c r="BF335" s="36"/>
      <c r="BG335" s="36"/>
      <c r="BH335" s="36"/>
      <c r="BI335" s="36"/>
      <c r="BJ335" s="29"/>
      <c r="BK335" s="36"/>
      <c r="BL335" s="29"/>
      <c r="BM335" s="36"/>
      <c r="BN335" s="36"/>
      <c r="BO335" s="36"/>
      <c r="BP335" s="29"/>
      <c r="BQ335" s="36"/>
      <c r="BR335" s="29"/>
      <c r="BS335" s="36"/>
      <c r="BT335" s="36"/>
      <c r="BU335" s="36"/>
      <c r="BV335" s="36"/>
    </row>
    <row r="336" spans="1:75" s="86" customFormat="1" x14ac:dyDescent="0.25">
      <c r="A336" s="79">
        <v>334</v>
      </c>
      <c r="B336" s="79">
        <v>2</v>
      </c>
      <c r="C336" s="80" t="s">
        <v>938</v>
      </c>
      <c r="D336" s="81">
        <f>сентябрь!D336-октябрь!E336</f>
        <v>-808.47383555555564</v>
      </c>
      <c r="E336" s="81">
        <f t="shared" si="5"/>
        <v>0.437</v>
      </c>
      <c r="F336" s="82"/>
      <c r="G336" s="82"/>
      <c r="H336" s="82"/>
      <c r="I336" s="83"/>
      <c r="J336" s="82"/>
      <c r="K336" s="82"/>
      <c r="L336" s="82"/>
      <c r="M336" s="82"/>
      <c r="N336" s="82"/>
      <c r="O336" s="84"/>
      <c r="P336" s="82"/>
      <c r="Q336" s="84"/>
      <c r="R336" s="82"/>
      <c r="S336" s="82"/>
      <c r="T336" s="82"/>
      <c r="U336" s="82"/>
      <c r="V336" s="82"/>
      <c r="W336" s="82"/>
      <c r="X336" s="82"/>
      <c r="Y336" s="84"/>
      <c r="Z336" s="82"/>
      <c r="AA336" s="85"/>
      <c r="AB336" s="82"/>
      <c r="AC336" s="82"/>
      <c r="AD336" s="82"/>
      <c r="AE336" s="82"/>
      <c r="AF336" s="82"/>
      <c r="AG336" s="82"/>
      <c r="AH336" s="84"/>
      <c r="AI336" s="82"/>
      <c r="AJ336" s="84"/>
      <c r="AK336" s="82"/>
      <c r="AL336" s="82"/>
      <c r="AM336" s="82"/>
      <c r="AN336" s="84"/>
      <c r="AO336" s="82"/>
      <c r="AP336" s="84"/>
      <c r="AQ336" s="82"/>
      <c r="AR336" s="84"/>
      <c r="AS336" s="82"/>
      <c r="AT336" s="82"/>
      <c r="AU336" s="82"/>
      <c r="AV336" s="84"/>
      <c r="AW336" s="82"/>
      <c r="AX336" s="82"/>
      <c r="AY336" s="82"/>
      <c r="AZ336" s="84"/>
      <c r="BA336" s="82"/>
      <c r="BB336" s="82"/>
      <c r="BC336" s="82"/>
      <c r="BD336" s="82"/>
      <c r="BE336" s="82"/>
      <c r="BF336" s="82"/>
      <c r="BG336" s="82"/>
      <c r="BH336" s="82"/>
      <c r="BI336" s="82"/>
      <c r="BJ336" s="84"/>
      <c r="BK336" s="82"/>
      <c r="BL336" s="84"/>
      <c r="BM336" s="82"/>
      <c r="BN336" s="82"/>
      <c r="BO336" s="82"/>
      <c r="BP336" s="84"/>
      <c r="BQ336" s="82"/>
      <c r="BR336" s="84"/>
      <c r="BS336" s="82"/>
      <c r="BT336" s="82"/>
      <c r="BU336" s="82"/>
      <c r="BV336" s="82">
        <v>0.437</v>
      </c>
      <c r="BW336" s="86" t="s">
        <v>1215</v>
      </c>
    </row>
    <row r="337" spans="1:74" x14ac:dyDescent="0.25">
      <c r="A337" s="16">
        <v>335</v>
      </c>
      <c r="B337" s="16">
        <v>2</v>
      </c>
      <c r="C337" s="31" t="s">
        <v>786</v>
      </c>
      <c r="D337" s="40">
        <f>сентябрь!D337-октябрь!E337</f>
        <v>-52.699294531400994</v>
      </c>
      <c r="E337" s="40">
        <f t="shared" si="5"/>
        <v>0</v>
      </c>
      <c r="F337" s="36"/>
      <c r="G337" s="36"/>
      <c r="H337" s="36"/>
      <c r="I337" s="27"/>
      <c r="J337" s="36"/>
      <c r="K337" s="36"/>
      <c r="L337" s="36"/>
      <c r="M337" s="36"/>
      <c r="N337" s="36"/>
      <c r="O337" s="29"/>
      <c r="P337" s="36"/>
      <c r="Q337" s="29"/>
      <c r="R337" s="36"/>
      <c r="S337" s="36"/>
      <c r="T337" s="36"/>
      <c r="U337" s="36"/>
      <c r="V337" s="36"/>
      <c r="W337" s="36"/>
      <c r="X337" s="36"/>
      <c r="Y337" s="29"/>
      <c r="Z337" s="36"/>
      <c r="AA337" s="66"/>
      <c r="AB337" s="36"/>
      <c r="AC337" s="36"/>
      <c r="AD337" s="36"/>
      <c r="AE337" s="36"/>
      <c r="AF337" s="36"/>
      <c r="AG337" s="36"/>
      <c r="AH337" s="29"/>
      <c r="AI337" s="36"/>
      <c r="AJ337" s="29"/>
      <c r="AK337" s="36"/>
      <c r="AL337" s="36"/>
      <c r="AM337" s="36"/>
      <c r="AN337" s="29"/>
      <c r="AO337" s="36"/>
      <c r="AP337" s="29"/>
      <c r="AQ337" s="36"/>
      <c r="AR337" s="29"/>
      <c r="AS337" s="36"/>
      <c r="AT337" s="36"/>
      <c r="AU337" s="36"/>
      <c r="AV337" s="29"/>
      <c r="AW337" s="36"/>
      <c r="AX337" s="36"/>
      <c r="AY337" s="36"/>
      <c r="AZ337" s="29"/>
      <c r="BA337" s="36"/>
      <c r="BB337" s="36"/>
      <c r="BC337" s="36"/>
      <c r="BD337" s="36"/>
      <c r="BE337" s="36"/>
      <c r="BF337" s="36"/>
      <c r="BG337" s="36"/>
      <c r="BH337" s="36"/>
      <c r="BI337" s="36"/>
      <c r="BJ337" s="29"/>
      <c r="BK337" s="36"/>
      <c r="BL337" s="29"/>
      <c r="BM337" s="36"/>
      <c r="BN337" s="36"/>
      <c r="BO337" s="36"/>
      <c r="BP337" s="29"/>
      <c r="BQ337" s="36"/>
      <c r="BR337" s="29"/>
      <c r="BS337" s="36"/>
      <c r="BT337" s="36"/>
      <c r="BU337" s="36"/>
      <c r="BV337" s="36"/>
    </row>
    <row r="338" spans="1:74" x14ac:dyDescent="0.25">
      <c r="A338" s="16">
        <v>336</v>
      </c>
      <c r="B338" s="16">
        <v>2</v>
      </c>
      <c r="C338" s="31" t="s">
        <v>787</v>
      </c>
      <c r="D338" s="40">
        <f>сентябрь!D338-октябрь!E338</f>
        <v>-24.10677838647343</v>
      </c>
      <c r="E338" s="40">
        <f t="shared" si="5"/>
        <v>0</v>
      </c>
      <c r="F338" s="36"/>
      <c r="G338" s="36"/>
      <c r="H338" s="36"/>
      <c r="I338" s="27"/>
      <c r="J338" s="36"/>
      <c r="K338" s="36"/>
      <c r="L338" s="36"/>
      <c r="M338" s="36"/>
      <c r="N338" s="36"/>
      <c r="O338" s="29"/>
      <c r="P338" s="36"/>
      <c r="Q338" s="29"/>
      <c r="R338" s="36"/>
      <c r="S338" s="36"/>
      <c r="T338" s="36"/>
      <c r="U338" s="36"/>
      <c r="V338" s="36"/>
      <c r="W338" s="36"/>
      <c r="X338" s="36"/>
      <c r="Y338" s="29"/>
      <c r="Z338" s="36"/>
      <c r="AA338" s="66"/>
      <c r="AB338" s="36"/>
      <c r="AC338" s="36"/>
      <c r="AD338" s="36"/>
      <c r="AE338" s="36"/>
      <c r="AF338" s="36"/>
      <c r="AG338" s="36"/>
      <c r="AH338" s="29"/>
      <c r="AI338" s="36"/>
      <c r="AJ338" s="29"/>
      <c r="AK338" s="36"/>
      <c r="AL338" s="36"/>
      <c r="AM338" s="36"/>
      <c r="AN338" s="29"/>
      <c r="AO338" s="36"/>
      <c r="AP338" s="29"/>
      <c r="AQ338" s="36"/>
      <c r="AR338" s="29"/>
      <c r="AS338" s="36"/>
      <c r="AT338" s="36"/>
      <c r="AU338" s="36"/>
      <c r="AV338" s="29"/>
      <c r="AW338" s="36"/>
      <c r="AX338" s="36"/>
      <c r="AY338" s="36"/>
      <c r="AZ338" s="29"/>
      <c r="BA338" s="36"/>
      <c r="BB338" s="36"/>
      <c r="BC338" s="36"/>
      <c r="BD338" s="36"/>
      <c r="BE338" s="36"/>
      <c r="BF338" s="36"/>
      <c r="BG338" s="36"/>
      <c r="BH338" s="36"/>
      <c r="BI338" s="36"/>
      <c r="BJ338" s="29"/>
      <c r="BK338" s="36"/>
      <c r="BL338" s="29"/>
      <c r="BM338" s="36"/>
      <c r="BN338" s="36"/>
      <c r="BO338" s="36"/>
      <c r="BP338" s="29"/>
      <c r="BQ338" s="36"/>
      <c r="BR338" s="29"/>
      <c r="BS338" s="36"/>
      <c r="BT338" s="36"/>
      <c r="BU338" s="36"/>
      <c r="BV338" s="36"/>
    </row>
    <row r="339" spans="1:74" x14ac:dyDescent="0.25">
      <c r="A339" s="16">
        <v>337</v>
      </c>
      <c r="B339" s="16">
        <v>1</v>
      </c>
      <c r="C339" s="31" t="s">
        <v>918</v>
      </c>
      <c r="D339" s="40">
        <f>сентябрь!D339-октябрь!E339</f>
        <v>418.68599035748792</v>
      </c>
      <c r="E339" s="40">
        <f t="shared" si="5"/>
        <v>0</v>
      </c>
      <c r="F339" s="36"/>
      <c r="G339" s="36"/>
      <c r="H339" s="36"/>
      <c r="I339" s="27"/>
      <c r="J339" s="36"/>
      <c r="K339" s="36"/>
      <c r="L339" s="36"/>
      <c r="M339" s="36"/>
      <c r="N339" s="36"/>
      <c r="O339" s="29"/>
      <c r="P339" s="36"/>
      <c r="Q339" s="29"/>
      <c r="R339" s="36"/>
      <c r="S339" s="36"/>
      <c r="T339" s="36"/>
      <c r="U339" s="36"/>
      <c r="V339" s="36"/>
      <c r="W339" s="36"/>
      <c r="X339" s="36"/>
      <c r="Y339" s="29"/>
      <c r="Z339" s="36"/>
      <c r="AA339" s="66"/>
      <c r="AB339" s="36"/>
      <c r="AC339" s="36"/>
      <c r="AD339" s="36"/>
      <c r="AE339" s="36"/>
      <c r="AF339" s="36"/>
      <c r="AG339" s="36"/>
      <c r="AH339" s="29"/>
      <c r="AI339" s="36"/>
      <c r="AJ339" s="29"/>
      <c r="AK339" s="36"/>
      <c r="AL339" s="36"/>
      <c r="AM339" s="36"/>
      <c r="AN339" s="29"/>
      <c r="AO339" s="36"/>
      <c r="AP339" s="29"/>
      <c r="AQ339" s="36"/>
      <c r="AR339" s="29"/>
      <c r="AS339" s="36"/>
      <c r="AT339" s="36"/>
      <c r="AU339" s="36"/>
      <c r="AV339" s="29"/>
      <c r="AW339" s="36"/>
      <c r="AX339" s="36"/>
      <c r="AY339" s="36"/>
      <c r="AZ339" s="29"/>
      <c r="BA339" s="36"/>
      <c r="BB339" s="36"/>
      <c r="BC339" s="36"/>
      <c r="BD339" s="36"/>
      <c r="BE339" s="36"/>
      <c r="BF339" s="36"/>
      <c r="BG339" s="36"/>
      <c r="BH339" s="36"/>
      <c r="BI339" s="36"/>
      <c r="BJ339" s="29"/>
      <c r="BK339" s="36"/>
      <c r="BL339" s="29"/>
      <c r="BM339" s="36"/>
      <c r="BN339" s="36"/>
      <c r="BO339" s="36"/>
      <c r="BP339" s="29"/>
      <c r="BQ339" s="36"/>
      <c r="BR339" s="29"/>
      <c r="BS339" s="36"/>
      <c r="BT339" s="36"/>
      <c r="BU339" s="36"/>
      <c r="BV339" s="36"/>
    </row>
    <row r="340" spans="1:74" x14ac:dyDescent="0.25">
      <c r="A340" s="16">
        <v>338</v>
      </c>
      <c r="B340" s="16">
        <v>1</v>
      </c>
      <c r="C340" s="31" t="s">
        <v>788</v>
      </c>
      <c r="D340" s="40">
        <f>сентябрь!D340-октябрь!E340</f>
        <v>47.4778499516908</v>
      </c>
      <c r="E340" s="40">
        <f t="shared" si="5"/>
        <v>0</v>
      </c>
      <c r="F340" s="36"/>
      <c r="G340" s="36"/>
      <c r="H340" s="36"/>
      <c r="I340" s="27"/>
      <c r="J340" s="36"/>
      <c r="K340" s="36"/>
      <c r="L340" s="36"/>
      <c r="M340" s="36"/>
      <c r="N340" s="36"/>
      <c r="O340" s="29"/>
      <c r="P340" s="36"/>
      <c r="Q340" s="29"/>
      <c r="R340" s="36"/>
      <c r="S340" s="36"/>
      <c r="T340" s="36"/>
      <c r="U340" s="36"/>
      <c r="V340" s="36"/>
      <c r="W340" s="36"/>
      <c r="X340" s="36"/>
      <c r="Y340" s="29"/>
      <c r="Z340" s="36"/>
      <c r="AA340" s="66"/>
      <c r="AB340" s="36"/>
      <c r="AC340" s="36"/>
      <c r="AD340" s="36"/>
      <c r="AE340" s="36"/>
      <c r="AF340" s="36"/>
      <c r="AG340" s="36"/>
      <c r="AH340" s="29"/>
      <c r="AI340" s="36"/>
      <c r="AJ340" s="29"/>
      <c r="AK340" s="36"/>
      <c r="AL340" s="36"/>
      <c r="AM340" s="36"/>
      <c r="AN340" s="29"/>
      <c r="AO340" s="36"/>
      <c r="AP340" s="29"/>
      <c r="AQ340" s="36"/>
      <c r="AR340" s="29"/>
      <c r="AS340" s="36"/>
      <c r="AT340" s="36"/>
      <c r="AU340" s="36"/>
      <c r="AV340" s="29"/>
      <c r="AW340" s="36"/>
      <c r="AX340" s="36"/>
      <c r="AY340" s="36"/>
      <c r="AZ340" s="29"/>
      <c r="BA340" s="36"/>
      <c r="BB340" s="36"/>
      <c r="BC340" s="36"/>
      <c r="BD340" s="36"/>
      <c r="BE340" s="36"/>
      <c r="BF340" s="36"/>
      <c r="BG340" s="36"/>
      <c r="BH340" s="36"/>
      <c r="BI340" s="36"/>
      <c r="BJ340" s="29"/>
      <c r="BK340" s="36"/>
      <c r="BL340" s="29"/>
      <c r="BM340" s="36"/>
      <c r="BN340" s="36"/>
      <c r="BO340" s="36"/>
      <c r="BP340" s="29"/>
      <c r="BQ340" s="36"/>
      <c r="BR340" s="29"/>
      <c r="BS340" s="36"/>
      <c r="BT340" s="36"/>
      <c r="BU340" s="36"/>
      <c r="BV340" s="36"/>
    </row>
    <row r="341" spans="1:74" x14ac:dyDescent="0.25">
      <c r="A341" s="16">
        <v>339</v>
      </c>
      <c r="B341" s="16">
        <v>1</v>
      </c>
      <c r="C341" s="31" t="s">
        <v>789</v>
      </c>
      <c r="D341" s="40">
        <f>сентябрь!D341-октябрь!E341</f>
        <v>-194.33213548792273</v>
      </c>
      <c r="E341" s="40">
        <f t="shared" si="5"/>
        <v>0</v>
      </c>
      <c r="F341" s="36"/>
      <c r="G341" s="36"/>
      <c r="H341" s="36"/>
      <c r="I341" s="27"/>
      <c r="J341" s="36"/>
      <c r="K341" s="36"/>
      <c r="L341" s="36"/>
      <c r="M341" s="36"/>
      <c r="N341" s="36"/>
      <c r="O341" s="29"/>
      <c r="P341" s="36"/>
      <c r="Q341" s="29"/>
      <c r="R341" s="36"/>
      <c r="S341" s="36"/>
      <c r="T341" s="36"/>
      <c r="U341" s="36"/>
      <c r="V341" s="36"/>
      <c r="W341" s="36"/>
      <c r="X341" s="36"/>
      <c r="Y341" s="29"/>
      <c r="Z341" s="36"/>
      <c r="AA341" s="66"/>
      <c r="AB341" s="36"/>
      <c r="AC341" s="36"/>
      <c r="AD341" s="36"/>
      <c r="AE341" s="36"/>
      <c r="AF341" s="36"/>
      <c r="AG341" s="36"/>
      <c r="AH341" s="29"/>
      <c r="AI341" s="36"/>
      <c r="AJ341" s="29"/>
      <c r="AK341" s="36"/>
      <c r="AL341" s="36"/>
      <c r="AM341" s="36"/>
      <c r="AN341" s="29"/>
      <c r="AO341" s="36"/>
      <c r="AP341" s="29"/>
      <c r="AQ341" s="36"/>
      <c r="AR341" s="29"/>
      <c r="AS341" s="36"/>
      <c r="AT341" s="36"/>
      <c r="AU341" s="36"/>
      <c r="AV341" s="29"/>
      <c r="AW341" s="36"/>
      <c r="AX341" s="36"/>
      <c r="AY341" s="36"/>
      <c r="AZ341" s="29"/>
      <c r="BA341" s="36"/>
      <c r="BB341" s="36"/>
      <c r="BC341" s="36"/>
      <c r="BD341" s="36"/>
      <c r="BE341" s="36"/>
      <c r="BF341" s="36"/>
      <c r="BG341" s="36"/>
      <c r="BH341" s="36"/>
      <c r="BI341" s="36"/>
      <c r="BJ341" s="29"/>
      <c r="BK341" s="36"/>
      <c r="BL341" s="29"/>
      <c r="BM341" s="36"/>
      <c r="BN341" s="36"/>
      <c r="BO341" s="36"/>
      <c r="BP341" s="29"/>
      <c r="BQ341" s="36"/>
      <c r="BR341" s="29"/>
      <c r="BS341" s="36"/>
      <c r="BT341" s="36"/>
      <c r="BU341" s="36"/>
      <c r="BV341" s="36"/>
    </row>
    <row r="342" spans="1:74" x14ac:dyDescent="0.25">
      <c r="A342" s="16">
        <v>340</v>
      </c>
      <c r="B342" s="16">
        <v>1</v>
      </c>
      <c r="C342" s="31" t="s">
        <v>790</v>
      </c>
      <c r="D342" s="40">
        <f>сентябрь!D342-октябрь!E342</f>
        <v>109.66456078260869</v>
      </c>
      <c r="E342" s="40">
        <f t="shared" si="5"/>
        <v>0</v>
      </c>
      <c r="F342" s="36"/>
      <c r="G342" s="36"/>
      <c r="H342" s="36"/>
      <c r="I342" s="27"/>
      <c r="J342" s="36"/>
      <c r="K342" s="36"/>
      <c r="L342" s="36"/>
      <c r="M342" s="36"/>
      <c r="N342" s="36"/>
      <c r="O342" s="29"/>
      <c r="P342" s="36"/>
      <c r="Q342" s="29"/>
      <c r="R342" s="36"/>
      <c r="S342" s="36"/>
      <c r="T342" s="36"/>
      <c r="U342" s="36"/>
      <c r="V342" s="36"/>
      <c r="W342" s="36"/>
      <c r="X342" s="36"/>
      <c r="Y342" s="29"/>
      <c r="Z342" s="36"/>
      <c r="AA342" s="66"/>
      <c r="AB342" s="36"/>
      <c r="AC342" s="36"/>
      <c r="AD342" s="36"/>
      <c r="AE342" s="36"/>
      <c r="AF342" s="36"/>
      <c r="AG342" s="36"/>
      <c r="AH342" s="29"/>
      <c r="AI342" s="36"/>
      <c r="AJ342" s="29"/>
      <c r="AK342" s="36"/>
      <c r="AL342" s="36"/>
      <c r="AM342" s="36"/>
      <c r="AN342" s="29"/>
      <c r="AO342" s="36"/>
      <c r="AP342" s="29"/>
      <c r="AQ342" s="36"/>
      <c r="AR342" s="29"/>
      <c r="AS342" s="36"/>
      <c r="AT342" s="36"/>
      <c r="AU342" s="36"/>
      <c r="AV342" s="29"/>
      <c r="AW342" s="36"/>
      <c r="AX342" s="36"/>
      <c r="AY342" s="36"/>
      <c r="AZ342" s="29"/>
      <c r="BA342" s="36"/>
      <c r="BB342" s="36"/>
      <c r="BC342" s="36"/>
      <c r="BD342" s="36"/>
      <c r="BE342" s="36"/>
      <c r="BF342" s="36"/>
      <c r="BG342" s="36"/>
      <c r="BH342" s="36"/>
      <c r="BI342" s="36"/>
      <c r="BJ342" s="29"/>
      <c r="BK342" s="36"/>
      <c r="BL342" s="29"/>
      <c r="BM342" s="36"/>
      <c r="BN342" s="36"/>
      <c r="BO342" s="36"/>
      <c r="BP342" s="29"/>
      <c r="BQ342" s="36"/>
      <c r="BR342" s="29"/>
      <c r="BS342" s="36"/>
      <c r="BT342" s="36"/>
      <c r="BU342" s="36"/>
      <c r="BV342" s="36"/>
    </row>
    <row r="343" spans="1:74" x14ac:dyDescent="0.25">
      <c r="A343" s="16">
        <v>341</v>
      </c>
      <c r="B343" s="16">
        <v>1</v>
      </c>
      <c r="C343" s="31" t="s">
        <v>791</v>
      </c>
      <c r="D343" s="40">
        <f>сентябрь!D343-октябрь!E343</f>
        <v>50.939239874396144</v>
      </c>
      <c r="E343" s="40">
        <f t="shared" si="5"/>
        <v>0</v>
      </c>
      <c r="F343" s="36"/>
      <c r="G343" s="36"/>
      <c r="H343" s="36"/>
      <c r="I343" s="27"/>
      <c r="J343" s="36"/>
      <c r="K343" s="36"/>
      <c r="L343" s="36"/>
      <c r="M343" s="36"/>
      <c r="N343" s="36"/>
      <c r="O343" s="29"/>
      <c r="P343" s="36"/>
      <c r="Q343" s="29"/>
      <c r="R343" s="36"/>
      <c r="S343" s="36"/>
      <c r="T343" s="36"/>
      <c r="U343" s="36"/>
      <c r="V343" s="36"/>
      <c r="W343" s="36"/>
      <c r="X343" s="36"/>
      <c r="Y343" s="29"/>
      <c r="Z343" s="36"/>
      <c r="AA343" s="66"/>
      <c r="AB343" s="36"/>
      <c r="AC343" s="36"/>
      <c r="AD343" s="36"/>
      <c r="AE343" s="36"/>
      <c r="AF343" s="36"/>
      <c r="AG343" s="36"/>
      <c r="AH343" s="29"/>
      <c r="AI343" s="36"/>
      <c r="AJ343" s="29"/>
      <c r="AK343" s="36"/>
      <c r="AL343" s="36"/>
      <c r="AM343" s="36"/>
      <c r="AN343" s="29"/>
      <c r="AO343" s="36"/>
      <c r="AP343" s="29"/>
      <c r="AQ343" s="36"/>
      <c r="AR343" s="29"/>
      <c r="AS343" s="36"/>
      <c r="AT343" s="36"/>
      <c r="AU343" s="36"/>
      <c r="AV343" s="29"/>
      <c r="AW343" s="36"/>
      <c r="AX343" s="36"/>
      <c r="AY343" s="36"/>
      <c r="AZ343" s="29"/>
      <c r="BA343" s="36"/>
      <c r="BB343" s="36"/>
      <c r="BC343" s="36"/>
      <c r="BD343" s="36"/>
      <c r="BE343" s="36"/>
      <c r="BF343" s="36"/>
      <c r="BG343" s="36"/>
      <c r="BH343" s="36"/>
      <c r="BI343" s="36"/>
      <c r="BJ343" s="29"/>
      <c r="BK343" s="36"/>
      <c r="BL343" s="29"/>
      <c r="BM343" s="36"/>
      <c r="BN343" s="36"/>
      <c r="BO343" s="36"/>
      <c r="BP343" s="29"/>
      <c r="BQ343" s="36"/>
      <c r="BR343" s="29"/>
      <c r="BS343" s="36"/>
      <c r="BT343" s="36"/>
      <c r="BU343" s="36"/>
      <c r="BV343" s="36"/>
    </row>
    <row r="344" spans="1:74" x14ac:dyDescent="0.25">
      <c r="A344" s="16">
        <v>342</v>
      </c>
      <c r="B344" s="16">
        <v>1</v>
      </c>
      <c r="C344" s="31" t="s">
        <v>792</v>
      </c>
      <c r="D344" s="40">
        <f>сентябрь!D344-октябрь!E344</f>
        <v>195.08583872463765</v>
      </c>
      <c r="E344" s="40">
        <f t="shared" si="5"/>
        <v>0</v>
      </c>
      <c r="F344" s="36"/>
      <c r="G344" s="36"/>
      <c r="H344" s="36"/>
      <c r="I344" s="27"/>
      <c r="J344" s="36"/>
      <c r="K344" s="36"/>
      <c r="L344" s="36"/>
      <c r="M344" s="36"/>
      <c r="N344" s="36"/>
      <c r="O344" s="29"/>
      <c r="P344" s="36"/>
      <c r="Q344" s="29"/>
      <c r="R344" s="36"/>
      <c r="S344" s="36"/>
      <c r="T344" s="36"/>
      <c r="U344" s="36"/>
      <c r="V344" s="36"/>
      <c r="W344" s="36"/>
      <c r="X344" s="36"/>
      <c r="Y344" s="29"/>
      <c r="Z344" s="36"/>
      <c r="AA344" s="66"/>
      <c r="AB344" s="36"/>
      <c r="AC344" s="36"/>
      <c r="AD344" s="36"/>
      <c r="AE344" s="36"/>
      <c r="AF344" s="36"/>
      <c r="AG344" s="36"/>
      <c r="AH344" s="29"/>
      <c r="AI344" s="36"/>
      <c r="AJ344" s="29"/>
      <c r="AK344" s="36"/>
      <c r="AL344" s="36"/>
      <c r="AM344" s="36"/>
      <c r="AN344" s="29"/>
      <c r="AO344" s="36"/>
      <c r="AP344" s="29"/>
      <c r="AQ344" s="36"/>
      <c r="AR344" s="29"/>
      <c r="AS344" s="36"/>
      <c r="AT344" s="36"/>
      <c r="AU344" s="36"/>
      <c r="AV344" s="29"/>
      <c r="AW344" s="36"/>
      <c r="AX344" s="36"/>
      <c r="AY344" s="36"/>
      <c r="AZ344" s="29"/>
      <c r="BA344" s="36"/>
      <c r="BB344" s="36"/>
      <c r="BC344" s="36"/>
      <c r="BD344" s="36"/>
      <c r="BE344" s="36"/>
      <c r="BF344" s="36"/>
      <c r="BG344" s="36"/>
      <c r="BH344" s="36"/>
      <c r="BI344" s="36"/>
      <c r="BJ344" s="29"/>
      <c r="BK344" s="36"/>
      <c r="BL344" s="29"/>
      <c r="BM344" s="36"/>
      <c r="BN344" s="36"/>
      <c r="BO344" s="36"/>
      <c r="BP344" s="29"/>
      <c r="BQ344" s="36"/>
      <c r="BR344" s="29"/>
      <c r="BS344" s="36"/>
      <c r="BT344" s="36"/>
      <c r="BU344" s="36"/>
      <c r="BV344" s="36"/>
    </row>
    <row r="345" spans="1:74" x14ac:dyDescent="0.25">
      <c r="A345" s="16">
        <v>343</v>
      </c>
      <c r="B345" s="16">
        <v>2</v>
      </c>
      <c r="C345" s="31" t="s">
        <v>793</v>
      </c>
      <c r="D345" s="40">
        <f>сентябрь!D345-октябрь!E345</f>
        <v>297.68544729468607</v>
      </c>
      <c r="E345" s="40">
        <f t="shared" si="5"/>
        <v>0</v>
      </c>
      <c r="F345" s="36"/>
      <c r="G345" s="36"/>
      <c r="H345" s="36"/>
      <c r="I345" s="27"/>
      <c r="J345" s="36"/>
      <c r="K345" s="36"/>
      <c r="L345" s="36"/>
      <c r="M345" s="36"/>
      <c r="N345" s="36"/>
      <c r="O345" s="29"/>
      <c r="P345" s="36"/>
      <c r="Q345" s="29"/>
      <c r="R345" s="36"/>
      <c r="S345" s="36"/>
      <c r="T345" s="36"/>
      <c r="U345" s="36"/>
      <c r="V345" s="36"/>
      <c r="W345" s="36"/>
      <c r="X345" s="36"/>
      <c r="Y345" s="29"/>
      <c r="Z345" s="36"/>
      <c r="AA345" s="66"/>
      <c r="AB345" s="36"/>
      <c r="AC345" s="36"/>
      <c r="AD345" s="36"/>
      <c r="AE345" s="36"/>
      <c r="AF345" s="36"/>
      <c r="AG345" s="36"/>
      <c r="AH345" s="29"/>
      <c r="AI345" s="36"/>
      <c r="AJ345" s="29"/>
      <c r="AK345" s="36"/>
      <c r="AL345" s="36"/>
      <c r="AM345" s="36"/>
      <c r="AN345" s="29"/>
      <c r="AO345" s="36"/>
      <c r="AP345" s="29"/>
      <c r="AQ345" s="36"/>
      <c r="AR345" s="29"/>
      <c r="AS345" s="36"/>
      <c r="AT345" s="36"/>
      <c r="AU345" s="36"/>
      <c r="AV345" s="29"/>
      <c r="AW345" s="36"/>
      <c r="AX345" s="36"/>
      <c r="AY345" s="36"/>
      <c r="AZ345" s="29"/>
      <c r="BA345" s="36"/>
      <c r="BB345" s="36"/>
      <c r="BC345" s="36"/>
      <c r="BD345" s="36"/>
      <c r="BE345" s="36"/>
      <c r="BF345" s="36"/>
      <c r="BG345" s="36"/>
      <c r="BH345" s="36"/>
      <c r="BI345" s="36"/>
      <c r="BJ345" s="29"/>
      <c r="BK345" s="36"/>
      <c r="BL345" s="29"/>
      <c r="BM345" s="36"/>
      <c r="BN345" s="36"/>
      <c r="BO345" s="36"/>
      <c r="BP345" s="29"/>
      <c r="BQ345" s="36"/>
      <c r="BR345" s="29"/>
      <c r="BS345" s="36"/>
      <c r="BT345" s="36"/>
      <c r="BU345" s="36"/>
      <c r="BV345" s="36"/>
    </row>
    <row r="346" spans="1:74" s="86" customFormat="1" x14ac:dyDescent="0.25">
      <c r="A346" s="79">
        <v>344</v>
      </c>
      <c r="B346" s="79">
        <v>2</v>
      </c>
      <c r="C346" s="80" t="s">
        <v>794</v>
      </c>
      <c r="D346" s="81">
        <f>сентябрь!D346-октябрь!E346</f>
        <v>-146.549256115942</v>
      </c>
      <c r="E346" s="81">
        <f t="shared" si="5"/>
        <v>4.3129999999999997</v>
      </c>
      <c r="F346" s="82"/>
      <c r="G346" s="82"/>
      <c r="H346" s="82"/>
      <c r="I346" s="83"/>
      <c r="J346" s="82"/>
      <c r="K346" s="82"/>
      <c r="L346" s="82"/>
      <c r="M346" s="82"/>
      <c r="N346" s="82"/>
      <c r="O346" s="84"/>
      <c r="P346" s="82"/>
      <c r="Q346" s="84"/>
      <c r="R346" s="82"/>
      <c r="S346" s="82"/>
      <c r="T346" s="82"/>
      <c r="U346" s="82"/>
      <c r="V346" s="82"/>
      <c r="W346" s="82"/>
      <c r="X346" s="82"/>
      <c r="Y346" s="84"/>
      <c r="Z346" s="82"/>
      <c r="AA346" s="85"/>
      <c r="AB346" s="82"/>
      <c r="AC346" s="82"/>
      <c r="AD346" s="82"/>
      <c r="AE346" s="82"/>
      <c r="AF346" s="82"/>
      <c r="AG346" s="82"/>
      <c r="AH346" s="84"/>
      <c r="AI346" s="82"/>
      <c r="AJ346" s="84"/>
      <c r="AK346" s="82"/>
      <c r="AL346" s="82"/>
      <c r="AM346" s="82"/>
      <c r="AN346" s="84"/>
      <c r="AO346" s="82"/>
      <c r="AP346" s="84"/>
      <c r="AQ346" s="82"/>
      <c r="AR346" s="84"/>
      <c r="AS346" s="82"/>
      <c r="AT346" s="82"/>
      <c r="AU346" s="82"/>
      <c r="AV346" s="84"/>
      <c r="AW346" s="82"/>
      <c r="AX346" s="82"/>
      <c r="AY346" s="82"/>
      <c r="AZ346" s="84"/>
      <c r="BA346" s="82"/>
      <c r="BB346" s="82"/>
      <c r="BC346" s="82"/>
      <c r="BD346" s="82"/>
      <c r="BE346" s="82"/>
      <c r="BF346" s="82"/>
      <c r="BG346" s="82"/>
      <c r="BH346" s="82"/>
      <c r="BI346" s="82"/>
      <c r="BJ346" s="84"/>
      <c r="BK346" s="82"/>
      <c r="BL346" s="84"/>
      <c r="BM346" s="82"/>
      <c r="BN346" s="82"/>
      <c r="BO346" s="82"/>
      <c r="BP346" s="84">
        <v>4</v>
      </c>
      <c r="BQ346" s="82">
        <v>4.3129999999999997</v>
      </c>
      <c r="BR346" s="84"/>
      <c r="BS346" s="82"/>
      <c r="BT346" s="82"/>
      <c r="BU346" s="82"/>
      <c r="BV346" s="82"/>
    </row>
    <row r="347" spans="1:74" x14ac:dyDescent="0.25">
      <c r="A347" s="16">
        <v>345</v>
      </c>
      <c r="B347" s="16">
        <v>2</v>
      </c>
      <c r="C347" s="31" t="s">
        <v>795</v>
      </c>
      <c r="D347" s="40">
        <f>сентябрь!D347-октябрь!E347</f>
        <v>-199.21554603864737</v>
      </c>
      <c r="E347" s="40">
        <f t="shared" si="5"/>
        <v>0</v>
      </c>
      <c r="F347" s="36"/>
      <c r="G347" s="36"/>
      <c r="H347" s="36"/>
      <c r="I347" s="27"/>
      <c r="J347" s="36"/>
      <c r="K347" s="36"/>
      <c r="L347" s="36"/>
      <c r="M347" s="36"/>
      <c r="N347" s="36"/>
      <c r="O347" s="29"/>
      <c r="P347" s="36"/>
      <c r="Q347" s="29"/>
      <c r="R347" s="36"/>
      <c r="S347" s="36"/>
      <c r="T347" s="36"/>
      <c r="U347" s="36"/>
      <c r="V347" s="36"/>
      <c r="W347" s="36"/>
      <c r="X347" s="36"/>
      <c r="Y347" s="29"/>
      <c r="Z347" s="36"/>
      <c r="AA347" s="66"/>
      <c r="AB347" s="36"/>
      <c r="AC347" s="36"/>
      <c r="AD347" s="36"/>
      <c r="AE347" s="36"/>
      <c r="AF347" s="36"/>
      <c r="AG347" s="36"/>
      <c r="AH347" s="29"/>
      <c r="AI347" s="36"/>
      <c r="AJ347" s="29"/>
      <c r="AK347" s="36"/>
      <c r="AL347" s="36"/>
      <c r="AM347" s="36"/>
      <c r="AN347" s="29"/>
      <c r="AO347" s="36"/>
      <c r="AP347" s="29"/>
      <c r="AQ347" s="36"/>
      <c r="AR347" s="29"/>
      <c r="AS347" s="36"/>
      <c r="AT347" s="36"/>
      <c r="AU347" s="36"/>
      <c r="AV347" s="29"/>
      <c r="AW347" s="36"/>
      <c r="AX347" s="36"/>
      <c r="AY347" s="36"/>
      <c r="AZ347" s="29"/>
      <c r="BA347" s="36"/>
      <c r="BB347" s="36"/>
      <c r="BC347" s="36"/>
      <c r="BD347" s="36"/>
      <c r="BE347" s="36"/>
      <c r="BF347" s="36"/>
      <c r="BG347" s="36"/>
      <c r="BH347" s="36"/>
      <c r="BI347" s="36"/>
      <c r="BJ347" s="29"/>
      <c r="BK347" s="36"/>
      <c r="BL347" s="29"/>
      <c r="BM347" s="36"/>
      <c r="BN347" s="36"/>
      <c r="BO347" s="36"/>
      <c r="BP347" s="29"/>
      <c r="BQ347" s="36"/>
      <c r="BR347" s="29"/>
      <c r="BS347" s="36"/>
      <c r="BT347" s="36"/>
      <c r="BU347" s="36"/>
      <c r="BV347" s="36"/>
    </row>
    <row r="348" spans="1:74" x14ac:dyDescent="0.25">
      <c r="A348" s="16">
        <v>346</v>
      </c>
      <c r="B348" s="16">
        <v>2</v>
      </c>
      <c r="C348" s="31" t="s">
        <v>796</v>
      </c>
      <c r="D348" s="40">
        <f>сентябрь!D348-октябрь!E348</f>
        <v>-115.73991028985506</v>
      </c>
      <c r="E348" s="40">
        <f t="shared" si="5"/>
        <v>0</v>
      </c>
      <c r="F348" s="36"/>
      <c r="G348" s="36"/>
      <c r="H348" s="36"/>
      <c r="I348" s="27"/>
      <c r="J348" s="36"/>
      <c r="K348" s="36"/>
      <c r="L348" s="36"/>
      <c r="M348" s="36"/>
      <c r="N348" s="36"/>
      <c r="O348" s="29"/>
      <c r="P348" s="36"/>
      <c r="Q348" s="29"/>
      <c r="R348" s="36"/>
      <c r="S348" s="36"/>
      <c r="T348" s="36"/>
      <c r="U348" s="36"/>
      <c r="V348" s="36"/>
      <c r="W348" s="36"/>
      <c r="X348" s="36"/>
      <c r="Y348" s="29"/>
      <c r="Z348" s="36"/>
      <c r="AA348" s="66"/>
      <c r="AB348" s="36"/>
      <c r="AC348" s="36"/>
      <c r="AD348" s="36"/>
      <c r="AE348" s="36"/>
      <c r="AF348" s="36"/>
      <c r="AG348" s="36"/>
      <c r="AH348" s="29"/>
      <c r="AI348" s="36"/>
      <c r="AJ348" s="29"/>
      <c r="AK348" s="36"/>
      <c r="AL348" s="36"/>
      <c r="AM348" s="36"/>
      <c r="AN348" s="29"/>
      <c r="AO348" s="36"/>
      <c r="AP348" s="29"/>
      <c r="AQ348" s="36"/>
      <c r="AR348" s="29"/>
      <c r="AS348" s="36"/>
      <c r="AT348" s="36"/>
      <c r="AU348" s="36"/>
      <c r="AV348" s="29"/>
      <c r="AW348" s="36"/>
      <c r="AX348" s="36"/>
      <c r="AY348" s="36"/>
      <c r="AZ348" s="29"/>
      <c r="BA348" s="36"/>
      <c r="BB348" s="36"/>
      <c r="BC348" s="36"/>
      <c r="BD348" s="36"/>
      <c r="BE348" s="36"/>
      <c r="BF348" s="36"/>
      <c r="BG348" s="36"/>
      <c r="BH348" s="36"/>
      <c r="BI348" s="36"/>
      <c r="BJ348" s="29"/>
      <c r="BK348" s="36"/>
      <c r="BL348" s="29"/>
      <c r="BM348" s="36"/>
      <c r="BN348" s="36"/>
      <c r="BO348" s="36"/>
      <c r="BP348" s="29"/>
      <c r="BQ348" s="36"/>
      <c r="BR348" s="29"/>
      <c r="BS348" s="36"/>
      <c r="BT348" s="36"/>
      <c r="BU348" s="36"/>
      <c r="BV348" s="36"/>
    </row>
    <row r="349" spans="1:74" x14ac:dyDescent="0.25">
      <c r="A349" s="16">
        <v>347</v>
      </c>
      <c r="B349" s="16">
        <v>2</v>
      </c>
      <c r="C349" s="31" t="s">
        <v>797</v>
      </c>
      <c r="D349" s="40">
        <f>сентябрь!D349-октябрь!E349</f>
        <v>-359.67938348792268</v>
      </c>
      <c r="E349" s="40">
        <f t="shared" si="5"/>
        <v>0</v>
      </c>
      <c r="F349" s="36"/>
      <c r="G349" s="36"/>
      <c r="H349" s="36"/>
      <c r="I349" s="27"/>
      <c r="J349" s="36"/>
      <c r="K349" s="36"/>
      <c r="L349" s="36"/>
      <c r="M349" s="36"/>
      <c r="N349" s="36"/>
      <c r="O349" s="29"/>
      <c r="P349" s="36"/>
      <c r="Q349" s="29"/>
      <c r="R349" s="36"/>
      <c r="S349" s="36"/>
      <c r="T349" s="36"/>
      <c r="U349" s="36"/>
      <c r="V349" s="36"/>
      <c r="W349" s="36"/>
      <c r="X349" s="36"/>
      <c r="Y349" s="29"/>
      <c r="Z349" s="36"/>
      <c r="AA349" s="66"/>
      <c r="AB349" s="36"/>
      <c r="AC349" s="36"/>
      <c r="AD349" s="36"/>
      <c r="AE349" s="36"/>
      <c r="AF349" s="36"/>
      <c r="AG349" s="36"/>
      <c r="AH349" s="29"/>
      <c r="AI349" s="36"/>
      <c r="AJ349" s="29"/>
      <c r="AK349" s="36"/>
      <c r="AL349" s="36"/>
      <c r="AM349" s="36"/>
      <c r="AN349" s="29"/>
      <c r="AO349" s="36"/>
      <c r="AP349" s="29"/>
      <c r="AQ349" s="36"/>
      <c r="AR349" s="29"/>
      <c r="AS349" s="36"/>
      <c r="AT349" s="36"/>
      <c r="AU349" s="36"/>
      <c r="AV349" s="29"/>
      <c r="AW349" s="36"/>
      <c r="AX349" s="36"/>
      <c r="AY349" s="36"/>
      <c r="AZ349" s="29"/>
      <c r="BA349" s="36"/>
      <c r="BB349" s="36"/>
      <c r="BC349" s="36"/>
      <c r="BD349" s="36"/>
      <c r="BE349" s="36"/>
      <c r="BF349" s="36"/>
      <c r="BG349" s="36"/>
      <c r="BH349" s="36"/>
      <c r="BI349" s="36"/>
      <c r="BJ349" s="29"/>
      <c r="BK349" s="36"/>
      <c r="BL349" s="29"/>
      <c r="BM349" s="36"/>
      <c r="BN349" s="36"/>
      <c r="BO349" s="36"/>
      <c r="BP349" s="29"/>
      <c r="BQ349" s="36"/>
      <c r="BR349" s="29"/>
      <c r="BS349" s="36"/>
      <c r="BT349" s="36"/>
      <c r="BU349" s="36"/>
      <c r="BV349" s="36"/>
    </row>
    <row r="350" spans="1:74" x14ac:dyDescent="0.25">
      <c r="A350" s="16">
        <v>348</v>
      </c>
      <c r="B350" s="16">
        <v>2</v>
      </c>
      <c r="C350" s="31" t="s">
        <v>798</v>
      </c>
      <c r="D350" s="40">
        <f>сентябрь!D350-октябрь!E350</f>
        <v>-491.13511808695648</v>
      </c>
      <c r="E350" s="40">
        <f t="shared" si="5"/>
        <v>0</v>
      </c>
      <c r="F350" s="36"/>
      <c r="G350" s="36"/>
      <c r="H350" s="36"/>
      <c r="I350" s="27"/>
      <c r="J350" s="36"/>
      <c r="K350" s="36"/>
      <c r="L350" s="36"/>
      <c r="M350" s="36"/>
      <c r="N350" s="36"/>
      <c r="O350" s="29"/>
      <c r="P350" s="36"/>
      <c r="Q350" s="29"/>
      <c r="R350" s="36"/>
      <c r="S350" s="36"/>
      <c r="T350" s="36"/>
      <c r="U350" s="36"/>
      <c r="V350" s="36"/>
      <c r="W350" s="36"/>
      <c r="X350" s="36"/>
      <c r="Y350" s="29"/>
      <c r="Z350" s="36"/>
      <c r="AA350" s="66"/>
      <c r="AB350" s="36"/>
      <c r="AC350" s="36"/>
      <c r="AD350" s="36"/>
      <c r="AE350" s="36"/>
      <c r="AF350" s="36"/>
      <c r="AG350" s="36"/>
      <c r="AH350" s="29"/>
      <c r="AI350" s="36"/>
      <c r="AJ350" s="29"/>
      <c r="AK350" s="36"/>
      <c r="AL350" s="36"/>
      <c r="AM350" s="36"/>
      <c r="AN350" s="29"/>
      <c r="AO350" s="36"/>
      <c r="AP350" s="29"/>
      <c r="AQ350" s="36"/>
      <c r="AR350" s="29"/>
      <c r="AS350" s="36"/>
      <c r="AT350" s="36"/>
      <c r="AU350" s="36"/>
      <c r="AV350" s="29"/>
      <c r="AW350" s="36"/>
      <c r="AX350" s="36"/>
      <c r="AY350" s="36"/>
      <c r="AZ350" s="29"/>
      <c r="BA350" s="36"/>
      <c r="BB350" s="36"/>
      <c r="BC350" s="36"/>
      <c r="BD350" s="36"/>
      <c r="BE350" s="36"/>
      <c r="BF350" s="36"/>
      <c r="BG350" s="36"/>
      <c r="BH350" s="36"/>
      <c r="BI350" s="36"/>
      <c r="BJ350" s="29"/>
      <c r="BK350" s="36"/>
      <c r="BL350" s="29"/>
      <c r="BM350" s="36"/>
      <c r="BN350" s="36"/>
      <c r="BO350" s="36"/>
      <c r="BP350" s="29"/>
      <c r="BQ350" s="36"/>
      <c r="BR350" s="29"/>
      <c r="BS350" s="36"/>
      <c r="BT350" s="36"/>
      <c r="BU350" s="36"/>
      <c r="BV350" s="36"/>
    </row>
    <row r="351" spans="1:74" x14ac:dyDescent="0.25">
      <c r="A351" s="16">
        <v>349</v>
      </c>
      <c r="B351" s="16">
        <v>2</v>
      </c>
      <c r="C351" s="31" t="s">
        <v>799</v>
      </c>
      <c r="D351" s="40">
        <f>сентябрь!D351-октябрь!E351</f>
        <v>-348.87075864734294</v>
      </c>
      <c r="E351" s="40">
        <f t="shared" si="5"/>
        <v>0</v>
      </c>
      <c r="F351" s="36"/>
      <c r="G351" s="36"/>
      <c r="H351" s="36"/>
      <c r="I351" s="27"/>
      <c r="J351" s="36"/>
      <c r="K351" s="36"/>
      <c r="L351" s="36"/>
      <c r="M351" s="36"/>
      <c r="N351" s="36"/>
      <c r="O351" s="29"/>
      <c r="P351" s="36"/>
      <c r="Q351" s="29"/>
      <c r="R351" s="36"/>
      <c r="S351" s="36"/>
      <c r="T351" s="36"/>
      <c r="U351" s="36"/>
      <c r="V351" s="36"/>
      <c r="W351" s="36"/>
      <c r="X351" s="36"/>
      <c r="Y351" s="29"/>
      <c r="Z351" s="36"/>
      <c r="AA351" s="66"/>
      <c r="AB351" s="36"/>
      <c r="AC351" s="36"/>
      <c r="AD351" s="36"/>
      <c r="AE351" s="36"/>
      <c r="AF351" s="36"/>
      <c r="AG351" s="36"/>
      <c r="AH351" s="29"/>
      <c r="AI351" s="36"/>
      <c r="AJ351" s="29"/>
      <c r="AK351" s="36"/>
      <c r="AL351" s="36"/>
      <c r="AM351" s="36"/>
      <c r="AN351" s="29"/>
      <c r="AO351" s="36"/>
      <c r="AP351" s="29"/>
      <c r="AQ351" s="36"/>
      <c r="AR351" s="29"/>
      <c r="AS351" s="36"/>
      <c r="AT351" s="36"/>
      <c r="AU351" s="36"/>
      <c r="AV351" s="29"/>
      <c r="AW351" s="36"/>
      <c r="AX351" s="36"/>
      <c r="AY351" s="36"/>
      <c r="AZ351" s="29"/>
      <c r="BA351" s="36"/>
      <c r="BB351" s="36"/>
      <c r="BC351" s="36"/>
      <c r="BD351" s="36"/>
      <c r="BE351" s="36"/>
      <c r="BF351" s="36"/>
      <c r="BG351" s="36"/>
      <c r="BH351" s="36"/>
      <c r="BI351" s="36"/>
      <c r="BJ351" s="29"/>
      <c r="BK351" s="36"/>
      <c r="BL351" s="29"/>
      <c r="BM351" s="36"/>
      <c r="BN351" s="36"/>
      <c r="BO351" s="36"/>
      <c r="BP351" s="29"/>
      <c r="BQ351" s="36"/>
      <c r="BR351" s="29"/>
      <c r="BS351" s="36"/>
      <c r="BT351" s="36"/>
      <c r="BU351" s="36"/>
      <c r="BV351" s="36"/>
    </row>
    <row r="352" spans="1:74" s="86" customFormat="1" x14ac:dyDescent="0.25">
      <c r="A352" s="79">
        <v>350</v>
      </c>
      <c r="B352" s="79">
        <v>2</v>
      </c>
      <c r="C352" s="80" t="s">
        <v>800</v>
      </c>
      <c r="D352" s="81">
        <f>сентябрь!D352-октябрь!E352</f>
        <v>-471.39657166183565</v>
      </c>
      <c r="E352" s="81">
        <f t="shared" si="5"/>
        <v>3.8130000000000002</v>
      </c>
      <c r="F352" s="82"/>
      <c r="G352" s="82"/>
      <c r="H352" s="82"/>
      <c r="I352" s="83"/>
      <c r="J352" s="82"/>
      <c r="K352" s="82"/>
      <c r="L352" s="82"/>
      <c r="M352" s="82"/>
      <c r="N352" s="82"/>
      <c r="O352" s="84"/>
      <c r="P352" s="82"/>
      <c r="Q352" s="84"/>
      <c r="R352" s="82"/>
      <c r="S352" s="82"/>
      <c r="T352" s="82"/>
      <c r="U352" s="82"/>
      <c r="V352" s="82"/>
      <c r="W352" s="82"/>
      <c r="X352" s="82"/>
      <c r="Y352" s="84"/>
      <c r="Z352" s="82"/>
      <c r="AA352" s="85"/>
      <c r="AB352" s="82"/>
      <c r="AC352" s="82"/>
      <c r="AD352" s="82"/>
      <c r="AE352" s="82"/>
      <c r="AF352" s="82"/>
      <c r="AG352" s="82"/>
      <c r="AH352" s="84"/>
      <c r="AI352" s="82"/>
      <c r="AJ352" s="84"/>
      <c r="AK352" s="82"/>
      <c r="AL352" s="82"/>
      <c r="AM352" s="82"/>
      <c r="AN352" s="84"/>
      <c r="AO352" s="82"/>
      <c r="AP352" s="84"/>
      <c r="AQ352" s="82"/>
      <c r="AR352" s="84"/>
      <c r="AS352" s="82"/>
      <c r="AT352" s="82"/>
      <c r="AU352" s="82"/>
      <c r="AV352" s="84"/>
      <c r="AW352" s="82"/>
      <c r="AX352" s="82"/>
      <c r="AY352" s="82"/>
      <c r="AZ352" s="84"/>
      <c r="BA352" s="82"/>
      <c r="BB352" s="82"/>
      <c r="BC352" s="82"/>
      <c r="BD352" s="82"/>
      <c r="BE352" s="82"/>
      <c r="BF352" s="82"/>
      <c r="BG352" s="82"/>
      <c r="BH352" s="82"/>
      <c r="BI352" s="82"/>
      <c r="BJ352" s="84"/>
      <c r="BK352" s="82"/>
      <c r="BL352" s="84"/>
      <c r="BM352" s="82"/>
      <c r="BN352" s="82"/>
      <c r="BO352" s="82"/>
      <c r="BP352" s="84">
        <v>4</v>
      </c>
      <c r="BQ352" s="82">
        <v>3.8130000000000002</v>
      </c>
      <c r="BR352" s="84"/>
      <c r="BS352" s="82"/>
      <c r="BT352" s="82"/>
      <c r="BU352" s="82"/>
      <c r="BV352" s="82"/>
    </row>
    <row r="353" spans="1:75" s="86" customFormat="1" ht="16.5" customHeight="1" x14ac:dyDescent="0.25">
      <c r="A353" s="79">
        <v>351</v>
      </c>
      <c r="B353" s="79">
        <v>3</v>
      </c>
      <c r="C353" s="80" t="s">
        <v>801</v>
      </c>
      <c r="D353" s="81">
        <f>сентябрь!D353-октябрь!E353</f>
        <v>162.88202371980674</v>
      </c>
      <c r="E353" s="81">
        <f t="shared" si="5"/>
        <v>19.341999999999999</v>
      </c>
      <c r="F353" s="82"/>
      <c r="G353" s="82"/>
      <c r="H353" s="82"/>
      <c r="I353" s="83"/>
      <c r="J353" s="82"/>
      <c r="K353" s="82"/>
      <c r="L353" s="82"/>
      <c r="M353" s="82"/>
      <c r="N353" s="82"/>
      <c r="O353" s="84"/>
      <c r="P353" s="82"/>
      <c r="Q353" s="84"/>
      <c r="R353" s="82"/>
      <c r="S353" s="82"/>
      <c r="T353" s="82"/>
      <c r="U353" s="82"/>
      <c r="V353" s="82"/>
      <c r="W353" s="82"/>
      <c r="X353" s="82"/>
      <c r="Y353" s="84"/>
      <c r="Z353" s="82"/>
      <c r="AA353" s="85"/>
      <c r="AB353" s="82"/>
      <c r="AC353" s="82"/>
      <c r="AD353" s="82"/>
      <c r="AE353" s="82"/>
      <c r="AF353" s="82"/>
      <c r="AG353" s="82"/>
      <c r="AH353" s="84"/>
      <c r="AI353" s="82"/>
      <c r="AJ353" s="84"/>
      <c r="AK353" s="82"/>
      <c r="AL353" s="82"/>
      <c r="AM353" s="82"/>
      <c r="AN353" s="84"/>
      <c r="AO353" s="82"/>
      <c r="AP353" s="84"/>
      <c r="AQ353" s="82"/>
      <c r="AR353" s="84"/>
      <c r="AS353" s="82"/>
      <c r="AT353" s="82"/>
      <c r="AU353" s="82"/>
      <c r="AV353" s="84"/>
      <c r="AW353" s="82"/>
      <c r="AX353" s="82"/>
      <c r="AY353" s="82"/>
      <c r="AZ353" s="84"/>
      <c r="BA353" s="82"/>
      <c r="BB353" s="82"/>
      <c r="BC353" s="82"/>
      <c r="BD353" s="82"/>
      <c r="BE353" s="82"/>
      <c r="BF353" s="82"/>
      <c r="BG353" s="82"/>
      <c r="BH353" s="82"/>
      <c r="BI353" s="82"/>
      <c r="BJ353" s="84"/>
      <c r="BK353" s="82"/>
      <c r="BL353" s="84"/>
      <c r="BM353" s="82"/>
      <c r="BN353" s="82"/>
      <c r="BO353" s="82"/>
      <c r="BP353" s="84">
        <v>19</v>
      </c>
      <c r="BQ353" s="82">
        <v>19.341999999999999</v>
      </c>
      <c r="BR353" s="84"/>
      <c r="BS353" s="82"/>
      <c r="BT353" s="82"/>
      <c r="BU353" s="82"/>
      <c r="BV353" s="82"/>
    </row>
    <row r="354" spans="1:75" x14ac:dyDescent="0.25">
      <c r="A354" s="16">
        <v>352</v>
      </c>
      <c r="B354" s="16">
        <v>3</v>
      </c>
      <c r="C354" s="31" t="s">
        <v>802</v>
      </c>
      <c r="D354" s="40">
        <f>сентябрь!D354-октябрь!E354</f>
        <v>101.53723978743959</v>
      </c>
      <c r="E354" s="40">
        <f t="shared" si="5"/>
        <v>0</v>
      </c>
      <c r="F354" s="36"/>
      <c r="G354" s="36"/>
      <c r="H354" s="36"/>
      <c r="I354" s="27"/>
      <c r="J354" s="36"/>
      <c r="K354" s="36"/>
      <c r="L354" s="36"/>
      <c r="M354" s="36"/>
      <c r="N354" s="36"/>
      <c r="O354" s="29"/>
      <c r="P354" s="36"/>
      <c r="Q354" s="29"/>
      <c r="R354" s="36"/>
      <c r="S354" s="36"/>
      <c r="T354" s="36"/>
      <c r="U354" s="36"/>
      <c r="V354" s="36"/>
      <c r="W354" s="36"/>
      <c r="X354" s="36"/>
      <c r="Y354" s="29"/>
      <c r="Z354" s="36"/>
      <c r="AA354" s="66"/>
      <c r="AB354" s="36"/>
      <c r="AC354" s="36"/>
      <c r="AD354" s="36"/>
      <c r="AE354" s="36"/>
      <c r="AF354" s="36"/>
      <c r="AG354" s="36"/>
      <c r="AH354" s="29"/>
      <c r="AI354" s="36"/>
      <c r="AJ354" s="29"/>
      <c r="AK354" s="36"/>
      <c r="AL354" s="36"/>
      <c r="AM354" s="36"/>
      <c r="AN354" s="29"/>
      <c r="AO354" s="36"/>
      <c r="AP354" s="29"/>
      <c r="AQ354" s="36"/>
      <c r="AR354" s="29"/>
      <c r="AS354" s="36"/>
      <c r="AT354" s="36"/>
      <c r="AU354" s="36"/>
      <c r="AV354" s="29"/>
      <c r="AW354" s="36"/>
      <c r="AX354" s="36"/>
      <c r="AY354" s="36"/>
      <c r="AZ354" s="29"/>
      <c r="BA354" s="36"/>
      <c r="BB354" s="36"/>
      <c r="BC354" s="36"/>
      <c r="BD354" s="36"/>
      <c r="BE354" s="36"/>
      <c r="BF354" s="36"/>
      <c r="BG354" s="36"/>
      <c r="BH354" s="36"/>
      <c r="BI354" s="36"/>
      <c r="BJ354" s="29"/>
      <c r="BK354" s="36"/>
      <c r="BL354" s="29"/>
      <c r="BM354" s="36"/>
      <c r="BN354" s="36"/>
      <c r="BO354" s="36"/>
      <c r="BP354" s="29"/>
      <c r="BQ354" s="36"/>
      <c r="BR354" s="29"/>
      <c r="BS354" s="36"/>
      <c r="BT354" s="36"/>
      <c r="BU354" s="36"/>
      <c r="BV354" s="36"/>
    </row>
    <row r="355" spans="1:75" s="86" customFormat="1" x14ac:dyDescent="0.25">
      <c r="A355" s="79">
        <v>353</v>
      </c>
      <c r="B355" s="79">
        <v>3</v>
      </c>
      <c r="C355" s="80" t="s">
        <v>803</v>
      </c>
      <c r="D355" s="81">
        <f>сентябрь!D355-октябрь!E355</f>
        <v>1087.8328796618355</v>
      </c>
      <c r="E355" s="81">
        <f t="shared" si="5"/>
        <v>64.585999999999999</v>
      </c>
      <c r="F355" s="82"/>
      <c r="G355" s="82"/>
      <c r="H355" s="82"/>
      <c r="I355" s="83"/>
      <c r="J355" s="82"/>
      <c r="K355" s="82">
        <v>0.214</v>
      </c>
      <c r="L355" s="82">
        <v>49.265000000000001</v>
      </c>
      <c r="M355" s="82"/>
      <c r="N355" s="82"/>
      <c r="O355" s="84"/>
      <c r="P355" s="82"/>
      <c r="Q355" s="84"/>
      <c r="R355" s="82"/>
      <c r="S355" s="82"/>
      <c r="T355" s="82"/>
      <c r="U355" s="82"/>
      <c r="V355" s="82"/>
      <c r="W355" s="82"/>
      <c r="X355" s="82"/>
      <c r="Y355" s="84"/>
      <c r="Z355" s="82"/>
      <c r="AA355" s="85"/>
      <c r="AB355" s="82"/>
      <c r="AC355" s="82"/>
      <c r="AD355" s="82"/>
      <c r="AE355" s="82"/>
      <c r="AF355" s="82"/>
      <c r="AG355" s="82"/>
      <c r="AH355" s="84"/>
      <c r="AI355" s="82"/>
      <c r="AJ355" s="84"/>
      <c r="AK355" s="82"/>
      <c r="AL355" s="82"/>
      <c r="AM355" s="82"/>
      <c r="AN355" s="84"/>
      <c r="AO355" s="82"/>
      <c r="AP355" s="84"/>
      <c r="AQ355" s="82"/>
      <c r="AR355" s="84"/>
      <c r="AS355" s="82"/>
      <c r="AT355" s="82"/>
      <c r="AU355" s="82"/>
      <c r="AV355" s="84"/>
      <c r="AW355" s="82"/>
      <c r="AX355" s="82"/>
      <c r="AY355" s="82"/>
      <c r="AZ355" s="84"/>
      <c r="BA355" s="82"/>
      <c r="BB355" s="82"/>
      <c r="BC355" s="82"/>
      <c r="BD355" s="82"/>
      <c r="BE355" s="82"/>
      <c r="BF355" s="82"/>
      <c r="BG355" s="82"/>
      <c r="BH355" s="82"/>
      <c r="BI355" s="82"/>
      <c r="BJ355" s="84"/>
      <c r="BK355" s="82"/>
      <c r="BL355" s="84"/>
      <c r="BM355" s="82"/>
      <c r="BN355" s="82"/>
      <c r="BO355" s="82"/>
      <c r="BP355" s="84">
        <v>16</v>
      </c>
      <c r="BQ355" s="82">
        <v>15.321</v>
      </c>
      <c r="BR355" s="84"/>
      <c r="BS355" s="82"/>
      <c r="BT355" s="82"/>
      <c r="BU355" s="82"/>
      <c r="BV355" s="82"/>
    </row>
    <row r="356" spans="1:75" s="86" customFormat="1" x14ac:dyDescent="0.25">
      <c r="A356" s="79">
        <v>354</v>
      </c>
      <c r="B356" s="79">
        <v>3</v>
      </c>
      <c r="C356" s="80" t="s">
        <v>804</v>
      </c>
      <c r="D356" s="81">
        <f>сентябрь!D356-октябрь!E356</f>
        <v>386.00170179710142</v>
      </c>
      <c r="E356" s="81">
        <f t="shared" si="5"/>
        <v>0.95</v>
      </c>
      <c r="F356" s="82"/>
      <c r="G356" s="82"/>
      <c r="H356" s="82"/>
      <c r="I356" s="83"/>
      <c r="J356" s="82"/>
      <c r="K356" s="82"/>
      <c r="L356" s="82"/>
      <c r="M356" s="82"/>
      <c r="N356" s="82"/>
      <c r="O356" s="84"/>
      <c r="P356" s="82"/>
      <c r="Q356" s="84"/>
      <c r="R356" s="82"/>
      <c r="S356" s="82"/>
      <c r="T356" s="82"/>
      <c r="U356" s="82"/>
      <c r="V356" s="82"/>
      <c r="W356" s="82"/>
      <c r="X356" s="82"/>
      <c r="Y356" s="84"/>
      <c r="Z356" s="82"/>
      <c r="AA356" s="85"/>
      <c r="AB356" s="82"/>
      <c r="AC356" s="82"/>
      <c r="AD356" s="82"/>
      <c r="AE356" s="82"/>
      <c r="AF356" s="82"/>
      <c r="AG356" s="82"/>
      <c r="AH356" s="84"/>
      <c r="AI356" s="82"/>
      <c r="AJ356" s="84"/>
      <c r="AK356" s="82"/>
      <c r="AL356" s="82"/>
      <c r="AM356" s="82"/>
      <c r="AN356" s="84"/>
      <c r="AO356" s="82"/>
      <c r="AP356" s="84"/>
      <c r="AQ356" s="82"/>
      <c r="AR356" s="84"/>
      <c r="AS356" s="82"/>
      <c r="AT356" s="82"/>
      <c r="AU356" s="82"/>
      <c r="AV356" s="84"/>
      <c r="AW356" s="82"/>
      <c r="AX356" s="82"/>
      <c r="AY356" s="82"/>
      <c r="AZ356" s="84"/>
      <c r="BA356" s="82"/>
      <c r="BB356" s="82"/>
      <c r="BC356" s="82"/>
      <c r="BD356" s="82"/>
      <c r="BE356" s="82"/>
      <c r="BF356" s="82"/>
      <c r="BG356" s="82"/>
      <c r="BH356" s="82"/>
      <c r="BI356" s="82"/>
      <c r="BJ356" s="84"/>
      <c r="BK356" s="82"/>
      <c r="BL356" s="84"/>
      <c r="BM356" s="82"/>
      <c r="BN356" s="82"/>
      <c r="BO356" s="82"/>
      <c r="BP356" s="84"/>
      <c r="BQ356" s="82"/>
      <c r="BR356" s="84"/>
      <c r="BS356" s="82"/>
      <c r="BT356" s="82"/>
      <c r="BU356" s="82"/>
      <c r="BV356" s="82">
        <v>0.95</v>
      </c>
      <c r="BW356" s="86" t="s">
        <v>1215</v>
      </c>
    </row>
    <row r="357" spans="1:75" s="86" customFormat="1" x14ac:dyDescent="0.25">
      <c r="A357" s="79">
        <v>355</v>
      </c>
      <c r="B357" s="79">
        <v>3</v>
      </c>
      <c r="C357" s="80" t="s">
        <v>805</v>
      </c>
      <c r="D357" s="81">
        <f>сентябрь!D357-октябрь!E357</f>
        <v>-1362.6611600096621</v>
      </c>
      <c r="E357" s="81">
        <f t="shared" si="5"/>
        <v>1.9059999999999999</v>
      </c>
      <c r="F357" s="82"/>
      <c r="G357" s="82"/>
      <c r="H357" s="82"/>
      <c r="I357" s="83"/>
      <c r="J357" s="82"/>
      <c r="K357" s="82"/>
      <c r="L357" s="82"/>
      <c r="M357" s="82"/>
      <c r="N357" s="82"/>
      <c r="O357" s="84"/>
      <c r="P357" s="82"/>
      <c r="Q357" s="84"/>
      <c r="R357" s="82"/>
      <c r="S357" s="82"/>
      <c r="T357" s="82"/>
      <c r="U357" s="82"/>
      <c r="V357" s="82"/>
      <c r="W357" s="82"/>
      <c r="X357" s="82"/>
      <c r="Y357" s="84"/>
      <c r="Z357" s="82"/>
      <c r="AA357" s="85"/>
      <c r="AB357" s="82"/>
      <c r="AC357" s="82"/>
      <c r="AD357" s="82"/>
      <c r="AE357" s="82"/>
      <c r="AF357" s="82"/>
      <c r="AG357" s="82"/>
      <c r="AH357" s="84"/>
      <c r="AI357" s="82"/>
      <c r="AJ357" s="84"/>
      <c r="AK357" s="82"/>
      <c r="AL357" s="82"/>
      <c r="AM357" s="82"/>
      <c r="AN357" s="84"/>
      <c r="AO357" s="82"/>
      <c r="AP357" s="84"/>
      <c r="AQ357" s="82"/>
      <c r="AR357" s="84"/>
      <c r="AS357" s="82"/>
      <c r="AT357" s="82"/>
      <c r="AU357" s="82"/>
      <c r="AV357" s="84"/>
      <c r="AW357" s="82"/>
      <c r="AX357" s="82"/>
      <c r="AY357" s="82"/>
      <c r="AZ357" s="84"/>
      <c r="BA357" s="82"/>
      <c r="BB357" s="82"/>
      <c r="BC357" s="82"/>
      <c r="BD357" s="82"/>
      <c r="BE357" s="82"/>
      <c r="BF357" s="82"/>
      <c r="BG357" s="82"/>
      <c r="BH357" s="82"/>
      <c r="BI357" s="82"/>
      <c r="BJ357" s="84"/>
      <c r="BK357" s="82"/>
      <c r="BL357" s="84"/>
      <c r="BM357" s="82"/>
      <c r="BN357" s="82"/>
      <c r="BO357" s="82"/>
      <c r="BP357" s="84">
        <v>2</v>
      </c>
      <c r="BQ357" s="82">
        <v>1.9059999999999999</v>
      </c>
      <c r="BR357" s="84"/>
      <c r="BS357" s="82"/>
      <c r="BT357" s="82"/>
      <c r="BU357" s="82"/>
      <c r="BV357" s="82"/>
    </row>
    <row r="358" spans="1:75" s="86" customFormat="1" x14ac:dyDescent="0.25">
      <c r="A358" s="79">
        <v>356</v>
      </c>
      <c r="B358" s="79">
        <v>3</v>
      </c>
      <c r="C358" s="80" t="s">
        <v>806</v>
      </c>
      <c r="D358" s="81">
        <f>сентябрь!D358-октябрь!E358</f>
        <v>-3065.9392394685979</v>
      </c>
      <c r="E358" s="81">
        <f t="shared" si="5"/>
        <v>11.446</v>
      </c>
      <c r="F358" s="82"/>
      <c r="G358" s="82"/>
      <c r="H358" s="82"/>
      <c r="I358" s="83"/>
      <c r="J358" s="82"/>
      <c r="K358" s="82"/>
      <c r="L358" s="82"/>
      <c r="M358" s="82"/>
      <c r="N358" s="82"/>
      <c r="O358" s="84"/>
      <c r="P358" s="82"/>
      <c r="Q358" s="84"/>
      <c r="R358" s="82"/>
      <c r="S358" s="82"/>
      <c r="T358" s="82"/>
      <c r="U358" s="82"/>
      <c r="V358" s="82"/>
      <c r="W358" s="82"/>
      <c r="X358" s="82"/>
      <c r="Y358" s="84"/>
      <c r="Z358" s="82"/>
      <c r="AA358" s="85"/>
      <c r="AB358" s="82"/>
      <c r="AC358" s="82"/>
      <c r="AD358" s="82"/>
      <c r="AE358" s="82"/>
      <c r="AF358" s="82"/>
      <c r="AG358" s="82"/>
      <c r="AH358" s="84"/>
      <c r="AI358" s="82"/>
      <c r="AJ358" s="84"/>
      <c r="AK358" s="82"/>
      <c r="AL358" s="82"/>
      <c r="AM358" s="82"/>
      <c r="AN358" s="84"/>
      <c r="AO358" s="82"/>
      <c r="AP358" s="84"/>
      <c r="AQ358" s="82"/>
      <c r="AR358" s="84"/>
      <c r="AS358" s="82"/>
      <c r="AT358" s="82"/>
      <c r="AU358" s="82"/>
      <c r="AV358" s="84"/>
      <c r="AW358" s="82"/>
      <c r="AX358" s="82"/>
      <c r="AY358" s="82"/>
      <c r="AZ358" s="84"/>
      <c r="BA358" s="82"/>
      <c r="BB358" s="82"/>
      <c r="BC358" s="82"/>
      <c r="BD358" s="82"/>
      <c r="BE358" s="82"/>
      <c r="BF358" s="82"/>
      <c r="BG358" s="82"/>
      <c r="BH358" s="82"/>
      <c r="BI358" s="82"/>
      <c r="BJ358" s="84"/>
      <c r="BK358" s="82"/>
      <c r="BL358" s="84"/>
      <c r="BM358" s="82"/>
      <c r="BN358" s="82"/>
      <c r="BO358" s="82"/>
      <c r="BP358" s="84">
        <v>12</v>
      </c>
      <c r="BQ358" s="82">
        <v>11.446</v>
      </c>
      <c r="BR358" s="84"/>
      <c r="BS358" s="82"/>
      <c r="BT358" s="82"/>
      <c r="BU358" s="82"/>
      <c r="BV358" s="82"/>
    </row>
    <row r="359" spans="1:75" s="86" customFormat="1" x14ac:dyDescent="0.25">
      <c r="A359" s="79">
        <v>357</v>
      </c>
      <c r="B359" s="79">
        <v>3</v>
      </c>
      <c r="C359" s="80" t="s">
        <v>807</v>
      </c>
      <c r="D359" s="81">
        <f>сентябрь!D359-октябрь!E359</f>
        <v>4504.469153777779</v>
      </c>
      <c r="E359" s="81">
        <f t="shared" si="5"/>
        <v>0.95</v>
      </c>
      <c r="F359" s="82"/>
      <c r="G359" s="82"/>
      <c r="H359" s="82"/>
      <c r="I359" s="83"/>
      <c r="J359" s="82"/>
      <c r="K359" s="82"/>
      <c r="L359" s="82"/>
      <c r="M359" s="82"/>
      <c r="N359" s="82"/>
      <c r="O359" s="84"/>
      <c r="P359" s="82"/>
      <c r="Q359" s="84"/>
      <c r="R359" s="82"/>
      <c r="S359" s="82"/>
      <c r="T359" s="82"/>
      <c r="U359" s="82"/>
      <c r="V359" s="82"/>
      <c r="W359" s="82"/>
      <c r="X359" s="82"/>
      <c r="Y359" s="84"/>
      <c r="Z359" s="82"/>
      <c r="AA359" s="85"/>
      <c r="AB359" s="82"/>
      <c r="AC359" s="82"/>
      <c r="AD359" s="82"/>
      <c r="AE359" s="82"/>
      <c r="AF359" s="82"/>
      <c r="AG359" s="82"/>
      <c r="AH359" s="84"/>
      <c r="AI359" s="82"/>
      <c r="AJ359" s="84"/>
      <c r="AK359" s="82"/>
      <c r="AL359" s="82"/>
      <c r="AM359" s="82"/>
      <c r="AN359" s="84"/>
      <c r="AO359" s="82"/>
      <c r="AP359" s="84"/>
      <c r="AQ359" s="82"/>
      <c r="AR359" s="84"/>
      <c r="AS359" s="82"/>
      <c r="AT359" s="82"/>
      <c r="AU359" s="82"/>
      <c r="AV359" s="84"/>
      <c r="AW359" s="82"/>
      <c r="AX359" s="82"/>
      <c r="AY359" s="82"/>
      <c r="AZ359" s="84"/>
      <c r="BA359" s="82"/>
      <c r="BB359" s="82"/>
      <c r="BC359" s="82"/>
      <c r="BD359" s="82"/>
      <c r="BE359" s="82"/>
      <c r="BF359" s="82"/>
      <c r="BG359" s="82"/>
      <c r="BH359" s="82"/>
      <c r="BI359" s="82"/>
      <c r="BJ359" s="84"/>
      <c r="BK359" s="82"/>
      <c r="BL359" s="84"/>
      <c r="BM359" s="82"/>
      <c r="BN359" s="82"/>
      <c r="BO359" s="82"/>
      <c r="BP359" s="84"/>
      <c r="BQ359" s="82"/>
      <c r="BR359" s="84"/>
      <c r="BS359" s="82"/>
      <c r="BT359" s="82"/>
      <c r="BU359" s="82"/>
      <c r="BV359" s="82">
        <v>0.95</v>
      </c>
      <c r="BW359" s="86" t="s">
        <v>1215</v>
      </c>
    </row>
    <row r="360" spans="1:75" x14ac:dyDescent="0.25">
      <c r="A360" s="16">
        <v>358</v>
      </c>
      <c r="B360" s="16">
        <v>3</v>
      </c>
      <c r="C360" s="31" t="s">
        <v>919</v>
      </c>
      <c r="D360" s="40">
        <f>сентябрь!D360-октябрь!E360</f>
        <v>213.53845666666666</v>
      </c>
      <c r="E360" s="40">
        <f t="shared" si="5"/>
        <v>0</v>
      </c>
      <c r="F360" s="36"/>
      <c r="G360" s="36"/>
      <c r="H360" s="36"/>
      <c r="I360" s="27"/>
      <c r="J360" s="36"/>
      <c r="K360" s="36"/>
      <c r="L360" s="36"/>
      <c r="M360" s="36"/>
      <c r="N360" s="36"/>
      <c r="O360" s="29"/>
      <c r="P360" s="36"/>
      <c r="Q360" s="29"/>
      <c r="R360" s="36"/>
      <c r="S360" s="36"/>
      <c r="T360" s="36"/>
      <c r="U360" s="36"/>
      <c r="V360" s="36"/>
      <c r="W360" s="36"/>
      <c r="X360" s="36"/>
      <c r="Y360" s="29"/>
      <c r="Z360" s="36"/>
      <c r="AA360" s="66"/>
      <c r="AB360" s="36"/>
      <c r="AC360" s="36"/>
      <c r="AD360" s="36"/>
      <c r="AE360" s="36"/>
      <c r="AF360" s="36"/>
      <c r="AG360" s="36"/>
      <c r="AH360" s="29"/>
      <c r="AI360" s="36"/>
      <c r="AJ360" s="29"/>
      <c r="AK360" s="36"/>
      <c r="AL360" s="36"/>
      <c r="AM360" s="36"/>
      <c r="AN360" s="29"/>
      <c r="AO360" s="36"/>
      <c r="AP360" s="29"/>
      <c r="AQ360" s="36"/>
      <c r="AR360" s="29"/>
      <c r="AS360" s="36"/>
      <c r="AT360" s="36"/>
      <c r="AU360" s="36"/>
      <c r="AV360" s="29"/>
      <c r="AW360" s="36"/>
      <c r="AX360" s="36"/>
      <c r="AY360" s="36"/>
      <c r="AZ360" s="29"/>
      <c r="BA360" s="36"/>
      <c r="BB360" s="36"/>
      <c r="BC360" s="36"/>
      <c r="BD360" s="36"/>
      <c r="BE360" s="36"/>
      <c r="BF360" s="36"/>
      <c r="BG360" s="36"/>
      <c r="BH360" s="36"/>
      <c r="BI360" s="36"/>
      <c r="BJ360" s="29"/>
      <c r="BK360" s="36"/>
      <c r="BL360" s="29"/>
      <c r="BM360" s="36"/>
      <c r="BN360" s="36"/>
      <c r="BO360" s="36"/>
      <c r="BP360" s="29"/>
      <c r="BQ360" s="36"/>
      <c r="BR360" s="29"/>
      <c r="BS360" s="36"/>
      <c r="BT360" s="36"/>
      <c r="BU360" s="36"/>
      <c r="BV360" s="36"/>
    </row>
    <row r="361" spans="1:75" s="86" customFormat="1" x14ac:dyDescent="0.25">
      <c r="A361" s="79">
        <v>359</v>
      </c>
      <c r="B361" s="79">
        <v>3</v>
      </c>
      <c r="C361" s="80" t="s">
        <v>920</v>
      </c>
      <c r="D361" s="81">
        <f>сентябрь!D361-октябрь!E361</f>
        <v>-288.11039592270538</v>
      </c>
      <c r="E361" s="81">
        <f t="shared" si="5"/>
        <v>0.437</v>
      </c>
      <c r="F361" s="82"/>
      <c r="G361" s="82"/>
      <c r="H361" s="82"/>
      <c r="I361" s="83"/>
      <c r="J361" s="82"/>
      <c r="K361" s="82"/>
      <c r="L361" s="82"/>
      <c r="M361" s="82"/>
      <c r="N361" s="82"/>
      <c r="O361" s="84"/>
      <c r="P361" s="82"/>
      <c r="Q361" s="84"/>
      <c r="R361" s="82"/>
      <c r="S361" s="82"/>
      <c r="T361" s="82"/>
      <c r="U361" s="82"/>
      <c r="V361" s="82"/>
      <c r="W361" s="82"/>
      <c r="X361" s="82"/>
      <c r="Y361" s="84"/>
      <c r="Z361" s="82"/>
      <c r="AA361" s="85"/>
      <c r="AB361" s="82"/>
      <c r="AC361" s="82"/>
      <c r="AD361" s="82"/>
      <c r="AE361" s="82"/>
      <c r="AF361" s="82"/>
      <c r="AG361" s="82"/>
      <c r="AH361" s="84"/>
      <c r="AI361" s="82"/>
      <c r="AJ361" s="84"/>
      <c r="AK361" s="82"/>
      <c r="AL361" s="82"/>
      <c r="AM361" s="82"/>
      <c r="AN361" s="84"/>
      <c r="AO361" s="82"/>
      <c r="AP361" s="84"/>
      <c r="AQ361" s="82"/>
      <c r="AR361" s="84"/>
      <c r="AS361" s="82"/>
      <c r="AT361" s="82"/>
      <c r="AU361" s="82"/>
      <c r="AV361" s="84"/>
      <c r="AW361" s="82"/>
      <c r="AX361" s="82"/>
      <c r="AY361" s="82"/>
      <c r="AZ361" s="84"/>
      <c r="BA361" s="82"/>
      <c r="BB361" s="82"/>
      <c r="BC361" s="82"/>
      <c r="BD361" s="82"/>
      <c r="BE361" s="82"/>
      <c r="BF361" s="82"/>
      <c r="BG361" s="82"/>
      <c r="BH361" s="82"/>
      <c r="BI361" s="82"/>
      <c r="BJ361" s="84"/>
      <c r="BK361" s="82"/>
      <c r="BL361" s="84"/>
      <c r="BM361" s="82"/>
      <c r="BN361" s="82"/>
      <c r="BO361" s="82"/>
      <c r="BP361" s="84"/>
      <c r="BQ361" s="82"/>
      <c r="BR361" s="84"/>
      <c r="BS361" s="82"/>
      <c r="BT361" s="82"/>
      <c r="BU361" s="82"/>
      <c r="BV361" s="82">
        <v>0.437</v>
      </c>
      <c r="BW361" s="86" t="s">
        <v>1215</v>
      </c>
    </row>
    <row r="362" spans="1:75" x14ac:dyDescent="0.25">
      <c r="A362" s="16">
        <v>360</v>
      </c>
      <c r="B362" s="16">
        <v>3</v>
      </c>
      <c r="C362" s="31" t="s">
        <v>808</v>
      </c>
      <c r="D362" s="40">
        <f>сентябрь!D362-октябрь!E362</f>
        <v>927.01365319806757</v>
      </c>
      <c r="E362" s="40">
        <f t="shared" si="5"/>
        <v>0</v>
      </c>
      <c r="F362" s="36"/>
      <c r="G362" s="36"/>
      <c r="H362" s="36"/>
      <c r="I362" s="27"/>
      <c r="J362" s="36"/>
      <c r="K362" s="36"/>
      <c r="L362" s="36"/>
      <c r="M362" s="36"/>
      <c r="N362" s="36"/>
      <c r="O362" s="29"/>
      <c r="P362" s="36"/>
      <c r="Q362" s="29"/>
      <c r="R362" s="36"/>
      <c r="S362" s="36"/>
      <c r="T362" s="36"/>
      <c r="U362" s="36"/>
      <c r="V362" s="36"/>
      <c r="W362" s="36"/>
      <c r="X362" s="36"/>
      <c r="Y362" s="29"/>
      <c r="Z362" s="36"/>
      <c r="AA362" s="66"/>
      <c r="AB362" s="36"/>
      <c r="AC362" s="36"/>
      <c r="AD362" s="36"/>
      <c r="AE362" s="36"/>
      <c r="AF362" s="36"/>
      <c r="AG362" s="36"/>
      <c r="AH362" s="29"/>
      <c r="AI362" s="36"/>
      <c r="AJ362" s="29"/>
      <c r="AK362" s="36"/>
      <c r="AL362" s="36"/>
      <c r="AM362" s="36"/>
      <c r="AN362" s="29"/>
      <c r="AO362" s="36"/>
      <c r="AP362" s="29"/>
      <c r="AQ362" s="36"/>
      <c r="AR362" s="29"/>
      <c r="AS362" s="36"/>
      <c r="AT362" s="36"/>
      <c r="AU362" s="36"/>
      <c r="AV362" s="29"/>
      <c r="AW362" s="36"/>
      <c r="AX362" s="36"/>
      <c r="AY362" s="36"/>
      <c r="AZ362" s="29"/>
      <c r="BA362" s="36"/>
      <c r="BB362" s="36"/>
      <c r="BC362" s="36"/>
      <c r="BD362" s="36"/>
      <c r="BE362" s="36"/>
      <c r="BF362" s="36"/>
      <c r="BG362" s="36"/>
      <c r="BH362" s="36"/>
      <c r="BI362" s="36"/>
      <c r="BJ362" s="29"/>
      <c r="BK362" s="36"/>
      <c r="BL362" s="29"/>
      <c r="BM362" s="36"/>
      <c r="BN362" s="36"/>
      <c r="BO362" s="36"/>
      <c r="BP362" s="29"/>
      <c r="BQ362" s="36"/>
      <c r="BR362" s="29"/>
      <c r="BS362" s="36"/>
      <c r="BT362" s="36"/>
      <c r="BU362" s="36"/>
      <c r="BV362" s="36"/>
    </row>
    <row r="363" spans="1:75" x14ac:dyDescent="0.25">
      <c r="A363" s="16">
        <v>361</v>
      </c>
      <c r="B363" s="16">
        <v>3</v>
      </c>
      <c r="C363" s="31" t="s">
        <v>809</v>
      </c>
      <c r="D363" s="40">
        <f>сентябрь!D363-октябрь!E363</f>
        <v>-437.78719178743961</v>
      </c>
      <c r="E363" s="40">
        <f t="shared" si="5"/>
        <v>0</v>
      </c>
      <c r="F363" s="36"/>
      <c r="G363" s="36"/>
      <c r="H363" s="36"/>
      <c r="I363" s="27"/>
      <c r="J363" s="36"/>
      <c r="K363" s="36"/>
      <c r="L363" s="36"/>
      <c r="M363" s="36"/>
      <c r="N363" s="36"/>
      <c r="O363" s="29"/>
      <c r="P363" s="36"/>
      <c r="Q363" s="29"/>
      <c r="R363" s="36"/>
      <c r="S363" s="36"/>
      <c r="T363" s="36"/>
      <c r="U363" s="36"/>
      <c r="V363" s="36"/>
      <c r="W363" s="36"/>
      <c r="X363" s="36"/>
      <c r="Y363" s="29"/>
      <c r="Z363" s="36"/>
      <c r="AA363" s="66"/>
      <c r="AB363" s="36"/>
      <c r="AC363" s="36"/>
      <c r="AD363" s="36"/>
      <c r="AE363" s="36"/>
      <c r="AF363" s="36"/>
      <c r="AG363" s="36"/>
      <c r="AH363" s="29"/>
      <c r="AI363" s="36"/>
      <c r="AJ363" s="29"/>
      <c r="AK363" s="36"/>
      <c r="AL363" s="36"/>
      <c r="AM363" s="36"/>
      <c r="AN363" s="29"/>
      <c r="AO363" s="36"/>
      <c r="AP363" s="29"/>
      <c r="AQ363" s="36"/>
      <c r="AR363" s="29"/>
      <c r="AS363" s="36"/>
      <c r="AT363" s="36"/>
      <c r="AU363" s="36"/>
      <c r="AV363" s="29"/>
      <c r="AW363" s="36"/>
      <c r="AX363" s="36"/>
      <c r="AY363" s="36"/>
      <c r="AZ363" s="29"/>
      <c r="BA363" s="36"/>
      <c r="BB363" s="36"/>
      <c r="BC363" s="36"/>
      <c r="BD363" s="36"/>
      <c r="BE363" s="36"/>
      <c r="BF363" s="36"/>
      <c r="BG363" s="36"/>
      <c r="BH363" s="36"/>
      <c r="BI363" s="36"/>
      <c r="BJ363" s="29"/>
      <c r="BK363" s="36"/>
      <c r="BL363" s="29"/>
      <c r="BM363" s="36"/>
      <c r="BN363" s="36"/>
      <c r="BO363" s="36"/>
      <c r="BP363" s="29"/>
      <c r="BQ363" s="36"/>
      <c r="BR363" s="29"/>
      <c r="BS363" s="36"/>
      <c r="BT363" s="36"/>
      <c r="BU363" s="36"/>
      <c r="BV363" s="36"/>
    </row>
    <row r="364" spans="1:75" x14ac:dyDescent="0.25">
      <c r="A364" s="16">
        <v>362</v>
      </c>
      <c r="B364" s="16">
        <v>3</v>
      </c>
      <c r="C364" s="31" t="s">
        <v>810</v>
      </c>
      <c r="D364" s="40">
        <f>сентябрь!D364-октябрь!E364</f>
        <v>120.73846496618356</v>
      </c>
      <c r="E364" s="40">
        <f t="shared" si="5"/>
        <v>0</v>
      </c>
      <c r="F364" s="36"/>
      <c r="G364" s="36"/>
      <c r="H364" s="36"/>
      <c r="I364" s="27"/>
      <c r="J364" s="36"/>
      <c r="K364" s="36"/>
      <c r="L364" s="36"/>
      <c r="M364" s="36"/>
      <c r="N364" s="36"/>
      <c r="O364" s="29"/>
      <c r="P364" s="36"/>
      <c r="Q364" s="29"/>
      <c r="R364" s="36"/>
      <c r="S364" s="36"/>
      <c r="T364" s="36"/>
      <c r="U364" s="36"/>
      <c r="V364" s="36"/>
      <c r="W364" s="36"/>
      <c r="X364" s="36"/>
      <c r="Y364" s="29"/>
      <c r="Z364" s="36"/>
      <c r="AA364" s="66"/>
      <c r="AB364" s="36"/>
      <c r="AC364" s="36"/>
      <c r="AD364" s="36"/>
      <c r="AE364" s="36"/>
      <c r="AF364" s="36"/>
      <c r="AG364" s="36"/>
      <c r="AH364" s="29"/>
      <c r="AI364" s="36"/>
      <c r="AJ364" s="29"/>
      <c r="AK364" s="36"/>
      <c r="AL364" s="36"/>
      <c r="AM364" s="36"/>
      <c r="AN364" s="29"/>
      <c r="AO364" s="36"/>
      <c r="AP364" s="29"/>
      <c r="AQ364" s="36"/>
      <c r="AR364" s="29"/>
      <c r="AS364" s="36"/>
      <c r="AT364" s="36"/>
      <c r="AU364" s="36"/>
      <c r="AV364" s="29"/>
      <c r="AW364" s="36"/>
      <c r="AX364" s="36"/>
      <c r="AY364" s="36"/>
      <c r="AZ364" s="29"/>
      <c r="BA364" s="36"/>
      <c r="BB364" s="36"/>
      <c r="BC364" s="36"/>
      <c r="BD364" s="36"/>
      <c r="BE364" s="36"/>
      <c r="BF364" s="36"/>
      <c r="BG364" s="36"/>
      <c r="BH364" s="36"/>
      <c r="BI364" s="36"/>
      <c r="BJ364" s="29"/>
      <c r="BK364" s="36"/>
      <c r="BL364" s="29"/>
      <c r="BM364" s="36"/>
      <c r="BN364" s="36"/>
      <c r="BO364" s="36"/>
      <c r="BP364" s="29"/>
      <c r="BQ364" s="36"/>
      <c r="BR364" s="29"/>
      <c r="BS364" s="36"/>
      <c r="BT364" s="36"/>
      <c r="BU364" s="36"/>
      <c r="BV364" s="36"/>
    </row>
    <row r="365" spans="1:75" x14ac:dyDescent="0.25">
      <c r="A365" s="16">
        <v>363</v>
      </c>
      <c r="B365" s="16">
        <v>3</v>
      </c>
      <c r="C365" s="31" t="s">
        <v>811</v>
      </c>
      <c r="D365" s="40">
        <f>сентябрь!D365-октябрь!E365</f>
        <v>-43.603439613526568</v>
      </c>
      <c r="E365" s="40">
        <f t="shared" si="5"/>
        <v>0</v>
      </c>
      <c r="F365" s="36"/>
      <c r="G365" s="36"/>
      <c r="H365" s="36"/>
      <c r="I365" s="27"/>
      <c r="J365" s="36"/>
      <c r="K365" s="36"/>
      <c r="L365" s="36"/>
      <c r="M365" s="36"/>
      <c r="N365" s="36"/>
      <c r="O365" s="29"/>
      <c r="P365" s="36"/>
      <c r="Q365" s="29"/>
      <c r="R365" s="36"/>
      <c r="S365" s="36"/>
      <c r="T365" s="36"/>
      <c r="U365" s="36"/>
      <c r="V365" s="36"/>
      <c r="W365" s="36"/>
      <c r="X365" s="36"/>
      <c r="Y365" s="29"/>
      <c r="Z365" s="36"/>
      <c r="AA365" s="66"/>
      <c r="AB365" s="36"/>
      <c r="AC365" s="36"/>
      <c r="AD365" s="36"/>
      <c r="AE365" s="36"/>
      <c r="AF365" s="36"/>
      <c r="AG365" s="36"/>
      <c r="AH365" s="29"/>
      <c r="AI365" s="36"/>
      <c r="AJ365" s="29"/>
      <c r="AK365" s="36"/>
      <c r="AL365" s="36"/>
      <c r="AM365" s="36"/>
      <c r="AN365" s="29"/>
      <c r="AO365" s="36"/>
      <c r="AP365" s="29"/>
      <c r="AQ365" s="36"/>
      <c r="AR365" s="29"/>
      <c r="AS365" s="36"/>
      <c r="AT365" s="36"/>
      <c r="AU365" s="36"/>
      <c r="AV365" s="29"/>
      <c r="AW365" s="36"/>
      <c r="AX365" s="36"/>
      <c r="AY365" s="36"/>
      <c r="AZ365" s="29"/>
      <c r="BA365" s="36"/>
      <c r="BB365" s="36"/>
      <c r="BC365" s="36"/>
      <c r="BD365" s="36"/>
      <c r="BE365" s="36"/>
      <c r="BF365" s="36"/>
      <c r="BG365" s="36"/>
      <c r="BH365" s="36"/>
      <c r="BI365" s="36"/>
      <c r="BJ365" s="29"/>
      <c r="BK365" s="36"/>
      <c r="BL365" s="29"/>
      <c r="BM365" s="36"/>
      <c r="BN365" s="36"/>
      <c r="BO365" s="36"/>
      <c r="BP365" s="29"/>
      <c r="BQ365" s="36"/>
      <c r="BR365" s="29"/>
      <c r="BS365" s="36"/>
      <c r="BT365" s="36"/>
      <c r="BU365" s="36"/>
      <c r="BV365" s="36"/>
    </row>
    <row r="366" spans="1:75" x14ac:dyDescent="0.25">
      <c r="A366" s="16">
        <v>364</v>
      </c>
      <c r="B366" s="16">
        <v>3</v>
      </c>
      <c r="C366" s="31" t="s">
        <v>812</v>
      </c>
      <c r="D366" s="40">
        <f>сентябрь!D366-октябрь!E366</f>
        <v>174.58232296618357</v>
      </c>
      <c r="E366" s="40">
        <f t="shared" si="5"/>
        <v>0</v>
      </c>
      <c r="F366" s="36"/>
      <c r="G366" s="36"/>
      <c r="H366" s="36"/>
      <c r="I366" s="27"/>
      <c r="J366" s="36"/>
      <c r="K366" s="36"/>
      <c r="L366" s="36"/>
      <c r="M366" s="36"/>
      <c r="N366" s="36"/>
      <c r="O366" s="29"/>
      <c r="P366" s="36"/>
      <c r="Q366" s="29"/>
      <c r="R366" s="36"/>
      <c r="S366" s="36"/>
      <c r="T366" s="36"/>
      <c r="U366" s="36"/>
      <c r="V366" s="36"/>
      <c r="W366" s="36"/>
      <c r="X366" s="36"/>
      <c r="Y366" s="29"/>
      <c r="Z366" s="36"/>
      <c r="AA366" s="66"/>
      <c r="AB366" s="36"/>
      <c r="AC366" s="36"/>
      <c r="AD366" s="36"/>
      <c r="AE366" s="36"/>
      <c r="AF366" s="36"/>
      <c r="AG366" s="36"/>
      <c r="AH366" s="29"/>
      <c r="AI366" s="36"/>
      <c r="AJ366" s="29"/>
      <c r="AK366" s="36"/>
      <c r="AL366" s="36"/>
      <c r="AM366" s="36"/>
      <c r="AN366" s="29"/>
      <c r="AO366" s="36"/>
      <c r="AP366" s="29"/>
      <c r="AQ366" s="36"/>
      <c r="AR366" s="29"/>
      <c r="AS366" s="36"/>
      <c r="AT366" s="36"/>
      <c r="AU366" s="36"/>
      <c r="AV366" s="29"/>
      <c r="AW366" s="36"/>
      <c r="AX366" s="36"/>
      <c r="AY366" s="36"/>
      <c r="AZ366" s="29"/>
      <c r="BA366" s="36"/>
      <c r="BB366" s="36"/>
      <c r="BC366" s="36"/>
      <c r="BD366" s="36"/>
      <c r="BE366" s="36"/>
      <c r="BF366" s="36"/>
      <c r="BG366" s="36"/>
      <c r="BH366" s="36"/>
      <c r="BI366" s="36"/>
      <c r="BJ366" s="29"/>
      <c r="BK366" s="36"/>
      <c r="BL366" s="29"/>
      <c r="BM366" s="36"/>
      <c r="BN366" s="36"/>
      <c r="BO366" s="36"/>
      <c r="BP366" s="29"/>
      <c r="BQ366" s="36"/>
      <c r="BR366" s="29"/>
      <c r="BS366" s="36"/>
      <c r="BT366" s="36"/>
      <c r="BU366" s="36"/>
      <c r="BV366" s="36"/>
    </row>
    <row r="367" spans="1:75" s="86" customFormat="1" x14ac:dyDescent="0.25">
      <c r="A367" s="79">
        <v>365</v>
      </c>
      <c r="B367" s="79">
        <v>3</v>
      </c>
      <c r="C367" s="80" t="s">
        <v>813</v>
      </c>
      <c r="D367" s="81">
        <f>сентябрь!D367-октябрь!E367</f>
        <v>-761.06657637681155</v>
      </c>
      <c r="E367" s="81">
        <f t="shared" si="5"/>
        <v>0.437</v>
      </c>
      <c r="F367" s="82"/>
      <c r="G367" s="82"/>
      <c r="H367" s="82"/>
      <c r="I367" s="83"/>
      <c r="J367" s="82"/>
      <c r="K367" s="82"/>
      <c r="L367" s="82"/>
      <c r="M367" s="82"/>
      <c r="N367" s="82"/>
      <c r="O367" s="84"/>
      <c r="P367" s="82"/>
      <c r="Q367" s="84"/>
      <c r="R367" s="82"/>
      <c r="S367" s="82"/>
      <c r="T367" s="82"/>
      <c r="U367" s="82"/>
      <c r="V367" s="82"/>
      <c r="W367" s="82"/>
      <c r="X367" s="82"/>
      <c r="Y367" s="84"/>
      <c r="Z367" s="82"/>
      <c r="AA367" s="85"/>
      <c r="AB367" s="82"/>
      <c r="AC367" s="82"/>
      <c r="AD367" s="82"/>
      <c r="AE367" s="82"/>
      <c r="AF367" s="82"/>
      <c r="AG367" s="82"/>
      <c r="AH367" s="84"/>
      <c r="AI367" s="82"/>
      <c r="AJ367" s="84"/>
      <c r="AK367" s="82"/>
      <c r="AL367" s="82"/>
      <c r="AM367" s="82"/>
      <c r="AN367" s="84"/>
      <c r="AO367" s="82"/>
      <c r="AP367" s="84"/>
      <c r="AQ367" s="82"/>
      <c r="AR367" s="84"/>
      <c r="AS367" s="82"/>
      <c r="AT367" s="82"/>
      <c r="AU367" s="82"/>
      <c r="AV367" s="84"/>
      <c r="AW367" s="82"/>
      <c r="AX367" s="82"/>
      <c r="AY367" s="82"/>
      <c r="AZ367" s="84"/>
      <c r="BA367" s="82"/>
      <c r="BB367" s="82"/>
      <c r="BC367" s="82"/>
      <c r="BD367" s="82"/>
      <c r="BE367" s="82"/>
      <c r="BF367" s="82"/>
      <c r="BG367" s="82"/>
      <c r="BH367" s="82"/>
      <c r="BI367" s="82"/>
      <c r="BJ367" s="84"/>
      <c r="BK367" s="82"/>
      <c r="BL367" s="84"/>
      <c r="BM367" s="82"/>
      <c r="BN367" s="82"/>
      <c r="BO367" s="82"/>
      <c r="BP367" s="84"/>
      <c r="BQ367" s="82"/>
      <c r="BR367" s="84"/>
      <c r="BS367" s="82"/>
      <c r="BT367" s="82"/>
      <c r="BU367" s="82"/>
      <c r="BV367" s="82">
        <v>0.437</v>
      </c>
      <c r="BW367" s="86" t="s">
        <v>1215</v>
      </c>
    </row>
    <row r="368" spans="1:75" x14ac:dyDescent="0.25">
      <c r="A368" s="16">
        <v>366</v>
      </c>
      <c r="B368" s="16">
        <v>2</v>
      </c>
      <c r="C368" s="31" t="s">
        <v>932</v>
      </c>
      <c r="D368" s="40">
        <f>сентябрь!D368-октябрь!E368</f>
        <v>608.47101329468614</v>
      </c>
      <c r="E368" s="40">
        <f t="shared" si="5"/>
        <v>0</v>
      </c>
      <c r="F368" s="36"/>
      <c r="G368" s="36"/>
      <c r="H368" s="36"/>
      <c r="I368" s="27"/>
      <c r="J368" s="36"/>
      <c r="K368" s="36"/>
      <c r="L368" s="36"/>
      <c r="M368" s="36"/>
      <c r="N368" s="36"/>
      <c r="O368" s="29"/>
      <c r="P368" s="36"/>
      <c r="Q368" s="29"/>
      <c r="R368" s="36"/>
      <c r="S368" s="36"/>
      <c r="T368" s="36"/>
      <c r="U368" s="36"/>
      <c r="V368" s="36"/>
      <c r="W368" s="36"/>
      <c r="X368" s="36"/>
      <c r="Y368" s="29"/>
      <c r="Z368" s="36"/>
      <c r="AA368" s="66"/>
      <c r="AB368" s="36"/>
      <c r="AC368" s="36"/>
      <c r="AD368" s="36"/>
      <c r="AE368" s="36"/>
      <c r="AF368" s="36"/>
      <c r="AG368" s="36"/>
      <c r="AH368" s="29"/>
      <c r="AI368" s="36"/>
      <c r="AJ368" s="29"/>
      <c r="AK368" s="36"/>
      <c r="AL368" s="36"/>
      <c r="AM368" s="36"/>
      <c r="AN368" s="29"/>
      <c r="AO368" s="36"/>
      <c r="AP368" s="29"/>
      <c r="AQ368" s="36"/>
      <c r="AR368" s="29"/>
      <c r="AS368" s="36"/>
      <c r="AT368" s="36"/>
      <c r="AU368" s="36"/>
      <c r="AV368" s="29"/>
      <c r="AW368" s="36"/>
      <c r="AX368" s="36"/>
      <c r="AY368" s="36"/>
      <c r="AZ368" s="29"/>
      <c r="BA368" s="36"/>
      <c r="BB368" s="36"/>
      <c r="BC368" s="36"/>
      <c r="BD368" s="36"/>
      <c r="BE368" s="36"/>
      <c r="BF368" s="36"/>
      <c r="BG368" s="36"/>
      <c r="BH368" s="36"/>
      <c r="BI368" s="36"/>
      <c r="BJ368" s="29"/>
      <c r="BK368" s="36"/>
      <c r="BL368" s="29"/>
      <c r="BM368" s="36"/>
      <c r="BN368" s="36"/>
      <c r="BO368" s="36"/>
      <c r="BP368" s="29"/>
      <c r="BQ368" s="36"/>
      <c r="BR368" s="29"/>
      <c r="BS368" s="36"/>
      <c r="BT368" s="36"/>
      <c r="BU368" s="36"/>
      <c r="BV368" s="36"/>
    </row>
    <row r="369" spans="1:75" x14ac:dyDescent="0.25">
      <c r="A369" s="16">
        <v>367</v>
      </c>
      <c r="B369" s="16">
        <v>2</v>
      </c>
      <c r="C369" s="31" t="s">
        <v>814</v>
      </c>
      <c r="D369" s="40">
        <f>сентябрь!D369-октябрь!E369</f>
        <v>1137.4971536038649</v>
      </c>
      <c r="E369" s="40">
        <f t="shared" si="5"/>
        <v>0</v>
      </c>
      <c r="F369" s="36"/>
      <c r="G369" s="36"/>
      <c r="H369" s="36"/>
      <c r="I369" s="27"/>
      <c r="J369" s="36"/>
      <c r="K369" s="36"/>
      <c r="L369" s="36"/>
      <c r="M369" s="36"/>
      <c r="N369" s="36"/>
      <c r="O369" s="29"/>
      <c r="P369" s="36"/>
      <c r="Q369" s="29"/>
      <c r="R369" s="36"/>
      <c r="S369" s="36"/>
      <c r="T369" s="36"/>
      <c r="U369" s="36"/>
      <c r="V369" s="36"/>
      <c r="W369" s="36"/>
      <c r="X369" s="36"/>
      <c r="Y369" s="29"/>
      <c r="Z369" s="36"/>
      <c r="AA369" s="66"/>
      <c r="AB369" s="36"/>
      <c r="AC369" s="36"/>
      <c r="AD369" s="36"/>
      <c r="AE369" s="36"/>
      <c r="AF369" s="36"/>
      <c r="AG369" s="36"/>
      <c r="AH369" s="29"/>
      <c r="AI369" s="36"/>
      <c r="AJ369" s="29"/>
      <c r="AK369" s="36"/>
      <c r="AL369" s="36"/>
      <c r="AM369" s="36"/>
      <c r="AN369" s="29"/>
      <c r="AO369" s="36"/>
      <c r="AP369" s="29"/>
      <c r="AQ369" s="36"/>
      <c r="AR369" s="29"/>
      <c r="AS369" s="36"/>
      <c r="AT369" s="36"/>
      <c r="AU369" s="36"/>
      <c r="AV369" s="29"/>
      <c r="AW369" s="36"/>
      <c r="AX369" s="36"/>
      <c r="AY369" s="36"/>
      <c r="AZ369" s="29"/>
      <c r="BA369" s="36"/>
      <c r="BB369" s="36"/>
      <c r="BC369" s="36"/>
      <c r="BD369" s="36"/>
      <c r="BE369" s="36"/>
      <c r="BF369" s="36"/>
      <c r="BG369" s="36"/>
      <c r="BH369" s="36"/>
      <c r="BI369" s="36"/>
      <c r="BJ369" s="29"/>
      <c r="BK369" s="36"/>
      <c r="BL369" s="29"/>
      <c r="BM369" s="36"/>
      <c r="BN369" s="36"/>
      <c r="BO369" s="36"/>
      <c r="BP369" s="29"/>
      <c r="BQ369" s="36"/>
      <c r="BR369" s="29"/>
      <c r="BS369" s="36"/>
      <c r="BT369" s="36"/>
      <c r="BU369" s="36"/>
      <c r="BV369" s="36"/>
    </row>
    <row r="370" spans="1:75" s="86" customFormat="1" x14ac:dyDescent="0.25">
      <c r="A370" s="79">
        <v>368</v>
      </c>
      <c r="B370" s="79">
        <v>2</v>
      </c>
      <c r="C370" s="80" t="s">
        <v>815</v>
      </c>
      <c r="D370" s="81">
        <f>сентябрь!D370-октябрь!E370</f>
        <v>144.01477582608698</v>
      </c>
      <c r="E370" s="81">
        <f t="shared" si="5"/>
        <v>0.80300000000000005</v>
      </c>
      <c r="F370" s="82"/>
      <c r="G370" s="82"/>
      <c r="H370" s="82"/>
      <c r="I370" s="83"/>
      <c r="J370" s="82"/>
      <c r="K370" s="82"/>
      <c r="L370" s="82"/>
      <c r="M370" s="82"/>
      <c r="N370" s="82"/>
      <c r="O370" s="84"/>
      <c r="P370" s="82"/>
      <c r="Q370" s="84"/>
      <c r="R370" s="82"/>
      <c r="S370" s="82"/>
      <c r="T370" s="82"/>
      <c r="U370" s="82"/>
      <c r="V370" s="82"/>
      <c r="W370" s="82"/>
      <c r="X370" s="82"/>
      <c r="Y370" s="84"/>
      <c r="Z370" s="82"/>
      <c r="AA370" s="85"/>
      <c r="AB370" s="82"/>
      <c r="AC370" s="82"/>
      <c r="AD370" s="82"/>
      <c r="AE370" s="82"/>
      <c r="AF370" s="82"/>
      <c r="AG370" s="82"/>
      <c r="AH370" s="84"/>
      <c r="AI370" s="82"/>
      <c r="AJ370" s="84"/>
      <c r="AK370" s="82"/>
      <c r="AL370" s="82"/>
      <c r="AM370" s="82"/>
      <c r="AN370" s="84"/>
      <c r="AO370" s="82"/>
      <c r="AP370" s="84"/>
      <c r="AQ370" s="82"/>
      <c r="AR370" s="84"/>
      <c r="AS370" s="82"/>
      <c r="AT370" s="82"/>
      <c r="AU370" s="82"/>
      <c r="AV370" s="84"/>
      <c r="AW370" s="82"/>
      <c r="AX370" s="82"/>
      <c r="AY370" s="82"/>
      <c r="AZ370" s="84"/>
      <c r="BA370" s="82"/>
      <c r="BB370" s="82"/>
      <c r="BC370" s="82"/>
      <c r="BD370" s="82"/>
      <c r="BE370" s="82"/>
      <c r="BF370" s="82"/>
      <c r="BG370" s="82"/>
      <c r="BH370" s="82"/>
      <c r="BI370" s="82"/>
      <c r="BJ370" s="84"/>
      <c r="BK370" s="82"/>
      <c r="BL370" s="84"/>
      <c r="BM370" s="82"/>
      <c r="BN370" s="82"/>
      <c r="BO370" s="82"/>
      <c r="BP370" s="84"/>
      <c r="BQ370" s="82"/>
      <c r="BR370" s="84"/>
      <c r="BS370" s="82"/>
      <c r="BT370" s="82"/>
      <c r="BU370" s="82"/>
      <c r="BV370" s="82">
        <v>0.80300000000000005</v>
      </c>
      <c r="BW370" s="86" t="s">
        <v>1215</v>
      </c>
    </row>
    <row r="371" spans="1:75" x14ac:dyDescent="0.25">
      <c r="A371" s="16">
        <v>369</v>
      </c>
      <c r="B371" s="16">
        <v>3</v>
      </c>
      <c r="C371" s="31" t="s">
        <v>816</v>
      </c>
      <c r="D371" s="40">
        <f>сентябрь!D371-октябрь!E371</f>
        <v>-1233.3546956038647</v>
      </c>
      <c r="E371" s="40">
        <f t="shared" si="5"/>
        <v>0</v>
      </c>
      <c r="F371" s="36"/>
      <c r="G371" s="36"/>
      <c r="H371" s="36"/>
      <c r="I371" s="27"/>
      <c r="J371" s="36"/>
      <c r="K371" s="36"/>
      <c r="L371" s="36"/>
      <c r="M371" s="36"/>
      <c r="N371" s="36"/>
      <c r="O371" s="29"/>
      <c r="P371" s="36"/>
      <c r="Q371" s="29"/>
      <c r="R371" s="36"/>
      <c r="S371" s="36"/>
      <c r="T371" s="36"/>
      <c r="U371" s="36"/>
      <c r="V371" s="36"/>
      <c r="W371" s="36"/>
      <c r="X371" s="36"/>
      <c r="Y371" s="29"/>
      <c r="Z371" s="36"/>
      <c r="AA371" s="66"/>
      <c r="AB371" s="36"/>
      <c r="AC371" s="36"/>
      <c r="AD371" s="36"/>
      <c r="AE371" s="36"/>
      <c r="AF371" s="36"/>
      <c r="AG371" s="36"/>
      <c r="AH371" s="29"/>
      <c r="AI371" s="36"/>
      <c r="AJ371" s="29"/>
      <c r="AK371" s="36"/>
      <c r="AL371" s="36"/>
      <c r="AM371" s="36"/>
      <c r="AN371" s="29"/>
      <c r="AO371" s="36"/>
      <c r="AP371" s="29"/>
      <c r="AQ371" s="36"/>
      <c r="AR371" s="29"/>
      <c r="AS371" s="36"/>
      <c r="AT371" s="36"/>
      <c r="AU371" s="36"/>
      <c r="AV371" s="29"/>
      <c r="AW371" s="36"/>
      <c r="AX371" s="36"/>
      <c r="AY371" s="36"/>
      <c r="AZ371" s="29"/>
      <c r="BA371" s="36"/>
      <c r="BB371" s="36"/>
      <c r="BC371" s="36"/>
      <c r="BD371" s="36"/>
      <c r="BE371" s="36"/>
      <c r="BF371" s="36"/>
      <c r="BG371" s="36"/>
      <c r="BH371" s="36"/>
      <c r="BI371" s="36"/>
      <c r="BJ371" s="29"/>
      <c r="BK371" s="36"/>
      <c r="BL371" s="29"/>
      <c r="BM371" s="36"/>
      <c r="BN371" s="36"/>
      <c r="BO371" s="36"/>
      <c r="BP371" s="29"/>
      <c r="BQ371" s="36"/>
      <c r="BR371" s="29"/>
      <c r="BS371" s="36"/>
      <c r="BT371" s="36"/>
      <c r="BU371" s="36"/>
      <c r="BV371" s="36"/>
    </row>
    <row r="372" spans="1:75" s="86" customFormat="1" x14ac:dyDescent="0.25">
      <c r="A372" s="79">
        <v>370</v>
      </c>
      <c r="B372" s="79">
        <v>3</v>
      </c>
      <c r="C372" s="80" t="s">
        <v>817</v>
      </c>
      <c r="D372" s="81">
        <f>сентябрь!D372-октябрь!E372</f>
        <v>872.28333668599032</v>
      </c>
      <c r="E372" s="81">
        <f t="shared" si="5"/>
        <v>2.2429999999999999</v>
      </c>
      <c r="F372" s="82"/>
      <c r="G372" s="82"/>
      <c r="H372" s="82"/>
      <c r="I372" s="83"/>
      <c r="J372" s="82"/>
      <c r="K372" s="82"/>
      <c r="L372" s="82"/>
      <c r="M372" s="82"/>
      <c r="N372" s="82"/>
      <c r="O372" s="84"/>
      <c r="P372" s="82"/>
      <c r="Q372" s="84"/>
      <c r="R372" s="82"/>
      <c r="S372" s="82"/>
      <c r="T372" s="82"/>
      <c r="U372" s="82"/>
      <c r="V372" s="82"/>
      <c r="W372" s="82"/>
      <c r="X372" s="82"/>
      <c r="Y372" s="84"/>
      <c r="Z372" s="82"/>
      <c r="AA372" s="85"/>
      <c r="AB372" s="82"/>
      <c r="AC372" s="82"/>
      <c r="AD372" s="82"/>
      <c r="AE372" s="82"/>
      <c r="AF372" s="82"/>
      <c r="AG372" s="82"/>
      <c r="AH372" s="84"/>
      <c r="AI372" s="82"/>
      <c r="AJ372" s="84"/>
      <c r="AK372" s="82"/>
      <c r="AL372" s="82"/>
      <c r="AM372" s="82"/>
      <c r="AN372" s="84"/>
      <c r="AO372" s="82"/>
      <c r="AP372" s="84"/>
      <c r="AQ372" s="82"/>
      <c r="AR372" s="84"/>
      <c r="AS372" s="82"/>
      <c r="AT372" s="82"/>
      <c r="AU372" s="82"/>
      <c r="AV372" s="84"/>
      <c r="AW372" s="82"/>
      <c r="AX372" s="82"/>
      <c r="AY372" s="82"/>
      <c r="AZ372" s="84"/>
      <c r="BA372" s="82"/>
      <c r="BB372" s="82"/>
      <c r="BC372" s="82"/>
      <c r="BD372" s="82"/>
      <c r="BE372" s="82"/>
      <c r="BF372" s="82"/>
      <c r="BG372" s="82"/>
      <c r="BH372" s="82"/>
      <c r="BI372" s="82"/>
      <c r="BJ372" s="84"/>
      <c r="BK372" s="82"/>
      <c r="BL372" s="84"/>
      <c r="BM372" s="82"/>
      <c r="BN372" s="82"/>
      <c r="BO372" s="82"/>
      <c r="BP372" s="84">
        <v>2</v>
      </c>
      <c r="BQ372" s="82">
        <v>2.2429999999999999</v>
      </c>
      <c r="BR372" s="84"/>
      <c r="BS372" s="82"/>
      <c r="BT372" s="82"/>
      <c r="BU372" s="82"/>
      <c r="BV372" s="82"/>
    </row>
    <row r="373" spans="1:75" x14ac:dyDescent="0.25">
      <c r="A373" s="16">
        <v>371</v>
      </c>
      <c r="B373" s="16">
        <v>3</v>
      </c>
      <c r="C373" s="31" t="s">
        <v>818</v>
      </c>
      <c r="D373" s="40">
        <f>сентябрь!D373-октябрь!E373</f>
        <v>-339.83832632850243</v>
      </c>
      <c r="E373" s="40">
        <f t="shared" si="5"/>
        <v>0</v>
      </c>
      <c r="F373" s="36"/>
      <c r="G373" s="36"/>
      <c r="H373" s="36"/>
      <c r="I373" s="27"/>
      <c r="J373" s="36"/>
      <c r="K373" s="36"/>
      <c r="L373" s="36"/>
      <c r="M373" s="36"/>
      <c r="N373" s="36"/>
      <c r="O373" s="29"/>
      <c r="P373" s="36"/>
      <c r="Q373" s="29"/>
      <c r="R373" s="36"/>
      <c r="S373" s="36"/>
      <c r="T373" s="36"/>
      <c r="U373" s="36"/>
      <c r="V373" s="36"/>
      <c r="W373" s="36"/>
      <c r="X373" s="36"/>
      <c r="Y373" s="29"/>
      <c r="Z373" s="36"/>
      <c r="AA373" s="66"/>
      <c r="AB373" s="36"/>
      <c r="AC373" s="36"/>
      <c r="AD373" s="36"/>
      <c r="AE373" s="36"/>
      <c r="AF373" s="36"/>
      <c r="AG373" s="36"/>
      <c r="AH373" s="29"/>
      <c r="AI373" s="36"/>
      <c r="AJ373" s="29"/>
      <c r="AK373" s="36"/>
      <c r="AL373" s="36"/>
      <c r="AM373" s="36"/>
      <c r="AN373" s="29"/>
      <c r="AO373" s="36"/>
      <c r="AP373" s="29"/>
      <c r="AQ373" s="36"/>
      <c r="AR373" s="29"/>
      <c r="AS373" s="36"/>
      <c r="AT373" s="36"/>
      <c r="AU373" s="36"/>
      <c r="AV373" s="29"/>
      <c r="AW373" s="36"/>
      <c r="AX373" s="36"/>
      <c r="AY373" s="36"/>
      <c r="AZ373" s="29"/>
      <c r="BA373" s="36"/>
      <c r="BB373" s="36"/>
      <c r="BC373" s="36"/>
      <c r="BD373" s="36"/>
      <c r="BE373" s="36"/>
      <c r="BF373" s="36"/>
      <c r="BG373" s="36"/>
      <c r="BH373" s="36"/>
      <c r="BI373" s="36"/>
      <c r="BJ373" s="29"/>
      <c r="BK373" s="36"/>
      <c r="BL373" s="29"/>
      <c r="BM373" s="36"/>
      <c r="BN373" s="36"/>
      <c r="BO373" s="36"/>
      <c r="BP373" s="29"/>
      <c r="BQ373" s="36"/>
      <c r="BR373" s="29"/>
      <c r="BS373" s="36"/>
      <c r="BT373" s="36"/>
      <c r="BU373" s="36"/>
      <c r="BV373" s="36"/>
    </row>
    <row r="374" spans="1:75" s="86" customFormat="1" x14ac:dyDescent="0.25">
      <c r="A374" s="79">
        <v>372</v>
      </c>
      <c r="B374" s="79">
        <v>3</v>
      </c>
      <c r="C374" s="80" t="s">
        <v>819</v>
      </c>
      <c r="D374" s="81">
        <f>сентябрь!D374-октябрь!E374</f>
        <v>154.10686229951693</v>
      </c>
      <c r="E374" s="81">
        <f t="shared" si="5"/>
        <v>22.792000000000002</v>
      </c>
      <c r="F374" s="82"/>
      <c r="G374" s="82"/>
      <c r="H374" s="82"/>
      <c r="I374" s="83"/>
      <c r="J374" s="82"/>
      <c r="K374" s="82"/>
      <c r="L374" s="82"/>
      <c r="M374" s="82">
        <v>0.05</v>
      </c>
      <c r="N374" s="82">
        <v>17.242000000000001</v>
      </c>
      <c r="O374" s="84"/>
      <c r="P374" s="82"/>
      <c r="Q374" s="84"/>
      <c r="R374" s="82"/>
      <c r="S374" s="82"/>
      <c r="T374" s="82"/>
      <c r="U374" s="82"/>
      <c r="V374" s="82"/>
      <c r="W374" s="82"/>
      <c r="X374" s="82"/>
      <c r="Y374" s="84"/>
      <c r="Z374" s="82"/>
      <c r="AA374" s="85"/>
      <c r="AB374" s="82"/>
      <c r="AC374" s="82"/>
      <c r="AD374" s="82"/>
      <c r="AE374" s="82"/>
      <c r="AF374" s="82"/>
      <c r="AG374" s="82"/>
      <c r="AH374" s="84"/>
      <c r="AI374" s="82"/>
      <c r="AJ374" s="84"/>
      <c r="AK374" s="82"/>
      <c r="AL374" s="82"/>
      <c r="AM374" s="82"/>
      <c r="AN374" s="84"/>
      <c r="AO374" s="82"/>
      <c r="AP374" s="84"/>
      <c r="AQ374" s="82"/>
      <c r="AR374" s="84"/>
      <c r="AS374" s="82"/>
      <c r="AT374" s="82"/>
      <c r="AU374" s="82"/>
      <c r="AV374" s="84"/>
      <c r="AW374" s="82"/>
      <c r="AX374" s="82"/>
      <c r="AY374" s="82"/>
      <c r="AZ374" s="84"/>
      <c r="BA374" s="82"/>
      <c r="BB374" s="82"/>
      <c r="BC374" s="82"/>
      <c r="BD374" s="82"/>
      <c r="BE374" s="82"/>
      <c r="BF374" s="82"/>
      <c r="BG374" s="82"/>
      <c r="BH374" s="82"/>
      <c r="BI374" s="82"/>
      <c r="BJ374" s="84"/>
      <c r="BK374" s="82"/>
      <c r="BL374" s="84"/>
      <c r="BM374" s="82"/>
      <c r="BN374" s="82"/>
      <c r="BO374" s="82"/>
      <c r="BP374" s="84">
        <v>7</v>
      </c>
      <c r="BQ374" s="82">
        <v>5.55</v>
      </c>
      <c r="BR374" s="84"/>
      <c r="BS374" s="82"/>
      <c r="BT374" s="82"/>
      <c r="BU374" s="82"/>
      <c r="BV374" s="82"/>
    </row>
    <row r="375" spans="1:75" x14ac:dyDescent="0.25">
      <c r="A375" s="16">
        <v>373</v>
      </c>
      <c r="B375" s="16">
        <v>3</v>
      </c>
      <c r="C375" s="31" t="s">
        <v>820</v>
      </c>
      <c r="D375" s="40">
        <f>сентябрь!D375-октябрь!E375</f>
        <v>-167.5957796811594</v>
      </c>
      <c r="E375" s="40">
        <f t="shared" si="5"/>
        <v>0</v>
      </c>
      <c r="F375" s="36"/>
      <c r="G375" s="36"/>
      <c r="H375" s="36"/>
      <c r="I375" s="27"/>
      <c r="J375" s="36"/>
      <c r="K375" s="36"/>
      <c r="L375" s="36"/>
      <c r="M375" s="36"/>
      <c r="N375" s="36"/>
      <c r="O375" s="29"/>
      <c r="P375" s="36"/>
      <c r="Q375" s="29"/>
      <c r="R375" s="36"/>
      <c r="S375" s="36"/>
      <c r="T375" s="36"/>
      <c r="U375" s="36"/>
      <c r="V375" s="36"/>
      <c r="W375" s="36"/>
      <c r="X375" s="36"/>
      <c r="Y375" s="29"/>
      <c r="Z375" s="36"/>
      <c r="AA375" s="66"/>
      <c r="AB375" s="36"/>
      <c r="AC375" s="36"/>
      <c r="AD375" s="36"/>
      <c r="AE375" s="36"/>
      <c r="AF375" s="36"/>
      <c r="AG375" s="36"/>
      <c r="AH375" s="29"/>
      <c r="AI375" s="36"/>
      <c r="AJ375" s="29"/>
      <c r="AK375" s="36"/>
      <c r="AL375" s="36"/>
      <c r="AM375" s="36"/>
      <c r="AN375" s="29"/>
      <c r="AO375" s="36"/>
      <c r="AP375" s="29"/>
      <c r="AQ375" s="36"/>
      <c r="AR375" s="29"/>
      <c r="AS375" s="36"/>
      <c r="AT375" s="36"/>
      <c r="AU375" s="36"/>
      <c r="AV375" s="29"/>
      <c r="AW375" s="36"/>
      <c r="AX375" s="36"/>
      <c r="AY375" s="36"/>
      <c r="AZ375" s="29"/>
      <c r="BA375" s="36"/>
      <c r="BB375" s="36"/>
      <c r="BC375" s="36"/>
      <c r="BD375" s="36"/>
      <c r="BE375" s="36"/>
      <c r="BF375" s="36"/>
      <c r="BG375" s="36"/>
      <c r="BH375" s="36"/>
      <c r="BI375" s="36"/>
      <c r="BJ375" s="29"/>
      <c r="BK375" s="36"/>
      <c r="BL375" s="29"/>
      <c r="BM375" s="36"/>
      <c r="BN375" s="36"/>
      <c r="BO375" s="36"/>
      <c r="BP375" s="29"/>
      <c r="BQ375" s="36"/>
      <c r="BR375" s="29"/>
      <c r="BS375" s="36"/>
      <c r="BT375" s="36"/>
      <c r="BU375" s="36"/>
      <c r="BV375" s="36"/>
    </row>
    <row r="376" spans="1:75" s="86" customFormat="1" x14ac:dyDescent="0.25">
      <c r="A376" s="79">
        <v>374</v>
      </c>
      <c r="B376" s="79">
        <v>3</v>
      </c>
      <c r="C376" s="80" t="s">
        <v>821</v>
      </c>
      <c r="D376" s="81">
        <f>сентябрь!D376-октябрь!E376</f>
        <v>-37.414105893719821</v>
      </c>
      <c r="E376" s="81">
        <f t="shared" si="5"/>
        <v>3.9049999999999998</v>
      </c>
      <c r="F376" s="82"/>
      <c r="G376" s="82"/>
      <c r="H376" s="82"/>
      <c r="I376" s="83"/>
      <c r="J376" s="82"/>
      <c r="K376" s="82"/>
      <c r="L376" s="82"/>
      <c r="M376" s="82"/>
      <c r="N376" s="82"/>
      <c r="O376" s="84"/>
      <c r="P376" s="82"/>
      <c r="Q376" s="84"/>
      <c r="R376" s="82"/>
      <c r="S376" s="82"/>
      <c r="T376" s="82"/>
      <c r="U376" s="82"/>
      <c r="V376" s="82"/>
      <c r="W376" s="82"/>
      <c r="X376" s="82"/>
      <c r="Y376" s="84"/>
      <c r="Z376" s="82"/>
      <c r="AA376" s="85"/>
      <c r="AB376" s="82"/>
      <c r="AC376" s="82"/>
      <c r="AD376" s="82"/>
      <c r="AE376" s="82"/>
      <c r="AF376" s="82"/>
      <c r="AG376" s="82"/>
      <c r="AH376" s="84"/>
      <c r="AI376" s="82"/>
      <c r="AJ376" s="84"/>
      <c r="AK376" s="82"/>
      <c r="AL376" s="82"/>
      <c r="AM376" s="82"/>
      <c r="AN376" s="84"/>
      <c r="AO376" s="82"/>
      <c r="AP376" s="84"/>
      <c r="AQ376" s="82"/>
      <c r="AR376" s="84"/>
      <c r="AS376" s="82"/>
      <c r="AT376" s="82"/>
      <c r="AU376" s="82"/>
      <c r="AV376" s="84"/>
      <c r="AW376" s="82"/>
      <c r="AX376" s="82"/>
      <c r="AY376" s="82"/>
      <c r="AZ376" s="84"/>
      <c r="BA376" s="82"/>
      <c r="BB376" s="82"/>
      <c r="BC376" s="82"/>
      <c r="BD376" s="82"/>
      <c r="BE376" s="82"/>
      <c r="BF376" s="82"/>
      <c r="BG376" s="82"/>
      <c r="BH376" s="82"/>
      <c r="BI376" s="82"/>
      <c r="BJ376" s="84"/>
      <c r="BK376" s="82"/>
      <c r="BL376" s="84"/>
      <c r="BM376" s="82"/>
      <c r="BN376" s="82"/>
      <c r="BO376" s="82"/>
      <c r="BP376" s="84">
        <v>4</v>
      </c>
      <c r="BQ376" s="82">
        <v>3.9049999999999998</v>
      </c>
      <c r="BR376" s="84"/>
      <c r="BS376" s="82"/>
      <c r="BT376" s="82"/>
      <c r="BU376" s="82"/>
      <c r="BV376" s="82"/>
    </row>
    <row r="377" spans="1:75" x14ac:dyDescent="0.25">
      <c r="A377" s="16">
        <v>375</v>
      </c>
      <c r="B377" s="16">
        <v>3</v>
      </c>
      <c r="C377" s="31" t="s">
        <v>933</v>
      </c>
      <c r="D377" s="40">
        <f>сентябрь!D377-октябрь!E377</f>
        <v>773.72859199033815</v>
      </c>
      <c r="E377" s="40">
        <f t="shared" si="5"/>
        <v>0</v>
      </c>
      <c r="F377" s="36"/>
      <c r="G377" s="36"/>
      <c r="H377" s="36"/>
      <c r="I377" s="27"/>
      <c r="J377" s="36"/>
      <c r="K377" s="36"/>
      <c r="L377" s="36"/>
      <c r="M377" s="36"/>
      <c r="N377" s="36"/>
      <c r="O377" s="29"/>
      <c r="P377" s="36"/>
      <c r="Q377" s="29"/>
      <c r="R377" s="36"/>
      <c r="S377" s="36"/>
      <c r="T377" s="36"/>
      <c r="U377" s="36"/>
      <c r="V377" s="36"/>
      <c r="W377" s="36"/>
      <c r="X377" s="36"/>
      <c r="Y377" s="29"/>
      <c r="Z377" s="36"/>
      <c r="AA377" s="66"/>
      <c r="AB377" s="36"/>
      <c r="AC377" s="36"/>
      <c r="AD377" s="36"/>
      <c r="AE377" s="36"/>
      <c r="AF377" s="36"/>
      <c r="AG377" s="36"/>
      <c r="AH377" s="29"/>
      <c r="AI377" s="36"/>
      <c r="AJ377" s="29"/>
      <c r="AK377" s="36"/>
      <c r="AL377" s="36"/>
      <c r="AM377" s="36"/>
      <c r="AN377" s="29"/>
      <c r="AO377" s="36"/>
      <c r="AP377" s="29"/>
      <c r="AQ377" s="36"/>
      <c r="AR377" s="29"/>
      <c r="AS377" s="36"/>
      <c r="AT377" s="36"/>
      <c r="AU377" s="36"/>
      <c r="AV377" s="29"/>
      <c r="AW377" s="36"/>
      <c r="AX377" s="36"/>
      <c r="AY377" s="36"/>
      <c r="AZ377" s="29"/>
      <c r="BA377" s="36"/>
      <c r="BB377" s="36"/>
      <c r="BC377" s="36"/>
      <c r="BD377" s="36"/>
      <c r="BE377" s="36"/>
      <c r="BF377" s="36"/>
      <c r="BG377" s="36"/>
      <c r="BH377" s="36"/>
      <c r="BI377" s="36"/>
      <c r="BJ377" s="29"/>
      <c r="BK377" s="36"/>
      <c r="BL377" s="29"/>
      <c r="BM377" s="36"/>
      <c r="BN377" s="36"/>
      <c r="BO377" s="36"/>
      <c r="BP377" s="29"/>
      <c r="BQ377" s="36"/>
      <c r="BR377" s="29"/>
      <c r="BS377" s="36"/>
      <c r="BT377" s="36"/>
      <c r="BU377" s="36"/>
      <c r="BV377" s="36"/>
    </row>
    <row r="378" spans="1:75" s="86" customFormat="1" x14ac:dyDescent="0.25">
      <c r="A378" s="79">
        <v>376</v>
      </c>
      <c r="B378" s="79">
        <v>3</v>
      </c>
      <c r="C378" s="80" t="s">
        <v>822</v>
      </c>
      <c r="D378" s="81">
        <f>сентябрь!D378-октябрь!E378</f>
        <v>-291.52397401932359</v>
      </c>
      <c r="E378" s="81">
        <f t="shared" si="5"/>
        <v>0.97199999999999998</v>
      </c>
      <c r="F378" s="82"/>
      <c r="G378" s="82"/>
      <c r="H378" s="82"/>
      <c r="I378" s="83"/>
      <c r="J378" s="82"/>
      <c r="K378" s="82"/>
      <c r="L378" s="82"/>
      <c r="M378" s="82"/>
      <c r="N378" s="82"/>
      <c r="O378" s="84"/>
      <c r="P378" s="82"/>
      <c r="Q378" s="84"/>
      <c r="R378" s="82"/>
      <c r="S378" s="82"/>
      <c r="T378" s="82"/>
      <c r="U378" s="82"/>
      <c r="V378" s="82"/>
      <c r="W378" s="82"/>
      <c r="X378" s="82"/>
      <c r="Y378" s="84"/>
      <c r="Z378" s="82"/>
      <c r="AA378" s="85"/>
      <c r="AB378" s="82"/>
      <c r="AC378" s="82"/>
      <c r="AD378" s="82"/>
      <c r="AE378" s="82"/>
      <c r="AF378" s="82"/>
      <c r="AG378" s="82"/>
      <c r="AH378" s="84"/>
      <c r="AI378" s="82"/>
      <c r="AJ378" s="84"/>
      <c r="AK378" s="82"/>
      <c r="AL378" s="82"/>
      <c r="AM378" s="82"/>
      <c r="AN378" s="84"/>
      <c r="AO378" s="82"/>
      <c r="AP378" s="84"/>
      <c r="AQ378" s="82"/>
      <c r="AR378" s="84"/>
      <c r="AS378" s="82"/>
      <c r="AT378" s="82"/>
      <c r="AU378" s="82"/>
      <c r="AV378" s="84"/>
      <c r="AW378" s="82"/>
      <c r="AX378" s="82"/>
      <c r="AY378" s="82"/>
      <c r="AZ378" s="84"/>
      <c r="BA378" s="82"/>
      <c r="BB378" s="82"/>
      <c r="BC378" s="82"/>
      <c r="BD378" s="82"/>
      <c r="BE378" s="82"/>
      <c r="BF378" s="82"/>
      <c r="BG378" s="82"/>
      <c r="BH378" s="82"/>
      <c r="BI378" s="82"/>
      <c r="BJ378" s="84"/>
      <c r="BK378" s="82"/>
      <c r="BL378" s="84"/>
      <c r="BM378" s="82"/>
      <c r="BN378" s="82"/>
      <c r="BO378" s="82"/>
      <c r="BP378" s="84"/>
      <c r="BQ378" s="82"/>
      <c r="BR378" s="84"/>
      <c r="BS378" s="82"/>
      <c r="BT378" s="82"/>
      <c r="BU378" s="82"/>
      <c r="BV378" s="82">
        <v>0.97199999999999998</v>
      </c>
      <c r="BW378" s="86" t="s">
        <v>1215</v>
      </c>
    </row>
    <row r="379" spans="1:75" s="86" customFormat="1" x14ac:dyDescent="0.25">
      <c r="A379" s="79">
        <v>377</v>
      </c>
      <c r="B379" s="79">
        <v>3</v>
      </c>
      <c r="C379" s="80" t="s">
        <v>823</v>
      </c>
      <c r="D379" s="81">
        <f>сентябрь!D379-октябрь!E379</f>
        <v>82.693813478260878</v>
      </c>
      <c r="E379" s="81">
        <f t="shared" si="5"/>
        <v>2.754</v>
      </c>
      <c r="F379" s="82"/>
      <c r="G379" s="82"/>
      <c r="H379" s="82"/>
      <c r="I379" s="83"/>
      <c r="J379" s="82"/>
      <c r="K379" s="82"/>
      <c r="L379" s="82"/>
      <c r="M379" s="82"/>
      <c r="N379" s="82"/>
      <c r="O379" s="84"/>
      <c r="P379" s="82"/>
      <c r="Q379" s="84"/>
      <c r="R379" s="82"/>
      <c r="S379" s="82"/>
      <c r="T379" s="82"/>
      <c r="U379" s="82"/>
      <c r="V379" s="82"/>
      <c r="W379" s="82"/>
      <c r="X379" s="82"/>
      <c r="Y379" s="84"/>
      <c r="Z379" s="82"/>
      <c r="AA379" s="85"/>
      <c r="AB379" s="82"/>
      <c r="AC379" s="82"/>
      <c r="AD379" s="82"/>
      <c r="AE379" s="82"/>
      <c r="AF379" s="82"/>
      <c r="AG379" s="82"/>
      <c r="AH379" s="84"/>
      <c r="AI379" s="82"/>
      <c r="AJ379" s="84"/>
      <c r="AK379" s="82"/>
      <c r="AL379" s="82"/>
      <c r="AM379" s="82"/>
      <c r="AN379" s="84"/>
      <c r="AO379" s="82"/>
      <c r="AP379" s="84"/>
      <c r="AQ379" s="82"/>
      <c r="AR379" s="84"/>
      <c r="AS379" s="82"/>
      <c r="AT379" s="82"/>
      <c r="AU379" s="82"/>
      <c r="AV379" s="84"/>
      <c r="AW379" s="82"/>
      <c r="AX379" s="82"/>
      <c r="AY379" s="82"/>
      <c r="AZ379" s="84"/>
      <c r="BA379" s="82"/>
      <c r="BB379" s="82"/>
      <c r="BC379" s="82"/>
      <c r="BD379" s="82"/>
      <c r="BE379" s="82"/>
      <c r="BF379" s="82"/>
      <c r="BG379" s="82"/>
      <c r="BH379" s="82"/>
      <c r="BI379" s="82"/>
      <c r="BJ379" s="84"/>
      <c r="BK379" s="82"/>
      <c r="BL379" s="84"/>
      <c r="BM379" s="82"/>
      <c r="BN379" s="82"/>
      <c r="BO379" s="82"/>
      <c r="BP379" s="84">
        <v>2</v>
      </c>
      <c r="BQ379" s="82">
        <v>2.754</v>
      </c>
      <c r="BR379" s="84"/>
      <c r="BS379" s="82"/>
      <c r="BT379" s="82"/>
      <c r="BU379" s="82"/>
      <c r="BV379" s="82"/>
    </row>
    <row r="380" spans="1:75" s="86" customFormat="1" x14ac:dyDescent="0.25">
      <c r="A380" s="79">
        <v>378</v>
      </c>
      <c r="B380" s="79">
        <v>3</v>
      </c>
      <c r="C380" s="80" t="s">
        <v>824</v>
      </c>
      <c r="D380" s="81">
        <f>сентябрь!D380-октябрь!E380</f>
        <v>-155.26719600000004</v>
      </c>
      <c r="E380" s="81">
        <f t="shared" si="5"/>
        <v>38.179000000000002</v>
      </c>
      <c r="F380" s="82"/>
      <c r="G380" s="82"/>
      <c r="H380" s="82"/>
      <c r="I380" s="83"/>
      <c r="J380" s="82"/>
      <c r="K380" s="82"/>
      <c r="L380" s="82"/>
      <c r="M380" s="82"/>
      <c r="N380" s="82"/>
      <c r="O380" s="84"/>
      <c r="P380" s="82"/>
      <c r="Q380" s="84"/>
      <c r="R380" s="82"/>
      <c r="S380" s="82"/>
      <c r="T380" s="82"/>
      <c r="U380" s="82"/>
      <c r="V380" s="82"/>
      <c r="W380" s="82"/>
      <c r="X380" s="82"/>
      <c r="Y380" s="84"/>
      <c r="Z380" s="82"/>
      <c r="AA380" s="85"/>
      <c r="AB380" s="82"/>
      <c r="AC380" s="82"/>
      <c r="AD380" s="82"/>
      <c r="AE380" s="82"/>
      <c r="AF380" s="82"/>
      <c r="AG380" s="82"/>
      <c r="AH380" s="84"/>
      <c r="AI380" s="82"/>
      <c r="AJ380" s="84"/>
      <c r="AK380" s="82"/>
      <c r="AL380" s="82"/>
      <c r="AM380" s="82"/>
      <c r="AN380" s="84"/>
      <c r="AO380" s="82"/>
      <c r="AP380" s="84"/>
      <c r="AQ380" s="82"/>
      <c r="AR380" s="84"/>
      <c r="AS380" s="82"/>
      <c r="AT380" s="82"/>
      <c r="AU380" s="82"/>
      <c r="AV380" s="84"/>
      <c r="AW380" s="82"/>
      <c r="AX380" s="82"/>
      <c r="AY380" s="82"/>
      <c r="AZ380" s="84"/>
      <c r="BA380" s="82"/>
      <c r="BB380" s="82"/>
      <c r="BC380" s="82"/>
      <c r="BD380" s="82"/>
      <c r="BE380" s="82"/>
      <c r="BF380" s="82"/>
      <c r="BG380" s="82"/>
      <c r="BH380" s="82"/>
      <c r="BI380" s="82"/>
      <c r="BJ380" s="84"/>
      <c r="BK380" s="82"/>
      <c r="BL380" s="84"/>
      <c r="BM380" s="82"/>
      <c r="BN380" s="82"/>
      <c r="BO380" s="82"/>
      <c r="BP380" s="84"/>
      <c r="BQ380" s="82"/>
      <c r="BR380" s="84"/>
      <c r="BS380" s="82"/>
      <c r="BT380" s="82"/>
      <c r="BU380" s="82"/>
      <c r="BV380" s="82">
        <v>38.179000000000002</v>
      </c>
      <c r="BW380" s="86" t="s">
        <v>1222</v>
      </c>
    </row>
    <row r="381" spans="1:75" s="86" customFormat="1" x14ac:dyDescent="0.25">
      <c r="A381" s="79">
        <v>379</v>
      </c>
      <c r="B381" s="79">
        <v>3</v>
      </c>
      <c r="C381" s="80" t="s">
        <v>825</v>
      </c>
      <c r="D381" s="81">
        <f>сентябрь!D381-октябрь!E381</f>
        <v>21.931527545893744</v>
      </c>
      <c r="E381" s="81">
        <f t="shared" si="5"/>
        <v>408.74600000000004</v>
      </c>
      <c r="F381" s="82"/>
      <c r="G381" s="82"/>
      <c r="H381" s="82"/>
      <c r="I381" s="83">
        <v>0.50800000000000001</v>
      </c>
      <c r="J381" s="82">
        <v>293.80200000000002</v>
      </c>
      <c r="K381" s="82">
        <v>0.17</v>
      </c>
      <c r="L381" s="82">
        <v>39.081000000000003</v>
      </c>
      <c r="M381" s="82">
        <v>0.22</v>
      </c>
      <c r="N381" s="82">
        <v>75.863</v>
      </c>
      <c r="O381" s="84"/>
      <c r="P381" s="82"/>
      <c r="Q381" s="84"/>
      <c r="R381" s="82"/>
      <c r="S381" s="82"/>
      <c r="T381" s="82"/>
      <c r="U381" s="82"/>
      <c r="V381" s="82"/>
      <c r="W381" s="82"/>
      <c r="X381" s="82"/>
      <c r="Y381" s="84"/>
      <c r="Z381" s="82"/>
      <c r="AA381" s="85"/>
      <c r="AB381" s="82"/>
      <c r="AC381" s="82"/>
      <c r="AD381" s="82"/>
      <c r="AE381" s="82"/>
      <c r="AF381" s="82"/>
      <c r="AG381" s="82"/>
      <c r="AH381" s="84"/>
      <c r="AI381" s="82"/>
      <c r="AJ381" s="84"/>
      <c r="AK381" s="82"/>
      <c r="AL381" s="82"/>
      <c r="AM381" s="82"/>
      <c r="AN381" s="84"/>
      <c r="AO381" s="82"/>
      <c r="AP381" s="84"/>
      <c r="AQ381" s="82"/>
      <c r="AR381" s="84"/>
      <c r="AS381" s="82"/>
      <c r="AT381" s="82"/>
      <c r="AU381" s="82"/>
      <c r="AV381" s="84"/>
      <c r="AW381" s="82"/>
      <c r="AX381" s="82"/>
      <c r="AY381" s="82"/>
      <c r="AZ381" s="84"/>
      <c r="BA381" s="82"/>
      <c r="BB381" s="82"/>
      <c r="BC381" s="82"/>
      <c r="BD381" s="82"/>
      <c r="BE381" s="82"/>
      <c r="BF381" s="82"/>
      <c r="BG381" s="82"/>
      <c r="BH381" s="82"/>
      <c r="BI381" s="82"/>
      <c r="BJ381" s="84"/>
      <c r="BK381" s="82"/>
      <c r="BL381" s="84"/>
      <c r="BM381" s="82"/>
      <c r="BN381" s="82"/>
      <c r="BO381" s="82"/>
      <c r="BP381" s="84"/>
      <c r="BQ381" s="82"/>
      <c r="BR381" s="84"/>
      <c r="BS381" s="82"/>
      <c r="BT381" s="82"/>
      <c r="BU381" s="82"/>
      <c r="BV381" s="82"/>
    </row>
    <row r="382" spans="1:75" x14ac:dyDescent="0.25">
      <c r="A382" s="16">
        <v>380</v>
      </c>
      <c r="B382" s="16">
        <v>3</v>
      </c>
      <c r="C382" s="31" t="s">
        <v>826</v>
      </c>
      <c r="D382" s="40">
        <f>сентябрь!D382-октябрь!E382</f>
        <v>-165.04594077294692</v>
      </c>
      <c r="E382" s="40">
        <f t="shared" si="5"/>
        <v>0</v>
      </c>
      <c r="F382" s="36"/>
      <c r="G382" s="36"/>
      <c r="H382" s="36"/>
      <c r="I382" s="27"/>
      <c r="J382" s="36"/>
      <c r="K382" s="36"/>
      <c r="L382" s="36"/>
      <c r="M382" s="36"/>
      <c r="N382" s="36"/>
      <c r="O382" s="29"/>
      <c r="P382" s="36"/>
      <c r="Q382" s="29"/>
      <c r="R382" s="36"/>
      <c r="S382" s="36"/>
      <c r="T382" s="36"/>
      <c r="U382" s="36"/>
      <c r="V382" s="36"/>
      <c r="W382" s="36"/>
      <c r="X382" s="36"/>
      <c r="Y382" s="29"/>
      <c r="Z382" s="36"/>
      <c r="AA382" s="66"/>
      <c r="AB382" s="36"/>
      <c r="AC382" s="36"/>
      <c r="AD382" s="36"/>
      <c r="AE382" s="36"/>
      <c r="AF382" s="36"/>
      <c r="AG382" s="36"/>
      <c r="AH382" s="29"/>
      <c r="AI382" s="36"/>
      <c r="AJ382" s="29"/>
      <c r="AK382" s="36"/>
      <c r="AL382" s="36"/>
      <c r="AM382" s="36"/>
      <c r="AN382" s="29"/>
      <c r="AO382" s="36"/>
      <c r="AP382" s="29"/>
      <c r="AQ382" s="36"/>
      <c r="AR382" s="29"/>
      <c r="AS382" s="36"/>
      <c r="AT382" s="36"/>
      <c r="AU382" s="36"/>
      <c r="AV382" s="29"/>
      <c r="AW382" s="36"/>
      <c r="AX382" s="36"/>
      <c r="AY382" s="36"/>
      <c r="AZ382" s="29"/>
      <c r="BA382" s="36"/>
      <c r="BB382" s="36"/>
      <c r="BC382" s="36"/>
      <c r="BD382" s="36"/>
      <c r="BE382" s="36"/>
      <c r="BF382" s="36"/>
      <c r="BG382" s="36"/>
      <c r="BH382" s="36"/>
      <c r="BI382" s="36"/>
      <c r="BJ382" s="29"/>
      <c r="BK382" s="36"/>
      <c r="BL382" s="29"/>
      <c r="BM382" s="36"/>
      <c r="BN382" s="36"/>
      <c r="BO382" s="36"/>
      <c r="BP382" s="29"/>
      <c r="BQ382" s="36"/>
      <c r="BR382" s="29"/>
      <c r="BS382" s="36"/>
      <c r="BT382" s="36"/>
      <c r="BU382" s="36"/>
      <c r="BV382" s="36"/>
    </row>
    <row r="383" spans="1:75" x14ac:dyDescent="0.25">
      <c r="A383" s="16">
        <v>381</v>
      </c>
      <c r="B383" s="16">
        <v>3</v>
      </c>
      <c r="C383" s="31" t="s">
        <v>827</v>
      </c>
      <c r="D383" s="40">
        <f>сентябрь!D383-октябрь!E383</f>
        <v>-87.680296241545904</v>
      </c>
      <c r="E383" s="40">
        <f t="shared" si="5"/>
        <v>0</v>
      </c>
      <c r="F383" s="36"/>
      <c r="G383" s="36"/>
      <c r="H383" s="36"/>
      <c r="I383" s="27"/>
      <c r="J383" s="36"/>
      <c r="K383" s="36"/>
      <c r="L383" s="36"/>
      <c r="M383" s="36"/>
      <c r="N383" s="36"/>
      <c r="O383" s="29"/>
      <c r="P383" s="36"/>
      <c r="Q383" s="29"/>
      <c r="R383" s="36"/>
      <c r="S383" s="36"/>
      <c r="T383" s="36"/>
      <c r="U383" s="36"/>
      <c r="V383" s="36"/>
      <c r="W383" s="36"/>
      <c r="X383" s="36"/>
      <c r="Y383" s="29"/>
      <c r="Z383" s="36"/>
      <c r="AA383" s="66"/>
      <c r="AB383" s="36"/>
      <c r="AC383" s="36"/>
      <c r="AD383" s="36"/>
      <c r="AE383" s="36"/>
      <c r="AF383" s="36"/>
      <c r="AG383" s="36"/>
      <c r="AH383" s="29"/>
      <c r="AI383" s="36"/>
      <c r="AJ383" s="29"/>
      <c r="AK383" s="36"/>
      <c r="AL383" s="36"/>
      <c r="AM383" s="36"/>
      <c r="AN383" s="29"/>
      <c r="AO383" s="36"/>
      <c r="AP383" s="29"/>
      <c r="AQ383" s="36"/>
      <c r="AR383" s="29"/>
      <c r="AS383" s="36"/>
      <c r="AT383" s="36"/>
      <c r="AU383" s="36"/>
      <c r="AV383" s="29"/>
      <c r="AW383" s="36"/>
      <c r="AX383" s="36"/>
      <c r="AY383" s="36"/>
      <c r="AZ383" s="29"/>
      <c r="BA383" s="36"/>
      <c r="BB383" s="36"/>
      <c r="BC383" s="36"/>
      <c r="BD383" s="36"/>
      <c r="BE383" s="36"/>
      <c r="BF383" s="36"/>
      <c r="BG383" s="36"/>
      <c r="BH383" s="36"/>
      <c r="BI383" s="36"/>
      <c r="BJ383" s="29"/>
      <c r="BK383" s="36"/>
      <c r="BL383" s="29"/>
      <c r="BM383" s="36"/>
      <c r="BN383" s="36"/>
      <c r="BO383" s="36"/>
      <c r="BP383" s="29"/>
      <c r="BQ383" s="36"/>
      <c r="BR383" s="29"/>
      <c r="BS383" s="36"/>
      <c r="BT383" s="36"/>
      <c r="BU383" s="36"/>
      <c r="BV383" s="36"/>
    </row>
    <row r="384" spans="1:75" s="86" customFormat="1" x14ac:dyDescent="0.25">
      <c r="A384" s="79">
        <v>382</v>
      </c>
      <c r="B384" s="79">
        <v>3</v>
      </c>
      <c r="C384" s="80" t="s">
        <v>828</v>
      </c>
      <c r="D384" s="81">
        <f>сентябрь!D384-октябрь!E384</f>
        <v>499.07966043285018</v>
      </c>
      <c r="E384" s="81">
        <f t="shared" si="5"/>
        <v>12.914</v>
      </c>
      <c r="F384" s="82"/>
      <c r="G384" s="82"/>
      <c r="H384" s="82"/>
      <c r="I384" s="83"/>
      <c r="J384" s="82"/>
      <c r="K384" s="82"/>
      <c r="L384" s="82"/>
      <c r="M384" s="82"/>
      <c r="N384" s="82"/>
      <c r="O384" s="84"/>
      <c r="P384" s="82"/>
      <c r="Q384" s="84"/>
      <c r="R384" s="82"/>
      <c r="S384" s="82"/>
      <c r="T384" s="82"/>
      <c r="U384" s="82"/>
      <c r="V384" s="82"/>
      <c r="W384" s="82"/>
      <c r="X384" s="82"/>
      <c r="Y384" s="84"/>
      <c r="Z384" s="82"/>
      <c r="AA384" s="85"/>
      <c r="AB384" s="82"/>
      <c r="AC384" s="82"/>
      <c r="AD384" s="82"/>
      <c r="AE384" s="82"/>
      <c r="AF384" s="82"/>
      <c r="AG384" s="82"/>
      <c r="AH384" s="84"/>
      <c r="AI384" s="82"/>
      <c r="AJ384" s="84"/>
      <c r="AK384" s="82"/>
      <c r="AL384" s="82"/>
      <c r="AM384" s="82"/>
      <c r="AN384" s="84"/>
      <c r="AO384" s="82"/>
      <c r="AP384" s="84"/>
      <c r="AQ384" s="82"/>
      <c r="AR384" s="84"/>
      <c r="AS384" s="82"/>
      <c r="AT384" s="82"/>
      <c r="AU384" s="82"/>
      <c r="AV384" s="84"/>
      <c r="AW384" s="82"/>
      <c r="AX384" s="82"/>
      <c r="AY384" s="82"/>
      <c r="AZ384" s="84"/>
      <c r="BA384" s="82"/>
      <c r="BB384" s="82"/>
      <c r="BC384" s="82"/>
      <c r="BD384" s="82"/>
      <c r="BE384" s="82"/>
      <c r="BF384" s="82"/>
      <c r="BG384" s="82"/>
      <c r="BH384" s="82"/>
      <c r="BI384" s="82"/>
      <c r="BJ384" s="84"/>
      <c r="BK384" s="82"/>
      <c r="BL384" s="84"/>
      <c r="BM384" s="82"/>
      <c r="BN384" s="82"/>
      <c r="BO384" s="82"/>
      <c r="BP384" s="84">
        <v>13</v>
      </c>
      <c r="BQ384" s="82">
        <v>12.914</v>
      </c>
      <c r="BR384" s="84"/>
      <c r="BS384" s="82"/>
      <c r="BT384" s="82"/>
      <c r="BU384" s="82"/>
      <c r="BV384" s="82"/>
    </row>
    <row r="385" spans="1:74" x14ac:dyDescent="0.25">
      <c r="A385" s="16">
        <v>383</v>
      </c>
      <c r="B385" s="16">
        <v>3</v>
      </c>
      <c r="C385" s="31" t="s">
        <v>829</v>
      </c>
      <c r="D385" s="40">
        <f>сентябрь!D385-октябрь!E385</f>
        <v>-1337.9581734685994</v>
      </c>
      <c r="E385" s="40">
        <f t="shared" si="5"/>
        <v>0</v>
      </c>
      <c r="F385" s="36"/>
      <c r="G385" s="36"/>
      <c r="H385" s="36"/>
      <c r="I385" s="27"/>
      <c r="J385" s="36"/>
      <c r="K385" s="36"/>
      <c r="L385" s="36"/>
      <c r="M385" s="36"/>
      <c r="N385" s="36"/>
      <c r="O385" s="29"/>
      <c r="P385" s="36"/>
      <c r="Q385" s="29"/>
      <c r="R385" s="36"/>
      <c r="S385" s="36"/>
      <c r="T385" s="36"/>
      <c r="U385" s="36"/>
      <c r="V385" s="36"/>
      <c r="W385" s="36"/>
      <c r="X385" s="36"/>
      <c r="Y385" s="29"/>
      <c r="Z385" s="36"/>
      <c r="AA385" s="66"/>
      <c r="AB385" s="36"/>
      <c r="AC385" s="36"/>
      <c r="AD385" s="36"/>
      <c r="AE385" s="36"/>
      <c r="AF385" s="36"/>
      <c r="AG385" s="36"/>
      <c r="AH385" s="29"/>
      <c r="AI385" s="36"/>
      <c r="AJ385" s="29"/>
      <c r="AK385" s="36"/>
      <c r="AL385" s="36"/>
      <c r="AM385" s="36"/>
      <c r="AN385" s="29"/>
      <c r="AO385" s="36"/>
      <c r="AP385" s="29"/>
      <c r="AQ385" s="36"/>
      <c r="AR385" s="29"/>
      <c r="AS385" s="36"/>
      <c r="AT385" s="36"/>
      <c r="AU385" s="36"/>
      <c r="AV385" s="29"/>
      <c r="AW385" s="36"/>
      <c r="AX385" s="36"/>
      <c r="AY385" s="36"/>
      <c r="AZ385" s="29"/>
      <c r="BA385" s="36"/>
      <c r="BB385" s="36"/>
      <c r="BC385" s="36"/>
      <c r="BD385" s="36"/>
      <c r="BE385" s="36"/>
      <c r="BF385" s="36"/>
      <c r="BG385" s="36"/>
      <c r="BH385" s="36"/>
      <c r="BI385" s="36"/>
      <c r="BJ385" s="29"/>
      <c r="BK385" s="36"/>
      <c r="BL385" s="29"/>
      <c r="BM385" s="36"/>
      <c r="BN385" s="36"/>
      <c r="BO385" s="36"/>
      <c r="BP385" s="29"/>
      <c r="BQ385" s="36"/>
      <c r="BR385" s="29"/>
      <c r="BS385" s="36"/>
      <c r="BT385" s="36"/>
      <c r="BU385" s="36"/>
      <c r="BV385" s="36"/>
    </row>
    <row r="386" spans="1:74" x14ac:dyDescent="0.25">
      <c r="A386" s="16">
        <v>384</v>
      </c>
      <c r="B386" s="16">
        <v>3</v>
      </c>
      <c r="C386" s="31" t="s">
        <v>830</v>
      </c>
      <c r="D386" s="40">
        <f>сентябрь!D386-октябрь!E386</f>
        <v>123.09054319806764</v>
      </c>
      <c r="E386" s="40">
        <f t="shared" si="5"/>
        <v>0</v>
      </c>
      <c r="F386" s="36"/>
      <c r="G386" s="36"/>
      <c r="H386" s="36"/>
      <c r="I386" s="27"/>
      <c r="J386" s="36"/>
      <c r="K386" s="36"/>
      <c r="L386" s="36"/>
      <c r="M386" s="36"/>
      <c r="N386" s="36"/>
      <c r="O386" s="29"/>
      <c r="P386" s="36"/>
      <c r="Q386" s="29"/>
      <c r="R386" s="36"/>
      <c r="S386" s="36"/>
      <c r="T386" s="36"/>
      <c r="U386" s="36"/>
      <c r="V386" s="36"/>
      <c r="W386" s="36"/>
      <c r="X386" s="36"/>
      <c r="Y386" s="29"/>
      <c r="Z386" s="36"/>
      <c r="AA386" s="66"/>
      <c r="AB386" s="36"/>
      <c r="AC386" s="36"/>
      <c r="AD386" s="36"/>
      <c r="AE386" s="36"/>
      <c r="AF386" s="36"/>
      <c r="AG386" s="36"/>
      <c r="AH386" s="29"/>
      <c r="AI386" s="36"/>
      <c r="AJ386" s="29"/>
      <c r="AK386" s="36"/>
      <c r="AL386" s="36"/>
      <c r="AM386" s="36"/>
      <c r="AN386" s="29"/>
      <c r="AO386" s="36"/>
      <c r="AP386" s="29"/>
      <c r="AQ386" s="36"/>
      <c r="AR386" s="29"/>
      <c r="AS386" s="36"/>
      <c r="AT386" s="36"/>
      <c r="AU386" s="36"/>
      <c r="AV386" s="29"/>
      <c r="AW386" s="36"/>
      <c r="AX386" s="36"/>
      <c r="AY386" s="36"/>
      <c r="AZ386" s="29"/>
      <c r="BA386" s="36"/>
      <c r="BB386" s="36"/>
      <c r="BC386" s="36"/>
      <c r="BD386" s="36"/>
      <c r="BE386" s="36"/>
      <c r="BF386" s="36"/>
      <c r="BG386" s="36"/>
      <c r="BH386" s="36"/>
      <c r="BI386" s="36"/>
      <c r="BJ386" s="29"/>
      <c r="BK386" s="36"/>
      <c r="BL386" s="29"/>
      <c r="BM386" s="36"/>
      <c r="BN386" s="36"/>
      <c r="BO386" s="36"/>
      <c r="BP386" s="29"/>
      <c r="BQ386" s="36"/>
      <c r="BR386" s="29"/>
      <c r="BS386" s="36"/>
      <c r="BT386" s="36"/>
      <c r="BU386" s="36"/>
      <c r="BV386" s="36"/>
    </row>
    <row r="387" spans="1:74" s="86" customFormat="1" x14ac:dyDescent="0.25">
      <c r="A387" s="79">
        <v>385</v>
      </c>
      <c r="B387" s="79">
        <v>3</v>
      </c>
      <c r="C387" s="80" t="s">
        <v>831</v>
      </c>
      <c r="D387" s="81">
        <f>сентябрь!D387-октябрь!E387</f>
        <v>-294.16660021256035</v>
      </c>
      <c r="E387" s="81">
        <f t="shared" si="5"/>
        <v>10.452999999999999</v>
      </c>
      <c r="F387" s="82"/>
      <c r="G387" s="82"/>
      <c r="H387" s="82"/>
      <c r="I387" s="83"/>
      <c r="J387" s="82"/>
      <c r="K387" s="82"/>
      <c r="L387" s="82"/>
      <c r="M387" s="82"/>
      <c r="N387" s="82"/>
      <c r="O387" s="84"/>
      <c r="P387" s="82"/>
      <c r="Q387" s="84"/>
      <c r="R387" s="82"/>
      <c r="S387" s="82"/>
      <c r="T387" s="82"/>
      <c r="U387" s="82"/>
      <c r="V387" s="82"/>
      <c r="W387" s="82"/>
      <c r="X387" s="82"/>
      <c r="Y387" s="84"/>
      <c r="Z387" s="82"/>
      <c r="AA387" s="85"/>
      <c r="AB387" s="82"/>
      <c r="AC387" s="82"/>
      <c r="AD387" s="82"/>
      <c r="AE387" s="82"/>
      <c r="AF387" s="82"/>
      <c r="AG387" s="82"/>
      <c r="AH387" s="84"/>
      <c r="AI387" s="82"/>
      <c r="AJ387" s="84"/>
      <c r="AK387" s="82"/>
      <c r="AL387" s="82"/>
      <c r="AM387" s="82"/>
      <c r="AN387" s="84"/>
      <c r="AO387" s="82"/>
      <c r="AP387" s="84"/>
      <c r="AQ387" s="82"/>
      <c r="AR387" s="84"/>
      <c r="AS387" s="82"/>
      <c r="AT387" s="82"/>
      <c r="AU387" s="82"/>
      <c r="AV387" s="84"/>
      <c r="AW387" s="82"/>
      <c r="AX387" s="82"/>
      <c r="AY387" s="82"/>
      <c r="AZ387" s="84"/>
      <c r="BA387" s="82"/>
      <c r="BB387" s="82"/>
      <c r="BC387" s="82"/>
      <c r="BD387" s="82"/>
      <c r="BE387" s="82"/>
      <c r="BF387" s="82"/>
      <c r="BG387" s="82"/>
      <c r="BH387" s="82"/>
      <c r="BI387" s="82"/>
      <c r="BJ387" s="84"/>
      <c r="BK387" s="82"/>
      <c r="BL387" s="84"/>
      <c r="BM387" s="82"/>
      <c r="BN387" s="82"/>
      <c r="BO387" s="82"/>
      <c r="BP387" s="84">
        <v>11</v>
      </c>
      <c r="BQ387" s="82">
        <v>10.452999999999999</v>
      </c>
      <c r="BR387" s="84"/>
      <c r="BS387" s="82"/>
      <c r="BT387" s="82"/>
      <c r="BU387" s="82"/>
      <c r="BV387" s="82"/>
    </row>
    <row r="388" spans="1:74" x14ac:dyDescent="0.25">
      <c r="A388" s="16">
        <v>386</v>
      </c>
      <c r="B388" s="16">
        <v>3</v>
      </c>
      <c r="C388" s="31" t="s">
        <v>934</v>
      </c>
      <c r="D388" s="40">
        <f>сентябрь!D388-октябрь!E388</f>
        <v>70.987750917874394</v>
      </c>
      <c r="E388" s="40">
        <f t="shared" ref="E388:E450" si="6">G388+H388+J388+L388+N388+P388+R388+T388+V388+X388+Z388+AC388+AE388+AG388+AI388+AK388+AM388+AO388+AQ388+AS388+AU388+AW388+AY388+BA388+BC388+BE388+BG388+BI388+BK388+BM388+BO388+BQ388+BS388+BU388+BV388</f>
        <v>0</v>
      </c>
      <c r="F388" s="36"/>
      <c r="G388" s="36"/>
      <c r="H388" s="36"/>
      <c r="I388" s="27"/>
      <c r="J388" s="36"/>
      <c r="K388" s="36"/>
      <c r="L388" s="36"/>
      <c r="M388" s="36"/>
      <c r="N388" s="36"/>
      <c r="O388" s="29"/>
      <c r="P388" s="36"/>
      <c r="Q388" s="29"/>
      <c r="R388" s="36"/>
      <c r="S388" s="36"/>
      <c r="T388" s="36"/>
      <c r="U388" s="36"/>
      <c r="V388" s="36"/>
      <c r="W388" s="36"/>
      <c r="X388" s="36"/>
      <c r="Y388" s="29"/>
      <c r="Z388" s="36"/>
      <c r="AA388" s="66"/>
      <c r="AB388" s="36"/>
      <c r="AC388" s="36"/>
      <c r="AD388" s="36"/>
      <c r="AE388" s="36"/>
      <c r="AF388" s="36"/>
      <c r="AG388" s="36"/>
      <c r="AH388" s="29"/>
      <c r="AI388" s="36"/>
      <c r="AJ388" s="29"/>
      <c r="AK388" s="36"/>
      <c r="AL388" s="36"/>
      <c r="AM388" s="36"/>
      <c r="AN388" s="29"/>
      <c r="AO388" s="36"/>
      <c r="AP388" s="29"/>
      <c r="AQ388" s="36"/>
      <c r="AR388" s="29"/>
      <c r="AS388" s="36"/>
      <c r="AT388" s="36"/>
      <c r="AU388" s="36"/>
      <c r="AV388" s="29"/>
      <c r="AW388" s="36"/>
      <c r="AX388" s="36"/>
      <c r="AY388" s="36"/>
      <c r="AZ388" s="29"/>
      <c r="BA388" s="36"/>
      <c r="BB388" s="36"/>
      <c r="BC388" s="36"/>
      <c r="BD388" s="36"/>
      <c r="BE388" s="36"/>
      <c r="BF388" s="36"/>
      <c r="BG388" s="36"/>
      <c r="BH388" s="36"/>
      <c r="BI388" s="36"/>
      <c r="BJ388" s="29"/>
      <c r="BK388" s="36"/>
      <c r="BL388" s="29"/>
      <c r="BM388" s="36"/>
      <c r="BN388" s="36"/>
      <c r="BO388" s="36"/>
      <c r="BP388" s="29"/>
      <c r="BQ388" s="36"/>
      <c r="BR388" s="29"/>
      <c r="BS388" s="36"/>
      <c r="BT388" s="36"/>
      <c r="BU388" s="36"/>
      <c r="BV388" s="36"/>
    </row>
    <row r="389" spans="1:74" s="86" customFormat="1" x14ac:dyDescent="0.25">
      <c r="A389" s="79">
        <v>387</v>
      </c>
      <c r="B389" s="79">
        <v>3</v>
      </c>
      <c r="C389" s="80" t="s">
        <v>935</v>
      </c>
      <c r="D389" s="81">
        <f>сентябрь!D389-октябрь!E389</f>
        <v>-114.09004773913043</v>
      </c>
      <c r="E389" s="81">
        <f t="shared" si="6"/>
        <v>2.169</v>
      </c>
      <c r="F389" s="82"/>
      <c r="G389" s="82"/>
      <c r="H389" s="82"/>
      <c r="I389" s="83"/>
      <c r="J389" s="82"/>
      <c r="K389" s="82"/>
      <c r="L389" s="82"/>
      <c r="M389" s="82"/>
      <c r="N389" s="82"/>
      <c r="O389" s="84"/>
      <c r="P389" s="82"/>
      <c r="Q389" s="84"/>
      <c r="R389" s="82"/>
      <c r="S389" s="82"/>
      <c r="T389" s="82"/>
      <c r="U389" s="82"/>
      <c r="V389" s="82"/>
      <c r="W389" s="82"/>
      <c r="X389" s="82"/>
      <c r="Y389" s="84"/>
      <c r="Z389" s="82"/>
      <c r="AA389" s="85"/>
      <c r="AB389" s="82"/>
      <c r="AC389" s="82"/>
      <c r="AD389" s="82"/>
      <c r="AE389" s="82"/>
      <c r="AF389" s="82"/>
      <c r="AG389" s="82"/>
      <c r="AH389" s="84"/>
      <c r="AI389" s="82"/>
      <c r="AJ389" s="84"/>
      <c r="AK389" s="82"/>
      <c r="AL389" s="82"/>
      <c r="AM389" s="82"/>
      <c r="AN389" s="84"/>
      <c r="AO389" s="82"/>
      <c r="AP389" s="84"/>
      <c r="AQ389" s="82"/>
      <c r="AR389" s="84"/>
      <c r="AS389" s="82"/>
      <c r="AT389" s="82"/>
      <c r="AU389" s="82"/>
      <c r="AV389" s="84"/>
      <c r="AW389" s="82"/>
      <c r="AX389" s="82"/>
      <c r="AY389" s="82"/>
      <c r="AZ389" s="84"/>
      <c r="BA389" s="82"/>
      <c r="BB389" s="82"/>
      <c r="BC389" s="82"/>
      <c r="BD389" s="82"/>
      <c r="BE389" s="82"/>
      <c r="BF389" s="82"/>
      <c r="BG389" s="82"/>
      <c r="BH389" s="82"/>
      <c r="BI389" s="82"/>
      <c r="BJ389" s="84"/>
      <c r="BK389" s="82"/>
      <c r="BL389" s="84"/>
      <c r="BM389" s="82"/>
      <c r="BN389" s="82"/>
      <c r="BO389" s="82"/>
      <c r="BP389" s="84">
        <v>4</v>
      </c>
      <c r="BQ389" s="82">
        <v>2.169</v>
      </c>
      <c r="BR389" s="84"/>
      <c r="BS389" s="82"/>
      <c r="BT389" s="82"/>
      <c r="BU389" s="82"/>
      <c r="BV389" s="82"/>
    </row>
    <row r="390" spans="1:74" x14ac:dyDescent="0.25">
      <c r="A390" s="16">
        <v>388</v>
      </c>
      <c r="B390" s="16">
        <v>3</v>
      </c>
      <c r="C390" s="31" t="s">
        <v>936</v>
      </c>
      <c r="D390" s="40">
        <f>сентябрь!D390-октябрь!E390</f>
        <v>-741.71493002898546</v>
      </c>
      <c r="E390" s="40">
        <f t="shared" si="6"/>
        <v>0</v>
      </c>
      <c r="F390" s="36"/>
      <c r="G390" s="36"/>
      <c r="H390" s="36"/>
      <c r="I390" s="27"/>
      <c r="J390" s="36"/>
      <c r="K390" s="36"/>
      <c r="L390" s="36"/>
      <c r="M390" s="36"/>
      <c r="N390" s="36"/>
      <c r="O390" s="29"/>
      <c r="P390" s="36"/>
      <c r="Q390" s="29"/>
      <c r="R390" s="36"/>
      <c r="S390" s="36"/>
      <c r="T390" s="36"/>
      <c r="U390" s="36"/>
      <c r="V390" s="36"/>
      <c r="W390" s="36"/>
      <c r="X390" s="36"/>
      <c r="Y390" s="29"/>
      <c r="Z390" s="36"/>
      <c r="AA390" s="66"/>
      <c r="AB390" s="36"/>
      <c r="AC390" s="36"/>
      <c r="AD390" s="36"/>
      <c r="AE390" s="36"/>
      <c r="AF390" s="36"/>
      <c r="AG390" s="36"/>
      <c r="AH390" s="29"/>
      <c r="AI390" s="36"/>
      <c r="AJ390" s="29"/>
      <c r="AK390" s="36"/>
      <c r="AL390" s="36"/>
      <c r="AM390" s="36"/>
      <c r="AN390" s="29"/>
      <c r="AO390" s="36"/>
      <c r="AP390" s="29"/>
      <c r="AQ390" s="36"/>
      <c r="AR390" s="29"/>
      <c r="AS390" s="36"/>
      <c r="AT390" s="36"/>
      <c r="AU390" s="36"/>
      <c r="AV390" s="29"/>
      <c r="AW390" s="36"/>
      <c r="AX390" s="36"/>
      <c r="AY390" s="36"/>
      <c r="AZ390" s="29"/>
      <c r="BA390" s="36"/>
      <c r="BB390" s="36"/>
      <c r="BC390" s="36"/>
      <c r="BD390" s="36"/>
      <c r="BE390" s="36"/>
      <c r="BF390" s="36"/>
      <c r="BG390" s="36"/>
      <c r="BH390" s="36"/>
      <c r="BI390" s="36"/>
      <c r="BJ390" s="29"/>
      <c r="BK390" s="36"/>
      <c r="BL390" s="29"/>
      <c r="BM390" s="36"/>
      <c r="BN390" s="36"/>
      <c r="BO390" s="36"/>
      <c r="BP390" s="29"/>
      <c r="BQ390" s="36"/>
      <c r="BR390" s="29"/>
      <c r="BS390" s="36"/>
      <c r="BT390" s="36"/>
      <c r="BU390" s="36"/>
      <c r="BV390" s="36"/>
    </row>
    <row r="391" spans="1:74" x14ac:dyDescent="0.25">
      <c r="A391" s="16">
        <v>389</v>
      </c>
      <c r="B391" s="16">
        <v>3</v>
      </c>
      <c r="C391" s="31" t="s">
        <v>921</v>
      </c>
      <c r="D391" s="40">
        <f>сентябрь!D391-октябрь!E391</f>
        <v>98.531571932367129</v>
      </c>
      <c r="E391" s="40">
        <f t="shared" si="6"/>
        <v>0</v>
      </c>
      <c r="F391" s="36"/>
      <c r="G391" s="36"/>
      <c r="H391" s="36"/>
      <c r="I391" s="27"/>
      <c r="J391" s="36"/>
      <c r="K391" s="36"/>
      <c r="L391" s="36"/>
      <c r="M391" s="36"/>
      <c r="N391" s="36"/>
      <c r="O391" s="29"/>
      <c r="P391" s="36"/>
      <c r="Q391" s="29"/>
      <c r="R391" s="36"/>
      <c r="S391" s="36"/>
      <c r="T391" s="36"/>
      <c r="U391" s="36"/>
      <c r="V391" s="36"/>
      <c r="W391" s="36"/>
      <c r="X391" s="36"/>
      <c r="Y391" s="29"/>
      <c r="Z391" s="36"/>
      <c r="AA391" s="66"/>
      <c r="AB391" s="36"/>
      <c r="AC391" s="36"/>
      <c r="AD391" s="36"/>
      <c r="AE391" s="36"/>
      <c r="AF391" s="36"/>
      <c r="AG391" s="36"/>
      <c r="AH391" s="29"/>
      <c r="AI391" s="36"/>
      <c r="AJ391" s="29"/>
      <c r="AK391" s="36"/>
      <c r="AL391" s="36"/>
      <c r="AM391" s="36"/>
      <c r="AN391" s="29"/>
      <c r="AO391" s="36"/>
      <c r="AP391" s="29"/>
      <c r="AQ391" s="36"/>
      <c r="AR391" s="29"/>
      <c r="AS391" s="36"/>
      <c r="AT391" s="36"/>
      <c r="AU391" s="36"/>
      <c r="AV391" s="29"/>
      <c r="AW391" s="36"/>
      <c r="AX391" s="36"/>
      <c r="AY391" s="36"/>
      <c r="AZ391" s="29"/>
      <c r="BA391" s="36"/>
      <c r="BB391" s="36"/>
      <c r="BC391" s="36"/>
      <c r="BD391" s="36"/>
      <c r="BE391" s="36"/>
      <c r="BF391" s="36"/>
      <c r="BG391" s="36"/>
      <c r="BH391" s="36"/>
      <c r="BI391" s="36"/>
      <c r="BJ391" s="29"/>
      <c r="BK391" s="36"/>
      <c r="BL391" s="29"/>
      <c r="BM391" s="36"/>
      <c r="BN391" s="36"/>
      <c r="BO391" s="36"/>
      <c r="BP391" s="29"/>
      <c r="BQ391" s="36"/>
      <c r="BR391" s="29"/>
      <c r="BS391" s="36"/>
      <c r="BT391" s="36"/>
      <c r="BU391" s="36"/>
      <c r="BV391" s="36"/>
    </row>
    <row r="392" spans="1:74" x14ac:dyDescent="0.25">
      <c r="A392" s="16">
        <v>390</v>
      </c>
      <c r="B392" s="16">
        <v>3</v>
      </c>
      <c r="C392" s="31" t="s">
        <v>832</v>
      </c>
      <c r="D392" s="40">
        <f>сентябрь!D392-октябрь!E392</f>
        <v>-296.401704589372</v>
      </c>
      <c r="E392" s="40">
        <f t="shared" si="6"/>
        <v>0</v>
      </c>
      <c r="F392" s="36"/>
      <c r="G392" s="36"/>
      <c r="H392" s="36"/>
      <c r="I392" s="27"/>
      <c r="J392" s="36"/>
      <c r="K392" s="36"/>
      <c r="L392" s="36"/>
      <c r="M392" s="36"/>
      <c r="N392" s="36"/>
      <c r="O392" s="29"/>
      <c r="P392" s="36"/>
      <c r="Q392" s="29"/>
      <c r="R392" s="36"/>
      <c r="S392" s="36"/>
      <c r="T392" s="36"/>
      <c r="U392" s="36"/>
      <c r="V392" s="36"/>
      <c r="W392" s="36"/>
      <c r="X392" s="36"/>
      <c r="Y392" s="29"/>
      <c r="Z392" s="36"/>
      <c r="AA392" s="66"/>
      <c r="AB392" s="36"/>
      <c r="AC392" s="36"/>
      <c r="AD392" s="36"/>
      <c r="AE392" s="36"/>
      <c r="AF392" s="36"/>
      <c r="AG392" s="36"/>
      <c r="AH392" s="29"/>
      <c r="AI392" s="36"/>
      <c r="AJ392" s="29"/>
      <c r="AK392" s="36"/>
      <c r="AL392" s="36"/>
      <c r="AM392" s="36"/>
      <c r="AN392" s="29"/>
      <c r="AO392" s="36"/>
      <c r="AP392" s="29"/>
      <c r="AQ392" s="36"/>
      <c r="AR392" s="29"/>
      <c r="AS392" s="36"/>
      <c r="AT392" s="36"/>
      <c r="AU392" s="36"/>
      <c r="AV392" s="29"/>
      <c r="AW392" s="36"/>
      <c r="AX392" s="36"/>
      <c r="AY392" s="36"/>
      <c r="AZ392" s="29"/>
      <c r="BA392" s="36"/>
      <c r="BB392" s="36"/>
      <c r="BC392" s="36"/>
      <c r="BD392" s="36"/>
      <c r="BE392" s="36"/>
      <c r="BF392" s="36"/>
      <c r="BG392" s="36"/>
      <c r="BH392" s="36"/>
      <c r="BI392" s="36"/>
      <c r="BJ392" s="29"/>
      <c r="BK392" s="36"/>
      <c r="BL392" s="29"/>
      <c r="BM392" s="36"/>
      <c r="BN392" s="36"/>
      <c r="BO392" s="36"/>
      <c r="BP392" s="29"/>
      <c r="BQ392" s="36"/>
      <c r="BR392" s="29"/>
      <c r="BS392" s="36"/>
      <c r="BT392" s="36"/>
      <c r="BU392" s="36"/>
      <c r="BV392" s="36"/>
    </row>
    <row r="393" spans="1:74" x14ac:dyDescent="0.25">
      <c r="A393" s="16">
        <v>391</v>
      </c>
      <c r="B393" s="16">
        <v>3</v>
      </c>
      <c r="C393" s="31" t="s">
        <v>833</v>
      </c>
      <c r="D393" s="40">
        <f>сентябрь!D393-октябрь!E393</f>
        <v>-791.09019522705307</v>
      </c>
      <c r="E393" s="40">
        <f t="shared" si="6"/>
        <v>0</v>
      </c>
      <c r="F393" s="36"/>
      <c r="G393" s="36"/>
      <c r="H393" s="36"/>
      <c r="I393" s="27"/>
      <c r="J393" s="36"/>
      <c r="K393" s="36"/>
      <c r="L393" s="36"/>
      <c r="M393" s="36"/>
      <c r="N393" s="36"/>
      <c r="O393" s="29"/>
      <c r="P393" s="36"/>
      <c r="Q393" s="29"/>
      <c r="R393" s="36"/>
      <c r="S393" s="36"/>
      <c r="T393" s="36"/>
      <c r="U393" s="36"/>
      <c r="V393" s="36"/>
      <c r="W393" s="36"/>
      <c r="X393" s="36"/>
      <c r="Y393" s="29"/>
      <c r="Z393" s="36"/>
      <c r="AA393" s="66"/>
      <c r="AB393" s="36"/>
      <c r="AC393" s="36"/>
      <c r="AD393" s="36"/>
      <c r="AE393" s="36"/>
      <c r="AF393" s="36"/>
      <c r="AG393" s="36"/>
      <c r="AH393" s="29"/>
      <c r="AI393" s="36"/>
      <c r="AJ393" s="29"/>
      <c r="AK393" s="36"/>
      <c r="AL393" s="36"/>
      <c r="AM393" s="36"/>
      <c r="AN393" s="29"/>
      <c r="AO393" s="36"/>
      <c r="AP393" s="29"/>
      <c r="AQ393" s="36"/>
      <c r="AR393" s="29"/>
      <c r="AS393" s="36"/>
      <c r="AT393" s="36"/>
      <c r="AU393" s="36"/>
      <c r="AV393" s="29"/>
      <c r="AW393" s="36"/>
      <c r="AX393" s="36"/>
      <c r="AY393" s="36"/>
      <c r="AZ393" s="29"/>
      <c r="BA393" s="36"/>
      <c r="BB393" s="36"/>
      <c r="BC393" s="36"/>
      <c r="BD393" s="36"/>
      <c r="BE393" s="36"/>
      <c r="BF393" s="36"/>
      <c r="BG393" s="36"/>
      <c r="BH393" s="36"/>
      <c r="BI393" s="36"/>
      <c r="BJ393" s="29"/>
      <c r="BK393" s="36"/>
      <c r="BL393" s="29"/>
      <c r="BM393" s="36"/>
      <c r="BN393" s="36"/>
      <c r="BO393" s="36"/>
      <c r="BP393" s="29"/>
      <c r="BQ393" s="36"/>
      <c r="BR393" s="29"/>
      <c r="BS393" s="36"/>
      <c r="BT393" s="36"/>
      <c r="BU393" s="36"/>
      <c r="BV393" s="36"/>
    </row>
    <row r="394" spans="1:74" s="86" customFormat="1" x14ac:dyDescent="0.25">
      <c r="A394" s="79">
        <v>392</v>
      </c>
      <c r="B394" s="79">
        <v>3</v>
      </c>
      <c r="C394" s="80" t="s">
        <v>834</v>
      </c>
      <c r="D394" s="81">
        <f>сентябрь!D394-октябрь!E394</f>
        <v>-224.15347720772948</v>
      </c>
      <c r="E394" s="81">
        <f t="shared" si="6"/>
        <v>1.175</v>
      </c>
      <c r="F394" s="82"/>
      <c r="G394" s="82"/>
      <c r="H394" s="82"/>
      <c r="I394" s="83"/>
      <c r="J394" s="82"/>
      <c r="K394" s="82"/>
      <c r="L394" s="82"/>
      <c r="M394" s="82"/>
      <c r="N394" s="82"/>
      <c r="O394" s="84"/>
      <c r="P394" s="82"/>
      <c r="Q394" s="84"/>
      <c r="R394" s="82"/>
      <c r="S394" s="82"/>
      <c r="T394" s="82"/>
      <c r="U394" s="82"/>
      <c r="V394" s="82"/>
      <c r="W394" s="82"/>
      <c r="X394" s="82"/>
      <c r="Y394" s="84"/>
      <c r="Z394" s="82"/>
      <c r="AA394" s="85"/>
      <c r="AB394" s="82"/>
      <c r="AC394" s="82"/>
      <c r="AD394" s="82"/>
      <c r="AE394" s="82"/>
      <c r="AF394" s="82"/>
      <c r="AG394" s="82"/>
      <c r="AH394" s="84"/>
      <c r="AI394" s="82"/>
      <c r="AJ394" s="84"/>
      <c r="AK394" s="82"/>
      <c r="AL394" s="82"/>
      <c r="AM394" s="82"/>
      <c r="AN394" s="84"/>
      <c r="AO394" s="82"/>
      <c r="AP394" s="84"/>
      <c r="AQ394" s="82"/>
      <c r="AR394" s="84"/>
      <c r="AS394" s="82"/>
      <c r="AT394" s="82"/>
      <c r="AU394" s="82"/>
      <c r="AV394" s="84"/>
      <c r="AW394" s="82"/>
      <c r="AX394" s="82"/>
      <c r="AY394" s="82"/>
      <c r="AZ394" s="84"/>
      <c r="BA394" s="82"/>
      <c r="BB394" s="82"/>
      <c r="BC394" s="82"/>
      <c r="BD394" s="82"/>
      <c r="BE394" s="82"/>
      <c r="BF394" s="82"/>
      <c r="BG394" s="82"/>
      <c r="BH394" s="82"/>
      <c r="BI394" s="82"/>
      <c r="BJ394" s="84"/>
      <c r="BK394" s="82"/>
      <c r="BL394" s="84"/>
      <c r="BM394" s="82"/>
      <c r="BN394" s="82"/>
      <c r="BO394" s="82"/>
      <c r="BP394" s="84">
        <v>2</v>
      </c>
      <c r="BQ394" s="82">
        <v>1.175</v>
      </c>
      <c r="BR394" s="84"/>
      <c r="BS394" s="82"/>
      <c r="BT394" s="82"/>
      <c r="BU394" s="82"/>
      <c r="BV394" s="82"/>
    </row>
    <row r="395" spans="1:74" s="86" customFormat="1" x14ac:dyDescent="0.25">
      <c r="A395" s="79">
        <v>393</v>
      </c>
      <c r="B395" s="79">
        <v>3</v>
      </c>
      <c r="C395" s="80" t="s">
        <v>835</v>
      </c>
      <c r="D395" s="81">
        <f>сентябрь!D395-октябрь!E395</f>
        <v>171.14176496618356</v>
      </c>
      <c r="E395" s="81">
        <f t="shared" si="6"/>
        <v>12.677</v>
      </c>
      <c r="F395" s="82"/>
      <c r="G395" s="82"/>
      <c r="H395" s="82"/>
      <c r="I395" s="83"/>
      <c r="J395" s="82"/>
      <c r="K395" s="82"/>
      <c r="L395" s="82"/>
      <c r="M395" s="82"/>
      <c r="N395" s="82"/>
      <c r="O395" s="84"/>
      <c r="P395" s="82"/>
      <c r="Q395" s="84"/>
      <c r="R395" s="82"/>
      <c r="S395" s="82"/>
      <c r="T395" s="82"/>
      <c r="U395" s="82"/>
      <c r="V395" s="82"/>
      <c r="W395" s="82"/>
      <c r="X395" s="82"/>
      <c r="Y395" s="84"/>
      <c r="Z395" s="82"/>
      <c r="AA395" s="85"/>
      <c r="AB395" s="82"/>
      <c r="AC395" s="82"/>
      <c r="AD395" s="82"/>
      <c r="AE395" s="82"/>
      <c r="AF395" s="82"/>
      <c r="AG395" s="82"/>
      <c r="AH395" s="84"/>
      <c r="AI395" s="82"/>
      <c r="AJ395" s="84"/>
      <c r="AK395" s="82"/>
      <c r="AL395" s="82"/>
      <c r="AM395" s="82"/>
      <c r="AN395" s="84"/>
      <c r="AO395" s="82"/>
      <c r="AP395" s="84"/>
      <c r="AQ395" s="82"/>
      <c r="AR395" s="84"/>
      <c r="AS395" s="82"/>
      <c r="AT395" s="82"/>
      <c r="AU395" s="82"/>
      <c r="AV395" s="84"/>
      <c r="AW395" s="82"/>
      <c r="AX395" s="82"/>
      <c r="AY395" s="82"/>
      <c r="AZ395" s="84"/>
      <c r="BA395" s="82"/>
      <c r="BB395" s="82"/>
      <c r="BC395" s="82"/>
      <c r="BD395" s="82"/>
      <c r="BE395" s="82"/>
      <c r="BF395" s="82"/>
      <c r="BG395" s="82"/>
      <c r="BH395" s="82"/>
      <c r="BI395" s="82"/>
      <c r="BJ395" s="84"/>
      <c r="BK395" s="82"/>
      <c r="BL395" s="84"/>
      <c r="BM395" s="82"/>
      <c r="BN395" s="82"/>
      <c r="BO395" s="82"/>
      <c r="BP395" s="84">
        <v>13</v>
      </c>
      <c r="BQ395" s="82">
        <v>12.677</v>
      </c>
      <c r="BR395" s="84"/>
      <c r="BS395" s="82"/>
      <c r="BT395" s="82"/>
      <c r="BU395" s="82"/>
      <c r="BV395" s="82"/>
    </row>
    <row r="396" spans="1:74" s="86" customFormat="1" x14ac:dyDescent="0.25">
      <c r="A396" s="79">
        <v>394</v>
      </c>
      <c r="B396" s="79">
        <v>3</v>
      </c>
      <c r="C396" s="80" t="s">
        <v>836</v>
      </c>
      <c r="D396" s="81">
        <f>сентябрь!D396-октябрь!E396</f>
        <v>-102.40791943961347</v>
      </c>
      <c r="E396" s="81">
        <f t="shared" si="6"/>
        <v>310.53499999999997</v>
      </c>
      <c r="F396" s="82"/>
      <c r="G396" s="82"/>
      <c r="H396" s="82"/>
      <c r="I396" s="83">
        <v>0.48199999999999998</v>
      </c>
      <c r="J396" s="82">
        <v>270.30500000000001</v>
      </c>
      <c r="K396" s="82">
        <v>7.0000000000000007E-2</v>
      </c>
      <c r="L396" s="82">
        <v>16.091999999999999</v>
      </c>
      <c r="M396" s="82">
        <v>7.0000000000000007E-2</v>
      </c>
      <c r="N396" s="82">
        <v>24.138000000000002</v>
      </c>
      <c r="O396" s="84"/>
      <c r="P396" s="82"/>
      <c r="Q396" s="84"/>
      <c r="R396" s="82"/>
      <c r="S396" s="82"/>
      <c r="T396" s="82"/>
      <c r="U396" s="82"/>
      <c r="V396" s="82"/>
      <c r="W396" s="82"/>
      <c r="X396" s="82"/>
      <c r="Y396" s="84"/>
      <c r="Z396" s="82"/>
      <c r="AA396" s="85"/>
      <c r="AB396" s="82"/>
      <c r="AC396" s="82"/>
      <c r="AD396" s="82"/>
      <c r="AE396" s="82"/>
      <c r="AF396" s="82"/>
      <c r="AG396" s="82"/>
      <c r="AH396" s="84"/>
      <c r="AI396" s="82"/>
      <c r="AJ396" s="84"/>
      <c r="AK396" s="82"/>
      <c r="AL396" s="82"/>
      <c r="AM396" s="82"/>
      <c r="AN396" s="84"/>
      <c r="AO396" s="82"/>
      <c r="AP396" s="84"/>
      <c r="AQ396" s="82"/>
      <c r="AR396" s="84"/>
      <c r="AS396" s="82"/>
      <c r="AT396" s="82"/>
      <c r="AU396" s="82"/>
      <c r="AV396" s="84"/>
      <c r="AW396" s="82"/>
      <c r="AX396" s="82"/>
      <c r="AY396" s="82"/>
      <c r="AZ396" s="84"/>
      <c r="BA396" s="82"/>
      <c r="BB396" s="82"/>
      <c r="BC396" s="82"/>
      <c r="BD396" s="82"/>
      <c r="BE396" s="82"/>
      <c r="BF396" s="82"/>
      <c r="BG396" s="82"/>
      <c r="BH396" s="82"/>
      <c r="BI396" s="82"/>
      <c r="BJ396" s="84"/>
      <c r="BK396" s="82"/>
      <c r="BL396" s="84"/>
      <c r="BM396" s="82"/>
      <c r="BN396" s="82"/>
      <c r="BO396" s="82"/>
      <c r="BP396" s="84"/>
      <c r="BQ396" s="82"/>
      <c r="BR396" s="84"/>
      <c r="BS396" s="82"/>
      <c r="BT396" s="82"/>
      <c r="BU396" s="82"/>
      <c r="BV396" s="82"/>
    </row>
    <row r="397" spans="1:74" x14ac:dyDescent="0.25">
      <c r="A397" s="16">
        <v>395</v>
      </c>
      <c r="B397" s="16">
        <v>3</v>
      </c>
      <c r="C397" s="31" t="s">
        <v>837</v>
      </c>
      <c r="D397" s="40">
        <f>сентябрь!D397-октябрь!E397</f>
        <v>73.572860193236735</v>
      </c>
      <c r="E397" s="40">
        <f t="shared" si="6"/>
        <v>0</v>
      </c>
      <c r="F397" s="36"/>
      <c r="G397" s="36"/>
      <c r="H397" s="36"/>
      <c r="I397" s="27"/>
      <c r="J397" s="36"/>
      <c r="K397" s="36"/>
      <c r="L397" s="36"/>
      <c r="M397" s="36"/>
      <c r="N397" s="36"/>
      <c r="O397" s="29"/>
      <c r="P397" s="36"/>
      <c r="Q397" s="29"/>
      <c r="R397" s="36"/>
      <c r="S397" s="36"/>
      <c r="T397" s="36"/>
      <c r="U397" s="36"/>
      <c r="V397" s="36"/>
      <c r="W397" s="36"/>
      <c r="X397" s="36"/>
      <c r="Y397" s="29"/>
      <c r="Z397" s="36"/>
      <c r="AA397" s="66"/>
      <c r="AB397" s="36"/>
      <c r="AC397" s="36"/>
      <c r="AD397" s="36"/>
      <c r="AE397" s="36"/>
      <c r="AF397" s="36"/>
      <c r="AG397" s="36"/>
      <c r="AH397" s="29"/>
      <c r="AI397" s="36"/>
      <c r="AJ397" s="29"/>
      <c r="AK397" s="36"/>
      <c r="AL397" s="36"/>
      <c r="AM397" s="36"/>
      <c r="AN397" s="29"/>
      <c r="AO397" s="36"/>
      <c r="AP397" s="29"/>
      <c r="AQ397" s="36"/>
      <c r="AR397" s="29"/>
      <c r="AS397" s="36"/>
      <c r="AT397" s="36"/>
      <c r="AU397" s="36"/>
      <c r="AV397" s="29"/>
      <c r="AW397" s="36"/>
      <c r="AX397" s="36"/>
      <c r="AY397" s="36"/>
      <c r="AZ397" s="29"/>
      <c r="BA397" s="36"/>
      <c r="BB397" s="36"/>
      <c r="BC397" s="36"/>
      <c r="BD397" s="36"/>
      <c r="BE397" s="36"/>
      <c r="BF397" s="36"/>
      <c r="BG397" s="36"/>
      <c r="BH397" s="36"/>
      <c r="BI397" s="36"/>
      <c r="BJ397" s="29"/>
      <c r="BK397" s="36"/>
      <c r="BL397" s="29"/>
      <c r="BM397" s="36"/>
      <c r="BN397" s="36"/>
      <c r="BO397" s="36"/>
      <c r="BP397" s="29"/>
      <c r="BQ397" s="36"/>
      <c r="BR397" s="29"/>
      <c r="BS397" s="36"/>
      <c r="BT397" s="36"/>
      <c r="BU397" s="36"/>
      <c r="BV397" s="36"/>
    </row>
    <row r="398" spans="1:74" x14ac:dyDescent="0.25">
      <c r="A398" s="16">
        <v>396</v>
      </c>
      <c r="B398" s="16">
        <v>3</v>
      </c>
      <c r="C398" s="31" t="s">
        <v>838</v>
      </c>
      <c r="D398" s="40">
        <f>сентябрь!D398-октябрь!E398</f>
        <v>153.81365463768117</v>
      </c>
      <c r="E398" s="40">
        <f t="shared" si="6"/>
        <v>0</v>
      </c>
      <c r="F398" s="36"/>
      <c r="G398" s="36"/>
      <c r="H398" s="36"/>
      <c r="I398" s="27"/>
      <c r="J398" s="36"/>
      <c r="K398" s="36"/>
      <c r="L398" s="36"/>
      <c r="M398" s="36"/>
      <c r="N398" s="36"/>
      <c r="O398" s="29"/>
      <c r="P398" s="36"/>
      <c r="Q398" s="29"/>
      <c r="R398" s="36"/>
      <c r="S398" s="36"/>
      <c r="T398" s="36"/>
      <c r="U398" s="36"/>
      <c r="V398" s="36"/>
      <c r="W398" s="36"/>
      <c r="X398" s="36"/>
      <c r="Y398" s="29"/>
      <c r="Z398" s="36"/>
      <c r="AA398" s="66"/>
      <c r="AB398" s="36"/>
      <c r="AC398" s="36"/>
      <c r="AD398" s="36"/>
      <c r="AE398" s="36"/>
      <c r="AF398" s="36"/>
      <c r="AG398" s="36"/>
      <c r="AH398" s="29"/>
      <c r="AI398" s="36"/>
      <c r="AJ398" s="29"/>
      <c r="AK398" s="36"/>
      <c r="AL398" s="36"/>
      <c r="AM398" s="36"/>
      <c r="AN398" s="29"/>
      <c r="AO398" s="36"/>
      <c r="AP398" s="29"/>
      <c r="AQ398" s="36"/>
      <c r="AR398" s="29"/>
      <c r="AS398" s="36"/>
      <c r="AT398" s="36"/>
      <c r="AU398" s="36"/>
      <c r="AV398" s="29"/>
      <c r="AW398" s="36"/>
      <c r="AX398" s="36"/>
      <c r="AY398" s="36"/>
      <c r="AZ398" s="29"/>
      <c r="BA398" s="36"/>
      <c r="BB398" s="36"/>
      <c r="BC398" s="36"/>
      <c r="BD398" s="36"/>
      <c r="BE398" s="36"/>
      <c r="BF398" s="36"/>
      <c r="BG398" s="36"/>
      <c r="BH398" s="36"/>
      <c r="BI398" s="36"/>
      <c r="BJ398" s="29"/>
      <c r="BK398" s="36"/>
      <c r="BL398" s="29"/>
      <c r="BM398" s="36"/>
      <c r="BN398" s="36"/>
      <c r="BO398" s="36"/>
      <c r="BP398" s="29"/>
      <c r="BQ398" s="36"/>
      <c r="BR398" s="29"/>
      <c r="BS398" s="36"/>
      <c r="BT398" s="36"/>
      <c r="BU398" s="36"/>
      <c r="BV398" s="36"/>
    </row>
    <row r="399" spans="1:74" s="86" customFormat="1" x14ac:dyDescent="0.25">
      <c r="A399" s="79">
        <v>397</v>
      </c>
      <c r="B399" s="79">
        <v>3</v>
      </c>
      <c r="C399" s="80" t="s">
        <v>839</v>
      </c>
      <c r="D399" s="81">
        <f>сентябрь!D399-октябрь!E399</f>
        <v>9.1454830338164292</v>
      </c>
      <c r="E399" s="81">
        <f t="shared" si="6"/>
        <v>4.76</v>
      </c>
      <c r="F399" s="82"/>
      <c r="G399" s="82"/>
      <c r="H399" s="82"/>
      <c r="I399" s="83"/>
      <c r="J399" s="82"/>
      <c r="K399" s="82"/>
      <c r="L399" s="82"/>
      <c r="M399" s="82"/>
      <c r="N399" s="82"/>
      <c r="O399" s="84"/>
      <c r="P399" s="82"/>
      <c r="Q399" s="84"/>
      <c r="R399" s="82"/>
      <c r="S399" s="82"/>
      <c r="T399" s="82"/>
      <c r="U399" s="82"/>
      <c r="V399" s="82"/>
      <c r="W399" s="82"/>
      <c r="X399" s="82"/>
      <c r="Y399" s="84"/>
      <c r="Z399" s="82"/>
      <c r="AA399" s="85"/>
      <c r="AB399" s="82"/>
      <c r="AC399" s="82"/>
      <c r="AD399" s="82"/>
      <c r="AE399" s="82"/>
      <c r="AF399" s="82"/>
      <c r="AG399" s="82"/>
      <c r="AH399" s="84"/>
      <c r="AI399" s="82"/>
      <c r="AJ399" s="84"/>
      <c r="AK399" s="82"/>
      <c r="AL399" s="82"/>
      <c r="AM399" s="82"/>
      <c r="AN399" s="84"/>
      <c r="AO399" s="82"/>
      <c r="AP399" s="84"/>
      <c r="AQ399" s="82"/>
      <c r="AR399" s="84"/>
      <c r="AS399" s="82"/>
      <c r="AT399" s="82"/>
      <c r="AU399" s="82"/>
      <c r="AV399" s="84"/>
      <c r="AW399" s="82"/>
      <c r="AX399" s="82"/>
      <c r="AY399" s="82"/>
      <c r="AZ399" s="84"/>
      <c r="BA399" s="82"/>
      <c r="BB399" s="82"/>
      <c r="BC399" s="82"/>
      <c r="BD399" s="82"/>
      <c r="BE399" s="82"/>
      <c r="BF399" s="82"/>
      <c r="BG399" s="82"/>
      <c r="BH399" s="82"/>
      <c r="BI399" s="82"/>
      <c r="BJ399" s="84"/>
      <c r="BK399" s="82"/>
      <c r="BL399" s="84"/>
      <c r="BM399" s="82"/>
      <c r="BN399" s="82"/>
      <c r="BO399" s="82"/>
      <c r="BP399" s="84">
        <v>5</v>
      </c>
      <c r="BQ399" s="82">
        <v>4.76</v>
      </c>
      <c r="BR399" s="84"/>
      <c r="BS399" s="82"/>
      <c r="BT399" s="82"/>
      <c r="BU399" s="82"/>
      <c r="BV399" s="82"/>
    </row>
    <row r="400" spans="1:74" x14ac:dyDescent="0.25">
      <c r="A400" s="16">
        <v>398</v>
      </c>
      <c r="B400" s="16">
        <v>3</v>
      </c>
      <c r="C400" s="31" t="s">
        <v>840</v>
      </c>
      <c r="D400" s="40">
        <f>сентябрь!D400-октябрь!E400</f>
        <v>28.485008599033822</v>
      </c>
      <c r="E400" s="40">
        <f t="shared" si="6"/>
        <v>0</v>
      </c>
      <c r="F400" s="36"/>
      <c r="G400" s="36"/>
      <c r="H400" s="36"/>
      <c r="I400" s="27"/>
      <c r="J400" s="36"/>
      <c r="K400" s="36"/>
      <c r="L400" s="36"/>
      <c r="M400" s="36"/>
      <c r="N400" s="36"/>
      <c r="O400" s="29"/>
      <c r="P400" s="36"/>
      <c r="Q400" s="29"/>
      <c r="R400" s="36"/>
      <c r="S400" s="36"/>
      <c r="T400" s="36"/>
      <c r="U400" s="36"/>
      <c r="V400" s="36"/>
      <c r="W400" s="36"/>
      <c r="X400" s="36"/>
      <c r="Y400" s="29"/>
      <c r="Z400" s="36"/>
      <c r="AA400" s="66"/>
      <c r="AB400" s="36"/>
      <c r="AC400" s="36"/>
      <c r="AD400" s="36"/>
      <c r="AE400" s="36"/>
      <c r="AF400" s="36"/>
      <c r="AG400" s="36"/>
      <c r="AH400" s="29"/>
      <c r="AI400" s="36"/>
      <c r="AJ400" s="29"/>
      <c r="AK400" s="36"/>
      <c r="AL400" s="36"/>
      <c r="AM400" s="36"/>
      <c r="AN400" s="29"/>
      <c r="AO400" s="36"/>
      <c r="AP400" s="29"/>
      <c r="AQ400" s="36"/>
      <c r="AR400" s="29"/>
      <c r="AS400" s="36"/>
      <c r="AT400" s="36"/>
      <c r="AU400" s="36"/>
      <c r="AV400" s="29"/>
      <c r="AW400" s="36"/>
      <c r="AX400" s="36"/>
      <c r="AY400" s="36"/>
      <c r="AZ400" s="29"/>
      <c r="BA400" s="36"/>
      <c r="BB400" s="36"/>
      <c r="BC400" s="36"/>
      <c r="BD400" s="36"/>
      <c r="BE400" s="36"/>
      <c r="BF400" s="36"/>
      <c r="BG400" s="36"/>
      <c r="BH400" s="36"/>
      <c r="BI400" s="36"/>
      <c r="BJ400" s="29"/>
      <c r="BK400" s="36"/>
      <c r="BL400" s="29"/>
      <c r="BM400" s="36"/>
      <c r="BN400" s="36"/>
      <c r="BO400" s="36"/>
      <c r="BP400" s="29"/>
      <c r="BQ400" s="36"/>
      <c r="BR400" s="29"/>
      <c r="BS400" s="36"/>
      <c r="BT400" s="36"/>
      <c r="BU400" s="36"/>
      <c r="BV400" s="36"/>
    </row>
    <row r="401" spans="1:75" s="86" customFormat="1" x14ac:dyDescent="0.25">
      <c r="A401" s="79">
        <v>399</v>
      </c>
      <c r="B401" s="79">
        <v>3</v>
      </c>
      <c r="C401" s="80" t="s">
        <v>841</v>
      </c>
      <c r="D401" s="81">
        <f>сентябрь!D401-октябрь!E401</f>
        <v>298.37656877294683</v>
      </c>
      <c r="E401" s="81">
        <f t="shared" si="6"/>
        <v>7.68</v>
      </c>
      <c r="F401" s="82"/>
      <c r="G401" s="82"/>
      <c r="H401" s="82"/>
      <c r="I401" s="83"/>
      <c r="J401" s="82"/>
      <c r="K401" s="82"/>
      <c r="L401" s="82"/>
      <c r="M401" s="82"/>
      <c r="N401" s="82"/>
      <c r="O401" s="84"/>
      <c r="P401" s="82"/>
      <c r="Q401" s="84"/>
      <c r="R401" s="82"/>
      <c r="S401" s="82"/>
      <c r="T401" s="82"/>
      <c r="U401" s="82"/>
      <c r="V401" s="82"/>
      <c r="W401" s="82"/>
      <c r="X401" s="82"/>
      <c r="Y401" s="84"/>
      <c r="Z401" s="82"/>
      <c r="AA401" s="85"/>
      <c r="AB401" s="82"/>
      <c r="AC401" s="82"/>
      <c r="AD401" s="82"/>
      <c r="AE401" s="82"/>
      <c r="AF401" s="82"/>
      <c r="AG401" s="82"/>
      <c r="AH401" s="84"/>
      <c r="AI401" s="82"/>
      <c r="AJ401" s="84"/>
      <c r="AK401" s="82"/>
      <c r="AL401" s="82"/>
      <c r="AM401" s="82"/>
      <c r="AN401" s="84"/>
      <c r="AO401" s="82"/>
      <c r="AP401" s="84"/>
      <c r="AQ401" s="82"/>
      <c r="AR401" s="84"/>
      <c r="AS401" s="82"/>
      <c r="AT401" s="82"/>
      <c r="AU401" s="82"/>
      <c r="AV401" s="84"/>
      <c r="AW401" s="82"/>
      <c r="AX401" s="82"/>
      <c r="AY401" s="82"/>
      <c r="AZ401" s="84"/>
      <c r="BA401" s="82"/>
      <c r="BB401" s="82"/>
      <c r="BC401" s="82"/>
      <c r="BD401" s="82"/>
      <c r="BE401" s="82"/>
      <c r="BF401" s="82"/>
      <c r="BG401" s="82"/>
      <c r="BH401" s="82"/>
      <c r="BI401" s="82"/>
      <c r="BJ401" s="84"/>
      <c r="BK401" s="82"/>
      <c r="BL401" s="84"/>
      <c r="BM401" s="82"/>
      <c r="BN401" s="82"/>
      <c r="BO401" s="82"/>
      <c r="BP401" s="84">
        <v>8</v>
      </c>
      <c r="BQ401" s="82">
        <v>7.68</v>
      </c>
      <c r="BR401" s="84"/>
      <c r="BS401" s="82"/>
      <c r="BT401" s="82"/>
      <c r="BU401" s="82"/>
      <c r="BV401" s="82"/>
    </row>
    <row r="402" spans="1:75" x14ac:dyDescent="0.25">
      <c r="A402" s="16">
        <v>400</v>
      </c>
      <c r="B402" s="16">
        <v>3</v>
      </c>
      <c r="C402" s="31" t="s">
        <v>842</v>
      </c>
      <c r="D402" s="40">
        <f>сентябрь!D402-октябрь!E402</f>
        <v>-3.5385169082148948E-2</v>
      </c>
      <c r="E402" s="40">
        <f t="shared" si="6"/>
        <v>0</v>
      </c>
      <c r="F402" s="36"/>
      <c r="G402" s="36"/>
      <c r="H402" s="36"/>
      <c r="I402" s="27"/>
      <c r="J402" s="36"/>
      <c r="K402" s="36"/>
      <c r="L402" s="36"/>
      <c r="M402" s="36"/>
      <c r="N402" s="36"/>
      <c r="O402" s="29"/>
      <c r="P402" s="36"/>
      <c r="Q402" s="29"/>
      <c r="R402" s="36"/>
      <c r="S402" s="36"/>
      <c r="T402" s="36"/>
      <c r="U402" s="36"/>
      <c r="V402" s="36"/>
      <c r="W402" s="36"/>
      <c r="X402" s="36"/>
      <c r="Y402" s="29"/>
      <c r="Z402" s="36"/>
      <c r="AA402" s="66"/>
      <c r="AB402" s="36"/>
      <c r="AC402" s="36"/>
      <c r="AD402" s="36"/>
      <c r="AE402" s="36"/>
      <c r="AF402" s="36"/>
      <c r="AG402" s="36"/>
      <c r="AH402" s="29"/>
      <c r="AI402" s="36"/>
      <c r="AJ402" s="29"/>
      <c r="AK402" s="36"/>
      <c r="AL402" s="36"/>
      <c r="AM402" s="36"/>
      <c r="AN402" s="29"/>
      <c r="AO402" s="36"/>
      <c r="AP402" s="29"/>
      <c r="AQ402" s="36"/>
      <c r="AR402" s="29"/>
      <c r="AS402" s="36"/>
      <c r="AT402" s="36"/>
      <c r="AU402" s="36"/>
      <c r="AV402" s="29"/>
      <c r="AW402" s="36"/>
      <c r="AX402" s="36"/>
      <c r="AY402" s="36"/>
      <c r="AZ402" s="29"/>
      <c r="BA402" s="36"/>
      <c r="BB402" s="36"/>
      <c r="BC402" s="36"/>
      <c r="BD402" s="36"/>
      <c r="BE402" s="36"/>
      <c r="BF402" s="36"/>
      <c r="BG402" s="36"/>
      <c r="BH402" s="36"/>
      <c r="BI402" s="36"/>
      <c r="BJ402" s="29"/>
      <c r="BK402" s="36"/>
      <c r="BL402" s="29"/>
      <c r="BM402" s="36"/>
      <c r="BN402" s="36"/>
      <c r="BO402" s="36"/>
      <c r="BP402" s="29"/>
      <c r="BQ402" s="36"/>
      <c r="BR402" s="29"/>
      <c r="BS402" s="36"/>
      <c r="BT402" s="36"/>
      <c r="BU402" s="36"/>
      <c r="BV402" s="36"/>
    </row>
    <row r="403" spans="1:75" x14ac:dyDescent="0.25">
      <c r="A403" s="16">
        <v>401</v>
      </c>
      <c r="B403" s="16">
        <v>3</v>
      </c>
      <c r="C403" s="31" t="s">
        <v>843</v>
      </c>
      <c r="D403" s="40">
        <f>сентябрь!D403-октябрь!E403</f>
        <v>-98.366776772946849</v>
      </c>
      <c r="E403" s="40">
        <f t="shared" si="6"/>
        <v>0</v>
      </c>
      <c r="F403" s="36"/>
      <c r="G403" s="36"/>
      <c r="H403" s="36"/>
      <c r="I403" s="27"/>
      <c r="J403" s="36"/>
      <c r="K403" s="36"/>
      <c r="L403" s="36"/>
      <c r="M403" s="36"/>
      <c r="N403" s="36"/>
      <c r="O403" s="29"/>
      <c r="P403" s="36"/>
      <c r="Q403" s="29"/>
      <c r="R403" s="36"/>
      <c r="S403" s="36"/>
      <c r="T403" s="36"/>
      <c r="U403" s="36"/>
      <c r="V403" s="36"/>
      <c r="W403" s="36"/>
      <c r="X403" s="36"/>
      <c r="Y403" s="29"/>
      <c r="Z403" s="36"/>
      <c r="AA403" s="66"/>
      <c r="AB403" s="36"/>
      <c r="AC403" s="36"/>
      <c r="AD403" s="36"/>
      <c r="AE403" s="36"/>
      <c r="AF403" s="36"/>
      <c r="AG403" s="36"/>
      <c r="AH403" s="29"/>
      <c r="AI403" s="36"/>
      <c r="AJ403" s="29"/>
      <c r="AK403" s="36"/>
      <c r="AL403" s="36"/>
      <c r="AM403" s="36"/>
      <c r="AN403" s="29"/>
      <c r="AO403" s="36"/>
      <c r="AP403" s="29"/>
      <c r="AQ403" s="36"/>
      <c r="AR403" s="29"/>
      <c r="AS403" s="36"/>
      <c r="AT403" s="36"/>
      <c r="AU403" s="36"/>
      <c r="AV403" s="29"/>
      <c r="AW403" s="36"/>
      <c r="AX403" s="36"/>
      <c r="AY403" s="36"/>
      <c r="AZ403" s="29"/>
      <c r="BA403" s="36"/>
      <c r="BB403" s="36"/>
      <c r="BC403" s="36"/>
      <c r="BD403" s="36"/>
      <c r="BE403" s="36"/>
      <c r="BF403" s="36"/>
      <c r="BG403" s="36"/>
      <c r="BH403" s="36"/>
      <c r="BI403" s="36"/>
      <c r="BJ403" s="29"/>
      <c r="BK403" s="36"/>
      <c r="BL403" s="29"/>
      <c r="BM403" s="36"/>
      <c r="BN403" s="36"/>
      <c r="BO403" s="36"/>
      <c r="BP403" s="29"/>
      <c r="BQ403" s="36"/>
      <c r="BR403" s="29"/>
      <c r="BS403" s="36"/>
      <c r="BT403" s="36"/>
      <c r="BU403" s="36"/>
      <c r="BV403" s="36"/>
    </row>
    <row r="404" spans="1:75" x14ac:dyDescent="0.25">
      <c r="A404" s="16">
        <v>402</v>
      </c>
      <c r="B404" s="16">
        <v>3</v>
      </c>
      <c r="C404" s="31" t="s">
        <v>844</v>
      </c>
      <c r="D404" s="40">
        <f>сентябрь!D404-октябрь!E404</f>
        <v>-116.18003215458945</v>
      </c>
      <c r="E404" s="40">
        <f t="shared" si="6"/>
        <v>0</v>
      </c>
      <c r="F404" s="36"/>
      <c r="G404" s="36"/>
      <c r="H404" s="36"/>
      <c r="I404" s="27"/>
      <c r="J404" s="36"/>
      <c r="K404" s="36"/>
      <c r="L404" s="36"/>
      <c r="M404" s="36"/>
      <c r="N404" s="36"/>
      <c r="O404" s="29"/>
      <c r="P404" s="36"/>
      <c r="Q404" s="29"/>
      <c r="R404" s="36"/>
      <c r="S404" s="36"/>
      <c r="T404" s="36"/>
      <c r="U404" s="36"/>
      <c r="V404" s="36"/>
      <c r="W404" s="36"/>
      <c r="X404" s="36"/>
      <c r="Y404" s="29"/>
      <c r="Z404" s="36"/>
      <c r="AA404" s="66"/>
      <c r="AB404" s="36"/>
      <c r="AC404" s="36"/>
      <c r="AD404" s="36"/>
      <c r="AE404" s="36"/>
      <c r="AF404" s="36"/>
      <c r="AG404" s="36"/>
      <c r="AH404" s="29"/>
      <c r="AI404" s="36"/>
      <c r="AJ404" s="29"/>
      <c r="AK404" s="36"/>
      <c r="AL404" s="36"/>
      <c r="AM404" s="36"/>
      <c r="AN404" s="29"/>
      <c r="AO404" s="36"/>
      <c r="AP404" s="29"/>
      <c r="AQ404" s="36"/>
      <c r="AR404" s="29"/>
      <c r="AS404" s="36"/>
      <c r="AT404" s="36"/>
      <c r="AU404" s="36"/>
      <c r="AV404" s="29"/>
      <c r="AW404" s="36"/>
      <c r="AX404" s="36"/>
      <c r="AY404" s="36"/>
      <c r="AZ404" s="29"/>
      <c r="BA404" s="36"/>
      <c r="BB404" s="36"/>
      <c r="BC404" s="36"/>
      <c r="BD404" s="36"/>
      <c r="BE404" s="36"/>
      <c r="BF404" s="36"/>
      <c r="BG404" s="36"/>
      <c r="BH404" s="36"/>
      <c r="BI404" s="36"/>
      <c r="BJ404" s="29"/>
      <c r="BK404" s="36"/>
      <c r="BL404" s="29"/>
      <c r="BM404" s="36"/>
      <c r="BN404" s="36"/>
      <c r="BO404" s="36"/>
      <c r="BP404" s="29"/>
      <c r="BQ404" s="36"/>
      <c r="BR404" s="29"/>
      <c r="BS404" s="36"/>
      <c r="BT404" s="36"/>
      <c r="BU404" s="36"/>
      <c r="BV404" s="36"/>
    </row>
    <row r="405" spans="1:75" x14ac:dyDescent="0.25">
      <c r="A405" s="16">
        <v>403</v>
      </c>
      <c r="B405" s="16">
        <v>3</v>
      </c>
      <c r="C405" s="31" t="s">
        <v>845</v>
      </c>
      <c r="D405" s="40">
        <f>сентябрь!D405-октябрь!E405</f>
        <v>-174.44886238647339</v>
      </c>
      <c r="E405" s="40">
        <f t="shared" si="6"/>
        <v>0</v>
      </c>
      <c r="F405" s="36"/>
      <c r="G405" s="36"/>
      <c r="H405" s="36"/>
      <c r="I405" s="27"/>
      <c r="J405" s="36"/>
      <c r="K405" s="36"/>
      <c r="L405" s="36"/>
      <c r="M405" s="36"/>
      <c r="N405" s="36"/>
      <c r="O405" s="29"/>
      <c r="P405" s="36"/>
      <c r="Q405" s="29"/>
      <c r="R405" s="36"/>
      <c r="S405" s="36"/>
      <c r="T405" s="36"/>
      <c r="U405" s="36"/>
      <c r="V405" s="36"/>
      <c r="W405" s="36"/>
      <c r="X405" s="36"/>
      <c r="Y405" s="29"/>
      <c r="Z405" s="36"/>
      <c r="AA405" s="66"/>
      <c r="AB405" s="36"/>
      <c r="AC405" s="36"/>
      <c r="AD405" s="36"/>
      <c r="AE405" s="36"/>
      <c r="AF405" s="36"/>
      <c r="AG405" s="36"/>
      <c r="AH405" s="29"/>
      <c r="AI405" s="36"/>
      <c r="AJ405" s="29"/>
      <c r="AK405" s="36"/>
      <c r="AL405" s="36"/>
      <c r="AM405" s="36"/>
      <c r="AN405" s="29"/>
      <c r="AO405" s="36"/>
      <c r="AP405" s="29"/>
      <c r="AQ405" s="36"/>
      <c r="AR405" s="29"/>
      <c r="AS405" s="36"/>
      <c r="AT405" s="36"/>
      <c r="AU405" s="36"/>
      <c r="AV405" s="29"/>
      <c r="AW405" s="36"/>
      <c r="AX405" s="36"/>
      <c r="AY405" s="36"/>
      <c r="AZ405" s="29"/>
      <c r="BA405" s="36"/>
      <c r="BB405" s="36"/>
      <c r="BC405" s="36"/>
      <c r="BD405" s="36"/>
      <c r="BE405" s="36"/>
      <c r="BF405" s="36"/>
      <c r="BG405" s="36"/>
      <c r="BH405" s="36"/>
      <c r="BI405" s="36"/>
      <c r="BJ405" s="29"/>
      <c r="BK405" s="36"/>
      <c r="BL405" s="29"/>
      <c r="BM405" s="36"/>
      <c r="BN405" s="36"/>
      <c r="BO405" s="36"/>
      <c r="BP405" s="29"/>
      <c r="BQ405" s="36"/>
      <c r="BR405" s="29"/>
      <c r="BS405" s="36"/>
      <c r="BT405" s="36"/>
      <c r="BU405" s="36"/>
      <c r="BV405" s="36"/>
    </row>
    <row r="406" spans="1:75" x14ac:dyDescent="0.25">
      <c r="A406" s="16">
        <v>404</v>
      </c>
      <c r="B406" s="16">
        <v>3</v>
      </c>
      <c r="C406" s="31" t="s">
        <v>846</v>
      </c>
      <c r="D406" s="40">
        <f>сентябрь!D406-октябрь!E406</f>
        <v>436.75067135265704</v>
      </c>
      <c r="E406" s="40">
        <f t="shared" si="6"/>
        <v>0</v>
      </c>
      <c r="F406" s="36"/>
      <c r="G406" s="36"/>
      <c r="H406" s="36"/>
      <c r="I406" s="27"/>
      <c r="J406" s="36"/>
      <c r="K406" s="36"/>
      <c r="L406" s="36"/>
      <c r="M406" s="36"/>
      <c r="N406" s="36"/>
      <c r="O406" s="29"/>
      <c r="P406" s="36"/>
      <c r="Q406" s="29"/>
      <c r="R406" s="36"/>
      <c r="S406" s="36"/>
      <c r="T406" s="36"/>
      <c r="U406" s="36"/>
      <c r="V406" s="36"/>
      <c r="W406" s="36"/>
      <c r="X406" s="36"/>
      <c r="Y406" s="29"/>
      <c r="Z406" s="36"/>
      <c r="AA406" s="66"/>
      <c r="AB406" s="36"/>
      <c r="AC406" s="36"/>
      <c r="AD406" s="36"/>
      <c r="AE406" s="36"/>
      <c r="AF406" s="36"/>
      <c r="AG406" s="36"/>
      <c r="AH406" s="29"/>
      <c r="AI406" s="36"/>
      <c r="AJ406" s="29"/>
      <c r="AK406" s="36"/>
      <c r="AL406" s="36"/>
      <c r="AM406" s="36"/>
      <c r="AN406" s="29"/>
      <c r="AO406" s="36"/>
      <c r="AP406" s="29"/>
      <c r="AQ406" s="36"/>
      <c r="AR406" s="29"/>
      <c r="AS406" s="36"/>
      <c r="AT406" s="36"/>
      <c r="AU406" s="36"/>
      <c r="AV406" s="29"/>
      <c r="AW406" s="36"/>
      <c r="AX406" s="36"/>
      <c r="AY406" s="36"/>
      <c r="AZ406" s="29"/>
      <c r="BA406" s="36"/>
      <c r="BB406" s="36"/>
      <c r="BC406" s="36"/>
      <c r="BD406" s="36"/>
      <c r="BE406" s="36"/>
      <c r="BF406" s="36"/>
      <c r="BG406" s="36"/>
      <c r="BH406" s="36"/>
      <c r="BI406" s="36"/>
      <c r="BJ406" s="29"/>
      <c r="BK406" s="36"/>
      <c r="BL406" s="29"/>
      <c r="BM406" s="36"/>
      <c r="BN406" s="36"/>
      <c r="BO406" s="36"/>
      <c r="BP406" s="29"/>
      <c r="BQ406" s="36"/>
      <c r="BR406" s="29"/>
      <c r="BS406" s="36"/>
      <c r="BT406" s="36"/>
      <c r="BU406" s="36"/>
      <c r="BV406" s="36"/>
    </row>
    <row r="407" spans="1:75" x14ac:dyDescent="0.25">
      <c r="A407" s="16">
        <v>405</v>
      </c>
      <c r="B407" s="16">
        <v>3</v>
      </c>
      <c r="C407" s="31" t="s">
        <v>847</v>
      </c>
      <c r="D407" s="40">
        <f>сентябрь!D407-октябрь!E407</f>
        <v>-59.330382657004833</v>
      </c>
      <c r="E407" s="40">
        <f t="shared" si="6"/>
        <v>0</v>
      </c>
      <c r="F407" s="36"/>
      <c r="G407" s="36"/>
      <c r="H407" s="36"/>
      <c r="I407" s="27"/>
      <c r="J407" s="36"/>
      <c r="K407" s="36"/>
      <c r="L407" s="36"/>
      <c r="M407" s="36"/>
      <c r="N407" s="36"/>
      <c r="O407" s="29"/>
      <c r="P407" s="36"/>
      <c r="Q407" s="29"/>
      <c r="R407" s="36"/>
      <c r="S407" s="36"/>
      <c r="T407" s="36"/>
      <c r="U407" s="36"/>
      <c r="V407" s="36"/>
      <c r="W407" s="36"/>
      <c r="X407" s="36"/>
      <c r="Y407" s="29"/>
      <c r="Z407" s="36"/>
      <c r="AA407" s="66"/>
      <c r="AB407" s="36"/>
      <c r="AC407" s="36"/>
      <c r="AD407" s="36"/>
      <c r="AE407" s="36"/>
      <c r="AF407" s="36"/>
      <c r="AG407" s="36"/>
      <c r="AH407" s="29"/>
      <c r="AI407" s="36"/>
      <c r="AJ407" s="29"/>
      <c r="AK407" s="36"/>
      <c r="AL407" s="36"/>
      <c r="AM407" s="36"/>
      <c r="AN407" s="29"/>
      <c r="AO407" s="36"/>
      <c r="AP407" s="29"/>
      <c r="AQ407" s="36"/>
      <c r="AR407" s="29"/>
      <c r="AS407" s="36"/>
      <c r="AT407" s="36"/>
      <c r="AU407" s="36"/>
      <c r="AV407" s="29"/>
      <c r="AW407" s="36"/>
      <c r="AX407" s="36"/>
      <c r="AY407" s="36"/>
      <c r="AZ407" s="29"/>
      <c r="BA407" s="36"/>
      <c r="BB407" s="36"/>
      <c r="BC407" s="36"/>
      <c r="BD407" s="36"/>
      <c r="BE407" s="36"/>
      <c r="BF407" s="36"/>
      <c r="BG407" s="36"/>
      <c r="BH407" s="36"/>
      <c r="BI407" s="36"/>
      <c r="BJ407" s="29"/>
      <c r="BK407" s="36"/>
      <c r="BL407" s="29"/>
      <c r="BM407" s="36"/>
      <c r="BN407" s="36"/>
      <c r="BO407" s="36"/>
      <c r="BP407" s="29"/>
      <c r="BQ407" s="36"/>
      <c r="BR407" s="29"/>
      <c r="BS407" s="36"/>
      <c r="BT407" s="36"/>
      <c r="BU407" s="36"/>
      <c r="BV407" s="36"/>
    </row>
    <row r="408" spans="1:75" x14ac:dyDescent="0.25">
      <c r="A408" s="16">
        <v>406</v>
      </c>
      <c r="B408" s="16">
        <v>3</v>
      </c>
      <c r="C408" s="31" t="s">
        <v>848</v>
      </c>
      <c r="D408" s="40">
        <f>сентябрь!D408-октябрь!E408</f>
        <v>670.21324442512082</v>
      </c>
      <c r="E408" s="40">
        <f t="shared" si="6"/>
        <v>0</v>
      </c>
      <c r="F408" s="36"/>
      <c r="G408" s="36"/>
      <c r="H408" s="36"/>
      <c r="I408" s="27"/>
      <c r="J408" s="36"/>
      <c r="K408" s="36"/>
      <c r="L408" s="36"/>
      <c r="M408" s="36"/>
      <c r="N408" s="36"/>
      <c r="O408" s="29"/>
      <c r="P408" s="36"/>
      <c r="Q408" s="29"/>
      <c r="R408" s="36"/>
      <c r="S408" s="36"/>
      <c r="T408" s="36"/>
      <c r="U408" s="36"/>
      <c r="V408" s="36"/>
      <c r="W408" s="36"/>
      <c r="X408" s="36"/>
      <c r="Y408" s="29"/>
      <c r="Z408" s="36"/>
      <c r="AA408" s="66"/>
      <c r="AB408" s="36"/>
      <c r="AC408" s="36"/>
      <c r="AD408" s="36"/>
      <c r="AE408" s="36"/>
      <c r="AF408" s="36"/>
      <c r="AG408" s="36"/>
      <c r="AH408" s="29"/>
      <c r="AI408" s="36"/>
      <c r="AJ408" s="29"/>
      <c r="AK408" s="36"/>
      <c r="AL408" s="36"/>
      <c r="AM408" s="36"/>
      <c r="AN408" s="29"/>
      <c r="AO408" s="36"/>
      <c r="AP408" s="29"/>
      <c r="AQ408" s="36"/>
      <c r="AR408" s="29"/>
      <c r="AS408" s="36"/>
      <c r="AT408" s="36"/>
      <c r="AU408" s="36"/>
      <c r="AV408" s="29"/>
      <c r="AW408" s="36"/>
      <c r="AX408" s="36"/>
      <c r="AY408" s="36"/>
      <c r="AZ408" s="29"/>
      <c r="BA408" s="36"/>
      <c r="BB408" s="36"/>
      <c r="BC408" s="36"/>
      <c r="BD408" s="36"/>
      <c r="BE408" s="36"/>
      <c r="BF408" s="36"/>
      <c r="BG408" s="36"/>
      <c r="BH408" s="36"/>
      <c r="BI408" s="36"/>
      <c r="BJ408" s="29"/>
      <c r="BK408" s="36"/>
      <c r="BL408" s="29"/>
      <c r="BM408" s="36"/>
      <c r="BN408" s="36"/>
      <c r="BO408" s="36"/>
      <c r="BP408" s="29"/>
      <c r="BQ408" s="36"/>
      <c r="BR408" s="29"/>
      <c r="BS408" s="36"/>
      <c r="BT408" s="36"/>
      <c r="BU408" s="36"/>
      <c r="BV408" s="36"/>
    </row>
    <row r="409" spans="1:75" s="86" customFormat="1" x14ac:dyDescent="0.25">
      <c r="A409" s="79">
        <v>407</v>
      </c>
      <c r="B409" s="79">
        <v>3</v>
      </c>
      <c r="C409" s="80" t="s">
        <v>849</v>
      </c>
      <c r="D409" s="81">
        <f>сентябрь!D409-октябрь!E409</f>
        <v>198.64268838647342</v>
      </c>
      <c r="E409" s="81">
        <f t="shared" si="6"/>
        <v>36.063000000000002</v>
      </c>
      <c r="F409" s="82"/>
      <c r="G409" s="82"/>
      <c r="H409" s="82"/>
      <c r="I409" s="83"/>
      <c r="J409" s="82"/>
      <c r="K409" s="82"/>
      <c r="L409" s="82"/>
      <c r="M409" s="82"/>
      <c r="N409" s="82"/>
      <c r="O409" s="84"/>
      <c r="P409" s="82"/>
      <c r="Q409" s="84"/>
      <c r="R409" s="82"/>
      <c r="S409" s="82"/>
      <c r="T409" s="82"/>
      <c r="U409" s="82"/>
      <c r="V409" s="82"/>
      <c r="W409" s="82"/>
      <c r="X409" s="82"/>
      <c r="Y409" s="84"/>
      <c r="Z409" s="82"/>
      <c r="AA409" s="85"/>
      <c r="AB409" s="82"/>
      <c r="AC409" s="82"/>
      <c r="AD409" s="82"/>
      <c r="AE409" s="82"/>
      <c r="AF409" s="82"/>
      <c r="AG409" s="82"/>
      <c r="AH409" s="84"/>
      <c r="AI409" s="82"/>
      <c r="AJ409" s="84"/>
      <c r="AK409" s="82"/>
      <c r="AL409" s="82"/>
      <c r="AM409" s="82"/>
      <c r="AN409" s="84"/>
      <c r="AO409" s="82"/>
      <c r="AP409" s="84"/>
      <c r="AQ409" s="82"/>
      <c r="AR409" s="84"/>
      <c r="AS409" s="82"/>
      <c r="AT409" s="82"/>
      <c r="AU409" s="82"/>
      <c r="AV409" s="84"/>
      <c r="AW409" s="82"/>
      <c r="AX409" s="82"/>
      <c r="AY409" s="82"/>
      <c r="AZ409" s="84"/>
      <c r="BA409" s="82"/>
      <c r="BB409" s="82"/>
      <c r="BC409" s="82"/>
      <c r="BD409" s="82"/>
      <c r="BE409" s="82"/>
      <c r="BF409" s="82"/>
      <c r="BG409" s="82"/>
      <c r="BH409" s="82"/>
      <c r="BI409" s="82"/>
      <c r="BJ409" s="84"/>
      <c r="BK409" s="82"/>
      <c r="BL409" s="84"/>
      <c r="BM409" s="82"/>
      <c r="BN409" s="82"/>
      <c r="BO409" s="82"/>
      <c r="BP409" s="84">
        <v>3</v>
      </c>
      <c r="BQ409" s="82">
        <v>3.3650000000000002</v>
      </c>
      <c r="BR409" s="84"/>
      <c r="BS409" s="82"/>
      <c r="BT409" s="82"/>
      <c r="BU409" s="82"/>
      <c r="BV409" s="82">
        <v>32.698</v>
      </c>
      <c r="BW409" s="86" t="s">
        <v>1099</v>
      </c>
    </row>
    <row r="410" spans="1:75" x14ac:dyDescent="0.25">
      <c r="A410" s="16">
        <v>408</v>
      </c>
      <c r="B410" s="16">
        <v>3</v>
      </c>
      <c r="C410" s="31" t="s">
        <v>850</v>
      </c>
      <c r="D410" s="40">
        <f>сентябрь!D410-октябрь!E410</f>
        <v>-6.0725079613526898</v>
      </c>
      <c r="E410" s="40">
        <f t="shared" si="6"/>
        <v>0</v>
      </c>
      <c r="F410" s="36"/>
      <c r="G410" s="36"/>
      <c r="H410" s="36"/>
      <c r="I410" s="27"/>
      <c r="J410" s="36"/>
      <c r="K410" s="36"/>
      <c r="L410" s="36"/>
      <c r="M410" s="36"/>
      <c r="N410" s="36"/>
      <c r="O410" s="29"/>
      <c r="P410" s="36"/>
      <c r="Q410" s="29"/>
      <c r="R410" s="36"/>
      <c r="S410" s="36"/>
      <c r="T410" s="36"/>
      <c r="U410" s="36"/>
      <c r="V410" s="36"/>
      <c r="W410" s="36"/>
      <c r="X410" s="36"/>
      <c r="Y410" s="29"/>
      <c r="Z410" s="36"/>
      <c r="AA410" s="66"/>
      <c r="AB410" s="36"/>
      <c r="AC410" s="36"/>
      <c r="AD410" s="36"/>
      <c r="AE410" s="36"/>
      <c r="AF410" s="36"/>
      <c r="AG410" s="36"/>
      <c r="AH410" s="29"/>
      <c r="AI410" s="36"/>
      <c r="AJ410" s="29"/>
      <c r="AK410" s="36"/>
      <c r="AL410" s="36"/>
      <c r="AM410" s="36"/>
      <c r="AN410" s="29"/>
      <c r="AO410" s="36"/>
      <c r="AP410" s="29"/>
      <c r="AQ410" s="36"/>
      <c r="AR410" s="29"/>
      <c r="AS410" s="36"/>
      <c r="AT410" s="36"/>
      <c r="AU410" s="36"/>
      <c r="AV410" s="29"/>
      <c r="AW410" s="36"/>
      <c r="AX410" s="36"/>
      <c r="AY410" s="36"/>
      <c r="AZ410" s="29"/>
      <c r="BA410" s="36"/>
      <c r="BB410" s="36"/>
      <c r="BC410" s="36"/>
      <c r="BD410" s="36"/>
      <c r="BE410" s="36"/>
      <c r="BF410" s="36"/>
      <c r="BG410" s="36"/>
      <c r="BH410" s="36"/>
      <c r="BI410" s="36"/>
      <c r="BJ410" s="29"/>
      <c r="BK410" s="36"/>
      <c r="BL410" s="29"/>
      <c r="BM410" s="36"/>
      <c r="BN410" s="36"/>
      <c r="BO410" s="36"/>
      <c r="BP410" s="29"/>
      <c r="BQ410" s="36"/>
      <c r="BR410" s="29"/>
      <c r="BS410" s="36"/>
      <c r="BT410" s="36"/>
      <c r="BU410" s="36"/>
      <c r="BV410" s="36"/>
    </row>
    <row r="411" spans="1:75" x14ac:dyDescent="0.25">
      <c r="A411" s="16">
        <v>409</v>
      </c>
      <c r="B411" s="16">
        <v>3</v>
      </c>
      <c r="C411" s="31" t="s">
        <v>851</v>
      </c>
      <c r="D411" s="40">
        <f>сентябрь!D411-октябрь!E411</f>
        <v>46.458610260869577</v>
      </c>
      <c r="E411" s="40">
        <f t="shared" si="6"/>
        <v>0</v>
      </c>
      <c r="F411" s="36"/>
      <c r="G411" s="36"/>
      <c r="H411" s="36"/>
      <c r="I411" s="27"/>
      <c r="J411" s="36"/>
      <c r="K411" s="36"/>
      <c r="L411" s="36"/>
      <c r="M411" s="36"/>
      <c r="N411" s="36"/>
      <c r="O411" s="29"/>
      <c r="P411" s="36"/>
      <c r="Q411" s="29"/>
      <c r="R411" s="36"/>
      <c r="S411" s="36"/>
      <c r="T411" s="36"/>
      <c r="U411" s="36"/>
      <c r="V411" s="36"/>
      <c r="W411" s="36"/>
      <c r="X411" s="36"/>
      <c r="Y411" s="29"/>
      <c r="Z411" s="36"/>
      <c r="AA411" s="66"/>
      <c r="AB411" s="36"/>
      <c r="AC411" s="36"/>
      <c r="AD411" s="36"/>
      <c r="AE411" s="36"/>
      <c r="AF411" s="36"/>
      <c r="AG411" s="36"/>
      <c r="AH411" s="29"/>
      <c r="AI411" s="36"/>
      <c r="AJ411" s="29"/>
      <c r="AK411" s="36"/>
      <c r="AL411" s="36"/>
      <c r="AM411" s="36"/>
      <c r="AN411" s="29"/>
      <c r="AO411" s="36"/>
      <c r="AP411" s="29"/>
      <c r="AQ411" s="36"/>
      <c r="AR411" s="29"/>
      <c r="AS411" s="36"/>
      <c r="AT411" s="36"/>
      <c r="AU411" s="36"/>
      <c r="AV411" s="29"/>
      <c r="AW411" s="36"/>
      <c r="AX411" s="36"/>
      <c r="AY411" s="36"/>
      <c r="AZ411" s="29"/>
      <c r="BA411" s="36"/>
      <c r="BB411" s="36"/>
      <c r="BC411" s="36"/>
      <c r="BD411" s="36"/>
      <c r="BE411" s="36"/>
      <c r="BF411" s="36"/>
      <c r="BG411" s="36"/>
      <c r="BH411" s="36"/>
      <c r="BI411" s="36"/>
      <c r="BJ411" s="29"/>
      <c r="BK411" s="36"/>
      <c r="BL411" s="29"/>
      <c r="BM411" s="36"/>
      <c r="BN411" s="36"/>
      <c r="BO411" s="36"/>
      <c r="BP411" s="29"/>
      <c r="BQ411" s="36"/>
      <c r="BR411" s="29"/>
      <c r="BS411" s="36"/>
      <c r="BT411" s="36"/>
      <c r="BU411" s="36"/>
      <c r="BV411" s="36"/>
    </row>
    <row r="412" spans="1:75" x14ac:dyDescent="0.25">
      <c r="A412" s="16">
        <v>410</v>
      </c>
      <c r="B412" s="16">
        <v>3</v>
      </c>
      <c r="C412" s="31" t="s">
        <v>937</v>
      </c>
      <c r="D412" s="40">
        <f>сентябрь!D412-октябрь!E412</f>
        <v>-331.17976173913036</v>
      </c>
      <c r="E412" s="40">
        <f t="shared" si="6"/>
        <v>0</v>
      </c>
      <c r="F412" s="36"/>
      <c r="G412" s="36"/>
      <c r="H412" s="36"/>
      <c r="I412" s="27"/>
      <c r="J412" s="36"/>
      <c r="K412" s="36"/>
      <c r="L412" s="36"/>
      <c r="M412" s="36"/>
      <c r="N412" s="36"/>
      <c r="O412" s="29"/>
      <c r="P412" s="36"/>
      <c r="Q412" s="29"/>
      <c r="R412" s="36"/>
      <c r="S412" s="36"/>
      <c r="T412" s="36"/>
      <c r="U412" s="36"/>
      <c r="V412" s="36"/>
      <c r="W412" s="36"/>
      <c r="X412" s="36"/>
      <c r="Y412" s="29"/>
      <c r="Z412" s="36"/>
      <c r="AA412" s="66"/>
      <c r="AB412" s="36"/>
      <c r="AC412" s="36"/>
      <c r="AD412" s="36"/>
      <c r="AE412" s="36"/>
      <c r="AF412" s="36"/>
      <c r="AG412" s="36"/>
      <c r="AH412" s="29"/>
      <c r="AI412" s="36"/>
      <c r="AJ412" s="29"/>
      <c r="AK412" s="36"/>
      <c r="AL412" s="36"/>
      <c r="AM412" s="36"/>
      <c r="AN412" s="29"/>
      <c r="AO412" s="36"/>
      <c r="AP412" s="29"/>
      <c r="AQ412" s="36"/>
      <c r="AR412" s="29"/>
      <c r="AS412" s="36"/>
      <c r="AT412" s="36"/>
      <c r="AU412" s="36"/>
      <c r="AV412" s="29"/>
      <c r="AW412" s="36"/>
      <c r="AX412" s="36"/>
      <c r="AY412" s="36"/>
      <c r="AZ412" s="29"/>
      <c r="BA412" s="36"/>
      <c r="BB412" s="36"/>
      <c r="BC412" s="36"/>
      <c r="BD412" s="36"/>
      <c r="BE412" s="36"/>
      <c r="BF412" s="36"/>
      <c r="BG412" s="36"/>
      <c r="BH412" s="36"/>
      <c r="BI412" s="36"/>
      <c r="BJ412" s="29"/>
      <c r="BK412" s="36"/>
      <c r="BL412" s="29"/>
      <c r="BM412" s="36"/>
      <c r="BN412" s="36"/>
      <c r="BO412" s="36"/>
      <c r="BP412" s="29"/>
      <c r="BQ412" s="36"/>
      <c r="BR412" s="29"/>
      <c r="BS412" s="36"/>
      <c r="BT412" s="36"/>
      <c r="BU412" s="36"/>
      <c r="BV412" s="36"/>
    </row>
    <row r="413" spans="1:75" s="86" customFormat="1" x14ac:dyDescent="0.25">
      <c r="A413" s="79">
        <v>411</v>
      </c>
      <c r="B413" s="79">
        <v>3</v>
      </c>
      <c r="C413" s="80" t="s">
        <v>852</v>
      </c>
      <c r="D413" s="81">
        <f>сентябрь!D413-октябрь!E413</f>
        <v>92.141212705314018</v>
      </c>
      <c r="E413" s="81">
        <f t="shared" si="6"/>
        <v>60.754999999999995</v>
      </c>
      <c r="F413" s="82"/>
      <c r="G413" s="82"/>
      <c r="H413" s="82"/>
      <c r="I413" s="83"/>
      <c r="J413" s="82"/>
      <c r="K413" s="82"/>
      <c r="L413" s="82"/>
      <c r="M413" s="82"/>
      <c r="N413" s="82"/>
      <c r="O413" s="84"/>
      <c r="P413" s="82"/>
      <c r="Q413" s="84"/>
      <c r="R413" s="82"/>
      <c r="S413" s="82"/>
      <c r="T413" s="82"/>
      <c r="U413" s="82"/>
      <c r="V413" s="82"/>
      <c r="W413" s="82"/>
      <c r="X413" s="82"/>
      <c r="Y413" s="84"/>
      <c r="Z413" s="82"/>
      <c r="AA413" s="85"/>
      <c r="AB413" s="82"/>
      <c r="AC413" s="82"/>
      <c r="AD413" s="82"/>
      <c r="AE413" s="82"/>
      <c r="AF413" s="82"/>
      <c r="AG413" s="82"/>
      <c r="AH413" s="84"/>
      <c r="AI413" s="82"/>
      <c r="AJ413" s="84"/>
      <c r="AK413" s="82"/>
      <c r="AL413" s="82"/>
      <c r="AM413" s="82"/>
      <c r="AN413" s="84"/>
      <c r="AO413" s="82"/>
      <c r="AP413" s="84">
        <v>1</v>
      </c>
      <c r="AQ413" s="82">
        <v>42</v>
      </c>
      <c r="AR413" s="84"/>
      <c r="AS413" s="82"/>
      <c r="AT413" s="82"/>
      <c r="AU413" s="82"/>
      <c r="AV413" s="84"/>
      <c r="AW413" s="82"/>
      <c r="AX413" s="82"/>
      <c r="AY413" s="82"/>
      <c r="AZ413" s="84"/>
      <c r="BA413" s="82"/>
      <c r="BB413" s="82"/>
      <c r="BC413" s="82"/>
      <c r="BD413" s="82"/>
      <c r="BE413" s="82"/>
      <c r="BF413" s="82"/>
      <c r="BG413" s="82"/>
      <c r="BH413" s="82"/>
      <c r="BI413" s="82"/>
      <c r="BJ413" s="84"/>
      <c r="BK413" s="82"/>
      <c r="BL413" s="84"/>
      <c r="BM413" s="82"/>
      <c r="BN413" s="82"/>
      <c r="BO413" s="82"/>
      <c r="BP413" s="84"/>
      <c r="BQ413" s="82"/>
      <c r="BR413" s="84"/>
      <c r="BS413" s="82"/>
      <c r="BT413" s="82"/>
      <c r="BU413" s="82"/>
      <c r="BV413" s="82">
        <v>18.754999999999999</v>
      </c>
      <c r="BW413" s="86" t="s">
        <v>1099</v>
      </c>
    </row>
    <row r="414" spans="1:75" x14ac:dyDescent="0.25">
      <c r="A414" s="16">
        <v>412</v>
      </c>
      <c r="B414" s="16">
        <v>3</v>
      </c>
      <c r="C414" s="31" t="s">
        <v>853</v>
      </c>
      <c r="D414" s="40">
        <f>сентябрь!D414-октябрь!E414</f>
        <v>-78.367531024154601</v>
      </c>
      <c r="E414" s="40">
        <f t="shared" si="6"/>
        <v>0</v>
      </c>
      <c r="F414" s="36"/>
      <c r="G414" s="36"/>
      <c r="H414" s="36"/>
      <c r="I414" s="27"/>
      <c r="J414" s="36"/>
      <c r="K414" s="36"/>
      <c r="L414" s="36"/>
      <c r="M414" s="36"/>
      <c r="N414" s="36"/>
      <c r="O414" s="29"/>
      <c r="P414" s="36"/>
      <c r="Q414" s="29"/>
      <c r="R414" s="36"/>
      <c r="S414" s="36"/>
      <c r="T414" s="36"/>
      <c r="U414" s="36"/>
      <c r="V414" s="36"/>
      <c r="W414" s="36"/>
      <c r="X414" s="36"/>
      <c r="Y414" s="29"/>
      <c r="Z414" s="36"/>
      <c r="AA414" s="66"/>
      <c r="AB414" s="36"/>
      <c r="AC414" s="36"/>
      <c r="AD414" s="36"/>
      <c r="AE414" s="36"/>
      <c r="AF414" s="36"/>
      <c r="AG414" s="36"/>
      <c r="AH414" s="29"/>
      <c r="AI414" s="36"/>
      <c r="AJ414" s="29"/>
      <c r="AK414" s="36"/>
      <c r="AL414" s="36"/>
      <c r="AM414" s="36"/>
      <c r="AN414" s="29"/>
      <c r="AO414" s="36"/>
      <c r="AP414" s="29"/>
      <c r="AQ414" s="36"/>
      <c r="AR414" s="29"/>
      <c r="AS414" s="36"/>
      <c r="AT414" s="36"/>
      <c r="AU414" s="36"/>
      <c r="AV414" s="29"/>
      <c r="AW414" s="36"/>
      <c r="AX414" s="36"/>
      <c r="AY414" s="36"/>
      <c r="AZ414" s="29"/>
      <c r="BA414" s="36"/>
      <c r="BB414" s="36"/>
      <c r="BC414" s="36"/>
      <c r="BD414" s="36"/>
      <c r="BE414" s="36"/>
      <c r="BF414" s="36"/>
      <c r="BG414" s="36"/>
      <c r="BH414" s="36"/>
      <c r="BI414" s="36"/>
      <c r="BJ414" s="29"/>
      <c r="BK414" s="36"/>
      <c r="BL414" s="29"/>
      <c r="BM414" s="36"/>
      <c r="BN414" s="36"/>
      <c r="BO414" s="36"/>
      <c r="BP414" s="29"/>
      <c r="BQ414" s="36"/>
      <c r="BR414" s="29"/>
      <c r="BS414" s="36"/>
      <c r="BT414" s="36"/>
      <c r="BU414" s="36"/>
      <c r="BV414" s="36"/>
    </row>
    <row r="415" spans="1:75" x14ac:dyDescent="0.25">
      <c r="A415" s="16">
        <v>413</v>
      </c>
      <c r="B415" s="16">
        <v>3</v>
      </c>
      <c r="C415" s="31" t="s">
        <v>854</v>
      </c>
      <c r="D415" s="40">
        <f>сентябрь!D415-октябрь!E415</f>
        <v>-188.06036313043469</v>
      </c>
      <c r="E415" s="40">
        <f t="shared" si="6"/>
        <v>0</v>
      </c>
      <c r="F415" s="36"/>
      <c r="G415" s="36"/>
      <c r="H415" s="36"/>
      <c r="I415" s="27"/>
      <c r="J415" s="36"/>
      <c r="K415" s="36"/>
      <c r="L415" s="36"/>
      <c r="M415" s="36"/>
      <c r="N415" s="36"/>
      <c r="O415" s="29"/>
      <c r="P415" s="36"/>
      <c r="Q415" s="29"/>
      <c r="R415" s="36"/>
      <c r="S415" s="36"/>
      <c r="T415" s="36"/>
      <c r="U415" s="36"/>
      <c r="V415" s="36"/>
      <c r="W415" s="36"/>
      <c r="X415" s="36"/>
      <c r="Y415" s="29"/>
      <c r="Z415" s="36"/>
      <c r="AA415" s="66"/>
      <c r="AB415" s="36"/>
      <c r="AC415" s="36"/>
      <c r="AD415" s="36"/>
      <c r="AE415" s="36"/>
      <c r="AF415" s="36"/>
      <c r="AG415" s="36"/>
      <c r="AH415" s="29"/>
      <c r="AI415" s="36"/>
      <c r="AJ415" s="29"/>
      <c r="AK415" s="36"/>
      <c r="AL415" s="36"/>
      <c r="AM415" s="36"/>
      <c r="AN415" s="29"/>
      <c r="AO415" s="36"/>
      <c r="AP415" s="29"/>
      <c r="AQ415" s="36"/>
      <c r="AR415" s="29"/>
      <c r="AS415" s="36"/>
      <c r="AT415" s="36"/>
      <c r="AU415" s="36"/>
      <c r="AV415" s="29"/>
      <c r="AW415" s="36"/>
      <c r="AX415" s="36"/>
      <c r="AY415" s="36"/>
      <c r="AZ415" s="29"/>
      <c r="BA415" s="36"/>
      <c r="BB415" s="36"/>
      <c r="BC415" s="36"/>
      <c r="BD415" s="36"/>
      <c r="BE415" s="36"/>
      <c r="BF415" s="36"/>
      <c r="BG415" s="36"/>
      <c r="BH415" s="36"/>
      <c r="BI415" s="36"/>
      <c r="BJ415" s="29"/>
      <c r="BK415" s="36"/>
      <c r="BL415" s="29"/>
      <c r="BM415" s="36"/>
      <c r="BN415" s="36"/>
      <c r="BO415" s="36"/>
      <c r="BP415" s="29"/>
      <c r="BQ415" s="36"/>
      <c r="BR415" s="29"/>
      <c r="BS415" s="36"/>
      <c r="BT415" s="36"/>
      <c r="BU415" s="36"/>
      <c r="BV415" s="36"/>
    </row>
    <row r="416" spans="1:75" x14ac:dyDescent="0.25">
      <c r="A416" s="16">
        <v>414</v>
      </c>
      <c r="B416" s="16">
        <v>3</v>
      </c>
      <c r="C416" s="31" t="s">
        <v>855</v>
      </c>
      <c r="D416" s="40">
        <f>сентябрь!D416-октябрь!E416</f>
        <v>-27.423811082125653</v>
      </c>
      <c r="E416" s="40">
        <f t="shared" si="6"/>
        <v>0</v>
      </c>
      <c r="F416" s="36"/>
      <c r="G416" s="36"/>
      <c r="H416" s="36"/>
      <c r="I416" s="27"/>
      <c r="J416" s="36"/>
      <c r="K416" s="36"/>
      <c r="L416" s="36"/>
      <c r="M416" s="36"/>
      <c r="N416" s="36"/>
      <c r="O416" s="29"/>
      <c r="P416" s="36"/>
      <c r="Q416" s="29"/>
      <c r="R416" s="36"/>
      <c r="S416" s="36"/>
      <c r="T416" s="36"/>
      <c r="U416" s="36"/>
      <c r="V416" s="36"/>
      <c r="W416" s="36"/>
      <c r="X416" s="36"/>
      <c r="Y416" s="29"/>
      <c r="Z416" s="36"/>
      <c r="AA416" s="66"/>
      <c r="AB416" s="36"/>
      <c r="AC416" s="36"/>
      <c r="AD416" s="36"/>
      <c r="AE416" s="36"/>
      <c r="AF416" s="36"/>
      <c r="AG416" s="36"/>
      <c r="AH416" s="29"/>
      <c r="AI416" s="36"/>
      <c r="AJ416" s="29"/>
      <c r="AK416" s="36"/>
      <c r="AL416" s="36"/>
      <c r="AM416" s="36"/>
      <c r="AN416" s="29"/>
      <c r="AO416" s="36"/>
      <c r="AP416" s="29"/>
      <c r="AQ416" s="36"/>
      <c r="AR416" s="29"/>
      <c r="AS416" s="36"/>
      <c r="AT416" s="36"/>
      <c r="AU416" s="36"/>
      <c r="AV416" s="29"/>
      <c r="AW416" s="36"/>
      <c r="AX416" s="36"/>
      <c r="AY416" s="36"/>
      <c r="AZ416" s="29"/>
      <c r="BA416" s="36"/>
      <c r="BB416" s="36"/>
      <c r="BC416" s="36"/>
      <c r="BD416" s="36"/>
      <c r="BE416" s="36"/>
      <c r="BF416" s="36"/>
      <c r="BG416" s="36"/>
      <c r="BH416" s="36"/>
      <c r="BI416" s="36"/>
      <c r="BJ416" s="29"/>
      <c r="BK416" s="36"/>
      <c r="BL416" s="29"/>
      <c r="BM416" s="36"/>
      <c r="BN416" s="36"/>
      <c r="BO416" s="36"/>
      <c r="BP416" s="29"/>
      <c r="BQ416" s="36"/>
      <c r="BR416" s="29"/>
      <c r="BS416" s="36"/>
      <c r="BT416" s="36"/>
      <c r="BU416" s="36"/>
      <c r="BV416" s="36"/>
    </row>
    <row r="417" spans="1:75" x14ac:dyDescent="0.25">
      <c r="A417" s="16">
        <v>415</v>
      </c>
      <c r="B417" s="16">
        <v>3</v>
      </c>
      <c r="C417" s="31" t="s">
        <v>856</v>
      </c>
      <c r="D417" s="40">
        <f>сентябрь!D417-октябрь!E417</f>
        <v>232.815856</v>
      </c>
      <c r="E417" s="40">
        <f t="shared" si="6"/>
        <v>0</v>
      </c>
      <c r="F417" s="36"/>
      <c r="G417" s="36"/>
      <c r="H417" s="36"/>
      <c r="I417" s="27"/>
      <c r="J417" s="36"/>
      <c r="K417" s="36"/>
      <c r="L417" s="36"/>
      <c r="M417" s="36"/>
      <c r="N417" s="36"/>
      <c r="O417" s="29"/>
      <c r="P417" s="36"/>
      <c r="Q417" s="29"/>
      <c r="R417" s="36"/>
      <c r="S417" s="36"/>
      <c r="T417" s="36"/>
      <c r="U417" s="36"/>
      <c r="V417" s="36"/>
      <c r="W417" s="36"/>
      <c r="X417" s="36"/>
      <c r="Y417" s="29"/>
      <c r="Z417" s="36"/>
      <c r="AA417" s="66"/>
      <c r="AB417" s="36"/>
      <c r="AC417" s="36"/>
      <c r="AD417" s="36"/>
      <c r="AE417" s="36"/>
      <c r="AF417" s="36"/>
      <c r="AG417" s="36"/>
      <c r="AH417" s="29"/>
      <c r="AI417" s="36"/>
      <c r="AJ417" s="29"/>
      <c r="AK417" s="36"/>
      <c r="AL417" s="36"/>
      <c r="AM417" s="36"/>
      <c r="AN417" s="29"/>
      <c r="AO417" s="36"/>
      <c r="AP417" s="29"/>
      <c r="AQ417" s="36"/>
      <c r="AR417" s="29"/>
      <c r="AS417" s="36"/>
      <c r="AT417" s="36"/>
      <c r="AU417" s="36"/>
      <c r="AV417" s="29"/>
      <c r="AW417" s="36"/>
      <c r="AX417" s="36"/>
      <c r="AY417" s="36"/>
      <c r="AZ417" s="29"/>
      <c r="BA417" s="36"/>
      <c r="BB417" s="36"/>
      <c r="BC417" s="36"/>
      <c r="BD417" s="36"/>
      <c r="BE417" s="36"/>
      <c r="BF417" s="36"/>
      <c r="BG417" s="36"/>
      <c r="BH417" s="36"/>
      <c r="BI417" s="36"/>
      <c r="BJ417" s="29"/>
      <c r="BK417" s="36"/>
      <c r="BL417" s="29"/>
      <c r="BM417" s="36"/>
      <c r="BN417" s="36"/>
      <c r="BO417" s="36"/>
      <c r="BP417" s="29"/>
      <c r="BQ417" s="36"/>
      <c r="BR417" s="29"/>
      <c r="BS417" s="36"/>
      <c r="BT417" s="36"/>
      <c r="BU417" s="36"/>
      <c r="BV417" s="36"/>
    </row>
    <row r="418" spans="1:75" x14ac:dyDescent="0.25">
      <c r="A418" s="16">
        <v>416</v>
      </c>
      <c r="B418" s="16">
        <v>3</v>
      </c>
      <c r="C418" s="31" t="s">
        <v>857</v>
      </c>
      <c r="D418" s="40">
        <f>сентябрь!D418-октябрь!E418</f>
        <v>-63.109936628019369</v>
      </c>
      <c r="E418" s="40">
        <f t="shared" si="6"/>
        <v>0</v>
      </c>
      <c r="F418" s="36"/>
      <c r="G418" s="36"/>
      <c r="H418" s="36"/>
      <c r="I418" s="27"/>
      <c r="J418" s="36"/>
      <c r="K418" s="36"/>
      <c r="L418" s="36"/>
      <c r="M418" s="36"/>
      <c r="N418" s="36"/>
      <c r="O418" s="29"/>
      <c r="P418" s="36"/>
      <c r="Q418" s="29"/>
      <c r="R418" s="36"/>
      <c r="S418" s="36"/>
      <c r="T418" s="36"/>
      <c r="U418" s="36"/>
      <c r="V418" s="36"/>
      <c r="W418" s="36"/>
      <c r="X418" s="36"/>
      <c r="Y418" s="29"/>
      <c r="Z418" s="36"/>
      <c r="AA418" s="66"/>
      <c r="AB418" s="36"/>
      <c r="AC418" s="36"/>
      <c r="AD418" s="36"/>
      <c r="AE418" s="36"/>
      <c r="AF418" s="36"/>
      <c r="AG418" s="36"/>
      <c r="AH418" s="29"/>
      <c r="AI418" s="36"/>
      <c r="AJ418" s="29"/>
      <c r="AK418" s="36"/>
      <c r="AL418" s="36"/>
      <c r="AM418" s="36"/>
      <c r="AN418" s="29"/>
      <c r="AO418" s="36"/>
      <c r="AP418" s="29"/>
      <c r="AQ418" s="36"/>
      <c r="AR418" s="29"/>
      <c r="AS418" s="36"/>
      <c r="AT418" s="36"/>
      <c r="AU418" s="36"/>
      <c r="AV418" s="29"/>
      <c r="AW418" s="36"/>
      <c r="AX418" s="36"/>
      <c r="AY418" s="36"/>
      <c r="AZ418" s="29"/>
      <c r="BA418" s="36"/>
      <c r="BB418" s="36"/>
      <c r="BC418" s="36"/>
      <c r="BD418" s="36"/>
      <c r="BE418" s="36"/>
      <c r="BF418" s="36"/>
      <c r="BG418" s="36"/>
      <c r="BH418" s="36"/>
      <c r="BI418" s="36"/>
      <c r="BJ418" s="29"/>
      <c r="BK418" s="36"/>
      <c r="BL418" s="29"/>
      <c r="BM418" s="36"/>
      <c r="BN418" s="36"/>
      <c r="BO418" s="36"/>
      <c r="BP418" s="29"/>
      <c r="BQ418" s="36"/>
      <c r="BR418" s="29"/>
      <c r="BS418" s="36"/>
      <c r="BT418" s="36"/>
      <c r="BU418" s="36"/>
      <c r="BV418" s="36"/>
    </row>
    <row r="419" spans="1:75" s="86" customFormat="1" x14ac:dyDescent="0.25">
      <c r="A419" s="79">
        <v>417</v>
      </c>
      <c r="B419" s="79">
        <v>3</v>
      </c>
      <c r="C419" s="80" t="s">
        <v>858</v>
      </c>
      <c r="D419" s="81">
        <f>сентябрь!D419-октябрь!E419</f>
        <v>22.026515227053153</v>
      </c>
      <c r="E419" s="81">
        <f t="shared" si="6"/>
        <v>230.62799999999999</v>
      </c>
      <c r="F419" s="82"/>
      <c r="G419" s="82"/>
      <c r="H419" s="82"/>
      <c r="I419" s="83">
        <v>0.27400000000000002</v>
      </c>
      <c r="J419" s="82">
        <v>164.76499999999999</v>
      </c>
      <c r="K419" s="82">
        <v>0.152</v>
      </c>
      <c r="L419" s="82">
        <v>34.828000000000003</v>
      </c>
      <c r="M419" s="82">
        <v>0.09</v>
      </c>
      <c r="N419" s="82">
        <v>31.035</v>
      </c>
      <c r="O419" s="84"/>
      <c r="P419" s="82"/>
      <c r="Q419" s="84"/>
      <c r="R419" s="82"/>
      <c r="S419" s="82"/>
      <c r="T419" s="82"/>
      <c r="U419" s="82"/>
      <c r="V419" s="82"/>
      <c r="W419" s="82"/>
      <c r="X419" s="82"/>
      <c r="Y419" s="84"/>
      <c r="Z419" s="82"/>
      <c r="AA419" s="85"/>
      <c r="AB419" s="82"/>
      <c r="AC419" s="82"/>
      <c r="AD419" s="82"/>
      <c r="AE419" s="82"/>
      <c r="AF419" s="82"/>
      <c r="AG419" s="82"/>
      <c r="AH419" s="84"/>
      <c r="AI419" s="82"/>
      <c r="AJ419" s="84"/>
      <c r="AK419" s="82"/>
      <c r="AL419" s="82"/>
      <c r="AM419" s="82"/>
      <c r="AN419" s="84"/>
      <c r="AO419" s="82"/>
      <c r="AP419" s="84"/>
      <c r="AQ419" s="82"/>
      <c r="AR419" s="84"/>
      <c r="AS419" s="82"/>
      <c r="AT419" s="82"/>
      <c r="AU419" s="82"/>
      <c r="AV419" s="84"/>
      <c r="AW419" s="82"/>
      <c r="AX419" s="82"/>
      <c r="AY419" s="82"/>
      <c r="AZ419" s="84"/>
      <c r="BA419" s="82"/>
      <c r="BB419" s="82"/>
      <c r="BC419" s="82"/>
      <c r="BD419" s="82"/>
      <c r="BE419" s="82"/>
      <c r="BF419" s="82"/>
      <c r="BG419" s="82"/>
      <c r="BH419" s="82"/>
      <c r="BI419" s="82"/>
      <c r="BJ419" s="84"/>
      <c r="BK419" s="82"/>
      <c r="BL419" s="84"/>
      <c r="BM419" s="82"/>
      <c r="BN419" s="82"/>
      <c r="BO419" s="82"/>
      <c r="BP419" s="84"/>
      <c r="BQ419" s="82"/>
      <c r="BR419" s="84"/>
      <c r="BS419" s="82"/>
      <c r="BT419" s="82"/>
      <c r="BU419" s="82"/>
      <c r="BV419" s="82"/>
    </row>
    <row r="420" spans="1:75" s="86" customFormat="1" x14ac:dyDescent="0.25">
      <c r="A420" s="79">
        <v>418</v>
      </c>
      <c r="B420" s="79">
        <v>3</v>
      </c>
      <c r="C420" s="80" t="s">
        <v>859</v>
      </c>
      <c r="D420" s="81">
        <f>сентябрь!D420-октябрь!E420</f>
        <v>-205.03005961352659</v>
      </c>
      <c r="E420" s="81">
        <f t="shared" si="6"/>
        <v>2.0259999999999998</v>
      </c>
      <c r="F420" s="82"/>
      <c r="G420" s="82"/>
      <c r="H420" s="82"/>
      <c r="I420" s="83"/>
      <c r="J420" s="82"/>
      <c r="K420" s="82"/>
      <c r="L420" s="82"/>
      <c r="M420" s="82"/>
      <c r="N420" s="82"/>
      <c r="O420" s="84"/>
      <c r="P420" s="82"/>
      <c r="Q420" s="84"/>
      <c r="R420" s="82"/>
      <c r="S420" s="82"/>
      <c r="T420" s="82"/>
      <c r="U420" s="82"/>
      <c r="V420" s="82"/>
      <c r="W420" s="82"/>
      <c r="X420" s="82"/>
      <c r="Y420" s="84"/>
      <c r="Z420" s="82"/>
      <c r="AA420" s="85"/>
      <c r="AB420" s="82"/>
      <c r="AC420" s="82"/>
      <c r="AD420" s="82"/>
      <c r="AE420" s="82"/>
      <c r="AF420" s="82"/>
      <c r="AG420" s="82"/>
      <c r="AH420" s="84"/>
      <c r="AI420" s="82"/>
      <c r="AJ420" s="84"/>
      <c r="AK420" s="82"/>
      <c r="AL420" s="82"/>
      <c r="AM420" s="82"/>
      <c r="AN420" s="84"/>
      <c r="AO420" s="82"/>
      <c r="AP420" s="84"/>
      <c r="AQ420" s="82"/>
      <c r="AR420" s="84"/>
      <c r="AS420" s="82"/>
      <c r="AT420" s="82"/>
      <c r="AU420" s="82"/>
      <c r="AV420" s="84"/>
      <c r="AW420" s="82"/>
      <c r="AX420" s="82"/>
      <c r="AY420" s="82"/>
      <c r="AZ420" s="84"/>
      <c r="BA420" s="82"/>
      <c r="BB420" s="82"/>
      <c r="BC420" s="82"/>
      <c r="BD420" s="82"/>
      <c r="BE420" s="82"/>
      <c r="BF420" s="82"/>
      <c r="BG420" s="82"/>
      <c r="BH420" s="82"/>
      <c r="BI420" s="82"/>
      <c r="BJ420" s="84"/>
      <c r="BK420" s="82"/>
      <c r="BL420" s="84"/>
      <c r="BM420" s="82"/>
      <c r="BN420" s="82"/>
      <c r="BO420" s="82"/>
      <c r="BP420" s="84">
        <v>2</v>
      </c>
      <c r="BQ420" s="82">
        <v>2.0259999999999998</v>
      </c>
      <c r="BR420" s="84"/>
      <c r="BS420" s="82"/>
      <c r="BT420" s="82"/>
      <c r="BU420" s="82"/>
      <c r="BV420" s="82"/>
    </row>
    <row r="421" spans="1:75" s="86" customFormat="1" x14ac:dyDescent="0.25">
      <c r="A421" s="79">
        <v>419</v>
      </c>
      <c r="B421" s="79">
        <v>3</v>
      </c>
      <c r="C421" s="80" t="s">
        <v>860</v>
      </c>
      <c r="D421" s="81">
        <f>сентябрь!D421-октябрь!E421</f>
        <v>544.38015167149763</v>
      </c>
      <c r="E421" s="81">
        <f t="shared" si="6"/>
        <v>26.326000000000001</v>
      </c>
      <c r="F421" s="82"/>
      <c r="G421" s="82"/>
      <c r="H421" s="82"/>
      <c r="I421" s="83"/>
      <c r="J421" s="82"/>
      <c r="K421" s="82"/>
      <c r="L421" s="82"/>
      <c r="M421" s="82"/>
      <c r="N421" s="82"/>
      <c r="O421" s="84"/>
      <c r="P421" s="82"/>
      <c r="Q421" s="84"/>
      <c r="R421" s="82"/>
      <c r="S421" s="82"/>
      <c r="T421" s="82"/>
      <c r="U421" s="82"/>
      <c r="V421" s="82"/>
      <c r="W421" s="82"/>
      <c r="X421" s="82"/>
      <c r="Y421" s="84"/>
      <c r="Z421" s="82"/>
      <c r="AA421" s="85"/>
      <c r="AB421" s="82"/>
      <c r="AC421" s="82"/>
      <c r="AD421" s="82"/>
      <c r="AE421" s="82"/>
      <c r="AF421" s="82"/>
      <c r="AG421" s="82"/>
      <c r="AH421" s="84"/>
      <c r="AI421" s="82"/>
      <c r="AJ421" s="84"/>
      <c r="AK421" s="82"/>
      <c r="AL421" s="82"/>
      <c r="AM421" s="82"/>
      <c r="AN421" s="84"/>
      <c r="AO421" s="82"/>
      <c r="AP421" s="84"/>
      <c r="AQ421" s="82"/>
      <c r="AR421" s="84"/>
      <c r="AS421" s="82"/>
      <c r="AT421" s="82"/>
      <c r="AU421" s="82"/>
      <c r="AV421" s="84"/>
      <c r="AW421" s="82"/>
      <c r="AX421" s="82"/>
      <c r="AY421" s="82"/>
      <c r="AZ421" s="84"/>
      <c r="BA421" s="82"/>
      <c r="BB421" s="82"/>
      <c r="BC421" s="82"/>
      <c r="BD421" s="82"/>
      <c r="BE421" s="82"/>
      <c r="BF421" s="82"/>
      <c r="BG421" s="82"/>
      <c r="BH421" s="82"/>
      <c r="BI421" s="82"/>
      <c r="BJ421" s="84"/>
      <c r="BK421" s="82"/>
      <c r="BL421" s="84"/>
      <c r="BM421" s="82"/>
      <c r="BN421" s="82"/>
      <c r="BO421" s="82"/>
      <c r="BP421" s="84">
        <v>29</v>
      </c>
      <c r="BQ421" s="82">
        <v>26.326000000000001</v>
      </c>
      <c r="BR421" s="84"/>
      <c r="BS421" s="82"/>
      <c r="BT421" s="82"/>
      <c r="BU421" s="82"/>
      <c r="BV421" s="82"/>
    </row>
    <row r="422" spans="1:75" s="86" customFormat="1" x14ac:dyDescent="0.25">
      <c r="A422" s="79">
        <v>420</v>
      </c>
      <c r="B422" s="79">
        <v>3</v>
      </c>
      <c r="C422" s="80" t="s">
        <v>861</v>
      </c>
      <c r="D422" s="81">
        <f>сентябрь!D422-октябрь!E422</f>
        <v>78.057759806763286</v>
      </c>
      <c r="E422" s="81">
        <f t="shared" si="6"/>
        <v>3.222</v>
      </c>
      <c r="F422" s="82"/>
      <c r="G422" s="82"/>
      <c r="H422" s="82"/>
      <c r="I422" s="83"/>
      <c r="J422" s="82"/>
      <c r="K422" s="82"/>
      <c r="L422" s="82"/>
      <c r="M422" s="82"/>
      <c r="N422" s="82"/>
      <c r="O422" s="84"/>
      <c r="P422" s="82"/>
      <c r="Q422" s="84"/>
      <c r="R422" s="82"/>
      <c r="S422" s="82"/>
      <c r="T422" s="82"/>
      <c r="U422" s="82"/>
      <c r="V422" s="82"/>
      <c r="W422" s="82"/>
      <c r="X422" s="82"/>
      <c r="Y422" s="84"/>
      <c r="Z422" s="82"/>
      <c r="AA422" s="85"/>
      <c r="AB422" s="82"/>
      <c r="AC422" s="82"/>
      <c r="AD422" s="82"/>
      <c r="AE422" s="82"/>
      <c r="AF422" s="82"/>
      <c r="AG422" s="82"/>
      <c r="AH422" s="84"/>
      <c r="AI422" s="82"/>
      <c r="AJ422" s="84"/>
      <c r="AK422" s="82"/>
      <c r="AL422" s="82"/>
      <c r="AM422" s="82"/>
      <c r="AN422" s="84"/>
      <c r="AO422" s="82"/>
      <c r="AP422" s="84"/>
      <c r="AQ422" s="82"/>
      <c r="AR422" s="84"/>
      <c r="AS422" s="82"/>
      <c r="AT422" s="82"/>
      <c r="AU422" s="82"/>
      <c r="AV422" s="84"/>
      <c r="AW422" s="82"/>
      <c r="AX422" s="82"/>
      <c r="AY422" s="82"/>
      <c r="AZ422" s="84"/>
      <c r="BA422" s="82"/>
      <c r="BB422" s="82"/>
      <c r="BC422" s="82"/>
      <c r="BD422" s="82"/>
      <c r="BE422" s="82"/>
      <c r="BF422" s="82"/>
      <c r="BG422" s="82"/>
      <c r="BH422" s="82"/>
      <c r="BI422" s="82"/>
      <c r="BJ422" s="84"/>
      <c r="BK422" s="82"/>
      <c r="BL422" s="84"/>
      <c r="BM422" s="82"/>
      <c r="BN422" s="82"/>
      <c r="BO422" s="82"/>
      <c r="BP422" s="84">
        <v>5</v>
      </c>
      <c r="BQ422" s="82">
        <v>3.222</v>
      </c>
      <c r="BR422" s="84"/>
      <c r="BS422" s="82"/>
      <c r="BT422" s="82"/>
      <c r="BU422" s="82"/>
      <c r="BV422" s="82"/>
    </row>
    <row r="423" spans="1:75" x14ac:dyDescent="0.25">
      <c r="A423" s="16">
        <v>421</v>
      </c>
      <c r="B423" s="16">
        <v>3</v>
      </c>
      <c r="C423" s="31" t="s">
        <v>863</v>
      </c>
      <c r="D423" s="40">
        <f>сентябрь!D423-октябрь!E423</f>
        <v>103.70886241545894</v>
      </c>
      <c r="E423" s="40">
        <f t="shared" si="6"/>
        <v>0</v>
      </c>
      <c r="F423" s="36"/>
      <c r="G423" s="36"/>
      <c r="H423" s="36"/>
      <c r="I423" s="27"/>
      <c r="J423" s="36"/>
      <c r="K423" s="36"/>
      <c r="L423" s="36"/>
      <c r="M423" s="36"/>
      <c r="N423" s="36"/>
      <c r="O423" s="29"/>
      <c r="P423" s="36"/>
      <c r="Q423" s="29"/>
      <c r="R423" s="36"/>
      <c r="S423" s="36"/>
      <c r="T423" s="36"/>
      <c r="U423" s="36"/>
      <c r="V423" s="36"/>
      <c r="W423" s="36"/>
      <c r="X423" s="36"/>
      <c r="Y423" s="29"/>
      <c r="Z423" s="36"/>
      <c r="AA423" s="66"/>
      <c r="AB423" s="36"/>
      <c r="AC423" s="36"/>
      <c r="AD423" s="36"/>
      <c r="AE423" s="36"/>
      <c r="AF423" s="36"/>
      <c r="AG423" s="36"/>
      <c r="AH423" s="29"/>
      <c r="AI423" s="36"/>
      <c r="AJ423" s="29"/>
      <c r="AK423" s="36"/>
      <c r="AL423" s="36"/>
      <c r="AM423" s="36"/>
      <c r="AN423" s="29"/>
      <c r="AO423" s="36"/>
      <c r="AP423" s="29"/>
      <c r="AQ423" s="36"/>
      <c r="AR423" s="29"/>
      <c r="AS423" s="36"/>
      <c r="AT423" s="36"/>
      <c r="AU423" s="36"/>
      <c r="AV423" s="29"/>
      <c r="AW423" s="36"/>
      <c r="AX423" s="36"/>
      <c r="AY423" s="36"/>
      <c r="AZ423" s="29"/>
      <c r="BA423" s="36"/>
      <c r="BB423" s="36"/>
      <c r="BC423" s="36"/>
      <c r="BD423" s="36"/>
      <c r="BE423" s="36"/>
      <c r="BF423" s="36"/>
      <c r="BG423" s="36"/>
      <c r="BH423" s="36"/>
      <c r="BI423" s="36"/>
      <c r="BJ423" s="29"/>
      <c r="BK423" s="36"/>
      <c r="BL423" s="29"/>
      <c r="BM423" s="36"/>
      <c r="BN423" s="36"/>
      <c r="BO423" s="36"/>
      <c r="BP423" s="29"/>
      <c r="BQ423" s="36"/>
      <c r="BR423" s="29"/>
      <c r="BS423" s="36"/>
      <c r="BT423" s="36"/>
      <c r="BU423" s="36"/>
      <c r="BV423" s="36"/>
    </row>
    <row r="424" spans="1:75" x14ac:dyDescent="0.25">
      <c r="A424" s="16">
        <v>422</v>
      </c>
      <c r="B424" s="16">
        <v>3</v>
      </c>
      <c r="C424" s="31" t="s">
        <v>862</v>
      </c>
      <c r="D424" s="40">
        <f>сентябрь!D424-октябрь!E424</f>
        <v>480.26811487922708</v>
      </c>
      <c r="E424" s="40">
        <f t="shared" si="6"/>
        <v>0</v>
      </c>
      <c r="F424" s="36"/>
      <c r="G424" s="36"/>
      <c r="H424" s="36"/>
      <c r="I424" s="27"/>
      <c r="J424" s="36"/>
      <c r="K424" s="36"/>
      <c r="L424" s="36"/>
      <c r="M424" s="36"/>
      <c r="N424" s="36"/>
      <c r="O424" s="29"/>
      <c r="P424" s="36"/>
      <c r="Q424" s="29"/>
      <c r="R424" s="36"/>
      <c r="S424" s="36"/>
      <c r="T424" s="36"/>
      <c r="U424" s="36"/>
      <c r="V424" s="36"/>
      <c r="W424" s="36"/>
      <c r="X424" s="36"/>
      <c r="Y424" s="29"/>
      <c r="Z424" s="36"/>
      <c r="AA424" s="66"/>
      <c r="AB424" s="36"/>
      <c r="AC424" s="36"/>
      <c r="AD424" s="36"/>
      <c r="AE424" s="36"/>
      <c r="AF424" s="36"/>
      <c r="AG424" s="36"/>
      <c r="AH424" s="29"/>
      <c r="AI424" s="36"/>
      <c r="AJ424" s="29"/>
      <c r="AK424" s="36"/>
      <c r="AL424" s="36"/>
      <c r="AM424" s="36"/>
      <c r="AN424" s="29"/>
      <c r="AO424" s="36"/>
      <c r="AP424" s="29"/>
      <c r="AQ424" s="36"/>
      <c r="AR424" s="29"/>
      <c r="AS424" s="36"/>
      <c r="AT424" s="36"/>
      <c r="AU424" s="36"/>
      <c r="AV424" s="29"/>
      <c r="AW424" s="36"/>
      <c r="AX424" s="36"/>
      <c r="AY424" s="36"/>
      <c r="AZ424" s="29"/>
      <c r="BA424" s="36"/>
      <c r="BB424" s="36"/>
      <c r="BC424" s="36"/>
      <c r="BD424" s="36"/>
      <c r="BE424" s="36"/>
      <c r="BF424" s="36"/>
      <c r="BG424" s="36"/>
      <c r="BH424" s="36"/>
      <c r="BI424" s="36"/>
      <c r="BJ424" s="29"/>
      <c r="BK424" s="36"/>
      <c r="BL424" s="29"/>
      <c r="BM424" s="36"/>
      <c r="BN424" s="36"/>
      <c r="BO424" s="36"/>
      <c r="BP424" s="29"/>
      <c r="BQ424" s="36"/>
      <c r="BR424" s="29"/>
      <c r="BS424" s="36"/>
      <c r="BT424" s="36"/>
      <c r="BU424" s="36"/>
      <c r="BV424" s="36"/>
    </row>
    <row r="425" spans="1:75" s="86" customFormat="1" x14ac:dyDescent="0.25">
      <c r="A425" s="79">
        <v>423</v>
      </c>
      <c r="B425" s="79">
        <v>2</v>
      </c>
      <c r="C425" s="80" t="s">
        <v>864</v>
      </c>
      <c r="D425" s="81">
        <f>сентябрь!D425-октябрь!E425</f>
        <v>653.88530122705311</v>
      </c>
      <c r="E425" s="81">
        <f t="shared" si="6"/>
        <v>0</v>
      </c>
      <c r="F425" s="82"/>
      <c r="G425" s="82"/>
      <c r="H425" s="82"/>
      <c r="I425" s="83">
        <v>0.42</v>
      </c>
      <c r="J425" s="82"/>
      <c r="K425" s="82"/>
      <c r="L425" s="82"/>
      <c r="M425" s="82"/>
      <c r="N425" s="82"/>
      <c r="O425" s="84"/>
      <c r="P425" s="82"/>
      <c r="Q425" s="84"/>
      <c r="R425" s="82"/>
      <c r="S425" s="82"/>
      <c r="T425" s="82"/>
      <c r="U425" s="82"/>
      <c r="V425" s="82"/>
      <c r="W425" s="82"/>
      <c r="X425" s="82"/>
      <c r="Y425" s="84"/>
      <c r="Z425" s="82"/>
      <c r="AA425" s="85"/>
      <c r="AB425" s="82"/>
      <c r="AC425" s="82"/>
      <c r="AD425" s="82"/>
      <c r="AE425" s="82"/>
      <c r="AF425" s="82"/>
      <c r="AG425" s="82"/>
      <c r="AH425" s="84"/>
      <c r="AI425" s="82"/>
      <c r="AJ425" s="84"/>
      <c r="AK425" s="82"/>
      <c r="AL425" s="82"/>
      <c r="AM425" s="82"/>
      <c r="AN425" s="84"/>
      <c r="AO425" s="82"/>
      <c r="AP425" s="84"/>
      <c r="AQ425" s="82"/>
      <c r="AR425" s="84"/>
      <c r="AS425" s="82"/>
      <c r="AT425" s="82"/>
      <c r="AU425" s="82"/>
      <c r="AV425" s="84"/>
      <c r="AW425" s="82"/>
      <c r="AX425" s="82"/>
      <c r="AY425" s="82"/>
      <c r="AZ425" s="84"/>
      <c r="BA425" s="82"/>
      <c r="BB425" s="82"/>
      <c r="BC425" s="82"/>
      <c r="BD425" s="82"/>
      <c r="BE425" s="82"/>
      <c r="BF425" s="82"/>
      <c r="BG425" s="82"/>
      <c r="BH425" s="82"/>
      <c r="BI425" s="82"/>
      <c r="BJ425" s="84"/>
      <c r="BK425" s="82"/>
      <c r="BL425" s="84"/>
      <c r="BM425" s="82"/>
      <c r="BN425" s="82"/>
      <c r="BO425" s="82"/>
      <c r="BP425" s="84"/>
      <c r="BQ425" s="82"/>
      <c r="BR425" s="84"/>
      <c r="BS425" s="82"/>
      <c r="BT425" s="82"/>
      <c r="BU425" s="82"/>
      <c r="BV425" s="82"/>
    </row>
    <row r="426" spans="1:75" x14ac:dyDescent="0.25">
      <c r="A426" s="16">
        <v>424</v>
      </c>
      <c r="B426" s="16">
        <v>2</v>
      </c>
      <c r="C426" s="31" t="s">
        <v>865</v>
      </c>
      <c r="D426" s="40">
        <f>сентябрь!D426-октябрь!E426</f>
        <v>173.54130019323668</v>
      </c>
      <c r="E426" s="40">
        <f t="shared" si="6"/>
        <v>0</v>
      </c>
      <c r="F426" s="36"/>
      <c r="G426" s="36"/>
      <c r="H426" s="36"/>
      <c r="I426" s="27"/>
      <c r="J426" s="36"/>
      <c r="K426" s="36"/>
      <c r="L426" s="36"/>
      <c r="M426" s="36"/>
      <c r="N426" s="36"/>
      <c r="O426" s="29"/>
      <c r="P426" s="36"/>
      <c r="Q426" s="29"/>
      <c r="R426" s="36"/>
      <c r="S426" s="36"/>
      <c r="T426" s="36"/>
      <c r="U426" s="36"/>
      <c r="V426" s="36"/>
      <c r="W426" s="36"/>
      <c r="X426" s="36"/>
      <c r="Y426" s="29"/>
      <c r="Z426" s="36"/>
      <c r="AA426" s="66"/>
      <c r="AB426" s="36"/>
      <c r="AC426" s="36"/>
      <c r="AD426" s="36"/>
      <c r="AE426" s="36"/>
      <c r="AF426" s="36"/>
      <c r="AG426" s="36"/>
      <c r="AH426" s="29"/>
      <c r="AI426" s="36"/>
      <c r="AJ426" s="29"/>
      <c r="AK426" s="36"/>
      <c r="AL426" s="36"/>
      <c r="AM426" s="36"/>
      <c r="AN426" s="29"/>
      <c r="AO426" s="36"/>
      <c r="AP426" s="29"/>
      <c r="AQ426" s="36"/>
      <c r="AR426" s="29"/>
      <c r="AS426" s="36"/>
      <c r="AT426" s="36"/>
      <c r="AU426" s="36"/>
      <c r="AV426" s="29"/>
      <c r="AW426" s="36"/>
      <c r="AX426" s="36"/>
      <c r="AY426" s="36"/>
      <c r="AZ426" s="29"/>
      <c r="BA426" s="36"/>
      <c r="BB426" s="36"/>
      <c r="BC426" s="36"/>
      <c r="BD426" s="36"/>
      <c r="BE426" s="36"/>
      <c r="BF426" s="36"/>
      <c r="BG426" s="36"/>
      <c r="BH426" s="36"/>
      <c r="BI426" s="36"/>
      <c r="BJ426" s="29"/>
      <c r="BK426" s="36"/>
      <c r="BL426" s="29"/>
      <c r="BM426" s="36"/>
      <c r="BN426" s="36"/>
      <c r="BO426" s="36"/>
      <c r="BP426" s="29"/>
      <c r="BQ426" s="36"/>
      <c r="BR426" s="29"/>
      <c r="BS426" s="36"/>
      <c r="BT426" s="36"/>
      <c r="BU426" s="36"/>
      <c r="BV426" s="36"/>
    </row>
    <row r="427" spans="1:75" x14ac:dyDescent="0.25">
      <c r="A427" s="16">
        <v>425</v>
      </c>
      <c r="B427" s="16">
        <v>2</v>
      </c>
      <c r="C427" s="31" t="s">
        <v>866</v>
      </c>
      <c r="D427" s="40">
        <f>сентябрь!D427-октябрь!E427</f>
        <v>144.47330514009661</v>
      </c>
      <c r="E427" s="40">
        <f t="shared" si="6"/>
        <v>0</v>
      </c>
      <c r="F427" s="36"/>
      <c r="G427" s="36"/>
      <c r="H427" s="36"/>
      <c r="I427" s="27"/>
      <c r="J427" s="36"/>
      <c r="K427" s="36"/>
      <c r="L427" s="36"/>
      <c r="M427" s="36"/>
      <c r="N427" s="36"/>
      <c r="O427" s="29"/>
      <c r="P427" s="36"/>
      <c r="Q427" s="29"/>
      <c r="R427" s="36"/>
      <c r="S427" s="36"/>
      <c r="T427" s="36"/>
      <c r="U427" s="36"/>
      <c r="V427" s="36"/>
      <c r="W427" s="36"/>
      <c r="X427" s="36"/>
      <c r="Y427" s="29"/>
      <c r="Z427" s="36"/>
      <c r="AA427" s="66"/>
      <c r="AB427" s="36"/>
      <c r="AC427" s="36"/>
      <c r="AD427" s="36"/>
      <c r="AE427" s="36"/>
      <c r="AF427" s="36"/>
      <c r="AG427" s="36"/>
      <c r="AH427" s="29"/>
      <c r="AI427" s="36"/>
      <c r="AJ427" s="29"/>
      <c r="AK427" s="36"/>
      <c r="AL427" s="36"/>
      <c r="AM427" s="36"/>
      <c r="AN427" s="29"/>
      <c r="AO427" s="36"/>
      <c r="AP427" s="29"/>
      <c r="AQ427" s="36"/>
      <c r="AR427" s="29"/>
      <c r="AS427" s="36"/>
      <c r="AT427" s="36"/>
      <c r="AU427" s="36"/>
      <c r="AV427" s="29"/>
      <c r="AW427" s="36"/>
      <c r="AX427" s="36"/>
      <c r="AY427" s="36"/>
      <c r="AZ427" s="29"/>
      <c r="BA427" s="36"/>
      <c r="BB427" s="36"/>
      <c r="BC427" s="36"/>
      <c r="BD427" s="36"/>
      <c r="BE427" s="36"/>
      <c r="BF427" s="36"/>
      <c r="BG427" s="36"/>
      <c r="BH427" s="36"/>
      <c r="BI427" s="36"/>
      <c r="BJ427" s="29"/>
      <c r="BK427" s="36"/>
      <c r="BL427" s="29"/>
      <c r="BM427" s="36"/>
      <c r="BN427" s="36"/>
      <c r="BO427" s="36"/>
      <c r="BP427" s="29"/>
      <c r="BQ427" s="36"/>
      <c r="BR427" s="29"/>
      <c r="BS427" s="36"/>
      <c r="BT427" s="36"/>
      <c r="BU427" s="36"/>
      <c r="BV427" s="36"/>
    </row>
    <row r="428" spans="1:75" x14ac:dyDescent="0.25">
      <c r="A428" s="16">
        <v>426</v>
      </c>
      <c r="B428" s="16">
        <v>2</v>
      </c>
      <c r="C428" s="31" t="s">
        <v>867</v>
      </c>
      <c r="D428" s="40">
        <f>сентябрь!D428-октябрь!E428</f>
        <v>1642.4300023285025</v>
      </c>
      <c r="E428" s="40">
        <f t="shared" si="6"/>
        <v>0</v>
      </c>
      <c r="F428" s="36"/>
      <c r="G428" s="36"/>
      <c r="H428" s="36"/>
      <c r="I428" s="27"/>
      <c r="J428" s="36"/>
      <c r="K428" s="36"/>
      <c r="L428" s="36"/>
      <c r="M428" s="36"/>
      <c r="N428" s="36"/>
      <c r="O428" s="29"/>
      <c r="P428" s="36"/>
      <c r="Q428" s="29"/>
      <c r="R428" s="36"/>
      <c r="S428" s="36"/>
      <c r="T428" s="36"/>
      <c r="U428" s="36"/>
      <c r="V428" s="36"/>
      <c r="W428" s="36"/>
      <c r="X428" s="36"/>
      <c r="Y428" s="29"/>
      <c r="Z428" s="36"/>
      <c r="AA428" s="66"/>
      <c r="AB428" s="36"/>
      <c r="AC428" s="36"/>
      <c r="AD428" s="36"/>
      <c r="AE428" s="36"/>
      <c r="AF428" s="36"/>
      <c r="AG428" s="36"/>
      <c r="AH428" s="29"/>
      <c r="AI428" s="36"/>
      <c r="AJ428" s="29"/>
      <c r="AK428" s="36"/>
      <c r="AL428" s="36"/>
      <c r="AM428" s="36"/>
      <c r="AN428" s="29"/>
      <c r="AO428" s="36"/>
      <c r="AP428" s="29"/>
      <c r="AQ428" s="36"/>
      <c r="AR428" s="29"/>
      <c r="AS428" s="36"/>
      <c r="AT428" s="36"/>
      <c r="AU428" s="36"/>
      <c r="AV428" s="29"/>
      <c r="AW428" s="36"/>
      <c r="AX428" s="36"/>
      <c r="AY428" s="36"/>
      <c r="AZ428" s="29"/>
      <c r="BA428" s="36"/>
      <c r="BB428" s="36"/>
      <c r="BC428" s="36"/>
      <c r="BD428" s="36"/>
      <c r="BE428" s="36"/>
      <c r="BF428" s="36"/>
      <c r="BG428" s="36"/>
      <c r="BH428" s="36"/>
      <c r="BI428" s="36"/>
      <c r="BJ428" s="29"/>
      <c r="BK428" s="36"/>
      <c r="BL428" s="29"/>
      <c r="BM428" s="36"/>
      <c r="BN428" s="36"/>
      <c r="BO428" s="36"/>
      <c r="BP428" s="29"/>
      <c r="BQ428" s="36"/>
      <c r="BR428" s="29"/>
      <c r="BS428" s="36"/>
      <c r="BT428" s="36"/>
      <c r="BU428" s="36"/>
      <c r="BV428" s="36"/>
    </row>
    <row r="429" spans="1:75" x14ac:dyDescent="0.25">
      <c r="A429" s="16">
        <v>427</v>
      </c>
      <c r="B429" s="16">
        <v>2</v>
      </c>
      <c r="C429" s="31" t="s">
        <v>868</v>
      </c>
      <c r="D429" s="40">
        <f>сентябрь!D429-октябрь!E429</f>
        <v>1839.2025351594202</v>
      </c>
      <c r="E429" s="40">
        <f t="shared" si="6"/>
        <v>0</v>
      </c>
      <c r="F429" s="36"/>
      <c r="G429" s="36"/>
      <c r="H429" s="36"/>
      <c r="I429" s="27"/>
      <c r="J429" s="36"/>
      <c r="K429" s="36"/>
      <c r="L429" s="36"/>
      <c r="M429" s="36"/>
      <c r="N429" s="36"/>
      <c r="O429" s="29"/>
      <c r="P429" s="36"/>
      <c r="Q429" s="29"/>
      <c r="R429" s="36"/>
      <c r="S429" s="36"/>
      <c r="T429" s="36"/>
      <c r="U429" s="36"/>
      <c r="V429" s="36"/>
      <c r="W429" s="36"/>
      <c r="X429" s="36"/>
      <c r="Y429" s="29"/>
      <c r="Z429" s="36"/>
      <c r="AA429" s="66"/>
      <c r="AB429" s="36"/>
      <c r="AC429" s="36"/>
      <c r="AD429" s="36"/>
      <c r="AE429" s="36"/>
      <c r="AF429" s="36"/>
      <c r="AG429" s="36"/>
      <c r="AH429" s="29"/>
      <c r="AI429" s="36"/>
      <c r="AJ429" s="29"/>
      <c r="AK429" s="36"/>
      <c r="AL429" s="36"/>
      <c r="AM429" s="36"/>
      <c r="AN429" s="29"/>
      <c r="AO429" s="36"/>
      <c r="AP429" s="29"/>
      <c r="AQ429" s="36"/>
      <c r="AR429" s="29"/>
      <c r="AS429" s="36"/>
      <c r="AT429" s="36"/>
      <c r="AU429" s="36"/>
      <c r="AV429" s="29"/>
      <c r="AW429" s="36"/>
      <c r="AX429" s="36"/>
      <c r="AY429" s="36"/>
      <c r="AZ429" s="29"/>
      <c r="BA429" s="36"/>
      <c r="BB429" s="36"/>
      <c r="BC429" s="36"/>
      <c r="BD429" s="36"/>
      <c r="BE429" s="36"/>
      <c r="BF429" s="36"/>
      <c r="BG429" s="36"/>
      <c r="BH429" s="36"/>
      <c r="BI429" s="36"/>
      <c r="BJ429" s="29"/>
      <c r="BK429" s="36"/>
      <c r="BL429" s="29"/>
      <c r="BM429" s="36"/>
      <c r="BN429" s="36"/>
      <c r="BO429" s="36"/>
      <c r="BP429" s="29"/>
      <c r="BQ429" s="36"/>
      <c r="BR429" s="29"/>
      <c r="BS429" s="36"/>
      <c r="BT429" s="36"/>
      <c r="BU429" s="36"/>
      <c r="BV429" s="36"/>
    </row>
    <row r="430" spans="1:75" s="86" customFormat="1" x14ac:dyDescent="0.25">
      <c r="A430" s="79">
        <v>428</v>
      </c>
      <c r="B430" s="79">
        <v>2</v>
      </c>
      <c r="C430" s="80" t="s">
        <v>869</v>
      </c>
      <c r="D430" s="81">
        <f>сентябрь!D430-октябрь!E430</f>
        <v>1725.7556222608694</v>
      </c>
      <c r="E430" s="81">
        <f t="shared" si="6"/>
        <v>0.95299999999999996</v>
      </c>
      <c r="F430" s="82"/>
      <c r="G430" s="82"/>
      <c r="H430" s="82"/>
      <c r="I430" s="83"/>
      <c r="J430" s="82"/>
      <c r="K430" s="82"/>
      <c r="L430" s="82"/>
      <c r="M430" s="82"/>
      <c r="N430" s="82"/>
      <c r="O430" s="84"/>
      <c r="P430" s="82"/>
      <c r="Q430" s="84"/>
      <c r="R430" s="82"/>
      <c r="S430" s="82"/>
      <c r="T430" s="82"/>
      <c r="U430" s="82"/>
      <c r="V430" s="82"/>
      <c r="W430" s="82"/>
      <c r="X430" s="82"/>
      <c r="Y430" s="84"/>
      <c r="Z430" s="82"/>
      <c r="AA430" s="85"/>
      <c r="AB430" s="82"/>
      <c r="AC430" s="82"/>
      <c r="AD430" s="82"/>
      <c r="AE430" s="82"/>
      <c r="AF430" s="82"/>
      <c r="AG430" s="82"/>
      <c r="AH430" s="84"/>
      <c r="AI430" s="82"/>
      <c r="AJ430" s="84"/>
      <c r="AK430" s="82"/>
      <c r="AL430" s="82"/>
      <c r="AM430" s="82"/>
      <c r="AN430" s="84"/>
      <c r="AO430" s="82"/>
      <c r="AP430" s="84"/>
      <c r="AQ430" s="82"/>
      <c r="AR430" s="84"/>
      <c r="AS430" s="82"/>
      <c r="AT430" s="82"/>
      <c r="AU430" s="82"/>
      <c r="AV430" s="84"/>
      <c r="AW430" s="82"/>
      <c r="AX430" s="82"/>
      <c r="AY430" s="82"/>
      <c r="AZ430" s="84"/>
      <c r="BA430" s="82"/>
      <c r="BB430" s="82"/>
      <c r="BC430" s="82"/>
      <c r="BD430" s="82"/>
      <c r="BE430" s="82"/>
      <c r="BF430" s="82"/>
      <c r="BG430" s="82"/>
      <c r="BH430" s="82"/>
      <c r="BI430" s="82"/>
      <c r="BJ430" s="84"/>
      <c r="BK430" s="82"/>
      <c r="BL430" s="84"/>
      <c r="BM430" s="82"/>
      <c r="BN430" s="82"/>
      <c r="BO430" s="82"/>
      <c r="BP430" s="84"/>
      <c r="BQ430" s="82"/>
      <c r="BR430" s="84"/>
      <c r="BS430" s="82"/>
      <c r="BT430" s="82"/>
      <c r="BU430" s="82"/>
      <c r="BV430" s="82">
        <v>0.95299999999999996</v>
      </c>
      <c r="BW430" s="86" t="s">
        <v>1215</v>
      </c>
    </row>
    <row r="431" spans="1:75" s="86" customFormat="1" x14ac:dyDescent="0.25">
      <c r="A431" s="79">
        <v>429</v>
      </c>
      <c r="B431" s="79">
        <v>2</v>
      </c>
      <c r="C431" s="80" t="s">
        <v>870</v>
      </c>
      <c r="D431" s="81">
        <f>сентябрь!D431-октябрь!E431</f>
        <v>1585.2581471594203</v>
      </c>
      <c r="E431" s="81">
        <f t="shared" si="6"/>
        <v>0.95</v>
      </c>
      <c r="F431" s="82"/>
      <c r="G431" s="82"/>
      <c r="H431" s="82"/>
      <c r="I431" s="83"/>
      <c r="J431" s="82"/>
      <c r="K431" s="82"/>
      <c r="L431" s="82"/>
      <c r="M431" s="82"/>
      <c r="N431" s="82"/>
      <c r="O431" s="84"/>
      <c r="P431" s="82"/>
      <c r="Q431" s="84"/>
      <c r="R431" s="82"/>
      <c r="S431" s="82"/>
      <c r="T431" s="82"/>
      <c r="U431" s="82"/>
      <c r="V431" s="82"/>
      <c r="W431" s="82"/>
      <c r="X431" s="82"/>
      <c r="Y431" s="84"/>
      <c r="Z431" s="82"/>
      <c r="AA431" s="85"/>
      <c r="AB431" s="82"/>
      <c r="AC431" s="82"/>
      <c r="AD431" s="82"/>
      <c r="AE431" s="82"/>
      <c r="AF431" s="82"/>
      <c r="AG431" s="82"/>
      <c r="AH431" s="84"/>
      <c r="AI431" s="82"/>
      <c r="AJ431" s="84"/>
      <c r="AK431" s="82"/>
      <c r="AL431" s="82"/>
      <c r="AM431" s="82"/>
      <c r="AN431" s="84"/>
      <c r="AO431" s="82"/>
      <c r="AP431" s="84"/>
      <c r="AQ431" s="82"/>
      <c r="AR431" s="84"/>
      <c r="AS431" s="82"/>
      <c r="AT431" s="82"/>
      <c r="AU431" s="82"/>
      <c r="AV431" s="84"/>
      <c r="AW431" s="82"/>
      <c r="AX431" s="82"/>
      <c r="AY431" s="82"/>
      <c r="AZ431" s="84"/>
      <c r="BA431" s="82"/>
      <c r="BB431" s="82"/>
      <c r="BC431" s="82"/>
      <c r="BD431" s="82"/>
      <c r="BE431" s="82"/>
      <c r="BF431" s="82"/>
      <c r="BG431" s="82"/>
      <c r="BH431" s="82"/>
      <c r="BI431" s="82"/>
      <c r="BJ431" s="84"/>
      <c r="BK431" s="82"/>
      <c r="BL431" s="84"/>
      <c r="BM431" s="82"/>
      <c r="BN431" s="82"/>
      <c r="BO431" s="82"/>
      <c r="BP431" s="84"/>
      <c r="BQ431" s="82"/>
      <c r="BR431" s="84"/>
      <c r="BS431" s="82"/>
      <c r="BT431" s="82"/>
      <c r="BU431" s="82"/>
      <c r="BV431" s="82">
        <v>0.95</v>
      </c>
      <c r="BW431" s="86" t="s">
        <v>1215</v>
      </c>
    </row>
    <row r="432" spans="1:75" s="86" customFormat="1" x14ac:dyDescent="0.25">
      <c r="A432" s="79">
        <v>430</v>
      </c>
      <c r="B432" s="79">
        <v>1</v>
      </c>
      <c r="C432" s="80" t="s">
        <v>871</v>
      </c>
      <c r="D432" s="81">
        <f>сентябрь!D432-октябрь!E432</f>
        <v>699.95635593623194</v>
      </c>
      <c r="E432" s="81">
        <f t="shared" si="6"/>
        <v>0.34200000000000003</v>
      </c>
      <c r="F432" s="82"/>
      <c r="G432" s="82"/>
      <c r="H432" s="82"/>
      <c r="I432" s="83"/>
      <c r="J432" s="82"/>
      <c r="K432" s="82"/>
      <c r="L432" s="82"/>
      <c r="M432" s="82"/>
      <c r="N432" s="82"/>
      <c r="O432" s="84"/>
      <c r="P432" s="82"/>
      <c r="Q432" s="84"/>
      <c r="R432" s="82"/>
      <c r="S432" s="82"/>
      <c r="T432" s="82"/>
      <c r="U432" s="82"/>
      <c r="V432" s="82"/>
      <c r="W432" s="82"/>
      <c r="X432" s="82"/>
      <c r="Y432" s="84"/>
      <c r="Z432" s="82"/>
      <c r="AA432" s="85"/>
      <c r="AB432" s="82"/>
      <c r="AC432" s="82"/>
      <c r="AD432" s="82"/>
      <c r="AE432" s="82"/>
      <c r="AF432" s="82"/>
      <c r="AG432" s="82"/>
      <c r="AH432" s="84"/>
      <c r="AI432" s="82"/>
      <c r="AJ432" s="84"/>
      <c r="AK432" s="82"/>
      <c r="AL432" s="82"/>
      <c r="AM432" s="82"/>
      <c r="AN432" s="84"/>
      <c r="AO432" s="82"/>
      <c r="AP432" s="84"/>
      <c r="AQ432" s="82"/>
      <c r="AR432" s="84"/>
      <c r="AS432" s="82"/>
      <c r="AT432" s="82"/>
      <c r="AU432" s="82"/>
      <c r="AV432" s="84"/>
      <c r="AW432" s="82"/>
      <c r="AX432" s="82"/>
      <c r="AY432" s="82"/>
      <c r="AZ432" s="84"/>
      <c r="BA432" s="82"/>
      <c r="BB432" s="82"/>
      <c r="BC432" s="82"/>
      <c r="BD432" s="82"/>
      <c r="BE432" s="82"/>
      <c r="BF432" s="82"/>
      <c r="BG432" s="82"/>
      <c r="BH432" s="82"/>
      <c r="BI432" s="82"/>
      <c r="BJ432" s="84"/>
      <c r="BK432" s="82"/>
      <c r="BL432" s="84"/>
      <c r="BM432" s="82"/>
      <c r="BN432" s="82"/>
      <c r="BO432" s="82"/>
      <c r="BP432" s="84"/>
      <c r="BQ432" s="82"/>
      <c r="BR432" s="84"/>
      <c r="BS432" s="82"/>
      <c r="BT432" s="82"/>
      <c r="BU432" s="82"/>
      <c r="BV432" s="82">
        <v>0.34200000000000003</v>
      </c>
      <c r="BW432" s="86" t="s">
        <v>1215</v>
      </c>
    </row>
    <row r="433" spans="1:75" x14ac:dyDescent="0.25">
      <c r="A433" s="16">
        <v>431</v>
      </c>
      <c r="B433" s="16">
        <v>1</v>
      </c>
      <c r="C433" s="31" t="s">
        <v>872</v>
      </c>
      <c r="D433" s="40">
        <f>сентябрь!D433-октябрь!E433</f>
        <v>508.21389800000014</v>
      </c>
      <c r="E433" s="40">
        <f t="shared" si="6"/>
        <v>0</v>
      </c>
      <c r="F433" s="36"/>
      <c r="G433" s="36"/>
      <c r="H433" s="36"/>
      <c r="I433" s="27"/>
      <c r="J433" s="36"/>
      <c r="K433" s="36"/>
      <c r="L433" s="36"/>
      <c r="M433" s="36"/>
      <c r="N433" s="36"/>
      <c r="O433" s="29"/>
      <c r="P433" s="36"/>
      <c r="Q433" s="29"/>
      <c r="R433" s="36"/>
      <c r="S433" s="36"/>
      <c r="T433" s="36"/>
      <c r="U433" s="36"/>
      <c r="V433" s="36"/>
      <c r="W433" s="36"/>
      <c r="X433" s="36"/>
      <c r="Y433" s="29"/>
      <c r="Z433" s="36"/>
      <c r="AA433" s="66"/>
      <c r="AB433" s="36"/>
      <c r="AC433" s="36"/>
      <c r="AD433" s="36"/>
      <c r="AE433" s="36"/>
      <c r="AF433" s="36"/>
      <c r="AG433" s="36"/>
      <c r="AH433" s="29"/>
      <c r="AI433" s="36"/>
      <c r="AJ433" s="29"/>
      <c r="AK433" s="36"/>
      <c r="AL433" s="36"/>
      <c r="AM433" s="36"/>
      <c r="AN433" s="29"/>
      <c r="AO433" s="36"/>
      <c r="AP433" s="29"/>
      <c r="AQ433" s="36"/>
      <c r="AR433" s="29"/>
      <c r="AS433" s="36"/>
      <c r="AT433" s="36"/>
      <c r="AU433" s="36"/>
      <c r="AV433" s="29"/>
      <c r="AW433" s="36"/>
      <c r="AX433" s="36"/>
      <c r="AY433" s="36"/>
      <c r="AZ433" s="29"/>
      <c r="BA433" s="36"/>
      <c r="BB433" s="36"/>
      <c r="BC433" s="36"/>
      <c r="BD433" s="36"/>
      <c r="BE433" s="36"/>
      <c r="BF433" s="36"/>
      <c r="BG433" s="36"/>
      <c r="BH433" s="36"/>
      <c r="BI433" s="36"/>
      <c r="BJ433" s="29"/>
      <c r="BK433" s="36"/>
      <c r="BL433" s="29"/>
      <c r="BM433" s="36"/>
      <c r="BN433" s="36"/>
      <c r="BO433" s="36"/>
      <c r="BP433" s="29"/>
      <c r="BQ433" s="36"/>
      <c r="BR433" s="29"/>
      <c r="BS433" s="36"/>
      <c r="BT433" s="36"/>
      <c r="BU433" s="36"/>
      <c r="BV433" s="36"/>
    </row>
    <row r="434" spans="1:75" x14ac:dyDescent="0.25">
      <c r="A434" s="16">
        <v>432</v>
      </c>
      <c r="B434" s="16">
        <v>1</v>
      </c>
      <c r="C434" s="31" t="s">
        <v>873</v>
      </c>
      <c r="D434" s="40">
        <f>сентябрь!D434-октябрь!E434</f>
        <v>371.44888740096621</v>
      </c>
      <c r="E434" s="40">
        <f t="shared" si="6"/>
        <v>0</v>
      </c>
      <c r="F434" s="36"/>
      <c r="G434" s="36"/>
      <c r="H434" s="36"/>
      <c r="I434" s="27"/>
      <c r="J434" s="36"/>
      <c r="K434" s="36"/>
      <c r="L434" s="36"/>
      <c r="M434" s="36"/>
      <c r="N434" s="36"/>
      <c r="O434" s="29"/>
      <c r="P434" s="36"/>
      <c r="Q434" s="29"/>
      <c r="R434" s="36"/>
      <c r="S434" s="36"/>
      <c r="T434" s="36"/>
      <c r="U434" s="36"/>
      <c r="V434" s="36"/>
      <c r="W434" s="36"/>
      <c r="X434" s="36"/>
      <c r="Y434" s="29"/>
      <c r="Z434" s="36"/>
      <c r="AA434" s="66"/>
      <c r="AB434" s="36"/>
      <c r="AC434" s="36"/>
      <c r="AD434" s="36"/>
      <c r="AE434" s="36"/>
      <c r="AF434" s="36"/>
      <c r="AG434" s="36"/>
      <c r="AH434" s="29"/>
      <c r="AI434" s="36"/>
      <c r="AJ434" s="29"/>
      <c r="AK434" s="36"/>
      <c r="AL434" s="36"/>
      <c r="AM434" s="36"/>
      <c r="AN434" s="29"/>
      <c r="AO434" s="36"/>
      <c r="AP434" s="29"/>
      <c r="AQ434" s="36"/>
      <c r="AR434" s="29"/>
      <c r="AS434" s="36"/>
      <c r="AT434" s="36"/>
      <c r="AU434" s="36"/>
      <c r="AV434" s="29"/>
      <c r="AW434" s="36"/>
      <c r="AX434" s="36"/>
      <c r="AY434" s="36"/>
      <c r="AZ434" s="29"/>
      <c r="BA434" s="36"/>
      <c r="BB434" s="36"/>
      <c r="BC434" s="36"/>
      <c r="BD434" s="36"/>
      <c r="BE434" s="36"/>
      <c r="BF434" s="36"/>
      <c r="BG434" s="36"/>
      <c r="BH434" s="36"/>
      <c r="BI434" s="36"/>
      <c r="BJ434" s="29"/>
      <c r="BK434" s="36"/>
      <c r="BL434" s="29"/>
      <c r="BM434" s="36"/>
      <c r="BN434" s="36"/>
      <c r="BO434" s="36"/>
      <c r="BP434" s="29"/>
      <c r="BQ434" s="36"/>
      <c r="BR434" s="29"/>
      <c r="BS434" s="36"/>
      <c r="BT434" s="36"/>
      <c r="BU434" s="36"/>
      <c r="BV434" s="36"/>
    </row>
    <row r="435" spans="1:75" x14ac:dyDescent="0.25">
      <c r="A435" s="16">
        <v>433</v>
      </c>
      <c r="B435" s="16">
        <v>1</v>
      </c>
      <c r="C435" s="31" t="s">
        <v>874</v>
      </c>
      <c r="D435" s="40">
        <f>сентябрь!D435-октябрь!E435</f>
        <v>282.85371904347824</v>
      </c>
      <c r="E435" s="40">
        <f t="shared" si="6"/>
        <v>0</v>
      </c>
      <c r="F435" s="36"/>
      <c r="G435" s="36"/>
      <c r="H435" s="36"/>
      <c r="I435" s="27"/>
      <c r="J435" s="36"/>
      <c r="K435" s="36"/>
      <c r="L435" s="36"/>
      <c r="M435" s="36"/>
      <c r="N435" s="36"/>
      <c r="O435" s="29"/>
      <c r="P435" s="36"/>
      <c r="Q435" s="29"/>
      <c r="R435" s="36"/>
      <c r="S435" s="36"/>
      <c r="T435" s="36"/>
      <c r="U435" s="36"/>
      <c r="V435" s="36"/>
      <c r="W435" s="36"/>
      <c r="X435" s="36"/>
      <c r="Y435" s="29"/>
      <c r="Z435" s="36"/>
      <c r="AA435" s="66"/>
      <c r="AB435" s="36"/>
      <c r="AC435" s="36"/>
      <c r="AD435" s="36"/>
      <c r="AE435" s="36"/>
      <c r="AF435" s="36"/>
      <c r="AG435" s="36"/>
      <c r="AH435" s="29"/>
      <c r="AI435" s="36"/>
      <c r="AJ435" s="29"/>
      <c r="AK435" s="36"/>
      <c r="AL435" s="36"/>
      <c r="AM435" s="36"/>
      <c r="AN435" s="29"/>
      <c r="AO435" s="36"/>
      <c r="AP435" s="29"/>
      <c r="AQ435" s="36"/>
      <c r="AR435" s="29"/>
      <c r="AS435" s="36"/>
      <c r="AT435" s="36"/>
      <c r="AU435" s="36"/>
      <c r="AV435" s="29"/>
      <c r="AW435" s="36"/>
      <c r="AX435" s="36"/>
      <c r="AY435" s="36"/>
      <c r="AZ435" s="29"/>
      <c r="BA435" s="36"/>
      <c r="BB435" s="36"/>
      <c r="BC435" s="36"/>
      <c r="BD435" s="36"/>
      <c r="BE435" s="36"/>
      <c r="BF435" s="36"/>
      <c r="BG435" s="36"/>
      <c r="BH435" s="36"/>
      <c r="BI435" s="36"/>
      <c r="BJ435" s="29"/>
      <c r="BK435" s="36"/>
      <c r="BL435" s="29"/>
      <c r="BM435" s="36"/>
      <c r="BN435" s="36"/>
      <c r="BO435" s="36"/>
      <c r="BP435" s="29"/>
      <c r="BQ435" s="36"/>
      <c r="BR435" s="29"/>
      <c r="BS435" s="36"/>
      <c r="BT435" s="36"/>
      <c r="BU435" s="36"/>
      <c r="BV435" s="36"/>
    </row>
    <row r="436" spans="1:75" x14ac:dyDescent="0.25">
      <c r="A436" s="16">
        <v>434</v>
      </c>
      <c r="B436" s="16">
        <v>1</v>
      </c>
      <c r="C436" s="31" t="s">
        <v>875</v>
      </c>
      <c r="D436" s="40">
        <f>сентябрь!D436-октябрь!E436</f>
        <v>190.60322561352655</v>
      </c>
      <c r="E436" s="40">
        <f t="shared" si="6"/>
        <v>0</v>
      </c>
      <c r="F436" s="36"/>
      <c r="G436" s="36"/>
      <c r="H436" s="36"/>
      <c r="I436" s="27"/>
      <c r="J436" s="36"/>
      <c r="K436" s="36"/>
      <c r="L436" s="36"/>
      <c r="M436" s="36"/>
      <c r="N436" s="36"/>
      <c r="O436" s="29"/>
      <c r="P436" s="36"/>
      <c r="Q436" s="29"/>
      <c r="R436" s="36"/>
      <c r="S436" s="36"/>
      <c r="T436" s="36"/>
      <c r="U436" s="36"/>
      <c r="V436" s="36"/>
      <c r="W436" s="36"/>
      <c r="X436" s="36"/>
      <c r="Y436" s="29"/>
      <c r="Z436" s="36"/>
      <c r="AA436" s="66"/>
      <c r="AB436" s="36"/>
      <c r="AC436" s="36"/>
      <c r="AD436" s="36"/>
      <c r="AE436" s="36"/>
      <c r="AF436" s="36"/>
      <c r="AG436" s="36"/>
      <c r="AH436" s="29"/>
      <c r="AI436" s="36"/>
      <c r="AJ436" s="29"/>
      <c r="AK436" s="36"/>
      <c r="AL436" s="36"/>
      <c r="AM436" s="36"/>
      <c r="AN436" s="29"/>
      <c r="AO436" s="36"/>
      <c r="AP436" s="29"/>
      <c r="AQ436" s="36"/>
      <c r="AR436" s="29"/>
      <c r="AS436" s="36"/>
      <c r="AT436" s="36"/>
      <c r="AU436" s="36"/>
      <c r="AV436" s="29"/>
      <c r="AW436" s="36"/>
      <c r="AX436" s="36"/>
      <c r="AY436" s="36"/>
      <c r="AZ436" s="29"/>
      <c r="BA436" s="36"/>
      <c r="BB436" s="36"/>
      <c r="BC436" s="36"/>
      <c r="BD436" s="36"/>
      <c r="BE436" s="36"/>
      <c r="BF436" s="36"/>
      <c r="BG436" s="36"/>
      <c r="BH436" s="36"/>
      <c r="BI436" s="36"/>
      <c r="BJ436" s="29"/>
      <c r="BK436" s="36"/>
      <c r="BL436" s="29"/>
      <c r="BM436" s="36"/>
      <c r="BN436" s="36"/>
      <c r="BO436" s="36"/>
      <c r="BP436" s="29"/>
      <c r="BQ436" s="36"/>
      <c r="BR436" s="29"/>
      <c r="BS436" s="36"/>
      <c r="BT436" s="36"/>
      <c r="BU436" s="36"/>
      <c r="BV436" s="36"/>
    </row>
    <row r="437" spans="1:75" x14ac:dyDescent="0.25">
      <c r="A437" s="16">
        <v>435</v>
      </c>
      <c r="B437" s="16">
        <v>1</v>
      </c>
      <c r="C437" s="31" t="s">
        <v>876</v>
      </c>
      <c r="D437" s="40">
        <f>сентябрь!D437-октябрь!E437</f>
        <v>569.80664172946854</v>
      </c>
      <c r="E437" s="40">
        <f t="shared" si="6"/>
        <v>0</v>
      </c>
      <c r="F437" s="36"/>
      <c r="G437" s="36"/>
      <c r="H437" s="36"/>
      <c r="I437" s="27"/>
      <c r="J437" s="36"/>
      <c r="K437" s="36"/>
      <c r="L437" s="36"/>
      <c r="M437" s="36"/>
      <c r="N437" s="36"/>
      <c r="O437" s="29"/>
      <c r="P437" s="36"/>
      <c r="Q437" s="29"/>
      <c r="R437" s="36"/>
      <c r="S437" s="36"/>
      <c r="T437" s="36"/>
      <c r="U437" s="36"/>
      <c r="V437" s="36"/>
      <c r="W437" s="36"/>
      <c r="X437" s="36"/>
      <c r="Y437" s="29"/>
      <c r="Z437" s="36"/>
      <c r="AA437" s="66"/>
      <c r="AB437" s="36"/>
      <c r="AC437" s="36"/>
      <c r="AD437" s="36"/>
      <c r="AE437" s="36"/>
      <c r="AF437" s="36"/>
      <c r="AG437" s="36"/>
      <c r="AH437" s="29"/>
      <c r="AI437" s="36"/>
      <c r="AJ437" s="29"/>
      <c r="AK437" s="36"/>
      <c r="AL437" s="36"/>
      <c r="AM437" s="36"/>
      <c r="AN437" s="29"/>
      <c r="AO437" s="36"/>
      <c r="AP437" s="29"/>
      <c r="AQ437" s="36"/>
      <c r="AR437" s="29"/>
      <c r="AS437" s="36"/>
      <c r="AT437" s="36"/>
      <c r="AU437" s="36"/>
      <c r="AV437" s="29"/>
      <c r="AW437" s="36"/>
      <c r="AX437" s="36"/>
      <c r="AY437" s="36"/>
      <c r="AZ437" s="29"/>
      <c r="BA437" s="36"/>
      <c r="BB437" s="36"/>
      <c r="BC437" s="36"/>
      <c r="BD437" s="36"/>
      <c r="BE437" s="36"/>
      <c r="BF437" s="36"/>
      <c r="BG437" s="36"/>
      <c r="BH437" s="36"/>
      <c r="BI437" s="36"/>
      <c r="BJ437" s="29"/>
      <c r="BK437" s="36"/>
      <c r="BL437" s="29"/>
      <c r="BM437" s="36"/>
      <c r="BN437" s="36"/>
      <c r="BO437" s="36"/>
      <c r="BP437" s="29"/>
      <c r="BQ437" s="36"/>
      <c r="BR437" s="29"/>
      <c r="BS437" s="36"/>
      <c r="BT437" s="36"/>
      <c r="BU437" s="36"/>
      <c r="BV437" s="36"/>
    </row>
    <row r="438" spans="1:75" x14ac:dyDescent="0.25">
      <c r="A438" s="16">
        <v>436</v>
      </c>
      <c r="B438" s="16">
        <v>1</v>
      </c>
      <c r="C438" s="31" t="s">
        <v>877</v>
      </c>
      <c r="D438" s="40">
        <f>сентябрь!D438-октябрь!E438</f>
        <v>645.92533750724658</v>
      </c>
      <c r="E438" s="40">
        <f t="shared" si="6"/>
        <v>0</v>
      </c>
      <c r="F438" s="36"/>
      <c r="G438" s="36"/>
      <c r="H438" s="36"/>
      <c r="I438" s="27"/>
      <c r="J438" s="36"/>
      <c r="K438" s="36"/>
      <c r="L438" s="36"/>
      <c r="M438" s="36"/>
      <c r="N438" s="36"/>
      <c r="O438" s="29"/>
      <c r="P438" s="36"/>
      <c r="Q438" s="29"/>
      <c r="R438" s="36"/>
      <c r="S438" s="36"/>
      <c r="T438" s="36"/>
      <c r="U438" s="36"/>
      <c r="V438" s="36"/>
      <c r="W438" s="36"/>
      <c r="X438" s="36"/>
      <c r="Y438" s="29"/>
      <c r="Z438" s="36"/>
      <c r="AA438" s="66"/>
      <c r="AB438" s="36"/>
      <c r="AC438" s="36"/>
      <c r="AD438" s="36"/>
      <c r="AE438" s="36"/>
      <c r="AF438" s="36"/>
      <c r="AG438" s="36"/>
      <c r="AH438" s="29"/>
      <c r="AI438" s="36"/>
      <c r="AJ438" s="29"/>
      <c r="AK438" s="36"/>
      <c r="AL438" s="36"/>
      <c r="AM438" s="36"/>
      <c r="AN438" s="29"/>
      <c r="AO438" s="36"/>
      <c r="AP438" s="29"/>
      <c r="AQ438" s="36"/>
      <c r="AR438" s="29"/>
      <c r="AS438" s="36"/>
      <c r="AT438" s="36"/>
      <c r="AU438" s="36"/>
      <c r="AV438" s="29"/>
      <c r="AW438" s="36"/>
      <c r="AX438" s="36"/>
      <c r="AY438" s="36"/>
      <c r="AZ438" s="29"/>
      <c r="BA438" s="36"/>
      <c r="BB438" s="36"/>
      <c r="BC438" s="36"/>
      <c r="BD438" s="36"/>
      <c r="BE438" s="36"/>
      <c r="BF438" s="36"/>
      <c r="BG438" s="36"/>
      <c r="BH438" s="36"/>
      <c r="BI438" s="36"/>
      <c r="BJ438" s="29"/>
      <c r="BK438" s="36"/>
      <c r="BL438" s="29"/>
      <c r="BM438" s="36"/>
      <c r="BN438" s="36"/>
      <c r="BO438" s="36"/>
      <c r="BP438" s="29"/>
      <c r="BQ438" s="36"/>
      <c r="BR438" s="29"/>
      <c r="BS438" s="36"/>
      <c r="BT438" s="36"/>
      <c r="BU438" s="36"/>
      <c r="BV438" s="36"/>
    </row>
    <row r="439" spans="1:75" x14ac:dyDescent="0.25">
      <c r="A439" s="16">
        <v>437</v>
      </c>
      <c r="B439" s="16">
        <v>1</v>
      </c>
      <c r="C439" s="31" t="s">
        <v>878</v>
      </c>
      <c r="D439" s="40">
        <f>сентябрь!D439-октябрь!E439</f>
        <v>394.1164956908213</v>
      </c>
      <c r="E439" s="40">
        <f t="shared" si="6"/>
        <v>0</v>
      </c>
      <c r="F439" s="36"/>
      <c r="G439" s="36"/>
      <c r="H439" s="36"/>
      <c r="I439" s="27"/>
      <c r="J439" s="36"/>
      <c r="K439" s="36"/>
      <c r="L439" s="36"/>
      <c r="M439" s="36"/>
      <c r="N439" s="36"/>
      <c r="O439" s="29"/>
      <c r="P439" s="36"/>
      <c r="Q439" s="29"/>
      <c r="R439" s="36"/>
      <c r="S439" s="36"/>
      <c r="T439" s="36"/>
      <c r="U439" s="36"/>
      <c r="V439" s="36"/>
      <c r="W439" s="36"/>
      <c r="X439" s="36"/>
      <c r="Y439" s="29"/>
      <c r="Z439" s="36"/>
      <c r="AA439" s="66"/>
      <c r="AB439" s="36"/>
      <c r="AC439" s="36"/>
      <c r="AD439" s="36"/>
      <c r="AE439" s="36"/>
      <c r="AF439" s="36"/>
      <c r="AG439" s="36"/>
      <c r="AH439" s="29"/>
      <c r="AI439" s="36"/>
      <c r="AJ439" s="29"/>
      <c r="AK439" s="36"/>
      <c r="AL439" s="36"/>
      <c r="AM439" s="36"/>
      <c r="AN439" s="29"/>
      <c r="AO439" s="36"/>
      <c r="AP439" s="29"/>
      <c r="AQ439" s="36"/>
      <c r="AR439" s="29"/>
      <c r="AS439" s="36"/>
      <c r="AT439" s="36"/>
      <c r="AU439" s="36"/>
      <c r="AV439" s="29"/>
      <c r="AW439" s="36"/>
      <c r="AX439" s="36"/>
      <c r="AY439" s="36"/>
      <c r="AZ439" s="29"/>
      <c r="BA439" s="36"/>
      <c r="BB439" s="36"/>
      <c r="BC439" s="36"/>
      <c r="BD439" s="36"/>
      <c r="BE439" s="36"/>
      <c r="BF439" s="36"/>
      <c r="BG439" s="36"/>
      <c r="BH439" s="36"/>
      <c r="BI439" s="36"/>
      <c r="BJ439" s="29"/>
      <c r="BK439" s="36"/>
      <c r="BL439" s="29"/>
      <c r="BM439" s="36"/>
      <c r="BN439" s="36"/>
      <c r="BO439" s="36"/>
      <c r="BP439" s="29"/>
      <c r="BQ439" s="36"/>
      <c r="BR439" s="29"/>
      <c r="BS439" s="36"/>
      <c r="BT439" s="36"/>
      <c r="BU439" s="36"/>
      <c r="BV439" s="36"/>
    </row>
    <row r="440" spans="1:75" s="86" customFormat="1" x14ac:dyDescent="0.25">
      <c r="A440" s="79">
        <v>438</v>
      </c>
      <c r="B440" s="79">
        <v>2</v>
      </c>
      <c r="C440" s="80" t="s">
        <v>879</v>
      </c>
      <c r="D440" s="81">
        <f>сентябрь!D440-октябрь!E440</f>
        <v>92.250427478260747</v>
      </c>
      <c r="E440" s="81">
        <f t="shared" si="6"/>
        <v>1.9159999999999999</v>
      </c>
      <c r="F440" s="82"/>
      <c r="G440" s="82"/>
      <c r="H440" s="82"/>
      <c r="I440" s="83"/>
      <c r="J440" s="82"/>
      <c r="K440" s="82"/>
      <c r="L440" s="82"/>
      <c r="M440" s="82"/>
      <c r="N440" s="82"/>
      <c r="O440" s="84"/>
      <c r="P440" s="82"/>
      <c r="Q440" s="84"/>
      <c r="R440" s="82"/>
      <c r="S440" s="82"/>
      <c r="T440" s="82"/>
      <c r="U440" s="82"/>
      <c r="V440" s="82"/>
      <c r="W440" s="82"/>
      <c r="X440" s="82"/>
      <c r="Y440" s="84"/>
      <c r="Z440" s="82"/>
      <c r="AA440" s="85"/>
      <c r="AB440" s="82"/>
      <c r="AC440" s="82"/>
      <c r="AD440" s="82"/>
      <c r="AE440" s="82"/>
      <c r="AF440" s="82"/>
      <c r="AG440" s="82"/>
      <c r="AH440" s="84"/>
      <c r="AI440" s="82"/>
      <c r="AJ440" s="84"/>
      <c r="AK440" s="82"/>
      <c r="AL440" s="82"/>
      <c r="AM440" s="82"/>
      <c r="AN440" s="84"/>
      <c r="AO440" s="82"/>
      <c r="AP440" s="84"/>
      <c r="AQ440" s="82"/>
      <c r="AR440" s="84"/>
      <c r="AS440" s="82"/>
      <c r="AT440" s="82"/>
      <c r="AU440" s="82"/>
      <c r="AV440" s="84"/>
      <c r="AW440" s="82"/>
      <c r="AX440" s="82"/>
      <c r="AY440" s="82"/>
      <c r="AZ440" s="84"/>
      <c r="BA440" s="82"/>
      <c r="BB440" s="82"/>
      <c r="BC440" s="82"/>
      <c r="BD440" s="82"/>
      <c r="BE440" s="82"/>
      <c r="BF440" s="82"/>
      <c r="BG440" s="82"/>
      <c r="BH440" s="82"/>
      <c r="BI440" s="82"/>
      <c r="BJ440" s="84"/>
      <c r="BK440" s="82"/>
      <c r="BL440" s="84"/>
      <c r="BM440" s="82"/>
      <c r="BN440" s="82"/>
      <c r="BO440" s="82"/>
      <c r="BP440" s="84">
        <v>2</v>
      </c>
      <c r="BQ440" s="82">
        <v>1.9159999999999999</v>
      </c>
      <c r="BR440" s="84"/>
      <c r="BS440" s="82"/>
      <c r="BT440" s="82"/>
      <c r="BU440" s="82"/>
      <c r="BV440" s="82"/>
    </row>
    <row r="441" spans="1:75" x14ac:dyDescent="0.25">
      <c r="A441" s="16">
        <v>439</v>
      </c>
      <c r="B441" s="16">
        <v>2</v>
      </c>
      <c r="C441" s="31" t="s">
        <v>880</v>
      </c>
      <c r="D441" s="40">
        <f>сентябрь!D441-октябрь!E441</f>
        <v>3405.624696019323</v>
      </c>
      <c r="E441" s="40">
        <f t="shared" si="6"/>
        <v>0</v>
      </c>
      <c r="F441" s="36"/>
      <c r="G441" s="36"/>
      <c r="H441" s="36"/>
      <c r="I441" s="27"/>
      <c r="J441" s="36"/>
      <c r="K441" s="36"/>
      <c r="L441" s="36"/>
      <c r="M441" s="36"/>
      <c r="N441" s="36"/>
      <c r="O441" s="29"/>
      <c r="P441" s="36"/>
      <c r="Q441" s="29"/>
      <c r="R441" s="36"/>
      <c r="S441" s="36"/>
      <c r="T441" s="36"/>
      <c r="U441" s="36"/>
      <c r="V441" s="36"/>
      <c r="W441" s="36"/>
      <c r="X441" s="36"/>
      <c r="Y441" s="29"/>
      <c r="Z441" s="36"/>
      <c r="AA441" s="66"/>
      <c r="AB441" s="36"/>
      <c r="AC441" s="36"/>
      <c r="AD441" s="36"/>
      <c r="AE441" s="36"/>
      <c r="AF441" s="36"/>
      <c r="AG441" s="36"/>
      <c r="AH441" s="29"/>
      <c r="AI441" s="36"/>
      <c r="AJ441" s="29"/>
      <c r="AK441" s="36"/>
      <c r="AL441" s="36"/>
      <c r="AM441" s="36"/>
      <c r="AN441" s="29"/>
      <c r="AO441" s="36"/>
      <c r="AP441" s="29"/>
      <c r="AQ441" s="36"/>
      <c r="AR441" s="29"/>
      <c r="AS441" s="36"/>
      <c r="AT441" s="36"/>
      <c r="AU441" s="36"/>
      <c r="AV441" s="29"/>
      <c r="AW441" s="36"/>
      <c r="AX441" s="36"/>
      <c r="AY441" s="36"/>
      <c r="AZ441" s="29"/>
      <c r="BA441" s="36"/>
      <c r="BB441" s="36"/>
      <c r="BC441" s="36"/>
      <c r="BD441" s="36"/>
      <c r="BE441" s="36"/>
      <c r="BF441" s="36"/>
      <c r="BG441" s="36"/>
      <c r="BH441" s="36"/>
      <c r="BI441" s="36"/>
      <c r="BJ441" s="29"/>
      <c r="BK441" s="36"/>
      <c r="BL441" s="29"/>
      <c r="BM441" s="36"/>
      <c r="BN441" s="36"/>
      <c r="BO441" s="36"/>
      <c r="BP441" s="29"/>
      <c r="BQ441" s="36"/>
      <c r="BR441" s="29"/>
      <c r="BS441" s="36"/>
      <c r="BT441" s="36"/>
      <c r="BU441" s="36"/>
      <c r="BV441" s="36"/>
    </row>
    <row r="442" spans="1:75" x14ac:dyDescent="0.25">
      <c r="A442" s="16">
        <v>440</v>
      </c>
      <c r="B442" s="16">
        <v>2</v>
      </c>
      <c r="C442" s="31" t="s">
        <v>881</v>
      </c>
      <c r="D442" s="40">
        <f>сентябрь!D442-октябрь!E442</f>
        <v>-521.21564942028988</v>
      </c>
      <c r="E442" s="40">
        <f t="shared" si="6"/>
        <v>0</v>
      </c>
      <c r="F442" s="36"/>
      <c r="G442" s="36"/>
      <c r="H442" s="36"/>
      <c r="I442" s="27"/>
      <c r="J442" s="36"/>
      <c r="K442" s="36"/>
      <c r="L442" s="36"/>
      <c r="M442" s="36"/>
      <c r="N442" s="36"/>
      <c r="O442" s="29"/>
      <c r="P442" s="36"/>
      <c r="Q442" s="29"/>
      <c r="R442" s="36"/>
      <c r="S442" s="36"/>
      <c r="T442" s="36"/>
      <c r="U442" s="36"/>
      <c r="V442" s="36"/>
      <c r="W442" s="36"/>
      <c r="X442" s="36"/>
      <c r="Y442" s="29"/>
      <c r="Z442" s="36"/>
      <c r="AA442" s="66"/>
      <c r="AB442" s="36"/>
      <c r="AC442" s="36"/>
      <c r="AD442" s="36"/>
      <c r="AE442" s="36"/>
      <c r="AF442" s="36"/>
      <c r="AG442" s="36"/>
      <c r="AH442" s="29"/>
      <c r="AI442" s="36"/>
      <c r="AJ442" s="29"/>
      <c r="AK442" s="36"/>
      <c r="AL442" s="36"/>
      <c r="AM442" s="36"/>
      <c r="AN442" s="29"/>
      <c r="AO442" s="36"/>
      <c r="AP442" s="29"/>
      <c r="AQ442" s="36"/>
      <c r="AR442" s="29"/>
      <c r="AS442" s="36"/>
      <c r="AT442" s="36"/>
      <c r="AU442" s="36"/>
      <c r="AV442" s="29"/>
      <c r="AW442" s="36"/>
      <c r="AX442" s="36"/>
      <c r="AY442" s="36"/>
      <c r="AZ442" s="29"/>
      <c r="BA442" s="36"/>
      <c r="BB442" s="36"/>
      <c r="BC442" s="36"/>
      <c r="BD442" s="36"/>
      <c r="BE442" s="36"/>
      <c r="BF442" s="36"/>
      <c r="BG442" s="36"/>
      <c r="BH442" s="36"/>
      <c r="BI442" s="36"/>
      <c r="BJ442" s="29"/>
      <c r="BK442" s="36"/>
      <c r="BL442" s="29"/>
      <c r="BM442" s="36"/>
      <c r="BN442" s="36"/>
      <c r="BO442" s="36"/>
      <c r="BP442" s="29"/>
      <c r="BQ442" s="36"/>
      <c r="BR442" s="29"/>
      <c r="BS442" s="36"/>
      <c r="BT442" s="36"/>
      <c r="BU442" s="36"/>
      <c r="BV442" s="36"/>
    </row>
    <row r="443" spans="1:75" x14ac:dyDescent="0.25">
      <c r="A443" s="16">
        <v>441</v>
      </c>
      <c r="B443" s="16">
        <v>2</v>
      </c>
      <c r="C443" s="31" t="s">
        <v>882</v>
      </c>
      <c r="D443" s="40">
        <f>сентябрь!D443-октябрь!E443</f>
        <v>-93.324137874396129</v>
      </c>
      <c r="E443" s="40">
        <f t="shared" si="6"/>
        <v>0</v>
      </c>
      <c r="F443" s="36"/>
      <c r="G443" s="36"/>
      <c r="H443" s="36"/>
      <c r="I443" s="27"/>
      <c r="J443" s="36"/>
      <c r="K443" s="36"/>
      <c r="L443" s="36"/>
      <c r="M443" s="36"/>
      <c r="N443" s="36"/>
      <c r="O443" s="29"/>
      <c r="P443" s="36"/>
      <c r="Q443" s="29"/>
      <c r="R443" s="36"/>
      <c r="S443" s="36"/>
      <c r="T443" s="36"/>
      <c r="U443" s="36"/>
      <c r="V443" s="36"/>
      <c r="W443" s="36"/>
      <c r="X443" s="36"/>
      <c r="Y443" s="29"/>
      <c r="Z443" s="36"/>
      <c r="AA443" s="66"/>
      <c r="AB443" s="36"/>
      <c r="AC443" s="36"/>
      <c r="AD443" s="36"/>
      <c r="AE443" s="36"/>
      <c r="AF443" s="36"/>
      <c r="AG443" s="36"/>
      <c r="AH443" s="29"/>
      <c r="AI443" s="36"/>
      <c r="AJ443" s="29"/>
      <c r="AK443" s="36"/>
      <c r="AL443" s="36"/>
      <c r="AM443" s="36"/>
      <c r="AN443" s="29"/>
      <c r="AO443" s="36"/>
      <c r="AP443" s="29"/>
      <c r="AQ443" s="36"/>
      <c r="AR443" s="29"/>
      <c r="AS443" s="36"/>
      <c r="AT443" s="36"/>
      <c r="AU443" s="36"/>
      <c r="AV443" s="29"/>
      <c r="AW443" s="36"/>
      <c r="AX443" s="36"/>
      <c r="AY443" s="36"/>
      <c r="AZ443" s="29"/>
      <c r="BA443" s="36"/>
      <c r="BB443" s="36"/>
      <c r="BC443" s="36"/>
      <c r="BD443" s="36"/>
      <c r="BE443" s="36"/>
      <c r="BF443" s="36"/>
      <c r="BG443" s="36"/>
      <c r="BH443" s="36"/>
      <c r="BI443" s="36"/>
      <c r="BJ443" s="29"/>
      <c r="BK443" s="36"/>
      <c r="BL443" s="29"/>
      <c r="BM443" s="36"/>
      <c r="BN443" s="36"/>
      <c r="BO443" s="36"/>
      <c r="BP443" s="29"/>
      <c r="BQ443" s="36"/>
      <c r="BR443" s="29"/>
      <c r="BS443" s="36"/>
      <c r="BT443" s="36"/>
      <c r="BU443" s="36"/>
      <c r="BV443" s="36"/>
    </row>
    <row r="444" spans="1:75" x14ac:dyDescent="0.25">
      <c r="A444" s="16">
        <v>442</v>
      </c>
      <c r="B444" s="16">
        <v>2</v>
      </c>
      <c r="C444" s="31" t="s">
        <v>942</v>
      </c>
      <c r="D444" s="40">
        <f>сентябрь!D444-октябрь!E444</f>
        <v>600.73020128502412</v>
      </c>
      <c r="E444" s="40">
        <f t="shared" si="6"/>
        <v>0</v>
      </c>
      <c r="F444" s="36"/>
      <c r="G444" s="36"/>
      <c r="H444" s="36"/>
      <c r="I444" s="27"/>
      <c r="J444" s="36"/>
      <c r="K444" s="36"/>
      <c r="L444" s="36"/>
      <c r="M444" s="36"/>
      <c r="N444" s="36"/>
      <c r="O444" s="29"/>
      <c r="P444" s="36"/>
      <c r="Q444" s="29"/>
      <c r="R444" s="36"/>
      <c r="S444" s="36"/>
      <c r="T444" s="36"/>
      <c r="U444" s="36"/>
      <c r="V444" s="36"/>
      <c r="W444" s="36"/>
      <c r="X444" s="36"/>
      <c r="Y444" s="29"/>
      <c r="Z444" s="36"/>
      <c r="AA444" s="66"/>
      <c r="AB444" s="36"/>
      <c r="AC444" s="36"/>
      <c r="AD444" s="36"/>
      <c r="AE444" s="36"/>
      <c r="AF444" s="36"/>
      <c r="AG444" s="36"/>
      <c r="AH444" s="29"/>
      <c r="AI444" s="36"/>
      <c r="AJ444" s="29"/>
      <c r="AK444" s="36"/>
      <c r="AL444" s="36"/>
      <c r="AM444" s="36"/>
      <c r="AN444" s="29"/>
      <c r="AO444" s="36"/>
      <c r="AP444" s="29"/>
      <c r="AQ444" s="36"/>
      <c r="AR444" s="29"/>
      <c r="AS444" s="36"/>
      <c r="AT444" s="36"/>
      <c r="AU444" s="36"/>
      <c r="AV444" s="29"/>
      <c r="AW444" s="36"/>
      <c r="AX444" s="36"/>
      <c r="AY444" s="36"/>
      <c r="AZ444" s="29"/>
      <c r="BA444" s="36"/>
      <c r="BB444" s="36"/>
      <c r="BC444" s="36"/>
      <c r="BD444" s="36"/>
      <c r="BE444" s="36"/>
      <c r="BF444" s="36"/>
      <c r="BG444" s="36"/>
      <c r="BH444" s="36"/>
      <c r="BI444" s="36"/>
      <c r="BJ444" s="29"/>
      <c r="BK444" s="36"/>
      <c r="BL444" s="29"/>
      <c r="BM444" s="36"/>
      <c r="BN444" s="36"/>
      <c r="BO444" s="36"/>
      <c r="BP444" s="29"/>
      <c r="BQ444" s="36"/>
      <c r="BR444" s="29"/>
      <c r="BS444" s="36"/>
      <c r="BT444" s="36"/>
      <c r="BU444" s="36"/>
      <c r="BV444" s="36"/>
    </row>
    <row r="445" spans="1:75" s="86" customFormat="1" x14ac:dyDescent="0.25">
      <c r="A445" s="79">
        <v>443</v>
      </c>
      <c r="B445" s="79">
        <v>2</v>
      </c>
      <c r="C445" s="80" t="s">
        <v>883</v>
      </c>
      <c r="D445" s="81">
        <f>сентябрь!D445-октябрь!E445</f>
        <v>88.77963542028985</v>
      </c>
      <c r="E445" s="81">
        <f t="shared" si="6"/>
        <v>2.2429999999999999</v>
      </c>
      <c r="F445" s="82"/>
      <c r="G445" s="82"/>
      <c r="H445" s="82"/>
      <c r="I445" s="83"/>
      <c r="J445" s="82"/>
      <c r="K445" s="82"/>
      <c r="L445" s="82"/>
      <c r="M445" s="82"/>
      <c r="N445" s="82"/>
      <c r="O445" s="84"/>
      <c r="P445" s="82"/>
      <c r="Q445" s="84"/>
      <c r="R445" s="82"/>
      <c r="S445" s="82"/>
      <c r="T445" s="82"/>
      <c r="U445" s="82"/>
      <c r="V445" s="82"/>
      <c r="W445" s="82"/>
      <c r="X445" s="82"/>
      <c r="Y445" s="84"/>
      <c r="Z445" s="82"/>
      <c r="AA445" s="85"/>
      <c r="AB445" s="82"/>
      <c r="AC445" s="82"/>
      <c r="AD445" s="82"/>
      <c r="AE445" s="82"/>
      <c r="AF445" s="82"/>
      <c r="AG445" s="82"/>
      <c r="AH445" s="84"/>
      <c r="AI445" s="82"/>
      <c r="AJ445" s="84"/>
      <c r="AK445" s="82"/>
      <c r="AL445" s="82"/>
      <c r="AM445" s="82"/>
      <c r="AN445" s="84"/>
      <c r="AO445" s="82"/>
      <c r="AP445" s="84"/>
      <c r="AQ445" s="82"/>
      <c r="AR445" s="84"/>
      <c r="AS445" s="82"/>
      <c r="AT445" s="82"/>
      <c r="AU445" s="82"/>
      <c r="AV445" s="84"/>
      <c r="AW445" s="82"/>
      <c r="AX445" s="82"/>
      <c r="AY445" s="82"/>
      <c r="AZ445" s="84"/>
      <c r="BA445" s="82"/>
      <c r="BB445" s="82"/>
      <c r="BC445" s="82"/>
      <c r="BD445" s="82"/>
      <c r="BE445" s="82"/>
      <c r="BF445" s="82"/>
      <c r="BG445" s="82"/>
      <c r="BH445" s="82"/>
      <c r="BI445" s="82"/>
      <c r="BJ445" s="84"/>
      <c r="BK445" s="82"/>
      <c r="BL445" s="84"/>
      <c r="BM445" s="82"/>
      <c r="BN445" s="82"/>
      <c r="BO445" s="82"/>
      <c r="BP445" s="84">
        <v>2</v>
      </c>
      <c r="BQ445" s="82">
        <v>2.2429999999999999</v>
      </c>
      <c r="BR445" s="84"/>
      <c r="BS445" s="82"/>
      <c r="BT445" s="82"/>
      <c r="BU445" s="82"/>
      <c r="BV445" s="82"/>
    </row>
    <row r="446" spans="1:75" s="86" customFormat="1" x14ac:dyDescent="0.25">
      <c r="A446" s="79">
        <v>444</v>
      </c>
      <c r="B446" s="79">
        <v>2</v>
      </c>
      <c r="C446" s="80" t="s">
        <v>884</v>
      </c>
      <c r="D446" s="81">
        <f>сентябрь!D446-октябрь!E446</f>
        <v>383.68680589371974</v>
      </c>
      <c r="E446" s="81">
        <f t="shared" si="6"/>
        <v>2.68</v>
      </c>
      <c r="F446" s="82"/>
      <c r="G446" s="82"/>
      <c r="H446" s="82"/>
      <c r="I446" s="83"/>
      <c r="J446" s="82"/>
      <c r="K446" s="82"/>
      <c r="L446" s="82"/>
      <c r="M446" s="82"/>
      <c r="N446" s="82"/>
      <c r="O446" s="84"/>
      <c r="P446" s="82"/>
      <c r="Q446" s="84"/>
      <c r="R446" s="82"/>
      <c r="S446" s="82"/>
      <c r="T446" s="82"/>
      <c r="U446" s="82"/>
      <c r="V446" s="82"/>
      <c r="W446" s="82"/>
      <c r="X446" s="82"/>
      <c r="Y446" s="84"/>
      <c r="Z446" s="82"/>
      <c r="AA446" s="85"/>
      <c r="AB446" s="82"/>
      <c r="AC446" s="82"/>
      <c r="AD446" s="82"/>
      <c r="AE446" s="82"/>
      <c r="AF446" s="82"/>
      <c r="AG446" s="82"/>
      <c r="AH446" s="84"/>
      <c r="AI446" s="82"/>
      <c r="AJ446" s="84"/>
      <c r="AK446" s="82"/>
      <c r="AL446" s="82"/>
      <c r="AM446" s="82"/>
      <c r="AN446" s="84"/>
      <c r="AO446" s="82"/>
      <c r="AP446" s="84"/>
      <c r="AQ446" s="82"/>
      <c r="AR446" s="84"/>
      <c r="AS446" s="82"/>
      <c r="AT446" s="82"/>
      <c r="AU446" s="82"/>
      <c r="AV446" s="84"/>
      <c r="AW446" s="82"/>
      <c r="AX446" s="82"/>
      <c r="AY446" s="82"/>
      <c r="AZ446" s="84"/>
      <c r="BA446" s="82"/>
      <c r="BB446" s="82"/>
      <c r="BC446" s="82"/>
      <c r="BD446" s="82"/>
      <c r="BE446" s="82"/>
      <c r="BF446" s="82"/>
      <c r="BG446" s="82"/>
      <c r="BH446" s="82"/>
      <c r="BI446" s="82"/>
      <c r="BJ446" s="84"/>
      <c r="BK446" s="82"/>
      <c r="BL446" s="84"/>
      <c r="BM446" s="82"/>
      <c r="BN446" s="82"/>
      <c r="BO446" s="82"/>
      <c r="BP446" s="84">
        <v>2</v>
      </c>
      <c r="BQ446" s="82">
        <v>2.68</v>
      </c>
      <c r="BR446" s="84"/>
      <c r="BS446" s="82"/>
      <c r="BT446" s="82"/>
      <c r="BU446" s="82"/>
      <c r="BV446" s="82"/>
    </row>
    <row r="447" spans="1:75" x14ac:dyDescent="0.25">
      <c r="A447" s="16">
        <v>445</v>
      </c>
      <c r="B447" s="16">
        <v>3</v>
      </c>
      <c r="C447" s="31" t="s">
        <v>885</v>
      </c>
      <c r="D447" s="40">
        <f>сентябрь!D447-октябрь!E447</f>
        <v>-420.2388744927535</v>
      </c>
      <c r="E447" s="40">
        <f t="shared" si="6"/>
        <v>0</v>
      </c>
      <c r="F447" s="36"/>
      <c r="G447" s="36"/>
      <c r="H447" s="36"/>
      <c r="I447" s="27"/>
      <c r="J447" s="36"/>
      <c r="K447" s="36"/>
      <c r="L447" s="36"/>
      <c r="M447" s="36"/>
      <c r="N447" s="36"/>
      <c r="O447" s="29"/>
      <c r="P447" s="36"/>
      <c r="Q447" s="29"/>
      <c r="R447" s="36"/>
      <c r="S447" s="36"/>
      <c r="T447" s="36"/>
      <c r="U447" s="36"/>
      <c r="V447" s="36"/>
      <c r="W447" s="36"/>
      <c r="X447" s="36"/>
      <c r="Y447" s="29"/>
      <c r="Z447" s="36"/>
      <c r="AA447" s="66"/>
      <c r="AB447" s="36"/>
      <c r="AC447" s="36"/>
      <c r="AD447" s="36"/>
      <c r="AE447" s="36"/>
      <c r="AF447" s="36"/>
      <c r="AG447" s="36"/>
      <c r="AH447" s="29"/>
      <c r="AI447" s="36"/>
      <c r="AJ447" s="29"/>
      <c r="AK447" s="36"/>
      <c r="AL447" s="36"/>
      <c r="AM447" s="36"/>
      <c r="AN447" s="29"/>
      <c r="AO447" s="36"/>
      <c r="AP447" s="29"/>
      <c r="AQ447" s="36"/>
      <c r="AR447" s="29"/>
      <c r="AS447" s="36"/>
      <c r="AT447" s="36"/>
      <c r="AU447" s="36"/>
      <c r="AV447" s="29"/>
      <c r="AW447" s="36"/>
      <c r="AX447" s="36"/>
      <c r="AY447" s="36"/>
      <c r="AZ447" s="29"/>
      <c r="BA447" s="36"/>
      <c r="BB447" s="36"/>
      <c r="BC447" s="36"/>
      <c r="BD447" s="36"/>
      <c r="BE447" s="36"/>
      <c r="BF447" s="36"/>
      <c r="BG447" s="36"/>
      <c r="BH447" s="36"/>
      <c r="BI447" s="36"/>
      <c r="BJ447" s="29"/>
      <c r="BK447" s="36"/>
      <c r="BL447" s="29"/>
      <c r="BM447" s="36"/>
      <c r="BN447" s="36"/>
      <c r="BO447" s="36"/>
      <c r="BP447" s="29"/>
      <c r="BQ447" s="36"/>
      <c r="BR447" s="29"/>
      <c r="BS447" s="36"/>
      <c r="BT447" s="36"/>
      <c r="BU447" s="36"/>
      <c r="BV447" s="36"/>
    </row>
    <row r="448" spans="1:75" s="86" customFormat="1" x14ac:dyDescent="0.25">
      <c r="A448" s="79">
        <v>446</v>
      </c>
      <c r="B448" s="79">
        <v>3</v>
      </c>
      <c r="C448" s="80" t="s">
        <v>886</v>
      </c>
      <c r="D448" s="81">
        <f>сентябрь!D448-октябрь!E448</f>
        <v>547.75569542028973</v>
      </c>
      <c r="E448" s="81">
        <f t="shared" si="6"/>
        <v>33.287999999999997</v>
      </c>
      <c r="F448" s="82"/>
      <c r="G448" s="82"/>
      <c r="H448" s="82"/>
      <c r="I448" s="83"/>
      <c r="J448" s="82"/>
      <c r="K448" s="82"/>
      <c r="L448" s="82"/>
      <c r="M448" s="82"/>
      <c r="N448" s="82"/>
      <c r="O448" s="84"/>
      <c r="P448" s="82"/>
      <c r="Q448" s="84"/>
      <c r="R448" s="82"/>
      <c r="S448" s="82"/>
      <c r="T448" s="82"/>
      <c r="U448" s="82"/>
      <c r="V448" s="82"/>
      <c r="W448" s="82"/>
      <c r="X448" s="82"/>
      <c r="Y448" s="84"/>
      <c r="Z448" s="82"/>
      <c r="AA448" s="85"/>
      <c r="AB448" s="82"/>
      <c r="AC448" s="82"/>
      <c r="AD448" s="82"/>
      <c r="AE448" s="82"/>
      <c r="AF448" s="82"/>
      <c r="AG448" s="82"/>
      <c r="AH448" s="84"/>
      <c r="AI448" s="82"/>
      <c r="AJ448" s="84"/>
      <c r="AK448" s="82"/>
      <c r="AL448" s="82"/>
      <c r="AM448" s="82"/>
      <c r="AN448" s="84"/>
      <c r="AO448" s="82"/>
      <c r="AP448" s="84"/>
      <c r="AQ448" s="82"/>
      <c r="AR448" s="84"/>
      <c r="AS448" s="82"/>
      <c r="AT448" s="82"/>
      <c r="AU448" s="82"/>
      <c r="AV448" s="84"/>
      <c r="AW448" s="82"/>
      <c r="AX448" s="82"/>
      <c r="AY448" s="82"/>
      <c r="AZ448" s="84"/>
      <c r="BA448" s="82"/>
      <c r="BB448" s="82"/>
      <c r="BC448" s="82"/>
      <c r="BD448" s="82"/>
      <c r="BE448" s="82"/>
      <c r="BF448" s="82"/>
      <c r="BG448" s="82"/>
      <c r="BH448" s="82"/>
      <c r="BI448" s="82"/>
      <c r="BJ448" s="84"/>
      <c r="BK448" s="82"/>
      <c r="BL448" s="84"/>
      <c r="BM448" s="82"/>
      <c r="BN448" s="82"/>
      <c r="BO448" s="82"/>
      <c r="BP448" s="84">
        <v>9</v>
      </c>
      <c r="BQ448" s="82">
        <v>8.6780000000000008</v>
      </c>
      <c r="BR448" s="84"/>
      <c r="BS448" s="82"/>
      <c r="BT448" s="82"/>
      <c r="BU448" s="82"/>
      <c r="BV448" s="82">
        <v>24.61</v>
      </c>
      <c r="BW448" s="86" t="s">
        <v>1223</v>
      </c>
    </row>
    <row r="449" spans="1:74" x14ac:dyDescent="0.25">
      <c r="A449" s="16">
        <v>447</v>
      </c>
      <c r="B449" s="16">
        <v>3</v>
      </c>
      <c r="C449" s="31" t="s">
        <v>887</v>
      </c>
      <c r="D449" s="40">
        <f>сентябрь!D449-октябрь!E449</f>
        <v>1045.2910943478259</v>
      </c>
      <c r="E449" s="40">
        <f t="shared" si="6"/>
        <v>0</v>
      </c>
      <c r="F449" s="36"/>
      <c r="G449" s="36"/>
      <c r="H449" s="36"/>
      <c r="I449" s="27"/>
      <c r="J449" s="36"/>
      <c r="K449" s="36"/>
      <c r="L449" s="36"/>
      <c r="M449" s="36"/>
      <c r="N449" s="36"/>
      <c r="O449" s="29"/>
      <c r="P449" s="36"/>
      <c r="Q449" s="29"/>
      <c r="R449" s="36"/>
      <c r="S449" s="36"/>
      <c r="T449" s="36"/>
      <c r="U449" s="36"/>
      <c r="V449" s="36"/>
      <c r="W449" s="36"/>
      <c r="X449" s="36"/>
      <c r="Y449" s="29"/>
      <c r="Z449" s="36"/>
      <c r="AA449" s="66"/>
      <c r="AB449" s="36"/>
      <c r="AC449" s="36"/>
      <c r="AD449" s="36"/>
      <c r="AE449" s="36"/>
      <c r="AF449" s="36"/>
      <c r="AG449" s="36"/>
      <c r="AH449" s="29"/>
      <c r="AI449" s="36"/>
      <c r="AJ449" s="29"/>
      <c r="AK449" s="36"/>
      <c r="AL449" s="36"/>
      <c r="AM449" s="36"/>
      <c r="AN449" s="29"/>
      <c r="AO449" s="36"/>
      <c r="AP449" s="29"/>
      <c r="AQ449" s="36"/>
      <c r="AR449" s="29"/>
      <c r="AS449" s="36"/>
      <c r="AT449" s="36"/>
      <c r="AU449" s="36"/>
      <c r="AV449" s="29"/>
      <c r="AW449" s="36"/>
      <c r="AX449" s="36"/>
      <c r="AY449" s="36"/>
      <c r="AZ449" s="29"/>
      <c r="BA449" s="36"/>
      <c r="BB449" s="36"/>
      <c r="BC449" s="36"/>
      <c r="BD449" s="36"/>
      <c r="BE449" s="36"/>
      <c r="BF449" s="36"/>
      <c r="BG449" s="36"/>
      <c r="BH449" s="36"/>
      <c r="BI449" s="36"/>
      <c r="BJ449" s="29"/>
      <c r="BK449" s="36"/>
      <c r="BL449" s="29"/>
      <c r="BM449" s="36"/>
      <c r="BN449" s="36"/>
      <c r="BO449" s="36"/>
      <c r="BP449" s="29"/>
      <c r="BQ449" s="36"/>
      <c r="BR449" s="29"/>
      <c r="BS449" s="36"/>
      <c r="BT449" s="36"/>
      <c r="BU449" s="36"/>
      <c r="BV449" s="36"/>
    </row>
    <row r="450" spans="1:74" s="86" customFormat="1" x14ac:dyDescent="0.25">
      <c r="A450" s="79">
        <v>448</v>
      </c>
      <c r="B450" s="79">
        <v>3</v>
      </c>
      <c r="C450" s="80" t="s">
        <v>888</v>
      </c>
      <c r="D450" s="81">
        <f>сентябрь!D450-октябрь!E450</f>
        <v>1733.3066336714978</v>
      </c>
      <c r="E450" s="81">
        <f t="shared" si="6"/>
        <v>28.888000000000002</v>
      </c>
      <c r="F450" s="82"/>
      <c r="G450" s="82"/>
      <c r="H450" s="82"/>
      <c r="I450" s="83"/>
      <c r="J450" s="82"/>
      <c r="K450" s="82"/>
      <c r="L450" s="82"/>
      <c r="M450" s="82"/>
      <c r="N450" s="82"/>
      <c r="O450" s="84"/>
      <c r="P450" s="82"/>
      <c r="Q450" s="84"/>
      <c r="R450" s="82"/>
      <c r="S450" s="82"/>
      <c r="T450" s="82"/>
      <c r="U450" s="82"/>
      <c r="V450" s="82"/>
      <c r="W450" s="82"/>
      <c r="X450" s="82"/>
      <c r="Y450" s="84"/>
      <c r="Z450" s="82"/>
      <c r="AA450" s="85"/>
      <c r="AB450" s="82"/>
      <c r="AC450" s="82"/>
      <c r="AD450" s="82"/>
      <c r="AE450" s="82"/>
      <c r="AF450" s="82"/>
      <c r="AG450" s="82"/>
      <c r="AH450" s="84"/>
      <c r="AI450" s="82"/>
      <c r="AJ450" s="84"/>
      <c r="AK450" s="82"/>
      <c r="AL450" s="82"/>
      <c r="AM450" s="82"/>
      <c r="AN450" s="84"/>
      <c r="AO450" s="82"/>
      <c r="AP450" s="84"/>
      <c r="AQ450" s="82"/>
      <c r="AR450" s="84"/>
      <c r="AS450" s="82"/>
      <c r="AT450" s="82"/>
      <c r="AU450" s="82"/>
      <c r="AV450" s="84"/>
      <c r="AW450" s="82"/>
      <c r="AX450" s="82"/>
      <c r="AY450" s="82"/>
      <c r="AZ450" s="84"/>
      <c r="BA450" s="82"/>
      <c r="BB450" s="82"/>
      <c r="BC450" s="82"/>
      <c r="BD450" s="82"/>
      <c r="BE450" s="82"/>
      <c r="BF450" s="82"/>
      <c r="BG450" s="82"/>
      <c r="BH450" s="82"/>
      <c r="BI450" s="82"/>
      <c r="BJ450" s="84"/>
      <c r="BK450" s="82"/>
      <c r="BL450" s="84"/>
      <c r="BM450" s="82"/>
      <c r="BN450" s="82"/>
      <c r="BO450" s="82"/>
      <c r="BP450" s="84">
        <v>21</v>
      </c>
      <c r="BQ450" s="82">
        <v>28.888000000000002</v>
      </c>
      <c r="BR450" s="84"/>
      <c r="BS450" s="82"/>
      <c r="BT450" s="82"/>
      <c r="BU450" s="82"/>
      <c r="BV450" s="82"/>
    </row>
    <row r="451" spans="1:74" s="24" customFormat="1" ht="14.25" x14ac:dyDescent="0.2">
      <c r="A451" s="22"/>
      <c r="B451" s="22"/>
      <c r="C451" s="23" t="s">
        <v>889</v>
      </c>
      <c r="D451" s="20">
        <f>SUM(D3:D450)</f>
        <v>99533.342154239595</v>
      </c>
      <c r="E451" s="20">
        <f>SUM(E3:E450)</f>
        <v>5028.1879999999992</v>
      </c>
      <c r="F451" s="61">
        <f>SUM(F3:F450)</f>
        <v>0</v>
      </c>
      <c r="G451" s="61">
        <f t="shared" ref="G451:BR451" si="7">SUM(G3:G450)</f>
        <v>0</v>
      </c>
      <c r="H451" s="61">
        <f t="shared" si="7"/>
        <v>0</v>
      </c>
      <c r="I451" s="28">
        <f t="shared" si="7"/>
        <v>4.1319999999999997</v>
      </c>
      <c r="J451" s="61">
        <f t="shared" si="7"/>
        <v>1526.2340000000004</v>
      </c>
      <c r="K451" s="61">
        <f t="shared" si="7"/>
        <v>4.4770000000000003</v>
      </c>
      <c r="L451" s="61">
        <f t="shared" si="7"/>
        <v>1029.33</v>
      </c>
      <c r="M451" s="61">
        <f t="shared" si="7"/>
        <v>2.2819999999999996</v>
      </c>
      <c r="N451" s="61">
        <f t="shared" si="7"/>
        <v>922.89200000000005</v>
      </c>
      <c r="O451" s="30">
        <f t="shared" si="7"/>
        <v>0</v>
      </c>
      <c r="P451" s="61">
        <f t="shared" si="7"/>
        <v>0</v>
      </c>
      <c r="Q451" s="30">
        <f t="shared" si="7"/>
        <v>0</v>
      </c>
      <c r="R451" s="61">
        <f t="shared" si="7"/>
        <v>0</v>
      </c>
      <c r="S451" s="61">
        <f t="shared" si="7"/>
        <v>0</v>
      </c>
      <c r="T451" s="61">
        <f t="shared" si="7"/>
        <v>0</v>
      </c>
      <c r="U451" s="61">
        <f t="shared" si="7"/>
        <v>0</v>
      </c>
      <c r="V451" s="61">
        <f t="shared" si="7"/>
        <v>0</v>
      </c>
      <c r="W451" s="61">
        <f t="shared" si="7"/>
        <v>0</v>
      </c>
      <c r="X451" s="61">
        <f t="shared" si="7"/>
        <v>20.018999999999998</v>
      </c>
      <c r="Y451" s="30">
        <f t="shared" si="7"/>
        <v>0</v>
      </c>
      <c r="Z451" s="61">
        <f t="shared" si="7"/>
        <v>0</v>
      </c>
      <c r="AA451" s="68">
        <f t="shared" si="7"/>
        <v>0</v>
      </c>
      <c r="AB451" s="61">
        <f t="shared" si="7"/>
        <v>0</v>
      </c>
      <c r="AC451" s="61">
        <f t="shared" si="7"/>
        <v>0</v>
      </c>
      <c r="AD451" s="61">
        <f t="shared" si="7"/>
        <v>0</v>
      </c>
      <c r="AE451" s="61">
        <f t="shared" si="7"/>
        <v>0</v>
      </c>
      <c r="AF451" s="61">
        <f t="shared" si="7"/>
        <v>0</v>
      </c>
      <c r="AG451" s="61">
        <f t="shared" si="7"/>
        <v>0</v>
      </c>
      <c r="AH451" s="30">
        <f t="shared" si="7"/>
        <v>0</v>
      </c>
      <c r="AI451" s="61">
        <f t="shared" si="7"/>
        <v>0</v>
      </c>
      <c r="AJ451" s="30">
        <f t="shared" si="7"/>
        <v>0</v>
      </c>
      <c r="AK451" s="61">
        <f t="shared" si="7"/>
        <v>0</v>
      </c>
      <c r="AL451" s="61">
        <f t="shared" si="7"/>
        <v>0</v>
      </c>
      <c r="AM451" s="61">
        <f t="shared" si="7"/>
        <v>0</v>
      </c>
      <c r="AN451" s="30">
        <f t="shared" si="7"/>
        <v>0</v>
      </c>
      <c r="AO451" s="61">
        <f t="shared" si="7"/>
        <v>0</v>
      </c>
      <c r="AP451" s="30">
        <f t="shared" si="7"/>
        <v>8</v>
      </c>
      <c r="AQ451" s="61">
        <f t="shared" si="7"/>
        <v>296.35500000000002</v>
      </c>
      <c r="AR451" s="30">
        <f t="shared" si="7"/>
        <v>0</v>
      </c>
      <c r="AS451" s="61">
        <f t="shared" si="7"/>
        <v>0</v>
      </c>
      <c r="AT451" s="61">
        <f t="shared" si="7"/>
        <v>0</v>
      </c>
      <c r="AU451" s="61">
        <f t="shared" si="7"/>
        <v>0</v>
      </c>
      <c r="AV451" s="30">
        <f t="shared" si="7"/>
        <v>0</v>
      </c>
      <c r="AW451" s="61">
        <f t="shared" si="7"/>
        <v>0</v>
      </c>
      <c r="AX451" s="61">
        <f t="shared" si="7"/>
        <v>0</v>
      </c>
      <c r="AY451" s="61">
        <f t="shared" si="7"/>
        <v>0</v>
      </c>
      <c r="AZ451" s="30">
        <f t="shared" si="7"/>
        <v>0</v>
      </c>
      <c r="BA451" s="61">
        <f t="shared" si="7"/>
        <v>0</v>
      </c>
      <c r="BB451" s="61">
        <f t="shared" si="7"/>
        <v>0</v>
      </c>
      <c r="BC451" s="61">
        <f t="shared" si="7"/>
        <v>0</v>
      </c>
      <c r="BD451" s="61">
        <f t="shared" si="7"/>
        <v>0</v>
      </c>
      <c r="BE451" s="61">
        <f t="shared" si="7"/>
        <v>0</v>
      </c>
      <c r="BF451" s="61">
        <f t="shared" si="7"/>
        <v>0</v>
      </c>
      <c r="BG451" s="61">
        <f t="shared" si="7"/>
        <v>0</v>
      </c>
      <c r="BH451" s="61">
        <f t="shared" si="7"/>
        <v>0</v>
      </c>
      <c r="BI451" s="61">
        <f t="shared" si="7"/>
        <v>0</v>
      </c>
      <c r="BJ451" s="30">
        <f t="shared" si="7"/>
        <v>0</v>
      </c>
      <c r="BK451" s="61">
        <f t="shared" si="7"/>
        <v>0</v>
      </c>
      <c r="BL451" s="30">
        <f t="shared" si="7"/>
        <v>0</v>
      </c>
      <c r="BM451" s="61">
        <f t="shared" si="7"/>
        <v>0</v>
      </c>
      <c r="BN451" s="61">
        <f t="shared" si="7"/>
        <v>0</v>
      </c>
      <c r="BO451" s="61">
        <f t="shared" si="7"/>
        <v>0</v>
      </c>
      <c r="BP451" s="30">
        <f t="shared" si="7"/>
        <v>623</v>
      </c>
      <c r="BQ451" s="61">
        <f t="shared" si="7"/>
        <v>623.66699999999992</v>
      </c>
      <c r="BR451" s="30">
        <f t="shared" si="7"/>
        <v>0</v>
      </c>
      <c r="BS451" s="61">
        <f t="shared" ref="BS451:BV451" si="8">SUM(BS3:BS450)</f>
        <v>0</v>
      </c>
      <c r="BT451" s="61">
        <f t="shared" si="8"/>
        <v>0</v>
      </c>
      <c r="BU451" s="61">
        <f t="shared" si="8"/>
        <v>0</v>
      </c>
      <c r="BV451" s="61">
        <f t="shared" si="8"/>
        <v>609.69100000000003</v>
      </c>
    </row>
  </sheetData>
  <sheetProtection password="CC05" sheet="1" objects="1" scenarios="1"/>
  <autoFilter ref="A2:DB451"/>
  <customSheetViews>
    <customSheetView guid="{DC0C3408-D8BF-4FFA-85C4-561C8CE610BE}" showAutoFilter="1">
      <pane xSplit="3" ySplit="2" topLeftCell="D12" activePane="bottomRight" state="frozen"/>
      <selection pane="bottomRight" activeCell="L80" sqref="L80"/>
      <pageMargins left="0" right="0" top="0" bottom="0" header="0.51180555555555496" footer="0.51180555555555496"/>
      <pageSetup paperSize="9" firstPageNumber="0" orientation="portrait" r:id="rId1"/>
      <autoFilter ref="A2:DB451"/>
    </customSheetView>
  </customSheetViews>
  <mergeCells count="33">
    <mergeCell ref="BP1:BQ1"/>
    <mergeCell ref="BR1:BS1"/>
    <mergeCell ref="BT1:BU1"/>
    <mergeCell ref="BF1:BG1"/>
    <mergeCell ref="BH1:BI1"/>
    <mergeCell ref="BJ1:BK1"/>
    <mergeCell ref="BL1:BM1"/>
    <mergeCell ref="BN1:BO1"/>
    <mergeCell ref="U1:V1"/>
    <mergeCell ref="F1:G1"/>
    <mergeCell ref="I1:J1"/>
    <mergeCell ref="K1:L1"/>
    <mergeCell ref="M1:N1"/>
    <mergeCell ref="O1:P1"/>
    <mergeCell ref="Q1:R1"/>
    <mergeCell ref="S1:T1"/>
    <mergeCell ref="W1:X1"/>
    <mergeCell ref="Y1:Z1"/>
    <mergeCell ref="AA1:AC1"/>
    <mergeCell ref="AD1:AE1"/>
    <mergeCell ref="AF1:AG1"/>
    <mergeCell ref="BB1:BC1"/>
    <mergeCell ref="BD1:BE1"/>
    <mergeCell ref="AH1:AI1"/>
    <mergeCell ref="AT1:AU1"/>
    <mergeCell ref="AV1:AW1"/>
    <mergeCell ref="AX1:AY1"/>
    <mergeCell ref="AZ1:BA1"/>
    <mergeCell ref="AJ1:AK1"/>
    <mergeCell ref="AL1:AM1"/>
    <mergeCell ref="AN1:AO1"/>
    <mergeCell ref="AP1:AQ1"/>
    <mergeCell ref="AR1:AS1"/>
  </mergeCells>
  <pageMargins left="0" right="0" top="0" bottom="0" header="0.51180555555555496" footer="0.51180555555555496"/>
  <pageSetup paperSize="9" firstPageNumber="0" orientation="portrait"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V451"/>
  <sheetViews>
    <sheetView zoomScaleNormal="100" workbookViewId="0">
      <pane xSplit="3" ySplit="2" topLeftCell="D3" activePane="bottomRight" state="frozen"/>
      <selection pane="topRight" activeCell="D1" sqref="D1"/>
      <selection pane="bottomLeft" activeCell="A3" sqref="A3"/>
      <selection pane="bottomRight" activeCell="D9" sqref="D9"/>
    </sheetView>
  </sheetViews>
  <sheetFormatPr defaultRowHeight="15" x14ac:dyDescent="0.25"/>
  <cols>
    <col min="1" max="2" width="6.140625" style="18" bestFit="1" customWidth="1"/>
    <col min="3" max="3" width="42.7109375" style="17" bestFit="1" customWidth="1"/>
    <col min="4" max="4" width="17" style="21" bestFit="1" customWidth="1"/>
    <col min="5" max="5" width="15.5703125" style="21" customWidth="1"/>
    <col min="6" max="6" width="9.28515625" style="33" customWidth="1"/>
    <col min="7" max="7" width="11.28515625" style="33" customWidth="1"/>
    <col min="8" max="8" width="11.28515625" style="34" customWidth="1"/>
    <col min="9" max="9" width="9.28515625" style="63" customWidth="1"/>
    <col min="10" max="10" width="11.28515625" style="33" customWidth="1"/>
    <col min="11" max="11" width="9.28515625" style="33" customWidth="1"/>
    <col min="12" max="12" width="11.28515625" style="33" customWidth="1"/>
    <col min="13" max="13" width="9.28515625" style="33" customWidth="1"/>
    <col min="14" max="14" width="11.28515625" style="33" customWidth="1"/>
    <col min="15" max="15" width="9.28515625" style="65" customWidth="1"/>
    <col min="16" max="16" width="11.28515625" style="33" customWidth="1"/>
    <col min="17" max="17" width="9.28515625" style="65" customWidth="1"/>
    <col min="18" max="18" width="11.28515625" style="33" customWidth="1"/>
    <col min="19" max="19" width="9.28515625" style="33" customWidth="1"/>
    <col min="20" max="20" width="11.28515625" style="33" customWidth="1"/>
    <col min="21" max="21" width="9.28515625" style="33" customWidth="1"/>
    <col min="22" max="22" width="11.28515625" style="33" customWidth="1"/>
    <col min="23" max="23" width="9.28515625" style="33" customWidth="1"/>
    <col min="24" max="24" width="11.28515625" style="33" customWidth="1"/>
    <col min="25" max="25" width="9.28515625" style="65" customWidth="1"/>
    <col min="26" max="26" width="11.28515625" style="33" customWidth="1"/>
    <col min="27" max="27" width="37" style="69" bestFit="1" customWidth="1"/>
    <col min="28" max="29" width="11.28515625" style="33" customWidth="1"/>
    <col min="30" max="30" width="9.28515625" style="33" customWidth="1"/>
    <col min="31" max="31" width="11.28515625" style="33" customWidth="1"/>
    <col min="32" max="32" width="9.28515625" style="33" customWidth="1"/>
    <col min="33" max="33" width="11.28515625" style="33" customWidth="1"/>
    <col min="34" max="34" width="9.28515625" style="65" customWidth="1"/>
    <col min="35" max="35" width="11.28515625" style="33" customWidth="1"/>
    <col min="36" max="36" width="9.28515625" style="65" customWidth="1"/>
    <col min="37" max="37" width="11.28515625" style="33" customWidth="1"/>
    <col min="38" max="38" width="9.28515625" style="33" customWidth="1"/>
    <col min="39" max="39" width="11.28515625" style="33" customWidth="1"/>
    <col min="40" max="40" width="9.28515625" style="65" customWidth="1"/>
    <col min="41" max="41" width="11.28515625" style="33" customWidth="1"/>
    <col min="42" max="42" width="9.28515625" style="65" customWidth="1"/>
    <col min="43" max="43" width="11.28515625" style="33" customWidth="1"/>
    <col min="44" max="44" width="9.28515625" style="65" customWidth="1"/>
    <col min="45" max="45" width="11.28515625" style="33" customWidth="1"/>
    <col min="46" max="46" width="9.28515625" style="33" customWidth="1"/>
    <col min="47" max="47" width="11.28515625" style="33" customWidth="1"/>
    <col min="48" max="48" width="9.28515625" style="65" customWidth="1"/>
    <col min="49" max="49" width="11.28515625" style="33" customWidth="1"/>
    <col min="50" max="50" width="9.28515625" style="33" customWidth="1"/>
    <col min="51" max="51" width="11.28515625" style="33" customWidth="1"/>
    <col min="52" max="52" width="9.28515625" style="65" customWidth="1"/>
    <col min="53" max="53" width="11.28515625" style="33" customWidth="1"/>
    <col min="54" max="54" width="9.28515625" style="33" customWidth="1"/>
    <col min="55" max="55" width="11.28515625" style="33" customWidth="1"/>
    <col min="56" max="56" width="9.28515625" style="33" customWidth="1"/>
    <col min="57" max="57" width="11.28515625" style="33" customWidth="1"/>
    <col min="58" max="58" width="9.28515625" style="33" customWidth="1"/>
    <col min="59" max="59" width="11.28515625" style="33" customWidth="1"/>
    <col min="60" max="60" width="9.28515625" style="33" customWidth="1"/>
    <col min="61" max="61" width="11.28515625" style="33" customWidth="1"/>
    <col min="62" max="62" width="9.28515625" style="65" customWidth="1"/>
    <col min="63" max="63" width="11.28515625" style="33" customWidth="1"/>
    <col min="64" max="64" width="9.28515625" style="65" customWidth="1"/>
    <col min="65" max="65" width="11.28515625" style="33" customWidth="1"/>
    <col min="66" max="66" width="9.28515625" style="33" customWidth="1"/>
    <col min="67" max="67" width="11.28515625" style="33" customWidth="1"/>
    <col min="68" max="68" width="9.28515625" style="65" customWidth="1"/>
    <col min="69" max="69" width="11.28515625" style="33" customWidth="1"/>
    <col min="70" max="70" width="9.28515625" style="65" customWidth="1"/>
    <col min="71" max="71" width="11.28515625" style="33" customWidth="1"/>
    <col min="72" max="72" width="9.28515625" style="33" customWidth="1"/>
    <col min="73" max="73" width="11.28515625" style="33" customWidth="1"/>
    <col min="74" max="74" width="14.85546875" style="35" customWidth="1"/>
    <col min="75" max="16384" width="9.140625" style="17"/>
  </cols>
  <sheetData>
    <row r="1" spans="1:74" s="38" customFormat="1" ht="75" customHeight="1" x14ac:dyDescent="0.25">
      <c r="A1" s="52" t="s">
        <v>0</v>
      </c>
      <c r="B1" s="52" t="s">
        <v>1</v>
      </c>
      <c r="C1" s="54" t="s">
        <v>2</v>
      </c>
      <c r="D1" s="56" t="s">
        <v>963</v>
      </c>
      <c r="E1" s="45" t="s">
        <v>964</v>
      </c>
      <c r="F1" s="117" t="s">
        <v>3</v>
      </c>
      <c r="G1" s="119"/>
      <c r="H1" s="58" t="s">
        <v>4</v>
      </c>
      <c r="I1" s="115" t="s">
        <v>890</v>
      </c>
      <c r="J1" s="116"/>
      <c r="K1" s="115" t="s">
        <v>973</v>
      </c>
      <c r="L1" s="116"/>
      <c r="M1" s="115" t="s">
        <v>974</v>
      </c>
      <c r="N1" s="116"/>
      <c r="O1" s="115" t="s">
        <v>975</v>
      </c>
      <c r="P1" s="116"/>
      <c r="Q1" s="115" t="s">
        <v>976</v>
      </c>
      <c r="R1" s="116"/>
      <c r="S1" s="115" t="s">
        <v>977</v>
      </c>
      <c r="T1" s="116"/>
      <c r="U1" s="115" t="s">
        <v>891</v>
      </c>
      <c r="V1" s="116"/>
      <c r="W1" s="115" t="s">
        <v>900</v>
      </c>
      <c r="X1" s="116"/>
      <c r="Y1" s="115" t="s">
        <v>902</v>
      </c>
      <c r="Z1" s="116"/>
      <c r="AA1" s="117" t="s">
        <v>912</v>
      </c>
      <c r="AB1" s="118"/>
      <c r="AC1" s="119"/>
      <c r="AD1" s="115" t="s">
        <v>892</v>
      </c>
      <c r="AE1" s="116"/>
      <c r="AF1" s="115" t="s">
        <v>893</v>
      </c>
      <c r="AG1" s="116"/>
      <c r="AH1" s="115" t="s">
        <v>894</v>
      </c>
      <c r="AI1" s="116"/>
      <c r="AJ1" s="115" t="s">
        <v>895</v>
      </c>
      <c r="AK1" s="116"/>
      <c r="AL1" s="115" t="s">
        <v>896</v>
      </c>
      <c r="AM1" s="116"/>
      <c r="AN1" s="115" t="s">
        <v>897</v>
      </c>
      <c r="AO1" s="116"/>
      <c r="AP1" s="115" t="s">
        <v>898</v>
      </c>
      <c r="AQ1" s="116"/>
      <c r="AR1" s="115" t="s">
        <v>899</v>
      </c>
      <c r="AS1" s="116"/>
      <c r="AT1" s="115" t="s">
        <v>901</v>
      </c>
      <c r="AU1" s="116"/>
      <c r="AV1" s="115" t="s">
        <v>944</v>
      </c>
      <c r="AW1" s="116"/>
      <c r="AX1" s="115" t="s">
        <v>903</v>
      </c>
      <c r="AY1" s="116"/>
      <c r="AZ1" s="115" t="s">
        <v>978</v>
      </c>
      <c r="BA1" s="116"/>
      <c r="BB1" s="115" t="s">
        <v>5</v>
      </c>
      <c r="BC1" s="116"/>
      <c r="BD1" s="115" t="s">
        <v>6</v>
      </c>
      <c r="BE1" s="116"/>
      <c r="BF1" s="115" t="s">
        <v>7</v>
      </c>
      <c r="BG1" s="116"/>
      <c r="BH1" s="115" t="s">
        <v>8</v>
      </c>
      <c r="BI1" s="116"/>
      <c r="BJ1" s="115" t="s">
        <v>9</v>
      </c>
      <c r="BK1" s="116"/>
      <c r="BL1" s="115" t="s">
        <v>904</v>
      </c>
      <c r="BM1" s="116"/>
      <c r="BN1" s="115" t="s">
        <v>905</v>
      </c>
      <c r="BO1" s="116"/>
      <c r="BP1" s="115" t="s">
        <v>10</v>
      </c>
      <c r="BQ1" s="116"/>
      <c r="BR1" s="115" t="s">
        <v>906</v>
      </c>
      <c r="BS1" s="116"/>
      <c r="BT1" s="115" t="s">
        <v>914</v>
      </c>
      <c r="BU1" s="116"/>
      <c r="BV1" s="32" t="s">
        <v>11</v>
      </c>
    </row>
    <row r="2" spans="1:74" s="38" customFormat="1" x14ac:dyDescent="0.25">
      <c r="A2" s="53"/>
      <c r="B2" s="53"/>
      <c r="C2" s="55"/>
      <c r="D2" s="57"/>
      <c r="E2" s="46"/>
      <c r="F2" s="58" t="s">
        <v>907</v>
      </c>
      <c r="G2" s="58" t="s">
        <v>908</v>
      </c>
      <c r="H2" s="58" t="s">
        <v>908</v>
      </c>
      <c r="I2" s="62" t="s">
        <v>909</v>
      </c>
      <c r="J2" s="58" t="s">
        <v>908</v>
      </c>
      <c r="K2" s="58" t="s">
        <v>911</v>
      </c>
      <c r="L2" s="58" t="s">
        <v>908</v>
      </c>
      <c r="M2" s="58" t="s">
        <v>907</v>
      </c>
      <c r="N2" s="58" t="s">
        <v>908</v>
      </c>
      <c r="O2" s="64" t="s">
        <v>910</v>
      </c>
      <c r="P2" s="58" t="s">
        <v>908</v>
      </c>
      <c r="Q2" s="64" t="s">
        <v>910</v>
      </c>
      <c r="R2" s="58" t="s">
        <v>908</v>
      </c>
      <c r="S2" s="58" t="s">
        <v>911</v>
      </c>
      <c r="T2" s="58" t="s">
        <v>908</v>
      </c>
      <c r="U2" s="58" t="s">
        <v>907</v>
      </c>
      <c r="V2" s="58" t="s">
        <v>908</v>
      </c>
      <c r="W2" s="58" t="s">
        <v>907</v>
      </c>
      <c r="X2" s="58" t="s">
        <v>908</v>
      </c>
      <c r="Y2" s="64" t="s">
        <v>910</v>
      </c>
      <c r="Z2" s="58" t="s">
        <v>908</v>
      </c>
      <c r="AA2" s="59" t="s">
        <v>913</v>
      </c>
      <c r="AB2" s="58" t="s">
        <v>907</v>
      </c>
      <c r="AC2" s="58" t="s">
        <v>908</v>
      </c>
      <c r="AD2" s="58" t="s">
        <v>907</v>
      </c>
      <c r="AE2" s="58" t="s">
        <v>908</v>
      </c>
      <c r="AF2" s="58" t="s">
        <v>907</v>
      </c>
      <c r="AG2" s="58" t="s">
        <v>908</v>
      </c>
      <c r="AH2" s="64" t="s">
        <v>910</v>
      </c>
      <c r="AI2" s="58" t="s">
        <v>908</v>
      </c>
      <c r="AJ2" s="64" t="s">
        <v>910</v>
      </c>
      <c r="AK2" s="58" t="s">
        <v>908</v>
      </c>
      <c r="AL2" s="58" t="s">
        <v>911</v>
      </c>
      <c r="AM2" s="58" t="s">
        <v>908</v>
      </c>
      <c r="AN2" s="64" t="s">
        <v>910</v>
      </c>
      <c r="AO2" s="58" t="s">
        <v>908</v>
      </c>
      <c r="AP2" s="64" t="s">
        <v>910</v>
      </c>
      <c r="AQ2" s="58" t="s">
        <v>908</v>
      </c>
      <c r="AR2" s="64" t="s">
        <v>910</v>
      </c>
      <c r="AS2" s="58" t="s">
        <v>908</v>
      </c>
      <c r="AT2" s="58" t="s">
        <v>907</v>
      </c>
      <c r="AU2" s="58" t="s">
        <v>908</v>
      </c>
      <c r="AV2" s="64" t="s">
        <v>910</v>
      </c>
      <c r="AW2" s="58" t="s">
        <v>908</v>
      </c>
      <c r="AX2" s="58" t="s">
        <v>907</v>
      </c>
      <c r="AY2" s="58" t="s">
        <v>908</v>
      </c>
      <c r="AZ2" s="64" t="s">
        <v>910</v>
      </c>
      <c r="BA2" s="58" t="s">
        <v>908</v>
      </c>
      <c r="BB2" s="58" t="s">
        <v>911</v>
      </c>
      <c r="BC2" s="58" t="s">
        <v>908</v>
      </c>
      <c r="BD2" s="58" t="s">
        <v>911</v>
      </c>
      <c r="BE2" s="58" t="s">
        <v>908</v>
      </c>
      <c r="BF2" s="58" t="s">
        <v>911</v>
      </c>
      <c r="BG2" s="58" t="s">
        <v>908</v>
      </c>
      <c r="BH2" s="58" t="s">
        <v>911</v>
      </c>
      <c r="BI2" s="58" t="s">
        <v>908</v>
      </c>
      <c r="BJ2" s="64" t="s">
        <v>910</v>
      </c>
      <c r="BK2" s="58" t="s">
        <v>908</v>
      </c>
      <c r="BL2" s="64" t="s">
        <v>910</v>
      </c>
      <c r="BM2" s="58" t="s">
        <v>908</v>
      </c>
      <c r="BN2" s="58" t="s">
        <v>911</v>
      </c>
      <c r="BO2" s="58" t="s">
        <v>908</v>
      </c>
      <c r="BP2" s="64" t="s">
        <v>910</v>
      </c>
      <c r="BQ2" s="58" t="s">
        <v>908</v>
      </c>
      <c r="BR2" s="64" t="s">
        <v>910</v>
      </c>
      <c r="BS2" s="58" t="s">
        <v>908</v>
      </c>
      <c r="BT2" s="58" t="s">
        <v>907</v>
      </c>
      <c r="BU2" s="58" t="s">
        <v>908</v>
      </c>
      <c r="BV2" s="32" t="s">
        <v>908</v>
      </c>
    </row>
    <row r="3" spans="1:74" x14ac:dyDescent="0.25">
      <c r="A3" s="39">
        <v>1</v>
      </c>
      <c r="B3" s="39">
        <v>3</v>
      </c>
      <c r="C3" s="37" t="s">
        <v>469</v>
      </c>
      <c r="D3" s="40">
        <f>октябрь!D3-ноябрь!E3</f>
        <v>2071.065142570048</v>
      </c>
      <c r="E3" s="40">
        <f>G3+H3+J3+L3+N3+P3+R3+T3+V3+X3+Z3+AC3+AE3+AG3+AI3+AK3+AM3+AO3+AQ3+AS3+AU3+AW3+AY3+BA3+BC3+BE3+BG3+BI3+BK3+BM3+BO3+BQ3+BS3+BU3+BV3</f>
        <v>0</v>
      </c>
      <c r="F3" s="36"/>
      <c r="G3" s="36"/>
      <c r="H3" s="36"/>
      <c r="I3" s="27"/>
      <c r="J3" s="36"/>
      <c r="K3" s="36"/>
      <c r="L3" s="36"/>
      <c r="M3" s="36"/>
      <c r="N3" s="36"/>
      <c r="O3" s="29"/>
      <c r="P3" s="36"/>
      <c r="Q3" s="29"/>
      <c r="R3" s="36"/>
      <c r="S3" s="36"/>
      <c r="T3" s="36"/>
      <c r="U3" s="36"/>
      <c r="V3" s="36"/>
      <c r="W3" s="36"/>
      <c r="X3" s="36"/>
      <c r="Y3" s="29"/>
      <c r="Z3" s="36"/>
      <c r="AA3" s="66"/>
      <c r="AB3" s="36"/>
      <c r="AC3" s="36"/>
      <c r="AD3" s="36"/>
      <c r="AE3" s="36"/>
      <c r="AF3" s="36"/>
      <c r="AG3" s="36"/>
      <c r="AH3" s="29"/>
      <c r="AI3" s="36"/>
      <c r="AJ3" s="29"/>
      <c r="AK3" s="36"/>
      <c r="AL3" s="36"/>
      <c r="AM3" s="36"/>
      <c r="AN3" s="29"/>
      <c r="AO3" s="36"/>
      <c r="AP3" s="29"/>
      <c r="AQ3" s="36"/>
      <c r="AR3" s="29"/>
      <c r="AS3" s="36"/>
      <c r="AT3" s="36"/>
      <c r="AU3" s="36"/>
      <c r="AV3" s="29"/>
      <c r="AW3" s="36"/>
      <c r="AX3" s="36"/>
      <c r="AY3" s="36"/>
      <c r="AZ3" s="29"/>
      <c r="BA3" s="36"/>
      <c r="BB3" s="36"/>
      <c r="BC3" s="36"/>
      <c r="BD3" s="36"/>
      <c r="BE3" s="36"/>
      <c r="BF3" s="36"/>
      <c r="BG3" s="36"/>
      <c r="BH3" s="36"/>
      <c r="BI3" s="36"/>
      <c r="BJ3" s="29"/>
      <c r="BK3" s="36"/>
      <c r="BL3" s="29"/>
      <c r="BM3" s="36"/>
      <c r="BN3" s="36"/>
      <c r="BO3" s="36"/>
      <c r="BP3" s="29"/>
      <c r="BQ3" s="36"/>
      <c r="BR3" s="29"/>
      <c r="BS3" s="36"/>
      <c r="BT3" s="36"/>
      <c r="BU3" s="36"/>
      <c r="BV3" s="36"/>
    </row>
    <row r="4" spans="1:74" x14ac:dyDescent="0.25">
      <c r="A4" s="39">
        <v>2</v>
      </c>
      <c r="B4" s="39">
        <v>3</v>
      </c>
      <c r="C4" s="37" t="s">
        <v>925</v>
      </c>
      <c r="D4" s="40">
        <f>октябрь!D4-ноябрь!E4</f>
        <v>385.70460877294693</v>
      </c>
      <c r="E4" s="40">
        <f t="shared" ref="E4:E67" si="0">G4+H4+J4+L4+N4+P4+R4+T4+V4+X4+Z4+AC4+AE4+AG4+AI4+AK4+AM4+AO4+AQ4+AS4+AU4+AW4+AY4+BA4+BC4+BE4+BG4+BI4+BK4+BM4+BO4+BQ4+BS4+BU4+BV4</f>
        <v>0</v>
      </c>
      <c r="F4" s="36"/>
      <c r="G4" s="36"/>
      <c r="H4" s="36"/>
      <c r="I4" s="27"/>
      <c r="J4" s="36"/>
      <c r="K4" s="36"/>
      <c r="L4" s="36"/>
      <c r="M4" s="36"/>
      <c r="N4" s="36"/>
      <c r="O4" s="29"/>
      <c r="P4" s="36"/>
      <c r="Q4" s="29"/>
      <c r="R4" s="36"/>
      <c r="S4" s="36"/>
      <c r="T4" s="36"/>
      <c r="U4" s="36"/>
      <c r="V4" s="36"/>
      <c r="W4" s="36"/>
      <c r="X4" s="36"/>
      <c r="Y4" s="29"/>
      <c r="Z4" s="36"/>
      <c r="AA4" s="66"/>
      <c r="AB4" s="36"/>
      <c r="AC4" s="36"/>
      <c r="AD4" s="36"/>
      <c r="AE4" s="36"/>
      <c r="AF4" s="36"/>
      <c r="AG4" s="36"/>
      <c r="AH4" s="29"/>
      <c r="AI4" s="36"/>
      <c r="AJ4" s="29"/>
      <c r="AK4" s="36"/>
      <c r="AL4" s="36"/>
      <c r="AM4" s="36"/>
      <c r="AN4" s="29"/>
      <c r="AO4" s="36"/>
      <c r="AP4" s="29"/>
      <c r="AQ4" s="36"/>
      <c r="AR4" s="29"/>
      <c r="AS4" s="36"/>
      <c r="AT4" s="36"/>
      <c r="AU4" s="36"/>
      <c r="AV4" s="29"/>
      <c r="AW4" s="36"/>
      <c r="AX4" s="36"/>
      <c r="AY4" s="36"/>
      <c r="AZ4" s="29"/>
      <c r="BA4" s="36"/>
      <c r="BB4" s="36"/>
      <c r="BC4" s="36"/>
      <c r="BD4" s="36"/>
      <c r="BE4" s="36"/>
      <c r="BF4" s="36"/>
      <c r="BG4" s="36"/>
      <c r="BH4" s="36"/>
      <c r="BI4" s="36"/>
      <c r="BJ4" s="29"/>
      <c r="BK4" s="36"/>
      <c r="BL4" s="29"/>
      <c r="BM4" s="36"/>
      <c r="BN4" s="36"/>
      <c r="BO4" s="36"/>
      <c r="BP4" s="29"/>
      <c r="BQ4" s="36"/>
      <c r="BR4" s="29"/>
      <c r="BS4" s="36"/>
      <c r="BT4" s="36"/>
      <c r="BU4" s="36"/>
      <c r="BV4" s="36"/>
    </row>
    <row r="5" spans="1:74" x14ac:dyDescent="0.25">
      <c r="A5" s="39">
        <v>3</v>
      </c>
      <c r="B5" s="39">
        <v>3</v>
      </c>
      <c r="C5" s="37" t="s">
        <v>470</v>
      </c>
      <c r="D5" s="40">
        <f>октябрь!D5-ноябрь!E5</f>
        <v>310.11652893719804</v>
      </c>
      <c r="E5" s="40">
        <f t="shared" si="0"/>
        <v>0</v>
      </c>
      <c r="F5" s="36"/>
      <c r="G5" s="36"/>
      <c r="H5" s="36"/>
      <c r="I5" s="27"/>
      <c r="J5" s="36"/>
      <c r="K5" s="36"/>
      <c r="L5" s="36"/>
      <c r="M5" s="36"/>
      <c r="N5" s="36"/>
      <c r="O5" s="29"/>
      <c r="P5" s="36"/>
      <c r="Q5" s="29"/>
      <c r="R5" s="36"/>
      <c r="S5" s="36"/>
      <c r="T5" s="36"/>
      <c r="U5" s="36"/>
      <c r="V5" s="36"/>
      <c r="W5" s="36"/>
      <c r="X5" s="36"/>
      <c r="Y5" s="29"/>
      <c r="Z5" s="36"/>
      <c r="AA5" s="66"/>
      <c r="AB5" s="36"/>
      <c r="AC5" s="36"/>
      <c r="AD5" s="36"/>
      <c r="AE5" s="36"/>
      <c r="AF5" s="36"/>
      <c r="AG5" s="36"/>
      <c r="AH5" s="29"/>
      <c r="AI5" s="36"/>
      <c r="AJ5" s="29"/>
      <c r="AK5" s="36"/>
      <c r="AL5" s="36"/>
      <c r="AM5" s="36"/>
      <c r="AN5" s="29"/>
      <c r="AO5" s="36"/>
      <c r="AP5" s="29"/>
      <c r="AQ5" s="36"/>
      <c r="AR5" s="29"/>
      <c r="AS5" s="36"/>
      <c r="AT5" s="36"/>
      <c r="AU5" s="36"/>
      <c r="AV5" s="29"/>
      <c r="AW5" s="36"/>
      <c r="AX5" s="36"/>
      <c r="AY5" s="36"/>
      <c r="AZ5" s="29"/>
      <c r="BA5" s="36"/>
      <c r="BB5" s="36"/>
      <c r="BC5" s="36"/>
      <c r="BD5" s="36"/>
      <c r="BE5" s="36"/>
      <c r="BF5" s="36"/>
      <c r="BG5" s="36"/>
      <c r="BH5" s="36"/>
      <c r="BI5" s="36"/>
      <c r="BJ5" s="29"/>
      <c r="BK5" s="36"/>
      <c r="BL5" s="29"/>
      <c r="BM5" s="36"/>
      <c r="BN5" s="36"/>
      <c r="BO5" s="36"/>
      <c r="BP5" s="29"/>
      <c r="BQ5" s="36"/>
      <c r="BR5" s="29"/>
      <c r="BS5" s="36"/>
      <c r="BT5" s="36"/>
      <c r="BU5" s="36"/>
      <c r="BV5" s="36"/>
    </row>
    <row r="6" spans="1:74" x14ac:dyDescent="0.25">
      <c r="A6" s="39">
        <v>4</v>
      </c>
      <c r="B6" s="39">
        <v>3</v>
      </c>
      <c r="C6" s="37" t="s">
        <v>471</v>
      </c>
      <c r="D6" s="40">
        <f>октябрь!D6-ноябрь!E6</f>
        <v>428.26277393236722</v>
      </c>
      <c r="E6" s="40">
        <f t="shared" si="0"/>
        <v>0</v>
      </c>
      <c r="F6" s="36"/>
      <c r="G6" s="36"/>
      <c r="H6" s="36"/>
      <c r="I6" s="27"/>
      <c r="J6" s="36"/>
      <c r="K6" s="36"/>
      <c r="L6" s="36"/>
      <c r="M6" s="36"/>
      <c r="N6" s="36"/>
      <c r="O6" s="29"/>
      <c r="P6" s="36"/>
      <c r="Q6" s="29"/>
      <c r="R6" s="36"/>
      <c r="S6" s="36"/>
      <c r="T6" s="36"/>
      <c r="U6" s="36"/>
      <c r="V6" s="36"/>
      <c r="W6" s="36"/>
      <c r="X6" s="36"/>
      <c r="Y6" s="29"/>
      <c r="Z6" s="36"/>
      <c r="AA6" s="66"/>
      <c r="AB6" s="36"/>
      <c r="AC6" s="36"/>
      <c r="AD6" s="36"/>
      <c r="AE6" s="36"/>
      <c r="AF6" s="36"/>
      <c r="AG6" s="36"/>
      <c r="AH6" s="29"/>
      <c r="AI6" s="36"/>
      <c r="AJ6" s="29"/>
      <c r="AK6" s="36"/>
      <c r="AL6" s="36"/>
      <c r="AM6" s="36"/>
      <c r="AN6" s="29"/>
      <c r="AO6" s="36"/>
      <c r="AP6" s="29"/>
      <c r="AQ6" s="36"/>
      <c r="AR6" s="29"/>
      <c r="AS6" s="36"/>
      <c r="AT6" s="36"/>
      <c r="AU6" s="36"/>
      <c r="AV6" s="29"/>
      <c r="AW6" s="36"/>
      <c r="AX6" s="36"/>
      <c r="AY6" s="36"/>
      <c r="AZ6" s="29"/>
      <c r="BA6" s="36"/>
      <c r="BB6" s="36"/>
      <c r="BC6" s="36"/>
      <c r="BD6" s="36"/>
      <c r="BE6" s="36"/>
      <c r="BF6" s="36"/>
      <c r="BG6" s="36"/>
      <c r="BH6" s="36"/>
      <c r="BI6" s="36"/>
      <c r="BJ6" s="29"/>
      <c r="BK6" s="36"/>
      <c r="BL6" s="29"/>
      <c r="BM6" s="36"/>
      <c r="BN6" s="36"/>
      <c r="BO6" s="36"/>
      <c r="BP6" s="29"/>
      <c r="BQ6" s="36"/>
      <c r="BR6" s="29"/>
      <c r="BS6" s="36"/>
      <c r="BT6" s="36"/>
      <c r="BU6" s="36"/>
      <c r="BV6" s="36"/>
    </row>
    <row r="7" spans="1:74" x14ac:dyDescent="0.25">
      <c r="A7" s="39">
        <v>5</v>
      </c>
      <c r="B7" s="39">
        <v>3</v>
      </c>
      <c r="C7" s="37" t="s">
        <v>472</v>
      </c>
      <c r="D7" s="40">
        <f>октябрь!D7-ноябрь!E7</f>
        <v>-93.038866318840519</v>
      </c>
      <c r="E7" s="40">
        <f t="shared" si="0"/>
        <v>0</v>
      </c>
      <c r="F7" s="36"/>
      <c r="G7" s="36"/>
      <c r="H7" s="36"/>
      <c r="I7" s="27"/>
      <c r="J7" s="36"/>
      <c r="K7" s="36"/>
      <c r="L7" s="36"/>
      <c r="M7" s="36"/>
      <c r="N7" s="36"/>
      <c r="O7" s="29"/>
      <c r="P7" s="36"/>
      <c r="Q7" s="29"/>
      <c r="R7" s="36"/>
      <c r="S7" s="36"/>
      <c r="T7" s="36"/>
      <c r="U7" s="36"/>
      <c r="V7" s="36"/>
      <c r="W7" s="36"/>
      <c r="X7" s="36"/>
      <c r="Y7" s="29"/>
      <c r="Z7" s="36"/>
      <c r="AA7" s="66"/>
      <c r="AB7" s="36"/>
      <c r="AC7" s="36"/>
      <c r="AD7" s="36"/>
      <c r="AE7" s="36"/>
      <c r="AF7" s="36"/>
      <c r="AG7" s="36"/>
      <c r="AH7" s="29"/>
      <c r="AI7" s="36"/>
      <c r="AJ7" s="29"/>
      <c r="AK7" s="36"/>
      <c r="AL7" s="36"/>
      <c r="AM7" s="36"/>
      <c r="AN7" s="29"/>
      <c r="AO7" s="36"/>
      <c r="AP7" s="29"/>
      <c r="AQ7" s="36"/>
      <c r="AR7" s="29"/>
      <c r="AS7" s="36"/>
      <c r="AT7" s="36"/>
      <c r="AU7" s="36"/>
      <c r="AV7" s="29"/>
      <c r="AW7" s="36"/>
      <c r="AX7" s="36"/>
      <c r="AY7" s="36"/>
      <c r="AZ7" s="29"/>
      <c r="BA7" s="36"/>
      <c r="BB7" s="36"/>
      <c r="BC7" s="36"/>
      <c r="BD7" s="36"/>
      <c r="BE7" s="36"/>
      <c r="BF7" s="36"/>
      <c r="BG7" s="36"/>
      <c r="BH7" s="36"/>
      <c r="BI7" s="36"/>
      <c r="BJ7" s="29"/>
      <c r="BK7" s="36"/>
      <c r="BL7" s="29"/>
      <c r="BM7" s="36"/>
      <c r="BN7" s="36"/>
      <c r="BO7" s="36"/>
      <c r="BP7" s="29"/>
      <c r="BQ7" s="36"/>
      <c r="BR7" s="29"/>
      <c r="BS7" s="36"/>
      <c r="BT7" s="36"/>
      <c r="BU7" s="36"/>
      <c r="BV7" s="36"/>
    </row>
    <row r="8" spans="1:74" x14ac:dyDescent="0.25">
      <c r="A8" s="39">
        <v>6</v>
      </c>
      <c r="B8" s="39">
        <v>3</v>
      </c>
      <c r="C8" s="37" t="s">
        <v>473</v>
      </c>
      <c r="D8" s="40">
        <f>октябрь!D8-ноябрь!E8</f>
        <v>-105.25161884057971</v>
      </c>
      <c r="E8" s="40">
        <f t="shared" si="0"/>
        <v>0</v>
      </c>
      <c r="F8" s="36"/>
      <c r="G8" s="36"/>
      <c r="H8" s="36"/>
      <c r="I8" s="27"/>
      <c r="J8" s="36"/>
      <c r="K8" s="36"/>
      <c r="L8" s="36"/>
      <c r="M8" s="36"/>
      <c r="N8" s="36"/>
      <c r="O8" s="29"/>
      <c r="P8" s="36"/>
      <c r="Q8" s="29"/>
      <c r="R8" s="36"/>
      <c r="S8" s="36"/>
      <c r="T8" s="36"/>
      <c r="U8" s="36"/>
      <c r="V8" s="36"/>
      <c r="W8" s="36"/>
      <c r="X8" s="36"/>
      <c r="Y8" s="29"/>
      <c r="Z8" s="36"/>
      <c r="AA8" s="66"/>
      <c r="AB8" s="36"/>
      <c r="AC8" s="36"/>
      <c r="AD8" s="36"/>
      <c r="AE8" s="36"/>
      <c r="AF8" s="36"/>
      <c r="AG8" s="36"/>
      <c r="AH8" s="29"/>
      <c r="AI8" s="36"/>
      <c r="AJ8" s="29"/>
      <c r="AK8" s="36"/>
      <c r="AL8" s="36"/>
      <c r="AM8" s="36"/>
      <c r="AN8" s="29"/>
      <c r="AO8" s="36"/>
      <c r="AP8" s="29"/>
      <c r="AQ8" s="36"/>
      <c r="AR8" s="29"/>
      <c r="AS8" s="36"/>
      <c r="AT8" s="36"/>
      <c r="AU8" s="36"/>
      <c r="AV8" s="29"/>
      <c r="AW8" s="36"/>
      <c r="AX8" s="36"/>
      <c r="AY8" s="36"/>
      <c r="AZ8" s="29"/>
      <c r="BA8" s="36"/>
      <c r="BB8" s="36"/>
      <c r="BC8" s="36"/>
      <c r="BD8" s="36"/>
      <c r="BE8" s="36"/>
      <c r="BF8" s="36"/>
      <c r="BG8" s="36"/>
      <c r="BH8" s="36"/>
      <c r="BI8" s="36"/>
      <c r="BJ8" s="29"/>
      <c r="BK8" s="36"/>
      <c r="BL8" s="29"/>
      <c r="BM8" s="36"/>
      <c r="BN8" s="36"/>
      <c r="BO8" s="36"/>
      <c r="BP8" s="29"/>
      <c r="BQ8" s="36"/>
      <c r="BR8" s="29"/>
      <c r="BS8" s="36"/>
      <c r="BT8" s="36"/>
      <c r="BU8" s="36"/>
      <c r="BV8" s="36"/>
    </row>
    <row r="9" spans="1:74" x14ac:dyDescent="0.25">
      <c r="A9" s="39">
        <v>7</v>
      </c>
      <c r="B9" s="39">
        <v>3</v>
      </c>
      <c r="C9" s="37" t="s">
        <v>474</v>
      </c>
      <c r="D9" s="40">
        <f>октябрь!D9-ноябрь!E9</f>
        <v>321.06739200000004</v>
      </c>
      <c r="E9" s="40">
        <f t="shared" si="0"/>
        <v>0</v>
      </c>
      <c r="F9" s="36"/>
      <c r="G9" s="36"/>
      <c r="H9" s="36"/>
      <c r="I9" s="27"/>
      <c r="J9" s="36"/>
      <c r="K9" s="36"/>
      <c r="L9" s="36"/>
      <c r="M9" s="36"/>
      <c r="N9" s="36"/>
      <c r="O9" s="29"/>
      <c r="P9" s="36"/>
      <c r="Q9" s="29"/>
      <c r="R9" s="36"/>
      <c r="S9" s="36"/>
      <c r="T9" s="36"/>
      <c r="U9" s="36"/>
      <c r="V9" s="36"/>
      <c r="W9" s="36"/>
      <c r="X9" s="36"/>
      <c r="Y9" s="29"/>
      <c r="Z9" s="36"/>
      <c r="AA9" s="66"/>
      <c r="AB9" s="36"/>
      <c r="AC9" s="36"/>
      <c r="AD9" s="36"/>
      <c r="AE9" s="36"/>
      <c r="AF9" s="36"/>
      <c r="AG9" s="36"/>
      <c r="AH9" s="29"/>
      <c r="AI9" s="36"/>
      <c r="AJ9" s="29"/>
      <c r="AK9" s="36"/>
      <c r="AL9" s="36"/>
      <c r="AM9" s="36"/>
      <c r="AN9" s="29"/>
      <c r="AO9" s="36"/>
      <c r="AP9" s="29"/>
      <c r="AQ9" s="36"/>
      <c r="AR9" s="29"/>
      <c r="AS9" s="36"/>
      <c r="AT9" s="36"/>
      <c r="AU9" s="36"/>
      <c r="AV9" s="29"/>
      <c r="AW9" s="36"/>
      <c r="AX9" s="36"/>
      <c r="AY9" s="36"/>
      <c r="AZ9" s="29"/>
      <c r="BA9" s="36"/>
      <c r="BB9" s="36"/>
      <c r="BC9" s="36"/>
      <c r="BD9" s="36"/>
      <c r="BE9" s="36"/>
      <c r="BF9" s="36"/>
      <c r="BG9" s="36"/>
      <c r="BH9" s="36"/>
      <c r="BI9" s="36"/>
      <c r="BJ9" s="29"/>
      <c r="BK9" s="36"/>
      <c r="BL9" s="29"/>
      <c r="BM9" s="36"/>
      <c r="BN9" s="36"/>
      <c r="BO9" s="36"/>
      <c r="BP9" s="29"/>
      <c r="BQ9" s="36"/>
      <c r="BR9" s="29"/>
      <c r="BS9" s="36"/>
      <c r="BT9" s="36"/>
      <c r="BU9" s="36"/>
      <c r="BV9" s="36"/>
    </row>
    <row r="10" spans="1:74" x14ac:dyDescent="0.25">
      <c r="A10" s="39">
        <v>8</v>
      </c>
      <c r="B10" s="39">
        <v>3</v>
      </c>
      <c r="C10" s="37" t="s">
        <v>475</v>
      </c>
      <c r="D10" s="40">
        <f>октябрь!D10-ноябрь!E10</f>
        <v>88.94002638647342</v>
      </c>
      <c r="E10" s="40">
        <f t="shared" si="0"/>
        <v>0</v>
      </c>
      <c r="F10" s="36"/>
      <c r="G10" s="36"/>
      <c r="H10" s="36"/>
      <c r="I10" s="27"/>
      <c r="J10" s="36"/>
      <c r="K10" s="36"/>
      <c r="L10" s="36"/>
      <c r="M10" s="36"/>
      <c r="N10" s="36"/>
      <c r="O10" s="29"/>
      <c r="P10" s="36"/>
      <c r="Q10" s="29"/>
      <c r="R10" s="36"/>
      <c r="S10" s="36"/>
      <c r="T10" s="36"/>
      <c r="U10" s="36"/>
      <c r="V10" s="36"/>
      <c r="W10" s="36"/>
      <c r="X10" s="36"/>
      <c r="Y10" s="29"/>
      <c r="Z10" s="36"/>
      <c r="AA10" s="66"/>
      <c r="AB10" s="36"/>
      <c r="AC10" s="36"/>
      <c r="AD10" s="36"/>
      <c r="AE10" s="36"/>
      <c r="AF10" s="36"/>
      <c r="AG10" s="36"/>
      <c r="AH10" s="29"/>
      <c r="AI10" s="36"/>
      <c r="AJ10" s="29"/>
      <c r="AK10" s="36"/>
      <c r="AL10" s="36"/>
      <c r="AM10" s="36"/>
      <c r="AN10" s="29"/>
      <c r="AO10" s="36"/>
      <c r="AP10" s="29"/>
      <c r="AQ10" s="36"/>
      <c r="AR10" s="29"/>
      <c r="AS10" s="36"/>
      <c r="AT10" s="36"/>
      <c r="AU10" s="36"/>
      <c r="AV10" s="29"/>
      <c r="AW10" s="36"/>
      <c r="AX10" s="36"/>
      <c r="AY10" s="36"/>
      <c r="AZ10" s="29"/>
      <c r="BA10" s="36"/>
      <c r="BB10" s="36"/>
      <c r="BC10" s="36"/>
      <c r="BD10" s="36"/>
      <c r="BE10" s="36"/>
      <c r="BF10" s="36"/>
      <c r="BG10" s="36"/>
      <c r="BH10" s="36"/>
      <c r="BI10" s="36"/>
      <c r="BJ10" s="29"/>
      <c r="BK10" s="36"/>
      <c r="BL10" s="29"/>
      <c r="BM10" s="36"/>
      <c r="BN10" s="36"/>
      <c r="BO10" s="36"/>
      <c r="BP10" s="29"/>
      <c r="BQ10" s="36"/>
      <c r="BR10" s="29"/>
      <c r="BS10" s="36"/>
      <c r="BT10" s="36"/>
      <c r="BU10" s="36"/>
      <c r="BV10" s="36"/>
    </row>
    <row r="11" spans="1:74" x14ac:dyDescent="0.25">
      <c r="A11" s="39">
        <v>9</v>
      </c>
      <c r="B11" s="39">
        <v>3</v>
      </c>
      <c r="C11" s="37" t="s">
        <v>476</v>
      </c>
      <c r="D11" s="40">
        <f>октябрь!D11-ноябрь!E11</f>
        <v>262.71656077294688</v>
      </c>
      <c r="E11" s="40">
        <f t="shared" si="0"/>
        <v>0</v>
      </c>
      <c r="F11" s="36"/>
      <c r="G11" s="36"/>
      <c r="H11" s="36"/>
      <c r="I11" s="27"/>
      <c r="J11" s="36"/>
      <c r="K11" s="36"/>
      <c r="L11" s="36"/>
      <c r="M11" s="36"/>
      <c r="N11" s="36"/>
      <c r="O11" s="29"/>
      <c r="P11" s="36"/>
      <c r="Q11" s="29"/>
      <c r="R11" s="36"/>
      <c r="S11" s="36"/>
      <c r="T11" s="36"/>
      <c r="U11" s="36"/>
      <c r="V11" s="36"/>
      <c r="W11" s="36"/>
      <c r="X11" s="36"/>
      <c r="Y11" s="29"/>
      <c r="Z11" s="36"/>
      <c r="AA11" s="66"/>
      <c r="AB11" s="36"/>
      <c r="AC11" s="36"/>
      <c r="AD11" s="36"/>
      <c r="AE11" s="36"/>
      <c r="AF11" s="36"/>
      <c r="AG11" s="36"/>
      <c r="AH11" s="29"/>
      <c r="AI11" s="36"/>
      <c r="AJ11" s="29"/>
      <c r="AK11" s="36"/>
      <c r="AL11" s="36"/>
      <c r="AM11" s="36"/>
      <c r="AN11" s="29"/>
      <c r="AO11" s="36"/>
      <c r="AP11" s="29"/>
      <c r="AQ11" s="36"/>
      <c r="AR11" s="29"/>
      <c r="AS11" s="36"/>
      <c r="AT11" s="36"/>
      <c r="AU11" s="36"/>
      <c r="AV11" s="29"/>
      <c r="AW11" s="36"/>
      <c r="AX11" s="36"/>
      <c r="AY11" s="36"/>
      <c r="AZ11" s="29"/>
      <c r="BA11" s="36"/>
      <c r="BB11" s="36"/>
      <c r="BC11" s="36"/>
      <c r="BD11" s="36"/>
      <c r="BE11" s="36"/>
      <c r="BF11" s="36"/>
      <c r="BG11" s="36"/>
      <c r="BH11" s="36"/>
      <c r="BI11" s="36"/>
      <c r="BJ11" s="29"/>
      <c r="BK11" s="36"/>
      <c r="BL11" s="29"/>
      <c r="BM11" s="36"/>
      <c r="BN11" s="36"/>
      <c r="BO11" s="36"/>
      <c r="BP11" s="29"/>
      <c r="BQ11" s="36"/>
      <c r="BR11" s="29"/>
      <c r="BS11" s="36"/>
      <c r="BT11" s="36"/>
      <c r="BU11" s="36"/>
      <c r="BV11" s="36"/>
    </row>
    <row r="12" spans="1:74" x14ac:dyDescent="0.25">
      <c r="A12" s="39">
        <v>10</v>
      </c>
      <c r="B12" s="39">
        <v>3</v>
      </c>
      <c r="C12" s="37" t="s">
        <v>477</v>
      </c>
      <c r="D12" s="40">
        <f>октябрь!D12-ноябрь!E12</f>
        <v>-292.70273658937197</v>
      </c>
      <c r="E12" s="40">
        <f t="shared" si="0"/>
        <v>0</v>
      </c>
      <c r="F12" s="36"/>
      <c r="G12" s="36"/>
      <c r="H12" s="36"/>
      <c r="I12" s="27"/>
      <c r="J12" s="36"/>
      <c r="K12" s="36"/>
      <c r="L12" s="36"/>
      <c r="M12" s="36"/>
      <c r="N12" s="36"/>
      <c r="O12" s="29"/>
      <c r="P12" s="36"/>
      <c r="Q12" s="29"/>
      <c r="R12" s="36"/>
      <c r="S12" s="36"/>
      <c r="T12" s="36"/>
      <c r="U12" s="36"/>
      <c r="V12" s="36"/>
      <c r="W12" s="36"/>
      <c r="X12" s="36"/>
      <c r="Y12" s="29"/>
      <c r="Z12" s="36"/>
      <c r="AA12" s="66"/>
      <c r="AB12" s="36"/>
      <c r="AC12" s="36"/>
      <c r="AD12" s="36"/>
      <c r="AE12" s="36"/>
      <c r="AF12" s="36"/>
      <c r="AG12" s="36"/>
      <c r="AH12" s="29"/>
      <c r="AI12" s="36"/>
      <c r="AJ12" s="29"/>
      <c r="AK12" s="36"/>
      <c r="AL12" s="36"/>
      <c r="AM12" s="36"/>
      <c r="AN12" s="29"/>
      <c r="AO12" s="36"/>
      <c r="AP12" s="29"/>
      <c r="AQ12" s="36"/>
      <c r="AR12" s="29"/>
      <c r="AS12" s="36"/>
      <c r="AT12" s="36"/>
      <c r="AU12" s="36"/>
      <c r="AV12" s="29"/>
      <c r="AW12" s="36"/>
      <c r="AX12" s="36"/>
      <c r="AY12" s="36"/>
      <c r="AZ12" s="29"/>
      <c r="BA12" s="36"/>
      <c r="BB12" s="36"/>
      <c r="BC12" s="36"/>
      <c r="BD12" s="36"/>
      <c r="BE12" s="36"/>
      <c r="BF12" s="36"/>
      <c r="BG12" s="36"/>
      <c r="BH12" s="36"/>
      <c r="BI12" s="36"/>
      <c r="BJ12" s="29"/>
      <c r="BK12" s="36"/>
      <c r="BL12" s="29"/>
      <c r="BM12" s="36"/>
      <c r="BN12" s="36"/>
      <c r="BO12" s="36"/>
      <c r="BP12" s="29"/>
      <c r="BQ12" s="36"/>
      <c r="BR12" s="29"/>
      <c r="BS12" s="36"/>
      <c r="BT12" s="36"/>
      <c r="BU12" s="36"/>
      <c r="BV12" s="36"/>
    </row>
    <row r="13" spans="1:74" x14ac:dyDescent="0.25">
      <c r="A13" s="39">
        <v>11</v>
      </c>
      <c r="B13" s="39">
        <v>3</v>
      </c>
      <c r="C13" s="37" t="s">
        <v>478</v>
      </c>
      <c r="D13" s="40">
        <f>октябрь!D13-ноябрь!E13</f>
        <v>-15.264091449275398</v>
      </c>
      <c r="E13" s="40">
        <f t="shared" si="0"/>
        <v>0</v>
      </c>
      <c r="F13" s="36"/>
      <c r="G13" s="36"/>
      <c r="H13" s="36"/>
      <c r="I13" s="27"/>
      <c r="J13" s="36"/>
      <c r="K13" s="36"/>
      <c r="L13" s="36"/>
      <c r="M13" s="36"/>
      <c r="N13" s="36"/>
      <c r="O13" s="29"/>
      <c r="P13" s="36"/>
      <c r="Q13" s="29"/>
      <c r="R13" s="36"/>
      <c r="S13" s="36"/>
      <c r="T13" s="36"/>
      <c r="U13" s="36"/>
      <c r="V13" s="36"/>
      <c r="W13" s="36"/>
      <c r="X13" s="36"/>
      <c r="Y13" s="29"/>
      <c r="Z13" s="36"/>
      <c r="AA13" s="66"/>
      <c r="AB13" s="36"/>
      <c r="AC13" s="36"/>
      <c r="AD13" s="36"/>
      <c r="AE13" s="36"/>
      <c r="AF13" s="36"/>
      <c r="AG13" s="36"/>
      <c r="AH13" s="29"/>
      <c r="AI13" s="36"/>
      <c r="AJ13" s="29"/>
      <c r="AK13" s="36"/>
      <c r="AL13" s="36"/>
      <c r="AM13" s="36"/>
      <c r="AN13" s="29"/>
      <c r="AO13" s="36"/>
      <c r="AP13" s="29"/>
      <c r="AQ13" s="36"/>
      <c r="AR13" s="29"/>
      <c r="AS13" s="36"/>
      <c r="AT13" s="36"/>
      <c r="AU13" s="36"/>
      <c r="AV13" s="29"/>
      <c r="AW13" s="36"/>
      <c r="AX13" s="36"/>
      <c r="AY13" s="36"/>
      <c r="AZ13" s="29"/>
      <c r="BA13" s="36"/>
      <c r="BB13" s="36"/>
      <c r="BC13" s="36"/>
      <c r="BD13" s="36"/>
      <c r="BE13" s="36"/>
      <c r="BF13" s="36"/>
      <c r="BG13" s="36"/>
      <c r="BH13" s="36"/>
      <c r="BI13" s="36"/>
      <c r="BJ13" s="29"/>
      <c r="BK13" s="36"/>
      <c r="BL13" s="29"/>
      <c r="BM13" s="36"/>
      <c r="BN13" s="36"/>
      <c r="BO13" s="36"/>
      <c r="BP13" s="29"/>
      <c r="BQ13" s="36"/>
      <c r="BR13" s="29"/>
      <c r="BS13" s="36"/>
      <c r="BT13" s="36"/>
      <c r="BU13" s="36"/>
      <c r="BV13" s="36"/>
    </row>
    <row r="14" spans="1:74" x14ac:dyDescent="0.25">
      <c r="A14" s="39">
        <v>12</v>
      </c>
      <c r="B14" s="39">
        <v>3</v>
      </c>
      <c r="C14" s="37" t="s">
        <v>479</v>
      </c>
      <c r="D14" s="40">
        <f>октябрь!D14-ноябрь!E14</f>
        <v>-710.89344787439609</v>
      </c>
      <c r="E14" s="40">
        <f t="shared" si="0"/>
        <v>0</v>
      </c>
      <c r="F14" s="36"/>
      <c r="G14" s="36"/>
      <c r="H14" s="36"/>
      <c r="I14" s="27"/>
      <c r="J14" s="36"/>
      <c r="K14" s="36"/>
      <c r="L14" s="36"/>
      <c r="M14" s="36"/>
      <c r="N14" s="36"/>
      <c r="O14" s="29"/>
      <c r="P14" s="36"/>
      <c r="Q14" s="29"/>
      <c r="R14" s="36"/>
      <c r="S14" s="36"/>
      <c r="T14" s="36"/>
      <c r="U14" s="36"/>
      <c r="V14" s="36"/>
      <c r="W14" s="36"/>
      <c r="X14" s="36"/>
      <c r="Y14" s="29"/>
      <c r="Z14" s="36"/>
      <c r="AA14" s="66"/>
      <c r="AB14" s="36"/>
      <c r="AC14" s="36"/>
      <c r="AD14" s="36"/>
      <c r="AE14" s="36"/>
      <c r="AF14" s="36"/>
      <c r="AG14" s="36"/>
      <c r="AH14" s="29"/>
      <c r="AI14" s="36"/>
      <c r="AJ14" s="29"/>
      <c r="AK14" s="36"/>
      <c r="AL14" s="36"/>
      <c r="AM14" s="36"/>
      <c r="AN14" s="29"/>
      <c r="AO14" s="36"/>
      <c r="AP14" s="29"/>
      <c r="AQ14" s="36"/>
      <c r="AR14" s="29"/>
      <c r="AS14" s="36"/>
      <c r="AT14" s="36"/>
      <c r="AU14" s="36"/>
      <c r="AV14" s="29"/>
      <c r="AW14" s="36"/>
      <c r="AX14" s="36"/>
      <c r="AY14" s="36"/>
      <c r="AZ14" s="29"/>
      <c r="BA14" s="36"/>
      <c r="BB14" s="36"/>
      <c r="BC14" s="36"/>
      <c r="BD14" s="36"/>
      <c r="BE14" s="36"/>
      <c r="BF14" s="36"/>
      <c r="BG14" s="36"/>
      <c r="BH14" s="36"/>
      <c r="BI14" s="36"/>
      <c r="BJ14" s="29"/>
      <c r="BK14" s="36"/>
      <c r="BL14" s="29"/>
      <c r="BM14" s="36"/>
      <c r="BN14" s="36"/>
      <c r="BO14" s="36"/>
      <c r="BP14" s="29"/>
      <c r="BQ14" s="36"/>
      <c r="BR14" s="29"/>
      <c r="BS14" s="36"/>
      <c r="BT14" s="36"/>
      <c r="BU14" s="36"/>
      <c r="BV14" s="36"/>
    </row>
    <row r="15" spans="1:74" x14ac:dyDescent="0.25">
      <c r="A15" s="39">
        <v>13</v>
      </c>
      <c r="B15" s="39">
        <v>3</v>
      </c>
      <c r="C15" s="37" t="s">
        <v>480</v>
      </c>
      <c r="D15" s="40">
        <f>октябрь!D15-ноябрь!E15</f>
        <v>455.76667921739124</v>
      </c>
      <c r="E15" s="40">
        <f t="shared" si="0"/>
        <v>0</v>
      </c>
      <c r="F15" s="36"/>
      <c r="G15" s="36"/>
      <c r="H15" s="36"/>
      <c r="I15" s="27"/>
      <c r="J15" s="36"/>
      <c r="K15" s="36"/>
      <c r="L15" s="36"/>
      <c r="M15" s="36"/>
      <c r="N15" s="36"/>
      <c r="O15" s="29"/>
      <c r="P15" s="36"/>
      <c r="Q15" s="29"/>
      <c r="R15" s="36"/>
      <c r="S15" s="36"/>
      <c r="T15" s="36"/>
      <c r="U15" s="36"/>
      <c r="V15" s="36"/>
      <c r="W15" s="36"/>
      <c r="X15" s="36"/>
      <c r="Y15" s="29"/>
      <c r="Z15" s="36"/>
      <c r="AA15" s="66"/>
      <c r="AB15" s="36"/>
      <c r="AC15" s="36"/>
      <c r="AD15" s="36"/>
      <c r="AE15" s="36"/>
      <c r="AF15" s="36"/>
      <c r="AG15" s="36"/>
      <c r="AH15" s="29"/>
      <c r="AI15" s="36"/>
      <c r="AJ15" s="29"/>
      <c r="AK15" s="36"/>
      <c r="AL15" s="36"/>
      <c r="AM15" s="36"/>
      <c r="AN15" s="29"/>
      <c r="AO15" s="36"/>
      <c r="AP15" s="29"/>
      <c r="AQ15" s="36"/>
      <c r="AR15" s="29"/>
      <c r="AS15" s="36"/>
      <c r="AT15" s="36"/>
      <c r="AU15" s="36"/>
      <c r="AV15" s="29"/>
      <c r="AW15" s="36"/>
      <c r="AX15" s="36"/>
      <c r="AY15" s="36"/>
      <c r="AZ15" s="29"/>
      <c r="BA15" s="36"/>
      <c r="BB15" s="36"/>
      <c r="BC15" s="36"/>
      <c r="BD15" s="36"/>
      <c r="BE15" s="36"/>
      <c r="BF15" s="36"/>
      <c r="BG15" s="36"/>
      <c r="BH15" s="36"/>
      <c r="BI15" s="36"/>
      <c r="BJ15" s="29"/>
      <c r="BK15" s="36"/>
      <c r="BL15" s="29"/>
      <c r="BM15" s="36"/>
      <c r="BN15" s="36"/>
      <c r="BO15" s="36"/>
      <c r="BP15" s="29"/>
      <c r="BQ15" s="36"/>
      <c r="BR15" s="29"/>
      <c r="BS15" s="36"/>
      <c r="BT15" s="36"/>
      <c r="BU15" s="36"/>
      <c r="BV15" s="36"/>
    </row>
    <row r="16" spans="1:74" x14ac:dyDescent="0.25">
      <c r="A16" s="39">
        <v>14</v>
      </c>
      <c r="B16" s="39">
        <v>3</v>
      </c>
      <c r="C16" s="37" t="s">
        <v>481</v>
      </c>
      <c r="D16" s="40">
        <f>октябрь!D16-ноябрь!E16</f>
        <v>100.37806877294686</v>
      </c>
      <c r="E16" s="40">
        <f t="shared" si="0"/>
        <v>0</v>
      </c>
      <c r="F16" s="36"/>
      <c r="G16" s="36"/>
      <c r="H16" s="36"/>
      <c r="I16" s="27"/>
      <c r="J16" s="36"/>
      <c r="K16" s="36"/>
      <c r="L16" s="36"/>
      <c r="M16" s="36"/>
      <c r="N16" s="36"/>
      <c r="O16" s="29"/>
      <c r="P16" s="36"/>
      <c r="Q16" s="29"/>
      <c r="R16" s="36"/>
      <c r="S16" s="36"/>
      <c r="T16" s="36"/>
      <c r="U16" s="36"/>
      <c r="V16" s="36"/>
      <c r="W16" s="36"/>
      <c r="X16" s="36"/>
      <c r="Y16" s="29"/>
      <c r="Z16" s="36"/>
      <c r="AA16" s="66"/>
      <c r="AB16" s="36"/>
      <c r="AC16" s="36"/>
      <c r="AD16" s="36"/>
      <c r="AE16" s="36"/>
      <c r="AF16" s="36"/>
      <c r="AG16" s="36"/>
      <c r="AH16" s="29"/>
      <c r="AI16" s="36"/>
      <c r="AJ16" s="29"/>
      <c r="AK16" s="36"/>
      <c r="AL16" s="36"/>
      <c r="AM16" s="36"/>
      <c r="AN16" s="29"/>
      <c r="AO16" s="36"/>
      <c r="AP16" s="29"/>
      <c r="AQ16" s="36"/>
      <c r="AR16" s="29"/>
      <c r="AS16" s="36"/>
      <c r="AT16" s="36"/>
      <c r="AU16" s="36"/>
      <c r="AV16" s="29"/>
      <c r="AW16" s="36"/>
      <c r="AX16" s="36"/>
      <c r="AY16" s="36"/>
      <c r="AZ16" s="29"/>
      <c r="BA16" s="36"/>
      <c r="BB16" s="36"/>
      <c r="BC16" s="36"/>
      <c r="BD16" s="36"/>
      <c r="BE16" s="36"/>
      <c r="BF16" s="36"/>
      <c r="BG16" s="36"/>
      <c r="BH16" s="36"/>
      <c r="BI16" s="36"/>
      <c r="BJ16" s="29"/>
      <c r="BK16" s="36"/>
      <c r="BL16" s="29"/>
      <c r="BM16" s="36"/>
      <c r="BN16" s="36"/>
      <c r="BO16" s="36"/>
      <c r="BP16" s="29"/>
      <c r="BQ16" s="36"/>
      <c r="BR16" s="29"/>
      <c r="BS16" s="36"/>
      <c r="BT16" s="36"/>
      <c r="BU16" s="36"/>
      <c r="BV16" s="36"/>
    </row>
    <row r="17" spans="1:74" x14ac:dyDescent="0.25">
      <c r="A17" s="39">
        <v>15</v>
      </c>
      <c r="B17" s="39">
        <v>3</v>
      </c>
      <c r="C17" s="37" t="s">
        <v>482</v>
      </c>
      <c r="D17" s="40">
        <f>октябрь!D17-ноябрь!E17</f>
        <v>-543.45615451207721</v>
      </c>
      <c r="E17" s="40">
        <f t="shared" si="0"/>
        <v>0</v>
      </c>
      <c r="F17" s="36"/>
      <c r="G17" s="36"/>
      <c r="H17" s="36"/>
      <c r="I17" s="27"/>
      <c r="J17" s="36"/>
      <c r="K17" s="36"/>
      <c r="L17" s="36"/>
      <c r="M17" s="36"/>
      <c r="N17" s="36"/>
      <c r="O17" s="29"/>
      <c r="P17" s="36"/>
      <c r="Q17" s="29"/>
      <c r="R17" s="36"/>
      <c r="S17" s="36"/>
      <c r="T17" s="36"/>
      <c r="U17" s="36"/>
      <c r="V17" s="36"/>
      <c r="W17" s="36"/>
      <c r="X17" s="36"/>
      <c r="Y17" s="29"/>
      <c r="Z17" s="36"/>
      <c r="AA17" s="66"/>
      <c r="AB17" s="36"/>
      <c r="AC17" s="36"/>
      <c r="AD17" s="36"/>
      <c r="AE17" s="36"/>
      <c r="AF17" s="36"/>
      <c r="AG17" s="36"/>
      <c r="AH17" s="29"/>
      <c r="AI17" s="36"/>
      <c r="AJ17" s="29"/>
      <c r="AK17" s="36"/>
      <c r="AL17" s="36"/>
      <c r="AM17" s="36"/>
      <c r="AN17" s="29"/>
      <c r="AO17" s="36"/>
      <c r="AP17" s="29"/>
      <c r="AQ17" s="36"/>
      <c r="AR17" s="29"/>
      <c r="AS17" s="36"/>
      <c r="AT17" s="36"/>
      <c r="AU17" s="36"/>
      <c r="AV17" s="29"/>
      <c r="AW17" s="36"/>
      <c r="AX17" s="36"/>
      <c r="AY17" s="36"/>
      <c r="AZ17" s="29"/>
      <c r="BA17" s="36"/>
      <c r="BB17" s="36"/>
      <c r="BC17" s="36"/>
      <c r="BD17" s="36"/>
      <c r="BE17" s="36"/>
      <c r="BF17" s="36"/>
      <c r="BG17" s="36"/>
      <c r="BH17" s="36"/>
      <c r="BI17" s="36"/>
      <c r="BJ17" s="29"/>
      <c r="BK17" s="36"/>
      <c r="BL17" s="29"/>
      <c r="BM17" s="36"/>
      <c r="BN17" s="36"/>
      <c r="BO17" s="36"/>
      <c r="BP17" s="29"/>
      <c r="BQ17" s="36"/>
      <c r="BR17" s="29"/>
      <c r="BS17" s="36"/>
      <c r="BT17" s="36"/>
      <c r="BU17" s="36"/>
      <c r="BV17" s="36"/>
    </row>
    <row r="18" spans="1:74" x14ac:dyDescent="0.25">
      <c r="A18" s="39">
        <v>16</v>
      </c>
      <c r="B18" s="39">
        <v>1</v>
      </c>
      <c r="C18" s="37" t="s">
        <v>483</v>
      </c>
      <c r="D18" s="40">
        <f>октябрь!D18-ноябрь!E18</f>
        <v>196.92632924637684</v>
      </c>
      <c r="E18" s="40">
        <f t="shared" si="0"/>
        <v>0</v>
      </c>
      <c r="F18" s="36"/>
      <c r="G18" s="36"/>
      <c r="H18" s="36"/>
      <c r="I18" s="27"/>
      <c r="J18" s="36"/>
      <c r="K18" s="36"/>
      <c r="L18" s="36"/>
      <c r="M18" s="36"/>
      <c r="N18" s="36"/>
      <c r="O18" s="29"/>
      <c r="P18" s="36"/>
      <c r="Q18" s="29"/>
      <c r="R18" s="36"/>
      <c r="S18" s="36"/>
      <c r="T18" s="36"/>
      <c r="U18" s="36"/>
      <c r="V18" s="36"/>
      <c r="W18" s="36"/>
      <c r="X18" s="36"/>
      <c r="Y18" s="29"/>
      <c r="Z18" s="36"/>
      <c r="AA18" s="66"/>
      <c r="AB18" s="36"/>
      <c r="AC18" s="36"/>
      <c r="AD18" s="36"/>
      <c r="AE18" s="36"/>
      <c r="AF18" s="36"/>
      <c r="AG18" s="36"/>
      <c r="AH18" s="29"/>
      <c r="AI18" s="36"/>
      <c r="AJ18" s="29"/>
      <c r="AK18" s="36"/>
      <c r="AL18" s="36"/>
      <c r="AM18" s="36"/>
      <c r="AN18" s="29"/>
      <c r="AO18" s="36"/>
      <c r="AP18" s="29"/>
      <c r="AQ18" s="36"/>
      <c r="AR18" s="29"/>
      <c r="AS18" s="36"/>
      <c r="AT18" s="36"/>
      <c r="AU18" s="36"/>
      <c r="AV18" s="29"/>
      <c r="AW18" s="36"/>
      <c r="AX18" s="36"/>
      <c r="AY18" s="36"/>
      <c r="AZ18" s="29"/>
      <c r="BA18" s="36"/>
      <c r="BB18" s="36"/>
      <c r="BC18" s="36"/>
      <c r="BD18" s="36"/>
      <c r="BE18" s="36"/>
      <c r="BF18" s="36"/>
      <c r="BG18" s="36"/>
      <c r="BH18" s="36"/>
      <c r="BI18" s="36"/>
      <c r="BJ18" s="29"/>
      <c r="BK18" s="36"/>
      <c r="BL18" s="29"/>
      <c r="BM18" s="36"/>
      <c r="BN18" s="36"/>
      <c r="BO18" s="36"/>
      <c r="BP18" s="29"/>
      <c r="BQ18" s="36"/>
      <c r="BR18" s="29"/>
      <c r="BS18" s="36"/>
      <c r="BT18" s="36"/>
      <c r="BU18" s="36"/>
      <c r="BV18" s="36"/>
    </row>
    <row r="19" spans="1:74" x14ac:dyDescent="0.25">
      <c r="A19" s="39">
        <v>17</v>
      </c>
      <c r="B19" s="39">
        <v>2</v>
      </c>
      <c r="C19" s="37" t="s">
        <v>484</v>
      </c>
      <c r="D19" s="40">
        <f>октябрь!D19-ноябрь!E19</f>
        <v>207.67125689855067</v>
      </c>
      <c r="E19" s="40">
        <f t="shared" si="0"/>
        <v>0</v>
      </c>
      <c r="F19" s="36"/>
      <c r="G19" s="36"/>
      <c r="H19" s="36"/>
      <c r="I19" s="27"/>
      <c r="J19" s="36"/>
      <c r="K19" s="36"/>
      <c r="L19" s="36"/>
      <c r="M19" s="36"/>
      <c r="N19" s="36"/>
      <c r="O19" s="29"/>
      <c r="P19" s="36"/>
      <c r="Q19" s="29"/>
      <c r="R19" s="36"/>
      <c r="S19" s="36"/>
      <c r="T19" s="36"/>
      <c r="U19" s="36"/>
      <c r="V19" s="36"/>
      <c r="W19" s="36"/>
      <c r="X19" s="36"/>
      <c r="Y19" s="29"/>
      <c r="Z19" s="36"/>
      <c r="AA19" s="66"/>
      <c r="AB19" s="36"/>
      <c r="AC19" s="36"/>
      <c r="AD19" s="36"/>
      <c r="AE19" s="36"/>
      <c r="AF19" s="36"/>
      <c r="AG19" s="36"/>
      <c r="AH19" s="29"/>
      <c r="AI19" s="36"/>
      <c r="AJ19" s="29"/>
      <c r="AK19" s="36"/>
      <c r="AL19" s="36"/>
      <c r="AM19" s="36"/>
      <c r="AN19" s="29"/>
      <c r="AO19" s="36"/>
      <c r="AP19" s="29"/>
      <c r="AQ19" s="36"/>
      <c r="AR19" s="29"/>
      <c r="AS19" s="36"/>
      <c r="AT19" s="36"/>
      <c r="AU19" s="36"/>
      <c r="AV19" s="29"/>
      <c r="AW19" s="36"/>
      <c r="AX19" s="36"/>
      <c r="AY19" s="36"/>
      <c r="AZ19" s="29"/>
      <c r="BA19" s="36"/>
      <c r="BB19" s="36"/>
      <c r="BC19" s="36"/>
      <c r="BD19" s="36"/>
      <c r="BE19" s="36"/>
      <c r="BF19" s="36"/>
      <c r="BG19" s="36"/>
      <c r="BH19" s="36"/>
      <c r="BI19" s="36"/>
      <c r="BJ19" s="29"/>
      <c r="BK19" s="36"/>
      <c r="BL19" s="29"/>
      <c r="BM19" s="36"/>
      <c r="BN19" s="36"/>
      <c r="BO19" s="36"/>
      <c r="BP19" s="29"/>
      <c r="BQ19" s="36"/>
      <c r="BR19" s="29"/>
      <c r="BS19" s="36"/>
      <c r="BT19" s="36"/>
      <c r="BU19" s="36"/>
      <c r="BV19" s="36"/>
    </row>
    <row r="20" spans="1:74" x14ac:dyDescent="0.25">
      <c r="A20" s="39">
        <v>18</v>
      </c>
      <c r="B20" s="39">
        <v>2</v>
      </c>
      <c r="C20" s="37" t="s">
        <v>939</v>
      </c>
      <c r="D20" s="40">
        <f>октябрь!D20-ноябрь!E20</f>
        <v>629.23636769082123</v>
      </c>
      <c r="E20" s="40">
        <f t="shared" si="0"/>
        <v>0</v>
      </c>
      <c r="F20" s="36"/>
      <c r="G20" s="36"/>
      <c r="H20" s="36"/>
      <c r="I20" s="27"/>
      <c r="J20" s="36"/>
      <c r="K20" s="36"/>
      <c r="L20" s="36"/>
      <c r="M20" s="36"/>
      <c r="N20" s="36"/>
      <c r="O20" s="29"/>
      <c r="P20" s="36"/>
      <c r="Q20" s="29"/>
      <c r="R20" s="36"/>
      <c r="S20" s="36"/>
      <c r="T20" s="36"/>
      <c r="U20" s="36"/>
      <c r="V20" s="36"/>
      <c r="W20" s="36"/>
      <c r="X20" s="36"/>
      <c r="Y20" s="29"/>
      <c r="Z20" s="36"/>
      <c r="AA20" s="66"/>
      <c r="AB20" s="36"/>
      <c r="AC20" s="36"/>
      <c r="AD20" s="36"/>
      <c r="AE20" s="36"/>
      <c r="AF20" s="36"/>
      <c r="AG20" s="36"/>
      <c r="AH20" s="29"/>
      <c r="AI20" s="36"/>
      <c r="AJ20" s="29"/>
      <c r="AK20" s="36"/>
      <c r="AL20" s="36"/>
      <c r="AM20" s="36"/>
      <c r="AN20" s="29"/>
      <c r="AO20" s="36"/>
      <c r="AP20" s="29"/>
      <c r="AQ20" s="36"/>
      <c r="AR20" s="29"/>
      <c r="AS20" s="36"/>
      <c r="AT20" s="36"/>
      <c r="AU20" s="36"/>
      <c r="AV20" s="29"/>
      <c r="AW20" s="36"/>
      <c r="AX20" s="36"/>
      <c r="AY20" s="36"/>
      <c r="AZ20" s="29"/>
      <c r="BA20" s="36"/>
      <c r="BB20" s="36"/>
      <c r="BC20" s="36"/>
      <c r="BD20" s="36"/>
      <c r="BE20" s="36"/>
      <c r="BF20" s="36"/>
      <c r="BG20" s="36"/>
      <c r="BH20" s="36"/>
      <c r="BI20" s="36"/>
      <c r="BJ20" s="29"/>
      <c r="BK20" s="36"/>
      <c r="BL20" s="29"/>
      <c r="BM20" s="36"/>
      <c r="BN20" s="36"/>
      <c r="BO20" s="36"/>
      <c r="BP20" s="29"/>
      <c r="BQ20" s="36"/>
      <c r="BR20" s="29"/>
      <c r="BS20" s="36"/>
      <c r="BT20" s="36"/>
      <c r="BU20" s="36"/>
      <c r="BV20" s="36"/>
    </row>
    <row r="21" spans="1:74" x14ac:dyDescent="0.25">
      <c r="A21" s="39">
        <v>19</v>
      </c>
      <c r="B21" s="39">
        <v>2</v>
      </c>
      <c r="C21" s="37" t="s">
        <v>485</v>
      </c>
      <c r="D21" s="40">
        <f>октябрь!D21-ноябрь!E21</f>
        <v>1468.1395928888887</v>
      </c>
      <c r="E21" s="40">
        <f t="shared" si="0"/>
        <v>0</v>
      </c>
      <c r="F21" s="36"/>
      <c r="G21" s="36"/>
      <c r="H21" s="36"/>
      <c r="I21" s="27"/>
      <c r="J21" s="36"/>
      <c r="K21" s="36"/>
      <c r="L21" s="36"/>
      <c r="M21" s="36"/>
      <c r="N21" s="36"/>
      <c r="O21" s="29"/>
      <c r="P21" s="36"/>
      <c r="Q21" s="29"/>
      <c r="R21" s="36"/>
      <c r="S21" s="36"/>
      <c r="T21" s="36"/>
      <c r="U21" s="36"/>
      <c r="V21" s="36"/>
      <c r="W21" s="36"/>
      <c r="X21" s="36"/>
      <c r="Y21" s="29"/>
      <c r="Z21" s="36"/>
      <c r="AA21" s="66"/>
      <c r="AB21" s="36"/>
      <c r="AC21" s="36"/>
      <c r="AD21" s="36"/>
      <c r="AE21" s="36"/>
      <c r="AF21" s="36"/>
      <c r="AG21" s="36"/>
      <c r="AH21" s="29"/>
      <c r="AI21" s="36"/>
      <c r="AJ21" s="29"/>
      <c r="AK21" s="36"/>
      <c r="AL21" s="36"/>
      <c r="AM21" s="36"/>
      <c r="AN21" s="29"/>
      <c r="AO21" s="36"/>
      <c r="AP21" s="29"/>
      <c r="AQ21" s="36"/>
      <c r="AR21" s="29"/>
      <c r="AS21" s="36"/>
      <c r="AT21" s="36"/>
      <c r="AU21" s="36"/>
      <c r="AV21" s="29"/>
      <c r="AW21" s="36"/>
      <c r="AX21" s="36"/>
      <c r="AY21" s="36"/>
      <c r="AZ21" s="29"/>
      <c r="BA21" s="36"/>
      <c r="BB21" s="36"/>
      <c r="BC21" s="36"/>
      <c r="BD21" s="36"/>
      <c r="BE21" s="36"/>
      <c r="BF21" s="36"/>
      <c r="BG21" s="36"/>
      <c r="BH21" s="36"/>
      <c r="BI21" s="36"/>
      <c r="BJ21" s="29"/>
      <c r="BK21" s="36"/>
      <c r="BL21" s="29"/>
      <c r="BM21" s="36"/>
      <c r="BN21" s="36"/>
      <c r="BO21" s="36"/>
      <c r="BP21" s="29"/>
      <c r="BQ21" s="36"/>
      <c r="BR21" s="29"/>
      <c r="BS21" s="36"/>
      <c r="BT21" s="36"/>
      <c r="BU21" s="36"/>
      <c r="BV21" s="36"/>
    </row>
    <row r="22" spans="1:74" x14ac:dyDescent="0.25">
      <c r="A22" s="39">
        <v>20</v>
      </c>
      <c r="B22" s="39">
        <v>2</v>
      </c>
      <c r="C22" s="37" t="s">
        <v>486</v>
      </c>
      <c r="D22" s="40">
        <f>октябрь!D22-ноябрь!E22</f>
        <v>307.61786298550749</v>
      </c>
      <c r="E22" s="40">
        <f t="shared" si="0"/>
        <v>0</v>
      </c>
      <c r="F22" s="36"/>
      <c r="G22" s="36"/>
      <c r="H22" s="36"/>
      <c r="I22" s="27"/>
      <c r="J22" s="36"/>
      <c r="K22" s="36"/>
      <c r="L22" s="36"/>
      <c r="M22" s="36"/>
      <c r="N22" s="36"/>
      <c r="O22" s="29"/>
      <c r="P22" s="36"/>
      <c r="Q22" s="29"/>
      <c r="R22" s="36"/>
      <c r="S22" s="36"/>
      <c r="T22" s="36"/>
      <c r="U22" s="36"/>
      <c r="V22" s="36"/>
      <c r="W22" s="36"/>
      <c r="X22" s="36"/>
      <c r="Y22" s="29"/>
      <c r="Z22" s="36"/>
      <c r="AA22" s="66"/>
      <c r="AB22" s="36"/>
      <c r="AC22" s="36"/>
      <c r="AD22" s="36"/>
      <c r="AE22" s="36"/>
      <c r="AF22" s="36"/>
      <c r="AG22" s="36"/>
      <c r="AH22" s="29"/>
      <c r="AI22" s="36"/>
      <c r="AJ22" s="29"/>
      <c r="AK22" s="36"/>
      <c r="AL22" s="36"/>
      <c r="AM22" s="36"/>
      <c r="AN22" s="29"/>
      <c r="AO22" s="36"/>
      <c r="AP22" s="29"/>
      <c r="AQ22" s="36"/>
      <c r="AR22" s="29"/>
      <c r="AS22" s="36"/>
      <c r="AT22" s="36"/>
      <c r="AU22" s="36"/>
      <c r="AV22" s="29"/>
      <c r="AW22" s="36"/>
      <c r="AX22" s="36"/>
      <c r="AY22" s="36"/>
      <c r="AZ22" s="29"/>
      <c r="BA22" s="36"/>
      <c r="BB22" s="36"/>
      <c r="BC22" s="36"/>
      <c r="BD22" s="36"/>
      <c r="BE22" s="36"/>
      <c r="BF22" s="36"/>
      <c r="BG22" s="36"/>
      <c r="BH22" s="36"/>
      <c r="BI22" s="36"/>
      <c r="BJ22" s="29"/>
      <c r="BK22" s="36"/>
      <c r="BL22" s="29"/>
      <c r="BM22" s="36"/>
      <c r="BN22" s="36"/>
      <c r="BO22" s="36"/>
      <c r="BP22" s="29"/>
      <c r="BQ22" s="36"/>
      <c r="BR22" s="29"/>
      <c r="BS22" s="36"/>
      <c r="BT22" s="36"/>
      <c r="BU22" s="36"/>
      <c r="BV22" s="36"/>
    </row>
    <row r="23" spans="1:74" x14ac:dyDescent="0.25">
      <c r="A23" s="39">
        <v>21</v>
      </c>
      <c r="B23" s="39">
        <v>2</v>
      </c>
      <c r="C23" s="37" t="s">
        <v>487</v>
      </c>
      <c r="D23" s="40">
        <f>октябрь!D23-ноябрь!E23</f>
        <v>-657.1079528502421</v>
      </c>
      <c r="E23" s="40">
        <f t="shared" si="0"/>
        <v>0</v>
      </c>
      <c r="F23" s="36"/>
      <c r="G23" s="36"/>
      <c r="H23" s="36"/>
      <c r="I23" s="27"/>
      <c r="J23" s="36"/>
      <c r="K23" s="36"/>
      <c r="L23" s="36"/>
      <c r="M23" s="36"/>
      <c r="N23" s="36"/>
      <c r="O23" s="29"/>
      <c r="P23" s="36"/>
      <c r="Q23" s="29"/>
      <c r="R23" s="36"/>
      <c r="S23" s="36"/>
      <c r="T23" s="36"/>
      <c r="U23" s="36"/>
      <c r="V23" s="36"/>
      <c r="W23" s="36"/>
      <c r="X23" s="36"/>
      <c r="Y23" s="29"/>
      <c r="Z23" s="36"/>
      <c r="AA23" s="66"/>
      <c r="AB23" s="36"/>
      <c r="AC23" s="36"/>
      <c r="AD23" s="36"/>
      <c r="AE23" s="36"/>
      <c r="AF23" s="36"/>
      <c r="AG23" s="36"/>
      <c r="AH23" s="29"/>
      <c r="AI23" s="36"/>
      <c r="AJ23" s="29"/>
      <c r="AK23" s="36"/>
      <c r="AL23" s="36"/>
      <c r="AM23" s="36"/>
      <c r="AN23" s="29"/>
      <c r="AO23" s="36"/>
      <c r="AP23" s="29"/>
      <c r="AQ23" s="36"/>
      <c r="AR23" s="29"/>
      <c r="AS23" s="36"/>
      <c r="AT23" s="36"/>
      <c r="AU23" s="36"/>
      <c r="AV23" s="29"/>
      <c r="AW23" s="36"/>
      <c r="AX23" s="36"/>
      <c r="AY23" s="36"/>
      <c r="AZ23" s="29"/>
      <c r="BA23" s="36"/>
      <c r="BB23" s="36"/>
      <c r="BC23" s="36"/>
      <c r="BD23" s="36"/>
      <c r="BE23" s="36"/>
      <c r="BF23" s="36"/>
      <c r="BG23" s="36"/>
      <c r="BH23" s="36"/>
      <c r="BI23" s="36"/>
      <c r="BJ23" s="29"/>
      <c r="BK23" s="36"/>
      <c r="BL23" s="29"/>
      <c r="BM23" s="36"/>
      <c r="BN23" s="36"/>
      <c r="BO23" s="36"/>
      <c r="BP23" s="29"/>
      <c r="BQ23" s="36"/>
      <c r="BR23" s="29"/>
      <c r="BS23" s="36"/>
      <c r="BT23" s="36"/>
      <c r="BU23" s="36"/>
      <c r="BV23" s="36"/>
    </row>
    <row r="24" spans="1:74" x14ac:dyDescent="0.25">
      <c r="A24" s="39">
        <v>22</v>
      </c>
      <c r="B24" s="39">
        <v>2</v>
      </c>
      <c r="C24" s="37" t="s">
        <v>488</v>
      </c>
      <c r="D24" s="40">
        <f>октябрь!D24-ноябрь!E24</f>
        <v>459.51744444444438</v>
      </c>
      <c r="E24" s="40">
        <f t="shared" si="0"/>
        <v>0</v>
      </c>
      <c r="F24" s="36"/>
      <c r="G24" s="36"/>
      <c r="H24" s="36"/>
      <c r="I24" s="27"/>
      <c r="J24" s="36"/>
      <c r="K24" s="36"/>
      <c r="L24" s="36"/>
      <c r="M24" s="36"/>
      <c r="N24" s="36"/>
      <c r="O24" s="29"/>
      <c r="P24" s="36"/>
      <c r="Q24" s="29"/>
      <c r="R24" s="36"/>
      <c r="S24" s="36"/>
      <c r="T24" s="36"/>
      <c r="U24" s="36"/>
      <c r="V24" s="36"/>
      <c r="W24" s="36"/>
      <c r="X24" s="36"/>
      <c r="Y24" s="29"/>
      <c r="Z24" s="36"/>
      <c r="AA24" s="66"/>
      <c r="AB24" s="36"/>
      <c r="AC24" s="36"/>
      <c r="AD24" s="36"/>
      <c r="AE24" s="36"/>
      <c r="AF24" s="36"/>
      <c r="AG24" s="36"/>
      <c r="AH24" s="29"/>
      <c r="AI24" s="36"/>
      <c r="AJ24" s="29"/>
      <c r="AK24" s="36"/>
      <c r="AL24" s="36"/>
      <c r="AM24" s="36"/>
      <c r="AN24" s="29"/>
      <c r="AO24" s="36"/>
      <c r="AP24" s="29"/>
      <c r="AQ24" s="36"/>
      <c r="AR24" s="29"/>
      <c r="AS24" s="36"/>
      <c r="AT24" s="36"/>
      <c r="AU24" s="36"/>
      <c r="AV24" s="29"/>
      <c r="AW24" s="36"/>
      <c r="AX24" s="36"/>
      <c r="AY24" s="36"/>
      <c r="AZ24" s="29"/>
      <c r="BA24" s="36"/>
      <c r="BB24" s="36"/>
      <c r="BC24" s="36"/>
      <c r="BD24" s="36"/>
      <c r="BE24" s="36"/>
      <c r="BF24" s="36"/>
      <c r="BG24" s="36"/>
      <c r="BH24" s="36"/>
      <c r="BI24" s="36"/>
      <c r="BJ24" s="29"/>
      <c r="BK24" s="36"/>
      <c r="BL24" s="29"/>
      <c r="BM24" s="36"/>
      <c r="BN24" s="36"/>
      <c r="BO24" s="36"/>
      <c r="BP24" s="29"/>
      <c r="BQ24" s="36"/>
      <c r="BR24" s="29"/>
      <c r="BS24" s="36"/>
      <c r="BT24" s="36"/>
      <c r="BU24" s="36"/>
      <c r="BV24" s="36"/>
    </row>
    <row r="25" spans="1:74" x14ac:dyDescent="0.25">
      <c r="A25" s="39">
        <v>23</v>
      </c>
      <c r="B25" s="39">
        <v>2</v>
      </c>
      <c r="C25" s="37" t="s">
        <v>489</v>
      </c>
      <c r="D25" s="40">
        <f>октябрь!D25-ноябрь!E25</f>
        <v>636.17380302415438</v>
      </c>
      <c r="E25" s="40">
        <f t="shared" si="0"/>
        <v>0</v>
      </c>
      <c r="F25" s="36"/>
      <c r="G25" s="36"/>
      <c r="H25" s="36"/>
      <c r="I25" s="27"/>
      <c r="J25" s="36"/>
      <c r="K25" s="36"/>
      <c r="L25" s="36"/>
      <c r="M25" s="36"/>
      <c r="N25" s="36"/>
      <c r="O25" s="29"/>
      <c r="P25" s="36"/>
      <c r="Q25" s="29"/>
      <c r="R25" s="36"/>
      <c r="S25" s="36"/>
      <c r="T25" s="36"/>
      <c r="U25" s="36"/>
      <c r="V25" s="36"/>
      <c r="W25" s="36"/>
      <c r="X25" s="36"/>
      <c r="Y25" s="29"/>
      <c r="Z25" s="36"/>
      <c r="AA25" s="66"/>
      <c r="AB25" s="36"/>
      <c r="AC25" s="36"/>
      <c r="AD25" s="36"/>
      <c r="AE25" s="36"/>
      <c r="AF25" s="36"/>
      <c r="AG25" s="36"/>
      <c r="AH25" s="29"/>
      <c r="AI25" s="36"/>
      <c r="AJ25" s="29"/>
      <c r="AK25" s="36"/>
      <c r="AL25" s="36"/>
      <c r="AM25" s="36"/>
      <c r="AN25" s="29"/>
      <c r="AO25" s="36"/>
      <c r="AP25" s="29"/>
      <c r="AQ25" s="36"/>
      <c r="AR25" s="29"/>
      <c r="AS25" s="36"/>
      <c r="AT25" s="36"/>
      <c r="AU25" s="36"/>
      <c r="AV25" s="29"/>
      <c r="AW25" s="36"/>
      <c r="AX25" s="36"/>
      <c r="AY25" s="36"/>
      <c r="AZ25" s="29"/>
      <c r="BA25" s="36"/>
      <c r="BB25" s="36"/>
      <c r="BC25" s="36"/>
      <c r="BD25" s="36"/>
      <c r="BE25" s="36"/>
      <c r="BF25" s="36"/>
      <c r="BG25" s="36"/>
      <c r="BH25" s="36"/>
      <c r="BI25" s="36"/>
      <c r="BJ25" s="29"/>
      <c r="BK25" s="36"/>
      <c r="BL25" s="29"/>
      <c r="BM25" s="36"/>
      <c r="BN25" s="36"/>
      <c r="BO25" s="36"/>
      <c r="BP25" s="29"/>
      <c r="BQ25" s="36"/>
      <c r="BR25" s="29"/>
      <c r="BS25" s="36"/>
      <c r="BT25" s="36"/>
      <c r="BU25" s="36"/>
      <c r="BV25" s="36"/>
    </row>
    <row r="26" spans="1:74" x14ac:dyDescent="0.25">
      <c r="A26" s="39">
        <v>24</v>
      </c>
      <c r="B26" s="39">
        <v>2</v>
      </c>
      <c r="C26" s="37" t="s">
        <v>490</v>
      </c>
      <c r="D26" s="40">
        <f>октябрь!D26-ноябрь!E26</f>
        <v>138.5165020289854</v>
      </c>
      <c r="E26" s="40">
        <f t="shared" si="0"/>
        <v>0</v>
      </c>
      <c r="F26" s="36"/>
      <c r="G26" s="36"/>
      <c r="H26" s="36"/>
      <c r="I26" s="27"/>
      <c r="J26" s="36"/>
      <c r="K26" s="36"/>
      <c r="L26" s="36"/>
      <c r="M26" s="36"/>
      <c r="N26" s="36"/>
      <c r="O26" s="29"/>
      <c r="P26" s="36"/>
      <c r="Q26" s="29"/>
      <c r="R26" s="36"/>
      <c r="S26" s="36"/>
      <c r="T26" s="36"/>
      <c r="U26" s="36"/>
      <c r="V26" s="36"/>
      <c r="W26" s="36"/>
      <c r="X26" s="36"/>
      <c r="Y26" s="29"/>
      <c r="Z26" s="36"/>
      <c r="AA26" s="66"/>
      <c r="AB26" s="36"/>
      <c r="AC26" s="36"/>
      <c r="AD26" s="36"/>
      <c r="AE26" s="36"/>
      <c r="AF26" s="36"/>
      <c r="AG26" s="36"/>
      <c r="AH26" s="29"/>
      <c r="AI26" s="36"/>
      <c r="AJ26" s="29"/>
      <c r="AK26" s="36"/>
      <c r="AL26" s="36"/>
      <c r="AM26" s="36"/>
      <c r="AN26" s="29"/>
      <c r="AO26" s="36"/>
      <c r="AP26" s="29"/>
      <c r="AQ26" s="36"/>
      <c r="AR26" s="29"/>
      <c r="AS26" s="36"/>
      <c r="AT26" s="36"/>
      <c r="AU26" s="36"/>
      <c r="AV26" s="29"/>
      <c r="AW26" s="36"/>
      <c r="AX26" s="36"/>
      <c r="AY26" s="36"/>
      <c r="AZ26" s="29"/>
      <c r="BA26" s="36"/>
      <c r="BB26" s="36"/>
      <c r="BC26" s="36"/>
      <c r="BD26" s="36"/>
      <c r="BE26" s="36"/>
      <c r="BF26" s="36"/>
      <c r="BG26" s="36"/>
      <c r="BH26" s="36"/>
      <c r="BI26" s="36"/>
      <c r="BJ26" s="29"/>
      <c r="BK26" s="36"/>
      <c r="BL26" s="29"/>
      <c r="BM26" s="36"/>
      <c r="BN26" s="36"/>
      <c r="BO26" s="36"/>
      <c r="BP26" s="29"/>
      <c r="BQ26" s="36"/>
      <c r="BR26" s="29"/>
      <c r="BS26" s="36"/>
      <c r="BT26" s="36"/>
      <c r="BU26" s="36"/>
      <c r="BV26" s="36"/>
    </row>
    <row r="27" spans="1:74" x14ac:dyDescent="0.25">
      <c r="A27" s="39">
        <v>25</v>
      </c>
      <c r="B27" s="39">
        <v>1</v>
      </c>
      <c r="C27" s="37" t="s">
        <v>491</v>
      </c>
      <c r="D27" s="40">
        <f>октябрь!D27-ноябрь!E27</f>
        <v>1285.3427440386474</v>
      </c>
      <c r="E27" s="40">
        <f t="shared" si="0"/>
        <v>0</v>
      </c>
      <c r="F27" s="36"/>
      <c r="G27" s="36"/>
      <c r="H27" s="36"/>
      <c r="I27" s="27"/>
      <c r="J27" s="36"/>
      <c r="K27" s="36"/>
      <c r="L27" s="36"/>
      <c r="M27" s="36"/>
      <c r="N27" s="36"/>
      <c r="O27" s="29"/>
      <c r="P27" s="36"/>
      <c r="Q27" s="29"/>
      <c r="R27" s="36"/>
      <c r="S27" s="36"/>
      <c r="T27" s="36"/>
      <c r="U27" s="36"/>
      <c r="V27" s="36"/>
      <c r="W27" s="36"/>
      <c r="X27" s="36"/>
      <c r="Y27" s="29"/>
      <c r="Z27" s="36"/>
      <c r="AA27" s="66"/>
      <c r="AB27" s="36"/>
      <c r="AC27" s="36"/>
      <c r="AD27" s="36"/>
      <c r="AE27" s="36"/>
      <c r="AF27" s="36"/>
      <c r="AG27" s="36"/>
      <c r="AH27" s="29"/>
      <c r="AI27" s="36"/>
      <c r="AJ27" s="29"/>
      <c r="AK27" s="36"/>
      <c r="AL27" s="36"/>
      <c r="AM27" s="36"/>
      <c r="AN27" s="29"/>
      <c r="AO27" s="36"/>
      <c r="AP27" s="29"/>
      <c r="AQ27" s="36"/>
      <c r="AR27" s="29"/>
      <c r="AS27" s="36"/>
      <c r="AT27" s="36"/>
      <c r="AU27" s="36"/>
      <c r="AV27" s="29"/>
      <c r="AW27" s="36"/>
      <c r="AX27" s="36"/>
      <c r="AY27" s="36"/>
      <c r="AZ27" s="29"/>
      <c r="BA27" s="36"/>
      <c r="BB27" s="36"/>
      <c r="BC27" s="36"/>
      <c r="BD27" s="36"/>
      <c r="BE27" s="36"/>
      <c r="BF27" s="36"/>
      <c r="BG27" s="36"/>
      <c r="BH27" s="36"/>
      <c r="BI27" s="36"/>
      <c r="BJ27" s="29"/>
      <c r="BK27" s="36"/>
      <c r="BL27" s="29"/>
      <c r="BM27" s="36"/>
      <c r="BN27" s="36"/>
      <c r="BO27" s="36"/>
      <c r="BP27" s="29"/>
      <c r="BQ27" s="36"/>
      <c r="BR27" s="29"/>
      <c r="BS27" s="36"/>
      <c r="BT27" s="36"/>
      <c r="BU27" s="36"/>
      <c r="BV27" s="36"/>
    </row>
    <row r="28" spans="1:74" x14ac:dyDescent="0.25">
      <c r="A28" s="39">
        <v>26</v>
      </c>
      <c r="B28" s="39">
        <v>2</v>
      </c>
      <c r="C28" s="37" t="s">
        <v>492</v>
      </c>
      <c r="D28" s="40">
        <f>октябрь!D28-ноябрь!E28</f>
        <v>2919.460127787439</v>
      </c>
      <c r="E28" s="40">
        <f t="shared" si="0"/>
        <v>0</v>
      </c>
      <c r="F28" s="36"/>
      <c r="G28" s="36"/>
      <c r="H28" s="36"/>
      <c r="I28" s="27"/>
      <c r="J28" s="36"/>
      <c r="K28" s="36"/>
      <c r="L28" s="36"/>
      <c r="M28" s="36"/>
      <c r="N28" s="36"/>
      <c r="O28" s="29"/>
      <c r="P28" s="36"/>
      <c r="Q28" s="29"/>
      <c r="R28" s="36"/>
      <c r="S28" s="36"/>
      <c r="T28" s="36"/>
      <c r="U28" s="36"/>
      <c r="V28" s="36"/>
      <c r="W28" s="36"/>
      <c r="X28" s="36"/>
      <c r="Y28" s="29"/>
      <c r="Z28" s="36"/>
      <c r="AA28" s="66"/>
      <c r="AB28" s="36"/>
      <c r="AC28" s="36"/>
      <c r="AD28" s="36"/>
      <c r="AE28" s="36"/>
      <c r="AF28" s="36"/>
      <c r="AG28" s="36"/>
      <c r="AH28" s="29"/>
      <c r="AI28" s="36"/>
      <c r="AJ28" s="29"/>
      <c r="AK28" s="36"/>
      <c r="AL28" s="36"/>
      <c r="AM28" s="36"/>
      <c r="AN28" s="29"/>
      <c r="AO28" s="36"/>
      <c r="AP28" s="29"/>
      <c r="AQ28" s="36"/>
      <c r="AR28" s="29"/>
      <c r="AS28" s="36"/>
      <c r="AT28" s="36"/>
      <c r="AU28" s="36"/>
      <c r="AV28" s="29"/>
      <c r="AW28" s="36"/>
      <c r="AX28" s="36"/>
      <c r="AY28" s="36"/>
      <c r="AZ28" s="29"/>
      <c r="BA28" s="36"/>
      <c r="BB28" s="36"/>
      <c r="BC28" s="36"/>
      <c r="BD28" s="36"/>
      <c r="BE28" s="36"/>
      <c r="BF28" s="36"/>
      <c r="BG28" s="36"/>
      <c r="BH28" s="36"/>
      <c r="BI28" s="36"/>
      <c r="BJ28" s="29"/>
      <c r="BK28" s="36"/>
      <c r="BL28" s="29"/>
      <c r="BM28" s="36"/>
      <c r="BN28" s="36"/>
      <c r="BO28" s="36"/>
      <c r="BP28" s="29"/>
      <c r="BQ28" s="36"/>
      <c r="BR28" s="29"/>
      <c r="BS28" s="36"/>
      <c r="BT28" s="36"/>
      <c r="BU28" s="36"/>
      <c r="BV28" s="36"/>
    </row>
    <row r="29" spans="1:74" x14ac:dyDescent="0.25">
      <c r="A29" s="39">
        <v>27</v>
      </c>
      <c r="B29" s="39">
        <v>2</v>
      </c>
      <c r="C29" s="37" t="s">
        <v>493</v>
      </c>
      <c r="D29" s="40">
        <f>октябрь!D29-ноябрь!E29</f>
        <v>-56.125742512077316</v>
      </c>
      <c r="E29" s="40">
        <f t="shared" si="0"/>
        <v>0</v>
      </c>
      <c r="F29" s="36"/>
      <c r="G29" s="36"/>
      <c r="H29" s="36"/>
      <c r="I29" s="27"/>
      <c r="J29" s="36"/>
      <c r="K29" s="36"/>
      <c r="L29" s="36"/>
      <c r="M29" s="36"/>
      <c r="N29" s="36"/>
      <c r="O29" s="29"/>
      <c r="P29" s="36"/>
      <c r="Q29" s="29"/>
      <c r="R29" s="36"/>
      <c r="S29" s="36"/>
      <c r="T29" s="36"/>
      <c r="U29" s="36"/>
      <c r="V29" s="36"/>
      <c r="W29" s="36"/>
      <c r="X29" s="36"/>
      <c r="Y29" s="29"/>
      <c r="Z29" s="36"/>
      <c r="AA29" s="66"/>
      <c r="AB29" s="36"/>
      <c r="AC29" s="36"/>
      <c r="AD29" s="36"/>
      <c r="AE29" s="36"/>
      <c r="AF29" s="36"/>
      <c r="AG29" s="36"/>
      <c r="AH29" s="29"/>
      <c r="AI29" s="36"/>
      <c r="AJ29" s="29"/>
      <c r="AK29" s="36"/>
      <c r="AL29" s="36"/>
      <c r="AM29" s="36"/>
      <c r="AN29" s="29"/>
      <c r="AO29" s="36"/>
      <c r="AP29" s="29"/>
      <c r="AQ29" s="36"/>
      <c r="AR29" s="29"/>
      <c r="AS29" s="36"/>
      <c r="AT29" s="36"/>
      <c r="AU29" s="36"/>
      <c r="AV29" s="29"/>
      <c r="AW29" s="36"/>
      <c r="AX29" s="36"/>
      <c r="AY29" s="36"/>
      <c r="AZ29" s="29"/>
      <c r="BA29" s="36"/>
      <c r="BB29" s="36"/>
      <c r="BC29" s="36"/>
      <c r="BD29" s="36"/>
      <c r="BE29" s="36"/>
      <c r="BF29" s="36"/>
      <c r="BG29" s="36"/>
      <c r="BH29" s="36"/>
      <c r="BI29" s="36"/>
      <c r="BJ29" s="29"/>
      <c r="BK29" s="36"/>
      <c r="BL29" s="29"/>
      <c r="BM29" s="36"/>
      <c r="BN29" s="36"/>
      <c r="BO29" s="36"/>
      <c r="BP29" s="29"/>
      <c r="BQ29" s="36"/>
      <c r="BR29" s="29"/>
      <c r="BS29" s="36"/>
      <c r="BT29" s="36"/>
      <c r="BU29" s="36"/>
      <c r="BV29" s="36"/>
    </row>
    <row r="30" spans="1:74" x14ac:dyDescent="0.25">
      <c r="A30" s="39">
        <v>28</v>
      </c>
      <c r="B30" s="39">
        <v>2</v>
      </c>
      <c r="C30" s="37" t="s">
        <v>494</v>
      </c>
      <c r="D30" s="40">
        <f>октябрь!D30-ноябрь!E30</f>
        <v>563.74445324637679</v>
      </c>
      <c r="E30" s="40">
        <f t="shared" si="0"/>
        <v>0</v>
      </c>
      <c r="F30" s="36"/>
      <c r="G30" s="36"/>
      <c r="H30" s="36"/>
      <c r="I30" s="27"/>
      <c r="J30" s="36"/>
      <c r="K30" s="36"/>
      <c r="L30" s="36"/>
      <c r="M30" s="36"/>
      <c r="N30" s="36"/>
      <c r="O30" s="29"/>
      <c r="P30" s="36"/>
      <c r="Q30" s="29"/>
      <c r="R30" s="36"/>
      <c r="S30" s="36"/>
      <c r="T30" s="36"/>
      <c r="U30" s="36"/>
      <c r="V30" s="36"/>
      <c r="W30" s="36"/>
      <c r="X30" s="36"/>
      <c r="Y30" s="29"/>
      <c r="Z30" s="36"/>
      <c r="AA30" s="66"/>
      <c r="AB30" s="36"/>
      <c r="AC30" s="36"/>
      <c r="AD30" s="36"/>
      <c r="AE30" s="36"/>
      <c r="AF30" s="36"/>
      <c r="AG30" s="36"/>
      <c r="AH30" s="29"/>
      <c r="AI30" s="36"/>
      <c r="AJ30" s="29"/>
      <c r="AK30" s="36"/>
      <c r="AL30" s="36"/>
      <c r="AM30" s="36"/>
      <c r="AN30" s="29"/>
      <c r="AO30" s="36"/>
      <c r="AP30" s="29"/>
      <c r="AQ30" s="36"/>
      <c r="AR30" s="29"/>
      <c r="AS30" s="36"/>
      <c r="AT30" s="36"/>
      <c r="AU30" s="36"/>
      <c r="AV30" s="29"/>
      <c r="AW30" s="36"/>
      <c r="AX30" s="36"/>
      <c r="AY30" s="36"/>
      <c r="AZ30" s="29"/>
      <c r="BA30" s="36"/>
      <c r="BB30" s="36"/>
      <c r="BC30" s="36"/>
      <c r="BD30" s="36"/>
      <c r="BE30" s="36"/>
      <c r="BF30" s="36"/>
      <c r="BG30" s="36"/>
      <c r="BH30" s="36"/>
      <c r="BI30" s="36"/>
      <c r="BJ30" s="29"/>
      <c r="BK30" s="36"/>
      <c r="BL30" s="29"/>
      <c r="BM30" s="36"/>
      <c r="BN30" s="36"/>
      <c r="BO30" s="36"/>
      <c r="BP30" s="29"/>
      <c r="BQ30" s="36"/>
      <c r="BR30" s="29"/>
      <c r="BS30" s="36"/>
      <c r="BT30" s="36"/>
      <c r="BU30" s="36"/>
      <c r="BV30" s="36"/>
    </row>
    <row r="31" spans="1:74" x14ac:dyDescent="0.25">
      <c r="A31" s="39">
        <v>29</v>
      </c>
      <c r="B31" s="39">
        <v>2</v>
      </c>
      <c r="C31" s="37" t="s">
        <v>495</v>
      </c>
      <c r="D31" s="40">
        <f>октябрь!D31-ноябрь!E31</f>
        <v>-1391.4353681932366</v>
      </c>
      <c r="E31" s="40">
        <f t="shared" si="0"/>
        <v>0</v>
      </c>
      <c r="F31" s="36"/>
      <c r="G31" s="36"/>
      <c r="H31" s="36"/>
      <c r="I31" s="27"/>
      <c r="J31" s="36"/>
      <c r="K31" s="36"/>
      <c r="L31" s="36"/>
      <c r="M31" s="36"/>
      <c r="N31" s="36"/>
      <c r="O31" s="29"/>
      <c r="P31" s="36"/>
      <c r="Q31" s="29"/>
      <c r="R31" s="36"/>
      <c r="S31" s="36"/>
      <c r="T31" s="36"/>
      <c r="U31" s="36"/>
      <c r="V31" s="36"/>
      <c r="W31" s="36"/>
      <c r="X31" s="36"/>
      <c r="Y31" s="29"/>
      <c r="Z31" s="36"/>
      <c r="AA31" s="67"/>
      <c r="AB31" s="60"/>
      <c r="AC31" s="60"/>
      <c r="AD31" s="36"/>
      <c r="AE31" s="36"/>
      <c r="AF31" s="36"/>
      <c r="AG31" s="36"/>
      <c r="AH31" s="29"/>
      <c r="AI31" s="36"/>
      <c r="AJ31" s="29"/>
      <c r="AK31" s="36"/>
      <c r="AL31" s="36"/>
      <c r="AM31" s="36"/>
      <c r="AN31" s="29"/>
      <c r="AO31" s="36"/>
      <c r="AP31" s="29"/>
      <c r="AQ31" s="36"/>
      <c r="AR31" s="29"/>
      <c r="AS31" s="36"/>
      <c r="AT31" s="36"/>
      <c r="AU31" s="36"/>
      <c r="AV31" s="29"/>
      <c r="AW31" s="36"/>
      <c r="AX31" s="36"/>
      <c r="AY31" s="36"/>
      <c r="AZ31" s="29"/>
      <c r="BA31" s="36"/>
      <c r="BB31" s="36"/>
      <c r="BC31" s="36"/>
      <c r="BD31" s="36"/>
      <c r="BE31" s="36"/>
      <c r="BF31" s="36"/>
      <c r="BG31" s="36"/>
      <c r="BH31" s="36"/>
      <c r="BI31" s="36"/>
      <c r="BJ31" s="29"/>
      <c r="BK31" s="36"/>
      <c r="BL31" s="29"/>
      <c r="BM31" s="36"/>
      <c r="BN31" s="36"/>
      <c r="BO31" s="36"/>
      <c r="BP31" s="29"/>
      <c r="BQ31" s="36"/>
      <c r="BR31" s="29"/>
      <c r="BS31" s="36"/>
      <c r="BT31" s="36"/>
      <c r="BU31" s="36"/>
      <c r="BV31" s="36"/>
    </row>
    <row r="32" spans="1:74" x14ac:dyDescent="0.25">
      <c r="A32" s="39">
        <v>30</v>
      </c>
      <c r="B32" s="39">
        <v>2</v>
      </c>
      <c r="C32" s="37" t="s">
        <v>496</v>
      </c>
      <c r="D32" s="40">
        <f>октябрь!D32-ноябрь!E32</f>
        <v>476.83167825120779</v>
      </c>
      <c r="E32" s="40">
        <f t="shared" si="0"/>
        <v>0</v>
      </c>
      <c r="F32" s="36"/>
      <c r="G32" s="36"/>
      <c r="H32" s="36"/>
      <c r="I32" s="27"/>
      <c r="J32" s="36"/>
      <c r="K32" s="36"/>
      <c r="L32" s="36"/>
      <c r="M32" s="36"/>
      <c r="N32" s="36"/>
      <c r="O32" s="29"/>
      <c r="P32" s="36"/>
      <c r="Q32" s="29"/>
      <c r="R32" s="36"/>
      <c r="S32" s="36"/>
      <c r="T32" s="36"/>
      <c r="U32" s="36"/>
      <c r="V32" s="36"/>
      <c r="W32" s="36"/>
      <c r="X32" s="36"/>
      <c r="Y32" s="29"/>
      <c r="Z32" s="36"/>
      <c r="AA32" s="66"/>
      <c r="AB32" s="36"/>
      <c r="AC32" s="36"/>
      <c r="AD32" s="36"/>
      <c r="AE32" s="36"/>
      <c r="AF32" s="36"/>
      <c r="AG32" s="36"/>
      <c r="AH32" s="29"/>
      <c r="AI32" s="36"/>
      <c r="AJ32" s="29"/>
      <c r="AK32" s="36"/>
      <c r="AL32" s="36"/>
      <c r="AM32" s="36"/>
      <c r="AN32" s="29"/>
      <c r="AO32" s="36"/>
      <c r="AP32" s="29"/>
      <c r="AQ32" s="36"/>
      <c r="AR32" s="29"/>
      <c r="AS32" s="36"/>
      <c r="AT32" s="36"/>
      <c r="AU32" s="36"/>
      <c r="AV32" s="29"/>
      <c r="AW32" s="36"/>
      <c r="AX32" s="36"/>
      <c r="AY32" s="36"/>
      <c r="AZ32" s="29"/>
      <c r="BA32" s="36"/>
      <c r="BB32" s="36"/>
      <c r="BC32" s="36"/>
      <c r="BD32" s="36"/>
      <c r="BE32" s="36"/>
      <c r="BF32" s="36"/>
      <c r="BG32" s="36"/>
      <c r="BH32" s="36"/>
      <c r="BI32" s="36"/>
      <c r="BJ32" s="29"/>
      <c r="BK32" s="36"/>
      <c r="BL32" s="29"/>
      <c r="BM32" s="36"/>
      <c r="BN32" s="36"/>
      <c r="BO32" s="36"/>
      <c r="BP32" s="29"/>
      <c r="BQ32" s="36"/>
      <c r="BR32" s="29"/>
      <c r="BS32" s="36"/>
      <c r="BT32" s="36"/>
      <c r="BU32" s="36"/>
      <c r="BV32" s="36"/>
    </row>
    <row r="33" spans="1:74" ht="15.75" customHeight="1" x14ac:dyDescent="0.25">
      <c r="A33" s="39">
        <v>31</v>
      </c>
      <c r="B33" s="39">
        <v>1</v>
      </c>
      <c r="C33" s="37" t="s">
        <v>497</v>
      </c>
      <c r="D33" s="40">
        <f>октябрь!D33-ноябрь!E33</f>
        <v>-242.10662852173917</v>
      </c>
      <c r="E33" s="40">
        <f t="shared" si="0"/>
        <v>0</v>
      </c>
      <c r="F33" s="36"/>
      <c r="G33" s="36"/>
      <c r="H33" s="36"/>
      <c r="I33" s="27"/>
      <c r="J33" s="36"/>
      <c r="K33" s="36"/>
      <c r="L33" s="36"/>
      <c r="M33" s="36"/>
      <c r="N33" s="36"/>
      <c r="O33" s="29"/>
      <c r="P33" s="36"/>
      <c r="Q33" s="29"/>
      <c r="R33" s="36"/>
      <c r="S33" s="36"/>
      <c r="T33" s="36"/>
      <c r="U33" s="36"/>
      <c r="V33" s="36"/>
      <c r="W33" s="36"/>
      <c r="X33" s="36"/>
      <c r="Y33" s="29"/>
      <c r="Z33" s="36"/>
      <c r="AA33" s="66"/>
      <c r="AB33" s="36"/>
      <c r="AC33" s="36"/>
      <c r="AD33" s="36"/>
      <c r="AE33" s="36"/>
      <c r="AF33" s="36"/>
      <c r="AG33" s="36"/>
      <c r="AH33" s="29"/>
      <c r="AI33" s="36"/>
      <c r="AJ33" s="29"/>
      <c r="AK33" s="36"/>
      <c r="AL33" s="36"/>
      <c r="AM33" s="36"/>
      <c r="AN33" s="29"/>
      <c r="AO33" s="36"/>
      <c r="AP33" s="29"/>
      <c r="AQ33" s="36"/>
      <c r="AR33" s="29"/>
      <c r="AS33" s="36"/>
      <c r="AT33" s="36"/>
      <c r="AU33" s="36"/>
      <c r="AV33" s="29"/>
      <c r="AW33" s="36"/>
      <c r="AX33" s="36"/>
      <c r="AY33" s="36"/>
      <c r="AZ33" s="29"/>
      <c r="BA33" s="36"/>
      <c r="BB33" s="36"/>
      <c r="BC33" s="36"/>
      <c r="BD33" s="36"/>
      <c r="BE33" s="36"/>
      <c r="BF33" s="36"/>
      <c r="BG33" s="36"/>
      <c r="BH33" s="36"/>
      <c r="BI33" s="36"/>
      <c r="BJ33" s="29"/>
      <c r="BK33" s="36"/>
      <c r="BL33" s="29"/>
      <c r="BM33" s="36"/>
      <c r="BN33" s="36"/>
      <c r="BO33" s="36"/>
      <c r="BP33" s="29"/>
      <c r="BQ33" s="36"/>
      <c r="BR33" s="29"/>
      <c r="BS33" s="36"/>
      <c r="BT33" s="36"/>
      <c r="BU33" s="36"/>
      <c r="BV33" s="36"/>
    </row>
    <row r="34" spans="1:74" x14ac:dyDescent="0.25">
      <c r="A34" s="39">
        <v>32</v>
      </c>
      <c r="B34" s="39">
        <v>1</v>
      </c>
      <c r="C34" s="37" t="s">
        <v>498</v>
      </c>
      <c r="D34" s="40">
        <f>октябрь!D34-ноябрь!E34</f>
        <v>-110.82032704347822</v>
      </c>
      <c r="E34" s="40">
        <f t="shared" si="0"/>
        <v>0</v>
      </c>
      <c r="F34" s="36"/>
      <c r="G34" s="36"/>
      <c r="H34" s="36"/>
      <c r="I34" s="27"/>
      <c r="J34" s="36"/>
      <c r="K34" s="36"/>
      <c r="L34" s="36"/>
      <c r="M34" s="36"/>
      <c r="N34" s="36"/>
      <c r="O34" s="29"/>
      <c r="P34" s="36"/>
      <c r="Q34" s="29"/>
      <c r="R34" s="36"/>
      <c r="S34" s="36"/>
      <c r="T34" s="36"/>
      <c r="U34" s="36"/>
      <c r="V34" s="36"/>
      <c r="W34" s="36"/>
      <c r="X34" s="36"/>
      <c r="Y34" s="29"/>
      <c r="Z34" s="36"/>
      <c r="AA34" s="66"/>
      <c r="AB34" s="36"/>
      <c r="AC34" s="36"/>
      <c r="AD34" s="36"/>
      <c r="AE34" s="36"/>
      <c r="AF34" s="36"/>
      <c r="AG34" s="36"/>
      <c r="AH34" s="29"/>
      <c r="AI34" s="36"/>
      <c r="AJ34" s="29"/>
      <c r="AK34" s="36"/>
      <c r="AL34" s="36"/>
      <c r="AM34" s="36"/>
      <c r="AN34" s="29"/>
      <c r="AO34" s="36"/>
      <c r="AP34" s="29"/>
      <c r="AQ34" s="36"/>
      <c r="AR34" s="29"/>
      <c r="AS34" s="36"/>
      <c r="AT34" s="36"/>
      <c r="AU34" s="36"/>
      <c r="AV34" s="29"/>
      <c r="AW34" s="36"/>
      <c r="AX34" s="36"/>
      <c r="AY34" s="36"/>
      <c r="AZ34" s="29"/>
      <c r="BA34" s="36"/>
      <c r="BB34" s="36"/>
      <c r="BC34" s="36"/>
      <c r="BD34" s="36"/>
      <c r="BE34" s="36"/>
      <c r="BF34" s="36"/>
      <c r="BG34" s="36"/>
      <c r="BH34" s="36"/>
      <c r="BI34" s="36"/>
      <c r="BJ34" s="29"/>
      <c r="BK34" s="36"/>
      <c r="BL34" s="29"/>
      <c r="BM34" s="36"/>
      <c r="BN34" s="36"/>
      <c r="BO34" s="36"/>
      <c r="BP34" s="29"/>
      <c r="BQ34" s="36"/>
      <c r="BR34" s="29"/>
      <c r="BS34" s="36"/>
      <c r="BT34" s="36"/>
      <c r="BU34" s="36"/>
      <c r="BV34" s="36"/>
    </row>
    <row r="35" spans="1:74" x14ac:dyDescent="0.25">
      <c r="A35" s="39">
        <v>33</v>
      </c>
      <c r="B35" s="39">
        <v>1</v>
      </c>
      <c r="C35" s="37" t="s">
        <v>499</v>
      </c>
      <c r="D35" s="40">
        <f>октябрь!D35-ноябрь!E35</f>
        <v>-4.1851943787439581</v>
      </c>
      <c r="E35" s="40">
        <f t="shared" si="0"/>
        <v>0</v>
      </c>
      <c r="F35" s="36"/>
      <c r="G35" s="36"/>
      <c r="H35" s="36"/>
      <c r="I35" s="27"/>
      <c r="J35" s="36"/>
      <c r="K35" s="36"/>
      <c r="L35" s="36"/>
      <c r="M35" s="36"/>
      <c r="N35" s="36"/>
      <c r="O35" s="29"/>
      <c r="P35" s="36"/>
      <c r="Q35" s="29"/>
      <c r="R35" s="36"/>
      <c r="S35" s="36"/>
      <c r="T35" s="36"/>
      <c r="U35" s="36"/>
      <c r="V35" s="36"/>
      <c r="W35" s="36"/>
      <c r="X35" s="36"/>
      <c r="Y35" s="29"/>
      <c r="Z35" s="36"/>
      <c r="AA35" s="66"/>
      <c r="AB35" s="36"/>
      <c r="AC35" s="36"/>
      <c r="AD35" s="36"/>
      <c r="AE35" s="36"/>
      <c r="AF35" s="36"/>
      <c r="AG35" s="36"/>
      <c r="AH35" s="29"/>
      <c r="AI35" s="36"/>
      <c r="AJ35" s="29"/>
      <c r="AK35" s="36"/>
      <c r="AL35" s="36"/>
      <c r="AM35" s="36"/>
      <c r="AN35" s="29"/>
      <c r="AO35" s="36"/>
      <c r="AP35" s="29"/>
      <c r="AQ35" s="36"/>
      <c r="AR35" s="29"/>
      <c r="AS35" s="36"/>
      <c r="AT35" s="36"/>
      <c r="AU35" s="36"/>
      <c r="AV35" s="29"/>
      <c r="AW35" s="36"/>
      <c r="AX35" s="36"/>
      <c r="AY35" s="36"/>
      <c r="AZ35" s="29"/>
      <c r="BA35" s="36"/>
      <c r="BB35" s="36"/>
      <c r="BC35" s="36"/>
      <c r="BD35" s="36"/>
      <c r="BE35" s="36"/>
      <c r="BF35" s="36"/>
      <c r="BG35" s="36"/>
      <c r="BH35" s="36"/>
      <c r="BI35" s="36"/>
      <c r="BJ35" s="29"/>
      <c r="BK35" s="36"/>
      <c r="BL35" s="29"/>
      <c r="BM35" s="36"/>
      <c r="BN35" s="36"/>
      <c r="BO35" s="36"/>
      <c r="BP35" s="29"/>
      <c r="BQ35" s="36"/>
      <c r="BR35" s="29"/>
      <c r="BS35" s="36"/>
      <c r="BT35" s="36"/>
      <c r="BU35" s="36"/>
      <c r="BV35" s="36"/>
    </row>
    <row r="36" spans="1:74" x14ac:dyDescent="0.25">
      <c r="A36" s="39">
        <v>34</v>
      </c>
      <c r="B36" s="39">
        <v>1</v>
      </c>
      <c r="C36" s="37" t="s">
        <v>500</v>
      </c>
      <c r="D36" s="40">
        <f>октябрь!D36-ноябрь!E36</f>
        <v>-441.2215917777778</v>
      </c>
      <c r="E36" s="40">
        <f t="shared" si="0"/>
        <v>0</v>
      </c>
      <c r="F36" s="36"/>
      <c r="G36" s="36"/>
      <c r="H36" s="36"/>
      <c r="I36" s="27"/>
      <c r="J36" s="36"/>
      <c r="K36" s="36"/>
      <c r="L36" s="36"/>
      <c r="M36" s="36"/>
      <c r="N36" s="36"/>
      <c r="O36" s="29"/>
      <c r="P36" s="36"/>
      <c r="Q36" s="29"/>
      <c r="R36" s="36"/>
      <c r="S36" s="36"/>
      <c r="T36" s="36"/>
      <c r="U36" s="36"/>
      <c r="V36" s="36"/>
      <c r="W36" s="36"/>
      <c r="X36" s="36"/>
      <c r="Y36" s="29"/>
      <c r="Z36" s="36"/>
      <c r="AA36" s="66"/>
      <c r="AB36" s="36"/>
      <c r="AC36" s="36"/>
      <c r="AD36" s="36"/>
      <c r="AE36" s="36"/>
      <c r="AF36" s="36"/>
      <c r="AG36" s="36"/>
      <c r="AH36" s="29"/>
      <c r="AI36" s="36"/>
      <c r="AJ36" s="29"/>
      <c r="AK36" s="36"/>
      <c r="AL36" s="36"/>
      <c r="AM36" s="36"/>
      <c r="AN36" s="29"/>
      <c r="AO36" s="36"/>
      <c r="AP36" s="29"/>
      <c r="AQ36" s="36"/>
      <c r="AR36" s="29"/>
      <c r="AS36" s="36"/>
      <c r="AT36" s="36"/>
      <c r="AU36" s="36"/>
      <c r="AV36" s="29"/>
      <c r="AW36" s="36"/>
      <c r="AX36" s="36"/>
      <c r="AY36" s="36"/>
      <c r="AZ36" s="29"/>
      <c r="BA36" s="36"/>
      <c r="BB36" s="36"/>
      <c r="BC36" s="36"/>
      <c r="BD36" s="36"/>
      <c r="BE36" s="36"/>
      <c r="BF36" s="36"/>
      <c r="BG36" s="36"/>
      <c r="BH36" s="36"/>
      <c r="BI36" s="36"/>
      <c r="BJ36" s="29"/>
      <c r="BK36" s="36"/>
      <c r="BL36" s="29"/>
      <c r="BM36" s="36"/>
      <c r="BN36" s="36"/>
      <c r="BO36" s="36"/>
      <c r="BP36" s="29"/>
      <c r="BQ36" s="36"/>
      <c r="BR36" s="29"/>
      <c r="BS36" s="36"/>
      <c r="BT36" s="36"/>
      <c r="BU36" s="36"/>
      <c r="BV36" s="36"/>
    </row>
    <row r="37" spans="1:74" x14ac:dyDescent="0.25">
      <c r="A37" s="39">
        <v>35</v>
      </c>
      <c r="B37" s="39">
        <v>2</v>
      </c>
      <c r="C37" s="37" t="s">
        <v>501</v>
      </c>
      <c r="D37" s="40">
        <f>октябрь!D37-ноябрь!E37</f>
        <v>935.998289169082</v>
      </c>
      <c r="E37" s="40">
        <f t="shared" si="0"/>
        <v>0</v>
      </c>
      <c r="F37" s="36"/>
      <c r="G37" s="36"/>
      <c r="H37" s="36"/>
      <c r="I37" s="27"/>
      <c r="J37" s="36"/>
      <c r="K37" s="36"/>
      <c r="L37" s="36"/>
      <c r="M37" s="36"/>
      <c r="N37" s="36"/>
      <c r="O37" s="29"/>
      <c r="P37" s="36"/>
      <c r="Q37" s="29"/>
      <c r="R37" s="36"/>
      <c r="S37" s="36"/>
      <c r="T37" s="36"/>
      <c r="U37" s="36"/>
      <c r="V37" s="36"/>
      <c r="W37" s="36"/>
      <c r="X37" s="36"/>
      <c r="Y37" s="29"/>
      <c r="Z37" s="36"/>
      <c r="AA37" s="66"/>
      <c r="AB37" s="36"/>
      <c r="AC37" s="36"/>
      <c r="AD37" s="36"/>
      <c r="AE37" s="36"/>
      <c r="AF37" s="36"/>
      <c r="AG37" s="36"/>
      <c r="AH37" s="29"/>
      <c r="AI37" s="36"/>
      <c r="AJ37" s="29"/>
      <c r="AK37" s="36"/>
      <c r="AL37" s="36"/>
      <c r="AM37" s="36"/>
      <c r="AN37" s="29"/>
      <c r="AO37" s="36"/>
      <c r="AP37" s="29"/>
      <c r="AQ37" s="36"/>
      <c r="AR37" s="29"/>
      <c r="AS37" s="36"/>
      <c r="AT37" s="36"/>
      <c r="AU37" s="36"/>
      <c r="AV37" s="29"/>
      <c r="AW37" s="36"/>
      <c r="AX37" s="36"/>
      <c r="AY37" s="36"/>
      <c r="AZ37" s="29"/>
      <c r="BA37" s="36"/>
      <c r="BB37" s="36"/>
      <c r="BC37" s="36"/>
      <c r="BD37" s="36"/>
      <c r="BE37" s="36"/>
      <c r="BF37" s="36"/>
      <c r="BG37" s="36"/>
      <c r="BH37" s="36"/>
      <c r="BI37" s="36"/>
      <c r="BJ37" s="29"/>
      <c r="BK37" s="36"/>
      <c r="BL37" s="29"/>
      <c r="BM37" s="36"/>
      <c r="BN37" s="36"/>
      <c r="BO37" s="36"/>
      <c r="BP37" s="29"/>
      <c r="BQ37" s="36"/>
      <c r="BR37" s="29"/>
      <c r="BS37" s="36"/>
      <c r="BT37" s="36"/>
      <c r="BU37" s="36"/>
      <c r="BV37" s="36"/>
    </row>
    <row r="38" spans="1:74" x14ac:dyDescent="0.25">
      <c r="A38" s="39">
        <v>36</v>
      </c>
      <c r="B38" s="39">
        <v>2</v>
      </c>
      <c r="C38" s="37" t="s">
        <v>502</v>
      </c>
      <c r="D38" s="40">
        <f>октябрь!D38-ноябрь!E38</f>
        <v>884.20862387439604</v>
      </c>
      <c r="E38" s="40">
        <f t="shared" si="0"/>
        <v>0</v>
      </c>
      <c r="F38" s="36"/>
      <c r="G38" s="36"/>
      <c r="H38" s="36"/>
      <c r="I38" s="27"/>
      <c r="J38" s="36"/>
      <c r="K38" s="36"/>
      <c r="L38" s="36"/>
      <c r="M38" s="36"/>
      <c r="N38" s="36"/>
      <c r="O38" s="29"/>
      <c r="P38" s="36"/>
      <c r="Q38" s="29"/>
      <c r="R38" s="36"/>
      <c r="S38" s="36"/>
      <c r="T38" s="36"/>
      <c r="U38" s="36"/>
      <c r="V38" s="36"/>
      <c r="W38" s="36"/>
      <c r="X38" s="36"/>
      <c r="Y38" s="29"/>
      <c r="Z38" s="36"/>
      <c r="AA38" s="66"/>
      <c r="AB38" s="36"/>
      <c r="AC38" s="36"/>
      <c r="AD38" s="36"/>
      <c r="AE38" s="36"/>
      <c r="AF38" s="36"/>
      <c r="AG38" s="36"/>
      <c r="AH38" s="29"/>
      <c r="AI38" s="36"/>
      <c r="AJ38" s="29"/>
      <c r="AK38" s="36"/>
      <c r="AL38" s="36"/>
      <c r="AM38" s="36"/>
      <c r="AN38" s="29"/>
      <c r="AO38" s="36"/>
      <c r="AP38" s="29"/>
      <c r="AQ38" s="36"/>
      <c r="AR38" s="29"/>
      <c r="AS38" s="36"/>
      <c r="AT38" s="36"/>
      <c r="AU38" s="36"/>
      <c r="AV38" s="29"/>
      <c r="AW38" s="36"/>
      <c r="AX38" s="36"/>
      <c r="AY38" s="36"/>
      <c r="AZ38" s="29"/>
      <c r="BA38" s="36"/>
      <c r="BB38" s="36"/>
      <c r="BC38" s="36"/>
      <c r="BD38" s="36"/>
      <c r="BE38" s="36"/>
      <c r="BF38" s="36"/>
      <c r="BG38" s="36"/>
      <c r="BH38" s="36"/>
      <c r="BI38" s="36"/>
      <c r="BJ38" s="29"/>
      <c r="BK38" s="36"/>
      <c r="BL38" s="29"/>
      <c r="BM38" s="36"/>
      <c r="BN38" s="36"/>
      <c r="BO38" s="36"/>
      <c r="BP38" s="29"/>
      <c r="BQ38" s="36"/>
      <c r="BR38" s="29"/>
      <c r="BS38" s="36"/>
      <c r="BT38" s="36"/>
      <c r="BU38" s="36"/>
      <c r="BV38" s="36"/>
    </row>
    <row r="39" spans="1:74" x14ac:dyDescent="0.25">
      <c r="A39" s="39">
        <v>37</v>
      </c>
      <c r="B39" s="39">
        <v>2</v>
      </c>
      <c r="C39" s="37" t="s">
        <v>503</v>
      </c>
      <c r="D39" s="40">
        <f>октябрь!D39-ноябрь!E39</f>
        <v>349.44327884057969</v>
      </c>
      <c r="E39" s="40">
        <f t="shared" si="0"/>
        <v>0</v>
      </c>
      <c r="F39" s="36"/>
      <c r="G39" s="36"/>
      <c r="H39" s="36"/>
      <c r="I39" s="27"/>
      <c r="J39" s="36"/>
      <c r="K39" s="36"/>
      <c r="L39" s="36"/>
      <c r="M39" s="36"/>
      <c r="N39" s="36"/>
      <c r="O39" s="29"/>
      <c r="P39" s="36"/>
      <c r="Q39" s="29"/>
      <c r="R39" s="36"/>
      <c r="S39" s="36"/>
      <c r="T39" s="36"/>
      <c r="U39" s="36"/>
      <c r="V39" s="36"/>
      <c r="W39" s="36"/>
      <c r="X39" s="36"/>
      <c r="Y39" s="29"/>
      <c r="Z39" s="36"/>
      <c r="AA39" s="66"/>
      <c r="AB39" s="36"/>
      <c r="AC39" s="36"/>
      <c r="AD39" s="36"/>
      <c r="AE39" s="36"/>
      <c r="AF39" s="36"/>
      <c r="AG39" s="36"/>
      <c r="AH39" s="29"/>
      <c r="AI39" s="36"/>
      <c r="AJ39" s="29"/>
      <c r="AK39" s="36"/>
      <c r="AL39" s="36"/>
      <c r="AM39" s="36"/>
      <c r="AN39" s="29"/>
      <c r="AO39" s="36"/>
      <c r="AP39" s="29"/>
      <c r="AQ39" s="36"/>
      <c r="AR39" s="29"/>
      <c r="AS39" s="36"/>
      <c r="AT39" s="36"/>
      <c r="AU39" s="36"/>
      <c r="AV39" s="29"/>
      <c r="AW39" s="36"/>
      <c r="AX39" s="36"/>
      <c r="AY39" s="36"/>
      <c r="AZ39" s="29"/>
      <c r="BA39" s="36"/>
      <c r="BB39" s="36"/>
      <c r="BC39" s="36"/>
      <c r="BD39" s="36"/>
      <c r="BE39" s="36"/>
      <c r="BF39" s="36"/>
      <c r="BG39" s="36"/>
      <c r="BH39" s="36"/>
      <c r="BI39" s="36"/>
      <c r="BJ39" s="29"/>
      <c r="BK39" s="36"/>
      <c r="BL39" s="29"/>
      <c r="BM39" s="36"/>
      <c r="BN39" s="36"/>
      <c r="BO39" s="36"/>
      <c r="BP39" s="29"/>
      <c r="BQ39" s="36"/>
      <c r="BR39" s="29"/>
      <c r="BS39" s="36"/>
      <c r="BT39" s="36"/>
      <c r="BU39" s="36"/>
      <c r="BV39" s="36"/>
    </row>
    <row r="40" spans="1:74" x14ac:dyDescent="0.25">
      <c r="A40" s="39">
        <v>38</v>
      </c>
      <c r="B40" s="39">
        <v>2</v>
      </c>
      <c r="C40" s="37" t="s">
        <v>504</v>
      </c>
      <c r="D40" s="40">
        <f>октябрь!D40-ноябрь!E40</f>
        <v>-489.06064792270536</v>
      </c>
      <c r="E40" s="40">
        <f t="shared" si="0"/>
        <v>0</v>
      </c>
      <c r="F40" s="36"/>
      <c r="G40" s="36"/>
      <c r="H40" s="36"/>
      <c r="I40" s="27"/>
      <c r="J40" s="36"/>
      <c r="K40" s="36"/>
      <c r="L40" s="36"/>
      <c r="M40" s="36"/>
      <c r="N40" s="36"/>
      <c r="O40" s="29"/>
      <c r="P40" s="36"/>
      <c r="Q40" s="29"/>
      <c r="R40" s="36"/>
      <c r="S40" s="36"/>
      <c r="T40" s="36"/>
      <c r="U40" s="36"/>
      <c r="V40" s="36"/>
      <c r="W40" s="36"/>
      <c r="X40" s="36"/>
      <c r="Y40" s="29"/>
      <c r="Z40" s="36"/>
      <c r="AA40" s="66"/>
      <c r="AB40" s="36"/>
      <c r="AC40" s="36"/>
      <c r="AD40" s="36"/>
      <c r="AE40" s="36"/>
      <c r="AF40" s="36"/>
      <c r="AG40" s="36"/>
      <c r="AH40" s="29"/>
      <c r="AI40" s="36"/>
      <c r="AJ40" s="29"/>
      <c r="AK40" s="36"/>
      <c r="AL40" s="36"/>
      <c r="AM40" s="36"/>
      <c r="AN40" s="29"/>
      <c r="AO40" s="36"/>
      <c r="AP40" s="29"/>
      <c r="AQ40" s="36"/>
      <c r="AR40" s="29"/>
      <c r="AS40" s="36"/>
      <c r="AT40" s="36"/>
      <c r="AU40" s="36"/>
      <c r="AV40" s="29"/>
      <c r="AW40" s="36"/>
      <c r="AX40" s="36"/>
      <c r="AY40" s="36"/>
      <c r="AZ40" s="29"/>
      <c r="BA40" s="36"/>
      <c r="BB40" s="36"/>
      <c r="BC40" s="36"/>
      <c r="BD40" s="36"/>
      <c r="BE40" s="36"/>
      <c r="BF40" s="36"/>
      <c r="BG40" s="36"/>
      <c r="BH40" s="36"/>
      <c r="BI40" s="36"/>
      <c r="BJ40" s="29"/>
      <c r="BK40" s="36"/>
      <c r="BL40" s="29"/>
      <c r="BM40" s="36"/>
      <c r="BN40" s="36"/>
      <c r="BO40" s="36"/>
      <c r="BP40" s="29"/>
      <c r="BQ40" s="36"/>
      <c r="BR40" s="29"/>
      <c r="BS40" s="36"/>
      <c r="BT40" s="36"/>
      <c r="BU40" s="36"/>
      <c r="BV40" s="36"/>
    </row>
    <row r="41" spans="1:74" x14ac:dyDescent="0.25">
      <c r="A41" s="39">
        <v>39</v>
      </c>
      <c r="B41" s="39">
        <v>2</v>
      </c>
      <c r="C41" s="37" t="s">
        <v>505</v>
      </c>
      <c r="D41" s="40">
        <f>октябрь!D41-ноябрь!E41</f>
        <v>254.9464156135266</v>
      </c>
      <c r="E41" s="40">
        <f t="shared" si="0"/>
        <v>0</v>
      </c>
      <c r="F41" s="36"/>
      <c r="G41" s="36"/>
      <c r="H41" s="36"/>
      <c r="I41" s="27"/>
      <c r="J41" s="36"/>
      <c r="K41" s="36"/>
      <c r="L41" s="36"/>
      <c r="M41" s="36"/>
      <c r="N41" s="36"/>
      <c r="O41" s="29"/>
      <c r="P41" s="36"/>
      <c r="Q41" s="29"/>
      <c r="R41" s="36"/>
      <c r="S41" s="36"/>
      <c r="T41" s="36"/>
      <c r="U41" s="36"/>
      <c r="V41" s="36"/>
      <c r="W41" s="36"/>
      <c r="X41" s="36"/>
      <c r="Y41" s="29"/>
      <c r="Z41" s="36"/>
      <c r="AA41" s="66"/>
      <c r="AB41" s="36"/>
      <c r="AC41" s="36"/>
      <c r="AD41" s="36"/>
      <c r="AE41" s="36"/>
      <c r="AF41" s="36"/>
      <c r="AG41" s="36"/>
      <c r="AH41" s="29"/>
      <c r="AI41" s="36"/>
      <c r="AJ41" s="29"/>
      <c r="AK41" s="36"/>
      <c r="AL41" s="36"/>
      <c r="AM41" s="36"/>
      <c r="AN41" s="29"/>
      <c r="AO41" s="36"/>
      <c r="AP41" s="29"/>
      <c r="AQ41" s="36"/>
      <c r="AR41" s="29"/>
      <c r="AS41" s="36"/>
      <c r="AT41" s="36"/>
      <c r="AU41" s="36"/>
      <c r="AV41" s="29"/>
      <c r="AW41" s="36"/>
      <c r="AX41" s="36"/>
      <c r="AY41" s="36"/>
      <c r="AZ41" s="29"/>
      <c r="BA41" s="36"/>
      <c r="BB41" s="36"/>
      <c r="BC41" s="36"/>
      <c r="BD41" s="36"/>
      <c r="BE41" s="36"/>
      <c r="BF41" s="36"/>
      <c r="BG41" s="36"/>
      <c r="BH41" s="36"/>
      <c r="BI41" s="36"/>
      <c r="BJ41" s="29"/>
      <c r="BK41" s="36"/>
      <c r="BL41" s="29"/>
      <c r="BM41" s="36"/>
      <c r="BN41" s="36"/>
      <c r="BO41" s="36"/>
      <c r="BP41" s="29"/>
      <c r="BQ41" s="36"/>
      <c r="BR41" s="29"/>
      <c r="BS41" s="36"/>
      <c r="BT41" s="36"/>
      <c r="BU41" s="36"/>
      <c r="BV41" s="36"/>
    </row>
    <row r="42" spans="1:74" x14ac:dyDescent="0.25">
      <c r="A42" s="39">
        <v>40</v>
      </c>
      <c r="B42" s="39">
        <v>2</v>
      </c>
      <c r="C42" s="37" t="s">
        <v>506</v>
      </c>
      <c r="D42" s="40">
        <f>октябрь!D42-ноябрь!E42</f>
        <v>339.39678595169084</v>
      </c>
      <c r="E42" s="40">
        <f t="shared" si="0"/>
        <v>0</v>
      </c>
      <c r="F42" s="36"/>
      <c r="G42" s="36"/>
      <c r="H42" s="36"/>
      <c r="I42" s="27"/>
      <c r="J42" s="36"/>
      <c r="K42" s="36"/>
      <c r="L42" s="36"/>
      <c r="M42" s="36"/>
      <c r="N42" s="36"/>
      <c r="O42" s="29"/>
      <c r="P42" s="36"/>
      <c r="Q42" s="29"/>
      <c r="R42" s="36"/>
      <c r="S42" s="36"/>
      <c r="T42" s="36"/>
      <c r="U42" s="36"/>
      <c r="V42" s="36"/>
      <c r="W42" s="36"/>
      <c r="X42" s="36"/>
      <c r="Y42" s="29"/>
      <c r="Z42" s="36"/>
      <c r="AA42" s="66"/>
      <c r="AB42" s="36"/>
      <c r="AC42" s="36"/>
      <c r="AD42" s="36"/>
      <c r="AE42" s="36"/>
      <c r="AF42" s="36"/>
      <c r="AG42" s="36"/>
      <c r="AH42" s="29"/>
      <c r="AI42" s="36"/>
      <c r="AJ42" s="29"/>
      <c r="AK42" s="36"/>
      <c r="AL42" s="36"/>
      <c r="AM42" s="36"/>
      <c r="AN42" s="29"/>
      <c r="AO42" s="36"/>
      <c r="AP42" s="29"/>
      <c r="AQ42" s="36"/>
      <c r="AR42" s="29"/>
      <c r="AS42" s="36"/>
      <c r="AT42" s="36"/>
      <c r="AU42" s="36"/>
      <c r="AV42" s="29"/>
      <c r="AW42" s="36"/>
      <c r="AX42" s="36"/>
      <c r="AY42" s="36"/>
      <c r="AZ42" s="29"/>
      <c r="BA42" s="36"/>
      <c r="BB42" s="36"/>
      <c r="BC42" s="36"/>
      <c r="BD42" s="36"/>
      <c r="BE42" s="36"/>
      <c r="BF42" s="36"/>
      <c r="BG42" s="36"/>
      <c r="BH42" s="36"/>
      <c r="BI42" s="36"/>
      <c r="BJ42" s="29"/>
      <c r="BK42" s="36"/>
      <c r="BL42" s="29"/>
      <c r="BM42" s="36"/>
      <c r="BN42" s="36"/>
      <c r="BO42" s="36"/>
      <c r="BP42" s="29"/>
      <c r="BQ42" s="36"/>
      <c r="BR42" s="29"/>
      <c r="BS42" s="36"/>
      <c r="BT42" s="36"/>
      <c r="BU42" s="36"/>
      <c r="BV42" s="36"/>
    </row>
    <row r="43" spans="1:74" x14ac:dyDescent="0.25">
      <c r="A43" s="39">
        <v>41</v>
      </c>
      <c r="B43" s="39">
        <v>2</v>
      </c>
      <c r="C43" s="37" t="s">
        <v>507</v>
      </c>
      <c r="D43" s="40">
        <f>октябрь!D43-ноябрь!E43</f>
        <v>-209.22498966183576</v>
      </c>
      <c r="E43" s="40">
        <f t="shared" si="0"/>
        <v>0</v>
      </c>
      <c r="F43" s="36"/>
      <c r="G43" s="36"/>
      <c r="H43" s="36"/>
      <c r="I43" s="27"/>
      <c r="J43" s="36"/>
      <c r="K43" s="36"/>
      <c r="L43" s="36"/>
      <c r="M43" s="36"/>
      <c r="N43" s="36"/>
      <c r="O43" s="29"/>
      <c r="P43" s="36"/>
      <c r="Q43" s="29"/>
      <c r="R43" s="36"/>
      <c r="S43" s="36"/>
      <c r="T43" s="36"/>
      <c r="U43" s="36"/>
      <c r="V43" s="36"/>
      <c r="W43" s="36"/>
      <c r="X43" s="36"/>
      <c r="Y43" s="29"/>
      <c r="Z43" s="36"/>
      <c r="AA43" s="66"/>
      <c r="AB43" s="36"/>
      <c r="AC43" s="36"/>
      <c r="AD43" s="36"/>
      <c r="AE43" s="36"/>
      <c r="AF43" s="36"/>
      <c r="AG43" s="36"/>
      <c r="AH43" s="29"/>
      <c r="AI43" s="36"/>
      <c r="AJ43" s="29"/>
      <c r="AK43" s="36"/>
      <c r="AL43" s="36"/>
      <c r="AM43" s="36"/>
      <c r="AN43" s="29"/>
      <c r="AO43" s="36"/>
      <c r="AP43" s="29"/>
      <c r="AQ43" s="36"/>
      <c r="AR43" s="29"/>
      <c r="AS43" s="36"/>
      <c r="AT43" s="36"/>
      <c r="AU43" s="36"/>
      <c r="AV43" s="29"/>
      <c r="AW43" s="36"/>
      <c r="AX43" s="36"/>
      <c r="AY43" s="36"/>
      <c r="AZ43" s="29"/>
      <c r="BA43" s="36"/>
      <c r="BB43" s="36"/>
      <c r="BC43" s="36"/>
      <c r="BD43" s="36"/>
      <c r="BE43" s="36"/>
      <c r="BF43" s="36"/>
      <c r="BG43" s="36"/>
      <c r="BH43" s="36"/>
      <c r="BI43" s="36"/>
      <c r="BJ43" s="29"/>
      <c r="BK43" s="36"/>
      <c r="BL43" s="29"/>
      <c r="BM43" s="36"/>
      <c r="BN43" s="36"/>
      <c r="BO43" s="36"/>
      <c r="BP43" s="29"/>
      <c r="BQ43" s="36"/>
      <c r="BR43" s="29"/>
      <c r="BS43" s="36"/>
      <c r="BT43" s="36"/>
      <c r="BU43" s="36"/>
      <c r="BV43" s="36"/>
    </row>
    <row r="44" spans="1:74" x14ac:dyDescent="0.25">
      <c r="A44" s="39">
        <v>42</v>
      </c>
      <c r="B44" s="39">
        <v>2</v>
      </c>
      <c r="C44" s="37" t="s">
        <v>508</v>
      </c>
      <c r="D44" s="40">
        <f>октябрь!D44-ноябрь!E44</f>
        <v>-283.52853562705315</v>
      </c>
      <c r="E44" s="40">
        <f t="shared" si="0"/>
        <v>0</v>
      </c>
      <c r="F44" s="36"/>
      <c r="G44" s="36"/>
      <c r="H44" s="36"/>
      <c r="I44" s="27"/>
      <c r="J44" s="36"/>
      <c r="K44" s="36"/>
      <c r="L44" s="36"/>
      <c r="M44" s="36"/>
      <c r="N44" s="36"/>
      <c r="O44" s="29"/>
      <c r="P44" s="36"/>
      <c r="Q44" s="29"/>
      <c r="R44" s="36"/>
      <c r="S44" s="36"/>
      <c r="T44" s="36"/>
      <c r="U44" s="36"/>
      <c r="V44" s="36"/>
      <c r="W44" s="36"/>
      <c r="X44" s="36"/>
      <c r="Y44" s="29"/>
      <c r="Z44" s="36"/>
      <c r="AA44" s="66"/>
      <c r="AB44" s="36"/>
      <c r="AC44" s="36"/>
      <c r="AD44" s="36"/>
      <c r="AE44" s="36"/>
      <c r="AF44" s="36"/>
      <c r="AG44" s="36"/>
      <c r="AH44" s="29"/>
      <c r="AI44" s="36"/>
      <c r="AJ44" s="29"/>
      <c r="AK44" s="36"/>
      <c r="AL44" s="36"/>
      <c r="AM44" s="36"/>
      <c r="AN44" s="29"/>
      <c r="AO44" s="36"/>
      <c r="AP44" s="29"/>
      <c r="AQ44" s="36"/>
      <c r="AR44" s="29"/>
      <c r="AS44" s="36"/>
      <c r="AT44" s="36"/>
      <c r="AU44" s="36"/>
      <c r="AV44" s="29"/>
      <c r="AW44" s="36"/>
      <c r="AX44" s="36"/>
      <c r="AY44" s="36"/>
      <c r="AZ44" s="29"/>
      <c r="BA44" s="36"/>
      <c r="BB44" s="36"/>
      <c r="BC44" s="36"/>
      <c r="BD44" s="36"/>
      <c r="BE44" s="36"/>
      <c r="BF44" s="36"/>
      <c r="BG44" s="36"/>
      <c r="BH44" s="36"/>
      <c r="BI44" s="36"/>
      <c r="BJ44" s="29"/>
      <c r="BK44" s="36"/>
      <c r="BL44" s="29"/>
      <c r="BM44" s="36"/>
      <c r="BN44" s="36"/>
      <c r="BO44" s="36"/>
      <c r="BP44" s="29"/>
      <c r="BQ44" s="36"/>
      <c r="BR44" s="29"/>
      <c r="BS44" s="36"/>
      <c r="BT44" s="36"/>
      <c r="BU44" s="36"/>
      <c r="BV44" s="36"/>
    </row>
    <row r="45" spans="1:74" x14ac:dyDescent="0.25">
      <c r="A45" s="39">
        <v>43</v>
      </c>
      <c r="B45" s="39">
        <v>2</v>
      </c>
      <c r="C45" s="37" t="s">
        <v>509</v>
      </c>
      <c r="D45" s="40">
        <f>октябрь!D45-ноябрь!E45</f>
        <v>-166.02923710144927</v>
      </c>
      <c r="E45" s="40">
        <f t="shared" si="0"/>
        <v>0</v>
      </c>
      <c r="F45" s="36"/>
      <c r="G45" s="36"/>
      <c r="H45" s="36"/>
      <c r="I45" s="27"/>
      <c r="J45" s="36"/>
      <c r="K45" s="36"/>
      <c r="L45" s="36"/>
      <c r="M45" s="36"/>
      <c r="N45" s="36"/>
      <c r="O45" s="29"/>
      <c r="P45" s="36"/>
      <c r="Q45" s="29"/>
      <c r="R45" s="36"/>
      <c r="S45" s="36"/>
      <c r="T45" s="36"/>
      <c r="U45" s="36"/>
      <c r="V45" s="36"/>
      <c r="W45" s="36"/>
      <c r="X45" s="36"/>
      <c r="Y45" s="29"/>
      <c r="Z45" s="36"/>
      <c r="AA45" s="66"/>
      <c r="AB45" s="36"/>
      <c r="AC45" s="36"/>
      <c r="AD45" s="36"/>
      <c r="AE45" s="36"/>
      <c r="AF45" s="36"/>
      <c r="AG45" s="36"/>
      <c r="AH45" s="29"/>
      <c r="AI45" s="36"/>
      <c r="AJ45" s="29"/>
      <c r="AK45" s="36"/>
      <c r="AL45" s="36"/>
      <c r="AM45" s="36"/>
      <c r="AN45" s="29"/>
      <c r="AO45" s="36"/>
      <c r="AP45" s="29"/>
      <c r="AQ45" s="36"/>
      <c r="AR45" s="29"/>
      <c r="AS45" s="36"/>
      <c r="AT45" s="36"/>
      <c r="AU45" s="36"/>
      <c r="AV45" s="29"/>
      <c r="AW45" s="36"/>
      <c r="AX45" s="36"/>
      <c r="AY45" s="36"/>
      <c r="AZ45" s="29"/>
      <c r="BA45" s="36"/>
      <c r="BB45" s="36"/>
      <c r="BC45" s="36"/>
      <c r="BD45" s="36"/>
      <c r="BE45" s="36"/>
      <c r="BF45" s="36"/>
      <c r="BG45" s="36"/>
      <c r="BH45" s="36"/>
      <c r="BI45" s="36"/>
      <c r="BJ45" s="29"/>
      <c r="BK45" s="36"/>
      <c r="BL45" s="29"/>
      <c r="BM45" s="36"/>
      <c r="BN45" s="36"/>
      <c r="BO45" s="36"/>
      <c r="BP45" s="29"/>
      <c r="BQ45" s="36"/>
      <c r="BR45" s="29"/>
      <c r="BS45" s="36"/>
      <c r="BT45" s="36"/>
      <c r="BU45" s="36"/>
      <c r="BV45" s="36"/>
    </row>
    <row r="46" spans="1:74" x14ac:dyDescent="0.25">
      <c r="A46" s="39">
        <v>44</v>
      </c>
      <c r="B46" s="39">
        <v>2</v>
      </c>
      <c r="C46" s="37" t="s">
        <v>510</v>
      </c>
      <c r="D46" s="40">
        <f>октябрь!D46-ноябрь!E46</f>
        <v>-15.319736425120766</v>
      </c>
      <c r="E46" s="40">
        <f t="shared" si="0"/>
        <v>0</v>
      </c>
      <c r="F46" s="36"/>
      <c r="G46" s="36"/>
      <c r="H46" s="36"/>
      <c r="I46" s="27"/>
      <c r="J46" s="36"/>
      <c r="K46" s="36"/>
      <c r="L46" s="36"/>
      <c r="M46" s="36"/>
      <c r="N46" s="36"/>
      <c r="O46" s="29"/>
      <c r="P46" s="36"/>
      <c r="Q46" s="29"/>
      <c r="R46" s="36"/>
      <c r="S46" s="36"/>
      <c r="T46" s="36"/>
      <c r="U46" s="36"/>
      <c r="V46" s="36"/>
      <c r="W46" s="36"/>
      <c r="X46" s="36"/>
      <c r="Y46" s="29"/>
      <c r="Z46" s="36"/>
      <c r="AA46" s="66"/>
      <c r="AB46" s="36"/>
      <c r="AC46" s="36"/>
      <c r="AD46" s="36"/>
      <c r="AE46" s="36"/>
      <c r="AF46" s="36"/>
      <c r="AG46" s="36"/>
      <c r="AH46" s="29"/>
      <c r="AI46" s="36"/>
      <c r="AJ46" s="29"/>
      <c r="AK46" s="36"/>
      <c r="AL46" s="36"/>
      <c r="AM46" s="36"/>
      <c r="AN46" s="29"/>
      <c r="AO46" s="36"/>
      <c r="AP46" s="29"/>
      <c r="AQ46" s="36"/>
      <c r="AR46" s="29"/>
      <c r="AS46" s="36"/>
      <c r="AT46" s="36"/>
      <c r="AU46" s="36"/>
      <c r="AV46" s="29"/>
      <c r="AW46" s="36"/>
      <c r="AX46" s="36"/>
      <c r="AY46" s="36"/>
      <c r="AZ46" s="29"/>
      <c r="BA46" s="36"/>
      <c r="BB46" s="36"/>
      <c r="BC46" s="36"/>
      <c r="BD46" s="36"/>
      <c r="BE46" s="36"/>
      <c r="BF46" s="36"/>
      <c r="BG46" s="36"/>
      <c r="BH46" s="36"/>
      <c r="BI46" s="36"/>
      <c r="BJ46" s="29"/>
      <c r="BK46" s="36"/>
      <c r="BL46" s="29"/>
      <c r="BM46" s="36"/>
      <c r="BN46" s="36"/>
      <c r="BO46" s="36"/>
      <c r="BP46" s="29"/>
      <c r="BQ46" s="36"/>
      <c r="BR46" s="29"/>
      <c r="BS46" s="36"/>
      <c r="BT46" s="36"/>
      <c r="BU46" s="36"/>
      <c r="BV46" s="36"/>
    </row>
    <row r="47" spans="1:74" x14ac:dyDescent="0.25">
      <c r="A47" s="39">
        <v>45</v>
      </c>
      <c r="B47" s="39">
        <v>2</v>
      </c>
      <c r="C47" s="37" t="s">
        <v>511</v>
      </c>
      <c r="D47" s="40">
        <f>октябрь!D47-ноябрь!E47</f>
        <v>142.99598268405791</v>
      </c>
      <c r="E47" s="40">
        <f t="shared" si="0"/>
        <v>0</v>
      </c>
      <c r="F47" s="36"/>
      <c r="G47" s="36"/>
      <c r="H47" s="36"/>
      <c r="I47" s="27"/>
      <c r="J47" s="36"/>
      <c r="K47" s="36"/>
      <c r="L47" s="36"/>
      <c r="M47" s="36"/>
      <c r="N47" s="36"/>
      <c r="O47" s="29"/>
      <c r="P47" s="36"/>
      <c r="Q47" s="29"/>
      <c r="R47" s="36"/>
      <c r="S47" s="36"/>
      <c r="T47" s="36"/>
      <c r="U47" s="36"/>
      <c r="V47" s="36"/>
      <c r="W47" s="36"/>
      <c r="X47" s="36"/>
      <c r="Y47" s="29"/>
      <c r="Z47" s="36"/>
      <c r="AA47" s="66"/>
      <c r="AB47" s="36"/>
      <c r="AC47" s="36"/>
      <c r="AD47" s="36"/>
      <c r="AE47" s="36"/>
      <c r="AF47" s="36"/>
      <c r="AG47" s="36"/>
      <c r="AH47" s="29"/>
      <c r="AI47" s="36"/>
      <c r="AJ47" s="29"/>
      <c r="AK47" s="36"/>
      <c r="AL47" s="36"/>
      <c r="AM47" s="36"/>
      <c r="AN47" s="29"/>
      <c r="AO47" s="36"/>
      <c r="AP47" s="29"/>
      <c r="AQ47" s="36"/>
      <c r="AR47" s="29"/>
      <c r="AS47" s="36"/>
      <c r="AT47" s="36"/>
      <c r="AU47" s="36"/>
      <c r="AV47" s="29"/>
      <c r="AW47" s="36"/>
      <c r="AX47" s="36"/>
      <c r="AY47" s="36"/>
      <c r="AZ47" s="29"/>
      <c r="BA47" s="36"/>
      <c r="BB47" s="36"/>
      <c r="BC47" s="36"/>
      <c r="BD47" s="36"/>
      <c r="BE47" s="36"/>
      <c r="BF47" s="36"/>
      <c r="BG47" s="36"/>
      <c r="BH47" s="36"/>
      <c r="BI47" s="36"/>
      <c r="BJ47" s="29"/>
      <c r="BK47" s="36"/>
      <c r="BL47" s="29"/>
      <c r="BM47" s="36"/>
      <c r="BN47" s="36"/>
      <c r="BO47" s="36"/>
      <c r="BP47" s="29"/>
      <c r="BQ47" s="36"/>
      <c r="BR47" s="29"/>
      <c r="BS47" s="36"/>
      <c r="BT47" s="36"/>
      <c r="BU47" s="36"/>
      <c r="BV47" s="36"/>
    </row>
    <row r="48" spans="1:74" x14ac:dyDescent="0.25">
      <c r="A48" s="39">
        <v>46</v>
      </c>
      <c r="B48" s="39">
        <v>2</v>
      </c>
      <c r="C48" s="37" t="s">
        <v>512</v>
      </c>
      <c r="D48" s="40">
        <f>октябрь!D48-ноябрь!E48</f>
        <v>2218.9309037198072</v>
      </c>
      <c r="E48" s="40">
        <f t="shared" si="0"/>
        <v>0</v>
      </c>
      <c r="F48" s="36"/>
      <c r="G48" s="36"/>
      <c r="H48" s="36"/>
      <c r="I48" s="27"/>
      <c r="J48" s="36"/>
      <c r="K48" s="36"/>
      <c r="L48" s="36"/>
      <c r="M48" s="36"/>
      <c r="N48" s="36"/>
      <c r="O48" s="29"/>
      <c r="P48" s="36"/>
      <c r="Q48" s="29"/>
      <c r="R48" s="36"/>
      <c r="S48" s="36"/>
      <c r="T48" s="36"/>
      <c r="U48" s="36"/>
      <c r="V48" s="36"/>
      <c r="W48" s="36"/>
      <c r="X48" s="36"/>
      <c r="Y48" s="29"/>
      <c r="Z48" s="36"/>
      <c r="AA48" s="66"/>
      <c r="AB48" s="36"/>
      <c r="AC48" s="36"/>
      <c r="AD48" s="36"/>
      <c r="AE48" s="36"/>
      <c r="AF48" s="36"/>
      <c r="AG48" s="36"/>
      <c r="AH48" s="29"/>
      <c r="AI48" s="36"/>
      <c r="AJ48" s="29"/>
      <c r="AK48" s="36"/>
      <c r="AL48" s="36"/>
      <c r="AM48" s="36"/>
      <c r="AN48" s="29"/>
      <c r="AO48" s="36"/>
      <c r="AP48" s="29"/>
      <c r="AQ48" s="36"/>
      <c r="AR48" s="29"/>
      <c r="AS48" s="36"/>
      <c r="AT48" s="36"/>
      <c r="AU48" s="36"/>
      <c r="AV48" s="29"/>
      <c r="AW48" s="36"/>
      <c r="AX48" s="36"/>
      <c r="AY48" s="36"/>
      <c r="AZ48" s="29"/>
      <c r="BA48" s="36"/>
      <c r="BB48" s="36"/>
      <c r="BC48" s="36"/>
      <c r="BD48" s="36"/>
      <c r="BE48" s="36"/>
      <c r="BF48" s="36"/>
      <c r="BG48" s="36"/>
      <c r="BH48" s="36"/>
      <c r="BI48" s="36"/>
      <c r="BJ48" s="29"/>
      <c r="BK48" s="36"/>
      <c r="BL48" s="29"/>
      <c r="BM48" s="36"/>
      <c r="BN48" s="36"/>
      <c r="BO48" s="36"/>
      <c r="BP48" s="29"/>
      <c r="BQ48" s="36"/>
      <c r="BR48" s="29"/>
      <c r="BS48" s="36"/>
      <c r="BT48" s="36"/>
      <c r="BU48" s="36"/>
      <c r="BV48" s="36"/>
    </row>
    <row r="49" spans="1:74" x14ac:dyDescent="0.25">
      <c r="A49" s="39">
        <v>47</v>
      </c>
      <c r="B49" s="39">
        <v>1</v>
      </c>
      <c r="C49" s="37" t="s">
        <v>513</v>
      </c>
      <c r="D49" s="40">
        <f>октябрь!D49-ноябрь!E49</f>
        <v>-101.37233496618339</v>
      </c>
      <c r="E49" s="40">
        <f t="shared" si="0"/>
        <v>0</v>
      </c>
      <c r="F49" s="36"/>
      <c r="G49" s="36"/>
      <c r="H49" s="36"/>
      <c r="I49" s="27"/>
      <c r="J49" s="36"/>
      <c r="K49" s="36"/>
      <c r="L49" s="36"/>
      <c r="M49" s="36"/>
      <c r="N49" s="36"/>
      <c r="O49" s="29"/>
      <c r="P49" s="36"/>
      <c r="Q49" s="29"/>
      <c r="R49" s="36"/>
      <c r="S49" s="36"/>
      <c r="T49" s="36"/>
      <c r="U49" s="36"/>
      <c r="V49" s="36"/>
      <c r="W49" s="36"/>
      <c r="X49" s="36"/>
      <c r="Y49" s="29"/>
      <c r="Z49" s="36"/>
      <c r="AA49" s="66"/>
      <c r="AB49" s="36"/>
      <c r="AC49" s="36"/>
      <c r="AD49" s="36"/>
      <c r="AE49" s="36"/>
      <c r="AF49" s="36"/>
      <c r="AG49" s="36"/>
      <c r="AH49" s="29"/>
      <c r="AI49" s="36"/>
      <c r="AJ49" s="29"/>
      <c r="AK49" s="36"/>
      <c r="AL49" s="36"/>
      <c r="AM49" s="36"/>
      <c r="AN49" s="29"/>
      <c r="AO49" s="36"/>
      <c r="AP49" s="29"/>
      <c r="AQ49" s="36"/>
      <c r="AR49" s="29"/>
      <c r="AS49" s="36"/>
      <c r="AT49" s="36"/>
      <c r="AU49" s="36"/>
      <c r="AV49" s="29"/>
      <c r="AW49" s="36"/>
      <c r="AX49" s="36"/>
      <c r="AY49" s="36"/>
      <c r="AZ49" s="29"/>
      <c r="BA49" s="36"/>
      <c r="BB49" s="36"/>
      <c r="BC49" s="36"/>
      <c r="BD49" s="36"/>
      <c r="BE49" s="36"/>
      <c r="BF49" s="36"/>
      <c r="BG49" s="36"/>
      <c r="BH49" s="36"/>
      <c r="BI49" s="36"/>
      <c r="BJ49" s="29"/>
      <c r="BK49" s="36"/>
      <c r="BL49" s="29"/>
      <c r="BM49" s="36"/>
      <c r="BN49" s="36"/>
      <c r="BO49" s="36"/>
      <c r="BP49" s="29"/>
      <c r="BQ49" s="36"/>
      <c r="BR49" s="29"/>
      <c r="BS49" s="36"/>
      <c r="BT49" s="36"/>
      <c r="BU49" s="36"/>
      <c r="BV49" s="36"/>
    </row>
    <row r="50" spans="1:74" x14ac:dyDescent="0.25">
      <c r="A50" s="39">
        <v>48</v>
      </c>
      <c r="B50" s="39">
        <v>1</v>
      </c>
      <c r="C50" s="37" t="s">
        <v>514</v>
      </c>
      <c r="D50" s="40">
        <f>октябрь!D50-ноябрь!E50</f>
        <v>364.46012424541061</v>
      </c>
      <c r="E50" s="40">
        <f t="shared" si="0"/>
        <v>0</v>
      </c>
      <c r="F50" s="36"/>
      <c r="G50" s="36"/>
      <c r="H50" s="36"/>
      <c r="I50" s="27"/>
      <c r="J50" s="36"/>
      <c r="K50" s="36"/>
      <c r="L50" s="36"/>
      <c r="M50" s="36"/>
      <c r="N50" s="36"/>
      <c r="O50" s="29"/>
      <c r="P50" s="36"/>
      <c r="Q50" s="29"/>
      <c r="R50" s="36"/>
      <c r="S50" s="36"/>
      <c r="T50" s="36"/>
      <c r="U50" s="36"/>
      <c r="V50" s="36"/>
      <c r="W50" s="36"/>
      <c r="X50" s="36"/>
      <c r="Y50" s="29"/>
      <c r="Z50" s="36"/>
      <c r="AA50" s="66"/>
      <c r="AB50" s="36"/>
      <c r="AC50" s="36"/>
      <c r="AD50" s="36"/>
      <c r="AE50" s="36"/>
      <c r="AF50" s="36"/>
      <c r="AG50" s="36"/>
      <c r="AH50" s="29"/>
      <c r="AI50" s="36"/>
      <c r="AJ50" s="29"/>
      <c r="AK50" s="36"/>
      <c r="AL50" s="36"/>
      <c r="AM50" s="36"/>
      <c r="AN50" s="29"/>
      <c r="AO50" s="36"/>
      <c r="AP50" s="29"/>
      <c r="AQ50" s="36"/>
      <c r="AR50" s="29"/>
      <c r="AS50" s="36"/>
      <c r="AT50" s="36"/>
      <c r="AU50" s="36"/>
      <c r="AV50" s="29"/>
      <c r="AW50" s="36"/>
      <c r="AX50" s="36"/>
      <c r="AY50" s="36"/>
      <c r="AZ50" s="29"/>
      <c r="BA50" s="36"/>
      <c r="BB50" s="36"/>
      <c r="BC50" s="36"/>
      <c r="BD50" s="36"/>
      <c r="BE50" s="36"/>
      <c r="BF50" s="36"/>
      <c r="BG50" s="36"/>
      <c r="BH50" s="36"/>
      <c r="BI50" s="36"/>
      <c r="BJ50" s="29"/>
      <c r="BK50" s="36"/>
      <c r="BL50" s="29"/>
      <c r="BM50" s="36"/>
      <c r="BN50" s="36"/>
      <c r="BO50" s="36"/>
      <c r="BP50" s="29"/>
      <c r="BQ50" s="36"/>
      <c r="BR50" s="29"/>
      <c r="BS50" s="36"/>
      <c r="BT50" s="36"/>
      <c r="BU50" s="36"/>
      <c r="BV50" s="36"/>
    </row>
    <row r="51" spans="1:74" x14ac:dyDescent="0.25">
      <c r="A51" s="39">
        <v>49</v>
      </c>
      <c r="B51" s="39">
        <v>1</v>
      </c>
      <c r="C51" s="37" t="s">
        <v>515</v>
      </c>
      <c r="D51" s="40">
        <f>октябрь!D51-ноябрь!E51</f>
        <v>347.80993233816417</v>
      </c>
      <c r="E51" s="40">
        <f t="shared" si="0"/>
        <v>0</v>
      </c>
      <c r="F51" s="36"/>
      <c r="G51" s="36"/>
      <c r="H51" s="36"/>
      <c r="I51" s="27"/>
      <c r="J51" s="36"/>
      <c r="K51" s="36"/>
      <c r="L51" s="36"/>
      <c r="M51" s="36"/>
      <c r="N51" s="36"/>
      <c r="O51" s="29"/>
      <c r="P51" s="36"/>
      <c r="Q51" s="29"/>
      <c r="R51" s="36"/>
      <c r="S51" s="36"/>
      <c r="T51" s="36"/>
      <c r="U51" s="36"/>
      <c r="V51" s="36"/>
      <c r="W51" s="36"/>
      <c r="X51" s="36"/>
      <c r="Y51" s="29"/>
      <c r="Z51" s="36"/>
      <c r="AA51" s="66"/>
      <c r="AB51" s="36"/>
      <c r="AC51" s="36"/>
      <c r="AD51" s="36"/>
      <c r="AE51" s="36"/>
      <c r="AF51" s="36"/>
      <c r="AG51" s="36"/>
      <c r="AH51" s="29"/>
      <c r="AI51" s="36"/>
      <c r="AJ51" s="29"/>
      <c r="AK51" s="36"/>
      <c r="AL51" s="36"/>
      <c r="AM51" s="36"/>
      <c r="AN51" s="29"/>
      <c r="AO51" s="36"/>
      <c r="AP51" s="29"/>
      <c r="AQ51" s="36"/>
      <c r="AR51" s="29"/>
      <c r="AS51" s="36"/>
      <c r="AT51" s="36"/>
      <c r="AU51" s="36"/>
      <c r="AV51" s="29"/>
      <c r="AW51" s="36"/>
      <c r="AX51" s="36"/>
      <c r="AY51" s="36"/>
      <c r="AZ51" s="29"/>
      <c r="BA51" s="36"/>
      <c r="BB51" s="36"/>
      <c r="BC51" s="36"/>
      <c r="BD51" s="36"/>
      <c r="BE51" s="36"/>
      <c r="BF51" s="36"/>
      <c r="BG51" s="36"/>
      <c r="BH51" s="36"/>
      <c r="BI51" s="36"/>
      <c r="BJ51" s="29"/>
      <c r="BK51" s="36"/>
      <c r="BL51" s="29"/>
      <c r="BM51" s="36"/>
      <c r="BN51" s="36"/>
      <c r="BO51" s="36"/>
      <c r="BP51" s="29"/>
      <c r="BQ51" s="36"/>
      <c r="BR51" s="29"/>
      <c r="BS51" s="36"/>
      <c r="BT51" s="36"/>
      <c r="BU51" s="36"/>
      <c r="BV51" s="36"/>
    </row>
    <row r="52" spans="1:74" x14ac:dyDescent="0.25">
      <c r="A52" s="39">
        <v>50</v>
      </c>
      <c r="B52" s="39">
        <v>1</v>
      </c>
      <c r="C52" s="37" t="s">
        <v>516</v>
      </c>
      <c r="D52" s="40">
        <f>октябрь!D52-ноябрь!E52</f>
        <v>-310.71337134299529</v>
      </c>
      <c r="E52" s="40">
        <f t="shared" si="0"/>
        <v>0</v>
      </c>
      <c r="F52" s="36"/>
      <c r="G52" s="36"/>
      <c r="H52" s="36"/>
      <c r="I52" s="27"/>
      <c r="J52" s="36"/>
      <c r="K52" s="36"/>
      <c r="L52" s="36"/>
      <c r="M52" s="36"/>
      <c r="N52" s="36"/>
      <c r="O52" s="29"/>
      <c r="P52" s="36"/>
      <c r="Q52" s="29"/>
      <c r="R52" s="36"/>
      <c r="S52" s="36"/>
      <c r="T52" s="36"/>
      <c r="U52" s="36"/>
      <c r="V52" s="36"/>
      <c r="W52" s="36"/>
      <c r="X52" s="36"/>
      <c r="Y52" s="29"/>
      <c r="Z52" s="36"/>
      <c r="AA52" s="66"/>
      <c r="AB52" s="36"/>
      <c r="AC52" s="36"/>
      <c r="AD52" s="36"/>
      <c r="AE52" s="36"/>
      <c r="AF52" s="36"/>
      <c r="AG52" s="36"/>
      <c r="AH52" s="29"/>
      <c r="AI52" s="36"/>
      <c r="AJ52" s="29"/>
      <c r="AK52" s="36"/>
      <c r="AL52" s="36"/>
      <c r="AM52" s="36"/>
      <c r="AN52" s="29"/>
      <c r="AO52" s="36"/>
      <c r="AP52" s="29"/>
      <c r="AQ52" s="36"/>
      <c r="AR52" s="29"/>
      <c r="AS52" s="36"/>
      <c r="AT52" s="36"/>
      <c r="AU52" s="36"/>
      <c r="AV52" s="29"/>
      <c r="AW52" s="36"/>
      <c r="AX52" s="36"/>
      <c r="AY52" s="36"/>
      <c r="AZ52" s="29"/>
      <c r="BA52" s="36"/>
      <c r="BB52" s="36"/>
      <c r="BC52" s="36"/>
      <c r="BD52" s="36"/>
      <c r="BE52" s="36"/>
      <c r="BF52" s="36"/>
      <c r="BG52" s="36"/>
      <c r="BH52" s="36"/>
      <c r="BI52" s="36"/>
      <c r="BJ52" s="29"/>
      <c r="BK52" s="36"/>
      <c r="BL52" s="29"/>
      <c r="BM52" s="36"/>
      <c r="BN52" s="36"/>
      <c r="BO52" s="36"/>
      <c r="BP52" s="29"/>
      <c r="BQ52" s="36"/>
      <c r="BR52" s="29"/>
      <c r="BS52" s="36"/>
      <c r="BT52" s="36"/>
      <c r="BU52" s="36"/>
      <c r="BV52" s="36"/>
    </row>
    <row r="53" spans="1:74" x14ac:dyDescent="0.25">
      <c r="A53" s="39">
        <v>51</v>
      </c>
      <c r="B53" s="39">
        <v>1</v>
      </c>
      <c r="C53" s="37" t="s">
        <v>517</v>
      </c>
      <c r="D53" s="40">
        <f>октябрь!D53-ноябрь!E53</f>
        <v>30.617764222222213</v>
      </c>
      <c r="E53" s="40">
        <f t="shared" si="0"/>
        <v>0</v>
      </c>
      <c r="F53" s="36"/>
      <c r="G53" s="36"/>
      <c r="H53" s="36"/>
      <c r="I53" s="27"/>
      <c r="J53" s="36"/>
      <c r="K53" s="36"/>
      <c r="L53" s="36"/>
      <c r="M53" s="36"/>
      <c r="N53" s="36"/>
      <c r="O53" s="29"/>
      <c r="P53" s="36"/>
      <c r="Q53" s="29"/>
      <c r="R53" s="36"/>
      <c r="S53" s="36"/>
      <c r="T53" s="36"/>
      <c r="U53" s="36"/>
      <c r="V53" s="36"/>
      <c r="W53" s="36"/>
      <c r="X53" s="36"/>
      <c r="Y53" s="29"/>
      <c r="Z53" s="36"/>
      <c r="AA53" s="66"/>
      <c r="AB53" s="36"/>
      <c r="AC53" s="36"/>
      <c r="AD53" s="36"/>
      <c r="AE53" s="36"/>
      <c r="AF53" s="36"/>
      <c r="AG53" s="36"/>
      <c r="AH53" s="29"/>
      <c r="AI53" s="36"/>
      <c r="AJ53" s="29"/>
      <c r="AK53" s="36"/>
      <c r="AL53" s="36"/>
      <c r="AM53" s="36"/>
      <c r="AN53" s="29"/>
      <c r="AO53" s="36"/>
      <c r="AP53" s="29"/>
      <c r="AQ53" s="36"/>
      <c r="AR53" s="29"/>
      <c r="AS53" s="36"/>
      <c r="AT53" s="36"/>
      <c r="AU53" s="36"/>
      <c r="AV53" s="29"/>
      <c r="AW53" s="36"/>
      <c r="AX53" s="36"/>
      <c r="AY53" s="36"/>
      <c r="AZ53" s="29"/>
      <c r="BA53" s="36"/>
      <c r="BB53" s="36"/>
      <c r="BC53" s="36"/>
      <c r="BD53" s="36"/>
      <c r="BE53" s="36"/>
      <c r="BF53" s="36"/>
      <c r="BG53" s="36"/>
      <c r="BH53" s="36"/>
      <c r="BI53" s="36"/>
      <c r="BJ53" s="29"/>
      <c r="BK53" s="36"/>
      <c r="BL53" s="29"/>
      <c r="BM53" s="36"/>
      <c r="BN53" s="36"/>
      <c r="BO53" s="36"/>
      <c r="BP53" s="29"/>
      <c r="BQ53" s="36"/>
      <c r="BR53" s="29"/>
      <c r="BS53" s="36"/>
      <c r="BT53" s="36"/>
      <c r="BU53" s="36"/>
      <c r="BV53" s="36"/>
    </row>
    <row r="54" spans="1:74" x14ac:dyDescent="0.25">
      <c r="A54" s="39">
        <v>52</v>
      </c>
      <c r="B54" s="39">
        <v>1</v>
      </c>
      <c r="C54" s="37" t="s">
        <v>518</v>
      </c>
      <c r="D54" s="40">
        <f>октябрь!D54-ноябрь!E54</f>
        <v>-514.72165142995175</v>
      </c>
      <c r="E54" s="40">
        <f t="shared" si="0"/>
        <v>0</v>
      </c>
      <c r="F54" s="36"/>
      <c r="G54" s="36"/>
      <c r="H54" s="36"/>
      <c r="I54" s="27"/>
      <c r="J54" s="36"/>
      <c r="K54" s="36"/>
      <c r="L54" s="36"/>
      <c r="M54" s="36"/>
      <c r="N54" s="36"/>
      <c r="O54" s="29"/>
      <c r="P54" s="36"/>
      <c r="Q54" s="29"/>
      <c r="R54" s="36"/>
      <c r="S54" s="36"/>
      <c r="T54" s="36"/>
      <c r="U54" s="36"/>
      <c r="V54" s="36"/>
      <c r="W54" s="36"/>
      <c r="X54" s="36"/>
      <c r="Y54" s="29"/>
      <c r="Z54" s="36"/>
      <c r="AA54" s="66"/>
      <c r="AB54" s="36"/>
      <c r="AC54" s="36"/>
      <c r="AD54" s="36"/>
      <c r="AE54" s="36"/>
      <c r="AF54" s="36"/>
      <c r="AG54" s="36"/>
      <c r="AH54" s="29"/>
      <c r="AI54" s="36"/>
      <c r="AJ54" s="29"/>
      <c r="AK54" s="36"/>
      <c r="AL54" s="36"/>
      <c r="AM54" s="36"/>
      <c r="AN54" s="29"/>
      <c r="AO54" s="36"/>
      <c r="AP54" s="29"/>
      <c r="AQ54" s="36"/>
      <c r="AR54" s="29"/>
      <c r="AS54" s="36"/>
      <c r="AT54" s="36"/>
      <c r="AU54" s="36"/>
      <c r="AV54" s="29"/>
      <c r="AW54" s="36"/>
      <c r="AX54" s="36"/>
      <c r="AY54" s="36"/>
      <c r="AZ54" s="29"/>
      <c r="BA54" s="36"/>
      <c r="BB54" s="36"/>
      <c r="BC54" s="36"/>
      <c r="BD54" s="36"/>
      <c r="BE54" s="36"/>
      <c r="BF54" s="36"/>
      <c r="BG54" s="36"/>
      <c r="BH54" s="36"/>
      <c r="BI54" s="36"/>
      <c r="BJ54" s="29"/>
      <c r="BK54" s="36"/>
      <c r="BL54" s="29"/>
      <c r="BM54" s="36"/>
      <c r="BN54" s="36"/>
      <c r="BO54" s="36"/>
      <c r="BP54" s="29"/>
      <c r="BQ54" s="36"/>
      <c r="BR54" s="29"/>
      <c r="BS54" s="36"/>
      <c r="BT54" s="36"/>
      <c r="BU54" s="36"/>
      <c r="BV54" s="36"/>
    </row>
    <row r="55" spans="1:74" x14ac:dyDescent="0.25">
      <c r="A55" s="39">
        <v>53</v>
      </c>
      <c r="B55" s="39">
        <v>1</v>
      </c>
      <c r="C55" s="37" t="s">
        <v>519</v>
      </c>
      <c r="D55" s="40">
        <f>октябрь!D55-ноябрь!E55</f>
        <v>-359.6152277777777</v>
      </c>
      <c r="E55" s="40">
        <f t="shared" si="0"/>
        <v>0</v>
      </c>
      <c r="F55" s="36"/>
      <c r="G55" s="36"/>
      <c r="H55" s="36"/>
      <c r="I55" s="27"/>
      <c r="J55" s="36"/>
      <c r="K55" s="36"/>
      <c r="L55" s="36"/>
      <c r="M55" s="36"/>
      <c r="N55" s="36"/>
      <c r="O55" s="29"/>
      <c r="P55" s="36"/>
      <c r="Q55" s="29"/>
      <c r="R55" s="36"/>
      <c r="S55" s="36"/>
      <c r="T55" s="36"/>
      <c r="U55" s="36"/>
      <c r="V55" s="36"/>
      <c r="W55" s="36"/>
      <c r="X55" s="36"/>
      <c r="Y55" s="29"/>
      <c r="Z55" s="36"/>
      <c r="AA55" s="66"/>
      <c r="AB55" s="36"/>
      <c r="AC55" s="36"/>
      <c r="AD55" s="36"/>
      <c r="AE55" s="36"/>
      <c r="AF55" s="36"/>
      <c r="AG55" s="36"/>
      <c r="AH55" s="29"/>
      <c r="AI55" s="36"/>
      <c r="AJ55" s="29"/>
      <c r="AK55" s="36"/>
      <c r="AL55" s="36"/>
      <c r="AM55" s="36"/>
      <c r="AN55" s="29"/>
      <c r="AO55" s="36"/>
      <c r="AP55" s="29"/>
      <c r="AQ55" s="36"/>
      <c r="AR55" s="29"/>
      <c r="AS55" s="36"/>
      <c r="AT55" s="36"/>
      <c r="AU55" s="36"/>
      <c r="AV55" s="29"/>
      <c r="AW55" s="36"/>
      <c r="AX55" s="36"/>
      <c r="AY55" s="36"/>
      <c r="AZ55" s="29"/>
      <c r="BA55" s="36"/>
      <c r="BB55" s="36"/>
      <c r="BC55" s="36"/>
      <c r="BD55" s="36"/>
      <c r="BE55" s="36"/>
      <c r="BF55" s="36"/>
      <c r="BG55" s="36"/>
      <c r="BH55" s="36"/>
      <c r="BI55" s="36"/>
      <c r="BJ55" s="29"/>
      <c r="BK55" s="36"/>
      <c r="BL55" s="29"/>
      <c r="BM55" s="36"/>
      <c r="BN55" s="36"/>
      <c r="BO55" s="36"/>
      <c r="BP55" s="29"/>
      <c r="BQ55" s="36"/>
      <c r="BR55" s="29"/>
      <c r="BS55" s="36"/>
      <c r="BT55" s="36"/>
      <c r="BU55" s="36"/>
      <c r="BV55" s="36"/>
    </row>
    <row r="56" spans="1:74" x14ac:dyDescent="0.25">
      <c r="A56" s="39">
        <v>54</v>
      </c>
      <c r="B56" s="39">
        <v>1</v>
      </c>
      <c r="C56" s="37" t="s">
        <v>520</v>
      </c>
      <c r="D56" s="40">
        <f>октябрь!D56-ноябрь!E56</f>
        <v>-376.51669627053138</v>
      </c>
      <c r="E56" s="40">
        <f t="shared" si="0"/>
        <v>0</v>
      </c>
      <c r="F56" s="36"/>
      <c r="G56" s="36"/>
      <c r="H56" s="36"/>
      <c r="I56" s="27"/>
      <c r="J56" s="36"/>
      <c r="K56" s="36"/>
      <c r="L56" s="36"/>
      <c r="M56" s="36"/>
      <c r="N56" s="36"/>
      <c r="O56" s="29"/>
      <c r="P56" s="36"/>
      <c r="Q56" s="29"/>
      <c r="R56" s="36"/>
      <c r="S56" s="36"/>
      <c r="T56" s="36"/>
      <c r="U56" s="36"/>
      <c r="V56" s="36"/>
      <c r="W56" s="36"/>
      <c r="X56" s="36"/>
      <c r="Y56" s="29"/>
      <c r="Z56" s="36"/>
      <c r="AA56" s="66"/>
      <c r="AB56" s="36"/>
      <c r="AC56" s="36"/>
      <c r="AD56" s="36"/>
      <c r="AE56" s="36"/>
      <c r="AF56" s="36"/>
      <c r="AG56" s="36"/>
      <c r="AH56" s="29"/>
      <c r="AI56" s="36"/>
      <c r="AJ56" s="29"/>
      <c r="AK56" s="36"/>
      <c r="AL56" s="36"/>
      <c r="AM56" s="36"/>
      <c r="AN56" s="29"/>
      <c r="AO56" s="36"/>
      <c r="AP56" s="29"/>
      <c r="AQ56" s="36"/>
      <c r="AR56" s="29"/>
      <c r="AS56" s="36"/>
      <c r="AT56" s="36"/>
      <c r="AU56" s="36"/>
      <c r="AV56" s="29"/>
      <c r="AW56" s="36"/>
      <c r="AX56" s="36"/>
      <c r="AY56" s="36"/>
      <c r="AZ56" s="29"/>
      <c r="BA56" s="36"/>
      <c r="BB56" s="36"/>
      <c r="BC56" s="36"/>
      <c r="BD56" s="36"/>
      <c r="BE56" s="36"/>
      <c r="BF56" s="36"/>
      <c r="BG56" s="36"/>
      <c r="BH56" s="36"/>
      <c r="BI56" s="36"/>
      <c r="BJ56" s="29"/>
      <c r="BK56" s="36"/>
      <c r="BL56" s="29"/>
      <c r="BM56" s="36"/>
      <c r="BN56" s="36"/>
      <c r="BO56" s="36"/>
      <c r="BP56" s="29"/>
      <c r="BQ56" s="36"/>
      <c r="BR56" s="29"/>
      <c r="BS56" s="36"/>
      <c r="BT56" s="36"/>
      <c r="BU56" s="36"/>
      <c r="BV56" s="36"/>
    </row>
    <row r="57" spans="1:74" x14ac:dyDescent="0.25">
      <c r="A57" s="39">
        <v>55</v>
      </c>
      <c r="B57" s="39">
        <v>1</v>
      </c>
      <c r="C57" s="37" t="s">
        <v>521</v>
      </c>
      <c r="D57" s="40">
        <f>октябрь!D57-ноябрь!E57</f>
        <v>-46.906525265700431</v>
      </c>
      <c r="E57" s="40">
        <f t="shared" si="0"/>
        <v>0</v>
      </c>
      <c r="F57" s="36"/>
      <c r="G57" s="36"/>
      <c r="H57" s="36"/>
      <c r="I57" s="27"/>
      <c r="J57" s="36"/>
      <c r="K57" s="36"/>
      <c r="L57" s="36"/>
      <c r="M57" s="36"/>
      <c r="N57" s="36"/>
      <c r="O57" s="29"/>
      <c r="P57" s="36"/>
      <c r="Q57" s="29"/>
      <c r="R57" s="36"/>
      <c r="S57" s="36"/>
      <c r="T57" s="36"/>
      <c r="U57" s="36"/>
      <c r="V57" s="36"/>
      <c r="W57" s="36"/>
      <c r="X57" s="36"/>
      <c r="Y57" s="29"/>
      <c r="Z57" s="36"/>
      <c r="AA57" s="66"/>
      <c r="AB57" s="36"/>
      <c r="AC57" s="36"/>
      <c r="AD57" s="36"/>
      <c r="AE57" s="36"/>
      <c r="AF57" s="36"/>
      <c r="AG57" s="36"/>
      <c r="AH57" s="29"/>
      <c r="AI57" s="36"/>
      <c r="AJ57" s="29"/>
      <c r="AK57" s="36"/>
      <c r="AL57" s="36"/>
      <c r="AM57" s="36"/>
      <c r="AN57" s="29"/>
      <c r="AO57" s="36"/>
      <c r="AP57" s="29"/>
      <c r="AQ57" s="36"/>
      <c r="AR57" s="29"/>
      <c r="AS57" s="36"/>
      <c r="AT57" s="36"/>
      <c r="AU57" s="36"/>
      <c r="AV57" s="29"/>
      <c r="AW57" s="36"/>
      <c r="AX57" s="36"/>
      <c r="AY57" s="36"/>
      <c r="AZ57" s="29"/>
      <c r="BA57" s="36"/>
      <c r="BB57" s="36"/>
      <c r="BC57" s="36"/>
      <c r="BD57" s="36"/>
      <c r="BE57" s="36"/>
      <c r="BF57" s="36"/>
      <c r="BG57" s="36"/>
      <c r="BH57" s="36"/>
      <c r="BI57" s="36"/>
      <c r="BJ57" s="29"/>
      <c r="BK57" s="36"/>
      <c r="BL57" s="29"/>
      <c r="BM57" s="36"/>
      <c r="BN57" s="36"/>
      <c r="BO57" s="36"/>
      <c r="BP57" s="29"/>
      <c r="BQ57" s="36"/>
      <c r="BR57" s="29"/>
      <c r="BS57" s="36"/>
      <c r="BT57" s="36"/>
      <c r="BU57" s="36"/>
      <c r="BV57" s="36"/>
    </row>
    <row r="58" spans="1:74" x14ac:dyDescent="0.25">
      <c r="A58" s="39">
        <v>56</v>
      </c>
      <c r="B58" s="39">
        <v>1</v>
      </c>
      <c r="C58" s="37" t="s">
        <v>522</v>
      </c>
      <c r="D58" s="40">
        <f>октябрь!D58-ноябрь!E58</f>
        <v>311.20363212560386</v>
      </c>
      <c r="E58" s="40">
        <f t="shared" si="0"/>
        <v>0</v>
      </c>
      <c r="F58" s="36"/>
      <c r="G58" s="36"/>
      <c r="H58" s="36"/>
      <c r="I58" s="27"/>
      <c r="J58" s="36"/>
      <c r="K58" s="36"/>
      <c r="L58" s="36"/>
      <c r="M58" s="36"/>
      <c r="N58" s="36"/>
      <c r="O58" s="29"/>
      <c r="P58" s="36"/>
      <c r="Q58" s="29"/>
      <c r="R58" s="36"/>
      <c r="S58" s="36"/>
      <c r="T58" s="36"/>
      <c r="U58" s="36"/>
      <c r="V58" s="36"/>
      <c r="W58" s="36"/>
      <c r="X58" s="36"/>
      <c r="Y58" s="29"/>
      <c r="Z58" s="36"/>
      <c r="AA58" s="66"/>
      <c r="AB58" s="36"/>
      <c r="AC58" s="36"/>
      <c r="AD58" s="36"/>
      <c r="AE58" s="36"/>
      <c r="AF58" s="36"/>
      <c r="AG58" s="36"/>
      <c r="AH58" s="29"/>
      <c r="AI58" s="36"/>
      <c r="AJ58" s="29"/>
      <c r="AK58" s="36"/>
      <c r="AL58" s="36"/>
      <c r="AM58" s="36"/>
      <c r="AN58" s="29"/>
      <c r="AO58" s="36"/>
      <c r="AP58" s="29"/>
      <c r="AQ58" s="36"/>
      <c r="AR58" s="29"/>
      <c r="AS58" s="36"/>
      <c r="AT58" s="36"/>
      <c r="AU58" s="36"/>
      <c r="AV58" s="29"/>
      <c r="AW58" s="36"/>
      <c r="AX58" s="36"/>
      <c r="AY58" s="36"/>
      <c r="AZ58" s="29"/>
      <c r="BA58" s="36"/>
      <c r="BB58" s="36"/>
      <c r="BC58" s="36"/>
      <c r="BD58" s="36"/>
      <c r="BE58" s="36"/>
      <c r="BF58" s="36"/>
      <c r="BG58" s="36"/>
      <c r="BH58" s="36"/>
      <c r="BI58" s="36"/>
      <c r="BJ58" s="29"/>
      <c r="BK58" s="36"/>
      <c r="BL58" s="29"/>
      <c r="BM58" s="36"/>
      <c r="BN58" s="36"/>
      <c r="BO58" s="36"/>
      <c r="BP58" s="29"/>
      <c r="BQ58" s="36"/>
      <c r="BR58" s="29"/>
      <c r="BS58" s="36"/>
      <c r="BT58" s="36"/>
      <c r="BU58" s="36"/>
      <c r="BV58" s="36"/>
    </row>
    <row r="59" spans="1:74" x14ac:dyDescent="0.25">
      <c r="A59" s="39">
        <v>57</v>
      </c>
      <c r="B59" s="39">
        <v>1</v>
      </c>
      <c r="C59" s="37" t="s">
        <v>523</v>
      </c>
      <c r="D59" s="40">
        <f>октябрь!D59-ноябрь!E59</f>
        <v>96.164819603864714</v>
      </c>
      <c r="E59" s="40">
        <f t="shared" si="0"/>
        <v>0</v>
      </c>
      <c r="F59" s="36"/>
      <c r="G59" s="36"/>
      <c r="H59" s="36"/>
      <c r="I59" s="27"/>
      <c r="J59" s="36"/>
      <c r="K59" s="36"/>
      <c r="L59" s="36"/>
      <c r="M59" s="36"/>
      <c r="N59" s="36"/>
      <c r="O59" s="29"/>
      <c r="P59" s="36"/>
      <c r="Q59" s="29"/>
      <c r="R59" s="36"/>
      <c r="S59" s="36"/>
      <c r="T59" s="36"/>
      <c r="U59" s="36"/>
      <c r="V59" s="36"/>
      <c r="W59" s="36"/>
      <c r="X59" s="36"/>
      <c r="Y59" s="29"/>
      <c r="Z59" s="36"/>
      <c r="AA59" s="66"/>
      <c r="AB59" s="36"/>
      <c r="AC59" s="36"/>
      <c r="AD59" s="36"/>
      <c r="AE59" s="36"/>
      <c r="AF59" s="36"/>
      <c r="AG59" s="36"/>
      <c r="AH59" s="29"/>
      <c r="AI59" s="36"/>
      <c r="AJ59" s="29"/>
      <c r="AK59" s="36"/>
      <c r="AL59" s="36"/>
      <c r="AM59" s="36"/>
      <c r="AN59" s="29"/>
      <c r="AO59" s="36"/>
      <c r="AP59" s="29"/>
      <c r="AQ59" s="36"/>
      <c r="AR59" s="29"/>
      <c r="AS59" s="36"/>
      <c r="AT59" s="36"/>
      <c r="AU59" s="36"/>
      <c r="AV59" s="29"/>
      <c r="AW59" s="36"/>
      <c r="AX59" s="36"/>
      <c r="AY59" s="36"/>
      <c r="AZ59" s="29"/>
      <c r="BA59" s="36"/>
      <c r="BB59" s="36"/>
      <c r="BC59" s="36"/>
      <c r="BD59" s="36"/>
      <c r="BE59" s="36"/>
      <c r="BF59" s="36"/>
      <c r="BG59" s="36"/>
      <c r="BH59" s="36"/>
      <c r="BI59" s="36"/>
      <c r="BJ59" s="29"/>
      <c r="BK59" s="36"/>
      <c r="BL59" s="29"/>
      <c r="BM59" s="36"/>
      <c r="BN59" s="36"/>
      <c r="BO59" s="36"/>
      <c r="BP59" s="29"/>
      <c r="BQ59" s="36"/>
      <c r="BR59" s="29"/>
      <c r="BS59" s="36"/>
      <c r="BT59" s="36"/>
      <c r="BU59" s="36"/>
      <c r="BV59" s="36"/>
    </row>
    <row r="60" spans="1:74" x14ac:dyDescent="0.25">
      <c r="A60" s="39">
        <v>58</v>
      </c>
      <c r="B60" s="39">
        <v>1</v>
      </c>
      <c r="C60" s="37" t="s">
        <v>524</v>
      </c>
      <c r="D60" s="40">
        <f>октябрь!D60-ноябрь!E60</f>
        <v>179.15061704347829</v>
      </c>
      <c r="E60" s="40">
        <f t="shared" si="0"/>
        <v>0</v>
      </c>
      <c r="F60" s="36"/>
      <c r="G60" s="36"/>
      <c r="H60" s="36"/>
      <c r="I60" s="27"/>
      <c r="J60" s="36"/>
      <c r="K60" s="36"/>
      <c r="L60" s="36"/>
      <c r="M60" s="36"/>
      <c r="N60" s="36"/>
      <c r="O60" s="29"/>
      <c r="P60" s="36"/>
      <c r="Q60" s="29"/>
      <c r="R60" s="36"/>
      <c r="S60" s="36"/>
      <c r="T60" s="36"/>
      <c r="U60" s="36"/>
      <c r="V60" s="36"/>
      <c r="W60" s="36"/>
      <c r="X60" s="36"/>
      <c r="Y60" s="29"/>
      <c r="Z60" s="36"/>
      <c r="AA60" s="66"/>
      <c r="AB60" s="36"/>
      <c r="AC60" s="36"/>
      <c r="AD60" s="36"/>
      <c r="AE60" s="36"/>
      <c r="AF60" s="36"/>
      <c r="AG60" s="36"/>
      <c r="AH60" s="29"/>
      <c r="AI60" s="36"/>
      <c r="AJ60" s="29"/>
      <c r="AK60" s="36"/>
      <c r="AL60" s="36"/>
      <c r="AM60" s="36"/>
      <c r="AN60" s="29"/>
      <c r="AO60" s="36"/>
      <c r="AP60" s="29"/>
      <c r="AQ60" s="36"/>
      <c r="AR60" s="29"/>
      <c r="AS60" s="36"/>
      <c r="AT60" s="36"/>
      <c r="AU60" s="36"/>
      <c r="AV60" s="29"/>
      <c r="AW60" s="36"/>
      <c r="AX60" s="36"/>
      <c r="AY60" s="36"/>
      <c r="AZ60" s="29"/>
      <c r="BA60" s="36"/>
      <c r="BB60" s="36"/>
      <c r="BC60" s="36"/>
      <c r="BD60" s="36"/>
      <c r="BE60" s="36"/>
      <c r="BF60" s="36"/>
      <c r="BG60" s="36"/>
      <c r="BH60" s="36"/>
      <c r="BI60" s="36"/>
      <c r="BJ60" s="29"/>
      <c r="BK60" s="36"/>
      <c r="BL60" s="29"/>
      <c r="BM60" s="36"/>
      <c r="BN60" s="36"/>
      <c r="BO60" s="36"/>
      <c r="BP60" s="29"/>
      <c r="BQ60" s="36"/>
      <c r="BR60" s="29"/>
      <c r="BS60" s="36"/>
      <c r="BT60" s="36"/>
      <c r="BU60" s="36"/>
      <c r="BV60" s="36"/>
    </row>
    <row r="61" spans="1:74" x14ac:dyDescent="0.25">
      <c r="A61" s="39">
        <v>59</v>
      </c>
      <c r="B61" s="39">
        <v>1</v>
      </c>
      <c r="C61" s="37" t="s">
        <v>525</v>
      </c>
      <c r="D61" s="40">
        <f>октябрь!D61-ноябрь!E61</f>
        <v>-41.76933754589372</v>
      </c>
      <c r="E61" s="40">
        <f t="shared" si="0"/>
        <v>0</v>
      </c>
      <c r="F61" s="36"/>
      <c r="G61" s="36"/>
      <c r="H61" s="36"/>
      <c r="I61" s="27"/>
      <c r="J61" s="36"/>
      <c r="K61" s="36"/>
      <c r="L61" s="36"/>
      <c r="M61" s="36"/>
      <c r="N61" s="36"/>
      <c r="O61" s="29"/>
      <c r="P61" s="36"/>
      <c r="Q61" s="29"/>
      <c r="R61" s="36"/>
      <c r="S61" s="36"/>
      <c r="T61" s="36"/>
      <c r="U61" s="36"/>
      <c r="V61" s="36"/>
      <c r="W61" s="36"/>
      <c r="X61" s="36"/>
      <c r="Y61" s="29"/>
      <c r="Z61" s="36"/>
      <c r="AA61" s="66"/>
      <c r="AB61" s="36"/>
      <c r="AC61" s="36"/>
      <c r="AD61" s="36"/>
      <c r="AE61" s="36"/>
      <c r="AF61" s="36"/>
      <c r="AG61" s="36"/>
      <c r="AH61" s="29"/>
      <c r="AI61" s="36"/>
      <c r="AJ61" s="29"/>
      <c r="AK61" s="36"/>
      <c r="AL61" s="36"/>
      <c r="AM61" s="36"/>
      <c r="AN61" s="29"/>
      <c r="AO61" s="36"/>
      <c r="AP61" s="29"/>
      <c r="AQ61" s="36"/>
      <c r="AR61" s="29"/>
      <c r="AS61" s="36"/>
      <c r="AT61" s="36"/>
      <c r="AU61" s="36"/>
      <c r="AV61" s="29"/>
      <c r="AW61" s="36"/>
      <c r="AX61" s="36"/>
      <c r="AY61" s="36"/>
      <c r="AZ61" s="29"/>
      <c r="BA61" s="36"/>
      <c r="BB61" s="36"/>
      <c r="BC61" s="36"/>
      <c r="BD61" s="36"/>
      <c r="BE61" s="36"/>
      <c r="BF61" s="36"/>
      <c r="BG61" s="36"/>
      <c r="BH61" s="36"/>
      <c r="BI61" s="36"/>
      <c r="BJ61" s="29"/>
      <c r="BK61" s="36"/>
      <c r="BL61" s="29"/>
      <c r="BM61" s="36"/>
      <c r="BN61" s="36"/>
      <c r="BO61" s="36"/>
      <c r="BP61" s="29"/>
      <c r="BQ61" s="36"/>
      <c r="BR61" s="29"/>
      <c r="BS61" s="36"/>
      <c r="BT61" s="36"/>
      <c r="BU61" s="36"/>
      <c r="BV61" s="36"/>
    </row>
    <row r="62" spans="1:74" x14ac:dyDescent="0.25">
      <c r="A62" s="39">
        <v>60</v>
      </c>
      <c r="B62" s="39">
        <v>1</v>
      </c>
      <c r="C62" s="37" t="s">
        <v>526</v>
      </c>
      <c r="D62" s="40">
        <f>октябрь!D62-ноябрь!E62</f>
        <v>-28.657169178744041</v>
      </c>
      <c r="E62" s="40">
        <f t="shared" si="0"/>
        <v>0</v>
      </c>
      <c r="F62" s="36"/>
      <c r="G62" s="36"/>
      <c r="H62" s="36"/>
      <c r="I62" s="27"/>
      <c r="J62" s="36"/>
      <c r="K62" s="36"/>
      <c r="L62" s="36"/>
      <c r="M62" s="36"/>
      <c r="N62" s="36"/>
      <c r="O62" s="29"/>
      <c r="P62" s="36"/>
      <c r="Q62" s="29"/>
      <c r="R62" s="36"/>
      <c r="S62" s="36"/>
      <c r="T62" s="36"/>
      <c r="U62" s="36"/>
      <c r="V62" s="36"/>
      <c r="W62" s="36"/>
      <c r="X62" s="36"/>
      <c r="Y62" s="29"/>
      <c r="Z62" s="36"/>
      <c r="AA62" s="66"/>
      <c r="AB62" s="36"/>
      <c r="AC62" s="36"/>
      <c r="AD62" s="36"/>
      <c r="AE62" s="36"/>
      <c r="AF62" s="36"/>
      <c r="AG62" s="36"/>
      <c r="AH62" s="29"/>
      <c r="AI62" s="36"/>
      <c r="AJ62" s="29"/>
      <c r="AK62" s="36"/>
      <c r="AL62" s="36"/>
      <c r="AM62" s="36"/>
      <c r="AN62" s="29"/>
      <c r="AO62" s="36"/>
      <c r="AP62" s="29"/>
      <c r="AQ62" s="36"/>
      <c r="AR62" s="29"/>
      <c r="AS62" s="36"/>
      <c r="AT62" s="36"/>
      <c r="AU62" s="36"/>
      <c r="AV62" s="29"/>
      <c r="AW62" s="36"/>
      <c r="AX62" s="36"/>
      <c r="AY62" s="36"/>
      <c r="AZ62" s="29"/>
      <c r="BA62" s="36"/>
      <c r="BB62" s="36"/>
      <c r="BC62" s="36"/>
      <c r="BD62" s="36"/>
      <c r="BE62" s="36"/>
      <c r="BF62" s="36"/>
      <c r="BG62" s="36"/>
      <c r="BH62" s="36"/>
      <c r="BI62" s="36"/>
      <c r="BJ62" s="29"/>
      <c r="BK62" s="36"/>
      <c r="BL62" s="29"/>
      <c r="BM62" s="36"/>
      <c r="BN62" s="36"/>
      <c r="BO62" s="36"/>
      <c r="BP62" s="29"/>
      <c r="BQ62" s="36"/>
      <c r="BR62" s="29"/>
      <c r="BS62" s="36"/>
      <c r="BT62" s="36"/>
      <c r="BU62" s="36"/>
      <c r="BV62" s="36"/>
    </row>
    <row r="63" spans="1:74" x14ac:dyDescent="0.25">
      <c r="A63" s="39">
        <v>61</v>
      </c>
      <c r="B63" s="39">
        <v>1</v>
      </c>
      <c r="C63" s="37" t="s">
        <v>527</v>
      </c>
      <c r="D63" s="40">
        <f>октябрь!D63-ноябрь!E63</f>
        <v>-29.766633855072467</v>
      </c>
      <c r="E63" s="40">
        <f t="shared" si="0"/>
        <v>0</v>
      </c>
      <c r="F63" s="36"/>
      <c r="G63" s="36"/>
      <c r="H63" s="36"/>
      <c r="I63" s="27"/>
      <c r="J63" s="36"/>
      <c r="K63" s="36"/>
      <c r="L63" s="36"/>
      <c r="M63" s="36"/>
      <c r="N63" s="36"/>
      <c r="O63" s="29"/>
      <c r="P63" s="36"/>
      <c r="Q63" s="29"/>
      <c r="R63" s="36"/>
      <c r="S63" s="36"/>
      <c r="T63" s="36"/>
      <c r="U63" s="36"/>
      <c r="V63" s="36"/>
      <c r="W63" s="36"/>
      <c r="X63" s="36"/>
      <c r="Y63" s="29"/>
      <c r="Z63" s="36"/>
      <c r="AA63" s="66"/>
      <c r="AB63" s="36"/>
      <c r="AC63" s="36"/>
      <c r="AD63" s="36"/>
      <c r="AE63" s="36"/>
      <c r="AF63" s="36"/>
      <c r="AG63" s="36"/>
      <c r="AH63" s="29"/>
      <c r="AI63" s="36"/>
      <c r="AJ63" s="29"/>
      <c r="AK63" s="36"/>
      <c r="AL63" s="36"/>
      <c r="AM63" s="36"/>
      <c r="AN63" s="29"/>
      <c r="AO63" s="36"/>
      <c r="AP63" s="29"/>
      <c r="AQ63" s="36"/>
      <c r="AR63" s="29"/>
      <c r="AS63" s="36"/>
      <c r="AT63" s="36"/>
      <c r="AU63" s="36"/>
      <c r="AV63" s="29"/>
      <c r="AW63" s="36"/>
      <c r="AX63" s="36"/>
      <c r="AY63" s="36"/>
      <c r="AZ63" s="29"/>
      <c r="BA63" s="36"/>
      <c r="BB63" s="36"/>
      <c r="BC63" s="36"/>
      <c r="BD63" s="36"/>
      <c r="BE63" s="36"/>
      <c r="BF63" s="36"/>
      <c r="BG63" s="36"/>
      <c r="BH63" s="36"/>
      <c r="BI63" s="36"/>
      <c r="BJ63" s="29"/>
      <c r="BK63" s="36"/>
      <c r="BL63" s="29"/>
      <c r="BM63" s="36"/>
      <c r="BN63" s="36"/>
      <c r="BO63" s="36"/>
      <c r="BP63" s="29"/>
      <c r="BQ63" s="36"/>
      <c r="BR63" s="29"/>
      <c r="BS63" s="36"/>
      <c r="BT63" s="36"/>
      <c r="BU63" s="36"/>
      <c r="BV63" s="36"/>
    </row>
    <row r="64" spans="1:74" x14ac:dyDescent="0.25">
      <c r="A64" s="39">
        <v>62</v>
      </c>
      <c r="B64" s="39">
        <v>1</v>
      </c>
      <c r="C64" s="37" t="s">
        <v>528</v>
      </c>
      <c r="D64" s="40">
        <f>октябрь!D64-ноябрь!E64</f>
        <v>421.65305019323671</v>
      </c>
      <c r="E64" s="40">
        <f t="shared" si="0"/>
        <v>0</v>
      </c>
      <c r="F64" s="36"/>
      <c r="G64" s="36"/>
      <c r="H64" s="36"/>
      <c r="I64" s="27"/>
      <c r="J64" s="36"/>
      <c r="K64" s="36"/>
      <c r="L64" s="36"/>
      <c r="M64" s="36"/>
      <c r="N64" s="36"/>
      <c r="O64" s="29"/>
      <c r="P64" s="36"/>
      <c r="Q64" s="29"/>
      <c r="R64" s="36"/>
      <c r="S64" s="36"/>
      <c r="T64" s="36"/>
      <c r="U64" s="36"/>
      <c r="V64" s="36"/>
      <c r="W64" s="36"/>
      <c r="X64" s="36"/>
      <c r="Y64" s="29"/>
      <c r="Z64" s="36"/>
      <c r="AA64" s="66"/>
      <c r="AB64" s="36"/>
      <c r="AC64" s="36"/>
      <c r="AD64" s="36"/>
      <c r="AE64" s="36"/>
      <c r="AF64" s="36"/>
      <c r="AG64" s="36"/>
      <c r="AH64" s="29"/>
      <c r="AI64" s="36"/>
      <c r="AJ64" s="29"/>
      <c r="AK64" s="36"/>
      <c r="AL64" s="36"/>
      <c r="AM64" s="36"/>
      <c r="AN64" s="29"/>
      <c r="AO64" s="36"/>
      <c r="AP64" s="29"/>
      <c r="AQ64" s="36"/>
      <c r="AR64" s="29"/>
      <c r="AS64" s="36"/>
      <c r="AT64" s="36"/>
      <c r="AU64" s="36"/>
      <c r="AV64" s="29"/>
      <c r="AW64" s="36"/>
      <c r="AX64" s="36"/>
      <c r="AY64" s="36"/>
      <c r="AZ64" s="29"/>
      <c r="BA64" s="36"/>
      <c r="BB64" s="36"/>
      <c r="BC64" s="36"/>
      <c r="BD64" s="36"/>
      <c r="BE64" s="36"/>
      <c r="BF64" s="36"/>
      <c r="BG64" s="36"/>
      <c r="BH64" s="36"/>
      <c r="BI64" s="36"/>
      <c r="BJ64" s="29"/>
      <c r="BK64" s="36"/>
      <c r="BL64" s="29"/>
      <c r="BM64" s="36"/>
      <c r="BN64" s="36"/>
      <c r="BO64" s="36"/>
      <c r="BP64" s="29"/>
      <c r="BQ64" s="36"/>
      <c r="BR64" s="29"/>
      <c r="BS64" s="36"/>
      <c r="BT64" s="36"/>
      <c r="BU64" s="36"/>
      <c r="BV64" s="36"/>
    </row>
    <row r="65" spans="1:74" x14ac:dyDescent="0.25">
      <c r="A65" s="39">
        <v>63</v>
      </c>
      <c r="B65" s="39">
        <v>1</v>
      </c>
      <c r="C65" s="37" t="s">
        <v>529</v>
      </c>
      <c r="D65" s="40">
        <f>октябрь!D65-ноябрь!E65</f>
        <v>414.22673331207739</v>
      </c>
      <c r="E65" s="40">
        <f t="shared" si="0"/>
        <v>0</v>
      </c>
      <c r="F65" s="36"/>
      <c r="G65" s="36"/>
      <c r="H65" s="36"/>
      <c r="I65" s="27"/>
      <c r="J65" s="36"/>
      <c r="K65" s="36"/>
      <c r="L65" s="36"/>
      <c r="M65" s="36"/>
      <c r="N65" s="36"/>
      <c r="O65" s="29"/>
      <c r="P65" s="36"/>
      <c r="Q65" s="29"/>
      <c r="R65" s="36"/>
      <c r="S65" s="36"/>
      <c r="T65" s="36"/>
      <c r="U65" s="36"/>
      <c r="V65" s="36"/>
      <c r="W65" s="36"/>
      <c r="X65" s="36"/>
      <c r="Y65" s="29"/>
      <c r="Z65" s="36"/>
      <c r="AA65" s="66"/>
      <c r="AB65" s="36"/>
      <c r="AC65" s="36"/>
      <c r="AD65" s="36"/>
      <c r="AE65" s="36"/>
      <c r="AF65" s="36"/>
      <c r="AG65" s="36"/>
      <c r="AH65" s="29"/>
      <c r="AI65" s="36"/>
      <c r="AJ65" s="29"/>
      <c r="AK65" s="36"/>
      <c r="AL65" s="36"/>
      <c r="AM65" s="36"/>
      <c r="AN65" s="29"/>
      <c r="AO65" s="36"/>
      <c r="AP65" s="29"/>
      <c r="AQ65" s="36"/>
      <c r="AR65" s="29"/>
      <c r="AS65" s="36"/>
      <c r="AT65" s="36"/>
      <c r="AU65" s="36"/>
      <c r="AV65" s="29"/>
      <c r="AW65" s="36"/>
      <c r="AX65" s="36"/>
      <c r="AY65" s="36"/>
      <c r="AZ65" s="29"/>
      <c r="BA65" s="36"/>
      <c r="BB65" s="36"/>
      <c r="BC65" s="36"/>
      <c r="BD65" s="36"/>
      <c r="BE65" s="36"/>
      <c r="BF65" s="36"/>
      <c r="BG65" s="36"/>
      <c r="BH65" s="36"/>
      <c r="BI65" s="36"/>
      <c r="BJ65" s="29"/>
      <c r="BK65" s="36"/>
      <c r="BL65" s="29"/>
      <c r="BM65" s="36"/>
      <c r="BN65" s="36"/>
      <c r="BO65" s="36"/>
      <c r="BP65" s="29"/>
      <c r="BQ65" s="36"/>
      <c r="BR65" s="29"/>
      <c r="BS65" s="36"/>
      <c r="BT65" s="36"/>
      <c r="BU65" s="36"/>
      <c r="BV65" s="36"/>
    </row>
    <row r="66" spans="1:74" x14ac:dyDescent="0.25">
      <c r="A66" s="39">
        <v>64</v>
      </c>
      <c r="B66" s="39">
        <v>1</v>
      </c>
      <c r="C66" s="37" t="s">
        <v>530</v>
      </c>
      <c r="D66" s="40">
        <f>октябрь!D66-ноябрь!E66</f>
        <v>701.18251019323679</v>
      </c>
      <c r="E66" s="40">
        <f t="shared" si="0"/>
        <v>0</v>
      </c>
      <c r="F66" s="36"/>
      <c r="G66" s="36"/>
      <c r="H66" s="36"/>
      <c r="I66" s="27"/>
      <c r="J66" s="36"/>
      <c r="K66" s="36"/>
      <c r="L66" s="36"/>
      <c r="M66" s="36"/>
      <c r="N66" s="36"/>
      <c r="O66" s="29"/>
      <c r="P66" s="36"/>
      <c r="Q66" s="29"/>
      <c r="R66" s="36"/>
      <c r="S66" s="36"/>
      <c r="T66" s="36"/>
      <c r="U66" s="36"/>
      <c r="V66" s="36"/>
      <c r="W66" s="36"/>
      <c r="X66" s="36"/>
      <c r="Y66" s="29"/>
      <c r="Z66" s="36"/>
      <c r="AA66" s="66"/>
      <c r="AB66" s="36"/>
      <c r="AC66" s="36"/>
      <c r="AD66" s="36"/>
      <c r="AE66" s="36"/>
      <c r="AF66" s="36"/>
      <c r="AG66" s="36"/>
      <c r="AH66" s="29"/>
      <c r="AI66" s="36"/>
      <c r="AJ66" s="29"/>
      <c r="AK66" s="36"/>
      <c r="AL66" s="36"/>
      <c r="AM66" s="36"/>
      <c r="AN66" s="29"/>
      <c r="AO66" s="36"/>
      <c r="AP66" s="29"/>
      <c r="AQ66" s="36"/>
      <c r="AR66" s="29"/>
      <c r="AS66" s="36"/>
      <c r="AT66" s="36"/>
      <c r="AU66" s="36"/>
      <c r="AV66" s="29"/>
      <c r="AW66" s="36"/>
      <c r="AX66" s="36"/>
      <c r="AY66" s="36"/>
      <c r="AZ66" s="29"/>
      <c r="BA66" s="36"/>
      <c r="BB66" s="36"/>
      <c r="BC66" s="36"/>
      <c r="BD66" s="36"/>
      <c r="BE66" s="36"/>
      <c r="BF66" s="36"/>
      <c r="BG66" s="36"/>
      <c r="BH66" s="36"/>
      <c r="BI66" s="36"/>
      <c r="BJ66" s="29"/>
      <c r="BK66" s="36"/>
      <c r="BL66" s="29"/>
      <c r="BM66" s="36"/>
      <c r="BN66" s="36"/>
      <c r="BO66" s="36"/>
      <c r="BP66" s="29"/>
      <c r="BQ66" s="36"/>
      <c r="BR66" s="29"/>
      <c r="BS66" s="36"/>
      <c r="BT66" s="36"/>
      <c r="BU66" s="36"/>
      <c r="BV66" s="36"/>
    </row>
    <row r="67" spans="1:74" x14ac:dyDescent="0.25">
      <c r="A67" s="39">
        <v>65</v>
      </c>
      <c r="B67" s="39">
        <v>1</v>
      </c>
      <c r="C67" s="37" t="s">
        <v>531</v>
      </c>
      <c r="D67" s="40">
        <f>октябрь!D67-ноябрь!E67</f>
        <v>-910.1451403864736</v>
      </c>
      <c r="E67" s="40">
        <f t="shared" si="0"/>
        <v>0</v>
      </c>
      <c r="F67" s="36"/>
      <c r="G67" s="36"/>
      <c r="H67" s="36"/>
      <c r="I67" s="27"/>
      <c r="J67" s="36"/>
      <c r="K67" s="36"/>
      <c r="L67" s="36"/>
      <c r="M67" s="36"/>
      <c r="N67" s="36"/>
      <c r="O67" s="29"/>
      <c r="P67" s="36"/>
      <c r="Q67" s="29"/>
      <c r="R67" s="36"/>
      <c r="S67" s="36"/>
      <c r="T67" s="36"/>
      <c r="U67" s="36"/>
      <c r="V67" s="36"/>
      <c r="W67" s="36"/>
      <c r="X67" s="36"/>
      <c r="Y67" s="29"/>
      <c r="Z67" s="36"/>
      <c r="AA67" s="66"/>
      <c r="AB67" s="36"/>
      <c r="AC67" s="36"/>
      <c r="AD67" s="36"/>
      <c r="AE67" s="36"/>
      <c r="AF67" s="36"/>
      <c r="AG67" s="36"/>
      <c r="AH67" s="29"/>
      <c r="AI67" s="36"/>
      <c r="AJ67" s="29"/>
      <c r="AK67" s="36"/>
      <c r="AL67" s="36"/>
      <c r="AM67" s="36"/>
      <c r="AN67" s="29"/>
      <c r="AO67" s="36"/>
      <c r="AP67" s="29"/>
      <c r="AQ67" s="36"/>
      <c r="AR67" s="29"/>
      <c r="AS67" s="36"/>
      <c r="AT67" s="36"/>
      <c r="AU67" s="36"/>
      <c r="AV67" s="29"/>
      <c r="AW67" s="36"/>
      <c r="AX67" s="36"/>
      <c r="AY67" s="36"/>
      <c r="AZ67" s="29"/>
      <c r="BA67" s="36"/>
      <c r="BB67" s="36"/>
      <c r="BC67" s="36"/>
      <c r="BD67" s="36"/>
      <c r="BE67" s="36"/>
      <c r="BF67" s="36"/>
      <c r="BG67" s="36"/>
      <c r="BH67" s="36"/>
      <c r="BI67" s="36"/>
      <c r="BJ67" s="29"/>
      <c r="BK67" s="36"/>
      <c r="BL67" s="29"/>
      <c r="BM67" s="36"/>
      <c r="BN67" s="36"/>
      <c r="BO67" s="36"/>
      <c r="BP67" s="29"/>
      <c r="BQ67" s="36"/>
      <c r="BR67" s="29"/>
      <c r="BS67" s="36"/>
      <c r="BT67" s="36"/>
      <c r="BU67" s="36"/>
      <c r="BV67" s="36"/>
    </row>
    <row r="68" spans="1:74" x14ac:dyDescent="0.25">
      <c r="A68" s="39">
        <v>66</v>
      </c>
      <c r="B68" s="39">
        <v>1</v>
      </c>
      <c r="C68" s="37" t="s">
        <v>532</v>
      </c>
      <c r="D68" s="40">
        <f>октябрь!D68-ноябрь!E68</f>
        <v>91.618126705314012</v>
      </c>
      <c r="E68" s="40">
        <f t="shared" ref="E68:E131" si="1">G68+H68+J68+L68+N68+P68+R68+T68+V68+X68+Z68+AC68+AE68+AG68+AI68+AK68+AM68+AO68+AQ68+AS68+AU68+AW68+AY68+BA68+BC68+BE68+BG68+BI68+BK68+BM68+BO68+BQ68+BS68+BU68+BV68</f>
        <v>0</v>
      </c>
      <c r="F68" s="36"/>
      <c r="G68" s="36"/>
      <c r="H68" s="36"/>
      <c r="I68" s="27"/>
      <c r="J68" s="36"/>
      <c r="K68" s="36"/>
      <c r="L68" s="36"/>
      <c r="M68" s="36"/>
      <c r="N68" s="36"/>
      <c r="O68" s="29"/>
      <c r="P68" s="36"/>
      <c r="Q68" s="29"/>
      <c r="R68" s="36"/>
      <c r="S68" s="36"/>
      <c r="T68" s="36"/>
      <c r="U68" s="36"/>
      <c r="V68" s="36"/>
      <c r="W68" s="36"/>
      <c r="X68" s="36"/>
      <c r="Y68" s="29"/>
      <c r="Z68" s="36"/>
      <c r="AA68" s="66"/>
      <c r="AB68" s="36"/>
      <c r="AC68" s="36"/>
      <c r="AD68" s="36"/>
      <c r="AE68" s="36"/>
      <c r="AF68" s="36"/>
      <c r="AG68" s="36"/>
      <c r="AH68" s="29"/>
      <c r="AI68" s="36"/>
      <c r="AJ68" s="29"/>
      <c r="AK68" s="36"/>
      <c r="AL68" s="36"/>
      <c r="AM68" s="36"/>
      <c r="AN68" s="29"/>
      <c r="AO68" s="36"/>
      <c r="AP68" s="29"/>
      <c r="AQ68" s="36"/>
      <c r="AR68" s="29"/>
      <c r="AS68" s="36"/>
      <c r="AT68" s="36"/>
      <c r="AU68" s="36"/>
      <c r="AV68" s="29"/>
      <c r="AW68" s="36"/>
      <c r="AX68" s="36"/>
      <c r="AY68" s="36"/>
      <c r="AZ68" s="29"/>
      <c r="BA68" s="36"/>
      <c r="BB68" s="36"/>
      <c r="BC68" s="36"/>
      <c r="BD68" s="36"/>
      <c r="BE68" s="36"/>
      <c r="BF68" s="36"/>
      <c r="BG68" s="36"/>
      <c r="BH68" s="36"/>
      <c r="BI68" s="36"/>
      <c r="BJ68" s="29"/>
      <c r="BK68" s="36"/>
      <c r="BL68" s="29"/>
      <c r="BM68" s="36"/>
      <c r="BN68" s="36"/>
      <c r="BO68" s="36"/>
      <c r="BP68" s="29"/>
      <c r="BQ68" s="36"/>
      <c r="BR68" s="29"/>
      <c r="BS68" s="36"/>
      <c r="BT68" s="36"/>
      <c r="BU68" s="36"/>
      <c r="BV68" s="36"/>
    </row>
    <row r="69" spans="1:74" x14ac:dyDescent="0.25">
      <c r="A69" s="39">
        <v>67</v>
      </c>
      <c r="B69" s="39">
        <v>1</v>
      </c>
      <c r="C69" s="37" t="s">
        <v>533</v>
      </c>
      <c r="D69" s="40">
        <f>октябрь!D69-ноябрь!E69</f>
        <v>363.82346661835749</v>
      </c>
      <c r="E69" s="40">
        <f t="shared" si="1"/>
        <v>0</v>
      </c>
      <c r="F69" s="36"/>
      <c r="G69" s="36"/>
      <c r="H69" s="36"/>
      <c r="I69" s="27"/>
      <c r="J69" s="36"/>
      <c r="K69" s="36"/>
      <c r="L69" s="36"/>
      <c r="M69" s="36"/>
      <c r="N69" s="36"/>
      <c r="O69" s="29"/>
      <c r="P69" s="36"/>
      <c r="Q69" s="29"/>
      <c r="R69" s="36"/>
      <c r="S69" s="36"/>
      <c r="T69" s="36"/>
      <c r="U69" s="36"/>
      <c r="V69" s="36"/>
      <c r="W69" s="36"/>
      <c r="X69" s="36"/>
      <c r="Y69" s="29"/>
      <c r="Z69" s="36"/>
      <c r="AA69" s="66"/>
      <c r="AB69" s="36"/>
      <c r="AC69" s="36"/>
      <c r="AD69" s="36"/>
      <c r="AE69" s="36"/>
      <c r="AF69" s="36"/>
      <c r="AG69" s="36"/>
      <c r="AH69" s="29"/>
      <c r="AI69" s="36"/>
      <c r="AJ69" s="29"/>
      <c r="AK69" s="36"/>
      <c r="AL69" s="36"/>
      <c r="AM69" s="36"/>
      <c r="AN69" s="29"/>
      <c r="AO69" s="36"/>
      <c r="AP69" s="29"/>
      <c r="AQ69" s="36"/>
      <c r="AR69" s="29"/>
      <c r="AS69" s="36"/>
      <c r="AT69" s="36"/>
      <c r="AU69" s="36"/>
      <c r="AV69" s="29"/>
      <c r="AW69" s="36"/>
      <c r="AX69" s="36"/>
      <c r="AY69" s="36"/>
      <c r="AZ69" s="29"/>
      <c r="BA69" s="36"/>
      <c r="BB69" s="36"/>
      <c r="BC69" s="36"/>
      <c r="BD69" s="36"/>
      <c r="BE69" s="36"/>
      <c r="BF69" s="36"/>
      <c r="BG69" s="36"/>
      <c r="BH69" s="36"/>
      <c r="BI69" s="36"/>
      <c r="BJ69" s="29"/>
      <c r="BK69" s="36"/>
      <c r="BL69" s="29"/>
      <c r="BM69" s="36"/>
      <c r="BN69" s="36"/>
      <c r="BO69" s="36"/>
      <c r="BP69" s="29"/>
      <c r="BQ69" s="36"/>
      <c r="BR69" s="29"/>
      <c r="BS69" s="36"/>
      <c r="BT69" s="36"/>
      <c r="BU69" s="36"/>
      <c r="BV69" s="36"/>
    </row>
    <row r="70" spans="1:74" x14ac:dyDescent="0.25">
      <c r="A70" s="39">
        <v>68</v>
      </c>
      <c r="B70" s="39">
        <v>1</v>
      </c>
      <c r="C70" s="37" t="s">
        <v>534</v>
      </c>
      <c r="D70" s="40">
        <f>октябрь!D70-ноябрь!E70</f>
        <v>-215.84870817391308</v>
      </c>
      <c r="E70" s="40">
        <f t="shared" si="1"/>
        <v>0</v>
      </c>
      <c r="F70" s="36"/>
      <c r="G70" s="36"/>
      <c r="H70" s="36"/>
      <c r="I70" s="27"/>
      <c r="J70" s="36"/>
      <c r="K70" s="36"/>
      <c r="L70" s="36"/>
      <c r="M70" s="36"/>
      <c r="N70" s="36"/>
      <c r="O70" s="29"/>
      <c r="P70" s="36"/>
      <c r="Q70" s="29"/>
      <c r="R70" s="36"/>
      <c r="S70" s="36"/>
      <c r="T70" s="36"/>
      <c r="U70" s="36"/>
      <c r="V70" s="36"/>
      <c r="W70" s="36"/>
      <c r="X70" s="36"/>
      <c r="Y70" s="29"/>
      <c r="Z70" s="36"/>
      <c r="AA70" s="66"/>
      <c r="AB70" s="36"/>
      <c r="AC70" s="36"/>
      <c r="AD70" s="36"/>
      <c r="AE70" s="36"/>
      <c r="AF70" s="36"/>
      <c r="AG70" s="36"/>
      <c r="AH70" s="29"/>
      <c r="AI70" s="36"/>
      <c r="AJ70" s="29"/>
      <c r="AK70" s="36"/>
      <c r="AL70" s="36"/>
      <c r="AM70" s="36"/>
      <c r="AN70" s="29"/>
      <c r="AO70" s="36"/>
      <c r="AP70" s="29"/>
      <c r="AQ70" s="36"/>
      <c r="AR70" s="29"/>
      <c r="AS70" s="36"/>
      <c r="AT70" s="36"/>
      <c r="AU70" s="36"/>
      <c r="AV70" s="29"/>
      <c r="AW70" s="36"/>
      <c r="AX70" s="36"/>
      <c r="AY70" s="36"/>
      <c r="AZ70" s="29"/>
      <c r="BA70" s="36"/>
      <c r="BB70" s="36"/>
      <c r="BC70" s="36"/>
      <c r="BD70" s="36"/>
      <c r="BE70" s="36"/>
      <c r="BF70" s="36"/>
      <c r="BG70" s="36"/>
      <c r="BH70" s="36"/>
      <c r="BI70" s="36"/>
      <c r="BJ70" s="29"/>
      <c r="BK70" s="36"/>
      <c r="BL70" s="29"/>
      <c r="BM70" s="36"/>
      <c r="BN70" s="36"/>
      <c r="BO70" s="36"/>
      <c r="BP70" s="29"/>
      <c r="BQ70" s="36"/>
      <c r="BR70" s="29"/>
      <c r="BS70" s="36"/>
      <c r="BT70" s="36"/>
      <c r="BU70" s="36"/>
      <c r="BV70" s="36"/>
    </row>
    <row r="71" spans="1:74" x14ac:dyDescent="0.25">
      <c r="A71" s="39">
        <v>69</v>
      </c>
      <c r="B71" s="39">
        <v>1</v>
      </c>
      <c r="C71" s="37" t="s">
        <v>535</v>
      </c>
      <c r="D71" s="40">
        <f>октябрь!D71-ноябрь!E71</f>
        <v>-13.422988260869561</v>
      </c>
      <c r="E71" s="40">
        <f t="shared" si="1"/>
        <v>0</v>
      </c>
      <c r="F71" s="36"/>
      <c r="G71" s="36"/>
      <c r="H71" s="36"/>
      <c r="I71" s="27"/>
      <c r="J71" s="36"/>
      <c r="K71" s="36"/>
      <c r="L71" s="36"/>
      <c r="M71" s="36"/>
      <c r="N71" s="36"/>
      <c r="O71" s="29"/>
      <c r="P71" s="36"/>
      <c r="Q71" s="29"/>
      <c r="R71" s="36"/>
      <c r="S71" s="36"/>
      <c r="T71" s="36"/>
      <c r="U71" s="36"/>
      <c r="V71" s="36"/>
      <c r="W71" s="36"/>
      <c r="X71" s="36"/>
      <c r="Y71" s="29"/>
      <c r="Z71" s="36"/>
      <c r="AA71" s="66"/>
      <c r="AB71" s="36"/>
      <c r="AC71" s="36"/>
      <c r="AD71" s="36"/>
      <c r="AE71" s="36"/>
      <c r="AF71" s="36"/>
      <c r="AG71" s="36"/>
      <c r="AH71" s="29"/>
      <c r="AI71" s="36"/>
      <c r="AJ71" s="29"/>
      <c r="AK71" s="36"/>
      <c r="AL71" s="36"/>
      <c r="AM71" s="36"/>
      <c r="AN71" s="29"/>
      <c r="AO71" s="36"/>
      <c r="AP71" s="29"/>
      <c r="AQ71" s="36"/>
      <c r="AR71" s="29"/>
      <c r="AS71" s="36"/>
      <c r="AT71" s="36"/>
      <c r="AU71" s="36"/>
      <c r="AV71" s="29"/>
      <c r="AW71" s="36"/>
      <c r="AX71" s="36"/>
      <c r="AY71" s="36"/>
      <c r="AZ71" s="29"/>
      <c r="BA71" s="36"/>
      <c r="BB71" s="36"/>
      <c r="BC71" s="36"/>
      <c r="BD71" s="36"/>
      <c r="BE71" s="36"/>
      <c r="BF71" s="36"/>
      <c r="BG71" s="36"/>
      <c r="BH71" s="36"/>
      <c r="BI71" s="36"/>
      <c r="BJ71" s="29"/>
      <c r="BK71" s="36"/>
      <c r="BL71" s="29"/>
      <c r="BM71" s="36"/>
      <c r="BN71" s="36"/>
      <c r="BO71" s="36"/>
      <c r="BP71" s="29"/>
      <c r="BQ71" s="36"/>
      <c r="BR71" s="29"/>
      <c r="BS71" s="36"/>
      <c r="BT71" s="36"/>
      <c r="BU71" s="36"/>
      <c r="BV71" s="36"/>
    </row>
    <row r="72" spans="1:74" x14ac:dyDescent="0.25">
      <c r="A72" s="39">
        <v>70</v>
      </c>
      <c r="B72" s="39">
        <v>1</v>
      </c>
      <c r="C72" s="37" t="s">
        <v>536</v>
      </c>
      <c r="D72" s="40">
        <f>октябрь!D72-ноябрь!E72</f>
        <v>184.75186854106278</v>
      </c>
      <c r="E72" s="40">
        <f t="shared" si="1"/>
        <v>0</v>
      </c>
      <c r="F72" s="36"/>
      <c r="G72" s="36"/>
      <c r="H72" s="36"/>
      <c r="I72" s="27"/>
      <c r="J72" s="36"/>
      <c r="K72" s="36"/>
      <c r="L72" s="36"/>
      <c r="M72" s="36"/>
      <c r="N72" s="36"/>
      <c r="O72" s="29"/>
      <c r="P72" s="36"/>
      <c r="Q72" s="29"/>
      <c r="R72" s="36"/>
      <c r="S72" s="36"/>
      <c r="T72" s="36"/>
      <c r="U72" s="36"/>
      <c r="V72" s="36"/>
      <c r="W72" s="36"/>
      <c r="X72" s="36"/>
      <c r="Y72" s="29"/>
      <c r="Z72" s="36"/>
      <c r="AA72" s="66"/>
      <c r="AB72" s="36"/>
      <c r="AC72" s="36"/>
      <c r="AD72" s="36"/>
      <c r="AE72" s="36"/>
      <c r="AF72" s="36"/>
      <c r="AG72" s="36"/>
      <c r="AH72" s="29"/>
      <c r="AI72" s="36"/>
      <c r="AJ72" s="29"/>
      <c r="AK72" s="36"/>
      <c r="AL72" s="36"/>
      <c r="AM72" s="36"/>
      <c r="AN72" s="29"/>
      <c r="AO72" s="36"/>
      <c r="AP72" s="29"/>
      <c r="AQ72" s="36"/>
      <c r="AR72" s="29"/>
      <c r="AS72" s="36"/>
      <c r="AT72" s="36"/>
      <c r="AU72" s="36"/>
      <c r="AV72" s="29"/>
      <c r="AW72" s="36"/>
      <c r="AX72" s="36"/>
      <c r="AY72" s="36"/>
      <c r="AZ72" s="29"/>
      <c r="BA72" s="36"/>
      <c r="BB72" s="36"/>
      <c r="BC72" s="36"/>
      <c r="BD72" s="36"/>
      <c r="BE72" s="36"/>
      <c r="BF72" s="36"/>
      <c r="BG72" s="36"/>
      <c r="BH72" s="36"/>
      <c r="BI72" s="36"/>
      <c r="BJ72" s="29"/>
      <c r="BK72" s="36"/>
      <c r="BL72" s="29"/>
      <c r="BM72" s="36"/>
      <c r="BN72" s="36"/>
      <c r="BO72" s="36"/>
      <c r="BP72" s="29"/>
      <c r="BQ72" s="36"/>
      <c r="BR72" s="29"/>
      <c r="BS72" s="36"/>
      <c r="BT72" s="36"/>
      <c r="BU72" s="36"/>
      <c r="BV72" s="36"/>
    </row>
    <row r="73" spans="1:74" x14ac:dyDescent="0.25">
      <c r="A73" s="39">
        <v>71</v>
      </c>
      <c r="B73" s="39">
        <v>1</v>
      </c>
      <c r="C73" s="37" t="s">
        <v>537</v>
      </c>
      <c r="D73" s="40">
        <f>октябрь!D73-ноябрь!E73</f>
        <v>1407.8588049758453</v>
      </c>
      <c r="E73" s="40">
        <f t="shared" si="1"/>
        <v>0</v>
      </c>
      <c r="F73" s="36"/>
      <c r="G73" s="36"/>
      <c r="H73" s="36"/>
      <c r="I73" s="27"/>
      <c r="J73" s="36"/>
      <c r="K73" s="36"/>
      <c r="L73" s="36"/>
      <c r="M73" s="36"/>
      <c r="N73" s="36"/>
      <c r="O73" s="29"/>
      <c r="P73" s="36"/>
      <c r="Q73" s="29"/>
      <c r="R73" s="36"/>
      <c r="S73" s="36"/>
      <c r="T73" s="36"/>
      <c r="U73" s="36"/>
      <c r="V73" s="36"/>
      <c r="W73" s="36"/>
      <c r="X73" s="36"/>
      <c r="Y73" s="29"/>
      <c r="Z73" s="36"/>
      <c r="AA73" s="66"/>
      <c r="AB73" s="36"/>
      <c r="AC73" s="36"/>
      <c r="AD73" s="36"/>
      <c r="AE73" s="36"/>
      <c r="AF73" s="36"/>
      <c r="AG73" s="36"/>
      <c r="AH73" s="29"/>
      <c r="AI73" s="36"/>
      <c r="AJ73" s="29"/>
      <c r="AK73" s="36"/>
      <c r="AL73" s="36"/>
      <c r="AM73" s="36"/>
      <c r="AN73" s="29"/>
      <c r="AO73" s="36"/>
      <c r="AP73" s="29"/>
      <c r="AQ73" s="36"/>
      <c r="AR73" s="29"/>
      <c r="AS73" s="36"/>
      <c r="AT73" s="36"/>
      <c r="AU73" s="36"/>
      <c r="AV73" s="29"/>
      <c r="AW73" s="36"/>
      <c r="AX73" s="36"/>
      <c r="AY73" s="36"/>
      <c r="AZ73" s="29"/>
      <c r="BA73" s="36"/>
      <c r="BB73" s="36"/>
      <c r="BC73" s="36"/>
      <c r="BD73" s="36"/>
      <c r="BE73" s="36"/>
      <c r="BF73" s="36"/>
      <c r="BG73" s="36"/>
      <c r="BH73" s="36"/>
      <c r="BI73" s="36"/>
      <c r="BJ73" s="29"/>
      <c r="BK73" s="36"/>
      <c r="BL73" s="29"/>
      <c r="BM73" s="36"/>
      <c r="BN73" s="36"/>
      <c r="BO73" s="36"/>
      <c r="BP73" s="29"/>
      <c r="BQ73" s="36"/>
      <c r="BR73" s="29"/>
      <c r="BS73" s="36"/>
      <c r="BT73" s="36"/>
      <c r="BU73" s="36"/>
      <c r="BV73" s="36"/>
    </row>
    <row r="74" spans="1:74" x14ac:dyDescent="0.25">
      <c r="A74" s="39">
        <v>72</v>
      </c>
      <c r="B74" s="39">
        <v>1</v>
      </c>
      <c r="C74" s="37" t="s">
        <v>538</v>
      </c>
      <c r="D74" s="40">
        <f>октябрь!D74-ноябрь!E74</f>
        <v>35.294057951690853</v>
      </c>
      <c r="E74" s="40">
        <f t="shared" si="1"/>
        <v>0</v>
      </c>
      <c r="F74" s="36"/>
      <c r="G74" s="36"/>
      <c r="H74" s="36"/>
      <c r="I74" s="27"/>
      <c r="J74" s="36"/>
      <c r="K74" s="36"/>
      <c r="L74" s="36"/>
      <c r="M74" s="36"/>
      <c r="N74" s="36"/>
      <c r="O74" s="29"/>
      <c r="P74" s="36"/>
      <c r="Q74" s="29"/>
      <c r="R74" s="36"/>
      <c r="S74" s="36"/>
      <c r="T74" s="36"/>
      <c r="U74" s="36"/>
      <c r="V74" s="36"/>
      <c r="W74" s="36"/>
      <c r="X74" s="36"/>
      <c r="Y74" s="29"/>
      <c r="Z74" s="36"/>
      <c r="AA74" s="66"/>
      <c r="AB74" s="36"/>
      <c r="AC74" s="36"/>
      <c r="AD74" s="36"/>
      <c r="AE74" s="36"/>
      <c r="AF74" s="36"/>
      <c r="AG74" s="36"/>
      <c r="AH74" s="29"/>
      <c r="AI74" s="36"/>
      <c r="AJ74" s="29"/>
      <c r="AK74" s="36"/>
      <c r="AL74" s="36"/>
      <c r="AM74" s="36"/>
      <c r="AN74" s="29"/>
      <c r="AO74" s="36"/>
      <c r="AP74" s="29"/>
      <c r="AQ74" s="36"/>
      <c r="AR74" s="29"/>
      <c r="AS74" s="36"/>
      <c r="AT74" s="36"/>
      <c r="AU74" s="36"/>
      <c r="AV74" s="29"/>
      <c r="AW74" s="36"/>
      <c r="AX74" s="36"/>
      <c r="AY74" s="36"/>
      <c r="AZ74" s="29"/>
      <c r="BA74" s="36"/>
      <c r="BB74" s="36"/>
      <c r="BC74" s="36"/>
      <c r="BD74" s="36"/>
      <c r="BE74" s="36"/>
      <c r="BF74" s="36"/>
      <c r="BG74" s="36"/>
      <c r="BH74" s="36"/>
      <c r="BI74" s="36"/>
      <c r="BJ74" s="29"/>
      <c r="BK74" s="36"/>
      <c r="BL74" s="29"/>
      <c r="BM74" s="36"/>
      <c r="BN74" s="36"/>
      <c r="BO74" s="36"/>
      <c r="BP74" s="29"/>
      <c r="BQ74" s="36"/>
      <c r="BR74" s="29"/>
      <c r="BS74" s="36"/>
      <c r="BT74" s="36"/>
      <c r="BU74" s="36"/>
      <c r="BV74" s="36"/>
    </row>
    <row r="75" spans="1:74" x14ac:dyDescent="0.25">
      <c r="A75" s="39">
        <v>73</v>
      </c>
      <c r="B75" s="39">
        <v>1</v>
      </c>
      <c r="C75" s="37" t="s">
        <v>539</v>
      </c>
      <c r="D75" s="40">
        <f>октябрь!D75-ноябрь!E75</f>
        <v>-646.56915222222244</v>
      </c>
      <c r="E75" s="40">
        <f t="shared" si="1"/>
        <v>0</v>
      </c>
      <c r="F75" s="36"/>
      <c r="G75" s="36"/>
      <c r="H75" s="36"/>
      <c r="I75" s="27"/>
      <c r="J75" s="36"/>
      <c r="K75" s="36"/>
      <c r="L75" s="36"/>
      <c r="M75" s="36"/>
      <c r="N75" s="36"/>
      <c r="O75" s="29"/>
      <c r="P75" s="36"/>
      <c r="Q75" s="29"/>
      <c r="R75" s="36"/>
      <c r="S75" s="36"/>
      <c r="T75" s="36"/>
      <c r="U75" s="36"/>
      <c r="V75" s="36"/>
      <c r="W75" s="36"/>
      <c r="X75" s="36"/>
      <c r="Y75" s="29"/>
      <c r="Z75" s="36"/>
      <c r="AA75" s="66"/>
      <c r="AB75" s="36"/>
      <c r="AC75" s="36"/>
      <c r="AD75" s="36"/>
      <c r="AE75" s="36"/>
      <c r="AF75" s="36"/>
      <c r="AG75" s="36"/>
      <c r="AH75" s="29"/>
      <c r="AI75" s="36"/>
      <c r="AJ75" s="29"/>
      <c r="AK75" s="36"/>
      <c r="AL75" s="36"/>
      <c r="AM75" s="36"/>
      <c r="AN75" s="29"/>
      <c r="AO75" s="36"/>
      <c r="AP75" s="29"/>
      <c r="AQ75" s="36"/>
      <c r="AR75" s="29"/>
      <c r="AS75" s="36"/>
      <c r="AT75" s="36"/>
      <c r="AU75" s="36"/>
      <c r="AV75" s="29"/>
      <c r="AW75" s="36"/>
      <c r="AX75" s="36"/>
      <c r="AY75" s="36"/>
      <c r="AZ75" s="29"/>
      <c r="BA75" s="36"/>
      <c r="BB75" s="36"/>
      <c r="BC75" s="36"/>
      <c r="BD75" s="36"/>
      <c r="BE75" s="36"/>
      <c r="BF75" s="36"/>
      <c r="BG75" s="36"/>
      <c r="BH75" s="36"/>
      <c r="BI75" s="36"/>
      <c r="BJ75" s="29"/>
      <c r="BK75" s="36"/>
      <c r="BL75" s="29"/>
      <c r="BM75" s="36"/>
      <c r="BN75" s="36"/>
      <c r="BO75" s="36"/>
      <c r="BP75" s="29"/>
      <c r="BQ75" s="36"/>
      <c r="BR75" s="29"/>
      <c r="BS75" s="36"/>
      <c r="BT75" s="36"/>
      <c r="BU75" s="36"/>
      <c r="BV75" s="36"/>
    </row>
    <row r="76" spans="1:74" x14ac:dyDescent="0.25">
      <c r="A76" s="39">
        <v>74</v>
      </c>
      <c r="B76" s="39">
        <v>1</v>
      </c>
      <c r="C76" s="37" t="s">
        <v>540</v>
      </c>
      <c r="D76" s="40">
        <f>октябрь!D76-ноябрь!E76</f>
        <v>-180.36702389371976</v>
      </c>
      <c r="E76" s="40">
        <f t="shared" si="1"/>
        <v>0</v>
      </c>
      <c r="F76" s="36"/>
      <c r="G76" s="36"/>
      <c r="H76" s="36"/>
      <c r="I76" s="27"/>
      <c r="J76" s="36"/>
      <c r="K76" s="36"/>
      <c r="L76" s="36"/>
      <c r="M76" s="36"/>
      <c r="N76" s="36"/>
      <c r="O76" s="29"/>
      <c r="P76" s="36"/>
      <c r="Q76" s="29"/>
      <c r="R76" s="36"/>
      <c r="S76" s="36"/>
      <c r="T76" s="36"/>
      <c r="U76" s="36"/>
      <c r="V76" s="36"/>
      <c r="W76" s="36"/>
      <c r="X76" s="36"/>
      <c r="Y76" s="29"/>
      <c r="Z76" s="36"/>
      <c r="AA76" s="66"/>
      <c r="AB76" s="36"/>
      <c r="AC76" s="36"/>
      <c r="AD76" s="36"/>
      <c r="AE76" s="36"/>
      <c r="AF76" s="36"/>
      <c r="AG76" s="36"/>
      <c r="AH76" s="29"/>
      <c r="AI76" s="36"/>
      <c r="AJ76" s="29"/>
      <c r="AK76" s="36"/>
      <c r="AL76" s="36"/>
      <c r="AM76" s="36"/>
      <c r="AN76" s="29"/>
      <c r="AO76" s="36"/>
      <c r="AP76" s="29"/>
      <c r="AQ76" s="36"/>
      <c r="AR76" s="29"/>
      <c r="AS76" s="36"/>
      <c r="AT76" s="36"/>
      <c r="AU76" s="36"/>
      <c r="AV76" s="29"/>
      <c r="AW76" s="36"/>
      <c r="AX76" s="36"/>
      <c r="AY76" s="36"/>
      <c r="AZ76" s="29"/>
      <c r="BA76" s="36"/>
      <c r="BB76" s="36"/>
      <c r="BC76" s="36"/>
      <c r="BD76" s="36"/>
      <c r="BE76" s="36"/>
      <c r="BF76" s="36"/>
      <c r="BG76" s="36"/>
      <c r="BH76" s="36"/>
      <c r="BI76" s="36"/>
      <c r="BJ76" s="29"/>
      <c r="BK76" s="36"/>
      <c r="BL76" s="29"/>
      <c r="BM76" s="36"/>
      <c r="BN76" s="36"/>
      <c r="BO76" s="36"/>
      <c r="BP76" s="29"/>
      <c r="BQ76" s="36"/>
      <c r="BR76" s="29"/>
      <c r="BS76" s="36"/>
      <c r="BT76" s="36"/>
      <c r="BU76" s="36"/>
      <c r="BV76" s="36"/>
    </row>
    <row r="77" spans="1:74" x14ac:dyDescent="0.25">
      <c r="A77" s="39">
        <v>75</v>
      </c>
      <c r="B77" s="39">
        <v>1</v>
      </c>
      <c r="C77" s="37" t="s">
        <v>541</v>
      </c>
      <c r="D77" s="40">
        <f>октябрь!D77-ноябрь!E77</f>
        <v>313.31409598260882</v>
      </c>
      <c r="E77" s="40">
        <f t="shared" si="1"/>
        <v>0</v>
      </c>
      <c r="F77" s="36"/>
      <c r="G77" s="36"/>
      <c r="H77" s="36"/>
      <c r="I77" s="27"/>
      <c r="J77" s="36"/>
      <c r="K77" s="36"/>
      <c r="L77" s="36"/>
      <c r="M77" s="36"/>
      <c r="N77" s="36"/>
      <c r="O77" s="29"/>
      <c r="P77" s="36"/>
      <c r="Q77" s="29"/>
      <c r="R77" s="36"/>
      <c r="S77" s="36"/>
      <c r="T77" s="36"/>
      <c r="U77" s="36"/>
      <c r="V77" s="36"/>
      <c r="W77" s="36"/>
      <c r="X77" s="36"/>
      <c r="Y77" s="29"/>
      <c r="Z77" s="36"/>
      <c r="AA77" s="66"/>
      <c r="AB77" s="36"/>
      <c r="AC77" s="36"/>
      <c r="AD77" s="36"/>
      <c r="AE77" s="36"/>
      <c r="AF77" s="36"/>
      <c r="AG77" s="36"/>
      <c r="AH77" s="29"/>
      <c r="AI77" s="36"/>
      <c r="AJ77" s="29"/>
      <c r="AK77" s="36"/>
      <c r="AL77" s="36"/>
      <c r="AM77" s="36"/>
      <c r="AN77" s="29"/>
      <c r="AO77" s="36"/>
      <c r="AP77" s="29"/>
      <c r="AQ77" s="36"/>
      <c r="AR77" s="29"/>
      <c r="AS77" s="36"/>
      <c r="AT77" s="36"/>
      <c r="AU77" s="36"/>
      <c r="AV77" s="29"/>
      <c r="AW77" s="36"/>
      <c r="AX77" s="36"/>
      <c r="AY77" s="36"/>
      <c r="AZ77" s="29"/>
      <c r="BA77" s="36"/>
      <c r="BB77" s="36"/>
      <c r="BC77" s="36"/>
      <c r="BD77" s="36"/>
      <c r="BE77" s="36"/>
      <c r="BF77" s="36"/>
      <c r="BG77" s="36"/>
      <c r="BH77" s="36"/>
      <c r="BI77" s="36"/>
      <c r="BJ77" s="29"/>
      <c r="BK77" s="36"/>
      <c r="BL77" s="29"/>
      <c r="BM77" s="36"/>
      <c r="BN77" s="36"/>
      <c r="BO77" s="36"/>
      <c r="BP77" s="29"/>
      <c r="BQ77" s="36"/>
      <c r="BR77" s="29"/>
      <c r="BS77" s="36"/>
      <c r="BT77" s="36"/>
      <c r="BU77" s="36"/>
      <c r="BV77" s="36"/>
    </row>
    <row r="78" spans="1:74" x14ac:dyDescent="0.25">
      <c r="A78" s="39">
        <v>76</v>
      </c>
      <c r="B78" s="39">
        <v>1</v>
      </c>
      <c r="C78" s="37" t="s">
        <v>922</v>
      </c>
      <c r="D78" s="40">
        <f>октябрь!D78-ноябрь!E78</f>
        <v>212.77562978743964</v>
      </c>
      <c r="E78" s="40">
        <f t="shared" si="1"/>
        <v>0</v>
      </c>
      <c r="F78" s="36"/>
      <c r="G78" s="36"/>
      <c r="H78" s="36"/>
      <c r="I78" s="27"/>
      <c r="J78" s="36"/>
      <c r="K78" s="36"/>
      <c r="L78" s="36"/>
      <c r="M78" s="36"/>
      <c r="N78" s="36"/>
      <c r="O78" s="29"/>
      <c r="P78" s="36"/>
      <c r="Q78" s="29"/>
      <c r="R78" s="36"/>
      <c r="S78" s="36"/>
      <c r="T78" s="36"/>
      <c r="U78" s="36"/>
      <c r="V78" s="36"/>
      <c r="W78" s="36"/>
      <c r="X78" s="36"/>
      <c r="Y78" s="29"/>
      <c r="Z78" s="36"/>
      <c r="AA78" s="66"/>
      <c r="AB78" s="36"/>
      <c r="AC78" s="36"/>
      <c r="AD78" s="36"/>
      <c r="AE78" s="36"/>
      <c r="AF78" s="36"/>
      <c r="AG78" s="36"/>
      <c r="AH78" s="29"/>
      <c r="AI78" s="36"/>
      <c r="AJ78" s="29"/>
      <c r="AK78" s="36"/>
      <c r="AL78" s="36"/>
      <c r="AM78" s="36"/>
      <c r="AN78" s="29"/>
      <c r="AO78" s="36"/>
      <c r="AP78" s="29"/>
      <c r="AQ78" s="36"/>
      <c r="AR78" s="29"/>
      <c r="AS78" s="36"/>
      <c r="AT78" s="36"/>
      <c r="AU78" s="36"/>
      <c r="AV78" s="29"/>
      <c r="AW78" s="36"/>
      <c r="AX78" s="36"/>
      <c r="AY78" s="36"/>
      <c r="AZ78" s="29"/>
      <c r="BA78" s="36"/>
      <c r="BB78" s="36"/>
      <c r="BC78" s="36"/>
      <c r="BD78" s="36"/>
      <c r="BE78" s="36"/>
      <c r="BF78" s="36"/>
      <c r="BG78" s="36"/>
      <c r="BH78" s="36"/>
      <c r="BI78" s="36"/>
      <c r="BJ78" s="29"/>
      <c r="BK78" s="36"/>
      <c r="BL78" s="29"/>
      <c r="BM78" s="36"/>
      <c r="BN78" s="36"/>
      <c r="BO78" s="36"/>
      <c r="BP78" s="29"/>
      <c r="BQ78" s="36"/>
      <c r="BR78" s="29"/>
      <c r="BS78" s="36"/>
      <c r="BT78" s="36"/>
      <c r="BU78" s="36"/>
      <c r="BV78" s="36"/>
    </row>
    <row r="79" spans="1:74" x14ac:dyDescent="0.25">
      <c r="A79" s="39">
        <v>77</v>
      </c>
      <c r="B79" s="39">
        <v>1</v>
      </c>
      <c r="C79" s="37" t="s">
        <v>542</v>
      </c>
      <c r="D79" s="40">
        <f>октябрь!D79-ноябрь!E79</f>
        <v>537.31813224154575</v>
      </c>
      <c r="E79" s="40">
        <f t="shared" si="1"/>
        <v>0</v>
      </c>
      <c r="F79" s="36"/>
      <c r="G79" s="36"/>
      <c r="H79" s="36"/>
      <c r="I79" s="27"/>
      <c r="J79" s="36"/>
      <c r="K79" s="36"/>
      <c r="L79" s="36"/>
      <c r="M79" s="36"/>
      <c r="N79" s="36"/>
      <c r="O79" s="29"/>
      <c r="P79" s="36"/>
      <c r="Q79" s="29"/>
      <c r="R79" s="36"/>
      <c r="S79" s="36"/>
      <c r="T79" s="36"/>
      <c r="U79" s="36"/>
      <c r="V79" s="36"/>
      <c r="W79" s="36"/>
      <c r="X79" s="36"/>
      <c r="Y79" s="29"/>
      <c r="Z79" s="36"/>
      <c r="AA79" s="66"/>
      <c r="AB79" s="36"/>
      <c r="AC79" s="36"/>
      <c r="AD79" s="36"/>
      <c r="AE79" s="36"/>
      <c r="AF79" s="36"/>
      <c r="AG79" s="36"/>
      <c r="AH79" s="29"/>
      <c r="AI79" s="36"/>
      <c r="AJ79" s="29"/>
      <c r="AK79" s="36"/>
      <c r="AL79" s="36"/>
      <c r="AM79" s="36"/>
      <c r="AN79" s="29"/>
      <c r="AO79" s="36"/>
      <c r="AP79" s="29"/>
      <c r="AQ79" s="36"/>
      <c r="AR79" s="29"/>
      <c r="AS79" s="36"/>
      <c r="AT79" s="36"/>
      <c r="AU79" s="36"/>
      <c r="AV79" s="29"/>
      <c r="AW79" s="36"/>
      <c r="AX79" s="36"/>
      <c r="AY79" s="36"/>
      <c r="AZ79" s="29"/>
      <c r="BA79" s="36"/>
      <c r="BB79" s="36"/>
      <c r="BC79" s="36"/>
      <c r="BD79" s="36"/>
      <c r="BE79" s="36"/>
      <c r="BF79" s="36"/>
      <c r="BG79" s="36"/>
      <c r="BH79" s="36"/>
      <c r="BI79" s="36"/>
      <c r="BJ79" s="29"/>
      <c r="BK79" s="36"/>
      <c r="BL79" s="29"/>
      <c r="BM79" s="36"/>
      <c r="BN79" s="36"/>
      <c r="BO79" s="36"/>
      <c r="BP79" s="29"/>
      <c r="BQ79" s="36"/>
      <c r="BR79" s="29"/>
      <c r="BS79" s="36"/>
      <c r="BT79" s="36"/>
      <c r="BU79" s="36"/>
      <c r="BV79" s="36"/>
    </row>
    <row r="80" spans="1:74" x14ac:dyDescent="0.25">
      <c r="A80" s="39">
        <v>78</v>
      </c>
      <c r="B80" s="39">
        <v>1</v>
      </c>
      <c r="C80" s="37" t="s">
        <v>543</v>
      </c>
      <c r="D80" s="40">
        <f>октябрь!D80-ноябрь!E80</f>
        <v>1168.6419787536229</v>
      </c>
      <c r="E80" s="40">
        <f t="shared" si="1"/>
        <v>0</v>
      </c>
      <c r="F80" s="36"/>
      <c r="G80" s="36"/>
      <c r="H80" s="36"/>
      <c r="I80" s="27"/>
      <c r="J80" s="36"/>
      <c r="K80" s="36"/>
      <c r="L80" s="36"/>
      <c r="M80" s="36"/>
      <c r="N80" s="36"/>
      <c r="O80" s="29"/>
      <c r="P80" s="36"/>
      <c r="Q80" s="29"/>
      <c r="R80" s="36"/>
      <c r="S80" s="36"/>
      <c r="T80" s="36"/>
      <c r="U80" s="36"/>
      <c r="V80" s="36"/>
      <c r="W80" s="36"/>
      <c r="X80" s="36"/>
      <c r="Y80" s="29"/>
      <c r="Z80" s="36"/>
      <c r="AA80" s="66"/>
      <c r="AB80" s="36"/>
      <c r="AC80" s="36"/>
      <c r="AD80" s="36"/>
      <c r="AE80" s="36"/>
      <c r="AF80" s="36"/>
      <c r="AG80" s="36"/>
      <c r="AH80" s="29"/>
      <c r="AI80" s="36"/>
      <c r="AJ80" s="29"/>
      <c r="AK80" s="36"/>
      <c r="AL80" s="36"/>
      <c r="AM80" s="36"/>
      <c r="AN80" s="29"/>
      <c r="AO80" s="36"/>
      <c r="AP80" s="29"/>
      <c r="AQ80" s="36"/>
      <c r="AR80" s="29"/>
      <c r="AS80" s="36"/>
      <c r="AT80" s="36"/>
      <c r="AU80" s="36"/>
      <c r="AV80" s="29"/>
      <c r="AW80" s="36"/>
      <c r="AX80" s="36"/>
      <c r="AY80" s="36"/>
      <c r="AZ80" s="29"/>
      <c r="BA80" s="36"/>
      <c r="BB80" s="36"/>
      <c r="BC80" s="36"/>
      <c r="BD80" s="36"/>
      <c r="BE80" s="36"/>
      <c r="BF80" s="36"/>
      <c r="BG80" s="36"/>
      <c r="BH80" s="36"/>
      <c r="BI80" s="36"/>
      <c r="BJ80" s="29"/>
      <c r="BK80" s="36"/>
      <c r="BL80" s="29"/>
      <c r="BM80" s="36"/>
      <c r="BN80" s="36"/>
      <c r="BO80" s="36"/>
      <c r="BP80" s="29"/>
      <c r="BQ80" s="36"/>
      <c r="BR80" s="29"/>
      <c r="BS80" s="36"/>
      <c r="BT80" s="36"/>
      <c r="BU80" s="36"/>
      <c r="BV80" s="36"/>
    </row>
    <row r="81" spans="1:74" x14ac:dyDescent="0.25">
      <c r="A81" s="39">
        <v>79</v>
      </c>
      <c r="B81" s="39">
        <v>1</v>
      </c>
      <c r="C81" s="37" t="s">
        <v>544</v>
      </c>
      <c r="D81" s="40">
        <f>октябрь!D81-ноябрь!E81</f>
        <v>74.402167932367135</v>
      </c>
      <c r="E81" s="40">
        <f t="shared" si="1"/>
        <v>0</v>
      </c>
      <c r="F81" s="36"/>
      <c r="G81" s="36"/>
      <c r="H81" s="36"/>
      <c r="I81" s="27"/>
      <c r="J81" s="36"/>
      <c r="K81" s="36"/>
      <c r="L81" s="36"/>
      <c r="M81" s="36"/>
      <c r="N81" s="36"/>
      <c r="O81" s="29"/>
      <c r="P81" s="36"/>
      <c r="Q81" s="29"/>
      <c r="R81" s="36"/>
      <c r="S81" s="36"/>
      <c r="T81" s="36"/>
      <c r="U81" s="36"/>
      <c r="V81" s="36"/>
      <c r="W81" s="36"/>
      <c r="X81" s="36"/>
      <c r="Y81" s="29"/>
      <c r="Z81" s="36"/>
      <c r="AA81" s="66"/>
      <c r="AB81" s="36"/>
      <c r="AC81" s="36"/>
      <c r="AD81" s="36"/>
      <c r="AE81" s="36"/>
      <c r="AF81" s="36"/>
      <c r="AG81" s="36"/>
      <c r="AH81" s="29"/>
      <c r="AI81" s="36"/>
      <c r="AJ81" s="29"/>
      <c r="AK81" s="36"/>
      <c r="AL81" s="36"/>
      <c r="AM81" s="36"/>
      <c r="AN81" s="29"/>
      <c r="AO81" s="36"/>
      <c r="AP81" s="29"/>
      <c r="AQ81" s="36"/>
      <c r="AR81" s="29"/>
      <c r="AS81" s="36"/>
      <c r="AT81" s="36"/>
      <c r="AU81" s="36"/>
      <c r="AV81" s="29"/>
      <c r="AW81" s="36"/>
      <c r="AX81" s="36"/>
      <c r="AY81" s="36"/>
      <c r="AZ81" s="29"/>
      <c r="BA81" s="36"/>
      <c r="BB81" s="36"/>
      <c r="BC81" s="36"/>
      <c r="BD81" s="36"/>
      <c r="BE81" s="36"/>
      <c r="BF81" s="36"/>
      <c r="BG81" s="36"/>
      <c r="BH81" s="36"/>
      <c r="BI81" s="36"/>
      <c r="BJ81" s="29"/>
      <c r="BK81" s="36"/>
      <c r="BL81" s="29"/>
      <c r="BM81" s="36"/>
      <c r="BN81" s="36"/>
      <c r="BO81" s="36"/>
      <c r="BP81" s="29"/>
      <c r="BQ81" s="36"/>
      <c r="BR81" s="29"/>
      <c r="BS81" s="36"/>
      <c r="BT81" s="36"/>
      <c r="BU81" s="36"/>
      <c r="BV81" s="36"/>
    </row>
    <row r="82" spans="1:74" x14ac:dyDescent="0.25">
      <c r="A82" s="39">
        <v>80</v>
      </c>
      <c r="B82" s="39">
        <v>1</v>
      </c>
      <c r="C82" s="37" t="s">
        <v>545</v>
      </c>
      <c r="D82" s="40">
        <f>октябрь!D82-ноябрь!E82</f>
        <v>71.755906966183574</v>
      </c>
      <c r="E82" s="40">
        <f t="shared" si="1"/>
        <v>0</v>
      </c>
      <c r="F82" s="36"/>
      <c r="G82" s="36"/>
      <c r="H82" s="36"/>
      <c r="I82" s="27"/>
      <c r="J82" s="36"/>
      <c r="K82" s="36"/>
      <c r="L82" s="36"/>
      <c r="M82" s="36"/>
      <c r="N82" s="36"/>
      <c r="O82" s="29"/>
      <c r="P82" s="36"/>
      <c r="Q82" s="29"/>
      <c r="R82" s="36"/>
      <c r="S82" s="36"/>
      <c r="T82" s="36"/>
      <c r="U82" s="36"/>
      <c r="V82" s="36"/>
      <c r="W82" s="36"/>
      <c r="X82" s="36"/>
      <c r="Y82" s="29"/>
      <c r="Z82" s="36"/>
      <c r="AA82" s="66"/>
      <c r="AB82" s="36"/>
      <c r="AC82" s="36"/>
      <c r="AD82" s="36"/>
      <c r="AE82" s="36"/>
      <c r="AF82" s="36"/>
      <c r="AG82" s="36"/>
      <c r="AH82" s="29"/>
      <c r="AI82" s="36"/>
      <c r="AJ82" s="29"/>
      <c r="AK82" s="36"/>
      <c r="AL82" s="36"/>
      <c r="AM82" s="36"/>
      <c r="AN82" s="29"/>
      <c r="AO82" s="36"/>
      <c r="AP82" s="29"/>
      <c r="AQ82" s="36"/>
      <c r="AR82" s="29"/>
      <c r="AS82" s="36"/>
      <c r="AT82" s="36"/>
      <c r="AU82" s="36"/>
      <c r="AV82" s="29"/>
      <c r="AW82" s="36"/>
      <c r="AX82" s="36"/>
      <c r="AY82" s="36"/>
      <c r="AZ82" s="29"/>
      <c r="BA82" s="36"/>
      <c r="BB82" s="36"/>
      <c r="BC82" s="36"/>
      <c r="BD82" s="36"/>
      <c r="BE82" s="36"/>
      <c r="BF82" s="36"/>
      <c r="BG82" s="36"/>
      <c r="BH82" s="36"/>
      <c r="BI82" s="36"/>
      <c r="BJ82" s="29"/>
      <c r="BK82" s="36"/>
      <c r="BL82" s="29"/>
      <c r="BM82" s="36"/>
      <c r="BN82" s="36"/>
      <c r="BO82" s="36"/>
      <c r="BP82" s="29"/>
      <c r="BQ82" s="36"/>
      <c r="BR82" s="29"/>
      <c r="BS82" s="36"/>
      <c r="BT82" s="36"/>
      <c r="BU82" s="36"/>
      <c r="BV82" s="36"/>
    </row>
    <row r="83" spans="1:74" x14ac:dyDescent="0.25">
      <c r="A83" s="39">
        <v>81</v>
      </c>
      <c r="B83" s="39">
        <v>1</v>
      </c>
      <c r="C83" s="37" t="s">
        <v>546</v>
      </c>
      <c r="D83" s="40">
        <f>октябрь!D83-ноябрь!E83</f>
        <v>93.419698367149763</v>
      </c>
      <c r="E83" s="40">
        <f t="shared" si="1"/>
        <v>0</v>
      </c>
      <c r="F83" s="36"/>
      <c r="G83" s="36"/>
      <c r="H83" s="36"/>
      <c r="I83" s="27"/>
      <c r="J83" s="36"/>
      <c r="K83" s="36"/>
      <c r="L83" s="36"/>
      <c r="M83" s="36"/>
      <c r="N83" s="36"/>
      <c r="O83" s="29"/>
      <c r="P83" s="36"/>
      <c r="Q83" s="29"/>
      <c r="R83" s="36"/>
      <c r="S83" s="36"/>
      <c r="T83" s="36"/>
      <c r="U83" s="36"/>
      <c r="V83" s="36"/>
      <c r="W83" s="36"/>
      <c r="X83" s="36"/>
      <c r="Y83" s="29"/>
      <c r="Z83" s="36"/>
      <c r="AA83" s="66"/>
      <c r="AB83" s="36"/>
      <c r="AC83" s="36"/>
      <c r="AD83" s="36"/>
      <c r="AE83" s="36"/>
      <c r="AF83" s="36"/>
      <c r="AG83" s="36"/>
      <c r="AH83" s="29"/>
      <c r="AI83" s="36"/>
      <c r="AJ83" s="29"/>
      <c r="AK83" s="36"/>
      <c r="AL83" s="36"/>
      <c r="AM83" s="36"/>
      <c r="AN83" s="29"/>
      <c r="AO83" s="36"/>
      <c r="AP83" s="29"/>
      <c r="AQ83" s="36"/>
      <c r="AR83" s="29"/>
      <c r="AS83" s="36"/>
      <c r="AT83" s="36"/>
      <c r="AU83" s="36"/>
      <c r="AV83" s="29"/>
      <c r="AW83" s="36"/>
      <c r="AX83" s="36"/>
      <c r="AY83" s="36"/>
      <c r="AZ83" s="29"/>
      <c r="BA83" s="36"/>
      <c r="BB83" s="36"/>
      <c r="BC83" s="36"/>
      <c r="BD83" s="36"/>
      <c r="BE83" s="36"/>
      <c r="BF83" s="36"/>
      <c r="BG83" s="36"/>
      <c r="BH83" s="36"/>
      <c r="BI83" s="36"/>
      <c r="BJ83" s="29"/>
      <c r="BK83" s="36"/>
      <c r="BL83" s="29"/>
      <c r="BM83" s="36"/>
      <c r="BN83" s="36"/>
      <c r="BO83" s="36"/>
      <c r="BP83" s="29"/>
      <c r="BQ83" s="36"/>
      <c r="BR83" s="29"/>
      <c r="BS83" s="36"/>
      <c r="BT83" s="36"/>
      <c r="BU83" s="36"/>
      <c r="BV83" s="36"/>
    </row>
    <row r="84" spans="1:74" x14ac:dyDescent="0.25">
      <c r="A84" s="39">
        <v>82</v>
      </c>
      <c r="B84" s="39">
        <v>1</v>
      </c>
      <c r="C84" s="37" t="s">
        <v>547</v>
      </c>
      <c r="D84" s="40">
        <f>октябрь!D84-ноябрь!E84</f>
        <v>441.80023906280195</v>
      </c>
      <c r="E84" s="40">
        <f t="shared" si="1"/>
        <v>0</v>
      </c>
      <c r="F84" s="36"/>
      <c r="G84" s="36"/>
      <c r="H84" s="36"/>
      <c r="I84" s="27"/>
      <c r="J84" s="36"/>
      <c r="K84" s="36"/>
      <c r="L84" s="36"/>
      <c r="M84" s="36"/>
      <c r="N84" s="36"/>
      <c r="O84" s="29"/>
      <c r="P84" s="36"/>
      <c r="Q84" s="29"/>
      <c r="R84" s="36"/>
      <c r="S84" s="36"/>
      <c r="T84" s="36"/>
      <c r="U84" s="36"/>
      <c r="V84" s="36"/>
      <c r="W84" s="36"/>
      <c r="X84" s="36"/>
      <c r="Y84" s="29"/>
      <c r="Z84" s="36"/>
      <c r="AA84" s="66"/>
      <c r="AB84" s="36"/>
      <c r="AC84" s="36"/>
      <c r="AD84" s="36"/>
      <c r="AE84" s="36"/>
      <c r="AF84" s="36"/>
      <c r="AG84" s="36"/>
      <c r="AH84" s="29"/>
      <c r="AI84" s="36"/>
      <c r="AJ84" s="29"/>
      <c r="AK84" s="36"/>
      <c r="AL84" s="36"/>
      <c r="AM84" s="36"/>
      <c r="AN84" s="29"/>
      <c r="AO84" s="36"/>
      <c r="AP84" s="29"/>
      <c r="AQ84" s="36"/>
      <c r="AR84" s="29"/>
      <c r="AS84" s="36"/>
      <c r="AT84" s="36"/>
      <c r="AU84" s="36"/>
      <c r="AV84" s="29"/>
      <c r="AW84" s="36"/>
      <c r="AX84" s="36"/>
      <c r="AY84" s="36"/>
      <c r="AZ84" s="29"/>
      <c r="BA84" s="36"/>
      <c r="BB84" s="36"/>
      <c r="BC84" s="36"/>
      <c r="BD84" s="36"/>
      <c r="BE84" s="36"/>
      <c r="BF84" s="36"/>
      <c r="BG84" s="36"/>
      <c r="BH84" s="36"/>
      <c r="BI84" s="36"/>
      <c r="BJ84" s="29"/>
      <c r="BK84" s="36"/>
      <c r="BL84" s="29"/>
      <c r="BM84" s="36"/>
      <c r="BN84" s="36"/>
      <c r="BO84" s="36"/>
      <c r="BP84" s="29"/>
      <c r="BQ84" s="36"/>
      <c r="BR84" s="29"/>
      <c r="BS84" s="36"/>
      <c r="BT84" s="36"/>
      <c r="BU84" s="36"/>
      <c r="BV84" s="36"/>
    </row>
    <row r="85" spans="1:74" x14ac:dyDescent="0.25">
      <c r="A85" s="39">
        <v>83</v>
      </c>
      <c r="B85" s="39">
        <v>1</v>
      </c>
      <c r="C85" s="37" t="s">
        <v>548</v>
      </c>
      <c r="D85" s="40">
        <f>октябрь!D85-ноябрь!E85</f>
        <v>568.51476705313996</v>
      </c>
      <c r="E85" s="40">
        <f t="shared" si="1"/>
        <v>0</v>
      </c>
      <c r="F85" s="36"/>
      <c r="G85" s="36"/>
      <c r="H85" s="36"/>
      <c r="I85" s="27"/>
      <c r="J85" s="36"/>
      <c r="K85" s="36"/>
      <c r="L85" s="36"/>
      <c r="M85" s="36"/>
      <c r="N85" s="36"/>
      <c r="O85" s="29"/>
      <c r="P85" s="36"/>
      <c r="Q85" s="29"/>
      <c r="R85" s="36"/>
      <c r="S85" s="36"/>
      <c r="T85" s="36"/>
      <c r="U85" s="36"/>
      <c r="V85" s="36"/>
      <c r="W85" s="36"/>
      <c r="X85" s="36"/>
      <c r="Y85" s="29"/>
      <c r="Z85" s="36"/>
      <c r="AA85" s="66"/>
      <c r="AB85" s="36"/>
      <c r="AC85" s="36"/>
      <c r="AD85" s="36"/>
      <c r="AE85" s="36"/>
      <c r="AF85" s="36"/>
      <c r="AG85" s="36"/>
      <c r="AH85" s="29"/>
      <c r="AI85" s="36"/>
      <c r="AJ85" s="29"/>
      <c r="AK85" s="36"/>
      <c r="AL85" s="36"/>
      <c r="AM85" s="36"/>
      <c r="AN85" s="29"/>
      <c r="AO85" s="36"/>
      <c r="AP85" s="29"/>
      <c r="AQ85" s="36"/>
      <c r="AR85" s="29"/>
      <c r="AS85" s="36"/>
      <c r="AT85" s="36"/>
      <c r="AU85" s="36"/>
      <c r="AV85" s="29"/>
      <c r="AW85" s="36"/>
      <c r="AX85" s="36"/>
      <c r="AY85" s="36"/>
      <c r="AZ85" s="29"/>
      <c r="BA85" s="36"/>
      <c r="BB85" s="36"/>
      <c r="BC85" s="36"/>
      <c r="BD85" s="36"/>
      <c r="BE85" s="36"/>
      <c r="BF85" s="36"/>
      <c r="BG85" s="36"/>
      <c r="BH85" s="36"/>
      <c r="BI85" s="36"/>
      <c r="BJ85" s="29"/>
      <c r="BK85" s="36"/>
      <c r="BL85" s="29"/>
      <c r="BM85" s="36"/>
      <c r="BN85" s="36"/>
      <c r="BO85" s="36"/>
      <c r="BP85" s="29"/>
      <c r="BQ85" s="36"/>
      <c r="BR85" s="29"/>
      <c r="BS85" s="36"/>
      <c r="BT85" s="36"/>
      <c r="BU85" s="36"/>
      <c r="BV85" s="36"/>
    </row>
    <row r="86" spans="1:74" x14ac:dyDescent="0.25">
      <c r="A86" s="39">
        <v>84</v>
      </c>
      <c r="B86" s="39">
        <v>1</v>
      </c>
      <c r="C86" s="37" t="s">
        <v>549</v>
      </c>
      <c r="D86" s="40">
        <f>октябрь!D86-ноябрь!E86</f>
        <v>106.42527954589373</v>
      </c>
      <c r="E86" s="40">
        <f t="shared" si="1"/>
        <v>0</v>
      </c>
      <c r="F86" s="36"/>
      <c r="G86" s="36"/>
      <c r="H86" s="36"/>
      <c r="I86" s="27"/>
      <c r="J86" s="36"/>
      <c r="K86" s="36"/>
      <c r="L86" s="36"/>
      <c r="M86" s="36"/>
      <c r="N86" s="36"/>
      <c r="O86" s="29"/>
      <c r="P86" s="36"/>
      <c r="Q86" s="29"/>
      <c r="R86" s="36"/>
      <c r="S86" s="36"/>
      <c r="T86" s="36"/>
      <c r="U86" s="36"/>
      <c r="V86" s="36"/>
      <c r="W86" s="36"/>
      <c r="X86" s="36"/>
      <c r="Y86" s="29"/>
      <c r="Z86" s="36"/>
      <c r="AA86" s="66"/>
      <c r="AB86" s="36"/>
      <c r="AC86" s="36"/>
      <c r="AD86" s="36"/>
      <c r="AE86" s="36"/>
      <c r="AF86" s="36"/>
      <c r="AG86" s="36"/>
      <c r="AH86" s="29"/>
      <c r="AI86" s="36"/>
      <c r="AJ86" s="29"/>
      <c r="AK86" s="36"/>
      <c r="AL86" s="36"/>
      <c r="AM86" s="36"/>
      <c r="AN86" s="29"/>
      <c r="AO86" s="36"/>
      <c r="AP86" s="29"/>
      <c r="AQ86" s="36"/>
      <c r="AR86" s="29"/>
      <c r="AS86" s="36"/>
      <c r="AT86" s="36"/>
      <c r="AU86" s="36"/>
      <c r="AV86" s="29"/>
      <c r="AW86" s="36"/>
      <c r="AX86" s="36"/>
      <c r="AY86" s="36"/>
      <c r="AZ86" s="29"/>
      <c r="BA86" s="36"/>
      <c r="BB86" s="36"/>
      <c r="BC86" s="36"/>
      <c r="BD86" s="36"/>
      <c r="BE86" s="36"/>
      <c r="BF86" s="36"/>
      <c r="BG86" s="36"/>
      <c r="BH86" s="36"/>
      <c r="BI86" s="36"/>
      <c r="BJ86" s="29"/>
      <c r="BK86" s="36"/>
      <c r="BL86" s="29"/>
      <c r="BM86" s="36"/>
      <c r="BN86" s="36"/>
      <c r="BO86" s="36"/>
      <c r="BP86" s="29"/>
      <c r="BQ86" s="36"/>
      <c r="BR86" s="29"/>
      <c r="BS86" s="36"/>
      <c r="BT86" s="36"/>
      <c r="BU86" s="36"/>
      <c r="BV86" s="36"/>
    </row>
    <row r="87" spans="1:74" x14ac:dyDescent="0.25">
      <c r="A87" s="39">
        <v>85</v>
      </c>
      <c r="B87" s="39">
        <v>3</v>
      </c>
      <c r="C87" s="37" t="s">
        <v>550</v>
      </c>
      <c r="D87" s="40">
        <f>октябрь!D87-ноябрь!E87</f>
        <v>359.57730142028993</v>
      </c>
      <c r="E87" s="40">
        <f t="shared" si="1"/>
        <v>0</v>
      </c>
      <c r="F87" s="36"/>
      <c r="G87" s="36"/>
      <c r="H87" s="36"/>
      <c r="I87" s="27"/>
      <c r="J87" s="36"/>
      <c r="K87" s="36"/>
      <c r="L87" s="36"/>
      <c r="M87" s="36"/>
      <c r="N87" s="36"/>
      <c r="O87" s="29"/>
      <c r="P87" s="36"/>
      <c r="Q87" s="29"/>
      <c r="R87" s="36"/>
      <c r="S87" s="36"/>
      <c r="T87" s="36"/>
      <c r="U87" s="36"/>
      <c r="V87" s="36"/>
      <c r="W87" s="36"/>
      <c r="X87" s="36"/>
      <c r="Y87" s="29"/>
      <c r="Z87" s="36"/>
      <c r="AA87" s="66"/>
      <c r="AB87" s="36"/>
      <c r="AC87" s="36"/>
      <c r="AD87" s="36"/>
      <c r="AE87" s="36"/>
      <c r="AF87" s="36"/>
      <c r="AG87" s="36"/>
      <c r="AH87" s="29"/>
      <c r="AI87" s="36"/>
      <c r="AJ87" s="29"/>
      <c r="AK87" s="36"/>
      <c r="AL87" s="36"/>
      <c r="AM87" s="36"/>
      <c r="AN87" s="29"/>
      <c r="AO87" s="36"/>
      <c r="AP87" s="29"/>
      <c r="AQ87" s="36"/>
      <c r="AR87" s="29"/>
      <c r="AS87" s="36"/>
      <c r="AT87" s="36"/>
      <c r="AU87" s="36"/>
      <c r="AV87" s="29"/>
      <c r="AW87" s="36"/>
      <c r="AX87" s="36"/>
      <c r="AY87" s="36"/>
      <c r="AZ87" s="29"/>
      <c r="BA87" s="36"/>
      <c r="BB87" s="36"/>
      <c r="BC87" s="36"/>
      <c r="BD87" s="36"/>
      <c r="BE87" s="36"/>
      <c r="BF87" s="36"/>
      <c r="BG87" s="36"/>
      <c r="BH87" s="36"/>
      <c r="BI87" s="36"/>
      <c r="BJ87" s="29"/>
      <c r="BK87" s="36"/>
      <c r="BL87" s="29"/>
      <c r="BM87" s="36"/>
      <c r="BN87" s="36"/>
      <c r="BO87" s="36"/>
      <c r="BP87" s="29"/>
      <c r="BQ87" s="36"/>
      <c r="BR87" s="29"/>
      <c r="BS87" s="36"/>
      <c r="BT87" s="36"/>
      <c r="BU87" s="36"/>
      <c r="BV87" s="36"/>
    </row>
    <row r="88" spans="1:74" x14ac:dyDescent="0.25">
      <c r="A88" s="39">
        <v>86</v>
      </c>
      <c r="B88" s="39">
        <v>3</v>
      </c>
      <c r="C88" s="37" t="s">
        <v>551</v>
      </c>
      <c r="D88" s="40">
        <f>октябрь!D88-ноябрь!E88</f>
        <v>1114.0496289275363</v>
      </c>
      <c r="E88" s="40">
        <f t="shared" si="1"/>
        <v>0</v>
      </c>
      <c r="F88" s="36"/>
      <c r="G88" s="36"/>
      <c r="H88" s="36"/>
      <c r="I88" s="27"/>
      <c r="J88" s="36"/>
      <c r="K88" s="36"/>
      <c r="L88" s="36"/>
      <c r="M88" s="36"/>
      <c r="N88" s="36"/>
      <c r="O88" s="29"/>
      <c r="P88" s="36"/>
      <c r="Q88" s="29"/>
      <c r="R88" s="36"/>
      <c r="S88" s="36"/>
      <c r="T88" s="36"/>
      <c r="U88" s="36"/>
      <c r="V88" s="36"/>
      <c r="W88" s="36"/>
      <c r="X88" s="36"/>
      <c r="Y88" s="29"/>
      <c r="Z88" s="36"/>
      <c r="AA88" s="66"/>
      <c r="AB88" s="36"/>
      <c r="AC88" s="36"/>
      <c r="AD88" s="36"/>
      <c r="AE88" s="36"/>
      <c r="AF88" s="36"/>
      <c r="AG88" s="36"/>
      <c r="AH88" s="29"/>
      <c r="AI88" s="36"/>
      <c r="AJ88" s="29"/>
      <c r="AK88" s="36"/>
      <c r="AL88" s="36"/>
      <c r="AM88" s="36"/>
      <c r="AN88" s="29"/>
      <c r="AO88" s="36"/>
      <c r="AP88" s="29"/>
      <c r="AQ88" s="36"/>
      <c r="AR88" s="29"/>
      <c r="AS88" s="36"/>
      <c r="AT88" s="36"/>
      <c r="AU88" s="36"/>
      <c r="AV88" s="29"/>
      <c r="AW88" s="36"/>
      <c r="AX88" s="36"/>
      <c r="AY88" s="36"/>
      <c r="AZ88" s="29"/>
      <c r="BA88" s="36"/>
      <c r="BB88" s="36"/>
      <c r="BC88" s="36"/>
      <c r="BD88" s="36"/>
      <c r="BE88" s="36"/>
      <c r="BF88" s="36"/>
      <c r="BG88" s="36"/>
      <c r="BH88" s="36"/>
      <c r="BI88" s="36"/>
      <c r="BJ88" s="29"/>
      <c r="BK88" s="36"/>
      <c r="BL88" s="29"/>
      <c r="BM88" s="36"/>
      <c r="BN88" s="36"/>
      <c r="BO88" s="36"/>
      <c r="BP88" s="29"/>
      <c r="BQ88" s="36"/>
      <c r="BR88" s="29"/>
      <c r="BS88" s="36"/>
      <c r="BT88" s="36"/>
      <c r="BU88" s="36"/>
      <c r="BV88" s="36"/>
    </row>
    <row r="89" spans="1:74" x14ac:dyDescent="0.25">
      <c r="A89" s="39">
        <v>87</v>
      </c>
      <c r="B89" s="39">
        <v>3</v>
      </c>
      <c r="C89" s="37" t="s">
        <v>552</v>
      </c>
      <c r="D89" s="40">
        <f>октябрь!D89-ноябрь!E89</f>
        <v>1730.8409934782617</v>
      </c>
      <c r="E89" s="40">
        <f t="shared" si="1"/>
        <v>0</v>
      </c>
      <c r="F89" s="36"/>
      <c r="G89" s="36"/>
      <c r="H89" s="36"/>
      <c r="I89" s="27"/>
      <c r="J89" s="36"/>
      <c r="K89" s="36"/>
      <c r="L89" s="36"/>
      <c r="M89" s="36"/>
      <c r="N89" s="36"/>
      <c r="O89" s="29"/>
      <c r="P89" s="36"/>
      <c r="Q89" s="29"/>
      <c r="R89" s="36"/>
      <c r="S89" s="36"/>
      <c r="T89" s="36"/>
      <c r="U89" s="36"/>
      <c r="V89" s="36"/>
      <c r="W89" s="36"/>
      <c r="X89" s="36"/>
      <c r="Y89" s="29"/>
      <c r="Z89" s="36"/>
      <c r="AA89" s="66"/>
      <c r="AB89" s="36"/>
      <c r="AC89" s="36"/>
      <c r="AD89" s="36"/>
      <c r="AE89" s="36"/>
      <c r="AF89" s="36"/>
      <c r="AG89" s="36"/>
      <c r="AH89" s="29"/>
      <c r="AI89" s="36"/>
      <c r="AJ89" s="29"/>
      <c r="AK89" s="36"/>
      <c r="AL89" s="36"/>
      <c r="AM89" s="36"/>
      <c r="AN89" s="29"/>
      <c r="AO89" s="36"/>
      <c r="AP89" s="29"/>
      <c r="AQ89" s="36"/>
      <c r="AR89" s="29"/>
      <c r="AS89" s="36"/>
      <c r="AT89" s="36"/>
      <c r="AU89" s="36"/>
      <c r="AV89" s="29"/>
      <c r="AW89" s="36"/>
      <c r="AX89" s="36"/>
      <c r="AY89" s="36"/>
      <c r="AZ89" s="29"/>
      <c r="BA89" s="36"/>
      <c r="BB89" s="36"/>
      <c r="BC89" s="36"/>
      <c r="BD89" s="36"/>
      <c r="BE89" s="36"/>
      <c r="BF89" s="36"/>
      <c r="BG89" s="36"/>
      <c r="BH89" s="36"/>
      <c r="BI89" s="36"/>
      <c r="BJ89" s="29"/>
      <c r="BK89" s="36"/>
      <c r="BL89" s="29"/>
      <c r="BM89" s="36"/>
      <c r="BN89" s="36"/>
      <c r="BO89" s="36"/>
      <c r="BP89" s="29"/>
      <c r="BQ89" s="36"/>
      <c r="BR89" s="29"/>
      <c r="BS89" s="36"/>
      <c r="BT89" s="36"/>
      <c r="BU89" s="36"/>
      <c r="BV89" s="36"/>
    </row>
    <row r="90" spans="1:74" x14ac:dyDescent="0.25">
      <c r="A90" s="39">
        <v>88</v>
      </c>
      <c r="B90" s="39">
        <v>1</v>
      </c>
      <c r="C90" s="37" t="s">
        <v>553</v>
      </c>
      <c r="D90" s="40">
        <f>октябрь!D90-ноябрь!E90</f>
        <v>1760.4524842318838</v>
      </c>
      <c r="E90" s="40">
        <f t="shared" si="1"/>
        <v>0</v>
      </c>
      <c r="F90" s="36"/>
      <c r="G90" s="36"/>
      <c r="H90" s="36"/>
      <c r="I90" s="27"/>
      <c r="J90" s="36"/>
      <c r="K90" s="36"/>
      <c r="L90" s="36"/>
      <c r="M90" s="36"/>
      <c r="N90" s="36"/>
      <c r="O90" s="29"/>
      <c r="P90" s="36"/>
      <c r="Q90" s="29"/>
      <c r="R90" s="36"/>
      <c r="S90" s="36"/>
      <c r="T90" s="36"/>
      <c r="U90" s="36"/>
      <c r="V90" s="36"/>
      <c r="W90" s="36"/>
      <c r="X90" s="36"/>
      <c r="Y90" s="29"/>
      <c r="Z90" s="36"/>
      <c r="AA90" s="66"/>
      <c r="AB90" s="36"/>
      <c r="AC90" s="36"/>
      <c r="AD90" s="36"/>
      <c r="AE90" s="36"/>
      <c r="AF90" s="36"/>
      <c r="AG90" s="36"/>
      <c r="AH90" s="29"/>
      <c r="AI90" s="36"/>
      <c r="AJ90" s="29"/>
      <c r="AK90" s="36"/>
      <c r="AL90" s="36"/>
      <c r="AM90" s="36"/>
      <c r="AN90" s="29"/>
      <c r="AO90" s="36"/>
      <c r="AP90" s="29"/>
      <c r="AQ90" s="36"/>
      <c r="AR90" s="29"/>
      <c r="AS90" s="36"/>
      <c r="AT90" s="36"/>
      <c r="AU90" s="36"/>
      <c r="AV90" s="29"/>
      <c r="AW90" s="36"/>
      <c r="AX90" s="36"/>
      <c r="AY90" s="36"/>
      <c r="AZ90" s="29"/>
      <c r="BA90" s="36"/>
      <c r="BB90" s="36"/>
      <c r="BC90" s="36"/>
      <c r="BD90" s="36"/>
      <c r="BE90" s="36"/>
      <c r="BF90" s="36"/>
      <c r="BG90" s="36"/>
      <c r="BH90" s="36"/>
      <c r="BI90" s="36"/>
      <c r="BJ90" s="29"/>
      <c r="BK90" s="36"/>
      <c r="BL90" s="29"/>
      <c r="BM90" s="36"/>
      <c r="BN90" s="36"/>
      <c r="BO90" s="36"/>
      <c r="BP90" s="29"/>
      <c r="BQ90" s="36"/>
      <c r="BR90" s="29"/>
      <c r="BS90" s="36"/>
      <c r="BT90" s="36"/>
      <c r="BU90" s="36"/>
      <c r="BV90" s="36"/>
    </row>
    <row r="91" spans="1:74" x14ac:dyDescent="0.25">
      <c r="A91" s="39">
        <v>89</v>
      </c>
      <c r="B91" s="39">
        <v>1</v>
      </c>
      <c r="C91" s="37" t="s">
        <v>554</v>
      </c>
      <c r="D91" s="40">
        <f>октябрь!D91-ноябрь!E91</f>
        <v>-1116.989056183575</v>
      </c>
      <c r="E91" s="40">
        <f t="shared" si="1"/>
        <v>0</v>
      </c>
      <c r="F91" s="36"/>
      <c r="G91" s="36"/>
      <c r="H91" s="36"/>
      <c r="I91" s="27"/>
      <c r="J91" s="36"/>
      <c r="K91" s="36"/>
      <c r="L91" s="36"/>
      <c r="M91" s="36"/>
      <c r="N91" s="36"/>
      <c r="O91" s="29"/>
      <c r="P91" s="36"/>
      <c r="Q91" s="29"/>
      <c r="R91" s="36"/>
      <c r="S91" s="36"/>
      <c r="T91" s="36"/>
      <c r="U91" s="36"/>
      <c r="V91" s="36"/>
      <c r="W91" s="36"/>
      <c r="X91" s="36"/>
      <c r="Y91" s="29"/>
      <c r="Z91" s="36"/>
      <c r="AA91" s="66"/>
      <c r="AB91" s="36"/>
      <c r="AC91" s="36"/>
      <c r="AD91" s="36"/>
      <c r="AE91" s="36"/>
      <c r="AF91" s="36"/>
      <c r="AG91" s="36"/>
      <c r="AH91" s="29"/>
      <c r="AI91" s="36"/>
      <c r="AJ91" s="29"/>
      <c r="AK91" s="36"/>
      <c r="AL91" s="36"/>
      <c r="AM91" s="36"/>
      <c r="AN91" s="29"/>
      <c r="AO91" s="36"/>
      <c r="AP91" s="29"/>
      <c r="AQ91" s="36"/>
      <c r="AR91" s="29"/>
      <c r="AS91" s="36"/>
      <c r="AT91" s="36"/>
      <c r="AU91" s="36"/>
      <c r="AV91" s="29"/>
      <c r="AW91" s="36"/>
      <c r="AX91" s="36"/>
      <c r="AY91" s="36"/>
      <c r="AZ91" s="29"/>
      <c r="BA91" s="36"/>
      <c r="BB91" s="36"/>
      <c r="BC91" s="36"/>
      <c r="BD91" s="36"/>
      <c r="BE91" s="36"/>
      <c r="BF91" s="36"/>
      <c r="BG91" s="36"/>
      <c r="BH91" s="36"/>
      <c r="BI91" s="36"/>
      <c r="BJ91" s="29"/>
      <c r="BK91" s="36"/>
      <c r="BL91" s="29"/>
      <c r="BM91" s="36"/>
      <c r="BN91" s="36"/>
      <c r="BO91" s="36"/>
      <c r="BP91" s="29"/>
      <c r="BQ91" s="36"/>
      <c r="BR91" s="29"/>
      <c r="BS91" s="36"/>
      <c r="BT91" s="36"/>
      <c r="BU91" s="36"/>
      <c r="BV91" s="36"/>
    </row>
    <row r="92" spans="1:74" x14ac:dyDescent="0.25">
      <c r="A92" s="39">
        <v>90</v>
      </c>
      <c r="B92" s="39">
        <v>1</v>
      </c>
      <c r="C92" s="37" t="s">
        <v>555</v>
      </c>
      <c r="D92" s="40">
        <f>октябрь!D92-ноябрь!E92</f>
        <v>-690.94173592270522</v>
      </c>
      <c r="E92" s="40">
        <f t="shared" si="1"/>
        <v>0</v>
      </c>
      <c r="F92" s="36"/>
      <c r="G92" s="36"/>
      <c r="H92" s="36"/>
      <c r="I92" s="27"/>
      <c r="J92" s="36"/>
      <c r="K92" s="36"/>
      <c r="L92" s="36"/>
      <c r="M92" s="36"/>
      <c r="N92" s="36"/>
      <c r="O92" s="29"/>
      <c r="P92" s="36"/>
      <c r="Q92" s="29"/>
      <c r="R92" s="36"/>
      <c r="S92" s="36"/>
      <c r="T92" s="36"/>
      <c r="U92" s="36"/>
      <c r="V92" s="36"/>
      <c r="W92" s="36"/>
      <c r="X92" s="36"/>
      <c r="Y92" s="29"/>
      <c r="Z92" s="36"/>
      <c r="AA92" s="66"/>
      <c r="AB92" s="36"/>
      <c r="AC92" s="36"/>
      <c r="AD92" s="36"/>
      <c r="AE92" s="36"/>
      <c r="AF92" s="36"/>
      <c r="AG92" s="36"/>
      <c r="AH92" s="29"/>
      <c r="AI92" s="36"/>
      <c r="AJ92" s="29"/>
      <c r="AK92" s="36"/>
      <c r="AL92" s="36"/>
      <c r="AM92" s="36"/>
      <c r="AN92" s="29"/>
      <c r="AO92" s="36"/>
      <c r="AP92" s="29"/>
      <c r="AQ92" s="36"/>
      <c r="AR92" s="29"/>
      <c r="AS92" s="36"/>
      <c r="AT92" s="36"/>
      <c r="AU92" s="36"/>
      <c r="AV92" s="29"/>
      <c r="AW92" s="36"/>
      <c r="AX92" s="36"/>
      <c r="AY92" s="36"/>
      <c r="AZ92" s="29"/>
      <c r="BA92" s="36"/>
      <c r="BB92" s="36"/>
      <c r="BC92" s="36"/>
      <c r="BD92" s="36"/>
      <c r="BE92" s="36"/>
      <c r="BF92" s="36"/>
      <c r="BG92" s="36"/>
      <c r="BH92" s="36"/>
      <c r="BI92" s="36"/>
      <c r="BJ92" s="29"/>
      <c r="BK92" s="36"/>
      <c r="BL92" s="29"/>
      <c r="BM92" s="36"/>
      <c r="BN92" s="36"/>
      <c r="BO92" s="36"/>
      <c r="BP92" s="29"/>
      <c r="BQ92" s="36"/>
      <c r="BR92" s="29"/>
      <c r="BS92" s="36"/>
      <c r="BT92" s="36"/>
      <c r="BU92" s="36"/>
      <c r="BV92" s="36"/>
    </row>
    <row r="93" spans="1:74" x14ac:dyDescent="0.25">
      <c r="A93" s="39">
        <v>91</v>
      </c>
      <c r="B93" s="39">
        <v>1</v>
      </c>
      <c r="C93" s="37" t="s">
        <v>556</v>
      </c>
      <c r="D93" s="40">
        <f>октябрь!D93-ноябрь!E93</f>
        <v>49.455955420289861</v>
      </c>
      <c r="E93" s="40">
        <f t="shared" si="1"/>
        <v>0</v>
      </c>
      <c r="F93" s="36"/>
      <c r="G93" s="36"/>
      <c r="H93" s="36"/>
      <c r="I93" s="27"/>
      <c r="J93" s="36"/>
      <c r="K93" s="36"/>
      <c r="L93" s="36"/>
      <c r="M93" s="36"/>
      <c r="N93" s="36"/>
      <c r="O93" s="29"/>
      <c r="P93" s="36"/>
      <c r="Q93" s="29"/>
      <c r="R93" s="36"/>
      <c r="S93" s="36"/>
      <c r="T93" s="36"/>
      <c r="U93" s="36"/>
      <c r="V93" s="36"/>
      <c r="W93" s="36"/>
      <c r="X93" s="36"/>
      <c r="Y93" s="29"/>
      <c r="Z93" s="36"/>
      <c r="AA93" s="66"/>
      <c r="AB93" s="36"/>
      <c r="AC93" s="36"/>
      <c r="AD93" s="36"/>
      <c r="AE93" s="36"/>
      <c r="AF93" s="36"/>
      <c r="AG93" s="36"/>
      <c r="AH93" s="29"/>
      <c r="AI93" s="36"/>
      <c r="AJ93" s="29"/>
      <c r="AK93" s="36"/>
      <c r="AL93" s="36"/>
      <c r="AM93" s="36"/>
      <c r="AN93" s="29"/>
      <c r="AO93" s="36"/>
      <c r="AP93" s="29"/>
      <c r="AQ93" s="36"/>
      <c r="AR93" s="29"/>
      <c r="AS93" s="36"/>
      <c r="AT93" s="36"/>
      <c r="AU93" s="36"/>
      <c r="AV93" s="29"/>
      <c r="AW93" s="36"/>
      <c r="AX93" s="36"/>
      <c r="AY93" s="36"/>
      <c r="AZ93" s="29"/>
      <c r="BA93" s="36"/>
      <c r="BB93" s="36"/>
      <c r="BC93" s="36"/>
      <c r="BD93" s="36"/>
      <c r="BE93" s="36"/>
      <c r="BF93" s="36"/>
      <c r="BG93" s="36"/>
      <c r="BH93" s="36"/>
      <c r="BI93" s="36"/>
      <c r="BJ93" s="29"/>
      <c r="BK93" s="36"/>
      <c r="BL93" s="29"/>
      <c r="BM93" s="36"/>
      <c r="BN93" s="36"/>
      <c r="BO93" s="36"/>
      <c r="BP93" s="29"/>
      <c r="BQ93" s="36"/>
      <c r="BR93" s="29"/>
      <c r="BS93" s="36"/>
      <c r="BT93" s="36"/>
      <c r="BU93" s="36"/>
      <c r="BV93" s="36"/>
    </row>
    <row r="94" spans="1:74" x14ac:dyDescent="0.25">
      <c r="A94" s="39">
        <v>92</v>
      </c>
      <c r="B94" s="39">
        <v>1</v>
      </c>
      <c r="C94" s="37" t="s">
        <v>557</v>
      </c>
      <c r="D94" s="40">
        <f>октябрь!D94-ноябрь!E94</f>
        <v>29.266197855072438</v>
      </c>
      <c r="E94" s="40">
        <f t="shared" si="1"/>
        <v>0</v>
      </c>
      <c r="F94" s="36"/>
      <c r="G94" s="36"/>
      <c r="H94" s="36"/>
      <c r="I94" s="27"/>
      <c r="J94" s="36"/>
      <c r="K94" s="36"/>
      <c r="L94" s="36"/>
      <c r="M94" s="36"/>
      <c r="N94" s="36"/>
      <c r="O94" s="29"/>
      <c r="P94" s="36"/>
      <c r="Q94" s="29"/>
      <c r="R94" s="36"/>
      <c r="S94" s="36"/>
      <c r="T94" s="36"/>
      <c r="U94" s="36"/>
      <c r="V94" s="36"/>
      <c r="W94" s="36"/>
      <c r="X94" s="36"/>
      <c r="Y94" s="29"/>
      <c r="Z94" s="36"/>
      <c r="AA94" s="66"/>
      <c r="AB94" s="36"/>
      <c r="AC94" s="36"/>
      <c r="AD94" s="36"/>
      <c r="AE94" s="36"/>
      <c r="AF94" s="36"/>
      <c r="AG94" s="36"/>
      <c r="AH94" s="29"/>
      <c r="AI94" s="36"/>
      <c r="AJ94" s="29"/>
      <c r="AK94" s="36"/>
      <c r="AL94" s="36"/>
      <c r="AM94" s="36"/>
      <c r="AN94" s="29"/>
      <c r="AO94" s="36"/>
      <c r="AP94" s="29"/>
      <c r="AQ94" s="36"/>
      <c r="AR94" s="29"/>
      <c r="AS94" s="36"/>
      <c r="AT94" s="36"/>
      <c r="AU94" s="36"/>
      <c r="AV94" s="29"/>
      <c r="AW94" s="36"/>
      <c r="AX94" s="36"/>
      <c r="AY94" s="36"/>
      <c r="AZ94" s="29"/>
      <c r="BA94" s="36"/>
      <c r="BB94" s="36"/>
      <c r="BC94" s="36"/>
      <c r="BD94" s="36"/>
      <c r="BE94" s="36"/>
      <c r="BF94" s="36"/>
      <c r="BG94" s="36"/>
      <c r="BH94" s="36"/>
      <c r="BI94" s="36"/>
      <c r="BJ94" s="29"/>
      <c r="BK94" s="36"/>
      <c r="BL94" s="29"/>
      <c r="BM94" s="36"/>
      <c r="BN94" s="36"/>
      <c r="BO94" s="36"/>
      <c r="BP94" s="29"/>
      <c r="BQ94" s="36"/>
      <c r="BR94" s="29"/>
      <c r="BS94" s="36"/>
      <c r="BT94" s="36"/>
      <c r="BU94" s="36"/>
      <c r="BV94" s="36"/>
    </row>
    <row r="95" spans="1:74" x14ac:dyDescent="0.25">
      <c r="A95" s="39">
        <v>93</v>
      </c>
      <c r="B95" s="39">
        <v>1</v>
      </c>
      <c r="C95" s="37" t="s">
        <v>558</v>
      </c>
      <c r="D95" s="40">
        <f>октябрь!D95-ноябрь!E95</f>
        <v>116.02506627053137</v>
      </c>
      <c r="E95" s="40">
        <f t="shared" si="1"/>
        <v>0</v>
      </c>
      <c r="F95" s="36"/>
      <c r="G95" s="36"/>
      <c r="H95" s="36"/>
      <c r="I95" s="27"/>
      <c r="J95" s="36"/>
      <c r="K95" s="36"/>
      <c r="L95" s="36"/>
      <c r="M95" s="36"/>
      <c r="N95" s="36"/>
      <c r="O95" s="29"/>
      <c r="P95" s="36"/>
      <c r="Q95" s="29"/>
      <c r="R95" s="36"/>
      <c r="S95" s="36"/>
      <c r="T95" s="36"/>
      <c r="U95" s="36"/>
      <c r="V95" s="36"/>
      <c r="W95" s="36"/>
      <c r="X95" s="36"/>
      <c r="Y95" s="29"/>
      <c r="Z95" s="36"/>
      <c r="AA95" s="66"/>
      <c r="AB95" s="36"/>
      <c r="AC95" s="36"/>
      <c r="AD95" s="36"/>
      <c r="AE95" s="36"/>
      <c r="AF95" s="36"/>
      <c r="AG95" s="36"/>
      <c r="AH95" s="29"/>
      <c r="AI95" s="36"/>
      <c r="AJ95" s="29"/>
      <c r="AK95" s="36"/>
      <c r="AL95" s="36"/>
      <c r="AM95" s="36"/>
      <c r="AN95" s="29"/>
      <c r="AO95" s="36"/>
      <c r="AP95" s="29"/>
      <c r="AQ95" s="36"/>
      <c r="AR95" s="29"/>
      <c r="AS95" s="36"/>
      <c r="AT95" s="36"/>
      <c r="AU95" s="36"/>
      <c r="AV95" s="29"/>
      <c r="AW95" s="36"/>
      <c r="AX95" s="36"/>
      <c r="AY95" s="36"/>
      <c r="AZ95" s="29"/>
      <c r="BA95" s="36"/>
      <c r="BB95" s="36"/>
      <c r="BC95" s="36"/>
      <c r="BD95" s="36"/>
      <c r="BE95" s="36"/>
      <c r="BF95" s="36"/>
      <c r="BG95" s="36"/>
      <c r="BH95" s="36"/>
      <c r="BI95" s="36"/>
      <c r="BJ95" s="29"/>
      <c r="BK95" s="36"/>
      <c r="BL95" s="29"/>
      <c r="BM95" s="36"/>
      <c r="BN95" s="36"/>
      <c r="BO95" s="36"/>
      <c r="BP95" s="29"/>
      <c r="BQ95" s="36"/>
      <c r="BR95" s="29"/>
      <c r="BS95" s="36"/>
      <c r="BT95" s="36"/>
      <c r="BU95" s="36"/>
      <c r="BV95" s="36"/>
    </row>
    <row r="96" spans="1:74" x14ac:dyDescent="0.25">
      <c r="A96" s="16">
        <v>94</v>
      </c>
      <c r="B96" s="16">
        <v>1</v>
      </c>
      <c r="C96" s="31" t="s">
        <v>559</v>
      </c>
      <c r="D96" s="40">
        <f>октябрь!D96-ноябрь!E96</f>
        <v>900.20681747826086</v>
      </c>
      <c r="E96" s="40">
        <f t="shared" si="1"/>
        <v>0</v>
      </c>
      <c r="F96" s="36"/>
      <c r="G96" s="36"/>
      <c r="H96" s="36"/>
      <c r="I96" s="27"/>
      <c r="J96" s="36"/>
      <c r="K96" s="36"/>
      <c r="L96" s="36"/>
      <c r="M96" s="36"/>
      <c r="N96" s="36"/>
      <c r="O96" s="29"/>
      <c r="P96" s="36"/>
      <c r="Q96" s="29"/>
      <c r="R96" s="36"/>
      <c r="S96" s="36"/>
      <c r="T96" s="36"/>
      <c r="U96" s="36"/>
      <c r="V96" s="36"/>
      <c r="W96" s="36"/>
      <c r="X96" s="36"/>
      <c r="Y96" s="29"/>
      <c r="Z96" s="36"/>
      <c r="AA96" s="66"/>
      <c r="AB96" s="36"/>
      <c r="AC96" s="36"/>
      <c r="AD96" s="36"/>
      <c r="AE96" s="36"/>
      <c r="AF96" s="36"/>
      <c r="AG96" s="36"/>
      <c r="AH96" s="29"/>
      <c r="AI96" s="36"/>
      <c r="AJ96" s="29"/>
      <c r="AK96" s="36"/>
      <c r="AL96" s="36"/>
      <c r="AM96" s="36"/>
      <c r="AN96" s="29"/>
      <c r="AO96" s="36"/>
      <c r="AP96" s="29"/>
      <c r="AQ96" s="36"/>
      <c r="AR96" s="29"/>
      <c r="AS96" s="36"/>
      <c r="AT96" s="36"/>
      <c r="AU96" s="36"/>
      <c r="AV96" s="29"/>
      <c r="AW96" s="36"/>
      <c r="AX96" s="36"/>
      <c r="AY96" s="36"/>
      <c r="AZ96" s="29"/>
      <c r="BA96" s="36"/>
      <c r="BB96" s="36"/>
      <c r="BC96" s="36"/>
      <c r="BD96" s="36"/>
      <c r="BE96" s="36"/>
      <c r="BF96" s="36"/>
      <c r="BG96" s="36"/>
      <c r="BH96" s="36"/>
      <c r="BI96" s="36"/>
      <c r="BJ96" s="29"/>
      <c r="BK96" s="36"/>
      <c r="BL96" s="29"/>
      <c r="BM96" s="36"/>
      <c r="BN96" s="36"/>
      <c r="BO96" s="36"/>
      <c r="BP96" s="29"/>
      <c r="BQ96" s="36"/>
      <c r="BR96" s="29"/>
      <c r="BS96" s="36"/>
      <c r="BT96" s="36"/>
      <c r="BU96" s="36"/>
      <c r="BV96" s="36"/>
    </row>
    <row r="97" spans="1:74" x14ac:dyDescent="0.25">
      <c r="A97" s="16">
        <v>95</v>
      </c>
      <c r="B97" s="16">
        <v>1</v>
      </c>
      <c r="C97" s="31" t="s">
        <v>560</v>
      </c>
      <c r="D97" s="40">
        <f>октябрь!D97-ноябрь!E97</f>
        <v>965.76760457004832</v>
      </c>
      <c r="E97" s="40">
        <f t="shared" si="1"/>
        <v>0</v>
      </c>
      <c r="F97" s="36"/>
      <c r="G97" s="36"/>
      <c r="H97" s="36"/>
      <c r="I97" s="27"/>
      <c r="J97" s="36"/>
      <c r="K97" s="36"/>
      <c r="L97" s="36"/>
      <c r="M97" s="36"/>
      <c r="N97" s="36"/>
      <c r="O97" s="29"/>
      <c r="P97" s="36"/>
      <c r="Q97" s="29"/>
      <c r="R97" s="36"/>
      <c r="S97" s="36"/>
      <c r="T97" s="36"/>
      <c r="U97" s="36"/>
      <c r="V97" s="36"/>
      <c r="W97" s="36"/>
      <c r="X97" s="36"/>
      <c r="Y97" s="29"/>
      <c r="Z97" s="36"/>
      <c r="AA97" s="66"/>
      <c r="AB97" s="36"/>
      <c r="AC97" s="36"/>
      <c r="AD97" s="36"/>
      <c r="AE97" s="36"/>
      <c r="AF97" s="36"/>
      <c r="AG97" s="36"/>
      <c r="AH97" s="29"/>
      <c r="AI97" s="36"/>
      <c r="AJ97" s="29"/>
      <c r="AK97" s="36"/>
      <c r="AL97" s="36"/>
      <c r="AM97" s="36"/>
      <c r="AN97" s="29"/>
      <c r="AO97" s="36"/>
      <c r="AP97" s="29"/>
      <c r="AQ97" s="36"/>
      <c r="AR97" s="29"/>
      <c r="AS97" s="36"/>
      <c r="AT97" s="36"/>
      <c r="AU97" s="36"/>
      <c r="AV97" s="29"/>
      <c r="AW97" s="36"/>
      <c r="AX97" s="36"/>
      <c r="AY97" s="36"/>
      <c r="AZ97" s="29"/>
      <c r="BA97" s="36"/>
      <c r="BB97" s="36"/>
      <c r="BC97" s="36"/>
      <c r="BD97" s="36"/>
      <c r="BE97" s="36"/>
      <c r="BF97" s="36"/>
      <c r="BG97" s="36"/>
      <c r="BH97" s="36"/>
      <c r="BI97" s="36"/>
      <c r="BJ97" s="29"/>
      <c r="BK97" s="36"/>
      <c r="BL97" s="29"/>
      <c r="BM97" s="36"/>
      <c r="BN97" s="36"/>
      <c r="BO97" s="36"/>
      <c r="BP97" s="29"/>
      <c r="BQ97" s="36"/>
      <c r="BR97" s="29"/>
      <c r="BS97" s="36"/>
      <c r="BT97" s="36"/>
      <c r="BU97" s="36"/>
      <c r="BV97" s="36"/>
    </row>
    <row r="98" spans="1:74" x14ac:dyDescent="0.25">
      <c r="A98" s="16">
        <v>96</v>
      </c>
      <c r="B98" s="16">
        <v>1</v>
      </c>
      <c r="C98" s="31" t="s">
        <v>561</v>
      </c>
      <c r="D98" s="40">
        <f>октябрь!D98-ноябрь!E98</f>
        <v>572.99291567149749</v>
      </c>
      <c r="E98" s="40">
        <f t="shared" si="1"/>
        <v>0</v>
      </c>
      <c r="F98" s="36"/>
      <c r="G98" s="36"/>
      <c r="H98" s="36"/>
      <c r="I98" s="27"/>
      <c r="J98" s="36"/>
      <c r="K98" s="36"/>
      <c r="L98" s="36"/>
      <c r="M98" s="36"/>
      <c r="N98" s="36"/>
      <c r="O98" s="29"/>
      <c r="P98" s="36"/>
      <c r="Q98" s="29"/>
      <c r="R98" s="36"/>
      <c r="S98" s="36"/>
      <c r="T98" s="36"/>
      <c r="U98" s="36"/>
      <c r="V98" s="36"/>
      <c r="W98" s="36"/>
      <c r="X98" s="36"/>
      <c r="Y98" s="29"/>
      <c r="Z98" s="36"/>
      <c r="AA98" s="66"/>
      <c r="AB98" s="36"/>
      <c r="AC98" s="36"/>
      <c r="AD98" s="36"/>
      <c r="AE98" s="36"/>
      <c r="AF98" s="36"/>
      <c r="AG98" s="36"/>
      <c r="AH98" s="29"/>
      <c r="AI98" s="36"/>
      <c r="AJ98" s="29"/>
      <c r="AK98" s="36"/>
      <c r="AL98" s="36"/>
      <c r="AM98" s="36"/>
      <c r="AN98" s="29"/>
      <c r="AO98" s="36"/>
      <c r="AP98" s="29"/>
      <c r="AQ98" s="36"/>
      <c r="AR98" s="29"/>
      <c r="AS98" s="36"/>
      <c r="AT98" s="36"/>
      <c r="AU98" s="36"/>
      <c r="AV98" s="29"/>
      <c r="AW98" s="36"/>
      <c r="AX98" s="36"/>
      <c r="AY98" s="36"/>
      <c r="AZ98" s="29"/>
      <c r="BA98" s="36"/>
      <c r="BB98" s="36"/>
      <c r="BC98" s="36"/>
      <c r="BD98" s="36"/>
      <c r="BE98" s="36"/>
      <c r="BF98" s="36"/>
      <c r="BG98" s="36"/>
      <c r="BH98" s="36"/>
      <c r="BI98" s="36"/>
      <c r="BJ98" s="29"/>
      <c r="BK98" s="36"/>
      <c r="BL98" s="29"/>
      <c r="BM98" s="36"/>
      <c r="BN98" s="36"/>
      <c r="BO98" s="36"/>
      <c r="BP98" s="29"/>
      <c r="BQ98" s="36"/>
      <c r="BR98" s="29"/>
      <c r="BS98" s="36"/>
      <c r="BT98" s="36"/>
      <c r="BU98" s="36"/>
      <c r="BV98" s="36"/>
    </row>
    <row r="99" spans="1:74" x14ac:dyDescent="0.25">
      <c r="A99" s="16">
        <v>97</v>
      </c>
      <c r="B99" s="16">
        <v>1</v>
      </c>
      <c r="C99" s="31" t="s">
        <v>562</v>
      </c>
      <c r="D99" s="40">
        <f>октябрь!D99-ноябрь!E99</f>
        <v>-448.28143902415462</v>
      </c>
      <c r="E99" s="40">
        <f t="shared" si="1"/>
        <v>0</v>
      </c>
      <c r="F99" s="36"/>
      <c r="G99" s="36"/>
      <c r="H99" s="36"/>
      <c r="I99" s="27"/>
      <c r="J99" s="36"/>
      <c r="K99" s="36"/>
      <c r="L99" s="36"/>
      <c r="M99" s="36"/>
      <c r="N99" s="36"/>
      <c r="O99" s="29"/>
      <c r="P99" s="36"/>
      <c r="Q99" s="29"/>
      <c r="R99" s="36"/>
      <c r="S99" s="36"/>
      <c r="T99" s="36"/>
      <c r="U99" s="36"/>
      <c r="V99" s="36"/>
      <c r="W99" s="36"/>
      <c r="X99" s="36"/>
      <c r="Y99" s="29"/>
      <c r="Z99" s="36"/>
      <c r="AA99" s="66"/>
      <c r="AB99" s="36"/>
      <c r="AC99" s="36"/>
      <c r="AD99" s="36"/>
      <c r="AE99" s="36"/>
      <c r="AF99" s="36"/>
      <c r="AG99" s="36"/>
      <c r="AH99" s="29"/>
      <c r="AI99" s="36"/>
      <c r="AJ99" s="29"/>
      <c r="AK99" s="36"/>
      <c r="AL99" s="36"/>
      <c r="AM99" s="36"/>
      <c r="AN99" s="29"/>
      <c r="AO99" s="36"/>
      <c r="AP99" s="29"/>
      <c r="AQ99" s="36"/>
      <c r="AR99" s="29"/>
      <c r="AS99" s="36"/>
      <c r="AT99" s="36"/>
      <c r="AU99" s="36"/>
      <c r="AV99" s="29"/>
      <c r="AW99" s="36"/>
      <c r="AX99" s="36"/>
      <c r="AY99" s="36"/>
      <c r="AZ99" s="29"/>
      <c r="BA99" s="36"/>
      <c r="BB99" s="36"/>
      <c r="BC99" s="36"/>
      <c r="BD99" s="36"/>
      <c r="BE99" s="36"/>
      <c r="BF99" s="36"/>
      <c r="BG99" s="36"/>
      <c r="BH99" s="36"/>
      <c r="BI99" s="36"/>
      <c r="BJ99" s="29"/>
      <c r="BK99" s="36"/>
      <c r="BL99" s="29"/>
      <c r="BM99" s="36"/>
      <c r="BN99" s="36"/>
      <c r="BO99" s="36"/>
      <c r="BP99" s="29"/>
      <c r="BQ99" s="36"/>
      <c r="BR99" s="29"/>
      <c r="BS99" s="36"/>
      <c r="BT99" s="36"/>
      <c r="BU99" s="36"/>
      <c r="BV99" s="36"/>
    </row>
    <row r="100" spans="1:74" x14ac:dyDescent="0.25">
      <c r="A100" s="16">
        <v>98</v>
      </c>
      <c r="B100" s="16">
        <v>1</v>
      </c>
      <c r="C100" s="31" t="s">
        <v>563</v>
      </c>
      <c r="D100" s="40">
        <f>октябрь!D100-ноябрь!E100</f>
        <v>-486.95386906280208</v>
      </c>
      <c r="E100" s="40">
        <f t="shared" si="1"/>
        <v>0</v>
      </c>
      <c r="F100" s="36"/>
      <c r="G100" s="36"/>
      <c r="H100" s="36"/>
      <c r="I100" s="27"/>
      <c r="J100" s="36"/>
      <c r="K100" s="36"/>
      <c r="L100" s="36"/>
      <c r="M100" s="36"/>
      <c r="N100" s="36"/>
      <c r="O100" s="29"/>
      <c r="P100" s="36"/>
      <c r="Q100" s="29"/>
      <c r="R100" s="36"/>
      <c r="S100" s="36"/>
      <c r="T100" s="36"/>
      <c r="U100" s="36"/>
      <c r="V100" s="36"/>
      <c r="W100" s="36"/>
      <c r="X100" s="36"/>
      <c r="Y100" s="29"/>
      <c r="Z100" s="36"/>
      <c r="AA100" s="66"/>
      <c r="AB100" s="36"/>
      <c r="AC100" s="36"/>
      <c r="AD100" s="36"/>
      <c r="AE100" s="36"/>
      <c r="AF100" s="36"/>
      <c r="AG100" s="36"/>
      <c r="AH100" s="29"/>
      <c r="AI100" s="36"/>
      <c r="AJ100" s="29"/>
      <c r="AK100" s="36"/>
      <c r="AL100" s="36"/>
      <c r="AM100" s="36"/>
      <c r="AN100" s="29"/>
      <c r="AO100" s="36"/>
      <c r="AP100" s="29"/>
      <c r="AQ100" s="36"/>
      <c r="AR100" s="29"/>
      <c r="AS100" s="36"/>
      <c r="AT100" s="36"/>
      <c r="AU100" s="36"/>
      <c r="AV100" s="29"/>
      <c r="AW100" s="36"/>
      <c r="AX100" s="36"/>
      <c r="AY100" s="36"/>
      <c r="AZ100" s="29"/>
      <c r="BA100" s="36"/>
      <c r="BB100" s="36"/>
      <c r="BC100" s="36"/>
      <c r="BD100" s="36"/>
      <c r="BE100" s="36"/>
      <c r="BF100" s="36"/>
      <c r="BG100" s="36"/>
      <c r="BH100" s="36"/>
      <c r="BI100" s="36"/>
      <c r="BJ100" s="29"/>
      <c r="BK100" s="36"/>
      <c r="BL100" s="29"/>
      <c r="BM100" s="36"/>
      <c r="BN100" s="36"/>
      <c r="BO100" s="36"/>
      <c r="BP100" s="29"/>
      <c r="BQ100" s="36"/>
      <c r="BR100" s="29"/>
      <c r="BS100" s="36"/>
      <c r="BT100" s="36"/>
      <c r="BU100" s="36"/>
      <c r="BV100" s="36"/>
    </row>
    <row r="101" spans="1:74" x14ac:dyDescent="0.25">
      <c r="A101" s="16">
        <v>99</v>
      </c>
      <c r="B101" s="16">
        <v>1</v>
      </c>
      <c r="C101" s="31" t="s">
        <v>564</v>
      </c>
      <c r="D101" s="40">
        <f>октябрь!D101-ноябрь!E101</f>
        <v>-17.26864721739139</v>
      </c>
      <c r="E101" s="40">
        <f t="shared" si="1"/>
        <v>0</v>
      </c>
      <c r="F101" s="36"/>
      <c r="G101" s="36"/>
      <c r="H101" s="36"/>
      <c r="I101" s="27"/>
      <c r="J101" s="36"/>
      <c r="K101" s="36"/>
      <c r="L101" s="36"/>
      <c r="M101" s="36"/>
      <c r="N101" s="36"/>
      <c r="O101" s="29"/>
      <c r="P101" s="36"/>
      <c r="Q101" s="29"/>
      <c r="R101" s="36"/>
      <c r="S101" s="36"/>
      <c r="T101" s="36"/>
      <c r="U101" s="36"/>
      <c r="V101" s="36"/>
      <c r="W101" s="36"/>
      <c r="X101" s="36"/>
      <c r="Y101" s="29"/>
      <c r="Z101" s="36"/>
      <c r="AA101" s="66"/>
      <c r="AB101" s="36"/>
      <c r="AC101" s="36"/>
      <c r="AD101" s="36"/>
      <c r="AE101" s="36"/>
      <c r="AF101" s="36"/>
      <c r="AG101" s="36"/>
      <c r="AH101" s="29"/>
      <c r="AI101" s="36"/>
      <c r="AJ101" s="29"/>
      <c r="AK101" s="36"/>
      <c r="AL101" s="36"/>
      <c r="AM101" s="36"/>
      <c r="AN101" s="29"/>
      <c r="AO101" s="36"/>
      <c r="AP101" s="29"/>
      <c r="AQ101" s="36"/>
      <c r="AR101" s="29"/>
      <c r="AS101" s="36"/>
      <c r="AT101" s="36"/>
      <c r="AU101" s="36"/>
      <c r="AV101" s="29"/>
      <c r="AW101" s="36"/>
      <c r="AX101" s="36"/>
      <c r="AY101" s="36"/>
      <c r="AZ101" s="29"/>
      <c r="BA101" s="36"/>
      <c r="BB101" s="36"/>
      <c r="BC101" s="36"/>
      <c r="BD101" s="36"/>
      <c r="BE101" s="36"/>
      <c r="BF101" s="36"/>
      <c r="BG101" s="36"/>
      <c r="BH101" s="36"/>
      <c r="BI101" s="36"/>
      <c r="BJ101" s="29"/>
      <c r="BK101" s="36"/>
      <c r="BL101" s="29"/>
      <c r="BM101" s="36"/>
      <c r="BN101" s="36"/>
      <c r="BO101" s="36"/>
      <c r="BP101" s="29"/>
      <c r="BQ101" s="36"/>
      <c r="BR101" s="29"/>
      <c r="BS101" s="36"/>
      <c r="BT101" s="36"/>
      <c r="BU101" s="36"/>
      <c r="BV101" s="36"/>
    </row>
    <row r="102" spans="1:74" x14ac:dyDescent="0.25">
      <c r="A102" s="16">
        <v>100</v>
      </c>
      <c r="B102" s="16">
        <v>1</v>
      </c>
      <c r="C102" s="31" t="s">
        <v>565</v>
      </c>
      <c r="D102" s="40">
        <f>октябрь!D102-ноябрь!E102</f>
        <v>287.71921200000003</v>
      </c>
      <c r="E102" s="40">
        <f t="shared" si="1"/>
        <v>0</v>
      </c>
      <c r="F102" s="36"/>
      <c r="G102" s="36"/>
      <c r="H102" s="36"/>
      <c r="I102" s="27"/>
      <c r="J102" s="36"/>
      <c r="K102" s="36"/>
      <c r="L102" s="36"/>
      <c r="M102" s="36"/>
      <c r="N102" s="36"/>
      <c r="O102" s="29"/>
      <c r="P102" s="36"/>
      <c r="Q102" s="29"/>
      <c r="R102" s="36"/>
      <c r="S102" s="36"/>
      <c r="T102" s="36"/>
      <c r="U102" s="36"/>
      <c r="V102" s="36"/>
      <c r="W102" s="36"/>
      <c r="X102" s="36"/>
      <c r="Y102" s="29"/>
      <c r="Z102" s="36"/>
      <c r="AA102" s="66"/>
      <c r="AB102" s="36"/>
      <c r="AC102" s="36"/>
      <c r="AD102" s="36"/>
      <c r="AE102" s="36"/>
      <c r="AF102" s="36"/>
      <c r="AG102" s="36"/>
      <c r="AH102" s="29"/>
      <c r="AI102" s="36"/>
      <c r="AJ102" s="29"/>
      <c r="AK102" s="36"/>
      <c r="AL102" s="36"/>
      <c r="AM102" s="36"/>
      <c r="AN102" s="29"/>
      <c r="AO102" s="36"/>
      <c r="AP102" s="29"/>
      <c r="AQ102" s="36"/>
      <c r="AR102" s="29"/>
      <c r="AS102" s="36"/>
      <c r="AT102" s="36"/>
      <c r="AU102" s="36"/>
      <c r="AV102" s="29"/>
      <c r="AW102" s="36"/>
      <c r="AX102" s="36"/>
      <c r="AY102" s="36"/>
      <c r="AZ102" s="29"/>
      <c r="BA102" s="36"/>
      <c r="BB102" s="36"/>
      <c r="BC102" s="36"/>
      <c r="BD102" s="36"/>
      <c r="BE102" s="36"/>
      <c r="BF102" s="36"/>
      <c r="BG102" s="36"/>
      <c r="BH102" s="36"/>
      <c r="BI102" s="36"/>
      <c r="BJ102" s="29"/>
      <c r="BK102" s="36"/>
      <c r="BL102" s="29"/>
      <c r="BM102" s="36"/>
      <c r="BN102" s="36"/>
      <c r="BO102" s="36"/>
      <c r="BP102" s="29"/>
      <c r="BQ102" s="36"/>
      <c r="BR102" s="29"/>
      <c r="BS102" s="36"/>
      <c r="BT102" s="36"/>
      <c r="BU102" s="36"/>
      <c r="BV102" s="36"/>
    </row>
    <row r="103" spans="1:74" x14ac:dyDescent="0.25">
      <c r="A103" s="16">
        <v>101</v>
      </c>
      <c r="B103" s="16">
        <v>1</v>
      </c>
      <c r="C103" s="31" t="s">
        <v>566</v>
      </c>
      <c r="D103" s="40">
        <f>октябрь!D103-ноябрь!E103</f>
        <v>-150.51111657971006</v>
      </c>
      <c r="E103" s="40">
        <f t="shared" si="1"/>
        <v>0</v>
      </c>
      <c r="F103" s="36"/>
      <c r="G103" s="36"/>
      <c r="H103" s="36"/>
      <c r="I103" s="27"/>
      <c r="J103" s="36"/>
      <c r="K103" s="36"/>
      <c r="L103" s="36"/>
      <c r="M103" s="36"/>
      <c r="N103" s="36"/>
      <c r="O103" s="29"/>
      <c r="P103" s="36"/>
      <c r="Q103" s="29"/>
      <c r="R103" s="36"/>
      <c r="S103" s="36"/>
      <c r="T103" s="36"/>
      <c r="U103" s="36"/>
      <c r="V103" s="36"/>
      <c r="W103" s="36"/>
      <c r="X103" s="36"/>
      <c r="Y103" s="29"/>
      <c r="Z103" s="36"/>
      <c r="AA103" s="66"/>
      <c r="AB103" s="36"/>
      <c r="AC103" s="36"/>
      <c r="AD103" s="36"/>
      <c r="AE103" s="36"/>
      <c r="AF103" s="36"/>
      <c r="AG103" s="36"/>
      <c r="AH103" s="29"/>
      <c r="AI103" s="36"/>
      <c r="AJ103" s="29"/>
      <c r="AK103" s="36"/>
      <c r="AL103" s="36"/>
      <c r="AM103" s="36"/>
      <c r="AN103" s="29"/>
      <c r="AO103" s="36"/>
      <c r="AP103" s="29"/>
      <c r="AQ103" s="36"/>
      <c r="AR103" s="29"/>
      <c r="AS103" s="36"/>
      <c r="AT103" s="36"/>
      <c r="AU103" s="36"/>
      <c r="AV103" s="29"/>
      <c r="AW103" s="36"/>
      <c r="AX103" s="36"/>
      <c r="AY103" s="36"/>
      <c r="AZ103" s="29"/>
      <c r="BA103" s="36"/>
      <c r="BB103" s="36"/>
      <c r="BC103" s="36"/>
      <c r="BD103" s="36"/>
      <c r="BE103" s="36"/>
      <c r="BF103" s="36"/>
      <c r="BG103" s="36"/>
      <c r="BH103" s="36"/>
      <c r="BI103" s="36"/>
      <c r="BJ103" s="29"/>
      <c r="BK103" s="36"/>
      <c r="BL103" s="29"/>
      <c r="BM103" s="36"/>
      <c r="BN103" s="36"/>
      <c r="BO103" s="36"/>
      <c r="BP103" s="29"/>
      <c r="BQ103" s="36"/>
      <c r="BR103" s="29"/>
      <c r="BS103" s="36"/>
      <c r="BT103" s="36"/>
      <c r="BU103" s="36"/>
      <c r="BV103" s="36"/>
    </row>
    <row r="104" spans="1:74" x14ac:dyDescent="0.25">
      <c r="A104" s="16">
        <v>102</v>
      </c>
      <c r="B104" s="16">
        <v>1</v>
      </c>
      <c r="C104" s="31" t="s">
        <v>567</v>
      </c>
      <c r="D104" s="40">
        <f>октябрь!D104-ноябрь!E104</f>
        <v>-1103.9212490048305</v>
      </c>
      <c r="E104" s="40">
        <f t="shared" si="1"/>
        <v>0</v>
      </c>
      <c r="F104" s="36"/>
      <c r="G104" s="36"/>
      <c r="H104" s="36"/>
      <c r="I104" s="27"/>
      <c r="J104" s="36"/>
      <c r="K104" s="36"/>
      <c r="L104" s="36"/>
      <c r="M104" s="36"/>
      <c r="N104" s="36"/>
      <c r="O104" s="29"/>
      <c r="P104" s="36"/>
      <c r="Q104" s="29"/>
      <c r="R104" s="36"/>
      <c r="S104" s="36"/>
      <c r="T104" s="36"/>
      <c r="U104" s="36"/>
      <c r="V104" s="36"/>
      <c r="W104" s="36"/>
      <c r="X104" s="36"/>
      <c r="Y104" s="29"/>
      <c r="Z104" s="36"/>
      <c r="AA104" s="66"/>
      <c r="AB104" s="36"/>
      <c r="AC104" s="36"/>
      <c r="AD104" s="36"/>
      <c r="AE104" s="36"/>
      <c r="AF104" s="36"/>
      <c r="AG104" s="36"/>
      <c r="AH104" s="29"/>
      <c r="AI104" s="36"/>
      <c r="AJ104" s="29"/>
      <c r="AK104" s="36"/>
      <c r="AL104" s="36"/>
      <c r="AM104" s="36"/>
      <c r="AN104" s="29"/>
      <c r="AO104" s="36"/>
      <c r="AP104" s="29"/>
      <c r="AQ104" s="36"/>
      <c r="AR104" s="29"/>
      <c r="AS104" s="36"/>
      <c r="AT104" s="36"/>
      <c r="AU104" s="36"/>
      <c r="AV104" s="29"/>
      <c r="AW104" s="36"/>
      <c r="AX104" s="36"/>
      <c r="AY104" s="36"/>
      <c r="AZ104" s="29"/>
      <c r="BA104" s="36"/>
      <c r="BB104" s="36"/>
      <c r="BC104" s="36"/>
      <c r="BD104" s="36"/>
      <c r="BE104" s="36"/>
      <c r="BF104" s="36"/>
      <c r="BG104" s="36"/>
      <c r="BH104" s="36"/>
      <c r="BI104" s="36"/>
      <c r="BJ104" s="29"/>
      <c r="BK104" s="36"/>
      <c r="BL104" s="29"/>
      <c r="BM104" s="36"/>
      <c r="BN104" s="36"/>
      <c r="BO104" s="36"/>
      <c r="BP104" s="29"/>
      <c r="BQ104" s="36"/>
      <c r="BR104" s="29"/>
      <c r="BS104" s="36"/>
      <c r="BT104" s="36"/>
      <c r="BU104" s="36"/>
      <c r="BV104" s="36"/>
    </row>
    <row r="105" spans="1:74" x14ac:dyDescent="0.25">
      <c r="A105" s="16">
        <v>103</v>
      </c>
      <c r="B105" s="16">
        <v>1</v>
      </c>
      <c r="C105" s="31" t="s">
        <v>568</v>
      </c>
      <c r="D105" s="40">
        <f>октябрь!D105-ноябрь!E105</f>
        <v>1186.7681364057973</v>
      </c>
      <c r="E105" s="40">
        <f t="shared" si="1"/>
        <v>0</v>
      </c>
      <c r="F105" s="36"/>
      <c r="G105" s="36"/>
      <c r="H105" s="36"/>
      <c r="I105" s="27"/>
      <c r="J105" s="36"/>
      <c r="K105" s="36"/>
      <c r="L105" s="36"/>
      <c r="M105" s="36"/>
      <c r="N105" s="36"/>
      <c r="O105" s="29"/>
      <c r="P105" s="36"/>
      <c r="Q105" s="29"/>
      <c r="R105" s="36"/>
      <c r="S105" s="36"/>
      <c r="T105" s="36"/>
      <c r="U105" s="36"/>
      <c r="V105" s="36"/>
      <c r="W105" s="36"/>
      <c r="X105" s="36"/>
      <c r="Y105" s="29"/>
      <c r="Z105" s="36"/>
      <c r="AA105" s="66"/>
      <c r="AB105" s="36"/>
      <c r="AC105" s="36"/>
      <c r="AD105" s="36"/>
      <c r="AE105" s="36"/>
      <c r="AF105" s="36"/>
      <c r="AG105" s="36"/>
      <c r="AH105" s="29"/>
      <c r="AI105" s="36"/>
      <c r="AJ105" s="29"/>
      <c r="AK105" s="36"/>
      <c r="AL105" s="36"/>
      <c r="AM105" s="36"/>
      <c r="AN105" s="29"/>
      <c r="AO105" s="36"/>
      <c r="AP105" s="29"/>
      <c r="AQ105" s="36"/>
      <c r="AR105" s="29"/>
      <c r="AS105" s="36"/>
      <c r="AT105" s="36"/>
      <c r="AU105" s="36"/>
      <c r="AV105" s="29"/>
      <c r="AW105" s="36"/>
      <c r="AX105" s="36"/>
      <c r="AY105" s="36"/>
      <c r="AZ105" s="29"/>
      <c r="BA105" s="36"/>
      <c r="BB105" s="36"/>
      <c r="BC105" s="36"/>
      <c r="BD105" s="36"/>
      <c r="BE105" s="36"/>
      <c r="BF105" s="36"/>
      <c r="BG105" s="36"/>
      <c r="BH105" s="36"/>
      <c r="BI105" s="36"/>
      <c r="BJ105" s="29"/>
      <c r="BK105" s="36"/>
      <c r="BL105" s="29"/>
      <c r="BM105" s="36"/>
      <c r="BN105" s="36"/>
      <c r="BO105" s="36"/>
      <c r="BP105" s="29"/>
      <c r="BQ105" s="36"/>
      <c r="BR105" s="29"/>
      <c r="BS105" s="36"/>
      <c r="BT105" s="36"/>
      <c r="BU105" s="36"/>
      <c r="BV105" s="36"/>
    </row>
    <row r="106" spans="1:74" x14ac:dyDescent="0.25">
      <c r="A106" s="16">
        <v>104</v>
      </c>
      <c r="B106" s="16">
        <v>1</v>
      </c>
      <c r="C106" s="31" t="s">
        <v>569</v>
      </c>
      <c r="D106" s="40">
        <f>октябрь!D106-ноябрь!E106</f>
        <v>146.51054935265699</v>
      </c>
      <c r="E106" s="40">
        <f t="shared" si="1"/>
        <v>0</v>
      </c>
      <c r="F106" s="36"/>
      <c r="G106" s="36"/>
      <c r="H106" s="36"/>
      <c r="I106" s="27"/>
      <c r="J106" s="36"/>
      <c r="K106" s="36"/>
      <c r="L106" s="36"/>
      <c r="M106" s="36"/>
      <c r="N106" s="36"/>
      <c r="O106" s="29"/>
      <c r="P106" s="36"/>
      <c r="Q106" s="29"/>
      <c r="R106" s="36"/>
      <c r="S106" s="36"/>
      <c r="T106" s="36"/>
      <c r="U106" s="36"/>
      <c r="V106" s="36"/>
      <c r="W106" s="36"/>
      <c r="X106" s="36"/>
      <c r="Y106" s="29"/>
      <c r="Z106" s="36"/>
      <c r="AA106" s="66"/>
      <c r="AB106" s="36"/>
      <c r="AC106" s="36"/>
      <c r="AD106" s="36"/>
      <c r="AE106" s="36"/>
      <c r="AF106" s="36"/>
      <c r="AG106" s="36"/>
      <c r="AH106" s="29"/>
      <c r="AI106" s="36"/>
      <c r="AJ106" s="29"/>
      <c r="AK106" s="36"/>
      <c r="AL106" s="36"/>
      <c r="AM106" s="36"/>
      <c r="AN106" s="29"/>
      <c r="AO106" s="36"/>
      <c r="AP106" s="29"/>
      <c r="AQ106" s="36"/>
      <c r="AR106" s="29"/>
      <c r="AS106" s="36"/>
      <c r="AT106" s="36"/>
      <c r="AU106" s="36"/>
      <c r="AV106" s="29"/>
      <c r="AW106" s="36"/>
      <c r="AX106" s="36"/>
      <c r="AY106" s="36"/>
      <c r="AZ106" s="29"/>
      <c r="BA106" s="36"/>
      <c r="BB106" s="36"/>
      <c r="BC106" s="36"/>
      <c r="BD106" s="36"/>
      <c r="BE106" s="36"/>
      <c r="BF106" s="36"/>
      <c r="BG106" s="36"/>
      <c r="BH106" s="36"/>
      <c r="BI106" s="36"/>
      <c r="BJ106" s="29"/>
      <c r="BK106" s="36"/>
      <c r="BL106" s="29"/>
      <c r="BM106" s="36"/>
      <c r="BN106" s="36"/>
      <c r="BO106" s="36"/>
      <c r="BP106" s="29"/>
      <c r="BQ106" s="36"/>
      <c r="BR106" s="29"/>
      <c r="BS106" s="36"/>
      <c r="BT106" s="36"/>
      <c r="BU106" s="36"/>
      <c r="BV106" s="36"/>
    </row>
    <row r="107" spans="1:74" x14ac:dyDescent="0.25">
      <c r="A107" s="16">
        <v>105</v>
      </c>
      <c r="B107" s="16">
        <v>1</v>
      </c>
      <c r="C107" s="31" t="s">
        <v>570</v>
      </c>
      <c r="D107" s="40">
        <f>октябрь!D107-ноябрь!E107</f>
        <v>373.99305727536228</v>
      </c>
      <c r="E107" s="40">
        <f t="shared" si="1"/>
        <v>0</v>
      </c>
      <c r="F107" s="36"/>
      <c r="G107" s="36"/>
      <c r="H107" s="36"/>
      <c r="I107" s="27"/>
      <c r="J107" s="36"/>
      <c r="K107" s="36"/>
      <c r="L107" s="36"/>
      <c r="M107" s="36"/>
      <c r="N107" s="36"/>
      <c r="O107" s="29"/>
      <c r="P107" s="36"/>
      <c r="Q107" s="29"/>
      <c r="R107" s="36"/>
      <c r="S107" s="36"/>
      <c r="T107" s="36"/>
      <c r="U107" s="36"/>
      <c r="V107" s="36"/>
      <c r="W107" s="36"/>
      <c r="X107" s="36"/>
      <c r="Y107" s="29"/>
      <c r="Z107" s="36"/>
      <c r="AA107" s="66"/>
      <c r="AB107" s="36"/>
      <c r="AC107" s="36"/>
      <c r="AD107" s="36"/>
      <c r="AE107" s="36"/>
      <c r="AF107" s="36"/>
      <c r="AG107" s="36"/>
      <c r="AH107" s="29"/>
      <c r="AI107" s="36"/>
      <c r="AJ107" s="29"/>
      <c r="AK107" s="36"/>
      <c r="AL107" s="36"/>
      <c r="AM107" s="36"/>
      <c r="AN107" s="29"/>
      <c r="AO107" s="36"/>
      <c r="AP107" s="29"/>
      <c r="AQ107" s="36"/>
      <c r="AR107" s="29"/>
      <c r="AS107" s="36"/>
      <c r="AT107" s="36"/>
      <c r="AU107" s="36"/>
      <c r="AV107" s="29"/>
      <c r="AW107" s="36"/>
      <c r="AX107" s="36"/>
      <c r="AY107" s="36"/>
      <c r="AZ107" s="29"/>
      <c r="BA107" s="36"/>
      <c r="BB107" s="36"/>
      <c r="BC107" s="36"/>
      <c r="BD107" s="36"/>
      <c r="BE107" s="36"/>
      <c r="BF107" s="36"/>
      <c r="BG107" s="36"/>
      <c r="BH107" s="36"/>
      <c r="BI107" s="36"/>
      <c r="BJ107" s="29"/>
      <c r="BK107" s="36"/>
      <c r="BL107" s="29"/>
      <c r="BM107" s="36"/>
      <c r="BN107" s="36"/>
      <c r="BO107" s="36"/>
      <c r="BP107" s="29"/>
      <c r="BQ107" s="36"/>
      <c r="BR107" s="29"/>
      <c r="BS107" s="36"/>
      <c r="BT107" s="36"/>
      <c r="BU107" s="36"/>
      <c r="BV107" s="36"/>
    </row>
    <row r="108" spans="1:74" x14ac:dyDescent="0.25">
      <c r="A108" s="16">
        <v>106</v>
      </c>
      <c r="B108" s="16">
        <v>1</v>
      </c>
      <c r="C108" s="31" t="s">
        <v>571</v>
      </c>
      <c r="D108" s="40">
        <f>октябрь!D108-ноябрь!E108</f>
        <v>1108.3854673526571</v>
      </c>
      <c r="E108" s="40">
        <f t="shared" si="1"/>
        <v>0</v>
      </c>
      <c r="F108" s="36"/>
      <c r="G108" s="36"/>
      <c r="H108" s="36"/>
      <c r="I108" s="27"/>
      <c r="J108" s="36"/>
      <c r="K108" s="36"/>
      <c r="L108" s="36"/>
      <c r="M108" s="36"/>
      <c r="N108" s="36"/>
      <c r="O108" s="29"/>
      <c r="P108" s="36"/>
      <c r="Q108" s="29"/>
      <c r="R108" s="36"/>
      <c r="S108" s="36"/>
      <c r="T108" s="36"/>
      <c r="U108" s="36"/>
      <c r="V108" s="36"/>
      <c r="W108" s="36"/>
      <c r="X108" s="36"/>
      <c r="Y108" s="29"/>
      <c r="Z108" s="36"/>
      <c r="AA108" s="66"/>
      <c r="AB108" s="36"/>
      <c r="AC108" s="36"/>
      <c r="AD108" s="36"/>
      <c r="AE108" s="36"/>
      <c r="AF108" s="36"/>
      <c r="AG108" s="36"/>
      <c r="AH108" s="29"/>
      <c r="AI108" s="36"/>
      <c r="AJ108" s="29"/>
      <c r="AK108" s="36"/>
      <c r="AL108" s="36"/>
      <c r="AM108" s="36"/>
      <c r="AN108" s="29"/>
      <c r="AO108" s="36"/>
      <c r="AP108" s="29"/>
      <c r="AQ108" s="36"/>
      <c r="AR108" s="29"/>
      <c r="AS108" s="36"/>
      <c r="AT108" s="36"/>
      <c r="AU108" s="36"/>
      <c r="AV108" s="29"/>
      <c r="AW108" s="36"/>
      <c r="AX108" s="36"/>
      <c r="AY108" s="36"/>
      <c r="AZ108" s="29"/>
      <c r="BA108" s="36"/>
      <c r="BB108" s="36"/>
      <c r="BC108" s="36"/>
      <c r="BD108" s="36"/>
      <c r="BE108" s="36"/>
      <c r="BF108" s="36"/>
      <c r="BG108" s="36"/>
      <c r="BH108" s="36"/>
      <c r="BI108" s="36"/>
      <c r="BJ108" s="29"/>
      <c r="BK108" s="36"/>
      <c r="BL108" s="29"/>
      <c r="BM108" s="36"/>
      <c r="BN108" s="36"/>
      <c r="BO108" s="36"/>
      <c r="BP108" s="29"/>
      <c r="BQ108" s="36"/>
      <c r="BR108" s="29"/>
      <c r="BS108" s="36"/>
      <c r="BT108" s="36"/>
      <c r="BU108" s="36"/>
      <c r="BV108" s="36"/>
    </row>
    <row r="109" spans="1:74" x14ac:dyDescent="0.25">
      <c r="A109" s="16">
        <v>107</v>
      </c>
      <c r="B109" s="16">
        <v>1</v>
      </c>
      <c r="C109" s="31" t="s">
        <v>572</v>
      </c>
      <c r="D109" s="40">
        <f>октябрь!D109-ноябрь!E109</f>
        <v>-775.14982896618358</v>
      </c>
      <c r="E109" s="40">
        <f t="shared" si="1"/>
        <v>0</v>
      </c>
      <c r="F109" s="36"/>
      <c r="G109" s="36"/>
      <c r="H109" s="36"/>
      <c r="I109" s="27"/>
      <c r="J109" s="36"/>
      <c r="K109" s="36"/>
      <c r="L109" s="36"/>
      <c r="M109" s="36"/>
      <c r="N109" s="36"/>
      <c r="O109" s="29"/>
      <c r="P109" s="36"/>
      <c r="Q109" s="29"/>
      <c r="R109" s="36"/>
      <c r="S109" s="36"/>
      <c r="T109" s="36"/>
      <c r="U109" s="36"/>
      <c r="V109" s="36"/>
      <c r="W109" s="36"/>
      <c r="X109" s="36"/>
      <c r="Y109" s="29"/>
      <c r="Z109" s="36"/>
      <c r="AA109" s="66"/>
      <c r="AB109" s="36"/>
      <c r="AC109" s="36"/>
      <c r="AD109" s="36"/>
      <c r="AE109" s="36"/>
      <c r="AF109" s="36"/>
      <c r="AG109" s="36"/>
      <c r="AH109" s="29"/>
      <c r="AI109" s="36"/>
      <c r="AJ109" s="29"/>
      <c r="AK109" s="36"/>
      <c r="AL109" s="36"/>
      <c r="AM109" s="36"/>
      <c r="AN109" s="29"/>
      <c r="AO109" s="36"/>
      <c r="AP109" s="29"/>
      <c r="AQ109" s="36"/>
      <c r="AR109" s="29"/>
      <c r="AS109" s="36"/>
      <c r="AT109" s="36"/>
      <c r="AU109" s="36"/>
      <c r="AV109" s="29"/>
      <c r="AW109" s="36"/>
      <c r="AX109" s="36"/>
      <c r="AY109" s="36"/>
      <c r="AZ109" s="29"/>
      <c r="BA109" s="36"/>
      <c r="BB109" s="36"/>
      <c r="BC109" s="36"/>
      <c r="BD109" s="36"/>
      <c r="BE109" s="36"/>
      <c r="BF109" s="36"/>
      <c r="BG109" s="36"/>
      <c r="BH109" s="36"/>
      <c r="BI109" s="36"/>
      <c r="BJ109" s="29"/>
      <c r="BK109" s="36"/>
      <c r="BL109" s="29"/>
      <c r="BM109" s="36"/>
      <c r="BN109" s="36"/>
      <c r="BO109" s="36"/>
      <c r="BP109" s="29"/>
      <c r="BQ109" s="36"/>
      <c r="BR109" s="29"/>
      <c r="BS109" s="36"/>
      <c r="BT109" s="36"/>
      <c r="BU109" s="36"/>
      <c r="BV109" s="36"/>
    </row>
    <row r="110" spans="1:74" x14ac:dyDescent="0.25">
      <c r="A110" s="16">
        <v>108</v>
      </c>
      <c r="B110" s="16">
        <v>1</v>
      </c>
      <c r="C110" s="31" t="s">
        <v>573</v>
      </c>
      <c r="D110" s="40">
        <f>октябрь!D110-ноябрь!E110</f>
        <v>-1279.9680916328502</v>
      </c>
      <c r="E110" s="40">
        <f t="shared" si="1"/>
        <v>0</v>
      </c>
      <c r="F110" s="36"/>
      <c r="G110" s="36"/>
      <c r="H110" s="36"/>
      <c r="I110" s="27"/>
      <c r="J110" s="36"/>
      <c r="K110" s="36"/>
      <c r="L110" s="36"/>
      <c r="M110" s="36"/>
      <c r="N110" s="36"/>
      <c r="O110" s="29"/>
      <c r="P110" s="36"/>
      <c r="Q110" s="29"/>
      <c r="R110" s="36"/>
      <c r="S110" s="36"/>
      <c r="T110" s="36"/>
      <c r="U110" s="36"/>
      <c r="V110" s="36"/>
      <c r="W110" s="36"/>
      <c r="X110" s="36"/>
      <c r="Y110" s="29"/>
      <c r="Z110" s="36"/>
      <c r="AA110" s="66"/>
      <c r="AB110" s="36"/>
      <c r="AC110" s="36"/>
      <c r="AD110" s="36"/>
      <c r="AE110" s="36"/>
      <c r="AF110" s="36"/>
      <c r="AG110" s="36"/>
      <c r="AH110" s="29"/>
      <c r="AI110" s="36"/>
      <c r="AJ110" s="29"/>
      <c r="AK110" s="36"/>
      <c r="AL110" s="36"/>
      <c r="AM110" s="36"/>
      <c r="AN110" s="29"/>
      <c r="AO110" s="36"/>
      <c r="AP110" s="29"/>
      <c r="AQ110" s="36"/>
      <c r="AR110" s="29"/>
      <c r="AS110" s="36"/>
      <c r="AT110" s="36"/>
      <c r="AU110" s="36"/>
      <c r="AV110" s="29"/>
      <c r="AW110" s="36"/>
      <c r="AX110" s="36"/>
      <c r="AY110" s="36"/>
      <c r="AZ110" s="29"/>
      <c r="BA110" s="36"/>
      <c r="BB110" s="36"/>
      <c r="BC110" s="36"/>
      <c r="BD110" s="36"/>
      <c r="BE110" s="36"/>
      <c r="BF110" s="36"/>
      <c r="BG110" s="36"/>
      <c r="BH110" s="36"/>
      <c r="BI110" s="36"/>
      <c r="BJ110" s="29"/>
      <c r="BK110" s="36"/>
      <c r="BL110" s="29"/>
      <c r="BM110" s="36"/>
      <c r="BN110" s="36"/>
      <c r="BO110" s="36"/>
      <c r="BP110" s="29"/>
      <c r="BQ110" s="36"/>
      <c r="BR110" s="29"/>
      <c r="BS110" s="36"/>
      <c r="BT110" s="36"/>
      <c r="BU110" s="36"/>
      <c r="BV110" s="36"/>
    </row>
    <row r="111" spans="1:74" x14ac:dyDescent="0.25">
      <c r="A111" s="16">
        <v>109</v>
      </c>
      <c r="B111" s="16">
        <v>1</v>
      </c>
      <c r="C111" s="31" t="s">
        <v>574</v>
      </c>
      <c r="D111" s="40">
        <f>октябрь!D111-ноябрь!E111</f>
        <v>354.23692748792269</v>
      </c>
      <c r="E111" s="40">
        <f t="shared" si="1"/>
        <v>0</v>
      </c>
      <c r="F111" s="36"/>
      <c r="G111" s="36"/>
      <c r="H111" s="36"/>
      <c r="I111" s="27"/>
      <c r="J111" s="36"/>
      <c r="K111" s="36"/>
      <c r="L111" s="36"/>
      <c r="M111" s="36"/>
      <c r="N111" s="36"/>
      <c r="O111" s="29"/>
      <c r="P111" s="36"/>
      <c r="Q111" s="29"/>
      <c r="R111" s="36"/>
      <c r="S111" s="36"/>
      <c r="T111" s="36"/>
      <c r="U111" s="36"/>
      <c r="V111" s="36"/>
      <c r="W111" s="36"/>
      <c r="X111" s="36"/>
      <c r="Y111" s="29"/>
      <c r="Z111" s="36"/>
      <c r="AA111" s="66"/>
      <c r="AB111" s="36"/>
      <c r="AC111" s="36"/>
      <c r="AD111" s="36"/>
      <c r="AE111" s="36"/>
      <c r="AF111" s="36"/>
      <c r="AG111" s="36"/>
      <c r="AH111" s="29"/>
      <c r="AI111" s="36"/>
      <c r="AJ111" s="29"/>
      <c r="AK111" s="36"/>
      <c r="AL111" s="36"/>
      <c r="AM111" s="36"/>
      <c r="AN111" s="29"/>
      <c r="AO111" s="36"/>
      <c r="AP111" s="29"/>
      <c r="AQ111" s="36"/>
      <c r="AR111" s="29"/>
      <c r="AS111" s="36"/>
      <c r="AT111" s="36"/>
      <c r="AU111" s="36"/>
      <c r="AV111" s="29"/>
      <c r="AW111" s="36"/>
      <c r="AX111" s="36"/>
      <c r="AY111" s="36"/>
      <c r="AZ111" s="29"/>
      <c r="BA111" s="36"/>
      <c r="BB111" s="36"/>
      <c r="BC111" s="36"/>
      <c r="BD111" s="36"/>
      <c r="BE111" s="36"/>
      <c r="BF111" s="36"/>
      <c r="BG111" s="36"/>
      <c r="BH111" s="36"/>
      <c r="BI111" s="36"/>
      <c r="BJ111" s="29"/>
      <c r="BK111" s="36"/>
      <c r="BL111" s="29"/>
      <c r="BM111" s="36"/>
      <c r="BN111" s="36"/>
      <c r="BO111" s="36"/>
      <c r="BP111" s="29"/>
      <c r="BQ111" s="36"/>
      <c r="BR111" s="29"/>
      <c r="BS111" s="36"/>
      <c r="BT111" s="36"/>
      <c r="BU111" s="36"/>
      <c r="BV111" s="36"/>
    </row>
    <row r="112" spans="1:74" x14ac:dyDescent="0.25">
      <c r="A112" s="16">
        <v>110</v>
      </c>
      <c r="B112" s="16">
        <v>3</v>
      </c>
      <c r="C112" s="31" t="s">
        <v>575</v>
      </c>
      <c r="D112" s="40">
        <f>октябрь!D112-ноябрь!E112</f>
        <v>1396.5622548405795</v>
      </c>
      <c r="E112" s="40">
        <f t="shared" si="1"/>
        <v>0</v>
      </c>
      <c r="F112" s="36"/>
      <c r="G112" s="36"/>
      <c r="H112" s="36"/>
      <c r="I112" s="27"/>
      <c r="J112" s="36"/>
      <c r="K112" s="36"/>
      <c r="L112" s="36"/>
      <c r="M112" s="36"/>
      <c r="N112" s="36"/>
      <c r="O112" s="29"/>
      <c r="P112" s="36"/>
      <c r="Q112" s="29"/>
      <c r="R112" s="36"/>
      <c r="S112" s="36"/>
      <c r="T112" s="36"/>
      <c r="U112" s="36"/>
      <c r="V112" s="36"/>
      <c r="W112" s="36"/>
      <c r="X112" s="36"/>
      <c r="Y112" s="29"/>
      <c r="Z112" s="36"/>
      <c r="AA112" s="66"/>
      <c r="AB112" s="36"/>
      <c r="AC112" s="36"/>
      <c r="AD112" s="36"/>
      <c r="AE112" s="36"/>
      <c r="AF112" s="36"/>
      <c r="AG112" s="36"/>
      <c r="AH112" s="29"/>
      <c r="AI112" s="36"/>
      <c r="AJ112" s="29"/>
      <c r="AK112" s="36"/>
      <c r="AL112" s="36"/>
      <c r="AM112" s="36"/>
      <c r="AN112" s="29"/>
      <c r="AO112" s="36"/>
      <c r="AP112" s="29"/>
      <c r="AQ112" s="36"/>
      <c r="AR112" s="29"/>
      <c r="AS112" s="36"/>
      <c r="AT112" s="36"/>
      <c r="AU112" s="36"/>
      <c r="AV112" s="29"/>
      <c r="AW112" s="36"/>
      <c r="AX112" s="36"/>
      <c r="AY112" s="36"/>
      <c r="AZ112" s="29"/>
      <c r="BA112" s="36"/>
      <c r="BB112" s="36"/>
      <c r="BC112" s="36"/>
      <c r="BD112" s="36"/>
      <c r="BE112" s="36"/>
      <c r="BF112" s="36"/>
      <c r="BG112" s="36"/>
      <c r="BH112" s="36"/>
      <c r="BI112" s="36"/>
      <c r="BJ112" s="29"/>
      <c r="BK112" s="36"/>
      <c r="BL112" s="29"/>
      <c r="BM112" s="36"/>
      <c r="BN112" s="36"/>
      <c r="BO112" s="36"/>
      <c r="BP112" s="29"/>
      <c r="BQ112" s="36"/>
      <c r="BR112" s="29"/>
      <c r="BS112" s="36"/>
      <c r="BT112" s="36"/>
      <c r="BU112" s="36"/>
      <c r="BV112" s="36"/>
    </row>
    <row r="113" spans="1:74" x14ac:dyDescent="0.25">
      <c r="A113" s="16">
        <v>111</v>
      </c>
      <c r="B113" s="16">
        <v>3</v>
      </c>
      <c r="C113" s="31" t="s">
        <v>576</v>
      </c>
      <c r="D113" s="40">
        <f>октябрь!D113-ноябрь!E113</f>
        <v>-514.18130515942039</v>
      </c>
      <c r="E113" s="40">
        <f t="shared" si="1"/>
        <v>0</v>
      </c>
      <c r="F113" s="36"/>
      <c r="G113" s="36"/>
      <c r="H113" s="36"/>
      <c r="I113" s="27"/>
      <c r="J113" s="36"/>
      <c r="K113" s="36"/>
      <c r="L113" s="36"/>
      <c r="M113" s="36"/>
      <c r="N113" s="36"/>
      <c r="O113" s="29"/>
      <c r="P113" s="36"/>
      <c r="Q113" s="29"/>
      <c r="R113" s="36"/>
      <c r="S113" s="36"/>
      <c r="T113" s="36"/>
      <c r="U113" s="36"/>
      <c r="V113" s="36"/>
      <c r="W113" s="36"/>
      <c r="X113" s="36"/>
      <c r="Y113" s="29"/>
      <c r="Z113" s="36"/>
      <c r="AA113" s="66"/>
      <c r="AB113" s="36"/>
      <c r="AC113" s="36"/>
      <c r="AD113" s="36"/>
      <c r="AE113" s="36"/>
      <c r="AF113" s="36"/>
      <c r="AG113" s="36"/>
      <c r="AH113" s="29"/>
      <c r="AI113" s="36"/>
      <c r="AJ113" s="29"/>
      <c r="AK113" s="36"/>
      <c r="AL113" s="36"/>
      <c r="AM113" s="36"/>
      <c r="AN113" s="29"/>
      <c r="AO113" s="36"/>
      <c r="AP113" s="29"/>
      <c r="AQ113" s="36"/>
      <c r="AR113" s="29"/>
      <c r="AS113" s="36"/>
      <c r="AT113" s="36"/>
      <c r="AU113" s="36"/>
      <c r="AV113" s="29"/>
      <c r="AW113" s="36"/>
      <c r="AX113" s="36"/>
      <c r="AY113" s="36"/>
      <c r="AZ113" s="29"/>
      <c r="BA113" s="36"/>
      <c r="BB113" s="36"/>
      <c r="BC113" s="36"/>
      <c r="BD113" s="36"/>
      <c r="BE113" s="36"/>
      <c r="BF113" s="36"/>
      <c r="BG113" s="36"/>
      <c r="BH113" s="36"/>
      <c r="BI113" s="36"/>
      <c r="BJ113" s="29"/>
      <c r="BK113" s="36"/>
      <c r="BL113" s="29"/>
      <c r="BM113" s="36"/>
      <c r="BN113" s="36"/>
      <c r="BO113" s="36"/>
      <c r="BP113" s="29"/>
      <c r="BQ113" s="36"/>
      <c r="BR113" s="29"/>
      <c r="BS113" s="36"/>
      <c r="BT113" s="36"/>
      <c r="BU113" s="36"/>
      <c r="BV113" s="36"/>
    </row>
    <row r="114" spans="1:74" x14ac:dyDescent="0.25">
      <c r="A114" s="16">
        <v>112</v>
      </c>
      <c r="B114" s="16">
        <v>3</v>
      </c>
      <c r="C114" s="31" t="s">
        <v>577</v>
      </c>
      <c r="D114" s="40">
        <f>октябрь!D114-ноябрь!E114</f>
        <v>-356.76459355555551</v>
      </c>
      <c r="E114" s="40">
        <f t="shared" si="1"/>
        <v>0</v>
      </c>
      <c r="F114" s="36"/>
      <c r="G114" s="36"/>
      <c r="H114" s="36"/>
      <c r="I114" s="27"/>
      <c r="J114" s="36"/>
      <c r="K114" s="36"/>
      <c r="L114" s="36"/>
      <c r="M114" s="36"/>
      <c r="N114" s="36"/>
      <c r="O114" s="29"/>
      <c r="P114" s="36"/>
      <c r="Q114" s="29"/>
      <c r="R114" s="36"/>
      <c r="S114" s="36"/>
      <c r="T114" s="36"/>
      <c r="U114" s="36"/>
      <c r="V114" s="36"/>
      <c r="W114" s="36"/>
      <c r="X114" s="36"/>
      <c r="Y114" s="29"/>
      <c r="Z114" s="36"/>
      <c r="AA114" s="66"/>
      <c r="AB114" s="36"/>
      <c r="AC114" s="36"/>
      <c r="AD114" s="36"/>
      <c r="AE114" s="36"/>
      <c r="AF114" s="36"/>
      <c r="AG114" s="36"/>
      <c r="AH114" s="29"/>
      <c r="AI114" s="36"/>
      <c r="AJ114" s="29"/>
      <c r="AK114" s="36"/>
      <c r="AL114" s="36"/>
      <c r="AM114" s="36"/>
      <c r="AN114" s="29"/>
      <c r="AO114" s="36"/>
      <c r="AP114" s="29"/>
      <c r="AQ114" s="36"/>
      <c r="AR114" s="29"/>
      <c r="AS114" s="36"/>
      <c r="AT114" s="36"/>
      <c r="AU114" s="36"/>
      <c r="AV114" s="29"/>
      <c r="AW114" s="36"/>
      <c r="AX114" s="36"/>
      <c r="AY114" s="36"/>
      <c r="AZ114" s="29"/>
      <c r="BA114" s="36"/>
      <c r="BB114" s="36"/>
      <c r="BC114" s="36"/>
      <c r="BD114" s="36"/>
      <c r="BE114" s="36"/>
      <c r="BF114" s="36"/>
      <c r="BG114" s="36"/>
      <c r="BH114" s="36"/>
      <c r="BI114" s="36"/>
      <c r="BJ114" s="29"/>
      <c r="BK114" s="36"/>
      <c r="BL114" s="29"/>
      <c r="BM114" s="36"/>
      <c r="BN114" s="36"/>
      <c r="BO114" s="36"/>
      <c r="BP114" s="29"/>
      <c r="BQ114" s="36"/>
      <c r="BR114" s="29"/>
      <c r="BS114" s="36"/>
      <c r="BT114" s="36"/>
      <c r="BU114" s="36"/>
      <c r="BV114" s="36"/>
    </row>
    <row r="115" spans="1:74" x14ac:dyDescent="0.25">
      <c r="A115" s="16">
        <v>113</v>
      </c>
      <c r="B115" s="16">
        <v>3</v>
      </c>
      <c r="C115" s="31" t="s">
        <v>578</v>
      </c>
      <c r="D115" s="40">
        <f>октябрь!D115-ноябрь!E115</f>
        <v>419.77057804830912</v>
      </c>
      <c r="E115" s="40">
        <f t="shared" si="1"/>
        <v>0</v>
      </c>
      <c r="F115" s="36"/>
      <c r="G115" s="36"/>
      <c r="H115" s="36"/>
      <c r="I115" s="27"/>
      <c r="J115" s="36"/>
      <c r="K115" s="36"/>
      <c r="L115" s="36"/>
      <c r="M115" s="36"/>
      <c r="N115" s="36"/>
      <c r="O115" s="29"/>
      <c r="P115" s="36"/>
      <c r="Q115" s="29"/>
      <c r="R115" s="36"/>
      <c r="S115" s="36"/>
      <c r="T115" s="36"/>
      <c r="U115" s="36"/>
      <c r="V115" s="36"/>
      <c r="W115" s="36"/>
      <c r="X115" s="36"/>
      <c r="Y115" s="29"/>
      <c r="Z115" s="36"/>
      <c r="AA115" s="66"/>
      <c r="AB115" s="36"/>
      <c r="AC115" s="36"/>
      <c r="AD115" s="36"/>
      <c r="AE115" s="36"/>
      <c r="AF115" s="36"/>
      <c r="AG115" s="36"/>
      <c r="AH115" s="29"/>
      <c r="AI115" s="36"/>
      <c r="AJ115" s="29"/>
      <c r="AK115" s="36"/>
      <c r="AL115" s="36"/>
      <c r="AM115" s="36"/>
      <c r="AN115" s="29"/>
      <c r="AO115" s="36"/>
      <c r="AP115" s="29"/>
      <c r="AQ115" s="36"/>
      <c r="AR115" s="29"/>
      <c r="AS115" s="36"/>
      <c r="AT115" s="36"/>
      <c r="AU115" s="36"/>
      <c r="AV115" s="29"/>
      <c r="AW115" s="36"/>
      <c r="AX115" s="36"/>
      <c r="AY115" s="36"/>
      <c r="AZ115" s="29"/>
      <c r="BA115" s="36"/>
      <c r="BB115" s="36"/>
      <c r="BC115" s="36"/>
      <c r="BD115" s="36"/>
      <c r="BE115" s="36"/>
      <c r="BF115" s="36"/>
      <c r="BG115" s="36"/>
      <c r="BH115" s="36"/>
      <c r="BI115" s="36"/>
      <c r="BJ115" s="29"/>
      <c r="BK115" s="36"/>
      <c r="BL115" s="29"/>
      <c r="BM115" s="36"/>
      <c r="BN115" s="36"/>
      <c r="BO115" s="36"/>
      <c r="BP115" s="29"/>
      <c r="BQ115" s="36"/>
      <c r="BR115" s="29"/>
      <c r="BS115" s="36"/>
      <c r="BT115" s="36"/>
      <c r="BU115" s="36"/>
      <c r="BV115" s="36"/>
    </row>
    <row r="116" spans="1:74" x14ac:dyDescent="0.25">
      <c r="A116" s="16">
        <v>114</v>
      </c>
      <c r="B116" s="16">
        <v>3</v>
      </c>
      <c r="C116" s="31" t="s">
        <v>579</v>
      </c>
      <c r="D116" s="40">
        <f>октябрь!D116-ноябрь!E116</f>
        <v>79.847804115942026</v>
      </c>
      <c r="E116" s="40">
        <f t="shared" si="1"/>
        <v>0</v>
      </c>
      <c r="F116" s="36"/>
      <c r="G116" s="36"/>
      <c r="H116" s="36"/>
      <c r="I116" s="27"/>
      <c r="J116" s="36"/>
      <c r="K116" s="36"/>
      <c r="L116" s="36"/>
      <c r="M116" s="36"/>
      <c r="N116" s="36"/>
      <c r="O116" s="29"/>
      <c r="P116" s="36"/>
      <c r="Q116" s="29"/>
      <c r="R116" s="36"/>
      <c r="S116" s="36"/>
      <c r="T116" s="36"/>
      <c r="U116" s="36"/>
      <c r="V116" s="36"/>
      <c r="W116" s="36"/>
      <c r="X116" s="36"/>
      <c r="Y116" s="29"/>
      <c r="Z116" s="36"/>
      <c r="AA116" s="66"/>
      <c r="AB116" s="36"/>
      <c r="AC116" s="36"/>
      <c r="AD116" s="36"/>
      <c r="AE116" s="36"/>
      <c r="AF116" s="36"/>
      <c r="AG116" s="36"/>
      <c r="AH116" s="29"/>
      <c r="AI116" s="36"/>
      <c r="AJ116" s="29"/>
      <c r="AK116" s="36"/>
      <c r="AL116" s="36"/>
      <c r="AM116" s="36"/>
      <c r="AN116" s="29"/>
      <c r="AO116" s="36"/>
      <c r="AP116" s="29"/>
      <c r="AQ116" s="36"/>
      <c r="AR116" s="29"/>
      <c r="AS116" s="36"/>
      <c r="AT116" s="36"/>
      <c r="AU116" s="36"/>
      <c r="AV116" s="29"/>
      <c r="AW116" s="36"/>
      <c r="AX116" s="36"/>
      <c r="AY116" s="36"/>
      <c r="AZ116" s="29"/>
      <c r="BA116" s="36"/>
      <c r="BB116" s="36"/>
      <c r="BC116" s="36"/>
      <c r="BD116" s="36"/>
      <c r="BE116" s="36"/>
      <c r="BF116" s="36"/>
      <c r="BG116" s="36"/>
      <c r="BH116" s="36"/>
      <c r="BI116" s="36"/>
      <c r="BJ116" s="29"/>
      <c r="BK116" s="36"/>
      <c r="BL116" s="29"/>
      <c r="BM116" s="36"/>
      <c r="BN116" s="36"/>
      <c r="BO116" s="36"/>
      <c r="BP116" s="29"/>
      <c r="BQ116" s="36"/>
      <c r="BR116" s="29"/>
      <c r="BS116" s="36"/>
      <c r="BT116" s="36"/>
      <c r="BU116" s="36"/>
      <c r="BV116" s="36"/>
    </row>
    <row r="117" spans="1:74" x14ac:dyDescent="0.25">
      <c r="A117" s="16">
        <v>115</v>
      </c>
      <c r="B117" s="16">
        <v>3</v>
      </c>
      <c r="C117" s="31" t="s">
        <v>580</v>
      </c>
      <c r="D117" s="40">
        <f>октябрь!D117-ноябрь!E117</f>
        <v>-717.61041271497584</v>
      </c>
      <c r="E117" s="40">
        <f t="shared" si="1"/>
        <v>0</v>
      </c>
      <c r="F117" s="36"/>
      <c r="G117" s="36"/>
      <c r="H117" s="36"/>
      <c r="I117" s="27"/>
      <c r="J117" s="36"/>
      <c r="K117" s="36"/>
      <c r="L117" s="36"/>
      <c r="M117" s="36"/>
      <c r="N117" s="36"/>
      <c r="O117" s="29"/>
      <c r="P117" s="36"/>
      <c r="Q117" s="29"/>
      <c r="R117" s="36"/>
      <c r="S117" s="36"/>
      <c r="T117" s="36"/>
      <c r="U117" s="36"/>
      <c r="V117" s="36"/>
      <c r="W117" s="36"/>
      <c r="X117" s="36"/>
      <c r="Y117" s="29"/>
      <c r="Z117" s="36"/>
      <c r="AA117" s="66"/>
      <c r="AB117" s="36"/>
      <c r="AC117" s="36"/>
      <c r="AD117" s="36"/>
      <c r="AE117" s="36"/>
      <c r="AF117" s="36"/>
      <c r="AG117" s="36"/>
      <c r="AH117" s="29"/>
      <c r="AI117" s="36"/>
      <c r="AJ117" s="29"/>
      <c r="AK117" s="36"/>
      <c r="AL117" s="36"/>
      <c r="AM117" s="36"/>
      <c r="AN117" s="29"/>
      <c r="AO117" s="36"/>
      <c r="AP117" s="29"/>
      <c r="AQ117" s="36"/>
      <c r="AR117" s="29"/>
      <c r="AS117" s="36"/>
      <c r="AT117" s="36"/>
      <c r="AU117" s="36"/>
      <c r="AV117" s="29"/>
      <c r="AW117" s="36"/>
      <c r="AX117" s="36"/>
      <c r="AY117" s="36"/>
      <c r="AZ117" s="29"/>
      <c r="BA117" s="36"/>
      <c r="BB117" s="36"/>
      <c r="BC117" s="36"/>
      <c r="BD117" s="36"/>
      <c r="BE117" s="36"/>
      <c r="BF117" s="36"/>
      <c r="BG117" s="36"/>
      <c r="BH117" s="36"/>
      <c r="BI117" s="36"/>
      <c r="BJ117" s="29"/>
      <c r="BK117" s="36"/>
      <c r="BL117" s="29"/>
      <c r="BM117" s="36"/>
      <c r="BN117" s="36"/>
      <c r="BO117" s="36"/>
      <c r="BP117" s="29"/>
      <c r="BQ117" s="36"/>
      <c r="BR117" s="29"/>
      <c r="BS117" s="36"/>
      <c r="BT117" s="36"/>
      <c r="BU117" s="36"/>
      <c r="BV117" s="36"/>
    </row>
    <row r="118" spans="1:74" x14ac:dyDescent="0.25">
      <c r="A118" s="16">
        <v>116</v>
      </c>
      <c r="B118" s="16">
        <v>3</v>
      </c>
      <c r="C118" s="31" t="s">
        <v>581</v>
      </c>
      <c r="D118" s="40">
        <f>октябрь!D118-ноябрь!E118</f>
        <v>-4.0065664231884117</v>
      </c>
      <c r="E118" s="40">
        <f t="shared" si="1"/>
        <v>0</v>
      </c>
      <c r="F118" s="36"/>
      <c r="G118" s="36"/>
      <c r="H118" s="36"/>
      <c r="I118" s="27"/>
      <c r="J118" s="36"/>
      <c r="K118" s="36"/>
      <c r="L118" s="36"/>
      <c r="M118" s="36"/>
      <c r="N118" s="36"/>
      <c r="O118" s="29"/>
      <c r="P118" s="36"/>
      <c r="Q118" s="29"/>
      <c r="R118" s="36"/>
      <c r="S118" s="36"/>
      <c r="T118" s="36"/>
      <c r="U118" s="36"/>
      <c r="V118" s="36"/>
      <c r="W118" s="36"/>
      <c r="X118" s="36"/>
      <c r="Y118" s="29"/>
      <c r="Z118" s="36"/>
      <c r="AA118" s="66"/>
      <c r="AB118" s="36"/>
      <c r="AC118" s="36"/>
      <c r="AD118" s="36"/>
      <c r="AE118" s="36"/>
      <c r="AF118" s="36"/>
      <c r="AG118" s="36"/>
      <c r="AH118" s="29"/>
      <c r="AI118" s="36"/>
      <c r="AJ118" s="29"/>
      <c r="AK118" s="36"/>
      <c r="AL118" s="36"/>
      <c r="AM118" s="36"/>
      <c r="AN118" s="29"/>
      <c r="AO118" s="36"/>
      <c r="AP118" s="29"/>
      <c r="AQ118" s="36"/>
      <c r="AR118" s="29"/>
      <c r="AS118" s="36"/>
      <c r="AT118" s="36"/>
      <c r="AU118" s="36"/>
      <c r="AV118" s="29"/>
      <c r="AW118" s="36"/>
      <c r="AX118" s="36"/>
      <c r="AY118" s="36"/>
      <c r="AZ118" s="29"/>
      <c r="BA118" s="36"/>
      <c r="BB118" s="36"/>
      <c r="BC118" s="36"/>
      <c r="BD118" s="36"/>
      <c r="BE118" s="36"/>
      <c r="BF118" s="36"/>
      <c r="BG118" s="36"/>
      <c r="BH118" s="36"/>
      <c r="BI118" s="36"/>
      <c r="BJ118" s="29"/>
      <c r="BK118" s="36"/>
      <c r="BL118" s="29"/>
      <c r="BM118" s="36"/>
      <c r="BN118" s="36"/>
      <c r="BO118" s="36"/>
      <c r="BP118" s="29"/>
      <c r="BQ118" s="36"/>
      <c r="BR118" s="29"/>
      <c r="BS118" s="36"/>
      <c r="BT118" s="36"/>
      <c r="BU118" s="36"/>
      <c r="BV118" s="36"/>
    </row>
    <row r="119" spans="1:74" x14ac:dyDescent="0.25">
      <c r="A119" s="16">
        <v>117</v>
      </c>
      <c r="B119" s="16">
        <v>3</v>
      </c>
      <c r="C119" s="31" t="s">
        <v>582</v>
      </c>
      <c r="D119" s="40">
        <f>октябрь!D119-ноябрь!E119</f>
        <v>-425.20348533333339</v>
      </c>
      <c r="E119" s="40">
        <f t="shared" si="1"/>
        <v>0</v>
      </c>
      <c r="F119" s="36"/>
      <c r="G119" s="36"/>
      <c r="H119" s="36"/>
      <c r="I119" s="27"/>
      <c r="J119" s="36"/>
      <c r="K119" s="36"/>
      <c r="L119" s="36"/>
      <c r="M119" s="36"/>
      <c r="N119" s="36"/>
      <c r="O119" s="29"/>
      <c r="P119" s="36"/>
      <c r="Q119" s="29"/>
      <c r="R119" s="36"/>
      <c r="S119" s="36"/>
      <c r="T119" s="36"/>
      <c r="U119" s="36"/>
      <c r="V119" s="36"/>
      <c r="W119" s="36"/>
      <c r="X119" s="36"/>
      <c r="Y119" s="29"/>
      <c r="Z119" s="36"/>
      <c r="AA119" s="66"/>
      <c r="AB119" s="36"/>
      <c r="AC119" s="36"/>
      <c r="AD119" s="36"/>
      <c r="AE119" s="36"/>
      <c r="AF119" s="36"/>
      <c r="AG119" s="36"/>
      <c r="AH119" s="29"/>
      <c r="AI119" s="36"/>
      <c r="AJ119" s="29"/>
      <c r="AK119" s="36"/>
      <c r="AL119" s="36"/>
      <c r="AM119" s="36"/>
      <c r="AN119" s="29"/>
      <c r="AO119" s="36"/>
      <c r="AP119" s="29"/>
      <c r="AQ119" s="36"/>
      <c r="AR119" s="29"/>
      <c r="AS119" s="36"/>
      <c r="AT119" s="36"/>
      <c r="AU119" s="36"/>
      <c r="AV119" s="29"/>
      <c r="AW119" s="36"/>
      <c r="AX119" s="36"/>
      <c r="AY119" s="36"/>
      <c r="AZ119" s="29"/>
      <c r="BA119" s="36"/>
      <c r="BB119" s="36"/>
      <c r="BC119" s="36"/>
      <c r="BD119" s="36"/>
      <c r="BE119" s="36"/>
      <c r="BF119" s="36"/>
      <c r="BG119" s="36"/>
      <c r="BH119" s="36"/>
      <c r="BI119" s="36"/>
      <c r="BJ119" s="29"/>
      <c r="BK119" s="36"/>
      <c r="BL119" s="29"/>
      <c r="BM119" s="36"/>
      <c r="BN119" s="36"/>
      <c r="BO119" s="36"/>
      <c r="BP119" s="29"/>
      <c r="BQ119" s="36"/>
      <c r="BR119" s="29"/>
      <c r="BS119" s="36"/>
      <c r="BT119" s="36"/>
      <c r="BU119" s="36"/>
      <c r="BV119" s="36"/>
    </row>
    <row r="120" spans="1:74" x14ac:dyDescent="0.25">
      <c r="A120" s="16">
        <v>118</v>
      </c>
      <c r="B120" s="16">
        <v>3</v>
      </c>
      <c r="C120" s="31" t="s">
        <v>583</v>
      </c>
      <c r="D120" s="40">
        <f>октябрь!D120-ноябрь!E120</f>
        <v>147.62912118840583</v>
      </c>
      <c r="E120" s="40">
        <f t="shared" si="1"/>
        <v>0</v>
      </c>
      <c r="F120" s="36"/>
      <c r="G120" s="36"/>
      <c r="H120" s="36"/>
      <c r="I120" s="27"/>
      <c r="J120" s="36"/>
      <c r="K120" s="36"/>
      <c r="L120" s="36"/>
      <c r="M120" s="36"/>
      <c r="N120" s="36"/>
      <c r="O120" s="29"/>
      <c r="P120" s="36"/>
      <c r="Q120" s="29"/>
      <c r="R120" s="36"/>
      <c r="S120" s="36"/>
      <c r="T120" s="36"/>
      <c r="U120" s="36"/>
      <c r="V120" s="36"/>
      <c r="W120" s="36"/>
      <c r="X120" s="36"/>
      <c r="Y120" s="29"/>
      <c r="Z120" s="36"/>
      <c r="AA120" s="66"/>
      <c r="AB120" s="36"/>
      <c r="AC120" s="36"/>
      <c r="AD120" s="36"/>
      <c r="AE120" s="36"/>
      <c r="AF120" s="36"/>
      <c r="AG120" s="36"/>
      <c r="AH120" s="29"/>
      <c r="AI120" s="36"/>
      <c r="AJ120" s="29"/>
      <c r="AK120" s="36"/>
      <c r="AL120" s="36"/>
      <c r="AM120" s="36"/>
      <c r="AN120" s="29"/>
      <c r="AO120" s="36"/>
      <c r="AP120" s="29"/>
      <c r="AQ120" s="36"/>
      <c r="AR120" s="29"/>
      <c r="AS120" s="36"/>
      <c r="AT120" s="36"/>
      <c r="AU120" s="36"/>
      <c r="AV120" s="29"/>
      <c r="AW120" s="36"/>
      <c r="AX120" s="36"/>
      <c r="AY120" s="36"/>
      <c r="AZ120" s="29"/>
      <c r="BA120" s="36"/>
      <c r="BB120" s="36"/>
      <c r="BC120" s="36"/>
      <c r="BD120" s="36"/>
      <c r="BE120" s="36"/>
      <c r="BF120" s="36"/>
      <c r="BG120" s="36"/>
      <c r="BH120" s="36"/>
      <c r="BI120" s="36"/>
      <c r="BJ120" s="29"/>
      <c r="BK120" s="36"/>
      <c r="BL120" s="29"/>
      <c r="BM120" s="36"/>
      <c r="BN120" s="36"/>
      <c r="BO120" s="36"/>
      <c r="BP120" s="29"/>
      <c r="BQ120" s="36"/>
      <c r="BR120" s="29"/>
      <c r="BS120" s="36"/>
      <c r="BT120" s="36"/>
      <c r="BU120" s="36"/>
      <c r="BV120" s="36"/>
    </row>
    <row r="121" spans="1:74" x14ac:dyDescent="0.25">
      <c r="A121" s="16">
        <v>119</v>
      </c>
      <c r="B121" s="16">
        <v>3</v>
      </c>
      <c r="C121" s="31" t="s">
        <v>584</v>
      </c>
      <c r="D121" s="40">
        <f>октябрь!D121-ноябрь!E121</f>
        <v>390.00396205797091</v>
      </c>
      <c r="E121" s="40">
        <f t="shared" si="1"/>
        <v>0</v>
      </c>
      <c r="F121" s="36"/>
      <c r="G121" s="36"/>
      <c r="H121" s="36"/>
      <c r="I121" s="27"/>
      <c r="J121" s="36"/>
      <c r="K121" s="36"/>
      <c r="L121" s="36"/>
      <c r="M121" s="36"/>
      <c r="N121" s="36"/>
      <c r="O121" s="29"/>
      <c r="P121" s="36"/>
      <c r="Q121" s="29"/>
      <c r="R121" s="36"/>
      <c r="S121" s="36"/>
      <c r="T121" s="36"/>
      <c r="U121" s="36"/>
      <c r="V121" s="36"/>
      <c r="W121" s="36"/>
      <c r="X121" s="36"/>
      <c r="Y121" s="29"/>
      <c r="Z121" s="36"/>
      <c r="AA121" s="66"/>
      <c r="AB121" s="36"/>
      <c r="AC121" s="36"/>
      <c r="AD121" s="36"/>
      <c r="AE121" s="36"/>
      <c r="AF121" s="36"/>
      <c r="AG121" s="36"/>
      <c r="AH121" s="29"/>
      <c r="AI121" s="36"/>
      <c r="AJ121" s="29"/>
      <c r="AK121" s="36"/>
      <c r="AL121" s="36"/>
      <c r="AM121" s="36"/>
      <c r="AN121" s="29"/>
      <c r="AO121" s="36"/>
      <c r="AP121" s="29"/>
      <c r="AQ121" s="36"/>
      <c r="AR121" s="29"/>
      <c r="AS121" s="36"/>
      <c r="AT121" s="36"/>
      <c r="AU121" s="36"/>
      <c r="AV121" s="29"/>
      <c r="AW121" s="36"/>
      <c r="AX121" s="36"/>
      <c r="AY121" s="36"/>
      <c r="AZ121" s="29"/>
      <c r="BA121" s="36"/>
      <c r="BB121" s="36"/>
      <c r="BC121" s="36"/>
      <c r="BD121" s="36"/>
      <c r="BE121" s="36"/>
      <c r="BF121" s="36"/>
      <c r="BG121" s="36"/>
      <c r="BH121" s="36"/>
      <c r="BI121" s="36"/>
      <c r="BJ121" s="29"/>
      <c r="BK121" s="36"/>
      <c r="BL121" s="29"/>
      <c r="BM121" s="36"/>
      <c r="BN121" s="36"/>
      <c r="BO121" s="36"/>
      <c r="BP121" s="29"/>
      <c r="BQ121" s="36"/>
      <c r="BR121" s="29"/>
      <c r="BS121" s="36"/>
      <c r="BT121" s="36"/>
      <c r="BU121" s="36"/>
      <c r="BV121" s="36"/>
    </row>
    <row r="122" spans="1:74" x14ac:dyDescent="0.25">
      <c r="A122" s="16">
        <v>120</v>
      </c>
      <c r="B122" s="16">
        <v>3</v>
      </c>
      <c r="C122" s="31" t="s">
        <v>585</v>
      </c>
      <c r="D122" s="40">
        <f>октябрь!D122-ноябрь!E122</f>
        <v>1914.0995909642513</v>
      </c>
      <c r="E122" s="40">
        <f t="shared" si="1"/>
        <v>0</v>
      </c>
      <c r="F122" s="36"/>
      <c r="G122" s="36"/>
      <c r="H122" s="36"/>
      <c r="I122" s="27"/>
      <c r="J122" s="36"/>
      <c r="K122" s="36"/>
      <c r="L122" s="36"/>
      <c r="M122" s="36"/>
      <c r="N122" s="36"/>
      <c r="O122" s="29"/>
      <c r="P122" s="36"/>
      <c r="Q122" s="29"/>
      <c r="R122" s="36"/>
      <c r="S122" s="36"/>
      <c r="T122" s="36"/>
      <c r="U122" s="36"/>
      <c r="V122" s="36"/>
      <c r="W122" s="36"/>
      <c r="X122" s="36"/>
      <c r="Y122" s="29"/>
      <c r="Z122" s="36"/>
      <c r="AA122" s="66"/>
      <c r="AB122" s="36"/>
      <c r="AC122" s="36"/>
      <c r="AD122" s="36"/>
      <c r="AE122" s="36"/>
      <c r="AF122" s="36"/>
      <c r="AG122" s="36"/>
      <c r="AH122" s="29"/>
      <c r="AI122" s="36"/>
      <c r="AJ122" s="29"/>
      <c r="AK122" s="36"/>
      <c r="AL122" s="36"/>
      <c r="AM122" s="36"/>
      <c r="AN122" s="29"/>
      <c r="AO122" s="36"/>
      <c r="AP122" s="29"/>
      <c r="AQ122" s="36"/>
      <c r="AR122" s="29"/>
      <c r="AS122" s="36"/>
      <c r="AT122" s="36"/>
      <c r="AU122" s="36"/>
      <c r="AV122" s="29"/>
      <c r="AW122" s="36"/>
      <c r="AX122" s="36"/>
      <c r="AY122" s="36"/>
      <c r="AZ122" s="29"/>
      <c r="BA122" s="36"/>
      <c r="BB122" s="36"/>
      <c r="BC122" s="36"/>
      <c r="BD122" s="36"/>
      <c r="BE122" s="36"/>
      <c r="BF122" s="36"/>
      <c r="BG122" s="36"/>
      <c r="BH122" s="36"/>
      <c r="BI122" s="36"/>
      <c r="BJ122" s="29"/>
      <c r="BK122" s="36"/>
      <c r="BL122" s="29"/>
      <c r="BM122" s="36"/>
      <c r="BN122" s="36"/>
      <c r="BO122" s="36"/>
      <c r="BP122" s="29"/>
      <c r="BQ122" s="36"/>
      <c r="BR122" s="29"/>
      <c r="BS122" s="36"/>
      <c r="BT122" s="36"/>
      <c r="BU122" s="36"/>
      <c r="BV122" s="36"/>
    </row>
    <row r="123" spans="1:74" x14ac:dyDescent="0.25">
      <c r="A123" s="16">
        <v>121</v>
      </c>
      <c r="B123" s="16">
        <v>1</v>
      </c>
      <c r="C123" s="31" t="s">
        <v>586</v>
      </c>
      <c r="D123" s="40">
        <f>октябрь!D123-ноябрь!E123</f>
        <v>433.24797800000005</v>
      </c>
      <c r="E123" s="40">
        <f t="shared" si="1"/>
        <v>0</v>
      </c>
      <c r="F123" s="36"/>
      <c r="G123" s="36"/>
      <c r="H123" s="36"/>
      <c r="I123" s="27"/>
      <c r="J123" s="36"/>
      <c r="K123" s="36"/>
      <c r="L123" s="36"/>
      <c r="M123" s="36"/>
      <c r="N123" s="36"/>
      <c r="O123" s="29"/>
      <c r="P123" s="36"/>
      <c r="Q123" s="29"/>
      <c r="R123" s="36"/>
      <c r="S123" s="36"/>
      <c r="T123" s="36"/>
      <c r="U123" s="36"/>
      <c r="V123" s="36"/>
      <c r="W123" s="36"/>
      <c r="X123" s="36"/>
      <c r="Y123" s="29"/>
      <c r="Z123" s="36"/>
      <c r="AA123" s="66"/>
      <c r="AB123" s="36"/>
      <c r="AC123" s="36"/>
      <c r="AD123" s="36"/>
      <c r="AE123" s="36"/>
      <c r="AF123" s="36"/>
      <c r="AG123" s="36"/>
      <c r="AH123" s="29"/>
      <c r="AI123" s="36"/>
      <c r="AJ123" s="29"/>
      <c r="AK123" s="36"/>
      <c r="AL123" s="36"/>
      <c r="AM123" s="36"/>
      <c r="AN123" s="29"/>
      <c r="AO123" s="36"/>
      <c r="AP123" s="29"/>
      <c r="AQ123" s="36"/>
      <c r="AR123" s="29"/>
      <c r="AS123" s="36"/>
      <c r="AT123" s="36"/>
      <c r="AU123" s="36"/>
      <c r="AV123" s="29"/>
      <c r="AW123" s="36"/>
      <c r="AX123" s="36"/>
      <c r="AY123" s="36"/>
      <c r="AZ123" s="29"/>
      <c r="BA123" s="36"/>
      <c r="BB123" s="36"/>
      <c r="BC123" s="36"/>
      <c r="BD123" s="36"/>
      <c r="BE123" s="36"/>
      <c r="BF123" s="36"/>
      <c r="BG123" s="36"/>
      <c r="BH123" s="36"/>
      <c r="BI123" s="36"/>
      <c r="BJ123" s="29"/>
      <c r="BK123" s="36"/>
      <c r="BL123" s="29"/>
      <c r="BM123" s="36"/>
      <c r="BN123" s="36"/>
      <c r="BO123" s="36"/>
      <c r="BP123" s="29"/>
      <c r="BQ123" s="36"/>
      <c r="BR123" s="29"/>
      <c r="BS123" s="36"/>
      <c r="BT123" s="36"/>
      <c r="BU123" s="36"/>
      <c r="BV123" s="36"/>
    </row>
    <row r="124" spans="1:74" x14ac:dyDescent="0.25">
      <c r="A124" s="16">
        <v>122</v>
      </c>
      <c r="B124" s="16">
        <v>1</v>
      </c>
      <c r="C124" s="31" t="s">
        <v>587</v>
      </c>
      <c r="D124" s="40">
        <f>октябрь!D124-ноябрь!E124</f>
        <v>-137.27386453140102</v>
      </c>
      <c r="E124" s="40">
        <f t="shared" si="1"/>
        <v>0</v>
      </c>
      <c r="F124" s="36"/>
      <c r="G124" s="36"/>
      <c r="H124" s="36"/>
      <c r="I124" s="27"/>
      <c r="J124" s="36"/>
      <c r="K124" s="36"/>
      <c r="L124" s="36"/>
      <c r="M124" s="36"/>
      <c r="N124" s="36"/>
      <c r="O124" s="29"/>
      <c r="P124" s="36"/>
      <c r="Q124" s="29"/>
      <c r="R124" s="36"/>
      <c r="S124" s="36"/>
      <c r="T124" s="36"/>
      <c r="U124" s="36"/>
      <c r="V124" s="36"/>
      <c r="W124" s="36"/>
      <c r="X124" s="36"/>
      <c r="Y124" s="29"/>
      <c r="Z124" s="36"/>
      <c r="AA124" s="66"/>
      <c r="AB124" s="36"/>
      <c r="AC124" s="36"/>
      <c r="AD124" s="36"/>
      <c r="AE124" s="36"/>
      <c r="AF124" s="36"/>
      <c r="AG124" s="36"/>
      <c r="AH124" s="29"/>
      <c r="AI124" s="36"/>
      <c r="AJ124" s="29"/>
      <c r="AK124" s="36"/>
      <c r="AL124" s="36"/>
      <c r="AM124" s="36"/>
      <c r="AN124" s="29"/>
      <c r="AO124" s="36"/>
      <c r="AP124" s="29"/>
      <c r="AQ124" s="36"/>
      <c r="AR124" s="29"/>
      <c r="AS124" s="36"/>
      <c r="AT124" s="36"/>
      <c r="AU124" s="36"/>
      <c r="AV124" s="29"/>
      <c r="AW124" s="36"/>
      <c r="AX124" s="36"/>
      <c r="AY124" s="36"/>
      <c r="AZ124" s="29"/>
      <c r="BA124" s="36"/>
      <c r="BB124" s="36"/>
      <c r="BC124" s="36"/>
      <c r="BD124" s="36"/>
      <c r="BE124" s="36"/>
      <c r="BF124" s="36"/>
      <c r="BG124" s="36"/>
      <c r="BH124" s="36"/>
      <c r="BI124" s="36"/>
      <c r="BJ124" s="29"/>
      <c r="BK124" s="36"/>
      <c r="BL124" s="29"/>
      <c r="BM124" s="36"/>
      <c r="BN124" s="36"/>
      <c r="BO124" s="36"/>
      <c r="BP124" s="29"/>
      <c r="BQ124" s="36"/>
      <c r="BR124" s="29"/>
      <c r="BS124" s="36"/>
      <c r="BT124" s="36"/>
      <c r="BU124" s="36"/>
      <c r="BV124" s="36"/>
    </row>
    <row r="125" spans="1:74" x14ac:dyDescent="0.25">
      <c r="A125" s="16">
        <v>123</v>
      </c>
      <c r="B125" s="16">
        <v>1</v>
      </c>
      <c r="C125" s="31" t="s">
        <v>588</v>
      </c>
      <c r="D125" s="40">
        <f>октябрь!D125-ноябрь!E125</f>
        <v>208.09250190144928</v>
      </c>
      <c r="E125" s="40">
        <f t="shared" si="1"/>
        <v>0</v>
      </c>
      <c r="F125" s="36"/>
      <c r="G125" s="36"/>
      <c r="H125" s="36"/>
      <c r="I125" s="27"/>
      <c r="J125" s="36"/>
      <c r="K125" s="36"/>
      <c r="L125" s="36"/>
      <c r="M125" s="36"/>
      <c r="N125" s="36"/>
      <c r="O125" s="29"/>
      <c r="P125" s="36"/>
      <c r="Q125" s="29"/>
      <c r="R125" s="36"/>
      <c r="S125" s="36"/>
      <c r="T125" s="36"/>
      <c r="U125" s="36"/>
      <c r="V125" s="36"/>
      <c r="W125" s="36"/>
      <c r="X125" s="36"/>
      <c r="Y125" s="29"/>
      <c r="Z125" s="36"/>
      <c r="AA125" s="66"/>
      <c r="AB125" s="36"/>
      <c r="AC125" s="36"/>
      <c r="AD125" s="36"/>
      <c r="AE125" s="36"/>
      <c r="AF125" s="36"/>
      <c r="AG125" s="36"/>
      <c r="AH125" s="29"/>
      <c r="AI125" s="36"/>
      <c r="AJ125" s="29"/>
      <c r="AK125" s="36"/>
      <c r="AL125" s="36"/>
      <c r="AM125" s="36"/>
      <c r="AN125" s="29"/>
      <c r="AO125" s="36"/>
      <c r="AP125" s="29"/>
      <c r="AQ125" s="36"/>
      <c r="AR125" s="29"/>
      <c r="AS125" s="36"/>
      <c r="AT125" s="36"/>
      <c r="AU125" s="36"/>
      <c r="AV125" s="29"/>
      <c r="AW125" s="36"/>
      <c r="AX125" s="36"/>
      <c r="AY125" s="36"/>
      <c r="AZ125" s="29"/>
      <c r="BA125" s="36"/>
      <c r="BB125" s="36"/>
      <c r="BC125" s="36"/>
      <c r="BD125" s="36"/>
      <c r="BE125" s="36"/>
      <c r="BF125" s="36"/>
      <c r="BG125" s="36"/>
      <c r="BH125" s="36"/>
      <c r="BI125" s="36"/>
      <c r="BJ125" s="29"/>
      <c r="BK125" s="36"/>
      <c r="BL125" s="29"/>
      <c r="BM125" s="36"/>
      <c r="BN125" s="36"/>
      <c r="BO125" s="36"/>
      <c r="BP125" s="29"/>
      <c r="BQ125" s="36"/>
      <c r="BR125" s="29"/>
      <c r="BS125" s="36"/>
      <c r="BT125" s="36"/>
      <c r="BU125" s="36"/>
      <c r="BV125" s="36"/>
    </row>
    <row r="126" spans="1:74" x14ac:dyDescent="0.25">
      <c r="A126" s="16">
        <v>124</v>
      </c>
      <c r="B126" s="16">
        <v>1</v>
      </c>
      <c r="C126" s="31" t="s">
        <v>589</v>
      </c>
      <c r="D126" s="40">
        <f>октябрь!D126-ноябрь!E126</f>
        <v>-1678.5326770338165</v>
      </c>
      <c r="E126" s="40">
        <f t="shared" si="1"/>
        <v>0</v>
      </c>
      <c r="F126" s="36"/>
      <c r="G126" s="36"/>
      <c r="H126" s="36"/>
      <c r="I126" s="27"/>
      <c r="J126" s="36"/>
      <c r="K126" s="36"/>
      <c r="L126" s="36"/>
      <c r="M126" s="36"/>
      <c r="N126" s="36"/>
      <c r="O126" s="29"/>
      <c r="P126" s="36"/>
      <c r="Q126" s="29"/>
      <c r="R126" s="36"/>
      <c r="S126" s="36"/>
      <c r="T126" s="36"/>
      <c r="U126" s="36"/>
      <c r="V126" s="36"/>
      <c r="W126" s="36"/>
      <c r="X126" s="36"/>
      <c r="Y126" s="29"/>
      <c r="Z126" s="36"/>
      <c r="AA126" s="66"/>
      <c r="AB126" s="36"/>
      <c r="AC126" s="36"/>
      <c r="AD126" s="36"/>
      <c r="AE126" s="36"/>
      <c r="AF126" s="36"/>
      <c r="AG126" s="36"/>
      <c r="AH126" s="29"/>
      <c r="AI126" s="36"/>
      <c r="AJ126" s="29"/>
      <c r="AK126" s="36"/>
      <c r="AL126" s="36"/>
      <c r="AM126" s="36"/>
      <c r="AN126" s="29"/>
      <c r="AO126" s="36"/>
      <c r="AP126" s="29"/>
      <c r="AQ126" s="36"/>
      <c r="AR126" s="29"/>
      <c r="AS126" s="36"/>
      <c r="AT126" s="36"/>
      <c r="AU126" s="36"/>
      <c r="AV126" s="29"/>
      <c r="AW126" s="36"/>
      <c r="AX126" s="36"/>
      <c r="AY126" s="36"/>
      <c r="AZ126" s="29"/>
      <c r="BA126" s="36"/>
      <c r="BB126" s="36"/>
      <c r="BC126" s="36"/>
      <c r="BD126" s="36"/>
      <c r="BE126" s="36"/>
      <c r="BF126" s="36"/>
      <c r="BG126" s="36"/>
      <c r="BH126" s="36"/>
      <c r="BI126" s="36"/>
      <c r="BJ126" s="29"/>
      <c r="BK126" s="36"/>
      <c r="BL126" s="29"/>
      <c r="BM126" s="36"/>
      <c r="BN126" s="36"/>
      <c r="BO126" s="36"/>
      <c r="BP126" s="29"/>
      <c r="BQ126" s="36"/>
      <c r="BR126" s="29"/>
      <c r="BS126" s="36"/>
      <c r="BT126" s="36"/>
      <c r="BU126" s="36"/>
      <c r="BV126" s="36"/>
    </row>
    <row r="127" spans="1:74" x14ac:dyDescent="0.25">
      <c r="A127" s="16">
        <v>125</v>
      </c>
      <c r="B127" s="16">
        <v>1</v>
      </c>
      <c r="C127" s="31" t="s">
        <v>590</v>
      </c>
      <c r="D127" s="40">
        <f>октябрь!D127-ноябрь!E127</f>
        <v>-1339.2387975729473</v>
      </c>
      <c r="E127" s="40">
        <f t="shared" si="1"/>
        <v>0</v>
      </c>
      <c r="F127" s="36"/>
      <c r="G127" s="36"/>
      <c r="H127" s="36"/>
      <c r="I127" s="27"/>
      <c r="J127" s="36"/>
      <c r="K127" s="36"/>
      <c r="L127" s="36"/>
      <c r="M127" s="36"/>
      <c r="N127" s="36"/>
      <c r="O127" s="29"/>
      <c r="P127" s="36"/>
      <c r="Q127" s="29"/>
      <c r="R127" s="36"/>
      <c r="S127" s="36"/>
      <c r="T127" s="36"/>
      <c r="U127" s="36"/>
      <c r="V127" s="36"/>
      <c r="W127" s="36"/>
      <c r="X127" s="36"/>
      <c r="Y127" s="29"/>
      <c r="Z127" s="36"/>
      <c r="AA127" s="66"/>
      <c r="AB127" s="36"/>
      <c r="AC127" s="36"/>
      <c r="AD127" s="36"/>
      <c r="AE127" s="36"/>
      <c r="AF127" s="36"/>
      <c r="AG127" s="36"/>
      <c r="AH127" s="29"/>
      <c r="AI127" s="36"/>
      <c r="AJ127" s="29"/>
      <c r="AK127" s="36"/>
      <c r="AL127" s="36"/>
      <c r="AM127" s="36"/>
      <c r="AN127" s="29"/>
      <c r="AO127" s="36"/>
      <c r="AP127" s="29"/>
      <c r="AQ127" s="36"/>
      <c r="AR127" s="29"/>
      <c r="AS127" s="36"/>
      <c r="AT127" s="36"/>
      <c r="AU127" s="36"/>
      <c r="AV127" s="29"/>
      <c r="AW127" s="36"/>
      <c r="AX127" s="36"/>
      <c r="AY127" s="36"/>
      <c r="AZ127" s="29"/>
      <c r="BA127" s="36"/>
      <c r="BB127" s="36"/>
      <c r="BC127" s="36"/>
      <c r="BD127" s="36"/>
      <c r="BE127" s="36"/>
      <c r="BF127" s="36"/>
      <c r="BG127" s="36"/>
      <c r="BH127" s="36"/>
      <c r="BI127" s="36"/>
      <c r="BJ127" s="29"/>
      <c r="BK127" s="36"/>
      <c r="BL127" s="29"/>
      <c r="BM127" s="36"/>
      <c r="BN127" s="36"/>
      <c r="BO127" s="36"/>
      <c r="BP127" s="29"/>
      <c r="BQ127" s="36"/>
      <c r="BR127" s="29"/>
      <c r="BS127" s="36"/>
      <c r="BT127" s="36"/>
      <c r="BU127" s="36"/>
      <c r="BV127" s="36"/>
    </row>
    <row r="128" spans="1:74" x14ac:dyDescent="0.25">
      <c r="A128" s="16">
        <v>126</v>
      </c>
      <c r="B128" s="16">
        <v>1</v>
      </c>
      <c r="C128" s="31" t="s">
        <v>591</v>
      </c>
      <c r="D128" s="40">
        <f>октябрь!D128-ноябрь!E128</f>
        <v>2119.052239333334</v>
      </c>
      <c r="E128" s="40">
        <f t="shared" si="1"/>
        <v>0</v>
      </c>
      <c r="F128" s="36"/>
      <c r="G128" s="36"/>
      <c r="H128" s="36"/>
      <c r="I128" s="27"/>
      <c r="J128" s="36"/>
      <c r="K128" s="36"/>
      <c r="L128" s="36"/>
      <c r="M128" s="36"/>
      <c r="N128" s="36"/>
      <c r="O128" s="29"/>
      <c r="P128" s="36"/>
      <c r="Q128" s="29"/>
      <c r="R128" s="36"/>
      <c r="S128" s="36"/>
      <c r="T128" s="36"/>
      <c r="U128" s="36"/>
      <c r="V128" s="36"/>
      <c r="W128" s="36"/>
      <c r="X128" s="36"/>
      <c r="Y128" s="29"/>
      <c r="Z128" s="36"/>
      <c r="AA128" s="66"/>
      <c r="AB128" s="36"/>
      <c r="AC128" s="36"/>
      <c r="AD128" s="36"/>
      <c r="AE128" s="36"/>
      <c r="AF128" s="36"/>
      <c r="AG128" s="36"/>
      <c r="AH128" s="29"/>
      <c r="AI128" s="36"/>
      <c r="AJ128" s="29"/>
      <c r="AK128" s="36"/>
      <c r="AL128" s="36"/>
      <c r="AM128" s="36"/>
      <c r="AN128" s="29"/>
      <c r="AO128" s="36"/>
      <c r="AP128" s="29"/>
      <c r="AQ128" s="36"/>
      <c r="AR128" s="29"/>
      <c r="AS128" s="36"/>
      <c r="AT128" s="36"/>
      <c r="AU128" s="36"/>
      <c r="AV128" s="29"/>
      <c r="AW128" s="36"/>
      <c r="AX128" s="36"/>
      <c r="AY128" s="36"/>
      <c r="AZ128" s="29"/>
      <c r="BA128" s="36"/>
      <c r="BB128" s="36"/>
      <c r="BC128" s="36"/>
      <c r="BD128" s="36"/>
      <c r="BE128" s="36"/>
      <c r="BF128" s="36"/>
      <c r="BG128" s="36"/>
      <c r="BH128" s="36"/>
      <c r="BI128" s="36"/>
      <c r="BJ128" s="29"/>
      <c r="BK128" s="36"/>
      <c r="BL128" s="29"/>
      <c r="BM128" s="36"/>
      <c r="BN128" s="36"/>
      <c r="BO128" s="36"/>
      <c r="BP128" s="29"/>
      <c r="BQ128" s="36"/>
      <c r="BR128" s="29"/>
      <c r="BS128" s="36"/>
      <c r="BT128" s="36"/>
      <c r="BU128" s="36"/>
      <c r="BV128" s="36"/>
    </row>
    <row r="129" spans="1:74" x14ac:dyDescent="0.25">
      <c r="A129" s="16">
        <v>127</v>
      </c>
      <c r="B129" s="16">
        <v>1</v>
      </c>
      <c r="C129" s="31" t="s">
        <v>940</v>
      </c>
      <c r="D129" s="40">
        <f>октябрь!D129-ноябрь!E129</f>
        <v>-87.175429053140135</v>
      </c>
      <c r="E129" s="40">
        <f t="shared" si="1"/>
        <v>0</v>
      </c>
      <c r="F129" s="36"/>
      <c r="G129" s="36"/>
      <c r="H129" s="36"/>
      <c r="I129" s="27"/>
      <c r="J129" s="36"/>
      <c r="K129" s="36"/>
      <c r="L129" s="36"/>
      <c r="M129" s="36"/>
      <c r="N129" s="36"/>
      <c r="O129" s="29"/>
      <c r="P129" s="36"/>
      <c r="Q129" s="29"/>
      <c r="R129" s="36"/>
      <c r="S129" s="36"/>
      <c r="T129" s="36"/>
      <c r="U129" s="36"/>
      <c r="V129" s="36"/>
      <c r="W129" s="36"/>
      <c r="X129" s="36"/>
      <c r="Y129" s="29"/>
      <c r="Z129" s="36"/>
      <c r="AA129" s="66"/>
      <c r="AB129" s="36"/>
      <c r="AC129" s="36"/>
      <c r="AD129" s="36"/>
      <c r="AE129" s="36"/>
      <c r="AF129" s="36"/>
      <c r="AG129" s="36"/>
      <c r="AH129" s="29"/>
      <c r="AI129" s="36"/>
      <c r="AJ129" s="29"/>
      <c r="AK129" s="36"/>
      <c r="AL129" s="36"/>
      <c r="AM129" s="36"/>
      <c r="AN129" s="29"/>
      <c r="AO129" s="36"/>
      <c r="AP129" s="29"/>
      <c r="AQ129" s="36"/>
      <c r="AR129" s="29"/>
      <c r="AS129" s="36"/>
      <c r="AT129" s="36"/>
      <c r="AU129" s="36"/>
      <c r="AV129" s="29"/>
      <c r="AW129" s="36"/>
      <c r="AX129" s="36"/>
      <c r="AY129" s="36"/>
      <c r="AZ129" s="29"/>
      <c r="BA129" s="36"/>
      <c r="BB129" s="36"/>
      <c r="BC129" s="36"/>
      <c r="BD129" s="36"/>
      <c r="BE129" s="36"/>
      <c r="BF129" s="36"/>
      <c r="BG129" s="36"/>
      <c r="BH129" s="36"/>
      <c r="BI129" s="36"/>
      <c r="BJ129" s="29"/>
      <c r="BK129" s="36"/>
      <c r="BL129" s="29"/>
      <c r="BM129" s="36"/>
      <c r="BN129" s="36"/>
      <c r="BO129" s="36"/>
      <c r="BP129" s="29"/>
      <c r="BQ129" s="36"/>
      <c r="BR129" s="29"/>
      <c r="BS129" s="36"/>
      <c r="BT129" s="36"/>
      <c r="BU129" s="36"/>
      <c r="BV129" s="36"/>
    </row>
    <row r="130" spans="1:74" x14ac:dyDescent="0.25">
      <c r="A130" s="16">
        <v>128</v>
      </c>
      <c r="B130" s="16">
        <v>1</v>
      </c>
      <c r="C130" s="31" t="s">
        <v>592</v>
      </c>
      <c r="D130" s="40">
        <f>октябрь!D130-ноябрь!E130</f>
        <v>-719.99744768115943</v>
      </c>
      <c r="E130" s="40">
        <f t="shared" si="1"/>
        <v>0</v>
      </c>
      <c r="F130" s="36"/>
      <c r="G130" s="36"/>
      <c r="H130" s="36"/>
      <c r="I130" s="27"/>
      <c r="J130" s="36"/>
      <c r="K130" s="36"/>
      <c r="L130" s="36"/>
      <c r="M130" s="36"/>
      <c r="N130" s="36"/>
      <c r="O130" s="29"/>
      <c r="P130" s="36"/>
      <c r="Q130" s="29"/>
      <c r="R130" s="36"/>
      <c r="S130" s="36"/>
      <c r="T130" s="36"/>
      <c r="U130" s="36"/>
      <c r="V130" s="36"/>
      <c r="W130" s="36"/>
      <c r="X130" s="36"/>
      <c r="Y130" s="29"/>
      <c r="Z130" s="36"/>
      <c r="AA130" s="66"/>
      <c r="AB130" s="36"/>
      <c r="AC130" s="36"/>
      <c r="AD130" s="36"/>
      <c r="AE130" s="36"/>
      <c r="AF130" s="36"/>
      <c r="AG130" s="36"/>
      <c r="AH130" s="29"/>
      <c r="AI130" s="36"/>
      <c r="AJ130" s="29"/>
      <c r="AK130" s="36"/>
      <c r="AL130" s="36"/>
      <c r="AM130" s="36"/>
      <c r="AN130" s="29"/>
      <c r="AO130" s="36"/>
      <c r="AP130" s="29"/>
      <c r="AQ130" s="36"/>
      <c r="AR130" s="29"/>
      <c r="AS130" s="36"/>
      <c r="AT130" s="36"/>
      <c r="AU130" s="36"/>
      <c r="AV130" s="29"/>
      <c r="AW130" s="36"/>
      <c r="AX130" s="36"/>
      <c r="AY130" s="36"/>
      <c r="AZ130" s="29"/>
      <c r="BA130" s="36"/>
      <c r="BB130" s="36"/>
      <c r="BC130" s="36"/>
      <c r="BD130" s="36"/>
      <c r="BE130" s="36"/>
      <c r="BF130" s="36"/>
      <c r="BG130" s="36"/>
      <c r="BH130" s="36"/>
      <c r="BI130" s="36"/>
      <c r="BJ130" s="29"/>
      <c r="BK130" s="36"/>
      <c r="BL130" s="29"/>
      <c r="BM130" s="36"/>
      <c r="BN130" s="36"/>
      <c r="BO130" s="36"/>
      <c r="BP130" s="29"/>
      <c r="BQ130" s="36"/>
      <c r="BR130" s="29"/>
      <c r="BS130" s="36"/>
      <c r="BT130" s="36"/>
      <c r="BU130" s="36"/>
      <c r="BV130" s="36"/>
    </row>
    <row r="131" spans="1:74" x14ac:dyDescent="0.25">
      <c r="A131" s="16">
        <v>129</v>
      </c>
      <c r="B131" s="16">
        <v>1</v>
      </c>
      <c r="C131" s="31" t="s">
        <v>593</v>
      </c>
      <c r="D131" s="40">
        <f>октябрь!D131-ноябрь!E131</f>
        <v>122.29409496618359</v>
      </c>
      <c r="E131" s="40">
        <f t="shared" si="1"/>
        <v>0</v>
      </c>
      <c r="F131" s="36"/>
      <c r="G131" s="36"/>
      <c r="H131" s="36"/>
      <c r="I131" s="27"/>
      <c r="J131" s="36"/>
      <c r="K131" s="36"/>
      <c r="L131" s="36"/>
      <c r="M131" s="36"/>
      <c r="N131" s="36"/>
      <c r="O131" s="29"/>
      <c r="P131" s="36"/>
      <c r="Q131" s="29"/>
      <c r="R131" s="36"/>
      <c r="S131" s="36"/>
      <c r="T131" s="36"/>
      <c r="U131" s="36"/>
      <c r="V131" s="36"/>
      <c r="W131" s="36"/>
      <c r="X131" s="36"/>
      <c r="Y131" s="29"/>
      <c r="Z131" s="36"/>
      <c r="AA131" s="66"/>
      <c r="AB131" s="36"/>
      <c r="AC131" s="36"/>
      <c r="AD131" s="36"/>
      <c r="AE131" s="36"/>
      <c r="AF131" s="36"/>
      <c r="AG131" s="36"/>
      <c r="AH131" s="29"/>
      <c r="AI131" s="36"/>
      <c r="AJ131" s="29"/>
      <c r="AK131" s="36"/>
      <c r="AL131" s="36"/>
      <c r="AM131" s="36"/>
      <c r="AN131" s="29"/>
      <c r="AO131" s="36"/>
      <c r="AP131" s="29"/>
      <c r="AQ131" s="36"/>
      <c r="AR131" s="29"/>
      <c r="AS131" s="36"/>
      <c r="AT131" s="36"/>
      <c r="AU131" s="36"/>
      <c r="AV131" s="29"/>
      <c r="AW131" s="36"/>
      <c r="AX131" s="36"/>
      <c r="AY131" s="36"/>
      <c r="AZ131" s="29"/>
      <c r="BA131" s="36"/>
      <c r="BB131" s="36"/>
      <c r="BC131" s="36"/>
      <c r="BD131" s="36"/>
      <c r="BE131" s="36"/>
      <c r="BF131" s="36"/>
      <c r="BG131" s="36"/>
      <c r="BH131" s="36"/>
      <c r="BI131" s="36"/>
      <c r="BJ131" s="29"/>
      <c r="BK131" s="36"/>
      <c r="BL131" s="29"/>
      <c r="BM131" s="36"/>
      <c r="BN131" s="36"/>
      <c r="BO131" s="36"/>
      <c r="BP131" s="29"/>
      <c r="BQ131" s="36"/>
      <c r="BR131" s="29"/>
      <c r="BS131" s="36"/>
      <c r="BT131" s="36"/>
      <c r="BU131" s="36"/>
      <c r="BV131" s="36"/>
    </row>
    <row r="132" spans="1:74" x14ac:dyDescent="0.25">
      <c r="A132" s="16">
        <v>130</v>
      </c>
      <c r="B132" s="16">
        <v>1</v>
      </c>
      <c r="C132" s="31" t="s">
        <v>594</v>
      </c>
      <c r="D132" s="40">
        <f>октябрь!D132-ноябрь!E132</f>
        <v>-57.021317690821306</v>
      </c>
      <c r="E132" s="40">
        <f t="shared" ref="E132:E195" si="2">G132+H132+J132+L132+N132+P132+R132+T132+V132+X132+Z132+AC132+AE132+AG132+AI132+AK132+AM132+AO132+AQ132+AS132+AU132+AW132+AY132+BA132+BC132+BE132+BG132+BI132+BK132+BM132+BO132+BQ132+BS132+BU132+BV132</f>
        <v>0</v>
      </c>
      <c r="F132" s="36"/>
      <c r="G132" s="36"/>
      <c r="H132" s="36"/>
      <c r="I132" s="27"/>
      <c r="J132" s="36"/>
      <c r="K132" s="36"/>
      <c r="L132" s="36"/>
      <c r="M132" s="36"/>
      <c r="N132" s="36"/>
      <c r="O132" s="29"/>
      <c r="P132" s="36"/>
      <c r="Q132" s="29"/>
      <c r="R132" s="36"/>
      <c r="S132" s="36"/>
      <c r="T132" s="36"/>
      <c r="U132" s="36"/>
      <c r="V132" s="36"/>
      <c r="W132" s="36"/>
      <c r="X132" s="36"/>
      <c r="Y132" s="29"/>
      <c r="Z132" s="36"/>
      <c r="AA132" s="66"/>
      <c r="AB132" s="36"/>
      <c r="AC132" s="36"/>
      <c r="AD132" s="36"/>
      <c r="AE132" s="36"/>
      <c r="AF132" s="36"/>
      <c r="AG132" s="36"/>
      <c r="AH132" s="29"/>
      <c r="AI132" s="36"/>
      <c r="AJ132" s="29"/>
      <c r="AK132" s="36"/>
      <c r="AL132" s="36"/>
      <c r="AM132" s="36"/>
      <c r="AN132" s="29"/>
      <c r="AO132" s="36"/>
      <c r="AP132" s="29"/>
      <c r="AQ132" s="36"/>
      <c r="AR132" s="29"/>
      <c r="AS132" s="36"/>
      <c r="AT132" s="36"/>
      <c r="AU132" s="36"/>
      <c r="AV132" s="29"/>
      <c r="AW132" s="36"/>
      <c r="AX132" s="36"/>
      <c r="AY132" s="36"/>
      <c r="AZ132" s="29"/>
      <c r="BA132" s="36"/>
      <c r="BB132" s="36"/>
      <c r="BC132" s="36"/>
      <c r="BD132" s="36"/>
      <c r="BE132" s="36"/>
      <c r="BF132" s="36"/>
      <c r="BG132" s="36"/>
      <c r="BH132" s="36"/>
      <c r="BI132" s="36"/>
      <c r="BJ132" s="29"/>
      <c r="BK132" s="36"/>
      <c r="BL132" s="29"/>
      <c r="BM132" s="36"/>
      <c r="BN132" s="36"/>
      <c r="BO132" s="36"/>
      <c r="BP132" s="29"/>
      <c r="BQ132" s="36"/>
      <c r="BR132" s="29"/>
      <c r="BS132" s="36"/>
      <c r="BT132" s="36"/>
      <c r="BU132" s="36"/>
      <c r="BV132" s="36"/>
    </row>
    <row r="133" spans="1:74" x14ac:dyDescent="0.25">
      <c r="A133" s="16">
        <v>131</v>
      </c>
      <c r="B133" s="16">
        <v>1</v>
      </c>
      <c r="C133" s="31" t="s">
        <v>595</v>
      </c>
      <c r="D133" s="40">
        <f>октябрь!D133-ноябрь!E133</f>
        <v>247.93584644444431</v>
      </c>
      <c r="E133" s="40">
        <f t="shared" si="2"/>
        <v>0</v>
      </c>
      <c r="F133" s="36"/>
      <c r="G133" s="36"/>
      <c r="H133" s="36"/>
      <c r="I133" s="27"/>
      <c r="J133" s="36"/>
      <c r="K133" s="36"/>
      <c r="L133" s="36"/>
      <c r="M133" s="36"/>
      <c r="N133" s="36"/>
      <c r="O133" s="29"/>
      <c r="P133" s="36"/>
      <c r="Q133" s="29"/>
      <c r="R133" s="36"/>
      <c r="S133" s="36"/>
      <c r="T133" s="36"/>
      <c r="U133" s="36"/>
      <c r="V133" s="36"/>
      <c r="W133" s="36"/>
      <c r="X133" s="36"/>
      <c r="Y133" s="29"/>
      <c r="Z133" s="36"/>
      <c r="AA133" s="66"/>
      <c r="AB133" s="36"/>
      <c r="AC133" s="36"/>
      <c r="AD133" s="36"/>
      <c r="AE133" s="36"/>
      <c r="AF133" s="36"/>
      <c r="AG133" s="36"/>
      <c r="AH133" s="29"/>
      <c r="AI133" s="36"/>
      <c r="AJ133" s="29"/>
      <c r="AK133" s="36"/>
      <c r="AL133" s="36"/>
      <c r="AM133" s="36"/>
      <c r="AN133" s="29"/>
      <c r="AO133" s="36"/>
      <c r="AP133" s="29"/>
      <c r="AQ133" s="36"/>
      <c r="AR133" s="29"/>
      <c r="AS133" s="36"/>
      <c r="AT133" s="36"/>
      <c r="AU133" s="36"/>
      <c r="AV133" s="29"/>
      <c r="AW133" s="36"/>
      <c r="AX133" s="36"/>
      <c r="AY133" s="36"/>
      <c r="AZ133" s="29"/>
      <c r="BA133" s="36"/>
      <c r="BB133" s="36"/>
      <c r="BC133" s="36"/>
      <c r="BD133" s="36"/>
      <c r="BE133" s="36"/>
      <c r="BF133" s="36"/>
      <c r="BG133" s="36"/>
      <c r="BH133" s="36"/>
      <c r="BI133" s="36"/>
      <c r="BJ133" s="29"/>
      <c r="BK133" s="36"/>
      <c r="BL133" s="29"/>
      <c r="BM133" s="36"/>
      <c r="BN133" s="36"/>
      <c r="BO133" s="36"/>
      <c r="BP133" s="29"/>
      <c r="BQ133" s="36"/>
      <c r="BR133" s="29"/>
      <c r="BS133" s="36"/>
      <c r="BT133" s="36"/>
      <c r="BU133" s="36"/>
      <c r="BV133" s="36"/>
    </row>
    <row r="134" spans="1:74" x14ac:dyDescent="0.25">
      <c r="A134" s="16">
        <v>132</v>
      </c>
      <c r="B134" s="16">
        <v>1</v>
      </c>
      <c r="C134" s="31" t="s">
        <v>596</v>
      </c>
      <c r="D134" s="40">
        <f>октябрь!D134-ноябрь!E134</f>
        <v>-742.60191706280193</v>
      </c>
      <c r="E134" s="40">
        <f t="shared" si="2"/>
        <v>0</v>
      </c>
      <c r="F134" s="36"/>
      <c r="G134" s="36"/>
      <c r="H134" s="36"/>
      <c r="I134" s="27"/>
      <c r="J134" s="36"/>
      <c r="K134" s="36"/>
      <c r="L134" s="36"/>
      <c r="M134" s="36"/>
      <c r="N134" s="36"/>
      <c r="O134" s="29"/>
      <c r="P134" s="36"/>
      <c r="Q134" s="29"/>
      <c r="R134" s="36"/>
      <c r="S134" s="36"/>
      <c r="T134" s="36"/>
      <c r="U134" s="36"/>
      <c r="V134" s="36"/>
      <c r="W134" s="36"/>
      <c r="X134" s="36"/>
      <c r="Y134" s="29"/>
      <c r="Z134" s="36"/>
      <c r="AA134" s="66"/>
      <c r="AB134" s="36"/>
      <c r="AC134" s="36"/>
      <c r="AD134" s="36"/>
      <c r="AE134" s="36"/>
      <c r="AF134" s="36"/>
      <c r="AG134" s="36"/>
      <c r="AH134" s="29"/>
      <c r="AI134" s="36"/>
      <c r="AJ134" s="29"/>
      <c r="AK134" s="36"/>
      <c r="AL134" s="36"/>
      <c r="AM134" s="36"/>
      <c r="AN134" s="29"/>
      <c r="AO134" s="36"/>
      <c r="AP134" s="29"/>
      <c r="AQ134" s="36"/>
      <c r="AR134" s="29"/>
      <c r="AS134" s="36"/>
      <c r="AT134" s="36"/>
      <c r="AU134" s="36"/>
      <c r="AV134" s="29"/>
      <c r="AW134" s="36"/>
      <c r="AX134" s="36"/>
      <c r="AY134" s="36"/>
      <c r="AZ134" s="29"/>
      <c r="BA134" s="36"/>
      <c r="BB134" s="36"/>
      <c r="BC134" s="36"/>
      <c r="BD134" s="36"/>
      <c r="BE134" s="36"/>
      <c r="BF134" s="36"/>
      <c r="BG134" s="36"/>
      <c r="BH134" s="36"/>
      <c r="BI134" s="36"/>
      <c r="BJ134" s="29"/>
      <c r="BK134" s="36"/>
      <c r="BL134" s="29"/>
      <c r="BM134" s="36"/>
      <c r="BN134" s="36"/>
      <c r="BO134" s="36"/>
      <c r="BP134" s="29"/>
      <c r="BQ134" s="36"/>
      <c r="BR134" s="29"/>
      <c r="BS134" s="36"/>
      <c r="BT134" s="36"/>
      <c r="BU134" s="36"/>
      <c r="BV134" s="36"/>
    </row>
    <row r="135" spans="1:74" x14ac:dyDescent="0.25">
      <c r="A135" s="16">
        <v>133</v>
      </c>
      <c r="B135" s="16">
        <v>1</v>
      </c>
      <c r="C135" s="31" t="s">
        <v>597</v>
      </c>
      <c r="D135" s="40">
        <f>октябрь!D135-ноябрь!E135</f>
        <v>-570.5787719323672</v>
      </c>
      <c r="E135" s="40">
        <f t="shared" si="2"/>
        <v>0</v>
      </c>
      <c r="F135" s="36"/>
      <c r="G135" s="36"/>
      <c r="H135" s="36"/>
      <c r="I135" s="27"/>
      <c r="J135" s="36"/>
      <c r="K135" s="36"/>
      <c r="L135" s="36"/>
      <c r="M135" s="36"/>
      <c r="N135" s="36"/>
      <c r="O135" s="29"/>
      <c r="P135" s="36"/>
      <c r="Q135" s="29"/>
      <c r="R135" s="36"/>
      <c r="S135" s="36"/>
      <c r="T135" s="36"/>
      <c r="U135" s="36"/>
      <c r="V135" s="36"/>
      <c r="W135" s="36"/>
      <c r="X135" s="36"/>
      <c r="Y135" s="29"/>
      <c r="Z135" s="36"/>
      <c r="AA135" s="66"/>
      <c r="AB135" s="36"/>
      <c r="AC135" s="36"/>
      <c r="AD135" s="36"/>
      <c r="AE135" s="36"/>
      <c r="AF135" s="36"/>
      <c r="AG135" s="36"/>
      <c r="AH135" s="29"/>
      <c r="AI135" s="36"/>
      <c r="AJ135" s="29"/>
      <c r="AK135" s="36"/>
      <c r="AL135" s="36"/>
      <c r="AM135" s="36"/>
      <c r="AN135" s="29"/>
      <c r="AO135" s="36"/>
      <c r="AP135" s="29"/>
      <c r="AQ135" s="36"/>
      <c r="AR135" s="29"/>
      <c r="AS135" s="36"/>
      <c r="AT135" s="36"/>
      <c r="AU135" s="36"/>
      <c r="AV135" s="29"/>
      <c r="AW135" s="36"/>
      <c r="AX135" s="36"/>
      <c r="AY135" s="36"/>
      <c r="AZ135" s="29"/>
      <c r="BA135" s="36"/>
      <c r="BB135" s="36"/>
      <c r="BC135" s="36"/>
      <c r="BD135" s="36"/>
      <c r="BE135" s="36"/>
      <c r="BF135" s="36"/>
      <c r="BG135" s="36"/>
      <c r="BH135" s="36"/>
      <c r="BI135" s="36"/>
      <c r="BJ135" s="29"/>
      <c r="BK135" s="36"/>
      <c r="BL135" s="29"/>
      <c r="BM135" s="36"/>
      <c r="BN135" s="36"/>
      <c r="BO135" s="36"/>
      <c r="BP135" s="29"/>
      <c r="BQ135" s="36"/>
      <c r="BR135" s="29"/>
      <c r="BS135" s="36"/>
      <c r="BT135" s="36"/>
      <c r="BU135" s="36"/>
      <c r="BV135" s="36"/>
    </row>
    <row r="136" spans="1:74" x14ac:dyDescent="0.25">
      <c r="A136" s="16">
        <v>134</v>
      </c>
      <c r="B136" s="16">
        <v>1</v>
      </c>
      <c r="C136" s="31" t="s">
        <v>598</v>
      </c>
      <c r="D136" s="40">
        <f>октябрь!D136-ноябрь!E136</f>
        <v>-141.01183173913043</v>
      </c>
      <c r="E136" s="40">
        <f t="shared" si="2"/>
        <v>0</v>
      </c>
      <c r="F136" s="36"/>
      <c r="G136" s="36"/>
      <c r="H136" s="36"/>
      <c r="I136" s="27"/>
      <c r="J136" s="36"/>
      <c r="K136" s="36"/>
      <c r="L136" s="36"/>
      <c r="M136" s="36"/>
      <c r="N136" s="36"/>
      <c r="O136" s="29"/>
      <c r="P136" s="36"/>
      <c r="Q136" s="29"/>
      <c r="R136" s="36"/>
      <c r="S136" s="36"/>
      <c r="T136" s="36"/>
      <c r="U136" s="36"/>
      <c r="V136" s="36"/>
      <c r="W136" s="36"/>
      <c r="X136" s="36"/>
      <c r="Y136" s="29"/>
      <c r="Z136" s="36"/>
      <c r="AA136" s="66"/>
      <c r="AB136" s="36"/>
      <c r="AC136" s="36"/>
      <c r="AD136" s="36"/>
      <c r="AE136" s="36"/>
      <c r="AF136" s="36"/>
      <c r="AG136" s="36"/>
      <c r="AH136" s="29"/>
      <c r="AI136" s="36"/>
      <c r="AJ136" s="29"/>
      <c r="AK136" s="36"/>
      <c r="AL136" s="36"/>
      <c r="AM136" s="36"/>
      <c r="AN136" s="29"/>
      <c r="AO136" s="36"/>
      <c r="AP136" s="29"/>
      <c r="AQ136" s="36"/>
      <c r="AR136" s="29"/>
      <c r="AS136" s="36"/>
      <c r="AT136" s="36"/>
      <c r="AU136" s="36"/>
      <c r="AV136" s="29"/>
      <c r="AW136" s="36"/>
      <c r="AX136" s="36"/>
      <c r="AY136" s="36"/>
      <c r="AZ136" s="29"/>
      <c r="BA136" s="36"/>
      <c r="BB136" s="36"/>
      <c r="BC136" s="36"/>
      <c r="BD136" s="36"/>
      <c r="BE136" s="36"/>
      <c r="BF136" s="36"/>
      <c r="BG136" s="36"/>
      <c r="BH136" s="36"/>
      <c r="BI136" s="36"/>
      <c r="BJ136" s="29"/>
      <c r="BK136" s="36"/>
      <c r="BL136" s="29"/>
      <c r="BM136" s="36"/>
      <c r="BN136" s="36"/>
      <c r="BO136" s="36"/>
      <c r="BP136" s="29"/>
      <c r="BQ136" s="36"/>
      <c r="BR136" s="29"/>
      <c r="BS136" s="36"/>
      <c r="BT136" s="36"/>
      <c r="BU136" s="36"/>
      <c r="BV136" s="36"/>
    </row>
    <row r="137" spans="1:74" x14ac:dyDescent="0.25">
      <c r="A137" s="16">
        <v>135</v>
      </c>
      <c r="B137" s="16">
        <v>1</v>
      </c>
      <c r="C137" s="31" t="s">
        <v>599</v>
      </c>
      <c r="D137" s="40">
        <f>октябрь!D137-ноябрь!E137</f>
        <v>-1627.5269689951692</v>
      </c>
      <c r="E137" s="40">
        <f t="shared" si="2"/>
        <v>0</v>
      </c>
      <c r="F137" s="36"/>
      <c r="G137" s="36"/>
      <c r="H137" s="36"/>
      <c r="I137" s="27"/>
      <c r="J137" s="36"/>
      <c r="K137" s="36"/>
      <c r="L137" s="36"/>
      <c r="M137" s="36"/>
      <c r="N137" s="36"/>
      <c r="O137" s="29"/>
      <c r="P137" s="36"/>
      <c r="Q137" s="29"/>
      <c r="R137" s="36"/>
      <c r="S137" s="36"/>
      <c r="T137" s="36"/>
      <c r="U137" s="36"/>
      <c r="V137" s="36"/>
      <c r="W137" s="36"/>
      <c r="X137" s="36"/>
      <c r="Y137" s="29"/>
      <c r="Z137" s="36"/>
      <c r="AA137" s="66"/>
      <c r="AB137" s="36"/>
      <c r="AC137" s="36"/>
      <c r="AD137" s="36"/>
      <c r="AE137" s="36"/>
      <c r="AF137" s="36"/>
      <c r="AG137" s="36"/>
      <c r="AH137" s="29"/>
      <c r="AI137" s="36"/>
      <c r="AJ137" s="29"/>
      <c r="AK137" s="36"/>
      <c r="AL137" s="36"/>
      <c r="AM137" s="36"/>
      <c r="AN137" s="29"/>
      <c r="AO137" s="36"/>
      <c r="AP137" s="29"/>
      <c r="AQ137" s="36"/>
      <c r="AR137" s="29"/>
      <c r="AS137" s="36"/>
      <c r="AT137" s="36"/>
      <c r="AU137" s="36"/>
      <c r="AV137" s="29"/>
      <c r="AW137" s="36"/>
      <c r="AX137" s="36"/>
      <c r="AY137" s="36"/>
      <c r="AZ137" s="29"/>
      <c r="BA137" s="36"/>
      <c r="BB137" s="36"/>
      <c r="BC137" s="36"/>
      <c r="BD137" s="36"/>
      <c r="BE137" s="36"/>
      <c r="BF137" s="36"/>
      <c r="BG137" s="36"/>
      <c r="BH137" s="36"/>
      <c r="BI137" s="36"/>
      <c r="BJ137" s="29"/>
      <c r="BK137" s="36"/>
      <c r="BL137" s="29"/>
      <c r="BM137" s="36"/>
      <c r="BN137" s="36"/>
      <c r="BO137" s="36"/>
      <c r="BP137" s="29"/>
      <c r="BQ137" s="36"/>
      <c r="BR137" s="29"/>
      <c r="BS137" s="36"/>
      <c r="BT137" s="36"/>
      <c r="BU137" s="36"/>
      <c r="BV137" s="36"/>
    </row>
    <row r="138" spans="1:74" x14ac:dyDescent="0.25">
      <c r="A138" s="16">
        <v>136</v>
      </c>
      <c r="B138" s="16">
        <v>1</v>
      </c>
      <c r="C138" s="31" t="s">
        <v>600</v>
      </c>
      <c r="D138" s="40">
        <f>октябрь!D138-ноябрь!E138</f>
        <v>-1467.4763616231883</v>
      </c>
      <c r="E138" s="40">
        <f t="shared" si="2"/>
        <v>0</v>
      </c>
      <c r="F138" s="36"/>
      <c r="G138" s="36"/>
      <c r="H138" s="36"/>
      <c r="I138" s="27"/>
      <c r="J138" s="36"/>
      <c r="K138" s="36"/>
      <c r="L138" s="36"/>
      <c r="M138" s="36"/>
      <c r="N138" s="36"/>
      <c r="O138" s="29"/>
      <c r="P138" s="36"/>
      <c r="Q138" s="29"/>
      <c r="R138" s="36"/>
      <c r="S138" s="36"/>
      <c r="T138" s="36"/>
      <c r="U138" s="36"/>
      <c r="V138" s="36"/>
      <c r="W138" s="36"/>
      <c r="X138" s="36"/>
      <c r="Y138" s="29"/>
      <c r="Z138" s="36"/>
      <c r="AA138" s="66"/>
      <c r="AB138" s="36"/>
      <c r="AC138" s="36"/>
      <c r="AD138" s="36"/>
      <c r="AE138" s="36"/>
      <c r="AF138" s="36"/>
      <c r="AG138" s="36"/>
      <c r="AH138" s="29"/>
      <c r="AI138" s="36"/>
      <c r="AJ138" s="29"/>
      <c r="AK138" s="36"/>
      <c r="AL138" s="36"/>
      <c r="AM138" s="36"/>
      <c r="AN138" s="29"/>
      <c r="AO138" s="36"/>
      <c r="AP138" s="29"/>
      <c r="AQ138" s="36"/>
      <c r="AR138" s="29"/>
      <c r="AS138" s="36"/>
      <c r="AT138" s="36"/>
      <c r="AU138" s="36"/>
      <c r="AV138" s="29"/>
      <c r="AW138" s="36"/>
      <c r="AX138" s="36"/>
      <c r="AY138" s="36"/>
      <c r="AZ138" s="29"/>
      <c r="BA138" s="36"/>
      <c r="BB138" s="36"/>
      <c r="BC138" s="36"/>
      <c r="BD138" s="36"/>
      <c r="BE138" s="36"/>
      <c r="BF138" s="36"/>
      <c r="BG138" s="36"/>
      <c r="BH138" s="36"/>
      <c r="BI138" s="36"/>
      <c r="BJ138" s="29"/>
      <c r="BK138" s="36"/>
      <c r="BL138" s="29"/>
      <c r="BM138" s="36"/>
      <c r="BN138" s="36"/>
      <c r="BO138" s="36"/>
      <c r="BP138" s="29"/>
      <c r="BQ138" s="36"/>
      <c r="BR138" s="29"/>
      <c r="BS138" s="36"/>
      <c r="BT138" s="36"/>
      <c r="BU138" s="36"/>
      <c r="BV138" s="36"/>
    </row>
    <row r="139" spans="1:74" x14ac:dyDescent="0.25">
      <c r="A139" s="16">
        <v>137</v>
      </c>
      <c r="B139" s="16">
        <v>1</v>
      </c>
      <c r="C139" s="31" t="s">
        <v>601</v>
      </c>
      <c r="D139" s="40">
        <f>октябрь!D139-ноябрь!E139</f>
        <v>-246.99160446376817</v>
      </c>
      <c r="E139" s="40">
        <f t="shared" si="2"/>
        <v>0</v>
      </c>
      <c r="F139" s="36"/>
      <c r="G139" s="36"/>
      <c r="H139" s="36"/>
      <c r="I139" s="27"/>
      <c r="J139" s="36"/>
      <c r="K139" s="36"/>
      <c r="L139" s="36"/>
      <c r="M139" s="36"/>
      <c r="N139" s="36"/>
      <c r="O139" s="29"/>
      <c r="P139" s="36"/>
      <c r="Q139" s="29"/>
      <c r="R139" s="36"/>
      <c r="S139" s="36"/>
      <c r="T139" s="36"/>
      <c r="U139" s="36"/>
      <c r="V139" s="36"/>
      <c r="W139" s="36"/>
      <c r="X139" s="36"/>
      <c r="Y139" s="29"/>
      <c r="Z139" s="36"/>
      <c r="AA139" s="66"/>
      <c r="AB139" s="36"/>
      <c r="AC139" s="36"/>
      <c r="AD139" s="36"/>
      <c r="AE139" s="36"/>
      <c r="AF139" s="36"/>
      <c r="AG139" s="36"/>
      <c r="AH139" s="29"/>
      <c r="AI139" s="36"/>
      <c r="AJ139" s="29"/>
      <c r="AK139" s="36"/>
      <c r="AL139" s="36"/>
      <c r="AM139" s="36"/>
      <c r="AN139" s="29"/>
      <c r="AO139" s="36"/>
      <c r="AP139" s="29"/>
      <c r="AQ139" s="36"/>
      <c r="AR139" s="29"/>
      <c r="AS139" s="36"/>
      <c r="AT139" s="36"/>
      <c r="AU139" s="36"/>
      <c r="AV139" s="29"/>
      <c r="AW139" s="36"/>
      <c r="AX139" s="36"/>
      <c r="AY139" s="36"/>
      <c r="AZ139" s="29"/>
      <c r="BA139" s="36"/>
      <c r="BB139" s="36"/>
      <c r="BC139" s="36"/>
      <c r="BD139" s="36"/>
      <c r="BE139" s="36"/>
      <c r="BF139" s="36"/>
      <c r="BG139" s="36"/>
      <c r="BH139" s="36"/>
      <c r="BI139" s="36"/>
      <c r="BJ139" s="29"/>
      <c r="BK139" s="36"/>
      <c r="BL139" s="29"/>
      <c r="BM139" s="36"/>
      <c r="BN139" s="36"/>
      <c r="BO139" s="36"/>
      <c r="BP139" s="29"/>
      <c r="BQ139" s="36"/>
      <c r="BR139" s="29"/>
      <c r="BS139" s="36"/>
      <c r="BT139" s="36"/>
      <c r="BU139" s="36"/>
      <c r="BV139" s="36"/>
    </row>
    <row r="140" spans="1:74" x14ac:dyDescent="0.25">
      <c r="A140" s="16">
        <v>138</v>
      </c>
      <c r="B140" s="16">
        <v>3</v>
      </c>
      <c r="C140" s="31" t="s">
        <v>602</v>
      </c>
      <c r="D140" s="40">
        <f>октябрь!D140-ноябрь!E140</f>
        <v>-179.66607159420295</v>
      </c>
      <c r="E140" s="40">
        <f t="shared" si="2"/>
        <v>0</v>
      </c>
      <c r="F140" s="36"/>
      <c r="G140" s="36"/>
      <c r="H140" s="36"/>
      <c r="I140" s="27"/>
      <c r="J140" s="36"/>
      <c r="K140" s="36"/>
      <c r="L140" s="36"/>
      <c r="M140" s="36"/>
      <c r="N140" s="36"/>
      <c r="O140" s="29"/>
      <c r="P140" s="36"/>
      <c r="Q140" s="29"/>
      <c r="R140" s="36"/>
      <c r="S140" s="36"/>
      <c r="T140" s="36"/>
      <c r="U140" s="36"/>
      <c r="V140" s="36"/>
      <c r="W140" s="36"/>
      <c r="X140" s="36"/>
      <c r="Y140" s="29"/>
      <c r="Z140" s="36"/>
      <c r="AA140" s="66"/>
      <c r="AB140" s="36"/>
      <c r="AC140" s="36"/>
      <c r="AD140" s="36"/>
      <c r="AE140" s="36"/>
      <c r="AF140" s="36"/>
      <c r="AG140" s="36"/>
      <c r="AH140" s="29"/>
      <c r="AI140" s="36"/>
      <c r="AJ140" s="29"/>
      <c r="AK140" s="36"/>
      <c r="AL140" s="36"/>
      <c r="AM140" s="36"/>
      <c r="AN140" s="29"/>
      <c r="AO140" s="36"/>
      <c r="AP140" s="29"/>
      <c r="AQ140" s="36"/>
      <c r="AR140" s="29"/>
      <c r="AS140" s="36"/>
      <c r="AT140" s="36"/>
      <c r="AU140" s="36"/>
      <c r="AV140" s="29"/>
      <c r="AW140" s="36"/>
      <c r="AX140" s="36"/>
      <c r="AY140" s="36"/>
      <c r="AZ140" s="29"/>
      <c r="BA140" s="36"/>
      <c r="BB140" s="36"/>
      <c r="BC140" s="36"/>
      <c r="BD140" s="36"/>
      <c r="BE140" s="36"/>
      <c r="BF140" s="36"/>
      <c r="BG140" s="36"/>
      <c r="BH140" s="36"/>
      <c r="BI140" s="36"/>
      <c r="BJ140" s="29"/>
      <c r="BK140" s="36"/>
      <c r="BL140" s="29"/>
      <c r="BM140" s="36"/>
      <c r="BN140" s="36"/>
      <c r="BO140" s="36"/>
      <c r="BP140" s="29"/>
      <c r="BQ140" s="36"/>
      <c r="BR140" s="29"/>
      <c r="BS140" s="36"/>
      <c r="BT140" s="36"/>
      <c r="BU140" s="36"/>
      <c r="BV140" s="36"/>
    </row>
    <row r="141" spans="1:74" x14ac:dyDescent="0.25">
      <c r="A141" s="16">
        <v>139</v>
      </c>
      <c r="B141" s="16">
        <v>3</v>
      </c>
      <c r="C141" s="31" t="s">
        <v>603</v>
      </c>
      <c r="D141" s="40">
        <f>октябрь!D141-ноябрь!E141</f>
        <v>250.21724077294684</v>
      </c>
      <c r="E141" s="40">
        <f t="shared" si="2"/>
        <v>0</v>
      </c>
      <c r="F141" s="36"/>
      <c r="G141" s="36"/>
      <c r="H141" s="36"/>
      <c r="I141" s="27"/>
      <c r="J141" s="36"/>
      <c r="K141" s="36"/>
      <c r="L141" s="36"/>
      <c r="M141" s="36"/>
      <c r="N141" s="36"/>
      <c r="O141" s="29"/>
      <c r="P141" s="36"/>
      <c r="Q141" s="29"/>
      <c r="R141" s="36"/>
      <c r="S141" s="36"/>
      <c r="T141" s="36"/>
      <c r="U141" s="36"/>
      <c r="V141" s="36"/>
      <c r="W141" s="36"/>
      <c r="X141" s="36"/>
      <c r="Y141" s="29"/>
      <c r="Z141" s="36"/>
      <c r="AA141" s="66"/>
      <c r="AB141" s="36"/>
      <c r="AC141" s="36"/>
      <c r="AD141" s="36"/>
      <c r="AE141" s="36"/>
      <c r="AF141" s="36"/>
      <c r="AG141" s="36"/>
      <c r="AH141" s="29"/>
      <c r="AI141" s="36"/>
      <c r="AJ141" s="29"/>
      <c r="AK141" s="36"/>
      <c r="AL141" s="36"/>
      <c r="AM141" s="36"/>
      <c r="AN141" s="29"/>
      <c r="AO141" s="36"/>
      <c r="AP141" s="29"/>
      <c r="AQ141" s="36"/>
      <c r="AR141" s="29"/>
      <c r="AS141" s="36"/>
      <c r="AT141" s="36"/>
      <c r="AU141" s="36"/>
      <c r="AV141" s="29"/>
      <c r="AW141" s="36"/>
      <c r="AX141" s="36"/>
      <c r="AY141" s="36"/>
      <c r="AZ141" s="29"/>
      <c r="BA141" s="36"/>
      <c r="BB141" s="36"/>
      <c r="BC141" s="36"/>
      <c r="BD141" s="36"/>
      <c r="BE141" s="36"/>
      <c r="BF141" s="36"/>
      <c r="BG141" s="36"/>
      <c r="BH141" s="36"/>
      <c r="BI141" s="36"/>
      <c r="BJ141" s="29"/>
      <c r="BK141" s="36"/>
      <c r="BL141" s="29"/>
      <c r="BM141" s="36"/>
      <c r="BN141" s="36"/>
      <c r="BO141" s="36"/>
      <c r="BP141" s="29"/>
      <c r="BQ141" s="36"/>
      <c r="BR141" s="29"/>
      <c r="BS141" s="36"/>
      <c r="BT141" s="36"/>
      <c r="BU141" s="36"/>
      <c r="BV141" s="36"/>
    </row>
    <row r="142" spans="1:74" x14ac:dyDescent="0.25">
      <c r="A142" s="16">
        <v>140</v>
      </c>
      <c r="B142" s="16">
        <v>3</v>
      </c>
      <c r="C142" s="31" t="s">
        <v>604</v>
      </c>
      <c r="D142" s="40">
        <f>октябрь!D142-ноябрь!E142</f>
        <v>395.80420154589365</v>
      </c>
      <c r="E142" s="40">
        <f t="shared" si="2"/>
        <v>0</v>
      </c>
      <c r="F142" s="36"/>
      <c r="G142" s="36"/>
      <c r="H142" s="36"/>
      <c r="I142" s="27"/>
      <c r="J142" s="36"/>
      <c r="K142" s="36"/>
      <c r="L142" s="36"/>
      <c r="M142" s="36"/>
      <c r="N142" s="36"/>
      <c r="O142" s="29"/>
      <c r="P142" s="36"/>
      <c r="Q142" s="29"/>
      <c r="R142" s="36"/>
      <c r="S142" s="36"/>
      <c r="T142" s="36"/>
      <c r="U142" s="36"/>
      <c r="V142" s="36"/>
      <c r="W142" s="36"/>
      <c r="X142" s="36"/>
      <c r="Y142" s="29"/>
      <c r="Z142" s="36"/>
      <c r="AA142" s="66"/>
      <c r="AB142" s="36"/>
      <c r="AC142" s="36"/>
      <c r="AD142" s="36"/>
      <c r="AE142" s="36"/>
      <c r="AF142" s="36"/>
      <c r="AG142" s="36"/>
      <c r="AH142" s="29"/>
      <c r="AI142" s="36"/>
      <c r="AJ142" s="29"/>
      <c r="AK142" s="36"/>
      <c r="AL142" s="36"/>
      <c r="AM142" s="36"/>
      <c r="AN142" s="29"/>
      <c r="AO142" s="36"/>
      <c r="AP142" s="29"/>
      <c r="AQ142" s="36"/>
      <c r="AR142" s="29"/>
      <c r="AS142" s="36"/>
      <c r="AT142" s="36"/>
      <c r="AU142" s="36"/>
      <c r="AV142" s="29"/>
      <c r="AW142" s="36"/>
      <c r="AX142" s="36"/>
      <c r="AY142" s="36"/>
      <c r="AZ142" s="29"/>
      <c r="BA142" s="36"/>
      <c r="BB142" s="36"/>
      <c r="BC142" s="36"/>
      <c r="BD142" s="36"/>
      <c r="BE142" s="36"/>
      <c r="BF142" s="36"/>
      <c r="BG142" s="36"/>
      <c r="BH142" s="36"/>
      <c r="BI142" s="36"/>
      <c r="BJ142" s="29"/>
      <c r="BK142" s="36"/>
      <c r="BL142" s="29"/>
      <c r="BM142" s="36"/>
      <c r="BN142" s="36"/>
      <c r="BO142" s="36"/>
      <c r="BP142" s="29"/>
      <c r="BQ142" s="36"/>
      <c r="BR142" s="29"/>
      <c r="BS142" s="36"/>
      <c r="BT142" s="36"/>
      <c r="BU142" s="36"/>
      <c r="BV142" s="36"/>
    </row>
    <row r="143" spans="1:74" x14ac:dyDescent="0.25">
      <c r="A143" s="16">
        <v>141</v>
      </c>
      <c r="B143" s="16">
        <v>3</v>
      </c>
      <c r="C143" s="31" t="s">
        <v>605</v>
      </c>
      <c r="D143" s="40">
        <f>октябрь!D143-ноябрь!E143</f>
        <v>-704.28503645410615</v>
      </c>
      <c r="E143" s="40">
        <f t="shared" si="2"/>
        <v>0</v>
      </c>
      <c r="F143" s="36"/>
      <c r="G143" s="36"/>
      <c r="H143" s="36"/>
      <c r="I143" s="27"/>
      <c r="J143" s="36"/>
      <c r="K143" s="36"/>
      <c r="L143" s="36"/>
      <c r="M143" s="36"/>
      <c r="N143" s="36"/>
      <c r="O143" s="29"/>
      <c r="P143" s="36"/>
      <c r="Q143" s="29"/>
      <c r="R143" s="36"/>
      <c r="S143" s="36"/>
      <c r="T143" s="36"/>
      <c r="U143" s="36"/>
      <c r="V143" s="36"/>
      <c r="W143" s="36"/>
      <c r="X143" s="36"/>
      <c r="Y143" s="29"/>
      <c r="Z143" s="36"/>
      <c r="AA143" s="66"/>
      <c r="AB143" s="36"/>
      <c r="AC143" s="36"/>
      <c r="AD143" s="36"/>
      <c r="AE143" s="36"/>
      <c r="AF143" s="36"/>
      <c r="AG143" s="36"/>
      <c r="AH143" s="29"/>
      <c r="AI143" s="36"/>
      <c r="AJ143" s="29"/>
      <c r="AK143" s="36"/>
      <c r="AL143" s="36"/>
      <c r="AM143" s="36"/>
      <c r="AN143" s="29"/>
      <c r="AO143" s="36"/>
      <c r="AP143" s="29"/>
      <c r="AQ143" s="36"/>
      <c r="AR143" s="29"/>
      <c r="AS143" s="36"/>
      <c r="AT143" s="36"/>
      <c r="AU143" s="36"/>
      <c r="AV143" s="29"/>
      <c r="AW143" s="36"/>
      <c r="AX143" s="36"/>
      <c r="AY143" s="36"/>
      <c r="AZ143" s="29"/>
      <c r="BA143" s="36"/>
      <c r="BB143" s="36"/>
      <c r="BC143" s="36"/>
      <c r="BD143" s="36"/>
      <c r="BE143" s="36"/>
      <c r="BF143" s="36"/>
      <c r="BG143" s="36"/>
      <c r="BH143" s="36"/>
      <c r="BI143" s="36"/>
      <c r="BJ143" s="29"/>
      <c r="BK143" s="36"/>
      <c r="BL143" s="29"/>
      <c r="BM143" s="36"/>
      <c r="BN143" s="36"/>
      <c r="BO143" s="36"/>
      <c r="BP143" s="29"/>
      <c r="BQ143" s="36"/>
      <c r="BR143" s="29"/>
      <c r="BS143" s="36"/>
      <c r="BT143" s="36"/>
      <c r="BU143" s="36"/>
      <c r="BV143" s="36"/>
    </row>
    <row r="144" spans="1:74" x14ac:dyDescent="0.25">
      <c r="A144" s="16">
        <v>142</v>
      </c>
      <c r="B144" s="16">
        <v>3</v>
      </c>
      <c r="C144" s="31" t="s">
        <v>606</v>
      </c>
      <c r="D144" s="40">
        <f>октябрь!D144-ноябрь!E144</f>
        <v>77.207506840579725</v>
      </c>
      <c r="E144" s="40">
        <f t="shared" si="2"/>
        <v>0</v>
      </c>
      <c r="F144" s="36"/>
      <c r="G144" s="36"/>
      <c r="H144" s="36"/>
      <c r="I144" s="27"/>
      <c r="J144" s="36"/>
      <c r="K144" s="36"/>
      <c r="L144" s="36"/>
      <c r="M144" s="36"/>
      <c r="N144" s="36"/>
      <c r="O144" s="29"/>
      <c r="P144" s="36"/>
      <c r="Q144" s="29"/>
      <c r="R144" s="36"/>
      <c r="S144" s="36"/>
      <c r="T144" s="36"/>
      <c r="U144" s="36"/>
      <c r="V144" s="36"/>
      <c r="W144" s="36"/>
      <c r="X144" s="36"/>
      <c r="Y144" s="29"/>
      <c r="Z144" s="36"/>
      <c r="AA144" s="66"/>
      <c r="AB144" s="36"/>
      <c r="AC144" s="36"/>
      <c r="AD144" s="36"/>
      <c r="AE144" s="36"/>
      <c r="AF144" s="36"/>
      <c r="AG144" s="36"/>
      <c r="AH144" s="29"/>
      <c r="AI144" s="36"/>
      <c r="AJ144" s="29"/>
      <c r="AK144" s="36"/>
      <c r="AL144" s="36"/>
      <c r="AM144" s="36"/>
      <c r="AN144" s="29"/>
      <c r="AO144" s="36"/>
      <c r="AP144" s="29"/>
      <c r="AQ144" s="36"/>
      <c r="AR144" s="29"/>
      <c r="AS144" s="36"/>
      <c r="AT144" s="36"/>
      <c r="AU144" s="36"/>
      <c r="AV144" s="29"/>
      <c r="AW144" s="36"/>
      <c r="AX144" s="36"/>
      <c r="AY144" s="36"/>
      <c r="AZ144" s="29"/>
      <c r="BA144" s="36"/>
      <c r="BB144" s="36"/>
      <c r="BC144" s="36"/>
      <c r="BD144" s="36"/>
      <c r="BE144" s="36"/>
      <c r="BF144" s="36"/>
      <c r="BG144" s="36"/>
      <c r="BH144" s="36"/>
      <c r="BI144" s="36"/>
      <c r="BJ144" s="29"/>
      <c r="BK144" s="36"/>
      <c r="BL144" s="29"/>
      <c r="BM144" s="36"/>
      <c r="BN144" s="36"/>
      <c r="BO144" s="36"/>
      <c r="BP144" s="29"/>
      <c r="BQ144" s="36"/>
      <c r="BR144" s="29"/>
      <c r="BS144" s="36"/>
      <c r="BT144" s="36"/>
      <c r="BU144" s="36"/>
      <c r="BV144" s="36"/>
    </row>
    <row r="145" spans="1:74" x14ac:dyDescent="0.25">
      <c r="A145" s="16">
        <v>143</v>
      </c>
      <c r="B145" s="16">
        <v>3</v>
      </c>
      <c r="C145" s="31" t="s">
        <v>943</v>
      </c>
      <c r="D145" s="40">
        <f>октябрь!D145-ноябрь!E145</f>
        <v>439.27985657971016</v>
      </c>
      <c r="E145" s="40">
        <f t="shared" si="2"/>
        <v>0</v>
      </c>
      <c r="F145" s="36"/>
      <c r="G145" s="36"/>
      <c r="H145" s="36"/>
      <c r="I145" s="27"/>
      <c r="J145" s="36"/>
      <c r="K145" s="36"/>
      <c r="L145" s="36"/>
      <c r="M145" s="36"/>
      <c r="N145" s="36"/>
      <c r="O145" s="29"/>
      <c r="P145" s="36"/>
      <c r="Q145" s="29"/>
      <c r="R145" s="36"/>
      <c r="S145" s="36"/>
      <c r="T145" s="36"/>
      <c r="U145" s="36"/>
      <c r="V145" s="36"/>
      <c r="W145" s="36"/>
      <c r="X145" s="36"/>
      <c r="Y145" s="29"/>
      <c r="Z145" s="36"/>
      <c r="AA145" s="66"/>
      <c r="AB145" s="36"/>
      <c r="AC145" s="36"/>
      <c r="AD145" s="36"/>
      <c r="AE145" s="36"/>
      <c r="AF145" s="36"/>
      <c r="AG145" s="36"/>
      <c r="AH145" s="29"/>
      <c r="AI145" s="36"/>
      <c r="AJ145" s="29"/>
      <c r="AK145" s="36"/>
      <c r="AL145" s="36"/>
      <c r="AM145" s="36"/>
      <c r="AN145" s="29"/>
      <c r="AO145" s="36"/>
      <c r="AP145" s="29"/>
      <c r="AQ145" s="36"/>
      <c r="AR145" s="29"/>
      <c r="AS145" s="36"/>
      <c r="AT145" s="36"/>
      <c r="AU145" s="36"/>
      <c r="AV145" s="29"/>
      <c r="AW145" s="36"/>
      <c r="AX145" s="36"/>
      <c r="AY145" s="36"/>
      <c r="AZ145" s="29"/>
      <c r="BA145" s="36"/>
      <c r="BB145" s="36"/>
      <c r="BC145" s="36"/>
      <c r="BD145" s="36"/>
      <c r="BE145" s="36"/>
      <c r="BF145" s="36"/>
      <c r="BG145" s="36"/>
      <c r="BH145" s="36"/>
      <c r="BI145" s="36"/>
      <c r="BJ145" s="29"/>
      <c r="BK145" s="36"/>
      <c r="BL145" s="29"/>
      <c r="BM145" s="36"/>
      <c r="BN145" s="36"/>
      <c r="BO145" s="36"/>
      <c r="BP145" s="29"/>
      <c r="BQ145" s="36"/>
      <c r="BR145" s="29"/>
      <c r="BS145" s="36"/>
      <c r="BT145" s="36"/>
      <c r="BU145" s="36"/>
      <c r="BV145" s="36"/>
    </row>
    <row r="146" spans="1:74" x14ac:dyDescent="0.25">
      <c r="A146" s="16">
        <v>144</v>
      </c>
      <c r="B146" s="16">
        <v>3</v>
      </c>
      <c r="C146" s="31" t="s">
        <v>607</v>
      </c>
      <c r="D146" s="40">
        <f>октябрь!D146-ноябрь!E146</f>
        <v>285.32855400966179</v>
      </c>
      <c r="E146" s="40">
        <f t="shared" si="2"/>
        <v>0</v>
      </c>
      <c r="F146" s="36"/>
      <c r="G146" s="36"/>
      <c r="H146" s="36"/>
      <c r="I146" s="27"/>
      <c r="J146" s="36"/>
      <c r="K146" s="36"/>
      <c r="L146" s="36"/>
      <c r="M146" s="36"/>
      <c r="N146" s="36"/>
      <c r="O146" s="29"/>
      <c r="P146" s="36"/>
      <c r="Q146" s="29"/>
      <c r="R146" s="36"/>
      <c r="S146" s="36"/>
      <c r="T146" s="36"/>
      <c r="U146" s="36"/>
      <c r="V146" s="36"/>
      <c r="W146" s="36"/>
      <c r="X146" s="36"/>
      <c r="Y146" s="29"/>
      <c r="Z146" s="36"/>
      <c r="AA146" s="66"/>
      <c r="AB146" s="36"/>
      <c r="AC146" s="36"/>
      <c r="AD146" s="36"/>
      <c r="AE146" s="36"/>
      <c r="AF146" s="36"/>
      <c r="AG146" s="36"/>
      <c r="AH146" s="29"/>
      <c r="AI146" s="36"/>
      <c r="AJ146" s="29"/>
      <c r="AK146" s="36"/>
      <c r="AL146" s="36"/>
      <c r="AM146" s="36"/>
      <c r="AN146" s="29"/>
      <c r="AO146" s="36"/>
      <c r="AP146" s="29"/>
      <c r="AQ146" s="36"/>
      <c r="AR146" s="29"/>
      <c r="AS146" s="36"/>
      <c r="AT146" s="36"/>
      <c r="AU146" s="36"/>
      <c r="AV146" s="29"/>
      <c r="AW146" s="36"/>
      <c r="AX146" s="36"/>
      <c r="AY146" s="36"/>
      <c r="AZ146" s="29"/>
      <c r="BA146" s="36"/>
      <c r="BB146" s="36"/>
      <c r="BC146" s="36"/>
      <c r="BD146" s="36"/>
      <c r="BE146" s="36"/>
      <c r="BF146" s="36"/>
      <c r="BG146" s="36"/>
      <c r="BH146" s="36"/>
      <c r="BI146" s="36"/>
      <c r="BJ146" s="29"/>
      <c r="BK146" s="36"/>
      <c r="BL146" s="29"/>
      <c r="BM146" s="36"/>
      <c r="BN146" s="36"/>
      <c r="BO146" s="36"/>
      <c r="BP146" s="29"/>
      <c r="BQ146" s="36"/>
      <c r="BR146" s="29"/>
      <c r="BS146" s="36"/>
      <c r="BT146" s="36"/>
      <c r="BU146" s="36"/>
      <c r="BV146" s="36"/>
    </row>
    <row r="147" spans="1:74" x14ac:dyDescent="0.25">
      <c r="A147" s="16">
        <v>145</v>
      </c>
      <c r="B147" s="16">
        <v>3</v>
      </c>
      <c r="C147" s="31" t="s">
        <v>941</v>
      </c>
      <c r="D147" s="40">
        <f>октябрь!D147-ноябрь!E147</f>
        <v>84.160172048309022</v>
      </c>
      <c r="E147" s="40">
        <f t="shared" si="2"/>
        <v>0</v>
      </c>
      <c r="F147" s="36"/>
      <c r="G147" s="36"/>
      <c r="H147" s="36"/>
      <c r="I147" s="27"/>
      <c r="J147" s="36"/>
      <c r="K147" s="36"/>
      <c r="L147" s="36"/>
      <c r="M147" s="36"/>
      <c r="N147" s="36"/>
      <c r="O147" s="29"/>
      <c r="P147" s="36"/>
      <c r="Q147" s="29"/>
      <c r="R147" s="36"/>
      <c r="S147" s="36"/>
      <c r="T147" s="36"/>
      <c r="U147" s="36"/>
      <c r="V147" s="36"/>
      <c r="W147" s="36"/>
      <c r="X147" s="36"/>
      <c r="Y147" s="29"/>
      <c r="Z147" s="36"/>
      <c r="AA147" s="66"/>
      <c r="AB147" s="36"/>
      <c r="AC147" s="36"/>
      <c r="AD147" s="36"/>
      <c r="AE147" s="36"/>
      <c r="AF147" s="36"/>
      <c r="AG147" s="36"/>
      <c r="AH147" s="29"/>
      <c r="AI147" s="36"/>
      <c r="AJ147" s="29"/>
      <c r="AK147" s="36"/>
      <c r="AL147" s="36"/>
      <c r="AM147" s="36"/>
      <c r="AN147" s="29"/>
      <c r="AO147" s="36"/>
      <c r="AP147" s="29"/>
      <c r="AQ147" s="36"/>
      <c r="AR147" s="29"/>
      <c r="AS147" s="36"/>
      <c r="AT147" s="36"/>
      <c r="AU147" s="36"/>
      <c r="AV147" s="29"/>
      <c r="AW147" s="36"/>
      <c r="AX147" s="36"/>
      <c r="AY147" s="36"/>
      <c r="AZ147" s="29"/>
      <c r="BA147" s="36"/>
      <c r="BB147" s="36"/>
      <c r="BC147" s="36"/>
      <c r="BD147" s="36"/>
      <c r="BE147" s="36"/>
      <c r="BF147" s="36"/>
      <c r="BG147" s="36"/>
      <c r="BH147" s="36"/>
      <c r="BI147" s="36"/>
      <c r="BJ147" s="29"/>
      <c r="BK147" s="36"/>
      <c r="BL147" s="29"/>
      <c r="BM147" s="36"/>
      <c r="BN147" s="36"/>
      <c r="BO147" s="36"/>
      <c r="BP147" s="29"/>
      <c r="BQ147" s="36"/>
      <c r="BR147" s="29"/>
      <c r="BS147" s="36"/>
      <c r="BT147" s="36"/>
      <c r="BU147" s="36"/>
      <c r="BV147" s="36"/>
    </row>
    <row r="148" spans="1:74" x14ac:dyDescent="0.25">
      <c r="A148" s="16">
        <v>146</v>
      </c>
      <c r="B148" s="16">
        <v>2</v>
      </c>
      <c r="C148" s="31" t="s">
        <v>608</v>
      </c>
      <c r="D148" s="40">
        <f>октябрь!D148-ноябрь!E148</f>
        <v>631.98364434782604</v>
      </c>
      <c r="E148" s="40">
        <f t="shared" si="2"/>
        <v>0</v>
      </c>
      <c r="F148" s="36"/>
      <c r="G148" s="36"/>
      <c r="H148" s="36"/>
      <c r="I148" s="27"/>
      <c r="J148" s="36"/>
      <c r="K148" s="36"/>
      <c r="L148" s="36"/>
      <c r="M148" s="36"/>
      <c r="N148" s="36"/>
      <c r="O148" s="29"/>
      <c r="P148" s="36"/>
      <c r="Q148" s="29"/>
      <c r="R148" s="36"/>
      <c r="S148" s="36"/>
      <c r="T148" s="36"/>
      <c r="U148" s="36"/>
      <c r="V148" s="36"/>
      <c r="W148" s="36"/>
      <c r="X148" s="36"/>
      <c r="Y148" s="29"/>
      <c r="Z148" s="36"/>
      <c r="AA148" s="66"/>
      <c r="AB148" s="36"/>
      <c r="AC148" s="36"/>
      <c r="AD148" s="36"/>
      <c r="AE148" s="36"/>
      <c r="AF148" s="36"/>
      <c r="AG148" s="36"/>
      <c r="AH148" s="29"/>
      <c r="AI148" s="36"/>
      <c r="AJ148" s="29"/>
      <c r="AK148" s="36"/>
      <c r="AL148" s="36"/>
      <c r="AM148" s="36"/>
      <c r="AN148" s="29"/>
      <c r="AO148" s="36"/>
      <c r="AP148" s="29"/>
      <c r="AQ148" s="36"/>
      <c r="AR148" s="29"/>
      <c r="AS148" s="36"/>
      <c r="AT148" s="36"/>
      <c r="AU148" s="36"/>
      <c r="AV148" s="29"/>
      <c r="AW148" s="36"/>
      <c r="AX148" s="36"/>
      <c r="AY148" s="36"/>
      <c r="AZ148" s="29"/>
      <c r="BA148" s="36"/>
      <c r="BB148" s="36"/>
      <c r="BC148" s="36"/>
      <c r="BD148" s="36"/>
      <c r="BE148" s="36"/>
      <c r="BF148" s="36"/>
      <c r="BG148" s="36"/>
      <c r="BH148" s="36"/>
      <c r="BI148" s="36"/>
      <c r="BJ148" s="29"/>
      <c r="BK148" s="36"/>
      <c r="BL148" s="29"/>
      <c r="BM148" s="36"/>
      <c r="BN148" s="36"/>
      <c r="BO148" s="36"/>
      <c r="BP148" s="29"/>
      <c r="BQ148" s="36"/>
      <c r="BR148" s="29"/>
      <c r="BS148" s="36"/>
      <c r="BT148" s="36"/>
      <c r="BU148" s="36"/>
      <c r="BV148" s="36"/>
    </row>
    <row r="149" spans="1:74" x14ac:dyDescent="0.25">
      <c r="A149" s="16">
        <v>147</v>
      </c>
      <c r="B149" s="16">
        <v>2</v>
      </c>
      <c r="C149" s="31" t="s">
        <v>609</v>
      </c>
      <c r="D149" s="40">
        <f>октябрь!D149-ноябрь!E149</f>
        <v>852.32178900483075</v>
      </c>
      <c r="E149" s="40">
        <f t="shared" si="2"/>
        <v>0</v>
      </c>
      <c r="F149" s="36"/>
      <c r="G149" s="36"/>
      <c r="H149" s="36"/>
      <c r="I149" s="27"/>
      <c r="J149" s="36"/>
      <c r="K149" s="36"/>
      <c r="L149" s="36"/>
      <c r="M149" s="36"/>
      <c r="N149" s="36"/>
      <c r="O149" s="29"/>
      <c r="P149" s="36"/>
      <c r="Q149" s="29"/>
      <c r="R149" s="36"/>
      <c r="S149" s="36"/>
      <c r="T149" s="36"/>
      <c r="U149" s="36"/>
      <c r="V149" s="36"/>
      <c r="W149" s="36"/>
      <c r="X149" s="36"/>
      <c r="Y149" s="29"/>
      <c r="Z149" s="36"/>
      <c r="AA149" s="66"/>
      <c r="AB149" s="36"/>
      <c r="AC149" s="36"/>
      <c r="AD149" s="36"/>
      <c r="AE149" s="36"/>
      <c r="AF149" s="36"/>
      <c r="AG149" s="36"/>
      <c r="AH149" s="29"/>
      <c r="AI149" s="36"/>
      <c r="AJ149" s="29"/>
      <c r="AK149" s="36"/>
      <c r="AL149" s="36"/>
      <c r="AM149" s="36"/>
      <c r="AN149" s="29"/>
      <c r="AO149" s="36"/>
      <c r="AP149" s="29"/>
      <c r="AQ149" s="36"/>
      <c r="AR149" s="29"/>
      <c r="AS149" s="36"/>
      <c r="AT149" s="36"/>
      <c r="AU149" s="36"/>
      <c r="AV149" s="29"/>
      <c r="AW149" s="36"/>
      <c r="AX149" s="36"/>
      <c r="AY149" s="36"/>
      <c r="AZ149" s="29"/>
      <c r="BA149" s="36"/>
      <c r="BB149" s="36"/>
      <c r="BC149" s="36"/>
      <c r="BD149" s="36"/>
      <c r="BE149" s="36"/>
      <c r="BF149" s="36"/>
      <c r="BG149" s="36"/>
      <c r="BH149" s="36"/>
      <c r="BI149" s="36"/>
      <c r="BJ149" s="29"/>
      <c r="BK149" s="36"/>
      <c r="BL149" s="29"/>
      <c r="BM149" s="36"/>
      <c r="BN149" s="36"/>
      <c r="BO149" s="36"/>
      <c r="BP149" s="29"/>
      <c r="BQ149" s="36"/>
      <c r="BR149" s="29"/>
      <c r="BS149" s="36"/>
      <c r="BT149" s="36"/>
      <c r="BU149" s="36"/>
      <c r="BV149" s="36"/>
    </row>
    <row r="150" spans="1:74" x14ac:dyDescent="0.25">
      <c r="A150" s="16">
        <v>148</v>
      </c>
      <c r="B150" s="16">
        <v>2</v>
      </c>
      <c r="C150" s="31" t="s">
        <v>610</v>
      </c>
      <c r="D150" s="40">
        <f>октябрь!D150-ноябрь!E150</f>
        <v>-1551.463806483092</v>
      </c>
      <c r="E150" s="40">
        <f t="shared" si="2"/>
        <v>0</v>
      </c>
      <c r="F150" s="36"/>
      <c r="G150" s="36"/>
      <c r="H150" s="36"/>
      <c r="I150" s="27"/>
      <c r="J150" s="36"/>
      <c r="K150" s="36"/>
      <c r="L150" s="36"/>
      <c r="M150" s="36"/>
      <c r="N150" s="36"/>
      <c r="O150" s="29"/>
      <c r="P150" s="36"/>
      <c r="Q150" s="29"/>
      <c r="R150" s="36"/>
      <c r="S150" s="36"/>
      <c r="T150" s="36"/>
      <c r="U150" s="36"/>
      <c r="V150" s="36"/>
      <c r="W150" s="36"/>
      <c r="X150" s="36"/>
      <c r="Y150" s="29"/>
      <c r="Z150" s="36"/>
      <c r="AA150" s="66"/>
      <c r="AB150" s="36"/>
      <c r="AC150" s="36"/>
      <c r="AD150" s="36"/>
      <c r="AE150" s="36"/>
      <c r="AF150" s="36"/>
      <c r="AG150" s="36"/>
      <c r="AH150" s="29"/>
      <c r="AI150" s="36"/>
      <c r="AJ150" s="29"/>
      <c r="AK150" s="36"/>
      <c r="AL150" s="36"/>
      <c r="AM150" s="36"/>
      <c r="AN150" s="29"/>
      <c r="AO150" s="36"/>
      <c r="AP150" s="29"/>
      <c r="AQ150" s="36"/>
      <c r="AR150" s="29"/>
      <c r="AS150" s="36"/>
      <c r="AT150" s="36"/>
      <c r="AU150" s="36"/>
      <c r="AV150" s="29"/>
      <c r="AW150" s="36"/>
      <c r="AX150" s="36"/>
      <c r="AY150" s="36"/>
      <c r="AZ150" s="29"/>
      <c r="BA150" s="36"/>
      <c r="BB150" s="36"/>
      <c r="BC150" s="36"/>
      <c r="BD150" s="36"/>
      <c r="BE150" s="36"/>
      <c r="BF150" s="36"/>
      <c r="BG150" s="36"/>
      <c r="BH150" s="36"/>
      <c r="BI150" s="36"/>
      <c r="BJ150" s="29"/>
      <c r="BK150" s="36"/>
      <c r="BL150" s="29"/>
      <c r="BM150" s="36"/>
      <c r="BN150" s="36"/>
      <c r="BO150" s="36"/>
      <c r="BP150" s="29"/>
      <c r="BQ150" s="36"/>
      <c r="BR150" s="29"/>
      <c r="BS150" s="36"/>
      <c r="BT150" s="36"/>
      <c r="BU150" s="36"/>
      <c r="BV150" s="36"/>
    </row>
    <row r="151" spans="1:74" x14ac:dyDescent="0.25">
      <c r="A151" s="16">
        <v>149</v>
      </c>
      <c r="B151" s="16">
        <v>2</v>
      </c>
      <c r="C151" s="31" t="s">
        <v>611</v>
      </c>
      <c r="D151" s="40">
        <f>октябрь!D151-ноябрь!E151</f>
        <v>-571.59083942995164</v>
      </c>
      <c r="E151" s="40">
        <f t="shared" si="2"/>
        <v>0</v>
      </c>
      <c r="F151" s="36"/>
      <c r="G151" s="36"/>
      <c r="H151" s="36"/>
      <c r="I151" s="27"/>
      <c r="J151" s="36"/>
      <c r="K151" s="36"/>
      <c r="L151" s="36"/>
      <c r="M151" s="36"/>
      <c r="N151" s="36"/>
      <c r="O151" s="29"/>
      <c r="P151" s="36"/>
      <c r="Q151" s="29"/>
      <c r="R151" s="36"/>
      <c r="S151" s="36"/>
      <c r="T151" s="36"/>
      <c r="U151" s="36"/>
      <c r="V151" s="36"/>
      <c r="W151" s="36"/>
      <c r="X151" s="36"/>
      <c r="Y151" s="29"/>
      <c r="Z151" s="36"/>
      <c r="AA151" s="66"/>
      <c r="AB151" s="36"/>
      <c r="AC151" s="36"/>
      <c r="AD151" s="36"/>
      <c r="AE151" s="36"/>
      <c r="AF151" s="36"/>
      <c r="AG151" s="36"/>
      <c r="AH151" s="29"/>
      <c r="AI151" s="36"/>
      <c r="AJ151" s="29"/>
      <c r="AK151" s="36"/>
      <c r="AL151" s="36"/>
      <c r="AM151" s="36"/>
      <c r="AN151" s="29"/>
      <c r="AO151" s="36"/>
      <c r="AP151" s="29"/>
      <c r="AQ151" s="36"/>
      <c r="AR151" s="29"/>
      <c r="AS151" s="36"/>
      <c r="AT151" s="36"/>
      <c r="AU151" s="36"/>
      <c r="AV151" s="29"/>
      <c r="AW151" s="36"/>
      <c r="AX151" s="36"/>
      <c r="AY151" s="36"/>
      <c r="AZ151" s="29"/>
      <c r="BA151" s="36"/>
      <c r="BB151" s="36"/>
      <c r="BC151" s="36"/>
      <c r="BD151" s="36"/>
      <c r="BE151" s="36"/>
      <c r="BF151" s="36"/>
      <c r="BG151" s="36"/>
      <c r="BH151" s="36"/>
      <c r="BI151" s="36"/>
      <c r="BJ151" s="29"/>
      <c r="BK151" s="36"/>
      <c r="BL151" s="29"/>
      <c r="BM151" s="36"/>
      <c r="BN151" s="36"/>
      <c r="BO151" s="36"/>
      <c r="BP151" s="29"/>
      <c r="BQ151" s="36"/>
      <c r="BR151" s="29"/>
      <c r="BS151" s="36"/>
      <c r="BT151" s="36"/>
      <c r="BU151" s="36"/>
      <c r="BV151" s="36"/>
    </row>
    <row r="152" spans="1:74" x14ac:dyDescent="0.25">
      <c r="A152" s="16">
        <v>150</v>
      </c>
      <c r="B152" s="16">
        <v>1</v>
      </c>
      <c r="C152" s="31" t="s">
        <v>612</v>
      </c>
      <c r="D152" s="40">
        <f>октябрь!D152-ноябрь!E152</f>
        <v>118.38883625120781</v>
      </c>
      <c r="E152" s="40">
        <f t="shared" si="2"/>
        <v>0</v>
      </c>
      <c r="F152" s="36"/>
      <c r="G152" s="36"/>
      <c r="H152" s="36"/>
      <c r="I152" s="27"/>
      <c r="J152" s="36"/>
      <c r="K152" s="36"/>
      <c r="L152" s="36"/>
      <c r="M152" s="36"/>
      <c r="N152" s="36"/>
      <c r="O152" s="29"/>
      <c r="P152" s="36"/>
      <c r="Q152" s="29"/>
      <c r="R152" s="36"/>
      <c r="S152" s="36"/>
      <c r="T152" s="36"/>
      <c r="U152" s="36"/>
      <c r="V152" s="36"/>
      <c r="W152" s="36"/>
      <c r="X152" s="36"/>
      <c r="Y152" s="29"/>
      <c r="Z152" s="36"/>
      <c r="AA152" s="66"/>
      <c r="AB152" s="36"/>
      <c r="AC152" s="36"/>
      <c r="AD152" s="36"/>
      <c r="AE152" s="36"/>
      <c r="AF152" s="36"/>
      <c r="AG152" s="36"/>
      <c r="AH152" s="29"/>
      <c r="AI152" s="36"/>
      <c r="AJ152" s="29"/>
      <c r="AK152" s="36"/>
      <c r="AL152" s="36"/>
      <c r="AM152" s="36"/>
      <c r="AN152" s="29"/>
      <c r="AO152" s="36"/>
      <c r="AP152" s="29"/>
      <c r="AQ152" s="36"/>
      <c r="AR152" s="29"/>
      <c r="AS152" s="36"/>
      <c r="AT152" s="36"/>
      <c r="AU152" s="36"/>
      <c r="AV152" s="29"/>
      <c r="AW152" s="36"/>
      <c r="AX152" s="36"/>
      <c r="AY152" s="36"/>
      <c r="AZ152" s="29"/>
      <c r="BA152" s="36"/>
      <c r="BB152" s="36"/>
      <c r="BC152" s="36"/>
      <c r="BD152" s="36"/>
      <c r="BE152" s="36"/>
      <c r="BF152" s="36"/>
      <c r="BG152" s="36"/>
      <c r="BH152" s="36"/>
      <c r="BI152" s="36"/>
      <c r="BJ152" s="29"/>
      <c r="BK152" s="36"/>
      <c r="BL152" s="29"/>
      <c r="BM152" s="36"/>
      <c r="BN152" s="36"/>
      <c r="BO152" s="36"/>
      <c r="BP152" s="29"/>
      <c r="BQ152" s="36"/>
      <c r="BR152" s="29"/>
      <c r="BS152" s="36"/>
      <c r="BT152" s="36"/>
      <c r="BU152" s="36"/>
      <c r="BV152" s="36"/>
    </row>
    <row r="153" spans="1:74" x14ac:dyDescent="0.25">
      <c r="A153" s="16">
        <v>151</v>
      </c>
      <c r="B153" s="16">
        <v>2</v>
      </c>
      <c r="C153" s="31" t="s">
        <v>613</v>
      </c>
      <c r="D153" s="40">
        <f>октябрь!D153-ноябрь!E153</f>
        <v>1229.4701844251208</v>
      </c>
      <c r="E153" s="40">
        <f t="shared" si="2"/>
        <v>0</v>
      </c>
      <c r="F153" s="36"/>
      <c r="G153" s="36"/>
      <c r="H153" s="36"/>
      <c r="I153" s="27"/>
      <c r="J153" s="36"/>
      <c r="K153" s="36"/>
      <c r="L153" s="36"/>
      <c r="M153" s="36"/>
      <c r="N153" s="36"/>
      <c r="O153" s="29"/>
      <c r="P153" s="36"/>
      <c r="Q153" s="29"/>
      <c r="R153" s="36"/>
      <c r="S153" s="36"/>
      <c r="T153" s="36"/>
      <c r="U153" s="36"/>
      <c r="V153" s="36"/>
      <c r="W153" s="36"/>
      <c r="X153" s="36"/>
      <c r="Y153" s="29"/>
      <c r="Z153" s="36"/>
      <c r="AA153" s="66"/>
      <c r="AB153" s="36"/>
      <c r="AC153" s="36"/>
      <c r="AD153" s="36"/>
      <c r="AE153" s="36"/>
      <c r="AF153" s="36"/>
      <c r="AG153" s="36"/>
      <c r="AH153" s="29"/>
      <c r="AI153" s="36"/>
      <c r="AJ153" s="29"/>
      <c r="AK153" s="36"/>
      <c r="AL153" s="36"/>
      <c r="AM153" s="36"/>
      <c r="AN153" s="29"/>
      <c r="AO153" s="36"/>
      <c r="AP153" s="29"/>
      <c r="AQ153" s="36"/>
      <c r="AR153" s="29"/>
      <c r="AS153" s="36"/>
      <c r="AT153" s="36"/>
      <c r="AU153" s="36"/>
      <c r="AV153" s="29"/>
      <c r="AW153" s="36"/>
      <c r="AX153" s="36"/>
      <c r="AY153" s="36"/>
      <c r="AZ153" s="29"/>
      <c r="BA153" s="36"/>
      <c r="BB153" s="36"/>
      <c r="BC153" s="36"/>
      <c r="BD153" s="36"/>
      <c r="BE153" s="36"/>
      <c r="BF153" s="36"/>
      <c r="BG153" s="36"/>
      <c r="BH153" s="36"/>
      <c r="BI153" s="36"/>
      <c r="BJ153" s="29"/>
      <c r="BK153" s="36"/>
      <c r="BL153" s="29"/>
      <c r="BM153" s="36"/>
      <c r="BN153" s="36"/>
      <c r="BO153" s="36"/>
      <c r="BP153" s="29"/>
      <c r="BQ153" s="36"/>
      <c r="BR153" s="29"/>
      <c r="BS153" s="36"/>
      <c r="BT153" s="36"/>
      <c r="BU153" s="36"/>
      <c r="BV153" s="36"/>
    </row>
    <row r="154" spans="1:74" x14ac:dyDescent="0.25">
      <c r="A154" s="16">
        <v>152</v>
      </c>
      <c r="B154" s="16">
        <v>1</v>
      </c>
      <c r="C154" s="31" t="s">
        <v>614</v>
      </c>
      <c r="D154" s="40">
        <f>октябрь!D154-ноябрь!E154</f>
        <v>422.21802515942028</v>
      </c>
      <c r="E154" s="40">
        <f t="shared" si="2"/>
        <v>0</v>
      </c>
      <c r="F154" s="36"/>
      <c r="G154" s="36"/>
      <c r="H154" s="36"/>
      <c r="I154" s="27"/>
      <c r="J154" s="36"/>
      <c r="K154" s="36"/>
      <c r="L154" s="36"/>
      <c r="M154" s="36"/>
      <c r="N154" s="36"/>
      <c r="O154" s="29"/>
      <c r="P154" s="36"/>
      <c r="Q154" s="29"/>
      <c r="R154" s="36"/>
      <c r="S154" s="36"/>
      <c r="T154" s="36"/>
      <c r="U154" s="36"/>
      <c r="V154" s="36"/>
      <c r="W154" s="36"/>
      <c r="X154" s="36"/>
      <c r="Y154" s="29"/>
      <c r="Z154" s="36"/>
      <c r="AA154" s="66"/>
      <c r="AB154" s="36"/>
      <c r="AC154" s="36"/>
      <c r="AD154" s="36"/>
      <c r="AE154" s="36"/>
      <c r="AF154" s="36"/>
      <c r="AG154" s="36"/>
      <c r="AH154" s="29"/>
      <c r="AI154" s="36"/>
      <c r="AJ154" s="29"/>
      <c r="AK154" s="36"/>
      <c r="AL154" s="36"/>
      <c r="AM154" s="36"/>
      <c r="AN154" s="29"/>
      <c r="AO154" s="36"/>
      <c r="AP154" s="29"/>
      <c r="AQ154" s="36"/>
      <c r="AR154" s="29"/>
      <c r="AS154" s="36"/>
      <c r="AT154" s="36"/>
      <c r="AU154" s="36"/>
      <c r="AV154" s="29"/>
      <c r="AW154" s="36"/>
      <c r="AX154" s="36"/>
      <c r="AY154" s="36"/>
      <c r="AZ154" s="29"/>
      <c r="BA154" s="36"/>
      <c r="BB154" s="36"/>
      <c r="BC154" s="36"/>
      <c r="BD154" s="36"/>
      <c r="BE154" s="36"/>
      <c r="BF154" s="36"/>
      <c r="BG154" s="36"/>
      <c r="BH154" s="36"/>
      <c r="BI154" s="36"/>
      <c r="BJ154" s="29"/>
      <c r="BK154" s="36"/>
      <c r="BL154" s="29"/>
      <c r="BM154" s="36"/>
      <c r="BN154" s="36"/>
      <c r="BO154" s="36"/>
      <c r="BP154" s="29"/>
      <c r="BQ154" s="36"/>
      <c r="BR154" s="29"/>
      <c r="BS154" s="36"/>
      <c r="BT154" s="36"/>
      <c r="BU154" s="36"/>
      <c r="BV154" s="36"/>
    </row>
    <row r="155" spans="1:74" x14ac:dyDescent="0.25">
      <c r="A155" s="16">
        <v>153</v>
      </c>
      <c r="B155" s="16">
        <v>1</v>
      </c>
      <c r="C155" s="31" t="s">
        <v>615</v>
      </c>
      <c r="D155" s="40">
        <f>октябрь!D155-ноябрь!E155</f>
        <v>886.68092749758455</v>
      </c>
      <c r="E155" s="40">
        <f t="shared" si="2"/>
        <v>0</v>
      </c>
      <c r="F155" s="36"/>
      <c r="G155" s="36"/>
      <c r="H155" s="36"/>
      <c r="I155" s="27"/>
      <c r="J155" s="36"/>
      <c r="K155" s="36"/>
      <c r="L155" s="36"/>
      <c r="M155" s="36"/>
      <c r="N155" s="36"/>
      <c r="O155" s="29"/>
      <c r="P155" s="36"/>
      <c r="Q155" s="29"/>
      <c r="R155" s="36"/>
      <c r="S155" s="36"/>
      <c r="T155" s="36"/>
      <c r="U155" s="36"/>
      <c r="V155" s="36"/>
      <c r="W155" s="36"/>
      <c r="X155" s="36"/>
      <c r="Y155" s="29"/>
      <c r="Z155" s="36"/>
      <c r="AA155" s="66"/>
      <c r="AB155" s="36"/>
      <c r="AC155" s="36"/>
      <c r="AD155" s="36"/>
      <c r="AE155" s="36"/>
      <c r="AF155" s="36"/>
      <c r="AG155" s="36"/>
      <c r="AH155" s="29"/>
      <c r="AI155" s="36"/>
      <c r="AJ155" s="29"/>
      <c r="AK155" s="36"/>
      <c r="AL155" s="36"/>
      <c r="AM155" s="36"/>
      <c r="AN155" s="29"/>
      <c r="AO155" s="36"/>
      <c r="AP155" s="29"/>
      <c r="AQ155" s="36"/>
      <c r="AR155" s="29"/>
      <c r="AS155" s="36"/>
      <c r="AT155" s="36"/>
      <c r="AU155" s="36"/>
      <c r="AV155" s="29"/>
      <c r="AW155" s="36"/>
      <c r="AX155" s="36"/>
      <c r="AY155" s="36"/>
      <c r="AZ155" s="29"/>
      <c r="BA155" s="36"/>
      <c r="BB155" s="36"/>
      <c r="BC155" s="36"/>
      <c r="BD155" s="36"/>
      <c r="BE155" s="36"/>
      <c r="BF155" s="36"/>
      <c r="BG155" s="36"/>
      <c r="BH155" s="36"/>
      <c r="BI155" s="36"/>
      <c r="BJ155" s="29"/>
      <c r="BK155" s="36"/>
      <c r="BL155" s="29"/>
      <c r="BM155" s="36"/>
      <c r="BN155" s="36"/>
      <c r="BO155" s="36"/>
      <c r="BP155" s="29"/>
      <c r="BQ155" s="36"/>
      <c r="BR155" s="29"/>
      <c r="BS155" s="36"/>
      <c r="BT155" s="36"/>
      <c r="BU155" s="36"/>
      <c r="BV155" s="36"/>
    </row>
    <row r="156" spans="1:74" x14ac:dyDescent="0.25">
      <c r="A156" s="16">
        <v>154</v>
      </c>
      <c r="B156" s="16">
        <v>1</v>
      </c>
      <c r="C156" s="31" t="s">
        <v>616</v>
      </c>
      <c r="D156" s="40">
        <f>октябрь!D156-ноябрь!E156</f>
        <v>-226.14057435748794</v>
      </c>
      <c r="E156" s="40">
        <f t="shared" si="2"/>
        <v>0</v>
      </c>
      <c r="F156" s="36"/>
      <c r="G156" s="36"/>
      <c r="H156" s="36"/>
      <c r="I156" s="27"/>
      <c r="J156" s="36"/>
      <c r="K156" s="36"/>
      <c r="L156" s="36"/>
      <c r="M156" s="36"/>
      <c r="N156" s="36"/>
      <c r="O156" s="29"/>
      <c r="P156" s="36"/>
      <c r="Q156" s="29"/>
      <c r="R156" s="36"/>
      <c r="S156" s="36"/>
      <c r="T156" s="36"/>
      <c r="U156" s="36"/>
      <c r="V156" s="36"/>
      <c r="W156" s="36"/>
      <c r="X156" s="36"/>
      <c r="Y156" s="29"/>
      <c r="Z156" s="36"/>
      <c r="AA156" s="66"/>
      <c r="AB156" s="36"/>
      <c r="AC156" s="36"/>
      <c r="AD156" s="36"/>
      <c r="AE156" s="36"/>
      <c r="AF156" s="36"/>
      <c r="AG156" s="36"/>
      <c r="AH156" s="29"/>
      <c r="AI156" s="36"/>
      <c r="AJ156" s="29"/>
      <c r="AK156" s="36"/>
      <c r="AL156" s="36"/>
      <c r="AM156" s="36"/>
      <c r="AN156" s="29"/>
      <c r="AO156" s="36"/>
      <c r="AP156" s="29"/>
      <c r="AQ156" s="36"/>
      <c r="AR156" s="29"/>
      <c r="AS156" s="36"/>
      <c r="AT156" s="36"/>
      <c r="AU156" s="36"/>
      <c r="AV156" s="29"/>
      <c r="AW156" s="36"/>
      <c r="AX156" s="36"/>
      <c r="AY156" s="36"/>
      <c r="AZ156" s="29"/>
      <c r="BA156" s="36"/>
      <c r="BB156" s="36"/>
      <c r="BC156" s="36"/>
      <c r="BD156" s="36"/>
      <c r="BE156" s="36"/>
      <c r="BF156" s="36"/>
      <c r="BG156" s="36"/>
      <c r="BH156" s="36"/>
      <c r="BI156" s="36"/>
      <c r="BJ156" s="29"/>
      <c r="BK156" s="36"/>
      <c r="BL156" s="29"/>
      <c r="BM156" s="36"/>
      <c r="BN156" s="36"/>
      <c r="BO156" s="36"/>
      <c r="BP156" s="29"/>
      <c r="BQ156" s="36"/>
      <c r="BR156" s="29"/>
      <c r="BS156" s="36"/>
      <c r="BT156" s="36"/>
      <c r="BU156" s="36"/>
      <c r="BV156" s="36"/>
    </row>
    <row r="157" spans="1:74" x14ac:dyDescent="0.25">
      <c r="A157" s="16">
        <v>155</v>
      </c>
      <c r="B157" s="16">
        <v>1</v>
      </c>
      <c r="C157" s="31" t="s">
        <v>617</v>
      </c>
      <c r="D157" s="40">
        <f>октябрь!D157-ноябрь!E157</f>
        <v>328.48224057971044</v>
      </c>
      <c r="E157" s="40">
        <f t="shared" si="2"/>
        <v>0</v>
      </c>
      <c r="F157" s="36"/>
      <c r="G157" s="36"/>
      <c r="H157" s="36"/>
      <c r="I157" s="27"/>
      <c r="J157" s="36"/>
      <c r="K157" s="36"/>
      <c r="L157" s="36"/>
      <c r="M157" s="36"/>
      <c r="N157" s="36"/>
      <c r="O157" s="29"/>
      <c r="P157" s="36"/>
      <c r="Q157" s="29"/>
      <c r="R157" s="36"/>
      <c r="S157" s="36"/>
      <c r="T157" s="36"/>
      <c r="U157" s="36"/>
      <c r="V157" s="36"/>
      <c r="W157" s="36"/>
      <c r="X157" s="36"/>
      <c r="Y157" s="29"/>
      <c r="Z157" s="36"/>
      <c r="AA157" s="66"/>
      <c r="AB157" s="36"/>
      <c r="AC157" s="36"/>
      <c r="AD157" s="36"/>
      <c r="AE157" s="36"/>
      <c r="AF157" s="36"/>
      <c r="AG157" s="36"/>
      <c r="AH157" s="29"/>
      <c r="AI157" s="36"/>
      <c r="AJ157" s="29"/>
      <c r="AK157" s="36"/>
      <c r="AL157" s="36"/>
      <c r="AM157" s="36"/>
      <c r="AN157" s="29"/>
      <c r="AO157" s="36"/>
      <c r="AP157" s="29"/>
      <c r="AQ157" s="36"/>
      <c r="AR157" s="29"/>
      <c r="AS157" s="36"/>
      <c r="AT157" s="36"/>
      <c r="AU157" s="36"/>
      <c r="AV157" s="29"/>
      <c r="AW157" s="36"/>
      <c r="AX157" s="36"/>
      <c r="AY157" s="36"/>
      <c r="AZ157" s="29"/>
      <c r="BA157" s="36"/>
      <c r="BB157" s="36"/>
      <c r="BC157" s="36"/>
      <c r="BD157" s="36"/>
      <c r="BE157" s="36"/>
      <c r="BF157" s="36"/>
      <c r="BG157" s="36"/>
      <c r="BH157" s="36"/>
      <c r="BI157" s="36"/>
      <c r="BJ157" s="29"/>
      <c r="BK157" s="36"/>
      <c r="BL157" s="29"/>
      <c r="BM157" s="36"/>
      <c r="BN157" s="36"/>
      <c r="BO157" s="36"/>
      <c r="BP157" s="29"/>
      <c r="BQ157" s="36"/>
      <c r="BR157" s="29"/>
      <c r="BS157" s="36"/>
      <c r="BT157" s="36"/>
      <c r="BU157" s="36"/>
      <c r="BV157" s="36"/>
    </row>
    <row r="158" spans="1:74" x14ac:dyDescent="0.25">
      <c r="A158" s="16">
        <v>156</v>
      </c>
      <c r="B158" s="16">
        <v>1</v>
      </c>
      <c r="C158" s="31" t="s">
        <v>618</v>
      </c>
      <c r="D158" s="40">
        <f>октябрь!D158-ноябрь!E158</f>
        <v>889.74893822222225</v>
      </c>
      <c r="E158" s="40">
        <f t="shared" si="2"/>
        <v>0</v>
      </c>
      <c r="F158" s="36"/>
      <c r="G158" s="36"/>
      <c r="H158" s="36"/>
      <c r="I158" s="27"/>
      <c r="J158" s="36"/>
      <c r="K158" s="36"/>
      <c r="L158" s="36"/>
      <c r="M158" s="36"/>
      <c r="N158" s="36"/>
      <c r="O158" s="29"/>
      <c r="P158" s="36"/>
      <c r="Q158" s="29"/>
      <c r="R158" s="36"/>
      <c r="S158" s="36"/>
      <c r="T158" s="36"/>
      <c r="U158" s="36"/>
      <c r="V158" s="36"/>
      <c r="W158" s="36"/>
      <c r="X158" s="36"/>
      <c r="Y158" s="29"/>
      <c r="Z158" s="36"/>
      <c r="AA158" s="66"/>
      <c r="AB158" s="36"/>
      <c r="AC158" s="36"/>
      <c r="AD158" s="36"/>
      <c r="AE158" s="36"/>
      <c r="AF158" s="36"/>
      <c r="AG158" s="36"/>
      <c r="AH158" s="29"/>
      <c r="AI158" s="36"/>
      <c r="AJ158" s="29"/>
      <c r="AK158" s="36"/>
      <c r="AL158" s="36"/>
      <c r="AM158" s="36"/>
      <c r="AN158" s="29"/>
      <c r="AO158" s="36"/>
      <c r="AP158" s="29"/>
      <c r="AQ158" s="36"/>
      <c r="AR158" s="29"/>
      <c r="AS158" s="36"/>
      <c r="AT158" s="36"/>
      <c r="AU158" s="36"/>
      <c r="AV158" s="29"/>
      <c r="AW158" s="36"/>
      <c r="AX158" s="36"/>
      <c r="AY158" s="36"/>
      <c r="AZ158" s="29"/>
      <c r="BA158" s="36"/>
      <c r="BB158" s="36"/>
      <c r="BC158" s="36"/>
      <c r="BD158" s="36"/>
      <c r="BE158" s="36"/>
      <c r="BF158" s="36"/>
      <c r="BG158" s="36"/>
      <c r="BH158" s="36"/>
      <c r="BI158" s="36"/>
      <c r="BJ158" s="29"/>
      <c r="BK158" s="36"/>
      <c r="BL158" s="29"/>
      <c r="BM158" s="36"/>
      <c r="BN158" s="36"/>
      <c r="BO158" s="36"/>
      <c r="BP158" s="29"/>
      <c r="BQ158" s="36"/>
      <c r="BR158" s="29"/>
      <c r="BS158" s="36"/>
      <c r="BT158" s="36"/>
      <c r="BU158" s="36"/>
      <c r="BV158" s="36"/>
    </row>
    <row r="159" spans="1:74" x14ac:dyDescent="0.25">
      <c r="A159" s="16">
        <v>157</v>
      </c>
      <c r="B159" s="16">
        <v>2</v>
      </c>
      <c r="C159" s="31" t="s">
        <v>619</v>
      </c>
      <c r="D159" s="40">
        <f>октябрь!D159-ноябрь!E159</f>
        <v>948.75871146859902</v>
      </c>
      <c r="E159" s="40">
        <f t="shared" si="2"/>
        <v>0</v>
      </c>
      <c r="F159" s="36"/>
      <c r="G159" s="36"/>
      <c r="H159" s="36"/>
      <c r="I159" s="27"/>
      <c r="J159" s="36"/>
      <c r="K159" s="36"/>
      <c r="L159" s="36"/>
      <c r="M159" s="36"/>
      <c r="N159" s="36"/>
      <c r="O159" s="29"/>
      <c r="P159" s="36"/>
      <c r="Q159" s="29"/>
      <c r="R159" s="36"/>
      <c r="S159" s="36"/>
      <c r="T159" s="36"/>
      <c r="U159" s="36"/>
      <c r="V159" s="36"/>
      <c r="W159" s="36"/>
      <c r="X159" s="36"/>
      <c r="Y159" s="29"/>
      <c r="Z159" s="36"/>
      <c r="AA159" s="66"/>
      <c r="AB159" s="36"/>
      <c r="AC159" s="36"/>
      <c r="AD159" s="36"/>
      <c r="AE159" s="36"/>
      <c r="AF159" s="36"/>
      <c r="AG159" s="36"/>
      <c r="AH159" s="29"/>
      <c r="AI159" s="36"/>
      <c r="AJ159" s="29"/>
      <c r="AK159" s="36"/>
      <c r="AL159" s="36"/>
      <c r="AM159" s="36"/>
      <c r="AN159" s="29"/>
      <c r="AO159" s="36"/>
      <c r="AP159" s="29"/>
      <c r="AQ159" s="36"/>
      <c r="AR159" s="29"/>
      <c r="AS159" s="36"/>
      <c r="AT159" s="36"/>
      <c r="AU159" s="36"/>
      <c r="AV159" s="29"/>
      <c r="AW159" s="36"/>
      <c r="AX159" s="36"/>
      <c r="AY159" s="36"/>
      <c r="AZ159" s="29"/>
      <c r="BA159" s="36"/>
      <c r="BB159" s="36"/>
      <c r="BC159" s="36"/>
      <c r="BD159" s="36"/>
      <c r="BE159" s="36"/>
      <c r="BF159" s="36"/>
      <c r="BG159" s="36"/>
      <c r="BH159" s="36"/>
      <c r="BI159" s="36"/>
      <c r="BJ159" s="29"/>
      <c r="BK159" s="36"/>
      <c r="BL159" s="29"/>
      <c r="BM159" s="36"/>
      <c r="BN159" s="36"/>
      <c r="BO159" s="36"/>
      <c r="BP159" s="29"/>
      <c r="BQ159" s="36"/>
      <c r="BR159" s="29"/>
      <c r="BS159" s="36"/>
      <c r="BT159" s="36"/>
      <c r="BU159" s="36"/>
      <c r="BV159" s="36"/>
    </row>
    <row r="160" spans="1:74" x14ac:dyDescent="0.25">
      <c r="A160" s="16">
        <v>158</v>
      </c>
      <c r="B160" s="16">
        <v>1</v>
      </c>
      <c r="C160" s="31" t="s">
        <v>620</v>
      </c>
      <c r="D160" s="40">
        <f>октябрь!D160-ноябрь!E160</f>
        <v>570.78822937198072</v>
      </c>
      <c r="E160" s="40">
        <f t="shared" si="2"/>
        <v>0</v>
      </c>
      <c r="F160" s="36"/>
      <c r="G160" s="36"/>
      <c r="H160" s="36"/>
      <c r="I160" s="27"/>
      <c r="J160" s="36"/>
      <c r="K160" s="36"/>
      <c r="L160" s="36"/>
      <c r="M160" s="36"/>
      <c r="N160" s="36"/>
      <c r="O160" s="29"/>
      <c r="P160" s="36"/>
      <c r="Q160" s="29"/>
      <c r="R160" s="36"/>
      <c r="S160" s="36"/>
      <c r="T160" s="36"/>
      <c r="U160" s="36"/>
      <c r="V160" s="36"/>
      <c r="W160" s="36"/>
      <c r="X160" s="36"/>
      <c r="Y160" s="29"/>
      <c r="Z160" s="36"/>
      <c r="AA160" s="66"/>
      <c r="AB160" s="36"/>
      <c r="AC160" s="36"/>
      <c r="AD160" s="36"/>
      <c r="AE160" s="36"/>
      <c r="AF160" s="36"/>
      <c r="AG160" s="36"/>
      <c r="AH160" s="29"/>
      <c r="AI160" s="36"/>
      <c r="AJ160" s="29"/>
      <c r="AK160" s="36"/>
      <c r="AL160" s="36"/>
      <c r="AM160" s="36"/>
      <c r="AN160" s="29"/>
      <c r="AO160" s="36"/>
      <c r="AP160" s="29"/>
      <c r="AQ160" s="36"/>
      <c r="AR160" s="29"/>
      <c r="AS160" s="36"/>
      <c r="AT160" s="36"/>
      <c r="AU160" s="36"/>
      <c r="AV160" s="29"/>
      <c r="AW160" s="36"/>
      <c r="AX160" s="36"/>
      <c r="AY160" s="36"/>
      <c r="AZ160" s="29"/>
      <c r="BA160" s="36"/>
      <c r="BB160" s="36"/>
      <c r="BC160" s="36"/>
      <c r="BD160" s="36"/>
      <c r="BE160" s="36"/>
      <c r="BF160" s="36"/>
      <c r="BG160" s="36"/>
      <c r="BH160" s="36"/>
      <c r="BI160" s="36"/>
      <c r="BJ160" s="29"/>
      <c r="BK160" s="36"/>
      <c r="BL160" s="29"/>
      <c r="BM160" s="36"/>
      <c r="BN160" s="36"/>
      <c r="BO160" s="36"/>
      <c r="BP160" s="29"/>
      <c r="BQ160" s="36"/>
      <c r="BR160" s="29"/>
      <c r="BS160" s="36"/>
      <c r="BT160" s="36"/>
      <c r="BU160" s="36"/>
      <c r="BV160" s="36"/>
    </row>
    <row r="161" spans="1:74" x14ac:dyDescent="0.25">
      <c r="A161" s="16">
        <v>159</v>
      </c>
      <c r="B161" s="16">
        <v>1</v>
      </c>
      <c r="C161" s="31" t="s">
        <v>621</v>
      </c>
      <c r="D161" s="40">
        <f>октябрь!D161-ноябрь!E161</f>
        <v>-289.04594226086954</v>
      </c>
      <c r="E161" s="40">
        <f t="shared" si="2"/>
        <v>0</v>
      </c>
      <c r="F161" s="36"/>
      <c r="G161" s="36"/>
      <c r="H161" s="36"/>
      <c r="I161" s="27"/>
      <c r="J161" s="36"/>
      <c r="K161" s="36"/>
      <c r="L161" s="36"/>
      <c r="M161" s="36"/>
      <c r="N161" s="36"/>
      <c r="O161" s="29"/>
      <c r="P161" s="36"/>
      <c r="Q161" s="29"/>
      <c r="R161" s="36"/>
      <c r="S161" s="36"/>
      <c r="T161" s="36"/>
      <c r="U161" s="36"/>
      <c r="V161" s="36"/>
      <c r="W161" s="36"/>
      <c r="X161" s="36"/>
      <c r="Y161" s="29"/>
      <c r="Z161" s="36"/>
      <c r="AA161" s="66"/>
      <c r="AB161" s="36"/>
      <c r="AC161" s="36"/>
      <c r="AD161" s="36"/>
      <c r="AE161" s="36"/>
      <c r="AF161" s="36"/>
      <c r="AG161" s="36"/>
      <c r="AH161" s="29"/>
      <c r="AI161" s="36"/>
      <c r="AJ161" s="29"/>
      <c r="AK161" s="36"/>
      <c r="AL161" s="36"/>
      <c r="AM161" s="36"/>
      <c r="AN161" s="29"/>
      <c r="AO161" s="36"/>
      <c r="AP161" s="29"/>
      <c r="AQ161" s="36"/>
      <c r="AR161" s="29"/>
      <c r="AS161" s="36"/>
      <c r="AT161" s="36"/>
      <c r="AU161" s="36"/>
      <c r="AV161" s="29"/>
      <c r="AW161" s="36"/>
      <c r="AX161" s="36"/>
      <c r="AY161" s="36"/>
      <c r="AZ161" s="29"/>
      <c r="BA161" s="36"/>
      <c r="BB161" s="36"/>
      <c r="BC161" s="36"/>
      <c r="BD161" s="36"/>
      <c r="BE161" s="36"/>
      <c r="BF161" s="36"/>
      <c r="BG161" s="36"/>
      <c r="BH161" s="36"/>
      <c r="BI161" s="36"/>
      <c r="BJ161" s="29"/>
      <c r="BK161" s="36"/>
      <c r="BL161" s="29"/>
      <c r="BM161" s="36"/>
      <c r="BN161" s="36"/>
      <c r="BO161" s="36"/>
      <c r="BP161" s="29"/>
      <c r="BQ161" s="36"/>
      <c r="BR161" s="29"/>
      <c r="BS161" s="36"/>
      <c r="BT161" s="36"/>
      <c r="BU161" s="36"/>
      <c r="BV161" s="36"/>
    </row>
    <row r="162" spans="1:74" x14ac:dyDescent="0.25">
      <c r="A162" s="16">
        <v>160</v>
      </c>
      <c r="B162" s="16">
        <v>1</v>
      </c>
      <c r="C162" s="31" t="s">
        <v>622</v>
      </c>
      <c r="D162" s="40">
        <f>октябрь!D162-ноябрь!E162</f>
        <v>382.99758670531401</v>
      </c>
      <c r="E162" s="40">
        <f t="shared" si="2"/>
        <v>0</v>
      </c>
      <c r="F162" s="36"/>
      <c r="G162" s="36"/>
      <c r="H162" s="36"/>
      <c r="I162" s="27"/>
      <c r="J162" s="36"/>
      <c r="K162" s="36"/>
      <c r="L162" s="36"/>
      <c r="M162" s="36"/>
      <c r="N162" s="36"/>
      <c r="O162" s="29"/>
      <c r="P162" s="36"/>
      <c r="Q162" s="29"/>
      <c r="R162" s="36"/>
      <c r="S162" s="36"/>
      <c r="T162" s="36"/>
      <c r="U162" s="36"/>
      <c r="V162" s="36"/>
      <c r="W162" s="36"/>
      <c r="X162" s="36"/>
      <c r="Y162" s="29"/>
      <c r="Z162" s="36"/>
      <c r="AA162" s="66"/>
      <c r="AB162" s="36"/>
      <c r="AC162" s="36"/>
      <c r="AD162" s="36"/>
      <c r="AE162" s="36"/>
      <c r="AF162" s="36"/>
      <c r="AG162" s="36"/>
      <c r="AH162" s="29"/>
      <c r="AI162" s="36"/>
      <c r="AJ162" s="29"/>
      <c r="AK162" s="36"/>
      <c r="AL162" s="36"/>
      <c r="AM162" s="36"/>
      <c r="AN162" s="29"/>
      <c r="AO162" s="36"/>
      <c r="AP162" s="29"/>
      <c r="AQ162" s="36"/>
      <c r="AR162" s="29"/>
      <c r="AS162" s="36"/>
      <c r="AT162" s="36"/>
      <c r="AU162" s="36"/>
      <c r="AV162" s="29"/>
      <c r="AW162" s="36"/>
      <c r="AX162" s="36"/>
      <c r="AY162" s="36"/>
      <c r="AZ162" s="29"/>
      <c r="BA162" s="36"/>
      <c r="BB162" s="36"/>
      <c r="BC162" s="36"/>
      <c r="BD162" s="36"/>
      <c r="BE162" s="36"/>
      <c r="BF162" s="36"/>
      <c r="BG162" s="36"/>
      <c r="BH162" s="36"/>
      <c r="BI162" s="36"/>
      <c r="BJ162" s="29"/>
      <c r="BK162" s="36"/>
      <c r="BL162" s="29"/>
      <c r="BM162" s="36"/>
      <c r="BN162" s="36"/>
      <c r="BO162" s="36"/>
      <c r="BP162" s="29"/>
      <c r="BQ162" s="36"/>
      <c r="BR162" s="29"/>
      <c r="BS162" s="36"/>
      <c r="BT162" s="36"/>
      <c r="BU162" s="36"/>
      <c r="BV162" s="36"/>
    </row>
    <row r="163" spans="1:74" x14ac:dyDescent="0.25">
      <c r="A163" s="16">
        <v>161</v>
      </c>
      <c r="B163" s="16">
        <v>2</v>
      </c>
      <c r="C163" s="31" t="s">
        <v>623</v>
      </c>
      <c r="D163" s="40">
        <f>октябрь!D163-ноябрь!E163</f>
        <v>2964.4383823091785</v>
      </c>
      <c r="E163" s="40">
        <f t="shared" si="2"/>
        <v>0</v>
      </c>
      <c r="F163" s="36"/>
      <c r="G163" s="36"/>
      <c r="H163" s="36"/>
      <c r="I163" s="27"/>
      <c r="J163" s="36"/>
      <c r="K163" s="36"/>
      <c r="L163" s="36"/>
      <c r="M163" s="36"/>
      <c r="N163" s="36"/>
      <c r="O163" s="29"/>
      <c r="P163" s="36"/>
      <c r="Q163" s="29"/>
      <c r="R163" s="36"/>
      <c r="S163" s="36"/>
      <c r="T163" s="36"/>
      <c r="U163" s="36"/>
      <c r="V163" s="36"/>
      <c r="W163" s="36"/>
      <c r="X163" s="36"/>
      <c r="Y163" s="29"/>
      <c r="Z163" s="36"/>
      <c r="AA163" s="66"/>
      <c r="AB163" s="36"/>
      <c r="AC163" s="36"/>
      <c r="AD163" s="36"/>
      <c r="AE163" s="36"/>
      <c r="AF163" s="36"/>
      <c r="AG163" s="36"/>
      <c r="AH163" s="29"/>
      <c r="AI163" s="36"/>
      <c r="AJ163" s="29"/>
      <c r="AK163" s="36"/>
      <c r="AL163" s="36"/>
      <c r="AM163" s="36"/>
      <c r="AN163" s="29"/>
      <c r="AO163" s="36"/>
      <c r="AP163" s="29"/>
      <c r="AQ163" s="36"/>
      <c r="AR163" s="29"/>
      <c r="AS163" s="36"/>
      <c r="AT163" s="36"/>
      <c r="AU163" s="36"/>
      <c r="AV163" s="29"/>
      <c r="AW163" s="36"/>
      <c r="AX163" s="36"/>
      <c r="AY163" s="36"/>
      <c r="AZ163" s="29"/>
      <c r="BA163" s="36"/>
      <c r="BB163" s="36"/>
      <c r="BC163" s="36"/>
      <c r="BD163" s="36"/>
      <c r="BE163" s="36"/>
      <c r="BF163" s="36"/>
      <c r="BG163" s="36"/>
      <c r="BH163" s="36"/>
      <c r="BI163" s="36"/>
      <c r="BJ163" s="29"/>
      <c r="BK163" s="36"/>
      <c r="BL163" s="29"/>
      <c r="BM163" s="36"/>
      <c r="BN163" s="36"/>
      <c r="BO163" s="36"/>
      <c r="BP163" s="29"/>
      <c r="BQ163" s="36"/>
      <c r="BR163" s="29"/>
      <c r="BS163" s="36"/>
      <c r="BT163" s="36"/>
      <c r="BU163" s="36"/>
      <c r="BV163" s="36"/>
    </row>
    <row r="164" spans="1:74" x14ac:dyDescent="0.25">
      <c r="A164" s="16">
        <v>162</v>
      </c>
      <c r="B164" s="16">
        <v>3</v>
      </c>
      <c r="C164" s="31" t="s">
        <v>625</v>
      </c>
      <c r="D164" s="40">
        <f>октябрь!D164-ноябрь!E164</f>
        <v>-1263.023188318841</v>
      </c>
      <c r="E164" s="40">
        <f t="shared" si="2"/>
        <v>0</v>
      </c>
      <c r="F164" s="36"/>
      <c r="G164" s="36"/>
      <c r="H164" s="36"/>
      <c r="I164" s="27"/>
      <c r="J164" s="36"/>
      <c r="K164" s="36"/>
      <c r="L164" s="36"/>
      <c r="M164" s="36"/>
      <c r="N164" s="36"/>
      <c r="O164" s="29"/>
      <c r="P164" s="36"/>
      <c r="Q164" s="29"/>
      <c r="R164" s="36"/>
      <c r="S164" s="36"/>
      <c r="T164" s="36"/>
      <c r="U164" s="36"/>
      <c r="V164" s="36"/>
      <c r="W164" s="36"/>
      <c r="X164" s="36"/>
      <c r="Y164" s="29"/>
      <c r="Z164" s="36"/>
      <c r="AA164" s="66"/>
      <c r="AB164" s="36"/>
      <c r="AC164" s="36"/>
      <c r="AD164" s="36"/>
      <c r="AE164" s="36"/>
      <c r="AF164" s="36"/>
      <c r="AG164" s="36"/>
      <c r="AH164" s="29"/>
      <c r="AI164" s="36"/>
      <c r="AJ164" s="29"/>
      <c r="AK164" s="36"/>
      <c r="AL164" s="36"/>
      <c r="AM164" s="36"/>
      <c r="AN164" s="29"/>
      <c r="AO164" s="36"/>
      <c r="AP164" s="29"/>
      <c r="AQ164" s="36"/>
      <c r="AR164" s="29"/>
      <c r="AS164" s="36"/>
      <c r="AT164" s="36"/>
      <c r="AU164" s="36"/>
      <c r="AV164" s="29"/>
      <c r="AW164" s="36"/>
      <c r="AX164" s="36"/>
      <c r="AY164" s="36"/>
      <c r="AZ164" s="29"/>
      <c r="BA164" s="36"/>
      <c r="BB164" s="36"/>
      <c r="BC164" s="36"/>
      <c r="BD164" s="36"/>
      <c r="BE164" s="36"/>
      <c r="BF164" s="36"/>
      <c r="BG164" s="36"/>
      <c r="BH164" s="36"/>
      <c r="BI164" s="36"/>
      <c r="BJ164" s="29"/>
      <c r="BK164" s="36"/>
      <c r="BL164" s="29"/>
      <c r="BM164" s="36"/>
      <c r="BN164" s="36"/>
      <c r="BO164" s="36"/>
      <c r="BP164" s="29"/>
      <c r="BQ164" s="36"/>
      <c r="BR164" s="29"/>
      <c r="BS164" s="36"/>
      <c r="BT164" s="36"/>
      <c r="BU164" s="36"/>
      <c r="BV164" s="36"/>
    </row>
    <row r="165" spans="1:74" x14ac:dyDescent="0.25">
      <c r="A165" s="16">
        <v>163</v>
      </c>
      <c r="B165" s="16">
        <v>3</v>
      </c>
      <c r="C165" s="31" t="s">
        <v>624</v>
      </c>
      <c r="D165" s="40">
        <f>октябрь!D165-ноябрь!E165</f>
        <v>822.79111509178745</v>
      </c>
      <c r="E165" s="40">
        <f t="shared" si="2"/>
        <v>0</v>
      </c>
      <c r="F165" s="36"/>
      <c r="G165" s="36"/>
      <c r="H165" s="36"/>
      <c r="I165" s="27"/>
      <c r="J165" s="36"/>
      <c r="K165" s="36"/>
      <c r="L165" s="36"/>
      <c r="M165" s="36"/>
      <c r="N165" s="36"/>
      <c r="O165" s="29"/>
      <c r="P165" s="36"/>
      <c r="Q165" s="29"/>
      <c r="R165" s="36"/>
      <c r="S165" s="36"/>
      <c r="T165" s="36"/>
      <c r="U165" s="36"/>
      <c r="V165" s="36"/>
      <c r="W165" s="36"/>
      <c r="X165" s="36"/>
      <c r="Y165" s="29"/>
      <c r="Z165" s="36"/>
      <c r="AA165" s="66"/>
      <c r="AB165" s="36"/>
      <c r="AC165" s="36"/>
      <c r="AD165" s="36"/>
      <c r="AE165" s="36"/>
      <c r="AF165" s="36"/>
      <c r="AG165" s="36"/>
      <c r="AH165" s="29"/>
      <c r="AI165" s="36"/>
      <c r="AJ165" s="29"/>
      <c r="AK165" s="36"/>
      <c r="AL165" s="36"/>
      <c r="AM165" s="36"/>
      <c r="AN165" s="29"/>
      <c r="AO165" s="36"/>
      <c r="AP165" s="29"/>
      <c r="AQ165" s="36"/>
      <c r="AR165" s="29"/>
      <c r="AS165" s="36"/>
      <c r="AT165" s="36"/>
      <c r="AU165" s="36"/>
      <c r="AV165" s="29"/>
      <c r="AW165" s="36"/>
      <c r="AX165" s="36"/>
      <c r="AY165" s="36"/>
      <c r="AZ165" s="29"/>
      <c r="BA165" s="36"/>
      <c r="BB165" s="36"/>
      <c r="BC165" s="36"/>
      <c r="BD165" s="36"/>
      <c r="BE165" s="36"/>
      <c r="BF165" s="36"/>
      <c r="BG165" s="36"/>
      <c r="BH165" s="36"/>
      <c r="BI165" s="36"/>
      <c r="BJ165" s="29"/>
      <c r="BK165" s="36"/>
      <c r="BL165" s="29"/>
      <c r="BM165" s="36"/>
      <c r="BN165" s="36"/>
      <c r="BO165" s="36"/>
      <c r="BP165" s="29"/>
      <c r="BQ165" s="36"/>
      <c r="BR165" s="29"/>
      <c r="BS165" s="36"/>
      <c r="BT165" s="36"/>
      <c r="BU165" s="36"/>
      <c r="BV165" s="36"/>
    </row>
    <row r="166" spans="1:74" x14ac:dyDescent="0.25">
      <c r="A166" s="16">
        <v>164</v>
      </c>
      <c r="B166" s="16">
        <v>3</v>
      </c>
      <c r="C166" s="31" t="s">
        <v>626</v>
      </c>
      <c r="D166" s="40">
        <f>октябрь!D166-ноябрь!E166</f>
        <v>-466.6940068405795</v>
      </c>
      <c r="E166" s="40">
        <f t="shared" si="2"/>
        <v>0</v>
      </c>
      <c r="F166" s="36"/>
      <c r="G166" s="36"/>
      <c r="H166" s="36"/>
      <c r="I166" s="27"/>
      <c r="J166" s="36"/>
      <c r="K166" s="36"/>
      <c r="L166" s="36"/>
      <c r="M166" s="36"/>
      <c r="N166" s="36"/>
      <c r="O166" s="29"/>
      <c r="P166" s="36"/>
      <c r="Q166" s="29"/>
      <c r="R166" s="36"/>
      <c r="S166" s="36"/>
      <c r="T166" s="36"/>
      <c r="U166" s="36"/>
      <c r="V166" s="36"/>
      <c r="W166" s="36"/>
      <c r="X166" s="36"/>
      <c r="Y166" s="29"/>
      <c r="Z166" s="36"/>
      <c r="AA166" s="66"/>
      <c r="AB166" s="36"/>
      <c r="AC166" s="36"/>
      <c r="AD166" s="36"/>
      <c r="AE166" s="36"/>
      <c r="AF166" s="36"/>
      <c r="AG166" s="36"/>
      <c r="AH166" s="29"/>
      <c r="AI166" s="36"/>
      <c r="AJ166" s="29"/>
      <c r="AK166" s="36"/>
      <c r="AL166" s="36"/>
      <c r="AM166" s="36"/>
      <c r="AN166" s="29"/>
      <c r="AO166" s="36"/>
      <c r="AP166" s="29"/>
      <c r="AQ166" s="36"/>
      <c r="AR166" s="29"/>
      <c r="AS166" s="36"/>
      <c r="AT166" s="36"/>
      <c r="AU166" s="36"/>
      <c r="AV166" s="29"/>
      <c r="AW166" s="36"/>
      <c r="AX166" s="36"/>
      <c r="AY166" s="36"/>
      <c r="AZ166" s="29"/>
      <c r="BA166" s="36"/>
      <c r="BB166" s="36"/>
      <c r="BC166" s="36"/>
      <c r="BD166" s="36"/>
      <c r="BE166" s="36"/>
      <c r="BF166" s="36"/>
      <c r="BG166" s="36"/>
      <c r="BH166" s="36"/>
      <c r="BI166" s="36"/>
      <c r="BJ166" s="29"/>
      <c r="BK166" s="36"/>
      <c r="BL166" s="29"/>
      <c r="BM166" s="36"/>
      <c r="BN166" s="36"/>
      <c r="BO166" s="36"/>
      <c r="BP166" s="29"/>
      <c r="BQ166" s="36"/>
      <c r="BR166" s="29"/>
      <c r="BS166" s="36"/>
      <c r="BT166" s="36"/>
      <c r="BU166" s="36"/>
      <c r="BV166" s="36"/>
    </row>
    <row r="167" spans="1:74" x14ac:dyDescent="0.25">
      <c r="A167" s="16">
        <v>165</v>
      </c>
      <c r="B167" s="16">
        <v>3</v>
      </c>
      <c r="C167" s="31" t="s">
        <v>627</v>
      </c>
      <c r="D167" s="40">
        <f>октябрь!D167-ноябрь!E167</f>
        <v>595.9764983574878</v>
      </c>
      <c r="E167" s="40">
        <f t="shared" si="2"/>
        <v>0</v>
      </c>
      <c r="F167" s="36"/>
      <c r="G167" s="36"/>
      <c r="H167" s="36"/>
      <c r="I167" s="27"/>
      <c r="J167" s="36"/>
      <c r="K167" s="36"/>
      <c r="L167" s="36"/>
      <c r="M167" s="36"/>
      <c r="N167" s="36"/>
      <c r="O167" s="29"/>
      <c r="P167" s="36"/>
      <c r="Q167" s="29"/>
      <c r="R167" s="36"/>
      <c r="S167" s="36"/>
      <c r="T167" s="36"/>
      <c r="U167" s="36"/>
      <c r="V167" s="36"/>
      <c r="W167" s="36"/>
      <c r="X167" s="36"/>
      <c r="Y167" s="29"/>
      <c r="Z167" s="36"/>
      <c r="AA167" s="66"/>
      <c r="AB167" s="36"/>
      <c r="AC167" s="36"/>
      <c r="AD167" s="36"/>
      <c r="AE167" s="36"/>
      <c r="AF167" s="36"/>
      <c r="AG167" s="36"/>
      <c r="AH167" s="29"/>
      <c r="AI167" s="36"/>
      <c r="AJ167" s="29"/>
      <c r="AK167" s="36"/>
      <c r="AL167" s="36"/>
      <c r="AM167" s="36"/>
      <c r="AN167" s="29"/>
      <c r="AO167" s="36"/>
      <c r="AP167" s="29"/>
      <c r="AQ167" s="36"/>
      <c r="AR167" s="29"/>
      <c r="AS167" s="36"/>
      <c r="AT167" s="36"/>
      <c r="AU167" s="36"/>
      <c r="AV167" s="29"/>
      <c r="AW167" s="36"/>
      <c r="AX167" s="36"/>
      <c r="AY167" s="36"/>
      <c r="AZ167" s="29"/>
      <c r="BA167" s="36"/>
      <c r="BB167" s="36"/>
      <c r="BC167" s="36"/>
      <c r="BD167" s="36"/>
      <c r="BE167" s="36"/>
      <c r="BF167" s="36"/>
      <c r="BG167" s="36"/>
      <c r="BH167" s="36"/>
      <c r="BI167" s="36"/>
      <c r="BJ167" s="29"/>
      <c r="BK167" s="36"/>
      <c r="BL167" s="29"/>
      <c r="BM167" s="36"/>
      <c r="BN167" s="36"/>
      <c r="BO167" s="36"/>
      <c r="BP167" s="29"/>
      <c r="BQ167" s="36"/>
      <c r="BR167" s="29"/>
      <c r="BS167" s="36"/>
      <c r="BT167" s="36"/>
      <c r="BU167" s="36"/>
      <c r="BV167" s="36"/>
    </row>
    <row r="168" spans="1:74" x14ac:dyDescent="0.25">
      <c r="A168" s="16">
        <v>166</v>
      </c>
      <c r="B168" s="16">
        <v>3</v>
      </c>
      <c r="C168" s="31" t="s">
        <v>628</v>
      </c>
      <c r="D168" s="40">
        <f>октябрь!D168-ноябрь!E168</f>
        <v>707.66619057970945</v>
      </c>
      <c r="E168" s="40">
        <f t="shared" si="2"/>
        <v>0</v>
      </c>
      <c r="F168" s="36"/>
      <c r="G168" s="36"/>
      <c r="H168" s="36"/>
      <c r="I168" s="27"/>
      <c r="J168" s="36"/>
      <c r="K168" s="36"/>
      <c r="L168" s="36"/>
      <c r="M168" s="36"/>
      <c r="N168" s="36"/>
      <c r="O168" s="29"/>
      <c r="P168" s="36"/>
      <c r="Q168" s="29"/>
      <c r="R168" s="36"/>
      <c r="S168" s="36"/>
      <c r="T168" s="36"/>
      <c r="U168" s="36"/>
      <c r="V168" s="36"/>
      <c r="W168" s="36"/>
      <c r="X168" s="36"/>
      <c r="Y168" s="29"/>
      <c r="Z168" s="36"/>
      <c r="AA168" s="66"/>
      <c r="AB168" s="36"/>
      <c r="AC168" s="36"/>
      <c r="AD168" s="36"/>
      <c r="AE168" s="36"/>
      <c r="AF168" s="36"/>
      <c r="AG168" s="36"/>
      <c r="AH168" s="29"/>
      <c r="AI168" s="36"/>
      <c r="AJ168" s="29"/>
      <c r="AK168" s="36"/>
      <c r="AL168" s="36"/>
      <c r="AM168" s="36"/>
      <c r="AN168" s="29"/>
      <c r="AO168" s="36"/>
      <c r="AP168" s="29"/>
      <c r="AQ168" s="36"/>
      <c r="AR168" s="29"/>
      <c r="AS168" s="36"/>
      <c r="AT168" s="36"/>
      <c r="AU168" s="36"/>
      <c r="AV168" s="29"/>
      <c r="AW168" s="36"/>
      <c r="AX168" s="36"/>
      <c r="AY168" s="36"/>
      <c r="AZ168" s="29"/>
      <c r="BA168" s="36"/>
      <c r="BB168" s="36"/>
      <c r="BC168" s="36"/>
      <c r="BD168" s="36"/>
      <c r="BE168" s="36"/>
      <c r="BF168" s="36"/>
      <c r="BG168" s="36"/>
      <c r="BH168" s="36"/>
      <c r="BI168" s="36"/>
      <c r="BJ168" s="29"/>
      <c r="BK168" s="36"/>
      <c r="BL168" s="29"/>
      <c r="BM168" s="36"/>
      <c r="BN168" s="36"/>
      <c r="BO168" s="36"/>
      <c r="BP168" s="29"/>
      <c r="BQ168" s="36"/>
      <c r="BR168" s="29"/>
      <c r="BS168" s="36"/>
      <c r="BT168" s="36"/>
      <c r="BU168" s="36"/>
      <c r="BV168" s="36"/>
    </row>
    <row r="169" spans="1:74" x14ac:dyDescent="0.25">
      <c r="A169" s="16">
        <v>167</v>
      </c>
      <c r="B169" s="16">
        <v>3</v>
      </c>
      <c r="C169" s="31" t="s">
        <v>629</v>
      </c>
      <c r="D169" s="40">
        <f>октябрь!D169-ноябрь!E169</f>
        <v>963.16061914975853</v>
      </c>
      <c r="E169" s="40">
        <f t="shared" si="2"/>
        <v>0</v>
      </c>
      <c r="F169" s="36"/>
      <c r="G169" s="36"/>
      <c r="H169" s="36"/>
      <c r="I169" s="27"/>
      <c r="J169" s="36"/>
      <c r="K169" s="36"/>
      <c r="L169" s="36"/>
      <c r="M169" s="36"/>
      <c r="N169" s="36"/>
      <c r="O169" s="29"/>
      <c r="P169" s="36"/>
      <c r="Q169" s="29"/>
      <c r="R169" s="36"/>
      <c r="S169" s="36"/>
      <c r="T169" s="36"/>
      <c r="U169" s="36"/>
      <c r="V169" s="36"/>
      <c r="W169" s="36"/>
      <c r="X169" s="36"/>
      <c r="Y169" s="29"/>
      <c r="Z169" s="36"/>
      <c r="AA169" s="66"/>
      <c r="AB169" s="36"/>
      <c r="AC169" s="36"/>
      <c r="AD169" s="36"/>
      <c r="AE169" s="36"/>
      <c r="AF169" s="36"/>
      <c r="AG169" s="36"/>
      <c r="AH169" s="29"/>
      <c r="AI169" s="36"/>
      <c r="AJ169" s="29"/>
      <c r="AK169" s="36"/>
      <c r="AL169" s="36"/>
      <c r="AM169" s="36"/>
      <c r="AN169" s="29"/>
      <c r="AO169" s="36"/>
      <c r="AP169" s="29"/>
      <c r="AQ169" s="36"/>
      <c r="AR169" s="29"/>
      <c r="AS169" s="36"/>
      <c r="AT169" s="36"/>
      <c r="AU169" s="36"/>
      <c r="AV169" s="29"/>
      <c r="AW169" s="36"/>
      <c r="AX169" s="36"/>
      <c r="AY169" s="36"/>
      <c r="AZ169" s="29"/>
      <c r="BA169" s="36"/>
      <c r="BB169" s="36"/>
      <c r="BC169" s="36"/>
      <c r="BD169" s="36"/>
      <c r="BE169" s="36"/>
      <c r="BF169" s="36"/>
      <c r="BG169" s="36"/>
      <c r="BH169" s="36"/>
      <c r="BI169" s="36"/>
      <c r="BJ169" s="29"/>
      <c r="BK169" s="36"/>
      <c r="BL169" s="29"/>
      <c r="BM169" s="36"/>
      <c r="BN169" s="36"/>
      <c r="BO169" s="36"/>
      <c r="BP169" s="29"/>
      <c r="BQ169" s="36"/>
      <c r="BR169" s="29"/>
      <c r="BS169" s="36"/>
      <c r="BT169" s="36"/>
      <c r="BU169" s="36"/>
      <c r="BV169" s="36"/>
    </row>
    <row r="170" spans="1:74" x14ac:dyDescent="0.25">
      <c r="A170" s="16">
        <v>168</v>
      </c>
      <c r="B170" s="16">
        <v>3</v>
      </c>
      <c r="C170" s="31" t="s">
        <v>630</v>
      </c>
      <c r="D170" s="40">
        <f>октябрь!D170-ноябрь!E170</f>
        <v>681.2568278647343</v>
      </c>
      <c r="E170" s="40">
        <f t="shared" si="2"/>
        <v>0</v>
      </c>
      <c r="F170" s="36"/>
      <c r="G170" s="36"/>
      <c r="H170" s="36"/>
      <c r="I170" s="27"/>
      <c r="J170" s="36"/>
      <c r="K170" s="36"/>
      <c r="L170" s="36"/>
      <c r="M170" s="36"/>
      <c r="N170" s="36"/>
      <c r="O170" s="29"/>
      <c r="P170" s="36"/>
      <c r="Q170" s="29"/>
      <c r="R170" s="36"/>
      <c r="S170" s="36"/>
      <c r="T170" s="36"/>
      <c r="U170" s="36"/>
      <c r="V170" s="36"/>
      <c r="W170" s="36"/>
      <c r="X170" s="36"/>
      <c r="Y170" s="29"/>
      <c r="Z170" s="36"/>
      <c r="AA170" s="66"/>
      <c r="AB170" s="36"/>
      <c r="AC170" s="36"/>
      <c r="AD170" s="36"/>
      <c r="AE170" s="36"/>
      <c r="AF170" s="36"/>
      <c r="AG170" s="36"/>
      <c r="AH170" s="29"/>
      <c r="AI170" s="36"/>
      <c r="AJ170" s="29"/>
      <c r="AK170" s="36"/>
      <c r="AL170" s="36"/>
      <c r="AM170" s="36"/>
      <c r="AN170" s="29"/>
      <c r="AO170" s="36"/>
      <c r="AP170" s="29"/>
      <c r="AQ170" s="36"/>
      <c r="AR170" s="29"/>
      <c r="AS170" s="36"/>
      <c r="AT170" s="36"/>
      <c r="AU170" s="36"/>
      <c r="AV170" s="29"/>
      <c r="AW170" s="36"/>
      <c r="AX170" s="36"/>
      <c r="AY170" s="36"/>
      <c r="AZ170" s="29"/>
      <c r="BA170" s="36"/>
      <c r="BB170" s="36"/>
      <c r="BC170" s="36"/>
      <c r="BD170" s="36"/>
      <c r="BE170" s="36"/>
      <c r="BF170" s="36"/>
      <c r="BG170" s="36"/>
      <c r="BH170" s="36"/>
      <c r="BI170" s="36"/>
      <c r="BJ170" s="29"/>
      <c r="BK170" s="36"/>
      <c r="BL170" s="29"/>
      <c r="BM170" s="36"/>
      <c r="BN170" s="36"/>
      <c r="BO170" s="36"/>
      <c r="BP170" s="29"/>
      <c r="BQ170" s="36"/>
      <c r="BR170" s="29"/>
      <c r="BS170" s="36"/>
      <c r="BT170" s="36"/>
      <c r="BU170" s="36"/>
      <c r="BV170" s="36"/>
    </row>
    <row r="171" spans="1:74" x14ac:dyDescent="0.25">
      <c r="A171" s="16">
        <v>169</v>
      </c>
      <c r="B171" s="16">
        <v>3</v>
      </c>
      <c r="C171" s="31" t="s">
        <v>915</v>
      </c>
      <c r="D171" s="40">
        <f>октябрь!D171-ноябрь!E171</f>
        <v>2474.3114992270534</v>
      </c>
      <c r="E171" s="40">
        <f t="shared" si="2"/>
        <v>0</v>
      </c>
      <c r="F171" s="36"/>
      <c r="G171" s="36"/>
      <c r="H171" s="36"/>
      <c r="I171" s="27"/>
      <c r="J171" s="36"/>
      <c r="K171" s="36"/>
      <c r="L171" s="36"/>
      <c r="M171" s="36"/>
      <c r="N171" s="36"/>
      <c r="O171" s="29"/>
      <c r="P171" s="36"/>
      <c r="Q171" s="29"/>
      <c r="R171" s="36"/>
      <c r="S171" s="36"/>
      <c r="T171" s="36"/>
      <c r="U171" s="36"/>
      <c r="V171" s="36"/>
      <c r="W171" s="36"/>
      <c r="X171" s="36"/>
      <c r="Y171" s="29"/>
      <c r="Z171" s="36"/>
      <c r="AA171" s="66"/>
      <c r="AB171" s="36"/>
      <c r="AC171" s="36"/>
      <c r="AD171" s="36"/>
      <c r="AE171" s="36"/>
      <c r="AF171" s="36"/>
      <c r="AG171" s="36"/>
      <c r="AH171" s="29"/>
      <c r="AI171" s="36"/>
      <c r="AJ171" s="29"/>
      <c r="AK171" s="36"/>
      <c r="AL171" s="36"/>
      <c r="AM171" s="36"/>
      <c r="AN171" s="29"/>
      <c r="AO171" s="36"/>
      <c r="AP171" s="29"/>
      <c r="AQ171" s="36"/>
      <c r="AR171" s="29"/>
      <c r="AS171" s="36"/>
      <c r="AT171" s="36"/>
      <c r="AU171" s="36"/>
      <c r="AV171" s="29"/>
      <c r="AW171" s="36"/>
      <c r="AX171" s="36"/>
      <c r="AY171" s="36"/>
      <c r="AZ171" s="29"/>
      <c r="BA171" s="36"/>
      <c r="BB171" s="36"/>
      <c r="BC171" s="36"/>
      <c r="BD171" s="36"/>
      <c r="BE171" s="36"/>
      <c r="BF171" s="36"/>
      <c r="BG171" s="36"/>
      <c r="BH171" s="36"/>
      <c r="BI171" s="36"/>
      <c r="BJ171" s="29"/>
      <c r="BK171" s="36"/>
      <c r="BL171" s="29"/>
      <c r="BM171" s="36"/>
      <c r="BN171" s="36"/>
      <c r="BO171" s="36"/>
      <c r="BP171" s="29"/>
      <c r="BQ171" s="36"/>
      <c r="BR171" s="29"/>
      <c r="BS171" s="36"/>
      <c r="BT171" s="36"/>
      <c r="BU171" s="36"/>
      <c r="BV171" s="36"/>
    </row>
    <row r="172" spans="1:74" x14ac:dyDescent="0.25">
      <c r="A172" s="16">
        <v>170</v>
      </c>
      <c r="B172" s="16">
        <v>3</v>
      </c>
      <c r="C172" s="31" t="s">
        <v>631</v>
      </c>
      <c r="D172" s="40">
        <f>октябрь!D172-ноябрь!E172</f>
        <v>-584.03107540096607</v>
      </c>
      <c r="E172" s="40">
        <f t="shared" si="2"/>
        <v>0</v>
      </c>
      <c r="F172" s="36"/>
      <c r="G172" s="36"/>
      <c r="H172" s="36"/>
      <c r="I172" s="27"/>
      <c r="J172" s="36"/>
      <c r="K172" s="36"/>
      <c r="L172" s="36"/>
      <c r="M172" s="36"/>
      <c r="N172" s="36"/>
      <c r="O172" s="29"/>
      <c r="P172" s="36"/>
      <c r="Q172" s="29"/>
      <c r="R172" s="36"/>
      <c r="S172" s="36"/>
      <c r="T172" s="36"/>
      <c r="U172" s="36"/>
      <c r="V172" s="36"/>
      <c r="W172" s="36"/>
      <c r="X172" s="36"/>
      <c r="Y172" s="29"/>
      <c r="Z172" s="36"/>
      <c r="AA172" s="66"/>
      <c r="AB172" s="36"/>
      <c r="AC172" s="36"/>
      <c r="AD172" s="36"/>
      <c r="AE172" s="36"/>
      <c r="AF172" s="36"/>
      <c r="AG172" s="36"/>
      <c r="AH172" s="29"/>
      <c r="AI172" s="36"/>
      <c r="AJ172" s="29"/>
      <c r="AK172" s="36"/>
      <c r="AL172" s="36"/>
      <c r="AM172" s="36"/>
      <c r="AN172" s="29"/>
      <c r="AO172" s="36"/>
      <c r="AP172" s="29"/>
      <c r="AQ172" s="36"/>
      <c r="AR172" s="29"/>
      <c r="AS172" s="36"/>
      <c r="AT172" s="36"/>
      <c r="AU172" s="36"/>
      <c r="AV172" s="29"/>
      <c r="AW172" s="36"/>
      <c r="AX172" s="36"/>
      <c r="AY172" s="36"/>
      <c r="AZ172" s="29"/>
      <c r="BA172" s="36"/>
      <c r="BB172" s="36"/>
      <c r="BC172" s="36"/>
      <c r="BD172" s="36"/>
      <c r="BE172" s="36"/>
      <c r="BF172" s="36"/>
      <c r="BG172" s="36"/>
      <c r="BH172" s="36"/>
      <c r="BI172" s="36"/>
      <c r="BJ172" s="29"/>
      <c r="BK172" s="36"/>
      <c r="BL172" s="29"/>
      <c r="BM172" s="36"/>
      <c r="BN172" s="36"/>
      <c r="BO172" s="36"/>
      <c r="BP172" s="29"/>
      <c r="BQ172" s="36"/>
      <c r="BR172" s="29"/>
      <c r="BS172" s="36"/>
      <c r="BT172" s="36"/>
      <c r="BU172" s="36"/>
      <c r="BV172" s="36"/>
    </row>
    <row r="173" spans="1:74" x14ac:dyDescent="0.25">
      <c r="A173" s="16">
        <v>171</v>
      </c>
      <c r="B173" s="16">
        <v>3</v>
      </c>
      <c r="C173" s="31" t="s">
        <v>926</v>
      </c>
      <c r="D173" s="40">
        <f>октябрь!D173-ноябрь!E173</f>
        <v>88.511017603864772</v>
      </c>
      <c r="E173" s="40">
        <f t="shared" si="2"/>
        <v>0</v>
      </c>
      <c r="F173" s="36"/>
      <c r="G173" s="36"/>
      <c r="H173" s="36"/>
      <c r="I173" s="27"/>
      <c r="J173" s="36"/>
      <c r="K173" s="36"/>
      <c r="L173" s="36"/>
      <c r="M173" s="36"/>
      <c r="N173" s="36"/>
      <c r="O173" s="29"/>
      <c r="P173" s="36"/>
      <c r="Q173" s="29"/>
      <c r="R173" s="36"/>
      <c r="S173" s="36"/>
      <c r="T173" s="36"/>
      <c r="U173" s="36"/>
      <c r="V173" s="36"/>
      <c r="W173" s="36"/>
      <c r="X173" s="36"/>
      <c r="Y173" s="29"/>
      <c r="Z173" s="36"/>
      <c r="AA173" s="66"/>
      <c r="AB173" s="36"/>
      <c r="AC173" s="36"/>
      <c r="AD173" s="36"/>
      <c r="AE173" s="36"/>
      <c r="AF173" s="36"/>
      <c r="AG173" s="36"/>
      <c r="AH173" s="29"/>
      <c r="AI173" s="36"/>
      <c r="AJ173" s="29"/>
      <c r="AK173" s="36"/>
      <c r="AL173" s="36"/>
      <c r="AM173" s="36"/>
      <c r="AN173" s="29"/>
      <c r="AO173" s="36"/>
      <c r="AP173" s="29"/>
      <c r="AQ173" s="36"/>
      <c r="AR173" s="29"/>
      <c r="AS173" s="36"/>
      <c r="AT173" s="36"/>
      <c r="AU173" s="36"/>
      <c r="AV173" s="29"/>
      <c r="AW173" s="36"/>
      <c r="AX173" s="36"/>
      <c r="AY173" s="36"/>
      <c r="AZ173" s="29"/>
      <c r="BA173" s="36"/>
      <c r="BB173" s="36"/>
      <c r="BC173" s="36"/>
      <c r="BD173" s="36"/>
      <c r="BE173" s="36"/>
      <c r="BF173" s="36"/>
      <c r="BG173" s="36"/>
      <c r="BH173" s="36"/>
      <c r="BI173" s="36"/>
      <c r="BJ173" s="29"/>
      <c r="BK173" s="36"/>
      <c r="BL173" s="29"/>
      <c r="BM173" s="36"/>
      <c r="BN173" s="36"/>
      <c r="BO173" s="36"/>
      <c r="BP173" s="29"/>
      <c r="BQ173" s="36"/>
      <c r="BR173" s="29"/>
      <c r="BS173" s="36"/>
      <c r="BT173" s="36"/>
      <c r="BU173" s="36"/>
      <c r="BV173" s="36"/>
    </row>
    <row r="174" spans="1:74" x14ac:dyDescent="0.25">
      <c r="A174" s="16">
        <v>172</v>
      </c>
      <c r="B174" s="16">
        <v>3</v>
      </c>
      <c r="C174" s="31" t="s">
        <v>916</v>
      </c>
      <c r="D174" s="40">
        <f>октябрь!D174-ноябрь!E174</f>
        <v>1150.1926847343</v>
      </c>
      <c r="E174" s="40">
        <f t="shared" si="2"/>
        <v>0</v>
      </c>
      <c r="F174" s="36"/>
      <c r="G174" s="36"/>
      <c r="H174" s="36"/>
      <c r="I174" s="27"/>
      <c r="J174" s="36"/>
      <c r="K174" s="36"/>
      <c r="L174" s="36"/>
      <c r="M174" s="36"/>
      <c r="N174" s="36"/>
      <c r="O174" s="29"/>
      <c r="P174" s="36"/>
      <c r="Q174" s="29"/>
      <c r="R174" s="36"/>
      <c r="S174" s="36"/>
      <c r="T174" s="36"/>
      <c r="U174" s="36"/>
      <c r="V174" s="36"/>
      <c r="W174" s="36"/>
      <c r="X174" s="36"/>
      <c r="Y174" s="29"/>
      <c r="Z174" s="36"/>
      <c r="AA174" s="66"/>
      <c r="AB174" s="36"/>
      <c r="AC174" s="36"/>
      <c r="AD174" s="36"/>
      <c r="AE174" s="36"/>
      <c r="AF174" s="36"/>
      <c r="AG174" s="36"/>
      <c r="AH174" s="29"/>
      <c r="AI174" s="36"/>
      <c r="AJ174" s="29"/>
      <c r="AK174" s="36"/>
      <c r="AL174" s="36"/>
      <c r="AM174" s="36"/>
      <c r="AN174" s="29"/>
      <c r="AO174" s="36"/>
      <c r="AP174" s="29"/>
      <c r="AQ174" s="36"/>
      <c r="AR174" s="29"/>
      <c r="AS174" s="36"/>
      <c r="AT174" s="36"/>
      <c r="AU174" s="36"/>
      <c r="AV174" s="29"/>
      <c r="AW174" s="36"/>
      <c r="AX174" s="36"/>
      <c r="AY174" s="36"/>
      <c r="AZ174" s="29"/>
      <c r="BA174" s="36"/>
      <c r="BB174" s="36"/>
      <c r="BC174" s="36"/>
      <c r="BD174" s="36"/>
      <c r="BE174" s="36"/>
      <c r="BF174" s="36"/>
      <c r="BG174" s="36"/>
      <c r="BH174" s="36"/>
      <c r="BI174" s="36"/>
      <c r="BJ174" s="29"/>
      <c r="BK174" s="36"/>
      <c r="BL174" s="29"/>
      <c r="BM174" s="36"/>
      <c r="BN174" s="36"/>
      <c r="BO174" s="36"/>
      <c r="BP174" s="29"/>
      <c r="BQ174" s="36"/>
      <c r="BR174" s="29"/>
      <c r="BS174" s="36"/>
      <c r="BT174" s="36"/>
      <c r="BU174" s="36"/>
      <c r="BV174" s="36"/>
    </row>
    <row r="175" spans="1:74" x14ac:dyDescent="0.25">
      <c r="A175" s="16">
        <v>173</v>
      </c>
      <c r="B175" s="16">
        <v>3</v>
      </c>
      <c r="C175" s="31" t="s">
        <v>917</v>
      </c>
      <c r="D175" s="40">
        <f>октябрь!D175-ноябрь!E175</f>
        <v>-6.3627046570047838</v>
      </c>
      <c r="E175" s="40">
        <f t="shared" si="2"/>
        <v>0</v>
      </c>
      <c r="F175" s="36"/>
      <c r="G175" s="36"/>
      <c r="H175" s="36"/>
      <c r="I175" s="27"/>
      <c r="J175" s="36"/>
      <c r="K175" s="36"/>
      <c r="L175" s="36"/>
      <c r="M175" s="36"/>
      <c r="N175" s="36"/>
      <c r="O175" s="29"/>
      <c r="P175" s="36"/>
      <c r="Q175" s="29"/>
      <c r="R175" s="36"/>
      <c r="S175" s="36"/>
      <c r="T175" s="36"/>
      <c r="U175" s="36"/>
      <c r="V175" s="36"/>
      <c r="W175" s="36"/>
      <c r="X175" s="36"/>
      <c r="Y175" s="29"/>
      <c r="Z175" s="36"/>
      <c r="AA175" s="66"/>
      <c r="AB175" s="36"/>
      <c r="AC175" s="36"/>
      <c r="AD175" s="36"/>
      <c r="AE175" s="36"/>
      <c r="AF175" s="36"/>
      <c r="AG175" s="36"/>
      <c r="AH175" s="29"/>
      <c r="AI175" s="36"/>
      <c r="AJ175" s="29"/>
      <c r="AK175" s="36"/>
      <c r="AL175" s="36"/>
      <c r="AM175" s="36"/>
      <c r="AN175" s="29"/>
      <c r="AO175" s="36"/>
      <c r="AP175" s="29"/>
      <c r="AQ175" s="36"/>
      <c r="AR175" s="29"/>
      <c r="AS175" s="36"/>
      <c r="AT175" s="36"/>
      <c r="AU175" s="36"/>
      <c r="AV175" s="29"/>
      <c r="AW175" s="36"/>
      <c r="AX175" s="36"/>
      <c r="AY175" s="36"/>
      <c r="AZ175" s="29"/>
      <c r="BA175" s="36"/>
      <c r="BB175" s="36"/>
      <c r="BC175" s="36"/>
      <c r="BD175" s="36"/>
      <c r="BE175" s="36"/>
      <c r="BF175" s="36"/>
      <c r="BG175" s="36"/>
      <c r="BH175" s="36"/>
      <c r="BI175" s="36"/>
      <c r="BJ175" s="29"/>
      <c r="BK175" s="36"/>
      <c r="BL175" s="29"/>
      <c r="BM175" s="36"/>
      <c r="BN175" s="36"/>
      <c r="BO175" s="36"/>
      <c r="BP175" s="29"/>
      <c r="BQ175" s="36"/>
      <c r="BR175" s="29"/>
      <c r="BS175" s="36"/>
      <c r="BT175" s="36"/>
      <c r="BU175" s="36"/>
      <c r="BV175" s="36"/>
    </row>
    <row r="176" spans="1:74" x14ac:dyDescent="0.25">
      <c r="A176" s="16">
        <v>174</v>
      </c>
      <c r="B176" s="16">
        <v>3</v>
      </c>
      <c r="C176" s="31" t="s">
        <v>632</v>
      </c>
      <c r="D176" s="40">
        <f>октябрь!D176-ноябрь!E176</f>
        <v>871.42699679227064</v>
      </c>
      <c r="E176" s="40">
        <f t="shared" si="2"/>
        <v>0</v>
      </c>
      <c r="F176" s="36"/>
      <c r="G176" s="36"/>
      <c r="H176" s="36"/>
      <c r="I176" s="27"/>
      <c r="J176" s="36"/>
      <c r="K176" s="36"/>
      <c r="L176" s="36"/>
      <c r="M176" s="36"/>
      <c r="N176" s="36"/>
      <c r="O176" s="29"/>
      <c r="P176" s="36"/>
      <c r="Q176" s="29"/>
      <c r="R176" s="36"/>
      <c r="S176" s="36"/>
      <c r="T176" s="36"/>
      <c r="U176" s="36"/>
      <c r="V176" s="36"/>
      <c r="W176" s="36"/>
      <c r="X176" s="36"/>
      <c r="Y176" s="29"/>
      <c r="Z176" s="36"/>
      <c r="AA176" s="66"/>
      <c r="AB176" s="36"/>
      <c r="AC176" s="36"/>
      <c r="AD176" s="36"/>
      <c r="AE176" s="36"/>
      <c r="AF176" s="36"/>
      <c r="AG176" s="36"/>
      <c r="AH176" s="29"/>
      <c r="AI176" s="36"/>
      <c r="AJ176" s="29"/>
      <c r="AK176" s="36"/>
      <c r="AL176" s="36"/>
      <c r="AM176" s="36"/>
      <c r="AN176" s="29"/>
      <c r="AO176" s="36"/>
      <c r="AP176" s="29"/>
      <c r="AQ176" s="36"/>
      <c r="AR176" s="29"/>
      <c r="AS176" s="36"/>
      <c r="AT176" s="36"/>
      <c r="AU176" s="36"/>
      <c r="AV176" s="29"/>
      <c r="AW176" s="36"/>
      <c r="AX176" s="36"/>
      <c r="AY176" s="36"/>
      <c r="AZ176" s="29"/>
      <c r="BA176" s="36"/>
      <c r="BB176" s="36"/>
      <c r="BC176" s="36"/>
      <c r="BD176" s="36"/>
      <c r="BE176" s="36"/>
      <c r="BF176" s="36"/>
      <c r="BG176" s="36"/>
      <c r="BH176" s="36"/>
      <c r="BI176" s="36"/>
      <c r="BJ176" s="29"/>
      <c r="BK176" s="36"/>
      <c r="BL176" s="29"/>
      <c r="BM176" s="36"/>
      <c r="BN176" s="36"/>
      <c r="BO176" s="36"/>
      <c r="BP176" s="29"/>
      <c r="BQ176" s="36"/>
      <c r="BR176" s="29"/>
      <c r="BS176" s="36"/>
      <c r="BT176" s="36"/>
      <c r="BU176" s="36"/>
      <c r="BV176" s="36"/>
    </row>
    <row r="177" spans="1:74" x14ac:dyDescent="0.25">
      <c r="A177" s="16">
        <v>175</v>
      </c>
      <c r="B177" s="16">
        <v>3</v>
      </c>
      <c r="C177" s="31" t="s">
        <v>633</v>
      </c>
      <c r="D177" s="40">
        <f>октябрь!D177-ноябрь!E177</f>
        <v>-222.09659768115944</v>
      </c>
      <c r="E177" s="40">
        <f t="shared" si="2"/>
        <v>0</v>
      </c>
      <c r="F177" s="36"/>
      <c r="G177" s="36"/>
      <c r="H177" s="36"/>
      <c r="I177" s="27"/>
      <c r="J177" s="36"/>
      <c r="K177" s="36"/>
      <c r="L177" s="36"/>
      <c r="M177" s="36"/>
      <c r="N177" s="36"/>
      <c r="O177" s="29"/>
      <c r="P177" s="36"/>
      <c r="Q177" s="29"/>
      <c r="R177" s="36"/>
      <c r="S177" s="36"/>
      <c r="T177" s="36"/>
      <c r="U177" s="36"/>
      <c r="V177" s="36"/>
      <c r="W177" s="36"/>
      <c r="X177" s="36"/>
      <c r="Y177" s="29"/>
      <c r="Z177" s="36"/>
      <c r="AA177" s="66"/>
      <c r="AB177" s="36"/>
      <c r="AC177" s="36"/>
      <c r="AD177" s="36"/>
      <c r="AE177" s="36"/>
      <c r="AF177" s="36"/>
      <c r="AG177" s="36"/>
      <c r="AH177" s="29"/>
      <c r="AI177" s="36"/>
      <c r="AJ177" s="29"/>
      <c r="AK177" s="36"/>
      <c r="AL177" s="36"/>
      <c r="AM177" s="36"/>
      <c r="AN177" s="29"/>
      <c r="AO177" s="36"/>
      <c r="AP177" s="29"/>
      <c r="AQ177" s="36"/>
      <c r="AR177" s="29"/>
      <c r="AS177" s="36"/>
      <c r="AT177" s="36"/>
      <c r="AU177" s="36"/>
      <c r="AV177" s="29"/>
      <c r="AW177" s="36"/>
      <c r="AX177" s="36"/>
      <c r="AY177" s="36"/>
      <c r="AZ177" s="29"/>
      <c r="BA177" s="36"/>
      <c r="BB177" s="36"/>
      <c r="BC177" s="36"/>
      <c r="BD177" s="36"/>
      <c r="BE177" s="36"/>
      <c r="BF177" s="36"/>
      <c r="BG177" s="36"/>
      <c r="BH177" s="36"/>
      <c r="BI177" s="36"/>
      <c r="BJ177" s="29"/>
      <c r="BK177" s="36"/>
      <c r="BL177" s="29"/>
      <c r="BM177" s="36"/>
      <c r="BN177" s="36"/>
      <c r="BO177" s="36"/>
      <c r="BP177" s="29"/>
      <c r="BQ177" s="36"/>
      <c r="BR177" s="29"/>
      <c r="BS177" s="36"/>
      <c r="BT177" s="36"/>
      <c r="BU177" s="36"/>
      <c r="BV177" s="36"/>
    </row>
    <row r="178" spans="1:74" x14ac:dyDescent="0.25">
      <c r="A178" s="16">
        <v>176</v>
      </c>
      <c r="B178" s="16">
        <v>3</v>
      </c>
      <c r="C178" s="31" t="s">
        <v>634</v>
      </c>
      <c r="D178" s="40">
        <f>октябрь!D178-ноябрь!E178</f>
        <v>36.06328367149758</v>
      </c>
      <c r="E178" s="40">
        <f t="shared" si="2"/>
        <v>0</v>
      </c>
      <c r="F178" s="36"/>
      <c r="G178" s="36"/>
      <c r="H178" s="36"/>
      <c r="I178" s="27"/>
      <c r="J178" s="36"/>
      <c r="K178" s="36"/>
      <c r="L178" s="36"/>
      <c r="M178" s="36"/>
      <c r="N178" s="36"/>
      <c r="O178" s="29"/>
      <c r="P178" s="36"/>
      <c r="Q178" s="29"/>
      <c r="R178" s="36"/>
      <c r="S178" s="36"/>
      <c r="T178" s="36"/>
      <c r="U178" s="36"/>
      <c r="V178" s="36"/>
      <c r="W178" s="36"/>
      <c r="X178" s="36"/>
      <c r="Y178" s="29"/>
      <c r="Z178" s="36"/>
      <c r="AA178" s="66"/>
      <c r="AB178" s="36"/>
      <c r="AC178" s="36"/>
      <c r="AD178" s="36"/>
      <c r="AE178" s="36"/>
      <c r="AF178" s="36"/>
      <c r="AG178" s="36"/>
      <c r="AH178" s="29"/>
      <c r="AI178" s="36"/>
      <c r="AJ178" s="29"/>
      <c r="AK178" s="36"/>
      <c r="AL178" s="36"/>
      <c r="AM178" s="36"/>
      <c r="AN178" s="29"/>
      <c r="AO178" s="36"/>
      <c r="AP178" s="29"/>
      <c r="AQ178" s="36"/>
      <c r="AR178" s="29"/>
      <c r="AS178" s="36"/>
      <c r="AT178" s="36"/>
      <c r="AU178" s="36"/>
      <c r="AV178" s="29"/>
      <c r="AW178" s="36"/>
      <c r="AX178" s="36"/>
      <c r="AY178" s="36"/>
      <c r="AZ178" s="29"/>
      <c r="BA178" s="36"/>
      <c r="BB178" s="36"/>
      <c r="BC178" s="36"/>
      <c r="BD178" s="36"/>
      <c r="BE178" s="36"/>
      <c r="BF178" s="36"/>
      <c r="BG178" s="36"/>
      <c r="BH178" s="36"/>
      <c r="BI178" s="36"/>
      <c r="BJ178" s="29"/>
      <c r="BK178" s="36"/>
      <c r="BL178" s="29"/>
      <c r="BM178" s="36"/>
      <c r="BN178" s="36"/>
      <c r="BO178" s="36"/>
      <c r="BP178" s="29"/>
      <c r="BQ178" s="36"/>
      <c r="BR178" s="29"/>
      <c r="BS178" s="36"/>
      <c r="BT178" s="36"/>
      <c r="BU178" s="36"/>
      <c r="BV178" s="36"/>
    </row>
    <row r="179" spans="1:74" x14ac:dyDescent="0.25">
      <c r="A179" s="16">
        <v>177</v>
      </c>
      <c r="B179" s="16">
        <v>3</v>
      </c>
      <c r="C179" s="31" t="s">
        <v>635</v>
      </c>
      <c r="D179" s="40">
        <f>октябрь!D179-ноябрь!E179</f>
        <v>788.7754684444443</v>
      </c>
      <c r="E179" s="40">
        <f t="shared" si="2"/>
        <v>0</v>
      </c>
      <c r="F179" s="36"/>
      <c r="G179" s="36"/>
      <c r="H179" s="36"/>
      <c r="I179" s="27"/>
      <c r="J179" s="36"/>
      <c r="K179" s="36"/>
      <c r="L179" s="36"/>
      <c r="M179" s="36"/>
      <c r="N179" s="36"/>
      <c r="O179" s="29"/>
      <c r="P179" s="36"/>
      <c r="Q179" s="29"/>
      <c r="R179" s="36"/>
      <c r="S179" s="36"/>
      <c r="T179" s="36"/>
      <c r="U179" s="36"/>
      <c r="V179" s="36"/>
      <c r="W179" s="36"/>
      <c r="X179" s="36"/>
      <c r="Y179" s="29"/>
      <c r="Z179" s="36"/>
      <c r="AA179" s="66"/>
      <c r="AB179" s="36"/>
      <c r="AC179" s="36"/>
      <c r="AD179" s="36"/>
      <c r="AE179" s="36"/>
      <c r="AF179" s="36"/>
      <c r="AG179" s="36"/>
      <c r="AH179" s="29"/>
      <c r="AI179" s="36"/>
      <c r="AJ179" s="29"/>
      <c r="AK179" s="36"/>
      <c r="AL179" s="36"/>
      <c r="AM179" s="36"/>
      <c r="AN179" s="29"/>
      <c r="AO179" s="36"/>
      <c r="AP179" s="29"/>
      <c r="AQ179" s="36"/>
      <c r="AR179" s="29"/>
      <c r="AS179" s="36"/>
      <c r="AT179" s="36"/>
      <c r="AU179" s="36"/>
      <c r="AV179" s="29"/>
      <c r="AW179" s="36"/>
      <c r="AX179" s="36"/>
      <c r="AY179" s="36"/>
      <c r="AZ179" s="29"/>
      <c r="BA179" s="36"/>
      <c r="BB179" s="36"/>
      <c r="BC179" s="36"/>
      <c r="BD179" s="36"/>
      <c r="BE179" s="36"/>
      <c r="BF179" s="36"/>
      <c r="BG179" s="36"/>
      <c r="BH179" s="36"/>
      <c r="BI179" s="36"/>
      <c r="BJ179" s="29"/>
      <c r="BK179" s="36"/>
      <c r="BL179" s="29"/>
      <c r="BM179" s="36"/>
      <c r="BN179" s="36"/>
      <c r="BO179" s="36"/>
      <c r="BP179" s="29"/>
      <c r="BQ179" s="36"/>
      <c r="BR179" s="29"/>
      <c r="BS179" s="36"/>
      <c r="BT179" s="36"/>
      <c r="BU179" s="36"/>
      <c r="BV179" s="36"/>
    </row>
    <row r="180" spans="1:74" x14ac:dyDescent="0.25">
      <c r="A180" s="16">
        <v>178</v>
      </c>
      <c r="B180" s="16">
        <v>3</v>
      </c>
      <c r="C180" s="31" t="s">
        <v>636</v>
      </c>
      <c r="D180" s="40">
        <f>октябрь!D180-ноябрь!E180</f>
        <v>1663.0570107149761</v>
      </c>
      <c r="E180" s="40">
        <f t="shared" si="2"/>
        <v>0</v>
      </c>
      <c r="F180" s="36"/>
      <c r="G180" s="36"/>
      <c r="H180" s="36"/>
      <c r="I180" s="27"/>
      <c r="J180" s="36"/>
      <c r="K180" s="36"/>
      <c r="L180" s="36"/>
      <c r="M180" s="36"/>
      <c r="N180" s="36"/>
      <c r="O180" s="29"/>
      <c r="P180" s="36"/>
      <c r="Q180" s="29"/>
      <c r="R180" s="36"/>
      <c r="S180" s="36"/>
      <c r="T180" s="36"/>
      <c r="U180" s="36"/>
      <c r="V180" s="36"/>
      <c r="W180" s="36"/>
      <c r="X180" s="36"/>
      <c r="Y180" s="29"/>
      <c r="Z180" s="36"/>
      <c r="AA180" s="66"/>
      <c r="AB180" s="36"/>
      <c r="AC180" s="36"/>
      <c r="AD180" s="36"/>
      <c r="AE180" s="36"/>
      <c r="AF180" s="36"/>
      <c r="AG180" s="36"/>
      <c r="AH180" s="29"/>
      <c r="AI180" s="36"/>
      <c r="AJ180" s="29"/>
      <c r="AK180" s="36"/>
      <c r="AL180" s="36"/>
      <c r="AM180" s="36"/>
      <c r="AN180" s="29"/>
      <c r="AO180" s="36"/>
      <c r="AP180" s="29"/>
      <c r="AQ180" s="36"/>
      <c r="AR180" s="29"/>
      <c r="AS180" s="36"/>
      <c r="AT180" s="36"/>
      <c r="AU180" s="36"/>
      <c r="AV180" s="29"/>
      <c r="AW180" s="36"/>
      <c r="AX180" s="36"/>
      <c r="AY180" s="36"/>
      <c r="AZ180" s="29"/>
      <c r="BA180" s="36"/>
      <c r="BB180" s="36"/>
      <c r="BC180" s="36"/>
      <c r="BD180" s="36"/>
      <c r="BE180" s="36"/>
      <c r="BF180" s="36"/>
      <c r="BG180" s="36"/>
      <c r="BH180" s="36"/>
      <c r="BI180" s="36"/>
      <c r="BJ180" s="29"/>
      <c r="BK180" s="36"/>
      <c r="BL180" s="29"/>
      <c r="BM180" s="36"/>
      <c r="BN180" s="36"/>
      <c r="BO180" s="36"/>
      <c r="BP180" s="29"/>
      <c r="BQ180" s="36"/>
      <c r="BR180" s="29"/>
      <c r="BS180" s="36"/>
      <c r="BT180" s="36"/>
      <c r="BU180" s="36"/>
      <c r="BV180" s="36"/>
    </row>
    <row r="181" spans="1:74" x14ac:dyDescent="0.25">
      <c r="A181" s="16">
        <v>179</v>
      </c>
      <c r="B181" s="16">
        <v>3</v>
      </c>
      <c r="C181" s="31" t="s">
        <v>637</v>
      </c>
      <c r="D181" s="40">
        <f>октябрь!D181-ноябрь!E181</f>
        <v>585.16830368115939</v>
      </c>
      <c r="E181" s="40">
        <f t="shared" si="2"/>
        <v>0</v>
      </c>
      <c r="F181" s="36"/>
      <c r="G181" s="36"/>
      <c r="H181" s="36"/>
      <c r="I181" s="27"/>
      <c r="J181" s="36"/>
      <c r="K181" s="36"/>
      <c r="L181" s="36"/>
      <c r="M181" s="36"/>
      <c r="N181" s="36"/>
      <c r="O181" s="29"/>
      <c r="P181" s="36"/>
      <c r="Q181" s="29"/>
      <c r="R181" s="36"/>
      <c r="S181" s="36"/>
      <c r="T181" s="36"/>
      <c r="U181" s="36"/>
      <c r="V181" s="36"/>
      <c r="W181" s="36"/>
      <c r="X181" s="36"/>
      <c r="Y181" s="29"/>
      <c r="Z181" s="36"/>
      <c r="AA181" s="66"/>
      <c r="AB181" s="36"/>
      <c r="AC181" s="36"/>
      <c r="AD181" s="36"/>
      <c r="AE181" s="36"/>
      <c r="AF181" s="36"/>
      <c r="AG181" s="36"/>
      <c r="AH181" s="29"/>
      <c r="AI181" s="36"/>
      <c r="AJ181" s="29"/>
      <c r="AK181" s="36"/>
      <c r="AL181" s="36"/>
      <c r="AM181" s="36"/>
      <c r="AN181" s="29"/>
      <c r="AO181" s="36"/>
      <c r="AP181" s="29"/>
      <c r="AQ181" s="36"/>
      <c r="AR181" s="29"/>
      <c r="AS181" s="36"/>
      <c r="AT181" s="36"/>
      <c r="AU181" s="36"/>
      <c r="AV181" s="29"/>
      <c r="AW181" s="36"/>
      <c r="AX181" s="36"/>
      <c r="AY181" s="36"/>
      <c r="AZ181" s="29"/>
      <c r="BA181" s="36"/>
      <c r="BB181" s="36"/>
      <c r="BC181" s="36"/>
      <c r="BD181" s="36"/>
      <c r="BE181" s="36"/>
      <c r="BF181" s="36"/>
      <c r="BG181" s="36"/>
      <c r="BH181" s="36"/>
      <c r="BI181" s="36"/>
      <c r="BJ181" s="29"/>
      <c r="BK181" s="36"/>
      <c r="BL181" s="29"/>
      <c r="BM181" s="36"/>
      <c r="BN181" s="36"/>
      <c r="BO181" s="36"/>
      <c r="BP181" s="29"/>
      <c r="BQ181" s="36"/>
      <c r="BR181" s="29"/>
      <c r="BS181" s="36"/>
      <c r="BT181" s="36"/>
      <c r="BU181" s="36"/>
      <c r="BV181" s="36"/>
    </row>
    <row r="182" spans="1:74" x14ac:dyDescent="0.25">
      <c r="A182" s="16">
        <v>180</v>
      </c>
      <c r="B182" s="16">
        <v>3</v>
      </c>
      <c r="C182" s="31" t="s">
        <v>638</v>
      </c>
      <c r="D182" s="40">
        <f>октябрь!D182-ноябрь!E182</f>
        <v>1499.7315411188406</v>
      </c>
      <c r="E182" s="40">
        <f t="shared" si="2"/>
        <v>0</v>
      </c>
      <c r="F182" s="36"/>
      <c r="G182" s="36"/>
      <c r="H182" s="36"/>
      <c r="I182" s="27"/>
      <c r="J182" s="36"/>
      <c r="K182" s="36"/>
      <c r="L182" s="36"/>
      <c r="M182" s="36"/>
      <c r="N182" s="36"/>
      <c r="O182" s="29"/>
      <c r="P182" s="36"/>
      <c r="Q182" s="29"/>
      <c r="R182" s="36"/>
      <c r="S182" s="36"/>
      <c r="T182" s="36"/>
      <c r="U182" s="36"/>
      <c r="V182" s="36"/>
      <c r="W182" s="36"/>
      <c r="X182" s="36"/>
      <c r="Y182" s="29"/>
      <c r="Z182" s="36"/>
      <c r="AA182" s="66"/>
      <c r="AB182" s="36"/>
      <c r="AC182" s="36"/>
      <c r="AD182" s="36"/>
      <c r="AE182" s="36"/>
      <c r="AF182" s="36"/>
      <c r="AG182" s="36"/>
      <c r="AH182" s="29"/>
      <c r="AI182" s="36"/>
      <c r="AJ182" s="29"/>
      <c r="AK182" s="36"/>
      <c r="AL182" s="36"/>
      <c r="AM182" s="36"/>
      <c r="AN182" s="29"/>
      <c r="AO182" s="36"/>
      <c r="AP182" s="29"/>
      <c r="AQ182" s="36"/>
      <c r="AR182" s="29"/>
      <c r="AS182" s="36"/>
      <c r="AT182" s="36"/>
      <c r="AU182" s="36"/>
      <c r="AV182" s="29"/>
      <c r="AW182" s="36"/>
      <c r="AX182" s="36"/>
      <c r="AY182" s="36"/>
      <c r="AZ182" s="29"/>
      <c r="BA182" s="36"/>
      <c r="BB182" s="36"/>
      <c r="BC182" s="36"/>
      <c r="BD182" s="36"/>
      <c r="BE182" s="36"/>
      <c r="BF182" s="36"/>
      <c r="BG182" s="36"/>
      <c r="BH182" s="36"/>
      <c r="BI182" s="36"/>
      <c r="BJ182" s="29"/>
      <c r="BK182" s="36"/>
      <c r="BL182" s="29"/>
      <c r="BM182" s="36"/>
      <c r="BN182" s="36"/>
      <c r="BO182" s="36"/>
      <c r="BP182" s="29"/>
      <c r="BQ182" s="36"/>
      <c r="BR182" s="29"/>
      <c r="BS182" s="36"/>
      <c r="BT182" s="36"/>
      <c r="BU182" s="36"/>
      <c r="BV182" s="36"/>
    </row>
    <row r="183" spans="1:74" x14ac:dyDescent="0.25">
      <c r="A183" s="16">
        <v>181</v>
      </c>
      <c r="B183" s="16">
        <v>3</v>
      </c>
      <c r="C183" s="31" t="s">
        <v>639</v>
      </c>
      <c r="D183" s="40">
        <f>октябрь!D183-ноябрь!E183</f>
        <v>-218.65055745314015</v>
      </c>
      <c r="E183" s="40">
        <f t="shared" si="2"/>
        <v>0</v>
      </c>
      <c r="F183" s="36"/>
      <c r="G183" s="36"/>
      <c r="H183" s="36"/>
      <c r="I183" s="27"/>
      <c r="J183" s="36"/>
      <c r="K183" s="36"/>
      <c r="L183" s="36"/>
      <c r="M183" s="36"/>
      <c r="N183" s="36"/>
      <c r="O183" s="29"/>
      <c r="P183" s="36"/>
      <c r="Q183" s="29"/>
      <c r="R183" s="36"/>
      <c r="S183" s="36"/>
      <c r="T183" s="36"/>
      <c r="U183" s="36"/>
      <c r="V183" s="36"/>
      <c r="W183" s="36"/>
      <c r="X183" s="36"/>
      <c r="Y183" s="29"/>
      <c r="Z183" s="36"/>
      <c r="AA183" s="66"/>
      <c r="AB183" s="36"/>
      <c r="AC183" s="36"/>
      <c r="AD183" s="36"/>
      <c r="AE183" s="36"/>
      <c r="AF183" s="36"/>
      <c r="AG183" s="36"/>
      <c r="AH183" s="29"/>
      <c r="AI183" s="36"/>
      <c r="AJ183" s="29"/>
      <c r="AK183" s="36"/>
      <c r="AL183" s="36"/>
      <c r="AM183" s="36"/>
      <c r="AN183" s="29"/>
      <c r="AO183" s="36"/>
      <c r="AP183" s="29"/>
      <c r="AQ183" s="36"/>
      <c r="AR183" s="29"/>
      <c r="AS183" s="36"/>
      <c r="AT183" s="36"/>
      <c r="AU183" s="36"/>
      <c r="AV183" s="29"/>
      <c r="AW183" s="36"/>
      <c r="AX183" s="36"/>
      <c r="AY183" s="36"/>
      <c r="AZ183" s="29"/>
      <c r="BA183" s="36"/>
      <c r="BB183" s="36"/>
      <c r="BC183" s="36"/>
      <c r="BD183" s="36"/>
      <c r="BE183" s="36"/>
      <c r="BF183" s="36"/>
      <c r="BG183" s="36"/>
      <c r="BH183" s="36"/>
      <c r="BI183" s="36"/>
      <c r="BJ183" s="29"/>
      <c r="BK183" s="36"/>
      <c r="BL183" s="29"/>
      <c r="BM183" s="36"/>
      <c r="BN183" s="36"/>
      <c r="BO183" s="36"/>
      <c r="BP183" s="29"/>
      <c r="BQ183" s="36"/>
      <c r="BR183" s="29"/>
      <c r="BS183" s="36"/>
      <c r="BT183" s="36"/>
      <c r="BU183" s="36"/>
      <c r="BV183" s="36"/>
    </row>
    <row r="184" spans="1:74" x14ac:dyDescent="0.25">
      <c r="A184" s="16">
        <v>182</v>
      </c>
      <c r="B184" s="16">
        <v>3</v>
      </c>
      <c r="C184" s="31" t="s">
        <v>640</v>
      </c>
      <c r="D184" s="40">
        <f>октябрь!D184-ноябрь!E184</f>
        <v>1752.6149774299515</v>
      </c>
      <c r="E184" s="40">
        <f t="shared" si="2"/>
        <v>0</v>
      </c>
      <c r="F184" s="36"/>
      <c r="G184" s="36"/>
      <c r="H184" s="36"/>
      <c r="I184" s="27"/>
      <c r="J184" s="36"/>
      <c r="K184" s="36"/>
      <c r="L184" s="36"/>
      <c r="M184" s="36"/>
      <c r="N184" s="36"/>
      <c r="O184" s="29"/>
      <c r="P184" s="36"/>
      <c r="Q184" s="29"/>
      <c r="R184" s="36"/>
      <c r="S184" s="36"/>
      <c r="T184" s="36"/>
      <c r="U184" s="36"/>
      <c r="V184" s="36"/>
      <c r="W184" s="36"/>
      <c r="X184" s="36"/>
      <c r="Y184" s="29"/>
      <c r="Z184" s="36"/>
      <c r="AA184" s="66"/>
      <c r="AB184" s="36"/>
      <c r="AC184" s="36"/>
      <c r="AD184" s="36"/>
      <c r="AE184" s="36"/>
      <c r="AF184" s="36"/>
      <c r="AG184" s="36"/>
      <c r="AH184" s="29"/>
      <c r="AI184" s="36"/>
      <c r="AJ184" s="29"/>
      <c r="AK184" s="36"/>
      <c r="AL184" s="36"/>
      <c r="AM184" s="36"/>
      <c r="AN184" s="29"/>
      <c r="AO184" s="36"/>
      <c r="AP184" s="29"/>
      <c r="AQ184" s="36"/>
      <c r="AR184" s="29"/>
      <c r="AS184" s="36"/>
      <c r="AT184" s="36"/>
      <c r="AU184" s="36"/>
      <c r="AV184" s="29"/>
      <c r="AW184" s="36"/>
      <c r="AX184" s="36"/>
      <c r="AY184" s="36"/>
      <c r="AZ184" s="29"/>
      <c r="BA184" s="36"/>
      <c r="BB184" s="36"/>
      <c r="BC184" s="36"/>
      <c r="BD184" s="36"/>
      <c r="BE184" s="36"/>
      <c r="BF184" s="36"/>
      <c r="BG184" s="36"/>
      <c r="BH184" s="36"/>
      <c r="BI184" s="36"/>
      <c r="BJ184" s="29"/>
      <c r="BK184" s="36"/>
      <c r="BL184" s="29"/>
      <c r="BM184" s="36"/>
      <c r="BN184" s="36"/>
      <c r="BO184" s="36"/>
      <c r="BP184" s="29"/>
      <c r="BQ184" s="36"/>
      <c r="BR184" s="29"/>
      <c r="BS184" s="36"/>
      <c r="BT184" s="36"/>
      <c r="BU184" s="36"/>
      <c r="BV184" s="36"/>
    </row>
    <row r="185" spans="1:74" x14ac:dyDescent="0.25">
      <c r="A185" s="16">
        <v>183</v>
      </c>
      <c r="B185" s="16">
        <v>3</v>
      </c>
      <c r="C185" s="31" t="s">
        <v>641</v>
      </c>
      <c r="D185" s="40">
        <f>октябрь!D185-ноябрь!E185</f>
        <v>2032.2926245990336</v>
      </c>
      <c r="E185" s="40">
        <f t="shared" si="2"/>
        <v>0</v>
      </c>
      <c r="F185" s="36"/>
      <c r="G185" s="36"/>
      <c r="H185" s="36"/>
      <c r="I185" s="27"/>
      <c r="J185" s="36"/>
      <c r="K185" s="36"/>
      <c r="L185" s="36"/>
      <c r="M185" s="36"/>
      <c r="N185" s="36"/>
      <c r="O185" s="29"/>
      <c r="P185" s="36"/>
      <c r="Q185" s="29"/>
      <c r="R185" s="36"/>
      <c r="S185" s="36"/>
      <c r="T185" s="36"/>
      <c r="U185" s="36"/>
      <c r="V185" s="36"/>
      <c r="W185" s="36"/>
      <c r="X185" s="36"/>
      <c r="Y185" s="29"/>
      <c r="Z185" s="36"/>
      <c r="AA185" s="66"/>
      <c r="AB185" s="36"/>
      <c r="AC185" s="36"/>
      <c r="AD185" s="36"/>
      <c r="AE185" s="36"/>
      <c r="AF185" s="36"/>
      <c r="AG185" s="36"/>
      <c r="AH185" s="29"/>
      <c r="AI185" s="36"/>
      <c r="AJ185" s="29"/>
      <c r="AK185" s="36"/>
      <c r="AL185" s="36"/>
      <c r="AM185" s="36"/>
      <c r="AN185" s="29"/>
      <c r="AO185" s="36"/>
      <c r="AP185" s="29"/>
      <c r="AQ185" s="36"/>
      <c r="AR185" s="29"/>
      <c r="AS185" s="36"/>
      <c r="AT185" s="36"/>
      <c r="AU185" s="36"/>
      <c r="AV185" s="29"/>
      <c r="AW185" s="36"/>
      <c r="AX185" s="36"/>
      <c r="AY185" s="36"/>
      <c r="AZ185" s="29"/>
      <c r="BA185" s="36"/>
      <c r="BB185" s="36"/>
      <c r="BC185" s="36"/>
      <c r="BD185" s="36"/>
      <c r="BE185" s="36"/>
      <c r="BF185" s="36"/>
      <c r="BG185" s="36"/>
      <c r="BH185" s="36"/>
      <c r="BI185" s="36"/>
      <c r="BJ185" s="29"/>
      <c r="BK185" s="36"/>
      <c r="BL185" s="29"/>
      <c r="BM185" s="36"/>
      <c r="BN185" s="36"/>
      <c r="BO185" s="36"/>
      <c r="BP185" s="29"/>
      <c r="BQ185" s="36"/>
      <c r="BR185" s="29"/>
      <c r="BS185" s="36"/>
      <c r="BT185" s="36"/>
      <c r="BU185" s="36"/>
      <c r="BV185" s="36"/>
    </row>
    <row r="186" spans="1:74" x14ac:dyDescent="0.25">
      <c r="A186" s="16">
        <v>184</v>
      </c>
      <c r="B186" s="16">
        <v>3</v>
      </c>
      <c r="C186" s="31" t="s">
        <v>642</v>
      </c>
      <c r="D186" s="40">
        <f>октябрь!D186-ноябрь!E186</f>
        <v>752.3534398067635</v>
      </c>
      <c r="E186" s="40">
        <f t="shared" si="2"/>
        <v>0</v>
      </c>
      <c r="F186" s="36"/>
      <c r="G186" s="36"/>
      <c r="H186" s="36"/>
      <c r="I186" s="27"/>
      <c r="J186" s="36"/>
      <c r="K186" s="36"/>
      <c r="L186" s="36"/>
      <c r="M186" s="36"/>
      <c r="N186" s="36"/>
      <c r="O186" s="29"/>
      <c r="P186" s="36"/>
      <c r="Q186" s="29"/>
      <c r="R186" s="36"/>
      <c r="S186" s="36"/>
      <c r="T186" s="36"/>
      <c r="U186" s="36"/>
      <c r="V186" s="36"/>
      <c r="W186" s="36"/>
      <c r="X186" s="36"/>
      <c r="Y186" s="29"/>
      <c r="Z186" s="36"/>
      <c r="AA186" s="66"/>
      <c r="AB186" s="36"/>
      <c r="AC186" s="36"/>
      <c r="AD186" s="36"/>
      <c r="AE186" s="36"/>
      <c r="AF186" s="36"/>
      <c r="AG186" s="36"/>
      <c r="AH186" s="29"/>
      <c r="AI186" s="36"/>
      <c r="AJ186" s="29"/>
      <c r="AK186" s="36"/>
      <c r="AL186" s="36"/>
      <c r="AM186" s="36"/>
      <c r="AN186" s="29"/>
      <c r="AO186" s="36"/>
      <c r="AP186" s="29"/>
      <c r="AQ186" s="36"/>
      <c r="AR186" s="29"/>
      <c r="AS186" s="36"/>
      <c r="AT186" s="36"/>
      <c r="AU186" s="36"/>
      <c r="AV186" s="29"/>
      <c r="AW186" s="36"/>
      <c r="AX186" s="36"/>
      <c r="AY186" s="36"/>
      <c r="AZ186" s="29"/>
      <c r="BA186" s="36"/>
      <c r="BB186" s="36"/>
      <c r="BC186" s="36"/>
      <c r="BD186" s="36"/>
      <c r="BE186" s="36"/>
      <c r="BF186" s="36"/>
      <c r="BG186" s="36"/>
      <c r="BH186" s="36"/>
      <c r="BI186" s="36"/>
      <c r="BJ186" s="29"/>
      <c r="BK186" s="36"/>
      <c r="BL186" s="29"/>
      <c r="BM186" s="36"/>
      <c r="BN186" s="36"/>
      <c r="BO186" s="36"/>
      <c r="BP186" s="29"/>
      <c r="BQ186" s="36"/>
      <c r="BR186" s="29"/>
      <c r="BS186" s="36"/>
      <c r="BT186" s="36"/>
      <c r="BU186" s="36"/>
      <c r="BV186" s="36"/>
    </row>
    <row r="187" spans="1:74" x14ac:dyDescent="0.25">
      <c r="A187" s="16">
        <v>185</v>
      </c>
      <c r="B187" s="16">
        <v>1</v>
      </c>
      <c r="C187" s="31" t="s">
        <v>643</v>
      </c>
      <c r="D187" s="40">
        <f>октябрь!D187-ноябрь!E187</f>
        <v>282.77074114009667</v>
      </c>
      <c r="E187" s="40">
        <f t="shared" si="2"/>
        <v>0</v>
      </c>
      <c r="F187" s="36"/>
      <c r="G187" s="36"/>
      <c r="H187" s="36"/>
      <c r="I187" s="27"/>
      <c r="J187" s="36"/>
      <c r="K187" s="36"/>
      <c r="L187" s="36"/>
      <c r="M187" s="36"/>
      <c r="N187" s="36"/>
      <c r="O187" s="29"/>
      <c r="P187" s="36"/>
      <c r="Q187" s="29"/>
      <c r="R187" s="36"/>
      <c r="S187" s="36"/>
      <c r="T187" s="36"/>
      <c r="U187" s="36"/>
      <c r="V187" s="36"/>
      <c r="W187" s="36"/>
      <c r="X187" s="36"/>
      <c r="Y187" s="29"/>
      <c r="Z187" s="36"/>
      <c r="AA187" s="66"/>
      <c r="AB187" s="36"/>
      <c r="AC187" s="36"/>
      <c r="AD187" s="36"/>
      <c r="AE187" s="36"/>
      <c r="AF187" s="36"/>
      <c r="AG187" s="36"/>
      <c r="AH187" s="29"/>
      <c r="AI187" s="36"/>
      <c r="AJ187" s="29"/>
      <c r="AK187" s="36"/>
      <c r="AL187" s="36"/>
      <c r="AM187" s="36"/>
      <c r="AN187" s="29"/>
      <c r="AO187" s="36"/>
      <c r="AP187" s="29"/>
      <c r="AQ187" s="36"/>
      <c r="AR187" s="29"/>
      <c r="AS187" s="36"/>
      <c r="AT187" s="36"/>
      <c r="AU187" s="36"/>
      <c r="AV187" s="29"/>
      <c r="AW187" s="36"/>
      <c r="AX187" s="36"/>
      <c r="AY187" s="36"/>
      <c r="AZ187" s="29"/>
      <c r="BA187" s="36"/>
      <c r="BB187" s="36"/>
      <c r="BC187" s="36"/>
      <c r="BD187" s="36"/>
      <c r="BE187" s="36"/>
      <c r="BF187" s="36"/>
      <c r="BG187" s="36"/>
      <c r="BH187" s="36"/>
      <c r="BI187" s="36"/>
      <c r="BJ187" s="29"/>
      <c r="BK187" s="36"/>
      <c r="BL187" s="29"/>
      <c r="BM187" s="36"/>
      <c r="BN187" s="36"/>
      <c r="BO187" s="36"/>
      <c r="BP187" s="29"/>
      <c r="BQ187" s="36"/>
      <c r="BR187" s="29"/>
      <c r="BS187" s="36"/>
      <c r="BT187" s="36"/>
      <c r="BU187" s="36"/>
      <c r="BV187" s="36"/>
    </row>
    <row r="188" spans="1:74" x14ac:dyDescent="0.25">
      <c r="A188" s="16">
        <v>186</v>
      </c>
      <c r="B188" s="16">
        <v>1</v>
      </c>
      <c r="C188" s="31" t="s">
        <v>644</v>
      </c>
      <c r="D188" s="40">
        <f>октябрь!D188-ноябрь!E188</f>
        <v>-122.16001816425118</v>
      </c>
      <c r="E188" s="40">
        <f t="shared" si="2"/>
        <v>0</v>
      </c>
      <c r="F188" s="36"/>
      <c r="G188" s="36"/>
      <c r="H188" s="36"/>
      <c r="I188" s="27"/>
      <c r="J188" s="36"/>
      <c r="K188" s="36"/>
      <c r="L188" s="36"/>
      <c r="M188" s="36"/>
      <c r="N188" s="36"/>
      <c r="O188" s="29"/>
      <c r="P188" s="36"/>
      <c r="Q188" s="29"/>
      <c r="R188" s="36"/>
      <c r="S188" s="36"/>
      <c r="T188" s="36"/>
      <c r="U188" s="36"/>
      <c r="V188" s="36"/>
      <c r="W188" s="36"/>
      <c r="X188" s="36"/>
      <c r="Y188" s="29"/>
      <c r="Z188" s="36"/>
      <c r="AA188" s="66"/>
      <c r="AB188" s="36"/>
      <c r="AC188" s="36"/>
      <c r="AD188" s="36"/>
      <c r="AE188" s="36"/>
      <c r="AF188" s="36"/>
      <c r="AG188" s="36"/>
      <c r="AH188" s="29"/>
      <c r="AI188" s="36"/>
      <c r="AJ188" s="29"/>
      <c r="AK188" s="36"/>
      <c r="AL188" s="36"/>
      <c r="AM188" s="36"/>
      <c r="AN188" s="29"/>
      <c r="AO188" s="36"/>
      <c r="AP188" s="29"/>
      <c r="AQ188" s="36"/>
      <c r="AR188" s="29"/>
      <c r="AS188" s="36"/>
      <c r="AT188" s="36"/>
      <c r="AU188" s="36"/>
      <c r="AV188" s="29"/>
      <c r="AW188" s="36"/>
      <c r="AX188" s="36"/>
      <c r="AY188" s="36"/>
      <c r="AZ188" s="29"/>
      <c r="BA188" s="36"/>
      <c r="BB188" s="36"/>
      <c r="BC188" s="36"/>
      <c r="BD188" s="36"/>
      <c r="BE188" s="36"/>
      <c r="BF188" s="36"/>
      <c r="BG188" s="36"/>
      <c r="BH188" s="36"/>
      <c r="BI188" s="36"/>
      <c r="BJ188" s="29"/>
      <c r="BK188" s="36"/>
      <c r="BL188" s="29"/>
      <c r="BM188" s="36"/>
      <c r="BN188" s="36"/>
      <c r="BO188" s="36"/>
      <c r="BP188" s="29"/>
      <c r="BQ188" s="36"/>
      <c r="BR188" s="29"/>
      <c r="BS188" s="36"/>
      <c r="BT188" s="36"/>
      <c r="BU188" s="36"/>
      <c r="BV188" s="36"/>
    </row>
    <row r="189" spans="1:74" x14ac:dyDescent="0.25">
      <c r="A189" s="16">
        <v>187</v>
      </c>
      <c r="B189" s="16">
        <v>1</v>
      </c>
      <c r="C189" s="31" t="s">
        <v>645</v>
      </c>
      <c r="D189" s="40">
        <f>октябрь!D189-ноябрь!E189</f>
        <v>126.67738631884059</v>
      </c>
      <c r="E189" s="40">
        <f t="shared" si="2"/>
        <v>0</v>
      </c>
      <c r="F189" s="36"/>
      <c r="G189" s="36"/>
      <c r="H189" s="36"/>
      <c r="I189" s="27"/>
      <c r="J189" s="36"/>
      <c r="K189" s="36"/>
      <c r="L189" s="36"/>
      <c r="M189" s="36"/>
      <c r="N189" s="36"/>
      <c r="O189" s="29"/>
      <c r="P189" s="36"/>
      <c r="Q189" s="29"/>
      <c r="R189" s="36"/>
      <c r="S189" s="36"/>
      <c r="T189" s="36"/>
      <c r="U189" s="36"/>
      <c r="V189" s="36"/>
      <c r="W189" s="36"/>
      <c r="X189" s="36"/>
      <c r="Y189" s="29"/>
      <c r="Z189" s="36"/>
      <c r="AA189" s="66"/>
      <c r="AB189" s="36"/>
      <c r="AC189" s="36"/>
      <c r="AD189" s="36"/>
      <c r="AE189" s="36"/>
      <c r="AF189" s="36"/>
      <c r="AG189" s="36"/>
      <c r="AH189" s="29"/>
      <c r="AI189" s="36"/>
      <c r="AJ189" s="29"/>
      <c r="AK189" s="36"/>
      <c r="AL189" s="36"/>
      <c r="AM189" s="36"/>
      <c r="AN189" s="29"/>
      <c r="AO189" s="36"/>
      <c r="AP189" s="29"/>
      <c r="AQ189" s="36"/>
      <c r="AR189" s="29"/>
      <c r="AS189" s="36"/>
      <c r="AT189" s="36"/>
      <c r="AU189" s="36"/>
      <c r="AV189" s="29"/>
      <c r="AW189" s="36"/>
      <c r="AX189" s="36"/>
      <c r="AY189" s="36"/>
      <c r="AZ189" s="29"/>
      <c r="BA189" s="36"/>
      <c r="BB189" s="36"/>
      <c r="BC189" s="36"/>
      <c r="BD189" s="36"/>
      <c r="BE189" s="36"/>
      <c r="BF189" s="36"/>
      <c r="BG189" s="36"/>
      <c r="BH189" s="36"/>
      <c r="BI189" s="36"/>
      <c r="BJ189" s="29"/>
      <c r="BK189" s="36"/>
      <c r="BL189" s="29"/>
      <c r="BM189" s="36"/>
      <c r="BN189" s="36"/>
      <c r="BO189" s="36"/>
      <c r="BP189" s="29"/>
      <c r="BQ189" s="36"/>
      <c r="BR189" s="29"/>
      <c r="BS189" s="36"/>
      <c r="BT189" s="36"/>
      <c r="BU189" s="36"/>
      <c r="BV189" s="36"/>
    </row>
    <row r="190" spans="1:74" x14ac:dyDescent="0.25">
      <c r="A190" s="16">
        <v>188</v>
      </c>
      <c r="B190" s="16">
        <v>1</v>
      </c>
      <c r="C190" s="31" t="s">
        <v>646</v>
      </c>
      <c r="D190" s="40">
        <f>октябрь!D190-ноябрь!E190</f>
        <v>170.04095183574879</v>
      </c>
      <c r="E190" s="40">
        <f t="shared" si="2"/>
        <v>0</v>
      </c>
      <c r="F190" s="36"/>
      <c r="G190" s="36"/>
      <c r="H190" s="36"/>
      <c r="I190" s="27"/>
      <c r="J190" s="36"/>
      <c r="K190" s="36"/>
      <c r="L190" s="36"/>
      <c r="M190" s="36"/>
      <c r="N190" s="36"/>
      <c r="O190" s="29"/>
      <c r="P190" s="36"/>
      <c r="Q190" s="29"/>
      <c r="R190" s="36"/>
      <c r="S190" s="36"/>
      <c r="T190" s="36"/>
      <c r="U190" s="36"/>
      <c r="V190" s="36"/>
      <c r="W190" s="36"/>
      <c r="X190" s="36"/>
      <c r="Y190" s="29"/>
      <c r="Z190" s="36"/>
      <c r="AA190" s="66"/>
      <c r="AB190" s="36"/>
      <c r="AC190" s="36"/>
      <c r="AD190" s="36"/>
      <c r="AE190" s="36"/>
      <c r="AF190" s="36"/>
      <c r="AG190" s="36"/>
      <c r="AH190" s="29"/>
      <c r="AI190" s="36"/>
      <c r="AJ190" s="29"/>
      <c r="AK190" s="36"/>
      <c r="AL190" s="36"/>
      <c r="AM190" s="36"/>
      <c r="AN190" s="29"/>
      <c r="AO190" s="36"/>
      <c r="AP190" s="29"/>
      <c r="AQ190" s="36"/>
      <c r="AR190" s="29"/>
      <c r="AS190" s="36"/>
      <c r="AT190" s="36"/>
      <c r="AU190" s="36"/>
      <c r="AV190" s="29"/>
      <c r="AW190" s="36"/>
      <c r="AX190" s="36"/>
      <c r="AY190" s="36"/>
      <c r="AZ190" s="29"/>
      <c r="BA190" s="36"/>
      <c r="BB190" s="36"/>
      <c r="BC190" s="36"/>
      <c r="BD190" s="36"/>
      <c r="BE190" s="36"/>
      <c r="BF190" s="36"/>
      <c r="BG190" s="36"/>
      <c r="BH190" s="36"/>
      <c r="BI190" s="36"/>
      <c r="BJ190" s="29"/>
      <c r="BK190" s="36"/>
      <c r="BL190" s="29"/>
      <c r="BM190" s="36"/>
      <c r="BN190" s="36"/>
      <c r="BO190" s="36"/>
      <c r="BP190" s="29"/>
      <c r="BQ190" s="36"/>
      <c r="BR190" s="29"/>
      <c r="BS190" s="36"/>
      <c r="BT190" s="36"/>
      <c r="BU190" s="36"/>
      <c r="BV190" s="36"/>
    </row>
    <row r="191" spans="1:74" ht="16.5" customHeight="1" x14ac:dyDescent="0.25">
      <c r="A191" s="16">
        <v>189</v>
      </c>
      <c r="B191" s="16">
        <v>1</v>
      </c>
      <c r="C191" s="31" t="s">
        <v>647</v>
      </c>
      <c r="D191" s="40">
        <f>октябрь!D191-ноябрь!E191</f>
        <v>432.03796779710143</v>
      </c>
      <c r="E191" s="40">
        <f t="shared" si="2"/>
        <v>0</v>
      </c>
      <c r="F191" s="36"/>
      <c r="G191" s="36"/>
      <c r="H191" s="36"/>
      <c r="I191" s="27"/>
      <c r="J191" s="36"/>
      <c r="K191" s="36"/>
      <c r="L191" s="36"/>
      <c r="M191" s="36"/>
      <c r="N191" s="36"/>
      <c r="O191" s="29"/>
      <c r="P191" s="36"/>
      <c r="Q191" s="29"/>
      <c r="R191" s="36"/>
      <c r="S191" s="36"/>
      <c r="T191" s="36"/>
      <c r="U191" s="36"/>
      <c r="V191" s="36"/>
      <c r="W191" s="36"/>
      <c r="X191" s="36"/>
      <c r="Y191" s="29"/>
      <c r="Z191" s="36"/>
      <c r="AA191" s="66"/>
      <c r="AB191" s="36"/>
      <c r="AC191" s="36"/>
      <c r="AD191" s="36"/>
      <c r="AE191" s="36"/>
      <c r="AF191" s="36"/>
      <c r="AG191" s="36"/>
      <c r="AH191" s="29"/>
      <c r="AI191" s="36"/>
      <c r="AJ191" s="29"/>
      <c r="AK191" s="36"/>
      <c r="AL191" s="36"/>
      <c r="AM191" s="36"/>
      <c r="AN191" s="29"/>
      <c r="AO191" s="36"/>
      <c r="AP191" s="29"/>
      <c r="AQ191" s="36"/>
      <c r="AR191" s="29"/>
      <c r="AS191" s="36"/>
      <c r="AT191" s="36"/>
      <c r="AU191" s="36"/>
      <c r="AV191" s="29"/>
      <c r="AW191" s="36"/>
      <c r="AX191" s="36"/>
      <c r="AY191" s="36"/>
      <c r="AZ191" s="29"/>
      <c r="BA191" s="36"/>
      <c r="BB191" s="36"/>
      <c r="BC191" s="36"/>
      <c r="BD191" s="36"/>
      <c r="BE191" s="36"/>
      <c r="BF191" s="36"/>
      <c r="BG191" s="36"/>
      <c r="BH191" s="36"/>
      <c r="BI191" s="36"/>
      <c r="BJ191" s="29"/>
      <c r="BK191" s="36"/>
      <c r="BL191" s="29"/>
      <c r="BM191" s="36"/>
      <c r="BN191" s="36"/>
      <c r="BO191" s="36"/>
      <c r="BP191" s="29"/>
      <c r="BQ191" s="36"/>
      <c r="BR191" s="29"/>
      <c r="BS191" s="36"/>
      <c r="BT191" s="36"/>
      <c r="BU191" s="36"/>
      <c r="BV191" s="36"/>
    </row>
    <row r="192" spans="1:74" x14ac:dyDescent="0.25">
      <c r="A192" s="16">
        <v>190</v>
      </c>
      <c r="B192" s="16">
        <v>3</v>
      </c>
      <c r="C192" s="31" t="s">
        <v>648</v>
      </c>
      <c r="D192" s="40">
        <f>октябрь!D192-ноябрь!E192</f>
        <v>3662.4498004347815</v>
      </c>
      <c r="E192" s="40">
        <f t="shared" si="2"/>
        <v>0</v>
      </c>
      <c r="F192" s="36"/>
      <c r="G192" s="36"/>
      <c r="H192" s="36"/>
      <c r="I192" s="27"/>
      <c r="J192" s="36"/>
      <c r="K192" s="36"/>
      <c r="L192" s="36"/>
      <c r="M192" s="36"/>
      <c r="N192" s="36"/>
      <c r="O192" s="29"/>
      <c r="P192" s="36"/>
      <c r="Q192" s="29"/>
      <c r="R192" s="36"/>
      <c r="S192" s="36"/>
      <c r="T192" s="36"/>
      <c r="U192" s="36"/>
      <c r="V192" s="36"/>
      <c r="W192" s="36"/>
      <c r="X192" s="36"/>
      <c r="Y192" s="29"/>
      <c r="Z192" s="36"/>
      <c r="AA192" s="66"/>
      <c r="AB192" s="36"/>
      <c r="AC192" s="36"/>
      <c r="AD192" s="36"/>
      <c r="AE192" s="36"/>
      <c r="AF192" s="36"/>
      <c r="AG192" s="36"/>
      <c r="AH192" s="29"/>
      <c r="AI192" s="36"/>
      <c r="AJ192" s="29"/>
      <c r="AK192" s="36"/>
      <c r="AL192" s="36"/>
      <c r="AM192" s="36"/>
      <c r="AN192" s="29"/>
      <c r="AO192" s="36"/>
      <c r="AP192" s="29"/>
      <c r="AQ192" s="36"/>
      <c r="AR192" s="29"/>
      <c r="AS192" s="36"/>
      <c r="AT192" s="36"/>
      <c r="AU192" s="36"/>
      <c r="AV192" s="29"/>
      <c r="AW192" s="36"/>
      <c r="AX192" s="36"/>
      <c r="AY192" s="36"/>
      <c r="AZ192" s="29"/>
      <c r="BA192" s="36"/>
      <c r="BB192" s="36"/>
      <c r="BC192" s="36"/>
      <c r="BD192" s="36"/>
      <c r="BE192" s="36"/>
      <c r="BF192" s="36"/>
      <c r="BG192" s="36"/>
      <c r="BH192" s="36"/>
      <c r="BI192" s="36"/>
      <c r="BJ192" s="29"/>
      <c r="BK192" s="36"/>
      <c r="BL192" s="29"/>
      <c r="BM192" s="36"/>
      <c r="BN192" s="36"/>
      <c r="BO192" s="36"/>
      <c r="BP192" s="29"/>
      <c r="BQ192" s="36"/>
      <c r="BR192" s="29"/>
      <c r="BS192" s="36"/>
      <c r="BT192" s="36"/>
      <c r="BU192" s="36"/>
      <c r="BV192" s="36"/>
    </row>
    <row r="193" spans="1:74" x14ac:dyDescent="0.25">
      <c r="A193" s="16">
        <v>191</v>
      </c>
      <c r="B193" s="16">
        <v>2</v>
      </c>
      <c r="C193" s="31" t="s">
        <v>649</v>
      </c>
      <c r="D193" s="40">
        <f>октябрь!D193-ноябрь!E193</f>
        <v>3498.9164925990335</v>
      </c>
      <c r="E193" s="40">
        <f t="shared" si="2"/>
        <v>0</v>
      </c>
      <c r="F193" s="36"/>
      <c r="G193" s="36"/>
      <c r="H193" s="36"/>
      <c r="I193" s="27"/>
      <c r="J193" s="36"/>
      <c r="K193" s="36"/>
      <c r="L193" s="36"/>
      <c r="M193" s="36"/>
      <c r="N193" s="36"/>
      <c r="O193" s="29"/>
      <c r="P193" s="36"/>
      <c r="Q193" s="29"/>
      <c r="R193" s="36"/>
      <c r="S193" s="36"/>
      <c r="T193" s="36"/>
      <c r="U193" s="36"/>
      <c r="V193" s="36"/>
      <c r="W193" s="36"/>
      <c r="X193" s="36"/>
      <c r="Y193" s="29"/>
      <c r="Z193" s="36"/>
      <c r="AA193" s="66"/>
      <c r="AB193" s="36"/>
      <c r="AC193" s="36"/>
      <c r="AD193" s="36"/>
      <c r="AE193" s="36"/>
      <c r="AF193" s="36"/>
      <c r="AG193" s="36"/>
      <c r="AH193" s="29"/>
      <c r="AI193" s="36"/>
      <c r="AJ193" s="29"/>
      <c r="AK193" s="36"/>
      <c r="AL193" s="36"/>
      <c r="AM193" s="36"/>
      <c r="AN193" s="29"/>
      <c r="AO193" s="36"/>
      <c r="AP193" s="29"/>
      <c r="AQ193" s="36"/>
      <c r="AR193" s="29"/>
      <c r="AS193" s="36"/>
      <c r="AT193" s="36"/>
      <c r="AU193" s="36"/>
      <c r="AV193" s="29"/>
      <c r="AW193" s="36"/>
      <c r="AX193" s="36"/>
      <c r="AY193" s="36"/>
      <c r="AZ193" s="29"/>
      <c r="BA193" s="36"/>
      <c r="BB193" s="36"/>
      <c r="BC193" s="36"/>
      <c r="BD193" s="36"/>
      <c r="BE193" s="36"/>
      <c r="BF193" s="36"/>
      <c r="BG193" s="36"/>
      <c r="BH193" s="36"/>
      <c r="BI193" s="36"/>
      <c r="BJ193" s="29"/>
      <c r="BK193" s="36"/>
      <c r="BL193" s="29"/>
      <c r="BM193" s="36"/>
      <c r="BN193" s="36"/>
      <c r="BO193" s="36"/>
      <c r="BP193" s="29"/>
      <c r="BQ193" s="36"/>
      <c r="BR193" s="29"/>
      <c r="BS193" s="36"/>
      <c r="BT193" s="36"/>
      <c r="BU193" s="36"/>
      <c r="BV193" s="36"/>
    </row>
    <row r="194" spans="1:74" x14ac:dyDescent="0.25">
      <c r="A194" s="16">
        <v>192</v>
      </c>
      <c r="B194" s="16">
        <v>3</v>
      </c>
      <c r="C194" s="31" t="s">
        <v>650</v>
      </c>
      <c r="D194" s="40">
        <f>октябрь!D194-ноябрь!E194</f>
        <v>278.5381062415459</v>
      </c>
      <c r="E194" s="40">
        <f t="shared" si="2"/>
        <v>0</v>
      </c>
      <c r="F194" s="36"/>
      <c r="G194" s="36"/>
      <c r="H194" s="36"/>
      <c r="I194" s="27"/>
      <c r="J194" s="36"/>
      <c r="K194" s="36"/>
      <c r="L194" s="36"/>
      <c r="M194" s="36"/>
      <c r="N194" s="36"/>
      <c r="O194" s="29"/>
      <c r="P194" s="36"/>
      <c r="Q194" s="29"/>
      <c r="R194" s="36"/>
      <c r="S194" s="36"/>
      <c r="T194" s="36"/>
      <c r="U194" s="36"/>
      <c r="V194" s="36"/>
      <c r="W194" s="36"/>
      <c r="X194" s="36"/>
      <c r="Y194" s="29"/>
      <c r="Z194" s="36"/>
      <c r="AA194" s="66"/>
      <c r="AB194" s="36"/>
      <c r="AC194" s="36"/>
      <c r="AD194" s="36"/>
      <c r="AE194" s="36"/>
      <c r="AF194" s="36"/>
      <c r="AG194" s="36"/>
      <c r="AH194" s="29"/>
      <c r="AI194" s="36"/>
      <c r="AJ194" s="29"/>
      <c r="AK194" s="36"/>
      <c r="AL194" s="36"/>
      <c r="AM194" s="36"/>
      <c r="AN194" s="29"/>
      <c r="AO194" s="36"/>
      <c r="AP194" s="29"/>
      <c r="AQ194" s="36"/>
      <c r="AR194" s="29"/>
      <c r="AS194" s="36"/>
      <c r="AT194" s="36"/>
      <c r="AU194" s="36"/>
      <c r="AV194" s="29"/>
      <c r="AW194" s="36"/>
      <c r="AX194" s="36"/>
      <c r="AY194" s="36"/>
      <c r="AZ194" s="29"/>
      <c r="BA194" s="36"/>
      <c r="BB194" s="36"/>
      <c r="BC194" s="36"/>
      <c r="BD194" s="36"/>
      <c r="BE194" s="36"/>
      <c r="BF194" s="36"/>
      <c r="BG194" s="36"/>
      <c r="BH194" s="36"/>
      <c r="BI194" s="36"/>
      <c r="BJ194" s="29"/>
      <c r="BK194" s="36"/>
      <c r="BL194" s="29"/>
      <c r="BM194" s="36"/>
      <c r="BN194" s="36"/>
      <c r="BO194" s="36"/>
      <c r="BP194" s="29"/>
      <c r="BQ194" s="36"/>
      <c r="BR194" s="29"/>
      <c r="BS194" s="36"/>
      <c r="BT194" s="36"/>
      <c r="BU194" s="36"/>
      <c r="BV194" s="36"/>
    </row>
    <row r="195" spans="1:74" x14ac:dyDescent="0.25">
      <c r="A195" s="16">
        <v>193</v>
      </c>
      <c r="B195" s="16">
        <v>3</v>
      </c>
      <c r="C195" s="31" t="s">
        <v>651</v>
      </c>
      <c r="D195" s="40">
        <f>октябрь!D195-ноябрь!E195</f>
        <v>420.31263593236719</v>
      </c>
      <c r="E195" s="40">
        <f t="shared" si="2"/>
        <v>0</v>
      </c>
      <c r="F195" s="36"/>
      <c r="G195" s="36"/>
      <c r="H195" s="36"/>
      <c r="I195" s="27"/>
      <c r="J195" s="36"/>
      <c r="K195" s="36"/>
      <c r="L195" s="36"/>
      <c r="M195" s="36"/>
      <c r="N195" s="36"/>
      <c r="O195" s="29"/>
      <c r="P195" s="36"/>
      <c r="Q195" s="29"/>
      <c r="R195" s="36"/>
      <c r="S195" s="36"/>
      <c r="T195" s="36"/>
      <c r="U195" s="36"/>
      <c r="V195" s="36"/>
      <c r="W195" s="36"/>
      <c r="X195" s="36"/>
      <c r="Y195" s="29"/>
      <c r="Z195" s="36"/>
      <c r="AA195" s="66"/>
      <c r="AB195" s="36"/>
      <c r="AC195" s="36"/>
      <c r="AD195" s="36"/>
      <c r="AE195" s="36"/>
      <c r="AF195" s="36"/>
      <c r="AG195" s="36"/>
      <c r="AH195" s="29"/>
      <c r="AI195" s="36"/>
      <c r="AJ195" s="29"/>
      <c r="AK195" s="36"/>
      <c r="AL195" s="36"/>
      <c r="AM195" s="36"/>
      <c r="AN195" s="29"/>
      <c r="AO195" s="36"/>
      <c r="AP195" s="29"/>
      <c r="AQ195" s="36"/>
      <c r="AR195" s="29"/>
      <c r="AS195" s="36"/>
      <c r="AT195" s="36"/>
      <c r="AU195" s="36"/>
      <c r="AV195" s="29"/>
      <c r="AW195" s="36"/>
      <c r="AX195" s="36"/>
      <c r="AY195" s="36"/>
      <c r="AZ195" s="29"/>
      <c r="BA195" s="36"/>
      <c r="BB195" s="36"/>
      <c r="BC195" s="36"/>
      <c r="BD195" s="36"/>
      <c r="BE195" s="36"/>
      <c r="BF195" s="36"/>
      <c r="BG195" s="36"/>
      <c r="BH195" s="36"/>
      <c r="BI195" s="36"/>
      <c r="BJ195" s="29"/>
      <c r="BK195" s="36"/>
      <c r="BL195" s="29"/>
      <c r="BM195" s="36"/>
      <c r="BN195" s="36"/>
      <c r="BO195" s="36"/>
      <c r="BP195" s="29"/>
      <c r="BQ195" s="36"/>
      <c r="BR195" s="29"/>
      <c r="BS195" s="36"/>
      <c r="BT195" s="36"/>
      <c r="BU195" s="36"/>
      <c r="BV195" s="36"/>
    </row>
    <row r="196" spans="1:74" x14ac:dyDescent="0.25">
      <c r="A196" s="16">
        <v>194</v>
      </c>
      <c r="B196" s="16">
        <v>3</v>
      </c>
      <c r="C196" s="31" t="s">
        <v>924</v>
      </c>
      <c r="D196" s="40">
        <f>октябрь!D196-ноябрь!E196</f>
        <v>315.51782710144926</v>
      </c>
      <c r="E196" s="40">
        <f t="shared" ref="E196:E259" si="3">G196+H196+J196+L196+N196+P196+R196+T196+V196+X196+Z196+AC196+AE196+AG196+AI196+AK196+AM196+AO196+AQ196+AS196+AU196+AW196+AY196+BA196+BC196+BE196+BG196+BI196+BK196+BM196+BO196+BQ196+BS196+BU196+BV196</f>
        <v>0</v>
      </c>
      <c r="F196" s="36"/>
      <c r="G196" s="36"/>
      <c r="H196" s="36"/>
      <c r="I196" s="27"/>
      <c r="J196" s="36"/>
      <c r="K196" s="36"/>
      <c r="L196" s="36"/>
      <c r="M196" s="36"/>
      <c r="N196" s="36"/>
      <c r="O196" s="29"/>
      <c r="P196" s="36"/>
      <c r="Q196" s="29"/>
      <c r="R196" s="36"/>
      <c r="S196" s="36"/>
      <c r="T196" s="36"/>
      <c r="U196" s="36"/>
      <c r="V196" s="36"/>
      <c r="W196" s="36"/>
      <c r="X196" s="36"/>
      <c r="Y196" s="29"/>
      <c r="Z196" s="36"/>
      <c r="AA196" s="66"/>
      <c r="AB196" s="36"/>
      <c r="AC196" s="36"/>
      <c r="AD196" s="36"/>
      <c r="AE196" s="36"/>
      <c r="AF196" s="36"/>
      <c r="AG196" s="36"/>
      <c r="AH196" s="29"/>
      <c r="AI196" s="36"/>
      <c r="AJ196" s="29"/>
      <c r="AK196" s="36"/>
      <c r="AL196" s="36"/>
      <c r="AM196" s="36"/>
      <c r="AN196" s="29"/>
      <c r="AO196" s="36"/>
      <c r="AP196" s="29"/>
      <c r="AQ196" s="36"/>
      <c r="AR196" s="29"/>
      <c r="AS196" s="36"/>
      <c r="AT196" s="36"/>
      <c r="AU196" s="36"/>
      <c r="AV196" s="29"/>
      <c r="AW196" s="36"/>
      <c r="AX196" s="36"/>
      <c r="AY196" s="36"/>
      <c r="AZ196" s="29"/>
      <c r="BA196" s="36"/>
      <c r="BB196" s="36"/>
      <c r="BC196" s="36"/>
      <c r="BD196" s="36"/>
      <c r="BE196" s="36"/>
      <c r="BF196" s="36"/>
      <c r="BG196" s="36"/>
      <c r="BH196" s="36"/>
      <c r="BI196" s="36"/>
      <c r="BJ196" s="29"/>
      <c r="BK196" s="36"/>
      <c r="BL196" s="29"/>
      <c r="BM196" s="36"/>
      <c r="BN196" s="36"/>
      <c r="BO196" s="36"/>
      <c r="BP196" s="29"/>
      <c r="BQ196" s="36"/>
      <c r="BR196" s="29"/>
      <c r="BS196" s="36"/>
      <c r="BT196" s="36"/>
      <c r="BU196" s="36"/>
      <c r="BV196" s="36"/>
    </row>
    <row r="197" spans="1:74" x14ac:dyDescent="0.25">
      <c r="A197" s="16">
        <v>195</v>
      </c>
      <c r="B197" s="16">
        <v>3</v>
      </c>
      <c r="C197" s="31" t="s">
        <v>652</v>
      </c>
      <c r="D197" s="40">
        <f>октябрь!D197-ноябрь!E197</f>
        <v>3740.8149441159412</v>
      </c>
      <c r="E197" s="40">
        <f t="shared" si="3"/>
        <v>0</v>
      </c>
      <c r="F197" s="36"/>
      <c r="G197" s="36"/>
      <c r="H197" s="36"/>
      <c r="I197" s="27"/>
      <c r="J197" s="36"/>
      <c r="K197" s="36"/>
      <c r="L197" s="36"/>
      <c r="M197" s="36"/>
      <c r="N197" s="36"/>
      <c r="O197" s="29"/>
      <c r="P197" s="36"/>
      <c r="Q197" s="29"/>
      <c r="R197" s="36"/>
      <c r="S197" s="36"/>
      <c r="T197" s="36"/>
      <c r="U197" s="36"/>
      <c r="V197" s="36"/>
      <c r="W197" s="36"/>
      <c r="X197" s="36"/>
      <c r="Y197" s="29"/>
      <c r="Z197" s="36"/>
      <c r="AA197" s="66"/>
      <c r="AB197" s="36"/>
      <c r="AC197" s="36"/>
      <c r="AD197" s="36"/>
      <c r="AE197" s="36"/>
      <c r="AF197" s="36"/>
      <c r="AG197" s="36"/>
      <c r="AH197" s="29"/>
      <c r="AI197" s="36"/>
      <c r="AJ197" s="29"/>
      <c r="AK197" s="36"/>
      <c r="AL197" s="36"/>
      <c r="AM197" s="36"/>
      <c r="AN197" s="29"/>
      <c r="AO197" s="36"/>
      <c r="AP197" s="29"/>
      <c r="AQ197" s="36"/>
      <c r="AR197" s="29"/>
      <c r="AS197" s="36"/>
      <c r="AT197" s="36"/>
      <c r="AU197" s="36"/>
      <c r="AV197" s="29"/>
      <c r="AW197" s="36"/>
      <c r="AX197" s="36"/>
      <c r="AY197" s="36"/>
      <c r="AZ197" s="29"/>
      <c r="BA197" s="36"/>
      <c r="BB197" s="36"/>
      <c r="BC197" s="36"/>
      <c r="BD197" s="36"/>
      <c r="BE197" s="36"/>
      <c r="BF197" s="36"/>
      <c r="BG197" s="36"/>
      <c r="BH197" s="36"/>
      <c r="BI197" s="36"/>
      <c r="BJ197" s="29"/>
      <c r="BK197" s="36"/>
      <c r="BL197" s="29"/>
      <c r="BM197" s="36"/>
      <c r="BN197" s="36"/>
      <c r="BO197" s="36"/>
      <c r="BP197" s="29"/>
      <c r="BQ197" s="36"/>
      <c r="BR197" s="29"/>
      <c r="BS197" s="36"/>
      <c r="BT197" s="36"/>
      <c r="BU197" s="36"/>
      <c r="BV197" s="36"/>
    </row>
    <row r="198" spans="1:74" x14ac:dyDescent="0.25">
      <c r="A198" s="16">
        <v>196</v>
      </c>
      <c r="B198" s="16">
        <v>3</v>
      </c>
      <c r="C198" s="31" t="s">
        <v>653</v>
      </c>
      <c r="D198" s="40">
        <f>октябрь!D198-ноябрь!E198</f>
        <v>151.2806643864734</v>
      </c>
      <c r="E198" s="40">
        <f t="shared" si="3"/>
        <v>0</v>
      </c>
      <c r="F198" s="36"/>
      <c r="G198" s="36"/>
      <c r="H198" s="36"/>
      <c r="I198" s="27"/>
      <c r="J198" s="36"/>
      <c r="K198" s="36"/>
      <c r="L198" s="36"/>
      <c r="M198" s="36"/>
      <c r="N198" s="36"/>
      <c r="O198" s="29"/>
      <c r="P198" s="36"/>
      <c r="Q198" s="29"/>
      <c r="R198" s="36"/>
      <c r="S198" s="36"/>
      <c r="T198" s="36"/>
      <c r="U198" s="36"/>
      <c r="V198" s="36"/>
      <c r="W198" s="36"/>
      <c r="X198" s="36"/>
      <c r="Y198" s="29"/>
      <c r="Z198" s="36"/>
      <c r="AA198" s="66"/>
      <c r="AB198" s="36"/>
      <c r="AC198" s="36"/>
      <c r="AD198" s="36"/>
      <c r="AE198" s="36"/>
      <c r="AF198" s="36"/>
      <c r="AG198" s="36"/>
      <c r="AH198" s="29"/>
      <c r="AI198" s="36"/>
      <c r="AJ198" s="29"/>
      <c r="AK198" s="36"/>
      <c r="AL198" s="36"/>
      <c r="AM198" s="36"/>
      <c r="AN198" s="29"/>
      <c r="AO198" s="36"/>
      <c r="AP198" s="29"/>
      <c r="AQ198" s="36"/>
      <c r="AR198" s="29"/>
      <c r="AS198" s="36"/>
      <c r="AT198" s="36"/>
      <c r="AU198" s="36"/>
      <c r="AV198" s="29"/>
      <c r="AW198" s="36"/>
      <c r="AX198" s="36"/>
      <c r="AY198" s="36"/>
      <c r="AZ198" s="29"/>
      <c r="BA198" s="36"/>
      <c r="BB198" s="36"/>
      <c r="BC198" s="36"/>
      <c r="BD198" s="36"/>
      <c r="BE198" s="36"/>
      <c r="BF198" s="36"/>
      <c r="BG198" s="36"/>
      <c r="BH198" s="36"/>
      <c r="BI198" s="36"/>
      <c r="BJ198" s="29"/>
      <c r="BK198" s="36"/>
      <c r="BL198" s="29"/>
      <c r="BM198" s="36"/>
      <c r="BN198" s="36"/>
      <c r="BO198" s="36"/>
      <c r="BP198" s="29"/>
      <c r="BQ198" s="36"/>
      <c r="BR198" s="29"/>
      <c r="BS198" s="36"/>
      <c r="BT198" s="36"/>
      <c r="BU198" s="36"/>
      <c r="BV198" s="36"/>
    </row>
    <row r="199" spans="1:74" x14ac:dyDescent="0.25">
      <c r="A199" s="16">
        <v>197</v>
      </c>
      <c r="B199" s="16">
        <v>3</v>
      </c>
      <c r="C199" s="31" t="s">
        <v>654</v>
      </c>
      <c r="D199" s="40">
        <f>октябрь!D199-ноябрь!E199</f>
        <v>269.20438180676325</v>
      </c>
      <c r="E199" s="40">
        <f t="shared" si="3"/>
        <v>0</v>
      </c>
      <c r="F199" s="36"/>
      <c r="G199" s="36"/>
      <c r="H199" s="36"/>
      <c r="I199" s="27"/>
      <c r="J199" s="36"/>
      <c r="K199" s="36"/>
      <c r="L199" s="36"/>
      <c r="M199" s="36"/>
      <c r="N199" s="36"/>
      <c r="O199" s="29"/>
      <c r="P199" s="36"/>
      <c r="Q199" s="29"/>
      <c r="R199" s="36"/>
      <c r="S199" s="36"/>
      <c r="T199" s="36"/>
      <c r="U199" s="36"/>
      <c r="V199" s="36"/>
      <c r="W199" s="36"/>
      <c r="X199" s="36"/>
      <c r="Y199" s="29"/>
      <c r="Z199" s="36"/>
      <c r="AA199" s="66"/>
      <c r="AB199" s="36"/>
      <c r="AC199" s="36"/>
      <c r="AD199" s="36"/>
      <c r="AE199" s="36"/>
      <c r="AF199" s="36"/>
      <c r="AG199" s="36"/>
      <c r="AH199" s="29"/>
      <c r="AI199" s="36"/>
      <c r="AJ199" s="29"/>
      <c r="AK199" s="36"/>
      <c r="AL199" s="36"/>
      <c r="AM199" s="36"/>
      <c r="AN199" s="29"/>
      <c r="AO199" s="36"/>
      <c r="AP199" s="29"/>
      <c r="AQ199" s="36"/>
      <c r="AR199" s="29"/>
      <c r="AS199" s="36"/>
      <c r="AT199" s="36"/>
      <c r="AU199" s="36"/>
      <c r="AV199" s="29"/>
      <c r="AW199" s="36"/>
      <c r="AX199" s="36"/>
      <c r="AY199" s="36"/>
      <c r="AZ199" s="29"/>
      <c r="BA199" s="36"/>
      <c r="BB199" s="36"/>
      <c r="BC199" s="36"/>
      <c r="BD199" s="36"/>
      <c r="BE199" s="36"/>
      <c r="BF199" s="36"/>
      <c r="BG199" s="36"/>
      <c r="BH199" s="36"/>
      <c r="BI199" s="36"/>
      <c r="BJ199" s="29"/>
      <c r="BK199" s="36"/>
      <c r="BL199" s="29"/>
      <c r="BM199" s="36"/>
      <c r="BN199" s="36"/>
      <c r="BO199" s="36"/>
      <c r="BP199" s="29"/>
      <c r="BQ199" s="36"/>
      <c r="BR199" s="29"/>
      <c r="BS199" s="36"/>
      <c r="BT199" s="36"/>
      <c r="BU199" s="36"/>
      <c r="BV199" s="36"/>
    </row>
    <row r="200" spans="1:74" x14ac:dyDescent="0.25">
      <c r="A200" s="16">
        <v>198</v>
      </c>
      <c r="B200" s="16">
        <v>3</v>
      </c>
      <c r="C200" s="31" t="s">
        <v>655</v>
      </c>
      <c r="D200" s="40">
        <f>октябрь!D200-ноябрь!E200</f>
        <v>58.678411323671497</v>
      </c>
      <c r="E200" s="40">
        <f t="shared" si="3"/>
        <v>0</v>
      </c>
      <c r="F200" s="36"/>
      <c r="G200" s="36"/>
      <c r="H200" s="36"/>
      <c r="I200" s="27"/>
      <c r="J200" s="36"/>
      <c r="K200" s="36"/>
      <c r="L200" s="36"/>
      <c r="M200" s="36"/>
      <c r="N200" s="36"/>
      <c r="O200" s="29"/>
      <c r="P200" s="36"/>
      <c r="Q200" s="29"/>
      <c r="R200" s="36"/>
      <c r="S200" s="36"/>
      <c r="T200" s="36"/>
      <c r="U200" s="36"/>
      <c r="V200" s="36"/>
      <c r="W200" s="36"/>
      <c r="X200" s="36"/>
      <c r="Y200" s="29"/>
      <c r="Z200" s="36"/>
      <c r="AA200" s="66"/>
      <c r="AB200" s="36"/>
      <c r="AC200" s="36"/>
      <c r="AD200" s="36"/>
      <c r="AE200" s="36"/>
      <c r="AF200" s="36"/>
      <c r="AG200" s="36"/>
      <c r="AH200" s="29"/>
      <c r="AI200" s="36"/>
      <c r="AJ200" s="29"/>
      <c r="AK200" s="36"/>
      <c r="AL200" s="36"/>
      <c r="AM200" s="36"/>
      <c r="AN200" s="29"/>
      <c r="AO200" s="36"/>
      <c r="AP200" s="29"/>
      <c r="AQ200" s="36"/>
      <c r="AR200" s="29"/>
      <c r="AS200" s="36"/>
      <c r="AT200" s="36"/>
      <c r="AU200" s="36"/>
      <c r="AV200" s="29"/>
      <c r="AW200" s="36"/>
      <c r="AX200" s="36"/>
      <c r="AY200" s="36"/>
      <c r="AZ200" s="29"/>
      <c r="BA200" s="36"/>
      <c r="BB200" s="36"/>
      <c r="BC200" s="36"/>
      <c r="BD200" s="36"/>
      <c r="BE200" s="36"/>
      <c r="BF200" s="36"/>
      <c r="BG200" s="36"/>
      <c r="BH200" s="36"/>
      <c r="BI200" s="36"/>
      <c r="BJ200" s="29"/>
      <c r="BK200" s="36"/>
      <c r="BL200" s="29"/>
      <c r="BM200" s="36"/>
      <c r="BN200" s="36"/>
      <c r="BO200" s="36"/>
      <c r="BP200" s="29"/>
      <c r="BQ200" s="36"/>
      <c r="BR200" s="29"/>
      <c r="BS200" s="36"/>
      <c r="BT200" s="36"/>
      <c r="BU200" s="36"/>
      <c r="BV200" s="36"/>
    </row>
    <row r="201" spans="1:74" x14ac:dyDescent="0.25">
      <c r="A201" s="16">
        <v>199</v>
      </c>
      <c r="B201" s="16">
        <v>3</v>
      </c>
      <c r="C201" s="31" t="s">
        <v>656</v>
      </c>
      <c r="D201" s="40">
        <f>октябрь!D201-ноябрь!E201</f>
        <v>526.97942239613519</v>
      </c>
      <c r="E201" s="40">
        <f t="shared" si="3"/>
        <v>0</v>
      </c>
      <c r="F201" s="36"/>
      <c r="G201" s="36"/>
      <c r="H201" s="36"/>
      <c r="I201" s="27"/>
      <c r="J201" s="36"/>
      <c r="K201" s="36"/>
      <c r="L201" s="36"/>
      <c r="M201" s="36"/>
      <c r="N201" s="36"/>
      <c r="O201" s="29"/>
      <c r="P201" s="36"/>
      <c r="Q201" s="29"/>
      <c r="R201" s="36"/>
      <c r="S201" s="36"/>
      <c r="T201" s="36"/>
      <c r="U201" s="36"/>
      <c r="V201" s="36"/>
      <c r="W201" s="36"/>
      <c r="X201" s="36"/>
      <c r="Y201" s="29"/>
      <c r="Z201" s="36"/>
      <c r="AA201" s="66"/>
      <c r="AB201" s="36"/>
      <c r="AC201" s="36"/>
      <c r="AD201" s="36"/>
      <c r="AE201" s="36"/>
      <c r="AF201" s="36"/>
      <c r="AG201" s="36"/>
      <c r="AH201" s="29"/>
      <c r="AI201" s="36"/>
      <c r="AJ201" s="29"/>
      <c r="AK201" s="36"/>
      <c r="AL201" s="36"/>
      <c r="AM201" s="36"/>
      <c r="AN201" s="29"/>
      <c r="AO201" s="36"/>
      <c r="AP201" s="29"/>
      <c r="AQ201" s="36"/>
      <c r="AR201" s="29"/>
      <c r="AS201" s="36"/>
      <c r="AT201" s="36"/>
      <c r="AU201" s="36"/>
      <c r="AV201" s="29"/>
      <c r="AW201" s="36"/>
      <c r="AX201" s="36"/>
      <c r="AY201" s="36"/>
      <c r="AZ201" s="29"/>
      <c r="BA201" s="36"/>
      <c r="BB201" s="36"/>
      <c r="BC201" s="36"/>
      <c r="BD201" s="36"/>
      <c r="BE201" s="36"/>
      <c r="BF201" s="36"/>
      <c r="BG201" s="36"/>
      <c r="BH201" s="36"/>
      <c r="BI201" s="36"/>
      <c r="BJ201" s="29"/>
      <c r="BK201" s="36"/>
      <c r="BL201" s="29"/>
      <c r="BM201" s="36"/>
      <c r="BN201" s="36"/>
      <c r="BO201" s="36"/>
      <c r="BP201" s="29"/>
      <c r="BQ201" s="36"/>
      <c r="BR201" s="29"/>
      <c r="BS201" s="36"/>
      <c r="BT201" s="36"/>
      <c r="BU201" s="36"/>
      <c r="BV201" s="36"/>
    </row>
    <row r="202" spans="1:74" x14ac:dyDescent="0.25">
      <c r="A202" s="16">
        <v>200</v>
      </c>
      <c r="B202" s="16">
        <v>2</v>
      </c>
      <c r="C202" s="31" t="s">
        <v>657</v>
      </c>
      <c r="D202" s="40">
        <f>октябрь!D202-ноябрь!E202</f>
        <v>68.639415120772952</v>
      </c>
      <c r="E202" s="40">
        <f t="shared" si="3"/>
        <v>0</v>
      </c>
      <c r="F202" s="36"/>
      <c r="G202" s="36"/>
      <c r="H202" s="36"/>
      <c r="I202" s="27"/>
      <c r="J202" s="36"/>
      <c r="K202" s="36"/>
      <c r="L202" s="36"/>
      <c r="M202" s="36"/>
      <c r="N202" s="36"/>
      <c r="O202" s="29"/>
      <c r="P202" s="36"/>
      <c r="Q202" s="29"/>
      <c r="R202" s="36"/>
      <c r="S202" s="36"/>
      <c r="T202" s="36"/>
      <c r="U202" s="36"/>
      <c r="V202" s="36"/>
      <c r="W202" s="36"/>
      <c r="X202" s="36"/>
      <c r="Y202" s="29"/>
      <c r="Z202" s="36"/>
      <c r="AA202" s="66"/>
      <c r="AB202" s="36"/>
      <c r="AC202" s="36"/>
      <c r="AD202" s="36"/>
      <c r="AE202" s="36"/>
      <c r="AF202" s="36"/>
      <c r="AG202" s="36"/>
      <c r="AH202" s="29"/>
      <c r="AI202" s="36"/>
      <c r="AJ202" s="29"/>
      <c r="AK202" s="36"/>
      <c r="AL202" s="36"/>
      <c r="AM202" s="36"/>
      <c r="AN202" s="29"/>
      <c r="AO202" s="36"/>
      <c r="AP202" s="29"/>
      <c r="AQ202" s="36"/>
      <c r="AR202" s="29"/>
      <c r="AS202" s="36"/>
      <c r="AT202" s="36"/>
      <c r="AU202" s="36"/>
      <c r="AV202" s="29"/>
      <c r="AW202" s="36"/>
      <c r="AX202" s="36"/>
      <c r="AY202" s="36"/>
      <c r="AZ202" s="29"/>
      <c r="BA202" s="36"/>
      <c r="BB202" s="36"/>
      <c r="BC202" s="36"/>
      <c r="BD202" s="36"/>
      <c r="BE202" s="36"/>
      <c r="BF202" s="36"/>
      <c r="BG202" s="36"/>
      <c r="BH202" s="36"/>
      <c r="BI202" s="36"/>
      <c r="BJ202" s="29"/>
      <c r="BK202" s="36"/>
      <c r="BL202" s="29"/>
      <c r="BM202" s="36"/>
      <c r="BN202" s="36"/>
      <c r="BO202" s="36"/>
      <c r="BP202" s="29"/>
      <c r="BQ202" s="36"/>
      <c r="BR202" s="29"/>
      <c r="BS202" s="36"/>
      <c r="BT202" s="36"/>
      <c r="BU202" s="36"/>
      <c r="BV202" s="36"/>
    </row>
    <row r="203" spans="1:74" x14ac:dyDescent="0.25">
      <c r="A203" s="16">
        <v>201</v>
      </c>
      <c r="B203" s="16">
        <v>2</v>
      </c>
      <c r="C203" s="31" t="s">
        <v>658</v>
      </c>
      <c r="D203" s="40">
        <f>октябрь!D203-ноябрь!E203</f>
        <v>136.94355565217393</v>
      </c>
      <c r="E203" s="40">
        <f t="shared" si="3"/>
        <v>0</v>
      </c>
      <c r="F203" s="36"/>
      <c r="G203" s="36"/>
      <c r="H203" s="36"/>
      <c r="I203" s="27"/>
      <c r="J203" s="36"/>
      <c r="K203" s="36"/>
      <c r="L203" s="36"/>
      <c r="M203" s="36"/>
      <c r="N203" s="36"/>
      <c r="O203" s="29"/>
      <c r="P203" s="36"/>
      <c r="Q203" s="29"/>
      <c r="R203" s="36"/>
      <c r="S203" s="36"/>
      <c r="T203" s="36"/>
      <c r="U203" s="36"/>
      <c r="V203" s="36"/>
      <c r="W203" s="36"/>
      <c r="X203" s="36"/>
      <c r="Y203" s="29"/>
      <c r="Z203" s="36"/>
      <c r="AA203" s="66"/>
      <c r="AB203" s="36"/>
      <c r="AC203" s="36"/>
      <c r="AD203" s="36"/>
      <c r="AE203" s="36"/>
      <c r="AF203" s="36"/>
      <c r="AG203" s="36"/>
      <c r="AH203" s="29"/>
      <c r="AI203" s="36"/>
      <c r="AJ203" s="29"/>
      <c r="AK203" s="36"/>
      <c r="AL203" s="36"/>
      <c r="AM203" s="36"/>
      <c r="AN203" s="29"/>
      <c r="AO203" s="36"/>
      <c r="AP203" s="29"/>
      <c r="AQ203" s="36"/>
      <c r="AR203" s="29"/>
      <c r="AS203" s="36"/>
      <c r="AT203" s="36"/>
      <c r="AU203" s="36"/>
      <c r="AV203" s="29"/>
      <c r="AW203" s="36"/>
      <c r="AX203" s="36"/>
      <c r="AY203" s="36"/>
      <c r="AZ203" s="29"/>
      <c r="BA203" s="36"/>
      <c r="BB203" s="36"/>
      <c r="BC203" s="36"/>
      <c r="BD203" s="36"/>
      <c r="BE203" s="36"/>
      <c r="BF203" s="36"/>
      <c r="BG203" s="36"/>
      <c r="BH203" s="36"/>
      <c r="BI203" s="36"/>
      <c r="BJ203" s="29"/>
      <c r="BK203" s="36"/>
      <c r="BL203" s="29"/>
      <c r="BM203" s="36"/>
      <c r="BN203" s="36"/>
      <c r="BO203" s="36"/>
      <c r="BP203" s="29"/>
      <c r="BQ203" s="36"/>
      <c r="BR203" s="29"/>
      <c r="BS203" s="36"/>
      <c r="BT203" s="36"/>
      <c r="BU203" s="36"/>
      <c r="BV203" s="36"/>
    </row>
    <row r="204" spans="1:74" x14ac:dyDescent="0.25">
      <c r="A204" s="16">
        <v>202</v>
      </c>
      <c r="B204" s="16">
        <v>2</v>
      </c>
      <c r="C204" s="31" t="s">
        <v>659</v>
      </c>
      <c r="D204" s="40">
        <f>октябрь!D204-ноябрь!E204</f>
        <v>289.55627196135265</v>
      </c>
      <c r="E204" s="40">
        <f t="shared" si="3"/>
        <v>0</v>
      </c>
      <c r="F204" s="36"/>
      <c r="G204" s="36"/>
      <c r="H204" s="36"/>
      <c r="I204" s="27"/>
      <c r="J204" s="36"/>
      <c r="K204" s="36"/>
      <c r="L204" s="36"/>
      <c r="M204" s="36"/>
      <c r="N204" s="36"/>
      <c r="O204" s="29"/>
      <c r="P204" s="36"/>
      <c r="Q204" s="29"/>
      <c r="R204" s="36"/>
      <c r="S204" s="36"/>
      <c r="T204" s="36"/>
      <c r="U204" s="36"/>
      <c r="V204" s="36"/>
      <c r="W204" s="36"/>
      <c r="X204" s="36"/>
      <c r="Y204" s="29"/>
      <c r="Z204" s="36"/>
      <c r="AA204" s="66"/>
      <c r="AB204" s="36"/>
      <c r="AC204" s="36"/>
      <c r="AD204" s="36"/>
      <c r="AE204" s="36"/>
      <c r="AF204" s="36"/>
      <c r="AG204" s="36"/>
      <c r="AH204" s="29"/>
      <c r="AI204" s="36"/>
      <c r="AJ204" s="29"/>
      <c r="AK204" s="36"/>
      <c r="AL204" s="36"/>
      <c r="AM204" s="36"/>
      <c r="AN204" s="29"/>
      <c r="AO204" s="36"/>
      <c r="AP204" s="29"/>
      <c r="AQ204" s="36"/>
      <c r="AR204" s="29"/>
      <c r="AS204" s="36"/>
      <c r="AT204" s="36"/>
      <c r="AU204" s="36"/>
      <c r="AV204" s="29"/>
      <c r="AW204" s="36"/>
      <c r="AX204" s="36"/>
      <c r="AY204" s="36"/>
      <c r="AZ204" s="29"/>
      <c r="BA204" s="36"/>
      <c r="BB204" s="36"/>
      <c r="BC204" s="36"/>
      <c r="BD204" s="36"/>
      <c r="BE204" s="36"/>
      <c r="BF204" s="36"/>
      <c r="BG204" s="36"/>
      <c r="BH204" s="36"/>
      <c r="BI204" s="36"/>
      <c r="BJ204" s="29"/>
      <c r="BK204" s="36"/>
      <c r="BL204" s="29"/>
      <c r="BM204" s="36"/>
      <c r="BN204" s="36"/>
      <c r="BO204" s="36"/>
      <c r="BP204" s="29"/>
      <c r="BQ204" s="36"/>
      <c r="BR204" s="29"/>
      <c r="BS204" s="36"/>
      <c r="BT204" s="36"/>
      <c r="BU204" s="36"/>
      <c r="BV204" s="36"/>
    </row>
    <row r="205" spans="1:74" x14ac:dyDescent="0.25">
      <c r="A205" s="16">
        <v>203</v>
      </c>
      <c r="B205" s="16">
        <v>2</v>
      </c>
      <c r="C205" s="31" t="s">
        <v>660</v>
      </c>
      <c r="D205" s="40">
        <f>октябрь!D205-ноябрь!E205</f>
        <v>466.18474995169072</v>
      </c>
      <c r="E205" s="40">
        <f t="shared" si="3"/>
        <v>0</v>
      </c>
      <c r="F205" s="36"/>
      <c r="G205" s="36"/>
      <c r="H205" s="36"/>
      <c r="I205" s="27"/>
      <c r="J205" s="36"/>
      <c r="K205" s="36"/>
      <c r="L205" s="36"/>
      <c r="M205" s="36"/>
      <c r="N205" s="36"/>
      <c r="O205" s="29"/>
      <c r="P205" s="36"/>
      <c r="Q205" s="29"/>
      <c r="R205" s="36"/>
      <c r="S205" s="36"/>
      <c r="T205" s="36"/>
      <c r="U205" s="36"/>
      <c r="V205" s="36"/>
      <c r="W205" s="36"/>
      <c r="X205" s="36"/>
      <c r="Y205" s="29"/>
      <c r="Z205" s="36"/>
      <c r="AA205" s="66"/>
      <c r="AB205" s="36"/>
      <c r="AC205" s="36"/>
      <c r="AD205" s="36"/>
      <c r="AE205" s="36"/>
      <c r="AF205" s="36"/>
      <c r="AG205" s="36"/>
      <c r="AH205" s="29"/>
      <c r="AI205" s="36"/>
      <c r="AJ205" s="29"/>
      <c r="AK205" s="36"/>
      <c r="AL205" s="36"/>
      <c r="AM205" s="36"/>
      <c r="AN205" s="29"/>
      <c r="AO205" s="36"/>
      <c r="AP205" s="29"/>
      <c r="AQ205" s="36"/>
      <c r="AR205" s="29"/>
      <c r="AS205" s="36"/>
      <c r="AT205" s="36"/>
      <c r="AU205" s="36"/>
      <c r="AV205" s="29"/>
      <c r="AW205" s="36"/>
      <c r="AX205" s="36"/>
      <c r="AY205" s="36"/>
      <c r="AZ205" s="29"/>
      <c r="BA205" s="36"/>
      <c r="BB205" s="36"/>
      <c r="BC205" s="36"/>
      <c r="BD205" s="36"/>
      <c r="BE205" s="36"/>
      <c r="BF205" s="36"/>
      <c r="BG205" s="36"/>
      <c r="BH205" s="36"/>
      <c r="BI205" s="36"/>
      <c r="BJ205" s="29"/>
      <c r="BK205" s="36"/>
      <c r="BL205" s="29"/>
      <c r="BM205" s="36"/>
      <c r="BN205" s="36"/>
      <c r="BO205" s="36"/>
      <c r="BP205" s="29"/>
      <c r="BQ205" s="36"/>
      <c r="BR205" s="29"/>
      <c r="BS205" s="36"/>
      <c r="BT205" s="36"/>
      <c r="BU205" s="36"/>
      <c r="BV205" s="36"/>
    </row>
    <row r="206" spans="1:74" x14ac:dyDescent="0.25">
      <c r="A206" s="16">
        <v>204</v>
      </c>
      <c r="B206" s="16">
        <v>1</v>
      </c>
      <c r="C206" s="31" t="s">
        <v>661</v>
      </c>
      <c r="D206" s="40">
        <f>октябрь!D206-ноябрь!E206</f>
        <v>-361.42683513043471</v>
      </c>
      <c r="E206" s="40">
        <f t="shared" si="3"/>
        <v>0</v>
      </c>
      <c r="F206" s="36"/>
      <c r="G206" s="36"/>
      <c r="H206" s="36"/>
      <c r="I206" s="27"/>
      <c r="J206" s="36"/>
      <c r="K206" s="36"/>
      <c r="L206" s="36"/>
      <c r="M206" s="36"/>
      <c r="N206" s="36"/>
      <c r="O206" s="29"/>
      <c r="P206" s="36"/>
      <c r="Q206" s="29"/>
      <c r="R206" s="36"/>
      <c r="S206" s="36"/>
      <c r="T206" s="36"/>
      <c r="U206" s="36"/>
      <c r="V206" s="36"/>
      <c r="W206" s="36"/>
      <c r="X206" s="36"/>
      <c r="Y206" s="29"/>
      <c r="Z206" s="36"/>
      <c r="AA206" s="66"/>
      <c r="AB206" s="36"/>
      <c r="AC206" s="36"/>
      <c r="AD206" s="36"/>
      <c r="AE206" s="36"/>
      <c r="AF206" s="36"/>
      <c r="AG206" s="36"/>
      <c r="AH206" s="29"/>
      <c r="AI206" s="36"/>
      <c r="AJ206" s="29"/>
      <c r="AK206" s="36"/>
      <c r="AL206" s="36"/>
      <c r="AM206" s="36"/>
      <c r="AN206" s="29"/>
      <c r="AO206" s="36"/>
      <c r="AP206" s="29"/>
      <c r="AQ206" s="36"/>
      <c r="AR206" s="29"/>
      <c r="AS206" s="36"/>
      <c r="AT206" s="36"/>
      <c r="AU206" s="36"/>
      <c r="AV206" s="29"/>
      <c r="AW206" s="36"/>
      <c r="AX206" s="36"/>
      <c r="AY206" s="36"/>
      <c r="AZ206" s="29"/>
      <c r="BA206" s="36"/>
      <c r="BB206" s="36"/>
      <c r="BC206" s="36"/>
      <c r="BD206" s="36"/>
      <c r="BE206" s="36"/>
      <c r="BF206" s="36"/>
      <c r="BG206" s="36"/>
      <c r="BH206" s="36"/>
      <c r="BI206" s="36"/>
      <c r="BJ206" s="29"/>
      <c r="BK206" s="36"/>
      <c r="BL206" s="29"/>
      <c r="BM206" s="36"/>
      <c r="BN206" s="36"/>
      <c r="BO206" s="36"/>
      <c r="BP206" s="29"/>
      <c r="BQ206" s="36"/>
      <c r="BR206" s="29"/>
      <c r="BS206" s="36"/>
      <c r="BT206" s="36"/>
      <c r="BU206" s="36"/>
      <c r="BV206" s="36"/>
    </row>
    <row r="207" spans="1:74" x14ac:dyDescent="0.25">
      <c r="A207" s="16">
        <v>205</v>
      </c>
      <c r="B207" s="16">
        <v>1</v>
      </c>
      <c r="C207" s="31" t="s">
        <v>662</v>
      </c>
      <c r="D207" s="40">
        <f>октябрь!D207-ноябрь!E207</f>
        <v>962.03626464734305</v>
      </c>
      <c r="E207" s="40">
        <f t="shared" si="3"/>
        <v>0</v>
      </c>
      <c r="F207" s="36"/>
      <c r="G207" s="36"/>
      <c r="H207" s="36"/>
      <c r="I207" s="27"/>
      <c r="J207" s="36"/>
      <c r="K207" s="36"/>
      <c r="L207" s="36"/>
      <c r="M207" s="36"/>
      <c r="N207" s="36"/>
      <c r="O207" s="29"/>
      <c r="P207" s="36"/>
      <c r="Q207" s="29"/>
      <c r="R207" s="36"/>
      <c r="S207" s="36"/>
      <c r="T207" s="36"/>
      <c r="U207" s="36"/>
      <c r="V207" s="36"/>
      <c r="W207" s="36"/>
      <c r="X207" s="36"/>
      <c r="Y207" s="29"/>
      <c r="Z207" s="36"/>
      <c r="AA207" s="66"/>
      <c r="AB207" s="36"/>
      <c r="AC207" s="36"/>
      <c r="AD207" s="36"/>
      <c r="AE207" s="36"/>
      <c r="AF207" s="36"/>
      <c r="AG207" s="36"/>
      <c r="AH207" s="29"/>
      <c r="AI207" s="36"/>
      <c r="AJ207" s="29"/>
      <c r="AK207" s="36"/>
      <c r="AL207" s="36"/>
      <c r="AM207" s="36"/>
      <c r="AN207" s="29"/>
      <c r="AO207" s="36"/>
      <c r="AP207" s="29"/>
      <c r="AQ207" s="36"/>
      <c r="AR207" s="29"/>
      <c r="AS207" s="36"/>
      <c r="AT207" s="36"/>
      <c r="AU207" s="36"/>
      <c r="AV207" s="29"/>
      <c r="AW207" s="36"/>
      <c r="AX207" s="36"/>
      <c r="AY207" s="36"/>
      <c r="AZ207" s="29"/>
      <c r="BA207" s="36"/>
      <c r="BB207" s="36"/>
      <c r="BC207" s="36"/>
      <c r="BD207" s="36"/>
      <c r="BE207" s="36"/>
      <c r="BF207" s="36"/>
      <c r="BG207" s="36"/>
      <c r="BH207" s="36"/>
      <c r="BI207" s="36"/>
      <c r="BJ207" s="29"/>
      <c r="BK207" s="36"/>
      <c r="BL207" s="29"/>
      <c r="BM207" s="36"/>
      <c r="BN207" s="36"/>
      <c r="BO207" s="36"/>
      <c r="BP207" s="29"/>
      <c r="BQ207" s="36"/>
      <c r="BR207" s="29"/>
      <c r="BS207" s="36"/>
      <c r="BT207" s="36"/>
      <c r="BU207" s="36"/>
      <c r="BV207" s="36"/>
    </row>
    <row r="208" spans="1:74" x14ac:dyDescent="0.25">
      <c r="A208" s="16">
        <v>206</v>
      </c>
      <c r="B208" s="16">
        <v>1</v>
      </c>
      <c r="C208" s="31" t="s">
        <v>663</v>
      </c>
      <c r="D208" s="40">
        <f>октябрь!D208-ноябрь!E208</f>
        <v>-510.89894836714967</v>
      </c>
      <c r="E208" s="40">
        <f t="shared" si="3"/>
        <v>0</v>
      </c>
      <c r="F208" s="36"/>
      <c r="G208" s="36"/>
      <c r="H208" s="36"/>
      <c r="I208" s="27"/>
      <c r="J208" s="36"/>
      <c r="K208" s="36"/>
      <c r="L208" s="36"/>
      <c r="M208" s="36"/>
      <c r="N208" s="36"/>
      <c r="O208" s="29"/>
      <c r="P208" s="36"/>
      <c r="Q208" s="29"/>
      <c r="R208" s="36"/>
      <c r="S208" s="36"/>
      <c r="T208" s="36"/>
      <c r="U208" s="36"/>
      <c r="V208" s="36"/>
      <c r="W208" s="36"/>
      <c r="X208" s="36"/>
      <c r="Y208" s="29"/>
      <c r="Z208" s="36"/>
      <c r="AA208" s="66"/>
      <c r="AB208" s="36"/>
      <c r="AC208" s="36"/>
      <c r="AD208" s="36"/>
      <c r="AE208" s="36"/>
      <c r="AF208" s="36"/>
      <c r="AG208" s="36"/>
      <c r="AH208" s="29"/>
      <c r="AI208" s="36"/>
      <c r="AJ208" s="29"/>
      <c r="AK208" s="36"/>
      <c r="AL208" s="36"/>
      <c r="AM208" s="36"/>
      <c r="AN208" s="29"/>
      <c r="AO208" s="36"/>
      <c r="AP208" s="29"/>
      <c r="AQ208" s="36"/>
      <c r="AR208" s="29"/>
      <c r="AS208" s="36"/>
      <c r="AT208" s="36"/>
      <c r="AU208" s="36"/>
      <c r="AV208" s="29"/>
      <c r="AW208" s="36"/>
      <c r="AX208" s="36"/>
      <c r="AY208" s="36"/>
      <c r="AZ208" s="29"/>
      <c r="BA208" s="36"/>
      <c r="BB208" s="36"/>
      <c r="BC208" s="36"/>
      <c r="BD208" s="36"/>
      <c r="BE208" s="36"/>
      <c r="BF208" s="36"/>
      <c r="BG208" s="36"/>
      <c r="BH208" s="36"/>
      <c r="BI208" s="36"/>
      <c r="BJ208" s="29"/>
      <c r="BK208" s="36"/>
      <c r="BL208" s="29"/>
      <c r="BM208" s="36"/>
      <c r="BN208" s="36"/>
      <c r="BO208" s="36"/>
      <c r="BP208" s="29"/>
      <c r="BQ208" s="36"/>
      <c r="BR208" s="29"/>
      <c r="BS208" s="36"/>
      <c r="BT208" s="36"/>
      <c r="BU208" s="36"/>
      <c r="BV208" s="36"/>
    </row>
    <row r="209" spans="1:74" x14ac:dyDescent="0.25">
      <c r="A209" s="16">
        <v>207</v>
      </c>
      <c r="B209" s="16">
        <v>1</v>
      </c>
      <c r="C209" s="31" t="s">
        <v>664</v>
      </c>
      <c r="D209" s="40">
        <f>октябрь!D209-ноябрь!E209</f>
        <v>-138.434584879227</v>
      </c>
      <c r="E209" s="40">
        <f t="shared" si="3"/>
        <v>0</v>
      </c>
      <c r="F209" s="36"/>
      <c r="G209" s="36"/>
      <c r="H209" s="36"/>
      <c r="I209" s="27"/>
      <c r="J209" s="36"/>
      <c r="K209" s="36"/>
      <c r="L209" s="36"/>
      <c r="M209" s="36"/>
      <c r="N209" s="36"/>
      <c r="O209" s="29"/>
      <c r="P209" s="36"/>
      <c r="Q209" s="29"/>
      <c r="R209" s="36"/>
      <c r="S209" s="36"/>
      <c r="T209" s="36"/>
      <c r="U209" s="36"/>
      <c r="V209" s="36"/>
      <c r="W209" s="36"/>
      <c r="X209" s="36"/>
      <c r="Y209" s="29"/>
      <c r="Z209" s="36"/>
      <c r="AA209" s="66"/>
      <c r="AB209" s="36"/>
      <c r="AC209" s="36"/>
      <c r="AD209" s="36"/>
      <c r="AE209" s="36"/>
      <c r="AF209" s="36"/>
      <c r="AG209" s="36"/>
      <c r="AH209" s="29"/>
      <c r="AI209" s="36"/>
      <c r="AJ209" s="29"/>
      <c r="AK209" s="36"/>
      <c r="AL209" s="36"/>
      <c r="AM209" s="36"/>
      <c r="AN209" s="29"/>
      <c r="AO209" s="36"/>
      <c r="AP209" s="29"/>
      <c r="AQ209" s="36"/>
      <c r="AR209" s="29"/>
      <c r="AS209" s="36"/>
      <c r="AT209" s="36"/>
      <c r="AU209" s="36"/>
      <c r="AV209" s="29"/>
      <c r="AW209" s="36"/>
      <c r="AX209" s="36"/>
      <c r="AY209" s="36"/>
      <c r="AZ209" s="29"/>
      <c r="BA209" s="36"/>
      <c r="BB209" s="36"/>
      <c r="BC209" s="36"/>
      <c r="BD209" s="36"/>
      <c r="BE209" s="36"/>
      <c r="BF209" s="36"/>
      <c r="BG209" s="36"/>
      <c r="BH209" s="36"/>
      <c r="BI209" s="36"/>
      <c r="BJ209" s="29"/>
      <c r="BK209" s="36"/>
      <c r="BL209" s="29"/>
      <c r="BM209" s="36"/>
      <c r="BN209" s="36"/>
      <c r="BO209" s="36"/>
      <c r="BP209" s="29"/>
      <c r="BQ209" s="36"/>
      <c r="BR209" s="29"/>
      <c r="BS209" s="36"/>
      <c r="BT209" s="36"/>
      <c r="BU209" s="36"/>
      <c r="BV209" s="36"/>
    </row>
    <row r="210" spans="1:74" x14ac:dyDescent="0.25">
      <c r="A210" s="16">
        <v>208</v>
      </c>
      <c r="B210" s="16">
        <v>1</v>
      </c>
      <c r="C210" s="31" t="s">
        <v>665</v>
      </c>
      <c r="D210" s="40">
        <f>октябрь!D210-ноябрь!E210</f>
        <v>-490.21618257004837</v>
      </c>
      <c r="E210" s="40">
        <f t="shared" si="3"/>
        <v>0</v>
      </c>
      <c r="F210" s="36"/>
      <c r="G210" s="36"/>
      <c r="H210" s="36"/>
      <c r="I210" s="27"/>
      <c r="J210" s="36"/>
      <c r="K210" s="36"/>
      <c r="L210" s="36"/>
      <c r="M210" s="36"/>
      <c r="N210" s="36"/>
      <c r="O210" s="29"/>
      <c r="P210" s="36"/>
      <c r="Q210" s="29"/>
      <c r="R210" s="36"/>
      <c r="S210" s="36"/>
      <c r="T210" s="36"/>
      <c r="U210" s="36"/>
      <c r="V210" s="36"/>
      <c r="W210" s="36"/>
      <c r="X210" s="36"/>
      <c r="Y210" s="29"/>
      <c r="Z210" s="36"/>
      <c r="AA210" s="66"/>
      <c r="AB210" s="36"/>
      <c r="AC210" s="36"/>
      <c r="AD210" s="36"/>
      <c r="AE210" s="36"/>
      <c r="AF210" s="36"/>
      <c r="AG210" s="36"/>
      <c r="AH210" s="29"/>
      <c r="AI210" s="36"/>
      <c r="AJ210" s="29"/>
      <c r="AK210" s="36"/>
      <c r="AL210" s="36"/>
      <c r="AM210" s="36"/>
      <c r="AN210" s="29"/>
      <c r="AO210" s="36"/>
      <c r="AP210" s="29"/>
      <c r="AQ210" s="36"/>
      <c r="AR210" s="29"/>
      <c r="AS210" s="36"/>
      <c r="AT210" s="36"/>
      <c r="AU210" s="36"/>
      <c r="AV210" s="29"/>
      <c r="AW210" s="36"/>
      <c r="AX210" s="36"/>
      <c r="AY210" s="36"/>
      <c r="AZ210" s="29"/>
      <c r="BA210" s="36"/>
      <c r="BB210" s="36"/>
      <c r="BC210" s="36"/>
      <c r="BD210" s="36"/>
      <c r="BE210" s="36"/>
      <c r="BF210" s="36"/>
      <c r="BG210" s="36"/>
      <c r="BH210" s="36"/>
      <c r="BI210" s="36"/>
      <c r="BJ210" s="29"/>
      <c r="BK210" s="36"/>
      <c r="BL210" s="29"/>
      <c r="BM210" s="36"/>
      <c r="BN210" s="36"/>
      <c r="BO210" s="36"/>
      <c r="BP210" s="29"/>
      <c r="BQ210" s="36"/>
      <c r="BR210" s="29"/>
      <c r="BS210" s="36"/>
      <c r="BT210" s="36"/>
      <c r="BU210" s="36"/>
      <c r="BV210" s="36"/>
    </row>
    <row r="211" spans="1:74" x14ac:dyDescent="0.25">
      <c r="A211" s="16">
        <v>209</v>
      </c>
      <c r="B211" s="16">
        <v>1</v>
      </c>
      <c r="C211" s="31" t="s">
        <v>666</v>
      </c>
      <c r="D211" s="40">
        <f>октябрь!D211-ноябрь!E211</f>
        <v>-228.09963007729468</v>
      </c>
      <c r="E211" s="40">
        <f t="shared" si="3"/>
        <v>0</v>
      </c>
      <c r="F211" s="36"/>
      <c r="G211" s="36"/>
      <c r="H211" s="36"/>
      <c r="I211" s="27"/>
      <c r="J211" s="36"/>
      <c r="K211" s="36"/>
      <c r="L211" s="36"/>
      <c r="M211" s="36"/>
      <c r="N211" s="36"/>
      <c r="O211" s="29"/>
      <c r="P211" s="36"/>
      <c r="Q211" s="29"/>
      <c r="R211" s="36"/>
      <c r="S211" s="36"/>
      <c r="T211" s="36"/>
      <c r="U211" s="36"/>
      <c r="V211" s="36"/>
      <c r="W211" s="36"/>
      <c r="X211" s="36"/>
      <c r="Y211" s="29"/>
      <c r="Z211" s="36"/>
      <c r="AA211" s="66"/>
      <c r="AB211" s="36"/>
      <c r="AC211" s="36"/>
      <c r="AD211" s="36"/>
      <c r="AE211" s="36"/>
      <c r="AF211" s="36"/>
      <c r="AG211" s="36"/>
      <c r="AH211" s="29"/>
      <c r="AI211" s="36"/>
      <c r="AJ211" s="29"/>
      <c r="AK211" s="36"/>
      <c r="AL211" s="36"/>
      <c r="AM211" s="36"/>
      <c r="AN211" s="29"/>
      <c r="AO211" s="36"/>
      <c r="AP211" s="29"/>
      <c r="AQ211" s="36"/>
      <c r="AR211" s="29"/>
      <c r="AS211" s="36"/>
      <c r="AT211" s="36"/>
      <c r="AU211" s="36"/>
      <c r="AV211" s="29"/>
      <c r="AW211" s="36"/>
      <c r="AX211" s="36"/>
      <c r="AY211" s="36"/>
      <c r="AZ211" s="29"/>
      <c r="BA211" s="36"/>
      <c r="BB211" s="36"/>
      <c r="BC211" s="36"/>
      <c r="BD211" s="36"/>
      <c r="BE211" s="36"/>
      <c r="BF211" s="36"/>
      <c r="BG211" s="36"/>
      <c r="BH211" s="36"/>
      <c r="BI211" s="36"/>
      <c r="BJ211" s="29"/>
      <c r="BK211" s="36"/>
      <c r="BL211" s="29"/>
      <c r="BM211" s="36"/>
      <c r="BN211" s="36"/>
      <c r="BO211" s="36"/>
      <c r="BP211" s="29"/>
      <c r="BQ211" s="36"/>
      <c r="BR211" s="29"/>
      <c r="BS211" s="36"/>
      <c r="BT211" s="36"/>
      <c r="BU211" s="36"/>
      <c r="BV211" s="36"/>
    </row>
    <row r="212" spans="1:74" x14ac:dyDescent="0.25">
      <c r="A212" s="16">
        <v>210</v>
      </c>
      <c r="B212" s="16">
        <v>1</v>
      </c>
      <c r="C212" s="31" t="s">
        <v>667</v>
      </c>
      <c r="D212" s="40">
        <f>октябрь!D212-ноябрь!E212</f>
        <v>1116.6293658743962</v>
      </c>
      <c r="E212" s="40">
        <f t="shared" si="3"/>
        <v>0</v>
      </c>
      <c r="F212" s="36"/>
      <c r="G212" s="36"/>
      <c r="H212" s="36"/>
      <c r="I212" s="27"/>
      <c r="J212" s="36"/>
      <c r="K212" s="36"/>
      <c r="L212" s="36"/>
      <c r="M212" s="36"/>
      <c r="N212" s="36"/>
      <c r="O212" s="29"/>
      <c r="P212" s="36"/>
      <c r="Q212" s="29"/>
      <c r="R212" s="36"/>
      <c r="S212" s="36"/>
      <c r="T212" s="36"/>
      <c r="U212" s="36"/>
      <c r="V212" s="36"/>
      <c r="W212" s="36"/>
      <c r="X212" s="36"/>
      <c r="Y212" s="29"/>
      <c r="Z212" s="36"/>
      <c r="AA212" s="66"/>
      <c r="AB212" s="36"/>
      <c r="AC212" s="36"/>
      <c r="AD212" s="36"/>
      <c r="AE212" s="36"/>
      <c r="AF212" s="36"/>
      <c r="AG212" s="36"/>
      <c r="AH212" s="29"/>
      <c r="AI212" s="36"/>
      <c r="AJ212" s="29"/>
      <c r="AK212" s="36"/>
      <c r="AL212" s="36"/>
      <c r="AM212" s="36"/>
      <c r="AN212" s="29"/>
      <c r="AO212" s="36"/>
      <c r="AP212" s="29"/>
      <c r="AQ212" s="36"/>
      <c r="AR212" s="29"/>
      <c r="AS212" s="36"/>
      <c r="AT212" s="36"/>
      <c r="AU212" s="36"/>
      <c r="AV212" s="29"/>
      <c r="AW212" s="36"/>
      <c r="AX212" s="36"/>
      <c r="AY212" s="36"/>
      <c r="AZ212" s="29"/>
      <c r="BA212" s="36"/>
      <c r="BB212" s="36"/>
      <c r="BC212" s="36"/>
      <c r="BD212" s="36"/>
      <c r="BE212" s="36"/>
      <c r="BF212" s="36"/>
      <c r="BG212" s="36"/>
      <c r="BH212" s="36"/>
      <c r="BI212" s="36"/>
      <c r="BJ212" s="29"/>
      <c r="BK212" s="36"/>
      <c r="BL212" s="29"/>
      <c r="BM212" s="36"/>
      <c r="BN212" s="36"/>
      <c r="BO212" s="36"/>
      <c r="BP212" s="29"/>
      <c r="BQ212" s="36"/>
      <c r="BR212" s="29"/>
      <c r="BS212" s="36"/>
      <c r="BT212" s="36"/>
      <c r="BU212" s="36"/>
      <c r="BV212" s="36"/>
    </row>
    <row r="213" spans="1:74" x14ac:dyDescent="0.25">
      <c r="A213" s="16">
        <v>211</v>
      </c>
      <c r="B213" s="16">
        <v>1</v>
      </c>
      <c r="C213" s="31" t="s">
        <v>668</v>
      </c>
      <c r="D213" s="40">
        <f>октябрь!D213-ноябрь!E213</f>
        <v>-930.95135435748796</v>
      </c>
      <c r="E213" s="40">
        <f t="shared" si="3"/>
        <v>0</v>
      </c>
      <c r="F213" s="36"/>
      <c r="G213" s="36"/>
      <c r="H213" s="36"/>
      <c r="I213" s="27"/>
      <c r="J213" s="36"/>
      <c r="K213" s="36"/>
      <c r="L213" s="36"/>
      <c r="M213" s="36"/>
      <c r="N213" s="36"/>
      <c r="O213" s="29"/>
      <c r="P213" s="36"/>
      <c r="Q213" s="29"/>
      <c r="R213" s="36"/>
      <c r="S213" s="36"/>
      <c r="T213" s="36"/>
      <c r="U213" s="36"/>
      <c r="V213" s="36"/>
      <c r="W213" s="36"/>
      <c r="X213" s="36"/>
      <c r="Y213" s="29"/>
      <c r="Z213" s="36"/>
      <c r="AA213" s="66"/>
      <c r="AB213" s="36"/>
      <c r="AC213" s="36"/>
      <c r="AD213" s="36"/>
      <c r="AE213" s="36"/>
      <c r="AF213" s="36"/>
      <c r="AG213" s="36"/>
      <c r="AH213" s="29"/>
      <c r="AI213" s="36"/>
      <c r="AJ213" s="29"/>
      <c r="AK213" s="36"/>
      <c r="AL213" s="36"/>
      <c r="AM213" s="36"/>
      <c r="AN213" s="29"/>
      <c r="AO213" s="36"/>
      <c r="AP213" s="29"/>
      <c r="AQ213" s="36"/>
      <c r="AR213" s="29"/>
      <c r="AS213" s="36"/>
      <c r="AT213" s="36"/>
      <c r="AU213" s="36"/>
      <c r="AV213" s="29"/>
      <c r="AW213" s="36"/>
      <c r="AX213" s="36"/>
      <c r="AY213" s="36"/>
      <c r="AZ213" s="29"/>
      <c r="BA213" s="36"/>
      <c r="BB213" s="36"/>
      <c r="BC213" s="36"/>
      <c r="BD213" s="36"/>
      <c r="BE213" s="36"/>
      <c r="BF213" s="36"/>
      <c r="BG213" s="36"/>
      <c r="BH213" s="36"/>
      <c r="BI213" s="36"/>
      <c r="BJ213" s="29"/>
      <c r="BK213" s="36"/>
      <c r="BL213" s="29"/>
      <c r="BM213" s="36"/>
      <c r="BN213" s="36"/>
      <c r="BO213" s="36"/>
      <c r="BP213" s="29"/>
      <c r="BQ213" s="36"/>
      <c r="BR213" s="29"/>
      <c r="BS213" s="36"/>
      <c r="BT213" s="36"/>
      <c r="BU213" s="36"/>
      <c r="BV213" s="36"/>
    </row>
    <row r="214" spans="1:74" x14ac:dyDescent="0.25">
      <c r="A214" s="16">
        <v>212</v>
      </c>
      <c r="B214" s="16">
        <v>1</v>
      </c>
      <c r="C214" s="31" t="s">
        <v>669</v>
      </c>
      <c r="D214" s="40">
        <f>октябрь!D214-ноябрь!E214</f>
        <v>1659.0722232753626</v>
      </c>
      <c r="E214" s="40">
        <f t="shared" si="3"/>
        <v>0</v>
      </c>
      <c r="F214" s="36"/>
      <c r="G214" s="36"/>
      <c r="H214" s="36"/>
      <c r="I214" s="27"/>
      <c r="J214" s="36"/>
      <c r="K214" s="36"/>
      <c r="L214" s="36"/>
      <c r="M214" s="36"/>
      <c r="N214" s="36"/>
      <c r="O214" s="29"/>
      <c r="P214" s="36"/>
      <c r="Q214" s="29"/>
      <c r="R214" s="36"/>
      <c r="S214" s="36"/>
      <c r="T214" s="36"/>
      <c r="U214" s="36"/>
      <c r="V214" s="36"/>
      <c r="W214" s="36"/>
      <c r="X214" s="36"/>
      <c r="Y214" s="29"/>
      <c r="Z214" s="36"/>
      <c r="AA214" s="66"/>
      <c r="AB214" s="36"/>
      <c r="AC214" s="36"/>
      <c r="AD214" s="36"/>
      <c r="AE214" s="36"/>
      <c r="AF214" s="36"/>
      <c r="AG214" s="36"/>
      <c r="AH214" s="29"/>
      <c r="AI214" s="36"/>
      <c r="AJ214" s="29"/>
      <c r="AK214" s="36"/>
      <c r="AL214" s="36"/>
      <c r="AM214" s="36"/>
      <c r="AN214" s="29"/>
      <c r="AO214" s="36"/>
      <c r="AP214" s="29"/>
      <c r="AQ214" s="36"/>
      <c r="AR214" s="29"/>
      <c r="AS214" s="36"/>
      <c r="AT214" s="36"/>
      <c r="AU214" s="36"/>
      <c r="AV214" s="29"/>
      <c r="AW214" s="36"/>
      <c r="AX214" s="36"/>
      <c r="AY214" s="36"/>
      <c r="AZ214" s="29"/>
      <c r="BA214" s="36"/>
      <c r="BB214" s="36"/>
      <c r="BC214" s="36"/>
      <c r="BD214" s="36"/>
      <c r="BE214" s="36"/>
      <c r="BF214" s="36"/>
      <c r="BG214" s="36"/>
      <c r="BH214" s="36"/>
      <c r="BI214" s="36"/>
      <c r="BJ214" s="29"/>
      <c r="BK214" s="36"/>
      <c r="BL214" s="29"/>
      <c r="BM214" s="36"/>
      <c r="BN214" s="36"/>
      <c r="BO214" s="36"/>
      <c r="BP214" s="29"/>
      <c r="BQ214" s="36"/>
      <c r="BR214" s="29"/>
      <c r="BS214" s="36"/>
      <c r="BT214" s="36"/>
      <c r="BU214" s="36"/>
      <c r="BV214" s="36"/>
    </row>
    <row r="215" spans="1:74" x14ac:dyDescent="0.25">
      <c r="A215" s="16">
        <v>213</v>
      </c>
      <c r="B215" s="16">
        <v>1</v>
      </c>
      <c r="C215" s="31" t="s">
        <v>670</v>
      </c>
      <c r="D215" s="40">
        <f>октябрь!D215-ноябрь!E215</f>
        <v>-171.16629502415464</v>
      </c>
      <c r="E215" s="40">
        <f t="shared" si="3"/>
        <v>0</v>
      </c>
      <c r="F215" s="36"/>
      <c r="G215" s="36"/>
      <c r="H215" s="36"/>
      <c r="I215" s="27"/>
      <c r="J215" s="36"/>
      <c r="K215" s="36"/>
      <c r="L215" s="36"/>
      <c r="M215" s="36"/>
      <c r="N215" s="36"/>
      <c r="O215" s="29"/>
      <c r="P215" s="36"/>
      <c r="Q215" s="29"/>
      <c r="R215" s="36"/>
      <c r="S215" s="36"/>
      <c r="T215" s="36"/>
      <c r="U215" s="36"/>
      <c r="V215" s="36"/>
      <c r="W215" s="36"/>
      <c r="X215" s="36"/>
      <c r="Y215" s="29"/>
      <c r="Z215" s="36"/>
      <c r="AA215" s="66"/>
      <c r="AB215" s="36"/>
      <c r="AC215" s="36"/>
      <c r="AD215" s="36"/>
      <c r="AE215" s="36"/>
      <c r="AF215" s="36"/>
      <c r="AG215" s="36"/>
      <c r="AH215" s="29"/>
      <c r="AI215" s="36"/>
      <c r="AJ215" s="29"/>
      <c r="AK215" s="36"/>
      <c r="AL215" s="36"/>
      <c r="AM215" s="36"/>
      <c r="AN215" s="29"/>
      <c r="AO215" s="36"/>
      <c r="AP215" s="29"/>
      <c r="AQ215" s="36"/>
      <c r="AR215" s="29"/>
      <c r="AS215" s="36"/>
      <c r="AT215" s="36"/>
      <c r="AU215" s="36"/>
      <c r="AV215" s="29"/>
      <c r="AW215" s="36"/>
      <c r="AX215" s="36"/>
      <c r="AY215" s="36"/>
      <c r="AZ215" s="29"/>
      <c r="BA215" s="36"/>
      <c r="BB215" s="36"/>
      <c r="BC215" s="36"/>
      <c r="BD215" s="36"/>
      <c r="BE215" s="36"/>
      <c r="BF215" s="36"/>
      <c r="BG215" s="36"/>
      <c r="BH215" s="36"/>
      <c r="BI215" s="36"/>
      <c r="BJ215" s="29"/>
      <c r="BK215" s="36"/>
      <c r="BL215" s="29"/>
      <c r="BM215" s="36"/>
      <c r="BN215" s="36"/>
      <c r="BO215" s="36"/>
      <c r="BP215" s="29"/>
      <c r="BQ215" s="36"/>
      <c r="BR215" s="29"/>
      <c r="BS215" s="36"/>
      <c r="BT215" s="36"/>
      <c r="BU215" s="36"/>
      <c r="BV215" s="36"/>
    </row>
    <row r="216" spans="1:74" x14ac:dyDescent="0.25">
      <c r="A216" s="16">
        <v>214</v>
      </c>
      <c r="B216" s="16">
        <v>1</v>
      </c>
      <c r="C216" s="31" t="s">
        <v>671</v>
      </c>
      <c r="D216" s="40">
        <f>октябрь!D216-ноябрь!E216</f>
        <v>519.64488412560388</v>
      </c>
      <c r="E216" s="40">
        <f t="shared" si="3"/>
        <v>0</v>
      </c>
      <c r="F216" s="36"/>
      <c r="G216" s="36"/>
      <c r="H216" s="36"/>
      <c r="I216" s="27"/>
      <c r="J216" s="36"/>
      <c r="K216" s="36"/>
      <c r="L216" s="36"/>
      <c r="M216" s="36"/>
      <c r="N216" s="36"/>
      <c r="O216" s="29"/>
      <c r="P216" s="36"/>
      <c r="Q216" s="29"/>
      <c r="R216" s="36"/>
      <c r="S216" s="36"/>
      <c r="T216" s="36"/>
      <c r="U216" s="36"/>
      <c r="V216" s="36"/>
      <c r="W216" s="36"/>
      <c r="X216" s="36"/>
      <c r="Y216" s="29"/>
      <c r="Z216" s="36"/>
      <c r="AA216" s="66"/>
      <c r="AB216" s="36"/>
      <c r="AC216" s="36"/>
      <c r="AD216" s="36"/>
      <c r="AE216" s="36"/>
      <c r="AF216" s="36"/>
      <c r="AG216" s="36"/>
      <c r="AH216" s="29"/>
      <c r="AI216" s="36"/>
      <c r="AJ216" s="29"/>
      <c r="AK216" s="36"/>
      <c r="AL216" s="36"/>
      <c r="AM216" s="36"/>
      <c r="AN216" s="29"/>
      <c r="AO216" s="36"/>
      <c r="AP216" s="29"/>
      <c r="AQ216" s="36"/>
      <c r="AR216" s="29"/>
      <c r="AS216" s="36"/>
      <c r="AT216" s="36"/>
      <c r="AU216" s="36"/>
      <c r="AV216" s="29"/>
      <c r="AW216" s="36"/>
      <c r="AX216" s="36"/>
      <c r="AY216" s="36"/>
      <c r="AZ216" s="29"/>
      <c r="BA216" s="36"/>
      <c r="BB216" s="36"/>
      <c r="BC216" s="36"/>
      <c r="BD216" s="36"/>
      <c r="BE216" s="36"/>
      <c r="BF216" s="36"/>
      <c r="BG216" s="36"/>
      <c r="BH216" s="36"/>
      <c r="BI216" s="36"/>
      <c r="BJ216" s="29"/>
      <c r="BK216" s="36"/>
      <c r="BL216" s="29"/>
      <c r="BM216" s="36"/>
      <c r="BN216" s="36"/>
      <c r="BO216" s="36"/>
      <c r="BP216" s="29"/>
      <c r="BQ216" s="36"/>
      <c r="BR216" s="29"/>
      <c r="BS216" s="36"/>
      <c r="BT216" s="36"/>
      <c r="BU216" s="36"/>
      <c r="BV216" s="36"/>
    </row>
    <row r="217" spans="1:74" x14ac:dyDescent="0.25">
      <c r="A217" s="16">
        <v>215</v>
      </c>
      <c r="B217" s="16">
        <v>1</v>
      </c>
      <c r="C217" s="31" t="s">
        <v>672</v>
      </c>
      <c r="D217" s="40">
        <f>октябрь!D217-ноябрь!E217</f>
        <v>527.39553051207736</v>
      </c>
      <c r="E217" s="40">
        <f t="shared" si="3"/>
        <v>0</v>
      </c>
      <c r="F217" s="36"/>
      <c r="G217" s="36"/>
      <c r="H217" s="36"/>
      <c r="I217" s="27"/>
      <c r="J217" s="36"/>
      <c r="K217" s="36"/>
      <c r="L217" s="36"/>
      <c r="M217" s="36"/>
      <c r="N217" s="36"/>
      <c r="O217" s="29"/>
      <c r="P217" s="36"/>
      <c r="Q217" s="29"/>
      <c r="R217" s="36"/>
      <c r="S217" s="36"/>
      <c r="T217" s="36"/>
      <c r="U217" s="36"/>
      <c r="V217" s="36"/>
      <c r="W217" s="36"/>
      <c r="X217" s="36"/>
      <c r="Y217" s="29"/>
      <c r="Z217" s="36"/>
      <c r="AA217" s="66"/>
      <c r="AB217" s="36"/>
      <c r="AC217" s="36"/>
      <c r="AD217" s="36"/>
      <c r="AE217" s="36"/>
      <c r="AF217" s="36"/>
      <c r="AG217" s="36"/>
      <c r="AH217" s="29"/>
      <c r="AI217" s="36"/>
      <c r="AJ217" s="29"/>
      <c r="AK217" s="36"/>
      <c r="AL217" s="36"/>
      <c r="AM217" s="36"/>
      <c r="AN217" s="29"/>
      <c r="AO217" s="36"/>
      <c r="AP217" s="29"/>
      <c r="AQ217" s="36"/>
      <c r="AR217" s="29"/>
      <c r="AS217" s="36"/>
      <c r="AT217" s="36"/>
      <c r="AU217" s="36"/>
      <c r="AV217" s="29"/>
      <c r="AW217" s="36"/>
      <c r="AX217" s="36"/>
      <c r="AY217" s="36"/>
      <c r="AZ217" s="29"/>
      <c r="BA217" s="36"/>
      <c r="BB217" s="36"/>
      <c r="BC217" s="36"/>
      <c r="BD217" s="36"/>
      <c r="BE217" s="36"/>
      <c r="BF217" s="36"/>
      <c r="BG217" s="36"/>
      <c r="BH217" s="36"/>
      <c r="BI217" s="36"/>
      <c r="BJ217" s="29"/>
      <c r="BK217" s="36"/>
      <c r="BL217" s="29"/>
      <c r="BM217" s="36"/>
      <c r="BN217" s="36"/>
      <c r="BO217" s="36"/>
      <c r="BP217" s="29"/>
      <c r="BQ217" s="36"/>
      <c r="BR217" s="29"/>
      <c r="BS217" s="36"/>
      <c r="BT217" s="36"/>
      <c r="BU217" s="36"/>
      <c r="BV217" s="36"/>
    </row>
    <row r="218" spans="1:74" x14ac:dyDescent="0.25">
      <c r="A218" s="16">
        <v>216</v>
      </c>
      <c r="B218" s="16">
        <v>1</v>
      </c>
      <c r="C218" s="31" t="s">
        <v>673</v>
      </c>
      <c r="D218" s="40">
        <f>октябрь!D218-ноябрь!E218</f>
        <v>496.17247823188404</v>
      </c>
      <c r="E218" s="40">
        <f t="shared" si="3"/>
        <v>0</v>
      </c>
      <c r="F218" s="36"/>
      <c r="G218" s="36"/>
      <c r="H218" s="36"/>
      <c r="I218" s="27"/>
      <c r="J218" s="36"/>
      <c r="K218" s="36"/>
      <c r="L218" s="36"/>
      <c r="M218" s="36"/>
      <c r="N218" s="36"/>
      <c r="O218" s="29"/>
      <c r="P218" s="36"/>
      <c r="Q218" s="29"/>
      <c r="R218" s="36"/>
      <c r="S218" s="36"/>
      <c r="T218" s="36"/>
      <c r="U218" s="36"/>
      <c r="V218" s="36"/>
      <c r="W218" s="36"/>
      <c r="X218" s="36"/>
      <c r="Y218" s="29"/>
      <c r="Z218" s="36"/>
      <c r="AA218" s="66"/>
      <c r="AB218" s="36"/>
      <c r="AC218" s="36"/>
      <c r="AD218" s="36"/>
      <c r="AE218" s="36"/>
      <c r="AF218" s="36"/>
      <c r="AG218" s="36"/>
      <c r="AH218" s="29"/>
      <c r="AI218" s="36"/>
      <c r="AJ218" s="29"/>
      <c r="AK218" s="36"/>
      <c r="AL218" s="36"/>
      <c r="AM218" s="36"/>
      <c r="AN218" s="29"/>
      <c r="AO218" s="36"/>
      <c r="AP218" s="29"/>
      <c r="AQ218" s="36"/>
      <c r="AR218" s="29"/>
      <c r="AS218" s="36"/>
      <c r="AT218" s="36"/>
      <c r="AU218" s="36"/>
      <c r="AV218" s="29"/>
      <c r="AW218" s="36"/>
      <c r="AX218" s="36"/>
      <c r="AY218" s="36"/>
      <c r="AZ218" s="29"/>
      <c r="BA218" s="36"/>
      <c r="BB218" s="36"/>
      <c r="BC218" s="36"/>
      <c r="BD218" s="36"/>
      <c r="BE218" s="36"/>
      <c r="BF218" s="36"/>
      <c r="BG218" s="36"/>
      <c r="BH218" s="36"/>
      <c r="BI218" s="36"/>
      <c r="BJ218" s="29"/>
      <c r="BK218" s="36"/>
      <c r="BL218" s="29"/>
      <c r="BM218" s="36"/>
      <c r="BN218" s="36"/>
      <c r="BO218" s="36"/>
      <c r="BP218" s="29"/>
      <c r="BQ218" s="36"/>
      <c r="BR218" s="29"/>
      <c r="BS218" s="36"/>
      <c r="BT218" s="36"/>
      <c r="BU218" s="36"/>
      <c r="BV218" s="36"/>
    </row>
    <row r="219" spans="1:74" x14ac:dyDescent="0.25">
      <c r="A219" s="16">
        <v>217</v>
      </c>
      <c r="B219" s="16">
        <v>1</v>
      </c>
      <c r="C219" s="31" t="s">
        <v>674</v>
      </c>
      <c r="D219" s="40">
        <f>октябрь!D219-ноябрь!E219</f>
        <v>120.11367942028977</v>
      </c>
      <c r="E219" s="40">
        <f t="shared" si="3"/>
        <v>0</v>
      </c>
      <c r="F219" s="36"/>
      <c r="G219" s="36"/>
      <c r="H219" s="36"/>
      <c r="I219" s="27"/>
      <c r="J219" s="36"/>
      <c r="K219" s="36"/>
      <c r="L219" s="36"/>
      <c r="M219" s="36"/>
      <c r="N219" s="36"/>
      <c r="O219" s="29"/>
      <c r="P219" s="36"/>
      <c r="Q219" s="29"/>
      <c r="R219" s="36"/>
      <c r="S219" s="36"/>
      <c r="T219" s="36"/>
      <c r="U219" s="36"/>
      <c r="V219" s="36"/>
      <c r="W219" s="36"/>
      <c r="X219" s="36"/>
      <c r="Y219" s="29"/>
      <c r="Z219" s="36"/>
      <c r="AA219" s="66"/>
      <c r="AB219" s="36"/>
      <c r="AC219" s="36"/>
      <c r="AD219" s="36"/>
      <c r="AE219" s="36"/>
      <c r="AF219" s="36"/>
      <c r="AG219" s="36"/>
      <c r="AH219" s="29"/>
      <c r="AI219" s="36"/>
      <c r="AJ219" s="29"/>
      <c r="AK219" s="36"/>
      <c r="AL219" s="36"/>
      <c r="AM219" s="36"/>
      <c r="AN219" s="29"/>
      <c r="AO219" s="36"/>
      <c r="AP219" s="29"/>
      <c r="AQ219" s="36"/>
      <c r="AR219" s="29"/>
      <c r="AS219" s="36"/>
      <c r="AT219" s="36"/>
      <c r="AU219" s="36"/>
      <c r="AV219" s="29"/>
      <c r="AW219" s="36"/>
      <c r="AX219" s="36"/>
      <c r="AY219" s="36"/>
      <c r="AZ219" s="29"/>
      <c r="BA219" s="36"/>
      <c r="BB219" s="36"/>
      <c r="BC219" s="36"/>
      <c r="BD219" s="36"/>
      <c r="BE219" s="36"/>
      <c r="BF219" s="36"/>
      <c r="BG219" s="36"/>
      <c r="BH219" s="36"/>
      <c r="BI219" s="36"/>
      <c r="BJ219" s="29"/>
      <c r="BK219" s="36"/>
      <c r="BL219" s="29"/>
      <c r="BM219" s="36"/>
      <c r="BN219" s="36"/>
      <c r="BO219" s="36"/>
      <c r="BP219" s="29"/>
      <c r="BQ219" s="36"/>
      <c r="BR219" s="29"/>
      <c r="BS219" s="36"/>
      <c r="BT219" s="36"/>
      <c r="BU219" s="36"/>
      <c r="BV219" s="36"/>
    </row>
    <row r="220" spans="1:74" x14ac:dyDescent="0.25">
      <c r="A220" s="16">
        <v>218</v>
      </c>
      <c r="B220" s="16">
        <v>1</v>
      </c>
      <c r="C220" s="31" t="s">
        <v>675</v>
      </c>
      <c r="D220" s="40">
        <f>октябрь!D220-ноябрь!E220</f>
        <v>870.50636863768091</v>
      </c>
      <c r="E220" s="40">
        <f t="shared" si="3"/>
        <v>0</v>
      </c>
      <c r="F220" s="36"/>
      <c r="G220" s="36"/>
      <c r="H220" s="36"/>
      <c r="I220" s="27"/>
      <c r="J220" s="36"/>
      <c r="K220" s="36"/>
      <c r="L220" s="36"/>
      <c r="M220" s="36"/>
      <c r="N220" s="36"/>
      <c r="O220" s="29"/>
      <c r="P220" s="36"/>
      <c r="Q220" s="29"/>
      <c r="R220" s="36"/>
      <c r="S220" s="36"/>
      <c r="T220" s="36"/>
      <c r="U220" s="36"/>
      <c r="V220" s="36"/>
      <c r="W220" s="36"/>
      <c r="X220" s="36"/>
      <c r="Y220" s="29"/>
      <c r="Z220" s="36"/>
      <c r="AA220" s="66"/>
      <c r="AB220" s="36"/>
      <c r="AC220" s="36"/>
      <c r="AD220" s="36"/>
      <c r="AE220" s="36"/>
      <c r="AF220" s="36"/>
      <c r="AG220" s="36"/>
      <c r="AH220" s="29"/>
      <c r="AI220" s="36"/>
      <c r="AJ220" s="29"/>
      <c r="AK220" s="36"/>
      <c r="AL220" s="36"/>
      <c r="AM220" s="36"/>
      <c r="AN220" s="29"/>
      <c r="AO220" s="36"/>
      <c r="AP220" s="29"/>
      <c r="AQ220" s="36"/>
      <c r="AR220" s="29"/>
      <c r="AS220" s="36"/>
      <c r="AT220" s="36"/>
      <c r="AU220" s="36"/>
      <c r="AV220" s="29"/>
      <c r="AW220" s="36"/>
      <c r="AX220" s="36"/>
      <c r="AY220" s="36"/>
      <c r="AZ220" s="29"/>
      <c r="BA220" s="36"/>
      <c r="BB220" s="36"/>
      <c r="BC220" s="36"/>
      <c r="BD220" s="36"/>
      <c r="BE220" s="36"/>
      <c r="BF220" s="36"/>
      <c r="BG220" s="36"/>
      <c r="BH220" s="36"/>
      <c r="BI220" s="36"/>
      <c r="BJ220" s="29"/>
      <c r="BK220" s="36"/>
      <c r="BL220" s="29"/>
      <c r="BM220" s="36"/>
      <c r="BN220" s="36"/>
      <c r="BO220" s="36"/>
      <c r="BP220" s="29"/>
      <c r="BQ220" s="36"/>
      <c r="BR220" s="29"/>
      <c r="BS220" s="36"/>
      <c r="BT220" s="36"/>
      <c r="BU220" s="36"/>
      <c r="BV220" s="36"/>
    </row>
    <row r="221" spans="1:74" x14ac:dyDescent="0.25">
      <c r="A221" s="16">
        <v>219</v>
      </c>
      <c r="B221" s="16">
        <v>1</v>
      </c>
      <c r="C221" s="31" t="s">
        <v>676</v>
      </c>
      <c r="D221" s="40">
        <f>октябрь!D221-ноябрь!E221</f>
        <v>1248.9077181410628</v>
      </c>
      <c r="E221" s="40">
        <f t="shared" si="3"/>
        <v>0</v>
      </c>
      <c r="F221" s="36"/>
      <c r="G221" s="36"/>
      <c r="H221" s="36"/>
      <c r="I221" s="27"/>
      <c r="J221" s="36"/>
      <c r="K221" s="36"/>
      <c r="L221" s="36"/>
      <c r="M221" s="36"/>
      <c r="N221" s="36"/>
      <c r="O221" s="29"/>
      <c r="P221" s="36"/>
      <c r="Q221" s="29"/>
      <c r="R221" s="36"/>
      <c r="S221" s="36"/>
      <c r="T221" s="36"/>
      <c r="U221" s="36"/>
      <c r="V221" s="36"/>
      <c r="W221" s="36"/>
      <c r="X221" s="36"/>
      <c r="Y221" s="29"/>
      <c r="Z221" s="36"/>
      <c r="AA221" s="66"/>
      <c r="AB221" s="36"/>
      <c r="AC221" s="36"/>
      <c r="AD221" s="36"/>
      <c r="AE221" s="36"/>
      <c r="AF221" s="36"/>
      <c r="AG221" s="36"/>
      <c r="AH221" s="29"/>
      <c r="AI221" s="36"/>
      <c r="AJ221" s="29"/>
      <c r="AK221" s="36"/>
      <c r="AL221" s="36"/>
      <c r="AM221" s="36"/>
      <c r="AN221" s="29"/>
      <c r="AO221" s="36"/>
      <c r="AP221" s="29"/>
      <c r="AQ221" s="36"/>
      <c r="AR221" s="29"/>
      <c r="AS221" s="36"/>
      <c r="AT221" s="36"/>
      <c r="AU221" s="36"/>
      <c r="AV221" s="29"/>
      <c r="AW221" s="36"/>
      <c r="AX221" s="36"/>
      <c r="AY221" s="36"/>
      <c r="AZ221" s="29"/>
      <c r="BA221" s="36"/>
      <c r="BB221" s="36"/>
      <c r="BC221" s="36"/>
      <c r="BD221" s="36"/>
      <c r="BE221" s="36"/>
      <c r="BF221" s="36"/>
      <c r="BG221" s="36"/>
      <c r="BH221" s="36"/>
      <c r="BI221" s="36"/>
      <c r="BJ221" s="29"/>
      <c r="BK221" s="36"/>
      <c r="BL221" s="29"/>
      <c r="BM221" s="36"/>
      <c r="BN221" s="36"/>
      <c r="BO221" s="36"/>
      <c r="BP221" s="29"/>
      <c r="BQ221" s="36"/>
      <c r="BR221" s="29"/>
      <c r="BS221" s="36"/>
      <c r="BT221" s="36"/>
      <c r="BU221" s="36"/>
      <c r="BV221" s="36"/>
    </row>
    <row r="222" spans="1:74" x14ac:dyDescent="0.25">
      <c r="A222" s="16">
        <v>220</v>
      </c>
      <c r="B222" s="16">
        <v>1</v>
      </c>
      <c r="C222" s="31" t="s">
        <v>677</v>
      </c>
      <c r="D222" s="40">
        <f>октябрь!D222-ноябрь!E222</f>
        <v>197.10843877294687</v>
      </c>
      <c r="E222" s="40">
        <f t="shared" si="3"/>
        <v>0</v>
      </c>
      <c r="F222" s="36"/>
      <c r="G222" s="36"/>
      <c r="H222" s="36"/>
      <c r="I222" s="27"/>
      <c r="J222" s="36"/>
      <c r="K222" s="36"/>
      <c r="L222" s="36"/>
      <c r="M222" s="36"/>
      <c r="N222" s="36"/>
      <c r="O222" s="29"/>
      <c r="P222" s="36"/>
      <c r="Q222" s="29"/>
      <c r="R222" s="36"/>
      <c r="S222" s="36"/>
      <c r="T222" s="36"/>
      <c r="U222" s="36"/>
      <c r="V222" s="36"/>
      <c r="W222" s="36"/>
      <c r="X222" s="36"/>
      <c r="Y222" s="29"/>
      <c r="Z222" s="36"/>
      <c r="AA222" s="66"/>
      <c r="AB222" s="36"/>
      <c r="AC222" s="36"/>
      <c r="AD222" s="36"/>
      <c r="AE222" s="36"/>
      <c r="AF222" s="36"/>
      <c r="AG222" s="36"/>
      <c r="AH222" s="29"/>
      <c r="AI222" s="36"/>
      <c r="AJ222" s="29"/>
      <c r="AK222" s="36"/>
      <c r="AL222" s="36"/>
      <c r="AM222" s="36"/>
      <c r="AN222" s="29"/>
      <c r="AO222" s="36"/>
      <c r="AP222" s="29"/>
      <c r="AQ222" s="36"/>
      <c r="AR222" s="29"/>
      <c r="AS222" s="36"/>
      <c r="AT222" s="36"/>
      <c r="AU222" s="36"/>
      <c r="AV222" s="29"/>
      <c r="AW222" s="36"/>
      <c r="AX222" s="36"/>
      <c r="AY222" s="36"/>
      <c r="AZ222" s="29"/>
      <c r="BA222" s="36"/>
      <c r="BB222" s="36"/>
      <c r="BC222" s="36"/>
      <c r="BD222" s="36"/>
      <c r="BE222" s="36"/>
      <c r="BF222" s="36"/>
      <c r="BG222" s="36"/>
      <c r="BH222" s="36"/>
      <c r="BI222" s="36"/>
      <c r="BJ222" s="29"/>
      <c r="BK222" s="36"/>
      <c r="BL222" s="29"/>
      <c r="BM222" s="36"/>
      <c r="BN222" s="36"/>
      <c r="BO222" s="36"/>
      <c r="BP222" s="29"/>
      <c r="BQ222" s="36"/>
      <c r="BR222" s="29"/>
      <c r="BS222" s="36"/>
      <c r="BT222" s="36"/>
      <c r="BU222" s="36"/>
      <c r="BV222" s="36"/>
    </row>
    <row r="223" spans="1:74" x14ac:dyDescent="0.25">
      <c r="A223" s="16">
        <v>221</v>
      </c>
      <c r="B223" s="16">
        <v>1</v>
      </c>
      <c r="C223" s="31" t="s">
        <v>678</v>
      </c>
      <c r="D223" s="40">
        <f>октябрь!D223-ноябрь!E223</f>
        <v>-550.16318073429954</v>
      </c>
      <c r="E223" s="40">
        <f t="shared" si="3"/>
        <v>0</v>
      </c>
      <c r="F223" s="36"/>
      <c r="G223" s="36"/>
      <c r="H223" s="36"/>
      <c r="I223" s="27"/>
      <c r="J223" s="36"/>
      <c r="K223" s="36"/>
      <c r="L223" s="36"/>
      <c r="M223" s="36"/>
      <c r="N223" s="36"/>
      <c r="O223" s="29"/>
      <c r="P223" s="36"/>
      <c r="Q223" s="29"/>
      <c r="R223" s="36"/>
      <c r="S223" s="36"/>
      <c r="T223" s="36"/>
      <c r="U223" s="36"/>
      <c r="V223" s="36"/>
      <c r="W223" s="36"/>
      <c r="X223" s="36"/>
      <c r="Y223" s="29"/>
      <c r="Z223" s="36"/>
      <c r="AA223" s="66"/>
      <c r="AB223" s="36"/>
      <c r="AC223" s="36"/>
      <c r="AD223" s="36"/>
      <c r="AE223" s="36"/>
      <c r="AF223" s="36"/>
      <c r="AG223" s="36"/>
      <c r="AH223" s="29"/>
      <c r="AI223" s="36"/>
      <c r="AJ223" s="29"/>
      <c r="AK223" s="36"/>
      <c r="AL223" s="36"/>
      <c r="AM223" s="36"/>
      <c r="AN223" s="29"/>
      <c r="AO223" s="36"/>
      <c r="AP223" s="29"/>
      <c r="AQ223" s="36"/>
      <c r="AR223" s="29"/>
      <c r="AS223" s="36"/>
      <c r="AT223" s="36"/>
      <c r="AU223" s="36"/>
      <c r="AV223" s="29"/>
      <c r="AW223" s="36"/>
      <c r="AX223" s="36"/>
      <c r="AY223" s="36"/>
      <c r="AZ223" s="29"/>
      <c r="BA223" s="36"/>
      <c r="BB223" s="36"/>
      <c r="BC223" s="36"/>
      <c r="BD223" s="36"/>
      <c r="BE223" s="36"/>
      <c r="BF223" s="36"/>
      <c r="BG223" s="36"/>
      <c r="BH223" s="36"/>
      <c r="BI223" s="36"/>
      <c r="BJ223" s="29"/>
      <c r="BK223" s="36"/>
      <c r="BL223" s="29"/>
      <c r="BM223" s="36"/>
      <c r="BN223" s="36"/>
      <c r="BO223" s="36"/>
      <c r="BP223" s="29"/>
      <c r="BQ223" s="36"/>
      <c r="BR223" s="29"/>
      <c r="BS223" s="36"/>
      <c r="BT223" s="36"/>
      <c r="BU223" s="36"/>
      <c r="BV223" s="36"/>
    </row>
    <row r="224" spans="1:74" x14ac:dyDescent="0.25">
      <c r="A224" s="16">
        <v>222</v>
      </c>
      <c r="B224" s="16">
        <v>1</v>
      </c>
      <c r="C224" s="31" t="s">
        <v>679</v>
      </c>
      <c r="D224" s="40">
        <f>октябрь!D224-ноябрь!E224</f>
        <v>1775.0166901062801</v>
      </c>
      <c r="E224" s="40">
        <f t="shared" si="3"/>
        <v>0</v>
      </c>
      <c r="F224" s="36"/>
      <c r="G224" s="36"/>
      <c r="H224" s="36"/>
      <c r="I224" s="27"/>
      <c r="J224" s="36"/>
      <c r="K224" s="36"/>
      <c r="L224" s="36"/>
      <c r="M224" s="36"/>
      <c r="N224" s="36"/>
      <c r="O224" s="29"/>
      <c r="P224" s="36"/>
      <c r="Q224" s="29"/>
      <c r="R224" s="36"/>
      <c r="S224" s="36"/>
      <c r="T224" s="36"/>
      <c r="U224" s="36"/>
      <c r="V224" s="36"/>
      <c r="W224" s="36"/>
      <c r="X224" s="36"/>
      <c r="Y224" s="29"/>
      <c r="Z224" s="36"/>
      <c r="AA224" s="66"/>
      <c r="AB224" s="36"/>
      <c r="AC224" s="36"/>
      <c r="AD224" s="36"/>
      <c r="AE224" s="36"/>
      <c r="AF224" s="36"/>
      <c r="AG224" s="36"/>
      <c r="AH224" s="29"/>
      <c r="AI224" s="36"/>
      <c r="AJ224" s="29"/>
      <c r="AK224" s="36"/>
      <c r="AL224" s="36"/>
      <c r="AM224" s="36"/>
      <c r="AN224" s="29"/>
      <c r="AO224" s="36"/>
      <c r="AP224" s="29"/>
      <c r="AQ224" s="36"/>
      <c r="AR224" s="29"/>
      <c r="AS224" s="36"/>
      <c r="AT224" s="36"/>
      <c r="AU224" s="36"/>
      <c r="AV224" s="29"/>
      <c r="AW224" s="36"/>
      <c r="AX224" s="36"/>
      <c r="AY224" s="36"/>
      <c r="AZ224" s="29"/>
      <c r="BA224" s="36"/>
      <c r="BB224" s="36"/>
      <c r="BC224" s="36"/>
      <c r="BD224" s="36"/>
      <c r="BE224" s="36"/>
      <c r="BF224" s="36"/>
      <c r="BG224" s="36"/>
      <c r="BH224" s="36"/>
      <c r="BI224" s="36"/>
      <c r="BJ224" s="29"/>
      <c r="BK224" s="36"/>
      <c r="BL224" s="29"/>
      <c r="BM224" s="36"/>
      <c r="BN224" s="36"/>
      <c r="BO224" s="36"/>
      <c r="BP224" s="29"/>
      <c r="BQ224" s="36"/>
      <c r="BR224" s="29"/>
      <c r="BS224" s="36"/>
      <c r="BT224" s="36"/>
      <c r="BU224" s="36"/>
      <c r="BV224" s="36"/>
    </row>
    <row r="225" spans="1:74" x14ac:dyDescent="0.25">
      <c r="A225" s="16">
        <v>223</v>
      </c>
      <c r="B225" s="16">
        <v>1</v>
      </c>
      <c r="C225" s="31" t="s">
        <v>680</v>
      </c>
      <c r="D225" s="40">
        <f>октябрь!D225-ноябрь!E225</f>
        <v>-393.35342548792272</v>
      </c>
      <c r="E225" s="40">
        <f t="shared" si="3"/>
        <v>0</v>
      </c>
      <c r="F225" s="36"/>
      <c r="G225" s="36"/>
      <c r="H225" s="36"/>
      <c r="I225" s="27"/>
      <c r="J225" s="36"/>
      <c r="K225" s="36"/>
      <c r="L225" s="36"/>
      <c r="M225" s="36"/>
      <c r="N225" s="36"/>
      <c r="O225" s="29"/>
      <c r="P225" s="36"/>
      <c r="Q225" s="29"/>
      <c r="R225" s="36"/>
      <c r="S225" s="36"/>
      <c r="T225" s="36"/>
      <c r="U225" s="36"/>
      <c r="V225" s="36"/>
      <c r="W225" s="36"/>
      <c r="X225" s="36"/>
      <c r="Y225" s="29"/>
      <c r="Z225" s="36"/>
      <c r="AA225" s="66"/>
      <c r="AB225" s="36"/>
      <c r="AC225" s="36"/>
      <c r="AD225" s="36"/>
      <c r="AE225" s="36"/>
      <c r="AF225" s="36"/>
      <c r="AG225" s="36"/>
      <c r="AH225" s="29"/>
      <c r="AI225" s="36"/>
      <c r="AJ225" s="29"/>
      <c r="AK225" s="36"/>
      <c r="AL225" s="36"/>
      <c r="AM225" s="36"/>
      <c r="AN225" s="29"/>
      <c r="AO225" s="36"/>
      <c r="AP225" s="29"/>
      <c r="AQ225" s="36"/>
      <c r="AR225" s="29"/>
      <c r="AS225" s="36"/>
      <c r="AT225" s="36"/>
      <c r="AU225" s="36"/>
      <c r="AV225" s="29"/>
      <c r="AW225" s="36"/>
      <c r="AX225" s="36"/>
      <c r="AY225" s="36"/>
      <c r="AZ225" s="29"/>
      <c r="BA225" s="36"/>
      <c r="BB225" s="36"/>
      <c r="BC225" s="36"/>
      <c r="BD225" s="36"/>
      <c r="BE225" s="36"/>
      <c r="BF225" s="36"/>
      <c r="BG225" s="36"/>
      <c r="BH225" s="36"/>
      <c r="BI225" s="36"/>
      <c r="BJ225" s="29"/>
      <c r="BK225" s="36"/>
      <c r="BL225" s="29"/>
      <c r="BM225" s="36"/>
      <c r="BN225" s="36"/>
      <c r="BO225" s="36"/>
      <c r="BP225" s="29"/>
      <c r="BQ225" s="36"/>
      <c r="BR225" s="29"/>
      <c r="BS225" s="36"/>
      <c r="BT225" s="36"/>
      <c r="BU225" s="36"/>
      <c r="BV225" s="36"/>
    </row>
    <row r="226" spans="1:74" x14ac:dyDescent="0.25">
      <c r="A226" s="16">
        <v>224</v>
      </c>
      <c r="B226" s="16">
        <v>1</v>
      </c>
      <c r="C226" s="31" t="s">
        <v>681</v>
      </c>
      <c r="D226" s="40">
        <f>октябрь!D226-ноябрь!E226</f>
        <v>334.10581405797092</v>
      </c>
      <c r="E226" s="40">
        <f t="shared" si="3"/>
        <v>0</v>
      </c>
      <c r="F226" s="36"/>
      <c r="G226" s="36"/>
      <c r="H226" s="36"/>
      <c r="I226" s="27"/>
      <c r="J226" s="36"/>
      <c r="K226" s="36"/>
      <c r="L226" s="36"/>
      <c r="M226" s="36"/>
      <c r="N226" s="36"/>
      <c r="O226" s="29"/>
      <c r="P226" s="36"/>
      <c r="Q226" s="29"/>
      <c r="R226" s="36"/>
      <c r="S226" s="36"/>
      <c r="T226" s="36"/>
      <c r="U226" s="36"/>
      <c r="V226" s="36"/>
      <c r="W226" s="36"/>
      <c r="X226" s="36"/>
      <c r="Y226" s="29"/>
      <c r="Z226" s="36"/>
      <c r="AA226" s="66"/>
      <c r="AB226" s="36"/>
      <c r="AC226" s="36"/>
      <c r="AD226" s="36"/>
      <c r="AE226" s="36"/>
      <c r="AF226" s="36"/>
      <c r="AG226" s="36"/>
      <c r="AH226" s="29"/>
      <c r="AI226" s="36"/>
      <c r="AJ226" s="29"/>
      <c r="AK226" s="36"/>
      <c r="AL226" s="36"/>
      <c r="AM226" s="36"/>
      <c r="AN226" s="29"/>
      <c r="AO226" s="36"/>
      <c r="AP226" s="29"/>
      <c r="AQ226" s="36"/>
      <c r="AR226" s="29"/>
      <c r="AS226" s="36"/>
      <c r="AT226" s="36"/>
      <c r="AU226" s="36"/>
      <c r="AV226" s="29"/>
      <c r="AW226" s="36"/>
      <c r="AX226" s="36"/>
      <c r="AY226" s="36"/>
      <c r="AZ226" s="29"/>
      <c r="BA226" s="36"/>
      <c r="BB226" s="36"/>
      <c r="BC226" s="36"/>
      <c r="BD226" s="36"/>
      <c r="BE226" s="36"/>
      <c r="BF226" s="36"/>
      <c r="BG226" s="36"/>
      <c r="BH226" s="36"/>
      <c r="BI226" s="36"/>
      <c r="BJ226" s="29"/>
      <c r="BK226" s="36"/>
      <c r="BL226" s="29"/>
      <c r="BM226" s="36"/>
      <c r="BN226" s="36"/>
      <c r="BO226" s="36"/>
      <c r="BP226" s="29"/>
      <c r="BQ226" s="36"/>
      <c r="BR226" s="29"/>
      <c r="BS226" s="36"/>
      <c r="BT226" s="36"/>
      <c r="BU226" s="36"/>
      <c r="BV226" s="36"/>
    </row>
    <row r="227" spans="1:74" x14ac:dyDescent="0.25">
      <c r="A227" s="16">
        <v>225</v>
      </c>
      <c r="B227" s="16">
        <v>1</v>
      </c>
      <c r="C227" s="31" t="s">
        <v>682</v>
      </c>
      <c r="D227" s="40">
        <f>октябрь!D227-ноябрь!E227</f>
        <v>650.47559096618363</v>
      </c>
      <c r="E227" s="40">
        <f t="shared" si="3"/>
        <v>0</v>
      </c>
      <c r="F227" s="36"/>
      <c r="G227" s="36"/>
      <c r="H227" s="36"/>
      <c r="I227" s="27"/>
      <c r="J227" s="36"/>
      <c r="K227" s="36"/>
      <c r="L227" s="36"/>
      <c r="M227" s="36"/>
      <c r="N227" s="36"/>
      <c r="O227" s="29"/>
      <c r="P227" s="36"/>
      <c r="Q227" s="29"/>
      <c r="R227" s="36"/>
      <c r="S227" s="36"/>
      <c r="T227" s="36"/>
      <c r="U227" s="36"/>
      <c r="V227" s="36"/>
      <c r="W227" s="36"/>
      <c r="X227" s="36"/>
      <c r="Y227" s="29"/>
      <c r="Z227" s="36"/>
      <c r="AA227" s="66"/>
      <c r="AB227" s="36"/>
      <c r="AC227" s="36"/>
      <c r="AD227" s="36"/>
      <c r="AE227" s="36"/>
      <c r="AF227" s="36"/>
      <c r="AG227" s="36"/>
      <c r="AH227" s="29"/>
      <c r="AI227" s="36"/>
      <c r="AJ227" s="29"/>
      <c r="AK227" s="36"/>
      <c r="AL227" s="36"/>
      <c r="AM227" s="36"/>
      <c r="AN227" s="29"/>
      <c r="AO227" s="36"/>
      <c r="AP227" s="29"/>
      <c r="AQ227" s="36"/>
      <c r="AR227" s="29"/>
      <c r="AS227" s="36"/>
      <c r="AT227" s="36"/>
      <c r="AU227" s="36"/>
      <c r="AV227" s="29"/>
      <c r="AW227" s="36"/>
      <c r="AX227" s="36"/>
      <c r="AY227" s="36"/>
      <c r="AZ227" s="29"/>
      <c r="BA227" s="36"/>
      <c r="BB227" s="36"/>
      <c r="BC227" s="36"/>
      <c r="BD227" s="36"/>
      <c r="BE227" s="36"/>
      <c r="BF227" s="36"/>
      <c r="BG227" s="36"/>
      <c r="BH227" s="36"/>
      <c r="BI227" s="36"/>
      <c r="BJ227" s="29"/>
      <c r="BK227" s="36"/>
      <c r="BL227" s="29"/>
      <c r="BM227" s="36"/>
      <c r="BN227" s="36"/>
      <c r="BO227" s="36"/>
      <c r="BP227" s="29"/>
      <c r="BQ227" s="36"/>
      <c r="BR227" s="29"/>
      <c r="BS227" s="36"/>
      <c r="BT227" s="36"/>
      <c r="BU227" s="36"/>
      <c r="BV227" s="36"/>
    </row>
    <row r="228" spans="1:74" x14ac:dyDescent="0.25">
      <c r="A228" s="16">
        <v>226</v>
      </c>
      <c r="B228" s="16">
        <v>1</v>
      </c>
      <c r="C228" s="31" t="s">
        <v>683</v>
      </c>
      <c r="D228" s="40">
        <f>октябрь!D228-ноябрь!E228</f>
        <v>107.20203173913045</v>
      </c>
      <c r="E228" s="40">
        <f t="shared" si="3"/>
        <v>0</v>
      </c>
      <c r="F228" s="36"/>
      <c r="G228" s="36"/>
      <c r="H228" s="36"/>
      <c r="I228" s="27"/>
      <c r="J228" s="36"/>
      <c r="K228" s="36"/>
      <c r="L228" s="36"/>
      <c r="M228" s="36"/>
      <c r="N228" s="36"/>
      <c r="O228" s="29"/>
      <c r="P228" s="36"/>
      <c r="Q228" s="29"/>
      <c r="R228" s="36"/>
      <c r="S228" s="36"/>
      <c r="T228" s="36"/>
      <c r="U228" s="36"/>
      <c r="V228" s="36"/>
      <c r="W228" s="36"/>
      <c r="X228" s="36"/>
      <c r="Y228" s="29"/>
      <c r="Z228" s="36"/>
      <c r="AA228" s="66"/>
      <c r="AB228" s="36"/>
      <c r="AC228" s="36"/>
      <c r="AD228" s="36"/>
      <c r="AE228" s="36"/>
      <c r="AF228" s="36"/>
      <c r="AG228" s="36"/>
      <c r="AH228" s="29"/>
      <c r="AI228" s="36"/>
      <c r="AJ228" s="29"/>
      <c r="AK228" s="36"/>
      <c r="AL228" s="36"/>
      <c r="AM228" s="36"/>
      <c r="AN228" s="29"/>
      <c r="AO228" s="36"/>
      <c r="AP228" s="29"/>
      <c r="AQ228" s="36"/>
      <c r="AR228" s="29"/>
      <c r="AS228" s="36"/>
      <c r="AT228" s="36"/>
      <c r="AU228" s="36"/>
      <c r="AV228" s="29"/>
      <c r="AW228" s="36"/>
      <c r="AX228" s="36"/>
      <c r="AY228" s="36"/>
      <c r="AZ228" s="29"/>
      <c r="BA228" s="36"/>
      <c r="BB228" s="36"/>
      <c r="BC228" s="36"/>
      <c r="BD228" s="36"/>
      <c r="BE228" s="36"/>
      <c r="BF228" s="36"/>
      <c r="BG228" s="36"/>
      <c r="BH228" s="36"/>
      <c r="BI228" s="36"/>
      <c r="BJ228" s="29"/>
      <c r="BK228" s="36"/>
      <c r="BL228" s="29"/>
      <c r="BM228" s="36"/>
      <c r="BN228" s="36"/>
      <c r="BO228" s="36"/>
      <c r="BP228" s="29"/>
      <c r="BQ228" s="36"/>
      <c r="BR228" s="29"/>
      <c r="BS228" s="36"/>
      <c r="BT228" s="36"/>
      <c r="BU228" s="36"/>
      <c r="BV228" s="36"/>
    </row>
    <row r="229" spans="1:74" x14ac:dyDescent="0.25">
      <c r="A229" s="16">
        <v>227</v>
      </c>
      <c r="B229" s="16">
        <v>1</v>
      </c>
      <c r="C229" s="31" t="s">
        <v>684</v>
      </c>
      <c r="D229" s="40">
        <f>октябрь!D229-ноябрь!E229</f>
        <v>110.50945537198066</v>
      </c>
      <c r="E229" s="40">
        <f t="shared" si="3"/>
        <v>0</v>
      </c>
      <c r="F229" s="36"/>
      <c r="G229" s="36"/>
      <c r="H229" s="36"/>
      <c r="I229" s="27"/>
      <c r="J229" s="36"/>
      <c r="K229" s="36"/>
      <c r="L229" s="36"/>
      <c r="M229" s="36"/>
      <c r="N229" s="36"/>
      <c r="O229" s="29"/>
      <c r="P229" s="36"/>
      <c r="Q229" s="29"/>
      <c r="R229" s="36"/>
      <c r="S229" s="36"/>
      <c r="T229" s="36"/>
      <c r="U229" s="36"/>
      <c r="V229" s="36"/>
      <c r="W229" s="36"/>
      <c r="X229" s="36"/>
      <c r="Y229" s="29"/>
      <c r="Z229" s="36"/>
      <c r="AA229" s="66"/>
      <c r="AB229" s="36"/>
      <c r="AC229" s="36"/>
      <c r="AD229" s="36"/>
      <c r="AE229" s="36"/>
      <c r="AF229" s="36"/>
      <c r="AG229" s="36"/>
      <c r="AH229" s="29"/>
      <c r="AI229" s="36"/>
      <c r="AJ229" s="29"/>
      <c r="AK229" s="36"/>
      <c r="AL229" s="36"/>
      <c r="AM229" s="36"/>
      <c r="AN229" s="29"/>
      <c r="AO229" s="36"/>
      <c r="AP229" s="29"/>
      <c r="AQ229" s="36"/>
      <c r="AR229" s="29"/>
      <c r="AS229" s="36"/>
      <c r="AT229" s="36"/>
      <c r="AU229" s="36"/>
      <c r="AV229" s="29"/>
      <c r="AW229" s="36"/>
      <c r="AX229" s="36"/>
      <c r="AY229" s="36"/>
      <c r="AZ229" s="29"/>
      <c r="BA229" s="36"/>
      <c r="BB229" s="36"/>
      <c r="BC229" s="36"/>
      <c r="BD229" s="36"/>
      <c r="BE229" s="36"/>
      <c r="BF229" s="36"/>
      <c r="BG229" s="36"/>
      <c r="BH229" s="36"/>
      <c r="BI229" s="36"/>
      <c r="BJ229" s="29"/>
      <c r="BK229" s="36"/>
      <c r="BL229" s="29"/>
      <c r="BM229" s="36"/>
      <c r="BN229" s="36"/>
      <c r="BO229" s="36"/>
      <c r="BP229" s="29"/>
      <c r="BQ229" s="36"/>
      <c r="BR229" s="29"/>
      <c r="BS229" s="36"/>
      <c r="BT229" s="36"/>
      <c r="BU229" s="36"/>
      <c r="BV229" s="36"/>
    </row>
    <row r="230" spans="1:74" x14ac:dyDescent="0.25">
      <c r="A230" s="16">
        <v>228</v>
      </c>
      <c r="B230" s="16">
        <v>1</v>
      </c>
      <c r="C230" s="31" t="s">
        <v>685</v>
      </c>
      <c r="D230" s="40">
        <f>октябрь!D230-ноябрь!E230</f>
        <v>400.05966962318848</v>
      </c>
      <c r="E230" s="40">
        <f t="shared" si="3"/>
        <v>0</v>
      </c>
      <c r="F230" s="36"/>
      <c r="G230" s="36"/>
      <c r="H230" s="36"/>
      <c r="I230" s="27"/>
      <c r="J230" s="36"/>
      <c r="K230" s="36"/>
      <c r="L230" s="36"/>
      <c r="M230" s="36"/>
      <c r="N230" s="36"/>
      <c r="O230" s="29"/>
      <c r="P230" s="36"/>
      <c r="Q230" s="29"/>
      <c r="R230" s="36"/>
      <c r="S230" s="36"/>
      <c r="T230" s="36"/>
      <c r="U230" s="36"/>
      <c r="V230" s="36"/>
      <c r="W230" s="36"/>
      <c r="X230" s="36"/>
      <c r="Y230" s="29"/>
      <c r="Z230" s="36"/>
      <c r="AA230" s="66"/>
      <c r="AB230" s="36"/>
      <c r="AC230" s="36"/>
      <c r="AD230" s="36"/>
      <c r="AE230" s="36"/>
      <c r="AF230" s="36"/>
      <c r="AG230" s="36"/>
      <c r="AH230" s="29"/>
      <c r="AI230" s="36"/>
      <c r="AJ230" s="29"/>
      <c r="AK230" s="36"/>
      <c r="AL230" s="36"/>
      <c r="AM230" s="36"/>
      <c r="AN230" s="29"/>
      <c r="AO230" s="36"/>
      <c r="AP230" s="29"/>
      <c r="AQ230" s="36"/>
      <c r="AR230" s="29"/>
      <c r="AS230" s="36"/>
      <c r="AT230" s="36"/>
      <c r="AU230" s="36"/>
      <c r="AV230" s="29"/>
      <c r="AW230" s="36"/>
      <c r="AX230" s="36"/>
      <c r="AY230" s="36"/>
      <c r="AZ230" s="29"/>
      <c r="BA230" s="36"/>
      <c r="BB230" s="36"/>
      <c r="BC230" s="36"/>
      <c r="BD230" s="36"/>
      <c r="BE230" s="36"/>
      <c r="BF230" s="36"/>
      <c r="BG230" s="36"/>
      <c r="BH230" s="36"/>
      <c r="BI230" s="36"/>
      <c r="BJ230" s="29"/>
      <c r="BK230" s="36"/>
      <c r="BL230" s="29"/>
      <c r="BM230" s="36"/>
      <c r="BN230" s="36"/>
      <c r="BO230" s="36"/>
      <c r="BP230" s="29"/>
      <c r="BQ230" s="36"/>
      <c r="BR230" s="29"/>
      <c r="BS230" s="36"/>
      <c r="BT230" s="36"/>
      <c r="BU230" s="36"/>
      <c r="BV230" s="36"/>
    </row>
    <row r="231" spans="1:74" x14ac:dyDescent="0.25">
      <c r="A231" s="16">
        <v>229</v>
      </c>
      <c r="B231" s="16">
        <v>1</v>
      </c>
      <c r="C231" s="31" t="s">
        <v>686</v>
      </c>
      <c r="D231" s="40">
        <f>октябрь!D231-ноябрь!E231</f>
        <v>-1180.473854251208</v>
      </c>
      <c r="E231" s="40">
        <f t="shared" si="3"/>
        <v>0</v>
      </c>
      <c r="F231" s="36"/>
      <c r="G231" s="36"/>
      <c r="H231" s="36"/>
      <c r="I231" s="27"/>
      <c r="J231" s="36"/>
      <c r="K231" s="36"/>
      <c r="L231" s="36"/>
      <c r="M231" s="36"/>
      <c r="N231" s="36"/>
      <c r="O231" s="29"/>
      <c r="P231" s="36"/>
      <c r="Q231" s="29"/>
      <c r="R231" s="36"/>
      <c r="S231" s="36"/>
      <c r="T231" s="36"/>
      <c r="U231" s="36"/>
      <c r="V231" s="36"/>
      <c r="W231" s="36"/>
      <c r="X231" s="36"/>
      <c r="Y231" s="29"/>
      <c r="Z231" s="36"/>
      <c r="AA231" s="66"/>
      <c r="AB231" s="36"/>
      <c r="AC231" s="36"/>
      <c r="AD231" s="36"/>
      <c r="AE231" s="36"/>
      <c r="AF231" s="36"/>
      <c r="AG231" s="36"/>
      <c r="AH231" s="29"/>
      <c r="AI231" s="36"/>
      <c r="AJ231" s="29"/>
      <c r="AK231" s="36"/>
      <c r="AL231" s="36"/>
      <c r="AM231" s="36"/>
      <c r="AN231" s="29"/>
      <c r="AO231" s="36"/>
      <c r="AP231" s="29"/>
      <c r="AQ231" s="36"/>
      <c r="AR231" s="29"/>
      <c r="AS231" s="36"/>
      <c r="AT231" s="36"/>
      <c r="AU231" s="36"/>
      <c r="AV231" s="29"/>
      <c r="AW231" s="36"/>
      <c r="AX231" s="36"/>
      <c r="AY231" s="36"/>
      <c r="AZ231" s="29"/>
      <c r="BA231" s="36"/>
      <c r="BB231" s="36"/>
      <c r="BC231" s="36"/>
      <c r="BD231" s="36"/>
      <c r="BE231" s="36"/>
      <c r="BF231" s="36"/>
      <c r="BG231" s="36"/>
      <c r="BH231" s="36"/>
      <c r="BI231" s="36"/>
      <c r="BJ231" s="29"/>
      <c r="BK231" s="36"/>
      <c r="BL231" s="29"/>
      <c r="BM231" s="36"/>
      <c r="BN231" s="36"/>
      <c r="BO231" s="36"/>
      <c r="BP231" s="29"/>
      <c r="BQ231" s="36"/>
      <c r="BR231" s="29"/>
      <c r="BS231" s="36"/>
      <c r="BT231" s="36"/>
      <c r="BU231" s="36"/>
      <c r="BV231" s="36"/>
    </row>
    <row r="232" spans="1:74" x14ac:dyDescent="0.25">
      <c r="A232" s="16">
        <v>230</v>
      </c>
      <c r="B232" s="16">
        <v>1</v>
      </c>
      <c r="C232" s="31" t="s">
        <v>687</v>
      </c>
      <c r="D232" s="40">
        <f>октябрь!D232-ноябрь!E232</f>
        <v>286.79095995169081</v>
      </c>
      <c r="E232" s="40">
        <f t="shared" si="3"/>
        <v>0</v>
      </c>
      <c r="F232" s="36"/>
      <c r="G232" s="36"/>
      <c r="H232" s="36"/>
      <c r="I232" s="27"/>
      <c r="J232" s="36"/>
      <c r="K232" s="36"/>
      <c r="L232" s="36"/>
      <c r="M232" s="36"/>
      <c r="N232" s="36"/>
      <c r="O232" s="29"/>
      <c r="P232" s="36"/>
      <c r="Q232" s="29"/>
      <c r="R232" s="36"/>
      <c r="S232" s="36"/>
      <c r="T232" s="36"/>
      <c r="U232" s="36"/>
      <c r="V232" s="36"/>
      <c r="W232" s="36"/>
      <c r="X232" s="36"/>
      <c r="Y232" s="29"/>
      <c r="Z232" s="36"/>
      <c r="AA232" s="66"/>
      <c r="AB232" s="36"/>
      <c r="AC232" s="36"/>
      <c r="AD232" s="36"/>
      <c r="AE232" s="36"/>
      <c r="AF232" s="36"/>
      <c r="AG232" s="36"/>
      <c r="AH232" s="29"/>
      <c r="AI232" s="36"/>
      <c r="AJ232" s="29"/>
      <c r="AK232" s="36"/>
      <c r="AL232" s="36"/>
      <c r="AM232" s="36"/>
      <c r="AN232" s="29"/>
      <c r="AO232" s="36"/>
      <c r="AP232" s="29"/>
      <c r="AQ232" s="36"/>
      <c r="AR232" s="29"/>
      <c r="AS232" s="36"/>
      <c r="AT232" s="36"/>
      <c r="AU232" s="36"/>
      <c r="AV232" s="29"/>
      <c r="AW232" s="36"/>
      <c r="AX232" s="36"/>
      <c r="AY232" s="36"/>
      <c r="AZ232" s="29"/>
      <c r="BA232" s="36"/>
      <c r="BB232" s="36"/>
      <c r="BC232" s="36"/>
      <c r="BD232" s="36"/>
      <c r="BE232" s="36"/>
      <c r="BF232" s="36"/>
      <c r="BG232" s="36"/>
      <c r="BH232" s="36"/>
      <c r="BI232" s="36"/>
      <c r="BJ232" s="29"/>
      <c r="BK232" s="36"/>
      <c r="BL232" s="29"/>
      <c r="BM232" s="36"/>
      <c r="BN232" s="36"/>
      <c r="BO232" s="36"/>
      <c r="BP232" s="29"/>
      <c r="BQ232" s="36"/>
      <c r="BR232" s="29"/>
      <c r="BS232" s="36"/>
      <c r="BT232" s="36"/>
      <c r="BU232" s="36"/>
      <c r="BV232" s="36"/>
    </row>
    <row r="233" spans="1:74" x14ac:dyDescent="0.25">
      <c r="A233" s="16">
        <v>231</v>
      </c>
      <c r="B233" s="16">
        <v>1</v>
      </c>
      <c r="C233" s="31" t="s">
        <v>688</v>
      </c>
      <c r="D233" s="40">
        <f>октябрь!D233-ноябрь!E233</f>
        <v>417.23377142028988</v>
      </c>
      <c r="E233" s="40">
        <f t="shared" si="3"/>
        <v>0</v>
      </c>
      <c r="F233" s="36"/>
      <c r="G233" s="36"/>
      <c r="H233" s="36"/>
      <c r="I233" s="27"/>
      <c r="J233" s="36"/>
      <c r="K233" s="36"/>
      <c r="L233" s="36"/>
      <c r="M233" s="36"/>
      <c r="N233" s="36"/>
      <c r="O233" s="29"/>
      <c r="P233" s="36"/>
      <c r="Q233" s="29"/>
      <c r="R233" s="36"/>
      <c r="S233" s="36"/>
      <c r="T233" s="36"/>
      <c r="U233" s="36"/>
      <c r="V233" s="36"/>
      <c r="W233" s="36"/>
      <c r="X233" s="36"/>
      <c r="Y233" s="29"/>
      <c r="Z233" s="36"/>
      <c r="AA233" s="66"/>
      <c r="AB233" s="36"/>
      <c r="AC233" s="36"/>
      <c r="AD233" s="36"/>
      <c r="AE233" s="36"/>
      <c r="AF233" s="36"/>
      <c r="AG233" s="36"/>
      <c r="AH233" s="29"/>
      <c r="AI233" s="36"/>
      <c r="AJ233" s="29"/>
      <c r="AK233" s="36"/>
      <c r="AL233" s="36"/>
      <c r="AM233" s="36"/>
      <c r="AN233" s="29"/>
      <c r="AO233" s="36"/>
      <c r="AP233" s="29"/>
      <c r="AQ233" s="36"/>
      <c r="AR233" s="29"/>
      <c r="AS233" s="36"/>
      <c r="AT233" s="36"/>
      <c r="AU233" s="36"/>
      <c r="AV233" s="29"/>
      <c r="AW233" s="36"/>
      <c r="AX233" s="36"/>
      <c r="AY233" s="36"/>
      <c r="AZ233" s="29"/>
      <c r="BA233" s="36"/>
      <c r="BB233" s="36"/>
      <c r="BC233" s="36"/>
      <c r="BD233" s="36"/>
      <c r="BE233" s="36"/>
      <c r="BF233" s="36"/>
      <c r="BG233" s="36"/>
      <c r="BH233" s="36"/>
      <c r="BI233" s="36"/>
      <c r="BJ233" s="29"/>
      <c r="BK233" s="36"/>
      <c r="BL233" s="29"/>
      <c r="BM233" s="36"/>
      <c r="BN233" s="36"/>
      <c r="BO233" s="36"/>
      <c r="BP233" s="29"/>
      <c r="BQ233" s="36"/>
      <c r="BR233" s="29"/>
      <c r="BS233" s="36"/>
      <c r="BT233" s="36"/>
      <c r="BU233" s="36"/>
      <c r="BV233" s="36"/>
    </row>
    <row r="234" spans="1:74" x14ac:dyDescent="0.25">
      <c r="A234" s="16">
        <v>232</v>
      </c>
      <c r="B234" s="16">
        <v>2</v>
      </c>
      <c r="C234" s="31" t="s">
        <v>689</v>
      </c>
      <c r="D234" s="40">
        <f>октябрь!D234-ноябрь!E234</f>
        <v>432.77525721739124</v>
      </c>
      <c r="E234" s="40">
        <f t="shared" si="3"/>
        <v>0</v>
      </c>
      <c r="F234" s="36"/>
      <c r="G234" s="36"/>
      <c r="H234" s="36"/>
      <c r="I234" s="27"/>
      <c r="J234" s="36"/>
      <c r="K234" s="36"/>
      <c r="L234" s="36"/>
      <c r="M234" s="36"/>
      <c r="N234" s="36"/>
      <c r="O234" s="29"/>
      <c r="P234" s="36"/>
      <c r="Q234" s="29"/>
      <c r="R234" s="36"/>
      <c r="S234" s="36"/>
      <c r="T234" s="36"/>
      <c r="U234" s="36"/>
      <c r="V234" s="36"/>
      <c r="W234" s="36"/>
      <c r="X234" s="36"/>
      <c r="Y234" s="29"/>
      <c r="Z234" s="36"/>
      <c r="AA234" s="66"/>
      <c r="AB234" s="36"/>
      <c r="AC234" s="36"/>
      <c r="AD234" s="36"/>
      <c r="AE234" s="36"/>
      <c r="AF234" s="36"/>
      <c r="AG234" s="36"/>
      <c r="AH234" s="29"/>
      <c r="AI234" s="36"/>
      <c r="AJ234" s="29"/>
      <c r="AK234" s="36"/>
      <c r="AL234" s="36"/>
      <c r="AM234" s="36"/>
      <c r="AN234" s="29"/>
      <c r="AO234" s="36"/>
      <c r="AP234" s="29"/>
      <c r="AQ234" s="36"/>
      <c r="AR234" s="29"/>
      <c r="AS234" s="36"/>
      <c r="AT234" s="36"/>
      <c r="AU234" s="36"/>
      <c r="AV234" s="29"/>
      <c r="AW234" s="36"/>
      <c r="AX234" s="36"/>
      <c r="AY234" s="36"/>
      <c r="AZ234" s="29"/>
      <c r="BA234" s="36"/>
      <c r="BB234" s="36"/>
      <c r="BC234" s="36"/>
      <c r="BD234" s="36"/>
      <c r="BE234" s="36"/>
      <c r="BF234" s="36"/>
      <c r="BG234" s="36"/>
      <c r="BH234" s="36"/>
      <c r="BI234" s="36"/>
      <c r="BJ234" s="29"/>
      <c r="BK234" s="36"/>
      <c r="BL234" s="29"/>
      <c r="BM234" s="36"/>
      <c r="BN234" s="36"/>
      <c r="BO234" s="36"/>
      <c r="BP234" s="29"/>
      <c r="BQ234" s="36"/>
      <c r="BR234" s="29"/>
      <c r="BS234" s="36"/>
      <c r="BT234" s="36"/>
      <c r="BU234" s="36"/>
      <c r="BV234" s="36"/>
    </row>
    <row r="235" spans="1:74" x14ac:dyDescent="0.25">
      <c r="A235" s="16">
        <v>233</v>
      </c>
      <c r="B235" s="16">
        <v>2</v>
      </c>
      <c r="C235" s="31" t="s">
        <v>690</v>
      </c>
      <c r="D235" s="40">
        <f>октябрь!D235-ноябрь!E235</f>
        <v>1928.5569243188402</v>
      </c>
      <c r="E235" s="40">
        <f t="shared" si="3"/>
        <v>0</v>
      </c>
      <c r="F235" s="36"/>
      <c r="G235" s="36"/>
      <c r="H235" s="36"/>
      <c r="I235" s="27"/>
      <c r="J235" s="36"/>
      <c r="K235" s="36"/>
      <c r="L235" s="36"/>
      <c r="M235" s="36"/>
      <c r="N235" s="36"/>
      <c r="O235" s="29"/>
      <c r="P235" s="36"/>
      <c r="Q235" s="29"/>
      <c r="R235" s="36"/>
      <c r="S235" s="36"/>
      <c r="T235" s="36"/>
      <c r="U235" s="36"/>
      <c r="V235" s="36"/>
      <c r="W235" s="36"/>
      <c r="X235" s="36"/>
      <c r="Y235" s="29"/>
      <c r="Z235" s="36"/>
      <c r="AA235" s="66"/>
      <c r="AB235" s="36"/>
      <c r="AC235" s="36"/>
      <c r="AD235" s="36"/>
      <c r="AE235" s="36"/>
      <c r="AF235" s="36"/>
      <c r="AG235" s="36"/>
      <c r="AH235" s="29"/>
      <c r="AI235" s="36"/>
      <c r="AJ235" s="29"/>
      <c r="AK235" s="36"/>
      <c r="AL235" s="36"/>
      <c r="AM235" s="36"/>
      <c r="AN235" s="29"/>
      <c r="AO235" s="36"/>
      <c r="AP235" s="29"/>
      <c r="AQ235" s="36"/>
      <c r="AR235" s="29"/>
      <c r="AS235" s="36"/>
      <c r="AT235" s="36"/>
      <c r="AU235" s="36"/>
      <c r="AV235" s="29"/>
      <c r="AW235" s="36"/>
      <c r="AX235" s="36"/>
      <c r="AY235" s="36"/>
      <c r="AZ235" s="29"/>
      <c r="BA235" s="36"/>
      <c r="BB235" s="36"/>
      <c r="BC235" s="36"/>
      <c r="BD235" s="36"/>
      <c r="BE235" s="36"/>
      <c r="BF235" s="36"/>
      <c r="BG235" s="36"/>
      <c r="BH235" s="36"/>
      <c r="BI235" s="36"/>
      <c r="BJ235" s="29"/>
      <c r="BK235" s="36"/>
      <c r="BL235" s="29"/>
      <c r="BM235" s="36"/>
      <c r="BN235" s="36"/>
      <c r="BO235" s="36"/>
      <c r="BP235" s="29"/>
      <c r="BQ235" s="36"/>
      <c r="BR235" s="29"/>
      <c r="BS235" s="36"/>
      <c r="BT235" s="36"/>
      <c r="BU235" s="36"/>
      <c r="BV235" s="36"/>
    </row>
    <row r="236" spans="1:74" x14ac:dyDescent="0.25">
      <c r="A236" s="16">
        <v>234</v>
      </c>
      <c r="B236" s="16">
        <v>2</v>
      </c>
      <c r="C236" s="31" t="s">
        <v>691</v>
      </c>
      <c r="D236" s="40">
        <f>октябрь!D236-ноябрь!E236</f>
        <v>112.04409944927536</v>
      </c>
      <c r="E236" s="40">
        <f t="shared" si="3"/>
        <v>0</v>
      </c>
      <c r="F236" s="36"/>
      <c r="G236" s="36"/>
      <c r="H236" s="36"/>
      <c r="I236" s="27"/>
      <c r="J236" s="36"/>
      <c r="K236" s="36"/>
      <c r="L236" s="36"/>
      <c r="M236" s="36"/>
      <c r="N236" s="36"/>
      <c r="O236" s="29"/>
      <c r="P236" s="36"/>
      <c r="Q236" s="29"/>
      <c r="R236" s="36"/>
      <c r="S236" s="36"/>
      <c r="T236" s="36"/>
      <c r="U236" s="36"/>
      <c r="V236" s="36"/>
      <c r="W236" s="36"/>
      <c r="X236" s="36"/>
      <c r="Y236" s="29"/>
      <c r="Z236" s="36"/>
      <c r="AA236" s="66"/>
      <c r="AB236" s="36"/>
      <c r="AC236" s="36"/>
      <c r="AD236" s="36"/>
      <c r="AE236" s="36"/>
      <c r="AF236" s="36"/>
      <c r="AG236" s="36"/>
      <c r="AH236" s="29"/>
      <c r="AI236" s="36"/>
      <c r="AJ236" s="29"/>
      <c r="AK236" s="36"/>
      <c r="AL236" s="36"/>
      <c r="AM236" s="36"/>
      <c r="AN236" s="29"/>
      <c r="AO236" s="36"/>
      <c r="AP236" s="29"/>
      <c r="AQ236" s="36"/>
      <c r="AR236" s="29"/>
      <c r="AS236" s="36"/>
      <c r="AT236" s="36"/>
      <c r="AU236" s="36"/>
      <c r="AV236" s="29"/>
      <c r="AW236" s="36"/>
      <c r="AX236" s="36"/>
      <c r="AY236" s="36"/>
      <c r="AZ236" s="29"/>
      <c r="BA236" s="36"/>
      <c r="BB236" s="36"/>
      <c r="BC236" s="36"/>
      <c r="BD236" s="36"/>
      <c r="BE236" s="36"/>
      <c r="BF236" s="36"/>
      <c r="BG236" s="36"/>
      <c r="BH236" s="36"/>
      <c r="BI236" s="36"/>
      <c r="BJ236" s="29"/>
      <c r="BK236" s="36"/>
      <c r="BL236" s="29"/>
      <c r="BM236" s="36"/>
      <c r="BN236" s="36"/>
      <c r="BO236" s="36"/>
      <c r="BP236" s="29"/>
      <c r="BQ236" s="36"/>
      <c r="BR236" s="29"/>
      <c r="BS236" s="36"/>
      <c r="BT236" s="36"/>
      <c r="BU236" s="36"/>
      <c r="BV236" s="36"/>
    </row>
    <row r="237" spans="1:74" x14ac:dyDescent="0.25">
      <c r="A237" s="16">
        <v>235</v>
      </c>
      <c r="B237" s="16">
        <v>2</v>
      </c>
      <c r="C237" s="31" t="s">
        <v>692</v>
      </c>
      <c r="D237" s="40">
        <f>октябрь!D237-ноябрь!E237</f>
        <v>90.464785835748799</v>
      </c>
      <c r="E237" s="40">
        <f t="shared" si="3"/>
        <v>0</v>
      </c>
      <c r="F237" s="36"/>
      <c r="G237" s="36"/>
      <c r="H237" s="36"/>
      <c r="I237" s="27"/>
      <c r="J237" s="36"/>
      <c r="K237" s="36"/>
      <c r="L237" s="36"/>
      <c r="M237" s="36"/>
      <c r="N237" s="36"/>
      <c r="O237" s="29"/>
      <c r="P237" s="36"/>
      <c r="Q237" s="29"/>
      <c r="R237" s="36"/>
      <c r="S237" s="36"/>
      <c r="T237" s="36"/>
      <c r="U237" s="36"/>
      <c r="V237" s="36"/>
      <c r="W237" s="36"/>
      <c r="X237" s="36"/>
      <c r="Y237" s="29"/>
      <c r="Z237" s="36"/>
      <c r="AA237" s="66"/>
      <c r="AB237" s="36"/>
      <c r="AC237" s="36"/>
      <c r="AD237" s="36"/>
      <c r="AE237" s="36"/>
      <c r="AF237" s="36"/>
      <c r="AG237" s="36"/>
      <c r="AH237" s="29"/>
      <c r="AI237" s="36"/>
      <c r="AJ237" s="29"/>
      <c r="AK237" s="36"/>
      <c r="AL237" s="36"/>
      <c r="AM237" s="36"/>
      <c r="AN237" s="29"/>
      <c r="AO237" s="36"/>
      <c r="AP237" s="29"/>
      <c r="AQ237" s="36"/>
      <c r="AR237" s="29"/>
      <c r="AS237" s="36"/>
      <c r="AT237" s="36"/>
      <c r="AU237" s="36"/>
      <c r="AV237" s="29"/>
      <c r="AW237" s="36"/>
      <c r="AX237" s="36"/>
      <c r="AY237" s="36"/>
      <c r="AZ237" s="29"/>
      <c r="BA237" s="36"/>
      <c r="BB237" s="36"/>
      <c r="BC237" s="36"/>
      <c r="BD237" s="36"/>
      <c r="BE237" s="36"/>
      <c r="BF237" s="36"/>
      <c r="BG237" s="36"/>
      <c r="BH237" s="36"/>
      <c r="BI237" s="36"/>
      <c r="BJ237" s="29"/>
      <c r="BK237" s="36"/>
      <c r="BL237" s="29"/>
      <c r="BM237" s="36"/>
      <c r="BN237" s="36"/>
      <c r="BO237" s="36"/>
      <c r="BP237" s="29"/>
      <c r="BQ237" s="36"/>
      <c r="BR237" s="29"/>
      <c r="BS237" s="36"/>
      <c r="BT237" s="36"/>
      <c r="BU237" s="36"/>
      <c r="BV237" s="36"/>
    </row>
    <row r="238" spans="1:74" x14ac:dyDescent="0.25">
      <c r="A238" s="16">
        <v>236</v>
      </c>
      <c r="B238" s="16">
        <v>2</v>
      </c>
      <c r="C238" s="31" t="s">
        <v>693</v>
      </c>
      <c r="D238" s="40">
        <f>октябрь!D238-ноябрь!E238</f>
        <v>-609.62141399033828</v>
      </c>
      <c r="E238" s="40">
        <f t="shared" si="3"/>
        <v>0</v>
      </c>
      <c r="F238" s="36"/>
      <c r="G238" s="36"/>
      <c r="H238" s="36"/>
      <c r="I238" s="27"/>
      <c r="J238" s="36"/>
      <c r="K238" s="36"/>
      <c r="L238" s="36"/>
      <c r="M238" s="36"/>
      <c r="N238" s="36"/>
      <c r="O238" s="29"/>
      <c r="P238" s="36"/>
      <c r="Q238" s="29"/>
      <c r="R238" s="36"/>
      <c r="S238" s="36"/>
      <c r="T238" s="36"/>
      <c r="U238" s="36"/>
      <c r="V238" s="36"/>
      <c r="W238" s="36"/>
      <c r="X238" s="36"/>
      <c r="Y238" s="29"/>
      <c r="Z238" s="36"/>
      <c r="AA238" s="66"/>
      <c r="AB238" s="36"/>
      <c r="AC238" s="36"/>
      <c r="AD238" s="36"/>
      <c r="AE238" s="36"/>
      <c r="AF238" s="36"/>
      <c r="AG238" s="36"/>
      <c r="AH238" s="29"/>
      <c r="AI238" s="36"/>
      <c r="AJ238" s="29"/>
      <c r="AK238" s="36"/>
      <c r="AL238" s="36"/>
      <c r="AM238" s="36"/>
      <c r="AN238" s="29"/>
      <c r="AO238" s="36"/>
      <c r="AP238" s="29"/>
      <c r="AQ238" s="36"/>
      <c r="AR238" s="29"/>
      <c r="AS238" s="36"/>
      <c r="AT238" s="36"/>
      <c r="AU238" s="36"/>
      <c r="AV238" s="29"/>
      <c r="AW238" s="36"/>
      <c r="AX238" s="36"/>
      <c r="AY238" s="36"/>
      <c r="AZ238" s="29"/>
      <c r="BA238" s="36"/>
      <c r="BB238" s="36"/>
      <c r="BC238" s="36"/>
      <c r="BD238" s="36"/>
      <c r="BE238" s="36"/>
      <c r="BF238" s="36"/>
      <c r="BG238" s="36"/>
      <c r="BH238" s="36"/>
      <c r="BI238" s="36"/>
      <c r="BJ238" s="29"/>
      <c r="BK238" s="36"/>
      <c r="BL238" s="29"/>
      <c r="BM238" s="36"/>
      <c r="BN238" s="36"/>
      <c r="BO238" s="36"/>
      <c r="BP238" s="29"/>
      <c r="BQ238" s="36"/>
      <c r="BR238" s="29"/>
      <c r="BS238" s="36"/>
      <c r="BT238" s="36"/>
      <c r="BU238" s="36"/>
      <c r="BV238" s="36"/>
    </row>
    <row r="239" spans="1:74" x14ac:dyDescent="0.25">
      <c r="A239" s="16">
        <v>237</v>
      </c>
      <c r="B239" s="16">
        <v>2</v>
      </c>
      <c r="C239" s="31" t="s">
        <v>927</v>
      </c>
      <c r="D239" s="40">
        <f>октябрь!D239-ноябрь!E239</f>
        <v>-161.63331975458939</v>
      </c>
      <c r="E239" s="40">
        <f t="shared" si="3"/>
        <v>0</v>
      </c>
      <c r="F239" s="36"/>
      <c r="G239" s="36"/>
      <c r="H239" s="36"/>
      <c r="I239" s="27"/>
      <c r="J239" s="36"/>
      <c r="K239" s="36"/>
      <c r="L239" s="36"/>
      <c r="M239" s="36"/>
      <c r="N239" s="36"/>
      <c r="O239" s="29"/>
      <c r="P239" s="36"/>
      <c r="Q239" s="29"/>
      <c r="R239" s="36"/>
      <c r="S239" s="36"/>
      <c r="T239" s="36"/>
      <c r="U239" s="36"/>
      <c r="V239" s="36"/>
      <c r="W239" s="36"/>
      <c r="X239" s="36"/>
      <c r="Y239" s="29"/>
      <c r="Z239" s="36"/>
      <c r="AA239" s="66"/>
      <c r="AB239" s="36"/>
      <c r="AC239" s="36"/>
      <c r="AD239" s="36"/>
      <c r="AE239" s="36"/>
      <c r="AF239" s="36"/>
      <c r="AG239" s="36"/>
      <c r="AH239" s="29"/>
      <c r="AI239" s="36"/>
      <c r="AJ239" s="29"/>
      <c r="AK239" s="36"/>
      <c r="AL239" s="36"/>
      <c r="AM239" s="36"/>
      <c r="AN239" s="29"/>
      <c r="AO239" s="36"/>
      <c r="AP239" s="29"/>
      <c r="AQ239" s="36"/>
      <c r="AR239" s="29"/>
      <c r="AS239" s="36"/>
      <c r="AT239" s="36"/>
      <c r="AU239" s="36"/>
      <c r="AV239" s="29"/>
      <c r="AW239" s="36"/>
      <c r="AX239" s="36"/>
      <c r="AY239" s="36"/>
      <c r="AZ239" s="29"/>
      <c r="BA239" s="36"/>
      <c r="BB239" s="36"/>
      <c r="BC239" s="36"/>
      <c r="BD239" s="36"/>
      <c r="BE239" s="36"/>
      <c r="BF239" s="36"/>
      <c r="BG239" s="36"/>
      <c r="BH239" s="36"/>
      <c r="BI239" s="36"/>
      <c r="BJ239" s="29"/>
      <c r="BK239" s="36"/>
      <c r="BL239" s="29"/>
      <c r="BM239" s="36"/>
      <c r="BN239" s="36"/>
      <c r="BO239" s="36"/>
      <c r="BP239" s="29"/>
      <c r="BQ239" s="36"/>
      <c r="BR239" s="29"/>
      <c r="BS239" s="36"/>
      <c r="BT239" s="36"/>
      <c r="BU239" s="36"/>
      <c r="BV239" s="36"/>
    </row>
    <row r="240" spans="1:74" x14ac:dyDescent="0.25">
      <c r="A240" s="16">
        <v>238</v>
      </c>
      <c r="B240" s="16">
        <v>2</v>
      </c>
      <c r="C240" s="31" t="s">
        <v>694</v>
      </c>
      <c r="D240" s="40">
        <f>октябрь!D240-ноябрь!E240</f>
        <v>-359.80172516908209</v>
      </c>
      <c r="E240" s="40">
        <f t="shared" si="3"/>
        <v>0</v>
      </c>
      <c r="F240" s="36"/>
      <c r="G240" s="36"/>
      <c r="H240" s="36"/>
      <c r="I240" s="27"/>
      <c r="J240" s="36"/>
      <c r="K240" s="36"/>
      <c r="L240" s="36"/>
      <c r="M240" s="36"/>
      <c r="N240" s="36"/>
      <c r="O240" s="29"/>
      <c r="P240" s="36"/>
      <c r="Q240" s="29"/>
      <c r="R240" s="36"/>
      <c r="S240" s="36"/>
      <c r="T240" s="36"/>
      <c r="U240" s="36"/>
      <c r="V240" s="36"/>
      <c r="W240" s="36"/>
      <c r="X240" s="36"/>
      <c r="Y240" s="29"/>
      <c r="Z240" s="36"/>
      <c r="AA240" s="66"/>
      <c r="AB240" s="36"/>
      <c r="AC240" s="36"/>
      <c r="AD240" s="36"/>
      <c r="AE240" s="36"/>
      <c r="AF240" s="36"/>
      <c r="AG240" s="36"/>
      <c r="AH240" s="29"/>
      <c r="AI240" s="36"/>
      <c r="AJ240" s="29"/>
      <c r="AK240" s="36"/>
      <c r="AL240" s="36"/>
      <c r="AM240" s="36"/>
      <c r="AN240" s="29"/>
      <c r="AO240" s="36"/>
      <c r="AP240" s="29"/>
      <c r="AQ240" s="36"/>
      <c r="AR240" s="29"/>
      <c r="AS240" s="36"/>
      <c r="AT240" s="36"/>
      <c r="AU240" s="36"/>
      <c r="AV240" s="29"/>
      <c r="AW240" s="36"/>
      <c r="AX240" s="36"/>
      <c r="AY240" s="36"/>
      <c r="AZ240" s="29"/>
      <c r="BA240" s="36"/>
      <c r="BB240" s="36"/>
      <c r="BC240" s="36"/>
      <c r="BD240" s="36"/>
      <c r="BE240" s="36"/>
      <c r="BF240" s="36"/>
      <c r="BG240" s="36"/>
      <c r="BH240" s="36"/>
      <c r="BI240" s="36"/>
      <c r="BJ240" s="29"/>
      <c r="BK240" s="36"/>
      <c r="BL240" s="29"/>
      <c r="BM240" s="36"/>
      <c r="BN240" s="36"/>
      <c r="BO240" s="36"/>
      <c r="BP240" s="29"/>
      <c r="BQ240" s="36"/>
      <c r="BR240" s="29"/>
      <c r="BS240" s="36"/>
      <c r="BT240" s="36"/>
      <c r="BU240" s="36"/>
      <c r="BV240" s="36"/>
    </row>
    <row r="241" spans="1:74" x14ac:dyDescent="0.25">
      <c r="A241" s="16">
        <v>239</v>
      </c>
      <c r="B241" s="16">
        <v>2</v>
      </c>
      <c r="C241" s="31" t="s">
        <v>695</v>
      </c>
      <c r="D241" s="40">
        <f>октябрь!D241-ноябрь!E241</f>
        <v>-1204.3516573217391</v>
      </c>
      <c r="E241" s="40">
        <f t="shared" si="3"/>
        <v>0</v>
      </c>
      <c r="F241" s="36"/>
      <c r="G241" s="36"/>
      <c r="H241" s="36"/>
      <c r="I241" s="27"/>
      <c r="J241" s="36"/>
      <c r="K241" s="36"/>
      <c r="L241" s="36"/>
      <c r="M241" s="36"/>
      <c r="N241" s="36"/>
      <c r="O241" s="29"/>
      <c r="P241" s="36"/>
      <c r="Q241" s="29"/>
      <c r="R241" s="36"/>
      <c r="S241" s="36"/>
      <c r="T241" s="36"/>
      <c r="U241" s="36"/>
      <c r="V241" s="36"/>
      <c r="W241" s="36"/>
      <c r="X241" s="36"/>
      <c r="Y241" s="29"/>
      <c r="Z241" s="36"/>
      <c r="AA241" s="66"/>
      <c r="AB241" s="36"/>
      <c r="AC241" s="36"/>
      <c r="AD241" s="36"/>
      <c r="AE241" s="36"/>
      <c r="AF241" s="36"/>
      <c r="AG241" s="36"/>
      <c r="AH241" s="29"/>
      <c r="AI241" s="36"/>
      <c r="AJ241" s="29"/>
      <c r="AK241" s="36"/>
      <c r="AL241" s="36"/>
      <c r="AM241" s="36"/>
      <c r="AN241" s="29"/>
      <c r="AO241" s="36"/>
      <c r="AP241" s="29"/>
      <c r="AQ241" s="36"/>
      <c r="AR241" s="29"/>
      <c r="AS241" s="36"/>
      <c r="AT241" s="36"/>
      <c r="AU241" s="36"/>
      <c r="AV241" s="29"/>
      <c r="AW241" s="36"/>
      <c r="AX241" s="36"/>
      <c r="AY241" s="36"/>
      <c r="AZ241" s="29"/>
      <c r="BA241" s="36"/>
      <c r="BB241" s="36"/>
      <c r="BC241" s="36"/>
      <c r="BD241" s="36"/>
      <c r="BE241" s="36"/>
      <c r="BF241" s="36"/>
      <c r="BG241" s="36"/>
      <c r="BH241" s="36"/>
      <c r="BI241" s="36"/>
      <c r="BJ241" s="29"/>
      <c r="BK241" s="36"/>
      <c r="BL241" s="29"/>
      <c r="BM241" s="36"/>
      <c r="BN241" s="36"/>
      <c r="BO241" s="36"/>
      <c r="BP241" s="29"/>
      <c r="BQ241" s="36"/>
      <c r="BR241" s="29"/>
      <c r="BS241" s="36"/>
      <c r="BT241" s="36"/>
      <c r="BU241" s="36"/>
      <c r="BV241" s="36"/>
    </row>
    <row r="242" spans="1:74" x14ac:dyDescent="0.25">
      <c r="A242" s="16">
        <v>240</v>
      </c>
      <c r="B242" s="16">
        <v>2</v>
      </c>
      <c r="C242" s="31" t="s">
        <v>696</v>
      </c>
      <c r="D242" s="40">
        <f>октябрь!D242-ноябрь!E242</f>
        <v>420.13335213526551</v>
      </c>
      <c r="E242" s="40">
        <f t="shared" si="3"/>
        <v>0</v>
      </c>
      <c r="F242" s="36"/>
      <c r="G242" s="36"/>
      <c r="H242" s="36"/>
      <c r="I242" s="27"/>
      <c r="J242" s="36"/>
      <c r="K242" s="36"/>
      <c r="L242" s="36"/>
      <c r="M242" s="36"/>
      <c r="N242" s="36"/>
      <c r="O242" s="29"/>
      <c r="P242" s="36"/>
      <c r="Q242" s="29"/>
      <c r="R242" s="36"/>
      <c r="S242" s="36"/>
      <c r="T242" s="36"/>
      <c r="U242" s="36"/>
      <c r="V242" s="36"/>
      <c r="W242" s="36"/>
      <c r="X242" s="36"/>
      <c r="Y242" s="29"/>
      <c r="Z242" s="36"/>
      <c r="AA242" s="66"/>
      <c r="AB242" s="36"/>
      <c r="AC242" s="36"/>
      <c r="AD242" s="36"/>
      <c r="AE242" s="36"/>
      <c r="AF242" s="36"/>
      <c r="AG242" s="36"/>
      <c r="AH242" s="29"/>
      <c r="AI242" s="36"/>
      <c r="AJ242" s="29"/>
      <c r="AK242" s="36"/>
      <c r="AL242" s="36"/>
      <c r="AM242" s="36"/>
      <c r="AN242" s="29"/>
      <c r="AO242" s="36"/>
      <c r="AP242" s="29"/>
      <c r="AQ242" s="36"/>
      <c r="AR242" s="29"/>
      <c r="AS242" s="36"/>
      <c r="AT242" s="36"/>
      <c r="AU242" s="36"/>
      <c r="AV242" s="29"/>
      <c r="AW242" s="36"/>
      <c r="AX242" s="36"/>
      <c r="AY242" s="36"/>
      <c r="AZ242" s="29"/>
      <c r="BA242" s="36"/>
      <c r="BB242" s="36"/>
      <c r="BC242" s="36"/>
      <c r="BD242" s="36"/>
      <c r="BE242" s="36"/>
      <c r="BF242" s="36"/>
      <c r="BG242" s="36"/>
      <c r="BH242" s="36"/>
      <c r="BI242" s="36"/>
      <c r="BJ242" s="29"/>
      <c r="BK242" s="36"/>
      <c r="BL242" s="29"/>
      <c r="BM242" s="36"/>
      <c r="BN242" s="36"/>
      <c r="BO242" s="36"/>
      <c r="BP242" s="29"/>
      <c r="BQ242" s="36"/>
      <c r="BR242" s="29"/>
      <c r="BS242" s="36"/>
      <c r="BT242" s="36"/>
      <c r="BU242" s="36"/>
      <c r="BV242" s="36"/>
    </row>
    <row r="243" spans="1:74" x14ac:dyDescent="0.25">
      <c r="A243" s="16">
        <v>241</v>
      </c>
      <c r="B243" s="16">
        <v>2</v>
      </c>
      <c r="C243" s="31" t="s">
        <v>697</v>
      </c>
      <c r="D243" s="40">
        <f>октябрь!D243-ноябрь!E243</f>
        <v>176.5299360289855</v>
      </c>
      <c r="E243" s="40">
        <f t="shared" si="3"/>
        <v>0</v>
      </c>
      <c r="F243" s="36"/>
      <c r="G243" s="36"/>
      <c r="H243" s="36"/>
      <c r="I243" s="27"/>
      <c r="J243" s="36"/>
      <c r="K243" s="36"/>
      <c r="L243" s="36"/>
      <c r="M243" s="36"/>
      <c r="N243" s="36"/>
      <c r="O243" s="29"/>
      <c r="P243" s="36"/>
      <c r="Q243" s="29"/>
      <c r="R243" s="36"/>
      <c r="S243" s="36"/>
      <c r="T243" s="36"/>
      <c r="U243" s="36"/>
      <c r="V243" s="36"/>
      <c r="W243" s="36"/>
      <c r="X243" s="36"/>
      <c r="Y243" s="29"/>
      <c r="Z243" s="36"/>
      <c r="AA243" s="66"/>
      <c r="AB243" s="36"/>
      <c r="AC243" s="36"/>
      <c r="AD243" s="36"/>
      <c r="AE243" s="36"/>
      <c r="AF243" s="36"/>
      <c r="AG243" s="36"/>
      <c r="AH243" s="29"/>
      <c r="AI243" s="36"/>
      <c r="AJ243" s="29"/>
      <c r="AK243" s="36"/>
      <c r="AL243" s="36"/>
      <c r="AM243" s="36"/>
      <c r="AN243" s="29"/>
      <c r="AO243" s="36"/>
      <c r="AP243" s="29"/>
      <c r="AQ243" s="36"/>
      <c r="AR243" s="29"/>
      <c r="AS243" s="36"/>
      <c r="AT243" s="36"/>
      <c r="AU243" s="36"/>
      <c r="AV243" s="29"/>
      <c r="AW243" s="36"/>
      <c r="AX243" s="36"/>
      <c r="AY243" s="36"/>
      <c r="AZ243" s="29"/>
      <c r="BA243" s="36"/>
      <c r="BB243" s="36"/>
      <c r="BC243" s="36"/>
      <c r="BD243" s="36"/>
      <c r="BE243" s="36"/>
      <c r="BF243" s="36"/>
      <c r="BG243" s="36"/>
      <c r="BH243" s="36"/>
      <c r="BI243" s="36"/>
      <c r="BJ243" s="29"/>
      <c r="BK243" s="36"/>
      <c r="BL243" s="29"/>
      <c r="BM243" s="36"/>
      <c r="BN243" s="36"/>
      <c r="BO243" s="36"/>
      <c r="BP243" s="29"/>
      <c r="BQ243" s="36"/>
      <c r="BR243" s="29"/>
      <c r="BS243" s="36"/>
      <c r="BT243" s="36"/>
      <c r="BU243" s="36"/>
      <c r="BV243" s="36"/>
    </row>
    <row r="244" spans="1:74" x14ac:dyDescent="0.25">
      <c r="A244" s="16">
        <v>242</v>
      </c>
      <c r="B244" s="16">
        <v>2</v>
      </c>
      <c r="C244" s="31" t="s">
        <v>698</v>
      </c>
      <c r="D244" s="40">
        <f>октябрь!D244-ноябрь!E244</f>
        <v>-1056.9130354589372</v>
      </c>
      <c r="E244" s="40">
        <f t="shared" si="3"/>
        <v>0</v>
      </c>
      <c r="F244" s="36"/>
      <c r="G244" s="36"/>
      <c r="H244" s="36"/>
      <c r="I244" s="27"/>
      <c r="J244" s="36"/>
      <c r="K244" s="36"/>
      <c r="L244" s="36"/>
      <c r="M244" s="36"/>
      <c r="N244" s="36"/>
      <c r="O244" s="29"/>
      <c r="P244" s="36"/>
      <c r="Q244" s="29"/>
      <c r="R244" s="36"/>
      <c r="S244" s="36"/>
      <c r="T244" s="36"/>
      <c r="U244" s="36"/>
      <c r="V244" s="36"/>
      <c r="W244" s="36"/>
      <c r="X244" s="36"/>
      <c r="Y244" s="29"/>
      <c r="Z244" s="36"/>
      <c r="AA244" s="66"/>
      <c r="AB244" s="36"/>
      <c r="AC244" s="36"/>
      <c r="AD244" s="36"/>
      <c r="AE244" s="36"/>
      <c r="AF244" s="36"/>
      <c r="AG244" s="36"/>
      <c r="AH244" s="29"/>
      <c r="AI244" s="36"/>
      <c r="AJ244" s="29"/>
      <c r="AK244" s="36"/>
      <c r="AL244" s="36"/>
      <c r="AM244" s="36"/>
      <c r="AN244" s="29"/>
      <c r="AO244" s="36"/>
      <c r="AP244" s="29"/>
      <c r="AQ244" s="36"/>
      <c r="AR244" s="29"/>
      <c r="AS244" s="36"/>
      <c r="AT244" s="36"/>
      <c r="AU244" s="36"/>
      <c r="AV244" s="29"/>
      <c r="AW244" s="36"/>
      <c r="AX244" s="36"/>
      <c r="AY244" s="36"/>
      <c r="AZ244" s="29"/>
      <c r="BA244" s="36"/>
      <c r="BB244" s="36"/>
      <c r="BC244" s="36"/>
      <c r="BD244" s="36"/>
      <c r="BE244" s="36"/>
      <c r="BF244" s="36"/>
      <c r="BG244" s="36"/>
      <c r="BH244" s="36"/>
      <c r="BI244" s="36"/>
      <c r="BJ244" s="29"/>
      <c r="BK244" s="36"/>
      <c r="BL244" s="29"/>
      <c r="BM244" s="36"/>
      <c r="BN244" s="36"/>
      <c r="BO244" s="36"/>
      <c r="BP244" s="29"/>
      <c r="BQ244" s="36"/>
      <c r="BR244" s="29"/>
      <c r="BS244" s="36"/>
      <c r="BT244" s="36"/>
      <c r="BU244" s="36"/>
      <c r="BV244" s="36"/>
    </row>
    <row r="245" spans="1:74" x14ac:dyDescent="0.25">
      <c r="A245" s="16">
        <v>243</v>
      </c>
      <c r="B245" s="16">
        <v>2</v>
      </c>
      <c r="C245" s="31" t="s">
        <v>699</v>
      </c>
      <c r="D245" s="40">
        <f>октябрь!D245-ноябрь!E245</f>
        <v>267.18584404830915</v>
      </c>
      <c r="E245" s="40">
        <f t="shared" si="3"/>
        <v>0</v>
      </c>
      <c r="F245" s="36"/>
      <c r="G245" s="36"/>
      <c r="H245" s="36"/>
      <c r="I245" s="27"/>
      <c r="J245" s="36"/>
      <c r="K245" s="36"/>
      <c r="L245" s="36"/>
      <c r="M245" s="36"/>
      <c r="N245" s="36"/>
      <c r="O245" s="29"/>
      <c r="P245" s="36"/>
      <c r="Q245" s="29"/>
      <c r="R245" s="36"/>
      <c r="S245" s="36"/>
      <c r="T245" s="36"/>
      <c r="U245" s="36"/>
      <c r="V245" s="36"/>
      <c r="W245" s="36"/>
      <c r="X245" s="36"/>
      <c r="Y245" s="29"/>
      <c r="Z245" s="36"/>
      <c r="AA245" s="66"/>
      <c r="AB245" s="36"/>
      <c r="AC245" s="36"/>
      <c r="AD245" s="36"/>
      <c r="AE245" s="36"/>
      <c r="AF245" s="36"/>
      <c r="AG245" s="36"/>
      <c r="AH245" s="29"/>
      <c r="AI245" s="36"/>
      <c r="AJ245" s="29"/>
      <c r="AK245" s="36"/>
      <c r="AL245" s="36"/>
      <c r="AM245" s="36"/>
      <c r="AN245" s="29"/>
      <c r="AO245" s="36"/>
      <c r="AP245" s="29"/>
      <c r="AQ245" s="36"/>
      <c r="AR245" s="29"/>
      <c r="AS245" s="36"/>
      <c r="AT245" s="36"/>
      <c r="AU245" s="36"/>
      <c r="AV245" s="29"/>
      <c r="AW245" s="36"/>
      <c r="AX245" s="36"/>
      <c r="AY245" s="36"/>
      <c r="AZ245" s="29"/>
      <c r="BA245" s="36"/>
      <c r="BB245" s="36"/>
      <c r="BC245" s="36"/>
      <c r="BD245" s="36"/>
      <c r="BE245" s="36"/>
      <c r="BF245" s="36"/>
      <c r="BG245" s="36"/>
      <c r="BH245" s="36"/>
      <c r="BI245" s="36"/>
      <c r="BJ245" s="29"/>
      <c r="BK245" s="36"/>
      <c r="BL245" s="29"/>
      <c r="BM245" s="36"/>
      <c r="BN245" s="36"/>
      <c r="BO245" s="36"/>
      <c r="BP245" s="29"/>
      <c r="BQ245" s="36"/>
      <c r="BR245" s="29"/>
      <c r="BS245" s="36"/>
      <c r="BT245" s="36"/>
      <c r="BU245" s="36"/>
      <c r="BV245" s="36"/>
    </row>
    <row r="246" spans="1:74" x14ac:dyDescent="0.25">
      <c r="A246" s="16">
        <v>244</v>
      </c>
      <c r="B246" s="16">
        <v>2</v>
      </c>
      <c r="C246" s="31" t="s">
        <v>700</v>
      </c>
      <c r="D246" s="40">
        <f>октябрь!D246-ноябрь!E246</f>
        <v>-1231.7057813623187</v>
      </c>
      <c r="E246" s="40">
        <f t="shared" si="3"/>
        <v>0</v>
      </c>
      <c r="F246" s="36"/>
      <c r="G246" s="36"/>
      <c r="H246" s="36"/>
      <c r="I246" s="27"/>
      <c r="J246" s="36"/>
      <c r="K246" s="36"/>
      <c r="L246" s="36"/>
      <c r="M246" s="36"/>
      <c r="N246" s="36"/>
      <c r="O246" s="29"/>
      <c r="P246" s="36"/>
      <c r="Q246" s="29"/>
      <c r="R246" s="36"/>
      <c r="S246" s="36"/>
      <c r="T246" s="36"/>
      <c r="U246" s="36"/>
      <c r="V246" s="36"/>
      <c r="W246" s="36"/>
      <c r="X246" s="36"/>
      <c r="Y246" s="29"/>
      <c r="Z246" s="36"/>
      <c r="AA246" s="66"/>
      <c r="AB246" s="36"/>
      <c r="AC246" s="36"/>
      <c r="AD246" s="36"/>
      <c r="AE246" s="36"/>
      <c r="AF246" s="36"/>
      <c r="AG246" s="36"/>
      <c r="AH246" s="29"/>
      <c r="AI246" s="36"/>
      <c r="AJ246" s="29"/>
      <c r="AK246" s="36"/>
      <c r="AL246" s="36"/>
      <c r="AM246" s="36"/>
      <c r="AN246" s="29"/>
      <c r="AO246" s="36"/>
      <c r="AP246" s="29"/>
      <c r="AQ246" s="36"/>
      <c r="AR246" s="29"/>
      <c r="AS246" s="36"/>
      <c r="AT246" s="36"/>
      <c r="AU246" s="36"/>
      <c r="AV246" s="29"/>
      <c r="AW246" s="36"/>
      <c r="AX246" s="36"/>
      <c r="AY246" s="36"/>
      <c r="AZ246" s="29"/>
      <c r="BA246" s="36"/>
      <c r="BB246" s="36"/>
      <c r="BC246" s="36"/>
      <c r="BD246" s="36"/>
      <c r="BE246" s="36"/>
      <c r="BF246" s="36"/>
      <c r="BG246" s="36"/>
      <c r="BH246" s="36"/>
      <c r="BI246" s="36"/>
      <c r="BJ246" s="29"/>
      <c r="BK246" s="36"/>
      <c r="BL246" s="29"/>
      <c r="BM246" s="36"/>
      <c r="BN246" s="36"/>
      <c r="BO246" s="36"/>
      <c r="BP246" s="29"/>
      <c r="BQ246" s="36"/>
      <c r="BR246" s="29"/>
      <c r="BS246" s="36"/>
      <c r="BT246" s="36"/>
      <c r="BU246" s="36"/>
      <c r="BV246" s="36"/>
    </row>
    <row r="247" spans="1:74" x14ac:dyDescent="0.25">
      <c r="A247" s="16">
        <v>245</v>
      </c>
      <c r="B247" s="16">
        <v>2</v>
      </c>
      <c r="C247" s="31" t="s">
        <v>701</v>
      </c>
      <c r="D247" s="40">
        <f>октябрь!D247-ноябрь!E247</f>
        <v>74.973518527536243</v>
      </c>
      <c r="E247" s="40">
        <f t="shared" si="3"/>
        <v>0</v>
      </c>
      <c r="F247" s="36"/>
      <c r="G247" s="36"/>
      <c r="H247" s="36"/>
      <c r="I247" s="27"/>
      <c r="J247" s="36"/>
      <c r="K247" s="36"/>
      <c r="L247" s="36"/>
      <c r="M247" s="36"/>
      <c r="N247" s="36"/>
      <c r="O247" s="29"/>
      <c r="P247" s="36"/>
      <c r="Q247" s="29"/>
      <c r="R247" s="36"/>
      <c r="S247" s="36"/>
      <c r="T247" s="36"/>
      <c r="U247" s="36"/>
      <c r="V247" s="36"/>
      <c r="W247" s="36"/>
      <c r="X247" s="36"/>
      <c r="Y247" s="29"/>
      <c r="Z247" s="36"/>
      <c r="AA247" s="66"/>
      <c r="AB247" s="36"/>
      <c r="AC247" s="36"/>
      <c r="AD247" s="36"/>
      <c r="AE247" s="36"/>
      <c r="AF247" s="36"/>
      <c r="AG247" s="36"/>
      <c r="AH247" s="29"/>
      <c r="AI247" s="36"/>
      <c r="AJ247" s="29"/>
      <c r="AK247" s="36"/>
      <c r="AL247" s="36"/>
      <c r="AM247" s="36"/>
      <c r="AN247" s="29"/>
      <c r="AO247" s="36"/>
      <c r="AP247" s="29"/>
      <c r="AQ247" s="36"/>
      <c r="AR247" s="29"/>
      <c r="AS247" s="36"/>
      <c r="AT247" s="36"/>
      <c r="AU247" s="36"/>
      <c r="AV247" s="29"/>
      <c r="AW247" s="36"/>
      <c r="AX247" s="36"/>
      <c r="AY247" s="36"/>
      <c r="AZ247" s="29"/>
      <c r="BA247" s="36"/>
      <c r="BB247" s="36"/>
      <c r="BC247" s="36"/>
      <c r="BD247" s="36"/>
      <c r="BE247" s="36"/>
      <c r="BF247" s="36"/>
      <c r="BG247" s="36"/>
      <c r="BH247" s="36"/>
      <c r="BI247" s="36"/>
      <c r="BJ247" s="29"/>
      <c r="BK247" s="36"/>
      <c r="BL247" s="29"/>
      <c r="BM247" s="36"/>
      <c r="BN247" s="36"/>
      <c r="BO247" s="36"/>
      <c r="BP247" s="29"/>
      <c r="BQ247" s="36"/>
      <c r="BR247" s="29"/>
      <c r="BS247" s="36"/>
      <c r="BT247" s="36"/>
      <c r="BU247" s="36"/>
      <c r="BV247" s="36"/>
    </row>
    <row r="248" spans="1:74" x14ac:dyDescent="0.25">
      <c r="A248" s="16">
        <v>246</v>
      </c>
      <c r="B248" s="16">
        <v>2</v>
      </c>
      <c r="C248" s="31" t="s">
        <v>702</v>
      </c>
      <c r="D248" s="40">
        <f>октябрь!D248-ноябрь!E248</f>
        <v>277.97537752657007</v>
      </c>
      <c r="E248" s="40">
        <f t="shared" si="3"/>
        <v>0</v>
      </c>
      <c r="F248" s="36"/>
      <c r="G248" s="36"/>
      <c r="H248" s="36"/>
      <c r="I248" s="27"/>
      <c r="J248" s="36"/>
      <c r="K248" s="36"/>
      <c r="L248" s="36"/>
      <c r="M248" s="36"/>
      <c r="N248" s="36"/>
      <c r="O248" s="29"/>
      <c r="P248" s="36"/>
      <c r="Q248" s="29"/>
      <c r="R248" s="36"/>
      <c r="S248" s="36"/>
      <c r="T248" s="36"/>
      <c r="U248" s="36"/>
      <c r="V248" s="36"/>
      <c r="W248" s="36"/>
      <c r="X248" s="36"/>
      <c r="Y248" s="29"/>
      <c r="Z248" s="36"/>
      <c r="AA248" s="66"/>
      <c r="AB248" s="36"/>
      <c r="AC248" s="36"/>
      <c r="AD248" s="36"/>
      <c r="AE248" s="36"/>
      <c r="AF248" s="36"/>
      <c r="AG248" s="36"/>
      <c r="AH248" s="29"/>
      <c r="AI248" s="36"/>
      <c r="AJ248" s="29"/>
      <c r="AK248" s="36"/>
      <c r="AL248" s="36"/>
      <c r="AM248" s="36"/>
      <c r="AN248" s="29"/>
      <c r="AO248" s="36"/>
      <c r="AP248" s="29"/>
      <c r="AQ248" s="36"/>
      <c r="AR248" s="29"/>
      <c r="AS248" s="36"/>
      <c r="AT248" s="36"/>
      <c r="AU248" s="36"/>
      <c r="AV248" s="29"/>
      <c r="AW248" s="36"/>
      <c r="AX248" s="36"/>
      <c r="AY248" s="36"/>
      <c r="AZ248" s="29"/>
      <c r="BA248" s="36"/>
      <c r="BB248" s="36"/>
      <c r="BC248" s="36"/>
      <c r="BD248" s="36"/>
      <c r="BE248" s="36"/>
      <c r="BF248" s="36"/>
      <c r="BG248" s="36"/>
      <c r="BH248" s="36"/>
      <c r="BI248" s="36"/>
      <c r="BJ248" s="29"/>
      <c r="BK248" s="36"/>
      <c r="BL248" s="29"/>
      <c r="BM248" s="36"/>
      <c r="BN248" s="36"/>
      <c r="BO248" s="36"/>
      <c r="BP248" s="29"/>
      <c r="BQ248" s="36"/>
      <c r="BR248" s="29"/>
      <c r="BS248" s="36"/>
      <c r="BT248" s="36"/>
      <c r="BU248" s="36"/>
      <c r="BV248" s="36"/>
    </row>
    <row r="249" spans="1:74" x14ac:dyDescent="0.25">
      <c r="A249" s="16">
        <v>247</v>
      </c>
      <c r="B249" s="16">
        <v>2</v>
      </c>
      <c r="C249" s="31" t="s">
        <v>703</v>
      </c>
      <c r="D249" s="40">
        <f>октябрь!D249-ноябрь!E249</f>
        <v>-231.49340160386475</v>
      </c>
      <c r="E249" s="40">
        <f t="shared" si="3"/>
        <v>0</v>
      </c>
      <c r="F249" s="36"/>
      <c r="G249" s="36"/>
      <c r="H249" s="36"/>
      <c r="I249" s="27"/>
      <c r="J249" s="36"/>
      <c r="K249" s="36"/>
      <c r="L249" s="36"/>
      <c r="M249" s="36"/>
      <c r="N249" s="36"/>
      <c r="O249" s="29"/>
      <c r="P249" s="36"/>
      <c r="Q249" s="29"/>
      <c r="R249" s="36"/>
      <c r="S249" s="36"/>
      <c r="T249" s="36"/>
      <c r="U249" s="36"/>
      <c r="V249" s="36"/>
      <c r="W249" s="36"/>
      <c r="X249" s="36"/>
      <c r="Y249" s="29"/>
      <c r="Z249" s="36"/>
      <c r="AA249" s="66"/>
      <c r="AB249" s="36"/>
      <c r="AC249" s="36"/>
      <c r="AD249" s="36"/>
      <c r="AE249" s="36"/>
      <c r="AF249" s="36"/>
      <c r="AG249" s="36"/>
      <c r="AH249" s="29"/>
      <c r="AI249" s="36"/>
      <c r="AJ249" s="29"/>
      <c r="AK249" s="36"/>
      <c r="AL249" s="36"/>
      <c r="AM249" s="36"/>
      <c r="AN249" s="29"/>
      <c r="AO249" s="36"/>
      <c r="AP249" s="29"/>
      <c r="AQ249" s="36"/>
      <c r="AR249" s="29"/>
      <c r="AS249" s="36"/>
      <c r="AT249" s="36"/>
      <c r="AU249" s="36"/>
      <c r="AV249" s="29"/>
      <c r="AW249" s="36"/>
      <c r="AX249" s="36"/>
      <c r="AY249" s="36"/>
      <c r="AZ249" s="29"/>
      <c r="BA249" s="36"/>
      <c r="BB249" s="36"/>
      <c r="BC249" s="36"/>
      <c r="BD249" s="36"/>
      <c r="BE249" s="36"/>
      <c r="BF249" s="36"/>
      <c r="BG249" s="36"/>
      <c r="BH249" s="36"/>
      <c r="BI249" s="36"/>
      <c r="BJ249" s="29"/>
      <c r="BK249" s="36"/>
      <c r="BL249" s="29"/>
      <c r="BM249" s="36"/>
      <c r="BN249" s="36"/>
      <c r="BO249" s="36"/>
      <c r="BP249" s="29"/>
      <c r="BQ249" s="36"/>
      <c r="BR249" s="29"/>
      <c r="BS249" s="36"/>
      <c r="BT249" s="36"/>
      <c r="BU249" s="36"/>
      <c r="BV249" s="36"/>
    </row>
    <row r="250" spans="1:74" x14ac:dyDescent="0.25">
      <c r="A250" s="16">
        <v>248</v>
      </c>
      <c r="B250" s="16">
        <v>2</v>
      </c>
      <c r="C250" s="31" t="s">
        <v>704</v>
      </c>
      <c r="D250" s="40">
        <f>октябрь!D250-ноябрь!E250</f>
        <v>-428.22320666666667</v>
      </c>
      <c r="E250" s="40">
        <f t="shared" si="3"/>
        <v>0</v>
      </c>
      <c r="F250" s="36"/>
      <c r="G250" s="36"/>
      <c r="H250" s="36"/>
      <c r="I250" s="27"/>
      <c r="J250" s="36"/>
      <c r="K250" s="36"/>
      <c r="L250" s="36"/>
      <c r="M250" s="36"/>
      <c r="N250" s="36"/>
      <c r="O250" s="29"/>
      <c r="P250" s="36"/>
      <c r="Q250" s="29"/>
      <c r="R250" s="36"/>
      <c r="S250" s="36"/>
      <c r="T250" s="36"/>
      <c r="U250" s="36"/>
      <c r="V250" s="36"/>
      <c r="W250" s="36"/>
      <c r="X250" s="36"/>
      <c r="Y250" s="29"/>
      <c r="Z250" s="36"/>
      <c r="AA250" s="66"/>
      <c r="AB250" s="36"/>
      <c r="AC250" s="36"/>
      <c r="AD250" s="36"/>
      <c r="AE250" s="36"/>
      <c r="AF250" s="36"/>
      <c r="AG250" s="36"/>
      <c r="AH250" s="29"/>
      <c r="AI250" s="36"/>
      <c r="AJ250" s="29"/>
      <c r="AK250" s="36"/>
      <c r="AL250" s="36"/>
      <c r="AM250" s="36"/>
      <c r="AN250" s="29"/>
      <c r="AO250" s="36"/>
      <c r="AP250" s="29"/>
      <c r="AQ250" s="36"/>
      <c r="AR250" s="29"/>
      <c r="AS250" s="36"/>
      <c r="AT250" s="36"/>
      <c r="AU250" s="36"/>
      <c r="AV250" s="29"/>
      <c r="AW250" s="36"/>
      <c r="AX250" s="36"/>
      <c r="AY250" s="36"/>
      <c r="AZ250" s="29"/>
      <c r="BA250" s="36"/>
      <c r="BB250" s="36"/>
      <c r="BC250" s="36"/>
      <c r="BD250" s="36"/>
      <c r="BE250" s="36"/>
      <c r="BF250" s="36"/>
      <c r="BG250" s="36"/>
      <c r="BH250" s="36"/>
      <c r="BI250" s="36"/>
      <c r="BJ250" s="29"/>
      <c r="BK250" s="36"/>
      <c r="BL250" s="29"/>
      <c r="BM250" s="36"/>
      <c r="BN250" s="36"/>
      <c r="BO250" s="36"/>
      <c r="BP250" s="29"/>
      <c r="BQ250" s="36"/>
      <c r="BR250" s="29"/>
      <c r="BS250" s="36"/>
      <c r="BT250" s="36"/>
      <c r="BU250" s="36"/>
      <c r="BV250" s="36"/>
    </row>
    <row r="251" spans="1:74" x14ac:dyDescent="0.25">
      <c r="A251" s="16">
        <v>249</v>
      </c>
      <c r="B251" s="16">
        <v>2</v>
      </c>
      <c r="C251" s="31" t="s">
        <v>928</v>
      </c>
      <c r="D251" s="40">
        <f>октябрь!D251-ноябрь!E251</f>
        <v>1368.4163972560386</v>
      </c>
      <c r="E251" s="40">
        <f t="shared" si="3"/>
        <v>0</v>
      </c>
      <c r="F251" s="36"/>
      <c r="G251" s="36"/>
      <c r="H251" s="36"/>
      <c r="I251" s="27"/>
      <c r="J251" s="36"/>
      <c r="K251" s="36"/>
      <c r="L251" s="36"/>
      <c r="M251" s="36"/>
      <c r="N251" s="36"/>
      <c r="O251" s="29"/>
      <c r="P251" s="36"/>
      <c r="Q251" s="29"/>
      <c r="R251" s="36"/>
      <c r="S251" s="36"/>
      <c r="T251" s="36"/>
      <c r="U251" s="36"/>
      <c r="V251" s="36"/>
      <c r="W251" s="36"/>
      <c r="X251" s="36"/>
      <c r="Y251" s="29"/>
      <c r="Z251" s="36"/>
      <c r="AA251" s="66"/>
      <c r="AB251" s="36"/>
      <c r="AC251" s="36"/>
      <c r="AD251" s="36"/>
      <c r="AE251" s="36"/>
      <c r="AF251" s="36"/>
      <c r="AG251" s="36"/>
      <c r="AH251" s="29"/>
      <c r="AI251" s="36"/>
      <c r="AJ251" s="29"/>
      <c r="AK251" s="36"/>
      <c r="AL251" s="36"/>
      <c r="AM251" s="36"/>
      <c r="AN251" s="29"/>
      <c r="AO251" s="36"/>
      <c r="AP251" s="29"/>
      <c r="AQ251" s="36"/>
      <c r="AR251" s="29"/>
      <c r="AS251" s="36"/>
      <c r="AT251" s="36"/>
      <c r="AU251" s="36"/>
      <c r="AV251" s="29"/>
      <c r="AW251" s="36"/>
      <c r="AX251" s="36"/>
      <c r="AY251" s="36"/>
      <c r="AZ251" s="29"/>
      <c r="BA251" s="36"/>
      <c r="BB251" s="36"/>
      <c r="BC251" s="36"/>
      <c r="BD251" s="36"/>
      <c r="BE251" s="36"/>
      <c r="BF251" s="36"/>
      <c r="BG251" s="36"/>
      <c r="BH251" s="36"/>
      <c r="BI251" s="36"/>
      <c r="BJ251" s="29"/>
      <c r="BK251" s="36"/>
      <c r="BL251" s="29"/>
      <c r="BM251" s="36"/>
      <c r="BN251" s="36"/>
      <c r="BO251" s="36"/>
      <c r="BP251" s="29"/>
      <c r="BQ251" s="36"/>
      <c r="BR251" s="29"/>
      <c r="BS251" s="36"/>
      <c r="BT251" s="36"/>
      <c r="BU251" s="36"/>
      <c r="BV251" s="36"/>
    </row>
    <row r="252" spans="1:74" x14ac:dyDescent="0.25">
      <c r="A252" s="16">
        <v>250</v>
      </c>
      <c r="B252" s="16">
        <v>2</v>
      </c>
      <c r="C252" s="31" t="s">
        <v>705</v>
      </c>
      <c r="D252" s="40">
        <f>октябрь!D252-ноябрь!E252</f>
        <v>-470.60726427053146</v>
      </c>
      <c r="E252" s="40">
        <f t="shared" si="3"/>
        <v>0</v>
      </c>
      <c r="F252" s="36"/>
      <c r="G252" s="36"/>
      <c r="H252" s="36"/>
      <c r="I252" s="27"/>
      <c r="J252" s="36"/>
      <c r="K252" s="36"/>
      <c r="L252" s="36"/>
      <c r="M252" s="36"/>
      <c r="N252" s="36"/>
      <c r="O252" s="29"/>
      <c r="P252" s="36"/>
      <c r="Q252" s="29"/>
      <c r="R252" s="36"/>
      <c r="S252" s="36"/>
      <c r="T252" s="36"/>
      <c r="U252" s="36"/>
      <c r="V252" s="36"/>
      <c r="W252" s="36"/>
      <c r="X252" s="36"/>
      <c r="Y252" s="29"/>
      <c r="Z252" s="36"/>
      <c r="AA252" s="66"/>
      <c r="AB252" s="36"/>
      <c r="AC252" s="36"/>
      <c r="AD252" s="36"/>
      <c r="AE252" s="36"/>
      <c r="AF252" s="36"/>
      <c r="AG252" s="36"/>
      <c r="AH252" s="29"/>
      <c r="AI252" s="36"/>
      <c r="AJ252" s="29"/>
      <c r="AK252" s="36"/>
      <c r="AL252" s="36"/>
      <c r="AM252" s="36"/>
      <c r="AN252" s="29"/>
      <c r="AO252" s="36"/>
      <c r="AP252" s="29"/>
      <c r="AQ252" s="36"/>
      <c r="AR252" s="29"/>
      <c r="AS252" s="36"/>
      <c r="AT252" s="36"/>
      <c r="AU252" s="36"/>
      <c r="AV252" s="29"/>
      <c r="AW252" s="36"/>
      <c r="AX252" s="36"/>
      <c r="AY252" s="36"/>
      <c r="AZ252" s="29"/>
      <c r="BA252" s="36"/>
      <c r="BB252" s="36"/>
      <c r="BC252" s="36"/>
      <c r="BD252" s="36"/>
      <c r="BE252" s="36"/>
      <c r="BF252" s="36"/>
      <c r="BG252" s="36"/>
      <c r="BH252" s="36"/>
      <c r="BI252" s="36"/>
      <c r="BJ252" s="29"/>
      <c r="BK252" s="36"/>
      <c r="BL252" s="29"/>
      <c r="BM252" s="36"/>
      <c r="BN252" s="36"/>
      <c r="BO252" s="36"/>
      <c r="BP252" s="29"/>
      <c r="BQ252" s="36"/>
      <c r="BR252" s="29"/>
      <c r="BS252" s="36"/>
      <c r="BT252" s="36"/>
      <c r="BU252" s="36"/>
      <c r="BV252" s="36"/>
    </row>
    <row r="253" spans="1:74" x14ac:dyDescent="0.25">
      <c r="A253" s="16">
        <v>251</v>
      </c>
      <c r="B253" s="16">
        <v>2</v>
      </c>
      <c r="C253" s="31" t="s">
        <v>706</v>
      </c>
      <c r="D253" s="40">
        <f>октябрь!D253-ноябрь!E253</f>
        <v>167.84821231884058</v>
      </c>
      <c r="E253" s="40">
        <f t="shared" si="3"/>
        <v>0</v>
      </c>
      <c r="F253" s="36"/>
      <c r="G253" s="36"/>
      <c r="H253" s="36"/>
      <c r="I253" s="27"/>
      <c r="J253" s="36"/>
      <c r="K253" s="36"/>
      <c r="L253" s="36"/>
      <c r="M253" s="36"/>
      <c r="N253" s="36"/>
      <c r="O253" s="29"/>
      <c r="P253" s="36"/>
      <c r="Q253" s="29"/>
      <c r="R253" s="36"/>
      <c r="S253" s="36"/>
      <c r="T253" s="36"/>
      <c r="U253" s="36"/>
      <c r="V253" s="36"/>
      <c r="W253" s="36"/>
      <c r="X253" s="36"/>
      <c r="Y253" s="29"/>
      <c r="Z253" s="36"/>
      <c r="AA253" s="66"/>
      <c r="AB253" s="36"/>
      <c r="AC253" s="36"/>
      <c r="AD253" s="36"/>
      <c r="AE253" s="36"/>
      <c r="AF253" s="36"/>
      <c r="AG253" s="36"/>
      <c r="AH253" s="29"/>
      <c r="AI253" s="36"/>
      <c r="AJ253" s="29"/>
      <c r="AK253" s="36"/>
      <c r="AL253" s="36"/>
      <c r="AM253" s="36"/>
      <c r="AN253" s="29"/>
      <c r="AO253" s="36"/>
      <c r="AP253" s="29"/>
      <c r="AQ253" s="36"/>
      <c r="AR253" s="29"/>
      <c r="AS253" s="36"/>
      <c r="AT253" s="36"/>
      <c r="AU253" s="36"/>
      <c r="AV253" s="29"/>
      <c r="AW253" s="36"/>
      <c r="AX253" s="36"/>
      <c r="AY253" s="36"/>
      <c r="AZ253" s="29"/>
      <c r="BA253" s="36"/>
      <c r="BB253" s="36"/>
      <c r="BC253" s="36"/>
      <c r="BD253" s="36"/>
      <c r="BE253" s="36"/>
      <c r="BF253" s="36"/>
      <c r="BG253" s="36"/>
      <c r="BH253" s="36"/>
      <c r="BI253" s="36"/>
      <c r="BJ253" s="29"/>
      <c r="BK253" s="36"/>
      <c r="BL253" s="29"/>
      <c r="BM253" s="36"/>
      <c r="BN253" s="36"/>
      <c r="BO253" s="36"/>
      <c r="BP253" s="29"/>
      <c r="BQ253" s="36"/>
      <c r="BR253" s="29"/>
      <c r="BS253" s="36"/>
      <c r="BT253" s="36"/>
      <c r="BU253" s="36"/>
      <c r="BV253" s="36"/>
    </row>
    <row r="254" spans="1:74" x14ac:dyDescent="0.25">
      <c r="A254" s="16">
        <v>252</v>
      </c>
      <c r="B254" s="16">
        <v>2</v>
      </c>
      <c r="C254" s="31" t="s">
        <v>707</v>
      </c>
      <c r="D254" s="40">
        <f>октябрь!D254-ноябрь!E254</f>
        <v>39.56014190144905</v>
      </c>
      <c r="E254" s="40">
        <f t="shared" si="3"/>
        <v>0</v>
      </c>
      <c r="F254" s="36"/>
      <c r="G254" s="36"/>
      <c r="H254" s="36"/>
      <c r="I254" s="27"/>
      <c r="J254" s="36"/>
      <c r="K254" s="36"/>
      <c r="L254" s="36"/>
      <c r="M254" s="36"/>
      <c r="N254" s="36"/>
      <c r="O254" s="29"/>
      <c r="P254" s="36"/>
      <c r="Q254" s="29"/>
      <c r="R254" s="36"/>
      <c r="S254" s="36"/>
      <c r="T254" s="36"/>
      <c r="U254" s="36"/>
      <c r="V254" s="36"/>
      <c r="W254" s="36"/>
      <c r="X254" s="36"/>
      <c r="Y254" s="29"/>
      <c r="Z254" s="36"/>
      <c r="AA254" s="66"/>
      <c r="AB254" s="36"/>
      <c r="AC254" s="36"/>
      <c r="AD254" s="36"/>
      <c r="AE254" s="36"/>
      <c r="AF254" s="36"/>
      <c r="AG254" s="36"/>
      <c r="AH254" s="29"/>
      <c r="AI254" s="36"/>
      <c r="AJ254" s="29"/>
      <c r="AK254" s="36"/>
      <c r="AL254" s="36"/>
      <c r="AM254" s="36"/>
      <c r="AN254" s="29"/>
      <c r="AO254" s="36"/>
      <c r="AP254" s="29"/>
      <c r="AQ254" s="36"/>
      <c r="AR254" s="29"/>
      <c r="AS254" s="36"/>
      <c r="AT254" s="36"/>
      <c r="AU254" s="36"/>
      <c r="AV254" s="29"/>
      <c r="AW254" s="36"/>
      <c r="AX254" s="36"/>
      <c r="AY254" s="36"/>
      <c r="AZ254" s="29"/>
      <c r="BA254" s="36"/>
      <c r="BB254" s="36"/>
      <c r="BC254" s="36"/>
      <c r="BD254" s="36"/>
      <c r="BE254" s="36"/>
      <c r="BF254" s="36"/>
      <c r="BG254" s="36"/>
      <c r="BH254" s="36"/>
      <c r="BI254" s="36"/>
      <c r="BJ254" s="29"/>
      <c r="BK254" s="36"/>
      <c r="BL254" s="29"/>
      <c r="BM254" s="36"/>
      <c r="BN254" s="36"/>
      <c r="BO254" s="36"/>
      <c r="BP254" s="29"/>
      <c r="BQ254" s="36"/>
      <c r="BR254" s="29"/>
      <c r="BS254" s="36"/>
      <c r="BT254" s="36"/>
      <c r="BU254" s="36"/>
      <c r="BV254" s="36"/>
    </row>
    <row r="255" spans="1:74" x14ac:dyDescent="0.25">
      <c r="A255" s="16">
        <v>253</v>
      </c>
      <c r="B255" s="16">
        <v>2</v>
      </c>
      <c r="C255" s="31" t="s">
        <v>708</v>
      </c>
      <c r="D255" s="40">
        <f>октябрь!D255-ноябрь!E255</f>
        <v>1596.856111062802</v>
      </c>
      <c r="E255" s="40">
        <f t="shared" si="3"/>
        <v>0</v>
      </c>
      <c r="F255" s="36"/>
      <c r="G255" s="36"/>
      <c r="H255" s="36"/>
      <c r="I255" s="27"/>
      <c r="J255" s="36"/>
      <c r="K255" s="36"/>
      <c r="L255" s="36"/>
      <c r="M255" s="36"/>
      <c r="N255" s="36"/>
      <c r="O255" s="29"/>
      <c r="P255" s="36"/>
      <c r="Q255" s="29"/>
      <c r="R255" s="36"/>
      <c r="S255" s="36"/>
      <c r="T255" s="36"/>
      <c r="U255" s="36"/>
      <c r="V255" s="36"/>
      <c r="W255" s="36"/>
      <c r="X255" s="36"/>
      <c r="Y255" s="29"/>
      <c r="Z255" s="36"/>
      <c r="AA255" s="66"/>
      <c r="AB255" s="36"/>
      <c r="AC255" s="36"/>
      <c r="AD255" s="36"/>
      <c r="AE255" s="36"/>
      <c r="AF255" s="36"/>
      <c r="AG255" s="36"/>
      <c r="AH255" s="29"/>
      <c r="AI255" s="36"/>
      <c r="AJ255" s="29"/>
      <c r="AK255" s="36"/>
      <c r="AL255" s="36"/>
      <c r="AM255" s="36"/>
      <c r="AN255" s="29"/>
      <c r="AO255" s="36"/>
      <c r="AP255" s="29"/>
      <c r="AQ255" s="36"/>
      <c r="AR255" s="29"/>
      <c r="AS255" s="36"/>
      <c r="AT255" s="36"/>
      <c r="AU255" s="36"/>
      <c r="AV255" s="29"/>
      <c r="AW255" s="36"/>
      <c r="AX255" s="36"/>
      <c r="AY255" s="36"/>
      <c r="AZ255" s="29"/>
      <c r="BA255" s="36"/>
      <c r="BB255" s="36"/>
      <c r="BC255" s="36"/>
      <c r="BD255" s="36"/>
      <c r="BE255" s="36"/>
      <c r="BF255" s="36"/>
      <c r="BG255" s="36"/>
      <c r="BH255" s="36"/>
      <c r="BI255" s="36"/>
      <c r="BJ255" s="29"/>
      <c r="BK255" s="36"/>
      <c r="BL255" s="29"/>
      <c r="BM255" s="36"/>
      <c r="BN255" s="36"/>
      <c r="BO255" s="36"/>
      <c r="BP255" s="29"/>
      <c r="BQ255" s="36"/>
      <c r="BR255" s="29"/>
      <c r="BS255" s="36"/>
      <c r="BT255" s="36"/>
      <c r="BU255" s="36"/>
      <c r="BV255" s="36"/>
    </row>
    <row r="256" spans="1:74" x14ac:dyDescent="0.25">
      <c r="A256" s="16">
        <v>254</v>
      </c>
      <c r="B256" s="16">
        <v>2</v>
      </c>
      <c r="C256" s="31" t="s">
        <v>709</v>
      </c>
      <c r="D256" s="40">
        <f>октябрь!D256-ноябрь!E256</f>
        <v>-258.89608121739138</v>
      </c>
      <c r="E256" s="40">
        <f t="shared" si="3"/>
        <v>0</v>
      </c>
      <c r="F256" s="36"/>
      <c r="G256" s="36"/>
      <c r="H256" s="36"/>
      <c r="I256" s="27"/>
      <c r="J256" s="36"/>
      <c r="K256" s="36"/>
      <c r="L256" s="36"/>
      <c r="M256" s="36"/>
      <c r="N256" s="36"/>
      <c r="O256" s="29"/>
      <c r="P256" s="36"/>
      <c r="Q256" s="29"/>
      <c r="R256" s="36"/>
      <c r="S256" s="36"/>
      <c r="T256" s="36"/>
      <c r="U256" s="36"/>
      <c r="V256" s="36"/>
      <c r="W256" s="36"/>
      <c r="X256" s="36"/>
      <c r="Y256" s="29"/>
      <c r="Z256" s="36"/>
      <c r="AA256" s="66"/>
      <c r="AB256" s="36"/>
      <c r="AC256" s="36"/>
      <c r="AD256" s="36"/>
      <c r="AE256" s="36"/>
      <c r="AF256" s="36"/>
      <c r="AG256" s="36"/>
      <c r="AH256" s="29"/>
      <c r="AI256" s="36"/>
      <c r="AJ256" s="29"/>
      <c r="AK256" s="36"/>
      <c r="AL256" s="36"/>
      <c r="AM256" s="36"/>
      <c r="AN256" s="29"/>
      <c r="AO256" s="36"/>
      <c r="AP256" s="29"/>
      <c r="AQ256" s="36"/>
      <c r="AR256" s="29"/>
      <c r="AS256" s="36"/>
      <c r="AT256" s="36"/>
      <c r="AU256" s="36"/>
      <c r="AV256" s="29"/>
      <c r="AW256" s="36"/>
      <c r="AX256" s="36"/>
      <c r="AY256" s="36"/>
      <c r="AZ256" s="29"/>
      <c r="BA256" s="36"/>
      <c r="BB256" s="36"/>
      <c r="BC256" s="36"/>
      <c r="BD256" s="36"/>
      <c r="BE256" s="36"/>
      <c r="BF256" s="36"/>
      <c r="BG256" s="36"/>
      <c r="BH256" s="36"/>
      <c r="BI256" s="36"/>
      <c r="BJ256" s="29"/>
      <c r="BK256" s="36"/>
      <c r="BL256" s="29"/>
      <c r="BM256" s="36"/>
      <c r="BN256" s="36"/>
      <c r="BO256" s="36"/>
      <c r="BP256" s="29"/>
      <c r="BQ256" s="36"/>
      <c r="BR256" s="29"/>
      <c r="BS256" s="36"/>
      <c r="BT256" s="36"/>
      <c r="BU256" s="36"/>
      <c r="BV256" s="36"/>
    </row>
    <row r="257" spans="1:74" x14ac:dyDescent="0.25">
      <c r="A257" s="16">
        <v>255</v>
      </c>
      <c r="B257" s="16">
        <v>2</v>
      </c>
      <c r="C257" s="31" t="s">
        <v>710</v>
      </c>
      <c r="D257" s="40">
        <f>октябрь!D257-ноябрь!E257</f>
        <v>-297.31412314975853</v>
      </c>
      <c r="E257" s="40">
        <f t="shared" si="3"/>
        <v>0</v>
      </c>
      <c r="F257" s="36"/>
      <c r="G257" s="36"/>
      <c r="H257" s="36"/>
      <c r="I257" s="27"/>
      <c r="J257" s="36"/>
      <c r="K257" s="36"/>
      <c r="L257" s="36"/>
      <c r="M257" s="36"/>
      <c r="N257" s="36"/>
      <c r="O257" s="29"/>
      <c r="P257" s="36"/>
      <c r="Q257" s="29"/>
      <c r="R257" s="36"/>
      <c r="S257" s="36"/>
      <c r="T257" s="36"/>
      <c r="U257" s="36"/>
      <c r="V257" s="36"/>
      <c r="W257" s="36"/>
      <c r="X257" s="36"/>
      <c r="Y257" s="29"/>
      <c r="Z257" s="36"/>
      <c r="AA257" s="66"/>
      <c r="AB257" s="36"/>
      <c r="AC257" s="36"/>
      <c r="AD257" s="36"/>
      <c r="AE257" s="36"/>
      <c r="AF257" s="36"/>
      <c r="AG257" s="36"/>
      <c r="AH257" s="29"/>
      <c r="AI257" s="36"/>
      <c r="AJ257" s="29"/>
      <c r="AK257" s="36"/>
      <c r="AL257" s="36"/>
      <c r="AM257" s="36"/>
      <c r="AN257" s="29"/>
      <c r="AO257" s="36"/>
      <c r="AP257" s="29"/>
      <c r="AQ257" s="36"/>
      <c r="AR257" s="29"/>
      <c r="AS257" s="36"/>
      <c r="AT257" s="36"/>
      <c r="AU257" s="36"/>
      <c r="AV257" s="29"/>
      <c r="AW257" s="36"/>
      <c r="AX257" s="36"/>
      <c r="AY257" s="36"/>
      <c r="AZ257" s="29"/>
      <c r="BA257" s="36"/>
      <c r="BB257" s="36"/>
      <c r="BC257" s="36"/>
      <c r="BD257" s="36"/>
      <c r="BE257" s="36"/>
      <c r="BF257" s="36"/>
      <c r="BG257" s="36"/>
      <c r="BH257" s="36"/>
      <c r="BI257" s="36"/>
      <c r="BJ257" s="29"/>
      <c r="BK257" s="36"/>
      <c r="BL257" s="29"/>
      <c r="BM257" s="36"/>
      <c r="BN257" s="36"/>
      <c r="BO257" s="36"/>
      <c r="BP257" s="29"/>
      <c r="BQ257" s="36"/>
      <c r="BR257" s="29"/>
      <c r="BS257" s="36"/>
      <c r="BT257" s="36"/>
      <c r="BU257" s="36"/>
      <c r="BV257" s="36"/>
    </row>
    <row r="258" spans="1:74" x14ac:dyDescent="0.25">
      <c r="A258" s="16">
        <v>256</v>
      </c>
      <c r="B258" s="16">
        <v>2</v>
      </c>
      <c r="C258" s="31" t="s">
        <v>711</v>
      </c>
      <c r="D258" s="40">
        <f>октябрь!D258-ноябрь!E258</f>
        <v>26.73389145893713</v>
      </c>
      <c r="E258" s="40">
        <f t="shared" si="3"/>
        <v>0</v>
      </c>
      <c r="F258" s="36"/>
      <c r="G258" s="36"/>
      <c r="H258" s="36"/>
      <c r="I258" s="27"/>
      <c r="J258" s="36"/>
      <c r="K258" s="36"/>
      <c r="L258" s="36"/>
      <c r="M258" s="36"/>
      <c r="N258" s="36"/>
      <c r="O258" s="29"/>
      <c r="P258" s="36"/>
      <c r="Q258" s="29"/>
      <c r="R258" s="36"/>
      <c r="S258" s="36"/>
      <c r="T258" s="36"/>
      <c r="U258" s="36"/>
      <c r="V258" s="36"/>
      <c r="W258" s="36"/>
      <c r="X258" s="36"/>
      <c r="Y258" s="29"/>
      <c r="Z258" s="36"/>
      <c r="AA258" s="66"/>
      <c r="AB258" s="36"/>
      <c r="AC258" s="36"/>
      <c r="AD258" s="36"/>
      <c r="AE258" s="36"/>
      <c r="AF258" s="36"/>
      <c r="AG258" s="36"/>
      <c r="AH258" s="29"/>
      <c r="AI258" s="36"/>
      <c r="AJ258" s="29"/>
      <c r="AK258" s="36"/>
      <c r="AL258" s="36"/>
      <c r="AM258" s="36"/>
      <c r="AN258" s="29"/>
      <c r="AO258" s="36"/>
      <c r="AP258" s="29"/>
      <c r="AQ258" s="36"/>
      <c r="AR258" s="29"/>
      <c r="AS258" s="36"/>
      <c r="AT258" s="36"/>
      <c r="AU258" s="36"/>
      <c r="AV258" s="29"/>
      <c r="AW258" s="36"/>
      <c r="AX258" s="36"/>
      <c r="AY258" s="36"/>
      <c r="AZ258" s="29"/>
      <c r="BA258" s="36"/>
      <c r="BB258" s="36"/>
      <c r="BC258" s="36"/>
      <c r="BD258" s="36"/>
      <c r="BE258" s="36"/>
      <c r="BF258" s="36"/>
      <c r="BG258" s="36"/>
      <c r="BH258" s="36"/>
      <c r="BI258" s="36"/>
      <c r="BJ258" s="29"/>
      <c r="BK258" s="36"/>
      <c r="BL258" s="29"/>
      <c r="BM258" s="36"/>
      <c r="BN258" s="36"/>
      <c r="BO258" s="36"/>
      <c r="BP258" s="29"/>
      <c r="BQ258" s="36"/>
      <c r="BR258" s="29"/>
      <c r="BS258" s="36"/>
      <c r="BT258" s="36"/>
      <c r="BU258" s="36"/>
      <c r="BV258" s="36"/>
    </row>
    <row r="259" spans="1:74" x14ac:dyDescent="0.25">
      <c r="A259" s="16">
        <v>257</v>
      </c>
      <c r="B259" s="16">
        <v>2</v>
      </c>
      <c r="C259" s="31" t="s">
        <v>712</v>
      </c>
      <c r="D259" s="40">
        <f>октябрь!D259-ноябрь!E259</f>
        <v>325.3318037487922</v>
      </c>
      <c r="E259" s="40">
        <f t="shared" si="3"/>
        <v>0</v>
      </c>
      <c r="F259" s="36"/>
      <c r="G259" s="36"/>
      <c r="H259" s="36"/>
      <c r="I259" s="27"/>
      <c r="J259" s="36"/>
      <c r="K259" s="36"/>
      <c r="L259" s="36"/>
      <c r="M259" s="36"/>
      <c r="N259" s="36"/>
      <c r="O259" s="29"/>
      <c r="P259" s="36"/>
      <c r="Q259" s="29"/>
      <c r="R259" s="36"/>
      <c r="S259" s="36"/>
      <c r="T259" s="36"/>
      <c r="U259" s="36"/>
      <c r="V259" s="36"/>
      <c r="W259" s="36"/>
      <c r="X259" s="36"/>
      <c r="Y259" s="29"/>
      <c r="Z259" s="36"/>
      <c r="AA259" s="66"/>
      <c r="AB259" s="36"/>
      <c r="AC259" s="36"/>
      <c r="AD259" s="36"/>
      <c r="AE259" s="36"/>
      <c r="AF259" s="36"/>
      <c r="AG259" s="36"/>
      <c r="AH259" s="29"/>
      <c r="AI259" s="36"/>
      <c r="AJ259" s="29"/>
      <c r="AK259" s="36"/>
      <c r="AL259" s="36"/>
      <c r="AM259" s="36"/>
      <c r="AN259" s="29"/>
      <c r="AO259" s="36"/>
      <c r="AP259" s="29"/>
      <c r="AQ259" s="36"/>
      <c r="AR259" s="29"/>
      <c r="AS259" s="36"/>
      <c r="AT259" s="36"/>
      <c r="AU259" s="36"/>
      <c r="AV259" s="29"/>
      <c r="AW259" s="36"/>
      <c r="AX259" s="36"/>
      <c r="AY259" s="36"/>
      <c r="AZ259" s="29"/>
      <c r="BA259" s="36"/>
      <c r="BB259" s="36"/>
      <c r="BC259" s="36"/>
      <c r="BD259" s="36"/>
      <c r="BE259" s="36"/>
      <c r="BF259" s="36"/>
      <c r="BG259" s="36"/>
      <c r="BH259" s="36"/>
      <c r="BI259" s="36"/>
      <c r="BJ259" s="29"/>
      <c r="BK259" s="36"/>
      <c r="BL259" s="29"/>
      <c r="BM259" s="36"/>
      <c r="BN259" s="36"/>
      <c r="BO259" s="36"/>
      <c r="BP259" s="29"/>
      <c r="BQ259" s="36"/>
      <c r="BR259" s="29"/>
      <c r="BS259" s="36"/>
      <c r="BT259" s="36"/>
      <c r="BU259" s="36"/>
      <c r="BV259" s="36"/>
    </row>
    <row r="260" spans="1:74" x14ac:dyDescent="0.25">
      <c r="A260" s="16">
        <v>258</v>
      </c>
      <c r="B260" s="16">
        <v>2</v>
      </c>
      <c r="C260" s="31" t="s">
        <v>713</v>
      </c>
      <c r="D260" s="40">
        <f>октябрь!D260-ноябрь!E260</f>
        <v>-493.92831376811586</v>
      </c>
      <c r="E260" s="40">
        <f t="shared" ref="E260:E323" si="4">G260+H260+J260+L260+N260+P260+R260+T260+V260+X260+Z260+AC260+AE260+AG260+AI260+AK260+AM260+AO260+AQ260+AS260+AU260+AW260+AY260+BA260+BC260+BE260+BG260+BI260+BK260+BM260+BO260+BQ260+BS260+BU260+BV260</f>
        <v>0</v>
      </c>
      <c r="F260" s="36"/>
      <c r="G260" s="36"/>
      <c r="H260" s="36"/>
      <c r="I260" s="27"/>
      <c r="J260" s="36"/>
      <c r="K260" s="36"/>
      <c r="L260" s="36"/>
      <c r="M260" s="36"/>
      <c r="N260" s="36"/>
      <c r="O260" s="29"/>
      <c r="P260" s="36"/>
      <c r="Q260" s="29"/>
      <c r="R260" s="36"/>
      <c r="S260" s="36"/>
      <c r="T260" s="36"/>
      <c r="U260" s="36"/>
      <c r="V260" s="36"/>
      <c r="W260" s="36"/>
      <c r="X260" s="36"/>
      <c r="Y260" s="29"/>
      <c r="Z260" s="36"/>
      <c r="AA260" s="66"/>
      <c r="AB260" s="36"/>
      <c r="AC260" s="36"/>
      <c r="AD260" s="36"/>
      <c r="AE260" s="36"/>
      <c r="AF260" s="36"/>
      <c r="AG260" s="36"/>
      <c r="AH260" s="29"/>
      <c r="AI260" s="36"/>
      <c r="AJ260" s="29"/>
      <c r="AK260" s="36"/>
      <c r="AL260" s="36"/>
      <c r="AM260" s="36"/>
      <c r="AN260" s="29"/>
      <c r="AO260" s="36"/>
      <c r="AP260" s="29"/>
      <c r="AQ260" s="36"/>
      <c r="AR260" s="29"/>
      <c r="AS260" s="36"/>
      <c r="AT260" s="36"/>
      <c r="AU260" s="36"/>
      <c r="AV260" s="29"/>
      <c r="AW260" s="36"/>
      <c r="AX260" s="36"/>
      <c r="AY260" s="36"/>
      <c r="AZ260" s="29"/>
      <c r="BA260" s="36"/>
      <c r="BB260" s="36"/>
      <c r="BC260" s="36"/>
      <c r="BD260" s="36"/>
      <c r="BE260" s="36"/>
      <c r="BF260" s="36"/>
      <c r="BG260" s="36"/>
      <c r="BH260" s="36"/>
      <c r="BI260" s="36"/>
      <c r="BJ260" s="29"/>
      <c r="BK260" s="36"/>
      <c r="BL260" s="29"/>
      <c r="BM260" s="36"/>
      <c r="BN260" s="36"/>
      <c r="BO260" s="36"/>
      <c r="BP260" s="29"/>
      <c r="BQ260" s="36"/>
      <c r="BR260" s="29"/>
      <c r="BS260" s="36"/>
      <c r="BT260" s="36"/>
      <c r="BU260" s="36"/>
      <c r="BV260" s="36"/>
    </row>
    <row r="261" spans="1:74" x14ac:dyDescent="0.25">
      <c r="A261" s="16">
        <v>259</v>
      </c>
      <c r="B261" s="16">
        <v>2</v>
      </c>
      <c r="C261" s="31" t="s">
        <v>714</v>
      </c>
      <c r="D261" s="40">
        <f>октябрь!D261-ноябрь!E261</f>
        <v>-145.03911813526568</v>
      </c>
      <c r="E261" s="40">
        <f t="shared" si="4"/>
        <v>0</v>
      </c>
      <c r="F261" s="36"/>
      <c r="G261" s="36"/>
      <c r="H261" s="36"/>
      <c r="I261" s="27"/>
      <c r="J261" s="36"/>
      <c r="K261" s="36"/>
      <c r="L261" s="36"/>
      <c r="M261" s="36"/>
      <c r="N261" s="36"/>
      <c r="O261" s="29"/>
      <c r="P261" s="36"/>
      <c r="Q261" s="29"/>
      <c r="R261" s="36"/>
      <c r="S261" s="36"/>
      <c r="T261" s="36"/>
      <c r="U261" s="36"/>
      <c r="V261" s="36"/>
      <c r="W261" s="36"/>
      <c r="X261" s="36"/>
      <c r="Y261" s="29"/>
      <c r="Z261" s="36"/>
      <c r="AA261" s="66"/>
      <c r="AB261" s="36"/>
      <c r="AC261" s="36"/>
      <c r="AD261" s="36"/>
      <c r="AE261" s="36"/>
      <c r="AF261" s="36"/>
      <c r="AG261" s="36"/>
      <c r="AH261" s="29"/>
      <c r="AI261" s="36"/>
      <c r="AJ261" s="29"/>
      <c r="AK261" s="36"/>
      <c r="AL261" s="36"/>
      <c r="AM261" s="36"/>
      <c r="AN261" s="29"/>
      <c r="AO261" s="36"/>
      <c r="AP261" s="29"/>
      <c r="AQ261" s="36"/>
      <c r="AR261" s="29"/>
      <c r="AS261" s="36"/>
      <c r="AT261" s="36"/>
      <c r="AU261" s="36"/>
      <c r="AV261" s="29"/>
      <c r="AW261" s="36"/>
      <c r="AX261" s="36"/>
      <c r="AY261" s="36"/>
      <c r="AZ261" s="29"/>
      <c r="BA261" s="36"/>
      <c r="BB261" s="36"/>
      <c r="BC261" s="36"/>
      <c r="BD261" s="36"/>
      <c r="BE261" s="36"/>
      <c r="BF261" s="36"/>
      <c r="BG261" s="36"/>
      <c r="BH261" s="36"/>
      <c r="BI261" s="36"/>
      <c r="BJ261" s="29"/>
      <c r="BK261" s="36"/>
      <c r="BL261" s="29"/>
      <c r="BM261" s="36"/>
      <c r="BN261" s="36"/>
      <c r="BO261" s="36"/>
      <c r="BP261" s="29"/>
      <c r="BQ261" s="36"/>
      <c r="BR261" s="29"/>
      <c r="BS261" s="36"/>
      <c r="BT261" s="36"/>
      <c r="BU261" s="36"/>
      <c r="BV261" s="36"/>
    </row>
    <row r="262" spans="1:74" x14ac:dyDescent="0.25">
      <c r="A262" s="16">
        <v>260</v>
      </c>
      <c r="B262" s="16">
        <v>2</v>
      </c>
      <c r="C262" s="31" t="s">
        <v>715</v>
      </c>
      <c r="D262" s="40">
        <f>октябрь!D262-ноябрь!E262</f>
        <v>74.950693990338152</v>
      </c>
      <c r="E262" s="40">
        <f t="shared" si="4"/>
        <v>0</v>
      </c>
      <c r="F262" s="36"/>
      <c r="G262" s="36"/>
      <c r="H262" s="36"/>
      <c r="I262" s="27"/>
      <c r="J262" s="36"/>
      <c r="K262" s="36"/>
      <c r="L262" s="36"/>
      <c r="M262" s="36"/>
      <c r="N262" s="36"/>
      <c r="O262" s="29"/>
      <c r="P262" s="36"/>
      <c r="Q262" s="29"/>
      <c r="R262" s="36"/>
      <c r="S262" s="36"/>
      <c r="T262" s="36"/>
      <c r="U262" s="36"/>
      <c r="V262" s="36"/>
      <c r="W262" s="36"/>
      <c r="X262" s="36"/>
      <c r="Y262" s="29"/>
      <c r="Z262" s="36"/>
      <c r="AA262" s="66"/>
      <c r="AB262" s="36"/>
      <c r="AC262" s="36"/>
      <c r="AD262" s="36"/>
      <c r="AE262" s="36"/>
      <c r="AF262" s="36"/>
      <c r="AG262" s="36"/>
      <c r="AH262" s="29"/>
      <c r="AI262" s="36"/>
      <c r="AJ262" s="29"/>
      <c r="AK262" s="36"/>
      <c r="AL262" s="36"/>
      <c r="AM262" s="36"/>
      <c r="AN262" s="29"/>
      <c r="AO262" s="36"/>
      <c r="AP262" s="29"/>
      <c r="AQ262" s="36"/>
      <c r="AR262" s="29"/>
      <c r="AS262" s="36"/>
      <c r="AT262" s="36"/>
      <c r="AU262" s="36"/>
      <c r="AV262" s="29"/>
      <c r="AW262" s="36"/>
      <c r="AX262" s="36"/>
      <c r="AY262" s="36"/>
      <c r="AZ262" s="29"/>
      <c r="BA262" s="36"/>
      <c r="BB262" s="36"/>
      <c r="BC262" s="36"/>
      <c r="BD262" s="36"/>
      <c r="BE262" s="36"/>
      <c r="BF262" s="36"/>
      <c r="BG262" s="36"/>
      <c r="BH262" s="36"/>
      <c r="BI262" s="36"/>
      <c r="BJ262" s="29"/>
      <c r="BK262" s="36"/>
      <c r="BL262" s="29"/>
      <c r="BM262" s="36"/>
      <c r="BN262" s="36"/>
      <c r="BO262" s="36"/>
      <c r="BP262" s="29"/>
      <c r="BQ262" s="36"/>
      <c r="BR262" s="29"/>
      <c r="BS262" s="36"/>
      <c r="BT262" s="36"/>
      <c r="BU262" s="36"/>
      <c r="BV262" s="36"/>
    </row>
    <row r="263" spans="1:74" x14ac:dyDescent="0.25">
      <c r="A263" s="16">
        <v>261</v>
      </c>
      <c r="B263" s="16">
        <v>2</v>
      </c>
      <c r="C263" s="31" t="s">
        <v>716</v>
      </c>
      <c r="D263" s="40">
        <f>октябрь!D263-ноябрь!E263</f>
        <v>-248.52585552657007</v>
      </c>
      <c r="E263" s="40">
        <f t="shared" si="4"/>
        <v>0</v>
      </c>
      <c r="F263" s="36"/>
      <c r="G263" s="36"/>
      <c r="H263" s="36"/>
      <c r="I263" s="27"/>
      <c r="J263" s="36"/>
      <c r="K263" s="36"/>
      <c r="L263" s="36"/>
      <c r="M263" s="36"/>
      <c r="N263" s="36"/>
      <c r="O263" s="29"/>
      <c r="P263" s="36"/>
      <c r="Q263" s="29"/>
      <c r="R263" s="36"/>
      <c r="S263" s="36"/>
      <c r="T263" s="36"/>
      <c r="U263" s="36"/>
      <c r="V263" s="36"/>
      <c r="W263" s="36"/>
      <c r="X263" s="36"/>
      <c r="Y263" s="29"/>
      <c r="Z263" s="36"/>
      <c r="AA263" s="66"/>
      <c r="AB263" s="36"/>
      <c r="AC263" s="36"/>
      <c r="AD263" s="36"/>
      <c r="AE263" s="36"/>
      <c r="AF263" s="36"/>
      <c r="AG263" s="36"/>
      <c r="AH263" s="29"/>
      <c r="AI263" s="36"/>
      <c r="AJ263" s="29"/>
      <c r="AK263" s="36"/>
      <c r="AL263" s="36"/>
      <c r="AM263" s="36"/>
      <c r="AN263" s="29"/>
      <c r="AO263" s="36"/>
      <c r="AP263" s="29"/>
      <c r="AQ263" s="36"/>
      <c r="AR263" s="29"/>
      <c r="AS263" s="36"/>
      <c r="AT263" s="36"/>
      <c r="AU263" s="36"/>
      <c r="AV263" s="29"/>
      <c r="AW263" s="36"/>
      <c r="AX263" s="36"/>
      <c r="AY263" s="36"/>
      <c r="AZ263" s="29"/>
      <c r="BA263" s="36"/>
      <c r="BB263" s="36"/>
      <c r="BC263" s="36"/>
      <c r="BD263" s="36"/>
      <c r="BE263" s="36"/>
      <c r="BF263" s="36"/>
      <c r="BG263" s="36"/>
      <c r="BH263" s="36"/>
      <c r="BI263" s="36"/>
      <c r="BJ263" s="29"/>
      <c r="BK263" s="36"/>
      <c r="BL263" s="29"/>
      <c r="BM263" s="36"/>
      <c r="BN263" s="36"/>
      <c r="BO263" s="36"/>
      <c r="BP263" s="29"/>
      <c r="BQ263" s="36"/>
      <c r="BR263" s="29"/>
      <c r="BS263" s="36"/>
      <c r="BT263" s="36"/>
      <c r="BU263" s="36"/>
      <c r="BV263" s="36"/>
    </row>
    <row r="264" spans="1:74" x14ac:dyDescent="0.25">
      <c r="A264" s="16">
        <v>262</v>
      </c>
      <c r="B264" s="16">
        <v>2</v>
      </c>
      <c r="C264" s="31" t="s">
        <v>717</v>
      </c>
      <c r="D264" s="40">
        <f>октябрь!D264-ноябрь!E264</f>
        <v>-217.68025197101451</v>
      </c>
      <c r="E264" s="40">
        <f t="shared" si="4"/>
        <v>0</v>
      </c>
      <c r="F264" s="36"/>
      <c r="G264" s="36"/>
      <c r="H264" s="36"/>
      <c r="I264" s="27"/>
      <c r="J264" s="36"/>
      <c r="K264" s="36"/>
      <c r="L264" s="36"/>
      <c r="M264" s="36"/>
      <c r="N264" s="36"/>
      <c r="O264" s="29"/>
      <c r="P264" s="36"/>
      <c r="Q264" s="29"/>
      <c r="R264" s="36"/>
      <c r="S264" s="36"/>
      <c r="T264" s="36"/>
      <c r="U264" s="36"/>
      <c r="V264" s="36"/>
      <c r="W264" s="36"/>
      <c r="X264" s="36"/>
      <c r="Y264" s="29"/>
      <c r="Z264" s="36"/>
      <c r="AA264" s="66"/>
      <c r="AB264" s="36"/>
      <c r="AC264" s="36"/>
      <c r="AD264" s="36"/>
      <c r="AE264" s="36"/>
      <c r="AF264" s="36"/>
      <c r="AG264" s="36"/>
      <c r="AH264" s="29"/>
      <c r="AI264" s="36"/>
      <c r="AJ264" s="29"/>
      <c r="AK264" s="36"/>
      <c r="AL264" s="36"/>
      <c r="AM264" s="36"/>
      <c r="AN264" s="29"/>
      <c r="AO264" s="36"/>
      <c r="AP264" s="29"/>
      <c r="AQ264" s="36"/>
      <c r="AR264" s="29"/>
      <c r="AS264" s="36"/>
      <c r="AT264" s="36"/>
      <c r="AU264" s="36"/>
      <c r="AV264" s="29"/>
      <c r="AW264" s="36"/>
      <c r="AX264" s="36"/>
      <c r="AY264" s="36"/>
      <c r="AZ264" s="29"/>
      <c r="BA264" s="36"/>
      <c r="BB264" s="36"/>
      <c r="BC264" s="36"/>
      <c r="BD264" s="36"/>
      <c r="BE264" s="36"/>
      <c r="BF264" s="36"/>
      <c r="BG264" s="36"/>
      <c r="BH264" s="36"/>
      <c r="BI264" s="36"/>
      <c r="BJ264" s="29"/>
      <c r="BK264" s="36"/>
      <c r="BL264" s="29"/>
      <c r="BM264" s="36"/>
      <c r="BN264" s="36"/>
      <c r="BO264" s="36"/>
      <c r="BP264" s="29"/>
      <c r="BQ264" s="36"/>
      <c r="BR264" s="29"/>
      <c r="BS264" s="36"/>
      <c r="BT264" s="36"/>
      <c r="BU264" s="36"/>
      <c r="BV264" s="36"/>
    </row>
    <row r="265" spans="1:74" x14ac:dyDescent="0.25">
      <c r="A265" s="16">
        <v>263</v>
      </c>
      <c r="B265" s="16">
        <v>1</v>
      </c>
      <c r="C265" s="31" t="s">
        <v>718</v>
      </c>
      <c r="D265" s="40">
        <f>октябрь!D265-ноябрь!E265</f>
        <v>-7.4926733816425326</v>
      </c>
      <c r="E265" s="40">
        <f t="shared" si="4"/>
        <v>0</v>
      </c>
      <c r="F265" s="36"/>
      <c r="G265" s="36"/>
      <c r="H265" s="36"/>
      <c r="I265" s="27"/>
      <c r="J265" s="36"/>
      <c r="K265" s="36"/>
      <c r="L265" s="36"/>
      <c r="M265" s="36"/>
      <c r="N265" s="36"/>
      <c r="O265" s="29"/>
      <c r="P265" s="36"/>
      <c r="Q265" s="29"/>
      <c r="R265" s="36"/>
      <c r="S265" s="36"/>
      <c r="T265" s="36"/>
      <c r="U265" s="36"/>
      <c r="V265" s="36"/>
      <c r="W265" s="36"/>
      <c r="X265" s="36"/>
      <c r="Y265" s="29"/>
      <c r="Z265" s="36"/>
      <c r="AA265" s="66"/>
      <c r="AB265" s="36"/>
      <c r="AC265" s="36"/>
      <c r="AD265" s="36"/>
      <c r="AE265" s="36"/>
      <c r="AF265" s="36"/>
      <c r="AG265" s="36"/>
      <c r="AH265" s="29"/>
      <c r="AI265" s="36"/>
      <c r="AJ265" s="29"/>
      <c r="AK265" s="36"/>
      <c r="AL265" s="36"/>
      <c r="AM265" s="36"/>
      <c r="AN265" s="29"/>
      <c r="AO265" s="36"/>
      <c r="AP265" s="29"/>
      <c r="AQ265" s="36"/>
      <c r="AR265" s="29"/>
      <c r="AS265" s="36"/>
      <c r="AT265" s="36"/>
      <c r="AU265" s="36"/>
      <c r="AV265" s="29"/>
      <c r="AW265" s="36"/>
      <c r="AX265" s="36"/>
      <c r="AY265" s="36"/>
      <c r="AZ265" s="29"/>
      <c r="BA265" s="36"/>
      <c r="BB265" s="36"/>
      <c r="BC265" s="36"/>
      <c r="BD265" s="36"/>
      <c r="BE265" s="36"/>
      <c r="BF265" s="36"/>
      <c r="BG265" s="36"/>
      <c r="BH265" s="36"/>
      <c r="BI265" s="36"/>
      <c r="BJ265" s="29"/>
      <c r="BK265" s="36"/>
      <c r="BL265" s="29"/>
      <c r="BM265" s="36"/>
      <c r="BN265" s="36"/>
      <c r="BO265" s="36"/>
      <c r="BP265" s="29"/>
      <c r="BQ265" s="36"/>
      <c r="BR265" s="29"/>
      <c r="BS265" s="36"/>
      <c r="BT265" s="36"/>
      <c r="BU265" s="36"/>
      <c r="BV265" s="36"/>
    </row>
    <row r="266" spans="1:74" x14ac:dyDescent="0.25">
      <c r="A266" s="16">
        <v>264</v>
      </c>
      <c r="B266" s="16">
        <v>3</v>
      </c>
      <c r="C266" s="31" t="s">
        <v>719</v>
      </c>
      <c r="D266" s="40">
        <f>октябрь!D266-ноябрь!E266</f>
        <v>-209.46455192270525</v>
      </c>
      <c r="E266" s="40">
        <f t="shared" si="4"/>
        <v>0</v>
      </c>
      <c r="F266" s="36"/>
      <c r="G266" s="36"/>
      <c r="H266" s="36"/>
      <c r="I266" s="27"/>
      <c r="J266" s="36"/>
      <c r="K266" s="36"/>
      <c r="L266" s="36"/>
      <c r="M266" s="36"/>
      <c r="N266" s="36"/>
      <c r="O266" s="29"/>
      <c r="P266" s="36"/>
      <c r="Q266" s="29"/>
      <c r="R266" s="36"/>
      <c r="S266" s="36"/>
      <c r="T266" s="36"/>
      <c r="U266" s="36"/>
      <c r="V266" s="36"/>
      <c r="W266" s="36"/>
      <c r="X266" s="36"/>
      <c r="Y266" s="29"/>
      <c r="Z266" s="36"/>
      <c r="AA266" s="66"/>
      <c r="AB266" s="36"/>
      <c r="AC266" s="36"/>
      <c r="AD266" s="36"/>
      <c r="AE266" s="36"/>
      <c r="AF266" s="36"/>
      <c r="AG266" s="36"/>
      <c r="AH266" s="29"/>
      <c r="AI266" s="36"/>
      <c r="AJ266" s="29"/>
      <c r="AK266" s="36"/>
      <c r="AL266" s="36"/>
      <c r="AM266" s="36"/>
      <c r="AN266" s="29"/>
      <c r="AO266" s="36"/>
      <c r="AP266" s="29"/>
      <c r="AQ266" s="36"/>
      <c r="AR266" s="29"/>
      <c r="AS266" s="36"/>
      <c r="AT266" s="36"/>
      <c r="AU266" s="36"/>
      <c r="AV266" s="29"/>
      <c r="AW266" s="36"/>
      <c r="AX266" s="36"/>
      <c r="AY266" s="36"/>
      <c r="AZ266" s="29"/>
      <c r="BA266" s="36"/>
      <c r="BB266" s="36"/>
      <c r="BC266" s="36"/>
      <c r="BD266" s="36"/>
      <c r="BE266" s="36"/>
      <c r="BF266" s="36"/>
      <c r="BG266" s="36"/>
      <c r="BH266" s="36"/>
      <c r="BI266" s="36"/>
      <c r="BJ266" s="29"/>
      <c r="BK266" s="36"/>
      <c r="BL266" s="29"/>
      <c r="BM266" s="36"/>
      <c r="BN266" s="36"/>
      <c r="BO266" s="36"/>
      <c r="BP266" s="29"/>
      <c r="BQ266" s="36"/>
      <c r="BR266" s="29"/>
      <c r="BS266" s="36"/>
      <c r="BT266" s="36"/>
      <c r="BU266" s="36"/>
      <c r="BV266" s="36"/>
    </row>
    <row r="267" spans="1:74" x14ac:dyDescent="0.25">
      <c r="A267" s="16">
        <v>265</v>
      </c>
      <c r="B267" s="16">
        <v>1</v>
      </c>
      <c r="C267" s="31" t="s">
        <v>720</v>
      </c>
      <c r="D267" s="40">
        <f>октябрь!D267-ноябрь!E267</f>
        <v>1598.8789796328504</v>
      </c>
      <c r="E267" s="40">
        <f t="shared" si="4"/>
        <v>0</v>
      </c>
      <c r="F267" s="36"/>
      <c r="G267" s="36"/>
      <c r="H267" s="36"/>
      <c r="I267" s="27"/>
      <c r="J267" s="36"/>
      <c r="K267" s="36"/>
      <c r="L267" s="36"/>
      <c r="M267" s="36"/>
      <c r="N267" s="36"/>
      <c r="O267" s="29"/>
      <c r="P267" s="36"/>
      <c r="Q267" s="29"/>
      <c r="R267" s="36"/>
      <c r="S267" s="36"/>
      <c r="T267" s="36"/>
      <c r="U267" s="36"/>
      <c r="V267" s="36"/>
      <c r="W267" s="36"/>
      <c r="X267" s="36"/>
      <c r="Y267" s="29"/>
      <c r="Z267" s="36"/>
      <c r="AA267" s="66"/>
      <c r="AB267" s="36"/>
      <c r="AC267" s="36"/>
      <c r="AD267" s="36"/>
      <c r="AE267" s="36"/>
      <c r="AF267" s="36"/>
      <c r="AG267" s="36"/>
      <c r="AH267" s="29"/>
      <c r="AI267" s="36"/>
      <c r="AJ267" s="29"/>
      <c r="AK267" s="36"/>
      <c r="AL267" s="36"/>
      <c r="AM267" s="36"/>
      <c r="AN267" s="29"/>
      <c r="AO267" s="36"/>
      <c r="AP267" s="29"/>
      <c r="AQ267" s="36"/>
      <c r="AR267" s="29"/>
      <c r="AS267" s="36"/>
      <c r="AT267" s="36"/>
      <c r="AU267" s="36"/>
      <c r="AV267" s="29"/>
      <c r="AW267" s="36"/>
      <c r="AX267" s="36"/>
      <c r="AY267" s="36"/>
      <c r="AZ267" s="29"/>
      <c r="BA267" s="36"/>
      <c r="BB267" s="36"/>
      <c r="BC267" s="36"/>
      <c r="BD267" s="36"/>
      <c r="BE267" s="36"/>
      <c r="BF267" s="36"/>
      <c r="BG267" s="36"/>
      <c r="BH267" s="36"/>
      <c r="BI267" s="36"/>
      <c r="BJ267" s="29"/>
      <c r="BK267" s="36"/>
      <c r="BL267" s="29"/>
      <c r="BM267" s="36"/>
      <c r="BN267" s="36"/>
      <c r="BO267" s="36"/>
      <c r="BP267" s="29"/>
      <c r="BQ267" s="36"/>
      <c r="BR267" s="29"/>
      <c r="BS267" s="36"/>
      <c r="BT267" s="36"/>
      <c r="BU267" s="36"/>
      <c r="BV267" s="36"/>
    </row>
    <row r="268" spans="1:74" x14ac:dyDescent="0.25">
      <c r="A268" s="16">
        <v>266</v>
      </c>
      <c r="B268" s="16">
        <v>3</v>
      </c>
      <c r="C268" s="31" t="s">
        <v>721</v>
      </c>
      <c r="D268" s="40">
        <f>октябрь!D268-ноябрь!E268</f>
        <v>407.70493849275363</v>
      </c>
      <c r="E268" s="40">
        <f t="shared" si="4"/>
        <v>0</v>
      </c>
      <c r="F268" s="36"/>
      <c r="G268" s="36"/>
      <c r="H268" s="36"/>
      <c r="I268" s="27"/>
      <c r="J268" s="36"/>
      <c r="K268" s="36"/>
      <c r="L268" s="36"/>
      <c r="M268" s="36"/>
      <c r="N268" s="36"/>
      <c r="O268" s="29"/>
      <c r="P268" s="36"/>
      <c r="Q268" s="29"/>
      <c r="R268" s="36"/>
      <c r="S268" s="36"/>
      <c r="T268" s="36"/>
      <c r="U268" s="36"/>
      <c r="V268" s="36"/>
      <c r="W268" s="36"/>
      <c r="X268" s="36"/>
      <c r="Y268" s="29"/>
      <c r="Z268" s="36"/>
      <c r="AA268" s="66"/>
      <c r="AB268" s="36"/>
      <c r="AC268" s="36"/>
      <c r="AD268" s="36"/>
      <c r="AE268" s="36"/>
      <c r="AF268" s="36"/>
      <c r="AG268" s="36"/>
      <c r="AH268" s="29"/>
      <c r="AI268" s="36"/>
      <c r="AJ268" s="29"/>
      <c r="AK268" s="36"/>
      <c r="AL268" s="36"/>
      <c r="AM268" s="36"/>
      <c r="AN268" s="29"/>
      <c r="AO268" s="36"/>
      <c r="AP268" s="29"/>
      <c r="AQ268" s="36"/>
      <c r="AR268" s="29"/>
      <c r="AS268" s="36"/>
      <c r="AT268" s="36"/>
      <c r="AU268" s="36"/>
      <c r="AV268" s="29"/>
      <c r="AW268" s="36"/>
      <c r="AX268" s="36"/>
      <c r="AY268" s="36"/>
      <c r="AZ268" s="29"/>
      <c r="BA268" s="36"/>
      <c r="BB268" s="36"/>
      <c r="BC268" s="36"/>
      <c r="BD268" s="36"/>
      <c r="BE268" s="36"/>
      <c r="BF268" s="36"/>
      <c r="BG268" s="36"/>
      <c r="BH268" s="36"/>
      <c r="BI268" s="36"/>
      <c r="BJ268" s="29"/>
      <c r="BK268" s="36"/>
      <c r="BL268" s="29"/>
      <c r="BM268" s="36"/>
      <c r="BN268" s="36"/>
      <c r="BO268" s="36"/>
      <c r="BP268" s="29"/>
      <c r="BQ268" s="36"/>
      <c r="BR268" s="29"/>
      <c r="BS268" s="36"/>
      <c r="BT268" s="36"/>
      <c r="BU268" s="36"/>
      <c r="BV268" s="36"/>
    </row>
    <row r="269" spans="1:74" x14ac:dyDescent="0.25">
      <c r="A269" s="16">
        <v>267</v>
      </c>
      <c r="B269" s="16">
        <v>3</v>
      </c>
      <c r="C269" s="31" t="s">
        <v>722</v>
      </c>
      <c r="D269" s="40">
        <f>октябрь!D269-ноябрь!E269</f>
        <v>238.18647657004854</v>
      </c>
      <c r="E269" s="40">
        <f t="shared" si="4"/>
        <v>0</v>
      </c>
      <c r="F269" s="36"/>
      <c r="G269" s="36"/>
      <c r="H269" s="36"/>
      <c r="I269" s="27"/>
      <c r="J269" s="36"/>
      <c r="K269" s="36"/>
      <c r="L269" s="36"/>
      <c r="M269" s="36"/>
      <c r="N269" s="36"/>
      <c r="O269" s="29"/>
      <c r="P269" s="36"/>
      <c r="Q269" s="29"/>
      <c r="R269" s="36"/>
      <c r="S269" s="36"/>
      <c r="T269" s="36"/>
      <c r="U269" s="36"/>
      <c r="V269" s="36"/>
      <c r="W269" s="36"/>
      <c r="X269" s="36"/>
      <c r="Y269" s="29"/>
      <c r="Z269" s="36"/>
      <c r="AA269" s="66"/>
      <c r="AB269" s="36"/>
      <c r="AC269" s="36"/>
      <c r="AD269" s="36"/>
      <c r="AE269" s="36"/>
      <c r="AF269" s="36"/>
      <c r="AG269" s="36"/>
      <c r="AH269" s="29"/>
      <c r="AI269" s="36"/>
      <c r="AJ269" s="29"/>
      <c r="AK269" s="36"/>
      <c r="AL269" s="36"/>
      <c r="AM269" s="36"/>
      <c r="AN269" s="29"/>
      <c r="AO269" s="36"/>
      <c r="AP269" s="29"/>
      <c r="AQ269" s="36"/>
      <c r="AR269" s="29"/>
      <c r="AS269" s="36"/>
      <c r="AT269" s="36"/>
      <c r="AU269" s="36"/>
      <c r="AV269" s="29"/>
      <c r="AW269" s="36"/>
      <c r="AX269" s="36"/>
      <c r="AY269" s="36"/>
      <c r="AZ269" s="29"/>
      <c r="BA269" s="36"/>
      <c r="BB269" s="36"/>
      <c r="BC269" s="36"/>
      <c r="BD269" s="36"/>
      <c r="BE269" s="36"/>
      <c r="BF269" s="36"/>
      <c r="BG269" s="36"/>
      <c r="BH269" s="36"/>
      <c r="BI269" s="36"/>
      <c r="BJ269" s="29"/>
      <c r="BK269" s="36"/>
      <c r="BL269" s="29"/>
      <c r="BM269" s="36"/>
      <c r="BN269" s="36"/>
      <c r="BO269" s="36"/>
      <c r="BP269" s="29"/>
      <c r="BQ269" s="36"/>
      <c r="BR269" s="29"/>
      <c r="BS269" s="36"/>
      <c r="BT269" s="36"/>
      <c r="BU269" s="36"/>
      <c r="BV269" s="36"/>
    </row>
    <row r="270" spans="1:74" x14ac:dyDescent="0.25">
      <c r="A270" s="16">
        <v>268</v>
      </c>
      <c r="B270" s="16">
        <v>3</v>
      </c>
      <c r="C270" s="31" t="s">
        <v>723</v>
      </c>
      <c r="D270" s="40">
        <f>октябрь!D270-ноябрь!E270</f>
        <v>27.51864329468599</v>
      </c>
      <c r="E270" s="40">
        <f t="shared" si="4"/>
        <v>0</v>
      </c>
      <c r="F270" s="36"/>
      <c r="G270" s="36"/>
      <c r="H270" s="36"/>
      <c r="I270" s="27"/>
      <c r="J270" s="36"/>
      <c r="K270" s="36"/>
      <c r="L270" s="36"/>
      <c r="M270" s="36"/>
      <c r="N270" s="36"/>
      <c r="O270" s="29"/>
      <c r="P270" s="36"/>
      <c r="Q270" s="29"/>
      <c r="R270" s="36"/>
      <c r="S270" s="36"/>
      <c r="T270" s="36"/>
      <c r="U270" s="36"/>
      <c r="V270" s="36"/>
      <c r="W270" s="36"/>
      <c r="X270" s="36"/>
      <c r="Y270" s="29"/>
      <c r="Z270" s="36"/>
      <c r="AA270" s="66"/>
      <c r="AB270" s="36"/>
      <c r="AC270" s="36"/>
      <c r="AD270" s="36"/>
      <c r="AE270" s="36"/>
      <c r="AF270" s="36"/>
      <c r="AG270" s="36"/>
      <c r="AH270" s="29"/>
      <c r="AI270" s="36"/>
      <c r="AJ270" s="29"/>
      <c r="AK270" s="36"/>
      <c r="AL270" s="36"/>
      <c r="AM270" s="36"/>
      <c r="AN270" s="29"/>
      <c r="AO270" s="36"/>
      <c r="AP270" s="29"/>
      <c r="AQ270" s="36"/>
      <c r="AR270" s="29"/>
      <c r="AS270" s="36"/>
      <c r="AT270" s="36"/>
      <c r="AU270" s="36"/>
      <c r="AV270" s="29"/>
      <c r="AW270" s="36"/>
      <c r="AX270" s="36"/>
      <c r="AY270" s="36"/>
      <c r="AZ270" s="29"/>
      <c r="BA270" s="36"/>
      <c r="BB270" s="36"/>
      <c r="BC270" s="36"/>
      <c r="BD270" s="36"/>
      <c r="BE270" s="36"/>
      <c r="BF270" s="36"/>
      <c r="BG270" s="36"/>
      <c r="BH270" s="36"/>
      <c r="BI270" s="36"/>
      <c r="BJ270" s="29"/>
      <c r="BK270" s="36"/>
      <c r="BL270" s="29"/>
      <c r="BM270" s="36"/>
      <c r="BN270" s="36"/>
      <c r="BO270" s="36"/>
      <c r="BP270" s="29"/>
      <c r="BQ270" s="36"/>
      <c r="BR270" s="29"/>
      <c r="BS270" s="36"/>
      <c r="BT270" s="36"/>
      <c r="BU270" s="36"/>
      <c r="BV270" s="36"/>
    </row>
    <row r="271" spans="1:74" x14ac:dyDescent="0.25">
      <c r="A271" s="16">
        <v>269</v>
      </c>
      <c r="B271" s="16">
        <v>3</v>
      </c>
      <c r="C271" s="31" t="s">
        <v>724</v>
      </c>
      <c r="D271" s="40">
        <f>октябрь!D271-ноябрь!E271</f>
        <v>-150.71028330434788</v>
      </c>
      <c r="E271" s="40">
        <f t="shared" si="4"/>
        <v>0</v>
      </c>
      <c r="F271" s="36"/>
      <c r="G271" s="36"/>
      <c r="H271" s="36"/>
      <c r="I271" s="27"/>
      <c r="J271" s="36"/>
      <c r="K271" s="36"/>
      <c r="L271" s="36"/>
      <c r="M271" s="36"/>
      <c r="N271" s="36"/>
      <c r="O271" s="29"/>
      <c r="P271" s="36"/>
      <c r="Q271" s="29"/>
      <c r="R271" s="36"/>
      <c r="S271" s="36"/>
      <c r="T271" s="36"/>
      <c r="U271" s="36"/>
      <c r="V271" s="36"/>
      <c r="W271" s="36"/>
      <c r="X271" s="36"/>
      <c r="Y271" s="29"/>
      <c r="Z271" s="36"/>
      <c r="AA271" s="66"/>
      <c r="AB271" s="36"/>
      <c r="AC271" s="36"/>
      <c r="AD271" s="36"/>
      <c r="AE271" s="36"/>
      <c r="AF271" s="36"/>
      <c r="AG271" s="36"/>
      <c r="AH271" s="29"/>
      <c r="AI271" s="36"/>
      <c r="AJ271" s="29"/>
      <c r="AK271" s="36"/>
      <c r="AL271" s="36"/>
      <c r="AM271" s="36"/>
      <c r="AN271" s="29"/>
      <c r="AO271" s="36"/>
      <c r="AP271" s="29"/>
      <c r="AQ271" s="36"/>
      <c r="AR271" s="29"/>
      <c r="AS271" s="36"/>
      <c r="AT271" s="36"/>
      <c r="AU271" s="36"/>
      <c r="AV271" s="29"/>
      <c r="AW271" s="36"/>
      <c r="AX271" s="36"/>
      <c r="AY271" s="36"/>
      <c r="AZ271" s="29"/>
      <c r="BA271" s="36"/>
      <c r="BB271" s="36"/>
      <c r="BC271" s="36"/>
      <c r="BD271" s="36"/>
      <c r="BE271" s="36"/>
      <c r="BF271" s="36"/>
      <c r="BG271" s="36"/>
      <c r="BH271" s="36"/>
      <c r="BI271" s="36"/>
      <c r="BJ271" s="29"/>
      <c r="BK271" s="36"/>
      <c r="BL271" s="29"/>
      <c r="BM271" s="36"/>
      <c r="BN271" s="36"/>
      <c r="BO271" s="36"/>
      <c r="BP271" s="29"/>
      <c r="BQ271" s="36"/>
      <c r="BR271" s="29"/>
      <c r="BS271" s="36"/>
      <c r="BT271" s="36"/>
      <c r="BU271" s="36"/>
      <c r="BV271" s="36"/>
    </row>
    <row r="272" spans="1:74" x14ac:dyDescent="0.25">
      <c r="A272" s="16">
        <v>270</v>
      </c>
      <c r="B272" s="16">
        <v>3</v>
      </c>
      <c r="C272" s="31" t="s">
        <v>725</v>
      </c>
      <c r="D272" s="40">
        <f>октябрь!D272-ноябрь!E272</f>
        <v>-98.970458260869577</v>
      </c>
      <c r="E272" s="40">
        <f t="shared" si="4"/>
        <v>0</v>
      </c>
      <c r="F272" s="36"/>
      <c r="G272" s="36"/>
      <c r="H272" s="36"/>
      <c r="I272" s="27"/>
      <c r="J272" s="36"/>
      <c r="K272" s="36"/>
      <c r="L272" s="36"/>
      <c r="M272" s="36"/>
      <c r="N272" s="36"/>
      <c r="O272" s="29"/>
      <c r="P272" s="36"/>
      <c r="Q272" s="29"/>
      <c r="R272" s="36"/>
      <c r="S272" s="36"/>
      <c r="T272" s="36"/>
      <c r="U272" s="36"/>
      <c r="V272" s="36"/>
      <c r="W272" s="36"/>
      <c r="X272" s="36"/>
      <c r="Y272" s="29"/>
      <c r="Z272" s="36"/>
      <c r="AA272" s="66"/>
      <c r="AB272" s="36"/>
      <c r="AC272" s="36"/>
      <c r="AD272" s="36"/>
      <c r="AE272" s="36"/>
      <c r="AF272" s="36"/>
      <c r="AG272" s="36"/>
      <c r="AH272" s="29"/>
      <c r="AI272" s="36"/>
      <c r="AJ272" s="29"/>
      <c r="AK272" s="36"/>
      <c r="AL272" s="36"/>
      <c r="AM272" s="36"/>
      <c r="AN272" s="29"/>
      <c r="AO272" s="36"/>
      <c r="AP272" s="29"/>
      <c r="AQ272" s="36"/>
      <c r="AR272" s="29"/>
      <c r="AS272" s="36"/>
      <c r="AT272" s="36"/>
      <c r="AU272" s="36"/>
      <c r="AV272" s="29"/>
      <c r="AW272" s="36"/>
      <c r="AX272" s="36"/>
      <c r="AY272" s="36"/>
      <c r="AZ272" s="29"/>
      <c r="BA272" s="36"/>
      <c r="BB272" s="36"/>
      <c r="BC272" s="36"/>
      <c r="BD272" s="36"/>
      <c r="BE272" s="36"/>
      <c r="BF272" s="36"/>
      <c r="BG272" s="36"/>
      <c r="BH272" s="36"/>
      <c r="BI272" s="36"/>
      <c r="BJ272" s="29"/>
      <c r="BK272" s="36"/>
      <c r="BL272" s="29"/>
      <c r="BM272" s="36"/>
      <c r="BN272" s="36"/>
      <c r="BO272" s="36"/>
      <c r="BP272" s="29"/>
      <c r="BQ272" s="36"/>
      <c r="BR272" s="29"/>
      <c r="BS272" s="36"/>
      <c r="BT272" s="36"/>
      <c r="BU272" s="36"/>
      <c r="BV272" s="36"/>
    </row>
    <row r="273" spans="1:74" x14ac:dyDescent="0.25">
      <c r="A273" s="16">
        <v>271</v>
      </c>
      <c r="B273" s="16">
        <v>3</v>
      </c>
      <c r="C273" s="31" t="s">
        <v>726</v>
      </c>
      <c r="D273" s="40">
        <f>октябрь!D273-ноябрь!E273</f>
        <v>295.60393360386473</v>
      </c>
      <c r="E273" s="40">
        <f t="shared" si="4"/>
        <v>0</v>
      </c>
      <c r="F273" s="36"/>
      <c r="G273" s="36"/>
      <c r="H273" s="36"/>
      <c r="I273" s="27"/>
      <c r="J273" s="36"/>
      <c r="K273" s="36"/>
      <c r="L273" s="36"/>
      <c r="M273" s="36"/>
      <c r="N273" s="36"/>
      <c r="O273" s="29"/>
      <c r="P273" s="36"/>
      <c r="Q273" s="29"/>
      <c r="R273" s="36"/>
      <c r="S273" s="36"/>
      <c r="T273" s="36"/>
      <c r="U273" s="36"/>
      <c r="V273" s="36"/>
      <c r="W273" s="36"/>
      <c r="X273" s="36"/>
      <c r="Y273" s="29"/>
      <c r="Z273" s="36"/>
      <c r="AA273" s="66"/>
      <c r="AB273" s="36"/>
      <c r="AC273" s="36"/>
      <c r="AD273" s="36"/>
      <c r="AE273" s="36"/>
      <c r="AF273" s="36"/>
      <c r="AG273" s="36"/>
      <c r="AH273" s="29"/>
      <c r="AI273" s="36"/>
      <c r="AJ273" s="29"/>
      <c r="AK273" s="36"/>
      <c r="AL273" s="36"/>
      <c r="AM273" s="36"/>
      <c r="AN273" s="29"/>
      <c r="AO273" s="36"/>
      <c r="AP273" s="29"/>
      <c r="AQ273" s="36"/>
      <c r="AR273" s="29"/>
      <c r="AS273" s="36"/>
      <c r="AT273" s="36"/>
      <c r="AU273" s="36"/>
      <c r="AV273" s="29"/>
      <c r="AW273" s="36"/>
      <c r="AX273" s="36"/>
      <c r="AY273" s="36"/>
      <c r="AZ273" s="29"/>
      <c r="BA273" s="36"/>
      <c r="BB273" s="36"/>
      <c r="BC273" s="36"/>
      <c r="BD273" s="36"/>
      <c r="BE273" s="36"/>
      <c r="BF273" s="36"/>
      <c r="BG273" s="36"/>
      <c r="BH273" s="36"/>
      <c r="BI273" s="36"/>
      <c r="BJ273" s="29"/>
      <c r="BK273" s="36"/>
      <c r="BL273" s="29"/>
      <c r="BM273" s="36"/>
      <c r="BN273" s="36"/>
      <c r="BO273" s="36"/>
      <c r="BP273" s="29"/>
      <c r="BQ273" s="36"/>
      <c r="BR273" s="29"/>
      <c r="BS273" s="36"/>
      <c r="BT273" s="36"/>
      <c r="BU273" s="36"/>
      <c r="BV273" s="36"/>
    </row>
    <row r="274" spans="1:74" x14ac:dyDescent="0.25">
      <c r="A274" s="16">
        <v>272</v>
      </c>
      <c r="B274" s="16">
        <v>3</v>
      </c>
      <c r="C274" s="31" t="s">
        <v>727</v>
      </c>
      <c r="D274" s="40">
        <f>октябрь!D274-ноябрь!E274</f>
        <v>328.8788299806763</v>
      </c>
      <c r="E274" s="40">
        <f t="shared" si="4"/>
        <v>0</v>
      </c>
      <c r="F274" s="36"/>
      <c r="G274" s="36"/>
      <c r="H274" s="36"/>
      <c r="I274" s="27"/>
      <c r="J274" s="36"/>
      <c r="K274" s="36"/>
      <c r="L274" s="36"/>
      <c r="M274" s="36"/>
      <c r="N274" s="36"/>
      <c r="O274" s="29"/>
      <c r="P274" s="36"/>
      <c r="Q274" s="29"/>
      <c r="R274" s="36"/>
      <c r="S274" s="36"/>
      <c r="T274" s="36"/>
      <c r="U274" s="36"/>
      <c r="V274" s="36"/>
      <c r="W274" s="36"/>
      <c r="X274" s="36"/>
      <c r="Y274" s="29"/>
      <c r="Z274" s="36"/>
      <c r="AA274" s="66"/>
      <c r="AB274" s="36"/>
      <c r="AC274" s="36"/>
      <c r="AD274" s="36"/>
      <c r="AE274" s="36"/>
      <c r="AF274" s="36"/>
      <c r="AG274" s="36"/>
      <c r="AH274" s="29"/>
      <c r="AI274" s="36"/>
      <c r="AJ274" s="29"/>
      <c r="AK274" s="36"/>
      <c r="AL274" s="36"/>
      <c r="AM274" s="36"/>
      <c r="AN274" s="29"/>
      <c r="AO274" s="36"/>
      <c r="AP274" s="29"/>
      <c r="AQ274" s="36"/>
      <c r="AR274" s="29"/>
      <c r="AS274" s="36"/>
      <c r="AT274" s="36"/>
      <c r="AU274" s="36"/>
      <c r="AV274" s="29"/>
      <c r="AW274" s="36"/>
      <c r="AX274" s="36"/>
      <c r="AY274" s="36"/>
      <c r="AZ274" s="29"/>
      <c r="BA274" s="36"/>
      <c r="BB274" s="36"/>
      <c r="BC274" s="36"/>
      <c r="BD274" s="36"/>
      <c r="BE274" s="36"/>
      <c r="BF274" s="36"/>
      <c r="BG274" s="36"/>
      <c r="BH274" s="36"/>
      <c r="BI274" s="36"/>
      <c r="BJ274" s="29"/>
      <c r="BK274" s="36"/>
      <c r="BL274" s="29"/>
      <c r="BM274" s="36"/>
      <c r="BN274" s="36"/>
      <c r="BO274" s="36"/>
      <c r="BP274" s="29"/>
      <c r="BQ274" s="36"/>
      <c r="BR274" s="29"/>
      <c r="BS274" s="36"/>
      <c r="BT274" s="36"/>
      <c r="BU274" s="36"/>
      <c r="BV274" s="36"/>
    </row>
    <row r="275" spans="1:74" x14ac:dyDescent="0.25">
      <c r="A275" s="16">
        <v>273</v>
      </c>
      <c r="B275" s="16">
        <v>3</v>
      </c>
      <c r="C275" s="31" t="s">
        <v>728</v>
      </c>
      <c r="D275" s="40">
        <f>октябрь!D275-ноябрь!E275</f>
        <v>127.27398903381642</v>
      </c>
      <c r="E275" s="40">
        <f t="shared" si="4"/>
        <v>0</v>
      </c>
      <c r="F275" s="36"/>
      <c r="G275" s="36"/>
      <c r="H275" s="36"/>
      <c r="I275" s="27"/>
      <c r="J275" s="36"/>
      <c r="K275" s="36"/>
      <c r="L275" s="36"/>
      <c r="M275" s="36"/>
      <c r="N275" s="36"/>
      <c r="O275" s="29"/>
      <c r="P275" s="36"/>
      <c r="Q275" s="29"/>
      <c r="R275" s="36"/>
      <c r="S275" s="36"/>
      <c r="T275" s="36"/>
      <c r="U275" s="36"/>
      <c r="V275" s="36"/>
      <c r="W275" s="36"/>
      <c r="X275" s="36"/>
      <c r="Y275" s="29"/>
      <c r="Z275" s="36"/>
      <c r="AA275" s="66"/>
      <c r="AB275" s="36"/>
      <c r="AC275" s="36"/>
      <c r="AD275" s="36"/>
      <c r="AE275" s="36"/>
      <c r="AF275" s="36"/>
      <c r="AG275" s="36"/>
      <c r="AH275" s="29"/>
      <c r="AI275" s="36"/>
      <c r="AJ275" s="29"/>
      <c r="AK275" s="36"/>
      <c r="AL275" s="36"/>
      <c r="AM275" s="36"/>
      <c r="AN275" s="29"/>
      <c r="AO275" s="36"/>
      <c r="AP275" s="29"/>
      <c r="AQ275" s="36"/>
      <c r="AR275" s="29"/>
      <c r="AS275" s="36"/>
      <c r="AT275" s="36"/>
      <c r="AU275" s="36"/>
      <c r="AV275" s="29"/>
      <c r="AW275" s="36"/>
      <c r="AX275" s="36"/>
      <c r="AY275" s="36"/>
      <c r="AZ275" s="29"/>
      <c r="BA275" s="36"/>
      <c r="BB275" s="36"/>
      <c r="BC275" s="36"/>
      <c r="BD275" s="36"/>
      <c r="BE275" s="36"/>
      <c r="BF275" s="36"/>
      <c r="BG275" s="36"/>
      <c r="BH275" s="36"/>
      <c r="BI275" s="36"/>
      <c r="BJ275" s="29"/>
      <c r="BK275" s="36"/>
      <c r="BL275" s="29"/>
      <c r="BM275" s="36"/>
      <c r="BN275" s="36"/>
      <c r="BO275" s="36"/>
      <c r="BP275" s="29"/>
      <c r="BQ275" s="36"/>
      <c r="BR275" s="29"/>
      <c r="BS275" s="36"/>
      <c r="BT275" s="36"/>
      <c r="BU275" s="36"/>
      <c r="BV275" s="36"/>
    </row>
    <row r="276" spans="1:74" x14ac:dyDescent="0.25">
      <c r="A276" s="16">
        <v>274</v>
      </c>
      <c r="B276" s="16">
        <v>3</v>
      </c>
      <c r="C276" s="31" t="s">
        <v>729</v>
      </c>
      <c r="D276" s="40">
        <f>октябрь!D276-ноябрь!E276</f>
        <v>158.83013845410625</v>
      </c>
      <c r="E276" s="40">
        <f t="shared" si="4"/>
        <v>0</v>
      </c>
      <c r="F276" s="36"/>
      <c r="G276" s="36"/>
      <c r="H276" s="36"/>
      <c r="I276" s="27"/>
      <c r="J276" s="36"/>
      <c r="K276" s="36"/>
      <c r="L276" s="36"/>
      <c r="M276" s="36"/>
      <c r="N276" s="36"/>
      <c r="O276" s="29"/>
      <c r="P276" s="36"/>
      <c r="Q276" s="29"/>
      <c r="R276" s="36"/>
      <c r="S276" s="36"/>
      <c r="T276" s="36"/>
      <c r="U276" s="36"/>
      <c r="V276" s="36"/>
      <c r="W276" s="36"/>
      <c r="X276" s="36"/>
      <c r="Y276" s="29"/>
      <c r="Z276" s="36"/>
      <c r="AA276" s="66"/>
      <c r="AB276" s="36"/>
      <c r="AC276" s="36"/>
      <c r="AD276" s="36"/>
      <c r="AE276" s="36"/>
      <c r="AF276" s="36"/>
      <c r="AG276" s="36"/>
      <c r="AH276" s="29"/>
      <c r="AI276" s="36"/>
      <c r="AJ276" s="29"/>
      <c r="AK276" s="36"/>
      <c r="AL276" s="36"/>
      <c r="AM276" s="36"/>
      <c r="AN276" s="29"/>
      <c r="AO276" s="36"/>
      <c r="AP276" s="29"/>
      <c r="AQ276" s="36"/>
      <c r="AR276" s="29"/>
      <c r="AS276" s="36"/>
      <c r="AT276" s="36"/>
      <c r="AU276" s="36"/>
      <c r="AV276" s="29"/>
      <c r="AW276" s="36"/>
      <c r="AX276" s="36"/>
      <c r="AY276" s="36"/>
      <c r="AZ276" s="29"/>
      <c r="BA276" s="36"/>
      <c r="BB276" s="36"/>
      <c r="BC276" s="36"/>
      <c r="BD276" s="36"/>
      <c r="BE276" s="36"/>
      <c r="BF276" s="36"/>
      <c r="BG276" s="36"/>
      <c r="BH276" s="36"/>
      <c r="BI276" s="36"/>
      <c r="BJ276" s="29"/>
      <c r="BK276" s="36"/>
      <c r="BL276" s="29"/>
      <c r="BM276" s="36"/>
      <c r="BN276" s="36"/>
      <c r="BO276" s="36"/>
      <c r="BP276" s="29"/>
      <c r="BQ276" s="36"/>
      <c r="BR276" s="29"/>
      <c r="BS276" s="36"/>
      <c r="BT276" s="36"/>
      <c r="BU276" s="36"/>
      <c r="BV276" s="36"/>
    </row>
    <row r="277" spans="1:74" x14ac:dyDescent="0.25">
      <c r="A277" s="16">
        <v>275</v>
      </c>
      <c r="B277" s="16">
        <v>3</v>
      </c>
      <c r="C277" s="31" t="s">
        <v>730</v>
      </c>
      <c r="D277" s="40">
        <f>октябрь!D277-ноябрь!E277</f>
        <v>167.55042765217391</v>
      </c>
      <c r="E277" s="40">
        <f t="shared" si="4"/>
        <v>0</v>
      </c>
      <c r="F277" s="36"/>
      <c r="G277" s="36"/>
      <c r="H277" s="36"/>
      <c r="I277" s="27"/>
      <c r="J277" s="36"/>
      <c r="K277" s="36"/>
      <c r="L277" s="36"/>
      <c r="M277" s="36"/>
      <c r="N277" s="36"/>
      <c r="O277" s="29"/>
      <c r="P277" s="36"/>
      <c r="Q277" s="29"/>
      <c r="R277" s="36"/>
      <c r="S277" s="36"/>
      <c r="T277" s="36"/>
      <c r="U277" s="36"/>
      <c r="V277" s="36"/>
      <c r="W277" s="36"/>
      <c r="X277" s="36"/>
      <c r="Y277" s="29"/>
      <c r="Z277" s="36"/>
      <c r="AA277" s="66"/>
      <c r="AB277" s="36"/>
      <c r="AC277" s="36"/>
      <c r="AD277" s="36"/>
      <c r="AE277" s="36"/>
      <c r="AF277" s="36"/>
      <c r="AG277" s="36"/>
      <c r="AH277" s="29"/>
      <c r="AI277" s="36"/>
      <c r="AJ277" s="29"/>
      <c r="AK277" s="36"/>
      <c r="AL277" s="36"/>
      <c r="AM277" s="36"/>
      <c r="AN277" s="29"/>
      <c r="AO277" s="36"/>
      <c r="AP277" s="29"/>
      <c r="AQ277" s="36"/>
      <c r="AR277" s="29"/>
      <c r="AS277" s="36"/>
      <c r="AT277" s="36"/>
      <c r="AU277" s="36"/>
      <c r="AV277" s="29"/>
      <c r="AW277" s="36"/>
      <c r="AX277" s="36"/>
      <c r="AY277" s="36"/>
      <c r="AZ277" s="29"/>
      <c r="BA277" s="36"/>
      <c r="BB277" s="36"/>
      <c r="BC277" s="36"/>
      <c r="BD277" s="36"/>
      <c r="BE277" s="36"/>
      <c r="BF277" s="36"/>
      <c r="BG277" s="36"/>
      <c r="BH277" s="36"/>
      <c r="BI277" s="36"/>
      <c r="BJ277" s="29"/>
      <c r="BK277" s="36"/>
      <c r="BL277" s="29"/>
      <c r="BM277" s="36"/>
      <c r="BN277" s="36"/>
      <c r="BO277" s="36"/>
      <c r="BP277" s="29"/>
      <c r="BQ277" s="36"/>
      <c r="BR277" s="29"/>
      <c r="BS277" s="36"/>
      <c r="BT277" s="36"/>
      <c r="BU277" s="36"/>
      <c r="BV277" s="36"/>
    </row>
    <row r="278" spans="1:74" x14ac:dyDescent="0.25">
      <c r="A278" s="16">
        <v>276</v>
      </c>
      <c r="B278" s="16">
        <v>3</v>
      </c>
      <c r="C278" s="31" t="s">
        <v>731</v>
      </c>
      <c r="D278" s="40">
        <f>октябрь!D278-ноябрь!E278</f>
        <v>29.62561956521742</v>
      </c>
      <c r="E278" s="40">
        <f t="shared" si="4"/>
        <v>0</v>
      </c>
      <c r="F278" s="36"/>
      <c r="G278" s="36"/>
      <c r="H278" s="36"/>
      <c r="I278" s="27"/>
      <c r="J278" s="36"/>
      <c r="K278" s="36"/>
      <c r="L278" s="36"/>
      <c r="M278" s="36"/>
      <c r="N278" s="36"/>
      <c r="O278" s="29"/>
      <c r="P278" s="36"/>
      <c r="Q278" s="29"/>
      <c r="R278" s="36"/>
      <c r="S278" s="36"/>
      <c r="T278" s="36"/>
      <c r="U278" s="36"/>
      <c r="V278" s="36"/>
      <c r="W278" s="36"/>
      <c r="X278" s="36"/>
      <c r="Y278" s="29"/>
      <c r="Z278" s="36"/>
      <c r="AA278" s="66"/>
      <c r="AB278" s="36"/>
      <c r="AC278" s="36"/>
      <c r="AD278" s="36"/>
      <c r="AE278" s="36"/>
      <c r="AF278" s="36"/>
      <c r="AG278" s="36"/>
      <c r="AH278" s="29"/>
      <c r="AI278" s="36"/>
      <c r="AJ278" s="29"/>
      <c r="AK278" s="36"/>
      <c r="AL278" s="36"/>
      <c r="AM278" s="36"/>
      <c r="AN278" s="29"/>
      <c r="AO278" s="36"/>
      <c r="AP278" s="29"/>
      <c r="AQ278" s="36"/>
      <c r="AR278" s="29"/>
      <c r="AS278" s="36"/>
      <c r="AT278" s="36"/>
      <c r="AU278" s="36"/>
      <c r="AV278" s="29"/>
      <c r="AW278" s="36"/>
      <c r="AX278" s="36"/>
      <c r="AY278" s="36"/>
      <c r="AZ278" s="29"/>
      <c r="BA278" s="36"/>
      <c r="BB278" s="36"/>
      <c r="BC278" s="36"/>
      <c r="BD278" s="36"/>
      <c r="BE278" s="36"/>
      <c r="BF278" s="36"/>
      <c r="BG278" s="36"/>
      <c r="BH278" s="36"/>
      <c r="BI278" s="36"/>
      <c r="BJ278" s="29"/>
      <c r="BK278" s="36"/>
      <c r="BL278" s="29"/>
      <c r="BM278" s="36"/>
      <c r="BN278" s="36"/>
      <c r="BO278" s="36"/>
      <c r="BP278" s="29"/>
      <c r="BQ278" s="36"/>
      <c r="BR278" s="29"/>
      <c r="BS278" s="36"/>
      <c r="BT278" s="36"/>
      <c r="BU278" s="36"/>
      <c r="BV278" s="36"/>
    </row>
    <row r="279" spans="1:74" x14ac:dyDescent="0.25">
      <c r="A279" s="16">
        <v>277</v>
      </c>
      <c r="B279" s="16">
        <v>3</v>
      </c>
      <c r="C279" s="31" t="s">
        <v>732</v>
      </c>
      <c r="D279" s="40">
        <f>октябрь!D279-ноябрь!E279</f>
        <v>488.34687883091789</v>
      </c>
      <c r="E279" s="40">
        <f t="shared" si="4"/>
        <v>0</v>
      </c>
      <c r="F279" s="36"/>
      <c r="G279" s="36"/>
      <c r="H279" s="36"/>
      <c r="I279" s="27"/>
      <c r="J279" s="36"/>
      <c r="K279" s="36"/>
      <c r="L279" s="36"/>
      <c r="M279" s="36"/>
      <c r="N279" s="36"/>
      <c r="O279" s="29"/>
      <c r="P279" s="36"/>
      <c r="Q279" s="29"/>
      <c r="R279" s="36"/>
      <c r="S279" s="36"/>
      <c r="T279" s="36"/>
      <c r="U279" s="36"/>
      <c r="V279" s="36"/>
      <c r="W279" s="36"/>
      <c r="X279" s="36"/>
      <c r="Y279" s="29"/>
      <c r="Z279" s="36"/>
      <c r="AA279" s="66"/>
      <c r="AB279" s="36"/>
      <c r="AC279" s="36"/>
      <c r="AD279" s="36"/>
      <c r="AE279" s="36"/>
      <c r="AF279" s="36"/>
      <c r="AG279" s="36"/>
      <c r="AH279" s="29"/>
      <c r="AI279" s="36"/>
      <c r="AJ279" s="29"/>
      <c r="AK279" s="36"/>
      <c r="AL279" s="36"/>
      <c r="AM279" s="36"/>
      <c r="AN279" s="29"/>
      <c r="AO279" s="36"/>
      <c r="AP279" s="29"/>
      <c r="AQ279" s="36"/>
      <c r="AR279" s="29"/>
      <c r="AS279" s="36"/>
      <c r="AT279" s="36"/>
      <c r="AU279" s="36"/>
      <c r="AV279" s="29"/>
      <c r="AW279" s="36"/>
      <c r="AX279" s="36"/>
      <c r="AY279" s="36"/>
      <c r="AZ279" s="29"/>
      <c r="BA279" s="36"/>
      <c r="BB279" s="36"/>
      <c r="BC279" s="36"/>
      <c r="BD279" s="36"/>
      <c r="BE279" s="36"/>
      <c r="BF279" s="36"/>
      <c r="BG279" s="36"/>
      <c r="BH279" s="36"/>
      <c r="BI279" s="36"/>
      <c r="BJ279" s="29"/>
      <c r="BK279" s="36"/>
      <c r="BL279" s="29"/>
      <c r="BM279" s="36"/>
      <c r="BN279" s="36"/>
      <c r="BO279" s="36"/>
      <c r="BP279" s="29"/>
      <c r="BQ279" s="36"/>
      <c r="BR279" s="29"/>
      <c r="BS279" s="36"/>
      <c r="BT279" s="36"/>
      <c r="BU279" s="36"/>
      <c r="BV279" s="36"/>
    </row>
    <row r="280" spans="1:74" x14ac:dyDescent="0.25">
      <c r="A280" s="16">
        <v>278</v>
      </c>
      <c r="B280" s="16">
        <v>3</v>
      </c>
      <c r="C280" s="31" t="s">
        <v>733</v>
      </c>
      <c r="D280" s="40">
        <f>октябрь!D280-ноябрь!E280</f>
        <v>364.872383777778</v>
      </c>
      <c r="E280" s="40">
        <f t="shared" si="4"/>
        <v>0</v>
      </c>
      <c r="F280" s="36"/>
      <c r="G280" s="36"/>
      <c r="H280" s="36"/>
      <c r="I280" s="27"/>
      <c r="J280" s="36"/>
      <c r="K280" s="36"/>
      <c r="L280" s="36"/>
      <c r="M280" s="36"/>
      <c r="N280" s="36"/>
      <c r="O280" s="29"/>
      <c r="P280" s="36"/>
      <c r="Q280" s="29"/>
      <c r="R280" s="36"/>
      <c r="S280" s="36"/>
      <c r="T280" s="36"/>
      <c r="U280" s="36"/>
      <c r="V280" s="36"/>
      <c r="W280" s="36"/>
      <c r="X280" s="36"/>
      <c r="Y280" s="29"/>
      <c r="Z280" s="36"/>
      <c r="AA280" s="66"/>
      <c r="AB280" s="36"/>
      <c r="AC280" s="36"/>
      <c r="AD280" s="36"/>
      <c r="AE280" s="36"/>
      <c r="AF280" s="36"/>
      <c r="AG280" s="36"/>
      <c r="AH280" s="29"/>
      <c r="AI280" s="36"/>
      <c r="AJ280" s="29"/>
      <c r="AK280" s="36"/>
      <c r="AL280" s="36"/>
      <c r="AM280" s="36"/>
      <c r="AN280" s="29"/>
      <c r="AO280" s="36"/>
      <c r="AP280" s="29"/>
      <c r="AQ280" s="36"/>
      <c r="AR280" s="29"/>
      <c r="AS280" s="36"/>
      <c r="AT280" s="36"/>
      <c r="AU280" s="36"/>
      <c r="AV280" s="29"/>
      <c r="AW280" s="36"/>
      <c r="AX280" s="36"/>
      <c r="AY280" s="36"/>
      <c r="AZ280" s="29"/>
      <c r="BA280" s="36"/>
      <c r="BB280" s="36"/>
      <c r="BC280" s="36"/>
      <c r="BD280" s="36"/>
      <c r="BE280" s="36"/>
      <c r="BF280" s="36"/>
      <c r="BG280" s="36"/>
      <c r="BH280" s="36"/>
      <c r="BI280" s="36"/>
      <c r="BJ280" s="29"/>
      <c r="BK280" s="36"/>
      <c r="BL280" s="29"/>
      <c r="BM280" s="36"/>
      <c r="BN280" s="36"/>
      <c r="BO280" s="36"/>
      <c r="BP280" s="29"/>
      <c r="BQ280" s="36"/>
      <c r="BR280" s="29"/>
      <c r="BS280" s="36"/>
      <c r="BT280" s="36"/>
      <c r="BU280" s="36"/>
      <c r="BV280" s="36"/>
    </row>
    <row r="281" spans="1:74" x14ac:dyDescent="0.25">
      <c r="A281" s="16">
        <v>279</v>
      </c>
      <c r="B281" s="16">
        <v>1</v>
      </c>
      <c r="C281" s="31" t="s">
        <v>734</v>
      </c>
      <c r="D281" s="40">
        <f>октябрь!D281-ноябрь!E281</f>
        <v>2228.1543512463768</v>
      </c>
      <c r="E281" s="40">
        <f t="shared" si="4"/>
        <v>0</v>
      </c>
      <c r="F281" s="36"/>
      <c r="G281" s="36"/>
      <c r="H281" s="36"/>
      <c r="I281" s="27"/>
      <c r="J281" s="36"/>
      <c r="K281" s="36"/>
      <c r="L281" s="36"/>
      <c r="M281" s="36"/>
      <c r="N281" s="36"/>
      <c r="O281" s="29"/>
      <c r="P281" s="36"/>
      <c r="Q281" s="29"/>
      <c r="R281" s="36"/>
      <c r="S281" s="36"/>
      <c r="T281" s="36"/>
      <c r="U281" s="36"/>
      <c r="V281" s="36"/>
      <c r="W281" s="36"/>
      <c r="X281" s="36"/>
      <c r="Y281" s="29"/>
      <c r="Z281" s="36"/>
      <c r="AA281" s="66"/>
      <c r="AB281" s="36"/>
      <c r="AC281" s="36"/>
      <c r="AD281" s="36"/>
      <c r="AE281" s="36"/>
      <c r="AF281" s="36"/>
      <c r="AG281" s="36"/>
      <c r="AH281" s="29"/>
      <c r="AI281" s="36"/>
      <c r="AJ281" s="29"/>
      <c r="AK281" s="36"/>
      <c r="AL281" s="36"/>
      <c r="AM281" s="36"/>
      <c r="AN281" s="29"/>
      <c r="AO281" s="36"/>
      <c r="AP281" s="29"/>
      <c r="AQ281" s="36"/>
      <c r="AR281" s="29"/>
      <c r="AS281" s="36"/>
      <c r="AT281" s="36"/>
      <c r="AU281" s="36"/>
      <c r="AV281" s="29"/>
      <c r="AW281" s="36"/>
      <c r="AX281" s="36"/>
      <c r="AY281" s="36"/>
      <c r="AZ281" s="29"/>
      <c r="BA281" s="36"/>
      <c r="BB281" s="36"/>
      <c r="BC281" s="36"/>
      <c r="BD281" s="36"/>
      <c r="BE281" s="36"/>
      <c r="BF281" s="36"/>
      <c r="BG281" s="36"/>
      <c r="BH281" s="36"/>
      <c r="BI281" s="36"/>
      <c r="BJ281" s="29"/>
      <c r="BK281" s="36"/>
      <c r="BL281" s="29"/>
      <c r="BM281" s="36"/>
      <c r="BN281" s="36"/>
      <c r="BO281" s="36"/>
      <c r="BP281" s="29"/>
      <c r="BQ281" s="36"/>
      <c r="BR281" s="29"/>
      <c r="BS281" s="36"/>
      <c r="BT281" s="36"/>
      <c r="BU281" s="36"/>
      <c r="BV281" s="36"/>
    </row>
    <row r="282" spans="1:74" x14ac:dyDescent="0.25">
      <c r="A282" s="16">
        <v>280</v>
      </c>
      <c r="B282" s="16">
        <v>3</v>
      </c>
      <c r="C282" s="31" t="s">
        <v>735</v>
      </c>
      <c r="D282" s="40">
        <f>октябрь!D282-ноябрь!E282</f>
        <v>-276.64202945893726</v>
      </c>
      <c r="E282" s="40">
        <f t="shared" si="4"/>
        <v>0</v>
      </c>
      <c r="F282" s="36"/>
      <c r="G282" s="36"/>
      <c r="H282" s="36"/>
      <c r="I282" s="27"/>
      <c r="J282" s="36"/>
      <c r="K282" s="36"/>
      <c r="L282" s="36"/>
      <c r="M282" s="36"/>
      <c r="N282" s="36"/>
      <c r="O282" s="29"/>
      <c r="P282" s="36"/>
      <c r="Q282" s="29"/>
      <c r="R282" s="36"/>
      <c r="S282" s="36"/>
      <c r="T282" s="36"/>
      <c r="U282" s="36"/>
      <c r="V282" s="36"/>
      <c r="W282" s="36"/>
      <c r="X282" s="36"/>
      <c r="Y282" s="29"/>
      <c r="Z282" s="36"/>
      <c r="AA282" s="66"/>
      <c r="AB282" s="36"/>
      <c r="AC282" s="36"/>
      <c r="AD282" s="36"/>
      <c r="AE282" s="36"/>
      <c r="AF282" s="36"/>
      <c r="AG282" s="36"/>
      <c r="AH282" s="29"/>
      <c r="AI282" s="36"/>
      <c r="AJ282" s="29"/>
      <c r="AK282" s="36"/>
      <c r="AL282" s="36"/>
      <c r="AM282" s="36"/>
      <c r="AN282" s="29"/>
      <c r="AO282" s="36"/>
      <c r="AP282" s="29"/>
      <c r="AQ282" s="36"/>
      <c r="AR282" s="29"/>
      <c r="AS282" s="36"/>
      <c r="AT282" s="36"/>
      <c r="AU282" s="36"/>
      <c r="AV282" s="29"/>
      <c r="AW282" s="36"/>
      <c r="AX282" s="36"/>
      <c r="AY282" s="36"/>
      <c r="AZ282" s="29"/>
      <c r="BA282" s="36"/>
      <c r="BB282" s="36"/>
      <c r="BC282" s="36"/>
      <c r="BD282" s="36"/>
      <c r="BE282" s="36"/>
      <c r="BF282" s="36"/>
      <c r="BG282" s="36"/>
      <c r="BH282" s="36"/>
      <c r="BI282" s="36"/>
      <c r="BJ282" s="29"/>
      <c r="BK282" s="36"/>
      <c r="BL282" s="29"/>
      <c r="BM282" s="36"/>
      <c r="BN282" s="36"/>
      <c r="BO282" s="36"/>
      <c r="BP282" s="29"/>
      <c r="BQ282" s="36"/>
      <c r="BR282" s="29"/>
      <c r="BS282" s="36"/>
      <c r="BT282" s="36"/>
      <c r="BU282" s="36"/>
      <c r="BV282" s="36"/>
    </row>
    <row r="283" spans="1:74" x14ac:dyDescent="0.25">
      <c r="A283" s="16">
        <v>281</v>
      </c>
      <c r="B283" s="16">
        <v>3</v>
      </c>
      <c r="C283" s="31" t="s">
        <v>929</v>
      </c>
      <c r="D283" s="40">
        <f>октябрь!D283-ноябрь!E283</f>
        <v>71.430290579710146</v>
      </c>
      <c r="E283" s="40">
        <f t="shared" si="4"/>
        <v>0</v>
      </c>
      <c r="F283" s="36"/>
      <c r="G283" s="36"/>
      <c r="H283" s="36"/>
      <c r="I283" s="27"/>
      <c r="J283" s="36"/>
      <c r="K283" s="36"/>
      <c r="L283" s="36"/>
      <c r="M283" s="36"/>
      <c r="N283" s="36"/>
      <c r="O283" s="29"/>
      <c r="P283" s="36"/>
      <c r="Q283" s="29"/>
      <c r="R283" s="36"/>
      <c r="S283" s="36"/>
      <c r="T283" s="36"/>
      <c r="U283" s="36"/>
      <c r="V283" s="36"/>
      <c r="W283" s="36"/>
      <c r="X283" s="36"/>
      <c r="Y283" s="29"/>
      <c r="Z283" s="36"/>
      <c r="AA283" s="66"/>
      <c r="AB283" s="36"/>
      <c r="AC283" s="36"/>
      <c r="AD283" s="36"/>
      <c r="AE283" s="36"/>
      <c r="AF283" s="36"/>
      <c r="AG283" s="36"/>
      <c r="AH283" s="29"/>
      <c r="AI283" s="36"/>
      <c r="AJ283" s="29"/>
      <c r="AK283" s="36"/>
      <c r="AL283" s="36"/>
      <c r="AM283" s="36"/>
      <c r="AN283" s="29"/>
      <c r="AO283" s="36"/>
      <c r="AP283" s="29"/>
      <c r="AQ283" s="36"/>
      <c r="AR283" s="29"/>
      <c r="AS283" s="36"/>
      <c r="AT283" s="36"/>
      <c r="AU283" s="36"/>
      <c r="AV283" s="29"/>
      <c r="AW283" s="36"/>
      <c r="AX283" s="36"/>
      <c r="AY283" s="36"/>
      <c r="AZ283" s="29"/>
      <c r="BA283" s="36"/>
      <c r="BB283" s="36"/>
      <c r="BC283" s="36"/>
      <c r="BD283" s="36"/>
      <c r="BE283" s="36"/>
      <c r="BF283" s="36"/>
      <c r="BG283" s="36"/>
      <c r="BH283" s="36"/>
      <c r="BI283" s="36"/>
      <c r="BJ283" s="29"/>
      <c r="BK283" s="36"/>
      <c r="BL283" s="29"/>
      <c r="BM283" s="36"/>
      <c r="BN283" s="36"/>
      <c r="BO283" s="36"/>
      <c r="BP283" s="29"/>
      <c r="BQ283" s="36"/>
      <c r="BR283" s="29"/>
      <c r="BS283" s="36"/>
      <c r="BT283" s="36"/>
      <c r="BU283" s="36"/>
      <c r="BV283" s="36"/>
    </row>
    <row r="284" spans="1:74" x14ac:dyDescent="0.25">
      <c r="A284" s="16">
        <v>282</v>
      </c>
      <c r="B284" s="16">
        <v>3</v>
      </c>
      <c r="C284" s="31" t="s">
        <v>736</v>
      </c>
      <c r="D284" s="40">
        <f>октябрь!D284-ноябрь!E284</f>
        <v>688.38398732367102</v>
      </c>
      <c r="E284" s="40">
        <f t="shared" si="4"/>
        <v>0</v>
      </c>
      <c r="F284" s="36"/>
      <c r="G284" s="36"/>
      <c r="H284" s="36"/>
      <c r="I284" s="27"/>
      <c r="J284" s="36"/>
      <c r="K284" s="36"/>
      <c r="L284" s="36"/>
      <c r="M284" s="36"/>
      <c r="N284" s="36"/>
      <c r="O284" s="29"/>
      <c r="P284" s="36"/>
      <c r="Q284" s="29"/>
      <c r="R284" s="36"/>
      <c r="S284" s="36"/>
      <c r="T284" s="36"/>
      <c r="U284" s="36"/>
      <c r="V284" s="36"/>
      <c r="W284" s="36"/>
      <c r="X284" s="36"/>
      <c r="Y284" s="29"/>
      <c r="Z284" s="36"/>
      <c r="AA284" s="66"/>
      <c r="AB284" s="36"/>
      <c r="AC284" s="36"/>
      <c r="AD284" s="36"/>
      <c r="AE284" s="36"/>
      <c r="AF284" s="36"/>
      <c r="AG284" s="36"/>
      <c r="AH284" s="29"/>
      <c r="AI284" s="36"/>
      <c r="AJ284" s="29"/>
      <c r="AK284" s="36"/>
      <c r="AL284" s="36"/>
      <c r="AM284" s="36"/>
      <c r="AN284" s="29"/>
      <c r="AO284" s="36"/>
      <c r="AP284" s="29"/>
      <c r="AQ284" s="36"/>
      <c r="AR284" s="29"/>
      <c r="AS284" s="36"/>
      <c r="AT284" s="36"/>
      <c r="AU284" s="36"/>
      <c r="AV284" s="29"/>
      <c r="AW284" s="36"/>
      <c r="AX284" s="36"/>
      <c r="AY284" s="36"/>
      <c r="AZ284" s="29"/>
      <c r="BA284" s="36"/>
      <c r="BB284" s="36"/>
      <c r="BC284" s="36"/>
      <c r="BD284" s="36"/>
      <c r="BE284" s="36"/>
      <c r="BF284" s="36"/>
      <c r="BG284" s="36"/>
      <c r="BH284" s="36"/>
      <c r="BI284" s="36"/>
      <c r="BJ284" s="29"/>
      <c r="BK284" s="36"/>
      <c r="BL284" s="29"/>
      <c r="BM284" s="36"/>
      <c r="BN284" s="36"/>
      <c r="BO284" s="36"/>
      <c r="BP284" s="29"/>
      <c r="BQ284" s="36"/>
      <c r="BR284" s="29"/>
      <c r="BS284" s="36"/>
      <c r="BT284" s="36"/>
      <c r="BU284" s="36"/>
      <c r="BV284" s="36"/>
    </row>
    <row r="285" spans="1:74" x14ac:dyDescent="0.25">
      <c r="A285" s="16">
        <v>283</v>
      </c>
      <c r="B285" s="16">
        <v>3</v>
      </c>
      <c r="C285" s="31" t="s">
        <v>1061</v>
      </c>
      <c r="D285" s="40">
        <f>октябрь!D285-ноябрь!E285</f>
        <v>435.92901311111103</v>
      </c>
      <c r="E285" s="40">
        <f t="shared" si="4"/>
        <v>0</v>
      </c>
      <c r="F285" s="36"/>
      <c r="G285" s="36"/>
      <c r="H285" s="36"/>
      <c r="I285" s="27"/>
      <c r="J285" s="36"/>
      <c r="K285" s="36"/>
      <c r="L285" s="36"/>
      <c r="M285" s="36"/>
      <c r="N285" s="36"/>
      <c r="O285" s="29"/>
      <c r="P285" s="36"/>
      <c r="Q285" s="29"/>
      <c r="R285" s="36"/>
      <c r="S285" s="36"/>
      <c r="T285" s="36"/>
      <c r="U285" s="36"/>
      <c r="V285" s="36"/>
      <c r="W285" s="36"/>
      <c r="X285" s="36"/>
      <c r="Y285" s="29"/>
      <c r="Z285" s="36"/>
      <c r="AA285" s="66"/>
      <c r="AB285" s="36"/>
      <c r="AC285" s="36"/>
      <c r="AD285" s="36"/>
      <c r="AE285" s="36"/>
      <c r="AF285" s="36"/>
      <c r="AG285" s="36"/>
      <c r="AH285" s="29"/>
      <c r="AI285" s="36"/>
      <c r="AJ285" s="29"/>
      <c r="AK285" s="36"/>
      <c r="AL285" s="36"/>
      <c r="AM285" s="36"/>
      <c r="AN285" s="29"/>
      <c r="AO285" s="36"/>
      <c r="AP285" s="29"/>
      <c r="AQ285" s="36"/>
      <c r="AR285" s="29"/>
      <c r="AS285" s="36"/>
      <c r="AT285" s="36"/>
      <c r="AU285" s="36"/>
      <c r="AV285" s="29"/>
      <c r="AW285" s="36"/>
      <c r="AX285" s="36"/>
      <c r="AY285" s="36"/>
      <c r="AZ285" s="29"/>
      <c r="BA285" s="36"/>
      <c r="BB285" s="36"/>
      <c r="BC285" s="36"/>
      <c r="BD285" s="36"/>
      <c r="BE285" s="36"/>
      <c r="BF285" s="36"/>
      <c r="BG285" s="36"/>
      <c r="BH285" s="36"/>
      <c r="BI285" s="36"/>
      <c r="BJ285" s="29"/>
      <c r="BK285" s="36"/>
      <c r="BL285" s="29"/>
      <c r="BM285" s="36"/>
      <c r="BN285" s="36"/>
      <c r="BO285" s="36"/>
      <c r="BP285" s="29"/>
      <c r="BQ285" s="36"/>
      <c r="BR285" s="29"/>
      <c r="BS285" s="36"/>
      <c r="BT285" s="36"/>
      <c r="BU285" s="36"/>
      <c r="BV285" s="36"/>
    </row>
    <row r="286" spans="1:74" x14ac:dyDescent="0.25">
      <c r="A286" s="16">
        <v>284</v>
      </c>
      <c r="B286" s="16">
        <v>3</v>
      </c>
      <c r="C286" s="31" t="s">
        <v>738</v>
      </c>
      <c r="D286" s="40">
        <f>октябрь!D286-ноябрь!E286</f>
        <v>126.18855552657004</v>
      </c>
      <c r="E286" s="40">
        <f t="shared" si="4"/>
        <v>0</v>
      </c>
      <c r="F286" s="36"/>
      <c r="G286" s="36"/>
      <c r="H286" s="36"/>
      <c r="I286" s="27"/>
      <c r="J286" s="36"/>
      <c r="K286" s="36"/>
      <c r="L286" s="36"/>
      <c r="M286" s="36"/>
      <c r="N286" s="36"/>
      <c r="O286" s="29"/>
      <c r="P286" s="36"/>
      <c r="Q286" s="29"/>
      <c r="R286" s="36"/>
      <c r="S286" s="36"/>
      <c r="T286" s="36"/>
      <c r="U286" s="36"/>
      <c r="V286" s="36"/>
      <c r="W286" s="36"/>
      <c r="X286" s="36"/>
      <c r="Y286" s="29"/>
      <c r="Z286" s="36"/>
      <c r="AA286" s="66"/>
      <c r="AB286" s="36"/>
      <c r="AC286" s="36"/>
      <c r="AD286" s="36"/>
      <c r="AE286" s="36"/>
      <c r="AF286" s="36"/>
      <c r="AG286" s="36"/>
      <c r="AH286" s="29"/>
      <c r="AI286" s="36"/>
      <c r="AJ286" s="29"/>
      <c r="AK286" s="36"/>
      <c r="AL286" s="36"/>
      <c r="AM286" s="36"/>
      <c r="AN286" s="29"/>
      <c r="AO286" s="36"/>
      <c r="AP286" s="29"/>
      <c r="AQ286" s="36"/>
      <c r="AR286" s="29"/>
      <c r="AS286" s="36"/>
      <c r="AT286" s="36"/>
      <c r="AU286" s="36"/>
      <c r="AV286" s="29"/>
      <c r="AW286" s="36"/>
      <c r="AX286" s="36"/>
      <c r="AY286" s="36"/>
      <c r="AZ286" s="29"/>
      <c r="BA286" s="36"/>
      <c r="BB286" s="36"/>
      <c r="BC286" s="36"/>
      <c r="BD286" s="36"/>
      <c r="BE286" s="36"/>
      <c r="BF286" s="36"/>
      <c r="BG286" s="36"/>
      <c r="BH286" s="36"/>
      <c r="BI286" s="36"/>
      <c r="BJ286" s="29"/>
      <c r="BK286" s="36"/>
      <c r="BL286" s="29"/>
      <c r="BM286" s="36"/>
      <c r="BN286" s="36"/>
      <c r="BO286" s="36"/>
      <c r="BP286" s="29"/>
      <c r="BQ286" s="36"/>
      <c r="BR286" s="29"/>
      <c r="BS286" s="36"/>
      <c r="BT286" s="36"/>
      <c r="BU286" s="36"/>
      <c r="BV286" s="36"/>
    </row>
    <row r="287" spans="1:74" x14ac:dyDescent="0.25">
      <c r="A287" s="16">
        <v>285</v>
      </c>
      <c r="B287" s="16">
        <v>3</v>
      </c>
      <c r="C287" s="31" t="s">
        <v>739</v>
      </c>
      <c r="D287" s="40">
        <f>октябрь!D287-ноябрь!E287</f>
        <v>-250.23559480193245</v>
      </c>
      <c r="E287" s="40">
        <f t="shared" si="4"/>
        <v>0</v>
      </c>
      <c r="F287" s="36"/>
      <c r="G287" s="36"/>
      <c r="H287" s="36"/>
      <c r="I287" s="27"/>
      <c r="J287" s="36"/>
      <c r="K287" s="36"/>
      <c r="L287" s="36"/>
      <c r="M287" s="36"/>
      <c r="N287" s="36"/>
      <c r="O287" s="29"/>
      <c r="P287" s="36"/>
      <c r="Q287" s="29"/>
      <c r="R287" s="36"/>
      <c r="S287" s="36"/>
      <c r="T287" s="36"/>
      <c r="U287" s="36"/>
      <c r="V287" s="36"/>
      <c r="W287" s="36"/>
      <c r="X287" s="36"/>
      <c r="Y287" s="29"/>
      <c r="Z287" s="36"/>
      <c r="AA287" s="66"/>
      <c r="AB287" s="36"/>
      <c r="AC287" s="36"/>
      <c r="AD287" s="36"/>
      <c r="AE287" s="36"/>
      <c r="AF287" s="36"/>
      <c r="AG287" s="36"/>
      <c r="AH287" s="29"/>
      <c r="AI287" s="36"/>
      <c r="AJ287" s="29"/>
      <c r="AK287" s="36"/>
      <c r="AL287" s="36"/>
      <c r="AM287" s="36"/>
      <c r="AN287" s="29"/>
      <c r="AO287" s="36"/>
      <c r="AP287" s="29"/>
      <c r="AQ287" s="36"/>
      <c r="AR287" s="29"/>
      <c r="AS287" s="36"/>
      <c r="AT287" s="36"/>
      <c r="AU287" s="36"/>
      <c r="AV287" s="29"/>
      <c r="AW287" s="36"/>
      <c r="AX287" s="36"/>
      <c r="AY287" s="36"/>
      <c r="AZ287" s="29"/>
      <c r="BA287" s="36"/>
      <c r="BB287" s="36"/>
      <c r="BC287" s="36"/>
      <c r="BD287" s="36"/>
      <c r="BE287" s="36"/>
      <c r="BF287" s="36"/>
      <c r="BG287" s="36"/>
      <c r="BH287" s="36"/>
      <c r="BI287" s="36"/>
      <c r="BJ287" s="29"/>
      <c r="BK287" s="36"/>
      <c r="BL287" s="29"/>
      <c r="BM287" s="36"/>
      <c r="BN287" s="36"/>
      <c r="BO287" s="36"/>
      <c r="BP287" s="29"/>
      <c r="BQ287" s="36"/>
      <c r="BR287" s="29"/>
      <c r="BS287" s="36"/>
      <c r="BT287" s="36"/>
      <c r="BU287" s="36"/>
      <c r="BV287" s="36"/>
    </row>
    <row r="288" spans="1:74" x14ac:dyDescent="0.25">
      <c r="A288" s="16">
        <v>286</v>
      </c>
      <c r="B288" s="16">
        <v>3</v>
      </c>
      <c r="C288" s="31" t="s">
        <v>740</v>
      </c>
      <c r="D288" s="40">
        <f>октябрь!D288-ноябрь!E288</f>
        <v>-51.726502560386479</v>
      </c>
      <c r="E288" s="40">
        <f t="shared" si="4"/>
        <v>0</v>
      </c>
      <c r="F288" s="36"/>
      <c r="G288" s="36"/>
      <c r="H288" s="36"/>
      <c r="I288" s="27"/>
      <c r="J288" s="36"/>
      <c r="K288" s="36"/>
      <c r="L288" s="36"/>
      <c r="M288" s="36"/>
      <c r="N288" s="36"/>
      <c r="O288" s="29"/>
      <c r="P288" s="36"/>
      <c r="Q288" s="29"/>
      <c r="R288" s="36"/>
      <c r="S288" s="36"/>
      <c r="T288" s="36"/>
      <c r="U288" s="36"/>
      <c r="V288" s="36"/>
      <c r="W288" s="36"/>
      <c r="X288" s="36"/>
      <c r="Y288" s="29"/>
      <c r="Z288" s="36"/>
      <c r="AA288" s="66"/>
      <c r="AB288" s="36"/>
      <c r="AC288" s="36"/>
      <c r="AD288" s="36"/>
      <c r="AE288" s="36"/>
      <c r="AF288" s="36"/>
      <c r="AG288" s="36"/>
      <c r="AH288" s="29"/>
      <c r="AI288" s="36"/>
      <c r="AJ288" s="29"/>
      <c r="AK288" s="36"/>
      <c r="AL288" s="36"/>
      <c r="AM288" s="36"/>
      <c r="AN288" s="29"/>
      <c r="AO288" s="36"/>
      <c r="AP288" s="29"/>
      <c r="AQ288" s="36"/>
      <c r="AR288" s="29"/>
      <c r="AS288" s="36"/>
      <c r="AT288" s="36"/>
      <c r="AU288" s="36"/>
      <c r="AV288" s="29"/>
      <c r="AW288" s="36"/>
      <c r="AX288" s="36"/>
      <c r="AY288" s="36"/>
      <c r="AZ288" s="29"/>
      <c r="BA288" s="36"/>
      <c r="BB288" s="36"/>
      <c r="BC288" s="36"/>
      <c r="BD288" s="36"/>
      <c r="BE288" s="36"/>
      <c r="BF288" s="36"/>
      <c r="BG288" s="36"/>
      <c r="BH288" s="36"/>
      <c r="BI288" s="36"/>
      <c r="BJ288" s="29"/>
      <c r="BK288" s="36"/>
      <c r="BL288" s="29"/>
      <c r="BM288" s="36"/>
      <c r="BN288" s="36"/>
      <c r="BO288" s="36"/>
      <c r="BP288" s="29"/>
      <c r="BQ288" s="36"/>
      <c r="BR288" s="29"/>
      <c r="BS288" s="36"/>
      <c r="BT288" s="36"/>
      <c r="BU288" s="36"/>
      <c r="BV288" s="36"/>
    </row>
    <row r="289" spans="1:74" x14ac:dyDescent="0.25">
      <c r="A289" s="16">
        <v>287</v>
      </c>
      <c r="B289" s="16">
        <v>2</v>
      </c>
      <c r="C289" s="31" t="s">
        <v>741</v>
      </c>
      <c r="D289" s="40">
        <f>октябрь!D289-ноябрь!E289</f>
        <v>-175.54081410628021</v>
      </c>
      <c r="E289" s="40">
        <f t="shared" si="4"/>
        <v>0</v>
      </c>
      <c r="F289" s="36"/>
      <c r="G289" s="36"/>
      <c r="H289" s="36"/>
      <c r="I289" s="27"/>
      <c r="J289" s="36"/>
      <c r="K289" s="36"/>
      <c r="L289" s="36"/>
      <c r="M289" s="36"/>
      <c r="N289" s="36"/>
      <c r="O289" s="29"/>
      <c r="P289" s="36"/>
      <c r="Q289" s="29"/>
      <c r="R289" s="36"/>
      <c r="S289" s="36"/>
      <c r="T289" s="36"/>
      <c r="U289" s="36"/>
      <c r="V289" s="36"/>
      <c r="W289" s="36"/>
      <c r="X289" s="36"/>
      <c r="Y289" s="29"/>
      <c r="Z289" s="36"/>
      <c r="AA289" s="66"/>
      <c r="AB289" s="36"/>
      <c r="AC289" s="36"/>
      <c r="AD289" s="36"/>
      <c r="AE289" s="36"/>
      <c r="AF289" s="36"/>
      <c r="AG289" s="36"/>
      <c r="AH289" s="29"/>
      <c r="AI289" s="36"/>
      <c r="AJ289" s="29"/>
      <c r="AK289" s="36"/>
      <c r="AL289" s="36"/>
      <c r="AM289" s="36"/>
      <c r="AN289" s="29"/>
      <c r="AO289" s="36"/>
      <c r="AP289" s="29"/>
      <c r="AQ289" s="36"/>
      <c r="AR289" s="29"/>
      <c r="AS289" s="36"/>
      <c r="AT289" s="36"/>
      <c r="AU289" s="36"/>
      <c r="AV289" s="29"/>
      <c r="AW289" s="36"/>
      <c r="AX289" s="36"/>
      <c r="AY289" s="36"/>
      <c r="AZ289" s="29"/>
      <c r="BA289" s="36"/>
      <c r="BB289" s="36"/>
      <c r="BC289" s="36"/>
      <c r="BD289" s="36"/>
      <c r="BE289" s="36"/>
      <c r="BF289" s="36"/>
      <c r="BG289" s="36"/>
      <c r="BH289" s="36"/>
      <c r="BI289" s="36"/>
      <c r="BJ289" s="29"/>
      <c r="BK289" s="36"/>
      <c r="BL289" s="29"/>
      <c r="BM289" s="36"/>
      <c r="BN289" s="36"/>
      <c r="BO289" s="36"/>
      <c r="BP289" s="29"/>
      <c r="BQ289" s="36"/>
      <c r="BR289" s="29"/>
      <c r="BS289" s="36"/>
      <c r="BT289" s="36"/>
      <c r="BU289" s="36"/>
      <c r="BV289" s="36"/>
    </row>
    <row r="290" spans="1:74" x14ac:dyDescent="0.25">
      <c r="A290" s="16">
        <v>288</v>
      </c>
      <c r="B290" s="16">
        <v>2</v>
      </c>
      <c r="C290" s="31" t="s">
        <v>742</v>
      </c>
      <c r="D290" s="40">
        <f>октябрь!D290-ноябрь!E290</f>
        <v>436.82692543961349</v>
      </c>
      <c r="E290" s="40">
        <f t="shared" si="4"/>
        <v>0</v>
      </c>
      <c r="F290" s="36"/>
      <c r="G290" s="36"/>
      <c r="H290" s="36"/>
      <c r="I290" s="27"/>
      <c r="J290" s="36"/>
      <c r="K290" s="36"/>
      <c r="L290" s="36"/>
      <c r="M290" s="36"/>
      <c r="N290" s="36"/>
      <c r="O290" s="29"/>
      <c r="P290" s="36"/>
      <c r="Q290" s="29"/>
      <c r="R290" s="36"/>
      <c r="S290" s="36"/>
      <c r="T290" s="36"/>
      <c r="U290" s="36"/>
      <c r="V290" s="36"/>
      <c r="W290" s="36"/>
      <c r="X290" s="36"/>
      <c r="Y290" s="29"/>
      <c r="Z290" s="36"/>
      <c r="AA290" s="66"/>
      <c r="AB290" s="36"/>
      <c r="AC290" s="36"/>
      <c r="AD290" s="36"/>
      <c r="AE290" s="36"/>
      <c r="AF290" s="36"/>
      <c r="AG290" s="36"/>
      <c r="AH290" s="29"/>
      <c r="AI290" s="36"/>
      <c r="AJ290" s="29"/>
      <c r="AK290" s="36"/>
      <c r="AL290" s="36"/>
      <c r="AM290" s="36"/>
      <c r="AN290" s="29"/>
      <c r="AO290" s="36"/>
      <c r="AP290" s="29"/>
      <c r="AQ290" s="36"/>
      <c r="AR290" s="29"/>
      <c r="AS290" s="36"/>
      <c r="AT290" s="36"/>
      <c r="AU290" s="36"/>
      <c r="AV290" s="29"/>
      <c r="AW290" s="36"/>
      <c r="AX290" s="36"/>
      <c r="AY290" s="36"/>
      <c r="AZ290" s="29"/>
      <c r="BA290" s="36"/>
      <c r="BB290" s="36"/>
      <c r="BC290" s="36"/>
      <c r="BD290" s="36"/>
      <c r="BE290" s="36"/>
      <c r="BF290" s="36"/>
      <c r="BG290" s="36"/>
      <c r="BH290" s="36"/>
      <c r="BI290" s="36"/>
      <c r="BJ290" s="29"/>
      <c r="BK290" s="36"/>
      <c r="BL290" s="29"/>
      <c r="BM290" s="36"/>
      <c r="BN290" s="36"/>
      <c r="BO290" s="36"/>
      <c r="BP290" s="29"/>
      <c r="BQ290" s="36"/>
      <c r="BR290" s="29"/>
      <c r="BS290" s="36"/>
      <c r="BT290" s="36"/>
      <c r="BU290" s="36"/>
      <c r="BV290" s="36"/>
    </row>
    <row r="291" spans="1:74" x14ac:dyDescent="0.25">
      <c r="A291" s="16">
        <v>289</v>
      </c>
      <c r="B291" s="16">
        <v>2</v>
      </c>
      <c r="C291" s="31" t="s">
        <v>743</v>
      </c>
      <c r="D291" s="40">
        <f>октябрь!D291-ноябрь!E291</f>
        <v>-3.7266671014492729</v>
      </c>
      <c r="E291" s="40">
        <f t="shared" si="4"/>
        <v>0</v>
      </c>
      <c r="F291" s="36"/>
      <c r="G291" s="36"/>
      <c r="H291" s="36"/>
      <c r="I291" s="27"/>
      <c r="J291" s="36"/>
      <c r="K291" s="36"/>
      <c r="L291" s="36"/>
      <c r="M291" s="36"/>
      <c r="N291" s="36"/>
      <c r="O291" s="29"/>
      <c r="P291" s="36"/>
      <c r="Q291" s="29"/>
      <c r="R291" s="36"/>
      <c r="S291" s="36"/>
      <c r="T291" s="36"/>
      <c r="U291" s="36"/>
      <c r="V291" s="36"/>
      <c r="W291" s="36"/>
      <c r="X291" s="36"/>
      <c r="Y291" s="29"/>
      <c r="Z291" s="36"/>
      <c r="AA291" s="66"/>
      <c r="AB291" s="36"/>
      <c r="AC291" s="36"/>
      <c r="AD291" s="36"/>
      <c r="AE291" s="36"/>
      <c r="AF291" s="36"/>
      <c r="AG291" s="36"/>
      <c r="AH291" s="29"/>
      <c r="AI291" s="36"/>
      <c r="AJ291" s="29"/>
      <c r="AK291" s="36"/>
      <c r="AL291" s="36"/>
      <c r="AM291" s="36"/>
      <c r="AN291" s="29"/>
      <c r="AO291" s="36"/>
      <c r="AP291" s="29"/>
      <c r="AQ291" s="36"/>
      <c r="AR291" s="29"/>
      <c r="AS291" s="36"/>
      <c r="AT291" s="36"/>
      <c r="AU291" s="36"/>
      <c r="AV291" s="29"/>
      <c r="AW291" s="36"/>
      <c r="AX291" s="36"/>
      <c r="AY291" s="36"/>
      <c r="AZ291" s="29"/>
      <c r="BA291" s="36"/>
      <c r="BB291" s="36"/>
      <c r="BC291" s="36"/>
      <c r="BD291" s="36"/>
      <c r="BE291" s="36"/>
      <c r="BF291" s="36"/>
      <c r="BG291" s="36"/>
      <c r="BH291" s="36"/>
      <c r="BI291" s="36"/>
      <c r="BJ291" s="29"/>
      <c r="BK291" s="36"/>
      <c r="BL291" s="29"/>
      <c r="BM291" s="36"/>
      <c r="BN291" s="36"/>
      <c r="BO291" s="36"/>
      <c r="BP291" s="29"/>
      <c r="BQ291" s="36"/>
      <c r="BR291" s="29"/>
      <c r="BS291" s="36"/>
      <c r="BT291" s="36"/>
      <c r="BU291" s="36"/>
      <c r="BV291" s="36"/>
    </row>
    <row r="292" spans="1:74" x14ac:dyDescent="0.25">
      <c r="A292" s="16">
        <v>290</v>
      </c>
      <c r="B292" s="16">
        <v>2</v>
      </c>
      <c r="C292" s="31" t="s">
        <v>744</v>
      </c>
      <c r="D292" s="40">
        <f>октябрь!D292-ноябрь!E292</f>
        <v>640.30854838647349</v>
      </c>
      <c r="E292" s="40">
        <f t="shared" si="4"/>
        <v>0</v>
      </c>
      <c r="F292" s="36"/>
      <c r="G292" s="36"/>
      <c r="H292" s="36"/>
      <c r="I292" s="27"/>
      <c r="J292" s="36"/>
      <c r="K292" s="36"/>
      <c r="L292" s="36"/>
      <c r="M292" s="36"/>
      <c r="N292" s="36"/>
      <c r="O292" s="29"/>
      <c r="P292" s="36"/>
      <c r="Q292" s="29"/>
      <c r="R292" s="36"/>
      <c r="S292" s="36"/>
      <c r="T292" s="36"/>
      <c r="U292" s="36"/>
      <c r="V292" s="36"/>
      <c r="W292" s="36"/>
      <c r="X292" s="36"/>
      <c r="Y292" s="29"/>
      <c r="Z292" s="36"/>
      <c r="AA292" s="66"/>
      <c r="AB292" s="36"/>
      <c r="AC292" s="36"/>
      <c r="AD292" s="36"/>
      <c r="AE292" s="36"/>
      <c r="AF292" s="36"/>
      <c r="AG292" s="36"/>
      <c r="AH292" s="29"/>
      <c r="AI292" s="36"/>
      <c r="AJ292" s="29"/>
      <c r="AK292" s="36"/>
      <c r="AL292" s="36"/>
      <c r="AM292" s="36"/>
      <c r="AN292" s="29"/>
      <c r="AO292" s="36"/>
      <c r="AP292" s="29"/>
      <c r="AQ292" s="36"/>
      <c r="AR292" s="29"/>
      <c r="AS292" s="36"/>
      <c r="AT292" s="36"/>
      <c r="AU292" s="36"/>
      <c r="AV292" s="29"/>
      <c r="AW292" s="36"/>
      <c r="AX292" s="36"/>
      <c r="AY292" s="36"/>
      <c r="AZ292" s="29"/>
      <c r="BA292" s="36"/>
      <c r="BB292" s="36"/>
      <c r="BC292" s="36"/>
      <c r="BD292" s="36"/>
      <c r="BE292" s="36"/>
      <c r="BF292" s="36"/>
      <c r="BG292" s="36"/>
      <c r="BH292" s="36"/>
      <c r="BI292" s="36"/>
      <c r="BJ292" s="29"/>
      <c r="BK292" s="36"/>
      <c r="BL292" s="29"/>
      <c r="BM292" s="36"/>
      <c r="BN292" s="36"/>
      <c r="BO292" s="36"/>
      <c r="BP292" s="29"/>
      <c r="BQ292" s="36"/>
      <c r="BR292" s="29"/>
      <c r="BS292" s="36"/>
      <c r="BT292" s="36"/>
      <c r="BU292" s="36"/>
      <c r="BV292" s="36"/>
    </row>
    <row r="293" spans="1:74" x14ac:dyDescent="0.25">
      <c r="A293" s="16">
        <v>291</v>
      </c>
      <c r="B293" s="16">
        <v>2</v>
      </c>
      <c r="C293" s="31" t="s">
        <v>745</v>
      </c>
      <c r="D293" s="40">
        <f>октябрь!D293-ноябрь!E293</f>
        <v>525.80260588019325</v>
      </c>
      <c r="E293" s="40">
        <f t="shared" si="4"/>
        <v>0</v>
      </c>
      <c r="F293" s="36"/>
      <c r="G293" s="36"/>
      <c r="H293" s="36"/>
      <c r="I293" s="27"/>
      <c r="J293" s="36"/>
      <c r="K293" s="36"/>
      <c r="L293" s="36"/>
      <c r="M293" s="36"/>
      <c r="N293" s="36"/>
      <c r="O293" s="29"/>
      <c r="P293" s="36"/>
      <c r="Q293" s="29"/>
      <c r="R293" s="36"/>
      <c r="S293" s="36"/>
      <c r="T293" s="36"/>
      <c r="U293" s="36"/>
      <c r="V293" s="36"/>
      <c r="W293" s="36"/>
      <c r="X293" s="36"/>
      <c r="Y293" s="29"/>
      <c r="Z293" s="36"/>
      <c r="AA293" s="66"/>
      <c r="AB293" s="36"/>
      <c r="AC293" s="36"/>
      <c r="AD293" s="36"/>
      <c r="AE293" s="36"/>
      <c r="AF293" s="36"/>
      <c r="AG293" s="36"/>
      <c r="AH293" s="29"/>
      <c r="AI293" s="36"/>
      <c r="AJ293" s="29"/>
      <c r="AK293" s="36"/>
      <c r="AL293" s="36"/>
      <c r="AM293" s="36"/>
      <c r="AN293" s="29"/>
      <c r="AO293" s="36"/>
      <c r="AP293" s="29"/>
      <c r="AQ293" s="36"/>
      <c r="AR293" s="29"/>
      <c r="AS293" s="36"/>
      <c r="AT293" s="36"/>
      <c r="AU293" s="36"/>
      <c r="AV293" s="29"/>
      <c r="AW293" s="36"/>
      <c r="AX293" s="36"/>
      <c r="AY293" s="36"/>
      <c r="AZ293" s="29"/>
      <c r="BA293" s="36"/>
      <c r="BB293" s="36"/>
      <c r="BC293" s="36"/>
      <c r="BD293" s="36"/>
      <c r="BE293" s="36"/>
      <c r="BF293" s="36"/>
      <c r="BG293" s="36"/>
      <c r="BH293" s="36"/>
      <c r="BI293" s="36"/>
      <c r="BJ293" s="29"/>
      <c r="BK293" s="36"/>
      <c r="BL293" s="29"/>
      <c r="BM293" s="36"/>
      <c r="BN293" s="36"/>
      <c r="BO293" s="36"/>
      <c r="BP293" s="29"/>
      <c r="BQ293" s="36"/>
      <c r="BR293" s="29"/>
      <c r="BS293" s="36"/>
      <c r="BT293" s="36"/>
      <c r="BU293" s="36"/>
      <c r="BV293" s="36"/>
    </row>
    <row r="294" spans="1:74" x14ac:dyDescent="0.25">
      <c r="A294" s="16">
        <v>292</v>
      </c>
      <c r="B294" s="16">
        <v>2</v>
      </c>
      <c r="C294" s="31" t="s">
        <v>746</v>
      </c>
      <c r="D294" s="40">
        <f>октябрь!D294-ноябрь!E294</f>
        <v>-767.33556320772936</v>
      </c>
      <c r="E294" s="40">
        <f t="shared" si="4"/>
        <v>0</v>
      </c>
      <c r="F294" s="36"/>
      <c r="G294" s="36"/>
      <c r="H294" s="36"/>
      <c r="I294" s="27"/>
      <c r="J294" s="36"/>
      <c r="K294" s="36"/>
      <c r="L294" s="36"/>
      <c r="M294" s="36"/>
      <c r="N294" s="36"/>
      <c r="O294" s="29"/>
      <c r="P294" s="36"/>
      <c r="Q294" s="29"/>
      <c r="R294" s="36"/>
      <c r="S294" s="36"/>
      <c r="T294" s="36"/>
      <c r="U294" s="36"/>
      <c r="V294" s="36"/>
      <c r="W294" s="36"/>
      <c r="X294" s="36"/>
      <c r="Y294" s="29"/>
      <c r="Z294" s="36"/>
      <c r="AA294" s="66"/>
      <c r="AB294" s="36"/>
      <c r="AC294" s="36"/>
      <c r="AD294" s="36"/>
      <c r="AE294" s="36"/>
      <c r="AF294" s="36"/>
      <c r="AG294" s="36"/>
      <c r="AH294" s="29"/>
      <c r="AI294" s="36"/>
      <c r="AJ294" s="29"/>
      <c r="AK294" s="36"/>
      <c r="AL294" s="36"/>
      <c r="AM294" s="36"/>
      <c r="AN294" s="29"/>
      <c r="AO294" s="36"/>
      <c r="AP294" s="29"/>
      <c r="AQ294" s="36"/>
      <c r="AR294" s="29"/>
      <c r="AS294" s="36"/>
      <c r="AT294" s="36"/>
      <c r="AU294" s="36"/>
      <c r="AV294" s="29"/>
      <c r="AW294" s="36"/>
      <c r="AX294" s="36"/>
      <c r="AY294" s="36"/>
      <c r="AZ294" s="29"/>
      <c r="BA294" s="36"/>
      <c r="BB294" s="36"/>
      <c r="BC294" s="36"/>
      <c r="BD294" s="36"/>
      <c r="BE294" s="36"/>
      <c r="BF294" s="36"/>
      <c r="BG294" s="36"/>
      <c r="BH294" s="36"/>
      <c r="BI294" s="36"/>
      <c r="BJ294" s="29"/>
      <c r="BK294" s="36"/>
      <c r="BL294" s="29"/>
      <c r="BM294" s="36"/>
      <c r="BN294" s="36"/>
      <c r="BO294" s="36"/>
      <c r="BP294" s="29"/>
      <c r="BQ294" s="36"/>
      <c r="BR294" s="29"/>
      <c r="BS294" s="36"/>
      <c r="BT294" s="36"/>
      <c r="BU294" s="36"/>
      <c r="BV294" s="36"/>
    </row>
    <row r="295" spans="1:74" x14ac:dyDescent="0.25">
      <c r="A295" s="16">
        <v>293</v>
      </c>
      <c r="B295" s="16">
        <v>2</v>
      </c>
      <c r="C295" s="31" t="s">
        <v>747</v>
      </c>
      <c r="D295" s="40">
        <f>октябрь!D295-ноябрь!E295</f>
        <v>1957.8146610048309</v>
      </c>
      <c r="E295" s="40">
        <f t="shared" si="4"/>
        <v>0</v>
      </c>
      <c r="F295" s="36"/>
      <c r="G295" s="36"/>
      <c r="H295" s="36"/>
      <c r="I295" s="27"/>
      <c r="J295" s="36"/>
      <c r="K295" s="36"/>
      <c r="L295" s="36"/>
      <c r="M295" s="36"/>
      <c r="N295" s="36"/>
      <c r="O295" s="29"/>
      <c r="P295" s="36"/>
      <c r="Q295" s="29"/>
      <c r="R295" s="36"/>
      <c r="S295" s="36"/>
      <c r="T295" s="36"/>
      <c r="U295" s="36"/>
      <c r="V295" s="36"/>
      <c r="W295" s="36"/>
      <c r="X295" s="36"/>
      <c r="Y295" s="29"/>
      <c r="Z295" s="36"/>
      <c r="AA295" s="66"/>
      <c r="AB295" s="36"/>
      <c r="AC295" s="36"/>
      <c r="AD295" s="36"/>
      <c r="AE295" s="36"/>
      <c r="AF295" s="36"/>
      <c r="AG295" s="36"/>
      <c r="AH295" s="29"/>
      <c r="AI295" s="36"/>
      <c r="AJ295" s="29"/>
      <c r="AK295" s="36"/>
      <c r="AL295" s="36"/>
      <c r="AM295" s="36"/>
      <c r="AN295" s="29"/>
      <c r="AO295" s="36"/>
      <c r="AP295" s="29"/>
      <c r="AQ295" s="36"/>
      <c r="AR295" s="29"/>
      <c r="AS295" s="36"/>
      <c r="AT295" s="36"/>
      <c r="AU295" s="36"/>
      <c r="AV295" s="29"/>
      <c r="AW295" s="36"/>
      <c r="AX295" s="36"/>
      <c r="AY295" s="36"/>
      <c r="AZ295" s="29"/>
      <c r="BA295" s="36"/>
      <c r="BB295" s="36"/>
      <c r="BC295" s="36"/>
      <c r="BD295" s="36"/>
      <c r="BE295" s="36"/>
      <c r="BF295" s="36"/>
      <c r="BG295" s="36"/>
      <c r="BH295" s="36"/>
      <c r="BI295" s="36"/>
      <c r="BJ295" s="29"/>
      <c r="BK295" s="36"/>
      <c r="BL295" s="29"/>
      <c r="BM295" s="36"/>
      <c r="BN295" s="36"/>
      <c r="BO295" s="36"/>
      <c r="BP295" s="29"/>
      <c r="BQ295" s="36"/>
      <c r="BR295" s="29"/>
      <c r="BS295" s="36"/>
      <c r="BT295" s="36"/>
      <c r="BU295" s="36"/>
      <c r="BV295" s="36"/>
    </row>
    <row r="296" spans="1:74" x14ac:dyDescent="0.25">
      <c r="A296" s="16">
        <v>294</v>
      </c>
      <c r="B296" s="16">
        <v>2</v>
      </c>
      <c r="C296" s="31" t="s">
        <v>748</v>
      </c>
      <c r="D296" s="40">
        <f>октябрь!D296-ноябрь!E296</f>
        <v>25.510124444444443</v>
      </c>
      <c r="E296" s="40">
        <f t="shared" si="4"/>
        <v>0</v>
      </c>
      <c r="F296" s="36"/>
      <c r="G296" s="36"/>
      <c r="H296" s="36"/>
      <c r="I296" s="27"/>
      <c r="J296" s="36"/>
      <c r="K296" s="36"/>
      <c r="L296" s="36"/>
      <c r="M296" s="36"/>
      <c r="N296" s="36"/>
      <c r="O296" s="29"/>
      <c r="P296" s="36"/>
      <c r="Q296" s="29"/>
      <c r="R296" s="36"/>
      <c r="S296" s="36"/>
      <c r="T296" s="36"/>
      <c r="U296" s="36"/>
      <c r="V296" s="36"/>
      <c r="W296" s="36"/>
      <c r="X296" s="36"/>
      <c r="Y296" s="29"/>
      <c r="Z296" s="36"/>
      <c r="AA296" s="66"/>
      <c r="AB296" s="36"/>
      <c r="AC296" s="36"/>
      <c r="AD296" s="36"/>
      <c r="AE296" s="36"/>
      <c r="AF296" s="36"/>
      <c r="AG296" s="36"/>
      <c r="AH296" s="29"/>
      <c r="AI296" s="36"/>
      <c r="AJ296" s="29"/>
      <c r="AK296" s="36"/>
      <c r="AL296" s="36"/>
      <c r="AM296" s="36"/>
      <c r="AN296" s="29"/>
      <c r="AO296" s="36"/>
      <c r="AP296" s="29"/>
      <c r="AQ296" s="36"/>
      <c r="AR296" s="29"/>
      <c r="AS296" s="36"/>
      <c r="AT296" s="36"/>
      <c r="AU296" s="36"/>
      <c r="AV296" s="29"/>
      <c r="AW296" s="36"/>
      <c r="AX296" s="36"/>
      <c r="AY296" s="36"/>
      <c r="AZ296" s="29"/>
      <c r="BA296" s="36"/>
      <c r="BB296" s="36"/>
      <c r="BC296" s="36"/>
      <c r="BD296" s="36"/>
      <c r="BE296" s="36"/>
      <c r="BF296" s="36"/>
      <c r="BG296" s="36"/>
      <c r="BH296" s="36"/>
      <c r="BI296" s="36"/>
      <c r="BJ296" s="29"/>
      <c r="BK296" s="36"/>
      <c r="BL296" s="29"/>
      <c r="BM296" s="36"/>
      <c r="BN296" s="36"/>
      <c r="BO296" s="36"/>
      <c r="BP296" s="29"/>
      <c r="BQ296" s="36"/>
      <c r="BR296" s="29"/>
      <c r="BS296" s="36"/>
      <c r="BT296" s="36"/>
      <c r="BU296" s="36"/>
      <c r="BV296" s="36"/>
    </row>
    <row r="297" spans="1:74" x14ac:dyDescent="0.25">
      <c r="A297" s="16">
        <v>295</v>
      </c>
      <c r="B297" s="16">
        <v>2</v>
      </c>
      <c r="C297" s="31" t="s">
        <v>749</v>
      </c>
      <c r="D297" s="40">
        <f>октябрь!D297-ноябрь!E297</f>
        <v>23.585885787439601</v>
      </c>
      <c r="E297" s="40">
        <f t="shared" si="4"/>
        <v>0</v>
      </c>
      <c r="F297" s="36"/>
      <c r="G297" s="36"/>
      <c r="H297" s="36"/>
      <c r="I297" s="27"/>
      <c r="J297" s="36"/>
      <c r="K297" s="36"/>
      <c r="L297" s="36"/>
      <c r="M297" s="36"/>
      <c r="N297" s="36"/>
      <c r="O297" s="29"/>
      <c r="P297" s="36"/>
      <c r="Q297" s="29"/>
      <c r="R297" s="36"/>
      <c r="S297" s="36"/>
      <c r="T297" s="36"/>
      <c r="U297" s="36"/>
      <c r="V297" s="36"/>
      <c r="W297" s="36"/>
      <c r="X297" s="36"/>
      <c r="Y297" s="29"/>
      <c r="Z297" s="36"/>
      <c r="AA297" s="66"/>
      <c r="AB297" s="36"/>
      <c r="AC297" s="36"/>
      <c r="AD297" s="36"/>
      <c r="AE297" s="36"/>
      <c r="AF297" s="36"/>
      <c r="AG297" s="36"/>
      <c r="AH297" s="29"/>
      <c r="AI297" s="36"/>
      <c r="AJ297" s="29"/>
      <c r="AK297" s="36"/>
      <c r="AL297" s="36"/>
      <c r="AM297" s="36"/>
      <c r="AN297" s="29"/>
      <c r="AO297" s="36"/>
      <c r="AP297" s="29"/>
      <c r="AQ297" s="36"/>
      <c r="AR297" s="29"/>
      <c r="AS297" s="36"/>
      <c r="AT297" s="36"/>
      <c r="AU297" s="36"/>
      <c r="AV297" s="29"/>
      <c r="AW297" s="36"/>
      <c r="AX297" s="36"/>
      <c r="AY297" s="36"/>
      <c r="AZ297" s="29"/>
      <c r="BA297" s="36"/>
      <c r="BB297" s="36"/>
      <c r="BC297" s="36"/>
      <c r="BD297" s="36"/>
      <c r="BE297" s="36"/>
      <c r="BF297" s="36"/>
      <c r="BG297" s="36"/>
      <c r="BH297" s="36"/>
      <c r="BI297" s="36"/>
      <c r="BJ297" s="29"/>
      <c r="BK297" s="36"/>
      <c r="BL297" s="29"/>
      <c r="BM297" s="36"/>
      <c r="BN297" s="36"/>
      <c r="BO297" s="36"/>
      <c r="BP297" s="29"/>
      <c r="BQ297" s="36"/>
      <c r="BR297" s="29"/>
      <c r="BS297" s="36"/>
      <c r="BT297" s="36"/>
      <c r="BU297" s="36"/>
      <c r="BV297" s="36"/>
    </row>
    <row r="298" spans="1:74" x14ac:dyDescent="0.25">
      <c r="A298" s="16">
        <v>296</v>
      </c>
      <c r="B298" s="16">
        <v>2</v>
      </c>
      <c r="C298" s="31" t="s">
        <v>750</v>
      </c>
      <c r="D298" s="40">
        <f>октябрь!D298-ноябрь!E298</f>
        <v>131.91204671497584</v>
      </c>
      <c r="E298" s="40">
        <f t="shared" si="4"/>
        <v>0</v>
      </c>
      <c r="F298" s="36"/>
      <c r="G298" s="36"/>
      <c r="H298" s="36"/>
      <c r="I298" s="27"/>
      <c r="J298" s="36"/>
      <c r="K298" s="36"/>
      <c r="L298" s="36"/>
      <c r="M298" s="36"/>
      <c r="N298" s="36"/>
      <c r="O298" s="29"/>
      <c r="P298" s="36"/>
      <c r="Q298" s="29"/>
      <c r="R298" s="36"/>
      <c r="S298" s="36"/>
      <c r="T298" s="36"/>
      <c r="U298" s="36"/>
      <c r="V298" s="36"/>
      <c r="W298" s="36"/>
      <c r="X298" s="36"/>
      <c r="Y298" s="29"/>
      <c r="Z298" s="36"/>
      <c r="AA298" s="66"/>
      <c r="AB298" s="36"/>
      <c r="AC298" s="36"/>
      <c r="AD298" s="36"/>
      <c r="AE298" s="36"/>
      <c r="AF298" s="36"/>
      <c r="AG298" s="36"/>
      <c r="AH298" s="29"/>
      <c r="AI298" s="36"/>
      <c r="AJ298" s="29"/>
      <c r="AK298" s="36"/>
      <c r="AL298" s="36"/>
      <c r="AM298" s="36"/>
      <c r="AN298" s="29"/>
      <c r="AO298" s="36"/>
      <c r="AP298" s="29"/>
      <c r="AQ298" s="36"/>
      <c r="AR298" s="29"/>
      <c r="AS298" s="36"/>
      <c r="AT298" s="36"/>
      <c r="AU298" s="36"/>
      <c r="AV298" s="29"/>
      <c r="AW298" s="36"/>
      <c r="AX298" s="36"/>
      <c r="AY298" s="36"/>
      <c r="AZ298" s="29"/>
      <c r="BA298" s="36"/>
      <c r="BB298" s="36"/>
      <c r="BC298" s="36"/>
      <c r="BD298" s="36"/>
      <c r="BE298" s="36"/>
      <c r="BF298" s="36"/>
      <c r="BG298" s="36"/>
      <c r="BH298" s="36"/>
      <c r="BI298" s="36"/>
      <c r="BJ298" s="29"/>
      <c r="BK298" s="36"/>
      <c r="BL298" s="29"/>
      <c r="BM298" s="36"/>
      <c r="BN298" s="36"/>
      <c r="BO298" s="36"/>
      <c r="BP298" s="29"/>
      <c r="BQ298" s="36"/>
      <c r="BR298" s="29"/>
      <c r="BS298" s="36"/>
      <c r="BT298" s="36"/>
      <c r="BU298" s="36"/>
      <c r="BV298" s="36"/>
    </row>
    <row r="299" spans="1:74" x14ac:dyDescent="0.25">
      <c r="A299" s="16">
        <v>297</v>
      </c>
      <c r="B299" s="16">
        <v>2</v>
      </c>
      <c r="C299" s="31" t="s">
        <v>751</v>
      </c>
      <c r="D299" s="40">
        <f>октябрь!D299-ноябрь!E299</f>
        <v>0.68409038647342335</v>
      </c>
      <c r="E299" s="40">
        <f t="shared" si="4"/>
        <v>0</v>
      </c>
      <c r="F299" s="36"/>
      <c r="G299" s="36"/>
      <c r="H299" s="36"/>
      <c r="I299" s="27"/>
      <c r="J299" s="36"/>
      <c r="K299" s="36"/>
      <c r="L299" s="36"/>
      <c r="M299" s="36"/>
      <c r="N299" s="36"/>
      <c r="O299" s="29"/>
      <c r="P299" s="36"/>
      <c r="Q299" s="29"/>
      <c r="R299" s="36"/>
      <c r="S299" s="36"/>
      <c r="T299" s="36"/>
      <c r="U299" s="36"/>
      <c r="V299" s="36"/>
      <c r="W299" s="36"/>
      <c r="X299" s="36"/>
      <c r="Y299" s="29"/>
      <c r="Z299" s="36"/>
      <c r="AA299" s="66"/>
      <c r="AB299" s="36"/>
      <c r="AC299" s="36"/>
      <c r="AD299" s="36"/>
      <c r="AE299" s="36"/>
      <c r="AF299" s="36"/>
      <c r="AG299" s="36"/>
      <c r="AH299" s="29"/>
      <c r="AI299" s="36"/>
      <c r="AJ299" s="29"/>
      <c r="AK299" s="36"/>
      <c r="AL299" s="36"/>
      <c r="AM299" s="36"/>
      <c r="AN299" s="29"/>
      <c r="AO299" s="36"/>
      <c r="AP299" s="29"/>
      <c r="AQ299" s="36"/>
      <c r="AR299" s="29"/>
      <c r="AS299" s="36"/>
      <c r="AT299" s="36"/>
      <c r="AU299" s="36"/>
      <c r="AV299" s="29"/>
      <c r="AW299" s="36"/>
      <c r="AX299" s="36"/>
      <c r="AY299" s="36"/>
      <c r="AZ299" s="29"/>
      <c r="BA299" s="36"/>
      <c r="BB299" s="36"/>
      <c r="BC299" s="36"/>
      <c r="BD299" s="36"/>
      <c r="BE299" s="36"/>
      <c r="BF299" s="36"/>
      <c r="BG299" s="36"/>
      <c r="BH299" s="36"/>
      <c r="BI299" s="36"/>
      <c r="BJ299" s="29"/>
      <c r="BK299" s="36"/>
      <c r="BL299" s="29"/>
      <c r="BM299" s="36"/>
      <c r="BN299" s="36"/>
      <c r="BO299" s="36"/>
      <c r="BP299" s="29"/>
      <c r="BQ299" s="36"/>
      <c r="BR299" s="29"/>
      <c r="BS299" s="36"/>
      <c r="BT299" s="36"/>
      <c r="BU299" s="36"/>
      <c r="BV299" s="36"/>
    </row>
    <row r="300" spans="1:74" x14ac:dyDescent="0.25">
      <c r="A300" s="16">
        <v>298</v>
      </c>
      <c r="B300" s="16">
        <v>2</v>
      </c>
      <c r="C300" s="31" t="s">
        <v>752</v>
      </c>
      <c r="D300" s="40">
        <f>октябрь!D300-ноябрь!E300</f>
        <v>267.34150392270533</v>
      </c>
      <c r="E300" s="40">
        <f t="shared" si="4"/>
        <v>0</v>
      </c>
      <c r="F300" s="36"/>
      <c r="G300" s="36"/>
      <c r="H300" s="36"/>
      <c r="I300" s="27"/>
      <c r="J300" s="36"/>
      <c r="K300" s="36"/>
      <c r="L300" s="36"/>
      <c r="M300" s="36"/>
      <c r="N300" s="36"/>
      <c r="O300" s="29"/>
      <c r="P300" s="36"/>
      <c r="Q300" s="29"/>
      <c r="R300" s="36"/>
      <c r="S300" s="36"/>
      <c r="T300" s="36"/>
      <c r="U300" s="36"/>
      <c r="V300" s="36"/>
      <c r="W300" s="36"/>
      <c r="X300" s="36"/>
      <c r="Y300" s="29"/>
      <c r="Z300" s="36"/>
      <c r="AA300" s="66"/>
      <c r="AB300" s="36"/>
      <c r="AC300" s="36"/>
      <c r="AD300" s="36"/>
      <c r="AE300" s="36"/>
      <c r="AF300" s="36"/>
      <c r="AG300" s="36"/>
      <c r="AH300" s="29"/>
      <c r="AI300" s="36"/>
      <c r="AJ300" s="29"/>
      <c r="AK300" s="36"/>
      <c r="AL300" s="36"/>
      <c r="AM300" s="36"/>
      <c r="AN300" s="29"/>
      <c r="AO300" s="36"/>
      <c r="AP300" s="29"/>
      <c r="AQ300" s="36"/>
      <c r="AR300" s="29"/>
      <c r="AS300" s="36"/>
      <c r="AT300" s="36"/>
      <c r="AU300" s="36"/>
      <c r="AV300" s="29"/>
      <c r="AW300" s="36"/>
      <c r="AX300" s="36"/>
      <c r="AY300" s="36"/>
      <c r="AZ300" s="29"/>
      <c r="BA300" s="36"/>
      <c r="BB300" s="36"/>
      <c r="BC300" s="36"/>
      <c r="BD300" s="36"/>
      <c r="BE300" s="36"/>
      <c r="BF300" s="36"/>
      <c r="BG300" s="36"/>
      <c r="BH300" s="36"/>
      <c r="BI300" s="36"/>
      <c r="BJ300" s="29"/>
      <c r="BK300" s="36"/>
      <c r="BL300" s="29"/>
      <c r="BM300" s="36"/>
      <c r="BN300" s="36"/>
      <c r="BO300" s="36"/>
      <c r="BP300" s="29"/>
      <c r="BQ300" s="36"/>
      <c r="BR300" s="29"/>
      <c r="BS300" s="36"/>
      <c r="BT300" s="36"/>
      <c r="BU300" s="36"/>
      <c r="BV300" s="36"/>
    </row>
    <row r="301" spans="1:74" x14ac:dyDescent="0.25">
      <c r="A301" s="16">
        <v>299</v>
      </c>
      <c r="B301" s="16">
        <v>2</v>
      </c>
      <c r="C301" s="31" t="s">
        <v>753</v>
      </c>
      <c r="D301" s="40">
        <f>октябрь!D301-ноябрь!E301</f>
        <v>1040.9448488405797</v>
      </c>
      <c r="E301" s="40">
        <f t="shared" si="4"/>
        <v>0</v>
      </c>
      <c r="F301" s="36"/>
      <c r="G301" s="36"/>
      <c r="H301" s="36"/>
      <c r="I301" s="27"/>
      <c r="J301" s="36"/>
      <c r="K301" s="36"/>
      <c r="L301" s="36"/>
      <c r="M301" s="36"/>
      <c r="N301" s="36"/>
      <c r="O301" s="29"/>
      <c r="P301" s="36"/>
      <c r="Q301" s="29"/>
      <c r="R301" s="36"/>
      <c r="S301" s="36"/>
      <c r="T301" s="36"/>
      <c r="U301" s="36"/>
      <c r="V301" s="36"/>
      <c r="W301" s="36"/>
      <c r="X301" s="36"/>
      <c r="Y301" s="29"/>
      <c r="Z301" s="36"/>
      <c r="AA301" s="66"/>
      <c r="AB301" s="36"/>
      <c r="AC301" s="36"/>
      <c r="AD301" s="36"/>
      <c r="AE301" s="36"/>
      <c r="AF301" s="36"/>
      <c r="AG301" s="36"/>
      <c r="AH301" s="29"/>
      <c r="AI301" s="36"/>
      <c r="AJ301" s="29"/>
      <c r="AK301" s="36"/>
      <c r="AL301" s="36"/>
      <c r="AM301" s="36"/>
      <c r="AN301" s="29"/>
      <c r="AO301" s="36"/>
      <c r="AP301" s="29"/>
      <c r="AQ301" s="36"/>
      <c r="AR301" s="29"/>
      <c r="AS301" s="36"/>
      <c r="AT301" s="36"/>
      <c r="AU301" s="36"/>
      <c r="AV301" s="29"/>
      <c r="AW301" s="36"/>
      <c r="AX301" s="36"/>
      <c r="AY301" s="36"/>
      <c r="AZ301" s="29"/>
      <c r="BA301" s="36"/>
      <c r="BB301" s="36"/>
      <c r="BC301" s="36"/>
      <c r="BD301" s="36"/>
      <c r="BE301" s="36"/>
      <c r="BF301" s="36"/>
      <c r="BG301" s="36"/>
      <c r="BH301" s="36"/>
      <c r="BI301" s="36"/>
      <c r="BJ301" s="29"/>
      <c r="BK301" s="36"/>
      <c r="BL301" s="29"/>
      <c r="BM301" s="36"/>
      <c r="BN301" s="36"/>
      <c r="BO301" s="36"/>
      <c r="BP301" s="29"/>
      <c r="BQ301" s="36"/>
      <c r="BR301" s="29"/>
      <c r="BS301" s="36"/>
      <c r="BT301" s="36"/>
      <c r="BU301" s="36"/>
      <c r="BV301" s="36"/>
    </row>
    <row r="302" spans="1:74" x14ac:dyDescent="0.25">
      <c r="A302" s="16">
        <v>300</v>
      </c>
      <c r="B302" s="16">
        <v>2</v>
      </c>
      <c r="C302" s="31" t="s">
        <v>754</v>
      </c>
      <c r="D302" s="40">
        <f>октябрь!D302-ноябрь!E302</f>
        <v>20.725912067632812</v>
      </c>
      <c r="E302" s="40">
        <f t="shared" si="4"/>
        <v>0</v>
      </c>
      <c r="F302" s="36"/>
      <c r="G302" s="36"/>
      <c r="H302" s="36"/>
      <c r="I302" s="27"/>
      <c r="J302" s="36"/>
      <c r="K302" s="36"/>
      <c r="L302" s="36"/>
      <c r="M302" s="36"/>
      <c r="N302" s="36"/>
      <c r="O302" s="29"/>
      <c r="P302" s="36"/>
      <c r="Q302" s="29"/>
      <c r="R302" s="36"/>
      <c r="S302" s="36"/>
      <c r="T302" s="36"/>
      <c r="U302" s="36"/>
      <c r="V302" s="36"/>
      <c r="W302" s="36"/>
      <c r="X302" s="36"/>
      <c r="Y302" s="29"/>
      <c r="Z302" s="36"/>
      <c r="AA302" s="66"/>
      <c r="AB302" s="36"/>
      <c r="AC302" s="36"/>
      <c r="AD302" s="36"/>
      <c r="AE302" s="36"/>
      <c r="AF302" s="36"/>
      <c r="AG302" s="36"/>
      <c r="AH302" s="29"/>
      <c r="AI302" s="36"/>
      <c r="AJ302" s="29"/>
      <c r="AK302" s="36"/>
      <c r="AL302" s="36"/>
      <c r="AM302" s="36"/>
      <c r="AN302" s="29"/>
      <c r="AO302" s="36"/>
      <c r="AP302" s="29"/>
      <c r="AQ302" s="36"/>
      <c r="AR302" s="29"/>
      <c r="AS302" s="36"/>
      <c r="AT302" s="36"/>
      <c r="AU302" s="36"/>
      <c r="AV302" s="29"/>
      <c r="AW302" s="36"/>
      <c r="AX302" s="36"/>
      <c r="AY302" s="36"/>
      <c r="AZ302" s="29"/>
      <c r="BA302" s="36"/>
      <c r="BB302" s="36"/>
      <c r="BC302" s="36"/>
      <c r="BD302" s="36"/>
      <c r="BE302" s="36"/>
      <c r="BF302" s="36"/>
      <c r="BG302" s="36"/>
      <c r="BH302" s="36"/>
      <c r="BI302" s="36"/>
      <c r="BJ302" s="29"/>
      <c r="BK302" s="36"/>
      <c r="BL302" s="29"/>
      <c r="BM302" s="36"/>
      <c r="BN302" s="36"/>
      <c r="BO302" s="36"/>
      <c r="BP302" s="29"/>
      <c r="BQ302" s="36"/>
      <c r="BR302" s="29"/>
      <c r="BS302" s="36"/>
      <c r="BT302" s="36"/>
      <c r="BU302" s="36"/>
      <c r="BV302" s="36"/>
    </row>
    <row r="303" spans="1:74" x14ac:dyDescent="0.25">
      <c r="A303" s="16">
        <v>301</v>
      </c>
      <c r="B303" s="16">
        <v>2</v>
      </c>
      <c r="C303" s="31" t="s">
        <v>755</v>
      </c>
      <c r="D303" s="40">
        <f>октябрь!D303-ноябрь!E303</f>
        <v>63.033727420289843</v>
      </c>
      <c r="E303" s="40">
        <f t="shared" si="4"/>
        <v>0</v>
      </c>
      <c r="F303" s="36"/>
      <c r="G303" s="36"/>
      <c r="H303" s="36"/>
      <c r="I303" s="27"/>
      <c r="J303" s="36"/>
      <c r="K303" s="36"/>
      <c r="L303" s="36"/>
      <c r="M303" s="36"/>
      <c r="N303" s="36"/>
      <c r="O303" s="29"/>
      <c r="P303" s="36"/>
      <c r="Q303" s="29"/>
      <c r="R303" s="36"/>
      <c r="S303" s="36"/>
      <c r="T303" s="36"/>
      <c r="U303" s="36"/>
      <c r="V303" s="36"/>
      <c r="W303" s="36"/>
      <c r="X303" s="36"/>
      <c r="Y303" s="29"/>
      <c r="Z303" s="36"/>
      <c r="AA303" s="66"/>
      <c r="AB303" s="36"/>
      <c r="AC303" s="36"/>
      <c r="AD303" s="36"/>
      <c r="AE303" s="36"/>
      <c r="AF303" s="36"/>
      <c r="AG303" s="36"/>
      <c r="AH303" s="29"/>
      <c r="AI303" s="36"/>
      <c r="AJ303" s="29"/>
      <c r="AK303" s="36"/>
      <c r="AL303" s="36"/>
      <c r="AM303" s="36"/>
      <c r="AN303" s="29"/>
      <c r="AO303" s="36"/>
      <c r="AP303" s="29"/>
      <c r="AQ303" s="36"/>
      <c r="AR303" s="29"/>
      <c r="AS303" s="36"/>
      <c r="AT303" s="36"/>
      <c r="AU303" s="36"/>
      <c r="AV303" s="29"/>
      <c r="AW303" s="36"/>
      <c r="AX303" s="36"/>
      <c r="AY303" s="36"/>
      <c r="AZ303" s="29"/>
      <c r="BA303" s="36"/>
      <c r="BB303" s="36"/>
      <c r="BC303" s="36"/>
      <c r="BD303" s="36"/>
      <c r="BE303" s="36"/>
      <c r="BF303" s="36"/>
      <c r="BG303" s="36"/>
      <c r="BH303" s="36"/>
      <c r="BI303" s="36"/>
      <c r="BJ303" s="29"/>
      <c r="BK303" s="36"/>
      <c r="BL303" s="29"/>
      <c r="BM303" s="36"/>
      <c r="BN303" s="36"/>
      <c r="BO303" s="36"/>
      <c r="BP303" s="29"/>
      <c r="BQ303" s="36"/>
      <c r="BR303" s="29"/>
      <c r="BS303" s="36"/>
      <c r="BT303" s="36"/>
      <c r="BU303" s="36"/>
      <c r="BV303" s="36"/>
    </row>
    <row r="304" spans="1:74" x14ac:dyDescent="0.25">
      <c r="A304" s="16">
        <v>302</v>
      </c>
      <c r="B304" s="16">
        <v>2</v>
      </c>
      <c r="C304" s="31" t="s">
        <v>756</v>
      </c>
      <c r="D304" s="40">
        <f>октябрь!D304-ноябрь!E304</f>
        <v>164.52730631884054</v>
      </c>
      <c r="E304" s="40">
        <f t="shared" si="4"/>
        <v>0</v>
      </c>
      <c r="F304" s="36"/>
      <c r="G304" s="36"/>
      <c r="H304" s="36"/>
      <c r="I304" s="27"/>
      <c r="J304" s="36"/>
      <c r="K304" s="36"/>
      <c r="L304" s="36"/>
      <c r="M304" s="36"/>
      <c r="N304" s="36"/>
      <c r="O304" s="29"/>
      <c r="P304" s="36"/>
      <c r="Q304" s="29"/>
      <c r="R304" s="36"/>
      <c r="S304" s="36"/>
      <c r="T304" s="36"/>
      <c r="U304" s="36"/>
      <c r="V304" s="36"/>
      <c r="W304" s="36"/>
      <c r="X304" s="36"/>
      <c r="Y304" s="29"/>
      <c r="Z304" s="36"/>
      <c r="AA304" s="66"/>
      <c r="AB304" s="36"/>
      <c r="AC304" s="36"/>
      <c r="AD304" s="36"/>
      <c r="AE304" s="36"/>
      <c r="AF304" s="36"/>
      <c r="AG304" s="36"/>
      <c r="AH304" s="29"/>
      <c r="AI304" s="36"/>
      <c r="AJ304" s="29"/>
      <c r="AK304" s="36"/>
      <c r="AL304" s="36"/>
      <c r="AM304" s="36"/>
      <c r="AN304" s="29"/>
      <c r="AO304" s="36"/>
      <c r="AP304" s="29"/>
      <c r="AQ304" s="36"/>
      <c r="AR304" s="29"/>
      <c r="AS304" s="36"/>
      <c r="AT304" s="36"/>
      <c r="AU304" s="36"/>
      <c r="AV304" s="29"/>
      <c r="AW304" s="36"/>
      <c r="AX304" s="36"/>
      <c r="AY304" s="36"/>
      <c r="AZ304" s="29"/>
      <c r="BA304" s="36"/>
      <c r="BB304" s="36"/>
      <c r="BC304" s="36"/>
      <c r="BD304" s="36"/>
      <c r="BE304" s="36"/>
      <c r="BF304" s="36"/>
      <c r="BG304" s="36"/>
      <c r="BH304" s="36"/>
      <c r="BI304" s="36"/>
      <c r="BJ304" s="29"/>
      <c r="BK304" s="36"/>
      <c r="BL304" s="29"/>
      <c r="BM304" s="36"/>
      <c r="BN304" s="36"/>
      <c r="BO304" s="36"/>
      <c r="BP304" s="29"/>
      <c r="BQ304" s="36"/>
      <c r="BR304" s="29"/>
      <c r="BS304" s="36"/>
      <c r="BT304" s="36"/>
      <c r="BU304" s="36"/>
      <c r="BV304" s="36"/>
    </row>
    <row r="305" spans="1:74" x14ac:dyDescent="0.25">
      <c r="A305" s="16">
        <v>303</v>
      </c>
      <c r="B305" s="16">
        <v>2</v>
      </c>
      <c r="C305" s="31" t="s">
        <v>757</v>
      </c>
      <c r="D305" s="40">
        <f>октябрь!D305-ноябрь!E305</f>
        <v>-482.27801231884052</v>
      </c>
      <c r="E305" s="40">
        <f t="shared" si="4"/>
        <v>0</v>
      </c>
      <c r="F305" s="36"/>
      <c r="G305" s="36"/>
      <c r="H305" s="36"/>
      <c r="I305" s="27"/>
      <c r="J305" s="36"/>
      <c r="K305" s="36"/>
      <c r="L305" s="36"/>
      <c r="M305" s="36"/>
      <c r="N305" s="36"/>
      <c r="O305" s="29"/>
      <c r="P305" s="36"/>
      <c r="Q305" s="29"/>
      <c r="R305" s="36"/>
      <c r="S305" s="36"/>
      <c r="T305" s="36"/>
      <c r="U305" s="36"/>
      <c r="V305" s="36"/>
      <c r="W305" s="36"/>
      <c r="X305" s="36"/>
      <c r="Y305" s="29"/>
      <c r="Z305" s="36"/>
      <c r="AA305" s="66"/>
      <c r="AB305" s="36"/>
      <c r="AC305" s="36"/>
      <c r="AD305" s="36"/>
      <c r="AE305" s="36"/>
      <c r="AF305" s="36"/>
      <c r="AG305" s="36"/>
      <c r="AH305" s="29"/>
      <c r="AI305" s="36"/>
      <c r="AJ305" s="29"/>
      <c r="AK305" s="36"/>
      <c r="AL305" s="36"/>
      <c r="AM305" s="36"/>
      <c r="AN305" s="29"/>
      <c r="AO305" s="36"/>
      <c r="AP305" s="29"/>
      <c r="AQ305" s="36"/>
      <c r="AR305" s="29"/>
      <c r="AS305" s="36"/>
      <c r="AT305" s="36"/>
      <c r="AU305" s="36"/>
      <c r="AV305" s="29"/>
      <c r="AW305" s="36"/>
      <c r="AX305" s="36"/>
      <c r="AY305" s="36"/>
      <c r="AZ305" s="29"/>
      <c r="BA305" s="36"/>
      <c r="BB305" s="36"/>
      <c r="BC305" s="36"/>
      <c r="BD305" s="36"/>
      <c r="BE305" s="36"/>
      <c r="BF305" s="36"/>
      <c r="BG305" s="36"/>
      <c r="BH305" s="36"/>
      <c r="BI305" s="36"/>
      <c r="BJ305" s="29"/>
      <c r="BK305" s="36"/>
      <c r="BL305" s="29"/>
      <c r="BM305" s="36"/>
      <c r="BN305" s="36"/>
      <c r="BO305" s="36"/>
      <c r="BP305" s="29"/>
      <c r="BQ305" s="36"/>
      <c r="BR305" s="29"/>
      <c r="BS305" s="36"/>
      <c r="BT305" s="36"/>
      <c r="BU305" s="36"/>
      <c r="BV305" s="36"/>
    </row>
    <row r="306" spans="1:74" x14ac:dyDescent="0.25">
      <c r="A306" s="16">
        <v>304</v>
      </c>
      <c r="B306" s="16">
        <v>2</v>
      </c>
      <c r="C306" s="31" t="s">
        <v>758</v>
      </c>
      <c r="D306" s="40">
        <f>октябрь!D306-ноябрь!E306</f>
        <v>1115.5844318647344</v>
      </c>
      <c r="E306" s="40">
        <f t="shared" si="4"/>
        <v>0</v>
      </c>
      <c r="F306" s="36"/>
      <c r="G306" s="36"/>
      <c r="H306" s="36"/>
      <c r="I306" s="27"/>
      <c r="J306" s="36"/>
      <c r="K306" s="36"/>
      <c r="L306" s="36"/>
      <c r="M306" s="36"/>
      <c r="N306" s="36"/>
      <c r="O306" s="29"/>
      <c r="P306" s="36"/>
      <c r="Q306" s="29"/>
      <c r="R306" s="36"/>
      <c r="S306" s="36"/>
      <c r="T306" s="36"/>
      <c r="U306" s="36"/>
      <c r="V306" s="36"/>
      <c r="W306" s="36"/>
      <c r="X306" s="36"/>
      <c r="Y306" s="29"/>
      <c r="Z306" s="36"/>
      <c r="AA306" s="66"/>
      <c r="AB306" s="36"/>
      <c r="AC306" s="36"/>
      <c r="AD306" s="36"/>
      <c r="AE306" s="36"/>
      <c r="AF306" s="36"/>
      <c r="AG306" s="36"/>
      <c r="AH306" s="29"/>
      <c r="AI306" s="36"/>
      <c r="AJ306" s="29"/>
      <c r="AK306" s="36"/>
      <c r="AL306" s="36"/>
      <c r="AM306" s="36"/>
      <c r="AN306" s="29"/>
      <c r="AO306" s="36"/>
      <c r="AP306" s="29"/>
      <c r="AQ306" s="36"/>
      <c r="AR306" s="29"/>
      <c r="AS306" s="36"/>
      <c r="AT306" s="36"/>
      <c r="AU306" s="36"/>
      <c r="AV306" s="29"/>
      <c r="AW306" s="36"/>
      <c r="AX306" s="36"/>
      <c r="AY306" s="36"/>
      <c r="AZ306" s="29"/>
      <c r="BA306" s="36"/>
      <c r="BB306" s="36"/>
      <c r="BC306" s="36"/>
      <c r="BD306" s="36"/>
      <c r="BE306" s="36"/>
      <c r="BF306" s="36"/>
      <c r="BG306" s="36"/>
      <c r="BH306" s="36"/>
      <c r="BI306" s="36"/>
      <c r="BJ306" s="29"/>
      <c r="BK306" s="36"/>
      <c r="BL306" s="29"/>
      <c r="BM306" s="36"/>
      <c r="BN306" s="36"/>
      <c r="BO306" s="36"/>
      <c r="BP306" s="29"/>
      <c r="BQ306" s="36"/>
      <c r="BR306" s="29"/>
      <c r="BS306" s="36"/>
      <c r="BT306" s="36"/>
      <c r="BU306" s="36"/>
      <c r="BV306" s="36"/>
    </row>
    <row r="307" spans="1:74" x14ac:dyDescent="0.25">
      <c r="A307" s="16">
        <v>305</v>
      </c>
      <c r="B307" s="16">
        <v>2</v>
      </c>
      <c r="C307" s="31" t="s">
        <v>759</v>
      </c>
      <c r="D307" s="40">
        <f>октябрь!D307-ноябрь!E307</f>
        <v>501.71101551690822</v>
      </c>
      <c r="E307" s="40">
        <f t="shared" si="4"/>
        <v>0</v>
      </c>
      <c r="F307" s="36"/>
      <c r="G307" s="36"/>
      <c r="H307" s="36"/>
      <c r="I307" s="27"/>
      <c r="J307" s="36"/>
      <c r="K307" s="36"/>
      <c r="L307" s="36"/>
      <c r="M307" s="36"/>
      <c r="N307" s="36"/>
      <c r="O307" s="29"/>
      <c r="P307" s="36"/>
      <c r="Q307" s="29"/>
      <c r="R307" s="36"/>
      <c r="S307" s="36"/>
      <c r="T307" s="36"/>
      <c r="U307" s="36"/>
      <c r="V307" s="36"/>
      <c r="W307" s="36"/>
      <c r="X307" s="36"/>
      <c r="Y307" s="29"/>
      <c r="Z307" s="36"/>
      <c r="AA307" s="66"/>
      <c r="AB307" s="36"/>
      <c r="AC307" s="36"/>
      <c r="AD307" s="36"/>
      <c r="AE307" s="36"/>
      <c r="AF307" s="36"/>
      <c r="AG307" s="36"/>
      <c r="AH307" s="29"/>
      <c r="AI307" s="36"/>
      <c r="AJ307" s="29"/>
      <c r="AK307" s="36"/>
      <c r="AL307" s="36"/>
      <c r="AM307" s="36"/>
      <c r="AN307" s="29"/>
      <c r="AO307" s="36"/>
      <c r="AP307" s="29"/>
      <c r="AQ307" s="36"/>
      <c r="AR307" s="29"/>
      <c r="AS307" s="36"/>
      <c r="AT307" s="36"/>
      <c r="AU307" s="36"/>
      <c r="AV307" s="29"/>
      <c r="AW307" s="36"/>
      <c r="AX307" s="36"/>
      <c r="AY307" s="36"/>
      <c r="AZ307" s="29"/>
      <c r="BA307" s="36"/>
      <c r="BB307" s="36"/>
      <c r="BC307" s="36"/>
      <c r="BD307" s="36"/>
      <c r="BE307" s="36"/>
      <c r="BF307" s="36"/>
      <c r="BG307" s="36"/>
      <c r="BH307" s="36"/>
      <c r="BI307" s="36"/>
      <c r="BJ307" s="29"/>
      <c r="BK307" s="36"/>
      <c r="BL307" s="29"/>
      <c r="BM307" s="36"/>
      <c r="BN307" s="36"/>
      <c r="BO307" s="36"/>
      <c r="BP307" s="29"/>
      <c r="BQ307" s="36"/>
      <c r="BR307" s="29"/>
      <c r="BS307" s="36"/>
      <c r="BT307" s="36"/>
      <c r="BU307" s="36"/>
      <c r="BV307" s="36"/>
    </row>
    <row r="308" spans="1:74" x14ac:dyDescent="0.25">
      <c r="A308" s="16">
        <v>306</v>
      </c>
      <c r="B308" s="16">
        <v>1</v>
      </c>
      <c r="C308" s="31" t="s">
        <v>760</v>
      </c>
      <c r="D308" s="40">
        <f>октябрь!D308-ноябрь!E308</f>
        <v>-419.25620741062818</v>
      </c>
      <c r="E308" s="40">
        <f t="shared" si="4"/>
        <v>0</v>
      </c>
      <c r="F308" s="36"/>
      <c r="G308" s="36"/>
      <c r="H308" s="36"/>
      <c r="I308" s="27"/>
      <c r="J308" s="36"/>
      <c r="K308" s="36"/>
      <c r="L308" s="36"/>
      <c r="M308" s="36"/>
      <c r="N308" s="36"/>
      <c r="O308" s="29"/>
      <c r="P308" s="36"/>
      <c r="Q308" s="29"/>
      <c r="R308" s="36"/>
      <c r="S308" s="36"/>
      <c r="T308" s="36"/>
      <c r="U308" s="36"/>
      <c r="V308" s="36"/>
      <c r="W308" s="36"/>
      <c r="X308" s="36"/>
      <c r="Y308" s="29"/>
      <c r="Z308" s="36"/>
      <c r="AA308" s="66"/>
      <c r="AB308" s="36"/>
      <c r="AC308" s="36"/>
      <c r="AD308" s="36"/>
      <c r="AE308" s="36"/>
      <c r="AF308" s="36"/>
      <c r="AG308" s="36"/>
      <c r="AH308" s="29"/>
      <c r="AI308" s="36"/>
      <c r="AJ308" s="29"/>
      <c r="AK308" s="36"/>
      <c r="AL308" s="36"/>
      <c r="AM308" s="36"/>
      <c r="AN308" s="29"/>
      <c r="AO308" s="36"/>
      <c r="AP308" s="29"/>
      <c r="AQ308" s="36"/>
      <c r="AR308" s="29"/>
      <c r="AS308" s="36"/>
      <c r="AT308" s="36"/>
      <c r="AU308" s="36"/>
      <c r="AV308" s="29"/>
      <c r="AW308" s="36"/>
      <c r="AX308" s="36"/>
      <c r="AY308" s="36"/>
      <c r="AZ308" s="29"/>
      <c r="BA308" s="36"/>
      <c r="BB308" s="36"/>
      <c r="BC308" s="36"/>
      <c r="BD308" s="36"/>
      <c r="BE308" s="36"/>
      <c r="BF308" s="36"/>
      <c r="BG308" s="36"/>
      <c r="BH308" s="36"/>
      <c r="BI308" s="36"/>
      <c r="BJ308" s="29"/>
      <c r="BK308" s="36"/>
      <c r="BL308" s="29"/>
      <c r="BM308" s="36"/>
      <c r="BN308" s="36"/>
      <c r="BO308" s="36"/>
      <c r="BP308" s="29"/>
      <c r="BQ308" s="36"/>
      <c r="BR308" s="29"/>
      <c r="BS308" s="36"/>
      <c r="BT308" s="36"/>
      <c r="BU308" s="36"/>
      <c r="BV308" s="36"/>
    </row>
    <row r="309" spans="1:74" x14ac:dyDescent="0.25">
      <c r="A309" s="16">
        <v>307</v>
      </c>
      <c r="B309" s="16">
        <v>1</v>
      </c>
      <c r="C309" s="31" t="s">
        <v>761</v>
      </c>
      <c r="D309" s="40">
        <f>октябрь!D309-ноябрь!E309</f>
        <v>162.50187053140093</v>
      </c>
      <c r="E309" s="40">
        <f t="shared" si="4"/>
        <v>0</v>
      </c>
      <c r="F309" s="36"/>
      <c r="G309" s="36"/>
      <c r="H309" s="36"/>
      <c r="I309" s="27"/>
      <c r="J309" s="36"/>
      <c r="K309" s="36"/>
      <c r="L309" s="36"/>
      <c r="M309" s="36"/>
      <c r="N309" s="36"/>
      <c r="O309" s="29"/>
      <c r="P309" s="36"/>
      <c r="Q309" s="29"/>
      <c r="R309" s="36"/>
      <c r="S309" s="36"/>
      <c r="T309" s="36"/>
      <c r="U309" s="36"/>
      <c r="V309" s="36"/>
      <c r="W309" s="36"/>
      <c r="X309" s="36"/>
      <c r="Y309" s="29"/>
      <c r="Z309" s="36"/>
      <c r="AA309" s="66"/>
      <c r="AB309" s="36"/>
      <c r="AC309" s="36"/>
      <c r="AD309" s="36"/>
      <c r="AE309" s="36"/>
      <c r="AF309" s="36"/>
      <c r="AG309" s="36"/>
      <c r="AH309" s="29"/>
      <c r="AI309" s="36"/>
      <c r="AJ309" s="29"/>
      <c r="AK309" s="36"/>
      <c r="AL309" s="36"/>
      <c r="AM309" s="36"/>
      <c r="AN309" s="29"/>
      <c r="AO309" s="36"/>
      <c r="AP309" s="29"/>
      <c r="AQ309" s="36"/>
      <c r="AR309" s="29"/>
      <c r="AS309" s="36"/>
      <c r="AT309" s="36"/>
      <c r="AU309" s="36"/>
      <c r="AV309" s="29"/>
      <c r="AW309" s="36"/>
      <c r="AX309" s="36"/>
      <c r="AY309" s="36"/>
      <c r="AZ309" s="29"/>
      <c r="BA309" s="36"/>
      <c r="BB309" s="36"/>
      <c r="BC309" s="36"/>
      <c r="BD309" s="36"/>
      <c r="BE309" s="36"/>
      <c r="BF309" s="36"/>
      <c r="BG309" s="36"/>
      <c r="BH309" s="36"/>
      <c r="BI309" s="36"/>
      <c r="BJ309" s="29"/>
      <c r="BK309" s="36"/>
      <c r="BL309" s="29"/>
      <c r="BM309" s="36"/>
      <c r="BN309" s="36"/>
      <c r="BO309" s="36"/>
      <c r="BP309" s="29"/>
      <c r="BQ309" s="36"/>
      <c r="BR309" s="29"/>
      <c r="BS309" s="36"/>
      <c r="BT309" s="36"/>
      <c r="BU309" s="36"/>
      <c r="BV309" s="36"/>
    </row>
    <row r="310" spans="1:74" x14ac:dyDescent="0.25">
      <c r="A310" s="16">
        <v>308</v>
      </c>
      <c r="B310" s="16">
        <v>1</v>
      </c>
      <c r="C310" s="31" t="s">
        <v>762</v>
      </c>
      <c r="D310" s="40">
        <f>октябрь!D310-ноябрь!E310</f>
        <v>115.91462173913042</v>
      </c>
      <c r="E310" s="40">
        <f t="shared" si="4"/>
        <v>0</v>
      </c>
      <c r="F310" s="36"/>
      <c r="G310" s="36"/>
      <c r="H310" s="36"/>
      <c r="I310" s="27"/>
      <c r="J310" s="36"/>
      <c r="K310" s="36"/>
      <c r="L310" s="36"/>
      <c r="M310" s="36"/>
      <c r="N310" s="36"/>
      <c r="O310" s="29"/>
      <c r="P310" s="36"/>
      <c r="Q310" s="29"/>
      <c r="R310" s="36"/>
      <c r="S310" s="36"/>
      <c r="T310" s="36"/>
      <c r="U310" s="36"/>
      <c r="V310" s="36"/>
      <c r="W310" s="36"/>
      <c r="X310" s="36"/>
      <c r="Y310" s="29"/>
      <c r="Z310" s="36"/>
      <c r="AA310" s="66"/>
      <c r="AB310" s="36"/>
      <c r="AC310" s="36"/>
      <c r="AD310" s="36"/>
      <c r="AE310" s="36"/>
      <c r="AF310" s="36"/>
      <c r="AG310" s="36"/>
      <c r="AH310" s="29"/>
      <c r="AI310" s="36"/>
      <c r="AJ310" s="29"/>
      <c r="AK310" s="36"/>
      <c r="AL310" s="36"/>
      <c r="AM310" s="36"/>
      <c r="AN310" s="29"/>
      <c r="AO310" s="36"/>
      <c r="AP310" s="29"/>
      <c r="AQ310" s="36"/>
      <c r="AR310" s="29"/>
      <c r="AS310" s="36"/>
      <c r="AT310" s="36"/>
      <c r="AU310" s="36"/>
      <c r="AV310" s="29"/>
      <c r="AW310" s="36"/>
      <c r="AX310" s="36"/>
      <c r="AY310" s="36"/>
      <c r="AZ310" s="29"/>
      <c r="BA310" s="36"/>
      <c r="BB310" s="36"/>
      <c r="BC310" s="36"/>
      <c r="BD310" s="36"/>
      <c r="BE310" s="36"/>
      <c r="BF310" s="36"/>
      <c r="BG310" s="36"/>
      <c r="BH310" s="36"/>
      <c r="BI310" s="36"/>
      <c r="BJ310" s="29"/>
      <c r="BK310" s="36"/>
      <c r="BL310" s="29"/>
      <c r="BM310" s="36"/>
      <c r="BN310" s="36"/>
      <c r="BO310" s="36"/>
      <c r="BP310" s="29"/>
      <c r="BQ310" s="36"/>
      <c r="BR310" s="29"/>
      <c r="BS310" s="36"/>
      <c r="BT310" s="36"/>
      <c r="BU310" s="36"/>
      <c r="BV310" s="36"/>
    </row>
    <row r="311" spans="1:74" x14ac:dyDescent="0.25">
      <c r="A311" s="16">
        <v>309</v>
      </c>
      <c r="B311" s="16">
        <v>1</v>
      </c>
      <c r="C311" s="31" t="s">
        <v>763</v>
      </c>
      <c r="D311" s="40">
        <f>октябрь!D311-ноябрь!E311</f>
        <v>-140.39876164251203</v>
      </c>
      <c r="E311" s="40">
        <f t="shared" si="4"/>
        <v>0</v>
      </c>
      <c r="F311" s="36"/>
      <c r="G311" s="36"/>
      <c r="H311" s="36"/>
      <c r="I311" s="27"/>
      <c r="J311" s="36"/>
      <c r="K311" s="36"/>
      <c r="L311" s="36"/>
      <c r="M311" s="36"/>
      <c r="N311" s="36"/>
      <c r="O311" s="29"/>
      <c r="P311" s="36"/>
      <c r="Q311" s="29"/>
      <c r="R311" s="36"/>
      <c r="S311" s="36"/>
      <c r="T311" s="36"/>
      <c r="U311" s="36"/>
      <c r="V311" s="36"/>
      <c r="W311" s="36"/>
      <c r="X311" s="36"/>
      <c r="Y311" s="29"/>
      <c r="Z311" s="36"/>
      <c r="AA311" s="66"/>
      <c r="AB311" s="36"/>
      <c r="AC311" s="36"/>
      <c r="AD311" s="36"/>
      <c r="AE311" s="36"/>
      <c r="AF311" s="36"/>
      <c r="AG311" s="36"/>
      <c r="AH311" s="29"/>
      <c r="AI311" s="36"/>
      <c r="AJ311" s="29"/>
      <c r="AK311" s="36"/>
      <c r="AL311" s="36"/>
      <c r="AM311" s="36"/>
      <c r="AN311" s="29"/>
      <c r="AO311" s="36"/>
      <c r="AP311" s="29"/>
      <c r="AQ311" s="36"/>
      <c r="AR311" s="29"/>
      <c r="AS311" s="36"/>
      <c r="AT311" s="36"/>
      <c r="AU311" s="36"/>
      <c r="AV311" s="29"/>
      <c r="AW311" s="36"/>
      <c r="AX311" s="36"/>
      <c r="AY311" s="36"/>
      <c r="AZ311" s="29"/>
      <c r="BA311" s="36"/>
      <c r="BB311" s="36"/>
      <c r="BC311" s="36"/>
      <c r="BD311" s="36"/>
      <c r="BE311" s="36"/>
      <c r="BF311" s="36"/>
      <c r="BG311" s="36"/>
      <c r="BH311" s="36"/>
      <c r="BI311" s="36"/>
      <c r="BJ311" s="29"/>
      <c r="BK311" s="36"/>
      <c r="BL311" s="29"/>
      <c r="BM311" s="36"/>
      <c r="BN311" s="36"/>
      <c r="BO311" s="36"/>
      <c r="BP311" s="29"/>
      <c r="BQ311" s="36"/>
      <c r="BR311" s="29"/>
      <c r="BS311" s="36"/>
      <c r="BT311" s="36"/>
      <c r="BU311" s="36"/>
      <c r="BV311" s="36"/>
    </row>
    <row r="312" spans="1:74" x14ac:dyDescent="0.25">
      <c r="A312" s="16">
        <v>310</v>
      </c>
      <c r="B312" s="16">
        <v>1</v>
      </c>
      <c r="C312" s="31" t="s">
        <v>764</v>
      </c>
      <c r="D312" s="40">
        <f>октябрь!D312-ноябрь!E312</f>
        <v>430.24165154589372</v>
      </c>
      <c r="E312" s="40">
        <f t="shared" si="4"/>
        <v>0</v>
      </c>
      <c r="F312" s="36"/>
      <c r="G312" s="36"/>
      <c r="H312" s="36"/>
      <c r="I312" s="27"/>
      <c r="J312" s="36"/>
      <c r="K312" s="36"/>
      <c r="L312" s="36"/>
      <c r="M312" s="36"/>
      <c r="N312" s="36"/>
      <c r="O312" s="29"/>
      <c r="P312" s="36"/>
      <c r="Q312" s="29"/>
      <c r="R312" s="36"/>
      <c r="S312" s="36"/>
      <c r="T312" s="36"/>
      <c r="U312" s="36"/>
      <c r="V312" s="36"/>
      <c r="W312" s="36"/>
      <c r="X312" s="36"/>
      <c r="Y312" s="29"/>
      <c r="Z312" s="36"/>
      <c r="AA312" s="66"/>
      <c r="AB312" s="36"/>
      <c r="AC312" s="36"/>
      <c r="AD312" s="36"/>
      <c r="AE312" s="36"/>
      <c r="AF312" s="36"/>
      <c r="AG312" s="36"/>
      <c r="AH312" s="29"/>
      <c r="AI312" s="36"/>
      <c r="AJ312" s="29"/>
      <c r="AK312" s="36"/>
      <c r="AL312" s="36"/>
      <c r="AM312" s="36"/>
      <c r="AN312" s="29"/>
      <c r="AO312" s="36"/>
      <c r="AP312" s="29"/>
      <c r="AQ312" s="36"/>
      <c r="AR312" s="29"/>
      <c r="AS312" s="36"/>
      <c r="AT312" s="36"/>
      <c r="AU312" s="36"/>
      <c r="AV312" s="29"/>
      <c r="AW312" s="36"/>
      <c r="AX312" s="36"/>
      <c r="AY312" s="36"/>
      <c r="AZ312" s="29"/>
      <c r="BA312" s="36"/>
      <c r="BB312" s="36"/>
      <c r="BC312" s="36"/>
      <c r="BD312" s="36"/>
      <c r="BE312" s="36"/>
      <c r="BF312" s="36"/>
      <c r="BG312" s="36"/>
      <c r="BH312" s="36"/>
      <c r="BI312" s="36"/>
      <c r="BJ312" s="29"/>
      <c r="BK312" s="36"/>
      <c r="BL312" s="29"/>
      <c r="BM312" s="36"/>
      <c r="BN312" s="36"/>
      <c r="BO312" s="36"/>
      <c r="BP312" s="29"/>
      <c r="BQ312" s="36"/>
      <c r="BR312" s="29"/>
      <c r="BS312" s="36"/>
      <c r="BT312" s="36"/>
      <c r="BU312" s="36"/>
      <c r="BV312" s="36"/>
    </row>
    <row r="313" spans="1:74" x14ac:dyDescent="0.25">
      <c r="A313" s="16">
        <v>311</v>
      </c>
      <c r="B313" s="16">
        <v>1</v>
      </c>
      <c r="C313" s="31" t="s">
        <v>765</v>
      </c>
      <c r="D313" s="40">
        <f>октябрь!D313-ноябрь!E313</f>
        <v>-602.97738748792267</v>
      </c>
      <c r="E313" s="40">
        <f t="shared" si="4"/>
        <v>0</v>
      </c>
      <c r="F313" s="36"/>
      <c r="G313" s="36"/>
      <c r="H313" s="36"/>
      <c r="I313" s="27"/>
      <c r="J313" s="36"/>
      <c r="K313" s="36"/>
      <c r="L313" s="36"/>
      <c r="M313" s="36"/>
      <c r="N313" s="36"/>
      <c r="O313" s="29"/>
      <c r="P313" s="36"/>
      <c r="Q313" s="29"/>
      <c r="R313" s="36"/>
      <c r="S313" s="36"/>
      <c r="T313" s="36"/>
      <c r="U313" s="36"/>
      <c r="V313" s="36"/>
      <c r="W313" s="36"/>
      <c r="X313" s="36"/>
      <c r="Y313" s="29"/>
      <c r="Z313" s="36"/>
      <c r="AA313" s="66"/>
      <c r="AB313" s="36"/>
      <c r="AC313" s="36"/>
      <c r="AD313" s="36"/>
      <c r="AE313" s="36"/>
      <c r="AF313" s="36"/>
      <c r="AG313" s="36"/>
      <c r="AH313" s="29"/>
      <c r="AI313" s="36"/>
      <c r="AJ313" s="29"/>
      <c r="AK313" s="36"/>
      <c r="AL313" s="36"/>
      <c r="AM313" s="36"/>
      <c r="AN313" s="29"/>
      <c r="AO313" s="36"/>
      <c r="AP313" s="29"/>
      <c r="AQ313" s="36"/>
      <c r="AR313" s="29"/>
      <c r="AS313" s="36"/>
      <c r="AT313" s="36"/>
      <c r="AU313" s="36"/>
      <c r="AV313" s="29"/>
      <c r="AW313" s="36"/>
      <c r="AX313" s="36"/>
      <c r="AY313" s="36"/>
      <c r="AZ313" s="29"/>
      <c r="BA313" s="36"/>
      <c r="BB313" s="36"/>
      <c r="BC313" s="36"/>
      <c r="BD313" s="36"/>
      <c r="BE313" s="36"/>
      <c r="BF313" s="36"/>
      <c r="BG313" s="36"/>
      <c r="BH313" s="36"/>
      <c r="BI313" s="36"/>
      <c r="BJ313" s="29"/>
      <c r="BK313" s="36"/>
      <c r="BL313" s="29"/>
      <c r="BM313" s="36"/>
      <c r="BN313" s="36"/>
      <c r="BO313" s="36"/>
      <c r="BP313" s="29"/>
      <c r="BQ313" s="36"/>
      <c r="BR313" s="29"/>
      <c r="BS313" s="36"/>
      <c r="BT313" s="36"/>
      <c r="BU313" s="36"/>
      <c r="BV313" s="36"/>
    </row>
    <row r="314" spans="1:74" x14ac:dyDescent="0.25">
      <c r="A314" s="16">
        <v>312</v>
      </c>
      <c r="B314" s="16">
        <v>1</v>
      </c>
      <c r="C314" s="31" t="s">
        <v>766</v>
      </c>
      <c r="D314" s="40">
        <f>октябрь!D314-ноябрь!E314</f>
        <v>110.21133524637682</v>
      </c>
      <c r="E314" s="40">
        <f t="shared" si="4"/>
        <v>0</v>
      </c>
      <c r="F314" s="36"/>
      <c r="G314" s="36"/>
      <c r="H314" s="36"/>
      <c r="I314" s="27"/>
      <c r="J314" s="36"/>
      <c r="K314" s="36"/>
      <c r="L314" s="36"/>
      <c r="M314" s="36"/>
      <c r="N314" s="36"/>
      <c r="O314" s="29"/>
      <c r="P314" s="36"/>
      <c r="Q314" s="29"/>
      <c r="R314" s="36"/>
      <c r="S314" s="36"/>
      <c r="T314" s="36"/>
      <c r="U314" s="36"/>
      <c r="V314" s="36"/>
      <c r="W314" s="36"/>
      <c r="X314" s="36"/>
      <c r="Y314" s="29"/>
      <c r="Z314" s="36"/>
      <c r="AA314" s="66"/>
      <c r="AB314" s="36"/>
      <c r="AC314" s="36"/>
      <c r="AD314" s="36"/>
      <c r="AE314" s="36"/>
      <c r="AF314" s="36"/>
      <c r="AG314" s="36"/>
      <c r="AH314" s="29"/>
      <c r="AI314" s="36"/>
      <c r="AJ314" s="29"/>
      <c r="AK314" s="36"/>
      <c r="AL314" s="36"/>
      <c r="AM314" s="36"/>
      <c r="AN314" s="29"/>
      <c r="AO314" s="36"/>
      <c r="AP314" s="29"/>
      <c r="AQ314" s="36"/>
      <c r="AR314" s="29"/>
      <c r="AS314" s="36"/>
      <c r="AT314" s="36"/>
      <c r="AU314" s="36"/>
      <c r="AV314" s="29"/>
      <c r="AW314" s="36"/>
      <c r="AX314" s="36"/>
      <c r="AY314" s="36"/>
      <c r="AZ314" s="29"/>
      <c r="BA314" s="36"/>
      <c r="BB314" s="36"/>
      <c r="BC314" s="36"/>
      <c r="BD314" s="36"/>
      <c r="BE314" s="36"/>
      <c r="BF314" s="36"/>
      <c r="BG314" s="36"/>
      <c r="BH314" s="36"/>
      <c r="BI314" s="36"/>
      <c r="BJ314" s="29"/>
      <c r="BK314" s="36"/>
      <c r="BL314" s="29"/>
      <c r="BM314" s="36"/>
      <c r="BN314" s="36"/>
      <c r="BO314" s="36"/>
      <c r="BP314" s="29"/>
      <c r="BQ314" s="36"/>
      <c r="BR314" s="29"/>
      <c r="BS314" s="36"/>
      <c r="BT314" s="36"/>
      <c r="BU314" s="36"/>
      <c r="BV314" s="36"/>
    </row>
    <row r="315" spans="1:74" x14ac:dyDescent="0.25">
      <c r="A315" s="16">
        <v>313</v>
      </c>
      <c r="B315" s="16">
        <v>1</v>
      </c>
      <c r="C315" s="31" t="s">
        <v>767</v>
      </c>
      <c r="D315" s="40">
        <f>октябрь!D315-ноябрь!E315</f>
        <v>173.14540212560385</v>
      </c>
      <c r="E315" s="40">
        <f t="shared" si="4"/>
        <v>0</v>
      </c>
      <c r="F315" s="36"/>
      <c r="G315" s="36"/>
      <c r="H315" s="36"/>
      <c r="I315" s="27"/>
      <c r="J315" s="36"/>
      <c r="K315" s="36"/>
      <c r="L315" s="36"/>
      <c r="M315" s="36"/>
      <c r="N315" s="36"/>
      <c r="O315" s="29"/>
      <c r="P315" s="36"/>
      <c r="Q315" s="29"/>
      <c r="R315" s="36"/>
      <c r="S315" s="36"/>
      <c r="T315" s="36"/>
      <c r="U315" s="36"/>
      <c r="V315" s="36"/>
      <c r="W315" s="36"/>
      <c r="X315" s="36"/>
      <c r="Y315" s="29"/>
      <c r="Z315" s="36"/>
      <c r="AA315" s="66"/>
      <c r="AB315" s="36"/>
      <c r="AC315" s="36"/>
      <c r="AD315" s="36"/>
      <c r="AE315" s="36"/>
      <c r="AF315" s="36"/>
      <c r="AG315" s="36"/>
      <c r="AH315" s="29"/>
      <c r="AI315" s="36"/>
      <c r="AJ315" s="29"/>
      <c r="AK315" s="36"/>
      <c r="AL315" s="36"/>
      <c r="AM315" s="36"/>
      <c r="AN315" s="29"/>
      <c r="AO315" s="36"/>
      <c r="AP315" s="29"/>
      <c r="AQ315" s="36"/>
      <c r="AR315" s="29"/>
      <c r="AS315" s="36"/>
      <c r="AT315" s="36"/>
      <c r="AU315" s="36"/>
      <c r="AV315" s="29"/>
      <c r="AW315" s="36"/>
      <c r="AX315" s="36"/>
      <c r="AY315" s="36"/>
      <c r="AZ315" s="29"/>
      <c r="BA315" s="36"/>
      <c r="BB315" s="36"/>
      <c r="BC315" s="36"/>
      <c r="BD315" s="36"/>
      <c r="BE315" s="36"/>
      <c r="BF315" s="36"/>
      <c r="BG315" s="36"/>
      <c r="BH315" s="36"/>
      <c r="BI315" s="36"/>
      <c r="BJ315" s="29"/>
      <c r="BK315" s="36"/>
      <c r="BL315" s="29"/>
      <c r="BM315" s="36"/>
      <c r="BN315" s="36"/>
      <c r="BO315" s="36"/>
      <c r="BP315" s="29"/>
      <c r="BQ315" s="36"/>
      <c r="BR315" s="29"/>
      <c r="BS315" s="36"/>
      <c r="BT315" s="36"/>
      <c r="BU315" s="36"/>
      <c r="BV315" s="36"/>
    </row>
    <row r="316" spans="1:74" x14ac:dyDescent="0.25">
      <c r="A316" s="16">
        <v>314</v>
      </c>
      <c r="B316" s="16">
        <v>1</v>
      </c>
      <c r="C316" s="31" t="s">
        <v>930</v>
      </c>
      <c r="D316" s="40">
        <f>октябрь!D316-ноябрь!E316</f>
        <v>91.699162357487921</v>
      </c>
      <c r="E316" s="40">
        <f t="shared" si="4"/>
        <v>0</v>
      </c>
      <c r="F316" s="36"/>
      <c r="G316" s="36"/>
      <c r="H316" s="36"/>
      <c r="I316" s="27"/>
      <c r="J316" s="36"/>
      <c r="K316" s="36"/>
      <c r="L316" s="36"/>
      <c r="M316" s="36"/>
      <c r="N316" s="36"/>
      <c r="O316" s="29"/>
      <c r="P316" s="36"/>
      <c r="Q316" s="29"/>
      <c r="R316" s="36"/>
      <c r="S316" s="36"/>
      <c r="T316" s="36"/>
      <c r="U316" s="36"/>
      <c r="V316" s="36"/>
      <c r="W316" s="36"/>
      <c r="X316" s="36"/>
      <c r="Y316" s="29"/>
      <c r="Z316" s="36"/>
      <c r="AA316" s="66"/>
      <c r="AB316" s="36"/>
      <c r="AC316" s="36"/>
      <c r="AD316" s="36"/>
      <c r="AE316" s="36"/>
      <c r="AF316" s="36"/>
      <c r="AG316" s="36"/>
      <c r="AH316" s="29"/>
      <c r="AI316" s="36"/>
      <c r="AJ316" s="29"/>
      <c r="AK316" s="36"/>
      <c r="AL316" s="36"/>
      <c r="AM316" s="36"/>
      <c r="AN316" s="29"/>
      <c r="AO316" s="36"/>
      <c r="AP316" s="29"/>
      <c r="AQ316" s="36"/>
      <c r="AR316" s="29"/>
      <c r="AS316" s="36"/>
      <c r="AT316" s="36"/>
      <c r="AU316" s="36"/>
      <c r="AV316" s="29"/>
      <c r="AW316" s="36"/>
      <c r="AX316" s="36"/>
      <c r="AY316" s="36"/>
      <c r="AZ316" s="29"/>
      <c r="BA316" s="36"/>
      <c r="BB316" s="36"/>
      <c r="BC316" s="36"/>
      <c r="BD316" s="36"/>
      <c r="BE316" s="36"/>
      <c r="BF316" s="36"/>
      <c r="BG316" s="36"/>
      <c r="BH316" s="36"/>
      <c r="BI316" s="36"/>
      <c r="BJ316" s="29"/>
      <c r="BK316" s="36"/>
      <c r="BL316" s="29"/>
      <c r="BM316" s="36"/>
      <c r="BN316" s="36"/>
      <c r="BO316" s="36"/>
      <c r="BP316" s="29"/>
      <c r="BQ316" s="36"/>
      <c r="BR316" s="29"/>
      <c r="BS316" s="36"/>
      <c r="BT316" s="36"/>
      <c r="BU316" s="36"/>
      <c r="BV316" s="36"/>
    </row>
    <row r="317" spans="1:74" x14ac:dyDescent="0.25">
      <c r="A317" s="16">
        <v>315</v>
      </c>
      <c r="B317" s="16">
        <v>1</v>
      </c>
      <c r="C317" s="31" t="s">
        <v>931</v>
      </c>
      <c r="D317" s="40">
        <f>октябрь!D317-ноябрь!E317</f>
        <v>280.49795452173913</v>
      </c>
      <c r="E317" s="40">
        <f t="shared" si="4"/>
        <v>0</v>
      </c>
      <c r="F317" s="36"/>
      <c r="G317" s="36"/>
      <c r="H317" s="36"/>
      <c r="I317" s="27"/>
      <c r="J317" s="36"/>
      <c r="K317" s="36"/>
      <c r="L317" s="36"/>
      <c r="M317" s="36"/>
      <c r="N317" s="36"/>
      <c r="O317" s="29"/>
      <c r="P317" s="36"/>
      <c r="Q317" s="29"/>
      <c r="R317" s="36"/>
      <c r="S317" s="36"/>
      <c r="T317" s="36"/>
      <c r="U317" s="36"/>
      <c r="V317" s="36"/>
      <c r="W317" s="36"/>
      <c r="X317" s="36"/>
      <c r="Y317" s="29"/>
      <c r="Z317" s="36"/>
      <c r="AA317" s="66"/>
      <c r="AB317" s="36"/>
      <c r="AC317" s="36"/>
      <c r="AD317" s="36"/>
      <c r="AE317" s="36"/>
      <c r="AF317" s="36"/>
      <c r="AG317" s="36"/>
      <c r="AH317" s="29"/>
      <c r="AI317" s="36"/>
      <c r="AJ317" s="29"/>
      <c r="AK317" s="36"/>
      <c r="AL317" s="36"/>
      <c r="AM317" s="36"/>
      <c r="AN317" s="29"/>
      <c r="AO317" s="36"/>
      <c r="AP317" s="29"/>
      <c r="AQ317" s="36"/>
      <c r="AR317" s="29"/>
      <c r="AS317" s="36"/>
      <c r="AT317" s="36"/>
      <c r="AU317" s="36"/>
      <c r="AV317" s="29"/>
      <c r="AW317" s="36"/>
      <c r="AX317" s="36"/>
      <c r="AY317" s="36"/>
      <c r="AZ317" s="29"/>
      <c r="BA317" s="36"/>
      <c r="BB317" s="36"/>
      <c r="BC317" s="36"/>
      <c r="BD317" s="36"/>
      <c r="BE317" s="36"/>
      <c r="BF317" s="36"/>
      <c r="BG317" s="36"/>
      <c r="BH317" s="36"/>
      <c r="BI317" s="36"/>
      <c r="BJ317" s="29"/>
      <c r="BK317" s="36"/>
      <c r="BL317" s="29"/>
      <c r="BM317" s="36"/>
      <c r="BN317" s="36"/>
      <c r="BO317" s="36"/>
      <c r="BP317" s="29"/>
      <c r="BQ317" s="36"/>
      <c r="BR317" s="29"/>
      <c r="BS317" s="36"/>
      <c r="BT317" s="36"/>
      <c r="BU317" s="36"/>
      <c r="BV317" s="36"/>
    </row>
    <row r="318" spans="1:74" x14ac:dyDescent="0.25">
      <c r="A318" s="16">
        <v>316</v>
      </c>
      <c r="B318" s="16">
        <v>1</v>
      </c>
      <c r="C318" s="31" t="s">
        <v>768</v>
      </c>
      <c r="D318" s="40">
        <f>октябрь!D318-ноябрь!E318</f>
        <v>133.62226252173915</v>
      </c>
      <c r="E318" s="40">
        <f t="shared" si="4"/>
        <v>0</v>
      </c>
      <c r="F318" s="36"/>
      <c r="G318" s="36"/>
      <c r="H318" s="36"/>
      <c r="I318" s="27"/>
      <c r="J318" s="36"/>
      <c r="K318" s="36"/>
      <c r="L318" s="36"/>
      <c r="M318" s="36"/>
      <c r="N318" s="36"/>
      <c r="O318" s="29"/>
      <c r="P318" s="36"/>
      <c r="Q318" s="29"/>
      <c r="R318" s="36"/>
      <c r="S318" s="36"/>
      <c r="T318" s="36"/>
      <c r="U318" s="36"/>
      <c r="V318" s="36"/>
      <c r="W318" s="36"/>
      <c r="X318" s="36"/>
      <c r="Y318" s="29"/>
      <c r="Z318" s="36"/>
      <c r="AA318" s="66"/>
      <c r="AB318" s="36"/>
      <c r="AC318" s="36"/>
      <c r="AD318" s="36"/>
      <c r="AE318" s="36"/>
      <c r="AF318" s="36"/>
      <c r="AG318" s="36"/>
      <c r="AH318" s="29"/>
      <c r="AI318" s="36"/>
      <c r="AJ318" s="29"/>
      <c r="AK318" s="36"/>
      <c r="AL318" s="36"/>
      <c r="AM318" s="36"/>
      <c r="AN318" s="29"/>
      <c r="AO318" s="36"/>
      <c r="AP318" s="29"/>
      <c r="AQ318" s="36"/>
      <c r="AR318" s="29"/>
      <c r="AS318" s="36"/>
      <c r="AT318" s="36"/>
      <c r="AU318" s="36"/>
      <c r="AV318" s="29"/>
      <c r="AW318" s="36"/>
      <c r="AX318" s="36"/>
      <c r="AY318" s="36"/>
      <c r="AZ318" s="29"/>
      <c r="BA318" s="36"/>
      <c r="BB318" s="36"/>
      <c r="BC318" s="36"/>
      <c r="BD318" s="36"/>
      <c r="BE318" s="36"/>
      <c r="BF318" s="36"/>
      <c r="BG318" s="36"/>
      <c r="BH318" s="36"/>
      <c r="BI318" s="36"/>
      <c r="BJ318" s="29"/>
      <c r="BK318" s="36"/>
      <c r="BL318" s="29"/>
      <c r="BM318" s="36"/>
      <c r="BN318" s="36"/>
      <c r="BO318" s="36"/>
      <c r="BP318" s="29"/>
      <c r="BQ318" s="36"/>
      <c r="BR318" s="29"/>
      <c r="BS318" s="36"/>
      <c r="BT318" s="36"/>
      <c r="BU318" s="36"/>
      <c r="BV318" s="36"/>
    </row>
    <row r="319" spans="1:74" x14ac:dyDescent="0.25">
      <c r="A319" s="16">
        <v>317</v>
      </c>
      <c r="B319" s="16">
        <v>3</v>
      </c>
      <c r="C319" s="31" t="s">
        <v>769</v>
      </c>
      <c r="D319" s="40">
        <f>октябрь!D319-ноябрь!E319</f>
        <v>279.67568982608697</v>
      </c>
      <c r="E319" s="40">
        <f t="shared" si="4"/>
        <v>0</v>
      </c>
      <c r="F319" s="36"/>
      <c r="G319" s="36"/>
      <c r="H319" s="36"/>
      <c r="I319" s="27"/>
      <c r="J319" s="36"/>
      <c r="K319" s="36"/>
      <c r="L319" s="36"/>
      <c r="M319" s="36"/>
      <c r="N319" s="36"/>
      <c r="O319" s="29"/>
      <c r="P319" s="36"/>
      <c r="Q319" s="29"/>
      <c r="R319" s="36"/>
      <c r="S319" s="36"/>
      <c r="T319" s="36"/>
      <c r="U319" s="36"/>
      <c r="V319" s="36"/>
      <c r="W319" s="36"/>
      <c r="X319" s="36"/>
      <c r="Y319" s="29"/>
      <c r="Z319" s="36"/>
      <c r="AA319" s="66"/>
      <c r="AB319" s="36"/>
      <c r="AC319" s="36"/>
      <c r="AD319" s="36"/>
      <c r="AE319" s="36"/>
      <c r="AF319" s="36"/>
      <c r="AG319" s="36"/>
      <c r="AH319" s="29"/>
      <c r="AI319" s="36"/>
      <c r="AJ319" s="29"/>
      <c r="AK319" s="36"/>
      <c r="AL319" s="36"/>
      <c r="AM319" s="36"/>
      <c r="AN319" s="29"/>
      <c r="AO319" s="36"/>
      <c r="AP319" s="29"/>
      <c r="AQ319" s="36"/>
      <c r="AR319" s="29"/>
      <c r="AS319" s="36"/>
      <c r="AT319" s="36"/>
      <c r="AU319" s="36"/>
      <c r="AV319" s="29"/>
      <c r="AW319" s="36"/>
      <c r="AX319" s="36"/>
      <c r="AY319" s="36"/>
      <c r="AZ319" s="29"/>
      <c r="BA319" s="36"/>
      <c r="BB319" s="36"/>
      <c r="BC319" s="36"/>
      <c r="BD319" s="36"/>
      <c r="BE319" s="36"/>
      <c r="BF319" s="36"/>
      <c r="BG319" s="36"/>
      <c r="BH319" s="36"/>
      <c r="BI319" s="36"/>
      <c r="BJ319" s="29"/>
      <c r="BK319" s="36"/>
      <c r="BL319" s="29"/>
      <c r="BM319" s="36"/>
      <c r="BN319" s="36"/>
      <c r="BO319" s="36"/>
      <c r="BP319" s="29"/>
      <c r="BQ319" s="36"/>
      <c r="BR319" s="29"/>
      <c r="BS319" s="36"/>
      <c r="BT319" s="36"/>
      <c r="BU319" s="36"/>
      <c r="BV319" s="36"/>
    </row>
    <row r="320" spans="1:74" x14ac:dyDescent="0.25">
      <c r="A320" s="16">
        <v>318</v>
      </c>
      <c r="B320" s="16">
        <v>3</v>
      </c>
      <c r="C320" s="31" t="s">
        <v>770</v>
      </c>
      <c r="D320" s="40">
        <f>октябрь!D320-ноябрь!E320</f>
        <v>476.46677230917868</v>
      </c>
      <c r="E320" s="40">
        <f t="shared" si="4"/>
        <v>0</v>
      </c>
      <c r="F320" s="36"/>
      <c r="G320" s="36"/>
      <c r="H320" s="36"/>
      <c r="I320" s="27"/>
      <c r="J320" s="36"/>
      <c r="K320" s="36"/>
      <c r="L320" s="36"/>
      <c r="M320" s="36"/>
      <c r="N320" s="36"/>
      <c r="O320" s="29"/>
      <c r="P320" s="36"/>
      <c r="Q320" s="29"/>
      <c r="R320" s="36"/>
      <c r="S320" s="36"/>
      <c r="T320" s="36"/>
      <c r="U320" s="36"/>
      <c r="V320" s="36"/>
      <c r="W320" s="36"/>
      <c r="X320" s="36"/>
      <c r="Y320" s="29"/>
      <c r="Z320" s="36"/>
      <c r="AA320" s="66"/>
      <c r="AB320" s="36"/>
      <c r="AC320" s="36"/>
      <c r="AD320" s="36"/>
      <c r="AE320" s="36"/>
      <c r="AF320" s="36"/>
      <c r="AG320" s="36"/>
      <c r="AH320" s="29"/>
      <c r="AI320" s="36"/>
      <c r="AJ320" s="29"/>
      <c r="AK320" s="36"/>
      <c r="AL320" s="36"/>
      <c r="AM320" s="36"/>
      <c r="AN320" s="29"/>
      <c r="AO320" s="36"/>
      <c r="AP320" s="29"/>
      <c r="AQ320" s="36"/>
      <c r="AR320" s="29"/>
      <c r="AS320" s="36"/>
      <c r="AT320" s="36"/>
      <c r="AU320" s="36"/>
      <c r="AV320" s="29"/>
      <c r="AW320" s="36"/>
      <c r="AX320" s="36"/>
      <c r="AY320" s="36"/>
      <c r="AZ320" s="29"/>
      <c r="BA320" s="36"/>
      <c r="BB320" s="36"/>
      <c r="BC320" s="36"/>
      <c r="BD320" s="36"/>
      <c r="BE320" s="36"/>
      <c r="BF320" s="36"/>
      <c r="BG320" s="36"/>
      <c r="BH320" s="36"/>
      <c r="BI320" s="36"/>
      <c r="BJ320" s="29"/>
      <c r="BK320" s="36"/>
      <c r="BL320" s="29"/>
      <c r="BM320" s="36"/>
      <c r="BN320" s="36"/>
      <c r="BO320" s="36"/>
      <c r="BP320" s="29"/>
      <c r="BQ320" s="36"/>
      <c r="BR320" s="29"/>
      <c r="BS320" s="36"/>
      <c r="BT320" s="36"/>
      <c r="BU320" s="36"/>
      <c r="BV320" s="36"/>
    </row>
    <row r="321" spans="1:74" x14ac:dyDescent="0.25">
      <c r="A321" s="16">
        <v>319</v>
      </c>
      <c r="B321" s="16">
        <v>3</v>
      </c>
      <c r="C321" s="31" t="s">
        <v>771</v>
      </c>
      <c r="D321" s="40">
        <f>октябрь!D321-ноябрь!E321</f>
        <v>-167.36185171014498</v>
      </c>
      <c r="E321" s="40">
        <f t="shared" si="4"/>
        <v>0</v>
      </c>
      <c r="F321" s="36"/>
      <c r="G321" s="36"/>
      <c r="H321" s="36"/>
      <c r="I321" s="27"/>
      <c r="J321" s="36"/>
      <c r="K321" s="36"/>
      <c r="L321" s="36"/>
      <c r="M321" s="36"/>
      <c r="N321" s="36"/>
      <c r="O321" s="29"/>
      <c r="P321" s="36"/>
      <c r="Q321" s="29"/>
      <c r="R321" s="36"/>
      <c r="S321" s="36"/>
      <c r="T321" s="36"/>
      <c r="U321" s="36"/>
      <c r="V321" s="36"/>
      <c r="W321" s="36"/>
      <c r="X321" s="36"/>
      <c r="Y321" s="29"/>
      <c r="Z321" s="36"/>
      <c r="AA321" s="66"/>
      <c r="AB321" s="36"/>
      <c r="AC321" s="36"/>
      <c r="AD321" s="36"/>
      <c r="AE321" s="36"/>
      <c r="AF321" s="36"/>
      <c r="AG321" s="36"/>
      <c r="AH321" s="29"/>
      <c r="AI321" s="36"/>
      <c r="AJ321" s="29"/>
      <c r="AK321" s="36"/>
      <c r="AL321" s="36"/>
      <c r="AM321" s="36"/>
      <c r="AN321" s="29"/>
      <c r="AO321" s="36"/>
      <c r="AP321" s="29"/>
      <c r="AQ321" s="36"/>
      <c r="AR321" s="29"/>
      <c r="AS321" s="36"/>
      <c r="AT321" s="36"/>
      <c r="AU321" s="36"/>
      <c r="AV321" s="29"/>
      <c r="AW321" s="36"/>
      <c r="AX321" s="36"/>
      <c r="AY321" s="36"/>
      <c r="AZ321" s="29"/>
      <c r="BA321" s="36"/>
      <c r="BB321" s="36"/>
      <c r="BC321" s="36"/>
      <c r="BD321" s="36"/>
      <c r="BE321" s="36"/>
      <c r="BF321" s="36"/>
      <c r="BG321" s="36"/>
      <c r="BH321" s="36"/>
      <c r="BI321" s="36"/>
      <c r="BJ321" s="29"/>
      <c r="BK321" s="36"/>
      <c r="BL321" s="29"/>
      <c r="BM321" s="36"/>
      <c r="BN321" s="36"/>
      <c r="BO321" s="36"/>
      <c r="BP321" s="29"/>
      <c r="BQ321" s="36"/>
      <c r="BR321" s="29"/>
      <c r="BS321" s="36"/>
      <c r="BT321" s="36"/>
      <c r="BU321" s="36"/>
      <c r="BV321" s="36"/>
    </row>
    <row r="322" spans="1:74" x14ac:dyDescent="0.25">
      <c r="A322" s="16">
        <v>320</v>
      </c>
      <c r="B322" s="16">
        <v>3</v>
      </c>
      <c r="C322" s="31" t="s">
        <v>772</v>
      </c>
      <c r="D322" s="40">
        <f>октябрь!D322-ноябрь!E322</f>
        <v>336.19604072657006</v>
      </c>
      <c r="E322" s="40">
        <f t="shared" si="4"/>
        <v>0</v>
      </c>
      <c r="F322" s="36"/>
      <c r="G322" s="36"/>
      <c r="H322" s="36"/>
      <c r="I322" s="27"/>
      <c r="J322" s="36"/>
      <c r="K322" s="36"/>
      <c r="L322" s="36"/>
      <c r="M322" s="36"/>
      <c r="N322" s="36"/>
      <c r="O322" s="29"/>
      <c r="P322" s="36"/>
      <c r="Q322" s="29"/>
      <c r="R322" s="36"/>
      <c r="S322" s="36"/>
      <c r="T322" s="36"/>
      <c r="U322" s="36"/>
      <c r="V322" s="36"/>
      <c r="W322" s="36"/>
      <c r="X322" s="36"/>
      <c r="Y322" s="29"/>
      <c r="Z322" s="36"/>
      <c r="AA322" s="66"/>
      <c r="AB322" s="36"/>
      <c r="AC322" s="36"/>
      <c r="AD322" s="36"/>
      <c r="AE322" s="36"/>
      <c r="AF322" s="36"/>
      <c r="AG322" s="36"/>
      <c r="AH322" s="29"/>
      <c r="AI322" s="36"/>
      <c r="AJ322" s="29"/>
      <c r="AK322" s="36"/>
      <c r="AL322" s="36"/>
      <c r="AM322" s="36"/>
      <c r="AN322" s="29"/>
      <c r="AO322" s="36"/>
      <c r="AP322" s="29"/>
      <c r="AQ322" s="36"/>
      <c r="AR322" s="29"/>
      <c r="AS322" s="36"/>
      <c r="AT322" s="36"/>
      <c r="AU322" s="36"/>
      <c r="AV322" s="29"/>
      <c r="AW322" s="36"/>
      <c r="AX322" s="36"/>
      <c r="AY322" s="36"/>
      <c r="AZ322" s="29"/>
      <c r="BA322" s="36"/>
      <c r="BB322" s="36"/>
      <c r="BC322" s="36"/>
      <c r="BD322" s="36"/>
      <c r="BE322" s="36"/>
      <c r="BF322" s="36"/>
      <c r="BG322" s="36"/>
      <c r="BH322" s="36"/>
      <c r="BI322" s="36"/>
      <c r="BJ322" s="29"/>
      <c r="BK322" s="36"/>
      <c r="BL322" s="29"/>
      <c r="BM322" s="36"/>
      <c r="BN322" s="36"/>
      <c r="BO322" s="36"/>
      <c r="BP322" s="29"/>
      <c r="BQ322" s="36"/>
      <c r="BR322" s="29"/>
      <c r="BS322" s="36"/>
      <c r="BT322" s="36"/>
      <c r="BU322" s="36"/>
      <c r="BV322" s="36"/>
    </row>
    <row r="323" spans="1:74" x14ac:dyDescent="0.25">
      <c r="A323" s="16">
        <v>321</v>
      </c>
      <c r="B323" s="16">
        <v>3</v>
      </c>
      <c r="C323" s="31" t="s">
        <v>773</v>
      </c>
      <c r="D323" s="40">
        <f>октябрь!D323-ноябрь!E323</f>
        <v>1585.7486002801932</v>
      </c>
      <c r="E323" s="40">
        <f t="shared" si="4"/>
        <v>0</v>
      </c>
      <c r="F323" s="36"/>
      <c r="G323" s="36"/>
      <c r="H323" s="36"/>
      <c r="I323" s="27"/>
      <c r="J323" s="36"/>
      <c r="K323" s="36"/>
      <c r="L323" s="36"/>
      <c r="M323" s="36"/>
      <c r="N323" s="36"/>
      <c r="O323" s="29"/>
      <c r="P323" s="36"/>
      <c r="Q323" s="29"/>
      <c r="R323" s="36"/>
      <c r="S323" s="36"/>
      <c r="T323" s="36"/>
      <c r="U323" s="36"/>
      <c r="V323" s="36"/>
      <c r="W323" s="36"/>
      <c r="X323" s="36"/>
      <c r="Y323" s="29"/>
      <c r="Z323" s="36"/>
      <c r="AA323" s="66"/>
      <c r="AB323" s="36"/>
      <c r="AC323" s="36"/>
      <c r="AD323" s="36"/>
      <c r="AE323" s="36"/>
      <c r="AF323" s="36"/>
      <c r="AG323" s="36"/>
      <c r="AH323" s="29"/>
      <c r="AI323" s="36"/>
      <c r="AJ323" s="29"/>
      <c r="AK323" s="36"/>
      <c r="AL323" s="36"/>
      <c r="AM323" s="36"/>
      <c r="AN323" s="29"/>
      <c r="AO323" s="36"/>
      <c r="AP323" s="29"/>
      <c r="AQ323" s="36"/>
      <c r="AR323" s="29"/>
      <c r="AS323" s="36"/>
      <c r="AT323" s="36"/>
      <c r="AU323" s="36"/>
      <c r="AV323" s="29"/>
      <c r="AW323" s="36"/>
      <c r="AX323" s="36"/>
      <c r="AY323" s="36"/>
      <c r="AZ323" s="29"/>
      <c r="BA323" s="36"/>
      <c r="BB323" s="36"/>
      <c r="BC323" s="36"/>
      <c r="BD323" s="36"/>
      <c r="BE323" s="36"/>
      <c r="BF323" s="36"/>
      <c r="BG323" s="36"/>
      <c r="BH323" s="36"/>
      <c r="BI323" s="36"/>
      <c r="BJ323" s="29"/>
      <c r="BK323" s="36"/>
      <c r="BL323" s="29"/>
      <c r="BM323" s="36"/>
      <c r="BN323" s="36"/>
      <c r="BO323" s="36"/>
      <c r="BP323" s="29"/>
      <c r="BQ323" s="36"/>
      <c r="BR323" s="29"/>
      <c r="BS323" s="36"/>
      <c r="BT323" s="36"/>
      <c r="BU323" s="36"/>
      <c r="BV323" s="36"/>
    </row>
    <row r="324" spans="1:74" x14ac:dyDescent="0.25">
      <c r="A324" s="16">
        <v>322</v>
      </c>
      <c r="B324" s="16">
        <v>1</v>
      </c>
      <c r="C324" s="31" t="s">
        <v>774</v>
      </c>
      <c r="D324" s="40">
        <f>октябрь!D324-ноябрь!E324</f>
        <v>179.67728992270546</v>
      </c>
      <c r="E324" s="40">
        <f t="shared" ref="E324:E387" si="5">G324+H324+J324+L324+N324+P324+R324+T324+V324+X324+Z324+AC324+AE324+AG324+AI324+AK324+AM324+AO324+AQ324+AS324+AU324+AW324+AY324+BA324+BC324+BE324+BG324+BI324+BK324+BM324+BO324+BQ324+BS324+BU324+BV324</f>
        <v>0</v>
      </c>
      <c r="F324" s="36"/>
      <c r="G324" s="36"/>
      <c r="H324" s="36"/>
      <c r="I324" s="27"/>
      <c r="J324" s="36"/>
      <c r="K324" s="36"/>
      <c r="L324" s="36"/>
      <c r="M324" s="36"/>
      <c r="N324" s="36"/>
      <c r="O324" s="29"/>
      <c r="P324" s="36"/>
      <c r="Q324" s="29"/>
      <c r="R324" s="36"/>
      <c r="S324" s="36"/>
      <c r="T324" s="36"/>
      <c r="U324" s="36"/>
      <c r="V324" s="36"/>
      <c r="W324" s="36"/>
      <c r="X324" s="36"/>
      <c r="Y324" s="29"/>
      <c r="Z324" s="36"/>
      <c r="AA324" s="66"/>
      <c r="AB324" s="36"/>
      <c r="AC324" s="36"/>
      <c r="AD324" s="36"/>
      <c r="AE324" s="36"/>
      <c r="AF324" s="36"/>
      <c r="AG324" s="36"/>
      <c r="AH324" s="29"/>
      <c r="AI324" s="36"/>
      <c r="AJ324" s="29"/>
      <c r="AK324" s="36"/>
      <c r="AL324" s="36"/>
      <c r="AM324" s="36"/>
      <c r="AN324" s="29"/>
      <c r="AO324" s="36"/>
      <c r="AP324" s="29"/>
      <c r="AQ324" s="36"/>
      <c r="AR324" s="29"/>
      <c r="AS324" s="36"/>
      <c r="AT324" s="36"/>
      <c r="AU324" s="36"/>
      <c r="AV324" s="29"/>
      <c r="AW324" s="36"/>
      <c r="AX324" s="36"/>
      <c r="AY324" s="36"/>
      <c r="AZ324" s="29"/>
      <c r="BA324" s="36"/>
      <c r="BB324" s="36"/>
      <c r="BC324" s="36"/>
      <c r="BD324" s="36"/>
      <c r="BE324" s="36"/>
      <c r="BF324" s="36"/>
      <c r="BG324" s="36"/>
      <c r="BH324" s="36"/>
      <c r="BI324" s="36"/>
      <c r="BJ324" s="29"/>
      <c r="BK324" s="36"/>
      <c r="BL324" s="29"/>
      <c r="BM324" s="36"/>
      <c r="BN324" s="36"/>
      <c r="BO324" s="36"/>
      <c r="BP324" s="29"/>
      <c r="BQ324" s="36"/>
      <c r="BR324" s="29"/>
      <c r="BS324" s="36"/>
      <c r="BT324" s="36"/>
      <c r="BU324" s="36"/>
      <c r="BV324" s="36"/>
    </row>
    <row r="325" spans="1:74" x14ac:dyDescent="0.25">
      <c r="A325" s="16">
        <v>323</v>
      </c>
      <c r="B325" s="16">
        <v>1</v>
      </c>
      <c r="C325" s="31" t="s">
        <v>775</v>
      </c>
      <c r="D325" s="40">
        <f>октябрь!D325-ноябрь!E325</f>
        <v>-1261.5100970628018</v>
      </c>
      <c r="E325" s="40">
        <f t="shared" si="5"/>
        <v>0</v>
      </c>
      <c r="F325" s="36"/>
      <c r="G325" s="36"/>
      <c r="H325" s="36"/>
      <c r="I325" s="27"/>
      <c r="J325" s="36"/>
      <c r="K325" s="36"/>
      <c r="L325" s="36"/>
      <c r="M325" s="36"/>
      <c r="N325" s="36"/>
      <c r="O325" s="29"/>
      <c r="P325" s="36"/>
      <c r="Q325" s="29"/>
      <c r="R325" s="36"/>
      <c r="S325" s="36"/>
      <c r="T325" s="36"/>
      <c r="U325" s="36"/>
      <c r="V325" s="36"/>
      <c r="W325" s="36"/>
      <c r="X325" s="36"/>
      <c r="Y325" s="29"/>
      <c r="Z325" s="36"/>
      <c r="AA325" s="66"/>
      <c r="AB325" s="36"/>
      <c r="AC325" s="36"/>
      <c r="AD325" s="36"/>
      <c r="AE325" s="36"/>
      <c r="AF325" s="36"/>
      <c r="AG325" s="36"/>
      <c r="AH325" s="29"/>
      <c r="AI325" s="36"/>
      <c r="AJ325" s="29"/>
      <c r="AK325" s="36"/>
      <c r="AL325" s="36"/>
      <c r="AM325" s="36"/>
      <c r="AN325" s="29"/>
      <c r="AO325" s="36"/>
      <c r="AP325" s="29"/>
      <c r="AQ325" s="36"/>
      <c r="AR325" s="29"/>
      <c r="AS325" s="36"/>
      <c r="AT325" s="36"/>
      <c r="AU325" s="36"/>
      <c r="AV325" s="29"/>
      <c r="AW325" s="36"/>
      <c r="AX325" s="36"/>
      <c r="AY325" s="36"/>
      <c r="AZ325" s="29"/>
      <c r="BA325" s="36"/>
      <c r="BB325" s="36"/>
      <c r="BC325" s="36"/>
      <c r="BD325" s="36"/>
      <c r="BE325" s="36"/>
      <c r="BF325" s="36"/>
      <c r="BG325" s="36"/>
      <c r="BH325" s="36"/>
      <c r="BI325" s="36"/>
      <c r="BJ325" s="29"/>
      <c r="BK325" s="36"/>
      <c r="BL325" s="29"/>
      <c r="BM325" s="36"/>
      <c r="BN325" s="36"/>
      <c r="BO325" s="36"/>
      <c r="BP325" s="29"/>
      <c r="BQ325" s="36"/>
      <c r="BR325" s="29"/>
      <c r="BS325" s="36"/>
      <c r="BT325" s="36"/>
      <c r="BU325" s="36"/>
      <c r="BV325" s="36"/>
    </row>
    <row r="326" spans="1:74" x14ac:dyDescent="0.25">
      <c r="A326" s="16">
        <v>324</v>
      </c>
      <c r="B326" s="16">
        <v>1</v>
      </c>
      <c r="C326" s="31" t="s">
        <v>776</v>
      </c>
      <c r="D326" s="40">
        <f>октябрь!D326-ноябрь!E326</f>
        <v>221.45556633816423</v>
      </c>
      <c r="E326" s="40">
        <f t="shared" si="5"/>
        <v>0</v>
      </c>
      <c r="F326" s="36"/>
      <c r="G326" s="36"/>
      <c r="H326" s="36"/>
      <c r="I326" s="27"/>
      <c r="J326" s="36"/>
      <c r="K326" s="36"/>
      <c r="L326" s="36"/>
      <c r="M326" s="36"/>
      <c r="N326" s="36"/>
      <c r="O326" s="29"/>
      <c r="P326" s="36"/>
      <c r="Q326" s="29"/>
      <c r="R326" s="36"/>
      <c r="S326" s="36"/>
      <c r="T326" s="36"/>
      <c r="U326" s="36"/>
      <c r="V326" s="36"/>
      <c r="W326" s="36"/>
      <c r="X326" s="36"/>
      <c r="Y326" s="29"/>
      <c r="Z326" s="36"/>
      <c r="AA326" s="66"/>
      <c r="AB326" s="36"/>
      <c r="AC326" s="36"/>
      <c r="AD326" s="36"/>
      <c r="AE326" s="36"/>
      <c r="AF326" s="36"/>
      <c r="AG326" s="36"/>
      <c r="AH326" s="29"/>
      <c r="AI326" s="36"/>
      <c r="AJ326" s="29"/>
      <c r="AK326" s="36"/>
      <c r="AL326" s="36"/>
      <c r="AM326" s="36"/>
      <c r="AN326" s="29"/>
      <c r="AO326" s="36"/>
      <c r="AP326" s="29"/>
      <c r="AQ326" s="36"/>
      <c r="AR326" s="29"/>
      <c r="AS326" s="36"/>
      <c r="AT326" s="36"/>
      <c r="AU326" s="36"/>
      <c r="AV326" s="29"/>
      <c r="AW326" s="36"/>
      <c r="AX326" s="36"/>
      <c r="AY326" s="36"/>
      <c r="AZ326" s="29"/>
      <c r="BA326" s="36"/>
      <c r="BB326" s="36"/>
      <c r="BC326" s="36"/>
      <c r="BD326" s="36"/>
      <c r="BE326" s="36"/>
      <c r="BF326" s="36"/>
      <c r="BG326" s="36"/>
      <c r="BH326" s="36"/>
      <c r="BI326" s="36"/>
      <c r="BJ326" s="29"/>
      <c r="BK326" s="36"/>
      <c r="BL326" s="29"/>
      <c r="BM326" s="36"/>
      <c r="BN326" s="36"/>
      <c r="BO326" s="36"/>
      <c r="BP326" s="29"/>
      <c r="BQ326" s="36"/>
      <c r="BR326" s="29"/>
      <c r="BS326" s="36"/>
      <c r="BT326" s="36"/>
      <c r="BU326" s="36"/>
      <c r="BV326" s="36"/>
    </row>
    <row r="327" spans="1:74" x14ac:dyDescent="0.25">
      <c r="A327" s="16">
        <v>325</v>
      </c>
      <c r="B327" s="16">
        <v>1</v>
      </c>
      <c r="C327" s="31" t="s">
        <v>777</v>
      </c>
      <c r="D327" s="40">
        <f>октябрь!D327-ноябрь!E327</f>
        <v>1359.2512859806761</v>
      </c>
      <c r="E327" s="40">
        <f t="shared" si="5"/>
        <v>0</v>
      </c>
      <c r="F327" s="36"/>
      <c r="G327" s="36"/>
      <c r="H327" s="36"/>
      <c r="I327" s="27"/>
      <c r="J327" s="36"/>
      <c r="K327" s="36"/>
      <c r="L327" s="36"/>
      <c r="M327" s="36"/>
      <c r="N327" s="36"/>
      <c r="O327" s="29"/>
      <c r="P327" s="36"/>
      <c r="Q327" s="29"/>
      <c r="R327" s="36"/>
      <c r="S327" s="36"/>
      <c r="T327" s="36"/>
      <c r="U327" s="36"/>
      <c r="V327" s="36"/>
      <c r="W327" s="36"/>
      <c r="X327" s="36"/>
      <c r="Y327" s="29"/>
      <c r="Z327" s="36"/>
      <c r="AA327" s="66"/>
      <c r="AB327" s="36"/>
      <c r="AC327" s="36"/>
      <c r="AD327" s="36"/>
      <c r="AE327" s="36"/>
      <c r="AF327" s="36"/>
      <c r="AG327" s="36"/>
      <c r="AH327" s="29"/>
      <c r="AI327" s="36"/>
      <c r="AJ327" s="29"/>
      <c r="AK327" s="36"/>
      <c r="AL327" s="36"/>
      <c r="AM327" s="36"/>
      <c r="AN327" s="29"/>
      <c r="AO327" s="36"/>
      <c r="AP327" s="29"/>
      <c r="AQ327" s="36"/>
      <c r="AR327" s="29"/>
      <c r="AS327" s="36"/>
      <c r="AT327" s="36"/>
      <c r="AU327" s="36"/>
      <c r="AV327" s="29"/>
      <c r="AW327" s="36"/>
      <c r="AX327" s="36"/>
      <c r="AY327" s="36"/>
      <c r="AZ327" s="29"/>
      <c r="BA327" s="36"/>
      <c r="BB327" s="36"/>
      <c r="BC327" s="36"/>
      <c r="BD327" s="36"/>
      <c r="BE327" s="36"/>
      <c r="BF327" s="36"/>
      <c r="BG327" s="36"/>
      <c r="BH327" s="36"/>
      <c r="BI327" s="36"/>
      <c r="BJ327" s="29"/>
      <c r="BK327" s="36"/>
      <c r="BL327" s="29"/>
      <c r="BM327" s="36"/>
      <c r="BN327" s="36"/>
      <c r="BO327" s="36"/>
      <c r="BP327" s="29"/>
      <c r="BQ327" s="36"/>
      <c r="BR327" s="29"/>
      <c r="BS327" s="36"/>
      <c r="BT327" s="36"/>
      <c r="BU327" s="36"/>
      <c r="BV327" s="36"/>
    </row>
    <row r="328" spans="1:74" x14ac:dyDescent="0.25">
      <c r="A328" s="16">
        <v>326</v>
      </c>
      <c r="B328" s="16">
        <v>1</v>
      </c>
      <c r="C328" s="31" t="s">
        <v>778</v>
      </c>
      <c r="D328" s="40">
        <f>октябрь!D328-ноябрь!E328</f>
        <v>-107.28876423188409</v>
      </c>
      <c r="E328" s="40">
        <f t="shared" si="5"/>
        <v>0</v>
      </c>
      <c r="F328" s="36"/>
      <c r="G328" s="36"/>
      <c r="H328" s="36"/>
      <c r="I328" s="27"/>
      <c r="J328" s="36"/>
      <c r="K328" s="36"/>
      <c r="L328" s="36"/>
      <c r="M328" s="36"/>
      <c r="N328" s="36"/>
      <c r="O328" s="29"/>
      <c r="P328" s="36"/>
      <c r="Q328" s="29"/>
      <c r="R328" s="36"/>
      <c r="S328" s="36"/>
      <c r="T328" s="36"/>
      <c r="U328" s="36"/>
      <c r="V328" s="36"/>
      <c r="W328" s="36"/>
      <c r="X328" s="36"/>
      <c r="Y328" s="29"/>
      <c r="Z328" s="36"/>
      <c r="AA328" s="66"/>
      <c r="AB328" s="36"/>
      <c r="AC328" s="36"/>
      <c r="AD328" s="36"/>
      <c r="AE328" s="36"/>
      <c r="AF328" s="36"/>
      <c r="AG328" s="36"/>
      <c r="AH328" s="29"/>
      <c r="AI328" s="36"/>
      <c r="AJ328" s="29"/>
      <c r="AK328" s="36"/>
      <c r="AL328" s="36"/>
      <c r="AM328" s="36"/>
      <c r="AN328" s="29"/>
      <c r="AO328" s="36"/>
      <c r="AP328" s="29"/>
      <c r="AQ328" s="36"/>
      <c r="AR328" s="29"/>
      <c r="AS328" s="36"/>
      <c r="AT328" s="36"/>
      <c r="AU328" s="36"/>
      <c r="AV328" s="29"/>
      <c r="AW328" s="36"/>
      <c r="AX328" s="36"/>
      <c r="AY328" s="36"/>
      <c r="AZ328" s="29"/>
      <c r="BA328" s="36"/>
      <c r="BB328" s="36"/>
      <c r="BC328" s="36"/>
      <c r="BD328" s="36"/>
      <c r="BE328" s="36"/>
      <c r="BF328" s="36"/>
      <c r="BG328" s="36"/>
      <c r="BH328" s="36"/>
      <c r="BI328" s="36"/>
      <c r="BJ328" s="29"/>
      <c r="BK328" s="36"/>
      <c r="BL328" s="29"/>
      <c r="BM328" s="36"/>
      <c r="BN328" s="36"/>
      <c r="BO328" s="36"/>
      <c r="BP328" s="29"/>
      <c r="BQ328" s="36"/>
      <c r="BR328" s="29"/>
      <c r="BS328" s="36"/>
      <c r="BT328" s="36"/>
      <c r="BU328" s="36"/>
      <c r="BV328" s="36"/>
    </row>
    <row r="329" spans="1:74" x14ac:dyDescent="0.25">
      <c r="A329" s="16">
        <v>327</v>
      </c>
      <c r="B329" s="16">
        <v>2</v>
      </c>
      <c r="C329" s="31" t="s">
        <v>779</v>
      </c>
      <c r="D329" s="40">
        <f>октябрь!D329-ноябрь!E329</f>
        <v>303.7008009178744</v>
      </c>
      <c r="E329" s="40">
        <f t="shared" si="5"/>
        <v>0</v>
      </c>
      <c r="F329" s="36"/>
      <c r="G329" s="36"/>
      <c r="H329" s="36"/>
      <c r="I329" s="27"/>
      <c r="J329" s="36"/>
      <c r="K329" s="36"/>
      <c r="L329" s="36"/>
      <c r="M329" s="36"/>
      <c r="N329" s="36"/>
      <c r="O329" s="29"/>
      <c r="P329" s="36"/>
      <c r="Q329" s="29"/>
      <c r="R329" s="36"/>
      <c r="S329" s="36"/>
      <c r="T329" s="36"/>
      <c r="U329" s="36"/>
      <c r="V329" s="36"/>
      <c r="W329" s="36"/>
      <c r="X329" s="36"/>
      <c r="Y329" s="29"/>
      <c r="Z329" s="36"/>
      <c r="AA329" s="66"/>
      <c r="AB329" s="36"/>
      <c r="AC329" s="36"/>
      <c r="AD329" s="36"/>
      <c r="AE329" s="36"/>
      <c r="AF329" s="36"/>
      <c r="AG329" s="36"/>
      <c r="AH329" s="29"/>
      <c r="AI329" s="36"/>
      <c r="AJ329" s="29"/>
      <c r="AK329" s="36"/>
      <c r="AL329" s="36"/>
      <c r="AM329" s="36"/>
      <c r="AN329" s="29"/>
      <c r="AO329" s="36"/>
      <c r="AP329" s="29"/>
      <c r="AQ329" s="36"/>
      <c r="AR329" s="29"/>
      <c r="AS329" s="36"/>
      <c r="AT329" s="36"/>
      <c r="AU329" s="36"/>
      <c r="AV329" s="29"/>
      <c r="AW329" s="36"/>
      <c r="AX329" s="36"/>
      <c r="AY329" s="36"/>
      <c r="AZ329" s="29"/>
      <c r="BA329" s="36"/>
      <c r="BB329" s="36"/>
      <c r="BC329" s="36"/>
      <c r="BD329" s="36"/>
      <c r="BE329" s="36"/>
      <c r="BF329" s="36"/>
      <c r="BG329" s="36"/>
      <c r="BH329" s="36"/>
      <c r="BI329" s="36"/>
      <c r="BJ329" s="29"/>
      <c r="BK329" s="36"/>
      <c r="BL329" s="29"/>
      <c r="BM329" s="36"/>
      <c r="BN329" s="36"/>
      <c r="BO329" s="36"/>
      <c r="BP329" s="29"/>
      <c r="BQ329" s="36"/>
      <c r="BR329" s="29"/>
      <c r="BS329" s="36"/>
      <c r="BT329" s="36"/>
      <c r="BU329" s="36"/>
      <c r="BV329" s="36"/>
    </row>
    <row r="330" spans="1:74" x14ac:dyDescent="0.25">
      <c r="A330" s="16">
        <v>328</v>
      </c>
      <c r="B330" s="16">
        <v>2</v>
      </c>
      <c r="C330" s="31" t="s">
        <v>780</v>
      </c>
      <c r="D330" s="40">
        <f>октябрь!D330-ноябрь!E330</f>
        <v>418.24287182608703</v>
      </c>
      <c r="E330" s="40">
        <f t="shared" si="5"/>
        <v>0</v>
      </c>
      <c r="F330" s="36"/>
      <c r="G330" s="36"/>
      <c r="H330" s="36"/>
      <c r="I330" s="27"/>
      <c r="J330" s="36"/>
      <c r="K330" s="36"/>
      <c r="L330" s="36"/>
      <c r="M330" s="36"/>
      <c r="N330" s="36"/>
      <c r="O330" s="29"/>
      <c r="P330" s="36"/>
      <c r="Q330" s="29"/>
      <c r="R330" s="36"/>
      <c r="S330" s="36"/>
      <c r="T330" s="36"/>
      <c r="U330" s="36"/>
      <c r="V330" s="36"/>
      <c r="W330" s="36"/>
      <c r="X330" s="36"/>
      <c r="Y330" s="29"/>
      <c r="Z330" s="36"/>
      <c r="AA330" s="66"/>
      <c r="AB330" s="36"/>
      <c r="AC330" s="36"/>
      <c r="AD330" s="36"/>
      <c r="AE330" s="36"/>
      <c r="AF330" s="36"/>
      <c r="AG330" s="36"/>
      <c r="AH330" s="29"/>
      <c r="AI330" s="36"/>
      <c r="AJ330" s="29"/>
      <c r="AK330" s="36"/>
      <c r="AL330" s="36"/>
      <c r="AM330" s="36"/>
      <c r="AN330" s="29"/>
      <c r="AO330" s="36"/>
      <c r="AP330" s="29"/>
      <c r="AQ330" s="36"/>
      <c r="AR330" s="29"/>
      <c r="AS330" s="36"/>
      <c r="AT330" s="36"/>
      <c r="AU330" s="36"/>
      <c r="AV330" s="29"/>
      <c r="AW330" s="36"/>
      <c r="AX330" s="36"/>
      <c r="AY330" s="36"/>
      <c r="AZ330" s="29"/>
      <c r="BA330" s="36"/>
      <c r="BB330" s="36"/>
      <c r="BC330" s="36"/>
      <c r="BD330" s="36"/>
      <c r="BE330" s="36"/>
      <c r="BF330" s="36"/>
      <c r="BG330" s="36"/>
      <c r="BH330" s="36"/>
      <c r="BI330" s="36"/>
      <c r="BJ330" s="29"/>
      <c r="BK330" s="36"/>
      <c r="BL330" s="29"/>
      <c r="BM330" s="36"/>
      <c r="BN330" s="36"/>
      <c r="BO330" s="36"/>
      <c r="BP330" s="29"/>
      <c r="BQ330" s="36"/>
      <c r="BR330" s="29"/>
      <c r="BS330" s="36"/>
      <c r="BT330" s="36"/>
      <c r="BU330" s="36"/>
      <c r="BV330" s="36"/>
    </row>
    <row r="331" spans="1:74" x14ac:dyDescent="0.25">
      <c r="A331" s="16">
        <v>329</v>
      </c>
      <c r="B331" s="16">
        <v>2</v>
      </c>
      <c r="C331" s="31" t="s">
        <v>781</v>
      </c>
      <c r="D331" s="40">
        <f>октябрь!D331-ноябрь!E331</f>
        <v>-298.25173671497595</v>
      </c>
      <c r="E331" s="40">
        <f t="shared" si="5"/>
        <v>0</v>
      </c>
      <c r="F331" s="36"/>
      <c r="G331" s="36"/>
      <c r="H331" s="36"/>
      <c r="I331" s="27"/>
      <c r="J331" s="36"/>
      <c r="K331" s="36"/>
      <c r="L331" s="36"/>
      <c r="M331" s="36"/>
      <c r="N331" s="36"/>
      <c r="O331" s="29"/>
      <c r="P331" s="36"/>
      <c r="Q331" s="29"/>
      <c r="R331" s="36"/>
      <c r="S331" s="36"/>
      <c r="T331" s="36"/>
      <c r="U331" s="36"/>
      <c r="V331" s="36"/>
      <c r="W331" s="36"/>
      <c r="X331" s="36"/>
      <c r="Y331" s="29"/>
      <c r="Z331" s="36"/>
      <c r="AA331" s="66"/>
      <c r="AB331" s="36"/>
      <c r="AC331" s="36"/>
      <c r="AD331" s="36"/>
      <c r="AE331" s="36"/>
      <c r="AF331" s="36"/>
      <c r="AG331" s="36"/>
      <c r="AH331" s="29"/>
      <c r="AI331" s="36"/>
      <c r="AJ331" s="29"/>
      <c r="AK331" s="36"/>
      <c r="AL331" s="36"/>
      <c r="AM331" s="36"/>
      <c r="AN331" s="29"/>
      <c r="AO331" s="36"/>
      <c r="AP331" s="29"/>
      <c r="AQ331" s="36"/>
      <c r="AR331" s="29"/>
      <c r="AS331" s="36"/>
      <c r="AT331" s="36"/>
      <c r="AU331" s="36"/>
      <c r="AV331" s="29"/>
      <c r="AW331" s="36"/>
      <c r="AX331" s="36"/>
      <c r="AY331" s="36"/>
      <c r="AZ331" s="29"/>
      <c r="BA331" s="36"/>
      <c r="BB331" s="36"/>
      <c r="BC331" s="36"/>
      <c r="BD331" s="36"/>
      <c r="BE331" s="36"/>
      <c r="BF331" s="36"/>
      <c r="BG331" s="36"/>
      <c r="BH331" s="36"/>
      <c r="BI331" s="36"/>
      <c r="BJ331" s="29"/>
      <c r="BK331" s="36"/>
      <c r="BL331" s="29"/>
      <c r="BM331" s="36"/>
      <c r="BN331" s="36"/>
      <c r="BO331" s="36"/>
      <c r="BP331" s="29"/>
      <c r="BQ331" s="36"/>
      <c r="BR331" s="29"/>
      <c r="BS331" s="36"/>
      <c r="BT331" s="36"/>
      <c r="BU331" s="36"/>
      <c r="BV331" s="36"/>
    </row>
    <row r="332" spans="1:74" x14ac:dyDescent="0.25">
      <c r="A332" s="16">
        <v>330</v>
      </c>
      <c r="B332" s="16">
        <v>2</v>
      </c>
      <c r="C332" s="31" t="s">
        <v>782</v>
      </c>
      <c r="D332" s="40">
        <f>октябрь!D332-ноябрь!E332</f>
        <v>208.12652339323674</v>
      </c>
      <c r="E332" s="40">
        <f t="shared" si="5"/>
        <v>0</v>
      </c>
      <c r="F332" s="36"/>
      <c r="G332" s="36"/>
      <c r="H332" s="36"/>
      <c r="I332" s="27"/>
      <c r="J332" s="36"/>
      <c r="K332" s="36"/>
      <c r="L332" s="36"/>
      <c r="M332" s="36"/>
      <c r="N332" s="36"/>
      <c r="O332" s="29"/>
      <c r="P332" s="36"/>
      <c r="Q332" s="29"/>
      <c r="R332" s="36"/>
      <c r="S332" s="36"/>
      <c r="T332" s="36"/>
      <c r="U332" s="36"/>
      <c r="V332" s="36"/>
      <c r="W332" s="36"/>
      <c r="X332" s="36"/>
      <c r="Y332" s="29"/>
      <c r="Z332" s="36"/>
      <c r="AA332" s="66"/>
      <c r="AB332" s="36"/>
      <c r="AC332" s="36"/>
      <c r="AD332" s="36"/>
      <c r="AE332" s="36"/>
      <c r="AF332" s="36"/>
      <c r="AG332" s="36"/>
      <c r="AH332" s="29"/>
      <c r="AI332" s="36"/>
      <c r="AJ332" s="29"/>
      <c r="AK332" s="36"/>
      <c r="AL332" s="36"/>
      <c r="AM332" s="36"/>
      <c r="AN332" s="29"/>
      <c r="AO332" s="36"/>
      <c r="AP332" s="29"/>
      <c r="AQ332" s="36"/>
      <c r="AR332" s="29"/>
      <c r="AS332" s="36"/>
      <c r="AT332" s="36"/>
      <c r="AU332" s="36"/>
      <c r="AV332" s="29"/>
      <c r="AW332" s="36"/>
      <c r="AX332" s="36"/>
      <c r="AY332" s="36"/>
      <c r="AZ332" s="29"/>
      <c r="BA332" s="36"/>
      <c r="BB332" s="36"/>
      <c r="BC332" s="36"/>
      <c r="BD332" s="36"/>
      <c r="BE332" s="36"/>
      <c r="BF332" s="36"/>
      <c r="BG332" s="36"/>
      <c r="BH332" s="36"/>
      <c r="BI332" s="36"/>
      <c r="BJ332" s="29"/>
      <c r="BK332" s="36"/>
      <c r="BL332" s="29"/>
      <c r="BM332" s="36"/>
      <c r="BN332" s="36"/>
      <c r="BO332" s="36"/>
      <c r="BP332" s="29"/>
      <c r="BQ332" s="36"/>
      <c r="BR332" s="29"/>
      <c r="BS332" s="36"/>
      <c r="BT332" s="36"/>
      <c r="BU332" s="36"/>
      <c r="BV332" s="36"/>
    </row>
    <row r="333" spans="1:74" x14ac:dyDescent="0.25">
      <c r="A333" s="16">
        <v>331</v>
      </c>
      <c r="B333" s="16">
        <v>2</v>
      </c>
      <c r="C333" s="31" t="s">
        <v>783</v>
      </c>
      <c r="D333" s="40">
        <f>октябрь!D333-ноябрь!E333</f>
        <v>846.78997307246368</v>
      </c>
      <c r="E333" s="40">
        <f t="shared" si="5"/>
        <v>0</v>
      </c>
      <c r="F333" s="36"/>
      <c r="G333" s="36"/>
      <c r="H333" s="36"/>
      <c r="I333" s="27"/>
      <c r="J333" s="36"/>
      <c r="K333" s="36"/>
      <c r="L333" s="36"/>
      <c r="M333" s="36"/>
      <c r="N333" s="36"/>
      <c r="O333" s="29"/>
      <c r="P333" s="36"/>
      <c r="Q333" s="29"/>
      <c r="R333" s="36"/>
      <c r="S333" s="36"/>
      <c r="T333" s="36"/>
      <c r="U333" s="36"/>
      <c r="V333" s="36"/>
      <c r="W333" s="36"/>
      <c r="X333" s="36"/>
      <c r="Y333" s="29"/>
      <c r="Z333" s="36"/>
      <c r="AA333" s="66"/>
      <c r="AB333" s="36"/>
      <c r="AC333" s="36"/>
      <c r="AD333" s="36"/>
      <c r="AE333" s="36"/>
      <c r="AF333" s="36"/>
      <c r="AG333" s="36"/>
      <c r="AH333" s="29"/>
      <c r="AI333" s="36"/>
      <c r="AJ333" s="29"/>
      <c r="AK333" s="36"/>
      <c r="AL333" s="36"/>
      <c r="AM333" s="36"/>
      <c r="AN333" s="29"/>
      <c r="AO333" s="36"/>
      <c r="AP333" s="29"/>
      <c r="AQ333" s="36"/>
      <c r="AR333" s="29"/>
      <c r="AS333" s="36"/>
      <c r="AT333" s="36"/>
      <c r="AU333" s="36"/>
      <c r="AV333" s="29"/>
      <c r="AW333" s="36"/>
      <c r="AX333" s="36"/>
      <c r="AY333" s="36"/>
      <c r="AZ333" s="29"/>
      <c r="BA333" s="36"/>
      <c r="BB333" s="36"/>
      <c r="BC333" s="36"/>
      <c r="BD333" s="36"/>
      <c r="BE333" s="36"/>
      <c r="BF333" s="36"/>
      <c r="BG333" s="36"/>
      <c r="BH333" s="36"/>
      <c r="BI333" s="36"/>
      <c r="BJ333" s="29"/>
      <c r="BK333" s="36"/>
      <c r="BL333" s="29"/>
      <c r="BM333" s="36"/>
      <c r="BN333" s="36"/>
      <c r="BO333" s="36"/>
      <c r="BP333" s="29"/>
      <c r="BQ333" s="36"/>
      <c r="BR333" s="29"/>
      <c r="BS333" s="36"/>
      <c r="BT333" s="36"/>
      <c r="BU333" s="36"/>
      <c r="BV333" s="36"/>
    </row>
    <row r="334" spans="1:74" x14ac:dyDescent="0.25">
      <c r="A334" s="16">
        <v>332</v>
      </c>
      <c r="B334" s="16">
        <v>2</v>
      </c>
      <c r="C334" s="31" t="s">
        <v>923</v>
      </c>
      <c r="D334" s="40">
        <f>октябрь!D334-ноябрь!E334</f>
        <v>-40.917087342995202</v>
      </c>
      <c r="E334" s="40">
        <f t="shared" si="5"/>
        <v>0</v>
      </c>
      <c r="F334" s="36"/>
      <c r="G334" s="36"/>
      <c r="H334" s="36"/>
      <c r="I334" s="27"/>
      <c r="J334" s="36"/>
      <c r="K334" s="36"/>
      <c r="L334" s="36"/>
      <c r="M334" s="36"/>
      <c r="N334" s="36"/>
      <c r="O334" s="29"/>
      <c r="P334" s="36"/>
      <c r="Q334" s="29"/>
      <c r="R334" s="36"/>
      <c r="S334" s="36"/>
      <c r="T334" s="36"/>
      <c r="U334" s="36"/>
      <c r="V334" s="36"/>
      <c r="W334" s="36"/>
      <c r="X334" s="36"/>
      <c r="Y334" s="29"/>
      <c r="Z334" s="36"/>
      <c r="AA334" s="66"/>
      <c r="AB334" s="36"/>
      <c r="AC334" s="36"/>
      <c r="AD334" s="36"/>
      <c r="AE334" s="36"/>
      <c r="AF334" s="36"/>
      <c r="AG334" s="36"/>
      <c r="AH334" s="29"/>
      <c r="AI334" s="36"/>
      <c r="AJ334" s="29"/>
      <c r="AK334" s="36"/>
      <c r="AL334" s="36"/>
      <c r="AM334" s="36"/>
      <c r="AN334" s="29"/>
      <c r="AO334" s="36"/>
      <c r="AP334" s="29"/>
      <c r="AQ334" s="36"/>
      <c r="AR334" s="29"/>
      <c r="AS334" s="36"/>
      <c r="AT334" s="36"/>
      <c r="AU334" s="36"/>
      <c r="AV334" s="29"/>
      <c r="AW334" s="36"/>
      <c r="AX334" s="36"/>
      <c r="AY334" s="36"/>
      <c r="AZ334" s="29"/>
      <c r="BA334" s="36"/>
      <c r="BB334" s="36"/>
      <c r="BC334" s="36"/>
      <c r="BD334" s="36"/>
      <c r="BE334" s="36"/>
      <c r="BF334" s="36"/>
      <c r="BG334" s="36"/>
      <c r="BH334" s="36"/>
      <c r="BI334" s="36"/>
      <c r="BJ334" s="29"/>
      <c r="BK334" s="36"/>
      <c r="BL334" s="29"/>
      <c r="BM334" s="36"/>
      <c r="BN334" s="36"/>
      <c r="BO334" s="36"/>
      <c r="BP334" s="29"/>
      <c r="BQ334" s="36"/>
      <c r="BR334" s="29"/>
      <c r="BS334" s="36"/>
      <c r="BT334" s="36"/>
      <c r="BU334" s="36"/>
      <c r="BV334" s="36"/>
    </row>
    <row r="335" spans="1:74" x14ac:dyDescent="0.25">
      <c r="A335" s="16">
        <v>333</v>
      </c>
      <c r="B335" s="16">
        <v>2</v>
      </c>
      <c r="C335" s="31" t="s">
        <v>785</v>
      </c>
      <c r="D335" s="40">
        <f>октябрь!D335-ноябрь!E335</f>
        <v>288.50048772946855</v>
      </c>
      <c r="E335" s="40">
        <f t="shared" si="5"/>
        <v>0</v>
      </c>
      <c r="F335" s="36"/>
      <c r="G335" s="36"/>
      <c r="H335" s="36"/>
      <c r="I335" s="27"/>
      <c r="J335" s="36"/>
      <c r="K335" s="36"/>
      <c r="L335" s="36"/>
      <c r="M335" s="36"/>
      <c r="N335" s="36"/>
      <c r="O335" s="29"/>
      <c r="P335" s="36"/>
      <c r="Q335" s="29"/>
      <c r="R335" s="36"/>
      <c r="S335" s="36"/>
      <c r="T335" s="36"/>
      <c r="U335" s="36"/>
      <c r="V335" s="36"/>
      <c r="W335" s="36"/>
      <c r="X335" s="36"/>
      <c r="Y335" s="29"/>
      <c r="Z335" s="36"/>
      <c r="AA335" s="66"/>
      <c r="AB335" s="36"/>
      <c r="AC335" s="36"/>
      <c r="AD335" s="36"/>
      <c r="AE335" s="36"/>
      <c r="AF335" s="36"/>
      <c r="AG335" s="36"/>
      <c r="AH335" s="29"/>
      <c r="AI335" s="36"/>
      <c r="AJ335" s="29"/>
      <c r="AK335" s="36"/>
      <c r="AL335" s="36"/>
      <c r="AM335" s="36"/>
      <c r="AN335" s="29"/>
      <c r="AO335" s="36"/>
      <c r="AP335" s="29"/>
      <c r="AQ335" s="36"/>
      <c r="AR335" s="29"/>
      <c r="AS335" s="36"/>
      <c r="AT335" s="36"/>
      <c r="AU335" s="36"/>
      <c r="AV335" s="29"/>
      <c r="AW335" s="36"/>
      <c r="AX335" s="36"/>
      <c r="AY335" s="36"/>
      <c r="AZ335" s="29"/>
      <c r="BA335" s="36"/>
      <c r="BB335" s="36"/>
      <c r="BC335" s="36"/>
      <c r="BD335" s="36"/>
      <c r="BE335" s="36"/>
      <c r="BF335" s="36"/>
      <c r="BG335" s="36"/>
      <c r="BH335" s="36"/>
      <c r="BI335" s="36"/>
      <c r="BJ335" s="29"/>
      <c r="BK335" s="36"/>
      <c r="BL335" s="29"/>
      <c r="BM335" s="36"/>
      <c r="BN335" s="36"/>
      <c r="BO335" s="36"/>
      <c r="BP335" s="29"/>
      <c r="BQ335" s="36"/>
      <c r="BR335" s="29"/>
      <c r="BS335" s="36"/>
      <c r="BT335" s="36"/>
      <c r="BU335" s="36"/>
      <c r="BV335" s="36"/>
    </row>
    <row r="336" spans="1:74" x14ac:dyDescent="0.25">
      <c r="A336" s="16">
        <v>334</v>
      </c>
      <c r="B336" s="16">
        <v>2</v>
      </c>
      <c r="C336" s="31" t="s">
        <v>938</v>
      </c>
      <c r="D336" s="40">
        <f>октябрь!D336-ноябрь!E336</f>
        <v>-808.47383555555564</v>
      </c>
      <c r="E336" s="40">
        <f t="shared" si="5"/>
        <v>0</v>
      </c>
      <c r="F336" s="36"/>
      <c r="G336" s="36"/>
      <c r="H336" s="36"/>
      <c r="I336" s="27"/>
      <c r="J336" s="36"/>
      <c r="K336" s="36"/>
      <c r="L336" s="36"/>
      <c r="M336" s="36"/>
      <c r="N336" s="36"/>
      <c r="O336" s="29"/>
      <c r="P336" s="36"/>
      <c r="Q336" s="29"/>
      <c r="R336" s="36"/>
      <c r="S336" s="36"/>
      <c r="T336" s="36"/>
      <c r="U336" s="36"/>
      <c r="V336" s="36"/>
      <c r="W336" s="36"/>
      <c r="X336" s="36"/>
      <c r="Y336" s="29"/>
      <c r="Z336" s="36"/>
      <c r="AA336" s="66"/>
      <c r="AB336" s="36"/>
      <c r="AC336" s="36"/>
      <c r="AD336" s="36"/>
      <c r="AE336" s="36"/>
      <c r="AF336" s="36"/>
      <c r="AG336" s="36"/>
      <c r="AH336" s="29"/>
      <c r="AI336" s="36"/>
      <c r="AJ336" s="29"/>
      <c r="AK336" s="36"/>
      <c r="AL336" s="36"/>
      <c r="AM336" s="36"/>
      <c r="AN336" s="29"/>
      <c r="AO336" s="36"/>
      <c r="AP336" s="29"/>
      <c r="AQ336" s="36"/>
      <c r="AR336" s="29"/>
      <c r="AS336" s="36"/>
      <c r="AT336" s="36"/>
      <c r="AU336" s="36"/>
      <c r="AV336" s="29"/>
      <c r="AW336" s="36"/>
      <c r="AX336" s="36"/>
      <c r="AY336" s="36"/>
      <c r="AZ336" s="29"/>
      <c r="BA336" s="36"/>
      <c r="BB336" s="36"/>
      <c r="BC336" s="36"/>
      <c r="BD336" s="36"/>
      <c r="BE336" s="36"/>
      <c r="BF336" s="36"/>
      <c r="BG336" s="36"/>
      <c r="BH336" s="36"/>
      <c r="BI336" s="36"/>
      <c r="BJ336" s="29"/>
      <c r="BK336" s="36"/>
      <c r="BL336" s="29"/>
      <c r="BM336" s="36"/>
      <c r="BN336" s="36"/>
      <c r="BO336" s="36"/>
      <c r="BP336" s="29"/>
      <c r="BQ336" s="36"/>
      <c r="BR336" s="29"/>
      <c r="BS336" s="36"/>
      <c r="BT336" s="36"/>
      <c r="BU336" s="36"/>
      <c r="BV336" s="36"/>
    </row>
    <row r="337" spans="1:74" x14ac:dyDescent="0.25">
      <c r="A337" s="16">
        <v>335</v>
      </c>
      <c r="B337" s="16">
        <v>2</v>
      </c>
      <c r="C337" s="31" t="s">
        <v>786</v>
      </c>
      <c r="D337" s="40">
        <f>октябрь!D337-ноябрь!E337</f>
        <v>-52.699294531400994</v>
      </c>
      <c r="E337" s="40">
        <f t="shared" si="5"/>
        <v>0</v>
      </c>
      <c r="F337" s="36"/>
      <c r="G337" s="36"/>
      <c r="H337" s="36"/>
      <c r="I337" s="27"/>
      <c r="J337" s="36"/>
      <c r="K337" s="36"/>
      <c r="L337" s="36"/>
      <c r="M337" s="36"/>
      <c r="N337" s="36"/>
      <c r="O337" s="29"/>
      <c r="P337" s="36"/>
      <c r="Q337" s="29"/>
      <c r="R337" s="36"/>
      <c r="S337" s="36"/>
      <c r="T337" s="36"/>
      <c r="U337" s="36"/>
      <c r="V337" s="36"/>
      <c r="W337" s="36"/>
      <c r="X337" s="36"/>
      <c r="Y337" s="29"/>
      <c r="Z337" s="36"/>
      <c r="AA337" s="66"/>
      <c r="AB337" s="36"/>
      <c r="AC337" s="36"/>
      <c r="AD337" s="36"/>
      <c r="AE337" s="36"/>
      <c r="AF337" s="36"/>
      <c r="AG337" s="36"/>
      <c r="AH337" s="29"/>
      <c r="AI337" s="36"/>
      <c r="AJ337" s="29"/>
      <c r="AK337" s="36"/>
      <c r="AL337" s="36"/>
      <c r="AM337" s="36"/>
      <c r="AN337" s="29"/>
      <c r="AO337" s="36"/>
      <c r="AP337" s="29"/>
      <c r="AQ337" s="36"/>
      <c r="AR337" s="29"/>
      <c r="AS337" s="36"/>
      <c r="AT337" s="36"/>
      <c r="AU337" s="36"/>
      <c r="AV337" s="29"/>
      <c r="AW337" s="36"/>
      <c r="AX337" s="36"/>
      <c r="AY337" s="36"/>
      <c r="AZ337" s="29"/>
      <c r="BA337" s="36"/>
      <c r="BB337" s="36"/>
      <c r="BC337" s="36"/>
      <c r="BD337" s="36"/>
      <c r="BE337" s="36"/>
      <c r="BF337" s="36"/>
      <c r="BG337" s="36"/>
      <c r="BH337" s="36"/>
      <c r="BI337" s="36"/>
      <c r="BJ337" s="29"/>
      <c r="BK337" s="36"/>
      <c r="BL337" s="29"/>
      <c r="BM337" s="36"/>
      <c r="BN337" s="36"/>
      <c r="BO337" s="36"/>
      <c r="BP337" s="29"/>
      <c r="BQ337" s="36"/>
      <c r="BR337" s="29"/>
      <c r="BS337" s="36"/>
      <c r="BT337" s="36"/>
      <c r="BU337" s="36"/>
      <c r="BV337" s="36"/>
    </row>
    <row r="338" spans="1:74" x14ac:dyDescent="0.25">
      <c r="A338" s="16">
        <v>336</v>
      </c>
      <c r="B338" s="16">
        <v>2</v>
      </c>
      <c r="C338" s="31" t="s">
        <v>787</v>
      </c>
      <c r="D338" s="40">
        <f>октябрь!D338-ноябрь!E338</f>
        <v>-24.10677838647343</v>
      </c>
      <c r="E338" s="40">
        <f t="shared" si="5"/>
        <v>0</v>
      </c>
      <c r="F338" s="36"/>
      <c r="G338" s="36"/>
      <c r="H338" s="36"/>
      <c r="I338" s="27"/>
      <c r="J338" s="36"/>
      <c r="K338" s="36"/>
      <c r="L338" s="36"/>
      <c r="M338" s="36"/>
      <c r="N338" s="36"/>
      <c r="O338" s="29"/>
      <c r="P338" s="36"/>
      <c r="Q338" s="29"/>
      <c r="R338" s="36"/>
      <c r="S338" s="36"/>
      <c r="T338" s="36"/>
      <c r="U338" s="36"/>
      <c r="V338" s="36"/>
      <c r="W338" s="36"/>
      <c r="X338" s="36"/>
      <c r="Y338" s="29"/>
      <c r="Z338" s="36"/>
      <c r="AA338" s="66"/>
      <c r="AB338" s="36"/>
      <c r="AC338" s="36"/>
      <c r="AD338" s="36"/>
      <c r="AE338" s="36"/>
      <c r="AF338" s="36"/>
      <c r="AG338" s="36"/>
      <c r="AH338" s="29"/>
      <c r="AI338" s="36"/>
      <c r="AJ338" s="29"/>
      <c r="AK338" s="36"/>
      <c r="AL338" s="36"/>
      <c r="AM338" s="36"/>
      <c r="AN338" s="29"/>
      <c r="AO338" s="36"/>
      <c r="AP338" s="29"/>
      <c r="AQ338" s="36"/>
      <c r="AR338" s="29"/>
      <c r="AS338" s="36"/>
      <c r="AT338" s="36"/>
      <c r="AU338" s="36"/>
      <c r="AV338" s="29"/>
      <c r="AW338" s="36"/>
      <c r="AX338" s="36"/>
      <c r="AY338" s="36"/>
      <c r="AZ338" s="29"/>
      <c r="BA338" s="36"/>
      <c r="BB338" s="36"/>
      <c r="BC338" s="36"/>
      <c r="BD338" s="36"/>
      <c r="BE338" s="36"/>
      <c r="BF338" s="36"/>
      <c r="BG338" s="36"/>
      <c r="BH338" s="36"/>
      <c r="BI338" s="36"/>
      <c r="BJ338" s="29"/>
      <c r="BK338" s="36"/>
      <c r="BL338" s="29"/>
      <c r="BM338" s="36"/>
      <c r="BN338" s="36"/>
      <c r="BO338" s="36"/>
      <c r="BP338" s="29"/>
      <c r="BQ338" s="36"/>
      <c r="BR338" s="29"/>
      <c r="BS338" s="36"/>
      <c r="BT338" s="36"/>
      <c r="BU338" s="36"/>
      <c r="BV338" s="36"/>
    </row>
    <row r="339" spans="1:74" x14ac:dyDescent="0.25">
      <c r="A339" s="16">
        <v>337</v>
      </c>
      <c r="B339" s="16">
        <v>1</v>
      </c>
      <c r="C339" s="31" t="s">
        <v>918</v>
      </c>
      <c r="D339" s="40">
        <f>октябрь!D339-ноябрь!E339</f>
        <v>418.68599035748792</v>
      </c>
      <c r="E339" s="40">
        <f t="shared" si="5"/>
        <v>0</v>
      </c>
      <c r="F339" s="36"/>
      <c r="G339" s="36"/>
      <c r="H339" s="36"/>
      <c r="I339" s="27"/>
      <c r="J339" s="36"/>
      <c r="K339" s="36"/>
      <c r="L339" s="36"/>
      <c r="M339" s="36"/>
      <c r="N339" s="36"/>
      <c r="O339" s="29"/>
      <c r="P339" s="36"/>
      <c r="Q339" s="29"/>
      <c r="R339" s="36"/>
      <c r="S339" s="36"/>
      <c r="T339" s="36"/>
      <c r="U339" s="36"/>
      <c r="V339" s="36"/>
      <c r="W339" s="36"/>
      <c r="X339" s="36"/>
      <c r="Y339" s="29"/>
      <c r="Z339" s="36"/>
      <c r="AA339" s="66"/>
      <c r="AB339" s="36"/>
      <c r="AC339" s="36"/>
      <c r="AD339" s="36"/>
      <c r="AE339" s="36"/>
      <c r="AF339" s="36"/>
      <c r="AG339" s="36"/>
      <c r="AH339" s="29"/>
      <c r="AI339" s="36"/>
      <c r="AJ339" s="29"/>
      <c r="AK339" s="36"/>
      <c r="AL339" s="36"/>
      <c r="AM339" s="36"/>
      <c r="AN339" s="29"/>
      <c r="AO339" s="36"/>
      <c r="AP339" s="29"/>
      <c r="AQ339" s="36"/>
      <c r="AR339" s="29"/>
      <c r="AS339" s="36"/>
      <c r="AT339" s="36"/>
      <c r="AU339" s="36"/>
      <c r="AV339" s="29"/>
      <c r="AW339" s="36"/>
      <c r="AX339" s="36"/>
      <c r="AY339" s="36"/>
      <c r="AZ339" s="29"/>
      <c r="BA339" s="36"/>
      <c r="BB339" s="36"/>
      <c r="BC339" s="36"/>
      <c r="BD339" s="36"/>
      <c r="BE339" s="36"/>
      <c r="BF339" s="36"/>
      <c r="BG339" s="36"/>
      <c r="BH339" s="36"/>
      <c r="BI339" s="36"/>
      <c r="BJ339" s="29"/>
      <c r="BK339" s="36"/>
      <c r="BL339" s="29"/>
      <c r="BM339" s="36"/>
      <c r="BN339" s="36"/>
      <c r="BO339" s="36"/>
      <c r="BP339" s="29"/>
      <c r="BQ339" s="36"/>
      <c r="BR339" s="29"/>
      <c r="BS339" s="36"/>
      <c r="BT339" s="36"/>
      <c r="BU339" s="36"/>
      <c r="BV339" s="36"/>
    </row>
    <row r="340" spans="1:74" x14ac:dyDescent="0.25">
      <c r="A340" s="16">
        <v>338</v>
      </c>
      <c r="B340" s="16">
        <v>1</v>
      </c>
      <c r="C340" s="31" t="s">
        <v>788</v>
      </c>
      <c r="D340" s="40">
        <f>октябрь!D340-ноябрь!E340</f>
        <v>47.4778499516908</v>
      </c>
      <c r="E340" s="40">
        <f t="shared" si="5"/>
        <v>0</v>
      </c>
      <c r="F340" s="36"/>
      <c r="G340" s="36"/>
      <c r="H340" s="36"/>
      <c r="I340" s="27"/>
      <c r="J340" s="36"/>
      <c r="K340" s="36"/>
      <c r="L340" s="36"/>
      <c r="M340" s="36"/>
      <c r="N340" s="36"/>
      <c r="O340" s="29"/>
      <c r="P340" s="36"/>
      <c r="Q340" s="29"/>
      <c r="R340" s="36"/>
      <c r="S340" s="36"/>
      <c r="T340" s="36"/>
      <c r="U340" s="36"/>
      <c r="V340" s="36"/>
      <c r="W340" s="36"/>
      <c r="X340" s="36"/>
      <c r="Y340" s="29"/>
      <c r="Z340" s="36"/>
      <c r="AA340" s="66"/>
      <c r="AB340" s="36"/>
      <c r="AC340" s="36"/>
      <c r="AD340" s="36"/>
      <c r="AE340" s="36"/>
      <c r="AF340" s="36"/>
      <c r="AG340" s="36"/>
      <c r="AH340" s="29"/>
      <c r="AI340" s="36"/>
      <c r="AJ340" s="29"/>
      <c r="AK340" s="36"/>
      <c r="AL340" s="36"/>
      <c r="AM340" s="36"/>
      <c r="AN340" s="29"/>
      <c r="AO340" s="36"/>
      <c r="AP340" s="29"/>
      <c r="AQ340" s="36"/>
      <c r="AR340" s="29"/>
      <c r="AS340" s="36"/>
      <c r="AT340" s="36"/>
      <c r="AU340" s="36"/>
      <c r="AV340" s="29"/>
      <c r="AW340" s="36"/>
      <c r="AX340" s="36"/>
      <c r="AY340" s="36"/>
      <c r="AZ340" s="29"/>
      <c r="BA340" s="36"/>
      <c r="BB340" s="36"/>
      <c r="BC340" s="36"/>
      <c r="BD340" s="36"/>
      <c r="BE340" s="36"/>
      <c r="BF340" s="36"/>
      <c r="BG340" s="36"/>
      <c r="BH340" s="36"/>
      <c r="BI340" s="36"/>
      <c r="BJ340" s="29"/>
      <c r="BK340" s="36"/>
      <c r="BL340" s="29"/>
      <c r="BM340" s="36"/>
      <c r="BN340" s="36"/>
      <c r="BO340" s="36"/>
      <c r="BP340" s="29"/>
      <c r="BQ340" s="36"/>
      <c r="BR340" s="29"/>
      <c r="BS340" s="36"/>
      <c r="BT340" s="36"/>
      <c r="BU340" s="36"/>
      <c r="BV340" s="36"/>
    </row>
    <row r="341" spans="1:74" x14ac:dyDescent="0.25">
      <c r="A341" s="16">
        <v>339</v>
      </c>
      <c r="B341" s="16">
        <v>1</v>
      </c>
      <c r="C341" s="31" t="s">
        <v>789</v>
      </c>
      <c r="D341" s="40">
        <f>октябрь!D341-ноябрь!E341</f>
        <v>-194.33213548792273</v>
      </c>
      <c r="E341" s="40">
        <f t="shared" si="5"/>
        <v>0</v>
      </c>
      <c r="F341" s="36"/>
      <c r="G341" s="36"/>
      <c r="H341" s="36"/>
      <c r="I341" s="27"/>
      <c r="J341" s="36"/>
      <c r="K341" s="36"/>
      <c r="L341" s="36"/>
      <c r="M341" s="36"/>
      <c r="N341" s="36"/>
      <c r="O341" s="29"/>
      <c r="P341" s="36"/>
      <c r="Q341" s="29"/>
      <c r="R341" s="36"/>
      <c r="S341" s="36"/>
      <c r="T341" s="36"/>
      <c r="U341" s="36"/>
      <c r="V341" s="36"/>
      <c r="W341" s="36"/>
      <c r="X341" s="36"/>
      <c r="Y341" s="29"/>
      <c r="Z341" s="36"/>
      <c r="AA341" s="66"/>
      <c r="AB341" s="36"/>
      <c r="AC341" s="36"/>
      <c r="AD341" s="36"/>
      <c r="AE341" s="36"/>
      <c r="AF341" s="36"/>
      <c r="AG341" s="36"/>
      <c r="AH341" s="29"/>
      <c r="AI341" s="36"/>
      <c r="AJ341" s="29"/>
      <c r="AK341" s="36"/>
      <c r="AL341" s="36"/>
      <c r="AM341" s="36"/>
      <c r="AN341" s="29"/>
      <c r="AO341" s="36"/>
      <c r="AP341" s="29"/>
      <c r="AQ341" s="36"/>
      <c r="AR341" s="29"/>
      <c r="AS341" s="36"/>
      <c r="AT341" s="36"/>
      <c r="AU341" s="36"/>
      <c r="AV341" s="29"/>
      <c r="AW341" s="36"/>
      <c r="AX341" s="36"/>
      <c r="AY341" s="36"/>
      <c r="AZ341" s="29"/>
      <c r="BA341" s="36"/>
      <c r="BB341" s="36"/>
      <c r="BC341" s="36"/>
      <c r="BD341" s="36"/>
      <c r="BE341" s="36"/>
      <c r="BF341" s="36"/>
      <c r="BG341" s="36"/>
      <c r="BH341" s="36"/>
      <c r="BI341" s="36"/>
      <c r="BJ341" s="29"/>
      <c r="BK341" s="36"/>
      <c r="BL341" s="29"/>
      <c r="BM341" s="36"/>
      <c r="BN341" s="36"/>
      <c r="BO341" s="36"/>
      <c r="BP341" s="29"/>
      <c r="BQ341" s="36"/>
      <c r="BR341" s="29"/>
      <c r="BS341" s="36"/>
      <c r="BT341" s="36"/>
      <c r="BU341" s="36"/>
      <c r="BV341" s="36"/>
    </row>
    <row r="342" spans="1:74" x14ac:dyDescent="0.25">
      <c r="A342" s="16">
        <v>340</v>
      </c>
      <c r="B342" s="16">
        <v>1</v>
      </c>
      <c r="C342" s="31" t="s">
        <v>790</v>
      </c>
      <c r="D342" s="40">
        <f>октябрь!D342-ноябрь!E342</f>
        <v>109.66456078260869</v>
      </c>
      <c r="E342" s="40">
        <f t="shared" si="5"/>
        <v>0</v>
      </c>
      <c r="F342" s="36"/>
      <c r="G342" s="36"/>
      <c r="H342" s="36"/>
      <c r="I342" s="27"/>
      <c r="J342" s="36"/>
      <c r="K342" s="36"/>
      <c r="L342" s="36"/>
      <c r="M342" s="36"/>
      <c r="N342" s="36"/>
      <c r="O342" s="29"/>
      <c r="P342" s="36"/>
      <c r="Q342" s="29"/>
      <c r="R342" s="36"/>
      <c r="S342" s="36"/>
      <c r="T342" s="36"/>
      <c r="U342" s="36"/>
      <c r="V342" s="36"/>
      <c r="W342" s="36"/>
      <c r="X342" s="36"/>
      <c r="Y342" s="29"/>
      <c r="Z342" s="36"/>
      <c r="AA342" s="66"/>
      <c r="AB342" s="36"/>
      <c r="AC342" s="36"/>
      <c r="AD342" s="36"/>
      <c r="AE342" s="36"/>
      <c r="AF342" s="36"/>
      <c r="AG342" s="36"/>
      <c r="AH342" s="29"/>
      <c r="AI342" s="36"/>
      <c r="AJ342" s="29"/>
      <c r="AK342" s="36"/>
      <c r="AL342" s="36"/>
      <c r="AM342" s="36"/>
      <c r="AN342" s="29"/>
      <c r="AO342" s="36"/>
      <c r="AP342" s="29"/>
      <c r="AQ342" s="36"/>
      <c r="AR342" s="29"/>
      <c r="AS342" s="36"/>
      <c r="AT342" s="36"/>
      <c r="AU342" s="36"/>
      <c r="AV342" s="29"/>
      <c r="AW342" s="36"/>
      <c r="AX342" s="36"/>
      <c r="AY342" s="36"/>
      <c r="AZ342" s="29"/>
      <c r="BA342" s="36"/>
      <c r="BB342" s="36"/>
      <c r="BC342" s="36"/>
      <c r="BD342" s="36"/>
      <c r="BE342" s="36"/>
      <c r="BF342" s="36"/>
      <c r="BG342" s="36"/>
      <c r="BH342" s="36"/>
      <c r="BI342" s="36"/>
      <c r="BJ342" s="29"/>
      <c r="BK342" s="36"/>
      <c r="BL342" s="29"/>
      <c r="BM342" s="36"/>
      <c r="BN342" s="36"/>
      <c r="BO342" s="36"/>
      <c r="BP342" s="29"/>
      <c r="BQ342" s="36"/>
      <c r="BR342" s="29"/>
      <c r="BS342" s="36"/>
      <c r="BT342" s="36"/>
      <c r="BU342" s="36"/>
      <c r="BV342" s="36"/>
    </row>
    <row r="343" spans="1:74" x14ac:dyDescent="0.25">
      <c r="A343" s="16">
        <v>341</v>
      </c>
      <c r="B343" s="16">
        <v>1</v>
      </c>
      <c r="C343" s="31" t="s">
        <v>791</v>
      </c>
      <c r="D343" s="40">
        <f>октябрь!D343-ноябрь!E343</f>
        <v>50.939239874396144</v>
      </c>
      <c r="E343" s="40">
        <f t="shared" si="5"/>
        <v>0</v>
      </c>
      <c r="F343" s="36"/>
      <c r="G343" s="36"/>
      <c r="H343" s="36"/>
      <c r="I343" s="27"/>
      <c r="J343" s="36"/>
      <c r="K343" s="36"/>
      <c r="L343" s="36"/>
      <c r="M343" s="36"/>
      <c r="N343" s="36"/>
      <c r="O343" s="29"/>
      <c r="P343" s="36"/>
      <c r="Q343" s="29"/>
      <c r="R343" s="36"/>
      <c r="S343" s="36"/>
      <c r="T343" s="36"/>
      <c r="U343" s="36"/>
      <c r="V343" s="36"/>
      <c r="W343" s="36"/>
      <c r="X343" s="36"/>
      <c r="Y343" s="29"/>
      <c r="Z343" s="36"/>
      <c r="AA343" s="66"/>
      <c r="AB343" s="36"/>
      <c r="AC343" s="36"/>
      <c r="AD343" s="36"/>
      <c r="AE343" s="36"/>
      <c r="AF343" s="36"/>
      <c r="AG343" s="36"/>
      <c r="AH343" s="29"/>
      <c r="AI343" s="36"/>
      <c r="AJ343" s="29"/>
      <c r="AK343" s="36"/>
      <c r="AL343" s="36"/>
      <c r="AM343" s="36"/>
      <c r="AN343" s="29"/>
      <c r="AO343" s="36"/>
      <c r="AP343" s="29"/>
      <c r="AQ343" s="36"/>
      <c r="AR343" s="29"/>
      <c r="AS343" s="36"/>
      <c r="AT343" s="36"/>
      <c r="AU343" s="36"/>
      <c r="AV343" s="29"/>
      <c r="AW343" s="36"/>
      <c r="AX343" s="36"/>
      <c r="AY343" s="36"/>
      <c r="AZ343" s="29"/>
      <c r="BA343" s="36"/>
      <c r="BB343" s="36"/>
      <c r="BC343" s="36"/>
      <c r="BD343" s="36"/>
      <c r="BE343" s="36"/>
      <c r="BF343" s="36"/>
      <c r="BG343" s="36"/>
      <c r="BH343" s="36"/>
      <c r="BI343" s="36"/>
      <c r="BJ343" s="29"/>
      <c r="BK343" s="36"/>
      <c r="BL343" s="29"/>
      <c r="BM343" s="36"/>
      <c r="BN343" s="36"/>
      <c r="BO343" s="36"/>
      <c r="BP343" s="29"/>
      <c r="BQ343" s="36"/>
      <c r="BR343" s="29"/>
      <c r="BS343" s="36"/>
      <c r="BT343" s="36"/>
      <c r="BU343" s="36"/>
      <c r="BV343" s="36"/>
    </row>
    <row r="344" spans="1:74" x14ac:dyDescent="0.25">
      <c r="A344" s="16">
        <v>342</v>
      </c>
      <c r="B344" s="16">
        <v>1</v>
      </c>
      <c r="C344" s="31" t="s">
        <v>792</v>
      </c>
      <c r="D344" s="40">
        <f>октябрь!D344-ноябрь!E344</f>
        <v>195.08583872463765</v>
      </c>
      <c r="E344" s="40">
        <f t="shared" si="5"/>
        <v>0</v>
      </c>
      <c r="F344" s="36"/>
      <c r="G344" s="36"/>
      <c r="H344" s="36"/>
      <c r="I344" s="27"/>
      <c r="J344" s="36"/>
      <c r="K344" s="36"/>
      <c r="L344" s="36"/>
      <c r="M344" s="36"/>
      <c r="N344" s="36"/>
      <c r="O344" s="29"/>
      <c r="P344" s="36"/>
      <c r="Q344" s="29"/>
      <c r="R344" s="36"/>
      <c r="S344" s="36"/>
      <c r="T344" s="36"/>
      <c r="U344" s="36"/>
      <c r="V344" s="36"/>
      <c r="W344" s="36"/>
      <c r="X344" s="36"/>
      <c r="Y344" s="29"/>
      <c r="Z344" s="36"/>
      <c r="AA344" s="66"/>
      <c r="AB344" s="36"/>
      <c r="AC344" s="36"/>
      <c r="AD344" s="36"/>
      <c r="AE344" s="36"/>
      <c r="AF344" s="36"/>
      <c r="AG344" s="36"/>
      <c r="AH344" s="29"/>
      <c r="AI344" s="36"/>
      <c r="AJ344" s="29"/>
      <c r="AK344" s="36"/>
      <c r="AL344" s="36"/>
      <c r="AM344" s="36"/>
      <c r="AN344" s="29"/>
      <c r="AO344" s="36"/>
      <c r="AP344" s="29"/>
      <c r="AQ344" s="36"/>
      <c r="AR344" s="29"/>
      <c r="AS344" s="36"/>
      <c r="AT344" s="36"/>
      <c r="AU344" s="36"/>
      <c r="AV344" s="29"/>
      <c r="AW344" s="36"/>
      <c r="AX344" s="36"/>
      <c r="AY344" s="36"/>
      <c r="AZ344" s="29"/>
      <c r="BA344" s="36"/>
      <c r="BB344" s="36"/>
      <c r="BC344" s="36"/>
      <c r="BD344" s="36"/>
      <c r="BE344" s="36"/>
      <c r="BF344" s="36"/>
      <c r="BG344" s="36"/>
      <c r="BH344" s="36"/>
      <c r="BI344" s="36"/>
      <c r="BJ344" s="29"/>
      <c r="BK344" s="36"/>
      <c r="BL344" s="29"/>
      <c r="BM344" s="36"/>
      <c r="BN344" s="36"/>
      <c r="BO344" s="36"/>
      <c r="BP344" s="29"/>
      <c r="BQ344" s="36"/>
      <c r="BR344" s="29"/>
      <c r="BS344" s="36"/>
      <c r="BT344" s="36"/>
      <c r="BU344" s="36"/>
      <c r="BV344" s="36"/>
    </row>
    <row r="345" spans="1:74" x14ac:dyDescent="0.25">
      <c r="A345" s="16">
        <v>343</v>
      </c>
      <c r="B345" s="16">
        <v>2</v>
      </c>
      <c r="C345" s="31" t="s">
        <v>793</v>
      </c>
      <c r="D345" s="40">
        <f>октябрь!D345-ноябрь!E345</f>
        <v>297.68544729468607</v>
      </c>
      <c r="E345" s="40">
        <f t="shared" si="5"/>
        <v>0</v>
      </c>
      <c r="F345" s="36"/>
      <c r="G345" s="36"/>
      <c r="H345" s="36"/>
      <c r="I345" s="27"/>
      <c r="J345" s="36"/>
      <c r="K345" s="36"/>
      <c r="L345" s="36"/>
      <c r="M345" s="36"/>
      <c r="N345" s="36"/>
      <c r="O345" s="29"/>
      <c r="P345" s="36"/>
      <c r="Q345" s="29"/>
      <c r="R345" s="36"/>
      <c r="S345" s="36"/>
      <c r="T345" s="36"/>
      <c r="U345" s="36"/>
      <c r="V345" s="36"/>
      <c r="W345" s="36"/>
      <c r="X345" s="36"/>
      <c r="Y345" s="29"/>
      <c r="Z345" s="36"/>
      <c r="AA345" s="66"/>
      <c r="AB345" s="36"/>
      <c r="AC345" s="36"/>
      <c r="AD345" s="36"/>
      <c r="AE345" s="36"/>
      <c r="AF345" s="36"/>
      <c r="AG345" s="36"/>
      <c r="AH345" s="29"/>
      <c r="AI345" s="36"/>
      <c r="AJ345" s="29"/>
      <c r="AK345" s="36"/>
      <c r="AL345" s="36"/>
      <c r="AM345" s="36"/>
      <c r="AN345" s="29"/>
      <c r="AO345" s="36"/>
      <c r="AP345" s="29"/>
      <c r="AQ345" s="36"/>
      <c r="AR345" s="29"/>
      <c r="AS345" s="36"/>
      <c r="AT345" s="36"/>
      <c r="AU345" s="36"/>
      <c r="AV345" s="29"/>
      <c r="AW345" s="36"/>
      <c r="AX345" s="36"/>
      <c r="AY345" s="36"/>
      <c r="AZ345" s="29"/>
      <c r="BA345" s="36"/>
      <c r="BB345" s="36"/>
      <c r="BC345" s="36"/>
      <c r="BD345" s="36"/>
      <c r="BE345" s="36"/>
      <c r="BF345" s="36"/>
      <c r="BG345" s="36"/>
      <c r="BH345" s="36"/>
      <c r="BI345" s="36"/>
      <c r="BJ345" s="29"/>
      <c r="BK345" s="36"/>
      <c r="BL345" s="29"/>
      <c r="BM345" s="36"/>
      <c r="BN345" s="36"/>
      <c r="BO345" s="36"/>
      <c r="BP345" s="29"/>
      <c r="BQ345" s="36"/>
      <c r="BR345" s="29"/>
      <c r="BS345" s="36"/>
      <c r="BT345" s="36"/>
      <c r="BU345" s="36"/>
      <c r="BV345" s="36"/>
    </row>
    <row r="346" spans="1:74" x14ac:dyDescent="0.25">
      <c r="A346" s="16">
        <v>344</v>
      </c>
      <c r="B346" s="16">
        <v>2</v>
      </c>
      <c r="C346" s="31" t="s">
        <v>794</v>
      </c>
      <c r="D346" s="40">
        <f>октябрь!D346-ноябрь!E346</f>
        <v>-146.549256115942</v>
      </c>
      <c r="E346" s="40">
        <f t="shared" si="5"/>
        <v>0</v>
      </c>
      <c r="F346" s="36"/>
      <c r="G346" s="36"/>
      <c r="H346" s="36"/>
      <c r="I346" s="27"/>
      <c r="J346" s="36"/>
      <c r="K346" s="36"/>
      <c r="L346" s="36"/>
      <c r="M346" s="36"/>
      <c r="N346" s="36"/>
      <c r="O346" s="29"/>
      <c r="P346" s="36"/>
      <c r="Q346" s="29"/>
      <c r="R346" s="36"/>
      <c r="S346" s="36"/>
      <c r="T346" s="36"/>
      <c r="U346" s="36"/>
      <c r="V346" s="36"/>
      <c r="W346" s="36"/>
      <c r="X346" s="36"/>
      <c r="Y346" s="29"/>
      <c r="Z346" s="36"/>
      <c r="AA346" s="66"/>
      <c r="AB346" s="36"/>
      <c r="AC346" s="36"/>
      <c r="AD346" s="36"/>
      <c r="AE346" s="36"/>
      <c r="AF346" s="36"/>
      <c r="AG346" s="36"/>
      <c r="AH346" s="29"/>
      <c r="AI346" s="36"/>
      <c r="AJ346" s="29"/>
      <c r="AK346" s="36"/>
      <c r="AL346" s="36"/>
      <c r="AM346" s="36"/>
      <c r="AN346" s="29"/>
      <c r="AO346" s="36"/>
      <c r="AP346" s="29"/>
      <c r="AQ346" s="36"/>
      <c r="AR346" s="29"/>
      <c r="AS346" s="36"/>
      <c r="AT346" s="36"/>
      <c r="AU346" s="36"/>
      <c r="AV346" s="29"/>
      <c r="AW346" s="36"/>
      <c r="AX346" s="36"/>
      <c r="AY346" s="36"/>
      <c r="AZ346" s="29"/>
      <c r="BA346" s="36"/>
      <c r="BB346" s="36"/>
      <c r="BC346" s="36"/>
      <c r="BD346" s="36"/>
      <c r="BE346" s="36"/>
      <c r="BF346" s="36"/>
      <c r="BG346" s="36"/>
      <c r="BH346" s="36"/>
      <c r="BI346" s="36"/>
      <c r="BJ346" s="29"/>
      <c r="BK346" s="36"/>
      <c r="BL346" s="29"/>
      <c r="BM346" s="36"/>
      <c r="BN346" s="36"/>
      <c r="BO346" s="36"/>
      <c r="BP346" s="29"/>
      <c r="BQ346" s="36"/>
      <c r="BR346" s="29"/>
      <c r="BS346" s="36"/>
      <c r="BT346" s="36"/>
      <c r="BU346" s="36"/>
      <c r="BV346" s="36"/>
    </row>
    <row r="347" spans="1:74" x14ac:dyDescent="0.25">
      <c r="A347" s="16">
        <v>345</v>
      </c>
      <c r="B347" s="16">
        <v>2</v>
      </c>
      <c r="C347" s="31" t="s">
        <v>795</v>
      </c>
      <c r="D347" s="40">
        <f>октябрь!D347-ноябрь!E347</f>
        <v>-199.21554603864737</v>
      </c>
      <c r="E347" s="40">
        <f t="shared" si="5"/>
        <v>0</v>
      </c>
      <c r="F347" s="36"/>
      <c r="G347" s="36"/>
      <c r="H347" s="36"/>
      <c r="I347" s="27"/>
      <c r="J347" s="36"/>
      <c r="K347" s="36"/>
      <c r="L347" s="36"/>
      <c r="M347" s="36"/>
      <c r="N347" s="36"/>
      <c r="O347" s="29"/>
      <c r="P347" s="36"/>
      <c r="Q347" s="29"/>
      <c r="R347" s="36"/>
      <c r="S347" s="36"/>
      <c r="T347" s="36"/>
      <c r="U347" s="36"/>
      <c r="V347" s="36"/>
      <c r="W347" s="36"/>
      <c r="X347" s="36"/>
      <c r="Y347" s="29"/>
      <c r="Z347" s="36"/>
      <c r="AA347" s="66"/>
      <c r="AB347" s="36"/>
      <c r="AC347" s="36"/>
      <c r="AD347" s="36"/>
      <c r="AE347" s="36"/>
      <c r="AF347" s="36"/>
      <c r="AG347" s="36"/>
      <c r="AH347" s="29"/>
      <c r="AI347" s="36"/>
      <c r="AJ347" s="29"/>
      <c r="AK347" s="36"/>
      <c r="AL347" s="36"/>
      <c r="AM347" s="36"/>
      <c r="AN347" s="29"/>
      <c r="AO347" s="36"/>
      <c r="AP347" s="29"/>
      <c r="AQ347" s="36"/>
      <c r="AR347" s="29"/>
      <c r="AS347" s="36"/>
      <c r="AT347" s="36"/>
      <c r="AU347" s="36"/>
      <c r="AV347" s="29"/>
      <c r="AW347" s="36"/>
      <c r="AX347" s="36"/>
      <c r="AY347" s="36"/>
      <c r="AZ347" s="29"/>
      <c r="BA347" s="36"/>
      <c r="BB347" s="36"/>
      <c r="BC347" s="36"/>
      <c r="BD347" s="36"/>
      <c r="BE347" s="36"/>
      <c r="BF347" s="36"/>
      <c r="BG347" s="36"/>
      <c r="BH347" s="36"/>
      <c r="BI347" s="36"/>
      <c r="BJ347" s="29"/>
      <c r="BK347" s="36"/>
      <c r="BL347" s="29"/>
      <c r="BM347" s="36"/>
      <c r="BN347" s="36"/>
      <c r="BO347" s="36"/>
      <c r="BP347" s="29"/>
      <c r="BQ347" s="36"/>
      <c r="BR347" s="29"/>
      <c r="BS347" s="36"/>
      <c r="BT347" s="36"/>
      <c r="BU347" s="36"/>
      <c r="BV347" s="36"/>
    </row>
    <row r="348" spans="1:74" x14ac:dyDescent="0.25">
      <c r="A348" s="16">
        <v>346</v>
      </c>
      <c r="B348" s="16">
        <v>2</v>
      </c>
      <c r="C348" s="31" t="s">
        <v>796</v>
      </c>
      <c r="D348" s="40">
        <f>октябрь!D348-ноябрь!E348</f>
        <v>-115.73991028985506</v>
      </c>
      <c r="E348" s="40">
        <f t="shared" si="5"/>
        <v>0</v>
      </c>
      <c r="F348" s="36"/>
      <c r="G348" s="36"/>
      <c r="H348" s="36"/>
      <c r="I348" s="27"/>
      <c r="J348" s="36"/>
      <c r="K348" s="36"/>
      <c r="L348" s="36"/>
      <c r="M348" s="36"/>
      <c r="N348" s="36"/>
      <c r="O348" s="29"/>
      <c r="P348" s="36"/>
      <c r="Q348" s="29"/>
      <c r="R348" s="36"/>
      <c r="S348" s="36"/>
      <c r="T348" s="36"/>
      <c r="U348" s="36"/>
      <c r="V348" s="36"/>
      <c r="W348" s="36"/>
      <c r="X348" s="36"/>
      <c r="Y348" s="29"/>
      <c r="Z348" s="36"/>
      <c r="AA348" s="66"/>
      <c r="AB348" s="36"/>
      <c r="AC348" s="36"/>
      <c r="AD348" s="36"/>
      <c r="AE348" s="36"/>
      <c r="AF348" s="36"/>
      <c r="AG348" s="36"/>
      <c r="AH348" s="29"/>
      <c r="AI348" s="36"/>
      <c r="AJ348" s="29"/>
      <c r="AK348" s="36"/>
      <c r="AL348" s="36"/>
      <c r="AM348" s="36"/>
      <c r="AN348" s="29"/>
      <c r="AO348" s="36"/>
      <c r="AP348" s="29"/>
      <c r="AQ348" s="36"/>
      <c r="AR348" s="29"/>
      <c r="AS348" s="36"/>
      <c r="AT348" s="36"/>
      <c r="AU348" s="36"/>
      <c r="AV348" s="29"/>
      <c r="AW348" s="36"/>
      <c r="AX348" s="36"/>
      <c r="AY348" s="36"/>
      <c r="AZ348" s="29"/>
      <c r="BA348" s="36"/>
      <c r="BB348" s="36"/>
      <c r="BC348" s="36"/>
      <c r="BD348" s="36"/>
      <c r="BE348" s="36"/>
      <c r="BF348" s="36"/>
      <c r="BG348" s="36"/>
      <c r="BH348" s="36"/>
      <c r="BI348" s="36"/>
      <c r="BJ348" s="29"/>
      <c r="BK348" s="36"/>
      <c r="BL348" s="29"/>
      <c r="BM348" s="36"/>
      <c r="BN348" s="36"/>
      <c r="BO348" s="36"/>
      <c r="BP348" s="29"/>
      <c r="BQ348" s="36"/>
      <c r="BR348" s="29"/>
      <c r="BS348" s="36"/>
      <c r="BT348" s="36"/>
      <c r="BU348" s="36"/>
      <c r="BV348" s="36"/>
    </row>
    <row r="349" spans="1:74" x14ac:dyDescent="0.25">
      <c r="A349" s="16">
        <v>347</v>
      </c>
      <c r="B349" s="16">
        <v>2</v>
      </c>
      <c r="C349" s="31" t="s">
        <v>797</v>
      </c>
      <c r="D349" s="40">
        <f>октябрь!D349-ноябрь!E349</f>
        <v>-359.67938348792268</v>
      </c>
      <c r="E349" s="40">
        <f t="shared" si="5"/>
        <v>0</v>
      </c>
      <c r="F349" s="36"/>
      <c r="G349" s="36"/>
      <c r="H349" s="36"/>
      <c r="I349" s="27"/>
      <c r="J349" s="36"/>
      <c r="K349" s="36"/>
      <c r="L349" s="36"/>
      <c r="M349" s="36"/>
      <c r="N349" s="36"/>
      <c r="O349" s="29"/>
      <c r="P349" s="36"/>
      <c r="Q349" s="29"/>
      <c r="R349" s="36"/>
      <c r="S349" s="36"/>
      <c r="T349" s="36"/>
      <c r="U349" s="36"/>
      <c r="V349" s="36"/>
      <c r="W349" s="36"/>
      <c r="X349" s="36"/>
      <c r="Y349" s="29"/>
      <c r="Z349" s="36"/>
      <c r="AA349" s="66"/>
      <c r="AB349" s="36"/>
      <c r="AC349" s="36"/>
      <c r="AD349" s="36"/>
      <c r="AE349" s="36"/>
      <c r="AF349" s="36"/>
      <c r="AG349" s="36"/>
      <c r="AH349" s="29"/>
      <c r="AI349" s="36"/>
      <c r="AJ349" s="29"/>
      <c r="AK349" s="36"/>
      <c r="AL349" s="36"/>
      <c r="AM349" s="36"/>
      <c r="AN349" s="29"/>
      <c r="AO349" s="36"/>
      <c r="AP349" s="29"/>
      <c r="AQ349" s="36"/>
      <c r="AR349" s="29"/>
      <c r="AS349" s="36"/>
      <c r="AT349" s="36"/>
      <c r="AU349" s="36"/>
      <c r="AV349" s="29"/>
      <c r="AW349" s="36"/>
      <c r="AX349" s="36"/>
      <c r="AY349" s="36"/>
      <c r="AZ349" s="29"/>
      <c r="BA349" s="36"/>
      <c r="BB349" s="36"/>
      <c r="BC349" s="36"/>
      <c r="BD349" s="36"/>
      <c r="BE349" s="36"/>
      <c r="BF349" s="36"/>
      <c r="BG349" s="36"/>
      <c r="BH349" s="36"/>
      <c r="BI349" s="36"/>
      <c r="BJ349" s="29"/>
      <c r="BK349" s="36"/>
      <c r="BL349" s="29"/>
      <c r="BM349" s="36"/>
      <c r="BN349" s="36"/>
      <c r="BO349" s="36"/>
      <c r="BP349" s="29"/>
      <c r="BQ349" s="36"/>
      <c r="BR349" s="29"/>
      <c r="BS349" s="36"/>
      <c r="BT349" s="36"/>
      <c r="BU349" s="36"/>
      <c r="BV349" s="36"/>
    </row>
    <row r="350" spans="1:74" x14ac:dyDescent="0.25">
      <c r="A350" s="16">
        <v>348</v>
      </c>
      <c r="B350" s="16">
        <v>2</v>
      </c>
      <c r="C350" s="31" t="s">
        <v>798</v>
      </c>
      <c r="D350" s="40">
        <f>октябрь!D350-ноябрь!E350</f>
        <v>-491.13511808695648</v>
      </c>
      <c r="E350" s="40">
        <f t="shared" si="5"/>
        <v>0</v>
      </c>
      <c r="F350" s="36"/>
      <c r="G350" s="36"/>
      <c r="H350" s="36"/>
      <c r="I350" s="27"/>
      <c r="J350" s="36"/>
      <c r="K350" s="36"/>
      <c r="L350" s="36"/>
      <c r="M350" s="36"/>
      <c r="N350" s="36"/>
      <c r="O350" s="29"/>
      <c r="P350" s="36"/>
      <c r="Q350" s="29"/>
      <c r="R350" s="36"/>
      <c r="S350" s="36"/>
      <c r="T350" s="36"/>
      <c r="U350" s="36"/>
      <c r="V350" s="36"/>
      <c r="W350" s="36"/>
      <c r="X350" s="36"/>
      <c r="Y350" s="29"/>
      <c r="Z350" s="36"/>
      <c r="AA350" s="66"/>
      <c r="AB350" s="36"/>
      <c r="AC350" s="36"/>
      <c r="AD350" s="36"/>
      <c r="AE350" s="36"/>
      <c r="AF350" s="36"/>
      <c r="AG350" s="36"/>
      <c r="AH350" s="29"/>
      <c r="AI350" s="36"/>
      <c r="AJ350" s="29"/>
      <c r="AK350" s="36"/>
      <c r="AL350" s="36"/>
      <c r="AM350" s="36"/>
      <c r="AN350" s="29"/>
      <c r="AO350" s="36"/>
      <c r="AP350" s="29"/>
      <c r="AQ350" s="36"/>
      <c r="AR350" s="29"/>
      <c r="AS350" s="36"/>
      <c r="AT350" s="36"/>
      <c r="AU350" s="36"/>
      <c r="AV350" s="29"/>
      <c r="AW350" s="36"/>
      <c r="AX350" s="36"/>
      <c r="AY350" s="36"/>
      <c r="AZ350" s="29"/>
      <c r="BA350" s="36"/>
      <c r="BB350" s="36"/>
      <c r="BC350" s="36"/>
      <c r="BD350" s="36"/>
      <c r="BE350" s="36"/>
      <c r="BF350" s="36"/>
      <c r="BG350" s="36"/>
      <c r="BH350" s="36"/>
      <c r="BI350" s="36"/>
      <c r="BJ350" s="29"/>
      <c r="BK350" s="36"/>
      <c r="BL350" s="29"/>
      <c r="BM350" s="36"/>
      <c r="BN350" s="36"/>
      <c r="BO350" s="36"/>
      <c r="BP350" s="29"/>
      <c r="BQ350" s="36"/>
      <c r="BR350" s="29"/>
      <c r="BS350" s="36"/>
      <c r="BT350" s="36"/>
      <c r="BU350" s="36"/>
      <c r="BV350" s="36"/>
    </row>
    <row r="351" spans="1:74" x14ac:dyDescent="0.25">
      <c r="A351" s="16">
        <v>349</v>
      </c>
      <c r="B351" s="16">
        <v>2</v>
      </c>
      <c r="C351" s="31" t="s">
        <v>799</v>
      </c>
      <c r="D351" s="40">
        <f>октябрь!D351-ноябрь!E351</f>
        <v>-348.87075864734294</v>
      </c>
      <c r="E351" s="40">
        <f t="shared" si="5"/>
        <v>0</v>
      </c>
      <c r="F351" s="36"/>
      <c r="G351" s="36"/>
      <c r="H351" s="36"/>
      <c r="I351" s="27"/>
      <c r="J351" s="36"/>
      <c r="K351" s="36"/>
      <c r="L351" s="36"/>
      <c r="M351" s="36"/>
      <c r="N351" s="36"/>
      <c r="O351" s="29"/>
      <c r="P351" s="36"/>
      <c r="Q351" s="29"/>
      <c r="R351" s="36"/>
      <c r="S351" s="36"/>
      <c r="T351" s="36"/>
      <c r="U351" s="36"/>
      <c r="V351" s="36"/>
      <c r="W351" s="36"/>
      <c r="X351" s="36"/>
      <c r="Y351" s="29"/>
      <c r="Z351" s="36"/>
      <c r="AA351" s="66"/>
      <c r="AB351" s="36"/>
      <c r="AC351" s="36"/>
      <c r="AD351" s="36"/>
      <c r="AE351" s="36"/>
      <c r="AF351" s="36"/>
      <c r="AG351" s="36"/>
      <c r="AH351" s="29"/>
      <c r="AI351" s="36"/>
      <c r="AJ351" s="29"/>
      <c r="AK351" s="36"/>
      <c r="AL351" s="36"/>
      <c r="AM351" s="36"/>
      <c r="AN351" s="29"/>
      <c r="AO351" s="36"/>
      <c r="AP351" s="29"/>
      <c r="AQ351" s="36"/>
      <c r="AR351" s="29"/>
      <c r="AS351" s="36"/>
      <c r="AT351" s="36"/>
      <c r="AU351" s="36"/>
      <c r="AV351" s="29"/>
      <c r="AW351" s="36"/>
      <c r="AX351" s="36"/>
      <c r="AY351" s="36"/>
      <c r="AZ351" s="29"/>
      <c r="BA351" s="36"/>
      <c r="BB351" s="36"/>
      <c r="BC351" s="36"/>
      <c r="BD351" s="36"/>
      <c r="BE351" s="36"/>
      <c r="BF351" s="36"/>
      <c r="BG351" s="36"/>
      <c r="BH351" s="36"/>
      <c r="BI351" s="36"/>
      <c r="BJ351" s="29"/>
      <c r="BK351" s="36"/>
      <c r="BL351" s="29"/>
      <c r="BM351" s="36"/>
      <c r="BN351" s="36"/>
      <c r="BO351" s="36"/>
      <c r="BP351" s="29"/>
      <c r="BQ351" s="36"/>
      <c r="BR351" s="29"/>
      <c r="BS351" s="36"/>
      <c r="BT351" s="36"/>
      <c r="BU351" s="36"/>
      <c r="BV351" s="36"/>
    </row>
    <row r="352" spans="1:74" x14ac:dyDescent="0.25">
      <c r="A352" s="16">
        <v>350</v>
      </c>
      <c r="B352" s="16">
        <v>2</v>
      </c>
      <c r="C352" s="31" t="s">
        <v>800</v>
      </c>
      <c r="D352" s="40">
        <f>октябрь!D352-ноябрь!E352</f>
        <v>-471.39657166183565</v>
      </c>
      <c r="E352" s="40">
        <f t="shared" si="5"/>
        <v>0</v>
      </c>
      <c r="F352" s="36"/>
      <c r="G352" s="36"/>
      <c r="H352" s="36"/>
      <c r="I352" s="27"/>
      <c r="J352" s="36"/>
      <c r="K352" s="36"/>
      <c r="L352" s="36"/>
      <c r="M352" s="36"/>
      <c r="N352" s="36"/>
      <c r="O352" s="29"/>
      <c r="P352" s="36"/>
      <c r="Q352" s="29"/>
      <c r="R352" s="36"/>
      <c r="S352" s="36"/>
      <c r="T352" s="36"/>
      <c r="U352" s="36"/>
      <c r="V352" s="36"/>
      <c r="W352" s="36"/>
      <c r="X352" s="36"/>
      <c r="Y352" s="29"/>
      <c r="Z352" s="36"/>
      <c r="AA352" s="66"/>
      <c r="AB352" s="36"/>
      <c r="AC352" s="36"/>
      <c r="AD352" s="36"/>
      <c r="AE352" s="36"/>
      <c r="AF352" s="36"/>
      <c r="AG352" s="36"/>
      <c r="AH352" s="29"/>
      <c r="AI352" s="36"/>
      <c r="AJ352" s="29"/>
      <c r="AK352" s="36"/>
      <c r="AL352" s="36"/>
      <c r="AM352" s="36"/>
      <c r="AN352" s="29"/>
      <c r="AO352" s="36"/>
      <c r="AP352" s="29"/>
      <c r="AQ352" s="36"/>
      <c r="AR352" s="29"/>
      <c r="AS352" s="36"/>
      <c r="AT352" s="36"/>
      <c r="AU352" s="36"/>
      <c r="AV352" s="29"/>
      <c r="AW352" s="36"/>
      <c r="AX352" s="36"/>
      <c r="AY352" s="36"/>
      <c r="AZ352" s="29"/>
      <c r="BA352" s="36"/>
      <c r="BB352" s="36"/>
      <c r="BC352" s="36"/>
      <c r="BD352" s="36"/>
      <c r="BE352" s="36"/>
      <c r="BF352" s="36"/>
      <c r="BG352" s="36"/>
      <c r="BH352" s="36"/>
      <c r="BI352" s="36"/>
      <c r="BJ352" s="29"/>
      <c r="BK352" s="36"/>
      <c r="BL352" s="29"/>
      <c r="BM352" s="36"/>
      <c r="BN352" s="36"/>
      <c r="BO352" s="36"/>
      <c r="BP352" s="29"/>
      <c r="BQ352" s="36"/>
      <c r="BR352" s="29"/>
      <c r="BS352" s="36"/>
      <c r="BT352" s="36"/>
      <c r="BU352" s="36"/>
      <c r="BV352" s="36"/>
    </row>
    <row r="353" spans="1:74" ht="16.5" customHeight="1" x14ac:dyDescent="0.25">
      <c r="A353" s="16">
        <v>351</v>
      </c>
      <c r="B353" s="16">
        <v>3</v>
      </c>
      <c r="C353" s="31" t="s">
        <v>801</v>
      </c>
      <c r="D353" s="40">
        <f>октябрь!D353-ноябрь!E353</f>
        <v>162.88202371980674</v>
      </c>
      <c r="E353" s="40">
        <f t="shared" si="5"/>
        <v>0</v>
      </c>
      <c r="F353" s="36"/>
      <c r="G353" s="36"/>
      <c r="H353" s="36"/>
      <c r="I353" s="27"/>
      <c r="J353" s="36"/>
      <c r="K353" s="36"/>
      <c r="L353" s="36"/>
      <c r="M353" s="36"/>
      <c r="N353" s="36"/>
      <c r="O353" s="29"/>
      <c r="P353" s="36"/>
      <c r="Q353" s="29"/>
      <c r="R353" s="36"/>
      <c r="S353" s="36"/>
      <c r="T353" s="36"/>
      <c r="U353" s="36"/>
      <c r="V353" s="36"/>
      <c r="W353" s="36"/>
      <c r="X353" s="36"/>
      <c r="Y353" s="29"/>
      <c r="Z353" s="36"/>
      <c r="AA353" s="66"/>
      <c r="AB353" s="36"/>
      <c r="AC353" s="36"/>
      <c r="AD353" s="36"/>
      <c r="AE353" s="36"/>
      <c r="AF353" s="36"/>
      <c r="AG353" s="36"/>
      <c r="AH353" s="29"/>
      <c r="AI353" s="36"/>
      <c r="AJ353" s="29"/>
      <c r="AK353" s="36"/>
      <c r="AL353" s="36"/>
      <c r="AM353" s="36"/>
      <c r="AN353" s="29"/>
      <c r="AO353" s="36"/>
      <c r="AP353" s="29"/>
      <c r="AQ353" s="36"/>
      <c r="AR353" s="29"/>
      <c r="AS353" s="36"/>
      <c r="AT353" s="36"/>
      <c r="AU353" s="36"/>
      <c r="AV353" s="29"/>
      <c r="AW353" s="36"/>
      <c r="AX353" s="36"/>
      <c r="AY353" s="36"/>
      <c r="AZ353" s="29"/>
      <c r="BA353" s="36"/>
      <c r="BB353" s="36"/>
      <c r="BC353" s="36"/>
      <c r="BD353" s="36"/>
      <c r="BE353" s="36"/>
      <c r="BF353" s="36"/>
      <c r="BG353" s="36"/>
      <c r="BH353" s="36"/>
      <c r="BI353" s="36"/>
      <c r="BJ353" s="29"/>
      <c r="BK353" s="36"/>
      <c r="BL353" s="29"/>
      <c r="BM353" s="36"/>
      <c r="BN353" s="36"/>
      <c r="BO353" s="36"/>
      <c r="BP353" s="29"/>
      <c r="BQ353" s="36"/>
      <c r="BR353" s="29"/>
      <c r="BS353" s="36"/>
      <c r="BT353" s="36"/>
      <c r="BU353" s="36"/>
      <c r="BV353" s="36"/>
    </row>
    <row r="354" spans="1:74" x14ac:dyDescent="0.25">
      <c r="A354" s="16">
        <v>352</v>
      </c>
      <c r="B354" s="16">
        <v>3</v>
      </c>
      <c r="C354" s="31" t="s">
        <v>802</v>
      </c>
      <c r="D354" s="40">
        <f>октябрь!D354-ноябрь!E354</f>
        <v>101.53723978743959</v>
      </c>
      <c r="E354" s="40">
        <f t="shared" si="5"/>
        <v>0</v>
      </c>
      <c r="F354" s="36"/>
      <c r="G354" s="36"/>
      <c r="H354" s="36"/>
      <c r="I354" s="27"/>
      <c r="J354" s="36"/>
      <c r="K354" s="36"/>
      <c r="L354" s="36"/>
      <c r="M354" s="36"/>
      <c r="N354" s="36"/>
      <c r="O354" s="29"/>
      <c r="P354" s="36"/>
      <c r="Q354" s="29"/>
      <c r="R354" s="36"/>
      <c r="S354" s="36"/>
      <c r="T354" s="36"/>
      <c r="U354" s="36"/>
      <c r="V354" s="36"/>
      <c r="W354" s="36"/>
      <c r="X354" s="36"/>
      <c r="Y354" s="29"/>
      <c r="Z354" s="36"/>
      <c r="AA354" s="66"/>
      <c r="AB354" s="36"/>
      <c r="AC354" s="36"/>
      <c r="AD354" s="36"/>
      <c r="AE354" s="36"/>
      <c r="AF354" s="36"/>
      <c r="AG354" s="36"/>
      <c r="AH354" s="29"/>
      <c r="AI354" s="36"/>
      <c r="AJ354" s="29"/>
      <c r="AK354" s="36"/>
      <c r="AL354" s="36"/>
      <c r="AM354" s="36"/>
      <c r="AN354" s="29"/>
      <c r="AO354" s="36"/>
      <c r="AP354" s="29"/>
      <c r="AQ354" s="36"/>
      <c r="AR354" s="29"/>
      <c r="AS354" s="36"/>
      <c r="AT354" s="36"/>
      <c r="AU354" s="36"/>
      <c r="AV354" s="29"/>
      <c r="AW354" s="36"/>
      <c r="AX354" s="36"/>
      <c r="AY354" s="36"/>
      <c r="AZ354" s="29"/>
      <c r="BA354" s="36"/>
      <c r="BB354" s="36"/>
      <c r="BC354" s="36"/>
      <c r="BD354" s="36"/>
      <c r="BE354" s="36"/>
      <c r="BF354" s="36"/>
      <c r="BG354" s="36"/>
      <c r="BH354" s="36"/>
      <c r="BI354" s="36"/>
      <c r="BJ354" s="29"/>
      <c r="BK354" s="36"/>
      <c r="BL354" s="29"/>
      <c r="BM354" s="36"/>
      <c r="BN354" s="36"/>
      <c r="BO354" s="36"/>
      <c r="BP354" s="29"/>
      <c r="BQ354" s="36"/>
      <c r="BR354" s="29"/>
      <c r="BS354" s="36"/>
      <c r="BT354" s="36"/>
      <c r="BU354" s="36"/>
      <c r="BV354" s="36"/>
    </row>
    <row r="355" spans="1:74" x14ac:dyDescent="0.25">
      <c r="A355" s="16">
        <v>353</v>
      </c>
      <c r="B355" s="16">
        <v>3</v>
      </c>
      <c r="C355" s="31" t="s">
        <v>803</v>
      </c>
      <c r="D355" s="40">
        <f>октябрь!D355-ноябрь!E355</f>
        <v>1087.8328796618355</v>
      </c>
      <c r="E355" s="40">
        <f t="shared" si="5"/>
        <v>0</v>
      </c>
      <c r="F355" s="36"/>
      <c r="G355" s="36"/>
      <c r="H355" s="36"/>
      <c r="I355" s="27"/>
      <c r="J355" s="36"/>
      <c r="K355" s="36"/>
      <c r="L355" s="36"/>
      <c r="M355" s="36"/>
      <c r="N355" s="36"/>
      <c r="O355" s="29"/>
      <c r="P355" s="36"/>
      <c r="Q355" s="29"/>
      <c r="R355" s="36"/>
      <c r="S355" s="36"/>
      <c r="T355" s="36"/>
      <c r="U355" s="36"/>
      <c r="V355" s="36"/>
      <c r="W355" s="36"/>
      <c r="X355" s="36"/>
      <c r="Y355" s="29"/>
      <c r="Z355" s="36"/>
      <c r="AA355" s="66"/>
      <c r="AB355" s="36"/>
      <c r="AC355" s="36"/>
      <c r="AD355" s="36"/>
      <c r="AE355" s="36"/>
      <c r="AF355" s="36"/>
      <c r="AG355" s="36"/>
      <c r="AH355" s="29"/>
      <c r="AI355" s="36"/>
      <c r="AJ355" s="29"/>
      <c r="AK355" s="36"/>
      <c r="AL355" s="36"/>
      <c r="AM355" s="36"/>
      <c r="AN355" s="29"/>
      <c r="AO355" s="36"/>
      <c r="AP355" s="29"/>
      <c r="AQ355" s="36"/>
      <c r="AR355" s="29"/>
      <c r="AS355" s="36"/>
      <c r="AT355" s="36"/>
      <c r="AU355" s="36"/>
      <c r="AV355" s="29"/>
      <c r="AW355" s="36"/>
      <c r="AX355" s="36"/>
      <c r="AY355" s="36"/>
      <c r="AZ355" s="29"/>
      <c r="BA355" s="36"/>
      <c r="BB355" s="36"/>
      <c r="BC355" s="36"/>
      <c r="BD355" s="36"/>
      <c r="BE355" s="36"/>
      <c r="BF355" s="36"/>
      <c r="BG355" s="36"/>
      <c r="BH355" s="36"/>
      <c r="BI355" s="36"/>
      <c r="BJ355" s="29"/>
      <c r="BK355" s="36"/>
      <c r="BL355" s="29"/>
      <c r="BM355" s="36"/>
      <c r="BN355" s="36"/>
      <c r="BO355" s="36"/>
      <c r="BP355" s="29"/>
      <c r="BQ355" s="36"/>
      <c r="BR355" s="29"/>
      <c r="BS355" s="36"/>
      <c r="BT355" s="36"/>
      <c r="BU355" s="36"/>
      <c r="BV355" s="36"/>
    </row>
    <row r="356" spans="1:74" x14ac:dyDescent="0.25">
      <c r="A356" s="16">
        <v>354</v>
      </c>
      <c r="B356" s="16">
        <v>3</v>
      </c>
      <c r="C356" s="31" t="s">
        <v>804</v>
      </c>
      <c r="D356" s="40">
        <f>октябрь!D356-ноябрь!E356</f>
        <v>386.00170179710142</v>
      </c>
      <c r="E356" s="40">
        <f t="shared" si="5"/>
        <v>0</v>
      </c>
      <c r="F356" s="36"/>
      <c r="G356" s="36"/>
      <c r="H356" s="36"/>
      <c r="I356" s="27"/>
      <c r="J356" s="36"/>
      <c r="K356" s="36"/>
      <c r="L356" s="36"/>
      <c r="M356" s="36"/>
      <c r="N356" s="36"/>
      <c r="O356" s="29"/>
      <c r="P356" s="36"/>
      <c r="Q356" s="29"/>
      <c r="R356" s="36"/>
      <c r="S356" s="36"/>
      <c r="T356" s="36"/>
      <c r="U356" s="36"/>
      <c r="V356" s="36"/>
      <c r="W356" s="36"/>
      <c r="X356" s="36"/>
      <c r="Y356" s="29"/>
      <c r="Z356" s="36"/>
      <c r="AA356" s="66"/>
      <c r="AB356" s="36"/>
      <c r="AC356" s="36"/>
      <c r="AD356" s="36"/>
      <c r="AE356" s="36"/>
      <c r="AF356" s="36"/>
      <c r="AG356" s="36"/>
      <c r="AH356" s="29"/>
      <c r="AI356" s="36"/>
      <c r="AJ356" s="29"/>
      <c r="AK356" s="36"/>
      <c r="AL356" s="36"/>
      <c r="AM356" s="36"/>
      <c r="AN356" s="29"/>
      <c r="AO356" s="36"/>
      <c r="AP356" s="29"/>
      <c r="AQ356" s="36"/>
      <c r="AR356" s="29"/>
      <c r="AS356" s="36"/>
      <c r="AT356" s="36"/>
      <c r="AU356" s="36"/>
      <c r="AV356" s="29"/>
      <c r="AW356" s="36"/>
      <c r="AX356" s="36"/>
      <c r="AY356" s="36"/>
      <c r="AZ356" s="29"/>
      <c r="BA356" s="36"/>
      <c r="BB356" s="36"/>
      <c r="BC356" s="36"/>
      <c r="BD356" s="36"/>
      <c r="BE356" s="36"/>
      <c r="BF356" s="36"/>
      <c r="BG356" s="36"/>
      <c r="BH356" s="36"/>
      <c r="BI356" s="36"/>
      <c r="BJ356" s="29"/>
      <c r="BK356" s="36"/>
      <c r="BL356" s="29"/>
      <c r="BM356" s="36"/>
      <c r="BN356" s="36"/>
      <c r="BO356" s="36"/>
      <c r="BP356" s="29"/>
      <c r="BQ356" s="36"/>
      <c r="BR356" s="29"/>
      <c r="BS356" s="36"/>
      <c r="BT356" s="36"/>
      <c r="BU356" s="36"/>
      <c r="BV356" s="36"/>
    </row>
    <row r="357" spans="1:74" x14ac:dyDescent="0.25">
      <c r="A357" s="16">
        <v>355</v>
      </c>
      <c r="B357" s="16">
        <v>3</v>
      </c>
      <c r="C357" s="31" t="s">
        <v>805</v>
      </c>
      <c r="D357" s="40">
        <f>октябрь!D357-ноябрь!E357</f>
        <v>-1362.6611600096621</v>
      </c>
      <c r="E357" s="40">
        <f t="shared" si="5"/>
        <v>0</v>
      </c>
      <c r="F357" s="36"/>
      <c r="G357" s="36"/>
      <c r="H357" s="36"/>
      <c r="I357" s="27"/>
      <c r="J357" s="36"/>
      <c r="K357" s="36"/>
      <c r="L357" s="36"/>
      <c r="M357" s="36"/>
      <c r="N357" s="36"/>
      <c r="O357" s="29"/>
      <c r="P357" s="36"/>
      <c r="Q357" s="29"/>
      <c r="R357" s="36"/>
      <c r="S357" s="36"/>
      <c r="T357" s="36"/>
      <c r="U357" s="36"/>
      <c r="V357" s="36"/>
      <c r="W357" s="36"/>
      <c r="X357" s="36"/>
      <c r="Y357" s="29"/>
      <c r="Z357" s="36"/>
      <c r="AA357" s="66"/>
      <c r="AB357" s="36"/>
      <c r="AC357" s="36"/>
      <c r="AD357" s="36"/>
      <c r="AE357" s="36"/>
      <c r="AF357" s="36"/>
      <c r="AG357" s="36"/>
      <c r="AH357" s="29"/>
      <c r="AI357" s="36"/>
      <c r="AJ357" s="29"/>
      <c r="AK357" s="36"/>
      <c r="AL357" s="36"/>
      <c r="AM357" s="36"/>
      <c r="AN357" s="29"/>
      <c r="AO357" s="36"/>
      <c r="AP357" s="29"/>
      <c r="AQ357" s="36"/>
      <c r="AR357" s="29"/>
      <c r="AS357" s="36"/>
      <c r="AT357" s="36"/>
      <c r="AU357" s="36"/>
      <c r="AV357" s="29"/>
      <c r="AW357" s="36"/>
      <c r="AX357" s="36"/>
      <c r="AY357" s="36"/>
      <c r="AZ357" s="29"/>
      <c r="BA357" s="36"/>
      <c r="BB357" s="36"/>
      <c r="BC357" s="36"/>
      <c r="BD357" s="36"/>
      <c r="BE357" s="36"/>
      <c r="BF357" s="36"/>
      <c r="BG357" s="36"/>
      <c r="BH357" s="36"/>
      <c r="BI357" s="36"/>
      <c r="BJ357" s="29"/>
      <c r="BK357" s="36"/>
      <c r="BL357" s="29"/>
      <c r="BM357" s="36"/>
      <c r="BN357" s="36"/>
      <c r="BO357" s="36"/>
      <c r="BP357" s="29"/>
      <c r="BQ357" s="36"/>
      <c r="BR357" s="29"/>
      <c r="BS357" s="36"/>
      <c r="BT357" s="36"/>
      <c r="BU357" s="36"/>
      <c r="BV357" s="36"/>
    </row>
    <row r="358" spans="1:74" x14ac:dyDescent="0.25">
      <c r="A358" s="16">
        <v>356</v>
      </c>
      <c r="B358" s="16">
        <v>3</v>
      </c>
      <c r="C358" s="31" t="s">
        <v>806</v>
      </c>
      <c r="D358" s="40">
        <f>октябрь!D358-ноябрь!E358</f>
        <v>-3065.9392394685979</v>
      </c>
      <c r="E358" s="40">
        <f t="shared" si="5"/>
        <v>0</v>
      </c>
      <c r="F358" s="36"/>
      <c r="G358" s="36"/>
      <c r="H358" s="36"/>
      <c r="I358" s="27"/>
      <c r="J358" s="36"/>
      <c r="K358" s="36"/>
      <c r="L358" s="36"/>
      <c r="M358" s="36"/>
      <c r="N358" s="36"/>
      <c r="O358" s="29"/>
      <c r="P358" s="36"/>
      <c r="Q358" s="29"/>
      <c r="R358" s="36"/>
      <c r="S358" s="36"/>
      <c r="T358" s="36"/>
      <c r="U358" s="36"/>
      <c r="V358" s="36"/>
      <c r="W358" s="36"/>
      <c r="X358" s="36"/>
      <c r="Y358" s="29"/>
      <c r="Z358" s="36"/>
      <c r="AA358" s="66"/>
      <c r="AB358" s="36"/>
      <c r="AC358" s="36"/>
      <c r="AD358" s="36"/>
      <c r="AE358" s="36"/>
      <c r="AF358" s="36"/>
      <c r="AG358" s="36"/>
      <c r="AH358" s="29"/>
      <c r="AI358" s="36"/>
      <c r="AJ358" s="29"/>
      <c r="AK358" s="36"/>
      <c r="AL358" s="36"/>
      <c r="AM358" s="36"/>
      <c r="AN358" s="29"/>
      <c r="AO358" s="36"/>
      <c r="AP358" s="29"/>
      <c r="AQ358" s="36"/>
      <c r="AR358" s="29"/>
      <c r="AS358" s="36"/>
      <c r="AT358" s="36"/>
      <c r="AU358" s="36"/>
      <c r="AV358" s="29"/>
      <c r="AW358" s="36"/>
      <c r="AX358" s="36"/>
      <c r="AY358" s="36"/>
      <c r="AZ358" s="29"/>
      <c r="BA358" s="36"/>
      <c r="BB358" s="36"/>
      <c r="BC358" s="36"/>
      <c r="BD358" s="36"/>
      <c r="BE358" s="36"/>
      <c r="BF358" s="36"/>
      <c r="BG358" s="36"/>
      <c r="BH358" s="36"/>
      <c r="BI358" s="36"/>
      <c r="BJ358" s="29"/>
      <c r="BK358" s="36"/>
      <c r="BL358" s="29"/>
      <c r="BM358" s="36"/>
      <c r="BN358" s="36"/>
      <c r="BO358" s="36"/>
      <c r="BP358" s="29"/>
      <c r="BQ358" s="36"/>
      <c r="BR358" s="29"/>
      <c r="BS358" s="36"/>
      <c r="BT358" s="36"/>
      <c r="BU358" s="36"/>
      <c r="BV358" s="36"/>
    </row>
    <row r="359" spans="1:74" x14ac:dyDescent="0.25">
      <c r="A359" s="16">
        <v>357</v>
      </c>
      <c r="B359" s="16">
        <v>3</v>
      </c>
      <c r="C359" s="31" t="s">
        <v>807</v>
      </c>
      <c r="D359" s="40">
        <f>октябрь!D359-ноябрь!E359</f>
        <v>4504.469153777779</v>
      </c>
      <c r="E359" s="40">
        <f t="shared" si="5"/>
        <v>0</v>
      </c>
      <c r="F359" s="36"/>
      <c r="G359" s="36"/>
      <c r="H359" s="36"/>
      <c r="I359" s="27"/>
      <c r="J359" s="36"/>
      <c r="K359" s="36"/>
      <c r="L359" s="36"/>
      <c r="M359" s="36"/>
      <c r="N359" s="36"/>
      <c r="O359" s="29"/>
      <c r="P359" s="36"/>
      <c r="Q359" s="29"/>
      <c r="R359" s="36"/>
      <c r="S359" s="36"/>
      <c r="T359" s="36"/>
      <c r="U359" s="36"/>
      <c r="V359" s="36"/>
      <c r="W359" s="36"/>
      <c r="X359" s="36"/>
      <c r="Y359" s="29"/>
      <c r="Z359" s="36"/>
      <c r="AA359" s="66"/>
      <c r="AB359" s="36"/>
      <c r="AC359" s="36"/>
      <c r="AD359" s="36"/>
      <c r="AE359" s="36"/>
      <c r="AF359" s="36"/>
      <c r="AG359" s="36"/>
      <c r="AH359" s="29"/>
      <c r="AI359" s="36"/>
      <c r="AJ359" s="29"/>
      <c r="AK359" s="36"/>
      <c r="AL359" s="36"/>
      <c r="AM359" s="36"/>
      <c r="AN359" s="29"/>
      <c r="AO359" s="36"/>
      <c r="AP359" s="29"/>
      <c r="AQ359" s="36"/>
      <c r="AR359" s="29"/>
      <c r="AS359" s="36"/>
      <c r="AT359" s="36"/>
      <c r="AU359" s="36"/>
      <c r="AV359" s="29"/>
      <c r="AW359" s="36"/>
      <c r="AX359" s="36"/>
      <c r="AY359" s="36"/>
      <c r="AZ359" s="29"/>
      <c r="BA359" s="36"/>
      <c r="BB359" s="36"/>
      <c r="BC359" s="36"/>
      <c r="BD359" s="36"/>
      <c r="BE359" s="36"/>
      <c r="BF359" s="36"/>
      <c r="BG359" s="36"/>
      <c r="BH359" s="36"/>
      <c r="BI359" s="36"/>
      <c r="BJ359" s="29"/>
      <c r="BK359" s="36"/>
      <c r="BL359" s="29"/>
      <c r="BM359" s="36"/>
      <c r="BN359" s="36"/>
      <c r="BO359" s="36"/>
      <c r="BP359" s="29"/>
      <c r="BQ359" s="36"/>
      <c r="BR359" s="29"/>
      <c r="BS359" s="36"/>
      <c r="BT359" s="36"/>
      <c r="BU359" s="36"/>
      <c r="BV359" s="36"/>
    </row>
    <row r="360" spans="1:74" x14ac:dyDescent="0.25">
      <c r="A360" s="16">
        <v>358</v>
      </c>
      <c r="B360" s="16">
        <v>3</v>
      </c>
      <c r="C360" s="31" t="s">
        <v>919</v>
      </c>
      <c r="D360" s="40">
        <f>октябрь!D360-ноябрь!E360</f>
        <v>213.53845666666666</v>
      </c>
      <c r="E360" s="40">
        <f t="shared" si="5"/>
        <v>0</v>
      </c>
      <c r="F360" s="36"/>
      <c r="G360" s="36"/>
      <c r="H360" s="36"/>
      <c r="I360" s="27"/>
      <c r="J360" s="36"/>
      <c r="K360" s="36"/>
      <c r="L360" s="36"/>
      <c r="M360" s="36"/>
      <c r="N360" s="36"/>
      <c r="O360" s="29"/>
      <c r="P360" s="36"/>
      <c r="Q360" s="29"/>
      <c r="R360" s="36"/>
      <c r="S360" s="36"/>
      <c r="T360" s="36"/>
      <c r="U360" s="36"/>
      <c r="V360" s="36"/>
      <c r="W360" s="36"/>
      <c r="X360" s="36"/>
      <c r="Y360" s="29"/>
      <c r="Z360" s="36"/>
      <c r="AA360" s="66"/>
      <c r="AB360" s="36"/>
      <c r="AC360" s="36"/>
      <c r="AD360" s="36"/>
      <c r="AE360" s="36"/>
      <c r="AF360" s="36"/>
      <c r="AG360" s="36"/>
      <c r="AH360" s="29"/>
      <c r="AI360" s="36"/>
      <c r="AJ360" s="29"/>
      <c r="AK360" s="36"/>
      <c r="AL360" s="36"/>
      <c r="AM360" s="36"/>
      <c r="AN360" s="29"/>
      <c r="AO360" s="36"/>
      <c r="AP360" s="29"/>
      <c r="AQ360" s="36"/>
      <c r="AR360" s="29"/>
      <c r="AS360" s="36"/>
      <c r="AT360" s="36"/>
      <c r="AU360" s="36"/>
      <c r="AV360" s="29"/>
      <c r="AW360" s="36"/>
      <c r="AX360" s="36"/>
      <c r="AY360" s="36"/>
      <c r="AZ360" s="29"/>
      <c r="BA360" s="36"/>
      <c r="BB360" s="36"/>
      <c r="BC360" s="36"/>
      <c r="BD360" s="36"/>
      <c r="BE360" s="36"/>
      <c r="BF360" s="36"/>
      <c r="BG360" s="36"/>
      <c r="BH360" s="36"/>
      <c r="BI360" s="36"/>
      <c r="BJ360" s="29"/>
      <c r="BK360" s="36"/>
      <c r="BL360" s="29"/>
      <c r="BM360" s="36"/>
      <c r="BN360" s="36"/>
      <c r="BO360" s="36"/>
      <c r="BP360" s="29"/>
      <c r="BQ360" s="36"/>
      <c r="BR360" s="29"/>
      <c r="BS360" s="36"/>
      <c r="BT360" s="36"/>
      <c r="BU360" s="36"/>
      <c r="BV360" s="36"/>
    </row>
    <row r="361" spans="1:74" x14ac:dyDescent="0.25">
      <c r="A361" s="16">
        <v>359</v>
      </c>
      <c r="B361" s="16">
        <v>3</v>
      </c>
      <c r="C361" s="31" t="s">
        <v>920</v>
      </c>
      <c r="D361" s="40">
        <f>октябрь!D361-ноябрь!E361</f>
        <v>-288.11039592270538</v>
      </c>
      <c r="E361" s="40">
        <f t="shared" si="5"/>
        <v>0</v>
      </c>
      <c r="F361" s="36"/>
      <c r="G361" s="36"/>
      <c r="H361" s="36"/>
      <c r="I361" s="27"/>
      <c r="J361" s="36"/>
      <c r="K361" s="36"/>
      <c r="L361" s="36"/>
      <c r="M361" s="36"/>
      <c r="N361" s="36"/>
      <c r="O361" s="29"/>
      <c r="P361" s="36"/>
      <c r="Q361" s="29"/>
      <c r="R361" s="36"/>
      <c r="S361" s="36"/>
      <c r="T361" s="36"/>
      <c r="U361" s="36"/>
      <c r="V361" s="36"/>
      <c r="W361" s="36"/>
      <c r="X361" s="36"/>
      <c r="Y361" s="29"/>
      <c r="Z361" s="36"/>
      <c r="AA361" s="66"/>
      <c r="AB361" s="36"/>
      <c r="AC361" s="36"/>
      <c r="AD361" s="36"/>
      <c r="AE361" s="36"/>
      <c r="AF361" s="36"/>
      <c r="AG361" s="36"/>
      <c r="AH361" s="29"/>
      <c r="AI361" s="36"/>
      <c r="AJ361" s="29"/>
      <c r="AK361" s="36"/>
      <c r="AL361" s="36"/>
      <c r="AM361" s="36"/>
      <c r="AN361" s="29"/>
      <c r="AO361" s="36"/>
      <c r="AP361" s="29"/>
      <c r="AQ361" s="36"/>
      <c r="AR361" s="29"/>
      <c r="AS361" s="36"/>
      <c r="AT361" s="36"/>
      <c r="AU361" s="36"/>
      <c r="AV361" s="29"/>
      <c r="AW361" s="36"/>
      <c r="AX361" s="36"/>
      <c r="AY361" s="36"/>
      <c r="AZ361" s="29"/>
      <c r="BA361" s="36"/>
      <c r="BB361" s="36"/>
      <c r="BC361" s="36"/>
      <c r="BD361" s="36"/>
      <c r="BE361" s="36"/>
      <c r="BF361" s="36"/>
      <c r="BG361" s="36"/>
      <c r="BH361" s="36"/>
      <c r="BI361" s="36"/>
      <c r="BJ361" s="29"/>
      <c r="BK361" s="36"/>
      <c r="BL361" s="29"/>
      <c r="BM361" s="36"/>
      <c r="BN361" s="36"/>
      <c r="BO361" s="36"/>
      <c r="BP361" s="29"/>
      <c r="BQ361" s="36"/>
      <c r="BR361" s="29"/>
      <c r="BS361" s="36"/>
      <c r="BT361" s="36"/>
      <c r="BU361" s="36"/>
      <c r="BV361" s="36"/>
    </row>
    <row r="362" spans="1:74" x14ac:dyDescent="0.25">
      <c r="A362" s="16">
        <v>360</v>
      </c>
      <c r="B362" s="16">
        <v>3</v>
      </c>
      <c r="C362" s="31" t="s">
        <v>808</v>
      </c>
      <c r="D362" s="40">
        <f>октябрь!D362-ноябрь!E362</f>
        <v>927.01365319806757</v>
      </c>
      <c r="E362" s="40">
        <f t="shared" si="5"/>
        <v>0</v>
      </c>
      <c r="F362" s="36"/>
      <c r="G362" s="36"/>
      <c r="H362" s="36"/>
      <c r="I362" s="27"/>
      <c r="J362" s="36"/>
      <c r="K362" s="36"/>
      <c r="L362" s="36"/>
      <c r="M362" s="36"/>
      <c r="N362" s="36"/>
      <c r="O362" s="29"/>
      <c r="P362" s="36"/>
      <c r="Q362" s="29"/>
      <c r="R362" s="36"/>
      <c r="S362" s="36"/>
      <c r="T362" s="36"/>
      <c r="U362" s="36"/>
      <c r="V362" s="36"/>
      <c r="W362" s="36"/>
      <c r="X362" s="36"/>
      <c r="Y362" s="29"/>
      <c r="Z362" s="36"/>
      <c r="AA362" s="66"/>
      <c r="AB362" s="36"/>
      <c r="AC362" s="36"/>
      <c r="AD362" s="36"/>
      <c r="AE362" s="36"/>
      <c r="AF362" s="36"/>
      <c r="AG362" s="36"/>
      <c r="AH362" s="29"/>
      <c r="AI362" s="36"/>
      <c r="AJ362" s="29"/>
      <c r="AK362" s="36"/>
      <c r="AL362" s="36"/>
      <c r="AM362" s="36"/>
      <c r="AN362" s="29"/>
      <c r="AO362" s="36"/>
      <c r="AP362" s="29"/>
      <c r="AQ362" s="36"/>
      <c r="AR362" s="29"/>
      <c r="AS362" s="36"/>
      <c r="AT362" s="36"/>
      <c r="AU362" s="36"/>
      <c r="AV362" s="29"/>
      <c r="AW362" s="36"/>
      <c r="AX362" s="36"/>
      <c r="AY362" s="36"/>
      <c r="AZ362" s="29"/>
      <c r="BA362" s="36"/>
      <c r="BB362" s="36"/>
      <c r="BC362" s="36"/>
      <c r="BD362" s="36"/>
      <c r="BE362" s="36"/>
      <c r="BF362" s="36"/>
      <c r="BG362" s="36"/>
      <c r="BH362" s="36"/>
      <c r="BI362" s="36"/>
      <c r="BJ362" s="29"/>
      <c r="BK362" s="36"/>
      <c r="BL362" s="29"/>
      <c r="BM362" s="36"/>
      <c r="BN362" s="36"/>
      <c r="BO362" s="36"/>
      <c r="BP362" s="29"/>
      <c r="BQ362" s="36"/>
      <c r="BR362" s="29"/>
      <c r="BS362" s="36"/>
      <c r="BT362" s="36"/>
      <c r="BU362" s="36"/>
      <c r="BV362" s="36"/>
    </row>
    <row r="363" spans="1:74" x14ac:dyDescent="0.25">
      <c r="A363" s="16">
        <v>361</v>
      </c>
      <c r="B363" s="16">
        <v>3</v>
      </c>
      <c r="C363" s="31" t="s">
        <v>809</v>
      </c>
      <c r="D363" s="40">
        <f>октябрь!D363-ноябрь!E363</f>
        <v>-437.78719178743961</v>
      </c>
      <c r="E363" s="40">
        <f t="shared" si="5"/>
        <v>0</v>
      </c>
      <c r="F363" s="36"/>
      <c r="G363" s="36"/>
      <c r="H363" s="36"/>
      <c r="I363" s="27"/>
      <c r="J363" s="36"/>
      <c r="K363" s="36"/>
      <c r="L363" s="36"/>
      <c r="M363" s="36"/>
      <c r="N363" s="36"/>
      <c r="O363" s="29"/>
      <c r="P363" s="36"/>
      <c r="Q363" s="29"/>
      <c r="R363" s="36"/>
      <c r="S363" s="36"/>
      <c r="T363" s="36"/>
      <c r="U363" s="36"/>
      <c r="V363" s="36"/>
      <c r="W363" s="36"/>
      <c r="X363" s="36"/>
      <c r="Y363" s="29"/>
      <c r="Z363" s="36"/>
      <c r="AA363" s="66"/>
      <c r="AB363" s="36"/>
      <c r="AC363" s="36"/>
      <c r="AD363" s="36"/>
      <c r="AE363" s="36"/>
      <c r="AF363" s="36"/>
      <c r="AG363" s="36"/>
      <c r="AH363" s="29"/>
      <c r="AI363" s="36"/>
      <c r="AJ363" s="29"/>
      <c r="AK363" s="36"/>
      <c r="AL363" s="36"/>
      <c r="AM363" s="36"/>
      <c r="AN363" s="29"/>
      <c r="AO363" s="36"/>
      <c r="AP363" s="29"/>
      <c r="AQ363" s="36"/>
      <c r="AR363" s="29"/>
      <c r="AS363" s="36"/>
      <c r="AT363" s="36"/>
      <c r="AU363" s="36"/>
      <c r="AV363" s="29"/>
      <c r="AW363" s="36"/>
      <c r="AX363" s="36"/>
      <c r="AY363" s="36"/>
      <c r="AZ363" s="29"/>
      <c r="BA363" s="36"/>
      <c r="BB363" s="36"/>
      <c r="BC363" s="36"/>
      <c r="BD363" s="36"/>
      <c r="BE363" s="36"/>
      <c r="BF363" s="36"/>
      <c r="BG363" s="36"/>
      <c r="BH363" s="36"/>
      <c r="BI363" s="36"/>
      <c r="BJ363" s="29"/>
      <c r="BK363" s="36"/>
      <c r="BL363" s="29"/>
      <c r="BM363" s="36"/>
      <c r="BN363" s="36"/>
      <c r="BO363" s="36"/>
      <c r="BP363" s="29"/>
      <c r="BQ363" s="36"/>
      <c r="BR363" s="29"/>
      <c r="BS363" s="36"/>
      <c r="BT363" s="36"/>
      <c r="BU363" s="36"/>
      <c r="BV363" s="36"/>
    </row>
    <row r="364" spans="1:74" x14ac:dyDescent="0.25">
      <c r="A364" s="16">
        <v>362</v>
      </c>
      <c r="B364" s="16">
        <v>3</v>
      </c>
      <c r="C364" s="31" t="s">
        <v>810</v>
      </c>
      <c r="D364" s="40">
        <f>октябрь!D364-ноябрь!E364</f>
        <v>120.73846496618356</v>
      </c>
      <c r="E364" s="40">
        <f t="shared" si="5"/>
        <v>0</v>
      </c>
      <c r="F364" s="36"/>
      <c r="G364" s="36"/>
      <c r="H364" s="36"/>
      <c r="I364" s="27"/>
      <c r="J364" s="36"/>
      <c r="K364" s="36"/>
      <c r="L364" s="36"/>
      <c r="M364" s="36"/>
      <c r="N364" s="36"/>
      <c r="O364" s="29"/>
      <c r="P364" s="36"/>
      <c r="Q364" s="29"/>
      <c r="R364" s="36"/>
      <c r="S364" s="36"/>
      <c r="T364" s="36"/>
      <c r="U364" s="36"/>
      <c r="V364" s="36"/>
      <c r="W364" s="36"/>
      <c r="X364" s="36"/>
      <c r="Y364" s="29"/>
      <c r="Z364" s="36"/>
      <c r="AA364" s="66"/>
      <c r="AB364" s="36"/>
      <c r="AC364" s="36"/>
      <c r="AD364" s="36"/>
      <c r="AE364" s="36"/>
      <c r="AF364" s="36"/>
      <c r="AG364" s="36"/>
      <c r="AH364" s="29"/>
      <c r="AI364" s="36"/>
      <c r="AJ364" s="29"/>
      <c r="AK364" s="36"/>
      <c r="AL364" s="36"/>
      <c r="AM364" s="36"/>
      <c r="AN364" s="29"/>
      <c r="AO364" s="36"/>
      <c r="AP364" s="29"/>
      <c r="AQ364" s="36"/>
      <c r="AR364" s="29"/>
      <c r="AS364" s="36"/>
      <c r="AT364" s="36"/>
      <c r="AU364" s="36"/>
      <c r="AV364" s="29"/>
      <c r="AW364" s="36"/>
      <c r="AX364" s="36"/>
      <c r="AY364" s="36"/>
      <c r="AZ364" s="29"/>
      <c r="BA364" s="36"/>
      <c r="BB364" s="36"/>
      <c r="BC364" s="36"/>
      <c r="BD364" s="36"/>
      <c r="BE364" s="36"/>
      <c r="BF364" s="36"/>
      <c r="BG364" s="36"/>
      <c r="BH364" s="36"/>
      <c r="BI364" s="36"/>
      <c r="BJ364" s="29"/>
      <c r="BK364" s="36"/>
      <c r="BL364" s="29"/>
      <c r="BM364" s="36"/>
      <c r="BN364" s="36"/>
      <c r="BO364" s="36"/>
      <c r="BP364" s="29"/>
      <c r="BQ364" s="36"/>
      <c r="BR364" s="29"/>
      <c r="BS364" s="36"/>
      <c r="BT364" s="36"/>
      <c r="BU364" s="36"/>
      <c r="BV364" s="36"/>
    </row>
    <row r="365" spans="1:74" x14ac:dyDescent="0.25">
      <c r="A365" s="16">
        <v>363</v>
      </c>
      <c r="B365" s="16">
        <v>3</v>
      </c>
      <c r="C365" s="31" t="s">
        <v>811</v>
      </c>
      <c r="D365" s="40">
        <f>октябрь!D365-ноябрь!E365</f>
        <v>-43.603439613526568</v>
      </c>
      <c r="E365" s="40">
        <f t="shared" si="5"/>
        <v>0</v>
      </c>
      <c r="F365" s="36"/>
      <c r="G365" s="36"/>
      <c r="H365" s="36"/>
      <c r="I365" s="27"/>
      <c r="J365" s="36"/>
      <c r="K365" s="36"/>
      <c r="L365" s="36"/>
      <c r="M365" s="36"/>
      <c r="N365" s="36"/>
      <c r="O365" s="29"/>
      <c r="P365" s="36"/>
      <c r="Q365" s="29"/>
      <c r="R365" s="36"/>
      <c r="S365" s="36"/>
      <c r="T365" s="36"/>
      <c r="U365" s="36"/>
      <c r="V365" s="36"/>
      <c r="W365" s="36"/>
      <c r="X365" s="36"/>
      <c r="Y365" s="29"/>
      <c r="Z365" s="36"/>
      <c r="AA365" s="66"/>
      <c r="AB365" s="36"/>
      <c r="AC365" s="36"/>
      <c r="AD365" s="36"/>
      <c r="AE365" s="36"/>
      <c r="AF365" s="36"/>
      <c r="AG365" s="36"/>
      <c r="AH365" s="29"/>
      <c r="AI365" s="36"/>
      <c r="AJ365" s="29"/>
      <c r="AK365" s="36"/>
      <c r="AL365" s="36"/>
      <c r="AM365" s="36"/>
      <c r="AN365" s="29"/>
      <c r="AO365" s="36"/>
      <c r="AP365" s="29"/>
      <c r="AQ365" s="36"/>
      <c r="AR365" s="29"/>
      <c r="AS365" s="36"/>
      <c r="AT365" s="36"/>
      <c r="AU365" s="36"/>
      <c r="AV365" s="29"/>
      <c r="AW365" s="36"/>
      <c r="AX365" s="36"/>
      <c r="AY365" s="36"/>
      <c r="AZ365" s="29"/>
      <c r="BA365" s="36"/>
      <c r="BB365" s="36"/>
      <c r="BC365" s="36"/>
      <c r="BD365" s="36"/>
      <c r="BE365" s="36"/>
      <c r="BF365" s="36"/>
      <c r="BG365" s="36"/>
      <c r="BH365" s="36"/>
      <c r="BI365" s="36"/>
      <c r="BJ365" s="29"/>
      <c r="BK365" s="36"/>
      <c r="BL365" s="29"/>
      <c r="BM365" s="36"/>
      <c r="BN365" s="36"/>
      <c r="BO365" s="36"/>
      <c r="BP365" s="29"/>
      <c r="BQ365" s="36"/>
      <c r="BR365" s="29"/>
      <c r="BS365" s="36"/>
      <c r="BT365" s="36"/>
      <c r="BU365" s="36"/>
      <c r="BV365" s="36"/>
    </row>
    <row r="366" spans="1:74" x14ac:dyDescent="0.25">
      <c r="A366" s="16">
        <v>364</v>
      </c>
      <c r="B366" s="16">
        <v>3</v>
      </c>
      <c r="C366" s="31" t="s">
        <v>812</v>
      </c>
      <c r="D366" s="40">
        <f>октябрь!D366-ноябрь!E366</f>
        <v>174.58232296618357</v>
      </c>
      <c r="E366" s="40">
        <f t="shared" si="5"/>
        <v>0</v>
      </c>
      <c r="F366" s="36"/>
      <c r="G366" s="36"/>
      <c r="H366" s="36"/>
      <c r="I366" s="27"/>
      <c r="J366" s="36"/>
      <c r="K366" s="36"/>
      <c r="L366" s="36"/>
      <c r="M366" s="36"/>
      <c r="N366" s="36"/>
      <c r="O366" s="29"/>
      <c r="P366" s="36"/>
      <c r="Q366" s="29"/>
      <c r="R366" s="36"/>
      <c r="S366" s="36"/>
      <c r="T366" s="36"/>
      <c r="U366" s="36"/>
      <c r="V366" s="36"/>
      <c r="W366" s="36"/>
      <c r="X366" s="36"/>
      <c r="Y366" s="29"/>
      <c r="Z366" s="36"/>
      <c r="AA366" s="66"/>
      <c r="AB366" s="36"/>
      <c r="AC366" s="36"/>
      <c r="AD366" s="36"/>
      <c r="AE366" s="36"/>
      <c r="AF366" s="36"/>
      <c r="AG366" s="36"/>
      <c r="AH366" s="29"/>
      <c r="AI366" s="36"/>
      <c r="AJ366" s="29"/>
      <c r="AK366" s="36"/>
      <c r="AL366" s="36"/>
      <c r="AM366" s="36"/>
      <c r="AN366" s="29"/>
      <c r="AO366" s="36"/>
      <c r="AP366" s="29"/>
      <c r="AQ366" s="36"/>
      <c r="AR366" s="29"/>
      <c r="AS366" s="36"/>
      <c r="AT366" s="36"/>
      <c r="AU366" s="36"/>
      <c r="AV366" s="29"/>
      <c r="AW366" s="36"/>
      <c r="AX366" s="36"/>
      <c r="AY366" s="36"/>
      <c r="AZ366" s="29"/>
      <c r="BA366" s="36"/>
      <c r="BB366" s="36"/>
      <c r="BC366" s="36"/>
      <c r="BD366" s="36"/>
      <c r="BE366" s="36"/>
      <c r="BF366" s="36"/>
      <c r="BG366" s="36"/>
      <c r="BH366" s="36"/>
      <c r="BI366" s="36"/>
      <c r="BJ366" s="29"/>
      <c r="BK366" s="36"/>
      <c r="BL366" s="29"/>
      <c r="BM366" s="36"/>
      <c r="BN366" s="36"/>
      <c r="BO366" s="36"/>
      <c r="BP366" s="29"/>
      <c r="BQ366" s="36"/>
      <c r="BR366" s="29"/>
      <c r="BS366" s="36"/>
      <c r="BT366" s="36"/>
      <c r="BU366" s="36"/>
      <c r="BV366" s="36"/>
    </row>
    <row r="367" spans="1:74" x14ac:dyDescent="0.25">
      <c r="A367" s="16">
        <v>365</v>
      </c>
      <c r="B367" s="16">
        <v>3</v>
      </c>
      <c r="C367" s="31" t="s">
        <v>813</v>
      </c>
      <c r="D367" s="40">
        <f>октябрь!D367-ноябрь!E367</f>
        <v>-761.06657637681155</v>
      </c>
      <c r="E367" s="40">
        <f t="shared" si="5"/>
        <v>0</v>
      </c>
      <c r="F367" s="36"/>
      <c r="G367" s="36"/>
      <c r="H367" s="36"/>
      <c r="I367" s="27"/>
      <c r="J367" s="36"/>
      <c r="K367" s="36"/>
      <c r="L367" s="36"/>
      <c r="M367" s="36"/>
      <c r="N367" s="36"/>
      <c r="O367" s="29"/>
      <c r="P367" s="36"/>
      <c r="Q367" s="29"/>
      <c r="R367" s="36"/>
      <c r="S367" s="36"/>
      <c r="T367" s="36"/>
      <c r="U367" s="36"/>
      <c r="V367" s="36"/>
      <c r="W367" s="36"/>
      <c r="X367" s="36"/>
      <c r="Y367" s="29"/>
      <c r="Z367" s="36"/>
      <c r="AA367" s="66"/>
      <c r="AB367" s="36"/>
      <c r="AC367" s="36"/>
      <c r="AD367" s="36"/>
      <c r="AE367" s="36"/>
      <c r="AF367" s="36"/>
      <c r="AG367" s="36"/>
      <c r="AH367" s="29"/>
      <c r="AI367" s="36"/>
      <c r="AJ367" s="29"/>
      <c r="AK367" s="36"/>
      <c r="AL367" s="36"/>
      <c r="AM367" s="36"/>
      <c r="AN367" s="29"/>
      <c r="AO367" s="36"/>
      <c r="AP367" s="29"/>
      <c r="AQ367" s="36"/>
      <c r="AR367" s="29"/>
      <c r="AS367" s="36"/>
      <c r="AT367" s="36"/>
      <c r="AU367" s="36"/>
      <c r="AV367" s="29"/>
      <c r="AW367" s="36"/>
      <c r="AX367" s="36"/>
      <c r="AY367" s="36"/>
      <c r="AZ367" s="29"/>
      <c r="BA367" s="36"/>
      <c r="BB367" s="36"/>
      <c r="BC367" s="36"/>
      <c r="BD367" s="36"/>
      <c r="BE367" s="36"/>
      <c r="BF367" s="36"/>
      <c r="BG367" s="36"/>
      <c r="BH367" s="36"/>
      <c r="BI367" s="36"/>
      <c r="BJ367" s="29"/>
      <c r="BK367" s="36"/>
      <c r="BL367" s="29"/>
      <c r="BM367" s="36"/>
      <c r="BN367" s="36"/>
      <c r="BO367" s="36"/>
      <c r="BP367" s="29"/>
      <c r="BQ367" s="36"/>
      <c r="BR367" s="29"/>
      <c r="BS367" s="36"/>
      <c r="BT367" s="36"/>
      <c r="BU367" s="36"/>
      <c r="BV367" s="36"/>
    </row>
    <row r="368" spans="1:74" x14ac:dyDescent="0.25">
      <c r="A368" s="16">
        <v>366</v>
      </c>
      <c r="B368" s="16">
        <v>2</v>
      </c>
      <c r="C368" s="31" t="s">
        <v>932</v>
      </c>
      <c r="D368" s="40">
        <f>октябрь!D368-ноябрь!E368</f>
        <v>608.47101329468614</v>
      </c>
      <c r="E368" s="40">
        <f t="shared" si="5"/>
        <v>0</v>
      </c>
      <c r="F368" s="36"/>
      <c r="G368" s="36"/>
      <c r="H368" s="36"/>
      <c r="I368" s="27"/>
      <c r="J368" s="36"/>
      <c r="K368" s="36"/>
      <c r="L368" s="36"/>
      <c r="M368" s="36"/>
      <c r="N368" s="36"/>
      <c r="O368" s="29"/>
      <c r="P368" s="36"/>
      <c r="Q368" s="29"/>
      <c r="R368" s="36"/>
      <c r="S368" s="36"/>
      <c r="T368" s="36"/>
      <c r="U368" s="36"/>
      <c r="V368" s="36"/>
      <c r="W368" s="36"/>
      <c r="X368" s="36"/>
      <c r="Y368" s="29"/>
      <c r="Z368" s="36"/>
      <c r="AA368" s="66"/>
      <c r="AB368" s="36"/>
      <c r="AC368" s="36"/>
      <c r="AD368" s="36"/>
      <c r="AE368" s="36"/>
      <c r="AF368" s="36"/>
      <c r="AG368" s="36"/>
      <c r="AH368" s="29"/>
      <c r="AI368" s="36"/>
      <c r="AJ368" s="29"/>
      <c r="AK368" s="36"/>
      <c r="AL368" s="36"/>
      <c r="AM368" s="36"/>
      <c r="AN368" s="29"/>
      <c r="AO368" s="36"/>
      <c r="AP368" s="29"/>
      <c r="AQ368" s="36"/>
      <c r="AR368" s="29"/>
      <c r="AS368" s="36"/>
      <c r="AT368" s="36"/>
      <c r="AU368" s="36"/>
      <c r="AV368" s="29"/>
      <c r="AW368" s="36"/>
      <c r="AX368" s="36"/>
      <c r="AY368" s="36"/>
      <c r="AZ368" s="29"/>
      <c r="BA368" s="36"/>
      <c r="BB368" s="36"/>
      <c r="BC368" s="36"/>
      <c r="BD368" s="36"/>
      <c r="BE368" s="36"/>
      <c r="BF368" s="36"/>
      <c r="BG368" s="36"/>
      <c r="BH368" s="36"/>
      <c r="BI368" s="36"/>
      <c r="BJ368" s="29"/>
      <c r="BK368" s="36"/>
      <c r="BL368" s="29"/>
      <c r="BM368" s="36"/>
      <c r="BN368" s="36"/>
      <c r="BO368" s="36"/>
      <c r="BP368" s="29"/>
      <c r="BQ368" s="36"/>
      <c r="BR368" s="29"/>
      <c r="BS368" s="36"/>
      <c r="BT368" s="36"/>
      <c r="BU368" s="36"/>
      <c r="BV368" s="36"/>
    </row>
    <row r="369" spans="1:74" x14ac:dyDescent="0.25">
      <c r="A369" s="16">
        <v>367</v>
      </c>
      <c r="B369" s="16">
        <v>2</v>
      </c>
      <c r="C369" s="31" t="s">
        <v>814</v>
      </c>
      <c r="D369" s="40">
        <f>октябрь!D369-ноябрь!E369</f>
        <v>1137.4971536038649</v>
      </c>
      <c r="E369" s="40">
        <f t="shared" si="5"/>
        <v>0</v>
      </c>
      <c r="F369" s="36"/>
      <c r="G369" s="36"/>
      <c r="H369" s="36"/>
      <c r="I369" s="27"/>
      <c r="J369" s="36"/>
      <c r="K369" s="36"/>
      <c r="L369" s="36"/>
      <c r="M369" s="36"/>
      <c r="N369" s="36"/>
      <c r="O369" s="29"/>
      <c r="P369" s="36"/>
      <c r="Q369" s="29"/>
      <c r="R369" s="36"/>
      <c r="S369" s="36"/>
      <c r="T369" s="36"/>
      <c r="U369" s="36"/>
      <c r="V369" s="36"/>
      <c r="W369" s="36"/>
      <c r="X369" s="36"/>
      <c r="Y369" s="29"/>
      <c r="Z369" s="36"/>
      <c r="AA369" s="66"/>
      <c r="AB369" s="36"/>
      <c r="AC369" s="36"/>
      <c r="AD369" s="36"/>
      <c r="AE369" s="36"/>
      <c r="AF369" s="36"/>
      <c r="AG369" s="36"/>
      <c r="AH369" s="29"/>
      <c r="AI369" s="36"/>
      <c r="AJ369" s="29"/>
      <c r="AK369" s="36"/>
      <c r="AL369" s="36"/>
      <c r="AM369" s="36"/>
      <c r="AN369" s="29"/>
      <c r="AO369" s="36"/>
      <c r="AP369" s="29"/>
      <c r="AQ369" s="36"/>
      <c r="AR369" s="29"/>
      <c r="AS369" s="36"/>
      <c r="AT369" s="36"/>
      <c r="AU369" s="36"/>
      <c r="AV369" s="29"/>
      <c r="AW369" s="36"/>
      <c r="AX369" s="36"/>
      <c r="AY369" s="36"/>
      <c r="AZ369" s="29"/>
      <c r="BA369" s="36"/>
      <c r="BB369" s="36"/>
      <c r="BC369" s="36"/>
      <c r="BD369" s="36"/>
      <c r="BE369" s="36"/>
      <c r="BF369" s="36"/>
      <c r="BG369" s="36"/>
      <c r="BH369" s="36"/>
      <c r="BI369" s="36"/>
      <c r="BJ369" s="29"/>
      <c r="BK369" s="36"/>
      <c r="BL369" s="29"/>
      <c r="BM369" s="36"/>
      <c r="BN369" s="36"/>
      <c r="BO369" s="36"/>
      <c r="BP369" s="29"/>
      <c r="BQ369" s="36"/>
      <c r="BR369" s="29"/>
      <c r="BS369" s="36"/>
      <c r="BT369" s="36"/>
      <c r="BU369" s="36"/>
      <c r="BV369" s="36"/>
    </row>
    <row r="370" spans="1:74" x14ac:dyDescent="0.25">
      <c r="A370" s="16">
        <v>368</v>
      </c>
      <c r="B370" s="16">
        <v>2</v>
      </c>
      <c r="C370" s="31" t="s">
        <v>815</v>
      </c>
      <c r="D370" s="40">
        <f>октябрь!D370-ноябрь!E370</f>
        <v>144.01477582608698</v>
      </c>
      <c r="E370" s="40">
        <f t="shared" si="5"/>
        <v>0</v>
      </c>
      <c r="F370" s="36"/>
      <c r="G370" s="36"/>
      <c r="H370" s="36"/>
      <c r="I370" s="27"/>
      <c r="J370" s="36"/>
      <c r="K370" s="36"/>
      <c r="L370" s="36"/>
      <c r="M370" s="36"/>
      <c r="N370" s="36"/>
      <c r="O370" s="29"/>
      <c r="P370" s="36"/>
      <c r="Q370" s="29"/>
      <c r="R370" s="36"/>
      <c r="S370" s="36"/>
      <c r="T370" s="36"/>
      <c r="U370" s="36"/>
      <c r="V370" s="36"/>
      <c r="W370" s="36"/>
      <c r="X370" s="36"/>
      <c r="Y370" s="29"/>
      <c r="Z370" s="36"/>
      <c r="AA370" s="66"/>
      <c r="AB370" s="36"/>
      <c r="AC370" s="36"/>
      <c r="AD370" s="36"/>
      <c r="AE370" s="36"/>
      <c r="AF370" s="36"/>
      <c r="AG370" s="36"/>
      <c r="AH370" s="29"/>
      <c r="AI370" s="36"/>
      <c r="AJ370" s="29"/>
      <c r="AK370" s="36"/>
      <c r="AL370" s="36"/>
      <c r="AM370" s="36"/>
      <c r="AN370" s="29"/>
      <c r="AO370" s="36"/>
      <c r="AP370" s="29"/>
      <c r="AQ370" s="36"/>
      <c r="AR370" s="29"/>
      <c r="AS370" s="36"/>
      <c r="AT370" s="36"/>
      <c r="AU370" s="36"/>
      <c r="AV370" s="29"/>
      <c r="AW370" s="36"/>
      <c r="AX370" s="36"/>
      <c r="AY370" s="36"/>
      <c r="AZ370" s="29"/>
      <c r="BA370" s="36"/>
      <c r="BB370" s="36"/>
      <c r="BC370" s="36"/>
      <c r="BD370" s="36"/>
      <c r="BE370" s="36"/>
      <c r="BF370" s="36"/>
      <c r="BG370" s="36"/>
      <c r="BH370" s="36"/>
      <c r="BI370" s="36"/>
      <c r="BJ370" s="29"/>
      <c r="BK370" s="36"/>
      <c r="BL370" s="29"/>
      <c r="BM370" s="36"/>
      <c r="BN370" s="36"/>
      <c r="BO370" s="36"/>
      <c r="BP370" s="29"/>
      <c r="BQ370" s="36"/>
      <c r="BR370" s="29"/>
      <c r="BS370" s="36"/>
      <c r="BT370" s="36"/>
      <c r="BU370" s="36"/>
      <c r="BV370" s="36"/>
    </row>
    <row r="371" spans="1:74" x14ac:dyDescent="0.25">
      <c r="A371" s="16">
        <v>369</v>
      </c>
      <c r="B371" s="16">
        <v>3</v>
      </c>
      <c r="C371" s="31" t="s">
        <v>816</v>
      </c>
      <c r="D371" s="40">
        <f>октябрь!D371-ноябрь!E371</f>
        <v>-1233.3546956038647</v>
      </c>
      <c r="E371" s="40">
        <f t="shared" si="5"/>
        <v>0</v>
      </c>
      <c r="F371" s="36"/>
      <c r="G371" s="36"/>
      <c r="H371" s="36"/>
      <c r="I371" s="27"/>
      <c r="J371" s="36"/>
      <c r="K371" s="36"/>
      <c r="L371" s="36"/>
      <c r="M371" s="36"/>
      <c r="N371" s="36"/>
      <c r="O371" s="29"/>
      <c r="P371" s="36"/>
      <c r="Q371" s="29"/>
      <c r="R371" s="36"/>
      <c r="S371" s="36"/>
      <c r="T371" s="36"/>
      <c r="U371" s="36"/>
      <c r="V371" s="36"/>
      <c r="W371" s="36"/>
      <c r="X371" s="36"/>
      <c r="Y371" s="29"/>
      <c r="Z371" s="36"/>
      <c r="AA371" s="66"/>
      <c r="AB371" s="36"/>
      <c r="AC371" s="36"/>
      <c r="AD371" s="36"/>
      <c r="AE371" s="36"/>
      <c r="AF371" s="36"/>
      <c r="AG371" s="36"/>
      <c r="AH371" s="29"/>
      <c r="AI371" s="36"/>
      <c r="AJ371" s="29"/>
      <c r="AK371" s="36"/>
      <c r="AL371" s="36"/>
      <c r="AM371" s="36"/>
      <c r="AN371" s="29"/>
      <c r="AO371" s="36"/>
      <c r="AP371" s="29"/>
      <c r="AQ371" s="36"/>
      <c r="AR371" s="29"/>
      <c r="AS371" s="36"/>
      <c r="AT371" s="36"/>
      <c r="AU371" s="36"/>
      <c r="AV371" s="29"/>
      <c r="AW371" s="36"/>
      <c r="AX371" s="36"/>
      <c r="AY371" s="36"/>
      <c r="AZ371" s="29"/>
      <c r="BA371" s="36"/>
      <c r="BB371" s="36"/>
      <c r="BC371" s="36"/>
      <c r="BD371" s="36"/>
      <c r="BE371" s="36"/>
      <c r="BF371" s="36"/>
      <c r="BG371" s="36"/>
      <c r="BH371" s="36"/>
      <c r="BI371" s="36"/>
      <c r="BJ371" s="29"/>
      <c r="BK371" s="36"/>
      <c r="BL371" s="29"/>
      <c r="BM371" s="36"/>
      <c r="BN371" s="36"/>
      <c r="BO371" s="36"/>
      <c r="BP371" s="29"/>
      <c r="BQ371" s="36"/>
      <c r="BR371" s="29"/>
      <c r="BS371" s="36"/>
      <c r="BT371" s="36"/>
      <c r="BU371" s="36"/>
      <c r="BV371" s="36"/>
    </row>
    <row r="372" spans="1:74" x14ac:dyDescent="0.25">
      <c r="A372" s="16">
        <v>370</v>
      </c>
      <c r="B372" s="16">
        <v>3</v>
      </c>
      <c r="C372" s="31" t="s">
        <v>817</v>
      </c>
      <c r="D372" s="40">
        <f>октябрь!D372-ноябрь!E372</f>
        <v>872.28333668599032</v>
      </c>
      <c r="E372" s="40">
        <f t="shared" si="5"/>
        <v>0</v>
      </c>
      <c r="F372" s="36"/>
      <c r="G372" s="36"/>
      <c r="H372" s="36"/>
      <c r="I372" s="27"/>
      <c r="J372" s="36"/>
      <c r="K372" s="36"/>
      <c r="L372" s="36"/>
      <c r="M372" s="36"/>
      <c r="N372" s="36"/>
      <c r="O372" s="29"/>
      <c r="P372" s="36"/>
      <c r="Q372" s="29"/>
      <c r="R372" s="36"/>
      <c r="S372" s="36"/>
      <c r="T372" s="36"/>
      <c r="U372" s="36"/>
      <c r="V372" s="36"/>
      <c r="W372" s="36"/>
      <c r="X372" s="36"/>
      <c r="Y372" s="29"/>
      <c r="Z372" s="36"/>
      <c r="AA372" s="66"/>
      <c r="AB372" s="36"/>
      <c r="AC372" s="36"/>
      <c r="AD372" s="36"/>
      <c r="AE372" s="36"/>
      <c r="AF372" s="36"/>
      <c r="AG372" s="36"/>
      <c r="AH372" s="29"/>
      <c r="AI372" s="36"/>
      <c r="AJ372" s="29"/>
      <c r="AK372" s="36"/>
      <c r="AL372" s="36"/>
      <c r="AM372" s="36"/>
      <c r="AN372" s="29"/>
      <c r="AO372" s="36"/>
      <c r="AP372" s="29"/>
      <c r="AQ372" s="36"/>
      <c r="AR372" s="29"/>
      <c r="AS372" s="36"/>
      <c r="AT372" s="36"/>
      <c r="AU372" s="36"/>
      <c r="AV372" s="29"/>
      <c r="AW372" s="36"/>
      <c r="AX372" s="36"/>
      <c r="AY372" s="36"/>
      <c r="AZ372" s="29"/>
      <c r="BA372" s="36"/>
      <c r="BB372" s="36"/>
      <c r="BC372" s="36"/>
      <c r="BD372" s="36"/>
      <c r="BE372" s="36"/>
      <c r="BF372" s="36"/>
      <c r="BG372" s="36"/>
      <c r="BH372" s="36"/>
      <c r="BI372" s="36"/>
      <c r="BJ372" s="29"/>
      <c r="BK372" s="36"/>
      <c r="BL372" s="29"/>
      <c r="BM372" s="36"/>
      <c r="BN372" s="36"/>
      <c r="BO372" s="36"/>
      <c r="BP372" s="29"/>
      <c r="BQ372" s="36"/>
      <c r="BR372" s="29"/>
      <c r="BS372" s="36"/>
      <c r="BT372" s="36"/>
      <c r="BU372" s="36"/>
      <c r="BV372" s="36"/>
    </row>
    <row r="373" spans="1:74" x14ac:dyDescent="0.25">
      <c r="A373" s="16">
        <v>371</v>
      </c>
      <c r="B373" s="16">
        <v>3</v>
      </c>
      <c r="C373" s="31" t="s">
        <v>818</v>
      </c>
      <c r="D373" s="40">
        <f>октябрь!D373-ноябрь!E373</f>
        <v>-339.83832632850243</v>
      </c>
      <c r="E373" s="40">
        <f t="shared" si="5"/>
        <v>0</v>
      </c>
      <c r="F373" s="36"/>
      <c r="G373" s="36"/>
      <c r="H373" s="36"/>
      <c r="I373" s="27"/>
      <c r="J373" s="36"/>
      <c r="K373" s="36"/>
      <c r="L373" s="36"/>
      <c r="M373" s="36"/>
      <c r="N373" s="36"/>
      <c r="O373" s="29"/>
      <c r="P373" s="36"/>
      <c r="Q373" s="29"/>
      <c r="R373" s="36"/>
      <c r="S373" s="36"/>
      <c r="T373" s="36"/>
      <c r="U373" s="36"/>
      <c r="V373" s="36"/>
      <c r="W373" s="36"/>
      <c r="X373" s="36"/>
      <c r="Y373" s="29"/>
      <c r="Z373" s="36"/>
      <c r="AA373" s="66"/>
      <c r="AB373" s="36"/>
      <c r="AC373" s="36"/>
      <c r="AD373" s="36"/>
      <c r="AE373" s="36"/>
      <c r="AF373" s="36"/>
      <c r="AG373" s="36"/>
      <c r="AH373" s="29"/>
      <c r="AI373" s="36"/>
      <c r="AJ373" s="29"/>
      <c r="AK373" s="36"/>
      <c r="AL373" s="36"/>
      <c r="AM373" s="36"/>
      <c r="AN373" s="29"/>
      <c r="AO373" s="36"/>
      <c r="AP373" s="29"/>
      <c r="AQ373" s="36"/>
      <c r="AR373" s="29"/>
      <c r="AS373" s="36"/>
      <c r="AT373" s="36"/>
      <c r="AU373" s="36"/>
      <c r="AV373" s="29"/>
      <c r="AW373" s="36"/>
      <c r="AX373" s="36"/>
      <c r="AY373" s="36"/>
      <c r="AZ373" s="29"/>
      <c r="BA373" s="36"/>
      <c r="BB373" s="36"/>
      <c r="BC373" s="36"/>
      <c r="BD373" s="36"/>
      <c r="BE373" s="36"/>
      <c r="BF373" s="36"/>
      <c r="BG373" s="36"/>
      <c r="BH373" s="36"/>
      <c r="BI373" s="36"/>
      <c r="BJ373" s="29"/>
      <c r="BK373" s="36"/>
      <c r="BL373" s="29"/>
      <c r="BM373" s="36"/>
      <c r="BN373" s="36"/>
      <c r="BO373" s="36"/>
      <c r="BP373" s="29"/>
      <c r="BQ373" s="36"/>
      <c r="BR373" s="29"/>
      <c r="BS373" s="36"/>
      <c r="BT373" s="36"/>
      <c r="BU373" s="36"/>
      <c r="BV373" s="36"/>
    </row>
    <row r="374" spans="1:74" x14ac:dyDescent="0.25">
      <c r="A374" s="16">
        <v>372</v>
      </c>
      <c r="B374" s="16">
        <v>3</v>
      </c>
      <c r="C374" s="31" t="s">
        <v>819</v>
      </c>
      <c r="D374" s="40">
        <f>октябрь!D374-ноябрь!E374</f>
        <v>154.10686229951693</v>
      </c>
      <c r="E374" s="40">
        <f t="shared" si="5"/>
        <v>0</v>
      </c>
      <c r="F374" s="36"/>
      <c r="G374" s="36"/>
      <c r="H374" s="36"/>
      <c r="I374" s="27"/>
      <c r="J374" s="36"/>
      <c r="K374" s="36"/>
      <c r="L374" s="36"/>
      <c r="M374" s="36"/>
      <c r="N374" s="36"/>
      <c r="O374" s="29"/>
      <c r="P374" s="36"/>
      <c r="Q374" s="29"/>
      <c r="R374" s="36"/>
      <c r="S374" s="36"/>
      <c r="T374" s="36"/>
      <c r="U374" s="36"/>
      <c r="V374" s="36"/>
      <c r="W374" s="36"/>
      <c r="X374" s="36"/>
      <c r="Y374" s="29"/>
      <c r="Z374" s="36"/>
      <c r="AA374" s="66"/>
      <c r="AB374" s="36"/>
      <c r="AC374" s="36"/>
      <c r="AD374" s="36"/>
      <c r="AE374" s="36"/>
      <c r="AF374" s="36"/>
      <c r="AG374" s="36"/>
      <c r="AH374" s="29"/>
      <c r="AI374" s="36"/>
      <c r="AJ374" s="29"/>
      <c r="AK374" s="36"/>
      <c r="AL374" s="36"/>
      <c r="AM374" s="36"/>
      <c r="AN374" s="29"/>
      <c r="AO374" s="36"/>
      <c r="AP374" s="29"/>
      <c r="AQ374" s="36"/>
      <c r="AR374" s="29"/>
      <c r="AS374" s="36"/>
      <c r="AT374" s="36"/>
      <c r="AU374" s="36"/>
      <c r="AV374" s="29"/>
      <c r="AW374" s="36"/>
      <c r="AX374" s="36"/>
      <c r="AY374" s="36"/>
      <c r="AZ374" s="29"/>
      <c r="BA374" s="36"/>
      <c r="BB374" s="36"/>
      <c r="BC374" s="36"/>
      <c r="BD374" s="36"/>
      <c r="BE374" s="36"/>
      <c r="BF374" s="36"/>
      <c r="BG374" s="36"/>
      <c r="BH374" s="36"/>
      <c r="BI374" s="36"/>
      <c r="BJ374" s="29"/>
      <c r="BK374" s="36"/>
      <c r="BL374" s="29"/>
      <c r="BM374" s="36"/>
      <c r="BN374" s="36"/>
      <c r="BO374" s="36"/>
      <c r="BP374" s="29"/>
      <c r="BQ374" s="36"/>
      <c r="BR374" s="29"/>
      <c r="BS374" s="36"/>
      <c r="BT374" s="36"/>
      <c r="BU374" s="36"/>
      <c r="BV374" s="36"/>
    </row>
    <row r="375" spans="1:74" x14ac:dyDescent="0.25">
      <c r="A375" s="16">
        <v>373</v>
      </c>
      <c r="B375" s="16">
        <v>3</v>
      </c>
      <c r="C375" s="31" t="s">
        <v>820</v>
      </c>
      <c r="D375" s="40">
        <f>октябрь!D375-ноябрь!E375</f>
        <v>-167.5957796811594</v>
      </c>
      <c r="E375" s="40">
        <f t="shared" si="5"/>
        <v>0</v>
      </c>
      <c r="F375" s="36"/>
      <c r="G375" s="36"/>
      <c r="H375" s="36"/>
      <c r="I375" s="27"/>
      <c r="J375" s="36"/>
      <c r="K375" s="36"/>
      <c r="L375" s="36"/>
      <c r="M375" s="36"/>
      <c r="N375" s="36"/>
      <c r="O375" s="29"/>
      <c r="P375" s="36"/>
      <c r="Q375" s="29"/>
      <c r="R375" s="36"/>
      <c r="S375" s="36"/>
      <c r="T375" s="36"/>
      <c r="U375" s="36"/>
      <c r="V375" s="36"/>
      <c r="W375" s="36"/>
      <c r="X375" s="36"/>
      <c r="Y375" s="29"/>
      <c r="Z375" s="36"/>
      <c r="AA375" s="66"/>
      <c r="AB375" s="36"/>
      <c r="AC375" s="36"/>
      <c r="AD375" s="36"/>
      <c r="AE375" s="36"/>
      <c r="AF375" s="36"/>
      <c r="AG375" s="36"/>
      <c r="AH375" s="29"/>
      <c r="AI375" s="36"/>
      <c r="AJ375" s="29"/>
      <c r="AK375" s="36"/>
      <c r="AL375" s="36"/>
      <c r="AM375" s="36"/>
      <c r="AN375" s="29"/>
      <c r="AO375" s="36"/>
      <c r="AP375" s="29"/>
      <c r="AQ375" s="36"/>
      <c r="AR375" s="29"/>
      <c r="AS375" s="36"/>
      <c r="AT375" s="36"/>
      <c r="AU375" s="36"/>
      <c r="AV375" s="29"/>
      <c r="AW375" s="36"/>
      <c r="AX375" s="36"/>
      <c r="AY375" s="36"/>
      <c r="AZ375" s="29"/>
      <c r="BA375" s="36"/>
      <c r="BB375" s="36"/>
      <c r="BC375" s="36"/>
      <c r="BD375" s="36"/>
      <c r="BE375" s="36"/>
      <c r="BF375" s="36"/>
      <c r="BG375" s="36"/>
      <c r="BH375" s="36"/>
      <c r="BI375" s="36"/>
      <c r="BJ375" s="29"/>
      <c r="BK375" s="36"/>
      <c r="BL375" s="29"/>
      <c r="BM375" s="36"/>
      <c r="BN375" s="36"/>
      <c r="BO375" s="36"/>
      <c r="BP375" s="29"/>
      <c r="BQ375" s="36"/>
      <c r="BR375" s="29"/>
      <c r="BS375" s="36"/>
      <c r="BT375" s="36"/>
      <c r="BU375" s="36"/>
      <c r="BV375" s="36"/>
    </row>
    <row r="376" spans="1:74" x14ac:dyDescent="0.25">
      <c r="A376" s="16">
        <v>374</v>
      </c>
      <c r="B376" s="16">
        <v>3</v>
      </c>
      <c r="C376" s="31" t="s">
        <v>821</v>
      </c>
      <c r="D376" s="40">
        <f>октябрь!D376-ноябрь!E376</f>
        <v>-37.414105893719821</v>
      </c>
      <c r="E376" s="40">
        <f t="shared" si="5"/>
        <v>0</v>
      </c>
      <c r="F376" s="36"/>
      <c r="G376" s="36"/>
      <c r="H376" s="36"/>
      <c r="I376" s="27"/>
      <c r="J376" s="36"/>
      <c r="K376" s="36"/>
      <c r="L376" s="36"/>
      <c r="M376" s="36"/>
      <c r="N376" s="36"/>
      <c r="O376" s="29"/>
      <c r="P376" s="36"/>
      <c r="Q376" s="29"/>
      <c r="R376" s="36"/>
      <c r="S376" s="36"/>
      <c r="T376" s="36"/>
      <c r="U376" s="36"/>
      <c r="V376" s="36"/>
      <c r="W376" s="36"/>
      <c r="X376" s="36"/>
      <c r="Y376" s="29"/>
      <c r="Z376" s="36"/>
      <c r="AA376" s="66"/>
      <c r="AB376" s="36"/>
      <c r="AC376" s="36"/>
      <c r="AD376" s="36"/>
      <c r="AE376" s="36"/>
      <c r="AF376" s="36"/>
      <c r="AG376" s="36"/>
      <c r="AH376" s="29"/>
      <c r="AI376" s="36"/>
      <c r="AJ376" s="29"/>
      <c r="AK376" s="36"/>
      <c r="AL376" s="36"/>
      <c r="AM376" s="36"/>
      <c r="AN376" s="29"/>
      <c r="AO376" s="36"/>
      <c r="AP376" s="29"/>
      <c r="AQ376" s="36"/>
      <c r="AR376" s="29"/>
      <c r="AS376" s="36"/>
      <c r="AT376" s="36"/>
      <c r="AU376" s="36"/>
      <c r="AV376" s="29"/>
      <c r="AW376" s="36"/>
      <c r="AX376" s="36"/>
      <c r="AY376" s="36"/>
      <c r="AZ376" s="29"/>
      <c r="BA376" s="36"/>
      <c r="BB376" s="36"/>
      <c r="BC376" s="36"/>
      <c r="BD376" s="36"/>
      <c r="BE376" s="36"/>
      <c r="BF376" s="36"/>
      <c r="BG376" s="36"/>
      <c r="BH376" s="36"/>
      <c r="BI376" s="36"/>
      <c r="BJ376" s="29"/>
      <c r="BK376" s="36"/>
      <c r="BL376" s="29"/>
      <c r="BM376" s="36"/>
      <c r="BN376" s="36"/>
      <c r="BO376" s="36"/>
      <c r="BP376" s="29"/>
      <c r="BQ376" s="36"/>
      <c r="BR376" s="29"/>
      <c r="BS376" s="36"/>
      <c r="BT376" s="36"/>
      <c r="BU376" s="36"/>
      <c r="BV376" s="36"/>
    </row>
    <row r="377" spans="1:74" x14ac:dyDescent="0.25">
      <c r="A377" s="16">
        <v>375</v>
      </c>
      <c r="B377" s="16">
        <v>3</v>
      </c>
      <c r="C377" s="31" t="s">
        <v>933</v>
      </c>
      <c r="D377" s="40">
        <f>октябрь!D377-ноябрь!E377</f>
        <v>773.72859199033815</v>
      </c>
      <c r="E377" s="40">
        <f t="shared" si="5"/>
        <v>0</v>
      </c>
      <c r="F377" s="36"/>
      <c r="G377" s="36"/>
      <c r="H377" s="36"/>
      <c r="I377" s="27"/>
      <c r="J377" s="36"/>
      <c r="K377" s="36"/>
      <c r="L377" s="36"/>
      <c r="M377" s="36"/>
      <c r="N377" s="36"/>
      <c r="O377" s="29"/>
      <c r="P377" s="36"/>
      <c r="Q377" s="29"/>
      <c r="R377" s="36"/>
      <c r="S377" s="36"/>
      <c r="T377" s="36"/>
      <c r="U377" s="36"/>
      <c r="V377" s="36"/>
      <c r="W377" s="36"/>
      <c r="X377" s="36"/>
      <c r="Y377" s="29"/>
      <c r="Z377" s="36"/>
      <c r="AA377" s="66"/>
      <c r="AB377" s="36"/>
      <c r="AC377" s="36"/>
      <c r="AD377" s="36"/>
      <c r="AE377" s="36"/>
      <c r="AF377" s="36"/>
      <c r="AG377" s="36"/>
      <c r="AH377" s="29"/>
      <c r="AI377" s="36"/>
      <c r="AJ377" s="29"/>
      <c r="AK377" s="36"/>
      <c r="AL377" s="36"/>
      <c r="AM377" s="36"/>
      <c r="AN377" s="29"/>
      <c r="AO377" s="36"/>
      <c r="AP377" s="29"/>
      <c r="AQ377" s="36"/>
      <c r="AR377" s="29"/>
      <c r="AS377" s="36"/>
      <c r="AT377" s="36"/>
      <c r="AU377" s="36"/>
      <c r="AV377" s="29"/>
      <c r="AW377" s="36"/>
      <c r="AX377" s="36"/>
      <c r="AY377" s="36"/>
      <c r="AZ377" s="29"/>
      <c r="BA377" s="36"/>
      <c r="BB377" s="36"/>
      <c r="BC377" s="36"/>
      <c r="BD377" s="36"/>
      <c r="BE377" s="36"/>
      <c r="BF377" s="36"/>
      <c r="BG377" s="36"/>
      <c r="BH377" s="36"/>
      <c r="BI377" s="36"/>
      <c r="BJ377" s="29"/>
      <c r="BK377" s="36"/>
      <c r="BL377" s="29"/>
      <c r="BM377" s="36"/>
      <c r="BN377" s="36"/>
      <c r="BO377" s="36"/>
      <c r="BP377" s="29"/>
      <c r="BQ377" s="36"/>
      <c r="BR377" s="29"/>
      <c r="BS377" s="36"/>
      <c r="BT377" s="36"/>
      <c r="BU377" s="36"/>
      <c r="BV377" s="36"/>
    </row>
    <row r="378" spans="1:74" x14ac:dyDescent="0.25">
      <c r="A378" s="16">
        <v>376</v>
      </c>
      <c r="B378" s="16">
        <v>3</v>
      </c>
      <c r="C378" s="31" t="s">
        <v>822</v>
      </c>
      <c r="D378" s="40">
        <f>октябрь!D378-ноябрь!E378</f>
        <v>-291.52397401932359</v>
      </c>
      <c r="E378" s="40">
        <f t="shared" si="5"/>
        <v>0</v>
      </c>
      <c r="F378" s="36"/>
      <c r="G378" s="36"/>
      <c r="H378" s="36"/>
      <c r="I378" s="27"/>
      <c r="J378" s="36"/>
      <c r="K378" s="36"/>
      <c r="L378" s="36"/>
      <c r="M378" s="36"/>
      <c r="N378" s="36"/>
      <c r="O378" s="29"/>
      <c r="P378" s="36"/>
      <c r="Q378" s="29"/>
      <c r="R378" s="36"/>
      <c r="S378" s="36"/>
      <c r="T378" s="36"/>
      <c r="U378" s="36"/>
      <c r="V378" s="36"/>
      <c r="W378" s="36"/>
      <c r="X378" s="36"/>
      <c r="Y378" s="29"/>
      <c r="Z378" s="36"/>
      <c r="AA378" s="66"/>
      <c r="AB378" s="36"/>
      <c r="AC378" s="36"/>
      <c r="AD378" s="36"/>
      <c r="AE378" s="36"/>
      <c r="AF378" s="36"/>
      <c r="AG378" s="36"/>
      <c r="AH378" s="29"/>
      <c r="AI378" s="36"/>
      <c r="AJ378" s="29"/>
      <c r="AK378" s="36"/>
      <c r="AL378" s="36"/>
      <c r="AM378" s="36"/>
      <c r="AN378" s="29"/>
      <c r="AO378" s="36"/>
      <c r="AP378" s="29"/>
      <c r="AQ378" s="36"/>
      <c r="AR378" s="29"/>
      <c r="AS378" s="36"/>
      <c r="AT378" s="36"/>
      <c r="AU378" s="36"/>
      <c r="AV378" s="29"/>
      <c r="AW378" s="36"/>
      <c r="AX378" s="36"/>
      <c r="AY378" s="36"/>
      <c r="AZ378" s="29"/>
      <c r="BA378" s="36"/>
      <c r="BB378" s="36"/>
      <c r="BC378" s="36"/>
      <c r="BD378" s="36"/>
      <c r="BE378" s="36"/>
      <c r="BF378" s="36"/>
      <c r="BG378" s="36"/>
      <c r="BH378" s="36"/>
      <c r="BI378" s="36"/>
      <c r="BJ378" s="29"/>
      <c r="BK378" s="36"/>
      <c r="BL378" s="29"/>
      <c r="BM378" s="36"/>
      <c r="BN378" s="36"/>
      <c r="BO378" s="36"/>
      <c r="BP378" s="29"/>
      <c r="BQ378" s="36"/>
      <c r="BR378" s="29"/>
      <c r="BS378" s="36"/>
      <c r="BT378" s="36"/>
      <c r="BU378" s="36"/>
      <c r="BV378" s="36"/>
    </row>
    <row r="379" spans="1:74" x14ac:dyDescent="0.25">
      <c r="A379" s="16">
        <v>377</v>
      </c>
      <c r="B379" s="16">
        <v>3</v>
      </c>
      <c r="C379" s="31" t="s">
        <v>823</v>
      </c>
      <c r="D379" s="40">
        <f>октябрь!D379-ноябрь!E379</f>
        <v>82.693813478260878</v>
      </c>
      <c r="E379" s="40">
        <f t="shared" si="5"/>
        <v>0</v>
      </c>
      <c r="F379" s="36"/>
      <c r="G379" s="36"/>
      <c r="H379" s="36"/>
      <c r="I379" s="27"/>
      <c r="J379" s="36"/>
      <c r="K379" s="36"/>
      <c r="L379" s="36"/>
      <c r="M379" s="36"/>
      <c r="N379" s="36"/>
      <c r="O379" s="29"/>
      <c r="P379" s="36"/>
      <c r="Q379" s="29"/>
      <c r="R379" s="36"/>
      <c r="S379" s="36"/>
      <c r="T379" s="36"/>
      <c r="U379" s="36"/>
      <c r="V379" s="36"/>
      <c r="W379" s="36"/>
      <c r="X379" s="36"/>
      <c r="Y379" s="29"/>
      <c r="Z379" s="36"/>
      <c r="AA379" s="66"/>
      <c r="AB379" s="36"/>
      <c r="AC379" s="36"/>
      <c r="AD379" s="36"/>
      <c r="AE379" s="36"/>
      <c r="AF379" s="36"/>
      <c r="AG379" s="36"/>
      <c r="AH379" s="29"/>
      <c r="AI379" s="36"/>
      <c r="AJ379" s="29"/>
      <c r="AK379" s="36"/>
      <c r="AL379" s="36"/>
      <c r="AM379" s="36"/>
      <c r="AN379" s="29"/>
      <c r="AO379" s="36"/>
      <c r="AP379" s="29"/>
      <c r="AQ379" s="36"/>
      <c r="AR379" s="29"/>
      <c r="AS379" s="36"/>
      <c r="AT379" s="36"/>
      <c r="AU379" s="36"/>
      <c r="AV379" s="29"/>
      <c r="AW379" s="36"/>
      <c r="AX379" s="36"/>
      <c r="AY379" s="36"/>
      <c r="AZ379" s="29"/>
      <c r="BA379" s="36"/>
      <c r="BB379" s="36"/>
      <c r="BC379" s="36"/>
      <c r="BD379" s="36"/>
      <c r="BE379" s="36"/>
      <c r="BF379" s="36"/>
      <c r="BG379" s="36"/>
      <c r="BH379" s="36"/>
      <c r="BI379" s="36"/>
      <c r="BJ379" s="29"/>
      <c r="BK379" s="36"/>
      <c r="BL379" s="29"/>
      <c r="BM379" s="36"/>
      <c r="BN379" s="36"/>
      <c r="BO379" s="36"/>
      <c r="BP379" s="29"/>
      <c r="BQ379" s="36"/>
      <c r="BR379" s="29"/>
      <c r="BS379" s="36"/>
      <c r="BT379" s="36"/>
      <c r="BU379" s="36"/>
      <c r="BV379" s="36"/>
    </row>
    <row r="380" spans="1:74" x14ac:dyDescent="0.25">
      <c r="A380" s="16">
        <v>378</v>
      </c>
      <c r="B380" s="16">
        <v>3</v>
      </c>
      <c r="C380" s="31" t="s">
        <v>824</v>
      </c>
      <c r="D380" s="40">
        <f>октябрь!D380-ноябрь!E380</f>
        <v>-155.26719600000004</v>
      </c>
      <c r="E380" s="40">
        <f t="shared" si="5"/>
        <v>0</v>
      </c>
      <c r="F380" s="36"/>
      <c r="G380" s="36"/>
      <c r="H380" s="36"/>
      <c r="I380" s="27"/>
      <c r="J380" s="36"/>
      <c r="K380" s="36"/>
      <c r="L380" s="36"/>
      <c r="M380" s="36"/>
      <c r="N380" s="36"/>
      <c r="O380" s="29"/>
      <c r="P380" s="36"/>
      <c r="Q380" s="29"/>
      <c r="R380" s="36"/>
      <c r="S380" s="36"/>
      <c r="T380" s="36"/>
      <c r="U380" s="36"/>
      <c r="V380" s="36"/>
      <c r="W380" s="36"/>
      <c r="X380" s="36"/>
      <c r="Y380" s="29"/>
      <c r="Z380" s="36"/>
      <c r="AA380" s="66"/>
      <c r="AB380" s="36"/>
      <c r="AC380" s="36"/>
      <c r="AD380" s="36"/>
      <c r="AE380" s="36"/>
      <c r="AF380" s="36"/>
      <c r="AG380" s="36"/>
      <c r="AH380" s="29"/>
      <c r="AI380" s="36"/>
      <c r="AJ380" s="29"/>
      <c r="AK380" s="36"/>
      <c r="AL380" s="36"/>
      <c r="AM380" s="36"/>
      <c r="AN380" s="29"/>
      <c r="AO380" s="36"/>
      <c r="AP380" s="29"/>
      <c r="AQ380" s="36"/>
      <c r="AR380" s="29"/>
      <c r="AS380" s="36"/>
      <c r="AT380" s="36"/>
      <c r="AU380" s="36"/>
      <c r="AV380" s="29"/>
      <c r="AW380" s="36"/>
      <c r="AX380" s="36"/>
      <c r="AY380" s="36"/>
      <c r="AZ380" s="29"/>
      <c r="BA380" s="36"/>
      <c r="BB380" s="36"/>
      <c r="BC380" s="36"/>
      <c r="BD380" s="36"/>
      <c r="BE380" s="36"/>
      <c r="BF380" s="36"/>
      <c r="BG380" s="36"/>
      <c r="BH380" s="36"/>
      <c r="BI380" s="36"/>
      <c r="BJ380" s="29"/>
      <c r="BK380" s="36"/>
      <c r="BL380" s="29"/>
      <c r="BM380" s="36"/>
      <c r="BN380" s="36"/>
      <c r="BO380" s="36"/>
      <c r="BP380" s="29"/>
      <c r="BQ380" s="36"/>
      <c r="BR380" s="29"/>
      <c r="BS380" s="36"/>
      <c r="BT380" s="36"/>
      <c r="BU380" s="36"/>
      <c r="BV380" s="36"/>
    </row>
    <row r="381" spans="1:74" x14ac:dyDescent="0.25">
      <c r="A381" s="16">
        <v>379</v>
      </c>
      <c r="B381" s="16">
        <v>3</v>
      </c>
      <c r="C381" s="31" t="s">
        <v>825</v>
      </c>
      <c r="D381" s="40">
        <f>октябрь!D381-ноябрь!E381</f>
        <v>21.931527545893744</v>
      </c>
      <c r="E381" s="40">
        <f t="shared" si="5"/>
        <v>0</v>
      </c>
      <c r="F381" s="36"/>
      <c r="G381" s="36"/>
      <c r="H381" s="36"/>
      <c r="I381" s="27"/>
      <c r="J381" s="36"/>
      <c r="K381" s="36"/>
      <c r="L381" s="36"/>
      <c r="M381" s="36"/>
      <c r="N381" s="36"/>
      <c r="O381" s="29"/>
      <c r="P381" s="36"/>
      <c r="Q381" s="29"/>
      <c r="R381" s="36"/>
      <c r="S381" s="36"/>
      <c r="T381" s="36"/>
      <c r="U381" s="36"/>
      <c r="V381" s="36"/>
      <c r="W381" s="36"/>
      <c r="X381" s="36"/>
      <c r="Y381" s="29"/>
      <c r="Z381" s="36"/>
      <c r="AA381" s="66"/>
      <c r="AB381" s="36"/>
      <c r="AC381" s="36"/>
      <c r="AD381" s="36"/>
      <c r="AE381" s="36"/>
      <c r="AF381" s="36"/>
      <c r="AG381" s="36"/>
      <c r="AH381" s="29"/>
      <c r="AI381" s="36"/>
      <c r="AJ381" s="29"/>
      <c r="AK381" s="36"/>
      <c r="AL381" s="36"/>
      <c r="AM381" s="36"/>
      <c r="AN381" s="29"/>
      <c r="AO381" s="36"/>
      <c r="AP381" s="29"/>
      <c r="AQ381" s="36"/>
      <c r="AR381" s="29"/>
      <c r="AS381" s="36"/>
      <c r="AT381" s="36"/>
      <c r="AU381" s="36"/>
      <c r="AV381" s="29"/>
      <c r="AW381" s="36"/>
      <c r="AX381" s="36"/>
      <c r="AY381" s="36"/>
      <c r="AZ381" s="29"/>
      <c r="BA381" s="36"/>
      <c r="BB381" s="36"/>
      <c r="BC381" s="36"/>
      <c r="BD381" s="36"/>
      <c r="BE381" s="36"/>
      <c r="BF381" s="36"/>
      <c r="BG381" s="36"/>
      <c r="BH381" s="36"/>
      <c r="BI381" s="36"/>
      <c r="BJ381" s="29"/>
      <c r="BK381" s="36"/>
      <c r="BL381" s="29"/>
      <c r="BM381" s="36"/>
      <c r="BN381" s="36"/>
      <c r="BO381" s="36"/>
      <c r="BP381" s="29"/>
      <c r="BQ381" s="36"/>
      <c r="BR381" s="29"/>
      <c r="BS381" s="36"/>
      <c r="BT381" s="36"/>
      <c r="BU381" s="36"/>
      <c r="BV381" s="36"/>
    </row>
    <row r="382" spans="1:74" x14ac:dyDescent="0.25">
      <c r="A382" s="16">
        <v>380</v>
      </c>
      <c r="B382" s="16">
        <v>3</v>
      </c>
      <c r="C382" s="31" t="s">
        <v>826</v>
      </c>
      <c r="D382" s="40">
        <f>октябрь!D382-ноябрь!E382</f>
        <v>-165.04594077294692</v>
      </c>
      <c r="E382" s="40">
        <f t="shared" si="5"/>
        <v>0</v>
      </c>
      <c r="F382" s="36"/>
      <c r="G382" s="36"/>
      <c r="H382" s="36"/>
      <c r="I382" s="27"/>
      <c r="J382" s="36"/>
      <c r="K382" s="36"/>
      <c r="L382" s="36"/>
      <c r="M382" s="36"/>
      <c r="N382" s="36"/>
      <c r="O382" s="29"/>
      <c r="P382" s="36"/>
      <c r="Q382" s="29"/>
      <c r="R382" s="36"/>
      <c r="S382" s="36"/>
      <c r="T382" s="36"/>
      <c r="U382" s="36"/>
      <c r="V382" s="36"/>
      <c r="W382" s="36"/>
      <c r="X382" s="36"/>
      <c r="Y382" s="29"/>
      <c r="Z382" s="36"/>
      <c r="AA382" s="66"/>
      <c r="AB382" s="36"/>
      <c r="AC382" s="36"/>
      <c r="AD382" s="36"/>
      <c r="AE382" s="36"/>
      <c r="AF382" s="36"/>
      <c r="AG382" s="36"/>
      <c r="AH382" s="29"/>
      <c r="AI382" s="36"/>
      <c r="AJ382" s="29"/>
      <c r="AK382" s="36"/>
      <c r="AL382" s="36"/>
      <c r="AM382" s="36"/>
      <c r="AN382" s="29"/>
      <c r="AO382" s="36"/>
      <c r="AP382" s="29"/>
      <c r="AQ382" s="36"/>
      <c r="AR382" s="29"/>
      <c r="AS382" s="36"/>
      <c r="AT382" s="36"/>
      <c r="AU382" s="36"/>
      <c r="AV382" s="29"/>
      <c r="AW382" s="36"/>
      <c r="AX382" s="36"/>
      <c r="AY382" s="36"/>
      <c r="AZ382" s="29"/>
      <c r="BA382" s="36"/>
      <c r="BB382" s="36"/>
      <c r="BC382" s="36"/>
      <c r="BD382" s="36"/>
      <c r="BE382" s="36"/>
      <c r="BF382" s="36"/>
      <c r="BG382" s="36"/>
      <c r="BH382" s="36"/>
      <c r="BI382" s="36"/>
      <c r="BJ382" s="29"/>
      <c r="BK382" s="36"/>
      <c r="BL382" s="29"/>
      <c r="BM382" s="36"/>
      <c r="BN382" s="36"/>
      <c r="BO382" s="36"/>
      <c r="BP382" s="29"/>
      <c r="BQ382" s="36"/>
      <c r="BR382" s="29"/>
      <c r="BS382" s="36"/>
      <c r="BT382" s="36"/>
      <c r="BU382" s="36"/>
      <c r="BV382" s="36"/>
    </row>
    <row r="383" spans="1:74" x14ac:dyDescent="0.25">
      <c r="A383" s="16">
        <v>381</v>
      </c>
      <c r="B383" s="16">
        <v>3</v>
      </c>
      <c r="C383" s="31" t="s">
        <v>827</v>
      </c>
      <c r="D383" s="40">
        <f>октябрь!D383-ноябрь!E383</f>
        <v>-87.680296241545904</v>
      </c>
      <c r="E383" s="40">
        <f t="shared" si="5"/>
        <v>0</v>
      </c>
      <c r="F383" s="36"/>
      <c r="G383" s="36"/>
      <c r="H383" s="36"/>
      <c r="I383" s="27"/>
      <c r="J383" s="36"/>
      <c r="K383" s="36"/>
      <c r="L383" s="36"/>
      <c r="M383" s="36"/>
      <c r="N383" s="36"/>
      <c r="O383" s="29"/>
      <c r="P383" s="36"/>
      <c r="Q383" s="29"/>
      <c r="R383" s="36"/>
      <c r="S383" s="36"/>
      <c r="T383" s="36"/>
      <c r="U383" s="36"/>
      <c r="V383" s="36"/>
      <c r="W383" s="36"/>
      <c r="X383" s="36"/>
      <c r="Y383" s="29"/>
      <c r="Z383" s="36"/>
      <c r="AA383" s="66"/>
      <c r="AB383" s="36"/>
      <c r="AC383" s="36"/>
      <c r="AD383" s="36"/>
      <c r="AE383" s="36"/>
      <c r="AF383" s="36"/>
      <c r="AG383" s="36"/>
      <c r="AH383" s="29"/>
      <c r="AI383" s="36"/>
      <c r="AJ383" s="29"/>
      <c r="AK383" s="36"/>
      <c r="AL383" s="36"/>
      <c r="AM383" s="36"/>
      <c r="AN383" s="29"/>
      <c r="AO383" s="36"/>
      <c r="AP383" s="29"/>
      <c r="AQ383" s="36"/>
      <c r="AR383" s="29"/>
      <c r="AS383" s="36"/>
      <c r="AT383" s="36"/>
      <c r="AU383" s="36"/>
      <c r="AV383" s="29"/>
      <c r="AW383" s="36"/>
      <c r="AX383" s="36"/>
      <c r="AY383" s="36"/>
      <c r="AZ383" s="29"/>
      <c r="BA383" s="36"/>
      <c r="BB383" s="36"/>
      <c r="BC383" s="36"/>
      <c r="BD383" s="36"/>
      <c r="BE383" s="36"/>
      <c r="BF383" s="36"/>
      <c r="BG383" s="36"/>
      <c r="BH383" s="36"/>
      <c r="BI383" s="36"/>
      <c r="BJ383" s="29"/>
      <c r="BK383" s="36"/>
      <c r="BL383" s="29"/>
      <c r="BM383" s="36"/>
      <c r="BN383" s="36"/>
      <c r="BO383" s="36"/>
      <c r="BP383" s="29"/>
      <c r="BQ383" s="36"/>
      <c r="BR383" s="29"/>
      <c r="BS383" s="36"/>
      <c r="BT383" s="36"/>
      <c r="BU383" s="36"/>
      <c r="BV383" s="36"/>
    </row>
    <row r="384" spans="1:74" x14ac:dyDescent="0.25">
      <c r="A384" s="16">
        <v>382</v>
      </c>
      <c r="B384" s="16">
        <v>3</v>
      </c>
      <c r="C384" s="31" t="s">
        <v>828</v>
      </c>
      <c r="D384" s="40">
        <f>октябрь!D384-ноябрь!E384</f>
        <v>499.07966043285018</v>
      </c>
      <c r="E384" s="40">
        <f t="shared" si="5"/>
        <v>0</v>
      </c>
      <c r="F384" s="36"/>
      <c r="G384" s="36"/>
      <c r="H384" s="36"/>
      <c r="I384" s="27"/>
      <c r="J384" s="36"/>
      <c r="K384" s="36"/>
      <c r="L384" s="36"/>
      <c r="M384" s="36"/>
      <c r="N384" s="36"/>
      <c r="O384" s="29"/>
      <c r="P384" s="36"/>
      <c r="Q384" s="29"/>
      <c r="R384" s="36"/>
      <c r="S384" s="36"/>
      <c r="T384" s="36"/>
      <c r="U384" s="36"/>
      <c r="V384" s="36"/>
      <c r="W384" s="36"/>
      <c r="X384" s="36"/>
      <c r="Y384" s="29"/>
      <c r="Z384" s="36"/>
      <c r="AA384" s="66"/>
      <c r="AB384" s="36"/>
      <c r="AC384" s="36"/>
      <c r="AD384" s="36"/>
      <c r="AE384" s="36"/>
      <c r="AF384" s="36"/>
      <c r="AG384" s="36"/>
      <c r="AH384" s="29"/>
      <c r="AI384" s="36"/>
      <c r="AJ384" s="29"/>
      <c r="AK384" s="36"/>
      <c r="AL384" s="36"/>
      <c r="AM384" s="36"/>
      <c r="AN384" s="29"/>
      <c r="AO384" s="36"/>
      <c r="AP384" s="29"/>
      <c r="AQ384" s="36"/>
      <c r="AR384" s="29"/>
      <c r="AS384" s="36"/>
      <c r="AT384" s="36"/>
      <c r="AU384" s="36"/>
      <c r="AV384" s="29"/>
      <c r="AW384" s="36"/>
      <c r="AX384" s="36"/>
      <c r="AY384" s="36"/>
      <c r="AZ384" s="29"/>
      <c r="BA384" s="36"/>
      <c r="BB384" s="36"/>
      <c r="BC384" s="36"/>
      <c r="BD384" s="36"/>
      <c r="BE384" s="36"/>
      <c r="BF384" s="36"/>
      <c r="BG384" s="36"/>
      <c r="BH384" s="36"/>
      <c r="BI384" s="36"/>
      <c r="BJ384" s="29"/>
      <c r="BK384" s="36"/>
      <c r="BL384" s="29"/>
      <c r="BM384" s="36"/>
      <c r="BN384" s="36"/>
      <c r="BO384" s="36"/>
      <c r="BP384" s="29"/>
      <c r="BQ384" s="36"/>
      <c r="BR384" s="29"/>
      <c r="BS384" s="36"/>
      <c r="BT384" s="36"/>
      <c r="BU384" s="36"/>
      <c r="BV384" s="36"/>
    </row>
    <row r="385" spans="1:74" x14ac:dyDescent="0.25">
      <c r="A385" s="16">
        <v>383</v>
      </c>
      <c r="B385" s="16">
        <v>3</v>
      </c>
      <c r="C385" s="31" t="s">
        <v>829</v>
      </c>
      <c r="D385" s="40">
        <f>октябрь!D385-ноябрь!E385</f>
        <v>-1337.9581734685994</v>
      </c>
      <c r="E385" s="40">
        <f t="shared" si="5"/>
        <v>0</v>
      </c>
      <c r="F385" s="36"/>
      <c r="G385" s="36"/>
      <c r="H385" s="36"/>
      <c r="I385" s="27"/>
      <c r="J385" s="36"/>
      <c r="K385" s="36"/>
      <c r="L385" s="36"/>
      <c r="M385" s="36"/>
      <c r="N385" s="36"/>
      <c r="O385" s="29"/>
      <c r="P385" s="36"/>
      <c r="Q385" s="29"/>
      <c r="R385" s="36"/>
      <c r="S385" s="36"/>
      <c r="T385" s="36"/>
      <c r="U385" s="36"/>
      <c r="V385" s="36"/>
      <c r="W385" s="36"/>
      <c r="X385" s="36"/>
      <c r="Y385" s="29"/>
      <c r="Z385" s="36"/>
      <c r="AA385" s="66"/>
      <c r="AB385" s="36"/>
      <c r="AC385" s="36"/>
      <c r="AD385" s="36"/>
      <c r="AE385" s="36"/>
      <c r="AF385" s="36"/>
      <c r="AG385" s="36"/>
      <c r="AH385" s="29"/>
      <c r="AI385" s="36"/>
      <c r="AJ385" s="29"/>
      <c r="AK385" s="36"/>
      <c r="AL385" s="36"/>
      <c r="AM385" s="36"/>
      <c r="AN385" s="29"/>
      <c r="AO385" s="36"/>
      <c r="AP385" s="29"/>
      <c r="AQ385" s="36"/>
      <c r="AR385" s="29"/>
      <c r="AS385" s="36"/>
      <c r="AT385" s="36"/>
      <c r="AU385" s="36"/>
      <c r="AV385" s="29"/>
      <c r="AW385" s="36"/>
      <c r="AX385" s="36"/>
      <c r="AY385" s="36"/>
      <c r="AZ385" s="29"/>
      <c r="BA385" s="36"/>
      <c r="BB385" s="36"/>
      <c r="BC385" s="36"/>
      <c r="BD385" s="36"/>
      <c r="BE385" s="36"/>
      <c r="BF385" s="36"/>
      <c r="BG385" s="36"/>
      <c r="BH385" s="36"/>
      <c r="BI385" s="36"/>
      <c r="BJ385" s="29"/>
      <c r="BK385" s="36"/>
      <c r="BL385" s="29"/>
      <c r="BM385" s="36"/>
      <c r="BN385" s="36"/>
      <c r="BO385" s="36"/>
      <c r="BP385" s="29"/>
      <c r="BQ385" s="36"/>
      <c r="BR385" s="29"/>
      <c r="BS385" s="36"/>
      <c r="BT385" s="36"/>
      <c r="BU385" s="36"/>
      <c r="BV385" s="36"/>
    </row>
    <row r="386" spans="1:74" x14ac:dyDescent="0.25">
      <c r="A386" s="16">
        <v>384</v>
      </c>
      <c r="B386" s="16">
        <v>3</v>
      </c>
      <c r="C386" s="31" t="s">
        <v>830</v>
      </c>
      <c r="D386" s="40">
        <f>октябрь!D386-ноябрь!E386</f>
        <v>123.09054319806764</v>
      </c>
      <c r="E386" s="40">
        <f t="shared" si="5"/>
        <v>0</v>
      </c>
      <c r="F386" s="36"/>
      <c r="G386" s="36"/>
      <c r="H386" s="36"/>
      <c r="I386" s="27"/>
      <c r="J386" s="36"/>
      <c r="K386" s="36"/>
      <c r="L386" s="36"/>
      <c r="M386" s="36"/>
      <c r="N386" s="36"/>
      <c r="O386" s="29"/>
      <c r="P386" s="36"/>
      <c r="Q386" s="29"/>
      <c r="R386" s="36"/>
      <c r="S386" s="36"/>
      <c r="T386" s="36"/>
      <c r="U386" s="36"/>
      <c r="V386" s="36"/>
      <c r="W386" s="36"/>
      <c r="X386" s="36"/>
      <c r="Y386" s="29"/>
      <c r="Z386" s="36"/>
      <c r="AA386" s="66"/>
      <c r="AB386" s="36"/>
      <c r="AC386" s="36"/>
      <c r="AD386" s="36"/>
      <c r="AE386" s="36"/>
      <c r="AF386" s="36"/>
      <c r="AG386" s="36"/>
      <c r="AH386" s="29"/>
      <c r="AI386" s="36"/>
      <c r="AJ386" s="29"/>
      <c r="AK386" s="36"/>
      <c r="AL386" s="36"/>
      <c r="AM386" s="36"/>
      <c r="AN386" s="29"/>
      <c r="AO386" s="36"/>
      <c r="AP386" s="29"/>
      <c r="AQ386" s="36"/>
      <c r="AR386" s="29"/>
      <c r="AS386" s="36"/>
      <c r="AT386" s="36"/>
      <c r="AU386" s="36"/>
      <c r="AV386" s="29"/>
      <c r="AW386" s="36"/>
      <c r="AX386" s="36"/>
      <c r="AY386" s="36"/>
      <c r="AZ386" s="29"/>
      <c r="BA386" s="36"/>
      <c r="BB386" s="36"/>
      <c r="BC386" s="36"/>
      <c r="BD386" s="36"/>
      <c r="BE386" s="36"/>
      <c r="BF386" s="36"/>
      <c r="BG386" s="36"/>
      <c r="BH386" s="36"/>
      <c r="BI386" s="36"/>
      <c r="BJ386" s="29"/>
      <c r="BK386" s="36"/>
      <c r="BL386" s="29"/>
      <c r="BM386" s="36"/>
      <c r="BN386" s="36"/>
      <c r="BO386" s="36"/>
      <c r="BP386" s="29"/>
      <c r="BQ386" s="36"/>
      <c r="BR386" s="29"/>
      <c r="BS386" s="36"/>
      <c r="BT386" s="36"/>
      <c r="BU386" s="36"/>
      <c r="BV386" s="36"/>
    </row>
    <row r="387" spans="1:74" x14ac:dyDescent="0.25">
      <c r="A387" s="16">
        <v>385</v>
      </c>
      <c r="B387" s="16">
        <v>3</v>
      </c>
      <c r="C387" s="31" t="s">
        <v>831</v>
      </c>
      <c r="D387" s="40">
        <f>октябрь!D387-ноябрь!E387</f>
        <v>-294.16660021256035</v>
      </c>
      <c r="E387" s="40">
        <f t="shared" si="5"/>
        <v>0</v>
      </c>
      <c r="F387" s="36"/>
      <c r="G387" s="36"/>
      <c r="H387" s="36"/>
      <c r="I387" s="27"/>
      <c r="J387" s="36"/>
      <c r="K387" s="36"/>
      <c r="L387" s="36"/>
      <c r="M387" s="36"/>
      <c r="N387" s="36"/>
      <c r="O387" s="29"/>
      <c r="P387" s="36"/>
      <c r="Q387" s="29"/>
      <c r="R387" s="36"/>
      <c r="S387" s="36"/>
      <c r="T387" s="36"/>
      <c r="U387" s="36"/>
      <c r="V387" s="36"/>
      <c r="W387" s="36"/>
      <c r="X387" s="36"/>
      <c r="Y387" s="29"/>
      <c r="Z387" s="36"/>
      <c r="AA387" s="66"/>
      <c r="AB387" s="36"/>
      <c r="AC387" s="36"/>
      <c r="AD387" s="36"/>
      <c r="AE387" s="36"/>
      <c r="AF387" s="36"/>
      <c r="AG387" s="36"/>
      <c r="AH387" s="29"/>
      <c r="AI387" s="36"/>
      <c r="AJ387" s="29"/>
      <c r="AK387" s="36"/>
      <c r="AL387" s="36"/>
      <c r="AM387" s="36"/>
      <c r="AN387" s="29"/>
      <c r="AO387" s="36"/>
      <c r="AP387" s="29"/>
      <c r="AQ387" s="36"/>
      <c r="AR387" s="29"/>
      <c r="AS387" s="36"/>
      <c r="AT387" s="36"/>
      <c r="AU387" s="36"/>
      <c r="AV387" s="29"/>
      <c r="AW387" s="36"/>
      <c r="AX387" s="36"/>
      <c r="AY387" s="36"/>
      <c r="AZ387" s="29"/>
      <c r="BA387" s="36"/>
      <c r="BB387" s="36"/>
      <c r="BC387" s="36"/>
      <c r="BD387" s="36"/>
      <c r="BE387" s="36"/>
      <c r="BF387" s="36"/>
      <c r="BG387" s="36"/>
      <c r="BH387" s="36"/>
      <c r="BI387" s="36"/>
      <c r="BJ387" s="29"/>
      <c r="BK387" s="36"/>
      <c r="BL387" s="29"/>
      <c r="BM387" s="36"/>
      <c r="BN387" s="36"/>
      <c r="BO387" s="36"/>
      <c r="BP387" s="29"/>
      <c r="BQ387" s="36"/>
      <c r="BR387" s="29"/>
      <c r="BS387" s="36"/>
      <c r="BT387" s="36"/>
      <c r="BU387" s="36"/>
      <c r="BV387" s="36"/>
    </row>
    <row r="388" spans="1:74" x14ac:dyDescent="0.25">
      <c r="A388" s="16">
        <v>386</v>
      </c>
      <c r="B388" s="16">
        <v>3</v>
      </c>
      <c r="C388" s="31" t="s">
        <v>934</v>
      </c>
      <c r="D388" s="40">
        <f>октябрь!D388-ноябрь!E388</f>
        <v>70.987750917874394</v>
      </c>
      <c r="E388" s="40">
        <f t="shared" ref="E388:E450" si="6">G388+H388+J388+L388+N388+P388+R388+T388+V388+X388+Z388+AC388+AE388+AG388+AI388+AK388+AM388+AO388+AQ388+AS388+AU388+AW388+AY388+BA388+BC388+BE388+BG388+BI388+BK388+BM388+BO388+BQ388+BS388+BU388+BV388</f>
        <v>0</v>
      </c>
      <c r="F388" s="36"/>
      <c r="G388" s="36"/>
      <c r="H388" s="36"/>
      <c r="I388" s="27"/>
      <c r="J388" s="36"/>
      <c r="K388" s="36"/>
      <c r="L388" s="36"/>
      <c r="M388" s="36"/>
      <c r="N388" s="36"/>
      <c r="O388" s="29"/>
      <c r="P388" s="36"/>
      <c r="Q388" s="29"/>
      <c r="R388" s="36"/>
      <c r="S388" s="36"/>
      <c r="T388" s="36"/>
      <c r="U388" s="36"/>
      <c r="V388" s="36"/>
      <c r="W388" s="36"/>
      <c r="X388" s="36"/>
      <c r="Y388" s="29"/>
      <c r="Z388" s="36"/>
      <c r="AA388" s="66"/>
      <c r="AB388" s="36"/>
      <c r="AC388" s="36"/>
      <c r="AD388" s="36"/>
      <c r="AE388" s="36"/>
      <c r="AF388" s="36"/>
      <c r="AG388" s="36"/>
      <c r="AH388" s="29"/>
      <c r="AI388" s="36"/>
      <c r="AJ388" s="29"/>
      <c r="AK388" s="36"/>
      <c r="AL388" s="36"/>
      <c r="AM388" s="36"/>
      <c r="AN388" s="29"/>
      <c r="AO388" s="36"/>
      <c r="AP388" s="29"/>
      <c r="AQ388" s="36"/>
      <c r="AR388" s="29"/>
      <c r="AS388" s="36"/>
      <c r="AT388" s="36"/>
      <c r="AU388" s="36"/>
      <c r="AV388" s="29"/>
      <c r="AW388" s="36"/>
      <c r="AX388" s="36"/>
      <c r="AY388" s="36"/>
      <c r="AZ388" s="29"/>
      <c r="BA388" s="36"/>
      <c r="BB388" s="36"/>
      <c r="BC388" s="36"/>
      <c r="BD388" s="36"/>
      <c r="BE388" s="36"/>
      <c r="BF388" s="36"/>
      <c r="BG388" s="36"/>
      <c r="BH388" s="36"/>
      <c r="BI388" s="36"/>
      <c r="BJ388" s="29"/>
      <c r="BK388" s="36"/>
      <c r="BL388" s="29"/>
      <c r="BM388" s="36"/>
      <c r="BN388" s="36"/>
      <c r="BO388" s="36"/>
      <c r="BP388" s="29"/>
      <c r="BQ388" s="36"/>
      <c r="BR388" s="29"/>
      <c r="BS388" s="36"/>
      <c r="BT388" s="36"/>
      <c r="BU388" s="36"/>
      <c r="BV388" s="36"/>
    </row>
    <row r="389" spans="1:74" x14ac:dyDescent="0.25">
      <c r="A389" s="16">
        <v>387</v>
      </c>
      <c r="B389" s="16">
        <v>3</v>
      </c>
      <c r="C389" s="31" t="s">
        <v>935</v>
      </c>
      <c r="D389" s="40">
        <f>октябрь!D389-ноябрь!E389</f>
        <v>-114.09004773913043</v>
      </c>
      <c r="E389" s="40">
        <f t="shared" si="6"/>
        <v>0</v>
      </c>
      <c r="F389" s="36"/>
      <c r="G389" s="36"/>
      <c r="H389" s="36"/>
      <c r="I389" s="27"/>
      <c r="J389" s="36"/>
      <c r="K389" s="36"/>
      <c r="L389" s="36"/>
      <c r="M389" s="36"/>
      <c r="N389" s="36"/>
      <c r="O389" s="29"/>
      <c r="P389" s="36"/>
      <c r="Q389" s="29"/>
      <c r="R389" s="36"/>
      <c r="S389" s="36"/>
      <c r="T389" s="36"/>
      <c r="U389" s="36"/>
      <c r="V389" s="36"/>
      <c r="W389" s="36"/>
      <c r="X389" s="36"/>
      <c r="Y389" s="29"/>
      <c r="Z389" s="36"/>
      <c r="AA389" s="66"/>
      <c r="AB389" s="36"/>
      <c r="AC389" s="36"/>
      <c r="AD389" s="36"/>
      <c r="AE389" s="36"/>
      <c r="AF389" s="36"/>
      <c r="AG389" s="36"/>
      <c r="AH389" s="29"/>
      <c r="AI389" s="36"/>
      <c r="AJ389" s="29"/>
      <c r="AK389" s="36"/>
      <c r="AL389" s="36"/>
      <c r="AM389" s="36"/>
      <c r="AN389" s="29"/>
      <c r="AO389" s="36"/>
      <c r="AP389" s="29"/>
      <c r="AQ389" s="36"/>
      <c r="AR389" s="29"/>
      <c r="AS389" s="36"/>
      <c r="AT389" s="36"/>
      <c r="AU389" s="36"/>
      <c r="AV389" s="29"/>
      <c r="AW389" s="36"/>
      <c r="AX389" s="36"/>
      <c r="AY389" s="36"/>
      <c r="AZ389" s="29"/>
      <c r="BA389" s="36"/>
      <c r="BB389" s="36"/>
      <c r="BC389" s="36"/>
      <c r="BD389" s="36"/>
      <c r="BE389" s="36"/>
      <c r="BF389" s="36"/>
      <c r="BG389" s="36"/>
      <c r="BH389" s="36"/>
      <c r="BI389" s="36"/>
      <c r="BJ389" s="29"/>
      <c r="BK389" s="36"/>
      <c r="BL389" s="29"/>
      <c r="BM389" s="36"/>
      <c r="BN389" s="36"/>
      <c r="BO389" s="36"/>
      <c r="BP389" s="29"/>
      <c r="BQ389" s="36"/>
      <c r="BR389" s="29"/>
      <c r="BS389" s="36"/>
      <c r="BT389" s="36"/>
      <c r="BU389" s="36"/>
      <c r="BV389" s="36"/>
    </row>
    <row r="390" spans="1:74" x14ac:dyDescent="0.25">
      <c r="A390" s="16">
        <v>388</v>
      </c>
      <c r="B390" s="16">
        <v>3</v>
      </c>
      <c r="C390" s="31" t="s">
        <v>936</v>
      </c>
      <c r="D390" s="40">
        <f>октябрь!D390-ноябрь!E390</f>
        <v>-741.71493002898546</v>
      </c>
      <c r="E390" s="40">
        <f t="shared" si="6"/>
        <v>0</v>
      </c>
      <c r="F390" s="36"/>
      <c r="G390" s="36"/>
      <c r="H390" s="36"/>
      <c r="I390" s="27"/>
      <c r="J390" s="36"/>
      <c r="K390" s="36"/>
      <c r="L390" s="36"/>
      <c r="M390" s="36"/>
      <c r="N390" s="36"/>
      <c r="O390" s="29"/>
      <c r="P390" s="36"/>
      <c r="Q390" s="29"/>
      <c r="R390" s="36"/>
      <c r="S390" s="36"/>
      <c r="T390" s="36"/>
      <c r="U390" s="36"/>
      <c r="V390" s="36"/>
      <c r="W390" s="36"/>
      <c r="X390" s="36"/>
      <c r="Y390" s="29"/>
      <c r="Z390" s="36"/>
      <c r="AA390" s="66"/>
      <c r="AB390" s="36"/>
      <c r="AC390" s="36"/>
      <c r="AD390" s="36"/>
      <c r="AE390" s="36"/>
      <c r="AF390" s="36"/>
      <c r="AG390" s="36"/>
      <c r="AH390" s="29"/>
      <c r="AI390" s="36"/>
      <c r="AJ390" s="29"/>
      <c r="AK390" s="36"/>
      <c r="AL390" s="36"/>
      <c r="AM390" s="36"/>
      <c r="AN390" s="29"/>
      <c r="AO390" s="36"/>
      <c r="AP390" s="29"/>
      <c r="AQ390" s="36"/>
      <c r="AR390" s="29"/>
      <c r="AS390" s="36"/>
      <c r="AT390" s="36"/>
      <c r="AU390" s="36"/>
      <c r="AV390" s="29"/>
      <c r="AW390" s="36"/>
      <c r="AX390" s="36"/>
      <c r="AY390" s="36"/>
      <c r="AZ390" s="29"/>
      <c r="BA390" s="36"/>
      <c r="BB390" s="36"/>
      <c r="BC390" s="36"/>
      <c r="BD390" s="36"/>
      <c r="BE390" s="36"/>
      <c r="BF390" s="36"/>
      <c r="BG390" s="36"/>
      <c r="BH390" s="36"/>
      <c r="BI390" s="36"/>
      <c r="BJ390" s="29"/>
      <c r="BK390" s="36"/>
      <c r="BL390" s="29"/>
      <c r="BM390" s="36"/>
      <c r="BN390" s="36"/>
      <c r="BO390" s="36"/>
      <c r="BP390" s="29"/>
      <c r="BQ390" s="36"/>
      <c r="BR390" s="29"/>
      <c r="BS390" s="36"/>
      <c r="BT390" s="36"/>
      <c r="BU390" s="36"/>
      <c r="BV390" s="36"/>
    </row>
    <row r="391" spans="1:74" x14ac:dyDescent="0.25">
      <c r="A391" s="16">
        <v>389</v>
      </c>
      <c r="B391" s="16">
        <v>3</v>
      </c>
      <c r="C391" s="31" t="s">
        <v>921</v>
      </c>
      <c r="D391" s="40">
        <f>октябрь!D391-ноябрь!E391</f>
        <v>98.531571932367129</v>
      </c>
      <c r="E391" s="40">
        <f t="shared" si="6"/>
        <v>0</v>
      </c>
      <c r="F391" s="36"/>
      <c r="G391" s="36"/>
      <c r="H391" s="36"/>
      <c r="I391" s="27"/>
      <c r="J391" s="36"/>
      <c r="K391" s="36"/>
      <c r="L391" s="36"/>
      <c r="M391" s="36"/>
      <c r="N391" s="36"/>
      <c r="O391" s="29"/>
      <c r="P391" s="36"/>
      <c r="Q391" s="29"/>
      <c r="R391" s="36"/>
      <c r="S391" s="36"/>
      <c r="T391" s="36"/>
      <c r="U391" s="36"/>
      <c r="V391" s="36"/>
      <c r="W391" s="36"/>
      <c r="X391" s="36"/>
      <c r="Y391" s="29"/>
      <c r="Z391" s="36"/>
      <c r="AA391" s="66"/>
      <c r="AB391" s="36"/>
      <c r="AC391" s="36"/>
      <c r="AD391" s="36"/>
      <c r="AE391" s="36"/>
      <c r="AF391" s="36"/>
      <c r="AG391" s="36"/>
      <c r="AH391" s="29"/>
      <c r="AI391" s="36"/>
      <c r="AJ391" s="29"/>
      <c r="AK391" s="36"/>
      <c r="AL391" s="36"/>
      <c r="AM391" s="36"/>
      <c r="AN391" s="29"/>
      <c r="AO391" s="36"/>
      <c r="AP391" s="29"/>
      <c r="AQ391" s="36"/>
      <c r="AR391" s="29"/>
      <c r="AS391" s="36"/>
      <c r="AT391" s="36"/>
      <c r="AU391" s="36"/>
      <c r="AV391" s="29"/>
      <c r="AW391" s="36"/>
      <c r="AX391" s="36"/>
      <c r="AY391" s="36"/>
      <c r="AZ391" s="29"/>
      <c r="BA391" s="36"/>
      <c r="BB391" s="36"/>
      <c r="BC391" s="36"/>
      <c r="BD391" s="36"/>
      <c r="BE391" s="36"/>
      <c r="BF391" s="36"/>
      <c r="BG391" s="36"/>
      <c r="BH391" s="36"/>
      <c r="BI391" s="36"/>
      <c r="BJ391" s="29"/>
      <c r="BK391" s="36"/>
      <c r="BL391" s="29"/>
      <c r="BM391" s="36"/>
      <c r="BN391" s="36"/>
      <c r="BO391" s="36"/>
      <c r="BP391" s="29"/>
      <c r="BQ391" s="36"/>
      <c r="BR391" s="29"/>
      <c r="BS391" s="36"/>
      <c r="BT391" s="36"/>
      <c r="BU391" s="36"/>
      <c r="BV391" s="36"/>
    </row>
    <row r="392" spans="1:74" x14ac:dyDescent="0.25">
      <c r="A392" s="16">
        <v>390</v>
      </c>
      <c r="B392" s="16">
        <v>3</v>
      </c>
      <c r="C392" s="31" t="s">
        <v>832</v>
      </c>
      <c r="D392" s="40">
        <f>октябрь!D392-ноябрь!E392</f>
        <v>-296.401704589372</v>
      </c>
      <c r="E392" s="40">
        <f t="shared" si="6"/>
        <v>0</v>
      </c>
      <c r="F392" s="36"/>
      <c r="G392" s="36"/>
      <c r="H392" s="36"/>
      <c r="I392" s="27"/>
      <c r="J392" s="36"/>
      <c r="K392" s="36"/>
      <c r="L392" s="36"/>
      <c r="M392" s="36"/>
      <c r="N392" s="36"/>
      <c r="O392" s="29"/>
      <c r="P392" s="36"/>
      <c r="Q392" s="29"/>
      <c r="R392" s="36"/>
      <c r="S392" s="36"/>
      <c r="T392" s="36"/>
      <c r="U392" s="36"/>
      <c r="V392" s="36"/>
      <c r="W392" s="36"/>
      <c r="X392" s="36"/>
      <c r="Y392" s="29"/>
      <c r="Z392" s="36"/>
      <c r="AA392" s="66"/>
      <c r="AB392" s="36"/>
      <c r="AC392" s="36"/>
      <c r="AD392" s="36"/>
      <c r="AE392" s="36"/>
      <c r="AF392" s="36"/>
      <c r="AG392" s="36"/>
      <c r="AH392" s="29"/>
      <c r="AI392" s="36"/>
      <c r="AJ392" s="29"/>
      <c r="AK392" s="36"/>
      <c r="AL392" s="36"/>
      <c r="AM392" s="36"/>
      <c r="AN392" s="29"/>
      <c r="AO392" s="36"/>
      <c r="AP392" s="29"/>
      <c r="AQ392" s="36"/>
      <c r="AR392" s="29"/>
      <c r="AS392" s="36"/>
      <c r="AT392" s="36"/>
      <c r="AU392" s="36"/>
      <c r="AV392" s="29"/>
      <c r="AW392" s="36"/>
      <c r="AX392" s="36"/>
      <c r="AY392" s="36"/>
      <c r="AZ392" s="29"/>
      <c r="BA392" s="36"/>
      <c r="BB392" s="36"/>
      <c r="BC392" s="36"/>
      <c r="BD392" s="36"/>
      <c r="BE392" s="36"/>
      <c r="BF392" s="36"/>
      <c r="BG392" s="36"/>
      <c r="BH392" s="36"/>
      <c r="BI392" s="36"/>
      <c r="BJ392" s="29"/>
      <c r="BK392" s="36"/>
      <c r="BL392" s="29"/>
      <c r="BM392" s="36"/>
      <c r="BN392" s="36"/>
      <c r="BO392" s="36"/>
      <c r="BP392" s="29"/>
      <c r="BQ392" s="36"/>
      <c r="BR392" s="29"/>
      <c r="BS392" s="36"/>
      <c r="BT392" s="36"/>
      <c r="BU392" s="36"/>
      <c r="BV392" s="36"/>
    </row>
    <row r="393" spans="1:74" x14ac:dyDescent="0.25">
      <c r="A393" s="16">
        <v>391</v>
      </c>
      <c r="B393" s="16">
        <v>3</v>
      </c>
      <c r="C393" s="31" t="s">
        <v>833</v>
      </c>
      <c r="D393" s="40">
        <f>октябрь!D393-ноябрь!E393</f>
        <v>-791.09019522705307</v>
      </c>
      <c r="E393" s="40">
        <f t="shared" si="6"/>
        <v>0</v>
      </c>
      <c r="F393" s="36"/>
      <c r="G393" s="36"/>
      <c r="H393" s="36"/>
      <c r="I393" s="27"/>
      <c r="J393" s="36"/>
      <c r="K393" s="36"/>
      <c r="L393" s="36"/>
      <c r="M393" s="36"/>
      <c r="N393" s="36"/>
      <c r="O393" s="29"/>
      <c r="P393" s="36"/>
      <c r="Q393" s="29"/>
      <c r="R393" s="36"/>
      <c r="S393" s="36"/>
      <c r="T393" s="36"/>
      <c r="U393" s="36"/>
      <c r="V393" s="36"/>
      <c r="W393" s="36"/>
      <c r="X393" s="36"/>
      <c r="Y393" s="29"/>
      <c r="Z393" s="36"/>
      <c r="AA393" s="66"/>
      <c r="AB393" s="36"/>
      <c r="AC393" s="36"/>
      <c r="AD393" s="36"/>
      <c r="AE393" s="36"/>
      <c r="AF393" s="36"/>
      <c r="AG393" s="36"/>
      <c r="AH393" s="29"/>
      <c r="AI393" s="36"/>
      <c r="AJ393" s="29"/>
      <c r="AK393" s="36"/>
      <c r="AL393" s="36"/>
      <c r="AM393" s="36"/>
      <c r="AN393" s="29"/>
      <c r="AO393" s="36"/>
      <c r="AP393" s="29"/>
      <c r="AQ393" s="36"/>
      <c r="AR393" s="29"/>
      <c r="AS393" s="36"/>
      <c r="AT393" s="36"/>
      <c r="AU393" s="36"/>
      <c r="AV393" s="29"/>
      <c r="AW393" s="36"/>
      <c r="AX393" s="36"/>
      <c r="AY393" s="36"/>
      <c r="AZ393" s="29"/>
      <c r="BA393" s="36"/>
      <c r="BB393" s="36"/>
      <c r="BC393" s="36"/>
      <c r="BD393" s="36"/>
      <c r="BE393" s="36"/>
      <c r="BF393" s="36"/>
      <c r="BG393" s="36"/>
      <c r="BH393" s="36"/>
      <c r="BI393" s="36"/>
      <c r="BJ393" s="29"/>
      <c r="BK393" s="36"/>
      <c r="BL393" s="29"/>
      <c r="BM393" s="36"/>
      <c r="BN393" s="36"/>
      <c r="BO393" s="36"/>
      <c r="BP393" s="29"/>
      <c r="BQ393" s="36"/>
      <c r="BR393" s="29"/>
      <c r="BS393" s="36"/>
      <c r="BT393" s="36"/>
      <c r="BU393" s="36"/>
      <c r="BV393" s="36"/>
    </row>
    <row r="394" spans="1:74" x14ac:dyDescent="0.25">
      <c r="A394" s="16">
        <v>392</v>
      </c>
      <c r="B394" s="16">
        <v>3</v>
      </c>
      <c r="C394" s="31" t="s">
        <v>834</v>
      </c>
      <c r="D394" s="40">
        <f>октябрь!D394-ноябрь!E394</f>
        <v>-224.15347720772948</v>
      </c>
      <c r="E394" s="40">
        <f t="shared" si="6"/>
        <v>0</v>
      </c>
      <c r="F394" s="36"/>
      <c r="G394" s="36"/>
      <c r="H394" s="36"/>
      <c r="I394" s="27"/>
      <c r="J394" s="36"/>
      <c r="K394" s="36"/>
      <c r="L394" s="36"/>
      <c r="M394" s="36"/>
      <c r="N394" s="36"/>
      <c r="O394" s="29"/>
      <c r="P394" s="36"/>
      <c r="Q394" s="29"/>
      <c r="R394" s="36"/>
      <c r="S394" s="36"/>
      <c r="T394" s="36"/>
      <c r="U394" s="36"/>
      <c r="V394" s="36"/>
      <c r="W394" s="36"/>
      <c r="X394" s="36"/>
      <c r="Y394" s="29"/>
      <c r="Z394" s="36"/>
      <c r="AA394" s="66"/>
      <c r="AB394" s="36"/>
      <c r="AC394" s="36"/>
      <c r="AD394" s="36"/>
      <c r="AE394" s="36"/>
      <c r="AF394" s="36"/>
      <c r="AG394" s="36"/>
      <c r="AH394" s="29"/>
      <c r="AI394" s="36"/>
      <c r="AJ394" s="29"/>
      <c r="AK394" s="36"/>
      <c r="AL394" s="36"/>
      <c r="AM394" s="36"/>
      <c r="AN394" s="29"/>
      <c r="AO394" s="36"/>
      <c r="AP394" s="29"/>
      <c r="AQ394" s="36"/>
      <c r="AR394" s="29"/>
      <c r="AS394" s="36"/>
      <c r="AT394" s="36"/>
      <c r="AU394" s="36"/>
      <c r="AV394" s="29"/>
      <c r="AW394" s="36"/>
      <c r="AX394" s="36"/>
      <c r="AY394" s="36"/>
      <c r="AZ394" s="29"/>
      <c r="BA394" s="36"/>
      <c r="BB394" s="36"/>
      <c r="BC394" s="36"/>
      <c r="BD394" s="36"/>
      <c r="BE394" s="36"/>
      <c r="BF394" s="36"/>
      <c r="BG394" s="36"/>
      <c r="BH394" s="36"/>
      <c r="BI394" s="36"/>
      <c r="BJ394" s="29"/>
      <c r="BK394" s="36"/>
      <c r="BL394" s="29"/>
      <c r="BM394" s="36"/>
      <c r="BN394" s="36"/>
      <c r="BO394" s="36"/>
      <c r="BP394" s="29"/>
      <c r="BQ394" s="36"/>
      <c r="BR394" s="29"/>
      <c r="BS394" s="36"/>
      <c r="BT394" s="36"/>
      <c r="BU394" s="36"/>
      <c r="BV394" s="36"/>
    </row>
    <row r="395" spans="1:74" x14ac:dyDescent="0.25">
      <c r="A395" s="16">
        <v>393</v>
      </c>
      <c r="B395" s="16">
        <v>3</v>
      </c>
      <c r="C395" s="31" t="s">
        <v>835</v>
      </c>
      <c r="D395" s="40">
        <f>октябрь!D395-ноябрь!E395</f>
        <v>171.14176496618356</v>
      </c>
      <c r="E395" s="40">
        <f t="shared" si="6"/>
        <v>0</v>
      </c>
      <c r="F395" s="36"/>
      <c r="G395" s="36"/>
      <c r="H395" s="36"/>
      <c r="I395" s="27"/>
      <c r="J395" s="36"/>
      <c r="K395" s="36"/>
      <c r="L395" s="36"/>
      <c r="M395" s="36"/>
      <c r="N395" s="36"/>
      <c r="O395" s="29"/>
      <c r="P395" s="36"/>
      <c r="Q395" s="29"/>
      <c r="R395" s="36"/>
      <c r="S395" s="36"/>
      <c r="T395" s="36"/>
      <c r="U395" s="36"/>
      <c r="V395" s="36"/>
      <c r="W395" s="36"/>
      <c r="X395" s="36"/>
      <c r="Y395" s="29"/>
      <c r="Z395" s="36"/>
      <c r="AA395" s="66"/>
      <c r="AB395" s="36"/>
      <c r="AC395" s="36"/>
      <c r="AD395" s="36"/>
      <c r="AE395" s="36"/>
      <c r="AF395" s="36"/>
      <c r="AG395" s="36"/>
      <c r="AH395" s="29"/>
      <c r="AI395" s="36"/>
      <c r="AJ395" s="29"/>
      <c r="AK395" s="36"/>
      <c r="AL395" s="36"/>
      <c r="AM395" s="36"/>
      <c r="AN395" s="29"/>
      <c r="AO395" s="36"/>
      <c r="AP395" s="29"/>
      <c r="AQ395" s="36"/>
      <c r="AR395" s="29"/>
      <c r="AS395" s="36"/>
      <c r="AT395" s="36"/>
      <c r="AU395" s="36"/>
      <c r="AV395" s="29"/>
      <c r="AW395" s="36"/>
      <c r="AX395" s="36"/>
      <c r="AY395" s="36"/>
      <c r="AZ395" s="29"/>
      <c r="BA395" s="36"/>
      <c r="BB395" s="36"/>
      <c r="BC395" s="36"/>
      <c r="BD395" s="36"/>
      <c r="BE395" s="36"/>
      <c r="BF395" s="36"/>
      <c r="BG395" s="36"/>
      <c r="BH395" s="36"/>
      <c r="BI395" s="36"/>
      <c r="BJ395" s="29"/>
      <c r="BK395" s="36"/>
      <c r="BL395" s="29"/>
      <c r="BM395" s="36"/>
      <c r="BN395" s="36"/>
      <c r="BO395" s="36"/>
      <c r="BP395" s="29"/>
      <c r="BQ395" s="36"/>
      <c r="BR395" s="29"/>
      <c r="BS395" s="36"/>
      <c r="BT395" s="36"/>
      <c r="BU395" s="36"/>
      <c r="BV395" s="36"/>
    </row>
    <row r="396" spans="1:74" x14ac:dyDescent="0.25">
      <c r="A396" s="16">
        <v>394</v>
      </c>
      <c r="B396" s="16">
        <v>3</v>
      </c>
      <c r="C396" s="31" t="s">
        <v>836</v>
      </c>
      <c r="D396" s="40">
        <f>октябрь!D396-ноябрь!E396</f>
        <v>-102.40791943961347</v>
      </c>
      <c r="E396" s="40">
        <f t="shared" si="6"/>
        <v>0</v>
      </c>
      <c r="F396" s="36"/>
      <c r="G396" s="36"/>
      <c r="H396" s="36"/>
      <c r="I396" s="27"/>
      <c r="J396" s="36"/>
      <c r="K396" s="36"/>
      <c r="L396" s="36"/>
      <c r="M396" s="36"/>
      <c r="N396" s="36"/>
      <c r="O396" s="29"/>
      <c r="P396" s="36"/>
      <c r="Q396" s="29"/>
      <c r="R396" s="36"/>
      <c r="S396" s="36"/>
      <c r="T396" s="36"/>
      <c r="U396" s="36"/>
      <c r="V396" s="36"/>
      <c r="W396" s="36"/>
      <c r="X396" s="36"/>
      <c r="Y396" s="29"/>
      <c r="Z396" s="36"/>
      <c r="AA396" s="66"/>
      <c r="AB396" s="36"/>
      <c r="AC396" s="36"/>
      <c r="AD396" s="36"/>
      <c r="AE396" s="36"/>
      <c r="AF396" s="36"/>
      <c r="AG396" s="36"/>
      <c r="AH396" s="29"/>
      <c r="AI396" s="36"/>
      <c r="AJ396" s="29"/>
      <c r="AK396" s="36"/>
      <c r="AL396" s="36"/>
      <c r="AM396" s="36"/>
      <c r="AN396" s="29"/>
      <c r="AO396" s="36"/>
      <c r="AP396" s="29"/>
      <c r="AQ396" s="36"/>
      <c r="AR396" s="29"/>
      <c r="AS396" s="36"/>
      <c r="AT396" s="36"/>
      <c r="AU396" s="36"/>
      <c r="AV396" s="29"/>
      <c r="AW396" s="36"/>
      <c r="AX396" s="36"/>
      <c r="AY396" s="36"/>
      <c r="AZ396" s="29"/>
      <c r="BA396" s="36"/>
      <c r="BB396" s="36"/>
      <c r="BC396" s="36"/>
      <c r="BD396" s="36"/>
      <c r="BE396" s="36"/>
      <c r="BF396" s="36"/>
      <c r="BG396" s="36"/>
      <c r="BH396" s="36"/>
      <c r="BI396" s="36"/>
      <c r="BJ396" s="29"/>
      <c r="BK396" s="36"/>
      <c r="BL396" s="29"/>
      <c r="BM396" s="36"/>
      <c r="BN396" s="36"/>
      <c r="BO396" s="36"/>
      <c r="BP396" s="29"/>
      <c r="BQ396" s="36"/>
      <c r="BR396" s="29"/>
      <c r="BS396" s="36"/>
      <c r="BT396" s="36"/>
      <c r="BU396" s="36"/>
      <c r="BV396" s="36"/>
    </row>
    <row r="397" spans="1:74" x14ac:dyDescent="0.25">
      <c r="A397" s="16">
        <v>395</v>
      </c>
      <c r="B397" s="16">
        <v>3</v>
      </c>
      <c r="C397" s="31" t="s">
        <v>837</v>
      </c>
      <c r="D397" s="40">
        <f>октябрь!D397-ноябрь!E397</f>
        <v>73.572860193236735</v>
      </c>
      <c r="E397" s="40">
        <f t="shared" si="6"/>
        <v>0</v>
      </c>
      <c r="F397" s="36"/>
      <c r="G397" s="36"/>
      <c r="H397" s="36"/>
      <c r="I397" s="27"/>
      <c r="J397" s="36"/>
      <c r="K397" s="36"/>
      <c r="L397" s="36"/>
      <c r="M397" s="36"/>
      <c r="N397" s="36"/>
      <c r="O397" s="29"/>
      <c r="P397" s="36"/>
      <c r="Q397" s="29"/>
      <c r="R397" s="36"/>
      <c r="S397" s="36"/>
      <c r="T397" s="36"/>
      <c r="U397" s="36"/>
      <c r="V397" s="36"/>
      <c r="W397" s="36"/>
      <c r="X397" s="36"/>
      <c r="Y397" s="29"/>
      <c r="Z397" s="36"/>
      <c r="AA397" s="66"/>
      <c r="AB397" s="36"/>
      <c r="AC397" s="36"/>
      <c r="AD397" s="36"/>
      <c r="AE397" s="36"/>
      <c r="AF397" s="36"/>
      <c r="AG397" s="36"/>
      <c r="AH397" s="29"/>
      <c r="AI397" s="36"/>
      <c r="AJ397" s="29"/>
      <c r="AK397" s="36"/>
      <c r="AL397" s="36"/>
      <c r="AM397" s="36"/>
      <c r="AN397" s="29"/>
      <c r="AO397" s="36"/>
      <c r="AP397" s="29"/>
      <c r="AQ397" s="36"/>
      <c r="AR397" s="29"/>
      <c r="AS397" s="36"/>
      <c r="AT397" s="36"/>
      <c r="AU397" s="36"/>
      <c r="AV397" s="29"/>
      <c r="AW397" s="36"/>
      <c r="AX397" s="36"/>
      <c r="AY397" s="36"/>
      <c r="AZ397" s="29"/>
      <c r="BA397" s="36"/>
      <c r="BB397" s="36"/>
      <c r="BC397" s="36"/>
      <c r="BD397" s="36"/>
      <c r="BE397" s="36"/>
      <c r="BF397" s="36"/>
      <c r="BG397" s="36"/>
      <c r="BH397" s="36"/>
      <c r="BI397" s="36"/>
      <c r="BJ397" s="29"/>
      <c r="BK397" s="36"/>
      <c r="BL397" s="29"/>
      <c r="BM397" s="36"/>
      <c r="BN397" s="36"/>
      <c r="BO397" s="36"/>
      <c r="BP397" s="29"/>
      <c r="BQ397" s="36"/>
      <c r="BR397" s="29"/>
      <c r="BS397" s="36"/>
      <c r="BT397" s="36"/>
      <c r="BU397" s="36"/>
      <c r="BV397" s="36"/>
    </row>
    <row r="398" spans="1:74" x14ac:dyDescent="0.25">
      <c r="A398" s="16">
        <v>396</v>
      </c>
      <c r="B398" s="16">
        <v>3</v>
      </c>
      <c r="C398" s="31" t="s">
        <v>838</v>
      </c>
      <c r="D398" s="40">
        <f>октябрь!D398-ноябрь!E398</f>
        <v>153.81365463768117</v>
      </c>
      <c r="E398" s="40">
        <f t="shared" si="6"/>
        <v>0</v>
      </c>
      <c r="F398" s="36"/>
      <c r="G398" s="36"/>
      <c r="H398" s="36"/>
      <c r="I398" s="27"/>
      <c r="J398" s="36"/>
      <c r="K398" s="36"/>
      <c r="L398" s="36"/>
      <c r="M398" s="36"/>
      <c r="N398" s="36"/>
      <c r="O398" s="29"/>
      <c r="P398" s="36"/>
      <c r="Q398" s="29"/>
      <c r="R398" s="36"/>
      <c r="S398" s="36"/>
      <c r="T398" s="36"/>
      <c r="U398" s="36"/>
      <c r="V398" s="36"/>
      <c r="W398" s="36"/>
      <c r="X398" s="36"/>
      <c r="Y398" s="29"/>
      <c r="Z398" s="36"/>
      <c r="AA398" s="66"/>
      <c r="AB398" s="36"/>
      <c r="AC398" s="36"/>
      <c r="AD398" s="36"/>
      <c r="AE398" s="36"/>
      <c r="AF398" s="36"/>
      <c r="AG398" s="36"/>
      <c r="AH398" s="29"/>
      <c r="AI398" s="36"/>
      <c r="AJ398" s="29"/>
      <c r="AK398" s="36"/>
      <c r="AL398" s="36"/>
      <c r="AM398" s="36"/>
      <c r="AN398" s="29"/>
      <c r="AO398" s="36"/>
      <c r="AP398" s="29"/>
      <c r="AQ398" s="36"/>
      <c r="AR398" s="29"/>
      <c r="AS398" s="36"/>
      <c r="AT398" s="36"/>
      <c r="AU398" s="36"/>
      <c r="AV398" s="29"/>
      <c r="AW398" s="36"/>
      <c r="AX398" s="36"/>
      <c r="AY398" s="36"/>
      <c r="AZ398" s="29"/>
      <c r="BA398" s="36"/>
      <c r="BB398" s="36"/>
      <c r="BC398" s="36"/>
      <c r="BD398" s="36"/>
      <c r="BE398" s="36"/>
      <c r="BF398" s="36"/>
      <c r="BG398" s="36"/>
      <c r="BH398" s="36"/>
      <c r="BI398" s="36"/>
      <c r="BJ398" s="29"/>
      <c r="BK398" s="36"/>
      <c r="BL398" s="29"/>
      <c r="BM398" s="36"/>
      <c r="BN398" s="36"/>
      <c r="BO398" s="36"/>
      <c r="BP398" s="29"/>
      <c r="BQ398" s="36"/>
      <c r="BR398" s="29"/>
      <c r="BS398" s="36"/>
      <c r="BT398" s="36"/>
      <c r="BU398" s="36"/>
      <c r="BV398" s="36"/>
    </row>
    <row r="399" spans="1:74" x14ac:dyDescent="0.25">
      <c r="A399" s="16">
        <v>397</v>
      </c>
      <c r="B399" s="16">
        <v>3</v>
      </c>
      <c r="C399" s="31" t="s">
        <v>839</v>
      </c>
      <c r="D399" s="40">
        <f>октябрь!D399-ноябрь!E399</f>
        <v>9.1454830338164292</v>
      </c>
      <c r="E399" s="40">
        <f t="shared" si="6"/>
        <v>0</v>
      </c>
      <c r="F399" s="36"/>
      <c r="G399" s="36"/>
      <c r="H399" s="36"/>
      <c r="I399" s="27"/>
      <c r="J399" s="36"/>
      <c r="K399" s="36"/>
      <c r="L399" s="36"/>
      <c r="M399" s="36"/>
      <c r="N399" s="36"/>
      <c r="O399" s="29"/>
      <c r="P399" s="36"/>
      <c r="Q399" s="29"/>
      <c r="R399" s="36"/>
      <c r="S399" s="36"/>
      <c r="T399" s="36"/>
      <c r="U399" s="36"/>
      <c r="V399" s="36"/>
      <c r="W399" s="36"/>
      <c r="X399" s="36"/>
      <c r="Y399" s="29"/>
      <c r="Z399" s="36"/>
      <c r="AA399" s="66"/>
      <c r="AB399" s="36"/>
      <c r="AC399" s="36"/>
      <c r="AD399" s="36"/>
      <c r="AE399" s="36"/>
      <c r="AF399" s="36"/>
      <c r="AG399" s="36"/>
      <c r="AH399" s="29"/>
      <c r="AI399" s="36"/>
      <c r="AJ399" s="29"/>
      <c r="AK399" s="36"/>
      <c r="AL399" s="36"/>
      <c r="AM399" s="36"/>
      <c r="AN399" s="29"/>
      <c r="AO399" s="36"/>
      <c r="AP399" s="29"/>
      <c r="AQ399" s="36"/>
      <c r="AR399" s="29"/>
      <c r="AS399" s="36"/>
      <c r="AT399" s="36"/>
      <c r="AU399" s="36"/>
      <c r="AV399" s="29"/>
      <c r="AW399" s="36"/>
      <c r="AX399" s="36"/>
      <c r="AY399" s="36"/>
      <c r="AZ399" s="29"/>
      <c r="BA399" s="36"/>
      <c r="BB399" s="36"/>
      <c r="BC399" s="36"/>
      <c r="BD399" s="36"/>
      <c r="BE399" s="36"/>
      <c r="BF399" s="36"/>
      <c r="BG399" s="36"/>
      <c r="BH399" s="36"/>
      <c r="BI399" s="36"/>
      <c r="BJ399" s="29"/>
      <c r="BK399" s="36"/>
      <c r="BL399" s="29"/>
      <c r="BM399" s="36"/>
      <c r="BN399" s="36"/>
      <c r="BO399" s="36"/>
      <c r="BP399" s="29"/>
      <c r="BQ399" s="36"/>
      <c r="BR399" s="29"/>
      <c r="BS399" s="36"/>
      <c r="BT399" s="36"/>
      <c r="BU399" s="36"/>
      <c r="BV399" s="36"/>
    </row>
    <row r="400" spans="1:74" x14ac:dyDescent="0.25">
      <c r="A400" s="16">
        <v>398</v>
      </c>
      <c r="B400" s="16">
        <v>3</v>
      </c>
      <c r="C400" s="31" t="s">
        <v>840</v>
      </c>
      <c r="D400" s="40">
        <f>октябрь!D400-ноябрь!E400</f>
        <v>28.485008599033822</v>
      </c>
      <c r="E400" s="40">
        <f t="shared" si="6"/>
        <v>0</v>
      </c>
      <c r="F400" s="36"/>
      <c r="G400" s="36"/>
      <c r="H400" s="36"/>
      <c r="I400" s="27"/>
      <c r="J400" s="36"/>
      <c r="K400" s="36"/>
      <c r="L400" s="36"/>
      <c r="M400" s="36"/>
      <c r="N400" s="36"/>
      <c r="O400" s="29"/>
      <c r="P400" s="36"/>
      <c r="Q400" s="29"/>
      <c r="R400" s="36"/>
      <c r="S400" s="36"/>
      <c r="T400" s="36"/>
      <c r="U400" s="36"/>
      <c r="V400" s="36"/>
      <c r="W400" s="36"/>
      <c r="X400" s="36"/>
      <c r="Y400" s="29"/>
      <c r="Z400" s="36"/>
      <c r="AA400" s="66"/>
      <c r="AB400" s="36"/>
      <c r="AC400" s="36"/>
      <c r="AD400" s="36"/>
      <c r="AE400" s="36"/>
      <c r="AF400" s="36"/>
      <c r="AG400" s="36"/>
      <c r="AH400" s="29"/>
      <c r="AI400" s="36"/>
      <c r="AJ400" s="29"/>
      <c r="AK400" s="36"/>
      <c r="AL400" s="36"/>
      <c r="AM400" s="36"/>
      <c r="AN400" s="29"/>
      <c r="AO400" s="36"/>
      <c r="AP400" s="29"/>
      <c r="AQ400" s="36"/>
      <c r="AR400" s="29"/>
      <c r="AS400" s="36"/>
      <c r="AT400" s="36"/>
      <c r="AU400" s="36"/>
      <c r="AV400" s="29"/>
      <c r="AW400" s="36"/>
      <c r="AX400" s="36"/>
      <c r="AY400" s="36"/>
      <c r="AZ400" s="29"/>
      <c r="BA400" s="36"/>
      <c r="BB400" s="36"/>
      <c r="BC400" s="36"/>
      <c r="BD400" s="36"/>
      <c r="BE400" s="36"/>
      <c r="BF400" s="36"/>
      <c r="BG400" s="36"/>
      <c r="BH400" s="36"/>
      <c r="BI400" s="36"/>
      <c r="BJ400" s="29"/>
      <c r="BK400" s="36"/>
      <c r="BL400" s="29"/>
      <c r="BM400" s="36"/>
      <c r="BN400" s="36"/>
      <c r="BO400" s="36"/>
      <c r="BP400" s="29"/>
      <c r="BQ400" s="36"/>
      <c r="BR400" s="29"/>
      <c r="BS400" s="36"/>
      <c r="BT400" s="36"/>
      <c r="BU400" s="36"/>
      <c r="BV400" s="36"/>
    </row>
    <row r="401" spans="1:74" x14ac:dyDescent="0.25">
      <c r="A401" s="16">
        <v>399</v>
      </c>
      <c r="B401" s="16">
        <v>3</v>
      </c>
      <c r="C401" s="31" t="s">
        <v>841</v>
      </c>
      <c r="D401" s="40">
        <f>октябрь!D401-ноябрь!E401</f>
        <v>298.37656877294683</v>
      </c>
      <c r="E401" s="40">
        <f t="shared" si="6"/>
        <v>0</v>
      </c>
      <c r="F401" s="36"/>
      <c r="G401" s="36"/>
      <c r="H401" s="36"/>
      <c r="I401" s="27"/>
      <c r="J401" s="36"/>
      <c r="K401" s="36"/>
      <c r="L401" s="36"/>
      <c r="M401" s="36"/>
      <c r="N401" s="36"/>
      <c r="O401" s="29"/>
      <c r="P401" s="36"/>
      <c r="Q401" s="29"/>
      <c r="R401" s="36"/>
      <c r="S401" s="36"/>
      <c r="T401" s="36"/>
      <c r="U401" s="36"/>
      <c r="V401" s="36"/>
      <c r="W401" s="36"/>
      <c r="X401" s="36"/>
      <c r="Y401" s="29"/>
      <c r="Z401" s="36"/>
      <c r="AA401" s="66"/>
      <c r="AB401" s="36"/>
      <c r="AC401" s="36"/>
      <c r="AD401" s="36"/>
      <c r="AE401" s="36"/>
      <c r="AF401" s="36"/>
      <c r="AG401" s="36"/>
      <c r="AH401" s="29"/>
      <c r="AI401" s="36"/>
      <c r="AJ401" s="29"/>
      <c r="AK401" s="36"/>
      <c r="AL401" s="36"/>
      <c r="AM401" s="36"/>
      <c r="AN401" s="29"/>
      <c r="AO401" s="36"/>
      <c r="AP401" s="29"/>
      <c r="AQ401" s="36"/>
      <c r="AR401" s="29"/>
      <c r="AS401" s="36"/>
      <c r="AT401" s="36"/>
      <c r="AU401" s="36"/>
      <c r="AV401" s="29"/>
      <c r="AW401" s="36"/>
      <c r="AX401" s="36"/>
      <c r="AY401" s="36"/>
      <c r="AZ401" s="29"/>
      <c r="BA401" s="36"/>
      <c r="BB401" s="36"/>
      <c r="BC401" s="36"/>
      <c r="BD401" s="36"/>
      <c r="BE401" s="36"/>
      <c r="BF401" s="36"/>
      <c r="BG401" s="36"/>
      <c r="BH401" s="36"/>
      <c r="BI401" s="36"/>
      <c r="BJ401" s="29"/>
      <c r="BK401" s="36"/>
      <c r="BL401" s="29"/>
      <c r="BM401" s="36"/>
      <c r="BN401" s="36"/>
      <c r="BO401" s="36"/>
      <c r="BP401" s="29"/>
      <c r="BQ401" s="36"/>
      <c r="BR401" s="29"/>
      <c r="BS401" s="36"/>
      <c r="BT401" s="36"/>
      <c r="BU401" s="36"/>
      <c r="BV401" s="36"/>
    </row>
    <row r="402" spans="1:74" x14ac:dyDescent="0.25">
      <c r="A402" s="16">
        <v>400</v>
      </c>
      <c r="B402" s="16">
        <v>3</v>
      </c>
      <c r="C402" s="31" t="s">
        <v>842</v>
      </c>
      <c r="D402" s="40">
        <f>октябрь!D402-ноябрь!E402</f>
        <v>-3.5385169082148948E-2</v>
      </c>
      <c r="E402" s="40">
        <f t="shared" si="6"/>
        <v>0</v>
      </c>
      <c r="F402" s="36"/>
      <c r="G402" s="36"/>
      <c r="H402" s="36"/>
      <c r="I402" s="27"/>
      <c r="J402" s="36"/>
      <c r="K402" s="36"/>
      <c r="L402" s="36"/>
      <c r="M402" s="36"/>
      <c r="N402" s="36"/>
      <c r="O402" s="29"/>
      <c r="P402" s="36"/>
      <c r="Q402" s="29"/>
      <c r="R402" s="36"/>
      <c r="S402" s="36"/>
      <c r="T402" s="36"/>
      <c r="U402" s="36"/>
      <c r="V402" s="36"/>
      <c r="W402" s="36"/>
      <c r="X402" s="36"/>
      <c r="Y402" s="29"/>
      <c r="Z402" s="36"/>
      <c r="AA402" s="66"/>
      <c r="AB402" s="36"/>
      <c r="AC402" s="36"/>
      <c r="AD402" s="36"/>
      <c r="AE402" s="36"/>
      <c r="AF402" s="36"/>
      <c r="AG402" s="36"/>
      <c r="AH402" s="29"/>
      <c r="AI402" s="36"/>
      <c r="AJ402" s="29"/>
      <c r="AK402" s="36"/>
      <c r="AL402" s="36"/>
      <c r="AM402" s="36"/>
      <c r="AN402" s="29"/>
      <c r="AO402" s="36"/>
      <c r="AP402" s="29"/>
      <c r="AQ402" s="36"/>
      <c r="AR402" s="29"/>
      <c r="AS402" s="36"/>
      <c r="AT402" s="36"/>
      <c r="AU402" s="36"/>
      <c r="AV402" s="29"/>
      <c r="AW402" s="36"/>
      <c r="AX402" s="36"/>
      <c r="AY402" s="36"/>
      <c r="AZ402" s="29"/>
      <c r="BA402" s="36"/>
      <c r="BB402" s="36"/>
      <c r="BC402" s="36"/>
      <c r="BD402" s="36"/>
      <c r="BE402" s="36"/>
      <c r="BF402" s="36"/>
      <c r="BG402" s="36"/>
      <c r="BH402" s="36"/>
      <c r="BI402" s="36"/>
      <c r="BJ402" s="29"/>
      <c r="BK402" s="36"/>
      <c r="BL402" s="29"/>
      <c r="BM402" s="36"/>
      <c r="BN402" s="36"/>
      <c r="BO402" s="36"/>
      <c r="BP402" s="29"/>
      <c r="BQ402" s="36"/>
      <c r="BR402" s="29"/>
      <c r="BS402" s="36"/>
      <c r="BT402" s="36"/>
      <c r="BU402" s="36"/>
      <c r="BV402" s="36"/>
    </row>
    <row r="403" spans="1:74" x14ac:dyDescent="0.25">
      <c r="A403" s="16">
        <v>401</v>
      </c>
      <c r="B403" s="16">
        <v>3</v>
      </c>
      <c r="C403" s="31" t="s">
        <v>843</v>
      </c>
      <c r="D403" s="40">
        <f>октябрь!D403-ноябрь!E403</f>
        <v>-98.366776772946849</v>
      </c>
      <c r="E403" s="40">
        <f t="shared" si="6"/>
        <v>0</v>
      </c>
      <c r="F403" s="36"/>
      <c r="G403" s="36"/>
      <c r="H403" s="36"/>
      <c r="I403" s="27"/>
      <c r="J403" s="36"/>
      <c r="K403" s="36"/>
      <c r="L403" s="36"/>
      <c r="M403" s="36"/>
      <c r="N403" s="36"/>
      <c r="O403" s="29"/>
      <c r="P403" s="36"/>
      <c r="Q403" s="29"/>
      <c r="R403" s="36"/>
      <c r="S403" s="36"/>
      <c r="T403" s="36"/>
      <c r="U403" s="36"/>
      <c r="V403" s="36"/>
      <c r="W403" s="36"/>
      <c r="X403" s="36"/>
      <c r="Y403" s="29"/>
      <c r="Z403" s="36"/>
      <c r="AA403" s="66"/>
      <c r="AB403" s="36"/>
      <c r="AC403" s="36"/>
      <c r="AD403" s="36"/>
      <c r="AE403" s="36"/>
      <c r="AF403" s="36"/>
      <c r="AG403" s="36"/>
      <c r="AH403" s="29"/>
      <c r="AI403" s="36"/>
      <c r="AJ403" s="29"/>
      <c r="AK403" s="36"/>
      <c r="AL403" s="36"/>
      <c r="AM403" s="36"/>
      <c r="AN403" s="29"/>
      <c r="AO403" s="36"/>
      <c r="AP403" s="29"/>
      <c r="AQ403" s="36"/>
      <c r="AR403" s="29"/>
      <c r="AS403" s="36"/>
      <c r="AT403" s="36"/>
      <c r="AU403" s="36"/>
      <c r="AV403" s="29"/>
      <c r="AW403" s="36"/>
      <c r="AX403" s="36"/>
      <c r="AY403" s="36"/>
      <c r="AZ403" s="29"/>
      <c r="BA403" s="36"/>
      <c r="BB403" s="36"/>
      <c r="BC403" s="36"/>
      <c r="BD403" s="36"/>
      <c r="BE403" s="36"/>
      <c r="BF403" s="36"/>
      <c r="BG403" s="36"/>
      <c r="BH403" s="36"/>
      <c r="BI403" s="36"/>
      <c r="BJ403" s="29"/>
      <c r="BK403" s="36"/>
      <c r="BL403" s="29"/>
      <c r="BM403" s="36"/>
      <c r="BN403" s="36"/>
      <c r="BO403" s="36"/>
      <c r="BP403" s="29"/>
      <c r="BQ403" s="36"/>
      <c r="BR403" s="29"/>
      <c r="BS403" s="36"/>
      <c r="BT403" s="36"/>
      <c r="BU403" s="36"/>
      <c r="BV403" s="36"/>
    </row>
    <row r="404" spans="1:74" x14ac:dyDescent="0.25">
      <c r="A404" s="16">
        <v>402</v>
      </c>
      <c r="B404" s="16">
        <v>3</v>
      </c>
      <c r="C404" s="31" t="s">
        <v>844</v>
      </c>
      <c r="D404" s="40">
        <f>октябрь!D404-ноябрь!E404</f>
        <v>-116.18003215458945</v>
      </c>
      <c r="E404" s="40">
        <f t="shared" si="6"/>
        <v>0</v>
      </c>
      <c r="F404" s="36"/>
      <c r="G404" s="36"/>
      <c r="H404" s="36"/>
      <c r="I404" s="27"/>
      <c r="J404" s="36"/>
      <c r="K404" s="36"/>
      <c r="L404" s="36"/>
      <c r="M404" s="36"/>
      <c r="N404" s="36"/>
      <c r="O404" s="29"/>
      <c r="P404" s="36"/>
      <c r="Q404" s="29"/>
      <c r="R404" s="36"/>
      <c r="S404" s="36"/>
      <c r="T404" s="36"/>
      <c r="U404" s="36"/>
      <c r="V404" s="36"/>
      <c r="W404" s="36"/>
      <c r="X404" s="36"/>
      <c r="Y404" s="29"/>
      <c r="Z404" s="36"/>
      <c r="AA404" s="66"/>
      <c r="AB404" s="36"/>
      <c r="AC404" s="36"/>
      <c r="AD404" s="36"/>
      <c r="AE404" s="36"/>
      <c r="AF404" s="36"/>
      <c r="AG404" s="36"/>
      <c r="AH404" s="29"/>
      <c r="AI404" s="36"/>
      <c r="AJ404" s="29"/>
      <c r="AK404" s="36"/>
      <c r="AL404" s="36"/>
      <c r="AM404" s="36"/>
      <c r="AN404" s="29"/>
      <c r="AO404" s="36"/>
      <c r="AP404" s="29"/>
      <c r="AQ404" s="36"/>
      <c r="AR404" s="29"/>
      <c r="AS404" s="36"/>
      <c r="AT404" s="36"/>
      <c r="AU404" s="36"/>
      <c r="AV404" s="29"/>
      <c r="AW404" s="36"/>
      <c r="AX404" s="36"/>
      <c r="AY404" s="36"/>
      <c r="AZ404" s="29"/>
      <c r="BA404" s="36"/>
      <c r="BB404" s="36"/>
      <c r="BC404" s="36"/>
      <c r="BD404" s="36"/>
      <c r="BE404" s="36"/>
      <c r="BF404" s="36"/>
      <c r="BG404" s="36"/>
      <c r="BH404" s="36"/>
      <c r="BI404" s="36"/>
      <c r="BJ404" s="29"/>
      <c r="BK404" s="36"/>
      <c r="BL404" s="29"/>
      <c r="BM404" s="36"/>
      <c r="BN404" s="36"/>
      <c r="BO404" s="36"/>
      <c r="BP404" s="29"/>
      <c r="BQ404" s="36"/>
      <c r="BR404" s="29"/>
      <c r="BS404" s="36"/>
      <c r="BT404" s="36"/>
      <c r="BU404" s="36"/>
      <c r="BV404" s="36"/>
    </row>
    <row r="405" spans="1:74" x14ac:dyDescent="0.25">
      <c r="A405" s="16">
        <v>403</v>
      </c>
      <c r="B405" s="16">
        <v>3</v>
      </c>
      <c r="C405" s="31" t="s">
        <v>845</v>
      </c>
      <c r="D405" s="40">
        <f>октябрь!D405-ноябрь!E405</f>
        <v>-174.44886238647339</v>
      </c>
      <c r="E405" s="40">
        <f t="shared" si="6"/>
        <v>0</v>
      </c>
      <c r="F405" s="36"/>
      <c r="G405" s="36"/>
      <c r="H405" s="36"/>
      <c r="I405" s="27"/>
      <c r="J405" s="36"/>
      <c r="K405" s="36"/>
      <c r="L405" s="36"/>
      <c r="M405" s="36"/>
      <c r="N405" s="36"/>
      <c r="O405" s="29"/>
      <c r="P405" s="36"/>
      <c r="Q405" s="29"/>
      <c r="R405" s="36"/>
      <c r="S405" s="36"/>
      <c r="T405" s="36"/>
      <c r="U405" s="36"/>
      <c r="V405" s="36"/>
      <c r="W405" s="36"/>
      <c r="X405" s="36"/>
      <c r="Y405" s="29"/>
      <c r="Z405" s="36"/>
      <c r="AA405" s="66"/>
      <c r="AB405" s="36"/>
      <c r="AC405" s="36"/>
      <c r="AD405" s="36"/>
      <c r="AE405" s="36"/>
      <c r="AF405" s="36"/>
      <c r="AG405" s="36"/>
      <c r="AH405" s="29"/>
      <c r="AI405" s="36"/>
      <c r="AJ405" s="29"/>
      <c r="AK405" s="36"/>
      <c r="AL405" s="36"/>
      <c r="AM405" s="36"/>
      <c r="AN405" s="29"/>
      <c r="AO405" s="36"/>
      <c r="AP405" s="29"/>
      <c r="AQ405" s="36"/>
      <c r="AR405" s="29"/>
      <c r="AS405" s="36"/>
      <c r="AT405" s="36"/>
      <c r="AU405" s="36"/>
      <c r="AV405" s="29"/>
      <c r="AW405" s="36"/>
      <c r="AX405" s="36"/>
      <c r="AY405" s="36"/>
      <c r="AZ405" s="29"/>
      <c r="BA405" s="36"/>
      <c r="BB405" s="36"/>
      <c r="BC405" s="36"/>
      <c r="BD405" s="36"/>
      <c r="BE405" s="36"/>
      <c r="BF405" s="36"/>
      <c r="BG405" s="36"/>
      <c r="BH405" s="36"/>
      <c r="BI405" s="36"/>
      <c r="BJ405" s="29"/>
      <c r="BK405" s="36"/>
      <c r="BL405" s="29"/>
      <c r="BM405" s="36"/>
      <c r="BN405" s="36"/>
      <c r="BO405" s="36"/>
      <c r="BP405" s="29"/>
      <c r="BQ405" s="36"/>
      <c r="BR405" s="29"/>
      <c r="BS405" s="36"/>
      <c r="BT405" s="36"/>
      <c r="BU405" s="36"/>
      <c r="BV405" s="36"/>
    </row>
    <row r="406" spans="1:74" x14ac:dyDescent="0.25">
      <c r="A406" s="16">
        <v>404</v>
      </c>
      <c r="B406" s="16">
        <v>3</v>
      </c>
      <c r="C406" s="31" t="s">
        <v>846</v>
      </c>
      <c r="D406" s="40">
        <f>октябрь!D406-ноябрь!E406</f>
        <v>436.75067135265704</v>
      </c>
      <c r="E406" s="40">
        <f t="shared" si="6"/>
        <v>0</v>
      </c>
      <c r="F406" s="36"/>
      <c r="G406" s="36"/>
      <c r="H406" s="36"/>
      <c r="I406" s="27"/>
      <c r="J406" s="36"/>
      <c r="K406" s="36"/>
      <c r="L406" s="36"/>
      <c r="M406" s="36"/>
      <c r="N406" s="36"/>
      <c r="O406" s="29"/>
      <c r="P406" s="36"/>
      <c r="Q406" s="29"/>
      <c r="R406" s="36"/>
      <c r="S406" s="36"/>
      <c r="T406" s="36"/>
      <c r="U406" s="36"/>
      <c r="V406" s="36"/>
      <c r="W406" s="36"/>
      <c r="X406" s="36"/>
      <c r="Y406" s="29"/>
      <c r="Z406" s="36"/>
      <c r="AA406" s="66"/>
      <c r="AB406" s="36"/>
      <c r="AC406" s="36"/>
      <c r="AD406" s="36"/>
      <c r="AE406" s="36"/>
      <c r="AF406" s="36"/>
      <c r="AG406" s="36"/>
      <c r="AH406" s="29"/>
      <c r="AI406" s="36"/>
      <c r="AJ406" s="29"/>
      <c r="AK406" s="36"/>
      <c r="AL406" s="36"/>
      <c r="AM406" s="36"/>
      <c r="AN406" s="29"/>
      <c r="AO406" s="36"/>
      <c r="AP406" s="29"/>
      <c r="AQ406" s="36"/>
      <c r="AR406" s="29"/>
      <c r="AS406" s="36"/>
      <c r="AT406" s="36"/>
      <c r="AU406" s="36"/>
      <c r="AV406" s="29"/>
      <c r="AW406" s="36"/>
      <c r="AX406" s="36"/>
      <c r="AY406" s="36"/>
      <c r="AZ406" s="29"/>
      <c r="BA406" s="36"/>
      <c r="BB406" s="36"/>
      <c r="BC406" s="36"/>
      <c r="BD406" s="36"/>
      <c r="BE406" s="36"/>
      <c r="BF406" s="36"/>
      <c r="BG406" s="36"/>
      <c r="BH406" s="36"/>
      <c r="BI406" s="36"/>
      <c r="BJ406" s="29"/>
      <c r="BK406" s="36"/>
      <c r="BL406" s="29"/>
      <c r="BM406" s="36"/>
      <c r="BN406" s="36"/>
      <c r="BO406" s="36"/>
      <c r="BP406" s="29"/>
      <c r="BQ406" s="36"/>
      <c r="BR406" s="29"/>
      <c r="BS406" s="36"/>
      <c r="BT406" s="36"/>
      <c r="BU406" s="36"/>
      <c r="BV406" s="36"/>
    </row>
    <row r="407" spans="1:74" x14ac:dyDescent="0.25">
      <c r="A407" s="16">
        <v>405</v>
      </c>
      <c r="B407" s="16">
        <v>3</v>
      </c>
      <c r="C407" s="31" t="s">
        <v>847</v>
      </c>
      <c r="D407" s="40">
        <f>октябрь!D407-ноябрь!E407</f>
        <v>-59.330382657004833</v>
      </c>
      <c r="E407" s="40">
        <f t="shared" si="6"/>
        <v>0</v>
      </c>
      <c r="F407" s="36"/>
      <c r="G407" s="36"/>
      <c r="H407" s="36"/>
      <c r="I407" s="27"/>
      <c r="J407" s="36"/>
      <c r="K407" s="36"/>
      <c r="L407" s="36"/>
      <c r="M407" s="36"/>
      <c r="N407" s="36"/>
      <c r="O407" s="29"/>
      <c r="P407" s="36"/>
      <c r="Q407" s="29"/>
      <c r="R407" s="36"/>
      <c r="S407" s="36"/>
      <c r="T407" s="36"/>
      <c r="U407" s="36"/>
      <c r="V407" s="36"/>
      <c r="W407" s="36"/>
      <c r="X407" s="36"/>
      <c r="Y407" s="29"/>
      <c r="Z407" s="36"/>
      <c r="AA407" s="66"/>
      <c r="AB407" s="36"/>
      <c r="AC407" s="36"/>
      <c r="AD407" s="36"/>
      <c r="AE407" s="36"/>
      <c r="AF407" s="36"/>
      <c r="AG407" s="36"/>
      <c r="AH407" s="29"/>
      <c r="AI407" s="36"/>
      <c r="AJ407" s="29"/>
      <c r="AK407" s="36"/>
      <c r="AL407" s="36"/>
      <c r="AM407" s="36"/>
      <c r="AN407" s="29"/>
      <c r="AO407" s="36"/>
      <c r="AP407" s="29"/>
      <c r="AQ407" s="36"/>
      <c r="AR407" s="29"/>
      <c r="AS407" s="36"/>
      <c r="AT407" s="36"/>
      <c r="AU407" s="36"/>
      <c r="AV407" s="29"/>
      <c r="AW407" s="36"/>
      <c r="AX407" s="36"/>
      <c r="AY407" s="36"/>
      <c r="AZ407" s="29"/>
      <c r="BA407" s="36"/>
      <c r="BB407" s="36"/>
      <c r="BC407" s="36"/>
      <c r="BD407" s="36"/>
      <c r="BE407" s="36"/>
      <c r="BF407" s="36"/>
      <c r="BG407" s="36"/>
      <c r="BH407" s="36"/>
      <c r="BI407" s="36"/>
      <c r="BJ407" s="29"/>
      <c r="BK407" s="36"/>
      <c r="BL407" s="29"/>
      <c r="BM407" s="36"/>
      <c r="BN407" s="36"/>
      <c r="BO407" s="36"/>
      <c r="BP407" s="29"/>
      <c r="BQ407" s="36"/>
      <c r="BR407" s="29"/>
      <c r="BS407" s="36"/>
      <c r="BT407" s="36"/>
      <c r="BU407" s="36"/>
      <c r="BV407" s="36"/>
    </row>
    <row r="408" spans="1:74" x14ac:dyDescent="0.25">
      <c r="A408" s="16">
        <v>406</v>
      </c>
      <c r="B408" s="16">
        <v>3</v>
      </c>
      <c r="C408" s="31" t="s">
        <v>848</v>
      </c>
      <c r="D408" s="40">
        <f>октябрь!D408-ноябрь!E408</f>
        <v>670.21324442512082</v>
      </c>
      <c r="E408" s="40">
        <f t="shared" si="6"/>
        <v>0</v>
      </c>
      <c r="F408" s="36"/>
      <c r="G408" s="36"/>
      <c r="H408" s="36"/>
      <c r="I408" s="27"/>
      <c r="J408" s="36"/>
      <c r="K408" s="36"/>
      <c r="L408" s="36"/>
      <c r="M408" s="36"/>
      <c r="N408" s="36"/>
      <c r="O408" s="29"/>
      <c r="P408" s="36"/>
      <c r="Q408" s="29"/>
      <c r="R408" s="36"/>
      <c r="S408" s="36"/>
      <c r="T408" s="36"/>
      <c r="U408" s="36"/>
      <c r="V408" s="36"/>
      <c r="W408" s="36"/>
      <c r="X408" s="36"/>
      <c r="Y408" s="29"/>
      <c r="Z408" s="36"/>
      <c r="AA408" s="66"/>
      <c r="AB408" s="36"/>
      <c r="AC408" s="36"/>
      <c r="AD408" s="36"/>
      <c r="AE408" s="36"/>
      <c r="AF408" s="36"/>
      <c r="AG408" s="36"/>
      <c r="AH408" s="29"/>
      <c r="AI408" s="36"/>
      <c r="AJ408" s="29"/>
      <c r="AK408" s="36"/>
      <c r="AL408" s="36"/>
      <c r="AM408" s="36"/>
      <c r="AN408" s="29"/>
      <c r="AO408" s="36"/>
      <c r="AP408" s="29"/>
      <c r="AQ408" s="36"/>
      <c r="AR408" s="29"/>
      <c r="AS408" s="36"/>
      <c r="AT408" s="36"/>
      <c r="AU408" s="36"/>
      <c r="AV408" s="29"/>
      <c r="AW408" s="36"/>
      <c r="AX408" s="36"/>
      <c r="AY408" s="36"/>
      <c r="AZ408" s="29"/>
      <c r="BA408" s="36"/>
      <c r="BB408" s="36"/>
      <c r="BC408" s="36"/>
      <c r="BD408" s="36"/>
      <c r="BE408" s="36"/>
      <c r="BF408" s="36"/>
      <c r="BG408" s="36"/>
      <c r="BH408" s="36"/>
      <c r="BI408" s="36"/>
      <c r="BJ408" s="29"/>
      <c r="BK408" s="36"/>
      <c r="BL408" s="29"/>
      <c r="BM408" s="36"/>
      <c r="BN408" s="36"/>
      <c r="BO408" s="36"/>
      <c r="BP408" s="29"/>
      <c r="BQ408" s="36"/>
      <c r="BR408" s="29"/>
      <c r="BS408" s="36"/>
      <c r="BT408" s="36"/>
      <c r="BU408" s="36"/>
      <c r="BV408" s="36"/>
    </row>
    <row r="409" spans="1:74" x14ac:dyDescent="0.25">
      <c r="A409" s="16">
        <v>407</v>
      </c>
      <c r="B409" s="16">
        <v>3</v>
      </c>
      <c r="C409" s="31" t="s">
        <v>849</v>
      </c>
      <c r="D409" s="40">
        <f>октябрь!D409-ноябрь!E409</f>
        <v>198.64268838647342</v>
      </c>
      <c r="E409" s="40">
        <f t="shared" si="6"/>
        <v>0</v>
      </c>
      <c r="F409" s="36"/>
      <c r="G409" s="36"/>
      <c r="H409" s="36"/>
      <c r="I409" s="27"/>
      <c r="J409" s="36"/>
      <c r="K409" s="36"/>
      <c r="L409" s="36"/>
      <c r="M409" s="36"/>
      <c r="N409" s="36"/>
      <c r="O409" s="29"/>
      <c r="P409" s="36"/>
      <c r="Q409" s="29"/>
      <c r="R409" s="36"/>
      <c r="S409" s="36"/>
      <c r="T409" s="36"/>
      <c r="U409" s="36"/>
      <c r="V409" s="36"/>
      <c r="W409" s="36"/>
      <c r="X409" s="36"/>
      <c r="Y409" s="29"/>
      <c r="Z409" s="36"/>
      <c r="AA409" s="66"/>
      <c r="AB409" s="36"/>
      <c r="AC409" s="36"/>
      <c r="AD409" s="36"/>
      <c r="AE409" s="36"/>
      <c r="AF409" s="36"/>
      <c r="AG409" s="36"/>
      <c r="AH409" s="29"/>
      <c r="AI409" s="36"/>
      <c r="AJ409" s="29"/>
      <c r="AK409" s="36"/>
      <c r="AL409" s="36"/>
      <c r="AM409" s="36"/>
      <c r="AN409" s="29"/>
      <c r="AO409" s="36"/>
      <c r="AP409" s="29"/>
      <c r="AQ409" s="36"/>
      <c r="AR409" s="29"/>
      <c r="AS409" s="36"/>
      <c r="AT409" s="36"/>
      <c r="AU409" s="36"/>
      <c r="AV409" s="29"/>
      <c r="AW409" s="36"/>
      <c r="AX409" s="36"/>
      <c r="AY409" s="36"/>
      <c r="AZ409" s="29"/>
      <c r="BA409" s="36"/>
      <c r="BB409" s="36"/>
      <c r="BC409" s="36"/>
      <c r="BD409" s="36"/>
      <c r="BE409" s="36"/>
      <c r="BF409" s="36"/>
      <c r="BG409" s="36"/>
      <c r="BH409" s="36"/>
      <c r="BI409" s="36"/>
      <c r="BJ409" s="29"/>
      <c r="BK409" s="36"/>
      <c r="BL409" s="29"/>
      <c r="BM409" s="36"/>
      <c r="BN409" s="36"/>
      <c r="BO409" s="36"/>
      <c r="BP409" s="29"/>
      <c r="BQ409" s="36"/>
      <c r="BR409" s="29"/>
      <c r="BS409" s="36"/>
      <c r="BT409" s="36"/>
      <c r="BU409" s="36"/>
      <c r="BV409" s="36"/>
    </row>
    <row r="410" spans="1:74" x14ac:dyDescent="0.25">
      <c r="A410" s="16">
        <v>408</v>
      </c>
      <c r="B410" s="16">
        <v>3</v>
      </c>
      <c r="C410" s="31" t="s">
        <v>850</v>
      </c>
      <c r="D410" s="40">
        <f>октябрь!D410-ноябрь!E410</f>
        <v>-6.0725079613526898</v>
      </c>
      <c r="E410" s="40">
        <f t="shared" si="6"/>
        <v>0</v>
      </c>
      <c r="F410" s="36"/>
      <c r="G410" s="36"/>
      <c r="H410" s="36"/>
      <c r="I410" s="27"/>
      <c r="J410" s="36"/>
      <c r="K410" s="36"/>
      <c r="L410" s="36"/>
      <c r="M410" s="36"/>
      <c r="N410" s="36"/>
      <c r="O410" s="29"/>
      <c r="P410" s="36"/>
      <c r="Q410" s="29"/>
      <c r="R410" s="36"/>
      <c r="S410" s="36"/>
      <c r="T410" s="36"/>
      <c r="U410" s="36"/>
      <c r="V410" s="36"/>
      <c r="W410" s="36"/>
      <c r="X410" s="36"/>
      <c r="Y410" s="29"/>
      <c r="Z410" s="36"/>
      <c r="AA410" s="66"/>
      <c r="AB410" s="36"/>
      <c r="AC410" s="36"/>
      <c r="AD410" s="36"/>
      <c r="AE410" s="36"/>
      <c r="AF410" s="36"/>
      <c r="AG410" s="36"/>
      <c r="AH410" s="29"/>
      <c r="AI410" s="36"/>
      <c r="AJ410" s="29"/>
      <c r="AK410" s="36"/>
      <c r="AL410" s="36"/>
      <c r="AM410" s="36"/>
      <c r="AN410" s="29"/>
      <c r="AO410" s="36"/>
      <c r="AP410" s="29"/>
      <c r="AQ410" s="36"/>
      <c r="AR410" s="29"/>
      <c r="AS410" s="36"/>
      <c r="AT410" s="36"/>
      <c r="AU410" s="36"/>
      <c r="AV410" s="29"/>
      <c r="AW410" s="36"/>
      <c r="AX410" s="36"/>
      <c r="AY410" s="36"/>
      <c r="AZ410" s="29"/>
      <c r="BA410" s="36"/>
      <c r="BB410" s="36"/>
      <c r="BC410" s="36"/>
      <c r="BD410" s="36"/>
      <c r="BE410" s="36"/>
      <c r="BF410" s="36"/>
      <c r="BG410" s="36"/>
      <c r="BH410" s="36"/>
      <c r="BI410" s="36"/>
      <c r="BJ410" s="29"/>
      <c r="BK410" s="36"/>
      <c r="BL410" s="29"/>
      <c r="BM410" s="36"/>
      <c r="BN410" s="36"/>
      <c r="BO410" s="36"/>
      <c r="BP410" s="29"/>
      <c r="BQ410" s="36"/>
      <c r="BR410" s="29"/>
      <c r="BS410" s="36"/>
      <c r="BT410" s="36"/>
      <c r="BU410" s="36"/>
      <c r="BV410" s="36"/>
    </row>
    <row r="411" spans="1:74" x14ac:dyDescent="0.25">
      <c r="A411" s="16">
        <v>409</v>
      </c>
      <c r="B411" s="16">
        <v>3</v>
      </c>
      <c r="C411" s="31" t="s">
        <v>851</v>
      </c>
      <c r="D411" s="40">
        <f>октябрь!D411-ноябрь!E411</f>
        <v>46.458610260869577</v>
      </c>
      <c r="E411" s="40">
        <f t="shared" si="6"/>
        <v>0</v>
      </c>
      <c r="F411" s="36"/>
      <c r="G411" s="36"/>
      <c r="H411" s="36"/>
      <c r="I411" s="27"/>
      <c r="J411" s="36"/>
      <c r="K411" s="36"/>
      <c r="L411" s="36"/>
      <c r="M411" s="36"/>
      <c r="N411" s="36"/>
      <c r="O411" s="29"/>
      <c r="P411" s="36"/>
      <c r="Q411" s="29"/>
      <c r="R411" s="36"/>
      <c r="S411" s="36"/>
      <c r="T411" s="36"/>
      <c r="U411" s="36"/>
      <c r="V411" s="36"/>
      <c r="W411" s="36"/>
      <c r="X411" s="36"/>
      <c r="Y411" s="29"/>
      <c r="Z411" s="36"/>
      <c r="AA411" s="66"/>
      <c r="AB411" s="36"/>
      <c r="AC411" s="36"/>
      <c r="AD411" s="36"/>
      <c r="AE411" s="36"/>
      <c r="AF411" s="36"/>
      <c r="AG411" s="36"/>
      <c r="AH411" s="29"/>
      <c r="AI411" s="36"/>
      <c r="AJ411" s="29"/>
      <c r="AK411" s="36"/>
      <c r="AL411" s="36"/>
      <c r="AM411" s="36"/>
      <c r="AN411" s="29"/>
      <c r="AO411" s="36"/>
      <c r="AP411" s="29"/>
      <c r="AQ411" s="36"/>
      <c r="AR411" s="29"/>
      <c r="AS411" s="36"/>
      <c r="AT411" s="36"/>
      <c r="AU411" s="36"/>
      <c r="AV411" s="29"/>
      <c r="AW411" s="36"/>
      <c r="AX411" s="36"/>
      <c r="AY411" s="36"/>
      <c r="AZ411" s="29"/>
      <c r="BA411" s="36"/>
      <c r="BB411" s="36"/>
      <c r="BC411" s="36"/>
      <c r="BD411" s="36"/>
      <c r="BE411" s="36"/>
      <c r="BF411" s="36"/>
      <c r="BG411" s="36"/>
      <c r="BH411" s="36"/>
      <c r="BI411" s="36"/>
      <c r="BJ411" s="29"/>
      <c r="BK411" s="36"/>
      <c r="BL411" s="29"/>
      <c r="BM411" s="36"/>
      <c r="BN411" s="36"/>
      <c r="BO411" s="36"/>
      <c r="BP411" s="29"/>
      <c r="BQ411" s="36"/>
      <c r="BR411" s="29"/>
      <c r="BS411" s="36"/>
      <c r="BT411" s="36"/>
      <c r="BU411" s="36"/>
      <c r="BV411" s="36"/>
    </row>
    <row r="412" spans="1:74" x14ac:dyDescent="0.25">
      <c r="A412" s="16">
        <v>410</v>
      </c>
      <c r="B412" s="16">
        <v>3</v>
      </c>
      <c r="C412" s="31" t="s">
        <v>937</v>
      </c>
      <c r="D412" s="40">
        <f>октябрь!D412-ноябрь!E412</f>
        <v>-331.17976173913036</v>
      </c>
      <c r="E412" s="40">
        <f t="shared" si="6"/>
        <v>0</v>
      </c>
      <c r="F412" s="36"/>
      <c r="G412" s="36"/>
      <c r="H412" s="36"/>
      <c r="I412" s="27"/>
      <c r="J412" s="36"/>
      <c r="K412" s="36"/>
      <c r="L412" s="36"/>
      <c r="M412" s="36"/>
      <c r="N412" s="36"/>
      <c r="O412" s="29"/>
      <c r="P412" s="36"/>
      <c r="Q412" s="29"/>
      <c r="R412" s="36"/>
      <c r="S412" s="36"/>
      <c r="T412" s="36"/>
      <c r="U412" s="36"/>
      <c r="V412" s="36"/>
      <c r="W412" s="36"/>
      <c r="X412" s="36"/>
      <c r="Y412" s="29"/>
      <c r="Z412" s="36"/>
      <c r="AA412" s="66"/>
      <c r="AB412" s="36"/>
      <c r="AC412" s="36"/>
      <c r="AD412" s="36"/>
      <c r="AE412" s="36"/>
      <c r="AF412" s="36"/>
      <c r="AG412" s="36"/>
      <c r="AH412" s="29"/>
      <c r="AI412" s="36"/>
      <c r="AJ412" s="29"/>
      <c r="AK412" s="36"/>
      <c r="AL412" s="36"/>
      <c r="AM412" s="36"/>
      <c r="AN412" s="29"/>
      <c r="AO412" s="36"/>
      <c r="AP412" s="29"/>
      <c r="AQ412" s="36"/>
      <c r="AR412" s="29"/>
      <c r="AS412" s="36"/>
      <c r="AT412" s="36"/>
      <c r="AU412" s="36"/>
      <c r="AV412" s="29"/>
      <c r="AW412" s="36"/>
      <c r="AX412" s="36"/>
      <c r="AY412" s="36"/>
      <c r="AZ412" s="29"/>
      <c r="BA412" s="36"/>
      <c r="BB412" s="36"/>
      <c r="BC412" s="36"/>
      <c r="BD412" s="36"/>
      <c r="BE412" s="36"/>
      <c r="BF412" s="36"/>
      <c r="BG412" s="36"/>
      <c r="BH412" s="36"/>
      <c r="BI412" s="36"/>
      <c r="BJ412" s="29"/>
      <c r="BK412" s="36"/>
      <c r="BL412" s="29"/>
      <c r="BM412" s="36"/>
      <c r="BN412" s="36"/>
      <c r="BO412" s="36"/>
      <c r="BP412" s="29"/>
      <c r="BQ412" s="36"/>
      <c r="BR412" s="29"/>
      <c r="BS412" s="36"/>
      <c r="BT412" s="36"/>
      <c r="BU412" s="36"/>
      <c r="BV412" s="36"/>
    </row>
    <row r="413" spans="1:74" x14ac:dyDescent="0.25">
      <c r="A413" s="16">
        <v>411</v>
      </c>
      <c r="B413" s="16">
        <v>3</v>
      </c>
      <c r="C413" s="31" t="s">
        <v>852</v>
      </c>
      <c r="D413" s="40">
        <f>октябрь!D413-ноябрь!E413</f>
        <v>92.141212705314018</v>
      </c>
      <c r="E413" s="40">
        <f t="shared" si="6"/>
        <v>0</v>
      </c>
      <c r="F413" s="36"/>
      <c r="G413" s="36"/>
      <c r="H413" s="36"/>
      <c r="I413" s="27"/>
      <c r="J413" s="36"/>
      <c r="K413" s="36"/>
      <c r="L413" s="36"/>
      <c r="M413" s="36"/>
      <c r="N413" s="36"/>
      <c r="O413" s="29"/>
      <c r="P413" s="36"/>
      <c r="Q413" s="29"/>
      <c r="R413" s="36"/>
      <c r="S413" s="36"/>
      <c r="T413" s="36"/>
      <c r="U413" s="36"/>
      <c r="V413" s="36"/>
      <c r="W413" s="36"/>
      <c r="X413" s="36"/>
      <c r="Y413" s="29"/>
      <c r="Z413" s="36"/>
      <c r="AA413" s="66"/>
      <c r="AB413" s="36"/>
      <c r="AC413" s="36"/>
      <c r="AD413" s="36"/>
      <c r="AE413" s="36"/>
      <c r="AF413" s="36"/>
      <c r="AG413" s="36"/>
      <c r="AH413" s="29"/>
      <c r="AI413" s="36"/>
      <c r="AJ413" s="29"/>
      <c r="AK413" s="36"/>
      <c r="AL413" s="36"/>
      <c r="AM413" s="36"/>
      <c r="AN413" s="29"/>
      <c r="AO413" s="36"/>
      <c r="AP413" s="29"/>
      <c r="AQ413" s="36"/>
      <c r="AR413" s="29"/>
      <c r="AS413" s="36"/>
      <c r="AT413" s="36"/>
      <c r="AU413" s="36"/>
      <c r="AV413" s="29"/>
      <c r="AW413" s="36"/>
      <c r="AX413" s="36"/>
      <c r="AY413" s="36"/>
      <c r="AZ413" s="29"/>
      <c r="BA413" s="36"/>
      <c r="BB413" s="36"/>
      <c r="BC413" s="36"/>
      <c r="BD413" s="36"/>
      <c r="BE413" s="36"/>
      <c r="BF413" s="36"/>
      <c r="BG413" s="36"/>
      <c r="BH413" s="36"/>
      <c r="BI413" s="36"/>
      <c r="BJ413" s="29"/>
      <c r="BK413" s="36"/>
      <c r="BL413" s="29"/>
      <c r="BM413" s="36"/>
      <c r="BN413" s="36"/>
      <c r="BO413" s="36"/>
      <c r="BP413" s="29"/>
      <c r="BQ413" s="36"/>
      <c r="BR413" s="29"/>
      <c r="BS413" s="36"/>
      <c r="BT413" s="36"/>
      <c r="BU413" s="36"/>
      <c r="BV413" s="36"/>
    </row>
    <row r="414" spans="1:74" x14ac:dyDescent="0.25">
      <c r="A414" s="16">
        <v>412</v>
      </c>
      <c r="B414" s="16">
        <v>3</v>
      </c>
      <c r="C414" s="31" t="s">
        <v>853</v>
      </c>
      <c r="D414" s="40">
        <f>октябрь!D414-ноябрь!E414</f>
        <v>-78.367531024154601</v>
      </c>
      <c r="E414" s="40">
        <f t="shared" si="6"/>
        <v>0</v>
      </c>
      <c r="F414" s="36"/>
      <c r="G414" s="36"/>
      <c r="H414" s="36"/>
      <c r="I414" s="27"/>
      <c r="J414" s="36"/>
      <c r="K414" s="36"/>
      <c r="L414" s="36"/>
      <c r="M414" s="36"/>
      <c r="N414" s="36"/>
      <c r="O414" s="29"/>
      <c r="P414" s="36"/>
      <c r="Q414" s="29"/>
      <c r="R414" s="36"/>
      <c r="S414" s="36"/>
      <c r="T414" s="36"/>
      <c r="U414" s="36"/>
      <c r="V414" s="36"/>
      <c r="W414" s="36"/>
      <c r="X414" s="36"/>
      <c r="Y414" s="29"/>
      <c r="Z414" s="36"/>
      <c r="AA414" s="66"/>
      <c r="AB414" s="36"/>
      <c r="AC414" s="36"/>
      <c r="AD414" s="36"/>
      <c r="AE414" s="36"/>
      <c r="AF414" s="36"/>
      <c r="AG414" s="36"/>
      <c r="AH414" s="29"/>
      <c r="AI414" s="36"/>
      <c r="AJ414" s="29"/>
      <c r="AK414" s="36"/>
      <c r="AL414" s="36"/>
      <c r="AM414" s="36"/>
      <c r="AN414" s="29"/>
      <c r="AO414" s="36"/>
      <c r="AP414" s="29"/>
      <c r="AQ414" s="36"/>
      <c r="AR414" s="29"/>
      <c r="AS414" s="36"/>
      <c r="AT414" s="36"/>
      <c r="AU414" s="36"/>
      <c r="AV414" s="29"/>
      <c r="AW414" s="36"/>
      <c r="AX414" s="36"/>
      <c r="AY414" s="36"/>
      <c r="AZ414" s="29"/>
      <c r="BA414" s="36"/>
      <c r="BB414" s="36"/>
      <c r="BC414" s="36"/>
      <c r="BD414" s="36"/>
      <c r="BE414" s="36"/>
      <c r="BF414" s="36"/>
      <c r="BG414" s="36"/>
      <c r="BH414" s="36"/>
      <c r="BI414" s="36"/>
      <c r="BJ414" s="29"/>
      <c r="BK414" s="36"/>
      <c r="BL414" s="29"/>
      <c r="BM414" s="36"/>
      <c r="BN414" s="36"/>
      <c r="BO414" s="36"/>
      <c r="BP414" s="29"/>
      <c r="BQ414" s="36"/>
      <c r="BR414" s="29"/>
      <c r="BS414" s="36"/>
      <c r="BT414" s="36"/>
      <c r="BU414" s="36"/>
      <c r="BV414" s="36"/>
    </row>
    <row r="415" spans="1:74" x14ac:dyDescent="0.25">
      <c r="A415" s="16">
        <v>413</v>
      </c>
      <c r="B415" s="16">
        <v>3</v>
      </c>
      <c r="C415" s="31" t="s">
        <v>854</v>
      </c>
      <c r="D415" s="40">
        <f>октябрь!D415-ноябрь!E415</f>
        <v>-188.06036313043469</v>
      </c>
      <c r="E415" s="40">
        <f t="shared" si="6"/>
        <v>0</v>
      </c>
      <c r="F415" s="36"/>
      <c r="G415" s="36"/>
      <c r="H415" s="36"/>
      <c r="I415" s="27"/>
      <c r="J415" s="36"/>
      <c r="K415" s="36"/>
      <c r="L415" s="36"/>
      <c r="M415" s="36"/>
      <c r="N415" s="36"/>
      <c r="O415" s="29"/>
      <c r="P415" s="36"/>
      <c r="Q415" s="29"/>
      <c r="R415" s="36"/>
      <c r="S415" s="36"/>
      <c r="T415" s="36"/>
      <c r="U415" s="36"/>
      <c r="V415" s="36"/>
      <c r="W415" s="36"/>
      <c r="X415" s="36"/>
      <c r="Y415" s="29"/>
      <c r="Z415" s="36"/>
      <c r="AA415" s="66"/>
      <c r="AB415" s="36"/>
      <c r="AC415" s="36"/>
      <c r="AD415" s="36"/>
      <c r="AE415" s="36"/>
      <c r="AF415" s="36"/>
      <c r="AG415" s="36"/>
      <c r="AH415" s="29"/>
      <c r="AI415" s="36"/>
      <c r="AJ415" s="29"/>
      <c r="AK415" s="36"/>
      <c r="AL415" s="36"/>
      <c r="AM415" s="36"/>
      <c r="AN415" s="29"/>
      <c r="AO415" s="36"/>
      <c r="AP415" s="29"/>
      <c r="AQ415" s="36"/>
      <c r="AR415" s="29"/>
      <c r="AS415" s="36"/>
      <c r="AT415" s="36"/>
      <c r="AU415" s="36"/>
      <c r="AV415" s="29"/>
      <c r="AW415" s="36"/>
      <c r="AX415" s="36"/>
      <c r="AY415" s="36"/>
      <c r="AZ415" s="29"/>
      <c r="BA415" s="36"/>
      <c r="BB415" s="36"/>
      <c r="BC415" s="36"/>
      <c r="BD415" s="36"/>
      <c r="BE415" s="36"/>
      <c r="BF415" s="36"/>
      <c r="BG415" s="36"/>
      <c r="BH415" s="36"/>
      <c r="BI415" s="36"/>
      <c r="BJ415" s="29"/>
      <c r="BK415" s="36"/>
      <c r="BL415" s="29"/>
      <c r="BM415" s="36"/>
      <c r="BN415" s="36"/>
      <c r="BO415" s="36"/>
      <c r="BP415" s="29"/>
      <c r="BQ415" s="36"/>
      <c r="BR415" s="29"/>
      <c r="BS415" s="36"/>
      <c r="BT415" s="36"/>
      <c r="BU415" s="36"/>
      <c r="BV415" s="36"/>
    </row>
    <row r="416" spans="1:74" x14ac:dyDescent="0.25">
      <c r="A416" s="16">
        <v>414</v>
      </c>
      <c r="B416" s="16">
        <v>3</v>
      </c>
      <c r="C416" s="31" t="s">
        <v>855</v>
      </c>
      <c r="D416" s="40">
        <f>октябрь!D416-ноябрь!E416</f>
        <v>-27.423811082125653</v>
      </c>
      <c r="E416" s="40">
        <f t="shared" si="6"/>
        <v>0</v>
      </c>
      <c r="F416" s="36"/>
      <c r="G416" s="36"/>
      <c r="H416" s="36"/>
      <c r="I416" s="27"/>
      <c r="J416" s="36"/>
      <c r="K416" s="36"/>
      <c r="L416" s="36"/>
      <c r="M416" s="36"/>
      <c r="N416" s="36"/>
      <c r="O416" s="29"/>
      <c r="P416" s="36"/>
      <c r="Q416" s="29"/>
      <c r="R416" s="36"/>
      <c r="S416" s="36"/>
      <c r="T416" s="36"/>
      <c r="U416" s="36"/>
      <c r="V416" s="36"/>
      <c r="W416" s="36"/>
      <c r="X416" s="36"/>
      <c r="Y416" s="29"/>
      <c r="Z416" s="36"/>
      <c r="AA416" s="66"/>
      <c r="AB416" s="36"/>
      <c r="AC416" s="36"/>
      <c r="AD416" s="36"/>
      <c r="AE416" s="36"/>
      <c r="AF416" s="36"/>
      <c r="AG416" s="36"/>
      <c r="AH416" s="29"/>
      <c r="AI416" s="36"/>
      <c r="AJ416" s="29"/>
      <c r="AK416" s="36"/>
      <c r="AL416" s="36"/>
      <c r="AM416" s="36"/>
      <c r="AN416" s="29"/>
      <c r="AO416" s="36"/>
      <c r="AP416" s="29"/>
      <c r="AQ416" s="36"/>
      <c r="AR416" s="29"/>
      <c r="AS416" s="36"/>
      <c r="AT416" s="36"/>
      <c r="AU416" s="36"/>
      <c r="AV416" s="29"/>
      <c r="AW416" s="36"/>
      <c r="AX416" s="36"/>
      <c r="AY416" s="36"/>
      <c r="AZ416" s="29"/>
      <c r="BA416" s="36"/>
      <c r="BB416" s="36"/>
      <c r="BC416" s="36"/>
      <c r="BD416" s="36"/>
      <c r="BE416" s="36"/>
      <c r="BF416" s="36"/>
      <c r="BG416" s="36"/>
      <c r="BH416" s="36"/>
      <c r="BI416" s="36"/>
      <c r="BJ416" s="29"/>
      <c r="BK416" s="36"/>
      <c r="BL416" s="29"/>
      <c r="BM416" s="36"/>
      <c r="BN416" s="36"/>
      <c r="BO416" s="36"/>
      <c r="BP416" s="29"/>
      <c r="BQ416" s="36"/>
      <c r="BR416" s="29"/>
      <c r="BS416" s="36"/>
      <c r="BT416" s="36"/>
      <c r="BU416" s="36"/>
      <c r="BV416" s="36"/>
    </row>
    <row r="417" spans="1:74" x14ac:dyDescent="0.25">
      <c r="A417" s="16">
        <v>415</v>
      </c>
      <c r="B417" s="16">
        <v>3</v>
      </c>
      <c r="C417" s="31" t="s">
        <v>856</v>
      </c>
      <c r="D417" s="40">
        <f>октябрь!D417-ноябрь!E417</f>
        <v>232.815856</v>
      </c>
      <c r="E417" s="40">
        <f t="shared" si="6"/>
        <v>0</v>
      </c>
      <c r="F417" s="36"/>
      <c r="G417" s="36"/>
      <c r="H417" s="36"/>
      <c r="I417" s="27"/>
      <c r="J417" s="36"/>
      <c r="K417" s="36"/>
      <c r="L417" s="36"/>
      <c r="M417" s="36"/>
      <c r="N417" s="36"/>
      <c r="O417" s="29"/>
      <c r="P417" s="36"/>
      <c r="Q417" s="29"/>
      <c r="R417" s="36"/>
      <c r="S417" s="36"/>
      <c r="T417" s="36"/>
      <c r="U417" s="36"/>
      <c r="V417" s="36"/>
      <c r="W417" s="36"/>
      <c r="X417" s="36"/>
      <c r="Y417" s="29"/>
      <c r="Z417" s="36"/>
      <c r="AA417" s="66"/>
      <c r="AB417" s="36"/>
      <c r="AC417" s="36"/>
      <c r="AD417" s="36"/>
      <c r="AE417" s="36"/>
      <c r="AF417" s="36"/>
      <c r="AG417" s="36"/>
      <c r="AH417" s="29"/>
      <c r="AI417" s="36"/>
      <c r="AJ417" s="29"/>
      <c r="AK417" s="36"/>
      <c r="AL417" s="36"/>
      <c r="AM417" s="36"/>
      <c r="AN417" s="29"/>
      <c r="AO417" s="36"/>
      <c r="AP417" s="29"/>
      <c r="AQ417" s="36"/>
      <c r="AR417" s="29"/>
      <c r="AS417" s="36"/>
      <c r="AT417" s="36"/>
      <c r="AU417" s="36"/>
      <c r="AV417" s="29"/>
      <c r="AW417" s="36"/>
      <c r="AX417" s="36"/>
      <c r="AY417" s="36"/>
      <c r="AZ417" s="29"/>
      <c r="BA417" s="36"/>
      <c r="BB417" s="36"/>
      <c r="BC417" s="36"/>
      <c r="BD417" s="36"/>
      <c r="BE417" s="36"/>
      <c r="BF417" s="36"/>
      <c r="BG417" s="36"/>
      <c r="BH417" s="36"/>
      <c r="BI417" s="36"/>
      <c r="BJ417" s="29"/>
      <c r="BK417" s="36"/>
      <c r="BL417" s="29"/>
      <c r="BM417" s="36"/>
      <c r="BN417" s="36"/>
      <c r="BO417" s="36"/>
      <c r="BP417" s="29"/>
      <c r="BQ417" s="36"/>
      <c r="BR417" s="29"/>
      <c r="BS417" s="36"/>
      <c r="BT417" s="36"/>
      <c r="BU417" s="36"/>
      <c r="BV417" s="36"/>
    </row>
    <row r="418" spans="1:74" x14ac:dyDescent="0.25">
      <c r="A418" s="16">
        <v>416</v>
      </c>
      <c r="B418" s="16">
        <v>3</v>
      </c>
      <c r="C418" s="31" t="s">
        <v>857</v>
      </c>
      <c r="D418" s="40">
        <f>октябрь!D418-ноябрь!E418</f>
        <v>-63.109936628019369</v>
      </c>
      <c r="E418" s="40">
        <f t="shared" si="6"/>
        <v>0</v>
      </c>
      <c r="F418" s="36"/>
      <c r="G418" s="36"/>
      <c r="H418" s="36"/>
      <c r="I418" s="27"/>
      <c r="J418" s="36"/>
      <c r="K418" s="36"/>
      <c r="L418" s="36"/>
      <c r="M418" s="36"/>
      <c r="N418" s="36"/>
      <c r="O418" s="29"/>
      <c r="P418" s="36"/>
      <c r="Q418" s="29"/>
      <c r="R418" s="36"/>
      <c r="S418" s="36"/>
      <c r="T418" s="36"/>
      <c r="U418" s="36"/>
      <c r="V418" s="36"/>
      <c r="W418" s="36"/>
      <c r="X418" s="36"/>
      <c r="Y418" s="29"/>
      <c r="Z418" s="36"/>
      <c r="AA418" s="66"/>
      <c r="AB418" s="36"/>
      <c r="AC418" s="36"/>
      <c r="AD418" s="36"/>
      <c r="AE418" s="36"/>
      <c r="AF418" s="36"/>
      <c r="AG418" s="36"/>
      <c r="AH418" s="29"/>
      <c r="AI418" s="36"/>
      <c r="AJ418" s="29"/>
      <c r="AK418" s="36"/>
      <c r="AL418" s="36"/>
      <c r="AM418" s="36"/>
      <c r="AN418" s="29"/>
      <c r="AO418" s="36"/>
      <c r="AP418" s="29"/>
      <c r="AQ418" s="36"/>
      <c r="AR418" s="29"/>
      <c r="AS418" s="36"/>
      <c r="AT418" s="36"/>
      <c r="AU418" s="36"/>
      <c r="AV418" s="29"/>
      <c r="AW418" s="36"/>
      <c r="AX418" s="36"/>
      <c r="AY418" s="36"/>
      <c r="AZ418" s="29"/>
      <c r="BA418" s="36"/>
      <c r="BB418" s="36"/>
      <c r="BC418" s="36"/>
      <c r="BD418" s="36"/>
      <c r="BE418" s="36"/>
      <c r="BF418" s="36"/>
      <c r="BG418" s="36"/>
      <c r="BH418" s="36"/>
      <c r="BI418" s="36"/>
      <c r="BJ418" s="29"/>
      <c r="BK418" s="36"/>
      <c r="BL418" s="29"/>
      <c r="BM418" s="36"/>
      <c r="BN418" s="36"/>
      <c r="BO418" s="36"/>
      <c r="BP418" s="29"/>
      <c r="BQ418" s="36"/>
      <c r="BR418" s="29"/>
      <c r="BS418" s="36"/>
      <c r="BT418" s="36"/>
      <c r="BU418" s="36"/>
      <c r="BV418" s="36"/>
    </row>
    <row r="419" spans="1:74" x14ac:dyDescent="0.25">
      <c r="A419" s="16">
        <v>417</v>
      </c>
      <c r="B419" s="16">
        <v>3</v>
      </c>
      <c r="C419" s="31" t="s">
        <v>858</v>
      </c>
      <c r="D419" s="40">
        <f>октябрь!D419-ноябрь!E419</f>
        <v>22.026515227053153</v>
      </c>
      <c r="E419" s="40">
        <f t="shared" si="6"/>
        <v>0</v>
      </c>
      <c r="F419" s="36"/>
      <c r="G419" s="36"/>
      <c r="H419" s="36"/>
      <c r="I419" s="27"/>
      <c r="J419" s="36"/>
      <c r="K419" s="36"/>
      <c r="L419" s="36"/>
      <c r="M419" s="36"/>
      <c r="N419" s="36"/>
      <c r="O419" s="29"/>
      <c r="P419" s="36"/>
      <c r="Q419" s="29"/>
      <c r="R419" s="36"/>
      <c r="S419" s="36"/>
      <c r="T419" s="36"/>
      <c r="U419" s="36"/>
      <c r="V419" s="36"/>
      <c r="W419" s="36"/>
      <c r="X419" s="36"/>
      <c r="Y419" s="29"/>
      <c r="Z419" s="36"/>
      <c r="AA419" s="66"/>
      <c r="AB419" s="36"/>
      <c r="AC419" s="36"/>
      <c r="AD419" s="36"/>
      <c r="AE419" s="36"/>
      <c r="AF419" s="36"/>
      <c r="AG419" s="36"/>
      <c r="AH419" s="29"/>
      <c r="AI419" s="36"/>
      <c r="AJ419" s="29"/>
      <c r="AK419" s="36"/>
      <c r="AL419" s="36"/>
      <c r="AM419" s="36"/>
      <c r="AN419" s="29"/>
      <c r="AO419" s="36"/>
      <c r="AP419" s="29"/>
      <c r="AQ419" s="36"/>
      <c r="AR419" s="29"/>
      <c r="AS419" s="36"/>
      <c r="AT419" s="36"/>
      <c r="AU419" s="36"/>
      <c r="AV419" s="29"/>
      <c r="AW419" s="36"/>
      <c r="AX419" s="36"/>
      <c r="AY419" s="36"/>
      <c r="AZ419" s="29"/>
      <c r="BA419" s="36"/>
      <c r="BB419" s="36"/>
      <c r="BC419" s="36"/>
      <c r="BD419" s="36"/>
      <c r="BE419" s="36"/>
      <c r="BF419" s="36"/>
      <c r="BG419" s="36"/>
      <c r="BH419" s="36"/>
      <c r="BI419" s="36"/>
      <c r="BJ419" s="29"/>
      <c r="BK419" s="36"/>
      <c r="BL419" s="29"/>
      <c r="BM419" s="36"/>
      <c r="BN419" s="36"/>
      <c r="BO419" s="36"/>
      <c r="BP419" s="29"/>
      <c r="BQ419" s="36"/>
      <c r="BR419" s="29"/>
      <c r="BS419" s="36"/>
      <c r="BT419" s="36"/>
      <c r="BU419" s="36"/>
      <c r="BV419" s="36"/>
    </row>
    <row r="420" spans="1:74" x14ac:dyDescent="0.25">
      <c r="A420" s="16">
        <v>418</v>
      </c>
      <c r="B420" s="16">
        <v>3</v>
      </c>
      <c r="C420" s="31" t="s">
        <v>859</v>
      </c>
      <c r="D420" s="40">
        <f>октябрь!D420-ноябрь!E420</f>
        <v>-205.03005961352659</v>
      </c>
      <c r="E420" s="40">
        <f t="shared" si="6"/>
        <v>0</v>
      </c>
      <c r="F420" s="36"/>
      <c r="G420" s="36"/>
      <c r="H420" s="36"/>
      <c r="I420" s="27"/>
      <c r="J420" s="36"/>
      <c r="K420" s="36"/>
      <c r="L420" s="36"/>
      <c r="M420" s="36"/>
      <c r="N420" s="36"/>
      <c r="O420" s="29"/>
      <c r="P420" s="36"/>
      <c r="Q420" s="29"/>
      <c r="R420" s="36"/>
      <c r="S420" s="36"/>
      <c r="T420" s="36"/>
      <c r="U420" s="36"/>
      <c r="V420" s="36"/>
      <c r="W420" s="36"/>
      <c r="X420" s="36"/>
      <c r="Y420" s="29"/>
      <c r="Z420" s="36"/>
      <c r="AA420" s="66"/>
      <c r="AB420" s="36"/>
      <c r="AC420" s="36"/>
      <c r="AD420" s="36"/>
      <c r="AE420" s="36"/>
      <c r="AF420" s="36"/>
      <c r="AG420" s="36"/>
      <c r="AH420" s="29"/>
      <c r="AI420" s="36"/>
      <c r="AJ420" s="29"/>
      <c r="AK420" s="36"/>
      <c r="AL420" s="36"/>
      <c r="AM420" s="36"/>
      <c r="AN420" s="29"/>
      <c r="AO420" s="36"/>
      <c r="AP420" s="29"/>
      <c r="AQ420" s="36"/>
      <c r="AR420" s="29"/>
      <c r="AS420" s="36"/>
      <c r="AT420" s="36"/>
      <c r="AU420" s="36"/>
      <c r="AV420" s="29"/>
      <c r="AW420" s="36"/>
      <c r="AX420" s="36"/>
      <c r="AY420" s="36"/>
      <c r="AZ420" s="29"/>
      <c r="BA420" s="36"/>
      <c r="BB420" s="36"/>
      <c r="BC420" s="36"/>
      <c r="BD420" s="36"/>
      <c r="BE420" s="36"/>
      <c r="BF420" s="36"/>
      <c r="BG420" s="36"/>
      <c r="BH420" s="36"/>
      <c r="BI420" s="36"/>
      <c r="BJ420" s="29"/>
      <c r="BK420" s="36"/>
      <c r="BL420" s="29"/>
      <c r="BM420" s="36"/>
      <c r="BN420" s="36"/>
      <c r="BO420" s="36"/>
      <c r="BP420" s="29"/>
      <c r="BQ420" s="36"/>
      <c r="BR420" s="29"/>
      <c r="BS420" s="36"/>
      <c r="BT420" s="36"/>
      <c r="BU420" s="36"/>
      <c r="BV420" s="36"/>
    </row>
    <row r="421" spans="1:74" x14ac:dyDescent="0.25">
      <c r="A421" s="16">
        <v>419</v>
      </c>
      <c r="B421" s="16">
        <v>3</v>
      </c>
      <c r="C421" s="31" t="s">
        <v>860</v>
      </c>
      <c r="D421" s="40">
        <f>октябрь!D421-ноябрь!E421</f>
        <v>544.38015167149763</v>
      </c>
      <c r="E421" s="40">
        <f t="shared" si="6"/>
        <v>0</v>
      </c>
      <c r="F421" s="36"/>
      <c r="G421" s="36"/>
      <c r="H421" s="36"/>
      <c r="I421" s="27"/>
      <c r="J421" s="36"/>
      <c r="K421" s="36"/>
      <c r="L421" s="36"/>
      <c r="M421" s="36"/>
      <c r="N421" s="36"/>
      <c r="O421" s="29"/>
      <c r="P421" s="36"/>
      <c r="Q421" s="29"/>
      <c r="R421" s="36"/>
      <c r="S421" s="36"/>
      <c r="T421" s="36"/>
      <c r="U421" s="36"/>
      <c r="V421" s="36"/>
      <c r="W421" s="36"/>
      <c r="X421" s="36"/>
      <c r="Y421" s="29"/>
      <c r="Z421" s="36"/>
      <c r="AA421" s="66"/>
      <c r="AB421" s="36"/>
      <c r="AC421" s="36"/>
      <c r="AD421" s="36"/>
      <c r="AE421" s="36"/>
      <c r="AF421" s="36"/>
      <c r="AG421" s="36"/>
      <c r="AH421" s="29"/>
      <c r="AI421" s="36"/>
      <c r="AJ421" s="29"/>
      <c r="AK421" s="36"/>
      <c r="AL421" s="36"/>
      <c r="AM421" s="36"/>
      <c r="AN421" s="29"/>
      <c r="AO421" s="36"/>
      <c r="AP421" s="29"/>
      <c r="AQ421" s="36"/>
      <c r="AR421" s="29"/>
      <c r="AS421" s="36"/>
      <c r="AT421" s="36"/>
      <c r="AU421" s="36"/>
      <c r="AV421" s="29"/>
      <c r="AW421" s="36"/>
      <c r="AX421" s="36"/>
      <c r="AY421" s="36"/>
      <c r="AZ421" s="29"/>
      <c r="BA421" s="36"/>
      <c r="BB421" s="36"/>
      <c r="BC421" s="36"/>
      <c r="BD421" s="36"/>
      <c r="BE421" s="36"/>
      <c r="BF421" s="36"/>
      <c r="BG421" s="36"/>
      <c r="BH421" s="36"/>
      <c r="BI421" s="36"/>
      <c r="BJ421" s="29"/>
      <c r="BK421" s="36"/>
      <c r="BL421" s="29"/>
      <c r="BM421" s="36"/>
      <c r="BN421" s="36"/>
      <c r="BO421" s="36"/>
      <c r="BP421" s="29"/>
      <c r="BQ421" s="36"/>
      <c r="BR421" s="29"/>
      <c r="BS421" s="36"/>
      <c r="BT421" s="36"/>
      <c r="BU421" s="36"/>
      <c r="BV421" s="36"/>
    </row>
    <row r="422" spans="1:74" x14ac:dyDescent="0.25">
      <c r="A422" s="16">
        <v>420</v>
      </c>
      <c r="B422" s="16">
        <v>3</v>
      </c>
      <c r="C422" s="31" t="s">
        <v>861</v>
      </c>
      <c r="D422" s="40">
        <f>октябрь!D422-ноябрь!E422</f>
        <v>78.057759806763286</v>
      </c>
      <c r="E422" s="40">
        <f t="shared" si="6"/>
        <v>0</v>
      </c>
      <c r="F422" s="36"/>
      <c r="G422" s="36"/>
      <c r="H422" s="36"/>
      <c r="I422" s="27"/>
      <c r="J422" s="36"/>
      <c r="K422" s="36"/>
      <c r="L422" s="36"/>
      <c r="M422" s="36"/>
      <c r="N422" s="36"/>
      <c r="O422" s="29"/>
      <c r="P422" s="36"/>
      <c r="Q422" s="29"/>
      <c r="R422" s="36"/>
      <c r="S422" s="36"/>
      <c r="T422" s="36"/>
      <c r="U422" s="36"/>
      <c r="V422" s="36"/>
      <c r="W422" s="36"/>
      <c r="X422" s="36"/>
      <c r="Y422" s="29"/>
      <c r="Z422" s="36"/>
      <c r="AA422" s="66"/>
      <c r="AB422" s="36"/>
      <c r="AC422" s="36"/>
      <c r="AD422" s="36"/>
      <c r="AE422" s="36"/>
      <c r="AF422" s="36"/>
      <c r="AG422" s="36"/>
      <c r="AH422" s="29"/>
      <c r="AI422" s="36"/>
      <c r="AJ422" s="29"/>
      <c r="AK422" s="36"/>
      <c r="AL422" s="36"/>
      <c r="AM422" s="36"/>
      <c r="AN422" s="29"/>
      <c r="AO422" s="36"/>
      <c r="AP422" s="29"/>
      <c r="AQ422" s="36"/>
      <c r="AR422" s="29"/>
      <c r="AS422" s="36"/>
      <c r="AT422" s="36"/>
      <c r="AU422" s="36"/>
      <c r="AV422" s="29"/>
      <c r="AW422" s="36"/>
      <c r="AX422" s="36"/>
      <c r="AY422" s="36"/>
      <c r="AZ422" s="29"/>
      <c r="BA422" s="36"/>
      <c r="BB422" s="36"/>
      <c r="BC422" s="36"/>
      <c r="BD422" s="36"/>
      <c r="BE422" s="36"/>
      <c r="BF422" s="36"/>
      <c r="BG422" s="36"/>
      <c r="BH422" s="36"/>
      <c r="BI422" s="36"/>
      <c r="BJ422" s="29"/>
      <c r="BK422" s="36"/>
      <c r="BL422" s="29"/>
      <c r="BM422" s="36"/>
      <c r="BN422" s="36"/>
      <c r="BO422" s="36"/>
      <c r="BP422" s="29"/>
      <c r="BQ422" s="36"/>
      <c r="BR422" s="29"/>
      <c r="BS422" s="36"/>
      <c r="BT422" s="36"/>
      <c r="BU422" s="36"/>
      <c r="BV422" s="36"/>
    </row>
    <row r="423" spans="1:74" x14ac:dyDescent="0.25">
      <c r="A423" s="16">
        <v>421</v>
      </c>
      <c r="B423" s="16">
        <v>3</v>
      </c>
      <c r="C423" s="31" t="s">
        <v>863</v>
      </c>
      <c r="D423" s="40">
        <f>октябрь!D423-ноябрь!E423</f>
        <v>103.70886241545894</v>
      </c>
      <c r="E423" s="40">
        <f t="shared" si="6"/>
        <v>0</v>
      </c>
      <c r="F423" s="36"/>
      <c r="G423" s="36"/>
      <c r="H423" s="36"/>
      <c r="I423" s="27"/>
      <c r="J423" s="36"/>
      <c r="K423" s="36"/>
      <c r="L423" s="36"/>
      <c r="M423" s="36"/>
      <c r="N423" s="36"/>
      <c r="O423" s="29"/>
      <c r="P423" s="36"/>
      <c r="Q423" s="29"/>
      <c r="R423" s="36"/>
      <c r="S423" s="36"/>
      <c r="T423" s="36"/>
      <c r="U423" s="36"/>
      <c r="V423" s="36"/>
      <c r="W423" s="36"/>
      <c r="X423" s="36"/>
      <c r="Y423" s="29"/>
      <c r="Z423" s="36"/>
      <c r="AA423" s="66"/>
      <c r="AB423" s="36"/>
      <c r="AC423" s="36"/>
      <c r="AD423" s="36"/>
      <c r="AE423" s="36"/>
      <c r="AF423" s="36"/>
      <c r="AG423" s="36"/>
      <c r="AH423" s="29"/>
      <c r="AI423" s="36"/>
      <c r="AJ423" s="29"/>
      <c r="AK423" s="36"/>
      <c r="AL423" s="36"/>
      <c r="AM423" s="36"/>
      <c r="AN423" s="29"/>
      <c r="AO423" s="36"/>
      <c r="AP423" s="29"/>
      <c r="AQ423" s="36"/>
      <c r="AR423" s="29"/>
      <c r="AS423" s="36"/>
      <c r="AT423" s="36"/>
      <c r="AU423" s="36"/>
      <c r="AV423" s="29"/>
      <c r="AW423" s="36"/>
      <c r="AX423" s="36"/>
      <c r="AY423" s="36"/>
      <c r="AZ423" s="29"/>
      <c r="BA423" s="36"/>
      <c r="BB423" s="36"/>
      <c r="BC423" s="36"/>
      <c r="BD423" s="36"/>
      <c r="BE423" s="36"/>
      <c r="BF423" s="36"/>
      <c r="BG423" s="36"/>
      <c r="BH423" s="36"/>
      <c r="BI423" s="36"/>
      <c r="BJ423" s="29"/>
      <c r="BK423" s="36"/>
      <c r="BL423" s="29"/>
      <c r="BM423" s="36"/>
      <c r="BN423" s="36"/>
      <c r="BO423" s="36"/>
      <c r="BP423" s="29"/>
      <c r="BQ423" s="36"/>
      <c r="BR423" s="29"/>
      <c r="BS423" s="36"/>
      <c r="BT423" s="36"/>
      <c r="BU423" s="36"/>
      <c r="BV423" s="36"/>
    </row>
    <row r="424" spans="1:74" x14ac:dyDescent="0.25">
      <c r="A424" s="16">
        <v>422</v>
      </c>
      <c r="B424" s="16">
        <v>3</v>
      </c>
      <c r="C424" s="31" t="s">
        <v>862</v>
      </c>
      <c r="D424" s="40">
        <f>октябрь!D424-ноябрь!E424</f>
        <v>480.26811487922708</v>
      </c>
      <c r="E424" s="40">
        <f t="shared" si="6"/>
        <v>0</v>
      </c>
      <c r="F424" s="36"/>
      <c r="G424" s="36"/>
      <c r="H424" s="36"/>
      <c r="I424" s="27"/>
      <c r="J424" s="36"/>
      <c r="K424" s="36"/>
      <c r="L424" s="36"/>
      <c r="M424" s="36"/>
      <c r="N424" s="36"/>
      <c r="O424" s="29"/>
      <c r="P424" s="36"/>
      <c r="Q424" s="29"/>
      <c r="R424" s="36"/>
      <c r="S424" s="36"/>
      <c r="T424" s="36"/>
      <c r="U424" s="36"/>
      <c r="V424" s="36"/>
      <c r="W424" s="36"/>
      <c r="X424" s="36"/>
      <c r="Y424" s="29"/>
      <c r="Z424" s="36"/>
      <c r="AA424" s="66"/>
      <c r="AB424" s="36"/>
      <c r="AC424" s="36"/>
      <c r="AD424" s="36"/>
      <c r="AE424" s="36"/>
      <c r="AF424" s="36"/>
      <c r="AG424" s="36"/>
      <c r="AH424" s="29"/>
      <c r="AI424" s="36"/>
      <c r="AJ424" s="29"/>
      <c r="AK424" s="36"/>
      <c r="AL424" s="36"/>
      <c r="AM424" s="36"/>
      <c r="AN424" s="29"/>
      <c r="AO424" s="36"/>
      <c r="AP424" s="29"/>
      <c r="AQ424" s="36"/>
      <c r="AR424" s="29"/>
      <c r="AS424" s="36"/>
      <c r="AT424" s="36"/>
      <c r="AU424" s="36"/>
      <c r="AV424" s="29"/>
      <c r="AW424" s="36"/>
      <c r="AX424" s="36"/>
      <c r="AY424" s="36"/>
      <c r="AZ424" s="29"/>
      <c r="BA424" s="36"/>
      <c r="BB424" s="36"/>
      <c r="BC424" s="36"/>
      <c r="BD424" s="36"/>
      <c r="BE424" s="36"/>
      <c r="BF424" s="36"/>
      <c r="BG424" s="36"/>
      <c r="BH424" s="36"/>
      <c r="BI424" s="36"/>
      <c r="BJ424" s="29"/>
      <c r="BK424" s="36"/>
      <c r="BL424" s="29"/>
      <c r="BM424" s="36"/>
      <c r="BN424" s="36"/>
      <c r="BO424" s="36"/>
      <c r="BP424" s="29"/>
      <c r="BQ424" s="36"/>
      <c r="BR424" s="29"/>
      <c r="BS424" s="36"/>
      <c r="BT424" s="36"/>
      <c r="BU424" s="36"/>
      <c r="BV424" s="36"/>
    </row>
    <row r="425" spans="1:74" x14ac:dyDescent="0.25">
      <c r="A425" s="16">
        <v>423</v>
      </c>
      <c r="B425" s="16">
        <v>2</v>
      </c>
      <c r="C425" s="31" t="s">
        <v>864</v>
      </c>
      <c r="D425" s="40">
        <f>октябрь!D425-ноябрь!E425</f>
        <v>653.88530122705311</v>
      </c>
      <c r="E425" s="40">
        <f t="shared" si="6"/>
        <v>0</v>
      </c>
      <c r="F425" s="36"/>
      <c r="G425" s="36"/>
      <c r="H425" s="36"/>
      <c r="I425" s="27"/>
      <c r="J425" s="36"/>
      <c r="K425" s="36"/>
      <c r="L425" s="36"/>
      <c r="M425" s="36"/>
      <c r="N425" s="36"/>
      <c r="O425" s="29"/>
      <c r="P425" s="36"/>
      <c r="Q425" s="29"/>
      <c r="R425" s="36"/>
      <c r="S425" s="36"/>
      <c r="T425" s="36"/>
      <c r="U425" s="36"/>
      <c r="V425" s="36"/>
      <c r="W425" s="36"/>
      <c r="X425" s="36"/>
      <c r="Y425" s="29"/>
      <c r="Z425" s="36"/>
      <c r="AA425" s="66"/>
      <c r="AB425" s="36"/>
      <c r="AC425" s="36"/>
      <c r="AD425" s="36"/>
      <c r="AE425" s="36"/>
      <c r="AF425" s="36"/>
      <c r="AG425" s="36"/>
      <c r="AH425" s="29"/>
      <c r="AI425" s="36"/>
      <c r="AJ425" s="29"/>
      <c r="AK425" s="36"/>
      <c r="AL425" s="36"/>
      <c r="AM425" s="36"/>
      <c r="AN425" s="29"/>
      <c r="AO425" s="36"/>
      <c r="AP425" s="29"/>
      <c r="AQ425" s="36"/>
      <c r="AR425" s="29"/>
      <c r="AS425" s="36"/>
      <c r="AT425" s="36"/>
      <c r="AU425" s="36"/>
      <c r="AV425" s="29"/>
      <c r="AW425" s="36"/>
      <c r="AX425" s="36"/>
      <c r="AY425" s="36"/>
      <c r="AZ425" s="29"/>
      <c r="BA425" s="36"/>
      <c r="BB425" s="36"/>
      <c r="BC425" s="36"/>
      <c r="BD425" s="36"/>
      <c r="BE425" s="36"/>
      <c r="BF425" s="36"/>
      <c r="BG425" s="36"/>
      <c r="BH425" s="36"/>
      <c r="BI425" s="36"/>
      <c r="BJ425" s="29"/>
      <c r="BK425" s="36"/>
      <c r="BL425" s="29"/>
      <c r="BM425" s="36"/>
      <c r="BN425" s="36"/>
      <c r="BO425" s="36"/>
      <c r="BP425" s="29"/>
      <c r="BQ425" s="36"/>
      <c r="BR425" s="29"/>
      <c r="BS425" s="36"/>
      <c r="BT425" s="36"/>
      <c r="BU425" s="36"/>
      <c r="BV425" s="36"/>
    </row>
    <row r="426" spans="1:74" x14ac:dyDescent="0.25">
      <c r="A426" s="16">
        <v>424</v>
      </c>
      <c r="B426" s="16">
        <v>2</v>
      </c>
      <c r="C426" s="31" t="s">
        <v>865</v>
      </c>
      <c r="D426" s="40">
        <f>октябрь!D426-ноябрь!E426</f>
        <v>173.54130019323668</v>
      </c>
      <c r="E426" s="40">
        <f t="shared" si="6"/>
        <v>0</v>
      </c>
      <c r="F426" s="36"/>
      <c r="G426" s="36"/>
      <c r="H426" s="36"/>
      <c r="I426" s="27"/>
      <c r="J426" s="36"/>
      <c r="K426" s="36"/>
      <c r="L426" s="36"/>
      <c r="M426" s="36"/>
      <c r="N426" s="36"/>
      <c r="O426" s="29"/>
      <c r="P426" s="36"/>
      <c r="Q426" s="29"/>
      <c r="R426" s="36"/>
      <c r="S426" s="36"/>
      <c r="T426" s="36"/>
      <c r="U426" s="36"/>
      <c r="V426" s="36"/>
      <c r="W426" s="36"/>
      <c r="X426" s="36"/>
      <c r="Y426" s="29"/>
      <c r="Z426" s="36"/>
      <c r="AA426" s="66"/>
      <c r="AB426" s="36"/>
      <c r="AC426" s="36"/>
      <c r="AD426" s="36"/>
      <c r="AE426" s="36"/>
      <c r="AF426" s="36"/>
      <c r="AG426" s="36"/>
      <c r="AH426" s="29"/>
      <c r="AI426" s="36"/>
      <c r="AJ426" s="29"/>
      <c r="AK426" s="36"/>
      <c r="AL426" s="36"/>
      <c r="AM426" s="36"/>
      <c r="AN426" s="29"/>
      <c r="AO426" s="36"/>
      <c r="AP426" s="29"/>
      <c r="AQ426" s="36"/>
      <c r="AR426" s="29"/>
      <c r="AS426" s="36"/>
      <c r="AT426" s="36"/>
      <c r="AU426" s="36"/>
      <c r="AV426" s="29"/>
      <c r="AW426" s="36"/>
      <c r="AX426" s="36"/>
      <c r="AY426" s="36"/>
      <c r="AZ426" s="29"/>
      <c r="BA426" s="36"/>
      <c r="BB426" s="36"/>
      <c r="BC426" s="36"/>
      <c r="BD426" s="36"/>
      <c r="BE426" s="36"/>
      <c r="BF426" s="36"/>
      <c r="BG426" s="36"/>
      <c r="BH426" s="36"/>
      <c r="BI426" s="36"/>
      <c r="BJ426" s="29"/>
      <c r="BK426" s="36"/>
      <c r="BL426" s="29"/>
      <c r="BM426" s="36"/>
      <c r="BN426" s="36"/>
      <c r="BO426" s="36"/>
      <c r="BP426" s="29"/>
      <c r="BQ426" s="36"/>
      <c r="BR426" s="29"/>
      <c r="BS426" s="36"/>
      <c r="BT426" s="36"/>
      <c r="BU426" s="36"/>
      <c r="BV426" s="36"/>
    </row>
    <row r="427" spans="1:74" x14ac:dyDescent="0.25">
      <c r="A427" s="16">
        <v>425</v>
      </c>
      <c r="B427" s="16">
        <v>2</v>
      </c>
      <c r="C427" s="31" t="s">
        <v>866</v>
      </c>
      <c r="D427" s="40">
        <f>октябрь!D427-ноябрь!E427</f>
        <v>144.47330514009661</v>
      </c>
      <c r="E427" s="40">
        <f t="shared" si="6"/>
        <v>0</v>
      </c>
      <c r="F427" s="36"/>
      <c r="G427" s="36"/>
      <c r="H427" s="36"/>
      <c r="I427" s="27"/>
      <c r="J427" s="36"/>
      <c r="K427" s="36"/>
      <c r="L427" s="36"/>
      <c r="M427" s="36"/>
      <c r="N427" s="36"/>
      <c r="O427" s="29"/>
      <c r="P427" s="36"/>
      <c r="Q427" s="29"/>
      <c r="R427" s="36"/>
      <c r="S427" s="36"/>
      <c r="T427" s="36"/>
      <c r="U427" s="36"/>
      <c r="V427" s="36"/>
      <c r="W427" s="36"/>
      <c r="X427" s="36"/>
      <c r="Y427" s="29"/>
      <c r="Z427" s="36"/>
      <c r="AA427" s="66"/>
      <c r="AB427" s="36"/>
      <c r="AC427" s="36"/>
      <c r="AD427" s="36"/>
      <c r="AE427" s="36"/>
      <c r="AF427" s="36"/>
      <c r="AG427" s="36"/>
      <c r="AH427" s="29"/>
      <c r="AI427" s="36"/>
      <c r="AJ427" s="29"/>
      <c r="AK427" s="36"/>
      <c r="AL427" s="36"/>
      <c r="AM427" s="36"/>
      <c r="AN427" s="29"/>
      <c r="AO427" s="36"/>
      <c r="AP427" s="29"/>
      <c r="AQ427" s="36"/>
      <c r="AR427" s="29"/>
      <c r="AS427" s="36"/>
      <c r="AT427" s="36"/>
      <c r="AU427" s="36"/>
      <c r="AV427" s="29"/>
      <c r="AW427" s="36"/>
      <c r="AX427" s="36"/>
      <c r="AY427" s="36"/>
      <c r="AZ427" s="29"/>
      <c r="BA427" s="36"/>
      <c r="BB427" s="36"/>
      <c r="BC427" s="36"/>
      <c r="BD427" s="36"/>
      <c r="BE427" s="36"/>
      <c r="BF427" s="36"/>
      <c r="BG427" s="36"/>
      <c r="BH427" s="36"/>
      <c r="BI427" s="36"/>
      <c r="BJ427" s="29"/>
      <c r="BK427" s="36"/>
      <c r="BL427" s="29"/>
      <c r="BM427" s="36"/>
      <c r="BN427" s="36"/>
      <c r="BO427" s="36"/>
      <c r="BP427" s="29"/>
      <c r="BQ427" s="36"/>
      <c r="BR427" s="29"/>
      <c r="BS427" s="36"/>
      <c r="BT427" s="36"/>
      <c r="BU427" s="36"/>
      <c r="BV427" s="36"/>
    </row>
    <row r="428" spans="1:74" x14ac:dyDescent="0.25">
      <c r="A428" s="16">
        <v>426</v>
      </c>
      <c r="B428" s="16">
        <v>2</v>
      </c>
      <c r="C428" s="31" t="s">
        <v>867</v>
      </c>
      <c r="D428" s="40">
        <f>октябрь!D428-ноябрь!E428</f>
        <v>1642.4300023285025</v>
      </c>
      <c r="E428" s="40">
        <f t="shared" si="6"/>
        <v>0</v>
      </c>
      <c r="F428" s="36"/>
      <c r="G428" s="36"/>
      <c r="H428" s="36"/>
      <c r="I428" s="27"/>
      <c r="J428" s="36"/>
      <c r="K428" s="36"/>
      <c r="L428" s="36"/>
      <c r="M428" s="36"/>
      <c r="N428" s="36"/>
      <c r="O428" s="29"/>
      <c r="P428" s="36"/>
      <c r="Q428" s="29"/>
      <c r="R428" s="36"/>
      <c r="S428" s="36"/>
      <c r="T428" s="36"/>
      <c r="U428" s="36"/>
      <c r="V428" s="36"/>
      <c r="W428" s="36"/>
      <c r="X428" s="36"/>
      <c r="Y428" s="29"/>
      <c r="Z428" s="36"/>
      <c r="AA428" s="66"/>
      <c r="AB428" s="36"/>
      <c r="AC428" s="36"/>
      <c r="AD428" s="36"/>
      <c r="AE428" s="36"/>
      <c r="AF428" s="36"/>
      <c r="AG428" s="36"/>
      <c r="AH428" s="29"/>
      <c r="AI428" s="36"/>
      <c r="AJ428" s="29"/>
      <c r="AK428" s="36"/>
      <c r="AL428" s="36"/>
      <c r="AM428" s="36"/>
      <c r="AN428" s="29"/>
      <c r="AO428" s="36"/>
      <c r="AP428" s="29"/>
      <c r="AQ428" s="36"/>
      <c r="AR428" s="29"/>
      <c r="AS428" s="36"/>
      <c r="AT428" s="36"/>
      <c r="AU428" s="36"/>
      <c r="AV428" s="29"/>
      <c r="AW428" s="36"/>
      <c r="AX428" s="36"/>
      <c r="AY428" s="36"/>
      <c r="AZ428" s="29"/>
      <c r="BA428" s="36"/>
      <c r="BB428" s="36"/>
      <c r="BC428" s="36"/>
      <c r="BD428" s="36"/>
      <c r="BE428" s="36"/>
      <c r="BF428" s="36"/>
      <c r="BG428" s="36"/>
      <c r="BH428" s="36"/>
      <c r="BI428" s="36"/>
      <c r="BJ428" s="29"/>
      <c r="BK428" s="36"/>
      <c r="BL428" s="29"/>
      <c r="BM428" s="36"/>
      <c r="BN428" s="36"/>
      <c r="BO428" s="36"/>
      <c r="BP428" s="29"/>
      <c r="BQ428" s="36"/>
      <c r="BR428" s="29"/>
      <c r="BS428" s="36"/>
      <c r="BT428" s="36"/>
      <c r="BU428" s="36"/>
      <c r="BV428" s="36"/>
    </row>
    <row r="429" spans="1:74" x14ac:dyDescent="0.25">
      <c r="A429" s="16">
        <v>427</v>
      </c>
      <c r="B429" s="16">
        <v>2</v>
      </c>
      <c r="C429" s="31" t="s">
        <v>868</v>
      </c>
      <c r="D429" s="40">
        <f>октябрь!D429-ноябрь!E429</f>
        <v>1839.2025351594202</v>
      </c>
      <c r="E429" s="40">
        <f t="shared" si="6"/>
        <v>0</v>
      </c>
      <c r="F429" s="36"/>
      <c r="G429" s="36"/>
      <c r="H429" s="36"/>
      <c r="I429" s="27"/>
      <c r="J429" s="36"/>
      <c r="K429" s="36"/>
      <c r="L429" s="36"/>
      <c r="M429" s="36"/>
      <c r="N429" s="36"/>
      <c r="O429" s="29"/>
      <c r="P429" s="36"/>
      <c r="Q429" s="29"/>
      <c r="R429" s="36"/>
      <c r="S429" s="36"/>
      <c r="T429" s="36"/>
      <c r="U429" s="36"/>
      <c r="V429" s="36"/>
      <c r="W429" s="36"/>
      <c r="X429" s="36"/>
      <c r="Y429" s="29"/>
      <c r="Z429" s="36"/>
      <c r="AA429" s="66"/>
      <c r="AB429" s="36"/>
      <c r="AC429" s="36"/>
      <c r="AD429" s="36"/>
      <c r="AE429" s="36"/>
      <c r="AF429" s="36"/>
      <c r="AG429" s="36"/>
      <c r="AH429" s="29"/>
      <c r="AI429" s="36"/>
      <c r="AJ429" s="29"/>
      <c r="AK429" s="36"/>
      <c r="AL429" s="36"/>
      <c r="AM429" s="36"/>
      <c r="AN429" s="29"/>
      <c r="AO429" s="36"/>
      <c r="AP429" s="29"/>
      <c r="AQ429" s="36"/>
      <c r="AR429" s="29"/>
      <c r="AS429" s="36"/>
      <c r="AT429" s="36"/>
      <c r="AU429" s="36"/>
      <c r="AV429" s="29"/>
      <c r="AW429" s="36"/>
      <c r="AX429" s="36"/>
      <c r="AY429" s="36"/>
      <c r="AZ429" s="29"/>
      <c r="BA429" s="36"/>
      <c r="BB429" s="36"/>
      <c r="BC429" s="36"/>
      <c r="BD429" s="36"/>
      <c r="BE429" s="36"/>
      <c r="BF429" s="36"/>
      <c r="BG429" s="36"/>
      <c r="BH429" s="36"/>
      <c r="BI429" s="36"/>
      <c r="BJ429" s="29"/>
      <c r="BK429" s="36"/>
      <c r="BL429" s="29"/>
      <c r="BM429" s="36"/>
      <c r="BN429" s="36"/>
      <c r="BO429" s="36"/>
      <c r="BP429" s="29"/>
      <c r="BQ429" s="36"/>
      <c r="BR429" s="29"/>
      <c r="BS429" s="36"/>
      <c r="BT429" s="36"/>
      <c r="BU429" s="36"/>
      <c r="BV429" s="36"/>
    </row>
    <row r="430" spans="1:74" x14ac:dyDescent="0.25">
      <c r="A430" s="16">
        <v>428</v>
      </c>
      <c r="B430" s="16">
        <v>2</v>
      </c>
      <c r="C430" s="31" t="s">
        <v>869</v>
      </c>
      <c r="D430" s="40">
        <f>октябрь!D430-ноябрь!E430</f>
        <v>1725.7556222608694</v>
      </c>
      <c r="E430" s="40">
        <f t="shared" si="6"/>
        <v>0</v>
      </c>
      <c r="F430" s="36"/>
      <c r="G430" s="36"/>
      <c r="H430" s="36"/>
      <c r="I430" s="27"/>
      <c r="J430" s="36"/>
      <c r="K430" s="36"/>
      <c r="L430" s="36"/>
      <c r="M430" s="36"/>
      <c r="N430" s="36"/>
      <c r="O430" s="29"/>
      <c r="P430" s="36"/>
      <c r="Q430" s="29"/>
      <c r="R430" s="36"/>
      <c r="S430" s="36"/>
      <c r="T430" s="36"/>
      <c r="U430" s="36"/>
      <c r="V430" s="36"/>
      <c r="W430" s="36"/>
      <c r="X430" s="36"/>
      <c r="Y430" s="29"/>
      <c r="Z430" s="36"/>
      <c r="AA430" s="66"/>
      <c r="AB430" s="36"/>
      <c r="AC430" s="36"/>
      <c r="AD430" s="36"/>
      <c r="AE430" s="36"/>
      <c r="AF430" s="36"/>
      <c r="AG430" s="36"/>
      <c r="AH430" s="29"/>
      <c r="AI430" s="36"/>
      <c r="AJ430" s="29"/>
      <c r="AK430" s="36"/>
      <c r="AL430" s="36"/>
      <c r="AM430" s="36"/>
      <c r="AN430" s="29"/>
      <c r="AO430" s="36"/>
      <c r="AP430" s="29"/>
      <c r="AQ430" s="36"/>
      <c r="AR430" s="29"/>
      <c r="AS430" s="36"/>
      <c r="AT430" s="36"/>
      <c r="AU430" s="36"/>
      <c r="AV430" s="29"/>
      <c r="AW430" s="36"/>
      <c r="AX430" s="36"/>
      <c r="AY430" s="36"/>
      <c r="AZ430" s="29"/>
      <c r="BA430" s="36"/>
      <c r="BB430" s="36"/>
      <c r="BC430" s="36"/>
      <c r="BD430" s="36"/>
      <c r="BE430" s="36"/>
      <c r="BF430" s="36"/>
      <c r="BG430" s="36"/>
      <c r="BH430" s="36"/>
      <c r="BI430" s="36"/>
      <c r="BJ430" s="29"/>
      <c r="BK430" s="36"/>
      <c r="BL430" s="29"/>
      <c r="BM430" s="36"/>
      <c r="BN430" s="36"/>
      <c r="BO430" s="36"/>
      <c r="BP430" s="29"/>
      <c r="BQ430" s="36"/>
      <c r="BR430" s="29"/>
      <c r="BS430" s="36"/>
      <c r="BT430" s="36"/>
      <c r="BU430" s="36"/>
      <c r="BV430" s="36"/>
    </row>
    <row r="431" spans="1:74" x14ac:dyDescent="0.25">
      <c r="A431" s="16">
        <v>429</v>
      </c>
      <c r="B431" s="16">
        <v>2</v>
      </c>
      <c r="C431" s="31" t="s">
        <v>870</v>
      </c>
      <c r="D431" s="40">
        <f>октябрь!D431-ноябрь!E431</f>
        <v>1585.2581471594203</v>
      </c>
      <c r="E431" s="40">
        <f t="shared" si="6"/>
        <v>0</v>
      </c>
      <c r="F431" s="36"/>
      <c r="G431" s="36"/>
      <c r="H431" s="36"/>
      <c r="I431" s="27"/>
      <c r="J431" s="36"/>
      <c r="K431" s="36"/>
      <c r="L431" s="36"/>
      <c r="M431" s="36"/>
      <c r="N431" s="36"/>
      <c r="O431" s="29"/>
      <c r="P431" s="36"/>
      <c r="Q431" s="29"/>
      <c r="R431" s="36"/>
      <c r="S431" s="36"/>
      <c r="T431" s="36"/>
      <c r="U431" s="36"/>
      <c r="V431" s="36"/>
      <c r="W431" s="36"/>
      <c r="X431" s="36"/>
      <c r="Y431" s="29"/>
      <c r="Z431" s="36"/>
      <c r="AA431" s="66"/>
      <c r="AB431" s="36"/>
      <c r="AC431" s="36"/>
      <c r="AD431" s="36"/>
      <c r="AE431" s="36"/>
      <c r="AF431" s="36"/>
      <c r="AG431" s="36"/>
      <c r="AH431" s="29"/>
      <c r="AI431" s="36"/>
      <c r="AJ431" s="29"/>
      <c r="AK431" s="36"/>
      <c r="AL431" s="36"/>
      <c r="AM431" s="36"/>
      <c r="AN431" s="29"/>
      <c r="AO431" s="36"/>
      <c r="AP431" s="29"/>
      <c r="AQ431" s="36"/>
      <c r="AR431" s="29"/>
      <c r="AS431" s="36"/>
      <c r="AT431" s="36"/>
      <c r="AU431" s="36"/>
      <c r="AV431" s="29"/>
      <c r="AW431" s="36"/>
      <c r="AX431" s="36"/>
      <c r="AY431" s="36"/>
      <c r="AZ431" s="29"/>
      <c r="BA431" s="36"/>
      <c r="BB431" s="36"/>
      <c r="BC431" s="36"/>
      <c r="BD431" s="36"/>
      <c r="BE431" s="36"/>
      <c r="BF431" s="36"/>
      <c r="BG431" s="36"/>
      <c r="BH431" s="36"/>
      <c r="BI431" s="36"/>
      <c r="BJ431" s="29"/>
      <c r="BK431" s="36"/>
      <c r="BL431" s="29"/>
      <c r="BM431" s="36"/>
      <c r="BN431" s="36"/>
      <c r="BO431" s="36"/>
      <c r="BP431" s="29"/>
      <c r="BQ431" s="36"/>
      <c r="BR431" s="29"/>
      <c r="BS431" s="36"/>
      <c r="BT431" s="36"/>
      <c r="BU431" s="36"/>
      <c r="BV431" s="36"/>
    </row>
    <row r="432" spans="1:74" x14ac:dyDescent="0.25">
      <c r="A432" s="16">
        <v>430</v>
      </c>
      <c r="B432" s="16">
        <v>1</v>
      </c>
      <c r="C432" s="31" t="s">
        <v>871</v>
      </c>
      <c r="D432" s="40">
        <f>октябрь!D432-ноябрь!E432</f>
        <v>699.95635593623194</v>
      </c>
      <c r="E432" s="40">
        <f t="shared" si="6"/>
        <v>0</v>
      </c>
      <c r="F432" s="36"/>
      <c r="G432" s="36"/>
      <c r="H432" s="36"/>
      <c r="I432" s="27"/>
      <c r="J432" s="36"/>
      <c r="K432" s="36"/>
      <c r="L432" s="36"/>
      <c r="M432" s="36"/>
      <c r="N432" s="36"/>
      <c r="O432" s="29"/>
      <c r="P432" s="36"/>
      <c r="Q432" s="29"/>
      <c r="R432" s="36"/>
      <c r="S432" s="36"/>
      <c r="T432" s="36"/>
      <c r="U432" s="36"/>
      <c r="V432" s="36"/>
      <c r="W432" s="36"/>
      <c r="X432" s="36"/>
      <c r="Y432" s="29"/>
      <c r="Z432" s="36"/>
      <c r="AA432" s="66"/>
      <c r="AB432" s="36"/>
      <c r="AC432" s="36"/>
      <c r="AD432" s="36"/>
      <c r="AE432" s="36"/>
      <c r="AF432" s="36"/>
      <c r="AG432" s="36"/>
      <c r="AH432" s="29"/>
      <c r="AI432" s="36"/>
      <c r="AJ432" s="29"/>
      <c r="AK432" s="36"/>
      <c r="AL432" s="36"/>
      <c r="AM432" s="36"/>
      <c r="AN432" s="29"/>
      <c r="AO432" s="36"/>
      <c r="AP432" s="29"/>
      <c r="AQ432" s="36"/>
      <c r="AR432" s="29"/>
      <c r="AS432" s="36"/>
      <c r="AT432" s="36"/>
      <c r="AU432" s="36"/>
      <c r="AV432" s="29"/>
      <c r="AW432" s="36"/>
      <c r="AX432" s="36"/>
      <c r="AY432" s="36"/>
      <c r="AZ432" s="29"/>
      <c r="BA432" s="36"/>
      <c r="BB432" s="36"/>
      <c r="BC432" s="36"/>
      <c r="BD432" s="36"/>
      <c r="BE432" s="36"/>
      <c r="BF432" s="36"/>
      <c r="BG432" s="36"/>
      <c r="BH432" s="36"/>
      <c r="BI432" s="36"/>
      <c r="BJ432" s="29"/>
      <c r="BK432" s="36"/>
      <c r="BL432" s="29"/>
      <c r="BM432" s="36"/>
      <c r="BN432" s="36"/>
      <c r="BO432" s="36"/>
      <c r="BP432" s="29"/>
      <c r="BQ432" s="36"/>
      <c r="BR432" s="29"/>
      <c r="BS432" s="36"/>
      <c r="BT432" s="36"/>
      <c r="BU432" s="36"/>
      <c r="BV432" s="36"/>
    </row>
    <row r="433" spans="1:74" x14ac:dyDescent="0.25">
      <c r="A433" s="16">
        <v>431</v>
      </c>
      <c r="B433" s="16">
        <v>1</v>
      </c>
      <c r="C433" s="31" t="s">
        <v>872</v>
      </c>
      <c r="D433" s="40">
        <f>октябрь!D433-ноябрь!E433</f>
        <v>508.21389800000014</v>
      </c>
      <c r="E433" s="40">
        <f t="shared" si="6"/>
        <v>0</v>
      </c>
      <c r="F433" s="36"/>
      <c r="G433" s="36"/>
      <c r="H433" s="36"/>
      <c r="I433" s="27"/>
      <c r="J433" s="36"/>
      <c r="K433" s="36"/>
      <c r="L433" s="36"/>
      <c r="M433" s="36"/>
      <c r="N433" s="36"/>
      <c r="O433" s="29"/>
      <c r="P433" s="36"/>
      <c r="Q433" s="29"/>
      <c r="R433" s="36"/>
      <c r="S433" s="36"/>
      <c r="T433" s="36"/>
      <c r="U433" s="36"/>
      <c r="V433" s="36"/>
      <c r="W433" s="36"/>
      <c r="X433" s="36"/>
      <c r="Y433" s="29"/>
      <c r="Z433" s="36"/>
      <c r="AA433" s="66"/>
      <c r="AB433" s="36"/>
      <c r="AC433" s="36"/>
      <c r="AD433" s="36"/>
      <c r="AE433" s="36"/>
      <c r="AF433" s="36"/>
      <c r="AG433" s="36"/>
      <c r="AH433" s="29"/>
      <c r="AI433" s="36"/>
      <c r="AJ433" s="29"/>
      <c r="AK433" s="36"/>
      <c r="AL433" s="36"/>
      <c r="AM433" s="36"/>
      <c r="AN433" s="29"/>
      <c r="AO433" s="36"/>
      <c r="AP433" s="29"/>
      <c r="AQ433" s="36"/>
      <c r="AR433" s="29"/>
      <c r="AS433" s="36"/>
      <c r="AT433" s="36"/>
      <c r="AU433" s="36"/>
      <c r="AV433" s="29"/>
      <c r="AW433" s="36"/>
      <c r="AX433" s="36"/>
      <c r="AY433" s="36"/>
      <c r="AZ433" s="29"/>
      <c r="BA433" s="36"/>
      <c r="BB433" s="36"/>
      <c r="BC433" s="36"/>
      <c r="BD433" s="36"/>
      <c r="BE433" s="36"/>
      <c r="BF433" s="36"/>
      <c r="BG433" s="36"/>
      <c r="BH433" s="36"/>
      <c r="BI433" s="36"/>
      <c r="BJ433" s="29"/>
      <c r="BK433" s="36"/>
      <c r="BL433" s="29"/>
      <c r="BM433" s="36"/>
      <c r="BN433" s="36"/>
      <c r="BO433" s="36"/>
      <c r="BP433" s="29"/>
      <c r="BQ433" s="36"/>
      <c r="BR433" s="29"/>
      <c r="BS433" s="36"/>
      <c r="BT433" s="36"/>
      <c r="BU433" s="36"/>
      <c r="BV433" s="36"/>
    </row>
    <row r="434" spans="1:74" x14ac:dyDescent="0.25">
      <c r="A434" s="16">
        <v>432</v>
      </c>
      <c r="B434" s="16">
        <v>1</v>
      </c>
      <c r="C434" s="31" t="s">
        <v>873</v>
      </c>
      <c r="D434" s="40">
        <f>октябрь!D434-ноябрь!E434</f>
        <v>371.44888740096621</v>
      </c>
      <c r="E434" s="40">
        <f t="shared" si="6"/>
        <v>0</v>
      </c>
      <c r="F434" s="36"/>
      <c r="G434" s="36"/>
      <c r="H434" s="36"/>
      <c r="I434" s="27"/>
      <c r="J434" s="36"/>
      <c r="K434" s="36"/>
      <c r="L434" s="36"/>
      <c r="M434" s="36"/>
      <c r="N434" s="36"/>
      <c r="O434" s="29"/>
      <c r="P434" s="36"/>
      <c r="Q434" s="29"/>
      <c r="R434" s="36"/>
      <c r="S434" s="36"/>
      <c r="T434" s="36"/>
      <c r="U434" s="36"/>
      <c r="V434" s="36"/>
      <c r="W434" s="36"/>
      <c r="X434" s="36"/>
      <c r="Y434" s="29"/>
      <c r="Z434" s="36"/>
      <c r="AA434" s="66"/>
      <c r="AB434" s="36"/>
      <c r="AC434" s="36"/>
      <c r="AD434" s="36"/>
      <c r="AE434" s="36"/>
      <c r="AF434" s="36"/>
      <c r="AG434" s="36"/>
      <c r="AH434" s="29"/>
      <c r="AI434" s="36"/>
      <c r="AJ434" s="29"/>
      <c r="AK434" s="36"/>
      <c r="AL434" s="36"/>
      <c r="AM434" s="36"/>
      <c r="AN434" s="29"/>
      <c r="AO434" s="36"/>
      <c r="AP434" s="29"/>
      <c r="AQ434" s="36"/>
      <c r="AR434" s="29"/>
      <c r="AS434" s="36"/>
      <c r="AT434" s="36"/>
      <c r="AU434" s="36"/>
      <c r="AV434" s="29"/>
      <c r="AW434" s="36"/>
      <c r="AX434" s="36"/>
      <c r="AY434" s="36"/>
      <c r="AZ434" s="29"/>
      <c r="BA434" s="36"/>
      <c r="BB434" s="36"/>
      <c r="BC434" s="36"/>
      <c r="BD434" s="36"/>
      <c r="BE434" s="36"/>
      <c r="BF434" s="36"/>
      <c r="BG434" s="36"/>
      <c r="BH434" s="36"/>
      <c r="BI434" s="36"/>
      <c r="BJ434" s="29"/>
      <c r="BK434" s="36"/>
      <c r="BL434" s="29"/>
      <c r="BM434" s="36"/>
      <c r="BN434" s="36"/>
      <c r="BO434" s="36"/>
      <c r="BP434" s="29"/>
      <c r="BQ434" s="36"/>
      <c r="BR434" s="29"/>
      <c r="BS434" s="36"/>
      <c r="BT434" s="36"/>
      <c r="BU434" s="36"/>
      <c r="BV434" s="36"/>
    </row>
    <row r="435" spans="1:74" x14ac:dyDescent="0.25">
      <c r="A435" s="16">
        <v>433</v>
      </c>
      <c r="B435" s="16">
        <v>1</v>
      </c>
      <c r="C435" s="31" t="s">
        <v>874</v>
      </c>
      <c r="D435" s="40">
        <f>октябрь!D435-ноябрь!E435</f>
        <v>282.85371904347824</v>
      </c>
      <c r="E435" s="40">
        <f t="shared" si="6"/>
        <v>0</v>
      </c>
      <c r="F435" s="36"/>
      <c r="G435" s="36"/>
      <c r="H435" s="36"/>
      <c r="I435" s="27"/>
      <c r="J435" s="36"/>
      <c r="K435" s="36"/>
      <c r="L435" s="36"/>
      <c r="M435" s="36"/>
      <c r="N435" s="36"/>
      <c r="O435" s="29"/>
      <c r="P435" s="36"/>
      <c r="Q435" s="29"/>
      <c r="R435" s="36"/>
      <c r="S435" s="36"/>
      <c r="T435" s="36"/>
      <c r="U435" s="36"/>
      <c r="V435" s="36"/>
      <c r="W435" s="36"/>
      <c r="X435" s="36"/>
      <c r="Y435" s="29"/>
      <c r="Z435" s="36"/>
      <c r="AA435" s="66"/>
      <c r="AB435" s="36"/>
      <c r="AC435" s="36"/>
      <c r="AD435" s="36"/>
      <c r="AE435" s="36"/>
      <c r="AF435" s="36"/>
      <c r="AG435" s="36"/>
      <c r="AH435" s="29"/>
      <c r="AI435" s="36"/>
      <c r="AJ435" s="29"/>
      <c r="AK435" s="36"/>
      <c r="AL435" s="36"/>
      <c r="AM435" s="36"/>
      <c r="AN435" s="29"/>
      <c r="AO435" s="36"/>
      <c r="AP435" s="29"/>
      <c r="AQ435" s="36"/>
      <c r="AR435" s="29"/>
      <c r="AS435" s="36"/>
      <c r="AT435" s="36"/>
      <c r="AU435" s="36"/>
      <c r="AV435" s="29"/>
      <c r="AW435" s="36"/>
      <c r="AX435" s="36"/>
      <c r="AY435" s="36"/>
      <c r="AZ435" s="29"/>
      <c r="BA435" s="36"/>
      <c r="BB435" s="36"/>
      <c r="BC435" s="36"/>
      <c r="BD435" s="36"/>
      <c r="BE435" s="36"/>
      <c r="BF435" s="36"/>
      <c r="BG435" s="36"/>
      <c r="BH435" s="36"/>
      <c r="BI435" s="36"/>
      <c r="BJ435" s="29"/>
      <c r="BK435" s="36"/>
      <c r="BL435" s="29"/>
      <c r="BM435" s="36"/>
      <c r="BN435" s="36"/>
      <c r="BO435" s="36"/>
      <c r="BP435" s="29"/>
      <c r="BQ435" s="36"/>
      <c r="BR435" s="29"/>
      <c r="BS435" s="36"/>
      <c r="BT435" s="36"/>
      <c r="BU435" s="36"/>
      <c r="BV435" s="36"/>
    </row>
    <row r="436" spans="1:74" x14ac:dyDescent="0.25">
      <c r="A436" s="16">
        <v>434</v>
      </c>
      <c r="B436" s="16">
        <v>1</v>
      </c>
      <c r="C436" s="31" t="s">
        <v>875</v>
      </c>
      <c r="D436" s="40">
        <f>октябрь!D436-ноябрь!E436</f>
        <v>190.60322561352655</v>
      </c>
      <c r="E436" s="40">
        <f t="shared" si="6"/>
        <v>0</v>
      </c>
      <c r="F436" s="36"/>
      <c r="G436" s="36"/>
      <c r="H436" s="36"/>
      <c r="I436" s="27"/>
      <c r="J436" s="36"/>
      <c r="K436" s="36"/>
      <c r="L436" s="36"/>
      <c r="M436" s="36"/>
      <c r="N436" s="36"/>
      <c r="O436" s="29"/>
      <c r="P436" s="36"/>
      <c r="Q436" s="29"/>
      <c r="R436" s="36"/>
      <c r="S436" s="36"/>
      <c r="T436" s="36"/>
      <c r="U436" s="36"/>
      <c r="V436" s="36"/>
      <c r="W436" s="36"/>
      <c r="X436" s="36"/>
      <c r="Y436" s="29"/>
      <c r="Z436" s="36"/>
      <c r="AA436" s="66"/>
      <c r="AB436" s="36"/>
      <c r="AC436" s="36"/>
      <c r="AD436" s="36"/>
      <c r="AE436" s="36"/>
      <c r="AF436" s="36"/>
      <c r="AG436" s="36"/>
      <c r="AH436" s="29"/>
      <c r="AI436" s="36"/>
      <c r="AJ436" s="29"/>
      <c r="AK436" s="36"/>
      <c r="AL436" s="36"/>
      <c r="AM436" s="36"/>
      <c r="AN436" s="29"/>
      <c r="AO436" s="36"/>
      <c r="AP436" s="29"/>
      <c r="AQ436" s="36"/>
      <c r="AR436" s="29"/>
      <c r="AS436" s="36"/>
      <c r="AT436" s="36"/>
      <c r="AU436" s="36"/>
      <c r="AV436" s="29"/>
      <c r="AW436" s="36"/>
      <c r="AX436" s="36"/>
      <c r="AY436" s="36"/>
      <c r="AZ436" s="29"/>
      <c r="BA436" s="36"/>
      <c r="BB436" s="36"/>
      <c r="BC436" s="36"/>
      <c r="BD436" s="36"/>
      <c r="BE436" s="36"/>
      <c r="BF436" s="36"/>
      <c r="BG436" s="36"/>
      <c r="BH436" s="36"/>
      <c r="BI436" s="36"/>
      <c r="BJ436" s="29"/>
      <c r="BK436" s="36"/>
      <c r="BL436" s="29"/>
      <c r="BM436" s="36"/>
      <c r="BN436" s="36"/>
      <c r="BO436" s="36"/>
      <c r="BP436" s="29"/>
      <c r="BQ436" s="36"/>
      <c r="BR436" s="29"/>
      <c r="BS436" s="36"/>
      <c r="BT436" s="36"/>
      <c r="BU436" s="36"/>
      <c r="BV436" s="36"/>
    </row>
    <row r="437" spans="1:74" x14ac:dyDescent="0.25">
      <c r="A437" s="16">
        <v>435</v>
      </c>
      <c r="B437" s="16">
        <v>1</v>
      </c>
      <c r="C437" s="31" t="s">
        <v>876</v>
      </c>
      <c r="D437" s="40">
        <f>октябрь!D437-ноябрь!E437</f>
        <v>569.80664172946854</v>
      </c>
      <c r="E437" s="40">
        <f t="shared" si="6"/>
        <v>0</v>
      </c>
      <c r="F437" s="36"/>
      <c r="G437" s="36"/>
      <c r="H437" s="36"/>
      <c r="I437" s="27"/>
      <c r="J437" s="36"/>
      <c r="K437" s="36"/>
      <c r="L437" s="36"/>
      <c r="M437" s="36"/>
      <c r="N437" s="36"/>
      <c r="O437" s="29"/>
      <c r="P437" s="36"/>
      <c r="Q437" s="29"/>
      <c r="R437" s="36"/>
      <c r="S437" s="36"/>
      <c r="T437" s="36"/>
      <c r="U437" s="36"/>
      <c r="V437" s="36"/>
      <c r="W437" s="36"/>
      <c r="X437" s="36"/>
      <c r="Y437" s="29"/>
      <c r="Z437" s="36"/>
      <c r="AA437" s="66"/>
      <c r="AB437" s="36"/>
      <c r="AC437" s="36"/>
      <c r="AD437" s="36"/>
      <c r="AE437" s="36"/>
      <c r="AF437" s="36"/>
      <c r="AG437" s="36"/>
      <c r="AH437" s="29"/>
      <c r="AI437" s="36"/>
      <c r="AJ437" s="29"/>
      <c r="AK437" s="36"/>
      <c r="AL437" s="36"/>
      <c r="AM437" s="36"/>
      <c r="AN437" s="29"/>
      <c r="AO437" s="36"/>
      <c r="AP437" s="29"/>
      <c r="AQ437" s="36"/>
      <c r="AR437" s="29"/>
      <c r="AS437" s="36"/>
      <c r="AT437" s="36"/>
      <c r="AU437" s="36"/>
      <c r="AV437" s="29"/>
      <c r="AW437" s="36"/>
      <c r="AX437" s="36"/>
      <c r="AY437" s="36"/>
      <c r="AZ437" s="29"/>
      <c r="BA437" s="36"/>
      <c r="BB437" s="36"/>
      <c r="BC437" s="36"/>
      <c r="BD437" s="36"/>
      <c r="BE437" s="36"/>
      <c r="BF437" s="36"/>
      <c r="BG437" s="36"/>
      <c r="BH437" s="36"/>
      <c r="BI437" s="36"/>
      <c r="BJ437" s="29"/>
      <c r="BK437" s="36"/>
      <c r="BL437" s="29"/>
      <c r="BM437" s="36"/>
      <c r="BN437" s="36"/>
      <c r="BO437" s="36"/>
      <c r="BP437" s="29"/>
      <c r="BQ437" s="36"/>
      <c r="BR437" s="29"/>
      <c r="BS437" s="36"/>
      <c r="BT437" s="36"/>
      <c r="BU437" s="36"/>
      <c r="BV437" s="36"/>
    </row>
    <row r="438" spans="1:74" x14ac:dyDescent="0.25">
      <c r="A438" s="16">
        <v>436</v>
      </c>
      <c r="B438" s="16">
        <v>1</v>
      </c>
      <c r="C438" s="31" t="s">
        <v>877</v>
      </c>
      <c r="D438" s="40">
        <f>октябрь!D438-ноябрь!E438</f>
        <v>645.92533750724658</v>
      </c>
      <c r="E438" s="40">
        <f t="shared" si="6"/>
        <v>0</v>
      </c>
      <c r="F438" s="36"/>
      <c r="G438" s="36"/>
      <c r="H438" s="36"/>
      <c r="I438" s="27"/>
      <c r="J438" s="36"/>
      <c r="K438" s="36"/>
      <c r="L438" s="36"/>
      <c r="M438" s="36"/>
      <c r="N438" s="36"/>
      <c r="O438" s="29"/>
      <c r="P438" s="36"/>
      <c r="Q438" s="29"/>
      <c r="R438" s="36"/>
      <c r="S438" s="36"/>
      <c r="T438" s="36"/>
      <c r="U438" s="36"/>
      <c r="V438" s="36"/>
      <c r="W438" s="36"/>
      <c r="X438" s="36"/>
      <c r="Y438" s="29"/>
      <c r="Z438" s="36"/>
      <c r="AA438" s="66"/>
      <c r="AB438" s="36"/>
      <c r="AC438" s="36"/>
      <c r="AD438" s="36"/>
      <c r="AE438" s="36"/>
      <c r="AF438" s="36"/>
      <c r="AG438" s="36"/>
      <c r="AH438" s="29"/>
      <c r="AI438" s="36"/>
      <c r="AJ438" s="29"/>
      <c r="AK438" s="36"/>
      <c r="AL438" s="36"/>
      <c r="AM438" s="36"/>
      <c r="AN438" s="29"/>
      <c r="AO438" s="36"/>
      <c r="AP438" s="29"/>
      <c r="AQ438" s="36"/>
      <c r="AR438" s="29"/>
      <c r="AS438" s="36"/>
      <c r="AT438" s="36"/>
      <c r="AU438" s="36"/>
      <c r="AV438" s="29"/>
      <c r="AW438" s="36"/>
      <c r="AX438" s="36"/>
      <c r="AY438" s="36"/>
      <c r="AZ438" s="29"/>
      <c r="BA438" s="36"/>
      <c r="BB438" s="36"/>
      <c r="BC438" s="36"/>
      <c r="BD438" s="36"/>
      <c r="BE438" s="36"/>
      <c r="BF438" s="36"/>
      <c r="BG438" s="36"/>
      <c r="BH438" s="36"/>
      <c r="BI438" s="36"/>
      <c r="BJ438" s="29"/>
      <c r="BK438" s="36"/>
      <c r="BL438" s="29"/>
      <c r="BM438" s="36"/>
      <c r="BN438" s="36"/>
      <c r="BO438" s="36"/>
      <c r="BP438" s="29"/>
      <c r="BQ438" s="36"/>
      <c r="BR438" s="29"/>
      <c r="BS438" s="36"/>
      <c r="BT438" s="36"/>
      <c r="BU438" s="36"/>
      <c r="BV438" s="36"/>
    </row>
    <row r="439" spans="1:74" x14ac:dyDescent="0.25">
      <c r="A439" s="16">
        <v>437</v>
      </c>
      <c r="B439" s="16">
        <v>1</v>
      </c>
      <c r="C439" s="31" t="s">
        <v>878</v>
      </c>
      <c r="D439" s="40">
        <f>октябрь!D439-ноябрь!E439</f>
        <v>394.1164956908213</v>
      </c>
      <c r="E439" s="40">
        <f t="shared" si="6"/>
        <v>0</v>
      </c>
      <c r="F439" s="36"/>
      <c r="G439" s="36"/>
      <c r="H439" s="36"/>
      <c r="I439" s="27"/>
      <c r="J439" s="36"/>
      <c r="K439" s="36"/>
      <c r="L439" s="36"/>
      <c r="M439" s="36"/>
      <c r="N439" s="36"/>
      <c r="O439" s="29"/>
      <c r="P439" s="36"/>
      <c r="Q439" s="29"/>
      <c r="R439" s="36"/>
      <c r="S439" s="36"/>
      <c r="T439" s="36"/>
      <c r="U439" s="36"/>
      <c r="V439" s="36"/>
      <c r="W439" s="36"/>
      <c r="X439" s="36"/>
      <c r="Y439" s="29"/>
      <c r="Z439" s="36"/>
      <c r="AA439" s="66"/>
      <c r="AB439" s="36"/>
      <c r="AC439" s="36"/>
      <c r="AD439" s="36"/>
      <c r="AE439" s="36"/>
      <c r="AF439" s="36"/>
      <c r="AG439" s="36"/>
      <c r="AH439" s="29"/>
      <c r="AI439" s="36"/>
      <c r="AJ439" s="29"/>
      <c r="AK439" s="36"/>
      <c r="AL439" s="36"/>
      <c r="AM439" s="36"/>
      <c r="AN439" s="29"/>
      <c r="AO439" s="36"/>
      <c r="AP439" s="29"/>
      <c r="AQ439" s="36"/>
      <c r="AR439" s="29"/>
      <c r="AS439" s="36"/>
      <c r="AT439" s="36"/>
      <c r="AU439" s="36"/>
      <c r="AV439" s="29"/>
      <c r="AW439" s="36"/>
      <c r="AX439" s="36"/>
      <c r="AY439" s="36"/>
      <c r="AZ439" s="29"/>
      <c r="BA439" s="36"/>
      <c r="BB439" s="36"/>
      <c r="BC439" s="36"/>
      <c r="BD439" s="36"/>
      <c r="BE439" s="36"/>
      <c r="BF439" s="36"/>
      <c r="BG439" s="36"/>
      <c r="BH439" s="36"/>
      <c r="BI439" s="36"/>
      <c r="BJ439" s="29"/>
      <c r="BK439" s="36"/>
      <c r="BL439" s="29"/>
      <c r="BM439" s="36"/>
      <c r="BN439" s="36"/>
      <c r="BO439" s="36"/>
      <c r="BP439" s="29"/>
      <c r="BQ439" s="36"/>
      <c r="BR439" s="29"/>
      <c r="BS439" s="36"/>
      <c r="BT439" s="36"/>
      <c r="BU439" s="36"/>
      <c r="BV439" s="36"/>
    </row>
    <row r="440" spans="1:74" x14ac:dyDescent="0.25">
      <c r="A440" s="16">
        <v>438</v>
      </c>
      <c r="B440" s="16">
        <v>2</v>
      </c>
      <c r="C440" s="31" t="s">
        <v>879</v>
      </c>
      <c r="D440" s="40">
        <f>октябрь!D440-ноябрь!E440</f>
        <v>92.250427478260747</v>
      </c>
      <c r="E440" s="40">
        <f t="shared" si="6"/>
        <v>0</v>
      </c>
      <c r="F440" s="36"/>
      <c r="G440" s="36"/>
      <c r="H440" s="36"/>
      <c r="I440" s="27"/>
      <c r="J440" s="36"/>
      <c r="K440" s="36"/>
      <c r="L440" s="36"/>
      <c r="M440" s="36"/>
      <c r="N440" s="36"/>
      <c r="O440" s="29"/>
      <c r="P440" s="36"/>
      <c r="Q440" s="29"/>
      <c r="R440" s="36"/>
      <c r="S440" s="36"/>
      <c r="T440" s="36"/>
      <c r="U440" s="36"/>
      <c r="V440" s="36"/>
      <c r="W440" s="36"/>
      <c r="X440" s="36"/>
      <c r="Y440" s="29"/>
      <c r="Z440" s="36"/>
      <c r="AA440" s="66"/>
      <c r="AB440" s="36"/>
      <c r="AC440" s="36"/>
      <c r="AD440" s="36"/>
      <c r="AE440" s="36"/>
      <c r="AF440" s="36"/>
      <c r="AG440" s="36"/>
      <c r="AH440" s="29"/>
      <c r="AI440" s="36"/>
      <c r="AJ440" s="29"/>
      <c r="AK440" s="36"/>
      <c r="AL440" s="36"/>
      <c r="AM440" s="36"/>
      <c r="AN440" s="29"/>
      <c r="AO440" s="36"/>
      <c r="AP440" s="29"/>
      <c r="AQ440" s="36"/>
      <c r="AR440" s="29"/>
      <c r="AS440" s="36"/>
      <c r="AT440" s="36"/>
      <c r="AU440" s="36"/>
      <c r="AV440" s="29"/>
      <c r="AW440" s="36"/>
      <c r="AX440" s="36"/>
      <c r="AY440" s="36"/>
      <c r="AZ440" s="29"/>
      <c r="BA440" s="36"/>
      <c r="BB440" s="36"/>
      <c r="BC440" s="36"/>
      <c r="BD440" s="36"/>
      <c r="BE440" s="36"/>
      <c r="BF440" s="36"/>
      <c r="BG440" s="36"/>
      <c r="BH440" s="36"/>
      <c r="BI440" s="36"/>
      <c r="BJ440" s="29"/>
      <c r="BK440" s="36"/>
      <c r="BL440" s="29"/>
      <c r="BM440" s="36"/>
      <c r="BN440" s="36"/>
      <c r="BO440" s="36"/>
      <c r="BP440" s="29"/>
      <c r="BQ440" s="36"/>
      <c r="BR440" s="29"/>
      <c r="BS440" s="36"/>
      <c r="BT440" s="36"/>
      <c r="BU440" s="36"/>
      <c r="BV440" s="36"/>
    </row>
    <row r="441" spans="1:74" x14ac:dyDescent="0.25">
      <c r="A441" s="16">
        <v>439</v>
      </c>
      <c r="B441" s="16">
        <v>2</v>
      </c>
      <c r="C441" s="31" t="s">
        <v>880</v>
      </c>
      <c r="D441" s="40">
        <f>октябрь!D441-ноябрь!E441</f>
        <v>3405.624696019323</v>
      </c>
      <c r="E441" s="40">
        <f t="shared" si="6"/>
        <v>0</v>
      </c>
      <c r="F441" s="36"/>
      <c r="G441" s="36"/>
      <c r="H441" s="36"/>
      <c r="I441" s="27"/>
      <c r="J441" s="36"/>
      <c r="K441" s="36"/>
      <c r="L441" s="36"/>
      <c r="M441" s="36"/>
      <c r="N441" s="36"/>
      <c r="O441" s="29"/>
      <c r="P441" s="36"/>
      <c r="Q441" s="29"/>
      <c r="R441" s="36"/>
      <c r="S441" s="36"/>
      <c r="T441" s="36"/>
      <c r="U441" s="36"/>
      <c r="V441" s="36"/>
      <c r="W441" s="36"/>
      <c r="X441" s="36"/>
      <c r="Y441" s="29"/>
      <c r="Z441" s="36"/>
      <c r="AA441" s="66"/>
      <c r="AB441" s="36"/>
      <c r="AC441" s="36"/>
      <c r="AD441" s="36"/>
      <c r="AE441" s="36"/>
      <c r="AF441" s="36"/>
      <c r="AG441" s="36"/>
      <c r="AH441" s="29"/>
      <c r="AI441" s="36"/>
      <c r="AJ441" s="29"/>
      <c r="AK441" s="36"/>
      <c r="AL441" s="36"/>
      <c r="AM441" s="36"/>
      <c r="AN441" s="29"/>
      <c r="AO441" s="36"/>
      <c r="AP441" s="29"/>
      <c r="AQ441" s="36"/>
      <c r="AR441" s="29"/>
      <c r="AS441" s="36"/>
      <c r="AT441" s="36"/>
      <c r="AU441" s="36"/>
      <c r="AV441" s="29"/>
      <c r="AW441" s="36"/>
      <c r="AX441" s="36"/>
      <c r="AY441" s="36"/>
      <c r="AZ441" s="29"/>
      <c r="BA441" s="36"/>
      <c r="BB441" s="36"/>
      <c r="BC441" s="36"/>
      <c r="BD441" s="36"/>
      <c r="BE441" s="36"/>
      <c r="BF441" s="36"/>
      <c r="BG441" s="36"/>
      <c r="BH441" s="36"/>
      <c r="BI441" s="36"/>
      <c r="BJ441" s="29"/>
      <c r="BK441" s="36"/>
      <c r="BL441" s="29"/>
      <c r="BM441" s="36"/>
      <c r="BN441" s="36"/>
      <c r="BO441" s="36"/>
      <c r="BP441" s="29"/>
      <c r="BQ441" s="36"/>
      <c r="BR441" s="29"/>
      <c r="BS441" s="36"/>
      <c r="BT441" s="36"/>
      <c r="BU441" s="36"/>
      <c r="BV441" s="36"/>
    </row>
    <row r="442" spans="1:74" x14ac:dyDescent="0.25">
      <c r="A442" s="16">
        <v>440</v>
      </c>
      <c r="B442" s="16">
        <v>2</v>
      </c>
      <c r="C442" s="31" t="s">
        <v>881</v>
      </c>
      <c r="D442" s="40">
        <f>октябрь!D442-ноябрь!E442</f>
        <v>-521.21564942028988</v>
      </c>
      <c r="E442" s="40">
        <f t="shared" si="6"/>
        <v>0</v>
      </c>
      <c r="F442" s="36"/>
      <c r="G442" s="36"/>
      <c r="H442" s="36"/>
      <c r="I442" s="27"/>
      <c r="J442" s="36"/>
      <c r="K442" s="36"/>
      <c r="L442" s="36"/>
      <c r="M442" s="36"/>
      <c r="N442" s="36"/>
      <c r="O442" s="29"/>
      <c r="P442" s="36"/>
      <c r="Q442" s="29"/>
      <c r="R442" s="36"/>
      <c r="S442" s="36"/>
      <c r="T442" s="36"/>
      <c r="U442" s="36"/>
      <c r="V442" s="36"/>
      <c r="W442" s="36"/>
      <c r="X442" s="36"/>
      <c r="Y442" s="29"/>
      <c r="Z442" s="36"/>
      <c r="AA442" s="66"/>
      <c r="AB442" s="36"/>
      <c r="AC442" s="36"/>
      <c r="AD442" s="36"/>
      <c r="AE442" s="36"/>
      <c r="AF442" s="36"/>
      <c r="AG442" s="36"/>
      <c r="AH442" s="29"/>
      <c r="AI442" s="36"/>
      <c r="AJ442" s="29"/>
      <c r="AK442" s="36"/>
      <c r="AL442" s="36"/>
      <c r="AM442" s="36"/>
      <c r="AN442" s="29"/>
      <c r="AO442" s="36"/>
      <c r="AP442" s="29"/>
      <c r="AQ442" s="36"/>
      <c r="AR442" s="29"/>
      <c r="AS442" s="36"/>
      <c r="AT442" s="36"/>
      <c r="AU442" s="36"/>
      <c r="AV442" s="29"/>
      <c r="AW442" s="36"/>
      <c r="AX442" s="36"/>
      <c r="AY442" s="36"/>
      <c r="AZ442" s="29"/>
      <c r="BA442" s="36"/>
      <c r="BB442" s="36"/>
      <c r="BC442" s="36"/>
      <c r="BD442" s="36"/>
      <c r="BE442" s="36"/>
      <c r="BF442" s="36"/>
      <c r="BG442" s="36"/>
      <c r="BH442" s="36"/>
      <c r="BI442" s="36"/>
      <c r="BJ442" s="29"/>
      <c r="BK442" s="36"/>
      <c r="BL442" s="29"/>
      <c r="BM442" s="36"/>
      <c r="BN442" s="36"/>
      <c r="BO442" s="36"/>
      <c r="BP442" s="29"/>
      <c r="BQ442" s="36"/>
      <c r="BR442" s="29"/>
      <c r="BS442" s="36"/>
      <c r="BT442" s="36"/>
      <c r="BU442" s="36"/>
      <c r="BV442" s="36"/>
    </row>
    <row r="443" spans="1:74" x14ac:dyDescent="0.25">
      <c r="A443" s="16">
        <v>441</v>
      </c>
      <c r="B443" s="16">
        <v>2</v>
      </c>
      <c r="C443" s="31" t="s">
        <v>882</v>
      </c>
      <c r="D443" s="40">
        <f>октябрь!D443-ноябрь!E443</f>
        <v>-93.324137874396129</v>
      </c>
      <c r="E443" s="40">
        <f t="shared" si="6"/>
        <v>0</v>
      </c>
      <c r="F443" s="36"/>
      <c r="G443" s="36"/>
      <c r="H443" s="36"/>
      <c r="I443" s="27"/>
      <c r="J443" s="36"/>
      <c r="K443" s="36"/>
      <c r="L443" s="36"/>
      <c r="M443" s="36"/>
      <c r="N443" s="36"/>
      <c r="O443" s="29"/>
      <c r="P443" s="36"/>
      <c r="Q443" s="29"/>
      <c r="R443" s="36"/>
      <c r="S443" s="36"/>
      <c r="T443" s="36"/>
      <c r="U443" s="36"/>
      <c r="V443" s="36"/>
      <c r="W443" s="36"/>
      <c r="X443" s="36"/>
      <c r="Y443" s="29"/>
      <c r="Z443" s="36"/>
      <c r="AA443" s="66"/>
      <c r="AB443" s="36"/>
      <c r="AC443" s="36"/>
      <c r="AD443" s="36"/>
      <c r="AE443" s="36"/>
      <c r="AF443" s="36"/>
      <c r="AG443" s="36"/>
      <c r="AH443" s="29"/>
      <c r="AI443" s="36"/>
      <c r="AJ443" s="29"/>
      <c r="AK443" s="36"/>
      <c r="AL443" s="36"/>
      <c r="AM443" s="36"/>
      <c r="AN443" s="29"/>
      <c r="AO443" s="36"/>
      <c r="AP443" s="29"/>
      <c r="AQ443" s="36"/>
      <c r="AR443" s="29"/>
      <c r="AS443" s="36"/>
      <c r="AT443" s="36"/>
      <c r="AU443" s="36"/>
      <c r="AV443" s="29"/>
      <c r="AW443" s="36"/>
      <c r="AX443" s="36"/>
      <c r="AY443" s="36"/>
      <c r="AZ443" s="29"/>
      <c r="BA443" s="36"/>
      <c r="BB443" s="36"/>
      <c r="BC443" s="36"/>
      <c r="BD443" s="36"/>
      <c r="BE443" s="36"/>
      <c r="BF443" s="36"/>
      <c r="BG443" s="36"/>
      <c r="BH443" s="36"/>
      <c r="BI443" s="36"/>
      <c r="BJ443" s="29"/>
      <c r="BK443" s="36"/>
      <c r="BL443" s="29"/>
      <c r="BM443" s="36"/>
      <c r="BN443" s="36"/>
      <c r="BO443" s="36"/>
      <c r="BP443" s="29"/>
      <c r="BQ443" s="36"/>
      <c r="BR443" s="29"/>
      <c r="BS443" s="36"/>
      <c r="BT443" s="36"/>
      <c r="BU443" s="36"/>
      <c r="BV443" s="36"/>
    </row>
    <row r="444" spans="1:74" x14ac:dyDescent="0.25">
      <c r="A444" s="16">
        <v>442</v>
      </c>
      <c r="B444" s="16">
        <v>2</v>
      </c>
      <c r="C444" s="31" t="s">
        <v>942</v>
      </c>
      <c r="D444" s="40">
        <f>октябрь!D444-ноябрь!E444</f>
        <v>600.73020128502412</v>
      </c>
      <c r="E444" s="40">
        <f t="shared" si="6"/>
        <v>0</v>
      </c>
      <c r="F444" s="36"/>
      <c r="G444" s="36"/>
      <c r="H444" s="36"/>
      <c r="I444" s="27"/>
      <c r="J444" s="36"/>
      <c r="K444" s="36"/>
      <c r="L444" s="36"/>
      <c r="M444" s="36"/>
      <c r="N444" s="36"/>
      <c r="O444" s="29"/>
      <c r="P444" s="36"/>
      <c r="Q444" s="29"/>
      <c r="R444" s="36"/>
      <c r="S444" s="36"/>
      <c r="T444" s="36"/>
      <c r="U444" s="36"/>
      <c r="V444" s="36"/>
      <c r="W444" s="36"/>
      <c r="X444" s="36"/>
      <c r="Y444" s="29"/>
      <c r="Z444" s="36"/>
      <c r="AA444" s="66"/>
      <c r="AB444" s="36"/>
      <c r="AC444" s="36"/>
      <c r="AD444" s="36"/>
      <c r="AE444" s="36"/>
      <c r="AF444" s="36"/>
      <c r="AG444" s="36"/>
      <c r="AH444" s="29"/>
      <c r="AI444" s="36"/>
      <c r="AJ444" s="29"/>
      <c r="AK444" s="36"/>
      <c r="AL444" s="36"/>
      <c r="AM444" s="36"/>
      <c r="AN444" s="29"/>
      <c r="AO444" s="36"/>
      <c r="AP444" s="29"/>
      <c r="AQ444" s="36"/>
      <c r="AR444" s="29"/>
      <c r="AS444" s="36"/>
      <c r="AT444" s="36"/>
      <c r="AU444" s="36"/>
      <c r="AV444" s="29"/>
      <c r="AW444" s="36"/>
      <c r="AX444" s="36"/>
      <c r="AY444" s="36"/>
      <c r="AZ444" s="29"/>
      <c r="BA444" s="36"/>
      <c r="BB444" s="36"/>
      <c r="BC444" s="36"/>
      <c r="BD444" s="36"/>
      <c r="BE444" s="36"/>
      <c r="BF444" s="36"/>
      <c r="BG444" s="36"/>
      <c r="BH444" s="36"/>
      <c r="BI444" s="36"/>
      <c r="BJ444" s="29"/>
      <c r="BK444" s="36"/>
      <c r="BL444" s="29"/>
      <c r="BM444" s="36"/>
      <c r="BN444" s="36"/>
      <c r="BO444" s="36"/>
      <c r="BP444" s="29"/>
      <c r="BQ444" s="36"/>
      <c r="BR444" s="29"/>
      <c r="BS444" s="36"/>
      <c r="BT444" s="36"/>
      <c r="BU444" s="36"/>
      <c r="BV444" s="36"/>
    </row>
    <row r="445" spans="1:74" x14ac:dyDescent="0.25">
      <c r="A445" s="16">
        <v>443</v>
      </c>
      <c r="B445" s="16">
        <v>2</v>
      </c>
      <c r="C445" s="31" t="s">
        <v>883</v>
      </c>
      <c r="D445" s="40">
        <f>октябрь!D445-ноябрь!E445</f>
        <v>88.77963542028985</v>
      </c>
      <c r="E445" s="40">
        <f t="shared" si="6"/>
        <v>0</v>
      </c>
      <c r="F445" s="36"/>
      <c r="G445" s="36"/>
      <c r="H445" s="36"/>
      <c r="I445" s="27"/>
      <c r="J445" s="36"/>
      <c r="K445" s="36"/>
      <c r="L445" s="36"/>
      <c r="M445" s="36"/>
      <c r="N445" s="36"/>
      <c r="O445" s="29"/>
      <c r="P445" s="36"/>
      <c r="Q445" s="29"/>
      <c r="R445" s="36"/>
      <c r="S445" s="36"/>
      <c r="T445" s="36"/>
      <c r="U445" s="36"/>
      <c r="V445" s="36"/>
      <c r="W445" s="36"/>
      <c r="X445" s="36"/>
      <c r="Y445" s="29"/>
      <c r="Z445" s="36"/>
      <c r="AA445" s="66"/>
      <c r="AB445" s="36"/>
      <c r="AC445" s="36"/>
      <c r="AD445" s="36"/>
      <c r="AE445" s="36"/>
      <c r="AF445" s="36"/>
      <c r="AG445" s="36"/>
      <c r="AH445" s="29"/>
      <c r="AI445" s="36"/>
      <c r="AJ445" s="29"/>
      <c r="AK445" s="36"/>
      <c r="AL445" s="36"/>
      <c r="AM445" s="36"/>
      <c r="AN445" s="29"/>
      <c r="AO445" s="36"/>
      <c r="AP445" s="29"/>
      <c r="AQ445" s="36"/>
      <c r="AR445" s="29"/>
      <c r="AS445" s="36"/>
      <c r="AT445" s="36"/>
      <c r="AU445" s="36"/>
      <c r="AV445" s="29"/>
      <c r="AW445" s="36"/>
      <c r="AX445" s="36"/>
      <c r="AY445" s="36"/>
      <c r="AZ445" s="29"/>
      <c r="BA445" s="36"/>
      <c r="BB445" s="36"/>
      <c r="BC445" s="36"/>
      <c r="BD445" s="36"/>
      <c r="BE445" s="36"/>
      <c r="BF445" s="36"/>
      <c r="BG445" s="36"/>
      <c r="BH445" s="36"/>
      <c r="BI445" s="36"/>
      <c r="BJ445" s="29"/>
      <c r="BK445" s="36"/>
      <c r="BL445" s="29"/>
      <c r="BM445" s="36"/>
      <c r="BN445" s="36"/>
      <c r="BO445" s="36"/>
      <c r="BP445" s="29"/>
      <c r="BQ445" s="36"/>
      <c r="BR445" s="29"/>
      <c r="BS445" s="36"/>
      <c r="BT445" s="36"/>
      <c r="BU445" s="36"/>
      <c r="BV445" s="36"/>
    </row>
    <row r="446" spans="1:74" x14ac:dyDescent="0.25">
      <c r="A446" s="16">
        <v>444</v>
      </c>
      <c r="B446" s="16">
        <v>2</v>
      </c>
      <c r="C446" s="31" t="s">
        <v>884</v>
      </c>
      <c r="D446" s="40">
        <f>октябрь!D446-ноябрь!E446</f>
        <v>383.68680589371974</v>
      </c>
      <c r="E446" s="40">
        <f t="shared" si="6"/>
        <v>0</v>
      </c>
      <c r="F446" s="36"/>
      <c r="G446" s="36"/>
      <c r="H446" s="36"/>
      <c r="I446" s="27"/>
      <c r="J446" s="36"/>
      <c r="K446" s="36"/>
      <c r="L446" s="36"/>
      <c r="M446" s="36"/>
      <c r="N446" s="36"/>
      <c r="O446" s="29"/>
      <c r="P446" s="36"/>
      <c r="Q446" s="29"/>
      <c r="R446" s="36"/>
      <c r="S446" s="36"/>
      <c r="T446" s="36"/>
      <c r="U446" s="36"/>
      <c r="V446" s="36"/>
      <c r="W446" s="36"/>
      <c r="X446" s="36"/>
      <c r="Y446" s="29"/>
      <c r="Z446" s="36"/>
      <c r="AA446" s="66"/>
      <c r="AB446" s="36"/>
      <c r="AC446" s="36"/>
      <c r="AD446" s="36"/>
      <c r="AE446" s="36"/>
      <c r="AF446" s="36"/>
      <c r="AG446" s="36"/>
      <c r="AH446" s="29"/>
      <c r="AI446" s="36"/>
      <c r="AJ446" s="29"/>
      <c r="AK446" s="36"/>
      <c r="AL446" s="36"/>
      <c r="AM446" s="36"/>
      <c r="AN446" s="29"/>
      <c r="AO446" s="36"/>
      <c r="AP446" s="29"/>
      <c r="AQ446" s="36"/>
      <c r="AR446" s="29"/>
      <c r="AS446" s="36"/>
      <c r="AT446" s="36"/>
      <c r="AU446" s="36"/>
      <c r="AV446" s="29"/>
      <c r="AW446" s="36"/>
      <c r="AX446" s="36"/>
      <c r="AY446" s="36"/>
      <c r="AZ446" s="29"/>
      <c r="BA446" s="36"/>
      <c r="BB446" s="36"/>
      <c r="BC446" s="36"/>
      <c r="BD446" s="36"/>
      <c r="BE446" s="36"/>
      <c r="BF446" s="36"/>
      <c r="BG446" s="36"/>
      <c r="BH446" s="36"/>
      <c r="BI446" s="36"/>
      <c r="BJ446" s="29"/>
      <c r="BK446" s="36"/>
      <c r="BL446" s="29"/>
      <c r="BM446" s="36"/>
      <c r="BN446" s="36"/>
      <c r="BO446" s="36"/>
      <c r="BP446" s="29"/>
      <c r="BQ446" s="36"/>
      <c r="BR446" s="29"/>
      <c r="BS446" s="36"/>
      <c r="BT446" s="36"/>
      <c r="BU446" s="36"/>
      <c r="BV446" s="36"/>
    </row>
    <row r="447" spans="1:74" x14ac:dyDescent="0.25">
      <c r="A447" s="16">
        <v>445</v>
      </c>
      <c r="B447" s="16">
        <v>3</v>
      </c>
      <c r="C447" s="31" t="s">
        <v>885</v>
      </c>
      <c r="D447" s="40">
        <f>октябрь!D447-ноябрь!E447</f>
        <v>-420.2388744927535</v>
      </c>
      <c r="E447" s="40">
        <f t="shared" si="6"/>
        <v>0</v>
      </c>
      <c r="F447" s="36"/>
      <c r="G447" s="36"/>
      <c r="H447" s="36"/>
      <c r="I447" s="27"/>
      <c r="J447" s="36"/>
      <c r="K447" s="36"/>
      <c r="L447" s="36"/>
      <c r="M447" s="36"/>
      <c r="N447" s="36"/>
      <c r="O447" s="29"/>
      <c r="P447" s="36"/>
      <c r="Q447" s="29"/>
      <c r="R447" s="36"/>
      <c r="S447" s="36"/>
      <c r="T447" s="36"/>
      <c r="U447" s="36"/>
      <c r="V447" s="36"/>
      <c r="W447" s="36"/>
      <c r="X447" s="36"/>
      <c r="Y447" s="29"/>
      <c r="Z447" s="36"/>
      <c r="AA447" s="66"/>
      <c r="AB447" s="36"/>
      <c r="AC447" s="36"/>
      <c r="AD447" s="36"/>
      <c r="AE447" s="36"/>
      <c r="AF447" s="36"/>
      <c r="AG447" s="36"/>
      <c r="AH447" s="29"/>
      <c r="AI447" s="36"/>
      <c r="AJ447" s="29"/>
      <c r="AK447" s="36"/>
      <c r="AL447" s="36"/>
      <c r="AM447" s="36"/>
      <c r="AN447" s="29"/>
      <c r="AO447" s="36"/>
      <c r="AP447" s="29"/>
      <c r="AQ447" s="36"/>
      <c r="AR447" s="29"/>
      <c r="AS447" s="36"/>
      <c r="AT447" s="36"/>
      <c r="AU447" s="36"/>
      <c r="AV447" s="29"/>
      <c r="AW447" s="36"/>
      <c r="AX447" s="36"/>
      <c r="AY447" s="36"/>
      <c r="AZ447" s="29"/>
      <c r="BA447" s="36"/>
      <c r="BB447" s="36"/>
      <c r="BC447" s="36"/>
      <c r="BD447" s="36"/>
      <c r="BE447" s="36"/>
      <c r="BF447" s="36"/>
      <c r="BG447" s="36"/>
      <c r="BH447" s="36"/>
      <c r="BI447" s="36"/>
      <c r="BJ447" s="29"/>
      <c r="BK447" s="36"/>
      <c r="BL447" s="29"/>
      <c r="BM447" s="36"/>
      <c r="BN447" s="36"/>
      <c r="BO447" s="36"/>
      <c r="BP447" s="29"/>
      <c r="BQ447" s="36"/>
      <c r="BR447" s="29"/>
      <c r="BS447" s="36"/>
      <c r="BT447" s="36"/>
      <c r="BU447" s="36"/>
      <c r="BV447" s="36"/>
    </row>
    <row r="448" spans="1:74" x14ac:dyDescent="0.25">
      <c r="A448" s="16">
        <v>446</v>
      </c>
      <c r="B448" s="16">
        <v>3</v>
      </c>
      <c r="C448" s="31" t="s">
        <v>886</v>
      </c>
      <c r="D448" s="40">
        <f>октябрь!D448-ноябрь!E448</f>
        <v>547.75569542028973</v>
      </c>
      <c r="E448" s="40">
        <f t="shared" si="6"/>
        <v>0</v>
      </c>
      <c r="F448" s="36"/>
      <c r="G448" s="36"/>
      <c r="H448" s="36"/>
      <c r="I448" s="27"/>
      <c r="J448" s="36"/>
      <c r="K448" s="36"/>
      <c r="L448" s="36"/>
      <c r="M448" s="36"/>
      <c r="N448" s="36"/>
      <c r="O448" s="29"/>
      <c r="P448" s="36"/>
      <c r="Q448" s="29"/>
      <c r="R448" s="36"/>
      <c r="S448" s="36"/>
      <c r="T448" s="36"/>
      <c r="U448" s="36"/>
      <c r="V448" s="36"/>
      <c r="W448" s="36"/>
      <c r="X448" s="36"/>
      <c r="Y448" s="29"/>
      <c r="Z448" s="36"/>
      <c r="AA448" s="66"/>
      <c r="AB448" s="36"/>
      <c r="AC448" s="36"/>
      <c r="AD448" s="36"/>
      <c r="AE448" s="36"/>
      <c r="AF448" s="36"/>
      <c r="AG448" s="36"/>
      <c r="AH448" s="29"/>
      <c r="AI448" s="36"/>
      <c r="AJ448" s="29"/>
      <c r="AK448" s="36"/>
      <c r="AL448" s="36"/>
      <c r="AM448" s="36"/>
      <c r="AN448" s="29"/>
      <c r="AO448" s="36"/>
      <c r="AP448" s="29"/>
      <c r="AQ448" s="36"/>
      <c r="AR448" s="29"/>
      <c r="AS448" s="36"/>
      <c r="AT448" s="36"/>
      <c r="AU448" s="36"/>
      <c r="AV448" s="29"/>
      <c r="AW448" s="36"/>
      <c r="AX448" s="36"/>
      <c r="AY448" s="36"/>
      <c r="AZ448" s="29"/>
      <c r="BA448" s="36"/>
      <c r="BB448" s="36"/>
      <c r="BC448" s="36"/>
      <c r="BD448" s="36"/>
      <c r="BE448" s="36"/>
      <c r="BF448" s="36"/>
      <c r="BG448" s="36"/>
      <c r="BH448" s="36"/>
      <c r="BI448" s="36"/>
      <c r="BJ448" s="29"/>
      <c r="BK448" s="36"/>
      <c r="BL448" s="29"/>
      <c r="BM448" s="36"/>
      <c r="BN448" s="36"/>
      <c r="BO448" s="36"/>
      <c r="BP448" s="29"/>
      <c r="BQ448" s="36"/>
      <c r="BR448" s="29"/>
      <c r="BS448" s="36"/>
      <c r="BT448" s="36"/>
      <c r="BU448" s="36"/>
      <c r="BV448" s="36"/>
    </row>
    <row r="449" spans="1:74" x14ac:dyDescent="0.25">
      <c r="A449" s="16">
        <v>447</v>
      </c>
      <c r="B449" s="16">
        <v>3</v>
      </c>
      <c r="C449" s="31" t="s">
        <v>887</v>
      </c>
      <c r="D449" s="40">
        <f>октябрь!D449-ноябрь!E449</f>
        <v>1045.2910943478259</v>
      </c>
      <c r="E449" s="40">
        <f t="shared" si="6"/>
        <v>0</v>
      </c>
      <c r="F449" s="36"/>
      <c r="G449" s="36"/>
      <c r="H449" s="36"/>
      <c r="I449" s="27"/>
      <c r="J449" s="36"/>
      <c r="K449" s="36"/>
      <c r="L449" s="36"/>
      <c r="M449" s="36"/>
      <c r="N449" s="36"/>
      <c r="O449" s="29"/>
      <c r="P449" s="36"/>
      <c r="Q449" s="29"/>
      <c r="R449" s="36"/>
      <c r="S449" s="36"/>
      <c r="T449" s="36"/>
      <c r="U449" s="36"/>
      <c r="V449" s="36"/>
      <c r="W449" s="36"/>
      <c r="X449" s="36"/>
      <c r="Y449" s="29"/>
      <c r="Z449" s="36"/>
      <c r="AA449" s="66"/>
      <c r="AB449" s="36"/>
      <c r="AC449" s="36"/>
      <c r="AD449" s="36"/>
      <c r="AE449" s="36"/>
      <c r="AF449" s="36"/>
      <c r="AG449" s="36"/>
      <c r="AH449" s="29"/>
      <c r="AI449" s="36"/>
      <c r="AJ449" s="29"/>
      <c r="AK449" s="36"/>
      <c r="AL449" s="36"/>
      <c r="AM449" s="36"/>
      <c r="AN449" s="29"/>
      <c r="AO449" s="36"/>
      <c r="AP449" s="29"/>
      <c r="AQ449" s="36"/>
      <c r="AR449" s="29"/>
      <c r="AS449" s="36"/>
      <c r="AT449" s="36"/>
      <c r="AU449" s="36"/>
      <c r="AV449" s="29"/>
      <c r="AW449" s="36"/>
      <c r="AX449" s="36"/>
      <c r="AY449" s="36"/>
      <c r="AZ449" s="29"/>
      <c r="BA449" s="36"/>
      <c r="BB449" s="36"/>
      <c r="BC449" s="36"/>
      <c r="BD449" s="36"/>
      <c r="BE449" s="36"/>
      <c r="BF449" s="36"/>
      <c r="BG449" s="36"/>
      <c r="BH449" s="36"/>
      <c r="BI449" s="36"/>
      <c r="BJ449" s="29"/>
      <c r="BK449" s="36"/>
      <c r="BL449" s="29"/>
      <c r="BM449" s="36"/>
      <c r="BN449" s="36"/>
      <c r="BO449" s="36"/>
      <c r="BP449" s="29"/>
      <c r="BQ449" s="36"/>
      <c r="BR449" s="29"/>
      <c r="BS449" s="36"/>
      <c r="BT449" s="36"/>
      <c r="BU449" s="36"/>
      <c r="BV449" s="36"/>
    </row>
    <row r="450" spans="1:74" x14ac:dyDescent="0.25">
      <c r="A450" s="16">
        <v>448</v>
      </c>
      <c r="B450" s="16">
        <v>3</v>
      </c>
      <c r="C450" s="31" t="s">
        <v>888</v>
      </c>
      <c r="D450" s="40">
        <f>октябрь!D450-ноябрь!E450</f>
        <v>1733.3066336714978</v>
      </c>
      <c r="E450" s="40">
        <f t="shared" si="6"/>
        <v>0</v>
      </c>
      <c r="F450" s="36"/>
      <c r="G450" s="36"/>
      <c r="H450" s="36"/>
      <c r="I450" s="27"/>
      <c r="J450" s="36"/>
      <c r="K450" s="36"/>
      <c r="L450" s="36"/>
      <c r="M450" s="36"/>
      <c r="N450" s="36"/>
      <c r="O450" s="29"/>
      <c r="P450" s="36"/>
      <c r="Q450" s="29"/>
      <c r="R450" s="36"/>
      <c r="S450" s="36"/>
      <c r="T450" s="36"/>
      <c r="U450" s="36"/>
      <c r="V450" s="36"/>
      <c r="W450" s="36"/>
      <c r="X450" s="36"/>
      <c r="Y450" s="29"/>
      <c r="Z450" s="36"/>
      <c r="AA450" s="66"/>
      <c r="AB450" s="36"/>
      <c r="AC450" s="36"/>
      <c r="AD450" s="36"/>
      <c r="AE450" s="36"/>
      <c r="AF450" s="36"/>
      <c r="AG450" s="36"/>
      <c r="AH450" s="29"/>
      <c r="AI450" s="36"/>
      <c r="AJ450" s="29"/>
      <c r="AK450" s="36"/>
      <c r="AL450" s="36"/>
      <c r="AM450" s="36"/>
      <c r="AN450" s="29"/>
      <c r="AO450" s="36"/>
      <c r="AP450" s="29"/>
      <c r="AQ450" s="36"/>
      <c r="AR450" s="29"/>
      <c r="AS450" s="36"/>
      <c r="AT450" s="36"/>
      <c r="AU450" s="36"/>
      <c r="AV450" s="29"/>
      <c r="AW450" s="36"/>
      <c r="AX450" s="36"/>
      <c r="AY450" s="36"/>
      <c r="AZ450" s="29"/>
      <c r="BA450" s="36"/>
      <c r="BB450" s="36"/>
      <c r="BC450" s="36"/>
      <c r="BD450" s="36"/>
      <c r="BE450" s="36"/>
      <c r="BF450" s="36"/>
      <c r="BG450" s="36"/>
      <c r="BH450" s="36"/>
      <c r="BI450" s="36"/>
      <c r="BJ450" s="29"/>
      <c r="BK450" s="36"/>
      <c r="BL450" s="29"/>
      <c r="BM450" s="36"/>
      <c r="BN450" s="36"/>
      <c r="BO450" s="36"/>
      <c r="BP450" s="29"/>
      <c r="BQ450" s="36"/>
      <c r="BR450" s="29"/>
      <c r="BS450" s="36"/>
      <c r="BT450" s="36"/>
      <c r="BU450" s="36"/>
      <c r="BV450" s="36"/>
    </row>
    <row r="451" spans="1:74" s="24" customFormat="1" ht="14.25" x14ac:dyDescent="0.2">
      <c r="A451" s="22"/>
      <c r="B451" s="22"/>
      <c r="C451" s="23" t="s">
        <v>889</v>
      </c>
      <c r="D451" s="20">
        <f>SUM(D3:D450)</f>
        <v>99533.342154239595</v>
      </c>
      <c r="E451" s="20">
        <f>SUM(E3:E450)</f>
        <v>0</v>
      </c>
      <c r="F451" s="61">
        <f>SUM(F3:F450)</f>
        <v>0</v>
      </c>
      <c r="G451" s="61">
        <f t="shared" ref="G451:BR451" si="7">SUM(G3:G450)</f>
        <v>0</v>
      </c>
      <c r="H451" s="61">
        <f t="shared" si="7"/>
        <v>0</v>
      </c>
      <c r="I451" s="28">
        <f t="shared" si="7"/>
        <v>0</v>
      </c>
      <c r="J451" s="61">
        <f t="shared" si="7"/>
        <v>0</v>
      </c>
      <c r="K451" s="61">
        <f t="shared" si="7"/>
        <v>0</v>
      </c>
      <c r="L451" s="61">
        <f t="shared" si="7"/>
        <v>0</v>
      </c>
      <c r="M451" s="61">
        <f t="shared" si="7"/>
        <v>0</v>
      </c>
      <c r="N451" s="61">
        <f t="shared" si="7"/>
        <v>0</v>
      </c>
      <c r="O451" s="30">
        <f t="shared" si="7"/>
        <v>0</v>
      </c>
      <c r="P451" s="61">
        <f t="shared" si="7"/>
        <v>0</v>
      </c>
      <c r="Q451" s="30">
        <f t="shared" si="7"/>
        <v>0</v>
      </c>
      <c r="R451" s="61">
        <f t="shared" si="7"/>
        <v>0</v>
      </c>
      <c r="S451" s="61">
        <f t="shared" si="7"/>
        <v>0</v>
      </c>
      <c r="T451" s="61">
        <f t="shared" si="7"/>
        <v>0</v>
      </c>
      <c r="U451" s="61">
        <f t="shared" si="7"/>
        <v>0</v>
      </c>
      <c r="V451" s="61">
        <f t="shared" si="7"/>
        <v>0</v>
      </c>
      <c r="W451" s="61">
        <f t="shared" si="7"/>
        <v>0</v>
      </c>
      <c r="X451" s="61">
        <f t="shared" si="7"/>
        <v>0</v>
      </c>
      <c r="Y451" s="30">
        <f t="shared" si="7"/>
        <v>0</v>
      </c>
      <c r="Z451" s="61">
        <f t="shared" si="7"/>
        <v>0</v>
      </c>
      <c r="AA451" s="68">
        <f t="shared" si="7"/>
        <v>0</v>
      </c>
      <c r="AB451" s="61">
        <f t="shared" si="7"/>
        <v>0</v>
      </c>
      <c r="AC451" s="61">
        <f t="shared" si="7"/>
        <v>0</v>
      </c>
      <c r="AD451" s="61">
        <f t="shared" si="7"/>
        <v>0</v>
      </c>
      <c r="AE451" s="61">
        <f t="shared" si="7"/>
        <v>0</v>
      </c>
      <c r="AF451" s="61">
        <f t="shared" si="7"/>
        <v>0</v>
      </c>
      <c r="AG451" s="61">
        <f t="shared" si="7"/>
        <v>0</v>
      </c>
      <c r="AH451" s="30">
        <f t="shared" si="7"/>
        <v>0</v>
      </c>
      <c r="AI451" s="61">
        <f t="shared" si="7"/>
        <v>0</v>
      </c>
      <c r="AJ451" s="30">
        <f t="shared" si="7"/>
        <v>0</v>
      </c>
      <c r="AK451" s="61">
        <f t="shared" si="7"/>
        <v>0</v>
      </c>
      <c r="AL451" s="61">
        <f t="shared" si="7"/>
        <v>0</v>
      </c>
      <c r="AM451" s="61">
        <f t="shared" si="7"/>
        <v>0</v>
      </c>
      <c r="AN451" s="30">
        <f t="shared" si="7"/>
        <v>0</v>
      </c>
      <c r="AO451" s="61">
        <f t="shared" si="7"/>
        <v>0</v>
      </c>
      <c r="AP451" s="30">
        <f t="shared" si="7"/>
        <v>0</v>
      </c>
      <c r="AQ451" s="61">
        <f t="shared" si="7"/>
        <v>0</v>
      </c>
      <c r="AR451" s="30">
        <f t="shared" si="7"/>
        <v>0</v>
      </c>
      <c r="AS451" s="61">
        <f t="shared" si="7"/>
        <v>0</v>
      </c>
      <c r="AT451" s="61">
        <f t="shared" si="7"/>
        <v>0</v>
      </c>
      <c r="AU451" s="61">
        <f t="shared" si="7"/>
        <v>0</v>
      </c>
      <c r="AV451" s="30">
        <f t="shared" si="7"/>
        <v>0</v>
      </c>
      <c r="AW451" s="61">
        <f t="shared" si="7"/>
        <v>0</v>
      </c>
      <c r="AX451" s="61">
        <f t="shared" si="7"/>
        <v>0</v>
      </c>
      <c r="AY451" s="61">
        <f t="shared" si="7"/>
        <v>0</v>
      </c>
      <c r="AZ451" s="30">
        <f t="shared" si="7"/>
        <v>0</v>
      </c>
      <c r="BA451" s="61">
        <f t="shared" si="7"/>
        <v>0</v>
      </c>
      <c r="BB451" s="61">
        <f t="shared" si="7"/>
        <v>0</v>
      </c>
      <c r="BC451" s="61">
        <f t="shared" si="7"/>
        <v>0</v>
      </c>
      <c r="BD451" s="61">
        <f t="shared" si="7"/>
        <v>0</v>
      </c>
      <c r="BE451" s="61">
        <f t="shared" si="7"/>
        <v>0</v>
      </c>
      <c r="BF451" s="61">
        <f t="shared" si="7"/>
        <v>0</v>
      </c>
      <c r="BG451" s="61">
        <f t="shared" si="7"/>
        <v>0</v>
      </c>
      <c r="BH451" s="61">
        <f t="shared" si="7"/>
        <v>0</v>
      </c>
      <c r="BI451" s="61">
        <f t="shared" si="7"/>
        <v>0</v>
      </c>
      <c r="BJ451" s="30">
        <f t="shared" si="7"/>
        <v>0</v>
      </c>
      <c r="BK451" s="61">
        <f t="shared" si="7"/>
        <v>0</v>
      </c>
      <c r="BL451" s="30">
        <f t="shared" si="7"/>
        <v>0</v>
      </c>
      <c r="BM451" s="61">
        <f t="shared" si="7"/>
        <v>0</v>
      </c>
      <c r="BN451" s="61">
        <f t="shared" si="7"/>
        <v>0</v>
      </c>
      <c r="BO451" s="61">
        <f t="shared" si="7"/>
        <v>0</v>
      </c>
      <c r="BP451" s="30">
        <f t="shared" si="7"/>
        <v>0</v>
      </c>
      <c r="BQ451" s="61">
        <f t="shared" si="7"/>
        <v>0</v>
      </c>
      <c r="BR451" s="30">
        <f t="shared" si="7"/>
        <v>0</v>
      </c>
      <c r="BS451" s="61">
        <f t="shared" ref="BS451:BV451" si="8">SUM(BS3:BS450)</f>
        <v>0</v>
      </c>
      <c r="BT451" s="61">
        <f t="shared" si="8"/>
        <v>0</v>
      </c>
      <c r="BU451" s="61">
        <f t="shared" si="8"/>
        <v>0</v>
      </c>
      <c r="BV451" s="61">
        <f t="shared" si="8"/>
        <v>0</v>
      </c>
    </row>
  </sheetData>
  <sheetProtection password="CC05" sheet="1" objects="1" scenarios="1"/>
  <autoFilter ref="A2:DB451"/>
  <customSheetViews>
    <customSheetView guid="{DC0C3408-D8BF-4FFA-85C4-561C8CE610BE}" showAutoFilter="1">
      <pane xSplit="3" ySplit="2" topLeftCell="D3" activePane="bottomRight" state="frozen"/>
      <selection pane="bottomRight" activeCell="G30" sqref="G30"/>
      <pageMargins left="0" right="0" top="0" bottom="0" header="0.51180555555555496" footer="0.51180555555555496"/>
      <pageSetup paperSize="9" firstPageNumber="0" orientation="portrait" r:id="rId1"/>
      <autoFilter ref="A2:DB451"/>
    </customSheetView>
  </customSheetViews>
  <mergeCells count="33">
    <mergeCell ref="BP1:BQ1"/>
    <mergeCell ref="BR1:BS1"/>
    <mergeCell ref="BT1:BU1"/>
    <mergeCell ref="BF1:BG1"/>
    <mergeCell ref="BH1:BI1"/>
    <mergeCell ref="BJ1:BK1"/>
    <mergeCell ref="BL1:BM1"/>
    <mergeCell ref="BN1:BO1"/>
    <mergeCell ref="U1:V1"/>
    <mergeCell ref="F1:G1"/>
    <mergeCell ref="I1:J1"/>
    <mergeCell ref="K1:L1"/>
    <mergeCell ref="M1:N1"/>
    <mergeCell ref="O1:P1"/>
    <mergeCell ref="Q1:R1"/>
    <mergeCell ref="S1:T1"/>
    <mergeCell ref="W1:X1"/>
    <mergeCell ref="Y1:Z1"/>
    <mergeCell ref="AA1:AC1"/>
    <mergeCell ref="AD1:AE1"/>
    <mergeCell ref="AF1:AG1"/>
    <mergeCell ref="BB1:BC1"/>
    <mergeCell ref="BD1:BE1"/>
    <mergeCell ref="AH1:AI1"/>
    <mergeCell ref="AT1:AU1"/>
    <mergeCell ref="AV1:AW1"/>
    <mergeCell ref="AX1:AY1"/>
    <mergeCell ref="AZ1:BA1"/>
    <mergeCell ref="AJ1:AK1"/>
    <mergeCell ref="AL1:AM1"/>
    <mergeCell ref="AN1:AO1"/>
    <mergeCell ref="AP1:AQ1"/>
    <mergeCell ref="AR1:AS1"/>
  </mergeCells>
  <pageMargins left="0" right="0" top="0" bottom="0" header="0.51180555555555496" footer="0.51180555555555496"/>
  <pageSetup paperSize="9" firstPageNumber="0" orientation="portrait"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V451"/>
  <sheetViews>
    <sheetView zoomScaleNormal="100" workbookViewId="0">
      <pane xSplit="3" ySplit="2" topLeftCell="D3" activePane="bottomRight" state="frozen"/>
      <selection pane="topRight" activeCell="D1" sqref="D1"/>
      <selection pane="bottomLeft" activeCell="A3" sqref="A3"/>
      <selection pane="bottomRight" activeCell="H30" sqref="H30"/>
    </sheetView>
  </sheetViews>
  <sheetFormatPr defaultRowHeight="15" x14ac:dyDescent="0.25"/>
  <cols>
    <col min="1" max="2" width="6.140625" style="18" bestFit="1" customWidth="1"/>
    <col min="3" max="3" width="42.7109375" style="17" bestFit="1" customWidth="1"/>
    <col min="4" max="4" width="17" style="21" bestFit="1" customWidth="1"/>
    <col min="5" max="5" width="15.5703125" style="21" customWidth="1"/>
    <col min="6" max="6" width="9.28515625" style="33" customWidth="1"/>
    <col min="7" max="7" width="11.28515625" style="33" customWidth="1"/>
    <col min="8" max="8" width="11.28515625" style="34" customWidth="1"/>
    <col min="9" max="9" width="9.28515625" style="63" customWidth="1"/>
    <col min="10" max="10" width="11.28515625" style="33" customWidth="1"/>
    <col min="11" max="11" width="9.28515625" style="33" customWidth="1"/>
    <col min="12" max="12" width="11.28515625" style="33" customWidth="1"/>
    <col min="13" max="13" width="9.28515625" style="33" customWidth="1"/>
    <col min="14" max="14" width="11.28515625" style="33" customWidth="1"/>
    <col min="15" max="15" width="9.28515625" style="65" customWidth="1"/>
    <col min="16" max="16" width="11.28515625" style="33" customWidth="1"/>
    <col min="17" max="17" width="9.28515625" style="65" customWidth="1"/>
    <col min="18" max="18" width="11.28515625" style="33" customWidth="1"/>
    <col min="19" max="19" width="9.28515625" style="33" customWidth="1"/>
    <col min="20" max="20" width="11.28515625" style="33" customWidth="1"/>
    <col min="21" max="21" width="9.28515625" style="33" customWidth="1"/>
    <col min="22" max="22" width="11.28515625" style="33" customWidth="1"/>
    <col min="23" max="23" width="9.28515625" style="33" customWidth="1"/>
    <col min="24" max="24" width="11.28515625" style="33" customWidth="1"/>
    <col min="25" max="25" width="9.28515625" style="65" customWidth="1"/>
    <col min="26" max="26" width="11.28515625" style="33" customWidth="1"/>
    <col min="27" max="27" width="37" style="69" bestFit="1" customWidth="1"/>
    <col min="28" max="29" width="11.28515625" style="33" customWidth="1"/>
    <col min="30" max="30" width="9.28515625" style="33" customWidth="1"/>
    <col min="31" max="31" width="11.28515625" style="33" customWidth="1"/>
    <col min="32" max="32" width="9.28515625" style="33" customWidth="1"/>
    <col min="33" max="33" width="11.28515625" style="33" customWidth="1"/>
    <col min="34" max="34" width="9.28515625" style="65" customWidth="1"/>
    <col min="35" max="35" width="11.28515625" style="33" customWidth="1"/>
    <col min="36" max="36" width="9.28515625" style="65" customWidth="1"/>
    <col min="37" max="37" width="11.28515625" style="33" customWidth="1"/>
    <col min="38" max="38" width="9.28515625" style="33" customWidth="1"/>
    <col min="39" max="39" width="11.28515625" style="33" customWidth="1"/>
    <col min="40" max="40" width="9.28515625" style="65" customWidth="1"/>
    <col min="41" max="41" width="11.28515625" style="33" customWidth="1"/>
    <col min="42" max="42" width="9.28515625" style="65" customWidth="1"/>
    <col min="43" max="43" width="11.28515625" style="33" customWidth="1"/>
    <col min="44" max="44" width="9.28515625" style="65" customWidth="1"/>
    <col min="45" max="45" width="11.28515625" style="33" customWidth="1"/>
    <col min="46" max="46" width="9.28515625" style="33" customWidth="1"/>
    <col min="47" max="47" width="11.28515625" style="33" customWidth="1"/>
    <col min="48" max="48" width="9.28515625" style="65" customWidth="1"/>
    <col min="49" max="49" width="11.28515625" style="33" customWidth="1"/>
    <col min="50" max="50" width="9.28515625" style="33" customWidth="1"/>
    <col min="51" max="51" width="11.28515625" style="33" customWidth="1"/>
    <col min="52" max="52" width="9.28515625" style="65" customWidth="1"/>
    <col min="53" max="53" width="11.28515625" style="33" customWidth="1"/>
    <col min="54" max="54" width="9.28515625" style="33" customWidth="1"/>
    <col min="55" max="55" width="11.28515625" style="33" customWidth="1"/>
    <col min="56" max="56" width="9.28515625" style="33" customWidth="1"/>
    <col min="57" max="57" width="11.28515625" style="33" customWidth="1"/>
    <col min="58" max="58" width="9.28515625" style="33" customWidth="1"/>
    <col min="59" max="59" width="11.28515625" style="33" customWidth="1"/>
    <col min="60" max="60" width="9.28515625" style="33" customWidth="1"/>
    <col min="61" max="61" width="11.28515625" style="33" customWidth="1"/>
    <col min="62" max="62" width="9.28515625" style="65" customWidth="1"/>
    <col min="63" max="63" width="11.28515625" style="33" customWidth="1"/>
    <col min="64" max="64" width="9.28515625" style="65" customWidth="1"/>
    <col min="65" max="65" width="11.28515625" style="33" customWidth="1"/>
    <col min="66" max="66" width="9.28515625" style="33" customWidth="1"/>
    <col min="67" max="67" width="11.28515625" style="33" customWidth="1"/>
    <col min="68" max="68" width="9.28515625" style="65" customWidth="1"/>
    <col min="69" max="69" width="11.28515625" style="33" customWidth="1"/>
    <col min="70" max="70" width="9.28515625" style="65" customWidth="1"/>
    <col min="71" max="71" width="11.28515625" style="33" customWidth="1"/>
    <col min="72" max="72" width="9.28515625" style="33" customWidth="1"/>
    <col min="73" max="73" width="11.28515625" style="33" customWidth="1"/>
    <col min="74" max="74" width="14.85546875" style="35" customWidth="1"/>
    <col min="75" max="16384" width="9.140625" style="17"/>
  </cols>
  <sheetData>
    <row r="1" spans="1:74" s="38" customFormat="1" ht="75" customHeight="1" x14ac:dyDescent="0.25">
      <c r="A1" s="52" t="s">
        <v>0</v>
      </c>
      <c r="B1" s="52" t="s">
        <v>1</v>
      </c>
      <c r="C1" s="54" t="s">
        <v>2</v>
      </c>
      <c r="D1" s="56" t="s">
        <v>965</v>
      </c>
      <c r="E1" s="45" t="s">
        <v>966</v>
      </c>
      <c r="F1" s="117" t="s">
        <v>3</v>
      </c>
      <c r="G1" s="119"/>
      <c r="H1" s="58" t="s">
        <v>4</v>
      </c>
      <c r="I1" s="115" t="s">
        <v>890</v>
      </c>
      <c r="J1" s="116"/>
      <c r="K1" s="115" t="s">
        <v>973</v>
      </c>
      <c r="L1" s="116"/>
      <c r="M1" s="115" t="s">
        <v>974</v>
      </c>
      <c r="N1" s="116"/>
      <c r="O1" s="115" t="s">
        <v>975</v>
      </c>
      <c r="P1" s="116"/>
      <c r="Q1" s="115" t="s">
        <v>976</v>
      </c>
      <c r="R1" s="116"/>
      <c r="S1" s="115" t="s">
        <v>977</v>
      </c>
      <c r="T1" s="116"/>
      <c r="U1" s="115" t="s">
        <v>891</v>
      </c>
      <c r="V1" s="116"/>
      <c r="W1" s="115" t="s">
        <v>900</v>
      </c>
      <c r="X1" s="116"/>
      <c r="Y1" s="115" t="s">
        <v>902</v>
      </c>
      <c r="Z1" s="116"/>
      <c r="AA1" s="117" t="s">
        <v>912</v>
      </c>
      <c r="AB1" s="118"/>
      <c r="AC1" s="119"/>
      <c r="AD1" s="115" t="s">
        <v>892</v>
      </c>
      <c r="AE1" s="116"/>
      <c r="AF1" s="115" t="s">
        <v>893</v>
      </c>
      <c r="AG1" s="116"/>
      <c r="AH1" s="115" t="s">
        <v>894</v>
      </c>
      <c r="AI1" s="116"/>
      <c r="AJ1" s="115" t="s">
        <v>895</v>
      </c>
      <c r="AK1" s="116"/>
      <c r="AL1" s="115" t="s">
        <v>896</v>
      </c>
      <c r="AM1" s="116"/>
      <c r="AN1" s="115" t="s">
        <v>897</v>
      </c>
      <c r="AO1" s="116"/>
      <c r="AP1" s="115" t="s">
        <v>898</v>
      </c>
      <c r="AQ1" s="116"/>
      <c r="AR1" s="115" t="s">
        <v>899</v>
      </c>
      <c r="AS1" s="116"/>
      <c r="AT1" s="115" t="s">
        <v>901</v>
      </c>
      <c r="AU1" s="116"/>
      <c r="AV1" s="115" t="s">
        <v>944</v>
      </c>
      <c r="AW1" s="116"/>
      <c r="AX1" s="115" t="s">
        <v>903</v>
      </c>
      <c r="AY1" s="116"/>
      <c r="AZ1" s="115" t="s">
        <v>978</v>
      </c>
      <c r="BA1" s="116"/>
      <c r="BB1" s="115" t="s">
        <v>5</v>
      </c>
      <c r="BC1" s="116"/>
      <c r="BD1" s="115" t="s">
        <v>6</v>
      </c>
      <c r="BE1" s="116"/>
      <c r="BF1" s="115" t="s">
        <v>7</v>
      </c>
      <c r="BG1" s="116"/>
      <c r="BH1" s="115" t="s">
        <v>8</v>
      </c>
      <c r="BI1" s="116"/>
      <c r="BJ1" s="115" t="s">
        <v>9</v>
      </c>
      <c r="BK1" s="116"/>
      <c r="BL1" s="115" t="s">
        <v>904</v>
      </c>
      <c r="BM1" s="116"/>
      <c r="BN1" s="115" t="s">
        <v>905</v>
      </c>
      <c r="BO1" s="116"/>
      <c r="BP1" s="115" t="s">
        <v>10</v>
      </c>
      <c r="BQ1" s="116"/>
      <c r="BR1" s="115" t="s">
        <v>906</v>
      </c>
      <c r="BS1" s="116"/>
      <c r="BT1" s="115" t="s">
        <v>914</v>
      </c>
      <c r="BU1" s="116"/>
      <c r="BV1" s="32" t="s">
        <v>11</v>
      </c>
    </row>
    <row r="2" spans="1:74" s="38" customFormat="1" x14ac:dyDescent="0.25">
      <c r="A2" s="53"/>
      <c r="B2" s="53"/>
      <c r="C2" s="55"/>
      <c r="D2" s="57"/>
      <c r="E2" s="46"/>
      <c r="F2" s="58" t="s">
        <v>907</v>
      </c>
      <c r="G2" s="58" t="s">
        <v>908</v>
      </c>
      <c r="H2" s="58" t="s">
        <v>908</v>
      </c>
      <c r="I2" s="62" t="s">
        <v>909</v>
      </c>
      <c r="J2" s="58" t="s">
        <v>908</v>
      </c>
      <c r="K2" s="58" t="s">
        <v>911</v>
      </c>
      <c r="L2" s="58" t="s">
        <v>908</v>
      </c>
      <c r="M2" s="58" t="s">
        <v>907</v>
      </c>
      <c r="N2" s="58" t="s">
        <v>908</v>
      </c>
      <c r="O2" s="64" t="s">
        <v>910</v>
      </c>
      <c r="P2" s="58" t="s">
        <v>908</v>
      </c>
      <c r="Q2" s="64" t="s">
        <v>910</v>
      </c>
      <c r="R2" s="58" t="s">
        <v>908</v>
      </c>
      <c r="S2" s="58" t="s">
        <v>911</v>
      </c>
      <c r="T2" s="58" t="s">
        <v>908</v>
      </c>
      <c r="U2" s="58" t="s">
        <v>907</v>
      </c>
      <c r="V2" s="58" t="s">
        <v>908</v>
      </c>
      <c r="W2" s="58" t="s">
        <v>907</v>
      </c>
      <c r="X2" s="58" t="s">
        <v>908</v>
      </c>
      <c r="Y2" s="64" t="s">
        <v>910</v>
      </c>
      <c r="Z2" s="58" t="s">
        <v>908</v>
      </c>
      <c r="AA2" s="59" t="s">
        <v>913</v>
      </c>
      <c r="AB2" s="58" t="s">
        <v>907</v>
      </c>
      <c r="AC2" s="58" t="s">
        <v>908</v>
      </c>
      <c r="AD2" s="58" t="s">
        <v>907</v>
      </c>
      <c r="AE2" s="58" t="s">
        <v>908</v>
      </c>
      <c r="AF2" s="58" t="s">
        <v>907</v>
      </c>
      <c r="AG2" s="58" t="s">
        <v>908</v>
      </c>
      <c r="AH2" s="64" t="s">
        <v>910</v>
      </c>
      <c r="AI2" s="58" t="s">
        <v>908</v>
      </c>
      <c r="AJ2" s="64" t="s">
        <v>910</v>
      </c>
      <c r="AK2" s="58" t="s">
        <v>908</v>
      </c>
      <c r="AL2" s="58" t="s">
        <v>911</v>
      </c>
      <c r="AM2" s="58" t="s">
        <v>908</v>
      </c>
      <c r="AN2" s="64" t="s">
        <v>910</v>
      </c>
      <c r="AO2" s="58" t="s">
        <v>908</v>
      </c>
      <c r="AP2" s="64" t="s">
        <v>910</v>
      </c>
      <c r="AQ2" s="58" t="s">
        <v>908</v>
      </c>
      <c r="AR2" s="64" t="s">
        <v>910</v>
      </c>
      <c r="AS2" s="58" t="s">
        <v>908</v>
      </c>
      <c r="AT2" s="58" t="s">
        <v>907</v>
      </c>
      <c r="AU2" s="58" t="s">
        <v>908</v>
      </c>
      <c r="AV2" s="64" t="s">
        <v>910</v>
      </c>
      <c r="AW2" s="58" t="s">
        <v>908</v>
      </c>
      <c r="AX2" s="58" t="s">
        <v>907</v>
      </c>
      <c r="AY2" s="58" t="s">
        <v>908</v>
      </c>
      <c r="AZ2" s="64" t="s">
        <v>910</v>
      </c>
      <c r="BA2" s="58" t="s">
        <v>908</v>
      </c>
      <c r="BB2" s="58" t="s">
        <v>911</v>
      </c>
      <c r="BC2" s="58" t="s">
        <v>908</v>
      </c>
      <c r="BD2" s="58" t="s">
        <v>911</v>
      </c>
      <c r="BE2" s="58" t="s">
        <v>908</v>
      </c>
      <c r="BF2" s="58" t="s">
        <v>911</v>
      </c>
      <c r="BG2" s="58" t="s">
        <v>908</v>
      </c>
      <c r="BH2" s="58" t="s">
        <v>911</v>
      </c>
      <c r="BI2" s="58" t="s">
        <v>908</v>
      </c>
      <c r="BJ2" s="64" t="s">
        <v>910</v>
      </c>
      <c r="BK2" s="58" t="s">
        <v>908</v>
      </c>
      <c r="BL2" s="64" t="s">
        <v>910</v>
      </c>
      <c r="BM2" s="58" t="s">
        <v>908</v>
      </c>
      <c r="BN2" s="58" t="s">
        <v>911</v>
      </c>
      <c r="BO2" s="58" t="s">
        <v>908</v>
      </c>
      <c r="BP2" s="64" t="s">
        <v>910</v>
      </c>
      <c r="BQ2" s="58" t="s">
        <v>908</v>
      </c>
      <c r="BR2" s="64" t="s">
        <v>910</v>
      </c>
      <c r="BS2" s="58" t="s">
        <v>908</v>
      </c>
      <c r="BT2" s="58" t="s">
        <v>907</v>
      </c>
      <c r="BU2" s="58" t="s">
        <v>908</v>
      </c>
      <c r="BV2" s="32" t="s">
        <v>908</v>
      </c>
    </row>
    <row r="3" spans="1:74" x14ac:dyDescent="0.25">
      <c r="A3" s="39">
        <v>1</v>
      </c>
      <c r="B3" s="39">
        <v>3</v>
      </c>
      <c r="C3" s="37" t="s">
        <v>469</v>
      </c>
      <c r="D3" s="40">
        <f>ноябрь!D3-декабрь!E3</f>
        <v>2071.065142570048</v>
      </c>
      <c r="E3" s="40">
        <f>G3+H3+J3+L3+N3+P3+R3+T3+V3+X3+Z3+AC3+AE3+AG3+AI3+AK3+AM3+AO3+AQ3+AS3+AU3+AW3+AY3+BA3+BC3+BE3+BG3+BI3+BK3+BM3+BO3+BQ3+BS3+BU3+BV3</f>
        <v>0</v>
      </c>
      <c r="F3" s="36"/>
      <c r="G3" s="36"/>
      <c r="H3" s="36"/>
      <c r="I3" s="27"/>
      <c r="J3" s="36"/>
      <c r="K3" s="36"/>
      <c r="L3" s="36"/>
      <c r="M3" s="36"/>
      <c r="N3" s="36"/>
      <c r="O3" s="29"/>
      <c r="P3" s="36"/>
      <c r="Q3" s="29"/>
      <c r="R3" s="36"/>
      <c r="S3" s="36"/>
      <c r="T3" s="36"/>
      <c r="U3" s="36"/>
      <c r="V3" s="36"/>
      <c r="W3" s="36"/>
      <c r="X3" s="36"/>
      <c r="Y3" s="29"/>
      <c r="Z3" s="36"/>
      <c r="AA3" s="66"/>
      <c r="AB3" s="36"/>
      <c r="AC3" s="36"/>
      <c r="AD3" s="36"/>
      <c r="AE3" s="36"/>
      <c r="AF3" s="36"/>
      <c r="AG3" s="36"/>
      <c r="AH3" s="29"/>
      <c r="AI3" s="36"/>
      <c r="AJ3" s="29"/>
      <c r="AK3" s="36"/>
      <c r="AL3" s="36"/>
      <c r="AM3" s="36"/>
      <c r="AN3" s="29"/>
      <c r="AO3" s="36"/>
      <c r="AP3" s="29"/>
      <c r="AQ3" s="36"/>
      <c r="AR3" s="29"/>
      <c r="AS3" s="36"/>
      <c r="AT3" s="36"/>
      <c r="AU3" s="36"/>
      <c r="AV3" s="29"/>
      <c r="AW3" s="36"/>
      <c r="AX3" s="36"/>
      <c r="AY3" s="36"/>
      <c r="AZ3" s="29"/>
      <c r="BA3" s="36"/>
      <c r="BB3" s="36"/>
      <c r="BC3" s="36"/>
      <c r="BD3" s="36"/>
      <c r="BE3" s="36"/>
      <c r="BF3" s="36"/>
      <c r="BG3" s="36"/>
      <c r="BH3" s="36"/>
      <c r="BI3" s="36"/>
      <c r="BJ3" s="29"/>
      <c r="BK3" s="36"/>
      <c r="BL3" s="29"/>
      <c r="BM3" s="36"/>
      <c r="BN3" s="36"/>
      <c r="BO3" s="36"/>
      <c r="BP3" s="29"/>
      <c r="BQ3" s="36"/>
      <c r="BR3" s="29"/>
      <c r="BS3" s="36"/>
      <c r="BT3" s="36"/>
      <c r="BU3" s="36"/>
      <c r="BV3" s="36"/>
    </row>
    <row r="4" spans="1:74" x14ac:dyDescent="0.25">
      <c r="A4" s="39">
        <v>2</v>
      </c>
      <c r="B4" s="39">
        <v>3</v>
      </c>
      <c r="C4" s="37" t="s">
        <v>925</v>
      </c>
      <c r="D4" s="40">
        <f>ноябрь!D4-декабрь!E4</f>
        <v>385.70460877294693</v>
      </c>
      <c r="E4" s="40">
        <f t="shared" ref="E4:E67" si="0">G4+H4+J4+L4+N4+P4+R4+T4+V4+X4+Z4+AC4+AE4+AG4+AI4+AK4+AM4+AO4+AQ4+AS4+AU4+AW4+AY4+BA4+BC4+BE4+BG4+BI4+BK4+BM4+BO4+BQ4+BS4+BU4+BV4</f>
        <v>0</v>
      </c>
      <c r="F4" s="36"/>
      <c r="G4" s="36"/>
      <c r="H4" s="36"/>
      <c r="I4" s="27"/>
      <c r="J4" s="36"/>
      <c r="K4" s="36"/>
      <c r="L4" s="36"/>
      <c r="M4" s="36"/>
      <c r="N4" s="36"/>
      <c r="O4" s="29"/>
      <c r="P4" s="36"/>
      <c r="Q4" s="29"/>
      <c r="R4" s="36"/>
      <c r="S4" s="36"/>
      <c r="T4" s="36"/>
      <c r="U4" s="36"/>
      <c r="V4" s="36"/>
      <c r="W4" s="36"/>
      <c r="X4" s="36"/>
      <c r="Y4" s="29"/>
      <c r="Z4" s="36"/>
      <c r="AA4" s="66"/>
      <c r="AB4" s="36"/>
      <c r="AC4" s="36"/>
      <c r="AD4" s="36"/>
      <c r="AE4" s="36"/>
      <c r="AF4" s="36"/>
      <c r="AG4" s="36"/>
      <c r="AH4" s="29"/>
      <c r="AI4" s="36"/>
      <c r="AJ4" s="29"/>
      <c r="AK4" s="36"/>
      <c r="AL4" s="36"/>
      <c r="AM4" s="36"/>
      <c r="AN4" s="29"/>
      <c r="AO4" s="36"/>
      <c r="AP4" s="29"/>
      <c r="AQ4" s="36"/>
      <c r="AR4" s="29"/>
      <c r="AS4" s="36"/>
      <c r="AT4" s="36"/>
      <c r="AU4" s="36"/>
      <c r="AV4" s="29"/>
      <c r="AW4" s="36"/>
      <c r="AX4" s="36"/>
      <c r="AY4" s="36"/>
      <c r="AZ4" s="29"/>
      <c r="BA4" s="36"/>
      <c r="BB4" s="36"/>
      <c r="BC4" s="36"/>
      <c r="BD4" s="36"/>
      <c r="BE4" s="36"/>
      <c r="BF4" s="36"/>
      <c r="BG4" s="36"/>
      <c r="BH4" s="36"/>
      <c r="BI4" s="36"/>
      <c r="BJ4" s="29"/>
      <c r="BK4" s="36"/>
      <c r="BL4" s="29"/>
      <c r="BM4" s="36"/>
      <c r="BN4" s="36"/>
      <c r="BO4" s="36"/>
      <c r="BP4" s="29"/>
      <c r="BQ4" s="36"/>
      <c r="BR4" s="29"/>
      <c r="BS4" s="36"/>
      <c r="BT4" s="36"/>
      <c r="BU4" s="36"/>
      <c r="BV4" s="36"/>
    </row>
    <row r="5" spans="1:74" x14ac:dyDescent="0.25">
      <c r="A5" s="39">
        <v>3</v>
      </c>
      <c r="B5" s="39">
        <v>3</v>
      </c>
      <c r="C5" s="37" t="s">
        <v>470</v>
      </c>
      <c r="D5" s="40">
        <f>ноябрь!D5-декабрь!E5</f>
        <v>310.11652893719804</v>
      </c>
      <c r="E5" s="40">
        <f t="shared" si="0"/>
        <v>0</v>
      </c>
      <c r="F5" s="36"/>
      <c r="G5" s="36"/>
      <c r="H5" s="36"/>
      <c r="I5" s="27"/>
      <c r="J5" s="36"/>
      <c r="K5" s="36"/>
      <c r="L5" s="36"/>
      <c r="M5" s="36"/>
      <c r="N5" s="36"/>
      <c r="O5" s="29"/>
      <c r="P5" s="36"/>
      <c r="Q5" s="29"/>
      <c r="R5" s="36"/>
      <c r="S5" s="36"/>
      <c r="T5" s="36"/>
      <c r="U5" s="36"/>
      <c r="V5" s="36"/>
      <c r="W5" s="36"/>
      <c r="X5" s="36"/>
      <c r="Y5" s="29"/>
      <c r="Z5" s="36"/>
      <c r="AA5" s="66"/>
      <c r="AB5" s="36"/>
      <c r="AC5" s="36"/>
      <c r="AD5" s="36"/>
      <c r="AE5" s="36"/>
      <c r="AF5" s="36"/>
      <c r="AG5" s="36"/>
      <c r="AH5" s="29"/>
      <c r="AI5" s="36"/>
      <c r="AJ5" s="29"/>
      <c r="AK5" s="36"/>
      <c r="AL5" s="36"/>
      <c r="AM5" s="36"/>
      <c r="AN5" s="29"/>
      <c r="AO5" s="36"/>
      <c r="AP5" s="29"/>
      <c r="AQ5" s="36"/>
      <c r="AR5" s="29"/>
      <c r="AS5" s="36"/>
      <c r="AT5" s="36"/>
      <c r="AU5" s="36"/>
      <c r="AV5" s="29"/>
      <c r="AW5" s="36"/>
      <c r="AX5" s="36"/>
      <c r="AY5" s="36"/>
      <c r="AZ5" s="29"/>
      <c r="BA5" s="36"/>
      <c r="BB5" s="36"/>
      <c r="BC5" s="36"/>
      <c r="BD5" s="36"/>
      <c r="BE5" s="36"/>
      <c r="BF5" s="36"/>
      <c r="BG5" s="36"/>
      <c r="BH5" s="36"/>
      <c r="BI5" s="36"/>
      <c r="BJ5" s="29"/>
      <c r="BK5" s="36"/>
      <c r="BL5" s="29"/>
      <c r="BM5" s="36"/>
      <c r="BN5" s="36"/>
      <c r="BO5" s="36"/>
      <c r="BP5" s="29"/>
      <c r="BQ5" s="36"/>
      <c r="BR5" s="29"/>
      <c r="BS5" s="36"/>
      <c r="BT5" s="36"/>
      <c r="BU5" s="36"/>
      <c r="BV5" s="36"/>
    </row>
    <row r="6" spans="1:74" x14ac:dyDescent="0.25">
      <c r="A6" s="39">
        <v>4</v>
      </c>
      <c r="B6" s="39">
        <v>3</v>
      </c>
      <c r="C6" s="37" t="s">
        <v>471</v>
      </c>
      <c r="D6" s="40">
        <f>ноябрь!D6-декабрь!E6</f>
        <v>428.26277393236722</v>
      </c>
      <c r="E6" s="40">
        <f t="shared" si="0"/>
        <v>0</v>
      </c>
      <c r="F6" s="36"/>
      <c r="G6" s="36"/>
      <c r="H6" s="36"/>
      <c r="I6" s="27"/>
      <c r="J6" s="36"/>
      <c r="K6" s="36"/>
      <c r="L6" s="36"/>
      <c r="M6" s="36"/>
      <c r="N6" s="36"/>
      <c r="O6" s="29"/>
      <c r="P6" s="36"/>
      <c r="Q6" s="29"/>
      <c r="R6" s="36"/>
      <c r="S6" s="36"/>
      <c r="T6" s="36"/>
      <c r="U6" s="36"/>
      <c r="V6" s="36"/>
      <c r="W6" s="36"/>
      <c r="X6" s="36"/>
      <c r="Y6" s="29"/>
      <c r="Z6" s="36"/>
      <c r="AA6" s="66"/>
      <c r="AB6" s="36"/>
      <c r="AC6" s="36"/>
      <c r="AD6" s="36"/>
      <c r="AE6" s="36"/>
      <c r="AF6" s="36"/>
      <c r="AG6" s="36"/>
      <c r="AH6" s="29"/>
      <c r="AI6" s="36"/>
      <c r="AJ6" s="29"/>
      <c r="AK6" s="36"/>
      <c r="AL6" s="36"/>
      <c r="AM6" s="36"/>
      <c r="AN6" s="29"/>
      <c r="AO6" s="36"/>
      <c r="AP6" s="29"/>
      <c r="AQ6" s="36"/>
      <c r="AR6" s="29"/>
      <c r="AS6" s="36"/>
      <c r="AT6" s="36"/>
      <c r="AU6" s="36"/>
      <c r="AV6" s="29"/>
      <c r="AW6" s="36"/>
      <c r="AX6" s="36"/>
      <c r="AY6" s="36"/>
      <c r="AZ6" s="29"/>
      <c r="BA6" s="36"/>
      <c r="BB6" s="36"/>
      <c r="BC6" s="36"/>
      <c r="BD6" s="36"/>
      <c r="BE6" s="36"/>
      <c r="BF6" s="36"/>
      <c r="BG6" s="36"/>
      <c r="BH6" s="36"/>
      <c r="BI6" s="36"/>
      <c r="BJ6" s="29"/>
      <c r="BK6" s="36"/>
      <c r="BL6" s="29"/>
      <c r="BM6" s="36"/>
      <c r="BN6" s="36"/>
      <c r="BO6" s="36"/>
      <c r="BP6" s="29"/>
      <c r="BQ6" s="36"/>
      <c r="BR6" s="29"/>
      <c r="BS6" s="36"/>
      <c r="BT6" s="36"/>
      <c r="BU6" s="36"/>
      <c r="BV6" s="36"/>
    </row>
    <row r="7" spans="1:74" x14ac:dyDescent="0.25">
      <c r="A7" s="39">
        <v>5</v>
      </c>
      <c r="B7" s="39">
        <v>3</v>
      </c>
      <c r="C7" s="37" t="s">
        <v>472</v>
      </c>
      <c r="D7" s="40">
        <f>ноябрь!D7-декабрь!E7</f>
        <v>-93.038866318840519</v>
      </c>
      <c r="E7" s="40">
        <f t="shared" si="0"/>
        <v>0</v>
      </c>
      <c r="F7" s="36"/>
      <c r="G7" s="36"/>
      <c r="H7" s="36"/>
      <c r="I7" s="27"/>
      <c r="J7" s="36"/>
      <c r="K7" s="36"/>
      <c r="L7" s="36"/>
      <c r="M7" s="36"/>
      <c r="N7" s="36"/>
      <c r="O7" s="29"/>
      <c r="P7" s="36"/>
      <c r="Q7" s="29"/>
      <c r="R7" s="36"/>
      <c r="S7" s="36"/>
      <c r="T7" s="36"/>
      <c r="U7" s="36"/>
      <c r="V7" s="36"/>
      <c r="W7" s="36"/>
      <c r="X7" s="36"/>
      <c r="Y7" s="29"/>
      <c r="Z7" s="36"/>
      <c r="AA7" s="66"/>
      <c r="AB7" s="36"/>
      <c r="AC7" s="36"/>
      <c r="AD7" s="36"/>
      <c r="AE7" s="36"/>
      <c r="AF7" s="36"/>
      <c r="AG7" s="36"/>
      <c r="AH7" s="29"/>
      <c r="AI7" s="36"/>
      <c r="AJ7" s="29"/>
      <c r="AK7" s="36"/>
      <c r="AL7" s="36"/>
      <c r="AM7" s="36"/>
      <c r="AN7" s="29"/>
      <c r="AO7" s="36"/>
      <c r="AP7" s="29"/>
      <c r="AQ7" s="36"/>
      <c r="AR7" s="29"/>
      <c r="AS7" s="36"/>
      <c r="AT7" s="36"/>
      <c r="AU7" s="36"/>
      <c r="AV7" s="29"/>
      <c r="AW7" s="36"/>
      <c r="AX7" s="36"/>
      <c r="AY7" s="36"/>
      <c r="AZ7" s="29"/>
      <c r="BA7" s="36"/>
      <c r="BB7" s="36"/>
      <c r="BC7" s="36"/>
      <c r="BD7" s="36"/>
      <c r="BE7" s="36"/>
      <c r="BF7" s="36"/>
      <c r="BG7" s="36"/>
      <c r="BH7" s="36"/>
      <c r="BI7" s="36"/>
      <c r="BJ7" s="29"/>
      <c r="BK7" s="36"/>
      <c r="BL7" s="29"/>
      <c r="BM7" s="36"/>
      <c r="BN7" s="36"/>
      <c r="BO7" s="36"/>
      <c r="BP7" s="29"/>
      <c r="BQ7" s="36"/>
      <c r="BR7" s="29"/>
      <c r="BS7" s="36"/>
      <c r="BT7" s="36"/>
      <c r="BU7" s="36"/>
      <c r="BV7" s="36"/>
    </row>
    <row r="8" spans="1:74" x14ac:dyDescent="0.25">
      <c r="A8" s="39">
        <v>6</v>
      </c>
      <c r="B8" s="39">
        <v>3</v>
      </c>
      <c r="C8" s="37" t="s">
        <v>473</v>
      </c>
      <c r="D8" s="40">
        <f>ноябрь!D8-декабрь!E8</f>
        <v>-105.25161884057971</v>
      </c>
      <c r="E8" s="40">
        <f t="shared" si="0"/>
        <v>0</v>
      </c>
      <c r="F8" s="36"/>
      <c r="G8" s="36"/>
      <c r="H8" s="36"/>
      <c r="I8" s="27"/>
      <c r="J8" s="36"/>
      <c r="K8" s="36"/>
      <c r="L8" s="36"/>
      <c r="M8" s="36"/>
      <c r="N8" s="36"/>
      <c r="O8" s="29"/>
      <c r="P8" s="36"/>
      <c r="Q8" s="29"/>
      <c r="R8" s="36"/>
      <c r="S8" s="36"/>
      <c r="T8" s="36"/>
      <c r="U8" s="36"/>
      <c r="V8" s="36"/>
      <c r="W8" s="36"/>
      <c r="X8" s="36"/>
      <c r="Y8" s="29"/>
      <c r="Z8" s="36"/>
      <c r="AA8" s="66"/>
      <c r="AB8" s="36"/>
      <c r="AC8" s="36"/>
      <c r="AD8" s="36"/>
      <c r="AE8" s="36"/>
      <c r="AF8" s="36"/>
      <c r="AG8" s="36"/>
      <c r="AH8" s="29"/>
      <c r="AI8" s="36"/>
      <c r="AJ8" s="29"/>
      <c r="AK8" s="36"/>
      <c r="AL8" s="36"/>
      <c r="AM8" s="36"/>
      <c r="AN8" s="29"/>
      <c r="AO8" s="36"/>
      <c r="AP8" s="29"/>
      <c r="AQ8" s="36"/>
      <c r="AR8" s="29"/>
      <c r="AS8" s="36"/>
      <c r="AT8" s="36"/>
      <c r="AU8" s="36"/>
      <c r="AV8" s="29"/>
      <c r="AW8" s="36"/>
      <c r="AX8" s="36"/>
      <c r="AY8" s="36"/>
      <c r="AZ8" s="29"/>
      <c r="BA8" s="36"/>
      <c r="BB8" s="36"/>
      <c r="BC8" s="36"/>
      <c r="BD8" s="36"/>
      <c r="BE8" s="36"/>
      <c r="BF8" s="36"/>
      <c r="BG8" s="36"/>
      <c r="BH8" s="36"/>
      <c r="BI8" s="36"/>
      <c r="BJ8" s="29"/>
      <c r="BK8" s="36"/>
      <c r="BL8" s="29"/>
      <c r="BM8" s="36"/>
      <c r="BN8" s="36"/>
      <c r="BO8" s="36"/>
      <c r="BP8" s="29"/>
      <c r="BQ8" s="36"/>
      <c r="BR8" s="29"/>
      <c r="BS8" s="36"/>
      <c r="BT8" s="36"/>
      <c r="BU8" s="36"/>
      <c r="BV8" s="36"/>
    </row>
    <row r="9" spans="1:74" x14ac:dyDescent="0.25">
      <c r="A9" s="39">
        <v>7</v>
      </c>
      <c r="B9" s="39">
        <v>3</v>
      </c>
      <c r="C9" s="37" t="s">
        <v>474</v>
      </c>
      <c r="D9" s="40">
        <f>ноябрь!D9-декабрь!E9</f>
        <v>321.06739200000004</v>
      </c>
      <c r="E9" s="40">
        <f t="shared" si="0"/>
        <v>0</v>
      </c>
      <c r="F9" s="36"/>
      <c r="G9" s="36"/>
      <c r="H9" s="36"/>
      <c r="I9" s="27"/>
      <c r="J9" s="36"/>
      <c r="K9" s="36"/>
      <c r="L9" s="36"/>
      <c r="M9" s="36"/>
      <c r="N9" s="36"/>
      <c r="O9" s="29"/>
      <c r="P9" s="36"/>
      <c r="Q9" s="29"/>
      <c r="R9" s="36"/>
      <c r="S9" s="36"/>
      <c r="T9" s="36"/>
      <c r="U9" s="36"/>
      <c r="V9" s="36"/>
      <c r="W9" s="36"/>
      <c r="X9" s="36"/>
      <c r="Y9" s="29"/>
      <c r="Z9" s="36"/>
      <c r="AA9" s="66"/>
      <c r="AB9" s="36"/>
      <c r="AC9" s="36"/>
      <c r="AD9" s="36"/>
      <c r="AE9" s="36"/>
      <c r="AF9" s="36"/>
      <c r="AG9" s="36"/>
      <c r="AH9" s="29"/>
      <c r="AI9" s="36"/>
      <c r="AJ9" s="29"/>
      <c r="AK9" s="36"/>
      <c r="AL9" s="36"/>
      <c r="AM9" s="36"/>
      <c r="AN9" s="29"/>
      <c r="AO9" s="36"/>
      <c r="AP9" s="29"/>
      <c r="AQ9" s="36"/>
      <c r="AR9" s="29"/>
      <c r="AS9" s="36"/>
      <c r="AT9" s="36"/>
      <c r="AU9" s="36"/>
      <c r="AV9" s="29"/>
      <c r="AW9" s="36"/>
      <c r="AX9" s="36"/>
      <c r="AY9" s="36"/>
      <c r="AZ9" s="29"/>
      <c r="BA9" s="36"/>
      <c r="BB9" s="36"/>
      <c r="BC9" s="36"/>
      <c r="BD9" s="36"/>
      <c r="BE9" s="36"/>
      <c r="BF9" s="36"/>
      <c r="BG9" s="36"/>
      <c r="BH9" s="36"/>
      <c r="BI9" s="36"/>
      <c r="BJ9" s="29"/>
      <c r="BK9" s="36"/>
      <c r="BL9" s="29"/>
      <c r="BM9" s="36"/>
      <c r="BN9" s="36"/>
      <c r="BO9" s="36"/>
      <c r="BP9" s="29"/>
      <c r="BQ9" s="36"/>
      <c r="BR9" s="29"/>
      <c r="BS9" s="36"/>
      <c r="BT9" s="36"/>
      <c r="BU9" s="36"/>
      <c r="BV9" s="36"/>
    </row>
    <row r="10" spans="1:74" x14ac:dyDescent="0.25">
      <c r="A10" s="39">
        <v>8</v>
      </c>
      <c r="B10" s="39">
        <v>3</v>
      </c>
      <c r="C10" s="37" t="s">
        <v>475</v>
      </c>
      <c r="D10" s="40">
        <f>ноябрь!D10-декабрь!E10</f>
        <v>88.94002638647342</v>
      </c>
      <c r="E10" s="40">
        <f t="shared" si="0"/>
        <v>0</v>
      </c>
      <c r="F10" s="36"/>
      <c r="G10" s="36"/>
      <c r="H10" s="36"/>
      <c r="I10" s="27"/>
      <c r="J10" s="36"/>
      <c r="K10" s="36"/>
      <c r="L10" s="36"/>
      <c r="M10" s="36"/>
      <c r="N10" s="36"/>
      <c r="O10" s="29"/>
      <c r="P10" s="36"/>
      <c r="Q10" s="29"/>
      <c r="R10" s="36"/>
      <c r="S10" s="36"/>
      <c r="T10" s="36"/>
      <c r="U10" s="36"/>
      <c r="V10" s="36"/>
      <c r="W10" s="36"/>
      <c r="X10" s="36"/>
      <c r="Y10" s="29"/>
      <c r="Z10" s="36"/>
      <c r="AA10" s="66"/>
      <c r="AB10" s="36"/>
      <c r="AC10" s="36"/>
      <c r="AD10" s="36"/>
      <c r="AE10" s="36"/>
      <c r="AF10" s="36"/>
      <c r="AG10" s="36"/>
      <c r="AH10" s="29"/>
      <c r="AI10" s="36"/>
      <c r="AJ10" s="29"/>
      <c r="AK10" s="36"/>
      <c r="AL10" s="36"/>
      <c r="AM10" s="36"/>
      <c r="AN10" s="29"/>
      <c r="AO10" s="36"/>
      <c r="AP10" s="29"/>
      <c r="AQ10" s="36"/>
      <c r="AR10" s="29"/>
      <c r="AS10" s="36"/>
      <c r="AT10" s="36"/>
      <c r="AU10" s="36"/>
      <c r="AV10" s="29"/>
      <c r="AW10" s="36"/>
      <c r="AX10" s="36"/>
      <c r="AY10" s="36"/>
      <c r="AZ10" s="29"/>
      <c r="BA10" s="36"/>
      <c r="BB10" s="36"/>
      <c r="BC10" s="36"/>
      <c r="BD10" s="36"/>
      <c r="BE10" s="36"/>
      <c r="BF10" s="36"/>
      <c r="BG10" s="36"/>
      <c r="BH10" s="36"/>
      <c r="BI10" s="36"/>
      <c r="BJ10" s="29"/>
      <c r="BK10" s="36"/>
      <c r="BL10" s="29"/>
      <c r="BM10" s="36"/>
      <c r="BN10" s="36"/>
      <c r="BO10" s="36"/>
      <c r="BP10" s="29"/>
      <c r="BQ10" s="36"/>
      <c r="BR10" s="29"/>
      <c r="BS10" s="36"/>
      <c r="BT10" s="36"/>
      <c r="BU10" s="36"/>
      <c r="BV10" s="36"/>
    </row>
    <row r="11" spans="1:74" x14ac:dyDescent="0.25">
      <c r="A11" s="39">
        <v>9</v>
      </c>
      <c r="B11" s="39">
        <v>3</v>
      </c>
      <c r="C11" s="37" t="s">
        <v>476</v>
      </c>
      <c r="D11" s="40">
        <f>ноябрь!D11-декабрь!E11</f>
        <v>262.71656077294688</v>
      </c>
      <c r="E11" s="40">
        <f t="shared" si="0"/>
        <v>0</v>
      </c>
      <c r="F11" s="36"/>
      <c r="G11" s="36"/>
      <c r="H11" s="36"/>
      <c r="I11" s="27"/>
      <c r="J11" s="36"/>
      <c r="K11" s="36"/>
      <c r="L11" s="36"/>
      <c r="M11" s="36"/>
      <c r="N11" s="36"/>
      <c r="O11" s="29"/>
      <c r="P11" s="36"/>
      <c r="Q11" s="29"/>
      <c r="R11" s="36"/>
      <c r="S11" s="36"/>
      <c r="T11" s="36"/>
      <c r="U11" s="36"/>
      <c r="V11" s="36"/>
      <c r="W11" s="36"/>
      <c r="X11" s="36"/>
      <c r="Y11" s="29"/>
      <c r="Z11" s="36"/>
      <c r="AA11" s="66"/>
      <c r="AB11" s="36"/>
      <c r="AC11" s="36"/>
      <c r="AD11" s="36"/>
      <c r="AE11" s="36"/>
      <c r="AF11" s="36"/>
      <c r="AG11" s="36"/>
      <c r="AH11" s="29"/>
      <c r="AI11" s="36"/>
      <c r="AJ11" s="29"/>
      <c r="AK11" s="36"/>
      <c r="AL11" s="36"/>
      <c r="AM11" s="36"/>
      <c r="AN11" s="29"/>
      <c r="AO11" s="36"/>
      <c r="AP11" s="29"/>
      <c r="AQ11" s="36"/>
      <c r="AR11" s="29"/>
      <c r="AS11" s="36"/>
      <c r="AT11" s="36"/>
      <c r="AU11" s="36"/>
      <c r="AV11" s="29"/>
      <c r="AW11" s="36"/>
      <c r="AX11" s="36"/>
      <c r="AY11" s="36"/>
      <c r="AZ11" s="29"/>
      <c r="BA11" s="36"/>
      <c r="BB11" s="36"/>
      <c r="BC11" s="36"/>
      <c r="BD11" s="36"/>
      <c r="BE11" s="36"/>
      <c r="BF11" s="36"/>
      <c r="BG11" s="36"/>
      <c r="BH11" s="36"/>
      <c r="BI11" s="36"/>
      <c r="BJ11" s="29"/>
      <c r="BK11" s="36"/>
      <c r="BL11" s="29"/>
      <c r="BM11" s="36"/>
      <c r="BN11" s="36"/>
      <c r="BO11" s="36"/>
      <c r="BP11" s="29"/>
      <c r="BQ11" s="36"/>
      <c r="BR11" s="29"/>
      <c r="BS11" s="36"/>
      <c r="BT11" s="36"/>
      <c r="BU11" s="36"/>
      <c r="BV11" s="36"/>
    </row>
    <row r="12" spans="1:74" x14ac:dyDescent="0.25">
      <c r="A12" s="39">
        <v>10</v>
      </c>
      <c r="B12" s="39">
        <v>3</v>
      </c>
      <c r="C12" s="37" t="s">
        <v>477</v>
      </c>
      <c r="D12" s="40">
        <f>ноябрь!D12-декабрь!E12</f>
        <v>-292.70273658937197</v>
      </c>
      <c r="E12" s="40">
        <f t="shared" si="0"/>
        <v>0</v>
      </c>
      <c r="F12" s="36"/>
      <c r="G12" s="36"/>
      <c r="H12" s="36"/>
      <c r="I12" s="27"/>
      <c r="J12" s="36"/>
      <c r="K12" s="36"/>
      <c r="L12" s="36"/>
      <c r="M12" s="36"/>
      <c r="N12" s="36"/>
      <c r="O12" s="29"/>
      <c r="P12" s="36"/>
      <c r="Q12" s="29"/>
      <c r="R12" s="36"/>
      <c r="S12" s="36"/>
      <c r="T12" s="36"/>
      <c r="U12" s="36"/>
      <c r="V12" s="36"/>
      <c r="W12" s="36"/>
      <c r="X12" s="36"/>
      <c r="Y12" s="29"/>
      <c r="Z12" s="36"/>
      <c r="AA12" s="66"/>
      <c r="AB12" s="36"/>
      <c r="AC12" s="36"/>
      <c r="AD12" s="36"/>
      <c r="AE12" s="36"/>
      <c r="AF12" s="36"/>
      <c r="AG12" s="36"/>
      <c r="AH12" s="29"/>
      <c r="AI12" s="36"/>
      <c r="AJ12" s="29"/>
      <c r="AK12" s="36"/>
      <c r="AL12" s="36"/>
      <c r="AM12" s="36"/>
      <c r="AN12" s="29"/>
      <c r="AO12" s="36"/>
      <c r="AP12" s="29"/>
      <c r="AQ12" s="36"/>
      <c r="AR12" s="29"/>
      <c r="AS12" s="36"/>
      <c r="AT12" s="36"/>
      <c r="AU12" s="36"/>
      <c r="AV12" s="29"/>
      <c r="AW12" s="36"/>
      <c r="AX12" s="36"/>
      <c r="AY12" s="36"/>
      <c r="AZ12" s="29"/>
      <c r="BA12" s="36"/>
      <c r="BB12" s="36"/>
      <c r="BC12" s="36"/>
      <c r="BD12" s="36"/>
      <c r="BE12" s="36"/>
      <c r="BF12" s="36"/>
      <c r="BG12" s="36"/>
      <c r="BH12" s="36"/>
      <c r="BI12" s="36"/>
      <c r="BJ12" s="29"/>
      <c r="BK12" s="36"/>
      <c r="BL12" s="29"/>
      <c r="BM12" s="36"/>
      <c r="BN12" s="36"/>
      <c r="BO12" s="36"/>
      <c r="BP12" s="29"/>
      <c r="BQ12" s="36"/>
      <c r="BR12" s="29"/>
      <c r="BS12" s="36"/>
      <c r="BT12" s="36"/>
      <c r="BU12" s="36"/>
      <c r="BV12" s="36"/>
    </row>
    <row r="13" spans="1:74" x14ac:dyDescent="0.25">
      <c r="A13" s="39">
        <v>11</v>
      </c>
      <c r="B13" s="39">
        <v>3</v>
      </c>
      <c r="C13" s="37" t="s">
        <v>478</v>
      </c>
      <c r="D13" s="40">
        <f>ноябрь!D13-декабрь!E13</f>
        <v>-15.264091449275398</v>
      </c>
      <c r="E13" s="40">
        <f t="shared" si="0"/>
        <v>0</v>
      </c>
      <c r="F13" s="36"/>
      <c r="G13" s="36"/>
      <c r="H13" s="36"/>
      <c r="I13" s="27"/>
      <c r="J13" s="36"/>
      <c r="K13" s="36"/>
      <c r="L13" s="36"/>
      <c r="M13" s="36"/>
      <c r="N13" s="36"/>
      <c r="O13" s="29"/>
      <c r="P13" s="36"/>
      <c r="Q13" s="29"/>
      <c r="R13" s="36"/>
      <c r="S13" s="36"/>
      <c r="T13" s="36"/>
      <c r="U13" s="36"/>
      <c r="V13" s="36"/>
      <c r="W13" s="36"/>
      <c r="X13" s="36"/>
      <c r="Y13" s="29"/>
      <c r="Z13" s="36"/>
      <c r="AA13" s="66"/>
      <c r="AB13" s="36"/>
      <c r="AC13" s="36"/>
      <c r="AD13" s="36"/>
      <c r="AE13" s="36"/>
      <c r="AF13" s="36"/>
      <c r="AG13" s="36"/>
      <c r="AH13" s="29"/>
      <c r="AI13" s="36"/>
      <c r="AJ13" s="29"/>
      <c r="AK13" s="36"/>
      <c r="AL13" s="36"/>
      <c r="AM13" s="36"/>
      <c r="AN13" s="29"/>
      <c r="AO13" s="36"/>
      <c r="AP13" s="29"/>
      <c r="AQ13" s="36"/>
      <c r="AR13" s="29"/>
      <c r="AS13" s="36"/>
      <c r="AT13" s="36"/>
      <c r="AU13" s="36"/>
      <c r="AV13" s="29"/>
      <c r="AW13" s="36"/>
      <c r="AX13" s="36"/>
      <c r="AY13" s="36"/>
      <c r="AZ13" s="29"/>
      <c r="BA13" s="36"/>
      <c r="BB13" s="36"/>
      <c r="BC13" s="36"/>
      <c r="BD13" s="36"/>
      <c r="BE13" s="36"/>
      <c r="BF13" s="36"/>
      <c r="BG13" s="36"/>
      <c r="BH13" s="36"/>
      <c r="BI13" s="36"/>
      <c r="BJ13" s="29"/>
      <c r="BK13" s="36"/>
      <c r="BL13" s="29"/>
      <c r="BM13" s="36"/>
      <c r="BN13" s="36"/>
      <c r="BO13" s="36"/>
      <c r="BP13" s="29"/>
      <c r="BQ13" s="36"/>
      <c r="BR13" s="29"/>
      <c r="BS13" s="36"/>
      <c r="BT13" s="36"/>
      <c r="BU13" s="36"/>
      <c r="BV13" s="36"/>
    </row>
    <row r="14" spans="1:74" x14ac:dyDescent="0.25">
      <c r="A14" s="39">
        <v>12</v>
      </c>
      <c r="B14" s="39">
        <v>3</v>
      </c>
      <c r="C14" s="37" t="s">
        <v>479</v>
      </c>
      <c r="D14" s="40">
        <f>ноябрь!D14-декабрь!E14</f>
        <v>-710.89344787439609</v>
      </c>
      <c r="E14" s="40">
        <f t="shared" si="0"/>
        <v>0</v>
      </c>
      <c r="F14" s="36"/>
      <c r="G14" s="36"/>
      <c r="H14" s="36"/>
      <c r="I14" s="27"/>
      <c r="J14" s="36"/>
      <c r="K14" s="36"/>
      <c r="L14" s="36"/>
      <c r="M14" s="36"/>
      <c r="N14" s="36"/>
      <c r="O14" s="29"/>
      <c r="P14" s="36"/>
      <c r="Q14" s="29"/>
      <c r="R14" s="36"/>
      <c r="S14" s="36"/>
      <c r="T14" s="36"/>
      <c r="U14" s="36"/>
      <c r="V14" s="36"/>
      <c r="W14" s="36"/>
      <c r="X14" s="36"/>
      <c r="Y14" s="29"/>
      <c r="Z14" s="36"/>
      <c r="AA14" s="66"/>
      <c r="AB14" s="36"/>
      <c r="AC14" s="36"/>
      <c r="AD14" s="36"/>
      <c r="AE14" s="36"/>
      <c r="AF14" s="36"/>
      <c r="AG14" s="36"/>
      <c r="AH14" s="29"/>
      <c r="AI14" s="36"/>
      <c r="AJ14" s="29"/>
      <c r="AK14" s="36"/>
      <c r="AL14" s="36"/>
      <c r="AM14" s="36"/>
      <c r="AN14" s="29"/>
      <c r="AO14" s="36"/>
      <c r="AP14" s="29"/>
      <c r="AQ14" s="36"/>
      <c r="AR14" s="29"/>
      <c r="AS14" s="36"/>
      <c r="AT14" s="36"/>
      <c r="AU14" s="36"/>
      <c r="AV14" s="29"/>
      <c r="AW14" s="36"/>
      <c r="AX14" s="36"/>
      <c r="AY14" s="36"/>
      <c r="AZ14" s="29"/>
      <c r="BA14" s="36"/>
      <c r="BB14" s="36"/>
      <c r="BC14" s="36"/>
      <c r="BD14" s="36"/>
      <c r="BE14" s="36"/>
      <c r="BF14" s="36"/>
      <c r="BG14" s="36"/>
      <c r="BH14" s="36"/>
      <c r="BI14" s="36"/>
      <c r="BJ14" s="29"/>
      <c r="BK14" s="36"/>
      <c r="BL14" s="29"/>
      <c r="BM14" s="36"/>
      <c r="BN14" s="36"/>
      <c r="BO14" s="36"/>
      <c r="BP14" s="29"/>
      <c r="BQ14" s="36"/>
      <c r="BR14" s="29"/>
      <c r="BS14" s="36"/>
      <c r="BT14" s="36"/>
      <c r="BU14" s="36"/>
      <c r="BV14" s="36"/>
    </row>
    <row r="15" spans="1:74" x14ac:dyDescent="0.25">
      <c r="A15" s="39">
        <v>13</v>
      </c>
      <c r="B15" s="39">
        <v>3</v>
      </c>
      <c r="C15" s="37" t="s">
        <v>480</v>
      </c>
      <c r="D15" s="40">
        <f>ноябрь!D15-декабрь!E15</f>
        <v>455.76667921739124</v>
      </c>
      <c r="E15" s="40">
        <f t="shared" si="0"/>
        <v>0</v>
      </c>
      <c r="F15" s="36"/>
      <c r="G15" s="36"/>
      <c r="H15" s="36"/>
      <c r="I15" s="27"/>
      <c r="J15" s="36"/>
      <c r="K15" s="36"/>
      <c r="L15" s="36"/>
      <c r="M15" s="36"/>
      <c r="N15" s="36"/>
      <c r="O15" s="29"/>
      <c r="P15" s="36"/>
      <c r="Q15" s="29"/>
      <c r="R15" s="36"/>
      <c r="S15" s="36"/>
      <c r="T15" s="36"/>
      <c r="U15" s="36"/>
      <c r="V15" s="36"/>
      <c r="W15" s="36"/>
      <c r="X15" s="36"/>
      <c r="Y15" s="29"/>
      <c r="Z15" s="36"/>
      <c r="AA15" s="66"/>
      <c r="AB15" s="36"/>
      <c r="AC15" s="36"/>
      <c r="AD15" s="36"/>
      <c r="AE15" s="36"/>
      <c r="AF15" s="36"/>
      <c r="AG15" s="36"/>
      <c r="AH15" s="29"/>
      <c r="AI15" s="36"/>
      <c r="AJ15" s="29"/>
      <c r="AK15" s="36"/>
      <c r="AL15" s="36"/>
      <c r="AM15" s="36"/>
      <c r="AN15" s="29"/>
      <c r="AO15" s="36"/>
      <c r="AP15" s="29"/>
      <c r="AQ15" s="36"/>
      <c r="AR15" s="29"/>
      <c r="AS15" s="36"/>
      <c r="AT15" s="36"/>
      <c r="AU15" s="36"/>
      <c r="AV15" s="29"/>
      <c r="AW15" s="36"/>
      <c r="AX15" s="36"/>
      <c r="AY15" s="36"/>
      <c r="AZ15" s="29"/>
      <c r="BA15" s="36"/>
      <c r="BB15" s="36"/>
      <c r="BC15" s="36"/>
      <c r="BD15" s="36"/>
      <c r="BE15" s="36"/>
      <c r="BF15" s="36"/>
      <c r="BG15" s="36"/>
      <c r="BH15" s="36"/>
      <c r="BI15" s="36"/>
      <c r="BJ15" s="29"/>
      <c r="BK15" s="36"/>
      <c r="BL15" s="29"/>
      <c r="BM15" s="36"/>
      <c r="BN15" s="36"/>
      <c r="BO15" s="36"/>
      <c r="BP15" s="29"/>
      <c r="BQ15" s="36"/>
      <c r="BR15" s="29"/>
      <c r="BS15" s="36"/>
      <c r="BT15" s="36"/>
      <c r="BU15" s="36"/>
      <c r="BV15" s="36"/>
    </row>
    <row r="16" spans="1:74" x14ac:dyDescent="0.25">
      <c r="A16" s="39">
        <v>14</v>
      </c>
      <c r="B16" s="39">
        <v>3</v>
      </c>
      <c r="C16" s="37" t="s">
        <v>481</v>
      </c>
      <c r="D16" s="40">
        <f>ноябрь!D16-декабрь!E16</f>
        <v>100.37806877294686</v>
      </c>
      <c r="E16" s="40">
        <f t="shared" si="0"/>
        <v>0</v>
      </c>
      <c r="F16" s="36"/>
      <c r="G16" s="36"/>
      <c r="H16" s="36"/>
      <c r="I16" s="27"/>
      <c r="J16" s="36"/>
      <c r="K16" s="36"/>
      <c r="L16" s="36"/>
      <c r="M16" s="36"/>
      <c r="N16" s="36"/>
      <c r="O16" s="29"/>
      <c r="P16" s="36"/>
      <c r="Q16" s="29"/>
      <c r="R16" s="36"/>
      <c r="S16" s="36"/>
      <c r="T16" s="36"/>
      <c r="U16" s="36"/>
      <c r="V16" s="36"/>
      <c r="W16" s="36"/>
      <c r="X16" s="36"/>
      <c r="Y16" s="29"/>
      <c r="Z16" s="36"/>
      <c r="AA16" s="66"/>
      <c r="AB16" s="36"/>
      <c r="AC16" s="36"/>
      <c r="AD16" s="36"/>
      <c r="AE16" s="36"/>
      <c r="AF16" s="36"/>
      <c r="AG16" s="36"/>
      <c r="AH16" s="29"/>
      <c r="AI16" s="36"/>
      <c r="AJ16" s="29"/>
      <c r="AK16" s="36"/>
      <c r="AL16" s="36"/>
      <c r="AM16" s="36"/>
      <c r="AN16" s="29"/>
      <c r="AO16" s="36"/>
      <c r="AP16" s="29"/>
      <c r="AQ16" s="36"/>
      <c r="AR16" s="29"/>
      <c r="AS16" s="36"/>
      <c r="AT16" s="36"/>
      <c r="AU16" s="36"/>
      <c r="AV16" s="29"/>
      <c r="AW16" s="36"/>
      <c r="AX16" s="36"/>
      <c r="AY16" s="36"/>
      <c r="AZ16" s="29"/>
      <c r="BA16" s="36"/>
      <c r="BB16" s="36"/>
      <c r="BC16" s="36"/>
      <c r="BD16" s="36"/>
      <c r="BE16" s="36"/>
      <c r="BF16" s="36"/>
      <c r="BG16" s="36"/>
      <c r="BH16" s="36"/>
      <c r="BI16" s="36"/>
      <c r="BJ16" s="29"/>
      <c r="BK16" s="36"/>
      <c r="BL16" s="29"/>
      <c r="BM16" s="36"/>
      <c r="BN16" s="36"/>
      <c r="BO16" s="36"/>
      <c r="BP16" s="29"/>
      <c r="BQ16" s="36"/>
      <c r="BR16" s="29"/>
      <c r="BS16" s="36"/>
      <c r="BT16" s="36"/>
      <c r="BU16" s="36"/>
      <c r="BV16" s="36"/>
    </row>
    <row r="17" spans="1:74" x14ac:dyDescent="0.25">
      <c r="A17" s="39">
        <v>15</v>
      </c>
      <c r="B17" s="39">
        <v>3</v>
      </c>
      <c r="C17" s="37" t="s">
        <v>482</v>
      </c>
      <c r="D17" s="40">
        <f>ноябрь!D17-декабрь!E17</f>
        <v>-543.45615451207721</v>
      </c>
      <c r="E17" s="40">
        <f t="shared" si="0"/>
        <v>0</v>
      </c>
      <c r="F17" s="36"/>
      <c r="G17" s="36"/>
      <c r="H17" s="36"/>
      <c r="I17" s="27"/>
      <c r="J17" s="36"/>
      <c r="K17" s="36"/>
      <c r="L17" s="36"/>
      <c r="M17" s="36"/>
      <c r="N17" s="36"/>
      <c r="O17" s="29"/>
      <c r="P17" s="36"/>
      <c r="Q17" s="29"/>
      <c r="R17" s="36"/>
      <c r="S17" s="36"/>
      <c r="T17" s="36"/>
      <c r="U17" s="36"/>
      <c r="V17" s="36"/>
      <c r="W17" s="36"/>
      <c r="X17" s="36"/>
      <c r="Y17" s="29"/>
      <c r="Z17" s="36"/>
      <c r="AA17" s="66"/>
      <c r="AB17" s="36"/>
      <c r="AC17" s="36"/>
      <c r="AD17" s="36"/>
      <c r="AE17" s="36"/>
      <c r="AF17" s="36"/>
      <c r="AG17" s="36"/>
      <c r="AH17" s="29"/>
      <c r="AI17" s="36"/>
      <c r="AJ17" s="29"/>
      <c r="AK17" s="36"/>
      <c r="AL17" s="36"/>
      <c r="AM17" s="36"/>
      <c r="AN17" s="29"/>
      <c r="AO17" s="36"/>
      <c r="AP17" s="29"/>
      <c r="AQ17" s="36"/>
      <c r="AR17" s="29"/>
      <c r="AS17" s="36"/>
      <c r="AT17" s="36"/>
      <c r="AU17" s="36"/>
      <c r="AV17" s="29"/>
      <c r="AW17" s="36"/>
      <c r="AX17" s="36"/>
      <c r="AY17" s="36"/>
      <c r="AZ17" s="29"/>
      <c r="BA17" s="36"/>
      <c r="BB17" s="36"/>
      <c r="BC17" s="36"/>
      <c r="BD17" s="36"/>
      <c r="BE17" s="36"/>
      <c r="BF17" s="36"/>
      <c r="BG17" s="36"/>
      <c r="BH17" s="36"/>
      <c r="BI17" s="36"/>
      <c r="BJ17" s="29"/>
      <c r="BK17" s="36"/>
      <c r="BL17" s="29"/>
      <c r="BM17" s="36"/>
      <c r="BN17" s="36"/>
      <c r="BO17" s="36"/>
      <c r="BP17" s="29"/>
      <c r="BQ17" s="36"/>
      <c r="BR17" s="29"/>
      <c r="BS17" s="36"/>
      <c r="BT17" s="36"/>
      <c r="BU17" s="36"/>
      <c r="BV17" s="36"/>
    </row>
    <row r="18" spans="1:74" x14ac:dyDescent="0.25">
      <c r="A18" s="39">
        <v>16</v>
      </c>
      <c r="B18" s="39">
        <v>1</v>
      </c>
      <c r="C18" s="37" t="s">
        <v>483</v>
      </c>
      <c r="D18" s="40">
        <f>ноябрь!D18-декабрь!E18</f>
        <v>196.92632924637684</v>
      </c>
      <c r="E18" s="40">
        <f t="shared" si="0"/>
        <v>0</v>
      </c>
      <c r="F18" s="36"/>
      <c r="G18" s="36"/>
      <c r="H18" s="36"/>
      <c r="I18" s="27"/>
      <c r="J18" s="36"/>
      <c r="K18" s="36"/>
      <c r="L18" s="36"/>
      <c r="M18" s="36"/>
      <c r="N18" s="36"/>
      <c r="O18" s="29"/>
      <c r="P18" s="36"/>
      <c r="Q18" s="29"/>
      <c r="R18" s="36"/>
      <c r="S18" s="36"/>
      <c r="T18" s="36"/>
      <c r="U18" s="36"/>
      <c r="V18" s="36"/>
      <c r="W18" s="36"/>
      <c r="X18" s="36"/>
      <c r="Y18" s="29"/>
      <c r="Z18" s="36"/>
      <c r="AA18" s="66"/>
      <c r="AB18" s="36"/>
      <c r="AC18" s="36"/>
      <c r="AD18" s="36"/>
      <c r="AE18" s="36"/>
      <c r="AF18" s="36"/>
      <c r="AG18" s="36"/>
      <c r="AH18" s="29"/>
      <c r="AI18" s="36"/>
      <c r="AJ18" s="29"/>
      <c r="AK18" s="36"/>
      <c r="AL18" s="36"/>
      <c r="AM18" s="36"/>
      <c r="AN18" s="29"/>
      <c r="AO18" s="36"/>
      <c r="AP18" s="29"/>
      <c r="AQ18" s="36"/>
      <c r="AR18" s="29"/>
      <c r="AS18" s="36"/>
      <c r="AT18" s="36"/>
      <c r="AU18" s="36"/>
      <c r="AV18" s="29"/>
      <c r="AW18" s="36"/>
      <c r="AX18" s="36"/>
      <c r="AY18" s="36"/>
      <c r="AZ18" s="29"/>
      <c r="BA18" s="36"/>
      <c r="BB18" s="36"/>
      <c r="BC18" s="36"/>
      <c r="BD18" s="36"/>
      <c r="BE18" s="36"/>
      <c r="BF18" s="36"/>
      <c r="BG18" s="36"/>
      <c r="BH18" s="36"/>
      <c r="BI18" s="36"/>
      <c r="BJ18" s="29"/>
      <c r="BK18" s="36"/>
      <c r="BL18" s="29"/>
      <c r="BM18" s="36"/>
      <c r="BN18" s="36"/>
      <c r="BO18" s="36"/>
      <c r="BP18" s="29"/>
      <c r="BQ18" s="36"/>
      <c r="BR18" s="29"/>
      <c r="BS18" s="36"/>
      <c r="BT18" s="36"/>
      <c r="BU18" s="36"/>
      <c r="BV18" s="36"/>
    </row>
    <row r="19" spans="1:74" x14ac:dyDescent="0.25">
      <c r="A19" s="39">
        <v>17</v>
      </c>
      <c r="B19" s="39">
        <v>2</v>
      </c>
      <c r="C19" s="37" t="s">
        <v>484</v>
      </c>
      <c r="D19" s="40">
        <f>ноябрь!D19-декабрь!E19</f>
        <v>207.67125689855067</v>
      </c>
      <c r="E19" s="40">
        <f t="shared" si="0"/>
        <v>0</v>
      </c>
      <c r="F19" s="36"/>
      <c r="G19" s="36"/>
      <c r="H19" s="36"/>
      <c r="I19" s="27"/>
      <c r="J19" s="36"/>
      <c r="K19" s="36"/>
      <c r="L19" s="36"/>
      <c r="M19" s="36"/>
      <c r="N19" s="36"/>
      <c r="O19" s="29"/>
      <c r="P19" s="36"/>
      <c r="Q19" s="29"/>
      <c r="R19" s="36"/>
      <c r="S19" s="36"/>
      <c r="T19" s="36"/>
      <c r="U19" s="36"/>
      <c r="V19" s="36"/>
      <c r="W19" s="36"/>
      <c r="X19" s="36"/>
      <c r="Y19" s="29"/>
      <c r="Z19" s="36"/>
      <c r="AA19" s="66"/>
      <c r="AB19" s="36"/>
      <c r="AC19" s="36"/>
      <c r="AD19" s="36"/>
      <c r="AE19" s="36"/>
      <c r="AF19" s="36"/>
      <c r="AG19" s="36"/>
      <c r="AH19" s="29"/>
      <c r="AI19" s="36"/>
      <c r="AJ19" s="29"/>
      <c r="AK19" s="36"/>
      <c r="AL19" s="36"/>
      <c r="AM19" s="36"/>
      <c r="AN19" s="29"/>
      <c r="AO19" s="36"/>
      <c r="AP19" s="29"/>
      <c r="AQ19" s="36"/>
      <c r="AR19" s="29"/>
      <c r="AS19" s="36"/>
      <c r="AT19" s="36"/>
      <c r="AU19" s="36"/>
      <c r="AV19" s="29"/>
      <c r="AW19" s="36"/>
      <c r="AX19" s="36"/>
      <c r="AY19" s="36"/>
      <c r="AZ19" s="29"/>
      <c r="BA19" s="36"/>
      <c r="BB19" s="36"/>
      <c r="BC19" s="36"/>
      <c r="BD19" s="36"/>
      <c r="BE19" s="36"/>
      <c r="BF19" s="36"/>
      <c r="BG19" s="36"/>
      <c r="BH19" s="36"/>
      <c r="BI19" s="36"/>
      <c r="BJ19" s="29"/>
      <c r="BK19" s="36"/>
      <c r="BL19" s="29"/>
      <c r="BM19" s="36"/>
      <c r="BN19" s="36"/>
      <c r="BO19" s="36"/>
      <c r="BP19" s="29"/>
      <c r="BQ19" s="36"/>
      <c r="BR19" s="29"/>
      <c r="BS19" s="36"/>
      <c r="BT19" s="36"/>
      <c r="BU19" s="36"/>
      <c r="BV19" s="36"/>
    </row>
    <row r="20" spans="1:74" x14ac:dyDescent="0.25">
      <c r="A20" s="39">
        <v>18</v>
      </c>
      <c r="B20" s="39">
        <v>2</v>
      </c>
      <c r="C20" s="37" t="s">
        <v>939</v>
      </c>
      <c r="D20" s="40">
        <f>ноябрь!D20-декабрь!E20</f>
        <v>629.23636769082123</v>
      </c>
      <c r="E20" s="40">
        <f t="shared" si="0"/>
        <v>0</v>
      </c>
      <c r="F20" s="36"/>
      <c r="G20" s="36"/>
      <c r="H20" s="36"/>
      <c r="I20" s="27"/>
      <c r="J20" s="36"/>
      <c r="K20" s="36"/>
      <c r="L20" s="36"/>
      <c r="M20" s="36"/>
      <c r="N20" s="36"/>
      <c r="O20" s="29"/>
      <c r="P20" s="36"/>
      <c r="Q20" s="29"/>
      <c r="R20" s="36"/>
      <c r="S20" s="36"/>
      <c r="T20" s="36"/>
      <c r="U20" s="36"/>
      <c r="V20" s="36"/>
      <c r="W20" s="36"/>
      <c r="X20" s="36"/>
      <c r="Y20" s="29"/>
      <c r="Z20" s="36"/>
      <c r="AA20" s="66"/>
      <c r="AB20" s="36"/>
      <c r="AC20" s="36"/>
      <c r="AD20" s="36"/>
      <c r="AE20" s="36"/>
      <c r="AF20" s="36"/>
      <c r="AG20" s="36"/>
      <c r="AH20" s="29"/>
      <c r="AI20" s="36"/>
      <c r="AJ20" s="29"/>
      <c r="AK20" s="36"/>
      <c r="AL20" s="36"/>
      <c r="AM20" s="36"/>
      <c r="AN20" s="29"/>
      <c r="AO20" s="36"/>
      <c r="AP20" s="29"/>
      <c r="AQ20" s="36"/>
      <c r="AR20" s="29"/>
      <c r="AS20" s="36"/>
      <c r="AT20" s="36"/>
      <c r="AU20" s="36"/>
      <c r="AV20" s="29"/>
      <c r="AW20" s="36"/>
      <c r="AX20" s="36"/>
      <c r="AY20" s="36"/>
      <c r="AZ20" s="29"/>
      <c r="BA20" s="36"/>
      <c r="BB20" s="36"/>
      <c r="BC20" s="36"/>
      <c r="BD20" s="36"/>
      <c r="BE20" s="36"/>
      <c r="BF20" s="36"/>
      <c r="BG20" s="36"/>
      <c r="BH20" s="36"/>
      <c r="BI20" s="36"/>
      <c r="BJ20" s="29"/>
      <c r="BK20" s="36"/>
      <c r="BL20" s="29"/>
      <c r="BM20" s="36"/>
      <c r="BN20" s="36"/>
      <c r="BO20" s="36"/>
      <c r="BP20" s="29"/>
      <c r="BQ20" s="36"/>
      <c r="BR20" s="29"/>
      <c r="BS20" s="36"/>
      <c r="BT20" s="36"/>
      <c r="BU20" s="36"/>
      <c r="BV20" s="36"/>
    </row>
    <row r="21" spans="1:74" x14ac:dyDescent="0.25">
      <c r="A21" s="39">
        <v>19</v>
      </c>
      <c r="B21" s="39">
        <v>2</v>
      </c>
      <c r="C21" s="37" t="s">
        <v>485</v>
      </c>
      <c r="D21" s="40">
        <f>ноябрь!D21-декабрь!E21</f>
        <v>1468.1395928888887</v>
      </c>
      <c r="E21" s="40">
        <f t="shared" si="0"/>
        <v>0</v>
      </c>
      <c r="F21" s="36"/>
      <c r="G21" s="36"/>
      <c r="H21" s="36"/>
      <c r="I21" s="27"/>
      <c r="J21" s="36"/>
      <c r="K21" s="36"/>
      <c r="L21" s="36"/>
      <c r="M21" s="36"/>
      <c r="N21" s="36"/>
      <c r="O21" s="29"/>
      <c r="P21" s="36"/>
      <c r="Q21" s="29"/>
      <c r="R21" s="36"/>
      <c r="S21" s="36"/>
      <c r="T21" s="36"/>
      <c r="U21" s="36"/>
      <c r="V21" s="36"/>
      <c r="W21" s="36"/>
      <c r="X21" s="36"/>
      <c r="Y21" s="29"/>
      <c r="Z21" s="36"/>
      <c r="AA21" s="66"/>
      <c r="AB21" s="36"/>
      <c r="AC21" s="36"/>
      <c r="AD21" s="36"/>
      <c r="AE21" s="36"/>
      <c r="AF21" s="36"/>
      <c r="AG21" s="36"/>
      <c r="AH21" s="29"/>
      <c r="AI21" s="36"/>
      <c r="AJ21" s="29"/>
      <c r="AK21" s="36"/>
      <c r="AL21" s="36"/>
      <c r="AM21" s="36"/>
      <c r="AN21" s="29"/>
      <c r="AO21" s="36"/>
      <c r="AP21" s="29"/>
      <c r="AQ21" s="36"/>
      <c r="AR21" s="29"/>
      <c r="AS21" s="36"/>
      <c r="AT21" s="36"/>
      <c r="AU21" s="36"/>
      <c r="AV21" s="29"/>
      <c r="AW21" s="36"/>
      <c r="AX21" s="36"/>
      <c r="AY21" s="36"/>
      <c r="AZ21" s="29"/>
      <c r="BA21" s="36"/>
      <c r="BB21" s="36"/>
      <c r="BC21" s="36"/>
      <c r="BD21" s="36"/>
      <c r="BE21" s="36"/>
      <c r="BF21" s="36"/>
      <c r="BG21" s="36"/>
      <c r="BH21" s="36"/>
      <c r="BI21" s="36"/>
      <c r="BJ21" s="29"/>
      <c r="BK21" s="36"/>
      <c r="BL21" s="29"/>
      <c r="BM21" s="36"/>
      <c r="BN21" s="36"/>
      <c r="BO21" s="36"/>
      <c r="BP21" s="29"/>
      <c r="BQ21" s="36"/>
      <c r="BR21" s="29"/>
      <c r="BS21" s="36"/>
      <c r="BT21" s="36"/>
      <c r="BU21" s="36"/>
      <c r="BV21" s="36"/>
    </row>
    <row r="22" spans="1:74" x14ac:dyDescent="0.25">
      <c r="A22" s="39">
        <v>20</v>
      </c>
      <c r="B22" s="39">
        <v>2</v>
      </c>
      <c r="C22" s="37" t="s">
        <v>486</v>
      </c>
      <c r="D22" s="40">
        <f>ноябрь!D22-декабрь!E22</f>
        <v>307.61786298550749</v>
      </c>
      <c r="E22" s="40">
        <f t="shared" si="0"/>
        <v>0</v>
      </c>
      <c r="F22" s="36"/>
      <c r="G22" s="36"/>
      <c r="H22" s="36"/>
      <c r="I22" s="27"/>
      <c r="J22" s="36"/>
      <c r="K22" s="36"/>
      <c r="L22" s="36"/>
      <c r="M22" s="36"/>
      <c r="N22" s="36"/>
      <c r="O22" s="29"/>
      <c r="P22" s="36"/>
      <c r="Q22" s="29"/>
      <c r="R22" s="36"/>
      <c r="S22" s="36"/>
      <c r="T22" s="36"/>
      <c r="U22" s="36"/>
      <c r="V22" s="36"/>
      <c r="W22" s="36"/>
      <c r="X22" s="36"/>
      <c r="Y22" s="29"/>
      <c r="Z22" s="36"/>
      <c r="AA22" s="66"/>
      <c r="AB22" s="36"/>
      <c r="AC22" s="36"/>
      <c r="AD22" s="36"/>
      <c r="AE22" s="36"/>
      <c r="AF22" s="36"/>
      <c r="AG22" s="36"/>
      <c r="AH22" s="29"/>
      <c r="AI22" s="36"/>
      <c r="AJ22" s="29"/>
      <c r="AK22" s="36"/>
      <c r="AL22" s="36"/>
      <c r="AM22" s="36"/>
      <c r="AN22" s="29"/>
      <c r="AO22" s="36"/>
      <c r="AP22" s="29"/>
      <c r="AQ22" s="36"/>
      <c r="AR22" s="29"/>
      <c r="AS22" s="36"/>
      <c r="AT22" s="36"/>
      <c r="AU22" s="36"/>
      <c r="AV22" s="29"/>
      <c r="AW22" s="36"/>
      <c r="AX22" s="36"/>
      <c r="AY22" s="36"/>
      <c r="AZ22" s="29"/>
      <c r="BA22" s="36"/>
      <c r="BB22" s="36"/>
      <c r="BC22" s="36"/>
      <c r="BD22" s="36"/>
      <c r="BE22" s="36"/>
      <c r="BF22" s="36"/>
      <c r="BG22" s="36"/>
      <c r="BH22" s="36"/>
      <c r="BI22" s="36"/>
      <c r="BJ22" s="29"/>
      <c r="BK22" s="36"/>
      <c r="BL22" s="29"/>
      <c r="BM22" s="36"/>
      <c r="BN22" s="36"/>
      <c r="BO22" s="36"/>
      <c r="BP22" s="29"/>
      <c r="BQ22" s="36"/>
      <c r="BR22" s="29"/>
      <c r="BS22" s="36"/>
      <c r="BT22" s="36"/>
      <c r="BU22" s="36"/>
      <c r="BV22" s="36"/>
    </row>
    <row r="23" spans="1:74" x14ac:dyDescent="0.25">
      <c r="A23" s="39">
        <v>21</v>
      </c>
      <c r="B23" s="39">
        <v>2</v>
      </c>
      <c r="C23" s="37" t="s">
        <v>487</v>
      </c>
      <c r="D23" s="40">
        <f>ноябрь!D23-декабрь!E23</f>
        <v>-657.1079528502421</v>
      </c>
      <c r="E23" s="40">
        <f t="shared" si="0"/>
        <v>0</v>
      </c>
      <c r="F23" s="36"/>
      <c r="G23" s="36"/>
      <c r="H23" s="36"/>
      <c r="I23" s="27"/>
      <c r="J23" s="36"/>
      <c r="K23" s="36"/>
      <c r="L23" s="36"/>
      <c r="M23" s="36"/>
      <c r="N23" s="36"/>
      <c r="O23" s="29"/>
      <c r="P23" s="36"/>
      <c r="Q23" s="29"/>
      <c r="R23" s="36"/>
      <c r="S23" s="36"/>
      <c r="T23" s="36"/>
      <c r="U23" s="36"/>
      <c r="V23" s="36"/>
      <c r="W23" s="36"/>
      <c r="X23" s="36"/>
      <c r="Y23" s="29"/>
      <c r="Z23" s="36"/>
      <c r="AA23" s="66"/>
      <c r="AB23" s="36"/>
      <c r="AC23" s="36"/>
      <c r="AD23" s="36"/>
      <c r="AE23" s="36"/>
      <c r="AF23" s="36"/>
      <c r="AG23" s="36"/>
      <c r="AH23" s="29"/>
      <c r="AI23" s="36"/>
      <c r="AJ23" s="29"/>
      <c r="AK23" s="36"/>
      <c r="AL23" s="36"/>
      <c r="AM23" s="36"/>
      <c r="AN23" s="29"/>
      <c r="AO23" s="36"/>
      <c r="AP23" s="29"/>
      <c r="AQ23" s="36"/>
      <c r="AR23" s="29"/>
      <c r="AS23" s="36"/>
      <c r="AT23" s="36"/>
      <c r="AU23" s="36"/>
      <c r="AV23" s="29"/>
      <c r="AW23" s="36"/>
      <c r="AX23" s="36"/>
      <c r="AY23" s="36"/>
      <c r="AZ23" s="29"/>
      <c r="BA23" s="36"/>
      <c r="BB23" s="36"/>
      <c r="BC23" s="36"/>
      <c r="BD23" s="36"/>
      <c r="BE23" s="36"/>
      <c r="BF23" s="36"/>
      <c r="BG23" s="36"/>
      <c r="BH23" s="36"/>
      <c r="BI23" s="36"/>
      <c r="BJ23" s="29"/>
      <c r="BK23" s="36"/>
      <c r="BL23" s="29"/>
      <c r="BM23" s="36"/>
      <c r="BN23" s="36"/>
      <c r="BO23" s="36"/>
      <c r="BP23" s="29"/>
      <c r="BQ23" s="36"/>
      <c r="BR23" s="29"/>
      <c r="BS23" s="36"/>
      <c r="BT23" s="36"/>
      <c r="BU23" s="36"/>
      <c r="BV23" s="36"/>
    </row>
    <row r="24" spans="1:74" x14ac:dyDescent="0.25">
      <c r="A24" s="39">
        <v>22</v>
      </c>
      <c r="B24" s="39">
        <v>2</v>
      </c>
      <c r="C24" s="37" t="s">
        <v>488</v>
      </c>
      <c r="D24" s="40">
        <f>ноябрь!D24-декабрь!E24</f>
        <v>459.51744444444438</v>
      </c>
      <c r="E24" s="40">
        <f t="shared" si="0"/>
        <v>0</v>
      </c>
      <c r="F24" s="36"/>
      <c r="G24" s="36"/>
      <c r="H24" s="36"/>
      <c r="I24" s="27"/>
      <c r="J24" s="36"/>
      <c r="K24" s="36"/>
      <c r="L24" s="36"/>
      <c r="M24" s="36"/>
      <c r="N24" s="36"/>
      <c r="O24" s="29"/>
      <c r="P24" s="36"/>
      <c r="Q24" s="29"/>
      <c r="R24" s="36"/>
      <c r="S24" s="36"/>
      <c r="T24" s="36"/>
      <c r="U24" s="36"/>
      <c r="V24" s="36"/>
      <c r="W24" s="36"/>
      <c r="X24" s="36"/>
      <c r="Y24" s="29"/>
      <c r="Z24" s="36"/>
      <c r="AA24" s="66"/>
      <c r="AB24" s="36"/>
      <c r="AC24" s="36"/>
      <c r="AD24" s="36"/>
      <c r="AE24" s="36"/>
      <c r="AF24" s="36"/>
      <c r="AG24" s="36"/>
      <c r="AH24" s="29"/>
      <c r="AI24" s="36"/>
      <c r="AJ24" s="29"/>
      <c r="AK24" s="36"/>
      <c r="AL24" s="36"/>
      <c r="AM24" s="36"/>
      <c r="AN24" s="29"/>
      <c r="AO24" s="36"/>
      <c r="AP24" s="29"/>
      <c r="AQ24" s="36"/>
      <c r="AR24" s="29"/>
      <c r="AS24" s="36"/>
      <c r="AT24" s="36"/>
      <c r="AU24" s="36"/>
      <c r="AV24" s="29"/>
      <c r="AW24" s="36"/>
      <c r="AX24" s="36"/>
      <c r="AY24" s="36"/>
      <c r="AZ24" s="29"/>
      <c r="BA24" s="36"/>
      <c r="BB24" s="36"/>
      <c r="BC24" s="36"/>
      <c r="BD24" s="36"/>
      <c r="BE24" s="36"/>
      <c r="BF24" s="36"/>
      <c r="BG24" s="36"/>
      <c r="BH24" s="36"/>
      <c r="BI24" s="36"/>
      <c r="BJ24" s="29"/>
      <c r="BK24" s="36"/>
      <c r="BL24" s="29"/>
      <c r="BM24" s="36"/>
      <c r="BN24" s="36"/>
      <c r="BO24" s="36"/>
      <c r="BP24" s="29"/>
      <c r="BQ24" s="36"/>
      <c r="BR24" s="29"/>
      <c r="BS24" s="36"/>
      <c r="BT24" s="36"/>
      <c r="BU24" s="36"/>
      <c r="BV24" s="36"/>
    </row>
    <row r="25" spans="1:74" x14ac:dyDescent="0.25">
      <c r="A25" s="39">
        <v>23</v>
      </c>
      <c r="B25" s="39">
        <v>2</v>
      </c>
      <c r="C25" s="37" t="s">
        <v>489</v>
      </c>
      <c r="D25" s="40">
        <f>ноябрь!D25-декабрь!E25</f>
        <v>636.17380302415438</v>
      </c>
      <c r="E25" s="40">
        <f t="shared" si="0"/>
        <v>0</v>
      </c>
      <c r="F25" s="36"/>
      <c r="G25" s="36"/>
      <c r="H25" s="36"/>
      <c r="I25" s="27"/>
      <c r="J25" s="36"/>
      <c r="K25" s="36"/>
      <c r="L25" s="36"/>
      <c r="M25" s="36"/>
      <c r="N25" s="36"/>
      <c r="O25" s="29"/>
      <c r="P25" s="36"/>
      <c r="Q25" s="29"/>
      <c r="R25" s="36"/>
      <c r="S25" s="36"/>
      <c r="T25" s="36"/>
      <c r="U25" s="36"/>
      <c r="V25" s="36"/>
      <c r="W25" s="36"/>
      <c r="X25" s="36"/>
      <c r="Y25" s="29"/>
      <c r="Z25" s="36"/>
      <c r="AA25" s="66"/>
      <c r="AB25" s="36"/>
      <c r="AC25" s="36"/>
      <c r="AD25" s="36"/>
      <c r="AE25" s="36"/>
      <c r="AF25" s="36"/>
      <c r="AG25" s="36"/>
      <c r="AH25" s="29"/>
      <c r="AI25" s="36"/>
      <c r="AJ25" s="29"/>
      <c r="AK25" s="36"/>
      <c r="AL25" s="36"/>
      <c r="AM25" s="36"/>
      <c r="AN25" s="29"/>
      <c r="AO25" s="36"/>
      <c r="AP25" s="29"/>
      <c r="AQ25" s="36"/>
      <c r="AR25" s="29"/>
      <c r="AS25" s="36"/>
      <c r="AT25" s="36"/>
      <c r="AU25" s="36"/>
      <c r="AV25" s="29"/>
      <c r="AW25" s="36"/>
      <c r="AX25" s="36"/>
      <c r="AY25" s="36"/>
      <c r="AZ25" s="29"/>
      <c r="BA25" s="36"/>
      <c r="BB25" s="36"/>
      <c r="BC25" s="36"/>
      <c r="BD25" s="36"/>
      <c r="BE25" s="36"/>
      <c r="BF25" s="36"/>
      <c r="BG25" s="36"/>
      <c r="BH25" s="36"/>
      <c r="BI25" s="36"/>
      <c r="BJ25" s="29"/>
      <c r="BK25" s="36"/>
      <c r="BL25" s="29"/>
      <c r="BM25" s="36"/>
      <c r="BN25" s="36"/>
      <c r="BO25" s="36"/>
      <c r="BP25" s="29"/>
      <c r="BQ25" s="36"/>
      <c r="BR25" s="29"/>
      <c r="BS25" s="36"/>
      <c r="BT25" s="36"/>
      <c r="BU25" s="36"/>
      <c r="BV25" s="36"/>
    </row>
    <row r="26" spans="1:74" x14ac:dyDescent="0.25">
      <c r="A26" s="39">
        <v>24</v>
      </c>
      <c r="B26" s="39">
        <v>2</v>
      </c>
      <c r="C26" s="37" t="s">
        <v>490</v>
      </c>
      <c r="D26" s="40">
        <f>ноябрь!D26-декабрь!E26</f>
        <v>138.5165020289854</v>
      </c>
      <c r="E26" s="40">
        <f t="shared" si="0"/>
        <v>0</v>
      </c>
      <c r="F26" s="36"/>
      <c r="G26" s="36"/>
      <c r="H26" s="36"/>
      <c r="I26" s="27"/>
      <c r="J26" s="36"/>
      <c r="K26" s="36"/>
      <c r="L26" s="36"/>
      <c r="M26" s="36"/>
      <c r="N26" s="36"/>
      <c r="O26" s="29"/>
      <c r="P26" s="36"/>
      <c r="Q26" s="29"/>
      <c r="R26" s="36"/>
      <c r="S26" s="36"/>
      <c r="T26" s="36"/>
      <c r="U26" s="36"/>
      <c r="V26" s="36"/>
      <c r="W26" s="36"/>
      <c r="X26" s="36"/>
      <c r="Y26" s="29"/>
      <c r="Z26" s="36"/>
      <c r="AA26" s="66"/>
      <c r="AB26" s="36"/>
      <c r="AC26" s="36"/>
      <c r="AD26" s="36"/>
      <c r="AE26" s="36"/>
      <c r="AF26" s="36"/>
      <c r="AG26" s="36"/>
      <c r="AH26" s="29"/>
      <c r="AI26" s="36"/>
      <c r="AJ26" s="29"/>
      <c r="AK26" s="36"/>
      <c r="AL26" s="36"/>
      <c r="AM26" s="36"/>
      <c r="AN26" s="29"/>
      <c r="AO26" s="36"/>
      <c r="AP26" s="29"/>
      <c r="AQ26" s="36"/>
      <c r="AR26" s="29"/>
      <c r="AS26" s="36"/>
      <c r="AT26" s="36"/>
      <c r="AU26" s="36"/>
      <c r="AV26" s="29"/>
      <c r="AW26" s="36"/>
      <c r="AX26" s="36"/>
      <c r="AY26" s="36"/>
      <c r="AZ26" s="29"/>
      <c r="BA26" s="36"/>
      <c r="BB26" s="36"/>
      <c r="BC26" s="36"/>
      <c r="BD26" s="36"/>
      <c r="BE26" s="36"/>
      <c r="BF26" s="36"/>
      <c r="BG26" s="36"/>
      <c r="BH26" s="36"/>
      <c r="BI26" s="36"/>
      <c r="BJ26" s="29"/>
      <c r="BK26" s="36"/>
      <c r="BL26" s="29"/>
      <c r="BM26" s="36"/>
      <c r="BN26" s="36"/>
      <c r="BO26" s="36"/>
      <c r="BP26" s="29"/>
      <c r="BQ26" s="36"/>
      <c r="BR26" s="29"/>
      <c r="BS26" s="36"/>
      <c r="BT26" s="36"/>
      <c r="BU26" s="36"/>
      <c r="BV26" s="36"/>
    </row>
    <row r="27" spans="1:74" x14ac:dyDescent="0.25">
      <c r="A27" s="39">
        <v>25</v>
      </c>
      <c r="B27" s="39">
        <v>1</v>
      </c>
      <c r="C27" s="37" t="s">
        <v>491</v>
      </c>
      <c r="D27" s="40">
        <f>ноябрь!D27-декабрь!E27</f>
        <v>1285.3427440386474</v>
      </c>
      <c r="E27" s="40">
        <f t="shared" si="0"/>
        <v>0</v>
      </c>
      <c r="F27" s="36"/>
      <c r="G27" s="36"/>
      <c r="H27" s="36"/>
      <c r="I27" s="27"/>
      <c r="J27" s="36"/>
      <c r="K27" s="36"/>
      <c r="L27" s="36"/>
      <c r="M27" s="36"/>
      <c r="N27" s="36"/>
      <c r="O27" s="29"/>
      <c r="P27" s="36"/>
      <c r="Q27" s="29"/>
      <c r="R27" s="36"/>
      <c r="S27" s="36"/>
      <c r="T27" s="36"/>
      <c r="U27" s="36"/>
      <c r="V27" s="36"/>
      <c r="W27" s="36"/>
      <c r="X27" s="36"/>
      <c r="Y27" s="29"/>
      <c r="Z27" s="36"/>
      <c r="AA27" s="66"/>
      <c r="AB27" s="36"/>
      <c r="AC27" s="36"/>
      <c r="AD27" s="36"/>
      <c r="AE27" s="36"/>
      <c r="AF27" s="36"/>
      <c r="AG27" s="36"/>
      <c r="AH27" s="29"/>
      <c r="AI27" s="36"/>
      <c r="AJ27" s="29"/>
      <c r="AK27" s="36"/>
      <c r="AL27" s="36"/>
      <c r="AM27" s="36"/>
      <c r="AN27" s="29"/>
      <c r="AO27" s="36"/>
      <c r="AP27" s="29"/>
      <c r="AQ27" s="36"/>
      <c r="AR27" s="29"/>
      <c r="AS27" s="36"/>
      <c r="AT27" s="36"/>
      <c r="AU27" s="36"/>
      <c r="AV27" s="29"/>
      <c r="AW27" s="36"/>
      <c r="AX27" s="36"/>
      <c r="AY27" s="36"/>
      <c r="AZ27" s="29"/>
      <c r="BA27" s="36"/>
      <c r="BB27" s="36"/>
      <c r="BC27" s="36"/>
      <c r="BD27" s="36"/>
      <c r="BE27" s="36"/>
      <c r="BF27" s="36"/>
      <c r="BG27" s="36"/>
      <c r="BH27" s="36"/>
      <c r="BI27" s="36"/>
      <c r="BJ27" s="29"/>
      <c r="BK27" s="36"/>
      <c r="BL27" s="29"/>
      <c r="BM27" s="36"/>
      <c r="BN27" s="36"/>
      <c r="BO27" s="36"/>
      <c r="BP27" s="29"/>
      <c r="BQ27" s="36"/>
      <c r="BR27" s="29"/>
      <c r="BS27" s="36"/>
      <c r="BT27" s="36"/>
      <c r="BU27" s="36"/>
      <c r="BV27" s="36"/>
    </row>
    <row r="28" spans="1:74" x14ac:dyDescent="0.25">
      <c r="A28" s="39">
        <v>26</v>
      </c>
      <c r="B28" s="39">
        <v>2</v>
      </c>
      <c r="C28" s="37" t="s">
        <v>492</v>
      </c>
      <c r="D28" s="40">
        <f>ноябрь!D28-декабрь!E28</f>
        <v>2919.460127787439</v>
      </c>
      <c r="E28" s="40">
        <f t="shared" si="0"/>
        <v>0</v>
      </c>
      <c r="F28" s="36"/>
      <c r="G28" s="36"/>
      <c r="H28" s="36"/>
      <c r="I28" s="27"/>
      <c r="J28" s="36"/>
      <c r="K28" s="36"/>
      <c r="L28" s="36"/>
      <c r="M28" s="36"/>
      <c r="N28" s="36"/>
      <c r="O28" s="29"/>
      <c r="P28" s="36"/>
      <c r="Q28" s="29"/>
      <c r="R28" s="36"/>
      <c r="S28" s="36"/>
      <c r="T28" s="36"/>
      <c r="U28" s="36"/>
      <c r="V28" s="36"/>
      <c r="W28" s="36"/>
      <c r="X28" s="36"/>
      <c r="Y28" s="29"/>
      <c r="Z28" s="36"/>
      <c r="AA28" s="66"/>
      <c r="AB28" s="36"/>
      <c r="AC28" s="36"/>
      <c r="AD28" s="36"/>
      <c r="AE28" s="36"/>
      <c r="AF28" s="36"/>
      <c r="AG28" s="36"/>
      <c r="AH28" s="29"/>
      <c r="AI28" s="36"/>
      <c r="AJ28" s="29"/>
      <c r="AK28" s="36"/>
      <c r="AL28" s="36"/>
      <c r="AM28" s="36"/>
      <c r="AN28" s="29"/>
      <c r="AO28" s="36"/>
      <c r="AP28" s="29"/>
      <c r="AQ28" s="36"/>
      <c r="AR28" s="29"/>
      <c r="AS28" s="36"/>
      <c r="AT28" s="36"/>
      <c r="AU28" s="36"/>
      <c r="AV28" s="29"/>
      <c r="AW28" s="36"/>
      <c r="AX28" s="36"/>
      <c r="AY28" s="36"/>
      <c r="AZ28" s="29"/>
      <c r="BA28" s="36"/>
      <c r="BB28" s="36"/>
      <c r="BC28" s="36"/>
      <c r="BD28" s="36"/>
      <c r="BE28" s="36"/>
      <c r="BF28" s="36"/>
      <c r="BG28" s="36"/>
      <c r="BH28" s="36"/>
      <c r="BI28" s="36"/>
      <c r="BJ28" s="29"/>
      <c r="BK28" s="36"/>
      <c r="BL28" s="29"/>
      <c r="BM28" s="36"/>
      <c r="BN28" s="36"/>
      <c r="BO28" s="36"/>
      <c r="BP28" s="29"/>
      <c r="BQ28" s="36"/>
      <c r="BR28" s="29"/>
      <c r="BS28" s="36"/>
      <c r="BT28" s="36"/>
      <c r="BU28" s="36"/>
      <c r="BV28" s="36"/>
    </row>
    <row r="29" spans="1:74" x14ac:dyDescent="0.25">
      <c r="A29" s="39">
        <v>27</v>
      </c>
      <c r="B29" s="39">
        <v>2</v>
      </c>
      <c r="C29" s="37" t="s">
        <v>493</v>
      </c>
      <c r="D29" s="40">
        <f>ноябрь!D29-декабрь!E29</f>
        <v>-56.125742512077316</v>
      </c>
      <c r="E29" s="40">
        <f t="shared" si="0"/>
        <v>0</v>
      </c>
      <c r="F29" s="36"/>
      <c r="G29" s="36"/>
      <c r="H29" s="36"/>
      <c r="I29" s="27"/>
      <c r="J29" s="36"/>
      <c r="K29" s="36"/>
      <c r="L29" s="36"/>
      <c r="M29" s="36"/>
      <c r="N29" s="36"/>
      <c r="O29" s="29"/>
      <c r="P29" s="36"/>
      <c r="Q29" s="29"/>
      <c r="R29" s="36"/>
      <c r="S29" s="36"/>
      <c r="T29" s="36"/>
      <c r="U29" s="36"/>
      <c r="V29" s="36"/>
      <c r="W29" s="36"/>
      <c r="X29" s="36"/>
      <c r="Y29" s="29"/>
      <c r="Z29" s="36"/>
      <c r="AA29" s="66"/>
      <c r="AB29" s="36"/>
      <c r="AC29" s="36"/>
      <c r="AD29" s="36"/>
      <c r="AE29" s="36"/>
      <c r="AF29" s="36"/>
      <c r="AG29" s="36"/>
      <c r="AH29" s="29"/>
      <c r="AI29" s="36"/>
      <c r="AJ29" s="29"/>
      <c r="AK29" s="36"/>
      <c r="AL29" s="36"/>
      <c r="AM29" s="36"/>
      <c r="AN29" s="29"/>
      <c r="AO29" s="36"/>
      <c r="AP29" s="29"/>
      <c r="AQ29" s="36"/>
      <c r="AR29" s="29"/>
      <c r="AS29" s="36"/>
      <c r="AT29" s="36"/>
      <c r="AU29" s="36"/>
      <c r="AV29" s="29"/>
      <c r="AW29" s="36"/>
      <c r="AX29" s="36"/>
      <c r="AY29" s="36"/>
      <c r="AZ29" s="29"/>
      <c r="BA29" s="36"/>
      <c r="BB29" s="36"/>
      <c r="BC29" s="36"/>
      <c r="BD29" s="36"/>
      <c r="BE29" s="36"/>
      <c r="BF29" s="36"/>
      <c r="BG29" s="36"/>
      <c r="BH29" s="36"/>
      <c r="BI29" s="36"/>
      <c r="BJ29" s="29"/>
      <c r="BK29" s="36"/>
      <c r="BL29" s="29"/>
      <c r="BM29" s="36"/>
      <c r="BN29" s="36"/>
      <c r="BO29" s="36"/>
      <c r="BP29" s="29"/>
      <c r="BQ29" s="36"/>
      <c r="BR29" s="29"/>
      <c r="BS29" s="36"/>
      <c r="BT29" s="36"/>
      <c r="BU29" s="36"/>
      <c r="BV29" s="36"/>
    </row>
    <row r="30" spans="1:74" x14ac:dyDescent="0.25">
      <c r="A30" s="39">
        <v>28</v>
      </c>
      <c r="B30" s="39">
        <v>2</v>
      </c>
      <c r="C30" s="37" t="s">
        <v>494</v>
      </c>
      <c r="D30" s="40">
        <f>ноябрь!D30-декабрь!E30</f>
        <v>563.74445324637679</v>
      </c>
      <c r="E30" s="40">
        <f t="shared" si="0"/>
        <v>0</v>
      </c>
      <c r="F30" s="36"/>
      <c r="G30" s="36"/>
      <c r="H30" s="36"/>
      <c r="I30" s="27"/>
      <c r="J30" s="36"/>
      <c r="K30" s="36"/>
      <c r="L30" s="36"/>
      <c r="M30" s="36"/>
      <c r="N30" s="36"/>
      <c r="O30" s="29"/>
      <c r="P30" s="36"/>
      <c r="Q30" s="29"/>
      <c r="R30" s="36"/>
      <c r="S30" s="36"/>
      <c r="T30" s="36"/>
      <c r="U30" s="36"/>
      <c r="V30" s="36"/>
      <c r="W30" s="36"/>
      <c r="X30" s="36"/>
      <c r="Y30" s="29"/>
      <c r="Z30" s="36"/>
      <c r="AA30" s="66"/>
      <c r="AB30" s="36"/>
      <c r="AC30" s="36"/>
      <c r="AD30" s="36"/>
      <c r="AE30" s="36"/>
      <c r="AF30" s="36"/>
      <c r="AG30" s="36"/>
      <c r="AH30" s="29"/>
      <c r="AI30" s="36"/>
      <c r="AJ30" s="29"/>
      <c r="AK30" s="36"/>
      <c r="AL30" s="36"/>
      <c r="AM30" s="36"/>
      <c r="AN30" s="29"/>
      <c r="AO30" s="36"/>
      <c r="AP30" s="29"/>
      <c r="AQ30" s="36"/>
      <c r="AR30" s="29"/>
      <c r="AS30" s="36"/>
      <c r="AT30" s="36"/>
      <c r="AU30" s="36"/>
      <c r="AV30" s="29"/>
      <c r="AW30" s="36"/>
      <c r="AX30" s="36"/>
      <c r="AY30" s="36"/>
      <c r="AZ30" s="29"/>
      <c r="BA30" s="36"/>
      <c r="BB30" s="36"/>
      <c r="BC30" s="36"/>
      <c r="BD30" s="36"/>
      <c r="BE30" s="36"/>
      <c r="BF30" s="36"/>
      <c r="BG30" s="36"/>
      <c r="BH30" s="36"/>
      <c r="BI30" s="36"/>
      <c r="BJ30" s="29"/>
      <c r="BK30" s="36"/>
      <c r="BL30" s="29"/>
      <c r="BM30" s="36"/>
      <c r="BN30" s="36"/>
      <c r="BO30" s="36"/>
      <c r="BP30" s="29"/>
      <c r="BQ30" s="36"/>
      <c r="BR30" s="29"/>
      <c r="BS30" s="36"/>
      <c r="BT30" s="36"/>
      <c r="BU30" s="36"/>
      <c r="BV30" s="36"/>
    </row>
    <row r="31" spans="1:74" x14ac:dyDescent="0.25">
      <c r="A31" s="39">
        <v>29</v>
      </c>
      <c r="B31" s="39">
        <v>2</v>
      </c>
      <c r="C31" s="37" t="s">
        <v>495</v>
      </c>
      <c r="D31" s="40">
        <f>ноябрь!D31-декабрь!E31</f>
        <v>-1391.4353681932366</v>
      </c>
      <c r="E31" s="40">
        <f t="shared" si="0"/>
        <v>0</v>
      </c>
      <c r="F31" s="36"/>
      <c r="G31" s="36"/>
      <c r="H31" s="36"/>
      <c r="I31" s="27"/>
      <c r="J31" s="36"/>
      <c r="K31" s="36"/>
      <c r="L31" s="36"/>
      <c r="M31" s="36"/>
      <c r="N31" s="36"/>
      <c r="O31" s="29"/>
      <c r="P31" s="36"/>
      <c r="Q31" s="29"/>
      <c r="R31" s="36"/>
      <c r="S31" s="36"/>
      <c r="T31" s="36"/>
      <c r="U31" s="36"/>
      <c r="V31" s="36"/>
      <c r="W31" s="36"/>
      <c r="X31" s="36"/>
      <c r="Y31" s="29"/>
      <c r="Z31" s="36"/>
      <c r="AA31" s="67"/>
      <c r="AB31" s="60"/>
      <c r="AC31" s="60"/>
      <c r="AD31" s="36"/>
      <c r="AE31" s="36"/>
      <c r="AF31" s="36"/>
      <c r="AG31" s="36"/>
      <c r="AH31" s="29"/>
      <c r="AI31" s="36"/>
      <c r="AJ31" s="29"/>
      <c r="AK31" s="36"/>
      <c r="AL31" s="36"/>
      <c r="AM31" s="36"/>
      <c r="AN31" s="29"/>
      <c r="AO31" s="36"/>
      <c r="AP31" s="29"/>
      <c r="AQ31" s="36"/>
      <c r="AR31" s="29"/>
      <c r="AS31" s="36"/>
      <c r="AT31" s="36"/>
      <c r="AU31" s="36"/>
      <c r="AV31" s="29"/>
      <c r="AW31" s="36"/>
      <c r="AX31" s="36"/>
      <c r="AY31" s="36"/>
      <c r="AZ31" s="29"/>
      <c r="BA31" s="36"/>
      <c r="BB31" s="36"/>
      <c r="BC31" s="36"/>
      <c r="BD31" s="36"/>
      <c r="BE31" s="36"/>
      <c r="BF31" s="36"/>
      <c r="BG31" s="36"/>
      <c r="BH31" s="36"/>
      <c r="BI31" s="36"/>
      <c r="BJ31" s="29"/>
      <c r="BK31" s="36"/>
      <c r="BL31" s="29"/>
      <c r="BM31" s="36"/>
      <c r="BN31" s="36"/>
      <c r="BO31" s="36"/>
      <c r="BP31" s="29"/>
      <c r="BQ31" s="36"/>
      <c r="BR31" s="29"/>
      <c r="BS31" s="36"/>
      <c r="BT31" s="36"/>
      <c r="BU31" s="36"/>
      <c r="BV31" s="36"/>
    </row>
    <row r="32" spans="1:74" x14ac:dyDescent="0.25">
      <c r="A32" s="39">
        <v>30</v>
      </c>
      <c r="B32" s="39">
        <v>2</v>
      </c>
      <c r="C32" s="37" t="s">
        <v>496</v>
      </c>
      <c r="D32" s="40">
        <f>ноябрь!D32-декабрь!E32</f>
        <v>476.83167825120779</v>
      </c>
      <c r="E32" s="40">
        <f t="shared" si="0"/>
        <v>0</v>
      </c>
      <c r="F32" s="36"/>
      <c r="G32" s="36"/>
      <c r="H32" s="36"/>
      <c r="I32" s="27"/>
      <c r="J32" s="36"/>
      <c r="K32" s="36"/>
      <c r="L32" s="36"/>
      <c r="M32" s="36"/>
      <c r="N32" s="36"/>
      <c r="O32" s="29"/>
      <c r="P32" s="36"/>
      <c r="Q32" s="29"/>
      <c r="R32" s="36"/>
      <c r="S32" s="36"/>
      <c r="T32" s="36"/>
      <c r="U32" s="36"/>
      <c r="V32" s="36"/>
      <c r="W32" s="36"/>
      <c r="X32" s="36"/>
      <c r="Y32" s="29"/>
      <c r="Z32" s="36"/>
      <c r="AA32" s="66"/>
      <c r="AB32" s="36"/>
      <c r="AC32" s="36"/>
      <c r="AD32" s="36"/>
      <c r="AE32" s="36"/>
      <c r="AF32" s="36"/>
      <c r="AG32" s="36"/>
      <c r="AH32" s="29"/>
      <c r="AI32" s="36"/>
      <c r="AJ32" s="29"/>
      <c r="AK32" s="36"/>
      <c r="AL32" s="36"/>
      <c r="AM32" s="36"/>
      <c r="AN32" s="29"/>
      <c r="AO32" s="36"/>
      <c r="AP32" s="29"/>
      <c r="AQ32" s="36"/>
      <c r="AR32" s="29"/>
      <c r="AS32" s="36"/>
      <c r="AT32" s="36"/>
      <c r="AU32" s="36"/>
      <c r="AV32" s="29"/>
      <c r="AW32" s="36"/>
      <c r="AX32" s="36"/>
      <c r="AY32" s="36"/>
      <c r="AZ32" s="29"/>
      <c r="BA32" s="36"/>
      <c r="BB32" s="36"/>
      <c r="BC32" s="36"/>
      <c r="BD32" s="36"/>
      <c r="BE32" s="36"/>
      <c r="BF32" s="36"/>
      <c r="BG32" s="36"/>
      <c r="BH32" s="36"/>
      <c r="BI32" s="36"/>
      <c r="BJ32" s="29"/>
      <c r="BK32" s="36"/>
      <c r="BL32" s="29"/>
      <c r="BM32" s="36"/>
      <c r="BN32" s="36"/>
      <c r="BO32" s="36"/>
      <c r="BP32" s="29"/>
      <c r="BQ32" s="36"/>
      <c r="BR32" s="29"/>
      <c r="BS32" s="36"/>
      <c r="BT32" s="36"/>
      <c r="BU32" s="36"/>
      <c r="BV32" s="36"/>
    </row>
    <row r="33" spans="1:74" ht="15.75" customHeight="1" x14ac:dyDescent="0.25">
      <c r="A33" s="39">
        <v>31</v>
      </c>
      <c r="B33" s="39">
        <v>1</v>
      </c>
      <c r="C33" s="37" t="s">
        <v>497</v>
      </c>
      <c r="D33" s="40">
        <f>ноябрь!D33-декабрь!E33</f>
        <v>-242.10662852173917</v>
      </c>
      <c r="E33" s="40">
        <f t="shared" si="0"/>
        <v>0</v>
      </c>
      <c r="F33" s="36"/>
      <c r="G33" s="36"/>
      <c r="H33" s="36"/>
      <c r="I33" s="27"/>
      <c r="J33" s="36"/>
      <c r="K33" s="36"/>
      <c r="L33" s="36"/>
      <c r="M33" s="36"/>
      <c r="N33" s="36"/>
      <c r="O33" s="29"/>
      <c r="P33" s="36"/>
      <c r="Q33" s="29"/>
      <c r="R33" s="36"/>
      <c r="S33" s="36"/>
      <c r="T33" s="36"/>
      <c r="U33" s="36"/>
      <c r="V33" s="36"/>
      <c r="W33" s="36"/>
      <c r="X33" s="36"/>
      <c r="Y33" s="29"/>
      <c r="Z33" s="36"/>
      <c r="AA33" s="66"/>
      <c r="AB33" s="36"/>
      <c r="AC33" s="36"/>
      <c r="AD33" s="36"/>
      <c r="AE33" s="36"/>
      <c r="AF33" s="36"/>
      <c r="AG33" s="36"/>
      <c r="AH33" s="29"/>
      <c r="AI33" s="36"/>
      <c r="AJ33" s="29"/>
      <c r="AK33" s="36"/>
      <c r="AL33" s="36"/>
      <c r="AM33" s="36"/>
      <c r="AN33" s="29"/>
      <c r="AO33" s="36"/>
      <c r="AP33" s="29"/>
      <c r="AQ33" s="36"/>
      <c r="AR33" s="29"/>
      <c r="AS33" s="36"/>
      <c r="AT33" s="36"/>
      <c r="AU33" s="36"/>
      <c r="AV33" s="29"/>
      <c r="AW33" s="36"/>
      <c r="AX33" s="36"/>
      <c r="AY33" s="36"/>
      <c r="AZ33" s="29"/>
      <c r="BA33" s="36"/>
      <c r="BB33" s="36"/>
      <c r="BC33" s="36"/>
      <c r="BD33" s="36"/>
      <c r="BE33" s="36"/>
      <c r="BF33" s="36"/>
      <c r="BG33" s="36"/>
      <c r="BH33" s="36"/>
      <c r="BI33" s="36"/>
      <c r="BJ33" s="29"/>
      <c r="BK33" s="36"/>
      <c r="BL33" s="29"/>
      <c r="BM33" s="36"/>
      <c r="BN33" s="36"/>
      <c r="BO33" s="36"/>
      <c r="BP33" s="29"/>
      <c r="BQ33" s="36"/>
      <c r="BR33" s="29"/>
      <c r="BS33" s="36"/>
      <c r="BT33" s="36"/>
      <c r="BU33" s="36"/>
      <c r="BV33" s="36"/>
    </row>
    <row r="34" spans="1:74" x14ac:dyDescent="0.25">
      <c r="A34" s="39">
        <v>32</v>
      </c>
      <c r="B34" s="39">
        <v>1</v>
      </c>
      <c r="C34" s="37" t="s">
        <v>498</v>
      </c>
      <c r="D34" s="40">
        <f>ноябрь!D34-декабрь!E34</f>
        <v>-110.82032704347822</v>
      </c>
      <c r="E34" s="40">
        <f t="shared" si="0"/>
        <v>0</v>
      </c>
      <c r="F34" s="36"/>
      <c r="G34" s="36"/>
      <c r="H34" s="36"/>
      <c r="I34" s="27"/>
      <c r="J34" s="36"/>
      <c r="K34" s="36"/>
      <c r="L34" s="36"/>
      <c r="M34" s="36"/>
      <c r="N34" s="36"/>
      <c r="O34" s="29"/>
      <c r="P34" s="36"/>
      <c r="Q34" s="29"/>
      <c r="R34" s="36"/>
      <c r="S34" s="36"/>
      <c r="T34" s="36"/>
      <c r="U34" s="36"/>
      <c r="V34" s="36"/>
      <c r="W34" s="36"/>
      <c r="X34" s="36"/>
      <c r="Y34" s="29"/>
      <c r="Z34" s="36"/>
      <c r="AA34" s="66"/>
      <c r="AB34" s="36"/>
      <c r="AC34" s="36"/>
      <c r="AD34" s="36"/>
      <c r="AE34" s="36"/>
      <c r="AF34" s="36"/>
      <c r="AG34" s="36"/>
      <c r="AH34" s="29"/>
      <c r="AI34" s="36"/>
      <c r="AJ34" s="29"/>
      <c r="AK34" s="36"/>
      <c r="AL34" s="36"/>
      <c r="AM34" s="36"/>
      <c r="AN34" s="29"/>
      <c r="AO34" s="36"/>
      <c r="AP34" s="29"/>
      <c r="AQ34" s="36"/>
      <c r="AR34" s="29"/>
      <c r="AS34" s="36"/>
      <c r="AT34" s="36"/>
      <c r="AU34" s="36"/>
      <c r="AV34" s="29"/>
      <c r="AW34" s="36"/>
      <c r="AX34" s="36"/>
      <c r="AY34" s="36"/>
      <c r="AZ34" s="29"/>
      <c r="BA34" s="36"/>
      <c r="BB34" s="36"/>
      <c r="BC34" s="36"/>
      <c r="BD34" s="36"/>
      <c r="BE34" s="36"/>
      <c r="BF34" s="36"/>
      <c r="BG34" s="36"/>
      <c r="BH34" s="36"/>
      <c r="BI34" s="36"/>
      <c r="BJ34" s="29"/>
      <c r="BK34" s="36"/>
      <c r="BL34" s="29"/>
      <c r="BM34" s="36"/>
      <c r="BN34" s="36"/>
      <c r="BO34" s="36"/>
      <c r="BP34" s="29"/>
      <c r="BQ34" s="36"/>
      <c r="BR34" s="29"/>
      <c r="BS34" s="36"/>
      <c r="BT34" s="36"/>
      <c r="BU34" s="36"/>
      <c r="BV34" s="36"/>
    </row>
    <row r="35" spans="1:74" x14ac:dyDescent="0.25">
      <c r="A35" s="39">
        <v>33</v>
      </c>
      <c r="B35" s="39">
        <v>1</v>
      </c>
      <c r="C35" s="37" t="s">
        <v>499</v>
      </c>
      <c r="D35" s="40">
        <f>ноябрь!D35-декабрь!E35</f>
        <v>-4.1851943787439581</v>
      </c>
      <c r="E35" s="40">
        <f t="shared" si="0"/>
        <v>0</v>
      </c>
      <c r="F35" s="36"/>
      <c r="G35" s="36"/>
      <c r="H35" s="36"/>
      <c r="I35" s="27"/>
      <c r="J35" s="36"/>
      <c r="K35" s="36"/>
      <c r="L35" s="36"/>
      <c r="M35" s="36"/>
      <c r="N35" s="36"/>
      <c r="O35" s="29"/>
      <c r="P35" s="36"/>
      <c r="Q35" s="29"/>
      <c r="R35" s="36"/>
      <c r="S35" s="36"/>
      <c r="T35" s="36"/>
      <c r="U35" s="36"/>
      <c r="V35" s="36"/>
      <c r="W35" s="36"/>
      <c r="X35" s="36"/>
      <c r="Y35" s="29"/>
      <c r="Z35" s="36"/>
      <c r="AA35" s="66"/>
      <c r="AB35" s="36"/>
      <c r="AC35" s="36"/>
      <c r="AD35" s="36"/>
      <c r="AE35" s="36"/>
      <c r="AF35" s="36"/>
      <c r="AG35" s="36"/>
      <c r="AH35" s="29"/>
      <c r="AI35" s="36"/>
      <c r="AJ35" s="29"/>
      <c r="AK35" s="36"/>
      <c r="AL35" s="36"/>
      <c r="AM35" s="36"/>
      <c r="AN35" s="29"/>
      <c r="AO35" s="36"/>
      <c r="AP35" s="29"/>
      <c r="AQ35" s="36"/>
      <c r="AR35" s="29"/>
      <c r="AS35" s="36"/>
      <c r="AT35" s="36"/>
      <c r="AU35" s="36"/>
      <c r="AV35" s="29"/>
      <c r="AW35" s="36"/>
      <c r="AX35" s="36"/>
      <c r="AY35" s="36"/>
      <c r="AZ35" s="29"/>
      <c r="BA35" s="36"/>
      <c r="BB35" s="36"/>
      <c r="BC35" s="36"/>
      <c r="BD35" s="36"/>
      <c r="BE35" s="36"/>
      <c r="BF35" s="36"/>
      <c r="BG35" s="36"/>
      <c r="BH35" s="36"/>
      <c r="BI35" s="36"/>
      <c r="BJ35" s="29"/>
      <c r="BK35" s="36"/>
      <c r="BL35" s="29"/>
      <c r="BM35" s="36"/>
      <c r="BN35" s="36"/>
      <c r="BO35" s="36"/>
      <c r="BP35" s="29"/>
      <c r="BQ35" s="36"/>
      <c r="BR35" s="29"/>
      <c r="BS35" s="36"/>
      <c r="BT35" s="36"/>
      <c r="BU35" s="36"/>
      <c r="BV35" s="36"/>
    </row>
    <row r="36" spans="1:74" x14ac:dyDescent="0.25">
      <c r="A36" s="39">
        <v>34</v>
      </c>
      <c r="B36" s="39">
        <v>1</v>
      </c>
      <c r="C36" s="37" t="s">
        <v>500</v>
      </c>
      <c r="D36" s="40">
        <f>ноябрь!D36-декабрь!E36</f>
        <v>-441.2215917777778</v>
      </c>
      <c r="E36" s="40">
        <f t="shared" si="0"/>
        <v>0</v>
      </c>
      <c r="F36" s="36"/>
      <c r="G36" s="36"/>
      <c r="H36" s="36"/>
      <c r="I36" s="27"/>
      <c r="J36" s="36"/>
      <c r="K36" s="36"/>
      <c r="L36" s="36"/>
      <c r="M36" s="36"/>
      <c r="N36" s="36"/>
      <c r="O36" s="29"/>
      <c r="P36" s="36"/>
      <c r="Q36" s="29"/>
      <c r="R36" s="36"/>
      <c r="S36" s="36"/>
      <c r="T36" s="36"/>
      <c r="U36" s="36"/>
      <c r="V36" s="36"/>
      <c r="W36" s="36"/>
      <c r="X36" s="36"/>
      <c r="Y36" s="29"/>
      <c r="Z36" s="36"/>
      <c r="AA36" s="66"/>
      <c r="AB36" s="36"/>
      <c r="AC36" s="36"/>
      <c r="AD36" s="36"/>
      <c r="AE36" s="36"/>
      <c r="AF36" s="36"/>
      <c r="AG36" s="36"/>
      <c r="AH36" s="29"/>
      <c r="AI36" s="36"/>
      <c r="AJ36" s="29"/>
      <c r="AK36" s="36"/>
      <c r="AL36" s="36"/>
      <c r="AM36" s="36"/>
      <c r="AN36" s="29"/>
      <c r="AO36" s="36"/>
      <c r="AP36" s="29"/>
      <c r="AQ36" s="36"/>
      <c r="AR36" s="29"/>
      <c r="AS36" s="36"/>
      <c r="AT36" s="36"/>
      <c r="AU36" s="36"/>
      <c r="AV36" s="29"/>
      <c r="AW36" s="36"/>
      <c r="AX36" s="36"/>
      <c r="AY36" s="36"/>
      <c r="AZ36" s="29"/>
      <c r="BA36" s="36"/>
      <c r="BB36" s="36"/>
      <c r="BC36" s="36"/>
      <c r="BD36" s="36"/>
      <c r="BE36" s="36"/>
      <c r="BF36" s="36"/>
      <c r="BG36" s="36"/>
      <c r="BH36" s="36"/>
      <c r="BI36" s="36"/>
      <c r="BJ36" s="29"/>
      <c r="BK36" s="36"/>
      <c r="BL36" s="29"/>
      <c r="BM36" s="36"/>
      <c r="BN36" s="36"/>
      <c r="BO36" s="36"/>
      <c r="BP36" s="29"/>
      <c r="BQ36" s="36"/>
      <c r="BR36" s="29"/>
      <c r="BS36" s="36"/>
      <c r="BT36" s="36"/>
      <c r="BU36" s="36"/>
      <c r="BV36" s="36"/>
    </row>
    <row r="37" spans="1:74" x14ac:dyDescent="0.25">
      <c r="A37" s="39">
        <v>35</v>
      </c>
      <c r="B37" s="39">
        <v>2</v>
      </c>
      <c r="C37" s="37" t="s">
        <v>501</v>
      </c>
      <c r="D37" s="40">
        <f>ноябрь!D37-декабрь!E37</f>
        <v>935.998289169082</v>
      </c>
      <c r="E37" s="40">
        <f t="shared" si="0"/>
        <v>0</v>
      </c>
      <c r="F37" s="36"/>
      <c r="G37" s="36"/>
      <c r="H37" s="36"/>
      <c r="I37" s="27"/>
      <c r="J37" s="36"/>
      <c r="K37" s="36"/>
      <c r="L37" s="36"/>
      <c r="M37" s="36"/>
      <c r="N37" s="36"/>
      <c r="O37" s="29"/>
      <c r="P37" s="36"/>
      <c r="Q37" s="29"/>
      <c r="R37" s="36"/>
      <c r="S37" s="36"/>
      <c r="T37" s="36"/>
      <c r="U37" s="36"/>
      <c r="V37" s="36"/>
      <c r="W37" s="36"/>
      <c r="X37" s="36"/>
      <c r="Y37" s="29"/>
      <c r="Z37" s="36"/>
      <c r="AA37" s="66"/>
      <c r="AB37" s="36"/>
      <c r="AC37" s="36"/>
      <c r="AD37" s="36"/>
      <c r="AE37" s="36"/>
      <c r="AF37" s="36"/>
      <c r="AG37" s="36"/>
      <c r="AH37" s="29"/>
      <c r="AI37" s="36"/>
      <c r="AJ37" s="29"/>
      <c r="AK37" s="36"/>
      <c r="AL37" s="36"/>
      <c r="AM37" s="36"/>
      <c r="AN37" s="29"/>
      <c r="AO37" s="36"/>
      <c r="AP37" s="29"/>
      <c r="AQ37" s="36"/>
      <c r="AR37" s="29"/>
      <c r="AS37" s="36"/>
      <c r="AT37" s="36"/>
      <c r="AU37" s="36"/>
      <c r="AV37" s="29"/>
      <c r="AW37" s="36"/>
      <c r="AX37" s="36"/>
      <c r="AY37" s="36"/>
      <c r="AZ37" s="29"/>
      <c r="BA37" s="36"/>
      <c r="BB37" s="36"/>
      <c r="BC37" s="36"/>
      <c r="BD37" s="36"/>
      <c r="BE37" s="36"/>
      <c r="BF37" s="36"/>
      <c r="BG37" s="36"/>
      <c r="BH37" s="36"/>
      <c r="BI37" s="36"/>
      <c r="BJ37" s="29"/>
      <c r="BK37" s="36"/>
      <c r="BL37" s="29"/>
      <c r="BM37" s="36"/>
      <c r="BN37" s="36"/>
      <c r="BO37" s="36"/>
      <c r="BP37" s="29"/>
      <c r="BQ37" s="36"/>
      <c r="BR37" s="29"/>
      <c r="BS37" s="36"/>
      <c r="BT37" s="36"/>
      <c r="BU37" s="36"/>
      <c r="BV37" s="36"/>
    </row>
    <row r="38" spans="1:74" x14ac:dyDescent="0.25">
      <c r="A38" s="39">
        <v>36</v>
      </c>
      <c r="B38" s="39">
        <v>2</v>
      </c>
      <c r="C38" s="37" t="s">
        <v>502</v>
      </c>
      <c r="D38" s="40">
        <f>ноябрь!D38-декабрь!E38</f>
        <v>884.20862387439604</v>
      </c>
      <c r="E38" s="40">
        <f t="shared" si="0"/>
        <v>0</v>
      </c>
      <c r="F38" s="36"/>
      <c r="G38" s="36"/>
      <c r="H38" s="36"/>
      <c r="I38" s="27"/>
      <c r="J38" s="36"/>
      <c r="K38" s="36"/>
      <c r="L38" s="36"/>
      <c r="M38" s="36"/>
      <c r="N38" s="36"/>
      <c r="O38" s="29"/>
      <c r="P38" s="36"/>
      <c r="Q38" s="29"/>
      <c r="R38" s="36"/>
      <c r="S38" s="36"/>
      <c r="T38" s="36"/>
      <c r="U38" s="36"/>
      <c r="V38" s="36"/>
      <c r="W38" s="36"/>
      <c r="X38" s="36"/>
      <c r="Y38" s="29"/>
      <c r="Z38" s="36"/>
      <c r="AA38" s="66"/>
      <c r="AB38" s="36"/>
      <c r="AC38" s="36"/>
      <c r="AD38" s="36"/>
      <c r="AE38" s="36"/>
      <c r="AF38" s="36"/>
      <c r="AG38" s="36"/>
      <c r="AH38" s="29"/>
      <c r="AI38" s="36"/>
      <c r="AJ38" s="29"/>
      <c r="AK38" s="36"/>
      <c r="AL38" s="36"/>
      <c r="AM38" s="36"/>
      <c r="AN38" s="29"/>
      <c r="AO38" s="36"/>
      <c r="AP38" s="29"/>
      <c r="AQ38" s="36"/>
      <c r="AR38" s="29"/>
      <c r="AS38" s="36"/>
      <c r="AT38" s="36"/>
      <c r="AU38" s="36"/>
      <c r="AV38" s="29"/>
      <c r="AW38" s="36"/>
      <c r="AX38" s="36"/>
      <c r="AY38" s="36"/>
      <c r="AZ38" s="29"/>
      <c r="BA38" s="36"/>
      <c r="BB38" s="36"/>
      <c r="BC38" s="36"/>
      <c r="BD38" s="36"/>
      <c r="BE38" s="36"/>
      <c r="BF38" s="36"/>
      <c r="BG38" s="36"/>
      <c r="BH38" s="36"/>
      <c r="BI38" s="36"/>
      <c r="BJ38" s="29"/>
      <c r="BK38" s="36"/>
      <c r="BL38" s="29"/>
      <c r="BM38" s="36"/>
      <c r="BN38" s="36"/>
      <c r="BO38" s="36"/>
      <c r="BP38" s="29"/>
      <c r="BQ38" s="36"/>
      <c r="BR38" s="29"/>
      <c r="BS38" s="36"/>
      <c r="BT38" s="36"/>
      <c r="BU38" s="36"/>
      <c r="BV38" s="36"/>
    </row>
    <row r="39" spans="1:74" x14ac:dyDescent="0.25">
      <c r="A39" s="39">
        <v>37</v>
      </c>
      <c r="B39" s="39">
        <v>2</v>
      </c>
      <c r="C39" s="37" t="s">
        <v>503</v>
      </c>
      <c r="D39" s="40">
        <f>ноябрь!D39-декабрь!E39</f>
        <v>349.44327884057969</v>
      </c>
      <c r="E39" s="40">
        <f t="shared" si="0"/>
        <v>0</v>
      </c>
      <c r="F39" s="36"/>
      <c r="G39" s="36"/>
      <c r="H39" s="36"/>
      <c r="I39" s="27"/>
      <c r="J39" s="36"/>
      <c r="K39" s="36"/>
      <c r="L39" s="36"/>
      <c r="M39" s="36"/>
      <c r="N39" s="36"/>
      <c r="O39" s="29"/>
      <c r="P39" s="36"/>
      <c r="Q39" s="29"/>
      <c r="R39" s="36"/>
      <c r="S39" s="36"/>
      <c r="T39" s="36"/>
      <c r="U39" s="36"/>
      <c r="V39" s="36"/>
      <c r="W39" s="36"/>
      <c r="X39" s="36"/>
      <c r="Y39" s="29"/>
      <c r="Z39" s="36"/>
      <c r="AA39" s="66"/>
      <c r="AB39" s="36"/>
      <c r="AC39" s="36"/>
      <c r="AD39" s="36"/>
      <c r="AE39" s="36"/>
      <c r="AF39" s="36"/>
      <c r="AG39" s="36"/>
      <c r="AH39" s="29"/>
      <c r="AI39" s="36"/>
      <c r="AJ39" s="29"/>
      <c r="AK39" s="36"/>
      <c r="AL39" s="36"/>
      <c r="AM39" s="36"/>
      <c r="AN39" s="29"/>
      <c r="AO39" s="36"/>
      <c r="AP39" s="29"/>
      <c r="AQ39" s="36"/>
      <c r="AR39" s="29"/>
      <c r="AS39" s="36"/>
      <c r="AT39" s="36"/>
      <c r="AU39" s="36"/>
      <c r="AV39" s="29"/>
      <c r="AW39" s="36"/>
      <c r="AX39" s="36"/>
      <c r="AY39" s="36"/>
      <c r="AZ39" s="29"/>
      <c r="BA39" s="36"/>
      <c r="BB39" s="36"/>
      <c r="BC39" s="36"/>
      <c r="BD39" s="36"/>
      <c r="BE39" s="36"/>
      <c r="BF39" s="36"/>
      <c r="BG39" s="36"/>
      <c r="BH39" s="36"/>
      <c r="BI39" s="36"/>
      <c r="BJ39" s="29"/>
      <c r="BK39" s="36"/>
      <c r="BL39" s="29"/>
      <c r="BM39" s="36"/>
      <c r="BN39" s="36"/>
      <c r="BO39" s="36"/>
      <c r="BP39" s="29"/>
      <c r="BQ39" s="36"/>
      <c r="BR39" s="29"/>
      <c r="BS39" s="36"/>
      <c r="BT39" s="36"/>
      <c r="BU39" s="36"/>
      <c r="BV39" s="36"/>
    </row>
    <row r="40" spans="1:74" x14ac:dyDescent="0.25">
      <c r="A40" s="39">
        <v>38</v>
      </c>
      <c r="B40" s="39">
        <v>2</v>
      </c>
      <c r="C40" s="37" t="s">
        <v>504</v>
      </c>
      <c r="D40" s="40">
        <f>ноябрь!D40-декабрь!E40</f>
        <v>-489.06064792270536</v>
      </c>
      <c r="E40" s="40">
        <f t="shared" si="0"/>
        <v>0</v>
      </c>
      <c r="F40" s="36"/>
      <c r="G40" s="36"/>
      <c r="H40" s="36"/>
      <c r="I40" s="27"/>
      <c r="J40" s="36"/>
      <c r="K40" s="36"/>
      <c r="L40" s="36"/>
      <c r="M40" s="36"/>
      <c r="N40" s="36"/>
      <c r="O40" s="29"/>
      <c r="P40" s="36"/>
      <c r="Q40" s="29"/>
      <c r="R40" s="36"/>
      <c r="S40" s="36"/>
      <c r="T40" s="36"/>
      <c r="U40" s="36"/>
      <c r="V40" s="36"/>
      <c r="W40" s="36"/>
      <c r="X40" s="36"/>
      <c r="Y40" s="29"/>
      <c r="Z40" s="36"/>
      <c r="AA40" s="66"/>
      <c r="AB40" s="36"/>
      <c r="AC40" s="36"/>
      <c r="AD40" s="36"/>
      <c r="AE40" s="36"/>
      <c r="AF40" s="36"/>
      <c r="AG40" s="36"/>
      <c r="AH40" s="29"/>
      <c r="AI40" s="36"/>
      <c r="AJ40" s="29"/>
      <c r="AK40" s="36"/>
      <c r="AL40" s="36"/>
      <c r="AM40" s="36"/>
      <c r="AN40" s="29"/>
      <c r="AO40" s="36"/>
      <c r="AP40" s="29"/>
      <c r="AQ40" s="36"/>
      <c r="AR40" s="29"/>
      <c r="AS40" s="36"/>
      <c r="AT40" s="36"/>
      <c r="AU40" s="36"/>
      <c r="AV40" s="29"/>
      <c r="AW40" s="36"/>
      <c r="AX40" s="36"/>
      <c r="AY40" s="36"/>
      <c r="AZ40" s="29"/>
      <c r="BA40" s="36"/>
      <c r="BB40" s="36"/>
      <c r="BC40" s="36"/>
      <c r="BD40" s="36"/>
      <c r="BE40" s="36"/>
      <c r="BF40" s="36"/>
      <c r="BG40" s="36"/>
      <c r="BH40" s="36"/>
      <c r="BI40" s="36"/>
      <c r="BJ40" s="29"/>
      <c r="BK40" s="36"/>
      <c r="BL40" s="29"/>
      <c r="BM40" s="36"/>
      <c r="BN40" s="36"/>
      <c r="BO40" s="36"/>
      <c r="BP40" s="29"/>
      <c r="BQ40" s="36"/>
      <c r="BR40" s="29"/>
      <c r="BS40" s="36"/>
      <c r="BT40" s="36"/>
      <c r="BU40" s="36"/>
      <c r="BV40" s="36"/>
    </row>
    <row r="41" spans="1:74" x14ac:dyDescent="0.25">
      <c r="A41" s="39">
        <v>39</v>
      </c>
      <c r="B41" s="39">
        <v>2</v>
      </c>
      <c r="C41" s="37" t="s">
        <v>505</v>
      </c>
      <c r="D41" s="40">
        <f>ноябрь!D41-декабрь!E41</f>
        <v>254.9464156135266</v>
      </c>
      <c r="E41" s="40">
        <f t="shared" si="0"/>
        <v>0</v>
      </c>
      <c r="F41" s="36"/>
      <c r="G41" s="36"/>
      <c r="H41" s="36"/>
      <c r="I41" s="27"/>
      <c r="J41" s="36"/>
      <c r="K41" s="36"/>
      <c r="L41" s="36"/>
      <c r="M41" s="36"/>
      <c r="N41" s="36"/>
      <c r="O41" s="29"/>
      <c r="P41" s="36"/>
      <c r="Q41" s="29"/>
      <c r="R41" s="36"/>
      <c r="S41" s="36"/>
      <c r="T41" s="36"/>
      <c r="U41" s="36"/>
      <c r="V41" s="36"/>
      <c r="W41" s="36"/>
      <c r="X41" s="36"/>
      <c r="Y41" s="29"/>
      <c r="Z41" s="36"/>
      <c r="AA41" s="66"/>
      <c r="AB41" s="36"/>
      <c r="AC41" s="36"/>
      <c r="AD41" s="36"/>
      <c r="AE41" s="36"/>
      <c r="AF41" s="36"/>
      <c r="AG41" s="36"/>
      <c r="AH41" s="29"/>
      <c r="AI41" s="36"/>
      <c r="AJ41" s="29"/>
      <c r="AK41" s="36"/>
      <c r="AL41" s="36"/>
      <c r="AM41" s="36"/>
      <c r="AN41" s="29"/>
      <c r="AO41" s="36"/>
      <c r="AP41" s="29"/>
      <c r="AQ41" s="36"/>
      <c r="AR41" s="29"/>
      <c r="AS41" s="36"/>
      <c r="AT41" s="36"/>
      <c r="AU41" s="36"/>
      <c r="AV41" s="29"/>
      <c r="AW41" s="36"/>
      <c r="AX41" s="36"/>
      <c r="AY41" s="36"/>
      <c r="AZ41" s="29"/>
      <c r="BA41" s="36"/>
      <c r="BB41" s="36"/>
      <c r="BC41" s="36"/>
      <c r="BD41" s="36"/>
      <c r="BE41" s="36"/>
      <c r="BF41" s="36"/>
      <c r="BG41" s="36"/>
      <c r="BH41" s="36"/>
      <c r="BI41" s="36"/>
      <c r="BJ41" s="29"/>
      <c r="BK41" s="36"/>
      <c r="BL41" s="29"/>
      <c r="BM41" s="36"/>
      <c r="BN41" s="36"/>
      <c r="BO41" s="36"/>
      <c r="BP41" s="29"/>
      <c r="BQ41" s="36"/>
      <c r="BR41" s="29"/>
      <c r="BS41" s="36"/>
      <c r="BT41" s="36"/>
      <c r="BU41" s="36"/>
      <c r="BV41" s="36"/>
    </row>
    <row r="42" spans="1:74" x14ac:dyDescent="0.25">
      <c r="A42" s="39">
        <v>40</v>
      </c>
      <c r="B42" s="39">
        <v>2</v>
      </c>
      <c r="C42" s="37" t="s">
        <v>506</v>
      </c>
      <c r="D42" s="40">
        <f>ноябрь!D42-декабрь!E42</f>
        <v>339.39678595169084</v>
      </c>
      <c r="E42" s="40">
        <f t="shared" si="0"/>
        <v>0</v>
      </c>
      <c r="F42" s="36"/>
      <c r="G42" s="36"/>
      <c r="H42" s="36"/>
      <c r="I42" s="27"/>
      <c r="J42" s="36"/>
      <c r="K42" s="36"/>
      <c r="L42" s="36"/>
      <c r="M42" s="36"/>
      <c r="N42" s="36"/>
      <c r="O42" s="29"/>
      <c r="P42" s="36"/>
      <c r="Q42" s="29"/>
      <c r="R42" s="36"/>
      <c r="S42" s="36"/>
      <c r="T42" s="36"/>
      <c r="U42" s="36"/>
      <c r="V42" s="36"/>
      <c r="W42" s="36"/>
      <c r="X42" s="36"/>
      <c r="Y42" s="29"/>
      <c r="Z42" s="36"/>
      <c r="AA42" s="66"/>
      <c r="AB42" s="36"/>
      <c r="AC42" s="36"/>
      <c r="AD42" s="36"/>
      <c r="AE42" s="36"/>
      <c r="AF42" s="36"/>
      <c r="AG42" s="36"/>
      <c r="AH42" s="29"/>
      <c r="AI42" s="36"/>
      <c r="AJ42" s="29"/>
      <c r="AK42" s="36"/>
      <c r="AL42" s="36"/>
      <c r="AM42" s="36"/>
      <c r="AN42" s="29"/>
      <c r="AO42" s="36"/>
      <c r="AP42" s="29"/>
      <c r="AQ42" s="36"/>
      <c r="AR42" s="29"/>
      <c r="AS42" s="36"/>
      <c r="AT42" s="36"/>
      <c r="AU42" s="36"/>
      <c r="AV42" s="29"/>
      <c r="AW42" s="36"/>
      <c r="AX42" s="36"/>
      <c r="AY42" s="36"/>
      <c r="AZ42" s="29"/>
      <c r="BA42" s="36"/>
      <c r="BB42" s="36"/>
      <c r="BC42" s="36"/>
      <c r="BD42" s="36"/>
      <c r="BE42" s="36"/>
      <c r="BF42" s="36"/>
      <c r="BG42" s="36"/>
      <c r="BH42" s="36"/>
      <c r="BI42" s="36"/>
      <c r="BJ42" s="29"/>
      <c r="BK42" s="36"/>
      <c r="BL42" s="29"/>
      <c r="BM42" s="36"/>
      <c r="BN42" s="36"/>
      <c r="BO42" s="36"/>
      <c r="BP42" s="29"/>
      <c r="BQ42" s="36"/>
      <c r="BR42" s="29"/>
      <c r="BS42" s="36"/>
      <c r="BT42" s="36"/>
      <c r="BU42" s="36"/>
      <c r="BV42" s="36"/>
    </row>
    <row r="43" spans="1:74" x14ac:dyDescent="0.25">
      <c r="A43" s="39">
        <v>41</v>
      </c>
      <c r="B43" s="39">
        <v>2</v>
      </c>
      <c r="C43" s="37" t="s">
        <v>507</v>
      </c>
      <c r="D43" s="40">
        <f>ноябрь!D43-декабрь!E43</f>
        <v>-209.22498966183576</v>
      </c>
      <c r="E43" s="40">
        <f t="shared" si="0"/>
        <v>0</v>
      </c>
      <c r="F43" s="36"/>
      <c r="G43" s="36"/>
      <c r="H43" s="36"/>
      <c r="I43" s="27"/>
      <c r="J43" s="36"/>
      <c r="K43" s="36"/>
      <c r="L43" s="36"/>
      <c r="M43" s="36"/>
      <c r="N43" s="36"/>
      <c r="O43" s="29"/>
      <c r="P43" s="36"/>
      <c r="Q43" s="29"/>
      <c r="R43" s="36"/>
      <c r="S43" s="36"/>
      <c r="T43" s="36"/>
      <c r="U43" s="36"/>
      <c r="V43" s="36"/>
      <c r="W43" s="36"/>
      <c r="X43" s="36"/>
      <c r="Y43" s="29"/>
      <c r="Z43" s="36"/>
      <c r="AA43" s="66"/>
      <c r="AB43" s="36"/>
      <c r="AC43" s="36"/>
      <c r="AD43" s="36"/>
      <c r="AE43" s="36"/>
      <c r="AF43" s="36"/>
      <c r="AG43" s="36"/>
      <c r="AH43" s="29"/>
      <c r="AI43" s="36"/>
      <c r="AJ43" s="29"/>
      <c r="AK43" s="36"/>
      <c r="AL43" s="36"/>
      <c r="AM43" s="36"/>
      <c r="AN43" s="29"/>
      <c r="AO43" s="36"/>
      <c r="AP43" s="29"/>
      <c r="AQ43" s="36"/>
      <c r="AR43" s="29"/>
      <c r="AS43" s="36"/>
      <c r="AT43" s="36"/>
      <c r="AU43" s="36"/>
      <c r="AV43" s="29"/>
      <c r="AW43" s="36"/>
      <c r="AX43" s="36"/>
      <c r="AY43" s="36"/>
      <c r="AZ43" s="29"/>
      <c r="BA43" s="36"/>
      <c r="BB43" s="36"/>
      <c r="BC43" s="36"/>
      <c r="BD43" s="36"/>
      <c r="BE43" s="36"/>
      <c r="BF43" s="36"/>
      <c r="BG43" s="36"/>
      <c r="BH43" s="36"/>
      <c r="BI43" s="36"/>
      <c r="BJ43" s="29"/>
      <c r="BK43" s="36"/>
      <c r="BL43" s="29"/>
      <c r="BM43" s="36"/>
      <c r="BN43" s="36"/>
      <c r="BO43" s="36"/>
      <c r="BP43" s="29"/>
      <c r="BQ43" s="36"/>
      <c r="BR43" s="29"/>
      <c r="BS43" s="36"/>
      <c r="BT43" s="36"/>
      <c r="BU43" s="36"/>
      <c r="BV43" s="36"/>
    </row>
    <row r="44" spans="1:74" x14ac:dyDescent="0.25">
      <c r="A44" s="39">
        <v>42</v>
      </c>
      <c r="B44" s="39">
        <v>2</v>
      </c>
      <c r="C44" s="37" t="s">
        <v>508</v>
      </c>
      <c r="D44" s="40">
        <f>ноябрь!D44-декабрь!E44</f>
        <v>-283.52853562705315</v>
      </c>
      <c r="E44" s="40">
        <f t="shared" si="0"/>
        <v>0</v>
      </c>
      <c r="F44" s="36"/>
      <c r="G44" s="36"/>
      <c r="H44" s="36"/>
      <c r="I44" s="27"/>
      <c r="J44" s="36"/>
      <c r="K44" s="36"/>
      <c r="L44" s="36"/>
      <c r="M44" s="36"/>
      <c r="N44" s="36"/>
      <c r="O44" s="29"/>
      <c r="P44" s="36"/>
      <c r="Q44" s="29"/>
      <c r="R44" s="36"/>
      <c r="S44" s="36"/>
      <c r="T44" s="36"/>
      <c r="U44" s="36"/>
      <c r="V44" s="36"/>
      <c r="W44" s="36"/>
      <c r="X44" s="36"/>
      <c r="Y44" s="29"/>
      <c r="Z44" s="36"/>
      <c r="AA44" s="66"/>
      <c r="AB44" s="36"/>
      <c r="AC44" s="36"/>
      <c r="AD44" s="36"/>
      <c r="AE44" s="36"/>
      <c r="AF44" s="36"/>
      <c r="AG44" s="36"/>
      <c r="AH44" s="29"/>
      <c r="AI44" s="36"/>
      <c r="AJ44" s="29"/>
      <c r="AK44" s="36"/>
      <c r="AL44" s="36"/>
      <c r="AM44" s="36"/>
      <c r="AN44" s="29"/>
      <c r="AO44" s="36"/>
      <c r="AP44" s="29"/>
      <c r="AQ44" s="36"/>
      <c r="AR44" s="29"/>
      <c r="AS44" s="36"/>
      <c r="AT44" s="36"/>
      <c r="AU44" s="36"/>
      <c r="AV44" s="29"/>
      <c r="AW44" s="36"/>
      <c r="AX44" s="36"/>
      <c r="AY44" s="36"/>
      <c r="AZ44" s="29"/>
      <c r="BA44" s="36"/>
      <c r="BB44" s="36"/>
      <c r="BC44" s="36"/>
      <c r="BD44" s="36"/>
      <c r="BE44" s="36"/>
      <c r="BF44" s="36"/>
      <c r="BG44" s="36"/>
      <c r="BH44" s="36"/>
      <c r="BI44" s="36"/>
      <c r="BJ44" s="29"/>
      <c r="BK44" s="36"/>
      <c r="BL44" s="29"/>
      <c r="BM44" s="36"/>
      <c r="BN44" s="36"/>
      <c r="BO44" s="36"/>
      <c r="BP44" s="29"/>
      <c r="BQ44" s="36"/>
      <c r="BR44" s="29"/>
      <c r="BS44" s="36"/>
      <c r="BT44" s="36"/>
      <c r="BU44" s="36"/>
      <c r="BV44" s="36"/>
    </row>
    <row r="45" spans="1:74" x14ac:dyDescent="0.25">
      <c r="A45" s="39">
        <v>43</v>
      </c>
      <c r="B45" s="39">
        <v>2</v>
      </c>
      <c r="C45" s="37" t="s">
        <v>509</v>
      </c>
      <c r="D45" s="40">
        <f>ноябрь!D45-декабрь!E45</f>
        <v>-166.02923710144927</v>
      </c>
      <c r="E45" s="40">
        <f t="shared" si="0"/>
        <v>0</v>
      </c>
      <c r="F45" s="36"/>
      <c r="G45" s="36"/>
      <c r="H45" s="36"/>
      <c r="I45" s="27"/>
      <c r="J45" s="36"/>
      <c r="K45" s="36"/>
      <c r="L45" s="36"/>
      <c r="M45" s="36"/>
      <c r="N45" s="36"/>
      <c r="O45" s="29"/>
      <c r="P45" s="36"/>
      <c r="Q45" s="29"/>
      <c r="R45" s="36"/>
      <c r="S45" s="36"/>
      <c r="T45" s="36"/>
      <c r="U45" s="36"/>
      <c r="V45" s="36"/>
      <c r="W45" s="36"/>
      <c r="X45" s="36"/>
      <c r="Y45" s="29"/>
      <c r="Z45" s="36"/>
      <c r="AA45" s="66"/>
      <c r="AB45" s="36"/>
      <c r="AC45" s="36"/>
      <c r="AD45" s="36"/>
      <c r="AE45" s="36"/>
      <c r="AF45" s="36"/>
      <c r="AG45" s="36"/>
      <c r="AH45" s="29"/>
      <c r="AI45" s="36"/>
      <c r="AJ45" s="29"/>
      <c r="AK45" s="36"/>
      <c r="AL45" s="36"/>
      <c r="AM45" s="36"/>
      <c r="AN45" s="29"/>
      <c r="AO45" s="36"/>
      <c r="AP45" s="29"/>
      <c r="AQ45" s="36"/>
      <c r="AR45" s="29"/>
      <c r="AS45" s="36"/>
      <c r="AT45" s="36"/>
      <c r="AU45" s="36"/>
      <c r="AV45" s="29"/>
      <c r="AW45" s="36"/>
      <c r="AX45" s="36"/>
      <c r="AY45" s="36"/>
      <c r="AZ45" s="29"/>
      <c r="BA45" s="36"/>
      <c r="BB45" s="36"/>
      <c r="BC45" s="36"/>
      <c r="BD45" s="36"/>
      <c r="BE45" s="36"/>
      <c r="BF45" s="36"/>
      <c r="BG45" s="36"/>
      <c r="BH45" s="36"/>
      <c r="BI45" s="36"/>
      <c r="BJ45" s="29"/>
      <c r="BK45" s="36"/>
      <c r="BL45" s="29"/>
      <c r="BM45" s="36"/>
      <c r="BN45" s="36"/>
      <c r="BO45" s="36"/>
      <c r="BP45" s="29"/>
      <c r="BQ45" s="36"/>
      <c r="BR45" s="29"/>
      <c r="BS45" s="36"/>
      <c r="BT45" s="36"/>
      <c r="BU45" s="36"/>
      <c r="BV45" s="36"/>
    </row>
    <row r="46" spans="1:74" x14ac:dyDescent="0.25">
      <c r="A46" s="39">
        <v>44</v>
      </c>
      <c r="B46" s="39">
        <v>2</v>
      </c>
      <c r="C46" s="37" t="s">
        <v>510</v>
      </c>
      <c r="D46" s="40">
        <f>ноябрь!D46-декабрь!E46</f>
        <v>-15.319736425120766</v>
      </c>
      <c r="E46" s="40">
        <f t="shared" si="0"/>
        <v>0</v>
      </c>
      <c r="F46" s="36"/>
      <c r="G46" s="36"/>
      <c r="H46" s="36"/>
      <c r="I46" s="27"/>
      <c r="J46" s="36"/>
      <c r="K46" s="36"/>
      <c r="L46" s="36"/>
      <c r="M46" s="36"/>
      <c r="N46" s="36"/>
      <c r="O46" s="29"/>
      <c r="P46" s="36"/>
      <c r="Q46" s="29"/>
      <c r="R46" s="36"/>
      <c r="S46" s="36"/>
      <c r="T46" s="36"/>
      <c r="U46" s="36"/>
      <c r="V46" s="36"/>
      <c r="W46" s="36"/>
      <c r="X46" s="36"/>
      <c r="Y46" s="29"/>
      <c r="Z46" s="36"/>
      <c r="AA46" s="66"/>
      <c r="AB46" s="36"/>
      <c r="AC46" s="36"/>
      <c r="AD46" s="36"/>
      <c r="AE46" s="36"/>
      <c r="AF46" s="36"/>
      <c r="AG46" s="36"/>
      <c r="AH46" s="29"/>
      <c r="AI46" s="36"/>
      <c r="AJ46" s="29"/>
      <c r="AK46" s="36"/>
      <c r="AL46" s="36"/>
      <c r="AM46" s="36"/>
      <c r="AN46" s="29"/>
      <c r="AO46" s="36"/>
      <c r="AP46" s="29"/>
      <c r="AQ46" s="36"/>
      <c r="AR46" s="29"/>
      <c r="AS46" s="36"/>
      <c r="AT46" s="36"/>
      <c r="AU46" s="36"/>
      <c r="AV46" s="29"/>
      <c r="AW46" s="36"/>
      <c r="AX46" s="36"/>
      <c r="AY46" s="36"/>
      <c r="AZ46" s="29"/>
      <c r="BA46" s="36"/>
      <c r="BB46" s="36"/>
      <c r="BC46" s="36"/>
      <c r="BD46" s="36"/>
      <c r="BE46" s="36"/>
      <c r="BF46" s="36"/>
      <c r="BG46" s="36"/>
      <c r="BH46" s="36"/>
      <c r="BI46" s="36"/>
      <c r="BJ46" s="29"/>
      <c r="BK46" s="36"/>
      <c r="BL46" s="29"/>
      <c r="BM46" s="36"/>
      <c r="BN46" s="36"/>
      <c r="BO46" s="36"/>
      <c r="BP46" s="29"/>
      <c r="BQ46" s="36"/>
      <c r="BR46" s="29"/>
      <c r="BS46" s="36"/>
      <c r="BT46" s="36"/>
      <c r="BU46" s="36"/>
      <c r="BV46" s="36"/>
    </row>
    <row r="47" spans="1:74" x14ac:dyDescent="0.25">
      <c r="A47" s="39">
        <v>45</v>
      </c>
      <c r="B47" s="39">
        <v>2</v>
      </c>
      <c r="C47" s="37" t="s">
        <v>511</v>
      </c>
      <c r="D47" s="40">
        <f>ноябрь!D47-декабрь!E47</f>
        <v>142.99598268405791</v>
      </c>
      <c r="E47" s="40">
        <f t="shared" si="0"/>
        <v>0</v>
      </c>
      <c r="F47" s="36"/>
      <c r="G47" s="36"/>
      <c r="H47" s="36"/>
      <c r="I47" s="27"/>
      <c r="J47" s="36"/>
      <c r="K47" s="36"/>
      <c r="L47" s="36"/>
      <c r="M47" s="36"/>
      <c r="N47" s="36"/>
      <c r="O47" s="29"/>
      <c r="P47" s="36"/>
      <c r="Q47" s="29"/>
      <c r="R47" s="36"/>
      <c r="S47" s="36"/>
      <c r="T47" s="36"/>
      <c r="U47" s="36"/>
      <c r="V47" s="36"/>
      <c r="W47" s="36"/>
      <c r="X47" s="36"/>
      <c r="Y47" s="29"/>
      <c r="Z47" s="36"/>
      <c r="AA47" s="66"/>
      <c r="AB47" s="36"/>
      <c r="AC47" s="36"/>
      <c r="AD47" s="36"/>
      <c r="AE47" s="36"/>
      <c r="AF47" s="36"/>
      <c r="AG47" s="36"/>
      <c r="AH47" s="29"/>
      <c r="AI47" s="36"/>
      <c r="AJ47" s="29"/>
      <c r="AK47" s="36"/>
      <c r="AL47" s="36"/>
      <c r="AM47" s="36"/>
      <c r="AN47" s="29"/>
      <c r="AO47" s="36"/>
      <c r="AP47" s="29"/>
      <c r="AQ47" s="36"/>
      <c r="AR47" s="29"/>
      <c r="AS47" s="36"/>
      <c r="AT47" s="36"/>
      <c r="AU47" s="36"/>
      <c r="AV47" s="29"/>
      <c r="AW47" s="36"/>
      <c r="AX47" s="36"/>
      <c r="AY47" s="36"/>
      <c r="AZ47" s="29"/>
      <c r="BA47" s="36"/>
      <c r="BB47" s="36"/>
      <c r="BC47" s="36"/>
      <c r="BD47" s="36"/>
      <c r="BE47" s="36"/>
      <c r="BF47" s="36"/>
      <c r="BG47" s="36"/>
      <c r="BH47" s="36"/>
      <c r="BI47" s="36"/>
      <c r="BJ47" s="29"/>
      <c r="BK47" s="36"/>
      <c r="BL47" s="29"/>
      <c r="BM47" s="36"/>
      <c r="BN47" s="36"/>
      <c r="BO47" s="36"/>
      <c r="BP47" s="29"/>
      <c r="BQ47" s="36"/>
      <c r="BR47" s="29"/>
      <c r="BS47" s="36"/>
      <c r="BT47" s="36"/>
      <c r="BU47" s="36"/>
      <c r="BV47" s="36"/>
    </row>
    <row r="48" spans="1:74" x14ac:dyDescent="0.25">
      <c r="A48" s="39">
        <v>46</v>
      </c>
      <c r="B48" s="39">
        <v>2</v>
      </c>
      <c r="C48" s="37" t="s">
        <v>512</v>
      </c>
      <c r="D48" s="40">
        <f>ноябрь!D48-декабрь!E48</f>
        <v>2218.9309037198072</v>
      </c>
      <c r="E48" s="40">
        <f t="shared" si="0"/>
        <v>0</v>
      </c>
      <c r="F48" s="36"/>
      <c r="G48" s="36"/>
      <c r="H48" s="36"/>
      <c r="I48" s="27"/>
      <c r="J48" s="36"/>
      <c r="K48" s="36"/>
      <c r="L48" s="36"/>
      <c r="M48" s="36"/>
      <c r="N48" s="36"/>
      <c r="O48" s="29"/>
      <c r="P48" s="36"/>
      <c r="Q48" s="29"/>
      <c r="R48" s="36"/>
      <c r="S48" s="36"/>
      <c r="T48" s="36"/>
      <c r="U48" s="36"/>
      <c r="V48" s="36"/>
      <c r="W48" s="36"/>
      <c r="X48" s="36"/>
      <c r="Y48" s="29"/>
      <c r="Z48" s="36"/>
      <c r="AA48" s="66"/>
      <c r="AB48" s="36"/>
      <c r="AC48" s="36"/>
      <c r="AD48" s="36"/>
      <c r="AE48" s="36"/>
      <c r="AF48" s="36"/>
      <c r="AG48" s="36"/>
      <c r="AH48" s="29"/>
      <c r="AI48" s="36"/>
      <c r="AJ48" s="29"/>
      <c r="AK48" s="36"/>
      <c r="AL48" s="36"/>
      <c r="AM48" s="36"/>
      <c r="AN48" s="29"/>
      <c r="AO48" s="36"/>
      <c r="AP48" s="29"/>
      <c r="AQ48" s="36"/>
      <c r="AR48" s="29"/>
      <c r="AS48" s="36"/>
      <c r="AT48" s="36"/>
      <c r="AU48" s="36"/>
      <c r="AV48" s="29"/>
      <c r="AW48" s="36"/>
      <c r="AX48" s="36"/>
      <c r="AY48" s="36"/>
      <c r="AZ48" s="29"/>
      <c r="BA48" s="36"/>
      <c r="BB48" s="36"/>
      <c r="BC48" s="36"/>
      <c r="BD48" s="36"/>
      <c r="BE48" s="36"/>
      <c r="BF48" s="36"/>
      <c r="BG48" s="36"/>
      <c r="BH48" s="36"/>
      <c r="BI48" s="36"/>
      <c r="BJ48" s="29"/>
      <c r="BK48" s="36"/>
      <c r="BL48" s="29"/>
      <c r="BM48" s="36"/>
      <c r="BN48" s="36"/>
      <c r="BO48" s="36"/>
      <c r="BP48" s="29"/>
      <c r="BQ48" s="36"/>
      <c r="BR48" s="29"/>
      <c r="BS48" s="36"/>
      <c r="BT48" s="36"/>
      <c r="BU48" s="36"/>
      <c r="BV48" s="36"/>
    </row>
    <row r="49" spans="1:74" x14ac:dyDescent="0.25">
      <c r="A49" s="39">
        <v>47</v>
      </c>
      <c r="B49" s="39">
        <v>1</v>
      </c>
      <c r="C49" s="37" t="s">
        <v>513</v>
      </c>
      <c r="D49" s="40">
        <f>ноябрь!D49-декабрь!E49</f>
        <v>-101.37233496618339</v>
      </c>
      <c r="E49" s="40">
        <f t="shared" si="0"/>
        <v>0</v>
      </c>
      <c r="F49" s="36"/>
      <c r="G49" s="36"/>
      <c r="H49" s="36"/>
      <c r="I49" s="27"/>
      <c r="J49" s="36"/>
      <c r="K49" s="36"/>
      <c r="L49" s="36"/>
      <c r="M49" s="36"/>
      <c r="N49" s="36"/>
      <c r="O49" s="29"/>
      <c r="P49" s="36"/>
      <c r="Q49" s="29"/>
      <c r="R49" s="36"/>
      <c r="S49" s="36"/>
      <c r="T49" s="36"/>
      <c r="U49" s="36"/>
      <c r="V49" s="36"/>
      <c r="W49" s="36"/>
      <c r="X49" s="36"/>
      <c r="Y49" s="29"/>
      <c r="Z49" s="36"/>
      <c r="AA49" s="66"/>
      <c r="AB49" s="36"/>
      <c r="AC49" s="36"/>
      <c r="AD49" s="36"/>
      <c r="AE49" s="36"/>
      <c r="AF49" s="36"/>
      <c r="AG49" s="36"/>
      <c r="AH49" s="29"/>
      <c r="AI49" s="36"/>
      <c r="AJ49" s="29"/>
      <c r="AK49" s="36"/>
      <c r="AL49" s="36"/>
      <c r="AM49" s="36"/>
      <c r="AN49" s="29"/>
      <c r="AO49" s="36"/>
      <c r="AP49" s="29"/>
      <c r="AQ49" s="36"/>
      <c r="AR49" s="29"/>
      <c r="AS49" s="36"/>
      <c r="AT49" s="36"/>
      <c r="AU49" s="36"/>
      <c r="AV49" s="29"/>
      <c r="AW49" s="36"/>
      <c r="AX49" s="36"/>
      <c r="AY49" s="36"/>
      <c r="AZ49" s="29"/>
      <c r="BA49" s="36"/>
      <c r="BB49" s="36"/>
      <c r="BC49" s="36"/>
      <c r="BD49" s="36"/>
      <c r="BE49" s="36"/>
      <c r="BF49" s="36"/>
      <c r="BG49" s="36"/>
      <c r="BH49" s="36"/>
      <c r="BI49" s="36"/>
      <c r="BJ49" s="29"/>
      <c r="BK49" s="36"/>
      <c r="BL49" s="29"/>
      <c r="BM49" s="36"/>
      <c r="BN49" s="36"/>
      <c r="BO49" s="36"/>
      <c r="BP49" s="29"/>
      <c r="BQ49" s="36"/>
      <c r="BR49" s="29"/>
      <c r="BS49" s="36"/>
      <c r="BT49" s="36"/>
      <c r="BU49" s="36"/>
      <c r="BV49" s="36"/>
    </row>
    <row r="50" spans="1:74" x14ac:dyDescent="0.25">
      <c r="A50" s="39">
        <v>48</v>
      </c>
      <c r="B50" s="39">
        <v>1</v>
      </c>
      <c r="C50" s="37" t="s">
        <v>514</v>
      </c>
      <c r="D50" s="40">
        <f>ноябрь!D50-декабрь!E50</f>
        <v>364.46012424541061</v>
      </c>
      <c r="E50" s="40">
        <f t="shared" si="0"/>
        <v>0</v>
      </c>
      <c r="F50" s="36"/>
      <c r="G50" s="36"/>
      <c r="H50" s="36"/>
      <c r="I50" s="27"/>
      <c r="J50" s="36"/>
      <c r="K50" s="36"/>
      <c r="L50" s="36"/>
      <c r="M50" s="36"/>
      <c r="N50" s="36"/>
      <c r="O50" s="29"/>
      <c r="P50" s="36"/>
      <c r="Q50" s="29"/>
      <c r="R50" s="36"/>
      <c r="S50" s="36"/>
      <c r="T50" s="36"/>
      <c r="U50" s="36"/>
      <c r="V50" s="36"/>
      <c r="W50" s="36"/>
      <c r="X50" s="36"/>
      <c r="Y50" s="29"/>
      <c r="Z50" s="36"/>
      <c r="AA50" s="66"/>
      <c r="AB50" s="36"/>
      <c r="AC50" s="36"/>
      <c r="AD50" s="36"/>
      <c r="AE50" s="36"/>
      <c r="AF50" s="36"/>
      <c r="AG50" s="36"/>
      <c r="AH50" s="29"/>
      <c r="AI50" s="36"/>
      <c r="AJ50" s="29"/>
      <c r="AK50" s="36"/>
      <c r="AL50" s="36"/>
      <c r="AM50" s="36"/>
      <c r="AN50" s="29"/>
      <c r="AO50" s="36"/>
      <c r="AP50" s="29"/>
      <c r="AQ50" s="36"/>
      <c r="AR50" s="29"/>
      <c r="AS50" s="36"/>
      <c r="AT50" s="36"/>
      <c r="AU50" s="36"/>
      <c r="AV50" s="29"/>
      <c r="AW50" s="36"/>
      <c r="AX50" s="36"/>
      <c r="AY50" s="36"/>
      <c r="AZ50" s="29"/>
      <c r="BA50" s="36"/>
      <c r="BB50" s="36"/>
      <c r="BC50" s="36"/>
      <c r="BD50" s="36"/>
      <c r="BE50" s="36"/>
      <c r="BF50" s="36"/>
      <c r="BG50" s="36"/>
      <c r="BH50" s="36"/>
      <c r="BI50" s="36"/>
      <c r="BJ50" s="29"/>
      <c r="BK50" s="36"/>
      <c r="BL50" s="29"/>
      <c r="BM50" s="36"/>
      <c r="BN50" s="36"/>
      <c r="BO50" s="36"/>
      <c r="BP50" s="29"/>
      <c r="BQ50" s="36"/>
      <c r="BR50" s="29"/>
      <c r="BS50" s="36"/>
      <c r="BT50" s="36"/>
      <c r="BU50" s="36"/>
      <c r="BV50" s="36"/>
    </row>
    <row r="51" spans="1:74" x14ac:dyDescent="0.25">
      <c r="A51" s="39">
        <v>49</v>
      </c>
      <c r="B51" s="39">
        <v>1</v>
      </c>
      <c r="C51" s="37" t="s">
        <v>515</v>
      </c>
      <c r="D51" s="40">
        <f>ноябрь!D51-декабрь!E51</f>
        <v>347.80993233816417</v>
      </c>
      <c r="E51" s="40">
        <f t="shared" si="0"/>
        <v>0</v>
      </c>
      <c r="F51" s="36"/>
      <c r="G51" s="36"/>
      <c r="H51" s="36"/>
      <c r="I51" s="27"/>
      <c r="J51" s="36"/>
      <c r="K51" s="36"/>
      <c r="L51" s="36"/>
      <c r="M51" s="36"/>
      <c r="N51" s="36"/>
      <c r="O51" s="29"/>
      <c r="P51" s="36"/>
      <c r="Q51" s="29"/>
      <c r="R51" s="36"/>
      <c r="S51" s="36"/>
      <c r="T51" s="36"/>
      <c r="U51" s="36"/>
      <c r="V51" s="36"/>
      <c r="W51" s="36"/>
      <c r="X51" s="36"/>
      <c r="Y51" s="29"/>
      <c r="Z51" s="36"/>
      <c r="AA51" s="66"/>
      <c r="AB51" s="36"/>
      <c r="AC51" s="36"/>
      <c r="AD51" s="36"/>
      <c r="AE51" s="36"/>
      <c r="AF51" s="36"/>
      <c r="AG51" s="36"/>
      <c r="AH51" s="29"/>
      <c r="AI51" s="36"/>
      <c r="AJ51" s="29"/>
      <c r="AK51" s="36"/>
      <c r="AL51" s="36"/>
      <c r="AM51" s="36"/>
      <c r="AN51" s="29"/>
      <c r="AO51" s="36"/>
      <c r="AP51" s="29"/>
      <c r="AQ51" s="36"/>
      <c r="AR51" s="29"/>
      <c r="AS51" s="36"/>
      <c r="AT51" s="36"/>
      <c r="AU51" s="36"/>
      <c r="AV51" s="29"/>
      <c r="AW51" s="36"/>
      <c r="AX51" s="36"/>
      <c r="AY51" s="36"/>
      <c r="AZ51" s="29"/>
      <c r="BA51" s="36"/>
      <c r="BB51" s="36"/>
      <c r="BC51" s="36"/>
      <c r="BD51" s="36"/>
      <c r="BE51" s="36"/>
      <c r="BF51" s="36"/>
      <c r="BG51" s="36"/>
      <c r="BH51" s="36"/>
      <c r="BI51" s="36"/>
      <c r="BJ51" s="29"/>
      <c r="BK51" s="36"/>
      <c r="BL51" s="29"/>
      <c r="BM51" s="36"/>
      <c r="BN51" s="36"/>
      <c r="BO51" s="36"/>
      <c r="BP51" s="29"/>
      <c r="BQ51" s="36"/>
      <c r="BR51" s="29"/>
      <c r="BS51" s="36"/>
      <c r="BT51" s="36"/>
      <c r="BU51" s="36"/>
      <c r="BV51" s="36"/>
    </row>
    <row r="52" spans="1:74" x14ac:dyDescent="0.25">
      <c r="A52" s="39">
        <v>50</v>
      </c>
      <c r="B52" s="39">
        <v>1</v>
      </c>
      <c r="C52" s="37" t="s">
        <v>516</v>
      </c>
      <c r="D52" s="40">
        <f>ноябрь!D52-декабрь!E52</f>
        <v>-310.71337134299529</v>
      </c>
      <c r="E52" s="40">
        <f t="shared" si="0"/>
        <v>0</v>
      </c>
      <c r="F52" s="36"/>
      <c r="G52" s="36"/>
      <c r="H52" s="36"/>
      <c r="I52" s="27"/>
      <c r="J52" s="36"/>
      <c r="K52" s="36"/>
      <c r="L52" s="36"/>
      <c r="M52" s="36"/>
      <c r="N52" s="36"/>
      <c r="O52" s="29"/>
      <c r="P52" s="36"/>
      <c r="Q52" s="29"/>
      <c r="R52" s="36"/>
      <c r="S52" s="36"/>
      <c r="T52" s="36"/>
      <c r="U52" s="36"/>
      <c r="V52" s="36"/>
      <c r="W52" s="36"/>
      <c r="X52" s="36"/>
      <c r="Y52" s="29"/>
      <c r="Z52" s="36"/>
      <c r="AA52" s="66"/>
      <c r="AB52" s="36"/>
      <c r="AC52" s="36"/>
      <c r="AD52" s="36"/>
      <c r="AE52" s="36"/>
      <c r="AF52" s="36"/>
      <c r="AG52" s="36"/>
      <c r="AH52" s="29"/>
      <c r="AI52" s="36"/>
      <c r="AJ52" s="29"/>
      <c r="AK52" s="36"/>
      <c r="AL52" s="36"/>
      <c r="AM52" s="36"/>
      <c r="AN52" s="29"/>
      <c r="AO52" s="36"/>
      <c r="AP52" s="29"/>
      <c r="AQ52" s="36"/>
      <c r="AR52" s="29"/>
      <c r="AS52" s="36"/>
      <c r="AT52" s="36"/>
      <c r="AU52" s="36"/>
      <c r="AV52" s="29"/>
      <c r="AW52" s="36"/>
      <c r="AX52" s="36"/>
      <c r="AY52" s="36"/>
      <c r="AZ52" s="29"/>
      <c r="BA52" s="36"/>
      <c r="BB52" s="36"/>
      <c r="BC52" s="36"/>
      <c r="BD52" s="36"/>
      <c r="BE52" s="36"/>
      <c r="BF52" s="36"/>
      <c r="BG52" s="36"/>
      <c r="BH52" s="36"/>
      <c r="BI52" s="36"/>
      <c r="BJ52" s="29"/>
      <c r="BK52" s="36"/>
      <c r="BL52" s="29"/>
      <c r="BM52" s="36"/>
      <c r="BN52" s="36"/>
      <c r="BO52" s="36"/>
      <c r="BP52" s="29"/>
      <c r="BQ52" s="36"/>
      <c r="BR52" s="29"/>
      <c r="BS52" s="36"/>
      <c r="BT52" s="36"/>
      <c r="BU52" s="36"/>
      <c r="BV52" s="36"/>
    </row>
    <row r="53" spans="1:74" x14ac:dyDescent="0.25">
      <c r="A53" s="39">
        <v>51</v>
      </c>
      <c r="B53" s="39">
        <v>1</v>
      </c>
      <c r="C53" s="37" t="s">
        <v>517</v>
      </c>
      <c r="D53" s="40">
        <f>ноябрь!D53-декабрь!E53</f>
        <v>30.617764222222213</v>
      </c>
      <c r="E53" s="40">
        <f t="shared" si="0"/>
        <v>0</v>
      </c>
      <c r="F53" s="36"/>
      <c r="G53" s="36"/>
      <c r="H53" s="36"/>
      <c r="I53" s="27"/>
      <c r="J53" s="36"/>
      <c r="K53" s="36"/>
      <c r="L53" s="36"/>
      <c r="M53" s="36"/>
      <c r="N53" s="36"/>
      <c r="O53" s="29"/>
      <c r="P53" s="36"/>
      <c r="Q53" s="29"/>
      <c r="R53" s="36"/>
      <c r="S53" s="36"/>
      <c r="T53" s="36"/>
      <c r="U53" s="36"/>
      <c r="V53" s="36"/>
      <c r="W53" s="36"/>
      <c r="X53" s="36"/>
      <c r="Y53" s="29"/>
      <c r="Z53" s="36"/>
      <c r="AA53" s="66"/>
      <c r="AB53" s="36"/>
      <c r="AC53" s="36"/>
      <c r="AD53" s="36"/>
      <c r="AE53" s="36"/>
      <c r="AF53" s="36"/>
      <c r="AG53" s="36"/>
      <c r="AH53" s="29"/>
      <c r="AI53" s="36"/>
      <c r="AJ53" s="29"/>
      <c r="AK53" s="36"/>
      <c r="AL53" s="36"/>
      <c r="AM53" s="36"/>
      <c r="AN53" s="29"/>
      <c r="AO53" s="36"/>
      <c r="AP53" s="29"/>
      <c r="AQ53" s="36"/>
      <c r="AR53" s="29"/>
      <c r="AS53" s="36"/>
      <c r="AT53" s="36"/>
      <c r="AU53" s="36"/>
      <c r="AV53" s="29"/>
      <c r="AW53" s="36"/>
      <c r="AX53" s="36"/>
      <c r="AY53" s="36"/>
      <c r="AZ53" s="29"/>
      <c r="BA53" s="36"/>
      <c r="BB53" s="36"/>
      <c r="BC53" s="36"/>
      <c r="BD53" s="36"/>
      <c r="BE53" s="36"/>
      <c r="BF53" s="36"/>
      <c r="BG53" s="36"/>
      <c r="BH53" s="36"/>
      <c r="BI53" s="36"/>
      <c r="BJ53" s="29"/>
      <c r="BK53" s="36"/>
      <c r="BL53" s="29"/>
      <c r="BM53" s="36"/>
      <c r="BN53" s="36"/>
      <c r="BO53" s="36"/>
      <c r="BP53" s="29"/>
      <c r="BQ53" s="36"/>
      <c r="BR53" s="29"/>
      <c r="BS53" s="36"/>
      <c r="BT53" s="36"/>
      <c r="BU53" s="36"/>
      <c r="BV53" s="36"/>
    </row>
    <row r="54" spans="1:74" x14ac:dyDescent="0.25">
      <c r="A54" s="39">
        <v>52</v>
      </c>
      <c r="B54" s="39">
        <v>1</v>
      </c>
      <c r="C54" s="37" t="s">
        <v>518</v>
      </c>
      <c r="D54" s="40">
        <f>ноябрь!D54-декабрь!E54</f>
        <v>-514.72165142995175</v>
      </c>
      <c r="E54" s="40">
        <f t="shared" si="0"/>
        <v>0</v>
      </c>
      <c r="F54" s="36"/>
      <c r="G54" s="36"/>
      <c r="H54" s="36"/>
      <c r="I54" s="27"/>
      <c r="J54" s="36"/>
      <c r="K54" s="36"/>
      <c r="L54" s="36"/>
      <c r="M54" s="36"/>
      <c r="N54" s="36"/>
      <c r="O54" s="29"/>
      <c r="P54" s="36"/>
      <c r="Q54" s="29"/>
      <c r="R54" s="36"/>
      <c r="S54" s="36"/>
      <c r="T54" s="36"/>
      <c r="U54" s="36"/>
      <c r="V54" s="36"/>
      <c r="W54" s="36"/>
      <c r="X54" s="36"/>
      <c r="Y54" s="29"/>
      <c r="Z54" s="36"/>
      <c r="AA54" s="66"/>
      <c r="AB54" s="36"/>
      <c r="AC54" s="36"/>
      <c r="AD54" s="36"/>
      <c r="AE54" s="36"/>
      <c r="AF54" s="36"/>
      <c r="AG54" s="36"/>
      <c r="AH54" s="29"/>
      <c r="AI54" s="36"/>
      <c r="AJ54" s="29"/>
      <c r="AK54" s="36"/>
      <c r="AL54" s="36"/>
      <c r="AM54" s="36"/>
      <c r="AN54" s="29"/>
      <c r="AO54" s="36"/>
      <c r="AP54" s="29"/>
      <c r="AQ54" s="36"/>
      <c r="AR54" s="29"/>
      <c r="AS54" s="36"/>
      <c r="AT54" s="36"/>
      <c r="AU54" s="36"/>
      <c r="AV54" s="29"/>
      <c r="AW54" s="36"/>
      <c r="AX54" s="36"/>
      <c r="AY54" s="36"/>
      <c r="AZ54" s="29"/>
      <c r="BA54" s="36"/>
      <c r="BB54" s="36"/>
      <c r="BC54" s="36"/>
      <c r="BD54" s="36"/>
      <c r="BE54" s="36"/>
      <c r="BF54" s="36"/>
      <c r="BG54" s="36"/>
      <c r="BH54" s="36"/>
      <c r="BI54" s="36"/>
      <c r="BJ54" s="29"/>
      <c r="BK54" s="36"/>
      <c r="BL54" s="29"/>
      <c r="BM54" s="36"/>
      <c r="BN54" s="36"/>
      <c r="BO54" s="36"/>
      <c r="BP54" s="29"/>
      <c r="BQ54" s="36"/>
      <c r="BR54" s="29"/>
      <c r="BS54" s="36"/>
      <c r="BT54" s="36"/>
      <c r="BU54" s="36"/>
      <c r="BV54" s="36"/>
    </row>
    <row r="55" spans="1:74" x14ac:dyDescent="0.25">
      <c r="A55" s="39">
        <v>53</v>
      </c>
      <c r="B55" s="39">
        <v>1</v>
      </c>
      <c r="C55" s="37" t="s">
        <v>519</v>
      </c>
      <c r="D55" s="40">
        <f>ноябрь!D55-декабрь!E55</f>
        <v>-359.6152277777777</v>
      </c>
      <c r="E55" s="40">
        <f t="shared" si="0"/>
        <v>0</v>
      </c>
      <c r="F55" s="36"/>
      <c r="G55" s="36"/>
      <c r="H55" s="36"/>
      <c r="I55" s="27"/>
      <c r="J55" s="36"/>
      <c r="K55" s="36"/>
      <c r="L55" s="36"/>
      <c r="M55" s="36"/>
      <c r="N55" s="36"/>
      <c r="O55" s="29"/>
      <c r="P55" s="36"/>
      <c r="Q55" s="29"/>
      <c r="R55" s="36"/>
      <c r="S55" s="36"/>
      <c r="T55" s="36"/>
      <c r="U55" s="36"/>
      <c r="V55" s="36"/>
      <c r="W55" s="36"/>
      <c r="X55" s="36"/>
      <c r="Y55" s="29"/>
      <c r="Z55" s="36"/>
      <c r="AA55" s="66"/>
      <c r="AB55" s="36"/>
      <c r="AC55" s="36"/>
      <c r="AD55" s="36"/>
      <c r="AE55" s="36"/>
      <c r="AF55" s="36"/>
      <c r="AG55" s="36"/>
      <c r="AH55" s="29"/>
      <c r="AI55" s="36"/>
      <c r="AJ55" s="29"/>
      <c r="AK55" s="36"/>
      <c r="AL55" s="36"/>
      <c r="AM55" s="36"/>
      <c r="AN55" s="29"/>
      <c r="AO55" s="36"/>
      <c r="AP55" s="29"/>
      <c r="AQ55" s="36"/>
      <c r="AR55" s="29"/>
      <c r="AS55" s="36"/>
      <c r="AT55" s="36"/>
      <c r="AU55" s="36"/>
      <c r="AV55" s="29"/>
      <c r="AW55" s="36"/>
      <c r="AX55" s="36"/>
      <c r="AY55" s="36"/>
      <c r="AZ55" s="29"/>
      <c r="BA55" s="36"/>
      <c r="BB55" s="36"/>
      <c r="BC55" s="36"/>
      <c r="BD55" s="36"/>
      <c r="BE55" s="36"/>
      <c r="BF55" s="36"/>
      <c r="BG55" s="36"/>
      <c r="BH55" s="36"/>
      <c r="BI55" s="36"/>
      <c r="BJ55" s="29"/>
      <c r="BK55" s="36"/>
      <c r="BL55" s="29"/>
      <c r="BM55" s="36"/>
      <c r="BN55" s="36"/>
      <c r="BO55" s="36"/>
      <c r="BP55" s="29"/>
      <c r="BQ55" s="36"/>
      <c r="BR55" s="29"/>
      <c r="BS55" s="36"/>
      <c r="BT55" s="36"/>
      <c r="BU55" s="36"/>
      <c r="BV55" s="36"/>
    </row>
    <row r="56" spans="1:74" x14ac:dyDescent="0.25">
      <c r="A56" s="39">
        <v>54</v>
      </c>
      <c r="B56" s="39">
        <v>1</v>
      </c>
      <c r="C56" s="37" t="s">
        <v>520</v>
      </c>
      <c r="D56" s="40">
        <f>ноябрь!D56-декабрь!E56</f>
        <v>-376.51669627053138</v>
      </c>
      <c r="E56" s="40">
        <f t="shared" si="0"/>
        <v>0</v>
      </c>
      <c r="F56" s="36"/>
      <c r="G56" s="36"/>
      <c r="H56" s="36"/>
      <c r="I56" s="27"/>
      <c r="J56" s="36"/>
      <c r="K56" s="36"/>
      <c r="L56" s="36"/>
      <c r="M56" s="36"/>
      <c r="N56" s="36"/>
      <c r="O56" s="29"/>
      <c r="P56" s="36"/>
      <c r="Q56" s="29"/>
      <c r="R56" s="36"/>
      <c r="S56" s="36"/>
      <c r="T56" s="36"/>
      <c r="U56" s="36"/>
      <c r="V56" s="36"/>
      <c r="W56" s="36"/>
      <c r="X56" s="36"/>
      <c r="Y56" s="29"/>
      <c r="Z56" s="36"/>
      <c r="AA56" s="66"/>
      <c r="AB56" s="36"/>
      <c r="AC56" s="36"/>
      <c r="AD56" s="36"/>
      <c r="AE56" s="36"/>
      <c r="AF56" s="36"/>
      <c r="AG56" s="36"/>
      <c r="AH56" s="29"/>
      <c r="AI56" s="36"/>
      <c r="AJ56" s="29"/>
      <c r="AK56" s="36"/>
      <c r="AL56" s="36"/>
      <c r="AM56" s="36"/>
      <c r="AN56" s="29"/>
      <c r="AO56" s="36"/>
      <c r="AP56" s="29"/>
      <c r="AQ56" s="36"/>
      <c r="AR56" s="29"/>
      <c r="AS56" s="36"/>
      <c r="AT56" s="36"/>
      <c r="AU56" s="36"/>
      <c r="AV56" s="29"/>
      <c r="AW56" s="36"/>
      <c r="AX56" s="36"/>
      <c r="AY56" s="36"/>
      <c r="AZ56" s="29"/>
      <c r="BA56" s="36"/>
      <c r="BB56" s="36"/>
      <c r="BC56" s="36"/>
      <c r="BD56" s="36"/>
      <c r="BE56" s="36"/>
      <c r="BF56" s="36"/>
      <c r="BG56" s="36"/>
      <c r="BH56" s="36"/>
      <c r="BI56" s="36"/>
      <c r="BJ56" s="29"/>
      <c r="BK56" s="36"/>
      <c r="BL56" s="29"/>
      <c r="BM56" s="36"/>
      <c r="BN56" s="36"/>
      <c r="BO56" s="36"/>
      <c r="BP56" s="29"/>
      <c r="BQ56" s="36"/>
      <c r="BR56" s="29"/>
      <c r="BS56" s="36"/>
      <c r="BT56" s="36"/>
      <c r="BU56" s="36"/>
      <c r="BV56" s="36"/>
    </row>
    <row r="57" spans="1:74" x14ac:dyDescent="0.25">
      <c r="A57" s="39">
        <v>55</v>
      </c>
      <c r="B57" s="39">
        <v>1</v>
      </c>
      <c r="C57" s="37" t="s">
        <v>521</v>
      </c>
      <c r="D57" s="40">
        <f>ноябрь!D57-декабрь!E57</f>
        <v>-46.906525265700431</v>
      </c>
      <c r="E57" s="40">
        <f t="shared" si="0"/>
        <v>0</v>
      </c>
      <c r="F57" s="36"/>
      <c r="G57" s="36"/>
      <c r="H57" s="36"/>
      <c r="I57" s="27"/>
      <c r="J57" s="36"/>
      <c r="K57" s="36"/>
      <c r="L57" s="36"/>
      <c r="M57" s="36"/>
      <c r="N57" s="36"/>
      <c r="O57" s="29"/>
      <c r="P57" s="36"/>
      <c r="Q57" s="29"/>
      <c r="R57" s="36"/>
      <c r="S57" s="36"/>
      <c r="T57" s="36"/>
      <c r="U57" s="36"/>
      <c r="V57" s="36"/>
      <c r="W57" s="36"/>
      <c r="X57" s="36"/>
      <c r="Y57" s="29"/>
      <c r="Z57" s="36"/>
      <c r="AA57" s="66"/>
      <c r="AB57" s="36"/>
      <c r="AC57" s="36"/>
      <c r="AD57" s="36"/>
      <c r="AE57" s="36"/>
      <c r="AF57" s="36"/>
      <c r="AG57" s="36"/>
      <c r="AH57" s="29"/>
      <c r="AI57" s="36"/>
      <c r="AJ57" s="29"/>
      <c r="AK57" s="36"/>
      <c r="AL57" s="36"/>
      <c r="AM57" s="36"/>
      <c r="AN57" s="29"/>
      <c r="AO57" s="36"/>
      <c r="AP57" s="29"/>
      <c r="AQ57" s="36"/>
      <c r="AR57" s="29"/>
      <c r="AS57" s="36"/>
      <c r="AT57" s="36"/>
      <c r="AU57" s="36"/>
      <c r="AV57" s="29"/>
      <c r="AW57" s="36"/>
      <c r="AX57" s="36"/>
      <c r="AY57" s="36"/>
      <c r="AZ57" s="29"/>
      <c r="BA57" s="36"/>
      <c r="BB57" s="36"/>
      <c r="BC57" s="36"/>
      <c r="BD57" s="36"/>
      <c r="BE57" s="36"/>
      <c r="BF57" s="36"/>
      <c r="BG57" s="36"/>
      <c r="BH57" s="36"/>
      <c r="BI57" s="36"/>
      <c r="BJ57" s="29"/>
      <c r="BK57" s="36"/>
      <c r="BL57" s="29"/>
      <c r="BM57" s="36"/>
      <c r="BN57" s="36"/>
      <c r="BO57" s="36"/>
      <c r="BP57" s="29"/>
      <c r="BQ57" s="36"/>
      <c r="BR57" s="29"/>
      <c r="BS57" s="36"/>
      <c r="BT57" s="36"/>
      <c r="BU57" s="36"/>
      <c r="BV57" s="36"/>
    </row>
    <row r="58" spans="1:74" x14ac:dyDescent="0.25">
      <c r="A58" s="39">
        <v>56</v>
      </c>
      <c r="B58" s="39">
        <v>1</v>
      </c>
      <c r="C58" s="37" t="s">
        <v>522</v>
      </c>
      <c r="D58" s="40">
        <f>ноябрь!D58-декабрь!E58</f>
        <v>311.20363212560386</v>
      </c>
      <c r="E58" s="40">
        <f t="shared" si="0"/>
        <v>0</v>
      </c>
      <c r="F58" s="36"/>
      <c r="G58" s="36"/>
      <c r="H58" s="36"/>
      <c r="I58" s="27"/>
      <c r="J58" s="36"/>
      <c r="K58" s="36"/>
      <c r="L58" s="36"/>
      <c r="M58" s="36"/>
      <c r="N58" s="36"/>
      <c r="O58" s="29"/>
      <c r="P58" s="36"/>
      <c r="Q58" s="29"/>
      <c r="R58" s="36"/>
      <c r="S58" s="36"/>
      <c r="T58" s="36"/>
      <c r="U58" s="36"/>
      <c r="V58" s="36"/>
      <c r="W58" s="36"/>
      <c r="X58" s="36"/>
      <c r="Y58" s="29"/>
      <c r="Z58" s="36"/>
      <c r="AA58" s="66"/>
      <c r="AB58" s="36"/>
      <c r="AC58" s="36"/>
      <c r="AD58" s="36"/>
      <c r="AE58" s="36"/>
      <c r="AF58" s="36"/>
      <c r="AG58" s="36"/>
      <c r="AH58" s="29"/>
      <c r="AI58" s="36"/>
      <c r="AJ58" s="29"/>
      <c r="AK58" s="36"/>
      <c r="AL58" s="36"/>
      <c r="AM58" s="36"/>
      <c r="AN58" s="29"/>
      <c r="AO58" s="36"/>
      <c r="AP58" s="29"/>
      <c r="AQ58" s="36"/>
      <c r="AR58" s="29"/>
      <c r="AS58" s="36"/>
      <c r="AT58" s="36"/>
      <c r="AU58" s="36"/>
      <c r="AV58" s="29"/>
      <c r="AW58" s="36"/>
      <c r="AX58" s="36"/>
      <c r="AY58" s="36"/>
      <c r="AZ58" s="29"/>
      <c r="BA58" s="36"/>
      <c r="BB58" s="36"/>
      <c r="BC58" s="36"/>
      <c r="BD58" s="36"/>
      <c r="BE58" s="36"/>
      <c r="BF58" s="36"/>
      <c r="BG58" s="36"/>
      <c r="BH58" s="36"/>
      <c r="BI58" s="36"/>
      <c r="BJ58" s="29"/>
      <c r="BK58" s="36"/>
      <c r="BL58" s="29"/>
      <c r="BM58" s="36"/>
      <c r="BN58" s="36"/>
      <c r="BO58" s="36"/>
      <c r="BP58" s="29"/>
      <c r="BQ58" s="36"/>
      <c r="BR58" s="29"/>
      <c r="BS58" s="36"/>
      <c r="BT58" s="36"/>
      <c r="BU58" s="36"/>
      <c r="BV58" s="36"/>
    </row>
    <row r="59" spans="1:74" x14ac:dyDescent="0.25">
      <c r="A59" s="39">
        <v>57</v>
      </c>
      <c r="B59" s="39">
        <v>1</v>
      </c>
      <c r="C59" s="37" t="s">
        <v>523</v>
      </c>
      <c r="D59" s="40">
        <f>ноябрь!D59-декабрь!E59</f>
        <v>96.164819603864714</v>
      </c>
      <c r="E59" s="40">
        <f t="shared" si="0"/>
        <v>0</v>
      </c>
      <c r="F59" s="36"/>
      <c r="G59" s="36"/>
      <c r="H59" s="36"/>
      <c r="I59" s="27"/>
      <c r="J59" s="36"/>
      <c r="K59" s="36"/>
      <c r="L59" s="36"/>
      <c r="M59" s="36"/>
      <c r="N59" s="36"/>
      <c r="O59" s="29"/>
      <c r="P59" s="36"/>
      <c r="Q59" s="29"/>
      <c r="R59" s="36"/>
      <c r="S59" s="36"/>
      <c r="T59" s="36"/>
      <c r="U59" s="36"/>
      <c r="V59" s="36"/>
      <c r="W59" s="36"/>
      <c r="X59" s="36"/>
      <c r="Y59" s="29"/>
      <c r="Z59" s="36"/>
      <c r="AA59" s="66"/>
      <c r="AB59" s="36"/>
      <c r="AC59" s="36"/>
      <c r="AD59" s="36"/>
      <c r="AE59" s="36"/>
      <c r="AF59" s="36"/>
      <c r="AG59" s="36"/>
      <c r="AH59" s="29"/>
      <c r="AI59" s="36"/>
      <c r="AJ59" s="29"/>
      <c r="AK59" s="36"/>
      <c r="AL59" s="36"/>
      <c r="AM59" s="36"/>
      <c r="AN59" s="29"/>
      <c r="AO59" s="36"/>
      <c r="AP59" s="29"/>
      <c r="AQ59" s="36"/>
      <c r="AR59" s="29"/>
      <c r="AS59" s="36"/>
      <c r="AT59" s="36"/>
      <c r="AU59" s="36"/>
      <c r="AV59" s="29"/>
      <c r="AW59" s="36"/>
      <c r="AX59" s="36"/>
      <c r="AY59" s="36"/>
      <c r="AZ59" s="29"/>
      <c r="BA59" s="36"/>
      <c r="BB59" s="36"/>
      <c r="BC59" s="36"/>
      <c r="BD59" s="36"/>
      <c r="BE59" s="36"/>
      <c r="BF59" s="36"/>
      <c r="BG59" s="36"/>
      <c r="BH59" s="36"/>
      <c r="BI59" s="36"/>
      <c r="BJ59" s="29"/>
      <c r="BK59" s="36"/>
      <c r="BL59" s="29"/>
      <c r="BM59" s="36"/>
      <c r="BN59" s="36"/>
      <c r="BO59" s="36"/>
      <c r="BP59" s="29"/>
      <c r="BQ59" s="36"/>
      <c r="BR59" s="29"/>
      <c r="BS59" s="36"/>
      <c r="BT59" s="36"/>
      <c r="BU59" s="36"/>
      <c r="BV59" s="36"/>
    </row>
    <row r="60" spans="1:74" x14ac:dyDescent="0.25">
      <c r="A60" s="39">
        <v>58</v>
      </c>
      <c r="B60" s="39">
        <v>1</v>
      </c>
      <c r="C60" s="37" t="s">
        <v>524</v>
      </c>
      <c r="D60" s="40">
        <f>ноябрь!D60-декабрь!E60</f>
        <v>179.15061704347829</v>
      </c>
      <c r="E60" s="40">
        <f t="shared" si="0"/>
        <v>0</v>
      </c>
      <c r="F60" s="36"/>
      <c r="G60" s="36"/>
      <c r="H60" s="36"/>
      <c r="I60" s="27"/>
      <c r="J60" s="36"/>
      <c r="K60" s="36"/>
      <c r="L60" s="36"/>
      <c r="M60" s="36"/>
      <c r="N60" s="36"/>
      <c r="O60" s="29"/>
      <c r="P60" s="36"/>
      <c r="Q60" s="29"/>
      <c r="R60" s="36"/>
      <c r="S60" s="36"/>
      <c r="T60" s="36"/>
      <c r="U60" s="36"/>
      <c r="V60" s="36"/>
      <c r="W60" s="36"/>
      <c r="X60" s="36"/>
      <c r="Y60" s="29"/>
      <c r="Z60" s="36"/>
      <c r="AA60" s="66"/>
      <c r="AB60" s="36"/>
      <c r="AC60" s="36"/>
      <c r="AD60" s="36"/>
      <c r="AE60" s="36"/>
      <c r="AF60" s="36"/>
      <c r="AG60" s="36"/>
      <c r="AH60" s="29"/>
      <c r="AI60" s="36"/>
      <c r="AJ60" s="29"/>
      <c r="AK60" s="36"/>
      <c r="AL60" s="36"/>
      <c r="AM60" s="36"/>
      <c r="AN60" s="29"/>
      <c r="AO60" s="36"/>
      <c r="AP60" s="29"/>
      <c r="AQ60" s="36"/>
      <c r="AR60" s="29"/>
      <c r="AS60" s="36"/>
      <c r="AT60" s="36"/>
      <c r="AU60" s="36"/>
      <c r="AV60" s="29"/>
      <c r="AW60" s="36"/>
      <c r="AX60" s="36"/>
      <c r="AY60" s="36"/>
      <c r="AZ60" s="29"/>
      <c r="BA60" s="36"/>
      <c r="BB60" s="36"/>
      <c r="BC60" s="36"/>
      <c r="BD60" s="36"/>
      <c r="BE60" s="36"/>
      <c r="BF60" s="36"/>
      <c r="BG60" s="36"/>
      <c r="BH60" s="36"/>
      <c r="BI60" s="36"/>
      <c r="BJ60" s="29"/>
      <c r="BK60" s="36"/>
      <c r="BL60" s="29"/>
      <c r="BM60" s="36"/>
      <c r="BN60" s="36"/>
      <c r="BO60" s="36"/>
      <c r="BP60" s="29"/>
      <c r="BQ60" s="36"/>
      <c r="BR60" s="29"/>
      <c r="BS60" s="36"/>
      <c r="BT60" s="36"/>
      <c r="BU60" s="36"/>
      <c r="BV60" s="36"/>
    </row>
    <row r="61" spans="1:74" x14ac:dyDescent="0.25">
      <c r="A61" s="39">
        <v>59</v>
      </c>
      <c r="B61" s="39">
        <v>1</v>
      </c>
      <c r="C61" s="37" t="s">
        <v>525</v>
      </c>
      <c r="D61" s="40">
        <f>ноябрь!D61-декабрь!E61</f>
        <v>-41.76933754589372</v>
      </c>
      <c r="E61" s="40">
        <f t="shared" si="0"/>
        <v>0</v>
      </c>
      <c r="F61" s="36"/>
      <c r="G61" s="36"/>
      <c r="H61" s="36"/>
      <c r="I61" s="27"/>
      <c r="J61" s="36"/>
      <c r="K61" s="36"/>
      <c r="L61" s="36"/>
      <c r="M61" s="36"/>
      <c r="N61" s="36"/>
      <c r="O61" s="29"/>
      <c r="P61" s="36"/>
      <c r="Q61" s="29"/>
      <c r="R61" s="36"/>
      <c r="S61" s="36"/>
      <c r="T61" s="36"/>
      <c r="U61" s="36"/>
      <c r="V61" s="36"/>
      <c r="W61" s="36"/>
      <c r="X61" s="36"/>
      <c r="Y61" s="29"/>
      <c r="Z61" s="36"/>
      <c r="AA61" s="66"/>
      <c r="AB61" s="36"/>
      <c r="AC61" s="36"/>
      <c r="AD61" s="36"/>
      <c r="AE61" s="36"/>
      <c r="AF61" s="36"/>
      <c r="AG61" s="36"/>
      <c r="AH61" s="29"/>
      <c r="AI61" s="36"/>
      <c r="AJ61" s="29"/>
      <c r="AK61" s="36"/>
      <c r="AL61" s="36"/>
      <c r="AM61" s="36"/>
      <c r="AN61" s="29"/>
      <c r="AO61" s="36"/>
      <c r="AP61" s="29"/>
      <c r="AQ61" s="36"/>
      <c r="AR61" s="29"/>
      <c r="AS61" s="36"/>
      <c r="AT61" s="36"/>
      <c r="AU61" s="36"/>
      <c r="AV61" s="29"/>
      <c r="AW61" s="36"/>
      <c r="AX61" s="36"/>
      <c r="AY61" s="36"/>
      <c r="AZ61" s="29"/>
      <c r="BA61" s="36"/>
      <c r="BB61" s="36"/>
      <c r="BC61" s="36"/>
      <c r="BD61" s="36"/>
      <c r="BE61" s="36"/>
      <c r="BF61" s="36"/>
      <c r="BG61" s="36"/>
      <c r="BH61" s="36"/>
      <c r="BI61" s="36"/>
      <c r="BJ61" s="29"/>
      <c r="BK61" s="36"/>
      <c r="BL61" s="29"/>
      <c r="BM61" s="36"/>
      <c r="BN61" s="36"/>
      <c r="BO61" s="36"/>
      <c r="BP61" s="29"/>
      <c r="BQ61" s="36"/>
      <c r="BR61" s="29"/>
      <c r="BS61" s="36"/>
      <c r="BT61" s="36"/>
      <c r="BU61" s="36"/>
      <c r="BV61" s="36"/>
    </row>
    <row r="62" spans="1:74" x14ac:dyDescent="0.25">
      <c r="A62" s="39">
        <v>60</v>
      </c>
      <c r="B62" s="39">
        <v>1</v>
      </c>
      <c r="C62" s="37" t="s">
        <v>526</v>
      </c>
      <c r="D62" s="40">
        <f>ноябрь!D62-декабрь!E62</f>
        <v>-28.657169178744041</v>
      </c>
      <c r="E62" s="40">
        <f t="shared" si="0"/>
        <v>0</v>
      </c>
      <c r="F62" s="36"/>
      <c r="G62" s="36"/>
      <c r="H62" s="36"/>
      <c r="I62" s="27"/>
      <c r="J62" s="36"/>
      <c r="K62" s="36"/>
      <c r="L62" s="36"/>
      <c r="M62" s="36"/>
      <c r="N62" s="36"/>
      <c r="O62" s="29"/>
      <c r="P62" s="36"/>
      <c r="Q62" s="29"/>
      <c r="R62" s="36"/>
      <c r="S62" s="36"/>
      <c r="T62" s="36"/>
      <c r="U62" s="36"/>
      <c r="V62" s="36"/>
      <c r="W62" s="36"/>
      <c r="X62" s="36"/>
      <c r="Y62" s="29"/>
      <c r="Z62" s="36"/>
      <c r="AA62" s="66"/>
      <c r="AB62" s="36"/>
      <c r="AC62" s="36"/>
      <c r="AD62" s="36"/>
      <c r="AE62" s="36"/>
      <c r="AF62" s="36"/>
      <c r="AG62" s="36"/>
      <c r="AH62" s="29"/>
      <c r="AI62" s="36"/>
      <c r="AJ62" s="29"/>
      <c r="AK62" s="36"/>
      <c r="AL62" s="36"/>
      <c r="AM62" s="36"/>
      <c r="AN62" s="29"/>
      <c r="AO62" s="36"/>
      <c r="AP62" s="29"/>
      <c r="AQ62" s="36"/>
      <c r="AR62" s="29"/>
      <c r="AS62" s="36"/>
      <c r="AT62" s="36"/>
      <c r="AU62" s="36"/>
      <c r="AV62" s="29"/>
      <c r="AW62" s="36"/>
      <c r="AX62" s="36"/>
      <c r="AY62" s="36"/>
      <c r="AZ62" s="29"/>
      <c r="BA62" s="36"/>
      <c r="BB62" s="36"/>
      <c r="BC62" s="36"/>
      <c r="BD62" s="36"/>
      <c r="BE62" s="36"/>
      <c r="BF62" s="36"/>
      <c r="BG62" s="36"/>
      <c r="BH62" s="36"/>
      <c r="BI62" s="36"/>
      <c r="BJ62" s="29"/>
      <c r="BK62" s="36"/>
      <c r="BL62" s="29"/>
      <c r="BM62" s="36"/>
      <c r="BN62" s="36"/>
      <c r="BO62" s="36"/>
      <c r="BP62" s="29"/>
      <c r="BQ62" s="36"/>
      <c r="BR62" s="29"/>
      <c r="BS62" s="36"/>
      <c r="BT62" s="36"/>
      <c r="BU62" s="36"/>
      <c r="BV62" s="36"/>
    </row>
    <row r="63" spans="1:74" x14ac:dyDescent="0.25">
      <c r="A63" s="39">
        <v>61</v>
      </c>
      <c r="B63" s="39">
        <v>1</v>
      </c>
      <c r="C63" s="37" t="s">
        <v>527</v>
      </c>
      <c r="D63" s="40">
        <f>ноябрь!D63-декабрь!E63</f>
        <v>-29.766633855072467</v>
      </c>
      <c r="E63" s="40">
        <f t="shared" si="0"/>
        <v>0</v>
      </c>
      <c r="F63" s="36"/>
      <c r="G63" s="36"/>
      <c r="H63" s="36"/>
      <c r="I63" s="27"/>
      <c r="J63" s="36"/>
      <c r="K63" s="36"/>
      <c r="L63" s="36"/>
      <c r="M63" s="36"/>
      <c r="N63" s="36"/>
      <c r="O63" s="29"/>
      <c r="P63" s="36"/>
      <c r="Q63" s="29"/>
      <c r="R63" s="36"/>
      <c r="S63" s="36"/>
      <c r="T63" s="36"/>
      <c r="U63" s="36"/>
      <c r="V63" s="36"/>
      <c r="W63" s="36"/>
      <c r="X63" s="36"/>
      <c r="Y63" s="29"/>
      <c r="Z63" s="36"/>
      <c r="AA63" s="66"/>
      <c r="AB63" s="36"/>
      <c r="AC63" s="36"/>
      <c r="AD63" s="36"/>
      <c r="AE63" s="36"/>
      <c r="AF63" s="36"/>
      <c r="AG63" s="36"/>
      <c r="AH63" s="29"/>
      <c r="AI63" s="36"/>
      <c r="AJ63" s="29"/>
      <c r="AK63" s="36"/>
      <c r="AL63" s="36"/>
      <c r="AM63" s="36"/>
      <c r="AN63" s="29"/>
      <c r="AO63" s="36"/>
      <c r="AP63" s="29"/>
      <c r="AQ63" s="36"/>
      <c r="AR63" s="29"/>
      <c r="AS63" s="36"/>
      <c r="AT63" s="36"/>
      <c r="AU63" s="36"/>
      <c r="AV63" s="29"/>
      <c r="AW63" s="36"/>
      <c r="AX63" s="36"/>
      <c r="AY63" s="36"/>
      <c r="AZ63" s="29"/>
      <c r="BA63" s="36"/>
      <c r="BB63" s="36"/>
      <c r="BC63" s="36"/>
      <c r="BD63" s="36"/>
      <c r="BE63" s="36"/>
      <c r="BF63" s="36"/>
      <c r="BG63" s="36"/>
      <c r="BH63" s="36"/>
      <c r="BI63" s="36"/>
      <c r="BJ63" s="29"/>
      <c r="BK63" s="36"/>
      <c r="BL63" s="29"/>
      <c r="BM63" s="36"/>
      <c r="BN63" s="36"/>
      <c r="BO63" s="36"/>
      <c r="BP63" s="29"/>
      <c r="BQ63" s="36"/>
      <c r="BR63" s="29"/>
      <c r="BS63" s="36"/>
      <c r="BT63" s="36"/>
      <c r="BU63" s="36"/>
      <c r="BV63" s="36"/>
    </row>
    <row r="64" spans="1:74" x14ac:dyDescent="0.25">
      <c r="A64" s="39">
        <v>62</v>
      </c>
      <c r="B64" s="39">
        <v>1</v>
      </c>
      <c r="C64" s="37" t="s">
        <v>528</v>
      </c>
      <c r="D64" s="40">
        <f>ноябрь!D64-декабрь!E64</f>
        <v>421.65305019323671</v>
      </c>
      <c r="E64" s="40">
        <f t="shared" si="0"/>
        <v>0</v>
      </c>
      <c r="F64" s="36"/>
      <c r="G64" s="36"/>
      <c r="H64" s="36"/>
      <c r="I64" s="27"/>
      <c r="J64" s="36"/>
      <c r="K64" s="36"/>
      <c r="L64" s="36"/>
      <c r="M64" s="36"/>
      <c r="N64" s="36"/>
      <c r="O64" s="29"/>
      <c r="P64" s="36"/>
      <c r="Q64" s="29"/>
      <c r="R64" s="36"/>
      <c r="S64" s="36"/>
      <c r="T64" s="36"/>
      <c r="U64" s="36"/>
      <c r="V64" s="36"/>
      <c r="W64" s="36"/>
      <c r="X64" s="36"/>
      <c r="Y64" s="29"/>
      <c r="Z64" s="36"/>
      <c r="AA64" s="66"/>
      <c r="AB64" s="36"/>
      <c r="AC64" s="36"/>
      <c r="AD64" s="36"/>
      <c r="AE64" s="36"/>
      <c r="AF64" s="36"/>
      <c r="AG64" s="36"/>
      <c r="AH64" s="29"/>
      <c r="AI64" s="36"/>
      <c r="AJ64" s="29"/>
      <c r="AK64" s="36"/>
      <c r="AL64" s="36"/>
      <c r="AM64" s="36"/>
      <c r="AN64" s="29"/>
      <c r="AO64" s="36"/>
      <c r="AP64" s="29"/>
      <c r="AQ64" s="36"/>
      <c r="AR64" s="29"/>
      <c r="AS64" s="36"/>
      <c r="AT64" s="36"/>
      <c r="AU64" s="36"/>
      <c r="AV64" s="29"/>
      <c r="AW64" s="36"/>
      <c r="AX64" s="36"/>
      <c r="AY64" s="36"/>
      <c r="AZ64" s="29"/>
      <c r="BA64" s="36"/>
      <c r="BB64" s="36"/>
      <c r="BC64" s="36"/>
      <c r="BD64" s="36"/>
      <c r="BE64" s="36"/>
      <c r="BF64" s="36"/>
      <c r="BG64" s="36"/>
      <c r="BH64" s="36"/>
      <c r="BI64" s="36"/>
      <c r="BJ64" s="29"/>
      <c r="BK64" s="36"/>
      <c r="BL64" s="29"/>
      <c r="BM64" s="36"/>
      <c r="BN64" s="36"/>
      <c r="BO64" s="36"/>
      <c r="BP64" s="29"/>
      <c r="BQ64" s="36"/>
      <c r="BR64" s="29"/>
      <c r="BS64" s="36"/>
      <c r="BT64" s="36"/>
      <c r="BU64" s="36"/>
      <c r="BV64" s="36"/>
    </row>
    <row r="65" spans="1:74" x14ac:dyDescent="0.25">
      <c r="A65" s="39">
        <v>63</v>
      </c>
      <c r="B65" s="39">
        <v>1</v>
      </c>
      <c r="C65" s="37" t="s">
        <v>529</v>
      </c>
      <c r="D65" s="40">
        <f>ноябрь!D65-декабрь!E65</f>
        <v>414.22673331207739</v>
      </c>
      <c r="E65" s="40">
        <f t="shared" si="0"/>
        <v>0</v>
      </c>
      <c r="F65" s="36"/>
      <c r="G65" s="36"/>
      <c r="H65" s="36"/>
      <c r="I65" s="27"/>
      <c r="J65" s="36"/>
      <c r="K65" s="36"/>
      <c r="L65" s="36"/>
      <c r="M65" s="36"/>
      <c r="N65" s="36"/>
      <c r="O65" s="29"/>
      <c r="P65" s="36"/>
      <c r="Q65" s="29"/>
      <c r="R65" s="36"/>
      <c r="S65" s="36"/>
      <c r="T65" s="36"/>
      <c r="U65" s="36"/>
      <c r="V65" s="36"/>
      <c r="W65" s="36"/>
      <c r="X65" s="36"/>
      <c r="Y65" s="29"/>
      <c r="Z65" s="36"/>
      <c r="AA65" s="66"/>
      <c r="AB65" s="36"/>
      <c r="AC65" s="36"/>
      <c r="AD65" s="36"/>
      <c r="AE65" s="36"/>
      <c r="AF65" s="36"/>
      <c r="AG65" s="36"/>
      <c r="AH65" s="29"/>
      <c r="AI65" s="36"/>
      <c r="AJ65" s="29"/>
      <c r="AK65" s="36"/>
      <c r="AL65" s="36"/>
      <c r="AM65" s="36"/>
      <c r="AN65" s="29"/>
      <c r="AO65" s="36"/>
      <c r="AP65" s="29"/>
      <c r="AQ65" s="36"/>
      <c r="AR65" s="29"/>
      <c r="AS65" s="36"/>
      <c r="AT65" s="36"/>
      <c r="AU65" s="36"/>
      <c r="AV65" s="29"/>
      <c r="AW65" s="36"/>
      <c r="AX65" s="36"/>
      <c r="AY65" s="36"/>
      <c r="AZ65" s="29"/>
      <c r="BA65" s="36"/>
      <c r="BB65" s="36"/>
      <c r="BC65" s="36"/>
      <c r="BD65" s="36"/>
      <c r="BE65" s="36"/>
      <c r="BF65" s="36"/>
      <c r="BG65" s="36"/>
      <c r="BH65" s="36"/>
      <c r="BI65" s="36"/>
      <c r="BJ65" s="29"/>
      <c r="BK65" s="36"/>
      <c r="BL65" s="29"/>
      <c r="BM65" s="36"/>
      <c r="BN65" s="36"/>
      <c r="BO65" s="36"/>
      <c r="BP65" s="29"/>
      <c r="BQ65" s="36"/>
      <c r="BR65" s="29"/>
      <c r="BS65" s="36"/>
      <c r="BT65" s="36"/>
      <c r="BU65" s="36"/>
      <c r="BV65" s="36"/>
    </row>
    <row r="66" spans="1:74" x14ac:dyDescent="0.25">
      <c r="A66" s="39">
        <v>64</v>
      </c>
      <c r="B66" s="39">
        <v>1</v>
      </c>
      <c r="C66" s="37" t="s">
        <v>530</v>
      </c>
      <c r="D66" s="40">
        <f>ноябрь!D66-декабрь!E66</f>
        <v>701.18251019323679</v>
      </c>
      <c r="E66" s="40">
        <f t="shared" si="0"/>
        <v>0</v>
      </c>
      <c r="F66" s="36"/>
      <c r="G66" s="36"/>
      <c r="H66" s="36"/>
      <c r="I66" s="27"/>
      <c r="J66" s="36"/>
      <c r="K66" s="36"/>
      <c r="L66" s="36"/>
      <c r="M66" s="36"/>
      <c r="N66" s="36"/>
      <c r="O66" s="29"/>
      <c r="P66" s="36"/>
      <c r="Q66" s="29"/>
      <c r="R66" s="36"/>
      <c r="S66" s="36"/>
      <c r="T66" s="36"/>
      <c r="U66" s="36"/>
      <c r="V66" s="36"/>
      <c r="W66" s="36"/>
      <c r="X66" s="36"/>
      <c r="Y66" s="29"/>
      <c r="Z66" s="36"/>
      <c r="AA66" s="66"/>
      <c r="AB66" s="36"/>
      <c r="AC66" s="36"/>
      <c r="AD66" s="36"/>
      <c r="AE66" s="36"/>
      <c r="AF66" s="36"/>
      <c r="AG66" s="36"/>
      <c r="AH66" s="29"/>
      <c r="AI66" s="36"/>
      <c r="AJ66" s="29"/>
      <c r="AK66" s="36"/>
      <c r="AL66" s="36"/>
      <c r="AM66" s="36"/>
      <c r="AN66" s="29"/>
      <c r="AO66" s="36"/>
      <c r="AP66" s="29"/>
      <c r="AQ66" s="36"/>
      <c r="AR66" s="29"/>
      <c r="AS66" s="36"/>
      <c r="AT66" s="36"/>
      <c r="AU66" s="36"/>
      <c r="AV66" s="29"/>
      <c r="AW66" s="36"/>
      <c r="AX66" s="36"/>
      <c r="AY66" s="36"/>
      <c r="AZ66" s="29"/>
      <c r="BA66" s="36"/>
      <c r="BB66" s="36"/>
      <c r="BC66" s="36"/>
      <c r="BD66" s="36"/>
      <c r="BE66" s="36"/>
      <c r="BF66" s="36"/>
      <c r="BG66" s="36"/>
      <c r="BH66" s="36"/>
      <c r="BI66" s="36"/>
      <c r="BJ66" s="29"/>
      <c r="BK66" s="36"/>
      <c r="BL66" s="29"/>
      <c r="BM66" s="36"/>
      <c r="BN66" s="36"/>
      <c r="BO66" s="36"/>
      <c r="BP66" s="29"/>
      <c r="BQ66" s="36"/>
      <c r="BR66" s="29"/>
      <c r="BS66" s="36"/>
      <c r="BT66" s="36"/>
      <c r="BU66" s="36"/>
      <c r="BV66" s="36"/>
    </row>
    <row r="67" spans="1:74" x14ac:dyDescent="0.25">
      <c r="A67" s="39">
        <v>65</v>
      </c>
      <c r="B67" s="39">
        <v>1</v>
      </c>
      <c r="C67" s="37" t="s">
        <v>531</v>
      </c>
      <c r="D67" s="40">
        <f>ноябрь!D67-декабрь!E67</f>
        <v>-910.1451403864736</v>
      </c>
      <c r="E67" s="40">
        <f t="shared" si="0"/>
        <v>0</v>
      </c>
      <c r="F67" s="36"/>
      <c r="G67" s="36"/>
      <c r="H67" s="36"/>
      <c r="I67" s="27"/>
      <c r="J67" s="36"/>
      <c r="K67" s="36"/>
      <c r="L67" s="36"/>
      <c r="M67" s="36"/>
      <c r="N67" s="36"/>
      <c r="O67" s="29"/>
      <c r="P67" s="36"/>
      <c r="Q67" s="29"/>
      <c r="R67" s="36"/>
      <c r="S67" s="36"/>
      <c r="T67" s="36"/>
      <c r="U67" s="36"/>
      <c r="V67" s="36"/>
      <c r="W67" s="36"/>
      <c r="X67" s="36"/>
      <c r="Y67" s="29"/>
      <c r="Z67" s="36"/>
      <c r="AA67" s="66"/>
      <c r="AB67" s="36"/>
      <c r="AC67" s="36"/>
      <c r="AD67" s="36"/>
      <c r="AE67" s="36"/>
      <c r="AF67" s="36"/>
      <c r="AG67" s="36"/>
      <c r="AH67" s="29"/>
      <c r="AI67" s="36"/>
      <c r="AJ67" s="29"/>
      <c r="AK67" s="36"/>
      <c r="AL67" s="36"/>
      <c r="AM67" s="36"/>
      <c r="AN67" s="29"/>
      <c r="AO67" s="36"/>
      <c r="AP67" s="29"/>
      <c r="AQ67" s="36"/>
      <c r="AR67" s="29"/>
      <c r="AS67" s="36"/>
      <c r="AT67" s="36"/>
      <c r="AU67" s="36"/>
      <c r="AV67" s="29"/>
      <c r="AW67" s="36"/>
      <c r="AX67" s="36"/>
      <c r="AY67" s="36"/>
      <c r="AZ67" s="29"/>
      <c r="BA67" s="36"/>
      <c r="BB67" s="36"/>
      <c r="BC67" s="36"/>
      <c r="BD67" s="36"/>
      <c r="BE67" s="36"/>
      <c r="BF67" s="36"/>
      <c r="BG67" s="36"/>
      <c r="BH67" s="36"/>
      <c r="BI67" s="36"/>
      <c r="BJ67" s="29"/>
      <c r="BK67" s="36"/>
      <c r="BL67" s="29"/>
      <c r="BM67" s="36"/>
      <c r="BN67" s="36"/>
      <c r="BO67" s="36"/>
      <c r="BP67" s="29"/>
      <c r="BQ67" s="36"/>
      <c r="BR67" s="29"/>
      <c r="BS67" s="36"/>
      <c r="BT67" s="36"/>
      <c r="BU67" s="36"/>
      <c r="BV67" s="36"/>
    </row>
    <row r="68" spans="1:74" x14ac:dyDescent="0.25">
      <c r="A68" s="39">
        <v>66</v>
      </c>
      <c r="B68" s="39">
        <v>1</v>
      </c>
      <c r="C68" s="37" t="s">
        <v>532</v>
      </c>
      <c r="D68" s="40">
        <f>ноябрь!D68-декабрь!E68</f>
        <v>91.618126705314012</v>
      </c>
      <c r="E68" s="40">
        <f t="shared" ref="E68:E131" si="1">G68+H68+J68+L68+N68+P68+R68+T68+V68+X68+Z68+AC68+AE68+AG68+AI68+AK68+AM68+AO68+AQ68+AS68+AU68+AW68+AY68+BA68+BC68+BE68+BG68+BI68+BK68+BM68+BO68+BQ68+BS68+BU68+BV68</f>
        <v>0</v>
      </c>
      <c r="F68" s="36"/>
      <c r="G68" s="36"/>
      <c r="H68" s="36"/>
      <c r="I68" s="27"/>
      <c r="J68" s="36"/>
      <c r="K68" s="36"/>
      <c r="L68" s="36"/>
      <c r="M68" s="36"/>
      <c r="N68" s="36"/>
      <c r="O68" s="29"/>
      <c r="P68" s="36"/>
      <c r="Q68" s="29"/>
      <c r="R68" s="36"/>
      <c r="S68" s="36"/>
      <c r="T68" s="36"/>
      <c r="U68" s="36"/>
      <c r="V68" s="36"/>
      <c r="W68" s="36"/>
      <c r="X68" s="36"/>
      <c r="Y68" s="29"/>
      <c r="Z68" s="36"/>
      <c r="AA68" s="66"/>
      <c r="AB68" s="36"/>
      <c r="AC68" s="36"/>
      <c r="AD68" s="36"/>
      <c r="AE68" s="36"/>
      <c r="AF68" s="36"/>
      <c r="AG68" s="36"/>
      <c r="AH68" s="29"/>
      <c r="AI68" s="36"/>
      <c r="AJ68" s="29"/>
      <c r="AK68" s="36"/>
      <c r="AL68" s="36"/>
      <c r="AM68" s="36"/>
      <c r="AN68" s="29"/>
      <c r="AO68" s="36"/>
      <c r="AP68" s="29"/>
      <c r="AQ68" s="36"/>
      <c r="AR68" s="29"/>
      <c r="AS68" s="36"/>
      <c r="AT68" s="36"/>
      <c r="AU68" s="36"/>
      <c r="AV68" s="29"/>
      <c r="AW68" s="36"/>
      <c r="AX68" s="36"/>
      <c r="AY68" s="36"/>
      <c r="AZ68" s="29"/>
      <c r="BA68" s="36"/>
      <c r="BB68" s="36"/>
      <c r="BC68" s="36"/>
      <c r="BD68" s="36"/>
      <c r="BE68" s="36"/>
      <c r="BF68" s="36"/>
      <c r="BG68" s="36"/>
      <c r="BH68" s="36"/>
      <c r="BI68" s="36"/>
      <c r="BJ68" s="29"/>
      <c r="BK68" s="36"/>
      <c r="BL68" s="29"/>
      <c r="BM68" s="36"/>
      <c r="BN68" s="36"/>
      <c r="BO68" s="36"/>
      <c r="BP68" s="29"/>
      <c r="BQ68" s="36"/>
      <c r="BR68" s="29"/>
      <c r="BS68" s="36"/>
      <c r="BT68" s="36"/>
      <c r="BU68" s="36"/>
      <c r="BV68" s="36"/>
    </row>
    <row r="69" spans="1:74" x14ac:dyDescent="0.25">
      <c r="A69" s="39">
        <v>67</v>
      </c>
      <c r="B69" s="39">
        <v>1</v>
      </c>
      <c r="C69" s="37" t="s">
        <v>533</v>
      </c>
      <c r="D69" s="40">
        <f>ноябрь!D69-декабрь!E69</f>
        <v>363.82346661835749</v>
      </c>
      <c r="E69" s="40">
        <f t="shared" si="1"/>
        <v>0</v>
      </c>
      <c r="F69" s="36"/>
      <c r="G69" s="36"/>
      <c r="H69" s="36"/>
      <c r="I69" s="27"/>
      <c r="J69" s="36"/>
      <c r="K69" s="36"/>
      <c r="L69" s="36"/>
      <c r="M69" s="36"/>
      <c r="N69" s="36"/>
      <c r="O69" s="29"/>
      <c r="P69" s="36"/>
      <c r="Q69" s="29"/>
      <c r="R69" s="36"/>
      <c r="S69" s="36"/>
      <c r="T69" s="36"/>
      <c r="U69" s="36"/>
      <c r="V69" s="36"/>
      <c r="W69" s="36"/>
      <c r="X69" s="36"/>
      <c r="Y69" s="29"/>
      <c r="Z69" s="36"/>
      <c r="AA69" s="66"/>
      <c r="AB69" s="36"/>
      <c r="AC69" s="36"/>
      <c r="AD69" s="36"/>
      <c r="AE69" s="36"/>
      <c r="AF69" s="36"/>
      <c r="AG69" s="36"/>
      <c r="AH69" s="29"/>
      <c r="AI69" s="36"/>
      <c r="AJ69" s="29"/>
      <c r="AK69" s="36"/>
      <c r="AL69" s="36"/>
      <c r="AM69" s="36"/>
      <c r="AN69" s="29"/>
      <c r="AO69" s="36"/>
      <c r="AP69" s="29"/>
      <c r="AQ69" s="36"/>
      <c r="AR69" s="29"/>
      <c r="AS69" s="36"/>
      <c r="AT69" s="36"/>
      <c r="AU69" s="36"/>
      <c r="AV69" s="29"/>
      <c r="AW69" s="36"/>
      <c r="AX69" s="36"/>
      <c r="AY69" s="36"/>
      <c r="AZ69" s="29"/>
      <c r="BA69" s="36"/>
      <c r="BB69" s="36"/>
      <c r="BC69" s="36"/>
      <c r="BD69" s="36"/>
      <c r="BE69" s="36"/>
      <c r="BF69" s="36"/>
      <c r="BG69" s="36"/>
      <c r="BH69" s="36"/>
      <c r="BI69" s="36"/>
      <c r="BJ69" s="29"/>
      <c r="BK69" s="36"/>
      <c r="BL69" s="29"/>
      <c r="BM69" s="36"/>
      <c r="BN69" s="36"/>
      <c r="BO69" s="36"/>
      <c r="BP69" s="29"/>
      <c r="BQ69" s="36"/>
      <c r="BR69" s="29"/>
      <c r="BS69" s="36"/>
      <c r="BT69" s="36"/>
      <c r="BU69" s="36"/>
      <c r="BV69" s="36"/>
    </row>
    <row r="70" spans="1:74" x14ac:dyDescent="0.25">
      <c r="A70" s="39">
        <v>68</v>
      </c>
      <c r="B70" s="39">
        <v>1</v>
      </c>
      <c r="C70" s="37" t="s">
        <v>534</v>
      </c>
      <c r="D70" s="40">
        <f>ноябрь!D70-декабрь!E70</f>
        <v>-215.84870817391308</v>
      </c>
      <c r="E70" s="40">
        <f t="shared" si="1"/>
        <v>0</v>
      </c>
      <c r="F70" s="36"/>
      <c r="G70" s="36"/>
      <c r="H70" s="36"/>
      <c r="I70" s="27"/>
      <c r="J70" s="36"/>
      <c r="K70" s="36"/>
      <c r="L70" s="36"/>
      <c r="M70" s="36"/>
      <c r="N70" s="36"/>
      <c r="O70" s="29"/>
      <c r="P70" s="36"/>
      <c r="Q70" s="29"/>
      <c r="R70" s="36"/>
      <c r="S70" s="36"/>
      <c r="T70" s="36"/>
      <c r="U70" s="36"/>
      <c r="V70" s="36"/>
      <c r="W70" s="36"/>
      <c r="X70" s="36"/>
      <c r="Y70" s="29"/>
      <c r="Z70" s="36"/>
      <c r="AA70" s="66"/>
      <c r="AB70" s="36"/>
      <c r="AC70" s="36"/>
      <c r="AD70" s="36"/>
      <c r="AE70" s="36"/>
      <c r="AF70" s="36"/>
      <c r="AG70" s="36"/>
      <c r="AH70" s="29"/>
      <c r="AI70" s="36"/>
      <c r="AJ70" s="29"/>
      <c r="AK70" s="36"/>
      <c r="AL70" s="36"/>
      <c r="AM70" s="36"/>
      <c r="AN70" s="29"/>
      <c r="AO70" s="36"/>
      <c r="AP70" s="29"/>
      <c r="AQ70" s="36"/>
      <c r="AR70" s="29"/>
      <c r="AS70" s="36"/>
      <c r="AT70" s="36"/>
      <c r="AU70" s="36"/>
      <c r="AV70" s="29"/>
      <c r="AW70" s="36"/>
      <c r="AX70" s="36"/>
      <c r="AY70" s="36"/>
      <c r="AZ70" s="29"/>
      <c r="BA70" s="36"/>
      <c r="BB70" s="36"/>
      <c r="BC70" s="36"/>
      <c r="BD70" s="36"/>
      <c r="BE70" s="36"/>
      <c r="BF70" s="36"/>
      <c r="BG70" s="36"/>
      <c r="BH70" s="36"/>
      <c r="BI70" s="36"/>
      <c r="BJ70" s="29"/>
      <c r="BK70" s="36"/>
      <c r="BL70" s="29"/>
      <c r="BM70" s="36"/>
      <c r="BN70" s="36"/>
      <c r="BO70" s="36"/>
      <c r="BP70" s="29"/>
      <c r="BQ70" s="36"/>
      <c r="BR70" s="29"/>
      <c r="BS70" s="36"/>
      <c r="BT70" s="36"/>
      <c r="BU70" s="36"/>
      <c r="BV70" s="36"/>
    </row>
    <row r="71" spans="1:74" x14ac:dyDescent="0.25">
      <c r="A71" s="39">
        <v>69</v>
      </c>
      <c r="B71" s="39">
        <v>1</v>
      </c>
      <c r="C71" s="37" t="s">
        <v>535</v>
      </c>
      <c r="D71" s="40">
        <f>ноябрь!D71-декабрь!E71</f>
        <v>-13.422988260869561</v>
      </c>
      <c r="E71" s="40">
        <f t="shared" si="1"/>
        <v>0</v>
      </c>
      <c r="F71" s="36"/>
      <c r="G71" s="36"/>
      <c r="H71" s="36"/>
      <c r="I71" s="27"/>
      <c r="J71" s="36"/>
      <c r="K71" s="36"/>
      <c r="L71" s="36"/>
      <c r="M71" s="36"/>
      <c r="N71" s="36"/>
      <c r="O71" s="29"/>
      <c r="P71" s="36"/>
      <c r="Q71" s="29"/>
      <c r="R71" s="36"/>
      <c r="S71" s="36"/>
      <c r="T71" s="36"/>
      <c r="U71" s="36"/>
      <c r="V71" s="36"/>
      <c r="W71" s="36"/>
      <c r="X71" s="36"/>
      <c r="Y71" s="29"/>
      <c r="Z71" s="36"/>
      <c r="AA71" s="66"/>
      <c r="AB71" s="36"/>
      <c r="AC71" s="36"/>
      <c r="AD71" s="36"/>
      <c r="AE71" s="36"/>
      <c r="AF71" s="36"/>
      <c r="AG71" s="36"/>
      <c r="AH71" s="29"/>
      <c r="AI71" s="36"/>
      <c r="AJ71" s="29"/>
      <c r="AK71" s="36"/>
      <c r="AL71" s="36"/>
      <c r="AM71" s="36"/>
      <c r="AN71" s="29"/>
      <c r="AO71" s="36"/>
      <c r="AP71" s="29"/>
      <c r="AQ71" s="36"/>
      <c r="AR71" s="29"/>
      <c r="AS71" s="36"/>
      <c r="AT71" s="36"/>
      <c r="AU71" s="36"/>
      <c r="AV71" s="29"/>
      <c r="AW71" s="36"/>
      <c r="AX71" s="36"/>
      <c r="AY71" s="36"/>
      <c r="AZ71" s="29"/>
      <c r="BA71" s="36"/>
      <c r="BB71" s="36"/>
      <c r="BC71" s="36"/>
      <c r="BD71" s="36"/>
      <c r="BE71" s="36"/>
      <c r="BF71" s="36"/>
      <c r="BG71" s="36"/>
      <c r="BH71" s="36"/>
      <c r="BI71" s="36"/>
      <c r="BJ71" s="29"/>
      <c r="BK71" s="36"/>
      <c r="BL71" s="29"/>
      <c r="BM71" s="36"/>
      <c r="BN71" s="36"/>
      <c r="BO71" s="36"/>
      <c r="BP71" s="29"/>
      <c r="BQ71" s="36"/>
      <c r="BR71" s="29"/>
      <c r="BS71" s="36"/>
      <c r="BT71" s="36"/>
      <c r="BU71" s="36"/>
      <c r="BV71" s="36"/>
    </row>
    <row r="72" spans="1:74" x14ac:dyDescent="0.25">
      <c r="A72" s="39">
        <v>70</v>
      </c>
      <c r="B72" s="39">
        <v>1</v>
      </c>
      <c r="C72" s="37" t="s">
        <v>536</v>
      </c>
      <c r="D72" s="40">
        <f>ноябрь!D72-декабрь!E72</f>
        <v>184.75186854106278</v>
      </c>
      <c r="E72" s="40">
        <f t="shared" si="1"/>
        <v>0</v>
      </c>
      <c r="F72" s="36"/>
      <c r="G72" s="36"/>
      <c r="H72" s="36"/>
      <c r="I72" s="27"/>
      <c r="J72" s="36"/>
      <c r="K72" s="36"/>
      <c r="L72" s="36"/>
      <c r="M72" s="36"/>
      <c r="N72" s="36"/>
      <c r="O72" s="29"/>
      <c r="P72" s="36"/>
      <c r="Q72" s="29"/>
      <c r="R72" s="36"/>
      <c r="S72" s="36"/>
      <c r="T72" s="36"/>
      <c r="U72" s="36"/>
      <c r="V72" s="36"/>
      <c r="W72" s="36"/>
      <c r="X72" s="36"/>
      <c r="Y72" s="29"/>
      <c r="Z72" s="36"/>
      <c r="AA72" s="66"/>
      <c r="AB72" s="36"/>
      <c r="AC72" s="36"/>
      <c r="AD72" s="36"/>
      <c r="AE72" s="36"/>
      <c r="AF72" s="36"/>
      <c r="AG72" s="36"/>
      <c r="AH72" s="29"/>
      <c r="AI72" s="36"/>
      <c r="AJ72" s="29"/>
      <c r="AK72" s="36"/>
      <c r="AL72" s="36"/>
      <c r="AM72" s="36"/>
      <c r="AN72" s="29"/>
      <c r="AO72" s="36"/>
      <c r="AP72" s="29"/>
      <c r="AQ72" s="36"/>
      <c r="AR72" s="29"/>
      <c r="AS72" s="36"/>
      <c r="AT72" s="36"/>
      <c r="AU72" s="36"/>
      <c r="AV72" s="29"/>
      <c r="AW72" s="36"/>
      <c r="AX72" s="36"/>
      <c r="AY72" s="36"/>
      <c r="AZ72" s="29"/>
      <c r="BA72" s="36"/>
      <c r="BB72" s="36"/>
      <c r="BC72" s="36"/>
      <c r="BD72" s="36"/>
      <c r="BE72" s="36"/>
      <c r="BF72" s="36"/>
      <c r="BG72" s="36"/>
      <c r="BH72" s="36"/>
      <c r="BI72" s="36"/>
      <c r="BJ72" s="29"/>
      <c r="BK72" s="36"/>
      <c r="BL72" s="29"/>
      <c r="BM72" s="36"/>
      <c r="BN72" s="36"/>
      <c r="BO72" s="36"/>
      <c r="BP72" s="29"/>
      <c r="BQ72" s="36"/>
      <c r="BR72" s="29"/>
      <c r="BS72" s="36"/>
      <c r="BT72" s="36"/>
      <c r="BU72" s="36"/>
      <c r="BV72" s="36"/>
    </row>
    <row r="73" spans="1:74" x14ac:dyDescent="0.25">
      <c r="A73" s="39">
        <v>71</v>
      </c>
      <c r="B73" s="39">
        <v>1</v>
      </c>
      <c r="C73" s="37" t="s">
        <v>537</v>
      </c>
      <c r="D73" s="40">
        <f>ноябрь!D73-декабрь!E73</f>
        <v>1407.8588049758453</v>
      </c>
      <c r="E73" s="40">
        <f t="shared" si="1"/>
        <v>0</v>
      </c>
      <c r="F73" s="36"/>
      <c r="G73" s="36"/>
      <c r="H73" s="36"/>
      <c r="I73" s="27"/>
      <c r="J73" s="36"/>
      <c r="K73" s="36"/>
      <c r="L73" s="36"/>
      <c r="M73" s="36"/>
      <c r="N73" s="36"/>
      <c r="O73" s="29"/>
      <c r="P73" s="36"/>
      <c r="Q73" s="29"/>
      <c r="R73" s="36"/>
      <c r="S73" s="36"/>
      <c r="T73" s="36"/>
      <c r="U73" s="36"/>
      <c r="V73" s="36"/>
      <c r="W73" s="36"/>
      <c r="X73" s="36"/>
      <c r="Y73" s="29"/>
      <c r="Z73" s="36"/>
      <c r="AA73" s="66"/>
      <c r="AB73" s="36"/>
      <c r="AC73" s="36"/>
      <c r="AD73" s="36"/>
      <c r="AE73" s="36"/>
      <c r="AF73" s="36"/>
      <c r="AG73" s="36"/>
      <c r="AH73" s="29"/>
      <c r="AI73" s="36"/>
      <c r="AJ73" s="29"/>
      <c r="AK73" s="36"/>
      <c r="AL73" s="36"/>
      <c r="AM73" s="36"/>
      <c r="AN73" s="29"/>
      <c r="AO73" s="36"/>
      <c r="AP73" s="29"/>
      <c r="AQ73" s="36"/>
      <c r="AR73" s="29"/>
      <c r="AS73" s="36"/>
      <c r="AT73" s="36"/>
      <c r="AU73" s="36"/>
      <c r="AV73" s="29"/>
      <c r="AW73" s="36"/>
      <c r="AX73" s="36"/>
      <c r="AY73" s="36"/>
      <c r="AZ73" s="29"/>
      <c r="BA73" s="36"/>
      <c r="BB73" s="36"/>
      <c r="BC73" s="36"/>
      <c r="BD73" s="36"/>
      <c r="BE73" s="36"/>
      <c r="BF73" s="36"/>
      <c r="BG73" s="36"/>
      <c r="BH73" s="36"/>
      <c r="BI73" s="36"/>
      <c r="BJ73" s="29"/>
      <c r="BK73" s="36"/>
      <c r="BL73" s="29"/>
      <c r="BM73" s="36"/>
      <c r="BN73" s="36"/>
      <c r="BO73" s="36"/>
      <c r="BP73" s="29"/>
      <c r="BQ73" s="36"/>
      <c r="BR73" s="29"/>
      <c r="BS73" s="36"/>
      <c r="BT73" s="36"/>
      <c r="BU73" s="36"/>
      <c r="BV73" s="36"/>
    </row>
    <row r="74" spans="1:74" x14ac:dyDescent="0.25">
      <c r="A74" s="39">
        <v>72</v>
      </c>
      <c r="B74" s="39">
        <v>1</v>
      </c>
      <c r="C74" s="37" t="s">
        <v>538</v>
      </c>
      <c r="D74" s="40">
        <f>ноябрь!D74-декабрь!E74</f>
        <v>35.294057951690853</v>
      </c>
      <c r="E74" s="40">
        <f t="shared" si="1"/>
        <v>0</v>
      </c>
      <c r="F74" s="36"/>
      <c r="G74" s="36"/>
      <c r="H74" s="36"/>
      <c r="I74" s="27"/>
      <c r="J74" s="36"/>
      <c r="K74" s="36"/>
      <c r="L74" s="36"/>
      <c r="M74" s="36"/>
      <c r="N74" s="36"/>
      <c r="O74" s="29"/>
      <c r="P74" s="36"/>
      <c r="Q74" s="29"/>
      <c r="R74" s="36"/>
      <c r="S74" s="36"/>
      <c r="T74" s="36"/>
      <c r="U74" s="36"/>
      <c r="V74" s="36"/>
      <c r="W74" s="36"/>
      <c r="X74" s="36"/>
      <c r="Y74" s="29"/>
      <c r="Z74" s="36"/>
      <c r="AA74" s="66"/>
      <c r="AB74" s="36"/>
      <c r="AC74" s="36"/>
      <c r="AD74" s="36"/>
      <c r="AE74" s="36"/>
      <c r="AF74" s="36"/>
      <c r="AG74" s="36"/>
      <c r="AH74" s="29"/>
      <c r="AI74" s="36"/>
      <c r="AJ74" s="29"/>
      <c r="AK74" s="36"/>
      <c r="AL74" s="36"/>
      <c r="AM74" s="36"/>
      <c r="AN74" s="29"/>
      <c r="AO74" s="36"/>
      <c r="AP74" s="29"/>
      <c r="AQ74" s="36"/>
      <c r="AR74" s="29"/>
      <c r="AS74" s="36"/>
      <c r="AT74" s="36"/>
      <c r="AU74" s="36"/>
      <c r="AV74" s="29"/>
      <c r="AW74" s="36"/>
      <c r="AX74" s="36"/>
      <c r="AY74" s="36"/>
      <c r="AZ74" s="29"/>
      <c r="BA74" s="36"/>
      <c r="BB74" s="36"/>
      <c r="BC74" s="36"/>
      <c r="BD74" s="36"/>
      <c r="BE74" s="36"/>
      <c r="BF74" s="36"/>
      <c r="BG74" s="36"/>
      <c r="BH74" s="36"/>
      <c r="BI74" s="36"/>
      <c r="BJ74" s="29"/>
      <c r="BK74" s="36"/>
      <c r="BL74" s="29"/>
      <c r="BM74" s="36"/>
      <c r="BN74" s="36"/>
      <c r="BO74" s="36"/>
      <c r="BP74" s="29"/>
      <c r="BQ74" s="36"/>
      <c r="BR74" s="29"/>
      <c r="BS74" s="36"/>
      <c r="BT74" s="36"/>
      <c r="BU74" s="36"/>
      <c r="BV74" s="36"/>
    </row>
    <row r="75" spans="1:74" x14ac:dyDescent="0.25">
      <c r="A75" s="39">
        <v>73</v>
      </c>
      <c r="B75" s="39">
        <v>1</v>
      </c>
      <c r="C75" s="37" t="s">
        <v>539</v>
      </c>
      <c r="D75" s="40">
        <f>ноябрь!D75-декабрь!E75</f>
        <v>-646.56915222222244</v>
      </c>
      <c r="E75" s="40">
        <f t="shared" si="1"/>
        <v>0</v>
      </c>
      <c r="F75" s="36"/>
      <c r="G75" s="36"/>
      <c r="H75" s="36"/>
      <c r="I75" s="27"/>
      <c r="J75" s="36"/>
      <c r="K75" s="36"/>
      <c r="L75" s="36"/>
      <c r="M75" s="36"/>
      <c r="N75" s="36"/>
      <c r="O75" s="29"/>
      <c r="P75" s="36"/>
      <c r="Q75" s="29"/>
      <c r="R75" s="36"/>
      <c r="S75" s="36"/>
      <c r="T75" s="36"/>
      <c r="U75" s="36"/>
      <c r="V75" s="36"/>
      <c r="W75" s="36"/>
      <c r="X75" s="36"/>
      <c r="Y75" s="29"/>
      <c r="Z75" s="36"/>
      <c r="AA75" s="66"/>
      <c r="AB75" s="36"/>
      <c r="AC75" s="36"/>
      <c r="AD75" s="36"/>
      <c r="AE75" s="36"/>
      <c r="AF75" s="36"/>
      <c r="AG75" s="36"/>
      <c r="AH75" s="29"/>
      <c r="AI75" s="36"/>
      <c r="AJ75" s="29"/>
      <c r="AK75" s="36"/>
      <c r="AL75" s="36"/>
      <c r="AM75" s="36"/>
      <c r="AN75" s="29"/>
      <c r="AO75" s="36"/>
      <c r="AP75" s="29"/>
      <c r="AQ75" s="36"/>
      <c r="AR75" s="29"/>
      <c r="AS75" s="36"/>
      <c r="AT75" s="36"/>
      <c r="AU75" s="36"/>
      <c r="AV75" s="29"/>
      <c r="AW75" s="36"/>
      <c r="AX75" s="36"/>
      <c r="AY75" s="36"/>
      <c r="AZ75" s="29"/>
      <c r="BA75" s="36"/>
      <c r="BB75" s="36"/>
      <c r="BC75" s="36"/>
      <c r="BD75" s="36"/>
      <c r="BE75" s="36"/>
      <c r="BF75" s="36"/>
      <c r="BG75" s="36"/>
      <c r="BH75" s="36"/>
      <c r="BI75" s="36"/>
      <c r="BJ75" s="29"/>
      <c r="BK75" s="36"/>
      <c r="BL75" s="29"/>
      <c r="BM75" s="36"/>
      <c r="BN75" s="36"/>
      <c r="BO75" s="36"/>
      <c r="BP75" s="29"/>
      <c r="BQ75" s="36"/>
      <c r="BR75" s="29"/>
      <c r="BS75" s="36"/>
      <c r="BT75" s="36"/>
      <c r="BU75" s="36"/>
      <c r="BV75" s="36"/>
    </row>
    <row r="76" spans="1:74" x14ac:dyDescent="0.25">
      <c r="A76" s="39">
        <v>74</v>
      </c>
      <c r="B76" s="39">
        <v>1</v>
      </c>
      <c r="C76" s="37" t="s">
        <v>540</v>
      </c>
      <c r="D76" s="40">
        <f>ноябрь!D76-декабрь!E76</f>
        <v>-180.36702389371976</v>
      </c>
      <c r="E76" s="40">
        <f t="shared" si="1"/>
        <v>0</v>
      </c>
      <c r="F76" s="36"/>
      <c r="G76" s="36"/>
      <c r="H76" s="36"/>
      <c r="I76" s="27"/>
      <c r="J76" s="36"/>
      <c r="K76" s="36"/>
      <c r="L76" s="36"/>
      <c r="M76" s="36"/>
      <c r="N76" s="36"/>
      <c r="O76" s="29"/>
      <c r="P76" s="36"/>
      <c r="Q76" s="29"/>
      <c r="R76" s="36"/>
      <c r="S76" s="36"/>
      <c r="T76" s="36"/>
      <c r="U76" s="36"/>
      <c r="V76" s="36"/>
      <c r="W76" s="36"/>
      <c r="X76" s="36"/>
      <c r="Y76" s="29"/>
      <c r="Z76" s="36"/>
      <c r="AA76" s="66"/>
      <c r="AB76" s="36"/>
      <c r="AC76" s="36"/>
      <c r="AD76" s="36"/>
      <c r="AE76" s="36"/>
      <c r="AF76" s="36"/>
      <c r="AG76" s="36"/>
      <c r="AH76" s="29"/>
      <c r="AI76" s="36"/>
      <c r="AJ76" s="29"/>
      <c r="AK76" s="36"/>
      <c r="AL76" s="36"/>
      <c r="AM76" s="36"/>
      <c r="AN76" s="29"/>
      <c r="AO76" s="36"/>
      <c r="AP76" s="29"/>
      <c r="AQ76" s="36"/>
      <c r="AR76" s="29"/>
      <c r="AS76" s="36"/>
      <c r="AT76" s="36"/>
      <c r="AU76" s="36"/>
      <c r="AV76" s="29"/>
      <c r="AW76" s="36"/>
      <c r="AX76" s="36"/>
      <c r="AY76" s="36"/>
      <c r="AZ76" s="29"/>
      <c r="BA76" s="36"/>
      <c r="BB76" s="36"/>
      <c r="BC76" s="36"/>
      <c r="BD76" s="36"/>
      <c r="BE76" s="36"/>
      <c r="BF76" s="36"/>
      <c r="BG76" s="36"/>
      <c r="BH76" s="36"/>
      <c r="BI76" s="36"/>
      <c r="BJ76" s="29"/>
      <c r="BK76" s="36"/>
      <c r="BL76" s="29"/>
      <c r="BM76" s="36"/>
      <c r="BN76" s="36"/>
      <c r="BO76" s="36"/>
      <c r="BP76" s="29"/>
      <c r="BQ76" s="36"/>
      <c r="BR76" s="29"/>
      <c r="BS76" s="36"/>
      <c r="BT76" s="36"/>
      <c r="BU76" s="36"/>
      <c r="BV76" s="36"/>
    </row>
    <row r="77" spans="1:74" x14ac:dyDescent="0.25">
      <c r="A77" s="39">
        <v>75</v>
      </c>
      <c r="B77" s="39">
        <v>1</v>
      </c>
      <c r="C77" s="37" t="s">
        <v>541</v>
      </c>
      <c r="D77" s="40">
        <f>ноябрь!D77-декабрь!E77</f>
        <v>313.31409598260882</v>
      </c>
      <c r="E77" s="40">
        <f t="shared" si="1"/>
        <v>0</v>
      </c>
      <c r="F77" s="36"/>
      <c r="G77" s="36"/>
      <c r="H77" s="36"/>
      <c r="I77" s="27"/>
      <c r="J77" s="36"/>
      <c r="K77" s="36"/>
      <c r="L77" s="36"/>
      <c r="M77" s="36"/>
      <c r="N77" s="36"/>
      <c r="O77" s="29"/>
      <c r="P77" s="36"/>
      <c r="Q77" s="29"/>
      <c r="R77" s="36"/>
      <c r="S77" s="36"/>
      <c r="T77" s="36"/>
      <c r="U77" s="36"/>
      <c r="V77" s="36"/>
      <c r="W77" s="36"/>
      <c r="X77" s="36"/>
      <c r="Y77" s="29"/>
      <c r="Z77" s="36"/>
      <c r="AA77" s="66"/>
      <c r="AB77" s="36"/>
      <c r="AC77" s="36"/>
      <c r="AD77" s="36"/>
      <c r="AE77" s="36"/>
      <c r="AF77" s="36"/>
      <c r="AG77" s="36"/>
      <c r="AH77" s="29"/>
      <c r="AI77" s="36"/>
      <c r="AJ77" s="29"/>
      <c r="AK77" s="36"/>
      <c r="AL77" s="36"/>
      <c r="AM77" s="36"/>
      <c r="AN77" s="29"/>
      <c r="AO77" s="36"/>
      <c r="AP77" s="29"/>
      <c r="AQ77" s="36"/>
      <c r="AR77" s="29"/>
      <c r="AS77" s="36"/>
      <c r="AT77" s="36"/>
      <c r="AU77" s="36"/>
      <c r="AV77" s="29"/>
      <c r="AW77" s="36"/>
      <c r="AX77" s="36"/>
      <c r="AY77" s="36"/>
      <c r="AZ77" s="29"/>
      <c r="BA77" s="36"/>
      <c r="BB77" s="36"/>
      <c r="BC77" s="36"/>
      <c r="BD77" s="36"/>
      <c r="BE77" s="36"/>
      <c r="BF77" s="36"/>
      <c r="BG77" s="36"/>
      <c r="BH77" s="36"/>
      <c r="BI77" s="36"/>
      <c r="BJ77" s="29"/>
      <c r="BK77" s="36"/>
      <c r="BL77" s="29"/>
      <c r="BM77" s="36"/>
      <c r="BN77" s="36"/>
      <c r="BO77" s="36"/>
      <c r="BP77" s="29"/>
      <c r="BQ77" s="36"/>
      <c r="BR77" s="29"/>
      <c r="BS77" s="36"/>
      <c r="BT77" s="36"/>
      <c r="BU77" s="36"/>
      <c r="BV77" s="36"/>
    </row>
    <row r="78" spans="1:74" x14ac:dyDescent="0.25">
      <c r="A78" s="39">
        <v>76</v>
      </c>
      <c r="B78" s="39">
        <v>1</v>
      </c>
      <c r="C78" s="37" t="s">
        <v>922</v>
      </c>
      <c r="D78" s="40">
        <f>ноябрь!D78-декабрь!E78</f>
        <v>212.77562978743964</v>
      </c>
      <c r="E78" s="40">
        <f t="shared" si="1"/>
        <v>0</v>
      </c>
      <c r="F78" s="36"/>
      <c r="G78" s="36"/>
      <c r="H78" s="36"/>
      <c r="I78" s="27"/>
      <c r="J78" s="36"/>
      <c r="K78" s="36"/>
      <c r="L78" s="36"/>
      <c r="M78" s="36"/>
      <c r="N78" s="36"/>
      <c r="O78" s="29"/>
      <c r="P78" s="36"/>
      <c r="Q78" s="29"/>
      <c r="R78" s="36"/>
      <c r="S78" s="36"/>
      <c r="T78" s="36"/>
      <c r="U78" s="36"/>
      <c r="V78" s="36"/>
      <c r="W78" s="36"/>
      <c r="X78" s="36"/>
      <c r="Y78" s="29"/>
      <c r="Z78" s="36"/>
      <c r="AA78" s="66"/>
      <c r="AB78" s="36"/>
      <c r="AC78" s="36"/>
      <c r="AD78" s="36"/>
      <c r="AE78" s="36"/>
      <c r="AF78" s="36"/>
      <c r="AG78" s="36"/>
      <c r="AH78" s="29"/>
      <c r="AI78" s="36"/>
      <c r="AJ78" s="29"/>
      <c r="AK78" s="36"/>
      <c r="AL78" s="36"/>
      <c r="AM78" s="36"/>
      <c r="AN78" s="29"/>
      <c r="AO78" s="36"/>
      <c r="AP78" s="29"/>
      <c r="AQ78" s="36"/>
      <c r="AR78" s="29"/>
      <c r="AS78" s="36"/>
      <c r="AT78" s="36"/>
      <c r="AU78" s="36"/>
      <c r="AV78" s="29"/>
      <c r="AW78" s="36"/>
      <c r="AX78" s="36"/>
      <c r="AY78" s="36"/>
      <c r="AZ78" s="29"/>
      <c r="BA78" s="36"/>
      <c r="BB78" s="36"/>
      <c r="BC78" s="36"/>
      <c r="BD78" s="36"/>
      <c r="BE78" s="36"/>
      <c r="BF78" s="36"/>
      <c r="BG78" s="36"/>
      <c r="BH78" s="36"/>
      <c r="BI78" s="36"/>
      <c r="BJ78" s="29"/>
      <c r="BK78" s="36"/>
      <c r="BL78" s="29"/>
      <c r="BM78" s="36"/>
      <c r="BN78" s="36"/>
      <c r="BO78" s="36"/>
      <c r="BP78" s="29"/>
      <c r="BQ78" s="36"/>
      <c r="BR78" s="29"/>
      <c r="BS78" s="36"/>
      <c r="BT78" s="36"/>
      <c r="BU78" s="36"/>
      <c r="BV78" s="36"/>
    </row>
    <row r="79" spans="1:74" x14ac:dyDescent="0.25">
      <c r="A79" s="39">
        <v>77</v>
      </c>
      <c r="B79" s="39">
        <v>1</v>
      </c>
      <c r="C79" s="37" t="s">
        <v>542</v>
      </c>
      <c r="D79" s="40">
        <f>ноябрь!D79-декабрь!E79</f>
        <v>537.31813224154575</v>
      </c>
      <c r="E79" s="40">
        <f t="shared" si="1"/>
        <v>0</v>
      </c>
      <c r="F79" s="36"/>
      <c r="G79" s="36"/>
      <c r="H79" s="36"/>
      <c r="I79" s="27"/>
      <c r="J79" s="36"/>
      <c r="K79" s="36"/>
      <c r="L79" s="36"/>
      <c r="M79" s="36"/>
      <c r="N79" s="36"/>
      <c r="O79" s="29"/>
      <c r="P79" s="36"/>
      <c r="Q79" s="29"/>
      <c r="R79" s="36"/>
      <c r="S79" s="36"/>
      <c r="T79" s="36"/>
      <c r="U79" s="36"/>
      <c r="V79" s="36"/>
      <c r="W79" s="36"/>
      <c r="X79" s="36"/>
      <c r="Y79" s="29"/>
      <c r="Z79" s="36"/>
      <c r="AA79" s="66"/>
      <c r="AB79" s="36"/>
      <c r="AC79" s="36"/>
      <c r="AD79" s="36"/>
      <c r="AE79" s="36"/>
      <c r="AF79" s="36"/>
      <c r="AG79" s="36"/>
      <c r="AH79" s="29"/>
      <c r="AI79" s="36"/>
      <c r="AJ79" s="29"/>
      <c r="AK79" s="36"/>
      <c r="AL79" s="36"/>
      <c r="AM79" s="36"/>
      <c r="AN79" s="29"/>
      <c r="AO79" s="36"/>
      <c r="AP79" s="29"/>
      <c r="AQ79" s="36"/>
      <c r="AR79" s="29"/>
      <c r="AS79" s="36"/>
      <c r="AT79" s="36"/>
      <c r="AU79" s="36"/>
      <c r="AV79" s="29"/>
      <c r="AW79" s="36"/>
      <c r="AX79" s="36"/>
      <c r="AY79" s="36"/>
      <c r="AZ79" s="29"/>
      <c r="BA79" s="36"/>
      <c r="BB79" s="36"/>
      <c r="BC79" s="36"/>
      <c r="BD79" s="36"/>
      <c r="BE79" s="36"/>
      <c r="BF79" s="36"/>
      <c r="BG79" s="36"/>
      <c r="BH79" s="36"/>
      <c r="BI79" s="36"/>
      <c r="BJ79" s="29"/>
      <c r="BK79" s="36"/>
      <c r="BL79" s="29"/>
      <c r="BM79" s="36"/>
      <c r="BN79" s="36"/>
      <c r="BO79" s="36"/>
      <c r="BP79" s="29"/>
      <c r="BQ79" s="36"/>
      <c r="BR79" s="29"/>
      <c r="BS79" s="36"/>
      <c r="BT79" s="36"/>
      <c r="BU79" s="36"/>
      <c r="BV79" s="36"/>
    </row>
    <row r="80" spans="1:74" x14ac:dyDescent="0.25">
      <c r="A80" s="39">
        <v>78</v>
      </c>
      <c r="B80" s="39">
        <v>1</v>
      </c>
      <c r="C80" s="37" t="s">
        <v>543</v>
      </c>
      <c r="D80" s="40">
        <f>ноябрь!D80-декабрь!E80</f>
        <v>1168.6419787536229</v>
      </c>
      <c r="E80" s="40">
        <f t="shared" si="1"/>
        <v>0</v>
      </c>
      <c r="F80" s="36"/>
      <c r="G80" s="36"/>
      <c r="H80" s="36"/>
      <c r="I80" s="27"/>
      <c r="J80" s="36"/>
      <c r="K80" s="36"/>
      <c r="L80" s="36"/>
      <c r="M80" s="36"/>
      <c r="N80" s="36"/>
      <c r="O80" s="29"/>
      <c r="P80" s="36"/>
      <c r="Q80" s="29"/>
      <c r="R80" s="36"/>
      <c r="S80" s="36"/>
      <c r="T80" s="36"/>
      <c r="U80" s="36"/>
      <c r="V80" s="36"/>
      <c r="W80" s="36"/>
      <c r="X80" s="36"/>
      <c r="Y80" s="29"/>
      <c r="Z80" s="36"/>
      <c r="AA80" s="66"/>
      <c r="AB80" s="36"/>
      <c r="AC80" s="36"/>
      <c r="AD80" s="36"/>
      <c r="AE80" s="36"/>
      <c r="AF80" s="36"/>
      <c r="AG80" s="36"/>
      <c r="AH80" s="29"/>
      <c r="AI80" s="36"/>
      <c r="AJ80" s="29"/>
      <c r="AK80" s="36"/>
      <c r="AL80" s="36"/>
      <c r="AM80" s="36"/>
      <c r="AN80" s="29"/>
      <c r="AO80" s="36"/>
      <c r="AP80" s="29"/>
      <c r="AQ80" s="36"/>
      <c r="AR80" s="29"/>
      <c r="AS80" s="36"/>
      <c r="AT80" s="36"/>
      <c r="AU80" s="36"/>
      <c r="AV80" s="29"/>
      <c r="AW80" s="36"/>
      <c r="AX80" s="36"/>
      <c r="AY80" s="36"/>
      <c r="AZ80" s="29"/>
      <c r="BA80" s="36"/>
      <c r="BB80" s="36"/>
      <c r="BC80" s="36"/>
      <c r="BD80" s="36"/>
      <c r="BE80" s="36"/>
      <c r="BF80" s="36"/>
      <c r="BG80" s="36"/>
      <c r="BH80" s="36"/>
      <c r="BI80" s="36"/>
      <c r="BJ80" s="29"/>
      <c r="BK80" s="36"/>
      <c r="BL80" s="29"/>
      <c r="BM80" s="36"/>
      <c r="BN80" s="36"/>
      <c r="BO80" s="36"/>
      <c r="BP80" s="29"/>
      <c r="BQ80" s="36"/>
      <c r="BR80" s="29"/>
      <c r="BS80" s="36"/>
      <c r="BT80" s="36"/>
      <c r="BU80" s="36"/>
      <c r="BV80" s="36"/>
    </row>
    <row r="81" spans="1:74" x14ac:dyDescent="0.25">
      <c r="A81" s="39">
        <v>79</v>
      </c>
      <c r="B81" s="39">
        <v>1</v>
      </c>
      <c r="C81" s="37" t="s">
        <v>544</v>
      </c>
      <c r="D81" s="40">
        <f>ноябрь!D81-декабрь!E81</f>
        <v>74.402167932367135</v>
      </c>
      <c r="E81" s="40">
        <f t="shared" si="1"/>
        <v>0</v>
      </c>
      <c r="F81" s="36"/>
      <c r="G81" s="36"/>
      <c r="H81" s="36"/>
      <c r="I81" s="27"/>
      <c r="J81" s="36"/>
      <c r="K81" s="36"/>
      <c r="L81" s="36"/>
      <c r="M81" s="36"/>
      <c r="N81" s="36"/>
      <c r="O81" s="29"/>
      <c r="P81" s="36"/>
      <c r="Q81" s="29"/>
      <c r="R81" s="36"/>
      <c r="S81" s="36"/>
      <c r="T81" s="36"/>
      <c r="U81" s="36"/>
      <c r="V81" s="36"/>
      <c r="W81" s="36"/>
      <c r="X81" s="36"/>
      <c r="Y81" s="29"/>
      <c r="Z81" s="36"/>
      <c r="AA81" s="66"/>
      <c r="AB81" s="36"/>
      <c r="AC81" s="36"/>
      <c r="AD81" s="36"/>
      <c r="AE81" s="36"/>
      <c r="AF81" s="36"/>
      <c r="AG81" s="36"/>
      <c r="AH81" s="29"/>
      <c r="AI81" s="36"/>
      <c r="AJ81" s="29"/>
      <c r="AK81" s="36"/>
      <c r="AL81" s="36"/>
      <c r="AM81" s="36"/>
      <c r="AN81" s="29"/>
      <c r="AO81" s="36"/>
      <c r="AP81" s="29"/>
      <c r="AQ81" s="36"/>
      <c r="AR81" s="29"/>
      <c r="AS81" s="36"/>
      <c r="AT81" s="36"/>
      <c r="AU81" s="36"/>
      <c r="AV81" s="29"/>
      <c r="AW81" s="36"/>
      <c r="AX81" s="36"/>
      <c r="AY81" s="36"/>
      <c r="AZ81" s="29"/>
      <c r="BA81" s="36"/>
      <c r="BB81" s="36"/>
      <c r="BC81" s="36"/>
      <c r="BD81" s="36"/>
      <c r="BE81" s="36"/>
      <c r="BF81" s="36"/>
      <c r="BG81" s="36"/>
      <c r="BH81" s="36"/>
      <c r="BI81" s="36"/>
      <c r="BJ81" s="29"/>
      <c r="BK81" s="36"/>
      <c r="BL81" s="29"/>
      <c r="BM81" s="36"/>
      <c r="BN81" s="36"/>
      <c r="BO81" s="36"/>
      <c r="BP81" s="29"/>
      <c r="BQ81" s="36"/>
      <c r="BR81" s="29"/>
      <c r="BS81" s="36"/>
      <c r="BT81" s="36"/>
      <c r="BU81" s="36"/>
      <c r="BV81" s="36"/>
    </row>
    <row r="82" spans="1:74" x14ac:dyDescent="0.25">
      <c r="A82" s="39">
        <v>80</v>
      </c>
      <c r="B82" s="39">
        <v>1</v>
      </c>
      <c r="C82" s="37" t="s">
        <v>545</v>
      </c>
      <c r="D82" s="40">
        <f>ноябрь!D82-декабрь!E82</f>
        <v>71.755906966183574</v>
      </c>
      <c r="E82" s="40">
        <f t="shared" si="1"/>
        <v>0</v>
      </c>
      <c r="F82" s="36"/>
      <c r="G82" s="36"/>
      <c r="H82" s="36"/>
      <c r="I82" s="27"/>
      <c r="J82" s="36"/>
      <c r="K82" s="36"/>
      <c r="L82" s="36"/>
      <c r="M82" s="36"/>
      <c r="N82" s="36"/>
      <c r="O82" s="29"/>
      <c r="P82" s="36"/>
      <c r="Q82" s="29"/>
      <c r="R82" s="36"/>
      <c r="S82" s="36"/>
      <c r="T82" s="36"/>
      <c r="U82" s="36"/>
      <c r="V82" s="36"/>
      <c r="W82" s="36"/>
      <c r="X82" s="36"/>
      <c r="Y82" s="29"/>
      <c r="Z82" s="36"/>
      <c r="AA82" s="66"/>
      <c r="AB82" s="36"/>
      <c r="AC82" s="36"/>
      <c r="AD82" s="36"/>
      <c r="AE82" s="36"/>
      <c r="AF82" s="36"/>
      <c r="AG82" s="36"/>
      <c r="AH82" s="29"/>
      <c r="AI82" s="36"/>
      <c r="AJ82" s="29"/>
      <c r="AK82" s="36"/>
      <c r="AL82" s="36"/>
      <c r="AM82" s="36"/>
      <c r="AN82" s="29"/>
      <c r="AO82" s="36"/>
      <c r="AP82" s="29"/>
      <c r="AQ82" s="36"/>
      <c r="AR82" s="29"/>
      <c r="AS82" s="36"/>
      <c r="AT82" s="36"/>
      <c r="AU82" s="36"/>
      <c r="AV82" s="29"/>
      <c r="AW82" s="36"/>
      <c r="AX82" s="36"/>
      <c r="AY82" s="36"/>
      <c r="AZ82" s="29"/>
      <c r="BA82" s="36"/>
      <c r="BB82" s="36"/>
      <c r="BC82" s="36"/>
      <c r="BD82" s="36"/>
      <c r="BE82" s="36"/>
      <c r="BF82" s="36"/>
      <c r="BG82" s="36"/>
      <c r="BH82" s="36"/>
      <c r="BI82" s="36"/>
      <c r="BJ82" s="29"/>
      <c r="BK82" s="36"/>
      <c r="BL82" s="29"/>
      <c r="BM82" s="36"/>
      <c r="BN82" s="36"/>
      <c r="BO82" s="36"/>
      <c r="BP82" s="29"/>
      <c r="BQ82" s="36"/>
      <c r="BR82" s="29"/>
      <c r="BS82" s="36"/>
      <c r="BT82" s="36"/>
      <c r="BU82" s="36"/>
      <c r="BV82" s="36"/>
    </row>
    <row r="83" spans="1:74" x14ac:dyDescent="0.25">
      <c r="A83" s="39">
        <v>81</v>
      </c>
      <c r="B83" s="39">
        <v>1</v>
      </c>
      <c r="C83" s="37" t="s">
        <v>546</v>
      </c>
      <c r="D83" s="40">
        <f>ноябрь!D83-декабрь!E83</f>
        <v>93.419698367149763</v>
      </c>
      <c r="E83" s="40">
        <f t="shared" si="1"/>
        <v>0</v>
      </c>
      <c r="F83" s="36"/>
      <c r="G83" s="36"/>
      <c r="H83" s="36"/>
      <c r="I83" s="27"/>
      <c r="J83" s="36"/>
      <c r="K83" s="36"/>
      <c r="L83" s="36"/>
      <c r="M83" s="36"/>
      <c r="N83" s="36"/>
      <c r="O83" s="29"/>
      <c r="P83" s="36"/>
      <c r="Q83" s="29"/>
      <c r="R83" s="36"/>
      <c r="S83" s="36"/>
      <c r="T83" s="36"/>
      <c r="U83" s="36"/>
      <c r="V83" s="36"/>
      <c r="W83" s="36"/>
      <c r="X83" s="36"/>
      <c r="Y83" s="29"/>
      <c r="Z83" s="36"/>
      <c r="AA83" s="66"/>
      <c r="AB83" s="36"/>
      <c r="AC83" s="36"/>
      <c r="AD83" s="36"/>
      <c r="AE83" s="36"/>
      <c r="AF83" s="36"/>
      <c r="AG83" s="36"/>
      <c r="AH83" s="29"/>
      <c r="AI83" s="36"/>
      <c r="AJ83" s="29"/>
      <c r="AK83" s="36"/>
      <c r="AL83" s="36"/>
      <c r="AM83" s="36"/>
      <c r="AN83" s="29"/>
      <c r="AO83" s="36"/>
      <c r="AP83" s="29"/>
      <c r="AQ83" s="36"/>
      <c r="AR83" s="29"/>
      <c r="AS83" s="36"/>
      <c r="AT83" s="36"/>
      <c r="AU83" s="36"/>
      <c r="AV83" s="29"/>
      <c r="AW83" s="36"/>
      <c r="AX83" s="36"/>
      <c r="AY83" s="36"/>
      <c r="AZ83" s="29"/>
      <c r="BA83" s="36"/>
      <c r="BB83" s="36"/>
      <c r="BC83" s="36"/>
      <c r="BD83" s="36"/>
      <c r="BE83" s="36"/>
      <c r="BF83" s="36"/>
      <c r="BG83" s="36"/>
      <c r="BH83" s="36"/>
      <c r="BI83" s="36"/>
      <c r="BJ83" s="29"/>
      <c r="BK83" s="36"/>
      <c r="BL83" s="29"/>
      <c r="BM83" s="36"/>
      <c r="BN83" s="36"/>
      <c r="BO83" s="36"/>
      <c r="BP83" s="29"/>
      <c r="BQ83" s="36"/>
      <c r="BR83" s="29"/>
      <c r="BS83" s="36"/>
      <c r="BT83" s="36"/>
      <c r="BU83" s="36"/>
      <c r="BV83" s="36"/>
    </row>
    <row r="84" spans="1:74" x14ac:dyDescent="0.25">
      <c r="A84" s="39">
        <v>82</v>
      </c>
      <c r="B84" s="39">
        <v>1</v>
      </c>
      <c r="C84" s="37" t="s">
        <v>547</v>
      </c>
      <c r="D84" s="40">
        <f>ноябрь!D84-декабрь!E84</f>
        <v>441.80023906280195</v>
      </c>
      <c r="E84" s="40">
        <f t="shared" si="1"/>
        <v>0</v>
      </c>
      <c r="F84" s="36"/>
      <c r="G84" s="36"/>
      <c r="H84" s="36"/>
      <c r="I84" s="27"/>
      <c r="J84" s="36"/>
      <c r="K84" s="36"/>
      <c r="L84" s="36"/>
      <c r="M84" s="36"/>
      <c r="N84" s="36"/>
      <c r="O84" s="29"/>
      <c r="P84" s="36"/>
      <c r="Q84" s="29"/>
      <c r="R84" s="36"/>
      <c r="S84" s="36"/>
      <c r="T84" s="36"/>
      <c r="U84" s="36"/>
      <c r="V84" s="36"/>
      <c r="W84" s="36"/>
      <c r="X84" s="36"/>
      <c r="Y84" s="29"/>
      <c r="Z84" s="36"/>
      <c r="AA84" s="66"/>
      <c r="AB84" s="36"/>
      <c r="AC84" s="36"/>
      <c r="AD84" s="36"/>
      <c r="AE84" s="36"/>
      <c r="AF84" s="36"/>
      <c r="AG84" s="36"/>
      <c r="AH84" s="29"/>
      <c r="AI84" s="36"/>
      <c r="AJ84" s="29"/>
      <c r="AK84" s="36"/>
      <c r="AL84" s="36"/>
      <c r="AM84" s="36"/>
      <c r="AN84" s="29"/>
      <c r="AO84" s="36"/>
      <c r="AP84" s="29"/>
      <c r="AQ84" s="36"/>
      <c r="AR84" s="29"/>
      <c r="AS84" s="36"/>
      <c r="AT84" s="36"/>
      <c r="AU84" s="36"/>
      <c r="AV84" s="29"/>
      <c r="AW84" s="36"/>
      <c r="AX84" s="36"/>
      <c r="AY84" s="36"/>
      <c r="AZ84" s="29"/>
      <c r="BA84" s="36"/>
      <c r="BB84" s="36"/>
      <c r="BC84" s="36"/>
      <c r="BD84" s="36"/>
      <c r="BE84" s="36"/>
      <c r="BF84" s="36"/>
      <c r="BG84" s="36"/>
      <c r="BH84" s="36"/>
      <c r="BI84" s="36"/>
      <c r="BJ84" s="29"/>
      <c r="BK84" s="36"/>
      <c r="BL84" s="29"/>
      <c r="BM84" s="36"/>
      <c r="BN84" s="36"/>
      <c r="BO84" s="36"/>
      <c r="BP84" s="29"/>
      <c r="BQ84" s="36"/>
      <c r="BR84" s="29"/>
      <c r="BS84" s="36"/>
      <c r="BT84" s="36"/>
      <c r="BU84" s="36"/>
      <c r="BV84" s="36"/>
    </row>
    <row r="85" spans="1:74" x14ac:dyDescent="0.25">
      <c r="A85" s="39">
        <v>83</v>
      </c>
      <c r="B85" s="39">
        <v>1</v>
      </c>
      <c r="C85" s="37" t="s">
        <v>548</v>
      </c>
      <c r="D85" s="40">
        <f>ноябрь!D85-декабрь!E85</f>
        <v>568.51476705313996</v>
      </c>
      <c r="E85" s="40">
        <f t="shared" si="1"/>
        <v>0</v>
      </c>
      <c r="F85" s="36"/>
      <c r="G85" s="36"/>
      <c r="H85" s="36"/>
      <c r="I85" s="27"/>
      <c r="J85" s="36"/>
      <c r="K85" s="36"/>
      <c r="L85" s="36"/>
      <c r="M85" s="36"/>
      <c r="N85" s="36"/>
      <c r="O85" s="29"/>
      <c r="P85" s="36"/>
      <c r="Q85" s="29"/>
      <c r="R85" s="36"/>
      <c r="S85" s="36"/>
      <c r="T85" s="36"/>
      <c r="U85" s="36"/>
      <c r="V85" s="36"/>
      <c r="W85" s="36"/>
      <c r="X85" s="36"/>
      <c r="Y85" s="29"/>
      <c r="Z85" s="36"/>
      <c r="AA85" s="66"/>
      <c r="AB85" s="36"/>
      <c r="AC85" s="36"/>
      <c r="AD85" s="36"/>
      <c r="AE85" s="36"/>
      <c r="AF85" s="36"/>
      <c r="AG85" s="36"/>
      <c r="AH85" s="29"/>
      <c r="AI85" s="36"/>
      <c r="AJ85" s="29"/>
      <c r="AK85" s="36"/>
      <c r="AL85" s="36"/>
      <c r="AM85" s="36"/>
      <c r="AN85" s="29"/>
      <c r="AO85" s="36"/>
      <c r="AP85" s="29"/>
      <c r="AQ85" s="36"/>
      <c r="AR85" s="29"/>
      <c r="AS85" s="36"/>
      <c r="AT85" s="36"/>
      <c r="AU85" s="36"/>
      <c r="AV85" s="29"/>
      <c r="AW85" s="36"/>
      <c r="AX85" s="36"/>
      <c r="AY85" s="36"/>
      <c r="AZ85" s="29"/>
      <c r="BA85" s="36"/>
      <c r="BB85" s="36"/>
      <c r="BC85" s="36"/>
      <c r="BD85" s="36"/>
      <c r="BE85" s="36"/>
      <c r="BF85" s="36"/>
      <c r="BG85" s="36"/>
      <c r="BH85" s="36"/>
      <c r="BI85" s="36"/>
      <c r="BJ85" s="29"/>
      <c r="BK85" s="36"/>
      <c r="BL85" s="29"/>
      <c r="BM85" s="36"/>
      <c r="BN85" s="36"/>
      <c r="BO85" s="36"/>
      <c r="BP85" s="29"/>
      <c r="BQ85" s="36"/>
      <c r="BR85" s="29"/>
      <c r="BS85" s="36"/>
      <c r="BT85" s="36"/>
      <c r="BU85" s="36"/>
      <c r="BV85" s="36"/>
    </row>
    <row r="86" spans="1:74" x14ac:dyDescent="0.25">
      <c r="A86" s="39">
        <v>84</v>
      </c>
      <c r="B86" s="39">
        <v>1</v>
      </c>
      <c r="C86" s="37" t="s">
        <v>549</v>
      </c>
      <c r="D86" s="40">
        <f>ноябрь!D86-декабрь!E86</f>
        <v>106.42527954589373</v>
      </c>
      <c r="E86" s="40">
        <f t="shared" si="1"/>
        <v>0</v>
      </c>
      <c r="F86" s="36"/>
      <c r="G86" s="36"/>
      <c r="H86" s="36"/>
      <c r="I86" s="27"/>
      <c r="J86" s="36"/>
      <c r="K86" s="36"/>
      <c r="L86" s="36"/>
      <c r="M86" s="36"/>
      <c r="N86" s="36"/>
      <c r="O86" s="29"/>
      <c r="P86" s="36"/>
      <c r="Q86" s="29"/>
      <c r="R86" s="36"/>
      <c r="S86" s="36"/>
      <c r="T86" s="36"/>
      <c r="U86" s="36"/>
      <c r="V86" s="36"/>
      <c r="W86" s="36"/>
      <c r="X86" s="36"/>
      <c r="Y86" s="29"/>
      <c r="Z86" s="36"/>
      <c r="AA86" s="66"/>
      <c r="AB86" s="36"/>
      <c r="AC86" s="36"/>
      <c r="AD86" s="36"/>
      <c r="AE86" s="36"/>
      <c r="AF86" s="36"/>
      <c r="AG86" s="36"/>
      <c r="AH86" s="29"/>
      <c r="AI86" s="36"/>
      <c r="AJ86" s="29"/>
      <c r="AK86" s="36"/>
      <c r="AL86" s="36"/>
      <c r="AM86" s="36"/>
      <c r="AN86" s="29"/>
      <c r="AO86" s="36"/>
      <c r="AP86" s="29"/>
      <c r="AQ86" s="36"/>
      <c r="AR86" s="29"/>
      <c r="AS86" s="36"/>
      <c r="AT86" s="36"/>
      <c r="AU86" s="36"/>
      <c r="AV86" s="29"/>
      <c r="AW86" s="36"/>
      <c r="AX86" s="36"/>
      <c r="AY86" s="36"/>
      <c r="AZ86" s="29"/>
      <c r="BA86" s="36"/>
      <c r="BB86" s="36"/>
      <c r="BC86" s="36"/>
      <c r="BD86" s="36"/>
      <c r="BE86" s="36"/>
      <c r="BF86" s="36"/>
      <c r="BG86" s="36"/>
      <c r="BH86" s="36"/>
      <c r="BI86" s="36"/>
      <c r="BJ86" s="29"/>
      <c r="BK86" s="36"/>
      <c r="BL86" s="29"/>
      <c r="BM86" s="36"/>
      <c r="BN86" s="36"/>
      <c r="BO86" s="36"/>
      <c r="BP86" s="29"/>
      <c r="BQ86" s="36"/>
      <c r="BR86" s="29"/>
      <c r="BS86" s="36"/>
      <c r="BT86" s="36"/>
      <c r="BU86" s="36"/>
      <c r="BV86" s="36"/>
    </row>
    <row r="87" spans="1:74" x14ac:dyDescent="0.25">
      <c r="A87" s="39">
        <v>85</v>
      </c>
      <c r="B87" s="39">
        <v>3</v>
      </c>
      <c r="C87" s="37" t="s">
        <v>550</v>
      </c>
      <c r="D87" s="40">
        <f>ноябрь!D87-декабрь!E87</f>
        <v>359.57730142028993</v>
      </c>
      <c r="E87" s="40">
        <f t="shared" si="1"/>
        <v>0</v>
      </c>
      <c r="F87" s="36"/>
      <c r="G87" s="36"/>
      <c r="H87" s="36"/>
      <c r="I87" s="27"/>
      <c r="J87" s="36"/>
      <c r="K87" s="36"/>
      <c r="L87" s="36"/>
      <c r="M87" s="36"/>
      <c r="N87" s="36"/>
      <c r="O87" s="29"/>
      <c r="P87" s="36"/>
      <c r="Q87" s="29"/>
      <c r="R87" s="36"/>
      <c r="S87" s="36"/>
      <c r="T87" s="36"/>
      <c r="U87" s="36"/>
      <c r="V87" s="36"/>
      <c r="W87" s="36"/>
      <c r="X87" s="36"/>
      <c r="Y87" s="29"/>
      <c r="Z87" s="36"/>
      <c r="AA87" s="66"/>
      <c r="AB87" s="36"/>
      <c r="AC87" s="36"/>
      <c r="AD87" s="36"/>
      <c r="AE87" s="36"/>
      <c r="AF87" s="36"/>
      <c r="AG87" s="36"/>
      <c r="AH87" s="29"/>
      <c r="AI87" s="36"/>
      <c r="AJ87" s="29"/>
      <c r="AK87" s="36"/>
      <c r="AL87" s="36"/>
      <c r="AM87" s="36"/>
      <c r="AN87" s="29"/>
      <c r="AO87" s="36"/>
      <c r="AP87" s="29"/>
      <c r="AQ87" s="36"/>
      <c r="AR87" s="29"/>
      <c r="AS87" s="36"/>
      <c r="AT87" s="36"/>
      <c r="AU87" s="36"/>
      <c r="AV87" s="29"/>
      <c r="AW87" s="36"/>
      <c r="AX87" s="36"/>
      <c r="AY87" s="36"/>
      <c r="AZ87" s="29"/>
      <c r="BA87" s="36"/>
      <c r="BB87" s="36"/>
      <c r="BC87" s="36"/>
      <c r="BD87" s="36"/>
      <c r="BE87" s="36"/>
      <c r="BF87" s="36"/>
      <c r="BG87" s="36"/>
      <c r="BH87" s="36"/>
      <c r="BI87" s="36"/>
      <c r="BJ87" s="29"/>
      <c r="BK87" s="36"/>
      <c r="BL87" s="29"/>
      <c r="BM87" s="36"/>
      <c r="BN87" s="36"/>
      <c r="BO87" s="36"/>
      <c r="BP87" s="29"/>
      <c r="BQ87" s="36"/>
      <c r="BR87" s="29"/>
      <c r="BS87" s="36"/>
      <c r="BT87" s="36"/>
      <c r="BU87" s="36"/>
      <c r="BV87" s="36"/>
    </row>
    <row r="88" spans="1:74" x14ac:dyDescent="0.25">
      <c r="A88" s="39">
        <v>86</v>
      </c>
      <c r="B88" s="39">
        <v>3</v>
      </c>
      <c r="C88" s="37" t="s">
        <v>551</v>
      </c>
      <c r="D88" s="40">
        <f>ноябрь!D88-декабрь!E88</f>
        <v>1114.0496289275363</v>
      </c>
      <c r="E88" s="40">
        <f t="shared" si="1"/>
        <v>0</v>
      </c>
      <c r="F88" s="36"/>
      <c r="G88" s="36"/>
      <c r="H88" s="36"/>
      <c r="I88" s="27"/>
      <c r="J88" s="36"/>
      <c r="K88" s="36"/>
      <c r="L88" s="36"/>
      <c r="M88" s="36"/>
      <c r="N88" s="36"/>
      <c r="O88" s="29"/>
      <c r="P88" s="36"/>
      <c r="Q88" s="29"/>
      <c r="R88" s="36"/>
      <c r="S88" s="36"/>
      <c r="T88" s="36"/>
      <c r="U88" s="36"/>
      <c r="V88" s="36"/>
      <c r="W88" s="36"/>
      <c r="X88" s="36"/>
      <c r="Y88" s="29"/>
      <c r="Z88" s="36"/>
      <c r="AA88" s="66"/>
      <c r="AB88" s="36"/>
      <c r="AC88" s="36"/>
      <c r="AD88" s="36"/>
      <c r="AE88" s="36"/>
      <c r="AF88" s="36"/>
      <c r="AG88" s="36"/>
      <c r="AH88" s="29"/>
      <c r="AI88" s="36"/>
      <c r="AJ88" s="29"/>
      <c r="AK88" s="36"/>
      <c r="AL88" s="36"/>
      <c r="AM88" s="36"/>
      <c r="AN88" s="29"/>
      <c r="AO88" s="36"/>
      <c r="AP88" s="29"/>
      <c r="AQ88" s="36"/>
      <c r="AR88" s="29"/>
      <c r="AS88" s="36"/>
      <c r="AT88" s="36"/>
      <c r="AU88" s="36"/>
      <c r="AV88" s="29"/>
      <c r="AW88" s="36"/>
      <c r="AX88" s="36"/>
      <c r="AY88" s="36"/>
      <c r="AZ88" s="29"/>
      <c r="BA88" s="36"/>
      <c r="BB88" s="36"/>
      <c r="BC88" s="36"/>
      <c r="BD88" s="36"/>
      <c r="BE88" s="36"/>
      <c r="BF88" s="36"/>
      <c r="BG88" s="36"/>
      <c r="BH88" s="36"/>
      <c r="BI88" s="36"/>
      <c r="BJ88" s="29"/>
      <c r="BK88" s="36"/>
      <c r="BL88" s="29"/>
      <c r="BM88" s="36"/>
      <c r="BN88" s="36"/>
      <c r="BO88" s="36"/>
      <c r="BP88" s="29"/>
      <c r="BQ88" s="36"/>
      <c r="BR88" s="29"/>
      <c r="BS88" s="36"/>
      <c r="BT88" s="36"/>
      <c r="BU88" s="36"/>
      <c r="BV88" s="36"/>
    </row>
    <row r="89" spans="1:74" x14ac:dyDescent="0.25">
      <c r="A89" s="39">
        <v>87</v>
      </c>
      <c r="B89" s="39">
        <v>3</v>
      </c>
      <c r="C89" s="37" t="s">
        <v>552</v>
      </c>
      <c r="D89" s="40">
        <f>ноябрь!D89-декабрь!E89</f>
        <v>1730.8409934782617</v>
      </c>
      <c r="E89" s="40">
        <f t="shared" si="1"/>
        <v>0</v>
      </c>
      <c r="F89" s="36"/>
      <c r="G89" s="36"/>
      <c r="H89" s="36"/>
      <c r="I89" s="27"/>
      <c r="J89" s="36"/>
      <c r="K89" s="36"/>
      <c r="L89" s="36"/>
      <c r="M89" s="36"/>
      <c r="N89" s="36"/>
      <c r="O89" s="29"/>
      <c r="P89" s="36"/>
      <c r="Q89" s="29"/>
      <c r="R89" s="36"/>
      <c r="S89" s="36"/>
      <c r="T89" s="36"/>
      <c r="U89" s="36"/>
      <c r="V89" s="36"/>
      <c r="W89" s="36"/>
      <c r="X89" s="36"/>
      <c r="Y89" s="29"/>
      <c r="Z89" s="36"/>
      <c r="AA89" s="66"/>
      <c r="AB89" s="36"/>
      <c r="AC89" s="36"/>
      <c r="AD89" s="36"/>
      <c r="AE89" s="36"/>
      <c r="AF89" s="36"/>
      <c r="AG89" s="36"/>
      <c r="AH89" s="29"/>
      <c r="AI89" s="36"/>
      <c r="AJ89" s="29"/>
      <c r="AK89" s="36"/>
      <c r="AL89" s="36"/>
      <c r="AM89" s="36"/>
      <c r="AN89" s="29"/>
      <c r="AO89" s="36"/>
      <c r="AP89" s="29"/>
      <c r="AQ89" s="36"/>
      <c r="AR89" s="29"/>
      <c r="AS89" s="36"/>
      <c r="AT89" s="36"/>
      <c r="AU89" s="36"/>
      <c r="AV89" s="29"/>
      <c r="AW89" s="36"/>
      <c r="AX89" s="36"/>
      <c r="AY89" s="36"/>
      <c r="AZ89" s="29"/>
      <c r="BA89" s="36"/>
      <c r="BB89" s="36"/>
      <c r="BC89" s="36"/>
      <c r="BD89" s="36"/>
      <c r="BE89" s="36"/>
      <c r="BF89" s="36"/>
      <c r="BG89" s="36"/>
      <c r="BH89" s="36"/>
      <c r="BI89" s="36"/>
      <c r="BJ89" s="29"/>
      <c r="BK89" s="36"/>
      <c r="BL89" s="29"/>
      <c r="BM89" s="36"/>
      <c r="BN89" s="36"/>
      <c r="BO89" s="36"/>
      <c r="BP89" s="29"/>
      <c r="BQ89" s="36"/>
      <c r="BR89" s="29"/>
      <c r="BS89" s="36"/>
      <c r="BT89" s="36"/>
      <c r="BU89" s="36"/>
      <c r="BV89" s="36"/>
    </row>
    <row r="90" spans="1:74" x14ac:dyDescent="0.25">
      <c r="A90" s="39">
        <v>88</v>
      </c>
      <c r="B90" s="39">
        <v>1</v>
      </c>
      <c r="C90" s="37" t="s">
        <v>553</v>
      </c>
      <c r="D90" s="40">
        <f>ноябрь!D90-декабрь!E90</f>
        <v>1760.4524842318838</v>
      </c>
      <c r="E90" s="40">
        <f t="shared" si="1"/>
        <v>0</v>
      </c>
      <c r="F90" s="36"/>
      <c r="G90" s="36"/>
      <c r="H90" s="36"/>
      <c r="I90" s="27"/>
      <c r="J90" s="36"/>
      <c r="K90" s="36"/>
      <c r="L90" s="36"/>
      <c r="M90" s="36"/>
      <c r="N90" s="36"/>
      <c r="O90" s="29"/>
      <c r="P90" s="36"/>
      <c r="Q90" s="29"/>
      <c r="R90" s="36"/>
      <c r="S90" s="36"/>
      <c r="T90" s="36"/>
      <c r="U90" s="36"/>
      <c r="V90" s="36"/>
      <c r="W90" s="36"/>
      <c r="X90" s="36"/>
      <c r="Y90" s="29"/>
      <c r="Z90" s="36"/>
      <c r="AA90" s="66"/>
      <c r="AB90" s="36"/>
      <c r="AC90" s="36"/>
      <c r="AD90" s="36"/>
      <c r="AE90" s="36"/>
      <c r="AF90" s="36"/>
      <c r="AG90" s="36"/>
      <c r="AH90" s="29"/>
      <c r="AI90" s="36"/>
      <c r="AJ90" s="29"/>
      <c r="AK90" s="36"/>
      <c r="AL90" s="36"/>
      <c r="AM90" s="36"/>
      <c r="AN90" s="29"/>
      <c r="AO90" s="36"/>
      <c r="AP90" s="29"/>
      <c r="AQ90" s="36"/>
      <c r="AR90" s="29"/>
      <c r="AS90" s="36"/>
      <c r="AT90" s="36"/>
      <c r="AU90" s="36"/>
      <c r="AV90" s="29"/>
      <c r="AW90" s="36"/>
      <c r="AX90" s="36"/>
      <c r="AY90" s="36"/>
      <c r="AZ90" s="29"/>
      <c r="BA90" s="36"/>
      <c r="BB90" s="36"/>
      <c r="BC90" s="36"/>
      <c r="BD90" s="36"/>
      <c r="BE90" s="36"/>
      <c r="BF90" s="36"/>
      <c r="BG90" s="36"/>
      <c r="BH90" s="36"/>
      <c r="BI90" s="36"/>
      <c r="BJ90" s="29"/>
      <c r="BK90" s="36"/>
      <c r="BL90" s="29"/>
      <c r="BM90" s="36"/>
      <c r="BN90" s="36"/>
      <c r="BO90" s="36"/>
      <c r="BP90" s="29"/>
      <c r="BQ90" s="36"/>
      <c r="BR90" s="29"/>
      <c r="BS90" s="36"/>
      <c r="BT90" s="36"/>
      <c r="BU90" s="36"/>
      <c r="BV90" s="36"/>
    </row>
    <row r="91" spans="1:74" x14ac:dyDescent="0.25">
      <c r="A91" s="39">
        <v>89</v>
      </c>
      <c r="B91" s="39">
        <v>1</v>
      </c>
      <c r="C91" s="37" t="s">
        <v>554</v>
      </c>
      <c r="D91" s="40">
        <f>ноябрь!D91-декабрь!E91</f>
        <v>-1116.989056183575</v>
      </c>
      <c r="E91" s="40">
        <f t="shared" si="1"/>
        <v>0</v>
      </c>
      <c r="F91" s="36"/>
      <c r="G91" s="36"/>
      <c r="H91" s="36"/>
      <c r="I91" s="27"/>
      <c r="J91" s="36"/>
      <c r="K91" s="36"/>
      <c r="L91" s="36"/>
      <c r="M91" s="36"/>
      <c r="N91" s="36"/>
      <c r="O91" s="29"/>
      <c r="P91" s="36"/>
      <c r="Q91" s="29"/>
      <c r="R91" s="36"/>
      <c r="S91" s="36"/>
      <c r="T91" s="36"/>
      <c r="U91" s="36"/>
      <c r="V91" s="36"/>
      <c r="W91" s="36"/>
      <c r="X91" s="36"/>
      <c r="Y91" s="29"/>
      <c r="Z91" s="36"/>
      <c r="AA91" s="66"/>
      <c r="AB91" s="36"/>
      <c r="AC91" s="36"/>
      <c r="AD91" s="36"/>
      <c r="AE91" s="36"/>
      <c r="AF91" s="36"/>
      <c r="AG91" s="36"/>
      <c r="AH91" s="29"/>
      <c r="AI91" s="36"/>
      <c r="AJ91" s="29"/>
      <c r="AK91" s="36"/>
      <c r="AL91" s="36"/>
      <c r="AM91" s="36"/>
      <c r="AN91" s="29"/>
      <c r="AO91" s="36"/>
      <c r="AP91" s="29"/>
      <c r="AQ91" s="36"/>
      <c r="AR91" s="29"/>
      <c r="AS91" s="36"/>
      <c r="AT91" s="36"/>
      <c r="AU91" s="36"/>
      <c r="AV91" s="29"/>
      <c r="AW91" s="36"/>
      <c r="AX91" s="36"/>
      <c r="AY91" s="36"/>
      <c r="AZ91" s="29"/>
      <c r="BA91" s="36"/>
      <c r="BB91" s="36"/>
      <c r="BC91" s="36"/>
      <c r="BD91" s="36"/>
      <c r="BE91" s="36"/>
      <c r="BF91" s="36"/>
      <c r="BG91" s="36"/>
      <c r="BH91" s="36"/>
      <c r="BI91" s="36"/>
      <c r="BJ91" s="29"/>
      <c r="BK91" s="36"/>
      <c r="BL91" s="29"/>
      <c r="BM91" s="36"/>
      <c r="BN91" s="36"/>
      <c r="BO91" s="36"/>
      <c r="BP91" s="29"/>
      <c r="BQ91" s="36"/>
      <c r="BR91" s="29"/>
      <c r="BS91" s="36"/>
      <c r="BT91" s="36"/>
      <c r="BU91" s="36"/>
      <c r="BV91" s="36"/>
    </row>
    <row r="92" spans="1:74" x14ac:dyDescent="0.25">
      <c r="A92" s="39">
        <v>90</v>
      </c>
      <c r="B92" s="39">
        <v>1</v>
      </c>
      <c r="C92" s="37" t="s">
        <v>555</v>
      </c>
      <c r="D92" s="40">
        <f>ноябрь!D92-декабрь!E92</f>
        <v>-690.94173592270522</v>
      </c>
      <c r="E92" s="40">
        <f t="shared" si="1"/>
        <v>0</v>
      </c>
      <c r="F92" s="36"/>
      <c r="G92" s="36"/>
      <c r="H92" s="36"/>
      <c r="I92" s="27"/>
      <c r="J92" s="36"/>
      <c r="K92" s="36"/>
      <c r="L92" s="36"/>
      <c r="M92" s="36"/>
      <c r="N92" s="36"/>
      <c r="O92" s="29"/>
      <c r="P92" s="36"/>
      <c r="Q92" s="29"/>
      <c r="R92" s="36"/>
      <c r="S92" s="36"/>
      <c r="T92" s="36"/>
      <c r="U92" s="36"/>
      <c r="V92" s="36"/>
      <c r="W92" s="36"/>
      <c r="X92" s="36"/>
      <c r="Y92" s="29"/>
      <c r="Z92" s="36"/>
      <c r="AA92" s="66"/>
      <c r="AB92" s="36"/>
      <c r="AC92" s="36"/>
      <c r="AD92" s="36"/>
      <c r="AE92" s="36"/>
      <c r="AF92" s="36"/>
      <c r="AG92" s="36"/>
      <c r="AH92" s="29"/>
      <c r="AI92" s="36"/>
      <c r="AJ92" s="29"/>
      <c r="AK92" s="36"/>
      <c r="AL92" s="36"/>
      <c r="AM92" s="36"/>
      <c r="AN92" s="29"/>
      <c r="AO92" s="36"/>
      <c r="AP92" s="29"/>
      <c r="AQ92" s="36"/>
      <c r="AR92" s="29"/>
      <c r="AS92" s="36"/>
      <c r="AT92" s="36"/>
      <c r="AU92" s="36"/>
      <c r="AV92" s="29"/>
      <c r="AW92" s="36"/>
      <c r="AX92" s="36"/>
      <c r="AY92" s="36"/>
      <c r="AZ92" s="29"/>
      <c r="BA92" s="36"/>
      <c r="BB92" s="36"/>
      <c r="BC92" s="36"/>
      <c r="BD92" s="36"/>
      <c r="BE92" s="36"/>
      <c r="BF92" s="36"/>
      <c r="BG92" s="36"/>
      <c r="BH92" s="36"/>
      <c r="BI92" s="36"/>
      <c r="BJ92" s="29"/>
      <c r="BK92" s="36"/>
      <c r="BL92" s="29"/>
      <c r="BM92" s="36"/>
      <c r="BN92" s="36"/>
      <c r="BO92" s="36"/>
      <c r="BP92" s="29"/>
      <c r="BQ92" s="36"/>
      <c r="BR92" s="29"/>
      <c r="BS92" s="36"/>
      <c r="BT92" s="36"/>
      <c r="BU92" s="36"/>
      <c r="BV92" s="36"/>
    </row>
    <row r="93" spans="1:74" x14ac:dyDescent="0.25">
      <c r="A93" s="39">
        <v>91</v>
      </c>
      <c r="B93" s="39">
        <v>1</v>
      </c>
      <c r="C93" s="37" t="s">
        <v>556</v>
      </c>
      <c r="D93" s="40">
        <f>ноябрь!D93-декабрь!E93</f>
        <v>49.455955420289861</v>
      </c>
      <c r="E93" s="40">
        <f t="shared" si="1"/>
        <v>0</v>
      </c>
      <c r="F93" s="36"/>
      <c r="G93" s="36"/>
      <c r="H93" s="36"/>
      <c r="I93" s="27"/>
      <c r="J93" s="36"/>
      <c r="K93" s="36"/>
      <c r="L93" s="36"/>
      <c r="M93" s="36"/>
      <c r="N93" s="36"/>
      <c r="O93" s="29"/>
      <c r="P93" s="36"/>
      <c r="Q93" s="29"/>
      <c r="R93" s="36"/>
      <c r="S93" s="36"/>
      <c r="T93" s="36"/>
      <c r="U93" s="36"/>
      <c r="V93" s="36"/>
      <c r="W93" s="36"/>
      <c r="X93" s="36"/>
      <c r="Y93" s="29"/>
      <c r="Z93" s="36"/>
      <c r="AA93" s="66"/>
      <c r="AB93" s="36"/>
      <c r="AC93" s="36"/>
      <c r="AD93" s="36"/>
      <c r="AE93" s="36"/>
      <c r="AF93" s="36"/>
      <c r="AG93" s="36"/>
      <c r="AH93" s="29"/>
      <c r="AI93" s="36"/>
      <c r="AJ93" s="29"/>
      <c r="AK93" s="36"/>
      <c r="AL93" s="36"/>
      <c r="AM93" s="36"/>
      <c r="AN93" s="29"/>
      <c r="AO93" s="36"/>
      <c r="AP93" s="29"/>
      <c r="AQ93" s="36"/>
      <c r="AR93" s="29"/>
      <c r="AS93" s="36"/>
      <c r="AT93" s="36"/>
      <c r="AU93" s="36"/>
      <c r="AV93" s="29"/>
      <c r="AW93" s="36"/>
      <c r="AX93" s="36"/>
      <c r="AY93" s="36"/>
      <c r="AZ93" s="29"/>
      <c r="BA93" s="36"/>
      <c r="BB93" s="36"/>
      <c r="BC93" s="36"/>
      <c r="BD93" s="36"/>
      <c r="BE93" s="36"/>
      <c r="BF93" s="36"/>
      <c r="BG93" s="36"/>
      <c r="BH93" s="36"/>
      <c r="BI93" s="36"/>
      <c r="BJ93" s="29"/>
      <c r="BK93" s="36"/>
      <c r="BL93" s="29"/>
      <c r="BM93" s="36"/>
      <c r="BN93" s="36"/>
      <c r="BO93" s="36"/>
      <c r="BP93" s="29"/>
      <c r="BQ93" s="36"/>
      <c r="BR93" s="29"/>
      <c r="BS93" s="36"/>
      <c r="BT93" s="36"/>
      <c r="BU93" s="36"/>
      <c r="BV93" s="36"/>
    </row>
    <row r="94" spans="1:74" x14ac:dyDescent="0.25">
      <c r="A94" s="39">
        <v>92</v>
      </c>
      <c r="B94" s="39">
        <v>1</v>
      </c>
      <c r="C94" s="37" t="s">
        <v>557</v>
      </c>
      <c r="D94" s="40">
        <f>ноябрь!D94-декабрь!E94</f>
        <v>29.266197855072438</v>
      </c>
      <c r="E94" s="40">
        <f t="shared" si="1"/>
        <v>0</v>
      </c>
      <c r="F94" s="36"/>
      <c r="G94" s="36"/>
      <c r="H94" s="36"/>
      <c r="I94" s="27"/>
      <c r="J94" s="36"/>
      <c r="K94" s="36"/>
      <c r="L94" s="36"/>
      <c r="M94" s="36"/>
      <c r="N94" s="36"/>
      <c r="O94" s="29"/>
      <c r="P94" s="36"/>
      <c r="Q94" s="29"/>
      <c r="R94" s="36"/>
      <c r="S94" s="36"/>
      <c r="T94" s="36"/>
      <c r="U94" s="36"/>
      <c r="V94" s="36"/>
      <c r="W94" s="36"/>
      <c r="X94" s="36"/>
      <c r="Y94" s="29"/>
      <c r="Z94" s="36"/>
      <c r="AA94" s="66"/>
      <c r="AB94" s="36"/>
      <c r="AC94" s="36"/>
      <c r="AD94" s="36"/>
      <c r="AE94" s="36"/>
      <c r="AF94" s="36"/>
      <c r="AG94" s="36"/>
      <c r="AH94" s="29"/>
      <c r="AI94" s="36"/>
      <c r="AJ94" s="29"/>
      <c r="AK94" s="36"/>
      <c r="AL94" s="36"/>
      <c r="AM94" s="36"/>
      <c r="AN94" s="29"/>
      <c r="AO94" s="36"/>
      <c r="AP94" s="29"/>
      <c r="AQ94" s="36"/>
      <c r="AR94" s="29"/>
      <c r="AS94" s="36"/>
      <c r="AT94" s="36"/>
      <c r="AU94" s="36"/>
      <c r="AV94" s="29"/>
      <c r="AW94" s="36"/>
      <c r="AX94" s="36"/>
      <c r="AY94" s="36"/>
      <c r="AZ94" s="29"/>
      <c r="BA94" s="36"/>
      <c r="BB94" s="36"/>
      <c r="BC94" s="36"/>
      <c r="BD94" s="36"/>
      <c r="BE94" s="36"/>
      <c r="BF94" s="36"/>
      <c r="BG94" s="36"/>
      <c r="BH94" s="36"/>
      <c r="BI94" s="36"/>
      <c r="BJ94" s="29"/>
      <c r="BK94" s="36"/>
      <c r="BL94" s="29"/>
      <c r="BM94" s="36"/>
      <c r="BN94" s="36"/>
      <c r="BO94" s="36"/>
      <c r="BP94" s="29"/>
      <c r="BQ94" s="36"/>
      <c r="BR94" s="29"/>
      <c r="BS94" s="36"/>
      <c r="BT94" s="36"/>
      <c r="BU94" s="36"/>
      <c r="BV94" s="36"/>
    </row>
    <row r="95" spans="1:74" x14ac:dyDescent="0.25">
      <c r="A95" s="39">
        <v>93</v>
      </c>
      <c r="B95" s="39">
        <v>1</v>
      </c>
      <c r="C95" s="37" t="s">
        <v>558</v>
      </c>
      <c r="D95" s="40">
        <f>ноябрь!D95-декабрь!E95</f>
        <v>116.02506627053137</v>
      </c>
      <c r="E95" s="40">
        <f t="shared" si="1"/>
        <v>0</v>
      </c>
      <c r="F95" s="36"/>
      <c r="G95" s="36"/>
      <c r="H95" s="36"/>
      <c r="I95" s="27"/>
      <c r="J95" s="36"/>
      <c r="K95" s="36"/>
      <c r="L95" s="36"/>
      <c r="M95" s="36"/>
      <c r="N95" s="36"/>
      <c r="O95" s="29"/>
      <c r="P95" s="36"/>
      <c r="Q95" s="29"/>
      <c r="R95" s="36"/>
      <c r="S95" s="36"/>
      <c r="T95" s="36"/>
      <c r="U95" s="36"/>
      <c r="V95" s="36"/>
      <c r="W95" s="36"/>
      <c r="X95" s="36"/>
      <c r="Y95" s="29"/>
      <c r="Z95" s="36"/>
      <c r="AA95" s="66"/>
      <c r="AB95" s="36"/>
      <c r="AC95" s="36"/>
      <c r="AD95" s="36"/>
      <c r="AE95" s="36"/>
      <c r="AF95" s="36"/>
      <c r="AG95" s="36"/>
      <c r="AH95" s="29"/>
      <c r="AI95" s="36"/>
      <c r="AJ95" s="29"/>
      <c r="AK95" s="36"/>
      <c r="AL95" s="36"/>
      <c r="AM95" s="36"/>
      <c r="AN95" s="29"/>
      <c r="AO95" s="36"/>
      <c r="AP95" s="29"/>
      <c r="AQ95" s="36"/>
      <c r="AR95" s="29"/>
      <c r="AS95" s="36"/>
      <c r="AT95" s="36"/>
      <c r="AU95" s="36"/>
      <c r="AV95" s="29"/>
      <c r="AW95" s="36"/>
      <c r="AX95" s="36"/>
      <c r="AY95" s="36"/>
      <c r="AZ95" s="29"/>
      <c r="BA95" s="36"/>
      <c r="BB95" s="36"/>
      <c r="BC95" s="36"/>
      <c r="BD95" s="36"/>
      <c r="BE95" s="36"/>
      <c r="BF95" s="36"/>
      <c r="BG95" s="36"/>
      <c r="BH95" s="36"/>
      <c r="BI95" s="36"/>
      <c r="BJ95" s="29"/>
      <c r="BK95" s="36"/>
      <c r="BL95" s="29"/>
      <c r="BM95" s="36"/>
      <c r="BN95" s="36"/>
      <c r="BO95" s="36"/>
      <c r="BP95" s="29"/>
      <c r="BQ95" s="36"/>
      <c r="BR95" s="29"/>
      <c r="BS95" s="36"/>
      <c r="BT95" s="36"/>
      <c r="BU95" s="36"/>
      <c r="BV95" s="36"/>
    </row>
    <row r="96" spans="1:74" x14ac:dyDescent="0.25">
      <c r="A96" s="16">
        <v>94</v>
      </c>
      <c r="B96" s="16">
        <v>1</v>
      </c>
      <c r="C96" s="31" t="s">
        <v>559</v>
      </c>
      <c r="D96" s="40">
        <f>ноябрь!D96-декабрь!E96</f>
        <v>900.20681747826086</v>
      </c>
      <c r="E96" s="40">
        <f t="shared" si="1"/>
        <v>0</v>
      </c>
      <c r="F96" s="36"/>
      <c r="G96" s="36"/>
      <c r="H96" s="36"/>
      <c r="I96" s="27"/>
      <c r="J96" s="36"/>
      <c r="K96" s="36"/>
      <c r="L96" s="36"/>
      <c r="M96" s="36"/>
      <c r="N96" s="36"/>
      <c r="O96" s="29"/>
      <c r="P96" s="36"/>
      <c r="Q96" s="29"/>
      <c r="R96" s="36"/>
      <c r="S96" s="36"/>
      <c r="T96" s="36"/>
      <c r="U96" s="36"/>
      <c r="V96" s="36"/>
      <c r="W96" s="36"/>
      <c r="X96" s="36"/>
      <c r="Y96" s="29"/>
      <c r="Z96" s="36"/>
      <c r="AA96" s="66"/>
      <c r="AB96" s="36"/>
      <c r="AC96" s="36"/>
      <c r="AD96" s="36"/>
      <c r="AE96" s="36"/>
      <c r="AF96" s="36"/>
      <c r="AG96" s="36"/>
      <c r="AH96" s="29"/>
      <c r="AI96" s="36"/>
      <c r="AJ96" s="29"/>
      <c r="AK96" s="36"/>
      <c r="AL96" s="36"/>
      <c r="AM96" s="36"/>
      <c r="AN96" s="29"/>
      <c r="AO96" s="36"/>
      <c r="AP96" s="29"/>
      <c r="AQ96" s="36"/>
      <c r="AR96" s="29"/>
      <c r="AS96" s="36"/>
      <c r="AT96" s="36"/>
      <c r="AU96" s="36"/>
      <c r="AV96" s="29"/>
      <c r="AW96" s="36"/>
      <c r="AX96" s="36"/>
      <c r="AY96" s="36"/>
      <c r="AZ96" s="29"/>
      <c r="BA96" s="36"/>
      <c r="BB96" s="36"/>
      <c r="BC96" s="36"/>
      <c r="BD96" s="36"/>
      <c r="BE96" s="36"/>
      <c r="BF96" s="36"/>
      <c r="BG96" s="36"/>
      <c r="BH96" s="36"/>
      <c r="BI96" s="36"/>
      <c r="BJ96" s="29"/>
      <c r="BK96" s="36"/>
      <c r="BL96" s="29"/>
      <c r="BM96" s="36"/>
      <c r="BN96" s="36"/>
      <c r="BO96" s="36"/>
      <c r="BP96" s="29"/>
      <c r="BQ96" s="36"/>
      <c r="BR96" s="29"/>
      <c r="BS96" s="36"/>
      <c r="BT96" s="36"/>
      <c r="BU96" s="36"/>
      <c r="BV96" s="36"/>
    </row>
    <row r="97" spans="1:74" x14ac:dyDescent="0.25">
      <c r="A97" s="16">
        <v>95</v>
      </c>
      <c r="B97" s="16">
        <v>1</v>
      </c>
      <c r="C97" s="31" t="s">
        <v>560</v>
      </c>
      <c r="D97" s="40">
        <f>ноябрь!D97-декабрь!E97</f>
        <v>965.76760457004832</v>
      </c>
      <c r="E97" s="40">
        <f t="shared" si="1"/>
        <v>0</v>
      </c>
      <c r="F97" s="36"/>
      <c r="G97" s="36"/>
      <c r="H97" s="36"/>
      <c r="I97" s="27"/>
      <c r="J97" s="36"/>
      <c r="K97" s="36"/>
      <c r="L97" s="36"/>
      <c r="M97" s="36"/>
      <c r="N97" s="36"/>
      <c r="O97" s="29"/>
      <c r="P97" s="36"/>
      <c r="Q97" s="29"/>
      <c r="R97" s="36"/>
      <c r="S97" s="36"/>
      <c r="T97" s="36"/>
      <c r="U97" s="36"/>
      <c r="V97" s="36"/>
      <c r="W97" s="36"/>
      <c r="X97" s="36"/>
      <c r="Y97" s="29"/>
      <c r="Z97" s="36"/>
      <c r="AA97" s="66"/>
      <c r="AB97" s="36"/>
      <c r="AC97" s="36"/>
      <c r="AD97" s="36"/>
      <c r="AE97" s="36"/>
      <c r="AF97" s="36"/>
      <c r="AG97" s="36"/>
      <c r="AH97" s="29"/>
      <c r="AI97" s="36"/>
      <c r="AJ97" s="29"/>
      <c r="AK97" s="36"/>
      <c r="AL97" s="36"/>
      <c r="AM97" s="36"/>
      <c r="AN97" s="29"/>
      <c r="AO97" s="36"/>
      <c r="AP97" s="29"/>
      <c r="AQ97" s="36"/>
      <c r="AR97" s="29"/>
      <c r="AS97" s="36"/>
      <c r="AT97" s="36"/>
      <c r="AU97" s="36"/>
      <c r="AV97" s="29"/>
      <c r="AW97" s="36"/>
      <c r="AX97" s="36"/>
      <c r="AY97" s="36"/>
      <c r="AZ97" s="29"/>
      <c r="BA97" s="36"/>
      <c r="BB97" s="36"/>
      <c r="BC97" s="36"/>
      <c r="BD97" s="36"/>
      <c r="BE97" s="36"/>
      <c r="BF97" s="36"/>
      <c r="BG97" s="36"/>
      <c r="BH97" s="36"/>
      <c r="BI97" s="36"/>
      <c r="BJ97" s="29"/>
      <c r="BK97" s="36"/>
      <c r="BL97" s="29"/>
      <c r="BM97" s="36"/>
      <c r="BN97" s="36"/>
      <c r="BO97" s="36"/>
      <c r="BP97" s="29"/>
      <c r="BQ97" s="36"/>
      <c r="BR97" s="29"/>
      <c r="BS97" s="36"/>
      <c r="BT97" s="36"/>
      <c r="BU97" s="36"/>
      <c r="BV97" s="36"/>
    </row>
    <row r="98" spans="1:74" x14ac:dyDescent="0.25">
      <c r="A98" s="16">
        <v>96</v>
      </c>
      <c r="B98" s="16">
        <v>1</v>
      </c>
      <c r="C98" s="31" t="s">
        <v>561</v>
      </c>
      <c r="D98" s="40">
        <f>ноябрь!D98-декабрь!E98</f>
        <v>572.99291567149749</v>
      </c>
      <c r="E98" s="40">
        <f t="shared" si="1"/>
        <v>0</v>
      </c>
      <c r="F98" s="36"/>
      <c r="G98" s="36"/>
      <c r="H98" s="36"/>
      <c r="I98" s="27"/>
      <c r="J98" s="36"/>
      <c r="K98" s="36"/>
      <c r="L98" s="36"/>
      <c r="M98" s="36"/>
      <c r="N98" s="36"/>
      <c r="O98" s="29"/>
      <c r="P98" s="36"/>
      <c r="Q98" s="29"/>
      <c r="R98" s="36"/>
      <c r="S98" s="36"/>
      <c r="T98" s="36"/>
      <c r="U98" s="36"/>
      <c r="V98" s="36"/>
      <c r="W98" s="36"/>
      <c r="X98" s="36"/>
      <c r="Y98" s="29"/>
      <c r="Z98" s="36"/>
      <c r="AA98" s="66"/>
      <c r="AB98" s="36"/>
      <c r="AC98" s="36"/>
      <c r="AD98" s="36"/>
      <c r="AE98" s="36"/>
      <c r="AF98" s="36"/>
      <c r="AG98" s="36"/>
      <c r="AH98" s="29"/>
      <c r="AI98" s="36"/>
      <c r="AJ98" s="29"/>
      <c r="AK98" s="36"/>
      <c r="AL98" s="36"/>
      <c r="AM98" s="36"/>
      <c r="AN98" s="29"/>
      <c r="AO98" s="36"/>
      <c r="AP98" s="29"/>
      <c r="AQ98" s="36"/>
      <c r="AR98" s="29"/>
      <c r="AS98" s="36"/>
      <c r="AT98" s="36"/>
      <c r="AU98" s="36"/>
      <c r="AV98" s="29"/>
      <c r="AW98" s="36"/>
      <c r="AX98" s="36"/>
      <c r="AY98" s="36"/>
      <c r="AZ98" s="29"/>
      <c r="BA98" s="36"/>
      <c r="BB98" s="36"/>
      <c r="BC98" s="36"/>
      <c r="BD98" s="36"/>
      <c r="BE98" s="36"/>
      <c r="BF98" s="36"/>
      <c r="BG98" s="36"/>
      <c r="BH98" s="36"/>
      <c r="BI98" s="36"/>
      <c r="BJ98" s="29"/>
      <c r="BK98" s="36"/>
      <c r="BL98" s="29"/>
      <c r="BM98" s="36"/>
      <c r="BN98" s="36"/>
      <c r="BO98" s="36"/>
      <c r="BP98" s="29"/>
      <c r="BQ98" s="36"/>
      <c r="BR98" s="29"/>
      <c r="BS98" s="36"/>
      <c r="BT98" s="36"/>
      <c r="BU98" s="36"/>
      <c r="BV98" s="36"/>
    </row>
    <row r="99" spans="1:74" x14ac:dyDescent="0.25">
      <c r="A99" s="16">
        <v>97</v>
      </c>
      <c r="B99" s="16">
        <v>1</v>
      </c>
      <c r="C99" s="31" t="s">
        <v>562</v>
      </c>
      <c r="D99" s="40">
        <f>ноябрь!D99-декабрь!E99</f>
        <v>-448.28143902415462</v>
      </c>
      <c r="E99" s="40">
        <f t="shared" si="1"/>
        <v>0</v>
      </c>
      <c r="F99" s="36"/>
      <c r="G99" s="36"/>
      <c r="H99" s="36"/>
      <c r="I99" s="27"/>
      <c r="J99" s="36"/>
      <c r="K99" s="36"/>
      <c r="L99" s="36"/>
      <c r="M99" s="36"/>
      <c r="N99" s="36"/>
      <c r="O99" s="29"/>
      <c r="P99" s="36"/>
      <c r="Q99" s="29"/>
      <c r="R99" s="36"/>
      <c r="S99" s="36"/>
      <c r="T99" s="36"/>
      <c r="U99" s="36"/>
      <c r="V99" s="36"/>
      <c r="W99" s="36"/>
      <c r="X99" s="36"/>
      <c r="Y99" s="29"/>
      <c r="Z99" s="36"/>
      <c r="AA99" s="66"/>
      <c r="AB99" s="36"/>
      <c r="AC99" s="36"/>
      <c r="AD99" s="36"/>
      <c r="AE99" s="36"/>
      <c r="AF99" s="36"/>
      <c r="AG99" s="36"/>
      <c r="AH99" s="29"/>
      <c r="AI99" s="36"/>
      <c r="AJ99" s="29"/>
      <c r="AK99" s="36"/>
      <c r="AL99" s="36"/>
      <c r="AM99" s="36"/>
      <c r="AN99" s="29"/>
      <c r="AO99" s="36"/>
      <c r="AP99" s="29"/>
      <c r="AQ99" s="36"/>
      <c r="AR99" s="29"/>
      <c r="AS99" s="36"/>
      <c r="AT99" s="36"/>
      <c r="AU99" s="36"/>
      <c r="AV99" s="29"/>
      <c r="AW99" s="36"/>
      <c r="AX99" s="36"/>
      <c r="AY99" s="36"/>
      <c r="AZ99" s="29"/>
      <c r="BA99" s="36"/>
      <c r="BB99" s="36"/>
      <c r="BC99" s="36"/>
      <c r="BD99" s="36"/>
      <c r="BE99" s="36"/>
      <c r="BF99" s="36"/>
      <c r="BG99" s="36"/>
      <c r="BH99" s="36"/>
      <c r="BI99" s="36"/>
      <c r="BJ99" s="29"/>
      <c r="BK99" s="36"/>
      <c r="BL99" s="29"/>
      <c r="BM99" s="36"/>
      <c r="BN99" s="36"/>
      <c r="BO99" s="36"/>
      <c r="BP99" s="29"/>
      <c r="BQ99" s="36"/>
      <c r="BR99" s="29"/>
      <c r="BS99" s="36"/>
      <c r="BT99" s="36"/>
      <c r="BU99" s="36"/>
      <c r="BV99" s="36"/>
    </row>
    <row r="100" spans="1:74" x14ac:dyDescent="0.25">
      <c r="A100" s="16">
        <v>98</v>
      </c>
      <c r="B100" s="16">
        <v>1</v>
      </c>
      <c r="C100" s="31" t="s">
        <v>563</v>
      </c>
      <c r="D100" s="40">
        <f>ноябрь!D100-декабрь!E100</f>
        <v>-486.95386906280208</v>
      </c>
      <c r="E100" s="40">
        <f t="shared" si="1"/>
        <v>0</v>
      </c>
      <c r="F100" s="36"/>
      <c r="G100" s="36"/>
      <c r="H100" s="36"/>
      <c r="I100" s="27"/>
      <c r="J100" s="36"/>
      <c r="K100" s="36"/>
      <c r="L100" s="36"/>
      <c r="M100" s="36"/>
      <c r="N100" s="36"/>
      <c r="O100" s="29"/>
      <c r="P100" s="36"/>
      <c r="Q100" s="29"/>
      <c r="R100" s="36"/>
      <c r="S100" s="36"/>
      <c r="T100" s="36"/>
      <c r="U100" s="36"/>
      <c r="V100" s="36"/>
      <c r="W100" s="36"/>
      <c r="X100" s="36"/>
      <c r="Y100" s="29"/>
      <c r="Z100" s="36"/>
      <c r="AA100" s="66"/>
      <c r="AB100" s="36"/>
      <c r="AC100" s="36"/>
      <c r="AD100" s="36"/>
      <c r="AE100" s="36"/>
      <c r="AF100" s="36"/>
      <c r="AG100" s="36"/>
      <c r="AH100" s="29"/>
      <c r="AI100" s="36"/>
      <c r="AJ100" s="29"/>
      <c r="AK100" s="36"/>
      <c r="AL100" s="36"/>
      <c r="AM100" s="36"/>
      <c r="AN100" s="29"/>
      <c r="AO100" s="36"/>
      <c r="AP100" s="29"/>
      <c r="AQ100" s="36"/>
      <c r="AR100" s="29"/>
      <c r="AS100" s="36"/>
      <c r="AT100" s="36"/>
      <c r="AU100" s="36"/>
      <c r="AV100" s="29"/>
      <c r="AW100" s="36"/>
      <c r="AX100" s="36"/>
      <c r="AY100" s="36"/>
      <c r="AZ100" s="29"/>
      <c r="BA100" s="36"/>
      <c r="BB100" s="36"/>
      <c r="BC100" s="36"/>
      <c r="BD100" s="36"/>
      <c r="BE100" s="36"/>
      <c r="BF100" s="36"/>
      <c r="BG100" s="36"/>
      <c r="BH100" s="36"/>
      <c r="BI100" s="36"/>
      <c r="BJ100" s="29"/>
      <c r="BK100" s="36"/>
      <c r="BL100" s="29"/>
      <c r="BM100" s="36"/>
      <c r="BN100" s="36"/>
      <c r="BO100" s="36"/>
      <c r="BP100" s="29"/>
      <c r="BQ100" s="36"/>
      <c r="BR100" s="29"/>
      <c r="BS100" s="36"/>
      <c r="BT100" s="36"/>
      <c r="BU100" s="36"/>
      <c r="BV100" s="36"/>
    </row>
    <row r="101" spans="1:74" x14ac:dyDescent="0.25">
      <c r="A101" s="16">
        <v>99</v>
      </c>
      <c r="B101" s="16">
        <v>1</v>
      </c>
      <c r="C101" s="31" t="s">
        <v>564</v>
      </c>
      <c r="D101" s="40">
        <f>ноябрь!D101-декабрь!E101</f>
        <v>-17.26864721739139</v>
      </c>
      <c r="E101" s="40">
        <f t="shared" si="1"/>
        <v>0</v>
      </c>
      <c r="F101" s="36"/>
      <c r="G101" s="36"/>
      <c r="H101" s="36"/>
      <c r="I101" s="27"/>
      <c r="J101" s="36"/>
      <c r="K101" s="36"/>
      <c r="L101" s="36"/>
      <c r="M101" s="36"/>
      <c r="N101" s="36"/>
      <c r="O101" s="29"/>
      <c r="P101" s="36"/>
      <c r="Q101" s="29"/>
      <c r="R101" s="36"/>
      <c r="S101" s="36"/>
      <c r="T101" s="36"/>
      <c r="U101" s="36"/>
      <c r="V101" s="36"/>
      <c r="W101" s="36"/>
      <c r="X101" s="36"/>
      <c r="Y101" s="29"/>
      <c r="Z101" s="36"/>
      <c r="AA101" s="66"/>
      <c r="AB101" s="36"/>
      <c r="AC101" s="36"/>
      <c r="AD101" s="36"/>
      <c r="AE101" s="36"/>
      <c r="AF101" s="36"/>
      <c r="AG101" s="36"/>
      <c r="AH101" s="29"/>
      <c r="AI101" s="36"/>
      <c r="AJ101" s="29"/>
      <c r="AK101" s="36"/>
      <c r="AL101" s="36"/>
      <c r="AM101" s="36"/>
      <c r="AN101" s="29"/>
      <c r="AO101" s="36"/>
      <c r="AP101" s="29"/>
      <c r="AQ101" s="36"/>
      <c r="AR101" s="29"/>
      <c r="AS101" s="36"/>
      <c r="AT101" s="36"/>
      <c r="AU101" s="36"/>
      <c r="AV101" s="29"/>
      <c r="AW101" s="36"/>
      <c r="AX101" s="36"/>
      <c r="AY101" s="36"/>
      <c r="AZ101" s="29"/>
      <c r="BA101" s="36"/>
      <c r="BB101" s="36"/>
      <c r="BC101" s="36"/>
      <c r="BD101" s="36"/>
      <c r="BE101" s="36"/>
      <c r="BF101" s="36"/>
      <c r="BG101" s="36"/>
      <c r="BH101" s="36"/>
      <c r="BI101" s="36"/>
      <c r="BJ101" s="29"/>
      <c r="BK101" s="36"/>
      <c r="BL101" s="29"/>
      <c r="BM101" s="36"/>
      <c r="BN101" s="36"/>
      <c r="BO101" s="36"/>
      <c r="BP101" s="29"/>
      <c r="BQ101" s="36"/>
      <c r="BR101" s="29"/>
      <c r="BS101" s="36"/>
      <c r="BT101" s="36"/>
      <c r="BU101" s="36"/>
      <c r="BV101" s="36"/>
    </row>
    <row r="102" spans="1:74" x14ac:dyDescent="0.25">
      <c r="A102" s="16">
        <v>100</v>
      </c>
      <c r="B102" s="16">
        <v>1</v>
      </c>
      <c r="C102" s="31" t="s">
        <v>565</v>
      </c>
      <c r="D102" s="40">
        <f>ноябрь!D102-декабрь!E102</f>
        <v>287.71921200000003</v>
      </c>
      <c r="E102" s="40">
        <f t="shared" si="1"/>
        <v>0</v>
      </c>
      <c r="F102" s="36"/>
      <c r="G102" s="36"/>
      <c r="H102" s="36"/>
      <c r="I102" s="27"/>
      <c r="J102" s="36"/>
      <c r="K102" s="36"/>
      <c r="L102" s="36"/>
      <c r="M102" s="36"/>
      <c r="N102" s="36"/>
      <c r="O102" s="29"/>
      <c r="P102" s="36"/>
      <c r="Q102" s="29"/>
      <c r="R102" s="36"/>
      <c r="S102" s="36"/>
      <c r="T102" s="36"/>
      <c r="U102" s="36"/>
      <c r="V102" s="36"/>
      <c r="W102" s="36"/>
      <c r="X102" s="36"/>
      <c r="Y102" s="29"/>
      <c r="Z102" s="36"/>
      <c r="AA102" s="66"/>
      <c r="AB102" s="36"/>
      <c r="AC102" s="36"/>
      <c r="AD102" s="36"/>
      <c r="AE102" s="36"/>
      <c r="AF102" s="36"/>
      <c r="AG102" s="36"/>
      <c r="AH102" s="29"/>
      <c r="AI102" s="36"/>
      <c r="AJ102" s="29"/>
      <c r="AK102" s="36"/>
      <c r="AL102" s="36"/>
      <c r="AM102" s="36"/>
      <c r="AN102" s="29"/>
      <c r="AO102" s="36"/>
      <c r="AP102" s="29"/>
      <c r="AQ102" s="36"/>
      <c r="AR102" s="29"/>
      <c r="AS102" s="36"/>
      <c r="AT102" s="36"/>
      <c r="AU102" s="36"/>
      <c r="AV102" s="29"/>
      <c r="AW102" s="36"/>
      <c r="AX102" s="36"/>
      <c r="AY102" s="36"/>
      <c r="AZ102" s="29"/>
      <c r="BA102" s="36"/>
      <c r="BB102" s="36"/>
      <c r="BC102" s="36"/>
      <c r="BD102" s="36"/>
      <c r="BE102" s="36"/>
      <c r="BF102" s="36"/>
      <c r="BG102" s="36"/>
      <c r="BH102" s="36"/>
      <c r="BI102" s="36"/>
      <c r="BJ102" s="29"/>
      <c r="BK102" s="36"/>
      <c r="BL102" s="29"/>
      <c r="BM102" s="36"/>
      <c r="BN102" s="36"/>
      <c r="BO102" s="36"/>
      <c r="BP102" s="29"/>
      <c r="BQ102" s="36"/>
      <c r="BR102" s="29"/>
      <c r="BS102" s="36"/>
      <c r="BT102" s="36"/>
      <c r="BU102" s="36"/>
      <c r="BV102" s="36"/>
    </row>
    <row r="103" spans="1:74" x14ac:dyDescent="0.25">
      <c r="A103" s="16">
        <v>101</v>
      </c>
      <c r="B103" s="16">
        <v>1</v>
      </c>
      <c r="C103" s="31" t="s">
        <v>566</v>
      </c>
      <c r="D103" s="40">
        <f>ноябрь!D103-декабрь!E103</f>
        <v>-150.51111657971006</v>
      </c>
      <c r="E103" s="40">
        <f t="shared" si="1"/>
        <v>0</v>
      </c>
      <c r="F103" s="36"/>
      <c r="G103" s="36"/>
      <c r="H103" s="36"/>
      <c r="I103" s="27"/>
      <c r="J103" s="36"/>
      <c r="K103" s="36"/>
      <c r="L103" s="36"/>
      <c r="M103" s="36"/>
      <c r="N103" s="36"/>
      <c r="O103" s="29"/>
      <c r="P103" s="36"/>
      <c r="Q103" s="29"/>
      <c r="R103" s="36"/>
      <c r="S103" s="36"/>
      <c r="T103" s="36"/>
      <c r="U103" s="36"/>
      <c r="V103" s="36"/>
      <c r="W103" s="36"/>
      <c r="X103" s="36"/>
      <c r="Y103" s="29"/>
      <c r="Z103" s="36"/>
      <c r="AA103" s="66"/>
      <c r="AB103" s="36"/>
      <c r="AC103" s="36"/>
      <c r="AD103" s="36"/>
      <c r="AE103" s="36"/>
      <c r="AF103" s="36"/>
      <c r="AG103" s="36"/>
      <c r="AH103" s="29"/>
      <c r="AI103" s="36"/>
      <c r="AJ103" s="29"/>
      <c r="AK103" s="36"/>
      <c r="AL103" s="36"/>
      <c r="AM103" s="36"/>
      <c r="AN103" s="29"/>
      <c r="AO103" s="36"/>
      <c r="AP103" s="29"/>
      <c r="AQ103" s="36"/>
      <c r="AR103" s="29"/>
      <c r="AS103" s="36"/>
      <c r="AT103" s="36"/>
      <c r="AU103" s="36"/>
      <c r="AV103" s="29"/>
      <c r="AW103" s="36"/>
      <c r="AX103" s="36"/>
      <c r="AY103" s="36"/>
      <c r="AZ103" s="29"/>
      <c r="BA103" s="36"/>
      <c r="BB103" s="36"/>
      <c r="BC103" s="36"/>
      <c r="BD103" s="36"/>
      <c r="BE103" s="36"/>
      <c r="BF103" s="36"/>
      <c r="BG103" s="36"/>
      <c r="BH103" s="36"/>
      <c r="BI103" s="36"/>
      <c r="BJ103" s="29"/>
      <c r="BK103" s="36"/>
      <c r="BL103" s="29"/>
      <c r="BM103" s="36"/>
      <c r="BN103" s="36"/>
      <c r="BO103" s="36"/>
      <c r="BP103" s="29"/>
      <c r="BQ103" s="36"/>
      <c r="BR103" s="29"/>
      <c r="BS103" s="36"/>
      <c r="BT103" s="36"/>
      <c r="BU103" s="36"/>
      <c r="BV103" s="36"/>
    </row>
    <row r="104" spans="1:74" x14ac:dyDescent="0.25">
      <c r="A104" s="16">
        <v>102</v>
      </c>
      <c r="B104" s="16">
        <v>1</v>
      </c>
      <c r="C104" s="31" t="s">
        <v>567</v>
      </c>
      <c r="D104" s="40">
        <f>ноябрь!D104-декабрь!E104</f>
        <v>-1103.9212490048305</v>
      </c>
      <c r="E104" s="40">
        <f t="shared" si="1"/>
        <v>0</v>
      </c>
      <c r="F104" s="36"/>
      <c r="G104" s="36"/>
      <c r="H104" s="36"/>
      <c r="I104" s="27"/>
      <c r="J104" s="36"/>
      <c r="K104" s="36"/>
      <c r="L104" s="36"/>
      <c r="M104" s="36"/>
      <c r="N104" s="36"/>
      <c r="O104" s="29"/>
      <c r="P104" s="36"/>
      <c r="Q104" s="29"/>
      <c r="R104" s="36"/>
      <c r="S104" s="36"/>
      <c r="T104" s="36"/>
      <c r="U104" s="36"/>
      <c r="V104" s="36"/>
      <c r="W104" s="36"/>
      <c r="X104" s="36"/>
      <c r="Y104" s="29"/>
      <c r="Z104" s="36"/>
      <c r="AA104" s="66"/>
      <c r="AB104" s="36"/>
      <c r="AC104" s="36"/>
      <c r="AD104" s="36"/>
      <c r="AE104" s="36"/>
      <c r="AF104" s="36"/>
      <c r="AG104" s="36"/>
      <c r="AH104" s="29"/>
      <c r="AI104" s="36"/>
      <c r="AJ104" s="29"/>
      <c r="AK104" s="36"/>
      <c r="AL104" s="36"/>
      <c r="AM104" s="36"/>
      <c r="AN104" s="29"/>
      <c r="AO104" s="36"/>
      <c r="AP104" s="29"/>
      <c r="AQ104" s="36"/>
      <c r="AR104" s="29"/>
      <c r="AS104" s="36"/>
      <c r="AT104" s="36"/>
      <c r="AU104" s="36"/>
      <c r="AV104" s="29"/>
      <c r="AW104" s="36"/>
      <c r="AX104" s="36"/>
      <c r="AY104" s="36"/>
      <c r="AZ104" s="29"/>
      <c r="BA104" s="36"/>
      <c r="BB104" s="36"/>
      <c r="BC104" s="36"/>
      <c r="BD104" s="36"/>
      <c r="BE104" s="36"/>
      <c r="BF104" s="36"/>
      <c r="BG104" s="36"/>
      <c r="BH104" s="36"/>
      <c r="BI104" s="36"/>
      <c r="BJ104" s="29"/>
      <c r="BK104" s="36"/>
      <c r="BL104" s="29"/>
      <c r="BM104" s="36"/>
      <c r="BN104" s="36"/>
      <c r="BO104" s="36"/>
      <c r="BP104" s="29"/>
      <c r="BQ104" s="36"/>
      <c r="BR104" s="29"/>
      <c r="BS104" s="36"/>
      <c r="BT104" s="36"/>
      <c r="BU104" s="36"/>
      <c r="BV104" s="36"/>
    </row>
    <row r="105" spans="1:74" x14ac:dyDescent="0.25">
      <c r="A105" s="16">
        <v>103</v>
      </c>
      <c r="B105" s="16">
        <v>1</v>
      </c>
      <c r="C105" s="31" t="s">
        <v>568</v>
      </c>
      <c r="D105" s="40">
        <f>ноябрь!D105-декабрь!E105</f>
        <v>1186.7681364057973</v>
      </c>
      <c r="E105" s="40">
        <f t="shared" si="1"/>
        <v>0</v>
      </c>
      <c r="F105" s="36"/>
      <c r="G105" s="36"/>
      <c r="H105" s="36"/>
      <c r="I105" s="27"/>
      <c r="J105" s="36"/>
      <c r="K105" s="36"/>
      <c r="L105" s="36"/>
      <c r="M105" s="36"/>
      <c r="N105" s="36"/>
      <c r="O105" s="29"/>
      <c r="P105" s="36"/>
      <c r="Q105" s="29"/>
      <c r="R105" s="36"/>
      <c r="S105" s="36"/>
      <c r="T105" s="36"/>
      <c r="U105" s="36"/>
      <c r="V105" s="36"/>
      <c r="W105" s="36"/>
      <c r="X105" s="36"/>
      <c r="Y105" s="29"/>
      <c r="Z105" s="36"/>
      <c r="AA105" s="66"/>
      <c r="AB105" s="36"/>
      <c r="AC105" s="36"/>
      <c r="AD105" s="36"/>
      <c r="AE105" s="36"/>
      <c r="AF105" s="36"/>
      <c r="AG105" s="36"/>
      <c r="AH105" s="29"/>
      <c r="AI105" s="36"/>
      <c r="AJ105" s="29"/>
      <c r="AK105" s="36"/>
      <c r="AL105" s="36"/>
      <c r="AM105" s="36"/>
      <c r="AN105" s="29"/>
      <c r="AO105" s="36"/>
      <c r="AP105" s="29"/>
      <c r="AQ105" s="36"/>
      <c r="AR105" s="29"/>
      <c r="AS105" s="36"/>
      <c r="AT105" s="36"/>
      <c r="AU105" s="36"/>
      <c r="AV105" s="29"/>
      <c r="AW105" s="36"/>
      <c r="AX105" s="36"/>
      <c r="AY105" s="36"/>
      <c r="AZ105" s="29"/>
      <c r="BA105" s="36"/>
      <c r="BB105" s="36"/>
      <c r="BC105" s="36"/>
      <c r="BD105" s="36"/>
      <c r="BE105" s="36"/>
      <c r="BF105" s="36"/>
      <c r="BG105" s="36"/>
      <c r="BH105" s="36"/>
      <c r="BI105" s="36"/>
      <c r="BJ105" s="29"/>
      <c r="BK105" s="36"/>
      <c r="BL105" s="29"/>
      <c r="BM105" s="36"/>
      <c r="BN105" s="36"/>
      <c r="BO105" s="36"/>
      <c r="BP105" s="29"/>
      <c r="BQ105" s="36"/>
      <c r="BR105" s="29"/>
      <c r="BS105" s="36"/>
      <c r="BT105" s="36"/>
      <c r="BU105" s="36"/>
      <c r="BV105" s="36"/>
    </row>
    <row r="106" spans="1:74" x14ac:dyDescent="0.25">
      <c r="A106" s="16">
        <v>104</v>
      </c>
      <c r="B106" s="16">
        <v>1</v>
      </c>
      <c r="C106" s="31" t="s">
        <v>569</v>
      </c>
      <c r="D106" s="40">
        <f>ноябрь!D106-декабрь!E106</f>
        <v>146.51054935265699</v>
      </c>
      <c r="E106" s="40">
        <f t="shared" si="1"/>
        <v>0</v>
      </c>
      <c r="F106" s="36"/>
      <c r="G106" s="36"/>
      <c r="H106" s="36"/>
      <c r="I106" s="27"/>
      <c r="J106" s="36"/>
      <c r="K106" s="36"/>
      <c r="L106" s="36"/>
      <c r="M106" s="36"/>
      <c r="N106" s="36"/>
      <c r="O106" s="29"/>
      <c r="P106" s="36"/>
      <c r="Q106" s="29"/>
      <c r="R106" s="36"/>
      <c r="S106" s="36"/>
      <c r="T106" s="36"/>
      <c r="U106" s="36"/>
      <c r="V106" s="36"/>
      <c r="W106" s="36"/>
      <c r="X106" s="36"/>
      <c r="Y106" s="29"/>
      <c r="Z106" s="36"/>
      <c r="AA106" s="66"/>
      <c r="AB106" s="36"/>
      <c r="AC106" s="36"/>
      <c r="AD106" s="36"/>
      <c r="AE106" s="36"/>
      <c r="AF106" s="36"/>
      <c r="AG106" s="36"/>
      <c r="AH106" s="29"/>
      <c r="AI106" s="36"/>
      <c r="AJ106" s="29"/>
      <c r="AK106" s="36"/>
      <c r="AL106" s="36"/>
      <c r="AM106" s="36"/>
      <c r="AN106" s="29"/>
      <c r="AO106" s="36"/>
      <c r="AP106" s="29"/>
      <c r="AQ106" s="36"/>
      <c r="AR106" s="29"/>
      <c r="AS106" s="36"/>
      <c r="AT106" s="36"/>
      <c r="AU106" s="36"/>
      <c r="AV106" s="29"/>
      <c r="AW106" s="36"/>
      <c r="AX106" s="36"/>
      <c r="AY106" s="36"/>
      <c r="AZ106" s="29"/>
      <c r="BA106" s="36"/>
      <c r="BB106" s="36"/>
      <c r="BC106" s="36"/>
      <c r="BD106" s="36"/>
      <c r="BE106" s="36"/>
      <c r="BF106" s="36"/>
      <c r="BG106" s="36"/>
      <c r="BH106" s="36"/>
      <c r="BI106" s="36"/>
      <c r="BJ106" s="29"/>
      <c r="BK106" s="36"/>
      <c r="BL106" s="29"/>
      <c r="BM106" s="36"/>
      <c r="BN106" s="36"/>
      <c r="BO106" s="36"/>
      <c r="BP106" s="29"/>
      <c r="BQ106" s="36"/>
      <c r="BR106" s="29"/>
      <c r="BS106" s="36"/>
      <c r="BT106" s="36"/>
      <c r="BU106" s="36"/>
      <c r="BV106" s="36"/>
    </row>
    <row r="107" spans="1:74" x14ac:dyDescent="0.25">
      <c r="A107" s="16">
        <v>105</v>
      </c>
      <c r="B107" s="16">
        <v>1</v>
      </c>
      <c r="C107" s="31" t="s">
        <v>570</v>
      </c>
      <c r="D107" s="40">
        <f>ноябрь!D107-декабрь!E107</f>
        <v>373.99305727536228</v>
      </c>
      <c r="E107" s="40">
        <f t="shared" si="1"/>
        <v>0</v>
      </c>
      <c r="F107" s="36"/>
      <c r="G107" s="36"/>
      <c r="H107" s="36"/>
      <c r="I107" s="27"/>
      <c r="J107" s="36"/>
      <c r="K107" s="36"/>
      <c r="L107" s="36"/>
      <c r="M107" s="36"/>
      <c r="N107" s="36"/>
      <c r="O107" s="29"/>
      <c r="P107" s="36"/>
      <c r="Q107" s="29"/>
      <c r="R107" s="36"/>
      <c r="S107" s="36"/>
      <c r="T107" s="36"/>
      <c r="U107" s="36"/>
      <c r="V107" s="36"/>
      <c r="W107" s="36"/>
      <c r="X107" s="36"/>
      <c r="Y107" s="29"/>
      <c r="Z107" s="36"/>
      <c r="AA107" s="66"/>
      <c r="AB107" s="36"/>
      <c r="AC107" s="36"/>
      <c r="AD107" s="36"/>
      <c r="AE107" s="36"/>
      <c r="AF107" s="36"/>
      <c r="AG107" s="36"/>
      <c r="AH107" s="29"/>
      <c r="AI107" s="36"/>
      <c r="AJ107" s="29"/>
      <c r="AK107" s="36"/>
      <c r="AL107" s="36"/>
      <c r="AM107" s="36"/>
      <c r="AN107" s="29"/>
      <c r="AO107" s="36"/>
      <c r="AP107" s="29"/>
      <c r="AQ107" s="36"/>
      <c r="AR107" s="29"/>
      <c r="AS107" s="36"/>
      <c r="AT107" s="36"/>
      <c r="AU107" s="36"/>
      <c r="AV107" s="29"/>
      <c r="AW107" s="36"/>
      <c r="AX107" s="36"/>
      <c r="AY107" s="36"/>
      <c r="AZ107" s="29"/>
      <c r="BA107" s="36"/>
      <c r="BB107" s="36"/>
      <c r="BC107" s="36"/>
      <c r="BD107" s="36"/>
      <c r="BE107" s="36"/>
      <c r="BF107" s="36"/>
      <c r="BG107" s="36"/>
      <c r="BH107" s="36"/>
      <c r="BI107" s="36"/>
      <c r="BJ107" s="29"/>
      <c r="BK107" s="36"/>
      <c r="BL107" s="29"/>
      <c r="BM107" s="36"/>
      <c r="BN107" s="36"/>
      <c r="BO107" s="36"/>
      <c r="BP107" s="29"/>
      <c r="BQ107" s="36"/>
      <c r="BR107" s="29"/>
      <c r="BS107" s="36"/>
      <c r="BT107" s="36"/>
      <c r="BU107" s="36"/>
      <c r="BV107" s="36"/>
    </row>
    <row r="108" spans="1:74" x14ac:dyDescent="0.25">
      <c r="A108" s="16">
        <v>106</v>
      </c>
      <c r="B108" s="16">
        <v>1</v>
      </c>
      <c r="C108" s="31" t="s">
        <v>571</v>
      </c>
      <c r="D108" s="40">
        <f>ноябрь!D108-декабрь!E108</f>
        <v>1108.3854673526571</v>
      </c>
      <c r="E108" s="40">
        <f t="shared" si="1"/>
        <v>0</v>
      </c>
      <c r="F108" s="36"/>
      <c r="G108" s="36"/>
      <c r="H108" s="36"/>
      <c r="I108" s="27"/>
      <c r="J108" s="36"/>
      <c r="K108" s="36"/>
      <c r="L108" s="36"/>
      <c r="M108" s="36"/>
      <c r="N108" s="36"/>
      <c r="O108" s="29"/>
      <c r="P108" s="36"/>
      <c r="Q108" s="29"/>
      <c r="R108" s="36"/>
      <c r="S108" s="36"/>
      <c r="T108" s="36"/>
      <c r="U108" s="36"/>
      <c r="V108" s="36"/>
      <c r="W108" s="36"/>
      <c r="X108" s="36"/>
      <c r="Y108" s="29"/>
      <c r="Z108" s="36"/>
      <c r="AA108" s="66"/>
      <c r="AB108" s="36"/>
      <c r="AC108" s="36"/>
      <c r="AD108" s="36"/>
      <c r="AE108" s="36"/>
      <c r="AF108" s="36"/>
      <c r="AG108" s="36"/>
      <c r="AH108" s="29"/>
      <c r="AI108" s="36"/>
      <c r="AJ108" s="29"/>
      <c r="AK108" s="36"/>
      <c r="AL108" s="36"/>
      <c r="AM108" s="36"/>
      <c r="AN108" s="29"/>
      <c r="AO108" s="36"/>
      <c r="AP108" s="29"/>
      <c r="AQ108" s="36"/>
      <c r="AR108" s="29"/>
      <c r="AS108" s="36"/>
      <c r="AT108" s="36"/>
      <c r="AU108" s="36"/>
      <c r="AV108" s="29"/>
      <c r="AW108" s="36"/>
      <c r="AX108" s="36"/>
      <c r="AY108" s="36"/>
      <c r="AZ108" s="29"/>
      <c r="BA108" s="36"/>
      <c r="BB108" s="36"/>
      <c r="BC108" s="36"/>
      <c r="BD108" s="36"/>
      <c r="BE108" s="36"/>
      <c r="BF108" s="36"/>
      <c r="BG108" s="36"/>
      <c r="BH108" s="36"/>
      <c r="BI108" s="36"/>
      <c r="BJ108" s="29"/>
      <c r="BK108" s="36"/>
      <c r="BL108" s="29"/>
      <c r="BM108" s="36"/>
      <c r="BN108" s="36"/>
      <c r="BO108" s="36"/>
      <c r="BP108" s="29"/>
      <c r="BQ108" s="36"/>
      <c r="BR108" s="29"/>
      <c r="BS108" s="36"/>
      <c r="BT108" s="36"/>
      <c r="BU108" s="36"/>
      <c r="BV108" s="36"/>
    </row>
    <row r="109" spans="1:74" x14ac:dyDescent="0.25">
      <c r="A109" s="16">
        <v>107</v>
      </c>
      <c r="B109" s="16">
        <v>1</v>
      </c>
      <c r="C109" s="31" t="s">
        <v>572</v>
      </c>
      <c r="D109" s="40">
        <f>ноябрь!D109-декабрь!E109</f>
        <v>-775.14982896618358</v>
      </c>
      <c r="E109" s="40">
        <f t="shared" si="1"/>
        <v>0</v>
      </c>
      <c r="F109" s="36"/>
      <c r="G109" s="36"/>
      <c r="H109" s="36"/>
      <c r="I109" s="27"/>
      <c r="J109" s="36"/>
      <c r="K109" s="36"/>
      <c r="L109" s="36"/>
      <c r="M109" s="36"/>
      <c r="N109" s="36"/>
      <c r="O109" s="29"/>
      <c r="P109" s="36"/>
      <c r="Q109" s="29"/>
      <c r="R109" s="36"/>
      <c r="S109" s="36"/>
      <c r="T109" s="36"/>
      <c r="U109" s="36"/>
      <c r="V109" s="36"/>
      <c r="W109" s="36"/>
      <c r="X109" s="36"/>
      <c r="Y109" s="29"/>
      <c r="Z109" s="36"/>
      <c r="AA109" s="66"/>
      <c r="AB109" s="36"/>
      <c r="AC109" s="36"/>
      <c r="AD109" s="36"/>
      <c r="AE109" s="36"/>
      <c r="AF109" s="36"/>
      <c r="AG109" s="36"/>
      <c r="AH109" s="29"/>
      <c r="AI109" s="36"/>
      <c r="AJ109" s="29"/>
      <c r="AK109" s="36"/>
      <c r="AL109" s="36"/>
      <c r="AM109" s="36"/>
      <c r="AN109" s="29"/>
      <c r="AO109" s="36"/>
      <c r="AP109" s="29"/>
      <c r="AQ109" s="36"/>
      <c r="AR109" s="29"/>
      <c r="AS109" s="36"/>
      <c r="AT109" s="36"/>
      <c r="AU109" s="36"/>
      <c r="AV109" s="29"/>
      <c r="AW109" s="36"/>
      <c r="AX109" s="36"/>
      <c r="AY109" s="36"/>
      <c r="AZ109" s="29"/>
      <c r="BA109" s="36"/>
      <c r="BB109" s="36"/>
      <c r="BC109" s="36"/>
      <c r="BD109" s="36"/>
      <c r="BE109" s="36"/>
      <c r="BF109" s="36"/>
      <c r="BG109" s="36"/>
      <c r="BH109" s="36"/>
      <c r="BI109" s="36"/>
      <c r="BJ109" s="29"/>
      <c r="BK109" s="36"/>
      <c r="BL109" s="29"/>
      <c r="BM109" s="36"/>
      <c r="BN109" s="36"/>
      <c r="BO109" s="36"/>
      <c r="BP109" s="29"/>
      <c r="BQ109" s="36"/>
      <c r="BR109" s="29"/>
      <c r="BS109" s="36"/>
      <c r="BT109" s="36"/>
      <c r="BU109" s="36"/>
      <c r="BV109" s="36"/>
    </row>
    <row r="110" spans="1:74" x14ac:dyDescent="0.25">
      <c r="A110" s="16">
        <v>108</v>
      </c>
      <c r="B110" s="16">
        <v>1</v>
      </c>
      <c r="C110" s="31" t="s">
        <v>573</v>
      </c>
      <c r="D110" s="40">
        <f>ноябрь!D110-декабрь!E110</f>
        <v>-1279.9680916328502</v>
      </c>
      <c r="E110" s="40">
        <f t="shared" si="1"/>
        <v>0</v>
      </c>
      <c r="F110" s="36"/>
      <c r="G110" s="36"/>
      <c r="H110" s="36"/>
      <c r="I110" s="27"/>
      <c r="J110" s="36"/>
      <c r="K110" s="36"/>
      <c r="L110" s="36"/>
      <c r="M110" s="36"/>
      <c r="N110" s="36"/>
      <c r="O110" s="29"/>
      <c r="P110" s="36"/>
      <c r="Q110" s="29"/>
      <c r="R110" s="36"/>
      <c r="S110" s="36"/>
      <c r="T110" s="36"/>
      <c r="U110" s="36"/>
      <c r="V110" s="36"/>
      <c r="W110" s="36"/>
      <c r="X110" s="36"/>
      <c r="Y110" s="29"/>
      <c r="Z110" s="36"/>
      <c r="AA110" s="66"/>
      <c r="AB110" s="36"/>
      <c r="AC110" s="36"/>
      <c r="AD110" s="36"/>
      <c r="AE110" s="36"/>
      <c r="AF110" s="36"/>
      <c r="AG110" s="36"/>
      <c r="AH110" s="29"/>
      <c r="AI110" s="36"/>
      <c r="AJ110" s="29"/>
      <c r="AK110" s="36"/>
      <c r="AL110" s="36"/>
      <c r="AM110" s="36"/>
      <c r="AN110" s="29"/>
      <c r="AO110" s="36"/>
      <c r="AP110" s="29"/>
      <c r="AQ110" s="36"/>
      <c r="AR110" s="29"/>
      <c r="AS110" s="36"/>
      <c r="AT110" s="36"/>
      <c r="AU110" s="36"/>
      <c r="AV110" s="29"/>
      <c r="AW110" s="36"/>
      <c r="AX110" s="36"/>
      <c r="AY110" s="36"/>
      <c r="AZ110" s="29"/>
      <c r="BA110" s="36"/>
      <c r="BB110" s="36"/>
      <c r="BC110" s="36"/>
      <c r="BD110" s="36"/>
      <c r="BE110" s="36"/>
      <c r="BF110" s="36"/>
      <c r="BG110" s="36"/>
      <c r="BH110" s="36"/>
      <c r="BI110" s="36"/>
      <c r="BJ110" s="29"/>
      <c r="BK110" s="36"/>
      <c r="BL110" s="29"/>
      <c r="BM110" s="36"/>
      <c r="BN110" s="36"/>
      <c r="BO110" s="36"/>
      <c r="BP110" s="29"/>
      <c r="BQ110" s="36"/>
      <c r="BR110" s="29"/>
      <c r="BS110" s="36"/>
      <c r="BT110" s="36"/>
      <c r="BU110" s="36"/>
      <c r="BV110" s="36"/>
    </row>
    <row r="111" spans="1:74" x14ac:dyDescent="0.25">
      <c r="A111" s="16">
        <v>109</v>
      </c>
      <c r="B111" s="16">
        <v>1</v>
      </c>
      <c r="C111" s="31" t="s">
        <v>574</v>
      </c>
      <c r="D111" s="40">
        <f>ноябрь!D111-декабрь!E111</f>
        <v>354.23692748792269</v>
      </c>
      <c r="E111" s="40">
        <f t="shared" si="1"/>
        <v>0</v>
      </c>
      <c r="F111" s="36"/>
      <c r="G111" s="36"/>
      <c r="H111" s="36"/>
      <c r="I111" s="27"/>
      <c r="J111" s="36"/>
      <c r="K111" s="36"/>
      <c r="L111" s="36"/>
      <c r="M111" s="36"/>
      <c r="N111" s="36"/>
      <c r="O111" s="29"/>
      <c r="P111" s="36"/>
      <c r="Q111" s="29"/>
      <c r="R111" s="36"/>
      <c r="S111" s="36"/>
      <c r="T111" s="36"/>
      <c r="U111" s="36"/>
      <c r="V111" s="36"/>
      <c r="W111" s="36"/>
      <c r="X111" s="36"/>
      <c r="Y111" s="29"/>
      <c r="Z111" s="36"/>
      <c r="AA111" s="66"/>
      <c r="AB111" s="36"/>
      <c r="AC111" s="36"/>
      <c r="AD111" s="36"/>
      <c r="AE111" s="36"/>
      <c r="AF111" s="36"/>
      <c r="AG111" s="36"/>
      <c r="AH111" s="29"/>
      <c r="AI111" s="36"/>
      <c r="AJ111" s="29"/>
      <c r="AK111" s="36"/>
      <c r="AL111" s="36"/>
      <c r="AM111" s="36"/>
      <c r="AN111" s="29"/>
      <c r="AO111" s="36"/>
      <c r="AP111" s="29"/>
      <c r="AQ111" s="36"/>
      <c r="AR111" s="29"/>
      <c r="AS111" s="36"/>
      <c r="AT111" s="36"/>
      <c r="AU111" s="36"/>
      <c r="AV111" s="29"/>
      <c r="AW111" s="36"/>
      <c r="AX111" s="36"/>
      <c r="AY111" s="36"/>
      <c r="AZ111" s="29"/>
      <c r="BA111" s="36"/>
      <c r="BB111" s="36"/>
      <c r="BC111" s="36"/>
      <c r="BD111" s="36"/>
      <c r="BE111" s="36"/>
      <c r="BF111" s="36"/>
      <c r="BG111" s="36"/>
      <c r="BH111" s="36"/>
      <c r="BI111" s="36"/>
      <c r="BJ111" s="29"/>
      <c r="BK111" s="36"/>
      <c r="BL111" s="29"/>
      <c r="BM111" s="36"/>
      <c r="BN111" s="36"/>
      <c r="BO111" s="36"/>
      <c r="BP111" s="29"/>
      <c r="BQ111" s="36"/>
      <c r="BR111" s="29"/>
      <c r="BS111" s="36"/>
      <c r="BT111" s="36"/>
      <c r="BU111" s="36"/>
      <c r="BV111" s="36"/>
    </row>
    <row r="112" spans="1:74" x14ac:dyDescent="0.25">
      <c r="A112" s="16">
        <v>110</v>
      </c>
      <c r="B112" s="16">
        <v>3</v>
      </c>
      <c r="C112" s="31" t="s">
        <v>575</v>
      </c>
      <c r="D112" s="40">
        <f>ноябрь!D112-декабрь!E112</f>
        <v>1396.5622548405795</v>
      </c>
      <c r="E112" s="40">
        <f t="shared" si="1"/>
        <v>0</v>
      </c>
      <c r="F112" s="36"/>
      <c r="G112" s="36"/>
      <c r="H112" s="36"/>
      <c r="I112" s="27"/>
      <c r="J112" s="36"/>
      <c r="K112" s="36"/>
      <c r="L112" s="36"/>
      <c r="M112" s="36"/>
      <c r="N112" s="36"/>
      <c r="O112" s="29"/>
      <c r="P112" s="36"/>
      <c r="Q112" s="29"/>
      <c r="R112" s="36"/>
      <c r="S112" s="36"/>
      <c r="T112" s="36"/>
      <c r="U112" s="36"/>
      <c r="V112" s="36"/>
      <c r="W112" s="36"/>
      <c r="X112" s="36"/>
      <c r="Y112" s="29"/>
      <c r="Z112" s="36"/>
      <c r="AA112" s="66"/>
      <c r="AB112" s="36"/>
      <c r="AC112" s="36"/>
      <c r="AD112" s="36"/>
      <c r="AE112" s="36"/>
      <c r="AF112" s="36"/>
      <c r="AG112" s="36"/>
      <c r="AH112" s="29"/>
      <c r="AI112" s="36"/>
      <c r="AJ112" s="29"/>
      <c r="AK112" s="36"/>
      <c r="AL112" s="36"/>
      <c r="AM112" s="36"/>
      <c r="AN112" s="29"/>
      <c r="AO112" s="36"/>
      <c r="AP112" s="29"/>
      <c r="AQ112" s="36"/>
      <c r="AR112" s="29"/>
      <c r="AS112" s="36"/>
      <c r="AT112" s="36"/>
      <c r="AU112" s="36"/>
      <c r="AV112" s="29"/>
      <c r="AW112" s="36"/>
      <c r="AX112" s="36"/>
      <c r="AY112" s="36"/>
      <c r="AZ112" s="29"/>
      <c r="BA112" s="36"/>
      <c r="BB112" s="36"/>
      <c r="BC112" s="36"/>
      <c r="BD112" s="36"/>
      <c r="BE112" s="36"/>
      <c r="BF112" s="36"/>
      <c r="BG112" s="36"/>
      <c r="BH112" s="36"/>
      <c r="BI112" s="36"/>
      <c r="BJ112" s="29"/>
      <c r="BK112" s="36"/>
      <c r="BL112" s="29"/>
      <c r="BM112" s="36"/>
      <c r="BN112" s="36"/>
      <c r="BO112" s="36"/>
      <c r="BP112" s="29"/>
      <c r="BQ112" s="36"/>
      <c r="BR112" s="29"/>
      <c r="BS112" s="36"/>
      <c r="BT112" s="36"/>
      <c r="BU112" s="36"/>
      <c r="BV112" s="36"/>
    </row>
    <row r="113" spans="1:74" x14ac:dyDescent="0.25">
      <c r="A113" s="16">
        <v>111</v>
      </c>
      <c r="B113" s="16">
        <v>3</v>
      </c>
      <c r="C113" s="31" t="s">
        <v>576</v>
      </c>
      <c r="D113" s="40">
        <f>ноябрь!D113-декабрь!E113</f>
        <v>-514.18130515942039</v>
      </c>
      <c r="E113" s="40">
        <f t="shared" si="1"/>
        <v>0</v>
      </c>
      <c r="F113" s="36"/>
      <c r="G113" s="36"/>
      <c r="H113" s="36"/>
      <c r="I113" s="27"/>
      <c r="J113" s="36"/>
      <c r="K113" s="36"/>
      <c r="L113" s="36"/>
      <c r="M113" s="36"/>
      <c r="N113" s="36"/>
      <c r="O113" s="29"/>
      <c r="P113" s="36"/>
      <c r="Q113" s="29"/>
      <c r="R113" s="36"/>
      <c r="S113" s="36"/>
      <c r="T113" s="36"/>
      <c r="U113" s="36"/>
      <c r="V113" s="36"/>
      <c r="W113" s="36"/>
      <c r="X113" s="36"/>
      <c r="Y113" s="29"/>
      <c r="Z113" s="36"/>
      <c r="AA113" s="66"/>
      <c r="AB113" s="36"/>
      <c r="AC113" s="36"/>
      <c r="AD113" s="36"/>
      <c r="AE113" s="36"/>
      <c r="AF113" s="36"/>
      <c r="AG113" s="36"/>
      <c r="AH113" s="29"/>
      <c r="AI113" s="36"/>
      <c r="AJ113" s="29"/>
      <c r="AK113" s="36"/>
      <c r="AL113" s="36"/>
      <c r="AM113" s="36"/>
      <c r="AN113" s="29"/>
      <c r="AO113" s="36"/>
      <c r="AP113" s="29"/>
      <c r="AQ113" s="36"/>
      <c r="AR113" s="29"/>
      <c r="AS113" s="36"/>
      <c r="AT113" s="36"/>
      <c r="AU113" s="36"/>
      <c r="AV113" s="29"/>
      <c r="AW113" s="36"/>
      <c r="AX113" s="36"/>
      <c r="AY113" s="36"/>
      <c r="AZ113" s="29"/>
      <c r="BA113" s="36"/>
      <c r="BB113" s="36"/>
      <c r="BC113" s="36"/>
      <c r="BD113" s="36"/>
      <c r="BE113" s="36"/>
      <c r="BF113" s="36"/>
      <c r="BG113" s="36"/>
      <c r="BH113" s="36"/>
      <c r="BI113" s="36"/>
      <c r="BJ113" s="29"/>
      <c r="BK113" s="36"/>
      <c r="BL113" s="29"/>
      <c r="BM113" s="36"/>
      <c r="BN113" s="36"/>
      <c r="BO113" s="36"/>
      <c r="BP113" s="29"/>
      <c r="BQ113" s="36"/>
      <c r="BR113" s="29"/>
      <c r="BS113" s="36"/>
      <c r="BT113" s="36"/>
      <c r="BU113" s="36"/>
      <c r="BV113" s="36"/>
    </row>
    <row r="114" spans="1:74" x14ac:dyDescent="0.25">
      <c r="A114" s="16">
        <v>112</v>
      </c>
      <c r="B114" s="16">
        <v>3</v>
      </c>
      <c r="C114" s="31" t="s">
        <v>577</v>
      </c>
      <c r="D114" s="40">
        <f>ноябрь!D114-декабрь!E114</f>
        <v>-356.76459355555551</v>
      </c>
      <c r="E114" s="40">
        <f t="shared" si="1"/>
        <v>0</v>
      </c>
      <c r="F114" s="36"/>
      <c r="G114" s="36"/>
      <c r="H114" s="36"/>
      <c r="I114" s="27"/>
      <c r="J114" s="36"/>
      <c r="K114" s="36"/>
      <c r="L114" s="36"/>
      <c r="M114" s="36"/>
      <c r="N114" s="36"/>
      <c r="O114" s="29"/>
      <c r="P114" s="36"/>
      <c r="Q114" s="29"/>
      <c r="R114" s="36"/>
      <c r="S114" s="36"/>
      <c r="T114" s="36"/>
      <c r="U114" s="36"/>
      <c r="V114" s="36"/>
      <c r="W114" s="36"/>
      <c r="X114" s="36"/>
      <c r="Y114" s="29"/>
      <c r="Z114" s="36"/>
      <c r="AA114" s="66"/>
      <c r="AB114" s="36"/>
      <c r="AC114" s="36"/>
      <c r="AD114" s="36"/>
      <c r="AE114" s="36"/>
      <c r="AF114" s="36"/>
      <c r="AG114" s="36"/>
      <c r="AH114" s="29"/>
      <c r="AI114" s="36"/>
      <c r="AJ114" s="29"/>
      <c r="AK114" s="36"/>
      <c r="AL114" s="36"/>
      <c r="AM114" s="36"/>
      <c r="AN114" s="29"/>
      <c r="AO114" s="36"/>
      <c r="AP114" s="29"/>
      <c r="AQ114" s="36"/>
      <c r="AR114" s="29"/>
      <c r="AS114" s="36"/>
      <c r="AT114" s="36"/>
      <c r="AU114" s="36"/>
      <c r="AV114" s="29"/>
      <c r="AW114" s="36"/>
      <c r="AX114" s="36"/>
      <c r="AY114" s="36"/>
      <c r="AZ114" s="29"/>
      <c r="BA114" s="36"/>
      <c r="BB114" s="36"/>
      <c r="BC114" s="36"/>
      <c r="BD114" s="36"/>
      <c r="BE114" s="36"/>
      <c r="BF114" s="36"/>
      <c r="BG114" s="36"/>
      <c r="BH114" s="36"/>
      <c r="BI114" s="36"/>
      <c r="BJ114" s="29"/>
      <c r="BK114" s="36"/>
      <c r="BL114" s="29"/>
      <c r="BM114" s="36"/>
      <c r="BN114" s="36"/>
      <c r="BO114" s="36"/>
      <c r="BP114" s="29"/>
      <c r="BQ114" s="36"/>
      <c r="BR114" s="29"/>
      <c r="BS114" s="36"/>
      <c r="BT114" s="36"/>
      <c r="BU114" s="36"/>
      <c r="BV114" s="36"/>
    </row>
    <row r="115" spans="1:74" x14ac:dyDescent="0.25">
      <c r="A115" s="16">
        <v>113</v>
      </c>
      <c r="B115" s="16">
        <v>3</v>
      </c>
      <c r="C115" s="31" t="s">
        <v>578</v>
      </c>
      <c r="D115" s="40">
        <f>ноябрь!D115-декабрь!E115</f>
        <v>419.77057804830912</v>
      </c>
      <c r="E115" s="40">
        <f t="shared" si="1"/>
        <v>0</v>
      </c>
      <c r="F115" s="36"/>
      <c r="G115" s="36"/>
      <c r="H115" s="36"/>
      <c r="I115" s="27"/>
      <c r="J115" s="36"/>
      <c r="K115" s="36"/>
      <c r="L115" s="36"/>
      <c r="M115" s="36"/>
      <c r="N115" s="36"/>
      <c r="O115" s="29"/>
      <c r="P115" s="36"/>
      <c r="Q115" s="29"/>
      <c r="R115" s="36"/>
      <c r="S115" s="36"/>
      <c r="T115" s="36"/>
      <c r="U115" s="36"/>
      <c r="V115" s="36"/>
      <c r="W115" s="36"/>
      <c r="X115" s="36"/>
      <c r="Y115" s="29"/>
      <c r="Z115" s="36"/>
      <c r="AA115" s="66"/>
      <c r="AB115" s="36"/>
      <c r="AC115" s="36"/>
      <c r="AD115" s="36"/>
      <c r="AE115" s="36"/>
      <c r="AF115" s="36"/>
      <c r="AG115" s="36"/>
      <c r="AH115" s="29"/>
      <c r="AI115" s="36"/>
      <c r="AJ115" s="29"/>
      <c r="AK115" s="36"/>
      <c r="AL115" s="36"/>
      <c r="AM115" s="36"/>
      <c r="AN115" s="29"/>
      <c r="AO115" s="36"/>
      <c r="AP115" s="29"/>
      <c r="AQ115" s="36"/>
      <c r="AR115" s="29"/>
      <c r="AS115" s="36"/>
      <c r="AT115" s="36"/>
      <c r="AU115" s="36"/>
      <c r="AV115" s="29"/>
      <c r="AW115" s="36"/>
      <c r="AX115" s="36"/>
      <c r="AY115" s="36"/>
      <c r="AZ115" s="29"/>
      <c r="BA115" s="36"/>
      <c r="BB115" s="36"/>
      <c r="BC115" s="36"/>
      <c r="BD115" s="36"/>
      <c r="BE115" s="36"/>
      <c r="BF115" s="36"/>
      <c r="BG115" s="36"/>
      <c r="BH115" s="36"/>
      <c r="BI115" s="36"/>
      <c r="BJ115" s="29"/>
      <c r="BK115" s="36"/>
      <c r="BL115" s="29"/>
      <c r="BM115" s="36"/>
      <c r="BN115" s="36"/>
      <c r="BO115" s="36"/>
      <c r="BP115" s="29"/>
      <c r="BQ115" s="36"/>
      <c r="BR115" s="29"/>
      <c r="BS115" s="36"/>
      <c r="BT115" s="36"/>
      <c r="BU115" s="36"/>
      <c r="BV115" s="36"/>
    </row>
    <row r="116" spans="1:74" x14ac:dyDescent="0.25">
      <c r="A116" s="16">
        <v>114</v>
      </c>
      <c r="B116" s="16">
        <v>3</v>
      </c>
      <c r="C116" s="31" t="s">
        <v>579</v>
      </c>
      <c r="D116" s="40">
        <f>ноябрь!D116-декабрь!E116</f>
        <v>79.847804115942026</v>
      </c>
      <c r="E116" s="40">
        <f t="shared" si="1"/>
        <v>0</v>
      </c>
      <c r="F116" s="36"/>
      <c r="G116" s="36"/>
      <c r="H116" s="36"/>
      <c r="I116" s="27"/>
      <c r="J116" s="36"/>
      <c r="K116" s="36"/>
      <c r="L116" s="36"/>
      <c r="M116" s="36"/>
      <c r="N116" s="36"/>
      <c r="O116" s="29"/>
      <c r="P116" s="36"/>
      <c r="Q116" s="29"/>
      <c r="R116" s="36"/>
      <c r="S116" s="36"/>
      <c r="T116" s="36"/>
      <c r="U116" s="36"/>
      <c r="V116" s="36"/>
      <c r="W116" s="36"/>
      <c r="X116" s="36"/>
      <c r="Y116" s="29"/>
      <c r="Z116" s="36"/>
      <c r="AA116" s="66"/>
      <c r="AB116" s="36"/>
      <c r="AC116" s="36"/>
      <c r="AD116" s="36"/>
      <c r="AE116" s="36"/>
      <c r="AF116" s="36"/>
      <c r="AG116" s="36"/>
      <c r="AH116" s="29"/>
      <c r="AI116" s="36"/>
      <c r="AJ116" s="29"/>
      <c r="AK116" s="36"/>
      <c r="AL116" s="36"/>
      <c r="AM116" s="36"/>
      <c r="AN116" s="29"/>
      <c r="AO116" s="36"/>
      <c r="AP116" s="29"/>
      <c r="AQ116" s="36"/>
      <c r="AR116" s="29"/>
      <c r="AS116" s="36"/>
      <c r="AT116" s="36"/>
      <c r="AU116" s="36"/>
      <c r="AV116" s="29"/>
      <c r="AW116" s="36"/>
      <c r="AX116" s="36"/>
      <c r="AY116" s="36"/>
      <c r="AZ116" s="29"/>
      <c r="BA116" s="36"/>
      <c r="BB116" s="36"/>
      <c r="BC116" s="36"/>
      <c r="BD116" s="36"/>
      <c r="BE116" s="36"/>
      <c r="BF116" s="36"/>
      <c r="BG116" s="36"/>
      <c r="BH116" s="36"/>
      <c r="BI116" s="36"/>
      <c r="BJ116" s="29"/>
      <c r="BK116" s="36"/>
      <c r="BL116" s="29"/>
      <c r="BM116" s="36"/>
      <c r="BN116" s="36"/>
      <c r="BO116" s="36"/>
      <c r="BP116" s="29"/>
      <c r="BQ116" s="36"/>
      <c r="BR116" s="29"/>
      <c r="BS116" s="36"/>
      <c r="BT116" s="36"/>
      <c r="BU116" s="36"/>
      <c r="BV116" s="36"/>
    </row>
    <row r="117" spans="1:74" x14ac:dyDescent="0.25">
      <c r="A117" s="16">
        <v>115</v>
      </c>
      <c r="B117" s="16">
        <v>3</v>
      </c>
      <c r="C117" s="31" t="s">
        <v>580</v>
      </c>
      <c r="D117" s="40">
        <f>ноябрь!D117-декабрь!E117</f>
        <v>-717.61041271497584</v>
      </c>
      <c r="E117" s="40">
        <f t="shared" si="1"/>
        <v>0</v>
      </c>
      <c r="F117" s="36"/>
      <c r="G117" s="36"/>
      <c r="H117" s="36"/>
      <c r="I117" s="27"/>
      <c r="J117" s="36"/>
      <c r="K117" s="36"/>
      <c r="L117" s="36"/>
      <c r="M117" s="36"/>
      <c r="N117" s="36"/>
      <c r="O117" s="29"/>
      <c r="P117" s="36"/>
      <c r="Q117" s="29"/>
      <c r="R117" s="36"/>
      <c r="S117" s="36"/>
      <c r="T117" s="36"/>
      <c r="U117" s="36"/>
      <c r="V117" s="36"/>
      <c r="W117" s="36"/>
      <c r="X117" s="36"/>
      <c r="Y117" s="29"/>
      <c r="Z117" s="36"/>
      <c r="AA117" s="66"/>
      <c r="AB117" s="36"/>
      <c r="AC117" s="36"/>
      <c r="AD117" s="36"/>
      <c r="AE117" s="36"/>
      <c r="AF117" s="36"/>
      <c r="AG117" s="36"/>
      <c r="AH117" s="29"/>
      <c r="AI117" s="36"/>
      <c r="AJ117" s="29"/>
      <c r="AK117" s="36"/>
      <c r="AL117" s="36"/>
      <c r="AM117" s="36"/>
      <c r="AN117" s="29"/>
      <c r="AO117" s="36"/>
      <c r="AP117" s="29"/>
      <c r="AQ117" s="36"/>
      <c r="AR117" s="29"/>
      <c r="AS117" s="36"/>
      <c r="AT117" s="36"/>
      <c r="AU117" s="36"/>
      <c r="AV117" s="29"/>
      <c r="AW117" s="36"/>
      <c r="AX117" s="36"/>
      <c r="AY117" s="36"/>
      <c r="AZ117" s="29"/>
      <c r="BA117" s="36"/>
      <c r="BB117" s="36"/>
      <c r="BC117" s="36"/>
      <c r="BD117" s="36"/>
      <c r="BE117" s="36"/>
      <c r="BF117" s="36"/>
      <c r="BG117" s="36"/>
      <c r="BH117" s="36"/>
      <c r="BI117" s="36"/>
      <c r="BJ117" s="29"/>
      <c r="BK117" s="36"/>
      <c r="BL117" s="29"/>
      <c r="BM117" s="36"/>
      <c r="BN117" s="36"/>
      <c r="BO117" s="36"/>
      <c r="BP117" s="29"/>
      <c r="BQ117" s="36"/>
      <c r="BR117" s="29"/>
      <c r="BS117" s="36"/>
      <c r="BT117" s="36"/>
      <c r="BU117" s="36"/>
      <c r="BV117" s="36"/>
    </row>
    <row r="118" spans="1:74" x14ac:dyDescent="0.25">
      <c r="A118" s="16">
        <v>116</v>
      </c>
      <c r="B118" s="16">
        <v>3</v>
      </c>
      <c r="C118" s="31" t="s">
        <v>581</v>
      </c>
      <c r="D118" s="40">
        <f>ноябрь!D118-декабрь!E118</f>
        <v>-4.0065664231884117</v>
      </c>
      <c r="E118" s="40">
        <f t="shared" si="1"/>
        <v>0</v>
      </c>
      <c r="F118" s="36"/>
      <c r="G118" s="36"/>
      <c r="H118" s="36"/>
      <c r="I118" s="27"/>
      <c r="J118" s="36"/>
      <c r="K118" s="36"/>
      <c r="L118" s="36"/>
      <c r="M118" s="36"/>
      <c r="N118" s="36"/>
      <c r="O118" s="29"/>
      <c r="P118" s="36"/>
      <c r="Q118" s="29"/>
      <c r="R118" s="36"/>
      <c r="S118" s="36"/>
      <c r="T118" s="36"/>
      <c r="U118" s="36"/>
      <c r="V118" s="36"/>
      <c r="W118" s="36"/>
      <c r="X118" s="36"/>
      <c r="Y118" s="29"/>
      <c r="Z118" s="36"/>
      <c r="AA118" s="66"/>
      <c r="AB118" s="36"/>
      <c r="AC118" s="36"/>
      <c r="AD118" s="36"/>
      <c r="AE118" s="36"/>
      <c r="AF118" s="36"/>
      <c r="AG118" s="36"/>
      <c r="AH118" s="29"/>
      <c r="AI118" s="36"/>
      <c r="AJ118" s="29"/>
      <c r="AK118" s="36"/>
      <c r="AL118" s="36"/>
      <c r="AM118" s="36"/>
      <c r="AN118" s="29"/>
      <c r="AO118" s="36"/>
      <c r="AP118" s="29"/>
      <c r="AQ118" s="36"/>
      <c r="AR118" s="29"/>
      <c r="AS118" s="36"/>
      <c r="AT118" s="36"/>
      <c r="AU118" s="36"/>
      <c r="AV118" s="29"/>
      <c r="AW118" s="36"/>
      <c r="AX118" s="36"/>
      <c r="AY118" s="36"/>
      <c r="AZ118" s="29"/>
      <c r="BA118" s="36"/>
      <c r="BB118" s="36"/>
      <c r="BC118" s="36"/>
      <c r="BD118" s="36"/>
      <c r="BE118" s="36"/>
      <c r="BF118" s="36"/>
      <c r="BG118" s="36"/>
      <c r="BH118" s="36"/>
      <c r="BI118" s="36"/>
      <c r="BJ118" s="29"/>
      <c r="BK118" s="36"/>
      <c r="BL118" s="29"/>
      <c r="BM118" s="36"/>
      <c r="BN118" s="36"/>
      <c r="BO118" s="36"/>
      <c r="BP118" s="29"/>
      <c r="BQ118" s="36"/>
      <c r="BR118" s="29"/>
      <c r="BS118" s="36"/>
      <c r="BT118" s="36"/>
      <c r="BU118" s="36"/>
      <c r="BV118" s="36"/>
    </row>
    <row r="119" spans="1:74" x14ac:dyDescent="0.25">
      <c r="A119" s="16">
        <v>117</v>
      </c>
      <c r="B119" s="16">
        <v>3</v>
      </c>
      <c r="C119" s="31" t="s">
        <v>582</v>
      </c>
      <c r="D119" s="40">
        <f>ноябрь!D119-декабрь!E119</f>
        <v>-425.20348533333339</v>
      </c>
      <c r="E119" s="40">
        <f t="shared" si="1"/>
        <v>0</v>
      </c>
      <c r="F119" s="36"/>
      <c r="G119" s="36"/>
      <c r="H119" s="36"/>
      <c r="I119" s="27"/>
      <c r="J119" s="36"/>
      <c r="K119" s="36"/>
      <c r="L119" s="36"/>
      <c r="M119" s="36"/>
      <c r="N119" s="36"/>
      <c r="O119" s="29"/>
      <c r="P119" s="36"/>
      <c r="Q119" s="29"/>
      <c r="R119" s="36"/>
      <c r="S119" s="36"/>
      <c r="T119" s="36"/>
      <c r="U119" s="36"/>
      <c r="V119" s="36"/>
      <c r="W119" s="36"/>
      <c r="X119" s="36"/>
      <c r="Y119" s="29"/>
      <c r="Z119" s="36"/>
      <c r="AA119" s="66"/>
      <c r="AB119" s="36"/>
      <c r="AC119" s="36"/>
      <c r="AD119" s="36"/>
      <c r="AE119" s="36"/>
      <c r="AF119" s="36"/>
      <c r="AG119" s="36"/>
      <c r="AH119" s="29"/>
      <c r="AI119" s="36"/>
      <c r="AJ119" s="29"/>
      <c r="AK119" s="36"/>
      <c r="AL119" s="36"/>
      <c r="AM119" s="36"/>
      <c r="AN119" s="29"/>
      <c r="AO119" s="36"/>
      <c r="AP119" s="29"/>
      <c r="AQ119" s="36"/>
      <c r="AR119" s="29"/>
      <c r="AS119" s="36"/>
      <c r="AT119" s="36"/>
      <c r="AU119" s="36"/>
      <c r="AV119" s="29"/>
      <c r="AW119" s="36"/>
      <c r="AX119" s="36"/>
      <c r="AY119" s="36"/>
      <c r="AZ119" s="29"/>
      <c r="BA119" s="36"/>
      <c r="BB119" s="36"/>
      <c r="BC119" s="36"/>
      <c r="BD119" s="36"/>
      <c r="BE119" s="36"/>
      <c r="BF119" s="36"/>
      <c r="BG119" s="36"/>
      <c r="BH119" s="36"/>
      <c r="BI119" s="36"/>
      <c r="BJ119" s="29"/>
      <c r="BK119" s="36"/>
      <c r="BL119" s="29"/>
      <c r="BM119" s="36"/>
      <c r="BN119" s="36"/>
      <c r="BO119" s="36"/>
      <c r="BP119" s="29"/>
      <c r="BQ119" s="36"/>
      <c r="BR119" s="29"/>
      <c r="BS119" s="36"/>
      <c r="BT119" s="36"/>
      <c r="BU119" s="36"/>
      <c r="BV119" s="36"/>
    </row>
    <row r="120" spans="1:74" x14ac:dyDescent="0.25">
      <c r="A120" s="16">
        <v>118</v>
      </c>
      <c r="B120" s="16">
        <v>3</v>
      </c>
      <c r="C120" s="31" t="s">
        <v>583</v>
      </c>
      <c r="D120" s="40">
        <f>ноябрь!D120-декабрь!E120</f>
        <v>147.62912118840583</v>
      </c>
      <c r="E120" s="40">
        <f t="shared" si="1"/>
        <v>0</v>
      </c>
      <c r="F120" s="36"/>
      <c r="G120" s="36"/>
      <c r="H120" s="36"/>
      <c r="I120" s="27"/>
      <c r="J120" s="36"/>
      <c r="K120" s="36"/>
      <c r="L120" s="36"/>
      <c r="M120" s="36"/>
      <c r="N120" s="36"/>
      <c r="O120" s="29"/>
      <c r="P120" s="36"/>
      <c r="Q120" s="29"/>
      <c r="R120" s="36"/>
      <c r="S120" s="36"/>
      <c r="T120" s="36"/>
      <c r="U120" s="36"/>
      <c r="V120" s="36"/>
      <c r="W120" s="36"/>
      <c r="X120" s="36"/>
      <c r="Y120" s="29"/>
      <c r="Z120" s="36"/>
      <c r="AA120" s="66"/>
      <c r="AB120" s="36"/>
      <c r="AC120" s="36"/>
      <c r="AD120" s="36"/>
      <c r="AE120" s="36"/>
      <c r="AF120" s="36"/>
      <c r="AG120" s="36"/>
      <c r="AH120" s="29"/>
      <c r="AI120" s="36"/>
      <c r="AJ120" s="29"/>
      <c r="AK120" s="36"/>
      <c r="AL120" s="36"/>
      <c r="AM120" s="36"/>
      <c r="AN120" s="29"/>
      <c r="AO120" s="36"/>
      <c r="AP120" s="29"/>
      <c r="AQ120" s="36"/>
      <c r="AR120" s="29"/>
      <c r="AS120" s="36"/>
      <c r="AT120" s="36"/>
      <c r="AU120" s="36"/>
      <c r="AV120" s="29"/>
      <c r="AW120" s="36"/>
      <c r="AX120" s="36"/>
      <c r="AY120" s="36"/>
      <c r="AZ120" s="29"/>
      <c r="BA120" s="36"/>
      <c r="BB120" s="36"/>
      <c r="BC120" s="36"/>
      <c r="BD120" s="36"/>
      <c r="BE120" s="36"/>
      <c r="BF120" s="36"/>
      <c r="BG120" s="36"/>
      <c r="BH120" s="36"/>
      <c r="BI120" s="36"/>
      <c r="BJ120" s="29"/>
      <c r="BK120" s="36"/>
      <c r="BL120" s="29"/>
      <c r="BM120" s="36"/>
      <c r="BN120" s="36"/>
      <c r="BO120" s="36"/>
      <c r="BP120" s="29"/>
      <c r="BQ120" s="36"/>
      <c r="BR120" s="29"/>
      <c r="BS120" s="36"/>
      <c r="BT120" s="36"/>
      <c r="BU120" s="36"/>
      <c r="BV120" s="36"/>
    </row>
    <row r="121" spans="1:74" x14ac:dyDescent="0.25">
      <c r="A121" s="16">
        <v>119</v>
      </c>
      <c r="B121" s="16">
        <v>3</v>
      </c>
      <c r="C121" s="31" t="s">
        <v>584</v>
      </c>
      <c r="D121" s="40">
        <f>ноябрь!D121-декабрь!E121</f>
        <v>390.00396205797091</v>
      </c>
      <c r="E121" s="40">
        <f t="shared" si="1"/>
        <v>0</v>
      </c>
      <c r="F121" s="36"/>
      <c r="G121" s="36"/>
      <c r="H121" s="36"/>
      <c r="I121" s="27"/>
      <c r="J121" s="36"/>
      <c r="K121" s="36"/>
      <c r="L121" s="36"/>
      <c r="M121" s="36"/>
      <c r="N121" s="36"/>
      <c r="O121" s="29"/>
      <c r="P121" s="36"/>
      <c r="Q121" s="29"/>
      <c r="R121" s="36"/>
      <c r="S121" s="36"/>
      <c r="T121" s="36"/>
      <c r="U121" s="36"/>
      <c r="V121" s="36"/>
      <c r="W121" s="36"/>
      <c r="X121" s="36"/>
      <c r="Y121" s="29"/>
      <c r="Z121" s="36"/>
      <c r="AA121" s="66"/>
      <c r="AB121" s="36"/>
      <c r="AC121" s="36"/>
      <c r="AD121" s="36"/>
      <c r="AE121" s="36"/>
      <c r="AF121" s="36"/>
      <c r="AG121" s="36"/>
      <c r="AH121" s="29"/>
      <c r="AI121" s="36"/>
      <c r="AJ121" s="29"/>
      <c r="AK121" s="36"/>
      <c r="AL121" s="36"/>
      <c r="AM121" s="36"/>
      <c r="AN121" s="29"/>
      <c r="AO121" s="36"/>
      <c r="AP121" s="29"/>
      <c r="AQ121" s="36"/>
      <c r="AR121" s="29"/>
      <c r="AS121" s="36"/>
      <c r="AT121" s="36"/>
      <c r="AU121" s="36"/>
      <c r="AV121" s="29"/>
      <c r="AW121" s="36"/>
      <c r="AX121" s="36"/>
      <c r="AY121" s="36"/>
      <c r="AZ121" s="29"/>
      <c r="BA121" s="36"/>
      <c r="BB121" s="36"/>
      <c r="BC121" s="36"/>
      <c r="BD121" s="36"/>
      <c r="BE121" s="36"/>
      <c r="BF121" s="36"/>
      <c r="BG121" s="36"/>
      <c r="BH121" s="36"/>
      <c r="BI121" s="36"/>
      <c r="BJ121" s="29"/>
      <c r="BK121" s="36"/>
      <c r="BL121" s="29"/>
      <c r="BM121" s="36"/>
      <c r="BN121" s="36"/>
      <c r="BO121" s="36"/>
      <c r="BP121" s="29"/>
      <c r="BQ121" s="36"/>
      <c r="BR121" s="29"/>
      <c r="BS121" s="36"/>
      <c r="BT121" s="36"/>
      <c r="BU121" s="36"/>
      <c r="BV121" s="36"/>
    </row>
    <row r="122" spans="1:74" x14ac:dyDescent="0.25">
      <c r="A122" s="16">
        <v>120</v>
      </c>
      <c r="B122" s="16">
        <v>3</v>
      </c>
      <c r="C122" s="31" t="s">
        <v>585</v>
      </c>
      <c r="D122" s="40">
        <f>ноябрь!D122-декабрь!E122</f>
        <v>1914.0995909642513</v>
      </c>
      <c r="E122" s="40">
        <f t="shared" si="1"/>
        <v>0</v>
      </c>
      <c r="F122" s="36"/>
      <c r="G122" s="36"/>
      <c r="H122" s="36"/>
      <c r="I122" s="27"/>
      <c r="J122" s="36"/>
      <c r="K122" s="36"/>
      <c r="L122" s="36"/>
      <c r="M122" s="36"/>
      <c r="N122" s="36"/>
      <c r="O122" s="29"/>
      <c r="P122" s="36"/>
      <c r="Q122" s="29"/>
      <c r="R122" s="36"/>
      <c r="S122" s="36"/>
      <c r="T122" s="36"/>
      <c r="U122" s="36"/>
      <c r="V122" s="36"/>
      <c r="W122" s="36"/>
      <c r="X122" s="36"/>
      <c r="Y122" s="29"/>
      <c r="Z122" s="36"/>
      <c r="AA122" s="66"/>
      <c r="AB122" s="36"/>
      <c r="AC122" s="36"/>
      <c r="AD122" s="36"/>
      <c r="AE122" s="36"/>
      <c r="AF122" s="36"/>
      <c r="AG122" s="36"/>
      <c r="AH122" s="29"/>
      <c r="AI122" s="36"/>
      <c r="AJ122" s="29"/>
      <c r="AK122" s="36"/>
      <c r="AL122" s="36"/>
      <c r="AM122" s="36"/>
      <c r="AN122" s="29"/>
      <c r="AO122" s="36"/>
      <c r="AP122" s="29"/>
      <c r="AQ122" s="36"/>
      <c r="AR122" s="29"/>
      <c r="AS122" s="36"/>
      <c r="AT122" s="36"/>
      <c r="AU122" s="36"/>
      <c r="AV122" s="29"/>
      <c r="AW122" s="36"/>
      <c r="AX122" s="36"/>
      <c r="AY122" s="36"/>
      <c r="AZ122" s="29"/>
      <c r="BA122" s="36"/>
      <c r="BB122" s="36"/>
      <c r="BC122" s="36"/>
      <c r="BD122" s="36"/>
      <c r="BE122" s="36"/>
      <c r="BF122" s="36"/>
      <c r="BG122" s="36"/>
      <c r="BH122" s="36"/>
      <c r="BI122" s="36"/>
      <c r="BJ122" s="29"/>
      <c r="BK122" s="36"/>
      <c r="BL122" s="29"/>
      <c r="BM122" s="36"/>
      <c r="BN122" s="36"/>
      <c r="BO122" s="36"/>
      <c r="BP122" s="29"/>
      <c r="BQ122" s="36"/>
      <c r="BR122" s="29"/>
      <c r="BS122" s="36"/>
      <c r="BT122" s="36"/>
      <c r="BU122" s="36"/>
      <c r="BV122" s="36"/>
    </row>
    <row r="123" spans="1:74" x14ac:dyDescent="0.25">
      <c r="A123" s="16">
        <v>121</v>
      </c>
      <c r="B123" s="16">
        <v>1</v>
      </c>
      <c r="C123" s="31" t="s">
        <v>586</v>
      </c>
      <c r="D123" s="40">
        <f>ноябрь!D123-декабрь!E123</f>
        <v>433.24797800000005</v>
      </c>
      <c r="E123" s="40">
        <f t="shared" si="1"/>
        <v>0</v>
      </c>
      <c r="F123" s="36"/>
      <c r="G123" s="36"/>
      <c r="H123" s="36"/>
      <c r="I123" s="27"/>
      <c r="J123" s="36"/>
      <c r="K123" s="36"/>
      <c r="L123" s="36"/>
      <c r="M123" s="36"/>
      <c r="N123" s="36"/>
      <c r="O123" s="29"/>
      <c r="P123" s="36"/>
      <c r="Q123" s="29"/>
      <c r="R123" s="36"/>
      <c r="S123" s="36"/>
      <c r="T123" s="36"/>
      <c r="U123" s="36"/>
      <c r="V123" s="36"/>
      <c r="W123" s="36"/>
      <c r="X123" s="36"/>
      <c r="Y123" s="29"/>
      <c r="Z123" s="36"/>
      <c r="AA123" s="66"/>
      <c r="AB123" s="36"/>
      <c r="AC123" s="36"/>
      <c r="AD123" s="36"/>
      <c r="AE123" s="36"/>
      <c r="AF123" s="36"/>
      <c r="AG123" s="36"/>
      <c r="AH123" s="29"/>
      <c r="AI123" s="36"/>
      <c r="AJ123" s="29"/>
      <c r="AK123" s="36"/>
      <c r="AL123" s="36"/>
      <c r="AM123" s="36"/>
      <c r="AN123" s="29"/>
      <c r="AO123" s="36"/>
      <c r="AP123" s="29"/>
      <c r="AQ123" s="36"/>
      <c r="AR123" s="29"/>
      <c r="AS123" s="36"/>
      <c r="AT123" s="36"/>
      <c r="AU123" s="36"/>
      <c r="AV123" s="29"/>
      <c r="AW123" s="36"/>
      <c r="AX123" s="36"/>
      <c r="AY123" s="36"/>
      <c r="AZ123" s="29"/>
      <c r="BA123" s="36"/>
      <c r="BB123" s="36"/>
      <c r="BC123" s="36"/>
      <c r="BD123" s="36"/>
      <c r="BE123" s="36"/>
      <c r="BF123" s="36"/>
      <c r="BG123" s="36"/>
      <c r="BH123" s="36"/>
      <c r="BI123" s="36"/>
      <c r="BJ123" s="29"/>
      <c r="BK123" s="36"/>
      <c r="BL123" s="29"/>
      <c r="BM123" s="36"/>
      <c r="BN123" s="36"/>
      <c r="BO123" s="36"/>
      <c r="BP123" s="29"/>
      <c r="BQ123" s="36"/>
      <c r="BR123" s="29"/>
      <c r="BS123" s="36"/>
      <c r="BT123" s="36"/>
      <c r="BU123" s="36"/>
      <c r="BV123" s="36"/>
    </row>
    <row r="124" spans="1:74" x14ac:dyDescent="0.25">
      <c r="A124" s="16">
        <v>122</v>
      </c>
      <c r="B124" s="16">
        <v>1</v>
      </c>
      <c r="C124" s="31" t="s">
        <v>587</v>
      </c>
      <c r="D124" s="40">
        <f>ноябрь!D124-декабрь!E124</f>
        <v>-137.27386453140102</v>
      </c>
      <c r="E124" s="40">
        <f t="shared" si="1"/>
        <v>0</v>
      </c>
      <c r="F124" s="36"/>
      <c r="G124" s="36"/>
      <c r="H124" s="36"/>
      <c r="I124" s="27"/>
      <c r="J124" s="36"/>
      <c r="K124" s="36"/>
      <c r="L124" s="36"/>
      <c r="M124" s="36"/>
      <c r="N124" s="36"/>
      <c r="O124" s="29"/>
      <c r="P124" s="36"/>
      <c r="Q124" s="29"/>
      <c r="R124" s="36"/>
      <c r="S124" s="36"/>
      <c r="T124" s="36"/>
      <c r="U124" s="36"/>
      <c r="V124" s="36"/>
      <c r="W124" s="36"/>
      <c r="X124" s="36"/>
      <c r="Y124" s="29"/>
      <c r="Z124" s="36"/>
      <c r="AA124" s="66"/>
      <c r="AB124" s="36"/>
      <c r="AC124" s="36"/>
      <c r="AD124" s="36"/>
      <c r="AE124" s="36"/>
      <c r="AF124" s="36"/>
      <c r="AG124" s="36"/>
      <c r="AH124" s="29"/>
      <c r="AI124" s="36"/>
      <c r="AJ124" s="29"/>
      <c r="AK124" s="36"/>
      <c r="AL124" s="36"/>
      <c r="AM124" s="36"/>
      <c r="AN124" s="29"/>
      <c r="AO124" s="36"/>
      <c r="AP124" s="29"/>
      <c r="AQ124" s="36"/>
      <c r="AR124" s="29"/>
      <c r="AS124" s="36"/>
      <c r="AT124" s="36"/>
      <c r="AU124" s="36"/>
      <c r="AV124" s="29"/>
      <c r="AW124" s="36"/>
      <c r="AX124" s="36"/>
      <c r="AY124" s="36"/>
      <c r="AZ124" s="29"/>
      <c r="BA124" s="36"/>
      <c r="BB124" s="36"/>
      <c r="BC124" s="36"/>
      <c r="BD124" s="36"/>
      <c r="BE124" s="36"/>
      <c r="BF124" s="36"/>
      <c r="BG124" s="36"/>
      <c r="BH124" s="36"/>
      <c r="BI124" s="36"/>
      <c r="BJ124" s="29"/>
      <c r="BK124" s="36"/>
      <c r="BL124" s="29"/>
      <c r="BM124" s="36"/>
      <c r="BN124" s="36"/>
      <c r="BO124" s="36"/>
      <c r="BP124" s="29"/>
      <c r="BQ124" s="36"/>
      <c r="BR124" s="29"/>
      <c r="BS124" s="36"/>
      <c r="BT124" s="36"/>
      <c r="BU124" s="36"/>
      <c r="BV124" s="36"/>
    </row>
    <row r="125" spans="1:74" x14ac:dyDescent="0.25">
      <c r="A125" s="16">
        <v>123</v>
      </c>
      <c r="B125" s="16">
        <v>1</v>
      </c>
      <c r="C125" s="31" t="s">
        <v>588</v>
      </c>
      <c r="D125" s="40">
        <f>ноябрь!D125-декабрь!E125</f>
        <v>208.09250190144928</v>
      </c>
      <c r="E125" s="40">
        <f t="shared" si="1"/>
        <v>0</v>
      </c>
      <c r="F125" s="36"/>
      <c r="G125" s="36"/>
      <c r="H125" s="36"/>
      <c r="I125" s="27"/>
      <c r="J125" s="36"/>
      <c r="K125" s="36"/>
      <c r="L125" s="36"/>
      <c r="M125" s="36"/>
      <c r="N125" s="36"/>
      <c r="O125" s="29"/>
      <c r="P125" s="36"/>
      <c r="Q125" s="29"/>
      <c r="R125" s="36"/>
      <c r="S125" s="36"/>
      <c r="T125" s="36"/>
      <c r="U125" s="36"/>
      <c r="V125" s="36"/>
      <c r="W125" s="36"/>
      <c r="X125" s="36"/>
      <c r="Y125" s="29"/>
      <c r="Z125" s="36"/>
      <c r="AA125" s="66"/>
      <c r="AB125" s="36"/>
      <c r="AC125" s="36"/>
      <c r="AD125" s="36"/>
      <c r="AE125" s="36"/>
      <c r="AF125" s="36"/>
      <c r="AG125" s="36"/>
      <c r="AH125" s="29"/>
      <c r="AI125" s="36"/>
      <c r="AJ125" s="29"/>
      <c r="AK125" s="36"/>
      <c r="AL125" s="36"/>
      <c r="AM125" s="36"/>
      <c r="AN125" s="29"/>
      <c r="AO125" s="36"/>
      <c r="AP125" s="29"/>
      <c r="AQ125" s="36"/>
      <c r="AR125" s="29"/>
      <c r="AS125" s="36"/>
      <c r="AT125" s="36"/>
      <c r="AU125" s="36"/>
      <c r="AV125" s="29"/>
      <c r="AW125" s="36"/>
      <c r="AX125" s="36"/>
      <c r="AY125" s="36"/>
      <c r="AZ125" s="29"/>
      <c r="BA125" s="36"/>
      <c r="BB125" s="36"/>
      <c r="BC125" s="36"/>
      <c r="BD125" s="36"/>
      <c r="BE125" s="36"/>
      <c r="BF125" s="36"/>
      <c r="BG125" s="36"/>
      <c r="BH125" s="36"/>
      <c r="BI125" s="36"/>
      <c r="BJ125" s="29"/>
      <c r="BK125" s="36"/>
      <c r="BL125" s="29"/>
      <c r="BM125" s="36"/>
      <c r="BN125" s="36"/>
      <c r="BO125" s="36"/>
      <c r="BP125" s="29"/>
      <c r="BQ125" s="36"/>
      <c r="BR125" s="29"/>
      <c r="BS125" s="36"/>
      <c r="BT125" s="36"/>
      <c r="BU125" s="36"/>
      <c r="BV125" s="36"/>
    </row>
    <row r="126" spans="1:74" x14ac:dyDescent="0.25">
      <c r="A126" s="16">
        <v>124</v>
      </c>
      <c r="B126" s="16">
        <v>1</v>
      </c>
      <c r="C126" s="31" t="s">
        <v>589</v>
      </c>
      <c r="D126" s="40">
        <f>ноябрь!D126-декабрь!E126</f>
        <v>-1678.5326770338165</v>
      </c>
      <c r="E126" s="40">
        <f t="shared" si="1"/>
        <v>0</v>
      </c>
      <c r="F126" s="36"/>
      <c r="G126" s="36"/>
      <c r="H126" s="36"/>
      <c r="I126" s="27"/>
      <c r="J126" s="36"/>
      <c r="K126" s="36"/>
      <c r="L126" s="36"/>
      <c r="M126" s="36"/>
      <c r="N126" s="36"/>
      <c r="O126" s="29"/>
      <c r="P126" s="36"/>
      <c r="Q126" s="29"/>
      <c r="R126" s="36"/>
      <c r="S126" s="36"/>
      <c r="T126" s="36"/>
      <c r="U126" s="36"/>
      <c r="V126" s="36"/>
      <c r="W126" s="36"/>
      <c r="X126" s="36"/>
      <c r="Y126" s="29"/>
      <c r="Z126" s="36"/>
      <c r="AA126" s="66"/>
      <c r="AB126" s="36"/>
      <c r="AC126" s="36"/>
      <c r="AD126" s="36"/>
      <c r="AE126" s="36"/>
      <c r="AF126" s="36"/>
      <c r="AG126" s="36"/>
      <c r="AH126" s="29"/>
      <c r="AI126" s="36"/>
      <c r="AJ126" s="29"/>
      <c r="AK126" s="36"/>
      <c r="AL126" s="36"/>
      <c r="AM126" s="36"/>
      <c r="AN126" s="29"/>
      <c r="AO126" s="36"/>
      <c r="AP126" s="29"/>
      <c r="AQ126" s="36"/>
      <c r="AR126" s="29"/>
      <c r="AS126" s="36"/>
      <c r="AT126" s="36"/>
      <c r="AU126" s="36"/>
      <c r="AV126" s="29"/>
      <c r="AW126" s="36"/>
      <c r="AX126" s="36"/>
      <c r="AY126" s="36"/>
      <c r="AZ126" s="29"/>
      <c r="BA126" s="36"/>
      <c r="BB126" s="36"/>
      <c r="BC126" s="36"/>
      <c r="BD126" s="36"/>
      <c r="BE126" s="36"/>
      <c r="BF126" s="36"/>
      <c r="BG126" s="36"/>
      <c r="BH126" s="36"/>
      <c r="BI126" s="36"/>
      <c r="BJ126" s="29"/>
      <c r="BK126" s="36"/>
      <c r="BL126" s="29"/>
      <c r="BM126" s="36"/>
      <c r="BN126" s="36"/>
      <c r="BO126" s="36"/>
      <c r="BP126" s="29"/>
      <c r="BQ126" s="36"/>
      <c r="BR126" s="29"/>
      <c r="BS126" s="36"/>
      <c r="BT126" s="36"/>
      <c r="BU126" s="36"/>
      <c r="BV126" s="36"/>
    </row>
    <row r="127" spans="1:74" x14ac:dyDescent="0.25">
      <c r="A127" s="16">
        <v>125</v>
      </c>
      <c r="B127" s="16">
        <v>1</v>
      </c>
      <c r="C127" s="31" t="s">
        <v>590</v>
      </c>
      <c r="D127" s="40">
        <f>ноябрь!D127-декабрь!E127</f>
        <v>-1339.2387975729473</v>
      </c>
      <c r="E127" s="40">
        <f t="shared" si="1"/>
        <v>0</v>
      </c>
      <c r="F127" s="36"/>
      <c r="G127" s="36"/>
      <c r="H127" s="36"/>
      <c r="I127" s="27"/>
      <c r="J127" s="36"/>
      <c r="K127" s="36"/>
      <c r="L127" s="36"/>
      <c r="M127" s="36"/>
      <c r="N127" s="36"/>
      <c r="O127" s="29"/>
      <c r="P127" s="36"/>
      <c r="Q127" s="29"/>
      <c r="R127" s="36"/>
      <c r="S127" s="36"/>
      <c r="T127" s="36"/>
      <c r="U127" s="36"/>
      <c r="V127" s="36"/>
      <c r="W127" s="36"/>
      <c r="X127" s="36"/>
      <c r="Y127" s="29"/>
      <c r="Z127" s="36"/>
      <c r="AA127" s="66"/>
      <c r="AB127" s="36"/>
      <c r="AC127" s="36"/>
      <c r="AD127" s="36"/>
      <c r="AE127" s="36"/>
      <c r="AF127" s="36"/>
      <c r="AG127" s="36"/>
      <c r="AH127" s="29"/>
      <c r="AI127" s="36"/>
      <c r="AJ127" s="29"/>
      <c r="AK127" s="36"/>
      <c r="AL127" s="36"/>
      <c r="AM127" s="36"/>
      <c r="AN127" s="29"/>
      <c r="AO127" s="36"/>
      <c r="AP127" s="29"/>
      <c r="AQ127" s="36"/>
      <c r="AR127" s="29"/>
      <c r="AS127" s="36"/>
      <c r="AT127" s="36"/>
      <c r="AU127" s="36"/>
      <c r="AV127" s="29"/>
      <c r="AW127" s="36"/>
      <c r="AX127" s="36"/>
      <c r="AY127" s="36"/>
      <c r="AZ127" s="29"/>
      <c r="BA127" s="36"/>
      <c r="BB127" s="36"/>
      <c r="BC127" s="36"/>
      <c r="BD127" s="36"/>
      <c r="BE127" s="36"/>
      <c r="BF127" s="36"/>
      <c r="BG127" s="36"/>
      <c r="BH127" s="36"/>
      <c r="BI127" s="36"/>
      <c r="BJ127" s="29"/>
      <c r="BK127" s="36"/>
      <c r="BL127" s="29"/>
      <c r="BM127" s="36"/>
      <c r="BN127" s="36"/>
      <c r="BO127" s="36"/>
      <c r="BP127" s="29"/>
      <c r="BQ127" s="36"/>
      <c r="BR127" s="29"/>
      <c r="BS127" s="36"/>
      <c r="BT127" s="36"/>
      <c r="BU127" s="36"/>
      <c r="BV127" s="36"/>
    </row>
    <row r="128" spans="1:74" x14ac:dyDescent="0.25">
      <c r="A128" s="16">
        <v>126</v>
      </c>
      <c r="B128" s="16">
        <v>1</v>
      </c>
      <c r="C128" s="31" t="s">
        <v>591</v>
      </c>
      <c r="D128" s="40">
        <f>ноябрь!D128-декабрь!E128</f>
        <v>2119.052239333334</v>
      </c>
      <c r="E128" s="40">
        <f t="shared" si="1"/>
        <v>0</v>
      </c>
      <c r="F128" s="36"/>
      <c r="G128" s="36"/>
      <c r="H128" s="36"/>
      <c r="I128" s="27"/>
      <c r="J128" s="36"/>
      <c r="K128" s="36"/>
      <c r="L128" s="36"/>
      <c r="M128" s="36"/>
      <c r="N128" s="36"/>
      <c r="O128" s="29"/>
      <c r="P128" s="36"/>
      <c r="Q128" s="29"/>
      <c r="R128" s="36"/>
      <c r="S128" s="36"/>
      <c r="T128" s="36"/>
      <c r="U128" s="36"/>
      <c r="V128" s="36"/>
      <c r="W128" s="36"/>
      <c r="X128" s="36"/>
      <c r="Y128" s="29"/>
      <c r="Z128" s="36"/>
      <c r="AA128" s="66"/>
      <c r="AB128" s="36"/>
      <c r="AC128" s="36"/>
      <c r="AD128" s="36"/>
      <c r="AE128" s="36"/>
      <c r="AF128" s="36"/>
      <c r="AG128" s="36"/>
      <c r="AH128" s="29"/>
      <c r="AI128" s="36"/>
      <c r="AJ128" s="29"/>
      <c r="AK128" s="36"/>
      <c r="AL128" s="36"/>
      <c r="AM128" s="36"/>
      <c r="AN128" s="29"/>
      <c r="AO128" s="36"/>
      <c r="AP128" s="29"/>
      <c r="AQ128" s="36"/>
      <c r="AR128" s="29"/>
      <c r="AS128" s="36"/>
      <c r="AT128" s="36"/>
      <c r="AU128" s="36"/>
      <c r="AV128" s="29"/>
      <c r="AW128" s="36"/>
      <c r="AX128" s="36"/>
      <c r="AY128" s="36"/>
      <c r="AZ128" s="29"/>
      <c r="BA128" s="36"/>
      <c r="BB128" s="36"/>
      <c r="BC128" s="36"/>
      <c r="BD128" s="36"/>
      <c r="BE128" s="36"/>
      <c r="BF128" s="36"/>
      <c r="BG128" s="36"/>
      <c r="BH128" s="36"/>
      <c r="BI128" s="36"/>
      <c r="BJ128" s="29"/>
      <c r="BK128" s="36"/>
      <c r="BL128" s="29"/>
      <c r="BM128" s="36"/>
      <c r="BN128" s="36"/>
      <c r="BO128" s="36"/>
      <c r="BP128" s="29"/>
      <c r="BQ128" s="36"/>
      <c r="BR128" s="29"/>
      <c r="BS128" s="36"/>
      <c r="BT128" s="36"/>
      <c r="BU128" s="36"/>
      <c r="BV128" s="36"/>
    </row>
    <row r="129" spans="1:74" x14ac:dyDescent="0.25">
      <c r="A129" s="16">
        <v>127</v>
      </c>
      <c r="B129" s="16">
        <v>1</v>
      </c>
      <c r="C129" s="31" t="s">
        <v>940</v>
      </c>
      <c r="D129" s="40">
        <f>ноябрь!D129-декабрь!E129</f>
        <v>-87.175429053140135</v>
      </c>
      <c r="E129" s="40">
        <f t="shared" si="1"/>
        <v>0</v>
      </c>
      <c r="F129" s="36"/>
      <c r="G129" s="36"/>
      <c r="H129" s="36"/>
      <c r="I129" s="27"/>
      <c r="J129" s="36"/>
      <c r="K129" s="36"/>
      <c r="L129" s="36"/>
      <c r="M129" s="36"/>
      <c r="N129" s="36"/>
      <c r="O129" s="29"/>
      <c r="P129" s="36"/>
      <c r="Q129" s="29"/>
      <c r="R129" s="36"/>
      <c r="S129" s="36"/>
      <c r="T129" s="36"/>
      <c r="U129" s="36"/>
      <c r="V129" s="36"/>
      <c r="W129" s="36"/>
      <c r="X129" s="36"/>
      <c r="Y129" s="29"/>
      <c r="Z129" s="36"/>
      <c r="AA129" s="66"/>
      <c r="AB129" s="36"/>
      <c r="AC129" s="36"/>
      <c r="AD129" s="36"/>
      <c r="AE129" s="36"/>
      <c r="AF129" s="36"/>
      <c r="AG129" s="36"/>
      <c r="AH129" s="29"/>
      <c r="AI129" s="36"/>
      <c r="AJ129" s="29"/>
      <c r="AK129" s="36"/>
      <c r="AL129" s="36"/>
      <c r="AM129" s="36"/>
      <c r="AN129" s="29"/>
      <c r="AO129" s="36"/>
      <c r="AP129" s="29"/>
      <c r="AQ129" s="36"/>
      <c r="AR129" s="29"/>
      <c r="AS129" s="36"/>
      <c r="AT129" s="36"/>
      <c r="AU129" s="36"/>
      <c r="AV129" s="29"/>
      <c r="AW129" s="36"/>
      <c r="AX129" s="36"/>
      <c r="AY129" s="36"/>
      <c r="AZ129" s="29"/>
      <c r="BA129" s="36"/>
      <c r="BB129" s="36"/>
      <c r="BC129" s="36"/>
      <c r="BD129" s="36"/>
      <c r="BE129" s="36"/>
      <c r="BF129" s="36"/>
      <c r="BG129" s="36"/>
      <c r="BH129" s="36"/>
      <c r="BI129" s="36"/>
      <c r="BJ129" s="29"/>
      <c r="BK129" s="36"/>
      <c r="BL129" s="29"/>
      <c r="BM129" s="36"/>
      <c r="BN129" s="36"/>
      <c r="BO129" s="36"/>
      <c r="BP129" s="29"/>
      <c r="BQ129" s="36"/>
      <c r="BR129" s="29"/>
      <c r="BS129" s="36"/>
      <c r="BT129" s="36"/>
      <c r="BU129" s="36"/>
      <c r="BV129" s="36"/>
    </row>
    <row r="130" spans="1:74" x14ac:dyDescent="0.25">
      <c r="A130" s="16">
        <v>128</v>
      </c>
      <c r="B130" s="16">
        <v>1</v>
      </c>
      <c r="C130" s="31" t="s">
        <v>592</v>
      </c>
      <c r="D130" s="40">
        <f>ноябрь!D130-декабрь!E130</f>
        <v>-719.99744768115943</v>
      </c>
      <c r="E130" s="40">
        <f t="shared" si="1"/>
        <v>0</v>
      </c>
      <c r="F130" s="36"/>
      <c r="G130" s="36"/>
      <c r="H130" s="36"/>
      <c r="I130" s="27"/>
      <c r="J130" s="36"/>
      <c r="K130" s="36"/>
      <c r="L130" s="36"/>
      <c r="M130" s="36"/>
      <c r="N130" s="36"/>
      <c r="O130" s="29"/>
      <c r="P130" s="36"/>
      <c r="Q130" s="29"/>
      <c r="R130" s="36"/>
      <c r="S130" s="36"/>
      <c r="T130" s="36"/>
      <c r="U130" s="36"/>
      <c r="V130" s="36"/>
      <c r="W130" s="36"/>
      <c r="X130" s="36"/>
      <c r="Y130" s="29"/>
      <c r="Z130" s="36"/>
      <c r="AA130" s="66"/>
      <c r="AB130" s="36"/>
      <c r="AC130" s="36"/>
      <c r="AD130" s="36"/>
      <c r="AE130" s="36"/>
      <c r="AF130" s="36"/>
      <c r="AG130" s="36"/>
      <c r="AH130" s="29"/>
      <c r="AI130" s="36"/>
      <c r="AJ130" s="29"/>
      <c r="AK130" s="36"/>
      <c r="AL130" s="36"/>
      <c r="AM130" s="36"/>
      <c r="AN130" s="29"/>
      <c r="AO130" s="36"/>
      <c r="AP130" s="29"/>
      <c r="AQ130" s="36"/>
      <c r="AR130" s="29"/>
      <c r="AS130" s="36"/>
      <c r="AT130" s="36"/>
      <c r="AU130" s="36"/>
      <c r="AV130" s="29"/>
      <c r="AW130" s="36"/>
      <c r="AX130" s="36"/>
      <c r="AY130" s="36"/>
      <c r="AZ130" s="29"/>
      <c r="BA130" s="36"/>
      <c r="BB130" s="36"/>
      <c r="BC130" s="36"/>
      <c r="BD130" s="36"/>
      <c r="BE130" s="36"/>
      <c r="BF130" s="36"/>
      <c r="BG130" s="36"/>
      <c r="BH130" s="36"/>
      <c r="BI130" s="36"/>
      <c r="BJ130" s="29"/>
      <c r="BK130" s="36"/>
      <c r="BL130" s="29"/>
      <c r="BM130" s="36"/>
      <c r="BN130" s="36"/>
      <c r="BO130" s="36"/>
      <c r="BP130" s="29"/>
      <c r="BQ130" s="36"/>
      <c r="BR130" s="29"/>
      <c r="BS130" s="36"/>
      <c r="BT130" s="36"/>
      <c r="BU130" s="36"/>
      <c r="BV130" s="36"/>
    </row>
    <row r="131" spans="1:74" x14ac:dyDescent="0.25">
      <c r="A131" s="16">
        <v>129</v>
      </c>
      <c r="B131" s="16">
        <v>1</v>
      </c>
      <c r="C131" s="31" t="s">
        <v>593</v>
      </c>
      <c r="D131" s="40">
        <f>ноябрь!D131-декабрь!E131</f>
        <v>122.29409496618359</v>
      </c>
      <c r="E131" s="40">
        <f t="shared" si="1"/>
        <v>0</v>
      </c>
      <c r="F131" s="36"/>
      <c r="G131" s="36"/>
      <c r="H131" s="36"/>
      <c r="I131" s="27"/>
      <c r="J131" s="36"/>
      <c r="K131" s="36"/>
      <c r="L131" s="36"/>
      <c r="M131" s="36"/>
      <c r="N131" s="36"/>
      <c r="O131" s="29"/>
      <c r="P131" s="36"/>
      <c r="Q131" s="29"/>
      <c r="R131" s="36"/>
      <c r="S131" s="36"/>
      <c r="T131" s="36"/>
      <c r="U131" s="36"/>
      <c r="V131" s="36"/>
      <c r="W131" s="36"/>
      <c r="X131" s="36"/>
      <c r="Y131" s="29"/>
      <c r="Z131" s="36"/>
      <c r="AA131" s="66"/>
      <c r="AB131" s="36"/>
      <c r="AC131" s="36"/>
      <c r="AD131" s="36"/>
      <c r="AE131" s="36"/>
      <c r="AF131" s="36"/>
      <c r="AG131" s="36"/>
      <c r="AH131" s="29"/>
      <c r="AI131" s="36"/>
      <c r="AJ131" s="29"/>
      <c r="AK131" s="36"/>
      <c r="AL131" s="36"/>
      <c r="AM131" s="36"/>
      <c r="AN131" s="29"/>
      <c r="AO131" s="36"/>
      <c r="AP131" s="29"/>
      <c r="AQ131" s="36"/>
      <c r="AR131" s="29"/>
      <c r="AS131" s="36"/>
      <c r="AT131" s="36"/>
      <c r="AU131" s="36"/>
      <c r="AV131" s="29"/>
      <c r="AW131" s="36"/>
      <c r="AX131" s="36"/>
      <c r="AY131" s="36"/>
      <c r="AZ131" s="29"/>
      <c r="BA131" s="36"/>
      <c r="BB131" s="36"/>
      <c r="BC131" s="36"/>
      <c r="BD131" s="36"/>
      <c r="BE131" s="36"/>
      <c r="BF131" s="36"/>
      <c r="BG131" s="36"/>
      <c r="BH131" s="36"/>
      <c r="BI131" s="36"/>
      <c r="BJ131" s="29"/>
      <c r="BK131" s="36"/>
      <c r="BL131" s="29"/>
      <c r="BM131" s="36"/>
      <c r="BN131" s="36"/>
      <c r="BO131" s="36"/>
      <c r="BP131" s="29"/>
      <c r="BQ131" s="36"/>
      <c r="BR131" s="29"/>
      <c r="BS131" s="36"/>
      <c r="BT131" s="36"/>
      <c r="BU131" s="36"/>
      <c r="BV131" s="36"/>
    </row>
    <row r="132" spans="1:74" x14ac:dyDescent="0.25">
      <c r="A132" s="16">
        <v>130</v>
      </c>
      <c r="B132" s="16">
        <v>1</v>
      </c>
      <c r="C132" s="31" t="s">
        <v>594</v>
      </c>
      <c r="D132" s="40">
        <f>ноябрь!D132-декабрь!E132</f>
        <v>-57.021317690821306</v>
      </c>
      <c r="E132" s="40">
        <f t="shared" ref="E132:E195" si="2">G132+H132+J132+L132+N132+P132+R132+T132+V132+X132+Z132+AC132+AE132+AG132+AI132+AK132+AM132+AO132+AQ132+AS132+AU132+AW132+AY132+BA132+BC132+BE132+BG132+BI132+BK132+BM132+BO132+BQ132+BS132+BU132+BV132</f>
        <v>0</v>
      </c>
      <c r="F132" s="36"/>
      <c r="G132" s="36"/>
      <c r="H132" s="36"/>
      <c r="I132" s="27"/>
      <c r="J132" s="36"/>
      <c r="K132" s="36"/>
      <c r="L132" s="36"/>
      <c r="M132" s="36"/>
      <c r="N132" s="36"/>
      <c r="O132" s="29"/>
      <c r="P132" s="36"/>
      <c r="Q132" s="29"/>
      <c r="R132" s="36"/>
      <c r="S132" s="36"/>
      <c r="T132" s="36"/>
      <c r="U132" s="36"/>
      <c r="V132" s="36"/>
      <c r="W132" s="36"/>
      <c r="X132" s="36"/>
      <c r="Y132" s="29"/>
      <c r="Z132" s="36"/>
      <c r="AA132" s="66"/>
      <c r="AB132" s="36"/>
      <c r="AC132" s="36"/>
      <c r="AD132" s="36"/>
      <c r="AE132" s="36"/>
      <c r="AF132" s="36"/>
      <c r="AG132" s="36"/>
      <c r="AH132" s="29"/>
      <c r="AI132" s="36"/>
      <c r="AJ132" s="29"/>
      <c r="AK132" s="36"/>
      <c r="AL132" s="36"/>
      <c r="AM132" s="36"/>
      <c r="AN132" s="29"/>
      <c r="AO132" s="36"/>
      <c r="AP132" s="29"/>
      <c r="AQ132" s="36"/>
      <c r="AR132" s="29"/>
      <c r="AS132" s="36"/>
      <c r="AT132" s="36"/>
      <c r="AU132" s="36"/>
      <c r="AV132" s="29"/>
      <c r="AW132" s="36"/>
      <c r="AX132" s="36"/>
      <c r="AY132" s="36"/>
      <c r="AZ132" s="29"/>
      <c r="BA132" s="36"/>
      <c r="BB132" s="36"/>
      <c r="BC132" s="36"/>
      <c r="BD132" s="36"/>
      <c r="BE132" s="36"/>
      <c r="BF132" s="36"/>
      <c r="BG132" s="36"/>
      <c r="BH132" s="36"/>
      <c r="BI132" s="36"/>
      <c r="BJ132" s="29"/>
      <c r="BK132" s="36"/>
      <c r="BL132" s="29"/>
      <c r="BM132" s="36"/>
      <c r="BN132" s="36"/>
      <c r="BO132" s="36"/>
      <c r="BP132" s="29"/>
      <c r="BQ132" s="36"/>
      <c r="BR132" s="29"/>
      <c r="BS132" s="36"/>
      <c r="BT132" s="36"/>
      <c r="BU132" s="36"/>
      <c r="BV132" s="36"/>
    </row>
    <row r="133" spans="1:74" x14ac:dyDescent="0.25">
      <c r="A133" s="16">
        <v>131</v>
      </c>
      <c r="B133" s="16">
        <v>1</v>
      </c>
      <c r="C133" s="31" t="s">
        <v>595</v>
      </c>
      <c r="D133" s="40">
        <f>ноябрь!D133-декабрь!E133</f>
        <v>247.93584644444431</v>
      </c>
      <c r="E133" s="40">
        <f t="shared" si="2"/>
        <v>0</v>
      </c>
      <c r="F133" s="36"/>
      <c r="G133" s="36"/>
      <c r="H133" s="36"/>
      <c r="I133" s="27"/>
      <c r="J133" s="36"/>
      <c r="K133" s="36"/>
      <c r="L133" s="36"/>
      <c r="M133" s="36"/>
      <c r="N133" s="36"/>
      <c r="O133" s="29"/>
      <c r="P133" s="36"/>
      <c r="Q133" s="29"/>
      <c r="R133" s="36"/>
      <c r="S133" s="36"/>
      <c r="T133" s="36"/>
      <c r="U133" s="36"/>
      <c r="V133" s="36"/>
      <c r="W133" s="36"/>
      <c r="X133" s="36"/>
      <c r="Y133" s="29"/>
      <c r="Z133" s="36"/>
      <c r="AA133" s="66"/>
      <c r="AB133" s="36"/>
      <c r="AC133" s="36"/>
      <c r="AD133" s="36"/>
      <c r="AE133" s="36"/>
      <c r="AF133" s="36"/>
      <c r="AG133" s="36"/>
      <c r="AH133" s="29"/>
      <c r="AI133" s="36"/>
      <c r="AJ133" s="29"/>
      <c r="AK133" s="36"/>
      <c r="AL133" s="36"/>
      <c r="AM133" s="36"/>
      <c r="AN133" s="29"/>
      <c r="AO133" s="36"/>
      <c r="AP133" s="29"/>
      <c r="AQ133" s="36"/>
      <c r="AR133" s="29"/>
      <c r="AS133" s="36"/>
      <c r="AT133" s="36"/>
      <c r="AU133" s="36"/>
      <c r="AV133" s="29"/>
      <c r="AW133" s="36"/>
      <c r="AX133" s="36"/>
      <c r="AY133" s="36"/>
      <c r="AZ133" s="29"/>
      <c r="BA133" s="36"/>
      <c r="BB133" s="36"/>
      <c r="BC133" s="36"/>
      <c r="BD133" s="36"/>
      <c r="BE133" s="36"/>
      <c r="BF133" s="36"/>
      <c r="BG133" s="36"/>
      <c r="BH133" s="36"/>
      <c r="BI133" s="36"/>
      <c r="BJ133" s="29"/>
      <c r="BK133" s="36"/>
      <c r="BL133" s="29"/>
      <c r="BM133" s="36"/>
      <c r="BN133" s="36"/>
      <c r="BO133" s="36"/>
      <c r="BP133" s="29"/>
      <c r="BQ133" s="36"/>
      <c r="BR133" s="29"/>
      <c r="BS133" s="36"/>
      <c r="BT133" s="36"/>
      <c r="BU133" s="36"/>
      <c r="BV133" s="36"/>
    </row>
    <row r="134" spans="1:74" x14ac:dyDescent="0.25">
      <c r="A134" s="16">
        <v>132</v>
      </c>
      <c r="B134" s="16">
        <v>1</v>
      </c>
      <c r="C134" s="31" t="s">
        <v>596</v>
      </c>
      <c r="D134" s="40">
        <f>ноябрь!D134-декабрь!E134</f>
        <v>-742.60191706280193</v>
      </c>
      <c r="E134" s="40">
        <f t="shared" si="2"/>
        <v>0</v>
      </c>
      <c r="F134" s="36"/>
      <c r="G134" s="36"/>
      <c r="H134" s="36"/>
      <c r="I134" s="27"/>
      <c r="J134" s="36"/>
      <c r="K134" s="36"/>
      <c r="L134" s="36"/>
      <c r="M134" s="36"/>
      <c r="N134" s="36"/>
      <c r="O134" s="29"/>
      <c r="P134" s="36"/>
      <c r="Q134" s="29"/>
      <c r="R134" s="36"/>
      <c r="S134" s="36"/>
      <c r="T134" s="36"/>
      <c r="U134" s="36"/>
      <c r="V134" s="36"/>
      <c r="W134" s="36"/>
      <c r="X134" s="36"/>
      <c r="Y134" s="29"/>
      <c r="Z134" s="36"/>
      <c r="AA134" s="66"/>
      <c r="AB134" s="36"/>
      <c r="AC134" s="36"/>
      <c r="AD134" s="36"/>
      <c r="AE134" s="36"/>
      <c r="AF134" s="36"/>
      <c r="AG134" s="36"/>
      <c r="AH134" s="29"/>
      <c r="AI134" s="36"/>
      <c r="AJ134" s="29"/>
      <c r="AK134" s="36"/>
      <c r="AL134" s="36"/>
      <c r="AM134" s="36"/>
      <c r="AN134" s="29"/>
      <c r="AO134" s="36"/>
      <c r="AP134" s="29"/>
      <c r="AQ134" s="36"/>
      <c r="AR134" s="29"/>
      <c r="AS134" s="36"/>
      <c r="AT134" s="36"/>
      <c r="AU134" s="36"/>
      <c r="AV134" s="29"/>
      <c r="AW134" s="36"/>
      <c r="AX134" s="36"/>
      <c r="AY134" s="36"/>
      <c r="AZ134" s="29"/>
      <c r="BA134" s="36"/>
      <c r="BB134" s="36"/>
      <c r="BC134" s="36"/>
      <c r="BD134" s="36"/>
      <c r="BE134" s="36"/>
      <c r="BF134" s="36"/>
      <c r="BG134" s="36"/>
      <c r="BH134" s="36"/>
      <c r="BI134" s="36"/>
      <c r="BJ134" s="29"/>
      <c r="BK134" s="36"/>
      <c r="BL134" s="29"/>
      <c r="BM134" s="36"/>
      <c r="BN134" s="36"/>
      <c r="BO134" s="36"/>
      <c r="BP134" s="29"/>
      <c r="BQ134" s="36"/>
      <c r="BR134" s="29"/>
      <c r="BS134" s="36"/>
      <c r="BT134" s="36"/>
      <c r="BU134" s="36"/>
      <c r="BV134" s="36"/>
    </row>
    <row r="135" spans="1:74" x14ac:dyDescent="0.25">
      <c r="A135" s="16">
        <v>133</v>
      </c>
      <c r="B135" s="16">
        <v>1</v>
      </c>
      <c r="C135" s="31" t="s">
        <v>597</v>
      </c>
      <c r="D135" s="40">
        <f>ноябрь!D135-декабрь!E135</f>
        <v>-570.5787719323672</v>
      </c>
      <c r="E135" s="40">
        <f t="shared" si="2"/>
        <v>0</v>
      </c>
      <c r="F135" s="36"/>
      <c r="G135" s="36"/>
      <c r="H135" s="36"/>
      <c r="I135" s="27"/>
      <c r="J135" s="36"/>
      <c r="K135" s="36"/>
      <c r="L135" s="36"/>
      <c r="M135" s="36"/>
      <c r="N135" s="36"/>
      <c r="O135" s="29"/>
      <c r="P135" s="36"/>
      <c r="Q135" s="29"/>
      <c r="R135" s="36"/>
      <c r="S135" s="36"/>
      <c r="T135" s="36"/>
      <c r="U135" s="36"/>
      <c r="V135" s="36"/>
      <c r="W135" s="36"/>
      <c r="X135" s="36"/>
      <c r="Y135" s="29"/>
      <c r="Z135" s="36"/>
      <c r="AA135" s="66"/>
      <c r="AB135" s="36"/>
      <c r="AC135" s="36"/>
      <c r="AD135" s="36"/>
      <c r="AE135" s="36"/>
      <c r="AF135" s="36"/>
      <c r="AG135" s="36"/>
      <c r="AH135" s="29"/>
      <c r="AI135" s="36"/>
      <c r="AJ135" s="29"/>
      <c r="AK135" s="36"/>
      <c r="AL135" s="36"/>
      <c r="AM135" s="36"/>
      <c r="AN135" s="29"/>
      <c r="AO135" s="36"/>
      <c r="AP135" s="29"/>
      <c r="AQ135" s="36"/>
      <c r="AR135" s="29"/>
      <c r="AS135" s="36"/>
      <c r="AT135" s="36"/>
      <c r="AU135" s="36"/>
      <c r="AV135" s="29"/>
      <c r="AW135" s="36"/>
      <c r="AX135" s="36"/>
      <c r="AY135" s="36"/>
      <c r="AZ135" s="29"/>
      <c r="BA135" s="36"/>
      <c r="BB135" s="36"/>
      <c r="BC135" s="36"/>
      <c r="BD135" s="36"/>
      <c r="BE135" s="36"/>
      <c r="BF135" s="36"/>
      <c r="BG135" s="36"/>
      <c r="BH135" s="36"/>
      <c r="BI135" s="36"/>
      <c r="BJ135" s="29"/>
      <c r="BK135" s="36"/>
      <c r="BL135" s="29"/>
      <c r="BM135" s="36"/>
      <c r="BN135" s="36"/>
      <c r="BO135" s="36"/>
      <c r="BP135" s="29"/>
      <c r="BQ135" s="36"/>
      <c r="BR135" s="29"/>
      <c r="BS135" s="36"/>
      <c r="BT135" s="36"/>
      <c r="BU135" s="36"/>
      <c r="BV135" s="36"/>
    </row>
    <row r="136" spans="1:74" x14ac:dyDescent="0.25">
      <c r="A136" s="16">
        <v>134</v>
      </c>
      <c r="B136" s="16">
        <v>1</v>
      </c>
      <c r="C136" s="31" t="s">
        <v>598</v>
      </c>
      <c r="D136" s="40">
        <f>ноябрь!D136-декабрь!E136</f>
        <v>-141.01183173913043</v>
      </c>
      <c r="E136" s="40">
        <f t="shared" si="2"/>
        <v>0</v>
      </c>
      <c r="F136" s="36"/>
      <c r="G136" s="36"/>
      <c r="H136" s="36"/>
      <c r="I136" s="27"/>
      <c r="J136" s="36"/>
      <c r="K136" s="36"/>
      <c r="L136" s="36"/>
      <c r="M136" s="36"/>
      <c r="N136" s="36"/>
      <c r="O136" s="29"/>
      <c r="P136" s="36"/>
      <c r="Q136" s="29"/>
      <c r="R136" s="36"/>
      <c r="S136" s="36"/>
      <c r="T136" s="36"/>
      <c r="U136" s="36"/>
      <c r="V136" s="36"/>
      <c r="W136" s="36"/>
      <c r="X136" s="36"/>
      <c r="Y136" s="29"/>
      <c r="Z136" s="36"/>
      <c r="AA136" s="66"/>
      <c r="AB136" s="36"/>
      <c r="AC136" s="36"/>
      <c r="AD136" s="36"/>
      <c r="AE136" s="36"/>
      <c r="AF136" s="36"/>
      <c r="AG136" s="36"/>
      <c r="AH136" s="29"/>
      <c r="AI136" s="36"/>
      <c r="AJ136" s="29"/>
      <c r="AK136" s="36"/>
      <c r="AL136" s="36"/>
      <c r="AM136" s="36"/>
      <c r="AN136" s="29"/>
      <c r="AO136" s="36"/>
      <c r="AP136" s="29"/>
      <c r="AQ136" s="36"/>
      <c r="AR136" s="29"/>
      <c r="AS136" s="36"/>
      <c r="AT136" s="36"/>
      <c r="AU136" s="36"/>
      <c r="AV136" s="29"/>
      <c r="AW136" s="36"/>
      <c r="AX136" s="36"/>
      <c r="AY136" s="36"/>
      <c r="AZ136" s="29"/>
      <c r="BA136" s="36"/>
      <c r="BB136" s="36"/>
      <c r="BC136" s="36"/>
      <c r="BD136" s="36"/>
      <c r="BE136" s="36"/>
      <c r="BF136" s="36"/>
      <c r="BG136" s="36"/>
      <c r="BH136" s="36"/>
      <c r="BI136" s="36"/>
      <c r="BJ136" s="29"/>
      <c r="BK136" s="36"/>
      <c r="BL136" s="29"/>
      <c r="BM136" s="36"/>
      <c r="BN136" s="36"/>
      <c r="BO136" s="36"/>
      <c r="BP136" s="29"/>
      <c r="BQ136" s="36"/>
      <c r="BR136" s="29"/>
      <c r="BS136" s="36"/>
      <c r="BT136" s="36"/>
      <c r="BU136" s="36"/>
      <c r="BV136" s="36"/>
    </row>
    <row r="137" spans="1:74" x14ac:dyDescent="0.25">
      <c r="A137" s="16">
        <v>135</v>
      </c>
      <c r="B137" s="16">
        <v>1</v>
      </c>
      <c r="C137" s="31" t="s">
        <v>599</v>
      </c>
      <c r="D137" s="40">
        <f>ноябрь!D137-декабрь!E137</f>
        <v>-1627.5269689951692</v>
      </c>
      <c r="E137" s="40">
        <f t="shared" si="2"/>
        <v>0</v>
      </c>
      <c r="F137" s="36"/>
      <c r="G137" s="36"/>
      <c r="H137" s="36"/>
      <c r="I137" s="27"/>
      <c r="J137" s="36"/>
      <c r="K137" s="36"/>
      <c r="L137" s="36"/>
      <c r="M137" s="36"/>
      <c r="N137" s="36"/>
      <c r="O137" s="29"/>
      <c r="P137" s="36"/>
      <c r="Q137" s="29"/>
      <c r="R137" s="36"/>
      <c r="S137" s="36"/>
      <c r="T137" s="36"/>
      <c r="U137" s="36"/>
      <c r="V137" s="36"/>
      <c r="W137" s="36"/>
      <c r="X137" s="36"/>
      <c r="Y137" s="29"/>
      <c r="Z137" s="36"/>
      <c r="AA137" s="66"/>
      <c r="AB137" s="36"/>
      <c r="AC137" s="36"/>
      <c r="AD137" s="36"/>
      <c r="AE137" s="36"/>
      <c r="AF137" s="36"/>
      <c r="AG137" s="36"/>
      <c r="AH137" s="29"/>
      <c r="AI137" s="36"/>
      <c r="AJ137" s="29"/>
      <c r="AK137" s="36"/>
      <c r="AL137" s="36"/>
      <c r="AM137" s="36"/>
      <c r="AN137" s="29"/>
      <c r="AO137" s="36"/>
      <c r="AP137" s="29"/>
      <c r="AQ137" s="36"/>
      <c r="AR137" s="29"/>
      <c r="AS137" s="36"/>
      <c r="AT137" s="36"/>
      <c r="AU137" s="36"/>
      <c r="AV137" s="29"/>
      <c r="AW137" s="36"/>
      <c r="AX137" s="36"/>
      <c r="AY137" s="36"/>
      <c r="AZ137" s="29"/>
      <c r="BA137" s="36"/>
      <c r="BB137" s="36"/>
      <c r="BC137" s="36"/>
      <c r="BD137" s="36"/>
      <c r="BE137" s="36"/>
      <c r="BF137" s="36"/>
      <c r="BG137" s="36"/>
      <c r="BH137" s="36"/>
      <c r="BI137" s="36"/>
      <c r="BJ137" s="29"/>
      <c r="BK137" s="36"/>
      <c r="BL137" s="29"/>
      <c r="BM137" s="36"/>
      <c r="BN137" s="36"/>
      <c r="BO137" s="36"/>
      <c r="BP137" s="29"/>
      <c r="BQ137" s="36"/>
      <c r="BR137" s="29"/>
      <c r="BS137" s="36"/>
      <c r="BT137" s="36"/>
      <c r="BU137" s="36"/>
      <c r="BV137" s="36"/>
    </row>
    <row r="138" spans="1:74" x14ac:dyDescent="0.25">
      <c r="A138" s="16">
        <v>136</v>
      </c>
      <c r="B138" s="16">
        <v>1</v>
      </c>
      <c r="C138" s="31" t="s">
        <v>600</v>
      </c>
      <c r="D138" s="40">
        <f>ноябрь!D138-декабрь!E138</f>
        <v>-1467.4763616231883</v>
      </c>
      <c r="E138" s="40">
        <f t="shared" si="2"/>
        <v>0</v>
      </c>
      <c r="F138" s="36"/>
      <c r="G138" s="36"/>
      <c r="H138" s="36"/>
      <c r="I138" s="27"/>
      <c r="J138" s="36"/>
      <c r="K138" s="36"/>
      <c r="L138" s="36"/>
      <c r="M138" s="36"/>
      <c r="N138" s="36"/>
      <c r="O138" s="29"/>
      <c r="P138" s="36"/>
      <c r="Q138" s="29"/>
      <c r="R138" s="36"/>
      <c r="S138" s="36"/>
      <c r="T138" s="36"/>
      <c r="U138" s="36"/>
      <c r="V138" s="36"/>
      <c r="W138" s="36"/>
      <c r="X138" s="36"/>
      <c r="Y138" s="29"/>
      <c r="Z138" s="36"/>
      <c r="AA138" s="66"/>
      <c r="AB138" s="36"/>
      <c r="AC138" s="36"/>
      <c r="AD138" s="36"/>
      <c r="AE138" s="36"/>
      <c r="AF138" s="36"/>
      <c r="AG138" s="36"/>
      <c r="AH138" s="29"/>
      <c r="AI138" s="36"/>
      <c r="AJ138" s="29"/>
      <c r="AK138" s="36"/>
      <c r="AL138" s="36"/>
      <c r="AM138" s="36"/>
      <c r="AN138" s="29"/>
      <c r="AO138" s="36"/>
      <c r="AP138" s="29"/>
      <c r="AQ138" s="36"/>
      <c r="AR138" s="29"/>
      <c r="AS138" s="36"/>
      <c r="AT138" s="36"/>
      <c r="AU138" s="36"/>
      <c r="AV138" s="29"/>
      <c r="AW138" s="36"/>
      <c r="AX138" s="36"/>
      <c r="AY138" s="36"/>
      <c r="AZ138" s="29"/>
      <c r="BA138" s="36"/>
      <c r="BB138" s="36"/>
      <c r="BC138" s="36"/>
      <c r="BD138" s="36"/>
      <c r="BE138" s="36"/>
      <c r="BF138" s="36"/>
      <c r="BG138" s="36"/>
      <c r="BH138" s="36"/>
      <c r="BI138" s="36"/>
      <c r="BJ138" s="29"/>
      <c r="BK138" s="36"/>
      <c r="BL138" s="29"/>
      <c r="BM138" s="36"/>
      <c r="BN138" s="36"/>
      <c r="BO138" s="36"/>
      <c r="BP138" s="29"/>
      <c r="BQ138" s="36"/>
      <c r="BR138" s="29"/>
      <c r="BS138" s="36"/>
      <c r="BT138" s="36"/>
      <c r="BU138" s="36"/>
      <c r="BV138" s="36"/>
    </row>
    <row r="139" spans="1:74" x14ac:dyDescent="0.25">
      <c r="A139" s="16">
        <v>137</v>
      </c>
      <c r="B139" s="16">
        <v>1</v>
      </c>
      <c r="C139" s="31" t="s">
        <v>601</v>
      </c>
      <c r="D139" s="40">
        <f>ноябрь!D139-декабрь!E139</f>
        <v>-246.99160446376817</v>
      </c>
      <c r="E139" s="40">
        <f t="shared" si="2"/>
        <v>0</v>
      </c>
      <c r="F139" s="36"/>
      <c r="G139" s="36"/>
      <c r="H139" s="36"/>
      <c r="I139" s="27"/>
      <c r="J139" s="36"/>
      <c r="K139" s="36"/>
      <c r="L139" s="36"/>
      <c r="M139" s="36"/>
      <c r="N139" s="36"/>
      <c r="O139" s="29"/>
      <c r="P139" s="36"/>
      <c r="Q139" s="29"/>
      <c r="R139" s="36"/>
      <c r="S139" s="36"/>
      <c r="T139" s="36"/>
      <c r="U139" s="36"/>
      <c r="V139" s="36"/>
      <c r="W139" s="36"/>
      <c r="X139" s="36"/>
      <c r="Y139" s="29"/>
      <c r="Z139" s="36"/>
      <c r="AA139" s="66"/>
      <c r="AB139" s="36"/>
      <c r="AC139" s="36"/>
      <c r="AD139" s="36"/>
      <c r="AE139" s="36"/>
      <c r="AF139" s="36"/>
      <c r="AG139" s="36"/>
      <c r="AH139" s="29"/>
      <c r="AI139" s="36"/>
      <c r="AJ139" s="29"/>
      <c r="AK139" s="36"/>
      <c r="AL139" s="36"/>
      <c r="AM139" s="36"/>
      <c r="AN139" s="29"/>
      <c r="AO139" s="36"/>
      <c r="AP139" s="29"/>
      <c r="AQ139" s="36"/>
      <c r="AR139" s="29"/>
      <c r="AS139" s="36"/>
      <c r="AT139" s="36"/>
      <c r="AU139" s="36"/>
      <c r="AV139" s="29"/>
      <c r="AW139" s="36"/>
      <c r="AX139" s="36"/>
      <c r="AY139" s="36"/>
      <c r="AZ139" s="29"/>
      <c r="BA139" s="36"/>
      <c r="BB139" s="36"/>
      <c r="BC139" s="36"/>
      <c r="BD139" s="36"/>
      <c r="BE139" s="36"/>
      <c r="BF139" s="36"/>
      <c r="BG139" s="36"/>
      <c r="BH139" s="36"/>
      <c r="BI139" s="36"/>
      <c r="BJ139" s="29"/>
      <c r="BK139" s="36"/>
      <c r="BL139" s="29"/>
      <c r="BM139" s="36"/>
      <c r="BN139" s="36"/>
      <c r="BO139" s="36"/>
      <c r="BP139" s="29"/>
      <c r="BQ139" s="36"/>
      <c r="BR139" s="29"/>
      <c r="BS139" s="36"/>
      <c r="BT139" s="36"/>
      <c r="BU139" s="36"/>
      <c r="BV139" s="36"/>
    </row>
    <row r="140" spans="1:74" x14ac:dyDescent="0.25">
      <c r="A140" s="16">
        <v>138</v>
      </c>
      <c r="B140" s="16">
        <v>3</v>
      </c>
      <c r="C140" s="31" t="s">
        <v>602</v>
      </c>
      <c r="D140" s="40">
        <f>ноябрь!D140-декабрь!E140</f>
        <v>-179.66607159420295</v>
      </c>
      <c r="E140" s="40">
        <f t="shared" si="2"/>
        <v>0</v>
      </c>
      <c r="F140" s="36"/>
      <c r="G140" s="36"/>
      <c r="H140" s="36"/>
      <c r="I140" s="27"/>
      <c r="J140" s="36"/>
      <c r="K140" s="36"/>
      <c r="L140" s="36"/>
      <c r="M140" s="36"/>
      <c r="N140" s="36"/>
      <c r="O140" s="29"/>
      <c r="P140" s="36"/>
      <c r="Q140" s="29"/>
      <c r="R140" s="36"/>
      <c r="S140" s="36"/>
      <c r="T140" s="36"/>
      <c r="U140" s="36"/>
      <c r="V140" s="36"/>
      <c r="W140" s="36"/>
      <c r="X140" s="36"/>
      <c r="Y140" s="29"/>
      <c r="Z140" s="36"/>
      <c r="AA140" s="66"/>
      <c r="AB140" s="36"/>
      <c r="AC140" s="36"/>
      <c r="AD140" s="36"/>
      <c r="AE140" s="36"/>
      <c r="AF140" s="36"/>
      <c r="AG140" s="36"/>
      <c r="AH140" s="29"/>
      <c r="AI140" s="36"/>
      <c r="AJ140" s="29"/>
      <c r="AK140" s="36"/>
      <c r="AL140" s="36"/>
      <c r="AM140" s="36"/>
      <c r="AN140" s="29"/>
      <c r="AO140" s="36"/>
      <c r="AP140" s="29"/>
      <c r="AQ140" s="36"/>
      <c r="AR140" s="29"/>
      <c r="AS140" s="36"/>
      <c r="AT140" s="36"/>
      <c r="AU140" s="36"/>
      <c r="AV140" s="29"/>
      <c r="AW140" s="36"/>
      <c r="AX140" s="36"/>
      <c r="AY140" s="36"/>
      <c r="AZ140" s="29"/>
      <c r="BA140" s="36"/>
      <c r="BB140" s="36"/>
      <c r="BC140" s="36"/>
      <c r="BD140" s="36"/>
      <c r="BE140" s="36"/>
      <c r="BF140" s="36"/>
      <c r="BG140" s="36"/>
      <c r="BH140" s="36"/>
      <c r="BI140" s="36"/>
      <c r="BJ140" s="29"/>
      <c r="BK140" s="36"/>
      <c r="BL140" s="29"/>
      <c r="BM140" s="36"/>
      <c r="BN140" s="36"/>
      <c r="BO140" s="36"/>
      <c r="BP140" s="29"/>
      <c r="BQ140" s="36"/>
      <c r="BR140" s="29"/>
      <c r="BS140" s="36"/>
      <c r="BT140" s="36"/>
      <c r="BU140" s="36"/>
      <c r="BV140" s="36"/>
    </row>
    <row r="141" spans="1:74" x14ac:dyDescent="0.25">
      <c r="A141" s="16">
        <v>139</v>
      </c>
      <c r="B141" s="16">
        <v>3</v>
      </c>
      <c r="C141" s="31" t="s">
        <v>603</v>
      </c>
      <c r="D141" s="40">
        <f>ноябрь!D141-декабрь!E141</f>
        <v>250.21724077294684</v>
      </c>
      <c r="E141" s="40">
        <f t="shared" si="2"/>
        <v>0</v>
      </c>
      <c r="F141" s="36"/>
      <c r="G141" s="36"/>
      <c r="H141" s="36"/>
      <c r="I141" s="27"/>
      <c r="J141" s="36"/>
      <c r="K141" s="36"/>
      <c r="L141" s="36"/>
      <c r="M141" s="36"/>
      <c r="N141" s="36"/>
      <c r="O141" s="29"/>
      <c r="P141" s="36"/>
      <c r="Q141" s="29"/>
      <c r="R141" s="36"/>
      <c r="S141" s="36"/>
      <c r="T141" s="36"/>
      <c r="U141" s="36"/>
      <c r="V141" s="36"/>
      <c r="W141" s="36"/>
      <c r="X141" s="36"/>
      <c r="Y141" s="29"/>
      <c r="Z141" s="36"/>
      <c r="AA141" s="66"/>
      <c r="AB141" s="36"/>
      <c r="AC141" s="36"/>
      <c r="AD141" s="36"/>
      <c r="AE141" s="36"/>
      <c r="AF141" s="36"/>
      <c r="AG141" s="36"/>
      <c r="AH141" s="29"/>
      <c r="AI141" s="36"/>
      <c r="AJ141" s="29"/>
      <c r="AK141" s="36"/>
      <c r="AL141" s="36"/>
      <c r="AM141" s="36"/>
      <c r="AN141" s="29"/>
      <c r="AO141" s="36"/>
      <c r="AP141" s="29"/>
      <c r="AQ141" s="36"/>
      <c r="AR141" s="29"/>
      <c r="AS141" s="36"/>
      <c r="AT141" s="36"/>
      <c r="AU141" s="36"/>
      <c r="AV141" s="29"/>
      <c r="AW141" s="36"/>
      <c r="AX141" s="36"/>
      <c r="AY141" s="36"/>
      <c r="AZ141" s="29"/>
      <c r="BA141" s="36"/>
      <c r="BB141" s="36"/>
      <c r="BC141" s="36"/>
      <c r="BD141" s="36"/>
      <c r="BE141" s="36"/>
      <c r="BF141" s="36"/>
      <c r="BG141" s="36"/>
      <c r="BH141" s="36"/>
      <c r="BI141" s="36"/>
      <c r="BJ141" s="29"/>
      <c r="BK141" s="36"/>
      <c r="BL141" s="29"/>
      <c r="BM141" s="36"/>
      <c r="BN141" s="36"/>
      <c r="BO141" s="36"/>
      <c r="BP141" s="29"/>
      <c r="BQ141" s="36"/>
      <c r="BR141" s="29"/>
      <c r="BS141" s="36"/>
      <c r="BT141" s="36"/>
      <c r="BU141" s="36"/>
      <c r="BV141" s="36"/>
    </row>
    <row r="142" spans="1:74" x14ac:dyDescent="0.25">
      <c r="A142" s="16">
        <v>140</v>
      </c>
      <c r="B142" s="16">
        <v>3</v>
      </c>
      <c r="C142" s="31" t="s">
        <v>604</v>
      </c>
      <c r="D142" s="40">
        <f>ноябрь!D142-декабрь!E142</f>
        <v>395.80420154589365</v>
      </c>
      <c r="E142" s="40">
        <f t="shared" si="2"/>
        <v>0</v>
      </c>
      <c r="F142" s="36"/>
      <c r="G142" s="36"/>
      <c r="H142" s="36"/>
      <c r="I142" s="27"/>
      <c r="J142" s="36"/>
      <c r="K142" s="36"/>
      <c r="L142" s="36"/>
      <c r="M142" s="36"/>
      <c r="N142" s="36"/>
      <c r="O142" s="29"/>
      <c r="P142" s="36"/>
      <c r="Q142" s="29"/>
      <c r="R142" s="36"/>
      <c r="S142" s="36"/>
      <c r="T142" s="36"/>
      <c r="U142" s="36"/>
      <c r="V142" s="36"/>
      <c r="W142" s="36"/>
      <c r="X142" s="36"/>
      <c r="Y142" s="29"/>
      <c r="Z142" s="36"/>
      <c r="AA142" s="66"/>
      <c r="AB142" s="36"/>
      <c r="AC142" s="36"/>
      <c r="AD142" s="36"/>
      <c r="AE142" s="36"/>
      <c r="AF142" s="36"/>
      <c r="AG142" s="36"/>
      <c r="AH142" s="29"/>
      <c r="AI142" s="36"/>
      <c r="AJ142" s="29"/>
      <c r="AK142" s="36"/>
      <c r="AL142" s="36"/>
      <c r="AM142" s="36"/>
      <c r="AN142" s="29"/>
      <c r="AO142" s="36"/>
      <c r="AP142" s="29"/>
      <c r="AQ142" s="36"/>
      <c r="AR142" s="29"/>
      <c r="AS142" s="36"/>
      <c r="AT142" s="36"/>
      <c r="AU142" s="36"/>
      <c r="AV142" s="29"/>
      <c r="AW142" s="36"/>
      <c r="AX142" s="36"/>
      <c r="AY142" s="36"/>
      <c r="AZ142" s="29"/>
      <c r="BA142" s="36"/>
      <c r="BB142" s="36"/>
      <c r="BC142" s="36"/>
      <c r="BD142" s="36"/>
      <c r="BE142" s="36"/>
      <c r="BF142" s="36"/>
      <c r="BG142" s="36"/>
      <c r="BH142" s="36"/>
      <c r="BI142" s="36"/>
      <c r="BJ142" s="29"/>
      <c r="BK142" s="36"/>
      <c r="BL142" s="29"/>
      <c r="BM142" s="36"/>
      <c r="BN142" s="36"/>
      <c r="BO142" s="36"/>
      <c r="BP142" s="29"/>
      <c r="BQ142" s="36"/>
      <c r="BR142" s="29"/>
      <c r="BS142" s="36"/>
      <c r="BT142" s="36"/>
      <c r="BU142" s="36"/>
      <c r="BV142" s="36"/>
    </row>
    <row r="143" spans="1:74" x14ac:dyDescent="0.25">
      <c r="A143" s="16">
        <v>141</v>
      </c>
      <c r="B143" s="16">
        <v>3</v>
      </c>
      <c r="C143" s="31" t="s">
        <v>605</v>
      </c>
      <c r="D143" s="40">
        <f>ноябрь!D143-декабрь!E143</f>
        <v>-704.28503645410615</v>
      </c>
      <c r="E143" s="40">
        <f t="shared" si="2"/>
        <v>0</v>
      </c>
      <c r="F143" s="36"/>
      <c r="G143" s="36"/>
      <c r="H143" s="36"/>
      <c r="I143" s="27"/>
      <c r="J143" s="36"/>
      <c r="K143" s="36"/>
      <c r="L143" s="36"/>
      <c r="M143" s="36"/>
      <c r="N143" s="36"/>
      <c r="O143" s="29"/>
      <c r="P143" s="36"/>
      <c r="Q143" s="29"/>
      <c r="R143" s="36"/>
      <c r="S143" s="36"/>
      <c r="T143" s="36"/>
      <c r="U143" s="36"/>
      <c r="V143" s="36"/>
      <c r="W143" s="36"/>
      <c r="X143" s="36"/>
      <c r="Y143" s="29"/>
      <c r="Z143" s="36"/>
      <c r="AA143" s="66"/>
      <c r="AB143" s="36"/>
      <c r="AC143" s="36"/>
      <c r="AD143" s="36"/>
      <c r="AE143" s="36"/>
      <c r="AF143" s="36"/>
      <c r="AG143" s="36"/>
      <c r="AH143" s="29"/>
      <c r="AI143" s="36"/>
      <c r="AJ143" s="29"/>
      <c r="AK143" s="36"/>
      <c r="AL143" s="36"/>
      <c r="AM143" s="36"/>
      <c r="AN143" s="29"/>
      <c r="AO143" s="36"/>
      <c r="AP143" s="29"/>
      <c r="AQ143" s="36"/>
      <c r="AR143" s="29"/>
      <c r="AS143" s="36"/>
      <c r="AT143" s="36"/>
      <c r="AU143" s="36"/>
      <c r="AV143" s="29"/>
      <c r="AW143" s="36"/>
      <c r="AX143" s="36"/>
      <c r="AY143" s="36"/>
      <c r="AZ143" s="29"/>
      <c r="BA143" s="36"/>
      <c r="BB143" s="36"/>
      <c r="BC143" s="36"/>
      <c r="BD143" s="36"/>
      <c r="BE143" s="36"/>
      <c r="BF143" s="36"/>
      <c r="BG143" s="36"/>
      <c r="BH143" s="36"/>
      <c r="BI143" s="36"/>
      <c r="BJ143" s="29"/>
      <c r="BK143" s="36"/>
      <c r="BL143" s="29"/>
      <c r="BM143" s="36"/>
      <c r="BN143" s="36"/>
      <c r="BO143" s="36"/>
      <c r="BP143" s="29"/>
      <c r="BQ143" s="36"/>
      <c r="BR143" s="29"/>
      <c r="BS143" s="36"/>
      <c r="BT143" s="36"/>
      <c r="BU143" s="36"/>
      <c r="BV143" s="36"/>
    </row>
    <row r="144" spans="1:74" x14ac:dyDescent="0.25">
      <c r="A144" s="16">
        <v>142</v>
      </c>
      <c r="B144" s="16">
        <v>3</v>
      </c>
      <c r="C144" s="31" t="s">
        <v>606</v>
      </c>
      <c r="D144" s="40">
        <f>ноябрь!D144-декабрь!E144</f>
        <v>77.207506840579725</v>
      </c>
      <c r="E144" s="40">
        <f t="shared" si="2"/>
        <v>0</v>
      </c>
      <c r="F144" s="36"/>
      <c r="G144" s="36"/>
      <c r="H144" s="36"/>
      <c r="I144" s="27"/>
      <c r="J144" s="36"/>
      <c r="K144" s="36"/>
      <c r="L144" s="36"/>
      <c r="M144" s="36"/>
      <c r="N144" s="36"/>
      <c r="O144" s="29"/>
      <c r="P144" s="36"/>
      <c r="Q144" s="29"/>
      <c r="R144" s="36"/>
      <c r="S144" s="36"/>
      <c r="T144" s="36"/>
      <c r="U144" s="36"/>
      <c r="V144" s="36"/>
      <c r="W144" s="36"/>
      <c r="X144" s="36"/>
      <c r="Y144" s="29"/>
      <c r="Z144" s="36"/>
      <c r="AA144" s="66"/>
      <c r="AB144" s="36"/>
      <c r="AC144" s="36"/>
      <c r="AD144" s="36"/>
      <c r="AE144" s="36"/>
      <c r="AF144" s="36"/>
      <c r="AG144" s="36"/>
      <c r="AH144" s="29"/>
      <c r="AI144" s="36"/>
      <c r="AJ144" s="29"/>
      <c r="AK144" s="36"/>
      <c r="AL144" s="36"/>
      <c r="AM144" s="36"/>
      <c r="AN144" s="29"/>
      <c r="AO144" s="36"/>
      <c r="AP144" s="29"/>
      <c r="AQ144" s="36"/>
      <c r="AR144" s="29"/>
      <c r="AS144" s="36"/>
      <c r="AT144" s="36"/>
      <c r="AU144" s="36"/>
      <c r="AV144" s="29"/>
      <c r="AW144" s="36"/>
      <c r="AX144" s="36"/>
      <c r="AY144" s="36"/>
      <c r="AZ144" s="29"/>
      <c r="BA144" s="36"/>
      <c r="BB144" s="36"/>
      <c r="BC144" s="36"/>
      <c r="BD144" s="36"/>
      <c r="BE144" s="36"/>
      <c r="BF144" s="36"/>
      <c r="BG144" s="36"/>
      <c r="BH144" s="36"/>
      <c r="BI144" s="36"/>
      <c r="BJ144" s="29"/>
      <c r="BK144" s="36"/>
      <c r="BL144" s="29"/>
      <c r="BM144" s="36"/>
      <c r="BN144" s="36"/>
      <c r="BO144" s="36"/>
      <c r="BP144" s="29"/>
      <c r="BQ144" s="36"/>
      <c r="BR144" s="29"/>
      <c r="BS144" s="36"/>
      <c r="BT144" s="36"/>
      <c r="BU144" s="36"/>
      <c r="BV144" s="36"/>
    </row>
    <row r="145" spans="1:74" x14ac:dyDescent="0.25">
      <c r="A145" s="16">
        <v>143</v>
      </c>
      <c r="B145" s="16">
        <v>3</v>
      </c>
      <c r="C145" s="31" t="s">
        <v>943</v>
      </c>
      <c r="D145" s="40">
        <f>ноябрь!D145-декабрь!E145</f>
        <v>439.27985657971016</v>
      </c>
      <c r="E145" s="40">
        <f t="shared" si="2"/>
        <v>0</v>
      </c>
      <c r="F145" s="36"/>
      <c r="G145" s="36"/>
      <c r="H145" s="36"/>
      <c r="I145" s="27"/>
      <c r="J145" s="36"/>
      <c r="K145" s="36"/>
      <c r="L145" s="36"/>
      <c r="M145" s="36"/>
      <c r="N145" s="36"/>
      <c r="O145" s="29"/>
      <c r="P145" s="36"/>
      <c r="Q145" s="29"/>
      <c r="R145" s="36"/>
      <c r="S145" s="36"/>
      <c r="T145" s="36"/>
      <c r="U145" s="36"/>
      <c r="V145" s="36"/>
      <c r="W145" s="36"/>
      <c r="X145" s="36"/>
      <c r="Y145" s="29"/>
      <c r="Z145" s="36"/>
      <c r="AA145" s="66"/>
      <c r="AB145" s="36"/>
      <c r="AC145" s="36"/>
      <c r="AD145" s="36"/>
      <c r="AE145" s="36"/>
      <c r="AF145" s="36"/>
      <c r="AG145" s="36"/>
      <c r="AH145" s="29"/>
      <c r="AI145" s="36"/>
      <c r="AJ145" s="29"/>
      <c r="AK145" s="36"/>
      <c r="AL145" s="36"/>
      <c r="AM145" s="36"/>
      <c r="AN145" s="29"/>
      <c r="AO145" s="36"/>
      <c r="AP145" s="29"/>
      <c r="AQ145" s="36"/>
      <c r="AR145" s="29"/>
      <c r="AS145" s="36"/>
      <c r="AT145" s="36"/>
      <c r="AU145" s="36"/>
      <c r="AV145" s="29"/>
      <c r="AW145" s="36"/>
      <c r="AX145" s="36"/>
      <c r="AY145" s="36"/>
      <c r="AZ145" s="29"/>
      <c r="BA145" s="36"/>
      <c r="BB145" s="36"/>
      <c r="BC145" s="36"/>
      <c r="BD145" s="36"/>
      <c r="BE145" s="36"/>
      <c r="BF145" s="36"/>
      <c r="BG145" s="36"/>
      <c r="BH145" s="36"/>
      <c r="BI145" s="36"/>
      <c r="BJ145" s="29"/>
      <c r="BK145" s="36"/>
      <c r="BL145" s="29"/>
      <c r="BM145" s="36"/>
      <c r="BN145" s="36"/>
      <c r="BO145" s="36"/>
      <c r="BP145" s="29"/>
      <c r="BQ145" s="36"/>
      <c r="BR145" s="29"/>
      <c r="BS145" s="36"/>
      <c r="BT145" s="36"/>
      <c r="BU145" s="36"/>
      <c r="BV145" s="36"/>
    </row>
    <row r="146" spans="1:74" x14ac:dyDescent="0.25">
      <c r="A146" s="16">
        <v>144</v>
      </c>
      <c r="B146" s="16">
        <v>3</v>
      </c>
      <c r="C146" s="31" t="s">
        <v>607</v>
      </c>
      <c r="D146" s="40">
        <f>ноябрь!D146-декабрь!E146</f>
        <v>285.32855400966179</v>
      </c>
      <c r="E146" s="40">
        <f t="shared" si="2"/>
        <v>0</v>
      </c>
      <c r="F146" s="36"/>
      <c r="G146" s="36"/>
      <c r="H146" s="36"/>
      <c r="I146" s="27"/>
      <c r="J146" s="36"/>
      <c r="K146" s="36"/>
      <c r="L146" s="36"/>
      <c r="M146" s="36"/>
      <c r="N146" s="36"/>
      <c r="O146" s="29"/>
      <c r="P146" s="36"/>
      <c r="Q146" s="29"/>
      <c r="R146" s="36"/>
      <c r="S146" s="36"/>
      <c r="T146" s="36"/>
      <c r="U146" s="36"/>
      <c r="V146" s="36"/>
      <c r="W146" s="36"/>
      <c r="X146" s="36"/>
      <c r="Y146" s="29"/>
      <c r="Z146" s="36"/>
      <c r="AA146" s="66"/>
      <c r="AB146" s="36"/>
      <c r="AC146" s="36"/>
      <c r="AD146" s="36"/>
      <c r="AE146" s="36"/>
      <c r="AF146" s="36"/>
      <c r="AG146" s="36"/>
      <c r="AH146" s="29"/>
      <c r="AI146" s="36"/>
      <c r="AJ146" s="29"/>
      <c r="AK146" s="36"/>
      <c r="AL146" s="36"/>
      <c r="AM146" s="36"/>
      <c r="AN146" s="29"/>
      <c r="AO146" s="36"/>
      <c r="AP146" s="29"/>
      <c r="AQ146" s="36"/>
      <c r="AR146" s="29"/>
      <c r="AS146" s="36"/>
      <c r="AT146" s="36"/>
      <c r="AU146" s="36"/>
      <c r="AV146" s="29"/>
      <c r="AW146" s="36"/>
      <c r="AX146" s="36"/>
      <c r="AY146" s="36"/>
      <c r="AZ146" s="29"/>
      <c r="BA146" s="36"/>
      <c r="BB146" s="36"/>
      <c r="BC146" s="36"/>
      <c r="BD146" s="36"/>
      <c r="BE146" s="36"/>
      <c r="BF146" s="36"/>
      <c r="BG146" s="36"/>
      <c r="BH146" s="36"/>
      <c r="BI146" s="36"/>
      <c r="BJ146" s="29"/>
      <c r="BK146" s="36"/>
      <c r="BL146" s="29"/>
      <c r="BM146" s="36"/>
      <c r="BN146" s="36"/>
      <c r="BO146" s="36"/>
      <c r="BP146" s="29"/>
      <c r="BQ146" s="36"/>
      <c r="BR146" s="29"/>
      <c r="BS146" s="36"/>
      <c r="BT146" s="36"/>
      <c r="BU146" s="36"/>
      <c r="BV146" s="36"/>
    </row>
    <row r="147" spans="1:74" x14ac:dyDescent="0.25">
      <c r="A147" s="16">
        <v>145</v>
      </c>
      <c r="B147" s="16">
        <v>3</v>
      </c>
      <c r="C147" s="31" t="s">
        <v>941</v>
      </c>
      <c r="D147" s="40">
        <f>ноябрь!D147-декабрь!E147</f>
        <v>84.160172048309022</v>
      </c>
      <c r="E147" s="40">
        <f t="shared" si="2"/>
        <v>0</v>
      </c>
      <c r="F147" s="36"/>
      <c r="G147" s="36"/>
      <c r="H147" s="36"/>
      <c r="I147" s="27"/>
      <c r="J147" s="36"/>
      <c r="K147" s="36"/>
      <c r="L147" s="36"/>
      <c r="M147" s="36"/>
      <c r="N147" s="36"/>
      <c r="O147" s="29"/>
      <c r="P147" s="36"/>
      <c r="Q147" s="29"/>
      <c r="R147" s="36"/>
      <c r="S147" s="36"/>
      <c r="T147" s="36"/>
      <c r="U147" s="36"/>
      <c r="V147" s="36"/>
      <c r="W147" s="36"/>
      <c r="X147" s="36"/>
      <c r="Y147" s="29"/>
      <c r="Z147" s="36"/>
      <c r="AA147" s="66"/>
      <c r="AB147" s="36"/>
      <c r="AC147" s="36"/>
      <c r="AD147" s="36"/>
      <c r="AE147" s="36"/>
      <c r="AF147" s="36"/>
      <c r="AG147" s="36"/>
      <c r="AH147" s="29"/>
      <c r="AI147" s="36"/>
      <c r="AJ147" s="29"/>
      <c r="AK147" s="36"/>
      <c r="AL147" s="36"/>
      <c r="AM147" s="36"/>
      <c r="AN147" s="29"/>
      <c r="AO147" s="36"/>
      <c r="AP147" s="29"/>
      <c r="AQ147" s="36"/>
      <c r="AR147" s="29"/>
      <c r="AS147" s="36"/>
      <c r="AT147" s="36"/>
      <c r="AU147" s="36"/>
      <c r="AV147" s="29"/>
      <c r="AW147" s="36"/>
      <c r="AX147" s="36"/>
      <c r="AY147" s="36"/>
      <c r="AZ147" s="29"/>
      <c r="BA147" s="36"/>
      <c r="BB147" s="36"/>
      <c r="BC147" s="36"/>
      <c r="BD147" s="36"/>
      <c r="BE147" s="36"/>
      <c r="BF147" s="36"/>
      <c r="BG147" s="36"/>
      <c r="BH147" s="36"/>
      <c r="BI147" s="36"/>
      <c r="BJ147" s="29"/>
      <c r="BK147" s="36"/>
      <c r="BL147" s="29"/>
      <c r="BM147" s="36"/>
      <c r="BN147" s="36"/>
      <c r="BO147" s="36"/>
      <c r="BP147" s="29"/>
      <c r="BQ147" s="36"/>
      <c r="BR147" s="29"/>
      <c r="BS147" s="36"/>
      <c r="BT147" s="36"/>
      <c r="BU147" s="36"/>
      <c r="BV147" s="36"/>
    </row>
    <row r="148" spans="1:74" x14ac:dyDescent="0.25">
      <c r="A148" s="16">
        <v>146</v>
      </c>
      <c r="B148" s="16">
        <v>2</v>
      </c>
      <c r="C148" s="31" t="s">
        <v>608</v>
      </c>
      <c r="D148" s="40">
        <f>ноябрь!D148-декабрь!E148</f>
        <v>631.98364434782604</v>
      </c>
      <c r="E148" s="40">
        <f t="shared" si="2"/>
        <v>0</v>
      </c>
      <c r="F148" s="36"/>
      <c r="G148" s="36"/>
      <c r="H148" s="36"/>
      <c r="I148" s="27"/>
      <c r="J148" s="36"/>
      <c r="K148" s="36"/>
      <c r="L148" s="36"/>
      <c r="M148" s="36"/>
      <c r="N148" s="36"/>
      <c r="O148" s="29"/>
      <c r="P148" s="36"/>
      <c r="Q148" s="29"/>
      <c r="R148" s="36"/>
      <c r="S148" s="36"/>
      <c r="T148" s="36"/>
      <c r="U148" s="36"/>
      <c r="V148" s="36"/>
      <c r="W148" s="36"/>
      <c r="X148" s="36"/>
      <c r="Y148" s="29"/>
      <c r="Z148" s="36"/>
      <c r="AA148" s="66"/>
      <c r="AB148" s="36"/>
      <c r="AC148" s="36"/>
      <c r="AD148" s="36"/>
      <c r="AE148" s="36"/>
      <c r="AF148" s="36"/>
      <c r="AG148" s="36"/>
      <c r="AH148" s="29"/>
      <c r="AI148" s="36"/>
      <c r="AJ148" s="29"/>
      <c r="AK148" s="36"/>
      <c r="AL148" s="36"/>
      <c r="AM148" s="36"/>
      <c r="AN148" s="29"/>
      <c r="AO148" s="36"/>
      <c r="AP148" s="29"/>
      <c r="AQ148" s="36"/>
      <c r="AR148" s="29"/>
      <c r="AS148" s="36"/>
      <c r="AT148" s="36"/>
      <c r="AU148" s="36"/>
      <c r="AV148" s="29"/>
      <c r="AW148" s="36"/>
      <c r="AX148" s="36"/>
      <c r="AY148" s="36"/>
      <c r="AZ148" s="29"/>
      <c r="BA148" s="36"/>
      <c r="BB148" s="36"/>
      <c r="BC148" s="36"/>
      <c r="BD148" s="36"/>
      <c r="BE148" s="36"/>
      <c r="BF148" s="36"/>
      <c r="BG148" s="36"/>
      <c r="BH148" s="36"/>
      <c r="BI148" s="36"/>
      <c r="BJ148" s="29"/>
      <c r="BK148" s="36"/>
      <c r="BL148" s="29"/>
      <c r="BM148" s="36"/>
      <c r="BN148" s="36"/>
      <c r="BO148" s="36"/>
      <c r="BP148" s="29"/>
      <c r="BQ148" s="36"/>
      <c r="BR148" s="29"/>
      <c r="BS148" s="36"/>
      <c r="BT148" s="36"/>
      <c r="BU148" s="36"/>
      <c r="BV148" s="36"/>
    </row>
    <row r="149" spans="1:74" x14ac:dyDescent="0.25">
      <c r="A149" s="16">
        <v>147</v>
      </c>
      <c r="B149" s="16">
        <v>2</v>
      </c>
      <c r="C149" s="31" t="s">
        <v>609</v>
      </c>
      <c r="D149" s="40">
        <f>ноябрь!D149-декабрь!E149</f>
        <v>852.32178900483075</v>
      </c>
      <c r="E149" s="40">
        <f t="shared" si="2"/>
        <v>0</v>
      </c>
      <c r="F149" s="36"/>
      <c r="G149" s="36"/>
      <c r="H149" s="36"/>
      <c r="I149" s="27"/>
      <c r="J149" s="36"/>
      <c r="K149" s="36"/>
      <c r="L149" s="36"/>
      <c r="M149" s="36"/>
      <c r="N149" s="36"/>
      <c r="O149" s="29"/>
      <c r="P149" s="36"/>
      <c r="Q149" s="29"/>
      <c r="R149" s="36"/>
      <c r="S149" s="36"/>
      <c r="T149" s="36"/>
      <c r="U149" s="36"/>
      <c r="V149" s="36"/>
      <c r="W149" s="36"/>
      <c r="X149" s="36"/>
      <c r="Y149" s="29"/>
      <c r="Z149" s="36"/>
      <c r="AA149" s="66"/>
      <c r="AB149" s="36"/>
      <c r="AC149" s="36"/>
      <c r="AD149" s="36"/>
      <c r="AE149" s="36"/>
      <c r="AF149" s="36"/>
      <c r="AG149" s="36"/>
      <c r="AH149" s="29"/>
      <c r="AI149" s="36"/>
      <c r="AJ149" s="29"/>
      <c r="AK149" s="36"/>
      <c r="AL149" s="36"/>
      <c r="AM149" s="36"/>
      <c r="AN149" s="29"/>
      <c r="AO149" s="36"/>
      <c r="AP149" s="29"/>
      <c r="AQ149" s="36"/>
      <c r="AR149" s="29"/>
      <c r="AS149" s="36"/>
      <c r="AT149" s="36"/>
      <c r="AU149" s="36"/>
      <c r="AV149" s="29"/>
      <c r="AW149" s="36"/>
      <c r="AX149" s="36"/>
      <c r="AY149" s="36"/>
      <c r="AZ149" s="29"/>
      <c r="BA149" s="36"/>
      <c r="BB149" s="36"/>
      <c r="BC149" s="36"/>
      <c r="BD149" s="36"/>
      <c r="BE149" s="36"/>
      <c r="BF149" s="36"/>
      <c r="BG149" s="36"/>
      <c r="BH149" s="36"/>
      <c r="BI149" s="36"/>
      <c r="BJ149" s="29"/>
      <c r="BK149" s="36"/>
      <c r="BL149" s="29"/>
      <c r="BM149" s="36"/>
      <c r="BN149" s="36"/>
      <c r="BO149" s="36"/>
      <c r="BP149" s="29"/>
      <c r="BQ149" s="36"/>
      <c r="BR149" s="29"/>
      <c r="BS149" s="36"/>
      <c r="BT149" s="36"/>
      <c r="BU149" s="36"/>
      <c r="BV149" s="36"/>
    </row>
    <row r="150" spans="1:74" x14ac:dyDescent="0.25">
      <c r="A150" s="16">
        <v>148</v>
      </c>
      <c r="B150" s="16">
        <v>2</v>
      </c>
      <c r="C150" s="31" t="s">
        <v>610</v>
      </c>
      <c r="D150" s="40">
        <f>ноябрь!D150-декабрь!E150</f>
        <v>-1551.463806483092</v>
      </c>
      <c r="E150" s="40">
        <f t="shared" si="2"/>
        <v>0</v>
      </c>
      <c r="F150" s="36"/>
      <c r="G150" s="36"/>
      <c r="H150" s="36"/>
      <c r="I150" s="27"/>
      <c r="J150" s="36"/>
      <c r="K150" s="36"/>
      <c r="L150" s="36"/>
      <c r="M150" s="36"/>
      <c r="N150" s="36"/>
      <c r="O150" s="29"/>
      <c r="P150" s="36"/>
      <c r="Q150" s="29"/>
      <c r="R150" s="36"/>
      <c r="S150" s="36"/>
      <c r="T150" s="36"/>
      <c r="U150" s="36"/>
      <c r="V150" s="36"/>
      <c r="W150" s="36"/>
      <c r="X150" s="36"/>
      <c r="Y150" s="29"/>
      <c r="Z150" s="36"/>
      <c r="AA150" s="66"/>
      <c r="AB150" s="36"/>
      <c r="AC150" s="36"/>
      <c r="AD150" s="36"/>
      <c r="AE150" s="36"/>
      <c r="AF150" s="36"/>
      <c r="AG150" s="36"/>
      <c r="AH150" s="29"/>
      <c r="AI150" s="36"/>
      <c r="AJ150" s="29"/>
      <c r="AK150" s="36"/>
      <c r="AL150" s="36"/>
      <c r="AM150" s="36"/>
      <c r="AN150" s="29"/>
      <c r="AO150" s="36"/>
      <c r="AP150" s="29"/>
      <c r="AQ150" s="36"/>
      <c r="AR150" s="29"/>
      <c r="AS150" s="36"/>
      <c r="AT150" s="36"/>
      <c r="AU150" s="36"/>
      <c r="AV150" s="29"/>
      <c r="AW150" s="36"/>
      <c r="AX150" s="36"/>
      <c r="AY150" s="36"/>
      <c r="AZ150" s="29"/>
      <c r="BA150" s="36"/>
      <c r="BB150" s="36"/>
      <c r="BC150" s="36"/>
      <c r="BD150" s="36"/>
      <c r="BE150" s="36"/>
      <c r="BF150" s="36"/>
      <c r="BG150" s="36"/>
      <c r="BH150" s="36"/>
      <c r="BI150" s="36"/>
      <c r="BJ150" s="29"/>
      <c r="BK150" s="36"/>
      <c r="BL150" s="29"/>
      <c r="BM150" s="36"/>
      <c r="BN150" s="36"/>
      <c r="BO150" s="36"/>
      <c r="BP150" s="29"/>
      <c r="BQ150" s="36"/>
      <c r="BR150" s="29"/>
      <c r="BS150" s="36"/>
      <c r="BT150" s="36"/>
      <c r="BU150" s="36"/>
      <c r="BV150" s="36"/>
    </row>
    <row r="151" spans="1:74" x14ac:dyDescent="0.25">
      <c r="A151" s="16">
        <v>149</v>
      </c>
      <c r="B151" s="16">
        <v>2</v>
      </c>
      <c r="C151" s="31" t="s">
        <v>611</v>
      </c>
      <c r="D151" s="40">
        <f>ноябрь!D151-декабрь!E151</f>
        <v>-571.59083942995164</v>
      </c>
      <c r="E151" s="40">
        <f t="shared" si="2"/>
        <v>0</v>
      </c>
      <c r="F151" s="36"/>
      <c r="G151" s="36"/>
      <c r="H151" s="36"/>
      <c r="I151" s="27"/>
      <c r="J151" s="36"/>
      <c r="K151" s="36"/>
      <c r="L151" s="36"/>
      <c r="M151" s="36"/>
      <c r="N151" s="36"/>
      <c r="O151" s="29"/>
      <c r="P151" s="36"/>
      <c r="Q151" s="29"/>
      <c r="R151" s="36"/>
      <c r="S151" s="36"/>
      <c r="T151" s="36"/>
      <c r="U151" s="36"/>
      <c r="V151" s="36"/>
      <c r="W151" s="36"/>
      <c r="X151" s="36"/>
      <c r="Y151" s="29"/>
      <c r="Z151" s="36"/>
      <c r="AA151" s="66"/>
      <c r="AB151" s="36"/>
      <c r="AC151" s="36"/>
      <c r="AD151" s="36"/>
      <c r="AE151" s="36"/>
      <c r="AF151" s="36"/>
      <c r="AG151" s="36"/>
      <c r="AH151" s="29"/>
      <c r="AI151" s="36"/>
      <c r="AJ151" s="29"/>
      <c r="AK151" s="36"/>
      <c r="AL151" s="36"/>
      <c r="AM151" s="36"/>
      <c r="AN151" s="29"/>
      <c r="AO151" s="36"/>
      <c r="AP151" s="29"/>
      <c r="AQ151" s="36"/>
      <c r="AR151" s="29"/>
      <c r="AS151" s="36"/>
      <c r="AT151" s="36"/>
      <c r="AU151" s="36"/>
      <c r="AV151" s="29"/>
      <c r="AW151" s="36"/>
      <c r="AX151" s="36"/>
      <c r="AY151" s="36"/>
      <c r="AZ151" s="29"/>
      <c r="BA151" s="36"/>
      <c r="BB151" s="36"/>
      <c r="BC151" s="36"/>
      <c r="BD151" s="36"/>
      <c r="BE151" s="36"/>
      <c r="BF151" s="36"/>
      <c r="BG151" s="36"/>
      <c r="BH151" s="36"/>
      <c r="BI151" s="36"/>
      <c r="BJ151" s="29"/>
      <c r="BK151" s="36"/>
      <c r="BL151" s="29"/>
      <c r="BM151" s="36"/>
      <c r="BN151" s="36"/>
      <c r="BO151" s="36"/>
      <c r="BP151" s="29"/>
      <c r="BQ151" s="36"/>
      <c r="BR151" s="29"/>
      <c r="BS151" s="36"/>
      <c r="BT151" s="36"/>
      <c r="BU151" s="36"/>
      <c r="BV151" s="36"/>
    </row>
    <row r="152" spans="1:74" x14ac:dyDescent="0.25">
      <c r="A152" s="16">
        <v>150</v>
      </c>
      <c r="B152" s="16">
        <v>1</v>
      </c>
      <c r="C152" s="31" t="s">
        <v>612</v>
      </c>
      <c r="D152" s="40">
        <f>ноябрь!D152-декабрь!E152</f>
        <v>118.38883625120781</v>
      </c>
      <c r="E152" s="40">
        <f t="shared" si="2"/>
        <v>0</v>
      </c>
      <c r="F152" s="36"/>
      <c r="G152" s="36"/>
      <c r="H152" s="36"/>
      <c r="I152" s="27"/>
      <c r="J152" s="36"/>
      <c r="K152" s="36"/>
      <c r="L152" s="36"/>
      <c r="M152" s="36"/>
      <c r="N152" s="36"/>
      <c r="O152" s="29"/>
      <c r="P152" s="36"/>
      <c r="Q152" s="29"/>
      <c r="R152" s="36"/>
      <c r="S152" s="36"/>
      <c r="T152" s="36"/>
      <c r="U152" s="36"/>
      <c r="V152" s="36"/>
      <c r="W152" s="36"/>
      <c r="X152" s="36"/>
      <c r="Y152" s="29"/>
      <c r="Z152" s="36"/>
      <c r="AA152" s="66"/>
      <c r="AB152" s="36"/>
      <c r="AC152" s="36"/>
      <c r="AD152" s="36"/>
      <c r="AE152" s="36"/>
      <c r="AF152" s="36"/>
      <c r="AG152" s="36"/>
      <c r="AH152" s="29"/>
      <c r="AI152" s="36"/>
      <c r="AJ152" s="29"/>
      <c r="AK152" s="36"/>
      <c r="AL152" s="36"/>
      <c r="AM152" s="36"/>
      <c r="AN152" s="29"/>
      <c r="AO152" s="36"/>
      <c r="AP152" s="29"/>
      <c r="AQ152" s="36"/>
      <c r="AR152" s="29"/>
      <c r="AS152" s="36"/>
      <c r="AT152" s="36"/>
      <c r="AU152" s="36"/>
      <c r="AV152" s="29"/>
      <c r="AW152" s="36"/>
      <c r="AX152" s="36"/>
      <c r="AY152" s="36"/>
      <c r="AZ152" s="29"/>
      <c r="BA152" s="36"/>
      <c r="BB152" s="36"/>
      <c r="BC152" s="36"/>
      <c r="BD152" s="36"/>
      <c r="BE152" s="36"/>
      <c r="BF152" s="36"/>
      <c r="BG152" s="36"/>
      <c r="BH152" s="36"/>
      <c r="BI152" s="36"/>
      <c r="BJ152" s="29"/>
      <c r="BK152" s="36"/>
      <c r="BL152" s="29"/>
      <c r="BM152" s="36"/>
      <c r="BN152" s="36"/>
      <c r="BO152" s="36"/>
      <c r="BP152" s="29"/>
      <c r="BQ152" s="36"/>
      <c r="BR152" s="29"/>
      <c r="BS152" s="36"/>
      <c r="BT152" s="36"/>
      <c r="BU152" s="36"/>
      <c r="BV152" s="36"/>
    </row>
    <row r="153" spans="1:74" x14ac:dyDescent="0.25">
      <c r="A153" s="16">
        <v>151</v>
      </c>
      <c r="B153" s="16">
        <v>2</v>
      </c>
      <c r="C153" s="31" t="s">
        <v>613</v>
      </c>
      <c r="D153" s="40">
        <f>ноябрь!D153-декабрь!E153</f>
        <v>1229.4701844251208</v>
      </c>
      <c r="E153" s="40">
        <f t="shared" si="2"/>
        <v>0</v>
      </c>
      <c r="F153" s="36"/>
      <c r="G153" s="36"/>
      <c r="H153" s="36"/>
      <c r="I153" s="27"/>
      <c r="J153" s="36"/>
      <c r="K153" s="36"/>
      <c r="L153" s="36"/>
      <c r="M153" s="36"/>
      <c r="N153" s="36"/>
      <c r="O153" s="29"/>
      <c r="P153" s="36"/>
      <c r="Q153" s="29"/>
      <c r="R153" s="36"/>
      <c r="S153" s="36"/>
      <c r="T153" s="36"/>
      <c r="U153" s="36"/>
      <c r="V153" s="36"/>
      <c r="W153" s="36"/>
      <c r="X153" s="36"/>
      <c r="Y153" s="29"/>
      <c r="Z153" s="36"/>
      <c r="AA153" s="66"/>
      <c r="AB153" s="36"/>
      <c r="AC153" s="36"/>
      <c r="AD153" s="36"/>
      <c r="AE153" s="36"/>
      <c r="AF153" s="36"/>
      <c r="AG153" s="36"/>
      <c r="AH153" s="29"/>
      <c r="AI153" s="36"/>
      <c r="AJ153" s="29"/>
      <c r="AK153" s="36"/>
      <c r="AL153" s="36"/>
      <c r="AM153" s="36"/>
      <c r="AN153" s="29"/>
      <c r="AO153" s="36"/>
      <c r="AP153" s="29"/>
      <c r="AQ153" s="36"/>
      <c r="AR153" s="29"/>
      <c r="AS153" s="36"/>
      <c r="AT153" s="36"/>
      <c r="AU153" s="36"/>
      <c r="AV153" s="29"/>
      <c r="AW153" s="36"/>
      <c r="AX153" s="36"/>
      <c r="AY153" s="36"/>
      <c r="AZ153" s="29"/>
      <c r="BA153" s="36"/>
      <c r="BB153" s="36"/>
      <c r="BC153" s="36"/>
      <c r="BD153" s="36"/>
      <c r="BE153" s="36"/>
      <c r="BF153" s="36"/>
      <c r="BG153" s="36"/>
      <c r="BH153" s="36"/>
      <c r="BI153" s="36"/>
      <c r="BJ153" s="29"/>
      <c r="BK153" s="36"/>
      <c r="BL153" s="29"/>
      <c r="BM153" s="36"/>
      <c r="BN153" s="36"/>
      <c r="BO153" s="36"/>
      <c r="BP153" s="29"/>
      <c r="BQ153" s="36"/>
      <c r="BR153" s="29"/>
      <c r="BS153" s="36"/>
      <c r="BT153" s="36"/>
      <c r="BU153" s="36"/>
      <c r="BV153" s="36"/>
    </row>
    <row r="154" spans="1:74" x14ac:dyDescent="0.25">
      <c r="A154" s="16">
        <v>152</v>
      </c>
      <c r="B154" s="16">
        <v>1</v>
      </c>
      <c r="C154" s="31" t="s">
        <v>614</v>
      </c>
      <c r="D154" s="40">
        <f>ноябрь!D154-декабрь!E154</f>
        <v>422.21802515942028</v>
      </c>
      <c r="E154" s="40">
        <f t="shared" si="2"/>
        <v>0</v>
      </c>
      <c r="F154" s="36"/>
      <c r="G154" s="36"/>
      <c r="H154" s="36"/>
      <c r="I154" s="27"/>
      <c r="J154" s="36"/>
      <c r="K154" s="36"/>
      <c r="L154" s="36"/>
      <c r="M154" s="36"/>
      <c r="N154" s="36"/>
      <c r="O154" s="29"/>
      <c r="P154" s="36"/>
      <c r="Q154" s="29"/>
      <c r="R154" s="36"/>
      <c r="S154" s="36"/>
      <c r="T154" s="36"/>
      <c r="U154" s="36"/>
      <c r="V154" s="36"/>
      <c r="W154" s="36"/>
      <c r="X154" s="36"/>
      <c r="Y154" s="29"/>
      <c r="Z154" s="36"/>
      <c r="AA154" s="66"/>
      <c r="AB154" s="36"/>
      <c r="AC154" s="36"/>
      <c r="AD154" s="36"/>
      <c r="AE154" s="36"/>
      <c r="AF154" s="36"/>
      <c r="AG154" s="36"/>
      <c r="AH154" s="29"/>
      <c r="AI154" s="36"/>
      <c r="AJ154" s="29"/>
      <c r="AK154" s="36"/>
      <c r="AL154" s="36"/>
      <c r="AM154" s="36"/>
      <c r="AN154" s="29"/>
      <c r="AO154" s="36"/>
      <c r="AP154" s="29"/>
      <c r="AQ154" s="36"/>
      <c r="AR154" s="29"/>
      <c r="AS154" s="36"/>
      <c r="AT154" s="36"/>
      <c r="AU154" s="36"/>
      <c r="AV154" s="29"/>
      <c r="AW154" s="36"/>
      <c r="AX154" s="36"/>
      <c r="AY154" s="36"/>
      <c r="AZ154" s="29"/>
      <c r="BA154" s="36"/>
      <c r="BB154" s="36"/>
      <c r="BC154" s="36"/>
      <c r="BD154" s="36"/>
      <c r="BE154" s="36"/>
      <c r="BF154" s="36"/>
      <c r="BG154" s="36"/>
      <c r="BH154" s="36"/>
      <c r="BI154" s="36"/>
      <c r="BJ154" s="29"/>
      <c r="BK154" s="36"/>
      <c r="BL154" s="29"/>
      <c r="BM154" s="36"/>
      <c r="BN154" s="36"/>
      <c r="BO154" s="36"/>
      <c r="BP154" s="29"/>
      <c r="BQ154" s="36"/>
      <c r="BR154" s="29"/>
      <c r="BS154" s="36"/>
      <c r="BT154" s="36"/>
      <c r="BU154" s="36"/>
      <c r="BV154" s="36"/>
    </row>
    <row r="155" spans="1:74" x14ac:dyDescent="0.25">
      <c r="A155" s="16">
        <v>153</v>
      </c>
      <c r="B155" s="16">
        <v>1</v>
      </c>
      <c r="C155" s="31" t="s">
        <v>615</v>
      </c>
      <c r="D155" s="40">
        <f>ноябрь!D155-декабрь!E155</f>
        <v>886.68092749758455</v>
      </c>
      <c r="E155" s="40">
        <f t="shared" si="2"/>
        <v>0</v>
      </c>
      <c r="F155" s="36"/>
      <c r="G155" s="36"/>
      <c r="H155" s="36"/>
      <c r="I155" s="27"/>
      <c r="J155" s="36"/>
      <c r="K155" s="36"/>
      <c r="L155" s="36"/>
      <c r="M155" s="36"/>
      <c r="N155" s="36"/>
      <c r="O155" s="29"/>
      <c r="P155" s="36"/>
      <c r="Q155" s="29"/>
      <c r="R155" s="36"/>
      <c r="S155" s="36"/>
      <c r="T155" s="36"/>
      <c r="U155" s="36"/>
      <c r="V155" s="36"/>
      <c r="W155" s="36"/>
      <c r="X155" s="36"/>
      <c r="Y155" s="29"/>
      <c r="Z155" s="36"/>
      <c r="AA155" s="66"/>
      <c r="AB155" s="36"/>
      <c r="AC155" s="36"/>
      <c r="AD155" s="36"/>
      <c r="AE155" s="36"/>
      <c r="AF155" s="36"/>
      <c r="AG155" s="36"/>
      <c r="AH155" s="29"/>
      <c r="AI155" s="36"/>
      <c r="AJ155" s="29"/>
      <c r="AK155" s="36"/>
      <c r="AL155" s="36"/>
      <c r="AM155" s="36"/>
      <c r="AN155" s="29"/>
      <c r="AO155" s="36"/>
      <c r="AP155" s="29"/>
      <c r="AQ155" s="36"/>
      <c r="AR155" s="29"/>
      <c r="AS155" s="36"/>
      <c r="AT155" s="36"/>
      <c r="AU155" s="36"/>
      <c r="AV155" s="29"/>
      <c r="AW155" s="36"/>
      <c r="AX155" s="36"/>
      <c r="AY155" s="36"/>
      <c r="AZ155" s="29"/>
      <c r="BA155" s="36"/>
      <c r="BB155" s="36"/>
      <c r="BC155" s="36"/>
      <c r="BD155" s="36"/>
      <c r="BE155" s="36"/>
      <c r="BF155" s="36"/>
      <c r="BG155" s="36"/>
      <c r="BH155" s="36"/>
      <c r="BI155" s="36"/>
      <c r="BJ155" s="29"/>
      <c r="BK155" s="36"/>
      <c r="BL155" s="29"/>
      <c r="BM155" s="36"/>
      <c r="BN155" s="36"/>
      <c r="BO155" s="36"/>
      <c r="BP155" s="29"/>
      <c r="BQ155" s="36"/>
      <c r="BR155" s="29"/>
      <c r="BS155" s="36"/>
      <c r="BT155" s="36"/>
      <c r="BU155" s="36"/>
      <c r="BV155" s="36"/>
    </row>
    <row r="156" spans="1:74" x14ac:dyDescent="0.25">
      <c r="A156" s="16">
        <v>154</v>
      </c>
      <c r="B156" s="16">
        <v>1</v>
      </c>
      <c r="C156" s="31" t="s">
        <v>616</v>
      </c>
      <c r="D156" s="40">
        <f>ноябрь!D156-декабрь!E156</f>
        <v>-226.14057435748794</v>
      </c>
      <c r="E156" s="40">
        <f t="shared" si="2"/>
        <v>0</v>
      </c>
      <c r="F156" s="36"/>
      <c r="G156" s="36"/>
      <c r="H156" s="36"/>
      <c r="I156" s="27"/>
      <c r="J156" s="36"/>
      <c r="K156" s="36"/>
      <c r="L156" s="36"/>
      <c r="M156" s="36"/>
      <c r="N156" s="36"/>
      <c r="O156" s="29"/>
      <c r="P156" s="36"/>
      <c r="Q156" s="29"/>
      <c r="R156" s="36"/>
      <c r="S156" s="36"/>
      <c r="T156" s="36"/>
      <c r="U156" s="36"/>
      <c r="V156" s="36"/>
      <c r="W156" s="36"/>
      <c r="X156" s="36"/>
      <c r="Y156" s="29"/>
      <c r="Z156" s="36"/>
      <c r="AA156" s="66"/>
      <c r="AB156" s="36"/>
      <c r="AC156" s="36"/>
      <c r="AD156" s="36"/>
      <c r="AE156" s="36"/>
      <c r="AF156" s="36"/>
      <c r="AG156" s="36"/>
      <c r="AH156" s="29"/>
      <c r="AI156" s="36"/>
      <c r="AJ156" s="29"/>
      <c r="AK156" s="36"/>
      <c r="AL156" s="36"/>
      <c r="AM156" s="36"/>
      <c r="AN156" s="29"/>
      <c r="AO156" s="36"/>
      <c r="AP156" s="29"/>
      <c r="AQ156" s="36"/>
      <c r="AR156" s="29"/>
      <c r="AS156" s="36"/>
      <c r="AT156" s="36"/>
      <c r="AU156" s="36"/>
      <c r="AV156" s="29"/>
      <c r="AW156" s="36"/>
      <c r="AX156" s="36"/>
      <c r="AY156" s="36"/>
      <c r="AZ156" s="29"/>
      <c r="BA156" s="36"/>
      <c r="BB156" s="36"/>
      <c r="BC156" s="36"/>
      <c r="BD156" s="36"/>
      <c r="BE156" s="36"/>
      <c r="BF156" s="36"/>
      <c r="BG156" s="36"/>
      <c r="BH156" s="36"/>
      <c r="BI156" s="36"/>
      <c r="BJ156" s="29"/>
      <c r="BK156" s="36"/>
      <c r="BL156" s="29"/>
      <c r="BM156" s="36"/>
      <c r="BN156" s="36"/>
      <c r="BO156" s="36"/>
      <c r="BP156" s="29"/>
      <c r="BQ156" s="36"/>
      <c r="BR156" s="29"/>
      <c r="BS156" s="36"/>
      <c r="BT156" s="36"/>
      <c r="BU156" s="36"/>
      <c r="BV156" s="36"/>
    </row>
    <row r="157" spans="1:74" x14ac:dyDescent="0.25">
      <c r="A157" s="16">
        <v>155</v>
      </c>
      <c r="B157" s="16">
        <v>1</v>
      </c>
      <c r="C157" s="31" t="s">
        <v>617</v>
      </c>
      <c r="D157" s="40">
        <f>ноябрь!D157-декабрь!E157</f>
        <v>328.48224057971044</v>
      </c>
      <c r="E157" s="40">
        <f t="shared" si="2"/>
        <v>0</v>
      </c>
      <c r="F157" s="36"/>
      <c r="G157" s="36"/>
      <c r="H157" s="36"/>
      <c r="I157" s="27"/>
      <c r="J157" s="36"/>
      <c r="K157" s="36"/>
      <c r="L157" s="36"/>
      <c r="M157" s="36"/>
      <c r="N157" s="36"/>
      <c r="O157" s="29"/>
      <c r="P157" s="36"/>
      <c r="Q157" s="29"/>
      <c r="R157" s="36"/>
      <c r="S157" s="36"/>
      <c r="T157" s="36"/>
      <c r="U157" s="36"/>
      <c r="V157" s="36"/>
      <c r="W157" s="36"/>
      <c r="X157" s="36"/>
      <c r="Y157" s="29"/>
      <c r="Z157" s="36"/>
      <c r="AA157" s="66"/>
      <c r="AB157" s="36"/>
      <c r="AC157" s="36"/>
      <c r="AD157" s="36"/>
      <c r="AE157" s="36"/>
      <c r="AF157" s="36"/>
      <c r="AG157" s="36"/>
      <c r="AH157" s="29"/>
      <c r="AI157" s="36"/>
      <c r="AJ157" s="29"/>
      <c r="AK157" s="36"/>
      <c r="AL157" s="36"/>
      <c r="AM157" s="36"/>
      <c r="AN157" s="29"/>
      <c r="AO157" s="36"/>
      <c r="AP157" s="29"/>
      <c r="AQ157" s="36"/>
      <c r="AR157" s="29"/>
      <c r="AS157" s="36"/>
      <c r="AT157" s="36"/>
      <c r="AU157" s="36"/>
      <c r="AV157" s="29"/>
      <c r="AW157" s="36"/>
      <c r="AX157" s="36"/>
      <c r="AY157" s="36"/>
      <c r="AZ157" s="29"/>
      <c r="BA157" s="36"/>
      <c r="BB157" s="36"/>
      <c r="BC157" s="36"/>
      <c r="BD157" s="36"/>
      <c r="BE157" s="36"/>
      <c r="BF157" s="36"/>
      <c r="BG157" s="36"/>
      <c r="BH157" s="36"/>
      <c r="BI157" s="36"/>
      <c r="BJ157" s="29"/>
      <c r="BK157" s="36"/>
      <c r="BL157" s="29"/>
      <c r="BM157" s="36"/>
      <c r="BN157" s="36"/>
      <c r="BO157" s="36"/>
      <c r="BP157" s="29"/>
      <c r="BQ157" s="36"/>
      <c r="BR157" s="29"/>
      <c r="BS157" s="36"/>
      <c r="BT157" s="36"/>
      <c r="BU157" s="36"/>
      <c r="BV157" s="36"/>
    </row>
    <row r="158" spans="1:74" x14ac:dyDescent="0.25">
      <c r="A158" s="16">
        <v>156</v>
      </c>
      <c r="B158" s="16">
        <v>1</v>
      </c>
      <c r="C158" s="31" t="s">
        <v>618</v>
      </c>
      <c r="D158" s="40">
        <f>ноябрь!D158-декабрь!E158</f>
        <v>889.74893822222225</v>
      </c>
      <c r="E158" s="40">
        <f t="shared" si="2"/>
        <v>0</v>
      </c>
      <c r="F158" s="36"/>
      <c r="G158" s="36"/>
      <c r="H158" s="36"/>
      <c r="I158" s="27"/>
      <c r="J158" s="36"/>
      <c r="K158" s="36"/>
      <c r="L158" s="36"/>
      <c r="M158" s="36"/>
      <c r="N158" s="36"/>
      <c r="O158" s="29"/>
      <c r="P158" s="36"/>
      <c r="Q158" s="29"/>
      <c r="R158" s="36"/>
      <c r="S158" s="36"/>
      <c r="T158" s="36"/>
      <c r="U158" s="36"/>
      <c r="V158" s="36"/>
      <c r="W158" s="36"/>
      <c r="X158" s="36"/>
      <c r="Y158" s="29"/>
      <c r="Z158" s="36"/>
      <c r="AA158" s="66"/>
      <c r="AB158" s="36"/>
      <c r="AC158" s="36"/>
      <c r="AD158" s="36"/>
      <c r="AE158" s="36"/>
      <c r="AF158" s="36"/>
      <c r="AG158" s="36"/>
      <c r="AH158" s="29"/>
      <c r="AI158" s="36"/>
      <c r="AJ158" s="29"/>
      <c r="AK158" s="36"/>
      <c r="AL158" s="36"/>
      <c r="AM158" s="36"/>
      <c r="AN158" s="29"/>
      <c r="AO158" s="36"/>
      <c r="AP158" s="29"/>
      <c r="AQ158" s="36"/>
      <c r="AR158" s="29"/>
      <c r="AS158" s="36"/>
      <c r="AT158" s="36"/>
      <c r="AU158" s="36"/>
      <c r="AV158" s="29"/>
      <c r="AW158" s="36"/>
      <c r="AX158" s="36"/>
      <c r="AY158" s="36"/>
      <c r="AZ158" s="29"/>
      <c r="BA158" s="36"/>
      <c r="BB158" s="36"/>
      <c r="BC158" s="36"/>
      <c r="BD158" s="36"/>
      <c r="BE158" s="36"/>
      <c r="BF158" s="36"/>
      <c r="BG158" s="36"/>
      <c r="BH158" s="36"/>
      <c r="BI158" s="36"/>
      <c r="BJ158" s="29"/>
      <c r="BK158" s="36"/>
      <c r="BL158" s="29"/>
      <c r="BM158" s="36"/>
      <c r="BN158" s="36"/>
      <c r="BO158" s="36"/>
      <c r="BP158" s="29"/>
      <c r="BQ158" s="36"/>
      <c r="BR158" s="29"/>
      <c r="BS158" s="36"/>
      <c r="BT158" s="36"/>
      <c r="BU158" s="36"/>
      <c r="BV158" s="36"/>
    </row>
    <row r="159" spans="1:74" x14ac:dyDescent="0.25">
      <c r="A159" s="16">
        <v>157</v>
      </c>
      <c r="B159" s="16">
        <v>2</v>
      </c>
      <c r="C159" s="31" t="s">
        <v>619</v>
      </c>
      <c r="D159" s="40">
        <f>ноябрь!D159-декабрь!E159</f>
        <v>948.75871146859902</v>
      </c>
      <c r="E159" s="40">
        <f t="shared" si="2"/>
        <v>0</v>
      </c>
      <c r="F159" s="36"/>
      <c r="G159" s="36"/>
      <c r="H159" s="36"/>
      <c r="I159" s="27"/>
      <c r="J159" s="36"/>
      <c r="K159" s="36"/>
      <c r="L159" s="36"/>
      <c r="M159" s="36"/>
      <c r="N159" s="36"/>
      <c r="O159" s="29"/>
      <c r="P159" s="36"/>
      <c r="Q159" s="29"/>
      <c r="R159" s="36"/>
      <c r="S159" s="36"/>
      <c r="T159" s="36"/>
      <c r="U159" s="36"/>
      <c r="V159" s="36"/>
      <c r="W159" s="36"/>
      <c r="X159" s="36"/>
      <c r="Y159" s="29"/>
      <c r="Z159" s="36"/>
      <c r="AA159" s="66"/>
      <c r="AB159" s="36"/>
      <c r="AC159" s="36"/>
      <c r="AD159" s="36"/>
      <c r="AE159" s="36"/>
      <c r="AF159" s="36"/>
      <c r="AG159" s="36"/>
      <c r="AH159" s="29"/>
      <c r="AI159" s="36"/>
      <c r="AJ159" s="29"/>
      <c r="AK159" s="36"/>
      <c r="AL159" s="36"/>
      <c r="AM159" s="36"/>
      <c r="AN159" s="29"/>
      <c r="AO159" s="36"/>
      <c r="AP159" s="29"/>
      <c r="AQ159" s="36"/>
      <c r="AR159" s="29"/>
      <c r="AS159" s="36"/>
      <c r="AT159" s="36"/>
      <c r="AU159" s="36"/>
      <c r="AV159" s="29"/>
      <c r="AW159" s="36"/>
      <c r="AX159" s="36"/>
      <c r="AY159" s="36"/>
      <c r="AZ159" s="29"/>
      <c r="BA159" s="36"/>
      <c r="BB159" s="36"/>
      <c r="BC159" s="36"/>
      <c r="BD159" s="36"/>
      <c r="BE159" s="36"/>
      <c r="BF159" s="36"/>
      <c r="BG159" s="36"/>
      <c r="BH159" s="36"/>
      <c r="BI159" s="36"/>
      <c r="BJ159" s="29"/>
      <c r="BK159" s="36"/>
      <c r="BL159" s="29"/>
      <c r="BM159" s="36"/>
      <c r="BN159" s="36"/>
      <c r="BO159" s="36"/>
      <c r="BP159" s="29"/>
      <c r="BQ159" s="36"/>
      <c r="BR159" s="29"/>
      <c r="BS159" s="36"/>
      <c r="BT159" s="36"/>
      <c r="BU159" s="36"/>
      <c r="BV159" s="36"/>
    </row>
    <row r="160" spans="1:74" x14ac:dyDescent="0.25">
      <c r="A160" s="16">
        <v>158</v>
      </c>
      <c r="B160" s="16">
        <v>1</v>
      </c>
      <c r="C160" s="31" t="s">
        <v>620</v>
      </c>
      <c r="D160" s="40">
        <f>ноябрь!D160-декабрь!E160</f>
        <v>570.78822937198072</v>
      </c>
      <c r="E160" s="40">
        <f t="shared" si="2"/>
        <v>0</v>
      </c>
      <c r="F160" s="36"/>
      <c r="G160" s="36"/>
      <c r="H160" s="36"/>
      <c r="I160" s="27"/>
      <c r="J160" s="36"/>
      <c r="K160" s="36"/>
      <c r="L160" s="36"/>
      <c r="M160" s="36"/>
      <c r="N160" s="36"/>
      <c r="O160" s="29"/>
      <c r="P160" s="36"/>
      <c r="Q160" s="29"/>
      <c r="R160" s="36"/>
      <c r="S160" s="36"/>
      <c r="T160" s="36"/>
      <c r="U160" s="36"/>
      <c r="V160" s="36"/>
      <c r="W160" s="36"/>
      <c r="X160" s="36"/>
      <c r="Y160" s="29"/>
      <c r="Z160" s="36"/>
      <c r="AA160" s="66"/>
      <c r="AB160" s="36"/>
      <c r="AC160" s="36"/>
      <c r="AD160" s="36"/>
      <c r="AE160" s="36"/>
      <c r="AF160" s="36"/>
      <c r="AG160" s="36"/>
      <c r="AH160" s="29"/>
      <c r="AI160" s="36"/>
      <c r="AJ160" s="29"/>
      <c r="AK160" s="36"/>
      <c r="AL160" s="36"/>
      <c r="AM160" s="36"/>
      <c r="AN160" s="29"/>
      <c r="AO160" s="36"/>
      <c r="AP160" s="29"/>
      <c r="AQ160" s="36"/>
      <c r="AR160" s="29"/>
      <c r="AS160" s="36"/>
      <c r="AT160" s="36"/>
      <c r="AU160" s="36"/>
      <c r="AV160" s="29"/>
      <c r="AW160" s="36"/>
      <c r="AX160" s="36"/>
      <c r="AY160" s="36"/>
      <c r="AZ160" s="29"/>
      <c r="BA160" s="36"/>
      <c r="BB160" s="36"/>
      <c r="BC160" s="36"/>
      <c r="BD160" s="36"/>
      <c r="BE160" s="36"/>
      <c r="BF160" s="36"/>
      <c r="BG160" s="36"/>
      <c r="BH160" s="36"/>
      <c r="BI160" s="36"/>
      <c r="BJ160" s="29"/>
      <c r="BK160" s="36"/>
      <c r="BL160" s="29"/>
      <c r="BM160" s="36"/>
      <c r="BN160" s="36"/>
      <c r="BO160" s="36"/>
      <c r="BP160" s="29"/>
      <c r="BQ160" s="36"/>
      <c r="BR160" s="29"/>
      <c r="BS160" s="36"/>
      <c r="BT160" s="36"/>
      <c r="BU160" s="36"/>
      <c r="BV160" s="36"/>
    </row>
    <row r="161" spans="1:74" x14ac:dyDescent="0.25">
      <c r="A161" s="16">
        <v>159</v>
      </c>
      <c r="B161" s="16">
        <v>1</v>
      </c>
      <c r="C161" s="31" t="s">
        <v>621</v>
      </c>
      <c r="D161" s="40">
        <f>ноябрь!D161-декабрь!E161</f>
        <v>-289.04594226086954</v>
      </c>
      <c r="E161" s="40">
        <f t="shared" si="2"/>
        <v>0</v>
      </c>
      <c r="F161" s="36"/>
      <c r="G161" s="36"/>
      <c r="H161" s="36"/>
      <c r="I161" s="27"/>
      <c r="J161" s="36"/>
      <c r="K161" s="36"/>
      <c r="L161" s="36"/>
      <c r="M161" s="36"/>
      <c r="N161" s="36"/>
      <c r="O161" s="29"/>
      <c r="P161" s="36"/>
      <c r="Q161" s="29"/>
      <c r="R161" s="36"/>
      <c r="S161" s="36"/>
      <c r="T161" s="36"/>
      <c r="U161" s="36"/>
      <c r="V161" s="36"/>
      <c r="W161" s="36"/>
      <c r="X161" s="36"/>
      <c r="Y161" s="29"/>
      <c r="Z161" s="36"/>
      <c r="AA161" s="66"/>
      <c r="AB161" s="36"/>
      <c r="AC161" s="36"/>
      <c r="AD161" s="36"/>
      <c r="AE161" s="36"/>
      <c r="AF161" s="36"/>
      <c r="AG161" s="36"/>
      <c r="AH161" s="29"/>
      <c r="AI161" s="36"/>
      <c r="AJ161" s="29"/>
      <c r="AK161" s="36"/>
      <c r="AL161" s="36"/>
      <c r="AM161" s="36"/>
      <c r="AN161" s="29"/>
      <c r="AO161" s="36"/>
      <c r="AP161" s="29"/>
      <c r="AQ161" s="36"/>
      <c r="AR161" s="29"/>
      <c r="AS161" s="36"/>
      <c r="AT161" s="36"/>
      <c r="AU161" s="36"/>
      <c r="AV161" s="29"/>
      <c r="AW161" s="36"/>
      <c r="AX161" s="36"/>
      <c r="AY161" s="36"/>
      <c r="AZ161" s="29"/>
      <c r="BA161" s="36"/>
      <c r="BB161" s="36"/>
      <c r="BC161" s="36"/>
      <c r="BD161" s="36"/>
      <c r="BE161" s="36"/>
      <c r="BF161" s="36"/>
      <c r="BG161" s="36"/>
      <c r="BH161" s="36"/>
      <c r="BI161" s="36"/>
      <c r="BJ161" s="29"/>
      <c r="BK161" s="36"/>
      <c r="BL161" s="29"/>
      <c r="BM161" s="36"/>
      <c r="BN161" s="36"/>
      <c r="BO161" s="36"/>
      <c r="BP161" s="29"/>
      <c r="BQ161" s="36"/>
      <c r="BR161" s="29"/>
      <c r="BS161" s="36"/>
      <c r="BT161" s="36"/>
      <c r="BU161" s="36"/>
      <c r="BV161" s="36"/>
    </row>
    <row r="162" spans="1:74" x14ac:dyDescent="0.25">
      <c r="A162" s="16">
        <v>160</v>
      </c>
      <c r="B162" s="16">
        <v>1</v>
      </c>
      <c r="C162" s="31" t="s">
        <v>622</v>
      </c>
      <c r="D162" s="40">
        <f>ноябрь!D162-декабрь!E162</f>
        <v>382.99758670531401</v>
      </c>
      <c r="E162" s="40">
        <f t="shared" si="2"/>
        <v>0</v>
      </c>
      <c r="F162" s="36"/>
      <c r="G162" s="36"/>
      <c r="H162" s="36"/>
      <c r="I162" s="27"/>
      <c r="J162" s="36"/>
      <c r="K162" s="36"/>
      <c r="L162" s="36"/>
      <c r="M162" s="36"/>
      <c r="N162" s="36"/>
      <c r="O162" s="29"/>
      <c r="P162" s="36"/>
      <c r="Q162" s="29"/>
      <c r="R162" s="36"/>
      <c r="S162" s="36"/>
      <c r="T162" s="36"/>
      <c r="U162" s="36"/>
      <c r="V162" s="36"/>
      <c r="W162" s="36"/>
      <c r="X162" s="36"/>
      <c r="Y162" s="29"/>
      <c r="Z162" s="36"/>
      <c r="AA162" s="66"/>
      <c r="AB162" s="36"/>
      <c r="AC162" s="36"/>
      <c r="AD162" s="36"/>
      <c r="AE162" s="36"/>
      <c r="AF162" s="36"/>
      <c r="AG162" s="36"/>
      <c r="AH162" s="29"/>
      <c r="AI162" s="36"/>
      <c r="AJ162" s="29"/>
      <c r="AK162" s="36"/>
      <c r="AL162" s="36"/>
      <c r="AM162" s="36"/>
      <c r="AN162" s="29"/>
      <c r="AO162" s="36"/>
      <c r="AP162" s="29"/>
      <c r="AQ162" s="36"/>
      <c r="AR162" s="29"/>
      <c r="AS162" s="36"/>
      <c r="AT162" s="36"/>
      <c r="AU162" s="36"/>
      <c r="AV162" s="29"/>
      <c r="AW162" s="36"/>
      <c r="AX162" s="36"/>
      <c r="AY162" s="36"/>
      <c r="AZ162" s="29"/>
      <c r="BA162" s="36"/>
      <c r="BB162" s="36"/>
      <c r="BC162" s="36"/>
      <c r="BD162" s="36"/>
      <c r="BE162" s="36"/>
      <c r="BF162" s="36"/>
      <c r="BG162" s="36"/>
      <c r="BH162" s="36"/>
      <c r="BI162" s="36"/>
      <c r="BJ162" s="29"/>
      <c r="BK162" s="36"/>
      <c r="BL162" s="29"/>
      <c r="BM162" s="36"/>
      <c r="BN162" s="36"/>
      <c r="BO162" s="36"/>
      <c r="BP162" s="29"/>
      <c r="BQ162" s="36"/>
      <c r="BR162" s="29"/>
      <c r="BS162" s="36"/>
      <c r="BT162" s="36"/>
      <c r="BU162" s="36"/>
      <c r="BV162" s="36"/>
    </row>
    <row r="163" spans="1:74" x14ac:dyDescent="0.25">
      <c r="A163" s="16">
        <v>161</v>
      </c>
      <c r="B163" s="16">
        <v>2</v>
      </c>
      <c r="C163" s="31" t="s">
        <v>623</v>
      </c>
      <c r="D163" s="40">
        <f>ноябрь!D163-декабрь!E163</f>
        <v>2964.4383823091785</v>
      </c>
      <c r="E163" s="40">
        <f t="shared" si="2"/>
        <v>0</v>
      </c>
      <c r="F163" s="36"/>
      <c r="G163" s="36"/>
      <c r="H163" s="36"/>
      <c r="I163" s="27"/>
      <c r="J163" s="36"/>
      <c r="K163" s="36"/>
      <c r="L163" s="36"/>
      <c r="M163" s="36"/>
      <c r="N163" s="36"/>
      <c r="O163" s="29"/>
      <c r="P163" s="36"/>
      <c r="Q163" s="29"/>
      <c r="R163" s="36"/>
      <c r="S163" s="36"/>
      <c r="T163" s="36"/>
      <c r="U163" s="36"/>
      <c r="V163" s="36"/>
      <c r="W163" s="36"/>
      <c r="X163" s="36"/>
      <c r="Y163" s="29"/>
      <c r="Z163" s="36"/>
      <c r="AA163" s="66"/>
      <c r="AB163" s="36"/>
      <c r="AC163" s="36"/>
      <c r="AD163" s="36"/>
      <c r="AE163" s="36"/>
      <c r="AF163" s="36"/>
      <c r="AG163" s="36"/>
      <c r="AH163" s="29"/>
      <c r="AI163" s="36"/>
      <c r="AJ163" s="29"/>
      <c r="AK163" s="36"/>
      <c r="AL163" s="36"/>
      <c r="AM163" s="36"/>
      <c r="AN163" s="29"/>
      <c r="AO163" s="36"/>
      <c r="AP163" s="29"/>
      <c r="AQ163" s="36"/>
      <c r="AR163" s="29"/>
      <c r="AS163" s="36"/>
      <c r="AT163" s="36"/>
      <c r="AU163" s="36"/>
      <c r="AV163" s="29"/>
      <c r="AW163" s="36"/>
      <c r="AX163" s="36"/>
      <c r="AY163" s="36"/>
      <c r="AZ163" s="29"/>
      <c r="BA163" s="36"/>
      <c r="BB163" s="36"/>
      <c r="BC163" s="36"/>
      <c r="BD163" s="36"/>
      <c r="BE163" s="36"/>
      <c r="BF163" s="36"/>
      <c r="BG163" s="36"/>
      <c r="BH163" s="36"/>
      <c r="BI163" s="36"/>
      <c r="BJ163" s="29"/>
      <c r="BK163" s="36"/>
      <c r="BL163" s="29"/>
      <c r="BM163" s="36"/>
      <c r="BN163" s="36"/>
      <c r="BO163" s="36"/>
      <c r="BP163" s="29"/>
      <c r="BQ163" s="36"/>
      <c r="BR163" s="29"/>
      <c r="BS163" s="36"/>
      <c r="BT163" s="36"/>
      <c r="BU163" s="36"/>
      <c r="BV163" s="36"/>
    </row>
    <row r="164" spans="1:74" x14ac:dyDescent="0.25">
      <c r="A164" s="16">
        <v>162</v>
      </c>
      <c r="B164" s="16">
        <v>3</v>
      </c>
      <c r="C164" s="31" t="s">
        <v>625</v>
      </c>
      <c r="D164" s="40">
        <f>ноябрь!D164-декабрь!E164</f>
        <v>-1263.023188318841</v>
      </c>
      <c r="E164" s="40">
        <f t="shared" si="2"/>
        <v>0</v>
      </c>
      <c r="F164" s="36"/>
      <c r="G164" s="36"/>
      <c r="H164" s="36"/>
      <c r="I164" s="27"/>
      <c r="J164" s="36"/>
      <c r="K164" s="36"/>
      <c r="L164" s="36"/>
      <c r="M164" s="36"/>
      <c r="N164" s="36"/>
      <c r="O164" s="29"/>
      <c r="P164" s="36"/>
      <c r="Q164" s="29"/>
      <c r="R164" s="36"/>
      <c r="S164" s="36"/>
      <c r="T164" s="36"/>
      <c r="U164" s="36"/>
      <c r="V164" s="36"/>
      <c r="W164" s="36"/>
      <c r="X164" s="36"/>
      <c r="Y164" s="29"/>
      <c r="Z164" s="36"/>
      <c r="AA164" s="66"/>
      <c r="AB164" s="36"/>
      <c r="AC164" s="36"/>
      <c r="AD164" s="36"/>
      <c r="AE164" s="36"/>
      <c r="AF164" s="36"/>
      <c r="AG164" s="36"/>
      <c r="AH164" s="29"/>
      <c r="AI164" s="36"/>
      <c r="AJ164" s="29"/>
      <c r="AK164" s="36"/>
      <c r="AL164" s="36"/>
      <c r="AM164" s="36"/>
      <c r="AN164" s="29"/>
      <c r="AO164" s="36"/>
      <c r="AP164" s="29"/>
      <c r="AQ164" s="36"/>
      <c r="AR164" s="29"/>
      <c r="AS164" s="36"/>
      <c r="AT164" s="36"/>
      <c r="AU164" s="36"/>
      <c r="AV164" s="29"/>
      <c r="AW164" s="36"/>
      <c r="AX164" s="36"/>
      <c r="AY164" s="36"/>
      <c r="AZ164" s="29"/>
      <c r="BA164" s="36"/>
      <c r="BB164" s="36"/>
      <c r="BC164" s="36"/>
      <c r="BD164" s="36"/>
      <c r="BE164" s="36"/>
      <c r="BF164" s="36"/>
      <c r="BG164" s="36"/>
      <c r="BH164" s="36"/>
      <c r="BI164" s="36"/>
      <c r="BJ164" s="29"/>
      <c r="BK164" s="36"/>
      <c r="BL164" s="29"/>
      <c r="BM164" s="36"/>
      <c r="BN164" s="36"/>
      <c r="BO164" s="36"/>
      <c r="BP164" s="29"/>
      <c r="BQ164" s="36"/>
      <c r="BR164" s="29"/>
      <c r="BS164" s="36"/>
      <c r="BT164" s="36"/>
      <c r="BU164" s="36"/>
      <c r="BV164" s="36"/>
    </row>
    <row r="165" spans="1:74" x14ac:dyDescent="0.25">
      <c r="A165" s="16">
        <v>163</v>
      </c>
      <c r="B165" s="16">
        <v>3</v>
      </c>
      <c r="C165" s="31" t="s">
        <v>624</v>
      </c>
      <c r="D165" s="40">
        <f>ноябрь!D165-декабрь!E165</f>
        <v>822.79111509178745</v>
      </c>
      <c r="E165" s="40">
        <f t="shared" si="2"/>
        <v>0</v>
      </c>
      <c r="F165" s="36"/>
      <c r="G165" s="36"/>
      <c r="H165" s="36"/>
      <c r="I165" s="27"/>
      <c r="J165" s="36"/>
      <c r="K165" s="36"/>
      <c r="L165" s="36"/>
      <c r="M165" s="36"/>
      <c r="N165" s="36"/>
      <c r="O165" s="29"/>
      <c r="P165" s="36"/>
      <c r="Q165" s="29"/>
      <c r="R165" s="36"/>
      <c r="S165" s="36"/>
      <c r="T165" s="36"/>
      <c r="U165" s="36"/>
      <c r="V165" s="36"/>
      <c r="W165" s="36"/>
      <c r="X165" s="36"/>
      <c r="Y165" s="29"/>
      <c r="Z165" s="36"/>
      <c r="AA165" s="66"/>
      <c r="AB165" s="36"/>
      <c r="AC165" s="36"/>
      <c r="AD165" s="36"/>
      <c r="AE165" s="36"/>
      <c r="AF165" s="36"/>
      <c r="AG165" s="36"/>
      <c r="AH165" s="29"/>
      <c r="AI165" s="36"/>
      <c r="AJ165" s="29"/>
      <c r="AK165" s="36"/>
      <c r="AL165" s="36"/>
      <c r="AM165" s="36"/>
      <c r="AN165" s="29"/>
      <c r="AO165" s="36"/>
      <c r="AP165" s="29"/>
      <c r="AQ165" s="36"/>
      <c r="AR165" s="29"/>
      <c r="AS165" s="36"/>
      <c r="AT165" s="36"/>
      <c r="AU165" s="36"/>
      <c r="AV165" s="29"/>
      <c r="AW165" s="36"/>
      <c r="AX165" s="36"/>
      <c r="AY165" s="36"/>
      <c r="AZ165" s="29"/>
      <c r="BA165" s="36"/>
      <c r="BB165" s="36"/>
      <c r="BC165" s="36"/>
      <c r="BD165" s="36"/>
      <c r="BE165" s="36"/>
      <c r="BF165" s="36"/>
      <c r="BG165" s="36"/>
      <c r="BH165" s="36"/>
      <c r="BI165" s="36"/>
      <c r="BJ165" s="29"/>
      <c r="BK165" s="36"/>
      <c r="BL165" s="29"/>
      <c r="BM165" s="36"/>
      <c r="BN165" s="36"/>
      <c r="BO165" s="36"/>
      <c r="BP165" s="29"/>
      <c r="BQ165" s="36"/>
      <c r="BR165" s="29"/>
      <c r="BS165" s="36"/>
      <c r="BT165" s="36"/>
      <c r="BU165" s="36"/>
      <c r="BV165" s="36"/>
    </row>
    <row r="166" spans="1:74" x14ac:dyDescent="0.25">
      <c r="A166" s="16">
        <v>164</v>
      </c>
      <c r="B166" s="16">
        <v>3</v>
      </c>
      <c r="C166" s="31" t="s">
        <v>626</v>
      </c>
      <c r="D166" s="40">
        <f>ноябрь!D166-декабрь!E166</f>
        <v>-466.6940068405795</v>
      </c>
      <c r="E166" s="40">
        <f t="shared" si="2"/>
        <v>0</v>
      </c>
      <c r="F166" s="36"/>
      <c r="G166" s="36"/>
      <c r="H166" s="36"/>
      <c r="I166" s="27"/>
      <c r="J166" s="36"/>
      <c r="K166" s="36"/>
      <c r="L166" s="36"/>
      <c r="M166" s="36"/>
      <c r="N166" s="36"/>
      <c r="O166" s="29"/>
      <c r="P166" s="36"/>
      <c r="Q166" s="29"/>
      <c r="R166" s="36"/>
      <c r="S166" s="36"/>
      <c r="T166" s="36"/>
      <c r="U166" s="36"/>
      <c r="V166" s="36"/>
      <c r="W166" s="36"/>
      <c r="X166" s="36"/>
      <c r="Y166" s="29"/>
      <c r="Z166" s="36"/>
      <c r="AA166" s="66"/>
      <c r="AB166" s="36"/>
      <c r="AC166" s="36"/>
      <c r="AD166" s="36"/>
      <c r="AE166" s="36"/>
      <c r="AF166" s="36"/>
      <c r="AG166" s="36"/>
      <c r="AH166" s="29"/>
      <c r="AI166" s="36"/>
      <c r="AJ166" s="29"/>
      <c r="AK166" s="36"/>
      <c r="AL166" s="36"/>
      <c r="AM166" s="36"/>
      <c r="AN166" s="29"/>
      <c r="AO166" s="36"/>
      <c r="AP166" s="29"/>
      <c r="AQ166" s="36"/>
      <c r="AR166" s="29"/>
      <c r="AS166" s="36"/>
      <c r="AT166" s="36"/>
      <c r="AU166" s="36"/>
      <c r="AV166" s="29"/>
      <c r="AW166" s="36"/>
      <c r="AX166" s="36"/>
      <c r="AY166" s="36"/>
      <c r="AZ166" s="29"/>
      <c r="BA166" s="36"/>
      <c r="BB166" s="36"/>
      <c r="BC166" s="36"/>
      <c r="BD166" s="36"/>
      <c r="BE166" s="36"/>
      <c r="BF166" s="36"/>
      <c r="BG166" s="36"/>
      <c r="BH166" s="36"/>
      <c r="BI166" s="36"/>
      <c r="BJ166" s="29"/>
      <c r="BK166" s="36"/>
      <c r="BL166" s="29"/>
      <c r="BM166" s="36"/>
      <c r="BN166" s="36"/>
      <c r="BO166" s="36"/>
      <c r="BP166" s="29"/>
      <c r="BQ166" s="36"/>
      <c r="BR166" s="29"/>
      <c r="BS166" s="36"/>
      <c r="BT166" s="36"/>
      <c r="BU166" s="36"/>
      <c r="BV166" s="36"/>
    </row>
    <row r="167" spans="1:74" x14ac:dyDescent="0.25">
      <c r="A167" s="16">
        <v>165</v>
      </c>
      <c r="B167" s="16">
        <v>3</v>
      </c>
      <c r="C167" s="31" t="s">
        <v>627</v>
      </c>
      <c r="D167" s="40">
        <f>ноябрь!D167-декабрь!E167</f>
        <v>595.9764983574878</v>
      </c>
      <c r="E167" s="40">
        <f t="shared" si="2"/>
        <v>0</v>
      </c>
      <c r="F167" s="36"/>
      <c r="G167" s="36"/>
      <c r="H167" s="36"/>
      <c r="I167" s="27"/>
      <c r="J167" s="36"/>
      <c r="K167" s="36"/>
      <c r="L167" s="36"/>
      <c r="M167" s="36"/>
      <c r="N167" s="36"/>
      <c r="O167" s="29"/>
      <c r="P167" s="36"/>
      <c r="Q167" s="29"/>
      <c r="R167" s="36"/>
      <c r="S167" s="36"/>
      <c r="T167" s="36"/>
      <c r="U167" s="36"/>
      <c r="V167" s="36"/>
      <c r="W167" s="36"/>
      <c r="X167" s="36"/>
      <c r="Y167" s="29"/>
      <c r="Z167" s="36"/>
      <c r="AA167" s="66"/>
      <c r="AB167" s="36"/>
      <c r="AC167" s="36"/>
      <c r="AD167" s="36"/>
      <c r="AE167" s="36"/>
      <c r="AF167" s="36"/>
      <c r="AG167" s="36"/>
      <c r="AH167" s="29"/>
      <c r="AI167" s="36"/>
      <c r="AJ167" s="29"/>
      <c r="AK167" s="36"/>
      <c r="AL167" s="36"/>
      <c r="AM167" s="36"/>
      <c r="AN167" s="29"/>
      <c r="AO167" s="36"/>
      <c r="AP167" s="29"/>
      <c r="AQ167" s="36"/>
      <c r="AR167" s="29"/>
      <c r="AS167" s="36"/>
      <c r="AT167" s="36"/>
      <c r="AU167" s="36"/>
      <c r="AV167" s="29"/>
      <c r="AW167" s="36"/>
      <c r="AX167" s="36"/>
      <c r="AY167" s="36"/>
      <c r="AZ167" s="29"/>
      <c r="BA167" s="36"/>
      <c r="BB167" s="36"/>
      <c r="BC167" s="36"/>
      <c r="BD167" s="36"/>
      <c r="BE167" s="36"/>
      <c r="BF167" s="36"/>
      <c r="BG167" s="36"/>
      <c r="BH167" s="36"/>
      <c r="BI167" s="36"/>
      <c r="BJ167" s="29"/>
      <c r="BK167" s="36"/>
      <c r="BL167" s="29"/>
      <c r="BM167" s="36"/>
      <c r="BN167" s="36"/>
      <c r="BO167" s="36"/>
      <c r="BP167" s="29"/>
      <c r="BQ167" s="36"/>
      <c r="BR167" s="29"/>
      <c r="BS167" s="36"/>
      <c r="BT167" s="36"/>
      <c r="BU167" s="36"/>
      <c r="BV167" s="36"/>
    </row>
    <row r="168" spans="1:74" x14ac:dyDescent="0.25">
      <c r="A168" s="16">
        <v>166</v>
      </c>
      <c r="B168" s="16">
        <v>3</v>
      </c>
      <c r="C168" s="31" t="s">
        <v>628</v>
      </c>
      <c r="D168" s="40">
        <f>ноябрь!D168-декабрь!E168</f>
        <v>707.66619057970945</v>
      </c>
      <c r="E168" s="40">
        <f t="shared" si="2"/>
        <v>0</v>
      </c>
      <c r="F168" s="36"/>
      <c r="G168" s="36"/>
      <c r="H168" s="36"/>
      <c r="I168" s="27"/>
      <c r="J168" s="36"/>
      <c r="K168" s="36"/>
      <c r="L168" s="36"/>
      <c r="M168" s="36"/>
      <c r="N168" s="36"/>
      <c r="O168" s="29"/>
      <c r="P168" s="36"/>
      <c r="Q168" s="29"/>
      <c r="R168" s="36"/>
      <c r="S168" s="36"/>
      <c r="T168" s="36"/>
      <c r="U168" s="36"/>
      <c r="V168" s="36"/>
      <c r="W168" s="36"/>
      <c r="X168" s="36"/>
      <c r="Y168" s="29"/>
      <c r="Z168" s="36"/>
      <c r="AA168" s="66"/>
      <c r="AB168" s="36"/>
      <c r="AC168" s="36"/>
      <c r="AD168" s="36"/>
      <c r="AE168" s="36"/>
      <c r="AF168" s="36"/>
      <c r="AG168" s="36"/>
      <c r="AH168" s="29"/>
      <c r="AI168" s="36"/>
      <c r="AJ168" s="29"/>
      <c r="AK168" s="36"/>
      <c r="AL168" s="36"/>
      <c r="AM168" s="36"/>
      <c r="AN168" s="29"/>
      <c r="AO168" s="36"/>
      <c r="AP168" s="29"/>
      <c r="AQ168" s="36"/>
      <c r="AR168" s="29"/>
      <c r="AS168" s="36"/>
      <c r="AT168" s="36"/>
      <c r="AU168" s="36"/>
      <c r="AV168" s="29"/>
      <c r="AW168" s="36"/>
      <c r="AX168" s="36"/>
      <c r="AY168" s="36"/>
      <c r="AZ168" s="29"/>
      <c r="BA168" s="36"/>
      <c r="BB168" s="36"/>
      <c r="BC168" s="36"/>
      <c r="BD168" s="36"/>
      <c r="BE168" s="36"/>
      <c r="BF168" s="36"/>
      <c r="BG168" s="36"/>
      <c r="BH168" s="36"/>
      <c r="BI168" s="36"/>
      <c r="BJ168" s="29"/>
      <c r="BK168" s="36"/>
      <c r="BL168" s="29"/>
      <c r="BM168" s="36"/>
      <c r="BN168" s="36"/>
      <c r="BO168" s="36"/>
      <c r="BP168" s="29"/>
      <c r="BQ168" s="36"/>
      <c r="BR168" s="29"/>
      <c r="BS168" s="36"/>
      <c r="BT168" s="36"/>
      <c r="BU168" s="36"/>
      <c r="BV168" s="36"/>
    </row>
    <row r="169" spans="1:74" x14ac:dyDescent="0.25">
      <c r="A169" s="16">
        <v>167</v>
      </c>
      <c r="B169" s="16">
        <v>3</v>
      </c>
      <c r="C169" s="31" t="s">
        <v>629</v>
      </c>
      <c r="D169" s="40">
        <f>ноябрь!D169-декабрь!E169</f>
        <v>963.16061914975853</v>
      </c>
      <c r="E169" s="40">
        <f t="shared" si="2"/>
        <v>0</v>
      </c>
      <c r="F169" s="36"/>
      <c r="G169" s="36"/>
      <c r="H169" s="36"/>
      <c r="I169" s="27"/>
      <c r="J169" s="36"/>
      <c r="K169" s="36"/>
      <c r="L169" s="36"/>
      <c r="M169" s="36"/>
      <c r="N169" s="36"/>
      <c r="O169" s="29"/>
      <c r="P169" s="36"/>
      <c r="Q169" s="29"/>
      <c r="R169" s="36"/>
      <c r="S169" s="36"/>
      <c r="T169" s="36"/>
      <c r="U169" s="36"/>
      <c r="V169" s="36"/>
      <c r="W169" s="36"/>
      <c r="X169" s="36"/>
      <c r="Y169" s="29"/>
      <c r="Z169" s="36"/>
      <c r="AA169" s="66"/>
      <c r="AB169" s="36"/>
      <c r="AC169" s="36"/>
      <c r="AD169" s="36"/>
      <c r="AE169" s="36"/>
      <c r="AF169" s="36"/>
      <c r="AG169" s="36"/>
      <c r="AH169" s="29"/>
      <c r="AI169" s="36"/>
      <c r="AJ169" s="29"/>
      <c r="AK169" s="36"/>
      <c r="AL169" s="36"/>
      <c r="AM169" s="36"/>
      <c r="AN169" s="29"/>
      <c r="AO169" s="36"/>
      <c r="AP169" s="29"/>
      <c r="AQ169" s="36"/>
      <c r="AR169" s="29"/>
      <c r="AS169" s="36"/>
      <c r="AT169" s="36"/>
      <c r="AU169" s="36"/>
      <c r="AV169" s="29"/>
      <c r="AW169" s="36"/>
      <c r="AX169" s="36"/>
      <c r="AY169" s="36"/>
      <c r="AZ169" s="29"/>
      <c r="BA169" s="36"/>
      <c r="BB169" s="36"/>
      <c r="BC169" s="36"/>
      <c r="BD169" s="36"/>
      <c r="BE169" s="36"/>
      <c r="BF169" s="36"/>
      <c r="BG169" s="36"/>
      <c r="BH169" s="36"/>
      <c r="BI169" s="36"/>
      <c r="BJ169" s="29"/>
      <c r="BK169" s="36"/>
      <c r="BL169" s="29"/>
      <c r="BM169" s="36"/>
      <c r="BN169" s="36"/>
      <c r="BO169" s="36"/>
      <c r="BP169" s="29"/>
      <c r="BQ169" s="36"/>
      <c r="BR169" s="29"/>
      <c r="BS169" s="36"/>
      <c r="BT169" s="36"/>
      <c r="BU169" s="36"/>
      <c r="BV169" s="36"/>
    </row>
    <row r="170" spans="1:74" x14ac:dyDescent="0.25">
      <c r="A170" s="16">
        <v>168</v>
      </c>
      <c r="B170" s="16">
        <v>3</v>
      </c>
      <c r="C170" s="31" t="s">
        <v>630</v>
      </c>
      <c r="D170" s="40">
        <f>ноябрь!D170-декабрь!E170</f>
        <v>681.2568278647343</v>
      </c>
      <c r="E170" s="40">
        <f t="shared" si="2"/>
        <v>0</v>
      </c>
      <c r="F170" s="36"/>
      <c r="G170" s="36"/>
      <c r="H170" s="36"/>
      <c r="I170" s="27"/>
      <c r="J170" s="36"/>
      <c r="K170" s="36"/>
      <c r="L170" s="36"/>
      <c r="M170" s="36"/>
      <c r="N170" s="36"/>
      <c r="O170" s="29"/>
      <c r="P170" s="36"/>
      <c r="Q170" s="29"/>
      <c r="R170" s="36"/>
      <c r="S170" s="36"/>
      <c r="T170" s="36"/>
      <c r="U170" s="36"/>
      <c r="V170" s="36"/>
      <c r="W170" s="36"/>
      <c r="X170" s="36"/>
      <c r="Y170" s="29"/>
      <c r="Z170" s="36"/>
      <c r="AA170" s="66"/>
      <c r="AB170" s="36"/>
      <c r="AC170" s="36"/>
      <c r="AD170" s="36"/>
      <c r="AE170" s="36"/>
      <c r="AF170" s="36"/>
      <c r="AG170" s="36"/>
      <c r="AH170" s="29"/>
      <c r="AI170" s="36"/>
      <c r="AJ170" s="29"/>
      <c r="AK170" s="36"/>
      <c r="AL170" s="36"/>
      <c r="AM170" s="36"/>
      <c r="AN170" s="29"/>
      <c r="AO170" s="36"/>
      <c r="AP170" s="29"/>
      <c r="AQ170" s="36"/>
      <c r="AR170" s="29"/>
      <c r="AS170" s="36"/>
      <c r="AT170" s="36"/>
      <c r="AU170" s="36"/>
      <c r="AV170" s="29"/>
      <c r="AW170" s="36"/>
      <c r="AX170" s="36"/>
      <c r="AY170" s="36"/>
      <c r="AZ170" s="29"/>
      <c r="BA170" s="36"/>
      <c r="BB170" s="36"/>
      <c r="BC170" s="36"/>
      <c r="BD170" s="36"/>
      <c r="BE170" s="36"/>
      <c r="BF170" s="36"/>
      <c r="BG170" s="36"/>
      <c r="BH170" s="36"/>
      <c r="BI170" s="36"/>
      <c r="BJ170" s="29"/>
      <c r="BK170" s="36"/>
      <c r="BL170" s="29"/>
      <c r="BM170" s="36"/>
      <c r="BN170" s="36"/>
      <c r="BO170" s="36"/>
      <c r="BP170" s="29"/>
      <c r="BQ170" s="36"/>
      <c r="BR170" s="29"/>
      <c r="BS170" s="36"/>
      <c r="BT170" s="36"/>
      <c r="BU170" s="36"/>
      <c r="BV170" s="36"/>
    </row>
    <row r="171" spans="1:74" x14ac:dyDescent="0.25">
      <c r="A171" s="16">
        <v>169</v>
      </c>
      <c r="B171" s="16">
        <v>3</v>
      </c>
      <c r="C171" s="31" t="s">
        <v>915</v>
      </c>
      <c r="D171" s="40">
        <f>ноябрь!D171-декабрь!E171</f>
        <v>2474.3114992270534</v>
      </c>
      <c r="E171" s="40">
        <f t="shared" si="2"/>
        <v>0</v>
      </c>
      <c r="F171" s="36"/>
      <c r="G171" s="36"/>
      <c r="H171" s="36"/>
      <c r="I171" s="27"/>
      <c r="J171" s="36"/>
      <c r="K171" s="36"/>
      <c r="L171" s="36"/>
      <c r="M171" s="36"/>
      <c r="N171" s="36"/>
      <c r="O171" s="29"/>
      <c r="P171" s="36"/>
      <c r="Q171" s="29"/>
      <c r="R171" s="36"/>
      <c r="S171" s="36"/>
      <c r="T171" s="36"/>
      <c r="U171" s="36"/>
      <c r="V171" s="36"/>
      <c r="W171" s="36"/>
      <c r="X171" s="36"/>
      <c r="Y171" s="29"/>
      <c r="Z171" s="36"/>
      <c r="AA171" s="66"/>
      <c r="AB171" s="36"/>
      <c r="AC171" s="36"/>
      <c r="AD171" s="36"/>
      <c r="AE171" s="36"/>
      <c r="AF171" s="36"/>
      <c r="AG171" s="36"/>
      <c r="AH171" s="29"/>
      <c r="AI171" s="36"/>
      <c r="AJ171" s="29"/>
      <c r="AK171" s="36"/>
      <c r="AL171" s="36"/>
      <c r="AM171" s="36"/>
      <c r="AN171" s="29"/>
      <c r="AO171" s="36"/>
      <c r="AP171" s="29"/>
      <c r="AQ171" s="36"/>
      <c r="AR171" s="29"/>
      <c r="AS171" s="36"/>
      <c r="AT171" s="36"/>
      <c r="AU171" s="36"/>
      <c r="AV171" s="29"/>
      <c r="AW171" s="36"/>
      <c r="AX171" s="36"/>
      <c r="AY171" s="36"/>
      <c r="AZ171" s="29"/>
      <c r="BA171" s="36"/>
      <c r="BB171" s="36"/>
      <c r="BC171" s="36"/>
      <c r="BD171" s="36"/>
      <c r="BE171" s="36"/>
      <c r="BF171" s="36"/>
      <c r="BG171" s="36"/>
      <c r="BH171" s="36"/>
      <c r="BI171" s="36"/>
      <c r="BJ171" s="29"/>
      <c r="BK171" s="36"/>
      <c r="BL171" s="29"/>
      <c r="BM171" s="36"/>
      <c r="BN171" s="36"/>
      <c r="BO171" s="36"/>
      <c r="BP171" s="29"/>
      <c r="BQ171" s="36"/>
      <c r="BR171" s="29"/>
      <c r="BS171" s="36"/>
      <c r="BT171" s="36"/>
      <c r="BU171" s="36"/>
      <c r="BV171" s="36"/>
    </row>
    <row r="172" spans="1:74" x14ac:dyDescent="0.25">
      <c r="A172" s="16">
        <v>170</v>
      </c>
      <c r="B172" s="16">
        <v>3</v>
      </c>
      <c r="C172" s="31" t="s">
        <v>631</v>
      </c>
      <c r="D172" s="40">
        <f>ноябрь!D172-декабрь!E172</f>
        <v>-584.03107540096607</v>
      </c>
      <c r="E172" s="40">
        <f t="shared" si="2"/>
        <v>0</v>
      </c>
      <c r="F172" s="36"/>
      <c r="G172" s="36"/>
      <c r="H172" s="36"/>
      <c r="I172" s="27"/>
      <c r="J172" s="36"/>
      <c r="K172" s="36"/>
      <c r="L172" s="36"/>
      <c r="M172" s="36"/>
      <c r="N172" s="36"/>
      <c r="O172" s="29"/>
      <c r="P172" s="36"/>
      <c r="Q172" s="29"/>
      <c r="R172" s="36"/>
      <c r="S172" s="36"/>
      <c r="T172" s="36"/>
      <c r="U172" s="36"/>
      <c r="V172" s="36"/>
      <c r="W172" s="36"/>
      <c r="X172" s="36"/>
      <c r="Y172" s="29"/>
      <c r="Z172" s="36"/>
      <c r="AA172" s="66"/>
      <c r="AB172" s="36"/>
      <c r="AC172" s="36"/>
      <c r="AD172" s="36"/>
      <c r="AE172" s="36"/>
      <c r="AF172" s="36"/>
      <c r="AG172" s="36"/>
      <c r="AH172" s="29"/>
      <c r="AI172" s="36"/>
      <c r="AJ172" s="29"/>
      <c r="AK172" s="36"/>
      <c r="AL172" s="36"/>
      <c r="AM172" s="36"/>
      <c r="AN172" s="29"/>
      <c r="AO172" s="36"/>
      <c r="AP172" s="29"/>
      <c r="AQ172" s="36"/>
      <c r="AR172" s="29"/>
      <c r="AS172" s="36"/>
      <c r="AT172" s="36"/>
      <c r="AU172" s="36"/>
      <c r="AV172" s="29"/>
      <c r="AW172" s="36"/>
      <c r="AX172" s="36"/>
      <c r="AY172" s="36"/>
      <c r="AZ172" s="29"/>
      <c r="BA172" s="36"/>
      <c r="BB172" s="36"/>
      <c r="BC172" s="36"/>
      <c r="BD172" s="36"/>
      <c r="BE172" s="36"/>
      <c r="BF172" s="36"/>
      <c r="BG172" s="36"/>
      <c r="BH172" s="36"/>
      <c r="BI172" s="36"/>
      <c r="BJ172" s="29"/>
      <c r="BK172" s="36"/>
      <c r="BL172" s="29"/>
      <c r="BM172" s="36"/>
      <c r="BN172" s="36"/>
      <c r="BO172" s="36"/>
      <c r="BP172" s="29"/>
      <c r="BQ172" s="36"/>
      <c r="BR172" s="29"/>
      <c r="BS172" s="36"/>
      <c r="BT172" s="36"/>
      <c r="BU172" s="36"/>
      <c r="BV172" s="36"/>
    </row>
    <row r="173" spans="1:74" x14ac:dyDescent="0.25">
      <c r="A173" s="16">
        <v>171</v>
      </c>
      <c r="B173" s="16">
        <v>3</v>
      </c>
      <c r="C173" s="31" t="s">
        <v>926</v>
      </c>
      <c r="D173" s="40">
        <f>ноябрь!D173-декабрь!E173</f>
        <v>88.511017603864772</v>
      </c>
      <c r="E173" s="40">
        <f t="shared" si="2"/>
        <v>0</v>
      </c>
      <c r="F173" s="36"/>
      <c r="G173" s="36"/>
      <c r="H173" s="36"/>
      <c r="I173" s="27"/>
      <c r="J173" s="36"/>
      <c r="K173" s="36"/>
      <c r="L173" s="36"/>
      <c r="M173" s="36"/>
      <c r="N173" s="36"/>
      <c r="O173" s="29"/>
      <c r="P173" s="36"/>
      <c r="Q173" s="29"/>
      <c r="R173" s="36"/>
      <c r="S173" s="36"/>
      <c r="T173" s="36"/>
      <c r="U173" s="36"/>
      <c r="V173" s="36"/>
      <c r="W173" s="36"/>
      <c r="X173" s="36"/>
      <c r="Y173" s="29"/>
      <c r="Z173" s="36"/>
      <c r="AA173" s="66"/>
      <c r="AB173" s="36"/>
      <c r="AC173" s="36"/>
      <c r="AD173" s="36"/>
      <c r="AE173" s="36"/>
      <c r="AF173" s="36"/>
      <c r="AG173" s="36"/>
      <c r="AH173" s="29"/>
      <c r="AI173" s="36"/>
      <c r="AJ173" s="29"/>
      <c r="AK173" s="36"/>
      <c r="AL173" s="36"/>
      <c r="AM173" s="36"/>
      <c r="AN173" s="29"/>
      <c r="AO173" s="36"/>
      <c r="AP173" s="29"/>
      <c r="AQ173" s="36"/>
      <c r="AR173" s="29"/>
      <c r="AS173" s="36"/>
      <c r="AT173" s="36"/>
      <c r="AU173" s="36"/>
      <c r="AV173" s="29"/>
      <c r="AW173" s="36"/>
      <c r="AX173" s="36"/>
      <c r="AY173" s="36"/>
      <c r="AZ173" s="29"/>
      <c r="BA173" s="36"/>
      <c r="BB173" s="36"/>
      <c r="BC173" s="36"/>
      <c r="BD173" s="36"/>
      <c r="BE173" s="36"/>
      <c r="BF173" s="36"/>
      <c r="BG173" s="36"/>
      <c r="BH173" s="36"/>
      <c r="BI173" s="36"/>
      <c r="BJ173" s="29"/>
      <c r="BK173" s="36"/>
      <c r="BL173" s="29"/>
      <c r="BM173" s="36"/>
      <c r="BN173" s="36"/>
      <c r="BO173" s="36"/>
      <c r="BP173" s="29"/>
      <c r="BQ173" s="36"/>
      <c r="BR173" s="29"/>
      <c r="BS173" s="36"/>
      <c r="BT173" s="36"/>
      <c r="BU173" s="36"/>
      <c r="BV173" s="36"/>
    </row>
    <row r="174" spans="1:74" x14ac:dyDescent="0.25">
      <c r="A174" s="16">
        <v>172</v>
      </c>
      <c r="B174" s="16">
        <v>3</v>
      </c>
      <c r="C174" s="31" t="s">
        <v>916</v>
      </c>
      <c r="D174" s="40">
        <f>ноябрь!D174-декабрь!E174</f>
        <v>1150.1926847343</v>
      </c>
      <c r="E174" s="40">
        <f t="shared" si="2"/>
        <v>0</v>
      </c>
      <c r="F174" s="36"/>
      <c r="G174" s="36"/>
      <c r="H174" s="36"/>
      <c r="I174" s="27"/>
      <c r="J174" s="36"/>
      <c r="K174" s="36"/>
      <c r="L174" s="36"/>
      <c r="M174" s="36"/>
      <c r="N174" s="36"/>
      <c r="O174" s="29"/>
      <c r="P174" s="36"/>
      <c r="Q174" s="29"/>
      <c r="R174" s="36"/>
      <c r="S174" s="36"/>
      <c r="T174" s="36"/>
      <c r="U174" s="36"/>
      <c r="V174" s="36"/>
      <c r="W174" s="36"/>
      <c r="X174" s="36"/>
      <c r="Y174" s="29"/>
      <c r="Z174" s="36"/>
      <c r="AA174" s="66"/>
      <c r="AB174" s="36"/>
      <c r="AC174" s="36"/>
      <c r="AD174" s="36"/>
      <c r="AE174" s="36"/>
      <c r="AF174" s="36"/>
      <c r="AG174" s="36"/>
      <c r="AH174" s="29"/>
      <c r="AI174" s="36"/>
      <c r="AJ174" s="29"/>
      <c r="AK174" s="36"/>
      <c r="AL174" s="36"/>
      <c r="AM174" s="36"/>
      <c r="AN174" s="29"/>
      <c r="AO174" s="36"/>
      <c r="AP174" s="29"/>
      <c r="AQ174" s="36"/>
      <c r="AR174" s="29"/>
      <c r="AS174" s="36"/>
      <c r="AT174" s="36"/>
      <c r="AU174" s="36"/>
      <c r="AV174" s="29"/>
      <c r="AW174" s="36"/>
      <c r="AX174" s="36"/>
      <c r="AY174" s="36"/>
      <c r="AZ174" s="29"/>
      <c r="BA174" s="36"/>
      <c r="BB174" s="36"/>
      <c r="BC174" s="36"/>
      <c r="BD174" s="36"/>
      <c r="BE174" s="36"/>
      <c r="BF174" s="36"/>
      <c r="BG174" s="36"/>
      <c r="BH174" s="36"/>
      <c r="BI174" s="36"/>
      <c r="BJ174" s="29"/>
      <c r="BK174" s="36"/>
      <c r="BL174" s="29"/>
      <c r="BM174" s="36"/>
      <c r="BN174" s="36"/>
      <c r="BO174" s="36"/>
      <c r="BP174" s="29"/>
      <c r="BQ174" s="36"/>
      <c r="BR174" s="29"/>
      <c r="BS174" s="36"/>
      <c r="BT174" s="36"/>
      <c r="BU174" s="36"/>
      <c r="BV174" s="36"/>
    </row>
    <row r="175" spans="1:74" x14ac:dyDescent="0.25">
      <c r="A175" s="16">
        <v>173</v>
      </c>
      <c r="B175" s="16">
        <v>3</v>
      </c>
      <c r="C175" s="31" t="s">
        <v>917</v>
      </c>
      <c r="D175" s="40">
        <f>ноябрь!D175-декабрь!E175</f>
        <v>-6.3627046570047838</v>
      </c>
      <c r="E175" s="40">
        <f t="shared" si="2"/>
        <v>0</v>
      </c>
      <c r="F175" s="36"/>
      <c r="G175" s="36"/>
      <c r="H175" s="36"/>
      <c r="I175" s="27"/>
      <c r="J175" s="36"/>
      <c r="K175" s="36"/>
      <c r="L175" s="36"/>
      <c r="M175" s="36"/>
      <c r="N175" s="36"/>
      <c r="O175" s="29"/>
      <c r="P175" s="36"/>
      <c r="Q175" s="29"/>
      <c r="R175" s="36"/>
      <c r="S175" s="36"/>
      <c r="T175" s="36"/>
      <c r="U175" s="36"/>
      <c r="V175" s="36"/>
      <c r="W175" s="36"/>
      <c r="X175" s="36"/>
      <c r="Y175" s="29"/>
      <c r="Z175" s="36"/>
      <c r="AA175" s="66"/>
      <c r="AB175" s="36"/>
      <c r="AC175" s="36"/>
      <c r="AD175" s="36"/>
      <c r="AE175" s="36"/>
      <c r="AF175" s="36"/>
      <c r="AG175" s="36"/>
      <c r="AH175" s="29"/>
      <c r="AI175" s="36"/>
      <c r="AJ175" s="29"/>
      <c r="AK175" s="36"/>
      <c r="AL175" s="36"/>
      <c r="AM175" s="36"/>
      <c r="AN175" s="29"/>
      <c r="AO175" s="36"/>
      <c r="AP175" s="29"/>
      <c r="AQ175" s="36"/>
      <c r="AR175" s="29"/>
      <c r="AS175" s="36"/>
      <c r="AT175" s="36"/>
      <c r="AU175" s="36"/>
      <c r="AV175" s="29"/>
      <c r="AW175" s="36"/>
      <c r="AX175" s="36"/>
      <c r="AY175" s="36"/>
      <c r="AZ175" s="29"/>
      <c r="BA175" s="36"/>
      <c r="BB175" s="36"/>
      <c r="BC175" s="36"/>
      <c r="BD175" s="36"/>
      <c r="BE175" s="36"/>
      <c r="BF175" s="36"/>
      <c r="BG175" s="36"/>
      <c r="BH175" s="36"/>
      <c r="BI175" s="36"/>
      <c r="BJ175" s="29"/>
      <c r="BK175" s="36"/>
      <c r="BL175" s="29"/>
      <c r="BM175" s="36"/>
      <c r="BN175" s="36"/>
      <c r="BO175" s="36"/>
      <c r="BP175" s="29"/>
      <c r="BQ175" s="36"/>
      <c r="BR175" s="29"/>
      <c r="BS175" s="36"/>
      <c r="BT175" s="36"/>
      <c r="BU175" s="36"/>
      <c r="BV175" s="36"/>
    </row>
    <row r="176" spans="1:74" x14ac:dyDescent="0.25">
      <c r="A176" s="16">
        <v>174</v>
      </c>
      <c r="B176" s="16">
        <v>3</v>
      </c>
      <c r="C176" s="31" t="s">
        <v>632</v>
      </c>
      <c r="D176" s="40">
        <f>ноябрь!D176-декабрь!E176</f>
        <v>871.42699679227064</v>
      </c>
      <c r="E176" s="40">
        <f t="shared" si="2"/>
        <v>0</v>
      </c>
      <c r="F176" s="36"/>
      <c r="G176" s="36"/>
      <c r="H176" s="36"/>
      <c r="I176" s="27"/>
      <c r="J176" s="36"/>
      <c r="K176" s="36"/>
      <c r="L176" s="36"/>
      <c r="M176" s="36"/>
      <c r="N176" s="36"/>
      <c r="O176" s="29"/>
      <c r="P176" s="36"/>
      <c r="Q176" s="29"/>
      <c r="R176" s="36"/>
      <c r="S176" s="36"/>
      <c r="T176" s="36"/>
      <c r="U176" s="36"/>
      <c r="V176" s="36"/>
      <c r="W176" s="36"/>
      <c r="X176" s="36"/>
      <c r="Y176" s="29"/>
      <c r="Z176" s="36"/>
      <c r="AA176" s="66"/>
      <c r="AB176" s="36"/>
      <c r="AC176" s="36"/>
      <c r="AD176" s="36"/>
      <c r="AE176" s="36"/>
      <c r="AF176" s="36"/>
      <c r="AG176" s="36"/>
      <c r="AH176" s="29"/>
      <c r="AI176" s="36"/>
      <c r="AJ176" s="29"/>
      <c r="AK176" s="36"/>
      <c r="AL176" s="36"/>
      <c r="AM176" s="36"/>
      <c r="AN176" s="29"/>
      <c r="AO176" s="36"/>
      <c r="AP176" s="29"/>
      <c r="AQ176" s="36"/>
      <c r="AR176" s="29"/>
      <c r="AS176" s="36"/>
      <c r="AT176" s="36"/>
      <c r="AU176" s="36"/>
      <c r="AV176" s="29"/>
      <c r="AW176" s="36"/>
      <c r="AX176" s="36"/>
      <c r="AY176" s="36"/>
      <c r="AZ176" s="29"/>
      <c r="BA176" s="36"/>
      <c r="BB176" s="36"/>
      <c r="BC176" s="36"/>
      <c r="BD176" s="36"/>
      <c r="BE176" s="36"/>
      <c r="BF176" s="36"/>
      <c r="BG176" s="36"/>
      <c r="BH176" s="36"/>
      <c r="BI176" s="36"/>
      <c r="BJ176" s="29"/>
      <c r="BK176" s="36"/>
      <c r="BL176" s="29"/>
      <c r="BM176" s="36"/>
      <c r="BN176" s="36"/>
      <c r="BO176" s="36"/>
      <c r="BP176" s="29"/>
      <c r="BQ176" s="36"/>
      <c r="BR176" s="29"/>
      <c r="BS176" s="36"/>
      <c r="BT176" s="36"/>
      <c r="BU176" s="36"/>
      <c r="BV176" s="36"/>
    </row>
    <row r="177" spans="1:74" x14ac:dyDescent="0.25">
      <c r="A177" s="16">
        <v>175</v>
      </c>
      <c r="B177" s="16">
        <v>3</v>
      </c>
      <c r="C177" s="31" t="s">
        <v>633</v>
      </c>
      <c r="D177" s="40">
        <f>ноябрь!D177-декабрь!E177</f>
        <v>-222.09659768115944</v>
      </c>
      <c r="E177" s="40">
        <f t="shared" si="2"/>
        <v>0</v>
      </c>
      <c r="F177" s="36"/>
      <c r="G177" s="36"/>
      <c r="H177" s="36"/>
      <c r="I177" s="27"/>
      <c r="J177" s="36"/>
      <c r="K177" s="36"/>
      <c r="L177" s="36"/>
      <c r="M177" s="36"/>
      <c r="N177" s="36"/>
      <c r="O177" s="29"/>
      <c r="P177" s="36"/>
      <c r="Q177" s="29"/>
      <c r="R177" s="36"/>
      <c r="S177" s="36"/>
      <c r="T177" s="36"/>
      <c r="U177" s="36"/>
      <c r="V177" s="36"/>
      <c r="W177" s="36"/>
      <c r="X177" s="36"/>
      <c r="Y177" s="29"/>
      <c r="Z177" s="36"/>
      <c r="AA177" s="66"/>
      <c r="AB177" s="36"/>
      <c r="AC177" s="36"/>
      <c r="AD177" s="36"/>
      <c r="AE177" s="36"/>
      <c r="AF177" s="36"/>
      <c r="AG177" s="36"/>
      <c r="AH177" s="29"/>
      <c r="AI177" s="36"/>
      <c r="AJ177" s="29"/>
      <c r="AK177" s="36"/>
      <c r="AL177" s="36"/>
      <c r="AM177" s="36"/>
      <c r="AN177" s="29"/>
      <c r="AO177" s="36"/>
      <c r="AP177" s="29"/>
      <c r="AQ177" s="36"/>
      <c r="AR177" s="29"/>
      <c r="AS177" s="36"/>
      <c r="AT177" s="36"/>
      <c r="AU177" s="36"/>
      <c r="AV177" s="29"/>
      <c r="AW177" s="36"/>
      <c r="AX177" s="36"/>
      <c r="AY177" s="36"/>
      <c r="AZ177" s="29"/>
      <c r="BA177" s="36"/>
      <c r="BB177" s="36"/>
      <c r="BC177" s="36"/>
      <c r="BD177" s="36"/>
      <c r="BE177" s="36"/>
      <c r="BF177" s="36"/>
      <c r="BG177" s="36"/>
      <c r="BH177" s="36"/>
      <c r="BI177" s="36"/>
      <c r="BJ177" s="29"/>
      <c r="BK177" s="36"/>
      <c r="BL177" s="29"/>
      <c r="BM177" s="36"/>
      <c r="BN177" s="36"/>
      <c r="BO177" s="36"/>
      <c r="BP177" s="29"/>
      <c r="BQ177" s="36"/>
      <c r="BR177" s="29"/>
      <c r="BS177" s="36"/>
      <c r="BT177" s="36"/>
      <c r="BU177" s="36"/>
      <c r="BV177" s="36"/>
    </row>
    <row r="178" spans="1:74" x14ac:dyDescent="0.25">
      <c r="A178" s="16">
        <v>176</v>
      </c>
      <c r="B178" s="16">
        <v>3</v>
      </c>
      <c r="C178" s="31" t="s">
        <v>634</v>
      </c>
      <c r="D178" s="40">
        <f>ноябрь!D178-декабрь!E178</f>
        <v>36.06328367149758</v>
      </c>
      <c r="E178" s="40">
        <f t="shared" si="2"/>
        <v>0</v>
      </c>
      <c r="F178" s="36"/>
      <c r="G178" s="36"/>
      <c r="H178" s="36"/>
      <c r="I178" s="27"/>
      <c r="J178" s="36"/>
      <c r="K178" s="36"/>
      <c r="L178" s="36"/>
      <c r="M178" s="36"/>
      <c r="N178" s="36"/>
      <c r="O178" s="29"/>
      <c r="P178" s="36"/>
      <c r="Q178" s="29"/>
      <c r="R178" s="36"/>
      <c r="S178" s="36"/>
      <c r="T178" s="36"/>
      <c r="U178" s="36"/>
      <c r="V178" s="36"/>
      <c r="W178" s="36"/>
      <c r="X178" s="36"/>
      <c r="Y178" s="29"/>
      <c r="Z178" s="36"/>
      <c r="AA178" s="66"/>
      <c r="AB178" s="36"/>
      <c r="AC178" s="36"/>
      <c r="AD178" s="36"/>
      <c r="AE178" s="36"/>
      <c r="AF178" s="36"/>
      <c r="AG178" s="36"/>
      <c r="AH178" s="29"/>
      <c r="AI178" s="36"/>
      <c r="AJ178" s="29"/>
      <c r="AK178" s="36"/>
      <c r="AL178" s="36"/>
      <c r="AM178" s="36"/>
      <c r="AN178" s="29"/>
      <c r="AO178" s="36"/>
      <c r="AP178" s="29"/>
      <c r="AQ178" s="36"/>
      <c r="AR178" s="29"/>
      <c r="AS178" s="36"/>
      <c r="AT178" s="36"/>
      <c r="AU178" s="36"/>
      <c r="AV178" s="29"/>
      <c r="AW178" s="36"/>
      <c r="AX178" s="36"/>
      <c r="AY178" s="36"/>
      <c r="AZ178" s="29"/>
      <c r="BA178" s="36"/>
      <c r="BB178" s="36"/>
      <c r="BC178" s="36"/>
      <c r="BD178" s="36"/>
      <c r="BE178" s="36"/>
      <c r="BF178" s="36"/>
      <c r="BG178" s="36"/>
      <c r="BH178" s="36"/>
      <c r="BI178" s="36"/>
      <c r="BJ178" s="29"/>
      <c r="BK178" s="36"/>
      <c r="BL178" s="29"/>
      <c r="BM178" s="36"/>
      <c r="BN178" s="36"/>
      <c r="BO178" s="36"/>
      <c r="BP178" s="29"/>
      <c r="BQ178" s="36"/>
      <c r="BR178" s="29"/>
      <c r="BS178" s="36"/>
      <c r="BT178" s="36"/>
      <c r="BU178" s="36"/>
      <c r="BV178" s="36"/>
    </row>
    <row r="179" spans="1:74" x14ac:dyDescent="0.25">
      <c r="A179" s="16">
        <v>177</v>
      </c>
      <c r="B179" s="16">
        <v>3</v>
      </c>
      <c r="C179" s="31" t="s">
        <v>635</v>
      </c>
      <c r="D179" s="40">
        <f>ноябрь!D179-декабрь!E179</f>
        <v>788.7754684444443</v>
      </c>
      <c r="E179" s="40">
        <f t="shared" si="2"/>
        <v>0</v>
      </c>
      <c r="F179" s="36"/>
      <c r="G179" s="36"/>
      <c r="H179" s="36"/>
      <c r="I179" s="27"/>
      <c r="J179" s="36"/>
      <c r="K179" s="36"/>
      <c r="L179" s="36"/>
      <c r="M179" s="36"/>
      <c r="N179" s="36"/>
      <c r="O179" s="29"/>
      <c r="P179" s="36"/>
      <c r="Q179" s="29"/>
      <c r="R179" s="36"/>
      <c r="S179" s="36"/>
      <c r="T179" s="36"/>
      <c r="U179" s="36"/>
      <c r="V179" s="36"/>
      <c r="W179" s="36"/>
      <c r="X179" s="36"/>
      <c r="Y179" s="29"/>
      <c r="Z179" s="36"/>
      <c r="AA179" s="66"/>
      <c r="AB179" s="36"/>
      <c r="AC179" s="36"/>
      <c r="AD179" s="36"/>
      <c r="AE179" s="36"/>
      <c r="AF179" s="36"/>
      <c r="AG179" s="36"/>
      <c r="AH179" s="29"/>
      <c r="AI179" s="36"/>
      <c r="AJ179" s="29"/>
      <c r="AK179" s="36"/>
      <c r="AL179" s="36"/>
      <c r="AM179" s="36"/>
      <c r="AN179" s="29"/>
      <c r="AO179" s="36"/>
      <c r="AP179" s="29"/>
      <c r="AQ179" s="36"/>
      <c r="AR179" s="29"/>
      <c r="AS179" s="36"/>
      <c r="AT179" s="36"/>
      <c r="AU179" s="36"/>
      <c r="AV179" s="29"/>
      <c r="AW179" s="36"/>
      <c r="AX179" s="36"/>
      <c r="AY179" s="36"/>
      <c r="AZ179" s="29"/>
      <c r="BA179" s="36"/>
      <c r="BB179" s="36"/>
      <c r="BC179" s="36"/>
      <c r="BD179" s="36"/>
      <c r="BE179" s="36"/>
      <c r="BF179" s="36"/>
      <c r="BG179" s="36"/>
      <c r="BH179" s="36"/>
      <c r="BI179" s="36"/>
      <c r="BJ179" s="29"/>
      <c r="BK179" s="36"/>
      <c r="BL179" s="29"/>
      <c r="BM179" s="36"/>
      <c r="BN179" s="36"/>
      <c r="BO179" s="36"/>
      <c r="BP179" s="29"/>
      <c r="BQ179" s="36"/>
      <c r="BR179" s="29"/>
      <c r="BS179" s="36"/>
      <c r="BT179" s="36"/>
      <c r="BU179" s="36"/>
      <c r="BV179" s="36"/>
    </row>
    <row r="180" spans="1:74" x14ac:dyDescent="0.25">
      <c r="A180" s="16">
        <v>178</v>
      </c>
      <c r="B180" s="16">
        <v>3</v>
      </c>
      <c r="C180" s="31" t="s">
        <v>636</v>
      </c>
      <c r="D180" s="40">
        <f>ноябрь!D180-декабрь!E180</f>
        <v>1663.0570107149761</v>
      </c>
      <c r="E180" s="40">
        <f t="shared" si="2"/>
        <v>0</v>
      </c>
      <c r="F180" s="36"/>
      <c r="G180" s="36"/>
      <c r="H180" s="36"/>
      <c r="I180" s="27"/>
      <c r="J180" s="36"/>
      <c r="K180" s="36"/>
      <c r="L180" s="36"/>
      <c r="M180" s="36"/>
      <c r="N180" s="36"/>
      <c r="O180" s="29"/>
      <c r="P180" s="36"/>
      <c r="Q180" s="29"/>
      <c r="R180" s="36"/>
      <c r="S180" s="36"/>
      <c r="T180" s="36"/>
      <c r="U180" s="36"/>
      <c r="V180" s="36"/>
      <c r="W180" s="36"/>
      <c r="X180" s="36"/>
      <c r="Y180" s="29"/>
      <c r="Z180" s="36"/>
      <c r="AA180" s="66"/>
      <c r="AB180" s="36"/>
      <c r="AC180" s="36"/>
      <c r="AD180" s="36"/>
      <c r="AE180" s="36"/>
      <c r="AF180" s="36"/>
      <c r="AG180" s="36"/>
      <c r="AH180" s="29"/>
      <c r="AI180" s="36"/>
      <c r="AJ180" s="29"/>
      <c r="AK180" s="36"/>
      <c r="AL180" s="36"/>
      <c r="AM180" s="36"/>
      <c r="AN180" s="29"/>
      <c r="AO180" s="36"/>
      <c r="AP180" s="29"/>
      <c r="AQ180" s="36"/>
      <c r="AR180" s="29"/>
      <c r="AS180" s="36"/>
      <c r="AT180" s="36"/>
      <c r="AU180" s="36"/>
      <c r="AV180" s="29"/>
      <c r="AW180" s="36"/>
      <c r="AX180" s="36"/>
      <c r="AY180" s="36"/>
      <c r="AZ180" s="29"/>
      <c r="BA180" s="36"/>
      <c r="BB180" s="36"/>
      <c r="BC180" s="36"/>
      <c r="BD180" s="36"/>
      <c r="BE180" s="36"/>
      <c r="BF180" s="36"/>
      <c r="BG180" s="36"/>
      <c r="BH180" s="36"/>
      <c r="BI180" s="36"/>
      <c r="BJ180" s="29"/>
      <c r="BK180" s="36"/>
      <c r="BL180" s="29"/>
      <c r="BM180" s="36"/>
      <c r="BN180" s="36"/>
      <c r="BO180" s="36"/>
      <c r="BP180" s="29"/>
      <c r="BQ180" s="36"/>
      <c r="BR180" s="29"/>
      <c r="BS180" s="36"/>
      <c r="BT180" s="36"/>
      <c r="BU180" s="36"/>
      <c r="BV180" s="36"/>
    </row>
    <row r="181" spans="1:74" x14ac:dyDescent="0.25">
      <c r="A181" s="16">
        <v>179</v>
      </c>
      <c r="B181" s="16">
        <v>3</v>
      </c>
      <c r="C181" s="31" t="s">
        <v>637</v>
      </c>
      <c r="D181" s="40">
        <f>ноябрь!D181-декабрь!E181</f>
        <v>585.16830368115939</v>
      </c>
      <c r="E181" s="40">
        <f t="shared" si="2"/>
        <v>0</v>
      </c>
      <c r="F181" s="36"/>
      <c r="G181" s="36"/>
      <c r="H181" s="36"/>
      <c r="I181" s="27"/>
      <c r="J181" s="36"/>
      <c r="K181" s="36"/>
      <c r="L181" s="36"/>
      <c r="M181" s="36"/>
      <c r="N181" s="36"/>
      <c r="O181" s="29"/>
      <c r="P181" s="36"/>
      <c r="Q181" s="29"/>
      <c r="R181" s="36"/>
      <c r="S181" s="36"/>
      <c r="T181" s="36"/>
      <c r="U181" s="36"/>
      <c r="V181" s="36"/>
      <c r="W181" s="36"/>
      <c r="X181" s="36"/>
      <c r="Y181" s="29"/>
      <c r="Z181" s="36"/>
      <c r="AA181" s="66"/>
      <c r="AB181" s="36"/>
      <c r="AC181" s="36"/>
      <c r="AD181" s="36"/>
      <c r="AE181" s="36"/>
      <c r="AF181" s="36"/>
      <c r="AG181" s="36"/>
      <c r="AH181" s="29"/>
      <c r="AI181" s="36"/>
      <c r="AJ181" s="29"/>
      <c r="AK181" s="36"/>
      <c r="AL181" s="36"/>
      <c r="AM181" s="36"/>
      <c r="AN181" s="29"/>
      <c r="AO181" s="36"/>
      <c r="AP181" s="29"/>
      <c r="AQ181" s="36"/>
      <c r="AR181" s="29"/>
      <c r="AS181" s="36"/>
      <c r="AT181" s="36"/>
      <c r="AU181" s="36"/>
      <c r="AV181" s="29"/>
      <c r="AW181" s="36"/>
      <c r="AX181" s="36"/>
      <c r="AY181" s="36"/>
      <c r="AZ181" s="29"/>
      <c r="BA181" s="36"/>
      <c r="BB181" s="36"/>
      <c r="BC181" s="36"/>
      <c r="BD181" s="36"/>
      <c r="BE181" s="36"/>
      <c r="BF181" s="36"/>
      <c r="BG181" s="36"/>
      <c r="BH181" s="36"/>
      <c r="BI181" s="36"/>
      <c r="BJ181" s="29"/>
      <c r="BK181" s="36"/>
      <c r="BL181" s="29"/>
      <c r="BM181" s="36"/>
      <c r="BN181" s="36"/>
      <c r="BO181" s="36"/>
      <c r="BP181" s="29"/>
      <c r="BQ181" s="36"/>
      <c r="BR181" s="29"/>
      <c r="BS181" s="36"/>
      <c r="BT181" s="36"/>
      <c r="BU181" s="36"/>
      <c r="BV181" s="36"/>
    </row>
    <row r="182" spans="1:74" x14ac:dyDescent="0.25">
      <c r="A182" s="16">
        <v>180</v>
      </c>
      <c r="B182" s="16">
        <v>3</v>
      </c>
      <c r="C182" s="31" t="s">
        <v>638</v>
      </c>
      <c r="D182" s="40">
        <f>ноябрь!D182-декабрь!E182</f>
        <v>1499.7315411188406</v>
      </c>
      <c r="E182" s="40">
        <f t="shared" si="2"/>
        <v>0</v>
      </c>
      <c r="F182" s="36"/>
      <c r="G182" s="36"/>
      <c r="H182" s="36"/>
      <c r="I182" s="27"/>
      <c r="J182" s="36"/>
      <c r="K182" s="36"/>
      <c r="L182" s="36"/>
      <c r="M182" s="36"/>
      <c r="N182" s="36"/>
      <c r="O182" s="29"/>
      <c r="P182" s="36"/>
      <c r="Q182" s="29"/>
      <c r="R182" s="36"/>
      <c r="S182" s="36"/>
      <c r="T182" s="36"/>
      <c r="U182" s="36"/>
      <c r="V182" s="36"/>
      <c r="W182" s="36"/>
      <c r="X182" s="36"/>
      <c r="Y182" s="29"/>
      <c r="Z182" s="36"/>
      <c r="AA182" s="66"/>
      <c r="AB182" s="36"/>
      <c r="AC182" s="36"/>
      <c r="AD182" s="36"/>
      <c r="AE182" s="36"/>
      <c r="AF182" s="36"/>
      <c r="AG182" s="36"/>
      <c r="AH182" s="29"/>
      <c r="AI182" s="36"/>
      <c r="AJ182" s="29"/>
      <c r="AK182" s="36"/>
      <c r="AL182" s="36"/>
      <c r="AM182" s="36"/>
      <c r="AN182" s="29"/>
      <c r="AO182" s="36"/>
      <c r="AP182" s="29"/>
      <c r="AQ182" s="36"/>
      <c r="AR182" s="29"/>
      <c r="AS182" s="36"/>
      <c r="AT182" s="36"/>
      <c r="AU182" s="36"/>
      <c r="AV182" s="29"/>
      <c r="AW182" s="36"/>
      <c r="AX182" s="36"/>
      <c r="AY182" s="36"/>
      <c r="AZ182" s="29"/>
      <c r="BA182" s="36"/>
      <c r="BB182" s="36"/>
      <c r="BC182" s="36"/>
      <c r="BD182" s="36"/>
      <c r="BE182" s="36"/>
      <c r="BF182" s="36"/>
      <c r="BG182" s="36"/>
      <c r="BH182" s="36"/>
      <c r="BI182" s="36"/>
      <c r="BJ182" s="29"/>
      <c r="BK182" s="36"/>
      <c r="BL182" s="29"/>
      <c r="BM182" s="36"/>
      <c r="BN182" s="36"/>
      <c r="BO182" s="36"/>
      <c r="BP182" s="29"/>
      <c r="BQ182" s="36"/>
      <c r="BR182" s="29"/>
      <c r="BS182" s="36"/>
      <c r="BT182" s="36"/>
      <c r="BU182" s="36"/>
      <c r="BV182" s="36"/>
    </row>
    <row r="183" spans="1:74" x14ac:dyDescent="0.25">
      <c r="A183" s="16">
        <v>181</v>
      </c>
      <c r="B183" s="16">
        <v>3</v>
      </c>
      <c r="C183" s="31" t="s">
        <v>639</v>
      </c>
      <c r="D183" s="40">
        <f>ноябрь!D183-декабрь!E183</f>
        <v>-218.65055745314015</v>
      </c>
      <c r="E183" s="40">
        <f t="shared" si="2"/>
        <v>0</v>
      </c>
      <c r="F183" s="36"/>
      <c r="G183" s="36"/>
      <c r="H183" s="36"/>
      <c r="I183" s="27"/>
      <c r="J183" s="36"/>
      <c r="K183" s="36"/>
      <c r="L183" s="36"/>
      <c r="M183" s="36"/>
      <c r="N183" s="36"/>
      <c r="O183" s="29"/>
      <c r="P183" s="36"/>
      <c r="Q183" s="29"/>
      <c r="R183" s="36"/>
      <c r="S183" s="36"/>
      <c r="T183" s="36"/>
      <c r="U183" s="36"/>
      <c r="V183" s="36"/>
      <c r="W183" s="36"/>
      <c r="X183" s="36"/>
      <c r="Y183" s="29"/>
      <c r="Z183" s="36"/>
      <c r="AA183" s="66"/>
      <c r="AB183" s="36"/>
      <c r="AC183" s="36"/>
      <c r="AD183" s="36"/>
      <c r="AE183" s="36"/>
      <c r="AF183" s="36"/>
      <c r="AG183" s="36"/>
      <c r="AH183" s="29"/>
      <c r="AI183" s="36"/>
      <c r="AJ183" s="29"/>
      <c r="AK183" s="36"/>
      <c r="AL183" s="36"/>
      <c r="AM183" s="36"/>
      <c r="AN183" s="29"/>
      <c r="AO183" s="36"/>
      <c r="AP183" s="29"/>
      <c r="AQ183" s="36"/>
      <c r="AR183" s="29"/>
      <c r="AS183" s="36"/>
      <c r="AT183" s="36"/>
      <c r="AU183" s="36"/>
      <c r="AV183" s="29"/>
      <c r="AW183" s="36"/>
      <c r="AX183" s="36"/>
      <c r="AY183" s="36"/>
      <c r="AZ183" s="29"/>
      <c r="BA183" s="36"/>
      <c r="BB183" s="36"/>
      <c r="BC183" s="36"/>
      <c r="BD183" s="36"/>
      <c r="BE183" s="36"/>
      <c r="BF183" s="36"/>
      <c r="BG183" s="36"/>
      <c r="BH183" s="36"/>
      <c r="BI183" s="36"/>
      <c r="BJ183" s="29"/>
      <c r="BK183" s="36"/>
      <c r="BL183" s="29"/>
      <c r="BM183" s="36"/>
      <c r="BN183" s="36"/>
      <c r="BO183" s="36"/>
      <c r="BP183" s="29"/>
      <c r="BQ183" s="36"/>
      <c r="BR183" s="29"/>
      <c r="BS183" s="36"/>
      <c r="BT183" s="36"/>
      <c r="BU183" s="36"/>
      <c r="BV183" s="36"/>
    </row>
    <row r="184" spans="1:74" x14ac:dyDescent="0.25">
      <c r="A184" s="16">
        <v>182</v>
      </c>
      <c r="B184" s="16">
        <v>3</v>
      </c>
      <c r="C184" s="31" t="s">
        <v>640</v>
      </c>
      <c r="D184" s="40">
        <f>ноябрь!D184-декабрь!E184</f>
        <v>1752.6149774299515</v>
      </c>
      <c r="E184" s="40">
        <f t="shared" si="2"/>
        <v>0</v>
      </c>
      <c r="F184" s="36"/>
      <c r="G184" s="36"/>
      <c r="H184" s="36"/>
      <c r="I184" s="27"/>
      <c r="J184" s="36"/>
      <c r="K184" s="36"/>
      <c r="L184" s="36"/>
      <c r="M184" s="36"/>
      <c r="N184" s="36"/>
      <c r="O184" s="29"/>
      <c r="P184" s="36"/>
      <c r="Q184" s="29"/>
      <c r="R184" s="36"/>
      <c r="S184" s="36"/>
      <c r="T184" s="36"/>
      <c r="U184" s="36"/>
      <c r="V184" s="36"/>
      <c r="W184" s="36"/>
      <c r="X184" s="36"/>
      <c r="Y184" s="29"/>
      <c r="Z184" s="36"/>
      <c r="AA184" s="66"/>
      <c r="AB184" s="36"/>
      <c r="AC184" s="36"/>
      <c r="AD184" s="36"/>
      <c r="AE184" s="36"/>
      <c r="AF184" s="36"/>
      <c r="AG184" s="36"/>
      <c r="AH184" s="29"/>
      <c r="AI184" s="36"/>
      <c r="AJ184" s="29"/>
      <c r="AK184" s="36"/>
      <c r="AL184" s="36"/>
      <c r="AM184" s="36"/>
      <c r="AN184" s="29"/>
      <c r="AO184" s="36"/>
      <c r="AP184" s="29"/>
      <c r="AQ184" s="36"/>
      <c r="AR184" s="29"/>
      <c r="AS184" s="36"/>
      <c r="AT184" s="36"/>
      <c r="AU184" s="36"/>
      <c r="AV184" s="29"/>
      <c r="AW184" s="36"/>
      <c r="AX184" s="36"/>
      <c r="AY184" s="36"/>
      <c r="AZ184" s="29"/>
      <c r="BA184" s="36"/>
      <c r="BB184" s="36"/>
      <c r="BC184" s="36"/>
      <c r="BD184" s="36"/>
      <c r="BE184" s="36"/>
      <c r="BF184" s="36"/>
      <c r="BG184" s="36"/>
      <c r="BH184" s="36"/>
      <c r="BI184" s="36"/>
      <c r="BJ184" s="29"/>
      <c r="BK184" s="36"/>
      <c r="BL184" s="29"/>
      <c r="BM184" s="36"/>
      <c r="BN184" s="36"/>
      <c r="BO184" s="36"/>
      <c r="BP184" s="29"/>
      <c r="BQ184" s="36"/>
      <c r="BR184" s="29"/>
      <c r="BS184" s="36"/>
      <c r="BT184" s="36"/>
      <c r="BU184" s="36"/>
      <c r="BV184" s="36"/>
    </row>
    <row r="185" spans="1:74" x14ac:dyDescent="0.25">
      <c r="A185" s="16">
        <v>183</v>
      </c>
      <c r="B185" s="16">
        <v>3</v>
      </c>
      <c r="C185" s="31" t="s">
        <v>641</v>
      </c>
      <c r="D185" s="40">
        <f>ноябрь!D185-декабрь!E185</f>
        <v>2032.2926245990336</v>
      </c>
      <c r="E185" s="40">
        <f t="shared" si="2"/>
        <v>0</v>
      </c>
      <c r="F185" s="36"/>
      <c r="G185" s="36"/>
      <c r="H185" s="36"/>
      <c r="I185" s="27"/>
      <c r="J185" s="36"/>
      <c r="K185" s="36"/>
      <c r="L185" s="36"/>
      <c r="M185" s="36"/>
      <c r="N185" s="36"/>
      <c r="O185" s="29"/>
      <c r="P185" s="36"/>
      <c r="Q185" s="29"/>
      <c r="R185" s="36"/>
      <c r="S185" s="36"/>
      <c r="T185" s="36"/>
      <c r="U185" s="36"/>
      <c r="V185" s="36"/>
      <c r="W185" s="36"/>
      <c r="X185" s="36"/>
      <c r="Y185" s="29"/>
      <c r="Z185" s="36"/>
      <c r="AA185" s="66"/>
      <c r="AB185" s="36"/>
      <c r="AC185" s="36"/>
      <c r="AD185" s="36"/>
      <c r="AE185" s="36"/>
      <c r="AF185" s="36"/>
      <c r="AG185" s="36"/>
      <c r="AH185" s="29"/>
      <c r="AI185" s="36"/>
      <c r="AJ185" s="29"/>
      <c r="AK185" s="36"/>
      <c r="AL185" s="36"/>
      <c r="AM185" s="36"/>
      <c r="AN185" s="29"/>
      <c r="AO185" s="36"/>
      <c r="AP185" s="29"/>
      <c r="AQ185" s="36"/>
      <c r="AR185" s="29"/>
      <c r="AS185" s="36"/>
      <c r="AT185" s="36"/>
      <c r="AU185" s="36"/>
      <c r="AV185" s="29"/>
      <c r="AW185" s="36"/>
      <c r="AX185" s="36"/>
      <c r="AY185" s="36"/>
      <c r="AZ185" s="29"/>
      <c r="BA185" s="36"/>
      <c r="BB185" s="36"/>
      <c r="BC185" s="36"/>
      <c r="BD185" s="36"/>
      <c r="BE185" s="36"/>
      <c r="BF185" s="36"/>
      <c r="BG185" s="36"/>
      <c r="BH185" s="36"/>
      <c r="BI185" s="36"/>
      <c r="BJ185" s="29"/>
      <c r="BK185" s="36"/>
      <c r="BL185" s="29"/>
      <c r="BM185" s="36"/>
      <c r="BN185" s="36"/>
      <c r="BO185" s="36"/>
      <c r="BP185" s="29"/>
      <c r="BQ185" s="36"/>
      <c r="BR185" s="29"/>
      <c r="BS185" s="36"/>
      <c r="BT185" s="36"/>
      <c r="BU185" s="36"/>
      <c r="BV185" s="36"/>
    </row>
    <row r="186" spans="1:74" x14ac:dyDescent="0.25">
      <c r="A186" s="16">
        <v>184</v>
      </c>
      <c r="B186" s="16">
        <v>3</v>
      </c>
      <c r="C186" s="31" t="s">
        <v>642</v>
      </c>
      <c r="D186" s="40">
        <f>ноябрь!D186-декабрь!E186</f>
        <v>752.3534398067635</v>
      </c>
      <c r="E186" s="40">
        <f t="shared" si="2"/>
        <v>0</v>
      </c>
      <c r="F186" s="36"/>
      <c r="G186" s="36"/>
      <c r="H186" s="36"/>
      <c r="I186" s="27"/>
      <c r="J186" s="36"/>
      <c r="K186" s="36"/>
      <c r="L186" s="36"/>
      <c r="M186" s="36"/>
      <c r="N186" s="36"/>
      <c r="O186" s="29"/>
      <c r="P186" s="36"/>
      <c r="Q186" s="29"/>
      <c r="R186" s="36"/>
      <c r="S186" s="36"/>
      <c r="T186" s="36"/>
      <c r="U186" s="36"/>
      <c r="V186" s="36"/>
      <c r="W186" s="36"/>
      <c r="X186" s="36"/>
      <c r="Y186" s="29"/>
      <c r="Z186" s="36"/>
      <c r="AA186" s="66"/>
      <c r="AB186" s="36"/>
      <c r="AC186" s="36"/>
      <c r="AD186" s="36"/>
      <c r="AE186" s="36"/>
      <c r="AF186" s="36"/>
      <c r="AG186" s="36"/>
      <c r="AH186" s="29"/>
      <c r="AI186" s="36"/>
      <c r="AJ186" s="29"/>
      <c r="AK186" s="36"/>
      <c r="AL186" s="36"/>
      <c r="AM186" s="36"/>
      <c r="AN186" s="29"/>
      <c r="AO186" s="36"/>
      <c r="AP186" s="29"/>
      <c r="AQ186" s="36"/>
      <c r="AR186" s="29"/>
      <c r="AS186" s="36"/>
      <c r="AT186" s="36"/>
      <c r="AU186" s="36"/>
      <c r="AV186" s="29"/>
      <c r="AW186" s="36"/>
      <c r="AX186" s="36"/>
      <c r="AY186" s="36"/>
      <c r="AZ186" s="29"/>
      <c r="BA186" s="36"/>
      <c r="BB186" s="36"/>
      <c r="BC186" s="36"/>
      <c r="BD186" s="36"/>
      <c r="BE186" s="36"/>
      <c r="BF186" s="36"/>
      <c r="BG186" s="36"/>
      <c r="BH186" s="36"/>
      <c r="BI186" s="36"/>
      <c r="BJ186" s="29"/>
      <c r="BK186" s="36"/>
      <c r="BL186" s="29"/>
      <c r="BM186" s="36"/>
      <c r="BN186" s="36"/>
      <c r="BO186" s="36"/>
      <c r="BP186" s="29"/>
      <c r="BQ186" s="36"/>
      <c r="BR186" s="29"/>
      <c r="BS186" s="36"/>
      <c r="BT186" s="36"/>
      <c r="BU186" s="36"/>
      <c r="BV186" s="36"/>
    </row>
    <row r="187" spans="1:74" x14ac:dyDescent="0.25">
      <c r="A187" s="16">
        <v>185</v>
      </c>
      <c r="B187" s="16">
        <v>1</v>
      </c>
      <c r="C187" s="31" t="s">
        <v>643</v>
      </c>
      <c r="D187" s="40">
        <f>ноябрь!D187-декабрь!E187</f>
        <v>282.77074114009667</v>
      </c>
      <c r="E187" s="40">
        <f t="shared" si="2"/>
        <v>0</v>
      </c>
      <c r="F187" s="36"/>
      <c r="G187" s="36"/>
      <c r="H187" s="36"/>
      <c r="I187" s="27"/>
      <c r="J187" s="36"/>
      <c r="K187" s="36"/>
      <c r="L187" s="36"/>
      <c r="M187" s="36"/>
      <c r="N187" s="36"/>
      <c r="O187" s="29"/>
      <c r="P187" s="36"/>
      <c r="Q187" s="29"/>
      <c r="R187" s="36"/>
      <c r="S187" s="36"/>
      <c r="T187" s="36"/>
      <c r="U187" s="36"/>
      <c r="V187" s="36"/>
      <c r="W187" s="36"/>
      <c r="X187" s="36"/>
      <c r="Y187" s="29"/>
      <c r="Z187" s="36"/>
      <c r="AA187" s="66"/>
      <c r="AB187" s="36"/>
      <c r="AC187" s="36"/>
      <c r="AD187" s="36"/>
      <c r="AE187" s="36"/>
      <c r="AF187" s="36"/>
      <c r="AG187" s="36"/>
      <c r="AH187" s="29"/>
      <c r="AI187" s="36"/>
      <c r="AJ187" s="29"/>
      <c r="AK187" s="36"/>
      <c r="AL187" s="36"/>
      <c r="AM187" s="36"/>
      <c r="AN187" s="29"/>
      <c r="AO187" s="36"/>
      <c r="AP187" s="29"/>
      <c r="AQ187" s="36"/>
      <c r="AR187" s="29"/>
      <c r="AS187" s="36"/>
      <c r="AT187" s="36"/>
      <c r="AU187" s="36"/>
      <c r="AV187" s="29"/>
      <c r="AW187" s="36"/>
      <c r="AX187" s="36"/>
      <c r="AY187" s="36"/>
      <c r="AZ187" s="29"/>
      <c r="BA187" s="36"/>
      <c r="BB187" s="36"/>
      <c r="BC187" s="36"/>
      <c r="BD187" s="36"/>
      <c r="BE187" s="36"/>
      <c r="BF187" s="36"/>
      <c r="BG187" s="36"/>
      <c r="BH187" s="36"/>
      <c r="BI187" s="36"/>
      <c r="BJ187" s="29"/>
      <c r="BK187" s="36"/>
      <c r="BL187" s="29"/>
      <c r="BM187" s="36"/>
      <c r="BN187" s="36"/>
      <c r="BO187" s="36"/>
      <c r="BP187" s="29"/>
      <c r="BQ187" s="36"/>
      <c r="BR187" s="29"/>
      <c r="BS187" s="36"/>
      <c r="BT187" s="36"/>
      <c r="BU187" s="36"/>
      <c r="BV187" s="36"/>
    </row>
    <row r="188" spans="1:74" x14ac:dyDescent="0.25">
      <c r="A188" s="16">
        <v>186</v>
      </c>
      <c r="B188" s="16">
        <v>1</v>
      </c>
      <c r="C188" s="31" t="s">
        <v>644</v>
      </c>
      <c r="D188" s="40">
        <f>ноябрь!D188-декабрь!E188</f>
        <v>-122.16001816425118</v>
      </c>
      <c r="E188" s="40">
        <f t="shared" si="2"/>
        <v>0</v>
      </c>
      <c r="F188" s="36"/>
      <c r="G188" s="36"/>
      <c r="H188" s="36"/>
      <c r="I188" s="27"/>
      <c r="J188" s="36"/>
      <c r="K188" s="36"/>
      <c r="L188" s="36"/>
      <c r="M188" s="36"/>
      <c r="N188" s="36"/>
      <c r="O188" s="29"/>
      <c r="P188" s="36"/>
      <c r="Q188" s="29"/>
      <c r="R188" s="36"/>
      <c r="S188" s="36"/>
      <c r="T188" s="36"/>
      <c r="U188" s="36"/>
      <c r="V188" s="36"/>
      <c r="W188" s="36"/>
      <c r="X188" s="36"/>
      <c r="Y188" s="29"/>
      <c r="Z188" s="36"/>
      <c r="AA188" s="66"/>
      <c r="AB188" s="36"/>
      <c r="AC188" s="36"/>
      <c r="AD188" s="36"/>
      <c r="AE188" s="36"/>
      <c r="AF188" s="36"/>
      <c r="AG188" s="36"/>
      <c r="AH188" s="29"/>
      <c r="AI188" s="36"/>
      <c r="AJ188" s="29"/>
      <c r="AK188" s="36"/>
      <c r="AL188" s="36"/>
      <c r="AM188" s="36"/>
      <c r="AN188" s="29"/>
      <c r="AO188" s="36"/>
      <c r="AP188" s="29"/>
      <c r="AQ188" s="36"/>
      <c r="AR188" s="29"/>
      <c r="AS188" s="36"/>
      <c r="AT188" s="36"/>
      <c r="AU188" s="36"/>
      <c r="AV188" s="29"/>
      <c r="AW188" s="36"/>
      <c r="AX188" s="36"/>
      <c r="AY188" s="36"/>
      <c r="AZ188" s="29"/>
      <c r="BA188" s="36"/>
      <c r="BB188" s="36"/>
      <c r="BC188" s="36"/>
      <c r="BD188" s="36"/>
      <c r="BE188" s="36"/>
      <c r="BF188" s="36"/>
      <c r="BG188" s="36"/>
      <c r="BH188" s="36"/>
      <c r="BI188" s="36"/>
      <c r="BJ188" s="29"/>
      <c r="BK188" s="36"/>
      <c r="BL188" s="29"/>
      <c r="BM188" s="36"/>
      <c r="BN188" s="36"/>
      <c r="BO188" s="36"/>
      <c r="BP188" s="29"/>
      <c r="BQ188" s="36"/>
      <c r="BR188" s="29"/>
      <c r="BS188" s="36"/>
      <c r="BT188" s="36"/>
      <c r="BU188" s="36"/>
      <c r="BV188" s="36"/>
    </row>
    <row r="189" spans="1:74" x14ac:dyDescent="0.25">
      <c r="A189" s="16">
        <v>187</v>
      </c>
      <c r="B189" s="16">
        <v>1</v>
      </c>
      <c r="C189" s="31" t="s">
        <v>645</v>
      </c>
      <c r="D189" s="40">
        <f>ноябрь!D189-декабрь!E189</f>
        <v>126.67738631884059</v>
      </c>
      <c r="E189" s="40">
        <f t="shared" si="2"/>
        <v>0</v>
      </c>
      <c r="F189" s="36"/>
      <c r="G189" s="36"/>
      <c r="H189" s="36"/>
      <c r="I189" s="27"/>
      <c r="J189" s="36"/>
      <c r="K189" s="36"/>
      <c r="L189" s="36"/>
      <c r="M189" s="36"/>
      <c r="N189" s="36"/>
      <c r="O189" s="29"/>
      <c r="P189" s="36"/>
      <c r="Q189" s="29"/>
      <c r="R189" s="36"/>
      <c r="S189" s="36"/>
      <c r="T189" s="36"/>
      <c r="U189" s="36"/>
      <c r="V189" s="36"/>
      <c r="W189" s="36"/>
      <c r="X189" s="36"/>
      <c r="Y189" s="29"/>
      <c r="Z189" s="36"/>
      <c r="AA189" s="66"/>
      <c r="AB189" s="36"/>
      <c r="AC189" s="36"/>
      <c r="AD189" s="36"/>
      <c r="AE189" s="36"/>
      <c r="AF189" s="36"/>
      <c r="AG189" s="36"/>
      <c r="AH189" s="29"/>
      <c r="AI189" s="36"/>
      <c r="AJ189" s="29"/>
      <c r="AK189" s="36"/>
      <c r="AL189" s="36"/>
      <c r="AM189" s="36"/>
      <c r="AN189" s="29"/>
      <c r="AO189" s="36"/>
      <c r="AP189" s="29"/>
      <c r="AQ189" s="36"/>
      <c r="AR189" s="29"/>
      <c r="AS189" s="36"/>
      <c r="AT189" s="36"/>
      <c r="AU189" s="36"/>
      <c r="AV189" s="29"/>
      <c r="AW189" s="36"/>
      <c r="AX189" s="36"/>
      <c r="AY189" s="36"/>
      <c r="AZ189" s="29"/>
      <c r="BA189" s="36"/>
      <c r="BB189" s="36"/>
      <c r="BC189" s="36"/>
      <c r="BD189" s="36"/>
      <c r="BE189" s="36"/>
      <c r="BF189" s="36"/>
      <c r="BG189" s="36"/>
      <c r="BH189" s="36"/>
      <c r="BI189" s="36"/>
      <c r="BJ189" s="29"/>
      <c r="BK189" s="36"/>
      <c r="BL189" s="29"/>
      <c r="BM189" s="36"/>
      <c r="BN189" s="36"/>
      <c r="BO189" s="36"/>
      <c r="BP189" s="29"/>
      <c r="BQ189" s="36"/>
      <c r="BR189" s="29"/>
      <c r="BS189" s="36"/>
      <c r="BT189" s="36"/>
      <c r="BU189" s="36"/>
      <c r="BV189" s="36"/>
    </row>
    <row r="190" spans="1:74" x14ac:dyDescent="0.25">
      <c r="A190" s="16">
        <v>188</v>
      </c>
      <c r="B190" s="16">
        <v>1</v>
      </c>
      <c r="C190" s="31" t="s">
        <v>646</v>
      </c>
      <c r="D190" s="40">
        <f>ноябрь!D190-декабрь!E190</f>
        <v>170.04095183574879</v>
      </c>
      <c r="E190" s="40">
        <f t="shared" si="2"/>
        <v>0</v>
      </c>
      <c r="F190" s="36"/>
      <c r="G190" s="36"/>
      <c r="H190" s="36"/>
      <c r="I190" s="27"/>
      <c r="J190" s="36"/>
      <c r="K190" s="36"/>
      <c r="L190" s="36"/>
      <c r="M190" s="36"/>
      <c r="N190" s="36"/>
      <c r="O190" s="29"/>
      <c r="P190" s="36"/>
      <c r="Q190" s="29"/>
      <c r="R190" s="36"/>
      <c r="S190" s="36"/>
      <c r="T190" s="36"/>
      <c r="U190" s="36"/>
      <c r="V190" s="36"/>
      <c r="W190" s="36"/>
      <c r="X190" s="36"/>
      <c r="Y190" s="29"/>
      <c r="Z190" s="36"/>
      <c r="AA190" s="66"/>
      <c r="AB190" s="36"/>
      <c r="AC190" s="36"/>
      <c r="AD190" s="36"/>
      <c r="AE190" s="36"/>
      <c r="AF190" s="36"/>
      <c r="AG190" s="36"/>
      <c r="AH190" s="29"/>
      <c r="AI190" s="36"/>
      <c r="AJ190" s="29"/>
      <c r="AK190" s="36"/>
      <c r="AL190" s="36"/>
      <c r="AM190" s="36"/>
      <c r="AN190" s="29"/>
      <c r="AO190" s="36"/>
      <c r="AP190" s="29"/>
      <c r="AQ190" s="36"/>
      <c r="AR190" s="29"/>
      <c r="AS190" s="36"/>
      <c r="AT190" s="36"/>
      <c r="AU190" s="36"/>
      <c r="AV190" s="29"/>
      <c r="AW190" s="36"/>
      <c r="AX190" s="36"/>
      <c r="AY190" s="36"/>
      <c r="AZ190" s="29"/>
      <c r="BA190" s="36"/>
      <c r="BB190" s="36"/>
      <c r="BC190" s="36"/>
      <c r="BD190" s="36"/>
      <c r="BE190" s="36"/>
      <c r="BF190" s="36"/>
      <c r="BG190" s="36"/>
      <c r="BH190" s="36"/>
      <c r="BI190" s="36"/>
      <c r="BJ190" s="29"/>
      <c r="BK190" s="36"/>
      <c r="BL190" s="29"/>
      <c r="BM190" s="36"/>
      <c r="BN190" s="36"/>
      <c r="BO190" s="36"/>
      <c r="BP190" s="29"/>
      <c r="BQ190" s="36"/>
      <c r="BR190" s="29"/>
      <c r="BS190" s="36"/>
      <c r="BT190" s="36"/>
      <c r="BU190" s="36"/>
      <c r="BV190" s="36"/>
    </row>
    <row r="191" spans="1:74" ht="16.5" customHeight="1" x14ac:dyDescent="0.25">
      <c r="A191" s="16">
        <v>189</v>
      </c>
      <c r="B191" s="16">
        <v>1</v>
      </c>
      <c r="C191" s="31" t="s">
        <v>647</v>
      </c>
      <c r="D191" s="40">
        <f>ноябрь!D191-декабрь!E191</f>
        <v>432.03796779710143</v>
      </c>
      <c r="E191" s="40">
        <f t="shared" si="2"/>
        <v>0</v>
      </c>
      <c r="F191" s="36"/>
      <c r="G191" s="36"/>
      <c r="H191" s="36"/>
      <c r="I191" s="27"/>
      <c r="J191" s="36"/>
      <c r="K191" s="36"/>
      <c r="L191" s="36"/>
      <c r="M191" s="36"/>
      <c r="N191" s="36"/>
      <c r="O191" s="29"/>
      <c r="P191" s="36"/>
      <c r="Q191" s="29"/>
      <c r="R191" s="36"/>
      <c r="S191" s="36"/>
      <c r="T191" s="36"/>
      <c r="U191" s="36"/>
      <c r="V191" s="36"/>
      <c r="W191" s="36"/>
      <c r="X191" s="36"/>
      <c r="Y191" s="29"/>
      <c r="Z191" s="36"/>
      <c r="AA191" s="66"/>
      <c r="AB191" s="36"/>
      <c r="AC191" s="36"/>
      <c r="AD191" s="36"/>
      <c r="AE191" s="36"/>
      <c r="AF191" s="36"/>
      <c r="AG191" s="36"/>
      <c r="AH191" s="29"/>
      <c r="AI191" s="36"/>
      <c r="AJ191" s="29"/>
      <c r="AK191" s="36"/>
      <c r="AL191" s="36"/>
      <c r="AM191" s="36"/>
      <c r="AN191" s="29"/>
      <c r="AO191" s="36"/>
      <c r="AP191" s="29"/>
      <c r="AQ191" s="36"/>
      <c r="AR191" s="29"/>
      <c r="AS191" s="36"/>
      <c r="AT191" s="36"/>
      <c r="AU191" s="36"/>
      <c r="AV191" s="29"/>
      <c r="AW191" s="36"/>
      <c r="AX191" s="36"/>
      <c r="AY191" s="36"/>
      <c r="AZ191" s="29"/>
      <c r="BA191" s="36"/>
      <c r="BB191" s="36"/>
      <c r="BC191" s="36"/>
      <c r="BD191" s="36"/>
      <c r="BE191" s="36"/>
      <c r="BF191" s="36"/>
      <c r="BG191" s="36"/>
      <c r="BH191" s="36"/>
      <c r="BI191" s="36"/>
      <c r="BJ191" s="29"/>
      <c r="BK191" s="36"/>
      <c r="BL191" s="29"/>
      <c r="BM191" s="36"/>
      <c r="BN191" s="36"/>
      <c r="BO191" s="36"/>
      <c r="BP191" s="29"/>
      <c r="BQ191" s="36"/>
      <c r="BR191" s="29"/>
      <c r="BS191" s="36"/>
      <c r="BT191" s="36"/>
      <c r="BU191" s="36"/>
      <c r="BV191" s="36"/>
    </row>
    <row r="192" spans="1:74" x14ac:dyDescent="0.25">
      <c r="A192" s="16">
        <v>190</v>
      </c>
      <c r="B192" s="16">
        <v>3</v>
      </c>
      <c r="C192" s="31" t="s">
        <v>648</v>
      </c>
      <c r="D192" s="40">
        <f>ноябрь!D192-декабрь!E192</f>
        <v>3662.4498004347815</v>
      </c>
      <c r="E192" s="40">
        <f t="shared" si="2"/>
        <v>0</v>
      </c>
      <c r="F192" s="36"/>
      <c r="G192" s="36"/>
      <c r="H192" s="36"/>
      <c r="I192" s="27"/>
      <c r="J192" s="36"/>
      <c r="K192" s="36"/>
      <c r="L192" s="36"/>
      <c r="M192" s="36"/>
      <c r="N192" s="36"/>
      <c r="O192" s="29"/>
      <c r="P192" s="36"/>
      <c r="Q192" s="29"/>
      <c r="R192" s="36"/>
      <c r="S192" s="36"/>
      <c r="T192" s="36"/>
      <c r="U192" s="36"/>
      <c r="V192" s="36"/>
      <c r="W192" s="36"/>
      <c r="X192" s="36"/>
      <c r="Y192" s="29"/>
      <c r="Z192" s="36"/>
      <c r="AA192" s="66"/>
      <c r="AB192" s="36"/>
      <c r="AC192" s="36"/>
      <c r="AD192" s="36"/>
      <c r="AE192" s="36"/>
      <c r="AF192" s="36"/>
      <c r="AG192" s="36"/>
      <c r="AH192" s="29"/>
      <c r="AI192" s="36"/>
      <c r="AJ192" s="29"/>
      <c r="AK192" s="36"/>
      <c r="AL192" s="36"/>
      <c r="AM192" s="36"/>
      <c r="AN192" s="29"/>
      <c r="AO192" s="36"/>
      <c r="AP192" s="29"/>
      <c r="AQ192" s="36"/>
      <c r="AR192" s="29"/>
      <c r="AS192" s="36"/>
      <c r="AT192" s="36"/>
      <c r="AU192" s="36"/>
      <c r="AV192" s="29"/>
      <c r="AW192" s="36"/>
      <c r="AX192" s="36"/>
      <c r="AY192" s="36"/>
      <c r="AZ192" s="29"/>
      <c r="BA192" s="36"/>
      <c r="BB192" s="36"/>
      <c r="BC192" s="36"/>
      <c r="BD192" s="36"/>
      <c r="BE192" s="36"/>
      <c r="BF192" s="36"/>
      <c r="BG192" s="36"/>
      <c r="BH192" s="36"/>
      <c r="BI192" s="36"/>
      <c r="BJ192" s="29"/>
      <c r="BK192" s="36"/>
      <c r="BL192" s="29"/>
      <c r="BM192" s="36"/>
      <c r="BN192" s="36"/>
      <c r="BO192" s="36"/>
      <c r="BP192" s="29"/>
      <c r="BQ192" s="36"/>
      <c r="BR192" s="29"/>
      <c r="BS192" s="36"/>
      <c r="BT192" s="36"/>
      <c r="BU192" s="36"/>
      <c r="BV192" s="36"/>
    </row>
    <row r="193" spans="1:74" x14ac:dyDescent="0.25">
      <c r="A193" s="16">
        <v>191</v>
      </c>
      <c r="B193" s="16">
        <v>2</v>
      </c>
      <c r="C193" s="31" t="s">
        <v>649</v>
      </c>
      <c r="D193" s="40">
        <f>ноябрь!D193-декабрь!E193</f>
        <v>3498.9164925990335</v>
      </c>
      <c r="E193" s="40">
        <f t="shared" si="2"/>
        <v>0</v>
      </c>
      <c r="F193" s="36"/>
      <c r="G193" s="36"/>
      <c r="H193" s="36"/>
      <c r="I193" s="27"/>
      <c r="J193" s="36"/>
      <c r="K193" s="36"/>
      <c r="L193" s="36"/>
      <c r="M193" s="36"/>
      <c r="N193" s="36"/>
      <c r="O193" s="29"/>
      <c r="P193" s="36"/>
      <c r="Q193" s="29"/>
      <c r="R193" s="36"/>
      <c r="S193" s="36"/>
      <c r="T193" s="36"/>
      <c r="U193" s="36"/>
      <c r="V193" s="36"/>
      <c r="W193" s="36"/>
      <c r="X193" s="36"/>
      <c r="Y193" s="29"/>
      <c r="Z193" s="36"/>
      <c r="AA193" s="66"/>
      <c r="AB193" s="36"/>
      <c r="AC193" s="36"/>
      <c r="AD193" s="36"/>
      <c r="AE193" s="36"/>
      <c r="AF193" s="36"/>
      <c r="AG193" s="36"/>
      <c r="AH193" s="29"/>
      <c r="AI193" s="36"/>
      <c r="AJ193" s="29"/>
      <c r="AK193" s="36"/>
      <c r="AL193" s="36"/>
      <c r="AM193" s="36"/>
      <c r="AN193" s="29"/>
      <c r="AO193" s="36"/>
      <c r="AP193" s="29"/>
      <c r="AQ193" s="36"/>
      <c r="AR193" s="29"/>
      <c r="AS193" s="36"/>
      <c r="AT193" s="36"/>
      <c r="AU193" s="36"/>
      <c r="AV193" s="29"/>
      <c r="AW193" s="36"/>
      <c r="AX193" s="36"/>
      <c r="AY193" s="36"/>
      <c r="AZ193" s="29"/>
      <c r="BA193" s="36"/>
      <c r="BB193" s="36"/>
      <c r="BC193" s="36"/>
      <c r="BD193" s="36"/>
      <c r="BE193" s="36"/>
      <c r="BF193" s="36"/>
      <c r="BG193" s="36"/>
      <c r="BH193" s="36"/>
      <c r="BI193" s="36"/>
      <c r="BJ193" s="29"/>
      <c r="BK193" s="36"/>
      <c r="BL193" s="29"/>
      <c r="BM193" s="36"/>
      <c r="BN193" s="36"/>
      <c r="BO193" s="36"/>
      <c r="BP193" s="29"/>
      <c r="BQ193" s="36"/>
      <c r="BR193" s="29"/>
      <c r="BS193" s="36"/>
      <c r="BT193" s="36"/>
      <c r="BU193" s="36"/>
      <c r="BV193" s="36"/>
    </row>
    <row r="194" spans="1:74" x14ac:dyDescent="0.25">
      <c r="A194" s="16">
        <v>192</v>
      </c>
      <c r="B194" s="16">
        <v>3</v>
      </c>
      <c r="C194" s="31" t="s">
        <v>650</v>
      </c>
      <c r="D194" s="40">
        <f>ноябрь!D194-декабрь!E194</f>
        <v>278.5381062415459</v>
      </c>
      <c r="E194" s="40">
        <f t="shared" si="2"/>
        <v>0</v>
      </c>
      <c r="F194" s="36"/>
      <c r="G194" s="36"/>
      <c r="H194" s="36"/>
      <c r="I194" s="27"/>
      <c r="J194" s="36"/>
      <c r="K194" s="36"/>
      <c r="L194" s="36"/>
      <c r="M194" s="36"/>
      <c r="N194" s="36"/>
      <c r="O194" s="29"/>
      <c r="P194" s="36"/>
      <c r="Q194" s="29"/>
      <c r="R194" s="36"/>
      <c r="S194" s="36"/>
      <c r="T194" s="36"/>
      <c r="U194" s="36"/>
      <c r="V194" s="36"/>
      <c r="W194" s="36"/>
      <c r="X194" s="36"/>
      <c r="Y194" s="29"/>
      <c r="Z194" s="36"/>
      <c r="AA194" s="66"/>
      <c r="AB194" s="36"/>
      <c r="AC194" s="36"/>
      <c r="AD194" s="36"/>
      <c r="AE194" s="36"/>
      <c r="AF194" s="36"/>
      <c r="AG194" s="36"/>
      <c r="AH194" s="29"/>
      <c r="AI194" s="36"/>
      <c r="AJ194" s="29"/>
      <c r="AK194" s="36"/>
      <c r="AL194" s="36"/>
      <c r="AM194" s="36"/>
      <c r="AN194" s="29"/>
      <c r="AO194" s="36"/>
      <c r="AP194" s="29"/>
      <c r="AQ194" s="36"/>
      <c r="AR194" s="29"/>
      <c r="AS194" s="36"/>
      <c r="AT194" s="36"/>
      <c r="AU194" s="36"/>
      <c r="AV194" s="29"/>
      <c r="AW194" s="36"/>
      <c r="AX194" s="36"/>
      <c r="AY194" s="36"/>
      <c r="AZ194" s="29"/>
      <c r="BA194" s="36"/>
      <c r="BB194" s="36"/>
      <c r="BC194" s="36"/>
      <c r="BD194" s="36"/>
      <c r="BE194" s="36"/>
      <c r="BF194" s="36"/>
      <c r="BG194" s="36"/>
      <c r="BH194" s="36"/>
      <c r="BI194" s="36"/>
      <c r="BJ194" s="29"/>
      <c r="BK194" s="36"/>
      <c r="BL194" s="29"/>
      <c r="BM194" s="36"/>
      <c r="BN194" s="36"/>
      <c r="BO194" s="36"/>
      <c r="BP194" s="29"/>
      <c r="BQ194" s="36"/>
      <c r="BR194" s="29"/>
      <c r="BS194" s="36"/>
      <c r="BT194" s="36"/>
      <c r="BU194" s="36"/>
      <c r="BV194" s="36"/>
    </row>
    <row r="195" spans="1:74" x14ac:dyDescent="0.25">
      <c r="A195" s="16">
        <v>193</v>
      </c>
      <c r="B195" s="16">
        <v>3</v>
      </c>
      <c r="C195" s="31" t="s">
        <v>651</v>
      </c>
      <c r="D195" s="40">
        <f>ноябрь!D195-декабрь!E195</f>
        <v>420.31263593236719</v>
      </c>
      <c r="E195" s="40">
        <f t="shared" si="2"/>
        <v>0</v>
      </c>
      <c r="F195" s="36"/>
      <c r="G195" s="36"/>
      <c r="H195" s="36"/>
      <c r="I195" s="27"/>
      <c r="J195" s="36"/>
      <c r="K195" s="36"/>
      <c r="L195" s="36"/>
      <c r="M195" s="36"/>
      <c r="N195" s="36"/>
      <c r="O195" s="29"/>
      <c r="P195" s="36"/>
      <c r="Q195" s="29"/>
      <c r="R195" s="36"/>
      <c r="S195" s="36"/>
      <c r="T195" s="36"/>
      <c r="U195" s="36"/>
      <c r="V195" s="36"/>
      <c r="W195" s="36"/>
      <c r="X195" s="36"/>
      <c r="Y195" s="29"/>
      <c r="Z195" s="36"/>
      <c r="AA195" s="66"/>
      <c r="AB195" s="36"/>
      <c r="AC195" s="36"/>
      <c r="AD195" s="36"/>
      <c r="AE195" s="36"/>
      <c r="AF195" s="36"/>
      <c r="AG195" s="36"/>
      <c r="AH195" s="29"/>
      <c r="AI195" s="36"/>
      <c r="AJ195" s="29"/>
      <c r="AK195" s="36"/>
      <c r="AL195" s="36"/>
      <c r="AM195" s="36"/>
      <c r="AN195" s="29"/>
      <c r="AO195" s="36"/>
      <c r="AP195" s="29"/>
      <c r="AQ195" s="36"/>
      <c r="AR195" s="29"/>
      <c r="AS195" s="36"/>
      <c r="AT195" s="36"/>
      <c r="AU195" s="36"/>
      <c r="AV195" s="29"/>
      <c r="AW195" s="36"/>
      <c r="AX195" s="36"/>
      <c r="AY195" s="36"/>
      <c r="AZ195" s="29"/>
      <c r="BA195" s="36"/>
      <c r="BB195" s="36"/>
      <c r="BC195" s="36"/>
      <c r="BD195" s="36"/>
      <c r="BE195" s="36"/>
      <c r="BF195" s="36"/>
      <c r="BG195" s="36"/>
      <c r="BH195" s="36"/>
      <c r="BI195" s="36"/>
      <c r="BJ195" s="29"/>
      <c r="BK195" s="36"/>
      <c r="BL195" s="29"/>
      <c r="BM195" s="36"/>
      <c r="BN195" s="36"/>
      <c r="BO195" s="36"/>
      <c r="BP195" s="29"/>
      <c r="BQ195" s="36"/>
      <c r="BR195" s="29"/>
      <c r="BS195" s="36"/>
      <c r="BT195" s="36"/>
      <c r="BU195" s="36"/>
      <c r="BV195" s="36"/>
    </row>
    <row r="196" spans="1:74" x14ac:dyDescent="0.25">
      <c r="A196" s="16">
        <v>194</v>
      </c>
      <c r="B196" s="16">
        <v>3</v>
      </c>
      <c r="C196" s="31" t="s">
        <v>924</v>
      </c>
      <c r="D196" s="40">
        <f>ноябрь!D196-декабрь!E196</f>
        <v>315.51782710144926</v>
      </c>
      <c r="E196" s="40">
        <f t="shared" ref="E196:E259" si="3">G196+H196+J196+L196+N196+P196+R196+T196+V196+X196+Z196+AC196+AE196+AG196+AI196+AK196+AM196+AO196+AQ196+AS196+AU196+AW196+AY196+BA196+BC196+BE196+BG196+BI196+BK196+BM196+BO196+BQ196+BS196+BU196+BV196</f>
        <v>0</v>
      </c>
      <c r="F196" s="36"/>
      <c r="G196" s="36"/>
      <c r="H196" s="36"/>
      <c r="I196" s="27"/>
      <c r="J196" s="36"/>
      <c r="K196" s="36"/>
      <c r="L196" s="36"/>
      <c r="M196" s="36"/>
      <c r="N196" s="36"/>
      <c r="O196" s="29"/>
      <c r="P196" s="36"/>
      <c r="Q196" s="29"/>
      <c r="R196" s="36"/>
      <c r="S196" s="36"/>
      <c r="T196" s="36"/>
      <c r="U196" s="36"/>
      <c r="V196" s="36"/>
      <c r="W196" s="36"/>
      <c r="X196" s="36"/>
      <c r="Y196" s="29"/>
      <c r="Z196" s="36"/>
      <c r="AA196" s="66"/>
      <c r="AB196" s="36"/>
      <c r="AC196" s="36"/>
      <c r="AD196" s="36"/>
      <c r="AE196" s="36"/>
      <c r="AF196" s="36"/>
      <c r="AG196" s="36"/>
      <c r="AH196" s="29"/>
      <c r="AI196" s="36"/>
      <c r="AJ196" s="29"/>
      <c r="AK196" s="36"/>
      <c r="AL196" s="36"/>
      <c r="AM196" s="36"/>
      <c r="AN196" s="29"/>
      <c r="AO196" s="36"/>
      <c r="AP196" s="29"/>
      <c r="AQ196" s="36"/>
      <c r="AR196" s="29"/>
      <c r="AS196" s="36"/>
      <c r="AT196" s="36"/>
      <c r="AU196" s="36"/>
      <c r="AV196" s="29"/>
      <c r="AW196" s="36"/>
      <c r="AX196" s="36"/>
      <c r="AY196" s="36"/>
      <c r="AZ196" s="29"/>
      <c r="BA196" s="36"/>
      <c r="BB196" s="36"/>
      <c r="BC196" s="36"/>
      <c r="BD196" s="36"/>
      <c r="BE196" s="36"/>
      <c r="BF196" s="36"/>
      <c r="BG196" s="36"/>
      <c r="BH196" s="36"/>
      <c r="BI196" s="36"/>
      <c r="BJ196" s="29"/>
      <c r="BK196" s="36"/>
      <c r="BL196" s="29"/>
      <c r="BM196" s="36"/>
      <c r="BN196" s="36"/>
      <c r="BO196" s="36"/>
      <c r="BP196" s="29"/>
      <c r="BQ196" s="36"/>
      <c r="BR196" s="29"/>
      <c r="BS196" s="36"/>
      <c r="BT196" s="36"/>
      <c r="BU196" s="36"/>
      <c r="BV196" s="36"/>
    </row>
    <row r="197" spans="1:74" x14ac:dyDescent="0.25">
      <c r="A197" s="16">
        <v>195</v>
      </c>
      <c r="B197" s="16">
        <v>3</v>
      </c>
      <c r="C197" s="31" t="s">
        <v>652</v>
      </c>
      <c r="D197" s="40">
        <f>ноябрь!D197-декабрь!E197</f>
        <v>3740.8149441159412</v>
      </c>
      <c r="E197" s="40">
        <f t="shared" si="3"/>
        <v>0</v>
      </c>
      <c r="F197" s="36"/>
      <c r="G197" s="36"/>
      <c r="H197" s="36"/>
      <c r="I197" s="27"/>
      <c r="J197" s="36"/>
      <c r="K197" s="36"/>
      <c r="L197" s="36"/>
      <c r="M197" s="36"/>
      <c r="N197" s="36"/>
      <c r="O197" s="29"/>
      <c r="P197" s="36"/>
      <c r="Q197" s="29"/>
      <c r="R197" s="36"/>
      <c r="S197" s="36"/>
      <c r="T197" s="36"/>
      <c r="U197" s="36"/>
      <c r="V197" s="36"/>
      <c r="W197" s="36"/>
      <c r="X197" s="36"/>
      <c r="Y197" s="29"/>
      <c r="Z197" s="36"/>
      <c r="AA197" s="66"/>
      <c r="AB197" s="36"/>
      <c r="AC197" s="36"/>
      <c r="AD197" s="36"/>
      <c r="AE197" s="36"/>
      <c r="AF197" s="36"/>
      <c r="AG197" s="36"/>
      <c r="AH197" s="29"/>
      <c r="AI197" s="36"/>
      <c r="AJ197" s="29"/>
      <c r="AK197" s="36"/>
      <c r="AL197" s="36"/>
      <c r="AM197" s="36"/>
      <c r="AN197" s="29"/>
      <c r="AO197" s="36"/>
      <c r="AP197" s="29"/>
      <c r="AQ197" s="36"/>
      <c r="AR197" s="29"/>
      <c r="AS197" s="36"/>
      <c r="AT197" s="36"/>
      <c r="AU197" s="36"/>
      <c r="AV197" s="29"/>
      <c r="AW197" s="36"/>
      <c r="AX197" s="36"/>
      <c r="AY197" s="36"/>
      <c r="AZ197" s="29"/>
      <c r="BA197" s="36"/>
      <c r="BB197" s="36"/>
      <c r="BC197" s="36"/>
      <c r="BD197" s="36"/>
      <c r="BE197" s="36"/>
      <c r="BF197" s="36"/>
      <c r="BG197" s="36"/>
      <c r="BH197" s="36"/>
      <c r="BI197" s="36"/>
      <c r="BJ197" s="29"/>
      <c r="BK197" s="36"/>
      <c r="BL197" s="29"/>
      <c r="BM197" s="36"/>
      <c r="BN197" s="36"/>
      <c r="BO197" s="36"/>
      <c r="BP197" s="29"/>
      <c r="BQ197" s="36"/>
      <c r="BR197" s="29"/>
      <c r="BS197" s="36"/>
      <c r="BT197" s="36"/>
      <c r="BU197" s="36"/>
      <c r="BV197" s="36"/>
    </row>
    <row r="198" spans="1:74" x14ac:dyDescent="0.25">
      <c r="A198" s="16">
        <v>196</v>
      </c>
      <c r="B198" s="16">
        <v>3</v>
      </c>
      <c r="C198" s="31" t="s">
        <v>653</v>
      </c>
      <c r="D198" s="40">
        <f>ноябрь!D198-декабрь!E198</f>
        <v>151.2806643864734</v>
      </c>
      <c r="E198" s="40">
        <f t="shared" si="3"/>
        <v>0</v>
      </c>
      <c r="F198" s="36"/>
      <c r="G198" s="36"/>
      <c r="H198" s="36"/>
      <c r="I198" s="27"/>
      <c r="J198" s="36"/>
      <c r="K198" s="36"/>
      <c r="L198" s="36"/>
      <c r="M198" s="36"/>
      <c r="N198" s="36"/>
      <c r="O198" s="29"/>
      <c r="P198" s="36"/>
      <c r="Q198" s="29"/>
      <c r="R198" s="36"/>
      <c r="S198" s="36"/>
      <c r="T198" s="36"/>
      <c r="U198" s="36"/>
      <c r="V198" s="36"/>
      <c r="W198" s="36"/>
      <c r="X198" s="36"/>
      <c r="Y198" s="29"/>
      <c r="Z198" s="36"/>
      <c r="AA198" s="66"/>
      <c r="AB198" s="36"/>
      <c r="AC198" s="36"/>
      <c r="AD198" s="36"/>
      <c r="AE198" s="36"/>
      <c r="AF198" s="36"/>
      <c r="AG198" s="36"/>
      <c r="AH198" s="29"/>
      <c r="AI198" s="36"/>
      <c r="AJ198" s="29"/>
      <c r="AK198" s="36"/>
      <c r="AL198" s="36"/>
      <c r="AM198" s="36"/>
      <c r="AN198" s="29"/>
      <c r="AO198" s="36"/>
      <c r="AP198" s="29"/>
      <c r="AQ198" s="36"/>
      <c r="AR198" s="29"/>
      <c r="AS198" s="36"/>
      <c r="AT198" s="36"/>
      <c r="AU198" s="36"/>
      <c r="AV198" s="29"/>
      <c r="AW198" s="36"/>
      <c r="AX198" s="36"/>
      <c r="AY198" s="36"/>
      <c r="AZ198" s="29"/>
      <c r="BA198" s="36"/>
      <c r="BB198" s="36"/>
      <c r="BC198" s="36"/>
      <c r="BD198" s="36"/>
      <c r="BE198" s="36"/>
      <c r="BF198" s="36"/>
      <c r="BG198" s="36"/>
      <c r="BH198" s="36"/>
      <c r="BI198" s="36"/>
      <c r="BJ198" s="29"/>
      <c r="BK198" s="36"/>
      <c r="BL198" s="29"/>
      <c r="BM198" s="36"/>
      <c r="BN198" s="36"/>
      <c r="BO198" s="36"/>
      <c r="BP198" s="29"/>
      <c r="BQ198" s="36"/>
      <c r="BR198" s="29"/>
      <c r="BS198" s="36"/>
      <c r="BT198" s="36"/>
      <c r="BU198" s="36"/>
      <c r="BV198" s="36"/>
    </row>
    <row r="199" spans="1:74" x14ac:dyDescent="0.25">
      <c r="A199" s="16">
        <v>197</v>
      </c>
      <c r="B199" s="16">
        <v>3</v>
      </c>
      <c r="C199" s="31" t="s">
        <v>654</v>
      </c>
      <c r="D199" s="40">
        <f>ноябрь!D199-декабрь!E199</f>
        <v>269.20438180676325</v>
      </c>
      <c r="E199" s="40">
        <f t="shared" si="3"/>
        <v>0</v>
      </c>
      <c r="F199" s="36"/>
      <c r="G199" s="36"/>
      <c r="H199" s="36"/>
      <c r="I199" s="27"/>
      <c r="J199" s="36"/>
      <c r="K199" s="36"/>
      <c r="L199" s="36"/>
      <c r="M199" s="36"/>
      <c r="N199" s="36"/>
      <c r="O199" s="29"/>
      <c r="P199" s="36"/>
      <c r="Q199" s="29"/>
      <c r="R199" s="36"/>
      <c r="S199" s="36"/>
      <c r="T199" s="36"/>
      <c r="U199" s="36"/>
      <c r="V199" s="36"/>
      <c r="W199" s="36"/>
      <c r="X199" s="36"/>
      <c r="Y199" s="29"/>
      <c r="Z199" s="36"/>
      <c r="AA199" s="66"/>
      <c r="AB199" s="36"/>
      <c r="AC199" s="36"/>
      <c r="AD199" s="36"/>
      <c r="AE199" s="36"/>
      <c r="AF199" s="36"/>
      <c r="AG199" s="36"/>
      <c r="AH199" s="29"/>
      <c r="AI199" s="36"/>
      <c r="AJ199" s="29"/>
      <c r="AK199" s="36"/>
      <c r="AL199" s="36"/>
      <c r="AM199" s="36"/>
      <c r="AN199" s="29"/>
      <c r="AO199" s="36"/>
      <c r="AP199" s="29"/>
      <c r="AQ199" s="36"/>
      <c r="AR199" s="29"/>
      <c r="AS199" s="36"/>
      <c r="AT199" s="36"/>
      <c r="AU199" s="36"/>
      <c r="AV199" s="29"/>
      <c r="AW199" s="36"/>
      <c r="AX199" s="36"/>
      <c r="AY199" s="36"/>
      <c r="AZ199" s="29"/>
      <c r="BA199" s="36"/>
      <c r="BB199" s="36"/>
      <c r="BC199" s="36"/>
      <c r="BD199" s="36"/>
      <c r="BE199" s="36"/>
      <c r="BF199" s="36"/>
      <c r="BG199" s="36"/>
      <c r="BH199" s="36"/>
      <c r="BI199" s="36"/>
      <c r="BJ199" s="29"/>
      <c r="BK199" s="36"/>
      <c r="BL199" s="29"/>
      <c r="BM199" s="36"/>
      <c r="BN199" s="36"/>
      <c r="BO199" s="36"/>
      <c r="BP199" s="29"/>
      <c r="BQ199" s="36"/>
      <c r="BR199" s="29"/>
      <c r="BS199" s="36"/>
      <c r="BT199" s="36"/>
      <c r="BU199" s="36"/>
      <c r="BV199" s="36"/>
    </row>
    <row r="200" spans="1:74" x14ac:dyDescent="0.25">
      <c r="A200" s="16">
        <v>198</v>
      </c>
      <c r="B200" s="16">
        <v>3</v>
      </c>
      <c r="C200" s="31" t="s">
        <v>655</v>
      </c>
      <c r="D200" s="40">
        <f>ноябрь!D200-декабрь!E200</f>
        <v>58.678411323671497</v>
      </c>
      <c r="E200" s="40">
        <f t="shared" si="3"/>
        <v>0</v>
      </c>
      <c r="F200" s="36"/>
      <c r="G200" s="36"/>
      <c r="H200" s="36"/>
      <c r="I200" s="27"/>
      <c r="J200" s="36"/>
      <c r="K200" s="36"/>
      <c r="L200" s="36"/>
      <c r="M200" s="36"/>
      <c r="N200" s="36"/>
      <c r="O200" s="29"/>
      <c r="P200" s="36"/>
      <c r="Q200" s="29"/>
      <c r="R200" s="36"/>
      <c r="S200" s="36"/>
      <c r="T200" s="36"/>
      <c r="U200" s="36"/>
      <c r="V200" s="36"/>
      <c r="W200" s="36"/>
      <c r="X200" s="36"/>
      <c r="Y200" s="29"/>
      <c r="Z200" s="36"/>
      <c r="AA200" s="66"/>
      <c r="AB200" s="36"/>
      <c r="AC200" s="36"/>
      <c r="AD200" s="36"/>
      <c r="AE200" s="36"/>
      <c r="AF200" s="36"/>
      <c r="AG200" s="36"/>
      <c r="AH200" s="29"/>
      <c r="AI200" s="36"/>
      <c r="AJ200" s="29"/>
      <c r="AK200" s="36"/>
      <c r="AL200" s="36"/>
      <c r="AM200" s="36"/>
      <c r="AN200" s="29"/>
      <c r="AO200" s="36"/>
      <c r="AP200" s="29"/>
      <c r="AQ200" s="36"/>
      <c r="AR200" s="29"/>
      <c r="AS200" s="36"/>
      <c r="AT200" s="36"/>
      <c r="AU200" s="36"/>
      <c r="AV200" s="29"/>
      <c r="AW200" s="36"/>
      <c r="AX200" s="36"/>
      <c r="AY200" s="36"/>
      <c r="AZ200" s="29"/>
      <c r="BA200" s="36"/>
      <c r="BB200" s="36"/>
      <c r="BC200" s="36"/>
      <c r="BD200" s="36"/>
      <c r="BE200" s="36"/>
      <c r="BF200" s="36"/>
      <c r="BG200" s="36"/>
      <c r="BH200" s="36"/>
      <c r="BI200" s="36"/>
      <c r="BJ200" s="29"/>
      <c r="BK200" s="36"/>
      <c r="BL200" s="29"/>
      <c r="BM200" s="36"/>
      <c r="BN200" s="36"/>
      <c r="BO200" s="36"/>
      <c r="BP200" s="29"/>
      <c r="BQ200" s="36"/>
      <c r="BR200" s="29"/>
      <c r="BS200" s="36"/>
      <c r="BT200" s="36"/>
      <c r="BU200" s="36"/>
      <c r="BV200" s="36"/>
    </row>
    <row r="201" spans="1:74" x14ac:dyDescent="0.25">
      <c r="A201" s="16">
        <v>199</v>
      </c>
      <c r="B201" s="16">
        <v>3</v>
      </c>
      <c r="C201" s="31" t="s">
        <v>656</v>
      </c>
      <c r="D201" s="40">
        <f>ноябрь!D201-декабрь!E201</f>
        <v>526.97942239613519</v>
      </c>
      <c r="E201" s="40">
        <f t="shared" si="3"/>
        <v>0</v>
      </c>
      <c r="F201" s="36"/>
      <c r="G201" s="36"/>
      <c r="H201" s="36"/>
      <c r="I201" s="27"/>
      <c r="J201" s="36"/>
      <c r="K201" s="36"/>
      <c r="L201" s="36"/>
      <c r="M201" s="36"/>
      <c r="N201" s="36"/>
      <c r="O201" s="29"/>
      <c r="P201" s="36"/>
      <c r="Q201" s="29"/>
      <c r="R201" s="36"/>
      <c r="S201" s="36"/>
      <c r="T201" s="36"/>
      <c r="U201" s="36"/>
      <c r="V201" s="36"/>
      <c r="W201" s="36"/>
      <c r="X201" s="36"/>
      <c r="Y201" s="29"/>
      <c r="Z201" s="36"/>
      <c r="AA201" s="66"/>
      <c r="AB201" s="36"/>
      <c r="AC201" s="36"/>
      <c r="AD201" s="36"/>
      <c r="AE201" s="36"/>
      <c r="AF201" s="36"/>
      <c r="AG201" s="36"/>
      <c r="AH201" s="29"/>
      <c r="AI201" s="36"/>
      <c r="AJ201" s="29"/>
      <c r="AK201" s="36"/>
      <c r="AL201" s="36"/>
      <c r="AM201" s="36"/>
      <c r="AN201" s="29"/>
      <c r="AO201" s="36"/>
      <c r="AP201" s="29"/>
      <c r="AQ201" s="36"/>
      <c r="AR201" s="29"/>
      <c r="AS201" s="36"/>
      <c r="AT201" s="36"/>
      <c r="AU201" s="36"/>
      <c r="AV201" s="29"/>
      <c r="AW201" s="36"/>
      <c r="AX201" s="36"/>
      <c r="AY201" s="36"/>
      <c r="AZ201" s="29"/>
      <c r="BA201" s="36"/>
      <c r="BB201" s="36"/>
      <c r="BC201" s="36"/>
      <c r="BD201" s="36"/>
      <c r="BE201" s="36"/>
      <c r="BF201" s="36"/>
      <c r="BG201" s="36"/>
      <c r="BH201" s="36"/>
      <c r="BI201" s="36"/>
      <c r="BJ201" s="29"/>
      <c r="BK201" s="36"/>
      <c r="BL201" s="29"/>
      <c r="BM201" s="36"/>
      <c r="BN201" s="36"/>
      <c r="BO201" s="36"/>
      <c r="BP201" s="29"/>
      <c r="BQ201" s="36"/>
      <c r="BR201" s="29"/>
      <c r="BS201" s="36"/>
      <c r="BT201" s="36"/>
      <c r="BU201" s="36"/>
      <c r="BV201" s="36"/>
    </row>
    <row r="202" spans="1:74" x14ac:dyDescent="0.25">
      <c r="A202" s="16">
        <v>200</v>
      </c>
      <c r="B202" s="16">
        <v>2</v>
      </c>
      <c r="C202" s="31" t="s">
        <v>657</v>
      </c>
      <c r="D202" s="40">
        <f>ноябрь!D202-декабрь!E202</f>
        <v>68.639415120772952</v>
      </c>
      <c r="E202" s="40">
        <f t="shared" si="3"/>
        <v>0</v>
      </c>
      <c r="F202" s="36"/>
      <c r="G202" s="36"/>
      <c r="H202" s="36"/>
      <c r="I202" s="27"/>
      <c r="J202" s="36"/>
      <c r="K202" s="36"/>
      <c r="L202" s="36"/>
      <c r="M202" s="36"/>
      <c r="N202" s="36"/>
      <c r="O202" s="29"/>
      <c r="P202" s="36"/>
      <c r="Q202" s="29"/>
      <c r="R202" s="36"/>
      <c r="S202" s="36"/>
      <c r="T202" s="36"/>
      <c r="U202" s="36"/>
      <c r="V202" s="36"/>
      <c r="W202" s="36"/>
      <c r="X202" s="36"/>
      <c r="Y202" s="29"/>
      <c r="Z202" s="36"/>
      <c r="AA202" s="66"/>
      <c r="AB202" s="36"/>
      <c r="AC202" s="36"/>
      <c r="AD202" s="36"/>
      <c r="AE202" s="36"/>
      <c r="AF202" s="36"/>
      <c r="AG202" s="36"/>
      <c r="AH202" s="29"/>
      <c r="AI202" s="36"/>
      <c r="AJ202" s="29"/>
      <c r="AK202" s="36"/>
      <c r="AL202" s="36"/>
      <c r="AM202" s="36"/>
      <c r="AN202" s="29"/>
      <c r="AO202" s="36"/>
      <c r="AP202" s="29"/>
      <c r="AQ202" s="36"/>
      <c r="AR202" s="29"/>
      <c r="AS202" s="36"/>
      <c r="AT202" s="36"/>
      <c r="AU202" s="36"/>
      <c r="AV202" s="29"/>
      <c r="AW202" s="36"/>
      <c r="AX202" s="36"/>
      <c r="AY202" s="36"/>
      <c r="AZ202" s="29"/>
      <c r="BA202" s="36"/>
      <c r="BB202" s="36"/>
      <c r="BC202" s="36"/>
      <c r="BD202" s="36"/>
      <c r="BE202" s="36"/>
      <c r="BF202" s="36"/>
      <c r="BG202" s="36"/>
      <c r="BH202" s="36"/>
      <c r="BI202" s="36"/>
      <c r="BJ202" s="29"/>
      <c r="BK202" s="36"/>
      <c r="BL202" s="29"/>
      <c r="BM202" s="36"/>
      <c r="BN202" s="36"/>
      <c r="BO202" s="36"/>
      <c r="BP202" s="29"/>
      <c r="BQ202" s="36"/>
      <c r="BR202" s="29"/>
      <c r="BS202" s="36"/>
      <c r="BT202" s="36"/>
      <c r="BU202" s="36"/>
      <c r="BV202" s="36"/>
    </row>
    <row r="203" spans="1:74" x14ac:dyDescent="0.25">
      <c r="A203" s="16">
        <v>201</v>
      </c>
      <c r="B203" s="16">
        <v>2</v>
      </c>
      <c r="C203" s="31" t="s">
        <v>658</v>
      </c>
      <c r="D203" s="40">
        <f>ноябрь!D203-декабрь!E203</f>
        <v>136.94355565217393</v>
      </c>
      <c r="E203" s="40">
        <f t="shared" si="3"/>
        <v>0</v>
      </c>
      <c r="F203" s="36"/>
      <c r="G203" s="36"/>
      <c r="H203" s="36"/>
      <c r="I203" s="27"/>
      <c r="J203" s="36"/>
      <c r="K203" s="36"/>
      <c r="L203" s="36"/>
      <c r="M203" s="36"/>
      <c r="N203" s="36"/>
      <c r="O203" s="29"/>
      <c r="P203" s="36"/>
      <c r="Q203" s="29"/>
      <c r="R203" s="36"/>
      <c r="S203" s="36"/>
      <c r="T203" s="36"/>
      <c r="U203" s="36"/>
      <c r="V203" s="36"/>
      <c r="W203" s="36"/>
      <c r="X203" s="36"/>
      <c r="Y203" s="29"/>
      <c r="Z203" s="36"/>
      <c r="AA203" s="66"/>
      <c r="AB203" s="36"/>
      <c r="AC203" s="36"/>
      <c r="AD203" s="36"/>
      <c r="AE203" s="36"/>
      <c r="AF203" s="36"/>
      <c r="AG203" s="36"/>
      <c r="AH203" s="29"/>
      <c r="AI203" s="36"/>
      <c r="AJ203" s="29"/>
      <c r="AK203" s="36"/>
      <c r="AL203" s="36"/>
      <c r="AM203" s="36"/>
      <c r="AN203" s="29"/>
      <c r="AO203" s="36"/>
      <c r="AP203" s="29"/>
      <c r="AQ203" s="36"/>
      <c r="AR203" s="29"/>
      <c r="AS203" s="36"/>
      <c r="AT203" s="36"/>
      <c r="AU203" s="36"/>
      <c r="AV203" s="29"/>
      <c r="AW203" s="36"/>
      <c r="AX203" s="36"/>
      <c r="AY203" s="36"/>
      <c r="AZ203" s="29"/>
      <c r="BA203" s="36"/>
      <c r="BB203" s="36"/>
      <c r="BC203" s="36"/>
      <c r="BD203" s="36"/>
      <c r="BE203" s="36"/>
      <c r="BF203" s="36"/>
      <c r="BG203" s="36"/>
      <c r="BH203" s="36"/>
      <c r="BI203" s="36"/>
      <c r="BJ203" s="29"/>
      <c r="BK203" s="36"/>
      <c r="BL203" s="29"/>
      <c r="BM203" s="36"/>
      <c r="BN203" s="36"/>
      <c r="BO203" s="36"/>
      <c r="BP203" s="29"/>
      <c r="BQ203" s="36"/>
      <c r="BR203" s="29"/>
      <c r="BS203" s="36"/>
      <c r="BT203" s="36"/>
      <c r="BU203" s="36"/>
      <c r="BV203" s="36"/>
    </row>
    <row r="204" spans="1:74" x14ac:dyDescent="0.25">
      <c r="A204" s="16">
        <v>202</v>
      </c>
      <c r="B204" s="16">
        <v>2</v>
      </c>
      <c r="C204" s="31" t="s">
        <v>659</v>
      </c>
      <c r="D204" s="40">
        <f>ноябрь!D204-декабрь!E204</f>
        <v>289.55627196135265</v>
      </c>
      <c r="E204" s="40">
        <f t="shared" si="3"/>
        <v>0</v>
      </c>
      <c r="F204" s="36"/>
      <c r="G204" s="36"/>
      <c r="H204" s="36"/>
      <c r="I204" s="27"/>
      <c r="J204" s="36"/>
      <c r="K204" s="36"/>
      <c r="L204" s="36"/>
      <c r="M204" s="36"/>
      <c r="N204" s="36"/>
      <c r="O204" s="29"/>
      <c r="P204" s="36"/>
      <c r="Q204" s="29"/>
      <c r="R204" s="36"/>
      <c r="S204" s="36"/>
      <c r="T204" s="36"/>
      <c r="U204" s="36"/>
      <c r="V204" s="36"/>
      <c r="W204" s="36"/>
      <c r="X204" s="36"/>
      <c r="Y204" s="29"/>
      <c r="Z204" s="36"/>
      <c r="AA204" s="66"/>
      <c r="AB204" s="36"/>
      <c r="AC204" s="36"/>
      <c r="AD204" s="36"/>
      <c r="AE204" s="36"/>
      <c r="AF204" s="36"/>
      <c r="AG204" s="36"/>
      <c r="AH204" s="29"/>
      <c r="AI204" s="36"/>
      <c r="AJ204" s="29"/>
      <c r="AK204" s="36"/>
      <c r="AL204" s="36"/>
      <c r="AM204" s="36"/>
      <c r="AN204" s="29"/>
      <c r="AO204" s="36"/>
      <c r="AP204" s="29"/>
      <c r="AQ204" s="36"/>
      <c r="AR204" s="29"/>
      <c r="AS204" s="36"/>
      <c r="AT204" s="36"/>
      <c r="AU204" s="36"/>
      <c r="AV204" s="29"/>
      <c r="AW204" s="36"/>
      <c r="AX204" s="36"/>
      <c r="AY204" s="36"/>
      <c r="AZ204" s="29"/>
      <c r="BA204" s="36"/>
      <c r="BB204" s="36"/>
      <c r="BC204" s="36"/>
      <c r="BD204" s="36"/>
      <c r="BE204" s="36"/>
      <c r="BF204" s="36"/>
      <c r="BG204" s="36"/>
      <c r="BH204" s="36"/>
      <c r="BI204" s="36"/>
      <c r="BJ204" s="29"/>
      <c r="BK204" s="36"/>
      <c r="BL204" s="29"/>
      <c r="BM204" s="36"/>
      <c r="BN204" s="36"/>
      <c r="BO204" s="36"/>
      <c r="BP204" s="29"/>
      <c r="BQ204" s="36"/>
      <c r="BR204" s="29"/>
      <c r="BS204" s="36"/>
      <c r="BT204" s="36"/>
      <c r="BU204" s="36"/>
      <c r="BV204" s="36"/>
    </row>
    <row r="205" spans="1:74" x14ac:dyDescent="0.25">
      <c r="A205" s="16">
        <v>203</v>
      </c>
      <c r="B205" s="16">
        <v>2</v>
      </c>
      <c r="C205" s="31" t="s">
        <v>660</v>
      </c>
      <c r="D205" s="40">
        <f>ноябрь!D205-декабрь!E205</f>
        <v>466.18474995169072</v>
      </c>
      <c r="E205" s="40">
        <f t="shared" si="3"/>
        <v>0</v>
      </c>
      <c r="F205" s="36"/>
      <c r="G205" s="36"/>
      <c r="H205" s="36"/>
      <c r="I205" s="27"/>
      <c r="J205" s="36"/>
      <c r="K205" s="36"/>
      <c r="L205" s="36"/>
      <c r="M205" s="36"/>
      <c r="N205" s="36"/>
      <c r="O205" s="29"/>
      <c r="P205" s="36"/>
      <c r="Q205" s="29"/>
      <c r="R205" s="36"/>
      <c r="S205" s="36"/>
      <c r="T205" s="36"/>
      <c r="U205" s="36"/>
      <c r="V205" s="36"/>
      <c r="W205" s="36"/>
      <c r="X205" s="36"/>
      <c r="Y205" s="29"/>
      <c r="Z205" s="36"/>
      <c r="AA205" s="66"/>
      <c r="AB205" s="36"/>
      <c r="AC205" s="36"/>
      <c r="AD205" s="36"/>
      <c r="AE205" s="36"/>
      <c r="AF205" s="36"/>
      <c r="AG205" s="36"/>
      <c r="AH205" s="29"/>
      <c r="AI205" s="36"/>
      <c r="AJ205" s="29"/>
      <c r="AK205" s="36"/>
      <c r="AL205" s="36"/>
      <c r="AM205" s="36"/>
      <c r="AN205" s="29"/>
      <c r="AO205" s="36"/>
      <c r="AP205" s="29"/>
      <c r="AQ205" s="36"/>
      <c r="AR205" s="29"/>
      <c r="AS205" s="36"/>
      <c r="AT205" s="36"/>
      <c r="AU205" s="36"/>
      <c r="AV205" s="29"/>
      <c r="AW205" s="36"/>
      <c r="AX205" s="36"/>
      <c r="AY205" s="36"/>
      <c r="AZ205" s="29"/>
      <c r="BA205" s="36"/>
      <c r="BB205" s="36"/>
      <c r="BC205" s="36"/>
      <c r="BD205" s="36"/>
      <c r="BE205" s="36"/>
      <c r="BF205" s="36"/>
      <c r="BG205" s="36"/>
      <c r="BH205" s="36"/>
      <c r="BI205" s="36"/>
      <c r="BJ205" s="29"/>
      <c r="BK205" s="36"/>
      <c r="BL205" s="29"/>
      <c r="BM205" s="36"/>
      <c r="BN205" s="36"/>
      <c r="BO205" s="36"/>
      <c r="BP205" s="29"/>
      <c r="BQ205" s="36"/>
      <c r="BR205" s="29"/>
      <c r="BS205" s="36"/>
      <c r="BT205" s="36"/>
      <c r="BU205" s="36"/>
      <c r="BV205" s="36"/>
    </row>
    <row r="206" spans="1:74" x14ac:dyDescent="0.25">
      <c r="A206" s="16">
        <v>204</v>
      </c>
      <c r="B206" s="16">
        <v>1</v>
      </c>
      <c r="C206" s="31" t="s">
        <v>661</v>
      </c>
      <c r="D206" s="40">
        <f>ноябрь!D206-декабрь!E206</f>
        <v>-361.42683513043471</v>
      </c>
      <c r="E206" s="40">
        <f t="shared" si="3"/>
        <v>0</v>
      </c>
      <c r="F206" s="36"/>
      <c r="G206" s="36"/>
      <c r="H206" s="36"/>
      <c r="I206" s="27"/>
      <c r="J206" s="36"/>
      <c r="K206" s="36"/>
      <c r="L206" s="36"/>
      <c r="M206" s="36"/>
      <c r="N206" s="36"/>
      <c r="O206" s="29"/>
      <c r="P206" s="36"/>
      <c r="Q206" s="29"/>
      <c r="R206" s="36"/>
      <c r="S206" s="36"/>
      <c r="T206" s="36"/>
      <c r="U206" s="36"/>
      <c r="V206" s="36"/>
      <c r="W206" s="36"/>
      <c r="X206" s="36"/>
      <c r="Y206" s="29"/>
      <c r="Z206" s="36"/>
      <c r="AA206" s="66"/>
      <c r="AB206" s="36"/>
      <c r="AC206" s="36"/>
      <c r="AD206" s="36"/>
      <c r="AE206" s="36"/>
      <c r="AF206" s="36"/>
      <c r="AG206" s="36"/>
      <c r="AH206" s="29"/>
      <c r="AI206" s="36"/>
      <c r="AJ206" s="29"/>
      <c r="AK206" s="36"/>
      <c r="AL206" s="36"/>
      <c r="AM206" s="36"/>
      <c r="AN206" s="29"/>
      <c r="AO206" s="36"/>
      <c r="AP206" s="29"/>
      <c r="AQ206" s="36"/>
      <c r="AR206" s="29"/>
      <c r="AS206" s="36"/>
      <c r="AT206" s="36"/>
      <c r="AU206" s="36"/>
      <c r="AV206" s="29"/>
      <c r="AW206" s="36"/>
      <c r="AX206" s="36"/>
      <c r="AY206" s="36"/>
      <c r="AZ206" s="29"/>
      <c r="BA206" s="36"/>
      <c r="BB206" s="36"/>
      <c r="BC206" s="36"/>
      <c r="BD206" s="36"/>
      <c r="BE206" s="36"/>
      <c r="BF206" s="36"/>
      <c r="BG206" s="36"/>
      <c r="BH206" s="36"/>
      <c r="BI206" s="36"/>
      <c r="BJ206" s="29"/>
      <c r="BK206" s="36"/>
      <c r="BL206" s="29"/>
      <c r="BM206" s="36"/>
      <c r="BN206" s="36"/>
      <c r="BO206" s="36"/>
      <c r="BP206" s="29"/>
      <c r="BQ206" s="36"/>
      <c r="BR206" s="29"/>
      <c r="BS206" s="36"/>
      <c r="BT206" s="36"/>
      <c r="BU206" s="36"/>
      <c r="BV206" s="36"/>
    </row>
    <row r="207" spans="1:74" x14ac:dyDescent="0.25">
      <c r="A207" s="16">
        <v>205</v>
      </c>
      <c r="B207" s="16">
        <v>1</v>
      </c>
      <c r="C207" s="31" t="s">
        <v>662</v>
      </c>
      <c r="D207" s="40">
        <f>ноябрь!D207-декабрь!E207</f>
        <v>962.03626464734305</v>
      </c>
      <c r="E207" s="40">
        <f t="shared" si="3"/>
        <v>0</v>
      </c>
      <c r="F207" s="36"/>
      <c r="G207" s="36"/>
      <c r="H207" s="36"/>
      <c r="I207" s="27"/>
      <c r="J207" s="36"/>
      <c r="K207" s="36"/>
      <c r="L207" s="36"/>
      <c r="M207" s="36"/>
      <c r="N207" s="36"/>
      <c r="O207" s="29"/>
      <c r="P207" s="36"/>
      <c r="Q207" s="29"/>
      <c r="R207" s="36"/>
      <c r="S207" s="36"/>
      <c r="T207" s="36"/>
      <c r="U207" s="36"/>
      <c r="V207" s="36"/>
      <c r="W207" s="36"/>
      <c r="X207" s="36"/>
      <c r="Y207" s="29"/>
      <c r="Z207" s="36"/>
      <c r="AA207" s="66"/>
      <c r="AB207" s="36"/>
      <c r="AC207" s="36"/>
      <c r="AD207" s="36"/>
      <c r="AE207" s="36"/>
      <c r="AF207" s="36"/>
      <c r="AG207" s="36"/>
      <c r="AH207" s="29"/>
      <c r="AI207" s="36"/>
      <c r="AJ207" s="29"/>
      <c r="AK207" s="36"/>
      <c r="AL207" s="36"/>
      <c r="AM207" s="36"/>
      <c r="AN207" s="29"/>
      <c r="AO207" s="36"/>
      <c r="AP207" s="29"/>
      <c r="AQ207" s="36"/>
      <c r="AR207" s="29"/>
      <c r="AS207" s="36"/>
      <c r="AT207" s="36"/>
      <c r="AU207" s="36"/>
      <c r="AV207" s="29"/>
      <c r="AW207" s="36"/>
      <c r="AX207" s="36"/>
      <c r="AY207" s="36"/>
      <c r="AZ207" s="29"/>
      <c r="BA207" s="36"/>
      <c r="BB207" s="36"/>
      <c r="BC207" s="36"/>
      <c r="BD207" s="36"/>
      <c r="BE207" s="36"/>
      <c r="BF207" s="36"/>
      <c r="BG207" s="36"/>
      <c r="BH207" s="36"/>
      <c r="BI207" s="36"/>
      <c r="BJ207" s="29"/>
      <c r="BK207" s="36"/>
      <c r="BL207" s="29"/>
      <c r="BM207" s="36"/>
      <c r="BN207" s="36"/>
      <c r="BO207" s="36"/>
      <c r="BP207" s="29"/>
      <c r="BQ207" s="36"/>
      <c r="BR207" s="29"/>
      <c r="BS207" s="36"/>
      <c r="BT207" s="36"/>
      <c r="BU207" s="36"/>
      <c r="BV207" s="36"/>
    </row>
    <row r="208" spans="1:74" x14ac:dyDescent="0.25">
      <c r="A208" s="16">
        <v>206</v>
      </c>
      <c r="B208" s="16">
        <v>1</v>
      </c>
      <c r="C208" s="31" t="s">
        <v>663</v>
      </c>
      <c r="D208" s="40">
        <f>ноябрь!D208-декабрь!E208</f>
        <v>-510.89894836714967</v>
      </c>
      <c r="E208" s="40">
        <f t="shared" si="3"/>
        <v>0</v>
      </c>
      <c r="F208" s="36"/>
      <c r="G208" s="36"/>
      <c r="H208" s="36"/>
      <c r="I208" s="27"/>
      <c r="J208" s="36"/>
      <c r="K208" s="36"/>
      <c r="L208" s="36"/>
      <c r="M208" s="36"/>
      <c r="N208" s="36"/>
      <c r="O208" s="29"/>
      <c r="P208" s="36"/>
      <c r="Q208" s="29"/>
      <c r="R208" s="36"/>
      <c r="S208" s="36"/>
      <c r="T208" s="36"/>
      <c r="U208" s="36"/>
      <c r="V208" s="36"/>
      <c r="W208" s="36"/>
      <c r="X208" s="36"/>
      <c r="Y208" s="29"/>
      <c r="Z208" s="36"/>
      <c r="AA208" s="66"/>
      <c r="AB208" s="36"/>
      <c r="AC208" s="36"/>
      <c r="AD208" s="36"/>
      <c r="AE208" s="36"/>
      <c r="AF208" s="36"/>
      <c r="AG208" s="36"/>
      <c r="AH208" s="29"/>
      <c r="AI208" s="36"/>
      <c r="AJ208" s="29"/>
      <c r="AK208" s="36"/>
      <c r="AL208" s="36"/>
      <c r="AM208" s="36"/>
      <c r="AN208" s="29"/>
      <c r="AO208" s="36"/>
      <c r="AP208" s="29"/>
      <c r="AQ208" s="36"/>
      <c r="AR208" s="29"/>
      <c r="AS208" s="36"/>
      <c r="AT208" s="36"/>
      <c r="AU208" s="36"/>
      <c r="AV208" s="29"/>
      <c r="AW208" s="36"/>
      <c r="AX208" s="36"/>
      <c r="AY208" s="36"/>
      <c r="AZ208" s="29"/>
      <c r="BA208" s="36"/>
      <c r="BB208" s="36"/>
      <c r="BC208" s="36"/>
      <c r="BD208" s="36"/>
      <c r="BE208" s="36"/>
      <c r="BF208" s="36"/>
      <c r="BG208" s="36"/>
      <c r="BH208" s="36"/>
      <c r="BI208" s="36"/>
      <c r="BJ208" s="29"/>
      <c r="BK208" s="36"/>
      <c r="BL208" s="29"/>
      <c r="BM208" s="36"/>
      <c r="BN208" s="36"/>
      <c r="BO208" s="36"/>
      <c r="BP208" s="29"/>
      <c r="BQ208" s="36"/>
      <c r="BR208" s="29"/>
      <c r="BS208" s="36"/>
      <c r="BT208" s="36"/>
      <c r="BU208" s="36"/>
      <c r="BV208" s="36"/>
    </row>
    <row r="209" spans="1:74" x14ac:dyDescent="0.25">
      <c r="A209" s="16">
        <v>207</v>
      </c>
      <c r="B209" s="16">
        <v>1</v>
      </c>
      <c r="C209" s="31" t="s">
        <v>664</v>
      </c>
      <c r="D209" s="40">
        <f>ноябрь!D209-декабрь!E209</f>
        <v>-138.434584879227</v>
      </c>
      <c r="E209" s="40">
        <f t="shared" si="3"/>
        <v>0</v>
      </c>
      <c r="F209" s="36"/>
      <c r="G209" s="36"/>
      <c r="H209" s="36"/>
      <c r="I209" s="27"/>
      <c r="J209" s="36"/>
      <c r="K209" s="36"/>
      <c r="L209" s="36"/>
      <c r="M209" s="36"/>
      <c r="N209" s="36"/>
      <c r="O209" s="29"/>
      <c r="P209" s="36"/>
      <c r="Q209" s="29"/>
      <c r="R209" s="36"/>
      <c r="S209" s="36"/>
      <c r="T209" s="36"/>
      <c r="U209" s="36"/>
      <c r="V209" s="36"/>
      <c r="W209" s="36"/>
      <c r="X209" s="36"/>
      <c r="Y209" s="29"/>
      <c r="Z209" s="36"/>
      <c r="AA209" s="66"/>
      <c r="AB209" s="36"/>
      <c r="AC209" s="36"/>
      <c r="AD209" s="36"/>
      <c r="AE209" s="36"/>
      <c r="AF209" s="36"/>
      <c r="AG209" s="36"/>
      <c r="AH209" s="29"/>
      <c r="AI209" s="36"/>
      <c r="AJ209" s="29"/>
      <c r="AK209" s="36"/>
      <c r="AL209" s="36"/>
      <c r="AM209" s="36"/>
      <c r="AN209" s="29"/>
      <c r="AO209" s="36"/>
      <c r="AP209" s="29"/>
      <c r="AQ209" s="36"/>
      <c r="AR209" s="29"/>
      <c r="AS209" s="36"/>
      <c r="AT209" s="36"/>
      <c r="AU209" s="36"/>
      <c r="AV209" s="29"/>
      <c r="AW209" s="36"/>
      <c r="AX209" s="36"/>
      <c r="AY209" s="36"/>
      <c r="AZ209" s="29"/>
      <c r="BA209" s="36"/>
      <c r="BB209" s="36"/>
      <c r="BC209" s="36"/>
      <c r="BD209" s="36"/>
      <c r="BE209" s="36"/>
      <c r="BF209" s="36"/>
      <c r="BG209" s="36"/>
      <c r="BH209" s="36"/>
      <c r="BI209" s="36"/>
      <c r="BJ209" s="29"/>
      <c r="BK209" s="36"/>
      <c r="BL209" s="29"/>
      <c r="BM209" s="36"/>
      <c r="BN209" s="36"/>
      <c r="BO209" s="36"/>
      <c r="BP209" s="29"/>
      <c r="BQ209" s="36"/>
      <c r="BR209" s="29"/>
      <c r="BS209" s="36"/>
      <c r="BT209" s="36"/>
      <c r="BU209" s="36"/>
      <c r="BV209" s="36"/>
    </row>
    <row r="210" spans="1:74" x14ac:dyDescent="0.25">
      <c r="A210" s="16">
        <v>208</v>
      </c>
      <c r="B210" s="16">
        <v>1</v>
      </c>
      <c r="C210" s="31" t="s">
        <v>665</v>
      </c>
      <c r="D210" s="40">
        <f>ноябрь!D210-декабрь!E210</f>
        <v>-490.21618257004837</v>
      </c>
      <c r="E210" s="40">
        <f t="shared" si="3"/>
        <v>0</v>
      </c>
      <c r="F210" s="36"/>
      <c r="G210" s="36"/>
      <c r="H210" s="36"/>
      <c r="I210" s="27"/>
      <c r="J210" s="36"/>
      <c r="K210" s="36"/>
      <c r="L210" s="36"/>
      <c r="M210" s="36"/>
      <c r="N210" s="36"/>
      <c r="O210" s="29"/>
      <c r="P210" s="36"/>
      <c r="Q210" s="29"/>
      <c r="R210" s="36"/>
      <c r="S210" s="36"/>
      <c r="T210" s="36"/>
      <c r="U210" s="36"/>
      <c r="V210" s="36"/>
      <c r="W210" s="36"/>
      <c r="X210" s="36"/>
      <c r="Y210" s="29"/>
      <c r="Z210" s="36"/>
      <c r="AA210" s="66"/>
      <c r="AB210" s="36"/>
      <c r="AC210" s="36"/>
      <c r="AD210" s="36"/>
      <c r="AE210" s="36"/>
      <c r="AF210" s="36"/>
      <c r="AG210" s="36"/>
      <c r="AH210" s="29"/>
      <c r="AI210" s="36"/>
      <c r="AJ210" s="29"/>
      <c r="AK210" s="36"/>
      <c r="AL210" s="36"/>
      <c r="AM210" s="36"/>
      <c r="AN210" s="29"/>
      <c r="AO210" s="36"/>
      <c r="AP210" s="29"/>
      <c r="AQ210" s="36"/>
      <c r="AR210" s="29"/>
      <c r="AS210" s="36"/>
      <c r="AT210" s="36"/>
      <c r="AU210" s="36"/>
      <c r="AV210" s="29"/>
      <c r="AW210" s="36"/>
      <c r="AX210" s="36"/>
      <c r="AY210" s="36"/>
      <c r="AZ210" s="29"/>
      <c r="BA210" s="36"/>
      <c r="BB210" s="36"/>
      <c r="BC210" s="36"/>
      <c r="BD210" s="36"/>
      <c r="BE210" s="36"/>
      <c r="BF210" s="36"/>
      <c r="BG210" s="36"/>
      <c r="BH210" s="36"/>
      <c r="BI210" s="36"/>
      <c r="BJ210" s="29"/>
      <c r="BK210" s="36"/>
      <c r="BL210" s="29"/>
      <c r="BM210" s="36"/>
      <c r="BN210" s="36"/>
      <c r="BO210" s="36"/>
      <c r="BP210" s="29"/>
      <c r="BQ210" s="36"/>
      <c r="BR210" s="29"/>
      <c r="BS210" s="36"/>
      <c r="BT210" s="36"/>
      <c r="BU210" s="36"/>
      <c r="BV210" s="36"/>
    </row>
    <row r="211" spans="1:74" x14ac:dyDescent="0.25">
      <c r="A211" s="16">
        <v>209</v>
      </c>
      <c r="B211" s="16">
        <v>1</v>
      </c>
      <c r="C211" s="31" t="s">
        <v>666</v>
      </c>
      <c r="D211" s="40">
        <f>ноябрь!D211-декабрь!E211</f>
        <v>-228.09963007729468</v>
      </c>
      <c r="E211" s="40">
        <f t="shared" si="3"/>
        <v>0</v>
      </c>
      <c r="F211" s="36"/>
      <c r="G211" s="36"/>
      <c r="H211" s="36"/>
      <c r="I211" s="27"/>
      <c r="J211" s="36"/>
      <c r="K211" s="36"/>
      <c r="L211" s="36"/>
      <c r="M211" s="36"/>
      <c r="N211" s="36"/>
      <c r="O211" s="29"/>
      <c r="P211" s="36"/>
      <c r="Q211" s="29"/>
      <c r="R211" s="36"/>
      <c r="S211" s="36"/>
      <c r="T211" s="36"/>
      <c r="U211" s="36"/>
      <c r="V211" s="36"/>
      <c r="W211" s="36"/>
      <c r="X211" s="36"/>
      <c r="Y211" s="29"/>
      <c r="Z211" s="36"/>
      <c r="AA211" s="66"/>
      <c r="AB211" s="36"/>
      <c r="AC211" s="36"/>
      <c r="AD211" s="36"/>
      <c r="AE211" s="36"/>
      <c r="AF211" s="36"/>
      <c r="AG211" s="36"/>
      <c r="AH211" s="29"/>
      <c r="AI211" s="36"/>
      <c r="AJ211" s="29"/>
      <c r="AK211" s="36"/>
      <c r="AL211" s="36"/>
      <c r="AM211" s="36"/>
      <c r="AN211" s="29"/>
      <c r="AO211" s="36"/>
      <c r="AP211" s="29"/>
      <c r="AQ211" s="36"/>
      <c r="AR211" s="29"/>
      <c r="AS211" s="36"/>
      <c r="AT211" s="36"/>
      <c r="AU211" s="36"/>
      <c r="AV211" s="29"/>
      <c r="AW211" s="36"/>
      <c r="AX211" s="36"/>
      <c r="AY211" s="36"/>
      <c r="AZ211" s="29"/>
      <c r="BA211" s="36"/>
      <c r="BB211" s="36"/>
      <c r="BC211" s="36"/>
      <c r="BD211" s="36"/>
      <c r="BE211" s="36"/>
      <c r="BF211" s="36"/>
      <c r="BG211" s="36"/>
      <c r="BH211" s="36"/>
      <c r="BI211" s="36"/>
      <c r="BJ211" s="29"/>
      <c r="BK211" s="36"/>
      <c r="BL211" s="29"/>
      <c r="BM211" s="36"/>
      <c r="BN211" s="36"/>
      <c r="BO211" s="36"/>
      <c r="BP211" s="29"/>
      <c r="BQ211" s="36"/>
      <c r="BR211" s="29"/>
      <c r="BS211" s="36"/>
      <c r="BT211" s="36"/>
      <c r="BU211" s="36"/>
      <c r="BV211" s="36"/>
    </row>
    <row r="212" spans="1:74" x14ac:dyDescent="0.25">
      <c r="A212" s="16">
        <v>210</v>
      </c>
      <c r="B212" s="16">
        <v>1</v>
      </c>
      <c r="C212" s="31" t="s">
        <v>667</v>
      </c>
      <c r="D212" s="40">
        <f>ноябрь!D212-декабрь!E212</f>
        <v>1116.6293658743962</v>
      </c>
      <c r="E212" s="40">
        <f t="shared" si="3"/>
        <v>0</v>
      </c>
      <c r="F212" s="36"/>
      <c r="G212" s="36"/>
      <c r="H212" s="36"/>
      <c r="I212" s="27"/>
      <c r="J212" s="36"/>
      <c r="K212" s="36"/>
      <c r="L212" s="36"/>
      <c r="M212" s="36"/>
      <c r="N212" s="36"/>
      <c r="O212" s="29"/>
      <c r="P212" s="36"/>
      <c r="Q212" s="29"/>
      <c r="R212" s="36"/>
      <c r="S212" s="36"/>
      <c r="T212" s="36"/>
      <c r="U212" s="36"/>
      <c r="V212" s="36"/>
      <c r="W212" s="36"/>
      <c r="X212" s="36"/>
      <c r="Y212" s="29"/>
      <c r="Z212" s="36"/>
      <c r="AA212" s="66"/>
      <c r="AB212" s="36"/>
      <c r="AC212" s="36"/>
      <c r="AD212" s="36"/>
      <c r="AE212" s="36"/>
      <c r="AF212" s="36"/>
      <c r="AG212" s="36"/>
      <c r="AH212" s="29"/>
      <c r="AI212" s="36"/>
      <c r="AJ212" s="29"/>
      <c r="AK212" s="36"/>
      <c r="AL212" s="36"/>
      <c r="AM212" s="36"/>
      <c r="AN212" s="29"/>
      <c r="AO212" s="36"/>
      <c r="AP212" s="29"/>
      <c r="AQ212" s="36"/>
      <c r="AR212" s="29"/>
      <c r="AS212" s="36"/>
      <c r="AT212" s="36"/>
      <c r="AU212" s="36"/>
      <c r="AV212" s="29"/>
      <c r="AW212" s="36"/>
      <c r="AX212" s="36"/>
      <c r="AY212" s="36"/>
      <c r="AZ212" s="29"/>
      <c r="BA212" s="36"/>
      <c r="BB212" s="36"/>
      <c r="BC212" s="36"/>
      <c r="BD212" s="36"/>
      <c r="BE212" s="36"/>
      <c r="BF212" s="36"/>
      <c r="BG212" s="36"/>
      <c r="BH212" s="36"/>
      <c r="BI212" s="36"/>
      <c r="BJ212" s="29"/>
      <c r="BK212" s="36"/>
      <c r="BL212" s="29"/>
      <c r="BM212" s="36"/>
      <c r="BN212" s="36"/>
      <c r="BO212" s="36"/>
      <c r="BP212" s="29"/>
      <c r="BQ212" s="36"/>
      <c r="BR212" s="29"/>
      <c r="BS212" s="36"/>
      <c r="BT212" s="36"/>
      <c r="BU212" s="36"/>
      <c r="BV212" s="36"/>
    </row>
    <row r="213" spans="1:74" x14ac:dyDescent="0.25">
      <c r="A213" s="16">
        <v>211</v>
      </c>
      <c r="B213" s="16">
        <v>1</v>
      </c>
      <c r="C213" s="31" t="s">
        <v>668</v>
      </c>
      <c r="D213" s="40">
        <f>ноябрь!D213-декабрь!E213</f>
        <v>-930.95135435748796</v>
      </c>
      <c r="E213" s="40">
        <f t="shared" si="3"/>
        <v>0</v>
      </c>
      <c r="F213" s="36"/>
      <c r="G213" s="36"/>
      <c r="H213" s="36"/>
      <c r="I213" s="27"/>
      <c r="J213" s="36"/>
      <c r="K213" s="36"/>
      <c r="L213" s="36"/>
      <c r="M213" s="36"/>
      <c r="N213" s="36"/>
      <c r="O213" s="29"/>
      <c r="P213" s="36"/>
      <c r="Q213" s="29"/>
      <c r="R213" s="36"/>
      <c r="S213" s="36"/>
      <c r="T213" s="36"/>
      <c r="U213" s="36"/>
      <c r="V213" s="36"/>
      <c r="W213" s="36"/>
      <c r="X213" s="36"/>
      <c r="Y213" s="29"/>
      <c r="Z213" s="36"/>
      <c r="AA213" s="66"/>
      <c r="AB213" s="36"/>
      <c r="AC213" s="36"/>
      <c r="AD213" s="36"/>
      <c r="AE213" s="36"/>
      <c r="AF213" s="36"/>
      <c r="AG213" s="36"/>
      <c r="AH213" s="29"/>
      <c r="AI213" s="36"/>
      <c r="AJ213" s="29"/>
      <c r="AK213" s="36"/>
      <c r="AL213" s="36"/>
      <c r="AM213" s="36"/>
      <c r="AN213" s="29"/>
      <c r="AO213" s="36"/>
      <c r="AP213" s="29"/>
      <c r="AQ213" s="36"/>
      <c r="AR213" s="29"/>
      <c r="AS213" s="36"/>
      <c r="AT213" s="36"/>
      <c r="AU213" s="36"/>
      <c r="AV213" s="29"/>
      <c r="AW213" s="36"/>
      <c r="AX213" s="36"/>
      <c r="AY213" s="36"/>
      <c r="AZ213" s="29"/>
      <c r="BA213" s="36"/>
      <c r="BB213" s="36"/>
      <c r="BC213" s="36"/>
      <c r="BD213" s="36"/>
      <c r="BE213" s="36"/>
      <c r="BF213" s="36"/>
      <c r="BG213" s="36"/>
      <c r="BH213" s="36"/>
      <c r="BI213" s="36"/>
      <c r="BJ213" s="29"/>
      <c r="BK213" s="36"/>
      <c r="BL213" s="29"/>
      <c r="BM213" s="36"/>
      <c r="BN213" s="36"/>
      <c r="BO213" s="36"/>
      <c r="BP213" s="29"/>
      <c r="BQ213" s="36"/>
      <c r="BR213" s="29"/>
      <c r="BS213" s="36"/>
      <c r="BT213" s="36"/>
      <c r="BU213" s="36"/>
      <c r="BV213" s="36"/>
    </row>
    <row r="214" spans="1:74" x14ac:dyDescent="0.25">
      <c r="A214" s="16">
        <v>212</v>
      </c>
      <c r="B214" s="16">
        <v>1</v>
      </c>
      <c r="C214" s="31" t="s">
        <v>669</v>
      </c>
      <c r="D214" s="40">
        <f>ноябрь!D214-декабрь!E214</f>
        <v>1659.0722232753626</v>
      </c>
      <c r="E214" s="40">
        <f t="shared" si="3"/>
        <v>0</v>
      </c>
      <c r="F214" s="36"/>
      <c r="G214" s="36"/>
      <c r="H214" s="36"/>
      <c r="I214" s="27"/>
      <c r="J214" s="36"/>
      <c r="K214" s="36"/>
      <c r="L214" s="36"/>
      <c r="M214" s="36"/>
      <c r="N214" s="36"/>
      <c r="O214" s="29"/>
      <c r="P214" s="36"/>
      <c r="Q214" s="29"/>
      <c r="R214" s="36"/>
      <c r="S214" s="36"/>
      <c r="T214" s="36"/>
      <c r="U214" s="36"/>
      <c r="V214" s="36"/>
      <c r="W214" s="36"/>
      <c r="X214" s="36"/>
      <c r="Y214" s="29"/>
      <c r="Z214" s="36"/>
      <c r="AA214" s="66"/>
      <c r="AB214" s="36"/>
      <c r="AC214" s="36"/>
      <c r="AD214" s="36"/>
      <c r="AE214" s="36"/>
      <c r="AF214" s="36"/>
      <c r="AG214" s="36"/>
      <c r="AH214" s="29"/>
      <c r="AI214" s="36"/>
      <c r="AJ214" s="29"/>
      <c r="AK214" s="36"/>
      <c r="AL214" s="36"/>
      <c r="AM214" s="36"/>
      <c r="AN214" s="29"/>
      <c r="AO214" s="36"/>
      <c r="AP214" s="29"/>
      <c r="AQ214" s="36"/>
      <c r="AR214" s="29"/>
      <c r="AS214" s="36"/>
      <c r="AT214" s="36"/>
      <c r="AU214" s="36"/>
      <c r="AV214" s="29"/>
      <c r="AW214" s="36"/>
      <c r="AX214" s="36"/>
      <c r="AY214" s="36"/>
      <c r="AZ214" s="29"/>
      <c r="BA214" s="36"/>
      <c r="BB214" s="36"/>
      <c r="BC214" s="36"/>
      <c r="BD214" s="36"/>
      <c r="BE214" s="36"/>
      <c r="BF214" s="36"/>
      <c r="BG214" s="36"/>
      <c r="BH214" s="36"/>
      <c r="BI214" s="36"/>
      <c r="BJ214" s="29"/>
      <c r="BK214" s="36"/>
      <c r="BL214" s="29"/>
      <c r="BM214" s="36"/>
      <c r="BN214" s="36"/>
      <c r="BO214" s="36"/>
      <c r="BP214" s="29"/>
      <c r="BQ214" s="36"/>
      <c r="BR214" s="29"/>
      <c r="BS214" s="36"/>
      <c r="BT214" s="36"/>
      <c r="BU214" s="36"/>
      <c r="BV214" s="36"/>
    </row>
    <row r="215" spans="1:74" x14ac:dyDescent="0.25">
      <c r="A215" s="16">
        <v>213</v>
      </c>
      <c r="B215" s="16">
        <v>1</v>
      </c>
      <c r="C215" s="31" t="s">
        <v>670</v>
      </c>
      <c r="D215" s="40">
        <f>ноябрь!D215-декабрь!E215</f>
        <v>-171.16629502415464</v>
      </c>
      <c r="E215" s="40">
        <f t="shared" si="3"/>
        <v>0</v>
      </c>
      <c r="F215" s="36"/>
      <c r="G215" s="36"/>
      <c r="H215" s="36"/>
      <c r="I215" s="27"/>
      <c r="J215" s="36"/>
      <c r="K215" s="36"/>
      <c r="L215" s="36"/>
      <c r="M215" s="36"/>
      <c r="N215" s="36"/>
      <c r="O215" s="29"/>
      <c r="P215" s="36"/>
      <c r="Q215" s="29"/>
      <c r="R215" s="36"/>
      <c r="S215" s="36"/>
      <c r="T215" s="36"/>
      <c r="U215" s="36"/>
      <c r="V215" s="36"/>
      <c r="W215" s="36"/>
      <c r="X215" s="36"/>
      <c r="Y215" s="29"/>
      <c r="Z215" s="36"/>
      <c r="AA215" s="66"/>
      <c r="AB215" s="36"/>
      <c r="AC215" s="36"/>
      <c r="AD215" s="36"/>
      <c r="AE215" s="36"/>
      <c r="AF215" s="36"/>
      <c r="AG215" s="36"/>
      <c r="AH215" s="29"/>
      <c r="AI215" s="36"/>
      <c r="AJ215" s="29"/>
      <c r="AK215" s="36"/>
      <c r="AL215" s="36"/>
      <c r="AM215" s="36"/>
      <c r="AN215" s="29"/>
      <c r="AO215" s="36"/>
      <c r="AP215" s="29"/>
      <c r="AQ215" s="36"/>
      <c r="AR215" s="29"/>
      <c r="AS215" s="36"/>
      <c r="AT215" s="36"/>
      <c r="AU215" s="36"/>
      <c r="AV215" s="29"/>
      <c r="AW215" s="36"/>
      <c r="AX215" s="36"/>
      <c r="AY215" s="36"/>
      <c r="AZ215" s="29"/>
      <c r="BA215" s="36"/>
      <c r="BB215" s="36"/>
      <c r="BC215" s="36"/>
      <c r="BD215" s="36"/>
      <c r="BE215" s="36"/>
      <c r="BF215" s="36"/>
      <c r="BG215" s="36"/>
      <c r="BH215" s="36"/>
      <c r="BI215" s="36"/>
      <c r="BJ215" s="29"/>
      <c r="BK215" s="36"/>
      <c r="BL215" s="29"/>
      <c r="BM215" s="36"/>
      <c r="BN215" s="36"/>
      <c r="BO215" s="36"/>
      <c r="BP215" s="29"/>
      <c r="BQ215" s="36"/>
      <c r="BR215" s="29"/>
      <c r="BS215" s="36"/>
      <c r="BT215" s="36"/>
      <c r="BU215" s="36"/>
      <c r="BV215" s="36"/>
    </row>
    <row r="216" spans="1:74" x14ac:dyDescent="0.25">
      <c r="A216" s="16">
        <v>214</v>
      </c>
      <c r="B216" s="16">
        <v>1</v>
      </c>
      <c r="C216" s="31" t="s">
        <v>671</v>
      </c>
      <c r="D216" s="40">
        <f>ноябрь!D216-декабрь!E216</f>
        <v>519.64488412560388</v>
      </c>
      <c r="E216" s="40">
        <f t="shared" si="3"/>
        <v>0</v>
      </c>
      <c r="F216" s="36"/>
      <c r="G216" s="36"/>
      <c r="H216" s="36"/>
      <c r="I216" s="27"/>
      <c r="J216" s="36"/>
      <c r="K216" s="36"/>
      <c r="L216" s="36"/>
      <c r="M216" s="36"/>
      <c r="N216" s="36"/>
      <c r="O216" s="29"/>
      <c r="P216" s="36"/>
      <c r="Q216" s="29"/>
      <c r="R216" s="36"/>
      <c r="S216" s="36"/>
      <c r="T216" s="36"/>
      <c r="U216" s="36"/>
      <c r="V216" s="36"/>
      <c r="W216" s="36"/>
      <c r="X216" s="36"/>
      <c r="Y216" s="29"/>
      <c r="Z216" s="36"/>
      <c r="AA216" s="66"/>
      <c r="AB216" s="36"/>
      <c r="AC216" s="36"/>
      <c r="AD216" s="36"/>
      <c r="AE216" s="36"/>
      <c r="AF216" s="36"/>
      <c r="AG216" s="36"/>
      <c r="AH216" s="29"/>
      <c r="AI216" s="36"/>
      <c r="AJ216" s="29"/>
      <c r="AK216" s="36"/>
      <c r="AL216" s="36"/>
      <c r="AM216" s="36"/>
      <c r="AN216" s="29"/>
      <c r="AO216" s="36"/>
      <c r="AP216" s="29"/>
      <c r="AQ216" s="36"/>
      <c r="AR216" s="29"/>
      <c r="AS216" s="36"/>
      <c r="AT216" s="36"/>
      <c r="AU216" s="36"/>
      <c r="AV216" s="29"/>
      <c r="AW216" s="36"/>
      <c r="AX216" s="36"/>
      <c r="AY216" s="36"/>
      <c r="AZ216" s="29"/>
      <c r="BA216" s="36"/>
      <c r="BB216" s="36"/>
      <c r="BC216" s="36"/>
      <c r="BD216" s="36"/>
      <c r="BE216" s="36"/>
      <c r="BF216" s="36"/>
      <c r="BG216" s="36"/>
      <c r="BH216" s="36"/>
      <c r="BI216" s="36"/>
      <c r="BJ216" s="29"/>
      <c r="BK216" s="36"/>
      <c r="BL216" s="29"/>
      <c r="BM216" s="36"/>
      <c r="BN216" s="36"/>
      <c r="BO216" s="36"/>
      <c r="BP216" s="29"/>
      <c r="BQ216" s="36"/>
      <c r="BR216" s="29"/>
      <c r="BS216" s="36"/>
      <c r="BT216" s="36"/>
      <c r="BU216" s="36"/>
      <c r="BV216" s="36"/>
    </row>
    <row r="217" spans="1:74" x14ac:dyDescent="0.25">
      <c r="A217" s="16">
        <v>215</v>
      </c>
      <c r="B217" s="16">
        <v>1</v>
      </c>
      <c r="C217" s="31" t="s">
        <v>672</v>
      </c>
      <c r="D217" s="40">
        <f>ноябрь!D217-декабрь!E217</f>
        <v>527.39553051207736</v>
      </c>
      <c r="E217" s="40">
        <f t="shared" si="3"/>
        <v>0</v>
      </c>
      <c r="F217" s="36"/>
      <c r="G217" s="36"/>
      <c r="H217" s="36"/>
      <c r="I217" s="27"/>
      <c r="J217" s="36"/>
      <c r="K217" s="36"/>
      <c r="L217" s="36"/>
      <c r="M217" s="36"/>
      <c r="N217" s="36"/>
      <c r="O217" s="29"/>
      <c r="P217" s="36"/>
      <c r="Q217" s="29"/>
      <c r="R217" s="36"/>
      <c r="S217" s="36"/>
      <c r="T217" s="36"/>
      <c r="U217" s="36"/>
      <c r="V217" s="36"/>
      <c r="W217" s="36"/>
      <c r="X217" s="36"/>
      <c r="Y217" s="29"/>
      <c r="Z217" s="36"/>
      <c r="AA217" s="66"/>
      <c r="AB217" s="36"/>
      <c r="AC217" s="36"/>
      <c r="AD217" s="36"/>
      <c r="AE217" s="36"/>
      <c r="AF217" s="36"/>
      <c r="AG217" s="36"/>
      <c r="AH217" s="29"/>
      <c r="AI217" s="36"/>
      <c r="AJ217" s="29"/>
      <c r="AK217" s="36"/>
      <c r="AL217" s="36"/>
      <c r="AM217" s="36"/>
      <c r="AN217" s="29"/>
      <c r="AO217" s="36"/>
      <c r="AP217" s="29"/>
      <c r="AQ217" s="36"/>
      <c r="AR217" s="29"/>
      <c r="AS217" s="36"/>
      <c r="AT217" s="36"/>
      <c r="AU217" s="36"/>
      <c r="AV217" s="29"/>
      <c r="AW217" s="36"/>
      <c r="AX217" s="36"/>
      <c r="AY217" s="36"/>
      <c r="AZ217" s="29"/>
      <c r="BA217" s="36"/>
      <c r="BB217" s="36"/>
      <c r="BC217" s="36"/>
      <c r="BD217" s="36"/>
      <c r="BE217" s="36"/>
      <c r="BF217" s="36"/>
      <c r="BG217" s="36"/>
      <c r="BH217" s="36"/>
      <c r="BI217" s="36"/>
      <c r="BJ217" s="29"/>
      <c r="BK217" s="36"/>
      <c r="BL217" s="29"/>
      <c r="BM217" s="36"/>
      <c r="BN217" s="36"/>
      <c r="BO217" s="36"/>
      <c r="BP217" s="29"/>
      <c r="BQ217" s="36"/>
      <c r="BR217" s="29"/>
      <c r="BS217" s="36"/>
      <c r="BT217" s="36"/>
      <c r="BU217" s="36"/>
      <c r="BV217" s="36"/>
    </row>
    <row r="218" spans="1:74" x14ac:dyDescent="0.25">
      <c r="A218" s="16">
        <v>216</v>
      </c>
      <c r="B218" s="16">
        <v>1</v>
      </c>
      <c r="C218" s="31" t="s">
        <v>673</v>
      </c>
      <c r="D218" s="40">
        <f>ноябрь!D218-декабрь!E218</f>
        <v>496.17247823188404</v>
      </c>
      <c r="E218" s="40">
        <f t="shared" si="3"/>
        <v>0</v>
      </c>
      <c r="F218" s="36"/>
      <c r="G218" s="36"/>
      <c r="H218" s="36"/>
      <c r="I218" s="27"/>
      <c r="J218" s="36"/>
      <c r="K218" s="36"/>
      <c r="L218" s="36"/>
      <c r="M218" s="36"/>
      <c r="N218" s="36"/>
      <c r="O218" s="29"/>
      <c r="P218" s="36"/>
      <c r="Q218" s="29"/>
      <c r="R218" s="36"/>
      <c r="S218" s="36"/>
      <c r="T218" s="36"/>
      <c r="U218" s="36"/>
      <c r="V218" s="36"/>
      <c r="W218" s="36"/>
      <c r="X218" s="36"/>
      <c r="Y218" s="29"/>
      <c r="Z218" s="36"/>
      <c r="AA218" s="66"/>
      <c r="AB218" s="36"/>
      <c r="AC218" s="36"/>
      <c r="AD218" s="36"/>
      <c r="AE218" s="36"/>
      <c r="AF218" s="36"/>
      <c r="AG218" s="36"/>
      <c r="AH218" s="29"/>
      <c r="AI218" s="36"/>
      <c r="AJ218" s="29"/>
      <c r="AK218" s="36"/>
      <c r="AL218" s="36"/>
      <c r="AM218" s="36"/>
      <c r="AN218" s="29"/>
      <c r="AO218" s="36"/>
      <c r="AP218" s="29"/>
      <c r="AQ218" s="36"/>
      <c r="AR218" s="29"/>
      <c r="AS218" s="36"/>
      <c r="AT218" s="36"/>
      <c r="AU218" s="36"/>
      <c r="AV218" s="29"/>
      <c r="AW218" s="36"/>
      <c r="AX218" s="36"/>
      <c r="AY218" s="36"/>
      <c r="AZ218" s="29"/>
      <c r="BA218" s="36"/>
      <c r="BB218" s="36"/>
      <c r="BC218" s="36"/>
      <c r="BD218" s="36"/>
      <c r="BE218" s="36"/>
      <c r="BF218" s="36"/>
      <c r="BG218" s="36"/>
      <c r="BH218" s="36"/>
      <c r="BI218" s="36"/>
      <c r="BJ218" s="29"/>
      <c r="BK218" s="36"/>
      <c r="BL218" s="29"/>
      <c r="BM218" s="36"/>
      <c r="BN218" s="36"/>
      <c r="BO218" s="36"/>
      <c r="BP218" s="29"/>
      <c r="BQ218" s="36"/>
      <c r="BR218" s="29"/>
      <c r="BS218" s="36"/>
      <c r="BT218" s="36"/>
      <c r="BU218" s="36"/>
      <c r="BV218" s="36"/>
    </row>
    <row r="219" spans="1:74" x14ac:dyDescent="0.25">
      <c r="A219" s="16">
        <v>217</v>
      </c>
      <c r="B219" s="16">
        <v>1</v>
      </c>
      <c r="C219" s="31" t="s">
        <v>674</v>
      </c>
      <c r="D219" s="40">
        <f>ноябрь!D219-декабрь!E219</f>
        <v>120.11367942028977</v>
      </c>
      <c r="E219" s="40">
        <f t="shared" si="3"/>
        <v>0</v>
      </c>
      <c r="F219" s="36"/>
      <c r="G219" s="36"/>
      <c r="H219" s="36"/>
      <c r="I219" s="27"/>
      <c r="J219" s="36"/>
      <c r="K219" s="36"/>
      <c r="L219" s="36"/>
      <c r="M219" s="36"/>
      <c r="N219" s="36"/>
      <c r="O219" s="29"/>
      <c r="P219" s="36"/>
      <c r="Q219" s="29"/>
      <c r="R219" s="36"/>
      <c r="S219" s="36"/>
      <c r="T219" s="36"/>
      <c r="U219" s="36"/>
      <c r="V219" s="36"/>
      <c r="W219" s="36"/>
      <c r="X219" s="36"/>
      <c r="Y219" s="29"/>
      <c r="Z219" s="36"/>
      <c r="AA219" s="66"/>
      <c r="AB219" s="36"/>
      <c r="AC219" s="36"/>
      <c r="AD219" s="36"/>
      <c r="AE219" s="36"/>
      <c r="AF219" s="36"/>
      <c r="AG219" s="36"/>
      <c r="AH219" s="29"/>
      <c r="AI219" s="36"/>
      <c r="AJ219" s="29"/>
      <c r="AK219" s="36"/>
      <c r="AL219" s="36"/>
      <c r="AM219" s="36"/>
      <c r="AN219" s="29"/>
      <c r="AO219" s="36"/>
      <c r="AP219" s="29"/>
      <c r="AQ219" s="36"/>
      <c r="AR219" s="29"/>
      <c r="AS219" s="36"/>
      <c r="AT219" s="36"/>
      <c r="AU219" s="36"/>
      <c r="AV219" s="29"/>
      <c r="AW219" s="36"/>
      <c r="AX219" s="36"/>
      <c r="AY219" s="36"/>
      <c r="AZ219" s="29"/>
      <c r="BA219" s="36"/>
      <c r="BB219" s="36"/>
      <c r="BC219" s="36"/>
      <c r="BD219" s="36"/>
      <c r="BE219" s="36"/>
      <c r="BF219" s="36"/>
      <c r="BG219" s="36"/>
      <c r="BH219" s="36"/>
      <c r="BI219" s="36"/>
      <c r="BJ219" s="29"/>
      <c r="BK219" s="36"/>
      <c r="BL219" s="29"/>
      <c r="BM219" s="36"/>
      <c r="BN219" s="36"/>
      <c r="BO219" s="36"/>
      <c r="BP219" s="29"/>
      <c r="BQ219" s="36"/>
      <c r="BR219" s="29"/>
      <c r="BS219" s="36"/>
      <c r="BT219" s="36"/>
      <c r="BU219" s="36"/>
      <c r="BV219" s="36"/>
    </row>
    <row r="220" spans="1:74" x14ac:dyDescent="0.25">
      <c r="A220" s="16">
        <v>218</v>
      </c>
      <c r="B220" s="16">
        <v>1</v>
      </c>
      <c r="C220" s="31" t="s">
        <v>675</v>
      </c>
      <c r="D220" s="40">
        <f>ноябрь!D220-декабрь!E220</f>
        <v>870.50636863768091</v>
      </c>
      <c r="E220" s="40">
        <f t="shared" si="3"/>
        <v>0</v>
      </c>
      <c r="F220" s="36"/>
      <c r="G220" s="36"/>
      <c r="H220" s="36"/>
      <c r="I220" s="27"/>
      <c r="J220" s="36"/>
      <c r="K220" s="36"/>
      <c r="L220" s="36"/>
      <c r="M220" s="36"/>
      <c r="N220" s="36"/>
      <c r="O220" s="29"/>
      <c r="P220" s="36"/>
      <c r="Q220" s="29"/>
      <c r="R220" s="36"/>
      <c r="S220" s="36"/>
      <c r="T220" s="36"/>
      <c r="U220" s="36"/>
      <c r="V220" s="36"/>
      <c r="W220" s="36"/>
      <c r="X220" s="36"/>
      <c r="Y220" s="29"/>
      <c r="Z220" s="36"/>
      <c r="AA220" s="66"/>
      <c r="AB220" s="36"/>
      <c r="AC220" s="36"/>
      <c r="AD220" s="36"/>
      <c r="AE220" s="36"/>
      <c r="AF220" s="36"/>
      <c r="AG220" s="36"/>
      <c r="AH220" s="29"/>
      <c r="AI220" s="36"/>
      <c r="AJ220" s="29"/>
      <c r="AK220" s="36"/>
      <c r="AL220" s="36"/>
      <c r="AM220" s="36"/>
      <c r="AN220" s="29"/>
      <c r="AO220" s="36"/>
      <c r="AP220" s="29"/>
      <c r="AQ220" s="36"/>
      <c r="AR220" s="29"/>
      <c r="AS220" s="36"/>
      <c r="AT220" s="36"/>
      <c r="AU220" s="36"/>
      <c r="AV220" s="29"/>
      <c r="AW220" s="36"/>
      <c r="AX220" s="36"/>
      <c r="AY220" s="36"/>
      <c r="AZ220" s="29"/>
      <c r="BA220" s="36"/>
      <c r="BB220" s="36"/>
      <c r="BC220" s="36"/>
      <c r="BD220" s="36"/>
      <c r="BE220" s="36"/>
      <c r="BF220" s="36"/>
      <c r="BG220" s="36"/>
      <c r="BH220" s="36"/>
      <c r="BI220" s="36"/>
      <c r="BJ220" s="29"/>
      <c r="BK220" s="36"/>
      <c r="BL220" s="29"/>
      <c r="BM220" s="36"/>
      <c r="BN220" s="36"/>
      <c r="BO220" s="36"/>
      <c r="BP220" s="29"/>
      <c r="BQ220" s="36"/>
      <c r="BR220" s="29"/>
      <c r="BS220" s="36"/>
      <c r="BT220" s="36"/>
      <c r="BU220" s="36"/>
      <c r="BV220" s="36"/>
    </row>
    <row r="221" spans="1:74" x14ac:dyDescent="0.25">
      <c r="A221" s="16">
        <v>219</v>
      </c>
      <c r="B221" s="16">
        <v>1</v>
      </c>
      <c r="C221" s="31" t="s">
        <v>676</v>
      </c>
      <c r="D221" s="40">
        <f>ноябрь!D221-декабрь!E221</f>
        <v>1248.9077181410628</v>
      </c>
      <c r="E221" s="40">
        <f t="shared" si="3"/>
        <v>0</v>
      </c>
      <c r="F221" s="36"/>
      <c r="G221" s="36"/>
      <c r="H221" s="36"/>
      <c r="I221" s="27"/>
      <c r="J221" s="36"/>
      <c r="K221" s="36"/>
      <c r="L221" s="36"/>
      <c r="M221" s="36"/>
      <c r="N221" s="36"/>
      <c r="O221" s="29"/>
      <c r="P221" s="36"/>
      <c r="Q221" s="29"/>
      <c r="R221" s="36"/>
      <c r="S221" s="36"/>
      <c r="T221" s="36"/>
      <c r="U221" s="36"/>
      <c r="V221" s="36"/>
      <c r="W221" s="36"/>
      <c r="X221" s="36"/>
      <c r="Y221" s="29"/>
      <c r="Z221" s="36"/>
      <c r="AA221" s="66"/>
      <c r="AB221" s="36"/>
      <c r="AC221" s="36"/>
      <c r="AD221" s="36"/>
      <c r="AE221" s="36"/>
      <c r="AF221" s="36"/>
      <c r="AG221" s="36"/>
      <c r="AH221" s="29"/>
      <c r="AI221" s="36"/>
      <c r="AJ221" s="29"/>
      <c r="AK221" s="36"/>
      <c r="AL221" s="36"/>
      <c r="AM221" s="36"/>
      <c r="AN221" s="29"/>
      <c r="AO221" s="36"/>
      <c r="AP221" s="29"/>
      <c r="AQ221" s="36"/>
      <c r="AR221" s="29"/>
      <c r="AS221" s="36"/>
      <c r="AT221" s="36"/>
      <c r="AU221" s="36"/>
      <c r="AV221" s="29"/>
      <c r="AW221" s="36"/>
      <c r="AX221" s="36"/>
      <c r="AY221" s="36"/>
      <c r="AZ221" s="29"/>
      <c r="BA221" s="36"/>
      <c r="BB221" s="36"/>
      <c r="BC221" s="36"/>
      <c r="BD221" s="36"/>
      <c r="BE221" s="36"/>
      <c r="BF221" s="36"/>
      <c r="BG221" s="36"/>
      <c r="BH221" s="36"/>
      <c r="BI221" s="36"/>
      <c r="BJ221" s="29"/>
      <c r="BK221" s="36"/>
      <c r="BL221" s="29"/>
      <c r="BM221" s="36"/>
      <c r="BN221" s="36"/>
      <c r="BO221" s="36"/>
      <c r="BP221" s="29"/>
      <c r="BQ221" s="36"/>
      <c r="BR221" s="29"/>
      <c r="BS221" s="36"/>
      <c r="BT221" s="36"/>
      <c r="BU221" s="36"/>
      <c r="BV221" s="36"/>
    </row>
    <row r="222" spans="1:74" x14ac:dyDescent="0.25">
      <c r="A222" s="16">
        <v>220</v>
      </c>
      <c r="B222" s="16">
        <v>1</v>
      </c>
      <c r="C222" s="31" t="s">
        <v>677</v>
      </c>
      <c r="D222" s="40">
        <f>ноябрь!D222-декабрь!E222</f>
        <v>197.10843877294687</v>
      </c>
      <c r="E222" s="40">
        <f t="shared" si="3"/>
        <v>0</v>
      </c>
      <c r="F222" s="36"/>
      <c r="G222" s="36"/>
      <c r="H222" s="36"/>
      <c r="I222" s="27"/>
      <c r="J222" s="36"/>
      <c r="K222" s="36"/>
      <c r="L222" s="36"/>
      <c r="M222" s="36"/>
      <c r="N222" s="36"/>
      <c r="O222" s="29"/>
      <c r="P222" s="36"/>
      <c r="Q222" s="29"/>
      <c r="R222" s="36"/>
      <c r="S222" s="36"/>
      <c r="T222" s="36"/>
      <c r="U222" s="36"/>
      <c r="V222" s="36"/>
      <c r="W222" s="36"/>
      <c r="X222" s="36"/>
      <c r="Y222" s="29"/>
      <c r="Z222" s="36"/>
      <c r="AA222" s="66"/>
      <c r="AB222" s="36"/>
      <c r="AC222" s="36"/>
      <c r="AD222" s="36"/>
      <c r="AE222" s="36"/>
      <c r="AF222" s="36"/>
      <c r="AG222" s="36"/>
      <c r="AH222" s="29"/>
      <c r="AI222" s="36"/>
      <c r="AJ222" s="29"/>
      <c r="AK222" s="36"/>
      <c r="AL222" s="36"/>
      <c r="AM222" s="36"/>
      <c r="AN222" s="29"/>
      <c r="AO222" s="36"/>
      <c r="AP222" s="29"/>
      <c r="AQ222" s="36"/>
      <c r="AR222" s="29"/>
      <c r="AS222" s="36"/>
      <c r="AT222" s="36"/>
      <c r="AU222" s="36"/>
      <c r="AV222" s="29"/>
      <c r="AW222" s="36"/>
      <c r="AX222" s="36"/>
      <c r="AY222" s="36"/>
      <c r="AZ222" s="29"/>
      <c r="BA222" s="36"/>
      <c r="BB222" s="36"/>
      <c r="BC222" s="36"/>
      <c r="BD222" s="36"/>
      <c r="BE222" s="36"/>
      <c r="BF222" s="36"/>
      <c r="BG222" s="36"/>
      <c r="BH222" s="36"/>
      <c r="BI222" s="36"/>
      <c r="BJ222" s="29"/>
      <c r="BK222" s="36"/>
      <c r="BL222" s="29"/>
      <c r="BM222" s="36"/>
      <c r="BN222" s="36"/>
      <c r="BO222" s="36"/>
      <c r="BP222" s="29"/>
      <c r="BQ222" s="36"/>
      <c r="BR222" s="29"/>
      <c r="BS222" s="36"/>
      <c r="BT222" s="36"/>
      <c r="BU222" s="36"/>
      <c r="BV222" s="36"/>
    </row>
    <row r="223" spans="1:74" x14ac:dyDescent="0.25">
      <c r="A223" s="16">
        <v>221</v>
      </c>
      <c r="B223" s="16">
        <v>1</v>
      </c>
      <c r="C223" s="31" t="s">
        <v>678</v>
      </c>
      <c r="D223" s="40">
        <f>ноябрь!D223-декабрь!E223</f>
        <v>-550.16318073429954</v>
      </c>
      <c r="E223" s="40">
        <f t="shared" si="3"/>
        <v>0</v>
      </c>
      <c r="F223" s="36"/>
      <c r="G223" s="36"/>
      <c r="H223" s="36"/>
      <c r="I223" s="27"/>
      <c r="J223" s="36"/>
      <c r="K223" s="36"/>
      <c r="L223" s="36"/>
      <c r="M223" s="36"/>
      <c r="N223" s="36"/>
      <c r="O223" s="29"/>
      <c r="P223" s="36"/>
      <c r="Q223" s="29"/>
      <c r="R223" s="36"/>
      <c r="S223" s="36"/>
      <c r="T223" s="36"/>
      <c r="U223" s="36"/>
      <c r="V223" s="36"/>
      <c r="W223" s="36"/>
      <c r="X223" s="36"/>
      <c r="Y223" s="29"/>
      <c r="Z223" s="36"/>
      <c r="AA223" s="66"/>
      <c r="AB223" s="36"/>
      <c r="AC223" s="36"/>
      <c r="AD223" s="36"/>
      <c r="AE223" s="36"/>
      <c r="AF223" s="36"/>
      <c r="AG223" s="36"/>
      <c r="AH223" s="29"/>
      <c r="AI223" s="36"/>
      <c r="AJ223" s="29"/>
      <c r="AK223" s="36"/>
      <c r="AL223" s="36"/>
      <c r="AM223" s="36"/>
      <c r="AN223" s="29"/>
      <c r="AO223" s="36"/>
      <c r="AP223" s="29"/>
      <c r="AQ223" s="36"/>
      <c r="AR223" s="29"/>
      <c r="AS223" s="36"/>
      <c r="AT223" s="36"/>
      <c r="AU223" s="36"/>
      <c r="AV223" s="29"/>
      <c r="AW223" s="36"/>
      <c r="AX223" s="36"/>
      <c r="AY223" s="36"/>
      <c r="AZ223" s="29"/>
      <c r="BA223" s="36"/>
      <c r="BB223" s="36"/>
      <c r="BC223" s="36"/>
      <c r="BD223" s="36"/>
      <c r="BE223" s="36"/>
      <c r="BF223" s="36"/>
      <c r="BG223" s="36"/>
      <c r="BH223" s="36"/>
      <c r="BI223" s="36"/>
      <c r="BJ223" s="29"/>
      <c r="BK223" s="36"/>
      <c r="BL223" s="29"/>
      <c r="BM223" s="36"/>
      <c r="BN223" s="36"/>
      <c r="BO223" s="36"/>
      <c r="BP223" s="29"/>
      <c r="BQ223" s="36"/>
      <c r="BR223" s="29"/>
      <c r="BS223" s="36"/>
      <c r="BT223" s="36"/>
      <c r="BU223" s="36"/>
      <c r="BV223" s="36"/>
    </row>
    <row r="224" spans="1:74" x14ac:dyDescent="0.25">
      <c r="A224" s="16">
        <v>222</v>
      </c>
      <c r="B224" s="16">
        <v>1</v>
      </c>
      <c r="C224" s="31" t="s">
        <v>679</v>
      </c>
      <c r="D224" s="40">
        <f>ноябрь!D224-декабрь!E224</f>
        <v>1775.0166901062801</v>
      </c>
      <c r="E224" s="40">
        <f t="shared" si="3"/>
        <v>0</v>
      </c>
      <c r="F224" s="36"/>
      <c r="G224" s="36"/>
      <c r="H224" s="36"/>
      <c r="I224" s="27"/>
      <c r="J224" s="36"/>
      <c r="K224" s="36"/>
      <c r="L224" s="36"/>
      <c r="M224" s="36"/>
      <c r="N224" s="36"/>
      <c r="O224" s="29"/>
      <c r="P224" s="36"/>
      <c r="Q224" s="29"/>
      <c r="R224" s="36"/>
      <c r="S224" s="36"/>
      <c r="T224" s="36"/>
      <c r="U224" s="36"/>
      <c r="V224" s="36"/>
      <c r="W224" s="36"/>
      <c r="X224" s="36"/>
      <c r="Y224" s="29"/>
      <c r="Z224" s="36"/>
      <c r="AA224" s="66"/>
      <c r="AB224" s="36"/>
      <c r="AC224" s="36"/>
      <c r="AD224" s="36"/>
      <c r="AE224" s="36"/>
      <c r="AF224" s="36"/>
      <c r="AG224" s="36"/>
      <c r="AH224" s="29"/>
      <c r="AI224" s="36"/>
      <c r="AJ224" s="29"/>
      <c r="AK224" s="36"/>
      <c r="AL224" s="36"/>
      <c r="AM224" s="36"/>
      <c r="AN224" s="29"/>
      <c r="AO224" s="36"/>
      <c r="AP224" s="29"/>
      <c r="AQ224" s="36"/>
      <c r="AR224" s="29"/>
      <c r="AS224" s="36"/>
      <c r="AT224" s="36"/>
      <c r="AU224" s="36"/>
      <c r="AV224" s="29"/>
      <c r="AW224" s="36"/>
      <c r="AX224" s="36"/>
      <c r="AY224" s="36"/>
      <c r="AZ224" s="29"/>
      <c r="BA224" s="36"/>
      <c r="BB224" s="36"/>
      <c r="BC224" s="36"/>
      <c r="BD224" s="36"/>
      <c r="BE224" s="36"/>
      <c r="BF224" s="36"/>
      <c r="BG224" s="36"/>
      <c r="BH224" s="36"/>
      <c r="BI224" s="36"/>
      <c r="BJ224" s="29"/>
      <c r="BK224" s="36"/>
      <c r="BL224" s="29"/>
      <c r="BM224" s="36"/>
      <c r="BN224" s="36"/>
      <c r="BO224" s="36"/>
      <c r="BP224" s="29"/>
      <c r="BQ224" s="36"/>
      <c r="BR224" s="29"/>
      <c r="BS224" s="36"/>
      <c r="BT224" s="36"/>
      <c r="BU224" s="36"/>
      <c r="BV224" s="36"/>
    </row>
    <row r="225" spans="1:74" x14ac:dyDescent="0.25">
      <c r="A225" s="16">
        <v>223</v>
      </c>
      <c r="B225" s="16">
        <v>1</v>
      </c>
      <c r="C225" s="31" t="s">
        <v>680</v>
      </c>
      <c r="D225" s="40">
        <f>ноябрь!D225-декабрь!E225</f>
        <v>-393.35342548792272</v>
      </c>
      <c r="E225" s="40">
        <f t="shared" si="3"/>
        <v>0</v>
      </c>
      <c r="F225" s="36"/>
      <c r="G225" s="36"/>
      <c r="H225" s="36"/>
      <c r="I225" s="27"/>
      <c r="J225" s="36"/>
      <c r="K225" s="36"/>
      <c r="L225" s="36"/>
      <c r="M225" s="36"/>
      <c r="N225" s="36"/>
      <c r="O225" s="29"/>
      <c r="P225" s="36"/>
      <c r="Q225" s="29"/>
      <c r="R225" s="36"/>
      <c r="S225" s="36"/>
      <c r="T225" s="36"/>
      <c r="U225" s="36"/>
      <c r="V225" s="36"/>
      <c r="W225" s="36"/>
      <c r="X225" s="36"/>
      <c r="Y225" s="29"/>
      <c r="Z225" s="36"/>
      <c r="AA225" s="66"/>
      <c r="AB225" s="36"/>
      <c r="AC225" s="36"/>
      <c r="AD225" s="36"/>
      <c r="AE225" s="36"/>
      <c r="AF225" s="36"/>
      <c r="AG225" s="36"/>
      <c r="AH225" s="29"/>
      <c r="AI225" s="36"/>
      <c r="AJ225" s="29"/>
      <c r="AK225" s="36"/>
      <c r="AL225" s="36"/>
      <c r="AM225" s="36"/>
      <c r="AN225" s="29"/>
      <c r="AO225" s="36"/>
      <c r="AP225" s="29"/>
      <c r="AQ225" s="36"/>
      <c r="AR225" s="29"/>
      <c r="AS225" s="36"/>
      <c r="AT225" s="36"/>
      <c r="AU225" s="36"/>
      <c r="AV225" s="29"/>
      <c r="AW225" s="36"/>
      <c r="AX225" s="36"/>
      <c r="AY225" s="36"/>
      <c r="AZ225" s="29"/>
      <c r="BA225" s="36"/>
      <c r="BB225" s="36"/>
      <c r="BC225" s="36"/>
      <c r="BD225" s="36"/>
      <c r="BE225" s="36"/>
      <c r="BF225" s="36"/>
      <c r="BG225" s="36"/>
      <c r="BH225" s="36"/>
      <c r="BI225" s="36"/>
      <c r="BJ225" s="29"/>
      <c r="BK225" s="36"/>
      <c r="BL225" s="29"/>
      <c r="BM225" s="36"/>
      <c r="BN225" s="36"/>
      <c r="BO225" s="36"/>
      <c r="BP225" s="29"/>
      <c r="BQ225" s="36"/>
      <c r="BR225" s="29"/>
      <c r="BS225" s="36"/>
      <c r="BT225" s="36"/>
      <c r="BU225" s="36"/>
      <c r="BV225" s="36"/>
    </row>
    <row r="226" spans="1:74" x14ac:dyDescent="0.25">
      <c r="A226" s="16">
        <v>224</v>
      </c>
      <c r="B226" s="16">
        <v>1</v>
      </c>
      <c r="C226" s="31" t="s">
        <v>681</v>
      </c>
      <c r="D226" s="40">
        <f>ноябрь!D226-декабрь!E226</f>
        <v>334.10581405797092</v>
      </c>
      <c r="E226" s="40">
        <f t="shared" si="3"/>
        <v>0</v>
      </c>
      <c r="F226" s="36"/>
      <c r="G226" s="36"/>
      <c r="H226" s="36"/>
      <c r="I226" s="27"/>
      <c r="J226" s="36"/>
      <c r="K226" s="36"/>
      <c r="L226" s="36"/>
      <c r="M226" s="36"/>
      <c r="N226" s="36"/>
      <c r="O226" s="29"/>
      <c r="P226" s="36"/>
      <c r="Q226" s="29"/>
      <c r="R226" s="36"/>
      <c r="S226" s="36"/>
      <c r="T226" s="36"/>
      <c r="U226" s="36"/>
      <c r="V226" s="36"/>
      <c r="W226" s="36"/>
      <c r="X226" s="36"/>
      <c r="Y226" s="29"/>
      <c r="Z226" s="36"/>
      <c r="AA226" s="66"/>
      <c r="AB226" s="36"/>
      <c r="AC226" s="36"/>
      <c r="AD226" s="36"/>
      <c r="AE226" s="36"/>
      <c r="AF226" s="36"/>
      <c r="AG226" s="36"/>
      <c r="AH226" s="29"/>
      <c r="AI226" s="36"/>
      <c r="AJ226" s="29"/>
      <c r="AK226" s="36"/>
      <c r="AL226" s="36"/>
      <c r="AM226" s="36"/>
      <c r="AN226" s="29"/>
      <c r="AO226" s="36"/>
      <c r="AP226" s="29"/>
      <c r="AQ226" s="36"/>
      <c r="AR226" s="29"/>
      <c r="AS226" s="36"/>
      <c r="AT226" s="36"/>
      <c r="AU226" s="36"/>
      <c r="AV226" s="29"/>
      <c r="AW226" s="36"/>
      <c r="AX226" s="36"/>
      <c r="AY226" s="36"/>
      <c r="AZ226" s="29"/>
      <c r="BA226" s="36"/>
      <c r="BB226" s="36"/>
      <c r="BC226" s="36"/>
      <c r="BD226" s="36"/>
      <c r="BE226" s="36"/>
      <c r="BF226" s="36"/>
      <c r="BG226" s="36"/>
      <c r="BH226" s="36"/>
      <c r="BI226" s="36"/>
      <c r="BJ226" s="29"/>
      <c r="BK226" s="36"/>
      <c r="BL226" s="29"/>
      <c r="BM226" s="36"/>
      <c r="BN226" s="36"/>
      <c r="BO226" s="36"/>
      <c r="BP226" s="29"/>
      <c r="BQ226" s="36"/>
      <c r="BR226" s="29"/>
      <c r="BS226" s="36"/>
      <c r="BT226" s="36"/>
      <c r="BU226" s="36"/>
      <c r="BV226" s="36"/>
    </row>
    <row r="227" spans="1:74" x14ac:dyDescent="0.25">
      <c r="A227" s="16">
        <v>225</v>
      </c>
      <c r="B227" s="16">
        <v>1</v>
      </c>
      <c r="C227" s="31" t="s">
        <v>682</v>
      </c>
      <c r="D227" s="40">
        <f>ноябрь!D227-декабрь!E227</f>
        <v>650.47559096618363</v>
      </c>
      <c r="E227" s="40">
        <f t="shared" si="3"/>
        <v>0</v>
      </c>
      <c r="F227" s="36"/>
      <c r="G227" s="36"/>
      <c r="H227" s="36"/>
      <c r="I227" s="27"/>
      <c r="J227" s="36"/>
      <c r="K227" s="36"/>
      <c r="L227" s="36"/>
      <c r="M227" s="36"/>
      <c r="N227" s="36"/>
      <c r="O227" s="29"/>
      <c r="P227" s="36"/>
      <c r="Q227" s="29"/>
      <c r="R227" s="36"/>
      <c r="S227" s="36"/>
      <c r="T227" s="36"/>
      <c r="U227" s="36"/>
      <c r="V227" s="36"/>
      <c r="W227" s="36"/>
      <c r="X227" s="36"/>
      <c r="Y227" s="29"/>
      <c r="Z227" s="36"/>
      <c r="AA227" s="66"/>
      <c r="AB227" s="36"/>
      <c r="AC227" s="36"/>
      <c r="AD227" s="36"/>
      <c r="AE227" s="36"/>
      <c r="AF227" s="36"/>
      <c r="AG227" s="36"/>
      <c r="AH227" s="29"/>
      <c r="AI227" s="36"/>
      <c r="AJ227" s="29"/>
      <c r="AK227" s="36"/>
      <c r="AL227" s="36"/>
      <c r="AM227" s="36"/>
      <c r="AN227" s="29"/>
      <c r="AO227" s="36"/>
      <c r="AP227" s="29"/>
      <c r="AQ227" s="36"/>
      <c r="AR227" s="29"/>
      <c r="AS227" s="36"/>
      <c r="AT227" s="36"/>
      <c r="AU227" s="36"/>
      <c r="AV227" s="29"/>
      <c r="AW227" s="36"/>
      <c r="AX227" s="36"/>
      <c r="AY227" s="36"/>
      <c r="AZ227" s="29"/>
      <c r="BA227" s="36"/>
      <c r="BB227" s="36"/>
      <c r="BC227" s="36"/>
      <c r="BD227" s="36"/>
      <c r="BE227" s="36"/>
      <c r="BF227" s="36"/>
      <c r="BG227" s="36"/>
      <c r="BH227" s="36"/>
      <c r="BI227" s="36"/>
      <c r="BJ227" s="29"/>
      <c r="BK227" s="36"/>
      <c r="BL227" s="29"/>
      <c r="BM227" s="36"/>
      <c r="BN227" s="36"/>
      <c r="BO227" s="36"/>
      <c r="BP227" s="29"/>
      <c r="BQ227" s="36"/>
      <c r="BR227" s="29"/>
      <c r="BS227" s="36"/>
      <c r="BT227" s="36"/>
      <c r="BU227" s="36"/>
      <c r="BV227" s="36"/>
    </row>
    <row r="228" spans="1:74" x14ac:dyDescent="0.25">
      <c r="A228" s="16">
        <v>226</v>
      </c>
      <c r="B228" s="16">
        <v>1</v>
      </c>
      <c r="C228" s="31" t="s">
        <v>683</v>
      </c>
      <c r="D228" s="40">
        <f>ноябрь!D228-декабрь!E228</f>
        <v>107.20203173913045</v>
      </c>
      <c r="E228" s="40">
        <f t="shared" si="3"/>
        <v>0</v>
      </c>
      <c r="F228" s="36"/>
      <c r="G228" s="36"/>
      <c r="H228" s="36"/>
      <c r="I228" s="27"/>
      <c r="J228" s="36"/>
      <c r="K228" s="36"/>
      <c r="L228" s="36"/>
      <c r="M228" s="36"/>
      <c r="N228" s="36"/>
      <c r="O228" s="29"/>
      <c r="P228" s="36"/>
      <c r="Q228" s="29"/>
      <c r="R228" s="36"/>
      <c r="S228" s="36"/>
      <c r="T228" s="36"/>
      <c r="U228" s="36"/>
      <c r="V228" s="36"/>
      <c r="W228" s="36"/>
      <c r="X228" s="36"/>
      <c r="Y228" s="29"/>
      <c r="Z228" s="36"/>
      <c r="AA228" s="66"/>
      <c r="AB228" s="36"/>
      <c r="AC228" s="36"/>
      <c r="AD228" s="36"/>
      <c r="AE228" s="36"/>
      <c r="AF228" s="36"/>
      <c r="AG228" s="36"/>
      <c r="AH228" s="29"/>
      <c r="AI228" s="36"/>
      <c r="AJ228" s="29"/>
      <c r="AK228" s="36"/>
      <c r="AL228" s="36"/>
      <c r="AM228" s="36"/>
      <c r="AN228" s="29"/>
      <c r="AO228" s="36"/>
      <c r="AP228" s="29"/>
      <c r="AQ228" s="36"/>
      <c r="AR228" s="29"/>
      <c r="AS228" s="36"/>
      <c r="AT228" s="36"/>
      <c r="AU228" s="36"/>
      <c r="AV228" s="29"/>
      <c r="AW228" s="36"/>
      <c r="AX228" s="36"/>
      <c r="AY228" s="36"/>
      <c r="AZ228" s="29"/>
      <c r="BA228" s="36"/>
      <c r="BB228" s="36"/>
      <c r="BC228" s="36"/>
      <c r="BD228" s="36"/>
      <c r="BE228" s="36"/>
      <c r="BF228" s="36"/>
      <c r="BG228" s="36"/>
      <c r="BH228" s="36"/>
      <c r="BI228" s="36"/>
      <c r="BJ228" s="29"/>
      <c r="BK228" s="36"/>
      <c r="BL228" s="29"/>
      <c r="BM228" s="36"/>
      <c r="BN228" s="36"/>
      <c r="BO228" s="36"/>
      <c r="BP228" s="29"/>
      <c r="BQ228" s="36"/>
      <c r="BR228" s="29"/>
      <c r="BS228" s="36"/>
      <c r="BT228" s="36"/>
      <c r="BU228" s="36"/>
      <c r="BV228" s="36"/>
    </row>
    <row r="229" spans="1:74" x14ac:dyDescent="0.25">
      <c r="A229" s="16">
        <v>227</v>
      </c>
      <c r="B229" s="16">
        <v>1</v>
      </c>
      <c r="C229" s="31" t="s">
        <v>684</v>
      </c>
      <c r="D229" s="40">
        <f>ноябрь!D229-декабрь!E229</f>
        <v>110.50945537198066</v>
      </c>
      <c r="E229" s="40">
        <f t="shared" si="3"/>
        <v>0</v>
      </c>
      <c r="F229" s="36"/>
      <c r="G229" s="36"/>
      <c r="H229" s="36"/>
      <c r="I229" s="27"/>
      <c r="J229" s="36"/>
      <c r="K229" s="36"/>
      <c r="L229" s="36"/>
      <c r="M229" s="36"/>
      <c r="N229" s="36"/>
      <c r="O229" s="29"/>
      <c r="P229" s="36"/>
      <c r="Q229" s="29"/>
      <c r="R229" s="36"/>
      <c r="S229" s="36"/>
      <c r="T229" s="36"/>
      <c r="U229" s="36"/>
      <c r="V229" s="36"/>
      <c r="W229" s="36"/>
      <c r="X229" s="36"/>
      <c r="Y229" s="29"/>
      <c r="Z229" s="36"/>
      <c r="AA229" s="66"/>
      <c r="AB229" s="36"/>
      <c r="AC229" s="36"/>
      <c r="AD229" s="36"/>
      <c r="AE229" s="36"/>
      <c r="AF229" s="36"/>
      <c r="AG229" s="36"/>
      <c r="AH229" s="29"/>
      <c r="AI229" s="36"/>
      <c r="AJ229" s="29"/>
      <c r="AK229" s="36"/>
      <c r="AL229" s="36"/>
      <c r="AM229" s="36"/>
      <c r="AN229" s="29"/>
      <c r="AO229" s="36"/>
      <c r="AP229" s="29"/>
      <c r="AQ229" s="36"/>
      <c r="AR229" s="29"/>
      <c r="AS229" s="36"/>
      <c r="AT229" s="36"/>
      <c r="AU229" s="36"/>
      <c r="AV229" s="29"/>
      <c r="AW229" s="36"/>
      <c r="AX229" s="36"/>
      <c r="AY229" s="36"/>
      <c r="AZ229" s="29"/>
      <c r="BA229" s="36"/>
      <c r="BB229" s="36"/>
      <c r="BC229" s="36"/>
      <c r="BD229" s="36"/>
      <c r="BE229" s="36"/>
      <c r="BF229" s="36"/>
      <c r="BG229" s="36"/>
      <c r="BH229" s="36"/>
      <c r="BI229" s="36"/>
      <c r="BJ229" s="29"/>
      <c r="BK229" s="36"/>
      <c r="BL229" s="29"/>
      <c r="BM229" s="36"/>
      <c r="BN229" s="36"/>
      <c r="BO229" s="36"/>
      <c r="BP229" s="29"/>
      <c r="BQ229" s="36"/>
      <c r="BR229" s="29"/>
      <c r="BS229" s="36"/>
      <c r="BT229" s="36"/>
      <c r="BU229" s="36"/>
      <c r="BV229" s="36"/>
    </row>
    <row r="230" spans="1:74" x14ac:dyDescent="0.25">
      <c r="A230" s="16">
        <v>228</v>
      </c>
      <c r="B230" s="16">
        <v>1</v>
      </c>
      <c r="C230" s="31" t="s">
        <v>685</v>
      </c>
      <c r="D230" s="40">
        <f>ноябрь!D230-декабрь!E230</f>
        <v>400.05966962318848</v>
      </c>
      <c r="E230" s="40">
        <f t="shared" si="3"/>
        <v>0</v>
      </c>
      <c r="F230" s="36"/>
      <c r="G230" s="36"/>
      <c r="H230" s="36"/>
      <c r="I230" s="27"/>
      <c r="J230" s="36"/>
      <c r="K230" s="36"/>
      <c r="L230" s="36"/>
      <c r="M230" s="36"/>
      <c r="N230" s="36"/>
      <c r="O230" s="29"/>
      <c r="P230" s="36"/>
      <c r="Q230" s="29"/>
      <c r="R230" s="36"/>
      <c r="S230" s="36"/>
      <c r="T230" s="36"/>
      <c r="U230" s="36"/>
      <c r="V230" s="36"/>
      <c r="W230" s="36"/>
      <c r="X230" s="36"/>
      <c r="Y230" s="29"/>
      <c r="Z230" s="36"/>
      <c r="AA230" s="66"/>
      <c r="AB230" s="36"/>
      <c r="AC230" s="36"/>
      <c r="AD230" s="36"/>
      <c r="AE230" s="36"/>
      <c r="AF230" s="36"/>
      <c r="AG230" s="36"/>
      <c r="AH230" s="29"/>
      <c r="AI230" s="36"/>
      <c r="AJ230" s="29"/>
      <c r="AK230" s="36"/>
      <c r="AL230" s="36"/>
      <c r="AM230" s="36"/>
      <c r="AN230" s="29"/>
      <c r="AO230" s="36"/>
      <c r="AP230" s="29"/>
      <c r="AQ230" s="36"/>
      <c r="AR230" s="29"/>
      <c r="AS230" s="36"/>
      <c r="AT230" s="36"/>
      <c r="AU230" s="36"/>
      <c r="AV230" s="29"/>
      <c r="AW230" s="36"/>
      <c r="AX230" s="36"/>
      <c r="AY230" s="36"/>
      <c r="AZ230" s="29"/>
      <c r="BA230" s="36"/>
      <c r="BB230" s="36"/>
      <c r="BC230" s="36"/>
      <c r="BD230" s="36"/>
      <c r="BE230" s="36"/>
      <c r="BF230" s="36"/>
      <c r="BG230" s="36"/>
      <c r="BH230" s="36"/>
      <c r="BI230" s="36"/>
      <c r="BJ230" s="29"/>
      <c r="BK230" s="36"/>
      <c r="BL230" s="29"/>
      <c r="BM230" s="36"/>
      <c r="BN230" s="36"/>
      <c r="BO230" s="36"/>
      <c r="BP230" s="29"/>
      <c r="BQ230" s="36"/>
      <c r="BR230" s="29"/>
      <c r="BS230" s="36"/>
      <c r="BT230" s="36"/>
      <c r="BU230" s="36"/>
      <c r="BV230" s="36"/>
    </row>
    <row r="231" spans="1:74" x14ac:dyDescent="0.25">
      <c r="A231" s="16">
        <v>229</v>
      </c>
      <c r="B231" s="16">
        <v>1</v>
      </c>
      <c r="C231" s="31" t="s">
        <v>686</v>
      </c>
      <c r="D231" s="40">
        <f>ноябрь!D231-декабрь!E231</f>
        <v>-1180.473854251208</v>
      </c>
      <c r="E231" s="40">
        <f t="shared" si="3"/>
        <v>0</v>
      </c>
      <c r="F231" s="36"/>
      <c r="G231" s="36"/>
      <c r="H231" s="36"/>
      <c r="I231" s="27"/>
      <c r="J231" s="36"/>
      <c r="K231" s="36"/>
      <c r="L231" s="36"/>
      <c r="M231" s="36"/>
      <c r="N231" s="36"/>
      <c r="O231" s="29"/>
      <c r="P231" s="36"/>
      <c r="Q231" s="29"/>
      <c r="R231" s="36"/>
      <c r="S231" s="36"/>
      <c r="T231" s="36"/>
      <c r="U231" s="36"/>
      <c r="V231" s="36"/>
      <c r="W231" s="36"/>
      <c r="X231" s="36"/>
      <c r="Y231" s="29"/>
      <c r="Z231" s="36"/>
      <c r="AA231" s="66"/>
      <c r="AB231" s="36"/>
      <c r="AC231" s="36"/>
      <c r="AD231" s="36"/>
      <c r="AE231" s="36"/>
      <c r="AF231" s="36"/>
      <c r="AG231" s="36"/>
      <c r="AH231" s="29"/>
      <c r="AI231" s="36"/>
      <c r="AJ231" s="29"/>
      <c r="AK231" s="36"/>
      <c r="AL231" s="36"/>
      <c r="AM231" s="36"/>
      <c r="AN231" s="29"/>
      <c r="AO231" s="36"/>
      <c r="AP231" s="29"/>
      <c r="AQ231" s="36"/>
      <c r="AR231" s="29"/>
      <c r="AS231" s="36"/>
      <c r="AT231" s="36"/>
      <c r="AU231" s="36"/>
      <c r="AV231" s="29"/>
      <c r="AW231" s="36"/>
      <c r="AX231" s="36"/>
      <c r="AY231" s="36"/>
      <c r="AZ231" s="29"/>
      <c r="BA231" s="36"/>
      <c r="BB231" s="36"/>
      <c r="BC231" s="36"/>
      <c r="BD231" s="36"/>
      <c r="BE231" s="36"/>
      <c r="BF231" s="36"/>
      <c r="BG231" s="36"/>
      <c r="BH231" s="36"/>
      <c r="BI231" s="36"/>
      <c r="BJ231" s="29"/>
      <c r="BK231" s="36"/>
      <c r="BL231" s="29"/>
      <c r="BM231" s="36"/>
      <c r="BN231" s="36"/>
      <c r="BO231" s="36"/>
      <c r="BP231" s="29"/>
      <c r="BQ231" s="36"/>
      <c r="BR231" s="29"/>
      <c r="BS231" s="36"/>
      <c r="BT231" s="36"/>
      <c r="BU231" s="36"/>
      <c r="BV231" s="36"/>
    </row>
    <row r="232" spans="1:74" x14ac:dyDescent="0.25">
      <c r="A232" s="16">
        <v>230</v>
      </c>
      <c r="B232" s="16">
        <v>1</v>
      </c>
      <c r="C232" s="31" t="s">
        <v>687</v>
      </c>
      <c r="D232" s="40">
        <f>ноябрь!D232-декабрь!E232</f>
        <v>286.79095995169081</v>
      </c>
      <c r="E232" s="40">
        <f t="shared" si="3"/>
        <v>0</v>
      </c>
      <c r="F232" s="36"/>
      <c r="G232" s="36"/>
      <c r="H232" s="36"/>
      <c r="I232" s="27"/>
      <c r="J232" s="36"/>
      <c r="K232" s="36"/>
      <c r="L232" s="36"/>
      <c r="M232" s="36"/>
      <c r="N232" s="36"/>
      <c r="O232" s="29"/>
      <c r="P232" s="36"/>
      <c r="Q232" s="29"/>
      <c r="R232" s="36"/>
      <c r="S232" s="36"/>
      <c r="T232" s="36"/>
      <c r="U232" s="36"/>
      <c r="V232" s="36"/>
      <c r="W232" s="36"/>
      <c r="X232" s="36"/>
      <c r="Y232" s="29"/>
      <c r="Z232" s="36"/>
      <c r="AA232" s="66"/>
      <c r="AB232" s="36"/>
      <c r="AC232" s="36"/>
      <c r="AD232" s="36"/>
      <c r="AE232" s="36"/>
      <c r="AF232" s="36"/>
      <c r="AG232" s="36"/>
      <c r="AH232" s="29"/>
      <c r="AI232" s="36"/>
      <c r="AJ232" s="29"/>
      <c r="AK232" s="36"/>
      <c r="AL232" s="36"/>
      <c r="AM232" s="36"/>
      <c r="AN232" s="29"/>
      <c r="AO232" s="36"/>
      <c r="AP232" s="29"/>
      <c r="AQ232" s="36"/>
      <c r="AR232" s="29"/>
      <c r="AS232" s="36"/>
      <c r="AT232" s="36"/>
      <c r="AU232" s="36"/>
      <c r="AV232" s="29"/>
      <c r="AW232" s="36"/>
      <c r="AX232" s="36"/>
      <c r="AY232" s="36"/>
      <c r="AZ232" s="29"/>
      <c r="BA232" s="36"/>
      <c r="BB232" s="36"/>
      <c r="BC232" s="36"/>
      <c r="BD232" s="36"/>
      <c r="BE232" s="36"/>
      <c r="BF232" s="36"/>
      <c r="BG232" s="36"/>
      <c r="BH232" s="36"/>
      <c r="BI232" s="36"/>
      <c r="BJ232" s="29"/>
      <c r="BK232" s="36"/>
      <c r="BL232" s="29"/>
      <c r="BM232" s="36"/>
      <c r="BN232" s="36"/>
      <c r="BO232" s="36"/>
      <c r="BP232" s="29"/>
      <c r="BQ232" s="36"/>
      <c r="BR232" s="29"/>
      <c r="BS232" s="36"/>
      <c r="BT232" s="36"/>
      <c r="BU232" s="36"/>
      <c r="BV232" s="36"/>
    </row>
    <row r="233" spans="1:74" x14ac:dyDescent="0.25">
      <c r="A233" s="16">
        <v>231</v>
      </c>
      <c r="B233" s="16">
        <v>1</v>
      </c>
      <c r="C233" s="31" t="s">
        <v>688</v>
      </c>
      <c r="D233" s="40">
        <f>ноябрь!D233-декабрь!E233</f>
        <v>417.23377142028988</v>
      </c>
      <c r="E233" s="40">
        <f t="shared" si="3"/>
        <v>0</v>
      </c>
      <c r="F233" s="36"/>
      <c r="G233" s="36"/>
      <c r="H233" s="36"/>
      <c r="I233" s="27"/>
      <c r="J233" s="36"/>
      <c r="K233" s="36"/>
      <c r="L233" s="36"/>
      <c r="M233" s="36"/>
      <c r="N233" s="36"/>
      <c r="O233" s="29"/>
      <c r="P233" s="36"/>
      <c r="Q233" s="29"/>
      <c r="R233" s="36"/>
      <c r="S233" s="36"/>
      <c r="T233" s="36"/>
      <c r="U233" s="36"/>
      <c r="V233" s="36"/>
      <c r="W233" s="36"/>
      <c r="X233" s="36"/>
      <c r="Y233" s="29"/>
      <c r="Z233" s="36"/>
      <c r="AA233" s="66"/>
      <c r="AB233" s="36"/>
      <c r="AC233" s="36"/>
      <c r="AD233" s="36"/>
      <c r="AE233" s="36"/>
      <c r="AF233" s="36"/>
      <c r="AG233" s="36"/>
      <c r="AH233" s="29"/>
      <c r="AI233" s="36"/>
      <c r="AJ233" s="29"/>
      <c r="AK233" s="36"/>
      <c r="AL233" s="36"/>
      <c r="AM233" s="36"/>
      <c r="AN233" s="29"/>
      <c r="AO233" s="36"/>
      <c r="AP233" s="29"/>
      <c r="AQ233" s="36"/>
      <c r="AR233" s="29"/>
      <c r="AS233" s="36"/>
      <c r="AT233" s="36"/>
      <c r="AU233" s="36"/>
      <c r="AV233" s="29"/>
      <c r="AW233" s="36"/>
      <c r="AX233" s="36"/>
      <c r="AY233" s="36"/>
      <c r="AZ233" s="29"/>
      <c r="BA233" s="36"/>
      <c r="BB233" s="36"/>
      <c r="BC233" s="36"/>
      <c r="BD233" s="36"/>
      <c r="BE233" s="36"/>
      <c r="BF233" s="36"/>
      <c r="BG233" s="36"/>
      <c r="BH233" s="36"/>
      <c r="BI233" s="36"/>
      <c r="BJ233" s="29"/>
      <c r="BK233" s="36"/>
      <c r="BL233" s="29"/>
      <c r="BM233" s="36"/>
      <c r="BN233" s="36"/>
      <c r="BO233" s="36"/>
      <c r="BP233" s="29"/>
      <c r="BQ233" s="36"/>
      <c r="BR233" s="29"/>
      <c r="BS233" s="36"/>
      <c r="BT233" s="36"/>
      <c r="BU233" s="36"/>
      <c r="BV233" s="36"/>
    </row>
    <row r="234" spans="1:74" x14ac:dyDescent="0.25">
      <c r="A234" s="16">
        <v>232</v>
      </c>
      <c r="B234" s="16">
        <v>2</v>
      </c>
      <c r="C234" s="31" t="s">
        <v>689</v>
      </c>
      <c r="D234" s="40">
        <f>ноябрь!D234-декабрь!E234</f>
        <v>432.77525721739124</v>
      </c>
      <c r="E234" s="40">
        <f t="shared" si="3"/>
        <v>0</v>
      </c>
      <c r="F234" s="36"/>
      <c r="G234" s="36"/>
      <c r="H234" s="36"/>
      <c r="I234" s="27"/>
      <c r="J234" s="36"/>
      <c r="K234" s="36"/>
      <c r="L234" s="36"/>
      <c r="M234" s="36"/>
      <c r="N234" s="36"/>
      <c r="O234" s="29"/>
      <c r="P234" s="36"/>
      <c r="Q234" s="29"/>
      <c r="R234" s="36"/>
      <c r="S234" s="36"/>
      <c r="T234" s="36"/>
      <c r="U234" s="36"/>
      <c r="V234" s="36"/>
      <c r="W234" s="36"/>
      <c r="X234" s="36"/>
      <c r="Y234" s="29"/>
      <c r="Z234" s="36"/>
      <c r="AA234" s="66"/>
      <c r="AB234" s="36"/>
      <c r="AC234" s="36"/>
      <c r="AD234" s="36"/>
      <c r="AE234" s="36"/>
      <c r="AF234" s="36"/>
      <c r="AG234" s="36"/>
      <c r="AH234" s="29"/>
      <c r="AI234" s="36"/>
      <c r="AJ234" s="29"/>
      <c r="AK234" s="36"/>
      <c r="AL234" s="36"/>
      <c r="AM234" s="36"/>
      <c r="AN234" s="29"/>
      <c r="AO234" s="36"/>
      <c r="AP234" s="29"/>
      <c r="AQ234" s="36"/>
      <c r="AR234" s="29"/>
      <c r="AS234" s="36"/>
      <c r="AT234" s="36"/>
      <c r="AU234" s="36"/>
      <c r="AV234" s="29"/>
      <c r="AW234" s="36"/>
      <c r="AX234" s="36"/>
      <c r="AY234" s="36"/>
      <c r="AZ234" s="29"/>
      <c r="BA234" s="36"/>
      <c r="BB234" s="36"/>
      <c r="BC234" s="36"/>
      <c r="BD234" s="36"/>
      <c r="BE234" s="36"/>
      <c r="BF234" s="36"/>
      <c r="BG234" s="36"/>
      <c r="BH234" s="36"/>
      <c r="BI234" s="36"/>
      <c r="BJ234" s="29"/>
      <c r="BK234" s="36"/>
      <c r="BL234" s="29"/>
      <c r="BM234" s="36"/>
      <c r="BN234" s="36"/>
      <c r="BO234" s="36"/>
      <c r="BP234" s="29"/>
      <c r="BQ234" s="36"/>
      <c r="BR234" s="29"/>
      <c r="BS234" s="36"/>
      <c r="BT234" s="36"/>
      <c r="BU234" s="36"/>
      <c r="BV234" s="36"/>
    </row>
    <row r="235" spans="1:74" x14ac:dyDescent="0.25">
      <c r="A235" s="16">
        <v>233</v>
      </c>
      <c r="B235" s="16">
        <v>2</v>
      </c>
      <c r="C235" s="31" t="s">
        <v>690</v>
      </c>
      <c r="D235" s="40">
        <f>ноябрь!D235-декабрь!E235</f>
        <v>1928.5569243188402</v>
      </c>
      <c r="E235" s="40">
        <f t="shared" si="3"/>
        <v>0</v>
      </c>
      <c r="F235" s="36"/>
      <c r="G235" s="36"/>
      <c r="H235" s="36"/>
      <c r="I235" s="27"/>
      <c r="J235" s="36"/>
      <c r="K235" s="36"/>
      <c r="L235" s="36"/>
      <c r="M235" s="36"/>
      <c r="N235" s="36"/>
      <c r="O235" s="29"/>
      <c r="P235" s="36"/>
      <c r="Q235" s="29"/>
      <c r="R235" s="36"/>
      <c r="S235" s="36"/>
      <c r="T235" s="36"/>
      <c r="U235" s="36"/>
      <c r="V235" s="36"/>
      <c r="W235" s="36"/>
      <c r="X235" s="36"/>
      <c r="Y235" s="29"/>
      <c r="Z235" s="36"/>
      <c r="AA235" s="66"/>
      <c r="AB235" s="36"/>
      <c r="AC235" s="36"/>
      <c r="AD235" s="36"/>
      <c r="AE235" s="36"/>
      <c r="AF235" s="36"/>
      <c r="AG235" s="36"/>
      <c r="AH235" s="29"/>
      <c r="AI235" s="36"/>
      <c r="AJ235" s="29"/>
      <c r="AK235" s="36"/>
      <c r="AL235" s="36"/>
      <c r="AM235" s="36"/>
      <c r="AN235" s="29"/>
      <c r="AO235" s="36"/>
      <c r="AP235" s="29"/>
      <c r="AQ235" s="36"/>
      <c r="AR235" s="29"/>
      <c r="AS235" s="36"/>
      <c r="AT235" s="36"/>
      <c r="AU235" s="36"/>
      <c r="AV235" s="29"/>
      <c r="AW235" s="36"/>
      <c r="AX235" s="36"/>
      <c r="AY235" s="36"/>
      <c r="AZ235" s="29"/>
      <c r="BA235" s="36"/>
      <c r="BB235" s="36"/>
      <c r="BC235" s="36"/>
      <c r="BD235" s="36"/>
      <c r="BE235" s="36"/>
      <c r="BF235" s="36"/>
      <c r="BG235" s="36"/>
      <c r="BH235" s="36"/>
      <c r="BI235" s="36"/>
      <c r="BJ235" s="29"/>
      <c r="BK235" s="36"/>
      <c r="BL235" s="29"/>
      <c r="BM235" s="36"/>
      <c r="BN235" s="36"/>
      <c r="BO235" s="36"/>
      <c r="BP235" s="29"/>
      <c r="BQ235" s="36"/>
      <c r="BR235" s="29"/>
      <c r="BS235" s="36"/>
      <c r="BT235" s="36"/>
      <c r="BU235" s="36"/>
      <c r="BV235" s="36"/>
    </row>
    <row r="236" spans="1:74" x14ac:dyDescent="0.25">
      <c r="A236" s="16">
        <v>234</v>
      </c>
      <c r="B236" s="16">
        <v>2</v>
      </c>
      <c r="C236" s="31" t="s">
        <v>691</v>
      </c>
      <c r="D236" s="40">
        <f>ноябрь!D236-декабрь!E236</f>
        <v>112.04409944927536</v>
      </c>
      <c r="E236" s="40">
        <f t="shared" si="3"/>
        <v>0</v>
      </c>
      <c r="F236" s="36"/>
      <c r="G236" s="36"/>
      <c r="H236" s="36"/>
      <c r="I236" s="27"/>
      <c r="J236" s="36"/>
      <c r="K236" s="36"/>
      <c r="L236" s="36"/>
      <c r="M236" s="36"/>
      <c r="N236" s="36"/>
      <c r="O236" s="29"/>
      <c r="P236" s="36"/>
      <c r="Q236" s="29"/>
      <c r="R236" s="36"/>
      <c r="S236" s="36"/>
      <c r="T236" s="36"/>
      <c r="U236" s="36"/>
      <c r="V236" s="36"/>
      <c r="W236" s="36"/>
      <c r="X236" s="36"/>
      <c r="Y236" s="29"/>
      <c r="Z236" s="36"/>
      <c r="AA236" s="66"/>
      <c r="AB236" s="36"/>
      <c r="AC236" s="36"/>
      <c r="AD236" s="36"/>
      <c r="AE236" s="36"/>
      <c r="AF236" s="36"/>
      <c r="AG236" s="36"/>
      <c r="AH236" s="29"/>
      <c r="AI236" s="36"/>
      <c r="AJ236" s="29"/>
      <c r="AK236" s="36"/>
      <c r="AL236" s="36"/>
      <c r="AM236" s="36"/>
      <c r="AN236" s="29"/>
      <c r="AO236" s="36"/>
      <c r="AP236" s="29"/>
      <c r="AQ236" s="36"/>
      <c r="AR236" s="29"/>
      <c r="AS236" s="36"/>
      <c r="AT236" s="36"/>
      <c r="AU236" s="36"/>
      <c r="AV236" s="29"/>
      <c r="AW236" s="36"/>
      <c r="AX236" s="36"/>
      <c r="AY236" s="36"/>
      <c r="AZ236" s="29"/>
      <c r="BA236" s="36"/>
      <c r="BB236" s="36"/>
      <c r="BC236" s="36"/>
      <c r="BD236" s="36"/>
      <c r="BE236" s="36"/>
      <c r="BF236" s="36"/>
      <c r="BG236" s="36"/>
      <c r="BH236" s="36"/>
      <c r="BI236" s="36"/>
      <c r="BJ236" s="29"/>
      <c r="BK236" s="36"/>
      <c r="BL236" s="29"/>
      <c r="BM236" s="36"/>
      <c r="BN236" s="36"/>
      <c r="BO236" s="36"/>
      <c r="BP236" s="29"/>
      <c r="BQ236" s="36"/>
      <c r="BR236" s="29"/>
      <c r="BS236" s="36"/>
      <c r="BT236" s="36"/>
      <c r="BU236" s="36"/>
      <c r="BV236" s="36"/>
    </row>
    <row r="237" spans="1:74" x14ac:dyDescent="0.25">
      <c r="A237" s="16">
        <v>235</v>
      </c>
      <c r="B237" s="16">
        <v>2</v>
      </c>
      <c r="C237" s="31" t="s">
        <v>692</v>
      </c>
      <c r="D237" s="40">
        <f>ноябрь!D237-декабрь!E237</f>
        <v>90.464785835748799</v>
      </c>
      <c r="E237" s="40">
        <f t="shared" si="3"/>
        <v>0</v>
      </c>
      <c r="F237" s="36"/>
      <c r="G237" s="36"/>
      <c r="H237" s="36"/>
      <c r="I237" s="27"/>
      <c r="J237" s="36"/>
      <c r="K237" s="36"/>
      <c r="L237" s="36"/>
      <c r="M237" s="36"/>
      <c r="N237" s="36"/>
      <c r="O237" s="29"/>
      <c r="P237" s="36"/>
      <c r="Q237" s="29"/>
      <c r="R237" s="36"/>
      <c r="S237" s="36"/>
      <c r="T237" s="36"/>
      <c r="U237" s="36"/>
      <c r="V237" s="36"/>
      <c r="W237" s="36"/>
      <c r="X237" s="36"/>
      <c r="Y237" s="29"/>
      <c r="Z237" s="36"/>
      <c r="AA237" s="66"/>
      <c r="AB237" s="36"/>
      <c r="AC237" s="36"/>
      <c r="AD237" s="36"/>
      <c r="AE237" s="36"/>
      <c r="AF237" s="36"/>
      <c r="AG237" s="36"/>
      <c r="AH237" s="29"/>
      <c r="AI237" s="36"/>
      <c r="AJ237" s="29"/>
      <c r="AK237" s="36"/>
      <c r="AL237" s="36"/>
      <c r="AM237" s="36"/>
      <c r="AN237" s="29"/>
      <c r="AO237" s="36"/>
      <c r="AP237" s="29"/>
      <c r="AQ237" s="36"/>
      <c r="AR237" s="29"/>
      <c r="AS237" s="36"/>
      <c r="AT237" s="36"/>
      <c r="AU237" s="36"/>
      <c r="AV237" s="29"/>
      <c r="AW237" s="36"/>
      <c r="AX237" s="36"/>
      <c r="AY237" s="36"/>
      <c r="AZ237" s="29"/>
      <c r="BA237" s="36"/>
      <c r="BB237" s="36"/>
      <c r="BC237" s="36"/>
      <c r="BD237" s="36"/>
      <c r="BE237" s="36"/>
      <c r="BF237" s="36"/>
      <c r="BG237" s="36"/>
      <c r="BH237" s="36"/>
      <c r="BI237" s="36"/>
      <c r="BJ237" s="29"/>
      <c r="BK237" s="36"/>
      <c r="BL237" s="29"/>
      <c r="BM237" s="36"/>
      <c r="BN237" s="36"/>
      <c r="BO237" s="36"/>
      <c r="BP237" s="29"/>
      <c r="BQ237" s="36"/>
      <c r="BR237" s="29"/>
      <c r="BS237" s="36"/>
      <c r="BT237" s="36"/>
      <c r="BU237" s="36"/>
      <c r="BV237" s="36"/>
    </row>
    <row r="238" spans="1:74" x14ac:dyDescent="0.25">
      <c r="A238" s="16">
        <v>236</v>
      </c>
      <c r="B238" s="16">
        <v>2</v>
      </c>
      <c r="C238" s="31" t="s">
        <v>693</v>
      </c>
      <c r="D238" s="40">
        <f>ноябрь!D238-декабрь!E238</f>
        <v>-609.62141399033828</v>
      </c>
      <c r="E238" s="40">
        <f t="shared" si="3"/>
        <v>0</v>
      </c>
      <c r="F238" s="36"/>
      <c r="G238" s="36"/>
      <c r="H238" s="36"/>
      <c r="I238" s="27"/>
      <c r="J238" s="36"/>
      <c r="K238" s="36"/>
      <c r="L238" s="36"/>
      <c r="M238" s="36"/>
      <c r="N238" s="36"/>
      <c r="O238" s="29"/>
      <c r="P238" s="36"/>
      <c r="Q238" s="29"/>
      <c r="R238" s="36"/>
      <c r="S238" s="36"/>
      <c r="T238" s="36"/>
      <c r="U238" s="36"/>
      <c r="V238" s="36"/>
      <c r="W238" s="36"/>
      <c r="X238" s="36"/>
      <c r="Y238" s="29"/>
      <c r="Z238" s="36"/>
      <c r="AA238" s="66"/>
      <c r="AB238" s="36"/>
      <c r="AC238" s="36"/>
      <c r="AD238" s="36"/>
      <c r="AE238" s="36"/>
      <c r="AF238" s="36"/>
      <c r="AG238" s="36"/>
      <c r="AH238" s="29"/>
      <c r="AI238" s="36"/>
      <c r="AJ238" s="29"/>
      <c r="AK238" s="36"/>
      <c r="AL238" s="36"/>
      <c r="AM238" s="36"/>
      <c r="AN238" s="29"/>
      <c r="AO238" s="36"/>
      <c r="AP238" s="29"/>
      <c r="AQ238" s="36"/>
      <c r="AR238" s="29"/>
      <c r="AS238" s="36"/>
      <c r="AT238" s="36"/>
      <c r="AU238" s="36"/>
      <c r="AV238" s="29"/>
      <c r="AW238" s="36"/>
      <c r="AX238" s="36"/>
      <c r="AY238" s="36"/>
      <c r="AZ238" s="29"/>
      <c r="BA238" s="36"/>
      <c r="BB238" s="36"/>
      <c r="BC238" s="36"/>
      <c r="BD238" s="36"/>
      <c r="BE238" s="36"/>
      <c r="BF238" s="36"/>
      <c r="BG238" s="36"/>
      <c r="BH238" s="36"/>
      <c r="BI238" s="36"/>
      <c r="BJ238" s="29"/>
      <c r="BK238" s="36"/>
      <c r="BL238" s="29"/>
      <c r="BM238" s="36"/>
      <c r="BN238" s="36"/>
      <c r="BO238" s="36"/>
      <c r="BP238" s="29"/>
      <c r="BQ238" s="36"/>
      <c r="BR238" s="29"/>
      <c r="BS238" s="36"/>
      <c r="BT238" s="36"/>
      <c r="BU238" s="36"/>
      <c r="BV238" s="36"/>
    </row>
    <row r="239" spans="1:74" x14ac:dyDescent="0.25">
      <c r="A239" s="16">
        <v>237</v>
      </c>
      <c r="B239" s="16">
        <v>2</v>
      </c>
      <c r="C239" s="31" t="s">
        <v>927</v>
      </c>
      <c r="D239" s="40">
        <f>ноябрь!D239-декабрь!E239</f>
        <v>-161.63331975458939</v>
      </c>
      <c r="E239" s="40">
        <f t="shared" si="3"/>
        <v>0</v>
      </c>
      <c r="F239" s="36"/>
      <c r="G239" s="36"/>
      <c r="H239" s="36"/>
      <c r="I239" s="27"/>
      <c r="J239" s="36"/>
      <c r="K239" s="36"/>
      <c r="L239" s="36"/>
      <c r="M239" s="36"/>
      <c r="N239" s="36"/>
      <c r="O239" s="29"/>
      <c r="P239" s="36"/>
      <c r="Q239" s="29"/>
      <c r="R239" s="36"/>
      <c r="S239" s="36"/>
      <c r="T239" s="36"/>
      <c r="U239" s="36"/>
      <c r="V239" s="36"/>
      <c r="W239" s="36"/>
      <c r="X239" s="36"/>
      <c r="Y239" s="29"/>
      <c r="Z239" s="36"/>
      <c r="AA239" s="66"/>
      <c r="AB239" s="36"/>
      <c r="AC239" s="36"/>
      <c r="AD239" s="36"/>
      <c r="AE239" s="36"/>
      <c r="AF239" s="36"/>
      <c r="AG239" s="36"/>
      <c r="AH239" s="29"/>
      <c r="AI239" s="36"/>
      <c r="AJ239" s="29"/>
      <c r="AK239" s="36"/>
      <c r="AL239" s="36"/>
      <c r="AM239" s="36"/>
      <c r="AN239" s="29"/>
      <c r="AO239" s="36"/>
      <c r="AP239" s="29"/>
      <c r="AQ239" s="36"/>
      <c r="AR239" s="29"/>
      <c r="AS239" s="36"/>
      <c r="AT239" s="36"/>
      <c r="AU239" s="36"/>
      <c r="AV239" s="29"/>
      <c r="AW239" s="36"/>
      <c r="AX239" s="36"/>
      <c r="AY239" s="36"/>
      <c r="AZ239" s="29"/>
      <c r="BA239" s="36"/>
      <c r="BB239" s="36"/>
      <c r="BC239" s="36"/>
      <c r="BD239" s="36"/>
      <c r="BE239" s="36"/>
      <c r="BF239" s="36"/>
      <c r="BG239" s="36"/>
      <c r="BH239" s="36"/>
      <c r="BI239" s="36"/>
      <c r="BJ239" s="29"/>
      <c r="BK239" s="36"/>
      <c r="BL239" s="29"/>
      <c r="BM239" s="36"/>
      <c r="BN239" s="36"/>
      <c r="BO239" s="36"/>
      <c r="BP239" s="29"/>
      <c r="BQ239" s="36"/>
      <c r="BR239" s="29"/>
      <c r="BS239" s="36"/>
      <c r="BT239" s="36"/>
      <c r="BU239" s="36"/>
      <c r="BV239" s="36"/>
    </row>
    <row r="240" spans="1:74" x14ac:dyDescent="0.25">
      <c r="A240" s="16">
        <v>238</v>
      </c>
      <c r="B240" s="16">
        <v>2</v>
      </c>
      <c r="C240" s="31" t="s">
        <v>694</v>
      </c>
      <c r="D240" s="40">
        <f>ноябрь!D240-декабрь!E240</f>
        <v>-359.80172516908209</v>
      </c>
      <c r="E240" s="40">
        <f t="shared" si="3"/>
        <v>0</v>
      </c>
      <c r="F240" s="36"/>
      <c r="G240" s="36"/>
      <c r="H240" s="36"/>
      <c r="I240" s="27"/>
      <c r="J240" s="36"/>
      <c r="K240" s="36"/>
      <c r="L240" s="36"/>
      <c r="M240" s="36"/>
      <c r="N240" s="36"/>
      <c r="O240" s="29"/>
      <c r="P240" s="36"/>
      <c r="Q240" s="29"/>
      <c r="R240" s="36"/>
      <c r="S240" s="36"/>
      <c r="T240" s="36"/>
      <c r="U240" s="36"/>
      <c r="V240" s="36"/>
      <c r="W240" s="36"/>
      <c r="X240" s="36"/>
      <c r="Y240" s="29"/>
      <c r="Z240" s="36"/>
      <c r="AA240" s="66"/>
      <c r="AB240" s="36"/>
      <c r="AC240" s="36"/>
      <c r="AD240" s="36"/>
      <c r="AE240" s="36"/>
      <c r="AF240" s="36"/>
      <c r="AG240" s="36"/>
      <c r="AH240" s="29"/>
      <c r="AI240" s="36"/>
      <c r="AJ240" s="29"/>
      <c r="AK240" s="36"/>
      <c r="AL240" s="36"/>
      <c r="AM240" s="36"/>
      <c r="AN240" s="29"/>
      <c r="AO240" s="36"/>
      <c r="AP240" s="29"/>
      <c r="AQ240" s="36"/>
      <c r="AR240" s="29"/>
      <c r="AS240" s="36"/>
      <c r="AT240" s="36"/>
      <c r="AU240" s="36"/>
      <c r="AV240" s="29"/>
      <c r="AW240" s="36"/>
      <c r="AX240" s="36"/>
      <c r="AY240" s="36"/>
      <c r="AZ240" s="29"/>
      <c r="BA240" s="36"/>
      <c r="BB240" s="36"/>
      <c r="BC240" s="36"/>
      <c r="BD240" s="36"/>
      <c r="BE240" s="36"/>
      <c r="BF240" s="36"/>
      <c r="BG240" s="36"/>
      <c r="BH240" s="36"/>
      <c r="BI240" s="36"/>
      <c r="BJ240" s="29"/>
      <c r="BK240" s="36"/>
      <c r="BL240" s="29"/>
      <c r="BM240" s="36"/>
      <c r="BN240" s="36"/>
      <c r="BO240" s="36"/>
      <c r="BP240" s="29"/>
      <c r="BQ240" s="36"/>
      <c r="BR240" s="29"/>
      <c r="BS240" s="36"/>
      <c r="BT240" s="36"/>
      <c r="BU240" s="36"/>
      <c r="BV240" s="36"/>
    </row>
    <row r="241" spans="1:74" x14ac:dyDescent="0.25">
      <c r="A241" s="16">
        <v>239</v>
      </c>
      <c r="B241" s="16">
        <v>2</v>
      </c>
      <c r="C241" s="31" t="s">
        <v>695</v>
      </c>
      <c r="D241" s="40">
        <f>ноябрь!D241-декабрь!E241</f>
        <v>-1204.3516573217391</v>
      </c>
      <c r="E241" s="40">
        <f t="shared" si="3"/>
        <v>0</v>
      </c>
      <c r="F241" s="36"/>
      <c r="G241" s="36"/>
      <c r="H241" s="36"/>
      <c r="I241" s="27"/>
      <c r="J241" s="36"/>
      <c r="K241" s="36"/>
      <c r="L241" s="36"/>
      <c r="M241" s="36"/>
      <c r="N241" s="36"/>
      <c r="O241" s="29"/>
      <c r="P241" s="36"/>
      <c r="Q241" s="29"/>
      <c r="R241" s="36"/>
      <c r="S241" s="36"/>
      <c r="T241" s="36"/>
      <c r="U241" s="36"/>
      <c r="V241" s="36"/>
      <c r="W241" s="36"/>
      <c r="X241" s="36"/>
      <c r="Y241" s="29"/>
      <c r="Z241" s="36"/>
      <c r="AA241" s="66"/>
      <c r="AB241" s="36"/>
      <c r="AC241" s="36"/>
      <c r="AD241" s="36"/>
      <c r="AE241" s="36"/>
      <c r="AF241" s="36"/>
      <c r="AG241" s="36"/>
      <c r="AH241" s="29"/>
      <c r="AI241" s="36"/>
      <c r="AJ241" s="29"/>
      <c r="AK241" s="36"/>
      <c r="AL241" s="36"/>
      <c r="AM241" s="36"/>
      <c r="AN241" s="29"/>
      <c r="AO241" s="36"/>
      <c r="AP241" s="29"/>
      <c r="AQ241" s="36"/>
      <c r="AR241" s="29"/>
      <c r="AS241" s="36"/>
      <c r="AT241" s="36"/>
      <c r="AU241" s="36"/>
      <c r="AV241" s="29"/>
      <c r="AW241" s="36"/>
      <c r="AX241" s="36"/>
      <c r="AY241" s="36"/>
      <c r="AZ241" s="29"/>
      <c r="BA241" s="36"/>
      <c r="BB241" s="36"/>
      <c r="BC241" s="36"/>
      <c r="BD241" s="36"/>
      <c r="BE241" s="36"/>
      <c r="BF241" s="36"/>
      <c r="BG241" s="36"/>
      <c r="BH241" s="36"/>
      <c r="BI241" s="36"/>
      <c r="BJ241" s="29"/>
      <c r="BK241" s="36"/>
      <c r="BL241" s="29"/>
      <c r="BM241" s="36"/>
      <c r="BN241" s="36"/>
      <c r="BO241" s="36"/>
      <c r="BP241" s="29"/>
      <c r="BQ241" s="36"/>
      <c r="BR241" s="29"/>
      <c r="BS241" s="36"/>
      <c r="BT241" s="36"/>
      <c r="BU241" s="36"/>
      <c r="BV241" s="36"/>
    </row>
    <row r="242" spans="1:74" x14ac:dyDescent="0.25">
      <c r="A242" s="16">
        <v>240</v>
      </c>
      <c r="B242" s="16">
        <v>2</v>
      </c>
      <c r="C242" s="31" t="s">
        <v>696</v>
      </c>
      <c r="D242" s="40">
        <f>ноябрь!D242-декабрь!E242</f>
        <v>420.13335213526551</v>
      </c>
      <c r="E242" s="40">
        <f t="shared" si="3"/>
        <v>0</v>
      </c>
      <c r="F242" s="36"/>
      <c r="G242" s="36"/>
      <c r="H242" s="36"/>
      <c r="I242" s="27"/>
      <c r="J242" s="36"/>
      <c r="K242" s="36"/>
      <c r="L242" s="36"/>
      <c r="M242" s="36"/>
      <c r="N242" s="36"/>
      <c r="O242" s="29"/>
      <c r="P242" s="36"/>
      <c r="Q242" s="29"/>
      <c r="R242" s="36"/>
      <c r="S242" s="36"/>
      <c r="T242" s="36"/>
      <c r="U242" s="36"/>
      <c r="V242" s="36"/>
      <c r="W242" s="36"/>
      <c r="X242" s="36"/>
      <c r="Y242" s="29"/>
      <c r="Z242" s="36"/>
      <c r="AA242" s="66"/>
      <c r="AB242" s="36"/>
      <c r="AC242" s="36"/>
      <c r="AD242" s="36"/>
      <c r="AE242" s="36"/>
      <c r="AF242" s="36"/>
      <c r="AG242" s="36"/>
      <c r="AH242" s="29"/>
      <c r="AI242" s="36"/>
      <c r="AJ242" s="29"/>
      <c r="AK242" s="36"/>
      <c r="AL242" s="36"/>
      <c r="AM242" s="36"/>
      <c r="AN242" s="29"/>
      <c r="AO242" s="36"/>
      <c r="AP242" s="29"/>
      <c r="AQ242" s="36"/>
      <c r="AR242" s="29"/>
      <c r="AS242" s="36"/>
      <c r="AT242" s="36"/>
      <c r="AU242" s="36"/>
      <c r="AV242" s="29"/>
      <c r="AW242" s="36"/>
      <c r="AX242" s="36"/>
      <c r="AY242" s="36"/>
      <c r="AZ242" s="29"/>
      <c r="BA242" s="36"/>
      <c r="BB242" s="36"/>
      <c r="BC242" s="36"/>
      <c r="BD242" s="36"/>
      <c r="BE242" s="36"/>
      <c r="BF242" s="36"/>
      <c r="BG242" s="36"/>
      <c r="BH242" s="36"/>
      <c r="BI242" s="36"/>
      <c r="BJ242" s="29"/>
      <c r="BK242" s="36"/>
      <c r="BL242" s="29"/>
      <c r="BM242" s="36"/>
      <c r="BN242" s="36"/>
      <c r="BO242" s="36"/>
      <c r="BP242" s="29"/>
      <c r="BQ242" s="36"/>
      <c r="BR242" s="29"/>
      <c r="BS242" s="36"/>
      <c r="BT242" s="36"/>
      <c r="BU242" s="36"/>
      <c r="BV242" s="36"/>
    </row>
    <row r="243" spans="1:74" x14ac:dyDescent="0.25">
      <c r="A243" s="16">
        <v>241</v>
      </c>
      <c r="B243" s="16">
        <v>2</v>
      </c>
      <c r="C243" s="31" t="s">
        <v>697</v>
      </c>
      <c r="D243" s="40">
        <f>ноябрь!D243-декабрь!E243</f>
        <v>176.5299360289855</v>
      </c>
      <c r="E243" s="40">
        <f t="shared" si="3"/>
        <v>0</v>
      </c>
      <c r="F243" s="36"/>
      <c r="G243" s="36"/>
      <c r="H243" s="36"/>
      <c r="I243" s="27"/>
      <c r="J243" s="36"/>
      <c r="K243" s="36"/>
      <c r="L243" s="36"/>
      <c r="M243" s="36"/>
      <c r="N243" s="36"/>
      <c r="O243" s="29"/>
      <c r="P243" s="36"/>
      <c r="Q243" s="29"/>
      <c r="R243" s="36"/>
      <c r="S243" s="36"/>
      <c r="T243" s="36"/>
      <c r="U243" s="36"/>
      <c r="V243" s="36"/>
      <c r="W243" s="36"/>
      <c r="X243" s="36"/>
      <c r="Y243" s="29"/>
      <c r="Z243" s="36"/>
      <c r="AA243" s="66"/>
      <c r="AB243" s="36"/>
      <c r="AC243" s="36"/>
      <c r="AD243" s="36"/>
      <c r="AE243" s="36"/>
      <c r="AF243" s="36"/>
      <c r="AG243" s="36"/>
      <c r="AH243" s="29"/>
      <c r="AI243" s="36"/>
      <c r="AJ243" s="29"/>
      <c r="AK243" s="36"/>
      <c r="AL243" s="36"/>
      <c r="AM243" s="36"/>
      <c r="AN243" s="29"/>
      <c r="AO243" s="36"/>
      <c r="AP243" s="29"/>
      <c r="AQ243" s="36"/>
      <c r="AR243" s="29"/>
      <c r="AS243" s="36"/>
      <c r="AT243" s="36"/>
      <c r="AU243" s="36"/>
      <c r="AV243" s="29"/>
      <c r="AW243" s="36"/>
      <c r="AX243" s="36"/>
      <c r="AY243" s="36"/>
      <c r="AZ243" s="29"/>
      <c r="BA243" s="36"/>
      <c r="BB243" s="36"/>
      <c r="BC243" s="36"/>
      <c r="BD243" s="36"/>
      <c r="BE243" s="36"/>
      <c r="BF243" s="36"/>
      <c r="BG243" s="36"/>
      <c r="BH243" s="36"/>
      <c r="BI243" s="36"/>
      <c r="BJ243" s="29"/>
      <c r="BK243" s="36"/>
      <c r="BL243" s="29"/>
      <c r="BM243" s="36"/>
      <c r="BN243" s="36"/>
      <c r="BO243" s="36"/>
      <c r="BP243" s="29"/>
      <c r="BQ243" s="36"/>
      <c r="BR243" s="29"/>
      <c r="BS243" s="36"/>
      <c r="BT243" s="36"/>
      <c r="BU243" s="36"/>
      <c r="BV243" s="36"/>
    </row>
    <row r="244" spans="1:74" x14ac:dyDescent="0.25">
      <c r="A244" s="16">
        <v>242</v>
      </c>
      <c r="B244" s="16">
        <v>2</v>
      </c>
      <c r="C244" s="31" t="s">
        <v>698</v>
      </c>
      <c r="D244" s="40">
        <f>ноябрь!D244-декабрь!E244</f>
        <v>-1056.9130354589372</v>
      </c>
      <c r="E244" s="40">
        <f t="shared" si="3"/>
        <v>0</v>
      </c>
      <c r="F244" s="36"/>
      <c r="G244" s="36"/>
      <c r="H244" s="36"/>
      <c r="I244" s="27"/>
      <c r="J244" s="36"/>
      <c r="K244" s="36"/>
      <c r="L244" s="36"/>
      <c r="M244" s="36"/>
      <c r="N244" s="36"/>
      <c r="O244" s="29"/>
      <c r="P244" s="36"/>
      <c r="Q244" s="29"/>
      <c r="R244" s="36"/>
      <c r="S244" s="36"/>
      <c r="T244" s="36"/>
      <c r="U244" s="36"/>
      <c r="V244" s="36"/>
      <c r="W244" s="36"/>
      <c r="X244" s="36"/>
      <c r="Y244" s="29"/>
      <c r="Z244" s="36"/>
      <c r="AA244" s="66"/>
      <c r="AB244" s="36"/>
      <c r="AC244" s="36"/>
      <c r="AD244" s="36"/>
      <c r="AE244" s="36"/>
      <c r="AF244" s="36"/>
      <c r="AG244" s="36"/>
      <c r="AH244" s="29"/>
      <c r="AI244" s="36"/>
      <c r="AJ244" s="29"/>
      <c r="AK244" s="36"/>
      <c r="AL244" s="36"/>
      <c r="AM244" s="36"/>
      <c r="AN244" s="29"/>
      <c r="AO244" s="36"/>
      <c r="AP244" s="29"/>
      <c r="AQ244" s="36"/>
      <c r="AR244" s="29"/>
      <c r="AS244" s="36"/>
      <c r="AT244" s="36"/>
      <c r="AU244" s="36"/>
      <c r="AV244" s="29"/>
      <c r="AW244" s="36"/>
      <c r="AX244" s="36"/>
      <c r="AY244" s="36"/>
      <c r="AZ244" s="29"/>
      <c r="BA244" s="36"/>
      <c r="BB244" s="36"/>
      <c r="BC244" s="36"/>
      <c r="BD244" s="36"/>
      <c r="BE244" s="36"/>
      <c r="BF244" s="36"/>
      <c r="BG244" s="36"/>
      <c r="BH244" s="36"/>
      <c r="BI244" s="36"/>
      <c r="BJ244" s="29"/>
      <c r="BK244" s="36"/>
      <c r="BL244" s="29"/>
      <c r="BM244" s="36"/>
      <c r="BN244" s="36"/>
      <c r="BO244" s="36"/>
      <c r="BP244" s="29"/>
      <c r="BQ244" s="36"/>
      <c r="BR244" s="29"/>
      <c r="BS244" s="36"/>
      <c r="BT244" s="36"/>
      <c r="BU244" s="36"/>
      <c r="BV244" s="36"/>
    </row>
    <row r="245" spans="1:74" x14ac:dyDescent="0.25">
      <c r="A245" s="16">
        <v>243</v>
      </c>
      <c r="B245" s="16">
        <v>2</v>
      </c>
      <c r="C245" s="31" t="s">
        <v>699</v>
      </c>
      <c r="D245" s="40">
        <f>ноябрь!D245-декабрь!E245</f>
        <v>267.18584404830915</v>
      </c>
      <c r="E245" s="40">
        <f t="shared" si="3"/>
        <v>0</v>
      </c>
      <c r="F245" s="36"/>
      <c r="G245" s="36"/>
      <c r="H245" s="36"/>
      <c r="I245" s="27"/>
      <c r="J245" s="36"/>
      <c r="K245" s="36"/>
      <c r="L245" s="36"/>
      <c r="M245" s="36"/>
      <c r="N245" s="36"/>
      <c r="O245" s="29"/>
      <c r="P245" s="36"/>
      <c r="Q245" s="29"/>
      <c r="R245" s="36"/>
      <c r="S245" s="36"/>
      <c r="T245" s="36"/>
      <c r="U245" s="36"/>
      <c r="V245" s="36"/>
      <c r="W245" s="36"/>
      <c r="X245" s="36"/>
      <c r="Y245" s="29"/>
      <c r="Z245" s="36"/>
      <c r="AA245" s="66"/>
      <c r="AB245" s="36"/>
      <c r="AC245" s="36"/>
      <c r="AD245" s="36"/>
      <c r="AE245" s="36"/>
      <c r="AF245" s="36"/>
      <c r="AG245" s="36"/>
      <c r="AH245" s="29"/>
      <c r="AI245" s="36"/>
      <c r="AJ245" s="29"/>
      <c r="AK245" s="36"/>
      <c r="AL245" s="36"/>
      <c r="AM245" s="36"/>
      <c r="AN245" s="29"/>
      <c r="AO245" s="36"/>
      <c r="AP245" s="29"/>
      <c r="AQ245" s="36"/>
      <c r="AR245" s="29"/>
      <c r="AS245" s="36"/>
      <c r="AT245" s="36"/>
      <c r="AU245" s="36"/>
      <c r="AV245" s="29"/>
      <c r="AW245" s="36"/>
      <c r="AX245" s="36"/>
      <c r="AY245" s="36"/>
      <c r="AZ245" s="29"/>
      <c r="BA245" s="36"/>
      <c r="BB245" s="36"/>
      <c r="BC245" s="36"/>
      <c r="BD245" s="36"/>
      <c r="BE245" s="36"/>
      <c r="BF245" s="36"/>
      <c r="BG245" s="36"/>
      <c r="BH245" s="36"/>
      <c r="BI245" s="36"/>
      <c r="BJ245" s="29"/>
      <c r="BK245" s="36"/>
      <c r="BL245" s="29"/>
      <c r="BM245" s="36"/>
      <c r="BN245" s="36"/>
      <c r="BO245" s="36"/>
      <c r="BP245" s="29"/>
      <c r="BQ245" s="36"/>
      <c r="BR245" s="29"/>
      <c r="BS245" s="36"/>
      <c r="BT245" s="36"/>
      <c r="BU245" s="36"/>
      <c r="BV245" s="36"/>
    </row>
    <row r="246" spans="1:74" x14ac:dyDescent="0.25">
      <c r="A246" s="16">
        <v>244</v>
      </c>
      <c r="B246" s="16">
        <v>2</v>
      </c>
      <c r="C246" s="31" t="s">
        <v>700</v>
      </c>
      <c r="D246" s="40">
        <f>ноябрь!D246-декабрь!E246</f>
        <v>-1231.7057813623187</v>
      </c>
      <c r="E246" s="40">
        <f t="shared" si="3"/>
        <v>0</v>
      </c>
      <c r="F246" s="36"/>
      <c r="G246" s="36"/>
      <c r="H246" s="36"/>
      <c r="I246" s="27"/>
      <c r="J246" s="36"/>
      <c r="K246" s="36"/>
      <c r="L246" s="36"/>
      <c r="M246" s="36"/>
      <c r="N246" s="36"/>
      <c r="O246" s="29"/>
      <c r="P246" s="36"/>
      <c r="Q246" s="29"/>
      <c r="R246" s="36"/>
      <c r="S246" s="36"/>
      <c r="T246" s="36"/>
      <c r="U246" s="36"/>
      <c r="V246" s="36"/>
      <c r="W246" s="36"/>
      <c r="X246" s="36"/>
      <c r="Y246" s="29"/>
      <c r="Z246" s="36"/>
      <c r="AA246" s="66"/>
      <c r="AB246" s="36"/>
      <c r="AC246" s="36"/>
      <c r="AD246" s="36"/>
      <c r="AE246" s="36"/>
      <c r="AF246" s="36"/>
      <c r="AG246" s="36"/>
      <c r="AH246" s="29"/>
      <c r="AI246" s="36"/>
      <c r="AJ246" s="29"/>
      <c r="AK246" s="36"/>
      <c r="AL246" s="36"/>
      <c r="AM246" s="36"/>
      <c r="AN246" s="29"/>
      <c r="AO246" s="36"/>
      <c r="AP246" s="29"/>
      <c r="AQ246" s="36"/>
      <c r="AR246" s="29"/>
      <c r="AS246" s="36"/>
      <c r="AT246" s="36"/>
      <c r="AU246" s="36"/>
      <c r="AV246" s="29"/>
      <c r="AW246" s="36"/>
      <c r="AX246" s="36"/>
      <c r="AY246" s="36"/>
      <c r="AZ246" s="29"/>
      <c r="BA246" s="36"/>
      <c r="BB246" s="36"/>
      <c r="BC246" s="36"/>
      <c r="BD246" s="36"/>
      <c r="BE246" s="36"/>
      <c r="BF246" s="36"/>
      <c r="BG246" s="36"/>
      <c r="BH246" s="36"/>
      <c r="BI246" s="36"/>
      <c r="BJ246" s="29"/>
      <c r="BK246" s="36"/>
      <c r="BL246" s="29"/>
      <c r="BM246" s="36"/>
      <c r="BN246" s="36"/>
      <c r="BO246" s="36"/>
      <c r="BP246" s="29"/>
      <c r="BQ246" s="36"/>
      <c r="BR246" s="29"/>
      <c r="BS246" s="36"/>
      <c r="BT246" s="36"/>
      <c r="BU246" s="36"/>
      <c r="BV246" s="36"/>
    </row>
    <row r="247" spans="1:74" x14ac:dyDescent="0.25">
      <c r="A247" s="16">
        <v>245</v>
      </c>
      <c r="B247" s="16">
        <v>2</v>
      </c>
      <c r="C247" s="31" t="s">
        <v>701</v>
      </c>
      <c r="D247" s="40">
        <f>ноябрь!D247-декабрь!E247</f>
        <v>74.973518527536243</v>
      </c>
      <c r="E247" s="40">
        <f t="shared" si="3"/>
        <v>0</v>
      </c>
      <c r="F247" s="36"/>
      <c r="G247" s="36"/>
      <c r="H247" s="36"/>
      <c r="I247" s="27"/>
      <c r="J247" s="36"/>
      <c r="K247" s="36"/>
      <c r="L247" s="36"/>
      <c r="M247" s="36"/>
      <c r="N247" s="36"/>
      <c r="O247" s="29"/>
      <c r="P247" s="36"/>
      <c r="Q247" s="29"/>
      <c r="R247" s="36"/>
      <c r="S247" s="36"/>
      <c r="T247" s="36"/>
      <c r="U247" s="36"/>
      <c r="V247" s="36"/>
      <c r="W247" s="36"/>
      <c r="X247" s="36"/>
      <c r="Y247" s="29"/>
      <c r="Z247" s="36"/>
      <c r="AA247" s="66"/>
      <c r="AB247" s="36"/>
      <c r="AC247" s="36"/>
      <c r="AD247" s="36"/>
      <c r="AE247" s="36"/>
      <c r="AF247" s="36"/>
      <c r="AG247" s="36"/>
      <c r="AH247" s="29"/>
      <c r="AI247" s="36"/>
      <c r="AJ247" s="29"/>
      <c r="AK247" s="36"/>
      <c r="AL247" s="36"/>
      <c r="AM247" s="36"/>
      <c r="AN247" s="29"/>
      <c r="AO247" s="36"/>
      <c r="AP247" s="29"/>
      <c r="AQ247" s="36"/>
      <c r="AR247" s="29"/>
      <c r="AS247" s="36"/>
      <c r="AT247" s="36"/>
      <c r="AU247" s="36"/>
      <c r="AV247" s="29"/>
      <c r="AW247" s="36"/>
      <c r="AX247" s="36"/>
      <c r="AY247" s="36"/>
      <c r="AZ247" s="29"/>
      <c r="BA247" s="36"/>
      <c r="BB247" s="36"/>
      <c r="BC247" s="36"/>
      <c r="BD247" s="36"/>
      <c r="BE247" s="36"/>
      <c r="BF247" s="36"/>
      <c r="BG247" s="36"/>
      <c r="BH247" s="36"/>
      <c r="BI247" s="36"/>
      <c r="BJ247" s="29"/>
      <c r="BK247" s="36"/>
      <c r="BL247" s="29"/>
      <c r="BM247" s="36"/>
      <c r="BN247" s="36"/>
      <c r="BO247" s="36"/>
      <c r="BP247" s="29"/>
      <c r="BQ247" s="36"/>
      <c r="BR247" s="29"/>
      <c r="BS247" s="36"/>
      <c r="BT247" s="36"/>
      <c r="BU247" s="36"/>
      <c r="BV247" s="36"/>
    </row>
    <row r="248" spans="1:74" x14ac:dyDescent="0.25">
      <c r="A248" s="16">
        <v>246</v>
      </c>
      <c r="B248" s="16">
        <v>2</v>
      </c>
      <c r="C248" s="31" t="s">
        <v>702</v>
      </c>
      <c r="D248" s="40">
        <f>ноябрь!D248-декабрь!E248</f>
        <v>277.97537752657007</v>
      </c>
      <c r="E248" s="40">
        <f t="shared" si="3"/>
        <v>0</v>
      </c>
      <c r="F248" s="36"/>
      <c r="G248" s="36"/>
      <c r="H248" s="36"/>
      <c r="I248" s="27"/>
      <c r="J248" s="36"/>
      <c r="K248" s="36"/>
      <c r="L248" s="36"/>
      <c r="M248" s="36"/>
      <c r="N248" s="36"/>
      <c r="O248" s="29"/>
      <c r="P248" s="36"/>
      <c r="Q248" s="29"/>
      <c r="R248" s="36"/>
      <c r="S248" s="36"/>
      <c r="T248" s="36"/>
      <c r="U248" s="36"/>
      <c r="V248" s="36"/>
      <c r="W248" s="36"/>
      <c r="X248" s="36"/>
      <c r="Y248" s="29"/>
      <c r="Z248" s="36"/>
      <c r="AA248" s="66"/>
      <c r="AB248" s="36"/>
      <c r="AC248" s="36"/>
      <c r="AD248" s="36"/>
      <c r="AE248" s="36"/>
      <c r="AF248" s="36"/>
      <c r="AG248" s="36"/>
      <c r="AH248" s="29"/>
      <c r="AI248" s="36"/>
      <c r="AJ248" s="29"/>
      <c r="AK248" s="36"/>
      <c r="AL248" s="36"/>
      <c r="AM248" s="36"/>
      <c r="AN248" s="29"/>
      <c r="AO248" s="36"/>
      <c r="AP248" s="29"/>
      <c r="AQ248" s="36"/>
      <c r="AR248" s="29"/>
      <c r="AS248" s="36"/>
      <c r="AT248" s="36"/>
      <c r="AU248" s="36"/>
      <c r="AV248" s="29"/>
      <c r="AW248" s="36"/>
      <c r="AX248" s="36"/>
      <c r="AY248" s="36"/>
      <c r="AZ248" s="29"/>
      <c r="BA248" s="36"/>
      <c r="BB248" s="36"/>
      <c r="BC248" s="36"/>
      <c r="BD248" s="36"/>
      <c r="BE248" s="36"/>
      <c r="BF248" s="36"/>
      <c r="BG248" s="36"/>
      <c r="BH248" s="36"/>
      <c r="BI248" s="36"/>
      <c r="BJ248" s="29"/>
      <c r="BK248" s="36"/>
      <c r="BL248" s="29"/>
      <c r="BM248" s="36"/>
      <c r="BN248" s="36"/>
      <c r="BO248" s="36"/>
      <c r="BP248" s="29"/>
      <c r="BQ248" s="36"/>
      <c r="BR248" s="29"/>
      <c r="BS248" s="36"/>
      <c r="BT248" s="36"/>
      <c r="BU248" s="36"/>
      <c r="BV248" s="36"/>
    </row>
    <row r="249" spans="1:74" x14ac:dyDescent="0.25">
      <c r="A249" s="16">
        <v>247</v>
      </c>
      <c r="B249" s="16">
        <v>2</v>
      </c>
      <c r="C249" s="31" t="s">
        <v>703</v>
      </c>
      <c r="D249" s="40">
        <f>ноябрь!D249-декабрь!E249</f>
        <v>-231.49340160386475</v>
      </c>
      <c r="E249" s="40">
        <f t="shared" si="3"/>
        <v>0</v>
      </c>
      <c r="F249" s="36"/>
      <c r="G249" s="36"/>
      <c r="H249" s="36"/>
      <c r="I249" s="27"/>
      <c r="J249" s="36"/>
      <c r="K249" s="36"/>
      <c r="L249" s="36"/>
      <c r="M249" s="36"/>
      <c r="N249" s="36"/>
      <c r="O249" s="29"/>
      <c r="P249" s="36"/>
      <c r="Q249" s="29"/>
      <c r="R249" s="36"/>
      <c r="S249" s="36"/>
      <c r="T249" s="36"/>
      <c r="U249" s="36"/>
      <c r="V249" s="36"/>
      <c r="W249" s="36"/>
      <c r="X249" s="36"/>
      <c r="Y249" s="29"/>
      <c r="Z249" s="36"/>
      <c r="AA249" s="66"/>
      <c r="AB249" s="36"/>
      <c r="AC249" s="36"/>
      <c r="AD249" s="36"/>
      <c r="AE249" s="36"/>
      <c r="AF249" s="36"/>
      <c r="AG249" s="36"/>
      <c r="AH249" s="29"/>
      <c r="AI249" s="36"/>
      <c r="AJ249" s="29"/>
      <c r="AK249" s="36"/>
      <c r="AL249" s="36"/>
      <c r="AM249" s="36"/>
      <c r="AN249" s="29"/>
      <c r="AO249" s="36"/>
      <c r="AP249" s="29"/>
      <c r="AQ249" s="36"/>
      <c r="AR249" s="29"/>
      <c r="AS249" s="36"/>
      <c r="AT249" s="36"/>
      <c r="AU249" s="36"/>
      <c r="AV249" s="29"/>
      <c r="AW249" s="36"/>
      <c r="AX249" s="36"/>
      <c r="AY249" s="36"/>
      <c r="AZ249" s="29"/>
      <c r="BA249" s="36"/>
      <c r="BB249" s="36"/>
      <c r="BC249" s="36"/>
      <c r="BD249" s="36"/>
      <c r="BE249" s="36"/>
      <c r="BF249" s="36"/>
      <c r="BG249" s="36"/>
      <c r="BH249" s="36"/>
      <c r="BI249" s="36"/>
      <c r="BJ249" s="29"/>
      <c r="BK249" s="36"/>
      <c r="BL249" s="29"/>
      <c r="BM249" s="36"/>
      <c r="BN249" s="36"/>
      <c r="BO249" s="36"/>
      <c r="BP249" s="29"/>
      <c r="BQ249" s="36"/>
      <c r="BR249" s="29"/>
      <c r="BS249" s="36"/>
      <c r="BT249" s="36"/>
      <c r="BU249" s="36"/>
      <c r="BV249" s="36"/>
    </row>
    <row r="250" spans="1:74" x14ac:dyDescent="0.25">
      <c r="A250" s="16">
        <v>248</v>
      </c>
      <c r="B250" s="16">
        <v>2</v>
      </c>
      <c r="C250" s="31" t="s">
        <v>704</v>
      </c>
      <c r="D250" s="40">
        <f>ноябрь!D250-декабрь!E250</f>
        <v>-428.22320666666667</v>
      </c>
      <c r="E250" s="40">
        <f t="shared" si="3"/>
        <v>0</v>
      </c>
      <c r="F250" s="36"/>
      <c r="G250" s="36"/>
      <c r="H250" s="36"/>
      <c r="I250" s="27"/>
      <c r="J250" s="36"/>
      <c r="K250" s="36"/>
      <c r="L250" s="36"/>
      <c r="M250" s="36"/>
      <c r="N250" s="36"/>
      <c r="O250" s="29"/>
      <c r="P250" s="36"/>
      <c r="Q250" s="29"/>
      <c r="R250" s="36"/>
      <c r="S250" s="36"/>
      <c r="T250" s="36"/>
      <c r="U250" s="36"/>
      <c r="V250" s="36"/>
      <c r="W250" s="36"/>
      <c r="X250" s="36"/>
      <c r="Y250" s="29"/>
      <c r="Z250" s="36"/>
      <c r="AA250" s="66"/>
      <c r="AB250" s="36"/>
      <c r="AC250" s="36"/>
      <c r="AD250" s="36"/>
      <c r="AE250" s="36"/>
      <c r="AF250" s="36"/>
      <c r="AG250" s="36"/>
      <c r="AH250" s="29"/>
      <c r="AI250" s="36"/>
      <c r="AJ250" s="29"/>
      <c r="AK250" s="36"/>
      <c r="AL250" s="36"/>
      <c r="AM250" s="36"/>
      <c r="AN250" s="29"/>
      <c r="AO250" s="36"/>
      <c r="AP250" s="29"/>
      <c r="AQ250" s="36"/>
      <c r="AR250" s="29"/>
      <c r="AS250" s="36"/>
      <c r="AT250" s="36"/>
      <c r="AU250" s="36"/>
      <c r="AV250" s="29"/>
      <c r="AW250" s="36"/>
      <c r="AX250" s="36"/>
      <c r="AY250" s="36"/>
      <c r="AZ250" s="29"/>
      <c r="BA250" s="36"/>
      <c r="BB250" s="36"/>
      <c r="BC250" s="36"/>
      <c r="BD250" s="36"/>
      <c r="BE250" s="36"/>
      <c r="BF250" s="36"/>
      <c r="BG250" s="36"/>
      <c r="BH250" s="36"/>
      <c r="BI250" s="36"/>
      <c r="BJ250" s="29"/>
      <c r="BK250" s="36"/>
      <c r="BL250" s="29"/>
      <c r="BM250" s="36"/>
      <c r="BN250" s="36"/>
      <c r="BO250" s="36"/>
      <c r="BP250" s="29"/>
      <c r="BQ250" s="36"/>
      <c r="BR250" s="29"/>
      <c r="BS250" s="36"/>
      <c r="BT250" s="36"/>
      <c r="BU250" s="36"/>
      <c r="BV250" s="36"/>
    </row>
    <row r="251" spans="1:74" x14ac:dyDescent="0.25">
      <c r="A251" s="16">
        <v>249</v>
      </c>
      <c r="B251" s="16">
        <v>2</v>
      </c>
      <c r="C251" s="31" t="s">
        <v>928</v>
      </c>
      <c r="D251" s="40">
        <f>ноябрь!D251-декабрь!E251</f>
        <v>1368.4163972560386</v>
      </c>
      <c r="E251" s="40">
        <f t="shared" si="3"/>
        <v>0</v>
      </c>
      <c r="F251" s="36"/>
      <c r="G251" s="36"/>
      <c r="H251" s="36"/>
      <c r="I251" s="27"/>
      <c r="J251" s="36"/>
      <c r="K251" s="36"/>
      <c r="L251" s="36"/>
      <c r="M251" s="36"/>
      <c r="N251" s="36"/>
      <c r="O251" s="29"/>
      <c r="P251" s="36"/>
      <c r="Q251" s="29"/>
      <c r="R251" s="36"/>
      <c r="S251" s="36"/>
      <c r="T251" s="36"/>
      <c r="U251" s="36"/>
      <c r="V251" s="36"/>
      <c r="W251" s="36"/>
      <c r="X251" s="36"/>
      <c r="Y251" s="29"/>
      <c r="Z251" s="36"/>
      <c r="AA251" s="66"/>
      <c r="AB251" s="36"/>
      <c r="AC251" s="36"/>
      <c r="AD251" s="36"/>
      <c r="AE251" s="36"/>
      <c r="AF251" s="36"/>
      <c r="AG251" s="36"/>
      <c r="AH251" s="29"/>
      <c r="AI251" s="36"/>
      <c r="AJ251" s="29"/>
      <c r="AK251" s="36"/>
      <c r="AL251" s="36"/>
      <c r="AM251" s="36"/>
      <c r="AN251" s="29"/>
      <c r="AO251" s="36"/>
      <c r="AP251" s="29"/>
      <c r="AQ251" s="36"/>
      <c r="AR251" s="29"/>
      <c r="AS251" s="36"/>
      <c r="AT251" s="36"/>
      <c r="AU251" s="36"/>
      <c r="AV251" s="29"/>
      <c r="AW251" s="36"/>
      <c r="AX251" s="36"/>
      <c r="AY251" s="36"/>
      <c r="AZ251" s="29"/>
      <c r="BA251" s="36"/>
      <c r="BB251" s="36"/>
      <c r="BC251" s="36"/>
      <c r="BD251" s="36"/>
      <c r="BE251" s="36"/>
      <c r="BF251" s="36"/>
      <c r="BG251" s="36"/>
      <c r="BH251" s="36"/>
      <c r="BI251" s="36"/>
      <c r="BJ251" s="29"/>
      <c r="BK251" s="36"/>
      <c r="BL251" s="29"/>
      <c r="BM251" s="36"/>
      <c r="BN251" s="36"/>
      <c r="BO251" s="36"/>
      <c r="BP251" s="29"/>
      <c r="BQ251" s="36"/>
      <c r="BR251" s="29"/>
      <c r="BS251" s="36"/>
      <c r="BT251" s="36"/>
      <c r="BU251" s="36"/>
      <c r="BV251" s="36"/>
    </row>
    <row r="252" spans="1:74" x14ac:dyDescent="0.25">
      <c r="A252" s="16">
        <v>250</v>
      </c>
      <c r="B252" s="16">
        <v>2</v>
      </c>
      <c r="C252" s="31" t="s">
        <v>705</v>
      </c>
      <c r="D252" s="40">
        <f>ноябрь!D252-декабрь!E252</f>
        <v>-470.60726427053146</v>
      </c>
      <c r="E252" s="40">
        <f t="shared" si="3"/>
        <v>0</v>
      </c>
      <c r="F252" s="36"/>
      <c r="G252" s="36"/>
      <c r="H252" s="36"/>
      <c r="I252" s="27"/>
      <c r="J252" s="36"/>
      <c r="K252" s="36"/>
      <c r="L252" s="36"/>
      <c r="M252" s="36"/>
      <c r="N252" s="36"/>
      <c r="O252" s="29"/>
      <c r="P252" s="36"/>
      <c r="Q252" s="29"/>
      <c r="R252" s="36"/>
      <c r="S252" s="36"/>
      <c r="T252" s="36"/>
      <c r="U252" s="36"/>
      <c r="V252" s="36"/>
      <c r="W252" s="36"/>
      <c r="X252" s="36"/>
      <c r="Y252" s="29"/>
      <c r="Z252" s="36"/>
      <c r="AA252" s="66"/>
      <c r="AB252" s="36"/>
      <c r="AC252" s="36"/>
      <c r="AD252" s="36"/>
      <c r="AE252" s="36"/>
      <c r="AF252" s="36"/>
      <c r="AG252" s="36"/>
      <c r="AH252" s="29"/>
      <c r="AI252" s="36"/>
      <c r="AJ252" s="29"/>
      <c r="AK252" s="36"/>
      <c r="AL252" s="36"/>
      <c r="AM252" s="36"/>
      <c r="AN252" s="29"/>
      <c r="AO252" s="36"/>
      <c r="AP252" s="29"/>
      <c r="AQ252" s="36"/>
      <c r="AR252" s="29"/>
      <c r="AS252" s="36"/>
      <c r="AT252" s="36"/>
      <c r="AU252" s="36"/>
      <c r="AV252" s="29"/>
      <c r="AW252" s="36"/>
      <c r="AX252" s="36"/>
      <c r="AY252" s="36"/>
      <c r="AZ252" s="29"/>
      <c r="BA252" s="36"/>
      <c r="BB252" s="36"/>
      <c r="BC252" s="36"/>
      <c r="BD252" s="36"/>
      <c r="BE252" s="36"/>
      <c r="BF252" s="36"/>
      <c r="BG252" s="36"/>
      <c r="BH252" s="36"/>
      <c r="BI252" s="36"/>
      <c r="BJ252" s="29"/>
      <c r="BK252" s="36"/>
      <c r="BL252" s="29"/>
      <c r="BM252" s="36"/>
      <c r="BN252" s="36"/>
      <c r="BO252" s="36"/>
      <c r="BP252" s="29"/>
      <c r="BQ252" s="36"/>
      <c r="BR252" s="29"/>
      <c r="BS252" s="36"/>
      <c r="BT252" s="36"/>
      <c r="BU252" s="36"/>
      <c r="BV252" s="36"/>
    </row>
    <row r="253" spans="1:74" x14ac:dyDescent="0.25">
      <c r="A253" s="16">
        <v>251</v>
      </c>
      <c r="B253" s="16">
        <v>2</v>
      </c>
      <c r="C253" s="31" t="s">
        <v>706</v>
      </c>
      <c r="D253" s="40">
        <f>ноябрь!D253-декабрь!E253</f>
        <v>167.84821231884058</v>
      </c>
      <c r="E253" s="40">
        <f t="shared" si="3"/>
        <v>0</v>
      </c>
      <c r="F253" s="36"/>
      <c r="G253" s="36"/>
      <c r="H253" s="36"/>
      <c r="I253" s="27"/>
      <c r="J253" s="36"/>
      <c r="K253" s="36"/>
      <c r="L253" s="36"/>
      <c r="M253" s="36"/>
      <c r="N253" s="36"/>
      <c r="O253" s="29"/>
      <c r="P253" s="36"/>
      <c r="Q253" s="29"/>
      <c r="R253" s="36"/>
      <c r="S253" s="36"/>
      <c r="T253" s="36"/>
      <c r="U253" s="36"/>
      <c r="V253" s="36"/>
      <c r="W253" s="36"/>
      <c r="X253" s="36"/>
      <c r="Y253" s="29"/>
      <c r="Z253" s="36"/>
      <c r="AA253" s="66"/>
      <c r="AB253" s="36"/>
      <c r="AC253" s="36"/>
      <c r="AD253" s="36"/>
      <c r="AE253" s="36"/>
      <c r="AF253" s="36"/>
      <c r="AG253" s="36"/>
      <c r="AH253" s="29"/>
      <c r="AI253" s="36"/>
      <c r="AJ253" s="29"/>
      <c r="AK253" s="36"/>
      <c r="AL253" s="36"/>
      <c r="AM253" s="36"/>
      <c r="AN253" s="29"/>
      <c r="AO253" s="36"/>
      <c r="AP253" s="29"/>
      <c r="AQ253" s="36"/>
      <c r="AR253" s="29"/>
      <c r="AS253" s="36"/>
      <c r="AT253" s="36"/>
      <c r="AU253" s="36"/>
      <c r="AV253" s="29"/>
      <c r="AW253" s="36"/>
      <c r="AX253" s="36"/>
      <c r="AY253" s="36"/>
      <c r="AZ253" s="29"/>
      <c r="BA253" s="36"/>
      <c r="BB253" s="36"/>
      <c r="BC253" s="36"/>
      <c r="BD253" s="36"/>
      <c r="BE253" s="36"/>
      <c r="BF253" s="36"/>
      <c r="BG253" s="36"/>
      <c r="BH253" s="36"/>
      <c r="BI253" s="36"/>
      <c r="BJ253" s="29"/>
      <c r="BK253" s="36"/>
      <c r="BL253" s="29"/>
      <c r="BM253" s="36"/>
      <c r="BN253" s="36"/>
      <c r="BO253" s="36"/>
      <c r="BP253" s="29"/>
      <c r="BQ253" s="36"/>
      <c r="BR253" s="29"/>
      <c r="BS253" s="36"/>
      <c r="BT253" s="36"/>
      <c r="BU253" s="36"/>
      <c r="BV253" s="36"/>
    </row>
    <row r="254" spans="1:74" x14ac:dyDescent="0.25">
      <c r="A254" s="16">
        <v>252</v>
      </c>
      <c r="B254" s="16">
        <v>2</v>
      </c>
      <c r="C254" s="31" t="s">
        <v>707</v>
      </c>
      <c r="D254" s="40">
        <f>ноябрь!D254-декабрь!E254</f>
        <v>39.56014190144905</v>
      </c>
      <c r="E254" s="40">
        <f t="shared" si="3"/>
        <v>0</v>
      </c>
      <c r="F254" s="36"/>
      <c r="G254" s="36"/>
      <c r="H254" s="36"/>
      <c r="I254" s="27"/>
      <c r="J254" s="36"/>
      <c r="K254" s="36"/>
      <c r="L254" s="36"/>
      <c r="M254" s="36"/>
      <c r="N254" s="36"/>
      <c r="O254" s="29"/>
      <c r="P254" s="36"/>
      <c r="Q254" s="29"/>
      <c r="R254" s="36"/>
      <c r="S254" s="36"/>
      <c r="T254" s="36"/>
      <c r="U254" s="36"/>
      <c r="V254" s="36"/>
      <c r="W254" s="36"/>
      <c r="X254" s="36"/>
      <c r="Y254" s="29"/>
      <c r="Z254" s="36"/>
      <c r="AA254" s="66"/>
      <c r="AB254" s="36"/>
      <c r="AC254" s="36"/>
      <c r="AD254" s="36"/>
      <c r="AE254" s="36"/>
      <c r="AF254" s="36"/>
      <c r="AG254" s="36"/>
      <c r="AH254" s="29"/>
      <c r="AI254" s="36"/>
      <c r="AJ254" s="29"/>
      <c r="AK254" s="36"/>
      <c r="AL254" s="36"/>
      <c r="AM254" s="36"/>
      <c r="AN254" s="29"/>
      <c r="AO254" s="36"/>
      <c r="AP254" s="29"/>
      <c r="AQ254" s="36"/>
      <c r="AR254" s="29"/>
      <c r="AS254" s="36"/>
      <c r="AT254" s="36"/>
      <c r="AU254" s="36"/>
      <c r="AV254" s="29"/>
      <c r="AW254" s="36"/>
      <c r="AX254" s="36"/>
      <c r="AY254" s="36"/>
      <c r="AZ254" s="29"/>
      <c r="BA254" s="36"/>
      <c r="BB254" s="36"/>
      <c r="BC254" s="36"/>
      <c r="BD254" s="36"/>
      <c r="BE254" s="36"/>
      <c r="BF254" s="36"/>
      <c r="BG254" s="36"/>
      <c r="BH254" s="36"/>
      <c r="BI254" s="36"/>
      <c r="BJ254" s="29"/>
      <c r="BK254" s="36"/>
      <c r="BL254" s="29"/>
      <c r="BM254" s="36"/>
      <c r="BN254" s="36"/>
      <c r="BO254" s="36"/>
      <c r="BP254" s="29"/>
      <c r="BQ254" s="36"/>
      <c r="BR254" s="29"/>
      <c r="BS254" s="36"/>
      <c r="BT254" s="36"/>
      <c r="BU254" s="36"/>
      <c r="BV254" s="36"/>
    </row>
    <row r="255" spans="1:74" x14ac:dyDescent="0.25">
      <c r="A255" s="16">
        <v>253</v>
      </c>
      <c r="B255" s="16">
        <v>2</v>
      </c>
      <c r="C255" s="31" t="s">
        <v>708</v>
      </c>
      <c r="D255" s="40">
        <f>ноябрь!D255-декабрь!E255</f>
        <v>1596.856111062802</v>
      </c>
      <c r="E255" s="40">
        <f t="shared" si="3"/>
        <v>0</v>
      </c>
      <c r="F255" s="36"/>
      <c r="G255" s="36"/>
      <c r="H255" s="36"/>
      <c r="I255" s="27"/>
      <c r="J255" s="36"/>
      <c r="K255" s="36"/>
      <c r="L255" s="36"/>
      <c r="M255" s="36"/>
      <c r="N255" s="36"/>
      <c r="O255" s="29"/>
      <c r="P255" s="36"/>
      <c r="Q255" s="29"/>
      <c r="R255" s="36"/>
      <c r="S255" s="36"/>
      <c r="T255" s="36"/>
      <c r="U255" s="36"/>
      <c r="V255" s="36"/>
      <c r="W255" s="36"/>
      <c r="X255" s="36"/>
      <c r="Y255" s="29"/>
      <c r="Z255" s="36"/>
      <c r="AA255" s="66"/>
      <c r="AB255" s="36"/>
      <c r="AC255" s="36"/>
      <c r="AD255" s="36"/>
      <c r="AE255" s="36"/>
      <c r="AF255" s="36"/>
      <c r="AG255" s="36"/>
      <c r="AH255" s="29"/>
      <c r="AI255" s="36"/>
      <c r="AJ255" s="29"/>
      <c r="AK255" s="36"/>
      <c r="AL255" s="36"/>
      <c r="AM255" s="36"/>
      <c r="AN255" s="29"/>
      <c r="AO255" s="36"/>
      <c r="AP255" s="29"/>
      <c r="AQ255" s="36"/>
      <c r="AR255" s="29"/>
      <c r="AS255" s="36"/>
      <c r="AT255" s="36"/>
      <c r="AU255" s="36"/>
      <c r="AV255" s="29"/>
      <c r="AW255" s="36"/>
      <c r="AX255" s="36"/>
      <c r="AY255" s="36"/>
      <c r="AZ255" s="29"/>
      <c r="BA255" s="36"/>
      <c r="BB255" s="36"/>
      <c r="BC255" s="36"/>
      <c r="BD255" s="36"/>
      <c r="BE255" s="36"/>
      <c r="BF255" s="36"/>
      <c r="BG255" s="36"/>
      <c r="BH255" s="36"/>
      <c r="BI255" s="36"/>
      <c r="BJ255" s="29"/>
      <c r="BK255" s="36"/>
      <c r="BL255" s="29"/>
      <c r="BM255" s="36"/>
      <c r="BN255" s="36"/>
      <c r="BO255" s="36"/>
      <c r="BP255" s="29"/>
      <c r="BQ255" s="36"/>
      <c r="BR255" s="29"/>
      <c r="BS255" s="36"/>
      <c r="BT255" s="36"/>
      <c r="BU255" s="36"/>
      <c r="BV255" s="36"/>
    </row>
    <row r="256" spans="1:74" x14ac:dyDescent="0.25">
      <c r="A256" s="16">
        <v>254</v>
      </c>
      <c r="B256" s="16">
        <v>2</v>
      </c>
      <c r="C256" s="31" t="s">
        <v>709</v>
      </c>
      <c r="D256" s="40">
        <f>ноябрь!D256-декабрь!E256</f>
        <v>-258.89608121739138</v>
      </c>
      <c r="E256" s="40">
        <f t="shared" si="3"/>
        <v>0</v>
      </c>
      <c r="F256" s="36"/>
      <c r="G256" s="36"/>
      <c r="H256" s="36"/>
      <c r="I256" s="27"/>
      <c r="J256" s="36"/>
      <c r="K256" s="36"/>
      <c r="L256" s="36"/>
      <c r="M256" s="36"/>
      <c r="N256" s="36"/>
      <c r="O256" s="29"/>
      <c r="P256" s="36"/>
      <c r="Q256" s="29"/>
      <c r="R256" s="36"/>
      <c r="S256" s="36"/>
      <c r="T256" s="36"/>
      <c r="U256" s="36"/>
      <c r="V256" s="36"/>
      <c r="W256" s="36"/>
      <c r="X256" s="36"/>
      <c r="Y256" s="29"/>
      <c r="Z256" s="36"/>
      <c r="AA256" s="66"/>
      <c r="AB256" s="36"/>
      <c r="AC256" s="36"/>
      <c r="AD256" s="36"/>
      <c r="AE256" s="36"/>
      <c r="AF256" s="36"/>
      <c r="AG256" s="36"/>
      <c r="AH256" s="29"/>
      <c r="AI256" s="36"/>
      <c r="AJ256" s="29"/>
      <c r="AK256" s="36"/>
      <c r="AL256" s="36"/>
      <c r="AM256" s="36"/>
      <c r="AN256" s="29"/>
      <c r="AO256" s="36"/>
      <c r="AP256" s="29"/>
      <c r="AQ256" s="36"/>
      <c r="AR256" s="29"/>
      <c r="AS256" s="36"/>
      <c r="AT256" s="36"/>
      <c r="AU256" s="36"/>
      <c r="AV256" s="29"/>
      <c r="AW256" s="36"/>
      <c r="AX256" s="36"/>
      <c r="AY256" s="36"/>
      <c r="AZ256" s="29"/>
      <c r="BA256" s="36"/>
      <c r="BB256" s="36"/>
      <c r="BC256" s="36"/>
      <c r="BD256" s="36"/>
      <c r="BE256" s="36"/>
      <c r="BF256" s="36"/>
      <c r="BG256" s="36"/>
      <c r="BH256" s="36"/>
      <c r="BI256" s="36"/>
      <c r="BJ256" s="29"/>
      <c r="BK256" s="36"/>
      <c r="BL256" s="29"/>
      <c r="BM256" s="36"/>
      <c r="BN256" s="36"/>
      <c r="BO256" s="36"/>
      <c r="BP256" s="29"/>
      <c r="BQ256" s="36"/>
      <c r="BR256" s="29"/>
      <c r="BS256" s="36"/>
      <c r="BT256" s="36"/>
      <c r="BU256" s="36"/>
      <c r="BV256" s="36"/>
    </row>
    <row r="257" spans="1:74" x14ac:dyDescent="0.25">
      <c r="A257" s="16">
        <v>255</v>
      </c>
      <c r="B257" s="16">
        <v>2</v>
      </c>
      <c r="C257" s="31" t="s">
        <v>710</v>
      </c>
      <c r="D257" s="40">
        <f>ноябрь!D257-декабрь!E257</f>
        <v>-297.31412314975853</v>
      </c>
      <c r="E257" s="40">
        <f t="shared" si="3"/>
        <v>0</v>
      </c>
      <c r="F257" s="36"/>
      <c r="G257" s="36"/>
      <c r="H257" s="36"/>
      <c r="I257" s="27"/>
      <c r="J257" s="36"/>
      <c r="K257" s="36"/>
      <c r="L257" s="36"/>
      <c r="M257" s="36"/>
      <c r="N257" s="36"/>
      <c r="O257" s="29"/>
      <c r="P257" s="36"/>
      <c r="Q257" s="29"/>
      <c r="R257" s="36"/>
      <c r="S257" s="36"/>
      <c r="T257" s="36"/>
      <c r="U257" s="36"/>
      <c r="V257" s="36"/>
      <c r="W257" s="36"/>
      <c r="X257" s="36"/>
      <c r="Y257" s="29"/>
      <c r="Z257" s="36"/>
      <c r="AA257" s="66"/>
      <c r="AB257" s="36"/>
      <c r="AC257" s="36"/>
      <c r="AD257" s="36"/>
      <c r="AE257" s="36"/>
      <c r="AF257" s="36"/>
      <c r="AG257" s="36"/>
      <c r="AH257" s="29"/>
      <c r="AI257" s="36"/>
      <c r="AJ257" s="29"/>
      <c r="AK257" s="36"/>
      <c r="AL257" s="36"/>
      <c r="AM257" s="36"/>
      <c r="AN257" s="29"/>
      <c r="AO257" s="36"/>
      <c r="AP257" s="29"/>
      <c r="AQ257" s="36"/>
      <c r="AR257" s="29"/>
      <c r="AS257" s="36"/>
      <c r="AT257" s="36"/>
      <c r="AU257" s="36"/>
      <c r="AV257" s="29"/>
      <c r="AW257" s="36"/>
      <c r="AX257" s="36"/>
      <c r="AY257" s="36"/>
      <c r="AZ257" s="29"/>
      <c r="BA257" s="36"/>
      <c r="BB257" s="36"/>
      <c r="BC257" s="36"/>
      <c r="BD257" s="36"/>
      <c r="BE257" s="36"/>
      <c r="BF257" s="36"/>
      <c r="BG257" s="36"/>
      <c r="BH257" s="36"/>
      <c r="BI257" s="36"/>
      <c r="BJ257" s="29"/>
      <c r="BK257" s="36"/>
      <c r="BL257" s="29"/>
      <c r="BM257" s="36"/>
      <c r="BN257" s="36"/>
      <c r="BO257" s="36"/>
      <c r="BP257" s="29"/>
      <c r="BQ257" s="36"/>
      <c r="BR257" s="29"/>
      <c r="BS257" s="36"/>
      <c r="BT257" s="36"/>
      <c r="BU257" s="36"/>
      <c r="BV257" s="36"/>
    </row>
    <row r="258" spans="1:74" x14ac:dyDescent="0.25">
      <c r="A258" s="16">
        <v>256</v>
      </c>
      <c r="B258" s="16">
        <v>2</v>
      </c>
      <c r="C258" s="31" t="s">
        <v>711</v>
      </c>
      <c r="D258" s="40">
        <f>ноябрь!D258-декабрь!E258</f>
        <v>26.73389145893713</v>
      </c>
      <c r="E258" s="40">
        <f t="shared" si="3"/>
        <v>0</v>
      </c>
      <c r="F258" s="36"/>
      <c r="G258" s="36"/>
      <c r="H258" s="36"/>
      <c r="I258" s="27"/>
      <c r="J258" s="36"/>
      <c r="K258" s="36"/>
      <c r="L258" s="36"/>
      <c r="M258" s="36"/>
      <c r="N258" s="36"/>
      <c r="O258" s="29"/>
      <c r="P258" s="36"/>
      <c r="Q258" s="29"/>
      <c r="R258" s="36"/>
      <c r="S258" s="36"/>
      <c r="T258" s="36"/>
      <c r="U258" s="36"/>
      <c r="V258" s="36"/>
      <c r="W258" s="36"/>
      <c r="X258" s="36"/>
      <c r="Y258" s="29"/>
      <c r="Z258" s="36"/>
      <c r="AA258" s="66"/>
      <c r="AB258" s="36"/>
      <c r="AC258" s="36"/>
      <c r="AD258" s="36"/>
      <c r="AE258" s="36"/>
      <c r="AF258" s="36"/>
      <c r="AG258" s="36"/>
      <c r="AH258" s="29"/>
      <c r="AI258" s="36"/>
      <c r="AJ258" s="29"/>
      <c r="AK258" s="36"/>
      <c r="AL258" s="36"/>
      <c r="AM258" s="36"/>
      <c r="AN258" s="29"/>
      <c r="AO258" s="36"/>
      <c r="AP258" s="29"/>
      <c r="AQ258" s="36"/>
      <c r="AR258" s="29"/>
      <c r="AS258" s="36"/>
      <c r="AT258" s="36"/>
      <c r="AU258" s="36"/>
      <c r="AV258" s="29"/>
      <c r="AW258" s="36"/>
      <c r="AX258" s="36"/>
      <c r="AY258" s="36"/>
      <c r="AZ258" s="29"/>
      <c r="BA258" s="36"/>
      <c r="BB258" s="36"/>
      <c r="BC258" s="36"/>
      <c r="BD258" s="36"/>
      <c r="BE258" s="36"/>
      <c r="BF258" s="36"/>
      <c r="BG258" s="36"/>
      <c r="BH258" s="36"/>
      <c r="BI258" s="36"/>
      <c r="BJ258" s="29"/>
      <c r="BK258" s="36"/>
      <c r="BL258" s="29"/>
      <c r="BM258" s="36"/>
      <c r="BN258" s="36"/>
      <c r="BO258" s="36"/>
      <c r="BP258" s="29"/>
      <c r="BQ258" s="36"/>
      <c r="BR258" s="29"/>
      <c r="BS258" s="36"/>
      <c r="BT258" s="36"/>
      <c r="BU258" s="36"/>
      <c r="BV258" s="36"/>
    </row>
    <row r="259" spans="1:74" x14ac:dyDescent="0.25">
      <c r="A259" s="16">
        <v>257</v>
      </c>
      <c r="B259" s="16">
        <v>2</v>
      </c>
      <c r="C259" s="31" t="s">
        <v>712</v>
      </c>
      <c r="D259" s="40">
        <f>ноябрь!D259-декабрь!E259</f>
        <v>325.3318037487922</v>
      </c>
      <c r="E259" s="40">
        <f t="shared" si="3"/>
        <v>0</v>
      </c>
      <c r="F259" s="36"/>
      <c r="G259" s="36"/>
      <c r="H259" s="36"/>
      <c r="I259" s="27"/>
      <c r="J259" s="36"/>
      <c r="K259" s="36"/>
      <c r="L259" s="36"/>
      <c r="M259" s="36"/>
      <c r="N259" s="36"/>
      <c r="O259" s="29"/>
      <c r="P259" s="36"/>
      <c r="Q259" s="29"/>
      <c r="R259" s="36"/>
      <c r="S259" s="36"/>
      <c r="T259" s="36"/>
      <c r="U259" s="36"/>
      <c r="V259" s="36"/>
      <c r="W259" s="36"/>
      <c r="X259" s="36"/>
      <c r="Y259" s="29"/>
      <c r="Z259" s="36"/>
      <c r="AA259" s="66"/>
      <c r="AB259" s="36"/>
      <c r="AC259" s="36"/>
      <c r="AD259" s="36"/>
      <c r="AE259" s="36"/>
      <c r="AF259" s="36"/>
      <c r="AG259" s="36"/>
      <c r="AH259" s="29"/>
      <c r="AI259" s="36"/>
      <c r="AJ259" s="29"/>
      <c r="AK259" s="36"/>
      <c r="AL259" s="36"/>
      <c r="AM259" s="36"/>
      <c r="AN259" s="29"/>
      <c r="AO259" s="36"/>
      <c r="AP259" s="29"/>
      <c r="AQ259" s="36"/>
      <c r="AR259" s="29"/>
      <c r="AS259" s="36"/>
      <c r="AT259" s="36"/>
      <c r="AU259" s="36"/>
      <c r="AV259" s="29"/>
      <c r="AW259" s="36"/>
      <c r="AX259" s="36"/>
      <c r="AY259" s="36"/>
      <c r="AZ259" s="29"/>
      <c r="BA259" s="36"/>
      <c r="BB259" s="36"/>
      <c r="BC259" s="36"/>
      <c r="BD259" s="36"/>
      <c r="BE259" s="36"/>
      <c r="BF259" s="36"/>
      <c r="BG259" s="36"/>
      <c r="BH259" s="36"/>
      <c r="BI259" s="36"/>
      <c r="BJ259" s="29"/>
      <c r="BK259" s="36"/>
      <c r="BL259" s="29"/>
      <c r="BM259" s="36"/>
      <c r="BN259" s="36"/>
      <c r="BO259" s="36"/>
      <c r="BP259" s="29"/>
      <c r="BQ259" s="36"/>
      <c r="BR259" s="29"/>
      <c r="BS259" s="36"/>
      <c r="BT259" s="36"/>
      <c r="BU259" s="36"/>
      <c r="BV259" s="36"/>
    </row>
    <row r="260" spans="1:74" x14ac:dyDescent="0.25">
      <c r="A260" s="16">
        <v>258</v>
      </c>
      <c r="B260" s="16">
        <v>2</v>
      </c>
      <c r="C260" s="31" t="s">
        <v>713</v>
      </c>
      <c r="D260" s="40">
        <f>ноябрь!D260-декабрь!E260</f>
        <v>-493.92831376811586</v>
      </c>
      <c r="E260" s="40">
        <f t="shared" ref="E260:E323" si="4">G260+H260+J260+L260+N260+P260+R260+T260+V260+X260+Z260+AC260+AE260+AG260+AI260+AK260+AM260+AO260+AQ260+AS260+AU260+AW260+AY260+BA260+BC260+BE260+BG260+BI260+BK260+BM260+BO260+BQ260+BS260+BU260+BV260</f>
        <v>0</v>
      </c>
      <c r="F260" s="36"/>
      <c r="G260" s="36"/>
      <c r="H260" s="36"/>
      <c r="I260" s="27"/>
      <c r="J260" s="36"/>
      <c r="K260" s="36"/>
      <c r="L260" s="36"/>
      <c r="M260" s="36"/>
      <c r="N260" s="36"/>
      <c r="O260" s="29"/>
      <c r="P260" s="36"/>
      <c r="Q260" s="29"/>
      <c r="R260" s="36"/>
      <c r="S260" s="36"/>
      <c r="T260" s="36"/>
      <c r="U260" s="36"/>
      <c r="V260" s="36"/>
      <c r="W260" s="36"/>
      <c r="X260" s="36"/>
      <c r="Y260" s="29"/>
      <c r="Z260" s="36"/>
      <c r="AA260" s="66"/>
      <c r="AB260" s="36"/>
      <c r="AC260" s="36"/>
      <c r="AD260" s="36"/>
      <c r="AE260" s="36"/>
      <c r="AF260" s="36"/>
      <c r="AG260" s="36"/>
      <c r="AH260" s="29"/>
      <c r="AI260" s="36"/>
      <c r="AJ260" s="29"/>
      <c r="AK260" s="36"/>
      <c r="AL260" s="36"/>
      <c r="AM260" s="36"/>
      <c r="AN260" s="29"/>
      <c r="AO260" s="36"/>
      <c r="AP260" s="29"/>
      <c r="AQ260" s="36"/>
      <c r="AR260" s="29"/>
      <c r="AS260" s="36"/>
      <c r="AT260" s="36"/>
      <c r="AU260" s="36"/>
      <c r="AV260" s="29"/>
      <c r="AW260" s="36"/>
      <c r="AX260" s="36"/>
      <c r="AY260" s="36"/>
      <c r="AZ260" s="29"/>
      <c r="BA260" s="36"/>
      <c r="BB260" s="36"/>
      <c r="BC260" s="36"/>
      <c r="BD260" s="36"/>
      <c r="BE260" s="36"/>
      <c r="BF260" s="36"/>
      <c r="BG260" s="36"/>
      <c r="BH260" s="36"/>
      <c r="BI260" s="36"/>
      <c r="BJ260" s="29"/>
      <c r="BK260" s="36"/>
      <c r="BL260" s="29"/>
      <c r="BM260" s="36"/>
      <c r="BN260" s="36"/>
      <c r="BO260" s="36"/>
      <c r="BP260" s="29"/>
      <c r="BQ260" s="36"/>
      <c r="BR260" s="29"/>
      <c r="BS260" s="36"/>
      <c r="BT260" s="36"/>
      <c r="BU260" s="36"/>
      <c r="BV260" s="36"/>
    </row>
    <row r="261" spans="1:74" x14ac:dyDescent="0.25">
      <c r="A261" s="16">
        <v>259</v>
      </c>
      <c r="B261" s="16">
        <v>2</v>
      </c>
      <c r="C261" s="31" t="s">
        <v>714</v>
      </c>
      <c r="D261" s="40">
        <f>ноябрь!D261-декабрь!E261</f>
        <v>-145.03911813526568</v>
      </c>
      <c r="E261" s="40">
        <f t="shared" si="4"/>
        <v>0</v>
      </c>
      <c r="F261" s="36"/>
      <c r="G261" s="36"/>
      <c r="H261" s="36"/>
      <c r="I261" s="27"/>
      <c r="J261" s="36"/>
      <c r="K261" s="36"/>
      <c r="L261" s="36"/>
      <c r="M261" s="36"/>
      <c r="N261" s="36"/>
      <c r="O261" s="29"/>
      <c r="P261" s="36"/>
      <c r="Q261" s="29"/>
      <c r="R261" s="36"/>
      <c r="S261" s="36"/>
      <c r="T261" s="36"/>
      <c r="U261" s="36"/>
      <c r="V261" s="36"/>
      <c r="W261" s="36"/>
      <c r="X261" s="36"/>
      <c r="Y261" s="29"/>
      <c r="Z261" s="36"/>
      <c r="AA261" s="66"/>
      <c r="AB261" s="36"/>
      <c r="AC261" s="36"/>
      <c r="AD261" s="36"/>
      <c r="AE261" s="36"/>
      <c r="AF261" s="36"/>
      <c r="AG261" s="36"/>
      <c r="AH261" s="29"/>
      <c r="AI261" s="36"/>
      <c r="AJ261" s="29"/>
      <c r="AK261" s="36"/>
      <c r="AL261" s="36"/>
      <c r="AM261" s="36"/>
      <c r="AN261" s="29"/>
      <c r="AO261" s="36"/>
      <c r="AP261" s="29"/>
      <c r="AQ261" s="36"/>
      <c r="AR261" s="29"/>
      <c r="AS261" s="36"/>
      <c r="AT261" s="36"/>
      <c r="AU261" s="36"/>
      <c r="AV261" s="29"/>
      <c r="AW261" s="36"/>
      <c r="AX261" s="36"/>
      <c r="AY261" s="36"/>
      <c r="AZ261" s="29"/>
      <c r="BA261" s="36"/>
      <c r="BB261" s="36"/>
      <c r="BC261" s="36"/>
      <c r="BD261" s="36"/>
      <c r="BE261" s="36"/>
      <c r="BF261" s="36"/>
      <c r="BG261" s="36"/>
      <c r="BH261" s="36"/>
      <c r="BI261" s="36"/>
      <c r="BJ261" s="29"/>
      <c r="BK261" s="36"/>
      <c r="BL261" s="29"/>
      <c r="BM261" s="36"/>
      <c r="BN261" s="36"/>
      <c r="BO261" s="36"/>
      <c r="BP261" s="29"/>
      <c r="BQ261" s="36"/>
      <c r="BR261" s="29"/>
      <c r="BS261" s="36"/>
      <c r="BT261" s="36"/>
      <c r="BU261" s="36"/>
      <c r="BV261" s="36"/>
    </row>
    <row r="262" spans="1:74" x14ac:dyDescent="0.25">
      <c r="A262" s="16">
        <v>260</v>
      </c>
      <c r="B262" s="16">
        <v>2</v>
      </c>
      <c r="C262" s="31" t="s">
        <v>715</v>
      </c>
      <c r="D262" s="40">
        <f>ноябрь!D262-декабрь!E262</f>
        <v>74.950693990338152</v>
      </c>
      <c r="E262" s="40">
        <f t="shared" si="4"/>
        <v>0</v>
      </c>
      <c r="F262" s="36"/>
      <c r="G262" s="36"/>
      <c r="H262" s="36"/>
      <c r="I262" s="27"/>
      <c r="J262" s="36"/>
      <c r="K262" s="36"/>
      <c r="L262" s="36"/>
      <c r="M262" s="36"/>
      <c r="N262" s="36"/>
      <c r="O262" s="29"/>
      <c r="P262" s="36"/>
      <c r="Q262" s="29"/>
      <c r="R262" s="36"/>
      <c r="S262" s="36"/>
      <c r="T262" s="36"/>
      <c r="U262" s="36"/>
      <c r="V262" s="36"/>
      <c r="W262" s="36"/>
      <c r="X262" s="36"/>
      <c r="Y262" s="29"/>
      <c r="Z262" s="36"/>
      <c r="AA262" s="66"/>
      <c r="AB262" s="36"/>
      <c r="AC262" s="36"/>
      <c r="AD262" s="36"/>
      <c r="AE262" s="36"/>
      <c r="AF262" s="36"/>
      <c r="AG262" s="36"/>
      <c r="AH262" s="29"/>
      <c r="AI262" s="36"/>
      <c r="AJ262" s="29"/>
      <c r="AK262" s="36"/>
      <c r="AL262" s="36"/>
      <c r="AM262" s="36"/>
      <c r="AN262" s="29"/>
      <c r="AO262" s="36"/>
      <c r="AP262" s="29"/>
      <c r="AQ262" s="36"/>
      <c r="AR262" s="29"/>
      <c r="AS262" s="36"/>
      <c r="AT262" s="36"/>
      <c r="AU262" s="36"/>
      <c r="AV262" s="29"/>
      <c r="AW262" s="36"/>
      <c r="AX262" s="36"/>
      <c r="AY262" s="36"/>
      <c r="AZ262" s="29"/>
      <c r="BA262" s="36"/>
      <c r="BB262" s="36"/>
      <c r="BC262" s="36"/>
      <c r="BD262" s="36"/>
      <c r="BE262" s="36"/>
      <c r="BF262" s="36"/>
      <c r="BG262" s="36"/>
      <c r="BH262" s="36"/>
      <c r="BI262" s="36"/>
      <c r="BJ262" s="29"/>
      <c r="BK262" s="36"/>
      <c r="BL262" s="29"/>
      <c r="BM262" s="36"/>
      <c r="BN262" s="36"/>
      <c r="BO262" s="36"/>
      <c r="BP262" s="29"/>
      <c r="BQ262" s="36"/>
      <c r="BR262" s="29"/>
      <c r="BS262" s="36"/>
      <c r="BT262" s="36"/>
      <c r="BU262" s="36"/>
      <c r="BV262" s="36"/>
    </row>
    <row r="263" spans="1:74" x14ac:dyDescent="0.25">
      <c r="A263" s="16">
        <v>261</v>
      </c>
      <c r="B263" s="16">
        <v>2</v>
      </c>
      <c r="C263" s="31" t="s">
        <v>716</v>
      </c>
      <c r="D263" s="40">
        <f>ноябрь!D263-декабрь!E263</f>
        <v>-248.52585552657007</v>
      </c>
      <c r="E263" s="40">
        <f t="shared" si="4"/>
        <v>0</v>
      </c>
      <c r="F263" s="36"/>
      <c r="G263" s="36"/>
      <c r="H263" s="36"/>
      <c r="I263" s="27"/>
      <c r="J263" s="36"/>
      <c r="K263" s="36"/>
      <c r="L263" s="36"/>
      <c r="M263" s="36"/>
      <c r="N263" s="36"/>
      <c r="O263" s="29"/>
      <c r="P263" s="36"/>
      <c r="Q263" s="29"/>
      <c r="R263" s="36"/>
      <c r="S263" s="36"/>
      <c r="T263" s="36"/>
      <c r="U263" s="36"/>
      <c r="V263" s="36"/>
      <c r="W263" s="36"/>
      <c r="X263" s="36"/>
      <c r="Y263" s="29"/>
      <c r="Z263" s="36"/>
      <c r="AA263" s="66"/>
      <c r="AB263" s="36"/>
      <c r="AC263" s="36"/>
      <c r="AD263" s="36"/>
      <c r="AE263" s="36"/>
      <c r="AF263" s="36"/>
      <c r="AG263" s="36"/>
      <c r="AH263" s="29"/>
      <c r="AI263" s="36"/>
      <c r="AJ263" s="29"/>
      <c r="AK263" s="36"/>
      <c r="AL263" s="36"/>
      <c r="AM263" s="36"/>
      <c r="AN263" s="29"/>
      <c r="AO263" s="36"/>
      <c r="AP263" s="29"/>
      <c r="AQ263" s="36"/>
      <c r="AR263" s="29"/>
      <c r="AS263" s="36"/>
      <c r="AT263" s="36"/>
      <c r="AU263" s="36"/>
      <c r="AV263" s="29"/>
      <c r="AW263" s="36"/>
      <c r="AX263" s="36"/>
      <c r="AY263" s="36"/>
      <c r="AZ263" s="29"/>
      <c r="BA263" s="36"/>
      <c r="BB263" s="36"/>
      <c r="BC263" s="36"/>
      <c r="BD263" s="36"/>
      <c r="BE263" s="36"/>
      <c r="BF263" s="36"/>
      <c r="BG263" s="36"/>
      <c r="BH263" s="36"/>
      <c r="BI263" s="36"/>
      <c r="BJ263" s="29"/>
      <c r="BK263" s="36"/>
      <c r="BL263" s="29"/>
      <c r="BM263" s="36"/>
      <c r="BN263" s="36"/>
      <c r="BO263" s="36"/>
      <c r="BP263" s="29"/>
      <c r="BQ263" s="36"/>
      <c r="BR263" s="29"/>
      <c r="BS263" s="36"/>
      <c r="BT263" s="36"/>
      <c r="BU263" s="36"/>
      <c r="BV263" s="36"/>
    </row>
    <row r="264" spans="1:74" x14ac:dyDescent="0.25">
      <c r="A264" s="16">
        <v>262</v>
      </c>
      <c r="B264" s="16">
        <v>2</v>
      </c>
      <c r="C264" s="31" t="s">
        <v>717</v>
      </c>
      <c r="D264" s="40">
        <f>ноябрь!D264-декабрь!E264</f>
        <v>-217.68025197101451</v>
      </c>
      <c r="E264" s="40">
        <f t="shared" si="4"/>
        <v>0</v>
      </c>
      <c r="F264" s="36"/>
      <c r="G264" s="36"/>
      <c r="H264" s="36"/>
      <c r="I264" s="27"/>
      <c r="J264" s="36"/>
      <c r="K264" s="36"/>
      <c r="L264" s="36"/>
      <c r="M264" s="36"/>
      <c r="N264" s="36"/>
      <c r="O264" s="29"/>
      <c r="P264" s="36"/>
      <c r="Q264" s="29"/>
      <c r="R264" s="36"/>
      <c r="S264" s="36"/>
      <c r="T264" s="36"/>
      <c r="U264" s="36"/>
      <c r="V264" s="36"/>
      <c r="W264" s="36"/>
      <c r="X264" s="36"/>
      <c r="Y264" s="29"/>
      <c r="Z264" s="36"/>
      <c r="AA264" s="66"/>
      <c r="AB264" s="36"/>
      <c r="AC264" s="36"/>
      <c r="AD264" s="36"/>
      <c r="AE264" s="36"/>
      <c r="AF264" s="36"/>
      <c r="AG264" s="36"/>
      <c r="AH264" s="29"/>
      <c r="AI264" s="36"/>
      <c r="AJ264" s="29"/>
      <c r="AK264" s="36"/>
      <c r="AL264" s="36"/>
      <c r="AM264" s="36"/>
      <c r="AN264" s="29"/>
      <c r="AO264" s="36"/>
      <c r="AP264" s="29"/>
      <c r="AQ264" s="36"/>
      <c r="AR264" s="29"/>
      <c r="AS264" s="36"/>
      <c r="AT264" s="36"/>
      <c r="AU264" s="36"/>
      <c r="AV264" s="29"/>
      <c r="AW264" s="36"/>
      <c r="AX264" s="36"/>
      <c r="AY264" s="36"/>
      <c r="AZ264" s="29"/>
      <c r="BA264" s="36"/>
      <c r="BB264" s="36"/>
      <c r="BC264" s="36"/>
      <c r="BD264" s="36"/>
      <c r="BE264" s="36"/>
      <c r="BF264" s="36"/>
      <c r="BG264" s="36"/>
      <c r="BH264" s="36"/>
      <c r="BI264" s="36"/>
      <c r="BJ264" s="29"/>
      <c r="BK264" s="36"/>
      <c r="BL264" s="29"/>
      <c r="BM264" s="36"/>
      <c r="BN264" s="36"/>
      <c r="BO264" s="36"/>
      <c r="BP264" s="29"/>
      <c r="BQ264" s="36"/>
      <c r="BR264" s="29"/>
      <c r="BS264" s="36"/>
      <c r="BT264" s="36"/>
      <c r="BU264" s="36"/>
      <c r="BV264" s="36"/>
    </row>
    <row r="265" spans="1:74" x14ac:dyDescent="0.25">
      <c r="A265" s="16">
        <v>263</v>
      </c>
      <c r="B265" s="16">
        <v>1</v>
      </c>
      <c r="C265" s="31" t="s">
        <v>718</v>
      </c>
      <c r="D265" s="40">
        <f>ноябрь!D265-декабрь!E265</f>
        <v>-7.4926733816425326</v>
      </c>
      <c r="E265" s="40">
        <f t="shared" si="4"/>
        <v>0</v>
      </c>
      <c r="F265" s="36"/>
      <c r="G265" s="36"/>
      <c r="H265" s="36"/>
      <c r="I265" s="27"/>
      <c r="J265" s="36"/>
      <c r="K265" s="36"/>
      <c r="L265" s="36"/>
      <c r="M265" s="36"/>
      <c r="N265" s="36"/>
      <c r="O265" s="29"/>
      <c r="P265" s="36"/>
      <c r="Q265" s="29"/>
      <c r="R265" s="36"/>
      <c r="S265" s="36"/>
      <c r="T265" s="36"/>
      <c r="U265" s="36"/>
      <c r="V265" s="36"/>
      <c r="W265" s="36"/>
      <c r="X265" s="36"/>
      <c r="Y265" s="29"/>
      <c r="Z265" s="36"/>
      <c r="AA265" s="66"/>
      <c r="AB265" s="36"/>
      <c r="AC265" s="36"/>
      <c r="AD265" s="36"/>
      <c r="AE265" s="36"/>
      <c r="AF265" s="36"/>
      <c r="AG265" s="36"/>
      <c r="AH265" s="29"/>
      <c r="AI265" s="36"/>
      <c r="AJ265" s="29"/>
      <c r="AK265" s="36"/>
      <c r="AL265" s="36"/>
      <c r="AM265" s="36"/>
      <c r="AN265" s="29"/>
      <c r="AO265" s="36"/>
      <c r="AP265" s="29"/>
      <c r="AQ265" s="36"/>
      <c r="AR265" s="29"/>
      <c r="AS265" s="36"/>
      <c r="AT265" s="36"/>
      <c r="AU265" s="36"/>
      <c r="AV265" s="29"/>
      <c r="AW265" s="36"/>
      <c r="AX265" s="36"/>
      <c r="AY265" s="36"/>
      <c r="AZ265" s="29"/>
      <c r="BA265" s="36"/>
      <c r="BB265" s="36"/>
      <c r="BC265" s="36"/>
      <c r="BD265" s="36"/>
      <c r="BE265" s="36"/>
      <c r="BF265" s="36"/>
      <c r="BG265" s="36"/>
      <c r="BH265" s="36"/>
      <c r="BI265" s="36"/>
      <c r="BJ265" s="29"/>
      <c r="BK265" s="36"/>
      <c r="BL265" s="29"/>
      <c r="BM265" s="36"/>
      <c r="BN265" s="36"/>
      <c r="BO265" s="36"/>
      <c r="BP265" s="29"/>
      <c r="BQ265" s="36"/>
      <c r="BR265" s="29"/>
      <c r="BS265" s="36"/>
      <c r="BT265" s="36"/>
      <c r="BU265" s="36"/>
      <c r="BV265" s="36"/>
    </row>
    <row r="266" spans="1:74" x14ac:dyDescent="0.25">
      <c r="A266" s="16">
        <v>264</v>
      </c>
      <c r="B266" s="16">
        <v>3</v>
      </c>
      <c r="C266" s="31" t="s">
        <v>719</v>
      </c>
      <c r="D266" s="40">
        <f>ноябрь!D266-декабрь!E266</f>
        <v>-209.46455192270525</v>
      </c>
      <c r="E266" s="40">
        <f t="shared" si="4"/>
        <v>0</v>
      </c>
      <c r="F266" s="36"/>
      <c r="G266" s="36"/>
      <c r="H266" s="36"/>
      <c r="I266" s="27"/>
      <c r="J266" s="36"/>
      <c r="K266" s="36"/>
      <c r="L266" s="36"/>
      <c r="M266" s="36"/>
      <c r="N266" s="36"/>
      <c r="O266" s="29"/>
      <c r="P266" s="36"/>
      <c r="Q266" s="29"/>
      <c r="R266" s="36"/>
      <c r="S266" s="36"/>
      <c r="T266" s="36"/>
      <c r="U266" s="36"/>
      <c r="V266" s="36"/>
      <c r="W266" s="36"/>
      <c r="X266" s="36"/>
      <c r="Y266" s="29"/>
      <c r="Z266" s="36"/>
      <c r="AA266" s="66"/>
      <c r="AB266" s="36"/>
      <c r="AC266" s="36"/>
      <c r="AD266" s="36"/>
      <c r="AE266" s="36"/>
      <c r="AF266" s="36"/>
      <c r="AG266" s="36"/>
      <c r="AH266" s="29"/>
      <c r="AI266" s="36"/>
      <c r="AJ266" s="29"/>
      <c r="AK266" s="36"/>
      <c r="AL266" s="36"/>
      <c r="AM266" s="36"/>
      <c r="AN266" s="29"/>
      <c r="AO266" s="36"/>
      <c r="AP266" s="29"/>
      <c r="AQ266" s="36"/>
      <c r="AR266" s="29"/>
      <c r="AS266" s="36"/>
      <c r="AT266" s="36"/>
      <c r="AU266" s="36"/>
      <c r="AV266" s="29"/>
      <c r="AW266" s="36"/>
      <c r="AX266" s="36"/>
      <c r="AY266" s="36"/>
      <c r="AZ266" s="29"/>
      <c r="BA266" s="36"/>
      <c r="BB266" s="36"/>
      <c r="BC266" s="36"/>
      <c r="BD266" s="36"/>
      <c r="BE266" s="36"/>
      <c r="BF266" s="36"/>
      <c r="BG266" s="36"/>
      <c r="BH266" s="36"/>
      <c r="BI266" s="36"/>
      <c r="BJ266" s="29"/>
      <c r="BK266" s="36"/>
      <c r="BL266" s="29"/>
      <c r="BM266" s="36"/>
      <c r="BN266" s="36"/>
      <c r="BO266" s="36"/>
      <c r="BP266" s="29"/>
      <c r="BQ266" s="36"/>
      <c r="BR266" s="29"/>
      <c r="BS266" s="36"/>
      <c r="BT266" s="36"/>
      <c r="BU266" s="36"/>
      <c r="BV266" s="36"/>
    </row>
    <row r="267" spans="1:74" x14ac:dyDescent="0.25">
      <c r="A267" s="16">
        <v>265</v>
      </c>
      <c r="B267" s="16">
        <v>1</v>
      </c>
      <c r="C267" s="31" t="s">
        <v>720</v>
      </c>
      <c r="D267" s="40">
        <f>ноябрь!D267-декабрь!E267</f>
        <v>1598.8789796328504</v>
      </c>
      <c r="E267" s="40">
        <f t="shared" si="4"/>
        <v>0</v>
      </c>
      <c r="F267" s="36"/>
      <c r="G267" s="36"/>
      <c r="H267" s="36"/>
      <c r="I267" s="27"/>
      <c r="J267" s="36"/>
      <c r="K267" s="36"/>
      <c r="L267" s="36"/>
      <c r="M267" s="36"/>
      <c r="N267" s="36"/>
      <c r="O267" s="29"/>
      <c r="P267" s="36"/>
      <c r="Q267" s="29"/>
      <c r="R267" s="36"/>
      <c r="S267" s="36"/>
      <c r="T267" s="36"/>
      <c r="U267" s="36"/>
      <c r="V267" s="36"/>
      <c r="W267" s="36"/>
      <c r="X267" s="36"/>
      <c r="Y267" s="29"/>
      <c r="Z267" s="36"/>
      <c r="AA267" s="66"/>
      <c r="AB267" s="36"/>
      <c r="AC267" s="36"/>
      <c r="AD267" s="36"/>
      <c r="AE267" s="36"/>
      <c r="AF267" s="36"/>
      <c r="AG267" s="36"/>
      <c r="AH267" s="29"/>
      <c r="AI267" s="36"/>
      <c r="AJ267" s="29"/>
      <c r="AK267" s="36"/>
      <c r="AL267" s="36"/>
      <c r="AM267" s="36"/>
      <c r="AN267" s="29"/>
      <c r="AO267" s="36"/>
      <c r="AP267" s="29"/>
      <c r="AQ267" s="36"/>
      <c r="AR267" s="29"/>
      <c r="AS267" s="36"/>
      <c r="AT267" s="36"/>
      <c r="AU267" s="36"/>
      <c r="AV267" s="29"/>
      <c r="AW267" s="36"/>
      <c r="AX267" s="36"/>
      <c r="AY267" s="36"/>
      <c r="AZ267" s="29"/>
      <c r="BA267" s="36"/>
      <c r="BB267" s="36"/>
      <c r="BC267" s="36"/>
      <c r="BD267" s="36"/>
      <c r="BE267" s="36"/>
      <c r="BF267" s="36"/>
      <c r="BG267" s="36"/>
      <c r="BH267" s="36"/>
      <c r="BI267" s="36"/>
      <c r="BJ267" s="29"/>
      <c r="BK267" s="36"/>
      <c r="BL267" s="29"/>
      <c r="BM267" s="36"/>
      <c r="BN267" s="36"/>
      <c r="BO267" s="36"/>
      <c r="BP267" s="29"/>
      <c r="BQ267" s="36"/>
      <c r="BR267" s="29"/>
      <c r="BS267" s="36"/>
      <c r="BT267" s="36"/>
      <c r="BU267" s="36"/>
      <c r="BV267" s="36"/>
    </row>
    <row r="268" spans="1:74" x14ac:dyDescent="0.25">
      <c r="A268" s="16">
        <v>266</v>
      </c>
      <c r="B268" s="16">
        <v>3</v>
      </c>
      <c r="C268" s="31" t="s">
        <v>721</v>
      </c>
      <c r="D268" s="40">
        <f>ноябрь!D268-декабрь!E268</f>
        <v>407.70493849275363</v>
      </c>
      <c r="E268" s="40">
        <f t="shared" si="4"/>
        <v>0</v>
      </c>
      <c r="F268" s="36"/>
      <c r="G268" s="36"/>
      <c r="H268" s="36"/>
      <c r="I268" s="27"/>
      <c r="J268" s="36"/>
      <c r="K268" s="36"/>
      <c r="L268" s="36"/>
      <c r="M268" s="36"/>
      <c r="N268" s="36"/>
      <c r="O268" s="29"/>
      <c r="P268" s="36"/>
      <c r="Q268" s="29"/>
      <c r="R268" s="36"/>
      <c r="S268" s="36"/>
      <c r="T268" s="36"/>
      <c r="U268" s="36"/>
      <c r="V268" s="36"/>
      <c r="W268" s="36"/>
      <c r="X268" s="36"/>
      <c r="Y268" s="29"/>
      <c r="Z268" s="36"/>
      <c r="AA268" s="66"/>
      <c r="AB268" s="36"/>
      <c r="AC268" s="36"/>
      <c r="AD268" s="36"/>
      <c r="AE268" s="36"/>
      <c r="AF268" s="36"/>
      <c r="AG268" s="36"/>
      <c r="AH268" s="29"/>
      <c r="AI268" s="36"/>
      <c r="AJ268" s="29"/>
      <c r="AK268" s="36"/>
      <c r="AL268" s="36"/>
      <c r="AM268" s="36"/>
      <c r="AN268" s="29"/>
      <c r="AO268" s="36"/>
      <c r="AP268" s="29"/>
      <c r="AQ268" s="36"/>
      <c r="AR268" s="29"/>
      <c r="AS268" s="36"/>
      <c r="AT268" s="36"/>
      <c r="AU268" s="36"/>
      <c r="AV268" s="29"/>
      <c r="AW268" s="36"/>
      <c r="AX268" s="36"/>
      <c r="AY268" s="36"/>
      <c r="AZ268" s="29"/>
      <c r="BA268" s="36"/>
      <c r="BB268" s="36"/>
      <c r="BC268" s="36"/>
      <c r="BD268" s="36"/>
      <c r="BE268" s="36"/>
      <c r="BF268" s="36"/>
      <c r="BG268" s="36"/>
      <c r="BH268" s="36"/>
      <c r="BI268" s="36"/>
      <c r="BJ268" s="29"/>
      <c r="BK268" s="36"/>
      <c r="BL268" s="29"/>
      <c r="BM268" s="36"/>
      <c r="BN268" s="36"/>
      <c r="BO268" s="36"/>
      <c r="BP268" s="29"/>
      <c r="BQ268" s="36"/>
      <c r="BR268" s="29"/>
      <c r="BS268" s="36"/>
      <c r="BT268" s="36"/>
      <c r="BU268" s="36"/>
      <c r="BV268" s="36"/>
    </row>
    <row r="269" spans="1:74" x14ac:dyDescent="0.25">
      <c r="A269" s="16">
        <v>267</v>
      </c>
      <c r="B269" s="16">
        <v>3</v>
      </c>
      <c r="C269" s="31" t="s">
        <v>722</v>
      </c>
      <c r="D269" s="40">
        <f>ноябрь!D269-декабрь!E269</f>
        <v>238.18647657004854</v>
      </c>
      <c r="E269" s="40">
        <f t="shared" si="4"/>
        <v>0</v>
      </c>
      <c r="F269" s="36"/>
      <c r="G269" s="36"/>
      <c r="H269" s="36"/>
      <c r="I269" s="27"/>
      <c r="J269" s="36"/>
      <c r="K269" s="36"/>
      <c r="L269" s="36"/>
      <c r="M269" s="36"/>
      <c r="N269" s="36"/>
      <c r="O269" s="29"/>
      <c r="P269" s="36"/>
      <c r="Q269" s="29"/>
      <c r="R269" s="36"/>
      <c r="S269" s="36"/>
      <c r="T269" s="36"/>
      <c r="U269" s="36"/>
      <c r="V269" s="36"/>
      <c r="W269" s="36"/>
      <c r="X269" s="36"/>
      <c r="Y269" s="29"/>
      <c r="Z269" s="36"/>
      <c r="AA269" s="66"/>
      <c r="AB269" s="36"/>
      <c r="AC269" s="36"/>
      <c r="AD269" s="36"/>
      <c r="AE269" s="36"/>
      <c r="AF269" s="36"/>
      <c r="AG269" s="36"/>
      <c r="AH269" s="29"/>
      <c r="AI269" s="36"/>
      <c r="AJ269" s="29"/>
      <c r="AK269" s="36"/>
      <c r="AL269" s="36"/>
      <c r="AM269" s="36"/>
      <c r="AN269" s="29"/>
      <c r="AO269" s="36"/>
      <c r="AP269" s="29"/>
      <c r="AQ269" s="36"/>
      <c r="AR269" s="29"/>
      <c r="AS269" s="36"/>
      <c r="AT269" s="36"/>
      <c r="AU269" s="36"/>
      <c r="AV269" s="29"/>
      <c r="AW269" s="36"/>
      <c r="AX269" s="36"/>
      <c r="AY269" s="36"/>
      <c r="AZ269" s="29"/>
      <c r="BA269" s="36"/>
      <c r="BB269" s="36"/>
      <c r="BC269" s="36"/>
      <c r="BD269" s="36"/>
      <c r="BE269" s="36"/>
      <c r="BF269" s="36"/>
      <c r="BG269" s="36"/>
      <c r="BH269" s="36"/>
      <c r="BI269" s="36"/>
      <c r="BJ269" s="29"/>
      <c r="BK269" s="36"/>
      <c r="BL269" s="29"/>
      <c r="BM269" s="36"/>
      <c r="BN269" s="36"/>
      <c r="BO269" s="36"/>
      <c r="BP269" s="29"/>
      <c r="BQ269" s="36"/>
      <c r="BR269" s="29"/>
      <c r="BS269" s="36"/>
      <c r="BT269" s="36"/>
      <c r="BU269" s="36"/>
      <c r="BV269" s="36"/>
    </row>
    <row r="270" spans="1:74" x14ac:dyDescent="0.25">
      <c r="A270" s="16">
        <v>268</v>
      </c>
      <c r="B270" s="16">
        <v>3</v>
      </c>
      <c r="C270" s="31" t="s">
        <v>723</v>
      </c>
      <c r="D270" s="40">
        <f>ноябрь!D270-декабрь!E270</f>
        <v>27.51864329468599</v>
      </c>
      <c r="E270" s="40">
        <f t="shared" si="4"/>
        <v>0</v>
      </c>
      <c r="F270" s="36"/>
      <c r="G270" s="36"/>
      <c r="H270" s="36"/>
      <c r="I270" s="27"/>
      <c r="J270" s="36"/>
      <c r="K270" s="36"/>
      <c r="L270" s="36"/>
      <c r="M270" s="36"/>
      <c r="N270" s="36"/>
      <c r="O270" s="29"/>
      <c r="P270" s="36"/>
      <c r="Q270" s="29"/>
      <c r="R270" s="36"/>
      <c r="S270" s="36"/>
      <c r="T270" s="36"/>
      <c r="U270" s="36"/>
      <c r="V270" s="36"/>
      <c r="W270" s="36"/>
      <c r="X270" s="36"/>
      <c r="Y270" s="29"/>
      <c r="Z270" s="36"/>
      <c r="AA270" s="66"/>
      <c r="AB270" s="36"/>
      <c r="AC270" s="36"/>
      <c r="AD270" s="36"/>
      <c r="AE270" s="36"/>
      <c r="AF270" s="36"/>
      <c r="AG270" s="36"/>
      <c r="AH270" s="29"/>
      <c r="AI270" s="36"/>
      <c r="AJ270" s="29"/>
      <c r="AK270" s="36"/>
      <c r="AL270" s="36"/>
      <c r="AM270" s="36"/>
      <c r="AN270" s="29"/>
      <c r="AO270" s="36"/>
      <c r="AP270" s="29"/>
      <c r="AQ270" s="36"/>
      <c r="AR270" s="29"/>
      <c r="AS270" s="36"/>
      <c r="AT270" s="36"/>
      <c r="AU270" s="36"/>
      <c r="AV270" s="29"/>
      <c r="AW270" s="36"/>
      <c r="AX270" s="36"/>
      <c r="AY270" s="36"/>
      <c r="AZ270" s="29"/>
      <c r="BA270" s="36"/>
      <c r="BB270" s="36"/>
      <c r="BC270" s="36"/>
      <c r="BD270" s="36"/>
      <c r="BE270" s="36"/>
      <c r="BF270" s="36"/>
      <c r="BG270" s="36"/>
      <c r="BH270" s="36"/>
      <c r="BI270" s="36"/>
      <c r="BJ270" s="29"/>
      <c r="BK270" s="36"/>
      <c r="BL270" s="29"/>
      <c r="BM270" s="36"/>
      <c r="BN270" s="36"/>
      <c r="BO270" s="36"/>
      <c r="BP270" s="29"/>
      <c r="BQ270" s="36"/>
      <c r="BR270" s="29"/>
      <c r="BS270" s="36"/>
      <c r="BT270" s="36"/>
      <c r="BU270" s="36"/>
      <c r="BV270" s="36"/>
    </row>
    <row r="271" spans="1:74" x14ac:dyDescent="0.25">
      <c r="A271" s="16">
        <v>269</v>
      </c>
      <c r="B271" s="16">
        <v>3</v>
      </c>
      <c r="C271" s="31" t="s">
        <v>724</v>
      </c>
      <c r="D271" s="40">
        <f>ноябрь!D271-декабрь!E271</f>
        <v>-150.71028330434788</v>
      </c>
      <c r="E271" s="40">
        <f t="shared" si="4"/>
        <v>0</v>
      </c>
      <c r="F271" s="36"/>
      <c r="G271" s="36"/>
      <c r="H271" s="36"/>
      <c r="I271" s="27"/>
      <c r="J271" s="36"/>
      <c r="K271" s="36"/>
      <c r="L271" s="36"/>
      <c r="M271" s="36"/>
      <c r="N271" s="36"/>
      <c r="O271" s="29"/>
      <c r="P271" s="36"/>
      <c r="Q271" s="29"/>
      <c r="R271" s="36"/>
      <c r="S271" s="36"/>
      <c r="T271" s="36"/>
      <c r="U271" s="36"/>
      <c r="V271" s="36"/>
      <c r="W271" s="36"/>
      <c r="X271" s="36"/>
      <c r="Y271" s="29"/>
      <c r="Z271" s="36"/>
      <c r="AA271" s="66"/>
      <c r="AB271" s="36"/>
      <c r="AC271" s="36"/>
      <c r="AD271" s="36"/>
      <c r="AE271" s="36"/>
      <c r="AF271" s="36"/>
      <c r="AG271" s="36"/>
      <c r="AH271" s="29"/>
      <c r="AI271" s="36"/>
      <c r="AJ271" s="29"/>
      <c r="AK271" s="36"/>
      <c r="AL271" s="36"/>
      <c r="AM271" s="36"/>
      <c r="AN271" s="29"/>
      <c r="AO271" s="36"/>
      <c r="AP271" s="29"/>
      <c r="AQ271" s="36"/>
      <c r="AR271" s="29"/>
      <c r="AS271" s="36"/>
      <c r="AT271" s="36"/>
      <c r="AU271" s="36"/>
      <c r="AV271" s="29"/>
      <c r="AW271" s="36"/>
      <c r="AX271" s="36"/>
      <c r="AY271" s="36"/>
      <c r="AZ271" s="29"/>
      <c r="BA271" s="36"/>
      <c r="BB271" s="36"/>
      <c r="BC271" s="36"/>
      <c r="BD271" s="36"/>
      <c r="BE271" s="36"/>
      <c r="BF271" s="36"/>
      <c r="BG271" s="36"/>
      <c r="BH271" s="36"/>
      <c r="BI271" s="36"/>
      <c r="BJ271" s="29"/>
      <c r="BK271" s="36"/>
      <c r="BL271" s="29"/>
      <c r="BM271" s="36"/>
      <c r="BN271" s="36"/>
      <c r="BO271" s="36"/>
      <c r="BP271" s="29"/>
      <c r="BQ271" s="36"/>
      <c r="BR271" s="29"/>
      <c r="BS271" s="36"/>
      <c r="BT271" s="36"/>
      <c r="BU271" s="36"/>
      <c r="BV271" s="36"/>
    </row>
    <row r="272" spans="1:74" x14ac:dyDescent="0.25">
      <c r="A272" s="16">
        <v>270</v>
      </c>
      <c r="B272" s="16">
        <v>3</v>
      </c>
      <c r="C272" s="31" t="s">
        <v>725</v>
      </c>
      <c r="D272" s="40">
        <f>ноябрь!D272-декабрь!E272</f>
        <v>-98.970458260869577</v>
      </c>
      <c r="E272" s="40">
        <f t="shared" si="4"/>
        <v>0</v>
      </c>
      <c r="F272" s="36"/>
      <c r="G272" s="36"/>
      <c r="H272" s="36"/>
      <c r="I272" s="27"/>
      <c r="J272" s="36"/>
      <c r="K272" s="36"/>
      <c r="L272" s="36"/>
      <c r="M272" s="36"/>
      <c r="N272" s="36"/>
      <c r="O272" s="29"/>
      <c r="P272" s="36"/>
      <c r="Q272" s="29"/>
      <c r="R272" s="36"/>
      <c r="S272" s="36"/>
      <c r="T272" s="36"/>
      <c r="U272" s="36"/>
      <c r="V272" s="36"/>
      <c r="W272" s="36"/>
      <c r="X272" s="36"/>
      <c r="Y272" s="29"/>
      <c r="Z272" s="36"/>
      <c r="AA272" s="66"/>
      <c r="AB272" s="36"/>
      <c r="AC272" s="36"/>
      <c r="AD272" s="36"/>
      <c r="AE272" s="36"/>
      <c r="AF272" s="36"/>
      <c r="AG272" s="36"/>
      <c r="AH272" s="29"/>
      <c r="AI272" s="36"/>
      <c r="AJ272" s="29"/>
      <c r="AK272" s="36"/>
      <c r="AL272" s="36"/>
      <c r="AM272" s="36"/>
      <c r="AN272" s="29"/>
      <c r="AO272" s="36"/>
      <c r="AP272" s="29"/>
      <c r="AQ272" s="36"/>
      <c r="AR272" s="29"/>
      <c r="AS272" s="36"/>
      <c r="AT272" s="36"/>
      <c r="AU272" s="36"/>
      <c r="AV272" s="29"/>
      <c r="AW272" s="36"/>
      <c r="AX272" s="36"/>
      <c r="AY272" s="36"/>
      <c r="AZ272" s="29"/>
      <c r="BA272" s="36"/>
      <c r="BB272" s="36"/>
      <c r="BC272" s="36"/>
      <c r="BD272" s="36"/>
      <c r="BE272" s="36"/>
      <c r="BF272" s="36"/>
      <c r="BG272" s="36"/>
      <c r="BH272" s="36"/>
      <c r="BI272" s="36"/>
      <c r="BJ272" s="29"/>
      <c r="BK272" s="36"/>
      <c r="BL272" s="29"/>
      <c r="BM272" s="36"/>
      <c r="BN272" s="36"/>
      <c r="BO272" s="36"/>
      <c r="BP272" s="29"/>
      <c r="BQ272" s="36"/>
      <c r="BR272" s="29"/>
      <c r="BS272" s="36"/>
      <c r="BT272" s="36"/>
      <c r="BU272" s="36"/>
      <c r="BV272" s="36"/>
    </row>
    <row r="273" spans="1:74" x14ac:dyDescent="0.25">
      <c r="A273" s="16">
        <v>271</v>
      </c>
      <c r="B273" s="16">
        <v>3</v>
      </c>
      <c r="C273" s="31" t="s">
        <v>726</v>
      </c>
      <c r="D273" s="40">
        <f>ноябрь!D273-декабрь!E273</f>
        <v>295.60393360386473</v>
      </c>
      <c r="E273" s="40">
        <f t="shared" si="4"/>
        <v>0</v>
      </c>
      <c r="F273" s="36"/>
      <c r="G273" s="36"/>
      <c r="H273" s="36"/>
      <c r="I273" s="27"/>
      <c r="J273" s="36"/>
      <c r="K273" s="36"/>
      <c r="L273" s="36"/>
      <c r="M273" s="36"/>
      <c r="N273" s="36"/>
      <c r="O273" s="29"/>
      <c r="P273" s="36"/>
      <c r="Q273" s="29"/>
      <c r="R273" s="36"/>
      <c r="S273" s="36"/>
      <c r="T273" s="36"/>
      <c r="U273" s="36"/>
      <c r="V273" s="36"/>
      <c r="W273" s="36"/>
      <c r="X273" s="36"/>
      <c r="Y273" s="29"/>
      <c r="Z273" s="36"/>
      <c r="AA273" s="66"/>
      <c r="AB273" s="36"/>
      <c r="AC273" s="36"/>
      <c r="AD273" s="36"/>
      <c r="AE273" s="36"/>
      <c r="AF273" s="36"/>
      <c r="AG273" s="36"/>
      <c r="AH273" s="29"/>
      <c r="AI273" s="36"/>
      <c r="AJ273" s="29"/>
      <c r="AK273" s="36"/>
      <c r="AL273" s="36"/>
      <c r="AM273" s="36"/>
      <c r="AN273" s="29"/>
      <c r="AO273" s="36"/>
      <c r="AP273" s="29"/>
      <c r="AQ273" s="36"/>
      <c r="AR273" s="29"/>
      <c r="AS273" s="36"/>
      <c r="AT273" s="36"/>
      <c r="AU273" s="36"/>
      <c r="AV273" s="29"/>
      <c r="AW273" s="36"/>
      <c r="AX273" s="36"/>
      <c r="AY273" s="36"/>
      <c r="AZ273" s="29"/>
      <c r="BA273" s="36"/>
      <c r="BB273" s="36"/>
      <c r="BC273" s="36"/>
      <c r="BD273" s="36"/>
      <c r="BE273" s="36"/>
      <c r="BF273" s="36"/>
      <c r="BG273" s="36"/>
      <c r="BH273" s="36"/>
      <c r="BI273" s="36"/>
      <c r="BJ273" s="29"/>
      <c r="BK273" s="36"/>
      <c r="BL273" s="29"/>
      <c r="BM273" s="36"/>
      <c r="BN273" s="36"/>
      <c r="BO273" s="36"/>
      <c r="BP273" s="29"/>
      <c r="BQ273" s="36"/>
      <c r="BR273" s="29"/>
      <c r="BS273" s="36"/>
      <c r="BT273" s="36"/>
      <c r="BU273" s="36"/>
      <c r="BV273" s="36"/>
    </row>
    <row r="274" spans="1:74" x14ac:dyDescent="0.25">
      <c r="A274" s="16">
        <v>272</v>
      </c>
      <c r="B274" s="16">
        <v>3</v>
      </c>
      <c r="C274" s="31" t="s">
        <v>727</v>
      </c>
      <c r="D274" s="40">
        <f>ноябрь!D274-декабрь!E274</f>
        <v>328.8788299806763</v>
      </c>
      <c r="E274" s="40">
        <f t="shared" si="4"/>
        <v>0</v>
      </c>
      <c r="F274" s="36"/>
      <c r="G274" s="36"/>
      <c r="H274" s="36"/>
      <c r="I274" s="27"/>
      <c r="J274" s="36"/>
      <c r="K274" s="36"/>
      <c r="L274" s="36"/>
      <c r="M274" s="36"/>
      <c r="N274" s="36"/>
      <c r="O274" s="29"/>
      <c r="P274" s="36"/>
      <c r="Q274" s="29"/>
      <c r="R274" s="36"/>
      <c r="S274" s="36"/>
      <c r="T274" s="36"/>
      <c r="U274" s="36"/>
      <c r="V274" s="36"/>
      <c r="W274" s="36"/>
      <c r="X274" s="36"/>
      <c r="Y274" s="29"/>
      <c r="Z274" s="36"/>
      <c r="AA274" s="66"/>
      <c r="AB274" s="36"/>
      <c r="AC274" s="36"/>
      <c r="AD274" s="36"/>
      <c r="AE274" s="36"/>
      <c r="AF274" s="36"/>
      <c r="AG274" s="36"/>
      <c r="AH274" s="29"/>
      <c r="AI274" s="36"/>
      <c r="AJ274" s="29"/>
      <c r="AK274" s="36"/>
      <c r="AL274" s="36"/>
      <c r="AM274" s="36"/>
      <c r="AN274" s="29"/>
      <c r="AO274" s="36"/>
      <c r="AP274" s="29"/>
      <c r="AQ274" s="36"/>
      <c r="AR274" s="29"/>
      <c r="AS274" s="36"/>
      <c r="AT274" s="36"/>
      <c r="AU274" s="36"/>
      <c r="AV274" s="29"/>
      <c r="AW274" s="36"/>
      <c r="AX274" s="36"/>
      <c r="AY274" s="36"/>
      <c r="AZ274" s="29"/>
      <c r="BA274" s="36"/>
      <c r="BB274" s="36"/>
      <c r="BC274" s="36"/>
      <c r="BD274" s="36"/>
      <c r="BE274" s="36"/>
      <c r="BF274" s="36"/>
      <c r="BG274" s="36"/>
      <c r="BH274" s="36"/>
      <c r="BI274" s="36"/>
      <c r="BJ274" s="29"/>
      <c r="BK274" s="36"/>
      <c r="BL274" s="29"/>
      <c r="BM274" s="36"/>
      <c r="BN274" s="36"/>
      <c r="BO274" s="36"/>
      <c r="BP274" s="29"/>
      <c r="BQ274" s="36"/>
      <c r="BR274" s="29"/>
      <c r="BS274" s="36"/>
      <c r="BT274" s="36"/>
      <c r="BU274" s="36"/>
      <c r="BV274" s="36"/>
    </row>
    <row r="275" spans="1:74" x14ac:dyDescent="0.25">
      <c r="A275" s="16">
        <v>273</v>
      </c>
      <c r="B275" s="16">
        <v>3</v>
      </c>
      <c r="C275" s="31" t="s">
        <v>728</v>
      </c>
      <c r="D275" s="40">
        <f>ноябрь!D275-декабрь!E275</f>
        <v>127.27398903381642</v>
      </c>
      <c r="E275" s="40">
        <f t="shared" si="4"/>
        <v>0</v>
      </c>
      <c r="F275" s="36"/>
      <c r="G275" s="36"/>
      <c r="H275" s="36"/>
      <c r="I275" s="27"/>
      <c r="J275" s="36"/>
      <c r="K275" s="36"/>
      <c r="L275" s="36"/>
      <c r="M275" s="36"/>
      <c r="N275" s="36"/>
      <c r="O275" s="29"/>
      <c r="P275" s="36"/>
      <c r="Q275" s="29"/>
      <c r="R275" s="36"/>
      <c r="S275" s="36"/>
      <c r="T275" s="36"/>
      <c r="U275" s="36"/>
      <c r="V275" s="36"/>
      <c r="W275" s="36"/>
      <c r="X275" s="36"/>
      <c r="Y275" s="29"/>
      <c r="Z275" s="36"/>
      <c r="AA275" s="66"/>
      <c r="AB275" s="36"/>
      <c r="AC275" s="36"/>
      <c r="AD275" s="36"/>
      <c r="AE275" s="36"/>
      <c r="AF275" s="36"/>
      <c r="AG275" s="36"/>
      <c r="AH275" s="29"/>
      <c r="AI275" s="36"/>
      <c r="AJ275" s="29"/>
      <c r="AK275" s="36"/>
      <c r="AL275" s="36"/>
      <c r="AM275" s="36"/>
      <c r="AN275" s="29"/>
      <c r="AO275" s="36"/>
      <c r="AP275" s="29"/>
      <c r="AQ275" s="36"/>
      <c r="AR275" s="29"/>
      <c r="AS275" s="36"/>
      <c r="AT275" s="36"/>
      <c r="AU275" s="36"/>
      <c r="AV275" s="29"/>
      <c r="AW275" s="36"/>
      <c r="AX275" s="36"/>
      <c r="AY275" s="36"/>
      <c r="AZ275" s="29"/>
      <c r="BA275" s="36"/>
      <c r="BB275" s="36"/>
      <c r="BC275" s="36"/>
      <c r="BD275" s="36"/>
      <c r="BE275" s="36"/>
      <c r="BF275" s="36"/>
      <c r="BG275" s="36"/>
      <c r="BH275" s="36"/>
      <c r="BI275" s="36"/>
      <c r="BJ275" s="29"/>
      <c r="BK275" s="36"/>
      <c r="BL275" s="29"/>
      <c r="BM275" s="36"/>
      <c r="BN275" s="36"/>
      <c r="BO275" s="36"/>
      <c r="BP275" s="29"/>
      <c r="BQ275" s="36"/>
      <c r="BR275" s="29"/>
      <c r="BS275" s="36"/>
      <c r="BT275" s="36"/>
      <c r="BU275" s="36"/>
      <c r="BV275" s="36"/>
    </row>
    <row r="276" spans="1:74" x14ac:dyDescent="0.25">
      <c r="A276" s="16">
        <v>274</v>
      </c>
      <c r="B276" s="16">
        <v>3</v>
      </c>
      <c r="C276" s="31" t="s">
        <v>729</v>
      </c>
      <c r="D276" s="40">
        <f>ноябрь!D276-декабрь!E276</f>
        <v>158.83013845410625</v>
      </c>
      <c r="E276" s="40">
        <f t="shared" si="4"/>
        <v>0</v>
      </c>
      <c r="F276" s="36"/>
      <c r="G276" s="36"/>
      <c r="H276" s="36"/>
      <c r="I276" s="27"/>
      <c r="J276" s="36"/>
      <c r="K276" s="36"/>
      <c r="L276" s="36"/>
      <c r="M276" s="36"/>
      <c r="N276" s="36"/>
      <c r="O276" s="29"/>
      <c r="P276" s="36"/>
      <c r="Q276" s="29"/>
      <c r="R276" s="36"/>
      <c r="S276" s="36"/>
      <c r="T276" s="36"/>
      <c r="U276" s="36"/>
      <c r="V276" s="36"/>
      <c r="W276" s="36"/>
      <c r="X276" s="36"/>
      <c r="Y276" s="29"/>
      <c r="Z276" s="36"/>
      <c r="AA276" s="66"/>
      <c r="AB276" s="36"/>
      <c r="AC276" s="36"/>
      <c r="AD276" s="36"/>
      <c r="AE276" s="36"/>
      <c r="AF276" s="36"/>
      <c r="AG276" s="36"/>
      <c r="AH276" s="29"/>
      <c r="AI276" s="36"/>
      <c r="AJ276" s="29"/>
      <c r="AK276" s="36"/>
      <c r="AL276" s="36"/>
      <c r="AM276" s="36"/>
      <c r="AN276" s="29"/>
      <c r="AO276" s="36"/>
      <c r="AP276" s="29"/>
      <c r="AQ276" s="36"/>
      <c r="AR276" s="29"/>
      <c r="AS276" s="36"/>
      <c r="AT276" s="36"/>
      <c r="AU276" s="36"/>
      <c r="AV276" s="29"/>
      <c r="AW276" s="36"/>
      <c r="AX276" s="36"/>
      <c r="AY276" s="36"/>
      <c r="AZ276" s="29"/>
      <c r="BA276" s="36"/>
      <c r="BB276" s="36"/>
      <c r="BC276" s="36"/>
      <c r="BD276" s="36"/>
      <c r="BE276" s="36"/>
      <c r="BF276" s="36"/>
      <c r="BG276" s="36"/>
      <c r="BH276" s="36"/>
      <c r="BI276" s="36"/>
      <c r="BJ276" s="29"/>
      <c r="BK276" s="36"/>
      <c r="BL276" s="29"/>
      <c r="BM276" s="36"/>
      <c r="BN276" s="36"/>
      <c r="BO276" s="36"/>
      <c r="BP276" s="29"/>
      <c r="BQ276" s="36"/>
      <c r="BR276" s="29"/>
      <c r="BS276" s="36"/>
      <c r="BT276" s="36"/>
      <c r="BU276" s="36"/>
      <c r="BV276" s="36"/>
    </row>
    <row r="277" spans="1:74" x14ac:dyDescent="0.25">
      <c r="A277" s="16">
        <v>275</v>
      </c>
      <c r="B277" s="16">
        <v>3</v>
      </c>
      <c r="C277" s="31" t="s">
        <v>730</v>
      </c>
      <c r="D277" s="40">
        <f>ноябрь!D277-декабрь!E277</f>
        <v>167.55042765217391</v>
      </c>
      <c r="E277" s="40">
        <f t="shared" si="4"/>
        <v>0</v>
      </c>
      <c r="F277" s="36"/>
      <c r="G277" s="36"/>
      <c r="H277" s="36"/>
      <c r="I277" s="27"/>
      <c r="J277" s="36"/>
      <c r="K277" s="36"/>
      <c r="L277" s="36"/>
      <c r="M277" s="36"/>
      <c r="N277" s="36"/>
      <c r="O277" s="29"/>
      <c r="P277" s="36"/>
      <c r="Q277" s="29"/>
      <c r="R277" s="36"/>
      <c r="S277" s="36"/>
      <c r="T277" s="36"/>
      <c r="U277" s="36"/>
      <c r="V277" s="36"/>
      <c r="W277" s="36"/>
      <c r="X277" s="36"/>
      <c r="Y277" s="29"/>
      <c r="Z277" s="36"/>
      <c r="AA277" s="66"/>
      <c r="AB277" s="36"/>
      <c r="AC277" s="36"/>
      <c r="AD277" s="36"/>
      <c r="AE277" s="36"/>
      <c r="AF277" s="36"/>
      <c r="AG277" s="36"/>
      <c r="AH277" s="29"/>
      <c r="AI277" s="36"/>
      <c r="AJ277" s="29"/>
      <c r="AK277" s="36"/>
      <c r="AL277" s="36"/>
      <c r="AM277" s="36"/>
      <c r="AN277" s="29"/>
      <c r="AO277" s="36"/>
      <c r="AP277" s="29"/>
      <c r="AQ277" s="36"/>
      <c r="AR277" s="29"/>
      <c r="AS277" s="36"/>
      <c r="AT277" s="36"/>
      <c r="AU277" s="36"/>
      <c r="AV277" s="29"/>
      <c r="AW277" s="36"/>
      <c r="AX277" s="36"/>
      <c r="AY277" s="36"/>
      <c r="AZ277" s="29"/>
      <c r="BA277" s="36"/>
      <c r="BB277" s="36"/>
      <c r="BC277" s="36"/>
      <c r="BD277" s="36"/>
      <c r="BE277" s="36"/>
      <c r="BF277" s="36"/>
      <c r="BG277" s="36"/>
      <c r="BH277" s="36"/>
      <c r="BI277" s="36"/>
      <c r="BJ277" s="29"/>
      <c r="BK277" s="36"/>
      <c r="BL277" s="29"/>
      <c r="BM277" s="36"/>
      <c r="BN277" s="36"/>
      <c r="BO277" s="36"/>
      <c r="BP277" s="29"/>
      <c r="BQ277" s="36"/>
      <c r="BR277" s="29"/>
      <c r="BS277" s="36"/>
      <c r="BT277" s="36"/>
      <c r="BU277" s="36"/>
      <c r="BV277" s="36"/>
    </row>
    <row r="278" spans="1:74" x14ac:dyDescent="0.25">
      <c r="A278" s="16">
        <v>276</v>
      </c>
      <c r="B278" s="16">
        <v>3</v>
      </c>
      <c r="C278" s="31" t="s">
        <v>731</v>
      </c>
      <c r="D278" s="40">
        <f>ноябрь!D278-декабрь!E278</f>
        <v>29.62561956521742</v>
      </c>
      <c r="E278" s="40">
        <f t="shared" si="4"/>
        <v>0</v>
      </c>
      <c r="F278" s="36"/>
      <c r="G278" s="36"/>
      <c r="H278" s="36"/>
      <c r="I278" s="27"/>
      <c r="J278" s="36"/>
      <c r="K278" s="36"/>
      <c r="L278" s="36"/>
      <c r="M278" s="36"/>
      <c r="N278" s="36"/>
      <c r="O278" s="29"/>
      <c r="P278" s="36"/>
      <c r="Q278" s="29"/>
      <c r="R278" s="36"/>
      <c r="S278" s="36"/>
      <c r="T278" s="36"/>
      <c r="U278" s="36"/>
      <c r="V278" s="36"/>
      <c r="W278" s="36"/>
      <c r="X278" s="36"/>
      <c r="Y278" s="29"/>
      <c r="Z278" s="36"/>
      <c r="AA278" s="66"/>
      <c r="AB278" s="36"/>
      <c r="AC278" s="36"/>
      <c r="AD278" s="36"/>
      <c r="AE278" s="36"/>
      <c r="AF278" s="36"/>
      <c r="AG278" s="36"/>
      <c r="AH278" s="29"/>
      <c r="AI278" s="36"/>
      <c r="AJ278" s="29"/>
      <c r="AK278" s="36"/>
      <c r="AL278" s="36"/>
      <c r="AM278" s="36"/>
      <c r="AN278" s="29"/>
      <c r="AO278" s="36"/>
      <c r="AP278" s="29"/>
      <c r="AQ278" s="36"/>
      <c r="AR278" s="29"/>
      <c r="AS278" s="36"/>
      <c r="AT278" s="36"/>
      <c r="AU278" s="36"/>
      <c r="AV278" s="29"/>
      <c r="AW278" s="36"/>
      <c r="AX278" s="36"/>
      <c r="AY278" s="36"/>
      <c r="AZ278" s="29"/>
      <c r="BA278" s="36"/>
      <c r="BB278" s="36"/>
      <c r="BC278" s="36"/>
      <c r="BD278" s="36"/>
      <c r="BE278" s="36"/>
      <c r="BF278" s="36"/>
      <c r="BG278" s="36"/>
      <c r="BH278" s="36"/>
      <c r="BI278" s="36"/>
      <c r="BJ278" s="29"/>
      <c r="BK278" s="36"/>
      <c r="BL278" s="29"/>
      <c r="BM278" s="36"/>
      <c r="BN278" s="36"/>
      <c r="BO278" s="36"/>
      <c r="BP278" s="29"/>
      <c r="BQ278" s="36"/>
      <c r="BR278" s="29"/>
      <c r="BS278" s="36"/>
      <c r="BT278" s="36"/>
      <c r="BU278" s="36"/>
      <c r="BV278" s="36"/>
    </row>
    <row r="279" spans="1:74" x14ac:dyDescent="0.25">
      <c r="A279" s="16">
        <v>277</v>
      </c>
      <c r="B279" s="16">
        <v>3</v>
      </c>
      <c r="C279" s="31" t="s">
        <v>732</v>
      </c>
      <c r="D279" s="40">
        <f>ноябрь!D279-декабрь!E279</f>
        <v>488.34687883091789</v>
      </c>
      <c r="E279" s="40">
        <f t="shared" si="4"/>
        <v>0</v>
      </c>
      <c r="F279" s="36"/>
      <c r="G279" s="36"/>
      <c r="H279" s="36"/>
      <c r="I279" s="27"/>
      <c r="J279" s="36"/>
      <c r="K279" s="36"/>
      <c r="L279" s="36"/>
      <c r="M279" s="36"/>
      <c r="N279" s="36"/>
      <c r="O279" s="29"/>
      <c r="P279" s="36"/>
      <c r="Q279" s="29"/>
      <c r="R279" s="36"/>
      <c r="S279" s="36"/>
      <c r="T279" s="36"/>
      <c r="U279" s="36"/>
      <c r="V279" s="36"/>
      <c r="W279" s="36"/>
      <c r="X279" s="36"/>
      <c r="Y279" s="29"/>
      <c r="Z279" s="36"/>
      <c r="AA279" s="66"/>
      <c r="AB279" s="36"/>
      <c r="AC279" s="36"/>
      <c r="AD279" s="36"/>
      <c r="AE279" s="36"/>
      <c r="AF279" s="36"/>
      <c r="AG279" s="36"/>
      <c r="AH279" s="29"/>
      <c r="AI279" s="36"/>
      <c r="AJ279" s="29"/>
      <c r="AK279" s="36"/>
      <c r="AL279" s="36"/>
      <c r="AM279" s="36"/>
      <c r="AN279" s="29"/>
      <c r="AO279" s="36"/>
      <c r="AP279" s="29"/>
      <c r="AQ279" s="36"/>
      <c r="AR279" s="29"/>
      <c r="AS279" s="36"/>
      <c r="AT279" s="36"/>
      <c r="AU279" s="36"/>
      <c r="AV279" s="29"/>
      <c r="AW279" s="36"/>
      <c r="AX279" s="36"/>
      <c r="AY279" s="36"/>
      <c r="AZ279" s="29"/>
      <c r="BA279" s="36"/>
      <c r="BB279" s="36"/>
      <c r="BC279" s="36"/>
      <c r="BD279" s="36"/>
      <c r="BE279" s="36"/>
      <c r="BF279" s="36"/>
      <c r="BG279" s="36"/>
      <c r="BH279" s="36"/>
      <c r="BI279" s="36"/>
      <c r="BJ279" s="29"/>
      <c r="BK279" s="36"/>
      <c r="BL279" s="29"/>
      <c r="BM279" s="36"/>
      <c r="BN279" s="36"/>
      <c r="BO279" s="36"/>
      <c r="BP279" s="29"/>
      <c r="BQ279" s="36"/>
      <c r="BR279" s="29"/>
      <c r="BS279" s="36"/>
      <c r="BT279" s="36"/>
      <c r="BU279" s="36"/>
      <c r="BV279" s="36"/>
    </row>
    <row r="280" spans="1:74" x14ac:dyDescent="0.25">
      <c r="A280" s="16">
        <v>278</v>
      </c>
      <c r="B280" s="16">
        <v>3</v>
      </c>
      <c r="C280" s="31" t="s">
        <v>733</v>
      </c>
      <c r="D280" s="40">
        <f>ноябрь!D280-декабрь!E280</f>
        <v>364.872383777778</v>
      </c>
      <c r="E280" s="40">
        <f t="shared" si="4"/>
        <v>0</v>
      </c>
      <c r="F280" s="36"/>
      <c r="G280" s="36"/>
      <c r="H280" s="36"/>
      <c r="I280" s="27"/>
      <c r="J280" s="36"/>
      <c r="K280" s="36"/>
      <c r="L280" s="36"/>
      <c r="M280" s="36"/>
      <c r="N280" s="36"/>
      <c r="O280" s="29"/>
      <c r="P280" s="36"/>
      <c r="Q280" s="29"/>
      <c r="R280" s="36"/>
      <c r="S280" s="36"/>
      <c r="T280" s="36"/>
      <c r="U280" s="36"/>
      <c r="V280" s="36"/>
      <c r="W280" s="36"/>
      <c r="X280" s="36"/>
      <c r="Y280" s="29"/>
      <c r="Z280" s="36"/>
      <c r="AA280" s="66"/>
      <c r="AB280" s="36"/>
      <c r="AC280" s="36"/>
      <c r="AD280" s="36"/>
      <c r="AE280" s="36"/>
      <c r="AF280" s="36"/>
      <c r="AG280" s="36"/>
      <c r="AH280" s="29"/>
      <c r="AI280" s="36"/>
      <c r="AJ280" s="29"/>
      <c r="AK280" s="36"/>
      <c r="AL280" s="36"/>
      <c r="AM280" s="36"/>
      <c r="AN280" s="29"/>
      <c r="AO280" s="36"/>
      <c r="AP280" s="29"/>
      <c r="AQ280" s="36"/>
      <c r="AR280" s="29"/>
      <c r="AS280" s="36"/>
      <c r="AT280" s="36"/>
      <c r="AU280" s="36"/>
      <c r="AV280" s="29"/>
      <c r="AW280" s="36"/>
      <c r="AX280" s="36"/>
      <c r="AY280" s="36"/>
      <c r="AZ280" s="29"/>
      <c r="BA280" s="36"/>
      <c r="BB280" s="36"/>
      <c r="BC280" s="36"/>
      <c r="BD280" s="36"/>
      <c r="BE280" s="36"/>
      <c r="BF280" s="36"/>
      <c r="BG280" s="36"/>
      <c r="BH280" s="36"/>
      <c r="BI280" s="36"/>
      <c r="BJ280" s="29"/>
      <c r="BK280" s="36"/>
      <c r="BL280" s="29"/>
      <c r="BM280" s="36"/>
      <c r="BN280" s="36"/>
      <c r="BO280" s="36"/>
      <c r="BP280" s="29"/>
      <c r="BQ280" s="36"/>
      <c r="BR280" s="29"/>
      <c r="BS280" s="36"/>
      <c r="BT280" s="36"/>
      <c r="BU280" s="36"/>
      <c r="BV280" s="36"/>
    </row>
    <row r="281" spans="1:74" x14ac:dyDescent="0.25">
      <c r="A281" s="16">
        <v>279</v>
      </c>
      <c r="B281" s="16">
        <v>1</v>
      </c>
      <c r="C281" s="31" t="s">
        <v>734</v>
      </c>
      <c r="D281" s="40">
        <f>ноябрь!D281-декабрь!E281</f>
        <v>2228.1543512463768</v>
      </c>
      <c r="E281" s="40">
        <f t="shared" si="4"/>
        <v>0</v>
      </c>
      <c r="F281" s="36"/>
      <c r="G281" s="36"/>
      <c r="H281" s="36"/>
      <c r="I281" s="27"/>
      <c r="J281" s="36"/>
      <c r="K281" s="36"/>
      <c r="L281" s="36"/>
      <c r="M281" s="36"/>
      <c r="N281" s="36"/>
      <c r="O281" s="29"/>
      <c r="P281" s="36"/>
      <c r="Q281" s="29"/>
      <c r="R281" s="36"/>
      <c r="S281" s="36"/>
      <c r="T281" s="36"/>
      <c r="U281" s="36"/>
      <c r="V281" s="36"/>
      <c r="W281" s="36"/>
      <c r="X281" s="36"/>
      <c r="Y281" s="29"/>
      <c r="Z281" s="36"/>
      <c r="AA281" s="66"/>
      <c r="AB281" s="36"/>
      <c r="AC281" s="36"/>
      <c r="AD281" s="36"/>
      <c r="AE281" s="36"/>
      <c r="AF281" s="36"/>
      <c r="AG281" s="36"/>
      <c r="AH281" s="29"/>
      <c r="AI281" s="36"/>
      <c r="AJ281" s="29"/>
      <c r="AK281" s="36"/>
      <c r="AL281" s="36"/>
      <c r="AM281" s="36"/>
      <c r="AN281" s="29"/>
      <c r="AO281" s="36"/>
      <c r="AP281" s="29"/>
      <c r="AQ281" s="36"/>
      <c r="AR281" s="29"/>
      <c r="AS281" s="36"/>
      <c r="AT281" s="36"/>
      <c r="AU281" s="36"/>
      <c r="AV281" s="29"/>
      <c r="AW281" s="36"/>
      <c r="AX281" s="36"/>
      <c r="AY281" s="36"/>
      <c r="AZ281" s="29"/>
      <c r="BA281" s="36"/>
      <c r="BB281" s="36"/>
      <c r="BC281" s="36"/>
      <c r="BD281" s="36"/>
      <c r="BE281" s="36"/>
      <c r="BF281" s="36"/>
      <c r="BG281" s="36"/>
      <c r="BH281" s="36"/>
      <c r="BI281" s="36"/>
      <c r="BJ281" s="29"/>
      <c r="BK281" s="36"/>
      <c r="BL281" s="29"/>
      <c r="BM281" s="36"/>
      <c r="BN281" s="36"/>
      <c r="BO281" s="36"/>
      <c r="BP281" s="29"/>
      <c r="BQ281" s="36"/>
      <c r="BR281" s="29"/>
      <c r="BS281" s="36"/>
      <c r="BT281" s="36"/>
      <c r="BU281" s="36"/>
      <c r="BV281" s="36"/>
    </row>
    <row r="282" spans="1:74" x14ac:dyDescent="0.25">
      <c r="A282" s="16">
        <v>280</v>
      </c>
      <c r="B282" s="16">
        <v>3</v>
      </c>
      <c r="C282" s="31" t="s">
        <v>735</v>
      </c>
      <c r="D282" s="40">
        <f>ноябрь!D282-декабрь!E282</f>
        <v>-276.64202945893726</v>
      </c>
      <c r="E282" s="40">
        <f t="shared" si="4"/>
        <v>0</v>
      </c>
      <c r="F282" s="36"/>
      <c r="G282" s="36"/>
      <c r="H282" s="36"/>
      <c r="I282" s="27"/>
      <c r="J282" s="36"/>
      <c r="K282" s="36"/>
      <c r="L282" s="36"/>
      <c r="M282" s="36"/>
      <c r="N282" s="36"/>
      <c r="O282" s="29"/>
      <c r="P282" s="36"/>
      <c r="Q282" s="29"/>
      <c r="R282" s="36"/>
      <c r="S282" s="36"/>
      <c r="T282" s="36"/>
      <c r="U282" s="36"/>
      <c r="V282" s="36"/>
      <c r="W282" s="36"/>
      <c r="X282" s="36"/>
      <c r="Y282" s="29"/>
      <c r="Z282" s="36"/>
      <c r="AA282" s="66"/>
      <c r="AB282" s="36"/>
      <c r="AC282" s="36"/>
      <c r="AD282" s="36"/>
      <c r="AE282" s="36"/>
      <c r="AF282" s="36"/>
      <c r="AG282" s="36"/>
      <c r="AH282" s="29"/>
      <c r="AI282" s="36"/>
      <c r="AJ282" s="29"/>
      <c r="AK282" s="36"/>
      <c r="AL282" s="36"/>
      <c r="AM282" s="36"/>
      <c r="AN282" s="29"/>
      <c r="AO282" s="36"/>
      <c r="AP282" s="29"/>
      <c r="AQ282" s="36"/>
      <c r="AR282" s="29"/>
      <c r="AS282" s="36"/>
      <c r="AT282" s="36"/>
      <c r="AU282" s="36"/>
      <c r="AV282" s="29"/>
      <c r="AW282" s="36"/>
      <c r="AX282" s="36"/>
      <c r="AY282" s="36"/>
      <c r="AZ282" s="29"/>
      <c r="BA282" s="36"/>
      <c r="BB282" s="36"/>
      <c r="BC282" s="36"/>
      <c r="BD282" s="36"/>
      <c r="BE282" s="36"/>
      <c r="BF282" s="36"/>
      <c r="BG282" s="36"/>
      <c r="BH282" s="36"/>
      <c r="BI282" s="36"/>
      <c r="BJ282" s="29"/>
      <c r="BK282" s="36"/>
      <c r="BL282" s="29"/>
      <c r="BM282" s="36"/>
      <c r="BN282" s="36"/>
      <c r="BO282" s="36"/>
      <c r="BP282" s="29"/>
      <c r="BQ282" s="36"/>
      <c r="BR282" s="29"/>
      <c r="BS282" s="36"/>
      <c r="BT282" s="36"/>
      <c r="BU282" s="36"/>
      <c r="BV282" s="36"/>
    </row>
    <row r="283" spans="1:74" x14ac:dyDescent="0.25">
      <c r="A283" s="16">
        <v>281</v>
      </c>
      <c r="B283" s="16">
        <v>3</v>
      </c>
      <c r="C283" s="31" t="s">
        <v>929</v>
      </c>
      <c r="D283" s="40">
        <f>ноябрь!D283-декабрь!E283</f>
        <v>71.430290579710146</v>
      </c>
      <c r="E283" s="40">
        <f t="shared" si="4"/>
        <v>0</v>
      </c>
      <c r="F283" s="36"/>
      <c r="G283" s="36"/>
      <c r="H283" s="36"/>
      <c r="I283" s="27"/>
      <c r="J283" s="36"/>
      <c r="K283" s="36"/>
      <c r="L283" s="36"/>
      <c r="M283" s="36"/>
      <c r="N283" s="36"/>
      <c r="O283" s="29"/>
      <c r="P283" s="36"/>
      <c r="Q283" s="29"/>
      <c r="R283" s="36"/>
      <c r="S283" s="36"/>
      <c r="T283" s="36"/>
      <c r="U283" s="36"/>
      <c r="V283" s="36"/>
      <c r="W283" s="36"/>
      <c r="X283" s="36"/>
      <c r="Y283" s="29"/>
      <c r="Z283" s="36"/>
      <c r="AA283" s="66"/>
      <c r="AB283" s="36"/>
      <c r="AC283" s="36"/>
      <c r="AD283" s="36"/>
      <c r="AE283" s="36"/>
      <c r="AF283" s="36"/>
      <c r="AG283" s="36"/>
      <c r="AH283" s="29"/>
      <c r="AI283" s="36"/>
      <c r="AJ283" s="29"/>
      <c r="AK283" s="36"/>
      <c r="AL283" s="36"/>
      <c r="AM283" s="36"/>
      <c r="AN283" s="29"/>
      <c r="AO283" s="36"/>
      <c r="AP283" s="29"/>
      <c r="AQ283" s="36"/>
      <c r="AR283" s="29"/>
      <c r="AS283" s="36"/>
      <c r="AT283" s="36"/>
      <c r="AU283" s="36"/>
      <c r="AV283" s="29"/>
      <c r="AW283" s="36"/>
      <c r="AX283" s="36"/>
      <c r="AY283" s="36"/>
      <c r="AZ283" s="29"/>
      <c r="BA283" s="36"/>
      <c r="BB283" s="36"/>
      <c r="BC283" s="36"/>
      <c r="BD283" s="36"/>
      <c r="BE283" s="36"/>
      <c r="BF283" s="36"/>
      <c r="BG283" s="36"/>
      <c r="BH283" s="36"/>
      <c r="BI283" s="36"/>
      <c r="BJ283" s="29"/>
      <c r="BK283" s="36"/>
      <c r="BL283" s="29"/>
      <c r="BM283" s="36"/>
      <c r="BN283" s="36"/>
      <c r="BO283" s="36"/>
      <c r="BP283" s="29"/>
      <c r="BQ283" s="36"/>
      <c r="BR283" s="29"/>
      <c r="BS283" s="36"/>
      <c r="BT283" s="36"/>
      <c r="BU283" s="36"/>
      <c r="BV283" s="36"/>
    </row>
    <row r="284" spans="1:74" x14ac:dyDescent="0.25">
      <c r="A284" s="16">
        <v>282</v>
      </c>
      <c r="B284" s="16">
        <v>3</v>
      </c>
      <c r="C284" s="31" t="s">
        <v>736</v>
      </c>
      <c r="D284" s="40">
        <f>ноябрь!D284-декабрь!E284</f>
        <v>688.38398732367102</v>
      </c>
      <c r="E284" s="40">
        <f t="shared" si="4"/>
        <v>0</v>
      </c>
      <c r="F284" s="36"/>
      <c r="G284" s="36"/>
      <c r="H284" s="36"/>
      <c r="I284" s="27"/>
      <c r="J284" s="36"/>
      <c r="K284" s="36"/>
      <c r="L284" s="36"/>
      <c r="M284" s="36"/>
      <c r="N284" s="36"/>
      <c r="O284" s="29"/>
      <c r="P284" s="36"/>
      <c r="Q284" s="29"/>
      <c r="R284" s="36"/>
      <c r="S284" s="36"/>
      <c r="T284" s="36"/>
      <c r="U284" s="36"/>
      <c r="V284" s="36"/>
      <c r="W284" s="36"/>
      <c r="X284" s="36"/>
      <c r="Y284" s="29"/>
      <c r="Z284" s="36"/>
      <c r="AA284" s="66"/>
      <c r="AB284" s="36"/>
      <c r="AC284" s="36"/>
      <c r="AD284" s="36"/>
      <c r="AE284" s="36"/>
      <c r="AF284" s="36"/>
      <c r="AG284" s="36"/>
      <c r="AH284" s="29"/>
      <c r="AI284" s="36"/>
      <c r="AJ284" s="29"/>
      <c r="AK284" s="36"/>
      <c r="AL284" s="36"/>
      <c r="AM284" s="36"/>
      <c r="AN284" s="29"/>
      <c r="AO284" s="36"/>
      <c r="AP284" s="29"/>
      <c r="AQ284" s="36"/>
      <c r="AR284" s="29"/>
      <c r="AS284" s="36"/>
      <c r="AT284" s="36"/>
      <c r="AU284" s="36"/>
      <c r="AV284" s="29"/>
      <c r="AW284" s="36"/>
      <c r="AX284" s="36"/>
      <c r="AY284" s="36"/>
      <c r="AZ284" s="29"/>
      <c r="BA284" s="36"/>
      <c r="BB284" s="36"/>
      <c r="BC284" s="36"/>
      <c r="BD284" s="36"/>
      <c r="BE284" s="36"/>
      <c r="BF284" s="36"/>
      <c r="BG284" s="36"/>
      <c r="BH284" s="36"/>
      <c r="BI284" s="36"/>
      <c r="BJ284" s="29"/>
      <c r="BK284" s="36"/>
      <c r="BL284" s="29"/>
      <c r="BM284" s="36"/>
      <c r="BN284" s="36"/>
      <c r="BO284" s="36"/>
      <c r="BP284" s="29"/>
      <c r="BQ284" s="36"/>
      <c r="BR284" s="29"/>
      <c r="BS284" s="36"/>
      <c r="BT284" s="36"/>
      <c r="BU284" s="36"/>
      <c r="BV284" s="36"/>
    </row>
    <row r="285" spans="1:74" x14ac:dyDescent="0.25">
      <c r="A285" s="16">
        <v>283</v>
      </c>
      <c r="B285" s="16">
        <v>3</v>
      </c>
      <c r="C285" s="31" t="s">
        <v>1061</v>
      </c>
      <c r="D285" s="40">
        <f>ноябрь!D285-декабрь!E285</f>
        <v>435.92901311111103</v>
      </c>
      <c r="E285" s="40">
        <f t="shared" si="4"/>
        <v>0</v>
      </c>
      <c r="F285" s="36"/>
      <c r="G285" s="36"/>
      <c r="H285" s="36"/>
      <c r="I285" s="27"/>
      <c r="J285" s="36"/>
      <c r="K285" s="36"/>
      <c r="L285" s="36"/>
      <c r="M285" s="36"/>
      <c r="N285" s="36"/>
      <c r="O285" s="29"/>
      <c r="P285" s="36"/>
      <c r="Q285" s="29"/>
      <c r="R285" s="36"/>
      <c r="S285" s="36"/>
      <c r="T285" s="36"/>
      <c r="U285" s="36"/>
      <c r="V285" s="36"/>
      <c r="W285" s="36"/>
      <c r="X285" s="36"/>
      <c r="Y285" s="29"/>
      <c r="Z285" s="36"/>
      <c r="AA285" s="66"/>
      <c r="AB285" s="36"/>
      <c r="AC285" s="36"/>
      <c r="AD285" s="36"/>
      <c r="AE285" s="36"/>
      <c r="AF285" s="36"/>
      <c r="AG285" s="36"/>
      <c r="AH285" s="29"/>
      <c r="AI285" s="36"/>
      <c r="AJ285" s="29"/>
      <c r="AK285" s="36"/>
      <c r="AL285" s="36"/>
      <c r="AM285" s="36"/>
      <c r="AN285" s="29"/>
      <c r="AO285" s="36"/>
      <c r="AP285" s="29"/>
      <c r="AQ285" s="36"/>
      <c r="AR285" s="29"/>
      <c r="AS285" s="36"/>
      <c r="AT285" s="36"/>
      <c r="AU285" s="36"/>
      <c r="AV285" s="29"/>
      <c r="AW285" s="36"/>
      <c r="AX285" s="36"/>
      <c r="AY285" s="36"/>
      <c r="AZ285" s="29"/>
      <c r="BA285" s="36"/>
      <c r="BB285" s="36"/>
      <c r="BC285" s="36"/>
      <c r="BD285" s="36"/>
      <c r="BE285" s="36"/>
      <c r="BF285" s="36"/>
      <c r="BG285" s="36"/>
      <c r="BH285" s="36"/>
      <c r="BI285" s="36"/>
      <c r="BJ285" s="29"/>
      <c r="BK285" s="36"/>
      <c r="BL285" s="29"/>
      <c r="BM285" s="36"/>
      <c r="BN285" s="36"/>
      <c r="BO285" s="36"/>
      <c r="BP285" s="29"/>
      <c r="BQ285" s="36"/>
      <c r="BR285" s="29"/>
      <c r="BS285" s="36"/>
      <c r="BT285" s="36"/>
      <c r="BU285" s="36"/>
      <c r="BV285" s="36"/>
    </row>
    <row r="286" spans="1:74" x14ac:dyDescent="0.25">
      <c r="A286" s="16">
        <v>284</v>
      </c>
      <c r="B286" s="16">
        <v>3</v>
      </c>
      <c r="C286" s="31" t="s">
        <v>738</v>
      </c>
      <c r="D286" s="40">
        <f>ноябрь!D286-декабрь!E286</f>
        <v>126.18855552657004</v>
      </c>
      <c r="E286" s="40">
        <f t="shared" si="4"/>
        <v>0</v>
      </c>
      <c r="F286" s="36"/>
      <c r="G286" s="36"/>
      <c r="H286" s="36"/>
      <c r="I286" s="27"/>
      <c r="J286" s="36"/>
      <c r="K286" s="36"/>
      <c r="L286" s="36"/>
      <c r="M286" s="36"/>
      <c r="N286" s="36"/>
      <c r="O286" s="29"/>
      <c r="P286" s="36"/>
      <c r="Q286" s="29"/>
      <c r="R286" s="36"/>
      <c r="S286" s="36"/>
      <c r="T286" s="36"/>
      <c r="U286" s="36"/>
      <c r="V286" s="36"/>
      <c r="W286" s="36"/>
      <c r="X286" s="36"/>
      <c r="Y286" s="29"/>
      <c r="Z286" s="36"/>
      <c r="AA286" s="66"/>
      <c r="AB286" s="36"/>
      <c r="AC286" s="36"/>
      <c r="AD286" s="36"/>
      <c r="AE286" s="36"/>
      <c r="AF286" s="36"/>
      <c r="AG286" s="36"/>
      <c r="AH286" s="29"/>
      <c r="AI286" s="36"/>
      <c r="AJ286" s="29"/>
      <c r="AK286" s="36"/>
      <c r="AL286" s="36"/>
      <c r="AM286" s="36"/>
      <c r="AN286" s="29"/>
      <c r="AO286" s="36"/>
      <c r="AP286" s="29"/>
      <c r="AQ286" s="36"/>
      <c r="AR286" s="29"/>
      <c r="AS286" s="36"/>
      <c r="AT286" s="36"/>
      <c r="AU286" s="36"/>
      <c r="AV286" s="29"/>
      <c r="AW286" s="36"/>
      <c r="AX286" s="36"/>
      <c r="AY286" s="36"/>
      <c r="AZ286" s="29"/>
      <c r="BA286" s="36"/>
      <c r="BB286" s="36"/>
      <c r="BC286" s="36"/>
      <c r="BD286" s="36"/>
      <c r="BE286" s="36"/>
      <c r="BF286" s="36"/>
      <c r="BG286" s="36"/>
      <c r="BH286" s="36"/>
      <c r="BI286" s="36"/>
      <c r="BJ286" s="29"/>
      <c r="BK286" s="36"/>
      <c r="BL286" s="29"/>
      <c r="BM286" s="36"/>
      <c r="BN286" s="36"/>
      <c r="BO286" s="36"/>
      <c r="BP286" s="29"/>
      <c r="BQ286" s="36"/>
      <c r="BR286" s="29"/>
      <c r="BS286" s="36"/>
      <c r="BT286" s="36"/>
      <c r="BU286" s="36"/>
      <c r="BV286" s="36"/>
    </row>
    <row r="287" spans="1:74" x14ac:dyDescent="0.25">
      <c r="A287" s="16">
        <v>285</v>
      </c>
      <c r="B287" s="16">
        <v>3</v>
      </c>
      <c r="C287" s="31" t="s">
        <v>739</v>
      </c>
      <c r="D287" s="40">
        <f>ноябрь!D287-декабрь!E287</f>
        <v>-250.23559480193245</v>
      </c>
      <c r="E287" s="40">
        <f t="shared" si="4"/>
        <v>0</v>
      </c>
      <c r="F287" s="36"/>
      <c r="G287" s="36"/>
      <c r="H287" s="36"/>
      <c r="I287" s="27"/>
      <c r="J287" s="36"/>
      <c r="K287" s="36"/>
      <c r="L287" s="36"/>
      <c r="M287" s="36"/>
      <c r="N287" s="36"/>
      <c r="O287" s="29"/>
      <c r="P287" s="36"/>
      <c r="Q287" s="29"/>
      <c r="R287" s="36"/>
      <c r="S287" s="36"/>
      <c r="T287" s="36"/>
      <c r="U287" s="36"/>
      <c r="V287" s="36"/>
      <c r="W287" s="36"/>
      <c r="X287" s="36"/>
      <c r="Y287" s="29"/>
      <c r="Z287" s="36"/>
      <c r="AA287" s="66"/>
      <c r="AB287" s="36"/>
      <c r="AC287" s="36"/>
      <c r="AD287" s="36"/>
      <c r="AE287" s="36"/>
      <c r="AF287" s="36"/>
      <c r="AG287" s="36"/>
      <c r="AH287" s="29"/>
      <c r="AI287" s="36"/>
      <c r="AJ287" s="29"/>
      <c r="AK287" s="36"/>
      <c r="AL287" s="36"/>
      <c r="AM287" s="36"/>
      <c r="AN287" s="29"/>
      <c r="AO287" s="36"/>
      <c r="AP287" s="29"/>
      <c r="AQ287" s="36"/>
      <c r="AR287" s="29"/>
      <c r="AS287" s="36"/>
      <c r="AT287" s="36"/>
      <c r="AU287" s="36"/>
      <c r="AV287" s="29"/>
      <c r="AW287" s="36"/>
      <c r="AX287" s="36"/>
      <c r="AY287" s="36"/>
      <c r="AZ287" s="29"/>
      <c r="BA287" s="36"/>
      <c r="BB287" s="36"/>
      <c r="BC287" s="36"/>
      <c r="BD287" s="36"/>
      <c r="BE287" s="36"/>
      <c r="BF287" s="36"/>
      <c r="BG287" s="36"/>
      <c r="BH287" s="36"/>
      <c r="BI287" s="36"/>
      <c r="BJ287" s="29"/>
      <c r="BK287" s="36"/>
      <c r="BL287" s="29"/>
      <c r="BM287" s="36"/>
      <c r="BN287" s="36"/>
      <c r="BO287" s="36"/>
      <c r="BP287" s="29"/>
      <c r="BQ287" s="36"/>
      <c r="BR287" s="29"/>
      <c r="BS287" s="36"/>
      <c r="BT287" s="36"/>
      <c r="BU287" s="36"/>
      <c r="BV287" s="36"/>
    </row>
    <row r="288" spans="1:74" x14ac:dyDescent="0.25">
      <c r="A288" s="16">
        <v>286</v>
      </c>
      <c r="B288" s="16">
        <v>3</v>
      </c>
      <c r="C288" s="31" t="s">
        <v>740</v>
      </c>
      <c r="D288" s="40">
        <f>ноябрь!D288-декабрь!E288</f>
        <v>-51.726502560386479</v>
      </c>
      <c r="E288" s="40">
        <f t="shared" si="4"/>
        <v>0</v>
      </c>
      <c r="F288" s="36"/>
      <c r="G288" s="36"/>
      <c r="H288" s="36"/>
      <c r="I288" s="27"/>
      <c r="J288" s="36"/>
      <c r="K288" s="36"/>
      <c r="L288" s="36"/>
      <c r="M288" s="36"/>
      <c r="N288" s="36"/>
      <c r="O288" s="29"/>
      <c r="P288" s="36"/>
      <c r="Q288" s="29"/>
      <c r="R288" s="36"/>
      <c r="S288" s="36"/>
      <c r="T288" s="36"/>
      <c r="U288" s="36"/>
      <c r="V288" s="36"/>
      <c r="W288" s="36"/>
      <c r="X288" s="36"/>
      <c r="Y288" s="29"/>
      <c r="Z288" s="36"/>
      <c r="AA288" s="66"/>
      <c r="AB288" s="36"/>
      <c r="AC288" s="36"/>
      <c r="AD288" s="36"/>
      <c r="AE288" s="36"/>
      <c r="AF288" s="36"/>
      <c r="AG288" s="36"/>
      <c r="AH288" s="29"/>
      <c r="AI288" s="36"/>
      <c r="AJ288" s="29"/>
      <c r="AK288" s="36"/>
      <c r="AL288" s="36"/>
      <c r="AM288" s="36"/>
      <c r="AN288" s="29"/>
      <c r="AO288" s="36"/>
      <c r="AP288" s="29"/>
      <c r="AQ288" s="36"/>
      <c r="AR288" s="29"/>
      <c r="AS288" s="36"/>
      <c r="AT288" s="36"/>
      <c r="AU288" s="36"/>
      <c r="AV288" s="29"/>
      <c r="AW288" s="36"/>
      <c r="AX288" s="36"/>
      <c r="AY288" s="36"/>
      <c r="AZ288" s="29"/>
      <c r="BA288" s="36"/>
      <c r="BB288" s="36"/>
      <c r="BC288" s="36"/>
      <c r="BD288" s="36"/>
      <c r="BE288" s="36"/>
      <c r="BF288" s="36"/>
      <c r="BG288" s="36"/>
      <c r="BH288" s="36"/>
      <c r="BI288" s="36"/>
      <c r="BJ288" s="29"/>
      <c r="BK288" s="36"/>
      <c r="BL288" s="29"/>
      <c r="BM288" s="36"/>
      <c r="BN288" s="36"/>
      <c r="BO288" s="36"/>
      <c r="BP288" s="29"/>
      <c r="BQ288" s="36"/>
      <c r="BR288" s="29"/>
      <c r="BS288" s="36"/>
      <c r="BT288" s="36"/>
      <c r="BU288" s="36"/>
      <c r="BV288" s="36"/>
    </row>
    <row r="289" spans="1:74" x14ac:dyDescent="0.25">
      <c r="A289" s="16">
        <v>287</v>
      </c>
      <c r="B289" s="16">
        <v>2</v>
      </c>
      <c r="C289" s="31" t="s">
        <v>741</v>
      </c>
      <c r="D289" s="40">
        <f>ноябрь!D289-декабрь!E289</f>
        <v>-175.54081410628021</v>
      </c>
      <c r="E289" s="40">
        <f t="shared" si="4"/>
        <v>0</v>
      </c>
      <c r="F289" s="36"/>
      <c r="G289" s="36"/>
      <c r="H289" s="36"/>
      <c r="I289" s="27"/>
      <c r="J289" s="36"/>
      <c r="K289" s="36"/>
      <c r="L289" s="36"/>
      <c r="M289" s="36"/>
      <c r="N289" s="36"/>
      <c r="O289" s="29"/>
      <c r="P289" s="36"/>
      <c r="Q289" s="29"/>
      <c r="R289" s="36"/>
      <c r="S289" s="36"/>
      <c r="T289" s="36"/>
      <c r="U289" s="36"/>
      <c r="V289" s="36"/>
      <c r="W289" s="36"/>
      <c r="X289" s="36"/>
      <c r="Y289" s="29"/>
      <c r="Z289" s="36"/>
      <c r="AA289" s="66"/>
      <c r="AB289" s="36"/>
      <c r="AC289" s="36"/>
      <c r="AD289" s="36"/>
      <c r="AE289" s="36"/>
      <c r="AF289" s="36"/>
      <c r="AG289" s="36"/>
      <c r="AH289" s="29"/>
      <c r="AI289" s="36"/>
      <c r="AJ289" s="29"/>
      <c r="AK289" s="36"/>
      <c r="AL289" s="36"/>
      <c r="AM289" s="36"/>
      <c r="AN289" s="29"/>
      <c r="AO289" s="36"/>
      <c r="AP289" s="29"/>
      <c r="AQ289" s="36"/>
      <c r="AR289" s="29"/>
      <c r="AS289" s="36"/>
      <c r="AT289" s="36"/>
      <c r="AU289" s="36"/>
      <c r="AV289" s="29"/>
      <c r="AW289" s="36"/>
      <c r="AX289" s="36"/>
      <c r="AY289" s="36"/>
      <c r="AZ289" s="29"/>
      <c r="BA289" s="36"/>
      <c r="BB289" s="36"/>
      <c r="BC289" s="36"/>
      <c r="BD289" s="36"/>
      <c r="BE289" s="36"/>
      <c r="BF289" s="36"/>
      <c r="BG289" s="36"/>
      <c r="BH289" s="36"/>
      <c r="BI289" s="36"/>
      <c r="BJ289" s="29"/>
      <c r="BK289" s="36"/>
      <c r="BL289" s="29"/>
      <c r="BM289" s="36"/>
      <c r="BN289" s="36"/>
      <c r="BO289" s="36"/>
      <c r="BP289" s="29"/>
      <c r="BQ289" s="36"/>
      <c r="BR289" s="29"/>
      <c r="BS289" s="36"/>
      <c r="BT289" s="36"/>
      <c r="BU289" s="36"/>
      <c r="BV289" s="36"/>
    </row>
    <row r="290" spans="1:74" x14ac:dyDescent="0.25">
      <c r="A290" s="16">
        <v>288</v>
      </c>
      <c r="B290" s="16">
        <v>2</v>
      </c>
      <c r="C290" s="31" t="s">
        <v>742</v>
      </c>
      <c r="D290" s="40">
        <f>ноябрь!D290-декабрь!E290</f>
        <v>436.82692543961349</v>
      </c>
      <c r="E290" s="40">
        <f t="shared" si="4"/>
        <v>0</v>
      </c>
      <c r="F290" s="36"/>
      <c r="G290" s="36"/>
      <c r="H290" s="36"/>
      <c r="I290" s="27"/>
      <c r="J290" s="36"/>
      <c r="K290" s="36"/>
      <c r="L290" s="36"/>
      <c r="M290" s="36"/>
      <c r="N290" s="36"/>
      <c r="O290" s="29"/>
      <c r="P290" s="36"/>
      <c r="Q290" s="29"/>
      <c r="R290" s="36"/>
      <c r="S290" s="36"/>
      <c r="T290" s="36"/>
      <c r="U290" s="36"/>
      <c r="V290" s="36"/>
      <c r="W290" s="36"/>
      <c r="X290" s="36"/>
      <c r="Y290" s="29"/>
      <c r="Z290" s="36"/>
      <c r="AA290" s="66"/>
      <c r="AB290" s="36"/>
      <c r="AC290" s="36"/>
      <c r="AD290" s="36"/>
      <c r="AE290" s="36"/>
      <c r="AF290" s="36"/>
      <c r="AG290" s="36"/>
      <c r="AH290" s="29"/>
      <c r="AI290" s="36"/>
      <c r="AJ290" s="29"/>
      <c r="AK290" s="36"/>
      <c r="AL290" s="36"/>
      <c r="AM290" s="36"/>
      <c r="AN290" s="29"/>
      <c r="AO290" s="36"/>
      <c r="AP290" s="29"/>
      <c r="AQ290" s="36"/>
      <c r="AR290" s="29"/>
      <c r="AS290" s="36"/>
      <c r="AT290" s="36"/>
      <c r="AU290" s="36"/>
      <c r="AV290" s="29"/>
      <c r="AW290" s="36"/>
      <c r="AX290" s="36"/>
      <c r="AY290" s="36"/>
      <c r="AZ290" s="29"/>
      <c r="BA290" s="36"/>
      <c r="BB290" s="36"/>
      <c r="BC290" s="36"/>
      <c r="BD290" s="36"/>
      <c r="BE290" s="36"/>
      <c r="BF290" s="36"/>
      <c r="BG290" s="36"/>
      <c r="BH290" s="36"/>
      <c r="BI290" s="36"/>
      <c r="BJ290" s="29"/>
      <c r="BK290" s="36"/>
      <c r="BL290" s="29"/>
      <c r="BM290" s="36"/>
      <c r="BN290" s="36"/>
      <c r="BO290" s="36"/>
      <c r="BP290" s="29"/>
      <c r="BQ290" s="36"/>
      <c r="BR290" s="29"/>
      <c r="BS290" s="36"/>
      <c r="BT290" s="36"/>
      <c r="BU290" s="36"/>
      <c r="BV290" s="36"/>
    </row>
    <row r="291" spans="1:74" x14ac:dyDescent="0.25">
      <c r="A291" s="16">
        <v>289</v>
      </c>
      <c r="B291" s="16">
        <v>2</v>
      </c>
      <c r="C291" s="31" t="s">
        <v>743</v>
      </c>
      <c r="D291" s="40">
        <f>ноябрь!D291-декабрь!E291</f>
        <v>-3.7266671014492729</v>
      </c>
      <c r="E291" s="40">
        <f t="shared" si="4"/>
        <v>0</v>
      </c>
      <c r="F291" s="36"/>
      <c r="G291" s="36"/>
      <c r="H291" s="36"/>
      <c r="I291" s="27"/>
      <c r="J291" s="36"/>
      <c r="K291" s="36"/>
      <c r="L291" s="36"/>
      <c r="M291" s="36"/>
      <c r="N291" s="36"/>
      <c r="O291" s="29"/>
      <c r="P291" s="36"/>
      <c r="Q291" s="29"/>
      <c r="R291" s="36"/>
      <c r="S291" s="36"/>
      <c r="T291" s="36"/>
      <c r="U291" s="36"/>
      <c r="V291" s="36"/>
      <c r="W291" s="36"/>
      <c r="X291" s="36"/>
      <c r="Y291" s="29"/>
      <c r="Z291" s="36"/>
      <c r="AA291" s="66"/>
      <c r="AB291" s="36"/>
      <c r="AC291" s="36"/>
      <c r="AD291" s="36"/>
      <c r="AE291" s="36"/>
      <c r="AF291" s="36"/>
      <c r="AG291" s="36"/>
      <c r="AH291" s="29"/>
      <c r="AI291" s="36"/>
      <c r="AJ291" s="29"/>
      <c r="AK291" s="36"/>
      <c r="AL291" s="36"/>
      <c r="AM291" s="36"/>
      <c r="AN291" s="29"/>
      <c r="AO291" s="36"/>
      <c r="AP291" s="29"/>
      <c r="AQ291" s="36"/>
      <c r="AR291" s="29"/>
      <c r="AS291" s="36"/>
      <c r="AT291" s="36"/>
      <c r="AU291" s="36"/>
      <c r="AV291" s="29"/>
      <c r="AW291" s="36"/>
      <c r="AX291" s="36"/>
      <c r="AY291" s="36"/>
      <c r="AZ291" s="29"/>
      <c r="BA291" s="36"/>
      <c r="BB291" s="36"/>
      <c r="BC291" s="36"/>
      <c r="BD291" s="36"/>
      <c r="BE291" s="36"/>
      <c r="BF291" s="36"/>
      <c r="BG291" s="36"/>
      <c r="BH291" s="36"/>
      <c r="BI291" s="36"/>
      <c r="BJ291" s="29"/>
      <c r="BK291" s="36"/>
      <c r="BL291" s="29"/>
      <c r="BM291" s="36"/>
      <c r="BN291" s="36"/>
      <c r="BO291" s="36"/>
      <c r="BP291" s="29"/>
      <c r="BQ291" s="36"/>
      <c r="BR291" s="29"/>
      <c r="BS291" s="36"/>
      <c r="BT291" s="36"/>
      <c r="BU291" s="36"/>
      <c r="BV291" s="36"/>
    </row>
    <row r="292" spans="1:74" x14ac:dyDescent="0.25">
      <c r="A292" s="16">
        <v>290</v>
      </c>
      <c r="B292" s="16">
        <v>2</v>
      </c>
      <c r="C292" s="31" t="s">
        <v>744</v>
      </c>
      <c r="D292" s="40">
        <f>ноябрь!D292-декабрь!E292</f>
        <v>640.30854838647349</v>
      </c>
      <c r="E292" s="40">
        <f t="shared" si="4"/>
        <v>0</v>
      </c>
      <c r="F292" s="36"/>
      <c r="G292" s="36"/>
      <c r="H292" s="36"/>
      <c r="I292" s="27"/>
      <c r="J292" s="36"/>
      <c r="K292" s="36"/>
      <c r="L292" s="36"/>
      <c r="M292" s="36"/>
      <c r="N292" s="36"/>
      <c r="O292" s="29"/>
      <c r="P292" s="36"/>
      <c r="Q292" s="29"/>
      <c r="R292" s="36"/>
      <c r="S292" s="36"/>
      <c r="T292" s="36"/>
      <c r="U292" s="36"/>
      <c r="V292" s="36"/>
      <c r="W292" s="36"/>
      <c r="X292" s="36"/>
      <c r="Y292" s="29"/>
      <c r="Z292" s="36"/>
      <c r="AA292" s="66"/>
      <c r="AB292" s="36"/>
      <c r="AC292" s="36"/>
      <c r="AD292" s="36"/>
      <c r="AE292" s="36"/>
      <c r="AF292" s="36"/>
      <c r="AG292" s="36"/>
      <c r="AH292" s="29"/>
      <c r="AI292" s="36"/>
      <c r="AJ292" s="29"/>
      <c r="AK292" s="36"/>
      <c r="AL292" s="36"/>
      <c r="AM292" s="36"/>
      <c r="AN292" s="29"/>
      <c r="AO292" s="36"/>
      <c r="AP292" s="29"/>
      <c r="AQ292" s="36"/>
      <c r="AR292" s="29"/>
      <c r="AS292" s="36"/>
      <c r="AT292" s="36"/>
      <c r="AU292" s="36"/>
      <c r="AV292" s="29"/>
      <c r="AW292" s="36"/>
      <c r="AX292" s="36"/>
      <c r="AY292" s="36"/>
      <c r="AZ292" s="29"/>
      <c r="BA292" s="36"/>
      <c r="BB292" s="36"/>
      <c r="BC292" s="36"/>
      <c r="BD292" s="36"/>
      <c r="BE292" s="36"/>
      <c r="BF292" s="36"/>
      <c r="BG292" s="36"/>
      <c r="BH292" s="36"/>
      <c r="BI292" s="36"/>
      <c r="BJ292" s="29"/>
      <c r="BK292" s="36"/>
      <c r="BL292" s="29"/>
      <c r="BM292" s="36"/>
      <c r="BN292" s="36"/>
      <c r="BO292" s="36"/>
      <c r="BP292" s="29"/>
      <c r="BQ292" s="36"/>
      <c r="BR292" s="29"/>
      <c r="BS292" s="36"/>
      <c r="BT292" s="36"/>
      <c r="BU292" s="36"/>
      <c r="BV292" s="36"/>
    </row>
    <row r="293" spans="1:74" x14ac:dyDescent="0.25">
      <c r="A293" s="16">
        <v>291</v>
      </c>
      <c r="B293" s="16">
        <v>2</v>
      </c>
      <c r="C293" s="31" t="s">
        <v>745</v>
      </c>
      <c r="D293" s="40">
        <f>ноябрь!D293-декабрь!E293</f>
        <v>525.80260588019325</v>
      </c>
      <c r="E293" s="40">
        <f t="shared" si="4"/>
        <v>0</v>
      </c>
      <c r="F293" s="36"/>
      <c r="G293" s="36"/>
      <c r="H293" s="36"/>
      <c r="I293" s="27"/>
      <c r="J293" s="36"/>
      <c r="K293" s="36"/>
      <c r="L293" s="36"/>
      <c r="M293" s="36"/>
      <c r="N293" s="36"/>
      <c r="O293" s="29"/>
      <c r="P293" s="36"/>
      <c r="Q293" s="29"/>
      <c r="R293" s="36"/>
      <c r="S293" s="36"/>
      <c r="T293" s="36"/>
      <c r="U293" s="36"/>
      <c r="V293" s="36"/>
      <c r="W293" s="36"/>
      <c r="X293" s="36"/>
      <c r="Y293" s="29"/>
      <c r="Z293" s="36"/>
      <c r="AA293" s="66"/>
      <c r="AB293" s="36"/>
      <c r="AC293" s="36"/>
      <c r="AD293" s="36"/>
      <c r="AE293" s="36"/>
      <c r="AF293" s="36"/>
      <c r="AG293" s="36"/>
      <c r="AH293" s="29"/>
      <c r="AI293" s="36"/>
      <c r="AJ293" s="29"/>
      <c r="AK293" s="36"/>
      <c r="AL293" s="36"/>
      <c r="AM293" s="36"/>
      <c r="AN293" s="29"/>
      <c r="AO293" s="36"/>
      <c r="AP293" s="29"/>
      <c r="AQ293" s="36"/>
      <c r="AR293" s="29"/>
      <c r="AS293" s="36"/>
      <c r="AT293" s="36"/>
      <c r="AU293" s="36"/>
      <c r="AV293" s="29"/>
      <c r="AW293" s="36"/>
      <c r="AX293" s="36"/>
      <c r="AY293" s="36"/>
      <c r="AZ293" s="29"/>
      <c r="BA293" s="36"/>
      <c r="BB293" s="36"/>
      <c r="BC293" s="36"/>
      <c r="BD293" s="36"/>
      <c r="BE293" s="36"/>
      <c r="BF293" s="36"/>
      <c r="BG293" s="36"/>
      <c r="BH293" s="36"/>
      <c r="BI293" s="36"/>
      <c r="BJ293" s="29"/>
      <c r="BK293" s="36"/>
      <c r="BL293" s="29"/>
      <c r="BM293" s="36"/>
      <c r="BN293" s="36"/>
      <c r="BO293" s="36"/>
      <c r="BP293" s="29"/>
      <c r="BQ293" s="36"/>
      <c r="BR293" s="29"/>
      <c r="BS293" s="36"/>
      <c r="BT293" s="36"/>
      <c r="BU293" s="36"/>
      <c r="BV293" s="36"/>
    </row>
    <row r="294" spans="1:74" x14ac:dyDescent="0.25">
      <c r="A294" s="16">
        <v>292</v>
      </c>
      <c r="B294" s="16">
        <v>2</v>
      </c>
      <c r="C294" s="31" t="s">
        <v>746</v>
      </c>
      <c r="D294" s="40">
        <f>ноябрь!D294-декабрь!E294</f>
        <v>-767.33556320772936</v>
      </c>
      <c r="E294" s="40">
        <f t="shared" si="4"/>
        <v>0</v>
      </c>
      <c r="F294" s="36"/>
      <c r="G294" s="36"/>
      <c r="H294" s="36"/>
      <c r="I294" s="27"/>
      <c r="J294" s="36"/>
      <c r="K294" s="36"/>
      <c r="L294" s="36"/>
      <c r="M294" s="36"/>
      <c r="N294" s="36"/>
      <c r="O294" s="29"/>
      <c r="P294" s="36"/>
      <c r="Q294" s="29"/>
      <c r="R294" s="36"/>
      <c r="S294" s="36"/>
      <c r="T294" s="36"/>
      <c r="U294" s="36"/>
      <c r="V294" s="36"/>
      <c r="W294" s="36"/>
      <c r="X294" s="36"/>
      <c r="Y294" s="29"/>
      <c r="Z294" s="36"/>
      <c r="AA294" s="66"/>
      <c r="AB294" s="36"/>
      <c r="AC294" s="36"/>
      <c r="AD294" s="36"/>
      <c r="AE294" s="36"/>
      <c r="AF294" s="36"/>
      <c r="AG294" s="36"/>
      <c r="AH294" s="29"/>
      <c r="AI294" s="36"/>
      <c r="AJ294" s="29"/>
      <c r="AK294" s="36"/>
      <c r="AL294" s="36"/>
      <c r="AM294" s="36"/>
      <c r="AN294" s="29"/>
      <c r="AO294" s="36"/>
      <c r="AP294" s="29"/>
      <c r="AQ294" s="36"/>
      <c r="AR294" s="29"/>
      <c r="AS294" s="36"/>
      <c r="AT294" s="36"/>
      <c r="AU294" s="36"/>
      <c r="AV294" s="29"/>
      <c r="AW294" s="36"/>
      <c r="AX294" s="36"/>
      <c r="AY294" s="36"/>
      <c r="AZ294" s="29"/>
      <c r="BA294" s="36"/>
      <c r="BB294" s="36"/>
      <c r="BC294" s="36"/>
      <c r="BD294" s="36"/>
      <c r="BE294" s="36"/>
      <c r="BF294" s="36"/>
      <c r="BG294" s="36"/>
      <c r="BH294" s="36"/>
      <c r="BI294" s="36"/>
      <c r="BJ294" s="29"/>
      <c r="BK294" s="36"/>
      <c r="BL294" s="29"/>
      <c r="BM294" s="36"/>
      <c r="BN294" s="36"/>
      <c r="BO294" s="36"/>
      <c r="BP294" s="29"/>
      <c r="BQ294" s="36"/>
      <c r="BR294" s="29"/>
      <c r="BS294" s="36"/>
      <c r="BT294" s="36"/>
      <c r="BU294" s="36"/>
      <c r="BV294" s="36"/>
    </row>
    <row r="295" spans="1:74" x14ac:dyDescent="0.25">
      <c r="A295" s="16">
        <v>293</v>
      </c>
      <c r="B295" s="16">
        <v>2</v>
      </c>
      <c r="C295" s="31" t="s">
        <v>747</v>
      </c>
      <c r="D295" s="40">
        <f>ноябрь!D295-декабрь!E295</f>
        <v>1957.8146610048309</v>
      </c>
      <c r="E295" s="40">
        <f t="shared" si="4"/>
        <v>0</v>
      </c>
      <c r="F295" s="36"/>
      <c r="G295" s="36"/>
      <c r="H295" s="36"/>
      <c r="I295" s="27"/>
      <c r="J295" s="36"/>
      <c r="K295" s="36"/>
      <c r="L295" s="36"/>
      <c r="M295" s="36"/>
      <c r="N295" s="36"/>
      <c r="O295" s="29"/>
      <c r="P295" s="36"/>
      <c r="Q295" s="29"/>
      <c r="R295" s="36"/>
      <c r="S295" s="36"/>
      <c r="T295" s="36"/>
      <c r="U295" s="36"/>
      <c r="V295" s="36"/>
      <c r="W295" s="36"/>
      <c r="X295" s="36"/>
      <c r="Y295" s="29"/>
      <c r="Z295" s="36"/>
      <c r="AA295" s="66"/>
      <c r="AB295" s="36"/>
      <c r="AC295" s="36"/>
      <c r="AD295" s="36"/>
      <c r="AE295" s="36"/>
      <c r="AF295" s="36"/>
      <c r="AG295" s="36"/>
      <c r="AH295" s="29"/>
      <c r="AI295" s="36"/>
      <c r="AJ295" s="29"/>
      <c r="AK295" s="36"/>
      <c r="AL295" s="36"/>
      <c r="AM295" s="36"/>
      <c r="AN295" s="29"/>
      <c r="AO295" s="36"/>
      <c r="AP295" s="29"/>
      <c r="AQ295" s="36"/>
      <c r="AR295" s="29"/>
      <c r="AS295" s="36"/>
      <c r="AT295" s="36"/>
      <c r="AU295" s="36"/>
      <c r="AV295" s="29"/>
      <c r="AW295" s="36"/>
      <c r="AX295" s="36"/>
      <c r="AY295" s="36"/>
      <c r="AZ295" s="29"/>
      <c r="BA295" s="36"/>
      <c r="BB295" s="36"/>
      <c r="BC295" s="36"/>
      <c r="BD295" s="36"/>
      <c r="BE295" s="36"/>
      <c r="BF295" s="36"/>
      <c r="BG295" s="36"/>
      <c r="BH295" s="36"/>
      <c r="BI295" s="36"/>
      <c r="BJ295" s="29"/>
      <c r="BK295" s="36"/>
      <c r="BL295" s="29"/>
      <c r="BM295" s="36"/>
      <c r="BN295" s="36"/>
      <c r="BO295" s="36"/>
      <c r="BP295" s="29"/>
      <c r="BQ295" s="36"/>
      <c r="BR295" s="29"/>
      <c r="BS295" s="36"/>
      <c r="BT295" s="36"/>
      <c r="BU295" s="36"/>
      <c r="BV295" s="36"/>
    </row>
    <row r="296" spans="1:74" x14ac:dyDescent="0.25">
      <c r="A296" s="16">
        <v>294</v>
      </c>
      <c r="B296" s="16">
        <v>2</v>
      </c>
      <c r="C296" s="31" t="s">
        <v>748</v>
      </c>
      <c r="D296" s="40">
        <f>ноябрь!D296-декабрь!E296</f>
        <v>25.510124444444443</v>
      </c>
      <c r="E296" s="40">
        <f t="shared" si="4"/>
        <v>0</v>
      </c>
      <c r="F296" s="36"/>
      <c r="G296" s="36"/>
      <c r="H296" s="36"/>
      <c r="I296" s="27"/>
      <c r="J296" s="36"/>
      <c r="K296" s="36"/>
      <c r="L296" s="36"/>
      <c r="M296" s="36"/>
      <c r="N296" s="36"/>
      <c r="O296" s="29"/>
      <c r="P296" s="36"/>
      <c r="Q296" s="29"/>
      <c r="R296" s="36"/>
      <c r="S296" s="36"/>
      <c r="T296" s="36"/>
      <c r="U296" s="36"/>
      <c r="V296" s="36"/>
      <c r="W296" s="36"/>
      <c r="X296" s="36"/>
      <c r="Y296" s="29"/>
      <c r="Z296" s="36"/>
      <c r="AA296" s="66"/>
      <c r="AB296" s="36"/>
      <c r="AC296" s="36"/>
      <c r="AD296" s="36"/>
      <c r="AE296" s="36"/>
      <c r="AF296" s="36"/>
      <c r="AG296" s="36"/>
      <c r="AH296" s="29"/>
      <c r="AI296" s="36"/>
      <c r="AJ296" s="29"/>
      <c r="AK296" s="36"/>
      <c r="AL296" s="36"/>
      <c r="AM296" s="36"/>
      <c r="AN296" s="29"/>
      <c r="AO296" s="36"/>
      <c r="AP296" s="29"/>
      <c r="AQ296" s="36"/>
      <c r="AR296" s="29"/>
      <c r="AS296" s="36"/>
      <c r="AT296" s="36"/>
      <c r="AU296" s="36"/>
      <c r="AV296" s="29"/>
      <c r="AW296" s="36"/>
      <c r="AX296" s="36"/>
      <c r="AY296" s="36"/>
      <c r="AZ296" s="29"/>
      <c r="BA296" s="36"/>
      <c r="BB296" s="36"/>
      <c r="BC296" s="36"/>
      <c r="BD296" s="36"/>
      <c r="BE296" s="36"/>
      <c r="BF296" s="36"/>
      <c r="BG296" s="36"/>
      <c r="BH296" s="36"/>
      <c r="BI296" s="36"/>
      <c r="BJ296" s="29"/>
      <c r="BK296" s="36"/>
      <c r="BL296" s="29"/>
      <c r="BM296" s="36"/>
      <c r="BN296" s="36"/>
      <c r="BO296" s="36"/>
      <c r="BP296" s="29"/>
      <c r="BQ296" s="36"/>
      <c r="BR296" s="29"/>
      <c r="BS296" s="36"/>
      <c r="BT296" s="36"/>
      <c r="BU296" s="36"/>
      <c r="BV296" s="36"/>
    </row>
    <row r="297" spans="1:74" x14ac:dyDescent="0.25">
      <c r="A297" s="16">
        <v>295</v>
      </c>
      <c r="B297" s="16">
        <v>2</v>
      </c>
      <c r="C297" s="31" t="s">
        <v>749</v>
      </c>
      <c r="D297" s="40">
        <f>ноябрь!D297-декабрь!E297</f>
        <v>23.585885787439601</v>
      </c>
      <c r="E297" s="40">
        <f t="shared" si="4"/>
        <v>0</v>
      </c>
      <c r="F297" s="36"/>
      <c r="G297" s="36"/>
      <c r="H297" s="36"/>
      <c r="I297" s="27"/>
      <c r="J297" s="36"/>
      <c r="K297" s="36"/>
      <c r="L297" s="36"/>
      <c r="M297" s="36"/>
      <c r="N297" s="36"/>
      <c r="O297" s="29"/>
      <c r="P297" s="36"/>
      <c r="Q297" s="29"/>
      <c r="R297" s="36"/>
      <c r="S297" s="36"/>
      <c r="T297" s="36"/>
      <c r="U297" s="36"/>
      <c r="V297" s="36"/>
      <c r="W297" s="36"/>
      <c r="X297" s="36"/>
      <c r="Y297" s="29"/>
      <c r="Z297" s="36"/>
      <c r="AA297" s="66"/>
      <c r="AB297" s="36"/>
      <c r="AC297" s="36"/>
      <c r="AD297" s="36"/>
      <c r="AE297" s="36"/>
      <c r="AF297" s="36"/>
      <c r="AG297" s="36"/>
      <c r="AH297" s="29"/>
      <c r="AI297" s="36"/>
      <c r="AJ297" s="29"/>
      <c r="AK297" s="36"/>
      <c r="AL297" s="36"/>
      <c r="AM297" s="36"/>
      <c r="AN297" s="29"/>
      <c r="AO297" s="36"/>
      <c r="AP297" s="29"/>
      <c r="AQ297" s="36"/>
      <c r="AR297" s="29"/>
      <c r="AS297" s="36"/>
      <c r="AT297" s="36"/>
      <c r="AU297" s="36"/>
      <c r="AV297" s="29"/>
      <c r="AW297" s="36"/>
      <c r="AX297" s="36"/>
      <c r="AY297" s="36"/>
      <c r="AZ297" s="29"/>
      <c r="BA297" s="36"/>
      <c r="BB297" s="36"/>
      <c r="BC297" s="36"/>
      <c r="BD297" s="36"/>
      <c r="BE297" s="36"/>
      <c r="BF297" s="36"/>
      <c r="BG297" s="36"/>
      <c r="BH297" s="36"/>
      <c r="BI297" s="36"/>
      <c r="BJ297" s="29"/>
      <c r="BK297" s="36"/>
      <c r="BL297" s="29"/>
      <c r="BM297" s="36"/>
      <c r="BN297" s="36"/>
      <c r="BO297" s="36"/>
      <c r="BP297" s="29"/>
      <c r="BQ297" s="36"/>
      <c r="BR297" s="29"/>
      <c r="BS297" s="36"/>
      <c r="BT297" s="36"/>
      <c r="BU297" s="36"/>
      <c r="BV297" s="36"/>
    </row>
    <row r="298" spans="1:74" x14ac:dyDescent="0.25">
      <c r="A298" s="16">
        <v>296</v>
      </c>
      <c r="B298" s="16">
        <v>2</v>
      </c>
      <c r="C298" s="31" t="s">
        <v>750</v>
      </c>
      <c r="D298" s="40">
        <f>ноябрь!D298-декабрь!E298</f>
        <v>131.91204671497584</v>
      </c>
      <c r="E298" s="40">
        <f t="shared" si="4"/>
        <v>0</v>
      </c>
      <c r="F298" s="36"/>
      <c r="G298" s="36"/>
      <c r="H298" s="36"/>
      <c r="I298" s="27"/>
      <c r="J298" s="36"/>
      <c r="K298" s="36"/>
      <c r="L298" s="36"/>
      <c r="M298" s="36"/>
      <c r="N298" s="36"/>
      <c r="O298" s="29"/>
      <c r="P298" s="36"/>
      <c r="Q298" s="29"/>
      <c r="R298" s="36"/>
      <c r="S298" s="36"/>
      <c r="T298" s="36"/>
      <c r="U298" s="36"/>
      <c r="V298" s="36"/>
      <c r="W298" s="36"/>
      <c r="X298" s="36"/>
      <c r="Y298" s="29"/>
      <c r="Z298" s="36"/>
      <c r="AA298" s="66"/>
      <c r="AB298" s="36"/>
      <c r="AC298" s="36"/>
      <c r="AD298" s="36"/>
      <c r="AE298" s="36"/>
      <c r="AF298" s="36"/>
      <c r="AG298" s="36"/>
      <c r="AH298" s="29"/>
      <c r="AI298" s="36"/>
      <c r="AJ298" s="29"/>
      <c r="AK298" s="36"/>
      <c r="AL298" s="36"/>
      <c r="AM298" s="36"/>
      <c r="AN298" s="29"/>
      <c r="AO298" s="36"/>
      <c r="AP298" s="29"/>
      <c r="AQ298" s="36"/>
      <c r="AR298" s="29"/>
      <c r="AS298" s="36"/>
      <c r="AT298" s="36"/>
      <c r="AU298" s="36"/>
      <c r="AV298" s="29"/>
      <c r="AW298" s="36"/>
      <c r="AX298" s="36"/>
      <c r="AY298" s="36"/>
      <c r="AZ298" s="29"/>
      <c r="BA298" s="36"/>
      <c r="BB298" s="36"/>
      <c r="BC298" s="36"/>
      <c r="BD298" s="36"/>
      <c r="BE298" s="36"/>
      <c r="BF298" s="36"/>
      <c r="BG298" s="36"/>
      <c r="BH298" s="36"/>
      <c r="BI298" s="36"/>
      <c r="BJ298" s="29"/>
      <c r="BK298" s="36"/>
      <c r="BL298" s="29"/>
      <c r="BM298" s="36"/>
      <c r="BN298" s="36"/>
      <c r="BO298" s="36"/>
      <c r="BP298" s="29"/>
      <c r="BQ298" s="36"/>
      <c r="BR298" s="29"/>
      <c r="BS298" s="36"/>
      <c r="BT298" s="36"/>
      <c r="BU298" s="36"/>
      <c r="BV298" s="36"/>
    </row>
    <row r="299" spans="1:74" x14ac:dyDescent="0.25">
      <c r="A299" s="16">
        <v>297</v>
      </c>
      <c r="B299" s="16">
        <v>2</v>
      </c>
      <c r="C299" s="31" t="s">
        <v>751</v>
      </c>
      <c r="D299" s="40">
        <f>ноябрь!D299-декабрь!E299</f>
        <v>0.68409038647342335</v>
      </c>
      <c r="E299" s="40">
        <f t="shared" si="4"/>
        <v>0</v>
      </c>
      <c r="F299" s="36"/>
      <c r="G299" s="36"/>
      <c r="H299" s="36"/>
      <c r="I299" s="27"/>
      <c r="J299" s="36"/>
      <c r="K299" s="36"/>
      <c r="L299" s="36"/>
      <c r="M299" s="36"/>
      <c r="N299" s="36"/>
      <c r="O299" s="29"/>
      <c r="P299" s="36"/>
      <c r="Q299" s="29"/>
      <c r="R299" s="36"/>
      <c r="S299" s="36"/>
      <c r="T299" s="36"/>
      <c r="U299" s="36"/>
      <c r="V299" s="36"/>
      <c r="W299" s="36"/>
      <c r="X299" s="36"/>
      <c r="Y299" s="29"/>
      <c r="Z299" s="36"/>
      <c r="AA299" s="66"/>
      <c r="AB299" s="36"/>
      <c r="AC299" s="36"/>
      <c r="AD299" s="36"/>
      <c r="AE299" s="36"/>
      <c r="AF299" s="36"/>
      <c r="AG299" s="36"/>
      <c r="AH299" s="29"/>
      <c r="AI299" s="36"/>
      <c r="AJ299" s="29"/>
      <c r="AK299" s="36"/>
      <c r="AL299" s="36"/>
      <c r="AM299" s="36"/>
      <c r="AN299" s="29"/>
      <c r="AO299" s="36"/>
      <c r="AP299" s="29"/>
      <c r="AQ299" s="36"/>
      <c r="AR299" s="29"/>
      <c r="AS299" s="36"/>
      <c r="AT299" s="36"/>
      <c r="AU299" s="36"/>
      <c r="AV299" s="29"/>
      <c r="AW299" s="36"/>
      <c r="AX299" s="36"/>
      <c r="AY299" s="36"/>
      <c r="AZ299" s="29"/>
      <c r="BA299" s="36"/>
      <c r="BB299" s="36"/>
      <c r="BC299" s="36"/>
      <c r="BD299" s="36"/>
      <c r="BE299" s="36"/>
      <c r="BF299" s="36"/>
      <c r="BG299" s="36"/>
      <c r="BH299" s="36"/>
      <c r="BI299" s="36"/>
      <c r="BJ299" s="29"/>
      <c r="BK299" s="36"/>
      <c r="BL299" s="29"/>
      <c r="BM299" s="36"/>
      <c r="BN299" s="36"/>
      <c r="BO299" s="36"/>
      <c r="BP299" s="29"/>
      <c r="BQ299" s="36"/>
      <c r="BR299" s="29"/>
      <c r="BS299" s="36"/>
      <c r="BT299" s="36"/>
      <c r="BU299" s="36"/>
      <c r="BV299" s="36"/>
    </row>
    <row r="300" spans="1:74" x14ac:dyDescent="0.25">
      <c r="A300" s="16">
        <v>298</v>
      </c>
      <c r="B300" s="16">
        <v>2</v>
      </c>
      <c r="C300" s="31" t="s">
        <v>752</v>
      </c>
      <c r="D300" s="40">
        <f>ноябрь!D300-декабрь!E300</f>
        <v>267.34150392270533</v>
      </c>
      <c r="E300" s="40">
        <f t="shared" si="4"/>
        <v>0</v>
      </c>
      <c r="F300" s="36"/>
      <c r="G300" s="36"/>
      <c r="H300" s="36"/>
      <c r="I300" s="27"/>
      <c r="J300" s="36"/>
      <c r="K300" s="36"/>
      <c r="L300" s="36"/>
      <c r="M300" s="36"/>
      <c r="N300" s="36"/>
      <c r="O300" s="29"/>
      <c r="P300" s="36"/>
      <c r="Q300" s="29"/>
      <c r="R300" s="36"/>
      <c r="S300" s="36"/>
      <c r="T300" s="36"/>
      <c r="U300" s="36"/>
      <c r="V300" s="36"/>
      <c r="W300" s="36"/>
      <c r="X300" s="36"/>
      <c r="Y300" s="29"/>
      <c r="Z300" s="36"/>
      <c r="AA300" s="66"/>
      <c r="AB300" s="36"/>
      <c r="AC300" s="36"/>
      <c r="AD300" s="36"/>
      <c r="AE300" s="36"/>
      <c r="AF300" s="36"/>
      <c r="AG300" s="36"/>
      <c r="AH300" s="29"/>
      <c r="AI300" s="36"/>
      <c r="AJ300" s="29"/>
      <c r="AK300" s="36"/>
      <c r="AL300" s="36"/>
      <c r="AM300" s="36"/>
      <c r="AN300" s="29"/>
      <c r="AO300" s="36"/>
      <c r="AP300" s="29"/>
      <c r="AQ300" s="36"/>
      <c r="AR300" s="29"/>
      <c r="AS300" s="36"/>
      <c r="AT300" s="36"/>
      <c r="AU300" s="36"/>
      <c r="AV300" s="29"/>
      <c r="AW300" s="36"/>
      <c r="AX300" s="36"/>
      <c r="AY300" s="36"/>
      <c r="AZ300" s="29"/>
      <c r="BA300" s="36"/>
      <c r="BB300" s="36"/>
      <c r="BC300" s="36"/>
      <c r="BD300" s="36"/>
      <c r="BE300" s="36"/>
      <c r="BF300" s="36"/>
      <c r="BG300" s="36"/>
      <c r="BH300" s="36"/>
      <c r="BI300" s="36"/>
      <c r="BJ300" s="29"/>
      <c r="BK300" s="36"/>
      <c r="BL300" s="29"/>
      <c r="BM300" s="36"/>
      <c r="BN300" s="36"/>
      <c r="BO300" s="36"/>
      <c r="BP300" s="29"/>
      <c r="BQ300" s="36"/>
      <c r="BR300" s="29"/>
      <c r="BS300" s="36"/>
      <c r="BT300" s="36"/>
      <c r="BU300" s="36"/>
      <c r="BV300" s="36"/>
    </row>
    <row r="301" spans="1:74" x14ac:dyDescent="0.25">
      <c r="A301" s="16">
        <v>299</v>
      </c>
      <c r="B301" s="16">
        <v>2</v>
      </c>
      <c r="C301" s="31" t="s">
        <v>753</v>
      </c>
      <c r="D301" s="40">
        <f>ноябрь!D301-декабрь!E301</f>
        <v>1040.9448488405797</v>
      </c>
      <c r="E301" s="40">
        <f t="shared" si="4"/>
        <v>0</v>
      </c>
      <c r="F301" s="36"/>
      <c r="G301" s="36"/>
      <c r="H301" s="36"/>
      <c r="I301" s="27"/>
      <c r="J301" s="36"/>
      <c r="K301" s="36"/>
      <c r="L301" s="36"/>
      <c r="M301" s="36"/>
      <c r="N301" s="36"/>
      <c r="O301" s="29"/>
      <c r="P301" s="36"/>
      <c r="Q301" s="29"/>
      <c r="R301" s="36"/>
      <c r="S301" s="36"/>
      <c r="T301" s="36"/>
      <c r="U301" s="36"/>
      <c r="V301" s="36"/>
      <c r="W301" s="36"/>
      <c r="X301" s="36"/>
      <c r="Y301" s="29"/>
      <c r="Z301" s="36"/>
      <c r="AA301" s="66"/>
      <c r="AB301" s="36"/>
      <c r="AC301" s="36"/>
      <c r="AD301" s="36"/>
      <c r="AE301" s="36"/>
      <c r="AF301" s="36"/>
      <c r="AG301" s="36"/>
      <c r="AH301" s="29"/>
      <c r="AI301" s="36"/>
      <c r="AJ301" s="29"/>
      <c r="AK301" s="36"/>
      <c r="AL301" s="36"/>
      <c r="AM301" s="36"/>
      <c r="AN301" s="29"/>
      <c r="AO301" s="36"/>
      <c r="AP301" s="29"/>
      <c r="AQ301" s="36"/>
      <c r="AR301" s="29"/>
      <c r="AS301" s="36"/>
      <c r="AT301" s="36"/>
      <c r="AU301" s="36"/>
      <c r="AV301" s="29"/>
      <c r="AW301" s="36"/>
      <c r="AX301" s="36"/>
      <c r="AY301" s="36"/>
      <c r="AZ301" s="29"/>
      <c r="BA301" s="36"/>
      <c r="BB301" s="36"/>
      <c r="BC301" s="36"/>
      <c r="BD301" s="36"/>
      <c r="BE301" s="36"/>
      <c r="BF301" s="36"/>
      <c r="BG301" s="36"/>
      <c r="BH301" s="36"/>
      <c r="BI301" s="36"/>
      <c r="BJ301" s="29"/>
      <c r="BK301" s="36"/>
      <c r="BL301" s="29"/>
      <c r="BM301" s="36"/>
      <c r="BN301" s="36"/>
      <c r="BO301" s="36"/>
      <c r="BP301" s="29"/>
      <c r="BQ301" s="36"/>
      <c r="BR301" s="29"/>
      <c r="BS301" s="36"/>
      <c r="BT301" s="36"/>
      <c r="BU301" s="36"/>
      <c r="BV301" s="36"/>
    </row>
    <row r="302" spans="1:74" x14ac:dyDescent="0.25">
      <c r="A302" s="16">
        <v>300</v>
      </c>
      <c r="B302" s="16">
        <v>2</v>
      </c>
      <c r="C302" s="31" t="s">
        <v>754</v>
      </c>
      <c r="D302" s="40">
        <f>ноябрь!D302-декабрь!E302</f>
        <v>20.725912067632812</v>
      </c>
      <c r="E302" s="40">
        <f t="shared" si="4"/>
        <v>0</v>
      </c>
      <c r="F302" s="36"/>
      <c r="G302" s="36"/>
      <c r="H302" s="36"/>
      <c r="I302" s="27"/>
      <c r="J302" s="36"/>
      <c r="K302" s="36"/>
      <c r="L302" s="36"/>
      <c r="M302" s="36"/>
      <c r="N302" s="36"/>
      <c r="O302" s="29"/>
      <c r="P302" s="36"/>
      <c r="Q302" s="29"/>
      <c r="R302" s="36"/>
      <c r="S302" s="36"/>
      <c r="T302" s="36"/>
      <c r="U302" s="36"/>
      <c r="V302" s="36"/>
      <c r="W302" s="36"/>
      <c r="X302" s="36"/>
      <c r="Y302" s="29"/>
      <c r="Z302" s="36"/>
      <c r="AA302" s="66"/>
      <c r="AB302" s="36"/>
      <c r="AC302" s="36"/>
      <c r="AD302" s="36"/>
      <c r="AE302" s="36"/>
      <c r="AF302" s="36"/>
      <c r="AG302" s="36"/>
      <c r="AH302" s="29"/>
      <c r="AI302" s="36"/>
      <c r="AJ302" s="29"/>
      <c r="AK302" s="36"/>
      <c r="AL302" s="36"/>
      <c r="AM302" s="36"/>
      <c r="AN302" s="29"/>
      <c r="AO302" s="36"/>
      <c r="AP302" s="29"/>
      <c r="AQ302" s="36"/>
      <c r="AR302" s="29"/>
      <c r="AS302" s="36"/>
      <c r="AT302" s="36"/>
      <c r="AU302" s="36"/>
      <c r="AV302" s="29"/>
      <c r="AW302" s="36"/>
      <c r="AX302" s="36"/>
      <c r="AY302" s="36"/>
      <c r="AZ302" s="29"/>
      <c r="BA302" s="36"/>
      <c r="BB302" s="36"/>
      <c r="BC302" s="36"/>
      <c r="BD302" s="36"/>
      <c r="BE302" s="36"/>
      <c r="BF302" s="36"/>
      <c r="BG302" s="36"/>
      <c r="BH302" s="36"/>
      <c r="BI302" s="36"/>
      <c r="BJ302" s="29"/>
      <c r="BK302" s="36"/>
      <c r="BL302" s="29"/>
      <c r="BM302" s="36"/>
      <c r="BN302" s="36"/>
      <c r="BO302" s="36"/>
      <c r="BP302" s="29"/>
      <c r="BQ302" s="36"/>
      <c r="BR302" s="29"/>
      <c r="BS302" s="36"/>
      <c r="BT302" s="36"/>
      <c r="BU302" s="36"/>
      <c r="BV302" s="36"/>
    </row>
    <row r="303" spans="1:74" x14ac:dyDescent="0.25">
      <c r="A303" s="16">
        <v>301</v>
      </c>
      <c r="B303" s="16">
        <v>2</v>
      </c>
      <c r="C303" s="31" t="s">
        <v>755</v>
      </c>
      <c r="D303" s="40">
        <f>ноябрь!D303-декабрь!E303</f>
        <v>63.033727420289843</v>
      </c>
      <c r="E303" s="40">
        <f t="shared" si="4"/>
        <v>0</v>
      </c>
      <c r="F303" s="36"/>
      <c r="G303" s="36"/>
      <c r="H303" s="36"/>
      <c r="I303" s="27"/>
      <c r="J303" s="36"/>
      <c r="K303" s="36"/>
      <c r="L303" s="36"/>
      <c r="M303" s="36"/>
      <c r="N303" s="36"/>
      <c r="O303" s="29"/>
      <c r="P303" s="36"/>
      <c r="Q303" s="29"/>
      <c r="R303" s="36"/>
      <c r="S303" s="36"/>
      <c r="T303" s="36"/>
      <c r="U303" s="36"/>
      <c r="V303" s="36"/>
      <c r="W303" s="36"/>
      <c r="X303" s="36"/>
      <c r="Y303" s="29"/>
      <c r="Z303" s="36"/>
      <c r="AA303" s="66"/>
      <c r="AB303" s="36"/>
      <c r="AC303" s="36"/>
      <c r="AD303" s="36"/>
      <c r="AE303" s="36"/>
      <c r="AF303" s="36"/>
      <c r="AG303" s="36"/>
      <c r="AH303" s="29"/>
      <c r="AI303" s="36"/>
      <c r="AJ303" s="29"/>
      <c r="AK303" s="36"/>
      <c r="AL303" s="36"/>
      <c r="AM303" s="36"/>
      <c r="AN303" s="29"/>
      <c r="AO303" s="36"/>
      <c r="AP303" s="29"/>
      <c r="AQ303" s="36"/>
      <c r="AR303" s="29"/>
      <c r="AS303" s="36"/>
      <c r="AT303" s="36"/>
      <c r="AU303" s="36"/>
      <c r="AV303" s="29"/>
      <c r="AW303" s="36"/>
      <c r="AX303" s="36"/>
      <c r="AY303" s="36"/>
      <c r="AZ303" s="29"/>
      <c r="BA303" s="36"/>
      <c r="BB303" s="36"/>
      <c r="BC303" s="36"/>
      <c r="BD303" s="36"/>
      <c r="BE303" s="36"/>
      <c r="BF303" s="36"/>
      <c r="BG303" s="36"/>
      <c r="BH303" s="36"/>
      <c r="BI303" s="36"/>
      <c r="BJ303" s="29"/>
      <c r="BK303" s="36"/>
      <c r="BL303" s="29"/>
      <c r="BM303" s="36"/>
      <c r="BN303" s="36"/>
      <c r="BO303" s="36"/>
      <c r="BP303" s="29"/>
      <c r="BQ303" s="36"/>
      <c r="BR303" s="29"/>
      <c r="BS303" s="36"/>
      <c r="BT303" s="36"/>
      <c r="BU303" s="36"/>
      <c r="BV303" s="36"/>
    </row>
    <row r="304" spans="1:74" x14ac:dyDescent="0.25">
      <c r="A304" s="16">
        <v>302</v>
      </c>
      <c r="B304" s="16">
        <v>2</v>
      </c>
      <c r="C304" s="31" t="s">
        <v>756</v>
      </c>
      <c r="D304" s="40">
        <f>ноябрь!D304-декабрь!E304</f>
        <v>164.52730631884054</v>
      </c>
      <c r="E304" s="40">
        <f t="shared" si="4"/>
        <v>0</v>
      </c>
      <c r="F304" s="36"/>
      <c r="G304" s="36"/>
      <c r="H304" s="36"/>
      <c r="I304" s="27"/>
      <c r="J304" s="36"/>
      <c r="K304" s="36"/>
      <c r="L304" s="36"/>
      <c r="M304" s="36"/>
      <c r="N304" s="36"/>
      <c r="O304" s="29"/>
      <c r="P304" s="36"/>
      <c r="Q304" s="29"/>
      <c r="R304" s="36"/>
      <c r="S304" s="36"/>
      <c r="T304" s="36"/>
      <c r="U304" s="36"/>
      <c r="V304" s="36"/>
      <c r="W304" s="36"/>
      <c r="X304" s="36"/>
      <c r="Y304" s="29"/>
      <c r="Z304" s="36"/>
      <c r="AA304" s="66"/>
      <c r="AB304" s="36"/>
      <c r="AC304" s="36"/>
      <c r="AD304" s="36"/>
      <c r="AE304" s="36"/>
      <c r="AF304" s="36"/>
      <c r="AG304" s="36"/>
      <c r="AH304" s="29"/>
      <c r="AI304" s="36"/>
      <c r="AJ304" s="29"/>
      <c r="AK304" s="36"/>
      <c r="AL304" s="36"/>
      <c r="AM304" s="36"/>
      <c r="AN304" s="29"/>
      <c r="AO304" s="36"/>
      <c r="AP304" s="29"/>
      <c r="AQ304" s="36"/>
      <c r="AR304" s="29"/>
      <c r="AS304" s="36"/>
      <c r="AT304" s="36"/>
      <c r="AU304" s="36"/>
      <c r="AV304" s="29"/>
      <c r="AW304" s="36"/>
      <c r="AX304" s="36"/>
      <c r="AY304" s="36"/>
      <c r="AZ304" s="29"/>
      <c r="BA304" s="36"/>
      <c r="BB304" s="36"/>
      <c r="BC304" s="36"/>
      <c r="BD304" s="36"/>
      <c r="BE304" s="36"/>
      <c r="BF304" s="36"/>
      <c r="BG304" s="36"/>
      <c r="BH304" s="36"/>
      <c r="BI304" s="36"/>
      <c r="BJ304" s="29"/>
      <c r="BK304" s="36"/>
      <c r="BL304" s="29"/>
      <c r="BM304" s="36"/>
      <c r="BN304" s="36"/>
      <c r="BO304" s="36"/>
      <c r="BP304" s="29"/>
      <c r="BQ304" s="36"/>
      <c r="BR304" s="29"/>
      <c r="BS304" s="36"/>
      <c r="BT304" s="36"/>
      <c r="BU304" s="36"/>
      <c r="BV304" s="36"/>
    </row>
    <row r="305" spans="1:74" x14ac:dyDescent="0.25">
      <c r="A305" s="16">
        <v>303</v>
      </c>
      <c r="B305" s="16">
        <v>2</v>
      </c>
      <c r="C305" s="31" t="s">
        <v>757</v>
      </c>
      <c r="D305" s="40">
        <f>ноябрь!D305-декабрь!E305</f>
        <v>-482.27801231884052</v>
      </c>
      <c r="E305" s="40">
        <f t="shared" si="4"/>
        <v>0</v>
      </c>
      <c r="F305" s="36"/>
      <c r="G305" s="36"/>
      <c r="H305" s="36"/>
      <c r="I305" s="27"/>
      <c r="J305" s="36"/>
      <c r="K305" s="36"/>
      <c r="L305" s="36"/>
      <c r="M305" s="36"/>
      <c r="N305" s="36"/>
      <c r="O305" s="29"/>
      <c r="P305" s="36"/>
      <c r="Q305" s="29"/>
      <c r="R305" s="36"/>
      <c r="S305" s="36"/>
      <c r="T305" s="36"/>
      <c r="U305" s="36"/>
      <c r="V305" s="36"/>
      <c r="W305" s="36"/>
      <c r="X305" s="36"/>
      <c r="Y305" s="29"/>
      <c r="Z305" s="36"/>
      <c r="AA305" s="66"/>
      <c r="AB305" s="36"/>
      <c r="AC305" s="36"/>
      <c r="AD305" s="36"/>
      <c r="AE305" s="36"/>
      <c r="AF305" s="36"/>
      <c r="AG305" s="36"/>
      <c r="AH305" s="29"/>
      <c r="AI305" s="36"/>
      <c r="AJ305" s="29"/>
      <c r="AK305" s="36"/>
      <c r="AL305" s="36"/>
      <c r="AM305" s="36"/>
      <c r="AN305" s="29"/>
      <c r="AO305" s="36"/>
      <c r="AP305" s="29"/>
      <c r="AQ305" s="36"/>
      <c r="AR305" s="29"/>
      <c r="AS305" s="36"/>
      <c r="AT305" s="36"/>
      <c r="AU305" s="36"/>
      <c r="AV305" s="29"/>
      <c r="AW305" s="36"/>
      <c r="AX305" s="36"/>
      <c r="AY305" s="36"/>
      <c r="AZ305" s="29"/>
      <c r="BA305" s="36"/>
      <c r="BB305" s="36"/>
      <c r="BC305" s="36"/>
      <c r="BD305" s="36"/>
      <c r="BE305" s="36"/>
      <c r="BF305" s="36"/>
      <c r="BG305" s="36"/>
      <c r="BH305" s="36"/>
      <c r="BI305" s="36"/>
      <c r="BJ305" s="29"/>
      <c r="BK305" s="36"/>
      <c r="BL305" s="29"/>
      <c r="BM305" s="36"/>
      <c r="BN305" s="36"/>
      <c r="BO305" s="36"/>
      <c r="BP305" s="29"/>
      <c r="BQ305" s="36"/>
      <c r="BR305" s="29"/>
      <c r="BS305" s="36"/>
      <c r="BT305" s="36"/>
      <c r="BU305" s="36"/>
      <c r="BV305" s="36"/>
    </row>
    <row r="306" spans="1:74" x14ac:dyDescent="0.25">
      <c r="A306" s="16">
        <v>304</v>
      </c>
      <c r="B306" s="16">
        <v>2</v>
      </c>
      <c r="C306" s="31" t="s">
        <v>758</v>
      </c>
      <c r="D306" s="40">
        <f>ноябрь!D306-декабрь!E306</f>
        <v>1115.5844318647344</v>
      </c>
      <c r="E306" s="40">
        <f t="shared" si="4"/>
        <v>0</v>
      </c>
      <c r="F306" s="36"/>
      <c r="G306" s="36"/>
      <c r="H306" s="36"/>
      <c r="I306" s="27"/>
      <c r="J306" s="36"/>
      <c r="K306" s="36"/>
      <c r="L306" s="36"/>
      <c r="M306" s="36"/>
      <c r="N306" s="36"/>
      <c r="O306" s="29"/>
      <c r="P306" s="36"/>
      <c r="Q306" s="29"/>
      <c r="R306" s="36"/>
      <c r="S306" s="36"/>
      <c r="T306" s="36"/>
      <c r="U306" s="36"/>
      <c r="V306" s="36"/>
      <c r="W306" s="36"/>
      <c r="X306" s="36"/>
      <c r="Y306" s="29"/>
      <c r="Z306" s="36"/>
      <c r="AA306" s="66"/>
      <c r="AB306" s="36"/>
      <c r="AC306" s="36"/>
      <c r="AD306" s="36"/>
      <c r="AE306" s="36"/>
      <c r="AF306" s="36"/>
      <c r="AG306" s="36"/>
      <c r="AH306" s="29"/>
      <c r="AI306" s="36"/>
      <c r="AJ306" s="29"/>
      <c r="AK306" s="36"/>
      <c r="AL306" s="36"/>
      <c r="AM306" s="36"/>
      <c r="AN306" s="29"/>
      <c r="AO306" s="36"/>
      <c r="AP306" s="29"/>
      <c r="AQ306" s="36"/>
      <c r="AR306" s="29"/>
      <c r="AS306" s="36"/>
      <c r="AT306" s="36"/>
      <c r="AU306" s="36"/>
      <c r="AV306" s="29"/>
      <c r="AW306" s="36"/>
      <c r="AX306" s="36"/>
      <c r="AY306" s="36"/>
      <c r="AZ306" s="29"/>
      <c r="BA306" s="36"/>
      <c r="BB306" s="36"/>
      <c r="BC306" s="36"/>
      <c r="BD306" s="36"/>
      <c r="BE306" s="36"/>
      <c r="BF306" s="36"/>
      <c r="BG306" s="36"/>
      <c r="BH306" s="36"/>
      <c r="BI306" s="36"/>
      <c r="BJ306" s="29"/>
      <c r="BK306" s="36"/>
      <c r="BL306" s="29"/>
      <c r="BM306" s="36"/>
      <c r="BN306" s="36"/>
      <c r="BO306" s="36"/>
      <c r="BP306" s="29"/>
      <c r="BQ306" s="36"/>
      <c r="BR306" s="29"/>
      <c r="BS306" s="36"/>
      <c r="BT306" s="36"/>
      <c r="BU306" s="36"/>
      <c r="BV306" s="36"/>
    </row>
    <row r="307" spans="1:74" x14ac:dyDescent="0.25">
      <c r="A307" s="16">
        <v>305</v>
      </c>
      <c r="B307" s="16">
        <v>2</v>
      </c>
      <c r="C307" s="31" t="s">
        <v>759</v>
      </c>
      <c r="D307" s="40">
        <f>ноябрь!D307-декабрь!E307</f>
        <v>501.71101551690822</v>
      </c>
      <c r="E307" s="40">
        <f t="shared" si="4"/>
        <v>0</v>
      </c>
      <c r="F307" s="36"/>
      <c r="G307" s="36"/>
      <c r="H307" s="36"/>
      <c r="I307" s="27"/>
      <c r="J307" s="36"/>
      <c r="K307" s="36"/>
      <c r="L307" s="36"/>
      <c r="M307" s="36"/>
      <c r="N307" s="36"/>
      <c r="O307" s="29"/>
      <c r="P307" s="36"/>
      <c r="Q307" s="29"/>
      <c r="R307" s="36"/>
      <c r="S307" s="36"/>
      <c r="T307" s="36"/>
      <c r="U307" s="36"/>
      <c r="V307" s="36"/>
      <c r="W307" s="36"/>
      <c r="X307" s="36"/>
      <c r="Y307" s="29"/>
      <c r="Z307" s="36"/>
      <c r="AA307" s="66"/>
      <c r="AB307" s="36"/>
      <c r="AC307" s="36"/>
      <c r="AD307" s="36"/>
      <c r="AE307" s="36"/>
      <c r="AF307" s="36"/>
      <c r="AG307" s="36"/>
      <c r="AH307" s="29"/>
      <c r="AI307" s="36"/>
      <c r="AJ307" s="29"/>
      <c r="AK307" s="36"/>
      <c r="AL307" s="36"/>
      <c r="AM307" s="36"/>
      <c r="AN307" s="29"/>
      <c r="AO307" s="36"/>
      <c r="AP307" s="29"/>
      <c r="AQ307" s="36"/>
      <c r="AR307" s="29"/>
      <c r="AS307" s="36"/>
      <c r="AT307" s="36"/>
      <c r="AU307" s="36"/>
      <c r="AV307" s="29"/>
      <c r="AW307" s="36"/>
      <c r="AX307" s="36"/>
      <c r="AY307" s="36"/>
      <c r="AZ307" s="29"/>
      <c r="BA307" s="36"/>
      <c r="BB307" s="36"/>
      <c r="BC307" s="36"/>
      <c r="BD307" s="36"/>
      <c r="BE307" s="36"/>
      <c r="BF307" s="36"/>
      <c r="BG307" s="36"/>
      <c r="BH307" s="36"/>
      <c r="BI307" s="36"/>
      <c r="BJ307" s="29"/>
      <c r="BK307" s="36"/>
      <c r="BL307" s="29"/>
      <c r="BM307" s="36"/>
      <c r="BN307" s="36"/>
      <c r="BO307" s="36"/>
      <c r="BP307" s="29"/>
      <c r="BQ307" s="36"/>
      <c r="BR307" s="29"/>
      <c r="BS307" s="36"/>
      <c r="BT307" s="36"/>
      <c r="BU307" s="36"/>
      <c r="BV307" s="36"/>
    </row>
    <row r="308" spans="1:74" x14ac:dyDescent="0.25">
      <c r="A308" s="16">
        <v>306</v>
      </c>
      <c r="B308" s="16">
        <v>1</v>
      </c>
      <c r="C308" s="31" t="s">
        <v>760</v>
      </c>
      <c r="D308" s="40">
        <f>ноябрь!D308-декабрь!E308</f>
        <v>-419.25620741062818</v>
      </c>
      <c r="E308" s="40">
        <f t="shared" si="4"/>
        <v>0</v>
      </c>
      <c r="F308" s="36"/>
      <c r="G308" s="36"/>
      <c r="H308" s="36"/>
      <c r="I308" s="27"/>
      <c r="J308" s="36"/>
      <c r="K308" s="36"/>
      <c r="L308" s="36"/>
      <c r="M308" s="36"/>
      <c r="N308" s="36"/>
      <c r="O308" s="29"/>
      <c r="P308" s="36"/>
      <c r="Q308" s="29"/>
      <c r="R308" s="36"/>
      <c r="S308" s="36"/>
      <c r="T308" s="36"/>
      <c r="U308" s="36"/>
      <c r="V308" s="36"/>
      <c r="W308" s="36"/>
      <c r="X308" s="36"/>
      <c r="Y308" s="29"/>
      <c r="Z308" s="36"/>
      <c r="AA308" s="66"/>
      <c r="AB308" s="36"/>
      <c r="AC308" s="36"/>
      <c r="AD308" s="36"/>
      <c r="AE308" s="36"/>
      <c r="AF308" s="36"/>
      <c r="AG308" s="36"/>
      <c r="AH308" s="29"/>
      <c r="AI308" s="36"/>
      <c r="AJ308" s="29"/>
      <c r="AK308" s="36"/>
      <c r="AL308" s="36"/>
      <c r="AM308" s="36"/>
      <c r="AN308" s="29"/>
      <c r="AO308" s="36"/>
      <c r="AP308" s="29"/>
      <c r="AQ308" s="36"/>
      <c r="AR308" s="29"/>
      <c r="AS308" s="36"/>
      <c r="AT308" s="36"/>
      <c r="AU308" s="36"/>
      <c r="AV308" s="29"/>
      <c r="AW308" s="36"/>
      <c r="AX308" s="36"/>
      <c r="AY308" s="36"/>
      <c r="AZ308" s="29"/>
      <c r="BA308" s="36"/>
      <c r="BB308" s="36"/>
      <c r="BC308" s="36"/>
      <c r="BD308" s="36"/>
      <c r="BE308" s="36"/>
      <c r="BF308" s="36"/>
      <c r="BG308" s="36"/>
      <c r="BH308" s="36"/>
      <c r="BI308" s="36"/>
      <c r="BJ308" s="29"/>
      <c r="BK308" s="36"/>
      <c r="BL308" s="29"/>
      <c r="BM308" s="36"/>
      <c r="BN308" s="36"/>
      <c r="BO308" s="36"/>
      <c r="BP308" s="29"/>
      <c r="BQ308" s="36"/>
      <c r="BR308" s="29"/>
      <c r="BS308" s="36"/>
      <c r="BT308" s="36"/>
      <c r="BU308" s="36"/>
      <c r="BV308" s="36"/>
    </row>
    <row r="309" spans="1:74" x14ac:dyDescent="0.25">
      <c r="A309" s="16">
        <v>307</v>
      </c>
      <c r="B309" s="16">
        <v>1</v>
      </c>
      <c r="C309" s="31" t="s">
        <v>761</v>
      </c>
      <c r="D309" s="40">
        <f>ноябрь!D309-декабрь!E309</f>
        <v>162.50187053140093</v>
      </c>
      <c r="E309" s="40">
        <f t="shared" si="4"/>
        <v>0</v>
      </c>
      <c r="F309" s="36"/>
      <c r="G309" s="36"/>
      <c r="H309" s="36"/>
      <c r="I309" s="27"/>
      <c r="J309" s="36"/>
      <c r="K309" s="36"/>
      <c r="L309" s="36"/>
      <c r="M309" s="36"/>
      <c r="N309" s="36"/>
      <c r="O309" s="29"/>
      <c r="P309" s="36"/>
      <c r="Q309" s="29"/>
      <c r="R309" s="36"/>
      <c r="S309" s="36"/>
      <c r="T309" s="36"/>
      <c r="U309" s="36"/>
      <c r="V309" s="36"/>
      <c r="W309" s="36"/>
      <c r="X309" s="36"/>
      <c r="Y309" s="29"/>
      <c r="Z309" s="36"/>
      <c r="AA309" s="66"/>
      <c r="AB309" s="36"/>
      <c r="AC309" s="36"/>
      <c r="AD309" s="36"/>
      <c r="AE309" s="36"/>
      <c r="AF309" s="36"/>
      <c r="AG309" s="36"/>
      <c r="AH309" s="29"/>
      <c r="AI309" s="36"/>
      <c r="AJ309" s="29"/>
      <c r="AK309" s="36"/>
      <c r="AL309" s="36"/>
      <c r="AM309" s="36"/>
      <c r="AN309" s="29"/>
      <c r="AO309" s="36"/>
      <c r="AP309" s="29"/>
      <c r="AQ309" s="36"/>
      <c r="AR309" s="29"/>
      <c r="AS309" s="36"/>
      <c r="AT309" s="36"/>
      <c r="AU309" s="36"/>
      <c r="AV309" s="29"/>
      <c r="AW309" s="36"/>
      <c r="AX309" s="36"/>
      <c r="AY309" s="36"/>
      <c r="AZ309" s="29"/>
      <c r="BA309" s="36"/>
      <c r="BB309" s="36"/>
      <c r="BC309" s="36"/>
      <c r="BD309" s="36"/>
      <c r="BE309" s="36"/>
      <c r="BF309" s="36"/>
      <c r="BG309" s="36"/>
      <c r="BH309" s="36"/>
      <c r="BI309" s="36"/>
      <c r="BJ309" s="29"/>
      <c r="BK309" s="36"/>
      <c r="BL309" s="29"/>
      <c r="BM309" s="36"/>
      <c r="BN309" s="36"/>
      <c r="BO309" s="36"/>
      <c r="BP309" s="29"/>
      <c r="BQ309" s="36"/>
      <c r="BR309" s="29"/>
      <c r="BS309" s="36"/>
      <c r="BT309" s="36"/>
      <c r="BU309" s="36"/>
      <c r="BV309" s="36"/>
    </row>
    <row r="310" spans="1:74" x14ac:dyDescent="0.25">
      <c r="A310" s="16">
        <v>308</v>
      </c>
      <c r="B310" s="16">
        <v>1</v>
      </c>
      <c r="C310" s="31" t="s">
        <v>762</v>
      </c>
      <c r="D310" s="40">
        <f>ноябрь!D310-декабрь!E310</f>
        <v>115.91462173913042</v>
      </c>
      <c r="E310" s="40">
        <f t="shared" si="4"/>
        <v>0</v>
      </c>
      <c r="F310" s="36"/>
      <c r="G310" s="36"/>
      <c r="H310" s="36"/>
      <c r="I310" s="27"/>
      <c r="J310" s="36"/>
      <c r="K310" s="36"/>
      <c r="L310" s="36"/>
      <c r="M310" s="36"/>
      <c r="N310" s="36"/>
      <c r="O310" s="29"/>
      <c r="P310" s="36"/>
      <c r="Q310" s="29"/>
      <c r="R310" s="36"/>
      <c r="S310" s="36"/>
      <c r="T310" s="36"/>
      <c r="U310" s="36"/>
      <c r="V310" s="36"/>
      <c r="W310" s="36"/>
      <c r="X310" s="36"/>
      <c r="Y310" s="29"/>
      <c r="Z310" s="36"/>
      <c r="AA310" s="66"/>
      <c r="AB310" s="36"/>
      <c r="AC310" s="36"/>
      <c r="AD310" s="36"/>
      <c r="AE310" s="36"/>
      <c r="AF310" s="36"/>
      <c r="AG310" s="36"/>
      <c r="AH310" s="29"/>
      <c r="AI310" s="36"/>
      <c r="AJ310" s="29"/>
      <c r="AK310" s="36"/>
      <c r="AL310" s="36"/>
      <c r="AM310" s="36"/>
      <c r="AN310" s="29"/>
      <c r="AO310" s="36"/>
      <c r="AP310" s="29"/>
      <c r="AQ310" s="36"/>
      <c r="AR310" s="29"/>
      <c r="AS310" s="36"/>
      <c r="AT310" s="36"/>
      <c r="AU310" s="36"/>
      <c r="AV310" s="29"/>
      <c r="AW310" s="36"/>
      <c r="AX310" s="36"/>
      <c r="AY310" s="36"/>
      <c r="AZ310" s="29"/>
      <c r="BA310" s="36"/>
      <c r="BB310" s="36"/>
      <c r="BC310" s="36"/>
      <c r="BD310" s="36"/>
      <c r="BE310" s="36"/>
      <c r="BF310" s="36"/>
      <c r="BG310" s="36"/>
      <c r="BH310" s="36"/>
      <c r="BI310" s="36"/>
      <c r="BJ310" s="29"/>
      <c r="BK310" s="36"/>
      <c r="BL310" s="29"/>
      <c r="BM310" s="36"/>
      <c r="BN310" s="36"/>
      <c r="BO310" s="36"/>
      <c r="BP310" s="29"/>
      <c r="BQ310" s="36"/>
      <c r="BR310" s="29"/>
      <c r="BS310" s="36"/>
      <c r="BT310" s="36"/>
      <c r="BU310" s="36"/>
      <c r="BV310" s="36"/>
    </row>
    <row r="311" spans="1:74" x14ac:dyDescent="0.25">
      <c r="A311" s="16">
        <v>309</v>
      </c>
      <c r="B311" s="16">
        <v>1</v>
      </c>
      <c r="C311" s="31" t="s">
        <v>763</v>
      </c>
      <c r="D311" s="40">
        <f>ноябрь!D311-декабрь!E311</f>
        <v>-140.39876164251203</v>
      </c>
      <c r="E311" s="40">
        <f t="shared" si="4"/>
        <v>0</v>
      </c>
      <c r="F311" s="36"/>
      <c r="G311" s="36"/>
      <c r="H311" s="36"/>
      <c r="I311" s="27"/>
      <c r="J311" s="36"/>
      <c r="K311" s="36"/>
      <c r="L311" s="36"/>
      <c r="M311" s="36"/>
      <c r="N311" s="36"/>
      <c r="O311" s="29"/>
      <c r="P311" s="36"/>
      <c r="Q311" s="29"/>
      <c r="R311" s="36"/>
      <c r="S311" s="36"/>
      <c r="T311" s="36"/>
      <c r="U311" s="36"/>
      <c r="V311" s="36"/>
      <c r="W311" s="36"/>
      <c r="X311" s="36"/>
      <c r="Y311" s="29"/>
      <c r="Z311" s="36"/>
      <c r="AA311" s="66"/>
      <c r="AB311" s="36"/>
      <c r="AC311" s="36"/>
      <c r="AD311" s="36"/>
      <c r="AE311" s="36"/>
      <c r="AF311" s="36"/>
      <c r="AG311" s="36"/>
      <c r="AH311" s="29"/>
      <c r="AI311" s="36"/>
      <c r="AJ311" s="29"/>
      <c r="AK311" s="36"/>
      <c r="AL311" s="36"/>
      <c r="AM311" s="36"/>
      <c r="AN311" s="29"/>
      <c r="AO311" s="36"/>
      <c r="AP311" s="29"/>
      <c r="AQ311" s="36"/>
      <c r="AR311" s="29"/>
      <c r="AS311" s="36"/>
      <c r="AT311" s="36"/>
      <c r="AU311" s="36"/>
      <c r="AV311" s="29"/>
      <c r="AW311" s="36"/>
      <c r="AX311" s="36"/>
      <c r="AY311" s="36"/>
      <c r="AZ311" s="29"/>
      <c r="BA311" s="36"/>
      <c r="BB311" s="36"/>
      <c r="BC311" s="36"/>
      <c r="BD311" s="36"/>
      <c r="BE311" s="36"/>
      <c r="BF311" s="36"/>
      <c r="BG311" s="36"/>
      <c r="BH311" s="36"/>
      <c r="BI311" s="36"/>
      <c r="BJ311" s="29"/>
      <c r="BK311" s="36"/>
      <c r="BL311" s="29"/>
      <c r="BM311" s="36"/>
      <c r="BN311" s="36"/>
      <c r="BO311" s="36"/>
      <c r="BP311" s="29"/>
      <c r="BQ311" s="36"/>
      <c r="BR311" s="29"/>
      <c r="BS311" s="36"/>
      <c r="BT311" s="36"/>
      <c r="BU311" s="36"/>
      <c r="BV311" s="36"/>
    </row>
    <row r="312" spans="1:74" x14ac:dyDescent="0.25">
      <c r="A312" s="16">
        <v>310</v>
      </c>
      <c r="B312" s="16">
        <v>1</v>
      </c>
      <c r="C312" s="31" t="s">
        <v>764</v>
      </c>
      <c r="D312" s="40">
        <f>ноябрь!D312-декабрь!E312</f>
        <v>430.24165154589372</v>
      </c>
      <c r="E312" s="40">
        <f t="shared" si="4"/>
        <v>0</v>
      </c>
      <c r="F312" s="36"/>
      <c r="G312" s="36"/>
      <c r="H312" s="36"/>
      <c r="I312" s="27"/>
      <c r="J312" s="36"/>
      <c r="K312" s="36"/>
      <c r="L312" s="36"/>
      <c r="M312" s="36"/>
      <c r="N312" s="36"/>
      <c r="O312" s="29"/>
      <c r="P312" s="36"/>
      <c r="Q312" s="29"/>
      <c r="R312" s="36"/>
      <c r="S312" s="36"/>
      <c r="T312" s="36"/>
      <c r="U312" s="36"/>
      <c r="V312" s="36"/>
      <c r="W312" s="36"/>
      <c r="X312" s="36"/>
      <c r="Y312" s="29"/>
      <c r="Z312" s="36"/>
      <c r="AA312" s="66"/>
      <c r="AB312" s="36"/>
      <c r="AC312" s="36"/>
      <c r="AD312" s="36"/>
      <c r="AE312" s="36"/>
      <c r="AF312" s="36"/>
      <c r="AG312" s="36"/>
      <c r="AH312" s="29"/>
      <c r="AI312" s="36"/>
      <c r="AJ312" s="29"/>
      <c r="AK312" s="36"/>
      <c r="AL312" s="36"/>
      <c r="AM312" s="36"/>
      <c r="AN312" s="29"/>
      <c r="AO312" s="36"/>
      <c r="AP312" s="29"/>
      <c r="AQ312" s="36"/>
      <c r="AR312" s="29"/>
      <c r="AS312" s="36"/>
      <c r="AT312" s="36"/>
      <c r="AU312" s="36"/>
      <c r="AV312" s="29"/>
      <c r="AW312" s="36"/>
      <c r="AX312" s="36"/>
      <c r="AY312" s="36"/>
      <c r="AZ312" s="29"/>
      <c r="BA312" s="36"/>
      <c r="BB312" s="36"/>
      <c r="BC312" s="36"/>
      <c r="BD312" s="36"/>
      <c r="BE312" s="36"/>
      <c r="BF312" s="36"/>
      <c r="BG312" s="36"/>
      <c r="BH312" s="36"/>
      <c r="BI312" s="36"/>
      <c r="BJ312" s="29"/>
      <c r="BK312" s="36"/>
      <c r="BL312" s="29"/>
      <c r="BM312" s="36"/>
      <c r="BN312" s="36"/>
      <c r="BO312" s="36"/>
      <c r="BP312" s="29"/>
      <c r="BQ312" s="36"/>
      <c r="BR312" s="29"/>
      <c r="BS312" s="36"/>
      <c r="BT312" s="36"/>
      <c r="BU312" s="36"/>
      <c r="BV312" s="36"/>
    </row>
    <row r="313" spans="1:74" x14ac:dyDescent="0.25">
      <c r="A313" s="16">
        <v>311</v>
      </c>
      <c r="B313" s="16">
        <v>1</v>
      </c>
      <c r="C313" s="31" t="s">
        <v>765</v>
      </c>
      <c r="D313" s="40">
        <f>ноябрь!D313-декабрь!E313</f>
        <v>-602.97738748792267</v>
      </c>
      <c r="E313" s="40">
        <f t="shared" si="4"/>
        <v>0</v>
      </c>
      <c r="F313" s="36"/>
      <c r="G313" s="36"/>
      <c r="H313" s="36"/>
      <c r="I313" s="27"/>
      <c r="J313" s="36"/>
      <c r="K313" s="36"/>
      <c r="L313" s="36"/>
      <c r="M313" s="36"/>
      <c r="N313" s="36"/>
      <c r="O313" s="29"/>
      <c r="P313" s="36"/>
      <c r="Q313" s="29"/>
      <c r="R313" s="36"/>
      <c r="S313" s="36"/>
      <c r="T313" s="36"/>
      <c r="U313" s="36"/>
      <c r="V313" s="36"/>
      <c r="W313" s="36"/>
      <c r="X313" s="36"/>
      <c r="Y313" s="29"/>
      <c r="Z313" s="36"/>
      <c r="AA313" s="66"/>
      <c r="AB313" s="36"/>
      <c r="AC313" s="36"/>
      <c r="AD313" s="36"/>
      <c r="AE313" s="36"/>
      <c r="AF313" s="36"/>
      <c r="AG313" s="36"/>
      <c r="AH313" s="29"/>
      <c r="AI313" s="36"/>
      <c r="AJ313" s="29"/>
      <c r="AK313" s="36"/>
      <c r="AL313" s="36"/>
      <c r="AM313" s="36"/>
      <c r="AN313" s="29"/>
      <c r="AO313" s="36"/>
      <c r="AP313" s="29"/>
      <c r="AQ313" s="36"/>
      <c r="AR313" s="29"/>
      <c r="AS313" s="36"/>
      <c r="AT313" s="36"/>
      <c r="AU313" s="36"/>
      <c r="AV313" s="29"/>
      <c r="AW313" s="36"/>
      <c r="AX313" s="36"/>
      <c r="AY313" s="36"/>
      <c r="AZ313" s="29"/>
      <c r="BA313" s="36"/>
      <c r="BB313" s="36"/>
      <c r="BC313" s="36"/>
      <c r="BD313" s="36"/>
      <c r="BE313" s="36"/>
      <c r="BF313" s="36"/>
      <c r="BG313" s="36"/>
      <c r="BH313" s="36"/>
      <c r="BI313" s="36"/>
      <c r="BJ313" s="29"/>
      <c r="BK313" s="36"/>
      <c r="BL313" s="29"/>
      <c r="BM313" s="36"/>
      <c r="BN313" s="36"/>
      <c r="BO313" s="36"/>
      <c r="BP313" s="29"/>
      <c r="BQ313" s="36"/>
      <c r="BR313" s="29"/>
      <c r="BS313" s="36"/>
      <c r="BT313" s="36"/>
      <c r="BU313" s="36"/>
      <c r="BV313" s="36"/>
    </row>
    <row r="314" spans="1:74" x14ac:dyDescent="0.25">
      <c r="A314" s="16">
        <v>312</v>
      </c>
      <c r="B314" s="16">
        <v>1</v>
      </c>
      <c r="C314" s="31" t="s">
        <v>766</v>
      </c>
      <c r="D314" s="40">
        <f>ноябрь!D314-декабрь!E314</f>
        <v>110.21133524637682</v>
      </c>
      <c r="E314" s="40">
        <f t="shared" si="4"/>
        <v>0</v>
      </c>
      <c r="F314" s="36"/>
      <c r="G314" s="36"/>
      <c r="H314" s="36"/>
      <c r="I314" s="27"/>
      <c r="J314" s="36"/>
      <c r="K314" s="36"/>
      <c r="L314" s="36"/>
      <c r="M314" s="36"/>
      <c r="N314" s="36"/>
      <c r="O314" s="29"/>
      <c r="P314" s="36"/>
      <c r="Q314" s="29"/>
      <c r="R314" s="36"/>
      <c r="S314" s="36"/>
      <c r="T314" s="36"/>
      <c r="U314" s="36"/>
      <c r="V314" s="36"/>
      <c r="W314" s="36"/>
      <c r="X314" s="36"/>
      <c r="Y314" s="29"/>
      <c r="Z314" s="36"/>
      <c r="AA314" s="66"/>
      <c r="AB314" s="36"/>
      <c r="AC314" s="36"/>
      <c r="AD314" s="36"/>
      <c r="AE314" s="36"/>
      <c r="AF314" s="36"/>
      <c r="AG314" s="36"/>
      <c r="AH314" s="29"/>
      <c r="AI314" s="36"/>
      <c r="AJ314" s="29"/>
      <c r="AK314" s="36"/>
      <c r="AL314" s="36"/>
      <c r="AM314" s="36"/>
      <c r="AN314" s="29"/>
      <c r="AO314" s="36"/>
      <c r="AP314" s="29"/>
      <c r="AQ314" s="36"/>
      <c r="AR314" s="29"/>
      <c r="AS314" s="36"/>
      <c r="AT314" s="36"/>
      <c r="AU314" s="36"/>
      <c r="AV314" s="29"/>
      <c r="AW314" s="36"/>
      <c r="AX314" s="36"/>
      <c r="AY314" s="36"/>
      <c r="AZ314" s="29"/>
      <c r="BA314" s="36"/>
      <c r="BB314" s="36"/>
      <c r="BC314" s="36"/>
      <c r="BD314" s="36"/>
      <c r="BE314" s="36"/>
      <c r="BF314" s="36"/>
      <c r="BG314" s="36"/>
      <c r="BH314" s="36"/>
      <c r="BI314" s="36"/>
      <c r="BJ314" s="29"/>
      <c r="BK314" s="36"/>
      <c r="BL314" s="29"/>
      <c r="BM314" s="36"/>
      <c r="BN314" s="36"/>
      <c r="BO314" s="36"/>
      <c r="BP314" s="29"/>
      <c r="BQ314" s="36"/>
      <c r="BR314" s="29"/>
      <c r="BS314" s="36"/>
      <c r="BT314" s="36"/>
      <c r="BU314" s="36"/>
      <c r="BV314" s="36"/>
    </row>
    <row r="315" spans="1:74" x14ac:dyDescent="0.25">
      <c r="A315" s="16">
        <v>313</v>
      </c>
      <c r="B315" s="16">
        <v>1</v>
      </c>
      <c r="C315" s="31" t="s">
        <v>767</v>
      </c>
      <c r="D315" s="40">
        <f>ноябрь!D315-декабрь!E315</f>
        <v>173.14540212560385</v>
      </c>
      <c r="E315" s="40">
        <f t="shared" si="4"/>
        <v>0</v>
      </c>
      <c r="F315" s="36"/>
      <c r="G315" s="36"/>
      <c r="H315" s="36"/>
      <c r="I315" s="27"/>
      <c r="J315" s="36"/>
      <c r="K315" s="36"/>
      <c r="L315" s="36"/>
      <c r="M315" s="36"/>
      <c r="N315" s="36"/>
      <c r="O315" s="29"/>
      <c r="P315" s="36"/>
      <c r="Q315" s="29"/>
      <c r="R315" s="36"/>
      <c r="S315" s="36"/>
      <c r="T315" s="36"/>
      <c r="U315" s="36"/>
      <c r="V315" s="36"/>
      <c r="W315" s="36"/>
      <c r="X315" s="36"/>
      <c r="Y315" s="29"/>
      <c r="Z315" s="36"/>
      <c r="AA315" s="66"/>
      <c r="AB315" s="36"/>
      <c r="AC315" s="36"/>
      <c r="AD315" s="36"/>
      <c r="AE315" s="36"/>
      <c r="AF315" s="36"/>
      <c r="AG315" s="36"/>
      <c r="AH315" s="29"/>
      <c r="AI315" s="36"/>
      <c r="AJ315" s="29"/>
      <c r="AK315" s="36"/>
      <c r="AL315" s="36"/>
      <c r="AM315" s="36"/>
      <c r="AN315" s="29"/>
      <c r="AO315" s="36"/>
      <c r="AP315" s="29"/>
      <c r="AQ315" s="36"/>
      <c r="AR315" s="29"/>
      <c r="AS315" s="36"/>
      <c r="AT315" s="36"/>
      <c r="AU315" s="36"/>
      <c r="AV315" s="29"/>
      <c r="AW315" s="36"/>
      <c r="AX315" s="36"/>
      <c r="AY315" s="36"/>
      <c r="AZ315" s="29"/>
      <c r="BA315" s="36"/>
      <c r="BB315" s="36"/>
      <c r="BC315" s="36"/>
      <c r="BD315" s="36"/>
      <c r="BE315" s="36"/>
      <c r="BF315" s="36"/>
      <c r="BG315" s="36"/>
      <c r="BH315" s="36"/>
      <c r="BI315" s="36"/>
      <c r="BJ315" s="29"/>
      <c r="BK315" s="36"/>
      <c r="BL315" s="29"/>
      <c r="BM315" s="36"/>
      <c r="BN315" s="36"/>
      <c r="BO315" s="36"/>
      <c r="BP315" s="29"/>
      <c r="BQ315" s="36"/>
      <c r="BR315" s="29"/>
      <c r="BS315" s="36"/>
      <c r="BT315" s="36"/>
      <c r="BU315" s="36"/>
      <c r="BV315" s="36"/>
    </row>
    <row r="316" spans="1:74" x14ac:dyDescent="0.25">
      <c r="A316" s="16">
        <v>314</v>
      </c>
      <c r="B316" s="16">
        <v>1</v>
      </c>
      <c r="C316" s="31" t="s">
        <v>930</v>
      </c>
      <c r="D316" s="40">
        <f>ноябрь!D316-декабрь!E316</f>
        <v>91.699162357487921</v>
      </c>
      <c r="E316" s="40">
        <f t="shared" si="4"/>
        <v>0</v>
      </c>
      <c r="F316" s="36"/>
      <c r="G316" s="36"/>
      <c r="H316" s="36"/>
      <c r="I316" s="27"/>
      <c r="J316" s="36"/>
      <c r="K316" s="36"/>
      <c r="L316" s="36"/>
      <c r="M316" s="36"/>
      <c r="N316" s="36"/>
      <c r="O316" s="29"/>
      <c r="P316" s="36"/>
      <c r="Q316" s="29"/>
      <c r="R316" s="36"/>
      <c r="S316" s="36"/>
      <c r="T316" s="36"/>
      <c r="U316" s="36"/>
      <c r="V316" s="36"/>
      <c r="W316" s="36"/>
      <c r="X316" s="36"/>
      <c r="Y316" s="29"/>
      <c r="Z316" s="36"/>
      <c r="AA316" s="66"/>
      <c r="AB316" s="36"/>
      <c r="AC316" s="36"/>
      <c r="AD316" s="36"/>
      <c r="AE316" s="36"/>
      <c r="AF316" s="36"/>
      <c r="AG316" s="36"/>
      <c r="AH316" s="29"/>
      <c r="AI316" s="36"/>
      <c r="AJ316" s="29"/>
      <c r="AK316" s="36"/>
      <c r="AL316" s="36"/>
      <c r="AM316" s="36"/>
      <c r="AN316" s="29"/>
      <c r="AO316" s="36"/>
      <c r="AP316" s="29"/>
      <c r="AQ316" s="36"/>
      <c r="AR316" s="29"/>
      <c r="AS316" s="36"/>
      <c r="AT316" s="36"/>
      <c r="AU316" s="36"/>
      <c r="AV316" s="29"/>
      <c r="AW316" s="36"/>
      <c r="AX316" s="36"/>
      <c r="AY316" s="36"/>
      <c r="AZ316" s="29"/>
      <c r="BA316" s="36"/>
      <c r="BB316" s="36"/>
      <c r="BC316" s="36"/>
      <c r="BD316" s="36"/>
      <c r="BE316" s="36"/>
      <c r="BF316" s="36"/>
      <c r="BG316" s="36"/>
      <c r="BH316" s="36"/>
      <c r="BI316" s="36"/>
      <c r="BJ316" s="29"/>
      <c r="BK316" s="36"/>
      <c r="BL316" s="29"/>
      <c r="BM316" s="36"/>
      <c r="BN316" s="36"/>
      <c r="BO316" s="36"/>
      <c r="BP316" s="29"/>
      <c r="BQ316" s="36"/>
      <c r="BR316" s="29"/>
      <c r="BS316" s="36"/>
      <c r="BT316" s="36"/>
      <c r="BU316" s="36"/>
      <c r="BV316" s="36"/>
    </row>
    <row r="317" spans="1:74" x14ac:dyDescent="0.25">
      <c r="A317" s="16">
        <v>315</v>
      </c>
      <c r="B317" s="16">
        <v>1</v>
      </c>
      <c r="C317" s="31" t="s">
        <v>931</v>
      </c>
      <c r="D317" s="40">
        <f>ноябрь!D317-декабрь!E317</f>
        <v>280.49795452173913</v>
      </c>
      <c r="E317" s="40">
        <f t="shared" si="4"/>
        <v>0</v>
      </c>
      <c r="F317" s="36"/>
      <c r="G317" s="36"/>
      <c r="H317" s="36"/>
      <c r="I317" s="27"/>
      <c r="J317" s="36"/>
      <c r="K317" s="36"/>
      <c r="L317" s="36"/>
      <c r="M317" s="36"/>
      <c r="N317" s="36"/>
      <c r="O317" s="29"/>
      <c r="P317" s="36"/>
      <c r="Q317" s="29"/>
      <c r="R317" s="36"/>
      <c r="S317" s="36"/>
      <c r="T317" s="36"/>
      <c r="U317" s="36"/>
      <c r="V317" s="36"/>
      <c r="W317" s="36"/>
      <c r="X317" s="36"/>
      <c r="Y317" s="29"/>
      <c r="Z317" s="36"/>
      <c r="AA317" s="66"/>
      <c r="AB317" s="36"/>
      <c r="AC317" s="36"/>
      <c r="AD317" s="36"/>
      <c r="AE317" s="36"/>
      <c r="AF317" s="36"/>
      <c r="AG317" s="36"/>
      <c r="AH317" s="29"/>
      <c r="AI317" s="36"/>
      <c r="AJ317" s="29"/>
      <c r="AK317" s="36"/>
      <c r="AL317" s="36"/>
      <c r="AM317" s="36"/>
      <c r="AN317" s="29"/>
      <c r="AO317" s="36"/>
      <c r="AP317" s="29"/>
      <c r="AQ317" s="36"/>
      <c r="AR317" s="29"/>
      <c r="AS317" s="36"/>
      <c r="AT317" s="36"/>
      <c r="AU317" s="36"/>
      <c r="AV317" s="29"/>
      <c r="AW317" s="36"/>
      <c r="AX317" s="36"/>
      <c r="AY317" s="36"/>
      <c r="AZ317" s="29"/>
      <c r="BA317" s="36"/>
      <c r="BB317" s="36"/>
      <c r="BC317" s="36"/>
      <c r="BD317" s="36"/>
      <c r="BE317" s="36"/>
      <c r="BF317" s="36"/>
      <c r="BG317" s="36"/>
      <c r="BH317" s="36"/>
      <c r="BI317" s="36"/>
      <c r="BJ317" s="29"/>
      <c r="BK317" s="36"/>
      <c r="BL317" s="29"/>
      <c r="BM317" s="36"/>
      <c r="BN317" s="36"/>
      <c r="BO317" s="36"/>
      <c r="BP317" s="29"/>
      <c r="BQ317" s="36"/>
      <c r="BR317" s="29"/>
      <c r="BS317" s="36"/>
      <c r="BT317" s="36"/>
      <c r="BU317" s="36"/>
      <c r="BV317" s="36"/>
    </row>
    <row r="318" spans="1:74" x14ac:dyDescent="0.25">
      <c r="A318" s="16">
        <v>316</v>
      </c>
      <c r="B318" s="16">
        <v>1</v>
      </c>
      <c r="C318" s="31" t="s">
        <v>768</v>
      </c>
      <c r="D318" s="40">
        <f>ноябрь!D318-декабрь!E318</f>
        <v>133.62226252173915</v>
      </c>
      <c r="E318" s="40">
        <f t="shared" si="4"/>
        <v>0</v>
      </c>
      <c r="F318" s="36"/>
      <c r="G318" s="36"/>
      <c r="H318" s="36"/>
      <c r="I318" s="27"/>
      <c r="J318" s="36"/>
      <c r="K318" s="36"/>
      <c r="L318" s="36"/>
      <c r="M318" s="36"/>
      <c r="N318" s="36"/>
      <c r="O318" s="29"/>
      <c r="P318" s="36"/>
      <c r="Q318" s="29"/>
      <c r="R318" s="36"/>
      <c r="S318" s="36"/>
      <c r="T318" s="36"/>
      <c r="U318" s="36"/>
      <c r="V318" s="36"/>
      <c r="W318" s="36"/>
      <c r="X318" s="36"/>
      <c r="Y318" s="29"/>
      <c r="Z318" s="36"/>
      <c r="AA318" s="66"/>
      <c r="AB318" s="36"/>
      <c r="AC318" s="36"/>
      <c r="AD318" s="36"/>
      <c r="AE318" s="36"/>
      <c r="AF318" s="36"/>
      <c r="AG318" s="36"/>
      <c r="AH318" s="29"/>
      <c r="AI318" s="36"/>
      <c r="AJ318" s="29"/>
      <c r="AK318" s="36"/>
      <c r="AL318" s="36"/>
      <c r="AM318" s="36"/>
      <c r="AN318" s="29"/>
      <c r="AO318" s="36"/>
      <c r="AP318" s="29"/>
      <c r="AQ318" s="36"/>
      <c r="AR318" s="29"/>
      <c r="AS318" s="36"/>
      <c r="AT318" s="36"/>
      <c r="AU318" s="36"/>
      <c r="AV318" s="29"/>
      <c r="AW318" s="36"/>
      <c r="AX318" s="36"/>
      <c r="AY318" s="36"/>
      <c r="AZ318" s="29"/>
      <c r="BA318" s="36"/>
      <c r="BB318" s="36"/>
      <c r="BC318" s="36"/>
      <c r="BD318" s="36"/>
      <c r="BE318" s="36"/>
      <c r="BF318" s="36"/>
      <c r="BG318" s="36"/>
      <c r="BH318" s="36"/>
      <c r="BI318" s="36"/>
      <c r="BJ318" s="29"/>
      <c r="BK318" s="36"/>
      <c r="BL318" s="29"/>
      <c r="BM318" s="36"/>
      <c r="BN318" s="36"/>
      <c r="BO318" s="36"/>
      <c r="BP318" s="29"/>
      <c r="BQ318" s="36"/>
      <c r="BR318" s="29"/>
      <c r="BS318" s="36"/>
      <c r="BT318" s="36"/>
      <c r="BU318" s="36"/>
      <c r="BV318" s="36"/>
    </row>
    <row r="319" spans="1:74" x14ac:dyDescent="0.25">
      <c r="A319" s="16">
        <v>317</v>
      </c>
      <c r="B319" s="16">
        <v>3</v>
      </c>
      <c r="C319" s="31" t="s">
        <v>769</v>
      </c>
      <c r="D319" s="40">
        <f>ноябрь!D319-декабрь!E319</f>
        <v>279.67568982608697</v>
      </c>
      <c r="E319" s="40">
        <f t="shared" si="4"/>
        <v>0</v>
      </c>
      <c r="F319" s="36"/>
      <c r="G319" s="36"/>
      <c r="H319" s="36"/>
      <c r="I319" s="27"/>
      <c r="J319" s="36"/>
      <c r="K319" s="36"/>
      <c r="L319" s="36"/>
      <c r="M319" s="36"/>
      <c r="N319" s="36"/>
      <c r="O319" s="29"/>
      <c r="P319" s="36"/>
      <c r="Q319" s="29"/>
      <c r="R319" s="36"/>
      <c r="S319" s="36"/>
      <c r="T319" s="36"/>
      <c r="U319" s="36"/>
      <c r="V319" s="36"/>
      <c r="W319" s="36"/>
      <c r="X319" s="36"/>
      <c r="Y319" s="29"/>
      <c r="Z319" s="36"/>
      <c r="AA319" s="66"/>
      <c r="AB319" s="36"/>
      <c r="AC319" s="36"/>
      <c r="AD319" s="36"/>
      <c r="AE319" s="36"/>
      <c r="AF319" s="36"/>
      <c r="AG319" s="36"/>
      <c r="AH319" s="29"/>
      <c r="AI319" s="36"/>
      <c r="AJ319" s="29"/>
      <c r="AK319" s="36"/>
      <c r="AL319" s="36"/>
      <c r="AM319" s="36"/>
      <c r="AN319" s="29"/>
      <c r="AO319" s="36"/>
      <c r="AP319" s="29"/>
      <c r="AQ319" s="36"/>
      <c r="AR319" s="29"/>
      <c r="AS319" s="36"/>
      <c r="AT319" s="36"/>
      <c r="AU319" s="36"/>
      <c r="AV319" s="29"/>
      <c r="AW319" s="36"/>
      <c r="AX319" s="36"/>
      <c r="AY319" s="36"/>
      <c r="AZ319" s="29"/>
      <c r="BA319" s="36"/>
      <c r="BB319" s="36"/>
      <c r="BC319" s="36"/>
      <c r="BD319" s="36"/>
      <c r="BE319" s="36"/>
      <c r="BF319" s="36"/>
      <c r="BG319" s="36"/>
      <c r="BH319" s="36"/>
      <c r="BI319" s="36"/>
      <c r="BJ319" s="29"/>
      <c r="BK319" s="36"/>
      <c r="BL319" s="29"/>
      <c r="BM319" s="36"/>
      <c r="BN319" s="36"/>
      <c r="BO319" s="36"/>
      <c r="BP319" s="29"/>
      <c r="BQ319" s="36"/>
      <c r="BR319" s="29"/>
      <c r="BS319" s="36"/>
      <c r="BT319" s="36"/>
      <c r="BU319" s="36"/>
      <c r="BV319" s="36"/>
    </row>
    <row r="320" spans="1:74" x14ac:dyDescent="0.25">
      <c r="A320" s="16">
        <v>318</v>
      </c>
      <c r="B320" s="16">
        <v>3</v>
      </c>
      <c r="C320" s="31" t="s">
        <v>770</v>
      </c>
      <c r="D320" s="40">
        <f>ноябрь!D320-декабрь!E320</f>
        <v>476.46677230917868</v>
      </c>
      <c r="E320" s="40">
        <f t="shared" si="4"/>
        <v>0</v>
      </c>
      <c r="F320" s="36"/>
      <c r="G320" s="36"/>
      <c r="H320" s="36"/>
      <c r="I320" s="27"/>
      <c r="J320" s="36"/>
      <c r="K320" s="36"/>
      <c r="L320" s="36"/>
      <c r="M320" s="36"/>
      <c r="N320" s="36"/>
      <c r="O320" s="29"/>
      <c r="P320" s="36"/>
      <c r="Q320" s="29"/>
      <c r="R320" s="36"/>
      <c r="S320" s="36"/>
      <c r="T320" s="36"/>
      <c r="U320" s="36"/>
      <c r="V320" s="36"/>
      <c r="W320" s="36"/>
      <c r="X320" s="36"/>
      <c r="Y320" s="29"/>
      <c r="Z320" s="36"/>
      <c r="AA320" s="66"/>
      <c r="AB320" s="36"/>
      <c r="AC320" s="36"/>
      <c r="AD320" s="36"/>
      <c r="AE320" s="36"/>
      <c r="AF320" s="36"/>
      <c r="AG320" s="36"/>
      <c r="AH320" s="29"/>
      <c r="AI320" s="36"/>
      <c r="AJ320" s="29"/>
      <c r="AK320" s="36"/>
      <c r="AL320" s="36"/>
      <c r="AM320" s="36"/>
      <c r="AN320" s="29"/>
      <c r="AO320" s="36"/>
      <c r="AP320" s="29"/>
      <c r="AQ320" s="36"/>
      <c r="AR320" s="29"/>
      <c r="AS320" s="36"/>
      <c r="AT320" s="36"/>
      <c r="AU320" s="36"/>
      <c r="AV320" s="29"/>
      <c r="AW320" s="36"/>
      <c r="AX320" s="36"/>
      <c r="AY320" s="36"/>
      <c r="AZ320" s="29"/>
      <c r="BA320" s="36"/>
      <c r="BB320" s="36"/>
      <c r="BC320" s="36"/>
      <c r="BD320" s="36"/>
      <c r="BE320" s="36"/>
      <c r="BF320" s="36"/>
      <c r="BG320" s="36"/>
      <c r="BH320" s="36"/>
      <c r="BI320" s="36"/>
      <c r="BJ320" s="29"/>
      <c r="BK320" s="36"/>
      <c r="BL320" s="29"/>
      <c r="BM320" s="36"/>
      <c r="BN320" s="36"/>
      <c r="BO320" s="36"/>
      <c r="BP320" s="29"/>
      <c r="BQ320" s="36"/>
      <c r="BR320" s="29"/>
      <c r="BS320" s="36"/>
      <c r="BT320" s="36"/>
      <c r="BU320" s="36"/>
      <c r="BV320" s="36"/>
    </row>
    <row r="321" spans="1:74" x14ac:dyDescent="0.25">
      <c r="A321" s="16">
        <v>319</v>
      </c>
      <c r="B321" s="16">
        <v>3</v>
      </c>
      <c r="C321" s="31" t="s">
        <v>771</v>
      </c>
      <c r="D321" s="40">
        <f>ноябрь!D321-декабрь!E321</f>
        <v>-167.36185171014498</v>
      </c>
      <c r="E321" s="40">
        <f t="shared" si="4"/>
        <v>0</v>
      </c>
      <c r="F321" s="36"/>
      <c r="G321" s="36"/>
      <c r="H321" s="36"/>
      <c r="I321" s="27"/>
      <c r="J321" s="36"/>
      <c r="K321" s="36"/>
      <c r="L321" s="36"/>
      <c r="M321" s="36"/>
      <c r="N321" s="36"/>
      <c r="O321" s="29"/>
      <c r="P321" s="36"/>
      <c r="Q321" s="29"/>
      <c r="R321" s="36"/>
      <c r="S321" s="36"/>
      <c r="T321" s="36"/>
      <c r="U321" s="36"/>
      <c r="V321" s="36"/>
      <c r="W321" s="36"/>
      <c r="X321" s="36"/>
      <c r="Y321" s="29"/>
      <c r="Z321" s="36"/>
      <c r="AA321" s="66"/>
      <c r="AB321" s="36"/>
      <c r="AC321" s="36"/>
      <c r="AD321" s="36"/>
      <c r="AE321" s="36"/>
      <c r="AF321" s="36"/>
      <c r="AG321" s="36"/>
      <c r="AH321" s="29"/>
      <c r="AI321" s="36"/>
      <c r="AJ321" s="29"/>
      <c r="AK321" s="36"/>
      <c r="AL321" s="36"/>
      <c r="AM321" s="36"/>
      <c r="AN321" s="29"/>
      <c r="AO321" s="36"/>
      <c r="AP321" s="29"/>
      <c r="AQ321" s="36"/>
      <c r="AR321" s="29"/>
      <c r="AS321" s="36"/>
      <c r="AT321" s="36"/>
      <c r="AU321" s="36"/>
      <c r="AV321" s="29"/>
      <c r="AW321" s="36"/>
      <c r="AX321" s="36"/>
      <c r="AY321" s="36"/>
      <c r="AZ321" s="29"/>
      <c r="BA321" s="36"/>
      <c r="BB321" s="36"/>
      <c r="BC321" s="36"/>
      <c r="BD321" s="36"/>
      <c r="BE321" s="36"/>
      <c r="BF321" s="36"/>
      <c r="BG321" s="36"/>
      <c r="BH321" s="36"/>
      <c r="BI321" s="36"/>
      <c r="BJ321" s="29"/>
      <c r="BK321" s="36"/>
      <c r="BL321" s="29"/>
      <c r="BM321" s="36"/>
      <c r="BN321" s="36"/>
      <c r="BO321" s="36"/>
      <c r="BP321" s="29"/>
      <c r="BQ321" s="36"/>
      <c r="BR321" s="29"/>
      <c r="BS321" s="36"/>
      <c r="BT321" s="36"/>
      <c r="BU321" s="36"/>
      <c r="BV321" s="36"/>
    </row>
    <row r="322" spans="1:74" x14ac:dyDescent="0.25">
      <c r="A322" s="16">
        <v>320</v>
      </c>
      <c r="B322" s="16">
        <v>3</v>
      </c>
      <c r="C322" s="31" t="s">
        <v>772</v>
      </c>
      <c r="D322" s="40">
        <f>ноябрь!D322-декабрь!E322</f>
        <v>336.19604072657006</v>
      </c>
      <c r="E322" s="40">
        <f t="shared" si="4"/>
        <v>0</v>
      </c>
      <c r="F322" s="36"/>
      <c r="G322" s="36"/>
      <c r="H322" s="36"/>
      <c r="I322" s="27"/>
      <c r="J322" s="36"/>
      <c r="K322" s="36"/>
      <c r="L322" s="36"/>
      <c r="M322" s="36"/>
      <c r="N322" s="36"/>
      <c r="O322" s="29"/>
      <c r="P322" s="36"/>
      <c r="Q322" s="29"/>
      <c r="R322" s="36"/>
      <c r="S322" s="36"/>
      <c r="T322" s="36"/>
      <c r="U322" s="36"/>
      <c r="V322" s="36"/>
      <c r="W322" s="36"/>
      <c r="X322" s="36"/>
      <c r="Y322" s="29"/>
      <c r="Z322" s="36"/>
      <c r="AA322" s="66"/>
      <c r="AB322" s="36"/>
      <c r="AC322" s="36"/>
      <c r="AD322" s="36"/>
      <c r="AE322" s="36"/>
      <c r="AF322" s="36"/>
      <c r="AG322" s="36"/>
      <c r="AH322" s="29"/>
      <c r="AI322" s="36"/>
      <c r="AJ322" s="29"/>
      <c r="AK322" s="36"/>
      <c r="AL322" s="36"/>
      <c r="AM322" s="36"/>
      <c r="AN322" s="29"/>
      <c r="AO322" s="36"/>
      <c r="AP322" s="29"/>
      <c r="AQ322" s="36"/>
      <c r="AR322" s="29"/>
      <c r="AS322" s="36"/>
      <c r="AT322" s="36"/>
      <c r="AU322" s="36"/>
      <c r="AV322" s="29"/>
      <c r="AW322" s="36"/>
      <c r="AX322" s="36"/>
      <c r="AY322" s="36"/>
      <c r="AZ322" s="29"/>
      <c r="BA322" s="36"/>
      <c r="BB322" s="36"/>
      <c r="BC322" s="36"/>
      <c r="BD322" s="36"/>
      <c r="BE322" s="36"/>
      <c r="BF322" s="36"/>
      <c r="BG322" s="36"/>
      <c r="BH322" s="36"/>
      <c r="BI322" s="36"/>
      <c r="BJ322" s="29"/>
      <c r="BK322" s="36"/>
      <c r="BL322" s="29"/>
      <c r="BM322" s="36"/>
      <c r="BN322" s="36"/>
      <c r="BO322" s="36"/>
      <c r="BP322" s="29"/>
      <c r="BQ322" s="36"/>
      <c r="BR322" s="29"/>
      <c r="BS322" s="36"/>
      <c r="BT322" s="36"/>
      <c r="BU322" s="36"/>
      <c r="BV322" s="36"/>
    </row>
    <row r="323" spans="1:74" x14ac:dyDescent="0.25">
      <c r="A323" s="16">
        <v>321</v>
      </c>
      <c r="B323" s="16">
        <v>3</v>
      </c>
      <c r="C323" s="31" t="s">
        <v>773</v>
      </c>
      <c r="D323" s="40">
        <f>ноябрь!D323-декабрь!E323</f>
        <v>1585.7486002801932</v>
      </c>
      <c r="E323" s="40">
        <f t="shared" si="4"/>
        <v>0</v>
      </c>
      <c r="F323" s="36"/>
      <c r="G323" s="36"/>
      <c r="H323" s="36"/>
      <c r="I323" s="27"/>
      <c r="J323" s="36"/>
      <c r="K323" s="36"/>
      <c r="L323" s="36"/>
      <c r="M323" s="36"/>
      <c r="N323" s="36"/>
      <c r="O323" s="29"/>
      <c r="P323" s="36"/>
      <c r="Q323" s="29"/>
      <c r="R323" s="36"/>
      <c r="S323" s="36"/>
      <c r="T323" s="36"/>
      <c r="U323" s="36"/>
      <c r="V323" s="36"/>
      <c r="W323" s="36"/>
      <c r="X323" s="36"/>
      <c r="Y323" s="29"/>
      <c r="Z323" s="36"/>
      <c r="AA323" s="66"/>
      <c r="AB323" s="36"/>
      <c r="AC323" s="36"/>
      <c r="AD323" s="36"/>
      <c r="AE323" s="36"/>
      <c r="AF323" s="36"/>
      <c r="AG323" s="36"/>
      <c r="AH323" s="29"/>
      <c r="AI323" s="36"/>
      <c r="AJ323" s="29"/>
      <c r="AK323" s="36"/>
      <c r="AL323" s="36"/>
      <c r="AM323" s="36"/>
      <c r="AN323" s="29"/>
      <c r="AO323" s="36"/>
      <c r="AP323" s="29"/>
      <c r="AQ323" s="36"/>
      <c r="AR323" s="29"/>
      <c r="AS323" s="36"/>
      <c r="AT323" s="36"/>
      <c r="AU323" s="36"/>
      <c r="AV323" s="29"/>
      <c r="AW323" s="36"/>
      <c r="AX323" s="36"/>
      <c r="AY323" s="36"/>
      <c r="AZ323" s="29"/>
      <c r="BA323" s="36"/>
      <c r="BB323" s="36"/>
      <c r="BC323" s="36"/>
      <c r="BD323" s="36"/>
      <c r="BE323" s="36"/>
      <c r="BF323" s="36"/>
      <c r="BG323" s="36"/>
      <c r="BH323" s="36"/>
      <c r="BI323" s="36"/>
      <c r="BJ323" s="29"/>
      <c r="BK323" s="36"/>
      <c r="BL323" s="29"/>
      <c r="BM323" s="36"/>
      <c r="BN323" s="36"/>
      <c r="BO323" s="36"/>
      <c r="BP323" s="29"/>
      <c r="BQ323" s="36"/>
      <c r="BR323" s="29"/>
      <c r="BS323" s="36"/>
      <c r="BT323" s="36"/>
      <c r="BU323" s="36"/>
      <c r="BV323" s="36"/>
    </row>
    <row r="324" spans="1:74" x14ac:dyDescent="0.25">
      <c r="A324" s="16">
        <v>322</v>
      </c>
      <c r="B324" s="16">
        <v>1</v>
      </c>
      <c r="C324" s="31" t="s">
        <v>774</v>
      </c>
      <c r="D324" s="40">
        <f>ноябрь!D324-декабрь!E324</f>
        <v>179.67728992270546</v>
      </c>
      <c r="E324" s="40">
        <f t="shared" ref="E324:E387" si="5">G324+H324+J324+L324+N324+P324+R324+T324+V324+X324+Z324+AC324+AE324+AG324+AI324+AK324+AM324+AO324+AQ324+AS324+AU324+AW324+AY324+BA324+BC324+BE324+BG324+BI324+BK324+BM324+BO324+BQ324+BS324+BU324+BV324</f>
        <v>0</v>
      </c>
      <c r="F324" s="36"/>
      <c r="G324" s="36"/>
      <c r="H324" s="36"/>
      <c r="I324" s="27"/>
      <c r="J324" s="36"/>
      <c r="K324" s="36"/>
      <c r="L324" s="36"/>
      <c r="M324" s="36"/>
      <c r="N324" s="36"/>
      <c r="O324" s="29"/>
      <c r="P324" s="36"/>
      <c r="Q324" s="29"/>
      <c r="R324" s="36"/>
      <c r="S324" s="36"/>
      <c r="T324" s="36"/>
      <c r="U324" s="36"/>
      <c r="V324" s="36"/>
      <c r="W324" s="36"/>
      <c r="X324" s="36"/>
      <c r="Y324" s="29"/>
      <c r="Z324" s="36"/>
      <c r="AA324" s="66"/>
      <c r="AB324" s="36"/>
      <c r="AC324" s="36"/>
      <c r="AD324" s="36"/>
      <c r="AE324" s="36"/>
      <c r="AF324" s="36"/>
      <c r="AG324" s="36"/>
      <c r="AH324" s="29"/>
      <c r="AI324" s="36"/>
      <c r="AJ324" s="29"/>
      <c r="AK324" s="36"/>
      <c r="AL324" s="36"/>
      <c r="AM324" s="36"/>
      <c r="AN324" s="29"/>
      <c r="AO324" s="36"/>
      <c r="AP324" s="29"/>
      <c r="AQ324" s="36"/>
      <c r="AR324" s="29"/>
      <c r="AS324" s="36"/>
      <c r="AT324" s="36"/>
      <c r="AU324" s="36"/>
      <c r="AV324" s="29"/>
      <c r="AW324" s="36"/>
      <c r="AX324" s="36"/>
      <c r="AY324" s="36"/>
      <c r="AZ324" s="29"/>
      <c r="BA324" s="36"/>
      <c r="BB324" s="36"/>
      <c r="BC324" s="36"/>
      <c r="BD324" s="36"/>
      <c r="BE324" s="36"/>
      <c r="BF324" s="36"/>
      <c r="BG324" s="36"/>
      <c r="BH324" s="36"/>
      <c r="BI324" s="36"/>
      <c r="BJ324" s="29"/>
      <c r="BK324" s="36"/>
      <c r="BL324" s="29"/>
      <c r="BM324" s="36"/>
      <c r="BN324" s="36"/>
      <c r="BO324" s="36"/>
      <c r="BP324" s="29"/>
      <c r="BQ324" s="36"/>
      <c r="BR324" s="29"/>
      <c r="BS324" s="36"/>
      <c r="BT324" s="36"/>
      <c r="BU324" s="36"/>
      <c r="BV324" s="36"/>
    </row>
    <row r="325" spans="1:74" x14ac:dyDescent="0.25">
      <c r="A325" s="16">
        <v>323</v>
      </c>
      <c r="B325" s="16">
        <v>1</v>
      </c>
      <c r="C325" s="31" t="s">
        <v>775</v>
      </c>
      <c r="D325" s="40">
        <f>ноябрь!D325-декабрь!E325</f>
        <v>-1261.5100970628018</v>
      </c>
      <c r="E325" s="40">
        <f t="shared" si="5"/>
        <v>0</v>
      </c>
      <c r="F325" s="36"/>
      <c r="G325" s="36"/>
      <c r="H325" s="36"/>
      <c r="I325" s="27"/>
      <c r="J325" s="36"/>
      <c r="K325" s="36"/>
      <c r="L325" s="36"/>
      <c r="M325" s="36"/>
      <c r="N325" s="36"/>
      <c r="O325" s="29"/>
      <c r="P325" s="36"/>
      <c r="Q325" s="29"/>
      <c r="R325" s="36"/>
      <c r="S325" s="36"/>
      <c r="T325" s="36"/>
      <c r="U325" s="36"/>
      <c r="V325" s="36"/>
      <c r="W325" s="36"/>
      <c r="X325" s="36"/>
      <c r="Y325" s="29"/>
      <c r="Z325" s="36"/>
      <c r="AA325" s="66"/>
      <c r="AB325" s="36"/>
      <c r="AC325" s="36"/>
      <c r="AD325" s="36"/>
      <c r="AE325" s="36"/>
      <c r="AF325" s="36"/>
      <c r="AG325" s="36"/>
      <c r="AH325" s="29"/>
      <c r="AI325" s="36"/>
      <c r="AJ325" s="29"/>
      <c r="AK325" s="36"/>
      <c r="AL325" s="36"/>
      <c r="AM325" s="36"/>
      <c r="AN325" s="29"/>
      <c r="AO325" s="36"/>
      <c r="AP325" s="29"/>
      <c r="AQ325" s="36"/>
      <c r="AR325" s="29"/>
      <c r="AS325" s="36"/>
      <c r="AT325" s="36"/>
      <c r="AU325" s="36"/>
      <c r="AV325" s="29"/>
      <c r="AW325" s="36"/>
      <c r="AX325" s="36"/>
      <c r="AY325" s="36"/>
      <c r="AZ325" s="29"/>
      <c r="BA325" s="36"/>
      <c r="BB325" s="36"/>
      <c r="BC325" s="36"/>
      <c r="BD325" s="36"/>
      <c r="BE325" s="36"/>
      <c r="BF325" s="36"/>
      <c r="BG325" s="36"/>
      <c r="BH325" s="36"/>
      <c r="BI325" s="36"/>
      <c r="BJ325" s="29"/>
      <c r="BK325" s="36"/>
      <c r="BL325" s="29"/>
      <c r="BM325" s="36"/>
      <c r="BN325" s="36"/>
      <c r="BO325" s="36"/>
      <c r="BP325" s="29"/>
      <c r="BQ325" s="36"/>
      <c r="BR325" s="29"/>
      <c r="BS325" s="36"/>
      <c r="BT325" s="36"/>
      <c r="BU325" s="36"/>
      <c r="BV325" s="36"/>
    </row>
    <row r="326" spans="1:74" x14ac:dyDescent="0.25">
      <c r="A326" s="16">
        <v>324</v>
      </c>
      <c r="B326" s="16">
        <v>1</v>
      </c>
      <c r="C326" s="31" t="s">
        <v>776</v>
      </c>
      <c r="D326" s="40">
        <f>ноябрь!D326-декабрь!E326</f>
        <v>221.45556633816423</v>
      </c>
      <c r="E326" s="40">
        <f t="shared" si="5"/>
        <v>0</v>
      </c>
      <c r="F326" s="36"/>
      <c r="G326" s="36"/>
      <c r="H326" s="36"/>
      <c r="I326" s="27"/>
      <c r="J326" s="36"/>
      <c r="K326" s="36"/>
      <c r="L326" s="36"/>
      <c r="M326" s="36"/>
      <c r="N326" s="36"/>
      <c r="O326" s="29"/>
      <c r="P326" s="36"/>
      <c r="Q326" s="29"/>
      <c r="R326" s="36"/>
      <c r="S326" s="36"/>
      <c r="T326" s="36"/>
      <c r="U326" s="36"/>
      <c r="V326" s="36"/>
      <c r="W326" s="36"/>
      <c r="X326" s="36"/>
      <c r="Y326" s="29"/>
      <c r="Z326" s="36"/>
      <c r="AA326" s="66"/>
      <c r="AB326" s="36"/>
      <c r="AC326" s="36"/>
      <c r="AD326" s="36"/>
      <c r="AE326" s="36"/>
      <c r="AF326" s="36"/>
      <c r="AG326" s="36"/>
      <c r="AH326" s="29"/>
      <c r="AI326" s="36"/>
      <c r="AJ326" s="29"/>
      <c r="AK326" s="36"/>
      <c r="AL326" s="36"/>
      <c r="AM326" s="36"/>
      <c r="AN326" s="29"/>
      <c r="AO326" s="36"/>
      <c r="AP326" s="29"/>
      <c r="AQ326" s="36"/>
      <c r="AR326" s="29"/>
      <c r="AS326" s="36"/>
      <c r="AT326" s="36"/>
      <c r="AU326" s="36"/>
      <c r="AV326" s="29"/>
      <c r="AW326" s="36"/>
      <c r="AX326" s="36"/>
      <c r="AY326" s="36"/>
      <c r="AZ326" s="29"/>
      <c r="BA326" s="36"/>
      <c r="BB326" s="36"/>
      <c r="BC326" s="36"/>
      <c r="BD326" s="36"/>
      <c r="BE326" s="36"/>
      <c r="BF326" s="36"/>
      <c r="BG326" s="36"/>
      <c r="BH326" s="36"/>
      <c r="BI326" s="36"/>
      <c r="BJ326" s="29"/>
      <c r="BK326" s="36"/>
      <c r="BL326" s="29"/>
      <c r="BM326" s="36"/>
      <c r="BN326" s="36"/>
      <c r="BO326" s="36"/>
      <c r="BP326" s="29"/>
      <c r="BQ326" s="36"/>
      <c r="BR326" s="29"/>
      <c r="BS326" s="36"/>
      <c r="BT326" s="36"/>
      <c r="BU326" s="36"/>
      <c r="BV326" s="36"/>
    </row>
    <row r="327" spans="1:74" x14ac:dyDescent="0.25">
      <c r="A327" s="16">
        <v>325</v>
      </c>
      <c r="B327" s="16">
        <v>1</v>
      </c>
      <c r="C327" s="31" t="s">
        <v>777</v>
      </c>
      <c r="D327" s="40">
        <f>ноябрь!D327-декабрь!E327</f>
        <v>1359.2512859806761</v>
      </c>
      <c r="E327" s="40">
        <f t="shared" si="5"/>
        <v>0</v>
      </c>
      <c r="F327" s="36"/>
      <c r="G327" s="36"/>
      <c r="H327" s="36"/>
      <c r="I327" s="27"/>
      <c r="J327" s="36"/>
      <c r="K327" s="36"/>
      <c r="L327" s="36"/>
      <c r="M327" s="36"/>
      <c r="N327" s="36"/>
      <c r="O327" s="29"/>
      <c r="P327" s="36"/>
      <c r="Q327" s="29"/>
      <c r="R327" s="36"/>
      <c r="S327" s="36"/>
      <c r="T327" s="36"/>
      <c r="U327" s="36"/>
      <c r="V327" s="36"/>
      <c r="W327" s="36"/>
      <c r="X327" s="36"/>
      <c r="Y327" s="29"/>
      <c r="Z327" s="36"/>
      <c r="AA327" s="66"/>
      <c r="AB327" s="36"/>
      <c r="AC327" s="36"/>
      <c r="AD327" s="36"/>
      <c r="AE327" s="36"/>
      <c r="AF327" s="36"/>
      <c r="AG327" s="36"/>
      <c r="AH327" s="29"/>
      <c r="AI327" s="36"/>
      <c r="AJ327" s="29"/>
      <c r="AK327" s="36"/>
      <c r="AL327" s="36"/>
      <c r="AM327" s="36"/>
      <c r="AN327" s="29"/>
      <c r="AO327" s="36"/>
      <c r="AP327" s="29"/>
      <c r="AQ327" s="36"/>
      <c r="AR327" s="29"/>
      <c r="AS327" s="36"/>
      <c r="AT327" s="36"/>
      <c r="AU327" s="36"/>
      <c r="AV327" s="29"/>
      <c r="AW327" s="36"/>
      <c r="AX327" s="36"/>
      <c r="AY327" s="36"/>
      <c r="AZ327" s="29"/>
      <c r="BA327" s="36"/>
      <c r="BB327" s="36"/>
      <c r="BC327" s="36"/>
      <c r="BD327" s="36"/>
      <c r="BE327" s="36"/>
      <c r="BF327" s="36"/>
      <c r="BG327" s="36"/>
      <c r="BH327" s="36"/>
      <c r="BI327" s="36"/>
      <c r="BJ327" s="29"/>
      <c r="BK327" s="36"/>
      <c r="BL327" s="29"/>
      <c r="BM327" s="36"/>
      <c r="BN327" s="36"/>
      <c r="BO327" s="36"/>
      <c r="BP327" s="29"/>
      <c r="BQ327" s="36"/>
      <c r="BR327" s="29"/>
      <c r="BS327" s="36"/>
      <c r="BT327" s="36"/>
      <c r="BU327" s="36"/>
      <c r="BV327" s="36"/>
    </row>
    <row r="328" spans="1:74" x14ac:dyDescent="0.25">
      <c r="A328" s="16">
        <v>326</v>
      </c>
      <c r="B328" s="16">
        <v>1</v>
      </c>
      <c r="C328" s="31" t="s">
        <v>778</v>
      </c>
      <c r="D328" s="40">
        <f>ноябрь!D328-декабрь!E328</f>
        <v>-107.28876423188409</v>
      </c>
      <c r="E328" s="40">
        <f t="shared" si="5"/>
        <v>0</v>
      </c>
      <c r="F328" s="36"/>
      <c r="G328" s="36"/>
      <c r="H328" s="36"/>
      <c r="I328" s="27"/>
      <c r="J328" s="36"/>
      <c r="K328" s="36"/>
      <c r="L328" s="36"/>
      <c r="M328" s="36"/>
      <c r="N328" s="36"/>
      <c r="O328" s="29"/>
      <c r="P328" s="36"/>
      <c r="Q328" s="29"/>
      <c r="R328" s="36"/>
      <c r="S328" s="36"/>
      <c r="T328" s="36"/>
      <c r="U328" s="36"/>
      <c r="V328" s="36"/>
      <c r="W328" s="36"/>
      <c r="X328" s="36"/>
      <c r="Y328" s="29"/>
      <c r="Z328" s="36"/>
      <c r="AA328" s="66"/>
      <c r="AB328" s="36"/>
      <c r="AC328" s="36"/>
      <c r="AD328" s="36"/>
      <c r="AE328" s="36"/>
      <c r="AF328" s="36"/>
      <c r="AG328" s="36"/>
      <c r="AH328" s="29"/>
      <c r="AI328" s="36"/>
      <c r="AJ328" s="29"/>
      <c r="AK328" s="36"/>
      <c r="AL328" s="36"/>
      <c r="AM328" s="36"/>
      <c r="AN328" s="29"/>
      <c r="AO328" s="36"/>
      <c r="AP328" s="29"/>
      <c r="AQ328" s="36"/>
      <c r="AR328" s="29"/>
      <c r="AS328" s="36"/>
      <c r="AT328" s="36"/>
      <c r="AU328" s="36"/>
      <c r="AV328" s="29"/>
      <c r="AW328" s="36"/>
      <c r="AX328" s="36"/>
      <c r="AY328" s="36"/>
      <c r="AZ328" s="29"/>
      <c r="BA328" s="36"/>
      <c r="BB328" s="36"/>
      <c r="BC328" s="36"/>
      <c r="BD328" s="36"/>
      <c r="BE328" s="36"/>
      <c r="BF328" s="36"/>
      <c r="BG328" s="36"/>
      <c r="BH328" s="36"/>
      <c r="BI328" s="36"/>
      <c r="BJ328" s="29"/>
      <c r="BK328" s="36"/>
      <c r="BL328" s="29"/>
      <c r="BM328" s="36"/>
      <c r="BN328" s="36"/>
      <c r="BO328" s="36"/>
      <c r="BP328" s="29"/>
      <c r="BQ328" s="36"/>
      <c r="BR328" s="29"/>
      <c r="BS328" s="36"/>
      <c r="BT328" s="36"/>
      <c r="BU328" s="36"/>
      <c r="BV328" s="36"/>
    </row>
    <row r="329" spans="1:74" x14ac:dyDescent="0.25">
      <c r="A329" s="16">
        <v>327</v>
      </c>
      <c r="B329" s="16">
        <v>2</v>
      </c>
      <c r="C329" s="31" t="s">
        <v>779</v>
      </c>
      <c r="D329" s="40">
        <f>ноябрь!D329-декабрь!E329</f>
        <v>303.7008009178744</v>
      </c>
      <c r="E329" s="40">
        <f t="shared" si="5"/>
        <v>0</v>
      </c>
      <c r="F329" s="36"/>
      <c r="G329" s="36"/>
      <c r="H329" s="36"/>
      <c r="I329" s="27"/>
      <c r="J329" s="36"/>
      <c r="K329" s="36"/>
      <c r="L329" s="36"/>
      <c r="M329" s="36"/>
      <c r="N329" s="36"/>
      <c r="O329" s="29"/>
      <c r="P329" s="36"/>
      <c r="Q329" s="29"/>
      <c r="R329" s="36"/>
      <c r="S329" s="36"/>
      <c r="T329" s="36"/>
      <c r="U329" s="36"/>
      <c r="V329" s="36"/>
      <c r="W329" s="36"/>
      <c r="X329" s="36"/>
      <c r="Y329" s="29"/>
      <c r="Z329" s="36"/>
      <c r="AA329" s="66"/>
      <c r="AB329" s="36"/>
      <c r="AC329" s="36"/>
      <c r="AD329" s="36"/>
      <c r="AE329" s="36"/>
      <c r="AF329" s="36"/>
      <c r="AG329" s="36"/>
      <c r="AH329" s="29"/>
      <c r="AI329" s="36"/>
      <c r="AJ329" s="29"/>
      <c r="AK329" s="36"/>
      <c r="AL329" s="36"/>
      <c r="AM329" s="36"/>
      <c r="AN329" s="29"/>
      <c r="AO329" s="36"/>
      <c r="AP329" s="29"/>
      <c r="AQ329" s="36"/>
      <c r="AR329" s="29"/>
      <c r="AS329" s="36"/>
      <c r="AT329" s="36"/>
      <c r="AU329" s="36"/>
      <c r="AV329" s="29"/>
      <c r="AW329" s="36"/>
      <c r="AX329" s="36"/>
      <c r="AY329" s="36"/>
      <c r="AZ329" s="29"/>
      <c r="BA329" s="36"/>
      <c r="BB329" s="36"/>
      <c r="BC329" s="36"/>
      <c r="BD329" s="36"/>
      <c r="BE329" s="36"/>
      <c r="BF329" s="36"/>
      <c r="BG329" s="36"/>
      <c r="BH329" s="36"/>
      <c r="BI329" s="36"/>
      <c r="BJ329" s="29"/>
      <c r="BK329" s="36"/>
      <c r="BL329" s="29"/>
      <c r="BM329" s="36"/>
      <c r="BN329" s="36"/>
      <c r="BO329" s="36"/>
      <c r="BP329" s="29"/>
      <c r="BQ329" s="36"/>
      <c r="BR329" s="29"/>
      <c r="BS329" s="36"/>
      <c r="BT329" s="36"/>
      <c r="BU329" s="36"/>
      <c r="BV329" s="36"/>
    </row>
    <row r="330" spans="1:74" x14ac:dyDescent="0.25">
      <c r="A330" s="16">
        <v>328</v>
      </c>
      <c r="B330" s="16">
        <v>2</v>
      </c>
      <c r="C330" s="31" t="s">
        <v>780</v>
      </c>
      <c r="D330" s="40">
        <f>ноябрь!D330-декабрь!E330</f>
        <v>418.24287182608703</v>
      </c>
      <c r="E330" s="40">
        <f t="shared" si="5"/>
        <v>0</v>
      </c>
      <c r="F330" s="36"/>
      <c r="G330" s="36"/>
      <c r="H330" s="36"/>
      <c r="I330" s="27"/>
      <c r="J330" s="36"/>
      <c r="K330" s="36"/>
      <c r="L330" s="36"/>
      <c r="M330" s="36"/>
      <c r="N330" s="36"/>
      <c r="O330" s="29"/>
      <c r="P330" s="36"/>
      <c r="Q330" s="29"/>
      <c r="R330" s="36"/>
      <c r="S330" s="36"/>
      <c r="T330" s="36"/>
      <c r="U330" s="36"/>
      <c r="V330" s="36"/>
      <c r="W330" s="36"/>
      <c r="X330" s="36"/>
      <c r="Y330" s="29"/>
      <c r="Z330" s="36"/>
      <c r="AA330" s="66"/>
      <c r="AB330" s="36"/>
      <c r="AC330" s="36"/>
      <c r="AD330" s="36"/>
      <c r="AE330" s="36"/>
      <c r="AF330" s="36"/>
      <c r="AG330" s="36"/>
      <c r="AH330" s="29"/>
      <c r="AI330" s="36"/>
      <c r="AJ330" s="29"/>
      <c r="AK330" s="36"/>
      <c r="AL330" s="36"/>
      <c r="AM330" s="36"/>
      <c r="AN330" s="29"/>
      <c r="AO330" s="36"/>
      <c r="AP330" s="29"/>
      <c r="AQ330" s="36"/>
      <c r="AR330" s="29"/>
      <c r="AS330" s="36"/>
      <c r="AT330" s="36"/>
      <c r="AU330" s="36"/>
      <c r="AV330" s="29"/>
      <c r="AW330" s="36"/>
      <c r="AX330" s="36"/>
      <c r="AY330" s="36"/>
      <c r="AZ330" s="29"/>
      <c r="BA330" s="36"/>
      <c r="BB330" s="36"/>
      <c r="BC330" s="36"/>
      <c r="BD330" s="36"/>
      <c r="BE330" s="36"/>
      <c r="BF330" s="36"/>
      <c r="BG330" s="36"/>
      <c r="BH330" s="36"/>
      <c r="BI330" s="36"/>
      <c r="BJ330" s="29"/>
      <c r="BK330" s="36"/>
      <c r="BL330" s="29"/>
      <c r="BM330" s="36"/>
      <c r="BN330" s="36"/>
      <c r="BO330" s="36"/>
      <c r="BP330" s="29"/>
      <c r="BQ330" s="36"/>
      <c r="BR330" s="29"/>
      <c r="BS330" s="36"/>
      <c r="BT330" s="36"/>
      <c r="BU330" s="36"/>
      <c r="BV330" s="36"/>
    </row>
    <row r="331" spans="1:74" x14ac:dyDescent="0.25">
      <c r="A331" s="16">
        <v>329</v>
      </c>
      <c r="B331" s="16">
        <v>2</v>
      </c>
      <c r="C331" s="31" t="s">
        <v>781</v>
      </c>
      <c r="D331" s="40">
        <f>ноябрь!D331-декабрь!E331</f>
        <v>-298.25173671497595</v>
      </c>
      <c r="E331" s="40">
        <f t="shared" si="5"/>
        <v>0</v>
      </c>
      <c r="F331" s="36"/>
      <c r="G331" s="36"/>
      <c r="H331" s="36"/>
      <c r="I331" s="27"/>
      <c r="J331" s="36"/>
      <c r="K331" s="36"/>
      <c r="L331" s="36"/>
      <c r="M331" s="36"/>
      <c r="N331" s="36"/>
      <c r="O331" s="29"/>
      <c r="P331" s="36"/>
      <c r="Q331" s="29"/>
      <c r="R331" s="36"/>
      <c r="S331" s="36"/>
      <c r="T331" s="36"/>
      <c r="U331" s="36"/>
      <c r="V331" s="36"/>
      <c r="W331" s="36"/>
      <c r="X331" s="36"/>
      <c r="Y331" s="29"/>
      <c r="Z331" s="36"/>
      <c r="AA331" s="66"/>
      <c r="AB331" s="36"/>
      <c r="AC331" s="36"/>
      <c r="AD331" s="36"/>
      <c r="AE331" s="36"/>
      <c r="AF331" s="36"/>
      <c r="AG331" s="36"/>
      <c r="AH331" s="29"/>
      <c r="AI331" s="36"/>
      <c r="AJ331" s="29"/>
      <c r="AK331" s="36"/>
      <c r="AL331" s="36"/>
      <c r="AM331" s="36"/>
      <c r="AN331" s="29"/>
      <c r="AO331" s="36"/>
      <c r="AP331" s="29"/>
      <c r="AQ331" s="36"/>
      <c r="AR331" s="29"/>
      <c r="AS331" s="36"/>
      <c r="AT331" s="36"/>
      <c r="AU331" s="36"/>
      <c r="AV331" s="29"/>
      <c r="AW331" s="36"/>
      <c r="AX331" s="36"/>
      <c r="AY331" s="36"/>
      <c r="AZ331" s="29"/>
      <c r="BA331" s="36"/>
      <c r="BB331" s="36"/>
      <c r="BC331" s="36"/>
      <c r="BD331" s="36"/>
      <c r="BE331" s="36"/>
      <c r="BF331" s="36"/>
      <c r="BG331" s="36"/>
      <c r="BH331" s="36"/>
      <c r="BI331" s="36"/>
      <c r="BJ331" s="29"/>
      <c r="BK331" s="36"/>
      <c r="BL331" s="29"/>
      <c r="BM331" s="36"/>
      <c r="BN331" s="36"/>
      <c r="BO331" s="36"/>
      <c r="BP331" s="29"/>
      <c r="BQ331" s="36"/>
      <c r="BR331" s="29"/>
      <c r="BS331" s="36"/>
      <c r="BT331" s="36"/>
      <c r="BU331" s="36"/>
      <c r="BV331" s="36"/>
    </row>
    <row r="332" spans="1:74" x14ac:dyDescent="0.25">
      <c r="A332" s="16">
        <v>330</v>
      </c>
      <c r="B332" s="16">
        <v>2</v>
      </c>
      <c r="C332" s="31" t="s">
        <v>782</v>
      </c>
      <c r="D332" s="40">
        <f>ноябрь!D332-декабрь!E332</f>
        <v>208.12652339323674</v>
      </c>
      <c r="E332" s="40">
        <f t="shared" si="5"/>
        <v>0</v>
      </c>
      <c r="F332" s="36"/>
      <c r="G332" s="36"/>
      <c r="H332" s="36"/>
      <c r="I332" s="27"/>
      <c r="J332" s="36"/>
      <c r="K332" s="36"/>
      <c r="L332" s="36"/>
      <c r="M332" s="36"/>
      <c r="N332" s="36"/>
      <c r="O332" s="29"/>
      <c r="P332" s="36"/>
      <c r="Q332" s="29"/>
      <c r="R332" s="36"/>
      <c r="S332" s="36"/>
      <c r="T332" s="36"/>
      <c r="U332" s="36"/>
      <c r="V332" s="36"/>
      <c r="W332" s="36"/>
      <c r="X332" s="36"/>
      <c r="Y332" s="29"/>
      <c r="Z332" s="36"/>
      <c r="AA332" s="66"/>
      <c r="AB332" s="36"/>
      <c r="AC332" s="36"/>
      <c r="AD332" s="36"/>
      <c r="AE332" s="36"/>
      <c r="AF332" s="36"/>
      <c r="AG332" s="36"/>
      <c r="AH332" s="29"/>
      <c r="AI332" s="36"/>
      <c r="AJ332" s="29"/>
      <c r="AK332" s="36"/>
      <c r="AL332" s="36"/>
      <c r="AM332" s="36"/>
      <c r="AN332" s="29"/>
      <c r="AO332" s="36"/>
      <c r="AP332" s="29"/>
      <c r="AQ332" s="36"/>
      <c r="AR332" s="29"/>
      <c r="AS332" s="36"/>
      <c r="AT332" s="36"/>
      <c r="AU332" s="36"/>
      <c r="AV332" s="29"/>
      <c r="AW332" s="36"/>
      <c r="AX332" s="36"/>
      <c r="AY332" s="36"/>
      <c r="AZ332" s="29"/>
      <c r="BA332" s="36"/>
      <c r="BB332" s="36"/>
      <c r="BC332" s="36"/>
      <c r="BD332" s="36"/>
      <c r="BE332" s="36"/>
      <c r="BF332" s="36"/>
      <c r="BG332" s="36"/>
      <c r="BH332" s="36"/>
      <c r="BI332" s="36"/>
      <c r="BJ332" s="29"/>
      <c r="BK332" s="36"/>
      <c r="BL332" s="29"/>
      <c r="BM332" s="36"/>
      <c r="BN332" s="36"/>
      <c r="BO332" s="36"/>
      <c r="BP332" s="29"/>
      <c r="BQ332" s="36"/>
      <c r="BR332" s="29"/>
      <c r="BS332" s="36"/>
      <c r="BT332" s="36"/>
      <c r="BU332" s="36"/>
      <c r="BV332" s="36"/>
    </row>
    <row r="333" spans="1:74" x14ac:dyDescent="0.25">
      <c r="A333" s="16">
        <v>331</v>
      </c>
      <c r="B333" s="16">
        <v>2</v>
      </c>
      <c r="C333" s="31" t="s">
        <v>783</v>
      </c>
      <c r="D333" s="40">
        <f>ноябрь!D333-декабрь!E333</f>
        <v>846.78997307246368</v>
      </c>
      <c r="E333" s="40">
        <f t="shared" si="5"/>
        <v>0</v>
      </c>
      <c r="F333" s="36"/>
      <c r="G333" s="36"/>
      <c r="H333" s="36"/>
      <c r="I333" s="27"/>
      <c r="J333" s="36"/>
      <c r="K333" s="36"/>
      <c r="L333" s="36"/>
      <c r="M333" s="36"/>
      <c r="N333" s="36"/>
      <c r="O333" s="29"/>
      <c r="P333" s="36"/>
      <c r="Q333" s="29"/>
      <c r="R333" s="36"/>
      <c r="S333" s="36"/>
      <c r="T333" s="36"/>
      <c r="U333" s="36"/>
      <c r="V333" s="36"/>
      <c r="W333" s="36"/>
      <c r="X333" s="36"/>
      <c r="Y333" s="29"/>
      <c r="Z333" s="36"/>
      <c r="AA333" s="66"/>
      <c r="AB333" s="36"/>
      <c r="AC333" s="36"/>
      <c r="AD333" s="36"/>
      <c r="AE333" s="36"/>
      <c r="AF333" s="36"/>
      <c r="AG333" s="36"/>
      <c r="AH333" s="29"/>
      <c r="AI333" s="36"/>
      <c r="AJ333" s="29"/>
      <c r="AK333" s="36"/>
      <c r="AL333" s="36"/>
      <c r="AM333" s="36"/>
      <c r="AN333" s="29"/>
      <c r="AO333" s="36"/>
      <c r="AP333" s="29"/>
      <c r="AQ333" s="36"/>
      <c r="AR333" s="29"/>
      <c r="AS333" s="36"/>
      <c r="AT333" s="36"/>
      <c r="AU333" s="36"/>
      <c r="AV333" s="29"/>
      <c r="AW333" s="36"/>
      <c r="AX333" s="36"/>
      <c r="AY333" s="36"/>
      <c r="AZ333" s="29"/>
      <c r="BA333" s="36"/>
      <c r="BB333" s="36"/>
      <c r="BC333" s="36"/>
      <c r="BD333" s="36"/>
      <c r="BE333" s="36"/>
      <c r="BF333" s="36"/>
      <c r="BG333" s="36"/>
      <c r="BH333" s="36"/>
      <c r="BI333" s="36"/>
      <c r="BJ333" s="29"/>
      <c r="BK333" s="36"/>
      <c r="BL333" s="29"/>
      <c r="BM333" s="36"/>
      <c r="BN333" s="36"/>
      <c r="BO333" s="36"/>
      <c r="BP333" s="29"/>
      <c r="BQ333" s="36"/>
      <c r="BR333" s="29"/>
      <c r="BS333" s="36"/>
      <c r="BT333" s="36"/>
      <c r="BU333" s="36"/>
      <c r="BV333" s="36"/>
    </row>
    <row r="334" spans="1:74" x14ac:dyDescent="0.25">
      <c r="A334" s="16">
        <v>332</v>
      </c>
      <c r="B334" s="16">
        <v>2</v>
      </c>
      <c r="C334" s="31" t="s">
        <v>923</v>
      </c>
      <c r="D334" s="40">
        <f>ноябрь!D334-декабрь!E334</f>
        <v>-40.917087342995202</v>
      </c>
      <c r="E334" s="40">
        <f t="shared" si="5"/>
        <v>0</v>
      </c>
      <c r="F334" s="36"/>
      <c r="G334" s="36"/>
      <c r="H334" s="36"/>
      <c r="I334" s="27"/>
      <c r="J334" s="36"/>
      <c r="K334" s="36"/>
      <c r="L334" s="36"/>
      <c r="M334" s="36"/>
      <c r="N334" s="36"/>
      <c r="O334" s="29"/>
      <c r="P334" s="36"/>
      <c r="Q334" s="29"/>
      <c r="R334" s="36"/>
      <c r="S334" s="36"/>
      <c r="T334" s="36"/>
      <c r="U334" s="36"/>
      <c r="V334" s="36"/>
      <c r="W334" s="36"/>
      <c r="X334" s="36"/>
      <c r="Y334" s="29"/>
      <c r="Z334" s="36"/>
      <c r="AA334" s="66"/>
      <c r="AB334" s="36"/>
      <c r="AC334" s="36"/>
      <c r="AD334" s="36"/>
      <c r="AE334" s="36"/>
      <c r="AF334" s="36"/>
      <c r="AG334" s="36"/>
      <c r="AH334" s="29"/>
      <c r="AI334" s="36"/>
      <c r="AJ334" s="29"/>
      <c r="AK334" s="36"/>
      <c r="AL334" s="36"/>
      <c r="AM334" s="36"/>
      <c r="AN334" s="29"/>
      <c r="AO334" s="36"/>
      <c r="AP334" s="29"/>
      <c r="AQ334" s="36"/>
      <c r="AR334" s="29"/>
      <c r="AS334" s="36"/>
      <c r="AT334" s="36"/>
      <c r="AU334" s="36"/>
      <c r="AV334" s="29"/>
      <c r="AW334" s="36"/>
      <c r="AX334" s="36"/>
      <c r="AY334" s="36"/>
      <c r="AZ334" s="29"/>
      <c r="BA334" s="36"/>
      <c r="BB334" s="36"/>
      <c r="BC334" s="36"/>
      <c r="BD334" s="36"/>
      <c r="BE334" s="36"/>
      <c r="BF334" s="36"/>
      <c r="BG334" s="36"/>
      <c r="BH334" s="36"/>
      <c r="BI334" s="36"/>
      <c r="BJ334" s="29"/>
      <c r="BK334" s="36"/>
      <c r="BL334" s="29"/>
      <c r="BM334" s="36"/>
      <c r="BN334" s="36"/>
      <c r="BO334" s="36"/>
      <c r="BP334" s="29"/>
      <c r="BQ334" s="36"/>
      <c r="BR334" s="29"/>
      <c r="BS334" s="36"/>
      <c r="BT334" s="36"/>
      <c r="BU334" s="36"/>
      <c r="BV334" s="36"/>
    </row>
    <row r="335" spans="1:74" x14ac:dyDescent="0.25">
      <c r="A335" s="16">
        <v>333</v>
      </c>
      <c r="B335" s="16">
        <v>2</v>
      </c>
      <c r="C335" s="31" t="s">
        <v>785</v>
      </c>
      <c r="D335" s="40">
        <f>ноябрь!D335-декабрь!E335</f>
        <v>288.50048772946855</v>
      </c>
      <c r="E335" s="40">
        <f t="shared" si="5"/>
        <v>0</v>
      </c>
      <c r="F335" s="36"/>
      <c r="G335" s="36"/>
      <c r="H335" s="36"/>
      <c r="I335" s="27"/>
      <c r="J335" s="36"/>
      <c r="K335" s="36"/>
      <c r="L335" s="36"/>
      <c r="M335" s="36"/>
      <c r="N335" s="36"/>
      <c r="O335" s="29"/>
      <c r="P335" s="36"/>
      <c r="Q335" s="29"/>
      <c r="R335" s="36"/>
      <c r="S335" s="36"/>
      <c r="T335" s="36"/>
      <c r="U335" s="36"/>
      <c r="V335" s="36"/>
      <c r="W335" s="36"/>
      <c r="X335" s="36"/>
      <c r="Y335" s="29"/>
      <c r="Z335" s="36"/>
      <c r="AA335" s="66"/>
      <c r="AB335" s="36"/>
      <c r="AC335" s="36"/>
      <c r="AD335" s="36"/>
      <c r="AE335" s="36"/>
      <c r="AF335" s="36"/>
      <c r="AG335" s="36"/>
      <c r="AH335" s="29"/>
      <c r="AI335" s="36"/>
      <c r="AJ335" s="29"/>
      <c r="AK335" s="36"/>
      <c r="AL335" s="36"/>
      <c r="AM335" s="36"/>
      <c r="AN335" s="29"/>
      <c r="AO335" s="36"/>
      <c r="AP335" s="29"/>
      <c r="AQ335" s="36"/>
      <c r="AR335" s="29"/>
      <c r="AS335" s="36"/>
      <c r="AT335" s="36"/>
      <c r="AU335" s="36"/>
      <c r="AV335" s="29"/>
      <c r="AW335" s="36"/>
      <c r="AX335" s="36"/>
      <c r="AY335" s="36"/>
      <c r="AZ335" s="29"/>
      <c r="BA335" s="36"/>
      <c r="BB335" s="36"/>
      <c r="BC335" s="36"/>
      <c r="BD335" s="36"/>
      <c r="BE335" s="36"/>
      <c r="BF335" s="36"/>
      <c r="BG335" s="36"/>
      <c r="BH335" s="36"/>
      <c r="BI335" s="36"/>
      <c r="BJ335" s="29"/>
      <c r="BK335" s="36"/>
      <c r="BL335" s="29"/>
      <c r="BM335" s="36"/>
      <c r="BN335" s="36"/>
      <c r="BO335" s="36"/>
      <c r="BP335" s="29"/>
      <c r="BQ335" s="36"/>
      <c r="BR335" s="29"/>
      <c r="BS335" s="36"/>
      <c r="BT335" s="36"/>
      <c r="BU335" s="36"/>
      <c r="BV335" s="36"/>
    </row>
    <row r="336" spans="1:74" x14ac:dyDescent="0.25">
      <c r="A336" s="16">
        <v>334</v>
      </c>
      <c r="B336" s="16">
        <v>2</v>
      </c>
      <c r="C336" s="31" t="s">
        <v>938</v>
      </c>
      <c r="D336" s="40">
        <f>ноябрь!D336-декабрь!E336</f>
        <v>-808.47383555555564</v>
      </c>
      <c r="E336" s="40">
        <f t="shared" si="5"/>
        <v>0</v>
      </c>
      <c r="F336" s="36"/>
      <c r="G336" s="36"/>
      <c r="H336" s="36"/>
      <c r="I336" s="27"/>
      <c r="J336" s="36"/>
      <c r="K336" s="36"/>
      <c r="L336" s="36"/>
      <c r="M336" s="36"/>
      <c r="N336" s="36"/>
      <c r="O336" s="29"/>
      <c r="P336" s="36"/>
      <c r="Q336" s="29"/>
      <c r="R336" s="36"/>
      <c r="S336" s="36"/>
      <c r="T336" s="36"/>
      <c r="U336" s="36"/>
      <c r="V336" s="36"/>
      <c r="W336" s="36"/>
      <c r="X336" s="36"/>
      <c r="Y336" s="29"/>
      <c r="Z336" s="36"/>
      <c r="AA336" s="66"/>
      <c r="AB336" s="36"/>
      <c r="AC336" s="36"/>
      <c r="AD336" s="36"/>
      <c r="AE336" s="36"/>
      <c r="AF336" s="36"/>
      <c r="AG336" s="36"/>
      <c r="AH336" s="29"/>
      <c r="AI336" s="36"/>
      <c r="AJ336" s="29"/>
      <c r="AK336" s="36"/>
      <c r="AL336" s="36"/>
      <c r="AM336" s="36"/>
      <c r="AN336" s="29"/>
      <c r="AO336" s="36"/>
      <c r="AP336" s="29"/>
      <c r="AQ336" s="36"/>
      <c r="AR336" s="29"/>
      <c r="AS336" s="36"/>
      <c r="AT336" s="36"/>
      <c r="AU336" s="36"/>
      <c r="AV336" s="29"/>
      <c r="AW336" s="36"/>
      <c r="AX336" s="36"/>
      <c r="AY336" s="36"/>
      <c r="AZ336" s="29"/>
      <c r="BA336" s="36"/>
      <c r="BB336" s="36"/>
      <c r="BC336" s="36"/>
      <c r="BD336" s="36"/>
      <c r="BE336" s="36"/>
      <c r="BF336" s="36"/>
      <c r="BG336" s="36"/>
      <c r="BH336" s="36"/>
      <c r="BI336" s="36"/>
      <c r="BJ336" s="29"/>
      <c r="BK336" s="36"/>
      <c r="BL336" s="29"/>
      <c r="BM336" s="36"/>
      <c r="BN336" s="36"/>
      <c r="BO336" s="36"/>
      <c r="BP336" s="29"/>
      <c r="BQ336" s="36"/>
      <c r="BR336" s="29"/>
      <c r="BS336" s="36"/>
      <c r="BT336" s="36"/>
      <c r="BU336" s="36"/>
      <c r="BV336" s="36"/>
    </row>
    <row r="337" spans="1:74" x14ac:dyDescent="0.25">
      <c r="A337" s="16">
        <v>335</v>
      </c>
      <c r="B337" s="16">
        <v>2</v>
      </c>
      <c r="C337" s="31" t="s">
        <v>786</v>
      </c>
      <c r="D337" s="40">
        <f>ноябрь!D337-декабрь!E337</f>
        <v>-52.699294531400994</v>
      </c>
      <c r="E337" s="40">
        <f t="shared" si="5"/>
        <v>0</v>
      </c>
      <c r="F337" s="36"/>
      <c r="G337" s="36"/>
      <c r="H337" s="36"/>
      <c r="I337" s="27"/>
      <c r="J337" s="36"/>
      <c r="K337" s="36"/>
      <c r="L337" s="36"/>
      <c r="M337" s="36"/>
      <c r="N337" s="36"/>
      <c r="O337" s="29"/>
      <c r="P337" s="36"/>
      <c r="Q337" s="29"/>
      <c r="R337" s="36"/>
      <c r="S337" s="36"/>
      <c r="T337" s="36"/>
      <c r="U337" s="36"/>
      <c r="V337" s="36"/>
      <c r="W337" s="36"/>
      <c r="X337" s="36"/>
      <c r="Y337" s="29"/>
      <c r="Z337" s="36"/>
      <c r="AA337" s="66"/>
      <c r="AB337" s="36"/>
      <c r="AC337" s="36"/>
      <c r="AD337" s="36"/>
      <c r="AE337" s="36"/>
      <c r="AF337" s="36"/>
      <c r="AG337" s="36"/>
      <c r="AH337" s="29"/>
      <c r="AI337" s="36"/>
      <c r="AJ337" s="29"/>
      <c r="AK337" s="36"/>
      <c r="AL337" s="36"/>
      <c r="AM337" s="36"/>
      <c r="AN337" s="29"/>
      <c r="AO337" s="36"/>
      <c r="AP337" s="29"/>
      <c r="AQ337" s="36"/>
      <c r="AR337" s="29"/>
      <c r="AS337" s="36"/>
      <c r="AT337" s="36"/>
      <c r="AU337" s="36"/>
      <c r="AV337" s="29"/>
      <c r="AW337" s="36"/>
      <c r="AX337" s="36"/>
      <c r="AY337" s="36"/>
      <c r="AZ337" s="29"/>
      <c r="BA337" s="36"/>
      <c r="BB337" s="36"/>
      <c r="BC337" s="36"/>
      <c r="BD337" s="36"/>
      <c r="BE337" s="36"/>
      <c r="BF337" s="36"/>
      <c r="BG337" s="36"/>
      <c r="BH337" s="36"/>
      <c r="BI337" s="36"/>
      <c r="BJ337" s="29"/>
      <c r="BK337" s="36"/>
      <c r="BL337" s="29"/>
      <c r="BM337" s="36"/>
      <c r="BN337" s="36"/>
      <c r="BO337" s="36"/>
      <c r="BP337" s="29"/>
      <c r="BQ337" s="36"/>
      <c r="BR337" s="29"/>
      <c r="BS337" s="36"/>
      <c r="BT337" s="36"/>
      <c r="BU337" s="36"/>
      <c r="BV337" s="36"/>
    </row>
    <row r="338" spans="1:74" x14ac:dyDescent="0.25">
      <c r="A338" s="16">
        <v>336</v>
      </c>
      <c r="B338" s="16">
        <v>2</v>
      </c>
      <c r="C338" s="31" t="s">
        <v>787</v>
      </c>
      <c r="D338" s="40">
        <f>ноябрь!D338-декабрь!E338</f>
        <v>-24.10677838647343</v>
      </c>
      <c r="E338" s="40">
        <f t="shared" si="5"/>
        <v>0</v>
      </c>
      <c r="F338" s="36"/>
      <c r="G338" s="36"/>
      <c r="H338" s="36"/>
      <c r="I338" s="27"/>
      <c r="J338" s="36"/>
      <c r="K338" s="36"/>
      <c r="L338" s="36"/>
      <c r="M338" s="36"/>
      <c r="N338" s="36"/>
      <c r="O338" s="29"/>
      <c r="P338" s="36"/>
      <c r="Q338" s="29"/>
      <c r="R338" s="36"/>
      <c r="S338" s="36"/>
      <c r="T338" s="36"/>
      <c r="U338" s="36"/>
      <c r="V338" s="36"/>
      <c r="W338" s="36"/>
      <c r="X338" s="36"/>
      <c r="Y338" s="29"/>
      <c r="Z338" s="36"/>
      <c r="AA338" s="66"/>
      <c r="AB338" s="36"/>
      <c r="AC338" s="36"/>
      <c r="AD338" s="36"/>
      <c r="AE338" s="36"/>
      <c r="AF338" s="36"/>
      <c r="AG338" s="36"/>
      <c r="AH338" s="29"/>
      <c r="AI338" s="36"/>
      <c r="AJ338" s="29"/>
      <c r="AK338" s="36"/>
      <c r="AL338" s="36"/>
      <c r="AM338" s="36"/>
      <c r="AN338" s="29"/>
      <c r="AO338" s="36"/>
      <c r="AP338" s="29"/>
      <c r="AQ338" s="36"/>
      <c r="AR338" s="29"/>
      <c r="AS338" s="36"/>
      <c r="AT338" s="36"/>
      <c r="AU338" s="36"/>
      <c r="AV338" s="29"/>
      <c r="AW338" s="36"/>
      <c r="AX338" s="36"/>
      <c r="AY338" s="36"/>
      <c r="AZ338" s="29"/>
      <c r="BA338" s="36"/>
      <c r="BB338" s="36"/>
      <c r="BC338" s="36"/>
      <c r="BD338" s="36"/>
      <c r="BE338" s="36"/>
      <c r="BF338" s="36"/>
      <c r="BG338" s="36"/>
      <c r="BH338" s="36"/>
      <c r="BI338" s="36"/>
      <c r="BJ338" s="29"/>
      <c r="BK338" s="36"/>
      <c r="BL338" s="29"/>
      <c r="BM338" s="36"/>
      <c r="BN338" s="36"/>
      <c r="BO338" s="36"/>
      <c r="BP338" s="29"/>
      <c r="BQ338" s="36"/>
      <c r="BR338" s="29"/>
      <c r="BS338" s="36"/>
      <c r="BT338" s="36"/>
      <c r="BU338" s="36"/>
      <c r="BV338" s="36"/>
    </row>
    <row r="339" spans="1:74" x14ac:dyDescent="0.25">
      <c r="A339" s="16">
        <v>337</v>
      </c>
      <c r="B339" s="16">
        <v>1</v>
      </c>
      <c r="C339" s="31" t="s">
        <v>918</v>
      </c>
      <c r="D339" s="40">
        <f>ноябрь!D339-декабрь!E339</f>
        <v>418.68599035748792</v>
      </c>
      <c r="E339" s="40">
        <f t="shared" si="5"/>
        <v>0</v>
      </c>
      <c r="F339" s="36"/>
      <c r="G339" s="36"/>
      <c r="H339" s="36"/>
      <c r="I339" s="27"/>
      <c r="J339" s="36"/>
      <c r="K339" s="36"/>
      <c r="L339" s="36"/>
      <c r="M339" s="36"/>
      <c r="N339" s="36"/>
      <c r="O339" s="29"/>
      <c r="P339" s="36"/>
      <c r="Q339" s="29"/>
      <c r="R339" s="36"/>
      <c r="S339" s="36"/>
      <c r="T339" s="36"/>
      <c r="U339" s="36"/>
      <c r="V339" s="36"/>
      <c r="W339" s="36"/>
      <c r="X339" s="36"/>
      <c r="Y339" s="29"/>
      <c r="Z339" s="36"/>
      <c r="AA339" s="66"/>
      <c r="AB339" s="36"/>
      <c r="AC339" s="36"/>
      <c r="AD339" s="36"/>
      <c r="AE339" s="36"/>
      <c r="AF339" s="36"/>
      <c r="AG339" s="36"/>
      <c r="AH339" s="29"/>
      <c r="AI339" s="36"/>
      <c r="AJ339" s="29"/>
      <c r="AK339" s="36"/>
      <c r="AL339" s="36"/>
      <c r="AM339" s="36"/>
      <c r="AN339" s="29"/>
      <c r="AO339" s="36"/>
      <c r="AP339" s="29"/>
      <c r="AQ339" s="36"/>
      <c r="AR339" s="29"/>
      <c r="AS339" s="36"/>
      <c r="AT339" s="36"/>
      <c r="AU339" s="36"/>
      <c r="AV339" s="29"/>
      <c r="AW339" s="36"/>
      <c r="AX339" s="36"/>
      <c r="AY339" s="36"/>
      <c r="AZ339" s="29"/>
      <c r="BA339" s="36"/>
      <c r="BB339" s="36"/>
      <c r="BC339" s="36"/>
      <c r="BD339" s="36"/>
      <c r="BE339" s="36"/>
      <c r="BF339" s="36"/>
      <c r="BG339" s="36"/>
      <c r="BH339" s="36"/>
      <c r="BI339" s="36"/>
      <c r="BJ339" s="29"/>
      <c r="BK339" s="36"/>
      <c r="BL339" s="29"/>
      <c r="BM339" s="36"/>
      <c r="BN339" s="36"/>
      <c r="BO339" s="36"/>
      <c r="BP339" s="29"/>
      <c r="BQ339" s="36"/>
      <c r="BR339" s="29"/>
      <c r="BS339" s="36"/>
      <c r="BT339" s="36"/>
      <c r="BU339" s="36"/>
      <c r="BV339" s="36"/>
    </row>
    <row r="340" spans="1:74" x14ac:dyDescent="0.25">
      <c r="A340" s="16">
        <v>338</v>
      </c>
      <c r="B340" s="16">
        <v>1</v>
      </c>
      <c r="C340" s="31" t="s">
        <v>788</v>
      </c>
      <c r="D340" s="40">
        <f>ноябрь!D340-декабрь!E340</f>
        <v>47.4778499516908</v>
      </c>
      <c r="E340" s="40">
        <f t="shared" si="5"/>
        <v>0</v>
      </c>
      <c r="F340" s="36"/>
      <c r="G340" s="36"/>
      <c r="H340" s="36"/>
      <c r="I340" s="27"/>
      <c r="J340" s="36"/>
      <c r="K340" s="36"/>
      <c r="L340" s="36"/>
      <c r="M340" s="36"/>
      <c r="N340" s="36"/>
      <c r="O340" s="29"/>
      <c r="P340" s="36"/>
      <c r="Q340" s="29"/>
      <c r="R340" s="36"/>
      <c r="S340" s="36"/>
      <c r="T340" s="36"/>
      <c r="U340" s="36"/>
      <c r="V340" s="36"/>
      <c r="W340" s="36"/>
      <c r="X340" s="36"/>
      <c r="Y340" s="29"/>
      <c r="Z340" s="36"/>
      <c r="AA340" s="66"/>
      <c r="AB340" s="36"/>
      <c r="AC340" s="36"/>
      <c r="AD340" s="36"/>
      <c r="AE340" s="36"/>
      <c r="AF340" s="36"/>
      <c r="AG340" s="36"/>
      <c r="AH340" s="29"/>
      <c r="AI340" s="36"/>
      <c r="AJ340" s="29"/>
      <c r="AK340" s="36"/>
      <c r="AL340" s="36"/>
      <c r="AM340" s="36"/>
      <c r="AN340" s="29"/>
      <c r="AO340" s="36"/>
      <c r="AP340" s="29"/>
      <c r="AQ340" s="36"/>
      <c r="AR340" s="29"/>
      <c r="AS340" s="36"/>
      <c r="AT340" s="36"/>
      <c r="AU340" s="36"/>
      <c r="AV340" s="29"/>
      <c r="AW340" s="36"/>
      <c r="AX340" s="36"/>
      <c r="AY340" s="36"/>
      <c r="AZ340" s="29"/>
      <c r="BA340" s="36"/>
      <c r="BB340" s="36"/>
      <c r="BC340" s="36"/>
      <c r="BD340" s="36"/>
      <c r="BE340" s="36"/>
      <c r="BF340" s="36"/>
      <c r="BG340" s="36"/>
      <c r="BH340" s="36"/>
      <c r="BI340" s="36"/>
      <c r="BJ340" s="29"/>
      <c r="BK340" s="36"/>
      <c r="BL340" s="29"/>
      <c r="BM340" s="36"/>
      <c r="BN340" s="36"/>
      <c r="BO340" s="36"/>
      <c r="BP340" s="29"/>
      <c r="BQ340" s="36"/>
      <c r="BR340" s="29"/>
      <c r="BS340" s="36"/>
      <c r="BT340" s="36"/>
      <c r="BU340" s="36"/>
      <c r="BV340" s="36"/>
    </row>
    <row r="341" spans="1:74" x14ac:dyDescent="0.25">
      <c r="A341" s="16">
        <v>339</v>
      </c>
      <c r="B341" s="16">
        <v>1</v>
      </c>
      <c r="C341" s="31" t="s">
        <v>789</v>
      </c>
      <c r="D341" s="40">
        <f>ноябрь!D341-декабрь!E341</f>
        <v>-194.33213548792273</v>
      </c>
      <c r="E341" s="40">
        <f t="shared" si="5"/>
        <v>0</v>
      </c>
      <c r="F341" s="36"/>
      <c r="G341" s="36"/>
      <c r="H341" s="36"/>
      <c r="I341" s="27"/>
      <c r="J341" s="36"/>
      <c r="K341" s="36"/>
      <c r="L341" s="36"/>
      <c r="M341" s="36"/>
      <c r="N341" s="36"/>
      <c r="O341" s="29"/>
      <c r="P341" s="36"/>
      <c r="Q341" s="29"/>
      <c r="R341" s="36"/>
      <c r="S341" s="36"/>
      <c r="T341" s="36"/>
      <c r="U341" s="36"/>
      <c r="V341" s="36"/>
      <c r="W341" s="36"/>
      <c r="X341" s="36"/>
      <c r="Y341" s="29"/>
      <c r="Z341" s="36"/>
      <c r="AA341" s="66"/>
      <c r="AB341" s="36"/>
      <c r="AC341" s="36"/>
      <c r="AD341" s="36"/>
      <c r="AE341" s="36"/>
      <c r="AF341" s="36"/>
      <c r="AG341" s="36"/>
      <c r="AH341" s="29"/>
      <c r="AI341" s="36"/>
      <c r="AJ341" s="29"/>
      <c r="AK341" s="36"/>
      <c r="AL341" s="36"/>
      <c r="AM341" s="36"/>
      <c r="AN341" s="29"/>
      <c r="AO341" s="36"/>
      <c r="AP341" s="29"/>
      <c r="AQ341" s="36"/>
      <c r="AR341" s="29"/>
      <c r="AS341" s="36"/>
      <c r="AT341" s="36"/>
      <c r="AU341" s="36"/>
      <c r="AV341" s="29"/>
      <c r="AW341" s="36"/>
      <c r="AX341" s="36"/>
      <c r="AY341" s="36"/>
      <c r="AZ341" s="29"/>
      <c r="BA341" s="36"/>
      <c r="BB341" s="36"/>
      <c r="BC341" s="36"/>
      <c r="BD341" s="36"/>
      <c r="BE341" s="36"/>
      <c r="BF341" s="36"/>
      <c r="BG341" s="36"/>
      <c r="BH341" s="36"/>
      <c r="BI341" s="36"/>
      <c r="BJ341" s="29"/>
      <c r="BK341" s="36"/>
      <c r="BL341" s="29"/>
      <c r="BM341" s="36"/>
      <c r="BN341" s="36"/>
      <c r="BO341" s="36"/>
      <c r="BP341" s="29"/>
      <c r="BQ341" s="36"/>
      <c r="BR341" s="29"/>
      <c r="BS341" s="36"/>
      <c r="BT341" s="36"/>
      <c r="BU341" s="36"/>
      <c r="BV341" s="36"/>
    </row>
    <row r="342" spans="1:74" x14ac:dyDescent="0.25">
      <c r="A342" s="16">
        <v>340</v>
      </c>
      <c r="B342" s="16">
        <v>1</v>
      </c>
      <c r="C342" s="31" t="s">
        <v>790</v>
      </c>
      <c r="D342" s="40">
        <f>ноябрь!D342-декабрь!E342</f>
        <v>109.66456078260869</v>
      </c>
      <c r="E342" s="40">
        <f t="shared" si="5"/>
        <v>0</v>
      </c>
      <c r="F342" s="36"/>
      <c r="G342" s="36"/>
      <c r="H342" s="36"/>
      <c r="I342" s="27"/>
      <c r="J342" s="36"/>
      <c r="K342" s="36"/>
      <c r="L342" s="36"/>
      <c r="M342" s="36"/>
      <c r="N342" s="36"/>
      <c r="O342" s="29"/>
      <c r="P342" s="36"/>
      <c r="Q342" s="29"/>
      <c r="R342" s="36"/>
      <c r="S342" s="36"/>
      <c r="T342" s="36"/>
      <c r="U342" s="36"/>
      <c r="V342" s="36"/>
      <c r="W342" s="36"/>
      <c r="X342" s="36"/>
      <c r="Y342" s="29"/>
      <c r="Z342" s="36"/>
      <c r="AA342" s="66"/>
      <c r="AB342" s="36"/>
      <c r="AC342" s="36"/>
      <c r="AD342" s="36"/>
      <c r="AE342" s="36"/>
      <c r="AF342" s="36"/>
      <c r="AG342" s="36"/>
      <c r="AH342" s="29"/>
      <c r="AI342" s="36"/>
      <c r="AJ342" s="29"/>
      <c r="AK342" s="36"/>
      <c r="AL342" s="36"/>
      <c r="AM342" s="36"/>
      <c r="AN342" s="29"/>
      <c r="AO342" s="36"/>
      <c r="AP342" s="29"/>
      <c r="AQ342" s="36"/>
      <c r="AR342" s="29"/>
      <c r="AS342" s="36"/>
      <c r="AT342" s="36"/>
      <c r="AU342" s="36"/>
      <c r="AV342" s="29"/>
      <c r="AW342" s="36"/>
      <c r="AX342" s="36"/>
      <c r="AY342" s="36"/>
      <c r="AZ342" s="29"/>
      <c r="BA342" s="36"/>
      <c r="BB342" s="36"/>
      <c r="BC342" s="36"/>
      <c r="BD342" s="36"/>
      <c r="BE342" s="36"/>
      <c r="BF342" s="36"/>
      <c r="BG342" s="36"/>
      <c r="BH342" s="36"/>
      <c r="BI342" s="36"/>
      <c r="BJ342" s="29"/>
      <c r="BK342" s="36"/>
      <c r="BL342" s="29"/>
      <c r="BM342" s="36"/>
      <c r="BN342" s="36"/>
      <c r="BO342" s="36"/>
      <c r="BP342" s="29"/>
      <c r="BQ342" s="36"/>
      <c r="BR342" s="29"/>
      <c r="BS342" s="36"/>
      <c r="BT342" s="36"/>
      <c r="BU342" s="36"/>
      <c r="BV342" s="36"/>
    </row>
    <row r="343" spans="1:74" x14ac:dyDescent="0.25">
      <c r="A343" s="16">
        <v>341</v>
      </c>
      <c r="B343" s="16">
        <v>1</v>
      </c>
      <c r="C343" s="31" t="s">
        <v>791</v>
      </c>
      <c r="D343" s="40">
        <f>ноябрь!D343-декабрь!E343</f>
        <v>50.939239874396144</v>
      </c>
      <c r="E343" s="40">
        <f t="shared" si="5"/>
        <v>0</v>
      </c>
      <c r="F343" s="36"/>
      <c r="G343" s="36"/>
      <c r="H343" s="36"/>
      <c r="I343" s="27"/>
      <c r="J343" s="36"/>
      <c r="K343" s="36"/>
      <c r="L343" s="36"/>
      <c r="M343" s="36"/>
      <c r="N343" s="36"/>
      <c r="O343" s="29"/>
      <c r="P343" s="36"/>
      <c r="Q343" s="29"/>
      <c r="R343" s="36"/>
      <c r="S343" s="36"/>
      <c r="T343" s="36"/>
      <c r="U343" s="36"/>
      <c r="V343" s="36"/>
      <c r="W343" s="36"/>
      <c r="X343" s="36"/>
      <c r="Y343" s="29"/>
      <c r="Z343" s="36"/>
      <c r="AA343" s="66"/>
      <c r="AB343" s="36"/>
      <c r="AC343" s="36"/>
      <c r="AD343" s="36"/>
      <c r="AE343" s="36"/>
      <c r="AF343" s="36"/>
      <c r="AG343" s="36"/>
      <c r="AH343" s="29"/>
      <c r="AI343" s="36"/>
      <c r="AJ343" s="29"/>
      <c r="AK343" s="36"/>
      <c r="AL343" s="36"/>
      <c r="AM343" s="36"/>
      <c r="AN343" s="29"/>
      <c r="AO343" s="36"/>
      <c r="AP343" s="29"/>
      <c r="AQ343" s="36"/>
      <c r="AR343" s="29"/>
      <c r="AS343" s="36"/>
      <c r="AT343" s="36"/>
      <c r="AU343" s="36"/>
      <c r="AV343" s="29"/>
      <c r="AW343" s="36"/>
      <c r="AX343" s="36"/>
      <c r="AY343" s="36"/>
      <c r="AZ343" s="29"/>
      <c r="BA343" s="36"/>
      <c r="BB343" s="36"/>
      <c r="BC343" s="36"/>
      <c r="BD343" s="36"/>
      <c r="BE343" s="36"/>
      <c r="BF343" s="36"/>
      <c r="BG343" s="36"/>
      <c r="BH343" s="36"/>
      <c r="BI343" s="36"/>
      <c r="BJ343" s="29"/>
      <c r="BK343" s="36"/>
      <c r="BL343" s="29"/>
      <c r="BM343" s="36"/>
      <c r="BN343" s="36"/>
      <c r="BO343" s="36"/>
      <c r="BP343" s="29"/>
      <c r="BQ343" s="36"/>
      <c r="BR343" s="29"/>
      <c r="BS343" s="36"/>
      <c r="BT343" s="36"/>
      <c r="BU343" s="36"/>
      <c r="BV343" s="36"/>
    </row>
    <row r="344" spans="1:74" x14ac:dyDescent="0.25">
      <c r="A344" s="16">
        <v>342</v>
      </c>
      <c r="B344" s="16">
        <v>1</v>
      </c>
      <c r="C344" s="31" t="s">
        <v>792</v>
      </c>
      <c r="D344" s="40">
        <f>ноябрь!D344-декабрь!E344</f>
        <v>195.08583872463765</v>
      </c>
      <c r="E344" s="40">
        <f t="shared" si="5"/>
        <v>0</v>
      </c>
      <c r="F344" s="36"/>
      <c r="G344" s="36"/>
      <c r="H344" s="36"/>
      <c r="I344" s="27"/>
      <c r="J344" s="36"/>
      <c r="K344" s="36"/>
      <c r="L344" s="36"/>
      <c r="M344" s="36"/>
      <c r="N344" s="36"/>
      <c r="O344" s="29"/>
      <c r="P344" s="36"/>
      <c r="Q344" s="29"/>
      <c r="R344" s="36"/>
      <c r="S344" s="36"/>
      <c r="T344" s="36"/>
      <c r="U344" s="36"/>
      <c r="V344" s="36"/>
      <c r="W344" s="36"/>
      <c r="X344" s="36"/>
      <c r="Y344" s="29"/>
      <c r="Z344" s="36"/>
      <c r="AA344" s="66"/>
      <c r="AB344" s="36"/>
      <c r="AC344" s="36"/>
      <c r="AD344" s="36"/>
      <c r="AE344" s="36"/>
      <c r="AF344" s="36"/>
      <c r="AG344" s="36"/>
      <c r="AH344" s="29"/>
      <c r="AI344" s="36"/>
      <c r="AJ344" s="29"/>
      <c r="AK344" s="36"/>
      <c r="AL344" s="36"/>
      <c r="AM344" s="36"/>
      <c r="AN344" s="29"/>
      <c r="AO344" s="36"/>
      <c r="AP344" s="29"/>
      <c r="AQ344" s="36"/>
      <c r="AR344" s="29"/>
      <c r="AS344" s="36"/>
      <c r="AT344" s="36"/>
      <c r="AU344" s="36"/>
      <c r="AV344" s="29"/>
      <c r="AW344" s="36"/>
      <c r="AX344" s="36"/>
      <c r="AY344" s="36"/>
      <c r="AZ344" s="29"/>
      <c r="BA344" s="36"/>
      <c r="BB344" s="36"/>
      <c r="BC344" s="36"/>
      <c r="BD344" s="36"/>
      <c r="BE344" s="36"/>
      <c r="BF344" s="36"/>
      <c r="BG344" s="36"/>
      <c r="BH344" s="36"/>
      <c r="BI344" s="36"/>
      <c r="BJ344" s="29"/>
      <c r="BK344" s="36"/>
      <c r="BL344" s="29"/>
      <c r="BM344" s="36"/>
      <c r="BN344" s="36"/>
      <c r="BO344" s="36"/>
      <c r="BP344" s="29"/>
      <c r="BQ344" s="36"/>
      <c r="BR344" s="29"/>
      <c r="BS344" s="36"/>
      <c r="BT344" s="36"/>
      <c r="BU344" s="36"/>
      <c r="BV344" s="36"/>
    </row>
    <row r="345" spans="1:74" x14ac:dyDescent="0.25">
      <c r="A345" s="16">
        <v>343</v>
      </c>
      <c r="B345" s="16">
        <v>2</v>
      </c>
      <c r="C345" s="31" t="s">
        <v>793</v>
      </c>
      <c r="D345" s="40">
        <f>ноябрь!D345-декабрь!E345</f>
        <v>297.68544729468607</v>
      </c>
      <c r="E345" s="40">
        <f t="shared" si="5"/>
        <v>0</v>
      </c>
      <c r="F345" s="36"/>
      <c r="G345" s="36"/>
      <c r="H345" s="36"/>
      <c r="I345" s="27"/>
      <c r="J345" s="36"/>
      <c r="K345" s="36"/>
      <c r="L345" s="36"/>
      <c r="M345" s="36"/>
      <c r="N345" s="36"/>
      <c r="O345" s="29"/>
      <c r="P345" s="36"/>
      <c r="Q345" s="29"/>
      <c r="R345" s="36"/>
      <c r="S345" s="36"/>
      <c r="T345" s="36"/>
      <c r="U345" s="36"/>
      <c r="V345" s="36"/>
      <c r="W345" s="36"/>
      <c r="X345" s="36"/>
      <c r="Y345" s="29"/>
      <c r="Z345" s="36"/>
      <c r="AA345" s="66"/>
      <c r="AB345" s="36"/>
      <c r="AC345" s="36"/>
      <c r="AD345" s="36"/>
      <c r="AE345" s="36"/>
      <c r="AF345" s="36"/>
      <c r="AG345" s="36"/>
      <c r="AH345" s="29"/>
      <c r="AI345" s="36"/>
      <c r="AJ345" s="29"/>
      <c r="AK345" s="36"/>
      <c r="AL345" s="36"/>
      <c r="AM345" s="36"/>
      <c r="AN345" s="29"/>
      <c r="AO345" s="36"/>
      <c r="AP345" s="29"/>
      <c r="AQ345" s="36"/>
      <c r="AR345" s="29"/>
      <c r="AS345" s="36"/>
      <c r="AT345" s="36"/>
      <c r="AU345" s="36"/>
      <c r="AV345" s="29"/>
      <c r="AW345" s="36"/>
      <c r="AX345" s="36"/>
      <c r="AY345" s="36"/>
      <c r="AZ345" s="29"/>
      <c r="BA345" s="36"/>
      <c r="BB345" s="36"/>
      <c r="BC345" s="36"/>
      <c r="BD345" s="36"/>
      <c r="BE345" s="36"/>
      <c r="BF345" s="36"/>
      <c r="BG345" s="36"/>
      <c r="BH345" s="36"/>
      <c r="BI345" s="36"/>
      <c r="BJ345" s="29"/>
      <c r="BK345" s="36"/>
      <c r="BL345" s="29"/>
      <c r="BM345" s="36"/>
      <c r="BN345" s="36"/>
      <c r="BO345" s="36"/>
      <c r="BP345" s="29"/>
      <c r="BQ345" s="36"/>
      <c r="BR345" s="29"/>
      <c r="BS345" s="36"/>
      <c r="BT345" s="36"/>
      <c r="BU345" s="36"/>
      <c r="BV345" s="36"/>
    </row>
    <row r="346" spans="1:74" x14ac:dyDescent="0.25">
      <c r="A346" s="16">
        <v>344</v>
      </c>
      <c r="B346" s="16">
        <v>2</v>
      </c>
      <c r="C346" s="31" t="s">
        <v>794</v>
      </c>
      <c r="D346" s="40">
        <f>ноябрь!D346-декабрь!E346</f>
        <v>-146.549256115942</v>
      </c>
      <c r="E346" s="40">
        <f t="shared" si="5"/>
        <v>0</v>
      </c>
      <c r="F346" s="36"/>
      <c r="G346" s="36"/>
      <c r="H346" s="36"/>
      <c r="I346" s="27"/>
      <c r="J346" s="36"/>
      <c r="K346" s="36"/>
      <c r="L346" s="36"/>
      <c r="M346" s="36"/>
      <c r="N346" s="36"/>
      <c r="O346" s="29"/>
      <c r="P346" s="36"/>
      <c r="Q346" s="29"/>
      <c r="R346" s="36"/>
      <c r="S346" s="36"/>
      <c r="T346" s="36"/>
      <c r="U346" s="36"/>
      <c r="V346" s="36"/>
      <c r="W346" s="36"/>
      <c r="X346" s="36"/>
      <c r="Y346" s="29"/>
      <c r="Z346" s="36"/>
      <c r="AA346" s="66"/>
      <c r="AB346" s="36"/>
      <c r="AC346" s="36"/>
      <c r="AD346" s="36"/>
      <c r="AE346" s="36"/>
      <c r="AF346" s="36"/>
      <c r="AG346" s="36"/>
      <c r="AH346" s="29"/>
      <c r="AI346" s="36"/>
      <c r="AJ346" s="29"/>
      <c r="AK346" s="36"/>
      <c r="AL346" s="36"/>
      <c r="AM346" s="36"/>
      <c r="AN346" s="29"/>
      <c r="AO346" s="36"/>
      <c r="AP346" s="29"/>
      <c r="AQ346" s="36"/>
      <c r="AR346" s="29"/>
      <c r="AS346" s="36"/>
      <c r="AT346" s="36"/>
      <c r="AU346" s="36"/>
      <c r="AV346" s="29"/>
      <c r="AW346" s="36"/>
      <c r="AX346" s="36"/>
      <c r="AY346" s="36"/>
      <c r="AZ346" s="29"/>
      <c r="BA346" s="36"/>
      <c r="BB346" s="36"/>
      <c r="BC346" s="36"/>
      <c r="BD346" s="36"/>
      <c r="BE346" s="36"/>
      <c r="BF346" s="36"/>
      <c r="BG346" s="36"/>
      <c r="BH346" s="36"/>
      <c r="BI346" s="36"/>
      <c r="BJ346" s="29"/>
      <c r="BK346" s="36"/>
      <c r="BL346" s="29"/>
      <c r="BM346" s="36"/>
      <c r="BN346" s="36"/>
      <c r="BO346" s="36"/>
      <c r="BP346" s="29"/>
      <c r="BQ346" s="36"/>
      <c r="BR346" s="29"/>
      <c r="BS346" s="36"/>
      <c r="BT346" s="36"/>
      <c r="BU346" s="36"/>
      <c r="BV346" s="36"/>
    </row>
    <row r="347" spans="1:74" x14ac:dyDescent="0.25">
      <c r="A347" s="16">
        <v>345</v>
      </c>
      <c r="B347" s="16">
        <v>2</v>
      </c>
      <c r="C347" s="31" t="s">
        <v>795</v>
      </c>
      <c r="D347" s="40">
        <f>ноябрь!D347-декабрь!E347</f>
        <v>-199.21554603864737</v>
      </c>
      <c r="E347" s="40">
        <f t="shared" si="5"/>
        <v>0</v>
      </c>
      <c r="F347" s="36"/>
      <c r="G347" s="36"/>
      <c r="H347" s="36"/>
      <c r="I347" s="27"/>
      <c r="J347" s="36"/>
      <c r="K347" s="36"/>
      <c r="L347" s="36"/>
      <c r="M347" s="36"/>
      <c r="N347" s="36"/>
      <c r="O347" s="29"/>
      <c r="P347" s="36"/>
      <c r="Q347" s="29"/>
      <c r="R347" s="36"/>
      <c r="S347" s="36"/>
      <c r="T347" s="36"/>
      <c r="U347" s="36"/>
      <c r="V347" s="36"/>
      <c r="W347" s="36"/>
      <c r="X347" s="36"/>
      <c r="Y347" s="29"/>
      <c r="Z347" s="36"/>
      <c r="AA347" s="66"/>
      <c r="AB347" s="36"/>
      <c r="AC347" s="36"/>
      <c r="AD347" s="36"/>
      <c r="AE347" s="36"/>
      <c r="AF347" s="36"/>
      <c r="AG347" s="36"/>
      <c r="AH347" s="29"/>
      <c r="AI347" s="36"/>
      <c r="AJ347" s="29"/>
      <c r="AK347" s="36"/>
      <c r="AL347" s="36"/>
      <c r="AM347" s="36"/>
      <c r="AN347" s="29"/>
      <c r="AO347" s="36"/>
      <c r="AP347" s="29"/>
      <c r="AQ347" s="36"/>
      <c r="AR347" s="29"/>
      <c r="AS347" s="36"/>
      <c r="AT347" s="36"/>
      <c r="AU347" s="36"/>
      <c r="AV347" s="29"/>
      <c r="AW347" s="36"/>
      <c r="AX347" s="36"/>
      <c r="AY347" s="36"/>
      <c r="AZ347" s="29"/>
      <c r="BA347" s="36"/>
      <c r="BB347" s="36"/>
      <c r="BC347" s="36"/>
      <c r="BD347" s="36"/>
      <c r="BE347" s="36"/>
      <c r="BF347" s="36"/>
      <c r="BG347" s="36"/>
      <c r="BH347" s="36"/>
      <c r="BI347" s="36"/>
      <c r="BJ347" s="29"/>
      <c r="BK347" s="36"/>
      <c r="BL347" s="29"/>
      <c r="BM347" s="36"/>
      <c r="BN347" s="36"/>
      <c r="BO347" s="36"/>
      <c r="BP347" s="29"/>
      <c r="BQ347" s="36"/>
      <c r="BR347" s="29"/>
      <c r="BS347" s="36"/>
      <c r="BT347" s="36"/>
      <c r="BU347" s="36"/>
      <c r="BV347" s="36"/>
    </row>
    <row r="348" spans="1:74" x14ac:dyDescent="0.25">
      <c r="A348" s="16">
        <v>346</v>
      </c>
      <c r="B348" s="16">
        <v>2</v>
      </c>
      <c r="C348" s="31" t="s">
        <v>796</v>
      </c>
      <c r="D348" s="40">
        <f>ноябрь!D348-декабрь!E348</f>
        <v>-115.73991028985506</v>
      </c>
      <c r="E348" s="40">
        <f t="shared" si="5"/>
        <v>0</v>
      </c>
      <c r="F348" s="36"/>
      <c r="G348" s="36"/>
      <c r="H348" s="36"/>
      <c r="I348" s="27"/>
      <c r="J348" s="36"/>
      <c r="K348" s="36"/>
      <c r="L348" s="36"/>
      <c r="M348" s="36"/>
      <c r="N348" s="36"/>
      <c r="O348" s="29"/>
      <c r="P348" s="36"/>
      <c r="Q348" s="29"/>
      <c r="R348" s="36"/>
      <c r="S348" s="36"/>
      <c r="T348" s="36"/>
      <c r="U348" s="36"/>
      <c r="V348" s="36"/>
      <c r="W348" s="36"/>
      <c r="X348" s="36"/>
      <c r="Y348" s="29"/>
      <c r="Z348" s="36"/>
      <c r="AA348" s="66"/>
      <c r="AB348" s="36"/>
      <c r="AC348" s="36"/>
      <c r="AD348" s="36"/>
      <c r="AE348" s="36"/>
      <c r="AF348" s="36"/>
      <c r="AG348" s="36"/>
      <c r="AH348" s="29"/>
      <c r="AI348" s="36"/>
      <c r="AJ348" s="29"/>
      <c r="AK348" s="36"/>
      <c r="AL348" s="36"/>
      <c r="AM348" s="36"/>
      <c r="AN348" s="29"/>
      <c r="AO348" s="36"/>
      <c r="AP348" s="29"/>
      <c r="AQ348" s="36"/>
      <c r="AR348" s="29"/>
      <c r="AS348" s="36"/>
      <c r="AT348" s="36"/>
      <c r="AU348" s="36"/>
      <c r="AV348" s="29"/>
      <c r="AW348" s="36"/>
      <c r="AX348" s="36"/>
      <c r="AY348" s="36"/>
      <c r="AZ348" s="29"/>
      <c r="BA348" s="36"/>
      <c r="BB348" s="36"/>
      <c r="BC348" s="36"/>
      <c r="BD348" s="36"/>
      <c r="BE348" s="36"/>
      <c r="BF348" s="36"/>
      <c r="BG348" s="36"/>
      <c r="BH348" s="36"/>
      <c r="BI348" s="36"/>
      <c r="BJ348" s="29"/>
      <c r="BK348" s="36"/>
      <c r="BL348" s="29"/>
      <c r="BM348" s="36"/>
      <c r="BN348" s="36"/>
      <c r="BO348" s="36"/>
      <c r="BP348" s="29"/>
      <c r="BQ348" s="36"/>
      <c r="BR348" s="29"/>
      <c r="BS348" s="36"/>
      <c r="BT348" s="36"/>
      <c r="BU348" s="36"/>
      <c r="BV348" s="36"/>
    </row>
    <row r="349" spans="1:74" x14ac:dyDescent="0.25">
      <c r="A349" s="16">
        <v>347</v>
      </c>
      <c r="B349" s="16">
        <v>2</v>
      </c>
      <c r="C349" s="31" t="s">
        <v>797</v>
      </c>
      <c r="D349" s="40">
        <f>ноябрь!D349-декабрь!E349</f>
        <v>-359.67938348792268</v>
      </c>
      <c r="E349" s="40">
        <f t="shared" si="5"/>
        <v>0</v>
      </c>
      <c r="F349" s="36"/>
      <c r="G349" s="36"/>
      <c r="H349" s="36"/>
      <c r="I349" s="27"/>
      <c r="J349" s="36"/>
      <c r="K349" s="36"/>
      <c r="L349" s="36"/>
      <c r="M349" s="36"/>
      <c r="N349" s="36"/>
      <c r="O349" s="29"/>
      <c r="P349" s="36"/>
      <c r="Q349" s="29"/>
      <c r="R349" s="36"/>
      <c r="S349" s="36"/>
      <c r="T349" s="36"/>
      <c r="U349" s="36"/>
      <c r="V349" s="36"/>
      <c r="W349" s="36"/>
      <c r="X349" s="36"/>
      <c r="Y349" s="29"/>
      <c r="Z349" s="36"/>
      <c r="AA349" s="66"/>
      <c r="AB349" s="36"/>
      <c r="AC349" s="36"/>
      <c r="AD349" s="36"/>
      <c r="AE349" s="36"/>
      <c r="AF349" s="36"/>
      <c r="AG349" s="36"/>
      <c r="AH349" s="29"/>
      <c r="AI349" s="36"/>
      <c r="AJ349" s="29"/>
      <c r="AK349" s="36"/>
      <c r="AL349" s="36"/>
      <c r="AM349" s="36"/>
      <c r="AN349" s="29"/>
      <c r="AO349" s="36"/>
      <c r="AP349" s="29"/>
      <c r="AQ349" s="36"/>
      <c r="AR349" s="29"/>
      <c r="AS349" s="36"/>
      <c r="AT349" s="36"/>
      <c r="AU349" s="36"/>
      <c r="AV349" s="29"/>
      <c r="AW349" s="36"/>
      <c r="AX349" s="36"/>
      <c r="AY349" s="36"/>
      <c r="AZ349" s="29"/>
      <c r="BA349" s="36"/>
      <c r="BB349" s="36"/>
      <c r="BC349" s="36"/>
      <c r="BD349" s="36"/>
      <c r="BE349" s="36"/>
      <c r="BF349" s="36"/>
      <c r="BG349" s="36"/>
      <c r="BH349" s="36"/>
      <c r="BI349" s="36"/>
      <c r="BJ349" s="29"/>
      <c r="BK349" s="36"/>
      <c r="BL349" s="29"/>
      <c r="BM349" s="36"/>
      <c r="BN349" s="36"/>
      <c r="BO349" s="36"/>
      <c r="BP349" s="29"/>
      <c r="BQ349" s="36"/>
      <c r="BR349" s="29"/>
      <c r="BS349" s="36"/>
      <c r="BT349" s="36"/>
      <c r="BU349" s="36"/>
      <c r="BV349" s="36"/>
    </row>
    <row r="350" spans="1:74" x14ac:dyDescent="0.25">
      <c r="A350" s="16">
        <v>348</v>
      </c>
      <c r="B350" s="16">
        <v>2</v>
      </c>
      <c r="C350" s="31" t="s">
        <v>798</v>
      </c>
      <c r="D350" s="40">
        <f>ноябрь!D350-декабрь!E350</f>
        <v>-491.13511808695648</v>
      </c>
      <c r="E350" s="40">
        <f t="shared" si="5"/>
        <v>0</v>
      </c>
      <c r="F350" s="36"/>
      <c r="G350" s="36"/>
      <c r="H350" s="36"/>
      <c r="I350" s="27"/>
      <c r="J350" s="36"/>
      <c r="K350" s="36"/>
      <c r="L350" s="36"/>
      <c r="M350" s="36"/>
      <c r="N350" s="36"/>
      <c r="O350" s="29"/>
      <c r="P350" s="36"/>
      <c r="Q350" s="29"/>
      <c r="R350" s="36"/>
      <c r="S350" s="36"/>
      <c r="T350" s="36"/>
      <c r="U350" s="36"/>
      <c r="V350" s="36"/>
      <c r="W350" s="36"/>
      <c r="X350" s="36"/>
      <c r="Y350" s="29"/>
      <c r="Z350" s="36"/>
      <c r="AA350" s="66"/>
      <c r="AB350" s="36"/>
      <c r="AC350" s="36"/>
      <c r="AD350" s="36"/>
      <c r="AE350" s="36"/>
      <c r="AF350" s="36"/>
      <c r="AG350" s="36"/>
      <c r="AH350" s="29"/>
      <c r="AI350" s="36"/>
      <c r="AJ350" s="29"/>
      <c r="AK350" s="36"/>
      <c r="AL350" s="36"/>
      <c r="AM350" s="36"/>
      <c r="AN350" s="29"/>
      <c r="AO350" s="36"/>
      <c r="AP350" s="29"/>
      <c r="AQ350" s="36"/>
      <c r="AR350" s="29"/>
      <c r="AS350" s="36"/>
      <c r="AT350" s="36"/>
      <c r="AU350" s="36"/>
      <c r="AV350" s="29"/>
      <c r="AW350" s="36"/>
      <c r="AX350" s="36"/>
      <c r="AY350" s="36"/>
      <c r="AZ350" s="29"/>
      <c r="BA350" s="36"/>
      <c r="BB350" s="36"/>
      <c r="BC350" s="36"/>
      <c r="BD350" s="36"/>
      <c r="BE350" s="36"/>
      <c r="BF350" s="36"/>
      <c r="BG350" s="36"/>
      <c r="BH350" s="36"/>
      <c r="BI350" s="36"/>
      <c r="BJ350" s="29"/>
      <c r="BK350" s="36"/>
      <c r="BL350" s="29"/>
      <c r="BM350" s="36"/>
      <c r="BN350" s="36"/>
      <c r="BO350" s="36"/>
      <c r="BP350" s="29"/>
      <c r="BQ350" s="36"/>
      <c r="BR350" s="29"/>
      <c r="BS350" s="36"/>
      <c r="BT350" s="36"/>
      <c r="BU350" s="36"/>
      <c r="BV350" s="36"/>
    </row>
    <row r="351" spans="1:74" x14ac:dyDescent="0.25">
      <c r="A351" s="16">
        <v>349</v>
      </c>
      <c r="B351" s="16">
        <v>2</v>
      </c>
      <c r="C351" s="31" t="s">
        <v>799</v>
      </c>
      <c r="D351" s="40">
        <f>ноябрь!D351-декабрь!E351</f>
        <v>-348.87075864734294</v>
      </c>
      <c r="E351" s="40">
        <f t="shared" si="5"/>
        <v>0</v>
      </c>
      <c r="F351" s="36"/>
      <c r="G351" s="36"/>
      <c r="H351" s="36"/>
      <c r="I351" s="27"/>
      <c r="J351" s="36"/>
      <c r="K351" s="36"/>
      <c r="L351" s="36"/>
      <c r="M351" s="36"/>
      <c r="N351" s="36"/>
      <c r="O351" s="29"/>
      <c r="P351" s="36"/>
      <c r="Q351" s="29"/>
      <c r="R351" s="36"/>
      <c r="S351" s="36"/>
      <c r="T351" s="36"/>
      <c r="U351" s="36"/>
      <c r="V351" s="36"/>
      <c r="W351" s="36"/>
      <c r="X351" s="36"/>
      <c r="Y351" s="29"/>
      <c r="Z351" s="36"/>
      <c r="AA351" s="66"/>
      <c r="AB351" s="36"/>
      <c r="AC351" s="36"/>
      <c r="AD351" s="36"/>
      <c r="AE351" s="36"/>
      <c r="AF351" s="36"/>
      <c r="AG351" s="36"/>
      <c r="AH351" s="29"/>
      <c r="AI351" s="36"/>
      <c r="AJ351" s="29"/>
      <c r="AK351" s="36"/>
      <c r="AL351" s="36"/>
      <c r="AM351" s="36"/>
      <c r="AN351" s="29"/>
      <c r="AO351" s="36"/>
      <c r="AP351" s="29"/>
      <c r="AQ351" s="36"/>
      <c r="AR351" s="29"/>
      <c r="AS351" s="36"/>
      <c r="AT351" s="36"/>
      <c r="AU351" s="36"/>
      <c r="AV351" s="29"/>
      <c r="AW351" s="36"/>
      <c r="AX351" s="36"/>
      <c r="AY351" s="36"/>
      <c r="AZ351" s="29"/>
      <c r="BA351" s="36"/>
      <c r="BB351" s="36"/>
      <c r="BC351" s="36"/>
      <c r="BD351" s="36"/>
      <c r="BE351" s="36"/>
      <c r="BF351" s="36"/>
      <c r="BG351" s="36"/>
      <c r="BH351" s="36"/>
      <c r="BI351" s="36"/>
      <c r="BJ351" s="29"/>
      <c r="BK351" s="36"/>
      <c r="BL351" s="29"/>
      <c r="BM351" s="36"/>
      <c r="BN351" s="36"/>
      <c r="BO351" s="36"/>
      <c r="BP351" s="29"/>
      <c r="BQ351" s="36"/>
      <c r="BR351" s="29"/>
      <c r="BS351" s="36"/>
      <c r="BT351" s="36"/>
      <c r="BU351" s="36"/>
      <c r="BV351" s="36"/>
    </row>
    <row r="352" spans="1:74" x14ac:dyDescent="0.25">
      <c r="A352" s="16">
        <v>350</v>
      </c>
      <c r="B352" s="16">
        <v>2</v>
      </c>
      <c r="C352" s="31" t="s">
        <v>800</v>
      </c>
      <c r="D352" s="40">
        <f>ноябрь!D352-декабрь!E352</f>
        <v>-471.39657166183565</v>
      </c>
      <c r="E352" s="40">
        <f t="shared" si="5"/>
        <v>0</v>
      </c>
      <c r="F352" s="36"/>
      <c r="G352" s="36"/>
      <c r="H352" s="36"/>
      <c r="I352" s="27"/>
      <c r="J352" s="36"/>
      <c r="K352" s="36"/>
      <c r="L352" s="36"/>
      <c r="M352" s="36"/>
      <c r="N352" s="36"/>
      <c r="O352" s="29"/>
      <c r="P352" s="36"/>
      <c r="Q352" s="29"/>
      <c r="R352" s="36"/>
      <c r="S352" s="36"/>
      <c r="T352" s="36"/>
      <c r="U352" s="36"/>
      <c r="V352" s="36"/>
      <c r="W352" s="36"/>
      <c r="X352" s="36"/>
      <c r="Y352" s="29"/>
      <c r="Z352" s="36"/>
      <c r="AA352" s="66"/>
      <c r="AB352" s="36"/>
      <c r="AC352" s="36"/>
      <c r="AD352" s="36"/>
      <c r="AE352" s="36"/>
      <c r="AF352" s="36"/>
      <c r="AG352" s="36"/>
      <c r="AH352" s="29"/>
      <c r="AI352" s="36"/>
      <c r="AJ352" s="29"/>
      <c r="AK352" s="36"/>
      <c r="AL352" s="36"/>
      <c r="AM352" s="36"/>
      <c r="AN352" s="29"/>
      <c r="AO352" s="36"/>
      <c r="AP352" s="29"/>
      <c r="AQ352" s="36"/>
      <c r="AR352" s="29"/>
      <c r="AS352" s="36"/>
      <c r="AT352" s="36"/>
      <c r="AU352" s="36"/>
      <c r="AV352" s="29"/>
      <c r="AW352" s="36"/>
      <c r="AX352" s="36"/>
      <c r="AY352" s="36"/>
      <c r="AZ352" s="29"/>
      <c r="BA352" s="36"/>
      <c r="BB352" s="36"/>
      <c r="BC352" s="36"/>
      <c r="BD352" s="36"/>
      <c r="BE352" s="36"/>
      <c r="BF352" s="36"/>
      <c r="BG352" s="36"/>
      <c r="BH352" s="36"/>
      <c r="BI352" s="36"/>
      <c r="BJ352" s="29"/>
      <c r="BK352" s="36"/>
      <c r="BL352" s="29"/>
      <c r="BM352" s="36"/>
      <c r="BN352" s="36"/>
      <c r="BO352" s="36"/>
      <c r="BP352" s="29"/>
      <c r="BQ352" s="36"/>
      <c r="BR352" s="29"/>
      <c r="BS352" s="36"/>
      <c r="BT352" s="36"/>
      <c r="BU352" s="36"/>
      <c r="BV352" s="36"/>
    </row>
    <row r="353" spans="1:74" ht="16.5" customHeight="1" x14ac:dyDescent="0.25">
      <c r="A353" s="16">
        <v>351</v>
      </c>
      <c r="B353" s="16">
        <v>3</v>
      </c>
      <c r="C353" s="31" t="s">
        <v>801</v>
      </c>
      <c r="D353" s="40">
        <f>ноябрь!D353-декабрь!E353</f>
        <v>162.88202371980674</v>
      </c>
      <c r="E353" s="40">
        <f t="shared" si="5"/>
        <v>0</v>
      </c>
      <c r="F353" s="36"/>
      <c r="G353" s="36"/>
      <c r="H353" s="36"/>
      <c r="I353" s="27"/>
      <c r="J353" s="36"/>
      <c r="K353" s="36"/>
      <c r="L353" s="36"/>
      <c r="M353" s="36"/>
      <c r="N353" s="36"/>
      <c r="O353" s="29"/>
      <c r="P353" s="36"/>
      <c r="Q353" s="29"/>
      <c r="R353" s="36"/>
      <c r="S353" s="36"/>
      <c r="T353" s="36"/>
      <c r="U353" s="36"/>
      <c r="V353" s="36"/>
      <c r="W353" s="36"/>
      <c r="X353" s="36"/>
      <c r="Y353" s="29"/>
      <c r="Z353" s="36"/>
      <c r="AA353" s="66"/>
      <c r="AB353" s="36"/>
      <c r="AC353" s="36"/>
      <c r="AD353" s="36"/>
      <c r="AE353" s="36"/>
      <c r="AF353" s="36"/>
      <c r="AG353" s="36"/>
      <c r="AH353" s="29"/>
      <c r="AI353" s="36"/>
      <c r="AJ353" s="29"/>
      <c r="AK353" s="36"/>
      <c r="AL353" s="36"/>
      <c r="AM353" s="36"/>
      <c r="AN353" s="29"/>
      <c r="AO353" s="36"/>
      <c r="AP353" s="29"/>
      <c r="AQ353" s="36"/>
      <c r="AR353" s="29"/>
      <c r="AS353" s="36"/>
      <c r="AT353" s="36"/>
      <c r="AU353" s="36"/>
      <c r="AV353" s="29"/>
      <c r="AW353" s="36"/>
      <c r="AX353" s="36"/>
      <c r="AY353" s="36"/>
      <c r="AZ353" s="29"/>
      <c r="BA353" s="36"/>
      <c r="BB353" s="36"/>
      <c r="BC353" s="36"/>
      <c r="BD353" s="36"/>
      <c r="BE353" s="36"/>
      <c r="BF353" s="36"/>
      <c r="BG353" s="36"/>
      <c r="BH353" s="36"/>
      <c r="BI353" s="36"/>
      <c r="BJ353" s="29"/>
      <c r="BK353" s="36"/>
      <c r="BL353" s="29"/>
      <c r="BM353" s="36"/>
      <c r="BN353" s="36"/>
      <c r="BO353" s="36"/>
      <c r="BP353" s="29"/>
      <c r="BQ353" s="36"/>
      <c r="BR353" s="29"/>
      <c r="BS353" s="36"/>
      <c r="BT353" s="36"/>
      <c r="BU353" s="36"/>
      <c r="BV353" s="36"/>
    </row>
    <row r="354" spans="1:74" x14ac:dyDescent="0.25">
      <c r="A354" s="16">
        <v>352</v>
      </c>
      <c r="B354" s="16">
        <v>3</v>
      </c>
      <c r="C354" s="31" t="s">
        <v>802</v>
      </c>
      <c r="D354" s="40">
        <f>ноябрь!D354-декабрь!E354</f>
        <v>101.53723978743959</v>
      </c>
      <c r="E354" s="40">
        <f t="shared" si="5"/>
        <v>0</v>
      </c>
      <c r="F354" s="36"/>
      <c r="G354" s="36"/>
      <c r="H354" s="36"/>
      <c r="I354" s="27"/>
      <c r="J354" s="36"/>
      <c r="K354" s="36"/>
      <c r="L354" s="36"/>
      <c r="M354" s="36"/>
      <c r="N354" s="36"/>
      <c r="O354" s="29"/>
      <c r="P354" s="36"/>
      <c r="Q354" s="29"/>
      <c r="R354" s="36"/>
      <c r="S354" s="36"/>
      <c r="T354" s="36"/>
      <c r="U354" s="36"/>
      <c r="V354" s="36"/>
      <c r="W354" s="36"/>
      <c r="X354" s="36"/>
      <c r="Y354" s="29"/>
      <c r="Z354" s="36"/>
      <c r="AA354" s="66"/>
      <c r="AB354" s="36"/>
      <c r="AC354" s="36"/>
      <c r="AD354" s="36"/>
      <c r="AE354" s="36"/>
      <c r="AF354" s="36"/>
      <c r="AG354" s="36"/>
      <c r="AH354" s="29"/>
      <c r="AI354" s="36"/>
      <c r="AJ354" s="29"/>
      <c r="AK354" s="36"/>
      <c r="AL354" s="36"/>
      <c r="AM354" s="36"/>
      <c r="AN354" s="29"/>
      <c r="AO354" s="36"/>
      <c r="AP354" s="29"/>
      <c r="AQ354" s="36"/>
      <c r="AR354" s="29"/>
      <c r="AS354" s="36"/>
      <c r="AT354" s="36"/>
      <c r="AU354" s="36"/>
      <c r="AV354" s="29"/>
      <c r="AW354" s="36"/>
      <c r="AX354" s="36"/>
      <c r="AY354" s="36"/>
      <c r="AZ354" s="29"/>
      <c r="BA354" s="36"/>
      <c r="BB354" s="36"/>
      <c r="BC354" s="36"/>
      <c r="BD354" s="36"/>
      <c r="BE354" s="36"/>
      <c r="BF354" s="36"/>
      <c r="BG354" s="36"/>
      <c r="BH354" s="36"/>
      <c r="BI354" s="36"/>
      <c r="BJ354" s="29"/>
      <c r="BK354" s="36"/>
      <c r="BL354" s="29"/>
      <c r="BM354" s="36"/>
      <c r="BN354" s="36"/>
      <c r="BO354" s="36"/>
      <c r="BP354" s="29"/>
      <c r="BQ354" s="36"/>
      <c r="BR354" s="29"/>
      <c r="BS354" s="36"/>
      <c r="BT354" s="36"/>
      <c r="BU354" s="36"/>
      <c r="BV354" s="36"/>
    </row>
    <row r="355" spans="1:74" x14ac:dyDescent="0.25">
      <c r="A355" s="16">
        <v>353</v>
      </c>
      <c r="B355" s="16">
        <v>3</v>
      </c>
      <c r="C355" s="31" t="s">
        <v>803</v>
      </c>
      <c r="D355" s="40">
        <f>ноябрь!D355-декабрь!E355</f>
        <v>1087.8328796618355</v>
      </c>
      <c r="E355" s="40">
        <f t="shared" si="5"/>
        <v>0</v>
      </c>
      <c r="F355" s="36"/>
      <c r="G355" s="36"/>
      <c r="H355" s="36"/>
      <c r="I355" s="27"/>
      <c r="J355" s="36"/>
      <c r="K355" s="36"/>
      <c r="L355" s="36"/>
      <c r="M355" s="36"/>
      <c r="N355" s="36"/>
      <c r="O355" s="29"/>
      <c r="P355" s="36"/>
      <c r="Q355" s="29"/>
      <c r="R355" s="36"/>
      <c r="S355" s="36"/>
      <c r="T355" s="36"/>
      <c r="U355" s="36"/>
      <c r="V355" s="36"/>
      <c r="W355" s="36"/>
      <c r="X355" s="36"/>
      <c r="Y355" s="29"/>
      <c r="Z355" s="36"/>
      <c r="AA355" s="66"/>
      <c r="AB355" s="36"/>
      <c r="AC355" s="36"/>
      <c r="AD355" s="36"/>
      <c r="AE355" s="36"/>
      <c r="AF355" s="36"/>
      <c r="AG355" s="36"/>
      <c r="AH355" s="29"/>
      <c r="AI355" s="36"/>
      <c r="AJ355" s="29"/>
      <c r="AK355" s="36"/>
      <c r="AL355" s="36"/>
      <c r="AM355" s="36"/>
      <c r="AN355" s="29"/>
      <c r="AO355" s="36"/>
      <c r="AP355" s="29"/>
      <c r="AQ355" s="36"/>
      <c r="AR355" s="29"/>
      <c r="AS355" s="36"/>
      <c r="AT355" s="36"/>
      <c r="AU355" s="36"/>
      <c r="AV355" s="29"/>
      <c r="AW355" s="36"/>
      <c r="AX355" s="36"/>
      <c r="AY355" s="36"/>
      <c r="AZ355" s="29"/>
      <c r="BA355" s="36"/>
      <c r="BB355" s="36"/>
      <c r="BC355" s="36"/>
      <c r="BD355" s="36"/>
      <c r="BE355" s="36"/>
      <c r="BF355" s="36"/>
      <c r="BG355" s="36"/>
      <c r="BH355" s="36"/>
      <c r="BI355" s="36"/>
      <c r="BJ355" s="29"/>
      <c r="BK355" s="36"/>
      <c r="BL355" s="29"/>
      <c r="BM355" s="36"/>
      <c r="BN355" s="36"/>
      <c r="BO355" s="36"/>
      <c r="BP355" s="29"/>
      <c r="BQ355" s="36"/>
      <c r="BR355" s="29"/>
      <c r="BS355" s="36"/>
      <c r="BT355" s="36"/>
      <c r="BU355" s="36"/>
      <c r="BV355" s="36"/>
    </row>
    <row r="356" spans="1:74" x14ac:dyDescent="0.25">
      <c r="A356" s="16">
        <v>354</v>
      </c>
      <c r="B356" s="16">
        <v>3</v>
      </c>
      <c r="C356" s="31" t="s">
        <v>804</v>
      </c>
      <c r="D356" s="40">
        <f>ноябрь!D356-декабрь!E356</f>
        <v>386.00170179710142</v>
      </c>
      <c r="E356" s="40">
        <f t="shared" si="5"/>
        <v>0</v>
      </c>
      <c r="F356" s="36"/>
      <c r="G356" s="36"/>
      <c r="H356" s="36"/>
      <c r="I356" s="27"/>
      <c r="J356" s="36"/>
      <c r="K356" s="36"/>
      <c r="L356" s="36"/>
      <c r="M356" s="36"/>
      <c r="N356" s="36"/>
      <c r="O356" s="29"/>
      <c r="P356" s="36"/>
      <c r="Q356" s="29"/>
      <c r="R356" s="36"/>
      <c r="S356" s="36"/>
      <c r="T356" s="36"/>
      <c r="U356" s="36"/>
      <c r="V356" s="36"/>
      <c r="W356" s="36"/>
      <c r="X356" s="36"/>
      <c r="Y356" s="29"/>
      <c r="Z356" s="36"/>
      <c r="AA356" s="66"/>
      <c r="AB356" s="36"/>
      <c r="AC356" s="36"/>
      <c r="AD356" s="36"/>
      <c r="AE356" s="36"/>
      <c r="AF356" s="36"/>
      <c r="AG356" s="36"/>
      <c r="AH356" s="29"/>
      <c r="AI356" s="36"/>
      <c r="AJ356" s="29"/>
      <c r="AK356" s="36"/>
      <c r="AL356" s="36"/>
      <c r="AM356" s="36"/>
      <c r="AN356" s="29"/>
      <c r="AO356" s="36"/>
      <c r="AP356" s="29"/>
      <c r="AQ356" s="36"/>
      <c r="AR356" s="29"/>
      <c r="AS356" s="36"/>
      <c r="AT356" s="36"/>
      <c r="AU356" s="36"/>
      <c r="AV356" s="29"/>
      <c r="AW356" s="36"/>
      <c r="AX356" s="36"/>
      <c r="AY356" s="36"/>
      <c r="AZ356" s="29"/>
      <c r="BA356" s="36"/>
      <c r="BB356" s="36"/>
      <c r="BC356" s="36"/>
      <c r="BD356" s="36"/>
      <c r="BE356" s="36"/>
      <c r="BF356" s="36"/>
      <c r="BG356" s="36"/>
      <c r="BH356" s="36"/>
      <c r="BI356" s="36"/>
      <c r="BJ356" s="29"/>
      <c r="BK356" s="36"/>
      <c r="BL356" s="29"/>
      <c r="BM356" s="36"/>
      <c r="BN356" s="36"/>
      <c r="BO356" s="36"/>
      <c r="BP356" s="29"/>
      <c r="BQ356" s="36"/>
      <c r="BR356" s="29"/>
      <c r="BS356" s="36"/>
      <c r="BT356" s="36"/>
      <c r="BU356" s="36"/>
      <c r="BV356" s="36"/>
    </row>
    <row r="357" spans="1:74" x14ac:dyDescent="0.25">
      <c r="A357" s="16">
        <v>355</v>
      </c>
      <c r="B357" s="16">
        <v>3</v>
      </c>
      <c r="C357" s="31" t="s">
        <v>805</v>
      </c>
      <c r="D357" s="40">
        <f>ноябрь!D357-декабрь!E357</f>
        <v>-1362.6611600096621</v>
      </c>
      <c r="E357" s="40">
        <f t="shared" si="5"/>
        <v>0</v>
      </c>
      <c r="F357" s="36"/>
      <c r="G357" s="36"/>
      <c r="H357" s="36"/>
      <c r="I357" s="27"/>
      <c r="J357" s="36"/>
      <c r="K357" s="36"/>
      <c r="L357" s="36"/>
      <c r="M357" s="36"/>
      <c r="N357" s="36"/>
      <c r="O357" s="29"/>
      <c r="P357" s="36"/>
      <c r="Q357" s="29"/>
      <c r="R357" s="36"/>
      <c r="S357" s="36"/>
      <c r="T357" s="36"/>
      <c r="U357" s="36"/>
      <c r="V357" s="36"/>
      <c r="W357" s="36"/>
      <c r="X357" s="36"/>
      <c r="Y357" s="29"/>
      <c r="Z357" s="36"/>
      <c r="AA357" s="66"/>
      <c r="AB357" s="36"/>
      <c r="AC357" s="36"/>
      <c r="AD357" s="36"/>
      <c r="AE357" s="36"/>
      <c r="AF357" s="36"/>
      <c r="AG357" s="36"/>
      <c r="AH357" s="29"/>
      <c r="AI357" s="36"/>
      <c r="AJ357" s="29"/>
      <c r="AK357" s="36"/>
      <c r="AL357" s="36"/>
      <c r="AM357" s="36"/>
      <c r="AN357" s="29"/>
      <c r="AO357" s="36"/>
      <c r="AP357" s="29"/>
      <c r="AQ357" s="36"/>
      <c r="AR357" s="29"/>
      <c r="AS357" s="36"/>
      <c r="AT357" s="36"/>
      <c r="AU357" s="36"/>
      <c r="AV357" s="29"/>
      <c r="AW357" s="36"/>
      <c r="AX357" s="36"/>
      <c r="AY357" s="36"/>
      <c r="AZ357" s="29"/>
      <c r="BA357" s="36"/>
      <c r="BB357" s="36"/>
      <c r="BC357" s="36"/>
      <c r="BD357" s="36"/>
      <c r="BE357" s="36"/>
      <c r="BF357" s="36"/>
      <c r="BG357" s="36"/>
      <c r="BH357" s="36"/>
      <c r="BI357" s="36"/>
      <c r="BJ357" s="29"/>
      <c r="BK357" s="36"/>
      <c r="BL357" s="29"/>
      <c r="BM357" s="36"/>
      <c r="BN357" s="36"/>
      <c r="BO357" s="36"/>
      <c r="BP357" s="29"/>
      <c r="BQ357" s="36"/>
      <c r="BR357" s="29"/>
      <c r="BS357" s="36"/>
      <c r="BT357" s="36"/>
      <c r="BU357" s="36"/>
      <c r="BV357" s="36"/>
    </row>
    <row r="358" spans="1:74" x14ac:dyDescent="0.25">
      <c r="A358" s="16">
        <v>356</v>
      </c>
      <c r="B358" s="16">
        <v>3</v>
      </c>
      <c r="C358" s="31" t="s">
        <v>806</v>
      </c>
      <c r="D358" s="40">
        <f>ноябрь!D358-декабрь!E358</f>
        <v>-3065.9392394685979</v>
      </c>
      <c r="E358" s="40">
        <f t="shared" si="5"/>
        <v>0</v>
      </c>
      <c r="F358" s="36"/>
      <c r="G358" s="36"/>
      <c r="H358" s="36"/>
      <c r="I358" s="27"/>
      <c r="J358" s="36"/>
      <c r="K358" s="36"/>
      <c r="L358" s="36"/>
      <c r="M358" s="36"/>
      <c r="N358" s="36"/>
      <c r="O358" s="29"/>
      <c r="P358" s="36"/>
      <c r="Q358" s="29"/>
      <c r="R358" s="36"/>
      <c r="S358" s="36"/>
      <c r="T358" s="36"/>
      <c r="U358" s="36"/>
      <c r="V358" s="36"/>
      <c r="W358" s="36"/>
      <c r="X358" s="36"/>
      <c r="Y358" s="29"/>
      <c r="Z358" s="36"/>
      <c r="AA358" s="66"/>
      <c r="AB358" s="36"/>
      <c r="AC358" s="36"/>
      <c r="AD358" s="36"/>
      <c r="AE358" s="36"/>
      <c r="AF358" s="36"/>
      <c r="AG358" s="36"/>
      <c r="AH358" s="29"/>
      <c r="AI358" s="36"/>
      <c r="AJ358" s="29"/>
      <c r="AK358" s="36"/>
      <c r="AL358" s="36"/>
      <c r="AM358" s="36"/>
      <c r="AN358" s="29"/>
      <c r="AO358" s="36"/>
      <c r="AP358" s="29"/>
      <c r="AQ358" s="36"/>
      <c r="AR358" s="29"/>
      <c r="AS358" s="36"/>
      <c r="AT358" s="36"/>
      <c r="AU358" s="36"/>
      <c r="AV358" s="29"/>
      <c r="AW358" s="36"/>
      <c r="AX358" s="36"/>
      <c r="AY358" s="36"/>
      <c r="AZ358" s="29"/>
      <c r="BA358" s="36"/>
      <c r="BB358" s="36"/>
      <c r="BC358" s="36"/>
      <c r="BD358" s="36"/>
      <c r="BE358" s="36"/>
      <c r="BF358" s="36"/>
      <c r="BG358" s="36"/>
      <c r="BH358" s="36"/>
      <c r="BI358" s="36"/>
      <c r="BJ358" s="29"/>
      <c r="BK358" s="36"/>
      <c r="BL358" s="29"/>
      <c r="BM358" s="36"/>
      <c r="BN358" s="36"/>
      <c r="BO358" s="36"/>
      <c r="BP358" s="29"/>
      <c r="BQ358" s="36"/>
      <c r="BR358" s="29"/>
      <c r="BS358" s="36"/>
      <c r="BT358" s="36"/>
      <c r="BU358" s="36"/>
      <c r="BV358" s="36"/>
    </row>
    <row r="359" spans="1:74" x14ac:dyDescent="0.25">
      <c r="A359" s="16">
        <v>357</v>
      </c>
      <c r="B359" s="16">
        <v>3</v>
      </c>
      <c r="C359" s="31" t="s">
        <v>807</v>
      </c>
      <c r="D359" s="40">
        <f>ноябрь!D359-декабрь!E359</f>
        <v>4504.469153777779</v>
      </c>
      <c r="E359" s="40">
        <f t="shared" si="5"/>
        <v>0</v>
      </c>
      <c r="F359" s="36"/>
      <c r="G359" s="36"/>
      <c r="H359" s="36"/>
      <c r="I359" s="27"/>
      <c r="J359" s="36"/>
      <c r="K359" s="36"/>
      <c r="L359" s="36"/>
      <c r="M359" s="36"/>
      <c r="N359" s="36"/>
      <c r="O359" s="29"/>
      <c r="P359" s="36"/>
      <c r="Q359" s="29"/>
      <c r="R359" s="36"/>
      <c r="S359" s="36"/>
      <c r="T359" s="36"/>
      <c r="U359" s="36"/>
      <c r="V359" s="36"/>
      <c r="W359" s="36"/>
      <c r="X359" s="36"/>
      <c r="Y359" s="29"/>
      <c r="Z359" s="36"/>
      <c r="AA359" s="66"/>
      <c r="AB359" s="36"/>
      <c r="AC359" s="36"/>
      <c r="AD359" s="36"/>
      <c r="AE359" s="36"/>
      <c r="AF359" s="36"/>
      <c r="AG359" s="36"/>
      <c r="AH359" s="29"/>
      <c r="AI359" s="36"/>
      <c r="AJ359" s="29"/>
      <c r="AK359" s="36"/>
      <c r="AL359" s="36"/>
      <c r="AM359" s="36"/>
      <c r="AN359" s="29"/>
      <c r="AO359" s="36"/>
      <c r="AP359" s="29"/>
      <c r="AQ359" s="36"/>
      <c r="AR359" s="29"/>
      <c r="AS359" s="36"/>
      <c r="AT359" s="36"/>
      <c r="AU359" s="36"/>
      <c r="AV359" s="29"/>
      <c r="AW359" s="36"/>
      <c r="AX359" s="36"/>
      <c r="AY359" s="36"/>
      <c r="AZ359" s="29"/>
      <c r="BA359" s="36"/>
      <c r="BB359" s="36"/>
      <c r="BC359" s="36"/>
      <c r="BD359" s="36"/>
      <c r="BE359" s="36"/>
      <c r="BF359" s="36"/>
      <c r="BG359" s="36"/>
      <c r="BH359" s="36"/>
      <c r="BI359" s="36"/>
      <c r="BJ359" s="29"/>
      <c r="BK359" s="36"/>
      <c r="BL359" s="29"/>
      <c r="BM359" s="36"/>
      <c r="BN359" s="36"/>
      <c r="BO359" s="36"/>
      <c r="BP359" s="29"/>
      <c r="BQ359" s="36"/>
      <c r="BR359" s="29"/>
      <c r="BS359" s="36"/>
      <c r="BT359" s="36"/>
      <c r="BU359" s="36"/>
      <c r="BV359" s="36"/>
    </row>
    <row r="360" spans="1:74" x14ac:dyDescent="0.25">
      <c r="A360" s="16">
        <v>358</v>
      </c>
      <c r="B360" s="16">
        <v>3</v>
      </c>
      <c r="C360" s="31" t="s">
        <v>919</v>
      </c>
      <c r="D360" s="40">
        <f>ноябрь!D360-декабрь!E360</f>
        <v>213.53845666666666</v>
      </c>
      <c r="E360" s="40">
        <f t="shared" si="5"/>
        <v>0</v>
      </c>
      <c r="F360" s="36"/>
      <c r="G360" s="36"/>
      <c r="H360" s="36"/>
      <c r="I360" s="27"/>
      <c r="J360" s="36"/>
      <c r="K360" s="36"/>
      <c r="L360" s="36"/>
      <c r="M360" s="36"/>
      <c r="N360" s="36"/>
      <c r="O360" s="29"/>
      <c r="P360" s="36"/>
      <c r="Q360" s="29"/>
      <c r="R360" s="36"/>
      <c r="S360" s="36"/>
      <c r="T360" s="36"/>
      <c r="U360" s="36"/>
      <c r="V360" s="36"/>
      <c r="W360" s="36"/>
      <c r="X360" s="36"/>
      <c r="Y360" s="29"/>
      <c r="Z360" s="36"/>
      <c r="AA360" s="66"/>
      <c r="AB360" s="36"/>
      <c r="AC360" s="36"/>
      <c r="AD360" s="36"/>
      <c r="AE360" s="36"/>
      <c r="AF360" s="36"/>
      <c r="AG360" s="36"/>
      <c r="AH360" s="29"/>
      <c r="AI360" s="36"/>
      <c r="AJ360" s="29"/>
      <c r="AK360" s="36"/>
      <c r="AL360" s="36"/>
      <c r="AM360" s="36"/>
      <c r="AN360" s="29"/>
      <c r="AO360" s="36"/>
      <c r="AP360" s="29"/>
      <c r="AQ360" s="36"/>
      <c r="AR360" s="29"/>
      <c r="AS360" s="36"/>
      <c r="AT360" s="36"/>
      <c r="AU360" s="36"/>
      <c r="AV360" s="29"/>
      <c r="AW360" s="36"/>
      <c r="AX360" s="36"/>
      <c r="AY360" s="36"/>
      <c r="AZ360" s="29"/>
      <c r="BA360" s="36"/>
      <c r="BB360" s="36"/>
      <c r="BC360" s="36"/>
      <c r="BD360" s="36"/>
      <c r="BE360" s="36"/>
      <c r="BF360" s="36"/>
      <c r="BG360" s="36"/>
      <c r="BH360" s="36"/>
      <c r="BI360" s="36"/>
      <c r="BJ360" s="29"/>
      <c r="BK360" s="36"/>
      <c r="BL360" s="29"/>
      <c r="BM360" s="36"/>
      <c r="BN360" s="36"/>
      <c r="BO360" s="36"/>
      <c r="BP360" s="29"/>
      <c r="BQ360" s="36"/>
      <c r="BR360" s="29"/>
      <c r="BS360" s="36"/>
      <c r="BT360" s="36"/>
      <c r="BU360" s="36"/>
      <c r="BV360" s="36"/>
    </row>
    <row r="361" spans="1:74" x14ac:dyDescent="0.25">
      <c r="A361" s="16">
        <v>359</v>
      </c>
      <c r="B361" s="16">
        <v>3</v>
      </c>
      <c r="C361" s="31" t="s">
        <v>920</v>
      </c>
      <c r="D361" s="40">
        <f>ноябрь!D361-декабрь!E361</f>
        <v>-288.11039592270538</v>
      </c>
      <c r="E361" s="40">
        <f t="shared" si="5"/>
        <v>0</v>
      </c>
      <c r="F361" s="36"/>
      <c r="G361" s="36"/>
      <c r="H361" s="36"/>
      <c r="I361" s="27"/>
      <c r="J361" s="36"/>
      <c r="K361" s="36"/>
      <c r="L361" s="36"/>
      <c r="M361" s="36"/>
      <c r="N361" s="36"/>
      <c r="O361" s="29"/>
      <c r="P361" s="36"/>
      <c r="Q361" s="29"/>
      <c r="R361" s="36"/>
      <c r="S361" s="36"/>
      <c r="T361" s="36"/>
      <c r="U361" s="36"/>
      <c r="V361" s="36"/>
      <c r="W361" s="36"/>
      <c r="X361" s="36"/>
      <c r="Y361" s="29"/>
      <c r="Z361" s="36"/>
      <c r="AA361" s="66"/>
      <c r="AB361" s="36"/>
      <c r="AC361" s="36"/>
      <c r="AD361" s="36"/>
      <c r="AE361" s="36"/>
      <c r="AF361" s="36"/>
      <c r="AG361" s="36"/>
      <c r="AH361" s="29"/>
      <c r="AI361" s="36"/>
      <c r="AJ361" s="29"/>
      <c r="AK361" s="36"/>
      <c r="AL361" s="36"/>
      <c r="AM361" s="36"/>
      <c r="AN361" s="29"/>
      <c r="AO361" s="36"/>
      <c r="AP361" s="29"/>
      <c r="AQ361" s="36"/>
      <c r="AR361" s="29"/>
      <c r="AS361" s="36"/>
      <c r="AT361" s="36"/>
      <c r="AU361" s="36"/>
      <c r="AV361" s="29"/>
      <c r="AW361" s="36"/>
      <c r="AX361" s="36"/>
      <c r="AY361" s="36"/>
      <c r="AZ361" s="29"/>
      <c r="BA361" s="36"/>
      <c r="BB361" s="36"/>
      <c r="BC361" s="36"/>
      <c r="BD361" s="36"/>
      <c r="BE361" s="36"/>
      <c r="BF361" s="36"/>
      <c r="BG361" s="36"/>
      <c r="BH361" s="36"/>
      <c r="BI361" s="36"/>
      <c r="BJ361" s="29"/>
      <c r="BK361" s="36"/>
      <c r="BL361" s="29"/>
      <c r="BM361" s="36"/>
      <c r="BN361" s="36"/>
      <c r="BO361" s="36"/>
      <c r="BP361" s="29"/>
      <c r="BQ361" s="36"/>
      <c r="BR361" s="29"/>
      <c r="BS361" s="36"/>
      <c r="BT361" s="36"/>
      <c r="BU361" s="36"/>
      <c r="BV361" s="36"/>
    </row>
    <row r="362" spans="1:74" x14ac:dyDescent="0.25">
      <c r="A362" s="16">
        <v>360</v>
      </c>
      <c r="B362" s="16">
        <v>3</v>
      </c>
      <c r="C362" s="31" t="s">
        <v>808</v>
      </c>
      <c r="D362" s="40">
        <f>ноябрь!D362-декабрь!E362</f>
        <v>927.01365319806757</v>
      </c>
      <c r="E362" s="40">
        <f t="shared" si="5"/>
        <v>0</v>
      </c>
      <c r="F362" s="36"/>
      <c r="G362" s="36"/>
      <c r="H362" s="36"/>
      <c r="I362" s="27"/>
      <c r="J362" s="36"/>
      <c r="K362" s="36"/>
      <c r="L362" s="36"/>
      <c r="M362" s="36"/>
      <c r="N362" s="36"/>
      <c r="O362" s="29"/>
      <c r="P362" s="36"/>
      <c r="Q362" s="29"/>
      <c r="R362" s="36"/>
      <c r="S362" s="36"/>
      <c r="T362" s="36"/>
      <c r="U362" s="36"/>
      <c r="V362" s="36"/>
      <c r="W362" s="36"/>
      <c r="X362" s="36"/>
      <c r="Y362" s="29"/>
      <c r="Z362" s="36"/>
      <c r="AA362" s="66"/>
      <c r="AB362" s="36"/>
      <c r="AC362" s="36"/>
      <c r="AD362" s="36"/>
      <c r="AE362" s="36"/>
      <c r="AF362" s="36"/>
      <c r="AG362" s="36"/>
      <c r="AH362" s="29"/>
      <c r="AI362" s="36"/>
      <c r="AJ362" s="29"/>
      <c r="AK362" s="36"/>
      <c r="AL362" s="36"/>
      <c r="AM362" s="36"/>
      <c r="AN362" s="29"/>
      <c r="AO362" s="36"/>
      <c r="AP362" s="29"/>
      <c r="AQ362" s="36"/>
      <c r="AR362" s="29"/>
      <c r="AS362" s="36"/>
      <c r="AT362" s="36"/>
      <c r="AU362" s="36"/>
      <c r="AV362" s="29"/>
      <c r="AW362" s="36"/>
      <c r="AX362" s="36"/>
      <c r="AY362" s="36"/>
      <c r="AZ362" s="29"/>
      <c r="BA362" s="36"/>
      <c r="BB362" s="36"/>
      <c r="BC362" s="36"/>
      <c r="BD362" s="36"/>
      <c r="BE362" s="36"/>
      <c r="BF362" s="36"/>
      <c r="BG362" s="36"/>
      <c r="BH362" s="36"/>
      <c r="BI362" s="36"/>
      <c r="BJ362" s="29"/>
      <c r="BK362" s="36"/>
      <c r="BL362" s="29"/>
      <c r="BM362" s="36"/>
      <c r="BN362" s="36"/>
      <c r="BO362" s="36"/>
      <c r="BP362" s="29"/>
      <c r="BQ362" s="36"/>
      <c r="BR362" s="29"/>
      <c r="BS362" s="36"/>
      <c r="BT362" s="36"/>
      <c r="BU362" s="36"/>
      <c r="BV362" s="36"/>
    </row>
    <row r="363" spans="1:74" x14ac:dyDescent="0.25">
      <c r="A363" s="16">
        <v>361</v>
      </c>
      <c r="B363" s="16">
        <v>3</v>
      </c>
      <c r="C363" s="31" t="s">
        <v>809</v>
      </c>
      <c r="D363" s="40">
        <f>ноябрь!D363-декабрь!E363</f>
        <v>-437.78719178743961</v>
      </c>
      <c r="E363" s="40">
        <f t="shared" si="5"/>
        <v>0</v>
      </c>
      <c r="F363" s="36"/>
      <c r="G363" s="36"/>
      <c r="H363" s="36"/>
      <c r="I363" s="27"/>
      <c r="J363" s="36"/>
      <c r="K363" s="36"/>
      <c r="L363" s="36"/>
      <c r="M363" s="36"/>
      <c r="N363" s="36"/>
      <c r="O363" s="29"/>
      <c r="P363" s="36"/>
      <c r="Q363" s="29"/>
      <c r="R363" s="36"/>
      <c r="S363" s="36"/>
      <c r="T363" s="36"/>
      <c r="U363" s="36"/>
      <c r="V363" s="36"/>
      <c r="W363" s="36"/>
      <c r="X363" s="36"/>
      <c r="Y363" s="29"/>
      <c r="Z363" s="36"/>
      <c r="AA363" s="66"/>
      <c r="AB363" s="36"/>
      <c r="AC363" s="36"/>
      <c r="AD363" s="36"/>
      <c r="AE363" s="36"/>
      <c r="AF363" s="36"/>
      <c r="AG363" s="36"/>
      <c r="AH363" s="29"/>
      <c r="AI363" s="36"/>
      <c r="AJ363" s="29"/>
      <c r="AK363" s="36"/>
      <c r="AL363" s="36"/>
      <c r="AM363" s="36"/>
      <c r="AN363" s="29"/>
      <c r="AO363" s="36"/>
      <c r="AP363" s="29"/>
      <c r="AQ363" s="36"/>
      <c r="AR363" s="29"/>
      <c r="AS363" s="36"/>
      <c r="AT363" s="36"/>
      <c r="AU363" s="36"/>
      <c r="AV363" s="29"/>
      <c r="AW363" s="36"/>
      <c r="AX363" s="36"/>
      <c r="AY363" s="36"/>
      <c r="AZ363" s="29"/>
      <c r="BA363" s="36"/>
      <c r="BB363" s="36"/>
      <c r="BC363" s="36"/>
      <c r="BD363" s="36"/>
      <c r="BE363" s="36"/>
      <c r="BF363" s="36"/>
      <c r="BG363" s="36"/>
      <c r="BH363" s="36"/>
      <c r="BI363" s="36"/>
      <c r="BJ363" s="29"/>
      <c r="BK363" s="36"/>
      <c r="BL363" s="29"/>
      <c r="BM363" s="36"/>
      <c r="BN363" s="36"/>
      <c r="BO363" s="36"/>
      <c r="BP363" s="29"/>
      <c r="BQ363" s="36"/>
      <c r="BR363" s="29"/>
      <c r="BS363" s="36"/>
      <c r="BT363" s="36"/>
      <c r="BU363" s="36"/>
      <c r="BV363" s="36"/>
    </row>
    <row r="364" spans="1:74" x14ac:dyDescent="0.25">
      <c r="A364" s="16">
        <v>362</v>
      </c>
      <c r="B364" s="16">
        <v>3</v>
      </c>
      <c r="C364" s="31" t="s">
        <v>810</v>
      </c>
      <c r="D364" s="40">
        <f>ноябрь!D364-декабрь!E364</f>
        <v>120.73846496618356</v>
      </c>
      <c r="E364" s="40">
        <f t="shared" si="5"/>
        <v>0</v>
      </c>
      <c r="F364" s="36"/>
      <c r="G364" s="36"/>
      <c r="H364" s="36"/>
      <c r="I364" s="27"/>
      <c r="J364" s="36"/>
      <c r="K364" s="36"/>
      <c r="L364" s="36"/>
      <c r="M364" s="36"/>
      <c r="N364" s="36"/>
      <c r="O364" s="29"/>
      <c r="P364" s="36"/>
      <c r="Q364" s="29"/>
      <c r="R364" s="36"/>
      <c r="S364" s="36"/>
      <c r="T364" s="36"/>
      <c r="U364" s="36"/>
      <c r="V364" s="36"/>
      <c r="W364" s="36"/>
      <c r="X364" s="36"/>
      <c r="Y364" s="29"/>
      <c r="Z364" s="36"/>
      <c r="AA364" s="66"/>
      <c r="AB364" s="36"/>
      <c r="AC364" s="36"/>
      <c r="AD364" s="36"/>
      <c r="AE364" s="36"/>
      <c r="AF364" s="36"/>
      <c r="AG364" s="36"/>
      <c r="AH364" s="29"/>
      <c r="AI364" s="36"/>
      <c r="AJ364" s="29"/>
      <c r="AK364" s="36"/>
      <c r="AL364" s="36"/>
      <c r="AM364" s="36"/>
      <c r="AN364" s="29"/>
      <c r="AO364" s="36"/>
      <c r="AP364" s="29"/>
      <c r="AQ364" s="36"/>
      <c r="AR364" s="29"/>
      <c r="AS364" s="36"/>
      <c r="AT364" s="36"/>
      <c r="AU364" s="36"/>
      <c r="AV364" s="29"/>
      <c r="AW364" s="36"/>
      <c r="AX364" s="36"/>
      <c r="AY364" s="36"/>
      <c r="AZ364" s="29"/>
      <c r="BA364" s="36"/>
      <c r="BB364" s="36"/>
      <c r="BC364" s="36"/>
      <c r="BD364" s="36"/>
      <c r="BE364" s="36"/>
      <c r="BF364" s="36"/>
      <c r="BG364" s="36"/>
      <c r="BH364" s="36"/>
      <c r="BI364" s="36"/>
      <c r="BJ364" s="29"/>
      <c r="BK364" s="36"/>
      <c r="BL364" s="29"/>
      <c r="BM364" s="36"/>
      <c r="BN364" s="36"/>
      <c r="BO364" s="36"/>
      <c r="BP364" s="29"/>
      <c r="BQ364" s="36"/>
      <c r="BR364" s="29"/>
      <c r="BS364" s="36"/>
      <c r="BT364" s="36"/>
      <c r="BU364" s="36"/>
      <c r="BV364" s="36"/>
    </row>
    <row r="365" spans="1:74" x14ac:dyDescent="0.25">
      <c r="A365" s="16">
        <v>363</v>
      </c>
      <c r="B365" s="16">
        <v>3</v>
      </c>
      <c r="C365" s="31" t="s">
        <v>811</v>
      </c>
      <c r="D365" s="40">
        <f>ноябрь!D365-декабрь!E365</f>
        <v>-43.603439613526568</v>
      </c>
      <c r="E365" s="40">
        <f t="shared" si="5"/>
        <v>0</v>
      </c>
      <c r="F365" s="36"/>
      <c r="G365" s="36"/>
      <c r="H365" s="36"/>
      <c r="I365" s="27"/>
      <c r="J365" s="36"/>
      <c r="K365" s="36"/>
      <c r="L365" s="36"/>
      <c r="M365" s="36"/>
      <c r="N365" s="36"/>
      <c r="O365" s="29"/>
      <c r="P365" s="36"/>
      <c r="Q365" s="29"/>
      <c r="R365" s="36"/>
      <c r="S365" s="36"/>
      <c r="T365" s="36"/>
      <c r="U365" s="36"/>
      <c r="V365" s="36"/>
      <c r="W365" s="36"/>
      <c r="X365" s="36"/>
      <c r="Y365" s="29"/>
      <c r="Z365" s="36"/>
      <c r="AA365" s="66"/>
      <c r="AB365" s="36"/>
      <c r="AC365" s="36"/>
      <c r="AD365" s="36"/>
      <c r="AE365" s="36"/>
      <c r="AF365" s="36"/>
      <c r="AG365" s="36"/>
      <c r="AH365" s="29"/>
      <c r="AI365" s="36"/>
      <c r="AJ365" s="29"/>
      <c r="AK365" s="36"/>
      <c r="AL365" s="36"/>
      <c r="AM365" s="36"/>
      <c r="AN365" s="29"/>
      <c r="AO365" s="36"/>
      <c r="AP365" s="29"/>
      <c r="AQ365" s="36"/>
      <c r="AR365" s="29"/>
      <c r="AS365" s="36"/>
      <c r="AT365" s="36"/>
      <c r="AU365" s="36"/>
      <c r="AV365" s="29"/>
      <c r="AW365" s="36"/>
      <c r="AX365" s="36"/>
      <c r="AY365" s="36"/>
      <c r="AZ365" s="29"/>
      <c r="BA365" s="36"/>
      <c r="BB365" s="36"/>
      <c r="BC365" s="36"/>
      <c r="BD365" s="36"/>
      <c r="BE365" s="36"/>
      <c r="BF365" s="36"/>
      <c r="BG365" s="36"/>
      <c r="BH365" s="36"/>
      <c r="BI365" s="36"/>
      <c r="BJ365" s="29"/>
      <c r="BK365" s="36"/>
      <c r="BL365" s="29"/>
      <c r="BM365" s="36"/>
      <c r="BN365" s="36"/>
      <c r="BO365" s="36"/>
      <c r="BP365" s="29"/>
      <c r="BQ365" s="36"/>
      <c r="BR365" s="29"/>
      <c r="BS365" s="36"/>
      <c r="BT365" s="36"/>
      <c r="BU365" s="36"/>
      <c r="BV365" s="36"/>
    </row>
    <row r="366" spans="1:74" x14ac:dyDescent="0.25">
      <c r="A366" s="16">
        <v>364</v>
      </c>
      <c r="B366" s="16">
        <v>3</v>
      </c>
      <c r="C366" s="31" t="s">
        <v>812</v>
      </c>
      <c r="D366" s="40">
        <f>ноябрь!D366-декабрь!E366</f>
        <v>174.58232296618357</v>
      </c>
      <c r="E366" s="40">
        <f t="shared" si="5"/>
        <v>0</v>
      </c>
      <c r="F366" s="36"/>
      <c r="G366" s="36"/>
      <c r="H366" s="36"/>
      <c r="I366" s="27"/>
      <c r="J366" s="36"/>
      <c r="K366" s="36"/>
      <c r="L366" s="36"/>
      <c r="M366" s="36"/>
      <c r="N366" s="36"/>
      <c r="O366" s="29"/>
      <c r="P366" s="36"/>
      <c r="Q366" s="29"/>
      <c r="R366" s="36"/>
      <c r="S366" s="36"/>
      <c r="T366" s="36"/>
      <c r="U366" s="36"/>
      <c r="V366" s="36"/>
      <c r="W366" s="36"/>
      <c r="X366" s="36"/>
      <c r="Y366" s="29"/>
      <c r="Z366" s="36"/>
      <c r="AA366" s="66"/>
      <c r="AB366" s="36"/>
      <c r="AC366" s="36"/>
      <c r="AD366" s="36"/>
      <c r="AE366" s="36"/>
      <c r="AF366" s="36"/>
      <c r="AG366" s="36"/>
      <c r="AH366" s="29"/>
      <c r="AI366" s="36"/>
      <c r="AJ366" s="29"/>
      <c r="AK366" s="36"/>
      <c r="AL366" s="36"/>
      <c r="AM366" s="36"/>
      <c r="AN366" s="29"/>
      <c r="AO366" s="36"/>
      <c r="AP366" s="29"/>
      <c r="AQ366" s="36"/>
      <c r="AR366" s="29"/>
      <c r="AS366" s="36"/>
      <c r="AT366" s="36"/>
      <c r="AU366" s="36"/>
      <c r="AV366" s="29"/>
      <c r="AW366" s="36"/>
      <c r="AX366" s="36"/>
      <c r="AY366" s="36"/>
      <c r="AZ366" s="29"/>
      <c r="BA366" s="36"/>
      <c r="BB366" s="36"/>
      <c r="BC366" s="36"/>
      <c r="BD366" s="36"/>
      <c r="BE366" s="36"/>
      <c r="BF366" s="36"/>
      <c r="BG366" s="36"/>
      <c r="BH366" s="36"/>
      <c r="BI366" s="36"/>
      <c r="BJ366" s="29"/>
      <c r="BK366" s="36"/>
      <c r="BL366" s="29"/>
      <c r="BM366" s="36"/>
      <c r="BN366" s="36"/>
      <c r="BO366" s="36"/>
      <c r="BP366" s="29"/>
      <c r="BQ366" s="36"/>
      <c r="BR366" s="29"/>
      <c r="BS366" s="36"/>
      <c r="BT366" s="36"/>
      <c r="BU366" s="36"/>
      <c r="BV366" s="36"/>
    </row>
    <row r="367" spans="1:74" x14ac:dyDescent="0.25">
      <c r="A367" s="16">
        <v>365</v>
      </c>
      <c r="B367" s="16">
        <v>3</v>
      </c>
      <c r="C367" s="31" t="s">
        <v>813</v>
      </c>
      <c r="D367" s="40">
        <f>ноябрь!D367-декабрь!E367</f>
        <v>-761.06657637681155</v>
      </c>
      <c r="E367" s="40">
        <f t="shared" si="5"/>
        <v>0</v>
      </c>
      <c r="F367" s="36"/>
      <c r="G367" s="36"/>
      <c r="H367" s="36"/>
      <c r="I367" s="27"/>
      <c r="J367" s="36"/>
      <c r="K367" s="36"/>
      <c r="L367" s="36"/>
      <c r="M367" s="36"/>
      <c r="N367" s="36"/>
      <c r="O367" s="29"/>
      <c r="P367" s="36"/>
      <c r="Q367" s="29"/>
      <c r="R367" s="36"/>
      <c r="S367" s="36"/>
      <c r="T367" s="36"/>
      <c r="U367" s="36"/>
      <c r="V367" s="36"/>
      <c r="W367" s="36"/>
      <c r="X367" s="36"/>
      <c r="Y367" s="29"/>
      <c r="Z367" s="36"/>
      <c r="AA367" s="66"/>
      <c r="AB367" s="36"/>
      <c r="AC367" s="36"/>
      <c r="AD367" s="36"/>
      <c r="AE367" s="36"/>
      <c r="AF367" s="36"/>
      <c r="AG367" s="36"/>
      <c r="AH367" s="29"/>
      <c r="AI367" s="36"/>
      <c r="AJ367" s="29"/>
      <c r="AK367" s="36"/>
      <c r="AL367" s="36"/>
      <c r="AM367" s="36"/>
      <c r="AN367" s="29"/>
      <c r="AO367" s="36"/>
      <c r="AP367" s="29"/>
      <c r="AQ367" s="36"/>
      <c r="AR367" s="29"/>
      <c r="AS367" s="36"/>
      <c r="AT367" s="36"/>
      <c r="AU367" s="36"/>
      <c r="AV367" s="29"/>
      <c r="AW367" s="36"/>
      <c r="AX367" s="36"/>
      <c r="AY367" s="36"/>
      <c r="AZ367" s="29"/>
      <c r="BA367" s="36"/>
      <c r="BB367" s="36"/>
      <c r="BC367" s="36"/>
      <c r="BD367" s="36"/>
      <c r="BE367" s="36"/>
      <c r="BF367" s="36"/>
      <c r="BG367" s="36"/>
      <c r="BH367" s="36"/>
      <c r="BI367" s="36"/>
      <c r="BJ367" s="29"/>
      <c r="BK367" s="36"/>
      <c r="BL367" s="29"/>
      <c r="BM367" s="36"/>
      <c r="BN367" s="36"/>
      <c r="BO367" s="36"/>
      <c r="BP367" s="29"/>
      <c r="BQ367" s="36"/>
      <c r="BR367" s="29"/>
      <c r="BS367" s="36"/>
      <c r="BT367" s="36"/>
      <c r="BU367" s="36"/>
      <c r="BV367" s="36"/>
    </row>
    <row r="368" spans="1:74" x14ac:dyDescent="0.25">
      <c r="A368" s="16">
        <v>366</v>
      </c>
      <c r="B368" s="16">
        <v>2</v>
      </c>
      <c r="C368" s="31" t="s">
        <v>932</v>
      </c>
      <c r="D368" s="40">
        <f>ноябрь!D368-декабрь!E368</f>
        <v>608.47101329468614</v>
      </c>
      <c r="E368" s="40">
        <f t="shared" si="5"/>
        <v>0</v>
      </c>
      <c r="F368" s="36"/>
      <c r="G368" s="36"/>
      <c r="H368" s="36"/>
      <c r="I368" s="27"/>
      <c r="J368" s="36"/>
      <c r="K368" s="36"/>
      <c r="L368" s="36"/>
      <c r="M368" s="36"/>
      <c r="N368" s="36"/>
      <c r="O368" s="29"/>
      <c r="P368" s="36"/>
      <c r="Q368" s="29"/>
      <c r="R368" s="36"/>
      <c r="S368" s="36"/>
      <c r="T368" s="36"/>
      <c r="U368" s="36"/>
      <c r="V368" s="36"/>
      <c r="W368" s="36"/>
      <c r="X368" s="36"/>
      <c r="Y368" s="29"/>
      <c r="Z368" s="36"/>
      <c r="AA368" s="66"/>
      <c r="AB368" s="36"/>
      <c r="AC368" s="36"/>
      <c r="AD368" s="36"/>
      <c r="AE368" s="36"/>
      <c r="AF368" s="36"/>
      <c r="AG368" s="36"/>
      <c r="AH368" s="29"/>
      <c r="AI368" s="36"/>
      <c r="AJ368" s="29"/>
      <c r="AK368" s="36"/>
      <c r="AL368" s="36"/>
      <c r="AM368" s="36"/>
      <c r="AN368" s="29"/>
      <c r="AO368" s="36"/>
      <c r="AP368" s="29"/>
      <c r="AQ368" s="36"/>
      <c r="AR368" s="29"/>
      <c r="AS368" s="36"/>
      <c r="AT368" s="36"/>
      <c r="AU368" s="36"/>
      <c r="AV368" s="29"/>
      <c r="AW368" s="36"/>
      <c r="AX368" s="36"/>
      <c r="AY368" s="36"/>
      <c r="AZ368" s="29"/>
      <c r="BA368" s="36"/>
      <c r="BB368" s="36"/>
      <c r="BC368" s="36"/>
      <c r="BD368" s="36"/>
      <c r="BE368" s="36"/>
      <c r="BF368" s="36"/>
      <c r="BG368" s="36"/>
      <c r="BH368" s="36"/>
      <c r="BI368" s="36"/>
      <c r="BJ368" s="29"/>
      <c r="BK368" s="36"/>
      <c r="BL368" s="29"/>
      <c r="BM368" s="36"/>
      <c r="BN368" s="36"/>
      <c r="BO368" s="36"/>
      <c r="BP368" s="29"/>
      <c r="BQ368" s="36"/>
      <c r="BR368" s="29"/>
      <c r="BS368" s="36"/>
      <c r="BT368" s="36"/>
      <c r="BU368" s="36"/>
      <c r="BV368" s="36"/>
    </row>
    <row r="369" spans="1:74" x14ac:dyDescent="0.25">
      <c r="A369" s="16">
        <v>367</v>
      </c>
      <c r="B369" s="16">
        <v>2</v>
      </c>
      <c r="C369" s="31" t="s">
        <v>814</v>
      </c>
      <c r="D369" s="40">
        <f>ноябрь!D369-декабрь!E369</f>
        <v>1137.4971536038649</v>
      </c>
      <c r="E369" s="40">
        <f t="shared" si="5"/>
        <v>0</v>
      </c>
      <c r="F369" s="36"/>
      <c r="G369" s="36"/>
      <c r="H369" s="36"/>
      <c r="I369" s="27"/>
      <c r="J369" s="36"/>
      <c r="K369" s="36"/>
      <c r="L369" s="36"/>
      <c r="M369" s="36"/>
      <c r="N369" s="36"/>
      <c r="O369" s="29"/>
      <c r="P369" s="36"/>
      <c r="Q369" s="29"/>
      <c r="R369" s="36"/>
      <c r="S369" s="36"/>
      <c r="T369" s="36"/>
      <c r="U369" s="36"/>
      <c r="V369" s="36"/>
      <c r="W369" s="36"/>
      <c r="X369" s="36"/>
      <c r="Y369" s="29"/>
      <c r="Z369" s="36"/>
      <c r="AA369" s="66"/>
      <c r="AB369" s="36"/>
      <c r="AC369" s="36"/>
      <c r="AD369" s="36"/>
      <c r="AE369" s="36"/>
      <c r="AF369" s="36"/>
      <c r="AG369" s="36"/>
      <c r="AH369" s="29"/>
      <c r="AI369" s="36"/>
      <c r="AJ369" s="29"/>
      <c r="AK369" s="36"/>
      <c r="AL369" s="36"/>
      <c r="AM369" s="36"/>
      <c r="AN369" s="29"/>
      <c r="AO369" s="36"/>
      <c r="AP369" s="29"/>
      <c r="AQ369" s="36"/>
      <c r="AR369" s="29"/>
      <c r="AS369" s="36"/>
      <c r="AT369" s="36"/>
      <c r="AU369" s="36"/>
      <c r="AV369" s="29"/>
      <c r="AW369" s="36"/>
      <c r="AX369" s="36"/>
      <c r="AY369" s="36"/>
      <c r="AZ369" s="29"/>
      <c r="BA369" s="36"/>
      <c r="BB369" s="36"/>
      <c r="BC369" s="36"/>
      <c r="BD369" s="36"/>
      <c r="BE369" s="36"/>
      <c r="BF369" s="36"/>
      <c r="BG369" s="36"/>
      <c r="BH369" s="36"/>
      <c r="BI369" s="36"/>
      <c r="BJ369" s="29"/>
      <c r="BK369" s="36"/>
      <c r="BL369" s="29"/>
      <c r="BM369" s="36"/>
      <c r="BN369" s="36"/>
      <c r="BO369" s="36"/>
      <c r="BP369" s="29"/>
      <c r="BQ369" s="36"/>
      <c r="BR369" s="29"/>
      <c r="BS369" s="36"/>
      <c r="BT369" s="36"/>
      <c r="BU369" s="36"/>
      <c r="BV369" s="36"/>
    </row>
    <row r="370" spans="1:74" x14ac:dyDescent="0.25">
      <c r="A370" s="16">
        <v>368</v>
      </c>
      <c r="B370" s="16">
        <v>2</v>
      </c>
      <c r="C370" s="31" t="s">
        <v>815</v>
      </c>
      <c r="D370" s="40">
        <f>ноябрь!D370-декабрь!E370</f>
        <v>144.01477582608698</v>
      </c>
      <c r="E370" s="40">
        <f t="shared" si="5"/>
        <v>0</v>
      </c>
      <c r="F370" s="36"/>
      <c r="G370" s="36"/>
      <c r="H370" s="36"/>
      <c r="I370" s="27"/>
      <c r="J370" s="36"/>
      <c r="K370" s="36"/>
      <c r="L370" s="36"/>
      <c r="M370" s="36"/>
      <c r="N370" s="36"/>
      <c r="O370" s="29"/>
      <c r="P370" s="36"/>
      <c r="Q370" s="29"/>
      <c r="R370" s="36"/>
      <c r="S370" s="36"/>
      <c r="T370" s="36"/>
      <c r="U370" s="36"/>
      <c r="V370" s="36"/>
      <c r="W370" s="36"/>
      <c r="X370" s="36"/>
      <c r="Y370" s="29"/>
      <c r="Z370" s="36"/>
      <c r="AA370" s="66"/>
      <c r="AB370" s="36"/>
      <c r="AC370" s="36"/>
      <c r="AD370" s="36"/>
      <c r="AE370" s="36"/>
      <c r="AF370" s="36"/>
      <c r="AG370" s="36"/>
      <c r="AH370" s="29"/>
      <c r="AI370" s="36"/>
      <c r="AJ370" s="29"/>
      <c r="AK370" s="36"/>
      <c r="AL370" s="36"/>
      <c r="AM370" s="36"/>
      <c r="AN370" s="29"/>
      <c r="AO370" s="36"/>
      <c r="AP370" s="29"/>
      <c r="AQ370" s="36"/>
      <c r="AR370" s="29"/>
      <c r="AS370" s="36"/>
      <c r="AT370" s="36"/>
      <c r="AU370" s="36"/>
      <c r="AV370" s="29"/>
      <c r="AW370" s="36"/>
      <c r="AX370" s="36"/>
      <c r="AY370" s="36"/>
      <c r="AZ370" s="29"/>
      <c r="BA370" s="36"/>
      <c r="BB370" s="36"/>
      <c r="BC370" s="36"/>
      <c r="BD370" s="36"/>
      <c r="BE370" s="36"/>
      <c r="BF370" s="36"/>
      <c r="BG370" s="36"/>
      <c r="BH370" s="36"/>
      <c r="BI370" s="36"/>
      <c r="BJ370" s="29"/>
      <c r="BK370" s="36"/>
      <c r="BL370" s="29"/>
      <c r="BM370" s="36"/>
      <c r="BN370" s="36"/>
      <c r="BO370" s="36"/>
      <c r="BP370" s="29"/>
      <c r="BQ370" s="36"/>
      <c r="BR370" s="29"/>
      <c r="BS370" s="36"/>
      <c r="BT370" s="36"/>
      <c r="BU370" s="36"/>
      <c r="BV370" s="36"/>
    </row>
    <row r="371" spans="1:74" x14ac:dyDescent="0.25">
      <c r="A371" s="16">
        <v>369</v>
      </c>
      <c r="B371" s="16">
        <v>3</v>
      </c>
      <c r="C371" s="31" t="s">
        <v>816</v>
      </c>
      <c r="D371" s="40">
        <f>ноябрь!D371-декабрь!E371</f>
        <v>-1233.3546956038647</v>
      </c>
      <c r="E371" s="40">
        <f t="shared" si="5"/>
        <v>0</v>
      </c>
      <c r="F371" s="36"/>
      <c r="G371" s="36"/>
      <c r="H371" s="36"/>
      <c r="I371" s="27"/>
      <c r="J371" s="36"/>
      <c r="K371" s="36"/>
      <c r="L371" s="36"/>
      <c r="M371" s="36"/>
      <c r="N371" s="36"/>
      <c r="O371" s="29"/>
      <c r="P371" s="36"/>
      <c r="Q371" s="29"/>
      <c r="R371" s="36"/>
      <c r="S371" s="36"/>
      <c r="T371" s="36"/>
      <c r="U371" s="36"/>
      <c r="V371" s="36"/>
      <c r="W371" s="36"/>
      <c r="X371" s="36"/>
      <c r="Y371" s="29"/>
      <c r="Z371" s="36"/>
      <c r="AA371" s="66"/>
      <c r="AB371" s="36"/>
      <c r="AC371" s="36"/>
      <c r="AD371" s="36"/>
      <c r="AE371" s="36"/>
      <c r="AF371" s="36"/>
      <c r="AG371" s="36"/>
      <c r="AH371" s="29"/>
      <c r="AI371" s="36"/>
      <c r="AJ371" s="29"/>
      <c r="AK371" s="36"/>
      <c r="AL371" s="36"/>
      <c r="AM371" s="36"/>
      <c r="AN371" s="29"/>
      <c r="AO371" s="36"/>
      <c r="AP371" s="29"/>
      <c r="AQ371" s="36"/>
      <c r="AR371" s="29"/>
      <c r="AS371" s="36"/>
      <c r="AT371" s="36"/>
      <c r="AU371" s="36"/>
      <c r="AV371" s="29"/>
      <c r="AW371" s="36"/>
      <c r="AX371" s="36"/>
      <c r="AY371" s="36"/>
      <c r="AZ371" s="29"/>
      <c r="BA371" s="36"/>
      <c r="BB371" s="36"/>
      <c r="BC371" s="36"/>
      <c r="BD371" s="36"/>
      <c r="BE371" s="36"/>
      <c r="BF371" s="36"/>
      <c r="BG371" s="36"/>
      <c r="BH371" s="36"/>
      <c r="BI371" s="36"/>
      <c r="BJ371" s="29"/>
      <c r="BK371" s="36"/>
      <c r="BL371" s="29"/>
      <c r="BM371" s="36"/>
      <c r="BN371" s="36"/>
      <c r="BO371" s="36"/>
      <c r="BP371" s="29"/>
      <c r="BQ371" s="36"/>
      <c r="BR371" s="29"/>
      <c r="BS371" s="36"/>
      <c r="BT371" s="36"/>
      <c r="BU371" s="36"/>
      <c r="BV371" s="36"/>
    </row>
    <row r="372" spans="1:74" x14ac:dyDescent="0.25">
      <c r="A372" s="16">
        <v>370</v>
      </c>
      <c r="B372" s="16">
        <v>3</v>
      </c>
      <c r="C372" s="31" t="s">
        <v>817</v>
      </c>
      <c r="D372" s="40">
        <f>ноябрь!D372-декабрь!E372</f>
        <v>872.28333668599032</v>
      </c>
      <c r="E372" s="40">
        <f t="shared" si="5"/>
        <v>0</v>
      </c>
      <c r="F372" s="36"/>
      <c r="G372" s="36"/>
      <c r="H372" s="36"/>
      <c r="I372" s="27"/>
      <c r="J372" s="36"/>
      <c r="K372" s="36"/>
      <c r="L372" s="36"/>
      <c r="M372" s="36"/>
      <c r="N372" s="36"/>
      <c r="O372" s="29"/>
      <c r="P372" s="36"/>
      <c r="Q372" s="29"/>
      <c r="R372" s="36"/>
      <c r="S372" s="36"/>
      <c r="T372" s="36"/>
      <c r="U372" s="36"/>
      <c r="V372" s="36"/>
      <c r="W372" s="36"/>
      <c r="X372" s="36"/>
      <c r="Y372" s="29"/>
      <c r="Z372" s="36"/>
      <c r="AA372" s="66"/>
      <c r="AB372" s="36"/>
      <c r="AC372" s="36"/>
      <c r="AD372" s="36"/>
      <c r="AE372" s="36"/>
      <c r="AF372" s="36"/>
      <c r="AG372" s="36"/>
      <c r="AH372" s="29"/>
      <c r="AI372" s="36"/>
      <c r="AJ372" s="29"/>
      <c r="AK372" s="36"/>
      <c r="AL372" s="36"/>
      <c r="AM372" s="36"/>
      <c r="AN372" s="29"/>
      <c r="AO372" s="36"/>
      <c r="AP372" s="29"/>
      <c r="AQ372" s="36"/>
      <c r="AR372" s="29"/>
      <c r="AS372" s="36"/>
      <c r="AT372" s="36"/>
      <c r="AU372" s="36"/>
      <c r="AV372" s="29"/>
      <c r="AW372" s="36"/>
      <c r="AX372" s="36"/>
      <c r="AY372" s="36"/>
      <c r="AZ372" s="29"/>
      <c r="BA372" s="36"/>
      <c r="BB372" s="36"/>
      <c r="BC372" s="36"/>
      <c r="BD372" s="36"/>
      <c r="BE372" s="36"/>
      <c r="BF372" s="36"/>
      <c r="BG372" s="36"/>
      <c r="BH372" s="36"/>
      <c r="BI372" s="36"/>
      <c r="BJ372" s="29"/>
      <c r="BK372" s="36"/>
      <c r="BL372" s="29"/>
      <c r="BM372" s="36"/>
      <c r="BN372" s="36"/>
      <c r="BO372" s="36"/>
      <c r="BP372" s="29"/>
      <c r="BQ372" s="36"/>
      <c r="BR372" s="29"/>
      <c r="BS372" s="36"/>
      <c r="BT372" s="36"/>
      <c r="BU372" s="36"/>
      <c r="BV372" s="36"/>
    </row>
    <row r="373" spans="1:74" x14ac:dyDescent="0.25">
      <c r="A373" s="16">
        <v>371</v>
      </c>
      <c r="B373" s="16">
        <v>3</v>
      </c>
      <c r="C373" s="31" t="s">
        <v>818</v>
      </c>
      <c r="D373" s="40">
        <f>ноябрь!D373-декабрь!E373</f>
        <v>-339.83832632850243</v>
      </c>
      <c r="E373" s="40">
        <f t="shared" si="5"/>
        <v>0</v>
      </c>
      <c r="F373" s="36"/>
      <c r="G373" s="36"/>
      <c r="H373" s="36"/>
      <c r="I373" s="27"/>
      <c r="J373" s="36"/>
      <c r="K373" s="36"/>
      <c r="L373" s="36"/>
      <c r="M373" s="36"/>
      <c r="N373" s="36"/>
      <c r="O373" s="29"/>
      <c r="P373" s="36"/>
      <c r="Q373" s="29"/>
      <c r="R373" s="36"/>
      <c r="S373" s="36"/>
      <c r="T373" s="36"/>
      <c r="U373" s="36"/>
      <c r="V373" s="36"/>
      <c r="W373" s="36"/>
      <c r="X373" s="36"/>
      <c r="Y373" s="29"/>
      <c r="Z373" s="36"/>
      <c r="AA373" s="66"/>
      <c r="AB373" s="36"/>
      <c r="AC373" s="36"/>
      <c r="AD373" s="36"/>
      <c r="AE373" s="36"/>
      <c r="AF373" s="36"/>
      <c r="AG373" s="36"/>
      <c r="AH373" s="29"/>
      <c r="AI373" s="36"/>
      <c r="AJ373" s="29"/>
      <c r="AK373" s="36"/>
      <c r="AL373" s="36"/>
      <c r="AM373" s="36"/>
      <c r="AN373" s="29"/>
      <c r="AO373" s="36"/>
      <c r="AP373" s="29"/>
      <c r="AQ373" s="36"/>
      <c r="AR373" s="29"/>
      <c r="AS373" s="36"/>
      <c r="AT373" s="36"/>
      <c r="AU373" s="36"/>
      <c r="AV373" s="29"/>
      <c r="AW373" s="36"/>
      <c r="AX373" s="36"/>
      <c r="AY373" s="36"/>
      <c r="AZ373" s="29"/>
      <c r="BA373" s="36"/>
      <c r="BB373" s="36"/>
      <c r="BC373" s="36"/>
      <c r="BD373" s="36"/>
      <c r="BE373" s="36"/>
      <c r="BF373" s="36"/>
      <c r="BG373" s="36"/>
      <c r="BH373" s="36"/>
      <c r="BI373" s="36"/>
      <c r="BJ373" s="29"/>
      <c r="BK373" s="36"/>
      <c r="BL373" s="29"/>
      <c r="BM373" s="36"/>
      <c r="BN373" s="36"/>
      <c r="BO373" s="36"/>
      <c r="BP373" s="29"/>
      <c r="BQ373" s="36"/>
      <c r="BR373" s="29"/>
      <c r="BS373" s="36"/>
      <c r="BT373" s="36"/>
      <c r="BU373" s="36"/>
      <c r="BV373" s="36"/>
    </row>
    <row r="374" spans="1:74" x14ac:dyDescent="0.25">
      <c r="A374" s="16">
        <v>372</v>
      </c>
      <c r="B374" s="16">
        <v>3</v>
      </c>
      <c r="C374" s="31" t="s">
        <v>819</v>
      </c>
      <c r="D374" s="40">
        <f>ноябрь!D374-декабрь!E374</f>
        <v>154.10686229951693</v>
      </c>
      <c r="E374" s="40">
        <f t="shared" si="5"/>
        <v>0</v>
      </c>
      <c r="F374" s="36"/>
      <c r="G374" s="36"/>
      <c r="H374" s="36"/>
      <c r="I374" s="27"/>
      <c r="J374" s="36"/>
      <c r="K374" s="36"/>
      <c r="L374" s="36"/>
      <c r="M374" s="36"/>
      <c r="N374" s="36"/>
      <c r="O374" s="29"/>
      <c r="P374" s="36"/>
      <c r="Q374" s="29"/>
      <c r="R374" s="36"/>
      <c r="S374" s="36"/>
      <c r="T374" s="36"/>
      <c r="U374" s="36"/>
      <c r="V374" s="36"/>
      <c r="W374" s="36"/>
      <c r="X374" s="36"/>
      <c r="Y374" s="29"/>
      <c r="Z374" s="36"/>
      <c r="AA374" s="66"/>
      <c r="AB374" s="36"/>
      <c r="AC374" s="36"/>
      <c r="AD374" s="36"/>
      <c r="AE374" s="36"/>
      <c r="AF374" s="36"/>
      <c r="AG374" s="36"/>
      <c r="AH374" s="29"/>
      <c r="AI374" s="36"/>
      <c r="AJ374" s="29"/>
      <c r="AK374" s="36"/>
      <c r="AL374" s="36"/>
      <c r="AM374" s="36"/>
      <c r="AN374" s="29"/>
      <c r="AO374" s="36"/>
      <c r="AP374" s="29"/>
      <c r="AQ374" s="36"/>
      <c r="AR374" s="29"/>
      <c r="AS374" s="36"/>
      <c r="AT374" s="36"/>
      <c r="AU374" s="36"/>
      <c r="AV374" s="29"/>
      <c r="AW374" s="36"/>
      <c r="AX374" s="36"/>
      <c r="AY374" s="36"/>
      <c r="AZ374" s="29"/>
      <c r="BA374" s="36"/>
      <c r="BB374" s="36"/>
      <c r="BC374" s="36"/>
      <c r="BD374" s="36"/>
      <c r="BE374" s="36"/>
      <c r="BF374" s="36"/>
      <c r="BG374" s="36"/>
      <c r="BH374" s="36"/>
      <c r="BI374" s="36"/>
      <c r="BJ374" s="29"/>
      <c r="BK374" s="36"/>
      <c r="BL374" s="29"/>
      <c r="BM374" s="36"/>
      <c r="BN374" s="36"/>
      <c r="BO374" s="36"/>
      <c r="BP374" s="29"/>
      <c r="BQ374" s="36"/>
      <c r="BR374" s="29"/>
      <c r="BS374" s="36"/>
      <c r="BT374" s="36"/>
      <c r="BU374" s="36"/>
      <c r="BV374" s="36"/>
    </row>
    <row r="375" spans="1:74" x14ac:dyDescent="0.25">
      <c r="A375" s="16">
        <v>373</v>
      </c>
      <c r="B375" s="16">
        <v>3</v>
      </c>
      <c r="C375" s="31" t="s">
        <v>820</v>
      </c>
      <c r="D375" s="40">
        <f>ноябрь!D375-декабрь!E375</f>
        <v>-167.5957796811594</v>
      </c>
      <c r="E375" s="40">
        <f t="shared" si="5"/>
        <v>0</v>
      </c>
      <c r="F375" s="36"/>
      <c r="G375" s="36"/>
      <c r="H375" s="36"/>
      <c r="I375" s="27"/>
      <c r="J375" s="36"/>
      <c r="K375" s="36"/>
      <c r="L375" s="36"/>
      <c r="M375" s="36"/>
      <c r="N375" s="36"/>
      <c r="O375" s="29"/>
      <c r="P375" s="36"/>
      <c r="Q375" s="29"/>
      <c r="R375" s="36"/>
      <c r="S375" s="36"/>
      <c r="T375" s="36"/>
      <c r="U375" s="36"/>
      <c r="V375" s="36"/>
      <c r="W375" s="36"/>
      <c r="X375" s="36"/>
      <c r="Y375" s="29"/>
      <c r="Z375" s="36"/>
      <c r="AA375" s="66"/>
      <c r="AB375" s="36"/>
      <c r="AC375" s="36"/>
      <c r="AD375" s="36"/>
      <c r="AE375" s="36"/>
      <c r="AF375" s="36"/>
      <c r="AG375" s="36"/>
      <c r="AH375" s="29"/>
      <c r="AI375" s="36"/>
      <c r="AJ375" s="29"/>
      <c r="AK375" s="36"/>
      <c r="AL375" s="36"/>
      <c r="AM375" s="36"/>
      <c r="AN375" s="29"/>
      <c r="AO375" s="36"/>
      <c r="AP375" s="29"/>
      <c r="AQ375" s="36"/>
      <c r="AR375" s="29"/>
      <c r="AS375" s="36"/>
      <c r="AT375" s="36"/>
      <c r="AU375" s="36"/>
      <c r="AV375" s="29"/>
      <c r="AW375" s="36"/>
      <c r="AX375" s="36"/>
      <c r="AY375" s="36"/>
      <c r="AZ375" s="29"/>
      <c r="BA375" s="36"/>
      <c r="BB375" s="36"/>
      <c r="BC375" s="36"/>
      <c r="BD375" s="36"/>
      <c r="BE375" s="36"/>
      <c r="BF375" s="36"/>
      <c r="BG375" s="36"/>
      <c r="BH375" s="36"/>
      <c r="BI375" s="36"/>
      <c r="BJ375" s="29"/>
      <c r="BK375" s="36"/>
      <c r="BL375" s="29"/>
      <c r="BM375" s="36"/>
      <c r="BN375" s="36"/>
      <c r="BO375" s="36"/>
      <c r="BP375" s="29"/>
      <c r="BQ375" s="36"/>
      <c r="BR375" s="29"/>
      <c r="BS375" s="36"/>
      <c r="BT375" s="36"/>
      <c r="BU375" s="36"/>
      <c r="BV375" s="36"/>
    </row>
    <row r="376" spans="1:74" x14ac:dyDescent="0.25">
      <c r="A376" s="16">
        <v>374</v>
      </c>
      <c r="B376" s="16">
        <v>3</v>
      </c>
      <c r="C376" s="31" t="s">
        <v>821</v>
      </c>
      <c r="D376" s="40">
        <f>ноябрь!D376-декабрь!E376</f>
        <v>-37.414105893719821</v>
      </c>
      <c r="E376" s="40">
        <f t="shared" si="5"/>
        <v>0</v>
      </c>
      <c r="F376" s="36"/>
      <c r="G376" s="36"/>
      <c r="H376" s="36"/>
      <c r="I376" s="27"/>
      <c r="J376" s="36"/>
      <c r="K376" s="36"/>
      <c r="L376" s="36"/>
      <c r="M376" s="36"/>
      <c r="N376" s="36"/>
      <c r="O376" s="29"/>
      <c r="P376" s="36"/>
      <c r="Q376" s="29"/>
      <c r="R376" s="36"/>
      <c r="S376" s="36"/>
      <c r="T376" s="36"/>
      <c r="U376" s="36"/>
      <c r="V376" s="36"/>
      <c r="W376" s="36"/>
      <c r="X376" s="36"/>
      <c r="Y376" s="29"/>
      <c r="Z376" s="36"/>
      <c r="AA376" s="66"/>
      <c r="AB376" s="36"/>
      <c r="AC376" s="36"/>
      <c r="AD376" s="36"/>
      <c r="AE376" s="36"/>
      <c r="AF376" s="36"/>
      <c r="AG376" s="36"/>
      <c r="AH376" s="29"/>
      <c r="AI376" s="36"/>
      <c r="AJ376" s="29"/>
      <c r="AK376" s="36"/>
      <c r="AL376" s="36"/>
      <c r="AM376" s="36"/>
      <c r="AN376" s="29"/>
      <c r="AO376" s="36"/>
      <c r="AP376" s="29"/>
      <c r="AQ376" s="36"/>
      <c r="AR376" s="29"/>
      <c r="AS376" s="36"/>
      <c r="AT376" s="36"/>
      <c r="AU376" s="36"/>
      <c r="AV376" s="29"/>
      <c r="AW376" s="36"/>
      <c r="AX376" s="36"/>
      <c r="AY376" s="36"/>
      <c r="AZ376" s="29"/>
      <c r="BA376" s="36"/>
      <c r="BB376" s="36"/>
      <c r="BC376" s="36"/>
      <c r="BD376" s="36"/>
      <c r="BE376" s="36"/>
      <c r="BF376" s="36"/>
      <c r="BG376" s="36"/>
      <c r="BH376" s="36"/>
      <c r="BI376" s="36"/>
      <c r="BJ376" s="29"/>
      <c r="BK376" s="36"/>
      <c r="BL376" s="29"/>
      <c r="BM376" s="36"/>
      <c r="BN376" s="36"/>
      <c r="BO376" s="36"/>
      <c r="BP376" s="29"/>
      <c r="BQ376" s="36"/>
      <c r="BR376" s="29"/>
      <c r="BS376" s="36"/>
      <c r="BT376" s="36"/>
      <c r="BU376" s="36"/>
      <c r="BV376" s="36"/>
    </row>
    <row r="377" spans="1:74" x14ac:dyDescent="0.25">
      <c r="A377" s="16">
        <v>375</v>
      </c>
      <c r="B377" s="16">
        <v>3</v>
      </c>
      <c r="C377" s="31" t="s">
        <v>933</v>
      </c>
      <c r="D377" s="40">
        <f>ноябрь!D377-декабрь!E377</f>
        <v>773.72859199033815</v>
      </c>
      <c r="E377" s="40">
        <f t="shared" si="5"/>
        <v>0</v>
      </c>
      <c r="F377" s="36"/>
      <c r="G377" s="36"/>
      <c r="H377" s="36"/>
      <c r="I377" s="27"/>
      <c r="J377" s="36"/>
      <c r="K377" s="36"/>
      <c r="L377" s="36"/>
      <c r="M377" s="36"/>
      <c r="N377" s="36"/>
      <c r="O377" s="29"/>
      <c r="P377" s="36"/>
      <c r="Q377" s="29"/>
      <c r="R377" s="36"/>
      <c r="S377" s="36"/>
      <c r="T377" s="36"/>
      <c r="U377" s="36"/>
      <c r="V377" s="36"/>
      <c r="W377" s="36"/>
      <c r="X377" s="36"/>
      <c r="Y377" s="29"/>
      <c r="Z377" s="36"/>
      <c r="AA377" s="66"/>
      <c r="AB377" s="36"/>
      <c r="AC377" s="36"/>
      <c r="AD377" s="36"/>
      <c r="AE377" s="36"/>
      <c r="AF377" s="36"/>
      <c r="AG377" s="36"/>
      <c r="AH377" s="29"/>
      <c r="AI377" s="36"/>
      <c r="AJ377" s="29"/>
      <c r="AK377" s="36"/>
      <c r="AL377" s="36"/>
      <c r="AM377" s="36"/>
      <c r="AN377" s="29"/>
      <c r="AO377" s="36"/>
      <c r="AP377" s="29"/>
      <c r="AQ377" s="36"/>
      <c r="AR377" s="29"/>
      <c r="AS377" s="36"/>
      <c r="AT377" s="36"/>
      <c r="AU377" s="36"/>
      <c r="AV377" s="29"/>
      <c r="AW377" s="36"/>
      <c r="AX377" s="36"/>
      <c r="AY377" s="36"/>
      <c r="AZ377" s="29"/>
      <c r="BA377" s="36"/>
      <c r="BB377" s="36"/>
      <c r="BC377" s="36"/>
      <c r="BD377" s="36"/>
      <c r="BE377" s="36"/>
      <c r="BF377" s="36"/>
      <c r="BG377" s="36"/>
      <c r="BH377" s="36"/>
      <c r="BI377" s="36"/>
      <c r="BJ377" s="29"/>
      <c r="BK377" s="36"/>
      <c r="BL377" s="29"/>
      <c r="BM377" s="36"/>
      <c r="BN377" s="36"/>
      <c r="BO377" s="36"/>
      <c r="BP377" s="29"/>
      <c r="BQ377" s="36"/>
      <c r="BR377" s="29"/>
      <c r="BS377" s="36"/>
      <c r="BT377" s="36"/>
      <c r="BU377" s="36"/>
      <c r="BV377" s="36"/>
    </row>
    <row r="378" spans="1:74" x14ac:dyDescent="0.25">
      <c r="A378" s="16">
        <v>376</v>
      </c>
      <c r="B378" s="16">
        <v>3</v>
      </c>
      <c r="C378" s="31" t="s">
        <v>822</v>
      </c>
      <c r="D378" s="40">
        <f>ноябрь!D378-декабрь!E378</f>
        <v>-291.52397401932359</v>
      </c>
      <c r="E378" s="40">
        <f t="shared" si="5"/>
        <v>0</v>
      </c>
      <c r="F378" s="36"/>
      <c r="G378" s="36"/>
      <c r="H378" s="36"/>
      <c r="I378" s="27"/>
      <c r="J378" s="36"/>
      <c r="K378" s="36"/>
      <c r="L378" s="36"/>
      <c r="M378" s="36"/>
      <c r="N378" s="36"/>
      <c r="O378" s="29"/>
      <c r="P378" s="36"/>
      <c r="Q378" s="29"/>
      <c r="R378" s="36"/>
      <c r="S378" s="36"/>
      <c r="T378" s="36"/>
      <c r="U378" s="36"/>
      <c r="V378" s="36"/>
      <c r="W378" s="36"/>
      <c r="X378" s="36"/>
      <c r="Y378" s="29"/>
      <c r="Z378" s="36"/>
      <c r="AA378" s="66"/>
      <c r="AB378" s="36"/>
      <c r="AC378" s="36"/>
      <c r="AD378" s="36"/>
      <c r="AE378" s="36"/>
      <c r="AF378" s="36"/>
      <c r="AG378" s="36"/>
      <c r="AH378" s="29"/>
      <c r="AI378" s="36"/>
      <c r="AJ378" s="29"/>
      <c r="AK378" s="36"/>
      <c r="AL378" s="36"/>
      <c r="AM378" s="36"/>
      <c r="AN378" s="29"/>
      <c r="AO378" s="36"/>
      <c r="AP378" s="29"/>
      <c r="AQ378" s="36"/>
      <c r="AR378" s="29"/>
      <c r="AS378" s="36"/>
      <c r="AT378" s="36"/>
      <c r="AU378" s="36"/>
      <c r="AV378" s="29"/>
      <c r="AW378" s="36"/>
      <c r="AX378" s="36"/>
      <c r="AY378" s="36"/>
      <c r="AZ378" s="29"/>
      <c r="BA378" s="36"/>
      <c r="BB378" s="36"/>
      <c r="BC378" s="36"/>
      <c r="BD378" s="36"/>
      <c r="BE378" s="36"/>
      <c r="BF378" s="36"/>
      <c r="BG378" s="36"/>
      <c r="BH378" s="36"/>
      <c r="BI378" s="36"/>
      <c r="BJ378" s="29"/>
      <c r="BK378" s="36"/>
      <c r="BL378" s="29"/>
      <c r="BM378" s="36"/>
      <c r="BN378" s="36"/>
      <c r="BO378" s="36"/>
      <c r="BP378" s="29"/>
      <c r="BQ378" s="36"/>
      <c r="BR378" s="29"/>
      <c r="BS378" s="36"/>
      <c r="BT378" s="36"/>
      <c r="BU378" s="36"/>
      <c r="BV378" s="36"/>
    </row>
    <row r="379" spans="1:74" x14ac:dyDescent="0.25">
      <c r="A379" s="16">
        <v>377</v>
      </c>
      <c r="B379" s="16">
        <v>3</v>
      </c>
      <c r="C379" s="31" t="s">
        <v>823</v>
      </c>
      <c r="D379" s="40">
        <f>ноябрь!D379-декабрь!E379</f>
        <v>82.693813478260878</v>
      </c>
      <c r="E379" s="40">
        <f t="shared" si="5"/>
        <v>0</v>
      </c>
      <c r="F379" s="36"/>
      <c r="G379" s="36"/>
      <c r="H379" s="36"/>
      <c r="I379" s="27"/>
      <c r="J379" s="36"/>
      <c r="K379" s="36"/>
      <c r="L379" s="36"/>
      <c r="M379" s="36"/>
      <c r="N379" s="36"/>
      <c r="O379" s="29"/>
      <c r="P379" s="36"/>
      <c r="Q379" s="29"/>
      <c r="R379" s="36"/>
      <c r="S379" s="36"/>
      <c r="T379" s="36"/>
      <c r="U379" s="36"/>
      <c r="V379" s="36"/>
      <c r="W379" s="36"/>
      <c r="X379" s="36"/>
      <c r="Y379" s="29"/>
      <c r="Z379" s="36"/>
      <c r="AA379" s="66"/>
      <c r="AB379" s="36"/>
      <c r="AC379" s="36"/>
      <c r="AD379" s="36"/>
      <c r="AE379" s="36"/>
      <c r="AF379" s="36"/>
      <c r="AG379" s="36"/>
      <c r="AH379" s="29"/>
      <c r="AI379" s="36"/>
      <c r="AJ379" s="29"/>
      <c r="AK379" s="36"/>
      <c r="AL379" s="36"/>
      <c r="AM379" s="36"/>
      <c r="AN379" s="29"/>
      <c r="AO379" s="36"/>
      <c r="AP379" s="29"/>
      <c r="AQ379" s="36"/>
      <c r="AR379" s="29"/>
      <c r="AS379" s="36"/>
      <c r="AT379" s="36"/>
      <c r="AU379" s="36"/>
      <c r="AV379" s="29"/>
      <c r="AW379" s="36"/>
      <c r="AX379" s="36"/>
      <c r="AY379" s="36"/>
      <c r="AZ379" s="29"/>
      <c r="BA379" s="36"/>
      <c r="BB379" s="36"/>
      <c r="BC379" s="36"/>
      <c r="BD379" s="36"/>
      <c r="BE379" s="36"/>
      <c r="BF379" s="36"/>
      <c r="BG379" s="36"/>
      <c r="BH379" s="36"/>
      <c r="BI379" s="36"/>
      <c r="BJ379" s="29"/>
      <c r="BK379" s="36"/>
      <c r="BL379" s="29"/>
      <c r="BM379" s="36"/>
      <c r="BN379" s="36"/>
      <c r="BO379" s="36"/>
      <c r="BP379" s="29"/>
      <c r="BQ379" s="36"/>
      <c r="BR379" s="29"/>
      <c r="BS379" s="36"/>
      <c r="BT379" s="36"/>
      <c r="BU379" s="36"/>
      <c r="BV379" s="36"/>
    </row>
    <row r="380" spans="1:74" x14ac:dyDescent="0.25">
      <c r="A380" s="16">
        <v>378</v>
      </c>
      <c r="B380" s="16">
        <v>3</v>
      </c>
      <c r="C380" s="31" t="s">
        <v>824</v>
      </c>
      <c r="D380" s="40">
        <f>ноябрь!D380-декабрь!E380</f>
        <v>-155.26719600000004</v>
      </c>
      <c r="E380" s="40">
        <f t="shared" si="5"/>
        <v>0</v>
      </c>
      <c r="F380" s="36"/>
      <c r="G380" s="36"/>
      <c r="H380" s="36"/>
      <c r="I380" s="27"/>
      <c r="J380" s="36"/>
      <c r="K380" s="36"/>
      <c r="L380" s="36"/>
      <c r="M380" s="36"/>
      <c r="N380" s="36"/>
      <c r="O380" s="29"/>
      <c r="P380" s="36"/>
      <c r="Q380" s="29"/>
      <c r="R380" s="36"/>
      <c r="S380" s="36"/>
      <c r="T380" s="36"/>
      <c r="U380" s="36"/>
      <c r="V380" s="36"/>
      <c r="W380" s="36"/>
      <c r="X380" s="36"/>
      <c r="Y380" s="29"/>
      <c r="Z380" s="36"/>
      <c r="AA380" s="66"/>
      <c r="AB380" s="36"/>
      <c r="AC380" s="36"/>
      <c r="AD380" s="36"/>
      <c r="AE380" s="36"/>
      <c r="AF380" s="36"/>
      <c r="AG380" s="36"/>
      <c r="AH380" s="29"/>
      <c r="AI380" s="36"/>
      <c r="AJ380" s="29"/>
      <c r="AK380" s="36"/>
      <c r="AL380" s="36"/>
      <c r="AM380" s="36"/>
      <c r="AN380" s="29"/>
      <c r="AO380" s="36"/>
      <c r="AP380" s="29"/>
      <c r="AQ380" s="36"/>
      <c r="AR380" s="29"/>
      <c r="AS380" s="36"/>
      <c r="AT380" s="36"/>
      <c r="AU380" s="36"/>
      <c r="AV380" s="29"/>
      <c r="AW380" s="36"/>
      <c r="AX380" s="36"/>
      <c r="AY380" s="36"/>
      <c r="AZ380" s="29"/>
      <c r="BA380" s="36"/>
      <c r="BB380" s="36"/>
      <c r="BC380" s="36"/>
      <c r="BD380" s="36"/>
      <c r="BE380" s="36"/>
      <c r="BF380" s="36"/>
      <c r="BG380" s="36"/>
      <c r="BH380" s="36"/>
      <c r="BI380" s="36"/>
      <c r="BJ380" s="29"/>
      <c r="BK380" s="36"/>
      <c r="BL380" s="29"/>
      <c r="BM380" s="36"/>
      <c r="BN380" s="36"/>
      <c r="BO380" s="36"/>
      <c r="BP380" s="29"/>
      <c r="BQ380" s="36"/>
      <c r="BR380" s="29"/>
      <c r="BS380" s="36"/>
      <c r="BT380" s="36"/>
      <c r="BU380" s="36"/>
      <c r="BV380" s="36"/>
    </row>
    <row r="381" spans="1:74" x14ac:dyDescent="0.25">
      <c r="A381" s="16">
        <v>379</v>
      </c>
      <c r="B381" s="16">
        <v>3</v>
      </c>
      <c r="C381" s="31" t="s">
        <v>825</v>
      </c>
      <c r="D381" s="40">
        <f>ноябрь!D381-декабрь!E381</f>
        <v>21.931527545893744</v>
      </c>
      <c r="E381" s="40">
        <f t="shared" si="5"/>
        <v>0</v>
      </c>
      <c r="F381" s="36"/>
      <c r="G381" s="36"/>
      <c r="H381" s="36"/>
      <c r="I381" s="27"/>
      <c r="J381" s="36"/>
      <c r="K381" s="36"/>
      <c r="L381" s="36"/>
      <c r="M381" s="36"/>
      <c r="N381" s="36"/>
      <c r="O381" s="29"/>
      <c r="P381" s="36"/>
      <c r="Q381" s="29"/>
      <c r="R381" s="36"/>
      <c r="S381" s="36"/>
      <c r="T381" s="36"/>
      <c r="U381" s="36"/>
      <c r="V381" s="36"/>
      <c r="W381" s="36"/>
      <c r="X381" s="36"/>
      <c r="Y381" s="29"/>
      <c r="Z381" s="36"/>
      <c r="AA381" s="66"/>
      <c r="AB381" s="36"/>
      <c r="AC381" s="36"/>
      <c r="AD381" s="36"/>
      <c r="AE381" s="36"/>
      <c r="AF381" s="36"/>
      <c r="AG381" s="36"/>
      <c r="AH381" s="29"/>
      <c r="AI381" s="36"/>
      <c r="AJ381" s="29"/>
      <c r="AK381" s="36"/>
      <c r="AL381" s="36"/>
      <c r="AM381" s="36"/>
      <c r="AN381" s="29"/>
      <c r="AO381" s="36"/>
      <c r="AP381" s="29"/>
      <c r="AQ381" s="36"/>
      <c r="AR381" s="29"/>
      <c r="AS381" s="36"/>
      <c r="AT381" s="36"/>
      <c r="AU381" s="36"/>
      <c r="AV381" s="29"/>
      <c r="AW381" s="36"/>
      <c r="AX381" s="36"/>
      <c r="AY381" s="36"/>
      <c r="AZ381" s="29"/>
      <c r="BA381" s="36"/>
      <c r="BB381" s="36"/>
      <c r="BC381" s="36"/>
      <c r="BD381" s="36"/>
      <c r="BE381" s="36"/>
      <c r="BF381" s="36"/>
      <c r="BG381" s="36"/>
      <c r="BH381" s="36"/>
      <c r="BI381" s="36"/>
      <c r="BJ381" s="29"/>
      <c r="BK381" s="36"/>
      <c r="BL381" s="29"/>
      <c r="BM381" s="36"/>
      <c r="BN381" s="36"/>
      <c r="BO381" s="36"/>
      <c r="BP381" s="29"/>
      <c r="BQ381" s="36"/>
      <c r="BR381" s="29"/>
      <c r="BS381" s="36"/>
      <c r="BT381" s="36"/>
      <c r="BU381" s="36"/>
      <c r="BV381" s="36"/>
    </row>
    <row r="382" spans="1:74" x14ac:dyDescent="0.25">
      <c r="A382" s="16">
        <v>380</v>
      </c>
      <c r="B382" s="16">
        <v>3</v>
      </c>
      <c r="C382" s="31" t="s">
        <v>826</v>
      </c>
      <c r="D382" s="40">
        <f>ноябрь!D382-декабрь!E382</f>
        <v>-165.04594077294692</v>
      </c>
      <c r="E382" s="40">
        <f t="shared" si="5"/>
        <v>0</v>
      </c>
      <c r="F382" s="36"/>
      <c r="G382" s="36"/>
      <c r="H382" s="36"/>
      <c r="I382" s="27"/>
      <c r="J382" s="36"/>
      <c r="K382" s="36"/>
      <c r="L382" s="36"/>
      <c r="M382" s="36"/>
      <c r="N382" s="36"/>
      <c r="O382" s="29"/>
      <c r="P382" s="36"/>
      <c r="Q382" s="29"/>
      <c r="R382" s="36"/>
      <c r="S382" s="36"/>
      <c r="T382" s="36"/>
      <c r="U382" s="36"/>
      <c r="V382" s="36"/>
      <c r="W382" s="36"/>
      <c r="X382" s="36"/>
      <c r="Y382" s="29"/>
      <c r="Z382" s="36"/>
      <c r="AA382" s="66"/>
      <c r="AB382" s="36"/>
      <c r="AC382" s="36"/>
      <c r="AD382" s="36"/>
      <c r="AE382" s="36"/>
      <c r="AF382" s="36"/>
      <c r="AG382" s="36"/>
      <c r="AH382" s="29"/>
      <c r="AI382" s="36"/>
      <c r="AJ382" s="29"/>
      <c r="AK382" s="36"/>
      <c r="AL382" s="36"/>
      <c r="AM382" s="36"/>
      <c r="AN382" s="29"/>
      <c r="AO382" s="36"/>
      <c r="AP382" s="29"/>
      <c r="AQ382" s="36"/>
      <c r="AR382" s="29"/>
      <c r="AS382" s="36"/>
      <c r="AT382" s="36"/>
      <c r="AU382" s="36"/>
      <c r="AV382" s="29"/>
      <c r="AW382" s="36"/>
      <c r="AX382" s="36"/>
      <c r="AY382" s="36"/>
      <c r="AZ382" s="29"/>
      <c r="BA382" s="36"/>
      <c r="BB382" s="36"/>
      <c r="BC382" s="36"/>
      <c r="BD382" s="36"/>
      <c r="BE382" s="36"/>
      <c r="BF382" s="36"/>
      <c r="BG382" s="36"/>
      <c r="BH382" s="36"/>
      <c r="BI382" s="36"/>
      <c r="BJ382" s="29"/>
      <c r="BK382" s="36"/>
      <c r="BL382" s="29"/>
      <c r="BM382" s="36"/>
      <c r="BN382" s="36"/>
      <c r="BO382" s="36"/>
      <c r="BP382" s="29"/>
      <c r="BQ382" s="36"/>
      <c r="BR382" s="29"/>
      <c r="BS382" s="36"/>
      <c r="BT382" s="36"/>
      <c r="BU382" s="36"/>
      <c r="BV382" s="36"/>
    </row>
    <row r="383" spans="1:74" x14ac:dyDescent="0.25">
      <c r="A383" s="16">
        <v>381</v>
      </c>
      <c r="B383" s="16">
        <v>3</v>
      </c>
      <c r="C383" s="31" t="s">
        <v>827</v>
      </c>
      <c r="D383" s="40">
        <f>ноябрь!D383-декабрь!E383</f>
        <v>-87.680296241545904</v>
      </c>
      <c r="E383" s="40">
        <f t="shared" si="5"/>
        <v>0</v>
      </c>
      <c r="F383" s="36"/>
      <c r="G383" s="36"/>
      <c r="H383" s="36"/>
      <c r="I383" s="27"/>
      <c r="J383" s="36"/>
      <c r="K383" s="36"/>
      <c r="L383" s="36"/>
      <c r="M383" s="36"/>
      <c r="N383" s="36"/>
      <c r="O383" s="29"/>
      <c r="P383" s="36"/>
      <c r="Q383" s="29"/>
      <c r="R383" s="36"/>
      <c r="S383" s="36"/>
      <c r="T383" s="36"/>
      <c r="U383" s="36"/>
      <c r="V383" s="36"/>
      <c r="W383" s="36"/>
      <c r="X383" s="36"/>
      <c r="Y383" s="29"/>
      <c r="Z383" s="36"/>
      <c r="AA383" s="66"/>
      <c r="AB383" s="36"/>
      <c r="AC383" s="36"/>
      <c r="AD383" s="36"/>
      <c r="AE383" s="36"/>
      <c r="AF383" s="36"/>
      <c r="AG383" s="36"/>
      <c r="AH383" s="29"/>
      <c r="AI383" s="36"/>
      <c r="AJ383" s="29"/>
      <c r="AK383" s="36"/>
      <c r="AL383" s="36"/>
      <c r="AM383" s="36"/>
      <c r="AN383" s="29"/>
      <c r="AO383" s="36"/>
      <c r="AP383" s="29"/>
      <c r="AQ383" s="36"/>
      <c r="AR383" s="29"/>
      <c r="AS383" s="36"/>
      <c r="AT383" s="36"/>
      <c r="AU383" s="36"/>
      <c r="AV383" s="29"/>
      <c r="AW383" s="36"/>
      <c r="AX383" s="36"/>
      <c r="AY383" s="36"/>
      <c r="AZ383" s="29"/>
      <c r="BA383" s="36"/>
      <c r="BB383" s="36"/>
      <c r="BC383" s="36"/>
      <c r="BD383" s="36"/>
      <c r="BE383" s="36"/>
      <c r="BF383" s="36"/>
      <c r="BG383" s="36"/>
      <c r="BH383" s="36"/>
      <c r="BI383" s="36"/>
      <c r="BJ383" s="29"/>
      <c r="BK383" s="36"/>
      <c r="BL383" s="29"/>
      <c r="BM383" s="36"/>
      <c r="BN383" s="36"/>
      <c r="BO383" s="36"/>
      <c r="BP383" s="29"/>
      <c r="BQ383" s="36"/>
      <c r="BR383" s="29"/>
      <c r="BS383" s="36"/>
      <c r="BT383" s="36"/>
      <c r="BU383" s="36"/>
      <c r="BV383" s="36"/>
    </row>
    <row r="384" spans="1:74" x14ac:dyDescent="0.25">
      <c r="A384" s="16">
        <v>382</v>
      </c>
      <c r="B384" s="16">
        <v>3</v>
      </c>
      <c r="C384" s="31" t="s">
        <v>828</v>
      </c>
      <c r="D384" s="40">
        <f>ноябрь!D384-декабрь!E384</f>
        <v>499.07966043285018</v>
      </c>
      <c r="E384" s="40">
        <f t="shared" si="5"/>
        <v>0</v>
      </c>
      <c r="F384" s="36"/>
      <c r="G384" s="36"/>
      <c r="H384" s="36"/>
      <c r="I384" s="27"/>
      <c r="J384" s="36"/>
      <c r="K384" s="36"/>
      <c r="L384" s="36"/>
      <c r="M384" s="36"/>
      <c r="N384" s="36"/>
      <c r="O384" s="29"/>
      <c r="P384" s="36"/>
      <c r="Q384" s="29"/>
      <c r="R384" s="36"/>
      <c r="S384" s="36"/>
      <c r="T384" s="36"/>
      <c r="U384" s="36"/>
      <c r="V384" s="36"/>
      <c r="W384" s="36"/>
      <c r="X384" s="36"/>
      <c r="Y384" s="29"/>
      <c r="Z384" s="36"/>
      <c r="AA384" s="66"/>
      <c r="AB384" s="36"/>
      <c r="AC384" s="36"/>
      <c r="AD384" s="36"/>
      <c r="AE384" s="36"/>
      <c r="AF384" s="36"/>
      <c r="AG384" s="36"/>
      <c r="AH384" s="29"/>
      <c r="AI384" s="36"/>
      <c r="AJ384" s="29"/>
      <c r="AK384" s="36"/>
      <c r="AL384" s="36"/>
      <c r="AM384" s="36"/>
      <c r="AN384" s="29"/>
      <c r="AO384" s="36"/>
      <c r="AP384" s="29"/>
      <c r="AQ384" s="36"/>
      <c r="AR384" s="29"/>
      <c r="AS384" s="36"/>
      <c r="AT384" s="36"/>
      <c r="AU384" s="36"/>
      <c r="AV384" s="29"/>
      <c r="AW384" s="36"/>
      <c r="AX384" s="36"/>
      <c r="AY384" s="36"/>
      <c r="AZ384" s="29"/>
      <c r="BA384" s="36"/>
      <c r="BB384" s="36"/>
      <c r="BC384" s="36"/>
      <c r="BD384" s="36"/>
      <c r="BE384" s="36"/>
      <c r="BF384" s="36"/>
      <c r="BG384" s="36"/>
      <c r="BH384" s="36"/>
      <c r="BI384" s="36"/>
      <c r="BJ384" s="29"/>
      <c r="BK384" s="36"/>
      <c r="BL384" s="29"/>
      <c r="BM384" s="36"/>
      <c r="BN384" s="36"/>
      <c r="BO384" s="36"/>
      <c r="BP384" s="29"/>
      <c r="BQ384" s="36"/>
      <c r="BR384" s="29"/>
      <c r="BS384" s="36"/>
      <c r="BT384" s="36"/>
      <c r="BU384" s="36"/>
      <c r="BV384" s="36"/>
    </row>
    <row r="385" spans="1:74" x14ac:dyDescent="0.25">
      <c r="A385" s="16">
        <v>383</v>
      </c>
      <c r="B385" s="16">
        <v>3</v>
      </c>
      <c r="C385" s="31" t="s">
        <v>829</v>
      </c>
      <c r="D385" s="40">
        <f>ноябрь!D385-декабрь!E385</f>
        <v>-1337.9581734685994</v>
      </c>
      <c r="E385" s="40">
        <f t="shared" si="5"/>
        <v>0</v>
      </c>
      <c r="F385" s="36"/>
      <c r="G385" s="36"/>
      <c r="H385" s="36"/>
      <c r="I385" s="27"/>
      <c r="J385" s="36"/>
      <c r="K385" s="36"/>
      <c r="L385" s="36"/>
      <c r="M385" s="36"/>
      <c r="N385" s="36"/>
      <c r="O385" s="29"/>
      <c r="P385" s="36"/>
      <c r="Q385" s="29"/>
      <c r="R385" s="36"/>
      <c r="S385" s="36"/>
      <c r="T385" s="36"/>
      <c r="U385" s="36"/>
      <c r="V385" s="36"/>
      <c r="W385" s="36"/>
      <c r="X385" s="36"/>
      <c r="Y385" s="29"/>
      <c r="Z385" s="36"/>
      <c r="AA385" s="66"/>
      <c r="AB385" s="36"/>
      <c r="AC385" s="36"/>
      <c r="AD385" s="36"/>
      <c r="AE385" s="36"/>
      <c r="AF385" s="36"/>
      <c r="AG385" s="36"/>
      <c r="AH385" s="29"/>
      <c r="AI385" s="36"/>
      <c r="AJ385" s="29"/>
      <c r="AK385" s="36"/>
      <c r="AL385" s="36"/>
      <c r="AM385" s="36"/>
      <c r="AN385" s="29"/>
      <c r="AO385" s="36"/>
      <c r="AP385" s="29"/>
      <c r="AQ385" s="36"/>
      <c r="AR385" s="29"/>
      <c r="AS385" s="36"/>
      <c r="AT385" s="36"/>
      <c r="AU385" s="36"/>
      <c r="AV385" s="29"/>
      <c r="AW385" s="36"/>
      <c r="AX385" s="36"/>
      <c r="AY385" s="36"/>
      <c r="AZ385" s="29"/>
      <c r="BA385" s="36"/>
      <c r="BB385" s="36"/>
      <c r="BC385" s="36"/>
      <c r="BD385" s="36"/>
      <c r="BE385" s="36"/>
      <c r="BF385" s="36"/>
      <c r="BG385" s="36"/>
      <c r="BH385" s="36"/>
      <c r="BI385" s="36"/>
      <c r="BJ385" s="29"/>
      <c r="BK385" s="36"/>
      <c r="BL385" s="29"/>
      <c r="BM385" s="36"/>
      <c r="BN385" s="36"/>
      <c r="BO385" s="36"/>
      <c r="BP385" s="29"/>
      <c r="BQ385" s="36"/>
      <c r="BR385" s="29"/>
      <c r="BS385" s="36"/>
      <c r="BT385" s="36"/>
      <c r="BU385" s="36"/>
      <c r="BV385" s="36"/>
    </row>
    <row r="386" spans="1:74" x14ac:dyDescent="0.25">
      <c r="A386" s="16">
        <v>384</v>
      </c>
      <c r="B386" s="16">
        <v>3</v>
      </c>
      <c r="C386" s="31" t="s">
        <v>830</v>
      </c>
      <c r="D386" s="40">
        <f>ноябрь!D386-декабрь!E386</f>
        <v>123.09054319806764</v>
      </c>
      <c r="E386" s="40">
        <f t="shared" si="5"/>
        <v>0</v>
      </c>
      <c r="F386" s="36"/>
      <c r="G386" s="36"/>
      <c r="H386" s="36"/>
      <c r="I386" s="27"/>
      <c r="J386" s="36"/>
      <c r="K386" s="36"/>
      <c r="L386" s="36"/>
      <c r="M386" s="36"/>
      <c r="N386" s="36"/>
      <c r="O386" s="29"/>
      <c r="P386" s="36"/>
      <c r="Q386" s="29"/>
      <c r="R386" s="36"/>
      <c r="S386" s="36"/>
      <c r="T386" s="36"/>
      <c r="U386" s="36"/>
      <c r="V386" s="36"/>
      <c r="W386" s="36"/>
      <c r="X386" s="36"/>
      <c r="Y386" s="29"/>
      <c r="Z386" s="36"/>
      <c r="AA386" s="66"/>
      <c r="AB386" s="36"/>
      <c r="AC386" s="36"/>
      <c r="AD386" s="36"/>
      <c r="AE386" s="36"/>
      <c r="AF386" s="36"/>
      <c r="AG386" s="36"/>
      <c r="AH386" s="29"/>
      <c r="AI386" s="36"/>
      <c r="AJ386" s="29"/>
      <c r="AK386" s="36"/>
      <c r="AL386" s="36"/>
      <c r="AM386" s="36"/>
      <c r="AN386" s="29"/>
      <c r="AO386" s="36"/>
      <c r="AP386" s="29"/>
      <c r="AQ386" s="36"/>
      <c r="AR386" s="29"/>
      <c r="AS386" s="36"/>
      <c r="AT386" s="36"/>
      <c r="AU386" s="36"/>
      <c r="AV386" s="29"/>
      <c r="AW386" s="36"/>
      <c r="AX386" s="36"/>
      <c r="AY386" s="36"/>
      <c r="AZ386" s="29"/>
      <c r="BA386" s="36"/>
      <c r="BB386" s="36"/>
      <c r="BC386" s="36"/>
      <c r="BD386" s="36"/>
      <c r="BE386" s="36"/>
      <c r="BF386" s="36"/>
      <c r="BG386" s="36"/>
      <c r="BH386" s="36"/>
      <c r="BI386" s="36"/>
      <c r="BJ386" s="29"/>
      <c r="BK386" s="36"/>
      <c r="BL386" s="29"/>
      <c r="BM386" s="36"/>
      <c r="BN386" s="36"/>
      <c r="BO386" s="36"/>
      <c r="BP386" s="29"/>
      <c r="BQ386" s="36"/>
      <c r="BR386" s="29"/>
      <c r="BS386" s="36"/>
      <c r="BT386" s="36"/>
      <c r="BU386" s="36"/>
      <c r="BV386" s="36"/>
    </row>
    <row r="387" spans="1:74" x14ac:dyDescent="0.25">
      <c r="A387" s="16">
        <v>385</v>
      </c>
      <c r="B387" s="16">
        <v>3</v>
      </c>
      <c r="C387" s="31" t="s">
        <v>831</v>
      </c>
      <c r="D387" s="40">
        <f>ноябрь!D387-декабрь!E387</f>
        <v>-294.16660021256035</v>
      </c>
      <c r="E387" s="40">
        <f t="shared" si="5"/>
        <v>0</v>
      </c>
      <c r="F387" s="36"/>
      <c r="G387" s="36"/>
      <c r="H387" s="36"/>
      <c r="I387" s="27"/>
      <c r="J387" s="36"/>
      <c r="K387" s="36"/>
      <c r="L387" s="36"/>
      <c r="M387" s="36"/>
      <c r="N387" s="36"/>
      <c r="O387" s="29"/>
      <c r="P387" s="36"/>
      <c r="Q387" s="29"/>
      <c r="R387" s="36"/>
      <c r="S387" s="36"/>
      <c r="T387" s="36"/>
      <c r="U387" s="36"/>
      <c r="V387" s="36"/>
      <c r="W387" s="36"/>
      <c r="X387" s="36"/>
      <c r="Y387" s="29"/>
      <c r="Z387" s="36"/>
      <c r="AA387" s="66"/>
      <c r="AB387" s="36"/>
      <c r="AC387" s="36"/>
      <c r="AD387" s="36"/>
      <c r="AE387" s="36"/>
      <c r="AF387" s="36"/>
      <c r="AG387" s="36"/>
      <c r="AH387" s="29"/>
      <c r="AI387" s="36"/>
      <c r="AJ387" s="29"/>
      <c r="AK387" s="36"/>
      <c r="AL387" s="36"/>
      <c r="AM387" s="36"/>
      <c r="AN387" s="29"/>
      <c r="AO387" s="36"/>
      <c r="AP387" s="29"/>
      <c r="AQ387" s="36"/>
      <c r="AR387" s="29"/>
      <c r="AS387" s="36"/>
      <c r="AT387" s="36"/>
      <c r="AU387" s="36"/>
      <c r="AV387" s="29"/>
      <c r="AW387" s="36"/>
      <c r="AX387" s="36"/>
      <c r="AY387" s="36"/>
      <c r="AZ387" s="29"/>
      <c r="BA387" s="36"/>
      <c r="BB387" s="36"/>
      <c r="BC387" s="36"/>
      <c r="BD387" s="36"/>
      <c r="BE387" s="36"/>
      <c r="BF387" s="36"/>
      <c r="BG387" s="36"/>
      <c r="BH387" s="36"/>
      <c r="BI387" s="36"/>
      <c r="BJ387" s="29"/>
      <c r="BK387" s="36"/>
      <c r="BL387" s="29"/>
      <c r="BM387" s="36"/>
      <c r="BN387" s="36"/>
      <c r="BO387" s="36"/>
      <c r="BP387" s="29"/>
      <c r="BQ387" s="36"/>
      <c r="BR387" s="29"/>
      <c r="BS387" s="36"/>
      <c r="BT387" s="36"/>
      <c r="BU387" s="36"/>
      <c r="BV387" s="36"/>
    </row>
    <row r="388" spans="1:74" x14ac:dyDescent="0.25">
      <c r="A388" s="16">
        <v>386</v>
      </c>
      <c r="B388" s="16">
        <v>3</v>
      </c>
      <c r="C388" s="31" t="s">
        <v>934</v>
      </c>
      <c r="D388" s="40">
        <f>ноябрь!D388-декабрь!E388</f>
        <v>70.987750917874394</v>
      </c>
      <c r="E388" s="40">
        <f t="shared" ref="E388:E450" si="6">G388+H388+J388+L388+N388+P388+R388+T388+V388+X388+Z388+AC388+AE388+AG388+AI388+AK388+AM388+AO388+AQ388+AS388+AU388+AW388+AY388+BA388+BC388+BE388+BG388+BI388+BK388+BM388+BO388+BQ388+BS388+BU388+BV388</f>
        <v>0</v>
      </c>
      <c r="F388" s="36"/>
      <c r="G388" s="36"/>
      <c r="H388" s="36"/>
      <c r="I388" s="27"/>
      <c r="J388" s="36"/>
      <c r="K388" s="36"/>
      <c r="L388" s="36"/>
      <c r="M388" s="36"/>
      <c r="N388" s="36"/>
      <c r="O388" s="29"/>
      <c r="P388" s="36"/>
      <c r="Q388" s="29"/>
      <c r="R388" s="36"/>
      <c r="S388" s="36"/>
      <c r="T388" s="36"/>
      <c r="U388" s="36"/>
      <c r="V388" s="36"/>
      <c r="W388" s="36"/>
      <c r="X388" s="36"/>
      <c r="Y388" s="29"/>
      <c r="Z388" s="36"/>
      <c r="AA388" s="66"/>
      <c r="AB388" s="36"/>
      <c r="AC388" s="36"/>
      <c r="AD388" s="36"/>
      <c r="AE388" s="36"/>
      <c r="AF388" s="36"/>
      <c r="AG388" s="36"/>
      <c r="AH388" s="29"/>
      <c r="AI388" s="36"/>
      <c r="AJ388" s="29"/>
      <c r="AK388" s="36"/>
      <c r="AL388" s="36"/>
      <c r="AM388" s="36"/>
      <c r="AN388" s="29"/>
      <c r="AO388" s="36"/>
      <c r="AP388" s="29"/>
      <c r="AQ388" s="36"/>
      <c r="AR388" s="29"/>
      <c r="AS388" s="36"/>
      <c r="AT388" s="36"/>
      <c r="AU388" s="36"/>
      <c r="AV388" s="29"/>
      <c r="AW388" s="36"/>
      <c r="AX388" s="36"/>
      <c r="AY388" s="36"/>
      <c r="AZ388" s="29"/>
      <c r="BA388" s="36"/>
      <c r="BB388" s="36"/>
      <c r="BC388" s="36"/>
      <c r="BD388" s="36"/>
      <c r="BE388" s="36"/>
      <c r="BF388" s="36"/>
      <c r="BG388" s="36"/>
      <c r="BH388" s="36"/>
      <c r="BI388" s="36"/>
      <c r="BJ388" s="29"/>
      <c r="BK388" s="36"/>
      <c r="BL388" s="29"/>
      <c r="BM388" s="36"/>
      <c r="BN388" s="36"/>
      <c r="BO388" s="36"/>
      <c r="BP388" s="29"/>
      <c r="BQ388" s="36"/>
      <c r="BR388" s="29"/>
      <c r="BS388" s="36"/>
      <c r="BT388" s="36"/>
      <c r="BU388" s="36"/>
      <c r="BV388" s="36"/>
    </row>
    <row r="389" spans="1:74" x14ac:dyDescent="0.25">
      <c r="A389" s="16">
        <v>387</v>
      </c>
      <c r="B389" s="16">
        <v>3</v>
      </c>
      <c r="C389" s="31" t="s">
        <v>935</v>
      </c>
      <c r="D389" s="40">
        <f>ноябрь!D389-декабрь!E389</f>
        <v>-114.09004773913043</v>
      </c>
      <c r="E389" s="40">
        <f t="shared" si="6"/>
        <v>0</v>
      </c>
      <c r="F389" s="36"/>
      <c r="G389" s="36"/>
      <c r="H389" s="36"/>
      <c r="I389" s="27"/>
      <c r="J389" s="36"/>
      <c r="K389" s="36"/>
      <c r="L389" s="36"/>
      <c r="M389" s="36"/>
      <c r="N389" s="36"/>
      <c r="O389" s="29"/>
      <c r="P389" s="36"/>
      <c r="Q389" s="29"/>
      <c r="R389" s="36"/>
      <c r="S389" s="36"/>
      <c r="T389" s="36"/>
      <c r="U389" s="36"/>
      <c r="V389" s="36"/>
      <c r="W389" s="36"/>
      <c r="X389" s="36"/>
      <c r="Y389" s="29"/>
      <c r="Z389" s="36"/>
      <c r="AA389" s="66"/>
      <c r="AB389" s="36"/>
      <c r="AC389" s="36"/>
      <c r="AD389" s="36"/>
      <c r="AE389" s="36"/>
      <c r="AF389" s="36"/>
      <c r="AG389" s="36"/>
      <c r="AH389" s="29"/>
      <c r="AI389" s="36"/>
      <c r="AJ389" s="29"/>
      <c r="AK389" s="36"/>
      <c r="AL389" s="36"/>
      <c r="AM389" s="36"/>
      <c r="AN389" s="29"/>
      <c r="AO389" s="36"/>
      <c r="AP389" s="29"/>
      <c r="AQ389" s="36"/>
      <c r="AR389" s="29"/>
      <c r="AS389" s="36"/>
      <c r="AT389" s="36"/>
      <c r="AU389" s="36"/>
      <c r="AV389" s="29"/>
      <c r="AW389" s="36"/>
      <c r="AX389" s="36"/>
      <c r="AY389" s="36"/>
      <c r="AZ389" s="29"/>
      <c r="BA389" s="36"/>
      <c r="BB389" s="36"/>
      <c r="BC389" s="36"/>
      <c r="BD389" s="36"/>
      <c r="BE389" s="36"/>
      <c r="BF389" s="36"/>
      <c r="BG389" s="36"/>
      <c r="BH389" s="36"/>
      <c r="BI389" s="36"/>
      <c r="BJ389" s="29"/>
      <c r="BK389" s="36"/>
      <c r="BL389" s="29"/>
      <c r="BM389" s="36"/>
      <c r="BN389" s="36"/>
      <c r="BO389" s="36"/>
      <c r="BP389" s="29"/>
      <c r="BQ389" s="36"/>
      <c r="BR389" s="29"/>
      <c r="BS389" s="36"/>
      <c r="BT389" s="36"/>
      <c r="BU389" s="36"/>
      <c r="BV389" s="36"/>
    </row>
    <row r="390" spans="1:74" x14ac:dyDescent="0.25">
      <c r="A390" s="16">
        <v>388</v>
      </c>
      <c r="B390" s="16">
        <v>3</v>
      </c>
      <c r="C390" s="31" t="s">
        <v>936</v>
      </c>
      <c r="D390" s="40">
        <f>ноябрь!D390-декабрь!E390</f>
        <v>-741.71493002898546</v>
      </c>
      <c r="E390" s="40">
        <f t="shared" si="6"/>
        <v>0</v>
      </c>
      <c r="F390" s="36"/>
      <c r="G390" s="36"/>
      <c r="H390" s="36"/>
      <c r="I390" s="27"/>
      <c r="J390" s="36"/>
      <c r="K390" s="36"/>
      <c r="L390" s="36"/>
      <c r="M390" s="36"/>
      <c r="N390" s="36"/>
      <c r="O390" s="29"/>
      <c r="P390" s="36"/>
      <c r="Q390" s="29"/>
      <c r="R390" s="36"/>
      <c r="S390" s="36"/>
      <c r="T390" s="36"/>
      <c r="U390" s="36"/>
      <c r="V390" s="36"/>
      <c r="W390" s="36"/>
      <c r="X390" s="36"/>
      <c r="Y390" s="29"/>
      <c r="Z390" s="36"/>
      <c r="AA390" s="66"/>
      <c r="AB390" s="36"/>
      <c r="AC390" s="36"/>
      <c r="AD390" s="36"/>
      <c r="AE390" s="36"/>
      <c r="AF390" s="36"/>
      <c r="AG390" s="36"/>
      <c r="AH390" s="29"/>
      <c r="AI390" s="36"/>
      <c r="AJ390" s="29"/>
      <c r="AK390" s="36"/>
      <c r="AL390" s="36"/>
      <c r="AM390" s="36"/>
      <c r="AN390" s="29"/>
      <c r="AO390" s="36"/>
      <c r="AP390" s="29"/>
      <c r="AQ390" s="36"/>
      <c r="AR390" s="29"/>
      <c r="AS390" s="36"/>
      <c r="AT390" s="36"/>
      <c r="AU390" s="36"/>
      <c r="AV390" s="29"/>
      <c r="AW390" s="36"/>
      <c r="AX390" s="36"/>
      <c r="AY390" s="36"/>
      <c r="AZ390" s="29"/>
      <c r="BA390" s="36"/>
      <c r="BB390" s="36"/>
      <c r="BC390" s="36"/>
      <c r="BD390" s="36"/>
      <c r="BE390" s="36"/>
      <c r="BF390" s="36"/>
      <c r="BG390" s="36"/>
      <c r="BH390" s="36"/>
      <c r="BI390" s="36"/>
      <c r="BJ390" s="29"/>
      <c r="BK390" s="36"/>
      <c r="BL390" s="29"/>
      <c r="BM390" s="36"/>
      <c r="BN390" s="36"/>
      <c r="BO390" s="36"/>
      <c r="BP390" s="29"/>
      <c r="BQ390" s="36"/>
      <c r="BR390" s="29"/>
      <c r="BS390" s="36"/>
      <c r="BT390" s="36"/>
      <c r="BU390" s="36"/>
      <c r="BV390" s="36"/>
    </row>
    <row r="391" spans="1:74" x14ac:dyDescent="0.25">
      <c r="A391" s="16">
        <v>389</v>
      </c>
      <c r="B391" s="16">
        <v>3</v>
      </c>
      <c r="C391" s="31" t="s">
        <v>921</v>
      </c>
      <c r="D391" s="40">
        <f>ноябрь!D391-декабрь!E391</f>
        <v>98.531571932367129</v>
      </c>
      <c r="E391" s="40">
        <f t="shared" si="6"/>
        <v>0</v>
      </c>
      <c r="F391" s="36"/>
      <c r="G391" s="36"/>
      <c r="H391" s="36"/>
      <c r="I391" s="27"/>
      <c r="J391" s="36"/>
      <c r="K391" s="36"/>
      <c r="L391" s="36"/>
      <c r="M391" s="36"/>
      <c r="N391" s="36"/>
      <c r="O391" s="29"/>
      <c r="P391" s="36"/>
      <c r="Q391" s="29"/>
      <c r="R391" s="36"/>
      <c r="S391" s="36"/>
      <c r="T391" s="36"/>
      <c r="U391" s="36"/>
      <c r="V391" s="36"/>
      <c r="W391" s="36"/>
      <c r="X391" s="36"/>
      <c r="Y391" s="29"/>
      <c r="Z391" s="36"/>
      <c r="AA391" s="66"/>
      <c r="AB391" s="36"/>
      <c r="AC391" s="36"/>
      <c r="AD391" s="36"/>
      <c r="AE391" s="36"/>
      <c r="AF391" s="36"/>
      <c r="AG391" s="36"/>
      <c r="AH391" s="29"/>
      <c r="AI391" s="36"/>
      <c r="AJ391" s="29"/>
      <c r="AK391" s="36"/>
      <c r="AL391" s="36"/>
      <c r="AM391" s="36"/>
      <c r="AN391" s="29"/>
      <c r="AO391" s="36"/>
      <c r="AP391" s="29"/>
      <c r="AQ391" s="36"/>
      <c r="AR391" s="29"/>
      <c r="AS391" s="36"/>
      <c r="AT391" s="36"/>
      <c r="AU391" s="36"/>
      <c r="AV391" s="29"/>
      <c r="AW391" s="36"/>
      <c r="AX391" s="36"/>
      <c r="AY391" s="36"/>
      <c r="AZ391" s="29"/>
      <c r="BA391" s="36"/>
      <c r="BB391" s="36"/>
      <c r="BC391" s="36"/>
      <c r="BD391" s="36"/>
      <c r="BE391" s="36"/>
      <c r="BF391" s="36"/>
      <c r="BG391" s="36"/>
      <c r="BH391" s="36"/>
      <c r="BI391" s="36"/>
      <c r="BJ391" s="29"/>
      <c r="BK391" s="36"/>
      <c r="BL391" s="29"/>
      <c r="BM391" s="36"/>
      <c r="BN391" s="36"/>
      <c r="BO391" s="36"/>
      <c r="BP391" s="29"/>
      <c r="BQ391" s="36"/>
      <c r="BR391" s="29"/>
      <c r="BS391" s="36"/>
      <c r="BT391" s="36"/>
      <c r="BU391" s="36"/>
      <c r="BV391" s="36"/>
    </row>
    <row r="392" spans="1:74" x14ac:dyDescent="0.25">
      <c r="A392" s="16">
        <v>390</v>
      </c>
      <c r="B392" s="16">
        <v>3</v>
      </c>
      <c r="C392" s="31" t="s">
        <v>832</v>
      </c>
      <c r="D392" s="40">
        <f>ноябрь!D392-декабрь!E392</f>
        <v>-296.401704589372</v>
      </c>
      <c r="E392" s="40">
        <f t="shared" si="6"/>
        <v>0</v>
      </c>
      <c r="F392" s="36"/>
      <c r="G392" s="36"/>
      <c r="H392" s="36"/>
      <c r="I392" s="27"/>
      <c r="J392" s="36"/>
      <c r="K392" s="36"/>
      <c r="L392" s="36"/>
      <c r="M392" s="36"/>
      <c r="N392" s="36"/>
      <c r="O392" s="29"/>
      <c r="P392" s="36"/>
      <c r="Q392" s="29"/>
      <c r="R392" s="36"/>
      <c r="S392" s="36"/>
      <c r="T392" s="36"/>
      <c r="U392" s="36"/>
      <c r="V392" s="36"/>
      <c r="W392" s="36"/>
      <c r="X392" s="36"/>
      <c r="Y392" s="29"/>
      <c r="Z392" s="36"/>
      <c r="AA392" s="66"/>
      <c r="AB392" s="36"/>
      <c r="AC392" s="36"/>
      <c r="AD392" s="36"/>
      <c r="AE392" s="36"/>
      <c r="AF392" s="36"/>
      <c r="AG392" s="36"/>
      <c r="AH392" s="29"/>
      <c r="AI392" s="36"/>
      <c r="AJ392" s="29"/>
      <c r="AK392" s="36"/>
      <c r="AL392" s="36"/>
      <c r="AM392" s="36"/>
      <c r="AN392" s="29"/>
      <c r="AO392" s="36"/>
      <c r="AP392" s="29"/>
      <c r="AQ392" s="36"/>
      <c r="AR392" s="29"/>
      <c r="AS392" s="36"/>
      <c r="AT392" s="36"/>
      <c r="AU392" s="36"/>
      <c r="AV392" s="29"/>
      <c r="AW392" s="36"/>
      <c r="AX392" s="36"/>
      <c r="AY392" s="36"/>
      <c r="AZ392" s="29"/>
      <c r="BA392" s="36"/>
      <c r="BB392" s="36"/>
      <c r="BC392" s="36"/>
      <c r="BD392" s="36"/>
      <c r="BE392" s="36"/>
      <c r="BF392" s="36"/>
      <c r="BG392" s="36"/>
      <c r="BH392" s="36"/>
      <c r="BI392" s="36"/>
      <c r="BJ392" s="29"/>
      <c r="BK392" s="36"/>
      <c r="BL392" s="29"/>
      <c r="BM392" s="36"/>
      <c r="BN392" s="36"/>
      <c r="BO392" s="36"/>
      <c r="BP392" s="29"/>
      <c r="BQ392" s="36"/>
      <c r="BR392" s="29"/>
      <c r="BS392" s="36"/>
      <c r="BT392" s="36"/>
      <c r="BU392" s="36"/>
      <c r="BV392" s="36"/>
    </row>
    <row r="393" spans="1:74" x14ac:dyDescent="0.25">
      <c r="A393" s="16">
        <v>391</v>
      </c>
      <c r="B393" s="16">
        <v>3</v>
      </c>
      <c r="C393" s="31" t="s">
        <v>833</v>
      </c>
      <c r="D393" s="40">
        <f>ноябрь!D393-декабрь!E393</f>
        <v>-791.09019522705307</v>
      </c>
      <c r="E393" s="40">
        <f t="shared" si="6"/>
        <v>0</v>
      </c>
      <c r="F393" s="36"/>
      <c r="G393" s="36"/>
      <c r="H393" s="36"/>
      <c r="I393" s="27"/>
      <c r="J393" s="36"/>
      <c r="K393" s="36"/>
      <c r="L393" s="36"/>
      <c r="M393" s="36"/>
      <c r="N393" s="36"/>
      <c r="O393" s="29"/>
      <c r="P393" s="36"/>
      <c r="Q393" s="29"/>
      <c r="R393" s="36"/>
      <c r="S393" s="36"/>
      <c r="T393" s="36"/>
      <c r="U393" s="36"/>
      <c r="V393" s="36"/>
      <c r="W393" s="36"/>
      <c r="X393" s="36"/>
      <c r="Y393" s="29"/>
      <c r="Z393" s="36"/>
      <c r="AA393" s="66"/>
      <c r="AB393" s="36"/>
      <c r="AC393" s="36"/>
      <c r="AD393" s="36"/>
      <c r="AE393" s="36"/>
      <c r="AF393" s="36"/>
      <c r="AG393" s="36"/>
      <c r="AH393" s="29"/>
      <c r="AI393" s="36"/>
      <c r="AJ393" s="29"/>
      <c r="AK393" s="36"/>
      <c r="AL393" s="36"/>
      <c r="AM393" s="36"/>
      <c r="AN393" s="29"/>
      <c r="AO393" s="36"/>
      <c r="AP393" s="29"/>
      <c r="AQ393" s="36"/>
      <c r="AR393" s="29"/>
      <c r="AS393" s="36"/>
      <c r="AT393" s="36"/>
      <c r="AU393" s="36"/>
      <c r="AV393" s="29"/>
      <c r="AW393" s="36"/>
      <c r="AX393" s="36"/>
      <c r="AY393" s="36"/>
      <c r="AZ393" s="29"/>
      <c r="BA393" s="36"/>
      <c r="BB393" s="36"/>
      <c r="BC393" s="36"/>
      <c r="BD393" s="36"/>
      <c r="BE393" s="36"/>
      <c r="BF393" s="36"/>
      <c r="BG393" s="36"/>
      <c r="BH393" s="36"/>
      <c r="BI393" s="36"/>
      <c r="BJ393" s="29"/>
      <c r="BK393" s="36"/>
      <c r="BL393" s="29"/>
      <c r="BM393" s="36"/>
      <c r="BN393" s="36"/>
      <c r="BO393" s="36"/>
      <c r="BP393" s="29"/>
      <c r="BQ393" s="36"/>
      <c r="BR393" s="29"/>
      <c r="BS393" s="36"/>
      <c r="BT393" s="36"/>
      <c r="BU393" s="36"/>
      <c r="BV393" s="36"/>
    </row>
    <row r="394" spans="1:74" x14ac:dyDescent="0.25">
      <c r="A394" s="16">
        <v>392</v>
      </c>
      <c r="B394" s="16">
        <v>3</v>
      </c>
      <c r="C394" s="31" t="s">
        <v>834</v>
      </c>
      <c r="D394" s="40">
        <f>ноябрь!D394-декабрь!E394</f>
        <v>-224.15347720772948</v>
      </c>
      <c r="E394" s="40">
        <f t="shared" si="6"/>
        <v>0</v>
      </c>
      <c r="F394" s="36"/>
      <c r="G394" s="36"/>
      <c r="H394" s="36"/>
      <c r="I394" s="27"/>
      <c r="J394" s="36"/>
      <c r="K394" s="36"/>
      <c r="L394" s="36"/>
      <c r="M394" s="36"/>
      <c r="N394" s="36"/>
      <c r="O394" s="29"/>
      <c r="P394" s="36"/>
      <c r="Q394" s="29"/>
      <c r="R394" s="36"/>
      <c r="S394" s="36"/>
      <c r="T394" s="36"/>
      <c r="U394" s="36"/>
      <c r="V394" s="36"/>
      <c r="W394" s="36"/>
      <c r="X394" s="36"/>
      <c r="Y394" s="29"/>
      <c r="Z394" s="36"/>
      <c r="AA394" s="66"/>
      <c r="AB394" s="36"/>
      <c r="AC394" s="36"/>
      <c r="AD394" s="36"/>
      <c r="AE394" s="36"/>
      <c r="AF394" s="36"/>
      <c r="AG394" s="36"/>
      <c r="AH394" s="29"/>
      <c r="AI394" s="36"/>
      <c r="AJ394" s="29"/>
      <c r="AK394" s="36"/>
      <c r="AL394" s="36"/>
      <c r="AM394" s="36"/>
      <c r="AN394" s="29"/>
      <c r="AO394" s="36"/>
      <c r="AP394" s="29"/>
      <c r="AQ394" s="36"/>
      <c r="AR394" s="29"/>
      <c r="AS394" s="36"/>
      <c r="AT394" s="36"/>
      <c r="AU394" s="36"/>
      <c r="AV394" s="29"/>
      <c r="AW394" s="36"/>
      <c r="AX394" s="36"/>
      <c r="AY394" s="36"/>
      <c r="AZ394" s="29"/>
      <c r="BA394" s="36"/>
      <c r="BB394" s="36"/>
      <c r="BC394" s="36"/>
      <c r="BD394" s="36"/>
      <c r="BE394" s="36"/>
      <c r="BF394" s="36"/>
      <c r="BG394" s="36"/>
      <c r="BH394" s="36"/>
      <c r="BI394" s="36"/>
      <c r="BJ394" s="29"/>
      <c r="BK394" s="36"/>
      <c r="BL394" s="29"/>
      <c r="BM394" s="36"/>
      <c r="BN394" s="36"/>
      <c r="BO394" s="36"/>
      <c r="BP394" s="29"/>
      <c r="BQ394" s="36"/>
      <c r="BR394" s="29"/>
      <c r="BS394" s="36"/>
      <c r="BT394" s="36"/>
      <c r="BU394" s="36"/>
      <c r="BV394" s="36"/>
    </row>
    <row r="395" spans="1:74" x14ac:dyDescent="0.25">
      <c r="A395" s="16">
        <v>393</v>
      </c>
      <c r="B395" s="16">
        <v>3</v>
      </c>
      <c r="C395" s="31" t="s">
        <v>835</v>
      </c>
      <c r="D395" s="40">
        <f>ноябрь!D395-декабрь!E395</f>
        <v>171.14176496618356</v>
      </c>
      <c r="E395" s="40">
        <f t="shared" si="6"/>
        <v>0</v>
      </c>
      <c r="F395" s="36"/>
      <c r="G395" s="36"/>
      <c r="H395" s="36"/>
      <c r="I395" s="27"/>
      <c r="J395" s="36"/>
      <c r="K395" s="36"/>
      <c r="L395" s="36"/>
      <c r="M395" s="36"/>
      <c r="N395" s="36"/>
      <c r="O395" s="29"/>
      <c r="P395" s="36"/>
      <c r="Q395" s="29"/>
      <c r="R395" s="36"/>
      <c r="S395" s="36"/>
      <c r="T395" s="36"/>
      <c r="U395" s="36"/>
      <c r="V395" s="36"/>
      <c r="W395" s="36"/>
      <c r="X395" s="36"/>
      <c r="Y395" s="29"/>
      <c r="Z395" s="36"/>
      <c r="AA395" s="66"/>
      <c r="AB395" s="36"/>
      <c r="AC395" s="36"/>
      <c r="AD395" s="36"/>
      <c r="AE395" s="36"/>
      <c r="AF395" s="36"/>
      <c r="AG395" s="36"/>
      <c r="AH395" s="29"/>
      <c r="AI395" s="36"/>
      <c r="AJ395" s="29"/>
      <c r="AK395" s="36"/>
      <c r="AL395" s="36"/>
      <c r="AM395" s="36"/>
      <c r="AN395" s="29"/>
      <c r="AO395" s="36"/>
      <c r="AP395" s="29"/>
      <c r="AQ395" s="36"/>
      <c r="AR395" s="29"/>
      <c r="AS395" s="36"/>
      <c r="AT395" s="36"/>
      <c r="AU395" s="36"/>
      <c r="AV395" s="29"/>
      <c r="AW395" s="36"/>
      <c r="AX395" s="36"/>
      <c r="AY395" s="36"/>
      <c r="AZ395" s="29"/>
      <c r="BA395" s="36"/>
      <c r="BB395" s="36"/>
      <c r="BC395" s="36"/>
      <c r="BD395" s="36"/>
      <c r="BE395" s="36"/>
      <c r="BF395" s="36"/>
      <c r="BG395" s="36"/>
      <c r="BH395" s="36"/>
      <c r="BI395" s="36"/>
      <c r="BJ395" s="29"/>
      <c r="BK395" s="36"/>
      <c r="BL395" s="29"/>
      <c r="BM395" s="36"/>
      <c r="BN395" s="36"/>
      <c r="BO395" s="36"/>
      <c r="BP395" s="29"/>
      <c r="BQ395" s="36"/>
      <c r="BR395" s="29"/>
      <c r="BS395" s="36"/>
      <c r="BT395" s="36"/>
      <c r="BU395" s="36"/>
      <c r="BV395" s="36"/>
    </row>
    <row r="396" spans="1:74" x14ac:dyDescent="0.25">
      <c r="A396" s="16">
        <v>394</v>
      </c>
      <c r="B396" s="16">
        <v>3</v>
      </c>
      <c r="C396" s="31" t="s">
        <v>836</v>
      </c>
      <c r="D396" s="40">
        <f>ноябрь!D396-декабрь!E396</f>
        <v>-102.40791943961347</v>
      </c>
      <c r="E396" s="40">
        <f t="shared" si="6"/>
        <v>0</v>
      </c>
      <c r="F396" s="36"/>
      <c r="G396" s="36"/>
      <c r="H396" s="36"/>
      <c r="I396" s="27"/>
      <c r="J396" s="36"/>
      <c r="K396" s="36"/>
      <c r="L396" s="36"/>
      <c r="M396" s="36"/>
      <c r="N396" s="36"/>
      <c r="O396" s="29"/>
      <c r="P396" s="36"/>
      <c r="Q396" s="29"/>
      <c r="R396" s="36"/>
      <c r="S396" s="36"/>
      <c r="T396" s="36"/>
      <c r="U396" s="36"/>
      <c r="V396" s="36"/>
      <c r="W396" s="36"/>
      <c r="X396" s="36"/>
      <c r="Y396" s="29"/>
      <c r="Z396" s="36"/>
      <c r="AA396" s="66"/>
      <c r="AB396" s="36"/>
      <c r="AC396" s="36"/>
      <c r="AD396" s="36"/>
      <c r="AE396" s="36"/>
      <c r="AF396" s="36"/>
      <c r="AG396" s="36"/>
      <c r="AH396" s="29"/>
      <c r="AI396" s="36"/>
      <c r="AJ396" s="29"/>
      <c r="AK396" s="36"/>
      <c r="AL396" s="36"/>
      <c r="AM396" s="36"/>
      <c r="AN396" s="29"/>
      <c r="AO396" s="36"/>
      <c r="AP396" s="29"/>
      <c r="AQ396" s="36"/>
      <c r="AR396" s="29"/>
      <c r="AS396" s="36"/>
      <c r="AT396" s="36"/>
      <c r="AU396" s="36"/>
      <c r="AV396" s="29"/>
      <c r="AW396" s="36"/>
      <c r="AX396" s="36"/>
      <c r="AY396" s="36"/>
      <c r="AZ396" s="29"/>
      <c r="BA396" s="36"/>
      <c r="BB396" s="36"/>
      <c r="BC396" s="36"/>
      <c r="BD396" s="36"/>
      <c r="BE396" s="36"/>
      <c r="BF396" s="36"/>
      <c r="BG396" s="36"/>
      <c r="BH396" s="36"/>
      <c r="BI396" s="36"/>
      <c r="BJ396" s="29"/>
      <c r="BK396" s="36"/>
      <c r="BL396" s="29"/>
      <c r="BM396" s="36"/>
      <c r="BN396" s="36"/>
      <c r="BO396" s="36"/>
      <c r="BP396" s="29"/>
      <c r="BQ396" s="36"/>
      <c r="BR396" s="29"/>
      <c r="BS396" s="36"/>
      <c r="BT396" s="36"/>
      <c r="BU396" s="36"/>
      <c r="BV396" s="36"/>
    </row>
    <row r="397" spans="1:74" x14ac:dyDescent="0.25">
      <c r="A397" s="16">
        <v>395</v>
      </c>
      <c r="B397" s="16">
        <v>3</v>
      </c>
      <c r="C397" s="31" t="s">
        <v>837</v>
      </c>
      <c r="D397" s="40">
        <f>ноябрь!D397-декабрь!E397</f>
        <v>73.572860193236735</v>
      </c>
      <c r="E397" s="40">
        <f t="shared" si="6"/>
        <v>0</v>
      </c>
      <c r="F397" s="36"/>
      <c r="G397" s="36"/>
      <c r="H397" s="36"/>
      <c r="I397" s="27"/>
      <c r="J397" s="36"/>
      <c r="K397" s="36"/>
      <c r="L397" s="36"/>
      <c r="M397" s="36"/>
      <c r="N397" s="36"/>
      <c r="O397" s="29"/>
      <c r="P397" s="36"/>
      <c r="Q397" s="29"/>
      <c r="R397" s="36"/>
      <c r="S397" s="36"/>
      <c r="T397" s="36"/>
      <c r="U397" s="36"/>
      <c r="V397" s="36"/>
      <c r="W397" s="36"/>
      <c r="X397" s="36"/>
      <c r="Y397" s="29"/>
      <c r="Z397" s="36"/>
      <c r="AA397" s="66"/>
      <c r="AB397" s="36"/>
      <c r="AC397" s="36"/>
      <c r="AD397" s="36"/>
      <c r="AE397" s="36"/>
      <c r="AF397" s="36"/>
      <c r="AG397" s="36"/>
      <c r="AH397" s="29"/>
      <c r="AI397" s="36"/>
      <c r="AJ397" s="29"/>
      <c r="AK397" s="36"/>
      <c r="AL397" s="36"/>
      <c r="AM397" s="36"/>
      <c r="AN397" s="29"/>
      <c r="AO397" s="36"/>
      <c r="AP397" s="29"/>
      <c r="AQ397" s="36"/>
      <c r="AR397" s="29"/>
      <c r="AS397" s="36"/>
      <c r="AT397" s="36"/>
      <c r="AU397" s="36"/>
      <c r="AV397" s="29"/>
      <c r="AW397" s="36"/>
      <c r="AX397" s="36"/>
      <c r="AY397" s="36"/>
      <c r="AZ397" s="29"/>
      <c r="BA397" s="36"/>
      <c r="BB397" s="36"/>
      <c r="BC397" s="36"/>
      <c r="BD397" s="36"/>
      <c r="BE397" s="36"/>
      <c r="BF397" s="36"/>
      <c r="BG397" s="36"/>
      <c r="BH397" s="36"/>
      <c r="BI397" s="36"/>
      <c r="BJ397" s="29"/>
      <c r="BK397" s="36"/>
      <c r="BL397" s="29"/>
      <c r="BM397" s="36"/>
      <c r="BN397" s="36"/>
      <c r="BO397" s="36"/>
      <c r="BP397" s="29"/>
      <c r="BQ397" s="36"/>
      <c r="BR397" s="29"/>
      <c r="BS397" s="36"/>
      <c r="BT397" s="36"/>
      <c r="BU397" s="36"/>
      <c r="BV397" s="36"/>
    </row>
    <row r="398" spans="1:74" x14ac:dyDescent="0.25">
      <c r="A398" s="16">
        <v>396</v>
      </c>
      <c r="B398" s="16">
        <v>3</v>
      </c>
      <c r="C398" s="31" t="s">
        <v>838</v>
      </c>
      <c r="D398" s="40">
        <f>ноябрь!D398-декабрь!E398</f>
        <v>153.81365463768117</v>
      </c>
      <c r="E398" s="40">
        <f t="shared" si="6"/>
        <v>0</v>
      </c>
      <c r="F398" s="36"/>
      <c r="G398" s="36"/>
      <c r="H398" s="36"/>
      <c r="I398" s="27"/>
      <c r="J398" s="36"/>
      <c r="K398" s="36"/>
      <c r="L398" s="36"/>
      <c r="M398" s="36"/>
      <c r="N398" s="36"/>
      <c r="O398" s="29"/>
      <c r="P398" s="36"/>
      <c r="Q398" s="29"/>
      <c r="R398" s="36"/>
      <c r="S398" s="36"/>
      <c r="T398" s="36"/>
      <c r="U398" s="36"/>
      <c r="V398" s="36"/>
      <c r="W398" s="36"/>
      <c r="X398" s="36"/>
      <c r="Y398" s="29"/>
      <c r="Z398" s="36"/>
      <c r="AA398" s="66"/>
      <c r="AB398" s="36"/>
      <c r="AC398" s="36"/>
      <c r="AD398" s="36"/>
      <c r="AE398" s="36"/>
      <c r="AF398" s="36"/>
      <c r="AG398" s="36"/>
      <c r="AH398" s="29"/>
      <c r="AI398" s="36"/>
      <c r="AJ398" s="29"/>
      <c r="AK398" s="36"/>
      <c r="AL398" s="36"/>
      <c r="AM398" s="36"/>
      <c r="AN398" s="29"/>
      <c r="AO398" s="36"/>
      <c r="AP398" s="29"/>
      <c r="AQ398" s="36"/>
      <c r="AR398" s="29"/>
      <c r="AS398" s="36"/>
      <c r="AT398" s="36"/>
      <c r="AU398" s="36"/>
      <c r="AV398" s="29"/>
      <c r="AW398" s="36"/>
      <c r="AX398" s="36"/>
      <c r="AY398" s="36"/>
      <c r="AZ398" s="29"/>
      <c r="BA398" s="36"/>
      <c r="BB398" s="36"/>
      <c r="BC398" s="36"/>
      <c r="BD398" s="36"/>
      <c r="BE398" s="36"/>
      <c r="BF398" s="36"/>
      <c r="BG398" s="36"/>
      <c r="BH398" s="36"/>
      <c r="BI398" s="36"/>
      <c r="BJ398" s="29"/>
      <c r="BK398" s="36"/>
      <c r="BL398" s="29"/>
      <c r="BM398" s="36"/>
      <c r="BN398" s="36"/>
      <c r="BO398" s="36"/>
      <c r="BP398" s="29"/>
      <c r="BQ398" s="36"/>
      <c r="BR398" s="29"/>
      <c r="BS398" s="36"/>
      <c r="BT398" s="36"/>
      <c r="BU398" s="36"/>
      <c r="BV398" s="36"/>
    </row>
    <row r="399" spans="1:74" x14ac:dyDescent="0.25">
      <c r="A399" s="16">
        <v>397</v>
      </c>
      <c r="B399" s="16">
        <v>3</v>
      </c>
      <c r="C399" s="31" t="s">
        <v>839</v>
      </c>
      <c r="D399" s="40">
        <f>ноябрь!D399-декабрь!E399</f>
        <v>9.1454830338164292</v>
      </c>
      <c r="E399" s="40">
        <f t="shared" si="6"/>
        <v>0</v>
      </c>
      <c r="F399" s="36"/>
      <c r="G399" s="36"/>
      <c r="H399" s="36"/>
      <c r="I399" s="27"/>
      <c r="J399" s="36"/>
      <c r="K399" s="36"/>
      <c r="L399" s="36"/>
      <c r="M399" s="36"/>
      <c r="N399" s="36"/>
      <c r="O399" s="29"/>
      <c r="P399" s="36"/>
      <c r="Q399" s="29"/>
      <c r="R399" s="36"/>
      <c r="S399" s="36"/>
      <c r="T399" s="36"/>
      <c r="U399" s="36"/>
      <c r="V399" s="36"/>
      <c r="W399" s="36"/>
      <c r="X399" s="36"/>
      <c r="Y399" s="29"/>
      <c r="Z399" s="36"/>
      <c r="AA399" s="66"/>
      <c r="AB399" s="36"/>
      <c r="AC399" s="36"/>
      <c r="AD399" s="36"/>
      <c r="AE399" s="36"/>
      <c r="AF399" s="36"/>
      <c r="AG399" s="36"/>
      <c r="AH399" s="29"/>
      <c r="AI399" s="36"/>
      <c r="AJ399" s="29"/>
      <c r="AK399" s="36"/>
      <c r="AL399" s="36"/>
      <c r="AM399" s="36"/>
      <c r="AN399" s="29"/>
      <c r="AO399" s="36"/>
      <c r="AP399" s="29"/>
      <c r="AQ399" s="36"/>
      <c r="AR399" s="29"/>
      <c r="AS399" s="36"/>
      <c r="AT399" s="36"/>
      <c r="AU399" s="36"/>
      <c r="AV399" s="29"/>
      <c r="AW399" s="36"/>
      <c r="AX399" s="36"/>
      <c r="AY399" s="36"/>
      <c r="AZ399" s="29"/>
      <c r="BA399" s="36"/>
      <c r="BB399" s="36"/>
      <c r="BC399" s="36"/>
      <c r="BD399" s="36"/>
      <c r="BE399" s="36"/>
      <c r="BF399" s="36"/>
      <c r="BG399" s="36"/>
      <c r="BH399" s="36"/>
      <c r="BI399" s="36"/>
      <c r="BJ399" s="29"/>
      <c r="BK399" s="36"/>
      <c r="BL399" s="29"/>
      <c r="BM399" s="36"/>
      <c r="BN399" s="36"/>
      <c r="BO399" s="36"/>
      <c r="BP399" s="29"/>
      <c r="BQ399" s="36"/>
      <c r="BR399" s="29"/>
      <c r="BS399" s="36"/>
      <c r="BT399" s="36"/>
      <c r="BU399" s="36"/>
      <c r="BV399" s="36"/>
    </row>
    <row r="400" spans="1:74" x14ac:dyDescent="0.25">
      <c r="A400" s="16">
        <v>398</v>
      </c>
      <c r="B400" s="16">
        <v>3</v>
      </c>
      <c r="C400" s="31" t="s">
        <v>840</v>
      </c>
      <c r="D400" s="40">
        <f>ноябрь!D400-декабрь!E400</f>
        <v>28.485008599033822</v>
      </c>
      <c r="E400" s="40">
        <f t="shared" si="6"/>
        <v>0</v>
      </c>
      <c r="F400" s="36"/>
      <c r="G400" s="36"/>
      <c r="H400" s="36"/>
      <c r="I400" s="27"/>
      <c r="J400" s="36"/>
      <c r="K400" s="36"/>
      <c r="L400" s="36"/>
      <c r="M400" s="36"/>
      <c r="N400" s="36"/>
      <c r="O400" s="29"/>
      <c r="P400" s="36"/>
      <c r="Q400" s="29"/>
      <c r="R400" s="36"/>
      <c r="S400" s="36"/>
      <c r="T400" s="36"/>
      <c r="U400" s="36"/>
      <c r="V400" s="36"/>
      <c r="W400" s="36"/>
      <c r="X400" s="36"/>
      <c r="Y400" s="29"/>
      <c r="Z400" s="36"/>
      <c r="AA400" s="66"/>
      <c r="AB400" s="36"/>
      <c r="AC400" s="36"/>
      <c r="AD400" s="36"/>
      <c r="AE400" s="36"/>
      <c r="AF400" s="36"/>
      <c r="AG400" s="36"/>
      <c r="AH400" s="29"/>
      <c r="AI400" s="36"/>
      <c r="AJ400" s="29"/>
      <c r="AK400" s="36"/>
      <c r="AL400" s="36"/>
      <c r="AM400" s="36"/>
      <c r="AN400" s="29"/>
      <c r="AO400" s="36"/>
      <c r="AP400" s="29"/>
      <c r="AQ400" s="36"/>
      <c r="AR400" s="29"/>
      <c r="AS400" s="36"/>
      <c r="AT400" s="36"/>
      <c r="AU400" s="36"/>
      <c r="AV400" s="29"/>
      <c r="AW400" s="36"/>
      <c r="AX400" s="36"/>
      <c r="AY400" s="36"/>
      <c r="AZ400" s="29"/>
      <c r="BA400" s="36"/>
      <c r="BB400" s="36"/>
      <c r="BC400" s="36"/>
      <c r="BD400" s="36"/>
      <c r="BE400" s="36"/>
      <c r="BF400" s="36"/>
      <c r="BG400" s="36"/>
      <c r="BH400" s="36"/>
      <c r="BI400" s="36"/>
      <c r="BJ400" s="29"/>
      <c r="BK400" s="36"/>
      <c r="BL400" s="29"/>
      <c r="BM400" s="36"/>
      <c r="BN400" s="36"/>
      <c r="BO400" s="36"/>
      <c r="BP400" s="29"/>
      <c r="BQ400" s="36"/>
      <c r="BR400" s="29"/>
      <c r="BS400" s="36"/>
      <c r="BT400" s="36"/>
      <c r="BU400" s="36"/>
      <c r="BV400" s="36"/>
    </row>
    <row r="401" spans="1:74" x14ac:dyDescent="0.25">
      <c r="A401" s="16">
        <v>399</v>
      </c>
      <c r="B401" s="16">
        <v>3</v>
      </c>
      <c r="C401" s="31" t="s">
        <v>841</v>
      </c>
      <c r="D401" s="40">
        <f>ноябрь!D401-декабрь!E401</f>
        <v>298.37656877294683</v>
      </c>
      <c r="E401" s="40">
        <f t="shared" si="6"/>
        <v>0</v>
      </c>
      <c r="F401" s="36"/>
      <c r="G401" s="36"/>
      <c r="H401" s="36"/>
      <c r="I401" s="27"/>
      <c r="J401" s="36"/>
      <c r="K401" s="36"/>
      <c r="L401" s="36"/>
      <c r="M401" s="36"/>
      <c r="N401" s="36"/>
      <c r="O401" s="29"/>
      <c r="P401" s="36"/>
      <c r="Q401" s="29"/>
      <c r="R401" s="36"/>
      <c r="S401" s="36"/>
      <c r="T401" s="36"/>
      <c r="U401" s="36"/>
      <c r="V401" s="36"/>
      <c r="W401" s="36"/>
      <c r="X401" s="36"/>
      <c r="Y401" s="29"/>
      <c r="Z401" s="36"/>
      <c r="AA401" s="66"/>
      <c r="AB401" s="36"/>
      <c r="AC401" s="36"/>
      <c r="AD401" s="36"/>
      <c r="AE401" s="36"/>
      <c r="AF401" s="36"/>
      <c r="AG401" s="36"/>
      <c r="AH401" s="29"/>
      <c r="AI401" s="36"/>
      <c r="AJ401" s="29"/>
      <c r="AK401" s="36"/>
      <c r="AL401" s="36"/>
      <c r="AM401" s="36"/>
      <c r="AN401" s="29"/>
      <c r="AO401" s="36"/>
      <c r="AP401" s="29"/>
      <c r="AQ401" s="36"/>
      <c r="AR401" s="29"/>
      <c r="AS401" s="36"/>
      <c r="AT401" s="36"/>
      <c r="AU401" s="36"/>
      <c r="AV401" s="29"/>
      <c r="AW401" s="36"/>
      <c r="AX401" s="36"/>
      <c r="AY401" s="36"/>
      <c r="AZ401" s="29"/>
      <c r="BA401" s="36"/>
      <c r="BB401" s="36"/>
      <c r="BC401" s="36"/>
      <c r="BD401" s="36"/>
      <c r="BE401" s="36"/>
      <c r="BF401" s="36"/>
      <c r="BG401" s="36"/>
      <c r="BH401" s="36"/>
      <c r="BI401" s="36"/>
      <c r="BJ401" s="29"/>
      <c r="BK401" s="36"/>
      <c r="BL401" s="29"/>
      <c r="BM401" s="36"/>
      <c r="BN401" s="36"/>
      <c r="BO401" s="36"/>
      <c r="BP401" s="29"/>
      <c r="BQ401" s="36"/>
      <c r="BR401" s="29"/>
      <c r="BS401" s="36"/>
      <c r="BT401" s="36"/>
      <c r="BU401" s="36"/>
      <c r="BV401" s="36"/>
    </row>
    <row r="402" spans="1:74" x14ac:dyDescent="0.25">
      <c r="A402" s="16">
        <v>400</v>
      </c>
      <c r="B402" s="16">
        <v>3</v>
      </c>
      <c r="C402" s="31" t="s">
        <v>842</v>
      </c>
      <c r="D402" s="40">
        <f>ноябрь!D402-декабрь!E402</f>
        <v>-3.5385169082148948E-2</v>
      </c>
      <c r="E402" s="40">
        <f t="shared" si="6"/>
        <v>0</v>
      </c>
      <c r="F402" s="36"/>
      <c r="G402" s="36"/>
      <c r="H402" s="36"/>
      <c r="I402" s="27"/>
      <c r="J402" s="36"/>
      <c r="K402" s="36"/>
      <c r="L402" s="36"/>
      <c r="M402" s="36"/>
      <c r="N402" s="36"/>
      <c r="O402" s="29"/>
      <c r="P402" s="36"/>
      <c r="Q402" s="29"/>
      <c r="R402" s="36"/>
      <c r="S402" s="36"/>
      <c r="T402" s="36"/>
      <c r="U402" s="36"/>
      <c r="V402" s="36"/>
      <c r="W402" s="36"/>
      <c r="X402" s="36"/>
      <c r="Y402" s="29"/>
      <c r="Z402" s="36"/>
      <c r="AA402" s="66"/>
      <c r="AB402" s="36"/>
      <c r="AC402" s="36"/>
      <c r="AD402" s="36"/>
      <c r="AE402" s="36"/>
      <c r="AF402" s="36"/>
      <c r="AG402" s="36"/>
      <c r="AH402" s="29"/>
      <c r="AI402" s="36"/>
      <c r="AJ402" s="29"/>
      <c r="AK402" s="36"/>
      <c r="AL402" s="36"/>
      <c r="AM402" s="36"/>
      <c r="AN402" s="29"/>
      <c r="AO402" s="36"/>
      <c r="AP402" s="29"/>
      <c r="AQ402" s="36"/>
      <c r="AR402" s="29"/>
      <c r="AS402" s="36"/>
      <c r="AT402" s="36"/>
      <c r="AU402" s="36"/>
      <c r="AV402" s="29"/>
      <c r="AW402" s="36"/>
      <c r="AX402" s="36"/>
      <c r="AY402" s="36"/>
      <c r="AZ402" s="29"/>
      <c r="BA402" s="36"/>
      <c r="BB402" s="36"/>
      <c r="BC402" s="36"/>
      <c r="BD402" s="36"/>
      <c r="BE402" s="36"/>
      <c r="BF402" s="36"/>
      <c r="BG402" s="36"/>
      <c r="BH402" s="36"/>
      <c r="BI402" s="36"/>
      <c r="BJ402" s="29"/>
      <c r="BK402" s="36"/>
      <c r="BL402" s="29"/>
      <c r="BM402" s="36"/>
      <c r="BN402" s="36"/>
      <c r="BO402" s="36"/>
      <c r="BP402" s="29"/>
      <c r="BQ402" s="36"/>
      <c r="BR402" s="29"/>
      <c r="BS402" s="36"/>
      <c r="BT402" s="36"/>
      <c r="BU402" s="36"/>
      <c r="BV402" s="36"/>
    </row>
    <row r="403" spans="1:74" x14ac:dyDescent="0.25">
      <c r="A403" s="16">
        <v>401</v>
      </c>
      <c r="B403" s="16">
        <v>3</v>
      </c>
      <c r="C403" s="31" t="s">
        <v>843</v>
      </c>
      <c r="D403" s="40">
        <f>ноябрь!D403-декабрь!E403</f>
        <v>-98.366776772946849</v>
      </c>
      <c r="E403" s="40">
        <f t="shared" si="6"/>
        <v>0</v>
      </c>
      <c r="F403" s="36"/>
      <c r="G403" s="36"/>
      <c r="H403" s="36"/>
      <c r="I403" s="27"/>
      <c r="J403" s="36"/>
      <c r="K403" s="36"/>
      <c r="L403" s="36"/>
      <c r="M403" s="36"/>
      <c r="N403" s="36"/>
      <c r="O403" s="29"/>
      <c r="P403" s="36"/>
      <c r="Q403" s="29"/>
      <c r="R403" s="36"/>
      <c r="S403" s="36"/>
      <c r="T403" s="36"/>
      <c r="U403" s="36"/>
      <c r="V403" s="36"/>
      <c r="W403" s="36"/>
      <c r="X403" s="36"/>
      <c r="Y403" s="29"/>
      <c r="Z403" s="36"/>
      <c r="AA403" s="66"/>
      <c r="AB403" s="36"/>
      <c r="AC403" s="36"/>
      <c r="AD403" s="36"/>
      <c r="AE403" s="36"/>
      <c r="AF403" s="36"/>
      <c r="AG403" s="36"/>
      <c r="AH403" s="29"/>
      <c r="AI403" s="36"/>
      <c r="AJ403" s="29"/>
      <c r="AK403" s="36"/>
      <c r="AL403" s="36"/>
      <c r="AM403" s="36"/>
      <c r="AN403" s="29"/>
      <c r="AO403" s="36"/>
      <c r="AP403" s="29"/>
      <c r="AQ403" s="36"/>
      <c r="AR403" s="29"/>
      <c r="AS403" s="36"/>
      <c r="AT403" s="36"/>
      <c r="AU403" s="36"/>
      <c r="AV403" s="29"/>
      <c r="AW403" s="36"/>
      <c r="AX403" s="36"/>
      <c r="AY403" s="36"/>
      <c r="AZ403" s="29"/>
      <c r="BA403" s="36"/>
      <c r="BB403" s="36"/>
      <c r="BC403" s="36"/>
      <c r="BD403" s="36"/>
      <c r="BE403" s="36"/>
      <c r="BF403" s="36"/>
      <c r="BG403" s="36"/>
      <c r="BH403" s="36"/>
      <c r="BI403" s="36"/>
      <c r="BJ403" s="29"/>
      <c r="BK403" s="36"/>
      <c r="BL403" s="29"/>
      <c r="BM403" s="36"/>
      <c r="BN403" s="36"/>
      <c r="BO403" s="36"/>
      <c r="BP403" s="29"/>
      <c r="BQ403" s="36"/>
      <c r="BR403" s="29"/>
      <c r="BS403" s="36"/>
      <c r="BT403" s="36"/>
      <c r="BU403" s="36"/>
      <c r="BV403" s="36"/>
    </row>
    <row r="404" spans="1:74" x14ac:dyDescent="0.25">
      <c r="A404" s="16">
        <v>402</v>
      </c>
      <c r="B404" s="16">
        <v>3</v>
      </c>
      <c r="C404" s="31" t="s">
        <v>844</v>
      </c>
      <c r="D404" s="40">
        <f>ноябрь!D404-декабрь!E404</f>
        <v>-116.18003215458945</v>
      </c>
      <c r="E404" s="40">
        <f t="shared" si="6"/>
        <v>0</v>
      </c>
      <c r="F404" s="36"/>
      <c r="G404" s="36"/>
      <c r="H404" s="36"/>
      <c r="I404" s="27"/>
      <c r="J404" s="36"/>
      <c r="K404" s="36"/>
      <c r="L404" s="36"/>
      <c r="M404" s="36"/>
      <c r="N404" s="36"/>
      <c r="O404" s="29"/>
      <c r="P404" s="36"/>
      <c r="Q404" s="29"/>
      <c r="R404" s="36"/>
      <c r="S404" s="36"/>
      <c r="T404" s="36"/>
      <c r="U404" s="36"/>
      <c r="V404" s="36"/>
      <c r="W404" s="36"/>
      <c r="X404" s="36"/>
      <c r="Y404" s="29"/>
      <c r="Z404" s="36"/>
      <c r="AA404" s="66"/>
      <c r="AB404" s="36"/>
      <c r="AC404" s="36"/>
      <c r="AD404" s="36"/>
      <c r="AE404" s="36"/>
      <c r="AF404" s="36"/>
      <c r="AG404" s="36"/>
      <c r="AH404" s="29"/>
      <c r="AI404" s="36"/>
      <c r="AJ404" s="29"/>
      <c r="AK404" s="36"/>
      <c r="AL404" s="36"/>
      <c r="AM404" s="36"/>
      <c r="AN404" s="29"/>
      <c r="AO404" s="36"/>
      <c r="AP404" s="29"/>
      <c r="AQ404" s="36"/>
      <c r="AR404" s="29"/>
      <c r="AS404" s="36"/>
      <c r="AT404" s="36"/>
      <c r="AU404" s="36"/>
      <c r="AV404" s="29"/>
      <c r="AW404" s="36"/>
      <c r="AX404" s="36"/>
      <c r="AY404" s="36"/>
      <c r="AZ404" s="29"/>
      <c r="BA404" s="36"/>
      <c r="BB404" s="36"/>
      <c r="BC404" s="36"/>
      <c r="BD404" s="36"/>
      <c r="BE404" s="36"/>
      <c r="BF404" s="36"/>
      <c r="BG404" s="36"/>
      <c r="BH404" s="36"/>
      <c r="BI404" s="36"/>
      <c r="BJ404" s="29"/>
      <c r="BK404" s="36"/>
      <c r="BL404" s="29"/>
      <c r="BM404" s="36"/>
      <c r="BN404" s="36"/>
      <c r="BO404" s="36"/>
      <c r="BP404" s="29"/>
      <c r="BQ404" s="36"/>
      <c r="BR404" s="29"/>
      <c r="BS404" s="36"/>
      <c r="BT404" s="36"/>
      <c r="BU404" s="36"/>
      <c r="BV404" s="36"/>
    </row>
    <row r="405" spans="1:74" x14ac:dyDescent="0.25">
      <c r="A405" s="16">
        <v>403</v>
      </c>
      <c r="B405" s="16">
        <v>3</v>
      </c>
      <c r="C405" s="31" t="s">
        <v>845</v>
      </c>
      <c r="D405" s="40">
        <f>ноябрь!D405-декабрь!E405</f>
        <v>-174.44886238647339</v>
      </c>
      <c r="E405" s="40">
        <f t="shared" si="6"/>
        <v>0</v>
      </c>
      <c r="F405" s="36"/>
      <c r="G405" s="36"/>
      <c r="H405" s="36"/>
      <c r="I405" s="27"/>
      <c r="J405" s="36"/>
      <c r="K405" s="36"/>
      <c r="L405" s="36"/>
      <c r="M405" s="36"/>
      <c r="N405" s="36"/>
      <c r="O405" s="29"/>
      <c r="P405" s="36"/>
      <c r="Q405" s="29"/>
      <c r="R405" s="36"/>
      <c r="S405" s="36"/>
      <c r="T405" s="36"/>
      <c r="U405" s="36"/>
      <c r="V405" s="36"/>
      <c r="W405" s="36"/>
      <c r="X405" s="36"/>
      <c r="Y405" s="29"/>
      <c r="Z405" s="36"/>
      <c r="AA405" s="66"/>
      <c r="AB405" s="36"/>
      <c r="AC405" s="36"/>
      <c r="AD405" s="36"/>
      <c r="AE405" s="36"/>
      <c r="AF405" s="36"/>
      <c r="AG405" s="36"/>
      <c r="AH405" s="29"/>
      <c r="AI405" s="36"/>
      <c r="AJ405" s="29"/>
      <c r="AK405" s="36"/>
      <c r="AL405" s="36"/>
      <c r="AM405" s="36"/>
      <c r="AN405" s="29"/>
      <c r="AO405" s="36"/>
      <c r="AP405" s="29"/>
      <c r="AQ405" s="36"/>
      <c r="AR405" s="29"/>
      <c r="AS405" s="36"/>
      <c r="AT405" s="36"/>
      <c r="AU405" s="36"/>
      <c r="AV405" s="29"/>
      <c r="AW405" s="36"/>
      <c r="AX405" s="36"/>
      <c r="AY405" s="36"/>
      <c r="AZ405" s="29"/>
      <c r="BA405" s="36"/>
      <c r="BB405" s="36"/>
      <c r="BC405" s="36"/>
      <c r="BD405" s="36"/>
      <c r="BE405" s="36"/>
      <c r="BF405" s="36"/>
      <c r="BG405" s="36"/>
      <c r="BH405" s="36"/>
      <c r="BI405" s="36"/>
      <c r="BJ405" s="29"/>
      <c r="BK405" s="36"/>
      <c r="BL405" s="29"/>
      <c r="BM405" s="36"/>
      <c r="BN405" s="36"/>
      <c r="BO405" s="36"/>
      <c r="BP405" s="29"/>
      <c r="BQ405" s="36"/>
      <c r="BR405" s="29"/>
      <c r="BS405" s="36"/>
      <c r="BT405" s="36"/>
      <c r="BU405" s="36"/>
      <c r="BV405" s="36"/>
    </row>
    <row r="406" spans="1:74" x14ac:dyDescent="0.25">
      <c r="A406" s="16">
        <v>404</v>
      </c>
      <c r="B406" s="16">
        <v>3</v>
      </c>
      <c r="C406" s="31" t="s">
        <v>846</v>
      </c>
      <c r="D406" s="40">
        <f>ноябрь!D406-декабрь!E406</f>
        <v>436.75067135265704</v>
      </c>
      <c r="E406" s="40">
        <f t="shared" si="6"/>
        <v>0</v>
      </c>
      <c r="F406" s="36"/>
      <c r="G406" s="36"/>
      <c r="H406" s="36"/>
      <c r="I406" s="27"/>
      <c r="J406" s="36"/>
      <c r="K406" s="36"/>
      <c r="L406" s="36"/>
      <c r="M406" s="36"/>
      <c r="N406" s="36"/>
      <c r="O406" s="29"/>
      <c r="P406" s="36"/>
      <c r="Q406" s="29"/>
      <c r="R406" s="36"/>
      <c r="S406" s="36"/>
      <c r="T406" s="36"/>
      <c r="U406" s="36"/>
      <c r="V406" s="36"/>
      <c r="W406" s="36"/>
      <c r="X406" s="36"/>
      <c r="Y406" s="29"/>
      <c r="Z406" s="36"/>
      <c r="AA406" s="66"/>
      <c r="AB406" s="36"/>
      <c r="AC406" s="36"/>
      <c r="AD406" s="36"/>
      <c r="AE406" s="36"/>
      <c r="AF406" s="36"/>
      <c r="AG406" s="36"/>
      <c r="AH406" s="29"/>
      <c r="AI406" s="36"/>
      <c r="AJ406" s="29"/>
      <c r="AK406" s="36"/>
      <c r="AL406" s="36"/>
      <c r="AM406" s="36"/>
      <c r="AN406" s="29"/>
      <c r="AO406" s="36"/>
      <c r="AP406" s="29"/>
      <c r="AQ406" s="36"/>
      <c r="AR406" s="29"/>
      <c r="AS406" s="36"/>
      <c r="AT406" s="36"/>
      <c r="AU406" s="36"/>
      <c r="AV406" s="29"/>
      <c r="AW406" s="36"/>
      <c r="AX406" s="36"/>
      <c r="AY406" s="36"/>
      <c r="AZ406" s="29"/>
      <c r="BA406" s="36"/>
      <c r="BB406" s="36"/>
      <c r="BC406" s="36"/>
      <c r="BD406" s="36"/>
      <c r="BE406" s="36"/>
      <c r="BF406" s="36"/>
      <c r="BG406" s="36"/>
      <c r="BH406" s="36"/>
      <c r="BI406" s="36"/>
      <c r="BJ406" s="29"/>
      <c r="BK406" s="36"/>
      <c r="BL406" s="29"/>
      <c r="BM406" s="36"/>
      <c r="BN406" s="36"/>
      <c r="BO406" s="36"/>
      <c r="BP406" s="29"/>
      <c r="BQ406" s="36"/>
      <c r="BR406" s="29"/>
      <c r="BS406" s="36"/>
      <c r="BT406" s="36"/>
      <c r="BU406" s="36"/>
      <c r="BV406" s="36"/>
    </row>
    <row r="407" spans="1:74" x14ac:dyDescent="0.25">
      <c r="A407" s="16">
        <v>405</v>
      </c>
      <c r="B407" s="16">
        <v>3</v>
      </c>
      <c r="C407" s="31" t="s">
        <v>847</v>
      </c>
      <c r="D407" s="40">
        <f>ноябрь!D407-декабрь!E407</f>
        <v>-59.330382657004833</v>
      </c>
      <c r="E407" s="40">
        <f t="shared" si="6"/>
        <v>0</v>
      </c>
      <c r="F407" s="36"/>
      <c r="G407" s="36"/>
      <c r="H407" s="36"/>
      <c r="I407" s="27"/>
      <c r="J407" s="36"/>
      <c r="K407" s="36"/>
      <c r="L407" s="36"/>
      <c r="M407" s="36"/>
      <c r="N407" s="36"/>
      <c r="O407" s="29"/>
      <c r="P407" s="36"/>
      <c r="Q407" s="29"/>
      <c r="R407" s="36"/>
      <c r="S407" s="36"/>
      <c r="T407" s="36"/>
      <c r="U407" s="36"/>
      <c r="V407" s="36"/>
      <c r="W407" s="36"/>
      <c r="X407" s="36"/>
      <c r="Y407" s="29"/>
      <c r="Z407" s="36"/>
      <c r="AA407" s="66"/>
      <c r="AB407" s="36"/>
      <c r="AC407" s="36"/>
      <c r="AD407" s="36"/>
      <c r="AE407" s="36"/>
      <c r="AF407" s="36"/>
      <c r="AG407" s="36"/>
      <c r="AH407" s="29"/>
      <c r="AI407" s="36"/>
      <c r="AJ407" s="29"/>
      <c r="AK407" s="36"/>
      <c r="AL407" s="36"/>
      <c r="AM407" s="36"/>
      <c r="AN407" s="29"/>
      <c r="AO407" s="36"/>
      <c r="AP407" s="29"/>
      <c r="AQ407" s="36"/>
      <c r="AR407" s="29"/>
      <c r="AS407" s="36"/>
      <c r="AT407" s="36"/>
      <c r="AU407" s="36"/>
      <c r="AV407" s="29"/>
      <c r="AW407" s="36"/>
      <c r="AX407" s="36"/>
      <c r="AY407" s="36"/>
      <c r="AZ407" s="29"/>
      <c r="BA407" s="36"/>
      <c r="BB407" s="36"/>
      <c r="BC407" s="36"/>
      <c r="BD407" s="36"/>
      <c r="BE407" s="36"/>
      <c r="BF407" s="36"/>
      <c r="BG407" s="36"/>
      <c r="BH407" s="36"/>
      <c r="BI407" s="36"/>
      <c r="BJ407" s="29"/>
      <c r="BK407" s="36"/>
      <c r="BL407" s="29"/>
      <c r="BM407" s="36"/>
      <c r="BN407" s="36"/>
      <c r="BO407" s="36"/>
      <c r="BP407" s="29"/>
      <c r="BQ407" s="36"/>
      <c r="BR407" s="29"/>
      <c r="BS407" s="36"/>
      <c r="BT407" s="36"/>
      <c r="BU407" s="36"/>
      <c r="BV407" s="36"/>
    </row>
    <row r="408" spans="1:74" x14ac:dyDescent="0.25">
      <c r="A408" s="16">
        <v>406</v>
      </c>
      <c r="B408" s="16">
        <v>3</v>
      </c>
      <c r="C408" s="31" t="s">
        <v>848</v>
      </c>
      <c r="D408" s="40">
        <f>ноябрь!D408-декабрь!E408</f>
        <v>670.21324442512082</v>
      </c>
      <c r="E408" s="40">
        <f t="shared" si="6"/>
        <v>0</v>
      </c>
      <c r="F408" s="36"/>
      <c r="G408" s="36"/>
      <c r="H408" s="36"/>
      <c r="I408" s="27"/>
      <c r="J408" s="36"/>
      <c r="K408" s="36"/>
      <c r="L408" s="36"/>
      <c r="M408" s="36"/>
      <c r="N408" s="36"/>
      <c r="O408" s="29"/>
      <c r="P408" s="36"/>
      <c r="Q408" s="29"/>
      <c r="R408" s="36"/>
      <c r="S408" s="36"/>
      <c r="T408" s="36"/>
      <c r="U408" s="36"/>
      <c r="V408" s="36"/>
      <c r="W408" s="36"/>
      <c r="X408" s="36"/>
      <c r="Y408" s="29"/>
      <c r="Z408" s="36"/>
      <c r="AA408" s="66"/>
      <c r="AB408" s="36"/>
      <c r="AC408" s="36"/>
      <c r="AD408" s="36"/>
      <c r="AE408" s="36"/>
      <c r="AF408" s="36"/>
      <c r="AG408" s="36"/>
      <c r="AH408" s="29"/>
      <c r="AI408" s="36"/>
      <c r="AJ408" s="29"/>
      <c r="AK408" s="36"/>
      <c r="AL408" s="36"/>
      <c r="AM408" s="36"/>
      <c r="AN408" s="29"/>
      <c r="AO408" s="36"/>
      <c r="AP408" s="29"/>
      <c r="AQ408" s="36"/>
      <c r="AR408" s="29"/>
      <c r="AS408" s="36"/>
      <c r="AT408" s="36"/>
      <c r="AU408" s="36"/>
      <c r="AV408" s="29"/>
      <c r="AW408" s="36"/>
      <c r="AX408" s="36"/>
      <c r="AY408" s="36"/>
      <c r="AZ408" s="29"/>
      <c r="BA408" s="36"/>
      <c r="BB408" s="36"/>
      <c r="BC408" s="36"/>
      <c r="BD408" s="36"/>
      <c r="BE408" s="36"/>
      <c r="BF408" s="36"/>
      <c r="BG408" s="36"/>
      <c r="BH408" s="36"/>
      <c r="BI408" s="36"/>
      <c r="BJ408" s="29"/>
      <c r="BK408" s="36"/>
      <c r="BL408" s="29"/>
      <c r="BM408" s="36"/>
      <c r="BN408" s="36"/>
      <c r="BO408" s="36"/>
      <c r="BP408" s="29"/>
      <c r="BQ408" s="36"/>
      <c r="BR408" s="29"/>
      <c r="BS408" s="36"/>
      <c r="BT408" s="36"/>
      <c r="BU408" s="36"/>
      <c r="BV408" s="36"/>
    </row>
    <row r="409" spans="1:74" x14ac:dyDescent="0.25">
      <c r="A409" s="16">
        <v>407</v>
      </c>
      <c r="B409" s="16">
        <v>3</v>
      </c>
      <c r="C409" s="31" t="s">
        <v>849</v>
      </c>
      <c r="D409" s="40">
        <f>ноябрь!D409-декабрь!E409</f>
        <v>198.64268838647342</v>
      </c>
      <c r="E409" s="40">
        <f t="shared" si="6"/>
        <v>0</v>
      </c>
      <c r="F409" s="36"/>
      <c r="G409" s="36"/>
      <c r="H409" s="36"/>
      <c r="I409" s="27"/>
      <c r="J409" s="36"/>
      <c r="K409" s="36"/>
      <c r="L409" s="36"/>
      <c r="M409" s="36"/>
      <c r="N409" s="36"/>
      <c r="O409" s="29"/>
      <c r="P409" s="36"/>
      <c r="Q409" s="29"/>
      <c r="R409" s="36"/>
      <c r="S409" s="36"/>
      <c r="T409" s="36"/>
      <c r="U409" s="36"/>
      <c r="V409" s="36"/>
      <c r="W409" s="36"/>
      <c r="X409" s="36"/>
      <c r="Y409" s="29"/>
      <c r="Z409" s="36"/>
      <c r="AA409" s="66"/>
      <c r="AB409" s="36"/>
      <c r="AC409" s="36"/>
      <c r="AD409" s="36"/>
      <c r="AE409" s="36"/>
      <c r="AF409" s="36"/>
      <c r="AG409" s="36"/>
      <c r="AH409" s="29"/>
      <c r="AI409" s="36"/>
      <c r="AJ409" s="29"/>
      <c r="AK409" s="36"/>
      <c r="AL409" s="36"/>
      <c r="AM409" s="36"/>
      <c r="AN409" s="29"/>
      <c r="AO409" s="36"/>
      <c r="AP409" s="29"/>
      <c r="AQ409" s="36"/>
      <c r="AR409" s="29"/>
      <c r="AS409" s="36"/>
      <c r="AT409" s="36"/>
      <c r="AU409" s="36"/>
      <c r="AV409" s="29"/>
      <c r="AW409" s="36"/>
      <c r="AX409" s="36"/>
      <c r="AY409" s="36"/>
      <c r="AZ409" s="29"/>
      <c r="BA409" s="36"/>
      <c r="BB409" s="36"/>
      <c r="BC409" s="36"/>
      <c r="BD409" s="36"/>
      <c r="BE409" s="36"/>
      <c r="BF409" s="36"/>
      <c r="BG409" s="36"/>
      <c r="BH409" s="36"/>
      <c r="BI409" s="36"/>
      <c r="BJ409" s="29"/>
      <c r="BK409" s="36"/>
      <c r="BL409" s="29"/>
      <c r="BM409" s="36"/>
      <c r="BN409" s="36"/>
      <c r="BO409" s="36"/>
      <c r="BP409" s="29"/>
      <c r="BQ409" s="36"/>
      <c r="BR409" s="29"/>
      <c r="BS409" s="36"/>
      <c r="BT409" s="36"/>
      <c r="BU409" s="36"/>
      <c r="BV409" s="36"/>
    </row>
    <row r="410" spans="1:74" x14ac:dyDescent="0.25">
      <c r="A410" s="16">
        <v>408</v>
      </c>
      <c r="B410" s="16">
        <v>3</v>
      </c>
      <c r="C410" s="31" t="s">
        <v>850</v>
      </c>
      <c r="D410" s="40">
        <f>ноябрь!D410-декабрь!E410</f>
        <v>-6.0725079613526898</v>
      </c>
      <c r="E410" s="40">
        <f t="shared" si="6"/>
        <v>0</v>
      </c>
      <c r="F410" s="36"/>
      <c r="G410" s="36"/>
      <c r="H410" s="36"/>
      <c r="I410" s="27"/>
      <c r="J410" s="36"/>
      <c r="K410" s="36"/>
      <c r="L410" s="36"/>
      <c r="M410" s="36"/>
      <c r="N410" s="36"/>
      <c r="O410" s="29"/>
      <c r="P410" s="36"/>
      <c r="Q410" s="29"/>
      <c r="R410" s="36"/>
      <c r="S410" s="36"/>
      <c r="T410" s="36"/>
      <c r="U410" s="36"/>
      <c r="V410" s="36"/>
      <c r="W410" s="36"/>
      <c r="X410" s="36"/>
      <c r="Y410" s="29"/>
      <c r="Z410" s="36"/>
      <c r="AA410" s="66"/>
      <c r="AB410" s="36"/>
      <c r="AC410" s="36"/>
      <c r="AD410" s="36"/>
      <c r="AE410" s="36"/>
      <c r="AF410" s="36"/>
      <c r="AG410" s="36"/>
      <c r="AH410" s="29"/>
      <c r="AI410" s="36"/>
      <c r="AJ410" s="29"/>
      <c r="AK410" s="36"/>
      <c r="AL410" s="36"/>
      <c r="AM410" s="36"/>
      <c r="AN410" s="29"/>
      <c r="AO410" s="36"/>
      <c r="AP410" s="29"/>
      <c r="AQ410" s="36"/>
      <c r="AR410" s="29"/>
      <c r="AS410" s="36"/>
      <c r="AT410" s="36"/>
      <c r="AU410" s="36"/>
      <c r="AV410" s="29"/>
      <c r="AW410" s="36"/>
      <c r="AX410" s="36"/>
      <c r="AY410" s="36"/>
      <c r="AZ410" s="29"/>
      <c r="BA410" s="36"/>
      <c r="BB410" s="36"/>
      <c r="BC410" s="36"/>
      <c r="BD410" s="36"/>
      <c r="BE410" s="36"/>
      <c r="BF410" s="36"/>
      <c r="BG410" s="36"/>
      <c r="BH410" s="36"/>
      <c r="BI410" s="36"/>
      <c r="BJ410" s="29"/>
      <c r="BK410" s="36"/>
      <c r="BL410" s="29"/>
      <c r="BM410" s="36"/>
      <c r="BN410" s="36"/>
      <c r="BO410" s="36"/>
      <c r="BP410" s="29"/>
      <c r="BQ410" s="36"/>
      <c r="BR410" s="29"/>
      <c r="BS410" s="36"/>
      <c r="BT410" s="36"/>
      <c r="BU410" s="36"/>
      <c r="BV410" s="36"/>
    </row>
    <row r="411" spans="1:74" x14ac:dyDescent="0.25">
      <c r="A411" s="16">
        <v>409</v>
      </c>
      <c r="B411" s="16">
        <v>3</v>
      </c>
      <c r="C411" s="31" t="s">
        <v>851</v>
      </c>
      <c r="D411" s="40">
        <f>ноябрь!D411-декабрь!E411</f>
        <v>46.458610260869577</v>
      </c>
      <c r="E411" s="40">
        <f t="shared" si="6"/>
        <v>0</v>
      </c>
      <c r="F411" s="36"/>
      <c r="G411" s="36"/>
      <c r="H411" s="36"/>
      <c r="I411" s="27"/>
      <c r="J411" s="36"/>
      <c r="K411" s="36"/>
      <c r="L411" s="36"/>
      <c r="M411" s="36"/>
      <c r="N411" s="36"/>
      <c r="O411" s="29"/>
      <c r="P411" s="36"/>
      <c r="Q411" s="29"/>
      <c r="R411" s="36"/>
      <c r="S411" s="36"/>
      <c r="T411" s="36"/>
      <c r="U411" s="36"/>
      <c r="V411" s="36"/>
      <c r="W411" s="36"/>
      <c r="X411" s="36"/>
      <c r="Y411" s="29"/>
      <c r="Z411" s="36"/>
      <c r="AA411" s="66"/>
      <c r="AB411" s="36"/>
      <c r="AC411" s="36"/>
      <c r="AD411" s="36"/>
      <c r="AE411" s="36"/>
      <c r="AF411" s="36"/>
      <c r="AG411" s="36"/>
      <c r="AH411" s="29"/>
      <c r="AI411" s="36"/>
      <c r="AJ411" s="29"/>
      <c r="AK411" s="36"/>
      <c r="AL411" s="36"/>
      <c r="AM411" s="36"/>
      <c r="AN411" s="29"/>
      <c r="AO411" s="36"/>
      <c r="AP411" s="29"/>
      <c r="AQ411" s="36"/>
      <c r="AR411" s="29"/>
      <c r="AS411" s="36"/>
      <c r="AT411" s="36"/>
      <c r="AU411" s="36"/>
      <c r="AV411" s="29"/>
      <c r="AW411" s="36"/>
      <c r="AX411" s="36"/>
      <c r="AY411" s="36"/>
      <c r="AZ411" s="29"/>
      <c r="BA411" s="36"/>
      <c r="BB411" s="36"/>
      <c r="BC411" s="36"/>
      <c r="BD411" s="36"/>
      <c r="BE411" s="36"/>
      <c r="BF411" s="36"/>
      <c r="BG411" s="36"/>
      <c r="BH411" s="36"/>
      <c r="BI411" s="36"/>
      <c r="BJ411" s="29"/>
      <c r="BK411" s="36"/>
      <c r="BL411" s="29"/>
      <c r="BM411" s="36"/>
      <c r="BN411" s="36"/>
      <c r="BO411" s="36"/>
      <c r="BP411" s="29"/>
      <c r="BQ411" s="36"/>
      <c r="BR411" s="29"/>
      <c r="BS411" s="36"/>
      <c r="BT411" s="36"/>
      <c r="BU411" s="36"/>
      <c r="BV411" s="36"/>
    </row>
    <row r="412" spans="1:74" x14ac:dyDescent="0.25">
      <c r="A412" s="16">
        <v>410</v>
      </c>
      <c r="B412" s="16">
        <v>3</v>
      </c>
      <c r="C412" s="31" t="s">
        <v>937</v>
      </c>
      <c r="D412" s="40">
        <f>ноябрь!D412-декабрь!E412</f>
        <v>-331.17976173913036</v>
      </c>
      <c r="E412" s="40">
        <f t="shared" si="6"/>
        <v>0</v>
      </c>
      <c r="F412" s="36"/>
      <c r="G412" s="36"/>
      <c r="H412" s="36"/>
      <c r="I412" s="27"/>
      <c r="J412" s="36"/>
      <c r="K412" s="36"/>
      <c r="L412" s="36"/>
      <c r="M412" s="36"/>
      <c r="N412" s="36"/>
      <c r="O412" s="29"/>
      <c r="P412" s="36"/>
      <c r="Q412" s="29"/>
      <c r="R412" s="36"/>
      <c r="S412" s="36"/>
      <c r="T412" s="36"/>
      <c r="U412" s="36"/>
      <c r="V412" s="36"/>
      <c r="W412" s="36"/>
      <c r="X412" s="36"/>
      <c r="Y412" s="29"/>
      <c r="Z412" s="36"/>
      <c r="AA412" s="66"/>
      <c r="AB412" s="36"/>
      <c r="AC412" s="36"/>
      <c r="AD412" s="36"/>
      <c r="AE412" s="36"/>
      <c r="AF412" s="36"/>
      <c r="AG412" s="36"/>
      <c r="AH412" s="29"/>
      <c r="AI412" s="36"/>
      <c r="AJ412" s="29"/>
      <c r="AK412" s="36"/>
      <c r="AL412" s="36"/>
      <c r="AM412" s="36"/>
      <c r="AN412" s="29"/>
      <c r="AO412" s="36"/>
      <c r="AP412" s="29"/>
      <c r="AQ412" s="36"/>
      <c r="AR412" s="29"/>
      <c r="AS412" s="36"/>
      <c r="AT412" s="36"/>
      <c r="AU412" s="36"/>
      <c r="AV412" s="29"/>
      <c r="AW412" s="36"/>
      <c r="AX412" s="36"/>
      <c r="AY412" s="36"/>
      <c r="AZ412" s="29"/>
      <c r="BA412" s="36"/>
      <c r="BB412" s="36"/>
      <c r="BC412" s="36"/>
      <c r="BD412" s="36"/>
      <c r="BE412" s="36"/>
      <c r="BF412" s="36"/>
      <c r="BG412" s="36"/>
      <c r="BH412" s="36"/>
      <c r="BI412" s="36"/>
      <c r="BJ412" s="29"/>
      <c r="BK412" s="36"/>
      <c r="BL412" s="29"/>
      <c r="BM412" s="36"/>
      <c r="BN412" s="36"/>
      <c r="BO412" s="36"/>
      <c r="BP412" s="29"/>
      <c r="BQ412" s="36"/>
      <c r="BR412" s="29"/>
      <c r="BS412" s="36"/>
      <c r="BT412" s="36"/>
      <c r="BU412" s="36"/>
      <c r="BV412" s="36"/>
    </row>
    <row r="413" spans="1:74" x14ac:dyDescent="0.25">
      <c r="A413" s="16">
        <v>411</v>
      </c>
      <c r="B413" s="16">
        <v>3</v>
      </c>
      <c r="C413" s="31" t="s">
        <v>852</v>
      </c>
      <c r="D413" s="40">
        <f>ноябрь!D413-декабрь!E413</f>
        <v>92.141212705314018</v>
      </c>
      <c r="E413" s="40">
        <f t="shared" si="6"/>
        <v>0</v>
      </c>
      <c r="F413" s="36"/>
      <c r="G413" s="36"/>
      <c r="H413" s="36"/>
      <c r="I413" s="27"/>
      <c r="J413" s="36"/>
      <c r="K413" s="36"/>
      <c r="L413" s="36"/>
      <c r="M413" s="36"/>
      <c r="N413" s="36"/>
      <c r="O413" s="29"/>
      <c r="P413" s="36"/>
      <c r="Q413" s="29"/>
      <c r="R413" s="36"/>
      <c r="S413" s="36"/>
      <c r="T413" s="36"/>
      <c r="U413" s="36"/>
      <c r="V413" s="36"/>
      <c r="W413" s="36"/>
      <c r="X413" s="36"/>
      <c r="Y413" s="29"/>
      <c r="Z413" s="36"/>
      <c r="AA413" s="66"/>
      <c r="AB413" s="36"/>
      <c r="AC413" s="36"/>
      <c r="AD413" s="36"/>
      <c r="AE413" s="36"/>
      <c r="AF413" s="36"/>
      <c r="AG413" s="36"/>
      <c r="AH413" s="29"/>
      <c r="AI413" s="36"/>
      <c r="AJ413" s="29"/>
      <c r="AK413" s="36"/>
      <c r="AL413" s="36"/>
      <c r="AM413" s="36"/>
      <c r="AN413" s="29"/>
      <c r="AO413" s="36"/>
      <c r="AP413" s="29"/>
      <c r="AQ413" s="36"/>
      <c r="AR413" s="29"/>
      <c r="AS413" s="36"/>
      <c r="AT413" s="36"/>
      <c r="AU413" s="36"/>
      <c r="AV413" s="29"/>
      <c r="AW413" s="36"/>
      <c r="AX413" s="36"/>
      <c r="AY413" s="36"/>
      <c r="AZ413" s="29"/>
      <c r="BA413" s="36"/>
      <c r="BB413" s="36"/>
      <c r="BC413" s="36"/>
      <c r="BD413" s="36"/>
      <c r="BE413" s="36"/>
      <c r="BF413" s="36"/>
      <c r="BG413" s="36"/>
      <c r="BH413" s="36"/>
      <c r="BI413" s="36"/>
      <c r="BJ413" s="29"/>
      <c r="BK413" s="36"/>
      <c r="BL413" s="29"/>
      <c r="BM413" s="36"/>
      <c r="BN413" s="36"/>
      <c r="BO413" s="36"/>
      <c r="BP413" s="29"/>
      <c r="BQ413" s="36"/>
      <c r="BR413" s="29"/>
      <c r="BS413" s="36"/>
      <c r="BT413" s="36"/>
      <c r="BU413" s="36"/>
      <c r="BV413" s="36"/>
    </row>
    <row r="414" spans="1:74" x14ac:dyDescent="0.25">
      <c r="A414" s="16">
        <v>412</v>
      </c>
      <c r="B414" s="16">
        <v>3</v>
      </c>
      <c r="C414" s="31" t="s">
        <v>853</v>
      </c>
      <c r="D414" s="40">
        <f>ноябрь!D414-декабрь!E414</f>
        <v>-78.367531024154601</v>
      </c>
      <c r="E414" s="40">
        <f t="shared" si="6"/>
        <v>0</v>
      </c>
      <c r="F414" s="36"/>
      <c r="G414" s="36"/>
      <c r="H414" s="36"/>
      <c r="I414" s="27"/>
      <c r="J414" s="36"/>
      <c r="K414" s="36"/>
      <c r="L414" s="36"/>
      <c r="M414" s="36"/>
      <c r="N414" s="36"/>
      <c r="O414" s="29"/>
      <c r="P414" s="36"/>
      <c r="Q414" s="29"/>
      <c r="R414" s="36"/>
      <c r="S414" s="36"/>
      <c r="T414" s="36"/>
      <c r="U414" s="36"/>
      <c r="V414" s="36"/>
      <c r="W414" s="36"/>
      <c r="X414" s="36"/>
      <c r="Y414" s="29"/>
      <c r="Z414" s="36"/>
      <c r="AA414" s="66"/>
      <c r="AB414" s="36"/>
      <c r="AC414" s="36"/>
      <c r="AD414" s="36"/>
      <c r="AE414" s="36"/>
      <c r="AF414" s="36"/>
      <c r="AG414" s="36"/>
      <c r="AH414" s="29"/>
      <c r="AI414" s="36"/>
      <c r="AJ414" s="29"/>
      <c r="AK414" s="36"/>
      <c r="AL414" s="36"/>
      <c r="AM414" s="36"/>
      <c r="AN414" s="29"/>
      <c r="AO414" s="36"/>
      <c r="AP414" s="29"/>
      <c r="AQ414" s="36"/>
      <c r="AR414" s="29"/>
      <c r="AS414" s="36"/>
      <c r="AT414" s="36"/>
      <c r="AU414" s="36"/>
      <c r="AV414" s="29"/>
      <c r="AW414" s="36"/>
      <c r="AX414" s="36"/>
      <c r="AY414" s="36"/>
      <c r="AZ414" s="29"/>
      <c r="BA414" s="36"/>
      <c r="BB414" s="36"/>
      <c r="BC414" s="36"/>
      <c r="BD414" s="36"/>
      <c r="BE414" s="36"/>
      <c r="BF414" s="36"/>
      <c r="BG414" s="36"/>
      <c r="BH414" s="36"/>
      <c r="BI414" s="36"/>
      <c r="BJ414" s="29"/>
      <c r="BK414" s="36"/>
      <c r="BL414" s="29"/>
      <c r="BM414" s="36"/>
      <c r="BN414" s="36"/>
      <c r="BO414" s="36"/>
      <c r="BP414" s="29"/>
      <c r="BQ414" s="36"/>
      <c r="BR414" s="29"/>
      <c r="BS414" s="36"/>
      <c r="BT414" s="36"/>
      <c r="BU414" s="36"/>
      <c r="BV414" s="36"/>
    </row>
    <row r="415" spans="1:74" x14ac:dyDescent="0.25">
      <c r="A415" s="16">
        <v>413</v>
      </c>
      <c r="B415" s="16">
        <v>3</v>
      </c>
      <c r="C415" s="31" t="s">
        <v>854</v>
      </c>
      <c r="D415" s="40">
        <f>ноябрь!D415-декабрь!E415</f>
        <v>-188.06036313043469</v>
      </c>
      <c r="E415" s="40">
        <f t="shared" si="6"/>
        <v>0</v>
      </c>
      <c r="F415" s="36"/>
      <c r="G415" s="36"/>
      <c r="H415" s="36"/>
      <c r="I415" s="27"/>
      <c r="J415" s="36"/>
      <c r="K415" s="36"/>
      <c r="L415" s="36"/>
      <c r="M415" s="36"/>
      <c r="N415" s="36"/>
      <c r="O415" s="29"/>
      <c r="P415" s="36"/>
      <c r="Q415" s="29"/>
      <c r="R415" s="36"/>
      <c r="S415" s="36"/>
      <c r="T415" s="36"/>
      <c r="U415" s="36"/>
      <c r="V415" s="36"/>
      <c r="W415" s="36"/>
      <c r="X415" s="36"/>
      <c r="Y415" s="29"/>
      <c r="Z415" s="36"/>
      <c r="AA415" s="66"/>
      <c r="AB415" s="36"/>
      <c r="AC415" s="36"/>
      <c r="AD415" s="36"/>
      <c r="AE415" s="36"/>
      <c r="AF415" s="36"/>
      <c r="AG415" s="36"/>
      <c r="AH415" s="29"/>
      <c r="AI415" s="36"/>
      <c r="AJ415" s="29"/>
      <c r="AK415" s="36"/>
      <c r="AL415" s="36"/>
      <c r="AM415" s="36"/>
      <c r="AN415" s="29"/>
      <c r="AO415" s="36"/>
      <c r="AP415" s="29"/>
      <c r="AQ415" s="36"/>
      <c r="AR415" s="29"/>
      <c r="AS415" s="36"/>
      <c r="AT415" s="36"/>
      <c r="AU415" s="36"/>
      <c r="AV415" s="29"/>
      <c r="AW415" s="36"/>
      <c r="AX415" s="36"/>
      <c r="AY415" s="36"/>
      <c r="AZ415" s="29"/>
      <c r="BA415" s="36"/>
      <c r="BB415" s="36"/>
      <c r="BC415" s="36"/>
      <c r="BD415" s="36"/>
      <c r="BE415" s="36"/>
      <c r="BF415" s="36"/>
      <c r="BG415" s="36"/>
      <c r="BH415" s="36"/>
      <c r="BI415" s="36"/>
      <c r="BJ415" s="29"/>
      <c r="BK415" s="36"/>
      <c r="BL415" s="29"/>
      <c r="BM415" s="36"/>
      <c r="BN415" s="36"/>
      <c r="BO415" s="36"/>
      <c r="BP415" s="29"/>
      <c r="BQ415" s="36"/>
      <c r="BR415" s="29"/>
      <c r="BS415" s="36"/>
      <c r="BT415" s="36"/>
      <c r="BU415" s="36"/>
      <c r="BV415" s="36"/>
    </row>
    <row r="416" spans="1:74" x14ac:dyDescent="0.25">
      <c r="A416" s="16">
        <v>414</v>
      </c>
      <c r="B416" s="16">
        <v>3</v>
      </c>
      <c r="C416" s="31" t="s">
        <v>855</v>
      </c>
      <c r="D416" s="40">
        <f>ноябрь!D416-декабрь!E416</f>
        <v>-27.423811082125653</v>
      </c>
      <c r="E416" s="40">
        <f t="shared" si="6"/>
        <v>0</v>
      </c>
      <c r="F416" s="36"/>
      <c r="G416" s="36"/>
      <c r="H416" s="36"/>
      <c r="I416" s="27"/>
      <c r="J416" s="36"/>
      <c r="K416" s="36"/>
      <c r="L416" s="36"/>
      <c r="M416" s="36"/>
      <c r="N416" s="36"/>
      <c r="O416" s="29"/>
      <c r="P416" s="36"/>
      <c r="Q416" s="29"/>
      <c r="R416" s="36"/>
      <c r="S416" s="36"/>
      <c r="T416" s="36"/>
      <c r="U416" s="36"/>
      <c r="V416" s="36"/>
      <c r="W416" s="36"/>
      <c r="X416" s="36"/>
      <c r="Y416" s="29"/>
      <c r="Z416" s="36"/>
      <c r="AA416" s="66"/>
      <c r="AB416" s="36"/>
      <c r="AC416" s="36"/>
      <c r="AD416" s="36"/>
      <c r="AE416" s="36"/>
      <c r="AF416" s="36"/>
      <c r="AG416" s="36"/>
      <c r="AH416" s="29"/>
      <c r="AI416" s="36"/>
      <c r="AJ416" s="29"/>
      <c r="AK416" s="36"/>
      <c r="AL416" s="36"/>
      <c r="AM416" s="36"/>
      <c r="AN416" s="29"/>
      <c r="AO416" s="36"/>
      <c r="AP416" s="29"/>
      <c r="AQ416" s="36"/>
      <c r="AR416" s="29"/>
      <c r="AS416" s="36"/>
      <c r="AT416" s="36"/>
      <c r="AU416" s="36"/>
      <c r="AV416" s="29"/>
      <c r="AW416" s="36"/>
      <c r="AX416" s="36"/>
      <c r="AY416" s="36"/>
      <c r="AZ416" s="29"/>
      <c r="BA416" s="36"/>
      <c r="BB416" s="36"/>
      <c r="BC416" s="36"/>
      <c r="BD416" s="36"/>
      <c r="BE416" s="36"/>
      <c r="BF416" s="36"/>
      <c r="BG416" s="36"/>
      <c r="BH416" s="36"/>
      <c r="BI416" s="36"/>
      <c r="BJ416" s="29"/>
      <c r="BK416" s="36"/>
      <c r="BL416" s="29"/>
      <c r="BM416" s="36"/>
      <c r="BN416" s="36"/>
      <c r="BO416" s="36"/>
      <c r="BP416" s="29"/>
      <c r="BQ416" s="36"/>
      <c r="BR416" s="29"/>
      <c r="BS416" s="36"/>
      <c r="BT416" s="36"/>
      <c r="BU416" s="36"/>
      <c r="BV416" s="36"/>
    </row>
    <row r="417" spans="1:74" x14ac:dyDescent="0.25">
      <c r="A417" s="16">
        <v>415</v>
      </c>
      <c r="B417" s="16">
        <v>3</v>
      </c>
      <c r="C417" s="31" t="s">
        <v>856</v>
      </c>
      <c r="D417" s="40">
        <f>ноябрь!D417-декабрь!E417</f>
        <v>232.815856</v>
      </c>
      <c r="E417" s="40">
        <f t="shared" si="6"/>
        <v>0</v>
      </c>
      <c r="F417" s="36"/>
      <c r="G417" s="36"/>
      <c r="H417" s="36"/>
      <c r="I417" s="27"/>
      <c r="J417" s="36"/>
      <c r="K417" s="36"/>
      <c r="L417" s="36"/>
      <c r="M417" s="36"/>
      <c r="N417" s="36"/>
      <c r="O417" s="29"/>
      <c r="P417" s="36"/>
      <c r="Q417" s="29"/>
      <c r="R417" s="36"/>
      <c r="S417" s="36"/>
      <c r="T417" s="36"/>
      <c r="U417" s="36"/>
      <c r="V417" s="36"/>
      <c r="W417" s="36"/>
      <c r="X417" s="36"/>
      <c r="Y417" s="29"/>
      <c r="Z417" s="36"/>
      <c r="AA417" s="66"/>
      <c r="AB417" s="36"/>
      <c r="AC417" s="36"/>
      <c r="AD417" s="36"/>
      <c r="AE417" s="36"/>
      <c r="AF417" s="36"/>
      <c r="AG417" s="36"/>
      <c r="AH417" s="29"/>
      <c r="AI417" s="36"/>
      <c r="AJ417" s="29"/>
      <c r="AK417" s="36"/>
      <c r="AL417" s="36"/>
      <c r="AM417" s="36"/>
      <c r="AN417" s="29"/>
      <c r="AO417" s="36"/>
      <c r="AP417" s="29"/>
      <c r="AQ417" s="36"/>
      <c r="AR417" s="29"/>
      <c r="AS417" s="36"/>
      <c r="AT417" s="36"/>
      <c r="AU417" s="36"/>
      <c r="AV417" s="29"/>
      <c r="AW417" s="36"/>
      <c r="AX417" s="36"/>
      <c r="AY417" s="36"/>
      <c r="AZ417" s="29"/>
      <c r="BA417" s="36"/>
      <c r="BB417" s="36"/>
      <c r="BC417" s="36"/>
      <c r="BD417" s="36"/>
      <c r="BE417" s="36"/>
      <c r="BF417" s="36"/>
      <c r="BG417" s="36"/>
      <c r="BH417" s="36"/>
      <c r="BI417" s="36"/>
      <c r="BJ417" s="29"/>
      <c r="BK417" s="36"/>
      <c r="BL417" s="29"/>
      <c r="BM417" s="36"/>
      <c r="BN417" s="36"/>
      <c r="BO417" s="36"/>
      <c r="BP417" s="29"/>
      <c r="BQ417" s="36"/>
      <c r="BR417" s="29"/>
      <c r="BS417" s="36"/>
      <c r="BT417" s="36"/>
      <c r="BU417" s="36"/>
      <c r="BV417" s="36"/>
    </row>
    <row r="418" spans="1:74" x14ac:dyDescent="0.25">
      <c r="A418" s="16">
        <v>416</v>
      </c>
      <c r="B418" s="16">
        <v>3</v>
      </c>
      <c r="C418" s="31" t="s">
        <v>857</v>
      </c>
      <c r="D418" s="40">
        <f>ноябрь!D418-декабрь!E418</f>
        <v>-63.109936628019369</v>
      </c>
      <c r="E418" s="40">
        <f t="shared" si="6"/>
        <v>0</v>
      </c>
      <c r="F418" s="36"/>
      <c r="G418" s="36"/>
      <c r="H418" s="36"/>
      <c r="I418" s="27"/>
      <c r="J418" s="36"/>
      <c r="K418" s="36"/>
      <c r="L418" s="36"/>
      <c r="M418" s="36"/>
      <c r="N418" s="36"/>
      <c r="O418" s="29"/>
      <c r="P418" s="36"/>
      <c r="Q418" s="29"/>
      <c r="R418" s="36"/>
      <c r="S418" s="36"/>
      <c r="T418" s="36"/>
      <c r="U418" s="36"/>
      <c r="V418" s="36"/>
      <c r="W418" s="36"/>
      <c r="X418" s="36"/>
      <c r="Y418" s="29"/>
      <c r="Z418" s="36"/>
      <c r="AA418" s="66"/>
      <c r="AB418" s="36"/>
      <c r="AC418" s="36"/>
      <c r="AD418" s="36"/>
      <c r="AE418" s="36"/>
      <c r="AF418" s="36"/>
      <c r="AG418" s="36"/>
      <c r="AH418" s="29"/>
      <c r="AI418" s="36"/>
      <c r="AJ418" s="29"/>
      <c r="AK418" s="36"/>
      <c r="AL418" s="36"/>
      <c r="AM418" s="36"/>
      <c r="AN418" s="29"/>
      <c r="AO418" s="36"/>
      <c r="AP418" s="29"/>
      <c r="AQ418" s="36"/>
      <c r="AR418" s="29"/>
      <c r="AS418" s="36"/>
      <c r="AT418" s="36"/>
      <c r="AU418" s="36"/>
      <c r="AV418" s="29"/>
      <c r="AW418" s="36"/>
      <c r="AX418" s="36"/>
      <c r="AY418" s="36"/>
      <c r="AZ418" s="29"/>
      <c r="BA418" s="36"/>
      <c r="BB418" s="36"/>
      <c r="BC418" s="36"/>
      <c r="BD418" s="36"/>
      <c r="BE418" s="36"/>
      <c r="BF418" s="36"/>
      <c r="BG418" s="36"/>
      <c r="BH418" s="36"/>
      <c r="BI418" s="36"/>
      <c r="BJ418" s="29"/>
      <c r="BK418" s="36"/>
      <c r="BL418" s="29"/>
      <c r="BM418" s="36"/>
      <c r="BN418" s="36"/>
      <c r="BO418" s="36"/>
      <c r="BP418" s="29"/>
      <c r="BQ418" s="36"/>
      <c r="BR418" s="29"/>
      <c r="BS418" s="36"/>
      <c r="BT418" s="36"/>
      <c r="BU418" s="36"/>
      <c r="BV418" s="36"/>
    </row>
    <row r="419" spans="1:74" x14ac:dyDescent="0.25">
      <c r="A419" s="16">
        <v>417</v>
      </c>
      <c r="B419" s="16">
        <v>3</v>
      </c>
      <c r="C419" s="31" t="s">
        <v>858</v>
      </c>
      <c r="D419" s="40">
        <f>ноябрь!D419-декабрь!E419</f>
        <v>22.026515227053153</v>
      </c>
      <c r="E419" s="40">
        <f t="shared" si="6"/>
        <v>0</v>
      </c>
      <c r="F419" s="36"/>
      <c r="G419" s="36"/>
      <c r="H419" s="36"/>
      <c r="I419" s="27"/>
      <c r="J419" s="36"/>
      <c r="K419" s="36"/>
      <c r="L419" s="36"/>
      <c r="M419" s="36"/>
      <c r="N419" s="36"/>
      <c r="O419" s="29"/>
      <c r="P419" s="36"/>
      <c r="Q419" s="29"/>
      <c r="R419" s="36"/>
      <c r="S419" s="36"/>
      <c r="T419" s="36"/>
      <c r="U419" s="36"/>
      <c r="V419" s="36"/>
      <c r="W419" s="36"/>
      <c r="X419" s="36"/>
      <c r="Y419" s="29"/>
      <c r="Z419" s="36"/>
      <c r="AA419" s="66"/>
      <c r="AB419" s="36"/>
      <c r="AC419" s="36"/>
      <c r="AD419" s="36"/>
      <c r="AE419" s="36"/>
      <c r="AF419" s="36"/>
      <c r="AG419" s="36"/>
      <c r="AH419" s="29"/>
      <c r="AI419" s="36"/>
      <c r="AJ419" s="29"/>
      <c r="AK419" s="36"/>
      <c r="AL419" s="36"/>
      <c r="AM419" s="36"/>
      <c r="AN419" s="29"/>
      <c r="AO419" s="36"/>
      <c r="AP419" s="29"/>
      <c r="AQ419" s="36"/>
      <c r="AR419" s="29"/>
      <c r="AS419" s="36"/>
      <c r="AT419" s="36"/>
      <c r="AU419" s="36"/>
      <c r="AV419" s="29"/>
      <c r="AW419" s="36"/>
      <c r="AX419" s="36"/>
      <c r="AY419" s="36"/>
      <c r="AZ419" s="29"/>
      <c r="BA419" s="36"/>
      <c r="BB419" s="36"/>
      <c r="BC419" s="36"/>
      <c r="BD419" s="36"/>
      <c r="BE419" s="36"/>
      <c r="BF419" s="36"/>
      <c r="BG419" s="36"/>
      <c r="BH419" s="36"/>
      <c r="BI419" s="36"/>
      <c r="BJ419" s="29"/>
      <c r="BK419" s="36"/>
      <c r="BL419" s="29"/>
      <c r="BM419" s="36"/>
      <c r="BN419" s="36"/>
      <c r="BO419" s="36"/>
      <c r="BP419" s="29"/>
      <c r="BQ419" s="36"/>
      <c r="BR419" s="29"/>
      <c r="BS419" s="36"/>
      <c r="BT419" s="36"/>
      <c r="BU419" s="36"/>
      <c r="BV419" s="36"/>
    </row>
    <row r="420" spans="1:74" x14ac:dyDescent="0.25">
      <c r="A420" s="16">
        <v>418</v>
      </c>
      <c r="B420" s="16">
        <v>3</v>
      </c>
      <c r="C420" s="31" t="s">
        <v>859</v>
      </c>
      <c r="D420" s="40">
        <f>ноябрь!D420-декабрь!E420</f>
        <v>-205.03005961352659</v>
      </c>
      <c r="E420" s="40">
        <f t="shared" si="6"/>
        <v>0</v>
      </c>
      <c r="F420" s="36"/>
      <c r="G420" s="36"/>
      <c r="H420" s="36"/>
      <c r="I420" s="27"/>
      <c r="J420" s="36"/>
      <c r="K420" s="36"/>
      <c r="L420" s="36"/>
      <c r="M420" s="36"/>
      <c r="N420" s="36"/>
      <c r="O420" s="29"/>
      <c r="P420" s="36"/>
      <c r="Q420" s="29"/>
      <c r="R420" s="36"/>
      <c r="S420" s="36"/>
      <c r="T420" s="36"/>
      <c r="U420" s="36"/>
      <c r="V420" s="36"/>
      <c r="W420" s="36"/>
      <c r="X420" s="36"/>
      <c r="Y420" s="29"/>
      <c r="Z420" s="36"/>
      <c r="AA420" s="66"/>
      <c r="AB420" s="36"/>
      <c r="AC420" s="36"/>
      <c r="AD420" s="36"/>
      <c r="AE420" s="36"/>
      <c r="AF420" s="36"/>
      <c r="AG420" s="36"/>
      <c r="AH420" s="29"/>
      <c r="AI420" s="36"/>
      <c r="AJ420" s="29"/>
      <c r="AK420" s="36"/>
      <c r="AL420" s="36"/>
      <c r="AM420" s="36"/>
      <c r="AN420" s="29"/>
      <c r="AO420" s="36"/>
      <c r="AP420" s="29"/>
      <c r="AQ420" s="36"/>
      <c r="AR420" s="29"/>
      <c r="AS420" s="36"/>
      <c r="AT420" s="36"/>
      <c r="AU420" s="36"/>
      <c r="AV420" s="29"/>
      <c r="AW420" s="36"/>
      <c r="AX420" s="36"/>
      <c r="AY420" s="36"/>
      <c r="AZ420" s="29"/>
      <c r="BA420" s="36"/>
      <c r="BB420" s="36"/>
      <c r="BC420" s="36"/>
      <c r="BD420" s="36"/>
      <c r="BE420" s="36"/>
      <c r="BF420" s="36"/>
      <c r="BG420" s="36"/>
      <c r="BH420" s="36"/>
      <c r="BI420" s="36"/>
      <c r="BJ420" s="29"/>
      <c r="BK420" s="36"/>
      <c r="BL420" s="29"/>
      <c r="BM420" s="36"/>
      <c r="BN420" s="36"/>
      <c r="BO420" s="36"/>
      <c r="BP420" s="29"/>
      <c r="BQ420" s="36"/>
      <c r="BR420" s="29"/>
      <c r="BS420" s="36"/>
      <c r="BT420" s="36"/>
      <c r="BU420" s="36"/>
      <c r="BV420" s="36"/>
    </row>
    <row r="421" spans="1:74" x14ac:dyDescent="0.25">
      <c r="A421" s="16">
        <v>419</v>
      </c>
      <c r="B421" s="16">
        <v>3</v>
      </c>
      <c r="C421" s="31" t="s">
        <v>860</v>
      </c>
      <c r="D421" s="40">
        <f>ноябрь!D421-декабрь!E421</f>
        <v>544.38015167149763</v>
      </c>
      <c r="E421" s="40">
        <f t="shared" si="6"/>
        <v>0</v>
      </c>
      <c r="F421" s="36"/>
      <c r="G421" s="36"/>
      <c r="H421" s="36"/>
      <c r="I421" s="27"/>
      <c r="J421" s="36"/>
      <c r="K421" s="36"/>
      <c r="L421" s="36"/>
      <c r="M421" s="36"/>
      <c r="N421" s="36"/>
      <c r="O421" s="29"/>
      <c r="P421" s="36"/>
      <c r="Q421" s="29"/>
      <c r="R421" s="36"/>
      <c r="S421" s="36"/>
      <c r="T421" s="36"/>
      <c r="U421" s="36"/>
      <c r="V421" s="36"/>
      <c r="W421" s="36"/>
      <c r="X421" s="36"/>
      <c r="Y421" s="29"/>
      <c r="Z421" s="36"/>
      <c r="AA421" s="66"/>
      <c r="AB421" s="36"/>
      <c r="AC421" s="36"/>
      <c r="AD421" s="36"/>
      <c r="AE421" s="36"/>
      <c r="AF421" s="36"/>
      <c r="AG421" s="36"/>
      <c r="AH421" s="29"/>
      <c r="AI421" s="36"/>
      <c r="AJ421" s="29"/>
      <c r="AK421" s="36"/>
      <c r="AL421" s="36"/>
      <c r="AM421" s="36"/>
      <c r="AN421" s="29"/>
      <c r="AO421" s="36"/>
      <c r="AP421" s="29"/>
      <c r="AQ421" s="36"/>
      <c r="AR421" s="29"/>
      <c r="AS421" s="36"/>
      <c r="AT421" s="36"/>
      <c r="AU421" s="36"/>
      <c r="AV421" s="29"/>
      <c r="AW421" s="36"/>
      <c r="AX421" s="36"/>
      <c r="AY421" s="36"/>
      <c r="AZ421" s="29"/>
      <c r="BA421" s="36"/>
      <c r="BB421" s="36"/>
      <c r="BC421" s="36"/>
      <c r="BD421" s="36"/>
      <c r="BE421" s="36"/>
      <c r="BF421" s="36"/>
      <c r="BG421" s="36"/>
      <c r="BH421" s="36"/>
      <c r="BI421" s="36"/>
      <c r="BJ421" s="29"/>
      <c r="BK421" s="36"/>
      <c r="BL421" s="29"/>
      <c r="BM421" s="36"/>
      <c r="BN421" s="36"/>
      <c r="BO421" s="36"/>
      <c r="BP421" s="29"/>
      <c r="BQ421" s="36"/>
      <c r="BR421" s="29"/>
      <c r="BS421" s="36"/>
      <c r="BT421" s="36"/>
      <c r="BU421" s="36"/>
      <c r="BV421" s="36"/>
    </row>
    <row r="422" spans="1:74" x14ac:dyDescent="0.25">
      <c r="A422" s="16">
        <v>420</v>
      </c>
      <c r="B422" s="16">
        <v>3</v>
      </c>
      <c r="C422" s="31" t="s">
        <v>861</v>
      </c>
      <c r="D422" s="40">
        <f>ноябрь!D422-декабрь!E422</f>
        <v>78.057759806763286</v>
      </c>
      <c r="E422" s="40">
        <f t="shared" si="6"/>
        <v>0</v>
      </c>
      <c r="F422" s="36"/>
      <c r="G422" s="36"/>
      <c r="H422" s="36"/>
      <c r="I422" s="27"/>
      <c r="J422" s="36"/>
      <c r="K422" s="36"/>
      <c r="L422" s="36"/>
      <c r="M422" s="36"/>
      <c r="N422" s="36"/>
      <c r="O422" s="29"/>
      <c r="P422" s="36"/>
      <c r="Q422" s="29"/>
      <c r="R422" s="36"/>
      <c r="S422" s="36"/>
      <c r="T422" s="36"/>
      <c r="U422" s="36"/>
      <c r="V422" s="36"/>
      <c r="W422" s="36"/>
      <c r="X422" s="36"/>
      <c r="Y422" s="29"/>
      <c r="Z422" s="36"/>
      <c r="AA422" s="66"/>
      <c r="AB422" s="36"/>
      <c r="AC422" s="36"/>
      <c r="AD422" s="36"/>
      <c r="AE422" s="36"/>
      <c r="AF422" s="36"/>
      <c r="AG422" s="36"/>
      <c r="AH422" s="29"/>
      <c r="AI422" s="36"/>
      <c r="AJ422" s="29"/>
      <c r="AK422" s="36"/>
      <c r="AL422" s="36"/>
      <c r="AM422" s="36"/>
      <c r="AN422" s="29"/>
      <c r="AO422" s="36"/>
      <c r="AP422" s="29"/>
      <c r="AQ422" s="36"/>
      <c r="AR422" s="29"/>
      <c r="AS422" s="36"/>
      <c r="AT422" s="36"/>
      <c r="AU422" s="36"/>
      <c r="AV422" s="29"/>
      <c r="AW422" s="36"/>
      <c r="AX422" s="36"/>
      <c r="AY422" s="36"/>
      <c r="AZ422" s="29"/>
      <c r="BA422" s="36"/>
      <c r="BB422" s="36"/>
      <c r="BC422" s="36"/>
      <c r="BD422" s="36"/>
      <c r="BE422" s="36"/>
      <c r="BF422" s="36"/>
      <c r="BG422" s="36"/>
      <c r="BH422" s="36"/>
      <c r="BI422" s="36"/>
      <c r="BJ422" s="29"/>
      <c r="BK422" s="36"/>
      <c r="BL422" s="29"/>
      <c r="BM422" s="36"/>
      <c r="BN422" s="36"/>
      <c r="BO422" s="36"/>
      <c r="BP422" s="29"/>
      <c r="BQ422" s="36"/>
      <c r="BR422" s="29"/>
      <c r="BS422" s="36"/>
      <c r="BT422" s="36"/>
      <c r="BU422" s="36"/>
      <c r="BV422" s="36"/>
    </row>
    <row r="423" spans="1:74" x14ac:dyDescent="0.25">
      <c r="A423" s="16">
        <v>421</v>
      </c>
      <c r="B423" s="16">
        <v>3</v>
      </c>
      <c r="C423" s="31" t="s">
        <v>863</v>
      </c>
      <c r="D423" s="40">
        <f>ноябрь!D423-декабрь!E423</f>
        <v>103.70886241545894</v>
      </c>
      <c r="E423" s="40">
        <f t="shared" si="6"/>
        <v>0</v>
      </c>
      <c r="F423" s="36"/>
      <c r="G423" s="36"/>
      <c r="H423" s="36"/>
      <c r="I423" s="27"/>
      <c r="J423" s="36"/>
      <c r="K423" s="36"/>
      <c r="L423" s="36"/>
      <c r="M423" s="36"/>
      <c r="N423" s="36"/>
      <c r="O423" s="29"/>
      <c r="P423" s="36"/>
      <c r="Q423" s="29"/>
      <c r="R423" s="36"/>
      <c r="S423" s="36"/>
      <c r="T423" s="36"/>
      <c r="U423" s="36"/>
      <c r="V423" s="36"/>
      <c r="W423" s="36"/>
      <c r="X423" s="36"/>
      <c r="Y423" s="29"/>
      <c r="Z423" s="36"/>
      <c r="AA423" s="66"/>
      <c r="AB423" s="36"/>
      <c r="AC423" s="36"/>
      <c r="AD423" s="36"/>
      <c r="AE423" s="36"/>
      <c r="AF423" s="36"/>
      <c r="AG423" s="36"/>
      <c r="AH423" s="29"/>
      <c r="AI423" s="36"/>
      <c r="AJ423" s="29"/>
      <c r="AK423" s="36"/>
      <c r="AL423" s="36"/>
      <c r="AM423" s="36"/>
      <c r="AN423" s="29"/>
      <c r="AO423" s="36"/>
      <c r="AP423" s="29"/>
      <c r="AQ423" s="36"/>
      <c r="AR423" s="29"/>
      <c r="AS423" s="36"/>
      <c r="AT423" s="36"/>
      <c r="AU423" s="36"/>
      <c r="AV423" s="29"/>
      <c r="AW423" s="36"/>
      <c r="AX423" s="36"/>
      <c r="AY423" s="36"/>
      <c r="AZ423" s="29"/>
      <c r="BA423" s="36"/>
      <c r="BB423" s="36"/>
      <c r="BC423" s="36"/>
      <c r="BD423" s="36"/>
      <c r="BE423" s="36"/>
      <c r="BF423" s="36"/>
      <c r="BG423" s="36"/>
      <c r="BH423" s="36"/>
      <c r="BI423" s="36"/>
      <c r="BJ423" s="29"/>
      <c r="BK423" s="36"/>
      <c r="BL423" s="29"/>
      <c r="BM423" s="36"/>
      <c r="BN423" s="36"/>
      <c r="BO423" s="36"/>
      <c r="BP423" s="29"/>
      <c r="BQ423" s="36"/>
      <c r="BR423" s="29"/>
      <c r="BS423" s="36"/>
      <c r="BT423" s="36"/>
      <c r="BU423" s="36"/>
      <c r="BV423" s="36"/>
    </row>
    <row r="424" spans="1:74" x14ac:dyDescent="0.25">
      <c r="A424" s="16">
        <v>422</v>
      </c>
      <c r="B424" s="16">
        <v>3</v>
      </c>
      <c r="C424" s="31" t="s">
        <v>862</v>
      </c>
      <c r="D424" s="40">
        <f>ноябрь!D424-декабрь!E424</f>
        <v>480.26811487922708</v>
      </c>
      <c r="E424" s="40">
        <f t="shared" si="6"/>
        <v>0</v>
      </c>
      <c r="F424" s="36"/>
      <c r="G424" s="36"/>
      <c r="H424" s="36"/>
      <c r="I424" s="27"/>
      <c r="J424" s="36"/>
      <c r="K424" s="36"/>
      <c r="L424" s="36"/>
      <c r="M424" s="36"/>
      <c r="N424" s="36"/>
      <c r="O424" s="29"/>
      <c r="P424" s="36"/>
      <c r="Q424" s="29"/>
      <c r="R424" s="36"/>
      <c r="S424" s="36"/>
      <c r="T424" s="36"/>
      <c r="U424" s="36"/>
      <c r="V424" s="36"/>
      <c r="W424" s="36"/>
      <c r="X424" s="36"/>
      <c r="Y424" s="29"/>
      <c r="Z424" s="36"/>
      <c r="AA424" s="66"/>
      <c r="AB424" s="36"/>
      <c r="AC424" s="36"/>
      <c r="AD424" s="36"/>
      <c r="AE424" s="36"/>
      <c r="AF424" s="36"/>
      <c r="AG424" s="36"/>
      <c r="AH424" s="29"/>
      <c r="AI424" s="36"/>
      <c r="AJ424" s="29"/>
      <c r="AK424" s="36"/>
      <c r="AL424" s="36"/>
      <c r="AM424" s="36"/>
      <c r="AN424" s="29"/>
      <c r="AO424" s="36"/>
      <c r="AP424" s="29"/>
      <c r="AQ424" s="36"/>
      <c r="AR424" s="29"/>
      <c r="AS424" s="36"/>
      <c r="AT424" s="36"/>
      <c r="AU424" s="36"/>
      <c r="AV424" s="29"/>
      <c r="AW424" s="36"/>
      <c r="AX424" s="36"/>
      <c r="AY424" s="36"/>
      <c r="AZ424" s="29"/>
      <c r="BA424" s="36"/>
      <c r="BB424" s="36"/>
      <c r="BC424" s="36"/>
      <c r="BD424" s="36"/>
      <c r="BE424" s="36"/>
      <c r="BF424" s="36"/>
      <c r="BG424" s="36"/>
      <c r="BH424" s="36"/>
      <c r="BI424" s="36"/>
      <c r="BJ424" s="29"/>
      <c r="BK424" s="36"/>
      <c r="BL424" s="29"/>
      <c r="BM424" s="36"/>
      <c r="BN424" s="36"/>
      <c r="BO424" s="36"/>
      <c r="BP424" s="29"/>
      <c r="BQ424" s="36"/>
      <c r="BR424" s="29"/>
      <c r="BS424" s="36"/>
      <c r="BT424" s="36"/>
      <c r="BU424" s="36"/>
      <c r="BV424" s="36"/>
    </row>
    <row r="425" spans="1:74" x14ac:dyDescent="0.25">
      <c r="A425" s="16">
        <v>423</v>
      </c>
      <c r="B425" s="16">
        <v>2</v>
      </c>
      <c r="C425" s="31" t="s">
        <v>864</v>
      </c>
      <c r="D425" s="40">
        <f>ноябрь!D425-декабрь!E425</f>
        <v>653.88530122705311</v>
      </c>
      <c r="E425" s="40">
        <f t="shared" si="6"/>
        <v>0</v>
      </c>
      <c r="F425" s="36"/>
      <c r="G425" s="36"/>
      <c r="H425" s="36"/>
      <c r="I425" s="27"/>
      <c r="J425" s="36"/>
      <c r="K425" s="36"/>
      <c r="L425" s="36"/>
      <c r="M425" s="36"/>
      <c r="N425" s="36"/>
      <c r="O425" s="29"/>
      <c r="P425" s="36"/>
      <c r="Q425" s="29"/>
      <c r="R425" s="36"/>
      <c r="S425" s="36"/>
      <c r="T425" s="36"/>
      <c r="U425" s="36"/>
      <c r="V425" s="36"/>
      <c r="W425" s="36"/>
      <c r="X425" s="36"/>
      <c r="Y425" s="29"/>
      <c r="Z425" s="36"/>
      <c r="AA425" s="66"/>
      <c r="AB425" s="36"/>
      <c r="AC425" s="36"/>
      <c r="AD425" s="36"/>
      <c r="AE425" s="36"/>
      <c r="AF425" s="36"/>
      <c r="AG425" s="36"/>
      <c r="AH425" s="29"/>
      <c r="AI425" s="36"/>
      <c r="AJ425" s="29"/>
      <c r="AK425" s="36"/>
      <c r="AL425" s="36"/>
      <c r="AM425" s="36"/>
      <c r="AN425" s="29"/>
      <c r="AO425" s="36"/>
      <c r="AP425" s="29"/>
      <c r="AQ425" s="36"/>
      <c r="AR425" s="29"/>
      <c r="AS425" s="36"/>
      <c r="AT425" s="36"/>
      <c r="AU425" s="36"/>
      <c r="AV425" s="29"/>
      <c r="AW425" s="36"/>
      <c r="AX425" s="36"/>
      <c r="AY425" s="36"/>
      <c r="AZ425" s="29"/>
      <c r="BA425" s="36"/>
      <c r="BB425" s="36"/>
      <c r="BC425" s="36"/>
      <c r="BD425" s="36"/>
      <c r="BE425" s="36"/>
      <c r="BF425" s="36"/>
      <c r="BG425" s="36"/>
      <c r="BH425" s="36"/>
      <c r="BI425" s="36"/>
      <c r="BJ425" s="29"/>
      <c r="BK425" s="36"/>
      <c r="BL425" s="29"/>
      <c r="BM425" s="36"/>
      <c r="BN425" s="36"/>
      <c r="BO425" s="36"/>
      <c r="BP425" s="29"/>
      <c r="BQ425" s="36"/>
      <c r="BR425" s="29"/>
      <c r="BS425" s="36"/>
      <c r="BT425" s="36"/>
      <c r="BU425" s="36"/>
      <c r="BV425" s="36"/>
    </row>
    <row r="426" spans="1:74" x14ac:dyDescent="0.25">
      <c r="A426" s="16">
        <v>424</v>
      </c>
      <c r="B426" s="16">
        <v>2</v>
      </c>
      <c r="C426" s="31" t="s">
        <v>865</v>
      </c>
      <c r="D426" s="40">
        <f>ноябрь!D426-декабрь!E426</f>
        <v>173.54130019323668</v>
      </c>
      <c r="E426" s="40">
        <f t="shared" si="6"/>
        <v>0</v>
      </c>
      <c r="F426" s="36"/>
      <c r="G426" s="36"/>
      <c r="H426" s="36"/>
      <c r="I426" s="27"/>
      <c r="J426" s="36"/>
      <c r="K426" s="36"/>
      <c r="L426" s="36"/>
      <c r="M426" s="36"/>
      <c r="N426" s="36"/>
      <c r="O426" s="29"/>
      <c r="P426" s="36"/>
      <c r="Q426" s="29"/>
      <c r="R426" s="36"/>
      <c r="S426" s="36"/>
      <c r="T426" s="36"/>
      <c r="U426" s="36"/>
      <c r="V426" s="36"/>
      <c r="W426" s="36"/>
      <c r="X426" s="36"/>
      <c r="Y426" s="29"/>
      <c r="Z426" s="36"/>
      <c r="AA426" s="66"/>
      <c r="AB426" s="36"/>
      <c r="AC426" s="36"/>
      <c r="AD426" s="36"/>
      <c r="AE426" s="36"/>
      <c r="AF426" s="36"/>
      <c r="AG426" s="36"/>
      <c r="AH426" s="29"/>
      <c r="AI426" s="36"/>
      <c r="AJ426" s="29"/>
      <c r="AK426" s="36"/>
      <c r="AL426" s="36"/>
      <c r="AM426" s="36"/>
      <c r="AN426" s="29"/>
      <c r="AO426" s="36"/>
      <c r="AP426" s="29"/>
      <c r="AQ426" s="36"/>
      <c r="AR426" s="29"/>
      <c r="AS426" s="36"/>
      <c r="AT426" s="36"/>
      <c r="AU426" s="36"/>
      <c r="AV426" s="29"/>
      <c r="AW426" s="36"/>
      <c r="AX426" s="36"/>
      <c r="AY426" s="36"/>
      <c r="AZ426" s="29"/>
      <c r="BA426" s="36"/>
      <c r="BB426" s="36"/>
      <c r="BC426" s="36"/>
      <c r="BD426" s="36"/>
      <c r="BE426" s="36"/>
      <c r="BF426" s="36"/>
      <c r="BG426" s="36"/>
      <c r="BH426" s="36"/>
      <c r="BI426" s="36"/>
      <c r="BJ426" s="29"/>
      <c r="BK426" s="36"/>
      <c r="BL426" s="29"/>
      <c r="BM426" s="36"/>
      <c r="BN426" s="36"/>
      <c r="BO426" s="36"/>
      <c r="BP426" s="29"/>
      <c r="BQ426" s="36"/>
      <c r="BR426" s="29"/>
      <c r="BS426" s="36"/>
      <c r="BT426" s="36"/>
      <c r="BU426" s="36"/>
      <c r="BV426" s="36"/>
    </row>
    <row r="427" spans="1:74" x14ac:dyDescent="0.25">
      <c r="A427" s="16">
        <v>425</v>
      </c>
      <c r="B427" s="16">
        <v>2</v>
      </c>
      <c r="C427" s="31" t="s">
        <v>866</v>
      </c>
      <c r="D427" s="40">
        <f>ноябрь!D427-декабрь!E427</f>
        <v>144.47330514009661</v>
      </c>
      <c r="E427" s="40">
        <f t="shared" si="6"/>
        <v>0</v>
      </c>
      <c r="F427" s="36"/>
      <c r="G427" s="36"/>
      <c r="H427" s="36"/>
      <c r="I427" s="27"/>
      <c r="J427" s="36"/>
      <c r="K427" s="36"/>
      <c r="L427" s="36"/>
      <c r="M427" s="36"/>
      <c r="N427" s="36"/>
      <c r="O427" s="29"/>
      <c r="P427" s="36"/>
      <c r="Q427" s="29"/>
      <c r="R427" s="36"/>
      <c r="S427" s="36"/>
      <c r="T427" s="36"/>
      <c r="U427" s="36"/>
      <c r="V427" s="36"/>
      <c r="W427" s="36"/>
      <c r="X427" s="36"/>
      <c r="Y427" s="29"/>
      <c r="Z427" s="36"/>
      <c r="AA427" s="66"/>
      <c r="AB427" s="36"/>
      <c r="AC427" s="36"/>
      <c r="AD427" s="36"/>
      <c r="AE427" s="36"/>
      <c r="AF427" s="36"/>
      <c r="AG427" s="36"/>
      <c r="AH427" s="29"/>
      <c r="AI427" s="36"/>
      <c r="AJ427" s="29"/>
      <c r="AK427" s="36"/>
      <c r="AL427" s="36"/>
      <c r="AM427" s="36"/>
      <c r="AN427" s="29"/>
      <c r="AO427" s="36"/>
      <c r="AP427" s="29"/>
      <c r="AQ427" s="36"/>
      <c r="AR427" s="29"/>
      <c r="AS427" s="36"/>
      <c r="AT427" s="36"/>
      <c r="AU427" s="36"/>
      <c r="AV427" s="29"/>
      <c r="AW427" s="36"/>
      <c r="AX427" s="36"/>
      <c r="AY427" s="36"/>
      <c r="AZ427" s="29"/>
      <c r="BA427" s="36"/>
      <c r="BB427" s="36"/>
      <c r="BC427" s="36"/>
      <c r="BD427" s="36"/>
      <c r="BE427" s="36"/>
      <c r="BF427" s="36"/>
      <c r="BG427" s="36"/>
      <c r="BH427" s="36"/>
      <c r="BI427" s="36"/>
      <c r="BJ427" s="29"/>
      <c r="BK427" s="36"/>
      <c r="BL427" s="29"/>
      <c r="BM427" s="36"/>
      <c r="BN427" s="36"/>
      <c r="BO427" s="36"/>
      <c r="BP427" s="29"/>
      <c r="BQ427" s="36"/>
      <c r="BR427" s="29"/>
      <c r="BS427" s="36"/>
      <c r="BT427" s="36"/>
      <c r="BU427" s="36"/>
      <c r="BV427" s="36"/>
    </row>
    <row r="428" spans="1:74" x14ac:dyDescent="0.25">
      <c r="A428" s="16">
        <v>426</v>
      </c>
      <c r="B428" s="16">
        <v>2</v>
      </c>
      <c r="C428" s="31" t="s">
        <v>867</v>
      </c>
      <c r="D428" s="40">
        <f>ноябрь!D428-декабрь!E428</f>
        <v>1642.4300023285025</v>
      </c>
      <c r="E428" s="40">
        <f t="shared" si="6"/>
        <v>0</v>
      </c>
      <c r="F428" s="36"/>
      <c r="G428" s="36"/>
      <c r="H428" s="36"/>
      <c r="I428" s="27"/>
      <c r="J428" s="36"/>
      <c r="K428" s="36"/>
      <c r="L428" s="36"/>
      <c r="M428" s="36"/>
      <c r="N428" s="36"/>
      <c r="O428" s="29"/>
      <c r="P428" s="36"/>
      <c r="Q428" s="29"/>
      <c r="R428" s="36"/>
      <c r="S428" s="36"/>
      <c r="T428" s="36"/>
      <c r="U428" s="36"/>
      <c r="V428" s="36"/>
      <c r="W428" s="36"/>
      <c r="X428" s="36"/>
      <c r="Y428" s="29"/>
      <c r="Z428" s="36"/>
      <c r="AA428" s="66"/>
      <c r="AB428" s="36"/>
      <c r="AC428" s="36"/>
      <c r="AD428" s="36"/>
      <c r="AE428" s="36"/>
      <c r="AF428" s="36"/>
      <c r="AG428" s="36"/>
      <c r="AH428" s="29"/>
      <c r="AI428" s="36"/>
      <c r="AJ428" s="29"/>
      <c r="AK428" s="36"/>
      <c r="AL428" s="36"/>
      <c r="AM428" s="36"/>
      <c r="AN428" s="29"/>
      <c r="AO428" s="36"/>
      <c r="AP428" s="29"/>
      <c r="AQ428" s="36"/>
      <c r="AR428" s="29"/>
      <c r="AS428" s="36"/>
      <c r="AT428" s="36"/>
      <c r="AU428" s="36"/>
      <c r="AV428" s="29"/>
      <c r="AW428" s="36"/>
      <c r="AX428" s="36"/>
      <c r="AY428" s="36"/>
      <c r="AZ428" s="29"/>
      <c r="BA428" s="36"/>
      <c r="BB428" s="36"/>
      <c r="BC428" s="36"/>
      <c r="BD428" s="36"/>
      <c r="BE428" s="36"/>
      <c r="BF428" s="36"/>
      <c r="BG428" s="36"/>
      <c r="BH428" s="36"/>
      <c r="BI428" s="36"/>
      <c r="BJ428" s="29"/>
      <c r="BK428" s="36"/>
      <c r="BL428" s="29"/>
      <c r="BM428" s="36"/>
      <c r="BN428" s="36"/>
      <c r="BO428" s="36"/>
      <c r="BP428" s="29"/>
      <c r="BQ428" s="36"/>
      <c r="BR428" s="29"/>
      <c r="BS428" s="36"/>
      <c r="BT428" s="36"/>
      <c r="BU428" s="36"/>
      <c r="BV428" s="36"/>
    </row>
    <row r="429" spans="1:74" x14ac:dyDescent="0.25">
      <c r="A429" s="16">
        <v>427</v>
      </c>
      <c r="B429" s="16">
        <v>2</v>
      </c>
      <c r="C429" s="31" t="s">
        <v>868</v>
      </c>
      <c r="D429" s="40">
        <f>ноябрь!D429-декабрь!E429</f>
        <v>1839.2025351594202</v>
      </c>
      <c r="E429" s="40">
        <f t="shared" si="6"/>
        <v>0</v>
      </c>
      <c r="F429" s="36"/>
      <c r="G429" s="36"/>
      <c r="H429" s="36"/>
      <c r="I429" s="27"/>
      <c r="J429" s="36"/>
      <c r="K429" s="36"/>
      <c r="L429" s="36"/>
      <c r="M429" s="36"/>
      <c r="N429" s="36"/>
      <c r="O429" s="29"/>
      <c r="P429" s="36"/>
      <c r="Q429" s="29"/>
      <c r="R429" s="36"/>
      <c r="S429" s="36"/>
      <c r="T429" s="36"/>
      <c r="U429" s="36"/>
      <c r="V429" s="36"/>
      <c r="W429" s="36"/>
      <c r="X429" s="36"/>
      <c r="Y429" s="29"/>
      <c r="Z429" s="36"/>
      <c r="AA429" s="66"/>
      <c r="AB429" s="36"/>
      <c r="AC429" s="36"/>
      <c r="AD429" s="36"/>
      <c r="AE429" s="36"/>
      <c r="AF429" s="36"/>
      <c r="AG429" s="36"/>
      <c r="AH429" s="29"/>
      <c r="AI429" s="36"/>
      <c r="AJ429" s="29"/>
      <c r="AK429" s="36"/>
      <c r="AL429" s="36"/>
      <c r="AM429" s="36"/>
      <c r="AN429" s="29"/>
      <c r="AO429" s="36"/>
      <c r="AP429" s="29"/>
      <c r="AQ429" s="36"/>
      <c r="AR429" s="29"/>
      <c r="AS429" s="36"/>
      <c r="AT429" s="36"/>
      <c r="AU429" s="36"/>
      <c r="AV429" s="29"/>
      <c r="AW429" s="36"/>
      <c r="AX429" s="36"/>
      <c r="AY429" s="36"/>
      <c r="AZ429" s="29"/>
      <c r="BA429" s="36"/>
      <c r="BB429" s="36"/>
      <c r="BC429" s="36"/>
      <c r="BD429" s="36"/>
      <c r="BE429" s="36"/>
      <c r="BF429" s="36"/>
      <c r="BG429" s="36"/>
      <c r="BH429" s="36"/>
      <c r="BI429" s="36"/>
      <c r="BJ429" s="29"/>
      <c r="BK429" s="36"/>
      <c r="BL429" s="29"/>
      <c r="BM429" s="36"/>
      <c r="BN429" s="36"/>
      <c r="BO429" s="36"/>
      <c r="BP429" s="29"/>
      <c r="BQ429" s="36"/>
      <c r="BR429" s="29"/>
      <c r="BS429" s="36"/>
      <c r="BT429" s="36"/>
      <c r="BU429" s="36"/>
      <c r="BV429" s="36"/>
    </row>
    <row r="430" spans="1:74" x14ac:dyDescent="0.25">
      <c r="A430" s="16">
        <v>428</v>
      </c>
      <c r="B430" s="16">
        <v>2</v>
      </c>
      <c r="C430" s="31" t="s">
        <v>869</v>
      </c>
      <c r="D430" s="40">
        <f>ноябрь!D430-декабрь!E430</f>
        <v>1725.7556222608694</v>
      </c>
      <c r="E430" s="40">
        <f t="shared" si="6"/>
        <v>0</v>
      </c>
      <c r="F430" s="36"/>
      <c r="G430" s="36"/>
      <c r="H430" s="36"/>
      <c r="I430" s="27"/>
      <c r="J430" s="36"/>
      <c r="K430" s="36"/>
      <c r="L430" s="36"/>
      <c r="M430" s="36"/>
      <c r="N430" s="36"/>
      <c r="O430" s="29"/>
      <c r="P430" s="36"/>
      <c r="Q430" s="29"/>
      <c r="R430" s="36"/>
      <c r="S430" s="36"/>
      <c r="T430" s="36"/>
      <c r="U430" s="36"/>
      <c r="V430" s="36"/>
      <c r="W430" s="36"/>
      <c r="X430" s="36"/>
      <c r="Y430" s="29"/>
      <c r="Z430" s="36"/>
      <c r="AA430" s="66"/>
      <c r="AB430" s="36"/>
      <c r="AC430" s="36"/>
      <c r="AD430" s="36"/>
      <c r="AE430" s="36"/>
      <c r="AF430" s="36"/>
      <c r="AG430" s="36"/>
      <c r="AH430" s="29"/>
      <c r="AI430" s="36"/>
      <c r="AJ430" s="29"/>
      <c r="AK430" s="36"/>
      <c r="AL430" s="36"/>
      <c r="AM430" s="36"/>
      <c r="AN430" s="29"/>
      <c r="AO430" s="36"/>
      <c r="AP430" s="29"/>
      <c r="AQ430" s="36"/>
      <c r="AR430" s="29"/>
      <c r="AS430" s="36"/>
      <c r="AT430" s="36"/>
      <c r="AU430" s="36"/>
      <c r="AV430" s="29"/>
      <c r="AW430" s="36"/>
      <c r="AX430" s="36"/>
      <c r="AY430" s="36"/>
      <c r="AZ430" s="29"/>
      <c r="BA430" s="36"/>
      <c r="BB430" s="36"/>
      <c r="BC430" s="36"/>
      <c r="BD430" s="36"/>
      <c r="BE430" s="36"/>
      <c r="BF430" s="36"/>
      <c r="BG430" s="36"/>
      <c r="BH430" s="36"/>
      <c r="BI430" s="36"/>
      <c r="BJ430" s="29"/>
      <c r="BK430" s="36"/>
      <c r="BL430" s="29"/>
      <c r="BM430" s="36"/>
      <c r="BN430" s="36"/>
      <c r="BO430" s="36"/>
      <c r="BP430" s="29"/>
      <c r="BQ430" s="36"/>
      <c r="BR430" s="29"/>
      <c r="BS430" s="36"/>
      <c r="BT430" s="36"/>
      <c r="BU430" s="36"/>
      <c r="BV430" s="36"/>
    </row>
    <row r="431" spans="1:74" x14ac:dyDescent="0.25">
      <c r="A431" s="16">
        <v>429</v>
      </c>
      <c r="B431" s="16">
        <v>2</v>
      </c>
      <c r="C431" s="31" t="s">
        <v>870</v>
      </c>
      <c r="D431" s="40">
        <f>ноябрь!D431-декабрь!E431</f>
        <v>1585.2581471594203</v>
      </c>
      <c r="E431" s="40">
        <f t="shared" si="6"/>
        <v>0</v>
      </c>
      <c r="F431" s="36"/>
      <c r="G431" s="36"/>
      <c r="H431" s="36"/>
      <c r="I431" s="27"/>
      <c r="J431" s="36"/>
      <c r="K431" s="36"/>
      <c r="L431" s="36"/>
      <c r="M431" s="36"/>
      <c r="N431" s="36"/>
      <c r="O431" s="29"/>
      <c r="P431" s="36"/>
      <c r="Q431" s="29"/>
      <c r="R431" s="36"/>
      <c r="S431" s="36"/>
      <c r="T431" s="36"/>
      <c r="U431" s="36"/>
      <c r="V431" s="36"/>
      <c r="W431" s="36"/>
      <c r="X431" s="36"/>
      <c r="Y431" s="29"/>
      <c r="Z431" s="36"/>
      <c r="AA431" s="66"/>
      <c r="AB431" s="36"/>
      <c r="AC431" s="36"/>
      <c r="AD431" s="36"/>
      <c r="AE431" s="36"/>
      <c r="AF431" s="36"/>
      <c r="AG431" s="36"/>
      <c r="AH431" s="29"/>
      <c r="AI431" s="36"/>
      <c r="AJ431" s="29"/>
      <c r="AK431" s="36"/>
      <c r="AL431" s="36"/>
      <c r="AM431" s="36"/>
      <c r="AN431" s="29"/>
      <c r="AO431" s="36"/>
      <c r="AP431" s="29"/>
      <c r="AQ431" s="36"/>
      <c r="AR431" s="29"/>
      <c r="AS431" s="36"/>
      <c r="AT431" s="36"/>
      <c r="AU431" s="36"/>
      <c r="AV431" s="29"/>
      <c r="AW431" s="36"/>
      <c r="AX431" s="36"/>
      <c r="AY431" s="36"/>
      <c r="AZ431" s="29"/>
      <c r="BA431" s="36"/>
      <c r="BB431" s="36"/>
      <c r="BC431" s="36"/>
      <c r="BD431" s="36"/>
      <c r="BE431" s="36"/>
      <c r="BF431" s="36"/>
      <c r="BG431" s="36"/>
      <c r="BH431" s="36"/>
      <c r="BI431" s="36"/>
      <c r="BJ431" s="29"/>
      <c r="BK431" s="36"/>
      <c r="BL431" s="29"/>
      <c r="BM431" s="36"/>
      <c r="BN431" s="36"/>
      <c r="BO431" s="36"/>
      <c r="BP431" s="29"/>
      <c r="BQ431" s="36"/>
      <c r="BR431" s="29"/>
      <c r="BS431" s="36"/>
      <c r="BT431" s="36"/>
      <c r="BU431" s="36"/>
      <c r="BV431" s="36"/>
    </row>
    <row r="432" spans="1:74" x14ac:dyDescent="0.25">
      <c r="A432" s="16">
        <v>430</v>
      </c>
      <c r="B432" s="16">
        <v>1</v>
      </c>
      <c r="C432" s="31" t="s">
        <v>871</v>
      </c>
      <c r="D432" s="40">
        <f>ноябрь!D432-декабрь!E432</f>
        <v>699.95635593623194</v>
      </c>
      <c r="E432" s="40">
        <f t="shared" si="6"/>
        <v>0</v>
      </c>
      <c r="F432" s="36"/>
      <c r="G432" s="36"/>
      <c r="H432" s="36"/>
      <c r="I432" s="27"/>
      <c r="J432" s="36"/>
      <c r="K432" s="36"/>
      <c r="L432" s="36"/>
      <c r="M432" s="36"/>
      <c r="N432" s="36"/>
      <c r="O432" s="29"/>
      <c r="P432" s="36"/>
      <c r="Q432" s="29"/>
      <c r="R432" s="36"/>
      <c r="S432" s="36"/>
      <c r="T432" s="36"/>
      <c r="U432" s="36"/>
      <c r="V432" s="36"/>
      <c r="W432" s="36"/>
      <c r="X432" s="36"/>
      <c r="Y432" s="29"/>
      <c r="Z432" s="36"/>
      <c r="AA432" s="66"/>
      <c r="AB432" s="36"/>
      <c r="AC432" s="36"/>
      <c r="AD432" s="36"/>
      <c r="AE432" s="36"/>
      <c r="AF432" s="36"/>
      <c r="AG432" s="36"/>
      <c r="AH432" s="29"/>
      <c r="AI432" s="36"/>
      <c r="AJ432" s="29"/>
      <c r="AK432" s="36"/>
      <c r="AL432" s="36"/>
      <c r="AM432" s="36"/>
      <c r="AN432" s="29"/>
      <c r="AO432" s="36"/>
      <c r="AP432" s="29"/>
      <c r="AQ432" s="36"/>
      <c r="AR432" s="29"/>
      <c r="AS432" s="36"/>
      <c r="AT432" s="36"/>
      <c r="AU432" s="36"/>
      <c r="AV432" s="29"/>
      <c r="AW432" s="36"/>
      <c r="AX432" s="36"/>
      <c r="AY432" s="36"/>
      <c r="AZ432" s="29"/>
      <c r="BA432" s="36"/>
      <c r="BB432" s="36"/>
      <c r="BC432" s="36"/>
      <c r="BD432" s="36"/>
      <c r="BE432" s="36"/>
      <c r="BF432" s="36"/>
      <c r="BG432" s="36"/>
      <c r="BH432" s="36"/>
      <c r="BI432" s="36"/>
      <c r="BJ432" s="29"/>
      <c r="BK432" s="36"/>
      <c r="BL432" s="29"/>
      <c r="BM432" s="36"/>
      <c r="BN432" s="36"/>
      <c r="BO432" s="36"/>
      <c r="BP432" s="29"/>
      <c r="BQ432" s="36"/>
      <c r="BR432" s="29"/>
      <c r="BS432" s="36"/>
      <c r="BT432" s="36"/>
      <c r="BU432" s="36"/>
      <c r="BV432" s="36"/>
    </row>
    <row r="433" spans="1:74" x14ac:dyDescent="0.25">
      <c r="A433" s="16">
        <v>431</v>
      </c>
      <c r="B433" s="16">
        <v>1</v>
      </c>
      <c r="C433" s="31" t="s">
        <v>872</v>
      </c>
      <c r="D433" s="40">
        <f>ноябрь!D433-декабрь!E433</f>
        <v>508.21389800000014</v>
      </c>
      <c r="E433" s="40">
        <f t="shared" si="6"/>
        <v>0</v>
      </c>
      <c r="F433" s="36"/>
      <c r="G433" s="36"/>
      <c r="H433" s="36"/>
      <c r="I433" s="27"/>
      <c r="J433" s="36"/>
      <c r="K433" s="36"/>
      <c r="L433" s="36"/>
      <c r="M433" s="36"/>
      <c r="N433" s="36"/>
      <c r="O433" s="29"/>
      <c r="P433" s="36"/>
      <c r="Q433" s="29"/>
      <c r="R433" s="36"/>
      <c r="S433" s="36"/>
      <c r="T433" s="36"/>
      <c r="U433" s="36"/>
      <c r="V433" s="36"/>
      <c r="W433" s="36"/>
      <c r="X433" s="36"/>
      <c r="Y433" s="29"/>
      <c r="Z433" s="36"/>
      <c r="AA433" s="66"/>
      <c r="AB433" s="36"/>
      <c r="AC433" s="36"/>
      <c r="AD433" s="36"/>
      <c r="AE433" s="36"/>
      <c r="AF433" s="36"/>
      <c r="AG433" s="36"/>
      <c r="AH433" s="29"/>
      <c r="AI433" s="36"/>
      <c r="AJ433" s="29"/>
      <c r="AK433" s="36"/>
      <c r="AL433" s="36"/>
      <c r="AM433" s="36"/>
      <c r="AN433" s="29"/>
      <c r="AO433" s="36"/>
      <c r="AP433" s="29"/>
      <c r="AQ433" s="36"/>
      <c r="AR433" s="29"/>
      <c r="AS433" s="36"/>
      <c r="AT433" s="36"/>
      <c r="AU433" s="36"/>
      <c r="AV433" s="29"/>
      <c r="AW433" s="36"/>
      <c r="AX433" s="36"/>
      <c r="AY433" s="36"/>
      <c r="AZ433" s="29"/>
      <c r="BA433" s="36"/>
      <c r="BB433" s="36"/>
      <c r="BC433" s="36"/>
      <c r="BD433" s="36"/>
      <c r="BE433" s="36"/>
      <c r="BF433" s="36"/>
      <c r="BG433" s="36"/>
      <c r="BH433" s="36"/>
      <c r="BI433" s="36"/>
      <c r="BJ433" s="29"/>
      <c r="BK433" s="36"/>
      <c r="BL433" s="29"/>
      <c r="BM433" s="36"/>
      <c r="BN433" s="36"/>
      <c r="BO433" s="36"/>
      <c r="BP433" s="29"/>
      <c r="BQ433" s="36"/>
      <c r="BR433" s="29"/>
      <c r="BS433" s="36"/>
      <c r="BT433" s="36"/>
      <c r="BU433" s="36"/>
      <c r="BV433" s="36"/>
    </row>
    <row r="434" spans="1:74" x14ac:dyDescent="0.25">
      <c r="A434" s="16">
        <v>432</v>
      </c>
      <c r="B434" s="16">
        <v>1</v>
      </c>
      <c r="C434" s="31" t="s">
        <v>873</v>
      </c>
      <c r="D434" s="40">
        <f>ноябрь!D434-декабрь!E434</f>
        <v>371.44888740096621</v>
      </c>
      <c r="E434" s="40">
        <f t="shared" si="6"/>
        <v>0</v>
      </c>
      <c r="F434" s="36"/>
      <c r="G434" s="36"/>
      <c r="H434" s="36"/>
      <c r="I434" s="27"/>
      <c r="J434" s="36"/>
      <c r="K434" s="36"/>
      <c r="L434" s="36"/>
      <c r="M434" s="36"/>
      <c r="N434" s="36"/>
      <c r="O434" s="29"/>
      <c r="P434" s="36"/>
      <c r="Q434" s="29"/>
      <c r="R434" s="36"/>
      <c r="S434" s="36"/>
      <c r="T434" s="36"/>
      <c r="U434" s="36"/>
      <c r="V434" s="36"/>
      <c r="W434" s="36"/>
      <c r="X434" s="36"/>
      <c r="Y434" s="29"/>
      <c r="Z434" s="36"/>
      <c r="AA434" s="66"/>
      <c r="AB434" s="36"/>
      <c r="AC434" s="36"/>
      <c r="AD434" s="36"/>
      <c r="AE434" s="36"/>
      <c r="AF434" s="36"/>
      <c r="AG434" s="36"/>
      <c r="AH434" s="29"/>
      <c r="AI434" s="36"/>
      <c r="AJ434" s="29"/>
      <c r="AK434" s="36"/>
      <c r="AL434" s="36"/>
      <c r="AM434" s="36"/>
      <c r="AN434" s="29"/>
      <c r="AO434" s="36"/>
      <c r="AP434" s="29"/>
      <c r="AQ434" s="36"/>
      <c r="AR434" s="29"/>
      <c r="AS434" s="36"/>
      <c r="AT434" s="36"/>
      <c r="AU434" s="36"/>
      <c r="AV434" s="29"/>
      <c r="AW434" s="36"/>
      <c r="AX434" s="36"/>
      <c r="AY434" s="36"/>
      <c r="AZ434" s="29"/>
      <c r="BA434" s="36"/>
      <c r="BB434" s="36"/>
      <c r="BC434" s="36"/>
      <c r="BD434" s="36"/>
      <c r="BE434" s="36"/>
      <c r="BF434" s="36"/>
      <c r="BG434" s="36"/>
      <c r="BH434" s="36"/>
      <c r="BI434" s="36"/>
      <c r="BJ434" s="29"/>
      <c r="BK434" s="36"/>
      <c r="BL434" s="29"/>
      <c r="BM434" s="36"/>
      <c r="BN434" s="36"/>
      <c r="BO434" s="36"/>
      <c r="BP434" s="29"/>
      <c r="BQ434" s="36"/>
      <c r="BR434" s="29"/>
      <c r="BS434" s="36"/>
      <c r="BT434" s="36"/>
      <c r="BU434" s="36"/>
      <c r="BV434" s="36"/>
    </row>
    <row r="435" spans="1:74" x14ac:dyDescent="0.25">
      <c r="A435" s="16">
        <v>433</v>
      </c>
      <c r="B435" s="16">
        <v>1</v>
      </c>
      <c r="C435" s="31" t="s">
        <v>874</v>
      </c>
      <c r="D435" s="40">
        <f>ноябрь!D435-декабрь!E435</f>
        <v>282.85371904347824</v>
      </c>
      <c r="E435" s="40">
        <f t="shared" si="6"/>
        <v>0</v>
      </c>
      <c r="F435" s="36"/>
      <c r="G435" s="36"/>
      <c r="H435" s="36"/>
      <c r="I435" s="27"/>
      <c r="J435" s="36"/>
      <c r="K435" s="36"/>
      <c r="L435" s="36"/>
      <c r="M435" s="36"/>
      <c r="N435" s="36"/>
      <c r="O435" s="29"/>
      <c r="P435" s="36"/>
      <c r="Q435" s="29"/>
      <c r="R435" s="36"/>
      <c r="S435" s="36"/>
      <c r="T435" s="36"/>
      <c r="U435" s="36"/>
      <c r="V435" s="36"/>
      <c r="W435" s="36"/>
      <c r="X435" s="36"/>
      <c r="Y435" s="29"/>
      <c r="Z435" s="36"/>
      <c r="AA435" s="66"/>
      <c r="AB435" s="36"/>
      <c r="AC435" s="36"/>
      <c r="AD435" s="36"/>
      <c r="AE435" s="36"/>
      <c r="AF435" s="36"/>
      <c r="AG435" s="36"/>
      <c r="AH435" s="29"/>
      <c r="AI435" s="36"/>
      <c r="AJ435" s="29"/>
      <c r="AK435" s="36"/>
      <c r="AL435" s="36"/>
      <c r="AM435" s="36"/>
      <c r="AN435" s="29"/>
      <c r="AO435" s="36"/>
      <c r="AP435" s="29"/>
      <c r="AQ435" s="36"/>
      <c r="AR435" s="29"/>
      <c r="AS435" s="36"/>
      <c r="AT435" s="36"/>
      <c r="AU435" s="36"/>
      <c r="AV435" s="29"/>
      <c r="AW435" s="36"/>
      <c r="AX435" s="36"/>
      <c r="AY435" s="36"/>
      <c r="AZ435" s="29"/>
      <c r="BA435" s="36"/>
      <c r="BB435" s="36"/>
      <c r="BC435" s="36"/>
      <c r="BD435" s="36"/>
      <c r="BE435" s="36"/>
      <c r="BF435" s="36"/>
      <c r="BG435" s="36"/>
      <c r="BH435" s="36"/>
      <c r="BI435" s="36"/>
      <c r="BJ435" s="29"/>
      <c r="BK435" s="36"/>
      <c r="BL435" s="29"/>
      <c r="BM435" s="36"/>
      <c r="BN435" s="36"/>
      <c r="BO435" s="36"/>
      <c r="BP435" s="29"/>
      <c r="BQ435" s="36"/>
      <c r="BR435" s="29"/>
      <c r="BS435" s="36"/>
      <c r="BT435" s="36"/>
      <c r="BU435" s="36"/>
      <c r="BV435" s="36"/>
    </row>
    <row r="436" spans="1:74" x14ac:dyDescent="0.25">
      <c r="A436" s="16">
        <v>434</v>
      </c>
      <c r="B436" s="16">
        <v>1</v>
      </c>
      <c r="C436" s="31" t="s">
        <v>875</v>
      </c>
      <c r="D436" s="40">
        <f>ноябрь!D436-декабрь!E436</f>
        <v>190.60322561352655</v>
      </c>
      <c r="E436" s="40">
        <f t="shared" si="6"/>
        <v>0</v>
      </c>
      <c r="F436" s="36"/>
      <c r="G436" s="36"/>
      <c r="H436" s="36"/>
      <c r="I436" s="27"/>
      <c r="J436" s="36"/>
      <c r="K436" s="36"/>
      <c r="L436" s="36"/>
      <c r="M436" s="36"/>
      <c r="N436" s="36"/>
      <c r="O436" s="29"/>
      <c r="P436" s="36"/>
      <c r="Q436" s="29"/>
      <c r="R436" s="36"/>
      <c r="S436" s="36"/>
      <c r="T436" s="36"/>
      <c r="U436" s="36"/>
      <c r="V436" s="36"/>
      <c r="W436" s="36"/>
      <c r="X436" s="36"/>
      <c r="Y436" s="29"/>
      <c r="Z436" s="36"/>
      <c r="AA436" s="66"/>
      <c r="AB436" s="36"/>
      <c r="AC436" s="36"/>
      <c r="AD436" s="36"/>
      <c r="AE436" s="36"/>
      <c r="AF436" s="36"/>
      <c r="AG436" s="36"/>
      <c r="AH436" s="29"/>
      <c r="AI436" s="36"/>
      <c r="AJ436" s="29"/>
      <c r="AK436" s="36"/>
      <c r="AL436" s="36"/>
      <c r="AM436" s="36"/>
      <c r="AN436" s="29"/>
      <c r="AO436" s="36"/>
      <c r="AP436" s="29"/>
      <c r="AQ436" s="36"/>
      <c r="AR436" s="29"/>
      <c r="AS436" s="36"/>
      <c r="AT436" s="36"/>
      <c r="AU436" s="36"/>
      <c r="AV436" s="29"/>
      <c r="AW436" s="36"/>
      <c r="AX436" s="36"/>
      <c r="AY436" s="36"/>
      <c r="AZ436" s="29"/>
      <c r="BA436" s="36"/>
      <c r="BB436" s="36"/>
      <c r="BC436" s="36"/>
      <c r="BD436" s="36"/>
      <c r="BE436" s="36"/>
      <c r="BF436" s="36"/>
      <c r="BG436" s="36"/>
      <c r="BH436" s="36"/>
      <c r="BI436" s="36"/>
      <c r="BJ436" s="29"/>
      <c r="BK436" s="36"/>
      <c r="BL436" s="29"/>
      <c r="BM436" s="36"/>
      <c r="BN436" s="36"/>
      <c r="BO436" s="36"/>
      <c r="BP436" s="29"/>
      <c r="BQ436" s="36"/>
      <c r="BR436" s="29"/>
      <c r="BS436" s="36"/>
      <c r="BT436" s="36"/>
      <c r="BU436" s="36"/>
      <c r="BV436" s="36"/>
    </row>
    <row r="437" spans="1:74" x14ac:dyDescent="0.25">
      <c r="A437" s="16">
        <v>435</v>
      </c>
      <c r="B437" s="16">
        <v>1</v>
      </c>
      <c r="C437" s="31" t="s">
        <v>876</v>
      </c>
      <c r="D437" s="40">
        <f>ноябрь!D437-декабрь!E437</f>
        <v>569.80664172946854</v>
      </c>
      <c r="E437" s="40">
        <f t="shared" si="6"/>
        <v>0</v>
      </c>
      <c r="F437" s="36"/>
      <c r="G437" s="36"/>
      <c r="H437" s="36"/>
      <c r="I437" s="27"/>
      <c r="J437" s="36"/>
      <c r="K437" s="36"/>
      <c r="L437" s="36"/>
      <c r="M437" s="36"/>
      <c r="N437" s="36"/>
      <c r="O437" s="29"/>
      <c r="P437" s="36"/>
      <c r="Q437" s="29"/>
      <c r="R437" s="36"/>
      <c r="S437" s="36"/>
      <c r="T437" s="36"/>
      <c r="U437" s="36"/>
      <c r="V437" s="36"/>
      <c r="W437" s="36"/>
      <c r="X437" s="36"/>
      <c r="Y437" s="29"/>
      <c r="Z437" s="36"/>
      <c r="AA437" s="66"/>
      <c r="AB437" s="36"/>
      <c r="AC437" s="36"/>
      <c r="AD437" s="36"/>
      <c r="AE437" s="36"/>
      <c r="AF437" s="36"/>
      <c r="AG437" s="36"/>
      <c r="AH437" s="29"/>
      <c r="AI437" s="36"/>
      <c r="AJ437" s="29"/>
      <c r="AK437" s="36"/>
      <c r="AL437" s="36"/>
      <c r="AM437" s="36"/>
      <c r="AN437" s="29"/>
      <c r="AO437" s="36"/>
      <c r="AP437" s="29"/>
      <c r="AQ437" s="36"/>
      <c r="AR437" s="29"/>
      <c r="AS437" s="36"/>
      <c r="AT437" s="36"/>
      <c r="AU437" s="36"/>
      <c r="AV437" s="29"/>
      <c r="AW437" s="36"/>
      <c r="AX437" s="36"/>
      <c r="AY437" s="36"/>
      <c r="AZ437" s="29"/>
      <c r="BA437" s="36"/>
      <c r="BB437" s="36"/>
      <c r="BC437" s="36"/>
      <c r="BD437" s="36"/>
      <c r="BE437" s="36"/>
      <c r="BF437" s="36"/>
      <c r="BG437" s="36"/>
      <c r="BH437" s="36"/>
      <c r="BI437" s="36"/>
      <c r="BJ437" s="29"/>
      <c r="BK437" s="36"/>
      <c r="BL437" s="29"/>
      <c r="BM437" s="36"/>
      <c r="BN437" s="36"/>
      <c r="BO437" s="36"/>
      <c r="BP437" s="29"/>
      <c r="BQ437" s="36"/>
      <c r="BR437" s="29"/>
      <c r="BS437" s="36"/>
      <c r="BT437" s="36"/>
      <c r="BU437" s="36"/>
      <c r="BV437" s="36"/>
    </row>
    <row r="438" spans="1:74" x14ac:dyDescent="0.25">
      <c r="A438" s="16">
        <v>436</v>
      </c>
      <c r="B438" s="16">
        <v>1</v>
      </c>
      <c r="C438" s="31" t="s">
        <v>877</v>
      </c>
      <c r="D438" s="40">
        <f>ноябрь!D438-декабрь!E438</f>
        <v>645.92533750724658</v>
      </c>
      <c r="E438" s="40">
        <f t="shared" si="6"/>
        <v>0</v>
      </c>
      <c r="F438" s="36"/>
      <c r="G438" s="36"/>
      <c r="H438" s="36"/>
      <c r="I438" s="27"/>
      <c r="J438" s="36"/>
      <c r="K438" s="36"/>
      <c r="L438" s="36"/>
      <c r="M438" s="36"/>
      <c r="N438" s="36"/>
      <c r="O438" s="29"/>
      <c r="P438" s="36"/>
      <c r="Q438" s="29"/>
      <c r="R438" s="36"/>
      <c r="S438" s="36"/>
      <c r="T438" s="36"/>
      <c r="U438" s="36"/>
      <c r="V438" s="36"/>
      <c r="W438" s="36"/>
      <c r="X438" s="36"/>
      <c r="Y438" s="29"/>
      <c r="Z438" s="36"/>
      <c r="AA438" s="66"/>
      <c r="AB438" s="36"/>
      <c r="AC438" s="36"/>
      <c r="AD438" s="36"/>
      <c r="AE438" s="36"/>
      <c r="AF438" s="36"/>
      <c r="AG438" s="36"/>
      <c r="AH438" s="29"/>
      <c r="AI438" s="36"/>
      <c r="AJ438" s="29"/>
      <c r="AK438" s="36"/>
      <c r="AL438" s="36"/>
      <c r="AM438" s="36"/>
      <c r="AN438" s="29"/>
      <c r="AO438" s="36"/>
      <c r="AP438" s="29"/>
      <c r="AQ438" s="36"/>
      <c r="AR438" s="29"/>
      <c r="AS438" s="36"/>
      <c r="AT438" s="36"/>
      <c r="AU438" s="36"/>
      <c r="AV438" s="29"/>
      <c r="AW438" s="36"/>
      <c r="AX438" s="36"/>
      <c r="AY438" s="36"/>
      <c r="AZ438" s="29"/>
      <c r="BA438" s="36"/>
      <c r="BB438" s="36"/>
      <c r="BC438" s="36"/>
      <c r="BD438" s="36"/>
      <c r="BE438" s="36"/>
      <c r="BF438" s="36"/>
      <c r="BG438" s="36"/>
      <c r="BH438" s="36"/>
      <c r="BI438" s="36"/>
      <c r="BJ438" s="29"/>
      <c r="BK438" s="36"/>
      <c r="BL438" s="29"/>
      <c r="BM438" s="36"/>
      <c r="BN438" s="36"/>
      <c r="BO438" s="36"/>
      <c r="BP438" s="29"/>
      <c r="BQ438" s="36"/>
      <c r="BR438" s="29"/>
      <c r="BS438" s="36"/>
      <c r="BT438" s="36"/>
      <c r="BU438" s="36"/>
      <c r="BV438" s="36"/>
    </row>
    <row r="439" spans="1:74" x14ac:dyDescent="0.25">
      <c r="A439" s="16">
        <v>437</v>
      </c>
      <c r="B439" s="16">
        <v>1</v>
      </c>
      <c r="C439" s="31" t="s">
        <v>878</v>
      </c>
      <c r="D439" s="40">
        <f>ноябрь!D439-декабрь!E439</f>
        <v>394.1164956908213</v>
      </c>
      <c r="E439" s="40">
        <f t="shared" si="6"/>
        <v>0</v>
      </c>
      <c r="F439" s="36"/>
      <c r="G439" s="36"/>
      <c r="H439" s="36"/>
      <c r="I439" s="27"/>
      <c r="J439" s="36"/>
      <c r="K439" s="36"/>
      <c r="L439" s="36"/>
      <c r="M439" s="36"/>
      <c r="N439" s="36"/>
      <c r="O439" s="29"/>
      <c r="P439" s="36"/>
      <c r="Q439" s="29"/>
      <c r="R439" s="36"/>
      <c r="S439" s="36"/>
      <c r="T439" s="36"/>
      <c r="U439" s="36"/>
      <c r="V439" s="36"/>
      <c r="W439" s="36"/>
      <c r="X439" s="36"/>
      <c r="Y439" s="29"/>
      <c r="Z439" s="36"/>
      <c r="AA439" s="66"/>
      <c r="AB439" s="36"/>
      <c r="AC439" s="36"/>
      <c r="AD439" s="36"/>
      <c r="AE439" s="36"/>
      <c r="AF439" s="36"/>
      <c r="AG439" s="36"/>
      <c r="AH439" s="29"/>
      <c r="AI439" s="36"/>
      <c r="AJ439" s="29"/>
      <c r="AK439" s="36"/>
      <c r="AL439" s="36"/>
      <c r="AM439" s="36"/>
      <c r="AN439" s="29"/>
      <c r="AO439" s="36"/>
      <c r="AP439" s="29"/>
      <c r="AQ439" s="36"/>
      <c r="AR439" s="29"/>
      <c r="AS439" s="36"/>
      <c r="AT439" s="36"/>
      <c r="AU439" s="36"/>
      <c r="AV439" s="29"/>
      <c r="AW439" s="36"/>
      <c r="AX439" s="36"/>
      <c r="AY439" s="36"/>
      <c r="AZ439" s="29"/>
      <c r="BA439" s="36"/>
      <c r="BB439" s="36"/>
      <c r="BC439" s="36"/>
      <c r="BD439" s="36"/>
      <c r="BE439" s="36"/>
      <c r="BF439" s="36"/>
      <c r="BG439" s="36"/>
      <c r="BH439" s="36"/>
      <c r="BI439" s="36"/>
      <c r="BJ439" s="29"/>
      <c r="BK439" s="36"/>
      <c r="BL439" s="29"/>
      <c r="BM439" s="36"/>
      <c r="BN439" s="36"/>
      <c r="BO439" s="36"/>
      <c r="BP439" s="29"/>
      <c r="BQ439" s="36"/>
      <c r="BR439" s="29"/>
      <c r="BS439" s="36"/>
      <c r="BT439" s="36"/>
      <c r="BU439" s="36"/>
      <c r="BV439" s="36"/>
    </row>
    <row r="440" spans="1:74" x14ac:dyDescent="0.25">
      <c r="A440" s="16">
        <v>438</v>
      </c>
      <c r="B440" s="16">
        <v>2</v>
      </c>
      <c r="C440" s="31" t="s">
        <v>879</v>
      </c>
      <c r="D440" s="40">
        <f>ноябрь!D440-декабрь!E440</f>
        <v>92.250427478260747</v>
      </c>
      <c r="E440" s="40">
        <f t="shared" si="6"/>
        <v>0</v>
      </c>
      <c r="F440" s="36"/>
      <c r="G440" s="36"/>
      <c r="H440" s="36"/>
      <c r="I440" s="27"/>
      <c r="J440" s="36"/>
      <c r="K440" s="36"/>
      <c r="L440" s="36"/>
      <c r="M440" s="36"/>
      <c r="N440" s="36"/>
      <c r="O440" s="29"/>
      <c r="P440" s="36"/>
      <c r="Q440" s="29"/>
      <c r="R440" s="36"/>
      <c r="S440" s="36"/>
      <c r="T440" s="36"/>
      <c r="U440" s="36"/>
      <c r="V440" s="36"/>
      <c r="W440" s="36"/>
      <c r="X440" s="36"/>
      <c r="Y440" s="29"/>
      <c r="Z440" s="36"/>
      <c r="AA440" s="66"/>
      <c r="AB440" s="36"/>
      <c r="AC440" s="36"/>
      <c r="AD440" s="36"/>
      <c r="AE440" s="36"/>
      <c r="AF440" s="36"/>
      <c r="AG440" s="36"/>
      <c r="AH440" s="29"/>
      <c r="AI440" s="36"/>
      <c r="AJ440" s="29"/>
      <c r="AK440" s="36"/>
      <c r="AL440" s="36"/>
      <c r="AM440" s="36"/>
      <c r="AN440" s="29"/>
      <c r="AO440" s="36"/>
      <c r="AP440" s="29"/>
      <c r="AQ440" s="36"/>
      <c r="AR440" s="29"/>
      <c r="AS440" s="36"/>
      <c r="AT440" s="36"/>
      <c r="AU440" s="36"/>
      <c r="AV440" s="29"/>
      <c r="AW440" s="36"/>
      <c r="AX440" s="36"/>
      <c r="AY440" s="36"/>
      <c r="AZ440" s="29"/>
      <c r="BA440" s="36"/>
      <c r="BB440" s="36"/>
      <c r="BC440" s="36"/>
      <c r="BD440" s="36"/>
      <c r="BE440" s="36"/>
      <c r="BF440" s="36"/>
      <c r="BG440" s="36"/>
      <c r="BH440" s="36"/>
      <c r="BI440" s="36"/>
      <c r="BJ440" s="29"/>
      <c r="BK440" s="36"/>
      <c r="BL440" s="29"/>
      <c r="BM440" s="36"/>
      <c r="BN440" s="36"/>
      <c r="BO440" s="36"/>
      <c r="BP440" s="29"/>
      <c r="BQ440" s="36"/>
      <c r="BR440" s="29"/>
      <c r="BS440" s="36"/>
      <c r="BT440" s="36"/>
      <c r="BU440" s="36"/>
      <c r="BV440" s="36"/>
    </row>
    <row r="441" spans="1:74" x14ac:dyDescent="0.25">
      <c r="A441" s="16">
        <v>439</v>
      </c>
      <c r="B441" s="16">
        <v>2</v>
      </c>
      <c r="C441" s="31" t="s">
        <v>880</v>
      </c>
      <c r="D441" s="40">
        <f>ноябрь!D441-декабрь!E441</f>
        <v>3405.624696019323</v>
      </c>
      <c r="E441" s="40">
        <f t="shared" si="6"/>
        <v>0</v>
      </c>
      <c r="F441" s="36"/>
      <c r="G441" s="36"/>
      <c r="H441" s="36"/>
      <c r="I441" s="27"/>
      <c r="J441" s="36"/>
      <c r="K441" s="36"/>
      <c r="L441" s="36"/>
      <c r="M441" s="36"/>
      <c r="N441" s="36"/>
      <c r="O441" s="29"/>
      <c r="P441" s="36"/>
      <c r="Q441" s="29"/>
      <c r="R441" s="36"/>
      <c r="S441" s="36"/>
      <c r="T441" s="36"/>
      <c r="U441" s="36"/>
      <c r="V441" s="36"/>
      <c r="W441" s="36"/>
      <c r="X441" s="36"/>
      <c r="Y441" s="29"/>
      <c r="Z441" s="36"/>
      <c r="AA441" s="66"/>
      <c r="AB441" s="36"/>
      <c r="AC441" s="36"/>
      <c r="AD441" s="36"/>
      <c r="AE441" s="36"/>
      <c r="AF441" s="36"/>
      <c r="AG441" s="36"/>
      <c r="AH441" s="29"/>
      <c r="AI441" s="36"/>
      <c r="AJ441" s="29"/>
      <c r="AK441" s="36"/>
      <c r="AL441" s="36"/>
      <c r="AM441" s="36"/>
      <c r="AN441" s="29"/>
      <c r="AO441" s="36"/>
      <c r="AP441" s="29"/>
      <c r="AQ441" s="36"/>
      <c r="AR441" s="29"/>
      <c r="AS441" s="36"/>
      <c r="AT441" s="36"/>
      <c r="AU441" s="36"/>
      <c r="AV441" s="29"/>
      <c r="AW441" s="36"/>
      <c r="AX441" s="36"/>
      <c r="AY441" s="36"/>
      <c r="AZ441" s="29"/>
      <c r="BA441" s="36"/>
      <c r="BB441" s="36"/>
      <c r="BC441" s="36"/>
      <c r="BD441" s="36"/>
      <c r="BE441" s="36"/>
      <c r="BF441" s="36"/>
      <c r="BG441" s="36"/>
      <c r="BH441" s="36"/>
      <c r="BI441" s="36"/>
      <c r="BJ441" s="29"/>
      <c r="BK441" s="36"/>
      <c r="BL441" s="29"/>
      <c r="BM441" s="36"/>
      <c r="BN441" s="36"/>
      <c r="BO441" s="36"/>
      <c r="BP441" s="29"/>
      <c r="BQ441" s="36"/>
      <c r="BR441" s="29"/>
      <c r="BS441" s="36"/>
      <c r="BT441" s="36"/>
      <c r="BU441" s="36"/>
      <c r="BV441" s="36"/>
    </row>
    <row r="442" spans="1:74" x14ac:dyDescent="0.25">
      <c r="A442" s="16">
        <v>440</v>
      </c>
      <c r="B442" s="16">
        <v>2</v>
      </c>
      <c r="C442" s="31" t="s">
        <v>881</v>
      </c>
      <c r="D442" s="40">
        <f>ноябрь!D442-декабрь!E442</f>
        <v>-521.21564942028988</v>
      </c>
      <c r="E442" s="40">
        <f t="shared" si="6"/>
        <v>0</v>
      </c>
      <c r="F442" s="36"/>
      <c r="G442" s="36"/>
      <c r="H442" s="36"/>
      <c r="I442" s="27"/>
      <c r="J442" s="36"/>
      <c r="K442" s="36"/>
      <c r="L442" s="36"/>
      <c r="M442" s="36"/>
      <c r="N442" s="36"/>
      <c r="O442" s="29"/>
      <c r="P442" s="36"/>
      <c r="Q442" s="29"/>
      <c r="R442" s="36"/>
      <c r="S442" s="36"/>
      <c r="T442" s="36"/>
      <c r="U442" s="36"/>
      <c r="V442" s="36"/>
      <c r="W442" s="36"/>
      <c r="X442" s="36"/>
      <c r="Y442" s="29"/>
      <c r="Z442" s="36"/>
      <c r="AA442" s="66"/>
      <c r="AB442" s="36"/>
      <c r="AC442" s="36"/>
      <c r="AD442" s="36"/>
      <c r="AE442" s="36"/>
      <c r="AF442" s="36"/>
      <c r="AG442" s="36"/>
      <c r="AH442" s="29"/>
      <c r="AI442" s="36"/>
      <c r="AJ442" s="29"/>
      <c r="AK442" s="36"/>
      <c r="AL442" s="36"/>
      <c r="AM442" s="36"/>
      <c r="AN442" s="29"/>
      <c r="AO442" s="36"/>
      <c r="AP442" s="29"/>
      <c r="AQ442" s="36"/>
      <c r="AR442" s="29"/>
      <c r="AS442" s="36"/>
      <c r="AT442" s="36"/>
      <c r="AU442" s="36"/>
      <c r="AV442" s="29"/>
      <c r="AW442" s="36"/>
      <c r="AX442" s="36"/>
      <c r="AY442" s="36"/>
      <c r="AZ442" s="29"/>
      <c r="BA442" s="36"/>
      <c r="BB442" s="36"/>
      <c r="BC442" s="36"/>
      <c r="BD442" s="36"/>
      <c r="BE442" s="36"/>
      <c r="BF442" s="36"/>
      <c r="BG442" s="36"/>
      <c r="BH442" s="36"/>
      <c r="BI442" s="36"/>
      <c r="BJ442" s="29"/>
      <c r="BK442" s="36"/>
      <c r="BL442" s="29"/>
      <c r="BM442" s="36"/>
      <c r="BN442" s="36"/>
      <c r="BO442" s="36"/>
      <c r="BP442" s="29"/>
      <c r="BQ442" s="36"/>
      <c r="BR442" s="29"/>
      <c r="BS442" s="36"/>
      <c r="BT442" s="36"/>
      <c r="BU442" s="36"/>
      <c r="BV442" s="36"/>
    </row>
    <row r="443" spans="1:74" x14ac:dyDescent="0.25">
      <c r="A443" s="16">
        <v>441</v>
      </c>
      <c r="B443" s="16">
        <v>2</v>
      </c>
      <c r="C443" s="31" t="s">
        <v>882</v>
      </c>
      <c r="D443" s="40">
        <f>ноябрь!D443-декабрь!E443</f>
        <v>-93.324137874396129</v>
      </c>
      <c r="E443" s="40">
        <f t="shared" si="6"/>
        <v>0</v>
      </c>
      <c r="F443" s="36"/>
      <c r="G443" s="36"/>
      <c r="H443" s="36"/>
      <c r="I443" s="27"/>
      <c r="J443" s="36"/>
      <c r="K443" s="36"/>
      <c r="L443" s="36"/>
      <c r="M443" s="36"/>
      <c r="N443" s="36"/>
      <c r="O443" s="29"/>
      <c r="P443" s="36"/>
      <c r="Q443" s="29"/>
      <c r="R443" s="36"/>
      <c r="S443" s="36"/>
      <c r="T443" s="36"/>
      <c r="U443" s="36"/>
      <c r="V443" s="36"/>
      <c r="W443" s="36"/>
      <c r="X443" s="36"/>
      <c r="Y443" s="29"/>
      <c r="Z443" s="36"/>
      <c r="AA443" s="66"/>
      <c r="AB443" s="36"/>
      <c r="AC443" s="36"/>
      <c r="AD443" s="36"/>
      <c r="AE443" s="36"/>
      <c r="AF443" s="36"/>
      <c r="AG443" s="36"/>
      <c r="AH443" s="29"/>
      <c r="AI443" s="36"/>
      <c r="AJ443" s="29"/>
      <c r="AK443" s="36"/>
      <c r="AL443" s="36"/>
      <c r="AM443" s="36"/>
      <c r="AN443" s="29"/>
      <c r="AO443" s="36"/>
      <c r="AP443" s="29"/>
      <c r="AQ443" s="36"/>
      <c r="AR443" s="29"/>
      <c r="AS443" s="36"/>
      <c r="AT443" s="36"/>
      <c r="AU443" s="36"/>
      <c r="AV443" s="29"/>
      <c r="AW443" s="36"/>
      <c r="AX443" s="36"/>
      <c r="AY443" s="36"/>
      <c r="AZ443" s="29"/>
      <c r="BA443" s="36"/>
      <c r="BB443" s="36"/>
      <c r="BC443" s="36"/>
      <c r="BD443" s="36"/>
      <c r="BE443" s="36"/>
      <c r="BF443" s="36"/>
      <c r="BG443" s="36"/>
      <c r="BH443" s="36"/>
      <c r="BI443" s="36"/>
      <c r="BJ443" s="29"/>
      <c r="BK443" s="36"/>
      <c r="BL443" s="29"/>
      <c r="BM443" s="36"/>
      <c r="BN443" s="36"/>
      <c r="BO443" s="36"/>
      <c r="BP443" s="29"/>
      <c r="BQ443" s="36"/>
      <c r="BR443" s="29"/>
      <c r="BS443" s="36"/>
      <c r="BT443" s="36"/>
      <c r="BU443" s="36"/>
      <c r="BV443" s="36"/>
    </row>
    <row r="444" spans="1:74" x14ac:dyDescent="0.25">
      <c r="A444" s="16">
        <v>442</v>
      </c>
      <c r="B444" s="16">
        <v>2</v>
      </c>
      <c r="C444" s="31" t="s">
        <v>942</v>
      </c>
      <c r="D444" s="40">
        <f>ноябрь!D444-декабрь!E444</f>
        <v>600.73020128502412</v>
      </c>
      <c r="E444" s="40">
        <f t="shared" si="6"/>
        <v>0</v>
      </c>
      <c r="F444" s="36"/>
      <c r="G444" s="36"/>
      <c r="H444" s="36"/>
      <c r="I444" s="27"/>
      <c r="J444" s="36"/>
      <c r="K444" s="36"/>
      <c r="L444" s="36"/>
      <c r="M444" s="36"/>
      <c r="N444" s="36"/>
      <c r="O444" s="29"/>
      <c r="P444" s="36"/>
      <c r="Q444" s="29"/>
      <c r="R444" s="36"/>
      <c r="S444" s="36"/>
      <c r="T444" s="36"/>
      <c r="U444" s="36"/>
      <c r="V444" s="36"/>
      <c r="W444" s="36"/>
      <c r="X444" s="36"/>
      <c r="Y444" s="29"/>
      <c r="Z444" s="36"/>
      <c r="AA444" s="66"/>
      <c r="AB444" s="36"/>
      <c r="AC444" s="36"/>
      <c r="AD444" s="36"/>
      <c r="AE444" s="36"/>
      <c r="AF444" s="36"/>
      <c r="AG444" s="36"/>
      <c r="AH444" s="29"/>
      <c r="AI444" s="36"/>
      <c r="AJ444" s="29"/>
      <c r="AK444" s="36"/>
      <c r="AL444" s="36"/>
      <c r="AM444" s="36"/>
      <c r="AN444" s="29"/>
      <c r="AO444" s="36"/>
      <c r="AP444" s="29"/>
      <c r="AQ444" s="36"/>
      <c r="AR444" s="29"/>
      <c r="AS444" s="36"/>
      <c r="AT444" s="36"/>
      <c r="AU444" s="36"/>
      <c r="AV444" s="29"/>
      <c r="AW444" s="36"/>
      <c r="AX444" s="36"/>
      <c r="AY444" s="36"/>
      <c r="AZ444" s="29"/>
      <c r="BA444" s="36"/>
      <c r="BB444" s="36"/>
      <c r="BC444" s="36"/>
      <c r="BD444" s="36"/>
      <c r="BE444" s="36"/>
      <c r="BF444" s="36"/>
      <c r="BG444" s="36"/>
      <c r="BH444" s="36"/>
      <c r="BI444" s="36"/>
      <c r="BJ444" s="29"/>
      <c r="BK444" s="36"/>
      <c r="BL444" s="29"/>
      <c r="BM444" s="36"/>
      <c r="BN444" s="36"/>
      <c r="BO444" s="36"/>
      <c r="BP444" s="29"/>
      <c r="BQ444" s="36"/>
      <c r="BR444" s="29"/>
      <c r="BS444" s="36"/>
      <c r="BT444" s="36"/>
      <c r="BU444" s="36"/>
      <c r="BV444" s="36"/>
    </row>
    <row r="445" spans="1:74" x14ac:dyDescent="0.25">
      <c r="A445" s="16">
        <v>443</v>
      </c>
      <c r="B445" s="16">
        <v>2</v>
      </c>
      <c r="C445" s="31" t="s">
        <v>883</v>
      </c>
      <c r="D445" s="40">
        <f>ноябрь!D445-декабрь!E445</f>
        <v>88.77963542028985</v>
      </c>
      <c r="E445" s="40">
        <f t="shared" si="6"/>
        <v>0</v>
      </c>
      <c r="F445" s="36"/>
      <c r="G445" s="36"/>
      <c r="H445" s="36"/>
      <c r="I445" s="27"/>
      <c r="J445" s="36"/>
      <c r="K445" s="36"/>
      <c r="L445" s="36"/>
      <c r="M445" s="36"/>
      <c r="N445" s="36"/>
      <c r="O445" s="29"/>
      <c r="P445" s="36"/>
      <c r="Q445" s="29"/>
      <c r="R445" s="36"/>
      <c r="S445" s="36"/>
      <c r="T445" s="36"/>
      <c r="U445" s="36"/>
      <c r="V445" s="36"/>
      <c r="W445" s="36"/>
      <c r="X445" s="36"/>
      <c r="Y445" s="29"/>
      <c r="Z445" s="36"/>
      <c r="AA445" s="66"/>
      <c r="AB445" s="36"/>
      <c r="AC445" s="36"/>
      <c r="AD445" s="36"/>
      <c r="AE445" s="36"/>
      <c r="AF445" s="36"/>
      <c r="AG445" s="36"/>
      <c r="AH445" s="29"/>
      <c r="AI445" s="36"/>
      <c r="AJ445" s="29"/>
      <c r="AK445" s="36"/>
      <c r="AL445" s="36"/>
      <c r="AM445" s="36"/>
      <c r="AN445" s="29"/>
      <c r="AO445" s="36"/>
      <c r="AP445" s="29"/>
      <c r="AQ445" s="36"/>
      <c r="AR445" s="29"/>
      <c r="AS445" s="36"/>
      <c r="AT445" s="36"/>
      <c r="AU445" s="36"/>
      <c r="AV445" s="29"/>
      <c r="AW445" s="36"/>
      <c r="AX445" s="36"/>
      <c r="AY445" s="36"/>
      <c r="AZ445" s="29"/>
      <c r="BA445" s="36"/>
      <c r="BB445" s="36"/>
      <c r="BC445" s="36"/>
      <c r="BD445" s="36"/>
      <c r="BE445" s="36"/>
      <c r="BF445" s="36"/>
      <c r="BG445" s="36"/>
      <c r="BH445" s="36"/>
      <c r="BI445" s="36"/>
      <c r="BJ445" s="29"/>
      <c r="BK445" s="36"/>
      <c r="BL445" s="29"/>
      <c r="BM445" s="36"/>
      <c r="BN445" s="36"/>
      <c r="BO445" s="36"/>
      <c r="BP445" s="29"/>
      <c r="BQ445" s="36"/>
      <c r="BR445" s="29"/>
      <c r="BS445" s="36"/>
      <c r="BT445" s="36"/>
      <c r="BU445" s="36"/>
      <c r="BV445" s="36"/>
    </row>
    <row r="446" spans="1:74" x14ac:dyDescent="0.25">
      <c r="A446" s="16">
        <v>444</v>
      </c>
      <c r="B446" s="16">
        <v>2</v>
      </c>
      <c r="C446" s="31" t="s">
        <v>884</v>
      </c>
      <c r="D446" s="40">
        <f>ноябрь!D446-декабрь!E446</f>
        <v>383.68680589371974</v>
      </c>
      <c r="E446" s="40">
        <f t="shared" si="6"/>
        <v>0</v>
      </c>
      <c r="F446" s="36"/>
      <c r="G446" s="36"/>
      <c r="H446" s="36"/>
      <c r="I446" s="27"/>
      <c r="J446" s="36"/>
      <c r="K446" s="36"/>
      <c r="L446" s="36"/>
      <c r="M446" s="36"/>
      <c r="N446" s="36"/>
      <c r="O446" s="29"/>
      <c r="P446" s="36"/>
      <c r="Q446" s="29"/>
      <c r="R446" s="36"/>
      <c r="S446" s="36"/>
      <c r="T446" s="36"/>
      <c r="U446" s="36"/>
      <c r="V446" s="36"/>
      <c r="W446" s="36"/>
      <c r="X446" s="36"/>
      <c r="Y446" s="29"/>
      <c r="Z446" s="36"/>
      <c r="AA446" s="66"/>
      <c r="AB446" s="36"/>
      <c r="AC446" s="36"/>
      <c r="AD446" s="36"/>
      <c r="AE446" s="36"/>
      <c r="AF446" s="36"/>
      <c r="AG446" s="36"/>
      <c r="AH446" s="29"/>
      <c r="AI446" s="36"/>
      <c r="AJ446" s="29"/>
      <c r="AK446" s="36"/>
      <c r="AL446" s="36"/>
      <c r="AM446" s="36"/>
      <c r="AN446" s="29"/>
      <c r="AO446" s="36"/>
      <c r="AP446" s="29"/>
      <c r="AQ446" s="36"/>
      <c r="AR446" s="29"/>
      <c r="AS446" s="36"/>
      <c r="AT446" s="36"/>
      <c r="AU446" s="36"/>
      <c r="AV446" s="29"/>
      <c r="AW446" s="36"/>
      <c r="AX446" s="36"/>
      <c r="AY446" s="36"/>
      <c r="AZ446" s="29"/>
      <c r="BA446" s="36"/>
      <c r="BB446" s="36"/>
      <c r="BC446" s="36"/>
      <c r="BD446" s="36"/>
      <c r="BE446" s="36"/>
      <c r="BF446" s="36"/>
      <c r="BG446" s="36"/>
      <c r="BH446" s="36"/>
      <c r="BI446" s="36"/>
      <c r="BJ446" s="29"/>
      <c r="BK446" s="36"/>
      <c r="BL446" s="29"/>
      <c r="BM446" s="36"/>
      <c r="BN446" s="36"/>
      <c r="BO446" s="36"/>
      <c r="BP446" s="29"/>
      <c r="BQ446" s="36"/>
      <c r="BR446" s="29"/>
      <c r="BS446" s="36"/>
      <c r="BT446" s="36"/>
      <c r="BU446" s="36"/>
      <c r="BV446" s="36"/>
    </row>
    <row r="447" spans="1:74" x14ac:dyDescent="0.25">
      <c r="A447" s="16">
        <v>445</v>
      </c>
      <c r="B447" s="16">
        <v>3</v>
      </c>
      <c r="C447" s="31" t="s">
        <v>885</v>
      </c>
      <c r="D447" s="40">
        <f>ноябрь!D447-декабрь!E447</f>
        <v>-420.2388744927535</v>
      </c>
      <c r="E447" s="40">
        <f t="shared" si="6"/>
        <v>0</v>
      </c>
      <c r="F447" s="36"/>
      <c r="G447" s="36"/>
      <c r="H447" s="36"/>
      <c r="I447" s="27"/>
      <c r="J447" s="36"/>
      <c r="K447" s="36"/>
      <c r="L447" s="36"/>
      <c r="M447" s="36"/>
      <c r="N447" s="36"/>
      <c r="O447" s="29"/>
      <c r="P447" s="36"/>
      <c r="Q447" s="29"/>
      <c r="R447" s="36"/>
      <c r="S447" s="36"/>
      <c r="T447" s="36"/>
      <c r="U447" s="36"/>
      <c r="V447" s="36"/>
      <c r="W447" s="36"/>
      <c r="X447" s="36"/>
      <c r="Y447" s="29"/>
      <c r="Z447" s="36"/>
      <c r="AA447" s="66"/>
      <c r="AB447" s="36"/>
      <c r="AC447" s="36"/>
      <c r="AD447" s="36"/>
      <c r="AE447" s="36"/>
      <c r="AF447" s="36"/>
      <c r="AG447" s="36"/>
      <c r="AH447" s="29"/>
      <c r="AI447" s="36"/>
      <c r="AJ447" s="29"/>
      <c r="AK447" s="36"/>
      <c r="AL447" s="36"/>
      <c r="AM447" s="36"/>
      <c r="AN447" s="29"/>
      <c r="AO447" s="36"/>
      <c r="AP447" s="29"/>
      <c r="AQ447" s="36"/>
      <c r="AR447" s="29"/>
      <c r="AS447" s="36"/>
      <c r="AT447" s="36"/>
      <c r="AU447" s="36"/>
      <c r="AV447" s="29"/>
      <c r="AW447" s="36"/>
      <c r="AX447" s="36"/>
      <c r="AY447" s="36"/>
      <c r="AZ447" s="29"/>
      <c r="BA447" s="36"/>
      <c r="BB447" s="36"/>
      <c r="BC447" s="36"/>
      <c r="BD447" s="36"/>
      <c r="BE447" s="36"/>
      <c r="BF447" s="36"/>
      <c r="BG447" s="36"/>
      <c r="BH447" s="36"/>
      <c r="BI447" s="36"/>
      <c r="BJ447" s="29"/>
      <c r="BK447" s="36"/>
      <c r="BL447" s="29"/>
      <c r="BM447" s="36"/>
      <c r="BN447" s="36"/>
      <c r="BO447" s="36"/>
      <c r="BP447" s="29"/>
      <c r="BQ447" s="36"/>
      <c r="BR447" s="29"/>
      <c r="BS447" s="36"/>
      <c r="BT447" s="36"/>
      <c r="BU447" s="36"/>
      <c r="BV447" s="36"/>
    </row>
    <row r="448" spans="1:74" x14ac:dyDescent="0.25">
      <c r="A448" s="16">
        <v>446</v>
      </c>
      <c r="B448" s="16">
        <v>3</v>
      </c>
      <c r="C448" s="31" t="s">
        <v>886</v>
      </c>
      <c r="D448" s="40">
        <f>ноябрь!D448-декабрь!E448</f>
        <v>547.75569542028973</v>
      </c>
      <c r="E448" s="40">
        <f t="shared" si="6"/>
        <v>0</v>
      </c>
      <c r="F448" s="36"/>
      <c r="G448" s="36"/>
      <c r="H448" s="36"/>
      <c r="I448" s="27"/>
      <c r="J448" s="36"/>
      <c r="K448" s="36"/>
      <c r="L448" s="36"/>
      <c r="M448" s="36"/>
      <c r="N448" s="36"/>
      <c r="O448" s="29"/>
      <c r="P448" s="36"/>
      <c r="Q448" s="29"/>
      <c r="R448" s="36"/>
      <c r="S448" s="36"/>
      <c r="T448" s="36"/>
      <c r="U448" s="36"/>
      <c r="V448" s="36"/>
      <c r="W448" s="36"/>
      <c r="X448" s="36"/>
      <c r="Y448" s="29"/>
      <c r="Z448" s="36"/>
      <c r="AA448" s="66"/>
      <c r="AB448" s="36"/>
      <c r="AC448" s="36"/>
      <c r="AD448" s="36"/>
      <c r="AE448" s="36"/>
      <c r="AF448" s="36"/>
      <c r="AG448" s="36"/>
      <c r="AH448" s="29"/>
      <c r="AI448" s="36"/>
      <c r="AJ448" s="29"/>
      <c r="AK448" s="36"/>
      <c r="AL448" s="36"/>
      <c r="AM448" s="36"/>
      <c r="AN448" s="29"/>
      <c r="AO448" s="36"/>
      <c r="AP448" s="29"/>
      <c r="AQ448" s="36"/>
      <c r="AR448" s="29"/>
      <c r="AS448" s="36"/>
      <c r="AT448" s="36"/>
      <c r="AU448" s="36"/>
      <c r="AV448" s="29"/>
      <c r="AW448" s="36"/>
      <c r="AX448" s="36"/>
      <c r="AY448" s="36"/>
      <c r="AZ448" s="29"/>
      <c r="BA448" s="36"/>
      <c r="BB448" s="36"/>
      <c r="BC448" s="36"/>
      <c r="BD448" s="36"/>
      <c r="BE448" s="36"/>
      <c r="BF448" s="36"/>
      <c r="BG448" s="36"/>
      <c r="BH448" s="36"/>
      <c r="BI448" s="36"/>
      <c r="BJ448" s="29"/>
      <c r="BK448" s="36"/>
      <c r="BL448" s="29"/>
      <c r="BM448" s="36"/>
      <c r="BN448" s="36"/>
      <c r="BO448" s="36"/>
      <c r="BP448" s="29"/>
      <c r="BQ448" s="36"/>
      <c r="BR448" s="29"/>
      <c r="BS448" s="36"/>
      <c r="BT448" s="36"/>
      <c r="BU448" s="36"/>
      <c r="BV448" s="36"/>
    </row>
    <row r="449" spans="1:74" x14ac:dyDescent="0.25">
      <c r="A449" s="16">
        <v>447</v>
      </c>
      <c r="B449" s="16">
        <v>3</v>
      </c>
      <c r="C449" s="31" t="s">
        <v>887</v>
      </c>
      <c r="D449" s="40">
        <f>ноябрь!D449-декабрь!E449</f>
        <v>1045.2910943478259</v>
      </c>
      <c r="E449" s="40">
        <f t="shared" si="6"/>
        <v>0</v>
      </c>
      <c r="F449" s="36"/>
      <c r="G449" s="36"/>
      <c r="H449" s="36"/>
      <c r="I449" s="27"/>
      <c r="J449" s="36"/>
      <c r="K449" s="36"/>
      <c r="L449" s="36"/>
      <c r="M449" s="36"/>
      <c r="N449" s="36"/>
      <c r="O449" s="29"/>
      <c r="P449" s="36"/>
      <c r="Q449" s="29"/>
      <c r="R449" s="36"/>
      <c r="S449" s="36"/>
      <c r="T449" s="36"/>
      <c r="U449" s="36"/>
      <c r="V449" s="36"/>
      <c r="W449" s="36"/>
      <c r="X449" s="36"/>
      <c r="Y449" s="29"/>
      <c r="Z449" s="36"/>
      <c r="AA449" s="66"/>
      <c r="AB449" s="36"/>
      <c r="AC449" s="36"/>
      <c r="AD449" s="36"/>
      <c r="AE449" s="36"/>
      <c r="AF449" s="36"/>
      <c r="AG449" s="36"/>
      <c r="AH449" s="29"/>
      <c r="AI449" s="36"/>
      <c r="AJ449" s="29"/>
      <c r="AK449" s="36"/>
      <c r="AL449" s="36"/>
      <c r="AM449" s="36"/>
      <c r="AN449" s="29"/>
      <c r="AO449" s="36"/>
      <c r="AP449" s="29"/>
      <c r="AQ449" s="36"/>
      <c r="AR449" s="29"/>
      <c r="AS449" s="36"/>
      <c r="AT449" s="36"/>
      <c r="AU449" s="36"/>
      <c r="AV449" s="29"/>
      <c r="AW449" s="36"/>
      <c r="AX449" s="36"/>
      <c r="AY449" s="36"/>
      <c r="AZ449" s="29"/>
      <c r="BA449" s="36"/>
      <c r="BB449" s="36"/>
      <c r="BC449" s="36"/>
      <c r="BD449" s="36"/>
      <c r="BE449" s="36"/>
      <c r="BF449" s="36"/>
      <c r="BG449" s="36"/>
      <c r="BH449" s="36"/>
      <c r="BI449" s="36"/>
      <c r="BJ449" s="29"/>
      <c r="BK449" s="36"/>
      <c r="BL449" s="29"/>
      <c r="BM449" s="36"/>
      <c r="BN449" s="36"/>
      <c r="BO449" s="36"/>
      <c r="BP449" s="29"/>
      <c r="BQ449" s="36"/>
      <c r="BR449" s="29"/>
      <c r="BS449" s="36"/>
      <c r="BT449" s="36"/>
      <c r="BU449" s="36"/>
      <c r="BV449" s="36"/>
    </row>
    <row r="450" spans="1:74" x14ac:dyDescent="0.25">
      <c r="A450" s="16">
        <v>448</v>
      </c>
      <c r="B450" s="16">
        <v>3</v>
      </c>
      <c r="C450" s="31" t="s">
        <v>888</v>
      </c>
      <c r="D450" s="40">
        <f>ноябрь!D450-декабрь!E450</f>
        <v>1733.3066336714978</v>
      </c>
      <c r="E450" s="40">
        <f t="shared" si="6"/>
        <v>0</v>
      </c>
      <c r="F450" s="36"/>
      <c r="G450" s="36"/>
      <c r="H450" s="36"/>
      <c r="I450" s="27"/>
      <c r="J450" s="36"/>
      <c r="K450" s="36"/>
      <c r="L450" s="36"/>
      <c r="M450" s="36"/>
      <c r="N450" s="36"/>
      <c r="O450" s="29"/>
      <c r="P450" s="36"/>
      <c r="Q450" s="29"/>
      <c r="R450" s="36"/>
      <c r="S450" s="36"/>
      <c r="T450" s="36"/>
      <c r="U450" s="36"/>
      <c r="V450" s="36"/>
      <c r="W450" s="36"/>
      <c r="X450" s="36"/>
      <c r="Y450" s="29"/>
      <c r="Z450" s="36"/>
      <c r="AA450" s="66"/>
      <c r="AB450" s="36"/>
      <c r="AC450" s="36"/>
      <c r="AD450" s="36"/>
      <c r="AE450" s="36"/>
      <c r="AF450" s="36"/>
      <c r="AG450" s="36"/>
      <c r="AH450" s="29"/>
      <c r="AI450" s="36"/>
      <c r="AJ450" s="29"/>
      <c r="AK450" s="36"/>
      <c r="AL450" s="36"/>
      <c r="AM450" s="36"/>
      <c r="AN450" s="29"/>
      <c r="AO450" s="36"/>
      <c r="AP450" s="29"/>
      <c r="AQ450" s="36"/>
      <c r="AR450" s="29"/>
      <c r="AS450" s="36"/>
      <c r="AT450" s="36"/>
      <c r="AU450" s="36"/>
      <c r="AV450" s="29"/>
      <c r="AW450" s="36"/>
      <c r="AX450" s="36"/>
      <c r="AY450" s="36"/>
      <c r="AZ450" s="29"/>
      <c r="BA450" s="36"/>
      <c r="BB450" s="36"/>
      <c r="BC450" s="36"/>
      <c r="BD450" s="36"/>
      <c r="BE450" s="36"/>
      <c r="BF450" s="36"/>
      <c r="BG450" s="36"/>
      <c r="BH450" s="36"/>
      <c r="BI450" s="36"/>
      <c r="BJ450" s="29"/>
      <c r="BK450" s="36"/>
      <c r="BL450" s="29"/>
      <c r="BM450" s="36"/>
      <c r="BN450" s="36"/>
      <c r="BO450" s="36"/>
      <c r="BP450" s="29"/>
      <c r="BQ450" s="36"/>
      <c r="BR450" s="29"/>
      <c r="BS450" s="36"/>
      <c r="BT450" s="36"/>
      <c r="BU450" s="36"/>
      <c r="BV450" s="36"/>
    </row>
    <row r="451" spans="1:74" s="24" customFormat="1" ht="14.25" x14ac:dyDescent="0.2">
      <c r="A451" s="22"/>
      <c r="B451" s="22"/>
      <c r="C451" s="23" t="s">
        <v>889</v>
      </c>
      <c r="D451" s="20">
        <f>SUM(D3:D450)</f>
        <v>99533.342154239595</v>
      </c>
      <c r="E451" s="20">
        <f>SUM(E3:E450)</f>
        <v>0</v>
      </c>
      <c r="F451" s="61">
        <f>SUM(F3:F450)</f>
        <v>0</v>
      </c>
      <c r="G451" s="61">
        <f t="shared" ref="G451:BR451" si="7">SUM(G3:G450)</f>
        <v>0</v>
      </c>
      <c r="H451" s="61">
        <f t="shared" si="7"/>
        <v>0</v>
      </c>
      <c r="I451" s="28">
        <f t="shared" si="7"/>
        <v>0</v>
      </c>
      <c r="J451" s="61">
        <f t="shared" si="7"/>
        <v>0</v>
      </c>
      <c r="K451" s="61">
        <f t="shared" si="7"/>
        <v>0</v>
      </c>
      <c r="L451" s="61">
        <f t="shared" si="7"/>
        <v>0</v>
      </c>
      <c r="M451" s="61">
        <f t="shared" si="7"/>
        <v>0</v>
      </c>
      <c r="N451" s="61">
        <f t="shared" si="7"/>
        <v>0</v>
      </c>
      <c r="O451" s="30">
        <f t="shared" si="7"/>
        <v>0</v>
      </c>
      <c r="P451" s="61">
        <f t="shared" si="7"/>
        <v>0</v>
      </c>
      <c r="Q451" s="30">
        <f t="shared" si="7"/>
        <v>0</v>
      </c>
      <c r="R451" s="61">
        <f t="shared" si="7"/>
        <v>0</v>
      </c>
      <c r="S451" s="61">
        <f t="shared" si="7"/>
        <v>0</v>
      </c>
      <c r="T451" s="61">
        <f t="shared" si="7"/>
        <v>0</v>
      </c>
      <c r="U451" s="61">
        <f t="shared" si="7"/>
        <v>0</v>
      </c>
      <c r="V451" s="61">
        <f t="shared" si="7"/>
        <v>0</v>
      </c>
      <c r="W451" s="61">
        <f t="shared" si="7"/>
        <v>0</v>
      </c>
      <c r="X451" s="61">
        <f t="shared" si="7"/>
        <v>0</v>
      </c>
      <c r="Y451" s="30">
        <f t="shared" si="7"/>
        <v>0</v>
      </c>
      <c r="Z451" s="61">
        <f t="shared" si="7"/>
        <v>0</v>
      </c>
      <c r="AA451" s="68">
        <f t="shared" si="7"/>
        <v>0</v>
      </c>
      <c r="AB451" s="61">
        <f t="shared" si="7"/>
        <v>0</v>
      </c>
      <c r="AC451" s="61">
        <f t="shared" si="7"/>
        <v>0</v>
      </c>
      <c r="AD451" s="61">
        <f t="shared" si="7"/>
        <v>0</v>
      </c>
      <c r="AE451" s="61">
        <f t="shared" si="7"/>
        <v>0</v>
      </c>
      <c r="AF451" s="61">
        <f t="shared" si="7"/>
        <v>0</v>
      </c>
      <c r="AG451" s="61">
        <f t="shared" si="7"/>
        <v>0</v>
      </c>
      <c r="AH451" s="30">
        <f t="shared" si="7"/>
        <v>0</v>
      </c>
      <c r="AI451" s="61">
        <f t="shared" si="7"/>
        <v>0</v>
      </c>
      <c r="AJ451" s="30">
        <f t="shared" si="7"/>
        <v>0</v>
      </c>
      <c r="AK451" s="61">
        <f t="shared" si="7"/>
        <v>0</v>
      </c>
      <c r="AL451" s="61">
        <f t="shared" si="7"/>
        <v>0</v>
      </c>
      <c r="AM451" s="61">
        <f t="shared" si="7"/>
        <v>0</v>
      </c>
      <c r="AN451" s="30">
        <f t="shared" si="7"/>
        <v>0</v>
      </c>
      <c r="AO451" s="61">
        <f t="shared" si="7"/>
        <v>0</v>
      </c>
      <c r="AP451" s="30">
        <f t="shared" si="7"/>
        <v>0</v>
      </c>
      <c r="AQ451" s="61">
        <f t="shared" si="7"/>
        <v>0</v>
      </c>
      <c r="AR451" s="30">
        <f t="shared" si="7"/>
        <v>0</v>
      </c>
      <c r="AS451" s="61">
        <f t="shared" si="7"/>
        <v>0</v>
      </c>
      <c r="AT451" s="61">
        <f t="shared" si="7"/>
        <v>0</v>
      </c>
      <c r="AU451" s="61">
        <f t="shared" si="7"/>
        <v>0</v>
      </c>
      <c r="AV451" s="30">
        <f t="shared" si="7"/>
        <v>0</v>
      </c>
      <c r="AW451" s="61">
        <f t="shared" si="7"/>
        <v>0</v>
      </c>
      <c r="AX451" s="61">
        <f t="shared" si="7"/>
        <v>0</v>
      </c>
      <c r="AY451" s="61">
        <f t="shared" si="7"/>
        <v>0</v>
      </c>
      <c r="AZ451" s="30">
        <f t="shared" si="7"/>
        <v>0</v>
      </c>
      <c r="BA451" s="61">
        <f t="shared" si="7"/>
        <v>0</v>
      </c>
      <c r="BB451" s="61">
        <f t="shared" si="7"/>
        <v>0</v>
      </c>
      <c r="BC451" s="61">
        <f t="shared" si="7"/>
        <v>0</v>
      </c>
      <c r="BD451" s="61">
        <f t="shared" si="7"/>
        <v>0</v>
      </c>
      <c r="BE451" s="61">
        <f t="shared" si="7"/>
        <v>0</v>
      </c>
      <c r="BF451" s="61">
        <f t="shared" si="7"/>
        <v>0</v>
      </c>
      <c r="BG451" s="61">
        <f t="shared" si="7"/>
        <v>0</v>
      </c>
      <c r="BH451" s="61">
        <f t="shared" si="7"/>
        <v>0</v>
      </c>
      <c r="BI451" s="61">
        <f t="shared" si="7"/>
        <v>0</v>
      </c>
      <c r="BJ451" s="30">
        <f t="shared" si="7"/>
        <v>0</v>
      </c>
      <c r="BK451" s="61">
        <f t="shared" si="7"/>
        <v>0</v>
      </c>
      <c r="BL451" s="30">
        <f t="shared" si="7"/>
        <v>0</v>
      </c>
      <c r="BM451" s="61">
        <f t="shared" si="7"/>
        <v>0</v>
      </c>
      <c r="BN451" s="61">
        <f t="shared" si="7"/>
        <v>0</v>
      </c>
      <c r="BO451" s="61">
        <f t="shared" si="7"/>
        <v>0</v>
      </c>
      <c r="BP451" s="30">
        <f t="shared" si="7"/>
        <v>0</v>
      </c>
      <c r="BQ451" s="61">
        <f t="shared" si="7"/>
        <v>0</v>
      </c>
      <c r="BR451" s="30">
        <f t="shared" si="7"/>
        <v>0</v>
      </c>
      <c r="BS451" s="61">
        <f t="shared" ref="BS451:BV451" si="8">SUM(BS3:BS450)</f>
        <v>0</v>
      </c>
      <c r="BT451" s="61">
        <f t="shared" si="8"/>
        <v>0</v>
      </c>
      <c r="BU451" s="61">
        <f t="shared" si="8"/>
        <v>0</v>
      </c>
      <c r="BV451" s="61">
        <f t="shared" si="8"/>
        <v>0</v>
      </c>
    </row>
  </sheetData>
  <sheetProtection password="CC05" sheet="1" objects="1" scenarios="1"/>
  <autoFilter ref="A2:DB451"/>
  <customSheetViews>
    <customSheetView guid="{DC0C3408-D8BF-4FFA-85C4-561C8CE610BE}" showAutoFilter="1">
      <pane xSplit="3" ySplit="2" topLeftCell="D3" activePane="bottomRight" state="frozen"/>
      <selection pane="bottomRight" activeCell="H30" sqref="H30"/>
      <pageMargins left="0" right="0" top="0" bottom="0" header="0.51180555555555496" footer="0.51180555555555496"/>
      <pageSetup paperSize="9" firstPageNumber="0" orientation="portrait" r:id="rId1"/>
      <autoFilter ref="A2:DB451"/>
    </customSheetView>
  </customSheetViews>
  <mergeCells count="33">
    <mergeCell ref="BP1:BQ1"/>
    <mergeCell ref="BR1:BS1"/>
    <mergeCell ref="BT1:BU1"/>
    <mergeCell ref="BF1:BG1"/>
    <mergeCell ref="BH1:BI1"/>
    <mergeCell ref="BJ1:BK1"/>
    <mergeCell ref="BL1:BM1"/>
    <mergeCell ref="BN1:BO1"/>
    <mergeCell ref="U1:V1"/>
    <mergeCell ref="F1:G1"/>
    <mergeCell ref="I1:J1"/>
    <mergeCell ref="K1:L1"/>
    <mergeCell ref="M1:N1"/>
    <mergeCell ref="O1:P1"/>
    <mergeCell ref="Q1:R1"/>
    <mergeCell ref="S1:T1"/>
    <mergeCell ref="W1:X1"/>
    <mergeCell ref="Y1:Z1"/>
    <mergeCell ref="AA1:AC1"/>
    <mergeCell ref="AD1:AE1"/>
    <mergeCell ref="AF1:AG1"/>
    <mergeCell ref="BB1:BC1"/>
    <mergeCell ref="BD1:BE1"/>
    <mergeCell ref="AH1:AI1"/>
    <mergeCell ref="AT1:AU1"/>
    <mergeCell ref="AV1:AW1"/>
    <mergeCell ref="AX1:AY1"/>
    <mergeCell ref="AZ1:BA1"/>
    <mergeCell ref="AJ1:AK1"/>
    <mergeCell ref="AL1:AM1"/>
    <mergeCell ref="AN1:AO1"/>
    <mergeCell ref="AP1:AQ1"/>
    <mergeCell ref="AR1:AS1"/>
  </mergeCells>
  <pageMargins left="0" right="0" top="0" bottom="0" header="0.51180555555555496" footer="0.51180555555555496"/>
  <pageSetup paperSize="9" firstPageNumber="0" orientation="portrait"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Z454"/>
  <sheetViews>
    <sheetView zoomScaleNormal="100" workbookViewId="0">
      <pane xSplit="3" ySplit="2" topLeftCell="D427" activePane="bottomRight" state="frozen"/>
      <selection pane="topRight" activeCell="D1" sqref="D1"/>
      <selection pane="bottomLeft" activeCell="A3" sqref="A3"/>
      <selection pane="bottomRight" activeCell="D443" sqref="D443:E443 H443"/>
    </sheetView>
  </sheetViews>
  <sheetFormatPr defaultRowHeight="15" x14ac:dyDescent="0.25"/>
  <cols>
    <col min="1" max="1" width="4.85546875" style="18" customWidth="1"/>
    <col min="2" max="2" width="4.5703125" style="18" customWidth="1"/>
    <col min="3" max="3" width="42.5703125" style="17" customWidth="1"/>
    <col min="4" max="4" width="14.85546875" style="19" customWidth="1"/>
    <col min="5" max="8" width="14.85546875" style="21" customWidth="1"/>
    <col min="9" max="9" width="9.28515625" style="71" customWidth="1"/>
    <col min="10" max="10" width="11.28515625" style="71" customWidth="1"/>
    <col min="11" max="11" width="11.28515625" style="72" customWidth="1"/>
    <col min="12" max="12" width="9.28515625" style="73" customWidth="1"/>
    <col min="13" max="13" width="11.28515625" style="71" customWidth="1"/>
    <col min="14" max="14" width="9.28515625" style="71" customWidth="1"/>
    <col min="15" max="15" width="11.28515625" style="71" customWidth="1"/>
    <col min="16" max="16" width="9.28515625" style="71" customWidth="1"/>
    <col min="17" max="17" width="11.28515625" style="71" customWidth="1"/>
    <col min="18" max="18" width="9.28515625" style="74" customWidth="1"/>
    <col min="19" max="19" width="11.28515625" style="71" customWidth="1"/>
    <col min="20" max="20" width="9.28515625" style="74" customWidth="1"/>
    <col min="21" max="21" width="11.28515625" style="71" customWidth="1"/>
    <col min="22" max="22" width="9.28515625" style="71" customWidth="1"/>
    <col min="23" max="23" width="11.28515625" style="71" customWidth="1"/>
    <col min="24" max="24" width="9.28515625" style="71" customWidth="1"/>
    <col min="25" max="25" width="11.28515625" style="71" customWidth="1"/>
    <col min="26" max="26" width="9.28515625" style="71" customWidth="1"/>
    <col min="27" max="27" width="11.28515625" style="71" customWidth="1"/>
    <col min="28" max="28" width="9.28515625" style="74" customWidth="1"/>
    <col min="29" max="29" width="11.28515625" style="71" customWidth="1"/>
    <col min="30" max="30" width="37" style="75" bestFit="1" customWidth="1"/>
    <col min="31" max="32" width="11.28515625" style="71" customWidth="1"/>
    <col min="33" max="33" width="9.28515625" style="71" customWidth="1"/>
    <col min="34" max="34" width="11.28515625" style="71" customWidth="1"/>
    <col min="35" max="35" width="9.28515625" style="71" customWidth="1"/>
    <col min="36" max="36" width="11.28515625" style="71" customWidth="1"/>
    <col min="37" max="37" width="9.28515625" style="74" customWidth="1"/>
    <col min="38" max="38" width="11.28515625" style="71" customWidth="1"/>
    <col min="39" max="39" width="9.28515625" style="74" customWidth="1"/>
    <col min="40" max="40" width="11.28515625" style="71" customWidth="1"/>
    <col min="41" max="41" width="9.28515625" style="71" customWidth="1"/>
    <col min="42" max="42" width="11.28515625" style="71" customWidth="1"/>
    <col min="43" max="43" width="9.28515625" style="74" customWidth="1"/>
    <col min="44" max="44" width="11.28515625" style="71" customWidth="1"/>
    <col min="45" max="45" width="9.28515625" style="74" customWidth="1"/>
    <col min="46" max="46" width="11.28515625" style="71" customWidth="1"/>
    <col min="47" max="47" width="9.28515625" style="74" customWidth="1"/>
    <col min="48" max="48" width="11.28515625" style="71" customWidth="1"/>
    <col min="49" max="49" width="9.28515625" style="71" customWidth="1"/>
    <col min="50" max="50" width="11.28515625" style="71" customWidth="1"/>
    <col min="51" max="51" width="9.28515625" style="74" customWidth="1"/>
    <col min="52" max="52" width="11.28515625" style="71" customWidth="1"/>
    <col min="53" max="53" width="9.28515625" style="71" customWidth="1"/>
    <col min="54" max="54" width="11.28515625" style="71" customWidth="1"/>
    <col min="55" max="55" width="9.28515625" style="74" customWidth="1"/>
    <col min="56" max="56" width="11.28515625" style="71" customWidth="1"/>
    <col min="57" max="57" width="9.28515625" style="71" customWidth="1"/>
    <col min="58" max="58" width="11.28515625" style="71" customWidth="1"/>
    <col min="59" max="59" width="9.28515625" style="71" customWidth="1"/>
    <col min="60" max="60" width="11.28515625" style="71" customWidth="1"/>
    <col min="61" max="61" width="9.28515625" style="71" customWidth="1"/>
    <col min="62" max="62" width="11.28515625" style="71" customWidth="1"/>
    <col min="63" max="63" width="9.28515625" style="71" customWidth="1"/>
    <col min="64" max="64" width="11.28515625" style="71" customWidth="1"/>
    <col min="65" max="65" width="9.28515625" style="74" customWidth="1"/>
    <col min="66" max="66" width="11.28515625" style="71" customWidth="1"/>
    <col min="67" max="67" width="9.28515625" style="74" customWidth="1"/>
    <col min="68" max="68" width="11.28515625" style="71" customWidth="1"/>
    <col min="69" max="69" width="9.28515625" style="71" customWidth="1"/>
    <col min="70" max="70" width="11.28515625" style="71" customWidth="1"/>
    <col min="71" max="71" width="9.28515625" style="74" customWidth="1"/>
    <col min="72" max="72" width="11.28515625" style="71" customWidth="1"/>
    <col min="73" max="73" width="9.28515625" style="74" customWidth="1"/>
    <col min="74" max="74" width="11.28515625" style="71" customWidth="1"/>
    <col min="75" max="75" width="9.28515625" style="71" customWidth="1"/>
    <col min="76" max="76" width="11.28515625" style="71" customWidth="1"/>
    <col min="77" max="77" width="14.85546875" style="76" customWidth="1"/>
    <col min="78" max="78" width="14.42578125" style="77" bestFit="1" customWidth="1"/>
    <col min="79" max="16384" width="9.140625" style="17"/>
  </cols>
  <sheetData>
    <row r="1" spans="1:78" s="18" customFormat="1" ht="75" customHeight="1" x14ac:dyDescent="0.25">
      <c r="A1" s="105" t="s">
        <v>0</v>
      </c>
      <c r="B1" s="105" t="s">
        <v>972</v>
      </c>
      <c r="C1" s="107" t="s">
        <v>2</v>
      </c>
      <c r="D1" s="111" t="s">
        <v>968</v>
      </c>
      <c r="E1" s="109" t="s">
        <v>971</v>
      </c>
      <c r="F1" s="109" t="s">
        <v>970</v>
      </c>
      <c r="G1" s="109" t="s">
        <v>969</v>
      </c>
      <c r="H1" s="109" t="s">
        <v>979</v>
      </c>
      <c r="I1" s="114" t="s">
        <v>3</v>
      </c>
      <c r="J1" s="114"/>
      <c r="K1" s="58" t="s">
        <v>4</v>
      </c>
      <c r="L1" s="113" t="s">
        <v>890</v>
      </c>
      <c r="M1" s="113"/>
      <c r="N1" s="114" t="s">
        <v>973</v>
      </c>
      <c r="O1" s="114"/>
      <c r="P1" s="114" t="s">
        <v>974</v>
      </c>
      <c r="Q1" s="114"/>
      <c r="R1" s="113" t="s">
        <v>975</v>
      </c>
      <c r="S1" s="113"/>
      <c r="T1" s="113" t="s">
        <v>976</v>
      </c>
      <c r="U1" s="113"/>
      <c r="V1" s="114" t="s">
        <v>977</v>
      </c>
      <c r="W1" s="114"/>
      <c r="X1" s="114" t="s">
        <v>891</v>
      </c>
      <c r="Y1" s="114"/>
      <c r="Z1" s="114" t="s">
        <v>900</v>
      </c>
      <c r="AA1" s="114"/>
      <c r="AB1" s="113" t="s">
        <v>902</v>
      </c>
      <c r="AC1" s="113"/>
      <c r="AD1" s="114" t="s">
        <v>912</v>
      </c>
      <c r="AE1" s="114"/>
      <c r="AF1" s="114"/>
      <c r="AG1" s="114" t="s">
        <v>892</v>
      </c>
      <c r="AH1" s="114"/>
      <c r="AI1" s="114" t="s">
        <v>893</v>
      </c>
      <c r="AJ1" s="114"/>
      <c r="AK1" s="113" t="s">
        <v>894</v>
      </c>
      <c r="AL1" s="113"/>
      <c r="AM1" s="113" t="s">
        <v>895</v>
      </c>
      <c r="AN1" s="113"/>
      <c r="AO1" s="114" t="s">
        <v>896</v>
      </c>
      <c r="AP1" s="114"/>
      <c r="AQ1" s="113" t="s">
        <v>897</v>
      </c>
      <c r="AR1" s="113"/>
      <c r="AS1" s="113" t="s">
        <v>898</v>
      </c>
      <c r="AT1" s="113"/>
      <c r="AU1" s="113" t="s">
        <v>899</v>
      </c>
      <c r="AV1" s="113"/>
      <c r="AW1" s="114" t="s">
        <v>901</v>
      </c>
      <c r="AX1" s="114"/>
      <c r="AY1" s="113" t="s">
        <v>944</v>
      </c>
      <c r="AZ1" s="113"/>
      <c r="BA1" s="114" t="s">
        <v>903</v>
      </c>
      <c r="BB1" s="114"/>
      <c r="BC1" s="113" t="s">
        <v>978</v>
      </c>
      <c r="BD1" s="113"/>
      <c r="BE1" s="114" t="s">
        <v>5</v>
      </c>
      <c r="BF1" s="114"/>
      <c r="BG1" s="114" t="s">
        <v>6</v>
      </c>
      <c r="BH1" s="114"/>
      <c r="BI1" s="114" t="s">
        <v>7</v>
      </c>
      <c r="BJ1" s="114"/>
      <c r="BK1" s="114" t="s">
        <v>8</v>
      </c>
      <c r="BL1" s="114"/>
      <c r="BM1" s="113" t="s">
        <v>9</v>
      </c>
      <c r="BN1" s="113"/>
      <c r="BO1" s="113" t="s">
        <v>904</v>
      </c>
      <c r="BP1" s="113"/>
      <c r="BQ1" s="114" t="s">
        <v>905</v>
      </c>
      <c r="BR1" s="114"/>
      <c r="BS1" s="113" t="s">
        <v>10</v>
      </c>
      <c r="BT1" s="113"/>
      <c r="BU1" s="113" t="s">
        <v>906</v>
      </c>
      <c r="BV1" s="113"/>
      <c r="BW1" s="114" t="s">
        <v>914</v>
      </c>
      <c r="BX1" s="114"/>
      <c r="BY1" s="32" t="s">
        <v>11</v>
      </c>
      <c r="BZ1" s="18" t="s">
        <v>982</v>
      </c>
    </row>
    <row r="2" spans="1:78" s="18" customFormat="1" x14ac:dyDescent="0.25">
      <c r="A2" s="106"/>
      <c r="B2" s="106"/>
      <c r="C2" s="108"/>
      <c r="D2" s="112"/>
      <c r="E2" s="110"/>
      <c r="F2" s="110"/>
      <c r="G2" s="110"/>
      <c r="H2" s="110"/>
      <c r="I2" s="58" t="s">
        <v>907</v>
      </c>
      <c r="J2" s="58" t="s">
        <v>908</v>
      </c>
      <c r="K2" s="58" t="s">
        <v>908</v>
      </c>
      <c r="L2" s="62" t="s">
        <v>909</v>
      </c>
      <c r="M2" s="58" t="s">
        <v>908</v>
      </c>
      <c r="N2" s="58" t="s">
        <v>911</v>
      </c>
      <c r="O2" s="58" t="s">
        <v>908</v>
      </c>
      <c r="P2" s="58" t="s">
        <v>907</v>
      </c>
      <c r="Q2" s="58" t="s">
        <v>908</v>
      </c>
      <c r="R2" s="64" t="s">
        <v>910</v>
      </c>
      <c r="S2" s="58" t="s">
        <v>908</v>
      </c>
      <c r="T2" s="64" t="s">
        <v>910</v>
      </c>
      <c r="U2" s="58" t="s">
        <v>908</v>
      </c>
      <c r="V2" s="58" t="s">
        <v>911</v>
      </c>
      <c r="W2" s="58" t="s">
        <v>908</v>
      </c>
      <c r="X2" s="58" t="s">
        <v>907</v>
      </c>
      <c r="Y2" s="58" t="s">
        <v>908</v>
      </c>
      <c r="Z2" s="58" t="s">
        <v>907</v>
      </c>
      <c r="AA2" s="58" t="s">
        <v>908</v>
      </c>
      <c r="AB2" s="64" t="s">
        <v>910</v>
      </c>
      <c r="AC2" s="58" t="s">
        <v>908</v>
      </c>
      <c r="AD2" s="59" t="s">
        <v>913</v>
      </c>
      <c r="AE2" s="58" t="s">
        <v>907</v>
      </c>
      <c r="AF2" s="58" t="s">
        <v>908</v>
      </c>
      <c r="AG2" s="58" t="s">
        <v>907</v>
      </c>
      <c r="AH2" s="58" t="s">
        <v>908</v>
      </c>
      <c r="AI2" s="58" t="s">
        <v>907</v>
      </c>
      <c r="AJ2" s="58" t="s">
        <v>908</v>
      </c>
      <c r="AK2" s="64" t="s">
        <v>910</v>
      </c>
      <c r="AL2" s="58" t="s">
        <v>908</v>
      </c>
      <c r="AM2" s="64" t="s">
        <v>910</v>
      </c>
      <c r="AN2" s="58" t="s">
        <v>908</v>
      </c>
      <c r="AO2" s="58" t="s">
        <v>911</v>
      </c>
      <c r="AP2" s="58" t="s">
        <v>908</v>
      </c>
      <c r="AQ2" s="64" t="s">
        <v>910</v>
      </c>
      <c r="AR2" s="58" t="s">
        <v>908</v>
      </c>
      <c r="AS2" s="64" t="s">
        <v>910</v>
      </c>
      <c r="AT2" s="58" t="s">
        <v>908</v>
      </c>
      <c r="AU2" s="64" t="s">
        <v>910</v>
      </c>
      <c r="AV2" s="58" t="s">
        <v>908</v>
      </c>
      <c r="AW2" s="58" t="s">
        <v>907</v>
      </c>
      <c r="AX2" s="58" t="s">
        <v>908</v>
      </c>
      <c r="AY2" s="64" t="s">
        <v>910</v>
      </c>
      <c r="AZ2" s="58" t="s">
        <v>908</v>
      </c>
      <c r="BA2" s="58" t="s">
        <v>907</v>
      </c>
      <c r="BB2" s="58" t="s">
        <v>908</v>
      </c>
      <c r="BC2" s="64" t="s">
        <v>910</v>
      </c>
      <c r="BD2" s="58" t="s">
        <v>908</v>
      </c>
      <c r="BE2" s="58" t="s">
        <v>911</v>
      </c>
      <c r="BF2" s="58" t="s">
        <v>908</v>
      </c>
      <c r="BG2" s="58" t="s">
        <v>911</v>
      </c>
      <c r="BH2" s="58" t="s">
        <v>908</v>
      </c>
      <c r="BI2" s="58" t="s">
        <v>911</v>
      </c>
      <c r="BJ2" s="58" t="s">
        <v>908</v>
      </c>
      <c r="BK2" s="58" t="s">
        <v>911</v>
      </c>
      <c r="BL2" s="58" t="s">
        <v>908</v>
      </c>
      <c r="BM2" s="64" t="s">
        <v>910</v>
      </c>
      <c r="BN2" s="58" t="s">
        <v>908</v>
      </c>
      <c r="BO2" s="64" t="s">
        <v>910</v>
      </c>
      <c r="BP2" s="58" t="s">
        <v>908</v>
      </c>
      <c r="BQ2" s="58" t="s">
        <v>911</v>
      </c>
      <c r="BR2" s="58" t="s">
        <v>908</v>
      </c>
      <c r="BS2" s="64" t="s">
        <v>910</v>
      </c>
      <c r="BT2" s="58" t="s">
        <v>908</v>
      </c>
      <c r="BU2" s="64" t="s">
        <v>910</v>
      </c>
      <c r="BV2" s="58" t="s">
        <v>908</v>
      </c>
      <c r="BW2" s="58" t="s">
        <v>907</v>
      </c>
      <c r="BX2" s="58" t="s">
        <v>908</v>
      </c>
      <c r="BY2" s="32" t="s">
        <v>908</v>
      </c>
      <c r="BZ2" s="18" t="s">
        <v>983</v>
      </c>
    </row>
    <row r="3" spans="1:78" x14ac:dyDescent="0.25">
      <c r="A3" s="16">
        <v>1</v>
      </c>
      <c r="B3" s="16">
        <v>3</v>
      </c>
      <c r="C3" s="31" t="s">
        <v>469</v>
      </c>
      <c r="D3" s="51">
        <v>456.37747457004826</v>
      </c>
      <c r="E3" s="25">
        <v>1800.9146680000001</v>
      </c>
      <c r="F3" s="26">
        <f>D3+E3-H3</f>
        <v>2071.0651425700485</v>
      </c>
      <c r="G3" s="26">
        <f>D3-H3</f>
        <v>270.15047457004829</v>
      </c>
      <c r="H3" s="26">
        <f>J3+K3+M3+O3+Q3+S3+U3+W3+Y3+AA3+AC3+AF3+AH3+AJ3+AL3+AN3+AP3+AR3+AT3+AV3+AX3+AZ3+BB3+BD3+BF3+BH3+BJ3+BL3+BN3+BP3+BR3+BT3+BV3+BX3+BY3</f>
        <v>186.22699999999998</v>
      </c>
      <c r="I3" s="36">
        <f>январь!F3+февраль!F3+март!F3+апрель!F3+май!F3+июнь!F3+июль!F3+август!F3+сентябрь!F3+октябрь!F3+ноябрь!F3+декабрь!F3</f>
        <v>0</v>
      </c>
      <c r="J3" s="36">
        <f>январь!G3+февраль!G3+март!G3+апрель!G3+май!G3+июнь!G3+июль!G3+август!G3+сентябрь!G3+октябрь!G3+ноябрь!G3+декабрь!G3</f>
        <v>0</v>
      </c>
      <c r="K3" s="36">
        <f>январь!H3+февраль!H3+март!H3+апрель!H3+май!H3+июнь!H3+июль!H3+август!H3+сентябрь!H3+октябрь!H3+ноябрь!H3+декабрь!H3</f>
        <v>0</v>
      </c>
      <c r="L3" s="27">
        <f>январь!I3+февраль!I3+март!I3+апрель!I3+май!I3+июнь!I3+июль!I3+август!I3+сентябрь!I3+октябрь!I3+ноябрь!I3+декабрь!I3</f>
        <v>0</v>
      </c>
      <c r="M3" s="36">
        <f>январь!J3+февраль!J3+март!J3+апрель!J3+май!J3+июнь!J3+июль!J3+август!J3+сентябрь!J3+октябрь!J3+ноябрь!J3+декабрь!J3</f>
        <v>0</v>
      </c>
      <c r="N3" s="36">
        <f>январь!K3+февраль!K3+март!K3+апрель!K3+май!K3+июнь!K3+июль!K3+август!K3+сентябрь!K3+октябрь!K3+ноябрь!K3+декабрь!K3</f>
        <v>0</v>
      </c>
      <c r="O3" s="36">
        <f>январь!L3+февраль!L3+март!L3+апрель!L3+май!L3+июнь!L3+июль!L3+август!L3+сентябрь!L3+октябрь!L3+ноябрь!L3+декабрь!L3</f>
        <v>0</v>
      </c>
      <c r="P3" s="36">
        <f>январь!M3+февраль!M3+март!M3+апрель!M3+май!M3+июнь!M3+июль!M3+август!M3+сентябрь!M3+октябрь!M3+ноябрь!M3+декабрь!M3</f>
        <v>0</v>
      </c>
      <c r="Q3" s="36">
        <f>январь!N3+февраль!N3+март!N3+апрель!N3+май!N3+июнь!N3+июль!N3+август!N3+сентябрь!N3+октябрь!N3+ноябрь!N3+декабрь!N3</f>
        <v>0</v>
      </c>
      <c r="R3" s="29">
        <f>январь!O3+февраль!O3+март!O3+апрель!O3+май!O3+июнь!O3+июль!O3+август!O3+сентябрь!O3+октябрь!O3+ноябрь!O3+декабрь!O3</f>
        <v>0</v>
      </c>
      <c r="S3" s="36">
        <f>январь!P3+февраль!P3+март!P3+апрель!P3+май!P3+июнь!P3+июль!P3+август!P3+сентябрь!P3+октябрь!P3+ноябрь!P3+декабрь!P3</f>
        <v>0</v>
      </c>
      <c r="T3" s="29">
        <f>январь!Q3+февраль!Q3+март!Q3+апрель!Q3+май!Q3+июнь!Q3+июль!Q3+август!Q3+сентябрь!Q3+октябрь!Q3+ноябрь!Q3+декабрь!Q3</f>
        <v>0</v>
      </c>
      <c r="U3" s="36">
        <f>январь!R3+февраль!R3+март!R3+апрель!R3+май!R3+июнь!R3+июль!R3+август!R3+сентябрь!R3+октябрь!R3+ноябрь!R3+декабрь!R3</f>
        <v>0</v>
      </c>
      <c r="V3" s="36">
        <f>январь!S3+февраль!S3+март!S3+апрель!S3+май!S3+июнь!S3+июль!S3+август!S3+сентябрь!S3+октябрь!S3+ноябрь!S3+декабрь!S3</f>
        <v>0</v>
      </c>
      <c r="W3" s="36">
        <f>январь!T3+февраль!T3+март!T3+апрель!T3+май!T3+июнь!T3+июль!T3+август!T3+сентябрь!T3+октябрь!T3+ноябрь!T3+декабрь!T3</f>
        <v>0</v>
      </c>
      <c r="X3" s="36">
        <f>январь!U3+февраль!U3+март!U3+апрель!U3+май!U3+июнь!U3+июль!U3+август!U3+сентябрь!U3+октябрь!U3+ноябрь!U3+декабрь!U3</f>
        <v>0</v>
      </c>
      <c r="Y3" s="36">
        <f>январь!V3+февраль!V3+март!V3+апрель!V3+май!V3+июнь!V3+июль!V3+август!V3+сентябрь!V3+октябрь!V3+ноябрь!V3+декабрь!V3</f>
        <v>0</v>
      </c>
      <c r="Z3" s="36">
        <f>январь!W3+февраль!W3+март!W3+апрель!W3+май!W3+июнь!W3+июль!W3+август!W3+сентябрь!W3+октябрь!W3+ноябрь!W3+декабрь!W3</f>
        <v>0</v>
      </c>
      <c r="AA3" s="36">
        <f>январь!X3+февраль!X3+март!X3+апрель!X3+май!X3+июнь!X3+июль!X3+август!X3+сентябрь!X3+октябрь!X3+ноябрь!X3+декабрь!X3</f>
        <v>0</v>
      </c>
      <c r="AB3" s="29">
        <f>январь!Y3+февраль!Y3+март!Y3+апрель!Y3+май!Y3+июнь!Y3+июль!Y3+август!Y3+сентябрь!Y3+октябрь!Y3+ноябрь!Y3+декабрь!Y3</f>
        <v>0</v>
      </c>
      <c r="AC3" s="36">
        <f>январь!Z3+февраль!Z3+март!Z3+апрель!Z3+май!Z3+июнь!Z3+июль!Z3+август!Z3+сентябрь!Z3+октябрь!Z3+ноябрь!Z3+декабрь!Z3</f>
        <v>0</v>
      </c>
      <c r="AD3" s="66" t="str">
        <f>CONCATENATE(январь!AA3,$BZ$1,февраль!AA3,$BZ$1,март!AA3,$BZ$1,апрель!AA3,$BZ$1,май!AA3,$BZ$1,июнь!AA3,$BZ$1,июль!AA3,$BZ$1,август!AA3,$BZ$1,сентябрь!AA3,$BZ$1,октябрь!AA3,$BZ$1,ноябрь!AA3,$BZ$1,декабрь!AA3)</f>
        <v xml:space="preserve">           </v>
      </c>
      <c r="AE3" s="36">
        <f>январь!AB3+февраль!AB3+март!AB3+апрель!AB3+май!AB3+июнь!AB3+июль!AB3+август!AB3+сентябрь!AB3+октябрь!AB3+ноябрь!AB3+декабрь!AB3</f>
        <v>0</v>
      </c>
      <c r="AF3" s="36">
        <f>январь!AC3+февраль!AC3+март!AC3+апрель!AC3+май!AC3+июнь!AC3+июль!AC3+август!AC3+сентябрь!AC3+октябрь!AC3+ноябрь!AC3+декабрь!AC3</f>
        <v>0</v>
      </c>
      <c r="AG3" s="36">
        <f>январь!AD3+февраль!AD3+март!AD3+апрель!AD3+май!AD3+июнь!AD3+июль!AD3+август!AD3+сентябрь!AD3+октябрь!AD3+ноябрь!AD3+декабрь!AD3</f>
        <v>0</v>
      </c>
      <c r="AH3" s="36">
        <f>январь!AE3+февраль!AE3+март!AE3+апрель!AE3+май!AE3+июнь!AE3+июль!AE3+август!AE3+сентябрь!AE3+октябрь!AE3+ноябрь!AE3+декабрь!AE3</f>
        <v>0</v>
      </c>
      <c r="AI3" s="36">
        <f>январь!AF3+февраль!AF3+март!AF3+апрель!AF3+май!AF3+июнь!AF3+июль!AF3+август!AF3+сентябрь!AF3+октябрь!AF3+ноябрь!AF3+декабрь!AF3</f>
        <v>0</v>
      </c>
      <c r="AJ3" s="36">
        <f>январь!AG3+февраль!AG3+март!AG3+апрель!AG3+май!AG3+июнь!AG3+июль!AG3+август!AG3+сентябрь!AG3+октябрь!AG3+ноябрь!AG3+декабрь!AG3</f>
        <v>0</v>
      </c>
      <c r="AK3" s="29">
        <f>январь!AH3+февраль!AH3+март!AH3+апрель!AH3+май!AH3+июнь!AH3+июль!AH3+август!AH3+сентябрь!AH3+октябрь!AH3+ноябрь!AH3+декабрь!AH3</f>
        <v>3</v>
      </c>
      <c r="AL3" s="36">
        <f>январь!AI3+февраль!AI3+март!AI3+апрель!AI3+май!AI3+июнь!AI3+июль!AI3+август!AI3+сентябрь!AI3+октябрь!AI3+ноябрь!AI3+декабрь!AI3</f>
        <v>4.2720000000000002</v>
      </c>
      <c r="AM3" s="29">
        <f>январь!AJ3+февраль!AJ3+март!AJ3+апрель!AJ3+май!AJ3+июнь!AJ3+июль!AJ3+август!AJ3+сентябрь!AJ3+октябрь!AJ3+ноябрь!AJ3+декабрь!AJ3</f>
        <v>0</v>
      </c>
      <c r="AN3" s="36">
        <f>январь!AK3+февраль!AK3+март!AK3+апрель!AK3+май!AK3+июнь!AK3+июль!AK3+август!AK3+сентябрь!AK3+октябрь!AK3+ноябрь!AK3+декабрь!AK3</f>
        <v>0</v>
      </c>
      <c r="AO3" s="36">
        <f>январь!AL3+февраль!AL3+март!AL3+апрель!AL3+май!AL3+июнь!AL3+июль!AL3+август!AL3+сентябрь!AL3+октябрь!AL3+ноябрь!AL3+декабрь!AL3</f>
        <v>0</v>
      </c>
      <c r="AP3" s="36">
        <f>январь!AM3+февраль!AM3+март!AM3+апрель!AM3+май!AM3+июнь!AM3+июль!AM3+август!AM3+сентябрь!AM3+октябрь!AM3+ноябрь!AM3+декабрь!AM3</f>
        <v>0</v>
      </c>
      <c r="AQ3" s="29">
        <f>январь!AN3+февраль!AN3+март!AN3+апрель!AN3+май!AN3+июнь!AN3+июль!AN3+август!AN3+сентябрь!AN3+октябрь!AN3+ноябрь!AN3+декабрь!AN3</f>
        <v>0</v>
      </c>
      <c r="AR3" s="36">
        <f>январь!AO3+февраль!AO3+март!AO3+апрель!AO3+май!AO3+июнь!AO3+июль!AO3+август!AO3+сентябрь!AO3+октябрь!AO3+ноябрь!AO3+декабрь!AO3</f>
        <v>0</v>
      </c>
      <c r="AS3" s="29">
        <f>январь!AP3+февраль!AP3+март!AP3+апрель!AP3+май!AP3+июнь!AP3+июль!AP3+август!AP3+сентябрь!AP3+октябрь!AP3+ноябрь!AP3+декабрь!AP3</f>
        <v>0</v>
      </c>
      <c r="AT3" s="36">
        <f>январь!AQ3+февраль!AQ3+март!AQ3+апрель!AQ3+май!AQ3+июнь!AQ3+июль!AQ3+август!AQ3+сентябрь!AQ3+октябрь!AQ3+ноябрь!AQ3+декабрь!AQ3</f>
        <v>0</v>
      </c>
      <c r="AU3" s="29">
        <f>январь!AR3+февраль!AR3+март!AR3+апрель!AR3+май!AR3+июнь!AR3+июль!AR3+август!AR3+сентябрь!AR3+октябрь!AR3+ноябрь!AR3+декабрь!AR3</f>
        <v>0</v>
      </c>
      <c r="AV3" s="36">
        <f>январь!AS3+февраль!AS3+март!AS3+апрель!AS3+май!AS3+июнь!AS3+июль!AS3+август!AS3+сентябрь!AS3+октябрь!AS3+ноябрь!AS3+декабрь!AS3</f>
        <v>0</v>
      </c>
      <c r="AW3" s="36">
        <f>январь!AT3+февраль!AT3+март!AT3+апрель!AT3+май!AT3+июнь!AT3+июль!AT3+август!AT3+сентябрь!AT3+октябрь!AT3+ноябрь!AT3+декабрь!AT3</f>
        <v>0</v>
      </c>
      <c r="AX3" s="36">
        <f>январь!AU3+февраль!AU3+март!AU3+апрель!AU3+май!AU3+июнь!AU3+июль!AU3+август!AU3+сентябрь!AU3+октябрь!AU3+ноябрь!AU3+декабрь!AU3</f>
        <v>0</v>
      </c>
      <c r="AY3" s="29">
        <f>январь!AV3+февраль!AV3+март!AV3+апрель!AV3+май!AV3+июнь!AV3+июль!AV3+август!AV3+сентябрь!AV3+октябрь!AV3+ноябрь!AV3+декабрь!AV3</f>
        <v>0</v>
      </c>
      <c r="AZ3" s="36">
        <f>январь!AW3+февраль!AW3+март!AW3+апрель!AW3+май!AW3+июнь!AW3+июль!AW3+август!AW3+сентябрь!AW3+октябрь!AW3+ноябрь!AW3+декабрь!AW3</f>
        <v>0</v>
      </c>
      <c r="BA3" s="36">
        <f>январь!AX3+февраль!AX3+март!AX3+апрель!AX3+май!AX3+июнь!AX3+июль!AX3+август!AX3+сентябрь!AX3+октябрь!AX3+ноябрь!AX3+декабрь!AX3</f>
        <v>0</v>
      </c>
      <c r="BB3" s="36">
        <f>январь!AY3+февраль!AY3+март!AY3+апрель!AY3+май!AY3+июнь!AY3+июль!AY3+август!AY3+сентябрь!AY3+октябрь!AY3+ноябрь!AY3+декабрь!AY3</f>
        <v>0</v>
      </c>
      <c r="BC3" s="29">
        <f>январь!AZ3+февраль!AZ3+март!AZ3+апрель!AZ3+май!AZ3+июнь!AZ3+июль!AZ3+август!AZ3+сентябрь!AZ3+октябрь!AZ3+ноябрь!AZ3+декабрь!AZ3</f>
        <v>0</v>
      </c>
      <c r="BD3" s="36">
        <f>январь!BA3+февраль!BA3+март!BA3+апрель!BA3+май!BA3+июнь!BA3+июль!BA3+август!BA3+сентябрь!BA3+октябрь!BA3+ноябрь!BA3+декабрь!BA3</f>
        <v>0</v>
      </c>
      <c r="BE3" s="36">
        <f>январь!BB3+февраль!BB3+март!BB3+апрель!BB3+май!BB3+июнь!BB3+июль!BB3+август!BB3+сентябрь!BB3+октябрь!BB3+ноябрь!BB3+декабрь!BB3</f>
        <v>0</v>
      </c>
      <c r="BF3" s="36">
        <f>январь!BC3+февраль!BC3+март!BC3+апрель!BC3+май!BC3+июнь!BC3+июль!BC3+август!BC3+сентябрь!BC3+октябрь!BC3+ноябрь!BC3+декабрь!BC3</f>
        <v>0</v>
      </c>
      <c r="BG3" s="36">
        <f>январь!BD3+февраль!BD3+март!BD3+апрель!BD3+май!BD3+июнь!BD3+июль!BD3+август!BD3+сентябрь!BD3+октябрь!BD3+ноябрь!BD3+декабрь!BD3</f>
        <v>0</v>
      </c>
      <c r="BH3" s="36">
        <f>январь!BE3+февраль!BE3+март!BE3+апрель!BE3+май!BE3+июнь!BE3+июль!BE3+август!BE3+сентябрь!BE3+октябрь!BE3+ноябрь!BE3+декабрь!BE3</f>
        <v>0</v>
      </c>
      <c r="BI3" s="36">
        <f>январь!BF3+февраль!BF3+март!BF3+апрель!BF3+май!BF3+июнь!BF3+июль!BF3+август!BF3+сентябрь!BF3+октябрь!BF3+ноябрь!BF3+декабрь!BF3</f>
        <v>0</v>
      </c>
      <c r="BJ3" s="36">
        <f>январь!BG3+февраль!BG3+март!BG3+апрель!BG3+май!BG3+июнь!BG3+июль!BG3+август!BG3+сентябрь!BG3+октябрь!BG3+ноябрь!BG3+декабрь!BG3</f>
        <v>0</v>
      </c>
      <c r="BK3" s="36">
        <f>январь!BH3+февраль!BH3+март!BH3+апрель!BH3+май!BH3+июнь!BH3+июль!BH3+август!BH3+сентябрь!BH3+октябрь!BH3+ноябрь!BH3+декабрь!BH3</f>
        <v>0</v>
      </c>
      <c r="BL3" s="36">
        <f>январь!BI3+февраль!BI3+март!BI3+апрель!BI3+май!BI3+июнь!BI3+июль!BI3+август!BI3+сентябрь!BI3+октябрь!BI3+ноябрь!BI3+декабрь!BI3</f>
        <v>0</v>
      </c>
      <c r="BM3" s="29">
        <f>январь!BJ3+февраль!BJ3+март!BJ3+апрель!BJ3+май!BJ3+июнь!BJ3+июль!BJ3+август!BJ3+сентябрь!BJ3+октябрь!BJ3+ноябрь!BJ3+декабрь!BJ3</f>
        <v>0</v>
      </c>
      <c r="BN3" s="36">
        <f>январь!BK3+февраль!BK3+март!BK3+апрель!BK3+май!BK3+июнь!BK3+июль!BK3+август!BK3+сентябрь!BK3+октябрь!BK3+ноябрь!BK3+декабрь!BK3</f>
        <v>0</v>
      </c>
      <c r="BO3" s="29">
        <f>январь!BL3+февраль!BL3+март!BL3+апрель!BL3+май!BL3+июнь!BL3+июль!BL3+август!BL3+сентябрь!BL3+октябрь!BL3+ноябрь!BL3+декабрь!BL3</f>
        <v>5</v>
      </c>
      <c r="BP3" s="36">
        <f>январь!BM3+февраль!BM3+март!BM3+апрель!BM3+май!BM3+июнь!BM3+июль!BM3+август!BM3+сентябрь!BM3+октябрь!BM3+ноябрь!BM3+декабрь!BM3</f>
        <v>4.08</v>
      </c>
      <c r="BQ3" s="36">
        <f>январь!BN3+февраль!BN3+март!BN3+апрель!BN3+май!BN3+июнь!BN3+июль!BN3+август!BN3+сентябрь!BN3+октябрь!BN3+ноябрь!BN3+декабрь!BN3</f>
        <v>0</v>
      </c>
      <c r="BR3" s="36">
        <f>январь!BO3+февраль!BO3+март!BO3+апрель!BO3+май!BO3+июнь!BO3+июль!BO3+август!BO3+сентябрь!BO3+октябрь!BO3+ноябрь!BO3+декабрь!BO3</f>
        <v>0</v>
      </c>
      <c r="BS3" s="29">
        <f>январь!BP3+февраль!BP3+март!BP3+апрель!BP3+май!BP3+июнь!BP3+июль!BP3+август!BP3+сентябрь!BP3+октябрь!BP3+ноябрь!BP3+декабрь!BP3</f>
        <v>13</v>
      </c>
      <c r="BT3" s="36">
        <f>январь!BQ3+февраль!BQ3+март!BQ3+апрель!BQ3+май!BQ3+июнь!BQ3+июль!BQ3+август!BQ3+сентябрь!BQ3+октябрь!BQ3+ноябрь!BQ3+декабрь!BQ3</f>
        <v>12.914999999999999</v>
      </c>
      <c r="BU3" s="29">
        <f>январь!BR3+февраль!BR3+март!BR3+апрель!BR3+май!BR3+июнь!BR3+июль!BR3+август!BR3+сентябрь!BR3+октябрь!BR3+ноябрь!BR3+декабрь!BR3</f>
        <v>0</v>
      </c>
      <c r="BV3" s="36">
        <f>январь!BS3+февраль!BS3+март!BS3+апрель!BS3+май!BS3+июнь!BS3+июль!BS3+август!BS3+сентябрь!BS3+октябрь!BS3+ноябрь!BS3+декабрь!BS3</f>
        <v>0</v>
      </c>
      <c r="BW3" s="36">
        <f>январь!BT3+февраль!BT3+март!BT3+апрель!BT3+май!BT3+июнь!BT3+июль!BT3+август!BT3+сентябрь!BT3+октябрь!BT3+ноябрь!BT3+декабрь!BT3</f>
        <v>2.0619999999999998</v>
      </c>
      <c r="BX3" s="36">
        <f>январь!BU3+февраль!BU3+март!BU3+апрель!BU3+май!BU3+июнь!BU3+июль!BU3+август!BU3+сентябрь!BU3+октябрь!BU3+ноябрь!BU3+декабрь!BU3</f>
        <v>164.95999999999998</v>
      </c>
      <c r="BY3" s="36">
        <f>январь!BV3+февраль!BV3+март!BV3+апрель!BV3+май!BV3+июнь!BV3+июль!BV3+август!BV3+сентябрь!BV3+октябрь!BV3+ноябрь!BV3+декабрь!BV3</f>
        <v>0</v>
      </c>
      <c r="BZ3" s="77">
        <v>3</v>
      </c>
    </row>
    <row r="4" spans="1:78" x14ac:dyDescent="0.25">
      <c r="A4" s="16">
        <v>2</v>
      </c>
      <c r="B4" s="16">
        <v>3</v>
      </c>
      <c r="C4" s="31" t="s">
        <v>925</v>
      </c>
      <c r="D4" s="51">
        <v>125.37722477294685</v>
      </c>
      <c r="E4" s="25">
        <v>260.32738400000005</v>
      </c>
      <c r="F4" s="26">
        <f t="shared" ref="F4:F67" si="0">D4+E4-H4</f>
        <v>385.70460877294693</v>
      </c>
      <c r="G4" s="26">
        <f t="shared" ref="G4:G67" si="1">D4-H4</f>
        <v>125.37722477294685</v>
      </c>
      <c r="H4" s="26">
        <f t="shared" ref="H4:H67" si="2">J4+K4+M4+O4+Q4+S4+U4+W4+Y4+AA4+AC4+AF4+AH4+AJ4+AL4+AN4+AP4+AR4+AT4+AV4+AX4+AZ4+BB4+BD4+BF4+BH4+BJ4+BL4+BN4+BP4+BR4+BT4+BV4+BX4+BY4</f>
        <v>0</v>
      </c>
      <c r="I4" s="36">
        <f>январь!F4+февраль!F4+март!F4+апрель!F4+май!F4+июнь!F4+июль!F4+август!F4+сентябрь!F4+октябрь!F4+ноябрь!F4+декабрь!F4</f>
        <v>0</v>
      </c>
      <c r="J4" s="36">
        <f>январь!G4+февраль!G4+март!G4+апрель!G4+май!G4+июнь!G4+июль!G4+август!G4+сентябрь!G4+октябрь!G4+ноябрь!G4+декабрь!G4</f>
        <v>0</v>
      </c>
      <c r="K4" s="36">
        <f>январь!H4+февраль!H4+март!H4+апрель!H4+май!H4+июнь!H4+июль!H4+август!H4+сентябрь!H4+октябрь!H4+ноябрь!H4+декабрь!H4</f>
        <v>0</v>
      </c>
      <c r="L4" s="27">
        <f>январь!I4+февраль!I4+март!I4+апрель!I4+май!I4+июнь!I4+июль!I4+август!I4+сентябрь!I4+октябрь!I4+ноябрь!I4+декабрь!I4</f>
        <v>0</v>
      </c>
      <c r="M4" s="36">
        <f>январь!J4+февраль!J4+март!J4+апрель!J4+май!J4+июнь!J4+июль!J4+август!J4+сентябрь!J4+октябрь!J4+ноябрь!J4+декабрь!J4</f>
        <v>0</v>
      </c>
      <c r="N4" s="36">
        <f>январь!K4+февраль!K4+март!K4+апрель!K4+май!K4+июнь!K4+июль!K4+август!K4+сентябрь!K4+октябрь!K4+ноябрь!K4+декабрь!K4</f>
        <v>0</v>
      </c>
      <c r="O4" s="36">
        <f>январь!L4+февраль!L4+март!L4+апрель!L4+май!L4+июнь!L4+июль!L4+август!L4+сентябрь!L4+октябрь!L4+ноябрь!L4+декабрь!L4</f>
        <v>0</v>
      </c>
      <c r="P4" s="36">
        <f>январь!M4+февраль!M4+март!M4+апрель!M4+май!M4+июнь!M4+июль!M4+август!M4+сентябрь!M4+октябрь!M4+ноябрь!M4+декабрь!M4</f>
        <v>0</v>
      </c>
      <c r="Q4" s="36">
        <f>январь!N4+февраль!N4+март!N4+апрель!N4+май!N4+июнь!N4+июль!N4+август!N4+сентябрь!N4+октябрь!N4+ноябрь!N4+декабрь!N4</f>
        <v>0</v>
      </c>
      <c r="R4" s="29">
        <f>январь!O4+февраль!O4+март!O4+апрель!O4+май!O4+июнь!O4+июль!O4+август!O4+сентябрь!O4+октябрь!O4+ноябрь!O4+декабрь!O4</f>
        <v>0</v>
      </c>
      <c r="S4" s="36">
        <f>январь!P4+февраль!P4+март!P4+апрель!P4+май!P4+июнь!P4+июль!P4+август!P4+сентябрь!P4+октябрь!P4+ноябрь!P4+декабрь!P4</f>
        <v>0</v>
      </c>
      <c r="T4" s="29">
        <f>январь!Q4+февраль!Q4+март!Q4+апрель!Q4+май!Q4+июнь!Q4+июль!Q4+август!Q4+сентябрь!Q4+октябрь!Q4+ноябрь!Q4+декабрь!Q4</f>
        <v>0</v>
      </c>
      <c r="U4" s="36">
        <f>январь!R4+февраль!R4+март!R4+апрель!R4+май!R4+июнь!R4+июль!R4+август!R4+сентябрь!R4+октябрь!R4+ноябрь!R4+декабрь!R4</f>
        <v>0</v>
      </c>
      <c r="V4" s="36">
        <f>январь!S4+февраль!S4+март!S4+апрель!S4+май!S4+июнь!S4+июль!S4+август!S4+сентябрь!S4+октябрь!S4+ноябрь!S4+декабрь!S4</f>
        <v>0</v>
      </c>
      <c r="W4" s="36">
        <f>январь!T4+февраль!T4+март!T4+апрель!T4+май!T4+июнь!T4+июль!T4+август!T4+сентябрь!T4+октябрь!T4+ноябрь!T4+декабрь!T4</f>
        <v>0</v>
      </c>
      <c r="X4" s="36">
        <f>январь!U4+февраль!U4+март!U4+апрель!U4+май!U4+июнь!U4+июль!U4+август!U4+сентябрь!U4+октябрь!U4+ноябрь!U4+декабрь!U4</f>
        <v>0</v>
      </c>
      <c r="Y4" s="36">
        <f>январь!V4+февраль!V4+март!V4+апрель!V4+май!V4+июнь!V4+июль!V4+август!V4+сентябрь!V4+октябрь!V4+ноябрь!V4+декабрь!V4</f>
        <v>0</v>
      </c>
      <c r="Z4" s="36">
        <f>январь!W4+февраль!W4+март!W4+апрель!W4+май!W4+июнь!W4+июль!W4+август!W4+сентябрь!W4+октябрь!W4+ноябрь!W4+декабрь!W4</f>
        <v>0</v>
      </c>
      <c r="AA4" s="36">
        <f>январь!X4+февраль!X4+март!X4+апрель!X4+май!X4+июнь!X4+июль!X4+август!X4+сентябрь!X4+октябрь!X4+ноябрь!X4+декабрь!X4</f>
        <v>0</v>
      </c>
      <c r="AB4" s="29">
        <f>январь!Y4+февраль!Y4+март!Y4+апрель!Y4+май!Y4+июнь!Y4+июль!Y4+август!Y4+сентябрь!Y4+октябрь!Y4+ноябрь!Y4+декабрь!Y4</f>
        <v>0</v>
      </c>
      <c r="AC4" s="36">
        <f>январь!Z4+февраль!Z4+март!Z4+апрель!Z4+май!Z4+июнь!Z4+июль!Z4+август!Z4+сентябрь!Z4+октябрь!Z4+ноябрь!Z4+декабрь!Z4</f>
        <v>0</v>
      </c>
      <c r="AD4" s="66" t="str">
        <f>CONCATENATE(январь!AA4,$BZ$1,февраль!AA4,$BZ$1,март!AA4,$BZ$1,апрель!AA4,$BZ$1,май!AA4,$BZ$1,июнь!AA4,$BZ$1,июль!AA4,$BZ$1,август!AA4,$BZ$1,сентябрь!AA4,$BZ$1,октябрь!AA4,$BZ$1,ноябрь!AA4,$BZ$1,декабрь!AA4)</f>
        <v xml:space="preserve">           </v>
      </c>
      <c r="AE4" s="36">
        <f>январь!AB4+февраль!AB4+март!AB4+апрель!AB4+май!AB4+июнь!AB4+июль!AB4+август!AB4+сентябрь!AB4+октябрь!AB4+ноябрь!AB4+декабрь!AB4</f>
        <v>0</v>
      </c>
      <c r="AF4" s="36">
        <f>январь!AC4+февраль!AC4+март!AC4+апрель!AC4+май!AC4+июнь!AC4+июль!AC4+август!AC4+сентябрь!AC4+октябрь!AC4+ноябрь!AC4+декабрь!AC4</f>
        <v>0</v>
      </c>
      <c r="AG4" s="36">
        <f>январь!AD4+февраль!AD4+март!AD4+апрель!AD4+май!AD4+июнь!AD4+июль!AD4+август!AD4+сентябрь!AD4+октябрь!AD4+ноябрь!AD4+декабрь!AD4</f>
        <v>0</v>
      </c>
      <c r="AH4" s="36">
        <f>январь!AE4+февраль!AE4+март!AE4+апрель!AE4+май!AE4+июнь!AE4+июль!AE4+август!AE4+сентябрь!AE4+октябрь!AE4+ноябрь!AE4+декабрь!AE4</f>
        <v>0</v>
      </c>
      <c r="AI4" s="36">
        <f>январь!AF4+февраль!AF4+март!AF4+апрель!AF4+май!AF4+июнь!AF4+июль!AF4+август!AF4+сентябрь!AF4+октябрь!AF4+ноябрь!AF4+декабрь!AF4</f>
        <v>0</v>
      </c>
      <c r="AJ4" s="36">
        <f>январь!AG4+февраль!AG4+март!AG4+апрель!AG4+май!AG4+июнь!AG4+июль!AG4+август!AG4+сентябрь!AG4+октябрь!AG4+ноябрь!AG4+декабрь!AG4</f>
        <v>0</v>
      </c>
      <c r="AK4" s="29">
        <f>январь!AH4+февраль!AH4+март!AH4+апрель!AH4+май!AH4+июнь!AH4+июль!AH4+август!AH4+сентябрь!AH4+октябрь!AH4+ноябрь!AH4+декабрь!AH4</f>
        <v>0</v>
      </c>
      <c r="AL4" s="36">
        <f>январь!AI4+февраль!AI4+март!AI4+апрель!AI4+май!AI4+июнь!AI4+июль!AI4+август!AI4+сентябрь!AI4+октябрь!AI4+ноябрь!AI4+декабрь!AI4</f>
        <v>0</v>
      </c>
      <c r="AM4" s="29">
        <f>январь!AJ4+февраль!AJ4+март!AJ4+апрель!AJ4+май!AJ4+июнь!AJ4+июль!AJ4+август!AJ4+сентябрь!AJ4+октябрь!AJ4+ноябрь!AJ4+декабрь!AJ4</f>
        <v>0</v>
      </c>
      <c r="AN4" s="36">
        <f>январь!AK4+февраль!AK4+март!AK4+апрель!AK4+май!AK4+июнь!AK4+июль!AK4+август!AK4+сентябрь!AK4+октябрь!AK4+ноябрь!AK4+декабрь!AK4</f>
        <v>0</v>
      </c>
      <c r="AO4" s="36">
        <f>январь!AL4+февраль!AL4+март!AL4+апрель!AL4+май!AL4+июнь!AL4+июль!AL4+август!AL4+сентябрь!AL4+октябрь!AL4+ноябрь!AL4+декабрь!AL4</f>
        <v>0</v>
      </c>
      <c r="AP4" s="36">
        <f>январь!AM4+февраль!AM4+март!AM4+апрель!AM4+май!AM4+июнь!AM4+июль!AM4+август!AM4+сентябрь!AM4+октябрь!AM4+ноябрь!AM4+декабрь!AM4</f>
        <v>0</v>
      </c>
      <c r="AQ4" s="29">
        <f>январь!AN4+февраль!AN4+март!AN4+апрель!AN4+май!AN4+июнь!AN4+июль!AN4+август!AN4+сентябрь!AN4+октябрь!AN4+ноябрь!AN4+декабрь!AN4</f>
        <v>0</v>
      </c>
      <c r="AR4" s="36">
        <f>январь!AO4+февраль!AO4+март!AO4+апрель!AO4+май!AO4+июнь!AO4+июль!AO4+август!AO4+сентябрь!AO4+октябрь!AO4+ноябрь!AO4+декабрь!AO4</f>
        <v>0</v>
      </c>
      <c r="AS4" s="29">
        <f>январь!AP4+февраль!AP4+март!AP4+апрель!AP4+май!AP4+июнь!AP4+июль!AP4+август!AP4+сентябрь!AP4+октябрь!AP4+ноябрь!AP4+декабрь!AP4</f>
        <v>0</v>
      </c>
      <c r="AT4" s="36">
        <f>январь!AQ4+февраль!AQ4+март!AQ4+апрель!AQ4+май!AQ4+июнь!AQ4+июль!AQ4+август!AQ4+сентябрь!AQ4+октябрь!AQ4+ноябрь!AQ4+декабрь!AQ4</f>
        <v>0</v>
      </c>
      <c r="AU4" s="29">
        <f>январь!AR4+февраль!AR4+март!AR4+апрель!AR4+май!AR4+июнь!AR4+июль!AR4+август!AR4+сентябрь!AR4+октябрь!AR4+ноябрь!AR4+декабрь!AR4</f>
        <v>0</v>
      </c>
      <c r="AV4" s="36">
        <f>январь!AS4+февраль!AS4+март!AS4+апрель!AS4+май!AS4+июнь!AS4+июль!AS4+август!AS4+сентябрь!AS4+октябрь!AS4+ноябрь!AS4+декабрь!AS4</f>
        <v>0</v>
      </c>
      <c r="AW4" s="36">
        <f>январь!AT4+февраль!AT4+март!AT4+апрель!AT4+май!AT4+июнь!AT4+июль!AT4+август!AT4+сентябрь!AT4+октябрь!AT4+ноябрь!AT4+декабрь!AT4</f>
        <v>0</v>
      </c>
      <c r="AX4" s="36">
        <f>январь!AU4+февраль!AU4+март!AU4+апрель!AU4+май!AU4+июнь!AU4+июль!AU4+август!AU4+сентябрь!AU4+октябрь!AU4+ноябрь!AU4+декабрь!AU4</f>
        <v>0</v>
      </c>
      <c r="AY4" s="29">
        <f>январь!AV4+февраль!AV4+март!AV4+апрель!AV4+май!AV4+июнь!AV4+июль!AV4+август!AV4+сентябрь!AV4+октябрь!AV4+ноябрь!AV4+декабрь!AV4</f>
        <v>0</v>
      </c>
      <c r="AZ4" s="36">
        <f>январь!AW4+февраль!AW4+март!AW4+апрель!AW4+май!AW4+июнь!AW4+июль!AW4+август!AW4+сентябрь!AW4+октябрь!AW4+ноябрь!AW4+декабрь!AW4</f>
        <v>0</v>
      </c>
      <c r="BA4" s="36">
        <f>январь!AX4+февраль!AX4+март!AX4+апрель!AX4+май!AX4+июнь!AX4+июль!AX4+август!AX4+сентябрь!AX4+октябрь!AX4+ноябрь!AX4+декабрь!AX4</f>
        <v>0</v>
      </c>
      <c r="BB4" s="36">
        <f>январь!AY4+февраль!AY4+март!AY4+апрель!AY4+май!AY4+июнь!AY4+июль!AY4+август!AY4+сентябрь!AY4+октябрь!AY4+ноябрь!AY4+декабрь!AY4</f>
        <v>0</v>
      </c>
      <c r="BC4" s="29">
        <f>январь!AZ4+февраль!AZ4+март!AZ4+апрель!AZ4+май!AZ4+июнь!AZ4+июль!AZ4+август!AZ4+сентябрь!AZ4+октябрь!AZ4+ноябрь!AZ4+декабрь!AZ4</f>
        <v>0</v>
      </c>
      <c r="BD4" s="36">
        <f>январь!BA4+февраль!BA4+март!BA4+апрель!BA4+май!BA4+июнь!BA4+июль!BA4+август!BA4+сентябрь!BA4+октябрь!BA4+ноябрь!BA4+декабрь!BA4</f>
        <v>0</v>
      </c>
      <c r="BE4" s="36">
        <f>январь!BB4+февраль!BB4+март!BB4+апрель!BB4+май!BB4+июнь!BB4+июль!BB4+август!BB4+сентябрь!BB4+октябрь!BB4+ноябрь!BB4+декабрь!BB4</f>
        <v>0</v>
      </c>
      <c r="BF4" s="36">
        <f>январь!BC4+февраль!BC4+март!BC4+апрель!BC4+май!BC4+июнь!BC4+июль!BC4+август!BC4+сентябрь!BC4+октябрь!BC4+ноябрь!BC4+декабрь!BC4</f>
        <v>0</v>
      </c>
      <c r="BG4" s="36">
        <f>январь!BD4+февраль!BD4+март!BD4+апрель!BD4+май!BD4+июнь!BD4+июль!BD4+август!BD4+сентябрь!BD4+октябрь!BD4+ноябрь!BD4+декабрь!BD4</f>
        <v>0</v>
      </c>
      <c r="BH4" s="36">
        <f>январь!BE4+февраль!BE4+март!BE4+апрель!BE4+май!BE4+июнь!BE4+июль!BE4+август!BE4+сентябрь!BE4+октябрь!BE4+ноябрь!BE4+декабрь!BE4</f>
        <v>0</v>
      </c>
      <c r="BI4" s="36">
        <f>январь!BF4+февраль!BF4+март!BF4+апрель!BF4+май!BF4+июнь!BF4+июль!BF4+август!BF4+сентябрь!BF4+октябрь!BF4+ноябрь!BF4+декабрь!BF4</f>
        <v>0</v>
      </c>
      <c r="BJ4" s="36">
        <f>январь!BG4+февраль!BG4+март!BG4+апрель!BG4+май!BG4+июнь!BG4+июль!BG4+август!BG4+сентябрь!BG4+октябрь!BG4+ноябрь!BG4+декабрь!BG4</f>
        <v>0</v>
      </c>
      <c r="BK4" s="36">
        <f>январь!BH4+февраль!BH4+март!BH4+апрель!BH4+май!BH4+июнь!BH4+июль!BH4+август!BH4+сентябрь!BH4+октябрь!BH4+ноябрь!BH4+декабрь!BH4</f>
        <v>0</v>
      </c>
      <c r="BL4" s="36">
        <f>январь!BI4+февраль!BI4+март!BI4+апрель!BI4+май!BI4+июнь!BI4+июль!BI4+август!BI4+сентябрь!BI4+октябрь!BI4+ноябрь!BI4+декабрь!BI4</f>
        <v>0</v>
      </c>
      <c r="BM4" s="29">
        <f>январь!BJ4+февраль!BJ4+март!BJ4+апрель!BJ4+май!BJ4+июнь!BJ4+июль!BJ4+август!BJ4+сентябрь!BJ4+октябрь!BJ4+ноябрь!BJ4+декабрь!BJ4</f>
        <v>0</v>
      </c>
      <c r="BN4" s="36">
        <f>январь!BK4+февраль!BK4+март!BK4+апрель!BK4+май!BK4+июнь!BK4+июль!BK4+август!BK4+сентябрь!BK4+октябрь!BK4+ноябрь!BK4+декабрь!BK4</f>
        <v>0</v>
      </c>
      <c r="BO4" s="29">
        <f>январь!BL4+февраль!BL4+март!BL4+апрель!BL4+май!BL4+июнь!BL4+июль!BL4+август!BL4+сентябрь!BL4+октябрь!BL4+ноябрь!BL4+декабрь!BL4</f>
        <v>0</v>
      </c>
      <c r="BP4" s="36">
        <f>январь!BM4+февраль!BM4+март!BM4+апрель!BM4+май!BM4+июнь!BM4+июль!BM4+август!BM4+сентябрь!BM4+октябрь!BM4+ноябрь!BM4+декабрь!BM4</f>
        <v>0</v>
      </c>
      <c r="BQ4" s="36">
        <f>январь!BN4+февраль!BN4+март!BN4+апрель!BN4+май!BN4+июнь!BN4+июль!BN4+август!BN4+сентябрь!BN4+октябрь!BN4+ноябрь!BN4+декабрь!BN4</f>
        <v>0</v>
      </c>
      <c r="BR4" s="36">
        <f>январь!BO4+февраль!BO4+март!BO4+апрель!BO4+май!BO4+июнь!BO4+июль!BO4+август!BO4+сентябрь!BO4+октябрь!BO4+ноябрь!BO4+декабрь!BO4</f>
        <v>0</v>
      </c>
      <c r="BS4" s="29">
        <f>январь!BP4+февраль!BP4+март!BP4+апрель!BP4+май!BP4+июнь!BP4+июль!BP4+август!BP4+сентябрь!BP4+октябрь!BP4+ноябрь!BP4+декабрь!BP4</f>
        <v>0</v>
      </c>
      <c r="BT4" s="36">
        <f>январь!BQ4+февраль!BQ4+март!BQ4+апрель!BQ4+май!BQ4+июнь!BQ4+июль!BQ4+август!BQ4+сентябрь!BQ4+октябрь!BQ4+ноябрь!BQ4+декабрь!BQ4</f>
        <v>0</v>
      </c>
      <c r="BU4" s="29">
        <f>январь!BR4+февраль!BR4+март!BR4+апрель!BR4+май!BR4+июнь!BR4+июль!BR4+август!BR4+сентябрь!BR4+октябрь!BR4+ноябрь!BR4+декабрь!BR4</f>
        <v>0</v>
      </c>
      <c r="BV4" s="36">
        <f>январь!BS4+февраль!BS4+март!BS4+апрель!BS4+май!BS4+июнь!BS4+июль!BS4+август!BS4+сентябрь!BS4+октябрь!BS4+ноябрь!BS4+декабрь!BS4</f>
        <v>0</v>
      </c>
      <c r="BW4" s="36">
        <f>январь!BT4+февраль!BT4+март!BT4+апрель!BT4+май!BT4+июнь!BT4+июль!BT4+август!BT4+сентябрь!BT4+октябрь!BT4+ноябрь!BT4+декабрь!BT4</f>
        <v>0</v>
      </c>
      <c r="BX4" s="36">
        <f>январь!BU4+февраль!BU4+март!BU4+апрель!BU4+май!BU4+июнь!BU4+июль!BU4+август!BU4+сентябрь!BU4+октябрь!BU4+ноябрь!BU4+декабрь!BU4</f>
        <v>0</v>
      </c>
      <c r="BY4" s="36">
        <f>январь!BV4+февраль!BV4+март!BV4+апрель!BV4+май!BV4+июнь!BV4+июль!BV4+август!BV4+сентябрь!BV4+октябрь!BV4+ноябрь!BV4+декабрь!BV4</f>
        <v>0</v>
      </c>
      <c r="BZ4" s="77">
        <v>1</v>
      </c>
    </row>
    <row r="5" spans="1:78" x14ac:dyDescent="0.25">
      <c r="A5" s="16">
        <v>3</v>
      </c>
      <c r="B5" s="16">
        <v>3</v>
      </c>
      <c r="C5" s="31" t="s">
        <v>470</v>
      </c>
      <c r="D5" s="51">
        <v>77.225498937198054</v>
      </c>
      <c r="E5" s="25">
        <v>243.70803000000001</v>
      </c>
      <c r="F5" s="26">
        <f t="shared" si="0"/>
        <v>310.11652893719804</v>
      </c>
      <c r="G5" s="26">
        <f t="shared" si="1"/>
        <v>66.408498937198061</v>
      </c>
      <c r="H5" s="26">
        <f t="shared" si="2"/>
        <v>10.817</v>
      </c>
      <c r="I5" s="36">
        <f>январь!F5+февраль!F5+март!F5+апрель!F5+май!F5+июнь!F5+июль!F5+август!F5+сентябрь!F5+октябрь!F5+ноябрь!F5+декабрь!F5</f>
        <v>0</v>
      </c>
      <c r="J5" s="36">
        <f>январь!G5+февраль!G5+март!G5+апрель!G5+май!G5+июнь!G5+июль!G5+август!G5+сентябрь!G5+октябрь!G5+ноябрь!G5+декабрь!G5</f>
        <v>0</v>
      </c>
      <c r="K5" s="36">
        <f>январь!H5+февраль!H5+март!H5+апрель!H5+май!H5+июнь!H5+июль!H5+август!H5+сентябрь!H5+октябрь!H5+ноябрь!H5+декабрь!H5</f>
        <v>0</v>
      </c>
      <c r="L5" s="27">
        <f>январь!I5+февраль!I5+март!I5+апрель!I5+май!I5+июнь!I5+июль!I5+август!I5+сентябрь!I5+октябрь!I5+ноябрь!I5+декабрь!I5</f>
        <v>0</v>
      </c>
      <c r="M5" s="36">
        <f>январь!J5+февраль!J5+март!J5+апрель!J5+май!J5+июнь!J5+июль!J5+август!J5+сентябрь!J5+октябрь!J5+ноябрь!J5+декабрь!J5</f>
        <v>0</v>
      </c>
      <c r="N5" s="36">
        <f>январь!K5+февраль!K5+март!K5+апрель!K5+май!K5+июнь!K5+июль!K5+август!K5+сентябрь!K5+октябрь!K5+ноябрь!K5+декабрь!K5</f>
        <v>0</v>
      </c>
      <c r="O5" s="36">
        <f>январь!L5+февраль!L5+март!L5+апрель!L5+май!L5+июнь!L5+июль!L5+август!L5+сентябрь!L5+октябрь!L5+ноябрь!L5+декабрь!L5</f>
        <v>0</v>
      </c>
      <c r="P5" s="36">
        <f>январь!M5+февраль!M5+март!M5+апрель!M5+май!M5+июнь!M5+июль!M5+август!M5+сентябрь!M5+октябрь!M5+ноябрь!M5+декабрь!M5</f>
        <v>0</v>
      </c>
      <c r="Q5" s="36">
        <f>январь!N5+февраль!N5+март!N5+апрель!N5+май!N5+июнь!N5+июль!N5+август!N5+сентябрь!N5+октябрь!N5+ноябрь!N5+декабрь!N5</f>
        <v>0</v>
      </c>
      <c r="R5" s="29">
        <f>январь!O5+февраль!O5+март!O5+апрель!O5+май!O5+июнь!O5+июль!O5+август!O5+сентябрь!O5+октябрь!O5+ноябрь!O5+декабрь!O5</f>
        <v>0</v>
      </c>
      <c r="S5" s="36">
        <f>январь!P5+февраль!P5+март!P5+апрель!P5+май!P5+июнь!P5+июль!P5+август!P5+сентябрь!P5+октябрь!P5+ноябрь!P5+декабрь!P5</f>
        <v>0</v>
      </c>
      <c r="T5" s="29">
        <f>январь!Q5+февраль!Q5+март!Q5+апрель!Q5+май!Q5+июнь!Q5+июль!Q5+август!Q5+сентябрь!Q5+октябрь!Q5+ноябрь!Q5+декабрь!Q5</f>
        <v>0</v>
      </c>
      <c r="U5" s="36">
        <f>январь!R5+февраль!R5+март!R5+апрель!R5+май!R5+июнь!R5+июль!R5+август!R5+сентябрь!R5+октябрь!R5+ноябрь!R5+декабрь!R5</f>
        <v>0</v>
      </c>
      <c r="V5" s="36">
        <f>январь!S5+февраль!S5+март!S5+апрель!S5+май!S5+июнь!S5+июль!S5+август!S5+сентябрь!S5+октябрь!S5+ноябрь!S5+декабрь!S5</f>
        <v>0</v>
      </c>
      <c r="W5" s="36">
        <f>январь!T5+февраль!T5+март!T5+апрель!T5+май!T5+июнь!T5+июль!T5+август!T5+сентябрь!T5+октябрь!T5+ноябрь!T5+декабрь!T5</f>
        <v>0</v>
      </c>
      <c r="X5" s="36">
        <f>январь!U5+февраль!U5+март!U5+апрель!U5+май!U5+июнь!U5+июль!U5+август!U5+сентябрь!U5+октябрь!U5+ноябрь!U5+декабрь!U5</f>
        <v>0</v>
      </c>
      <c r="Y5" s="36">
        <f>январь!V5+февраль!V5+март!V5+апрель!V5+май!V5+июнь!V5+июль!V5+август!V5+сентябрь!V5+октябрь!V5+ноябрь!V5+декабрь!V5</f>
        <v>0</v>
      </c>
      <c r="Z5" s="36">
        <f>январь!W5+февраль!W5+март!W5+апрель!W5+май!W5+июнь!W5+июль!W5+август!W5+сентябрь!W5+октябрь!W5+ноябрь!W5+декабрь!W5</f>
        <v>0</v>
      </c>
      <c r="AA5" s="36">
        <f>январь!X5+февраль!X5+март!X5+апрель!X5+май!X5+июнь!X5+июль!X5+август!X5+сентябрь!X5+октябрь!X5+ноябрь!X5+декабрь!X5</f>
        <v>0</v>
      </c>
      <c r="AB5" s="29">
        <f>январь!Y5+февраль!Y5+март!Y5+апрель!Y5+май!Y5+июнь!Y5+июль!Y5+август!Y5+сентябрь!Y5+октябрь!Y5+ноябрь!Y5+декабрь!Y5</f>
        <v>0</v>
      </c>
      <c r="AC5" s="36">
        <f>январь!Z5+февраль!Z5+март!Z5+апрель!Z5+май!Z5+июнь!Z5+июль!Z5+август!Z5+сентябрь!Z5+октябрь!Z5+ноябрь!Z5+декабрь!Z5</f>
        <v>0</v>
      </c>
      <c r="AD5" s="66" t="str">
        <f>CONCATENATE(январь!AA5,$BZ$1,февраль!AA5,$BZ$1,март!AA5,$BZ$1,апрель!AA5,$BZ$1,май!AA5,$BZ$1,июнь!AA5,$BZ$1,июль!AA5,$BZ$1,август!AA5,$BZ$1,сентябрь!AA5,$BZ$1,октябрь!AA5,$BZ$1,ноябрь!AA5,$BZ$1,декабрь!AA5)</f>
        <v xml:space="preserve">           </v>
      </c>
      <c r="AE5" s="36">
        <f>январь!AB5+февраль!AB5+март!AB5+апрель!AB5+май!AB5+июнь!AB5+июль!AB5+август!AB5+сентябрь!AB5+октябрь!AB5+ноябрь!AB5+декабрь!AB5</f>
        <v>0</v>
      </c>
      <c r="AF5" s="36">
        <f>январь!AC5+февраль!AC5+март!AC5+апрель!AC5+май!AC5+июнь!AC5+июль!AC5+август!AC5+сентябрь!AC5+октябрь!AC5+ноябрь!AC5+декабрь!AC5</f>
        <v>0</v>
      </c>
      <c r="AG5" s="36">
        <f>январь!AD5+февраль!AD5+март!AD5+апрель!AD5+май!AD5+июнь!AD5+июль!AD5+август!AD5+сентябрь!AD5+октябрь!AD5+ноябрь!AD5+декабрь!AD5</f>
        <v>0</v>
      </c>
      <c r="AH5" s="36">
        <f>январь!AE5+февраль!AE5+март!AE5+апрель!AE5+май!AE5+июнь!AE5+июль!AE5+август!AE5+сентябрь!AE5+октябрь!AE5+ноябрь!AE5+декабрь!AE5</f>
        <v>0</v>
      </c>
      <c r="AI5" s="36">
        <f>январь!AF5+февраль!AF5+март!AF5+апрель!AF5+май!AF5+июнь!AF5+июль!AF5+август!AF5+сентябрь!AF5+октябрь!AF5+ноябрь!AF5+декабрь!AF5</f>
        <v>0</v>
      </c>
      <c r="AJ5" s="36">
        <f>январь!AG5+февраль!AG5+март!AG5+апрель!AG5+май!AG5+июнь!AG5+июль!AG5+август!AG5+сентябрь!AG5+октябрь!AG5+ноябрь!AG5+декабрь!AG5</f>
        <v>0</v>
      </c>
      <c r="AK5" s="29">
        <f>январь!AH5+февраль!AH5+март!AH5+апрель!AH5+май!AH5+июнь!AH5+июль!AH5+август!AH5+сентябрь!AH5+октябрь!AH5+ноябрь!AH5+декабрь!AH5</f>
        <v>0</v>
      </c>
      <c r="AL5" s="36">
        <f>январь!AI5+февраль!AI5+март!AI5+апрель!AI5+май!AI5+июнь!AI5+июль!AI5+август!AI5+сентябрь!AI5+октябрь!AI5+ноябрь!AI5+декабрь!AI5</f>
        <v>0</v>
      </c>
      <c r="AM5" s="29">
        <f>январь!AJ5+февраль!AJ5+март!AJ5+апрель!AJ5+май!AJ5+июнь!AJ5+июль!AJ5+август!AJ5+сентябрь!AJ5+октябрь!AJ5+ноябрь!AJ5+декабрь!AJ5</f>
        <v>0</v>
      </c>
      <c r="AN5" s="36">
        <f>январь!AK5+февраль!AK5+март!AK5+апрель!AK5+май!AK5+июнь!AK5+июль!AK5+август!AK5+сентябрь!AK5+октябрь!AK5+ноябрь!AK5+декабрь!AK5</f>
        <v>0</v>
      </c>
      <c r="AO5" s="36">
        <f>январь!AL5+февраль!AL5+март!AL5+апрель!AL5+май!AL5+июнь!AL5+июль!AL5+август!AL5+сентябрь!AL5+октябрь!AL5+ноябрь!AL5+декабрь!AL5</f>
        <v>0</v>
      </c>
      <c r="AP5" s="36">
        <f>январь!AM5+февраль!AM5+март!AM5+апрель!AM5+май!AM5+июнь!AM5+июль!AM5+август!AM5+сентябрь!AM5+октябрь!AM5+ноябрь!AM5+декабрь!AM5</f>
        <v>0</v>
      </c>
      <c r="AQ5" s="29">
        <f>январь!AN5+февраль!AN5+март!AN5+апрель!AN5+май!AN5+июнь!AN5+июль!AN5+август!AN5+сентябрь!AN5+октябрь!AN5+ноябрь!AN5+декабрь!AN5</f>
        <v>0</v>
      </c>
      <c r="AR5" s="36">
        <f>январь!AO5+февраль!AO5+март!AO5+апрель!AO5+май!AO5+июнь!AO5+июль!AO5+август!AO5+сентябрь!AO5+октябрь!AO5+ноябрь!AO5+декабрь!AO5</f>
        <v>0</v>
      </c>
      <c r="AS5" s="29">
        <f>январь!AP5+февраль!AP5+март!AP5+апрель!AP5+май!AP5+июнь!AP5+июль!AP5+август!AP5+сентябрь!AP5+октябрь!AP5+ноябрь!AP5+декабрь!AP5</f>
        <v>0</v>
      </c>
      <c r="AT5" s="36">
        <f>январь!AQ5+февраль!AQ5+март!AQ5+апрель!AQ5+май!AQ5+июнь!AQ5+июль!AQ5+август!AQ5+сентябрь!AQ5+октябрь!AQ5+ноябрь!AQ5+декабрь!AQ5</f>
        <v>0</v>
      </c>
      <c r="AU5" s="29">
        <f>январь!AR5+февраль!AR5+март!AR5+апрель!AR5+май!AR5+июнь!AR5+июль!AR5+август!AR5+сентябрь!AR5+октябрь!AR5+ноябрь!AR5+декабрь!AR5</f>
        <v>0</v>
      </c>
      <c r="AV5" s="36">
        <f>январь!AS5+февраль!AS5+март!AS5+апрель!AS5+май!AS5+июнь!AS5+июль!AS5+август!AS5+сентябрь!AS5+октябрь!AS5+ноябрь!AS5+декабрь!AS5</f>
        <v>0</v>
      </c>
      <c r="AW5" s="36">
        <f>январь!AT5+февраль!AT5+март!AT5+апрель!AT5+май!AT5+июнь!AT5+июль!AT5+август!AT5+сентябрь!AT5+октябрь!AT5+ноябрь!AT5+декабрь!AT5</f>
        <v>0</v>
      </c>
      <c r="AX5" s="36">
        <f>январь!AU5+февраль!AU5+март!AU5+апрель!AU5+май!AU5+июнь!AU5+июль!AU5+август!AU5+сентябрь!AU5+октябрь!AU5+ноябрь!AU5+декабрь!AU5</f>
        <v>0</v>
      </c>
      <c r="AY5" s="29">
        <f>январь!AV5+февраль!AV5+март!AV5+апрель!AV5+май!AV5+июнь!AV5+июль!AV5+август!AV5+сентябрь!AV5+октябрь!AV5+ноябрь!AV5+декабрь!AV5</f>
        <v>0</v>
      </c>
      <c r="AZ5" s="36">
        <f>январь!AW5+февраль!AW5+март!AW5+апрель!AW5+май!AW5+июнь!AW5+июль!AW5+август!AW5+сентябрь!AW5+октябрь!AW5+ноябрь!AW5+декабрь!AW5</f>
        <v>0</v>
      </c>
      <c r="BA5" s="36">
        <f>январь!AX5+февраль!AX5+март!AX5+апрель!AX5+май!AX5+июнь!AX5+июль!AX5+август!AX5+сентябрь!AX5+октябрь!AX5+ноябрь!AX5+декабрь!AX5</f>
        <v>0</v>
      </c>
      <c r="BB5" s="36">
        <f>январь!AY5+февраль!AY5+март!AY5+апрель!AY5+май!AY5+июнь!AY5+июль!AY5+август!AY5+сентябрь!AY5+октябрь!AY5+ноябрь!AY5+декабрь!AY5</f>
        <v>0</v>
      </c>
      <c r="BC5" s="29">
        <f>январь!AZ5+февраль!AZ5+март!AZ5+апрель!AZ5+май!AZ5+июнь!AZ5+июль!AZ5+август!AZ5+сентябрь!AZ5+октябрь!AZ5+ноябрь!AZ5+декабрь!AZ5</f>
        <v>0</v>
      </c>
      <c r="BD5" s="36">
        <f>январь!BA5+февраль!BA5+март!BA5+апрель!BA5+май!BA5+июнь!BA5+июль!BA5+август!BA5+сентябрь!BA5+октябрь!BA5+ноябрь!BA5+декабрь!BA5</f>
        <v>0</v>
      </c>
      <c r="BE5" s="36">
        <f>январь!BB5+февраль!BB5+март!BB5+апрель!BB5+май!BB5+июнь!BB5+июль!BB5+август!BB5+сентябрь!BB5+октябрь!BB5+ноябрь!BB5+декабрь!BB5</f>
        <v>0</v>
      </c>
      <c r="BF5" s="36">
        <f>январь!BC5+февраль!BC5+март!BC5+апрель!BC5+май!BC5+июнь!BC5+июль!BC5+август!BC5+сентябрь!BC5+октябрь!BC5+ноябрь!BC5+декабрь!BC5</f>
        <v>0</v>
      </c>
      <c r="BG5" s="36">
        <f>январь!BD5+февраль!BD5+март!BD5+апрель!BD5+май!BD5+июнь!BD5+июль!BD5+август!BD5+сентябрь!BD5+октябрь!BD5+ноябрь!BD5+декабрь!BD5</f>
        <v>0</v>
      </c>
      <c r="BH5" s="36">
        <f>январь!BE5+февраль!BE5+март!BE5+апрель!BE5+май!BE5+июнь!BE5+июль!BE5+август!BE5+сентябрь!BE5+октябрь!BE5+ноябрь!BE5+декабрь!BE5</f>
        <v>0</v>
      </c>
      <c r="BI5" s="36">
        <f>январь!BF5+февраль!BF5+март!BF5+апрель!BF5+май!BF5+июнь!BF5+июль!BF5+август!BF5+сентябрь!BF5+октябрь!BF5+ноябрь!BF5+декабрь!BF5</f>
        <v>0.01</v>
      </c>
      <c r="BJ5" s="36">
        <f>январь!BG5+февраль!BG5+март!BG5+апрель!BG5+май!BG5+июнь!BG5+июль!BG5+август!BG5+сентябрь!BG5+октябрь!BG5+ноябрь!BG5+декабрь!BG5</f>
        <v>10.817</v>
      </c>
      <c r="BK5" s="36">
        <f>январь!BH5+февраль!BH5+март!BH5+апрель!BH5+май!BH5+июнь!BH5+июль!BH5+август!BH5+сентябрь!BH5+октябрь!BH5+ноябрь!BH5+декабрь!BH5</f>
        <v>0</v>
      </c>
      <c r="BL5" s="36">
        <f>январь!BI5+февраль!BI5+март!BI5+апрель!BI5+май!BI5+июнь!BI5+июль!BI5+август!BI5+сентябрь!BI5+октябрь!BI5+ноябрь!BI5+декабрь!BI5</f>
        <v>0</v>
      </c>
      <c r="BM5" s="29">
        <f>январь!BJ5+февраль!BJ5+март!BJ5+апрель!BJ5+май!BJ5+июнь!BJ5+июль!BJ5+август!BJ5+сентябрь!BJ5+октябрь!BJ5+ноябрь!BJ5+декабрь!BJ5</f>
        <v>0</v>
      </c>
      <c r="BN5" s="36">
        <f>январь!BK5+февраль!BK5+март!BK5+апрель!BK5+май!BK5+июнь!BK5+июль!BK5+август!BK5+сентябрь!BK5+октябрь!BK5+ноябрь!BK5+декабрь!BK5</f>
        <v>0</v>
      </c>
      <c r="BO5" s="29">
        <f>январь!BL5+февраль!BL5+март!BL5+апрель!BL5+май!BL5+июнь!BL5+июль!BL5+август!BL5+сентябрь!BL5+октябрь!BL5+ноябрь!BL5+декабрь!BL5</f>
        <v>0</v>
      </c>
      <c r="BP5" s="36">
        <f>январь!BM5+февраль!BM5+март!BM5+апрель!BM5+май!BM5+июнь!BM5+июль!BM5+август!BM5+сентябрь!BM5+октябрь!BM5+ноябрь!BM5+декабрь!BM5</f>
        <v>0</v>
      </c>
      <c r="BQ5" s="36">
        <f>январь!BN5+февраль!BN5+март!BN5+апрель!BN5+май!BN5+июнь!BN5+июль!BN5+август!BN5+сентябрь!BN5+октябрь!BN5+ноябрь!BN5+декабрь!BN5</f>
        <v>0</v>
      </c>
      <c r="BR5" s="36">
        <f>январь!BO5+февраль!BO5+март!BO5+апрель!BO5+май!BO5+июнь!BO5+июль!BO5+август!BO5+сентябрь!BO5+октябрь!BO5+ноябрь!BO5+декабрь!BO5</f>
        <v>0</v>
      </c>
      <c r="BS5" s="29">
        <f>январь!BP5+февраль!BP5+март!BP5+апрель!BP5+май!BP5+июнь!BP5+июль!BP5+август!BP5+сентябрь!BP5+октябрь!BP5+ноябрь!BP5+декабрь!BP5</f>
        <v>0</v>
      </c>
      <c r="BT5" s="36">
        <f>январь!BQ5+февраль!BQ5+март!BQ5+апрель!BQ5+май!BQ5+июнь!BQ5+июль!BQ5+август!BQ5+сентябрь!BQ5+октябрь!BQ5+ноябрь!BQ5+декабрь!BQ5</f>
        <v>0</v>
      </c>
      <c r="BU5" s="29">
        <f>январь!BR5+февраль!BR5+март!BR5+апрель!BR5+май!BR5+июнь!BR5+июль!BR5+август!BR5+сентябрь!BR5+октябрь!BR5+ноябрь!BR5+декабрь!BR5</f>
        <v>0</v>
      </c>
      <c r="BV5" s="36">
        <f>январь!BS5+февраль!BS5+март!BS5+апрель!BS5+май!BS5+июнь!BS5+июль!BS5+август!BS5+сентябрь!BS5+октябрь!BS5+ноябрь!BS5+декабрь!BS5</f>
        <v>0</v>
      </c>
      <c r="BW5" s="36">
        <f>январь!BT5+февраль!BT5+март!BT5+апрель!BT5+май!BT5+июнь!BT5+июль!BT5+август!BT5+сентябрь!BT5+октябрь!BT5+ноябрь!BT5+декабрь!BT5</f>
        <v>0</v>
      </c>
      <c r="BX5" s="36">
        <f>январь!BU5+февраль!BU5+март!BU5+апрель!BU5+май!BU5+июнь!BU5+июль!BU5+август!BU5+сентябрь!BU5+октябрь!BU5+ноябрь!BU5+декабрь!BU5</f>
        <v>0</v>
      </c>
      <c r="BY5" s="36">
        <f>январь!BV5+февраль!BV5+март!BV5+апрель!BV5+май!BV5+июнь!BV5+июль!BV5+август!BV5+сентябрь!BV5+октябрь!BV5+ноябрь!BV5+декабрь!BV5</f>
        <v>0</v>
      </c>
      <c r="BZ5" s="77">
        <v>0</v>
      </c>
    </row>
    <row r="6" spans="1:78" x14ac:dyDescent="0.25">
      <c r="A6" s="16">
        <v>4</v>
      </c>
      <c r="B6" s="16">
        <v>3</v>
      </c>
      <c r="C6" s="31" t="s">
        <v>471</v>
      </c>
      <c r="D6" s="51">
        <v>84.488497932367139</v>
      </c>
      <c r="E6" s="25">
        <v>363.53027600000007</v>
      </c>
      <c r="F6" s="26">
        <f t="shared" si="0"/>
        <v>432.78477393236722</v>
      </c>
      <c r="G6" s="26">
        <f t="shared" si="1"/>
        <v>69.254497932367144</v>
      </c>
      <c r="H6" s="26">
        <f t="shared" si="2"/>
        <v>15.234</v>
      </c>
      <c r="I6" s="36">
        <f>январь!F6+февраль!F6+март!F6+апрель!F6+май!F6+июнь!F6+июль!F6+август!F6+сентябрь!F6+октябрь!F6+ноябрь!F6+декабрь!F6</f>
        <v>0</v>
      </c>
      <c r="J6" s="36">
        <f>январь!G6+февраль!G6+март!G6+апрель!G6+май!G6+июнь!G6+июль!G6+август!G6+сентябрь!G6+октябрь!G6+ноябрь!G6+декабрь!G6</f>
        <v>0</v>
      </c>
      <c r="K6" s="36">
        <f>январь!H6+февраль!H6+март!H6+апрель!H6+май!H6+июнь!H6+июль!H6+август!H6+сентябрь!H6+октябрь!H6+ноябрь!H6+декабрь!H6</f>
        <v>0</v>
      </c>
      <c r="L6" s="27">
        <f>январь!I6+февраль!I6+март!I6+апрель!I6+май!I6+июнь!I6+июль!I6+август!I6+сентябрь!I6+октябрь!I6+ноябрь!I6+декабрь!I6</f>
        <v>0</v>
      </c>
      <c r="M6" s="36">
        <f>январь!J6+февраль!J6+март!J6+апрель!J6+май!J6+июнь!J6+июль!J6+август!J6+сентябрь!J6+октябрь!J6+ноябрь!J6+декабрь!J6</f>
        <v>0</v>
      </c>
      <c r="N6" s="36">
        <f>январь!K6+февраль!K6+март!K6+апрель!K6+май!K6+июнь!K6+июль!K6+август!K6+сентябрь!K6+октябрь!K6+ноябрь!K6+декабрь!K6</f>
        <v>0</v>
      </c>
      <c r="O6" s="36">
        <f>январь!L6+февраль!L6+март!L6+апрель!L6+май!L6+июнь!L6+июль!L6+август!L6+сентябрь!L6+октябрь!L6+ноябрь!L6+декабрь!L6</f>
        <v>0</v>
      </c>
      <c r="P6" s="36">
        <f>январь!M6+февраль!M6+март!M6+апрель!M6+май!M6+июнь!M6+июль!M6+август!M6+сентябрь!M6+октябрь!M6+ноябрь!M6+декабрь!M6</f>
        <v>0</v>
      </c>
      <c r="Q6" s="36">
        <f>январь!N6+февраль!N6+март!N6+апрель!N6+май!N6+июнь!N6+июль!N6+август!N6+сентябрь!N6+октябрь!N6+ноябрь!N6+декабрь!N6</f>
        <v>0</v>
      </c>
      <c r="R6" s="29">
        <f>январь!O6+февраль!O6+март!O6+апрель!O6+май!O6+июнь!O6+июль!O6+август!O6+сентябрь!O6+октябрь!O6+ноябрь!O6+декабрь!O6</f>
        <v>0</v>
      </c>
      <c r="S6" s="36">
        <f>январь!P6+февраль!P6+март!P6+апрель!P6+май!P6+июнь!P6+июль!P6+август!P6+сентябрь!P6+октябрь!P6+ноябрь!P6+декабрь!P6</f>
        <v>0</v>
      </c>
      <c r="T6" s="29">
        <f>январь!Q6+февраль!Q6+март!Q6+апрель!Q6+май!Q6+июнь!Q6+июль!Q6+август!Q6+сентябрь!Q6+октябрь!Q6+ноябрь!Q6+декабрь!Q6</f>
        <v>0</v>
      </c>
      <c r="U6" s="36">
        <f>январь!R6+февраль!R6+март!R6+апрель!R6+май!R6+июнь!R6+июль!R6+август!R6+сентябрь!R6+октябрь!R6+ноябрь!R6+декабрь!R6</f>
        <v>0</v>
      </c>
      <c r="V6" s="36">
        <f>январь!S6+февраль!S6+март!S6+апрель!S6+май!S6+июнь!S6+июль!S6+август!S6+сентябрь!S6+октябрь!S6+ноябрь!S6+декабрь!S6</f>
        <v>0</v>
      </c>
      <c r="W6" s="36">
        <f>январь!T6+февраль!T6+март!T6+апрель!T6+май!T6+июнь!T6+июль!T6+август!T6+сентябрь!T6+октябрь!T6+ноябрь!T6+декабрь!T6</f>
        <v>0</v>
      </c>
      <c r="X6" s="36">
        <f>январь!U6+февраль!U6+март!U6+апрель!U6+май!U6+июнь!U6+июль!U6+август!U6+сентябрь!U6+октябрь!U6+ноябрь!U6+декабрь!U6</f>
        <v>0</v>
      </c>
      <c r="Y6" s="36">
        <f>январь!V6+февраль!V6+март!V6+апрель!V6+май!V6+июнь!V6+июль!V6+август!V6+сентябрь!V6+октябрь!V6+ноябрь!V6+декабрь!V6</f>
        <v>0</v>
      </c>
      <c r="Z6" s="36">
        <f>январь!W6+февраль!W6+март!W6+апрель!W6+май!W6+июнь!W6+июль!W6+август!W6+сентябрь!W6+октябрь!W6+ноябрь!W6+декабрь!W6</f>
        <v>0</v>
      </c>
      <c r="AA6" s="36">
        <f>январь!X6+февраль!X6+март!X6+апрель!X6+май!X6+июнь!X6+июль!X6+август!X6+сентябрь!X6+октябрь!X6+ноябрь!X6+декабрь!X6</f>
        <v>0</v>
      </c>
      <c r="AB6" s="29">
        <f>январь!Y6+февраль!Y6+март!Y6+апрель!Y6+май!Y6+июнь!Y6+июль!Y6+август!Y6+сентябрь!Y6+октябрь!Y6+ноябрь!Y6+декабрь!Y6</f>
        <v>0</v>
      </c>
      <c r="AC6" s="36">
        <f>январь!Z6+февраль!Z6+март!Z6+апрель!Z6+май!Z6+июнь!Z6+июль!Z6+август!Z6+сентябрь!Z6+октябрь!Z6+ноябрь!Z6+декабрь!Z6</f>
        <v>0</v>
      </c>
      <c r="AD6" s="66" t="str">
        <f>CONCATENATE(январь!AA6,$BZ$1,февраль!AA6,$BZ$1,март!AA6,$BZ$1,апрель!AA6,$BZ$1,май!AA6,$BZ$1,июнь!AA6,$BZ$1,июль!AA6,$BZ$1,август!AA6,$BZ$1,сентябрь!AA6,$BZ$1,октябрь!AA6,$BZ$1,ноябрь!AA6,$BZ$1,декабрь!AA6)</f>
        <v xml:space="preserve">           </v>
      </c>
      <c r="AE6" s="36">
        <f>январь!AB6+февраль!AB6+март!AB6+апрель!AB6+май!AB6+июнь!AB6+июль!AB6+август!AB6+сентябрь!AB6+октябрь!AB6+ноябрь!AB6+декабрь!AB6</f>
        <v>0</v>
      </c>
      <c r="AF6" s="36">
        <f>январь!AC6+февраль!AC6+март!AC6+апрель!AC6+май!AC6+июнь!AC6+июль!AC6+август!AC6+сентябрь!AC6+октябрь!AC6+ноябрь!AC6+декабрь!AC6</f>
        <v>0</v>
      </c>
      <c r="AG6" s="36">
        <f>январь!AD6+февраль!AD6+март!AD6+апрель!AD6+май!AD6+июнь!AD6+июль!AD6+август!AD6+сентябрь!AD6+октябрь!AD6+ноябрь!AD6+декабрь!AD6</f>
        <v>0</v>
      </c>
      <c r="AH6" s="36">
        <f>январь!AE6+февраль!AE6+март!AE6+апрель!AE6+май!AE6+июнь!AE6+июль!AE6+август!AE6+сентябрь!AE6+октябрь!AE6+ноябрь!AE6+декабрь!AE6</f>
        <v>0</v>
      </c>
      <c r="AI6" s="36">
        <f>январь!AF6+февраль!AF6+март!AF6+апрель!AF6+май!AF6+июнь!AF6+июль!AF6+август!AF6+сентябрь!AF6+октябрь!AF6+ноябрь!AF6+декабрь!AF6</f>
        <v>0</v>
      </c>
      <c r="AJ6" s="36">
        <f>январь!AG6+февраль!AG6+март!AG6+апрель!AG6+май!AG6+июнь!AG6+июль!AG6+август!AG6+сентябрь!AG6+октябрь!AG6+ноябрь!AG6+декабрь!AG6</f>
        <v>0</v>
      </c>
      <c r="AK6" s="29">
        <f>январь!AH6+февраль!AH6+март!AH6+апрель!AH6+май!AH6+июнь!AH6+июль!AH6+август!AH6+сентябрь!AH6+октябрь!AH6+ноябрь!AH6+декабрь!AH6</f>
        <v>0</v>
      </c>
      <c r="AL6" s="36">
        <f>январь!AI6+февраль!AI6+март!AI6+апрель!AI6+май!AI6+июнь!AI6+июль!AI6+август!AI6+сентябрь!AI6+октябрь!AI6+ноябрь!AI6+декабрь!AI6</f>
        <v>0</v>
      </c>
      <c r="AM6" s="29">
        <f>январь!AJ6+февраль!AJ6+март!AJ6+апрель!AJ6+май!AJ6+июнь!AJ6+июль!AJ6+август!AJ6+сентябрь!AJ6+октябрь!AJ6+ноябрь!AJ6+декабрь!AJ6</f>
        <v>0</v>
      </c>
      <c r="AN6" s="36">
        <f>январь!AK6+февраль!AK6+март!AK6+апрель!AK6+май!AK6+июнь!AK6+июль!AK6+август!AK6+сентябрь!AK6+октябрь!AK6+ноябрь!AK6+декабрь!AK6</f>
        <v>0</v>
      </c>
      <c r="AO6" s="36">
        <f>январь!AL6+февраль!AL6+март!AL6+апрель!AL6+май!AL6+июнь!AL6+июль!AL6+август!AL6+сентябрь!AL6+октябрь!AL6+ноябрь!AL6+декабрь!AL6</f>
        <v>0</v>
      </c>
      <c r="AP6" s="36">
        <f>январь!AM6+февраль!AM6+март!AM6+апрель!AM6+май!AM6+июнь!AM6+июль!AM6+август!AM6+сентябрь!AM6+октябрь!AM6+ноябрь!AM6+декабрь!AM6</f>
        <v>0</v>
      </c>
      <c r="AQ6" s="29">
        <f>январь!AN6+февраль!AN6+март!AN6+апрель!AN6+май!AN6+июнь!AN6+июль!AN6+август!AN6+сентябрь!AN6+октябрь!AN6+ноябрь!AN6+декабрь!AN6</f>
        <v>0</v>
      </c>
      <c r="AR6" s="36">
        <f>январь!AO6+февраль!AO6+март!AO6+апрель!AO6+май!AO6+июнь!AO6+июль!AO6+август!AO6+сентябрь!AO6+октябрь!AO6+ноябрь!AO6+декабрь!AO6</f>
        <v>0</v>
      </c>
      <c r="AS6" s="29">
        <f>январь!AP6+февраль!AP6+март!AP6+апрель!AP6+май!AP6+июнь!AP6+июль!AP6+август!AP6+сентябрь!AP6+октябрь!AP6+ноябрь!AP6+декабрь!AP6</f>
        <v>0</v>
      </c>
      <c r="AT6" s="36">
        <f>январь!AQ6+февраль!AQ6+март!AQ6+апрель!AQ6+май!AQ6+июнь!AQ6+июль!AQ6+август!AQ6+сентябрь!AQ6+октябрь!AQ6+ноябрь!AQ6+декабрь!AQ6</f>
        <v>0</v>
      </c>
      <c r="AU6" s="29">
        <f>январь!AR6+февраль!AR6+март!AR6+апрель!AR6+май!AR6+июнь!AR6+июль!AR6+август!AR6+сентябрь!AR6+октябрь!AR6+ноябрь!AR6+декабрь!AR6</f>
        <v>0</v>
      </c>
      <c r="AV6" s="36">
        <f>январь!AS6+февраль!AS6+март!AS6+апрель!AS6+май!AS6+июнь!AS6+июль!AS6+август!AS6+сентябрь!AS6+октябрь!AS6+ноябрь!AS6+декабрь!AS6</f>
        <v>0</v>
      </c>
      <c r="AW6" s="36">
        <f>январь!AT6+февраль!AT6+март!AT6+апрель!AT6+май!AT6+июнь!AT6+июль!AT6+август!AT6+сентябрь!AT6+октябрь!AT6+ноябрь!AT6+декабрь!AT6</f>
        <v>0</v>
      </c>
      <c r="AX6" s="36">
        <f>январь!AU6+февраль!AU6+март!AU6+апрель!AU6+май!AU6+июнь!AU6+июль!AU6+август!AU6+сентябрь!AU6+октябрь!AU6+ноябрь!AU6+декабрь!AU6</f>
        <v>0</v>
      </c>
      <c r="AY6" s="29">
        <f>январь!AV6+февраль!AV6+март!AV6+апрель!AV6+май!AV6+июнь!AV6+июль!AV6+август!AV6+сентябрь!AV6+октябрь!AV6+ноябрь!AV6+декабрь!AV6</f>
        <v>0</v>
      </c>
      <c r="AZ6" s="36">
        <f>январь!AW6+февраль!AW6+март!AW6+апрель!AW6+май!AW6+июнь!AW6+июль!AW6+август!AW6+сентябрь!AW6+октябрь!AW6+ноябрь!AW6+декабрь!AW6</f>
        <v>0</v>
      </c>
      <c r="BA6" s="36">
        <f>январь!AX6+февраль!AX6+март!AX6+апрель!AX6+май!AX6+июнь!AX6+июль!AX6+август!AX6+сентябрь!AX6+октябрь!AX6+ноябрь!AX6+декабрь!AX6</f>
        <v>0</v>
      </c>
      <c r="BB6" s="36">
        <f>январь!AY6+февраль!AY6+март!AY6+апрель!AY6+май!AY6+июнь!AY6+июль!AY6+август!AY6+сентябрь!AY6+октябрь!AY6+ноябрь!AY6+декабрь!AY6</f>
        <v>0</v>
      </c>
      <c r="BC6" s="29">
        <f>январь!AZ6+февраль!AZ6+март!AZ6+апрель!AZ6+май!AZ6+июнь!AZ6+июль!AZ6+август!AZ6+сентябрь!AZ6+октябрь!AZ6+ноябрь!AZ6+декабрь!AZ6</f>
        <v>0</v>
      </c>
      <c r="BD6" s="36">
        <f>январь!BA6+февраль!BA6+март!BA6+апрель!BA6+май!BA6+июнь!BA6+июль!BA6+август!BA6+сентябрь!BA6+октябрь!BA6+ноябрь!BA6+декабрь!BA6</f>
        <v>0</v>
      </c>
      <c r="BE6" s="36">
        <f>январь!BB6+февраль!BB6+март!BB6+апрель!BB6+май!BB6+июнь!BB6+июль!BB6+август!BB6+сентябрь!BB6+октябрь!BB6+ноябрь!BB6+декабрь!BB6</f>
        <v>0</v>
      </c>
      <c r="BF6" s="36">
        <f>январь!BC6+февраль!BC6+март!BC6+апрель!BC6+май!BC6+июнь!BC6+июль!BC6+август!BC6+сентябрь!BC6+октябрь!BC6+ноябрь!BC6+декабрь!BC6</f>
        <v>0</v>
      </c>
      <c r="BG6" s="36">
        <f>январь!BD6+февраль!BD6+март!BD6+апрель!BD6+май!BD6+июнь!BD6+июль!BD6+август!BD6+сентябрь!BD6+октябрь!BD6+ноябрь!BD6+декабрь!BD6</f>
        <v>0</v>
      </c>
      <c r="BH6" s="36">
        <f>январь!BE6+февраль!BE6+март!BE6+апрель!BE6+май!BE6+июнь!BE6+июль!BE6+август!BE6+сентябрь!BE6+октябрь!BE6+ноябрь!BE6+декабрь!BE6</f>
        <v>0</v>
      </c>
      <c r="BI6" s="36">
        <f>январь!BF6+февраль!BF6+март!BF6+апрель!BF6+май!BF6+июнь!BF6+июль!BF6+август!BF6+сентябрь!BF6+октябрь!BF6+ноябрь!BF6+декабрь!BF6</f>
        <v>0</v>
      </c>
      <c r="BJ6" s="36">
        <f>январь!BG6+февраль!BG6+март!BG6+апрель!BG6+май!BG6+июнь!BG6+июль!BG6+август!BG6+сентябрь!BG6+октябрь!BG6+ноябрь!BG6+декабрь!BG6</f>
        <v>0</v>
      </c>
      <c r="BK6" s="36">
        <f>январь!BH6+февраль!BH6+март!BH6+апрель!BH6+май!BH6+июнь!BH6+июль!BH6+август!BH6+сентябрь!BH6+октябрь!BH6+ноябрь!BH6+декабрь!BH6</f>
        <v>0</v>
      </c>
      <c r="BL6" s="36">
        <f>январь!BI6+февраль!BI6+март!BI6+апрель!BI6+май!BI6+июнь!BI6+июль!BI6+август!BI6+сентябрь!BI6+октябрь!BI6+ноябрь!BI6+декабрь!BI6</f>
        <v>0</v>
      </c>
      <c r="BM6" s="29">
        <f>январь!BJ6+февраль!BJ6+март!BJ6+апрель!BJ6+май!BJ6+июнь!BJ6+июль!BJ6+август!BJ6+сентябрь!BJ6+октябрь!BJ6+ноябрь!BJ6+декабрь!BJ6</f>
        <v>0</v>
      </c>
      <c r="BN6" s="36">
        <f>январь!BK6+февраль!BK6+март!BK6+апрель!BK6+май!BK6+июнь!BK6+июль!BK6+август!BK6+сентябрь!BK6+октябрь!BK6+ноябрь!BK6+декабрь!BK6</f>
        <v>0</v>
      </c>
      <c r="BO6" s="29">
        <f>январь!BL6+февраль!BL6+март!BL6+апрель!BL6+май!BL6+июнь!BL6+июль!BL6+август!BL6+сентябрь!BL6+октябрь!BL6+ноябрь!BL6+декабрь!BL6</f>
        <v>5</v>
      </c>
      <c r="BP6" s="36">
        <f>январь!BM6+февраль!BM6+март!BM6+апрель!BM6+май!BM6+июнь!BM6+июль!BM6+август!BM6+сентябрь!BM6+октябрь!BM6+ноябрь!BM6+декабрь!BM6</f>
        <v>4.08</v>
      </c>
      <c r="BQ6" s="36">
        <f>январь!BN6+февраль!BN6+март!BN6+апрель!BN6+май!BN6+июнь!BN6+июль!BN6+август!BN6+сентябрь!BN6+октябрь!BN6+ноябрь!BN6+декабрь!BN6</f>
        <v>0</v>
      </c>
      <c r="BR6" s="36">
        <f>январь!BO6+февраль!BO6+март!BO6+апрель!BO6+май!BO6+июнь!BO6+июль!BO6+август!BO6+сентябрь!BO6+октябрь!BO6+ноябрь!BO6+декабрь!BO6</f>
        <v>0</v>
      </c>
      <c r="BS6" s="29">
        <f>январь!BP6+февраль!BP6+март!BP6+апрель!BP6+май!BP6+июнь!BP6+июль!BP6+август!BP6+сентябрь!BP6+октябрь!BP6+ноябрь!BP6+декабрь!BP6</f>
        <v>0</v>
      </c>
      <c r="BT6" s="36">
        <f>январь!BQ6+февраль!BQ6+март!BQ6+апрель!BQ6+май!BQ6+июнь!BQ6+июль!BQ6+август!BQ6+сентябрь!BQ6+октябрь!BQ6+ноябрь!BQ6+декабрь!BQ6</f>
        <v>0</v>
      </c>
      <c r="BU6" s="29">
        <f>январь!BR6+февраль!BR6+март!BR6+апрель!BR6+май!BR6+июнь!BR6+июль!BR6+август!BR6+сентябрь!BR6+октябрь!BR6+ноябрь!BR6+декабрь!BR6</f>
        <v>0</v>
      </c>
      <c r="BV6" s="36">
        <f>январь!BS6+февраль!BS6+март!BS6+апрель!BS6+май!BS6+июнь!BS6+июль!BS6+август!BS6+сентябрь!BS6+октябрь!BS6+ноябрь!BS6+декабрь!BS6</f>
        <v>0</v>
      </c>
      <c r="BW6" s="36">
        <f>январь!BT6+февраль!BT6+март!BT6+апрель!BT6+май!BT6+июнь!BT6+июль!BT6+август!BT6+сентябрь!BT6+октябрь!BT6+ноябрь!BT6+декабрь!BT6</f>
        <v>0</v>
      </c>
      <c r="BX6" s="36">
        <f>январь!BU6+февраль!BU6+март!BU6+апрель!BU6+май!BU6+июнь!BU6+июль!BU6+август!BU6+сентябрь!BU6+октябрь!BU6+ноябрь!BU6+декабрь!BU6</f>
        <v>0</v>
      </c>
      <c r="BY6" s="36">
        <f>январь!BV6+февраль!BV6+март!BV6+апрель!BV6+май!BV6+июнь!BV6+июль!BV6+август!BV6+сентябрь!BV6+октябрь!BV6+ноябрь!BV6+декабрь!BV6</f>
        <v>11.154</v>
      </c>
      <c r="BZ6" s="77">
        <v>0</v>
      </c>
    </row>
    <row r="7" spans="1:78" x14ac:dyDescent="0.25">
      <c r="A7" s="16">
        <v>5</v>
      </c>
      <c r="B7" s="16">
        <v>3</v>
      </c>
      <c r="C7" s="31" t="s">
        <v>472</v>
      </c>
      <c r="D7" s="51">
        <v>50.929125681159405</v>
      </c>
      <c r="E7" s="25">
        <v>-140.88599199999993</v>
      </c>
      <c r="F7" s="26">
        <f t="shared" si="0"/>
        <v>-93.038866318840519</v>
      </c>
      <c r="G7" s="26">
        <f t="shared" si="1"/>
        <v>47.847125681159405</v>
      </c>
      <c r="H7" s="26">
        <f t="shared" si="2"/>
        <v>3.0819999999999999</v>
      </c>
      <c r="I7" s="36">
        <f>январь!F7+февраль!F7+март!F7+апрель!F7+май!F7+июнь!F7+июль!F7+август!F7+сентябрь!F7+октябрь!F7+ноябрь!F7+декабрь!F7</f>
        <v>0</v>
      </c>
      <c r="J7" s="36">
        <f>январь!G7+февраль!G7+март!G7+апрель!G7+май!G7+июнь!G7+июль!G7+август!G7+сентябрь!G7+октябрь!G7+ноябрь!G7+декабрь!G7</f>
        <v>0</v>
      </c>
      <c r="K7" s="36">
        <f>январь!H7+февраль!H7+март!H7+апрель!H7+май!H7+июнь!H7+июль!H7+август!H7+сентябрь!H7+октябрь!H7+ноябрь!H7+декабрь!H7</f>
        <v>0</v>
      </c>
      <c r="L7" s="27">
        <f>январь!I7+февраль!I7+март!I7+апрель!I7+май!I7+июнь!I7+июль!I7+август!I7+сентябрь!I7+октябрь!I7+ноябрь!I7+декабрь!I7</f>
        <v>0</v>
      </c>
      <c r="M7" s="36">
        <f>январь!J7+февраль!J7+март!J7+апрель!J7+май!J7+июнь!J7+июль!J7+август!J7+сентябрь!J7+октябрь!J7+ноябрь!J7+декабрь!J7</f>
        <v>0</v>
      </c>
      <c r="N7" s="36">
        <f>январь!K7+февраль!K7+март!K7+апрель!K7+май!K7+июнь!K7+июль!K7+август!K7+сентябрь!K7+октябрь!K7+ноябрь!K7+декабрь!K7</f>
        <v>0</v>
      </c>
      <c r="O7" s="36">
        <f>январь!L7+февраль!L7+март!L7+апрель!L7+май!L7+июнь!L7+июль!L7+август!L7+сентябрь!L7+октябрь!L7+ноябрь!L7+декабрь!L7</f>
        <v>0</v>
      </c>
      <c r="P7" s="36">
        <f>январь!M7+февраль!M7+март!M7+апрель!M7+май!M7+июнь!M7+июль!M7+август!M7+сентябрь!M7+октябрь!M7+ноябрь!M7+декабрь!M7</f>
        <v>0</v>
      </c>
      <c r="Q7" s="36">
        <f>январь!N7+февраль!N7+март!N7+апрель!N7+май!N7+июнь!N7+июль!N7+август!N7+сентябрь!N7+октябрь!N7+ноябрь!N7+декабрь!N7</f>
        <v>0</v>
      </c>
      <c r="R7" s="29">
        <f>январь!O7+февраль!O7+март!O7+апрель!O7+май!O7+июнь!O7+июль!O7+август!O7+сентябрь!O7+октябрь!O7+ноябрь!O7+декабрь!O7</f>
        <v>0</v>
      </c>
      <c r="S7" s="36">
        <f>январь!P7+февраль!P7+март!P7+апрель!P7+май!P7+июнь!P7+июль!P7+август!P7+сентябрь!P7+октябрь!P7+ноябрь!P7+декабрь!P7</f>
        <v>0</v>
      </c>
      <c r="T7" s="29">
        <f>январь!Q7+февраль!Q7+март!Q7+апрель!Q7+май!Q7+июнь!Q7+июль!Q7+август!Q7+сентябрь!Q7+октябрь!Q7+ноябрь!Q7+декабрь!Q7</f>
        <v>0</v>
      </c>
      <c r="U7" s="36">
        <f>январь!R7+февраль!R7+март!R7+апрель!R7+май!R7+июнь!R7+июль!R7+август!R7+сентябрь!R7+октябрь!R7+ноябрь!R7+декабрь!R7</f>
        <v>0</v>
      </c>
      <c r="V7" s="36">
        <f>январь!S7+февраль!S7+март!S7+апрель!S7+май!S7+июнь!S7+июль!S7+август!S7+сентябрь!S7+октябрь!S7+ноябрь!S7+декабрь!S7</f>
        <v>0</v>
      </c>
      <c r="W7" s="36">
        <f>январь!T7+февраль!T7+март!T7+апрель!T7+май!T7+июнь!T7+июль!T7+август!T7+сентябрь!T7+октябрь!T7+ноябрь!T7+декабрь!T7</f>
        <v>0</v>
      </c>
      <c r="X7" s="36">
        <f>январь!U7+февраль!U7+март!U7+апрель!U7+май!U7+июнь!U7+июль!U7+август!U7+сентябрь!U7+октябрь!U7+ноябрь!U7+декабрь!U7</f>
        <v>0</v>
      </c>
      <c r="Y7" s="36">
        <f>январь!V7+февраль!V7+март!V7+апрель!V7+май!V7+июнь!V7+июль!V7+август!V7+сентябрь!V7+октябрь!V7+ноябрь!V7+декабрь!V7</f>
        <v>0</v>
      </c>
      <c r="Z7" s="36">
        <f>январь!W7+февраль!W7+март!W7+апрель!W7+май!W7+июнь!W7+июль!W7+август!W7+сентябрь!W7+октябрь!W7+ноябрь!W7+декабрь!W7</f>
        <v>0</v>
      </c>
      <c r="AA7" s="36">
        <f>январь!X7+февраль!X7+март!X7+апрель!X7+май!X7+июнь!X7+июль!X7+август!X7+сентябрь!X7+октябрь!X7+ноябрь!X7+декабрь!X7</f>
        <v>0</v>
      </c>
      <c r="AB7" s="29">
        <f>январь!Y7+февраль!Y7+март!Y7+апрель!Y7+май!Y7+июнь!Y7+июль!Y7+август!Y7+сентябрь!Y7+октябрь!Y7+ноябрь!Y7+декабрь!Y7</f>
        <v>0</v>
      </c>
      <c r="AC7" s="36">
        <f>январь!Z7+февраль!Z7+март!Z7+апрель!Z7+май!Z7+июнь!Z7+июль!Z7+август!Z7+сентябрь!Z7+октябрь!Z7+ноябрь!Z7+декабрь!Z7</f>
        <v>0</v>
      </c>
      <c r="AD7" s="66" t="str">
        <f>CONCATENATE(январь!AA7,$BZ$1,февраль!AA7,$BZ$1,март!AA7,$BZ$1,апрель!AA7,$BZ$1,май!AA7,$BZ$1,июнь!AA7,$BZ$1,июль!AA7,$BZ$1,август!AA7,$BZ$1,сентябрь!AA7,$BZ$1,октябрь!AA7,$BZ$1,ноябрь!AA7,$BZ$1,декабрь!AA7)</f>
        <v xml:space="preserve">           </v>
      </c>
      <c r="AE7" s="36">
        <f>январь!AB7+февраль!AB7+март!AB7+апрель!AB7+май!AB7+июнь!AB7+июль!AB7+август!AB7+сентябрь!AB7+октябрь!AB7+ноябрь!AB7+декабрь!AB7</f>
        <v>0</v>
      </c>
      <c r="AF7" s="36">
        <f>январь!AC7+февраль!AC7+март!AC7+апрель!AC7+май!AC7+июнь!AC7+июль!AC7+август!AC7+сентябрь!AC7+октябрь!AC7+ноябрь!AC7+декабрь!AC7</f>
        <v>0</v>
      </c>
      <c r="AG7" s="36">
        <f>январь!AD7+февраль!AD7+март!AD7+апрель!AD7+май!AD7+июнь!AD7+июль!AD7+август!AD7+сентябрь!AD7+октябрь!AD7+ноябрь!AD7+декабрь!AD7</f>
        <v>0</v>
      </c>
      <c r="AH7" s="36">
        <f>январь!AE7+февраль!AE7+март!AE7+апрель!AE7+май!AE7+июнь!AE7+июль!AE7+август!AE7+сентябрь!AE7+октябрь!AE7+ноябрь!AE7+декабрь!AE7</f>
        <v>0</v>
      </c>
      <c r="AI7" s="36">
        <f>январь!AF7+февраль!AF7+март!AF7+апрель!AF7+май!AF7+июнь!AF7+июль!AF7+август!AF7+сентябрь!AF7+октябрь!AF7+ноябрь!AF7+декабрь!AF7</f>
        <v>0</v>
      </c>
      <c r="AJ7" s="36">
        <f>январь!AG7+февраль!AG7+март!AG7+апрель!AG7+май!AG7+июнь!AG7+июль!AG7+август!AG7+сентябрь!AG7+октябрь!AG7+ноябрь!AG7+декабрь!AG7</f>
        <v>0</v>
      </c>
      <c r="AK7" s="29">
        <f>январь!AH7+февраль!AH7+март!AH7+апрель!AH7+май!AH7+июнь!AH7+июль!AH7+август!AH7+сентябрь!AH7+октябрь!AH7+ноябрь!AH7+декабрь!AH7</f>
        <v>0</v>
      </c>
      <c r="AL7" s="36">
        <f>январь!AI7+февраль!AI7+март!AI7+апрель!AI7+май!AI7+июнь!AI7+июль!AI7+август!AI7+сентябрь!AI7+октябрь!AI7+ноябрь!AI7+декабрь!AI7</f>
        <v>0</v>
      </c>
      <c r="AM7" s="29">
        <f>январь!AJ7+февраль!AJ7+март!AJ7+апрель!AJ7+май!AJ7+июнь!AJ7+июль!AJ7+август!AJ7+сентябрь!AJ7+октябрь!AJ7+ноябрь!AJ7+декабрь!AJ7</f>
        <v>0</v>
      </c>
      <c r="AN7" s="36">
        <f>январь!AK7+февраль!AK7+март!AK7+апрель!AK7+май!AK7+июнь!AK7+июль!AK7+август!AK7+сентябрь!AK7+октябрь!AK7+ноябрь!AK7+декабрь!AK7</f>
        <v>0</v>
      </c>
      <c r="AO7" s="36">
        <f>январь!AL7+февраль!AL7+март!AL7+апрель!AL7+май!AL7+июнь!AL7+июль!AL7+август!AL7+сентябрь!AL7+октябрь!AL7+ноябрь!AL7+декабрь!AL7</f>
        <v>0</v>
      </c>
      <c r="AP7" s="36">
        <f>январь!AM7+февраль!AM7+март!AM7+апрель!AM7+май!AM7+июнь!AM7+июль!AM7+август!AM7+сентябрь!AM7+октябрь!AM7+ноябрь!AM7+декабрь!AM7</f>
        <v>0</v>
      </c>
      <c r="AQ7" s="29">
        <f>январь!AN7+февраль!AN7+март!AN7+апрель!AN7+май!AN7+июнь!AN7+июль!AN7+август!AN7+сентябрь!AN7+октябрь!AN7+ноябрь!AN7+декабрь!AN7</f>
        <v>0</v>
      </c>
      <c r="AR7" s="36">
        <f>январь!AO7+февраль!AO7+март!AO7+апрель!AO7+май!AO7+июнь!AO7+июль!AO7+август!AO7+сентябрь!AO7+октябрь!AO7+ноябрь!AO7+декабрь!AO7</f>
        <v>0</v>
      </c>
      <c r="AS7" s="29">
        <f>январь!AP7+февраль!AP7+март!AP7+апрель!AP7+май!AP7+июнь!AP7+июль!AP7+август!AP7+сентябрь!AP7+октябрь!AP7+ноябрь!AP7+декабрь!AP7</f>
        <v>0</v>
      </c>
      <c r="AT7" s="36">
        <f>январь!AQ7+февраль!AQ7+март!AQ7+апрель!AQ7+май!AQ7+июнь!AQ7+июль!AQ7+август!AQ7+сентябрь!AQ7+октябрь!AQ7+ноябрь!AQ7+декабрь!AQ7</f>
        <v>0</v>
      </c>
      <c r="AU7" s="29">
        <f>январь!AR7+февраль!AR7+март!AR7+апрель!AR7+май!AR7+июнь!AR7+июль!AR7+август!AR7+сентябрь!AR7+октябрь!AR7+ноябрь!AR7+декабрь!AR7</f>
        <v>0</v>
      </c>
      <c r="AV7" s="36">
        <f>январь!AS7+февраль!AS7+март!AS7+апрель!AS7+май!AS7+июнь!AS7+июль!AS7+август!AS7+сентябрь!AS7+октябрь!AS7+ноябрь!AS7+декабрь!AS7</f>
        <v>0</v>
      </c>
      <c r="AW7" s="36">
        <f>январь!AT7+февраль!AT7+март!AT7+апрель!AT7+май!AT7+июнь!AT7+июль!AT7+август!AT7+сентябрь!AT7+октябрь!AT7+ноябрь!AT7+декабрь!AT7</f>
        <v>0</v>
      </c>
      <c r="AX7" s="36">
        <f>январь!AU7+февраль!AU7+март!AU7+апрель!AU7+май!AU7+июнь!AU7+июль!AU7+август!AU7+сентябрь!AU7+октябрь!AU7+ноябрь!AU7+декабрь!AU7</f>
        <v>0</v>
      </c>
      <c r="AY7" s="29">
        <f>январь!AV7+февраль!AV7+март!AV7+апрель!AV7+май!AV7+июнь!AV7+июль!AV7+август!AV7+сентябрь!AV7+октябрь!AV7+ноябрь!AV7+декабрь!AV7</f>
        <v>0</v>
      </c>
      <c r="AZ7" s="36">
        <f>январь!AW7+февраль!AW7+март!AW7+апрель!AW7+май!AW7+июнь!AW7+июль!AW7+август!AW7+сентябрь!AW7+октябрь!AW7+ноябрь!AW7+декабрь!AW7</f>
        <v>0</v>
      </c>
      <c r="BA7" s="36">
        <f>январь!AX7+февраль!AX7+март!AX7+апрель!AX7+май!AX7+июнь!AX7+июль!AX7+август!AX7+сентябрь!AX7+октябрь!AX7+ноябрь!AX7+декабрь!AX7</f>
        <v>0</v>
      </c>
      <c r="BB7" s="36">
        <f>январь!AY7+февраль!AY7+март!AY7+апрель!AY7+май!AY7+июнь!AY7+июль!AY7+август!AY7+сентябрь!AY7+октябрь!AY7+ноябрь!AY7+декабрь!AY7</f>
        <v>0</v>
      </c>
      <c r="BC7" s="29">
        <f>январь!AZ7+февраль!AZ7+март!AZ7+апрель!AZ7+май!AZ7+июнь!AZ7+июль!AZ7+август!AZ7+сентябрь!AZ7+октябрь!AZ7+ноябрь!AZ7+декабрь!AZ7</f>
        <v>0</v>
      </c>
      <c r="BD7" s="36">
        <f>январь!BA7+февраль!BA7+март!BA7+апрель!BA7+май!BA7+июнь!BA7+июль!BA7+август!BA7+сентябрь!BA7+октябрь!BA7+ноябрь!BA7+декабрь!BA7</f>
        <v>0</v>
      </c>
      <c r="BE7" s="36">
        <f>январь!BB7+февраль!BB7+март!BB7+апрель!BB7+май!BB7+июнь!BB7+июль!BB7+август!BB7+сентябрь!BB7+октябрь!BB7+ноябрь!BB7+декабрь!BB7</f>
        <v>0</v>
      </c>
      <c r="BF7" s="36">
        <f>январь!BC7+февраль!BC7+март!BC7+апрель!BC7+май!BC7+июнь!BC7+июль!BC7+август!BC7+сентябрь!BC7+октябрь!BC7+ноябрь!BC7+декабрь!BC7</f>
        <v>0</v>
      </c>
      <c r="BG7" s="36">
        <f>январь!BD7+февраль!BD7+март!BD7+апрель!BD7+май!BD7+июнь!BD7+июль!BD7+август!BD7+сентябрь!BD7+октябрь!BD7+ноябрь!BD7+декабрь!BD7</f>
        <v>0</v>
      </c>
      <c r="BH7" s="36">
        <f>январь!BE7+февраль!BE7+март!BE7+апрель!BE7+май!BE7+июнь!BE7+июль!BE7+август!BE7+сентябрь!BE7+октябрь!BE7+ноябрь!BE7+декабрь!BE7</f>
        <v>0</v>
      </c>
      <c r="BI7" s="36">
        <f>январь!BF7+февраль!BF7+март!BF7+апрель!BF7+май!BF7+июнь!BF7+июль!BF7+август!BF7+сентябрь!BF7+октябрь!BF7+ноябрь!BF7+декабрь!BF7</f>
        <v>0</v>
      </c>
      <c r="BJ7" s="36">
        <f>январь!BG7+февраль!BG7+март!BG7+апрель!BG7+май!BG7+июнь!BG7+июль!BG7+август!BG7+сентябрь!BG7+октябрь!BG7+ноябрь!BG7+декабрь!BG7</f>
        <v>0</v>
      </c>
      <c r="BK7" s="36">
        <f>январь!BH7+февраль!BH7+март!BH7+апрель!BH7+май!BH7+июнь!BH7+июль!BH7+август!BH7+сентябрь!BH7+октябрь!BH7+ноябрь!BH7+декабрь!BH7</f>
        <v>0</v>
      </c>
      <c r="BL7" s="36">
        <f>январь!BI7+февраль!BI7+март!BI7+апрель!BI7+май!BI7+июнь!BI7+июль!BI7+август!BI7+сентябрь!BI7+октябрь!BI7+ноябрь!BI7+декабрь!BI7</f>
        <v>0</v>
      </c>
      <c r="BM7" s="29">
        <f>январь!BJ7+февраль!BJ7+март!BJ7+апрель!BJ7+май!BJ7+июнь!BJ7+июль!BJ7+август!BJ7+сентябрь!BJ7+октябрь!BJ7+ноябрь!BJ7+декабрь!BJ7</f>
        <v>0</v>
      </c>
      <c r="BN7" s="36">
        <f>январь!BK7+февраль!BK7+март!BK7+апрель!BK7+май!BK7+июнь!BK7+июль!BK7+август!BK7+сентябрь!BK7+октябрь!BK7+ноябрь!BK7+декабрь!BK7</f>
        <v>0</v>
      </c>
      <c r="BO7" s="29">
        <f>январь!BL7+февраль!BL7+март!BL7+апрель!BL7+май!BL7+июнь!BL7+июль!BL7+август!BL7+сентябрь!BL7+октябрь!BL7+ноябрь!BL7+декабрь!BL7</f>
        <v>0</v>
      </c>
      <c r="BP7" s="36">
        <f>январь!BM7+февраль!BM7+март!BM7+апрель!BM7+май!BM7+июнь!BM7+июль!BM7+август!BM7+сентябрь!BM7+октябрь!BM7+ноябрь!BM7+декабрь!BM7</f>
        <v>0</v>
      </c>
      <c r="BQ7" s="36">
        <f>январь!BN7+февраль!BN7+март!BN7+апрель!BN7+май!BN7+июнь!BN7+июль!BN7+август!BN7+сентябрь!BN7+октябрь!BN7+ноябрь!BN7+декабрь!BN7</f>
        <v>0</v>
      </c>
      <c r="BR7" s="36">
        <f>январь!BO7+февраль!BO7+март!BO7+апрель!BO7+май!BO7+июнь!BO7+июль!BO7+август!BO7+сентябрь!BO7+октябрь!BO7+ноябрь!BO7+декабрь!BO7</f>
        <v>0</v>
      </c>
      <c r="BS7" s="29">
        <f>январь!BP7+февраль!BP7+март!BP7+апрель!BP7+май!BP7+июнь!BP7+июль!BP7+август!BP7+сентябрь!BP7+октябрь!BP7+ноябрь!BP7+декабрь!BP7</f>
        <v>0</v>
      </c>
      <c r="BT7" s="36">
        <f>январь!BQ7+февраль!BQ7+март!BQ7+апрель!BQ7+май!BQ7+июнь!BQ7+июль!BQ7+август!BQ7+сентябрь!BQ7+октябрь!BQ7+ноябрь!BQ7+декабрь!BQ7</f>
        <v>0</v>
      </c>
      <c r="BU7" s="29">
        <f>январь!BR7+февраль!BR7+март!BR7+апрель!BR7+май!BR7+июнь!BR7+июль!BR7+август!BR7+сентябрь!BR7+октябрь!BR7+ноябрь!BR7+декабрь!BR7</f>
        <v>0</v>
      </c>
      <c r="BV7" s="36">
        <f>январь!BS7+февраль!BS7+март!BS7+апрель!BS7+май!BS7+июнь!BS7+июль!BS7+август!BS7+сентябрь!BS7+октябрь!BS7+ноябрь!BS7+декабрь!BS7</f>
        <v>0</v>
      </c>
      <c r="BW7" s="36">
        <f>январь!BT7+февраль!BT7+март!BT7+апрель!BT7+май!BT7+июнь!BT7+июль!BT7+август!BT7+сентябрь!BT7+октябрь!BT7+ноябрь!BT7+декабрь!BT7</f>
        <v>0</v>
      </c>
      <c r="BX7" s="36">
        <f>январь!BU7+февраль!BU7+март!BU7+апрель!BU7+май!BU7+июнь!BU7+июль!BU7+август!BU7+сентябрь!BU7+октябрь!BU7+ноябрь!BU7+декабрь!BU7</f>
        <v>0</v>
      </c>
      <c r="BY7" s="36">
        <f>январь!BV7+февраль!BV7+март!BV7+апрель!BV7+май!BV7+июнь!BV7+июль!BV7+август!BV7+сентябрь!BV7+октябрь!BV7+ноябрь!BV7+декабрь!BV7</f>
        <v>3.0819999999999999</v>
      </c>
      <c r="BZ7" s="77">
        <v>0</v>
      </c>
    </row>
    <row r="8" spans="1:78" x14ac:dyDescent="0.25">
      <c r="A8" s="16">
        <v>6</v>
      </c>
      <c r="B8" s="16">
        <v>3</v>
      </c>
      <c r="C8" s="31" t="s">
        <v>473</v>
      </c>
      <c r="D8" s="51">
        <v>42.698581159420286</v>
      </c>
      <c r="E8" s="25">
        <v>-146.42619999999999</v>
      </c>
      <c r="F8" s="26">
        <f t="shared" si="0"/>
        <v>-106.8396188405797</v>
      </c>
      <c r="G8" s="26">
        <f t="shared" si="1"/>
        <v>39.586581159420284</v>
      </c>
      <c r="H8" s="26">
        <f t="shared" si="2"/>
        <v>3.1120000000000001</v>
      </c>
      <c r="I8" s="36">
        <f>январь!F8+февраль!F8+март!F8+апрель!F8+май!F8+июнь!F8+июль!F8+август!F8+сентябрь!F8+октябрь!F8+ноябрь!F8+декабрь!F8</f>
        <v>0</v>
      </c>
      <c r="J8" s="36">
        <f>январь!G8+февраль!G8+март!G8+апрель!G8+май!G8+июнь!G8+июль!G8+август!G8+сентябрь!G8+октябрь!G8+ноябрь!G8+декабрь!G8</f>
        <v>0</v>
      </c>
      <c r="K8" s="36">
        <f>январь!H8+февраль!H8+март!H8+апрель!H8+май!H8+июнь!H8+июль!H8+август!H8+сентябрь!H8+октябрь!H8+ноябрь!H8+декабрь!H8</f>
        <v>0</v>
      </c>
      <c r="L8" s="27">
        <f>январь!I8+февраль!I8+март!I8+апрель!I8+май!I8+июнь!I8+июль!I8+август!I8+сентябрь!I8+октябрь!I8+ноябрь!I8+декабрь!I8</f>
        <v>0</v>
      </c>
      <c r="M8" s="36">
        <f>январь!J8+февраль!J8+март!J8+апрель!J8+май!J8+июнь!J8+июль!J8+август!J8+сентябрь!J8+октябрь!J8+ноябрь!J8+декабрь!J8</f>
        <v>0</v>
      </c>
      <c r="N8" s="36">
        <f>январь!K8+февраль!K8+март!K8+апрель!K8+май!K8+июнь!K8+июль!K8+август!K8+сентябрь!K8+октябрь!K8+ноябрь!K8+декабрь!K8</f>
        <v>0</v>
      </c>
      <c r="O8" s="36">
        <f>январь!L8+февраль!L8+март!L8+апрель!L8+май!L8+июнь!L8+июль!L8+август!L8+сентябрь!L8+октябрь!L8+ноябрь!L8+декабрь!L8</f>
        <v>0</v>
      </c>
      <c r="P8" s="36">
        <f>январь!M8+февраль!M8+март!M8+апрель!M8+май!M8+июнь!M8+июль!M8+август!M8+сентябрь!M8+октябрь!M8+ноябрь!M8+декабрь!M8</f>
        <v>0</v>
      </c>
      <c r="Q8" s="36">
        <f>январь!N8+февраль!N8+март!N8+апрель!N8+май!N8+июнь!N8+июль!N8+август!N8+сентябрь!N8+октябрь!N8+ноябрь!N8+декабрь!N8</f>
        <v>0</v>
      </c>
      <c r="R8" s="29">
        <f>январь!O8+февраль!O8+март!O8+апрель!O8+май!O8+июнь!O8+июль!O8+август!O8+сентябрь!O8+октябрь!O8+ноябрь!O8+декабрь!O8</f>
        <v>0</v>
      </c>
      <c r="S8" s="36">
        <f>январь!P8+февраль!P8+март!P8+апрель!P8+май!P8+июнь!P8+июль!P8+август!P8+сентябрь!P8+октябрь!P8+ноябрь!P8+декабрь!P8</f>
        <v>0</v>
      </c>
      <c r="T8" s="29">
        <f>январь!Q8+февраль!Q8+март!Q8+апрель!Q8+май!Q8+июнь!Q8+июль!Q8+август!Q8+сентябрь!Q8+октябрь!Q8+ноябрь!Q8+декабрь!Q8</f>
        <v>0</v>
      </c>
      <c r="U8" s="36">
        <f>январь!R8+февраль!R8+март!R8+апрель!R8+май!R8+июнь!R8+июль!R8+август!R8+сентябрь!R8+октябрь!R8+ноябрь!R8+декабрь!R8</f>
        <v>0</v>
      </c>
      <c r="V8" s="36">
        <f>январь!S8+февраль!S8+март!S8+апрель!S8+май!S8+июнь!S8+июль!S8+август!S8+сентябрь!S8+октябрь!S8+ноябрь!S8+декабрь!S8</f>
        <v>0</v>
      </c>
      <c r="W8" s="36">
        <f>январь!T8+февраль!T8+март!T8+апрель!T8+май!T8+июнь!T8+июль!T8+август!T8+сентябрь!T8+октябрь!T8+ноябрь!T8+декабрь!T8</f>
        <v>0</v>
      </c>
      <c r="X8" s="36">
        <f>январь!U8+февраль!U8+март!U8+апрель!U8+май!U8+июнь!U8+июль!U8+август!U8+сентябрь!U8+октябрь!U8+ноябрь!U8+декабрь!U8</f>
        <v>0</v>
      </c>
      <c r="Y8" s="36">
        <f>январь!V8+февраль!V8+март!V8+апрель!V8+май!V8+июнь!V8+июль!V8+август!V8+сентябрь!V8+октябрь!V8+ноябрь!V8+декабрь!V8</f>
        <v>0</v>
      </c>
      <c r="Z8" s="36">
        <f>январь!W8+февраль!W8+март!W8+апрель!W8+май!W8+июнь!W8+июль!W8+август!W8+сентябрь!W8+октябрь!W8+ноябрь!W8+декабрь!W8</f>
        <v>0</v>
      </c>
      <c r="AA8" s="36">
        <f>январь!X8+февраль!X8+март!X8+апрель!X8+май!X8+июнь!X8+июль!X8+август!X8+сентябрь!X8+октябрь!X8+ноябрь!X8+декабрь!X8</f>
        <v>0</v>
      </c>
      <c r="AB8" s="29">
        <f>январь!Y8+февраль!Y8+март!Y8+апрель!Y8+май!Y8+июнь!Y8+июль!Y8+август!Y8+сентябрь!Y8+октябрь!Y8+ноябрь!Y8+декабрь!Y8</f>
        <v>0</v>
      </c>
      <c r="AC8" s="36">
        <f>январь!Z8+февраль!Z8+март!Z8+апрель!Z8+май!Z8+июнь!Z8+июль!Z8+август!Z8+сентябрь!Z8+октябрь!Z8+ноябрь!Z8+декабрь!Z8</f>
        <v>0</v>
      </c>
      <c r="AD8" s="66" t="str">
        <f>CONCATENATE(январь!AA8,$BZ$1,февраль!AA8,$BZ$1,март!AA8,$BZ$1,апрель!AA8,$BZ$1,май!AA8,$BZ$1,июнь!AA8,$BZ$1,июль!AA8,$BZ$1,август!AA8,$BZ$1,сентябрь!AA8,$BZ$1,октябрь!AA8,$BZ$1,ноябрь!AA8,$BZ$1,декабрь!AA8)</f>
        <v xml:space="preserve">           </v>
      </c>
      <c r="AE8" s="36">
        <f>январь!AB8+февраль!AB8+март!AB8+апрель!AB8+май!AB8+июнь!AB8+июль!AB8+август!AB8+сентябрь!AB8+октябрь!AB8+ноябрь!AB8+декабрь!AB8</f>
        <v>0</v>
      </c>
      <c r="AF8" s="36">
        <f>январь!AC8+февраль!AC8+март!AC8+апрель!AC8+май!AC8+июнь!AC8+июль!AC8+август!AC8+сентябрь!AC8+октябрь!AC8+ноябрь!AC8+декабрь!AC8</f>
        <v>0</v>
      </c>
      <c r="AG8" s="36">
        <f>январь!AD8+февраль!AD8+март!AD8+апрель!AD8+май!AD8+июнь!AD8+июль!AD8+август!AD8+сентябрь!AD8+октябрь!AD8+ноябрь!AD8+декабрь!AD8</f>
        <v>0</v>
      </c>
      <c r="AH8" s="36">
        <f>январь!AE8+февраль!AE8+март!AE8+апрель!AE8+май!AE8+июнь!AE8+июль!AE8+август!AE8+сентябрь!AE8+октябрь!AE8+ноябрь!AE8+декабрь!AE8</f>
        <v>0</v>
      </c>
      <c r="AI8" s="36">
        <f>январь!AF8+февраль!AF8+март!AF8+апрель!AF8+май!AF8+июнь!AF8+июль!AF8+август!AF8+сентябрь!AF8+октябрь!AF8+ноябрь!AF8+декабрь!AF8</f>
        <v>5.0000000000000001E-3</v>
      </c>
      <c r="AJ8" s="36">
        <f>январь!AG8+февраль!AG8+март!AG8+апрель!AG8+май!AG8+июнь!AG8+июль!AG8+август!AG8+сентябрь!AG8+октябрь!AG8+ноябрь!AG8+декабрь!AG8</f>
        <v>1.5880000000000001</v>
      </c>
      <c r="AK8" s="29">
        <f>январь!AH8+февраль!AH8+март!AH8+апрель!AH8+май!AH8+июнь!AH8+июль!AH8+август!AH8+сентябрь!AH8+октябрь!AH8+ноябрь!AH8+декабрь!AH8</f>
        <v>0</v>
      </c>
      <c r="AL8" s="36">
        <f>январь!AI8+февраль!AI8+март!AI8+апрель!AI8+май!AI8+июнь!AI8+июль!AI8+август!AI8+сентябрь!AI8+октябрь!AI8+ноябрь!AI8+декабрь!AI8</f>
        <v>0</v>
      </c>
      <c r="AM8" s="29">
        <f>январь!AJ8+февраль!AJ8+март!AJ8+апрель!AJ8+май!AJ8+июнь!AJ8+июль!AJ8+август!AJ8+сентябрь!AJ8+октябрь!AJ8+ноябрь!AJ8+декабрь!AJ8</f>
        <v>0</v>
      </c>
      <c r="AN8" s="36">
        <f>январь!AK8+февраль!AK8+март!AK8+апрель!AK8+май!AK8+июнь!AK8+июль!AK8+август!AK8+сентябрь!AK8+октябрь!AK8+ноябрь!AK8+декабрь!AK8</f>
        <v>0</v>
      </c>
      <c r="AO8" s="36">
        <f>январь!AL8+февраль!AL8+март!AL8+апрель!AL8+май!AL8+июнь!AL8+июль!AL8+август!AL8+сентябрь!AL8+октябрь!AL8+ноябрь!AL8+декабрь!AL8</f>
        <v>0</v>
      </c>
      <c r="AP8" s="36">
        <f>январь!AM8+февраль!AM8+март!AM8+апрель!AM8+май!AM8+июнь!AM8+июль!AM8+август!AM8+сентябрь!AM8+октябрь!AM8+ноябрь!AM8+декабрь!AM8</f>
        <v>0</v>
      </c>
      <c r="AQ8" s="29">
        <f>январь!AN8+февраль!AN8+март!AN8+апрель!AN8+май!AN8+июнь!AN8+июль!AN8+август!AN8+сентябрь!AN8+октябрь!AN8+ноябрь!AN8+декабрь!AN8</f>
        <v>0</v>
      </c>
      <c r="AR8" s="36">
        <f>январь!AO8+февраль!AO8+март!AO8+апрель!AO8+май!AO8+июнь!AO8+июль!AO8+август!AO8+сентябрь!AO8+октябрь!AO8+ноябрь!AO8+декабрь!AO8</f>
        <v>0</v>
      </c>
      <c r="AS8" s="29">
        <f>январь!AP8+февраль!AP8+март!AP8+апрель!AP8+май!AP8+июнь!AP8+июль!AP8+август!AP8+сентябрь!AP8+октябрь!AP8+ноябрь!AP8+декабрь!AP8</f>
        <v>0</v>
      </c>
      <c r="AT8" s="36">
        <f>январь!AQ8+февраль!AQ8+март!AQ8+апрель!AQ8+май!AQ8+июнь!AQ8+июль!AQ8+август!AQ8+сентябрь!AQ8+октябрь!AQ8+ноябрь!AQ8+декабрь!AQ8</f>
        <v>0</v>
      </c>
      <c r="AU8" s="29">
        <f>январь!AR8+февраль!AR8+март!AR8+апрель!AR8+май!AR8+июнь!AR8+июль!AR8+август!AR8+сентябрь!AR8+октябрь!AR8+ноябрь!AR8+декабрь!AR8</f>
        <v>0</v>
      </c>
      <c r="AV8" s="36">
        <f>январь!AS8+февраль!AS8+март!AS8+апрель!AS8+май!AS8+июнь!AS8+июль!AS8+август!AS8+сентябрь!AS8+октябрь!AS8+ноябрь!AS8+декабрь!AS8</f>
        <v>0</v>
      </c>
      <c r="AW8" s="36">
        <f>январь!AT8+февраль!AT8+март!AT8+апрель!AT8+май!AT8+июнь!AT8+июль!AT8+август!AT8+сентябрь!AT8+октябрь!AT8+ноябрь!AT8+декабрь!AT8</f>
        <v>0</v>
      </c>
      <c r="AX8" s="36">
        <f>январь!AU8+февраль!AU8+март!AU8+апрель!AU8+май!AU8+июнь!AU8+июль!AU8+август!AU8+сентябрь!AU8+октябрь!AU8+ноябрь!AU8+декабрь!AU8</f>
        <v>0</v>
      </c>
      <c r="AY8" s="29">
        <f>январь!AV8+февраль!AV8+март!AV8+апрель!AV8+май!AV8+июнь!AV8+июль!AV8+август!AV8+сентябрь!AV8+октябрь!AV8+ноябрь!AV8+декабрь!AV8</f>
        <v>0</v>
      </c>
      <c r="AZ8" s="36">
        <f>январь!AW8+февраль!AW8+март!AW8+апрель!AW8+май!AW8+июнь!AW8+июль!AW8+август!AW8+сентябрь!AW8+октябрь!AW8+ноябрь!AW8+декабрь!AW8</f>
        <v>0</v>
      </c>
      <c r="BA8" s="36">
        <f>январь!AX8+февраль!AX8+март!AX8+апрель!AX8+май!AX8+июнь!AX8+июль!AX8+август!AX8+сентябрь!AX8+октябрь!AX8+ноябрь!AX8+декабрь!AX8</f>
        <v>0</v>
      </c>
      <c r="BB8" s="36">
        <f>январь!AY8+февраль!AY8+март!AY8+апрель!AY8+май!AY8+июнь!AY8+июль!AY8+август!AY8+сентябрь!AY8+октябрь!AY8+ноябрь!AY8+декабрь!AY8</f>
        <v>0</v>
      </c>
      <c r="BC8" s="29">
        <f>январь!AZ8+февраль!AZ8+март!AZ8+апрель!AZ8+май!AZ8+июнь!AZ8+июль!AZ8+август!AZ8+сентябрь!AZ8+октябрь!AZ8+ноябрь!AZ8+декабрь!AZ8</f>
        <v>0</v>
      </c>
      <c r="BD8" s="36">
        <f>январь!BA8+февраль!BA8+март!BA8+апрель!BA8+май!BA8+июнь!BA8+июль!BA8+август!BA8+сентябрь!BA8+октябрь!BA8+ноябрь!BA8+декабрь!BA8</f>
        <v>0</v>
      </c>
      <c r="BE8" s="36">
        <f>январь!BB8+февраль!BB8+март!BB8+апрель!BB8+май!BB8+июнь!BB8+июль!BB8+август!BB8+сентябрь!BB8+октябрь!BB8+ноябрь!BB8+декабрь!BB8</f>
        <v>0</v>
      </c>
      <c r="BF8" s="36">
        <f>январь!BC8+февраль!BC8+март!BC8+апрель!BC8+май!BC8+июнь!BC8+июль!BC8+август!BC8+сентябрь!BC8+октябрь!BC8+ноябрь!BC8+декабрь!BC8</f>
        <v>0</v>
      </c>
      <c r="BG8" s="36">
        <f>январь!BD8+февраль!BD8+март!BD8+апрель!BD8+май!BD8+июнь!BD8+июль!BD8+август!BD8+сентябрь!BD8+октябрь!BD8+ноябрь!BD8+декабрь!BD8</f>
        <v>0</v>
      </c>
      <c r="BH8" s="36">
        <f>январь!BE8+февраль!BE8+март!BE8+апрель!BE8+май!BE8+июнь!BE8+июль!BE8+август!BE8+сентябрь!BE8+октябрь!BE8+ноябрь!BE8+декабрь!BE8</f>
        <v>0</v>
      </c>
      <c r="BI8" s="36">
        <f>январь!BF8+февраль!BF8+март!BF8+апрель!BF8+май!BF8+июнь!BF8+июль!BF8+август!BF8+сентябрь!BF8+октябрь!BF8+ноябрь!BF8+декабрь!BF8</f>
        <v>0</v>
      </c>
      <c r="BJ8" s="36">
        <f>январь!BG8+февраль!BG8+март!BG8+апрель!BG8+май!BG8+июнь!BG8+июль!BG8+август!BG8+сентябрь!BG8+октябрь!BG8+ноябрь!BG8+декабрь!BG8</f>
        <v>0</v>
      </c>
      <c r="BK8" s="36">
        <f>январь!BH8+февраль!BH8+март!BH8+апрель!BH8+май!BH8+июнь!BH8+июль!BH8+август!BH8+сентябрь!BH8+октябрь!BH8+ноябрь!BH8+декабрь!BH8</f>
        <v>0</v>
      </c>
      <c r="BL8" s="36">
        <f>январь!BI8+февраль!BI8+март!BI8+апрель!BI8+май!BI8+июнь!BI8+июль!BI8+август!BI8+сентябрь!BI8+октябрь!BI8+ноябрь!BI8+декабрь!BI8</f>
        <v>0</v>
      </c>
      <c r="BM8" s="29">
        <f>январь!BJ8+февраль!BJ8+март!BJ8+апрель!BJ8+май!BJ8+июнь!BJ8+июль!BJ8+август!BJ8+сентябрь!BJ8+октябрь!BJ8+ноябрь!BJ8+декабрь!BJ8</f>
        <v>0</v>
      </c>
      <c r="BN8" s="36">
        <f>январь!BK8+февраль!BK8+март!BK8+апрель!BK8+май!BK8+июнь!BK8+июль!BK8+август!BK8+сентябрь!BK8+октябрь!BK8+ноябрь!BK8+декабрь!BK8</f>
        <v>0</v>
      </c>
      <c r="BO8" s="29">
        <f>январь!BL8+февраль!BL8+март!BL8+апрель!BL8+май!BL8+июнь!BL8+июль!BL8+август!BL8+сентябрь!BL8+октябрь!BL8+ноябрь!BL8+декабрь!BL8</f>
        <v>0</v>
      </c>
      <c r="BP8" s="36">
        <f>январь!BM8+февраль!BM8+март!BM8+апрель!BM8+май!BM8+июнь!BM8+июль!BM8+август!BM8+сентябрь!BM8+октябрь!BM8+ноябрь!BM8+декабрь!BM8</f>
        <v>0</v>
      </c>
      <c r="BQ8" s="36">
        <f>январь!BN8+февраль!BN8+март!BN8+апрель!BN8+май!BN8+июнь!BN8+июль!BN8+август!BN8+сентябрь!BN8+октябрь!BN8+ноябрь!BN8+декабрь!BN8</f>
        <v>0</v>
      </c>
      <c r="BR8" s="36">
        <f>январь!BO8+февраль!BO8+март!BO8+апрель!BO8+май!BO8+июнь!BO8+июль!BO8+август!BO8+сентябрь!BO8+октябрь!BO8+ноябрь!BO8+декабрь!BO8</f>
        <v>0</v>
      </c>
      <c r="BS8" s="29">
        <f>январь!BP8+февраль!BP8+март!BP8+апрель!BP8+май!BP8+июнь!BP8+июль!BP8+август!BP8+сентябрь!BP8+октябрь!BP8+ноябрь!BP8+декабрь!BP8</f>
        <v>0</v>
      </c>
      <c r="BT8" s="36">
        <f>январь!BQ8+февраль!BQ8+март!BQ8+апрель!BQ8+май!BQ8+июнь!BQ8+июль!BQ8+август!BQ8+сентябрь!BQ8+октябрь!BQ8+ноябрь!BQ8+декабрь!BQ8</f>
        <v>0</v>
      </c>
      <c r="BU8" s="29">
        <f>январь!BR8+февраль!BR8+март!BR8+апрель!BR8+май!BR8+июнь!BR8+июль!BR8+август!BR8+сентябрь!BR8+октябрь!BR8+ноябрь!BR8+декабрь!BR8</f>
        <v>0</v>
      </c>
      <c r="BV8" s="36">
        <f>январь!BS8+февраль!BS8+март!BS8+апрель!BS8+май!BS8+июнь!BS8+июль!BS8+август!BS8+сентябрь!BS8+октябрь!BS8+ноябрь!BS8+декабрь!BS8</f>
        <v>0</v>
      </c>
      <c r="BW8" s="36">
        <f>январь!BT8+февраль!BT8+март!BT8+апрель!BT8+май!BT8+июнь!BT8+июль!BT8+август!BT8+сентябрь!BT8+октябрь!BT8+ноябрь!BT8+декабрь!BT8</f>
        <v>0</v>
      </c>
      <c r="BX8" s="36">
        <f>январь!BU8+февраль!BU8+март!BU8+апрель!BU8+май!BU8+июнь!BU8+июль!BU8+август!BU8+сентябрь!BU8+октябрь!BU8+ноябрь!BU8+декабрь!BU8</f>
        <v>0</v>
      </c>
      <c r="BY8" s="36">
        <f>январь!BV8+февраль!BV8+март!BV8+апрель!BV8+май!BV8+июнь!BV8+июль!BV8+август!BV8+сентябрь!BV8+октябрь!BV8+ноябрь!BV8+декабрь!BV8</f>
        <v>1.524</v>
      </c>
      <c r="BZ8" s="77">
        <v>0</v>
      </c>
    </row>
    <row r="9" spans="1:78" x14ac:dyDescent="0.25">
      <c r="A9" s="16">
        <v>7</v>
      </c>
      <c r="B9" s="16">
        <v>3</v>
      </c>
      <c r="C9" s="31" t="s">
        <v>474</v>
      </c>
      <c r="D9" s="51">
        <v>85.866479999999996</v>
      </c>
      <c r="E9" s="25">
        <v>239.07691200000002</v>
      </c>
      <c r="F9" s="26">
        <f t="shared" si="0"/>
        <v>321.06739200000004</v>
      </c>
      <c r="G9" s="26">
        <f t="shared" si="1"/>
        <v>81.990479999999991</v>
      </c>
      <c r="H9" s="26">
        <f t="shared" si="2"/>
        <v>3.8759999999999999</v>
      </c>
      <c r="I9" s="36">
        <f>январь!F9+февраль!F9+март!F9+апрель!F9+май!F9+июнь!F9+июль!F9+август!F9+сентябрь!F9+октябрь!F9+ноябрь!F9+декабрь!F9</f>
        <v>0</v>
      </c>
      <c r="J9" s="36">
        <f>январь!G9+февраль!G9+март!G9+апрель!G9+май!G9+июнь!G9+июль!G9+август!G9+сентябрь!G9+октябрь!G9+ноябрь!G9+декабрь!G9</f>
        <v>0</v>
      </c>
      <c r="K9" s="36">
        <f>январь!H9+февраль!H9+март!H9+апрель!H9+май!H9+июнь!H9+июль!H9+август!H9+сентябрь!H9+октябрь!H9+ноябрь!H9+декабрь!H9</f>
        <v>0</v>
      </c>
      <c r="L9" s="27">
        <f>январь!I9+февраль!I9+март!I9+апрель!I9+май!I9+июнь!I9+июль!I9+август!I9+сентябрь!I9+октябрь!I9+ноябрь!I9+декабрь!I9</f>
        <v>0</v>
      </c>
      <c r="M9" s="36">
        <f>январь!J9+февраль!J9+март!J9+апрель!J9+май!J9+июнь!J9+июль!J9+август!J9+сентябрь!J9+октябрь!J9+ноябрь!J9+декабрь!J9</f>
        <v>0</v>
      </c>
      <c r="N9" s="36">
        <f>январь!K9+февраль!K9+март!K9+апрель!K9+май!K9+июнь!K9+июль!K9+август!K9+сентябрь!K9+октябрь!K9+ноябрь!K9+декабрь!K9</f>
        <v>0</v>
      </c>
      <c r="O9" s="36">
        <f>январь!L9+февраль!L9+март!L9+апрель!L9+май!L9+июнь!L9+июль!L9+август!L9+сентябрь!L9+октябрь!L9+ноябрь!L9+декабрь!L9</f>
        <v>0</v>
      </c>
      <c r="P9" s="36">
        <f>январь!M9+февраль!M9+март!M9+апрель!M9+май!M9+июнь!M9+июль!M9+август!M9+сентябрь!M9+октябрь!M9+ноябрь!M9+декабрь!M9</f>
        <v>0</v>
      </c>
      <c r="Q9" s="36">
        <f>январь!N9+февраль!N9+март!N9+апрель!N9+май!N9+июнь!N9+июль!N9+август!N9+сентябрь!N9+октябрь!N9+ноябрь!N9+декабрь!N9</f>
        <v>0</v>
      </c>
      <c r="R9" s="29">
        <f>январь!O9+февраль!O9+март!O9+апрель!O9+май!O9+июнь!O9+июль!O9+август!O9+сентябрь!O9+октябрь!O9+ноябрь!O9+декабрь!O9</f>
        <v>0</v>
      </c>
      <c r="S9" s="36">
        <f>январь!P9+февраль!P9+март!P9+апрель!P9+май!P9+июнь!P9+июль!P9+август!P9+сентябрь!P9+октябрь!P9+ноябрь!P9+декабрь!P9</f>
        <v>0</v>
      </c>
      <c r="T9" s="29">
        <f>январь!Q9+февраль!Q9+март!Q9+апрель!Q9+май!Q9+июнь!Q9+июль!Q9+август!Q9+сентябрь!Q9+октябрь!Q9+ноябрь!Q9+декабрь!Q9</f>
        <v>0</v>
      </c>
      <c r="U9" s="36">
        <f>январь!R9+февраль!R9+март!R9+апрель!R9+май!R9+июнь!R9+июль!R9+август!R9+сентябрь!R9+октябрь!R9+ноябрь!R9+декабрь!R9</f>
        <v>0</v>
      </c>
      <c r="V9" s="36">
        <f>январь!S9+февраль!S9+март!S9+апрель!S9+май!S9+июнь!S9+июль!S9+август!S9+сентябрь!S9+октябрь!S9+ноябрь!S9+декабрь!S9</f>
        <v>0</v>
      </c>
      <c r="W9" s="36">
        <f>январь!T9+февраль!T9+март!T9+апрель!T9+май!T9+июнь!T9+июль!T9+август!T9+сентябрь!T9+октябрь!T9+ноябрь!T9+декабрь!T9</f>
        <v>0</v>
      </c>
      <c r="X9" s="36">
        <f>январь!U9+февраль!U9+март!U9+апрель!U9+май!U9+июнь!U9+июль!U9+август!U9+сентябрь!U9+октябрь!U9+ноябрь!U9+декабрь!U9</f>
        <v>0</v>
      </c>
      <c r="Y9" s="36">
        <f>январь!V9+февраль!V9+март!V9+апрель!V9+май!V9+июнь!V9+июль!V9+август!V9+сентябрь!V9+октябрь!V9+ноябрь!V9+декабрь!V9</f>
        <v>0</v>
      </c>
      <c r="Z9" s="36">
        <f>январь!W9+февраль!W9+март!W9+апрель!W9+май!W9+июнь!W9+июль!W9+август!W9+сентябрь!W9+октябрь!W9+ноябрь!W9+декабрь!W9</f>
        <v>0</v>
      </c>
      <c r="AA9" s="36">
        <f>январь!X9+февраль!X9+март!X9+апрель!X9+май!X9+июнь!X9+июль!X9+август!X9+сентябрь!X9+октябрь!X9+ноябрь!X9+декабрь!X9</f>
        <v>0</v>
      </c>
      <c r="AB9" s="29">
        <f>январь!Y9+февраль!Y9+март!Y9+апрель!Y9+май!Y9+июнь!Y9+июль!Y9+август!Y9+сентябрь!Y9+октябрь!Y9+ноябрь!Y9+декабрь!Y9</f>
        <v>0</v>
      </c>
      <c r="AC9" s="36">
        <f>январь!Z9+февраль!Z9+март!Z9+апрель!Z9+май!Z9+июнь!Z9+июль!Z9+август!Z9+сентябрь!Z9+октябрь!Z9+ноябрь!Z9+декабрь!Z9</f>
        <v>0</v>
      </c>
      <c r="AD9" s="66" t="str">
        <f>CONCATENATE(январь!AA9,$BZ$1,февраль!AA9,$BZ$1,март!AA9,$BZ$1,апрель!AA9,$BZ$1,май!AA9,$BZ$1,июнь!AA9,$BZ$1,июль!AA9,$BZ$1,август!AA9,$BZ$1,сентябрь!AA9,$BZ$1,октябрь!AA9,$BZ$1,ноябрь!AA9,$BZ$1,декабрь!AA9)</f>
        <v xml:space="preserve">           </v>
      </c>
      <c r="AE9" s="36">
        <f>январь!AB9+февраль!AB9+март!AB9+апрель!AB9+май!AB9+июнь!AB9+июль!AB9+август!AB9+сентябрь!AB9+октябрь!AB9+ноябрь!AB9+декабрь!AB9</f>
        <v>0</v>
      </c>
      <c r="AF9" s="36">
        <f>январь!AC9+февраль!AC9+март!AC9+апрель!AC9+май!AC9+июнь!AC9+июль!AC9+август!AC9+сентябрь!AC9+октябрь!AC9+ноябрь!AC9+декабрь!AC9</f>
        <v>0</v>
      </c>
      <c r="AG9" s="36">
        <f>январь!AD9+февраль!AD9+март!AD9+апрель!AD9+май!AD9+июнь!AD9+июль!AD9+август!AD9+сентябрь!AD9+октябрь!AD9+ноябрь!AD9+декабрь!AD9</f>
        <v>0</v>
      </c>
      <c r="AH9" s="36">
        <f>январь!AE9+февраль!AE9+март!AE9+апрель!AE9+май!AE9+июнь!AE9+июль!AE9+август!AE9+сентябрь!AE9+октябрь!AE9+ноябрь!AE9+декабрь!AE9</f>
        <v>0</v>
      </c>
      <c r="AI9" s="36">
        <f>январь!AF9+февраль!AF9+март!AF9+апрель!AF9+май!AF9+июнь!AF9+июль!AF9+август!AF9+сентябрь!AF9+октябрь!AF9+ноябрь!AF9+декабрь!AF9</f>
        <v>0</v>
      </c>
      <c r="AJ9" s="36">
        <f>январь!AG9+февраль!AG9+март!AG9+апрель!AG9+май!AG9+июнь!AG9+июль!AG9+август!AG9+сентябрь!AG9+октябрь!AG9+ноябрь!AG9+декабрь!AG9</f>
        <v>0</v>
      </c>
      <c r="AK9" s="29">
        <f>январь!AH9+февраль!AH9+март!AH9+апрель!AH9+май!AH9+июнь!AH9+июль!AH9+август!AH9+сентябрь!AH9+октябрь!AH9+ноябрь!AH9+декабрь!AH9</f>
        <v>0</v>
      </c>
      <c r="AL9" s="36">
        <f>январь!AI9+февраль!AI9+март!AI9+апрель!AI9+май!AI9+июнь!AI9+июль!AI9+август!AI9+сентябрь!AI9+октябрь!AI9+ноябрь!AI9+декабрь!AI9</f>
        <v>0</v>
      </c>
      <c r="AM9" s="29">
        <f>январь!AJ9+февраль!AJ9+март!AJ9+апрель!AJ9+май!AJ9+июнь!AJ9+июль!AJ9+август!AJ9+сентябрь!AJ9+октябрь!AJ9+ноябрь!AJ9+декабрь!AJ9</f>
        <v>0</v>
      </c>
      <c r="AN9" s="36">
        <f>январь!AK9+февраль!AK9+март!AK9+апрель!AK9+май!AK9+июнь!AK9+июль!AK9+август!AK9+сентябрь!AK9+октябрь!AK9+ноябрь!AK9+декабрь!AK9</f>
        <v>0</v>
      </c>
      <c r="AO9" s="36">
        <f>январь!AL9+февраль!AL9+март!AL9+апрель!AL9+май!AL9+июнь!AL9+июль!AL9+август!AL9+сентябрь!AL9+октябрь!AL9+ноябрь!AL9+декабрь!AL9</f>
        <v>0</v>
      </c>
      <c r="AP9" s="36">
        <f>январь!AM9+февраль!AM9+март!AM9+апрель!AM9+май!AM9+июнь!AM9+июль!AM9+август!AM9+сентябрь!AM9+октябрь!AM9+ноябрь!AM9+декабрь!AM9</f>
        <v>0</v>
      </c>
      <c r="AQ9" s="29">
        <f>январь!AN9+февраль!AN9+март!AN9+апрель!AN9+май!AN9+июнь!AN9+июль!AN9+август!AN9+сентябрь!AN9+октябрь!AN9+ноябрь!AN9+декабрь!AN9</f>
        <v>0</v>
      </c>
      <c r="AR9" s="36">
        <f>январь!AO9+февраль!AO9+март!AO9+апрель!AO9+май!AO9+июнь!AO9+июль!AO9+август!AO9+сентябрь!AO9+октябрь!AO9+ноябрь!AO9+декабрь!AO9</f>
        <v>0</v>
      </c>
      <c r="AS9" s="29">
        <f>январь!AP9+февраль!AP9+март!AP9+апрель!AP9+май!AP9+июнь!AP9+июль!AP9+август!AP9+сентябрь!AP9+октябрь!AP9+ноябрь!AP9+декабрь!AP9</f>
        <v>0</v>
      </c>
      <c r="AT9" s="36">
        <f>январь!AQ9+февраль!AQ9+март!AQ9+апрель!AQ9+май!AQ9+июнь!AQ9+июль!AQ9+август!AQ9+сентябрь!AQ9+октябрь!AQ9+ноябрь!AQ9+декабрь!AQ9</f>
        <v>0</v>
      </c>
      <c r="AU9" s="29">
        <f>январь!AR9+февраль!AR9+март!AR9+апрель!AR9+май!AR9+июнь!AR9+июль!AR9+август!AR9+сентябрь!AR9+октябрь!AR9+ноябрь!AR9+декабрь!AR9</f>
        <v>0</v>
      </c>
      <c r="AV9" s="36">
        <f>январь!AS9+февраль!AS9+март!AS9+апрель!AS9+май!AS9+июнь!AS9+июль!AS9+август!AS9+сентябрь!AS9+октябрь!AS9+ноябрь!AS9+декабрь!AS9</f>
        <v>0</v>
      </c>
      <c r="AW9" s="36">
        <f>январь!AT9+февраль!AT9+март!AT9+апрель!AT9+май!AT9+июнь!AT9+июль!AT9+август!AT9+сентябрь!AT9+октябрь!AT9+ноябрь!AT9+декабрь!AT9</f>
        <v>0</v>
      </c>
      <c r="AX9" s="36">
        <f>январь!AU9+февраль!AU9+март!AU9+апрель!AU9+май!AU9+июнь!AU9+июль!AU9+август!AU9+сентябрь!AU9+октябрь!AU9+ноябрь!AU9+декабрь!AU9</f>
        <v>0</v>
      </c>
      <c r="AY9" s="29">
        <f>январь!AV9+февраль!AV9+март!AV9+апрель!AV9+май!AV9+июнь!AV9+июль!AV9+август!AV9+сентябрь!AV9+октябрь!AV9+ноябрь!AV9+декабрь!AV9</f>
        <v>0</v>
      </c>
      <c r="AZ9" s="36">
        <f>январь!AW9+февраль!AW9+март!AW9+апрель!AW9+май!AW9+июнь!AW9+июль!AW9+август!AW9+сентябрь!AW9+октябрь!AW9+ноябрь!AW9+декабрь!AW9</f>
        <v>0</v>
      </c>
      <c r="BA9" s="36">
        <f>январь!AX9+февраль!AX9+март!AX9+апрель!AX9+май!AX9+июнь!AX9+июль!AX9+август!AX9+сентябрь!AX9+октябрь!AX9+ноябрь!AX9+декабрь!AX9</f>
        <v>0</v>
      </c>
      <c r="BB9" s="36">
        <f>январь!AY9+февраль!AY9+март!AY9+апрель!AY9+май!AY9+июнь!AY9+июль!AY9+август!AY9+сентябрь!AY9+октябрь!AY9+ноябрь!AY9+декабрь!AY9</f>
        <v>0</v>
      </c>
      <c r="BC9" s="29">
        <f>январь!AZ9+февраль!AZ9+март!AZ9+апрель!AZ9+май!AZ9+июнь!AZ9+июль!AZ9+август!AZ9+сентябрь!AZ9+октябрь!AZ9+ноябрь!AZ9+декабрь!AZ9</f>
        <v>0</v>
      </c>
      <c r="BD9" s="36">
        <f>январь!BA9+февраль!BA9+март!BA9+апрель!BA9+май!BA9+июнь!BA9+июль!BA9+август!BA9+сентябрь!BA9+октябрь!BA9+ноябрь!BA9+декабрь!BA9</f>
        <v>0</v>
      </c>
      <c r="BE9" s="36">
        <f>январь!BB9+февраль!BB9+март!BB9+апрель!BB9+май!BB9+июнь!BB9+июль!BB9+август!BB9+сентябрь!BB9+октябрь!BB9+ноябрь!BB9+декабрь!BB9</f>
        <v>0</v>
      </c>
      <c r="BF9" s="36">
        <f>январь!BC9+февраль!BC9+март!BC9+апрель!BC9+май!BC9+июнь!BC9+июль!BC9+август!BC9+сентябрь!BC9+октябрь!BC9+ноябрь!BC9+декабрь!BC9</f>
        <v>0</v>
      </c>
      <c r="BG9" s="36">
        <f>январь!BD9+февраль!BD9+март!BD9+апрель!BD9+май!BD9+июнь!BD9+июль!BD9+август!BD9+сентябрь!BD9+октябрь!BD9+ноябрь!BD9+декабрь!BD9</f>
        <v>0</v>
      </c>
      <c r="BH9" s="36">
        <f>январь!BE9+февраль!BE9+март!BE9+апрель!BE9+май!BE9+июнь!BE9+июль!BE9+август!BE9+сентябрь!BE9+октябрь!BE9+ноябрь!BE9+декабрь!BE9</f>
        <v>0</v>
      </c>
      <c r="BI9" s="36">
        <f>январь!BF9+февраль!BF9+март!BF9+апрель!BF9+май!BF9+июнь!BF9+июль!BF9+август!BF9+сентябрь!BF9+октябрь!BF9+ноябрь!BF9+декабрь!BF9</f>
        <v>0</v>
      </c>
      <c r="BJ9" s="36">
        <f>январь!BG9+февраль!BG9+март!BG9+апрель!BG9+май!BG9+июнь!BG9+июль!BG9+август!BG9+сентябрь!BG9+октябрь!BG9+ноябрь!BG9+декабрь!BG9</f>
        <v>0</v>
      </c>
      <c r="BK9" s="36">
        <f>январь!BH9+февраль!BH9+март!BH9+апрель!BH9+май!BH9+июнь!BH9+июль!BH9+август!BH9+сентябрь!BH9+октябрь!BH9+ноябрь!BH9+декабрь!BH9</f>
        <v>0</v>
      </c>
      <c r="BL9" s="36">
        <f>январь!BI9+февраль!BI9+март!BI9+апрель!BI9+май!BI9+июнь!BI9+июль!BI9+август!BI9+сентябрь!BI9+октябрь!BI9+ноябрь!BI9+декабрь!BI9</f>
        <v>0</v>
      </c>
      <c r="BM9" s="29">
        <f>январь!BJ9+февраль!BJ9+март!BJ9+апрель!BJ9+май!BJ9+июнь!BJ9+июль!BJ9+август!BJ9+сентябрь!BJ9+октябрь!BJ9+ноябрь!BJ9+декабрь!BJ9</f>
        <v>0</v>
      </c>
      <c r="BN9" s="36">
        <f>январь!BK9+февраль!BK9+март!BK9+апрель!BK9+май!BK9+июнь!BK9+июль!BK9+август!BK9+сентябрь!BK9+октябрь!BK9+ноябрь!BK9+декабрь!BK9</f>
        <v>0</v>
      </c>
      <c r="BO9" s="29">
        <f>январь!BL9+февраль!BL9+март!BL9+апрель!BL9+май!BL9+июнь!BL9+июль!BL9+август!BL9+сентябрь!BL9+октябрь!BL9+ноябрь!BL9+декабрь!BL9</f>
        <v>0</v>
      </c>
      <c r="BP9" s="36">
        <f>январь!BM9+февраль!BM9+март!BM9+апрель!BM9+май!BM9+июнь!BM9+июль!BM9+август!BM9+сентябрь!BM9+октябрь!BM9+ноябрь!BM9+декабрь!BM9</f>
        <v>0</v>
      </c>
      <c r="BQ9" s="36">
        <f>январь!BN9+февраль!BN9+март!BN9+апрель!BN9+май!BN9+июнь!BN9+июль!BN9+август!BN9+сентябрь!BN9+октябрь!BN9+ноябрь!BN9+декабрь!BN9</f>
        <v>0</v>
      </c>
      <c r="BR9" s="36">
        <f>январь!BO9+февраль!BO9+март!BO9+апрель!BO9+май!BO9+июнь!BO9+июль!BO9+август!BO9+сентябрь!BO9+октябрь!BO9+ноябрь!BO9+декабрь!BO9</f>
        <v>0</v>
      </c>
      <c r="BS9" s="29">
        <f>январь!BP9+февраль!BP9+март!BP9+апрель!BP9+май!BP9+июнь!BP9+июль!BP9+август!BP9+сентябрь!BP9+октябрь!BP9+ноябрь!BP9+декабрь!BP9</f>
        <v>0</v>
      </c>
      <c r="BT9" s="36">
        <f>январь!BQ9+февраль!BQ9+март!BQ9+апрель!BQ9+май!BQ9+июнь!BQ9+июль!BQ9+август!BQ9+сентябрь!BQ9+октябрь!BQ9+ноябрь!BQ9+декабрь!BQ9</f>
        <v>0</v>
      </c>
      <c r="BU9" s="29">
        <f>январь!BR9+февраль!BR9+март!BR9+апрель!BR9+май!BR9+июнь!BR9+июль!BR9+август!BR9+сентябрь!BR9+октябрь!BR9+ноябрь!BR9+декабрь!BR9</f>
        <v>0</v>
      </c>
      <c r="BV9" s="36">
        <f>январь!BS9+февраль!BS9+март!BS9+апрель!BS9+май!BS9+июнь!BS9+июль!BS9+август!BS9+сентябрь!BS9+октябрь!BS9+ноябрь!BS9+декабрь!BS9</f>
        <v>0</v>
      </c>
      <c r="BW9" s="36">
        <f>январь!BT9+февраль!BT9+март!BT9+апрель!BT9+май!BT9+июнь!BT9+июль!BT9+август!BT9+сентябрь!BT9+октябрь!BT9+ноябрь!BT9+декабрь!BT9</f>
        <v>0</v>
      </c>
      <c r="BX9" s="36">
        <f>январь!BU9+февраль!BU9+март!BU9+апрель!BU9+май!BU9+июнь!BU9+июль!BU9+август!BU9+сентябрь!BU9+октябрь!BU9+ноябрь!BU9+декабрь!BU9</f>
        <v>0</v>
      </c>
      <c r="BY9" s="36">
        <f>январь!BV9+февраль!BV9+март!BV9+апрель!BV9+май!BV9+июнь!BV9+июль!BV9+август!BV9+сентябрь!BV9+октябрь!BV9+ноябрь!BV9+декабрь!BV9</f>
        <v>3.8759999999999999</v>
      </c>
      <c r="BZ9" s="77">
        <v>0</v>
      </c>
    </row>
    <row r="10" spans="1:78" x14ac:dyDescent="0.25">
      <c r="A10" s="16">
        <v>8</v>
      </c>
      <c r="B10" s="16">
        <v>3</v>
      </c>
      <c r="C10" s="31" t="s">
        <v>475</v>
      </c>
      <c r="D10" s="51">
        <v>47.226588386473431</v>
      </c>
      <c r="E10" s="25">
        <v>44.618437999999998</v>
      </c>
      <c r="F10" s="26">
        <f t="shared" si="0"/>
        <v>88.94002638647342</v>
      </c>
      <c r="G10" s="26">
        <f t="shared" si="1"/>
        <v>44.321588386473429</v>
      </c>
      <c r="H10" s="26">
        <f t="shared" si="2"/>
        <v>2.9049999999999998</v>
      </c>
      <c r="I10" s="36">
        <f>январь!F10+февраль!F10+март!F10+апрель!F10+май!F10+июнь!F10+июль!F10+август!F10+сентябрь!F10+октябрь!F10+ноябрь!F10+декабрь!F10</f>
        <v>0</v>
      </c>
      <c r="J10" s="36">
        <f>январь!G10+февраль!G10+март!G10+апрель!G10+май!G10+июнь!G10+июль!G10+август!G10+сентябрь!G10+октябрь!G10+ноябрь!G10+декабрь!G10</f>
        <v>0</v>
      </c>
      <c r="K10" s="36">
        <f>январь!H10+февраль!H10+март!H10+апрель!H10+май!H10+июнь!H10+июль!H10+август!H10+сентябрь!H10+октябрь!H10+ноябрь!H10+декабрь!H10</f>
        <v>0</v>
      </c>
      <c r="L10" s="27">
        <f>январь!I10+февраль!I10+март!I10+апрель!I10+май!I10+июнь!I10+июль!I10+август!I10+сентябрь!I10+октябрь!I10+ноябрь!I10+декабрь!I10</f>
        <v>0</v>
      </c>
      <c r="M10" s="36">
        <f>январь!J10+февраль!J10+март!J10+апрель!J10+май!J10+июнь!J10+июль!J10+август!J10+сентябрь!J10+октябрь!J10+ноябрь!J10+декабрь!J10</f>
        <v>0</v>
      </c>
      <c r="N10" s="36">
        <f>январь!K10+февраль!K10+март!K10+апрель!K10+май!K10+июнь!K10+июль!K10+август!K10+сентябрь!K10+октябрь!K10+ноябрь!K10+декабрь!K10</f>
        <v>0</v>
      </c>
      <c r="O10" s="36">
        <f>январь!L10+февраль!L10+март!L10+апрель!L10+май!L10+июнь!L10+июль!L10+август!L10+сентябрь!L10+октябрь!L10+ноябрь!L10+декабрь!L10</f>
        <v>0</v>
      </c>
      <c r="P10" s="36">
        <f>январь!M10+февраль!M10+март!M10+апрель!M10+май!M10+июнь!M10+июль!M10+август!M10+сентябрь!M10+октябрь!M10+ноябрь!M10+декабрь!M10</f>
        <v>0</v>
      </c>
      <c r="Q10" s="36">
        <f>январь!N10+февраль!N10+март!N10+апрель!N10+май!N10+июнь!N10+июль!N10+август!N10+сентябрь!N10+октябрь!N10+ноябрь!N10+декабрь!N10</f>
        <v>0</v>
      </c>
      <c r="R10" s="29">
        <f>январь!O10+февраль!O10+март!O10+апрель!O10+май!O10+июнь!O10+июль!O10+август!O10+сентябрь!O10+октябрь!O10+ноябрь!O10+декабрь!O10</f>
        <v>0</v>
      </c>
      <c r="S10" s="36">
        <f>январь!P10+февраль!P10+март!P10+апрель!P10+май!P10+июнь!P10+июль!P10+август!P10+сентябрь!P10+октябрь!P10+ноябрь!P10+декабрь!P10</f>
        <v>0</v>
      </c>
      <c r="T10" s="29">
        <f>январь!Q10+февраль!Q10+март!Q10+апрель!Q10+май!Q10+июнь!Q10+июль!Q10+август!Q10+сентябрь!Q10+октябрь!Q10+ноябрь!Q10+декабрь!Q10</f>
        <v>0</v>
      </c>
      <c r="U10" s="36">
        <f>январь!R10+февраль!R10+март!R10+апрель!R10+май!R10+июнь!R10+июль!R10+август!R10+сентябрь!R10+октябрь!R10+ноябрь!R10+декабрь!R10</f>
        <v>0</v>
      </c>
      <c r="V10" s="36">
        <f>январь!S10+февраль!S10+март!S10+апрель!S10+май!S10+июнь!S10+июль!S10+август!S10+сентябрь!S10+октябрь!S10+ноябрь!S10+декабрь!S10</f>
        <v>0</v>
      </c>
      <c r="W10" s="36">
        <f>январь!T10+февраль!T10+март!T10+апрель!T10+май!T10+июнь!T10+июль!T10+август!T10+сентябрь!T10+октябрь!T10+ноябрь!T10+декабрь!T10</f>
        <v>0</v>
      </c>
      <c r="X10" s="36">
        <f>январь!U10+февраль!U10+март!U10+апрель!U10+май!U10+июнь!U10+июль!U10+август!U10+сентябрь!U10+октябрь!U10+ноябрь!U10+декабрь!U10</f>
        <v>0</v>
      </c>
      <c r="Y10" s="36">
        <f>январь!V10+февраль!V10+март!V10+апрель!V10+май!V10+июнь!V10+июль!V10+август!V10+сентябрь!V10+октябрь!V10+ноябрь!V10+декабрь!V10</f>
        <v>0</v>
      </c>
      <c r="Z10" s="36">
        <f>январь!W10+февраль!W10+март!W10+апрель!W10+май!W10+июнь!W10+июль!W10+август!W10+сентябрь!W10+октябрь!W10+ноябрь!W10+декабрь!W10</f>
        <v>0</v>
      </c>
      <c r="AA10" s="36">
        <f>январь!X10+февраль!X10+март!X10+апрель!X10+май!X10+июнь!X10+июль!X10+август!X10+сентябрь!X10+октябрь!X10+ноябрь!X10+декабрь!X10</f>
        <v>0</v>
      </c>
      <c r="AB10" s="29">
        <f>январь!Y10+февраль!Y10+март!Y10+апрель!Y10+май!Y10+июнь!Y10+июль!Y10+август!Y10+сентябрь!Y10+октябрь!Y10+ноябрь!Y10+декабрь!Y10</f>
        <v>0</v>
      </c>
      <c r="AC10" s="36">
        <f>январь!Z10+февраль!Z10+март!Z10+апрель!Z10+май!Z10+июнь!Z10+июль!Z10+август!Z10+сентябрь!Z10+октябрь!Z10+ноябрь!Z10+декабрь!Z10</f>
        <v>0</v>
      </c>
      <c r="AD10" s="66" t="str">
        <f>CONCATENATE(январь!AA10,$BZ$1,февраль!AA10,$BZ$1,март!AA10,$BZ$1,апрель!AA10,$BZ$1,май!AA10,$BZ$1,июнь!AA10,$BZ$1,июль!AA10,$BZ$1,август!AA10,$BZ$1,сентябрь!AA10,$BZ$1,октябрь!AA10,$BZ$1,ноябрь!AA10,$BZ$1,декабрь!AA10)</f>
        <v xml:space="preserve">           </v>
      </c>
      <c r="AE10" s="36">
        <f>январь!AB10+февраль!AB10+март!AB10+апрель!AB10+май!AB10+июнь!AB10+июль!AB10+август!AB10+сентябрь!AB10+октябрь!AB10+ноябрь!AB10+декабрь!AB10</f>
        <v>0</v>
      </c>
      <c r="AF10" s="36">
        <f>январь!AC10+февраль!AC10+март!AC10+апрель!AC10+май!AC10+июнь!AC10+июль!AC10+август!AC10+сентябрь!AC10+октябрь!AC10+ноябрь!AC10+декабрь!AC10</f>
        <v>0</v>
      </c>
      <c r="AG10" s="36">
        <f>январь!AD10+февраль!AD10+март!AD10+апрель!AD10+май!AD10+июнь!AD10+июль!AD10+август!AD10+сентябрь!AD10+октябрь!AD10+ноябрь!AD10+декабрь!AD10</f>
        <v>0</v>
      </c>
      <c r="AH10" s="36">
        <f>январь!AE10+февраль!AE10+март!AE10+апрель!AE10+май!AE10+июнь!AE10+июль!AE10+август!AE10+сентябрь!AE10+октябрь!AE10+ноябрь!AE10+декабрь!AE10</f>
        <v>0</v>
      </c>
      <c r="AI10" s="36">
        <f>январь!AF10+февраль!AF10+март!AF10+апрель!AF10+май!AF10+июнь!AF10+июль!AF10+август!AF10+сентябрь!AF10+октябрь!AF10+ноябрь!AF10+декабрь!AF10</f>
        <v>0</v>
      </c>
      <c r="AJ10" s="36">
        <f>январь!AG10+февраль!AG10+март!AG10+апрель!AG10+май!AG10+июнь!AG10+июль!AG10+август!AG10+сентябрь!AG10+октябрь!AG10+ноябрь!AG10+декабрь!AG10</f>
        <v>0</v>
      </c>
      <c r="AK10" s="29">
        <f>январь!AH10+февраль!AH10+март!AH10+апрель!AH10+май!AH10+июнь!AH10+июль!AH10+август!AH10+сентябрь!AH10+октябрь!AH10+ноябрь!AH10+декабрь!AH10</f>
        <v>1</v>
      </c>
      <c r="AL10" s="36">
        <f>январь!AI10+февраль!AI10+март!AI10+апрель!AI10+май!AI10+июнь!AI10+июль!AI10+август!AI10+сентябрь!AI10+октябрь!AI10+ноябрь!AI10+декабрь!AI10</f>
        <v>2.9049999999999998</v>
      </c>
      <c r="AM10" s="29">
        <f>январь!AJ10+февраль!AJ10+март!AJ10+апрель!AJ10+май!AJ10+июнь!AJ10+июль!AJ10+август!AJ10+сентябрь!AJ10+октябрь!AJ10+ноябрь!AJ10+декабрь!AJ10</f>
        <v>0</v>
      </c>
      <c r="AN10" s="36">
        <f>январь!AK10+февраль!AK10+март!AK10+апрель!AK10+май!AK10+июнь!AK10+июль!AK10+август!AK10+сентябрь!AK10+октябрь!AK10+ноябрь!AK10+декабрь!AK10</f>
        <v>0</v>
      </c>
      <c r="AO10" s="36">
        <f>январь!AL10+февраль!AL10+март!AL10+апрель!AL10+май!AL10+июнь!AL10+июль!AL10+август!AL10+сентябрь!AL10+октябрь!AL10+ноябрь!AL10+декабрь!AL10</f>
        <v>0</v>
      </c>
      <c r="AP10" s="36">
        <f>январь!AM10+февраль!AM10+март!AM10+апрель!AM10+май!AM10+июнь!AM10+июль!AM10+август!AM10+сентябрь!AM10+октябрь!AM10+ноябрь!AM10+декабрь!AM10</f>
        <v>0</v>
      </c>
      <c r="AQ10" s="29">
        <f>январь!AN10+февраль!AN10+март!AN10+апрель!AN10+май!AN10+июнь!AN10+июль!AN10+август!AN10+сентябрь!AN10+октябрь!AN10+ноябрь!AN10+декабрь!AN10</f>
        <v>0</v>
      </c>
      <c r="AR10" s="36">
        <f>январь!AO10+февраль!AO10+март!AO10+апрель!AO10+май!AO10+июнь!AO10+июль!AO10+август!AO10+сентябрь!AO10+октябрь!AO10+ноябрь!AO10+декабрь!AO10</f>
        <v>0</v>
      </c>
      <c r="AS10" s="29">
        <f>январь!AP10+февраль!AP10+март!AP10+апрель!AP10+май!AP10+июнь!AP10+июль!AP10+август!AP10+сентябрь!AP10+октябрь!AP10+ноябрь!AP10+декабрь!AP10</f>
        <v>0</v>
      </c>
      <c r="AT10" s="36">
        <f>январь!AQ10+февраль!AQ10+март!AQ10+апрель!AQ10+май!AQ10+июнь!AQ10+июль!AQ10+август!AQ10+сентябрь!AQ10+октябрь!AQ10+ноябрь!AQ10+декабрь!AQ10</f>
        <v>0</v>
      </c>
      <c r="AU10" s="29">
        <f>январь!AR10+февраль!AR10+март!AR10+апрель!AR10+май!AR10+июнь!AR10+июль!AR10+август!AR10+сентябрь!AR10+октябрь!AR10+ноябрь!AR10+декабрь!AR10</f>
        <v>0</v>
      </c>
      <c r="AV10" s="36">
        <f>январь!AS10+февраль!AS10+март!AS10+апрель!AS10+май!AS10+июнь!AS10+июль!AS10+август!AS10+сентябрь!AS10+октябрь!AS10+ноябрь!AS10+декабрь!AS10</f>
        <v>0</v>
      </c>
      <c r="AW10" s="36">
        <f>январь!AT10+февраль!AT10+март!AT10+апрель!AT10+май!AT10+июнь!AT10+июль!AT10+август!AT10+сентябрь!AT10+октябрь!AT10+ноябрь!AT10+декабрь!AT10</f>
        <v>0</v>
      </c>
      <c r="AX10" s="36">
        <f>январь!AU10+февраль!AU10+март!AU10+апрель!AU10+май!AU10+июнь!AU10+июль!AU10+август!AU10+сентябрь!AU10+октябрь!AU10+ноябрь!AU10+декабрь!AU10</f>
        <v>0</v>
      </c>
      <c r="AY10" s="29">
        <f>январь!AV10+февраль!AV10+март!AV10+апрель!AV10+май!AV10+июнь!AV10+июль!AV10+август!AV10+сентябрь!AV10+октябрь!AV10+ноябрь!AV10+декабрь!AV10</f>
        <v>0</v>
      </c>
      <c r="AZ10" s="36">
        <f>январь!AW10+февраль!AW10+март!AW10+апрель!AW10+май!AW10+июнь!AW10+июль!AW10+август!AW10+сентябрь!AW10+октябрь!AW10+ноябрь!AW10+декабрь!AW10</f>
        <v>0</v>
      </c>
      <c r="BA10" s="36">
        <f>январь!AX10+февраль!AX10+март!AX10+апрель!AX10+май!AX10+июнь!AX10+июль!AX10+август!AX10+сентябрь!AX10+октябрь!AX10+ноябрь!AX10+декабрь!AX10</f>
        <v>0</v>
      </c>
      <c r="BB10" s="36">
        <f>январь!AY10+февраль!AY10+март!AY10+апрель!AY10+май!AY10+июнь!AY10+июль!AY10+август!AY10+сентябрь!AY10+октябрь!AY10+ноябрь!AY10+декабрь!AY10</f>
        <v>0</v>
      </c>
      <c r="BC10" s="29">
        <f>январь!AZ10+февраль!AZ10+март!AZ10+апрель!AZ10+май!AZ10+июнь!AZ10+июль!AZ10+август!AZ10+сентябрь!AZ10+октябрь!AZ10+ноябрь!AZ10+декабрь!AZ10</f>
        <v>0</v>
      </c>
      <c r="BD10" s="36">
        <f>январь!BA10+февраль!BA10+март!BA10+апрель!BA10+май!BA10+июнь!BA10+июль!BA10+август!BA10+сентябрь!BA10+октябрь!BA10+ноябрь!BA10+декабрь!BA10</f>
        <v>0</v>
      </c>
      <c r="BE10" s="36">
        <f>январь!BB10+февраль!BB10+март!BB10+апрель!BB10+май!BB10+июнь!BB10+июль!BB10+август!BB10+сентябрь!BB10+октябрь!BB10+ноябрь!BB10+декабрь!BB10</f>
        <v>0</v>
      </c>
      <c r="BF10" s="36">
        <f>январь!BC10+февраль!BC10+март!BC10+апрель!BC10+май!BC10+июнь!BC10+июль!BC10+август!BC10+сентябрь!BC10+октябрь!BC10+ноябрь!BC10+декабрь!BC10</f>
        <v>0</v>
      </c>
      <c r="BG10" s="36">
        <f>январь!BD10+февраль!BD10+март!BD10+апрель!BD10+май!BD10+июнь!BD10+июль!BD10+август!BD10+сентябрь!BD10+октябрь!BD10+ноябрь!BD10+декабрь!BD10</f>
        <v>0</v>
      </c>
      <c r="BH10" s="36">
        <f>январь!BE10+февраль!BE10+март!BE10+апрель!BE10+май!BE10+июнь!BE10+июль!BE10+август!BE10+сентябрь!BE10+октябрь!BE10+ноябрь!BE10+декабрь!BE10</f>
        <v>0</v>
      </c>
      <c r="BI10" s="36">
        <f>январь!BF10+февраль!BF10+март!BF10+апрель!BF10+май!BF10+июнь!BF10+июль!BF10+август!BF10+сентябрь!BF10+октябрь!BF10+ноябрь!BF10+декабрь!BF10</f>
        <v>0</v>
      </c>
      <c r="BJ10" s="36">
        <f>январь!BG10+февраль!BG10+март!BG10+апрель!BG10+май!BG10+июнь!BG10+июль!BG10+август!BG10+сентябрь!BG10+октябрь!BG10+ноябрь!BG10+декабрь!BG10</f>
        <v>0</v>
      </c>
      <c r="BK10" s="36">
        <f>январь!BH10+февраль!BH10+март!BH10+апрель!BH10+май!BH10+июнь!BH10+июль!BH10+август!BH10+сентябрь!BH10+октябрь!BH10+ноябрь!BH10+декабрь!BH10</f>
        <v>0</v>
      </c>
      <c r="BL10" s="36">
        <f>январь!BI10+февраль!BI10+март!BI10+апрель!BI10+май!BI10+июнь!BI10+июль!BI10+август!BI10+сентябрь!BI10+октябрь!BI10+ноябрь!BI10+декабрь!BI10</f>
        <v>0</v>
      </c>
      <c r="BM10" s="29">
        <f>январь!BJ10+февраль!BJ10+март!BJ10+апрель!BJ10+май!BJ10+июнь!BJ10+июль!BJ10+август!BJ10+сентябрь!BJ10+октябрь!BJ10+ноябрь!BJ10+декабрь!BJ10</f>
        <v>0</v>
      </c>
      <c r="BN10" s="36">
        <f>январь!BK10+февраль!BK10+март!BK10+апрель!BK10+май!BK10+июнь!BK10+июль!BK10+август!BK10+сентябрь!BK10+октябрь!BK10+ноябрь!BK10+декабрь!BK10</f>
        <v>0</v>
      </c>
      <c r="BO10" s="29">
        <f>январь!BL10+февраль!BL10+март!BL10+апрель!BL10+май!BL10+июнь!BL10+июль!BL10+август!BL10+сентябрь!BL10+октябрь!BL10+ноябрь!BL10+декабрь!BL10</f>
        <v>0</v>
      </c>
      <c r="BP10" s="36">
        <f>январь!BM10+февраль!BM10+март!BM10+апрель!BM10+май!BM10+июнь!BM10+июль!BM10+август!BM10+сентябрь!BM10+октябрь!BM10+ноябрь!BM10+декабрь!BM10</f>
        <v>0</v>
      </c>
      <c r="BQ10" s="36">
        <f>январь!BN10+февраль!BN10+март!BN10+апрель!BN10+май!BN10+июнь!BN10+июль!BN10+август!BN10+сентябрь!BN10+октябрь!BN10+ноябрь!BN10+декабрь!BN10</f>
        <v>0</v>
      </c>
      <c r="BR10" s="36">
        <f>январь!BO10+февраль!BO10+март!BO10+апрель!BO10+май!BO10+июнь!BO10+июль!BO10+август!BO10+сентябрь!BO10+октябрь!BO10+ноябрь!BO10+декабрь!BO10</f>
        <v>0</v>
      </c>
      <c r="BS10" s="29">
        <f>январь!BP10+февраль!BP10+март!BP10+апрель!BP10+май!BP10+июнь!BP10+июль!BP10+август!BP10+сентябрь!BP10+октябрь!BP10+ноябрь!BP10+декабрь!BP10</f>
        <v>0</v>
      </c>
      <c r="BT10" s="36">
        <f>январь!BQ10+февраль!BQ10+март!BQ10+апрель!BQ10+май!BQ10+июнь!BQ10+июль!BQ10+август!BQ10+сентябрь!BQ10+октябрь!BQ10+ноябрь!BQ10+декабрь!BQ10</f>
        <v>0</v>
      </c>
      <c r="BU10" s="29">
        <f>январь!BR10+февраль!BR10+март!BR10+апрель!BR10+май!BR10+июнь!BR10+июль!BR10+август!BR10+сентябрь!BR10+октябрь!BR10+ноябрь!BR10+декабрь!BR10</f>
        <v>0</v>
      </c>
      <c r="BV10" s="36">
        <f>январь!BS10+февраль!BS10+март!BS10+апрель!BS10+май!BS10+июнь!BS10+июль!BS10+август!BS10+сентябрь!BS10+октябрь!BS10+ноябрь!BS10+декабрь!BS10</f>
        <v>0</v>
      </c>
      <c r="BW10" s="36">
        <f>январь!BT10+февраль!BT10+март!BT10+апрель!BT10+май!BT10+июнь!BT10+июль!BT10+август!BT10+сентябрь!BT10+октябрь!BT10+ноябрь!BT10+декабрь!BT10</f>
        <v>0</v>
      </c>
      <c r="BX10" s="36">
        <f>январь!BU10+февраль!BU10+март!BU10+апрель!BU10+май!BU10+июнь!BU10+июль!BU10+август!BU10+сентябрь!BU10+октябрь!BU10+ноябрь!BU10+декабрь!BU10</f>
        <v>0</v>
      </c>
      <c r="BY10" s="36">
        <f>январь!BV10+февраль!BV10+март!BV10+апрель!BV10+май!BV10+июнь!BV10+июль!BV10+август!BV10+сентябрь!BV10+октябрь!BV10+ноябрь!BV10+декабрь!BV10</f>
        <v>0</v>
      </c>
      <c r="BZ10" s="77">
        <v>0</v>
      </c>
    </row>
    <row r="11" spans="1:78" x14ac:dyDescent="0.25">
      <c r="A11" s="16">
        <v>9</v>
      </c>
      <c r="B11" s="16">
        <v>3</v>
      </c>
      <c r="C11" s="31" t="s">
        <v>476</v>
      </c>
      <c r="D11" s="51">
        <v>48.316980772946849</v>
      </c>
      <c r="E11" s="25">
        <v>224.21458000000001</v>
      </c>
      <c r="F11" s="26">
        <f t="shared" si="0"/>
        <v>265.04156077294687</v>
      </c>
      <c r="G11" s="26">
        <f t="shared" si="1"/>
        <v>40.826980772946847</v>
      </c>
      <c r="H11" s="26">
        <f t="shared" si="2"/>
        <v>7.4899999999999993</v>
      </c>
      <c r="I11" s="36">
        <f>январь!F11+февраль!F11+март!F11+апрель!F11+май!F11+июнь!F11+июль!F11+август!F11+сентябрь!F11+октябрь!F11+ноябрь!F11+декабрь!F11</f>
        <v>0</v>
      </c>
      <c r="J11" s="36">
        <f>январь!G11+февраль!G11+март!G11+апрель!G11+май!G11+июнь!G11+июль!G11+август!G11+сентябрь!G11+октябрь!G11+ноябрь!G11+декабрь!G11</f>
        <v>0</v>
      </c>
      <c r="K11" s="36">
        <f>январь!H11+февраль!H11+март!H11+апрель!H11+май!H11+июнь!H11+июль!H11+август!H11+сентябрь!H11+октябрь!H11+ноябрь!H11+декабрь!H11</f>
        <v>0</v>
      </c>
      <c r="L11" s="27">
        <f>январь!I11+февраль!I11+март!I11+апрель!I11+май!I11+июнь!I11+июль!I11+август!I11+сентябрь!I11+октябрь!I11+ноябрь!I11+декабрь!I11</f>
        <v>0</v>
      </c>
      <c r="M11" s="36">
        <f>январь!J11+февраль!J11+март!J11+апрель!J11+май!J11+июнь!J11+июль!J11+август!J11+сентябрь!J11+октябрь!J11+ноябрь!J11+декабрь!J11</f>
        <v>0</v>
      </c>
      <c r="N11" s="36">
        <f>январь!K11+февраль!K11+март!K11+апрель!K11+май!K11+июнь!K11+июль!K11+август!K11+сентябрь!K11+октябрь!K11+ноябрь!K11+декабрь!K11</f>
        <v>0</v>
      </c>
      <c r="O11" s="36">
        <f>январь!L11+февраль!L11+март!L11+апрель!L11+май!L11+июнь!L11+июль!L11+август!L11+сентябрь!L11+октябрь!L11+ноябрь!L11+декабрь!L11</f>
        <v>0</v>
      </c>
      <c r="P11" s="36">
        <f>январь!M11+февраль!M11+март!M11+апрель!M11+май!M11+июнь!M11+июль!M11+август!M11+сентябрь!M11+октябрь!M11+ноябрь!M11+декабрь!M11</f>
        <v>0</v>
      </c>
      <c r="Q11" s="36">
        <f>январь!N11+февраль!N11+март!N11+апрель!N11+май!N11+июнь!N11+июль!N11+август!N11+сентябрь!N11+октябрь!N11+ноябрь!N11+декабрь!N11</f>
        <v>0</v>
      </c>
      <c r="R11" s="29">
        <f>январь!O11+февраль!O11+март!O11+апрель!O11+май!O11+июнь!O11+июль!O11+август!O11+сентябрь!O11+октябрь!O11+ноябрь!O11+декабрь!O11</f>
        <v>0</v>
      </c>
      <c r="S11" s="36">
        <f>январь!P11+февраль!P11+март!P11+апрель!P11+май!P11+июнь!P11+июль!P11+август!P11+сентябрь!P11+октябрь!P11+ноябрь!P11+декабрь!P11</f>
        <v>0</v>
      </c>
      <c r="T11" s="29">
        <f>январь!Q11+февраль!Q11+март!Q11+апрель!Q11+май!Q11+июнь!Q11+июль!Q11+август!Q11+сентябрь!Q11+октябрь!Q11+ноябрь!Q11+декабрь!Q11</f>
        <v>0</v>
      </c>
      <c r="U11" s="36">
        <f>январь!R11+февраль!R11+март!R11+апрель!R11+май!R11+июнь!R11+июль!R11+август!R11+сентябрь!R11+октябрь!R11+ноябрь!R11+декабрь!R11</f>
        <v>0</v>
      </c>
      <c r="V11" s="36">
        <f>январь!S11+февраль!S11+март!S11+апрель!S11+май!S11+июнь!S11+июль!S11+август!S11+сентябрь!S11+октябрь!S11+ноябрь!S11+декабрь!S11</f>
        <v>0</v>
      </c>
      <c r="W11" s="36">
        <f>январь!T11+февраль!T11+март!T11+апрель!T11+май!T11+июнь!T11+июль!T11+август!T11+сентябрь!T11+октябрь!T11+ноябрь!T11+декабрь!T11</f>
        <v>0</v>
      </c>
      <c r="X11" s="36">
        <f>январь!U11+февраль!U11+март!U11+апрель!U11+май!U11+июнь!U11+июль!U11+август!U11+сентябрь!U11+октябрь!U11+ноябрь!U11+декабрь!U11</f>
        <v>0</v>
      </c>
      <c r="Y11" s="36">
        <f>январь!V11+февраль!V11+март!V11+апрель!V11+май!V11+июнь!V11+июль!V11+август!V11+сентябрь!V11+октябрь!V11+ноябрь!V11+декабрь!V11</f>
        <v>0</v>
      </c>
      <c r="Z11" s="36">
        <f>январь!W11+февраль!W11+март!W11+апрель!W11+май!W11+июнь!W11+июль!W11+август!W11+сентябрь!W11+октябрь!W11+ноябрь!W11+декабрь!W11</f>
        <v>0</v>
      </c>
      <c r="AA11" s="36">
        <f>январь!X11+февраль!X11+март!X11+апрель!X11+май!X11+июнь!X11+июль!X11+август!X11+сентябрь!X11+октябрь!X11+ноябрь!X11+декабрь!X11</f>
        <v>0</v>
      </c>
      <c r="AB11" s="29">
        <f>январь!Y11+февраль!Y11+март!Y11+апрель!Y11+май!Y11+июнь!Y11+июль!Y11+август!Y11+сентябрь!Y11+октябрь!Y11+ноябрь!Y11+декабрь!Y11</f>
        <v>0</v>
      </c>
      <c r="AC11" s="36">
        <f>январь!Z11+февраль!Z11+март!Z11+апрель!Z11+май!Z11+июнь!Z11+июль!Z11+август!Z11+сентябрь!Z11+октябрь!Z11+ноябрь!Z11+декабрь!Z11</f>
        <v>0</v>
      </c>
      <c r="AD11" s="66" t="str">
        <f>CONCATENATE(январь!AA11,$BZ$1,февраль!AA11,$BZ$1,март!AA11,$BZ$1,апрель!AA11,$BZ$1,май!AA11,$BZ$1,июнь!AA11,$BZ$1,июль!AA11,$BZ$1,август!AA11,$BZ$1,сентябрь!AA11,$BZ$1,октябрь!AA11,$BZ$1,ноябрь!AA11,$BZ$1,декабрь!AA11)</f>
        <v xml:space="preserve">           </v>
      </c>
      <c r="AE11" s="36">
        <f>январь!AB11+февраль!AB11+март!AB11+апрель!AB11+май!AB11+июнь!AB11+июль!AB11+август!AB11+сентябрь!AB11+октябрь!AB11+ноябрь!AB11+декабрь!AB11</f>
        <v>0</v>
      </c>
      <c r="AF11" s="36">
        <f>январь!AC11+февраль!AC11+март!AC11+апрель!AC11+май!AC11+июнь!AC11+июль!AC11+август!AC11+сентябрь!AC11+октябрь!AC11+ноябрь!AC11+декабрь!AC11</f>
        <v>0</v>
      </c>
      <c r="AG11" s="36">
        <f>январь!AD11+февраль!AD11+март!AD11+апрель!AD11+май!AD11+июнь!AD11+июль!AD11+август!AD11+сентябрь!AD11+октябрь!AD11+ноябрь!AD11+декабрь!AD11</f>
        <v>0</v>
      </c>
      <c r="AH11" s="36">
        <f>январь!AE11+февраль!AE11+март!AE11+апрель!AE11+май!AE11+июнь!AE11+июль!AE11+август!AE11+сентябрь!AE11+октябрь!AE11+ноябрь!AE11+декабрь!AE11</f>
        <v>0</v>
      </c>
      <c r="AI11" s="36">
        <f>январь!AF11+февраль!AF11+март!AF11+апрель!AF11+май!AF11+июнь!AF11+июль!AF11+август!AF11+сентябрь!AF11+октябрь!AF11+ноябрь!AF11+декабрь!AF11</f>
        <v>0</v>
      </c>
      <c r="AJ11" s="36">
        <f>январь!AG11+февраль!AG11+март!AG11+апрель!AG11+май!AG11+июнь!AG11+июль!AG11+август!AG11+сентябрь!AG11+октябрь!AG11+ноябрь!AG11+декабрь!AG11</f>
        <v>0</v>
      </c>
      <c r="AK11" s="29">
        <f>январь!AH11+февраль!AH11+март!AH11+апрель!AH11+май!AH11+июнь!AH11+июль!AH11+август!AH11+сентябрь!AH11+октябрь!AH11+ноябрь!AH11+декабрь!AH11</f>
        <v>1</v>
      </c>
      <c r="AL11" s="36">
        <f>январь!AI11+февраль!AI11+март!AI11+апрель!AI11+май!AI11+июнь!AI11+июль!AI11+август!AI11+сентябрь!AI11+октябрь!AI11+ноябрь!AI11+декабрь!AI11</f>
        <v>2.3250000000000002</v>
      </c>
      <c r="AM11" s="29">
        <f>январь!AJ11+февраль!AJ11+март!AJ11+апрель!AJ11+май!AJ11+июнь!AJ11+июль!AJ11+август!AJ11+сентябрь!AJ11+октябрь!AJ11+ноябрь!AJ11+декабрь!AJ11</f>
        <v>0</v>
      </c>
      <c r="AN11" s="36">
        <f>январь!AK11+февраль!AK11+март!AK11+апрель!AK11+май!AK11+июнь!AK11+июль!AK11+август!AK11+сентябрь!AK11+октябрь!AK11+ноябрь!AK11+декабрь!AK11</f>
        <v>0</v>
      </c>
      <c r="AO11" s="36">
        <f>январь!AL11+февраль!AL11+март!AL11+апрель!AL11+май!AL11+июнь!AL11+июль!AL11+август!AL11+сентябрь!AL11+октябрь!AL11+ноябрь!AL11+декабрь!AL11</f>
        <v>0</v>
      </c>
      <c r="AP11" s="36">
        <f>январь!AM11+февраль!AM11+март!AM11+апрель!AM11+май!AM11+июнь!AM11+июль!AM11+август!AM11+сентябрь!AM11+октябрь!AM11+ноябрь!AM11+декабрь!AM11</f>
        <v>0</v>
      </c>
      <c r="AQ11" s="29">
        <f>январь!AN11+февраль!AN11+март!AN11+апрель!AN11+май!AN11+июнь!AN11+июль!AN11+август!AN11+сентябрь!AN11+октябрь!AN11+ноябрь!AN11+декабрь!AN11</f>
        <v>0</v>
      </c>
      <c r="AR11" s="36">
        <f>январь!AO11+февраль!AO11+март!AO11+апрель!AO11+май!AO11+июнь!AO11+июль!AO11+август!AO11+сентябрь!AO11+октябрь!AO11+ноябрь!AO11+декабрь!AO11</f>
        <v>0</v>
      </c>
      <c r="AS11" s="29">
        <f>январь!AP11+февраль!AP11+март!AP11+апрель!AP11+май!AP11+июнь!AP11+июль!AP11+август!AP11+сентябрь!AP11+октябрь!AP11+ноябрь!AP11+декабрь!AP11</f>
        <v>0</v>
      </c>
      <c r="AT11" s="36">
        <f>январь!AQ11+февраль!AQ11+март!AQ11+апрель!AQ11+май!AQ11+июнь!AQ11+июль!AQ11+август!AQ11+сентябрь!AQ11+октябрь!AQ11+ноябрь!AQ11+декабрь!AQ11</f>
        <v>0</v>
      </c>
      <c r="AU11" s="29">
        <f>январь!AR11+февраль!AR11+март!AR11+апрель!AR11+май!AR11+июнь!AR11+июль!AR11+август!AR11+сентябрь!AR11+октябрь!AR11+ноябрь!AR11+декабрь!AR11</f>
        <v>0</v>
      </c>
      <c r="AV11" s="36">
        <f>январь!AS11+февраль!AS11+март!AS11+апрель!AS11+май!AS11+июнь!AS11+июль!AS11+август!AS11+сентябрь!AS11+октябрь!AS11+ноябрь!AS11+декабрь!AS11</f>
        <v>0</v>
      </c>
      <c r="AW11" s="36">
        <f>январь!AT11+февраль!AT11+март!AT11+апрель!AT11+май!AT11+июнь!AT11+июль!AT11+август!AT11+сентябрь!AT11+октябрь!AT11+ноябрь!AT11+декабрь!AT11</f>
        <v>0</v>
      </c>
      <c r="AX11" s="36">
        <f>январь!AU11+февраль!AU11+март!AU11+апрель!AU11+май!AU11+июнь!AU11+июль!AU11+август!AU11+сентябрь!AU11+октябрь!AU11+ноябрь!AU11+декабрь!AU11</f>
        <v>0</v>
      </c>
      <c r="AY11" s="29">
        <f>январь!AV11+февраль!AV11+март!AV11+апрель!AV11+май!AV11+июнь!AV11+июль!AV11+август!AV11+сентябрь!AV11+октябрь!AV11+ноябрь!AV11+декабрь!AV11</f>
        <v>0</v>
      </c>
      <c r="AZ11" s="36">
        <f>январь!AW11+февраль!AW11+март!AW11+апрель!AW11+май!AW11+июнь!AW11+июль!AW11+август!AW11+сентябрь!AW11+октябрь!AW11+ноябрь!AW11+декабрь!AW11</f>
        <v>0</v>
      </c>
      <c r="BA11" s="36">
        <f>январь!AX11+февраль!AX11+март!AX11+апрель!AX11+май!AX11+июнь!AX11+июль!AX11+август!AX11+сентябрь!AX11+октябрь!AX11+ноябрь!AX11+декабрь!AX11</f>
        <v>0</v>
      </c>
      <c r="BB11" s="36">
        <f>январь!AY11+февраль!AY11+март!AY11+апрель!AY11+май!AY11+июнь!AY11+июль!AY11+август!AY11+сентябрь!AY11+октябрь!AY11+ноябрь!AY11+декабрь!AY11</f>
        <v>0</v>
      </c>
      <c r="BC11" s="29">
        <f>январь!AZ11+февраль!AZ11+март!AZ11+апрель!AZ11+май!AZ11+июнь!AZ11+июль!AZ11+август!AZ11+сентябрь!AZ11+октябрь!AZ11+ноябрь!AZ11+декабрь!AZ11</f>
        <v>0</v>
      </c>
      <c r="BD11" s="36">
        <f>январь!BA11+февраль!BA11+март!BA11+апрель!BA11+май!BA11+июнь!BA11+июль!BA11+август!BA11+сентябрь!BA11+октябрь!BA11+ноябрь!BA11+декабрь!BA11</f>
        <v>0</v>
      </c>
      <c r="BE11" s="36">
        <f>январь!BB11+февраль!BB11+март!BB11+апрель!BB11+май!BB11+июнь!BB11+июль!BB11+август!BB11+сентябрь!BB11+октябрь!BB11+ноябрь!BB11+декабрь!BB11</f>
        <v>0</v>
      </c>
      <c r="BF11" s="36">
        <f>январь!BC11+февраль!BC11+март!BC11+апрель!BC11+май!BC11+июнь!BC11+июль!BC11+август!BC11+сентябрь!BC11+октябрь!BC11+ноябрь!BC11+декабрь!BC11</f>
        <v>0</v>
      </c>
      <c r="BG11" s="36">
        <f>январь!BD11+февраль!BD11+март!BD11+апрель!BD11+май!BD11+июнь!BD11+июль!BD11+август!BD11+сентябрь!BD11+октябрь!BD11+ноябрь!BD11+декабрь!BD11</f>
        <v>0</v>
      </c>
      <c r="BH11" s="36">
        <f>январь!BE11+февраль!BE11+март!BE11+апрель!BE11+май!BE11+июнь!BE11+июль!BE11+август!BE11+сентябрь!BE11+октябрь!BE11+ноябрь!BE11+декабрь!BE11</f>
        <v>0</v>
      </c>
      <c r="BI11" s="36">
        <f>январь!BF11+февраль!BF11+март!BF11+апрель!BF11+май!BF11+июнь!BF11+июль!BF11+август!BF11+сентябрь!BF11+октябрь!BF11+ноябрь!BF11+декабрь!BF11</f>
        <v>0</v>
      </c>
      <c r="BJ11" s="36">
        <f>январь!BG11+февраль!BG11+март!BG11+апрель!BG11+май!BG11+июнь!BG11+июль!BG11+август!BG11+сентябрь!BG11+октябрь!BG11+ноябрь!BG11+декабрь!BG11</f>
        <v>0</v>
      </c>
      <c r="BK11" s="36">
        <f>январь!BH11+февраль!BH11+март!BH11+апрель!BH11+май!BH11+июнь!BH11+июль!BH11+август!BH11+сентябрь!BH11+октябрь!BH11+ноябрь!BH11+декабрь!BH11</f>
        <v>0</v>
      </c>
      <c r="BL11" s="36">
        <f>январь!BI11+февраль!BI11+март!BI11+апрель!BI11+май!BI11+июнь!BI11+июль!BI11+август!BI11+сентябрь!BI11+октябрь!BI11+ноябрь!BI11+декабрь!BI11</f>
        <v>0</v>
      </c>
      <c r="BM11" s="29">
        <f>январь!BJ11+февраль!BJ11+март!BJ11+апрель!BJ11+май!BJ11+июнь!BJ11+июль!BJ11+август!BJ11+сентябрь!BJ11+октябрь!BJ11+ноябрь!BJ11+декабрь!BJ11</f>
        <v>0</v>
      </c>
      <c r="BN11" s="36">
        <f>январь!BK11+февраль!BK11+март!BK11+апрель!BK11+май!BK11+июнь!BK11+июль!BK11+август!BK11+сентябрь!BK11+октябрь!BK11+ноябрь!BK11+декабрь!BK11</f>
        <v>0</v>
      </c>
      <c r="BO11" s="29">
        <f>январь!BL11+февраль!BL11+март!BL11+апрель!BL11+май!BL11+июнь!BL11+июль!BL11+август!BL11+сентябрь!BL11+октябрь!BL11+ноябрь!BL11+декабрь!BL11</f>
        <v>0</v>
      </c>
      <c r="BP11" s="36">
        <f>январь!BM11+февраль!BM11+март!BM11+апрель!BM11+май!BM11+июнь!BM11+июль!BM11+август!BM11+сентябрь!BM11+октябрь!BM11+ноябрь!BM11+декабрь!BM11</f>
        <v>0</v>
      </c>
      <c r="BQ11" s="36">
        <f>январь!BN11+февраль!BN11+март!BN11+апрель!BN11+май!BN11+июнь!BN11+июль!BN11+август!BN11+сентябрь!BN11+октябрь!BN11+ноябрь!BN11+декабрь!BN11</f>
        <v>0</v>
      </c>
      <c r="BR11" s="36">
        <f>январь!BO11+февраль!BO11+март!BO11+апрель!BO11+май!BO11+июнь!BO11+июль!BO11+август!BO11+сентябрь!BO11+октябрь!BO11+ноябрь!BO11+декабрь!BO11</f>
        <v>0</v>
      </c>
      <c r="BS11" s="29">
        <f>январь!BP11+февраль!BP11+март!BP11+апрель!BP11+май!BP11+июнь!BP11+июль!BP11+август!BP11+сентябрь!BP11+октябрь!BP11+ноябрь!BP11+декабрь!BP11</f>
        <v>0</v>
      </c>
      <c r="BT11" s="36">
        <f>январь!BQ11+февраль!BQ11+март!BQ11+апрель!BQ11+май!BQ11+июнь!BQ11+июль!BQ11+август!BQ11+сентябрь!BQ11+октябрь!BQ11+ноябрь!BQ11+декабрь!BQ11</f>
        <v>0</v>
      </c>
      <c r="BU11" s="29">
        <f>январь!BR11+февраль!BR11+март!BR11+апрель!BR11+май!BR11+июнь!BR11+июль!BR11+август!BR11+сентябрь!BR11+октябрь!BR11+ноябрь!BR11+декабрь!BR11</f>
        <v>0</v>
      </c>
      <c r="BV11" s="36">
        <f>январь!BS11+февраль!BS11+март!BS11+апрель!BS11+май!BS11+июнь!BS11+июль!BS11+август!BS11+сентябрь!BS11+октябрь!BS11+ноябрь!BS11+декабрь!BS11</f>
        <v>0</v>
      </c>
      <c r="BW11" s="36">
        <f>январь!BT11+февраль!BT11+март!BT11+апрель!BT11+май!BT11+июнь!BT11+июль!BT11+август!BT11+сентябрь!BT11+октябрь!BT11+ноябрь!BT11+декабрь!BT11</f>
        <v>0</v>
      </c>
      <c r="BX11" s="36">
        <f>январь!BU11+февраль!BU11+март!BU11+апрель!BU11+май!BU11+июнь!BU11+июль!BU11+август!BU11+сентябрь!BU11+октябрь!BU11+ноябрь!BU11+декабрь!BU11</f>
        <v>0</v>
      </c>
      <c r="BY11" s="36">
        <f>январь!BV11+февраль!BV11+март!BV11+апрель!BV11+май!BV11+июнь!BV11+июль!BV11+август!BV11+сентябрь!BV11+октябрь!BV11+ноябрь!BV11+декабрь!BV11</f>
        <v>5.1649999999999991</v>
      </c>
      <c r="BZ11" s="77">
        <v>1</v>
      </c>
    </row>
    <row r="12" spans="1:78" x14ac:dyDescent="0.25">
      <c r="A12" s="16">
        <v>10</v>
      </c>
      <c r="B12" s="16">
        <v>3</v>
      </c>
      <c r="C12" s="31" t="s">
        <v>477</v>
      </c>
      <c r="D12" s="51">
        <v>132.50276941062802</v>
      </c>
      <c r="E12" s="25">
        <v>-392.15350599999999</v>
      </c>
      <c r="F12" s="26">
        <f t="shared" si="0"/>
        <v>-292.70273658937197</v>
      </c>
      <c r="G12" s="26">
        <f t="shared" si="1"/>
        <v>99.450769410628027</v>
      </c>
      <c r="H12" s="26">
        <f t="shared" si="2"/>
        <v>33.052</v>
      </c>
      <c r="I12" s="36">
        <f>январь!F12+февраль!F12+март!F12+апрель!F12+май!F12+июнь!F12+июль!F12+август!F12+сентябрь!F12+октябрь!F12+ноябрь!F12+декабрь!F12</f>
        <v>0</v>
      </c>
      <c r="J12" s="36">
        <f>январь!G12+февраль!G12+март!G12+апрель!G12+май!G12+июнь!G12+июль!G12+август!G12+сентябрь!G12+октябрь!G12+ноябрь!G12+декабрь!G12</f>
        <v>0</v>
      </c>
      <c r="K12" s="36">
        <f>январь!H12+февраль!H12+март!H12+апрель!H12+май!H12+июнь!H12+июль!H12+август!H12+сентябрь!H12+октябрь!H12+ноябрь!H12+декабрь!H12</f>
        <v>0</v>
      </c>
      <c r="L12" s="27">
        <f>январь!I12+февраль!I12+март!I12+апрель!I12+май!I12+июнь!I12+июль!I12+август!I12+сентябрь!I12+октябрь!I12+ноябрь!I12+декабрь!I12</f>
        <v>0</v>
      </c>
      <c r="M12" s="36">
        <f>январь!J12+февраль!J12+март!J12+апрель!J12+май!J12+июнь!J12+июль!J12+август!J12+сентябрь!J12+октябрь!J12+ноябрь!J12+декабрь!J12</f>
        <v>0</v>
      </c>
      <c r="N12" s="36">
        <f>январь!K12+февраль!K12+март!K12+апрель!K12+май!K12+июнь!K12+июль!K12+август!K12+сентябрь!K12+октябрь!K12+ноябрь!K12+декабрь!K12</f>
        <v>0</v>
      </c>
      <c r="O12" s="36">
        <f>январь!L12+февраль!L12+март!L12+апрель!L12+май!L12+июнь!L12+июль!L12+август!L12+сентябрь!L12+октябрь!L12+ноябрь!L12+декабрь!L12</f>
        <v>0</v>
      </c>
      <c r="P12" s="36">
        <f>январь!M12+февраль!M12+март!M12+апрель!M12+май!M12+июнь!M12+июль!M12+август!M12+сентябрь!M12+октябрь!M12+ноябрь!M12+декабрь!M12</f>
        <v>0</v>
      </c>
      <c r="Q12" s="36">
        <f>январь!N12+февраль!N12+март!N12+апрель!N12+май!N12+июнь!N12+июль!N12+август!N12+сентябрь!N12+октябрь!N12+ноябрь!N12+декабрь!N12</f>
        <v>0</v>
      </c>
      <c r="R12" s="29">
        <f>январь!O12+февраль!O12+март!O12+апрель!O12+май!O12+июнь!O12+июль!O12+август!O12+сентябрь!O12+октябрь!O12+ноябрь!O12+декабрь!O12</f>
        <v>0</v>
      </c>
      <c r="S12" s="36">
        <f>январь!P12+февраль!P12+март!P12+апрель!P12+май!P12+июнь!P12+июль!P12+август!P12+сентябрь!P12+октябрь!P12+ноябрь!P12+декабрь!P12</f>
        <v>0</v>
      </c>
      <c r="T12" s="29">
        <f>январь!Q12+февраль!Q12+март!Q12+апрель!Q12+май!Q12+июнь!Q12+июль!Q12+август!Q12+сентябрь!Q12+октябрь!Q12+ноябрь!Q12+декабрь!Q12</f>
        <v>0</v>
      </c>
      <c r="U12" s="36">
        <f>январь!R12+февраль!R12+март!R12+апрель!R12+май!R12+июнь!R12+июль!R12+август!R12+сентябрь!R12+октябрь!R12+ноябрь!R12+декабрь!R12</f>
        <v>0</v>
      </c>
      <c r="V12" s="36">
        <f>январь!S12+февраль!S12+март!S12+апрель!S12+май!S12+июнь!S12+июль!S12+август!S12+сентябрь!S12+октябрь!S12+ноябрь!S12+декабрь!S12</f>
        <v>0</v>
      </c>
      <c r="W12" s="36">
        <f>январь!T12+февраль!T12+март!T12+апрель!T12+май!T12+июнь!T12+июль!T12+август!T12+сентябрь!T12+октябрь!T12+ноябрь!T12+декабрь!T12</f>
        <v>0</v>
      </c>
      <c r="X12" s="36">
        <f>январь!U12+февраль!U12+март!U12+апрель!U12+май!U12+июнь!U12+июль!U12+август!U12+сентябрь!U12+октябрь!U12+ноябрь!U12+декабрь!U12</f>
        <v>0</v>
      </c>
      <c r="Y12" s="36">
        <f>январь!V12+февраль!V12+март!V12+апрель!V12+май!V12+июнь!V12+июль!V12+август!V12+сентябрь!V12+октябрь!V12+ноябрь!V12+декабрь!V12</f>
        <v>0</v>
      </c>
      <c r="Z12" s="36">
        <f>январь!W12+февраль!W12+март!W12+апрель!W12+май!W12+июнь!W12+июль!W12+август!W12+сентябрь!W12+октябрь!W12+ноябрь!W12+декабрь!W12</f>
        <v>0</v>
      </c>
      <c r="AA12" s="36">
        <f>январь!X12+февраль!X12+март!X12+апрель!X12+май!X12+июнь!X12+июль!X12+август!X12+сентябрь!X12+октябрь!X12+ноябрь!X12+декабрь!X12</f>
        <v>0</v>
      </c>
      <c r="AB12" s="29">
        <f>январь!Y12+февраль!Y12+март!Y12+апрель!Y12+май!Y12+июнь!Y12+июль!Y12+август!Y12+сентябрь!Y12+октябрь!Y12+ноябрь!Y12+декабрь!Y12</f>
        <v>0</v>
      </c>
      <c r="AC12" s="36">
        <f>январь!Z12+февраль!Z12+март!Z12+апрель!Z12+май!Z12+июнь!Z12+июль!Z12+август!Z12+сентябрь!Z12+октябрь!Z12+ноябрь!Z12+декабрь!Z12</f>
        <v>0</v>
      </c>
      <c r="AD12" s="66" t="str">
        <f>CONCATENATE(январь!AA12,$BZ$1,февраль!AA12,$BZ$1,март!AA12,$BZ$1,апрель!AA12,$BZ$1,май!AA12,$BZ$1,июнь!AA12,$BZ$1,июль!AA12,$BZ$1,август!AA12,$BZ$1,сентябрь!AA12,$BZ$1,октябрь!AA12,$BZ$1,ноябрь!AA12,$BZ$1,декабрь!AA12)</f>
        <v xml:space="preserve">           </v>
      </c>
      <c r="AE12" s="36">
        <f>январь!AB12+февраль!AB12+март!AB12+апрель!AB12+май!AB12+июнь!AB12+июль!AB12+август!AB12+сентябрь!AB12+октябрь!AB12+ноябрь!AB12+декабрь!AB12</f>
        <v>0</v>
      </c>
      <c r="AF12" s="36">
        <f>январь!AC12+февраль!AC12+март!AC12+апрель!AC12+май!AC12+июнь!AC12+июль!AC12+август!AC12+сентябрь!AC12+октябрь!AC12+ноябрь!AC12+декабрь!AC12</f>
        <v>0</v>
      </c>
      <c r="AG12" s="36">
        <f>январь!AD12+февраль!AD12+март!AD12+апрель!AD12+май!AD12+июнь!AD12+июль!AD12+август!AD12+сентябрь!AD12+октябрь!AD12+ноябрь!AD12+декабрь!AD12</f>
        <v>0</v>
      </c>
      <c r="AH12" s="36">
        <f>январь!AE12+февраль!AE12+март!AE12+апрель!AE12+май!AE12+июнь!AE12+июль!AE12+август!AE12+сентябрь!AE12+октябрь!AE12+ноябрь!AE12+декабрь!AE12</f>
        <v>0</v>
      </c>
      <c r="AI12" s="36">
        <f>январь!AF12+февраль!AF12+март!AF12+апрель!AF12+май!AF12+июнь!AF12+июль!AF12+август!AF12+сентябрь!AF12+октябрь!AF12+ноябрь!AF12+декабрь!AF12</f>
        <v>1.4999999999999999E-2</v>
      </c>
      <c r="AJ12" s="36">
        <f>январь!AG12+февраль!AG12+март!AG12+апрель!AG12+май!AG12+июнь!AG12+июль!AG12+август!AG12+сентябрь!AG12+октябрь!AG12+ноябрь!AG12+декабрь!AG12</f>
        <v>8.8510000000000009</v>
      </c>
      <c r="AK12" s="29">
        <f>январь!AH12+февраль!AH12+март!AH12+апрель!AH12+май!AH12+июнь!AH12+июль!AH12+август!AH12+сентябрь!AH12+октябрь!AH12+ноябрь!AH12+декабрь!AH12</f>
        <v>0</v>
      </c>
      <c r="AL12" s="36">
        <f>январь!AI12+февраль!AI12+март!AI12+апрель!AI12+май!AI12+июнь!AI12+июль!AI12+август!AI12+сентябрь!AI12+октябрь!AI12+ноябрь!AI12+декабрь!AI12</f>
        <v>0</v>
      </c>
      <c r="AM12" s="29">
        <f>январь!AJ12+февраль!AJ12+март!AJ12+апрель!AJ12+май!AJ12+июнь!AJ12+июль!AJ12+август!AJ12+сентябрь!AJ12+октябрь!AJ12+ноябрь!AJ12+декабрь!AJ12</f>
        <v>0</v>
      </c>
      <c r="AN12" s="36">
        <f>январь!AK12+февраль!AK12+март!AK12+апрель!AK12+май!AK12+июнь!AK12+июль!AK12+август!AK12+сентябрь!AK12+октябрь!AK12+ноябрь!AK12+декабрь!AK12</f>
        <v>0</v>
      </c>
      <c r="AO12" s="36">
        <f>январь!AL12+февраль!AL12+март!AL12+апрель!AL12+май!AL12+июнь!AL12+июль!AL12+август!AL12+сентябрь!AL12+октябрь!AL12+ноябрь!AL12+декабрь!AL12</f>
        <v>0</v>
      </c>
      <c r="AP12" s="36">
        <f>январь!AM12+февраль!AM12+март!AM12+апрель!AM12+май!AM12+июнь!AM12+июль!AM12+август!AM12+сентябрь!AM12+октябрь!AM12+ноябрь!AM12+декабрь!AM12</f>
        <v>0</v>
      </c>
      <c r="AQ12" s="29">
        <f>январь!AN12+февраль!AN12+март!AN12+апрель!AN12+май!AN12+июнь!AN12+июль!AN12+август!AN12+сентябрь!AN12+октябрь!AN12+ноябрь!AN12+декабрь!AN12</f>
        <v>0</v>
      </c>
      <c r="AR12" s="36">
        <f>январь!AO12+февраль!AO12+март!AO12+апрель!AO12+май!AO12+июнь!AO12+июль!AO12+август!AO12+сентябрь!AO12+октябрь!AO12+ноябрь!AO12+декабрь!AO12</f>
        <v>0</v>
      </c>
      <c r="AS12" s="29">
        <f>январь!AP12+февраль!AP12+март!AP12+апрель!AP12+май!AP12+июнь!AP12+июль!AP12+август!AP12+сентябрь!AP12+октябрь!AP12+ноябрь!AP12+декабрь!AP12</f>
        <v>0</v>
      </c>
      <c r="AT12" s="36">
        <f>январь!AQ12+февраль!AQ12+март!AQ12+апрель!AQ12+май!AQ12+июнь!AQ12+июль!AQ12+август!AQ12+сентябрь!AQ12+октябрь!AQ12+ноябрь!AQ12+декабрь!AQ12</f>
        <v>0</v>
      </c>
      <c r="AU12" s="29">
        <f>январь!AR12+февраль!AR12+март!AR12+апрель!AR12+май!AR12+июнь!AR12+июль!AR12+август!AR12+сентябрь!AR12+октябрь!AR12+ноябрь!AR12+декабрь!AR12</f>
        <v>0</v>
      </c>
      <c r="AV12" s="36">
        <f>январь!AS12+февраль!AS12+март!AS12+апрель!AS12+май!AS12+июнь!AS12+июль!AS12+август!AS12+сентябрь!AS12+октябрь!AS12+ноябрь!AS12+декабрь!AS12</f>
        <v>0</v>
      </c>
      <c r="AW12" s="36">
        <f>январь!AT12+февраль!AT12+март!AT12+апрель!AT12+май!AT12+июнь!AT12+июль!AT12+август!AT12+сентябрь!AT12+октябрь!AT12+ноябрь!AT12+декабрь!AT12</f>
        <v>0</v>
      </c>
      <c r="AX12" s="36">
        <f>январь!AU12+февраль!AU12+март!AU12+апрель!AU12+май!AU12+июнь!AU12+июль!AU12+август!AU12+сентябрь!AU12+октябрь!AU12+ноябрь!AU12+декабрь!AU12</f>
        <v>0</v>
      </c>
      <c r="AY12" s="29">
        <f>январь!AV12+февраль!AV12+март!AV12+апрель!AV12+май!AV12+июнь!AV12+июль!AV12+август!AV12+сентябрь!AV12+октябрь!AV12+ноябрь!AV12+декабрь!AV12</f>
        <v>2</v>
      </c>
      <c r="AZ12" s="36">
        <f>январь!AW12+февраль!AW12+март!AW12+апрель!AW12+май!AW12+июнь!AW12+июль!AW12+август!AW12+сентябрь!AW12+октябрь!AW12+ноябрь!AW12+декабрь!AW12</f>
        <v>11.461</v>
      </c>
      <c r="BA12" s="36">
        <f>январь!AX12+февраль!AX12+март!AX12+апрель!AX12+май!AX12+июнь!AX12+июль!AX12+август!AX12+сентябрь!AX12+октябрь!AX12+ноябрь!AX12+декабрь!AX12</f>
        <v>0</v>
      </c>
      <c r="BB12" s="36">
        <f>январь!AY12+февраль!AY12+март!AY12+апрель!AY12+май!AY12+июнь!AY12+июль!AY12+август!AY12+сентябрь!AY12+октябрь!AY12+ноябрь!AY12+декабрь!AY12</f>
        <v>0</v>
      </c>
      <c r="BC12" s="29">
        <f>январь!AZ12+февраль!AZ12+март!AZ12+апрель!AZ12+май!AZ12+июнь!AZ12+июль!AZ12+август!AZ12+сентябрь!AZ12+октябрь!AZ12+ноябрь!AZ12+декабрь!AZ12</f>
        <v>0</v>
      </c>
      <c r="BD12" s="36">
        <f>январь!BA12+февраль!BA12+март!BA12+апрель!BA12+май!BA12+июнь!BA12+июль!BA12+август!BA12+сентябрь!BA12+октябрь!BA12+ноябрь!BA12+декабрь!BA12</f>
        <v>0</v>
      </c>
      <c r="BE12" s="36">
        <f>январь!BB12+февраль!BB12+март!BB12+апрель!BB12+май!BB12+июнь!BB12+июль!BB12+август!BB12+сентябрь!BB12+октябрь!BB12+ноябрь!BB12+декабрь!BB12</f>
        <v>0</v>
      </c>
      <c r="BF12" s="36">
        <f>январь!BC12+февраль!BC12+март!BC12+апрель!BC12+май!BC12+июнь!BC12+июль!BC12+август!BC12+сентябрь!BC12+октябрь!BC12+ноябрь!BC12+декабрь!BC12</f>
        <v>0</v>
      </c>
      <c r="BG12" s="36">
        <f>январь!BD12+февраль!BD12+март!BD12+апрель!BD12+май!BD12+июнь!BD12+июль!BD12+август!BD12+сентябрь!BD12+октябрь!BD12+ноябрь!BD12+декабрь!BD12</f>
        <v>0</v>
      </c>
      <c r="BH12" s="36">
        <f>январь!BE12+февраль!BE12+март!BE12+апрель!BE12+май!BE12+июнь!BE12+июль!BE12+август!BE12+сентябрь!BE12+октябрь!BE12+ноябрь!BE12+декабрь!BE12</f>
        <v>0</v>
      </c>
      <c r="BI12" s="36">
        <f>январь!BF12+февраль!BF12+март!BF12+апрель!BF12+май!BF12+июнь!BF12+июль!BF12+август!BF12+сентябрь!BF12+октябрь!BF12+ноябрь!BF12+декабрь!BF12</f>
        <v>0</v>
      </c>
      <c r="BJ12" s="36">
        <f>январь!BG12+февраль!BG12+март!BG12+апрель!BG12+май!BG12+июнь!BG12+июль!BG12+август!BG12+сентябрь!BG12+октябрь!BG12+ноябрь!BG12+декабрь!BG12</f>
        <v>0</v>
      </c>
      <c r="BK12" s="36">
        <f>январь!BH12+февраль!BH12+март!BH12+апрель!BH12+май!BH12+июнь!BH12+июль!BH12+август!BH12+сентябрь!BH12+октябрь!BH12+ноябрь!BH12+декабрь!BH12</f>
        <v>7.0000000000000001E-3</v>
      </c>
      <c r="BL12" s="36">
        <f>январь!BI12+февраль!BI12+март!BI12+апрель!BI12+май!BI12+июнь!BI12+июль!BI12+август!BI12+сентябрь!BI12+октябрь!BI12+ноябрь!BI12+декабрь!BI12</f>
        <v>4.2519999999999998</v>
      </c>
      <c r="BM12" s="29">
        <f>январь!BJ12+февраль!BJ12+март!BJ12+апрель!BJ12+май!BJ12+июнь!BJ12+июль!BJ12+август!BJ12+сентябрь!BJ12+октябрь!BJ12+ноябрь!BJ12+декабрь!BJ12</f>
        <v>0</v>
      </c>
      <c r="BN12" s="36">
        <f>январь!BK12+февраль!BK12+март!BK12+апрель!BK12+май!BK12+июнь!BK12+июль!BK12+август!BK12+сентябрь!BK12+октябрь!BK12+ноябрь!BK12+декабрь!BK12</f>
        <v>0</v>
      </c>
      <c r="BO12" s="29">
        <f>январь!BL12+февраль!BL12+март!BL12+апрель!BL12+май!BL12+июнь!BL12+июль!BL12+август!BL12+сентябрь!BL12+октябрь!BL12+ноябрь!BL12+декабрь!BL12</f>
        <v>0</v>
      </c>
      <c r="BP12" s="36">
        <f>январь!BM12+февраль!BM12+март!BM12+апрель!BM12+май!BM12+июнь!BM12+июль!BM12+август!BM12+сентябрь!BM12+октябрь!BM12+ноябрь!BM12+декабрь!BM12</f>
        <v>0</v>
      </c>
      <c r="BQ12" s="36">
        <f>январь!BN12+февраль!BN12+март!BN12+апрель!BN12+май!BN12+июнь!BN12+июль!BN12+август!BN12+сентябрь!BN12+октябрь!BN12+ноябрь!BN12+декабрь!BN12</f>
        <v>0</v>
      </c>
      <c r="BR12" s="36">
        <f>январь!BO12+февраль!BO12+март!BO12+апрель!BO12+май!BO12+июнь!BO12+июль!BO12+август!BO12+сентябрь!BO12+октябрь!BO12+ноябрь!BO12+декабрь!BO12</f>
        <v>0</v>
      </c>
      <c r="BS12" s="29">
        <f>январь!BP12+февраль!BP12+март!BP12+апрель!BP12+май!BP12+июнь!BP12+июль!BP12+август!BP12+сентябрь!BP12+октябрь!BP12+ноябрь!BP12+декабрь!BP12</f>
        <v>6</v>
      </c>
      <c r="BT12" s="36">
        <f>январь!BQ12+февраль!BQ12+март!BQ12+апрель!BQ12+май!BQ12+июнь!BQ12+июль!BQ12+август!BQ12+сентябрь!BQ12+октябрь!BQ12+ноябрь!BQ12+декабрь!BQ12</f>
        <v>5.702</v>
      </c>
      <c r="BU12" s="29">
        <f>январь!BR12+февраль!BR12+март!BR12+апрель!BR12+май!BR12+июнь!BR12+июль!BR12+август!BR12+сентябрь!BR12+октябрь!BR12+ноябрь!BR12+декабрь!BR12</f>
        <v>0</v>
      </c>
      <c r="BV12" s="36">
        <f>январь!BS12+февраль!BS12+март!BS12+апрель!BS12+май!BS12+июнь!BS12+июль!BS12+август!BS12+сентябрь!BS12+октябрь!BS12+ноябрь!BS12+декабрь!BS12</f>
        <v>0</v>
      </c>
      <c r="BW12" s="36">
        <f>январь!BT12+февраль!BT12+март!BT12+апрель!BT12+май!BT12+июнь!BT12+июль!BT12+август!BT12+сентябрь!BT12+октябрь!BT12+ноябрь!BT12+декабрь!BT12</f>
        <v>0</v>
      </c>
      <c r="BX12" s="36">
        <f>январь!BU12+февраль!BU12+март!BU12+апрель!BU12+май!BU12+июнь!BU12+июль!BU12+август!BU12+сентябрь!BU12+октябрь!BU12+ноябрь!BU12+декабрь!BU12</f>
        <v>0</v>
      </c>
      <c r="BY12" s="36">
        <f>январь!BV12+февраль!BV12+март!BV12+апрель!BV12+май!BV12+июнь!BV12+июль!BV12+август!BV12+сентябрь!BV12+октябрь!BV12+ноябрь!BV12+декабрь!BV12</f>
        <v>2.786</v>
      </c>
      <c r="BZ12" s="77">
        <v>1</v>
      </c>
    </row>
    <row r="13" spans="1:78" x14ac:dyDescent="0.25">
      <c r="A13" s="16">
        <v>11</v>
      </c>
      <c r="B13" s="16">
        <v>3</v>
      </c>
      <c r="C13" s="37" t="s">
        <v>478</v>
      </c>
      <c r="D13" s="51">
        <v>125.95381855072462</v>
      </c>
      <c r="E13" s="25">
        <v>-141.21791000000002</v>
      </c>
      <c r="F13" s="26">
        <f t="shared" si="0"/>
        <v>-17.717091449275397</v>
      </c>
      <c r="G13" s="26">
        <f t="shared" si="1"/>
        <v>123.50081855072462</v>
      </c>
      <c r="H13" s="26">
        <f t="shared" si="2"/>
        <v>2.4529999999999998</v>
      </c>
      <c r="I13" s="36">
        <f>январь!F13+февраль!F13+март!F13+апрель!F13+май!F13+июнь!F13+июль!F13+август!F13+сентябрь!F13+октябрь!F13+ноябрь!F13+декабрь!F13</f>
        <v>0</v>
      </c>
      <c r="J13" s="36">
        <f>январь!G13+февраль!G13+март!G13+апрель!G13+май!G13+июнь!G13+июль!G13+август!G13+сентябрь!G13+октябрь!G13+ноябрь!G13+декабрь!G13</f>
        <v>0</v>
      </c>
      <c r="K13" s="36">
        <f>январь!H13+февраль!H13+март!H13+апрель!H13+май!H13+июнь!H13+июль!H13+август!H13+сентябрь!H13+октябрь!H13+ноябрь!H13+декабрь!H13</f>
        <v>0</v>
      </c>
      <c r="L13" s="27">
        <f>январь!I13+февраль!I13+март!I13+апрель!I13+май!I13+июнь!I13+июль!I13+август!I13+сентябрь!I13+октябрь!I13+ноябрь!I13+декабрь!I13</f>
        <v>0</v>
      </c>
      <c r="M13" s="36">
        <f>январь!J13+февраль!J13+март!J13+апрель!J13+май!J13+июнь!J13+июль!J13+август!J13+сентябрь!J13+октябрь!J13+ноябрь!J13+декабрь!J13</f>
        <v>0</v>
      </c>
      <c r="N13" s="36">
        <f>январь!K13+февраль!K13+март!K13+апрель!K13+май!K13+июнь!K13+июль!K13+август!K13+сентябрь!K13+октябрь!K13+ноябрь!K13+декабрь!K13</f>
        <v>0</v>
      </c>
      <c r="O13" s="36">
        <f>январь!L13+февраль!L13+март!L13+апрель!L13+май!L13+июнь!L13+июль!L13+август!L13+сентябрь!L13+октябрь!L13+ноябрь!L13+декабрь!L13</f>
        <v>0</v>
      </c>
      <c r="P13" s="36">
        <f>январь!M13+февраль!M13+март!M13+апрель!M13+май!M13+июнь!M13+июль!M13+август!M13+сентябрь!M13+октябрь!M13+ноябрь!M13+декабрь!M13</f>
        <v>0</v>
      </c>
      <c r="Q13" s="36">
        <f>январь!N13+февраль!N13+март!N13+апрель!N13+май!N13+июнь!N13+июль!N13+август!N13+сентябрь!N13+октябрь!N13+ноябрь!N13+декабрь!N13</f>
        <v>0</v>
      </c>
      <c r="R13" s="29">
        <f>январь!O13+февраль!O13+март!O13+апрель!O13+май!O13+июнь!O13+июль!O13+август!O13+сентябрь!O13+октябрь!O13+ноябрь!O13+декабрь!O13</f>
        <v>0</v>
      </c>
      <c r="S13" s="36">
        <f>январь!P13+февраль!P13+март!P13+апрель!P13+май!P13+июнь!P13+июль!P13+август!P13+сентябрь!P13+октябрь!P13+ноябрь!P13+декабрь!P13</f>
        <v>0</v>
      </c>
      <c r="T13" s="29">
        <f>январь!Q13+февраль!Q13+март!Q13+апрель!Q13+май!Q13+июнь!Q13+июль!Q13+август!Q13+сентябрь!Q13+октябрь!Q13+ноябрь!Q13+декабрь!Q13</f>
        <v>0</v>
      </c>
      <c r="U13" s="36">
        <f>январь!R13+февраль!R13+март!R13+апрель!R13+май!R13+июнь!R13+июль!R13+август!R13+сентябрь!R13+октябрь!R13+ноябрь!R13+декабрь!R13</f>
        <v>0</v>
      </c>
      <c r="V13" s="36">
        <f>январь!S13+февраль!S13+март!S13+апрель!S13+май!S13+июнь!S13+июль!S13+август!S13+сентябрь!S13+октябрь!S13+ноябрь!S13+декабрь!S13</f>
        <v>0</v>
      </c>
      <c r="W13" s="36">
        <f>январь!T13+февраль!T13+март!T13+апрель!T13+май!T13+июнь!T13+июль!T13+август!T13+сентябрь!T13+октябрь!T13+ноябрь!T13+декабрь!T13</f>
        <v>0</v>
      </c>
      <c r="X13" s="36">
        <f>январь!U13+февраль!U13+март!U13+апрель!U13+май!U13+июнь!U13+июль!U13+август!U13+сентябрь!U13+октябрь!U13+ноябрь!U13+декабрь!U13</f>
        <v>0</v>
      </c>
      <c r="Y13" s="36">
        <f>январь!V13+февраль!V13+март!V13+апрель!V13+май!V13+июнь!V13+июль!V13+август!V13+сентябрь!V13+октябрь!V13+ноябрь!V13+декабрь!V13</f>
        <v>0</v>
      </c>
      <c r="Z13" s="36">
        <f>январь!W13+февраль!W13+март!W13+апрель!W13+май!W13+июнь!W13+июль!W13+август!W13+сентябрь!W13+октябрь!W13+ноябрь!W13+декабрь!W13</f>
        <v>0</v>
      </c>
      <c r="AA13" s="36">
        <f>январь!X13+февраль!X13+март!X13+апрель!X13+май!X13+июнь!X13+июль!X13+август!X13+сентябрь!X13+октябрь!X13+ноябрь!X13+декабрь!X13</f>
        <v>0</v>
      </c>
      <c r="AB13" s="29">
        <f>январь!Y13+февраль!Y13+март!Y13+апрель!Y13+май!Y13+июнь!Y13+июль!Y13+август!Y13+сентябрь!Y13+октябрь!Y13+ноябрь!Y13+декабрь!Y13</f>
        <v>0</v>
      </c>
      <c r="AC13" s="36">
        <f>январь!Z13+февраль!Z13+март!Z13+апрель!Z13+май!Z13+июнь!Z13+июль!Z13+август!Z13+сентябрь!Z13+октябрь!Z13+ноябрь!Z13+декабрь!Z13</f>
        <v>0</v>
      </c>
      <c r="AD13" s="66" t="str">
        <f>CONCATENATE(январь!AA13,$BZ$1,февраль!AA13,$BZ$1,март!AA13,$BZ$1,апрель!AA13,$BZ$1,май!AA13,$BZ$1,июнь!AA13,$BZ$1,июль!AA13,$BZ$1,август!AA13,$BZ$1,сентябрь!AA13,$BZ$1,октябрь!AA13,$BZ$1,ноябрь!AA13,$BZ$1,декабрь!AA13)</f>
        <v xml:space="preserve">           </v>
      </c>
      <c r="AE13" s="36">
        <f>январь!AB13+февраль!AB13+март!AB13+апрель!AB13+май!AB13+июнь!AB13+июль!AB13+август!AB13+сентябрь!AB13+октябрь!AB13+ноябрь!AB13+декабрь!AB13</f>
        <v>0</v>
      </c>
      <c r="AF13" s="36">
        <f>январь!AC13+февраль!AC13+март!AC13+апрель!AC13+май!AC13+июнь!AC13+июль!AC13+август!AC13+сентябрь!AC13+октябрь!AC13+ноябрь!AC13+декабрь!AC13</f>
        <v>0</v>
      </c>
      <c r="AG13" s="36">
        <f>январь!AD13+февраль!AD13+март!AD13+апрель!AD13+май!AD13+июнь!AD13+июль!AD13+август!AD13+сентябрь!AD13+октябрь!AD13+ноябрь!AD13+декабрь!AD13</f>
        <v>0</v>
      </c>
      <c r="AH13" s="36">
        <f>январь!AE13+февраль!AE13+март!AE13+апрель!AE13+май!AE13+июнь!AE13+июль!AE13+август!AE13+сентябрь!AE13+октябрь!AE13+ноябрь!AE13+декабрь!AE13</f>
        <v>0</v>
      </c>
      <c r="AI13" s="36">
        <f>январь!AF13+февраль!AF13+март!AF13+апрель!AF13+май!AF13+июнь!AF13+июль!AF13+август!AF13+сентябрь!AF13+октябрь!AF13+ноябрь!AF13+декабрь!AF13</f>
        <v>0</v>
      </c>
      <c r="AJ13" s="36">
        <f>январь!AG13+февраль!AG13+март!AG13+апрель!AG13+май!AG13+июнь!AG13+июль!AG13+август!AG13+сентябрь!AG13+октябрь!AG13+ноябрь!AG13+декабрь!AG13</f>
        <v>0</v>
      </c>
      <c r="AK13" s="29">
        <f>январь!AH13+февраль!AH13+март!AH13+апрель!AH13+май!AH13+июнь!AH13+июль!AH13+август!AH13+сентябрь!AH13+октябрь!AH13+ноябрь!AH13+декабрь!AH13</f>
        <v>0</v>
      </c>
      <c r="AL13" s="36">
        <f>январь!AI13+февраль!AI13+март!AI13+апрель!AI13+май!AI13+июнь!AI13+июль!AI13+август!AI13+сентябрь!AI13+октябрь!AI13+ноябрь!AI13+декабрь!AI13</f>
        <v>0</v>
      </c>
      <c r="AM13" s="29">
        <f>январь!AJ13+февраль!AJ13+март!AJ13+апрель!AJ13+май!AJ13+июнь!AJ13+июль!AJ13+август!AJ13+сентябрь!AJ13+октябрь!AJ13+ноябрь!AJ13+декабрь!AJ13</f>
        <v>0</v>
      </c>
      <c r="AN13" s="36">
        <f>январь!AK13+февраль!AK13+март!AK13+апрель!AK13+май!AK13+июнь!AK13+июль!AK13+август!AK13+сентябрь!AK13+октябрь!AK13+ноябрь!AK13+декабрь!AK13</f>
        <v>0</v>
      </c>
      <c r="AO13" s="36">
        <f>январь!AL13+февраль!AL13+март!AL13+апрель!AL13+май!AL13+июнь!AL13+июль!AL13+август!AL13+сентябрь!AL13+октябрь!AL13+ноябрь!AL13+декабрь!AL13</f>
        <v>0</v>
      </c>
      <c r="AP13" s="36">
        <f>январь!AM13+февраль!AM13+март!AM13+апрель!AM13+май!AM13+июнь!AM13+июль!AM13+август!AM13+сентябрь!AM13+октябрь!AM13+ноябрь!AM13+декабрь!AM13</f>
        <v>0</v>
      </c>
      <c r="AQ13" s="29">
        <f>январь!AN13+февраль!AN13+март!AN13+апрель!AN13+май!AN13+июнь!AN13+июль!AN13+август!AN13+сентябрь!AN13+октябрь!AN13+ноябрь!AN13+декабрь!AN13</f>
        <v>0</v>
      </c>
      <c r="AR13" s="36">
        <f>январь!AO13+февраль!AO13+март!AO13+апрель!AO13+май!AO13+июнь!AO13+июль!AO13+август!AO13+сентябрь!AO13+октябрь!AO13+ноябрь!AO13+декабрь!AO13</f>
        <v>0</v>
      </c>
      <c r="AS13" s="29">
        <f>январь!AP13+февраль!AP13+март!AP13+апрель!AP13+май!AP13+июнь!AP13+июль!AP13+август!AP13+сентябрь!AP13+октябрь!AP13+ноябрь!AP13+декабрь!AP13</f>
        <v>0</v>
      </c>
      <c r="AT13" s="36">
        <f>январь!AQ13+февраль!AQ13+март!AQ13+апрель!AQ13+май!AQ13+июнь!AQ13+июль!AQ13+август!AQ13+сентябрь!AQ13+октябрь!AQ13+ноябрь!AQ13+декабрь!AQ13</f>
        <v>0</v>
      </c>
      <c r="AU13" s="29">
        <f>январь!AR13+февраль!AR13+март!AR13+апрель!AR13+май!AR13+июнь!AR13+июль!AR13+август!AR13+сентябрь!AR13+октябрь!AR13+ноябрь!AR13+декабрь!AR13</f>
        <v>0</v>
      </c>
      <c r="AV13" s="36">
        <f>январь!AS13+февраль!AS13+март!AS13+апрель!AS13+май!AS13+июнь!AS13+июль!AS13+август!AS13+сентябрь!AS13+октябрь!AS13+ноябрь!AS13+декабрь!AS13</f>
        <v>0</v>
      </c>
      <c r="AW13" s="36">
        <f>январь!AT13+февраль!AT13+март!AT13+апрель!AT13+май!AT13+июнь!AT13+июль!AT13+август!AT13+сентябрь!AT13+октябрь!AT13+ноябрь!AT13+декабрь!AT13</f>
        <v>0</v>
      </c>
      <c r="AX13" s="36">
        <f>январь!AU13+февраль!AU13+март!AU13+апрель!AU13+май!AU13+июнь!AU13+июль!AU13+август!AU13+сентябрь!AU13+октябрь!AU13+ноябрь!AU13+декабрь!AU13</f>
        <v>0</v>
      </c>
      <c r="AY13" s="29">
        <f>январь!AV13+февраль!AV13+март!AV13+апрель!AV13+май!AV13+июнь!AV13+июль!AV13+август!AV13+сентябрь!AV13+октябрь!AV13+ноябрь!AV13+декабрь!AV13</f>
        <v>0</v>
      </c>
      <c r="AZ13" s="36">
        <f>январь!AW13+февраль!AW13+март!AW13+апрель!AW13+май!AW13+июнь!AW13+июль!AW13+август!AW13+сентябрь!AW13+октябрь!AW13+ноябрь!AW13+декабрь!AW13</f>
        <v>0</v>
      </c>
      <c r="BA13" s="36">
        <f>январь!AX13+февраль!AX13+март!AX13+апрель!AX13+май!AX13+июнь!AX13+июль!AX13+август!AX13+сентябрь!AX13+октябрь!AX13+ноябрь!AX13+декабрь!AX13</f>
        <v>0</v>
      </c>
      <c r="BB13" s="36">
        <f>январь!AY13+февраль!AY13+март!AY13+апрель!AY13+май!AY13+июнь!AY13+июль!AY13+август!AY13+сентябрь!AY13+октябрь!AY13+ноябрь!AY13+декабрь!AY13</f>
        <v>0</v>
      </c>
      <c r="BC13" s="29">
        <f>январь!AZ13+февраль!AZ13+март!AZ13+апрель!AZ13+май!AZ13+июнь!AZ13+июль!AZ13+август!AZ13+сентябрь!AZ13+октябрь!AZ13+ноябрь!AZ13+декабрь!AZ13</f>
        <v>0</v>
      </c>
      <c r="BD13" s="36">
        <f>январь!BA13+февраль!BA13+март!BA13+апрель!BA13+май!BA13+июнь!BA13+июль!BA13+август!BA13+сентябрь!BA13+октябрь!BA13+ноябрь!BA13+декабрь!BA13</f>
        <v>0</v>
      </c>
      <c r="BE13" s="36">
        <f>январь!BB13+февраль!BB13+март!BB13+апрель!BB13+май!BB13+июнь!BB13+июль!BB13+август!BB13+сентябрь!BB13+октябрь!BB13+ноябрь!BB13+декабрь!BB13</f>
        <v>0</v>
      </c>
      <c r="BF13" s="36">
        <f>январь!BC13+февраль!BC13+март!BC13+апрель!BC13+май!BC13+июнь!BC13+июль!BC13+август!BC13+сентябрь!BC13+октябрь!BC13+ноябрь!BC13+декабрь!BC13</f>
        <v>0</v>
      </c>
      <c r="BG13" s="36">
        <f>январь!BD13+февраль!BD13+март!BD13+апрель!BD13+май!BD13+июнь!BD13+июль!BD13+август!BD13+сентябрь!BD13+октябрь!BD13+ноябрь!BD13+декабрь!BD13</f>
        <v>0</v>
      </c>
      <c r="BH13" s="36">
        <f>январь!BE13+февраль!BE13+март!BE13+апрель!BE13+май!BE13+июнь!BE13+июль!BE13+август!BE13+сентябрь!BE13+октябрь!BE13+ноябрь!BE13+декабрь!BE13</f>
        <v>0</v>
      </c>
      <c r="BI13" s="36">
        <f>январь!BF13+февраль!BF13+март!BF13+апрель!BF13+май!BF13+июнь!BF13+июль!BF13+август!BF13+сентябрь!BF13+октябрь!BF13+ноябрь!BF13+декабрь!BF13</f>
        <v>0</v>
      </c>
      <c r="BJ13" s="36">
        <f>январь!BG13+февраль!BG13+март!BG13+апрель!BG13+май!BG13+июнь!BG13+июль!BG13+август!BG13+сентябрь!BG13+октябрь!BG13+ноябрь!BG13+декабрь!BG13</f>
        <v>0</v>
      </c>
      <c r="BK13" s="36">
        <f>январь!BH13+февраль!BH13+март!BH13+апрель!BH13+май!BH13+июнь!BH13+июль!BH13+август!BH13+сентябрь!BH13+октябрь!BH13+ноябрь!BH13+декабрь!BH13</f>
        <v>0</v>
      </c>
      <c r="BL13" s="36">
        <f>январь!BI13+февраль!BI13+март!BI13+апрель!BI13+май!BI13+июнь!BI13+июль!BI13+август!BI13+сентябрь!BI13+октябрь!BI13+ноябрь!BI13+декабрь!BI13</f>
        <v>0</v>
      </c>
      <c r="BM13" s="29">
        <f>январь!BJ13+февраль!BJ13+март!BJ13+апрель!BJ13+май!BJ13+июнь!BJ13+июль!BJ13+август!BJ13+сентябрь!BJ13+октябрь!BJ13+ноябрь!BJ13+декабрь!BJ13</f>
        <v>0</v>
      </c>
      <c r="BN13" s="36">
        <f>январь!BK13+февраль!BK13+март!BK13+апрель!BK13+май!BK13+июнь!BK13+июль!BK13+август!BK13+сентябрь!BK13+октябрь!BK13+ноябрь!BK13+декабрь!BK13</f>
        <v>0</v>
      </c>
      <c r="BO13" s="29">
        <f>январь!BL13+февраль!BL13+март!BL13+апрель!BL13+май!BL13+июнь!BL13+июль!BL13+август!BL13+сентябрь!BL13+октябрь!BL13+ноябрь!BL13+декабрь!BL13</f>
        <v>0</v>
      </c>
      <c r="BP13" s="36">
        <f>январь!BM13+февраль!BM13+март!BM13+апрель!BM13+май!BM13+июнь!BM13+июль!BM13+август!BM13+сентябрь!BM13+октябрь!BM13+ноябрь!BM13+декабрь!BM13</f>
        <v>0</v>
      </c>
      <c r="BQ13" s="36">
        <f>январь!BN13+февраль!BN13+март!BN13+апрель!BN13+май!BN13+июнь!BN13+июль!BN13+август!BN13+сентябрь!BN13+октябрь!BN13+ноябрь!BN13+декабрь!BN13</f>
        <v>0</v>
      </c>
      <c r="BR13" s="36">
        <f>январь!BO13+февраль!BO13+март!BO13+апрель!BO13+май!BO13+июнь!BO13+июль!BO13+август!BO13+сентябрь!BO13+октябрь!BO13+ноябрь!BO13+декабрь!BO13</f>
        <v>0</v>
      </c>
      <c r="BS13" s="29">
        <f>январь!BP13+февраль!BP13+март!BP13+апрель!BP13+май!BP13+июнь!BP13+июль!BP13+август!BP13+сентябрь!BP13+октябрь!BP13+ноябрь!BP13+декабрь!BP13</f>
        <v>0</v>
      </c>
      <c r="BT13" s="36">
        <f>январь!BQ13+февраль!BQ13+март!BQ13+апрель!BQ13+май!BQ13+июнь!BQ13+июль!BQ13+август!BQ13+сентябрь!BQ13+октябрь!BQ13+ноябрь!BQ13+декабрь!BQ13</f>
        <v>0</v>
      </c>
      <c r="BU13" s="29">
        <f>январь!BR13+февраль!BR13+март!BR13+апрель!BR13+май!BR13+июнь!BR13+июль!BR13+август!BR13+сентябрь!BR13+октябрь!BR13+ноябрь!BR13+декабрь!BR13</f>
        <v>0</v>
      </c>
      <c r="BV13" s="36">
        <f>январь!BS13+февраль!BS13+март!BS13+апрель!BS13+май!BS13+июнь!BS13+июль!BS13+август!BS13+сентябрь!BS13+октябрь!BS13+ноябрь!BS13+декабрь!BS13</f>
        <v>0</v>
      </c>
      <c r="BW13" s="36">
        <f>январь!BT13+февраль!BT13+март!BT13+апрель!BT13+май!BT13+июнь!BT13+июль!BT13+август!BT13+сентябрь!BT13+октябрь!BT13+ноябрь!BT13+декабрь!BT13</f>
        <v>0</v>
      </c>
      <c r="BX13" s="36">
        <f>январь!BU13+февраль!BU13+март!BU13+апрель!BU13+май!BU13+июнь!BU13+июль!BU13+август!BU13+сентябрь!BU13+октябрь!BU13+ноябрь!BU13+декабрь!BU13</f>
        <v>0</v>
      </c>
      <c r="BY13" s="36">
        <f>январь!BV13+февраль!BV13+март!BV13+апрель!BV13+май!BV13+июнь!BV13+июль!BV13+август!BV13+сентябрь!BV13+октябрь!BV13+ноябрь!BV13+декабрь!BV13</f>
        <v>2.4529999999999998</v>
      </c>
      <c r="BZ13" s="77">
        <v>4</v>
      </c>
    </row>
    <row r="14" spans="1:78" x14ac:dyDescent="0.25">
      <c r="A14" s="16">
        <v>12</v>
      </c>
      <c r="B14" s="16">
        <v>3</v>
      </c>
      <c r="C14" s="37" t="s">
        <v>479</v>
      </c>
      <c r="D14" s="51">
        <v>71.850842125603862</v>
      </c>
      <c r="E14" s="25">
        <v>-775.06928999999991</v>
      </c>
      <c r="F14" s="26">
        <f t="shared" si="0"/>
        <v>-713.89344787439597</v>
      </c>
      <c r="G14" s="26">
        <f t="shared" si="1"/>
        <v>61.175842125603864</v>
      </c>
      <c r="H14" s="26">
        <f t="shared" si="2"/>
        <v>10.675000000000001</v>
      </c>
      <c r="I14" s="36">
        <f>январь!F14+февраль!F14+март!F14+апрель!F14+май!F14+июнь!F14+июль!F14+август!F14+сентябрь!F14+октябрь!F14+ноябрь!F14+декабрь!F14</f>
        <v>0</v>
      </c>
      <c r="J14" s="36">
        <f>январь!G14+февраль!G14+март!G14+апрель!G14+май!G14+июнь!G14+июль!G14+август!G14+сентябрь!G14+октябрь!G14+ноябрь!G14+декабрь!G14</f>
        <v>0</v>
      </c>
      <c r="K14" s="36">
        <f>январь!H14+февраль!H14+март!H14+апрель!H14+май!H14+июнь!H14+июль!H14+август!H14+сентябрь!H14+октябрь!H14+ноябрь!H14+декабрь!H14</f>
        <v>0</v>
      </c>
      <c r="L14" s="27">
        <f>январь!I14+февраль!I14+март!I14+апрель!I14+май!I14+июнь!I14+июль!I14+август!I14+сентябрь!I14+октябрь!I14+ноябрь!I14+декабрь!I14</f>
        <v>0</v>
      </c>
      <c r="M14" s="36">
        <f>январь!J14+февраль!J14+март!J14+апрель!J14+май!J14+июнь!J14+июль!J14+август!J14+сентябрь!J14+октябрь!J14+ноябрь!J14+декабрь!J14</f>
        <v>0</v>
      </c>
      <c r="N14" s="36">
        <f>январь!K14+февраль!K14+март!K14+апрель!K14+май!K14+июнь!K14+июль!K14+август!K14+сентябрь!K14+октябрь!K14+ноябрь!K14+декабрь!K14</f>
        <v>0</v>
      </c>
      <c r="O14" s="36">
        <f>январь!L14+февраль!L14+март!L14+апрель!L14+май!L14+июнь!L14+июль!L14+август!L14+сентябрь!L14+октябрь!L14+ноябрь!L14+декабрь!L14</f>
        <v>0</v>
      </c>
      <c r="P14" s="36">
        <f>январь!M14+февраль!M14+март!M14+апрель!M14+май!M14+июнь!M14+июль!M14+август!M14+сентябрь!M14+октябрь!M14+ноябрь!M14+декабрь!M14</f>
        <v>0</v>
      </c>
      <c r="Q14" s="36">
        <f>январь!N14+февраль!N14+март!N14+апрель!N14+май!N14+июнь!N14+июль!N14+август!N14+сентябрь!N14+октябрь!N14+ноябрь!N14+декабрь!N14</f>
        <v>0</v>
      </c>
      <c r="R14" s="29">
        <f>январь!O14+февраль!O14+март!O14+апрель!O14+май!O14+июнь!O14+июль!O14+август!O14+сентябрь!O14+октябрь!O14+ноябрь!O14+декабрь!O14</f>
        <v>0</v>
      </c>
      <c r="S14" s="36">
        <f>январь!P14+февраль!P14+март!P14+апрель!P14+май!P14+июнь!P14+июль!P14+август!P14+сентябрь!P14+октябрь!P14+ноябрь!P14+декабрь!P14</f>
        <v>0</v>
      </c>
      <c r="T14" s="29">
        <f>январь!Q14+февраль!Q14+март!Q14+апрель!Q14+май!Q14+июнь!Q14+июль!Q14+август!Q14+сентябрь!Q14+октябрь!Q14+ноябрь!Q14+декабрь!Q14</f>
        <v>0</v>
      </c>
      <c r="U14" s="36">
        <f>январь!R14+февраль!R14+март!R14+апрель!R14+май!R14+июнь!R14+июль!R14+август!R14+сентябрь!R14+октябрь!R14+ноябрь!R14+декабрь!R14</f>
        <v>0</v>
      </c>
      <c r="V14" s="36">
        <f>январь!S14+февраль!S14+март!S14+апрель!S14+май!S14+июнь!S14+июль!S14+август!S14+сентябрь!S14+октябрь!S14+ноябрь!S14+декабрь!S14</f>
        <v>0</v>
      </c>
      <c r="W14" s="36">
        <f>январь!T14+февраль!T14+март!T14+апрель!T14+май!T14+июнь!T14+июль!T14+август!T14+сентябрь!T14+октябрь!T14+ноябрь!T14+декабрь!T14</f>
        <v>0</v>
      </c>
      <c r="X14" s="36">
        <f>январь!U14+февраль!U14+март!U14+апрель!U14+май!U14+июнь!U14+июль!U14+август!U14+сентябрь!U14+октябрь!U14+ноябрь!U14+декабрь!U14</f>
        <v>0</v>
      </c>
      <c r="Y14" s="36">
        <f>январь!V14+февраль!V14+март!V14+апрель!V14+май!V14+июнь!V14+июль!V14+август!V14+сентябрь!V14+октябрь!V14+ноябрь!V14+декабрь!V14</f>
        <v>0</v>
      </c>
      <c r="Z14" s="36">
        <f>январь!W14+февраль!W14+март!W14+апрель!W14+май!W14+июнь!W14+июль!W14+август!W14+сентябрь!W14+октябрь!W14+ноябрь!W14+декабрь!W14</f>
        <v>0</v>
      </c>
      <c r="AA14" s="36">
        <f>январь!X14+февраль!X14+март!X14+апрель!X14+май!X14+июнь!X14+июль!X14+август!X14+сентябрь!X14+октябрь!X14+ноябрь!X14+декабрь!X14</f>
        <v>0</v>
      </c>
      <c r="AB14" s="29">
        <f>январь!Y14+февраль!Y14+март!Y14+апрель!Y14+май!Y14+июнь!Y14+июль!Y14+август!Y14+сентябрь!Y14+октябрь!Y14+ноябрь!Y14+декабрь!Y14</f>
        <v>0</v>
      </c>
      <c r="AC14" s="36">
        <f>январь!Z14+февраль!Z14+март!Z14+апрель!Z14+май!Z14+июнь!Z14+июль!Z14+август!Z14+сентябрь!Z14+октябрь!Z14+ноябрь!Z14+декабрь!Z14</f>
        <v>0</v>
      </c>
      <c r="AD14" s="66" t="str">
        <f>CONCATENATE(январь!AA14,$BZ$1,февраль!AA14,$BZ$1,март!AA14,$BZ$1,апрель!AA14,$BZ$1,май!AA14,$BZ$1,июнь!AA14,$BZ$1,июль!AA14,$BZ$1,август!AA14,$BZ$1,сентябрь!AA14,$BZ$1,октябрь!AA14,$BZ$1,ноябрь!AA14,$BZ$1,декабрь!AA14)</f>
        <v xml:space="preserve">           </v>
      </c>
      <c r="AE14" s="36">
        <f>январь!AB14+февраль!AB14+март!AB14+апрель!AB14+май!AB14+июнь!AB14+июль!AB14+август!AB14+сентябрь!AB14+октябрь!AB14+ноябрь!AB14+декабрь!AB14</f>
        <v>0</v>
      </c>
      <c r="AF14" s="36">
        <f>январь!AC14+февраль!AC14+март!AC14+апрель!AC14+май!AC14+июнь!AC14+июль!AC14+август!AC14+сентябрь!AC14+октябрь!AC14+ноябрь!AC14+декабрь!AC14</f>
        <v>0</v>
      </c>
      <c r="AG14" s="36">
        <f>январь!AD14+февраль!AD14+март!AD14+апрель!AD14+май!AD14+июнь!AD14+июль!AD14+август!AD14+сентябрь!AD14+октябрь!AD14+ноябрь!AD14+декабрь!AD14</f>
        <v>0</v>
      </c>
      <c r="AH14" s="36">
        <f>январь!AE14+февраль!AE14+март!AE14+апрель!AE14+май!AE14+июнь!AE14+июль!AE14+август!AE14+сентябрь!AE14+октябрь!AE14+ноябрь!AE14+декабрь!AE14</f>
        <v>0</v>
      </c>
      <c r="AI14" s="36">
        <f>январь!AF14+февраль!AF14+март!AF14+апрель!AF14+май!AF14+июнь!AF14+июль!AF14+август!AF14+сентябрь!AF14+октябрь!AF14+ноябрь!AF14+декабрь!AF14</f>
        <v>0</v>
      </c>
      <c r="AJ14" s="36">
        <f>январь!AG14+февраль!AG14+март!AG14+апрель!AG14+май!AG14+июнь!AG14+июль!AG14+август!AG14+сентябрь!AG14+октябрь!AG14+ноябрь!AG14+декабрь!AG14</f>
        <v>0</v>
      </c>
      <c r="AK14" s="29">
        <f>январь!AH14+февраль!AH14+март!AH14+апрель!AH14+май!AH14+июнь!AH14+июль!AH14+август!AH14+сентябрь!AH14+октябрь!AH14+ноябрь!AH14+декабрь!AH14</f>
        <v>4</v>
      </c>
      <c r="AL14" s="36">
        <f>январь!AI14+февраль!AI14+март!AI14+апрель!AI14+май!AI14+июнь!AI14+июль!AI14+август!AI14+сентябрь!AI14+октябрь!AI14+ноябрь!AI14+декабрь!AI14</f>
        <v>5.0460000000000003</v>
      </c>
      <c r="AM14" s="29">
        <f>январь!AJ14+февраль!AJ14+март!AJ14+апрель!AJ14+май!AJ14+июнь!AJ14+июль!AJ14+август!AJ14+сентябрь!AJ14+октябрь!AJ14+ноябрь!AJ14+декабрь!AJ14</f>
        <v>0</v>
      </c>
      <c r="AN14" s="36">
        <f>январь!AK14+февраль!AK14+март!AK14+апрель!AK14+май!AK14+июнь!AK14+июль!AK14+август!AK14+сентябрь!AK14+октябрь!AK14+ноябрь!AK14+декабрь!AK14</f>
        <v>0</v>
      </c>
      <c r="AO14" s="36">
        <f>январь!AL14+февраль!AL14+март!AL14+апрель!AL14+май!AL14+июнь!AL14+июль!AL14+август!AL14+сентябрь!AL14+октябрь!AL14+ноябрь!AL14+декабрь!AL14</f>
        <v>0</v>
      </c>
      <c r="AP14" s="36">
        <f>январь!AM14+февраль!AM14+март!AM14+апрель!AM14+май!AM14+июнь!AM14+июль!AM14+август!AM14+сентябрь!AM14+октябрь!AM14+ноябрь!AM14+декабрь!AM14</f>
        <v>0</v>
      </c>
      <c r="AQ14" s="29">
        <f>январь!AN14+февраль!AN14+март!AN14+апрель!AN14+май!AN14+июнь!AN14+июль!AN14+август!AN14+сентябрь!AN14+октябрь!AN14+ноябрь!AN14+декабрь!AN14</f>
        <v>0</v>
      </c>
      <c r="AR14" s="36">
        <f>январь!AO14+февраль!AO14+март!AO14+апрель!AO14+май!AO14+июнь!AO14+июль!AO14+август!AO14+сентябрь!AO14+октябрь!AO14+ноябрь!AO14+декабрь!AO14</f>
        <v>0</v>
      </c>
      <c r="AS14" s="29">
        <f>январь!AP14+февраль!AP14+март!AP14+апрель!AP14+май!AP14+июнь!AP14+июль!AP14+август!AP14+сентябрь!AP14+октябрь!AP14+ноябрь!AP14+декабрь!AP14</f>
        <v>0</v>
      </c>
      <c r="AT14" s="36">
        <f>январь!AQ14+февраль!AQ14+март!AQ14+апрель!AQ14+май!AQ14+июнь!AQ14+июль!AQ14+август!AQ14+сентябрь!AQ14+октябрь!AQ14+ноябрь!AQ14+декабрь!AQ14</f>
        <v>0</v>
      </c>
      <c r="AU14" s="29">
        <f>январь!AR14+февраль!AR14+март!AR14+апрель!AR14+май!AR14+июнь!AR14+июль!AR14+август!AR14+сентябрь!AR14+октябрь!AR14+ноябрь!AR14+декабрь!AR14</f>
        <v>0</v>
      </c>
      <c r="AV14" s="36">
        <f>январь!AS14+февраль!AS14+март!AS14+апрель!AS14+май!AS14+июнь!AS14+июль!AS14+август!AS14+сентябрь!AS14+октябрь!AS14+ноябрь!AS14+декабрь!AS14</f>
        <v>0</v>
      </c>
      <c r="AW14" s="36">
        <f>январь!AT14+февраль!AT14+март!AT14+апрель!AT14+май!AT14+июнь!AT14+июль!AT14+август!AT14+сентябрь!AT14+октябрь!AT14+ноябрь!AT14+декабрь!AT14</f>
        <v>0</v>
      </c>
      <c r="AX14" s="36">
        <f>январь!AU14+февраль!AU14+март!AU14+апрель!AU14+май!AU14+июнь!AU14+июль!AU14+август!AU14+сентябрь!AU14+октябрь!AU14+ноябрь!AU14+декабрь!AU14</f>
        <v>0</v>
      </c>
      <c r="AY14" s="29">
        <f>январь!AV14+февраль!AV14+март!AV14+апрель!AV14+май!AV14+июнь!AV14+июль!AV14+август!AV14+сентябрь!AV14+октябрь!AV14+ноябрь!AV14+декабрь!AV14</f>
        <v>0</v>
      </c>
      <c r="AZ14" s="36">
        <f>январь!AW14+февраль!AW14+март!AW14+апрель!AW14+май!AW14+июнь!AW14+июль!AW14+август!AW14+сентябрь!AW14+октябрь!AW14+ноябрь!AW14+декабрь!AW14</f>
        <v>0</v>
      </c>
      <c r="BA14" s="36">
        <f>январь!AX14+февраль!AX14+март!AX14+апрель!AX14+май!AX14+июнь!AX14+июль!AX14+август!AX14+сентябрь!AX14+октябрь!AX14+ноябрь!AX14+декабрь!AX14</f>
        <v>0</v>
      </c>
      <c r="BB14" s="36">
        <f>январь!AY14+февраль!AY14+март!AY14+апрель!AY14+май!AY14+июнь!AY14+июль!AY14+август!AY14+сентябрь!AY14+октябрь!AY14+ноябрь!AY14+декабрь!AY14</f>
        <v>0</v>
      </c>
      <c r="BC14" s="29">
        <f>январь!AZ14+февраль!AZ14+март!AZ14+апрель!AZ14+май!AZ14+июнь!AZ14+июль!AZ14+август!AZ14+сентябрь!AZ14+октябрь!AZ14+ноябрь!AZ14+декабрь!AZ14</f>
        <v>0</v>
      </c>
      <c r="BD14" s="36">
        <f>январь!BA14+февраль!BA14+март!BA14+апрель!BA14+май!BA14+июнь!BA14+июль!BA14+август!BA14+сентябрь!BA14+октябрь!BA14+ноябрь!BA14+декабрь!BA14</f>
        <v>0</v>
      </c>
      <c r="BE14" s="36">
        <f>январь!BB14+февраль!BB14+март!BB14+апрель!BB14+май!BB14+июнь!BB14+июль!BB14+август!BB14+сентябрь!BB14+октябрь!BB14+ноябрь!BB14+декабрь!BB14</f>
        <v>0</v>
      </c>
      <c r="BF14" s="36">
        <f>январь!BC14+февраль!BC14+март!BC14+апрель!BC14+май!BC14+июнь!BC14+июль!BC14+август!BC14+сентябрь!BC14+октябрь!BC14+ноябрь!BC14+декабрь!BC14</f>
        <v>0</v>
      </c>
      <c r="BG14" s="36">
        <f>январь!BD14+февраль!BD14+март!BD14+апрель!BD14+май!BD14+июнь!BD14+июль!BD14+август!BD14+сентябрь!BD14+октябрь!BD14+ноябрь!BD14+декабрь!BD14</f>
        <v>0</v>
      </c>
      <c r="BH14" s="36">
        <f>январь!BE14+февраль!BE14+март!BE14+апрель!BE14+май!BE14+июнь!BE14+июль!BE14+август!BE14+сентябрь!BE14+октябрь!BE14+ноябрь!BE14+декабрь!BE14</f>
        <v>0</v>
      </c>
      <c r="BI14" s="36">
        <f>январь!BF14+февраль!BF14+март!BF14+апрель!BF14+май!BF14+июнь!BF14+июль!BF14+август!BF14+сентябрь!BF14+октябрь!BF14+ноябрь!BF14+декабрь!BF14</f>
        <v>0</v>
      </c>
      <c r="BJ14" s="36">
        <f>январь!BG14+февраль!BG14+март!BG14+апрель!BG14+май!BG14+июнь!BG14+июль!BG14+август!BG14+сентябрь!BG14+октябрь!BG14+ноябрь!BG14+декабрь!BG14</f>
        <v>0</v>
      </c>
      <c r="BK14" s="36">
        <f>январь!BH14+февраль!BH14+март!BH14+апрель!BH14+май!BH14+июнь!BH14+июль!BH14+август!BH14+сентябрь!BH14+октябрь!BH14+ноябрь!BH14+декабрь!BH14</f>
        <v>0</v>
      </c>
      <c r="BL14" s="36">
        <f>январь!BI14+февраль!BI14+март!BI14+апрель!BI14+май!BI14+июнь!BI14+июль!BI14+август!BI14+сентябрь!BI14+октябрь!BI14+ноябрь!BI14+декабрь!BI14</f>
        <v>0</v>
      </c>
      <c r="BM14" s="29">
        <f>январь!BJ14+февраль!BJ14+март!BJ14+апрель!BJ14+май!BJ14+июнь!BJ14+июль!BJ14+август!BJ14+сентябрь!BJ14+октябрь!BJ14+ноябрь!BJ14+декабрь!BJ14</f>
        <v>0</v>
      </c>
      <c r="BN14" s="36">
        <f>январь!BK14+февраль!BK14+март!BK14+апрель!BK14+май!BK14+июнь!BK14+июль!BK14+август!BK14+сентябрь!BK14+октябрь!BK14+ноябрь!BK14+декабрь!BK14</f>
        <v>0</v>
      </c>
      <c r="BO14" s="29">
        <f>январь!BL14+февраль!BL14+март!BL14+апрель!BL14+май!BL14+июнь!BL14+июль!BL14+август!BL14+сентябрь!BL14+октябрь!BL14+ноябрь!BL14+декабрь!BL14</f>
        <v>0</v>
      </c>
      <c r="BP14" s="36">
        <f>январь!BM14+февраль!BM14+март!BM14+апрель!BM14+май!BM14+июнь!BM14+июль!BM14+август!BM14+сентябрь!BM14+октябрь!BM14+ноябрь!BM14+декабрь!BM14</f>
        <v>0</v>
      </c>
      <c r="BQ14" s="36">
        <f>январь!BN14+февраль!BN14+март!BN14+апрель!BN14+май!BN14+июнь!BN14+июль!BN14+август!BN14+сентябрь!BN14+октябрь!BN14+ноябрь!BN14+декабрь!BN14</f>
        <v>0</v>
      </c>
      <c r="BR14" s="36">
        <f>январь!BO14+февраль!BO14+март!BO14+апрель!BO14+май!BO14+июнь!BO14+июль!BO14+август!BO14+сентябрь!BO14+октябрь!BO14+ноябрь!BO14+декабрь!BO14</f>
        <v>0</v>
      </c>
      <c r="BS14" s="29">
        <f>январь!BP14+февраль!BP14+март!BP14+апрель!BP14+май!BP14+июнь!BP14+июль!BP14+август!BP14+сентябрь!BP14+октябрь!BP14+ноябрь!BP14+декабрь!BP14</f>
        <v>0</v>
      </c>
      <c r="BT14" s="36">
        <f>январь!BQ14+февраль!BQ14+март!BQ14+апрель!BQ14+май!BQ14+июнь!BQ14+июль!BQ14+август!BQ14+сентябрь!BQ14+октябрь!BQ14+ноябрь!BQ14+декабрь!BQ14</f>
        <v>0</v>
      </c>
      <c r="BU14" s="29">
        <f>январь!BR14+февраль!BR14+март!BR14+апрель!BR14+май!BR14+июнь!BR14+июль!BR14+август!BR14+сентябрь!BR14+октябрь!BR14+ноябрь!BR14+декабрь!BR14</f>
        <v>0</v>
      </c>
      <c r="BV14" s="36">
        <f>январь!BS14+февраль!BS14+март!BS14+апрель!BS14+май!BS14+июнь!BS14+июль!BS14+август!BS14+сентябрь!BS14+октябрь!BS14+ноябрь!BS14+декабрь!BS14</f>
        <v>0</v>
      </c>
      <c r="BW14" s="36">
        <f>январь!BT14+февраль!BT14+март!BT14+апрель!BT14+май!BT14+июнь!BT14+июль!BT14+август!BT14+сентябрь!BT14+октябрь!BT14+ноябрь!BT14+декабрь!BT14</f>
        <v>0</v>
      </c>
      <c r="BX14" s="36">
        <f>январь!BU14+февраль!BU14+март!BU14+апрель!BU14+май!BU14+июнь!BU14+июль!BU14+август!BU14+сентябрь!BU14+октябрь!BU14+ноябрь!BU14+декабрь!BU14</f>
        <v>0</v>
      </c>
      <c r="BY14" s="36">
        <f>январь!BV14+февраль!BV14+март!BV14+апрель!BV14+май!BV14+июнь!BV14+июль!BV14+август!BV14+сентябрь!BV14+октябрь!BV14+ноябрь!BV14+декабрь!BV14</f>
        <v>5.6289999999999996</v>
      </c>
      <c r="BZ14" s="77">
        <v>1</v>
      </c>
    </row>
    <row r="15" spans="1:78" x14ac:dyDescent="0.25">
      <c r="A15" s="16">
        <v>13</v>
      </c>
      <c r="B15" s="16">
        <v>3</v>
      </c>
      <c r="C15" s="37" t="s">
        <v>480</v>
      </c>
      <c r="D15" s="51">
        <v>130.45831721739128</v>
      </c>
      <c r="E15" s="25">
        <v>349.95136200000002</v>
      </c>
      <c r="F15" s="26">
        <f>D15+E15-H15</f>
        <v>455.76667921739124</v>
      </c>
      <c r="G15" s="26">
        <f t="shared" si="1"/>
        <v>105.81531721739128</v>
      </c>
      <c r="H15" s="26">
        <f t="shared" si="2"/>
        <v>24.643000000000001</v>
      </c>
      <c r="I15" s="36">
        <f>январь!F15+февраль!F15+март!F15+апрель!F15+май!F15+июнь!F15+июль!F15+август!F15+сентябрь!F15+октябрь!F15+ноябрь!F15+декабрь!F15</f>
        <v>0</v>
      </c>
      <c r="J15" s="36">
        <f>январь!G15+февраль!G15+март!G15+апрель!G15+май!G15+июнь!G15+июль!G15+август!G15+сентябрь!G15+октябрь!G15+ноябрь!G15+декабрь!G15</f>
        <v>0</v>
      </c>
      <c r="K15" s="36">
        <f>январь!H15+февраль!H15+март!H15+апрель!H15+май!H15+июнь!H15+июль!H15+август!H15+сентябрь!H15+октябрь!H15+ноябрь!H15+декабрь!H15</f>
        <v>0</v>
      </c>
      <c r="L15" s="27">
        <f>январь!I15+февраль!I15+март!I15+апрель!I15+май!I15+июнь!I15+июль!I15+август!I15+сентябрь!I15+октябрь!I15+ноябрь!I15+декабрь!I15</f>
        <v>0</v>
      </c>
      <c r="M15" s="36">
        <f>январь!J15+февраль!J15+март!J15+апрель!J15+май!J15+июнь!J15+июль!J15+август!J15+сентябрь!J15+октябрь!J15+ноябрь!J15+декабрь!J15</f>
        <v>0</v>
      </c>
      <c r="N15" s="36">
        <f>январь!K15+февраль!K15+март!K15+апрель!K15+май!K15+июнь!K15+июль!K15+август!K15+сентябрь!K15+октябрь!K15+ноябрь!K15+декабрь!K15</f>
        <v>0</v>
      </c>
      <c r="O15" s="36">
        <f>январь!L15+февраль!L15+март!L15+апрель!L15+май!L15+июнь!L15+июль!L15+август!L15+сентябрь!L15+октябрь!L15+ноябрь!L15+декабрь!L15</f>
        <v>0</v>
      </c>
      <c r="P15" s="36">
        <f>январь!M15+февраль!M15+март!M15+апрель!M15+май!M15+июнь!M15+июль!M15+август!M15+сентябрь!M15+октябрь!M15+ноябрь!M15+декабрь!M15</f>
        <v>0</v>
      </c>
      <c r="Q15" s="36">
        <f>январь!N15+февраль!N15+март!N15+апрель!N15+май!N15+июнь!N15+июль!N15+август!N15+сентябрь!N15+октябрь!N15+ноябрь!N15+декабрь!N15</f>
        <v>0</v>
      </c>
      <c r="R15" s="29">
        <f>январь!O15+февраль!O15+март!O15+апрель!O15+май!O15+июнь!O15+июль!O15+август!O15+сентябрь!O15+октябрь!O15+ноябрь!O15+декабрь!O15</f>
        <v>0</v>
      </c>
      <c r="S15" s="36">
        <f>январь!P15+февраль!P15+март!P15+апрель!P15+май!P15+июнь!P15+июль!P15+август!P15+сентябрь!P15+октябрь!P15+ноябрь!P15+декабрь!P15</f>
        <v>0</v>
      </c>
      <c r="T15" s="29">
        <f>январь!Q15+февраль!Q15+март!Q15+апрель!Q15+май!Q15+июнь!Q15+июль!Q15+август!Q15+сентябрь!Q15+октябрь!Q15+ноябрь!Q15+декабрь!Q15</f>
        <v>0</v>
      </c>
      <c r="U15" s="36">
        <f>январь!R15+февраль!R15+март!R15+апрель!R15+май!R15+июнь!R15+июль!R15+август!R15+сентябрь!R15+октябрь!R15+ноябрь!R15+декабрь!R15</f>
        <v>0</v>
      </c>
      <c r="V15" s="36">
        <f>январь!S15+февраль!S15+март!S15+апрель!S15+май!S15+июнь!S15+июль!S15+август!S15+сентябрь!S15+октябрь!S15+ноябрь!S15+декабрь!S15</f>
        <v>0</v>
      </c>
      <c r="W15" s="36">
        <f>январь!T15+февраль!T15+март!T15+апрель!T15+май!T15+июнь!T15+июль!T15+август!T15+сентябрь!T15+октябрь!T15+ноябрь!T15+декабрь!T15</f>
        <v>0</v>
      </c>
      <c r="X15" s="36">
        <f>январь!U15+февраль!U15+март!U15+апрель!U15+май!U15+июнь!U15+июль!U15+август!U15+сентябрь!U15+октябрь!U15+ноябрь!U15+декабрь!U15</f>
        <v>0</v>
      </c>
      <c r="Y15" s="36">
        <f>январь!V15+февраль!V15+март!V15+апрель!V15+май!V15+июнь!V15+июль!V15+август!V15+сентябрь!V15+октябрь!V15+ноябрь!V15+декабрь!V15</f>
        <v>0</v>
      </c>
      <c r="Z15" s="36">
        <f>январь!W15+февраль!W15+март!W15+апрель!W15+май!W15+июнь!W15+июль!W15+август!W15+сентябрь!W15+октябрь!W15+ноябрь!W15+декабрь!W15</f>
        <v>0</v>
      </c>
      <c r="AA15" s="36">
        <f>январь!X15+февраль!X15+март!X15+апрель!X15+май!X15+июнь!X15+июль!X15+август!X15+сентябрь!X15+октябрь!X15+ноябрь!X15+декабрь!X15</f>
        <v>0</v>
      </c>
      <c r="AB15" s="29">
        <f>январь!Y15+февраль!Y15+март!Y15+апрель!Y15+май!Y15+июнь!Y15+июль!Y15+август!Y15+сентябрь!Y15+октябрь!Y15+ноябрь!Y15+декабрь!Y15</f>
        <v>0</v>
      </c>
      <c r="AC15" s="36">
        <f>январь!Z15+февраль!Z15+март!Z15+апрель!Z15+май!Z15+июнь!Z15+июль!Z15+август!Z15+сентябрь!Z15+октябрь!Z15+ноябрь!Z15+декабрь!Z15</f>
        <v>0</v>
      </c>
      <c r="AD15" s="66" t="str">
        <f>CONCATENATE(январь!AA15,$BZ$1,февраль!AA15,$BZ$1,март!AA15,$BZ$1,апрель!AA15,$BZ$1,май!AA15,$BZ$1,июнь!AA15,$BZ$1,июль!AA15,$BZ$1,август!AA15,$BZ$1,сентябрь!AA15,$BZ$1,октябрь!AA15,$BZ$1,ноябрь!AA15,$BZ$1,декабрь!AA15)</f>
        <v xml:space="preserve">           </v>
      </c>
      <c r="AE15" s="36">
        <f>январь!AB15+февраль!AB15+март!AB15+апрель!AB15+май!AB15+июнь!AB15+июль!AB15+август!AB15+сентябрь!AB15+октябрь!AB15+ноябрь!AB15+декабрь!AB15</f>
        <v>0</v>
      </c>
      <c r="AF15" s="36">
        <f>январь!AC15+февраль!AC15+март!AC15+апрель!AC15+май!AC15+июнь!AC15+июль!AC15+август!AC15+сентябрь!AC15+октябрь!AC15+ноябрь!AC15+декабрь!AC15</f>
        <v>0</v>
      </c>
      <c r="AG15" s="36">
        <f>январь!AD15+февраль!AD15+март!AD15+апрель!AD15+май!AD15+июнь!AD15+июль!AD15+август!AD15+сентябрь!AD15+октябрь!AD15+ноябрь!AD15+декабрь!AD15</f>
        <v>0</v>
      </c>
      <c r="AH15" s="36">
        <f>январь!AE15+февраль!AE15+март!AE15+апрель!AE15+май!AE15+июнь!AE15+июль!AE15+август!AE15+сентябрь!AE15+октябрь!AE15+ноябрь!AE15+декабрь!AE15</f>
        <v>0</v>
      </c>
      <c r="AI15" s="36">
        <f>январь!AF15+февраль!AF15+март!AF15+апрель!AF15+май!AF15+июнь!AF15+июль!AF15+август!AF15+сентябрь!AF15+октябрь!AF15+ноябрь!AF15+декабрь!AF15</f>
        <v>0</v>
      </c>
      <c r="AJ15" s="36">
        <f>январь!AG15+февраль!AG15+март!AG15+апрель!AG15+май!AG15+июнь!AG15+июль!AG15+август!AG15+сентябрь!AG15+октябрь!AG15+ноябрь!AG15+декабрь!AG15</f>
        <v>0</v>
      </c>
      <c r="AK15" s="29">
        <f>январь!AH15+февраль!AH15+март!AH15+апрель!AH15+май!AH15+июнь!AH15+июль!AH15+август!AH15+сентябрь!AH15+октябрь!AH15+ноябрь!AH15+декабрь!AH15</f>
        <v>2</v>
      </c>
      <c r="AL15" s="36">
        <f>январь!AI15+февраль!AI15+март!AI15+апрель!AI15+май!AI15+июнь!AI15+июль!AI15+август!AI15+сентябрь!AI15+октябрь!AI15+ноябрь!AI15+декабрь!AI15</f>
        <v>1.2350000000000001</v>
      </c>
      <c r="AM15" s="29">
        <f>январь!AJ15+февраль!AJ15+март!AJ15+апрель!AJ15+май!AJ15+июнь!AJ15+июль!AJ15+август!AJ15+сентябрь!AJ15+октябрь!AJ15+ноябрь!AJ15+декабрь!AJ15</f>
        <v>0</v>
      </c>
      <c r="AN15" s="36">
        <f>январь!AK15+февраль!AK15+март!AK15+апрель!AK15+май!AK15+июнь!AK15+июль!AK15+август!AK15+сентябрь!AK15+октябрь!AK15+ноябрь!AK15+декабрь!AK15</f>
        <v>0</v>
      </c>
      <c r="AO15" s="36">
        <f>январь!AL15+февраль!AL15+март!AL15+апрель!AL15+май!AL15+июнь!AL15+июль!AL15+август!AL15+сентябрь!AL15+октябрь!AL15+ноябрь!AL15+декабрь!AL15</f>
        <v>0</v>
      </c>
      <c r="AP15" s="36">
        <f>январь!AM15+февраль!AM15+март!AM15+апрель!AM15+май!AM15+июнь!AM15+июль!AM15+август!AM15+сентябрь!AM15+октябрь!AM15+ноябрь!AM15+декабрь!AM15</f>
        <v>0</v>
      </c>
      <c r="AQ15" s="29">
        <f>январь!AN15+февраль!AN15+март!AN15+апрель!AN15+май!AN15+июнь!AN15+июль!AN15+август!AN15+сентябрь!AN15+октябрь!AN15+ноябрь!AN15+декабрь!AN15</f>
        <v>0</v>
      </c>
      <c r="AR15" s="36">
        <f>январь!AO15+февраль!AO15+март!AO15+апрель!AO15+май!AO15+июнь!AO15+июль!AO15+август!AO15+сентябрь!AO15+октябрь!AO15+ноябрь!AO15+декабрь!AO15</f>
        <v>0</v>
      </c>
      <c r="AS15" s="29">
        <f>январь!AP15+февраль!AP15+март!AP15+апрель!AP15+май!AP15+июнь!AP15+июль!AP15+август!AP15+сентябрь!AP15+октябрь!AP15+ноябрь!AP15+декабрь!AP15</f>
        <v>0</v>
      </c>
      <c r="AT15" s="36">
        <f>январь!AQ15+февраль!AQ15+март!AQ15+апрель!AQ15+май!AQ15+июнь!AQ15+июль!AQ15+август!AQ15+сентябрь!AQ15+октябрь!AQ15+ноябрь!AQ15+декабрь!AQ15</f>
        <v>0</v>
      </c>
      <c r="AU15" s="29">
        <f>январь!AR15+февраль!AR15+март!AR15+апрель!AR15+май!AR15+июнь!AR15+июль!AR15+август!AR15+сентябрь!AR15+октябрь!AR15+ноябрь!AR15+декабрь!AR15</f>
        <v>0</v>
      </c>
      <c r="AV15" s="36">
        <f>январь!AS15+февраль!AS15+март!AS15+апрель!AS15+май!AS15+июнь!AS15+июль!AS15+август!AS15+сентябрь!AS15+октябрь!AS15+ноябрь!AS15+декабрь!AS15</f>
        <v>0</v>
      </c>
      <c r="AW15" s="36">
        <f>январь!AT15+февраль!AT15+март!AT15+апрель!AT15+май!AT15+июнь!AT15+июль!AT15+август!AT15+сентябрь!AT15+октябрь!AT15+ноябрь!AT15+декабрь!AT15</f>
        <v>0</v>
      </c>
      <c r="AX15" s="36">
        <f>январь!AU15+февраль!AU15+март!AU15+апрель!AU15+май!AU15+июнь!AU15+июль!AU15+август!AU15+сентябрь!AU15+октябрь!AU15+ноябрь!AU15+декабрь!AU15</f>
        <v>0</v>
      </c>
      <c r="AY15" s="29">
        <f>январь!AV15+февраль!AV15+март!AV15+апрель!AV15+май!AV15+июнь!AV15+июль!AV15+август!AV15+сентябрь!AV15+октябрь!AV15+ноябрь!AV15+декабрь!AV15</f>
        <v>0</v>
      </c>
      <c r="AZ15" s="36">
        <f>январь!AW15+февраль!AW15+март!AW15+апрель!AW15+май!AW15+июнь!AW15+июль!AW15+август!AW15+сентябрь!AW15+октябрь!AW15+ноябрь!AW15+декабрь!AW15</f>
        <v>0</v>
      </c>
      <c r="BA15" s="36">
        <f>январь!AX15+февраль!AX15+март!AX15+апрель!AX15+май!AX15+июнь!AX15+июль!AX15+август!AX15+сентябрь!AX15+октябрь!AX15+ноябрь!AX15+декабрь!AX15</f>
        <v>0</v>
      </c>
      <c r="BB15" s="36">
        <f>январь!AY15+февраль!AY15+март!AY15+апрель!AY15+май!AY15+июнь!AY15+июль!AY15+август!AY15+сентябрь!AY15+октябрь!AY15+ноябрь!AY15+декабрь!AY15</f>
        <v>0</v>
      </c>
      <c r="BC15" s="29">
        <f>январь!AZ15+февраль!AZ15+март!AZ15+апрель!AZ15+май!AZ15+июнь!AZ15+июль!AZ15+август!AZ15+сентябрь!AZ15+октябрь!AZ15+ноябрь!AZ15+декабрь!AZ15</f>
        <v>0</v>
      </c>
      <c r="BD15" s="36">
        <f>январь!BA15+февраль!BA15+март!BA15+апрель!BA15+май!BA15+июнь!BA15+июль!BA15+август!BA15+сентябрь!BA15+октябрь!BA15+ноябрь!BA15+декабрь!BA15</f>
        <v>0</v>
      </c>
      <c r="BE15" s="36">
        <f>январь!BB15+февраль!BB15+март!BB15+апрель!BB15+май!BB15+июнь!BB15+июль!BB15+август!BB15+сентябрь!BB15+октябрь!BB15+ноябрь!BB15+декабрь!BB15</f>
        <v>0</v>
      </c>
      <c r="BF15" s="36">
        <f>январь!BC15+февраль!BC15+март!BC15+апрель!BC15+май!BC15+июнь!BC15+июль!BC15+август!BC15+сентябрь!BC15+октябрь!BC15+ноябрь!BC15+декабрь!BC15</f>
        <v>0</v>
      </c>
      <c r="BG15" s="36">
        <f>январь!BD15+февраль!BD15+март!BD15+апрель!BD15+май!BD15+июнь!BD15+июль!BD15+август!BD15+сентябрь!BD15+октябрь!BD15+ноябрь!BD15+декабрь!BD15</f>
        <v>0</v>
      </c>
      <c r="BH15" s="36">
        <f>январь!BE15+февраль!BE15+март!BE15+апрель!BE15+май!BE15+июнь!BE15+июль!BE15+август!BE15+сентябрь!BE15+октябрь!BE15+ноябрь!BE15+декабрь!BE15</f>
        <v>0</v>
      </c>
      <c r="BI15" s="36">
        <f>январь!BF15+февраль!BF15+март!BF15+апрель!BF15+май!BF15+июнь!BF15+июль!BF15+август!BF15+сентябрь!BF15+октябрь!BF15+ноябрь!BF15+декабрь!BF15</f>
        <v>0</v>
      </c>
      <c r="BJ15" s="36">
        <f>январь!BG15+февраль!BG15+март!BG15+апрель!BG15+май!BG15+июнь!BG15+июль!BG15+август!BG15+сентябрь!BG15+октябрь!BG15+ноябрь!BG15+декабрь!BG15</f>
        <v>0</v>
      </c>
      <c r="BK15" s="36">
        <f>январь!BH15+февраль!BH15+март!BH15+апрель!BH15+май!BH15+июнь!BH15+июль!BH15+август!BH15+сентябрь!BH15+октябрь!BH15+ноябрь!BH15+декабрь!BH15</f>
        <v>0</v>
      </c>
      <c r="BL15" s="36">
        <f>январь!BI15+февраль!BI15+март!BI15+апрель!BI15+май!BI15+июнь!BI15+июль!BI15+август!BI15+сентябрь!BI15+октябрь!BI15+ноябрь!BI15+декабрь!BI15</f>
        <v>0</v>
      </c>
      <c r="BM15" s="29">
        <f>январь!BJ15+февраль!BJ15+март!BJ15+апрель!BJ15+май!BJ15+июнь!BJ15+июль!BJ15+август!BJ15+сентябрь!BJ15+октябрь!BJ15+ноябрь!BJ15+декабрь!BJ15</f>
        <v>0</v>
      </c>
      <c r="BN15" s="36">
        <f>январь!BK15+февраль!BK15+март!BK15+апрель!BK15+май!BK15+июнь!BK15+июль!BK15+август!BK15+сентябрь!BK15+октябрь!BK15+ноябрь!BK15+декабрь!BK15</f>
        <v>0</v>
      </c>
      <c r="BO15" s="29">
        <f>январь!BL15+февраль!BL15+март!BL15+апрель!BL15+май!BL15+июнь!BL15+июль!BL15+август!BL15+сентябрь!BL15+октябрь!BL15+ноябрь!BL15+декабрь!BL15</f>
        <v>0</v>
      </c>
      <c r="BP15" s="36">
        <f>январь!BM15+февраль!BM15+март!BM15+апрель!BM15+май!BM15+июнь!BM15+июль!BM15+август!BM15+сентябрь!BM15+октябрь!BM15+ноябрь!BM15+декабрь!BM15</f>
        <v>0</v>
      </c>
      <c r="BQ15" s="36">
        <f>январь!BN15+февраль!BN15+март!BN15+апрель!BN15+май!BN15+июнь!BN15+июль!BN15+август!BN15+сентябрь!BN15+октябрь!BN15+ноябрь!BN15+декабрь!BN15</f>
        <v>0.01</v>
      </c>
      <c r="BR15" s="36">
        <f>январь!BO15+февраль!BO15+март!BO15+апрель!BO15+май!BO15+июнь!BO15+июль!BO15+август!BO15+сентябрь!BO15+октябрь!BO15+ноябрь!BO15+декабрь!BO15</f>
        <v>2.2970000000000002</v>
      </c>
      <c r="BS15" s="29">
        <f>январь!BP15+февраль!BP15+март!BP15+апрель!BP15+май!BP15+июнь!BP15+июль!BP15+август!BP15+сентябрь!BP15+октябрь!BP15+ноябрь!BP15+декабрь!BP15</f>
        <v>11</v>
      </c>
      <c r="BT15" s="36">
        <f>январь!BQ15+февраль!BQ15+март!BQ15+апрель!BQ15+май!BQ15+июнь!BQ15+июль!BQ15+август!BQ15+сентябрь!BQ15+октябрь!BQ15+ноябрь!BQ15+декабрь!BQ15</f>
        <v>10.061999999999999</v>
      </c>
      <c r="BU15" s="29">
        <f>январь!BR15+февраль!BR15+март!BR15+апрель!BR15+май!BR15+июнь!BR15+июль!BR15+август!BR15+сентябрь!BR15+октябрь!BR15+ноябрь!BR15+декабрь!BR15</f>
        <v>0</v>
      </c>
      <c r="BV15" s="36">
        <f>январь!BS15+февраль!BS15+март!BS15+апрель!BS15+май!BS15+июнь!BS15+июль!BS15+август!BS15+сентябрь!BS15+октябрь!BS15+ноябрь!BS15+декабрь!BS15</f>
        <v>0</v>
      </c>
      <c r="BW15" s="36">
        <f>январь!BT15+февраль!BT15+март!BT15+апрель!BT15+май!BT15+июнь!BT15+июль!BT15+август!BT15+сентябрь!BT15+октябрь!BT15+ноябрь!BT15+декабрь!BT15</f>
        <v>0</v>
      </c>
      <c r="BX15" s="36">
        <f>январь!BU15+февраль!BU15+март!BU15+апрель!BU15+май!BU15+июнь!BU15+июль!BU15+август!BU15+сентябрь!BU15+октябрь!BU15+ноябрь!BU15+декабрь!BU15</f>
        <v>0</v>
      </c>
      <c r="BY15" s="36">
        <f>январь!BV15+февраль!BV15+март!BV15+апрель!BV15+май!BV15+июнь!BV15+июль!BV15+август!BV15+сентябрь!BV15+октябрь!BV15+ноябрь!BV15+декабрь!BV15</f>
        <v>11.048999999999999</v>
      </c>
      <c r="BZ15" s="77">
        <v>1</v>
      </c>
    </row>
    <row r="16" spans="1:78" x14ac:dyDescent="0.25">
      <c r="A16" s="16">
        <v>14</v>
      </c>
      <c r="B16" s="16">
        <v>3</v>
      </c>
      <c r="C16" s="37" t="s">
        <v>481</v>
      </c>
      <c r="D16" s="51">
        <v>57.077784772946863</v>
      </c>
      <c r="E16" s="25">
        <v>45.822284000000003</v>
      </c>
      <c r="F16" s="26">
        <f t="shared" si="0"/>
        <v>79.10306877294687</v>
      </c>
      <c r="G16" s="26">
        <f t="shared" si="1"/>
        <v>33.280784772946859</v>
      </c>
      <c r="H16" s="26">
        <f t="shared" si="2"/>
        <v>23.797000000000001</v>
      </c>
      <c r="I16" s="36">
        <f>январь!F16+февраль!F16+март!F16+апрель!F16+май!F16+июнь!F16+июль!F16+август!F16+сентябрь!F16+октябрь!F16+ноябрь!F16+декабрь!F16</f>
        <v>0</v>
      </c>
      <c r="J16" s="36">
        <f>январь!G16+февраль!G16+март!G16+апрель!G16+май!G16+июнь!G16+июль!G16+август!G16+сентябрь!G16+октябрь!G16+ноябрь!G16+декабрь!G16</f>
        <v>0</v>
      </c>
      <c r="K16" s="36">
        <f>январь!H16+февраль!H16+март!H16+апрель!H16+май!H16+июнь!H16+июль!H16+август!H16+сентябрь!H16+октябрь!H16+ноябрь!H16+декабрь!H16</f>
        <v>0</v>
      </c>
      <c r="L16" s="27">
        <f>январь!I16+февраль!I16+март!I16+апрель!I16+май!I16+июнь!I16+июль!I16+август!I16+сентябрь!I16+октябрь!I16+ноябрь!I16+декабрь!I16</f>
        <v>0</v>
      </c>
      <c r="M16" s="36">
        <f>январь!J16+февраль!J16+март!J16+апрель!J16+май!J16+июнь!J16+июль!J16+август!J16+сентябрь!J16+октябрь!J16+ноябрь!J16+декабрь!J16</f>
        <v>0</v>
      </c>
      <c r="N16" s="36">
        <f>январь!K16+февраль!K16+март!K16+апрель!K16+май!K16+июнь!K16+июль!K16+август!K16+сентябрь!K16+октябрь!K16+ноябрь!K16+декабрь!K16</f>
        <v>0</v>
      </c>
      <c r="O16" s="36">
        <f>январь!L16+февраль!L16+март!L16+апрель!L16+май!L16+июнь!L16+июль!L16+август!L16+сентябрь!L16+октябрь!L16+ноябрь!L16+декабрь!L16</f>
        <v>0</v>
      </c>
      <c r="P16" s="36">
        <f>январь!M16+февраль!M16+март!M16+апрель!M16+май!M16+июнь!M16+июль!M16+август!M16+сентябрь!M16+октябрь!M16+ноябрь!M16+декабрь!M16</f>
        <v>0</v>
      </c>
      <c r="Q16" s="36">
        <f>январь!N16+февраль!N16+март!N16+апрель!N16+май!N16+июнь!N16+июль!N16+август!N16+сентябрь!N16+октябрь!N16+ноябрь!N16+декабрь!N16</f>
        <v>0</v>
      </c>
      <c r="R16" s="29">
        <f>январь!O16+февраль!O16+март!O16+апрель!O16+май!O16+июнь!O16+июль!O16+август!O16+сентябрь!O16+октябрь!O16+ноябрь!O16+декабрь!O16</f>
        <v>0</v>
      </c>
      <c r="S16" s="36">
        <f>январь!P16+февраль!P16+март!P16+апрель!P16+май!P16+июнь!P16+июль!P16+август!P16+сентябрь!P16+октябрь!P16+ноябрь!P16+декабрь!P16</f>
        <v>0</v>
      </c>
      <c r="T16" s="29">
        <f>январь!Q16+февраль!Q16+март!Q16+апрель!Q16+май!Q16+июнь!Q16+июль!Q16+август!Q16+сентябрь!Q16+октябрь!Q16+ноябрь!Q16+декабрь!Q16</f>
        <v>0</v>
      </c>
      <c r="U16" s="36">
        <f>январь!R16+февраль!R16+март!R16+апрель!R16+май!R16+июнь!R16+июль!R16+август!R16+сентябрь!R16+октябрь!R16+ноябрь!R16+декабрь!R16</f>
        <v>0</v>
      </c>
      <c r="V16" s="36">
        <f>январь!S16+февраль!S16+март!S16+апрель!S16+май!S16+июнь!S16+июль!S16+август!S16+сентябрь!S16+октябрь!S16+ноябрь!S16+декабрь!S16</f>
        <v>0</v>
      </c>
      <c r="W16" s="36">
        <f>январь!T16+февраль!T16+март!T16+апрель!T16+май!T16+июнь!T16+июль!T16+август!T16+сентябрь!T16+октябрь!T16+ноябрь!T16+декабрь!T16</f>
        <v>0</v>
      </c>
      <c r="X16" s="36">
        <f>январь!U16+февраль!U16+март!U16+апрель!U16+май!U16+июнь!U16+июль!U16+август!U16+сентябрь!U16+октябрь!U16+ноябрь!U16+декабрь!U16</f>
        <v>0</v>
      </c>
      <c r="Y16" s="36">
        <f>январь!V16+февраль!V16+март!V16+апрель!V16+май!V16+июнь!V16+июль!V16+август!V16+сентябрь!V16+октябрь!V16+ноябрь!V16+декабрь!V16</f>
        <v>0</v>
      </c>
      <c r="Z16" s="36">
        <f>январь!W16+февраль!W16+март!W16+апрель!W16+май!W16+июнь!W16+июль!W16+август!W16+сентябрь!W16+октябрь!W16+ноябрь!W16+декабрь!W16</f>
        <v>0</v>
      </c>
      <c r="AA16" s="36">
        <f>январь!X16+февраль!X16+март!X16+апрель!X16+май!X16+июнь!X16+июль!X16+август!X16+сентябрь!X16+октябрь!X16+ноябрь!X16+декабрь!X16</f>
        <v>0</v>
      </c>
      <c r="AB16" s="29">
        <f>январь!Y16+февраль!Y16+март!Y16+апрель!Y16+май!Y16+июнь!Y16+июль!Y16+август!Y16+сентябрь!Y16+октябрь!Y16+ноябрь!Y16+декабрь!Y16</f>
        <v>0</v>
      </c>
      <c r="AC16" s="36">
        <f>январь!Z16+февраль!Z16+март!Z16+апрель!Z16+май!Z16+июнь!Z16+июль!Z16+август!Z16+сентябрь!Z16+октябрь!Z16+ноябрь!Z16+декабрь!Z16</f>
        <v>0</v>
      </c>
      <c r="AD16" s="66" t="str">
        <f>CONCATENATE(январь!AA16,$BZ$1,февраль!AA16,$BZ$1,март!AA16,$BZ$1,апрель!AA16,$BZ$1,май!AA16,$BZ$1,июнь!AA16,$BZ$1,июль!AA16,$BZ$1,август!AA16,$BZ$1,сентябрь!AA16,$BZ$1,октябрь!AA16,$BZ$1,ноябрь!AA16,$BZ$1,декабрь!AA16)</f>
        <v xml:space="preserve">           </v>
      </c>
      <c r="AE16" s="36">
        <f>январь!AB16+февраль!AB16+март!AB16+апрель!AB16+май!AB16+июнь!AB16+июль!AB16+август!AB16+сентябрь!AB16+октябрь!AB16+ноябрь!AB16+декабрь!AB16</f>
        <v>0</v>
      </c>
      <c r="AF16" s="36">
        <f>январь!AC16+февраль!AC16+март!AC16+апрель!AC16+май!AC16+июнь!AC16+июль!AC16+август!AC16+сентябрь!AC16+октябрь!AC16+ноябрь!AC16+декабрь!AC16</f>
        <v>0</v>
      </c>
      <c r="AG16" s="36">
        <f>январь!AD16+февраль!AD16+март!AD16+апрель!AD16+май!AD16+июнь!AD16+июль!AD16+август!AD16+сентябрь!AD16+октябрь!AD16+ноябрь!AD16+декабрь!AD16</f>
        <v>0</v>
      </c>
      <c r="AH16" s="36">
        <f>январь!AE16+февраль!AE16+март!AE16+апрель!AE16+май!AE16+июнь!AE16+июль!AE16+август!AE16+сентябрь!AE16+октябрь!AE16+ноябрь!AE16+декабрь!AE16</f>
        <v>0</v>
      </c>
      <c r="AI16" s="36">
        <f>январь!AF16+февраль!AF16+март!AF16+апрель!AF16+май!AF16+июнь!AF16+июль!AF16+август!AF16+сентябрь!AF16+октябрь!AF16+ноябрь!AF16+декабрь!AF16</f>
        <v>1E-3</v>
      </c>
      <c r="AJ16" s="36">
        <f>январь!AG16+февраль!AG16+март!AG16+апрель!AG16+май!AG16+июнь!AG16+июль!AG16+август!AG16+сентябрь!AG16+октябрь!AG16+ноябрь!AG16+декабрь!AG16</f>
        <v>0.61599999999999999</v>
      </c>
      <c r="AK16" s="29">
        <f>январь!AH16+февраль!AH16+март!AH16+апрель!AH16+май!AH16+июнь!AH16+июль!AH16+август!AH16+сентябрь!AH16+октябрь!AH16+ноябрь!AH16+декабрь!AH16</f>
        <v>0</v>
      </c>
      <c r="AL16" s="36">
        <f>январь!AI16+февраль!AI16+март!AI16+апрель!AI16+май!AI16+июнь!AI16+июль!AI16+август!AI16+сентябрь!AI16+октябрь!AI16+ноябрь!AI16+декабрь!AI16</f>
        <v>0</v>
      </c>
      <c r="AM16" s="29">
        <f>январь!AJ16+февраль!AJ16+март!AJ16+апрель!AJ16+май!AJ16+июнь!AJ16+июль!AJ16+август!AJ16+сентябрь!AJ16+октябрь!AJ16+ноябрь!AJ16+декабрь!AJ16</f>
        <v>0</v>
      </c>
      <c r="AN16" s="36">
        <f>январь!AK16+февраль!AK16+март!AK16+апрель!AK16+май!AK16+июнь!AK16+июль!AK16+август!AK16+сентябрь!AK16+октябрь!AK16+ноябрь!AK16+декабрь!AK16</f>
        <v>0</v>
      </c>
      <c r="AO16" s="36">
        <f>январь!AL16+февраль!AL16+март!AL16+апрель!AL16+май!AL16+июнь!AL16+июль!AL16+август!AL16+сентябрь!AL16+октябрь!AL16+ноябрь!AL16+декабрь!AL16</f>
        <v>0</v>
      </c>
      <c r="AP16" s="36">
        <f>январь!AM16+февраль!AM16+март!AM16+апрель!AM16+май!AM16+июнь!AM16+июль!AM16+август!AM16+сентябрь!AM16+октябрь!AM16+ноябрь!AM16+декабрь!AM16</f>
        <v>0</v>
      </c>
      <c r="AQ16" s="29">
        <f>январь!AN16+февраль!AN16+март!AN16+апрель!AN16+май!AN16+июнь!AN16+июль!AN16+август!AN16+сентябрь!AN16+октябрь!AN16+ноябрь!AN16+декабрь!AN16</f>
        <v>0</v>
      </c>
      <c r="AR16" s="36">
        <f>январь!AO16+февраль!AO16+март!AO16+апрель!AO16+май!AO16+июнь!AO16+июль!AO16+август!AO16+сентябрь!AO16+октябрь!AO16+ноябрь!AO16+декабрь!AO16</f>
        <v>0</v>
      </c>
      <c r="AS16" s="29">
        <f>январь!AP16+февраль!AP16+март!AP16+апрель!AP16+май!AP16+июнь!AP16+июль!AP16+август!AP16+сентябрь!AP16+октябрь!AP16+ноябрь!AP16+декабрь!AP16</f>
        <v>0</v>
      </c>
      <c r="AT16" s="36">
        <f>январь!AQ16+февраль!AQ16+март!AQ16+апрель!AQ16+май!AQ16+июнь!AQ16+июль!AQ16+август!AQ16+сентябрь!AQ16+октябрь!AQ16+ноябрь!AQ16+декабрь!AQ16</f>
        <v>0</v>
      </c>
      <c r="AU16" s="29">
        <f>январь!AR16+февраль!AR16+март!AR16+апрель!AR16+май!AR16+июнь!AR16+июль!AR16+август!AR16+сентябрь!AR16+октябрь!AR16+ноябрь!AR16+декабрь!AR16</f>
        <v>0</v>
      </c>
      <c r="AV16" s="36">
        <f>январь!AS16+февраль!AS16+март!AS16+апрель!AS16+май!AS16+июнь!AS16+июль!AS16+август!AS16+сентябрь!AS16+октябрь!AS16+ноябрь!AS16+декабрь!AS16</f>
        <v>0</v>
      </c>
      <c r="AW16" s="36">
        <f>январь!AT16+февраль!AT16+март!AT16+апрель!AT16+май!AT16+июнь!AT16+июль!AT16+август!AT16+сентябрь!AT16+октябрь!AT16+ноябрь!AT16+декабрь!AT16</f>
        <v>0</v>
      </c>
      <c r="AX16" s="36">
        <f>январь!AU16+февраль!AU16+март!AU16+апрель!AU16+май!AU16+июнь!AU16+июль!AU16+август!AU16+сентябрь!AU16+октябрь!AU16+ноябрь!AU16+декабрь!AU16</f>
        <v>0</v>
      </c>
      <c r="AY16" s="29">
        <f>январь!AV16+февраль!AV16+март!AV16+апрель!AV16+май!AV16+июнь!AV16+июль!AV16+август!AV16+сентябрь!AV16+октябрь!AV16+ноябрь!AV16+декабрь!AV16</f>
        <v>0</v>
      </c>
      <c r="AZ16" s="36">
        <f>январь!AW16+февраль!AW16+март!AW16+апрель!AW16+май!AW16+июнь!AW16+июль!AW16+август!AW16+сентябрь!AW16+октябрь!AW16+ноябрь!AW16+декабрь!AW16</f>
        <v>0</v>
      </c>
      <c r="BA16" s="36">
        <f>январь!AX16+февраль!AX16+март!AX16+апрель!AX16+май!AX16+июнь!AX16+июль!AX16+август!AX16+сентябрь!AX16+октябрь!AX16+ноябрь!AX16+декабрь!AX16</f>
        <v>0</v>
      </c>
      <c r="BB16" s="36">
        <f>январь!AY16+февраль!AY16+март!AY16+апрель!AY16+май!AY16+июнь!AY16+июль!AY16+август!AY16+сентябрь!AY16+октябрь!AY16+ноябрь!AY16+декабрь!AY16</f>
        <v>0</v>
      </c>
      <c r="BC16" s="29">
        <f>январь!AZ16+февраль!AZ16+март!AZ16+апрель!AZ16+май!AZ16+июнь!AZ16+июль!AZ16+август!AZ16+сентябрь!AZ16+октябрь!AZ16+ноябрь!AZ16+декабрь!AZ16</f>
        <v>0</v>
      </c>
      <c r="BD16" s="36">
        <f>январь!BA16+февраль!BA16+март!BA16+апрель!BA16+май!BA16+июнь!BA16+июль!BA16+август!BA16+сентябрь!BA16+октябрь!BA16+ноябрь!BA16+декабрь!BA16</f>
        <v>0</v>
      </c>
      <c r="BE16" s="36">
        <f>январь!BB16+февраль!BB16+март!BB16+апрель!BB16+май!BB16+июнь!BB16+июль!BB16+август!BB16+сентябрь!BB16+октябрь!BB16+ноябрь!BB16+декабрь!BB16</f>
        <v>0</v>
      </c>
      <c r="BF16" s="36">
        <f>январь!BC16+февраль!BC16+март!BC16+апрель!BC16+май!BC16+июнь!BC16+июль!BC16+август!BC16+сентябрь!BC16+октябрь!BC16+ноябрь!BC16+декабрь!BC16</f>
        <v>0</v>
      </c>
      <c r="BG16" s="36">
        <f>январь!BD16+февраль!BD16+март!BD16+апрель!BD16+май!BD16+июнь!BD16+июль!BD16+август!BD16+сентябрь!BD16+октябрь!BD16+ноябрь!BD16+декабрь!BD16</f>
        <v>0</v>
      </c>
      <c r="BH16" s="36">
        <f>январь!BE16+февраль!BE16+март!BE16+апрель!BE16+май!BE16+июнь!BE16+июль!BE16+август!BE16+сентябрь!BE16+октябрь!BE16+ноябрь!BE16+декабрь!BE16</f>
        <v>0</v>
      </c>
      <c r="BI16" s="36">
        <f>январь!BF16+февраль!BF16+март!BF16+апрель!BF16+май!BF16+июнь!BF16+июль!BF16+август!BF16+сентябрь!BF16+октябрь!BF16+ноябрь!BF16+декабрь!BF16</f>
        <v>0</v>
      </c>
      <c r="BJ16" s="36">
        <f>январь!BG16+февраль!BG16+март!BG16+апрель!BG16+май!BG16+июнь!BG16+июль!BG16+август!BG16+сентябрь!BG16+октябрь!BG16+ноябрь!BG16+декабрь!BG16</f>
        <v>0</v>
      </c>
      <c r="BK16" s="36">
        <f>январь!BH16+февраль!BH16+март!BH16+апрель!BH16+май!BH16+июнь!BH16+июль!BH16+август!BH16+сентябрь!BH16+октябрь!BH16+ноябрь!BH16+декабрь!BH16</f>
        <v>0</v>
      </c>
      <c r="BL16" s="36">
        <f>январь!BI16+февраль!BI16+март!BI16+апрель!BI16+май!BI16+июнь!BI16+июль!BI16+август!BI16+сентябрь!BI16+октябрь!BI16+ноябрь!BI16+декабрь!BI16</f>
        <v>0</v>
      </c>
      <c r="BM16" s="29">
        <f>январь!BJ16+февраль!BJ16+март!BJ16+апрель!BJ16+май!BJ16+июнь!BJ16+июль!BJ16+август!BJ16+сентябрь!BJ16+октябрь!BJ16+ноябрь!BJ16+декабрь!BJ16</f>
        <v>0</v>
      </c>
      <c r="BN16" s="36">
        <f>январь!BK16+февраль!BK16+март!BK16+апрель!BK16+май!BK16+июнь!BK16+июль!BK16+август!BK16+сентябрь!BK16+октябрь!BK16+ноябрь!BK16+декабрь!BK16</f>
        <v>0</v>
      </c>
      <c r="BO16" s="29">
        <f>январь!BL16+февраль!BL16+март!BL16+апрель!BL16+май!BL16+июнь!BL16+июль!BL16+август!BL16+сентябрь!BL16+октябрь!BL16+ноябрь!BL16+декабрь!BL16</f>
        <v>0</v>
      </c>
      <c r="BP16" s="36">
        <f>январь!BM16+февраль!BM16+март!BM16+апрель!BM16+май!BM16+июнь!BM16+июль!BM16+август!BM16+сентябрь!BM16+октябрь!BM16+ноябрь!BM16+декабрь!BM16</f>
        <v>0</v>
      </c>
      <c r="BQ16" s="36">
        <f>январь!BN16+февраль!BN16+март!BN16+апрель!BN16+май!BN16+июнь!BN16+июль!BN16+август!BN16+сентябрь!BN16+октябрь!BN16+ноябрь!BN16+декабрь!BN16</f>
        <v>7.0000000000000001E-3</v>
      </c>
      <c r="BR16" s="36">
        <f>январь!BO16+февраль!BO16+март!BO16+апрель!BO16+май!BO16+июнь!BO16+июль!BO16+август!BO16+сентябрь!BO16+октябрь!BO16+ноябрь!BO16+декабрь!BO16</f>
        <v>13.515000000000001</v>
      </c>
      <c r="BS16" s="29">
        <f>январь!BP16+февраль!BP16+март!BP16+апрель!BP16+май!BP16+июнь!BP16+июль!BP16+август!BP16+сентябрь!BP16+октябрь!BP16+ноябрь!BP16+декабрь!BP16</f>
        <v>3</v>
      </c>
      <c r="BT16" s="36">
        <f>январь!BQ16+февраль!BQ16+март!BQ16+апрель!BQ16+май!BQ16+июнь!BQ16+июль!BQ16+август!BQ16+сентябрь!BQ16+октябрь!BQ16+ноябрь!BQ16+декабрь!BQ16</f>
        <v>9.6660000000000004</v>
      </c>
      <c r="BU16" s="29">
        <f>январь!BR16+февраль!BR16+март!BR16+апрель!BR16+май!BR16+июнь!BR16+июль!BR16+август!BR16+сентябрь!BR16+октябрь!BR16+ноябрь!BR16+декабрь!BR16</f>
        <v>0</v>
      </c>
      <c r="BV16" s="36">
        <f>январь!BS16+февраль!BS16+март!BS16+апрель!BS16+май!BS16+июнь!BS16+июль!BS16+август!BS16+сентябрь!BS16+октябрь!BS16+ноябрь!BS16+декабрь!BS16</f>
        <v>0</v>
      </c>
      <c r="BW16" s="36">
        <f>январь!BT16+февраль!BT16+март!BT16+апрель!BT16+май!BT16+июнь!BT16+июль!BT16+август!BT16+сентябрь!BT16+октябрь!BT16+ноябрь!BT16+декабрь!BT16</f>
        <v>0</v>
      </c>
      <c r="BX16" s="36">
        <f>январь!BU16+февраль!BU16+март!BU16+апрель!BU16+май!BU16+июнь!BU16+июль!BU16+август!BU16+сентябрь!BU16+октябрь!BU16+ноябрь!BU16+декабрь!BU16</f>
        <v>0</v>
      </c>
      <c r="BY16" s="36">
        <f>январь!BV16+февраль!BV16+март!BV16+апрель!BV16+май!BV16+июнь!BV16+июль!BV16+август!BV16+сентябрь!BV16+октябрь!BV16+ноябрь!BV16+декабрь!BV16</f>
        <v>0</v>
      </c>
      <c r="BZ16" s="77">
        <v>1</v>
      </c>
    </row>
    <row r="17" spans="1:78" x14ac:dyDescent="0.25">
      <c r="A17" s="16">
        <v>15</v>
      </c>
      <c r="B17" s="16">
        <v>3</v>
      </c>
      <c r="C17" s="37" t="s">
        <v>482</v>
      </c>
      <c r="D17" s="51">
        <v>121.68188148792269</v>
      </c>
      <c r="E17" s="25">
        <v>-65.846035999999998</v>
      </c>
      <c r="F17" s="26">
        <f t="shared" si="0"/>
        <v>-543.45615451207732</v>
      </c>
      <c r="G17" s="26">
        <f t="shared" si="1"/>
        <v>-477.61011851207735</v>
      </c>
      <c r="H17" s="26">
        <f t="shared" si="2"/>
        <v>599.29200000000003</v>
      </c>
      <c r="I17" s="36">
        <f>январь!F17+февраль!F17+март!F17+апрель!F17+май!F17+июнь!F17+июль!F17+август!F17+сентябрь!F17+октябрь!F17+ноябрь!F17+декабрь!F17</f>
        <v>0</v>
      </c>
      <c r="J17" s="36">
        <f>январь!G17+февраль!G17+март!G17+апрель!G17+май!G17+июнь!G17+июль!G17+август!G17+сентябрь!G17+октябрь!G17+ноябрь!G17+декабрь!G17</f>
        <v>0</v>
      </c>
      <c r="K17" s="36">
        <f>январь!H17+февраль!H17+март!H17+апрель!H17+май!H17+июнь!H17+июль!H17+август!H17+сентябрь!H17+октябрь!H17+ноябрь!H17+декабрь!H17</f>
        <v>0</v>
      </c>
      <c r="L17" s="27">
        <f>январь!I17+февраль!I17+март!I17+апрель!I17+май!I17+июнь!I17+июль!I17+август!I17+сентябрь!I17+октябрь!I17+ноябрь!I17+декабрь!I17</f>
        <v>0</v>
      </c>
      <c r="M17" s="36">
        <f>январь!J17+февраль!J17+март!J17+апрель!J17+май!J17+июнь!J17+июль!J17+август!J17+сентябрь!J17+октябрь!J17+ноябрь!J17+декабрь!J17</f>
        <v>0</v>
      </c>
      <c r="N17" s="36">
        <f>январь!K17+февраль!K17+март!K17+апрель!K17+май!K17+июнь!K17+июль!K17+август!K17+сентябрь!K17+октябрь!K17+ноябрь!K17+декабрь!K17</f>
        <v>0</v>
      </c>
      <c r="O17" s="36">
        <f>январь!L17+февраль!L17+март!L17+апрель!L17+май!L17+июнь!L17+июль!L17+август!L17+сентябрь!L17+октябрь!L17+ноябрь!L17+декабрь!L17</f>
        <v>0</v>
      </c>
      <c r="P17" s="36">
        <f>январь!M17+февраль!M17+март!M17+апрель!M17+май!M17+июнь!M17+июль!M17+август!M17+сентябрь!M17+октябрь!M17+ноябрь!M17+декабрь!M17</f>
        <v>0</v>
      </c>
      <c r="Q17" s="36">
        <f>январь!N17+февраль!N17+март!N17+апрель!N17+май!N17+июнь!N17+июль!N17+август!N17+сентябрь!N17+октябрь!N17+ноябрь!N17+декабрь!N17</f>
        <v>0</v>
      </c>
      <c r="R17" s="29">
        <f>январь!O17+февраль!O17+март!O17+апрель!O17+май!O17+июнь!O17+июль!O17+август!O17+сентябрь!O17+октябрь!O17+ноябрь!O17+декабрь!O17</f>
        <v>0</v>
      </c>
      <c r="S17" s="36">
        <f>январь!P17+февраль!P17+март!P17+апрель!P17+май!P17+июнь!P17+июль!P17+август!P17+сентябрь!P17+октябрь!P17+ноябрь!P17+декабрь!P17</f>
        <v>0</v>
      </c>
      <c r="T17" s="29">
        <f>январь!Q17+февраль!Q17+март!Q17+апрель!Q17+май!Q17+июнь!Q17+июль!Q17+август!Q17+сентябрь!Q17+октябрь!Q17+ноябрь!Q17+декабрь!Q17</f>
        <v>0</v>
      </c>
      <c r="U17" s="36">
        <f>январь!R17+февраль!R17+март!R17+апрель!R17+май!R17+июнь!R17+июль!R17+август!R17+сентябрь!R17+октябрь!R17+ноябрь!R17+декабрь!R17</f>
        <v>0</v>
      </c>
      <c r="V17" s="36">
        <f>январь!S17+февраль!S17+март!S17+апрель!S17+май!S17+июнь!S17+июль!S17+август!S17+сентябрь!S17+октябрь!S17+ноябрь!S17+декабрь!S17</f>
        <v>0</v>
      </c>
      <c r="W17" s="36">
        <f>январь!T17+февраль!T17+март!T17+апрель!T17+май!T17+июнь!T17+июль!T17+август!T17+сентябрь!T17+октябрь!T17+ноябрь!T17+декабрь!T17</f>
        <v>0</v>
      </c>
      <c r="X17" s="36">
        <f>январь!U17+февраль!U17+март!U17+апрель!U17+май!U17+июнь!U17+июль!U17+август!U17+сентябрь!U17+октябрь!U17+ноябрь!U17+декабрь!U17</f>
        <v>0</v>
      </c>
      <c r="Y17" s="36">
        <f>январь!V17+февраль!V17+март!V17+апрель!V17+май!V17+июнь!V17+июль!V17+август!V17+сентябрь!V17+октябрь!V17+ноябрь!V17+декабрь!V17</f>
        <v>0</v>
      </c>
      <c r="Z17" s="36">
        <f>январь!W17+февраль!W17+март!W17+апрель!W17+май!W17+июнь!W17+июль!W17+август!W17+сентябрь!W17+октябрь!W17+ноябрь!W17+декабрь!W17</f>
        <v>0</v>
      </c>
      <c r="AA17" s="36">
        <f>январь!X17+февраль!X17+март!X17+апрель!X17+май!X17+июнь!X17+июль!X17+август!X17+сентябрь!X17+октябрь!X17+ноябрь!X17+декабрь!X17</f>
        <v>0</v>
      </c>
      <c r="AB17" s="29">
        <f>январь!Y17+февраль!Y17+март!Y17+апрель!Y17+май!Y17+июнь!Y17+июль!Y17+август!Y17+сентябрь!Y17+октябрь!Y17+ноябрь!Y17+декабрь!Y17</f>
        <v>0</v>
      </c>
      <c r="AC17" s="36">
        <f>январь!Z17+февраль!Z17+март!Z17+апрель!Z17+май!Z17+июнь!Z17+июль!Z17+август!Z17+сентябрь!Z17+октябрь!Z17+ноябрь!Z17+декабрь!Z17</f>
        <v>0</v>
      </c>
      <c r="AD17" s="66" t="str">
        <f>CONCATENATE(январь!AA17,$BZ$1,февраль!AA17,$BZ$1,март!AA17,$BZ$1,апрель!AA17,$BZ$1,май!AA17,$BZ$1,июнь!AA17,$BZ$1,июль!AA17,$BZ$1,август!AA17,$BZ$1,сентябрь!AA17,$BZ$1,октябрь!AA17,$BZ$1,ноябрь!AA17,$BZ$1,декабрь!AA17)</f>
        <v xml:space="preserve">           </v>
      </c>
      <c r="AE17" s="36">
        <f>январь!AB17+февраль!AB17+март!AB17+апрель!AB17+май!AB17+июнь!AB17+июль!AB17+август!AB17+сентябрь!AB17+октябрь!AB17+ноябрь!AB17+декабрь!AB17</f>
        <v>0</v>
      </c>
      <c r="AF17" s="36">
        <f>январь!AC17+февраль!AC17+март!AC17+апрель!AC17+май!AC17+июнь!AC17+июль!AC17+август!AC17+сентябрь!AC17+октябрь!AC17+ноябрь!AC17+декабрь!AC17</f>
        <v>0</v>
      </c>
      <c r="AG17" s="36">
        <f>январь!AD17+февраль!AD17+март!AD17+апрель!AD17+май!AD17+июнь!AD17+июль!AD17+август!AD17+сентябрь!AD17+октябрь!AD17+ноябрь!AD17+декабрь!AD17</f>
        <v>0</v>
      </c>
      <c r="AH17" s="36">
        <f>январь!AE17+февраль!AE17+март!AE17+апрель!AE17+май!AE17+июнь!AE17+июль!AE17+август!AE17+сентябрь!AE17+октябрь!AE17+ноябрь!AE17+декабрь!AE17</f>
        <v>0</v>
      </c>
      <c r="AI17" s="36">
        <f>январь!AF17+февраль!AF17+март!AF17+апрель!AF17+май!AF17+июнь!AF17+июль!AF17+август!AF17+сентябрь!AF17+октябрь!AF17+ноябрь!AF17+декабрь!AF17</f>
        <v>0</v>
      </c>
      <c r="AJ17" s="36">
        <f>январь!AG17+февраль!AG17+март!AG17+апрель!AG17+май!AG17+июнь!AG17+июль!AG17+август!AG17+сентябрь!AG17+октябрь!AG17+ноябрь!AG17+декабрь!AG17</f>
        <v>0</v>
      </c>
      <c r="AK17" s="29">
        <f>январь!AH17+февраль!AH17+март!AH17+апрель!AH17+май!AH17+июнь!AH17+июль!AH17+август!AH17+сентябрь!AH17+октябрь!AH17+ноябрь!AH17+декабрь!AH17</f>
        <v>0</v>
      </c>
      <c r="AL17" s="36">
        <f>январь!AI17+февраль!AI17+март!AI17+апрель!AI17+май!AI17+июнь!AI17+июль!AI17+август!AI17+сентябрь!AI17+октябрь!AI17+ноябрь!AI17+декабрь!AI17</f>
        <v>0</v>
      </c>
      <c r="AM17" s="29">
        <f>январь!AJ17+февраль!AJ17+март!AJ17+апрель!AJ17+май!AJ17+июнь!AJ17+июль!AJ17+август!AJ17+сентябрь!AJ17+октябрь!AJ17+ноябрь!AJ17+декабрь!AJ17</f>
        <v>0</v>
      </c>
      <c r="AN17" s="36">
        <f>январь!AK17+февраль!AK17+март!AK17+апрель!AK17+май!AK17+июнь!AK17+июль!AK17+август!AK17+сентябрь!AK17+октябрь!AK17+ноябрь!AK17+декабрь!AK17</f>
        <v>0</v>
      </c>
      <c r="AO17" s="36">
        <f>январь!AL17+февраль!AL17+март!AL17+апрель!AL17+май!AL17+июнь!AL17+июль!AL17+август!AL17+сентябрь!AL17+октябрь!AL17+ноябрь!AL17+декабрь!AL17</f>
        <v>0</v>
      </c>
      <c r="AP17" s="36">
        <f>январь!AM17+февраль!AM17+март!AM17+апрель!AM17+май!AM17+июнь!AM17+июль!AM17+август!AM17+сентябрь!AM17+октябрь!AM17+ноябрь!AM17+декабрь!AM17</f>
        <v>0</v>
      </c>
      <c r="AQ17" s="29">
        <f>январь!AN17+февраль!AN17+март!AN17+апрель!AN17+май!AN17+июнь!AN17+июль!AN17+август!AN17+сентябрь!AN17+октябрь!AN17+ноябрь!AN17+декабрь!AN17</f>
        <v>0</v>
      </c>
      <c r="AR17" s="36">
        <f>январь!AO17+февраль!AO17+март!AO17+апрель!AO17+май!AO17+июнь!AO17+июль!AO17+август!AO17+сентябрь!AO17+октябрь!AO17+ноябрь!AO17+декабрь!AO17</f>
        <v>0</v>
      </c>
      <c r="AS17" s="29">
        <f>январь!AP17+февраль!AP17+март!AP17+апрель!AP17+май!AP17+июнь!AP17+июль!AP17+август!AP17+сентябрь!AP17+октябрь!AP17+ноябрь!AP17+декабрь!AP17</f>
        <v>0</v>
      </c>
      <c r="AT17" s="36">
        <f>январь!AQ17+февраль!AQ17+март!AQ17+апрель!AQ17+май!AQ17+июнь!AQ17+июль!AQ17+август!AQ17+сентябрь!AQ17+октябрь!AQ17+ноябрь!AQ17+декабрь!AQ17</f>
        <v>0</v>
      </c>
      <c r="AU17" s="29">
        <f>январь!AR17+февраль!AR17+март!AR17+апрель!AR17+май!AR17+июнь!AR17+июль!AR17+август!AR17+сентябрь!AR17+октябрь!AR17+ноябрь!AR17+декабрь!AR17</f>
        <v>12</v>
      </c>
      <c r="AV17" s="36">
        <f>январь!AS17+февраль!AS17+март!AS17+апрель!AS17+май!AS17+июнь!AS17+июль!AS17+август!AS17+сентябрь!AS17+октябрь!AS17+ноябрь!AS17+декабрь!AS17</f>
        <v>562.23299999999995</v>
      </c>
      <c r="AW17" s="36">
        <f>январь!AT17+февраль!AT17+март!AT17+апрель!AT17+май!AT17+июнь!AT17+июль!AT17+август!AT17+сентябрь!AT17+октябрь!AT17+ноябрь!AT17+декабрь!AT17</f>
        <v>0</v>
      </c>
      <c r="AX17" s="36">
        <f>январь!AU17+февраль!AU17+март!AU17+апрель!AU17+май!AU17+июнь!AU17+июль!AU17+август!AU17+сентябрь!AU17+октябрь!AU17+ноябрь!AU17+декабрь!AU17</f>
        <v>0</v>
      </c>
      <c r="AY17" s="29">
        <f>январь!AV17+февраль!AV17+март!AV17+апрель!AV17+май!AV17+июнь!AV17+июль!AV17+август!AV17+сентябрь!AV17+октябрь!AV17+ноябрь!AV17+декабрь!AV17</f>
        <v>0</v>
      </c>
      <c r="AZ17" s="36">
        <f>январь!AW17+февраль!AW17+март!AW17+апрель!AW17+май!AW17+июнь!AW17+июль!AW17+август!AW17+сентябрь!AW17+октябрь!AW17+ноябрь!AW17+декабрь!AW17</f>
        <v>0</v>
      </c>
      <c r="BA17" s="36">
        <f>январь!AX17+февраль!AX17+март!AX17+апрель!AX17+май!AX17+июнь!AX17+июль!AX17+август!AX17+сентябрь!AX17+октябрь!AX17+ноябрь!AX17+декабрь!AX17</f>
        <v>0</v>
      </c>
      <c r="BB17" s="36">
        <f>январь!AY17+февраль!AY17+март!AY17+апрель!AY17+май!AY17+июнь!AY17+июль!AY17+август!AY17+сентябрь!AY17+октябрь!AY17+ноябрь!AY17+декабрь!AY17</f>
        <v>0</v>
      </c>
      <c r="BC17" s="29">
        <f>январь!AZ17+февраль!AZ17+март!AZ17+апрель!AZ17+май!AZ17+июнь!AZ17+июль!AZ17+август!AZ17+сентябрь!AZ17+октябрь!AZ17+ноябрь!AZ17+декабрь!AZ17</f>
        <v>0</v>
      </c>
      <c r="BD17" s="36">
        <f>январь!BA17+февраль!BA17+март!BA17+апрель!BA17+май!BA17+июнь!BA17+июль!BA17+август!BA17+сентябрь!BA17+октябрь!BA17+ноябрь!BA17+декабрь!BA17</f>
        <v>0</v>
      </c>
      <c r="BE17" s="36">
        <f>январь!BB17+февраль!BB17+март!BB17+апрель!BB17+май!BB17+июнь!BB17+июль!BB17+август!BB17+сентябрь!BB17+октябрь!BB17+ноябрь!BB17+декабрь!BB17</f>
        <v>0</v>
      </c>
      <c r="BF17" s="36">
        <f>январь!BC17+февраль!BC17+март!BC17+апрель!BC17+май!BC17+июнь!BC17+июль!BC17+август!BC17+сентябрь!BC17+октябрь!BC17+ноябрь!BC17+декабрь!BC17</f>
        <v>0</v>
      </c>
      <c r="BG17" s="36">
        <f>январь!BD17+февраль!BD17+март!BD17+апрель!BD17+май!BD17+июнь!BD17+июль!BD17+август!BD17+сентябрь!BD17+октябрь!BD17+ноябрь!BD17+декабрь!BD17</f>
        <v>0</v>
      </c>
      <c r="BH17" s="36">
        <f>январь!BE17+февраль!BE17+март!BE17+апрель!BE17+май!BE17+июнь!BE17+июль!BE17+август!BE17+сентябрь!BE17+октябрь!BE17+ноябрь!BE17+декабрь!BE17</f>
        <v>0</v>
      </c>
      <c r="BI17" s="36">
        <f>январь!BF17+февраль!BF17+март!BF17+апрель!BF17+май!BF17+июнь!BF17+июль!BF17+август!BF17+сентябрь!BF17+октябрь!BF17+ноябрь!BF17+декабрь!BF17</f>
        <v>0</v>
      </c>
      <c r="BJ17" s="36">
        <f>январь!BG17+февраль!BG17+март!BG17+апрель!BG17+май!BG17+июнь!BG17+июль!BG17+август!BG17+сентябрь!BG17+октябрь!BG17+ноябрь!BG17+декабрь!BG17</f>
        <v>0</v>
      </c>
      <c r="BK17" s="36">
        <f>январь!BH17+февраль!BH17+март!BH17+апрель!BH17+май!BH17+июнь!BH17+июль!BH17+август!BH17+сентябрь!BH17+октябрь!BH17+ноябрь!BH17+декабрь!BH17</f>
        <v>0</v>
      </c>
      <c r="BL17" s="36">
        <f>январь!BI17+февраль!BI17+март!BI17+апрель!BI17+май!BI17+июнь!BI17+июль!BI17+август!BI17+сентябрь!BI17+октябрь!BI17+ноябрь!BI17+декабрь!BI17</f>
        <v>0</v>
      </c>
      <c r="BM17" s="29">
        <f>январь!BJ17+февраль!BJ17+март!BJ17+апрель!BJ17+май!BJ17+июнь!BJ17+июль!BJ17+август!BJ17+сентябрь!BJ17+октябрь!BJ17+ноябрь!BJ17+декабрь!BJ17</f>
        <v>0</v>
      </c>
      <c r="BN17" s="36">
        <f>январь!BK17+февраль!BK17+март!BK17+апрель!BK17+май!BK17+июнь!BK17+июль!BK17+август!BK17+сентябрь!BK17+октябрь!BK17+ноябрь!BK17+декабрь!BK17</f>
        <v>0</v>
      </c>
      <c r="BO17" s="29">
        <f>январь!BL17+февраль!BL17+март!BL17+апрель!BL17+май!BL17+июнь!BL17+июль!BL17+август!BL17+сентябрь!BL17+октябрь!BL17+ноябрь!BL17+декабрь!BL17</f>
        <v>4</v>
      </c>
      <c r="BP17" s="36">
        <f>январь!BM17+февраль!BM17+март!BM17+апрель!BM17+май!BM17+июнь!BM17+июль!BM17+август!BM17+сентябрь!BM17+октябрь!BM17+ноябрь!BM17+декабрь!BM17</f>
        <v>8.4550000000000001</v>
      </c>
      <c r="BQ17" s="36">
        <f>январь!BN17+февраль!BN17+март!BN17+апрель!BN17+май!BN17+июнь!BN17+июль!BN17+август!BN17+сентябрь!BN17+октябрь!BN17+ноябрь!BN17+декабрь!BN17</f>
        <v>0</v>
      </c>
      <c r="BR17" s="36">
        <f>январь!BO17+февраль!BO17+март!BO17+апрель!BO17+май!BO17+июнь!BO17+июль!BO17+август!BO17+сентябрь!BO17+октябрь!BO17+ноябрь!BO17+декабрь!BO17</f>
        <v>0</v>
      </c>
      <c r="BS17" s="29">
        <f>январь!BP17+февраль!BP17+март!BP17+апрель!BP17+май!BP17+июнь!BP17+июль!BP17+август!BP17+сентябрь!BP17+октябрь!BP17+ноябрь!BP17+декабрь!BP17</f>
        <v>23</v>
      </c>
      <c r="BT17" s="36">
        <f>январь!BQ17+февраль!BQ17+март!BQ17+апрель!BQ17+май!BQ17+июнь!BQ17+июль!BQ17+август!BQ17+сентябрь!BQ17+октябрь!BQ17+ноябрь!BQ17+декабрь!BQ17</f>
        <v>23.212</v>
      </c>
      <c r="BU17" s="29">
        <f>январь!BR17+февраль!BR17+март!BR17+апрель!BR17+май!BR17+июнь!BR17+июль!BR17+август!BR17+сентябрь!BR17+октябрь!BR17+ноябрь!BR17+декабрь!BR17</f>
        <v>0</v>
      </c>
      <c r="BV17" s="36">
        <f>январь!BS17+февраль!BS17+март!BS17+апрель!BS17+май!BS17+июнь!BS17+июль!BS17+август!BS17+сентябрь!BS17+октябрь!BS17+ноябрь!BS17+декабрь!BS17</f>
        <v>0</v>
      </c>
      <c r="BW17" s="36">
        <f>январь!BT17+февраль!BT17+март!BT17+апрель!BT17+май!BT17+июнь!BT17+июль!BT17+август!BT17+сентябрь!BT17+октябрь!BT17+ноябрь!BT17+декабрь!BT17</f>
        <v>0</v>
      </c>
      <c r="BX17" s="36">
        <f>январь!BU17+февраль!BU17+март!BU17+апрель!BU17+май!BU17+июнь!BU17+июль!BU17+август!BU17+сентябрь!BU17+октябрь!BU17+ноябрь!BU17+декабрь!BU17</f>
        <v>0</v>
      </c>
      <c r="BY17" s="36">
        <f>январь!BV17+февраль!BV17+март!BV17+апрель!BV17+май!BV17+июнь!BV17+июль!BV17+август!BV17+сентябрь!BV17+октябрь!BV17+ноябрь!BV17+декабрь!BV17</f>
        <v>5.3920000000000003</v>
      </c>
      <c r="BZ17" s="77">
        <v>1</v>
      </c>
    </row>
    <row r="18" spans="1:78" x14ac:dyDescent="0.25">
      <c r="A18" s="16">
        <v>16</v>
      </c>
      <c r="B18" s="16">
        <v>1</v>
      </c>
      <c r="C18" s="37" t="s">
        <v>483</v>
      </c>
      <c r="D18" s="51">
        <v>239.83472324637685</v>
      </c>
      <c r="E18" s="25">
        <v>-42.908394000000001</v>
      </c>
      <c r="F18" s="26">
        <f t="shared" si="0"/>
        <v>191.38132924637685</v>
      </c>
      <c r="G18" s="26">
        <f t="shared" si="1"/>
        <v>234.28972324637687</v>
      </c>
      <c r="H18" s="26">
        <f t="shared" si="2"/>
        <v>5.5449999999999999</v>
      </c>
      <c r="I18" s="36">
        <f>январь!F18+февраль!F18+март!F18+апрель!F18+май!F18+июнь!F18+июль!F18+август!F18+сентябрь!F18+октябрь!F18+ноябрь!F18+декабрь!F18</f>
        <v>0</v>
      </c>
      <c r="J18" s="36">
        <f>январь!G18+февраль!G18+март!G18+апрель!G18+май!G18+июнь!G18+июль!G18+август!G18+сентябрь!G18+октябрь!G18+ноябрь!G18+декабрь!G18</f>
        <v>0</v>
      </c>
      <c r="K18" s="36">
        <f>январь!H18+февраль!H18+март!H18+апрель!H18+май!H18+июнь!H18+июль!H18+август!H18+сентябрь!H18+октябрь!H18+ноябрь!H18+декабрь!H18</f>
        <v>0</v>
      </c>
      <c r="L18" s="27">
        <f>январь!I18+февраль!I18+март!I18+апрель!I18+май!I18+июнь!I18+июль!I18+август!I18+сентябрь!I18+октябрь!I18+ноябрь!I18+декабрь!I18</f>
        <v>0</v>
      </c>
      <c r="M18" s="36">
        <f>январь!J18+февраль!J18+март!J18+апрель!J18+май!J18+июнь!J18+июль!J18+август!J18+сентябрь!J18+октябрь!J18+ноябрь!J18+декабрь!J18</f>
        <v>0</v>
      </c>
      <c r="N18" s="36">
        <f>январь!K18+февраль!K18+март!K18+апрель!K18+май!K18+июнь!K18+июль!K18+август!K18+сентябрь!K18+октябрь!K18+ноябрь!K18+декабрь!K18</f>
        <v>0</v>
      </c>
      <c r="O18" s="36">
        <f>январь!L18+февраль!L18+март!L18+апрель!L18+май!L18+июнь!L18+июль!L18+август!L18+сентябрь!L18+октябрь!L18+ноябрь!L18+декабрь!L18</f>
        <v>0</v>
      </c>
      <c r="P18" s="36">
        <f>январь!M18+февраль!M18+март!M18+апрель!M18+май!M18+июнь!M18+июль!M18+август!M18+сентябрь!M18+октябрь!M18+ноябрь!M18+декабрь!M18</f>
        <v>0</v>
      </c>
      <c r="Q18" s="36">
        <f>январь!N18+февраль!N18+март!N18+апрель!N18+май!N18+июнь!N18+июль!N18+август!N18+сентябрь!N18+октябрь!N18+ноябрь!N18+декабрь!N18</f>
        <v>0</v>
      </c>
      <c r="R18" s="29">
        <f>январь!O18+февраль!O18+март!O18+апрель!O18+май!O18+июнь!O18+июль!O18+август!O18+сентябрь!O18+октябрь!O18+ноябрь!O18+декабрь!O18</f>
        <v>0</v>
      </c>
      <c r="S18" s="36">
        <f>январь!P18+февраль!P18+март!P18+апрель!P18+май!P18+июнь!P18+июль!P18+август!P18+сентябрь!P18+октябрь!P18+ноябрь!P18+декабрь!P18</f>
        <v>0</v>
      </c>
      <c r="T18" s="29">
        <f>январь!Q18+февраль!Q18+март!Q18+апрель!Q18+май!Q18+июнь!Q18+июль!Q18+август!Q18+сентябрь!Q18+октябрь!Q18+ноябрь!Q18+декабрь!Q18</f>
        <v>0</v>
      </c>
      <c r="U18" s="36">
        <f>январь!R18+февраль!R18+март!R18+апрель!R18+май!R18+июнь!R18+июль!R18+август!R18+сентябрь!R18+октябрь!R18+ноябрь!R18+декабрь!R18</f>
        <v>0</v>
      </c>
      <c r="V18" s="36">
        <f>январь!S18+февраль!S18+март!S18+апрель!S18+май!S18+июнь!S18+июль!S18+август!S18+сентябрь!S18+октябрь!S18+ноябрь!S18+декабрь!S18</f>
        <v>0</v>
      </c>
      <c r="W18" s="36">
        <f>январь!T18+февраль!T18+март!T18+апрель!T18+май!T18+июнь!T18+июль!T18+август!T18+сентябрь!T18+октябрь!T18+ноябрь!T18+декабрь!T18</f>
        <v>0</v>
      </c>
      <c r="X18" s="36">
        <f>январь!U18+февраль!U18+март!U18+апрель!U18+май!U18+июнь!U18+июль!U18+август!U18+сентябрь!U18+октябрь!U18+ноябрь!U18+декабрь!U18</f>
        <v>0</v>
      </c>
      <c r="Y18" s="36">
        <f>январь!V18+февраль!V18+март!V18+апрель!V18+май!V18+июнь!V18+июль!V18+август!V18+сентябрь!V18+октябрь!V18+ноябрь!V18+декабрь!V18</f>
        <v>0</v>
      </c>
      <c r="Z18" s="36">
        <f>январь!W18+февраль!W18+март!W18+апрель!W18+май!W18+июнь!W18+июль!W18+август!W18+сентябрь!W18+октябрь!W18+ноябрь!W18+декабрь!W18</f>
        <v>0</v>
      </c>
      <c r="AA18" s="36">
        <f>январь!X18+февраль!X18+март!X18+апрель!X18+май!X18+июнь!X18+июль!X18+август!X18+сентябрь!X18+октябрь!X18+ноябрь!X18+декабрь!X18</f>
        <v>0</v>
      </c>
      <c r="AB18" s="29">
        <f>январь!Y18+февраль!Y18+март!Y18+апрель!Y18+май!Y18+июнь!Y18+июль!Y18+август!Y18+сентябрь!Y18+октябрь!Y18+ноябрь!Y18+декабрь!Y18</f>
        <v>0</v>
      </c>
      <c r="AC18" s="36">
        <f>январь!Z18+февраль!Z18+март!Z18+апрель!Z18+май!Z18+июнь!Z18+июль!Z18+август!Z18+сентябрь!Z18+октябрь!Z18+ноябрь!Z18+декабрь!Z18</f>
        <v>0</v>
      </c>
      <c r="AD18" s="66" t="str">
        <f>CONCATENATE(январь!AA18,$BZ$1,февраль!AA18,$BZ$1,март!AA18,$BZ$1,апрель!AA18,$BZ$1,май!AA18,$BZ$1,июнь!AA18,$BZ$1,июль!AA18,$BZ$1,август!AA18,$BZ$1,сентябрь!AA18,$BZ$1,октябрь!AA18,$BZ$1,ноябрь!AA18,$BZ$1,декабрь!AA18)</f>
        <v xml:space="preserve">           </v>
      </c>
      <c r="AE18" s="36">
        <f>январь!AB18+февраль!AB18+март!AB18+апрель!AB18+май!AB18+июнь!AB18+июль!AB18+август!AB18+сентябрь!AB18+октябрь!AB18+ноябрь!AB18+декабрь!AB18</f>
        <v>0</v>
      </c>
      <c r="AF18" s="36">
        <f>январь!AC18+февраль!AC18+март!AC18+апрель!AC18+май!AC18+июнь!AC18+июль!AC18+август!AC18+сентябрь!AC18+октябрь!AC18+ноябрь!AC18+декабрь!AC18</f>
        <v>0</v>
      </c>
      <c r="AG18" s="36">
        <f>январь!AD18+февраль!AD18+март!AD18+апрель!AD18+май!AD18+июнь!AD18+июль!AD18+август!AD18+сентябрь!AD18+октябрь!AD18+ноябрь!AD18+декабрь!AD18</f>
        <v>0</v>
      </c>
      <c r="AH18" s="36">
        <f>январь!AE18+февраль!AE18+март!AE18+апрель!AE18+май!AE18+июнь!AE18+июль!AE18+август!AE18+сентябрь!AE18+октябрь!AE18+ноябрь!AE18+декабрь!AE18</f>
        <v>0</v>
      </c>
      <c r="AI18" s="36">
        <f>январь!AF18+февраль!AF18+март!AF18+апрель!AF18+май!AF18+июнь!AF18+июль!AF18+август!AF18+сентябрь!AF18+октябрь!AF18+ноябрь!AF18+декабрь!AF18</f>
        <v>0</v>
      </c>
      <c r="AJ18" s="36">
        <f>январь!AG18+февраль!AG18+март!AG18+апрель!AG18+май!AG18+июнь!AG18+июль!AG18+август!AG18+сентябрь!AG18+октябрь!AG18+ноябрь!AG18+декабрь!AG18</f>
        <v>0</v>
      </c>
      <c r="AK18" s="29">
        <f>январь!AH18+февраль!AH18+март!AH18+апрель!AH18+май!AH18+июнь!AH18+июль!AH18+август!AH18+сентябрь!AH18+октябрь!AH18+ноябрь!AH18+декабрь!AH18</f>
        <v>5</v>
      </c>
      <c r="AL18" s="36">
        <f>январь!AI18+февраль!AI18+март!AI18+апрель!AI18+май!AI18+июнь!AI18+июль!AI18+август!AI18+сентябрь!AI18+октябрь!AI18+ноябрь!AI18+декабрь!AI18</f>
        <v>5.5449999999999999</v>
      </c>
      <c r="AM18" s="29">
        <f>январь!AJ18+февраль!AJ18+март!AJ18+апрель!AJ18+май!AJ18+июнь!AJ18+июль!AJ18+август!AJ18+сентябрь!AJ18+октябрь!AJ18+ноябрь!AJ18+декабрь!AJ18</f>
        <v>0</v>
      </c>
      <c r="AN18" s="36">
        <f>январь!AK18+февраль!AK18+март!AK18+апрель!AK18+май!AK18+июнь!AK18+июль!AK18+август!AK18+сентябрь!AK18+октябрь!AK18+ноябрь!AK18+декабрь!AK18</f>
        <v>0</v>
      </c>
      <c r="AO18" s="36">
        <f>январь!AL18+февраль!AL18+март!AL18+апрель!AL18+май!AL18+июнь!AL18+июль!AL18+август!AL18+сентябрь!AL18+октябрь!AL18+ноябрь!AL18+декабрь!AL18</f>
        <v>0</v>
      </c>
      <c r="AP18" s="36">
        <f>январь!AM18+февраль!AM18+март!AM18+апрель!AM18+май!AM18+июнь!AM18+июль!AM18+август!AM18+сентябрь!AM18+октябрь!AM18+ноябрь!AM18+декабрь!AM18</f>
        <v>0</v>
      </c>
      <c r="AQ18" s="29">
        <f>январь!AN18+февраль!AN18+март!AN18+апрель!AN18+май!AN18+июнь!AN18+июль!AN18+август!AN18+сентябрь!AN18+октябрь!AN18+ноябрь!AN18+декабрь!AN18</f>
        <v>0</v>
      </c>
      <c r="AR18" s="36">
        <f>январь!AO18+февраль!AO18+март!AO18+апрель!AO18+май!AO18+июнь!AO18+июль!AO18+август!AO18+сентябрь!AO18+октябрь!AO18+ноябрь!AO18+декабрь!AO18</f>
        <v>0</v>
      </c>
      <c r="AS18" s="29">
        <f>январь!AP18+февраль!AP18+март!AP18+апрель!AP18+май!AP18+июнь!AP18+июль!AP18+август!AP18+сентябрь!AP18+октябрь!AP18+ноябрь!AP18+декабрь!AP18</f>
        <v>0</v>
      </c>
      <c r="AT18" s="36">
        <f>январь!AQ18+февраль!AQ18+март!AQ18+апрель!AQ18+май!AQ18+июнь!AQ18+июль!AQ18+август!AQ18+сентябрь!AQ18+октябрь!AQ18+ноябрь!AQ18+декабрь!AQ18</f>
        <v>0</v>
      </c>
      <c r="AU18" s="29">
        <f>январь!AR18+февраль!AR18+март!AR18+апрель!AR18+май!AR18+июнь!AR18+июль!AR18+август!AR18+сентябрь!AR18+октябрь!AR18+ноябрь!AR18+декабрь!AR18</f>
        <v>0</v>
      </c>
      <c r="AV18" s="36">
        <f>январь!AS18+февраль!AS18+март!AS18+апрель!AS18+май!AS18+июнь!AS18+июль!AS18+август!AS18+сентябрь!AS18+октябрь!AS18+ноябрь!AS18+декабрь!AS18</f>
        <v>0</v>
      </c>
      <c r="AW18" s="36">
        <f>январь!AT18+февраль!AT18+март!AT18+апрель!AT18+май!AT18+июнь!AT18+июль!AT18+август!AT18+сентябрь!AT18+октябрь!AT18+ноябрь!AT18+декабрь!AT18</f>
        <v>0</v>
      </c>
      <c r="AX18" s="36">
        <f>январь!AU18+февраль!AU18+март!AU18+апрель!AU18+май!AU18+июнь!AU18+июль!AU18+август!AU18+сентябрь!AU18+октябрь!AU18+ноябрь!AU18+декабрь!AU18</f>
        <v>0</v>
      </c>
      <c r="AY18" s="29">
        <f>январь!AV18+февраль!AV18+март!AV18+апрель!AV18+май!AV18+июнь!AV18+июль!AV18+август!AV18+сентябрь!AV18+октябрь!AV18+ноябрь!AV18+декабрь!AV18</f>
        <v>0</v>
      </c>
      <c r="AZ18" s="36">
        <f>январь!AW18+февраль!AW18+март!AW18+апрель!AW18+май!AW18+июнь!AW18+июль!AW18+август!AW18+сентябрь!AW18+октябрь!AW18+ноябрь!AW18+декабрь!AW18</f>
        <v>0</v>
      </c>
      <c r="BA18" s="36">
        <f>январь!AX18+февраль!AX18+март!AX18+апрель!AX18+май!AX18+июнь!AX18+июль!AX18+август!AX18+сентябрь!AX18+октябрь!AX18+ноябрь!AX18+декабрь!AX18</f>
        <v>0</v>
      </c>
      <c r="BB18" s="36">
        <f>январь!AY18+февраль!AY18+март!AY18+апрель!AY18+май!AY18+июнь!AY18+июль!AY18+август!AY18+сентябрь!AY18+октябрь!AY18+ноябрь!AY18+декабрь!AY18</f>
        <v>0</v>
      </c>
      <c r="BC18" s="29">
        <f>январь!AZ18+февраль!AZ18+март!AZ18+апрель!AZ18+май!AZ18+июнь!AZ18+июль!AZ18+август!AZ18+сентябрь!AZ18+октябрь!AZ18+ноябрь!AZ18+декабрь!AZ18</f>
        <v>0</v>
      </c>
      <c r="BD18" s="36">
        <f>январь!BA18+февраль!BA18+март!BA18+апрель!BA18+май!BA18+июнь!BA18+июль!BA18+август!BA18+сентябрь!BA18+октябрь!BA18+ноябрь!BA18+декабрь!BA18</f>
        <v>0</v>
      </c>
      <c r="BE18" s="36">
        <f>январь!BB18+февраль!BB18+март!BB18+апрель!BB18+май!BB18+июнь!BB18+июль!BB18+август!BB18+сентябрь!BB18+октябрь!BB18+ноябрь!BB18+декабрь!BB18</f>
        <v>0</v>
      </c>
      <c r="BF18" s="36">
        <f>январь!BC18+февраль!BC18+март!BC18+апрель!BC18+май!BC18+июнь!BC18+июль!BC18+август!BC18+сентябрь!BC18+октябрь!BC18+ноябрь!BC18+декабрь!BC18</f>
        <v>0</v>
      </c>
      <c r="BG18" s="36">
        <f>январь!BD18+февраль!BD18+март!BD18+апрель!BD18+май!BD18+июнь!BD18+июль!BD18+август!BD18+сентябрь!BD18+октябрь!BD18+ноябрь!BD18+декабрь!BD18</f>
        <v>0</v>
      </c>
      <c r="BH18" s="36">
        <f>январь!BE18+февраль!BE18+март!BE18+апрель!BE18+май!BE18+июнь!BE18+июль!BE18+август!BE18+сентябрь!BE18+октябрь!BE18+ноябрь!BE18+декабрь!BE18</f>
        <v>0</v>
      </c>
      <c r="BI18" s="36">
        <f>январь!BF18+февраль!BF18+март!BF18+апрель!BF18+май!BF18+июнь!BF18+июль!BF18+август!BF18+сентябрь!BF18+октябрь!BF18+ноябрь!BF18+декабрь!BF18</f>
        <v>0</v>
      </c>
      <c r="BJ18" s="36">
        <f>январь!BG18+февраль!BG18+март!BG18+апрель!BG18+май!BG18+июнь!BG18+июль!BG18+август!BG18+сентябрь!BG18+октябрь!BG18+ноябрь!BG18+декабрь!BG18</f>
        <v>0</v>
      </c>
      <c r="BK18" s="36">
        <f>январь!BH18+февраль!BH18+март!BH18+апрель!BH18+май!BH18+июнь!BH18+июль!BH18+август!BH18+сентябрь!BH18+октябрь!BH18+ноябрь!BH18+декабрь!BH18</f>
        <v>0</v>
      </c>
      <c r="BL18" s="36">
        <f>январь!BI18+февраль!BI18+март!BI18+апрель!BI18+май!BI18+июнь!BI18+июль!BI18+август!BI18+сентябрь!BI18+октябрь!BI18+ноябрь!BI18+декабрь!BI18</f>
        <v>0</v>
      </c>
      <c r="BM18" s="29">
        <f>январь!BJ18+февраль!BJ18+март!BJ18+апрель!BJ18+май!BJ18+июнь!BJ18+июль!BJ18+август!BJ18+сентябрь!BJ18+октябрь!BJ18+ноябрь!BJ18+декабрь!BJ18</f>
        <v>0</v>
      </c>
      <c r="BN18" s="36">
        <f>январь!BK18+февраль!BK18+март!BK18+апрель!BK18+май!BK18+июнь!BK18+июль!BK18+август!BK18+сентябрь!BK18+октябрь!BK18+ноябрь!BK18+декабрь!BK18</f>
        <v>0</v>
      </c>
      <c r="BO18" s="29">
        <f>январь!BL18+февраль!BL18+март!BL18+апрель!BL18+май!BL18+июнь!BL18+июль!BL18+август!BL18+сентябрь!BL18+октябрь!BL18+ноябрь!BL18+декабрь!BL18</f>
        <v>0</v>
      </c>
      <c r="BP18" s="36">
        <f>январь!BM18+февраль!BM18+март!BM18+апрель!BM18+май!BM18+июнь!BM18+июль!BM18+август!BM18+сентябрь!BM18+октябрь!BM18+ноябрь!BM18+декабрь!BM18</f>
        <v>0</v>
      </c>
      <c r="BQ18" s="36">
        <f>январь!BN18+февраль!BN18+март!BN18+апрель!BN18+май!BN18+июнь!BN18+июль!BN18+август!BN18+сентябрь!BN18+октябрь!BN18+ноябрь!BN18+декабрь!BN18</f>
        <v>0</v>
      </c>
      <c r="BR18" s="36">
        <f>январь!BO18+февраль!BO18+март!BO18+апрель!BO18+май!BO18+июнь!BO18+июль!BO18+август!BO18+сентябрь!BO18+октябрь!BO18+ноябрь!BO18+декабрь!BO18</f>
        <v>0</v>
      </c>
      <c r="BS18" s="29">
        <f>январь!BP18+февраль!BP18+март!BP18+апрель!BP18+май!BP18+июнь!BP18+июль!BP18+август!BP18+сентябрь!BP18+октябрь!BP18+ноябрь!BP18+декабрь!BP18</f>
        <v>0</v>
      </c>
      <c r="BT18" s="36">
        <f>январь!BQ18+февраль!BQ18+март!BQ18+апрель!BQ18+май!BQ18+июнь!BQ18+июль!BQ18+август!BQ18+сентябрь!BQ18+октябрь!BQ18+ноябрь!BQ18+декабрь!BQ18</f>
        <v>0</v>
      </c>
      <c r="BU18" s="29">
        <f>январь!BR18+февраль!BR18+март!BR18+апрель!BR18+май!BR18+июнь!BR18+июль!BR18+август!BR18+сентябрь!BR18+октябрь!BR18+ноябрь!BR18+декабрь!BR18</f>
        <v>0</v>
      </c>
      <c r="BV18" s="36">
        <f>январь!BS18+февраль!BS18+март!BS18+апрель!BS18+май!BS18+июнь!BS18+июль!BS18+август!BS18+сентябрь!BS18+октябрь!BS18+ноябрь!BS18+декабрь!BS18</f>
        <v>0</v>
      </c>
      <c r="BW18" s="36">
        <f>январь!BT18+февраль!BT18+март!BT18+апрель!BT18+май!BT18+июнь!BT18+июль!BT18+август!BT18+сентябрь!BT18+октябрь!BT18+ноябрь!BT18+декабрь!BT18</f>
        <v>0</v>
      </c>
      <c r="BX18" s="36">
        <f>январь!BU18+февраль!BU18+март!BU18+апрель!BU18+май!BU18+июнь!BU18+июль!BU18+август!BU18+сентябрь!BU18+октябрь!BU18+ноябрь!BU18+декабрь!BU18</f>
        <v>0</v>
      </c>
      <c r="BY18" s="36">
        <f>январь!BV18+февраль!BV18+март!BV18+апрель!BV18+май!BV18+июнь!BV18+июль!BV18+август!BV18+сентябрь!BV18+октябрь!BV18+ноябрь!BV18+декабрь!BV18</f>
        <v>0</v>
      </c>
      <c r="BZ18" s="77">
        <v>1</v>
      </c>
    </row>
    <row r="19" spans="1:78" x14ac:dyDescent="0.25">
      <c r="A19" s="16">
        <v>17</v>
      </c>
      <c r="B19" s="16">
        <v>2</v>
      </c>
      <c r="C19" s="37" t="s">
        <v>484</v>
      </c>
      <c r="D19" s="51">
        <v>472.97506689855061</v>
      </c>
      <c r="E19" s="25">
        <v>-221.46480999999994</v>
      </c>
      <c r="F19" s="26">
        <f t="shared" si="0"/>
        <v>213.27525689855065</v>
      </c>
      <c r="G19" s="26">
        <f t="shared" si="1"/>
        <v>434.74006689855059</v>
      </c>
      <c r="H19" s="26">
        <f t="shared" si="2"/>
        <v>38.234999999999999</v>
      </c>
      <c r="I19" s="36">
        <f>январь!F19+февраль!F19+март!F19+апрель!F19+май!F19+июнь!F19+июль!F19+август!F19+сентябрь!F19+октябрь!F19+ноябрь!F19+декабрь!F19</f>
        <v>0</v>
      </c>
      <c r="J19" s="36">
        <f>январь!G19+февраль!G19+март!G19+апрель!G19+май!G19+июнь!G19+июль!G19+август!G19+сентябрь!G19+октябрь!G19+ноябрь!G19+декабрь!G19</f>
        <v>0</v>
      </c>
      <c r="K19" s="36">
        <f>январь!H19+февраль!H19+март!H19+апрель!H19+май!H19+июнь!H19+июль!H19+август!H19+сентябрь!H19+октябрь!H19+ноябрь!H19+декабрь!H19</f>
        <v>0</v>
      </c>
      <c r="L19" s="27">
        <f>январь!I19+февраль!I19+март!I19+апрель!I19+май!I19+июнь!I19+июль!I19+август!I19+сентябрь!I19+октябрь!I19+ноябрь!I19+декабрь!I19</f>
        <v>0</v>
      </c>
      <c r="M19" s="36">
        <f>январь!J19+февраль!J19+март!J19+апрель!J19+май!J19+июнь!J19+июль!J19+август!J19+сентябрь!J19+октябрь!J19+ноябрь!J19+декабрь!J19</f>
        <v>0</v>
      </c>
      <c r="N19" s="36">
        <f>январь!K19+февраль!K19+март!K19+апрель!K19+май!K19+июнь!K19+июль!K19+август!K19+сентябрь!K19+октябрь!K19+ноябрь!K19+декабрь!K19</f>
        <v>0</v>
      </c>
      <c r="O19" s="36">
        <f>январь!L19+февраль!L19+март!L19+апрель!L19+май!L19+июнь!L19+июль!L19+август!L19+сентябрь!L19+октябрь!L19+ноябрь!L19+декабрь!L19</f>
        <v>0</v>
      </c>
      <c r="P19" s="36">
        <f>январь!M19+февраль!M19+март!M19+апрель!M19+май!M19+июнь!M19+июль!M19+август!M19+сентябрь!M19+октябрь!M19+ноябрь!M19+декабрь!M19</f>
        <v>0</v>
      </c>
      <c r="Q19" s="36">
        <f>январь!N19+февраль!N19+март!N19+апрель!N19+май!N19+июнь!N19+июль!N19+август!N19+сентябрь!N19+октябрь!N19+ноябрь!N19+декабрь!N19</f>
        <v>0</v>
      </c>
      <c r="R19" s="29">
        <f>январь!O19+февраль!O19+март!O19+апрель!O19+май!O19+июнь!O19+июль!O19+август!O19+сентябрь!O19+октябрь!O19+ноябрь!O19+декабрь!O19</f>
        <v>0</v>
      </c>
      <c r="S19" s="36">
        <f>январь!P19+февраль!P19+март!P19+апрель!P19+май!P19+июнь!P19+июль!P19+август!P19+сентябрь!P19+октябрь!P19+ноябрь!P19+декабрь!P19</f>
        <v>0</v>
      </c>
      <c r="T19" s="29">
        <f>январь!Q19+февраль!Q19+март!Q19+апрель!Q19+май!Q19+июнь!Q19+июль!Q19+август!Q19+сентябрь!Q19+октябрь!Q19+ноябрь!Q19+декабрь!Q19</f>
        <v>0</v>
      </c>
      <c r="U19" s="36">
        <f>январь!R19+февраль!R19+март!R19+апрель!R19+май!R19+июнь!R19+июль!R19+август!R19+сентябрь!R19+октябрь!R19+ноябрь!R19+декабрь!R19</f>
        <v>0</v>
      </c>
      <c r="V19" s="36">
        <f>январь!S19+февраль!S19+март!S19+апрель!S19+май!S19+июнь!S19+июль!S19+август!S19+сентябрь!S19+октябрь!S19+ноябрь!S19+декабрь!S19</f>
        <v>0</v>
      </c>
      <c r="W19" s="36">
        <f>январь!T19+февраль!T19+март!T19+апрель!T19+май!T19+июнь!T19+июль!T19+август!T19+сентябрь!T19+октябрь!T19+ноябрь!T19+декабрь!T19</f>
        <v>0</v>
      </c>
      <c r="X19" s="36">
        <f>январь!U19+февраль!U19+март!U19+апрель!U19+май!U19+июнь!U19+июль!U19+август!U19+сентябрь!U19+октябрь!U19+ноябрь!U19+декабрь!U19</f>
        <v>0</v>
      </c>
      <c r="Y19" s="36">
        <f>январь!V19+февраль!V19+март!V19+апрель!V19+май!V19+июнь!V19+июль!V19+август!V19+сентябрь!V19+октябрь!V19+ноябрь!V19+декабрь!V19</f>
        <v>0</v>
      </c>
      <c r="Z19" s="36">
        <f>январь!W19+февраль!W19+март!W19+апрель!W19+май!W19+июнь!W19+июль!W19+август!W19+сентябрь!W19+октябрь!W19+ноябрь!W19+декабрь!W19</f>
        <v>0</v>
      </c>
      <c r="AA19" s="36">
        <f>январь!X19+февраль!X19+март!X19+апрель!X19+май!X19+июнь!X19+июль!X19+август!X19+сентябрь!X19+октябрь!X19+ноябрь!X19+декабрь!X19</f>
        <v>0</v>
      </c>
      <c r="AB19" s="29">
        <f>январь!Y19+февраль!Y19+март!Y19+апрель!Y19+май!Y19+июнь!Y19+июль!Y19+август!Y19+сентябрь!Y19+октябрь!Y19+ноябрь!Y19+декабрь!Y19</f>
        <v>0</v>
      </c>
      <c r="AC19" s="36">
        <f>январь!Z19+февраль!Z19+март!Z19+апрель!Z19+май!Z19+июнь!Z19+июль!Z19+август!Z19+сентябрь!Z19+октябрь!Z19+ноябрь!Z19+декабрь!Z19</f>
        <v>0</v>
      </c>
      <c r="AD19" s="66" t="str">
        <f>CONCATENATE(январь!AA19,$BZ$1,февраль!AA19,$BZ$1,март!AA19,$BZ$1,апрель!AA19,$BZ$1,май!AA19,$BZ$1,июнь!AA19,$BZ$1,июль!AA19,$BZ$1,август!AA19,$BZ$1,сентябрь!AA19,$BZ$1,октябрь!AA19,$BZ$1,ноябрь!AA19,$BZ$1,декабрь!AA19)</f>
        <v xml:space="preserve">           </v>
      </c>
      <c r="AE19" s="36">
        <f>январь!AB19+февраль!AB19+март!AB19+апрель!AB19+май!AB19+июнь!AB19+июль!AB19+август!AB19+сентябрь!AB19+октябрь!AB19+ноябрь!AB19+декабрь!AB19</f>
        <v>0</v>
      </c>
      <c r="AF19" s="36">
        <f>январь!AC19+февраль!AC19+март!AC19+апрель!AC19+май!AC19+июнь!AC19+июль!AC19+август!AC19+сентябрь!AC19+октябрь!AC19+ноябрь!AC19+декабрь!AC19</f>
        <v>0</v>
      </c>
      <c r="AG19" s="36">
        <f>январь!AD19+февраль!AD19+март!AD19+апрель!AD19+май!AD19+июнь!AD19+июль!AD19+август!AD19+сентябрь!AD19+октябрь!AD19+ноябрь!AD19+декабрь!AD19</f>
        <v>0</v>
      </c>
      <c r="AH19" s="36">
        <f>январь!AE19+февраль!AE19+март!AE19+апрель!AE19+май!AE19+июнь!AE19+июль!AE19+август!AE19+сентябрь!AE19+октябрь!AE19+ноябрь!AE19+декабрь!AE19</f>
        <v>0</v>
      </c>
      <c r="AI19" s="36">
        <f>январь!AF19+февраль!AF19+март!AF19+апрель!AF19+май!AF19+июнь!AF19+июль!AF19+август!AF19+сентябрь!AF19+октябрь!AF19+ноябрь!AF19+декабрь!AF19</f>
        <v>0</v>
      </c>
      <c r="AJ19" s="36">
        <f>январь!AG19+февраль!AG19+март!AG19+апрель!AG19+май!AG19+июнь!AG19+июль!AG19+август!AG19+сентябрь!AG19+октябрь!AG19+ноябрь!AG19+декабрь!AG19</f>
        <v>0</v>
      </c>
      <c r="AK19" s="29">
        <f>январь!AH19+февраль!AH19+март!AH19+апрель!AH19+май!AH19+июнь!AH19+июль!AH19+август!AH19+сентябрь!AH19+октябрь!AH19+ноябрь!AH19+декабрь!AH19</f>
        <v>0</v>
      </c>
      <c r="AL19" s="36">
        <f>январь!AI19+февраль!AI19+март!AI19+апрель!AI19+май!AI19+июнь!AI19+июль!AI19+август!AI19+сентябрь!AI19+октябрь!AI19+ноябрь!AI19+декабрь!AI19</f>
        <v>0</v>
      </c>
      <c r="AM19" s="29">
        <f>январь!AJ19+февраль!AJ19+март!AJ19+апрель!AJ19+май!AJ19+июнь!AJ19+июль!AJ19+август!AJ19+сентябрь!AJ19+октябрь!AJ19+ноябрь!AJ19+декабрь!AJ19</f>
        <v>0</v>
      </c>
      <c r="AN19" s="36">
        <f>январь!AK19+февраль!AK19+март!AK19+апрель!AK19+май!AK19+июнь!AK19+июль!AK19+август!AK19+сентябрь!AK19+октябрь!AK19+ноябрь!AK19+декабрь!AK19</f>
        <v>0</v>
      </c>
      <c r="AO19" s="36">
        <f>январь!AL19+февраль!AL19+март!AL19+апрель!AL19+май!AL19+июнь!AL19+июль!AL19+август!AL19+сентябрь!AL19+октябрь!AL19+ноябрь!AL19+декабрь!AL19</f>
        <v>0</v>
      </c>
      <c r="AP19" s="36">
        <f>январь!AM19+февраль!AM19+март!AM19+апрель!AM19+май!AM19+июнь!AM19+июль!AM19+август!AM19+сентябрь!AM19+октябрь!AM19+ноябрь!AM19+декабрь!AM19</f>
        <v>0</v>
      </c>
      <c r="AQ19" s="29">
        <f>январь!AN19+февраль!AN19+март!AN19+апрель!AN19+май!AN19+июнь!AN19+июль!AN19+август!AN19+сентябрь!AN19+октябрь!AN19+ноябрь!AN19+декабрь!AN19</f>
        <v>0</v>
      </c>
      <c r="AR19" s="36">
        <f>январь!AO19+февраль!AO19+март!AO19+апрель!AO19+май!AO19+июнь!AO19+июль!AO19+август!AO19+сентябрь!AO19+октябрь!AO19+ноябрь!AO19+декабрь!AO19</f>
        <v>0</v>
      </c>
      <c r="AS19" s="29">
        <f>январь!AP19+февраль!AP19+март!AP19+апрель!AP19+май!AP19+июнь!AP19+июль!AP19+август!AP19+сентябрь!AP19+октябрь!AP19+ноябрь!AP19+декабрь!AP19</f>
        <v>0</v>
      </c>
      <c r="AT19" s="36">
        <f>январь!AQ19+февраль!AQ19+март!AQ19+апрель!AQ19+май!AQ19+июнь!AQ19+июль!AQ19+август!AQ19+сентябрь!AQ19+октябрь!AQ19+ноябрь!AQ19+декабрь!AQ19</f>
        <v>0</v>
      </c>
      <c r="AU19" s="29">
        <f>январь!AR19+февраль!AR19+март!AR19+апрель!AR19+май!AR19+июнь!AR19+июль!AR19+август!AR19+сентябрь!AR19+октябрь!AR19+ноябрь!AR19+декабрь!AR19</f>
        <v>0</v>
      </c>
      <c r="AV19" s="36">
        <f>январь!AS19+февраль!AS19+март!AS19+апрель!AS19+май!AS19+июнь!AS19+июль!AS19+август!AS19+сентябрь!AS19+октябрь!AS19+ноябрь!AS19+декабрь!AS19</f>
        <v>0</v>
      </c>
      <c r="AW19" s="36">
        <f>январь!AT19+февраль!AT19+март!AT19+апрель!AT19+май!AT19+июнь!AT19+июль!AT19+август!AT19+сентябрь!AT19+октябрь!AT19+ноябрь!AT19+декабрь!AT19</f>
        <v>0</v>
      </c>
      <c r="AX19" s="36">
        <f>январь!AU19+февраль!AU19+март!AU19+апрель!AU19+май!AU19+июнь!AU19+июль!AU19+август!AU19+сентябрь!AU19+октябрь!AU19+ноябрь!AU19+декабрь!AU19</f>
        <v>0</v>
      </c>
      <c r="AY19" s="29">
        <f>январь!AV19+февраль!AV19+март!AV19+апрель!AV19+май!AV19+июнь!AV19+июль!AV19+август!AV19+сентябрь!AV19+октябрь!AV19+ноябрь!AV19+декабрь!AV19</f>
        <v>0</v>
      </c>
      <c r="AZ19" s="36">
        <f>январь!AW19+февраль!AW19+март!AW19+апрель!AW19+май!AW19+июнь!AW19+июль!AW19+август!AW19+сентябрь!AW19+октябрь!AW19+ноябрь!AW19+декабрь!AW19</f>
        <v>0</v>
      </c>
      <c r="BA19" s="36">
        <f>январь!AX19+февраль!AX19+март!AX19+апрель!AX19+май!AX19+июнь!AX19+июль!AX19+август!AX19+сентябрь!AX19+октябрь!AX19+ноябрь!AX19+декабрь!AX19</f>
        <v>0</v>
      </c>
      <c r="BB19" s="36">
        <f>январь!AY19+февраль!AY19+март!AY19+апрель!AY19+май!AY19+июнь!AY19+июль!AY19+август!AY19+сентябрь!AY19+октябрь!AY19+ноябрь!AY19+декабрь!AY19</f>
        <v>0</v>
      </c>
      <c r="BC19" s="29">
        <f>январь!AZ19+февраль!AZ19+март!AZ19+апрель!AZ19+май!AZ19+июнь!AZ19+июль!AZ19+август!AZ19+сентябрь!AZ19+октябрь!AZ19+ноябрь!AZ19+декабрь!AZ19</f>
        <v>0</v>
      </c>
      <c r="BD19" s="36">
        <f>январь!BA19+февраль!BA19+март!BA19+апрель!BA19+май!BA19+июнь!BA19+июль!BA19+август!BA19+сентябрь!BA19+октябрь!BA19+ноябрь!BA19+декабрь!BA19</f>
        <v>0</v>
      </c>
      <c r="BE19" s="36">
        <f>январь!BB19+февраль!BB19+март!BB19+апрель!BB19+май!BB19+июнь!BB19+июль!BB19+август!BB19+сентябрь!BB19+октябрь!BB19+ноябрь!BB19+декабрь!BB19</f>
        <v>0</v>
      </c>
      <c r="BF19" s="36">
        <f>январь!BC19+февраль!BC19+март!BC19+апрель!BC19+май!BC19+июнь!BC19+июль!BC19+август!BC19+сентябрь!BC19+октябрь!BC19+ноябрь!BC19+декабрь!BC19</f>
        <v>0</v>
      </c>
      <c r="BG19" s="36">
        <f>январь!BD19+февраль!BD19+март!BD19+апрель!BD19+май!BD19+июнь!BD19+июль!BD19+август!BD19+сентябрь!BD19+октябрь!BD19+ноябрь!BD19+декабрь!BD19</f>
        <v>0</v>
      </c>
      <c r="BH19" s="36">
        <f>январь!BE19+февраль!BE19+март!BE19+апрель!BE19+май!BE19+июнь!BE19+июль!BE19+август!BE19+сентябрь!BE19+октябрь!BE19+ноябрь!BE19+декабрь!BE19</f>
        <v>0</v>
      </c>
      <c r="BI19" s="36">
        <f>январь!BF19+февраль!BF19+март!BF19+апрель!BF19+май!BF19+июнь!BF19+июль!BF19+август!BF19+сентябрь!BF19+октябрь!BF19+ноябрь!BF19+декабрь!BF19</f>
        <v>9.0000000000000011E-3</v>
      </c>
      <c r="BJ19" s="36">
        <f>январь!BG19+февраль!BG19+март!BG19+апрель!BG19+май!BG19+июнь!BG19+июль!BG19+август!BG19+сентябрь!BG19+октябрь!BG19+ноябрь!BG19+декабрь!BG19</f>
        <v>9.7850000000000001</v>
      </c>
      <c r="BK19" s="36">
        <f>январь!BH19+февраль!BH19+март!BH19+апрель!BH19+май!BH19+июнь!BH19+июль!BH19+август!BH19+сентябрь!BH19+октябрь!BH19+ноябрь!BH19+декабрь!BH19</f>
        <v>0</v>
      </c>
      <c r="BL19" s="36">
        <f>январь!BI19+февраль!BI19+март!BI19+апрель!BI19+май!BI19+июнь!BI19+июль!BI19+август!BI19+сентябрь!BI19+октябрь!BI19+ноябрь!BI19+декабрь!BI19</f>
        <v>0</v>
      </c>
      <c r="BM19" s="29">
        <f>январь!BJ19+февраль!BJ19+март!BJ19+апрель!BJ19+май!BJ19+июнь!BJ19+июль!BJ19+август!BJ19+сентябрь!BJ19+октябрь!BJ19+ноябрь!BJ19+декабрь!BJ19</f>
        <v>0</v>
      </c>
      <c r="BN19" s="36">
        <f>январь!BK19+февраль!BK19+март!BK19+апрель!BK19+май!BK19+июнь!BK19+июль!BK19+август!BK19+сентябрь!BK19+октябрь!BK19+ноябрь!BK19+декабрь!BK19</f>
        <v>0</v>
      </c>
      <c r="BO19" s="29">
        <f>январь!BL19+февраль!BL19+март!BL19+апрель!BL19+май!BL19+июнь!BL19+июль!BL19+август!BL19+сентябрь!BL19+октябрь!BL19+ноябрь!BL19+декабрь!BL19</f>
        <v>13</v>
      </c>
      <c r="BP19" s="36">
        <f>январь!BM19+февраль!BM19+март!BM19+апрель!BM19+май!BM19+июнь!BM19+июль!BM19+август!BM19+сентябрь!BM19+октябрь!BM19+ноябрь!BM19+декабрь!BM19</f>
        <v>10.255000000000001</v>
      </c>
      <c r="BQ19" s="36">
        <f>январь!BN19+февраль!BN19+март!BN19+апрель!BN19+май!BN19+июнь!BN19+июль!BN19+август!BN19+сентябрь!BN19+октябрь!BN19+ноябрь!BN19+декабрь!BN19</f>
        <v>0</v>
      </c>
      <c r="BR19" s="36">
        <f>январь!BO19+февраль!BO19+март!BO19+апрель!BO19+май!BO19+июнь!BO19+июль!BO19+август!BO19+сентябрь!BO19+октябрь!BO19+ноябрь!BO19+декабрь!BO19</f>
        <v>0</v>
      </c>
      <c r="BS19" s="29">
        <f>январь!BP19+февраль!BP19+март!BP19+апрель!BP19+май!BP19+июнь!BP19+июль!BP19+август!BP19+сентябрь!BP19+октябрь!BP19+ноябрь!BP19+декабрь!BP19</f>
        <v>16</v>
      </c>
      <c r="BT19" s="36">
        <f>январь!BQ19+февраль!BQ19+март!BQ19+апрель!BQ19+май!BQ19+июнь!BQ19+июль!BQ19+август!BQ19+сентябрь!BQ19+октябрь!BQ19+ноябрь!BQ19+декабрь!BQ19</f>
        <v>18.195</v>
      </c>
      <c r="BU19" s="29">
        <f>январь!BR19+февраль!BR19+март!BR19+апрель!BR19+май!BR19+июнь!BR19+июль!BR19+август!BR19+сентябрь!BR19+октябрь!BR19+ноябрь!BR19+декабрь!BR19</f>
        <v>0</v>
      </c>
      <c r="BV19" s="36">
        <f>январь!BS19+февраль!BS19+март!BS19+апрель!BS19+май!BS19+июнь!BS19+июль!BS19+август!BS19+сентябрь!BS19+октябрь!BS19+ноябрь!BS19+декабрь!BS19</f>
        <v>0</v>
      </c>
      <c r="BW19" s="36">
        <f>январь!BT19+февраль!BT19+март!BT19+апрель!BT19+май!BT19+июнь!BT19+июль!BT19+август!BT19+сентябрь!BT19+октябрь!BT19+ноябрь!BT19+декабрь!BT19</f>
        <v>0</v>
      </c>
      <c r="BX19" s="36">
        <f>январь!BU19+февраль!BU19+март!BU19+апрель!BU19+май!BU19+июнь!BU19+июль!BU19+август!BU19+сентябрь!BU19+октябрь!BU19+ноябрь!BU19+декабрь!BU19</f>
        <v>0</v>
      </c>
      <c r="BY19" s="36">
        <f>январь!BV19+февраль!BV19+март!BV19+апрель!BV19+май!BV19+июнь!BV19+июль!BV19+август!BV19+сентябрь!BV19+октябрь!BV19+ноябрь!BV19+декабрь!BV19</f>
        <v>0</v>
      </c>
      <c r="BZ19" s="77">
        <v>2</v>
      </c>
    </row>
    <row r="20" spans="1:78" x14ac:dyDescent="0.25">
      <c r="A20" s="16">
        <v>18</v>
      </c>
      <c r="B20" s="16">
        <v>2</v>
      </c>
      <c r="C20" s="37" t="s">
        <v>939</v>
      </c>
      <c r="D20" s="51">
        <v>215.17804769082122</v>
      </c>
      <c r="E20" s="25">
        <v>433.37232000000006</v>
      </c>
      <c r="F20" s="26">
        <f t="shared" si="0"/>
        <v>629.23636769082134</v>
      </c>
      <c r="G20" s="26">
        <f t="shared" si="1"/>
        <v>195.86404769082122</v>
      </c>
      <c r="H20" s="26">
        <f t="shared" si="2"/>
        <v>19.314</v>
      </c>
      <c r="I20" s="36">
        <f>январь!F20+февраль!F20+март!F20+апрель!F20+май!F20+июнь!F20+июль!F20+август!F20+сентябрь!F20+октябрь!F20+ноябрь!F20+декабрь!F20</f>
        <v>0</v>
      </c>
      <c r="J20" s="36">
        <f>январь!G20+февраль!G20+март!G20+апрель!G20+май!G20+июнь!G20+июль!G20+август!G20+сентябрь!G20+октябрь!G20+ноябрь!G20+декабрь!G20</f>
        <v>0</v>
      </c>
      <c r="K20" s="36">
        <f>январь!H20+февраль!H20+март!H20+апрель!H20+май!H20+июнь!H20+июль!H20+август!H20+сентябрь!H20+октябрь!H20+ноябрь!H20+декабрь!H20</f>
        <v>0</v>
      </c>
      <c r="L20" s="27">
        <f>январь!I20+февраль!I20+март!I20+апрель!I20+май!I20+июнь!I20+июль!I20+август!I20+сентябрь!I20+октябрь!I20+ноябрь!I20+декабрь!I20</f>
        <v>0</v>
      </c>
      <c r="M20" s="36">
        <f>январь!J20+февраль!J20+март!J20+апрель!J20+май!J20+июнь!J20+июль!J20+август!J20+сентябрь!J20+октябрь!J20+ноябрь!J20+декабрь!J20</f>
        <v>0</v>
      </c>
      <c r="N20" s="36">
        <f>январь!K20+февраль!K20+март!K20+апрель!K20+май!K20+июнь!K20+июль!K20+август!K20+сентябрь!K20+октябрь!K20+ноябрь!K20+декабрь!K20</f>
        <v>0</v>
      </c>
      <c r="O20" s="36">
        <f>январь!L20+февраль!L20+март!L20+апрель!L20+май!L20+июнь!L20+июль!L20+август!L20+сентябрь!L20+октябрь!L20+ноябрь!L20+декабрь!L20</f>
        <v>0</v>
      </c>
      <c r="P20" s="36">
        <f>январь!M20+февраль!M20+март!M20+апрель!M20+май!M20+июнь!M20+июль!M20+август!M20+сентябрь!M20+октябрь!M20+ноябрь!M20+декабрь!M20</f>
        <v>0</v>
      </c>
      <c r="Q20" s="36">
        <f>январь!N20+февраль!N20+март!N20+апрель!N20+май!N20+июнь!N20+июль!N20+август!N20+сентябрь!N20+октябрь!N20+ноябрь!N20+декабрь!N20</f>
        <v>0</v>
      </c>
      <c r="R20" s="29">
        <f>январь!O20+февраль!O20+март!O20+апрель!O20+май!O20+июнь!O20+июль!O20+август!O20+сентябрь!O20+октябрь!O20+ноябрь!O20+декабрь!O20</f>
        <v>0</v>
      </c>
      <c r="S20" s="36">
        <f>январь!P20+февраль!P20+март!P20+апрель!P20+май!P20+июнь!P20+июль!P20+август!P20+сентябрь!P20+октябрь!P20+ноябрь!P20+декабрь!P20</f>
        <v>0</v>
      </c>
      <c r="T20" s="29">
        <f>январь!Q20+февраль!Q20+март!Q20+апрель!Q20+май!Q20+июнь!Q20+июль!Q20+август!Q20+сентябрь!Q20+октябрь!Q20+ноябрь!Q20+декабрь!Q20</f>
        <v>0</v>
      </c>
      <c r="U20" s="36">
        <f>январь!R20+февраль!R20+март!R20+апрель!R20+май!R20+июнь!R20+июль!R20+август!R20+сентябрь!R20+октябрь!R20+ноябрь!R20+декабрь!R20</f>
        <v>0</v>
      </c>
      <c r="V20" s="36">
        <f>январь!S20+февраль!S20+март!S20+апрель!S20+май!S20+июнь!S20+июль!S20+август!S20+сентябрь!S20+октябрь!S20+ноябрь!S20+декабрь!S20</f>
        <v>0</v>
      </c>
      <c r="W20" s="36">
        <f>январь!T20+февраль!T20+март!T20+апрель!T20+май!T20+июнь!T20+июль!T20+август!T20+сентябрь!T20+октябрь!T20+ноябрь!T20+декабрь!T20</f>
        <v>0</v>
      </c>
      <c r="X20" s="36">
        <f>январь!U20+февраль!U20+март!U20+апрель!U20+май!U20+июнь!U20+июль!U20+август!U20+сентябрь!U20+октябрь!U20+ноябрь!U20+декабрь!U20</f>
        <v>8.0000000000000002E-3</v>
      </c>
      <c r="Y20" s="36">
        <f>январь!V20+февраль!V20+март!V20+апрель!V20+май!V20+июнь!V20+июль!V20+август!V20+сентябрь!V20+октябрь!V20+ноябрь!V20+декабрь!V20</f>
        <v>17.411999999999999</v>
      </c>
      <c r="Z20" s="36">
        <f>январь!W20+февраль!W20+март!W20+апрель!W20+май!W20+июнь!W20+июль!W20+август!W20+сентябрь!W20+октябрь!W20+ноябрь!W20+декабрь!W20</f>
        <v>0</v>
      </c>
      <c r="AA20" s="36">
        <f>январь!X20+февраль!X20+март!X20+апрель!X20+май!X20+июнь!X20+июль!X20+август!X20+сентябрь!X20+октябрь!X20+ноябрь!X20+декабрь!X20</f>
        <v>0</v>
      </c>
      <c r="AB20" s="29">
        <f>январь!Y20+февраль!Y20+март!Y20+апрель!Y20+май!Y20+июнь!Y20+июль!Y20+август!Y20+сентябрь!Y20+октябрь!Y20+ноябрь!Y20+декабрь!Y20</f>
        <v>0</v>
      </c>
      <c r="AC20" s="36">
        <f>январь!Z20+февраль!Z20+март!Z20+апрель!Z20+май!Z20+июнь!Z20+июль!Z20+август!Z20+сентябрь!Z20+октябрь!Z20+ноябрь!Z20+декабрь!Z20</f>
        <v>0</v>
      </c>
      <c r="AD20" s="66" t="str">
        <f>CONCATENATE(январь!AA20,$BZ$1,февраль!AA20,$BZ$1,март!AA20,$BZ$1,апрель!AA20,$BZ$1,май!AA20,$BZ$1,июнь!AA20,$BZ$1,июль!AA20,$BZ$1,август!AA20,$BZ$1,сентябрь!AA20,$BZ$1,октябрь!AA20,$BZ$1,ноябрь!AA20,$BZ$1,декабрь!AA20)</f>
        <v xml:space="preserve">           </v>
      </c>
      <c r="AE20" s="36">
        <f>январь!AB20+февраль!AB20+март!AB20+апрель!AB20+май!AB20+июнь!AB20+июль!AB20+август!AB20+сентябрь!AB20+октябрь!AB20+ноябрь!AB20+декабрь!AB20</f>
        <v>0</v>
      </c>
      <c r="AF20" s="36">
        <f>январь!AC20+февраль!AC20+март!AC20+апрель!AC20+май!AC20+июнь!AC20+июль!AC20+август!AC20+сентябрь!AC20+октябрь!AC20+ноябрь!AC20+декабрь!AC20</f>
        <v>0</v>
      </c>
      <c r="AG20" s="36">
        <f>январь!AD20+февраль!AD20+март!AD20+апрель!AD20+май!AD20+июнь!AD20+июль!AD20+август!AD20+сентябрь!AD20+октябрь!AD20+ноябрь!AD20+декабрь!AD20</f>
        <v>0</v>
      </c>
      <c r="AH20" s="36">
        <f>январь!AE20+февраль!AE20+март!AE20+апрель!AE20+май!AE20+июнь!AE20+июль!AE20+август!AE20+сентябрь!AE20+октябрь!AE20+ноябрь!AE20+декабрь!AE20</f>
        <v>0</v>
      </c>
      <c r="AI20" s="36">
        <f>январь!AF20+февраль!AF20+март!AF20+апрель!AF20+май!AF20+июнь!AF20+июль!AF20+август!AF20+сентябрь!AF20+октябрь!AF20+ноябрь!AF20+декабрь!AF20</f>
        <v>0</v>
      </c>
      <c r="AJ20" s="36">
        <f>январь!AG20+февраль!AG20+март!AG20+апрель!AG20+май!AG20+июнь!AG20+июль!AG20+август!AG20+сентябрь!AG20+октябрь!AG20+ноябрь!AG20+декабрь!AG20</f>
        <v>0</v>
      </c>
      <c r="AK20" s="29">
        <f>январь!AH20+февраль!AH20+март!AH20+апрель!AH20+май!AH20+июнь!AH20+июль!AH20+август!AH20+сентябрь!AH20+октябрь!AH20+ноябрь!AH20+декабрь!AH20</f>
        <v>0</v>
      </c>
      <c r="AL20" s="36">
        <f>январь!AI20+февраль!AI20+март!AI20+апрель!AI20+май!AI20+июнь!AI20+июль!AI20+август!AI20+сентябрь!AI20+октябрь!AI20+ноябрь!AI20+декабрь!AI20</f>
        <v>0</v>
      </c>
      <c r="AM20" s="29">
        <f>январь!AJ20+февраль!AJ20+март!AJ20+апрель!AJ20+май!AJ20+июнь!AJ20+июль!AJ20+август!AJ20+сентябрь!AJ20+октябрь!AJ20+ноябрь!AJ20+декабрь!AJ20</f>
        <v>0</v>
      </c>
      <c r="AN20" s="36">
        <f>январь!AK20+февраль!AK20+март!AK20+апрель!AK20+май!AK20+июнь!AK20+июль!AK20+август!AK20+сентябрь!AK20+октябрь!AK20+ноябрь!AK20+декабрь!AK20</f>
        <v>0</v>
      </c>
      <c r="AO20" s="36">
        <f>январь!AL20+февраль!AL20+март!AL20+апрель!AL20+май!AL20+июнь!AL20+июль!AL20+август!AL20+сентябрь!AL20+октябрь!AL20+ноябрь!AL20+декабрь!AL20</f>
        <v>0</v>
      </c>
      <c r="AP20" s="36">
        <f>январь!AM20+февраль!AM20+март!AM20+апрель!AM20+май!AM20+июнь!AM20+июль!AM20+август!AM20+сентябрь!AM20+октябрь!AM20+ноябрь!AM20+декабрь!AM20</f>
        <v>0</v>
      </c>
      <c r="AQ20" s="29">
        <f>январь!AN20+февраль!AN20+март!AN20+апрель!AN20+май!AN20+июнь!AN20+июль!AN20+август!AN20+сентябрь!AN20+октябрь!AN20+ноябрь!AN20+декабрь!AN20</f>
        <v>0</v>
      </c>
      <c r="AR20" s="36">
        <f>январь!AO20+февраль!AO20+март!AO20+апрель!AO20+май!AO20+июнь!AO20+июль!AO20+август!AO20+сентябрь!AO20+октябрь!AO20+ноябрь!AO20+декабрь!AO20</f>
        <v>0</v>
      </c>
      <c r="AS20" s="29">
        <f>январь!AP20+февраль!AP20+март!AP20+апрель!AP20+май!AP20+июнь!AP20+июль!AP20+август!AP20+сентябрь!AP20+октябрь!AP20+ноябрь!AP20+декабрь!AP20</f>
        <v>0</v>
      </c>
      <c r="AT20" s="36">
        <f>январь!AQ20+февраль!AQ20+март!AQ20+апрель!AQ20+май!AQ20+июнь!AQ20+июль!AQ20+август!AQ20+сентябрь!AQ20+октябрь!AQ20+ноябрь!AQ20+декабрь!AQ20</f>
        <v>0</v>
      </c>
      <c r="AU20" s="29">
        <f>январь!AR20+февраль!AR20+март!AR20+апрель!AR20+май!AR20+июнь!AR20+июль!AR20+август!AR20+сентябрь!AR20+октябрь!AR20+ноябрь!AR20+декабрь!AR20</f>
        <v>0</v>
      </c>
      <c r="AV20" s="36">
        <f>январь!AS20+февраль!AS20+март!AS20+апрель!AS20+май!AS20+июнь!AS20+июль!AS20+август!AS20+сентябрь!AS20+октябрь!AS20+ноябрь!AS20+декабрь!AS20</f>
        <v>0</v>
      </c>
      <c r="AW20" s="36">
        <f>январь!AT20+февраль!AT20+март!AT20+апрель!AT20+май!AT20+июнь!AT20+июль!AT20+август!AT20+сентябрь!AT20+октябрь!AT20+ноябрь!AT20+декабрь!AT20</f>
        <v>0</v>
      </c>
      <c r="AX20" s="36">
        <f>январь!AU20+февраль!AU20+март!AU20+апрель!AU20+май!AU20+июнь!AU20+июль!AU20+август!AU20+сентябрь!AU20+октябрь!AU20+ноябрь!AU20+декабрь!AU20</f>
        <v>0</v>
      </c>
      <c r="AY20" s="29">
        <f>январь!AV20+февраль!AV20+март!AV20+апрель!AV20+май!AV20+июнь!AV20+июль!AV20+август!AV20+сентябрь!AV20+октябрь!AV20+ноябрь!AV20+декабрь!AV20</f>
        <v>0</v>
      </c>
      <c r="AZ20" s="36">
        <f>январь!AW20+февраль!AW20+март!AW20+апрель!AW20+май!AW20+июнь!AW20+июль!AW20+август!AW20+сентябрь!AW20+октябрь!AW20+ноябрь!AW20+декабрь!AW20</f>
        <v>0</v>
      </c>
      <c r="BA20" s="36">
        <f>январь!AX20+февраль!AX20+март!AX20+апрель!AX20+май!AX20+июнь!AX20+июль!AX20+август!AX20+сентябрь!AX20+октябрь!AX20+ноябрь!AX20+декабрь!AX20</f>
        <v>0</v>
      </c>
      <c r="BB20" s="36">
        <f>январь!AY20+февраль!AY20+март!AY20+апрель!AY20+май!AY20+июнь!AY20+июль!AY20+август!AY20+сентябрь!AY20+октябрь!AY20+ноябрь!AY20+декабрь!AY20</f>
        <v>0</v>
      </c>
      <c r="BC20" s="29">
        <f>январь!AZ20+февраль!AZ20+март!AZ20+апрель!AZ20+май!AZ20+июнь!AZ20+июль!AZ20+август!AZ20+сентябрь!AZ20+октябрь!AZ20+ноябрь!AZ20+декабрь!AZ20</f>
        <v>0</v>
      </c>
      <c r="BD20" s="36">
        <f>январь!BA20+февраль!BA20+март!BA20+апрель!BA20+май!BA20+июнь!BA20+июль!BA20+август!BA20+сентябрь!BA20+октябрь!BA20+ноябрь!BA20+декабрь!BA20</f>
        <v>0</v>
      </c>
      <c r="BE20" s="36">
        <f>январь!BB20+февраль!BB20+март!BB20+апрель!BB20+май!BB20+июнь!BB20+июль!BB20+август!BB20+сентябрь!BB20+октябрь!BB20+ноябрь!BB20+декабрь!BB20</f>
        <v>0</v>
      </c>
      <c r="BF20" s="36">
        <f>январь!BC20+февраль!BC20+март!BC20+апрель!BC20+май!BC20+июнь!BC20+июль!BC20+август!BC20+сентябрь!BC20+октябрь!BC20+ноябрь!BC20+декабрь!BC20</f>
        <v>0</v>
      </c>
      <c r="BG20" s="36">
        <f>январь!BD20+февраль!BD20+март!BD20+апрель!BD20+май!BD20+июнь!BD20+июль!BD20+август!BD20+сентябрь!BD20+октябрь!BD20+ноябрь!BD20+декабрь!BD20</f>
        <v>0</v>
      </c>
      <c r="BH20" s="36">
        <f>январь!BE20+февраль!BE20+март!BE20+апрель!BE20+май!BE20+июнь!BE20+июль!BE20+август!BE20+сентябрь!BE20+октябрь!BE20+ноябрь!BE20+декабрь!BE20</f>
        <v>0</v>
      </c>
      <c r="BI20" s="36">
        <f>январь!BF20+февраль!BF20+март!BF20+апрель!BF20+май!BF20+июнь!BF20+июль!BF20+август!BF20+сентябрь!BF20+октябрь!BF20+ноябрь!BF20+декабрь!BF20</f>
        <v>0</v>
      </c>
      <c r="BJ20" s="36">
        <f>январь!BG20+февраль!BG20+март!BG20+апрель!BG20+май!BG20+июнь!BG20+июль!BG20+август!BG20+сентябрь!BG20+октябрь!BG20+ноябрь!BG20+декабрь!BG20</f>
        <v>0</v>
      </c>
      <c r="BK20" s="36">
        <f>январь!BH20+февраль!BH20+март!BH20+апрель!BH20+май!BH20+июнь!BH20+июль!BH20+август!BH20+сентябрь!BH20+октябрь!BH20+ноябрь!BH20+декабрь!BH20</f>
        <v>0</v>
      </c>
      <c r="BL20" s="36">
        <f>январь!BI20+февраль!BI20+март!BI20+апрель!BI20+май!BI20+июнь!BI20+июль!BI20+август!BI20+сентябрь!BI20+октябрь!BI20+ноябрь!BI20+декабрь!BI20</f>
        <v>0</v>
      </c>
      <c r="BM20" s="29">
        <f>январь!BJ20+февраль!BJ20+март!BJ20+апрель!BJ20+май!BJ20+июнь!BJ20+июль!BJ20+август!BJ20+сентябрь!BJ20+октябрь!BJ20+ноябрь!BJ20+декабрь!BJ20</f>
        <v>0</v>
      </c>
      <c r="BN20" s="36">
        <f>январь!BK20+февраль!BK20+март!BK20+апрель!BK20+май!BK20+июнь!BK20+июль!BK20+август!BK20+сентябрь!BK20+октябрь!BK20+ноябрь!BK20+декабрь!BK20</f>
        <v>0</v>
      </c>
      <c r="BO20" s="29">
        <f>январь!BL20+февраль!BL20+март!BL20+апрель!BL20+май!BL20+июнь!BL20+июль!BL20+август!BL20+сентябрь!BL20+октябрь!BL20+ноябрь!BL20+декабрь!BL20</f>
        <v>0</v>
      </c>
      <c r="BP20" s="36">
        <f>январь!BM20+февраль!BM20+март!BM20+апрель!BM20+май!BM20+июнь!BM20+июль!BM20+август!BM20+сентябрь!BM20+октябрь!BM20+ноябрь!BM20+декабрь!BM20</f>
        <v>0</v>
      </c>
      <c r="BQ20" s="36">
        <f>январь!BN20+февраль!BN20+март!BN20+апрель!BN20+май!BN20+июнь!BN20+июль!BN20+август!BN20+сентябрь!BN20+октябрь!BN20+ноябрь!BN20+декабрь!BN20</f>
        <v>0</v>
      </c>
      <c r="BR20" s="36">
        <f>январь!BO20+февраль!BO20+март!BO20+апрель!BO20+май!BO20+июнь!BO20+июль!BO20+август!BO20+сентябрь!BO20+октябрь!BO20+ноябрь!BO20+декабрь!BO20</f>
        <v>0</v>
      </c>
      <c r="BS20" s="29">
        <f>январь!BP20+февраль!BP20+март!BP20+апрель!BP20+май!BP20+июнь!BP20+июль!BP20+август!BP20+сентябрь!BP20+октябрь!BP20+ноябрь!BP20+декабрь!BP20</f>
        <v>0</v>
      </c>
      <c r="BT20" s="36">
        <f>январь!BQ20+февраль!BQ20+март!BQ20+апрель!BQ20+май!BQ20+июнь!BQ20+июль!BQ20+август!BQ20+сентябрь!BQ20+октябрь!BQ20+ноябрь!BQ20+декабрь!BQ20</f>
        <v>0</v>
      </c>
      <c r="BU20" s="29">
        <f>январь!BR20+февраль!BR20+март!BR20+апрель!BR20+май!BR20+июнь!BR20+июль!BR20+август!BR20+сентябрь!BR20+октябрь!BR20+ноябрь!BR20+декабрь!BR20</f>
        <v>0</v>
      </c>
      <c r="BV20" s="36">
        <f>январь!BS20+февраль!BS20+март!BS20+апрель!BS20+май!BS20+июнь!BS20+июль!BS20+август!BS20+сентябрь!BS20+октябрь!BS20+ноябрь!BS20+декабрь!BS20</f>
        <v>0</v>
      </c>
      <c r="BW20" s="36">
        <f>январь!BT20+февраль!BT20+март!BT20+апрель!BT20+май!BT20+июнь!BT20+июль!BT20+август!BT20+сентябрь!BT20+октябрь!BT20+ноябрь!BT20+декабрь!BT20</f>
        <v>0</v>
      </c>
      <c r="BX20" s="36">
        <f>январь!BU20+февраль!BU20+март!BU20+апрель!BU20+май!BU20+июнь!BU20+июль!BU20+август!BU20+сентябрь!BU20+октябрь!BU20+ноябрь!BU20+декабрь!BU20</f>
        <v>0</v>
      </c>
      <c r="BY20" s="36">
        <f>январь!BV20+февраль!BV20+март!BV20+апрель!BV20+май!BV20+июнь!BV20+июль!BV20+август!BV20+сентябрь!BV20+октябрь!BV20+ноябрь!BV20+декабрь!BV20</f>
        <v>1.9019999999999999</v>
      </c>
      <c r="BZ20" s="77">
        <v>2</v>
      </c>
    </row>
    <row r="21" spans="1:78" x14ac:dyDescent="0.25">
      <c r="A21" s="16">
        <v>19</v>
      </c>
      <c r="B21" s="16">
        <v>2</v>
      </c>
      <c r="C21" s="37" t="s">
        <v>485</v>
      </c>
      <c r="D21" s="51">
        <v>468.74522088888892</v>
      </c>
      <c r="E21" s="25">
        <v>1056.4823719999999</v>
      </c>
      <c r="F21" s="26">
        <f t="shared" si="0"/>
        <v>1460.5665928888889</v>
      </c>
      <c r="G21" s="26">
        <f t="shared" si="1"/>
        <v>404.08422088888892</v>
      </c>
      <c r="H21" s="26">
        <f t="shared" si="2"/>
        <v>64.661000000000001</v>
      </c>
      <c r="I21" s="36">
        <f>январь!F21+февраль!F21+март!F21+апрель!F21+май!F21+июнь!F21+июль!F21+август!F21+сентябрь!F21+октябрь!F21+ноябрь!F21+декабрь!F21</f>
        <v>0</v>
      </c>
      <c r="J21" s="36">
        <f>январь!G21+февраль!G21+март!G21+апрель!G21+май!G21+июнь!G21+июль!G21+август!G21+сентябрь!G21+октябрь!G21+ноябрь!G21+декабрь!G21</f>
        <v>0</v>
      </c>
      <c r="K21" s="36">
        <f>январь!H21+февраль!H21+март!H21+апрель!H21+май!H21+июнь!H21+июль!H21+август!H21+сентябрь!H21+октябрь!H21+ноябрь!H21+декабрь!H21</f>
        <v>0</v>
      </c>
      <c r="L21" s="27">
        <f>январь!I21+февраль!I21+март!I21+апрель!I21+май!I21+июнь!I21+июль!I21+август!I21+сентябрь!I21+октябрь!I21+ноябрь!I21+декабрь!I21</f>
        <v>0</v>
      </c>
      <c r="M21" s="36">
        <f>январь!J21+февраль!J21+март!J21+апрель!J21+май!J21+июнь!J21+июль!J21+август!J21+сентябрь!J21+октябрь!J21+ноябрь!J21+декабрь!J21</f>
        <v>0</v>
      </c>
      <c r="N21" s="36">
        <f>январь!K21+февраль!K21+март!K21+апрель!K21+май!K21+июнь!K21+июль!K21+август!K21+сентябрь!K21+октябрь!K21+ноябрь!K21+декабрь!K21</f>
        <v>0</v>
      </c>
      <c r="O21" s="36">
        <f>январь!L21+февраль!L21+март!L21+апрель!L21+май!L21+июнь!L21+июль!L21+август!L21+сентябрь!L21+октябрь!L21+ноябрь!L21+декабрь!L21</f>
        <v>0</v>
      </c>
      <c r="P21" s="36">
        <f>январь!M21+февраль!M21+март!M21+апрель!M21+май!M21+июнь!M21+июль!M21+август!M21+сентябрь!M21+октябрь!M21+ноябрь!M21+декабрь!M21</f>
        <v>0</v>
      </c>
      <c r="Q21" s="36">
        <f>январь!N21+февраль!N21+март!N21+апрель!N21+май!N21+июнь!N21+июль!N21+август!N21+сентябрь!N21+октябрь!N21+ноябрь!N21+декабрь!N21</f>
        <v>0</v>
      </c>
      <c r="R21" s="29">
        <f>январь!O21+февраль!O21+март!O21+апрель!O21+май!O21+июнь!O21+июль!O21+август!O21+сентябрь!O21+октябрь!O21+ноябрь!O21+декабрь!O21</f>
        <v>0</v>
      </c>
      <c r="S21" s="36">
        <f>январь!P21+февраль!P21+март!P21+апрель!P21+май!P21+июнь!P21+июль!P21+август!P21+сентябрь!P21+октябрь!P21+ноябрь!P21+декабрь!P21</f>
        <v>0</v>
      </c>
      <c r="T21" s="29">
        <f>январь!Q21+февраль!Q21+март!Q21+апрель!Q21+май!Q21+июнь!Q21+июль!Q21+август!Q21+сентябрь!Q21+октябрь!Q21+ноябрь!Q21+декабрь!Q21</f>
        <v>0</v>
      </c>
      <c r="U21" s="36">
        <f>январь!R21+февраль!R21+март!R21+апрель!R21+май!R21+июнь!R21+июль!R21+август!R21+сентябрь!R21+октябрь!R21+ноябрь!R21+декабрь!R21</f>
        <v>0</v>
      </c>
      <c r="V21" s="36">
        <f>январь!S21+февраль!S21+март!S21+апрель!S21+май!S21+июнь!S21+июль!S21+август!S21+сентябрь!S21+октябрь!S21+ноябрь!S21+декабрь!S21</f>
        <v>0</v>
      </c>
      <c r="W21" s="36">
        <f>январь!T21+февраль!T21+март!T21+апрель!T21+май!T21+июнь!T21+июль!T21+август!T21+сентябрь!T21+октябрь!T21+ноябрь!T21+декабрь!T21</f>
        <v>0</v>
      </c>
      <c r="X21" s="36">
        <f>январь!U21+февраль!U21+март!U21+апрель!U21+май!U21+июнь!U21+июль!U21+август!U21+сентябрь!U21+октябрь!U21+ноябрь!U21+декабрь!U21</f>
        <v>0</v>
      </c>
      <c r="Y21" s="36">
        <f>январь!V21+февраль!V21+март!V21+апрель!V21+май!V21+июнь!V21+июль!V21+август!V21+сентябрь!V21+октябрь!V21+ноябрь!V21+декабрь!V21</f>
        <v>0</v>
      </c>
      <c r="Z21" s="36">
        <f>январь!W21+февраль!W21+март!W21+апрель!W21+май!W21+июнь!W21+июль!W21+август!W21+сентябрь!W21+октябрь!W21+ноябрь!W21+декабрь!W21</f>
        <v>0</v>
      </c>
      <c r="AA21" s="36">
        <f>январь!X21+февраль!X21+март!X21+апрель!X21+май!X21+июнь!X21+июль!X21+август!X21+сентябрь!X21+октябрь!X21+ноябрь!X21+декабрь!X21</f>
        <v>0</v>
      </c>
      <c r="AB21" s="29">
        <f>январь!Y21+февраль!Y21+март!Y21+апрель!Y21+май!Y21+июнь!Y21+июль!Y21+август!Y21+сентябрь!Y21+октябрь!Y21+ноябрь!Y21+декабрь!Y21</f>
        <v>0</v>
      </c>
      <c r="AC21" s="36">
        <f>январь!Z21+февраль!Z21+март!Z21+апрель!Z21+май!Z21+июнь!Z21+июль!Z21+август!Z21+сентябрь!Z21+октябрь!Z21+ноябрь!Z21+декабрь!Z21</f>
        <v>0</v>
      </c>
      <c r="AD21" s="66" t="str">
        <f>CONCATENATE(январь!AA21,$BZ$1,февраль!AA21,$BZ$1,март!AA21,$BZ$1,апрель!AA21,$BZ$1,май!AA21,$BZ$1,июнь!AA21,$BZ$1,июль!AA21,$BZ$1,август!AA21,$BZ$1,сентябрь!AA21,$BZ$1,октябрь!AA21,$BZ$1,ноябрь!AA21,$BZ$1,декабрь!AA21)</f>
        <v xml:space="preserve">           </v>
      </c>
      <c r="AE21" s="36">
        <f>январь!AB21+февраль!AB21+март!AB21+апрель!AB21+май!AB21+июнь!AB21+июль!AB21+август!AB21+сентябрь!AB21+октябрь!AB21+ноябрь!AB21+декабрь!AB21</f>
        <v>0</v>
      </c>
      <c r="AF21" s="36">
        <f>январь!AC21+февраль!AC21+март!AC21+апрель!AC21+май!AC21+июнь!AC21+июль!AC21+август!AC21+сентябрь!AC21+октябрь!AC21+ноябрь!AC21+декабрь!AC21</f>
        <v>0</v>
      </c>
      <c r="AG21" s="36">
        <f>январь!AD21+февраль!AD21+март!AD21+апрель!AD21+май!AD21+июнь!AD21+июль!AD21+август!AD21+сентябрь!AD21+октябрь!AD21+ноябрь!AD21+декабрь!AD21</f>
        <v>0</v>
      </c>
      <c r="AH21" s="36">
        <f>январь!AE21+февраль!AE21+март!AE21+апрель!AE21+май!AE21+июнь!AE21+июль!AE21+август!AE21+сентябрь!AE21+октябрь!AE21+ноябрь!AE21+декабрь!AE21</f>
        <v>0</v>
      </c>
      <c r="AI21" s="36">
        <f>январь!AF21+февраль!AF21+март!AF21+апрель!AF21+май!AF21+июнь!AF21+июль!AF21+август!AF21+сентябрь!AF21+октябрь!AF21+ноябрь!AF21+декабрь!AF21</f>
        <v>0</v>
      </c>
      <c r="AJ21" s="36">
        <f>январь!AG21+февраль!AG21+март!AG21+апрель!AG21+май!AG21+июнь!AG21+июль!AG21+август!AG21+сентябрь!AG21+октябрь!AG21+ноябрь!AG21+декабрь!AG21</f>
        <v>0</v>
      </c>
      <c r="AK21" s="29">
        <f>январь!AH21+февраль!AH21+март!AH21+апрель!AH21+май!AH21+июнь!AH21+июль!AH21+август!AH21+сентябрь!AH21+октябрь!AH21+ноябрь!AH21+декабрь!AH21</f>
        <v>8</v>
      </c>
      <c r="AL21" s="36">
        <f>январь!AI21+февраль!AI21+март!AI21+апрель!AI21+май!AI21+июнь!AI21+июль!AI21+август!AI21+сентябрь!AI21+октябрь!AI21+ноябрь!AI21+декабрь!AI21</f>
        <v>11.565999999999999</v>
      </c>
      <c r="AM21" s="29">
        <f>январь!AJ21+февраль!AJ21+март!AJ21+апрель!AJ21+май!AJ21+июнь!AJ21+июль!AJ21+август!AJ21+сентябрь!AJ21+октябрь!AJ21+ноябрь!AJ21+декабрь!AJ21</f>
        <v>0</v>
      </c>
      <c r="AN21" s="36">
        <f>январь!AK21+февраль!AK21+март!AK21+апрель!AK21+май!AK21+июнь!AK21+июль!AK21+август!AK21+сентябрь!AK21+октябрь!AK21+ноябрь!AK21+декабрь!AK21</f>
        <v>0</v>
      </c>
      <c r="AO21" s="36">
        <f>январь!AL21+февраль!AL21+март!AL21+апрель!AL21+май!AL21+июнь!AL21+июль!AL21+август!AL21+сентябрь!AL21+октябрь!AL21+ноябрь!AL21+декабрь!AL21</f>
        <v>0</v>
      </c>
      <c r="AP21" s="36">
        <f>январь!AM21+февраль!AM21+март!AM21+апрель!AM21+май!AM21+июнь!AM21+июль!AM21+август!AM21+сентябрь!AM21+октябрь!AM21+ноябрь!AM21+декабрь!AM21</f>
        <v>0</v>
      </c>
      <c r="AQ21" s="29">
        <f>январь!AN21+февраль!AN21+март!AN21+апрель!AN21+май!AN21+июнь!AN21+июль!AN21+август!AN21+сентябрь!AN21+октябрь!AN21+ноябрь!AN21+декабрь!AN21</f>
        <v>0</v>
      </c>
      <c r="AR21" s="36">
        <f>январь!AO21+февраль!AO21+март!AO21+апрель!AO21+май!AO21+июнь!AO21+июль!AO21+август!AO21+сентябрь!AO21+октябрь!AO21+ноябрь!AO21+декабрь!AO21</f>
        <v>0</v>
      </c>
      <c r="AS21" s="29">
        <f>январь!AP21+февраль!AP21+март!AP21+апрель!AP21+май!AP21+июнь!AP21+июль!AP21+август!AP21+сентябрь!AP21+октябрь!AP21+ноябрь!AP21+декабрь!AP21</f>
        <v>0</v>
      </c>
      <c r="AT21" s="36">
        <f>январь!AQ21+февраль!AQ21+март!AQ21+апрель!AQ21+май!AQ21+июнь!AQ21+июль!AQ21+август!AQ21+сентябрь!AQ21+октябрь!AQ21+ноябрь!AQ21+декабрь!AQ21</f>
        <v>0</v>
      </c>
      <c r="AU21" s="29">
        <f>январь!AR21+февраль!AR21+март!AR21+апрель!AR21+май!AR21+июнь!AR21+июль!AR21+август!AR21+сентябрь!AR21+октябрь!AR21+ноябрь!AR21+декабрь!AR21</f>
        <v>0</v>
      </c>
      <c r="AV21" s="36">
        <f>январь!AS21+февраль!AS21+март!AS21+апрель!AS21+май!AS21+июнь!AS21+июль!AS21+август!AS21+сентябрь!AS21+октябрь!AS21+ноябрь!AS21+декабрь!AS21</f>
        <v>0</v>
      </c>
      <c r="AW21" s="36">
        <f>январь!AT21+февраль!AT21+март!AT21+апрель!AT21+май!AT21+июнь!AT21+июль!AT21+август!AT21+сентябрь!AT21+октябрь!AT21+ноябрь!AT21+декабрь!AT21</f>
        <v>0</v>
      </c>
      <c r="AX21" s="36">
        <f>январь!AU21+февраль!AU21+март!AU21+апрель!AU21+май!AU21+июнь!AU21+июль!AU21+август!AU21+сентябрь!AU21+октябрь!AU21+ноябрь!AU21+декабрь!AU21</f>
        <v>0</v>
      </c>
      <c r="AY21" s="29">
        <f>январь!AV21+февраль!AV21+март!AV21+апрель!AV21+май!AV21+июнь!AV21+июль!AV21+август!AV21+сентябрь!AV21+октябрь!AV21+ноябрь!AV21+декабрь!AV21</f>
        <v>0</v>
      </c>
      <c r="AZ21" s="36">
        <f>январь!AW21+февраль!AW21+март!AW21+апрель!AW21+май!AW21+июнь!AW21+июль!AW21+август!AW21+сентябрь!AW21+октябрь!AW21+ноябрь!AW21+декабрь!AW21</f>
        <v>0</v>
      </c>
      <c r="BA21" s="36">
        <f>январь!AX21+февраль!AX21+март!AX21+апрель!AX21+май!AX21+июнь!AX21+июль!AX21+август!AX21+сентябрь!AX21+октябрь!AX21+ноябрь!AX21+декабрь!AX21</f>
        <v>0.01</v>
      </c>
      <c r="BB21" s="36">
        <f>январь!AY21+февраль!AY21+март!AY21+апрель!AY21+май!AY21+июнь!AY21+июль!AY21+август!AY21+сентябрь!AY21+октябрь!AY21+ноябрь!AY21+декабрь!AY21</f>
        <v>6.0490000000000004</v>
      </c>
      <c r="BC21" s="29">
        <f>январь!AZ21+февраль!AZ21+март!AZ21+апрель!AZ21+май!AZ21+июнь!AZ21+июль!AZ21+август!AZ21+сентябрь!AZ21+октябрь!AZ21+ноябрь!AZ21+декабрь!AZ21</f>
        <v>0</v>
      </c>
      <c r="BD21" s="36">
        <f>январь!BA21+февраль!BA21+март!BA21+апрель!BA21+май!BA21+июнь!BA21+июль!BA21+август!BA21+сентябрь!BA21+октябрь!BA21+ноябрь!BA21+декабрь!BA21</f>
        <v>0</v>
      </c>
      <c r="BE21" s="36">
        <f>январь!BB21+февраль!BB21+март!BB21+апрель!BB21+май!BB21+июнь!BB21+июль!BB21+август!BB21+сентябрь!BB21+октябрь!BB21+ноябрь!BB21+декабрь!BB21</f>
        <v>0</v>
      </c>
      <c r="BF21" s="36">
        <f>январь!BC21+февраль!BC21+март!BC21+апрель!BC21+май!BC21+июнь!BC21+июль!BC21+август!BC21+сентябрь!BC21+октябрь!BC21+ноябрь!BC21+декабрь!BC21</f>
        <v>0</v>
      </c>
      <c r="BG21" s="36">
        <f>январь!BD21+февраль!BD21+март!BD21+апрель!BD21+май!BD21+июнь!BD21+июль!BD21+август!BD21+сентябрь!BD21+октябрь!BD21+ноябрь!BD21+декабрь!BD21</f>
        <v>4.0000000000000001E-3</v>
      </c>
      <c r="BH21" s="36">
        <f>январь!BE21+февраль!BE21+март!BE21+апрель!BE21+май!BE21+июнь!BE21+июль!BE21+август!BE21+сентябрь!BE21+октябрь!BE21+ноябрь!BE21+декабрь!BE21</f>
        <v>5.4539999999999997</v>
      </c>
      <c r="BI21" s="36">
        <f>январь!BF21+февраль!BF21+март!BF21+апрель!BF21+май!BF21+июнь!BF21+июль!BF21+август!BF21+сентябрь!BF21+октябрь!BF21+ноябрь!BF21+декабрь!BF21</f>
        <v>7.0000000000000001E-3</v>
      </c>
      <c r="BJ21" s="36">
        <f>январь!BG21+февраль!BG21+март!BG21+апрель!BG21+май!BG21+июнь!BG21+июль!BG21+август!BG21+сентябрь!BG21+октябрь!BG21+ноябрь!BG21+декабрь!BG21</f>
        <v>7.5459999999999994</v>
      </c>
      <c r="BK21" s="36">
        <f>январь!BH21+февраль!BH21+март!BH21+апрель!BH21+май!BH21+июнь!BH21+июль!BH21+август!BH21+сентябрь!BH21+октябрь!BH21+ноябрь!BH21+декабрь!BH21</f>
        <v>0</v>
      </c>
      <c r="BL21" s="36">
        <f>январь!BI21+февраль!BI21+март!BI21+апрель!BI21+май!BI21+июнь!BI21+июль!BI21+август!BI21+сентябрь!BI21+октябрь!BI21+ноябрь!BI21+декабрь!BI21</f>
        <v>0</v>
      </c>
      <c r="BM21" s="29">
        <f>январь!BJ21+февраль!BJ21+март!BJ21+апрель!BJ21+май!BJ21+июнь!BJ21+июль!BJ21+август!BJ21+сентябрь!BJ21+октябрь!BJ21+ноябрь!BJ21+декабрь!BJ21</f>
        <v>0</v>
      </c>
      <c r="BN21" s="36">
        <f>январь!BK21+февраль!BK21+март!BK21+апрель!BK21+май!BK21+июнь!BK21+июль!BK21+август!BK21+сентябрь!BK21+октябрь!BK21+ноябрь!BK21+декабрь!BK21</f>
        <v>0</v>
      </c>
      <c r="BO21" s="29">
        <f>январь!BL21+февраль!BL21+март!BL21+апрель!BL21+май!BL21+июнь!BL21+июль!BL21+август!BL21+сентябрь!BL21+октябрь!BL21+ноябрь!BL21+декабрь!BL21</f>
        <v>0</v>
      </c>
      <c r="BP21" s="36">
        <f>январь!BM21+февраль!BM21+март!BM21+апрель!BM21+май!BM21+июнь!BM21+июль!BM21+август!BM21+сентябрь!BM21+октябрь!BM21+ноябрь!BM21+декабрь!BM21</f>
        <v>0</v>
      </c>
      <c r="BQ21" s="36">
        <f>январь!BN21+февраль!BN21+март!BN21+апрель!BN21+май!BN21+июнь!BN21+июль!BN21+август!BN21+сентябрь!BN21+октябрь!BN21+ноябрь!BN21+декабрь!BN21</f>
        <v>0</v>
      </c>
      <c r="BR21" s="36">
        <f>январь!BO21+февраль!BO21+март!BO21+апрель!BO21+май!BO21+июнь!BO21+июль!BO21+август!BO21+сентябрь!BO21+октябрь!BO21+ноябрь!BO21+декабрь!BO21</f>
        <v>0</v>
      </c>
      <c r="BS21" s="29">
        <f>январь!BP21+февраль!BP21+март!BP21+апрель!BP21+май!BP21+июнь!BP21+июль!BP21+август!BP21+сентябрь!BP21+октябрь!BP21+ноябрь!BP21+декабрь!BP21</f>
        <v>6</v>
      </c>
      <c r="BT21" s="36">
        <f>январь!BQ21+февраль!BQ21+март!BQ21+апрель!BQ21+май!BQ21+июнь!BQ21+июль!BQ21+август!BQ21+сентябрь!BQ21+октябрь!BQ21+ноябрь!BQ21+декабрь!BQ21</f>
        <v>5.6229999999999993</v>
      </c>
      <c r="BU21" s="29">
        <f>январь!BR21+февраль!BR21+март!BR21+апрель!BR21+май!BR21+июнь!BR21+июль!BR21+август!BR21+сентябрь!BR21+октябрь!BR21+ноябрь!BR21+декабрь!BR21</f>
        <v>0</v>
      </c>
      <c r="BV21" s="36">
        <f>январь!BS21+февраль!BS21+март!BS21+апрель!BS21+май!BS21+июнь!BS21+июль!BS21+август!BS21+сентябрь!BS21+октябрь!BS21+ноябрь!BS21+декабрь!BS21</f>
        <v>0</v>
      </c>
      <c r="BW21" s="36">
        <f>январь!BT21+февраль!BT21+март!BT21+апрель!BT21+май!BT21+июнь!BT21+июль!BT21+август!BT21+сентябрь!BT21+октябрь!BT21+ноябрь!BT21+декабрь!BT21</f>
        <v>0</v>
      </c>
      <c r="BX21" s="36">
        <f>январь!BU21+февраль!BU21+март!BU21+апрель!BU21+май!BU21+июнь!BU21+июль!BU21+август!BU21+сентябрь!BU21+октябрь!BU21+ноябрь!BU21+декабрь!BU21</f>
        <v>0</v>
      </c>
      <c r="BY21" s="36">
        <f>январь!BV21+февраль!BV21+март!BV21+апрель!BV21+май!BV21+июнь!BV21+июль!BV21+август!BV21+сентябрь!BV21+октябрь!BV21+ноябрь!BV21+декабрь!BV21</f>
        <v>28.423000000000002</v>
      </c>
      <c r="BZ21" s="77">
        <v>4</v>
      </c>
    </row>
    <row r="22" spans="1:78" x14ac:dyDescent="0.25">
      <c r="A22" s="16">
        <v>20</v>
      </c>
      <c r="B22" s="16">
        <v>2</v>
      </c>
      <c r="C22" s="37" t="s">
        <v>486</v>
      </c>
      <c r="D22" s="51">
        <v>535.55172098550736</v>
      </c>
      <c r="E22" s="25">
        <v>-173.96185799999989</v>
      </c>
      <c r="F22" s="26">
        <f t="shared" si="0"/>
        <v>317.46786298550745</v>
      </c>
      <c r="G22" s="26">
        <f t="shared" si="1"/>
        <v>491.42972098550734</v>
      </c>
      <c r="H22" s="26">
        <f t="shared" si="2"/>
        <v>44.122</v>
      </c>
      <c r="I22" s="36">
        <f>январь!F22+февраль!F22+март!F22+апрель!F22+май!F22+июнь!F22+июль!F22+август!F22+сентябрь!F22+октябрь!F22+ноябрь!F22+декабрь!F22</f>
        <v>0</v>
      </c>
      <c r="J22" s="36">
        <f>январь!G22+февраль!G22+март!G22+апрель!G22+май!G22+июнь!G22+июль!G22+август!G22+сентябрь!G22+октябрь!G22+ноябрь!G22+декабрь!G22</f>
        <v>0</v>
      </c>
      <c r="K22" s="36">
        <f>январь!H22+февраль!H22+март!H22+апрель!H22+май!H22+июнь!H22+июль!H22+август!H22+сентябрь!H22+октябрь!H22+ноябрь!H22+декабрь!H22</f>
        <v>0</v>
      </c>
      <c r="L22" s="27">
        <f>январь!I22+февраль!I22+март!I22+апрель!I22+май!I22+июнь!I22+июль!I22+август!I22+сентябрь!I22+октябрь!I22+ноябрь!I22+декабрь!I22</f>
        <v>0</v>
      </c>
      <c r="M22" s="36">
        <f>январь!J22+февраль!J22+март!J22+апрель!J22+май!J22+июнь!J22+июль!J22+август!J22+сентябрь!J22+октябрь!J22+ноябрь!J22+декабрь!J22</f>
        <v>0</v>
      </c>
      <c r="N22" s="36">
        <f>январь!K22+февраль!K22+март!K22+апрель!K22+май!K22+июнь!K22+июль!K22+август!K22+сентябрь!K22+октябрь!K22+ноябрь!K22+декабрь!K22</f>
        <v>0</v>
      </c>
      <c r="O22" s="36">
        <f>январь!L22+февраль!L22+март!L22+апрель!L22+май!L22+июнь!L22+июль!L22+август!L22+сентябрь!L22+октябрь!L22+ноябрь!L22+декабрь!L22</f>
        <v>0</v>
      </c>
      <c r="P22" s="36">
        <f>январь!M22+февраль!M22+март!M22+апрель!M22+май!M22+июнь!M22+июль!M22+август!M22+сентябрь!M22+октябрь!M22+ноябрь!M22+декабрь!M22</f>
        <v>0</v>
      </c>
      <c r="Q22" s="36">
        <f>январь!N22+февраль!N22+март!N22+апрель!N22+май!N22+июнь!N22+июль!N22+август!N22+сентябрь!N22+октябрь!N22+ноябрь!N22+декабрь!N22</f>
        <v>0</v>
      </c>
      <c r="R22" s="29">
        <f>январь!O22+февраль!O22+март!O22+апрель!O22+май!O22+июнь!O22+июль!O22+август!O22+сентябрь!O22+октябрь!O22+ноябрь!O22+декабрь!O22</f>
        <v>0</v>
      </c>
      <c r="S22" s="36">
        <f>январь!P22+февраль!P22+март!P22+апрель!P22+май!P22+июнь!P22+июль!P22+август!P22+сентябрь!P22+октябрь!P22+ноябрь!P22+декабрь!P22</f>
        <v>0</v>
      </c>
      <c r="T22" s="29">
        <f>январь!Q22+февраль!Q22+март!Q22+апрель!Q22+май!Q22+июнь!Q22+июль!Q22+август!Q22+сентябрь!Q22+октябрь!Q22+ноябрь!Q22+декабрь!Q22</f>
        <v>0</v>
      </c>
      <c r="U22" s="36">
        <f>январь!R22+февраль!R22+март!R22+апрель!R22+май!R22+июнь!R22+июль!R22+август!R22+сентябрь!R22+октябрь!R22+ноябрь!R22+декабрь!R22</f>
        <v>0</v>
      </c>
      <c r="V22" s="36">
        <f>январь!S22+февраль!S22+март!S22+апрель!S22+май!S22+июнь!S22+июль!S22+август!S22+сентябрь!S22+октябрь!S22+ноябрь!S22+декабрь!S22</f>
        <v>0</v>
      </c>
      <c r="W22" s="36">
        <f>январь!T22+февраль!T22+март!T22+апрель!T22+май!T22+июнь!T22+июль!T22+август!T22+сентябрь!T22+октябрь!T22+ноябрь!T22+декабрь!T22</f>
        <v>0</v>
      </c>
      <c r="X22" s="36">
        <f>январь!U22+февраль!U22+март!U22+апрель!U22+май!U22+июнь!U22+июль!U22+август!U22+сентябрь!U22+октябрь!U22+ноябрь!U22+декабрь!U22</f>
        <v>1.6E-2</v>
      </c>
      <c r="Y22" s="36">
        <f>январь!V22+февраль!V22+март!V22+апрель!V22+май!V22+июнь!V22+июль!V22+август!V22+сентябрь!V22+октябрь!V22+ноябрь!V22+декабрь!V22</f>
        <v>32.496000000000002</v>
      </c>
      <c r="Z22" s="36">
        <f>январь!W22+февраль!W22+март!W22+апрель!W22+май!W22+июнь!W22+июль!W22+август!W22+сентябрь!W22+октябрь!W22+ноябрь!W22+декабрь!W22</f>
        <v>0</v>
      </c>
      <c r="AA22" s="36">
        <f>январь!X22+февраль!X22+март!X22+апрель!X22+май!X22+июнь!X22+июль!X22+август!X22+сентябрь!X22+октябрь!X22+ноябрь!X22+декабрь!X22</f>
        <v>0</v>
      </c>
      <c r="AB22" s="29">
        <f>январь!Y22+февраль!Y22+март!Y22+апрель!Y22+май!Y22+июнь!Y22+июль!Y22+август!Y22+сентябрь!Y22+октябрь!Y22+ноябрь!Y22+декабрь!Y22</f>
        <v>0</v>
      </c>
      <c r="AC22" s="36">
        <f>январь!Z22+февраль!Z22+март!Z22+апрель!Z22+май!Z22+июнь!Z22+июль!Z22+август!Z22+сентябрь!Z22+октябрь!Z22+ноябрь!Z22+декабрь!Z22</f>
        <v>0</v>
      </c>
      <c r="AD22" s="66" t="str">
        <f>CONCATENATE(январь!AA22,$BZ$1,февраль!AA22,$BZ$1,март!AA22,$BZ$1,апрель!AA22,$BZ$1,май!AA22,$BZ$1,июнь!AA22,$BZ$1,июль!AA22,$BZ$1,август!AA22,$BZ$1,сентябрь!AA22,$BZ$1,октябрь!AA22,$BZ$1,ноябрь!AA22,$BZ$1,декабрь!AA22)</f>
        <v xml:space="preserve">           </v>
      </c>
      <c r="AE22" s="36">
        <f>январь!AB22+февраль!AB22+март!AB22+апрель!AB22+май!AB22+июнь!AB22+июль!AB22+август!AB22+сентябрь!AB22+октябрь!AB22+ноябрь!AB22+декабрь!AB22</f>
        <v>0</v>
      </c>
      <c r="AF22" s="36">
        <f>январь!AC22+февраль!AC22+март!AC22+апрель!AC22+май!AC22+июнь!AC22+июль!AC22+август!AC22+сентябрь!AC22+октябрь!AC22+ноябрь!AC22+декабрь!AC22</f>
        <v>0</v>
      </c>
      <c r="AG22" s="36">
        <f>январь!AD22+февраль!AD22+март!AD22+апрель!AD22+май!AD22+июнь!AD22+июль!AD22+август!AD22+сентябрь!AD22+октябрь!AD22+ноябрь!AD22+декабрь!AD22</f>
        <v>0</v>
      </c>
      <c r="AH22" s="36">
        <f>январь!AE22+февраль!AE22+март!AE22+апрель!AE22+май!AE22+июнь!AE22+июль!AE22+август!AE22+сентябрь!AE22+октябрь!AE22+ноябрь!AE22+декабрь!AE22</f>
        <v>0</v>
      </c>
      <c r="AI22" s="36">
        <f>январь!AF22+февраль!AF22+март!AF22+апрель!AF22+май!AF22+июнь!AF22+июль!AF22+август!AF22+сентябрь!AF22+октябрь!AF22+ноябрь!AF22+декабрь!AF22</f>
        <v>0</v>
      </c>
      <c r="AJ22" s="36">
        <f>январь!AG22+февраль!AG22+март!AG22+апрель!AG22+май!AG22+июнь!AG22+июль!AG22+август!AG22+сентябрь!AG22+октябрь!AG22+ноябрь!AG22+декабрь!AG22</f>
        <v>0</v>
      </c>
      <c r="AK22" s="29">
        <f>январь!AH22+февраль!AH22+март!AH22+апрель!AH22+май!AH22+июнь!AH22+июль!AH22+август!AH22+сентябрь!AH22+октябрь!AH22+ноябрь!AH22+декабрь!AH22</f>
        <v>0</v>
      </c>
      <c r="AL22" s="36">
        <f>январь!AI22+февраль!AI22+март!AI22+апрель!AI22+май!AI22+июнь!AI22+июль!AI22+август!AI22+сентябрь!AI22+октябрь!AI22+ноябрь!AI22+декабрь!AI22</f>
        <v>0</v>
      </c>
      <c r="AM22" s="29">
        <f>январь!AJ22+февраль!AJ22+март!AJ22+апрель!AJ22+май!AJ22+июнь!AJ22+июль!AJ22+август!AJ22+сентябрь!AJ22+октябрь!AJ22+ноябрь!AJ22+декабрь!AJ22</f>
        <v>0</v>
      </c>
      <c r="AN22" s="36">
        <f>январь!AK22+февраль!AK22+март!AK22+апрель!AK22+май!AK22+июнь!AK22+июль!AK22+август!AK22+сентябрь!AK22+октябрь!AK22+ноябрь!AK22+декабрь!AK22</f>
        <v>0</v>
      </c>
      <c r="AO22" s="36">
        <f>январь!AL22+февраль!AL22+март!AL22+апрель!AL22+май!AL22+июнь!AL22+июль!AL22+август!AL22+сентябрь!AL22+октябрь!AL22+ноябрь!AL22+декабрь!AL22</f>
        <v>0</v>
      </c>
      <c r="AP22" s="36">
        <f>январь!AM22+февраль!AM22+март!AM22+апрель!AM22+май!AM22+июнь!AM22+июль!AM22+август!AM22+сентябрь!AM22+октябрь!AM22+ноябрь!AM22+декабрь!AM22</f>
        <v>0</v>
      </c>
      <c r="AQ22" s="29">
        <f>январь!AN22+февраль!AN22+март!AN22+апрель!AN22+май!AN22+июнь!AN22+июль!AN22+август!AN22+сентябрь!AN22+октябрь!AN22+ноябрь!AN22+декабрь!AN22</f>
        <v>0</v>
      </c>
      <c r="AR22" s="36">
        <f>январь!AO22+февраль!AO22+март!AO22+апрель!AO22+май!AO22+июнь!AO22+июль!AO22+август!AO22+сентябрь!AO22+октябрь!AO22+ноябрь!AO22+декабрь!AO22</f>
        <v>0</v>
      </c>
      <c r="AS22" s="29">
        <f>январь!AP22+февраль!AP22+март!AP22+апрель!AP22+май!AP22+июнь!AP22+июль!AP22+август!AP22+сентябрь!AP22+октябрь!AP22+ноябрь!AP22+декабрь!AP22</f>
        <v>0</v>
      </c>
      <c r="AT22" s="36">
        <f>январь!AQ22+февраль!AQ22+март!AQ22+апрель!AQ22+май!AQ22+июнь!AQ22+июль!AQ22+август!AQ22+сентябрь!AQ22+октябрь!AQ22+ноябрь!AQ22+декабрь!AQ22</f>
        <v>0</v>
      </c>
      <c r="AU22" s="29">
        <f>январь!AR22+февраль!AR22+март!AR22+апрель!AR22+май!AR22+июнь!AR22+июль!AR22+август!AR22+сентябрь!AR22+октябрь!AR22+ноябрь!AR22+декабрь!AR22</f>
        <v>0</v>
      </c>
      <c r="AV22" s="36">
        <f>январь!AS22+февраль!AS22+март!AS22+апрель!AS22+май!AS22+июнь!AS22+июль!AS22+август!AS22+сентябрь!AS22+октябрь!AS22+ноябрь!AS22+декабрь!AS22</f>
        <v>0</v>
      </c>
      <c r="AW22" s="36">
        <f>январь!AT22+февраль!AT22+март!AT22+апрель!AT22+май!AT22+июнь!AT22+июль!AT22+август!AT22+сентябрь!AT22+октябрь!AT22+ноябрь!AT22+декабрь!AT22</f>
        <v>0</v>
      </c>
      <c r="AX22" s="36">
        <f>январь!AU22+февраль!AU22+март!AU22+апрель!AU22+май!AU22+июнь!AU22+июль!AU22+август!AU22+сентябрь!AU22+октябрь!AU22+ноябрь!AU22+декабрь!AU22</f>
        <v>0</v>
      </c>
      <c r="AY22" s="29">
        <f>январь!AV22+февраль!AV22+март!AV22+апрель!AV22+май!AV22+июнь!AV22+июль!AV22+август!AV22+сентябрь!AV22+октябрь!AV22+ноябрь!AV22+декабрь!AV22</f>
        <v>0</v>
      </c>
      <c r="AZ22" s="36">
        <f>январь!AW22+февраль!AW22+март!AW22+апрель!AW22+май!AW22+июнь!AW22+июль!AW22+август!AW22+сентябрь!AW22+октябрь!AW22+ноябрь!AW22+декабрь!AW22</f>
        <v>0</v>
      </c>
      <c r="BA22" s="36">
        <f>январь!AX22+февраль!AX22+март!AX22+апрель!AX22+май!AX22+июнь!AX22+июль!AX22+август!AX22+сентябрь!AX22+октябрь!AX22+ноябрь!AX22+декабрь!AX22</f>
        <v>0</v>
      </c>
      <c r="BB22" s="36">
        <f>январь!AY22+февраль!AY22+март!AY22+апрель!AY22+май!AY22+июнь!AY22+июль!AY22+август!AY22+сентябрь!AY22+октябрь!AY22+ноябрь!AY22+декабрь!AY22</f>
        <v>0</v>
      </c>
      <c r="BC22" s="29">
        <f>январь!AZ22+февраль!AZ22+март!AZ22+апрель!AZ22+май!AZ22+июнь!AZ22+июль!AZ22+август!AZ22+сентябрь!AZ22+октябрь!AZ22+ноябрь!AZ22+декабрь!AZ22</f>
        <v>0</v>
      </c>
      <c r="BD22" s="36">
        <f>январь!BA22+февраль!BA22+март!BA22+апрель!BA22+май!BA22+июнь!BA22+июль!BA22+август!BA22+сентябрь!BA22+октябрь!BA22+ноябрь!BA22+декабрь!BA22</f>
        <v>0</v>
      </c>
      <c r="BE22" s="36">
        <f>январь!BB22+февраль!BB22+март!BB22+апрель!BB22+май!BB22+июнь!BB22+июль!BB22+август!BB22+сентябрь!BB22+октябрь!BB22+ноябрь!BB22+декабрь!BB22</f>
        <v>0</v>
      </c>
      <c r="BF22" s="36">
        <f>январь!BC22+февраль!BC22+март!BC22+апрель!BC22+май!BC22+июнь!BC22+июль!BC22+август!BC22+сентябрь!BC22+октябрь!BC22+ноябрь!BC22+декабрь!BC22</f>
        <v>0</v>
      </c>
      <c r="BG22" s="36">
        <f>январь!BD22+февраль!BD22+март!BD22+апрель!BD22+май!BD22+июнь!BD22+июль!BD22+август!BD22+сентябрь!BD22+октябрь!BD22+ноябрь!BD22+декабрь!BD22</f>
        <v>0</v>
      </c>
      <c r="BH22" s="36">
        <f>январь!BE22+февраль!BE22+март!BE22+апрель!BE22+май!BE22+июнь!BE22+июль!BE22+август!BE22+сентябрь!BE22+октябрь!BE22+ноябрь!BE22+декабрь!BE22</f>
        <v>0</v>
      </c>
      <c r="BI22" s="36">
        <f>январь!BF22+февраль!BF22+март!BF22+апрель!BF22+май!BF22+июнь!BF22+июль!BF22+август!BF22+сентябрь!BF22+октябрь!BF22+ноябрь!BF22+декабрь!BF22</f>
        <v>0</v>
      </c>
      <c r="BJ22" s="36">
        <f>январь!BG22+февраль!BG22+март!BG22+апрель!BG22+май!BG22+июнь!BG22+июль!BG22+август!BG22+сентябрь!BG22+октябрь!BG22+ноябрь!BG22+декабрь!BG22</f>
        <v>0</v>
      </c>
      <c r="BK22" s="36">
        <f>январь!BH22+февраль!BH22+март!BH22+апрель!BH22+май!BH22+июнь!BH22+июль!BH22+август!BH22+сентябрь!BH22+октябрь!BH22+ноябрь!BH22+декабрь!BH22</f>
        <v>0</v>
      </c>
      <c r="BL22" s="36">
        <f>январь!BI22+февраль!BI22+март!BI22+апрель!BI22+май!BI22+июнь!BI22+июль!BI22+август!BI22+сентябрь!BI22+октябрь!BI22+ноябрь!BI22+декабрь!BI22</f>
        <v>0</v>
      </c>
      <c r="BM22" s="29">
        <f>январь!BJ22+февраль!BJ22+март!BJ22+апрель!BJ22+май!BJ22+июнь!BJ22+июль!BJ22+август!BJ22+сентябрь!BJ22+октябрь!BJ22+ноябрь!BJ22+декабрь!BJ22</f>
        <v>0</v>
      </c>
      <c r="BN22" s="36">
        <f>январь!BK22+февраль!BK22+март!BK22+апрель!BK22+май!BK22+июнь!BK22+июль!BK22+август!BK22+сентябрь!BK22+октябрь!BK22+ноябрь!BK22+декабрь!BK22</f>
        <v>0</v>
      </c>
      <c r="BO22" s="29">
        <f>январь!BL22+февраль!BL22+март!BL22+апрель!BL22+май!BL22+июнь!BL22+июль!BL22+август!BL22+сентябрь!BL22+октябрь!BL22+ноябрь!BL22+декабрь!BL22</f>
        <v>15</v>
      </c>
      <c r="BP22" s="36">
        <f>январь!BM22+февраль!BM22+март!BM22+апрель!BM22+май!BM22+июнь!BM22+июль!BM22+август!BM22+сентябрь!BM22+октябрь!BM22+ноябрь!BM22+декабрь!BM22</f>
        <v>10.738</v>
      </c>
      <c r="BQ22" s="36">
        <f>январь!BN22+февраль!BN22+март!BN22+апрель!BN22+май!BN22+июнь!BN22+июль!BN22+август!BN22+сентябрь!BN22+октябрь!BN22+ноябрь!BN22+декабрь!BN22</f>
        <v>0</v>
      </c>
      <c r="BR22" s="36">
        <f>январь!BO22+февраль!BO22+март!BO22+апрель!BO22+май!BO22+июнь!BO22+июль!BO22+август!BO22+сентябрь!BO22+октябрь!BO22+ноябрь!BO22+декабрь!BO22</f>
        <v>0</v>
      </c>
      <c r="BS22" s="29">
        <f>январь!BP22+февраль!BP22+март!BP22+апрель!BP22+май!BP22+июнь!BP22+июль!BP22+август!BP22+сентябрь!BP22+октябрь!BP22+ноябрь!BP22+декабрь!BP22</f>
        <v>1</v>
      </c>
      <c r="BT22" s="36">
        <f>январь!BQ22+февраль!BQ22+март!BQ22+апрель!BQ22+май!BQ22+июнь!BQ22+июль!BQ22+август!BQ22+сентябрь!BQ22+октябрь!BQ22+ноябрь!BQ22+декабрь!BQ22</f>
        <v>0.88800000000000001</v>
      </c>
      <c r="BU22" s="29">
        <f>январь!BR22+февраль!BR22+март!BR22+апрель!BR22+май!BR22+июнь!BR22+июль!BR22+август!BR22+сентябрь!BR22+октябрь!BR22+ноябрь!BR22+декабрь!BR22</f>
        <v>0</v>
      </c>
      <c r="BV22" s="36">
        <f>январь!BS22+февраль!BS22+март!BS22+апрель!BS22+май!BS22+июнь!BS22+июль!BS22+август!BS22+сентябрь!BS22+октябрь!BS22+ноябрь!BS22+декабрь!BS22</f>
        <v>0</v>
      </c>
      <c r="BW22" s="36">
        <f>январь!BT22+февраль!BT22+март!BT22+апрель!BT22+май!BT22+июнь!BT22+июль!BT22+август!BT22+сентябрь!BT22+октябрь!BT22+ноябрь!BT22+декабрь!BT22</f>
        <v>0</v>
      </c>
      <c r="BX22" s="36">
        <f>январь!BU22+февраль!BU22+март!BU22+апрель!BU22+май!BU22+июнь!BU22+июль!BU22+август!BU22+сентябрь!BU22+октябрь!BU22+ноябрь!BU22+декабрь!BU22</f>
        <v>0</v>
      </c>
      <c r="BY22" s="36">
        <f>январь!BV22+февраль!BV22+март!BV22+апрель!BV22+май!BV22+июнь!BV22+июль!BV22+август!BV22+сентябрь!BV22+октябрь!BV22+ноябрь!BV22+декабрь!BV22</f>
        <v>0</v>
      </c>
      <c r="BZ22" s="77">
        <v>4</v>
      </c>
    </row>
    <row r="23" spans="1:78" x14ac:dyDescent="0.25">
      <c r="A23" s="16">
        <v>21</v>
      </c>
      <c r="B23" s="16">
        <v>2</v>
      </c>
      <c r="C23" s="37" t="s">
        <v>487</v>
      </c>
      <c r="D23" s="51">
        <v>1049.4973191497581</v>
      </c>
      <c r="E23" s="25">
        <v>749.89172799999994</v>
      </c>
      <c r="F23" s="26">
        <f t="shared" si="0"/>
        <v>494.91204714975811</v>
      </c>
      <c r="G23" s="26">
        <f t="shared" si="1"/>
        <v>-254.97968085024172</v>
      </c>
      <c r="H23" s="26">
        <f t="shared" si="2"/>
        <v>1304.4769999999999</v>
      </c>
      <c r="I23" s="36">
        <f>январь!F23+февраль!F23+март!F23+апрель!F23+май!F23+июнь!F23+июль!F23+август!F23+сентябрь!F23+октябрь!F23+ноябрь!F23+декабрь!F23</f>
        <v>0</v>
      </c>
      <c r="J23" s="36">
        <f>январь!G23+февраль!G23+март!G23+апрель!G23+май!G23+июнь!G23+июль!G23+август!G23+сентябрь!G23+октябрь!G23+ноябрь!G23+декабрь!G23</f>
        <v>0</v>
      </c>
      <c r="K23" s="36">
        <f>январь!H23+февраль!H23+март!H23+апрель!H23+май!H23+июнь!H23+июль!H23+август!H23+сентябрь!H23+октябрь!H23+ноябрь!H23+декабрь!H23</f>
        <v>0</v>
      </c>
      <c r="L23" s="27">
        <f>январь!I23+февраль!I23+март!I23+апрель!I23+май!I23+июнь!I23+июль!I23+август!I23+сентябрь!I23+октябрь!I23+ноябрь!I23+декабрь!I23</f>
        <v>0</v>
      </c>
      <c r="M23" s="36">
        <f>январь!J23+февраль!J23+март!J23+апрель!J23+май!J23+июнь!J23+июль!J23+август!J23+сентябрь!J23+октябрь!J23+ноябрь!J23+декабрь!J23</f>
        <v>0</v>
      </c>
      <c r="N23" s="36">
        <f>январь!K23+февраль!K23+март!K23+апрель!K23+май!K23+июнь!K23+июль!K23+август!K23+сентябрь!K23+октябрь!K23+ноябрь!K23+декабрь!K23</f>
        <v>0</v>
      </c>
      <c r="O23" s="36">
        <f>январь!L23+февраль!L23+март!L23+апрель!L23+май!L23+июнь!L23+июль!L23+август!L23+сентябрь!L23+октябрь!L23+ноябрь!L23+декабрь!L23</f>
        <v>0</v>
      </c>
      <c r="P23" s="36">
        <f>январь!M23+февраль!M23+март!M23+апрель!M23+май!M23+июнь!M23+июль!M23+август!M23+сентябрь!M23+октябрь!M23+ноябрь!M23+декабрь!M23</f>
        <v>0</v>
      </c>
      <c r="Q23" s="36">
        <f>январь!N23+февраль!N23+март!N23+апрель!N23+май!N23+июнь!N23+июль!N23+август!N23+сентябрь!N23+октябрь!N23+ноябрь!N23+декабрь!N23</f>
        <v>0</v>
      </c>
      <c r="R23" s="29">
        <f>январь!O23+февраль!O23+март!O23+апрель!O23+май!O23+июнь!O23+июль!O23+август!O23+сентябрь!O23+октябрь!O23+ноябрь!O23+декабрь!O23</f>
        <v>0</v>
      </c>
      <c r="S23" s="36">
        <f>январь!P23+февраль!P23+март!P23+апрель!P23+май!P23+июнь!P23+июль!P23+август!P23+сентябрь!P23+октябрь!P23+ноябрь!P23+декабрь!P23</f>
        <v>0</v>
      </c>
      <c r="T23" s="29">
        <f>январь!Q23+февраль!Q23+март!Q23+апрель!Q23+май!Q23+июнь!Q23+июль!Q23+август!Q23+сентябрь!Q23+октябрь!Q23+ноябрь!Q23+декабрь!Q23</f>
        <v>0</v>
      </c>
      <c r="U23" s="36">
        <f>январь!R23+февраль!R23+март!R23+апрель!R23+май!R23+июнь!R23+июль!R23+август!R23+сентябрь!R23+октябрь!R23+ноябрь!R23+декабрь!R23</f>
        <v>0</v>
      </c>
      <c r="V23" s="36">
        <f>январь!S23+февраль!S23+март!S23+апрель!S23+май!S23+июнь!S23+июль!S23+август!S23+сентябрь!S23+октябрь!S23+ноябрь!S23+декабрь!S23</f>
        <v>0</v>
      </c>
      <c r="W23" s="36">
        <f>январь!T23+февраль!T23+март!T23+апрель!T23+май!T23+июнь!T23+июль!T23+август!T23+сентябрь!T23+октябрь!T23+ноябрь!T23+декабрь!T23</f>
        <v>0</v>
      </c>
      <c r="X23" s="36">
        <f>январь!U23+февраль!U23+март!U23+апрель!U23+май!U23+июнь!U23+июль!U23+август!U23+сентябрь!U23+октябрь!U23+ноябрь!U23+декабрь!U23</f>
        <v>4.2999999999999997E-2</v>
      </c>
      <c r="Y23" s="36">
        <f>январь!V23+февраль!V23+март!V23+апрель!V23+май!V23+июнь!V23+июль!V23+август!V23+сентябрь!V23+октябрь!V23+ноябрь!V23+декабрь!V23</f>
        <v>94.513999999999996</v>
      </c>
      <c r="Z23" s="36">
        <f>январь!W23+февраль!W23+март!W23+апрель!W23+май!W23+июнь!W23+июль!W23+август!W23+сентябрь!W23+октябрь!W23+ноябрь!W23+декабрь!W23</f>
        <v>3.0000000000000001E-3</v>
      </c>
      <c r="AA23" s="36">
        <f>январь!X23+февраль!X23+март!X23+апрель!X23+май!X23+июнь!X23+июль!X23+август!X23+сентябрь!X23+октябрь!X23+ноябрь!X23+декабрь!X23</f>
        <v>5.23</v>
      </c>
      <c r="AB23" s="29">
        <f>январь!Y23+февраль!Y23+март!Y23+апрель!Y23+май!Y23+июнь!Y23+июль!Y23+август!Y23+сентябрь!Y23+октябрь!Y23+ноябрь!Y23+декабрь!Y23</f>
        <v>0</v>
      </c>
      <c r="AC23" s="36">
        <f>январь!Z23+февраль!Z23+март!Z23+апрель!Z23+май!Z23+июнь!Z23+июль!Z23+август!Z23+сентябрь!Z23+октябрь!Z23+ноябрь!Z23+декабрь!Z23</f>
        <v>0</v>
      </c>
      <c r="AD23" s="66" t="str">
        <f>CONCATENATE(январь!AA23,$BZ$1,февраль!AA23,$BZ$1,март!AA23,$BZ$1,апрель!AA23,$BZ$1,май!AA23,$BZ$1,июнь!AA23,$BZ$1,июль!AA23,$BZ$1,август!AA23,$BZ$1,сентябрь!AA23,$BZ$1,октябрь!AA23,$BZ$1,ноябрь!AA23,$BZ$1,декабрь!AA23)</f>
        <v xml:space="preserve">     л/кл №6, где кв.83; л/кл №5, где кв.60-77      </v>
      </c>
      <c r="AE23" s="36">
        <f>январь!AB23+февраль!AB23+март!AB23+апрель!AB23+май!AB23+июнь!AB23+июль!AB23+август!AB23+сентябрь!AB23+октябрь!AB23+ноябрь!AB23+декабрь!AB23</f>
        <v>0.30000000000000004</v>
      </c>
      <c r="AF23" s="36">
        <f>январь!AC23+февраль!AC23+март!AC23+апрель!AC23+май!AC23+июнь!AC23+июль!AC23+август!AC23+сентябрь!AC23+октябрь!AC23+ноябрь!AC23+декабрь!AC23</f>
        <v>1150.9939999999999</v>
      </c>
      <c r="AG23" s="36">
        <f>январь!AD23+февраль!AD23+март!AD23+апрель!AD23+май!AD23+июнь!AD23+июль!AD23+август!AD23+сентябрь!AD23+октябрь!AD23+ноябрь!AD23+декабрь!AD23</f>
        <v>0</v>
      </c>
      <c r="AH23" s="36">
        <f>январь!AE23+февраль!AE23+март!AE23+апрель!AE23+май!AE23+июнь!AE23+июль!AE23+август!AE23+сентябрь!AE23+октябрь!AE23+ноябрь!AE23+декабрь!AE23</f>
        <v>0</v>
      </c>
      <c r="AI23" s="36">
        <f>январь!AF23+февраль!AF23+март!AF23+апрель!AF23+май!AF23+июнь!AF23+июль!AF23+август!AF23+сентябрь!AF23+октябрь!AF23+ноябрь!AF23+декабрь!AF23</f>
        <v>0</v>
      </c>
      <c r="AJ23" s="36">
        <f>январь!AG23+февраль!AG23+март!AG23+апрель!AG23+май!AG23+июнь!AG23+июль!AG23+август!AG23+сентябрь!AG23+октябрь!AG23+ноябрь!AG23+декабрь!AG23</f>
        <v>0</v>
      </c>
      <c r="AK23" s="29">
        <f>январь!AH23+февраль!AH23+март!AH23+апрель!AH23+май!AH23+июнь!AH23+июль!AH23+август!AH23+сентябрь!AH23+октябрь!AH23+ноябрь!AH23+декабрь!AH23</f>
        <v>6</v>
      </c>
      <c r="AL23" s="36">
        <f>январь!AI23+февраль!AI23+март!AI23+апрель!AI23+май!AI23+июнь!AI23+июль!AI23+август!AI23+сентябрь!AI23+октябрь!AI23+ноябрь!AI23+декабрь!AI23</f>
        <v>17.381</v>
      </c>
      <c r="AM23" s="29">
        <f>январь!AJ23+февраль!AJ23+март!AJ23+апрель!AJ23+май!AJ23+июнь!AJ23+июль!AJ23+август!AJ23+сентябрь!AJ23+октябрь!AJ23+ноябрь!AJ23+декабрь!AJ23</f>
        <v>0</v>
      </c>
      <c r="AN23" s="36">
        <f>январь!AK23+февраль!AK23+март!AK23+апрель!AK23+май!AK23+июнь!AK23+июль!AK23+август!AK23+сентябрь!AK23+октябрь!AK23+ноябрь!AK23+декабрь!AK23</f>
        <v>0</v>
      </c>
      <c r="AO23" s="36">
        <f>январь!AL23+февраль!AL23+март!AL23+апрель!AL23+май!AL23+июнь!AL23+июль!AL23+август!AL23+сентябрь!AL23+октябрь!AL23+ноябрь!AL23+декабрь!AL23</f>
        <v>0</v>
      </c>
      <c r="AP23" s="36">
        <f>январь!AM23+февраль!AM23+март!AM23+апрель!AM23+май!AM23+июнь!AM23+июль!AM23+август!AM23+сентябрь!AM23+октябрь!AM23+ноябрь!AM23+декабрь!AM23</f>
        <v>0</v>
      </c>
      <c r="AQ23" s="29">
        <f>январь!AN23+февраль!AN23+март!AN23+апрель!AN23+май!AN23+июнь!AN23+июль!AN23+август!AN23+сентябрь!AN23+октябрь!AN23+ноябрь!AN23+декабрь!AN23</f>
        <v>1</v>
      </c>
      <c r="AR23" s="36">
        <f>январь!AO23+февраль!AO23+март!AO23+апрель!AO23+май!AO23+июнь!AO23+июль!AO23+август!AO23+сентябрь!AO23+октябрь!AO23+ноябрь!AO23+декабрь!AO23</f>
        <v>8.7449999999999992</v>
      </c>
      <c r="AS23" s="29">
        <f>январь!AP23+февраль!AP23+март!AP23+апрель!AP23+май!AP23+июнь!AP23+июль!AP23+август!AP23+сентябрь!AP23+октябрь!AP23+ноябрь!AP23+декабрь!AP23</f>
        <v>0</v>
      </c>
      <c r="AT23" s="36">
        <f>январь!AQ23+февраль!AQ23+март!AQ23+апрель!AQ23+май!AQ23+июнь!AQ23+июль!AQ23+август!AQ23+сентябрь!AQ23+октябрь!AQ23+ноябрь!AQ23+декабрь!AQ23</f>
        <v>0</v>
      </c>
      <c r="AU23" s="29">
        <f>январь!AR23+февраль!AR23+март!AR23+апрель!AR23+май!AR23+июнь!AR23+июль!AR23+август!AR23+сентябрь!AR23+октябрь!AR23+ноябрь!AR23+декабрь!AR23</f>
        <v>0</v>
      </c>
      <c r="AV23" s="36">
        <f>январь!AS23+февраль!AS23+март!AS23+апрель!AS23+май!AS23+июнь!AS23+июль!AS23+август!AS23+сентябрь!AS23+октябрь!AS23+ноябрь!AS23+декабрь!AS23</f>
        <v>0</v>
      </c>
      <c r="AW23" s="36">
        <f>январь!AT23+февраль!AT23+март!AT23+апрель!AT23+май!AT23+июнь!AT23+июль!AT23+август!AT23+сентябрь!AT23+октябрь!AT23+ноябрь!AT23+декабрь!AT23</f>
        <v>0</v>
      </c>
      <c r="AX23" s="36">
        <f>январь!AU23+февраль!AU23+март!AU23+апрель!AU23+май!AU23+июнь!AU23+июль!AU23+август!AU23+сентябрь!AU23+октябрь!AU23+ноябрь!AU23+декабрь!AU23</f>
        <v>0</v>
      </c>
      <c r="AY23" s="29">
        <f>январь!AV23+февраль!AV23+март!AV23+апрель!AV23+май!AV23+июнь!AV23+июль!AV23+август!AV23+сентябрь!AV23+октябрь!AV23+ноябрь!AV23+декабрь!AV23</f>
        <v>0</v>
      </c>
      <c r="AZ23" s="36">
        <f>январь!AW23+февраль!AW23+март!AW23+апрель!AW23+май!AW23+июнь!AW23+июль!AW23+август!AW23+сентябрь!AW23+октябрь!AW23+ноябрь!AW23+декабрь!AW23</f>
        <v>0</v>
      </c>
      <c r="BA23" s="36">
        <f>январь!AX23+февраль!AX23+март!AX23+апрель!AX23+май!AX23+июнь!AX23+июль!AX23+август!AX23+сентябрь!AX23+октябрь!AX23+ноябрь!AX23+декабрь!AX23</f>
        <v>0</v>
      </c>
      <c r="BB23" s="36">
        <f>январь!AY23+февраль!AY23+март!AY23+апрель!AY23+май!AY23+июнь!AY23+июль!AY23+август!AY23+сентябрь!AY23+октябрь!AY23+ноябрь!AY23+декабрь!AY23</f>
        <v>0</v>
      </c>
      <c r="BC23" s="29">
        <f>январь!AZ23+февраль!AZ23+март!AZ23+апрель!AZ23+май!AZ23+июнь!AZ23+июль!AZ23+август!AZ23+сентябрь!AZ23+октябрь!AZ23+ноябрь!AZ23+декабрь!AZ23</f>
        <v>0</v>
      </c>
      <c r="BD23" s="36">
        <f>январь!BA23+февраль!BA23+март!BA23+апрель!BA23+май!BA23+июнь!BA23+июль!BA23+август!BA23+сентябрь!BA23+октябрь!BA23+ноябрь!BA23+декабрь!BA23</f>
        <v>0</v>
      </c>
      <c r="BE23" s="36">
        <f>январь!BB23+февраль!BB23+март!BB23+апрель!BB23+май!BB23+июнь!BB23+июль!BB23+август!BB23+сентябрь!BB23+октябрь!BB23+ноябрь!BB23+декабрь!BB23</f>
        <v>0</v>
      </c>
      <c r="BF23" s="36">
        <f>январь!BC23+февраль!BC23+март!BC23+апрель!BC23+май!BC23+июнь!BC23+июль!BC23+август!BC23+сентябрь!BC23+октябрь!BC23+ноябрь!BC23+декабрь!BC23</f>
        <v>0</v>
      </c>
      <c r="BG23" s="36">
        <f>январь!BD23+февраль!BD23+март!BD23+апрель!BD23+май!BD23+июнь!BD23+июль!BD23+август!BD23+сентябрь!BD23+октябрь!BD23+ноябрь!BD23+декабрь!BD23</f>
        <v>0</v>
      </c>
      <c r="BH23" s="36">
        <f>январь!BE23+февраль!BE23+март!BE23+апрель!BE23+май!BE23+июнь!BE23+июль!BE23+август!BE23+сентябрь!BE23+октябрь!BE23+ноябрь!BE23+декабрь!BE23</f>
        <v>0</v>
      </c>
      <c r="BI23" s="36">
        <f>январь!BF23+февраль!BF23+март!BF23+апрель!BF23+май!BF23+июнь!BF23+июль!BF23+август!BF23+сентябрь!BF23+октябрь!BF23+ноябрь!BF23+декабрь!BF23</f>
        <v>0</v>
      </c>
      <c r="BJ23" s="36">
        <f>январь!BG23+февраль!BG23+март!BG23+апрель!BG23+май!BG23+июнь!BG23+июль!BG23+август!BG23+сентябрь!BG23+октябрь!BG23+ноябрь!BG23+декабрь!BG23</f>
        <v>0</v>
      </c>
      <c r="BK23" s="36">
        <f>январь!BH23+февраль!BH23+март!BH23+апрель!BH23+май!BH23+июнь!BH23+июль!BH23+август!BH23+сентябрь!BH23+октябрь!BH23+ноябрь!BH23+декабрь!BH23</f>
        <v>0</v>
      </c>
      <c r="BL23" s="36">
        <f>январь!BI23+февраль!BI23+март!BI23+апрель!BI23+май!BI23+июнь!BI23+июль!BI23+август!BI23+сентябрь!BI23+октябрь!BI23+ноябрь!BI23+декабрь!BI23</f>
        <v>0</v>
      </c>
      <c r="BM23" s="29">
        <f>январь!BJ23+февраль!BJ23+март!BJ23+апрель!BJ23+май!BJ23+июнь!BJ23+июль!BJ23+август!BJ23+сентябрь!BJ23+октябрь!BJ23+ноябрь!BJ23+декабрь!BJ23</f>
        <v>0</v>
      </c>
      <c r="BN23" s="36">
        <f>январь!BK23+февраль!BK23+март!BK23+апрель!BK23+май!BK23+июнь!BK23+июль!BK23+август!BK23+сентябрь!BK23+октябрь!BK23+ноябрь!BK23+декабрь!BK23</f>
        <v>0</v>
      </c>
      <c r="BO23" s="29">
        <f>январь!BL23+февраль!BL23+март!BL23+апрель!BL23+май!BL23+июнь!BL23+июль!BL23+август!BL23+сентябрь!BL23+октябрь!BL23+ноябрь!BL23+декабрь!BL23</f>
        <v>15</v>
      </c>
      <c r="BP23" s="36">
        <f>январь!BM23+февраль!BM23+март!BM23+апрель!BM23+май!BM23+июнь!BM23+июль!BM23+август!BM23+сентябрь!BM23+октябрь!BM23+ноябрь!BM23+декабрь!BM23</f>
        <v>10.738</v>
      </c>
      <c r="BQ23" s="36">
        <f>январь!BN23+февраль!BN23+март!BN23+апрель!BN23+май!BN23+июнь!BN23+июль!BN23+август!BN23+сентябрь!BN23+октябрь!BN23+ноябрь!BN23+декабрь!BN23</f>
        <v>0</v>
      </c>
      <c r="BR23" s="36">
        <f>январь!BO23+февраль!BO23+март!BO23+апрель!BO23+май!BO23+июнь!BO23+июль!BO23+август!BO23+сентябрь!BO23+октябрь!BO23+ноябрь!BO23+декабрь!BO23</f>
        <v>0</v>
      </c>
      <c r="BS23" s="29">
        <f>январь!BP23+февраль!BP23+март!BP23+апрель!BP23+май!BP23+июнь!BP23+июль!BP23+август!BP23+сентябрь!BP23+октябрь!BP23+ноябрь!BP23+декабрь!BP23</f>
        <v>11</v>
      </c>
      <c r="BT23" s="36">
        <f>январь!BQ23+февраль!BQ23+март!BQ23+апрель!BQ23+май!BQ23+июнь!BQ23+июль!BQ23+август!BQ23+сентябрь!BQ23+октябрь!BQ23+ноябрь!BQ23+декабрь!BQ23</f>
        <v>10.805</v>
      </c>
      <c r="BU23" s="29">
        <f>январь!BR23+февраль!BR23+март!BR23+апрель!BR23+май!BR23+июнь!BR23+июль!BR23+август!BR23+сентябрь!BR23+октябрь!BR23+ноябрь!BR23+декабрь!BR23</f>
        <v>0</v>
      </c>
      <c r="BV23" s="36">
        <f>январь!BS23+февраль!BS23+март!BS23+апрель!BS23+май!BS23+июнь!BS23+июль!BS23+август!BS23+сентябрь!BS23+октябрь!BS23+ноябрь!BS23+декабрь!BS23</f>
        <v>0</v>
      </c>
      <c r="BW23" s="36">
        <f>январь!BT23+февраль!BT23+март!BT23+апрель!BT23+май!BT23+июнь!BT23+июль!BT23+август!BT23+сентябрь!BT23+октябрь!BT23+ноябрь!BT23+декабрь!BT23</f>
        <v>0</v>
      </c>
      <c r="BX23" s="36">
        <f>январь!BU23+февраль!BU23+март!BU23+апрель!BU23+май!BU23+июнь!BU23+июль!BU23+август!BU23+сентябрь!BU23+октябрь!BU23+ноябрь!BU23+декабрь!BU23</f>
        <v>0</v>
      </c>
      <c r="BY23" s="36">
        <f>январь!BV23+февраль!BV23+март!BV23+апрель!BV23+май!BV23+июнь!BV23+июль!BV23+август!BV23+сентябрь!BV23+октябрь!BV23+ноябрь!BV23+декабрь!BV23</f>
        <v>6.07</v>
      </c>
      <c r="BZ23" s="77">
        <v>5</v>
      </c>
    </row>
    <row r="24" spans="1:78" x14ac:dyDescent="0.25">
      <c r="A24" s="16">
        <v>22</v>
      </c>
      <c r="B24" s="16">
        <v>2</v>
      </c>
      <c r="C24" s="37" t="s">
        <v>488</v>
      </c>
      <c r="D24" s="51">
        <v>209.29793244444443</v>
      </c>
      <c r="E24" s="25">
        <v>272.13951199999997</v>
      </c>
      <c r="F24" s="26">
        <f t="shared" si="0"/>
        <v>470.25544444444438</v>
      </c>
      <c r="G24" s="26">
        <f t="shared" si="1"/>
        <v>198.11593244444444</v>
      </c>
      <c r="H24" s="26">
        <f t="shared" si="2"/>
        <v>11.182</v>
      </c>
      <c r="I24" s="36">
        <f>январь!F24+февраль!F24+март!F24+апрель!F24+май!F24+июнь!F24+июль!F24+август!F24+сентябрь!F24+октябрь!F24+ноябрь!F24+декабрь!F24</f>
        <v>0</v>
      </c>
      <c r="J24" s="36">
        <f>январь!G24+февраль!G24+март!G24+апрель!G24+май!G24+июнь!G24+июль!G24+август!G24+сентябрь!G24+октябрь!G24+ноябрь!G24+декабрь!G24</f>
        <v>0</v>
      </c>
      <c r="K24" s="36">
        <f>январь!H24+февраль!H24+март!H24+апрель!H24+май!H24+июнь!H24+июль!H24+август!H24+сентябрь!H24+октябрь!H24+ноябрь!H24+декабрь!H24</f>
        <v>0</v>
      </c>
      <c r="L24" s="27">
        <f>январь!I24+февраль!I24+март!I24+апрель!I24+май!I24+июнь!I24+июль!I24+август!I24+сентябрь!I24+октябрь!I24+ноябрь!I24+декабрь!I24</f>
        <v>0</v>
      </c>
      <c r="M24" s="36">
        <f>январь!J24+февраль!J24+март!J24+апрель!J24+май!J24+июнь!J24+июль!J24+август!J24+сентябрь!J24+октябрь!J24+ноябрь!J24+декабрь!J24</f>
        <v>0</v>
      </c>
      <c r="N24" s="36">
        <f>январь!K24+февраль!K24+март!K24+апрель!K24+май!K24+июнь!K24+июль!K24+август!K24+сентябрь!K24+октябрь!K24+ноябрь!K24+декабрь!K24</f>
        <v>0</v>
      </c>
      <c r="O24" s="36">
        <f>январь!L24+февраль!L24+март!L24+апрель!L24+май!L24+июнь!L24+июль!L24+август!L24+сентябрь!L24+октябрь!L24+ноябрь!L24+декабрь!L24</f>
        <v>0</v>
      </c>
      <c r="P24" s="36">
        <f>январь!M24+февраль!M24+март!M24+апрель!M24+май!M24+июнь!M24+июль!M24+август!M24+сентябрь!M24+октябрь!M24+ноябрь!M24+декабрь!M24</f>
        <v>0</v>
      </c>
      <c r="Q24" s="36">
        <f>январь!N24+февраль!N24+март!N24+апрель!N24+май!N24+июнь!N24+июль!N24+август!N24+сентябрь!N24+октябрь!N24+ноябрь!N24+декабрь!N24</f>
        <v>0</v>
      </c>
      <c r="R24" s="29">
        <f>январь!O24+февраль!O24+март!O24+апрель!O24+май!O24+июнь!O24+июль!O24+август!O24+сентябрь!O24+октябрь!O24+ноябрь!O24+декабрь!O24</f>
        <v>0</v>
      </c>
      <c r="S24" s="36">
        <f>январь!P24+февраль!P24+март!P24+апрель!P24+май!P24+июнь!P24+июль!P24+август!P24+сентябрь!P24+октябрь!P24+ноябрь!P24+декабрь!P24</f>
        <v>0</v>
      </c>
      <c r="T24" s="29">
        <f>январь!Q24+февраль!Q24+март!Q24+апрель!Q24+май!Q24+июнь!Q24+июль!Q24+август!Q24+сентябрь!Q24+октябрь!Q24+ноябрь!Q24+декабрь!Q24</f>
        <v>0</v>
      </c>
      <c r="U24" s="36">
        <f>январь!R24+февраль!R24+март!R24+апрель!R24+май!R24+июнь!R24+июль!R24+август!R24+сентябрь!R24+октябрь!R24+ноябрь!R24+декабрь!R24</f>
        <v>0</v>
      </c>
      <c r="V24" s="36">
        <f>январь!S24+февраль!S24+март!S24+апрель!S24+май!S24+июнь!S24+июль!S24+август!S24+сентябрь!S24+октябрь!S24+ноябрь!S24+декабрь!S24</f>
        <v>0</v>
      </c>
      <c r="W24" s="36">
        <f>январь!T24+февраль!T24+март!T24+апрель!T24+май!T24+июнь!T24+июль!T24+август!T24+сентябрь!T24+октябрь!T24+ноябрь!T24+декабрь!T24</f>
        <v>0</v>
      </c>
      <c r="X24" s="36">
        <f>январь!U24+февраль!U24+март!U24+апрель!U24+май!U24+июнь!U24+июль!U24+август!U24+сентябрь!U24+октябрь!U24+ноябрь!U24+декабрь!U24</f>
        <v>0</v>
      </c>
      <c r="Y24" s="36">
        <f>январь!V24+февраль!V24+март!V24+апрель!V24+май!V24+июнь!V24+июль!V24+август!V24+сентябрь!V24+октябрь!V24+ноябрь!V24+декабрь!V24</f>
        <v>0</v>
      </c>
      <c r="Z24" s="36">
        <f>январь!W24+февраль!W24+март!W24+апрель!W24+май!W24+июнь!W24+июль!W24+август!W24+сентябрь!W24+октябрь!W24+ноябрь!W24+декабрь!W24</f>
        <v>0</v>
      </c>
      <c r="AA24" s="36">
        <f>январь!X24+февраль!X24+март!X24+апрель!X24+май!X24+июнь!X24+июль!X24+август!X24+сентябрь!X24+октябрь!X24+ноябрь!X24+декабрь!X24</f>
        <v>0</v>
      </c>
      <c r="AB24" s="29">
        <f>январь!Y24+февраль!Y24+март!Y24+апрель!Y24+май!Y24+июнь!Y24+июль!Y24+август!Y24+сентябрь!Y24+октябрь!Y24+ноябрь!Y24+декабрь!Y24</f>
        <v>0</v>
      </c>
      <c r="AC24" s="36">
        <f>январь!Z24+февраль!Z24+март!Z24+апрель!Z24+май!Z24+июнь!Z24+июль!Z24+август!Z24+сентябрь!Z24+октябрь!Z24+ноябрь!Z24+декабрь!Z24</f>
        <v>0</v>
      </c>
      <c r="AD24" s="66" t="str">
        <f>CONCATENATE(январь!AA24,$BZ$1,февраль!AA24,$BZ$1,март!AA24,$BZ$1,апрель!AA24,$BZ$1,май!AA24,$BZ$1,июнь!AA24,$BZ$1,июль!AA24,$BZ$1,август!AA24,$BZ$1,сентябрь!AA24,$BZ$1,октябрь!AA24,$BZ$1,ноябрь!AA24,$BZ$1,декабрь!AA24)</f>
        <v xml:space="preserve">           </v>
      </c>
      <c r="AE24" s="36">
        <f>январь!AB24+февраль!AB24+март!AB24+апрель!AB24+май!AB24+июнь!AB24+июль!AB24+август!AB24+сентябрь!AB24+октябрь!AB24+ноябрь!AB24+декабрь!AB24</f>
        <v>0</v>
      </c>
      <c r="AF24" s="36">
        <f>январь!AC24+февраль!AC24+март!AC24+апрель!AC24+май!AC24+июнь!AC24+июль!AC24+август!AC24+сентябрь!AC24+октябрь!AC24+ноябрь!AC24+декабрь!AC24</f>
        <v>0</v>
      </c>
      <c r="AG24" s="36">
        <f>январь!AD24+февраль!AD24+март!AD24+апрель!AD24+май!AD24+июнь!AD24+июль!AD24+август!AD24+сентябрь!AD24+октябрь!AD24+ноябрь!AD24+декабрь!AD24</f>
        <v>0</v>
      </c>
      <c r="AH24" s="36">
        <f>январь!AE24+февраль!AE24+март!AE24+апрель!AE24+май!AE24+июнь!AE24+июль!AE24+август!AE24+сентябрь!AE24+октябрь!AE24+ноябрь!AE24+декабрь!AE24</f>
        <v>0</v>
      </c>
      <c r="AI24" s="36">
        <f>январь!AF24+февраль!AF24+март!AF24+апрель!AF24+май!AF24+июнь!AF24+июль!AF24+август!AF24+сентябрь!AF24+октябрь!AF24+ноябрь!AF24+декабрь!AF24</f>
        <v>0</v>
      </c>
      <c r="AJ24" s="36">
        <f>январь!AG24+февраль!AG24+март!AG24+апрель!AG24+май!AG24+июнь!AG24+июль!AG24+август!AG24+сентябрь!AG24+октябрь!AG24+ноябрь!AG24+декабрь!AG24</f>
        <v>0</v>
      </c>
      <c r="AK24" s="29">
        <f>январь!AH24+февраль!AH24+март!AH24+апрель!AH24+май!AH24+июнь!AH24+июль!AH24+август!AH24+сентябрь!AH24+октябрь!AH24+ноябрь!AH24+декабрь!AH24</f>
        <v>0</v>
      </c>
      <c r="AL24" s="36">
        <f>январь!AI24+февраль!AI24+март!AI24+апрель!AI24+май!AI24+июнь!AI24+июль!AI24+август!AI24+сентябрь!AI24+октябрь!AI24+ноябрь!AI24+декабрь!AI24</f>
        <v>0</v>
      </c>
      <c r="AM24" s="29">
        <f>январь!AJ24+февраль!AJ24+март!AJ24+апрель!AJ24+май!AJ24+июнь!AJ24+июль!AJ24+август!AJ24+сентябрь!AJ24+октябрь!AJ24+ноябрь!AJ24+декабрь!AJ24</f>
        <v>0</v>
      </c>
      <c r="AN24" s="36">
        <f>январь!AK24+февраль!AK24+март!AK24+апрель!AK24+май!AK24+июнь!AK24+июль!AK24+август!AK24+сентябрь!AK24+октябрь!AK24+ноябрь!AK24+декабрь!AK24</f>
        <v>0</v>
      </c>
      <c r="AO24" s="36">
        <f>январь!AL24+февраль!AL24+март!AL24+апрель!AL24+май!AL24+июнь!AL24+июль!AL24+август!AL24+сентябрь!AL24+октябрь!AL24+ноябрь!AL24+декабрь!AL24</f>
        <v>0</v>
      </c>
      <c r="AP24" s="36">
        <f>январь!AM24+февраль!AM24+март!AM24+апрель!AM24+май!AM24+июнь!AM24+июль!AM24+август!AM24+сентябрь!AM24+октябрь!AM24+ноябрь!AM24+декабрь!AM24</f>
        <v>0</v>
      </c>
      <c r="AQ24" s="29">
        <f>январь!AN24+февраль!AN24+март!AN24+апрель!AN24+май!AN24+июнь!AN24+июль!AN24+август!AN24+сентябрь!AN24+октябрь!AN24+ноябрь!AN24+декабрь!AN24</f>
        <v>0</v>
      </c>
      <c r="AR24" s="36">
        <f>январь!AO24+февраль!AO24+март!AO24+апрель!AO24+май!AO24+июнь!AO24+июль!AO24+август!AO24+сентябрь!AO24+октябрь!AO24+ноябрь!AO24+декабрь!AO24</f>
        <v>0</v>
      </c>
      <c r="AS24" s="29">
        <f>январь!AP24+февраль!AP24+март!AP24+апрель!AP24+май!AP24+июнь!AP24+июль!AP24+август!AP24+сентябрь!AP24+октябрь!AP24+ноябрь!AP24+декабрь!AP24</f>
        <v>0</v>
      </c>
      <c r="AT24" s="36">
        <f>январь!AQ24+февраль!AQ24+март!AQ24+апрель!AQ24+май!AQ24+июнь!AQ24+июль!AQ24+август!AQ24+сентябрь!AQ24+октябрь!AQ24+ноябрь!AQ24+декабрь!AQ24</f>
        <v>0</v>
      </c>
      <c r="AU24" s="29">
        <f>январь!AR24+февраль!AR24+март!AR24+апрель!AR24+май!AR24+июнь!AR24+июль!AR24+август!AR24+сентябрь!AR24+октябрь!AR24+ноябрь!AR24+декабрь!AR24</f>
        <v>0</v>
      </c>
      <c r="AV24" s="36">
        <f>январь!AS24+февраль!AS24+март!AS24+апрель!AS24+май!AS24+июнь!AS24+июль!AS24+август!AS24+сентябрь!AS24+октябрь!AS24+ноябрь!AS24+декабрь!AS24</f>
        <v>0</v>
      </c>
      <c r="AW24" s="36">
        <f>январь!AT24+февраль!AT24+март!AT24+апрель!AT24+май!AT24+июнь!AT24+июль!AT24+август!AT24+сентябрь!AT24+октябрь!AT24+ноябрь!AT24+декабрь!AT24</f>
        <v>0</v>
      </c>
      <c r="AX24" s="36">
        <f>январь!AU24+февраль!AU24+март!AU24+апрель!AU24+май!AU24+июнь!AU24+июль!AU24+август!AU24+сентябрь!AU24+октябрь!AU24+ноябрь!AU24+декабрь!AU24</f>
        <v>0</v>
      </c>
      <c r="AY24" s="29">
        <f>январь!AV24+февраль!AV24+март!AV24+апрель!AV24+май!AV24+июнь!AV24+июль!AV24+август!AV24+сентябрь!AV24+октябрь!AV24+ноябрь!AV24+декабрь!AV24</f>
        <v>0</v>
      </c>
      <c r="AZ24" s="36">
        <f>январь!AW24+февраль!AW24+март!AW24+апрель!AW24+май!AW24+июнь!AW24+июль!AW24+август!AW24+сентябрь!AW24+октябрь!AW24+ноябрь!AW24+декабрь!AW24</f>
        <v>0</v>
      </c>
      <c r="BA24" s="36">
        <f>январь!AX24+февраль!AX24+март!AX24+апрель!AX24+май!AX24+июнь!AX24+июль!AX24+август!AX24+сентябрь!AX24+октябрь!AX24+ноябрь!AX24+декабрь!AX24</f>
        <v>0</v>
      </c>
      <c r="BB24" s="36">
        <f>январь!AY24+февраль!AY24+март!AY24+апрель!AY24+май!AY24+июнь!AY24+июль!AY24+август!AY24+сентябрь!AY24+октябрь!AY24+ноябрь!AY24+декабрь!AY24</f>
        <v>0</v>
      </c>
      <c r="BC24" s="29">
        <f>январь!AZ24+февраль!AZ24+март!AZ24+апрель!AZ24+май!AZ24+июнь!AZ24+июль!AZ24+август!AZ24+сентябрь!AZ24+октябрь!AZ24+ноябрь!AZ24+декабрь!AZ24</f>
        <v>0</v>
      </c>
      <c r="BD24" s="36">
        <f>январь!BA24+февраль!BA24+март!BA24+апрель!BA24+май!BA24+июнь!BA24+июль!BA24+август!BA24+сентябрь!BA24+октябрь!BA24+ноябрь!BA24+декабрь!BA24</f>
        <v>0</v>
      </c>
      <c r="BE24" s="36">
        <f>январь!BB24+февраль!BB24+март!BB24+апрель!BB24+май!BB24+июнь!BB24+июль!BB24+август!BB24+сентябрь!BB24+октябрь!BB24+ноябрь!BB24+декабрь!BB24</f>
        <v>0</v>
      </c>
      <c r="BF24" s="36">
        <f>январь!BC24+февраль!BC24+март!BC24+апрель!BC24+май!BC24+июнь!BC24+июль!BC24+август!BC24+сентябрь!BC24+октябрь!BC24+ноябрь!BC24+декабрь!BC24</f>
        <v>0</v>
      </c>
      <c r="BG24" s="36">
        <f>январь!BD24+февраль!BD24+март!BD24+апрель!BD24+май!BD24+июнь!BD24+июль!BD24+август!BD24+сентябрь!BD24+октябрь!BD24+ноябрь!BD24+декабрь!BD24</f>
        <v>0</v>
      </c>
      <c r="BH24" s="36">
        <f>январь!BE24+февраль!BE24+март!BE24+апрель!BE24+май!BE24+июнь!BE24+июль!BE24+август!BE24+сентябрь!BE24+октябрь!BE24+ноябрь!BE24+декабрь!BE24</f>
        <v>0</v>
      </c>
      <c r="BI24" s="36">
        <f>январь!BF24+февраль!BF24+март!BF24+апрель!BF24+май!BF24+июнь!BF24+июль!BF24+август!BF24+сентябрь!BF24+октябрь!BF24+ноябрь!BF24+декабрь!BF24</f>
        <v>0</v>
      </c>
      <c r="BJ24" s="36">
        <f>январь!BG24+февраль!BG24+март!BG24+апрель!BG24+май!BG24+июнь!BG24+июль!BG24+август!BG24+сентябрь!BG24+октябрь!BG24+ноябрь!BG24+декабрь!BG24</f>
        <v>0</v>
      </c>
      <c r="BK24" s="36">
        <f>январь!BH24+февраль!BH24+март!BH24+апрель!BH24+май!BH24+июнь!BH24+июль!BH24+август!BH24+сентябрь!BH24+октябрь!BH24+ноябрь!BH24+декабрь!BH24</f>
        <v>0</v>
      </c>
      <c r="BL24" s="36">
        <f>январь!BI24+февраль!BI24+март!BI24+апрель!BI24+май!BI24+июнь!BI24+июль!BI24+август!BI24+сентябрь!BI24+октябрь!BI24+ноябрь!BI24+декабрь!BI24</f>
        <v>0</v>
      </c>
      <c r="BM24" s="29">
        <f>январь!BJ24+февраль!BJ24+март!BJ24+апрель!BJ24+май!BJ24+июнь!BJ24+июль!BJ24+август!BJ24+сентябрь!BJ24+октябрь!BJ24+ноябрь!BJ24+декабрь!BJ24</f>
        <v>0</v>
      </c>
      <c r="BN24" s="36">
        <f>январь!BK24+февраль!BK24+март!BK24+апрель!BK24+май!BK24+июнь!BK24+июль!BK24+август!BK24+сентябрь!BK24+октябрь!BK24+ноябрь!BK24+декабрь!BK24</f>
        <v>0</v>
      </c>
      <c r="BO24" s="29">
        <f>январь!BL24+февраль!BL24+март!BL24+апрель!BL24+май!BL24+июнь!BL24+июль!BL24+август!BL24+сентябрь!BL24+октябрь!BL24+ноябрь!BL24+декабрь!BL24</f>
        <v>15</v>
      </c>
      <c r="BP24" s="36">
        <f>январь!BM24+февраль!BM24+март!BM24+апрель!BM24+май!BM24+июнь!BM24+июль!BM24+август!BM24+сентябрь!BM24+октябрь!BM24+ноябрь!BM24+декабрь!BM24</f>
        <v>10.738</v>
      </c>
      <c r="BQ24" s="36">
        <f>январь!BN24+февраль!BN24+март!BN24+апрель!BN24+май!BN24+июнь!BN24+июль!BN24+август!BN24+сентябрь!BN24+октябрь!BN24+ноябрь!BN24+декабрь!BN24</f>
        <v>0</v>
      </c>
      <c r="BR24" s="36">
        <f>январь!BO24+февраль!BO24+март!BO24+апрель!BO24+май!BO24+июнь!BO24+июль!BO24+август!BO24+сентябрь!BO24+октябрь!BO24+ноябрь!BO24+декабрь!BO24</f>
        <v>0</v>
      </c>
      <c r="BS24" s="29">
        <f>январь!BP24+февраль!BP24+март!BP24+апрель!BP24+май!BP24+июнь!BP24+июль!BP24+август!BP24+сентябрь!BP24+октябрь!BP24+ноябрь!BP24+декабрь!BP24</f>
        <v>2</v>
      </c>
      <c r="BT24" s="36">
        <f>январь!BQ24+февраль!BQ24+март!BQ24+апрель!BQ24+май!BQ24+июнь!BQ24+июль!BQ24+август!BQ24+сентябрь!BQ24+октябрь!BQ24+ноябрь!BQ24+декабрь!BQ24</f>
        <v>0.44400000000000001</v>
      </c>
      <c r="BU24" s="29">
        <f>январь!BR24+февраль!BR24+март!BR24+апрель!BR24+май!BR24+июнь!BR24+июль!BR24+август!BR24+сентябрь!BR24+октябрь!BR24+ноябрь!BR24+декабрь!BR24</f>
        <v>0</v>
      </c>
      <c r="BV24" s="36">
        <f>январь!BS24+февраль!BS24+март!BS24+апрель!BS24+май!BS24+июнь!BS24+июль!BS24+август!BS24+сентябрь!BS24+октябрь!BS24+ноябрь!BS24+декабрь!BS24</f>
        <v>0</v>
      </c>
      <c r="BW24" s="36">
        <f>январь!BT24+февраль!BT24+март!BT24+апрель!BT24+май!BT24+июнь!BT24+июль!BT24+август!BT24+сентябрь!BT24+октябрь!BT24+ноябрь!BT24+декабрь!BT24</f>
        <v>0</v>
      </c>
      <c r="BX24" s="36">
        <f>январь!BU24+февраль!BU24+март!BU24+апрель!BU24+май!BU24+июнь!BU24+июль!BU24+август!BU24+сентябрь!BU24+октябрь!BU24+ноябрь!BU24+декабрь!BU24</f>
        <v>0</v>
      </c>
      <c r="BY24" s="36">
        <f>январь!BV24+февраль!BV24+март!BV24+апрель!BV24+май!BV24+июнь!BV24+июль!BV24+август!BV24+сентябрь!BV24+октябрь!BV24+ноябрь!BV24+декабрь!BV24</f>
        <v>0</v>
      </c>
      <c r="BZ24" s="77">
        <v>3</v>
      </c>
    </row>
    <row r="25" spans="1:78" x14ac:dyDescent="0.25">
      <c r="A25" s="16">
        <v>23</v>
      </c>
      <c r="B25" s="16">
        <v>2</v>
      </c>
      <c r="C25" s="37" t="s">
        <v>489</v>
      </c>
      <c r="D25" s="51">
        <v>410.4860090241545</v>
      </c>
      <c r="E25" s="25">
        <v>540.15079400000002</v>
      </c>
      <c r="F25" s="26">
        <f t="shared" si="0"/>
        <v>646.91180302415455</v>
      </c>
      <c r="G25" s="26">
        <f t="shared" si="1"/>
        <v>106.76100902415453</v>
      </c>
      <c r="H25" s="26">
        <f t="shared" si="2"/>
        <v>303.72499999999997</v>
      </c>
      <c r="I25" s="36">
        <f>январь!F25+февраль!F25+март!F25+апрель!F25+май!F25+июнь!F25+июль!F25+август!F25+сентябрь!F25+октябрь!F25+ноябрь!F25+декабрь!F25</f>
        <v>0</v>
      </c>
      <c r="J25" s="36">
        <f>январь!G25+февраль!G25+март!G25+апрель!G25+май!G25+июнь!G25+июль!G25+август!G25+сентябрь!G25+октябрь!G25+ноябрь!G25+декабрь!G25</f>
        <v>0</v>
      </c>
      <c r="K25" s="36">
        <f>январь!H25+февраль!H25+март!H25+апрель!H25+май!H25+июнь!H25+июль!H25+август!H25+сентябрь!H25+октябрь!H25+ноябрь!H25+декабрь!H25</f>
        <v>0</v>
      </c>
      <c r="L25" s="27">
        <f>январь!I25+февраль!I25+март!I25+апрель!I25+май!I25+июнь!I25+июль!I25+август!I25+сентябрь!I25+октябрь!I25+ноябрь!I25+декабрь!I25</f>
        <v>0</v>
      </c>
      <c r="M25" s="36">
        <f>январь!J25+февраль!J25+март!J25+апрель!J25+май!J25+июнь!J25+июль!J25+август!J25+сентябрь!J25+октябрь!J25+ноябрь!J25+декабрь!J25</f>
        <v>0</v>
      </c>
      <c r="N25" s="36">
        <f>январь!K25+февраль!K25+март!K25+апрель!K25+май!K25+июнь!K25+июль!K25+август!K25+сентябрь!K25+октябрь!K25+ноябрь!K25+декабрь!K25</f>
        <v>0</v>
      </c>
      <c r="O25" s="36">
        <f>январь!L25+февраль!L25+март!L25+апрель!L25+май!L25+июнь!L25+июль!L25+август!L25+сентябрь!L25+октябрь!L25+ноябрь!L25+декабрь!L25</f>
        <v>0</v>
      </c>
      <c r="P25" s="36">
        <f>январь!M25+февраль!M25+март!M25+апрель!M25+май!M25+июнь!M25+июль!M25+август!M25+сентябрь!M25+октябрь!M25+ноябрь!M25+декабрь!M25</f>
        <v>0</v>
      </c>
      <c r="Q25" s="36">
        <f>январь!N25+февраль!N25+март!N25+апрель!N25+май!N25+июнь!N25+июль!N25+август!N25+сентябрь!N25+октябрь!N25+ноябрь!N25+декабрь!N25</f>
        <v>0</v>
      </c>
      <c r="R25" s="29">
        <f>январь!O25+февраль!O25+март!O25+апрель!O25+май!O25+июнь!O25+июль!O25+август!O25+сентябрь!O25+октябрь!O25+ноябрь!O25+декабрь!O25</f>
        <v>0</v>
      </c>
      <c r="S25" s="36">
        <f>январь!P25+февраль!P25+март!P25+апрель!P25+май!P25+июнь!P25+июль!P25+август!P25+сентябрь!P25+октябрь!P25+ноябрь!P25+декабрь!P25</f>
        <v>0</v>
      </c>
      <c r="T25" s="29">
        <f>январь!Q25+февраль!Q25+март!Q25+апрель!Q25+май!Q25+июнь!Q25+июль!Q25+август!Q25+сентябрь!Q25+октябрь!Q25+ноябрь!Q25+декабрь!Q25</f>
        <v>0</v>
      </c>
      <c r="U25" s="36">
        <f>январь!R25+февраль!R25+март!R25+апрель!R25+май!R25+июнь!R25+июль!R25+август!R25+сентябрь!R25+октябрь!R25+ноябрь!R25+декабрь!R25</f>
        <v>0</v>
      </c>
      <c r="V25" s="36">
        <f>январь!S25+февраль!S25+март!S25+апрель!S25+май!S25+июнь!S25+июль!S25+август!S25+сентябрь!S25+октябрь!S25+ноябрь!S25+декабрь!S25</f>
        <v>0</v>
      </c>
      <c r="W25" s="36">
        <f>январь!T25+февраль!T25+март!T25+апрель!T25+май!T25+июнь!T25+июль!T25+август!T25+сентябрь!T25+октябрь!T25+ноябрь!T25+декабрь!T25</f>
        <v>0</v>
      </c>
      <c r="X25" s="36">
        <f>январь!U25+февраль!U25+март!U25+апрель!U25+май!U25+июнь!U25+июль!U25+август!U25+сентябрь!U25+октябрь!U25+ноябрь!U25+декабрь!U25</f>
        <v>0</v>
      </c>
      <c r="Y25" s="36">
        <f>январь!V25+февраль!V25+март!V25+апрель!V25+май!V25+июнь!V25+июль!V25+август!V25+сентябрь!V25+октябрь!V25+ноябрь!V25+декабрь!V25</f>
        <v>0</v>
      </c>
      <c r="Z25" s="36">
        <f>январь!W25+февраль!W25+март!W25+апрель!W25+май!W25+июнь!W25+июль!W25+август!W25+сентябрь!W25+октябрь!W25+ноябрь!W25+декабрь!W25</f>
        <v>0.22500000000000001</v>
      </c>
      <c r="AA25" s="36">
        <f>январь!X25+февраль!X25+март!X25+апрель!X25+май!X25+июнь!X25+июль!X25+август!X25+сентябрь!X25+октябрь!X25+ноябрь!X25+декабрь!X25</f>
        <v>280.51</v>
      </c>
      <c r="AB25" s="29">
        <f>январь!Y25+февраль!Y25+март!Y25+апрель!Y25+май!Y25+июнь!Y25+июль!Y25+август!Y25+сентябрь!Y25+октябрь!Y25+ноябрь!Y25+декабрь!Y25</f>
        <v>0</v>
      </c>
      <c r="AC25" s="36">
        <f>январь!Z25+февраль!Z25+март!Z25+апрель!Z25+май!Z25+июнь!Z25+июль!Z25+август!Z25+сентябрь!Z25+октябрь!Z25+ноябрь!Z25+декабрь!Z25</f>
        <v>0</v>
      </c>
      <c r="AD25" s="66" t="str">
        <f>CONCATENATE(январь!AA25,$BZ$1,февраль!AA25,$BZ$1,март!AA25,$BZ$1,апрель!AA25,$BZ$1,май!AA25,$BZ$1,июнь!AA25,$BZ$1,июль!AA25,$BZ$1,август!AA25,$BZ$1,сентябрь!AA25,$BZ$1,октябрь!AA25,$BZ$1,ноябрь!AA25,$BZ$1,декабрь!AA25)</f>
        <v xml:space="preserve">           </v>
      </c>
      <c r="AE25" s="36">
        <f>январь!AB25+февраль!AB25+март!AB25+апрель!AB25+май!AB25+июнь!AB25+июль!AB25+август!AB25+сентябрь!AB25+октябрь!AB25+ноябрь!AB25+декабрь!AB25</f>
        <v>0</v>
      </c>
      <c r="AF25" s="36">
        <f>январь!AC25+февраль!AC25+март!AC25+апрель!AC25+май!AC25+июнь!AC25+июль!AC25+август!AC25+сентябрь!AC25+октябрь!AC25+ноябрь!AC25+декабрь!AC25</f>
        <v>0</v>
      </c>
      <c r="AG25" s="36">
        <f>январь!AD25+февраль!AD25+март!AD25+апрель!AD25+май!AD25+июнь!AD25+июль!AD25+август!AD25+сентябрь!AD25+октябрь!AD25+ноябрь!AD25+декабрь!AD25</f>
        <v>0</v>
      </c>
      <c r="AH25" s="36">
        <f>январь!AE25+февраль!AE25+март!AE25+апрель!AE25+май!AE25+июнь!AE25+июль!AE25+август!AE25+сентябрь!AE25+октябрь!AE25+ноябрь!AE25+декабрь!AE25</f>
        <v>0</v>
      </c>
      <c r="AI25" s="36">
        <f>январь!AF25+февраль!AF25+март!AF25+апрель!AF25+май!AF25+июнь!AF25+июль!AF25+август!AF25+сентябрь!AF25+октябрь!AF25+ноябрь!AF25+декабрь!AF25</f>
        <v>0</v>
      </c>
      <c r="AJ25" s="36">
        <f>январь!AG25+февраль!AG25+март!AG25+апрель!AG25+май!AG25+июнь!AG25+июль!AG25+август!AG25+сентябрь!AG25+октябрь!AG25+ноябрь!AG25+декабрь!AG25</f>
        <v>0</v>
      </c>
      <c r="AK25" s="29">
        <f>январь!AH25+февраль!AH25+март!AH25+апрель!AH25+май!AH25+июнь!AH25+июль!AH25+август!AH25+сентябрь!AH25+октябрь!AH25+ноябрь!AH25+декабрь!AH25</f>
        <v>5</v>
      </c>
      <c r="AL25" s="36">
        <f>январь!AI25+февраль!AI25+март!AI25+апрель!AI25+май!AI25+июнь!AI25+июль!AI25+август!AI25+сентябрь!AI25+октябрь!AI25+ноябрь!AI25+декабрь!AI25</f>
        <v>7.6689999999999996</v>
      </c>
      <c r="AM25" s="29">
        <f>январь!AJ25+февраль!AJ25+март!AJ25+апрель!AJ25+май!AJ25+июнь!AJ25+июль!AJ25+август!AJ25+сентябрь!AJ25+октябрь!AJ25+ноябрь!AJ25+декабрь!AJ25</f>
        <v>0</v>
      </c>
      <c r="AN25" s="36">
        <f>январь!AK25+февраль!AK25+март!AK25+апрель!AK25+май!AK25+июнь!AK25+июль!AK25+август!AK25+сентябрь!AK25+октябрь!AK25+ноябрь!AK25+декабрь!AK25</f>
        <v>0</v>
      </c>
      <c r="AO25" s="36">
        <f>январь!AL25+февраль!AL25+март!AL25+апрель!AL25+май!AL25+июнь!AL25+июль!AL25+август!AL25+сентябрь!AL25+октябрь!AL25+ноябрь!AL25+декабрь!AL25</f>
        <v>0</v>
      </c>
      <c r="AP25" s="36">
        <f>январь!AM25+февраль!AM25+март!AM25+апрель!AM25+май!AM25+июнь!AM25+июль!AM25+август!AM25+сентябрь!AM25+октябрь!AM25+ноябрь!AM25+декабрь!AM25</f>
        <v>0</v>
      </c>
      <c r="AQ25" s="29">
        <f>январь!AN25+февраль!AN25+март!AN25+апрель!AN25+май!AN25+июнь!AN25+июль!AN25+август!AN25+сентябрь!AN25+октябрь!AN25+ноябрь!AN25+декабрь!AN25</f>
        <v>0</v>
      </c>
      <c r="AR25" s="36">
        <f>январь!AO25+февраль!AO25+март!AO25+апрель!AO25+май!AO25+июнь!AO25+июль!AO25+август!AO25+сентябрь!AO25+октябрь!AO25+ноябрь!AO25+декабрь!AO25</f>
        <v>0</v>
      </c>
      <c r="AS25" s="29">
        <f>январь!AP25+февраль!AP25+март!AP25+апрель!AP25+май!AP25+июнь!AP25+июль!AP25+август!AP25+сентябрь!AP25+октябрь!AP25+ноябрь!AP25+декабрь!AP25</f>
        <v>0</v>
      </c>
      <c r="AT25" s="36">
        <f>январь!AQ25+февраль!AQ25+март!AQ25+апрель!AQ25+май!AQ25+июнь!AQ25+июль!AQ25+август!AQ25+сентябрь!AQ25+октябрь!AQ25+ноябрь!AQ25+декабрь!AQ25</f>
        <v>0</v>
      </c>
      <c r="AU25" s="29">
        <f>январь!AR25+февраль!AR25+март!AR25+апрель!AR25+май!AR25+июнь!AR25+июль!AR25+август!AR25+сентябрь!AR25+октябрь!AR25+ноябрь!AR25+декабрь!AR25</f>
        <v>0</v>
      </c>
      <c r="AV25" s="36">
        <f>январь!AS25+февраль!AS25+март!AS25+апрель!AS25+май!AS25+июнь!AS25+июль!AS25+август!AS25+сентябрь!AS25+октябрь!AS25+ноябрь!AS25+декабрь!AS25</f>
        <v>0</v>
      </c>
      <c r="AW25" s="36">
        <f>январь!AT25+февраль!AT25+март!AT25+апрель!AT25+май!AT25+июнь!AT25+июль!AT25+август!AT25+сентябрь!AT25+октябрь!AT25+ноябрь!AT25+декабрь!AT25</f>
        <v>0</v>
      </c>
      <c r="AX25" s="36">
        <f>январь!AU25+февраль!AU25+март!AU25+апрель!AU25+май!AU25+июнь!AU25+июль!AU25+август!AU25+сентябрь!AU25+октябрь!AU25+ноябрь!AU25+декабрь!AU25</f>
        <v>0</v>
      </c>
      <c r="AY25" s="29">
        <f>январь!AV25+февраль!AV25+март!AV25+апрель!AV25+май!AV25+июнь!AV25+июль!AV25+август!AV25+сентябрь!AV25+октябрь!AV25+ноябрь!AV25+декабрь!AV25</f>
        <v>0</v>
      </c>
      <c r="AZ25" s="36">
        <f>январь!AW25+февраль!AW25+март!AW25+апрель!AW25+май!AW25+июнь!AW25+июль!AW25+август!AW25+сентябрь!AW25+октябрь!AW25+ноябрь!AW25+декабрь!AW25</f>
        <v>0</v>
      </c>
      <c r="BA25" s="36">
        <f>январь!AX25+февраль!AX25+март!AX25+апрель!AX25+май!AX25+июнь!AX25+июль!AX25+август!AX25+сентябрь!AX25+октябрь!AX25+ноябрь!AX25+декабрь!AX25</f>
        <v>0</v>
      </c>
      <c r="BB25" s="36">
        <f>январь!AY25+февраль!AY25+март!AY25+апрель!AY25+май!AY25+июнь!AY25+июль!AY25+август!AY25+сентябрь!AY25+октябрь!AY25+ноябрь!AY25+декабрь!AY25</f>
        <v>0</v>
      </c>
      <c r="BC25" s="29">
        <f>январь!AZ25+февраль!AZ25+март!AZ25+апрель!AZ25+май!AZ25+июнь!AZ25+июль!AZ25+август!AZ25+сентябрь!AZ25+октябрь!AZ25+ноябрь!AZ25+декабрь!AZ25</f>
        <v>0</v>
      </c>
      <c r="BD25" s="36">
        <f>январь!BA25+февраль!BA25+март!BA25+апрель!BA25+май!BA25+июнь!BA25+июль!BA25+август!BA25+сентябрь!BA25+октябрь!BA25+ноябрь!BA25+декабрь!BA25</f>
        <v>0</v>
      </c>
      <c r="BE25" s="36">
        <f>январь!BB25+февраль!BB25+март!BB25+апрель!BB25+май!BB25+июнь!BB25+июль!BB25+август!BB25+сентябрь!BB25+октябрь!BB25+ноябрь!BB25+декабрь!BB25</f>
        <v>0</v>
      </c>
      <c r="BF25" s="36">
        <f>январь!BC25+февраль!BC25+март!BC25+апрель!BC25+май!BC25+июнь!BC25+июль!BC25+август!BC25+сентябрь!BC25+октябрь!BC25+ноябрь!BC25+декабрь!BC25</f>
        <v>0</v>
      </c>
      <c r="BG25" s="36">
        <f>январь!BD25+февраль!BD25+март!BD25+апрель!BD25+май!BD25+июнь!BD25+июль!BD25+август!BD25+сентябрь!BD25+октябрь!BD25+ноябрь!BD25+декабрь!BD25</f>
        <v>0</v>
      </c>
      <c r="BH25" s="36">
        <f>январь!BE25+февраль!BE25+март!BE25+апрель!BE25+май!BE25+июнь!BE25+июль!BE25+август!BE25+сентябрь!BE25+октябрь!BE25+ноябрь!BE25+декабрь!BE25</f>
        <v>0</v>
      </c>
      <c r="BI25" s="36">
        <f>январь!BF25+февраль!BF25+март!BF25+апрель!BF25+май!BF25+июнь!BF25+июль!BF25+август!BF25+сентябрь!BF25+октябрь!BF25+ноябрь!BF25+декабрь!BF25</f>
        <v>0</v>
      </c>
      <c r="BJ25" s="36">
        <f>январь!BG25+февраль!BG25+март!BG25+апрель!BG25+май!BG25+июнь!BG25+июль!BG25+август!BG25+сентябрь!BG25+октябрь!BG25+ноябрь!BG25+декабрь!BG25</f>
        <v>0</v>
      </c>
      <c r="BK25" s="36">
        <f>январь!BH25+февраль!BH25+март!BH25+апрель!BH25+май!BH25+июнь!BH25+июль!BH25+август!BH25+сентябрь!BH25+октябрь!BH25+ноябрь!BH25+декабрь!BH25</f>
        <v>0</v>
      </c>
      <c r="BL25" s="36">
        <f>январь!BI25+февраль!BI25+март!BI25+апрель!BI25+май!BI25+июнь!BI25+июль!BI25+август!BI25+сентябрь!BI25+октябрь!BI25+ноябрь!BI25+декабрь!BI25</f>
        <v>0</v>
      </c>
      <c r="BM25" s="29">
        <f>январь!BJ25+февраль!BJ25+март!BJ25+апрель!BJ25+май!BJ25+июнь!BJ25+июль!BJ25+август!BJ25+сентябрь!BJ25+октябрь!BJ25+ноябрь!BJ25+декабрь!BJ25</f>
        <v>0</v>
      </c>
      <c r="BN25" s="36">
        <f>январь!BK25+февраль!BK25+март!BK25+апрель!BK25+май!BK25+июнь!BK25+июль!BK25+август!BK25+сентябрь!BK25+октябрь!BK25+ноябрь!BK25+декабрь!BK25</f>
        <v>0</v>
      </c>
      <c r="BO25" s="29">
        <f>январь!BL25+февраль!BL25+март!BL25+апрель!BL25+май!BL25+июнь!BL25+июль!BL25+август!BL25+сентябрь!BL25+октябрь!BL25+ноябрь!BL25+декабрь!BL25</f>
        <v>15</v>
      </c>
      <c r="BP25" s="36">
        <f>январь!BM25+февраль!BM25+март!BM25+апрель!BM25+май!BM25+июнь!BM25+июль!BM25+август!BM25+сентябрь!BM25+октябрь!BM25+ноябрь!BM25+декабрь!BM25</f>
        <v>10.738</v>
      </c>
      <c r="BQ25" s="36">
        <f>январь!BN25+февраль!BN25+март!BN25+апрель!BN25+май!BN25+июнь!BN25+июль!BN25+август!BN25+сентябрь!BN25+октябрь!BN25+ноябрь!BN25+декабрь!BN25</f>
        <v>0</v>
      </c>
      <c r="BR25" s="36">
        <f>январь!BO25+февраль!BO25+март!BO25+апрель!BO25+май!BO25+июнь!BO25+июль!BO25+август!BO25+сентябрь!BO25+октябрь!BO25+ноябрь!BO25+декабрь!BO25</f>
        <v>0</v>
      </c>
      <c r="BS25" s="29">
        <f>январь!BP25+февраль!BP25+март!BP25+апрель!BP25+май!BP25+июнь!BP25+июль!BP25+август!BP25+сентябрь!BP25+октябрь!BP25+ноябрь!BP25+декабрь!BP25</f>
        <v>1</v>
      </c>
      <c r="BT25" s="36">
        <f>январь!BQ25+февраль!BQ25+март!BQ25+апрель!BQ25+май!BQ25+июнь!BQ25+июль!BQ25+август!BQ25+сентябрь!BQ25+октябрь!BQ25+ноябрь!BQ25+декабрь!BQ25</f>
        <v>0.34200000000000003</v>
      </c>
      <c r="BU25" s="29">
        <f>январь!BR25+февраль!BR25+март!BR25+апрель!BR25+май!BR25+июнь!BR25+июль!BR25+август!BR25+сентябрь!BR25+октябрь!BR25+ноябрь!BR25+декабрь!BR25</f>
        <v>0</v>
      </c>
      <c r="BV25" s="36">
        <f>январь!BS25+февраль!BS25+март!BS25+апрель!BS25+май!BS25+июнь!BS25+июль!BS25+август!BS25+сентябрь!BS25+октябрь!BS25+ноябрь!BS25+декабрь!BS25</f>
        <v>0</v>
      </c>
      <c r="BW25" s="36">
        <f>январь!BT25+февраль!BT25+март!BT25+апрель!BT25+май!BT25+июнь!BT25+июль!BT25+август!BT25+сентябрь!BT25+октябрь!BT25+ноябрь!BT25+декабрь!BT25</f>
        <v>0</v>
      </c>
      <c r="BX25" s="36">
        <f>январь!BU25+февраль!BU25+март!BU25+апрель!BU25+май!BU25+июнь!BU25+июль!BU25+август!BU25+сентябрь!BU25+октябрь!BU25+ноябрь!BU25+декабрь!BU25</f>
        <v>0</v>
      </c>
      <c r="BY25" s="36">
        <f>январь!BV25+февраль!BV25+март!BV25+апрель!BV25+май!BV25+июнь!BV25+июль!BV25+август!BV25+сентябрь!BV25+октябрь!BV25+ноябрь!BV25+декабрь!BV25</f>
        <v>4.4660000000000002</v>
      </c>
      <c r="BZ25" s="77">
        <v>4</v>
      </c>
    </row>
    <row r="26" spans="1:78" x14ac:dyDescent="0.25">
      <c r="A26" s="16">
        <v>24</v>
      </c>
      <c r="B26" s="16">
        <v>2</v>
      </c>
      <c r="C26" s="37" t="s">
        <v>490</v>
      </c>
      <c r="D26" s="51">
        <v>717.30704602898538</v>
      </c>
      <c r="E26" s="25">
        <v>231.24045600000005</v>
      </c>
      <c r="F26" s="26">
        <f t="shared" si="0"/>
        <v>536.68850202898545</v>
      </c>
      <c r="G26" s="26">
        <f t="shared" si="1"/>
        <v>305.44804602898535</v>
      </c>
      <c r="H26" s="26">
        <f t="shared" si="2"/>
        <v>411.85900000000004</v>
      </c>
      <c r="I26" s="36">
        <f>январь!F26+февраль!F26+март!F26+апрель!F26+май!F26+июнь!F26+июль!F26+август!F26+сентябрь!F26+октябрь!F26+ноябрь!F26+декабрь!F26</f>
        <v>0</v>
      </c>
      <c r="J26" s="36">
        <f>январь!G26+февраль!G26+март!G26+апрель!G26+май!G26+июнь!G26+июль!G26+август!G26+сентябрь!G26+октябрь!G26+ноябрь!G26+декабрь!G26</f>
        <v>0</v>
      </c>
      <c r="K26" s="36">
        <f>январь!H26+февраль!H26+март!H26+апрель!H26+май!H26+июнь!H26+июль!H26+август!H26+сентябрь!H26+октябрь!H26+ноябрь!H26+декабрь!H26</f>
        <v>0</v>
      </c>
      <c r="L26" s="27">
        <f>январь!I26+февраль!I26+март!I26+апрель!I26+май!I26+июнь!I26+июль!I26+август!I26+сентябрь!I26+октябрь!I26+ноябрь!I26+декабрь!I26</f>
        <v>0</v>
      </c>
      <c r="M26" s="36">
        <f>январь!J26+февраль!J26+март!J26+апрель!J26+май!J26+июнь!J26+июль!J26+август!J26+сентябрь!J26+октябрь!J26+ноябрь!J26+декабрь!J26</f>
        <v>0</v>
      </c>
      <c r="N26" s="36">
        <f>январь!K26+февраль!K26+март!K26+апрель!K26+май!K26+июнь!K26+июль!K26+август!K26+сентябрь!K26+октябрь!K26+ноябрь!K26+декабрь!K26</f>
        <v>0</v>
      </c>
      <c r="O26" s="36">
        <f>январь!L26+февраль!L26+март!L26+апрель!L26+май!L26+июнь!L26+июль!L26+август!L26+сентябрь!L26+октябрь!L26+ноябрь!L26+декабрь!L26</f>
        <v>0</v>
      </c>
      <c r="P26" s="36">
        <f>январь!M26+февраль!M26+март!M26+апрель!M26+май!M26+июнь!M26+июль!M26+август!M26+сентябрь!M26+октябрь!M26+ноябрь!M26+декабрь!M26</f>
        <v>0</v>
      </c>
      <c r="Q26" s="36">
        <f>январь!N26+февраль!N26+март!N26+апрель!N26+май!N26+июнь!N26+июль!N26+август!N26+сентябрь!N26+октябрь!N26+ноябрь!N26+декабрь!N26</f>
        <v>0</v>
      </c>
      <c r="R26" s="29">
        <f>январь!O26+февраль!O26+март!O26+апрель!O26+май!O26+июнь!O26+июль!O26+август!O26+сентябрь!O26+октябрь!O26+ноябрь!O26+декабрь!O26</f>
        <v>0</v>
      </c>
      <c r="S26" s="36">
        <f>январь!P26+февраль!P26+март!P26+апрель!P26+май!P26+июнь!P26+июль!P26+август!P26+сентябрь!P26+октябрь!P26+ноябрь!P26+декабрь!P26</f>
        <v>0</v>
      </c>
      <c r="T26" s="29">
        <f>январь!Q26+февраль!Q26+март!Q26+апрель!Q26+май!Q26+июнь!Q26+июль!Q26+август!Q26+сентябрь!Q26+октябрь!Q26+ноябрь!Q26+декабрь!Q26</f>
        <v>0</v>
      </c>
      <c r="U26" s="36">
        <f>январь!R26+февраль!R26+март!R26+апрель!R26+май!R26+июнь!R26+июль!R26+август!R26+сентябрь!R26+октябрь!R26+ноябрь!R26+декабрь!R26</f>
        <v>0</v>
      </c>
      <c r="V26" s="36">
        <f>январь!S26+февраль!S26+март!S26+апрель!S26+май!S26+июнь!S26+июль!S26+август!S26+сентябрь!S26+октябрь!S26+ноябрь!S26+декабрь!S26</f>
        <v>0</v>
      </c>
      <c r="W26" s="36">
        <f>январь!T26+февраль!T26+март!T26+апрель!T26+май!T26+июнь!T26+июль!T26+август!T26+сентябрь!T26+октябрь!T26+ноябрь!T26+декабрь!T26</f>
        <v>0</v>
      </c>
      <c r="X26" s="36">
        <f>январь!U26+февраль!U26+март!U26+апрель!U26+май!U26+июнь!U26+июль!U26+август!U26+сентябрь!U26+октябрь!U26+ноябрь!U26+декабрь!U26</f>
        <v>0</v>
      </c>
      <c r="Y26" s="36">
        <f>январь!V26+февраль!V26+март!V26+апрель!V26+май!V26+июнь!V26+июль!V26+август!V26+сентябрь!V26+октябрь!V26+ноябрь!V26+декабрь!V26</f>
        <v>0</v>
      </c>
      <c r="Z26" s="36">
        <f>январь!W26+февраль!W26+март!W26+апрель!W26+май!W26+июнь!W26+июль!W26+август!W26+сентябрь!W26+октябрь!W26+ноябрь!W26+декабрь!W26</f>
        <v>0</v>
      </c>
      <c r="AA26" s="36">
        <f>январь!X26+февраль!X26+март!X26+апрель!X26+май!X26+июнь!X26+июль!X26+август!X26+сентябрь!X26+октябрь!X26+ноябрь!X26+декабрь!X26</f>
        <v>0</v>
      </c>
      <c r="AB26" s="29">
        <f>январь!Y26+февраль!Y26+март!Y26+апрель!Y26+май!Y26+июнь!Y26+июль!Y26+август!Y26+сентябрь!Y26+октябрь!Y26+ноябрь!Y26+декабрь!Y26</f>
        <v>0</v>
      </c>
      <c r="AC26" s="36">
        <f>январь!Z26+февраль!Z26+март!Z26+апрель!Z26+май!Z26+июнь!Z26+июль!Z26+август!Z26+сентябрь!Z26+октябрь!Z26+ноябрь!Z26+декабрь!Z26</f>
        <v>0</v>
      </c>
      <c r="AD26" s="66" t="str">
        <f>CONCATENATE(январь!AA26,$BZ$1,февраль!AA26,$BZ$1,март!AA26,$BZ$1,апрель!AA26,$BZ$1,май!AA26,$BZ$1,июнь!AA26,$BZ$1,июль!AA26,$BZ$1,август!AA26,$BZ$1,сентябрь!AA26,$BZ$1,октябрь!AA26,$BZ$1,ноябрь!AA26,$BZ$1,декабрь!AA26)</f>
        <v xml:space="preserve">     л/кл №6, где кв.83-90      </v>
      </c>
      <c r="AE26" s="36">
        <f>январь!AB26+февраль!AB26+март!AB26+апрель!AB26+май!AB26+июнь!AB26+июль!AB26+август!AB26+сентябрь!AB26+октябрь!AB26+ноябрь!AB26+декабрь!AB26</f>
        <v>0.10199999999999999</v>
      </c>
      <c r="AF26" s="36">
        <f>январь!AC26+февраль!AC26+март!AC26+апрель!AC26+май!AC26+июнь!AC26+июль!AC26+август!AC26+сентябрь!AC26+октябрь!AC26+ноябрь!AC26+декабрь!AC26</f>
        <v>398.17200000000003</v>
      </c>
      <c r="AG26" s="36">
        <f>январь!AD26+февраль!AD26+март!AD26+апрель!AD26+май!AD26+июнь!AD26+июль!AD26+август!AD26+сентябрь!AD26+октябрь!AD26+ноябрь!AD26+декабрь!AD26</f>
        <v>0</v>
      </c>
      <c r="AH26" s="36">
        <f>январь!AE26+февраль!AE26+март!AE26+апрель!AE26+май!AE26+июнь!AE26+июль!AE26+август!AE26+сентябрь!AE26+октябрь!AE26+ноябрь!AE26+декабрь!AE26</f>
        <v>0</v>
      </c>
      <c r="AI26" s="36">
        <f>январь!AF26+февраль!AF26+март!AF26+апрель!AF26+май!AF26+июнь!AF26+июль!AF26+август!AF26+сентябрь!AF26+октябрь!AF26+ноябрь!AF26+декабрь!AF26</f>
        <v>0</v>
      </c>
      <c r="AJ26" s="36">
        <f>январь!AG26+февраль!AG26+март!AG26+апрель!AG26+май!AG26+июнь!AG26+июль!AG26+август!AG26+сентябрь!AG26+октябрь!AG26+ноябрь!AG26+декабрь!AG26</f>
        <v>0</v>
      </c>
      <c r="AK26" s="29">
        <f>январь!AH26+февраль!AH26+март!AH26+апрель!AH26+май!AH26+июнь!AH26+июль!AH26+август!AH26+сентябрь!AH26+октябрь!AH26+ноябрь!AH26+декабрь!AH26</f>
        <v>10</v>
      </c>
      <c r="AL26" s="36">
        <f>январь!AI26+февраль!AI26+март!AI26+апрель!AI26+май!AI26+июнь!AI26+июль!AI26+август!AI26+сентябрь!AI26+октябрь!AI26+ноябрь!AI26+декабрь!AI26</f>
        <v>7.9160000000000004</v>
      </c>
      <c r="AM26" s="29">
        <f>январь!AJ26+февраль!AJ26+март!AJ26+апрель!AJ26+май!AJ26+июнь!AJ26+июль!AJ26+август!AJ26+сентябрь!AJ26+октябрь!AJ26+ноябрь!AJ26+декабрь!AJ26</f>
        <v>0</v>
      </c>
      <c r="AN26" s="36">
        <f>январь!AK26+февраль!AK26+март!AK26+апрель!AK26+май!AK26+июнь!AK26+июль!AK26+август!AK26+сентябрь!AK26+октябрь!AK26+ноябрь!AK26+декабрь!AK26</f>
        <v>0</v>
      </c>
      <c r="AO26" s="36">
        <f>январь!AL26+февраль!AL26+март!AL26+апрель!AL26+май!AL26+июнь!AL26+июль!AL26+август!AL26+сентябрь!AL26+октябрь!AL26+ноябрь!AL26+декабрь!AL26</f>
        <v>0</v>
      </c>
      <c r="AP26" s="36">
        <f>январь!AM26+февраль!AM26+март!AM26+апрель!AM26+май!AM26+июнь!AM26+июль!AM26+август!AM26+сентябрь!AM26+октябрь!AM26+ноябрь!AM26+декабрь!AM26</f>
        <v>0</v>
      </c>
      <c r="AQ26" s="29">
        <f>январь!AN26+февраль!AN26+март!AN26+апрель!AN26+май!AN26+июнь!AN26+июль!AN26+август!AN26+сентябрь!AN26+октябрь!AN26+ноябрь!AN26+декабрь!AN26</f>
        <v>0</v>
      </c>
      <c r="AR26" s="36">
        <f>январь!AO26+февраль!AO26+март!AO26+апрель!AO26+май!AO26+июнь!AO26+июль!AO26+август!AO26+сентябрь!AO26+октябрь!AO26+ноябрь!AO26+декабрь!AO26</f>
        <v>0</v>
      </c>
      <c r="AS26" s="29">
        <f>январь!AP26+февраль!AP26+март!AP26+апрель!AP26+май!AP26+июнь!AP26+июль!AP26+август!AP26+сентябрь!AP26+октябрь!AP26+ноябрь!AP26+декабрь!AP26</f>
        <v>1</v>
      </c>
      <c r="AT26" s="36">
        <f>январь!AQ26+февраль!AQ26+март!AQ26+апрель!AQ26+май!AQ26+июнь!AQ26+июль!AQ26+август!AQ26+сентябрь!AQ26+октябрь!AQ26+ноябрь!AQ26+декабрь!AQ26</f>
        <v>5.7709999999999999</v>
      </c>
      <c r="AU26" s="29">
        <f>январь!AR26+февраль!AR26+март!AR26+апрель!AR26+май!AR26+июнь!AR26+июль!AR26+август!AR26+сентябрь!AR26+октябрь!AR26+ноябрь!AR26+декабрь!AR26</f>
        <v>0</v>
      </c>
      <c r="AV26" s="36">
        <f>январь!AS26+февраль!AS26+март!AS26+апрель!AS26+май!AS26+июнь!AS26+июль!AS26+август!AS26+сентябрь!AS26+октябрь!AS26+ноябрь!AS26+декабрь!AS26</f>
        <v>0</v>
      </c>
      <c r="AW26" s="36">
        <f>январь!AT26+февраль!AT26+март!AT26+апрель!AT26+май!AT26+июнь!AT26+июль!AT26+август!AT26+сентябрь!AT26+октябрь!AT26+ноябрь!AT26+декабрь!AT26</f>
        <v>0</v>
      </c>
      <c r="AX26" s="36">
        <f>январь!AU26+февраль!AU26+март!AU26+апрель!AU26+май!AU26+июнь!AU26+июль!AU26+август!AU26+сентябрь!AU26+октябрь!AU26+ноябрь!AU26+декабрь!AU26</f>
        <v>0</v>
      </c>
      <c r="AY26" s="29">
        <f>январь!AV26+февраль!AV26+март!AV26+апрель!AV26+май!AV26+июнь!AV26+июль!AV26+август!AV26+сентябрь!AV26+октябрь!AV26+ноябрь!AV26+декабрь!AV26</f>
        <v>0</v>
      </c>
      <c r="AZ26" s="36">
        <f>январь!AW26+февраль!AW26+март!AW26+апрель!AW26+май!AW26+июнь!AW26+июль!AW26+август!AW26+сентябрь!AW26+октябрь!AW26+ноябрь!AW26+декабрь!AW26</f>
        <v>0</v>
      </c>
      <c r="BA26" s="36">
        <f>январь!AX26+февраль!AX26+март!AX26+апрель!AX26+май!AX26+июнь!AX26+июль!AX26+август!AX26+сентябрь!AX26+октябрь!AX26+ноябрь!AX26+декабрь!AX26</f>
        <v>0</v>
      </c>
      <c r="BB26" s="36">
        <f>январь!AY26+февраль!AY26+март!AY26+апрель!AY26+май!AY26+июнь!AY26+июль!AY26+август!AY26+сентябрь!AY26+октябрь!AY26+ноябрь!AY26+декабрь!AY26</f>
        <v>0</v>
      </c>
      <c r="BC26" s="29">
        <f>январь!AZ26+февраль!AZ26+март!AZ26+апрель!AZ26+май!AZ26+июнь!AZ26+июль!AZ26+август!AZ26+сентябрь!AZ26+октябрь!AZ26+ноябрь!AZ26+декабрь!AZ26</f>
        <v>0</v>
      </c>
      <c r="BD26" s="36">
        <f>январь!BA26+февраль!BA26+март!BA26+апрель!BA26+май!BA26+июнь!BA26+июль!BA26+август!BA26+сентябрь!BA26+октябрь!BA26+ноябрь!BA26+декабрь!BA26</f>
        <v>0</v>
      </c>
      <c r="BE26" s="36">
        <f>январь!BB26+февраль!BB26+март!BB26+апрель!BB26+май!BB26+июнь!BB26+июль!BB26+август!BB26+сентябрь!BB26+октябрь!BB26+ноябрь!BB26+декабрь!BB26</f>
        <v>0</v>
      </c>
      <c r="BF26" s="36">
        <f>январь!BC26+февраль!BC26+март!BC26+апрель!BC26+май!BC26+июнь!BC26+июль!BC26+август!BC26+сентябрь!BC26+октябрь!BC26+ноябрь!BC26+декабрь!BC26</f>
        <v>0</v>
      </c>
      <c r="BG26" s="36">
        <f>январь!BD26+февраль!BD26+март!BD26+апрель!BD26+май!BD26+июнь!BD26+июль!BD26+август!BD26+сентябрь!BD26+октябрь!BD26+ноябрь!BD26+декабрь!BD26</f>
        <v>0</v>
      </c>
      <c r="BH26" s="36">
        <f>январь!BE26+февраль!BE26+март!BE26+апрель!BE26+май!BE26+июнь!BE26+июль!BE26+август!BE26+сентябрь!BE26+октябрь!BE26+ноябрь!BE26+декабрь!BE26</f>
        <v>0</v>
      </c>
      <c r="BI26" s="36">
        <f>январь!BF26+февраль!BF26+март!BF26+апрель!BF26+май!BF26+июнь!BF26+июль!BF26+август!BF26+сентябрь!BF26+октябрь!BF26+ноябрь!BF26+декабрь!BF26</f>
        <v>0</v>
      </c>
      <c r="BJ26" s="36">
        <f>январь!BG26+февраль!BG26+март!BG26+апрель!BG26+май!BG26+июнь!BG26+июль!BG26+август!BG26+сентябрь!BG26+октябрь!BG26+ноябрь!BG26+декабрь!BG26</f>
        <v>0</v>
      </c>
      <c r="BK26" s="36">
        <f>январь!BH26+февраль!BH26+март!BH26+апрель!BH26+май!BH26+июнь!BH26+июль!BH26+август!BH26+сентябрь!BH26+октябрь!BH26+ноябрь!BH26+декабрь!BH26</f>
        <v>0</v>
      </c>
      <c r="BL26" s="36">
        <f>январь!BI26+февраль!BI26+март!BI26+апрель!BI26+май!BI26+июнь!BI26+июль!BI26+август!BI26+сентябрь!BI26+октябрь!BI26+ноябрь!BI26+декабрь!BI26</f>
        <v>0</v>
      </c>
      <c r="BM26" s="29">
        <f>январь!BJ26+февраль!BJ26+март!BJ26+апрель!BJ26+май!BJ26+июнь!BJ26+июль!BJ26+август!BJ26+сентябрь!BJ26+октябрь!BJ26+ноябрь!BJ26+декабрь!BJ26</f>
        <v>0</v>
      </c>
      <c r="BN26" s="36">
        <f>январь!BK26+февраль!BK26+март!BK26+апрель!BK26+май!BK26+июнь!BK26+июль!BK26+август!BK26+сентябрь!BK26+октябрь!BK26+ноябрь!BK26+декабрь!BK26</f>
        <v>0</v>
      </c>
      <c r="BO26" s="29">
        <f>январь!BL26+февраль!BL26+март!BL26+апрель!BL26+май!BL26+июнь!BL26+июль!BL26+август!BL26+сентябрь!BL26+октябрь!BL26+ноябрь!BL26+декабрь!BL26</f>
        <v>0</v>
      </c>
      <c r="BP26" s="36">
        <f>январь!BM26+февраль!BM26+март!BM26+апрель!BM26+май!BM26+июнь!BM26+июль!BM26+август!BM26+сентябрь!BM26+октябрь!BM26+ноябрь!BM26+декабрь!BM26</f>
        <v>0</v>
      </c>
      <c r="BQ26" s="36">
        <f>январь!BN26+февраль!BN26+март!BN26+апрель!BN26+май!BN26+июнь!BN26+июль!BN26+август!BN26+сентябрь!BN26+октябрь!BN26+ноябрь!BN26+декабрь!BN26</f>
        <v>0</v>
      </c>
      <c r="BR26" s="36">
        <f>январь!BO26+февраль!BO26+март!BO26+апрель!BO26+май!BO26+июнь!BO26+июль!BO26+август!BO26+сентябрь!BO26+октябрь!BO26+ноябрь!BO26+декабрь!BO26</f>
        <v>0</v>
      </c>
      <c r="BS26" s="29">
        <f>январь!BP26+февраль!BP26+март!BP26+апрель!BP26+май!BP26+июнь!BP26+июль!BP26+август!BP26+сентябрь!BP26+октябрь!BP26+ноябрь!BP26+декабрь!BP26</f>
        <v>0</v>
      </c>
      <c r="BT26" s="36">
        <f>январь!BQ26+февраль!BQ26+март!BQ26+апрель!BQ26+май!BQ26+июнь!BQ26+июль!BQ26+август!BQ26+сентябрь!BQ26+октябрь!BQ26+ноябрь!BQ26+декабрь!BQ26</f>
        <v>0</v>
      </c>
      <c r="BU26" s="29">
        <f>январь!BR26+февраль!BR26+март!BR26+апрель!BR26+май!BR26+июнь!BR26+июль!BR26+август!BR26+сентябрь!BR26+октябрь!BR26+ноябрь!BR26+декабрь!BR26</f>
        <v>0</v>
      </c>
      <c r="BV26" s="36">
        <f>январь!BS26+февраль!BS26+март!BS26+апрель!BS26+май!BS26+июнь!BS26+июль!BS26+август!BS26+сентябрь!BS26+октябрь!BS26+ноябрь!BS26+декабрь!BS26</f>
        <v>0</v>
      </c>
      <c r="BW26" s="36">
        <f>январь!BT26+февраль!BT26+март!BT26+апрель!BT26+май!BT26+июнь!BT26+июль!BT26+август!BT26+сентябрь!BT26+октябрь!BT26+ноябрь!BT26+декабрь!BT26</f>
        <v>0</v>
      </c>
      <c r="BX26" s="36">
        <f>январь!BU26+февраль!BU26+март!BU26+апрель!BU26+май!BU26+июнь!BU26+июль!BU26+август!BU26+сентябрь!BU26+октябрь!BU26+ноябрь!BU26+декабрь!BU26</f>
        <v>0</v>
      </c>
      <c r="BY26" s="36">
        <f>январь!BV26+февраль!BV26+март!BV26+апрель!BV26+май!BV26+июнь!BV26+июль!BV26+август!BV26+сентябрь!BV26+октябрь!BV26+ноябрь!BV26+декабрь!BV26</f>
        <v>0</v>
      </c>
      <c r="BZ26" s="77">
        <v>5</v>
      </c>
    </row>
    <row r="27" spans="1:78" x14ac:dyDescent="0.25">
      <c r="A27" s="16">
        <v>25</v>
      </c>
      <c r="B27" s="16">
        <v>1</v>
      </c>
      <c r="C27" s="37" t="s">
        <v>491</v>
      </c>
      <c r="D27" s="51">
        <v>409.42662403864728</v>
      </c>
      <c r="E27" s="25">
        <v>984.56311999999991</v>
      </c>
      <c r="F27" s="26">
        <f t="shared" si="0"/>
        <v>1268.195744038647</v>
      </c>
      <c r="G27" s="26">
        <f t="shared" si="1"/>
        <v>283.63262403864729</v>
      </c>
      <c r="H27" s="26">
        <f t="shared" si="2"/>
        <v>125.794</v>
      </c>
      <c r="I27" s="36">
        <f>январь!F27+февраль!F27+март!F27+апрель!F27+май!F27+июнь!F27+июль!F27+август!F27+сентябрь!F27+октябрь!F27+ноябрь!F27+декабрь!F27</f>
        <v>0</v>
      </c>
      <c r="J27" s="36">
        <f>январь!G27+февраль!G27+март!G27+апрель!G27+май!G27+июнь!G27+июль!G27+август!G27+сентябрь!G27+октябрь!G27+ноябрь!G27+декабрь!G27</f>
        <v>0</v>
      </c>
      <c r="K27" s="36">
        <f>январь!H27+февраль!H27+март!H27+апрель!H27+май!H27+июнь!H27+июль!H27+август!H27+сентябрь!H27+октябрь!H27+ноябрь!H27+декабрь!H27</f>
        <v>0</v>
      </c>
      <c r="L27" s="27">
        <f>январь!I27+февраль!I27+март!I27+апрель!I27+май!I27+июнь!I27+июль!I27+август!I27+сентябрь!I27+октябрь!I27+ноябрь!I27+декабрь!I27</f>
        <v>0</v>
      </c>
      <c r="M27" s="36">
        <f>январь!J27+февраль!J27+март!J27+апрель!J27+май!J27+июнь!J27+июль!J27+август!J27+сентябрь!J27+октябрь!J27+ноябрь!J27+декабрь!J27</f>
        <v>0</v>
      </c>
      <c r="N27" s="36">
        <f>январь!K27+февраль!K27+март!K27+апрель!K27+май!K27+июнь!K27+июль!K27+август!K27+сентябрь!K27+октябрь!K27+ноябрь!K27+декабрь!K27</f>
        <v>0</v>
      </c>
      <c r="O27" s="36">
        <f>январь!L27+февраль!L27+март!L27+апрель!L27+май!L27+июнь!L27+июль!L27+август!L27+сентябрь!L27+октябрь!L27+ноябрь!L27+декабрь!L27</f>
        <v>0</v>
      </c>
      <c r="P27" s="36">
        <f>январь!M27+февраль!M27+март!M27+апрель!M27+май!M27+июнь!M27+июль!M27+август!M27+сентябрь!M27+октябрь!M27+ноябрь!M27+декабрь!M27</f>
        <v>0</v>
      </c>
      <c r="Q27" s="36">
        <f>январь!N27+февраль!N27+март!N27+апрель!N27+май!N27+июнь!N27+июль!N27+август!N27+сентябрь!N27+октябрь!N27+ноябрь!N27+декабрь!N27</f>
        <v>0</v>
      </c>
      <c r="R27" s="29">
        <f>январь!O27+февраль!O27+март!O27+апрель!O27+май!O27+июнь!O27+июль!O27+август!O27+сентябрь!O27+октябрь!O27+ноябрь!O27+декабрь!O27</f>
        <v>0</v>
      </c>
      <c r="S27" s="36">
        <f>январь!P27+февраль!P27+март!P27+апрель!P27+май!P27+июнь!P27+июль!P27+август!P27+сентябрь!P27+октябрь!P27+ноябрь!P27+декабрь!P27</f>
        <v>0</v>
      </c>
      <c r="T27" s="29">
        <f>январь!Q27+февраль!Q27+март!Q27+апрель!Q27+май!Q27+июнь!Q27+июль!Q27+август!Q27+сентябрь!Q27+октябрь!Q27+ноябрь!Q27+декабрь!Q27</f>
        <v>0</v>
      </c>
      <c r="U27" s="36">
        <f>январь!R27+февраль!R27+март!R27+апрель!R27+май!R27+июнь!R27+июль!R27+август!R27+сентябрь!R27+октябрь!R27+ноябрь!R27+декабрь!R27</f>
        <v>0</v>
      </c>
      <c r="V27" s="36">
        <f>январь!S27+февраль!S27+март!S27+апрель!S27+май!S27+июнь!S27+июль!S27+август!S27+сентябрь!S27+октябрь!S27+ноябрь!S27+декабрь!S27</f>
        <v>0</v>
      </c>
      <c r="W27" s="36">
        <f>январь!T27+февраль!T27+март!T27+апрель!T27+май!T27+июнь!T27+июль!T27+август!T27+сентябрь!T27+октябрь!T27+ноябрь!T27+декабрь!T27</f>
        <v>0</v>
      </c>
      <c r="X27" s="36">
        <f>январь!U27+февраль!U27+март!U27+апрель!U27+май!U27+июнь!U27+июль!U27+август!U27+сентябрь!U27+октябрь!U27+ноябрь!U27+декабрь!U27</f>
        <v>0</v>
      </c>
      <c r="Y27" s="36">
        <f>январь!V27+февраль!V27+март!V27+апрель!V27+май!V27+июнь!V27+июль!V27+август!V27+сентябрь!V27+октябрь!V27+ноябрь!V27+декабрь!V27</f>
        <v>0</v>
      </c>
      <c r="Z27" s="36">
        <f>январь!W27+февраль!W27+март!W27+апрель!W27+май!W27+июнь!W27+июль!W27+август!W27+сентябрь!W27+октябрь!W27+ноябрь!W27+декабрь!W27</f>
        <v>2E-3</v>
      </c>
      <c r="AA27" s="36">
        <f>январь!X27+февраль!X27+март!X27+апрель!X27+май!X27+июнь!X27+июль!X27+август!X27+сентябрь!X27+октябрь!X27+ноябрь!X27+декабрь!X27</f>
        <v>3.1680000000000001</v>
      </c>
      <c r="AB27" s="29">
        <f>январь!Y27+февраль!Y27+март!Y27+апрель!Y27+май!Y27+июнь!Y27+июль!Y27+август!Y27+сентябрь!Y27+октябрь!Y27+ноябрь!Y27+декабрь!Y27</f>
        <v>0</v>
      </c>
      <c r="AC27" s="36">
        <f>январь!Z27+февраль!Z27+март!Z27+апрель!Z27+май!Z27+июнь!Z27+июль!Z27+август!Z27+сентябрь!Z27+октябрь!Z27+ноябрь!Z27+декабрь!Z27</f>
        <v>0</v>
      </c>
      <c r="AD27" s="66" t="str">
        <f>CONCATENATE(январь!AA27,$BZ$1,февраль!AA27,$BZ$1,март!AA27,$BZ$1,апрель!AA27,$BZ$1,май!AA27,$BZ$1,июнь!AA27,$BZ$1,июль!AA27,$BZ$1,август!AA27,$BZ$1,сентябрь!AA27,$BZ$1,октябрь!AA27,$BZ$1,ноябрь!AA27,$BZ$1,декабрь!AA27)</f>
        <v xml:space="preserve">           </v>
      </c>
      <c r="AE27" s="36">
        <f>январь!AB27+февраль!AB27+март!AB27+апрель!AB27+май!AB27+июнь!AB27+июль!AB27+август!AB27+сентябрь!AB27+октябрь!AB27+ноябрь!AB27+декабрь!AB27</f>
        <v>0</v>
      </c>
      <c r="AF27" s="36">
        <f>январь!AC27+февраль!AC27+март!AC27+апрель!AC27+май!AC27+июнь!AC27+июль!AC27+август!AC27+сентябрь!AC27+октябрь!AC27+ноябрь!AC27+декабрь!AC27</f>
        <v>0</v>
      </c>
      <c r="AG27" s="36">
        <f>январь!AD27+февраль!AD27+март!AD27+апрель!AD27+май!AD27+июнь!AD27+июль!AD27+август!AD27+сентябрь!AD27+октябрь!AD27+ноябрь!AD27+декабрь!AD27</f>
        <v>0</v>
      </c>
      <c r="AH27" s="36">
        <f>январь!AE27+февраль!AE27+март!AE27+апрель!AE27+май!AE27+июнь!AE27+июль!AE27+август!AE27+сентябрь!AE27+октябрь!AE27+ноябрь!AE27+декабрь!AE27</f>
        <v>0</v>
      </c>
      <c r="AI27" s="36">
        <f>январь!AF27+февраль!AF27+март!AF27+апрель!AF27+май!AF27+июнь!AF27+июль!AF27+август!AF27+сентябрь!AF27+октябрь!AF27+ноябрь!AF27+декабрь!AF27</f>
        <v>0</v>
      </c>
      <c r="AJ27" s="36">
        <f>январь!AG27+февраль!AG27+март!AG27+апрель!AG27+май!AG27+июнь!AG27+июль!AG27+август!AG27+сентябрь!AG27+октябрь!AG27+ноябрь!AG27+декабрь!AG27</f>
        <v>0</v>
      </c>
      <c r="AK27" s="29">
        <f>январь!AH27+февраль!AH27+март!AH27+апрель!AH27+май!AH27+июнь!AH27+июль!AH27+август!AH27+сентябрь!AH27+октябрь!AH27+ноябрь!AH27+декабрь!AH27</f>
        <v>25</v>
      </c>
      <c r="AL27" s="36">
        <f>январь!AI27+февраль!AI27+март!AI27+апрель!AI27+май!AI27+июнь!AI27+июль!AI27+август!AI27+сентябрь!AI27+октябрь!AI27+ноябрь!AI27+декабрь!AI27</f>
        <v>22.744999999999997</v>
      </c>
      <c r="AM27" s="29">
        <f>январь!AJ27+февраль!AJ27+март!AJ27+апрель!AJ27+май!AJ27+июнь!AJ27+июль!AJ27+август!AJ27+сентябрь!AJ27+октябрь!AJ27+ноябрь!AJ27+декабрь!AJ27</f>
        <v>0</v>
      </c>
      <c r="AN27" s="36">
        <f>январь!AK27+февраль!AK27+март!AK27+апрель!AK27+май!AK27+июнь!AK27+июль!AK27+август!AK27+сентябрь!AK27+октябрь!AK27+ноябрь!AK27+декабрь!AK27</f>
        <v>0</v>
      </c>
      <c r="AO27" s="36">
        <f>январь!AL27+февраль!AL27+март!AL27+апрель!AL27+май!AL27+июнь!AL27+июль!AL27+август!AL27+сентябрь!AL27+октябрь!AL27+ноябрь!AL27+декабрь!AL27</f>
        <v>0</v>
      </c>
      <c r="AP27" s="36">
        <f>январь!AM27+февраль!AM27+март!AM27+апрель!AM27+май!AM27+июнь!AM27+июль!AM27+август!AM27+сентябрь!AM27+октябрь!AM27+ноябрь!AM27+декабрь!AM27</f>
        <v>0</v>
      </c>
      <c r="AQ27" s="29">
        <f>январь!AN27+февраль!AN27+март!AN27+апрель!AN27+май!AN27+июнь!AN27+июль!AN27+август!AN27+сентябрь!AN27+октябрь!AN27+ноябрь!AN27+декабрь!AN27</f>
        <v>0</v>
      </c>
      <c r="AR27" s="36">
        <f>январь!AO27+февраль!AO27+март!AO27+апрель!AO27+май!AO27+июнь!AO27+июль!AO27+август!AO27+сентябрь!AO27+октябрь!AO27+ноябрь!AO27+декабрь!AO27</f>
        <v>0</v>
      </c>
      <c r="AS27" s="29">
        <f>январь!AP27+февраль!AP27+март!AP27+апрель!AP27+май!AP27+июнь!AP27+июль!AP27+август!AP27+сентябрь!AP27+октябрь!AP27+ноябрь!AP27+декабрь!AP27</f>
        <v>0</v>
      </c>
      <c r="AT27" s="36">
        <f>январь!AQ27+февраль!AQ27+март!AQ27+апрель!AQ27+май!AQ27+июнь!AQ27+июль!AQ27+август!AQ27+сентябрь!AQ27+октябрь!AQ27+ноябрь!AQ27+декабрь!AQ27</f>
        <v>0</v>
      </c>
      <c r="AU27" s="29">
        <f>январь!AR27+февраль!AR27+март!AR27+апрель!AR27+май!AR27+июнь!AR27+июль!AR27+август!AR27+сентябрь!AR27+октябрь!AR27+ноябрь!AR27+декабрь!AR27</f>
        <v>0</v>
      </c>
      <c r="AV27" s="36">
        <f>январь!AS27+февраль!AS27+март!AS27+апрель!AS27+май!AS27+июнь!AS27+июль!AS27+август!AS27+сентябрь!AS27+октябрь!AS27+ноябрь!AS27+декабрь!AS27</f>
        <v>0</v>
      </c>
      <c r="AW27" s="36">
        <f>январь!AT27+февраль!AT27+март!AT27+апрель!AT27+май!AT27+июнь!AT27+июль!AT27+август!AT27+сентябрь!AT27+октябрь!AT27+ноябрь!AT27+декабрь!AT27</f>
        <v>0</v>
      </c>
      <c r="AX27" s="36">
        <f>январь!AU27+февраль!AU27+март!AU27+апрель!AU27+май!AU27+июнь!AU27+июль!AU27+август!AU27+сентябрь!AU27+октябрь!AU27+ноябрь!AU27+декабрь!AU27</f>
        <v>0</v>
      </c>
      <c r="AY27" s="29">
        <f>январь!AV27+февраль!AV27+март!AV27+апрель!AV27+май!AV27+июнь!AV27+июль!AV27+август!AV27+сентябрь!AV27+октябрь!AV27+ноябрь!AV27+декабрь!AV27</f>
        <v>0</v>
      </c>
      <c r="AZ27" s="36">
        <f>январь!AW27+февраль!AW27+март!AW27+апрель!AW27+май!AW27+июнь!AW27+июль!AW27+август!AW27+сентябрь!AW27+октябрь!AW27+ноябрь!AW27+декабрь!AW27</f>
        <v>0</v>
      </c>
      <c r="BA27" s="36">
        <f>январь!AX27+февраль!AX27+март!AX27+апрель!AX27+май!AX27+июнь!AX27+июль!AX27+август!AX27+сентябрь!AX27+октябрь!AX27+ноябрь!AX27+декабрь!AX27</f>
        <v>0</v>
      </c>
      <c r="BB27" s="36">
        <f>январь!AY27+февраль!AY27+март!AY27+апрель!AY27+май!AY27+июнь!AY27+июль!AY27+август!AY27+сентябрь!AY27+октябрь!AY27+ноябрь!AY27+декабрь!AY27</f>
        <v>0</v>
      </c>
      <c r="BC27" s="29">
        <f>январь!AZ27+февраль!AZ27+март!AZ27+апрель!AZ27+май!AZ27+июнь!AZ27+июль!AZ27+август!AZ27+сентябрь!AZ27+октябрь!AZ27+ноябрь!AZ27+декабрь!AZ27</f>
        <v>0</v>
      </c>
      <c r="BD27" s="36">
        <f>январь!BA27+февраль!BA27+март!BA27+апрель!BA27+май!BA27+июнь!BA27+июль!BA27+август!BA27+сентябрь!BA27+октябрь!BA27+ноябрь!BA27+декабрь!BA27</f>
        <v>0</v>
      </c>
      <c r="BE27" s="36">
        <f>январь!BB27+февраль!BB27+март!BB27+апрель!BB27+май!BB27+июнь!BB27+июль!BB27+август!BB27+сентябрь!BB27+октябрь!BB27+ноябрь!BB27+декабрь!BB27</f>
        <v>0</v>
      </c>
      <c r="BF27" s="36">
        <f>январь!BC27+февраль!BC27+март!BC27+апрель!BC27+май!BC27+июнь!BC27+июль!BC27+август!BC27+сентябрь!BC27+октябрь!BC27+ноябрь!BC27+декабрь!BC27</f>
        <v>0</v>
      </c>
      <c r="BG27" s="36">
        <f>январь!BD27+февраль!BD27+март!BD27+апрель!BD27+май!BD27+июнь!BD27+июль!BD27+август!BD27+сентябрь!BD27+октябрь!BD27+ноябрь!BD27+декабрь!BD27</f>
        <v>0</v>
      </c>
      <c r="BH27" s="36">
        <f>январь!BE27+февраль!BE27+март!BE27+апрель!BE27+май!BE27+июнь!BE27+июль!BE27+август!BE27+сентябрь!BE27+октябрь!BE27+ноябрь!BE27+декабрь!BE27</f>
        <v>0</v>
      </c>
      <c r="BI27" s="36">
        <f>январь!BF27+февраль!BF27+март!BF27+апрель!BF27+май!BF27+июнь!BF27+июль!BF27+август!BF27+сентябрь!BF27+октябрь!BF27+ноябрь!BF27+декабрь!BF27</f>
        <v>0</v>
      </c>
      <c r="BJ27" s="36">
        <f>январь!BG27+февраль!BG27+март!BG27+апрель!BG27+май!BG27+июнь!BG27+июль!BG27+август!BG27+сентябрь!BG27+октябрь!BG27+ноябрь!BG27+декабрь!BG27</f>
        <v>0</v>
      </c>
      <c r="BK27" s="36">
        <f>январь!BH27+февраль!BH27+март!BH27+апрель!BH27+май!BH27+июнь!BH27+июль!BH27+август!BH27+сентябрь!BH27+октябрь!BH27+ноябрь!BH27+декабрь!BH27</f>
        <v>1.7000000000000001E-2</v>
      </c>
      <c r="BL27" s="36">
        <f>январь!BI27+февраль!BI27+март!BI27+апрель!BI27+май!BI27+июнь!BI27+июль!BI27+август!BI27+сентябрь!BI27+октябрь!BI27+ноябрь!BI27+декабрь!BI27</f>
        <v>83.608000000000004</v>
      </c>
      <c r="BM27" s="29">
        <f>январь!BJ27+февраль!BJ27+март!BJ27+апрель!BJ27+май!BJ27+июнь!BJ27+июль!BJ27+август!BJ27+сентябрь!BJ27+октябрь!BJ27+ноябрь!BJ27+декабрь!BJ27</f>
        <v>0</v>
      </c>
      <c r="BN27" s="36">
        <f>январь!BK27+февраль!BK27+март!BK27+апрель!BK27+май!BK27+июнь!BK27+июль!BK27+август!BK27+сентябрь!BK27+октябрь!BK27+ноябрь!BK27+декабрь!BK27</f>
        <v>0</v>
      </c>
      <c r="BO27" s="29">
        <f>январь!BL27+февраль!BL27+март!BL27+апрель!BL27+май!BL27+июнь!BL27+июль!BL27+август!BL27+сентябрь!BL27+октябрь!BL27+ноябрь!BL27+декабрь!BL27</f>
        <v>13</v>
      </c>
      <c r="BP27" s="36">
        <f>январь!BM27+февраль!BM27+март!BM27+апрель!BM27+май!BM27+июнь!BM27+июль!BM27+август!BM27+сентябрь!BM27+октябрь!BM27+ноябрь!BM27+декабрь!BM27</f>
        <v>6.4559999999999995</v>
      </c>
      <c r="BQ27" s="36">
        <f>январь!BN27+февраль!BN27+март!BN27+апрель!BN27+май!BN27+июнь!BN27+июль!BN27+август!BN27+сентябрь!BN27+октябрь!BN27+ноябрь!BN27+декабрь!BN27</f>
        <v>0</v>
      </c>
      <c r="BR27" s="36">
        <f>январь!BO27+февраль!BO27+март!BO27+апрель!BO27+май!BO27+июнь!BO27+июль!BO27+август!BO27+сентябрь!BO27+октябрь!BO27+ноябрь!BO27+декабрь!BO27</f>
        <v>0</v>
      </c>
      <c r="BS27" s="29">
        <f>январь!BP27+февраль!BP27+март!BP27+апрель!BP27+май!BP27+июнь!BP27+июль!BP27+август!BP27+сентябрь!BP27+октябрь!BP27+ноябрь!BP27+декабрь!BP27</f>
        <v>2</v>
      </c>
      <c r="BT27" s="36">
        <f>январь!BQ27+февраль!BQ27+март!BQ27+апрель!BQ27+май!BQ27+июнь!BQ27+июль!BQ27+август!BQ27+сентябрь!BQ27+октябрь!BQ27+ноябрь!BQ27+декабрь!BQ27</f>
        <v>5.0789999999999997</v>
      </c>
      <c r="BU27" s="29">
        <f>январь!BR27+февраль!BR27+март!BR27+апрель!BR27+май!BR27+июнь!BR27+июль!BR27+август!BR27+сентябрь!BR27+октябрь!BR27+ноябрь!BR27+декабрь!BR27</f>
        <v>0</v>
      </c>
      <c r="BV27" s="36">
        <f>январь!BS27+февраль!BS27+март!BS27+апрель!BS27+май!BS27+июнь!BS27+июль!BS27+август!BS27+сентябрь!BS27+октябрь!BS27+ноябрь!BS27+декабрь!BS27</f>
        <v>0</v>
      </c>
      <c r="BW27" s="36">
        <f>январь!BT27+февраль!BT27+март!BT27+апрель!BT27+май!BT27+июнь!BT27+июль!BT27+август!BT27+сентябрь!BT27+октябрь!BT27+ноябрь!BT27+декабрь!BT27</f>
        <v>0</v>
      </c>
      <c r="BX27" s="36">
        <f>январь!BU27+февраль!BU27+март!BU27+апрель!BU27+май!BU27+июнь!BU27+июль!BU27+август!BU27+сентябрь!BU27+октябрь!BU27+ноябрь!BU27+декабрь!BU27</f>
        <v>0</v>
      </c>
      <c r="BY27" s="36">
        <f>январь!BV27+февраль!BV27+март!BV27+апрель!BV27+май!BV27+июнь!BV27+июль!BV27+август!BV27+сентябрь!BV27+октябрь!BV27+ноябрь!BV27+декабрь!BV27</f>
        <v>4.7379999999999995</v>
      </c>
      <c r="BZ27" s="77">
        <v>4</v>
      </c>
    </row>
    <row r="28" spans="1:78" x14ac:dyDescent="0.25">
      <c r="A28" s="16">
        <v>26</v>
      </c>
      <c r="B28" s="16">
        <v>2</v>
      </c>
      <c r="C28" s="37" t="s">
        <v>492</v>
      </c>
      <c r="D28" s="51">
        <v>552.21913178743955</v>
      </c>
      <c r="E28" s="25">
        <v>2392.5259959999999</v>
      </c>
      <c r="F28" s="26">
        <f t="shared" si="0"/>
        <v>2926.0991277874391</v>
      </c>
      <c r="G28" s="26">
        <f t="shared" si="1"/>
        <v>533.57313178743959</v>
      </c>
      <c r="H28" s="26">
        <f t="shared" si="2"/>
        <v>18.646000000000001</v>
      </c>
      <c r="I28" s="36">
        <f>январь!F28+февраль!F28+март!F28+апрель!F28+май!F28+июнь!F28+июль!F28+август!F28+сентябрь!F28+октябрь!F28+ноябрь!F28+декабрь!F28</f>
        <v>0</v>
      </c>
      <c r="J28" s="36">
        <f>январь!G28+февраль!G28+март!G28+апрель!G28+май!G28+июнь!G28+июль!G28+август!G28+сентябрь!G28+октябрь!G28+ноябрь!G28+декабрь!G28</f>
        <v>0</v>
      </c>
      <c r="K28" s="36">
        <f>январь!H28+февраль!H28+март!H28+апрель!H28+май!H28+июнь!H28+июль!H28+август!H28+сентябрь!H28+октябрь!H28+ноябрь!H28+декабрь!H28</f>
        <v>0</v>
      </c>
      <c r="L28" s="27">
        <f>январь!I28+февраль!I28+март!I28+апрель!I28+май!I28+июнь!I28+июль!I28+август!I28+сентябрь!I28+октябрь!I28+ноябрь!I28+декабрь!I28</f>
        <v>0</v>
      </c>
      <c r="M28" s="36">
        <f>январь!J28+февраль!J28+март!J28+апрель!J28+май!J28+июнь!J28+июль!J28+август!J28+сентябрь!J28+октябрь!J28+ноябрь!J28+декабрь!J28</f>
        <v>0</v>
      </c>
      <c r="N28" s="36">
        <f>январь!K28+февраль!K28+март!K28+апрель!K28+май!K28+июнь!K28+июль!K28+август!K28+сентябрь!K28+октябрь!K28+ноябрь!K28+декабрь!K28</f>
        <v>0</v>
      </c>
      <c r="O28" s="36">
        <f>январь!L28+февраль!L28+март!L28+апрель!L28+май!L28+июнь!L28+июль!L28+август!L28+сентябрь!L28+октябрь!L28+ноябрь!L28+декабрь!L28</f>
        <v>0</v>
      </c>
      <c r="P28" s="36">
        <f>январь!M28+февраль!M28+март!M28+апрель!M28+май!M28+июнь!M28+июль!M28+август!M28+сентябрь!M28+октябрь!M28+ноябрь!M28+декабрь!M28</f>
        <v>0</v>
      </c>
      <c r="Q28" s="36">
        <f>январь!N28+февраль!N28+март!N28+апрель!N28+май!N28+июнь!N28+июль!N28+август!N28+сентябрь!N28+октябрь!N28+ноябрь!N28+декабрь!N28</f>
        <v>0</v>
      </c>
      <c r="R28" s="29">
        <f>январь!O28+февраль!O28+март!O28+апрель!O28+май!O28+июнь!O28+июль!O28+август!O28+сентябрь!O28+октябрь!O28+ноябрь!O28+декабрь!O28</f>
        <v>0</v>
      </c>
      <c r="S28" s="36">
        <f>январь!P28+февраль!P28+март!P28+апрель!P28+май!P28+июнь!P28+июль!P28+август!P28+сентябрь!P28+октябрь!P28+ноябрь!P28+декабрь!P28</f>
        <v>0</v>
      </c>
      <c r="T28" s="29">
        <f>январь!Q28+февраль!Q28+март!Q28+апрель!Q28+май!Q28+июнь!Q28+июль!Q28+август!Q28+сентябрь!Q28+октябрь!Q28+ноябрь!Q28+декабрь!Q28</f>
        <v>0</v>
      </c>
      <c r="U28" s="36">
        <f>январь!R28+февраль!R28+март!R28+апрель!R28+май!R28+июнь!R28+июль!R28+август!R28+сентябрь!R28+октябрь!R28+ноябрь!R28+декабрь!R28</f>
        <v>0</v>
      </c>
      <c r="V28" s="36">
        <f>январь!S28+февраль!S28+март!S28+апрель!S28+май!S28+июнь!S28+июль!S28+август!S28+сентябрь!S28+октябрь!S28+ноябрь!S28+декабрь!S28</f>
        <v>0</v>
      </c>
      <c r="W28" s="36">
        <f>январь!T28+февраль!T28+март!T28+апрель!T28+май!T28+июнь!T28+июль!T28+август!T28+сентябрь!T28+октябрь!T28+ноябрь!T28+декабрь!T28</f>
        <v>0</v>
      </c>
      <c r="X28" s="36">
        <f>январь!U28+февраль!U28+март!U28+апрель!U28+май!U28+июнь!U28+июль!U28+август!U28+сентябрь!U28+октябрь!U28+ноябрь!U28+декабрь!U28</f>
        <v>0</v>
      </c>
      <c r="Y28" s="36">
        <f>январь!V28+февраль!V28+март!V28+апрель!V28+май!V28+июнь!V28+июль!V28+август!V28+сентябрь!V28+октябрь!V28+ноябрь!V28+декабрь!V28</f>
        <v>0</v>
      </c>
      <c r="Z28" s="36">
        <f>январь!W28+февраль!W28+март!W28+апрель!W28+май!W28+июнь!W28+июль!W28+август!W28+сентябрь!W28+октябрь!W28+ноябрь!W28+декабрь!W28</f>
        <v>0</v>
      </c>
      <c r="AA28" s="36">
        <f>январь!X28+февраль!X28+март!X28+апрель!X28+май!X28+июнь!X28+июль!X28+август!X28+сентябрь!X28+октябрь!X28+ноябрь!X28+декабрь!X28</f>
        <v>0</v>
      </c>
      <c r="AB28" s="29">
        <f>январь!Y28+февраль!Y28+март!Y28+апрель!Y28+май!Y28+июнь!Y28+июль!Y28+август!Y28+сентябрь!Y28+октябрь!Y28+ноябрь!Y28+декабрь!Y28</f>
        <v>0</v>
      </c>
      <c r="AC28" s="36">
        <f>январь!Z28+февраль!Z28+март!Z28+апрель!Z28+май!Z28+июнь!Z28+июль!Z28+август!Z28+сентябрь!Z28+октябрь!Z28+ноябрь!Z28+декабрь!Z28</f>
        <v>0</v>
      </c>
      <c r="AD28" s="66" t="str">
        <f>CONCATENATE(январь!AA28,$BZ$1,февраль!AA28,$BZ$1,март!AA28,$BZ$1,апрель!AA28,$BZ$1,май!AA28,$BZ$1,июнь!AA28,$BZ$1,июль!AA28,$BZ$1,август!AA28,$BZ$1,сентябрь!AA28,$BZ$1,октябрь!AA28,$BZ$1,ноябрь!AA28,$BZ$1,декабрь!AA28)</f>
        <v xml:space="preserve">           </v>
      </c>
      <c r="AE28" s="36">
        <f>январь!AB28+февраль!AB28+март!AB28+апрель!AB28+май!AB28+июнь!AB28+июль!AB28+август!AB28+сентябрь!AB28+октябрь!AB28+ноябрь!AB28+декабрь!AB28</f>
        <v>0</v>
      </c>
      <c r="AF28" s="36">
        <f>январь!AC28+февраль!AC28+март!AC28+апрель!AC28+май!AC28+июнь!AC28+июль!AC28+август!AC28+сентябрь!AC28+октябрь!AC28+ноябрь!AC28+декабрь!AC28</f>
        <v>0</v>
      </c>
      <c r="AG28" s="36">
        <f>январь!AD28+февраль!AD28+март!AD28+апрель!AD28+май!AD28+июнь!AD28+июль!AD28+август!AD28+сентябрь!AD28+октябрь!AD28+ноябрь!AD28+декабрь!AD28</f>
        <v>0</v>
      </c>
      <c r="AH28" s="36">
        <f>январь!AE28+февраль!AE28+март!AE28+апрель!AE28+май!AE28+июнь!AE28+июль!AE28+август!AE28+сентябрь!AE28+октябрь!AE28+ноябрь!AE28+декабрь!AE28</f>
        <v>0</v>
      </c>
      <c r="AI28" s="36">
        <f>январь!AF28+февраль!AF28+март!AF28+апрель!AF28+май!AF28+июнь!AF28+июль!AF28+август!AF28+сентябрь!AF28+октябрь!AF28+ноябрь!AF28+декабрь!AF28</f>
        <v>0</v>
      </c>
      <c r="AJ28" s="36">
        <f>январь!AG28+февраль!AG28+март!AG28+апрель!AG28+май!AG28+июнь!AG28+июль!AG28+август!AG28+сентябрь!AG28+октябрь!AG28+ноябрь!AG28+декабрь!AG28</f>
        <v>0</v>
      </c>
      <c r="AK28" s="29">
        <f>январь!AH28+февраль!AH28+март!AH28+апрель!AH28+май!AH28+июнь!AH28+июль!AH28+август!AH28+сентябрь!AH28+октябрь!AH28+ноябрь!AH28+декабрь!AH28</f>
        <v>0</v>
      </c>
      <c r="AL28" s="36">
        <f>январь!AI28+февраль!AI28+март!AI28+апрель!AI28+май!AI28+июнь!AI28+июль!AI28+август!AI28+сентябрь!AI28+октябрь!AI28+ноябрь!AI28+декабрь!AI28</f>
        <v>0</v>
      </c>
      <c r="AM28" s="29">
        <f>январь!AJ28+февраль!AJ28+март!AJ28+апрель!AJ28+май!AJ28+июнь!AJ28+июль!AJ28+август!AJ28+сентябрь!AJ28+октябрь!AJ28+ноябрь!AJ28+декабрь!AJ28</f>
        <v>0</v>
      </c>
      <c r="AN28" s="36">
        <f>январь!AK28+февраль!AK28+март!AK28+апрель!AK28+май!AK28+июнь!AK28+июль!AK28+август!AK28+сентябрь!AK28+октябрь!AK28+ноябрь!AK28+декабрь!AK28</f>
        <v>0</v>
      </c>
      <c r="AO28" s="36">
        <f>январь!AL28+февраль!AL28+март!AL28+апрель!AL28+май!AL28+июнь!AL28+июль!AL28+август!AL28+сентябрь!AL28+октябрь!AL28+ноябрь!AL28+декабрь!AL28</f>
        <v>0</v>
      </c>
      <c r="AP28" s="36">
        <f>январь!AM28+февраль!AM28+март!AM28+апрель!AM28+май!AM28+июнь!AM28+июль!AM28+август!AM28+сентябрь!AM28+октябрь!AM28+ноябрь!AM28+декабрь!AM28</f>
        <v>0</v>
      </c>
      <c r="AQ28" s="29">
        <f>январь!AN28+февраль!AN28+март!AN28+апрель!AN28+май!AN28+июнь!AN28+июль!AN28+август!AN28+сентябрь!AN28+октябрь!AN28+ноябрь!AN28+декабрь!AN28</f>
        <v>0</v>
      </c>
      <c r="AR28" s="36">
        <f>январь!AO28+февраль!AO28+март!AO28+апрель!AO28+май!AO28+июнь!AO28+июль!AO28+август!AO28+сентябрь!AO28+октябрь!AO28+ноябрь!AO28+декабрь!AO28</f>
        <v>0</v>
      </c>
      <c r="AS28" s="29">
        <f>январь!AP28+февраль!AP28+март!AP28+апрель!AP28+май!AP28+июнь!AP28+июль!AP28+август!AP28+сентябрь!AP28+октябрь!AP28+ноябрь!AP28+декабрь!AP28</f>
        <v>0</v>
      </c>
      <c r="AT28" s="36">
        <f>январь!AQ28+февраль!AQ28+март!AQ28+апрель!AQ28+май!AQ28+июнь!AQ28+июль!AQ28+август!AQ28+сентябрь!AQ28+октябрь!AQ28+ноябрь!AQ28+декабрь!AQ28</f>
        <v>0</v>
      </c>
      <c r="AU28" s="29">
        <f>январь!AR28+февраль!AR28+март!AR28+апрель!AR28+май!AR28+июнь!AR28+июль!AR28+август!AR28+сентябрь!AR28+октябрь!AR28+ноябрь!AR28+декабрь!AR28</f>
        <v>0</v>
      </c>
      <c r="AV28" s="36">
        <f>январь!AS28+февраль!AS28+март!AS28+апрель!AS28+май!AS28+июнь!AS28+июль!AS28+август!AS28+сентябрь!AS28+октябрь!AS28+ноябрь!AS28+декабрь!AS28</f>
        <v>0</v>
      </c>
      <c r="AW28" s="36">
        <f>январь!AT28+февраль!AT28+март!AT28+апрель!AT28+май!AT28+июнь!AT28+июль!AT28+август!AT28+сентябрь!AT28+октябрь!AT28+ноябрь!AT28+декабрь!AT28</f>
        <v>0</v>
      </c>
      <c r="AX28" s="36">
        <f>январь!AU28+февраль!AU28+март!AU28+апрель!AU28+май!AU28+июнь!AU28+июль!AU28+август!AU28+сентябрь!AU28+октябрь!AU28+ноябрь!AU28+декабрь!AU28</f>
        <v>0</v>
      </c>
      <c r="AY28" s="29">
        <f>январь!AV28+февраль!AV28+март!AV28+апрель!AV28+май!AV28+июнь!AV28+июль!AV28+август!AV28+сентябрь!AV28+октябрь!AV28+ноябрь!AV28+декабрь!AV28</f>
        <v>0</v>
      </c>
      <c r="AZ28" s="36">
        <f>январь!AW28+февраль!AW28+март!AW28+апрель!AW28+май!AW28+июнь!AW28+июль!AW28+август!AW28+сентябрь!AW28+октябрь!AW28+ноябрь!AW28+декабрь!AW28</f>
        <v>0</v>
      </c>
      <c r="BA28" s="36">
        <f>январь!AX28+февраль!AX28+март!AX28+апрель!AX28+май!AX28+июнь!AX28+июль!AX28+август!AX28+сентябрь!AX28+октябрь!AX28+ноябрь!AX28+декабрь!AX28</f>
        <v>0</v>
      </c>
      <c r="BB28" s="36">
        <f>январь!AY28+февраль!AY28+март!AY28+апрель!AY28+май!AY28+июнь!AY28+июль!AY28+август!AY28+сентябрь!AY28+октябрь!AY28+ноябрь!AY28+декабрь!AY28</f>
        <v>0</v>
      </c>
      <c r="BC28" s="29">
        <f>январь!AZ28+февраль!AZ28+март!AZ28+апрель!AZ28+май!AZ28+июнь!AZ28+июль!AZ28+август!AZ28+сентябрь!AZ28+октябрь!AZ28+ноябрь!AZ28+декабрь!AZ28</f>
        <v>0</v>
      </c>
      <c r="BD28" s="36">
        <f>январь!BA28+февраль!BA28+март!BA28+апрель!BA28+май!BA28+июнь!BA28+июль!BA28+август!BA28+сентябрь!BA28+октябрь!BA28+ноябрь!BA28+декабрь!BA28</f>
        <v>0</v>
      </c>
      <c r="BE28" s="36">
        <f>январь!BB28+февраль!BB28+март!BB28+апрель!BB28+май!BB28+июнь!BB28+июль!BB28+август!BB28+сентябрь!BB28+октябрь!BB28+ноябрь!BB28+декабрь!BB28</f>
        <v>0</v>
      </c>
      <c r="BF28" s="36">
        <f>январь!BC28+февраль!BC28+март!BC28+апрель!BC28+май!BC28+июнь!BC28+июль!BC28+август!BC28+сентябрь!BC28+октябрь!BC28+ноябрь!BC28+декабрь!BC28</f>
        <v>0</v>
      </c>
      <c r="BG28" s="36">
        <f>январь!BD28+февраль!BD28+март!BD28+апрель!BD28+май!BD28+июнь!BD28+июль!BD28+август!BD28+сентябрь!BD28+октябрь!BD28+ноябрь!BD28+декабрь!BD28</f>
        <v>0</v>
      </c>
      <c r="BH28" s="36">
        <f>январь!BE28+февраль!BE28+март!BE28+апрель!BE28+май!BE28+июнь!BE28+июль!BE28+август!BE28+сентябрь!BE28+октябрь!BE28+ноябрь!BE28+декабрь!BE28</f>
        <v>0</v>
      </c>
      <c r="BI28" s="36">
        <f>январь!BF28+февраль!BF28+март!BF28+апрель!BF28+май!BF28+июнь!BF28+июль!BF28+август!BF28+сентябрь!BF28+октябрь!BF28+ноябрь!BF28+декабрь!BF28</f>
        <v>1.0999999999999999E-2</v>
      </c>
      <c r="BJ28" s="36">
        <f>январь!BG28+февраль!BG28+март!BG28+апрель!BG28+май!BG28+июнь!BG28+июль!BG28+август!BG28+сентябрь!BG28+октябрь!BG28+ноябрь!BG28+декабрь!BG28</f>
        <v>14.541</v>
      </c>
      <c r="BK28" s="36">
        <f>январь!BH28+февраль!BH28+март!BH28+апрель!BH28+май!BH28+июнь!BH28+июль!BH28+август!BH28+сентябрь!BH28+октябрь!BH28+ноябрь!BH28+декабрь!BH28</f>
        <v>0</v>
      </c>
      <c r="BL28" s="36">
        <f>январь!BI28+февраль!BI28+март!BI28+апрель!BI28+май!BI28+июнь!BI28+июль!BI28+август!BI28+сентябрь!BI28+октябрь!BI28+ноябрь!BI28+декабрь!BI28</f>
        <v>0</v>
      </c>
      <c r="BM28" s="29">
        <f>январь!BJ28+февраль!BJ28+март!BJ28+апрель!BJ28+май!BJ28+июнь!BJ28+июль!BJ28+август!BJ28+сентябрь!BJ28+октябрь!BJ28+ноябрь!BJ28+декабрь!BJ28</f>
        <v>0</v>
      </c>
      <c r="BN28" s="36">
        <f>январь!BK28+февраль!BK28+март!BK28+апрель!BK28+май!BK28+июнь!BK28+июль!BK28+август!BK28+сентябрь!BK28+октябрь!BK28+ноябрь!BK28+декабрь!BK28</f>
        <v>0</v>
      </c>
      <c r="BO28" s="29">
        <f>январь!BL28+февраль!BL28+март!BL28+апрель!BL28+май!BL28+июнь!BL28+июль!BL28+август!BL28+сентябрь!BL28+октябрь!BL28+ноябрь!BL28+декабрь!BL28</f>
        <v>0</v>
      </c>
      <c r="BP28" s="36">
        <f>январь!BM28+февраль!BM28+март!BM28+апрель!BM28+май!BM28+июнь!BM28+июль!BM28+август!BM28+сентябрь!BM28+октябрь!BM28+ноябрь!BM28+декабрь!BM28</f>
        <v>0</v>
      </c>
      <c r="BQ28" s="36">
        <f>январь!BN28+февраль!BN28+март!BN28+апрель!BN28+май!BN28+июнь!BN28+июль!BN28+август!BN28+сентябрь!BN28+октябрь!BN28+ноябрь!BN28+декабрь!BN28</f>
        <v>0</v>
      </c>
      <c r="BR28" s="36">
        <f>январь!BO28+февраль!BO28+март!BO28+апрель!BO28+май!BO28+июнь!BO28+июль!BO28+август!BO28+сентябрь!BO28+октябрь!BO28+ноябрь!BO28+декабрь!BO28</f>
        <v>0</v>
      </c>
      <c r="BS28" s="29">
        <f>январь!BP28+февраль!BP28+март!BP28+апрель!BP28+май!BP28+июнь!BP28+июль!BP28+август!BP28+сентябрь!BP28+октябрь!BP28+ноябрь!BP28+декабрь!BP28</f>
        <v>0</v>
      </c>
      <c r="BT28" s="36">
        <f>январь!BQ28+февраль!BQ28+март!BQ28+апрель!BQ28+май!BQ28+июнь!BQ28+июль!BQ28+август!BQ28+сентябрь!BQ28+октябрь!BQ28+ноябрь!BQ28+декабрь!BQ28</f>
        <v>0</v>
      </c>
      <c r="BU28" s="29">
        <f>январь!BR28+февраль!BR28+март!BR28+апрель!BR28+май!BR28+июнь!BR28+июль!BR28+август!BR28+сентябрь!BR28+октябрь!BR28+ноябрь!BR28+декабрь!BR28</f>
        <v>0</v>
      </c>
      <c r="BV28" s="36">
        <f>январь!BS28+февраль!BS28+март!BS28+апрель!BS28+май!BS28+июнь!BS28+июль!BS28+август!BS28+сентябрь!BS28+октябрь!BS28+ноябрь!BS28+декабрь!BS28</f>
        <v>0</v>
      </c>
      <c r="BW28" s="36">
        <f>январь!BT28+февраль!BT28+март!BT28+апрель!BT28+май!BT28+июнь!BT28+июль!BT28+август!BT28+сентябрь!BT28+октябрь!BT28+ноябрь!BT28+декабрь!BT28</f>
        <v>0</v>
      </c>
      <c r="BX28" s="36">
        <f>январь!BU28+февраль!BU28+март!BU28+апрель!BU28+май!BU28+июнь!BU28+июль!BU28+август!BU28+сентябрь!BU28+октябрь!BU28+ноябрь!BU28+декабрь!BU28</f>
        <v>0</v>
      </c>
      <c r="BY28" s="36">
        <f>январь!BV28+февраль!BV28+март!BV28+апрель!BV28+май!BV28+июнь!BV28+июль!BV28+август!BV28+сентябрь!BV28+октябрь!BV28+ноябрь!BV28+декабрь!BV28</f>
        <v>4.1050000000000004</v>
      </c>
      <c r="BZ28" s="77">
        <v>6</v>
      </c>
    </row>
    <row r="29" spans="1:78" x14ac:dyDescent="0.25">
      <c r="A29" s="16">
        <v>27</v>
      </c>
      <c r="B29" s="16">
        <v>2</v>
      </c>
      <c r="C29" s="37" t="s">
        <v>493</v>
      </c>
      <c r="D29" s="51">
        <v>94.647317487922706</v>
      </c>
      <c r="E29" s="25">
        <v>440.88914</v>
      </c>
      <c r="F29" s="26">
        <f t="shared" si="0"/>
        <v>236.68085748792271</v>
      </c>
      <c r="G29" s="26">
        <f t="shared" si="1"/>
        <v>-204.20828251207729</v>
      </c>
      <c r="H29" s="26">
        <f t="shared" si="2"/>
        <v>298.85559999999998</v>
      </c>
      <c r="I29" s="36">
        <f>январь!F29+февраль!F29+март!F29+апрель!F29+май!F29+июнь!F29+июль!F29+август!F29+сентябрь!F29+октябрь!F29+ноябрь!F29+декабрь!F29</f>
        <v>0</v>
      </c>
      <c r="J29" s="36">
        <f>январь!G29+февраль!G29+март!G29+апрель!G29+май!G29+июнь!G29+июль!G29+август!G29+сентябрь!G29+октябрь!G29+ноябрь!G29+декабрь!G29</f>
        <v>0</v>
      </c>
      <c r="K29" s="36">
        <f>январь!H29+февраль!H29+март!H29+апрель!H29+май!H29+июнь!H29+июль!H29+август!H29+сентябрь!H29+октябрь!H29+ноябрь!H29+декабрь!H29</f>
        <v>0</v>
      </c>
      <c r="L29" s="27">
        <f>январь!I29+февраль!I29+март!I29+апрель!I29+май!I29+июнь!I29+июль!I29+август!I29+сентябрь!I29+октябрь!I29+ноябрь!I29+декабрь!I29</f>
        <v>0</v>
      </c>
      <c r="M29" s="36">
        <f>январь!J29+февраль!J29+март!J29+апрель!J29+май!J29+июнь!J29+июль!J29+август!J29+сентябрь!J29+октябрь!J29+ноябрь!J29+декабрь!J29</f>
        <v>0</v>
      </c>
      <c r="N29" s="36">
        <f>январь!K29+февраль!K29+март!K29+апрель!K29+май!K29+июнь!K29+июль!K29+август!K29+сентябрь!K29+октябрь!K29+ноябрь!K29+декабрь!K29</f>
        <v>0</v>
      </c>
      <c r="O29" s="36">
        <f>январь!L29+февраль!L29+март!L29+апрель!L29+май!L29+июнь!L29+июль!L29+август!L29+сентябрь!L29+октябрь!L29+ноябрь!L29+декабрь!L29</f>
        <v>0</v>
      </c>
      <c r="P29" s="36">
        <f>январь!M29+февраль!M29+март!M29+апрель!M29+май!M29+июнь!M29+июль!M29+август!M29+сентябрь!M29+октябрь!M29+ноябрь!M29+декабрь!M29</f>
        <v>0</v>
      </c>
      <c r="Q29" s="36">
        <f>январь!N29+февраль!N29+март!N29+апрель!N29+май!N29+июнь!N29+июль!N29+август!N29+сентябрь!N29+октябрь!N29+ноябрь!N29+декабрь!N29</f>
        <v>0</v>
      </c>
      <c r="R29" s="29">
        <f>январь!O29+февраль!O29+март!O29+апрель!O29+май!O29+июнь!O29+июль!O29+август!O29+сентябрь!O29+октябрь!O29+ноябрь!O29+декабрь!O29</f>
        <v>0</v>
      </c>
      <c r="S29" s="36">
        <f>январь!P29+февраль!P29+март!P29+апрель!P29+май!P29+июнь!P29+июль!P29+август!P29+сентябрь!P29+октябрь!P29+ноябрь!P29+декабрь!P29</f>
        <v>0</v>
      </c>
      <c r="T29" s="29">
        <f>январь!Q29+февраль!Q29+март!Q29+апрель!Q29+май!Q29+июнь!Q29+июль!Q29+август!Q29+сентябрь!Q29+октябрь!Q29+ноябрь!Q29+декабрь!Q29</f>
        <v>0</v>
      </c>
      <c r="U29" s="36">
        <f>январь!R29+февраль!R29+март!R29+апрель!R29+май!R29+июнь!R29+июль!R29+август!R29+сентябрь!R29+октябрь!R29+ноябрь!R29+декабрь!R29</f>
        <v>0</v>
      </c>
      <c r="V29" s="36">
        <f>январь!S29+февраль!S29+март!S29+апрель!S29+май!S29+июнь!S29+июль!S29+август!S29+сентябрь!S29+октябрь!S29+ноябрь!S29+декабрь!S29</f>
        <v>0</v>
      </c>
      <c r="W29" s="36">
        <f>январь!T29+февраль!T29+март!T29+апрель!T29+май!T29+июнь!T29+июль!T29+август!T29+сентябрь!T29+октябрь!T29+ноябрь!T29+декабрь!T29</f>
        <v>0</v>
      </c>
      <c r="X29" s="36">
        <f>январь!U29+февраль!U29+март!U29+апрель!U29+май!U29+июнь!U29+июль!U29+август!U29+сентябрь!U29+октябрь!U29+ноябрь!U29+декабрь!U29</f>
        <v>0</v>
      </c>
      <c r="Y29" s="36">
        <f>январь!V29+февраль!V29+март!V29+апрель!V29+май!V29+июнь!V29+июль!V29+август!V29+сентябрь!V29+октябрь!V29+ноябрь!V29+декабрь!V29</f>
        <v>0</v>
      </c>
      <c r="Z29" s="36">
        <f>январь!W29+февраль!W29+март!W29+апрель!W29+май!W29+июнь!W29+июль!W29+август!W29+сентябрь!W29+октябрь!W29+ноябрь!W29+декабрь!W29</f>
        <v>0</v>
      </c>
      <c r="AA29" s="36">
        <f>январь!X29+февраль!X29+март!X29+апрель!X29+май!X29+июнь!X29+июль!X29+август!X29+сентябрь!X29+октябрь!X29+ноябрь!X29+декабрь!X29</f>
        <v>0</v>
      </c>
      <c r="AB29" s="29">
        <f>январь!Y29+февраль!Y29+март!Y29+апрель!Y29+май!Y29+июнь!Y29+июль!Y29+август!Y29+сентябрь!Y29+октябрь!Y29+ноябрь!Y29+декабрь!Y29</f>
        <v>0</v>
      </c>
      <c r="AC29" s="36">
        <f>январь!Z29+февраль!Z29+март!Z29+апрель!Z29+май!Z29+июнь!Z29+июль!Z29+август!Z29+сентябрь!Z29+октябрь!Z29+ноябрь!Z29+декабрь!Z29</f>
        <v>0</v>
      </c>
      <c r="AD29" s="66" t="str">
        <f>CONCATENATE(январь!AA29,$BZ$1,февраль!AA29,$BZ$1,март!AA29,$BZ$1,апрель!AA29,$BZ$1,май!AA29,$BZ$1,июнь!AA29,$BZ$1,июль!AA29,$BZ$1,август!AA29,$BZ$1,сентябрь!AA29,$BZ$1,октябрь!AA29,$BZ$1,ноябрь!AA29,$BZ$1,декабрь!AA29)</f>
        <v xml:space="preserve">     л/кл №1      </v>
      </c>
      <c r="AE29" s="36">
        <f>январь!AB29+февраль!AB29+март!AB29+апрель!AB29+май!AB29+июнь!AB29+июль!AB29+август!AB29+сентябрь!AB29+октябрь!AB29+ноябрь!AB29+декабрь!AB29</f>
        <v>0.13</v>
      </c>
      <c r="AF29" s="36">
        <f>январь!AC29+февраль!AC29+март!AC29+апрель!AC29+май!AC29+июнь!AC29+июль!AC29+август!AC29+сентябрь!AC29+октябрь!AC29+ноябрь!AC29+декабрь!AC29</f>
        <v>282.81299999999999</v>
      </c>
      <c r="AG29" s="36">
        <f>январь!AD29+февраль!AD29+март!AD29+апрель!AD29+май!AD29+июнь!AD29+июль!AD29+август!AD29+сентябрь!AD29+октябрь!AD29+ноябрь!AD29+декабрь!AD29</f>
        <v>0</v>
      </c>
      <c r="AH29" s="36">
        <f>январь!AE29+февраль!AE29+март!AE29+апрель!AE29+май!AE29+июнь!AE29+июль!AE29+август!AE29+сентябрь!AE29+октябрь!AE29+ноябрь!AE29+декабрь!AE29</f>
        <v>0</v>
      </c>
      <c r="AI29" s="36">
        <f>январь!AF29+февраль!AF29+март!AF29+апрель!AF29+май!AF29+июнь!AF29+июль!AF29+август!AF29+сентябрь!AF29+октябрь!AF29+ноябрь!AF29+декабрь!AF29</f>
        <v>0</v>
      </c>
      <c r="AJ29" s="36">
        <f>январь!AG29+февраль!AG29+март!AG29+апрель!AG29+май!AG29+июнь!AG29+июль!AG29+август!AG29+сентябрь!AG29+октябрь!AG29+ноябрь!AG29+декабрь!AG29</f>
        <v>0</v>
      </c>
      <c r="AK29" s="29">
        <f>январь!AH29+февраль!AH29+март!AH29+апрель!AH29+май!AH29+июнь!AH29+июль!AH29+август!AH29+сентябрь!AH29+октябрь!AH29+ноябрь!AH29+декабрь!AH29</f>
        <v>0</v>
      </c>
      <c r="AL29" s="36">
        <f>январь!AI29+февраль!AI29+март!AI29+апрель!AI29+май!AI29+июнь!AI29+июль!AI29+август!AI29+сентябрь!AI29+октябрь!AI29+ноябрь!AI29+декабрь!AI29</f>
        <v>0</v>
      </c>
      <c r="AM29" s="29">
        <f>январь!AJ29+февраль!AJ29+март!AJ29+апрель!AJ29+май!AJ29+июнь!AJ29+июль!AJ29+август!AJ29+сентябрь!AJ29+октябрь!AJ29+ноябрь!AJ29+декабрь!AJ29</f>
        <v>0</v>
      </c>
      <c r="AN29" s="36">
        <f>январь!AK29+февраль!AK29+март!AK29+апрель!AK29+май!AK29+июнь!AK29+июль!AK29+август!AK29+сентябрь!AK29+октябрь!AK29+ноябрь!AK29+декабрь!AK29</f>
        <v>0</v>
      </c>
      <c r="AO29" s="36">
        <f>январь!AL29+февраль!AL29+март!AL29+апрель!AL29+май!AL29+июнь!AL29+июль!AL29+август!AL29+сентябрь!AL29+октябрь!AL29+ноябрь!AL29+декабрь!AL29</f>
        <v>0</v>
      </c>
      <c r="AP29" s="36">
        <f>январь!AM29+февраль!AM29+март!AM29+апрель!AM29+май!AM29+июнь!AM29+июль!AM29+август!AM29+сентябрь!AM29+октябрь!AM29+ноябрь!AM29+декабрь!AM29</f>
        <v>0</v>
      </c>
      <c r="AQ29" s="29">
        <f>январь!AN29+февраль!AN29+март!AN29+апрель!AN29+май!AN29+июнь!AN29+июль!AN29+август!AN29+сентябрь!AN29+октябрь!AN29+ноябрь!AN29+декабрь!AN29</f>
        <v>0</v>
      </c>
      <c r="AR29" s="36">
        <f>январь!AO29+февраль!AO29+март!AO29+апрель!AO29+май!AO29+июнь!AO29+июль!AO29+август!AO29+сентябрь!AO29+октябрь!AO29+ноябрь!AO29+декабрь!AO29</f>
        <v>0</v>
      </c>
      <c r="AS29" s="29">
        <f>январь!AP29+февраль!AP29+март!AP29+апрель!AP29+май!AP29+июнь!AP29+июль!AP29+август!AP29+сентябрь!AP29+октябрь!AP29+ноябрь!AP29+декабрь!AP29</f>
        <v>0</v>
      </c>
      <c r="AT29" s="36">
        <f>январь!AQ29+февраль!AQ29+март!AQ29+апрель!AQ29+май!AQ29+июнь!AQ29+июль!AQ29+август!AQ29+сентябрь!AQ29+октябрь!AQ29+ноябрь!AQ29+декабрь!AQ29</f>
        <v>0</v>
      </c>
      <c r="AU29" s="29">
        <f>январь!AR29+февраль!AR29+март!AR29+апрель!AR29+май!AR29+июнь!AR29+июль!AR29+август!AR29+сентябрь!AR29+октябрь!AR29+ноябрь!AR29+декабрь!AR29</f>
        <v>0</v>
      </c>
      <c r="AV29" s="36">
        <f>январь!AS29+февраль!AS29+март!AS29+апрель!AS29+май!AS29+июнь!AS29+июль!AS29+август!AS29+сентябрь!AS29+октябрь!AS29+ноябрь!AS29+декабрь!AS29</f>
        <v>0</v>
      </c>
      <c r="AW29" s="36">
        <f>январь!AT29+февраль!AT29+март!AT29+апрель!AT29+май!AT29+июнь!AT29+июль!AT29+август!AT29+сентябрь!AT29+октябрь!AT29+ноябрь!AT29+декабрь!AT29</f>
        <v>0</v>
      </c>
      <c r="AX29" s="36">
        <f>январь!AU29+февраль!AU29+март!AU29+апрель!AU29+май!AU29+июнь!AU29+июль!AU29+август!AU29+сентябрь!AU29+октябрь!AU29+ноябрь!AU29+декабрь!AU29</f>
        <v>0</v>
      </c>
      <c r="AY29" s="29">
        <f>январь!AV29+февраль!AV29+март!AV29+апрель!AV29+май!AV29+июнь!AV29+июль!AV29+август!AV29+сентябрь!AV29+октябрь!AV29+ноябрь!AV29+декабрь!AV29</f>
        <v>0</v>
      </c>
      <c r="AZ29" s="36">
        <f>январь!AW29+февраль!AW29+март!AW29+апрель!AW29+май!AW29+июнь!AW29+июль!AW29+август!AW29+сентябрь!AW29+октябрь!AW29+ноябрь!AW29+декабрь!AW29</f>
        <v>0</v>
      </c>
      <c r="BA29" s="36">
        <f>январь!AX29+февраль!AX29+март!AX29+апрель!AX29+май!AX29+июнь!AX29+июль!AX29+август!AX29+сентябрь!AX29+октябрь!AX29+ноябрь!AX29+декабрь!AX29</f>
        <v>0.01</v>
      </c>
      <c r="BB29" s="36">
        <f>январь!AY29+февраль!AY29+март!AY29+апрель!AY29+май!AY29+июнь!AY29+июль!AY29+август!AY29+сентябрь!AY29+октябрь!AY29+ноябрь!AY29+декабрь!AY29</f>
        <v>6.0490000000000004</v>
      </c>
      <c r="BC29" s="29">
        <f>январь!AZ29+февраль!AZ29+март!AZ29+апрель!AZ29+май!AZ29+июнь!AZ29+июль!AZ29+август!AZ29+сентябрь!AZ29+октябрь!AZ29+ноябрь!AZ29+декабрь!AZ29</f>
        <v>0</v>
      </c>
      <c r="BD29" s="36">
        <f>январь!BA29+февраль!BA29+март!BA29+апрель!BA29+май!BA29+июнь!BA29+июль!BA29+август!BA29+сентябрь!BA29+октябрь!BA29+ноябрь!BA29+декабрь!BA29</f>
        <v>0</v>
      </c>
      <c r="BE29" s="36">
        <f>январь!BB29+февраль!BB29+март!BB29+апрель!BB29+май!BB29+июнь!BB29+июль!BB29+август!BB29+сентябрь!BB29+октябрь!BB29+ноябрь!BB29+декабрь!BB29</f>
        <v>0</v>
      </c>
      <c r="BF29" s="36">
        <f>январь!BC29+февраль!BC29+март!BC29+апрель!BC29+май!BC29+июнь!BC29+июль!BC29+август!BC29+сентябрь!BC29+октябрь!BC29+ноябрь!BC29+декабрь!BC29</f>
        <v>0</v>
      </c>
      <c r="BG29" s="36">
        <f>январь!BD29+февраль!BD29+март!BD29+апрель!BD29+май!BD29+июнь!BD29+июль!BD29+август!BD29+сентябрь!BD29+октябрь!BD29+ноябрь!BD29+декабрь!BD29</f>
        <v>0</v>
      </c>
      <c r="BH29" s="36">
        <f>январь!BE29+февраль!BE29+март!BE29+апрель!BE29+май!BE29+июнь!BE29+июль!BE29+август!BE29+сентябрь!BE29+октябрь!BE29+ноябрь!BE29+декабрь!BE29</f>
        <v>0</v>
      </c>
      <c r="BI29" s="36">
        <f>январь!BF29+февраль!BF29+март!BF29+апрель!BF29+май!BF29+июнь!BF29+июль!BF29+август!BF29+сентябрь!BF29+октябрь!BF29+ноябрь!BF29+декабрь!BF29</f>
        <v>0</v>
      </c>
      <c r="BJ29" s="36">
        <f>январь!BG29+февраль!BG29+март!BG29+апрель!BG29+май!BG29+июнь!BG29+июль!BG29+август!BG29+сентябрь!BG29+октябрь!BG29+ноябрь!BG29+декабрь!BG29</f>
        <v>0</v>
      </c>
      <c r="BK29" s="36">
        <f>январь!BH29+февраль!BH29+март!BH29+апрель!BH29+май!BH29+июнь!BH29+июль!BH29+август!BH29+сентябрь!BH29+октябрь!BH29+ноябрь!BH29+декабрь!BH29</f>
        <v>0</v>
      </c>
      <c r="BL29" s="36">
        <f>январь!BI29+февраль!BI29+март!BI29+апрель!BI29+май!BI29+июнь!BI29+июль!BI29+август!BI29+сентябрь!BI29+октябрь!BI29+ноябрь!BI29+декабрь!BI29</f>
        <v>0</v>
      </c>
      <c r="BM29" s="29">
        <f>январь!BJ29+февраль!BJ29+март!BJ29+апрель!BJ29+май!BJ29+июнь!BJ29+июль!BJ29+август!BJ29+сентябрь!BJ29+октябрь!BJ29+ноябрь!BJ29+декабрь!BJ29</f>
        <v>0</v>
      </c>
      <c r="BN29" s="36">
        <f>январь!BK29+февраль!BK29+март!BK29+апрель!BK29+май!BK29+июнь!BK29+июль!BK29+август!BK29+сентябрь!BK29+октябрь!BK29+ноябрь!BK29+декабрь!BK29</f>
        <v>0</v>
      </c>
      <c r="BO29" s="29">
        <f>январь!BL29+февраль!BL29+март!BL29+апрель!BL29+май!BL29+июнь!BL29+июль!BL29+август!BL29+сентябрь!BL29+октябрь!BL29+ноябрь!BL29+декабрь!BL29</f>
        <v>13</v>
      </c>
      <c r="BP29" s="36">
        <f>январь!BM29+февраль!BM29+март!BM29+апрель!BM29+май!BM29+июнь!BM29+июль!BM29+август!BM29+сентябрь!BM29+октябрь!BM29+ноябрь!BM29+декабрь!BM29</f>
        <v>9.9936000000000007</v>
      </c>
      <c r="BQ29" s="36">
        <f>январь!BN29+февраль!BN29+март!BN29+апрель!BN29+май!BN29+июнь!BN29+июль!BN29+август!BN29+сентябрь!BN29+октябрь!BN29+ноябрь!BN29+декабрь!BN29</f>
        <v>0</v>
      </c>
      <c r="BR29" s="36">
        <f>январь!BO29+февраль!BO29+март!BO29+апрель!BO29+май!BO29+июнь!BO29+июль!BO29+август!BO29+сентябрь!BO29+октябрь!BO29+ноябрь!BO29+декабрь!BO29</f>
        <v>0</v>
      </c>
      <c r="BS29" s="29">
        <f>январь!BP29+февраль!BP29+март!BP29+апрель!BP29+май!BP29+июнь!BP29+июль!BP29+август!BP29+сентябрь!BP29+октябрь!BP29+ноябрь!BP29+декабрь!BP29</f>
        <v>0</v>
      </c>
      <c r="BT29" s="36">
        <f>январь!BQ29+февраль!BQ29+март!BQ29+апрель!BQ29+май!BQ29+июнь!BQ29+июль!BQ29+август!BQ29+сентябрь!BQ29+октябрь!BQ29+ноябрь!BQ29+декабрь!BQ29</f>
        <v>0</v>
      </c>
      <c r="BU29" s="29">
        <f>январь!BR29+февраль!BR29+март!BR29+апрель!BR29+май!BR29+июнь!BR29+июль!BR29+август!BR29+сентябрь!BR29+октябрь!BR29+ноябрь!BR29+декабрь!BR29</f>
        <v>0</v>
      </c>
      <c r="BV29" s="36">
        <f>январь!BS29+февраль!BS29+март!BS29+апрель!BS29+май!BS29+июнь!BS29+июль!BS29+август!BS29+сентябрь!BS29+октябрь!BS29+ноябрь!BS29+декабрь!BS29</f>
        <v>0</v>
      </c>
      <c r="BW29" s="36">
        <f>январь!BT29+февраль!BT29+март!BT29+апрель!BT29+май!BT29+июнь!BT29+июль!BT29+август!BT29+сентябрь!BT29+октябрь!BT29+ноябрь!BT29+декабрь!BT29</f>
        <v>0</v>
      </c>
      <c r="BX29" s="36">
        <f>январь!BU29+февраль!BU29+март!BU29+апрель!BU29+май!BU29+июнь!BU29+июль!BU29+август!BU29+сентябрь!BU29+октябрь!BU29+ноябрь!BU29+декабрь!BU29</f>
        <v>0</v>
      </c>
      <c r="BY29" s="36">
        <f>январь!BV29+февраль!BV29+март!BV29+апрель!BV29+май!BV29+июнь!BV29+июль!BV29+август!BV29+сентябрь!BV29+октябрь!BV29+ноябрь!BV29+декабрь!BV29</f>
        <v>0</v>
      </c>
      <c r="BZ29" s="77">
        <v>2</v>
      </c>
    </row>
    <row r="30" spans="1:78" x14ac:dyDescent="0.25">
      <c r="A30" s="16">
        <v>28</v>
      </c>
      <c r="B30" s="16">
        <v>2</v>
      </c>
      <c r="C30" s="37" t="s">
        <v>494</v>
      </c>
      <c r="D30" s="51">
        <v>156.52505524637678</v>
      </c>
      <c r="E30" s="25">
        <v>425.87439799999999</v>
      </c>
      <c r="F30" s="26">
        <f t="shared" si="0"/>
        <v>572.61045324637678</v>
      </c>
      <c r="G30" s="26">
        <f t="shared" si="1"/>
        <v>146.73605524637679</v>
      </c>
      <c r="H30" s="26">
        <f t="shared" si="2"/>
        <v>9.7889999999999997</v>
      </c>
      <c r="I30" s="36">
        <f>январь!F30+февраль!F30+март!F30+апрель!F30+май!F30+июнь!F30+июль!F30+август!F30+сентябрь!F30+октябрь!F30+ноябрь!F30+декабрь!F30</f>
        <v>0</v>
      </c>
      <c r="J30" s="36">
        <f>январь!G30+февраль!G30+март!G30+апрель!G30+май!G30+июнь!G30+июль!G30+август!G30+сентябрь!G30+октябрь!G30+ноябрь!G30+декабрь!G30</f>
        <v>0</v>
      </c>
      <c r="K30" s="36">
        <f>январь!H30+февраль!H30+март!H30+апрель!H30+май!H30+июнь!H30+июль!H30+август!H30+сентябрь!H30+октябрь!H30+ноябрь!H30+декабрь!H30</f>
        <v>0</v>
      </c>
      <c r="L30" s="27">
        <f>январь!I30+февраль!I30+март!I30+апрель!I30+май!I30+июнь!I30+июль!I30+август!I30+сентябрь!I30+октябрь!I30+ноябрь!I30+декабрь!I30</f>
        <v>0</v>
      </c>
      <c r="M30" s="36">
        <f>январь!J30+февраль!J30+март!J30+апрель!J30+май!J30+июнь!J30+июль!J30+август!J30+сентябрь!J30+октябрь!J30+ноябрь!J30+декабрь!J30</f>
        <v>0</v>
      </c>
      <c r="N30" s="36">
        <f>январь!K30+февраль!K30+март!K30+апрель!K30+май!K30+июнь!K30+июль!K30+август!K30+сентябрь!K30+октябрь!K30+ноябрь!K30+декабрь!K30</f>
        <v>0</v>
      </c>
      <c r="O30" s="36">
        <f>январь!L30+февраль!L30+март!L30+апрель!L30+май!L30+июнь!L30+июль!L30+август!L30+сентябрь!L30+октябрь!L30+ноябрь!L30+декабрь!L30</f>
        <v>0</v>
      </c>
      <c r="P30" s="36">
        <f>январь!M30+февраль!M30+март!M30+апрель!M30+май!M30+июнь!M30+июль!M30+август!M30+сентябрь!M30+октябрь!M30+ноябрь!M30+декабрь!M30</f>
        <v>0</v>
      </c>
      <c r="Q30" s="36">
        <f>январь!N30+февраль!N30+март!N30+апрель!N30+май!N30+июнь!N30+июль!N30+август!N30+сентябрь!N30+октябрь!N30+ноябрь!N30+декабрь!N30</f>
        <v>0</v>
      </c>
      <c r="R30" s="29">
        <f>январь!O30+февраль!O30+март!O30+апрель!O30+май!O30+июнь!O30+июль!O30+август!O30+сентябрь!O30+октябрь!O30+ноябрь!O30+декабрь!O30</f>
        <v>0</v>
      </c>
      <c r="S30" s="36">
        <f>январь!P30+февраль!P30+март!P30+апрель!P30+май!P30+июнь!P30+июль!P30+август!P30+сентябрь!P30+октябрь!P30+ноябрь!P30+декабрь!P30</f>
        <v>0</v>
      </c>
      <c r="T30" s="29">
        <f>январь!Q30+февраль!Q30+март!Q30+апрель!Q30+май!Q30+июнь!Q30+июль!Q30+август!Q30+сентябрь!Q30+октябрь!Q30+ноябрь!Q30+декабрь!Q30</f>
        <v>0</v>
      </c>
      <c r="U30" s="36">
        <f>январь!R30+февраль!R30+март!R30+апрель!R30+май!R30+июнь!R30+июль!R30+август!R30+сентябрь!R30+октябрь!R30+ноябрь!R30+декабрь!R30</f>
        <v>0</v>
      </c>
      <c r="V30" s="36">
        <f>январь!S30+февраль!S30+март!S30+апрель!S30+май!S30+июнь!S30+июль!S30+август!S30+сентябрь!S30+октябрь!S30+ноябрь!S30+декабрь!S30</f>
        <v>0</v>
      </c>
      <c r="W30" s="36">
        <f>январь!T30+февраль!T30+март!T30+апрель!T30+май!T30+июнь!T30+июль!T30+август!T30+сентябрь!T30+октябрь!T30+ноябрь!T30+декабрь!T30</f>
        <v>0</v>
      </c>
      <c r="X30" s="36">
        <f>январь!U30+февраль!U30+март!U30+апрель!U30+май!U30+июнь!U30+июль!U30+август!U30+сентябрь!U30+октябрь!U30+ноябрь!U30+декабрь!U30</f>
        <v>0</v>
      </c>
      <c r="Y30" s="36">
        <f>январь!V30+февраль!V30+март!V30+апрель!V30+май!V30+июнь!V30+июль!V30+август!V30+сентябрь!V30+октябрь!V30+ноябрь!V30+декабрь!V30</f>
        <v>0</v>
      </c>
      <c r="Z30" s="36">
        <f>январь!W30+февраль!W30+март!W30+апрель!W30+май!W30+июнь!W30+июль!W30+август!W30+сентябрь!W30+октябрь!W30+ноябрь!W30+декабрь!W30</f>
        <v>0</v>
      </c>
      <c r="AA30" s="36">
        <f>январь!X30+февраль!X30+март!X30+апрель!X30+май!X30+июнь!X30+июль!X30+август!X30+сентябрь!X30+октябрь!X30+ноябрь!X30+декабрь!X30</f>
        <v>0</v>
      </c>
      <c r="AB30" s="29">
        <f>январь!Y30+февраль!Y30+март!Y30+апрель!Y30+май!Y30+июнь!Y30+июль!Y30+август!Y30+сентябрь!Y30+октябрь!Y30+ноябрь!Y30+декабрь!Y30</f>
        <v>0</v>
      </c>
      <c r="AC30" s="36">
        <f>январь!Z30+февраль!Z30+март!Z30+апрель!Z30+май!Z30+июнь!Z30+июль!Z30+август!Z30+сентябрь!Z30+октябрь!Z30+ноябрь!Z30+декабрь!Z30</f>
        <v>0</v>
      </c>
      <c r="AD30" s="66" t="str">
        <f>CONCATENATE(январь!AA30,$BZ$1,февраль!AA30,$BZ$1,март!AA30,$BZ$1,апрель!AA30,$BZ$1,май!AA30,$BZ$1,июнь!AA30,$BZ$1,июль!AA30,$BZ$1,август!AA30,$BZ$1,сентябрь!AA30,$BZ$1,октябрь!AA30,$BZ$1,ноябрь!AA30,$BZ$1,декабрь!AA30)</f>
        <v xml:space="preserve">           </v>
      </c>
      <c r="AE30" s="36">
        <f>январь!AB30+февраль!AB30+март!AB30+апрель!AB30+май!AB30+июнь!AB30+июль!AB30+август!AB30+сентябрь!AB30+октябрь!AB30+ноябрь!AB30+декабрь!AB30</f>
        <v>0</v>
      </c>
      <c r="AF30" s="36">
        <f>январь!AC30+февраль!AC30+март!AC30+апрель!AC30+май!AC30+июнь!AC30+июль!AC30+август!AC30+сентябрь!AC30+октябрь!AC30+ноябрь!AC30+декабрь!AC30</f>
        <v>0</v>
      </c>
      <c r="AG30" s="36">
        <f>январь!AD30+февраль!AD30+март!AD30+апрель!AD30+май!AD30+июнь!AD30+июль!AD30+август!AD30+сентябрь!AD30+октябрь!AD30+ноябрь!AD30+декабрь!AD30</f>
        <v>0</v>
      </c>
      <c r="AH30" s="36">
        <f>январь!AE30+февраль!AE30+март!AE30+апрель!AE30+май!AE30+июнь!AE30+июль!AE30+август!AE30+сентябрь!AE30+октябрь!AE30+ноябрь!AE30+декабрь!AE30</f>
        <v>0</v>
      </c>
      <c r="AI30" s="36">
        <f>январь!AF30+февраль!AF30+март!AF30+апрель!AF30+май!AF30+июнь!AF30+июль!AF30+август!AF30+сентябрь!AF30+октябрь!AF30+ноябрь!AF30+декабрь!AF30</f>
        <v>0</v>
      </c>
      <c r="AJ30" s="36">
        <f>январь!AG30+февраль!AG30+март!AG30+апрель!AG30+май!AG30+июнь!AG30+июль!AG30+август!AG30+сентябрь!AG30+октябрь!AG30+ноябрь!AG30+декабрь!AG30</f>
        <v>0</v>
      </c>
      <c r="AK30" s="29">
        <f>январь!AH30+февраль!AH30+март!AH30+апрель!AH30+май!AH30+июнь!AH30+июль!AH30+август!AH30+сентябрь!AH30+октябрь!AH30+ноябрь!AH30+декабрь!AH30</f>
        <v>0</v>
      </c>
      <c r="AL30" s="36">
        <f>январь!AI30+февраль!AI30+март!AI30+апрель!AI30+май!AI30+июнь!AI30+июль!AI30+август!AI30+сентябрь!AI30+октябрь!AI30+ноябрь!AI30+декабрь!AI30</f>
        <v>0</v>
      </c>
      <c r="AM30" s="29">
        <f>январь!AJ30+февраль!AJ30+март!AJ30+апрель!AJ30+май!AJ30+июнь!AJ30+июль!AJ30+август!AJ30+сентябрь!AJ30+октябрь!AJ30+ноябрь!AJ30+декабрь!AJ30</f>
        <v>0</v>
      </c>
      <c r="AN30" s="36">
        <f>январь!AK30+февраль!AK30+март!AK30+апрель!AK30+май!AK30+июнь!AK30+июль!AK30+август!AK30+сентябрь!AK30+октябрь!AK30+ноябрь!AK30+декабрь!AK30</f>
        <v>0</v>
      </c>
      <c r="AO30" s="36">
        <f>январь!AL30+февраль!AL30+март!AL30+апрель!AL30+май!AL30+июнь!AL30+июль!AL30+август!AL30+сентябрь!AL30+октябрь!AL30+ноябрь!AL30+декабрь!AL30</f>
        <v>0</v>
      </c>
      <c r="AP30" s="36">
        <f>январь!AM30+февраль!AM30+март!AM30+апрель!AM30+май!AM30+июнь!AM30+июль!AM30+август!AM30+сентябрь!AM30+октябрь!AM30+ноябрь!AM30+декабрь!AM30</f>
        <v>0</v>
      </c>
      <c r="AQ30" s="29">
        <f>январь!AN30+февраль!AN30+март!AN30+апрель!AN30+май!AN30+июнь!AN30+июль!AN30+август!AN30+сентябрь!AN30+октябрь!AN30+ноябрь!AN30+декабрь!AN30</f>
        <v>0</v>
      </c>
      <c r="AR30" s="36">
        <f>январь!AO30+февраль!AO30+март!AO30+апрель!AO30+май!AO30+июнь!AO30+июль!AO30+август!AO30+сентябрь!AO30+октябрь!AO30+ноябрь!AO30+декабрь!AO30</f>
        <v>0</v>
      </c>
      <c r="AS30" s="29">
        <f>январь!AP30+февраль!AP30+март!AP30+апрель!AP30+май!AP30+июнь!AP30+июль!AP30+август!AP30+сентябрь!AP30+октябрь!AP30+ноябрь!AP30+декабрь!AP30</f>
        <v>0</v>
      </c>
      <c r="AT30" s="36">
        <f>январь!AQ30+февраль!AQ30+март!AQ30+апрель!AQ30+май!AQ30+июнь!AQ30+июль!AQ30+август!AQ30+сентябрь!AQ30+октябрь!AQ30+ноябрь!AQ30+декабрь!AQ30</f>
        <v>0</v>
      </c>
      <c r="AU30" s="29">
        <f>январь!AR30+февраль!AR30+март!AR30+апрель!AR30+май!AR30+июнь!AR30+июль!AR30+август!AR30+сентябрь!AR30+октябрь!AR30+ноябрь!AR30+декабрь!AR30</f>
        <v>0</v>
      </c>
      <c r="AV30" s="36">
        <f>январь!AS30+февраль!AS30+март!AS30+апрель!AS30+май!AS30+июнь!AS30+июль!AS30+август!AS30+сентябрь!AS30+октябрь!AS30+ноябрь!AS30+декабрь!AS30</f>
        <v>0</v>
      </c>
      <c r="AW30" s="36">
        <f>январь!AT30+февраль!AT30+март!AT30+апрель!AT30+май!AT30+июнь!AT30+июль!AT30+август!AT30+сентябрь!AT30+октябрь!AT30+ноябрь!AT30+декабрь!AT30</f>
        <v>0</v>
      </c>
      <c r="AX30" s="36">
        <f>январь!AU30+февраль!AU30+март!AU30+апрель!AU30+май!AU30+июнь!AU30+июль!AU30+август!AU30+сентябрь!AU30+октябрь!AU30+ноябрь!AU30+декабрь!AU30</f>
        <v>0</v>
      </c>
      <c r="AY30" s="29">
        <f>январь!AV30+февраль!AV30+март!AV30+апрель!AV30+май!AV30+июнь!AV30+июль!AV30+август!AV30+сентябрь!AV30+октябрь!AV30+ноябрь!AV30+декабрь!AV30</f>
        <v>0</v>
      </c>
      <c r="AZ30" s="36">
        <f>январь!AW30+февраль!AW30+март!AW30+апрель!AW30+май!AW30+июнь!AW30+июль!AW30+август!AW30+сентябрь!AW30+октябрь!AW30+ноябрь!AW30+декабрь!AW30</f>
        <v>0</v>
      </c>
      <c r="BA30" s="36">
        <f>январь!AX30+февраль!AX30+март!AX30+апрель!AX30+май!AX30+июнь!AX30+июль!AX30+август!AX30+сентябрь!AX30+октябрь!AX30+ноябрь!AX30+декабрь!AX30</f>
        <v>0</v>
      </c>
      <c r="BB30" s="36">
        <f>январь!AY30+февраль!AY30+март!AY30+апрель!AY30+май!AY30+июнь!AY30+июль!AY30+август!AY30+сентябрь!AY30+октябрь!AY30+ноябрь!AY30+декабрь!AY30</f>
        <v>0</v>
      </c>
      <c r="BC30" s="29">
        <f>январь!AZ30+февраль!AZ30+март!AZ30+апрель!AZ30+май!AZ30+июнь!AZ30+июль!AZ30+август!AZ30+сентябрь!AZ30+октябрь!AZ30+ноябрь!AZ30+декабрь!AZ30</f>
        <v>0</v>
      </c>
      <c r="BD30" s="36">
        <f>январь!BA30+февраль!BA30+март!BA30+апрель!BA30+май!BA30+июнь!BA30+июль!BA30+август!BA30+сентябрь!BA30+октябрь!BA30+ноябрь!BA30+декабрь!BA30</f>
        <v>0</v>
      </c>
      <c r="BE30" s="36">
        <f>январь!BB30+февраль!BB30+март!BB30+апрель!BB30+май!BB30+июнь!BB30+июль!BB30+август!BB30+сентябрь!BB30+октябрь!BB30+ноябрь!BB30+декабрь!BB30</f>
        <v>0</v>
      </c>
      <c r="BF30" s="36">
        <f>январь!BC30+февраль!BC30+март!BC30+апрель!BC30+май!BC30+июнь!BC30+июль!BC30+август!BC30+сентябрь!BC30+октябрь!BC30+ноябрь!BC30+декабрь!BC30</f>
        <v>0</v>
      </c>
      <c r="BG30" s="36">
        <f>январь!BD30+февраль!BD30+март!BD30+апрель!BD30+май!BD30+июнь!BD30+июль!BD30+август!BD30+сентябрь!BD30+октябрь!BD30+ноябрь!BD30+декабрь!BD30</f>
        <v>0</v>
      </c>
      <c r="BH30" s="36">
        <f>январь!BE30+февраль!BE30+март!BE30+апрель!BE30+май!BE30+июнь!BE30+июль!BE30+август!BE30+сентябрь!BE30+октябрь!BE30+ноябрь!BE30+декабрь!BE30</f>
        <v>0</v>
      </c>
      <c r="BI30" s="36">
        <f>январь!BF30+февраль!BF30+март!BF30+апрель!BF30+май!BF30+июнь!BF30+июль!BF30+август!BF30+сентябрь!BF30+октябрь!BF30+ноябрь!BF30+декабрь!BF30</f>
        <v>0</v>
      </c>
      <c r="BJ30" s="36">
        <f>январь!BG30+февраль!BG30+март!BG30+апрель!BG30+май!BG30+июнь!BG30+июль!BG30+август!BG30+сентябрь!BG30+октябрь!BG30+ноябрь!BG30+декабрь!BG30</f>
        <v>0</v>
      </c>
      <c r="BK30" s="36">
        <f>январь!BH30+февраль!BH30+март!BH30+апрель!BH30+май!BH30+июнь!BH30+июль!BH30+август!BH30+сентябрь!BH30+октябрь!BH30+ноябрь!BH30+декабрь!BH30</f>
        <v>0</v>
      </c>
      <c r="BL30" s="36">
        <f>январь!BI30+февраль!BI30+март!BI30+апрель!BI30+май!BI30+июнь!BI30+июль!BI30+август!BI30+сентябрь!BI30+октябрь!BI30+ноябрь!BI30+декабрь!BI30</f>
        <v>0</v>
      </c>
      <c r="BM30" s="29">
        <f>январь!BJ30+февраль!BJ30+март!BJ30+апрель!BJ30+май!BJ30+июнь!BJ30+июль!BJ30+август!BJ30+сентябрь!BJ30+октябрь!BJ30+ноябрь!BJ30+декабрь!BJ30</f>
        <v>0</v>
      </c>
      <c r="BN30" s="36">
        <f>январь!BK30+февраль!BK30+март!BK30+апрель!BK30+май!BK30+июнь!BK30+июль!BK30+август!BK30+сентябрь!BK30+октябрь!BK30+ноябрь!BK30+декабрь!BK30</f>
        <v>0</v>
      </c>
      <c r="BO30" s="29">
        <f>январь!BL30+февраль!BL30+март!BL30+апрель!BL30+май!BL30+июнь!BL30+июль!BL30+август!BL30+сентябрь!BL30+октябрь!BL30+ноябрь!BL30+декабрь!BL30</f>
        <v>13</v>
      </c>
      <c r="BP30" s="36">
        <f>январь!BM30+февраль!BM30+март!BM30+апрель!BM30+май!BM30+июнь!BM30+июль!BM30+август!BM30+сентябрь!BM30+октябрь!BM30+ноябрь!BM30+декабрь!BM30</f>
        <v>8.8659999999999997</v>
      </c>
      <c r="BQ30" s="36">
        <f>январь!BN30+февраль!BN30+март!BN30+апрель!BN30+май!BN30+июнь!BN30+июль!BN30+август!BN30+сентябрь!BN30+октябрь!BN30+ноябрь!BN30+декабрь!BN30</f>
        <v>0</v>
      </c>
      <c r="BR30" s="36">
        <f>январь!BO30+февраль!BO30+март!BO30+апрель!BO30+май!BO30+июнь!BO30+июль!BO30+август!BO30+сентябрь!BO30+октябрь!BO30+ноябрь!BO30+декабрь!BO30</f>
        <v>0</v>
      </c>
      <c r="BS30" s="29">
        <f>январь!BP30+февраль!BP30+март!BP30+апрель!BP30+май!BP30+июнь!BP30+июль!BP30+август!BP30+сентябрь!BP30+октябрь!BP30+ноябрь!BP30+декабрь!BP30</f>
        <v>0</v>
      </c>
      <c r="BT30" s="36">
        <f>январь!BQ30+февраль!BQ30+март!BQ30+апрель!BQ30+май!BQ30+июнь!BQ30+июль!BQ30+август!BQ30+сентябрь!BQ30+октябрь!BQ30+ноябрь!BQ30+декабрь!BQ30</f>
        <v>0</v>
      </c>
      <c r="BU30" s="29">
        <f>январь!BR30+февраль!BR30+март!BR30+апрель!BR30+май!BR30+июнь!BR30+июль!BR30+август!BR30+сентябрь!BR30+октябрь!BR30+ноябрь!BR30+декабрь!BR30</f>
        <v>0</v>
      </c>
      <c r="BV30" s="36">
        <f>январь!BS30+февраль!BS30+март!BS30+апрель!BS30+май!BS30+июнь!BS30+июль!BS30+август!BS30+сентябрь!BS30+октябрь!BS30+ноябрь!BS30+декабрь!BS30</f>
        <v>0</v>
      </c>
      <c r="BW30" s="36">
        <f>январь!BT30+февраль!BT30+март!BT30+апрель!BT30+май!BT30+июнь!BT30+июль!BT30+август!BT30+сентябрь!BT30+октябрь!BT30+ноябрь!BT30+декабрь!BT30</f>
        <v>0</v>
      </c>
      <c r="BX30" s="36">
        <f>январь!BU30+февраль!BU30+март!BU30+апрель!BU30+май!BU30+июнь!BU30+июль!BU30+август!BU30+сентябрь!BU30+октябрь!BU30+ноябрь!BU30+декабрь!BU30</f>
        <v>0</v>
      </c>
      <c r="BY30" s="36">
        <f>январь!BV30+февраль!BV30+март!BV30+апрель!BV30+май!BV30+июнь!BV30+июль!BV30+август!BV30+сентябрь!BV30+октябрь!BV30+ноябрь!BV30+декабрь!BV30</f>
        <v>0.92300000000000004</v>
      </c>
      <c r="BZ30" s="77">
        <v>0</v>
      </c>
    </row>
    <row r="31" spans="1:78" x14ac:dyDescent="0.25">
      <c r="A31" s="16">
        <v>29</v>
      </c>
      <c r="B31" s="16">
        <v>2</v>
      </c>
      <c r="C31" s="37" t="s">
        <v>495</v>
      </c>
      <c r="D31" s="51">
        <v>285.40381180676331</v>
      </c>
      <c r="E31" s="25">
        <v>-1665.27818</v>
      </c>
      <c r="F31" s="26">
        <f t="shared" si="0"/>
        <v>-1402.1553681932367</v>
      </c>
      <c r="G31" s="26">
        <f t="shared" si="1"/>
        <v>263.12281180676331</v>
      </c>
      <c r="H31" s="26">
        <f t="shared" si="2"/>
        <v>22.281000000000002</v>
      </c>
      <c r="I31" s="36">
        <f>январь!F31+февраль!F31+март!F31+апрель!F31+май!F31+июнь!F31+июль!F31+август!F31+сентябрь!F31+октябрь!F31+ноябрь!F31+декабрь!F31</f>
        <v>0</v>
      </c>
      <c r="J31" s="36">
        <f>январь!G31+февраль!G31+март!G31+апрель!G31+май!G31+июнь!G31+июль!G31+август!G31+сентябрь!G31+октябрь!G31+ноябрь!G31+декабрь!G31</f>
        <v>0</v>
      </c>
      <c r="K31" s="36">
        <f>январь!H31+февраль!H31+март!H31+апрель!H31+май!H31+июнь!H31+июль!H31+август!H31+сентябрь!H31+октябрь!H31+ноябрь!H31+декабрь!H31</f>
        <v>0</v>
      </c>
      <c r="L31" s="27">
        <f>январь!I31+февраль!I31+март!I31+апрель!I31+май!I31+июнь!I31+июль!I31+август!I31+сентябрь!I31+октябрь!I31+ноябрь!I31+декабрь!I31</f>
        <v>0</v>
      </c>
      <c r="M31" s="36">
        <f>январь!J31+февраль!J31+март!J31+апрель!J31+май!J31+июнь!J31+июль!J31+август!J31+сентябрь!J31+октябрь!J31+ноябрь!J31+декабрь!J31</f>
        <v>0</v>
      </c>
      <c r="N31" s="36">
        <f>январь!K31+февраль!K31+март!K31+апрель!K31+май!K31+июнь!K31+июль!K31+август!K31+сентябрь!K31+октябрь!K31+ноябрь!K31+декабрь!K31</f>
        <v>0</v>
      </c>
      <c r="O31" s="36">
        <f>январь!L31+февраль!L31+март!L31+апрель!L31+май!L31+июнь!L31+июль!L31+август!L31+сентябрь!L31+октябрь!L31+ноябрь!L31+декабрь!L31</f>
        <v>0</v>
      </c>
      <c r="P31" s="36">
        <f>январь!M31+февраль!M31+март!M31+апрель!M31+май!M31+июнь!M31+июль!M31+август!M31+сентябрь!M31+октябрь!M31+ноябрь!M31+декабрь!M31</f>
        <v>0</v>
      </c>
      <c r="Q31" s="36">
        <f>январь!N31+февраль!N31+март!N31+апрель!N31+май!N31+июнь!N31+июль!N31+август!N31+сентябрь!N31+октябрь!N31+ноябрь!N31+декабрь!N31</f>
        <v>0</v>
      </c>
      <c r="R31" s="29">
        <f>январь!O31+февраль!O31+март!O31+апрель!O31+май!O31+июнь!O31+июль!O31+август!O31+сентябрь!O31+октябрь!O31+ноябрь!O31+декабрь!O31</f>
        <v>0</v>
      </c>
      <c r="S31" s="36">
        <f>январь!P31+февраль!P31+март!P31+апрель!P31+май!P31+июнь!P31+июль!P31+август!P31+сентябрь!P31+октябрь!P31+ноябрь!P31+декабрь!P31</f>
        <v>0</v>
      </c>
      <c r="T31" s="29">
        <f>январь!Q31+февраль!Q31+март!Q31+апрель!Q31+май!Q31+июнь!Q31+июль!Q31+август!Q31+сентябрь!Q31+октябрь!Q31+ноябрь!Q31+декабрь!Q31</f>
        <v>0</v>
      </c>
      <c r="U31" s="36">
        <f>январь!R31+февраль!R31+март!R31+апрель!R31+май!R31+июнь!R31+июль!R31+август!R31+сентябрь!R31+октябрь!R31+ноябрь!R31+декабрь!R31</f>
        <v>0</v>
      </c>
      <c r="V31" s="36">
        <f>январь!S31+февраль!S31+март!S31+апрель!S31+май!S31+июнь!S31+июль!S31+август!S31+сентябрь!S31+октябрь!S31+ноябрь!S31+декабрь!S31</f>
        <v>0</v>
      </c>
      <c r="W31" s="36">
        <f>январь!T31+февраль!T31+март!T31+апрель!T31+май!T31+июнь!T31+июль!T31+август!T31+сентябрь!T31+октябрь!T31+ноябрь!T31+декабрь!T31</f>
        <v>0</v>
      </c>
      <c r="X31" s="36">
        <f>январь!U31+февраль!U31+март!U31+апрель!U31+май!U31+июнь!U31+июль!U31+август!U31+сентябрь!U31+октябрь!U31+ноябрь!U31+декабрь!U31</f>
        <v>8.0000000000000002E-3</v>
      </c>
      <c r="Y31" s="36">
        <f>январь!V31+февраль!V31+март!V31+апрель!V31+май!V31+июнь!V31+июль!V31+август!V31+сентябрь!V31+октябрь!V31+ноябрь!V31+декабрь!V31</f>
        <v>10.395</v>
      </c>
      <c r="Z31" s="36">
        <f>январь!W31+февраль!W31+март!W31+апрель!W31+май!W31+июнь!W31+июль!W31+август!W31+сентябрь!W31+октябрь!W31+ноябрь!W31+декабрь!W31</f>
        <v>0</v>
      </c>
      <c r="AA31" s="36">
        <f>январь!X31+февраль!X31+март!X31+апрель!X31+май!X31+июнь!X31+июль!X31+август!X31+сентябрь!X31+октябрь!X31+ноябрь!X31+декабрь!X31</f>
        <v>0</v>
      </c>
      <c r="AB31" s="29">
        <f>январь!Y31+февраль!Y31+март!Y31+апрель!Y31+май!Y31+июнь!Y31+июль!Y31+август!Y31+сентябрь!Y31+октябрь!Y31+ноябрь!Y31+декабрь!Y31</f>
        <v>0</v>
      </c>
      <c r="AC31" s="36">
        <f>январь!Z31+февраль!Z31+март!Z31+апрель!Z31+май!Z31+июнь!Z31+июль!Z31+август!Z31+сентябрь!Z31+октябрь!Z31+ноябрь!Z31+декабрь!Z31</f>
        <v>0</v>
      </c>
      <c r="AD31" s="66" t="str">
        <f>CONCATENATE(январь!AA31,$BZ$1,февраль!AA31,$BZ$1,март!AA31,$BZ$1,апрель!AA31,$BZ$1,май!AA31,$BZ$1,июнь!AA31,$BZ$1,июль!AA31,$BZ$1,август!AA31,$BZ$1,сентябрь!AA31,$BZ$1,октябрь!AA31,$BZ$1,ноябрь!AA31,$BZ$1,декабрь!AA31)</f>
        <v xml:space="preserve">           </v>
      </c>
      <c r="AE31" s="70">
        <f>январь!AB31+февраль!AB31+март!AB31+апрель!AB31+май!AB31+июнь!AB31+июль!AB31+август!AB31+сентябрь!AB31+октябрь!AB31+ноябрь!AB31+декабрь!AB31</f>
        <v>0</v>
      </c>
      <c r="AF31" s="70">
        <f>январь!AC31+февраль!AC31+март!AC31+апрель!AC31+май!AC31+июнь!AC31+июль!AC31+август!AC31+сентябрь!AC31+октябрь!AC31+ноябрь!AC31+декабрь!AC31</f>
        <v>0</v>
      </c>
      <c r="AG31" s="36">
        <f>январь!AD31+февраль!AD31+март!AD31+апрель!AD31+май!AD31+июнь!AD31+июль!AD31+август!AD31+сентябрь!AD31+октябрь!AD31+ноябрь!AD31+декабрь!AD31</f>
        <v>0</v>
      </c>
      <c r="AH31" s="36">
        <f>январь!AE31+февраль!AE31+март!AE31+апрель!AE31+май!AE31+июнь!AE31+июль!AE31+август!AE31+сентябрь!AE31+октябрь!AE31+ноябрь!AE31+декабрь!AE31</f>
        <v>0</v>
      </c>
      <c r="AI31" s="36">
        <f>январь!AF31+февраль!AF31+март!AF31+апрель!AF31+май!AF31+июнь!AF31+июль!AF31+август!AF31+сентябрь!AF31+октябрь!AF31+ноябрь!AF31+декабрь!AF31</f>
        <v>0</v>
      </c>
      <c r="AJ31" s="36">
        <f>январь!AG31+февраль!AG31+март!AG31+апрель!AG31+май!AG31+июнь!AG31+июль!AG31+август!AG31+сентябрь!AG31+октябрь!AG31+ноябрь!AG31+декабрь!AG31</f>
        <v>0</v>
      </c>
      <c r="AK31" s="29">
        <f>январь!AH31+февраль!AH31+март!AH31+апрель!AH31+май!AH31+июнь!AH31+июль!AH31+август!AH31+сентябрь!AH31+октябрь!AH31+ноябрь!AH31+декабрь!AH31</f>
        <v>3</v>
      </c>
      <c r="AL31" s="36">
        <f>январь!AI31+февраль!AI31+март!AI31+апрель!AI31+май!AI31+июнь!AI31+июль!AI31+август!AI31+сентябрь!AI31+октябрь!AI31+ноябрь!AI31+декабрь!AI31</f>
        <v>10.72</v>
      </c>
      <c r="AM31" s="29">
        <f>январь!AJ31+февраль!AJ31+март!AJ31+апрель!AJ31+май!AJ31+июнь!AJ31+июль!AJ31+август!AJ31+сентябрь!AJ31+октябрь!AJ31+ноябрь!AJ31+декабрь!AJ31</f>
        <v>0</v>
      </c>
      <c r="AN31" s="36">
        <f>январь!AK31+февраль!AK31+март!AK31+апрель!AK31+май!AK31+июнь!AK31+июль!AK31+август!AK31+сентябрь!AK31+октябрь!AK31+ноябрь!AK31+декабрь!AK31</f>
        <v>0</v>
      </c>
      <c r="AO31" s="36">
        <f>январь!AL31+февраль!AL31+март!AL31+апрель!AL31+май!AL31+июнь!AL31+июль!AL31+август!AL31+сентябрь!AL31+октябрь!AL31+ноябрь!AL31+декабрь!AL31</f>
        <v>0</v>
      </c>
      <c r="AP31" s="36">
        <f>январь!AM31+февраль!AM31+март!AM31+апрель!AM31+май!AM31+июнь!AM31+июль!AM31+август!AM31+сентябрь!AM31+октябрь!AM31+ноябрь!AM31+декабрь!AM31</f>
        <v>0</v>
      </c>
      <c r="AQ31" s="29">
        <f>январь!AN31+февраль!AN31+март!AN31+апрель!AN31+май!AN31+июнь!AN31+июль!AN31+август!AN31+сентябрь!AN31+октябрь!AN31+ноябрь!AN31+декабрь!AN31</f>
        <v>0</v>
      </c>
      <c r="AR31" s="36">
        <f>январь!AO31+февраль!AO31+март!AO31+апрель!AO31+май!AO31+июнь!AO31+июль!AO31+август!AO31+сентябрь!AO31+октябрь!AO31+ноябрь!AO31+декабрь!AO31</f>
        <v>0</v>
      </c>
      <c r="AS31" s="29">
        <f>январь!AP31+февраль!AP31+март!AP31+апрель!AP31+май!AP31+июнь!AP31+июль!AP31+август!AP31+сентябрь!AP31+октябрь!AP31+ноябрь!AP31+декабрь!AP31</f>
        <v>0</v>
      </c>
      <c r="AT31" s="36">
        <f>январь!AQ31+февраль!AQ31+март!AQ31+апрель!AQ31+май!AQ31+июнь!AQ31+июль!AQ31+август!AQ31+сентябрь!AQ31+октябрь!AQ31+ноябрь!AQ31+декабрь!AQ31</f>
        <v>0</v>
      </c>
      <c r="AU31" s="29">
        <f>январь!AR31+февраль!AR31+март!AR31+апрель!AR31+май!AR31+июнь!AR31+июль!AR31+август!AR31+сентябрь!AR31+октябрь!AR31+ноябрь!AR31+декабрь!AR31</f>
        <v>0</v>
      </c>
      <c r="AV31" s="36">
        <f>январь!AS31+февраль!AS31+март!AS31+апрель!AS31+май!AS31+июнь!AS31+июль!AS31+август!AS31+сентябрь!AS31+октябрь!AS31+ноябрь!AS31+декабрь!AS31</f>
        <v>0</v>
      </c>
      <c r="AW31" s="36">
        <f>январь!AT31+февраль!AT31+март!AT31+апрель!AT31+май!AT31+июнь!AT31+июль!AT31+август!AT31+сентябрь!AT31+октябрь!AT31+ноябрь!AT31+декабрь!AT31</f>
        <v>0</v>
      </c>
      <c r="AX31" s="36">
        <f>январь!AU31+февраль!AU31+март!AU31+апрель!AU31+май!AU31+июнь!AU31+июль!AU31+август!AU31+сентябрь!AU31+октябрь!AU31+ноябрь!AU31+декабрь!AU31</f>
        <v>0</v>
      </c>
      <c r="AY31" s="29">
        <f>январь!AV31+февраль!AV31+март!AV31+апрель!AV31+май!AV31+июнь!AV31+июль!AV31+август!AV31+сентябрь!AV31+октябрь!AV31+ноябрь!AV31+декабрь!AV31</f>
        <v>0</v>
      </c>
      <c r="AZ31" s="36">
        <f>январь!AW31+февраль!AW31+март!AW31+апрель!AW31+май!AW31+июнь!AW31+июль!AW31+август!AW31+сентябрь!AW31+октябрь!AW31+ноябрь!AW31+декабрь!AW31</f>
        <v>0</v>
      </c>
      <c r="BA31" s="36">
        <f>январь!AX31+февраль!AX31+март!AX31+апрель!AX31+май!AX31+июнь!AX31+июль!AX31+август!AX31+сентябрь!AX31+октябрь!AX31+ноябрь!AX31+декабрь!AX31</f>
        <v>0</v>
      </c>
      <c r="BB31" s="36">
        <f>январь!AY31+февраль!AY31+март!AY31+апрель!AY31+май!AY31+июнь!AY31+июль!AY31+август!AY31+сентябрь!AY31+октябрь!AY31+ноябрь!AY31+декабрь!AY31</f>
        <v>0</v>
      </c>
      <c r="BC31" s="29">
        <f>январь!AZ31+февраль!AZ31+март!AZ31+апрель!AZ31+май!AZ31+июнь!AZ31+июль!AZ31+август!AZ31+сентябрь!AZ31+октябрь!AZ31+ноябрь!AZ31+декабрь!AZ31</f>
        <v>0</v>
      </c>
      <c r="BD31" s="36">
        <f>январь!BA31+февраль!BA31+март!BA31+апрель!BA31+май!BA31+июнь!BA31+июль!BA31+август!BA31+сентябрь!BA31+октябрь!BA31+ноябрь!BA31+декабрь!BA31</f>
        <v>0</v>
      </c>
      <c r="BE31" s="36">
        <f>январь!BB31+февраль!BB31+март!BB31+апрель!BB31+май!BB31+июнь!BB31+июль!BB31+август!BB31+сентябрь!BB31+октябрь!BB31+ноябрь!BB31+декабрь!BB31</f>
        <v>0</v>
      </c>
      <c r="BF31" s="36">
        <f>январь!BC31+февраль!BC31+март!BC31+апрель!BC31+май!BC31+июнь!BC31+июль!BC31+август!BC31+сентябрь!BC31+октябрь!BC31+ноябрь!BC31+декабрь!BC31</f>
        <v>0</v>
      </c>
      <c r="BG31" s="36">
        <f>январь!BD31+февраль!BD31+март!BD31+апрель!BD31+май!BD31+июнь!BD31+июль!BD31+август!BD31+сентябрь!BD31+октябрь!BD31+ноябрь!BD31+декабрь!BD31</f>
        <v>0</v>
      </c>
      <c r="BH31" s="36">
        <f>январь!BE31+февраль!BE31+март!BE31+апрель!BE31+май!BE31+июнь!BE31+июль!BE31+август!BE31+сентябрь!BE31+октябрь!BE31+ноябрь!BE31+декабрь!BE31</f>
        <v>0</v>
      </c>
      <c r="BI31" s="36">
        <f>январь!BF31+февраль!BF31+март!BF31+апрель!BF31+май!BF31+июнь!BF31+июль!BF31+август!BF31+сентябрь!BF31+октябрь!BF31+ноябрь!BF31+декабрь!BF31</f>
        <v>0</v>
      </c>
      <c r="BJ31" s="36">
        <f>январь!BG31+февраль!BG31+март!BG31+апрель!BG31+май!BG31+июнь!BG31+июль!BG31+август!BG31+сентябрь!BG31+октябрь!BG31+ноябрь!BG31+декабрь!BG31</f>
        <v>0</v>
      </c>
      <c r="BK31" s="36">
        <f>январь!BH31+февраль!BH31+март!BH31+апрель!BH31+май!BH31+июнь!BH31+июль!BH31+август!BH31+сентябрь!BH31+октябрь!BH31+ноябрь!BH31+декабрь!BH31</f>
        <v>0</v>
      </c>
      <c r="BL31" s="36">
        <f>январь!BI31+февраль!BI31+март!BI31+апрель!BI31+май!BI31+июнь!BI31+июль!BI31+август!BI31+сентябрь!BI31+октябрь!BI31+ноябрь!BI31+декабрь!BI31</f>
        <v>0</v>
      </c>
      <c r="BM31" s="29">
        <f>январь!BJ31+февраль!BJ31+март!BJ31+апрель!BJ31+май!BJ31+июнь!BJ31+июль!BJ31+август!BJ31+сентябрь!BJ31+октябрь!BJ31+ноябрь!BJ31+декабрь!BJ31</f>
        <v>0</v>
      </c>
      <c r="BN31" s="36">
        <f>январь!BK31+февраль!BK31+март!BK31+апрель!BK31+май!BK31+июнь!BK31+июль!BK31+август!BK31+сентябрь!BK31+октябрь!BK31+ноябрь!BK31+декабрь!BK31</f>
        <v>0</v>
      </c>
      <c r="BO31" s="29">
        <f>январь!BL31+февраль!BL31+март!BL31+апрель!BL31+май!BL31+июнь!BL31+июль!BL31+август!BL31+сентябрь!BL31+октябрь!BL31+ноябрь!BL31+декабрь!BL31</f>
        <v>0</v>
      </c>
      <c r="BP31" s="36">
        <f>январь!BM31+февраль!BM31+март!BM31+апрель!BM31+май!BM31+июнь!BM31+июль!BM31+август!BM31+сентябрь!BM31+октябрь!BM31+ноябрь!BM31+декабрь!BM31</f>
        <v>0</v>
      </c>
      <c r="BQ31" s="36">
        <f>январь!BN31+февраль!BN31+март!BN31+апрель!BN31+май!BN31+июнь!BN31+июль!BN31+август!BN31+сентябрь!BN31+октябрь!BN31+ноябрь!BN31+декабрь!BN31</f>
        <v>0</v>
      </c>
      <c r="BR31" s="36">
        <f>январь!BO31+февраль!BO31+март!BO31+апрель!BO31+май!BO31+июнь!BO31+июль!BO31+август!BO31+сентябрь!BO31+октябрь!BO31+ноябрь!BO31+декабрь!BO31</f>
        <v>0</v>
      </c>
      <c r="BS31" s="29">
        <f>январь!BP31+февраль!BP31+март!BP31+апрель!BP31+май!BP31+июнь!BP31+июль!BP31+август!BP31+сентябрь!BP31+октябрь!BP31+ноябрь!BP31+декабрь!BP31</f>
        <v>1</v>
      </c>
      <c r="BT31" s="36">
        <f>январь!BQ31+февраль!BQ31+март!BQ31+апрель!BQ31+май!BQ31+июнь!BQ31+июль!BQ31+август!BQ31+сентябрь!BQ31+октябрь!BQ31+ноябрь!BQ31+декабрь!BQ31</f>
        <v>1.1659999999999999</v>
      </c>
      <c r="BU31" s="29">
        <f>январь!BR31+февраль!BR31+март!BR31+апрель!BR31+май!BR31+июнь!BR31+июль!BR31+август!BR31+сентябрь!BR31+октябрь!BR31+ноябрь!BR31+декабрь!BR31</f>
        <v>0</v>
      </c>
      <c r="BV31" s="36">
        <f>январь!BS31+февраль!BS31+март!BS31+апрель!BS31+май!BS31+июнь!BS31+июль!BS31+август!BS31+сентябрь!BS31+октябрь!BS31+ноябрь!BS31+декабрь!BS31</f>
        <v>0</v>
      </c>
      <c r="BW31" s="36">
        <f>январь!BT31+февраль!BT31+март!BT31+апрель!BT31+май!BT31+июнь!BT31+июль!BT31+август!BT31+сентябрь!BT31+октябрь!BT31+ноябрь!BT31+декабрь!BT31</f>
        <v>0</v>
      </c>
      <c r="BX31" s="36">
        <f>январь!BU31+февраль!BU31+март!BU31+апрель!BU31+май!BU31+июнь!BU31+июль!BU31+август!BU31+сентябрь!BU31+октябрь!BU31+ноябрь!BU31+декабрь!BU31</f>
        <v>0</v>
      </c>
      <c r="BY31" s="36">
        <f>январь!BV31+февраль!BV31+март!BV31+апрель!BV31+май!BV31+июнь!BV31+июль!BV31+август!BV31+сентябрь!BV31+октябрь!BV31+ноябрь!BV31+декабрь!BV31</f>
        <v>0</v>
      </c>
      <c r="BZ31" s="77">
        <v>8</v>
      </c>
    </row>
    <row r="32" spans="1:78" x14ac:dyDescent="0.25">
      <c r="A32" s="16">
        <v>30</v>
      </c>
      <c r="B32" s="16">
        <v>2</v>
      </c>
      <c r="C32" s="37" t="s">
        <v>496</v>
      </c>
      <c r="D32" s="51">
        <v>100.0945362512077</v>
      </c>
      <c r="E32" s="25">
        <v>384.40614200000005</v>
      </c>
      <c r="F32" s="26">
        <f t="shared" si="0"/>
        <v>476.83167825120779</v>
      </c>
      <c r="G32" s="26">
        <f t="shared" si="1"/>
        <v>92.425536251207703</v>
      </c>
      <c r="H32" s="26">
        <f t="shared" si="2"/>
        <v>7.6689999999999996</v>
      </c>
      <c r="I32" s="36">
        <f>январь!F32+февраль!F32+март!F32+апрель!F32+май!F32+июнь!F32+июль!F32+август!F32+сентябрь!F32+октябрь!F32+ноябрь!F32+декабрь!F32</f>
        <v>0</v>
      </c>
      <c r="J32" s="36">
        <f>январь!G32+февраль!G32+март!G32+апрель!G32+май!G32+июнь!G32+июль!G32+август!G32+сентябрь!G32+октябрь!G32+ноябрь!G32+декабрь!G32</f>
        <v>0</v>
      </c>
      <c r="K32" s="36">
        <f>январь!H32+февраль!H32+март!H32+апрель!H32+май!H32+июнь!H32+июль!H32+август!H32+сентябрь!H32+октябрь!H32+ноябрь!H32+декабрь!H32</f>
        <v>0</v>
      </c>
      <c r="L32" s="27">
        <f>январь!I32+февраль!I32+март!I32+апрель!I32+май!I32+июнь!I32+июль!I32+август!I32+сентябрь!I32+октябрь!I32+ноябрь!I32+декабрь!I32</f>
        <v>0</v>
      </c>
      <c r="M32" s="36">
        <f>январь!J32+февраль!J32+март!J32+апрель!J32+май!J32+июнь!J32+июль!J32+август!J32+сентябрь!J32+октябрь!J32+ноябрь!J32+декабрь!J32</f>
        <v>0</v>
      </c>
      <c r="N32" s="36">
        <f>январь!K32+февраль!K32+март!K32+апрель!K32+май!K32+июнь!K32+июль!K32+август!K32+сентябрь!K32+октябрь!K32+ноябрь!K32+декабрь!K32</f>
        <v>0</v>
      </c>
      <c r="O32" s="36">
        <f>январь!L32+февраль!L32+март!L32+апрель!L32+май!L32+июнь!L32+июль!L32+август!L32+сентябрь!L32+октябрь!L32+ноябрь!L32+декабрь!L32</f>
        <v>0</v>
      </c>
      <c r="P32" s="36">
        <f>январь!M32+февраль!M32+март!M32+апрель!M32+май!M32+июнь!M32+июль!M32+август!M32+сентябрь!M32+октябрь!M32+ноябрь!M32+декабрь!M32</f>
        <v>0</v>
      </c>
      <c r="Q32" s="36">
        <f>январь!N32+февраль!N32+март!N32+апрель!N32+май!N32+июнь!N32+июль!N32+август!N32+сентябрь!N32+октябрь!N32+ноябрь!N32+декабрь!N32</f>
        <v>0</v>
      </c>
      <c r="R32" s="29">
        <f>январь!O32+февраль!O32+март!O32+апрель!O32+май!O32+июнь!O32+июль!O32+август!O32+сентябрь!O32+октябрь!O32+ноябрь!O32+декабрь!O32</f>
        <v>0</v>
      </c>
      <c r="S32" s="36">
        <f>январь!P32+февраль!P32+март!P32+апрель!P32+май!P32+июнь!P32+июль!P32+август!P32+сентябрь!P32+октябрь!P32+ноябрь!P32+декабрь!P32</f>
        <v>0</v>
      </c>
      <c r="T32" s="29">
        <f>январь!Q32+февраль!Q32+март!Q32+апрель!Q32+май!Q32+июнь!Q32+июль!Q32+август!Q32+сентябрь!Q32+октябрь!Q32+ноябрь!Q32+декабрь!Q32</f>
        <v>0</v>
      </c>
      <c r="U32" s="36">
        <f>январь!R32+февраль!R32+март!R32+апрель!R32+май!R32+июнь!R32+июль!R32+август!R32+сентябрь!R32+октябрь!R32+ноябрь!R32+декабрь!R32</f>
        <v>0</v>
      </c>
      <c r="V32" s="36">
        <f>январь!S32+февраль!S32+март!S32+апрель!S32+май!S32+июнь!S32+июль!S32+август!S32+сентябрь!S32+октябрь!S32+ноябрь!S32+декабрь!S32</f>
        <v>0</v>
      </c>
      <c r="W32" s="36">
        <f>январь!T32+февраль!T32+март!T32+апрель!T32+май!T32+июнь!T32+июль!T32+август!T32+сентябрь!T32+октябрь!T32+ноябрь!T32+декабрь!T32</f>
        <v>0</v>
      </c>
      <c r="X32" s="36">
        <f>январь!U32+февраль!U32+март!U32+апрель!U32+май!U32+июнь!U32+июль!U32+август!U32+сентябрь!U32+октябрь!U32+ноябрь!U32+декабрь!U32</f>
        <v>0</v>
      </c>
      <c r="Y32" s="36">
        <f>январь!V32+февраль!V32+март!V32+апрель!V32+май!V32+июнь!V32+июль!V32+август!V32+сентябрь!V32+октябрь!V32+ноябрь!V32+декабрь!V32</f>
        <v>0</v>
      </c>
      <c r="Z32" s="36">
        <f>январь!W32+февраль!W32+март!W32+апрель!W32+май!W32+июнь!W32+июль!W32+август!W32+сентябрь!W32+октябрь!W32+ноябрь!W32+декабрь!W32</f>
        <v>0</v>
      </c>
      <c r="AA32" s="36">
        <f>январь!X32+февраль!X32+март!X32+апрель!X32+май!X32+июнь!X32+июль!X32+август!X32+сентябрь!X32+октябрь!X32+ноябрь!X32+декабрь!X32</f>
        <v>0</v>
      </c>
      <c r="AB32" s="29">
        <f>январь!Y32+февраль!Y32+март!Y32+апрель!Y32+май!Y32+июнь!Y32+июль!Y32+август!Y32+сентябрь!Y32+октябрь!Y32+ноябрь!Y32+декабрь!Y32</f>
        <v>0</v>
      </c>
      <c r="AC32" s="36">
        <f>январь!Z32+февраль!Z32+март!Z32+апрель!Z32+май!Z32+июнь!Z32+июль!Z32+август!Z32+сентябрь!Z32+октябрь!Z32+ноябрь!Z32+декабрь!Z32</f>
        <v>0</v>
      </c>
      <c r="AD32" s="66" t="str">
        <f>CONCATENATE(январь!AA32,$BZ$1,февраль!AA32,$BZ$1,март!AA32,$BZ$1,апрель!AA32,$BZ$1,май!AA32,$BZ$1,июнь!AA32,$BZ$1,июль!AA32,$BZ$1,август!AA32,$BZ$1,сентябрь!AA32,$BZ$1,октябрь!AA32,$BZ$1,ноябрь!AA32,$BZ$1,декабрь!AA32)</f>
        <v xml:space="preserve">           </v>
      </c>
      <c r="AE32" s="36">
        <f>январь!AB32+февраль!AB32+март!AB32+апрель!AB32+май!AB32+июнь!AB32+июль!AB32+август!AB32+сентябрь!AB32+октябрь!AB32+ноябрь!AB32+декабрь!AB32</f>
        <v>0</v>
      </c>
      <c r="AF32" s="36">
        <f>январь!AC32+февраль!AC32+март!AC32+апрель!AC32+май!AC32+июнь!AC32+июль!AC32+август!AC32+сентябрь!AC32+октябрь!AC32+ноябрь!AC32+декабрь!AC32</f>
        <v>0</v>
      </c>
      <c r="AG32" s="36">
        <f>январь!AD32+февраль!AD32+март!AD32+апрель!AD32+май!AD32+июнь!AD32+июль!AD32+август!AD32+сентябрь!AD32+октябрь!AD32+ноябрь!AD32+декабрь!AD32</f>
        <v>0</v>
      </c>
      <c r="AH32" s="36">
        <f>январь!AE32+февраль!AE32+март!AE32+апрель!AE32+май!AE32+июнь!AE32+июль!AE32+август!AE32+сентябрь!AE32+октябрь!AE32+ноябрь!AE32+декабрь!AE32</f>
        <v>0</v>
      </c>
      <c r="AI32" s="36">
        <f>январь!AF32+февраль!AF32+март!AF32+апрель!AF32+май!AF32+июнь!AF32+июль!AF32+август!AF32+сентябрь!AF32+октябрь!AF32+ноябрь!AF32+декабрь!AF32</f>
        <v>0</v>
      </c>
      <c r="AJ32" s="36">
        <f>январь!AG32+февраль!AG32+март!AG32+апрель!AG32+май!AG32+июнь!AG32+июль!AG32+август!AG32+сентябрь!AG32+октябрь!AG32+ноябрь!AG32+декабрь!AG32</f>
        <v>0</v>
      </c>
      <c r="AK32" s="29">
        <f>январь!AH32+февраль!AH32+март!AH32+апрель!AH32+май!AH32+июнь!AH32+июль!AH32+август!AH32+сентябрь!AH32+октябрь!AH32+ноябрь!AH32+декабрь!AH32</f>
        <v>5</v>
      </c>
      <c r="AL32" s="36">
        <f>январь!AI32+февраль!AI32+март!AI32+апрель!AI32+май!AI32+июнь!AI32+июль!AI32+август!AI32+сентябрь!AI32+октябрь!AI32+ноябрь!AI32+декабрь!AI32</f>
        <v>7.6689999999999996</v>
      </c>
      <c r="AM32" s="29">
        <f>январь!AJ32+февраль!AJ32+март!AJ32+апрель!AJ32+май!AJ32+июнь!AJ32+июль!AJ32+август!AJ32+сентябрь!AJ32+октябрь!AJ32+ноябрь!AJ32+декабрь!AJ32</f>
        <v>0</v>
      </c>
      <c r="AN32" s="36">
        <f>январь!AK32+февраль!AK32+март!AK32+апрель!AK32+май!AK32+июнь!AK32+июль!AK32+август!AK32+сентябрь!AK32+октябрь!AK32+ноябрь!AK32+декабрь!AK32</f>
        <v>0</v>
      </c>
      <c r="AO32" s="36">
        <f>январь!AL32+февраль!AL32+март!AL32+апрель!AL32+май!AL32+июнь!AL32+июль!AL32+август!AL32+сентябрь!AL32+октябрь!AL32+ноябрь!AL32+декабрь!AL32</f>
        <v>0</v>
      </c>
      <c r="AP32" s="36">
        <f>январь!AM32+февраль!AM32+март!AM32+апрель!AM32+май!AM32+июнь!AM32+июль!AM32+август!AM32+сентябрь!AM32+октябрь!AM32+ноябрь!AM32+декабрь!AM32</f>
        <v>0</v>
      </c>
      <c r="AQ32" s="29">
        <f>январь!AN32+февраль!AN32+март!AN32+апрель!AN32+май!AN32+июнь!AN32+июль!AN32+август!AN32+сентябрь!AN32+октябрь!AN32+ноябрь!AN32+декабрь!AN32</f>
        <v>0</v>
      </c>
      <c r="AR32" s="36">
        <f>январь!AO32+февраль!AO32+март!AO32+апрель!AO32+май!AO32+июнь!AO32+июль!AO32+август!AO32+сентябрь!AO32+октябрь!AO32+ноябрь!AO32+декабрь!AO32</f>
        <v>0</v>
      </c>
      <c r="AS32" s="29">
        <f>январь!AP32+февраль!AP32+март!AP32+апрель!AP32+май!AP32+июнь!AP32+июль!AP32+август!AP32+сентябрь!AP32+октябрь!AP32+ноябрь!AP32+декабрь!AP32</f>
        <v>0</v>
      </c>
      <c r="AT32" s="36">
        <f>январь!AQ32+февраль!AQ32+март!AQ32+апрель!AQ32+май!AQ32+июнь!AQ32+июль!AQ32+август!AQ32+сентябрь!AQ32+октябрь!AQ32+ноябрь!AQ32+декабрь!AQ32</f>
        <v>0</v>
      </c>
      <c r="AU32" s="29">
        <f>январь!AR32+февраль!AR32+март!AR32+апрель!AR32+май!AR32+июнь!AR32+июль!AR32+август!AR32+сентябрь!AR32+октябрь!AR32+ноябрь!AR32+декабрь!AR32</f>
        <v>0</v>
      </c>
      <c r="AV32" s="36">
        <f>январь!AS32+февраль!AS32+март!AS32+апрель!AS32+май!AS32+июнь!AS32+июль!AS32+август!AS32+сентябрь!AS32+октябрь!AS32+ноябрь!AS32+декабрь!AS32</f>
        <v>0</v>
      </c>
      <c r="AW32" s="36">
        <f>январь!AT32+февраль!AT32+март!AT32+апрель!AT32+май!AT32+июнь!AT32+июль!AT32+август!AT32+сентябрь!AT32+октябрь!AT32+ноябрь!AT32+декабрь!AT32</f>
        <v>0</v>
      </c>
      <c r="AX32" s="36">
        <f>январь!AU32+февраль!AU32+март!AU32+апрель!AU32+май!AU32+июнь!AU32+июль!AU32+август!AU32+сентябрь!AU32+октябрь!AU32+ноябрь!AU32+декабрь!AU32</f>
        <v>0</v>
      </c>
      <c r="AY32" s="29">
        <f>январь!AV32+февраль!AV32+март!AV32+апрель!AV32+май!AV32+июнь!AV32+июль!AV32+август!AV32+сентябрь!AV32+октябрь!AV32+ноябрь!AV32+декабрь!AV32</f>
        <v>0</v>
      </c>
      <c r="AZ32" s="36">
        <f>январь!AW32+февраль!AW32+март!AW32+апрель!AW32+май!AW32+июнь!AW32+июль!AW32+август!AW32+сентябрь!AW32+октябрь!AW32+ноябрь!AW32+декабрь!AW32</f>
        <v>0</v>
      </c>
      <c r="BA32" s="36">
        <f>январь!AX32+февраль!AX32+март!AX32+апрель!AX32+май!AX32+июнь!AX32+июль!AX32+август!AX32+сентябрь!AX32+октябрь!AX32+ноябрь!AX32+декабрь!AX32</f>
        <v>0</v>
      </c>
      <c r="BB32" s="36">
        <f>январь!AY32+февраль!AY32+март!AY32+апрель!AY32+май!AY32+июнь!AY32+июль!AY32+август!AY32+сентябрь!AY32+октябрь!AY32+ноябрь!AY32+декабрь!AY32</f>
        <v>0</v>
      </c>
      <c r="BC32" s="29">
        <f>январь!AZ32+февраль!AZ32+март!AZ32+апрель!AZ32+май!AZ32+июнь!AZ32+июль!AZ32+август!AZ32+сентябрь!AZ32+октябрь!AZ32+ноябрь!AZ32+декабрь!AZ32</f>
        <v>0</v>
      </c>
      <c r="BD32" s="36">
        <f>январь!BA32+февраль!BA32+март!BA32+апрель!BA32+май!BA32+июнь!BA32+июль!BA32+август!BA32+сентябрь!BA32+октябрь!BA32+ноябрь!BA32+декабрь!BA32</f>
        <v>0</v>
      </c>
      <c r="BE32" s="36">
        <f>январь!BB32+февраль!BB32+март!BB32+апрель!BB32+май!BB32+июнь!BB32+июль!BB32+август!BB32+сентябрь!BB32+октябрь!BB32+ноябрь!BB32+декабрь!BB32</f>
        <v>0</v>
      </c>
      <c r="BF32" s="36">
        <f>январь!BC32+февраль!BC32+март!BC32+апрель!BC32+май!BC32+июнь!BC32+июль!BC32+август!BC32+сентябрь!BC32+октябрь!BC32+ноябрь!BC32+декабрь!BC32</f>
        <v>0</v>
      </c>
      <c r="BG32" s="36">
        <f>январь!BD32+февраль!BD32+март!BD32+апрель!BD32+май!BD32+июнь!BD32+июль!BD32+август!BD32+сентябрь!BD32+октябрь!BD32+ноябрь!BD32+декабрь!BD32</f>
        <v>0</v>
      </c>
      <c r="BH32" s="36">
        <f>январь!BE32+февраль!BE32+март!BE32+апрель!BE32+май!BE32+июнь!BE32+июль!BE32+август!BE32+сентябрь!BE32+октябрь!BE32+ноябрь!BE32+декабрь!BE32</f>
        <v>0</v>
      </c>
      <c r="BI32" s="36">
        <f>январь!BF32+февраль!BF32+март!BF32+апрель!BF32+май!BF32+июнь!BF32+июль!BF32+август!BF32+сентябрь!BF32+октябрь!BF32+ноябрь!BF32+декабрь!BF32</f>
        <v>0</v>
      </c>
      <c r="BJ32" s="36">
        <f>январь!BG32+февраль!BG32+март!BG32+апрель!BG32+май!BG32+июнь!BG32+июль!BG32+август!BG32+сентябрь!BG32+октябрь!BG32+ноябрь!BG32+декабрь!BG32</f>
        <v>0</v>
      </c>
      <c r="BK32" s="36">
        <f>январь!BH32+февраль!BH32+март!BH32+апрель!BH32+май!BH32+июнь!BH32+июль!BH32+август!BH32+сентябрь!BH32+октябрь!BH32+ноябрь!BH32+декабрь!BH32</f>
        <v>0</v>
      </c>
      <c r="BL32" s="36">
        <f>январь!BI32+февраль!BI32+март!BI32+апрель!BI32+май!BI32+июнь!BI32+июль!BI32+август!BI32+сентябрь!BI32+октябрь!BI32+ноябрь!BI32+декабрь!BI32</f>
        <v>0</v>
      </c>
      <c r="BM32" s="29">
        <f>январь!BJ32+февраль!BJ32+март!BJ32+апрель!BJ32+май!BJ32+июнь!BJ32+июль!BJ32+август!BJ32+сентябрь!BJ32+октябрь!BJ32+ноябрь!BJ32+декабрь!BJ32</f>
        <v>0</v>
      </c>
      <c r="BN32" s="36">
        <f>январь!BK32+февраль!BK32+март!BK32+апрель!BK32+май!BK32+июнь!BK32+июль!BK32+август!BK32+сентябрь!BK32+октябрь!BK32+ноябрь!BK32+декабрь!BK32</f>
        <v>0</v>
      </c>
      <c r="BO32" s="29">
        <f>январь!BL32+февраль!BL32+март!BL32+апрель!BL32+май!BL32+июнь!BL32+июль!BL32+август!BL32+сентябрь!BL32+октябрь!BL32+ноябрь!BL32+декабрь!BL32</f>
        <v>0</v>
      </c>
      <c r="BP32" s="36">
        <f>январь!BM32+февраль!BM32+март!BM32+апрель!BM32+май!BM32+июнь!BM32+июль!BM32+август!BM32+сентябрь!BM32+октябрь!BM32+ноябрь!BM32+декабрь!BM32</f>
        <v>0</v>
      </c>
      <c r="BQ32" s="36">
        <f>январь!BN32+февраль!BN32+март!BN32+апрель!BN32+май!BN32+июнь!BN32+июль!BN32+август!BN32+сентябрь!BN32+октябрь!BN32+ноябрь!BN32+декабрь!BN32</f>
        <v>0</v>
      </c>
      <c r="BR32" s="36">
        <f>январь!BO32+февраль!BO32+март!BO32+апрель!BO32+май!BO32+июнь!BO32+июль!BO32+август!BO32+сентябрь!BO32+октябрь!BO32+ноябрь!BO32+декабрь!BO32</f>
        <v>0</v>
      </c>
      <c r="BS32" s="29">
        <f>январь!BP32+февраль!BP32+март!BP32+апрель!BP32+май!BP32+июнь!BP32+июль!BP32+август!BP32+сентябрь!BP32+октябрь!BP32+ноябрь!BP32+декабрь!BP32</f>
        <v>0</v>
      </c>
      <c r="BT32" s="36">
        <f>январь!BQ32+февраль!BQ32+март!BQ32+апрель!BQ32+май!BQ32+июнь!BQ32+июль!BQ32+август!BQ32+сентябрь!BQ32+октябрь!BQ32+ноябрь!BQ32+декабрь!BQ32</f>
        <v>0</v>
      </c>
      <c r="BU32" s="29">
        <f>январь!BR32+февраль!BR32+март!BR32+апрель!BR32+май!BR32+июнь!BR32+июль!BR32+август!BR32+сентябрь!BR32+октябрь!BR32+ноябрь!BR32+декабрь!BR32</f>
        <v>0</v>
      </c>
      <c r="BV32" s="36">
        <f>январь!BS32+февраль!BS32+март!BS32+апрель!BS32+май!BS32+июнь!BS32+июль!BS32+август!BS32+сентябрь!BS32+октябрь!BS32+ноябрь!BS32+декабрь!BS32</f>
        <v>0</v>
      </c>
      <c r="BW32" s="36">
        <f>январь!BT32+февраль!BT32+март!BT32+апрель!BT32+май!BT32+июнь!BT32+июль!BT32+август!BT32+сентябрь!BT32+октябрь!BT32+ноябрь!BT32+декабрь!BT32</f>
        <v>0</v>
      </c>
      <c r="BX32" s="36">
        <f>январь!BU32+февраль!BU32+март!BU32+апрель!BU32+май!BU32+июнь!BU32+июль!BU32+август!BU32+сентябрь!BU32+октябрь!BU32+ноябрь!BU32+декабрь!BU32</f>
        <v>0</v>
      </c>
      <c r="BY32" s="36">
        <f>январь!BV32+февраль!BV32+март!BV32+апрель!BV32+май!BV32+июнь!BV32+июль!BV32+август!BV32+сентябрь!BV32+октябрь!BV32+ноябрь!BV32+декабрь!BV32</f>
        <v>0</v>
      </c>
      <c r="BZ32" s="77">
        <v>1</v>
      </c>
    </row>
    <row r="33" spans="1:78" ht="15.75" customHeight="1" x14ac:dyDescent="0.25">
      <c r="A33" s="16">
        <v>31</v>
      </c>
      <c r="B33" s="16">
        <v>1</v>
      </c>
      <c r="C33" s="37" t="s">
        <v>497</v>
      </c>
      <c r="D33" s="51">
        <v>122.49246347826086</v>
      </c>
      <c r="E33" s="25">
        <v>-330.817092</v>
      </c>
      <c r="F33" s="26">
        <f t="shared" si="0"/>
        <v>-228.72462852173916</v>
      </c>
      <c r="G33" s="26">
        <f t="shared" si="1"/>
        <v>102.09246347826087</v>
      </c>
      <c r="H33" s="26">
        <f t="shared" si="2"/>
        <v>20.399999999999999</v>
      </c>
      <c r="I33" s="36">
        <f>январь!F33+февраль!F33+март!F33+апрель!F33+май!F33+июнь!F33+июль!F33+август!F33+сентябрь!F33+октябрь!F33+ноябрь!F33+декабрь!F33</f>
        <v>0</v>
      </c>
      <c r="J33" s="36">
        <f>январь!G33+февраль!G33+март!G33+апрель!G33+май!G33+июнь!G33+июль!G33+август!G33+сентябрь!G33+октябрь!G33+ноябрь!G33+декабрь!G33</f>
        <v>0</v>
      </c>
      <c r="K33" s="36">
        <f>январь!H33+февраль!H33+март!H33+апрель!H33+май!H33+июнь!H33+июль!H33+август!H33+сентябрь!H33+октябрь!H33+ноябрь!H33+декабрь!H33</f>
        <v>0</v>
      </c>
      <c r="L33" s="27">
        <f>январь!I33+февраль!I33+март!I33+апрель!I33+май!I33+июнь!I33+июль!I33+август!I33+сентябрь!I33+октябрь!I33+ноябрь!I33+декабрь!I33</f>
        <v>0</v>
      </c>
      <c r="M33" s="36">
        <f>январь!J33+февраль!J33+март!J33+апрель!J33+май!J33+июнь!J33+июль!J33+август!J33+сентябрь!J33+октябрь!J33+ноябрь!J33+декабрь!J33</f>
        <v>0</v>
      </c>
      <c r="N33" s="36">
        <f>январь!K33+февраль!K33+март!K33+апрель!K33+май!K33+июнь!K33+июль!K33+август!K33+сентябрь!K33+октябрь!K33+ноябрь!K33+декабрь!K33</f>
        <v>0</v>
      </c>
      <c r="O33" s="36">
        <f>январь!L33+февраль!L33+март!L33+апрель!L33+май!L33+июнь!L33+июль!L33+август!L33+сентябрь!L33+октябрь!L33+ноябрь!L33+декабрь!L33</f>
        <v>0</v>
      </c>
      <c r="P33" s="36">
        <f>январь!M33+февраль!M33+март!M33+апрель!M33+май!M33+июнь!M33+июль!M33+август!M33+сентябрь!M33+октябрь!M33+ноябрь!M33+декабрь!M33</f>
        <v>0</v>
      </c>
      <c r="Q33" s="36">
        <f>январь!N33+февраль!N33+март!N33+апрель!N33+май!N33+июнь!N33+июль!N33+август!N33+сентябрь!N33+октябрь!N33+ноябрь!N33+декабрь!N33</f>
        <v>0</v>
      </c>
      <c r="R33" s="29">
        <f>январь!O33+февраль!O33+март!O33+апрель!O33+май!O33+июнь!O33+июль!O33+август!O33+сентябрь!O33+октябрь!O33+ноябрь!O33+декабрь!O33</f>
        <v>0</v>
      </c>
      <c r="S33" s="36">
        <f>январь!P33+февраль!P33+март!P33+апрель!P33+май!P33+июнь!P33+июль!P33+август!P33+сентябрь!P33+октябрь!P33+ноябрь!P33+декабрь!P33</f>
        <v>0</v>
      </c>
      <c r="T33" s="29">
        <f>январь!Q33+февраль!Q33+март!Q33+апрель!Q33+май!Q33+июнь!Q33+июль!Q33+август!Q33+сентябрь!Q33+октябрь!Q33+ноябрь!Q33+декабрь!Q33</f>
        <v>0</v>
      </c>
      <c r="U33" s="36">
        <f>январь!R33+февраль!R33+март!R33+апрель!R33+май!R33+июнь!R33+июль!R33+август!R33+сентябрь!R33+октябрь!R33+ноябрь!R33+декабрь!R33</f>
        <v>0</v>
      </c>
      <c r="V33" s="36">
        <f>январь!S33+февраль!S33+март!S33+апрель!S33+май!S33+июнь!S33+июль!S33+август!S33+сентябрь!S33+октябрь!S33+ноябрь!S33+декабрь!S33</f>
        <v>0</v>
      </c>
      <c r="W33" s="36">
        <f>январь!T33+февраль!T33+март!T33+апрель!T33+май!T33+июнь!T33+июль!T33+август!T33+сентябрь!T33+октябрь!T33+ноябрь!T33+декабрь!T33</f>
        <v>0</v>
      </c>
      <c r="X33" s="36">
        <f>январь!U33+февраль!U33+март!U33+апрель!U33+май!U33+июнь!U33+июль!U33+август!U33+сентябрь!U33+октябрь!U33+ноябрь!U33+декабрь!U33</f>
        <v>0</v>
      </c>
      <c r="Y33" s="36">
        <f>январь!V33+февраль!V33+март!V33+апрель!V33+май!V33+июнь!V33+июль!V33+август!V33+сентябрь!V33+октябрь!V33+ноябрь!V33+декабрь!V33</f>
        <v>0</v>
      </c>
      <c r="Z33" s="36">
        <f>январь!W33+февраль!W33+март!W33+апрель!W33+май!W33+июнь!W33+июль!W33+август!W33+сентябрь!W33+октябрь!W33+ноябрь!W33+декабрь!W33</f>
        <v>0</v>
      </c>
      <c r="AA33" s="36">
        <f>январь!X33+февраль!X33+март!X33+апрель!X33+май!X33+июнь!X33+июль!X33+август!X33+сентябрь!X33+октябрь!X33+ноябрь!X33+декабрь!X33</f>
        <v>0</v>
      </c>
      <c r="AB33" s="29">
        <f>январь!Y33+февраль!Y33+март!Y33+апрель!Y33+май!Y33+июнь!Y33+июль!Y33+август!Y33+сентябрь!Y33+октябрь!Y33+ноябрь!Y33+декабрь!Y33</f>
        <v>0</v>
      </c>
      <c r="AC33" s="36">
        <f>январь!Z33+февраль!Z33+март!Z33+апрель!Z33+май!Z33+июнь!Z33+июль!Z33+август!Z33+сентябрь!Z33+октябрь!Z33+ноябрь!Z33+декабрь!Z33</f>
        <v>0</v>
      </c>
      <c r="AD33" s="66" t="str">
        <f>CONCATENATE(январь!AA33,$BZ$1,февраль!AA33,$BZ$1,март!AA33,$BZ$1,апрель!AA33,$BZ$1,май!AA33,$BZ$1,июнь!AA33,$BZ$1,июль!AA33,$BZ$1,август!AA33,$BZ$1,сентябрь!AA33,$BZ$1,октябрь!AA33,$BZ$1,ноябрь!AA33,$BZ$1,декабрь!AA33)</f>
        <v xml:space="preserve">           </v>
      </c>
      <c r="AE33" s="36">
        <f>январь!AB33+февраль!AB33+март!AB33+апрель!AB33+май!AB33+июнь!AB33+июль!AB33+август!AB33+сентябрь!AB33+октябрь!AB33+ноябрь!AB33+декабрь!AB33</f>
        <v>0</v>
      </c>
      <c r="AF33" s="36">
        <f>январь!AC33+февраль!AC33+март!AC33+апрель!AC33+май!AC33+июнь!AC33+июль!AC33+август!AC33+сентябрь!AC33+октябрь!AC33+ноябрь!AC33+декабрь!AC33</f>
        <v>0</v>
      </c>
      <c r="AG33" s="36">
        <f>январь!AD33+февраль!AD33+март!AD33+апрель!AD33+май!AD33+июнь!AD33+июль!AD33+август!AD33+сентябрь!AD33+октябрь!AD33+ноябрь!AD33+декабрь!AD33</f>
        <v>0</v>
      </c>
      <c r="AH33" s="36">
        <f>январь!AE33+февраль!AE33+март!AE33+апрель!AE33+май!AE33+июнь!AE33+июль!AE33+август!AE33+сентябрь!AE33+октябрь!AE33+ноябрь!AE33+декабрь!AE33</f>
        <v>0</v>
      </c>
      <c r="AI33" s="36">
        <f>январь!AF33+февраль!AF33+март!AF33+апрель!AF33+май!AF33+июнь!AF33+июль!AF33+август!AF33+сентябрь!AF33+октябрь!AF33+ноябрь!AF33+декабрь!AF33</f>
        <v>0</v>
      </c>
      <c r="AJ33" s="36">
        <f>январь!AG33+февраль!AG33+март!AG33+апрель!AG33+май!AG33+июнь!AG33+июль!AG33+август!AG33+сентябрь!AG33+октябрь!AG33+ноябрь!AG33+декабрь!AG33</f>
        <v>0</v>
      </c>
      <c r="AK33" s="29">
        <f>январь!AH33+февраль!AH33+март!AH33+апрель!AH33+май!AH33+июнь!AH33+июль!AH33+август!AH33+сентябрь!AH33+октябрь!AH33+ноябрь!AH33+декабрь!AH33</f>
        <v>3</v>
      </c>
      <c r="AL33" s="36">
        <f>январь!AI33+февраль!AI33+март!AI33+апрель!AI33+май!AI33+июнь!AI33+июль!AI33+август!AI33+сентябрь!AI33+октябрь!AI33+ноябрь!AI33+декабрь!AI33</f>
        <v>7.0179999999999998</v>
      </c>
      <c r="AM33" s="29">
        <f>январь!AJ33+февраль!AJ33+март!AJ33+апрель!AJ33+май!AJ33+июнь!AJ33+июль!AJ33+август!AJ33+сентябрь!AJ33+октябрь!AJ33+ноябрь!AJ33+декабрь!AJ33</f>
        <v>0</v>
      </c>
      <c r="AN33" s="36">
        <f>январь!AK33+февраль!AK33+март!AK33+апрель!AK33+май!AK33+июнь!AK33+июль!AK33+август!AK33+сентябрь!AK33+октябрь!AK33+ноябрь!AK33+декабрь!AK33</f>
        <v>0</v>
      </c>
      <c r="AO33" s="36">
        <f>январь!AL33+февраль!AL33+март!AL33+апрель!AL33+май!AL33+июнь!AL33+июль!AL33+август!AL33+сентябрь!AL33+октябрь!AL33+ноябрь!AL33+декабрь!AL33</f>
        <v>0</v>
      </c>
      <c r="AP33" s="36">
        <f>январь!AM33+февраль!AM33+март!AM33+апрель!AM33+май!AM33+июнь!AM33+июль!AM33+август!AM33+сентябрь!AM33+октябрь!AM33+ноябрь!AM33+декабрь!AM33</f>
        <v>0</v>
      </c>
      <c r="AQ33" s="29">
        <f>январь!AN33+февраль!AN33+март!AN33+апрель!AN33+май!AN33+июнь!AN33+июль!AN33+август!AN33+сентябрь!AN33+октябрь!AN33+ноябрь!AN33+декабрь!AN33</f>
        <v>0</v>
      </c>
      <c r="AR33" s="36">
        <f>январь!AO33+февраль!AO33+март!AO33+апрель!AO33+май!AO33+июнь!AO33+июль!AO33+август!AO33+сентябрь!AO33+октябрь!AO33+ноябрь!AO33+декабрь!AO33</f>
        <v>0</v>
      </c>
      <c r="AS33" s="29">
        <f>январь!AP33+февраль!AP33+март!AP33+апрель!AP33+май!AP33+июнь!AP33+июль!AP33+август!AP33+сентябрь!AP33+октябрь!AP33+ноябрь!AP33+декабрь!AP33</f>
        <v>0</v>
      </c>
      <c r="AT33" s="36">
        <f>январь!AQ33+февраль!AQ33+март!AQ33+апрель!AQ33+май!AQ33+июнь!AQ33+июль!AQ33+август!AQ33+сентябрь!AQ33+октябрь!AQ33+ноябрь!AQ33+декабрь!AQ33</f>
        <v>0</v>
      </c>
      <c r="AU33" s="29">
        <f>январь!AR33+февраль!AR33+март!AR33+апрель!AR33+май!AR33+июнь!AR33+июль!AR33+август!AR33+сентябрь!AR33+октябрь!AR33+ноябрь!AR33+декабрь!AR33</f>
        <v>0</v>
      </c>
      <c r="AV33" s="36">
        <f>январь!AS33+февраль!AS33+март!AS33+апрель!AS33+май!AS33+июнь!AS33+июль!AS33+август!AS33+сентябрь!AS33+октябрь!AS33+ноябрь!AS33+декабрь!AS33</f>
        <v>0</v>
      </c>
      <c r="AW33" s="36">
        <f>январь!AT33+февраль!AT33+март!AT33+апрель!AT33+май!AT33+июнь!AT33+июль!AT33+август!AT33+сентябрь!AT33+октябрь!AT33+ноябрь!AT33+декабрь!AT33</f>
        <v>0</v>
      </c>
      <c r="AX33" s="36">
        <f>январь!AU33+февраль!AU33+март!AU33+апрель!AU33+май!AU33+июнь!AU33+июль!AU33+август!AU33+сентябрь!AU33+октябрь!AU33+ноябрь!AU33+декабрь!AU33</f>
        <v>0</v>
      </c>
      <c r="AY33" s="29">
        <f>январь!AV33+февраль!AV33+март!AV33+апрель!AV33+май!AV33+июнь!AV33+июль!AV33+август!AV33+сентябрь!AV33+октябрь!AV33+ноябрь!AV33+декабрь!AV33</f>
        <v>0</v>
      </c>
      <c r="AZ33" s="36">
        <f>январь!AW33+февраль!AW33+март!AW33+апрель!AW33+май!AW33+июнь!AW33+июль!AW33+август!AW33+сентябрь!AW33+октябрь!AW33+ноябрь!AW33+декабрь!AW33</f>
        <v>0</v>
      </c>
      <c r="BA33" s="36">
        <f>январь!AX33+февраль!AX33+март!AX33+апрель!AX33+май!AX33+июнь!AX33+июль!AX33+август!AX33+сентябрь!AX33+октябрь!AX33+ноябрь!AX33+декабрь!AX33</f>
        <v>0</v>
      </c>
      <c r="BB33" s="36">
        <f>январь!AY33+февраль!AY33+март!AY33+апрель!AY33+май!AY33+июнь!AY33+июль!AY33+август!AY33+сентябрь!AY33+октябрь!AY33+ноябрь!AY33+декабрь!AY33</f>
        <v>0</v>
      </c>
      <c r="BC33" s="29">
        <f>январь!AZ33+февраль!AZ33+март!AZ33+апрель!AZ33+май!AZ33+июнь!AZ33+июль!AZ33+август!AZ33+сентябрь!AZ33+октябрь!AZ33+ноябрь!AZ33+декабрь!AZ33</f>
        <v>0</v>
      </c>
      <c r="BD33" s="36">
        <f>январь!BA33+февраль!BA33+март!BA33+апрель!BA33+май!BA33+июнь!BA33+июль!BA33+август!BA33+сентябрь!BA33+октябрь!BA33+ноябрь!BA33+декабрь!BA33</f>
        <v>0</v>
      </c>
      <c r="BE33" s="36">
        <f>январь!BB33+февраль!BB33+март!BB33+апрель!BB33+май!BB33+июнь!BB33+июль!BB33+август!BB33+сентябрь!BB33+октябрь!BB33+ноябрь!BB33+декабрь!BB33</f>
        <v>0</v>
      </c>
      <c r="BF33" s="36">
        <f>январь!BC33+февраль!BC33+март!BC33+апрель!BC33+май!BC33+июнь!BC33+июль!BC33+август!BC33+сентябрь!BC33+октябрь!BC33+ноябрь!BC33+декабрь!BC33</f>
        <v>0</v>
      </c>
      <c r="BG33" s="36">
        <f>январь!BD33+февраль!BD33+март!BD33+апрель!BD33+май!BD33+июнь!BD33+июль!BD33+август!BD33+сентябрь!BD33+октябрь!BD33+ноябрь!BD33+декабрь!BD33</f>
        <v>0</v>
      </c>
      <c r="BH33" s="36">
        <f>январь!BE33+февраль!BE33+март!BE33+апрель!BE33+май!BE33+июнь!BE33+июль!BE33+август!BE33+сентябрь!BE33+октябрь!BE33+ноябрь!BE33+декабрь!BE33</f>
        <v>0</v>
      </c>
      <c r="BI33" s="36">
        <f>январь!BF33+февраль!BF33+март!BF33+апрель!BF33+май!BF33+июнь!BF33+июль!BF33+август!BF33+сентябрь!BF33+октябрь!BF33+ноябрь!BF33+декабрь!BF33</f>
        <v>3.0000000000000001E-3</v>
      </c>
      <c r="BJ33" s="36">
        <f>январь!BG33+февраль!BG33+март!BG33+апрель!BG33+май!BG33+июнь!BG33+июль!BG33+август!BG33+сентябрь!BG33+октябрь!BG33+ноябрь!BG33+декабрь!BG33</f>
        <v>3.7509999999999999</v>
      </c>
      <c r="BK33" s="36">
        <f>январь!BH33+февраль!BH33+март!BH33+апрель!BH33+май!BH33+июнь!BH33+июль!BH33+август!BH33+сентябрь!BH33+октябрь!BH33+ноябрь!BH33+декабрь!BH33</f>
        <v>0</v>
      </c>
      <c r="BL33" s="36">
        <f>январь!BI33+февраль!BI33+март!BI33+апрель!BI33+май!BI33+июнь!BI33+июль!BI33+август!BI33+сентябрь!BI33+октябрь!BI33+ноябрь!BI33+декабрь!BI33</f>
        <v>0</v>
      </c>
      <c r="BM33" s="29">
        <f>январь!BJ33+февраль!BJ33+март!BJ33+апрель!BJ33+май!BJ33+июнь!BJ33+июль!BJ33+август!BJ33+сентябрь!BJ33+октябрь!BJ33+ноябрь!BJ33+декабрь!BJ33</f>
        <v>0</v>
      </c>
      <c r="BN33" s="36">
        <f>январь!BK33+февраль!BK33+март!BK33+апрель!BK33+май!BK33+июнь!BK33+июль!BK33+август!BK33+сентябрь!BK33+октябрь!BK33+ноябрь!BK33+декабрь!BK33</f>
        <v>0</v>
      </c>
      <c r="BO33" s="29">
        <f>январь!BL33+февраль!BL33+март!BL33+апрель!BL33+май!BL33+июнь!BL33+июль!BL33+август!BL33+сентябрь!BL33+октябрь!BL33+ноябрь!BL33+декабрь!BL33</f>
        <v>14</v>
      </c>
      <c r="BP33" s="36">
        <f>январь!BM33+февраль!BM33+март!BM33+апрель!BM33+май!BM33+июнь!BM33+июль!BM33+август!BM33+сентябрь!BM33+октябрь!BM33+ноябрь!BM33+декабрь!BM33</f>
        <v>9.6310000000000002</v>
      </c>
      <c r="BQ33" s="36">
        <f>январь!BN33+февраль!BN33+март!BN33+апрель!BN33+май!BN33+июнь!BN33+июль!BN33+август!BN33+сентябрь!BN33+октябрь!BN33+ноябрь!BN33+декабрь!BN33</f>
        <v>0</v>
      </c>
      <c r="BR33" s="36">
        <f>январь!BO33+февраль!BO33+март!BO33+апрель!BO33+май!BO33+июнь!BO33+июль!BO33+август!BO33+сентябрь!BO33+октябрь!BO33+ноябрь!BO33+декабрь!BO33</f>
        <v>0</v>
      </c>
      <c r="BS33" s="29">
        <f>январь!BP33+февраль!BP33+март!BP33+апрель!BP33+май!BP33+июнь!BP33+июль!BP33+август!BP33+сентябрь!BP33+октябрь!BP33+ноябрь!BP33+декабрь!BP33</f>
        <v>0</v>
      </c>
      <c r="BT33" s="36">
        <f>январь!BQ33+февраль!BQ33+март!BQ33+апрель!BQ33+май!BQ33+июнь!BQ33+июль!BQ33+август!BQ33+сентябрь!BQ33+октябрь!BQ33+ноябрь!BQ33+декабрь!BQ33</f>
        <v>0</v>
      </c>
      <c r="BU33" s="29">
        <f>январь!BR33+февраль!BR33+март!BR33+апрель!BR33+май!BR33+июнь!BR33+июль!BR33+август!BR33+сентябрь!BR33+октябрь!BR33+ноябрь!BR33+декабрь!BR33</f>
        <v>0</v>
      </c>
      <c r="BV33" s="36">
        <f>январь!BS33+февраль!BS33+март!BS33+апрель!BS33+май!BS33+июнь!BS33+июль!BS33+август!BS33+сентябрь!BS33+октябрь!BS33+ноябрь!BS33+декабрь!BS33</f>
        <v>0</v>
      </c>
      <c r="BW33" s="36">
        <f>январь!BT33+февраль!BT33+март!BT33+апрель!BT33+май!BT33+июнь!BT33+июль!BT33+август!BT33+сентябрь!BT33+октябрь!BT33+ноябрь!BT33+декабрь!BT33</f>
        <v>0</v>
      </c>
      <c r="BX33" s="36">
        <f>январь!BU33+февраль!BU33+март!BU33+апрель!BU33+май!BU33+июнь!BU33+июль!BU33+август!BU33+сентябрь!BU33+октябрь!BU33+ноябрь!BU33+декабрь!BU33</f>
        <v>0</v>
      </c>
      <c r="BY33" s="36">
        <f>январь!BV33+февраль!BV33+март!BV33+апрель!BV33+май!BV33+июнь!BV33+июль!BV33+август!BV33+сентябрь!BV33+октябрь!BV33+ноябрь!BV33+декабрь!BV33</f>
        <v>0</v>
      </c>
      <c r="BZ33" s="77">
        <v>1</v>
      </c>
    </row>
    <row r="34" spans="1:78" x14ac:dyDescent="0.25">
      <c r="A34" s="16">
        <v>32</v>
      </c>
      <c r="B34" s="16">
        <v>1</v>
      </c>
      <c r="C34" s="37" t="s">
        <v>498</v>
      </c>
      <c r="D34" s="51">
        <v>131.62451495652175</v>
      </c>
      <c r="E34" s="25">
        <v>-114.63684199999994</v>
      </c>
      <c r="F34" s="26">
        <f t="shared" si="0"/>
        <v>-74.595327043478207</v>
      </c>
      <c r="G34" s="26">
        <f t="shared" si="1"/>
        <v>40.041514956521738</v>
      </c>
      <c r="H34" s="26">
        <f t="shared" si="2"/>
        <v>91.583000000000013</v>
      </c>
      <c r="I34" s="36">
        <f>январь!F34+февраль!F34+март!F34+апрель!F34+май!F34+июнь!F34+июль!F34+август!F34+сентябрь!F34+октябрь!F34+ноябрь!F34+декабрь!F34</f>
        <v>0</v>
      </c>
      <c r="J34" s="36">
        <f>январь!G34+февраль!G34+март!G34+апрель!G34+май!G34+июнь!G34+июль!G34+август!G34+сентябрь!G34+октябрь!G34+ноябрь!G34+декабрь!G34</f>
        <v>0</v>
      </c>
      <c r="K34" s="36">
        <f>январь!H34+февраль!H34+март!H34+апрель!H34+май!H34+июнь!H34+июль!H34+август!H34+сентябрь!H34+октябрь!H34+ноябрь!H34+декабрь!H34</f>
        <v>0</v>
      </c>
      <c r="L34" s="27">
        <f>январь!I34+февраль!I34+март!I34+апрель!I34+май!I34+июнь!I34+июль!I34+август!I34+сентябрь!I34+октябрь!I34+ноябрь!I34+декабрь!I34</f>
        <v>0</v>
      </c>
      <c r="M34" s="36">
        <f>январь!J34+февраль!J34+март!J34+апрель!J34+май!J34+июнь!J34+июль!J34+август!J34+сентябрь!J34+октябрь!J34+ноябрь!J34+декабрь!J34</f>
        <v>0</v>
      </c>
      <c r="N34" s="36">
        <f>январь!K34+февраль!K34+март!K34+апрель!K34+май!K34+июнь!K34+июль!K34+август!K34+сентябрь!K34+октябрь!K34+ноябрь!K34+декабрь!K34</f>
        <v>0</v>
      </c>
      <c r="O34" s="36">
        <f>январь!L34+февраль!L34+март!L34+апрель!L34+май!L34+июнь!L34+июль!L34+август!L34+сентябрь!L34+октябрь!L34+ноябрь!L34+декабрь!L34</f>
        <v>0</v>
      </c>
      <c r="P34" s="36">
        <f>январь!M34+февраль!M34+март!M34+апрель!M34+май!M34+июнь!M34+июль!M34+август!M34+сентябрь!M34+октябрь!M34+ноябрь!M34+декабрь!M34</f>
        <v>0</v>
      </c>
      <c r="Q34" s="36">
        <f>январь!N34+февраль!N34+март!N34+апрель!N34+май!N34+июнь!N34+июль!N34+август!N34+сентябрь!N34+октябрь!N34+ноябрь!N34+декабрь!N34</f>
        <v>0</v>
      </c>
      <c r="R34" s="29">
        <f>январь!O34+февраль!O34+март!O34+апрель!O34+май!O34+июнь!O34+июль!O34+август!O34+сентябрь!O34+октябрь!O34+ноябрь!O34+декабрь!O34</f>
        <v>0</v>
      </c>
      <c r="S34" s="36">
        <f>январь!P34+февраль!P34+март!P34+апрель!P34+май!P34+июнь!P34+июль!P34+август!P34+сентябрь!P34+октябрь!P34+ноябрь!P34+декабрь!P34</f>
        <v>0</v>
      </c>
      <c r="T34" s="29">
        <f>январь!Q34+февраль!Q34+март!Q34+апрель!Q34+май!Q34+июнь!Q34+июль!Q34+август!Q34+сентябрь!Q34+октябрь!Q34+ноябрь!Q34+декабрь!Q34</f>
        <v>0</v>
      </c>
      <c r="U34" s="36">
        <f>январь!R34+февраль!R34+март!R34+апрель!R34+май!R34+июнь!R34+июль!R34+август!R34+сентябрь!R34+октябрь!R34+ноябрь!R34+декабрь!R34</f>
        <v>0</v>
      </c>
      <c r="V34" s="36">
        <f>январь!S34+февраль!S34+март!S34+апрель!S34+май!S34+июнь!S34+июль!S34+август!S34+сентябрь!S34+октябрь!S34+ноябрь!S34+декабрь!S34</f>
        <v>0</v>
      </c>
      <c r="W34" s="36">
        <f>январь!T34+февраль!T34+март!T34+апрель!T34+май!T34+июнь!T34+июль!T34+август!T34+сентябрь!T34+октябрь!T34+ноябрь!T34+декабрь!T34</f>
        <v>0</v>
      </c>
      <c r="X34" s="36">
        <f>январь!U34+февраль!U34+март!U34+апрель!U34+май!U34+июнь!U34+июль!U34+август!U34+сентябрь!U34+октябрь!U34+ноябрь!U34+декабрь!U34</f>
        <v>0</v>
      </c>
      <c r="Y34" s="36">
        <f>январь!V34+февраль!V34+март!V34+апрель!V34+май!V34+июнь!V34+июль!V34+август!V34+сентябрь!V34+октябрь!V34+ноябрь!V34+декабрь!V34</f>
        <v>0</v>
      </c>
      <c r="Z34" s="36">
        <f>январь!W34+февраль!W34+март!W34+апрель!W34+май!W34+июнь!W34+июль!W34+август!W34+сентябрь!W34+октябрь!W34+ноябрь!W34+декабрь!W34</f>
        <v>2E-3</v>
      </c>
      <c r="AA34" s="36">
        <f>январь!X34+февраль!X34+март!X34+апрель!X34+май!X34+июнь!X34+июль!X34+август!X34+сентябрь!X34+октябрь!X34+ноябрь!X34+декабрь!X34</f>
        <v>4.944</v>
      </c>
      <c r="AB34" s="29">
        <f>январь!Y34+февраль!Y34+март!Y34+апрель!Y34+май!Y34+июнь!Y34+июль!Y34+август!Y34+сентябрь!Y34+октябрь!Y34+ноябрь!Y34+декабрь!Y34</f>
        <v>0</v>
      </c>
      <c r="AC34" s="36">
        <f>январь!Z34+февраль!Z34+март!Z34+апрель!Z34+май!Z34+июнь!Z34+июль!Z34+август!Z34+сентябрь!Z34+октябрь!Z34+ноябрь!Z34+декабрь!Z34</f>
        <v>0</v>
      </c>
      <c r="AD34" s="66" t="str">
        <f>CONCATENATE(январь!AA34,$BZ$1,февраль!AA34,$BZ$1,март!AA34,$BZ$1,апрель!AA34,$BZ$1,май!AA34,$BZ$1,июнь!AA34,$BZ$1,июль!AA34,$BZ$1,август!AA34,$BZ$1,сентябрь!AA34,$BZ$1,октябрь!AA34,$BZ$1,ноябрь!AA34,$BZ$1,декабрь!AA34)</f>
        <v xml:space="preserve">           </v>
      </c>
      <c r="AE34" s="36">
        <f>январь!AB34+февраль!AB34+март!AB34+апрель!AB34+май!AB34+июнь!AB34+июль!AB34+август!AB34+сентябрь!AB34+октябрь!AB34+ноябрь!AB34+декабрь!AB34</f>
        <v>0</v>
      </c>
      <c r="AF34" s="36">
        <f>январь!AC34+февраль!AC34+март!AC34+апрель!AC34+май!AC34+июнь!AC34+июль!AC34+август!AC34+сентябрь!AC34+октябрь!AC34+ноябрь!AC34+декабрь!AC34</f>
        <v>0</v>
      </c>
      <c r="AG34" s="36">
        <f>январь!AD34+февраль!AD34+март!AD34+апрель!AD34+май!AD34+июнь!AD34+июль!AD34+август!AD34+сентябрь!AD34+октябрь!AD34+ноябрь!AD34+декабрь!AD34</f>
        <v>0</v>
      </c>
      <c r="AH34" s="36">
        <f>январь!AE34+февраль!AE34+март!AE34+апрель!AE34+май!AE34+июнь!AE34+июль!AE34+август!AE34+сентябрь!AE34+октябрь!AE34+ноябрь!AE34+декабрь!AE34</f>
        <v>0</v>
      </c>
      <c r="AI34" s="36">
        <f>январь!AF34+февраль!AF34+март!AF34+апрель!AF34+май!AF34+июнь!AF34+июль!AF34+август!AF34+сентябрь!AF34+октябрь!AF34+ноябрь!AF34+декабрь!AF34</f>
        <v>0</v>
      </c>
      <c r="AJ34" s="36">
        <f>январь!AG34+февраль!AG34+март!AG34+апрель!AG34+май!AG34+июнь!AG34+июль!AG34+август!AG34+сентябрь!AG34+октябрь!AG34+ноябрь!AG34+декабрь!AG34</f>
        <v>0</v>
      </c>
      <c r="AK34" s="29">
        <f>январь!AH34+февраль!AH34+март!AH34+апрель!AH34+май!AH34+июнь!AH34+июль!AH34+август!AH34+сентябрь!AH34+октябрь!AH34+ноябрь!AH34+декабрь!AH34</f>
        <v>0</v>
      </c>
      <c r="AL34" s="36">
        <f>январь!AI34+февраль!AI34+март!AI34+апрель!AI34+май!AI34+июнь!AI34+июль!AI34+август!AI34+сентябрь!AI34+октябрь!AI34+ноябрь!AI34+декабрь!AI34</f>
        <v>0</v>
      </c>
      <c r="AM34" s="29">
        <f>январь!AJ34+февраль!AJ34+март!AJ34+апрель!AJ34+май!AJ34+июнь!AJ34+июль!AJ34+август!AJ34+сентябрь!AJ34+октябрь!AJ34+ноябрь!AJ34+декабрь!AJ34</f>
        <v>0</v>
      </c>
      <c r="AN34" s="36">
        <f>январь!AK34+февраль!AK34+март!AK34+апрель!AK34+май!AK34+июнь!AK34+июль!AK34+август!AK34+сентябрь!AK34+октябрь!AK34+ноябрь!AK34+декабрь!AK34</f>
        <v>0</v>
      </c>
      <c r="AO34" s="36">
        <f>январь!AL34+февраль!AL34+март!AL34+апрель!AL34+май!AL34+июнь!AL34+июль!AL34+август!AL34+сентябрь!AL34+октябрь!AL34+ноябрь!AL34+декабрь!AL34</f>
        <v>0</v>
      </c>
      <c r="AP34" s="36">
        <f>январь!AM34+февраль!AM34+март!AM34+апрель!AM34+май!AM34+июнь!AM34+июль!AM34+август!AM34+сентябрь!AM34+октябрь!AM34+ноябрь!AM34+декабрь!AM34</f>
        <v>0</v>
      </c>
      <c r="AQ34" s="29">
        <f>январь!AN34+февраль!AN34+март!AN34+апрель!AN34+май!AN34+июнь!AN34+июль!AN34+август!AN34+сентябрь!AN34+октябрь!AN34+ноябрь!AN34+декабрь!AN34</f>
        <v>0</v>
      </c>
      <c r="AR34" s="36">
        <f>январь!AO34+февраль!AO34+март!AO34+апрель!AO34+май!AO34+июнь!AO34+июль!AO34+август!AO34+сентябрь!AO34+октябрь!AO34+ноябрь!AO34+декабрь!AO34</f>
        <v>0</v>
      </c>
      <c r="AS34" s="29">
        <f>январь!AP34+февраль!AP34+март!AP34+апрель!AP34+май!AP34+июнь!AP34+июль!AP34+август!AP34+сентябрь!AP34+октябрь!AP34+ноябрь!AP34+декабрь!AP34</f>
        <v>0</v>
      </c>
      <c r="AT34" s="36">
        <f>январь!AQ34+февраль!AQ34+март!AQ34+апрель!AQ34+май!AQ34+июнь!AQ34+июль!AQ34+август!AQ34+сентябрь!AQ34+октябрь!AQ34+ноябрь!AQ34+декабрь!AQ34</f>
        <v>0</v>
      </c>
      <c r="AU34" s="29">
        <f>январь!AR34+февраль!AR34+март!AR34+апрель!AR34+май!AR34+июнь!AR34+июль!AR34+август!AR34+сентябрь!AR34+октябрь!AR34+ноябрь!AR34+декабрь!AR34</f>
        <v>0</v>
      </c>
      <c r="AV34" s="36">
        <f>январь!AS34+февраль!AS34+март!AS34+апрель!AS34+май!AS34+июнь!AS34+июль!AS34+август!AS34+сентябрь!AS34+октябрь!AS34+ноябрь!AS34+декабрь!AS34</f>
        <v>0</v>
      </c>
      <c r="AW34" s="36">
        <f>январь!AT34+февраль!AT34+март!AT34+апрель!AT34+май!AT34+июнь!AT34+июль!AT34+август!AT34+сентябрь!AT34+октябрь!AT34+ноябрь!AT34+декабрь!AT34</f>
        <v>0</v>
      </c>
      <c r="AX34" s="36">
        <f>январь!AU34+февраль!AU34+март!AU34+апрель!AU34+май!AU34+июнь!AU34+июль!AU34+август!AU34+сентябрь!AU34+октябрь!AU34+ноябрь!AU34+декабрь!AU34</f>
        <v>0</v>
      </c>
      <c r="AY34" s="29">
        <f>январь!AV34+февраль!AV34+март!AV34+апрель!AV34+май!AV34+июнь!AV34+июль!AV34+август!AV34+сентябрь!AV34+октябрь!AV34+ноябрь!AV34+декабрь!AV34</f>
        <v>0</v>
      </c>
      <c r="AZ34" s="36">
        <f>январь!AW34+февраль!AW34+март!AW34+апрель!AW34+май!AW34+июнь!AW34+июль!AW34+август!AW34+сентябрь!AW34+октябрь!AW34+ноябрь!AW34+декабрь!AW34</f>
        <v>0</v>
      </c>
      <c r="BA34" s="36">
        <f>январь!AX34+февраль!AX34+март!AX34+апрель!AX34+май!AX34+июнь!AX34+июль!AX34+август!AX34+сентябрь!AX34+октябрь!AX34+ноябрь!AX34+декабрь!AX34</f>
        <v>0</v>
      </c>
      <c r="BB34" s="36">
        <f>январь!AY34+февраль!AY34+март!AY34+апрель!AY34+май!AY34+июнь!AY34+июль!AY34+август!AY34+сентябрь!AY34+октябрь!AY34+ноябрь!AY34+декабрь!AY34</f>
        <v>0</v>
      </c>
      <c r="BC34" s="29">
        <f>январь!AZ34+февраль!AZ34+март!AZ34+апрель!AZ34+май!AZ34+июнь!AZ34+июль!AZ34+август!AZ34+сентябрь!AZ34+октябрь!AZ34+ноябрь!AZ34+декабрь!AZ34</f>
        <v>0</v>
      </c>
      <c r="BD34" s="36">
        <f>январь!BA34+февраль!BA34+март!BA34+апрель!BA34+май!BA34+июнь!BA34+июль!BA34+август!BA34+сентябрь!BA34+октябрь!BA34+ноябрь!BA34+декабрь!BA34</f>
        <v>0</v>
      </c>
      <c r="BE34" s="36">
        <f>январь!BB34+февраль!BB34+март!BB34+апрель!BB34+май!BB34+июнь!BB34+июль!BB34+август!BB34+сентябрь!BB34+октябрь!BB34+ноябрь!BB34+декабрь!BB34</f>
        <v>0</v>
      </c>
      <c r="BF34" s="36">
        <f>январь!BC34+февраль!BC34+март!BC34+апрель!BC34+май!BC34+июнь!BC34+июль!BC34+август!BC34+сентябрь!BC34+октябрь!BC34+ноябрь!BC34+декабрь!BC34</f>
        <v>0</v>
      </c>
      <c r="BG34" s="36">
        <f>январь!BD34+февраль!BD34+март!BD34+апрель!BD34+май!BD34+июнь!BD34+июль!BD34+август!BD34+сентябрь!BD34+октябрь!BD34+ноябрь!BD34+декабрь!BD34</f>
        <v>3.7999999999999999E-2</v>
      </c>
      <c r="BH34" s="36">
        <f>январь!BE34+февраль!BE34+март!BE34+апрель!BE34+май!BE34+июнь!BE34+июль!BE34+август!BE34+сентябрь!BE34+октябрь!BE34+ноябрь!BE34+декабрь!BE34</f>
        <v>38.82</v>
      </c>
      <c r="BI34" s="36">
        <f>январь!BF34+февраль!BF34+март!BF34+апрель!BF34+май!BF34+июнь!BF34+июль!BF34+август!BF34+сентябрь!BF34+октябрь!BF34+ноябрь!BF34+декабрь!BF34</f>
        <v>0</v>
      </c>
      <c r="BJ34" s="36">
        <f>январь!BG34+февраль!BG34+март!BG34+апрель!BG34+май!BG34+июнь!BG34+июль!BG34+август!BG34+сентябрь!BG34+октябрь!BG34+ноябрь!BG34+декабрь!BG34</f>
        <v>0</v>
      </c>
      <c r="BK34" s="36">
        <f>январь!BH34+февраль!BH34+март!BH34+апрель!BH34+май!BH34+июнь!BH34+июль!BH34+август!BH34+сентябрь!BH34+октябрь!BH34+ноябрь!BH34+декабрь!BH34</f>
        <v>0</v>
      </c>
      <c r="BL34" s="36">
        <f>январь!BI34+февраль!BI34+март!BI34+апрель!BI34+май!BI34+июнь!BI34+июль!BI34+август!BI34+сентябрь!BI34+октябрь!BI34+ноябрь!BI34+декабрь!BI34</f>
        <v>0</v>
      </c>
      <c r="BM34" s="29">
        <f>январь!BJ34+февраль!BJ34+март!BJ34+апрель!BJ34+май!BJ34+июнь!BJ34+июль!BJ34+август!BJ34+сентябрь!BJ34+октябрь!BJ34+ноябрь!BJ34+декабрь!BJ34</f>
        <v>0</v>
      </c>
      <c r="BN34" s="36">
        <f>январь!BK34+февраль!BK34+март!BK34+апрель!BK34+май!BK34+июнь!BK34+июль!BK34+август!BK34+сентябрь!BK34+октябрь!BK34+ноябрь!BK34+декабрь!BK34</f>
        <v>0</v>
      </c>
      <c r="BO34" s="29">
        <f>январь!BL34+февраль!BL34+март!BL34+апрель!BL34+май!BL34+июнь!BL34+июль!BL34+август!BL34+сентябрь!BL34+октябрь!BL34+ноябрь!BL34+декабрь!BL34</f>
        <v>35</v>
      </c>
      <c r="BP34" s="36">
        <f>январь!BM34+февраль!BM34+март!BM34+апрель!BM34+май!BM34+июнь!BM34+июль!BM34+август!BM34+сентябрь!BM34+октябрь!BM34+ноябрь!BM34+декабрь!BM34</f>
        <v>22.559000000000001</v>
      </c>
      <c r="BQ34" s="36">
        <f>январь!BN34+февраль!BN34+март!BN34+апрель!BN34+май!BN34+июнь!BN34+июль!BN34+август!BN34+сентябрь!BN34+октябрь!BN34+ноябрь!BN34+декабрь!BN34</f>
        <v>0</v>
      </c>
      <c r="BR34" s="36">
        <f>январь!BO34+февраль!BO34+март!BO34+апрель!BO34+май!BO34+июнь!BO34+июль!BO34+август!BO34+сентябрь!BO34+октябрь!BO34+ноябрь!BO34+декабрь!BO34</f>
        <v>0</v>
      </c>
      <c r="BS34" s="29">
        <f>январь!BP34+февраль!BP34+март!BP34+апрель!BP34+май!BP34+июнь!BP34+июль!BP34+август!BP34+сентябрь!BP34+октябрь!BP34+ноябрь!BP34+декабрь!BP34</f>
        <v>14</v>
      </c>
      <c r="BT34" s="36">
        <f>январь!BQ34+февраль!BQ34+март!BQ34+апрель!BQ34+май!BQ34+июнь!BQ34+июль!BQ34+август!BQ34+сентябрь!BQ34+октябрь!BQ34+ноябрь!BQ34+декабрь!BQ34</f>
        <v>13.327999999999999</v>
      </c>
      <c r="BU34" s="29">
        <f>январь!BR34+февраль!BR34+март!BR34+апрель!BR34+май!BR34+июнь!BR34+июль!BR34+август!BR34+сентябрь!BR34+октябрь!BR34+ноябрь!BR34+декабрь!BR34</f>
        <v>0</v>
      </c>
      <c r="BV34" s="36">
        <f>январь!BS34+февраль!BS34+март!BS34+апрель!BS34+май!BS34+июнь!BS34+июль!BS34+август!BS34+сентябрь!BS34+октябрь!BS34+ноябрь!BS34+декабрь!BS34</f>
        <v>0</v>
      </c>
      <c r="BW34" s="36">
        <f>январь!BT34+февраль!BT34+март!BT34+апрель!BT34+май!BT34+июнь!BT34+июль!BT34+август!BT34+сентябрь!BT34+октябрь!BT34+ноябрь!BT34+декабрь!BT34</f>
        <v>0</v>
      </c>
      <c r="BX34" s="36">
        <f>январь!BU34+февраль!BU34+март!BU34+апрель!BU34+май!BU34+июнь!BU34+июль!BU34+август!BU34+сентябрь!BU34+октябрь!BU34+ноябрь!BU34+декабрь!BU34</f>
        <v>0</v>
      </c>
      <c r="BY34" s="36">
        <f>январь!BV34+февраль!BV34+март!BV34+апрель!BV34+май!BV34+июнь!BV34+июль!BV34+август!BV34+сентябрь!BV34+октябрь!BV34+ноябрь!BV34+декабрь!BV34</f>
        <v>11.931999999999999</v>
      </c>
      <c r="BZ34" s="77">
        <v>0</v>
      </c>
    </row>
    <row r="35" spans="1:78" x14ac:dyDescent="0.25">
      <c r="A35" s="16">
        <v>33</v>
      </c>
      <c r="B35" s="16">
        <v>1</v>
      </c>
      <c r="C35" s="37" t="s">
        <v>499</v>
      </c>
      <c r="D35" s="51">
        <v>163.04906362125604</v>
      </c>
      <c r="E35" s="25">
        <v>-81.278257999999994</v>
      </c>
      <c r="F35" s="26">
        <f t="shared" si="0"/>
        <v>-1.9221943787439528</v>
      </c>
      <c r="G35" s="26">
        <f t="shared" si="1"/>
        <v>79.356063621256041</v>
      </c>
      <c r="H35" s="26">
        <f t="shared" si="2"/>
        <v>83.692999999999998</v>
      </c>
      <c r="I35" s="36">
        <f>январь!F35+февраль!F35+март!F35+апрель!F35+май!F35+июнь!F35+июль!F35+август!F35+сентябрь!F35+октябрь!F35+ноябрь!F35+декабрь!F35</f>
        <v>0</v>
      </c>
      <c r="J35" s="36">
        <f>январь!G35+февраль!G35+март!G35+апрель!G35+май!G35+июнь!G35+июль!G35+август!G35+сентябрь!G35+октябрь!G35+ноябрь!G35+декабрь!G35</f>
        <v>0</v>
      </c>
      <c r="K35" s="36">
        <f>январь!H35+февраль!H35+март!H35+апрель!H35+май!H35+июнь!H35+июль!H35+август!H35+сентябрь!H35+октябрь!H35+ноябрь!H35+декабрь!H35</f>
        <v>0</v>
      </c>
      <c r="L35" s="27">
        <f>январь!I35+февраль!I35+март!I35+апрель!I35+май!I35+июнь!I35+июль!I35+август!I35+сентябрь!I35+октябрь!I35+ноябрь!I35+декабрь!I35</f>
        <v>0</v>
      </c>
      <c r="M35" s="36">
        <f>январь!J35+февраль!J35+март!J35+апрель!J35+май!J35+июнь!J35+июль!J35+август!J35+сентябрь!J35+октябрь!J35+ноябрь!J35+декабрь!J35</f>
        <v>0</v>
      </c>
      <c r="N35" s="36">
        <f>январь!K35+февраль!K35+март!K35+апрель!K35+май!K35+июнь!K35+июль!K35+август!K35+сентябрь!K35+октябрь!K35+ноябрь!K35+декабрь!K35</f>
        <v>0</v>
      </c>
      <c r="O35" s="36">
        <f>январь!L35+февраль!L35+март!L35+апрель!L35+май!L35+июнь!L35+июль!L35+август!L35+сентябрь!L35+октябрь!L35+ноябрь!L35+декабрь!L35</f>
        <v>0</v>
      </c>
      <c r="P35" s="36">
        <f>январь!M35+февраль!M35+март!M35+апрель!M35+май!M35+июнь!M35+июль!M35+август!M35+сентябрь!M35+октябрь!M35+ноябрь!M35+декабрь!M35</f>
        <v>0</v>
      </c>
      <c r="Q35" s="36">
        <f>январь!N35+февраль!N35+март!N35+апрель!N35+май!N35+июнь!N35+июль!N35+август!N35+сентябрь!N35+октябрь!N35+ноябрь!N35+декабрь!N35</f>
        <v>0</v>
      </c>
      <c r="R35" s="29">
        <f>январь!O35+февраль!O35+март!O35+апрель!O35+май!O35+июнь!O35+июль!O35+август!O35+сентябрь!O35+октябрь!O35+ноябрь!O35+декабрь!O35</f>
        <v>0</v>
      </c>
      <c r="S35" s="36">
        <f>январь!P35+февраль!P35+март!P35+апрель!P35+май!P35+июнь!P35+июль!P35+август!P35+сентябрь!P35+октябрь!P35+ноябрь!P35+декабрь!P35</f>
        <v>0</v>
      </c>
      <c r="T35" s="29">
        <f>январь!Q35+февраль!Q35+март!Q35+апрель!Q35+май!Q35+июнь!Q35+июль!Q35+август!Q35+сентябрь!Q35+октябрь!Q35+ноябрь!Q35+декабрь!Q35</f>
        <v>0</v>
      </c>
      <c r="U35" s="36">
        <f>январь!R35+февраль!R35+март!R35+апрель!R35+май!R35+июнь!R35+июль!R35+август!R35+сентябрь!R35+октябрь!R35+ноябрь!R35+декабрь!R35</f>
        <v>0</v>
      </c>
      <c r="V35" s="36">
        <f>январь!S35+февраль!S35+март!S35+апрель!S35+май!S35+июнь!S35+июль!S35+август!S35+сентябрь!S35+октябрь!S35+ноябрь!S35+декабрь!S35</f>
        <v>0</v>
      </c>
      <c r="W35" s="36">
        <f>январь!T35+февраль!T35+март!T35+апрель!T35+май!T35+июнь!T35+июль!T35+август!T35+сентябрь!T35+октябрь!T35+ноябрь!T35+декабрь!T35</f>
        <v>0</v>
      </c>
      <c r="X35" s="36">
        <f>январь!U35+февраль!U35+март!U35+апрель!U35+май!U35+июнь!U35+июль!U35+август!U35+сентябрь!U35+октябрь!U35+ноябрь!U35+декабрь!U35</f>
        <v>0</v>
      </c>
      <c r="Y35" s="36">
        <f>январь!V35+февраль!V35+март!V35+апрель!V35+май!V35+июнь!V35+июль!V35+август!V35+сентябрь!V35+октябрь!V35+ноябрь!V35+декабрь!V35</f>
        <v>0</v>
      </c>
      <c r="Z35" s="36">
        <f>январь!W35+февраль!W35+март!W35+апрель!W35+май!W35+июнь!W35+июль!W35+август!W35+сентябрь!W35+октябрь!W35+ноябрь!W35+декабрь!W35</f>
        <v>0</v>
      </c>
      <c r="AA35" s="36">
        <f>январь!X35+февраль!X35+март!X35+апрель!X35+май!X35+июнь!X35+июль!X35+август!X35+сентябрь!X35+октябрь!X35+ноябрь!X35+декабрь!X35</f>
        <v>0</v>
      </c>
      <c r="AB35" s="29">
        <f>январь!Y35+февраль!Y35+март!Y35+апрель!Y35+май!Y35+июнь!Y35+июль!Y35+август!Y35+сентябрь!Y35+октябрь!Y35+ноябрь!Y35+декабрь!Y35</f>
        <v>0</v>
      </c>
      <c r="AC35" s="36">
        <f>январь!Z35+февраль!Z35+март!Z35+апрель!Z35+май!Z35+июнь!Z35+июль!Z35+август!Z35+сентябрь!Z35+октябрь!Z35+ноябрь!Z35+декабрь!Z35</f>
        <v>0</v>
      </c>
      <c r="AD35" s="66" t="str">
        <f>CONCATENATE(январь!AA35,$BZ$1,февраль!AA35,$BZ$1,март!AA35,$BZ$1,апрель!AA35,$BZ$1,май!AA35,$BZ$1,июнь!AA35,$BZ$1,июль!AA35,$BZ$1,август!AA35,$BZ$1,сентябрь!AA35,$BZ$1,октябрь!AA35,$BZ$1,ноябрь!AA35,$BZ$1,декабрь!AA35)</f>
        <v xml:space="preserve">           </v>
      </c>
      <c r="AE35" s="36">
        <f>январь!AB35+февраль!AB35+март!AB35+апрель!AB35+май!AB35+июнь!AB35+июль!AB35+август!AB35+сентябрь!AB35+октябрь!AB35+ноябрь!AB35+декабрь!AB35</f>
        <v>0</v>
      </c>
      <c r="AF35" s="36">
        <f>январь!AC35+февраль!AC35+март!AC35+апрель!AC35+май!AC35+июнь!AC35+июль!AC35+август!AC35+сентябрь!AC35+октябрь!AC35+ноябрь!AC35+декабрь!AC35</f>
        <v>0</v>
      </c>
      <c r="AG35" s="36">
        <f>январь!AD35+февраль!AD35+март!AD35+апрель!AD35+май!AD35+июнь!AD35+июль!AD35+август!AD35+сентябрь!AD35+октябрь!AD35+ноябрь!AD35+декабрь!AD35</f>
        <v>0</v>
      </c>
      <c r="AH35" s="36">
        <f>январь!AE35+февраль!AE35+март!AE35+апрель!AE35+май!AE35+июнь!AE35+июль!AE35+август!AE35+сентябрь!AE35+октябрь!AE35+ноябрь!AE35+декабрь!AE35</f>
        <v>0</v>
      </c>
      <c r="AI35" s="36">
        <f>январь!AF35+февраль!AF35+март!AF35+апрель!AF35+май!AF35+июнь!AF35+июль!AF35+август!AF35+сентябрь!AF35+октябрь!AF35+ноябрь!AF35+декабрь!AF35</f>
        <v>0</v>
      </c>
      <c r="AJ35" s="36">
        <f>январь!AG35+февраль!AG35+март!AG35+апрель!AG35+май!AG35+июнь!AG35+июль!AG35+август!AG35+сентябрь!AG35+октябрь!AG35+ноябрь!AG35+декабрь!AG35</f>
        <v>0</v>
      </c>
      <c r="AK35" s="29">
        <f>январь!AH35+февраль!AH35+март!AH35+апрель!AH35+май!AH35+июнь!AH35+июль!AH35+август!AH35+сентябрь!AH35+октябрь!AH35+ноябрь!AH35+декабрь!AH35</f>
        <v>0</v>
      </c>
      <c r="AL35" s="36">
        <f>январь!AI35+февраль!AI35+март!AI35+апрель!AI35+май!AI35+июнь!AI35+июль!AI35+август!AI35+сентябрь!AI35+октябрь!AI35+ноябрь!AI35+декабрь!AI35</f>
        <v>0</v>
      </c>
      <c r="AM35" s="29">
        <f>январь!AJ35+февраль!AJ35+март!AJ35+апрель!AJ35+май!AJ35+июнь!AJ35+июль!AJ35+август!AJ35+сентябрь!AJ35+октябрь!AJ35+ноябрь!AJ35+декабрь!AJ35</f>
        <v>0</v>
      </c>
      <c r="AN35" s="36">
        <f>январь!AK35+февраль!AK35+март!AK35+апрель!AK35+май!AK35+июнь!AK35+июль!AK35+август!AK35+сентябрь!AK35+октябрь!AK35+ноябрь!AK35+декабрь!AK35</f>
        <v>0</v>
      </c>
      <c r="AO35" s="36">
        <f>январь!AL35+февраль!AL35+март!AL35+апрель!AL35+май!AL35+июнь!AL35+июль!AL35+август!AL35+сентябрь!AL35+октябрь!AL35+ноябрь!AL35+декабрь!AL35</f>
        <v>0</v>
      </c>
      <c r="AP35" s="36">
        <f>январь!AM35+февраль!AM35+март!AM35+апрель!AM35+май!AM35+июнь!AM35+июль!AM35+август!AM35+сентябрь!AM35+октябрь!AM35+ноябрь!AM35+декабрь!AM35</f>
        <v>0</v>
      </c>
      <c r="AQ35" s="29">
        <f>январь!AN35+февраль!AN35+март!AN35+апрель!AN35+май!AN35+июнь!AN35+июль!AN35+август!AN35+сентябрь!AN35+октябрь!AN35+ноябрь!AN35+декабрь!AN35</f>
        <v>0</v>
      </c>
      <c r="AR35" s="36">
        <f>январь!AO35+февраль!AO35+март!AO35+апрель!AO35+май!AO35+июнь!AO35+июль!AO35+август!AO35+сентябрь!AO35+октябрь!AO35+ноябрь!AO35+декабрь!AO35</f>
        <v>0</v>
      </c>
      <c r="AS35" s="29">
        <f>январь!AP35+февраль!AP35+март!AP35+апрель!AP35+май!AP35+июнь!AP35+июль!AP35+август!AP35+сентябрь!AP35+октябрь!AP35+ноябрь!AP35+декабрь!AP35</f>
        <v>0</v>
      </c>
      <c r="AT35" s="36">
        <f>январь!AQ35+февраль!AQ35+март!AQ35+апрель!AQ35+май!AQ35+июнь!AQ35+июль!AQ35+август!AQ35+сентябрь!AQ35+октябрь!AQ35+ноябрь!AQ35+декабрь!AQ35</f>
        <v>0</v>
      </c>
      <c r="AU35" s="29">
        <f>январь!AR35+февраль!AR35+март!AR35+апрель!AR35+май!AR35+июнь!AR35+июль!AR35+август!AR35+сентябрь!AR35+октябрь!AR35+ноябрь!AR35+декабрь!AR35</f>
        <v>0</v>
      </c>
      <c r="AV35" s="36">
        <f>январь!AS35+февраль!AS35+март!AS35+апрель!AS35+май!AS35+июнь!AS35+июль!AS35+август!AS35+сентябрь!AS35+октябрь!AS35+ноябрь!AS35+декабрь!AS35</f>
        <v>0</v>
      </c>
      <c r="AW35" s="36">
        <f>январь!AT35+февраль!AT35+март!AT35+апрель!AT35+май!AT35+июнь!AT35+июль!AT35+август!AT35+сентябрь!AT35+октябрь!AT35+ноябрь!AT35+декабрь!AT35</f>
        <v>0</v>
      </c>
      <c r="AX35" s="36">
        <f>январь!AU35+февраль!AU35+март!AU35+апрель!AU35+май!AU35+июнь!AU35+июль!AU35+август!AU35+сентябрь!AU35+октябрь!AU35+ноябрь!AU35+декабрь!AU35</f>
        <v>0</v>
      </c>
      <c r="AY35" s="29">
        <f>январь!AV35+февраль!AV35+март!AV35+апрель!AV35+май!AV35+июнь!AV35+июль!AV35+август!AV35+сентябрь!AV35+октябрь!AV35+ноябрь!AV35+декабрь!AV35</f>
        <v>0</v>
      </c>
      <c r="AZ35" s="36">
        <f>январь!AW35+февраль!AW35+март!AW35+апрель!AW35+май!AW35+июнь!AW35+июль!AW35+август!AW35+сентябрь!AW35+октябрь!AW35+ноябрь!AW35+декабрь!AW35</f>
        <v>0</v>
      </c>
      <c r="BA35" s="36">
        <f>январь!AX35+февраль!AX35+март!AX35+апрель!AX35+май!AX35+июнь!AX35+июль!AX35+август!AX35+сентябрь!AX35+октябрь!AX35+ноябрь!AX35+декабрь!AX35</f>
        <v>0</v>
      </c>
      <c r="BB35" s="36">
        <f>январь!AY35+февраль!AY35+март!AY35+апрель!AY35+май!AY35+июнь!AY35+июль!AY35+август!AY35+сентябрь!AY35+октябрь!AY35+ноябрь!AY35+декабрь!AY35</f>
        <v>0</v>
      </c>
      <c r="BC35" s="29">
        <f>январь!AZ35+февраль!AZ35+март!AZ35+апрель!AZ35+май!AZ35+июнь!AZ35+июль!AZ35+август!AZ35+сентябрь!AZ35+октябрь!AZ35+ноябрь!AZ35+декабрь!AZ35</f>
        <v>0</v>
      </c>
      <c r="BD35" s="36">
        <f>январь!BA35+февраль!BA35+март!BA35+апрель!BA35+май!BA35+июнь!BA35+июль!BA35+август!BA35+сентябрь!BA35+октябрь!BA35+ноябрь!BA35+декабрь!BA35</f>
        <v>0</v>
      </c>
      <c r="BE35" s="36">
        <f>январь!BB35+февраль!BB35+март!BB35+апрель!BB35+май!BB35+июнь!BB35+июль!BB35+август!BB35+сентябрь!BB35+октябрь!BB35+ноябрь!BB35+декабрь!BB35</f>
        <v>0</v>
      </c>
      <c r="BF35" s="36">
        <f>январь!BC35+февраль!BC35+март!BC35+апрель!BC35+май!BC35+июнь!BC35+июль!BC35+август!BC35+сентябрь!BC35+октябрь!BC35+ноябрь!BC35+декабрь!BC35</f>
        <v>0</v>
      </c>
      <c r="BG35" s="36">
        <f>январь!BD35+февраль!BD35+март!BD35+апрель!BD35+май!BD35+июнь!BD35+июль!BD35+август!BD35+сентябрь!BD35+октябрь!BD35+ноябрь!BD35+декабрь!BD35</f>
        <v>0</v>
      </c>
      <c r="BH35" s="36">
        <f>январь!BE35+февраль!BE35+март!BE35+апрель!BE35+май!BE35+июнь!BE35+июль!BE35+август!BE35+сентябрь!BE35+октябрь!BE35+ноябрь!BE35+декабрь!BE35</f>
        <v>0</v>
      </c>
      <c r="BI35" s="36">
        <f>январь!BF35+февраль!BF35+март!BF35+апрель!BF35+май!BF35+июнь!BF35+июль!BF35+август!BF35+сентябрь!BF35+октябрь!BF35+ноябрь!BF35+декабрь!BF35</f>
        <v>0</v>
      </c>
      <c r="BJ35" s="36">
        <f>январь!BG35+февраль!BG35+март!BG35+апрель!BG35+май!BG35+июнь!BG35+июль!BG35+август!BG35+сентябрь!BG35+октябрь!BG35+ноябрь!BG35+декабрь!BG35</f>
        <v>0</v>
      </c>
      <c r="BK35" s="36">
        <f>январь!BH35+февраль!BH35+март!BH35+апрель!BH35+май!BH35+июнь!BH35+июль!BH35+август!BH35+сентябрь!BH35+октябрь!BH35+ноябрь!BH35+декабрь!BH35</f>
        <v>7.0000000000000001E-3</v>
      </c>
      <c r="BL35" s="36">
        <f>январь!BI35+февраль!BI35+март!BI35+апрель!BI35+май!BI35+июнь!BI35+июль!BI35+август!BI35+сентябрь!BI35+октябрь!BI35+ноябрь!BI35+декабрь!BI35</f>
        <v>80.251999999999995</v>
      </c>
      <c r="BM35" s="29">
        <f>январь!BJ35+февраль!BJ35+март!BJ35+апрель!BJ35+май!BJ35+июнь!BJ35+июль!BJ35+август!BJ35+сентябрь!BJ35+октябрь!BJ35+ноябрь!BJ35+декабрь!BJ35</f>
        <v>0</v>
      </c>
      <c r="BN35" s="36">
        <f>январь!BK35+февраль!BK35+март!BK35+апрель!BK35+май!BK35+июнь!BK35+июль!BK35+август!BK35+сентябрь!BK35+октябрь!BK35+ноябрь!BK35+декабрь!BK35</f>
        <v>0</v>
      </c>
      <c r="BO35" s="29">
        <f>январь!BL35+февраль!BL35+март!BL35+апрель!BL35+май!BL35+июнь!BL35+июль!BL35+август!BL35+сентябрь!BL35+октябрь!BL35+ноябрь!BL35+декабрь!BL35</f>
        <v>0</v>
      </c>
      <c r="BP35" s="36">
        <f>январь!BM35+февраль!BM35+март!BM35+апрель!BM35+май!BM35+июнь!BM35+июль!BM35+август!BM35+сентябрь!BM35+октябрь!BM35+ноябрь!BM35+декабрь!BM35</f>
        <v>0</v>
      </c>
      <c r="BQ35" s="36">
        <f>январь!BN35+февраль!BN35+март!BN35+апрель!BN35+май!BN35+июнь!BN35+июль!BN35+август!BN35+сентябрь!BN35+октябрь!BN35+ноябрь!BN35+декабрь!BN35</f>
        <v>0</v>
      </c>
      <c r="BR35" s="36">
        <f>январь!BO35+февраль!BO35+март!BO35+апрель!BO35+май!BO35+июнь!BO35+июль!BO35+август!BO35+сентябрь!BO35+октябрь!BO35+ноябрь!BO35+декабрь!BO35</f>
        <v>0</v>
      </c>
      <c r="BS35" s="29">
        <f>январь!BP35+февраль!BP35+март!BP35+апрель!BP35+май!BP35+июнь!BP35+июль!BP35+август!BP35+сентябрь!BP35+октябрь!BP35+ноябрь!BP35+декабрь!BP35</f>
        <v>0</v>
      </c>
      <c r="BT35" s="36">
        <f>январь!BQ35+февраль!BQ35+март!BQ35+апрель!BQ35+май!BQ35+июнь!BQ35+июль!BQ35+август!BQ35+сентябрь!BQ35+октябрь!BQ35+ноябрь!BQ35+декабрь!BQ35</f>
        <v>0</v>
      </c>
      <c r="BU35" s="29">
        <f>январь!BR35+февраль!BR35+март!BR35+апрель!BR35+май!BR35+июнь!BR35+июль!BR35+август!BR35+сентябрь!BR35+октябрь!BR35+ноябрь!BR35+декабрь!BR35</f>
        <v>0</v>
      </c>
      <c r="BV35" s="36">
        <f>январь!BS35+февраль!BS35+март!BS35+апрель!BS35+май!BS35+июнь!BS35+июль!BS35+август!BS35+сентябрь!BS35+октябрь!BS35+ноябрь!BS35+декабрь!BS35</f>
        <v>0</v>
      </c>
      <c r="BW35" s="36">
        <f>январь!BT35+февраль!BT35+март!BT35+апрель!BT35+май!BT35+июнь!BT35+июль!BT35+август!BT35+сентябрь!BT35+октябрь!BT35+ноябрь!BT35+декабрь!BT35</f>
        <v>0</v>
      </c>
      <c r="BX35" s="36">
        <f>январь!BU35+февраль!BU35+март!BU35+апрель!BU35+май!BU35+июнь!BU35+июль!BU35+август!BU35+сентябрь!BU35+октябрь!BU35+ноябрь!BU35+декабрь!BU35</f>
        <v>0</v>
      </c>
      <c r="BY35" s="36">
        <f>январь!BV35+февраль!BV35+март!BV35+апрель!BV35+май!BV35+июнь!BV35+июль!BV35+август!BV35+сентябрь!BV35+октябрь!BV35+ноябрь!BV35+декабрь!BV35</f>
        <v>3.4409999999999998</v>
      </c>
      <c r="BZ35" s="77">
        <v>2</v>
      </c>
    </row>
    <row r="36" spans="1:78" x14ac:dyDescent="0.25">
      <c r="A36" s="16">
        <v>34</v>
      </c>
      <c r="B36" s="16">
        <v>1</v>
      </c>
      <c r="C36" s="37" t="s">
        <v>500</v>
      </c>
      <c r="D36" s="51">
        <v>524.27153822222215</v>
      </c>
      <c r="E36" s="25">
        <v>-5.0561299999999392</v>
      </c>
      <c r="F36" s="26">
        <f t="shared" si="0"/>
        <v>-358.68659177777783</v>
      </c>
      <c r="G36" s="26">
        <f t="shared" si="1"/>
        <v>-353.6304617777779</v>
      </c>
      <c r="H36" s="26">
        <f t="shared" si="2"/>
        <v>877.90200000000004</v>
      </c>
      <c r="I36" s="36">
        <f>январь!F36+февраль!F36+март!F36+апрель!F36+май!F36+июнь!F36+июль!F36+август!F36+сентябрь!F36+октябрь!F36+ноябрь!F36+декабрь!F36</f>
        <v>0</v>
      </c>
      <c r="J36" s="36">
        <f>январь!G36+февраль!G36+март!G36+апрель!G36+май!G36+июнь!G36+июль!G36+август!G36+сентябрь!G36+октябрь!G36+ноябрь!G36+декабрь!G36</f>
        <v>0</v>
      </c>
      <c r="K36" s="36">
        <f>январь!H36+февраль!H36+март!H36+апрель!H36+май!H36+июнь!H36+июль!H36+август!H36+сентябрь!H36+октябрь!H36+ноябрь!H36+декабрь!H36</f>
        <v>0</v>
      </c>
      <c r="L36" s="27">
        <f>январь!I36+февраль!I36+март!I36+апрель!I36+май!I36+июнь!I36+июль!I36+август!I36+сентябрь!I36+октябрь!I36+ноябрь!I36+декабрь!I36</f>
        <v>0</v>
      </c>
      <c r="M36" s="36">
        <f>январь!J36+февраль!J36+март!J36+апрель!J36+май!J36+июнь!J36+июль!J36+август!J36+сентябрь!J36+октябрь!J36+ноябрь!J36+декабрь!J36</f>
        <v>0</v>
      </c>
      <c r="N36" s="36">
        <f>январь!K36+февраль!K36+март!K36+апрель!K36+май!K36+июнь!K36+июль!K36+август!K36+сентябрь!K36+октябрь!K36+ноябрь!K36+декабрь!K36</f>
        <v>0</v>
      </c>
      <c r="O36" s="36">
        <f>январь!L36+февраль!L36+март!L36+апрель!L36+май!L36+июнь!L36+июль!L36+август!L36+сентябрь!L36+октябрь!L36+ноябрь!L36+декабрь!L36</f>
        <v>0</v>
      </c>
      <c r="P36" s="36">
        <f>январь!M36+февраль!M36+март!M36+апрель!M36+май!M36+июнь!M36+июль!M36+август!M36+сентябрь!M36+октябрь!M36+ноябрь!M36+декабрь!M36</f>
        <v>0</v>
      </c>
      <c r="Q36" s="36">
        <f>январь!N36+февраль!N36+март!N36+апрель!N36+май!N36+июнь!N36+июль!N36+август!N36+сентябрь!N36+октябрь!N36+ноябрь!N36+декабрь!N36</f>
        <v>0</v>
      </c>
      <c r="R36" s="29">
        <f>январь!O36+февраль!O36+март!O36+апрель!O36+май!O36+июнь!O36+июль!O36+август!O36+сентябрь!O36+октябрь!O36+ноябрь!O36+декабрь!O36</f>
        <v>0</v>
      </c>
      <c r="S36" s="36">
        <f>январь!P36+февраль!P36+март!P36+апрель!P36+май!P36+июнь!P36+июль!P36+август!P36+сентябрь!P36+октябрь!P36+ноябрь!P36+декабрь!P36</f>
        <v>0</v>
      </c>
      <c r="T36" s="29">
        <f>январь!Q36+февраль!Q36+март!Q36+апрель!Q36+май!Q36+июнь!Q36+июль!Q36+август!Q36+сентябрь!Q36+октябрь!Q36+ноябрь!Q36+декабрь!Q36</f>
        <v>0</v>
      </c>
      <c r="U36" s="36">
        <f>январь!R36+февраль!R36+март!R36+апрель!R36+май!R36+июнь!R36+июль!R36+август!R36+сентябрь!R36+октябрь!R36+ноябрь!R36+декабрь!R36</f>
        <v>0</v>
      </c>
      <c r="V36" s="36">
        <f>январь!S36+февраль!S36+март!S36+апрель!S36+май!S36+июнь!S36+июль!S36+август!S36+сентябрь!S36+октябрь!S36+ноябрь!S36+декабрь!S36</f>
        <v>0</v>
      </c>
      <c r="W36" s="36">
        <f>январь!T36+февраль!T36+март!T36+апрель!T36+май!T36+июнь!T36+июль!T36+август!T36+сентябрь!T36+октябрь!T36+ноябрь!T36+декабрь!T36</f>
        <v>0</v>
      </c>
      <c r="X36" s="36">
        <f>январь!U36+февраль!U36+март!U36+апрель!U36+май!U36+июнь!U36+июль!U36+август!U36+сентябрь!U36+октябрь!U36+ноябрь!U36+декабрь!U36</f>
        <v>0</v>
      </c>
      <c r="Y36" s="36">
        <f>январь!V36+февраль!V36+март!V36+апрель!V36+май!V36+июнь!V36+июль!V36+август!V36+сентябрь!V36+октябрь!V36+ноябрь!V36+декабрь!V36</f>
        <v>0</v>
      </c>
      <c r="Z36" s="36">
        <f>январь!W36+февраль!W36+март!W36+апрель!W36+май!W36+июнь!W36+июль!W36+август!W36+сентябрь!W36+октябрь!W36+ноябрь!W36+декабрь!W36</f>
        <v>0</v>
      </c>
      <c r="AA36" s="36">
        <f>январь!X36+февраль!X36+март!X36+апрель!X36+май!X36+июнь!X36+июль!X36+август!X36+сентябрь!X36+октябрь!X36+ноябрь!X36+декабрь!X36</f>
        <v>0</v>
      </c>
      <c r="AB36" s="29">
        <f>январь!Y36+февраль!Y36+март!Y36+апрель!Y36+май!Y36+июнь!Y36+июль!Y36+август!Y36+сентябрь!Y36+октябрь!Y36+ноябрь!Y36+декабрь!Y36</f>
        <v>0</v>
      </c>
      <c r="AC36" s="36">
        <f>январь!Z36+февраль!Z36+март!Z36+апрель!Z36+май!Z36+июнь!Z36+июль!Z36+август!Z36+сентябрь!Z36+октябрь!Z36+ноябрь!Z36+декабрь!Z36</f>
        <v>0</v>
      </c>
      <c r="AD36" s="66" t="str">
        <f>CONCATENATE(январь!AA36,$BZ$1,февраль!AA36,$BZ$1,март!AA36,$BZ$1,апрель!AA36,$BZ$1,май!AA36,$BZ$1,июнь!AA36,$BZ$1,июль!AA36,$BZ$1,август!AA36,$BZ$1,сентябрь!AA36,$BZ$1,октябрь!AA36,$BZ$1,ноябрь!AA36,$BZ$1,декабрь!AA36)</f>
        <v xml:space="preserve">       л/кл №5, где кв.51,63    </v>
      </c>
      <c r="AE36" s="36">
        <f>январь!AB36+февраль!AB36+март!AB36+апрель!AB36+май!AB36+июнь!AB36+июль!AB36+август!AB36+сентябрь!AB36+октябрь!AB36+ноябрь!AB36+декабрь!AB36</f>
        <v>0.13600000000000001</v>
      </c>
      <c r="AF36" s="36">
        <f>январь!AC36+февраль!AC36+март!AC36+апрель!AC36+май!AC36+июнь!AC36+июль!AC36+август!AC36+сентябрь!AC36+октябрь!AC36+ноябрь!AC36+декабрь!AC36</f>
        <v>638.00800000000004</v>
      </c>
      <c r="AG36" s="36">
        <f>январь!AD36+февраль!AD36+март!AD36+апрель!AD36+май!AD36+июнь!AD36+июль!AD36+август!AD36+сентябрь!AD36+октябрь!AD36+ноябрь!AD36+декабрь!AD36</f>
        <v>0</v>
      </c>
      <c r="AH36" s="36">
        <f>январь!AE36+февраль!AE36+март!AE36+апрель!AE36+май!AE36+июнь!AE36+июль!AE36+август!AE36+сентябрь!AE36+октябрь!AE36+ноябрь!AE36+декабрь!AE36</f>
        <v>0</v>
      </c>
      <c r="AI36" s="36">
        <f>январь!AF36+февраль!AF36+март!AF36+апрель!AF36+май!AF36+июнь!AF36+июль!AF36+август!AF36+сентябрь!AF36+октябрь!AF36+ноябрь!AF36+декабрь!AF36</f>
        <v>0</v>
      </c>
      <c r="AJ36" s="36">
        <f>январь!AG36+февраль!AG36+март!AG36+апрель!AG36+май!AG36+июнь!AG36+июль!AG36+август!AG36+сентябрь!AG36+октябрь!AG36+ноябрь!AG36+декабрь!AG36</f>
        <v>0</v>
      </c>
      <c r="AK36" s="29">
        <f>январь!AH36+февраль!AH36+март!AH36+апрель!AH36+май!AH36+июнь!AH36+июль!AH36+август!AH36+сентябрь!AH36+октябрь!AH36+ноябрь!AH36+декабрь!AH36</f>
        <v>0</v>
      </c>
      <c r="AL36" s="36">
        <f>январь!AI36+февраль!AI36+март!AI36+апрель!AI36+май!AI36+июнь!AI36+июль!AI36+август!AI36+сентябрь!AI36+октябрь!AI36+ноябрь!AI36+декабрь!AI36</f>
        <v>0</v>
      </c>
      <c r="AM36" s="29">
        <f>январь!AJ36+февраль!AJ36+март!AJ36+апрель!AJ36+май!AJ36+июнь!AJ36+июль!AJ36+август!AJ36+сентябрь!AJ36+октябрь!AJ36+ноябрь!AJ36+декабрь!AJ36</f>
        <v>0</v>
      </c>
      <c r="AN36" s="36">
        <f>январь!AK36+февраль!AK36+март!AK36+апрель!AK36+май!AK36+июнь!AK36+июль!AK36+август!AK36+сентябрь!AK36+октябрь!AK36+ноябрь!AK36+декабрь!AK36</f>
        <v>0</v>
      </c>
      <c r="AO36" s="36">
        <f>январь!AL36+февраль!AL36+март!AL36+апрель!AL36+май!AL36+июнь!AL36+июль!AL36+август!AL36+сентябрь!AL36+октябрь!AL36+ноябрь!AL36+декабрь!AL36</f>
        <v>0</v>
      </c>
      <c r="AP36" s="36">
        <f>январь!AM36+февраль!AM36+март!AM36+апрель!AM36+май!AM36+июнь!AM36+июль!AM36+август!AM36+сентябрь!AM36+октябрь!AM36+ноябрь!AM36+декабрь!AM36</f>
        <v>0</v>
      </c>
      <c r="AQ36" s="29">
        <f>январь!AN36+февраль!AN36+март!AN36+апрель!AN36+май!AN36+июнь!AN36+июль!AN36+август!AN36+сентябрь!AN36+октябрь!AN36+ноябрь!AN36+декабрь!AN36</f>
        <v>0</v>
      </c>
      <c r="AR36" s="36">
        <f>январь!AO36+февраль!AO36+март!AO36+апрель!AO36+май!AO36+июнь!AO36+июль!AO36+август!AO36+сентябрь!AO36+октябрь!AO36+ноябрь!AO36+декабрь!AO36</f>
        <v>0</v>
      </c>
      <c r="AS36" s="29">
        <f>январь!AP36+февраль!AP36+март!AP36+апрель!AP36+май!AP36+июнь!AP36+июль!AP36+август!AP36+сентябрь!AP36+октябрь!AP36+ноябрь!AP36+декабрь!AP36</f>
        <v>2</v>
      </c>
      <c r="AT36" s="36">
        <f>январь!AQ36+февраль!AQ36+март!AQ36+апрель!AQ36+май!AQ36+июнь!AQ36+июль!AQ36+август!AQ36+сентябрь!AQ36+октябрь!AQ36+ноябрь!AQ36+декабрь!AQ36</f>
        <v>142.15</v>
      </c>
      <c r="AU36" s="29">
        <f>январь!AR36+февраль!AR36+март!AR36+апрель!AR36+май!AR36+июнь!AR36+июль!AR36+август!AR36+сентябрь!AR36+октябрь!AR36+ноябрь!AR36+декабрь!AR36</f>
        <v>0</v>
      </c>
      <c r="AV36" s="36">
        <f>январь!AS36+февраль!AS36+март!AS36+апрель!AS36+май!AS36+июнь!AS36+июль!AS36+август!AS36+сентябрь!AS36+октябрь!AS36+ноябрь!AS36+декабрь!AS36</f>
        <v>0</v>
      </c>
      <c r="AW36" s="36">
        <f>январь!AT36+февраль!AT36+март!AT36+апрель!AT36+май!AT36+июнь!AT36+июль!AT36+август!AT36+сентябрь!AT36+октябрь!AT36+ноябрь!AT36+декабрь!AT36</f>
        <v>0</v>
      </c>
      <c r="AX36" s="36">
        <f>январь!AU36+февраль!AU36+март!AU36+апрель!AU36+май!AU36+июнь!AU36+июль!AU36+август!AU36+сентябрь!AU36+октябрь!AU36+ноябрь!AU36+декабрь!AU36</f>
        <v>0</v>
      </c>
      <c r="AY36" s="29">
        <f>январь!AV36+февраль!AV36+март!AV36+апрель!AV36+май!AV36+июнь!AV36+июль!AV36+август!AV36+сентябрь!AV36+октябрь!AV36+ноябрь!AV36+декабрь!AV36</f>
        <v>0</v>
      </c>
      <c r="AZ36" s="36">
        <f>январь!AW36+февраль!AW36+март!AW36+апрель!AW36+май!AW36+июнь!AW36+июль!AW36+август!AW36+сентябрь!AW36+октябрь!AW36+ноябрь!AW36+декабрь!AW36</f>
        <v>0</v>
      </c>
      <c r="BA36" s="36">
        <f>январь!AX36+февраль!AX36+март!AX36+апрель!AX36+май!AX36+июнь!AX36+июль!AX36+август!AX36+сентябрь!AX36+октябрь!AX36+ноябрь!AX36+декабрь!AX36</f>
        <v>0</v>
      </c>
      <c r="BB36" s="36">
        <f>январь!AY36+февраль!AY36+март!AY36+апрель!AY36+май!AY36+июнь!AY36+июль!AY36+август!AY36+сентябрь!AY36+октябрь!AY36+ноябрь!AY36+декабрь!AY36</f>
        <v>0</v>
      </c>
      <c r="BC36" s="29">
        <f>январь!AZ36+февраль!AZ36+март!AZ36+апрель!AZ36+май!AZ36+июнь!AZ36+июль!AZ36+август!AZ36+сентябрь!AZ36+октябрь!AZ36+ноябрь!AZ36+декабрь!AZ36</f>
        <v>0</v>
      </c>
      <c r="BD36" s="36">
        <f>январь!BA36+февраль!BA36+март!BA36+апрель!BA36+май!BA36+июнь!BA36+июль!BA36+август!BA36+сентябрь!BA36+октябрь!BA36+ноябрь!BA36+декабрь!BA36</f>
        <v>0</v>
      </c>
      <c r="BE36" s="36">
        <f>январь!BB36+февраль!BB36+март!BB36+апрель!BB36+май!BB36+июнь!BB36+июль!BB36+август!BB36+сентябрь!BB36+октябрь!BB36+ноябрь!BB36+декабрь!BB36</f>
        <v>0</v>
      </c>
      <c r="BF36" s="36">
        <f>январь!BC36+февраль!BC36+март!BC36+апрель!BC36+май!BC36+июнь!BC36+июль!BC36+август!BC36+сентябрь!BC36+октябрь!BC36+ноябрь!BC36+декабрь!BC36</f>
        <v>0</v>
      </c>
      <c r="BG36" s="36">
        <f>январь!BD36+февраль!BD36+март!BD36+апрель!BD36+май!BD36+июнь!BD36+июль!BD36+август!BD36+сентябрь!BD36+октябрь!BD36+ноябрь!BD36+декабрь!BD36</f>
        <v>0.02</v>
      </c>
      <c r="BH36" s="36">
        <f>январь!BE36+февраль!BE36+март!BE36+апрель!BE36+май!BE36+июнь!BE36+июль!BE36+август!BE36+сентябрь!BE36+октябрь!BE36+ноябрь!BE36+декабрь!BE36</f>
        <v>21.872</v>
      </c>
      <c r="BI36" s="36">
        <f>январь!BF36+февраль!BF36+март!BF36+апрель!BF36+май!BF36+июнь!BF36+июль!BF36+август!BF36+сентябрь!BF36+октябрь!BF36+ноябрь!BF36+декабрь!BF36</f>
        <v>0</v>
      </c>
      <c r="BJ36" s="36">
        <f>январь!BG36+февраль!BG36+март!BG36+апрель!BG36+май!BG36+июнь!BG36+июль!BG36+август!BG36+сентябрь!BG36+октябрь!BG36+ноябрь!BG36+декабрь!BG36</f>
        <v>0</v>
      </c>
      <c r="BK36" s="36">
        <f>январь!BH36+февраль!BH36+март!BH36+апрель!BH36+май!BH36+июнь!BH36+июль!BH36+август!BH36+сентябрь!BH36+октябрь!BH36+ноябрь!BH36+декабрь!BH36</f>
        <v>1.2E-2</v>
      </c>
      <c r="BL36" s="36">
        <f>январь!BI36+февраль!BI36+март!BI36+апрель!BI36+май!BI36+июнь!BI36+июль!BI36+август!BI36+сентябрь!BI36+октябрь!BI36+ноябрь!BI36+декабрь!BI36</f>
        <v>59.691000000000003</v>
      </c>
      <c r="BM36" s="29">
        <f>январь!BJ36+февраль!BJ36+март!BJ36+апрель!BJ36+май!BJ36+июнь!BJ36+июль!BJ36+август!BJ36+сентябрь!BJ36+октябрь!BJ36+ноябрь!BJ36+декабрь!BJ36</f>
        <v>0</v>
      </c>
      <c r="BN36" s="36">
        <f>январь!BK36+февраль!BK36+март!BK36+апрель!BK36+май!BK36+июнь!BK36+июль!BK36+август!BK36+сентябрь!BK36+октябрь!BK36+ноябрь!BK36+декабрь!BK36</f>
        <v>0</v>
      </c>
      <c r="BO36" s="29">
        <f>январь!BL36+февраль!BL36+март!BL36+апрель!BL36+май!BL36+июнь!BL36+июль!BL36+август!BL36+сентябрь!BL36+октябрь!BL36+ноябрь!BL36+декабрь!BL36</f>
        <v>21</v>
      </c>
      <c r="BP36" s="36">
        <f>январь!BM36+февраль!BM36+март!BM36+апрель!BM36+май!BM36+июнь!BM36+июль!BM36+август!BM36+сентябрь!BM36+октябрь!BM36+ноябрь!BM36+декабрь!BM36</f>
        <v>9.3629999999999995</v>
      </c>
      <c r="BQ36" s="36">
        <f>январь!BN36+февраль!BN36+март!BN36+апрель!BN36+май!BN36+июнь!BN36+июль!BN36+август!BN36+сентябрь!BN36+октябрь!BN36+ноябрь!BN36+декабрь!BN36</f>
        <v>0</v>
      </c>
      <c r="BR36" s="36">
        <f>январь!BO36+февраль!BO36+март!BO36+апрель!BO36+май!BO36+июнь!BO36+июль!BO36+август!BO36+сентябрь!BO36+октябрь!BO36+ноябрь!BO36+декабрь!BO36</f>
        <v>0</v>
      </c>
      <c r="BS36" s="29">
        <f>январь!BP36+февраль!BP36+март!BP36+апрель!BP36+май!BP36+июнь!BP36+июль!BP36+август!BP36+сентябрь!BP36+октябрь!BP36+ноябрь!BP36+декабрь!BP36</f>
        <v>0</v>
      </c>
      <c r="BT36" s="36">
        <f>январь!BQ36+февраль!BQ36+март!BQ36+апрель!BQ36+май!BQ36+июнь!BQ36+июль!BQ36+август!BQ36+сентябрь!BQ36+октябрь!BQ36+ноябрь!BQ36+декабрь!BQ36</f>
        <v>0</v>
      </c>
      <c r="BU36" s="29">
        <f>январь!BR36+февраль!BR36+март!BR36+апрель!BR36+май!BR36+июнь!BR36+июль!BR36+август!BR36+сентябрь!BR36+октябрь!BR36+ноябрь!BR36+декабрь!BR36</f>
        <v>0</v>
      </c>
      <c r="BV36" s="36">
        <f>январь!BS36+февраль!BS36+март!BS36+апрель!BS36+май!BS36+июнь!BS36+июль!BS36+август!BS36+сентябрь!BS36+октябрь!BS36+ноябрь!BS36+декабрь!BS36</f>
        <v>0</v>
      </c>
      <c r="BW36" s="36">
        <f>январь!BT36+февраль!BT36+март!BT36+апрель!BT36+май!BT36+июнь!BT36+июль!BT36+август!BT36+сентябрь!BT36+октябрь!BT36+ноябрь!BT36+декабрь!BT36</f>
        <v>0</v>
      </c>
      <c r="BX36" s="36">
        <f>январь!BU36+февраль!BU36+март!BU36+апрель!BU36+май!BU36+июнь!BU36+июль!BU36+август!BU36+сентябрь!BU36+октябрь!BU36+ноябрь!BU36+декабрь!BU36</f>
        <v>0</v>
      </c>
      <c r="BY36" s="36">
        <f>январь!BV36+февраль!BV36+март!BV36+апрель!BV36+май!BV36+июнь!BV36+июль!BV36+август!BV36+сентябрь!BV36+октябрь!BV36+ноябрь!BV36+декабрь!BV36</f>
        <v>6.8179999999999996</v>
      </c>
      <c r="BZ36" s="77">
        <v>3</v>
      </c>
    </row>
    <row r="37" spans="1:78" x14ac:dyDescent="0.25">
      <c r="A37" s="16">
        <v>35</v>
      </c>
      <c r="B37" s="16">
        <v>2</v>
      </c>
      <c r="C37" s="37" t="s">
        <v>501</v>
      </c>
      <c r="D37" s="51">
        <v>373.83690716908217</v>
      </c>
      <c r="E37" s="25">
        <v>585.37038199999984</v>
      </c>
      <c r="F37" s="26">
        <f t="shared" si="0"/>
        <v>867.03028916908204</v>
      </c>
      <c r="G37" s="26">
        <f t="shared" si="1"/>
        <v>281.65990716908215</v>
      </c>
      <c r="H37" s="26">
        <f t="shared" si="2"/>
        <v>92.177000000000007</v>
      </c>
      <c r="I37" s="36">
        <f>январь!F37+февраль!F37+март!F37+апрель!F37+май!F37+июнь!F37+июль!F37+август!F37+сентябрь!F37+октябрь!F37+ноябрь!F37+декабрь!F37</f>
        <v>0</v>
      </c>
      <c r="J37" s="36">
        <f>январь!G37+февраль!G37+март!G37+апрель!G37+май!G37+июнь!G37+июль!G37+август!G37+сентябрь!G37+октябрь!G37+ноябрь!G37+декабрь!G37</f>
        <v>0</v>
      </c>
      <c r="K37" s="36">
        <f>январь!H37+февраль!H37+март!H37+апрель!H37+май!H37+июнь!H37+июль!H37+август!H37+сентябрь!H37+октябрь!H37+ноябрь!H37+декабрь!H37</f>
        <v>0</v>
      </c>
      <c r="L37" s="27">
        <f>январь!I37+февраль!I37+март!I37+апрель!I37+май!I37+июнь!I37+июль!I37+август!I37+сентябрь!I37+октябрь!I37+ноябрь!I37+декабрь!I37</f>
        <v>0</v>
      </c>
      <c r="M37" s="36">
        <f>январь!J37+февраль!J37+март!J37+апрель!J37+май!J37+июнь!J37+июль!J37+август!J37+сентябрь!J37+октябрь!J37+ноябрь!J37+декабрь!J37</f>
        <v>0</v>
      </c>
      <c r="N37" s="36">
        <f>январь!K37+февраль!K37+март!K37+апрель!K37+май!K37+июнь!K37+июль!K37+август!K37+сентябрь!K37+октябрь!K37+ноябрь!K37+декабрь!K37</f>
        <v>0</v>
      </c>
      <c r="O37" s="36">
        <f>январь!L37+февраль!L37+март!L37+апрель!L37+май!L37+июнь!L37+июль!L37+август!L37+сентябрь!L37+октябрь!L37+ноябрь!L37+декабрь!L37</f>
        <v>0</v>
      </c>
      <c r="P37" s="36">
        <f>январь!M37+февраль!M37+март!M37+апрель!M37+май!M37+июнь!M37+июль!M37+август!M37+сентябрь!M37+октябрь!M37+ноябрь!M37+декабрь!M37</f>
        <v>0</v>
      </c>
      <c r="Q37" s="36">
        <f>январь!N37+февраль!N37+март!N37+апрель!N37+май!N37+июнь!N37+июль!N37+август!N37+сентябрь!N37+октябрь!N37+ноябрь!N37+декабрь!N37</f>
        <v>0</v>
      </c>
      <c r="R37" s="29">
        <f>январь!O37+февраль!O37+март!O37+апрель!O37+май!O37+июнь!O37+июль!O37+август!O37+сентябрь!O37+октябрь!O37+ноябрь!O37+декабрь!O37</f>
        <v>0</v>
      </c>
      <c r="S37" s="36">
        <f>январь!P37+февраль!P37+март!P37+апрель!P37+май!P37+июнь!P37+июль!P37+август!P37+сентябрь!P37+октябрь!P37+ноябрь!P37+декабрь!P37</f>
        <v>0</v>
      </c>
      <c r="T37" s="29">
        <f>январь!Q37+февраль!Q37+март!Q37+апрель!Q37+май!Q37+июнь!Q37+июль!Q37+август!Q37+сентябрь!Q37+октябрь!Q37+ноябрь!Q37+декабрь!Q37</f>
        <v>0</v>
      </c>
      <c r="U37" s="36">
        <f>январь!R37+февраль!R37+март!R37+апрель!R37+май!R37+июнь!R37+июль!R37+август!R37+сентябрь!R37+октябрь!R37+ноябрь!R37+декабрь!R37</f>
        <v>0</v>
      </c>
      <c r="V37" s="36">
        <f>январь!S37+февраль!S37+март!S37+апрель!S37+май!S37+июнь!S37+июль!S37+август!S37+сентябрь!S37+октябрь!S37+ноябрь!S37+декабрь!S37</f>
        <v>0</v>
      </c>
      <c r="W37" s="36">
        <f>январь!T37+февраль!T37+март!T37+апрель!T37+май!T37+июнь!T37+июль!T37+август!T37+сентябрь!T37+октябрь!T37+ноябрь!T37+декабрь!T37</f>
        <v>0</v>
      </c>
      <c r="X37" s="36">
        <f>январь!U37+февраль!U37+март!U37+апрель!U37+май!U37+июнь!U37+июль!U37+август!U37+сентябрь!U37+октябрь!U37+ноябрь!U37+декабрь!U37</f>
        <v>7.3999999999999996E-2</v>
      </c>
      <c r="Y37" s="36">
        <f>январь!V37+февраль!V37+март!V37+апрель!V37+май!V37+июнь!V37+июль!V37+август!V37+сентябрь!V37+октябрь!V37+ноябрь!V37+декабрь!V37</f>
        <v>77.331000000000003</v>
      </c>
      <c r="Z37" s="36">
        <f>январь!W37+февраль!W37+март!W37+апрель!W37+май!W37+июнь!W37+июль!W37+август!W37+сентябрь!W37+октябрь!W37+ноябрь!W37+декабрь!W37</f>
        <v>0</v>
      </c>
      <c r="AA37" s="36">
        <f>январь!X37+февраль!X37+март!X37+апрель!X37+май!X37+июнь!X37+июль!X37+август!X37+сентябрь!X37+октябрь!X37+ноябрь!X37+декабрь!X37</f>
        <v>0</v>
      </c>
      <c r="AB37" s="29">
        <f>январь!Y37+февраль!Y37+март!Y37+апрель!Y37+май!Y37+июнь!Y37+июль!Y37+август!Y37+сентябрь!Y37+октябрь!Y37+ноябрь!Y37+декабрь!Y37</f>
        <v>0</v>
      </c>
      <c r="AC37" s="36">
        <f>январь!Z37+февраль!Z37+март!Z37+апрель!Z37+май!Z37+июнь!Z37+июль!Z37+август!Z37+сентябрь!Z37+октябрь!Z37+ноябрь!Z37+декабрь!Z37</f>
        <v>0</v>
      </c>
      <c r="AD37" s="66" t="str">
        <f>CONCATENATE(январь!AA37,$BZ$1,февраль!AA37,$BZ$1,март!AA37,$BZ$1,апрель!AA37,$BZ$1,май!AA37,$BZ$1,июнь!AA37,$BZ$1,июль!AA37,$BZ$1,август!AA37,$BZ$1,сентябрь!AA37,$BZ$1,октябрь!AA37,$BZ$1,ноябрь!AA37,$BZ$1,декабрь!AA37)</f>
        <v xml:space="preserve">           </v>
      </c>
      <c r="AE37" s="36">
        <f>январь!AB37+февраль!AB37+март!AB37+апрель!AB37+май!AB37+июнь!AB37+июль!AB37+август!AB37+сентябрь!AB37+октябрь!AB37+ноябрь!AB37+декабрь!AB37</f>
        <v>0</v>
      </c>
      <c r="AF37" s="36">
        <f>январь!AC37+февраль!AC37+март!AC37+апрель!AC37+май!AC37+июнь!AC37+июль!AC37+август!AC37+сентябрь!AC37+октябрь!AC37+ноябрь!AC37+декабрь!AC37</f>
        <v>0</v>
      </c>
      <c r="AG37" s="36">
        <f>январь!AD37+февраль!AD37+март!AD37+апрель!AD37+май!AD37+июнь!AD37+июль!AD37+август!AD37+сентябрь!AD37+октябрь!AD37+ноябрь!AD37+декабрь!AD37</f>
        <v>0</v>
      </c>
      <c r="AH37" s="36">
        <f>январь!AE37+февраль!AE37+март!AE37+апрель!AE37+май!AE37+июнь!AE37+июль!AE37+август!AE37+сентябрь!AE37+октябрь!AE37+ноябрь!AE37+декабрь!AE37</f>
        <v>0</v>
      </c>
      <c r="AI37" s="36">
        <f>январь!AF37+февраль!AF37+март!AF37+апрель!AF37+май!AF37+июнь!AF37+июль!AF37+август!AF37+сентябрь!AF37+октябрь!AF37+ноябрь!AF37+декабрь!AF37</f>
        <v>0</v>
      </c>
      <c r="AJ37" s="36">
        <f>январь!AG37+февраль!AG37+март!AG37+апрель!AG37+май!AG37+июнь!AG37+июль!AG37+август!AG37+сентябрь!AG37+октябрь!AG37+ноябрь!AG37+декабрь!AG37</f>
        <v>0</v>
      </c>
      <c r="AK37" s="29">
        <f>январь!AH37+февраль!AH37+март!AH37+апрель!AH37+май!AH37+июнь!AH37+июль!AH37+август!AH37+сентябрь!AH37+октябрь!AH37+ноябрь!AH37+декабрь!AH37</f>
        <v>0</v>
      </c>
      <c r="AL37" s="36">
        <f>январь!AI37+февраль!AI37+март!AI37+апрель!AI37+май!AI37+июнь!AI37+июль!AI37+август!AI37+сентябрь!AI37+октябрь!AI37+ноябрь!AI37+декабрь!AI37</f>
        <v>0</v>
      </c>
      <c r="AM37" s="29">
        <f>январь!AJ37+февраль!AJ37+март!AJ37+апрель!AJ37+май!AJ37+июнь!AJ37+июль!AJ37+август!AJ37+сентябрь!AJ37+октябрь!AJ37+ноябрь!AJ37+декабрь!AJ37</f>
        <v>0</v>
      </c>
      <c r="AN37" s="36">
        <f>январь!AK37+февраль!AK37+март!AK37+апрель!AK37+май!AK37+июнь!AK37+июль!AK37+август!AK37+сентябрь!AK37+октябрь!AK37+ноябрь!AK37+декабрь!AK37</f>
        <v>0</v>
      </c>
      <c r="AO37" s="36">
        <f>январь!AL37+февраль!AL37+март!AL37+апрель!AL37+май!AL37+июнь!AL37+июль!AL37+август!AL37+сентябрь!AL37+октябрь!AL37+ноябрь!AL37+декабрь!AL37</f>
        <v>0</v>
      </c>
      <c r="AP37" s="36">
        <f>январь!AM37+февраль!AM37+март!AM37+апрель!AM37+май!AM37+июнь!AM37+июль!AM37+август!AM37+сентябрь!AM37+октябрь!AM37+ноябрь!AM37+декабрь!AM37</f>
        <v>0</v>
      </c>
      <c r="AQ37" s="29">
        <f>январь!AN37+февраль!AN37+март!AN37+апрель!AN37+май!AN37+июнь!AN37+июль!AN37+август!AN37+сентябрь!AN37+октябрь!AN37+ноябрь!AN37+декабрь!AN37</f>
        <v>0</v>
      </c>
      <c r="AR37" s="36">
        <f>январь!AO37+февраль!AO37+март!AO37+апрель!AO37+май!AO37+июнь!AO37+июль!AO37+август!AO37+сентябрь!AO37+октябрь!AO37+ноябрь!AO37+декабрь!AO37</f>
        <v>0</v>
      </c>
      <c r="AS37" s="29">
        <f>январь!AP37+февраль!AP37+март!AP37+апрель!AP37+май!AP37+июнь!AP37+июль!AP37+август!AP37+сентябрь!AP37+октябрь!AP37+ноябрь!AP37+декабрь!AP37</f>
        <v>0</v>
      </c>
      <c r="AT37" s="36">
        <f>январь!AQ37+февраль!AQ37+март!AQ37+апрель!AQ37+май!AQ37+июнь!AQ37+июль!AQ37+август!AQ37+сентябрь!AQ37+октябрь!AQ37+ноябрь!AQ37+декабрь!AQ37</f>
        <v>0</v>
      </c>
      <c r="AU37" s="29">
        <f>январь!AR37+февраль!AR37+март!AR37+апрель!AR37+май!AR37+июнь!AR37+июль!AR37+август!AR37+сентябрь!AR37+октябрь!AR37+ноябрь!AR37+декабрь!AR37</f>
        <v>0</v>
      </c>
      <c r="AV37" s="36">
        <f>январь!AS37+февраль!AS37+март!AS37+апрель!AS37+май!AS37+июнь!AS37+июль!AS37+август!AS37+сентябрь!AS37+октябрь!AS37+ноябрь!AS37+декабрь!AS37</f>
        <v>0</v>
      </c>
      <c r="AW37" s="36">
        <f>январь!AT37+февраль!AT37+март!AT37+апрель!AT37+май!AT37+июнь!AT37+июль!AT37+август!AT37+сентябрь!AT37+октябрь!AT37+ноябрь!AT37+декабрь!AT37</f>
        <v>0</v>
      </c>
      <c r="AX37" s="36">
        <f>январь!AU37+февраль!AU37+март!AU37+апрель!AU37+май!AU37+июнь!AU37+июль!AU37+август!AU37+сентябрь!AU37+октябрь!AU37+ноябрь!AU37+декабрь!AU37</f>
        <v>0</v>
      </c>
      <c r="AY37" s="29">
        <f>январь!AV37+февраль!AV37+март!AV37+апрель!AV37+май!AV37+июнь!AV37+июль!AV37+август!AV37+сентябрь!AV37+октябрь!AV37+ноябрь!AV37+декабрь!AV37</f>
        <v>0</v>
      </c>
      <c r="AZ37" s="36">
        <f>январь!AW37+февраль!AW37+март!AW37+апрель!AW37+май!AW37+июнь!AW37+июль!AW37+август!AW37+сентябрь!AW37+октябрь!AW37+ноябрь!AW37+декабрь!AW37</f>
        <v>0</v>
      </c>
      <c r="BA37" s="36">
        <f>январь!AX37+февраль!AX37+март!AX37+апрель!AX37+май!AX37+июнь!AX37+июль!AX37+август!AX37+сентябрь!AX37+октябрь!AX37+ноябрь!AX37+декабрь!AX37</f>
        <v>0</v>
      </c>
      <c r="BB37" s="36">
        <f>январь!AY37+февраль!AY37+март!AY37+апрель!AY37+май!AY37+июнь!AY37+июль!AY37+август!AY37+сентябрь!AY37+октябрь!AY37+ноябрь!AY37+декабрь!AY37</f>
        <v>0</v>
      </c>
      <c r="BC37" s="29">
        <f>январь!AZ37+февраль!AZ37+март!AZ37+апрель!AZ37+май!AZ37+июнь!AZ37+июль!AZ37+август!AZ37+сентябрь!AZ37+октябрь!AZ37+ноябрь!AZ37+декабрь!AZ37</f>
        <v>0</v>
      </c>
      <c r="BD37" s="36">
        <f>январь!BA37+февраль!BA37+март!BA37+апрель!BA37+май!BA37+июнь!BA37+июль!BA37+август!BA37+сентябрь!BA37+октябрь!BA37+ноябрь!BA37+декабрь!BA37</f>
        <v>0</v>
      </c>
      <c r="BE37" s="36">
        <f>январь!BB37+февраль!BB37+март!BB37+апрель!BB37+май!BB37+июнь!BB37+июль!BB37+август!BB37+сентябрь!BB37+октябрь!BB37+ноябрь!BB37+декабрь!BB37</f>
        <v>0</v>
      </c>
      <c r="BF37" s="36">
        <f>январь!BC37+февраль!BC37+март!BC37+апрель!BC37+май!BC37+июнь!BC37+июль!BC37+август!BC37+сентябрь!BC37+октябрь!BC37+ноябрь!BC37+декабрь!BC37</f>
        <v>0</v>
      </c>
      <c r="BG37" s="36">
        <f>январь!BD37+февраль!BD37+март!BD37+апрель!BD37+май!BD37+июнь!BD37+июль!BD37+август!BD37+сентябрь!BD37+октябрь!BD37+ноябрь!BD37+декабрь!BD37</f>
        <v>0</v>
      </c>
      <c r="BH37" s="36">
        <f>январь!BE37+февраль!BE37+март!BE37+апрель!BE37+май!BE37+июнь!BE37+июль!BE37+август!BE37+сентябрь!BE37+октябрь!BE37+ноябрь!BE37+декабрь!BE37</f>
        <v>0</v>
      </c>
      <c r="BI37" s="36">
        <f>январь!BF37+февраль!BF37+март!BF37+апрель!BF37+май!BF37+июнь!BF37+июль!BF37+август!BF37+сентябрь!BF37+октябрь!BF37+ноябрь!BF37+декабрь!BF37</f>
        <v>5.0000000000000001E-3</v>
      </c>
      <c r="BJ37" s="36">
        <f>январь!BG37+февраль!BG37+март!BG37+апрель!BG37+май!BG37+июнь!BG37+июль!BG37+август!BG37+сентябрь!BG37+октябрь!BG37+ноябрь!BG37+декабрь!BG37</f>
        <v>5.8310000000000004</v>
      </c>
      <c r="BK37" s="36">
        <f>январь!BH37+февраль!BH37+март!BH37+апрель!BH37+май!BH37+июнь!BH37+июль!BH37+август!BH37+сентябрь!BH37+октябрь!BH37+ноябрь!BH37+декабрь!BH37</f>
        <v>0</v>
      </c>
      <c r="BL37" s="36">
        <f>январь!BI37+февраль!BI37+март!BI37+апрель!BI37+май!BI37+июнь!BI37+июль!BI37+август!BI37+сентябрь!BI37+октябрь!BI37+ноябрь!BI37+декабрь!BI37</f>
        <v>0</v>
      </c>
      <c r="BM37" s="29">
        <f>январь!BJ37+февраль!BJ37+март!BJ37+апрель!BJ37+май!BJ37+июнь!BJ37+июль!BJ37+август!BJ37+сентябрь!BJ37+октябрь!BJ37+ноябрь!BJ37+декабрь!BJ37</f>
        <v>0</v>
      </c>
      <c r="BN37" s="36">
        <f>январь!BK37+февраль!BK37+март!BK37+апрель!BK37+май!BK37+июнь!BK37+июль!BK37+август!BK37+сентябрь!BK37+октябрь!BK37+ноябрь!BK37+декабрь!BK37</f>
        <v>0</v>
      </c>
      <c r="BO37" s="29">
        <f>январь!BL37+февраль!BL37+март!BL37+апрель!BL37+май!BL37+июнь!BL37+июль!BL37+август!BL37+сентябрь!BL37+октябрь!BL37+ноябрь!BL37+декабрь!BL37</f>
        <v>3</v>
      </c>
      <c r="BP37" s="36">
        <f>январь!BM37+февраль!BM37+март!BM37+апрель!BM37+май!BM37+июнь!BM37+июль!BM37+август!BM37+сентябрь!BM37+октябрь!BM37+ноябрь!BM37+декабрь!BM37</f>
        <v>3.6619999999999999</v>
      </c>
      <c r="BQ37" s="36">
        <f>январь!BN37+февраль!BN37+март!BN37+апрель!BN37+май!BN37+июнь!BN37+июль!BN37+август!BN37+сентябрь!BN37+октябрь!BN37+ноябрь!BN37+декабрь!BN37</f>
        <v>5.0000000000000001E-3</v>
      </c>
      <c r="BR37" s="36">
        <f>январь!BO37+февраль!BO37+март!BO37+апрель!BO37+май!BO37+июнь!BO37+июль!BO37+август!BO37+сентябрь!BO37+октябрь!BO37+ноябрь!BO37+декабрь!BO37</f>
        <v>1.198</v>
      </c>
      <c r="BS37" s="29">
        <f>январь!BP37+февраль!BP37+март!BP37+апрель!BP37+май!BP37+июнь!BP37+июль!BP37+август!BP37+сентябрь!BP37+октябрь!BP37+ноябрь!BP37+декабрь!BP37</f>
        <v>5</v>
      </c>
      <c r="BT37" s="36">
        <f>январь!BQ37+февраль!BQ37+март!BQ37+апрель!BQ37+май!BQ37+июнь!BQ37+июль!BQ37+август!BQ37+сентябрь!BQ37+октябрь!BQ37+ноябрь!BQ37+декабрь!BQ37</f>
        <v>4.1550000000000002</v>
      </c>
      <c r="BU37" s="29">
        <f>январь!BR37+февраль!BR37+март!BR37+апрель!BR37+май!BR37+июнь!BR37+июль!BR37+август!BR37+сентябрь!BR37+октябрь!BR37+ноябрь!BR37+декабрь!BR37</f>
        <v>0</v>
      </c>
      <c r="BV37" s="36">
        <f>январь!BS37+февраль!BS37+март!BS37+апрель!BS37+май!BS37+июнь!BS37+июль!BS37+август!BS37+сентябрь!BS37+октябрь!BS37+ноябрь!BS37+декабрь!BS37</f>
        <v>0</v>
      </c>
      <c r="BW37" s="36">
        <f>январь!BT37+февраль!BT37+март!BT37+апрель!BT37+май!BT37+июнь!BT37+июль!BT37+август!BT37+сентябрь!BT37+октябрь!BT37+ноябрь!BT37+декабрь!BT37</f>
        <v>0</v>
      </c>
      <c r="BX37" s="36">
        <f>январь!BU37+февраль!BU37+март!BU37+апрель!BU37+май!BU37+июнь!BU37+июль!BU37+август!BU37+сентябрь!BU37+октябрь!BU37+ноябрь!BU37+декабрь!BU37</f>
        <v>0</v>
      </c>
      <c r="BY37" s="36">
        <f>январь!BV37+февраль!BV37+март!BV37+апрель!BV37+май!BV37+июнь!BV37+июль!BV37+август!BV37+сентябрь!BV37+октябрь!BV37+ноябрь!BV37+декабрь!BV37</f>
        <v>0</v>
      </c>
      <c r="BZ37" s="77">
        <v>3</v>
      </c>
    </row>
    <row r="38" spans="1:78" x14ac:dyDescent="0.25">
      <c r="A38" s="16">
        <v>36</v>
      </c>
      <c r="B38" s="16">
        <v>2</v>
      </c>
      <c r="C38" s="37" t="s">
        <v>502</v>
      </c>
      <c r="D38" s="51">
        <v>255.13840587439608</v>
      </c>
      <c r="E38" s="25">
        <v>634.60021799999993</v>
      </c>
      <c r="F38" s="26">
        <f t="shared" si="0"/>
        <v>882.43262387439597</v>
      </c>
      <c r="G38" s="26">
        <f t="shared" si="1"/>
        <v>247.83240587439607</v>
      </c>
      <c r="H38" s="26">
        <f t="shared" si="2"/>
        <v>7.3059999999999992</v>
      </c>
      <c r="I38" s="36">
        <f>январь!F38+февраль!F38+март!F38+апрель!F38+май!F38+июнь!F38+июль!F38+август!F38+сентябрь!F38+октябрь!F38+ноябрь!F38+декабрь!F38</f>
        <v>0</v>
      </c>
      <c r="J38" s="36">
        <f>январь!G38+февраль!G38+март!G38+апрель!G38+май!G38+июнь!G38+июль!G38+август!G38+сентябрь!G38+октябрь!G38+ноябрь!G38+декабрь!G38</f>
        <v>0</v>
      </c>
      <c r="K38" s="36">
        <f>январь!H38+февраль!H38+март!H38+апрель!H38+май!H38+июнь!H38+июль!H38+август!H38+сентябрь!H38+октябрь!H38+ноябрь!H38+декабрь!H38</f>
        <v>0</v>
      </c>
      <c r="L38" s="27">
        <f>январь!I38+февраль!I38+март!I38+апрель!I38+май!I38+июнь!I38+июль!I38+август!I38+сентябрь!I38+октябрь!I38+ноябрь!I38+декабрь!I38</f>
        <v>0</v>
      </c>
      <c r="M38" s="36">
        <f>январь!J38+февраль!J38+март!J38+апрель!J38+май!J38+июнь!J38+июль!J38+август!J38+сентябрь!J38+октябрь!J38+ноябрь!J38+декабрь!J38</f>
        <v>0</v>
      </c>
      <c r="N38" s="36">
        <f>январь!K38+февраль!K38+март!K38+апрель!K38+май!K38+июнь!K38+июль!K38+август!K38+сентябрь!K38+октябрь!K38+ноябрь!K38+декабрь!K38</f>
        <v>0</v>
      </c>
      <c r="O38" s="36">
        <f>январь!L38+февраль!L38+март!L38+апрель!L38+май!L38+июнь!L38+июль!L38+август!L38+сентябрь!L38+октябрь!L38+ноябрь!L38+декабрь!L38</f>
        <v>0</v>
      </c>
      <c r="P38" s="36">
        <f>январь!M38+февраль!M38+март!M38+апрель!M38+май!M38+июнь!M38+июль!M38+август!M38+сентябрь!M38+октябрь!M38+ноябрь!M38+декабрь!M38</f>
        <v>0</v>
      </c>
      <c r="Q38" s="36">
        <f>январь!N38+февраль!N38+март!N38+апрель!N38+май!N38+июнь!N38+июль!N38+август!N38+сентябрь!N38+октябрь!N38+ноябрь!N38+декабрь!N38</f>
        <v>0</v>
      </c>
      <c r="R38" s="29">
        <f>январь!O38+февраль!O38+март!O38+апрель!O38+май!O38+июнь!O38+июль!O38+август!O38+сентябрь!O38+октябрь!O38+ноябрь!O38+декабрь!O38</f>
        <v>0</v>
      </c>
      <c r="S38" s="36">
        <f>январь!P38+февраль!P38+март!P38+апрель!P38+май!P38+июнь!P38+июль!P38+август!P38+сентябрь!P38+октябрь!P38+ноябрь!P38+декабрь!P38</f>
        <v>0</v>
      </c>
      <c r="T38" s="29">
        <f>январь!Q38+февраль!Q38+март!Q38+апрель!Q38+май!Q38+июнь!Q38+июль!Q38+август!Q38+сентябрь!Q38+октябрь!Q38+ноябрь!Q38+декабрь!Q38</f>
        <v>0</v>
      </c>
      <c r="U38" s="36">
        <f>январь!R38+февраль!R38+март!R38+апрель!R38+май!R38+июнь!R38+июль!R38+август!R38+сентябрь!R38+октябрь!R38+ноябрь!R38+декабрь!R38</f>
        <v>0</v>
      </c>
      <c r="V38" s="36">
        <f>январь!S38+февраль!S38+март!S38+апрель!S38+май!S38+июнь!S38+июль!S38+август!S38+сентябрь!S38+октябрь!S38+ноябрь!S38+декабрь!S38</f>
        <v>0</v>
      </c>
      <c r="W38" s="36">
        <f>январь!T38+февраль!T38+март!T38+апрель!T38+май!T38+июнь!T38+июль!T38+август!T38+сентябрь!T38+октябрь!T38+ноябрь!T38+декабрь!T38</f>
        <v>0</v>
      </c>
      <c r="X38" s="36">
        <f>январь!U38+февраль!U38+март!U38+апрель!U38+май!U38+июнь!U38+июль!U38+август!U38+сентябрь!U38+октябрь!U38+ноябрь!U38+декабрь!U38</f>
        <v>0</v>
      </c>
      <c r="Y38" s="36">
        <f>январь!V38+февраль!V38+март!V38+апрель!V38+май!V38+июнь!V38+июль!V38+август!V38+сентябрь!V38+октябрь!V38+ноябрь!V38+декабрь!V38</f>
        <v>0</v>
      </c>
      <c r="Z38" s="36">
        <f>январь!W38+февраль!W38+март!W38+апрель!W38+май!W38+июнь!W38+июль!W38+август!W38+сентябрь!W38+октябрь!W38+ноябрь!W38+декабрь!W38</f>
        <v>0</v>
      </c>
      <c r="AA38" s="36">
        <f>январь!X38+февраль!X38+март!X38+апрель!X38+май!X38+июнь!X38+июль!X38+август!X38+сентябрь!X38+октябрь!X38+ноябрь!X38+декабрь!X38</f>
        <v>0</v>
      </c>
      <c r="AB38" s="29">
        <f>январь!Y38+февраль!Y38+март!Y38+апрель!Y38+май!Y38+июнь!Y38+июль!Y38+август!Y38+сентябрь!Y38+октябрь!Y38+ноябрь!Y38+декабрь!Y38</f>
        <v>0</v>
      </c>
      <c r="AC38" s="36">
        <f>январь!Z38+февраль!Z38+март!Z38+апрель!Z38+май!Z38+июнь!Z38+июль!Z38+август!Z38+сентябрь!Z38+октябрь!Z38+ноябрь!Z38+декабрь!Z38</f>
        <v>0</v>
      </c>
      <c r="AD38" s="66" t="str">
        <f>CONCATENATE(январь!AA38,$BZ$1,февраль!AA38,$BZ$1,март!AA38,$BZ$1,апрель!AA38,$BZ$1,май!AA38,$BZ$1,июнь!AA38,$BZ$1,июль!AA38,$BZ$1,август!AA38,$BZ$1,сентябрь!AA38,$BZ$1,октябрь!AA38,$BZ$1,ноябрь!AA38,$BZ$1,декабрь!AA38)</f>
        <v xml:space="preserve">           </v>
      </c>
      <c r="AE38" s="36">
        <f>январь!AB38+февраль!AB38+март!AB38+апрель!AB38+май!AB38+июнь!AB38+июль!AB38+август!AB38+сентябрь!AB38+октябрь!AB38+ноябрь!AB38+декабрь!AB38</f>
        <v>0</v>
      </c>
      <c r="AF38" s="36">
        <f>январь!AC38+февраль!AC38+март!AC38+апрель!AC38+май!AC38+июнь!AC38+июль!AC38+август!AC38+сентябрь!AC38+октябрь!AC38+ноябрь!AC38+декабрь!AC38</f>
        <v>0</v>
      </c>
      <c r="AG38" s="36">
        <f>январь!AD38+февраль!AD38+март!AD38+апрель!AD38+май!AD38+июнь!AD38+июль!AD38+август!AD38+сентябрь!AD38+октябрь!AD38+ноябрь!AD38+декабрь!AD38</f>
        <v>0</v>
      </c>
      <c r="AH38" s="36">
        <f>январь!AE38+февраль!AE38+март!AE38+апрель!AE38+май!AE38+июнь!AE38+июль!AE38+август!AE38+сентябрь!AE38+октябрь!AE38+ноябрь!AE38+декабрь!AE38</f>
        <v>0</v>
      </c>
      <c r="AI38" s="36">
        <f>январь!AF38+февраль!AF38+март!AF38+апрель!AF38+май!AF38+июнь!AF38+июль!AF38+август!AF38+сентябрь!AF38+октябрь!AF38+ноябрь!AF38+декабрь!AF38</f>
        <v>0</v>
      </c>
      <c r="AJ38" s="36">
        <f>январь!AG38+февраль!AG38+март!AG38+апрель!AG38+май!AG38+июнь!AG38+июль!AG38+август!AG38+сентябрь!AG38+октябрь!AG38+ноябрь!AG38+декабрь!AG38</f>
        <v>0</v>
      </c>
      <c r="AK38" s="29">
        <f>январь!AH38+февраль!AH38+март!AH38+апрель!AH38+май!AH38+июнь!AH38+июль!AH38+август!AH38+сентябрь!AH38+октябрь!AH38+ноябрь!AH38+декабрь!AH38</f>
        <v>0</v>
      </c>
      <c r="AL38" s="36">
        <f>январь!AI38+февраль!AI38+март!AI38+апрель!AI38+май!AI38+июнь!AI38+июль!AI38+август!AI38+сентябрь!AI38+октябрь!AI38+ноябрь!AI38+декабрь!AI38</f>
        <v>0</v>
      </c>
      <c r="AM38" s="29">
        <f>январь!AJ38+февраль!AJ38+март!AJ38+апрель!AJ38+май!AJ38+июнь!AJ38+июль!AJ38+август!AJ38+сентябрь!AJ38+октябрь!AJ38+ноябрь!AJ38+декабрь!AJ38</f>
        <v>0</v>
      </c>
      <c r="AN38" s="36">
        <f>январь!AK38+февраль!AK38+март!AK38+апрель!AK38+май!AK38+июнь!AK38+июль!AK38+август!AK38+сентябрь!AK38+октябрь!AK38+ноябрь!AK38+декабрь!AK38</f>
        <v>0</v>
      </c>
      <c r="AO38" s="36">
        <f>январь!AL38+февраль!AL38+март!AL38+апрель!AL38+май!AL38+июнь!AL38+июль!AL38+август!AL38+сентябрь!AL38+октябрь!AL38+ноябрь!AL38+декабрь!AL38</f>
        <v>0</v>
      </c>
      <c r="AP38" s="36">
        <f>январь!AM38+февраль!AM38+март!AM38+апрель!AM38+май!AM38+июнь!AM38+июль!AM38+август!AM38+сентябрь!AM38+октябрь!AM38+ноябрь!AM38+декабрь!AM38</f>
        <v>0</v>
      </c>
      <c r="AQ38" s="29">
        <f>январь!AN38+февраль!AN38+март!AN38+апрель!AN38+май!AN38+июнь!AN38+июль!AN38+август!AN38+сентябрь!AN38+октябрь!AN38+ноябрь!AN38+декабрь!AN38</f>
        <v>0</v>
      </c>
      <c r="AR38" s="36">
        <f>январь!AO38+февраль!AO38+март!AO38+апрель!AO38+май!AO38+июнь!AO38+июль!AO38+август!AO38+сентябрь!AO38+октябрь!AO38+ноябрь!AO38+декабрь!AO38</f>
        <v>0</v>
      </c>
      <c r="AS38" s="29">
        <f>январь!AP38+февраль!AP38+март!AP38+апрель!AP38+май!AP38+июнь!AP38+июль!AP38+август!AP38+сентябрь!AP38+октябрь!AP38+ноябрь!AP38+декабрь!AP38</f>
        <v>0</v>
      </c>
      <c r="AT38" s="36">
        <f>январь!AQ38+февраль!AQ38+март!AQ38+апрель!AQ38+май!AQ38+июнь!AQ38+июль!AQ38+август!AQ38+сентябрь!AQ38+октябрь!AQ38+ноябрь!AQ38+декабрь!AQ38</f>
        <v>0</v>
      </c>
      <c r="AU38" s="29">
        <f>январь!AR38+февраль!AR38+март!AR38+апрель!AR38+май!AR38+июнь!AR38+июль!AR38+август!AR38+сентябрь!AR38+октябрь!AR38+ноябрь!AR38+декабрь!AR38</f>
        <v>0</v>
      </c>
      <c r="AV38" s="36">
        <f>январь!AS38+февраль!AS38+март!AS38+апрель!AS38+май!AS38+июнь!AS38+июль!AS38+август!AS38+сентябрь!AS38+октябрь!AS38+ноябрь!AS38+декабрь!AS38</f>
        <v>0</v>
      </c>
      <c r="AW38" s="36">
        <f>январь!AT38+февраль!AT38+март!AT38+апрель!AT38+май!AT38+июнь!AT38+июль!AT38+август!AT38+сентябрь!AT38+октябрь!AT38+ноябрь!AT38+декабрь!AT38</f>
        <v>0</v>
      </c>
      <c r="AX38" s="36">
        <f>январь!AU38+февраль!AU38+март!AU38+апрель!AU38+май!AU38+июнь!AU38+июль!AU38+август!AU38+сентябрь!AU38+октябрь!AU38+ноябрь!AU38+декабрь!AU38</f>
        <v>0</v>
      </c>
      <c r="AY38" s="29">
        <f>январь!AV38+февраль!AV38+март!AV38+апрель!AV38+май!AV38+июнь!AV38+июль!AV38+август!AV38+сентябрь!AV38+октябрь!AV38+ноябрь!AV38+декабрь!AV38</f>
        <v>0</v>
      </c>
      <c r="AZ38" s="36">
        <f>январь!AW38+февраль!AW38+март!AW38+апрель!AW38+май!AW38+июнь!AW38+июль!AW38+август!AW38+сентябрь!AW38+октябрь!AW38+ноябрь!AW38+декабрь!AW38</f>
        <v>0</v>
      </c>
      <c r="BA38" s="36">
        <f>январь!AX38+февраль!AX38+март!AX38+апрель!AX38+май!AX38+июнь!AX38+июль!AX38+август!AX38+сентябрь!AX38+октябрь!AX38+ноябрь!AX38+декабрь!AX38</f>
        <v>0</v>
      </c>
      <c r="BB38" s="36">
        <f>январь!AY38+февраль!AY38+март!AY38+апрель!AY38+май!AY38+июнь!AY38+июль!AY38+август!AY38+сентябрь!AY38+октябрь!AY38+ноябрь!AY38+декабрь!AY38</f>
        <v>0</v>
      </c>
      <c r="BC38" s="29">
        <f>январь!AZ38+февраль!AZ38+март!AZ38+апрель!AZ38+май!AZ38+июнь!AZ38+июль!AZ38+август!AZ38+сентябрь!AZ38+октябрь!AZ38+ноябрь!AZ38+декабрь!AZ38</f>
        <v>0</v>
      </c>
      <c r="BD38" s="36">
        <f>январь!BA38+февраль!BA38+март!BA38+апрель!BA38+май!BA38+июнь!BA38+июль!BA38+август!BA38+сентябрь!BA38+октябрь!BA38+ноябрь!BA38+декабрь!BA38</f>
        <v>0</v>
      </c>
      <c r="BE38" s="36">
        <f>январь!BB38+февраль!BB38+март!BB38+апрель!BB38+май!BB38+июнь!BB38+июль!BB38+август!BB38+сентябрь!BB38+октябрь!BB38+ноябрь!BB38+декабрь!BB38</f>
        <v>0</v>
      </c>
      <c r="BF38" s="36">
        <f>январь!BC38+февраль!BC38+март!BC38+апрель!BC38+май!BC38+июнь!BC38+июль!BC38+август!BC38+сентябрь!BC38+октябрь!BC38+ноябрь!BC38+декабрь!BC38</f>
        <v>0</v>
      </c>
      <c r="BG38" s="36">
        <f>январь!BD38+февраль!BD38+март!BD38+апрель!BD38+май!BD38+июнь!BD38+июль!BD38+август!BD38+сентябрь!BD38+октябрь!BD38+ноябрь!BD38+декабрь!BD38</f>
        <v>0</v>
      </c>
      <c r="BH38" s="36">
        <f>январь!BE38+февраль!BE38+март!BE38+апрель!BE38+май!BE38+июнь!BE38+июль!BE38+август!BE38+сентябрь!BE38+октябрь!BE38+ноябрь!BE38+декабрь!BE38</f>
        <v>0</v>
      </c>
      <c r="BI38" s="36">
        <f>январь!BF38+февраль!BF38+март!BF38+апрель!BF38+май!BF38+июнь!BF38+июль!BF38+август!BF38+сентябрь!BF38+октябрь!BF38+ноябрь!BF38+декабрь!BF38</f>
        <v>0</v>
      </c>
      <c r="BJ38" s="36">
        <f>январь!BG38+февраль!BG38+март!BG38+апрель!BG38+май!BG38+июнь!BG38+июль!BG38+август!BG38+сентябрь!BG38+октябрь!BG38+ноябрь!BG38+декабрь!BG38</f>
        <v>0</v>
      </c>
      <c r="BK38" s="36">
        <f>январь!BH38+февраль!BH38+март!BH38+апрель!BH38+май!BH38+июнь!BH38+июль!BH38+август!BH38+сентябрь!BH38+октябрь!BH38+ноябрь!BH38+декабрь!BH38</f>
        <v>0</v>
      </c>
      <c r="BL38" s="36">
        <f>январь!BI38+февраль!BI38+март!BI38+апрель!BI38+май!BI38+июнь!BI38+июль!BI38+август!BI38+сентябрь!BI38+октябрь!BI38+ноябрь!BI38+декабрь!BI38</f>
        <v>0</v>
      </c>
      <c r="BM38" s="29">
        <f>январь!BJ38+февраль!BJ38+март!BJ38+апрель!BJ38+май!BJ38+июнь!BJ38+июль!BJ38+август!BJ38+сентябрь!BJ38+октябрь!BJ38+ноябрь!BJ38+декабрь!BJ38</f>
        <v>0</v>
      </c>
      <c r="BN38" s="36">
        <f>январь!BK38+февраль!BK38+март!BK38+апрель!BK38+май!BK38+июнь!BK38+июль!BK38+август!BK38+сентябрь!BK38+октябрь!BK38+ноябрь!BK38+декабрь!BK38</f>
        <v>0</v>
      </c>
      <c r="BO38" s="29">
        <f>январь!BL38+февраль!BL38+март!BL38+апрель!BL38+май!BL38+июнь!BL38+июль!BL38+август!BL38+сентябрь!BL38+октябрь!BL38+ноябрь!BL38+декабрь!BL38</f>
        <v>5</v>
      </c>
      <c r="BP38" s="36">
        <f>январь!BM38+февраль!BM38+март!BM38+апрель!BM38+май!BM38+июнь!BM38+июль!BM38+август!BM38+сентябрь!BM38+октябрь!BM38+ноябрь!BM38+декабрь!BM38</f>
        <v>2.9059999999999997</v>
      </c>
      <c r="BQ38" s="36">
        <f>январь!BN38+февраль!BN38+март!BN38+апрель!BN38+май!BN38+июнь!BN38+июль!BN38+август!BN38+сентябрь!BN38+октябрь!BN38+ноябрь!BN38+декабрь!BN38</f>
        <v>5.0000000000000001E-3</v>
      </c>
      <c r="BR38" s="36">
        <f>январь!BO38+февраль!BO38+март!BO38+апрель!BO38+май!BO38+июнь!BO38+июль!BO38+август!BO38+сентябрь!BO38+октябрь!BO38+ноябрь!BO38+декабрь!BO38</f>
        <v>1.198</v>
      </c>
      <c r="BS38" s="29">
        <f>январь!BP38+февраль!BP38+март!BP38+апрель!BP38+май!BP38+июнь!BP38+июль!BP38+август!BP38+сентябрь!BP38+октябрь!BP38+ноябрь!BP38+декабрь!BP38</f>
        <v>4</v>
      </c>
      <c r="BT38" s="36">
        <f>январь!BQ38+февраль!BQ38+март!BQ38+апрель!BQ38+май!BQ38+июнь!BQ38+июль!BQ38+август!BQ38+сентябрь!BQ38+октябрь!BQ38+ноябрь!BQ38+декабрь!BQ38</f>
        <v>3.202</v>
      </c>
      <c r="BU38" s="29">
        <f>январь!BR38+февраль!BR38+март!BR38+апрель!BR38+май!BR38+июнь!BR38+июль!BR38+август!BR38+сентябрь!BR38+октябрь!BR38+ноябрь!BR38+декабрь!BR38</f>
        <v>0</v>
      </c>
      <c r="BV38" s="36">
        <f>январь!BS38+февраль!BS38+март!BS38+апрель!BS38+май!BS38+июнь!BS38+июль!BS38+август!BS38+сентябрь!BS38+октябрь!BS38+ноябрь!BS38+декабрь!BS38</f>
        <v>0</v>
      </c>
      <c r="BW38" s="36">
        <f>январь!BT38+февраль!BT38+март!BT38+апрель!BT38+май!BT38+июнь!BT38+июль!BT38+август!BT38+сентябрь!BT38+октябрь!BT38+ноябрь!BT38+декабрь!BT38</f>
        <v>0</v>
      </c>
      <c r="BX38" s="36">
        <f>январь!BU38+февраль!BU38+март!BU38+апрель!BU38+май!BU38+июнь!BU38+июль!BU38+август!BU38+сентябрь!BU38+октябрь!BU38+ноябрь!BU38+декабрь!BU38</f>
        <v>0</v>
      </c>
      <c r="BY38" s="36">
        <f>январь!BV38+февраль!BV38+март!BV38+апрель!BV38+май!BV38+июнь!BV38+июль!BV38+август!BV38+сентябрь!BV38+октябрь!BV38+ноябрь!BV38+декабрь!BV38</f>
        <v>0</v>
      </c>
      <c r="BZ38" s="77">
        <v>5</v>
      </c>
    </row>
    <row r="39" spans="1:78" x14ac:dyDescent="0.25">
      <c r="A39" s="16">
        <v>37</v>
      </c>
      <c r="B39" s="16">
        <v>2</v>
      </c>
      <c r="C39" s="37" t="s">
        <v>503</v>
      </c>
      <c r="D39" s="51">
        <v>106.1038388405797</v>
      </c>
      <c r="E39" s="25">
        <v>244.36543999999998</v>
      </c>
      <c r="F39" s="26">
        <f t="shared" si="0"/>
        <v>349.44327884057969</v>
      </c>
      <c r="G39" s="26">
        <f t="shared" si="1"/>
        <v>105.0778388405797</v>
      </c>
      <c r="H39" s="26">
        <f t="shared" si="2"/>
        <v>1.026</v>
      </c>
      <c r="I39" s="36">
        <f>январь!F39+февраль!F39+март!F39+апрель!F39+май!F39+июнь!F39+июль!F39+август!F39+сентябрь!F39+октябрь!F39+ноябрь!F39+декабрь!F39</f>
        <v>0</v>
      </c>
      <c r="J39" s="36">
        <f>январь!G39+февраль!G39+март!G39+апрель!G39+май!G39+июнь!G39+июль!G39+август!G39+сентябрь!G39+октябрь!G39+ноябрь!G39+декабрь!G39</f>
        <v>0</v>
      </c>
      <c r="K39" s="36">
        <f>январь!H39+февраль!H39+март!H39+апрель!H39+май!H39+июнь!H39+июль!H39+август!H39+сентябрь!H39+октябрь!H39+ноябрь!H39+декабрь!H39</f>
        <v>0</v>
      </c>
      <c r="L39" s="27">
        <f>январь!I39+февраль!I39+март!I39+апрель!I39+май!I39+июнь!I39+июль!I39+август!I39+сентябрь!I39+октябрь!I39+ноябрь!I39+декабрь!I39</f>
        <v>0</v>
      </c>
      <c r="M39" s="36">
        <f>январь!J39+февраль!J39+март!J39+апрель!J39+май!J39+июнь!J39+июль!J39+август!J39+сентябрь!J39+октябрь!J39+ноябрь!J39+декабрь!J39</f>
        <v>0</v>
      </c>
      <c r="N39" s="36">
        <f>январь!K39+февраль!K39+март!K39+апрель!K39+май!K39+июнь!K39+июль!K39+август!K39+сентябрь!K39+октябрь!K39+ноябрь!K39+декабрь!K39</f>
        <v>0</v>
      </c>
      <c r="O39" s="36">
        <f>январь!L39+февраль!L39+март!L39+апрель!L39+май!L39+июнь!L39+июль!L39+август!L39+сентябрь!L39+октябрь!L39+ноябрь!L39+декабрь!L39</f>
        <v>0</v>
      </c>
      <c r="P39" s="36">
        <f>январь!M39+февраль!M39+март!M39+апрель!M39+май!M39+июнь!M39+июль!M39+август!M39+сентябрь!M39+октябрь!M39+ноябрь!M39+декабрь!M39</f>
        <v>0</v>
      </c>
      <c r="Q39" s="36">
        <f>январь!N39+февраль!N39+март!N39+апрель!N39+май!N39+июнь!N39+июль!N39+август!N39+сентябрь!N39+октябрь!N39+ноябрь!N39+декабрь!N39</f>
        <v>0</v>
      </c>
      <c r="R39" s="29">
        <f>январь!O39+февраль!O39+март!O39+апрель!O39+май!O39+июнь!O39+июль!O39+август!O39+сентябрь!O39+октябрь!O39+ноябрь!O39+декабрь!O39</f>
        <v>0</v>
      </c>
      <c r="S39" s="36">
        <f>январь!P39+февраль!P39+март!P39+апрель!P39+май!P39+июнь!P39+июль!P39+август!P39+сентябрь!P39+октябрь!P39+ноябрь!P39+декабрь!P39</f>
        <v>0</v>
      </c>
      <c r="T39" s="29">
        <f>январь!Q39+февраль!Q39+март!Q39+апрель!Q39+май!Q39+июнь!Q39+июль!Q39+август!Q39+сентябрь!Q39+октябрь!Q39+ноябрь!Q39+декабрь!Q39</f>
        <v>0</v>
      </c>
      <c r="U39" s="36">
        <f>январь!R39+февраль!R39+март!R39+апрель!R39+май!R39+июнь!R39+июль!R39+август!R39+сентябрь!R39+октябрь!R39+ноябрь!R39+декабрь!R39</f>
        <v>0</v>
      </c>
      <c r="V39" s="36">
        <f>январь!S39+февраль!S39+март!S39+апрель!S39+май!S39+июнь!S39+июль!S39+август!S39+сентябрь!S39+октябрь!S39+ноябрь!S39+декабрь!S39</f>
        <v>0</v>
      </c>
      <c r="W39" s="36">
        <f>январь!T39+февраль!T39+март!T39+апрель!T39+май!T39+июнь!T39+июль!T39+август!T39+сентябрь!T39+октябрь!T39+ноябрь!T39+декабрь!T39</f>
        <v>0</v>
      </c>
      <c r="X39" s="36">
        <f>январь!U39+февраль!U39+март!U39+апрель!U39+май!U39+июнь!U39+июль!U39+август!U39+сентябрь!U39+октябрь!U39+ноябрь!U39+декабрь!U39</f>
        <v>0</v>
      </c>
      <c r="Y39" s="36">
        <f>январь!V39+февраль!V39+март!V39+апрель!V39+май!V39+июнь!V39+июль!V39+август!V39+сентябрь!V39+октябрь!V39+ноябрь!V39+декабрь!V39</f>
        <v>0</v>
      </c>
      <c r="Z39" s="36">
        <f>январь!W39+февраль!W39+март!W39+апрель!W39+май!W39+июнь!W39+июль!W39+август!W39+сентябрь!W39+октябрь!W39+ноябрь!W39+декабрь!W39</f>
        <v>0</v>
      </c>
      <c r="AA39" s="36">
        <f>январь!X39+февраль!X39+март!X39+апрель!X39+май!X39+июнь!X39+июль!X39+август!X39+сентябрь!X39+октябрь!X39+ноябрь!X39+декабрь!X39</f>
        <v>0</v>
      </c>
      <c r="AB39" s="29">
        <f>январь!Y39+февраль!Y39+март!Y39+апрель!Y39+май!Y39+июнь!Y39+июль!Y39+август!Y39+сентябрь!Y39+октябрь!Y39+ноябрь!Y39+декабрь!Y39</f>
        <v>0</v>
      </c>
      <c r="AC39" s="36">
        <f>январь!Z39+февраль!Z39+март!Z39+апрель!Z39+май!Z39+июнь!Z39+июль!Z39+август!Z39+сентябрь!Z39+октябрь!Z39+ноябрь!Z39+декабрь!Z39</f>
        <v>0</v>
      </c>
      <c r="AD39" s="66" t="str">
        <f>CONCATENATE(январь!AA39,$BZ$1,февраль!AA39,$BZ$1,март!AA39,$BZ$1,апрель!AA39,$BZ$1,май!AA39,$BZ$1,июнь!AA39,$BZ$1,июль!AA39,$BZ$1,август!AA39,$BZ$1,сентябрь!AA39,$BZ$1,октябрь!AA39,$BZ$1,ноябрь!AA39,$BZ$1,декабрь!AA39)</f>
        <v xml:space="preserve">           </v>
      </c>
      <c r="AE39" s="36">
        <f>январь!AB39+февраль!AB39+март!AB39+апрель!AB39+май!AB39+июнь!AB39+июль!AB39+август!AB39+сентябрь!AB39+октябрь!AB39+ноябрь!AB39+декабрь!AB39</f>
        <v>0</v>
      </c>
      <c r="AF39" s="36">
        <f>январь!AC39+февраль!AC39+март!AC39+апрель!AC39+май!AC39+июнь!AC39+июль!AC39+август!AC39+сентябрь!AC39+октябрь!AC39+ноябрь!AC39+декабрь!AC39</f>
        <v>0</v>
      </c>
      <c r="AG39" s="36">
        <f>январь!AD39+февраль!AD39+март!AD39+апрель!AD39+май!AD39+июнь!AD39+июль!AD39+август!AD39+сентябрь!AD39+октябрь!AD39+ноябрь!AD39+декабрь!AD39</f>
        <v>0</v>
      </c>
      <c r="AH39" s="36">
        <f>январь!AE39+февраль!AE39+март!AE39+апрель!AE39+май!AE39+июнь!AE39+июль!AE39+август!AE39+сентябрь!AE39+октябрь!AE39+ноябрь!AE39+декабрь!AE39</f>
        <v>0</v>
      </c>
      <c r="AI39" s="36">
        <f>январь!AF39+февраль!AF39+март!AF39+апрель!AF39+май!AF39+июнь!AF39+июль!AF39+август!AF39+сентябрь!AF39+октябрь!AF39+ноябрь!AF39+декабрь!AF39</f>
        <v>0</v>
      </c>
      <c r="AJ39" s="36">
        <f>январь!AG39+февраль!AG39+март!AG39+апрель!AG39+май!AG39+июнь!AG39+июль!AG39+август!AG39+сентябрь!AG39+октябрь!AG39+ноябрь!AG39+декабрь!AG39</f>
        <v>0</v>
      </c>
      <c r="AK39" s="29">
        <f>январь!AH39+февраль!AH39+март!AH39+апрель!AH39+май!AH39+июнь!AH39+июль!AH39+август!AH39+сентябрь!AH39+октябрь!AH39+ноябрь!AH39+декабрь!AH39</f>
        <v>0</v>
      </c>
      <c r="AL39" s="36">
        <f>январь!AI39+февраль!AI39+март!AI39+апрель!AI39+май!AI39+июнь!AI39+июль!AI39+август!AI39+сентябрь!AI39+октябрь!AI39+ноябрь!AI39+декабрь!AI39</f>
        <v>0</v>
      </c>
      <c r="AM39" s="29">
        <f>январь!AJ39+февраль!AJ39+март!AJ39+апрель!AJ39+май!AJ39+июнь!AJ39+июль!AJ39+август!AJ39+сентябрь!AJ39+октябрь!AJ39+ноябрь!AJ39+декабрь!AJ39</f>
        <v>0</v>
      </c>
      <c r="AN39" s="36">
        <f>январь!AK39+февраль!AK39+март!AK39+апрель!AK39+май!AK39+июнь!AK39+июль!AK39+август!AK39+сентябрь!AK39+октябрь!AK39+ноябрь!AK39+декабрь!AK39</f>
        <v>0</v>
      </c>
      <c r="AO39" s="36">
        <f>январь!AL39+февраль!AL39+март!AL39+апрель!AL39+май!AL39+июнь!AL39+июль!AL39+август!AL39+сентябрь!AL39+октябрь!AL39+ноябрь!AL39+декабрь!AL39</f>
        <v>0</v>
      </c>
      <c r="AP39" s="36">
        <f>январь!AM39+февраль!AM39+март!AM39+апрель!AM39+май!AM39+июнь!AM39+июль!AM39+август!AM39+сентябрь!AM39+октябрь!AM39+ноябрь!AM39+декабрь!AM39</f>
        <v>0</v>
      </c>
      <c r="AQ39" s="29">
        <f>январь!AN39+февраль!AN39+март!AN39+апрель!AN39+май!AN39+июнь!AN39+июль!AN39+август!AN39+сентябрь!AN39+октябрь!AN39+ноябрь!AN39+декабрь!AN39</f>
        <v>0</v>
      </c>
      <c r="AR39" s="36">
        <f>январь!AO39+февраль!AO39+март!AO39+апрель!AO39+май!AO39+июнь!AO39+июль!AO39+август!AO39+сентябрь!AO39+октябрь!AO39+ноябрь!AO39+декабрь!AO39</f>
        <v>0</v>
      </c>
      <c r="AS39" s="29">
        <f>январь!AP39+февраль!AP39+март!AP39+апрель!AP39+май!AP39+июнь!AP39+июль!AP39+август!AP39+сентябрь!AP39+октябрь!AP39+ноябрь!AP39+декабрь!AP39</f>
        <v>0</v>
      </c>
      <c r="AT39" s="36">
        <f>январь!AQ39+февраль!AQ39+март!AQ39+апрель!AQ39+май!AQ39+июнь!AQ39+июль!AQ39+август!AQ39+сентябрь!AQ39+октябрь!AQ39+ноябрь!AQ39+декабрь!AQ39</f>
        <v>0</v>
      </c>
      <c r="AU39" s="29">
        <f>январь!AR39+февраль!AR39+март!AR39+апрель!AR39+май!AR39+июнь!AR39+июль!AR39+август!AR39+сентябрь!AR39+октябрь!AR39+ноябрь!AR39+декабрь!AR39</f>
        <v>0</v>
      </c>
      <c r="AV39" s="36">
        <f>январь!AS39+февраль!AS39+март!AS39+апрель!AS39+май!AS39+июнь!AS39+июль!AS39+август!AS39+сентябрь!AS39+октябрь!AS39+ноябрь!AS39+декабрь!AS39</f>
        <v>0</v>
      </c>
      <c r="AW39" s="36">
        <f>январь!AT39+февраль!AT39+март!AT39+апрель!AT39+май!AT39+июнь!AT39+июль!AT39+август!AT39+сентябрь!AT39+октябрь!AT39+ноябрь!AT39+декабрь!AT39</f>
        <v>0</v>
      </c>
      <c r="AX39" s="36">
        <f>январь!AU39+февраль!AU39+март!AU39+апрель!AU39+май!AU39+июнь!AU39+июль!AU39+август!AU39+сентябрь!AU39+октябрь!AU39+ноябрь!AU39+декабрь!AU39</f>
        <v>0</v>
      </c>
      <c r="AY39" s="29">
        <f>январь!AV39+февраль!AV39+март!AV39+апрель!AV39+май!AV39+июнь!AV39+июль!AV39+август!AV39+сентябрь!AV39+октябрь!AV39+ноябрь!AV39+декабрь!AV39</f>
        <v>0</v>
      </c>
      <c r="AZ39" s="36">
        <f>январь!AW39+февраль!AW39+март!AW39+апрель!AW39+май!AW39+июнь!AW39+июль!AW39+август!AW39+сентябрь!AW39+октябрь!AW39+ноябрь!AW39+декабрь!AW39</f>
        <v>0</v>
      </c>
      <c r="BA39" s="36">
        <f>январь!AX39+февраль!AX39+март!AX39+апрель!AX39+май!AX39+июнь!AX39+июль!AX39+август!AX39+сентябрь!AX39+октябрь!AX39+ноябрь!AX39+декабрь!AX39</f>
        <v>0</v>
      </c>
      <c r="BB39" s="36">
        <f>январь!AY39+февраль!AY39+март!AY39+апрель!AY39+май!AY39+июнь!AY39+июль!AY39+август!AY39+сентябрь!AY39+октябрь!AY39+ноябрь!AY39+декабрь!AY39</f>
        <v>0</v>
      </c>
      <c r="BC39" s="29">
        <f>январь!AZ39+февраль!AZ39+март!AZ39+апрель!AZ39+май!AZ39+июнь!AZ39+июль!AZ39+август!AZ39+сентябрь!AZ39+октябрь!AZ39+ноябрь!AZ39+декабрь!AZ39</f>
        <v>0</v>
      </c>
      <c r="BD39" s="36">
        <f>январь!BA39+февраль!BA39+март!BA39+апрель!BA39+май!BA39+июнь!BA39+июль!BA39+август!BA39+сентябрь!BA39+октябрь!BA39+ноябрь!BA39+декабрь!BA39</f>
        <v>0</v>
      </c>
      <c r="BE39" s="36">
        <f>январь!BB39+февраль!BB39+март!BB39+апрель!BB39+май!BB39+июнь!BB39+июль!BB39+август!BB39+сентябрь!BB39+октябрь!BB39+ноябрь!BB39+декабрь!BB39</f>
        <v>0</v>
      </c>
      <c r="BF39" s="36">
        <f>январь!BC39+февраль!BC39+март!BC39+апрель!BC39+май!BC39+июнь!BC39+июль!BC39+август!BC39+сентябрь!BC39+октябрь!BC39+ноябрь!BC39+декабрь!BC39</f>
        <v>0</v>
      </c>
      <c r="BG39" s="36">
        <f>январь!BD39+февраль!BD39+март!BD39+апрель!BD39+май!BD39+июнь!BD39+июль!BD39+август!BD39+сентябрь!BD39+октябрь!BD39+ноябрь!BD39+декабрь!BD39</f>
        <v>0</v>
      </c>
      <c r="BH39" s="36">
        <f>январь!BE39+февраль!BE39+март!BE39+апрель!BE39+май!BE39+июнь!BE39+июль!BE39+август!BE39+сентябрь!BE39+октябрь!BE39+ноябрь!BE39+декабрь!BE39</f>
        <v>0</v>
      </c>
      <c r="BI39" s="36">
        <f>январь!BF39+февраль!BF39+март!BF39+апрель!BF39+май!BF39+июнь!BF39+июль!BF39+август!BF39+сентябрь!BF39+октябрь!BF39+ноябрь!BF39+декабрь!BF39</f>
        <v>0</v>
      </c>
      <c r="BJ39" s="36">
        <f>январь!BG39+февраль!BG39+март!BG39+апрель!BG39+май!BG39+июнь!BG39+июль!BG39+август!BG39+сентябрь!BG39+октябрь!BG39+ноябрь!BG39+декабрь!BG39</f>
        <v>0</v>
      </c>
      <c r="BK39" s="36">
        <f>январь!BH39+февраль!BH39+март!BH39+апрель!BH39+май!BH39+июнь!BH39+июль!BH39+август!BH39+сентябрь!BH39+октябрь!BH39+ноябрь!BH39+декабрь!BH39</f>
        <v>0</v>
      </c>
      <c r="BL39" s="36">
        <f>январь!BI39+февраль!BI39+март!BI39+апрель!BI39+май!BI39+июнь!BI39+июль!BI39+август!BI39+сентябрь!BI39+октябрь!BI39+ноябрь!BI39+декабрь!BI39</f>
        <v>0</v>
      </c>
      <c r="BM39" s="29">
        <f>январь!BJ39+февраль!BJ39+март!BJ39+апрель!BJ39+май!BJ39+июнь!BJ39+июль!BJ39+август!BJ39+сентябрь!BJ39+октябрь!BJ39+ноябрь!BJ39+декабрь!BJ39</f>
        <v>0</v>
      </c>
      <c r="BN39" s="36">
        <f>январь!BK39+февраль!BK39+март!BK39+апрель!BK39+май!BK39+июнь!BK39+июль!BK39+август!BK39+сентябрь!BK39+октябрь!BK39+ноябрь!BK39+декабрь!BK39</f>
        <v>0</v>
      </c>
      <c r="BO39" s="29">
        <f>январь!BL39+февраль!BL39+март!BL39+апрель!BL39+май!BL39+июнь!BL39+июль!BL39+август!BL39+сентябрь!BL39+октябрь!BL39+ноябрь!BL39+декабрь!BL39</f>
        <v>2</v>
      </c>
      <c r="BP39" s="36">
        <f>январь!BM39+февраль!BM39+март!BM39+апрель!BM39+май!BM39+июнь!BM39+июль!BM39+август!BM39+сентябрь!BM39+октябрь!BM39+ноябрь!BM39+декабрь!BM39</f>
        <v>1.026</v>
      </c>
      <c r="BQ39" s="36">
        <f>январь!BN39+февраль!BN39+март!BN39+апрель!BN39+май!BN39+июнь!BN39+июль!BN39+август!BN39+сентябрь!BN39+октябрь!BN39+ноябрь!BN39+декабрь!BN39</f>
        <v>0</v>
      </c>
      <c r="BR39" s="36">
        <f>январь!BO39+февраль!BO39+март!BO39+апрель!BO39+май!BO39+июнь!BO39+июль!BO39+август!BO39+сентябрь!BO39+октябрь!BO39+ноябрь!BO39+декабрь!BO39</f>
        <v>0</v>
      </c>
      <c r="BS39" s="29">
        <f>январь!BP39+февраль!BP39+март!BP39+апрель!BP39+май!BP39+июнь!BP39+июль!BP39+август!BP39+сентябрь!BP39+октябрь!BP39+ноябрь!BP39+декабрь!BP39</f>
        <v>0</v>
      </c>
      <c r="BT39" s="36">
        <f>январь!BQ39+февраль!BQ39+март!BQ39+апрель!BQ39+май!BQ39+июнь!BQ39+июль!BQ39+август!BQ39+сентябрь!BQ39+октябрь!BQ39+ноябрь!BQ39+декабрь!BQ39</f>
        <v>0</v>
      </c>
      <c r="BU39" s="29">
        <f>январь!BR39+февраль!BR39+март!BR39+апрель!BR39+май!BR39+июнь!BR39+июль!BR39+август!BR39+сентябрь!BR39+октябрь!BR39+ноябрь!BR39+декабрь!BR39</f>
        <v>0</v>
      </c>
      <c r="BV39" s="36">
        <f>январь!BS39+февраль!BS39+март!BS39+апрель!BS39+май!BS39+июнь!BS39+июль!BS39+август!BS39+сентябрь!BS39+октябрь!BS39+ноябрь!BS39+декабрь!BS39</f>
        <v>0</v>
      </c>
      <c r="BW39" s="36">
        <f>январь!BT39+февраль!BT39+март!BT39+апрель!BT39+май!BT39+июнь!BT39+июль!BT39+август!BT39+сентябрь!BT39+октябрь!BT39+ноябрь!BT39+декабрь!BT39</f>
        <v>0</v>
      </c>
      <c r="BX39" s="36">
        <f>январь!BU39+февраль!BU39+март!BU39+апрель!BU39+май!BU39+июнь!BU39+июль!BU39+август!BU39+сентябрь!BU39+октябрь!BU39+ноябрь!BU39+декабрь!BU39</f>
        <v>0</v>
      </c>
      <c r="BY39" s="36">
        <f>январь!BV39+февраль!BV39+март!BV39+апрель!BV39+май!BV39+июнь!BV39+июль!BV39+август!BV39+сентябрь!BV39+октябрь!BV39+ноябрь!BV39+декабрь!BV39</f>
        <v>0</v>
      </c>
      <c r="BZ39" s="77">
        <v>0</v>
      </c>
    </row>
    <row r="40" spans="1:78" x14ac:dyDescent="0.25">
      <c r="A40" s="16">
        <v>38</v>
      </c>
      <c r="B40" s="16">
        <v>2</v>
      </c>
      <c r="C40" s="37" t="s">
        <v>504</v>
      </c>
      <c r="D40" s="51">
        <v>168.23419607729465</v>
      </c>
      <c r="E40" s="25">
        <v>-657.29484400000001</v>
      </c>
      <c r="F40" s="26">
        <f t="shared" si="0"/>
        <v>-489.06064792270536</v>
      </c>
      <c r="G40" s="26">
        <f t="shared" si="1"/>
        <v>168.23419607729465</v>
      </c>
      <c r="H40" s="26">
        <f t="shared" si="2"/>
        <v>0</v>
      </c>
      <c r="I40" s="36">
        <f>январь!F40+февраль!F40+март!F40+апрель!F40+май!F40+июнь!F40+июль!F40+август!F40+сентябрь!F40+октябрь!F40+ноябрь!F40+декабрь!F40</f>
        <v>0</v>
      </c>
      <c r="J40" s="36">
        <f>январь!G40+февраль!G40+март!G40+апрель!G40+май!G40+июнь!G40+июль!G40+август!G40+сентябрь!G40+октябрь!G40+ноябрь!G40+декабрь!G40</f>
        <v>0</v>
      </c>
      <c r="K40" s="36">
        <f>январь!H40+февраль!H40+март!H40+апрель!H40+май!H40+июнь!H40+июль!H40+август!H40+сентябрь!H40+октябрь!H40+ноябрь!H40+декабрь!H40</f>
        <v>0</v>
      </c>
      <c r="L40" s="27">
        <f>январь!I40+февраль!I40+март!I40+апрель!I40+май!I40+июнь!I40+июль!I40+август!I40+сентябрь!I40+октябрь!I40+ноябрь!I40+декабрь!I40</f>
        <v>0</v>
      </c>
      <c r="M40" s="36">
        <f>январь!J40+февраль!J40+март!J40+апрель!J40+май!J40+июнь!J40+июль!J40+август!J40+сентябрь!J40+октябрь!J40+ноябрь!J40+декабрь!J40</f>
        <v>0</v>
      </c>
      <c r="N40" s="36">
        <f>январь!K40+февраль!K40+март!K40+апрель!K40+май!K40+июнь!K40+июль!K40+август!K40+сентябрь!K40+октябрь!K40+ноябрь!K40+декабрь!K40</f>
        <v>0</v>
      </c>
      <c r="O40" s="36">
        <f>январь!L40+февраль!L40+март!L40+апрель!L40+май!L40+июнь!L40+июль!L40+август!L40+сентябрь!L40+октябрь!L40+ноябрь!L40+декабрь!L40</f>
        <v>0</v>
      </c>
      <c r="P40" s="36">
        <f>январь!M40+февраль!M40+март!M40+апрель!M40+май!M40+июнь!M40+июль!M40+август!M40+сентябрь!M40+октябрь!M40+ноябрь!M40+декабрь!M40</f>
        <v>0</v>
      </c>
      <c r="Q40" s="36">
        <f>январь!N40+февраль!N40+март!N40+апрель!N40+май!N40+июнь!N40+июль!N40+август!N40+сентябрь!N40+октябрь!N40+ноябрь!N40+декабрь!N40</f>
        <v>0</v>
      </c>
      <c r="R40" s="29">
        <f>январь!O40+февраль!O40+март!O40+апрель!O40+май!O40+июнь!O40+июль!O40+август!O40+сентябрь!O40+октябрь!O40+ноябрь!O40+декабрь!O40</f>
        <v>0</v>
      </c>
      <c r="S40" s="36">
        <f>январь!P40+февраль!P40+март!P40+апрель!P40+май!P40+июнь!P40+июль!P40+август!P40+сентябрь!P40+октябрь!P40+ноябрь!P40+декабрь!P40</f>
        <v>0</v>
      </c>
      <c r="T40" s="29">
        <f>январь!Q40+февраль!Q40+март!Q40+апрель!Q40+май!Q40+июнь!Q40+июль!Q40+август!Q40+сентябрь!Q40+октябрь!Q40+ноябрь!Q40+декабрь!Q40</f>
        <v>0</v>
      </c>
      <c r="U40" s="36">
        <f>январь!R40+февраль!R40+март!R40+апрель!R40+май!R40+июнь!R40+июль!R40+август!R40+сентябрь!R40+октябрь!R40+ноябрь!R40+декабрь!R40</f>
        <v>0</v>
      </c>
      <c r="V40" s="36">
        <f>январь!S40+февраль!S40+март!S40+апрель!S40+май!S40+июнь!S40+июль!S40+август!S40+сентябрь!S40+октябрь!S40+ноябрь!S40+декабрь!S40</f>
        <v>0</v>
      </c>
      <c r="W40" s="36">
        <f>январь!T40+февраль!T40+март!T40+апрель!T40+май!T40+июнь!T40+июль!T40+август!T40+сентябрь!T40+октябрь!T40+ноябрь!T40+декабрь!T40</f>
        <v>0</v>
      </c>
      <c r="X40" s="36">
        <f>январь!U40+февраль!U40+март!U40+апрель!U40+май!U40+июнь!U40+июль!U40+август!U40+сентябрь!U40+октябрь!U40+ноябрь!U40+декабрь!U40</f>
        <v>0</v>
      </c>
      <c r="Y40" s="36">
        <f>январь!V40+февраль!V40+март!V40+апрель!V40+май!V40+июнь!V40+июль!V40+август!V40+сентябрь!V40+октябрь!V40+ноябрь!V40+декабрь!V40</f>
        <v>0</v>
      </c>
      <c r="Z40" s="36">
        <f>январь!W40+февраль!W40+март!W40+апрель!W40+май!W40+июнь!W40+июль!W40+август!W40+сентябрь!W40+октябрь!W40+ноябрь!W40+декабрь!W40</f>
        <v>0</v>
      </c>
      <c r="AA40" s="36">
        <f>январь!X40+февраль!X40+март!X40+апрель!X40+май!X40+июнь!X40+июль!X40+август!X40+сентябрь!X40+октябрь!X40+ноябрь!X40+декабрь!X40</f>
        <v>0</v>
      </c>
      <c r="AB40" s="29">
        <f>январь!Y40+февраль!Y40+март!Y40+апрель!Y40+май!Y40+июнь!Y40+июль!Y40+август!Y40+сентябрь!Y40+октябрь!Y40+ноябрь!Y40+декабрь!Y40</f>
        <v>0</v>
      </c>
      <c r="AC40" s="36">
        <f>январь!Z40+февраль!Z40+март!Z40+апрель!Z40+май!Z40+июнь!Z40+июль!Z40+август!Z40+сентябрь!Z40+октябрь!Z40+ноябрь!Z40+декабрь!Z40</f>
        <v>0</v>
      </c>
      <c r="AD40" s="66" t="str">
        <f>CONCATENATE(январь!AA40,$BZ$1,февраль!AA40,$BZ$1,март!AA40,$BZ$1,апрель!AA40,$BZ$1,май!AA40,$BZ$1,июнь!AA40,$BZ$1,июль!AA40,$BZ$1,август!AA40,$BZ$1,сентябрь!AA40,$BZ$1,октябрь!AA40,$BZ$1,ноябрь!AA40,$BZ$1,декабрь!AA40)</f>
        <v xml:space="preserve">           </v>
      </c>
      <c r="AE40" s="36">
        <f>январь!AB40+февраль!AB40+март!AB40+апрель!AB40+май!AB40+июнь!AB40+июль!AB40+август!AB40+сентябрь!AB40+октябрь!AB40+ноябрь!AB40+декабрь!AB40</f>
        <v>0</v>
      </c>
      <c r="AF40" s="36">
        <f>январь!AC40+февраль!AC40+март!AC40+апрель!AC40+май!AC40+июнь!AC40+июль!AC40+август!AC40+сентябрь!AC40+октябрь!AC40+ноябрь!AC40+декабрь!AC40</f>
        <v>0</v>
      </c>
      <c r="AG40" s="36">
        <f>январь!AD40+февраль!AD40+март!AD40+апрель!AD40+май!AD40+июнь!AD40+июль!AD40+август!AD40+сентябрь!AD40+октябрь!AD40+ноябрь!AD40+декабрь!AD40</f>
        <v>0</v>
      </c>
      <c r="AH40" s="36">
        <f>январь!AE40+февраль!AE40+март!AE40+апрель!AE40+май!AE40+июнь!AE40+июль!AE40+август!AE40+сентябрь!AE40+октябрь!AE40+ноябрь!AE40+декабрь!AE40</f>
        <v>0</v>
      </c>
      <c r="AI40" s="36">
        <f>январь!AF40+февраль!AF40+март!AF40+апрель!AF40+май!AF40+июнь!AF40+июль!AF40+август!AF40+сентябрь!AF40+октябрь!AF40+ноябрь!AF40+декабрь!AF40</f>
        <v>0</v>
      </c>
      <c r="AJ40" s="36">
        <f>январь!AG40+февраль!AG40+март!AG40+апрель!AG40+май!AG40+июнь!AG40+июль!AG40+август!AG40+сентябрь!AG40+октябрь!AG40+ноябрь!AG40+декабрь!AG40</f>
        <v>0</v>
      </c>
      <c r="AK40" s="29">
        <f>январь!AH40+февраль!AH40+март!AH40+апрель!AH40+май!AH40+июнь!AH40+июль!AH40+август!AH40+сентябрь!AH40+октябрь!AH40+ноябрь!AH40+декабрь!AH40</f>
        <v>0</v>
      </c>
      <c r="AL40" s="36">
        <f>январь!AI40+февраль!AI40+март!AI40+апрель!AI40+май!AI40+июнь!AI40+июль!AI40+август!AI40+сентябрь!AI40+октябрь!AI40+ноябрь!AI40+декабрь!AI40</f>
        <v>0</v>
      </c>
      <c r="AM40" s="29">
        <f>январь!AJ40+февраль!AJ40+март!AJ40+апрель!AJ40+май!AJ40+июнь!AJ40+июль!AJ40+август!AJ40+сентябрь!AJ40+октябрь!AJ40+ноябрь!AJ40+декабрь!AJ40</f>
        <v>0</v>
      </c>
      <c r="AN40" s="36">
        <f>январь!AK40+февраль!AK40+март!AK40+апрель!AK40+май!AK40+июнь!AK40+июль!AK40+август!AK40+сентябрь!AK40+октябрь!AK40+ноябрь!AK40+декабрь!AK40</f>
        <v>0</v>
      </c>
      <c r="AO40" s="36">
        <f>январь!AL40+февраль!AL40+март!AL40+апрель!AL40+май!AL40+июнь!AL40+июль!AL40+август!AL40+сентябрь!AL40+октябрь!AL40+ноябрь!AL40+декабрь!AL40</f>
        <v>0</v>
      </c>
      <c r="AP40" s="36">
        <f>январь!AM40+февраль!AM40+март!AM40+апрель!AM40+май!AM40+июнь!AM40+июль!AM40+август!AM40+сентябрь!AM40+октябрь!AM40+ноябрь!AM40+декабрь!AM40</f>
        <v>0</v>
      </c>
      <c r="AQ40" s="29">
        <f>январь!AN40+февраль!AN40+март!AN40+апрель!AN40+май!AN40+июнь!AN40+июль!AN40+август!AN40+сентябрь!AN40+октябрь!AN40+ноябрь!AN40+декабрь!AN40</f>
        <v>0</v>
      </c>
      <c r="AR40" s="36">
        <f>январь!AO40+февраль!AO40+март!AO40+апрель!AO40+май!AO40+июнь!AO40+июль!AO40+август!AO40+сентябрь!AO40+октябрь!AO40+ноябрь!AO40+декабрь!AO40</f>
        <v>0</v>
      </c>
      <c r="AS40" s="29">
        <f>январь!AP40+февраль!AP40+март!AP40+апрель!AP40+май!AP40+июнь!AP40+июль!AP40+август!AP40+сентябрь!AP40+октябрь!AP40+ноябрь!AP40+декабрь!AP40</f>
        <v>0</v>
      </c>
      <c r="AT40" s="36">
        <f>январь!AQ40+февраль!AQ40+март!AQ40+апрель!AQ40+май!AQ40+июнь!AQ40+июль!AQ40+август!AQ40+сентябрь!AQ40+октябрь!AQ40+ноябрь!AQ40+декабрь!AQ40</f>
        <v>0</v>
      </c>
      <c r="AU40" s="29">
        <f>январь!AR40+февраль!AR40+март!AR40+апрель!AR40+май!AR40+июнь!AR40+июль!AR40+август!AR40+сентябрь!AR40+октябрь!AR40+ноябрь!AR40+декабрь!AR40</f>
        <v>0</v>
      </c>
      <c r="AV40" s="36">
        <f>январь!AS40+февраль!AS40+март!AS40+апрель!AS40+май!AS40+июнь!AS40+июль!AS40+август!AS40+сентябрь!AS40+октябрь!AS40+ноябрь!AS40+декабрь!AS40</f>
        <v>0</v>
      </c>
      <c r="AW40" s="36">
        <f>январь!AT40+февраль!AT40+март!AT40+апрель!AT40+май!AT40+июнь!AT40+июль!AT40+август!AT40+сентябрь!AT40+октябрь!AT40+ноябрь!AT40+декабрь!AT40</f>
        <v>0</v>
      </c>
      <c r="AX40" s="36">
        <f>январь!AU40+февраль!AU40+март!AU40+апрель!AU40+май!AU40+июнь!AU40+июль!AU40+август!AU40+сентябрь!AU40+октябрь!AU40+ноябрь!AU40+декабрь!AU40</f>
        <v>0</v>
      </c>
      <c r="AY40" s="29">
        <f>январь!AV40+февраль!AV40+март!AV40+апрель!AV40+май!AV40+июнь!AV40+июль!AV40+август!AV40+сентябрь!AV40+октябрь!AV40+ноябрь!AV40+декабрь!AV40</f>
        <v>0</v>
      </c>
      <c r="AZ40" s="36">
        <f>январь!AW40+февраль!AW40+март!AW40+апрель!AW40+май!AW40+июнь!AW40+июль!AW40+август!AW40+сентябрь!AW40+октябрь!AW40+ноябрь!AW40+декабрь!AW40</f>
        <v>0</v>
      </c>
      <c r="BA40" s="36">
        <f>январь!AX40+февраль!AX40+март!AX40+апрель!AX40+май!AX40+июнь!AX40+июль!AX40+август!AX40+сентябрь!AX40+октябрь!AX40+ноябрь!AX40+декабрь!AX40</f>
        <v>0</v>
      </c>
      <c r="BB40" s="36">
        <f>январь!AY40+февраль!AY40+март!AY40+апрель!AY40+май!AY40+июнь!AY40+июль!AY40+август!AY40+сентябрь!AY40+октябрь!AY40+ноябрь!AY40+декабрь!AY40</f>
        <v>0</v>
      </c>
      <c r="BC40" s="29">
        <f>январь!AZ40+февраль!AZ40+март!AZ40+апрель!AZ40+май!AZ40+июнь!AZ40+июль!AZ40+август!AZ40+сентябрь!AZ40+октябрь!AZ40+ноябрь!AZ40+декабрь!AZ40</f>
        <v>0</v>
      </c>
      <c r="BD40" s="36">
        <f>январь!BA40+февраль!BA40+март!BA40+апрель!BA40+май!BA40+июнь!BA40+июль!BA40+август!BA40+сентябрь!BA40+октябрь!BA40+ноябрь!BA40+декабрь!BA40</f>
        <v>0</v>
      </c>
      <c r="BE40" s="36">
        <f>январь!BB40+февраль!BB40+март!BB40+апрель!BB40+май!BB40+июнь!BB40+июль!BB40+август!BB40+сентябрь!BB40+октябрь!BB40+ноябрь!BB40+декабрь!BB40</f>
        <v>0</v>
      </c>
      <c r="BF40" s="36">
        <f>январь!BC40+февраль!BC40+март!BC40+апрель!BC40+май!BC40+июнь!BC40+июль!BC40+август!BC40+сентябрь!BC40+октябрь!BC40+ноябрь!BC40+декабрь!BC40</f>
        <v>0</v>
      </c>
      <c r="BG40" s="36">
        <f>январь!BD40+февраль!BD40+март!BD40+апрель!BD40+май!BD40+июнь!BD40+июль!BD40+август!BD40+сентябрь!BD40+октябрь!BD40+ноябрь!BD40+декабрь!BD40</f>
        <v>0</v>
      </c>
      <c r="BH40" s="36">
        <f>январь!BE40+февраль!BE40+март!BE40+апрель!BE40+май!BE40+июнь!BE40+июль!BE40+август!BE40+сентябрь!BE40+октябрь!BE40+ноябрь!BE40+декабрь!BE40</f>
        <v>0</v>
      </c>
      <c r="BI40" s="36">
        <f>январь!BF40+февраль!BF40+март!BF40+апрель!BF40+май!BF40+июнь!BF40+июль!BF40+август!BF40+сентябрь!BF40+октябрь!BF40+ноябрь!BF40+декабрь!BF40</f>
        <v>0</v>
      </c>
      <c r="BJ40" s="36">
        <f>январь!BG40+февраль!BG40+март!BG40+апрель!BG40+май!BG40+июнь!BG40+июль!BG40+август!BG40+сентябрь!BG40+октябрь!BG40+ноябрь!BG40+декабрь!BG40</f>
        <v>0</v>
      </c>
      <c r="BK40" s="36">
        <f>январь!BH40+февраль!BH40+март!BH40+апрель!BH40+май!BH40+июнь!BH40+июль!BH40+август!BH40+сентябрь!BH40+октябрь!BH40+ноябрь!BH40+декабрь!BH40</f>
        <v>0</v>
      </c>
      <c r="BL40" s="36">
        <f>январь!BI40+февраль!BI40+март!BI40+апрель!BI40+май!BI40+июнь!BI40+июль!BI40+август!BI40+сентябрь!BI40+октябрь!BI40+ноябрь!BI40+декабрь!BI40</f>
        <v>0</v>
      </c>
      <c r="BM40" s="29">
        <f>январь!BJ40+февраль!BJ40+март!BJ40+апрель!BJ40+май!BJ40+июнь!BJ40+июль!BJ40+август!BJ40+сентябрь!BJ40+октябрь!BJ40+ноябрь!BJ40+декабрь!BJ40</f>
        <v>0</v>
      </c>
      <c r="BN40" s="36">
        <f>январь!BK40+февраль!BK40+март!BK40+апрель!BK40+май!BK40+июнь!BK40+июль!BK40+август!BK40+сентябрь!BK40+октябрь!BK40+ноябрь!BK40+декабрь!BK40</f>
        <v>0</v>
      </c>
      <c r="BO40" s="29">
        <f>январь!BL40+февраль!BL40+март!BL40+апрель!BL40+май!BL40+июнь!BL40+июль!BL40+август!BL40+сентябрь!BL40+октябрь!BL40+ноябрь!BL40+декабрь!BL40</f>
        <v>0</v>
      </c>
      <c r="BP40" s="36">
        <f>январь!BM40+февраль!BM40+март!BM40+апрель!BM40+май!BM40+июнь!BM40+июль!BM40+август!BM40+сентябрь!BM40+октябрь!BM40+ноябрь!BM40+декабрь!BM40</f>
        <v>0</v>
      </c>
      <c r="BQ40" s="36">
        <f>январь!BN40+февраль!BN40+март!BN40+апрель!BN40+май!BN40+июнь!BN40+июль!BN40+август!BN40+сентябрь!BN40+октябрь!BN40+ноябрь!BN40+декабрь!BN40</f>
        <v>0</v>
      </c>
      <c r="BR40" s="36">
        <f>январь!BO40+февраль!BO40+март!BO40+апрель!BO40+май!BO40+июнь!BO40+июль!BO40+август!BO40+сентябрь!BO40+октябрь!BO40+ноябрь!BO40+декабрь!BO40</f>
        <v>0</v>
      </c>
      <c r="BS40" s="29">
        <f>январь!BP40+февраль!BP40+март!BP40+апрель!BP40+май!BP40+июнь!BP40+июль!BP40+август!BP40+сентябрь!BP40+октябрь!BP40+ноябрь!BP40+декабрь!BP40</f>
        <v>0</v>
      </c>
      <c r="BT40" s="36">
        <f>январь!BQ40+февраль!BQ40+март!BQ40+апрель!BQ40+май!BQ40+июнь!BQ40+июль!BQ40+август!BQ40+сентябрь!BQ40+октябрь!BQ40+ноябрь!BQ40+декабрь!BQ40</f>
        <v>0</v>
      </c>
      <c r="BU40" s="29">
        <f>январь!BR40+февраль!BR40+март!BR40+апрель!BR40+май!BR40+июнь!BR40+июль!BR40+август!BR40+сентябрь!BR40+октябрь!BR40+ноябрь!BR40+декабрь!BR40</f>
        <v>0</v>
      </c>
      <c r="BV40" s="36">
        <f>январь!BS40+февраль!BS40+март!BS40+апрель!BS40+май!BS40+июнь!BS40+июль!BS40+август!BS40+сентябрь!BS40+октябрь!BS40+ноябрь!BS40+декабрь!BS40</f>
        <v>0</v>
      </c>
      <c r="BW40" s="36">
        <f>январь!BT40+февраль!BT40+март!BT40+апрель!BT40+май!BT40+июнь!BT40+июль!BT40+август!BT40+сентябрь!BT40+октябрь!BT40+ноябрь!BT40+декабрь!BT40</f>
        <v>0</v>
      </c>
      <c r="BX40" s="36">
        <f>январь!BU40+февраль!BU40+март!BU40+апрель!BU40+май!BU40+июнь!BU40+июль!BU40+август!BU40+сентябрь!BU40+октябрь!BU40+ноябрь!BU40+декабрь!BU40</f>
        <v>0</v>
      </c>
      <c r="BY40" s="36">
        <f>январь!BV40+февраль!BV40+март!BV40+апрель!BV40+май!BV40+июнь!BV40+июль!BV40+август!BV40+сентябрь!BV40+октябрь!BV40+ноябрь!BV40+декабрь!BV40</f>
        <v>0</v>
      </c>
      <c r="BZ40" s="77">
        <v>2</v>
      </c>
    </row>
    <row r="41" spans="1:78" x14ac:dyDescent="0.25">
      <c r="A41" s="16">
        <v>39</v>
      </c>
      <c r="B41" s="16">
        <v>2</v>
      </c>
      <c r="C41" s="37" t="s">
        <v>505</v>
      </c>
      <c r="D41" s="51">
        <v>102.12606361352657</v>
      </c>
      <c r="E41" s="25">
        <v>152.82035200000001</v>
      </c>
      <c r="F41" s="26">
        <f t="shared" si="0"/>
        <v>254.9464156135266</v>
      </c>
      <c r="G41" s="26">
        <f t="shared" si="1"/>
        <v>102.12606361352657</v>
      </c>
      <c r="H41" s="26">
        <f t="shared" si="2"/>
        <v>0</v>
      </c>
      <c r="I41" s="36">
        <f>январь!F41+февраль!F41+март!F41+апрель!F41+май!F41+июнь!F41+июль!F41+август!F41+сентябрь!F41+октябрь!F41+ноябрь!F41+декабрь!F41</f>
        <v>0</v>
      </c>
      <c r="J41" s="36">
        <f>январь!G41+февраль!G41+март!G41+апрель!G41+май!G41+июнь!G41+июль!G41+август!G41+сентябрь!G41+октябрь!G41+ноябрь!G41+декабрь!G41</f>
        <v>0</v>
      </c>
      <c r="K41" s="36">
        <f>январь!H41+февраль!H41+март!H41+апрель!H41+май!H41+июнь!H41+июль!H41+август!H41+сентябрь!H41+октябрь!H41+ноябрь!H41+декабрь!H41</f>
        <v>0</v>
      </c>
      <c r="L41" s="27">
        <f>январь!I41+февраль!I41+март!I41+апрель!I41+май!I41+июнь!I41+июль!I41+август!I41+сентябрь!I41+октябрь!I41+ноябрь!I41+декабрь!I41</f>
        <v>0</v>
      </c>
      <c r="M41" s="36">
        <f>январь!J41+февраль!J41+март!J41+апрель!J41+май!J41+июнь!J41+июль!J41+август!J41+сентябрь!J41+октябрь!J41+ноябрь!J41+декабрь!J41</f>
        <v>0</v>
      </c>
      <c r="N41" s="36">
        <f>январь!K41+февраль!K41+март!K41+апрель!K41+май!K41+июнь!K41+июль!K41+август!K41+сентябрь!K41+октябрь!K41+ноябрь!K41+декабрь!K41</f>
        <v>0</v>
      </c>
      <c r="O41" s="36">
        <f>январь!L41+февраль!L41+март!L41+апрель!L41+май!L41+июнь!L41+июль!L41+август!L41+сентябрь!L41+октябрь!L41+ноябрь!L41+декабрь!L41</f>
        <v>0</v>
      </c>
      <c r="P41" s="36">
        <f>январь!M41+февраль!M41+март!M41+апрель!M41+май!M41+июнь!M41+июль!M41+август!M41+сентябрь!M41+октябрь!M41+ноябрь!M41+декабрь!M41</f>
        <v>0</v>
      </c>
      <c r="Q41" s="36">
        <f>январь!N41+февраль!N41+март!N41+апрель!N41+май!N41+июнь!N41+июль!N41+август!N41+сентябрь!N41+октябрь!N41+ноябрь!N41+декабрь!N41</f>
        <v>0</v>
      </c>
      <c r="R41" s="29">
        <f>январь!O41+февраль!O41+март!O41+апрель!O41+май!O41+июнь!O41+июль!O41+август!O41+сентябрь!O41+октябрь!O41+ноябрь!O41+декабрь!O41</f>
        <v>0</v>
      </c>
      <c r="S41" s="36">
        <f>январь!P41+февраль!P41+март!P41+апрель!P41+май!P41+июнь!P41+июль!P41+август!P41+сентябрь!P41+октябрь!P41+ноябрь!P41+декабрь!P41</f>
        <v>0</v>
      </c>
      <c r="T41" s="29">
        <f>январь!Q41+февраль!Q41+март!Q41+апрель!Q41+май!Q41+июнь!Q41+июль!Q41+август!Q41+сентябрь!Q41+октябрь!Q41+ноябрь!Q41+декабрь!Q41</f>
        <v>0</v>
      </c>
      <c r="U41" s="36">
        <f>январь!R41+февраль!R41+март!R41+апрель!R41+май!R41+июнь!R41+июль!R41+август!R41+сентябрь!R41+октябрь!R41+ноябрь!R41+декабрь!R41</f>
        <v>0</v>
      </c>
      <c r="V41" s="36">
        <f>январь!S41+февраль!S41+март!S41+апрель!S41+май!S41+июнь!S41+июль!S41+август!S41+сентябрь!S41+октябрь!S41+ноябрь!S41+декабрь!S41</f>
        <v>0</v>
      </c>
      <c r="W41" s="36">
        <f>январь!T41+февраль!T41+март!T41+апрель!T41+май!T41+июнь!T41+июль!T41+август!T41+сентябрь!T41+октябрь!T41+ноябрь!T41+декабрь!T41</f>
        <v>0</v>
      </c>
      <c r="X41" s="36">
        <f>январь!U41+февраль!U41+март!U41+апрель!U41+май!U41+июнь!U41+июль!U41+август!U41+сентябрь!U41+октябрь!U41+ноябрь!U41+декабрь!U41</f>
        <v>0</v>
      </c>
      <c r="Y41" s="36">
        <f>январь!V41+февраль!V41+март!V41+апрель!V41+май!V41+июнь!V41+июль!V41+август!V41+сентябрь!V41+октябрь!V41+ноябрь!V41+декабрь!V41</f>
        <v>0</v>
      </c>
      <c r="Z41" s="36">
        <f>январь!W41+февраль!W41+март!W41+апрель!W41+май!W41+июнь!W41+июль!W41+август!W41+сентябрь!W41+октябрь!W41+ноябрь!W41+декабрь!W41</f>
        <v>0</v>
      </c>
      <c r="AA41" s="36">
        <f>январь!X41+февраль!X41+март!X41+апрель!X41+май!X41+июнь!X41+июль!X41+август!X41+сентябрь!X41+октябрь!X41+ноябрь!X41+декабрь!X41</f>
        <v>0</v>
      </c>
      <c r="AB41" s="29">
        <f>январь!Y41+февраль!Y41+март!Y41+апрель!Y41+май!Y41+июнь!Y41+июль!Y41+август!Y41+сентябрь!Y41+октябрь!Y41+ноябрь!Y41+декабрь!Y41</f>
        <v>0</v>
      </c>
      <c r="AC41" s="36">
        <f>январь!Z41+февраль!Z41+март!Z41+апрель!Z41+май!Z41+июнь!Z41+июль!Z41+август!Z41+сентябрь!Z41+октябрь!Z41+ноябрь!Z41+декабрь!Z41</f>
        <v>0</v>
      </c>
      <c r="AD41" s="66" t="str">
        <f>CONCATENATE(январь!AA41,$BZ$1,февраль!AA41,$BZ$1,март!AA41,$BZ$1,апрель!AA41,$BZ$1,май!AA41,$BZ$1,июнь!AA41,$BZ$1,июль!AA41,$BZ$1,август!AA41,$BZ$1,сентябрь!AA41,$BZ$1,октябрь!AA41,$BZ$1,ноябрь!AA41,$BZ$1,декабрь!AA41)</f>
        <v xml:space="preserve">           </v>
      </c>
      <c r="AE41" s="36">
        <f>январь!AB41+февраль!AB41+март!AB41+апрель!AB41+май!AB41+июнь!AB41+июль!AB41+август!AB41+сентябрь!AB41+октябрь!AB41+ноябрь!AB41+декабрь!AB41</f>
        <v>0</v>
      </c>
      <c r="AF41" s="36">
        <f>январь!AC41+февраль!AC41+март!AC41+апрель!AC41+май!AC41+июнь!AC41+июль!AC41+август!AC41+сентябрь!AC41+октябрь!AC41+ноябрь!AC41+декабрь!AC41</f>
        <v>0</v>
      </c>
      <c r="AG41" s="36">
        <f>январь!AD41+февраль!AD41+март!AD41+апрель!AD41+май!AD41+июнь!AD41+июль!AD41+август!AD41+сентябрь!AD41+октябрь!AD41+ноябрь!AD41+декабрь!AD41</f>
        <v>0</v>
      </c>
      <c r="AH41" s="36">
        <f>январь!AE41+февраль!AE41+март!AE41+апрель!AE41+май!AE41+июнь!AE41+июль!AE41+август!AE41+сентябрь!AE41+октябрь!AE41+ноябрь!AE41+декабрь!AE41</f>
        <v>0</v>
      </c>
      <c r="AI41" s="36">
        <f>январь!AF41+февраль!AF41+март!AF41+апрель!AF41+май!AF41+июнь!AF41+июль!AF41+август!AF41+сентябрь!AF41+октябрь!AF41+ноябрь!AF41+декабрь!AF41</f>
        <v>0</v>
      </c>
      <c r="AJ41" s="36">
        <f>январь!AG41+февраль!AG41+март!AG41+апрель!AG41+май!AG41+июнь!AG41+июль!AG41+август!AG41+сентябрь!AG41+октябрь!AG41+ноябрь!AG41+декабрь!AG41</f>
        <v>0</v>
      </c>
      <c r="AK41" s="29">
        <f>январь!AH41+февраль!AH41+март!AH41+апрель!AH41+май!AH41+июнь!AH41+июль!AH41+август!AH41+сентябрь!AH41+октябрь!AH41+ноябрь!AH41+декабрь!AH41</f>
        <v>0</v>
      </c>
      <c r="AL41" s="36">
        <f>январь!AI41+февраль!AI41+март!AI41+апрель!AI41+май!AI41+июнь!AI41+июль!AI41+август!AI41+сентябрь!AI41+октябрь!AI41+ноябрь!AI41+декабрь!AI41</f>
        <v>0</v>
      </c>
      <c r="AM41" s="29">
        <f>январь!AJ41+февраль!AJ41+март!AJ41+апрель!AJ41+май!AJ41+июнь!AJ41+июль!AJ41+август!AJ41+сентябрь!AJ41+октябрь!AJ41+ноябрь!AJ41+декабрь!AJ41</f>
        <v>0</v>
      </c>
      <c r="AN41" s="36">
        <f>январь!AK41+февраль!AK41+март!AK41+апрель!AK41+май!AK41+июнь!AK41+июль!AK41+август!AK41+сентябрь!AK41+октябрь!AK41+ноябрь!AK41+декабрь!AK41</f>
        <v>0</v>
      </c>
      <c r="AO41" s="36">
        <f>январь!AL41+февраль!AL41+март!AL41+апрель!AL41+май!AL41+июнь!AL41+июль!AL41+август!AL41+сентябрь!AL41+октябрь!AL41+ноябрь!AL41+декабрь!AL41</f>
        <v>0</v>
      </c>
      <c r="AP41" s="36">
        <f>январь!AM41+февраль!AM41+март!AM41+апрель!AM41+май!AM41+июнь!AM41+июль!AM41+август!AM41+сентябрь!AM41+октябрь!AM41+ноябрь!AM41+декабрь!AM41</f>
        <v>0</v>
      </c>
      <c r="AQ41" s="29">
        <f>январь!AN41+февраль!AN41+март!AN41+апрель!AN41+май!AN41+июнь!AN41+июль!AN41+август!AN41+сентябрь!AN41+октябрь!AN41+ноябрь!AN41+декабрь!AN41</f>
        <v>0</v>
      </c>
      <c r="AR41" s="36">
        <f>январь!AO41+февраль!AO41+март!AO41+апрель!AO41+май!AO41+июнь!AO41+июль!AO41+август!AO41+сентябрь!AO41+октябрь!AO41+ноябрь!AO41+декабрь!AO41</f>
        <v>0</v>
      </c>
      <c r="AS41" s="29">
        <f>январь!AP41+февраль!AP41+март!AP41+апрель!AP41+май!AP41+июнь!AP41+июль!AP41+август!AP41+сентябрь!AP41+октябрь!AP41+ноябрь!AP41+декабрь!AP41</f>
        <v>0</v>
      </c>
      <c r="AT41" s="36">
        <f>январь!AQ41+февраль!AQ41+март!AQ41+апрель!AQ41+май!AQ41+июнь!AQ41+июль!AQ41+август!AQ41+сентябрь!AQ41+октябрь!AQ41+ноябрь!AQ41+декабрь!AQ41</f>
        <v>0</v>
      </c>
      <c r="AU41" s="29">
        <f>январь!AR41+февраль!AR41+март!AR41+апрель!AR41+май!AR41+июнь!AR41+июль!AR41+август!AR41+сентябрь!AR41+октябрь!AR41+ноябрь!AR41+декабрь!AR41</f>
        <v>0</v>
      </c>
      <c r="AV41" s="36">
        <f>январь!AS41+февраль!AS41+март!AS41+апрель!AS41+май!AS41+июнь!AS41+июль!AS41+август!AS41+сентябрь!AS41+октябрь!AS41+ноябрь!AS41+декабрь!AS41</f>
        <v>0</v>
      </c>
      <c r="AW41" s="36">
        <f>январь!AT41+февраль!AT41+март!AT41+апрель!AT41+май!AT41+июнь!AT41+июль!AT41+август!AT41+сентябрь!AT41+октябрь!AT41+ноябрь!AT41+декабрь!AT41</f>
        <v>0</v>
      </c>
      <c r="AX41" s="36">
        <f>январь!AU41+февраль!AU41+март!AU41+апрель!AU41+май!AU41+июнь!AU41+июль!AU41+август!AU41+сентябрь!AU41+октябрь!AU41+ноябрь!AU41+декабрь!AU41</f>
        <v>0</v>
      </c>
      <c r="AY41" s="29">
        <f>январь!AV41+февраль!AV41+март!AV41+апрель!AV41+май!AV41+июнь!AV41+июль!AV41+август!AV41+сентябрь!AV41+октябрь!AV41+ноябрь!AV41+декабрь!AV41</f>
        <v>0</v>
      </c>
      <c r="AZ41" s="36">
        <f>январь!AW41+февраль!AW41+март!AW41+апрель!AW41+май!AW41+июнь!AW41+июль!AW41+август!AW41+сентябрь!AW41+октябрь!AW41+ноябрь!AW41+декабрь!AW41</f>
        <v>0</v>
      </c>
      <c r="BA41" s="36">
        <f>январь!AX41+февраль!AX41+март!AX41+апрель!AX41+май!AX41+июнь!AX41+июль!AX41+август!AX41+сентябрь!AX41+октябрь!AX41+ноябрь!AX41+декабрь!AX41</f>
        <v>0</v>
      </c>
      <c r="BB41" s="36">
        <f>январь!AY41+февраль!AY41+март!AY41+апрель!AY41+май!AY41+июнь!AY41+июль!AY41+август!AY41+сентябрь!AY41+октябрь!AY41+ноябрь!AY41+декабрь!AY41</f>
        <v>0</v>
      </c>
      <c r="BC41" s="29">
        <f>январь!AZ41+февраль!AZ41+март!AZ41+апрель!AZ41+май!AZ41+июнь!AZ41+июль!AZ41+август!AZ41+сентябрь!AZ41+октябрь!AZ41+ноябрь!AZ41+декабрь!AZ41</f>
        <v>0</v>
      </c>
      <c r="BD41" s="36">
        <f>январь!BA41+февраль!BA41+март!BA41+апрель!BA41+май!BA41+июнь!BA41+июль!BA41+август!BA41+сентябрь!BA41+октябрь!BA41+ноябрь!BA41+декабрь!BA41</f>
        <v>0</v>
      </c>
      <c r="BE41" s="36">
        <f>январь!BB41+февраль!BB41+март!BB41+апрель!BB41+май!BB41+июнь!BB41+июль!BB41+август!BB41+сентябрь!BB41+октябрь!BB41+ноябрь!BB41+декабрь!BB41</f>
        <v>0</v>
      </c>
      <c r="BF41" s="36">
        <f>январь!BC41+февраль!BC41+март!BC41+апрель!BC41+май!BC41+июнь!BC41+июль!BC41+август!BC41+сентябрь!BC41+октябрь!BC41+ноябрь!BC41+декабрь!BC41</f>
        <v>0</v>
      </c>
      <c r="BG41" s="36">
        <f>январь!BD41+февраль!BD41+март!BD41+апрель!BD41+май!BD41+июнь!BD41+июль!BD41+август!BD41+сентябрь!BD41+октябрь!BD41+ноябрь!BD41+декабрь!BD41</f>
        <v>0</v>
      </c>
      <c r="BH41" s="36">
        <f>январь!BE41+февраль!BE41+март!BE41+апрель!BE41+май!BE41+июнь!BE41+июль!BE41+август!BE41+сентябрь!BE41+октябрь!BE41+ноябрь!BE41+декабрь!BE41</f>
        <v>0</v>
      </c>
      <c r="BI41" s="36">
        <f>январь!BF41+февраль!BF41+март!BF41+апрель!BF41+май!BF41+июнь!BF41+июль!BF41+август!BF41+сентябрь!BF41+октябрь!BF41+ноябрь!BF41+декабрь!BF41</f>
        <v>0</v>
      </c>
      <c r="BJ41" s="36">
        <f>январь!BG41+февраль!BG41+март!BG41+апрель!BG41+май!BG41+июнь!BG41+июль!BG41+август!BG41+сентябрь!BG41+октябрь!BG41+ноябрь!BG41+декабрь!BG41</f>
        <v>0</v>
      </c>
      <c r="BK41" s="36">
        <f>январь!BH41+февраль!BH41+март!BH41+апрель!BH41+май!BH41+июнь!BH41+июль!BH41+август!BH41+сентябрь!BH41+октябрь!BH41+ноябрь!BH41+декабрь!BH41</f>
        <v>0</v>
      </c>
      <c r="BL41" s="36">
        <f>январь!BI41+февраль!BI41+март!BI41+апрель!BI41+май!BI41+июнь!BI41+июль!BI41+август!BI41+сентябрь!BI41+октябрь!BI41+ноябрь!BI41+декабрь!BI41</f>
        <v>0</v>
      </c>
      <c r="BM41" s="29">
        <f>январь!BJ41+февраль!BJ41+март!BJ41+апрель!BJ41+май!BJ41+июнь!BJ41+июль!BJ41+август!BJ41+сентябрь!BJ41+октябрь!BJ41+ноябрь!BJ41+декабрь!BJ41</f>
        <v>0</v>
      </c>
      <c r="BN41" s="36">
        <f>январь!BK41+февраль!BK41+март!BK41+апрель!BK41+май!BK41+июнь!BK41+июль!BK41+август!BK41+сентябрь!BK41+октябрь!BK41+ноябрь!BK41+декабрь!BK41</f>
        <v>0</v>
      </c>
      <c r="BO41" s="29">
        <f>январь!BL41+февраль!BL41+март!BL41+апрель!BL41+май!BL41+июнь!BL41+июль!BL41+август!BL41+сентябрь!BL41+октябрь!BL41+ноябрь!BL41+декабрь!BL41</f>
        <v>0</v>
      </c>
      <c r="BP41" s="36">
        <f>январь!BM41+февраль!BM41+март!BM41+апрель!BM41+май!BM41+июнь!BM41+июль!BM41+август!BM41+сентябрь!BM41+октябрь!BM41+ноябрь!BM41+декабрь!BM41</f>
        <v>0</v>
      </c>
      <c r="BQ41" s="36">
        <f>январь!BN41+февраль!BN41+март!BN41+апрель!BN41+май!BN41+июнь!BN41+июль!BN41+август!BN41+сентябрь!BN41+октябрь!BN41+ноябрь!BN41+декабрь!BN41</f>
        <v>0</v>
      </c>
      <c r="BR41" s="36">
        <f>январь!BO41+февраль!BO41+март!BO41+апрель!BO41+май!BO41+июнь!BO41+июль!BO41+август!BO41+сентябрь!BO41+октябрь!BO41+ноябрь!BO41+декабрь!BO41</f>
        <v>0</v>
      </c>
      <c r="BS41" s="29">
        <f>январь!BP41+февраль!BP41+март!BP41+апрель!BP41+май!BP41+июнь!BP41+июль!BP41+август!BP41+сентябрь!BP41+октябрь!BP41+ноябрь!BP41+декабрь!BP41</f>
        <v>0</v>
      </c>
      <c r="BT41" s="36">
        <f>январь!BQ41+февраль!BQ41+март!BQ41+апрель!BQ41+май!BQ41+июнь!BQ41+июль!BQ41+август!BQ41+сентябрь!BQ41+октябрь!BQ41+ноябрь!BQ41+декабрь!BQ41</f>
        <v>0</v>
      </c>
      <c r="BU41" s="29">
        <f>январь!BR41+февраль!BR41+март!BR41+апрель!BR41+май!BR41+июнь!BR41+июль!BR41+август!BR41+сентябрь!BR41+октябрь!BR41+ноябрь!BR41+декабрь!BR41</f>
        <v>0</v>
      </c>
      <c r="BV41" s="36">
        <f>январь!BS41+февраль!BS41+март!BS41+апрель!BS41+май!BS41+июнь!BS41+июль!BS41+август!BS41+сентябрь!BS41+октябрь!BS41+ноябрь!BS41+декабрь!BS41</f>
        <v>0</v>
      </c>
      <c r="BW41" s="36">
        <f>январь!BT41+февраль!BT41+март!BT41+апрель!BT41+май!BT41+июнь!BT41+июль!BT41+август!BT41+сентябрь!BT41+октябрь!BT41+ноябрь!BT41+декабрь!BT41</f>
        <v>0</v>
      </c>
      <c r="BX41" s="36">
        <f>январь!BU41+февраль!BU41+март!BU41+апрель!BU41+май!BU41+июнь!BU41+июль!BU41+август!BU41+сентябрь!BU41+октябрь!BU41+ноябрь!BU41+декабрь!BU41</f>
        <v>0</v>
      </c>
      <c r="BY41" s="36">
        <f>январь!BV41+февраль!BV41+март!BV41+апрель!BV41+май!BV41+июнь!BV41+июль!BV41+август!BV41+сентябрь!BV41+октябрь!BV41+ноябрь!BV41+декабрь!BV41</f>
        <v>0</v>
      </c>
      <c r="BZ41" s="77">
        <v>0</v>
      </c>
    </row>
    <row r="42" spans="1:78" x14ac:dyDescent="0.25">
      <c r="A42" s="16">
        <v>40</v>
      </c>
      <c r="B42" s="16">
        <v>2</v>
      </c>
      <c r="C42" s="37" t="s">
        <v>506</v>
      </c>
      <c r="D42" s="51">
        <v>263.22732595169077</v>
      </c>
      <c r="E42" s="25">
        <v>112.48045999999999</v>
      </c>
      <c r="F42" s="26">
        <f t="shared" si="0"/>
        <v>313.33678595169079</v>
      </c>
      <c r="G42" s="26">
        <f t="shared" si="1"/>
        <v>200.85632595169079</v>
      </c>
      <c r="H42" s="26">
        <f t="shared" si="2"/>
        <v>62.370999999999995</v>
      </c>
      <c r="I42" s="36">
        <f>январь!F42+февраль!F42+март!F42+апрель!F42+май!F42+июнь!F42+июль!F42+август!F42+сентябрь!F42+октябрь!F42+ноябрь!F42+декабрь!F42</f>
        <v>0</v>
      </c>
      <c r="J42" s="36">
        <f>январь!G42+февраль!G42+март!G42+апрель!G42+май!G42+июнь!G42+июль!G42+август!G42+сентябрь!G42+октябрь!G42+ноябрь!G42+декабрь!G42</f>
        <v>0</v>
      </c>
      <c r="K42" s="36">
        <f>январь!H42+февраль!H42+март!H42+апрель!H42+май!H42+июнь!H42+июль!H42+август!H42+сентябрь!H42+октябрь!H42+ноябрь!H42+декабрь!H42</f>
        <v>0</v>
      </c>
      <c r="L42" s="27">
        <f>январь!I42+февраль!I42+март!I42+апрель!I42+май!I42+июнь!I42+июль!I42+август!I42+сентябрь!I42+октябрь!I42+ноябрь!I42+декабрь!I42</f>
        <v>0</v>
      </c>
      <c r="M42" s="36">
        <f>январь!J42+февраль!J42+март!J42+апрель!J42+май!J42+июнь!J42+июль!J42+август!J42+сентябрь!J42+октябрь!J42+ноябрь!J42+декабрь!J42</f>
        <v>0</v>
      </c>
      <c r="N42" s="36">
        <f>январь!K42+февраль!K42+март!K42+апрель!K42+май!K42+июнь!K42+июль!K42+август!K42+сентябрь!K42+октябрь!K42+ноябрь!K42+декабрь!K42</f>
        <v>0</v>
      </c>
      <c r="O42" s="36">
        <f>январь!L42+февраль!L42+март!L42+апрель!L42+май!L42+июнь!L42+июль!L42+август!L42+сентябрь!L42+октябрь!L42+ноябрь!L42+декабрь!L42</f>
        <v>0</v>
      </c>
      <c r="P42" s="36">
        <f>январь!M42+февраль!M42+март!M42+апрель!M42+май!M42+июнь!M42+июль!M42+август!M42+сентябрь!M42+октябрь!M42+ноябрь!M42+декабрь!M42</f>
        <v>0</v>
      </c>
      <c r="Q42" s="36">
        <f>январь!N42+февраль!N42+март!N42+апрель!N42+май!N42+июнь!N42+июль!N42+август!N42+сентябрь!N42+октябрь!N42+ноябрь!N42+декабрь!N42</f>
        <v>0</v>
      </c>
      <c r="R42" s="29">
        <f>январь!O42+февраль!O42+март!O42+апрель!O42+май!O42+июнь!O42+июль!O42+август!O42+сентябрь!O42+октябрь!O42+ноябрь!O42+декабрь!O42</f>
        <v>0</v>
      </c>
      <c r="S42" s="36">
        <f>январь!P42+февраль!P42+март!P42+апрель!P42+май!P42+июнь!P42+июль!P42+август!P42+сентябрь!P42+октябрь!P42+ноябрь!P42+декабрь!P42</f>
        <v>0</v>
      </c>
      <c r="T42" s="29">
        <f>январь!Q42+февраль!Q42+март!Q42+апрель!Q42+май!Q42+июнь!Q42+июль!Q42+август!Q42+сентябрь!Q42+октябрь!Q42+ноябрь!Q42+декабрь!Q42</f>
        <v>0</v>
      </c>
      <c r="U42" s="36">
        <f>январь!R42+февраль!R42+март!R42+апрель!R42+май!R42+июнь!R42+июль!R42+август!R42+сентябрь!R42+октябрь!R42+ноябрь!R42+декабрь!R42</f>
        <v>0</v>
      </c>
      <c r="V42" s="36">
        <f>январь!S42+февраль!S42+март!S42+апрель!S42+май!S42+июнь!S42+июль!S42+август!S42+сентябрь!S42+октябрь!S42+ноябрь!S42+декабрь!S42</f>
        <v>0</v>
      </c>
      <c r="W42" s="36">
        <f>январь!T42+февраль!T42+март!T42+апрель!T42+май!T42+июнь!T42+июль!T42+август!T42+сентябрь!T42+октябрь!T42+ноябрь!T42+декабрь!T42</f>
        <v>0</v>
      </c>
      <c r="X42" s="36">
        <f>январь!U42+февраль!U42+март!U42+апрель!U42+май!U42+июнь!U42+июль!U42+август!U42+сентябрь!U42+октябрь!U42+ноябрь!U42+декабрь!U42</f>
        <v>0</v>
      </c>
      <c r="Y42" s="36">
        <f>январь!V42+февраль!V42+март!V42+апрель!V42+май!V42+июнь!V42+июль!V42+август!V42+сентябрь!V42+октябрь!V42+ноябрь!V42+декабрь!V42</f>
        <v>0</v>
      </c>
      <c r="Z42" s="36">
        <f>январь!W42+февраль!W42+март!W42+апрель!W42+май!W42+июнь!W42+июль!W42+август!W42+сентябрь!W42+октябрь!W42+ноябрь!W42+декабрь!W42</f>
        <v>0</v>
      </c>
      <c r="AA42" s="36">
        <f>январь!X42+февраль!X42+март!X42+апрель!X42+май!X42+июнь!X42+июль!X42+август!X42+сентябрь!X42+октябрь!X42+ноябрь!X42+декабрь!X42</f>
        <v>0</v>
      </c>
      <c r="AB42" s="29">
        <f>январь!Y42+февраль!Y42+март!Y42+апрель!Y42+май!Y42+июнь!Y42+июль!Y42+август!Y42+сентябрь!Y42+октябрь!Y42+ноябрь!Y42+декабрь!Y42</f>
        <v>0</v>
      </c>
      <c r="AC42" s="36">
        <f>январь!Z42+февраль!Z42+март!Z42+апрель!Z42+май!Z42+июнь!Z42+июль!Z42+август!Z42+сентябрь!Z42+октябрь!Z42+ноябрь!Z42+декабрь!Z42</f>
        <v>0</v>
      </c>
      <c r="AD42" s="66" t="str">
        <f>CONCATENATE(январь!AA42,$BZ$1,февраль!AA42,$BZ$1,март!AA42,$BZ$1,апрель!AA42,$BZ$1,май!AA42,$BZ$1,июнь!AA42,$BZ$1,июль!AA42,$BZ$1,август!AA42,$BZ$1,сентябрь!AA42,$BZ$1,октябрь!AA42,$BZ$1,ноябрь!AA42,$BZ$1,декабрь!AA42)</f>
        <v xml:space="preserve">           </v>
      </c>
      <c r="AE42" s="36">
        <f>январь!AB42+февраль!AB42+март!AB42+апрель!AB42+май!AB42+июнь!AB42+июль!AB42+август!AB42+сентябрь!AB42+октябрь!AB42+ноябрь!AB42+декабрь!AB42</f>
        <v>0</v>
      </c>
      <c r="AF42" s="36">
        <f>январь!AC42+февраль!AC42+март!AC42+апрель!AC42+май!AC42+июнь!AC42+июль!AC42+август!AC42+сентябрь!AC42+октябрь!AC42+ноябрь!AC42+декабрь!AC42</f>
        <v>0</v>
      </c>
      <c r="AG42" s="36">
        <f>январь!AD42+февраль!AD42+март!AD42+апрель!AD42+май!AD42+июнь!AD42+июль!AD42+август!AD42+сентябрь!AD42+октябрь!AD42+ноябрь!AD42+декабрь!AD42</f>
        <v>0</v>
      </c>
      <c r="AH42" s="36">
        <f>январь!AE42+февраль!AE42+март!AE42+апрель!AE42+май!AE42+июнь!AE42+июль!AE42+август!AE42+сентябрь!AE42+октябрь!AE42+ноябрь!AE42+декабрь!AE42</f>
        <v>0</v>
      </c>
      <c r="AI42" s="36">
        <f>январь!AF42+февраль!AF42+март!AF42+апрель!AF42+май!AF42+июнь!AF42+июль!AF42+август!AF42+сентябрь!AF42+октябрь!AF42+ноябрь!AF42+декабрь!AF42</f>
        <v>5.0000000000000001E-3</v>
      </c>
      <c r="AJ42" s="36">
        <f>январь!AG42+февраль!AG42+март!AG42+апрель!AG42+май!AG42+июнь!AG42+июль!AG42+август!AG42+сентябрь!AG42+октябрь!AG42+ноябрь!AG42+декабрь!AG42</f>
        <v>3.1930000000000001</v>
      </c>
      <c r="AK42" s="29">
        <f>январь!AH42+февраль!AH42+март!AH42+апрель!AH42+май!AH42+июнь!AH42+июль!AH42+август!AH42+сентябрь!AH42+октябрь!AH42+ноябрь!AH42+декабрь!AH42</f>
        <v>0</v>
      </c>
      <c r="AL42" s="36">
        <f>январь!AI42+февраль!AI42+март!AI42+апрель!AI42+май!AI42+июнь!AI42+июль!AI42+август!AI42+сентябрь!AI42+октябрь!AI42+ноябрь!AI42+декабрь!AI42</f>
        <v>0</v>
      </c>
      <c r="AM42" s="29">
        <f>январь!AJ42+февраль!AJ42+март!AJ42+апрель!AJ42+май!AJ42+июнь!AJ42+июль!AJ42+август!AJ42+сентябрь!AJ42+октябрь!AJ42+ноябрь!AJ42+декабрь!AJ42</f>
        <v>0</v>
      </c>
      <c r="AN42" s="36">
        <f>январь!AK42+февраль!AK42+март!AK42+апрель!AK42+май!AK42+июнь!AK42+июль!AK42+август!AK42+сентябрь!AK42+октябрь!AK42+ноябрь!AK42+декабрь!AK42</f>
        <v>0</v>
      </c>
      <c r="AO42" s="36">
        <f>январь!AL42+февраль!AL42+март!AL42+апрель!AL42+май!AL42+июнь!AL42+июль!AL42+август!AL42+сентябрь!AL42+октябрь!AL42+ноябрь!AL42+декабрь!AL42</f>
        <v>0</v>
      </c>
      <c r="AP42" s="36">
        <f>январь!AM42+февраль!AM42+март!AM42+апрель!AM42+май!AM42+июнь!AM42+июль!AM42+август!AM42+сентябрь!AM42+октябрь!AM42+ноябрь!AM42+декабрь!AM42</f>
        <v>0</v>
      </c>
      <c r="AQ42" s="29">
        <f>январь!AN42+февраль!AN42+март!AN42+апрель!AN42+май!AN42+июнь!AN42+июль!AN42+август!AN42+сентябрь!AN42+октябрь!AN42+ноябрь!AN42+декабрь!AN42</f>
        <v>0</v>
      </c>
      <c r="AR42" s="36">
        <f>январь!AO42+февраль!AO42+март!AO42+апрель!AO42+май!AO42+июнь!AO42+июль!AO42+август!AO42+сентябрь!AO42+октябрь!AO42+ноябрь!AO42+декабрь!AO42</f>
        <v>0</v>
      </c>
      <c r="AS42" s="29">
        <f>январь!AP42+февраль!AP42+март!AP42+апрель!AP42+май!AP42+июнь!AP42+июль!AP42+август!AP42+сентябрь!AP42+октябрь!AP42+ноябрь!AP42+декабрь!AP42</f>
        <v>0</v>
      </c>
      <c r="AT42" s="36">
        <f>январь!AQ42+февраль!AQ42+март!AQ42+апрель!AQ42+май!AQ42+июнь!AQ42+июль!AQ42+август!AQ42+сентябрь!AQ42+октябрь!AQ42+ноябрь!AQ42+декабрь!AQ42</f>
        <v>0</v>
      </c>
      <c r="AU42" s="29">
        <f>январь!AR42+февраль!AR42+март!AR42+апрель!AR42+май!AR42+июнь!AR42+июль!AR42+август!AR42+сентябрь!AR42+октябрь!AR42+ноябрь!AR42+декабрь!AR42</f>
        <v>0</v>
      </c>
      <c r="AV42" s="36">
        <f>январь!AS42+февраль!AS42+март!AS42+апрель!AS42+май!AS42+июнь!AS42+июль!AS42+август!AS42+сентябрь!AS42+октябрь!AS42+ноябрь!AS42+декабрь!AS42</f>
        <v>0</v>
      </c>
      <c r="AW42" s="36">
        <f>январь!AT42+февраль!AT42+март!AT42+апрель!AT42+май!AT42+июнь!AT42+июль!AT42+август!AT42+сентябрь!AT42+октябрь!AT42+ноябрь!AT42+декабрь!AT42</f>
        <v>0</v>
      </c>
      <c r="AX42" s="36">
        <f>январь!AU42+февраль!AU42+март!AU42+апрель!AU42+май!AU42+июнь!AU42+июль!AU42+август!AU42+сентябрь!AU42+октябрь!AU42+ноябрь!AU42+декабрь!AU42</f>
        <v>0</v>
      </c>
      <c r="AY42" s="29">
        <f>январь!AV42+февраль!AV42+март!AV42+апрель!AV42+май!AV42+июнь!AV42+июль!AV42+август!AV42+сентябрь!AV42+октябрь!AV42+ноябрь!AV42+декабрь!AV42</f>
        <v>0</v>
      </c>
      <c r="AZ42" s="36">
        <f>январь!AW42+февраль!AW42+март!AW42+апрель!AW42+май!AW42+июнь!AW42+июль!AW42+август!AW42+сентябрь!AW42+октябрь!AW42+ноябрь!AW42+декабрь!AW42</f>
        <v>0</v>
      </c>
      <c r="BA42" s="36">
        <f>январь!AX42+февраль!AX42+март!AX42+апрель!AX42+май!AX42+июнь!AX42+июль!AX42+август!AX42+сентябрь!AX42+октябрь!AX42+ноябрь!AX42+декабрь!AX42</f>
        <v>0</v>
      </c>
      <c r="BB42" s="36">
        <f>январь!AY42+февраль!AY42+март!AY42+апрель!AY42+май!AY42+июнь!AY42+июль!AY42+август!AY42+сентябрь!AY42+октябрь!AY42+ноябрь!AY42+декабрь!AY42</f>
        <v>0</v>
      </c>
      <c r="BC42" s="29">
        <f>январь!AZ42+февраль!AZ42+март!AZ42+апрель!AZ42+май!AZ42+июнь!AZ42+июль!AZ42+август!AZ42+сентябрь!AZ42+октябрь!AZ42+ноябрь!AZ42+декабрь!AZ42</f>
        <v>0</v>
      </c>
      <c r="BD42" s="36">
        <f>январь!BA42+февраль!BA42+март!BA42+апрель!BA42+май!BA42+июнь!BA42+июль!BA42+август!BA42+сентябрь!BA42+октябрь!BA42+ноябрь!BA42+декабрь!BA42</f>
        <v>0</v>
      </c>
      <c r="BE42" s="36">
        <f>январь!BB42+февраль!BB42+март!BB42+апрель!BB42+май!BB42+июнь!BB42+июль!BB42+август!BB42+сентябрь!BB42+октябрь!BB42+ноябрь!BB42+декабрь!BB42</f>
        <v>0</v>
      </c>
      <c r="BF42" s="36">
        <f>январь!BC42+февраль!BC42+март!BC42+апрель!BC42+май!BC42+июнь!BC42+июль!BC42+август!BC42+сентябрь!BC42+октябрь!BC42+ноябрь!BC42+декабрь!BC42</f>
        <v>0</v>
      </c>
      <c r="BG42" s="36">
        <f>январь!BD42+февраль!BD42+март!BD42+апрель!BD42+май!BD42+июнь!BD42+июль!BD42+август!BD42+сентябрь!BD42+октябрь!BD42+ноябрь!BD42+декабрь!BD42</f>
        <v>0</v>
      </c>
      <c r="BH42" s="36">
        <f>январь!BE42+февраль!BE42+март!BE42+апрель!BE42+май!BE42+июнь!BE42+июль!BE42+август!BE42+сентябрь!BE42+октябрь!BE42+ноябрь!BE42+декабрь!BE42</f>
        <v>0</v>
      </c>
      <c r="BI42" s="36">
        <f>январь!BF42+февраль!BF42+март!BF42+апрель!BF42+май!BF42+июнь!BF42+июль!BF42+август!BF42+сентябрь!BF42+октябрь!BF42+ноябрь!BF42+декабрь!BF42</f>
        <v>0</v>
      </c>
      <c r="BJ42" s="36">
        <f>январь!BG42+февраль!BG42+март!BG42+апрель!BG42+май!BG42+июнь!BG42+июль!BG42+август!BG42+сентябрь!BG42+октябрь!BG42+ноябрь!BG42+декабрь!BG42</f>
        <v>0</v>
      </c>
      <c r="BK42" s="36">
        <f>январь!BH42+февраль!BH42+март!BH42+апрель!BH42+май!BH42+июнь!BH42+июль!BH42+август!BH42+сентябрь!BH42+октябрь!BH42+ноябрь!BH42+декабрь!BH42</f>
        <v>0</v>
      </c>
      <c r="BL42" s="36">
        <f>январь!BI42+февраль!BI42+март!BI42+апрель!BI42+май!BI42+июнь!BI42+июль!BI42+август!BI42+сентябрь!BI42+октябрь!BI42+ноябрь!BI42+декабрь!BI42</f>
        <v>0</v>
      </c>
      <c r="BM42" s="29">
        <f>январь!BJ42+февраль!BJ42+март!BJ42+апрель!BJ42+май!BJ42+июнь!BJ42+июль!BJ42+август!BJ42+сентябрь!BJ42+октябрь!BJ42+ноябрь!BJ42+декабрь!BJ42</f>
        <v>0</v>
      </c>
      <c r="BN42" s="36">
        <f>январь!BK42+февраль!BK42+март!BK42+апрель!BK42+май!BK42+июнь!BK42+июль!BK42+август!BK42+сентябрь!BK42+октябрь!BK42+ноябрь!BK42+декабрь!BK42</f>
        <v>0</v>
      </c>
      <c r="BO42" s="29">
        <f>январь!BL42+февраль!BL42+март!BL42+апрель!BL42+май!BL42+июнь!BL42+июль!BL42+август!BL42+сентябрь!BL42+октябрь!BL42+ноябрь!BL42+декабрь!BL42</f>
        <v>0</v>
      </c>
      <c r="BP42" s="36">
        <f>январь!BM42+февраль!BM42+март!BM42+апрель!BM42+май!BM42+июнь!BM42+июль!BM42+август!BM42+сентябрь!BM42+октябрь!BM42+ноябрь!BM42+декабрь!BM42</f>
        <v>0</v>
      </c>
      <c r="BQ42" s="36">
        <f>январь!BN42+февраль!BN42+март!BN42+апрель!BN42+май!BN42+июнь!BN42+июль!BN42+август!BN42+сентябрь!BN42+октябрь!BN42+ноябрь!BN42+декабрь!BN42</f>
        <v>8.5000000000000006E-2</v>
      </c>
      <c r="BR42" s="36">
        <f>январь!BO42+февраль!BO42+март!BO42+апрель!BO42+май!BO42+июнь!BO42+июль!BO42+август!BO42+сентябрь!BO42+октябрь!BO42+ноябрь!BO42+декабрь!BO42</f>
        <v>19.47</v>
      </c>
      <c r="BS42" s="29">
        <f>январь!BP42+февраль!BP42+март!BP42+апрель!BP42+май!BP42+июнь!BP42+июль!BP42+август!BP42+сентябрь!BP42+октябрь!BP42+ноябрь!BP42+декабрь!BP42</f>
        <v>8</v>
      </c>
      <c r="BT42" s="36">
        <f>январь!BQ42+февраль!BQ42+март!BQ42+апрель!BQ42+май!BQ42+июнь!BQ42+июль!BQ42+август!BQ42+сентябрь!BQ42+октябрь!BQ42+ноябрь!BQ42+декабрь!BQ42</f>
        <v>8.1419999999999995</v>
      </c>
      <c r="BU42" s="29">
        <f>январь!BR42+февраль!BR42+март!BR42+апрель!BR42+май!BR42+июнь!BR42+июль!BR42+август!BR42+сентябрь!BR42+октябрь!BR42+ноябрь!BR42+декабрь!BR42</f>
        <v>0</v>
      </c>
      <c r="BV42" s="36">
        <f>январь!BS42+февраль!BS42+март!BS42+апрель!BS42+май!BS42+июнь!BS42+июль!BS42+август!BS42+сентябрь!BS42+октябрь!BS42+ноябрь!BS42+декабрь!BS42</f>
        <v>0</v>
      </c>
      <c r="BW42" s="36">
        <f>январь!BT42+февраль!BT42+март!BT42+апрель!BT42+май!BT42+июнь!BT42+июль!BT42+август!BT42+сентябрь!BT42+октябрь!BT42+ноябрь!BT42+декабрь!BT42</f>
        <v>0</v>
      </c>
      <c r="BX42" s="36">
        <f>январь!BU42+февраль!BU42+март!BU42+апрель!BU42+май!BU42+июнь!BU42+июль!BU42+август!BU42+сентябрь!BU42+октябрь!BU42+ноябрь!BU42+декабрь!BU42</f>
        <v>0</v>
      </c>
      <c r="BY42" s="36">
        <f>январь!BV42+февраль!BV42+март!BV42+апрель!BV42+май!BV42+июнь!BV42+июль!BV42+август!BV42+сентябрь!BV42+октябрь!BV42+ноябрь!BV42+декабрь!BV42</f>
        <v>31.565999999999999</v>
      </c>
      <c r="BZ42" s="77">
        <v>0</v>
      </c>
    </row>
    <row r="43" spans="1:78" x14ac:dyDescent="0.25">
      <c r="A43" s="16">
        <v>41</v>
      </c>
      <c r="B43" s="16">
        <v>2</v>
      </c>
      <c r="C43" s="37" t="s">
        <v>507</v>
      </c>
      <c r="D43" s="51">
        <v>104.21282633816425</v>
      </c>
      <c r="E43" s="25">
        <v>-310.39281599999998</v>
      </c>
      <c r="F43" s="26">
        <f t="shared" si="0"/>
        <v>-210.93498966183574</v>
      </c>
      <c r="G43" s="26">
        <f t="shared" si="1"/>
        <v>99.457826338164253</v>
      </c>
      <c r="H43" s="26">
        <f t="shared" si="2"/>
        <v>4.7549999999999999</v>
      </c>
      <c r="I43" s="36">
        <f>январь!F43+февраль!F43+март!F43+апрель!F43+май!F43+июнь!F43+июль!F43+август!F43+сентябрь!F43+октябрь!F43+ноябрь!F43+декабрь!F43</f>
        <v>0</v>
      </c>
      <c r="J43" s="36">
        <f>январь!G43+февраль!G43+март!G43+апрель!G43+май!G43+июнь!G43+июль!G43+август!G43+сентябрь!G43+октябрь!G43+ноябрь!G43+декабрь!G43</f>
        <v>0</v>
      </c>
      <c r="K43" s="36">
        <f>январь!H43+февраль!H43+март!H43+апрель!H43+май!H43+июнь!H43+июль!H43+август!H43+сентябрь!H43+октябрь!H43+ноябрь!H43+декабрь!H43</f>
        <v>0</v>
      </c>
      <c r="L43" s="27">
        <f>январь!I43+февраль!I43+март!I43+апрель!I43+май!I43+июнь!I43+июль!I43+август!I43+сентябрь!I43+октябрь!I43+ноябрь!I43+декабрь!I43</f>
        <v>0</v>
      </c>
      <c r="M43" s="36">
        <f>январь!J43+февраль!J43+март!J43+апрель!J43+май!J43+июнь!J43+июль!J43+август!J43+сентябрь!J43+октябрь!J43+ноябрь!J43+декабрь!J43</f>
        <v>0</v>
      </c>
      <c r="N43" s="36">
        <f>январь!K43+февраль!K43+март!K43+апрель!K43+май!K43+июнь!K43+июль!K43+август!K43+сентябрь!K43+октябрь!K43+ноябрь!K43+декабрь!K43</f>
        <v>0</v>
      </c>
      <c r="O43" s="36">
        <f>январь!L43+февраль!L43+март!L43+апрель!L43+май!L43+июнь!L43+июль!L43+август!L43+сентябрь!L43+октябрь!L43+ноябрь!L43+декабрь!L43</f>
        <v>0</v>
      </c>
      <c r="P43" s="36">
        <f>январь!M43+февраль!M43+март!M43+апрель!M43+май!M43+июнь!M43+июль!M43+август!M43+сентябрь!M43+октябрь!M43+ноябрь!M43+декабрь!M43</f>
        <v>0</v>
      </c>
      <c r="Q43" s="36">
        <f>январь!N43+февраль!N43+март!N43+апрель!N43+май!N43+июнь!N43+июль!N43+август!N43+сентябрь!N43+октябрь!N43+ноябрь!N43+декабрь!N43</f>
        <v>0</v>
      </c>
      <c r="R43" s="29">
        <f>январь!O43+февраль!O43+март!O43+апрель!O43+май!O43+июнь!O43+июль!O43+август!O43+сентябрь!O43+октябрь!O43+ноябрь!O43+декабрь!O43</f>
        <v>0</v>
      </c>
      <c r="S43" s="36">
        <f>январь!P43+февраль!P43+март!P43+апрель!P43+май!P43+июнь!P43+июль!P43+август!P43+сентябрь!P43+октябрь!P43+ноябрь!P43+декабрь!P43</f>
        <v>0</v>
      </c>
      <c r="T43" s="29">
        <f>январь!Q43+февраль!Q43+март!Q43+апрель!Q43+май!Q43+июнь!Q43+июль!Q43+август!Q43+сентябрь!Q43+октябрь!Q43+ноябрь!Q43+декабрь!Q43</f>
        <v>0</v>
      </c>
      <c r="U43" s="36">
        <f>январь!R43+февраль!R43+март!R43+апрель!R43+май!R43+июнь!R43+июль!R43+август!R43+сентябрь!R43+октябрь!R43+ноябрь!R43+декабрь!R43</f>
        <v>0</v>
      </c>
      <c r="V43" s="36">
        <f>январь!S43+февраль!S43+март!S43+апрель!S43+май!S43+июнь!S43+июль!S43+август!S43+сентябрь!S43+октябрь!S43+ноябрь!S43+декабрь!S43</f>
        <v>0</v>
      </c>
      <c r="W43" s="36">
        <f>январь!T43+февраль!T43+март!T43+апрель!T43+май!T43+июнь!T43+июль!T43+август!T43+сентябрь!T43+октябрь!T43+ноябрь!T43+декабрь!T43</f>
        <v>0</v>
      </c>
      <c r="X43" s="36">
        <f>январь!U43+февраль!U43+март!U43+апрель!U43+май!U43+июнь!U43+июль!U43+август!U43+сентябрь!U43+октябрь!U43+ноябрь!U43+декабрь!U43</f>
        <v>0</v>
      </c>
      <c r="Y43" s="36">
        <f>январь!V43+февраль!V43+март!V43+апрель!V43+май!V43+июнь!V43+июль!V43+август!V43+сентябрь!V43+октябрь!V43+ноябрь!V43+декабрь!V43</f>
        <v>0</v>
      </c>
      <c r="Z43" s="36">
        <f>январь!W43+февраль!W43+март!W43+апрель!W43+май!W43+июнь!W43+июль!W43+август!W43+сентябрь!W43+октябрь!W43+ноябрь!W43+декабрь!W43</f>
        <v>0</v>
      </c>
      <c r="AA43" s="36">
        <f>январь!X43+февраль!X43+март!X43+апрель!X43+май!X43+июнь!X43+июль!X43+август!X43+сентябрь!X43+октябрь!X43+ноябрь!X43+декабрь!X43</f>
        <v>0</v>
      </c>
      <c r="AB43" s="29">
        <f>январь!Y43+февраль!Y43+март!Y43+апрель!Y43+май!Y43+июнь!Y43+июль!Y43+август!Y43+сентябрь!Y43+октябрь!Y43+ноябрь!Y43+декабрь!Y43</f>
        <v>0</v>
      </c>
      <c r="AC43" s="36">
        <f>январь!Z43+февраль!Z43+март!Z43+апрель!Z43+май!Z43+июнь!Z43+июль!Z43+август!Z43+сентябрь!Z43+октябрь!Z43+ноябрь!Z43+декабрь!Z43</f>
        <v>0</v>
      </c>
      <c r="AD43" s="66" t="str">
        <f>CONCATENATE(январь!AA43,$BZ$1,февраль!AA43,$BZ$1,март!AA43,$BZ$1,апрель!AA43,$BZ$1,май!AA43,$BZ$1,июнь!AA43,$BZ$1,июль!AA43,$BZ$1,август!AA43,$BZ$1,сентябрь!AA43,$BZ$1,октябрь!AA43,$BZ$1,ноябрь!AA43,$BZ$1,декабрь!AA43)</f>
        <v xml:space="preserve">           </v>
      </c>
      <c r="AE43" s="36">
        <f>январь!AB43+февраль!AB43+март!AB43+апрель!AB43+май!AB43+июнь!AB43+июль!AB43+август!AB43+сентябрь!AB43+октябрь!AB43+ноябрь!AB43+декабрь!AB43</f>
        <v>0</v>
      </c>
      <c r="AF43" s="36">
        <f>январь!AC43+февраль!AC43+март!AC43+апрель!AC43+май!AC43+июнь!AC43+июль!AC43+август!AC43+сентябрь!AC43+октябрь!AC43+ноябрь!AC43+декабрь!AC43</f>
        <v>0</v>
      </c>
      <c r="AG43" s="36">
        <f>январь!AD43+февраль!AD43+март!AD43+апрель!AD43+май!AD43+июнь!AD43+июль!AD43+август!AD43+сентябрь!AD43+октябрь!AD43+ноябрь!AD43+декабрь!AD43</f>
        <v>0</v>
      </c>
      <c r="AH43" s="36">
        <f>январь!AE43+февраль!AE43+март!AE43+апрель!AE43+май!AE43+июнь!AE43+июль!AE43+август!AE43+сентябрь!AE43+октябрь!AE43+ноябрь!AE43+декабрь!AE43</f>
        <v>0</v>
      </c>
      <c r="AI43" s="36">
        <f>январь!AF43+февраль!AF43+март!AF43+апрель!AF43+май!AF43+июнь!AF43+июль!AF43+август!AF43+сентябрь!AF43+октябрь!AF43+ноябрь!AF43+декабрь!AF43</f>
        <v>0</v>
      </c>
      <c r="AJ43" s="36">
        <f>январь!AG43+февраль!AG43+март!AG43+апрель!AG43+май!AG43+июнь!AG43+июль!AG43+август!AG43+сентябрь!AG43+октябрь!AG43+ноябрь!AG43+декабрь!AG43</f>
        <v>0</v>
      </c>
      <c r="AK43" s="29">
        <f>январь!AH43+февраль!AH43+март!AH43+апрель!AH43+май!AH43+июнь!AH43+июль!AH43+август!AH43+сентябрь!AH43+октябрь!AH43+ноябрь!AH43+декабрь!AH43</f>
        <v>0</v>
      </c>
      <c r="AL43" s="36">
        <f>январь!AI43+февраль!AI43+март!AI43+апрель!AI43+май!AI43+июнь!AI43+июль!AI43+август!AI43+сентябрь!AI43+октябрь!AI43+ноябрь!AI43+декабрь!AI43</f>
        <v>0</v>
      </c>
      <c r="AM43" s="29">
        <f>январь!AJ43+февраль!AJ43+март!AJ43+апрель!AJ43+май!AJ43+июнь!AJ43+июль!AJ43+август!AJ43+сентябрь!AJ43+октябрь!AJ43+ноябрь!AJ43+декабрь!AJ43</f>
        <v>0</v>
      </c>
      <c r="AN43" s="36">
        <f>январь!AK43+февраль!AK43+март!AK43+апрель!AK43+май!AK43+июнь!AK43+июль!AK43+август!AK43+сентябрь!AK43+октябрь!AK43+ноябрь!AK43+декабрь!AK43</f>
        <v>0</v>
      </c>
      <c r="AO43" s="36">
        <f>январь!AL43+февраль!AL43+март!AL43+апрель!AL43+май!AL43+июнь!AL43+июль!AL43+август!AL43+сентябрь!AL43+октябрь!AL43+ноябрь!AL43+декабрь!AL43</f>
        <v>0</v>
      </c>
      <c r="AP43" s="36">
        <f>январь!AM43+февраль!AM43+март!AM43+апрель!AM43+май!AM43+июнь!AM43+июль!AM43+август!AM43+сентябрь!AM43+октябрь!AM43+ноябрь!AM43+декабрь!AM43</f>
        <v>0</v>
      </c>
      <c r="AQ43" s="29">
        <f>январь!AN43+февраль!AN43+март!AN43+апрель!AN43+май!AN43+июнь!AN43+июль!AN43+август!AN43+сентябрь!AN43+октябрь!AN43+ноябрь!AN43+декабрь!AN43</f>
        <v>0</v>
      </c>
      <c r="AR43" s="36">
        <f>январь!AO43+февраль!AO43+март!AO43+апрель!AO43+май!AO43+июнь!AO43+июль!AO43+август!AO43+сентябрь!AO43+октябрь!AO43+ноябрь!AO43+декабрь!AO43</f>
        <v>0</v>
      </c>
      <c r="AS43" s="29">
        <f>январь!AP43+февраль!AP43+март!AP43+апрель!AP43+май!AP43+июнь!AP43+июль!AP43+август!AP43+сентябрь!AP43+октябрь!AP43+ноябрь!AP43+декабрь!AP43</f>
        <v>0</v>
      </c>
      <c r="AT43" s="36">
        <f>январь!AQ43+февраль!AQ43+март!AQ43+апрель!AQ43+май!AQ43+июнь!AQ43+июль!AQ43+август!AQ43+сентябрь!AQ43+октябрь!AQ43+ноябрь!AQ43+декабрь!AQ43</f>
        <v>0</v>
      </c>
      <c r="AU43" s="29">
        <f>январь!AR43+февраль!AR43+март!AR43+апрель!AR43+май!AR43+июнь!AR43+июль!AR43+август!AR43+сентябрь!AR43+октябрь!AR43+ноябрь!AR43+декабрь!AR43</f>
        <v>0</v>
      </c>
      <c r="AV43" s="36">
        <f>январь!AS43+февраль!AS43+март!AS43+апрель!AS43+май!AS43+июнь!AS43+июль!AS43+август!AS43+сентябрь!AS43+октябрь!AS43+ноябрь!AS43+декабрь!AS43</f>
        <v>0</v>
      </c>
      <c r="AW43" s="36">
        <f>январь!AT43+февраль!AT43+март!AT43+апрель!AT43+май!AT43+июнь!AT43+июль!AT43+август!AT43+сентябрь!AT43+октябрь!AT43+ноябрь!AT43+декабрь!AT43</f>
        <v>0</v>
      </c>
      <c r="AX43" s="36">
        <f>январь!AU43+февраль!AU43+март!AU43+апрель!AU43+май!AU43+июнь!AU43+июль!AU43+август!AU43+сентябрь!AU43+октябрь!AU43+ноябрь!AU43+декабрь!AU43</f>
        <v>0</v>
      </c>
      <c r="AY43" s="29">
        <f>январь!AV43+февраль!AV43+март!AV43+апрель!AV43+май!AV43+июнь!AV43+июль!AV43+август!AV43+сентябрь!AV43+октябрь!AV43+ноябрь!AV43+декабрь!AV43</f>
        <v>0</v>
      </c>
      <c r="AZ43" s="36">
        <f>январь!AW43+февраль!AW43+март!AW43+апрель!AW43+май!AW43+июнь!AW43+июль!AW43+август!AW43+сентябрь!AW43+октябрь!AW43+ноябрь!AW43+декабрь!AW43</f>
        <v>0</v>
      </c>
      <c r="BA43" s="36">
        <f>январь!AX43+февраль!AX43+март!AX43+апрель!AX43+май!AX43+июнь!AX43+июль!AX43+август!AX43+сентябрь!AX43+октябрь!AX43+ноябрь!AX43+декабрь!AX43</f>
        <v>0</v>
      </c>
      <c r="BB43" s="36">
        <f>январь!AY43+февраль!AY43+март!AY43+апрель!AY43+май!AY43+июнь!AY43+июль!AY43+август!AY43+сентябрь!AY43+октябрь!AY43+ноябрь!AY43+декабрь!AY43</f>
        <v>0</v>
      </c>
      <c r="BC43" s="29">
        <f>январь!AZ43+февраль!AZ43+март!AZ43+апрель!AZ43+май!AZ43+июнь!AZ43+июль!AZ43+август!AZ43+сентябрь!AZ43+октябрь!AZ43+ноябрь!AZ43+декабрь!AZ43</f>
        <v>0</v>
      </c>
      <c r="BD43" s="36">
        <f>январь!BA43+февраль!BA43+март!BA43+апрель!BA43+май!BA43+июнь!BA43+июль!BA43+август!BA43+сентябрь!BA43+октябрь!BA43+ноябрь!BA43+декабрь!BA43</f>
        <v>0</v>
      </c>
      <c r="BE43" s="36">
        <f>январь!BB43+февраль!BB43+март!BB43+апрель!BB43+май!BB43+июнь!BB43+июль!BB43+август!BB43+сентябрь!BB43+октябрь!BB43+ноябрь!BB43+декабрь!BB43</f>
        <v>0</v>
      </c>
      <c r="BF43" s="36">
        <f>январь!BC43+февраль!BC43+март!BC43+апрель!BC43+май!BC43+июнь!BC43+июль!BC43+август!BC43+сентябрь!BC43+октябрь!BC43+ноябрь!BC43+декабрь!BC43</f>
        <v>0</v>
      </c>
      <c r="BG43" s="36">
        <f>январь!BD43+февраль!BD43+март!BD43+апрель!BD43+май!BD43+июнь!BD43+июль!BD43+август!BD43+сентябрь!BD43+октябрь!BD43+ноябрь!BD43+декабрь!BD43</f>
        <v>0</v>
      </c>
      <c r="BH43" s="36">
        <f>январь!BE43+февраль!BE43+март!BE43+апрель!BE43+май!BE43+июнь!BE43+июль!BE43+август!BE43+сентябрь!BE43+октябрь!BE43+ноябрь!BE43+декабрь!BE43</f>
        <v>0</v>
      </c>
      <c r="BI43" s="36">
        <f>январь!BF43+февраль!BF43+март!BF43+апрель!BF43+май!BF43+июнь!BF43+июль!BF43+август!BF43+сентябрь!BF43+октябрь!BF43+ноябрь!BF43+декабрь!BF43</f>
        <v>0</v>
      </c>
      <c r="BJ43" s="36">
        <f>январь!BG43+февраль!BG43+март!BG43+апрель!BG43+май!BG43+июнь!BG43+июль!BG43+август!BG43+сентябрь!BG43+октябрь!BG43+ноябрь!BG43+декабрь!BG43</f>
        <v>0</v>
      </c>
      <c r="BK43" s="36">
        <f>январь!BH43+февраль!BH43+март!BH43+апрель!BH43+май!BH43+июнь!BH43+июль!BH43+август!BH43+сентябрь!BH43+октябрь!BH43+ноябрь!BH43+декабрь!BH43</f>
        <v>0</v>
      </c>
      <c r="BL43" s="36">
        <f>январь!BI43+февраль!BI43+март!BI43+апрель!BI43+май!BI43+июнь!BI43+июль!BI43+август!BI43+сентябрь!BI43+октябрь!BI43+ноябрь!BI43+декабрь!BI43</f>
        <v>0</v>
      </c>
      <c r="BM43" s="29">
        <f>январь!BJ43+февраль!BJ43+март!BJ43+апрель!BJ43+май!BJ43+июнь!BJ43+июль!BJ43+август!BJ43+сентябрь!BJ43+октябрь!BJ43+ноябрь!BJ43+декабрь!BJ43</f>
        <v>0</v>
      </c>
      <c r="BN43" s="36">
        <f>январь!BK43+февраль!BK43+март!BK43+апрель!BK43+май!BK43+июнь!BK43+июль!BK43+август!BK43+сентябрь!BK43+октябрь!BK43+ноябрь!BK43+декабрь!BK43</f>
        <v>0</v>
      </c>
      <c r="BO43" s="29">
        <f>январь!BL43+февраль!BL43+март!BL43+апрель!BL43+май!BL43+июнь!BL43+июль!BL43+август!BL43+сентябрь!BL43+октябрь!BL43+ноябрь!BL43+декабрь!BL43</f>
        <v>0</v>
      </c>
      <c r="BP43" s="36">
        <f>январь!BM43+февраль!BM43+март!BM43+апрель!BM43+май!BM43+июнь!BM43+июль!BM43+август!BM43+сентябрь!BM43+октябрь!BM43+ноябрь!BM43+декабрь!BM43</f>
        <v>0</v>
      </c>
      <c r="BQ43" s="36">
        <f>январь!BN43+февраль!BN43+март!BN43+апрель!BN43+май!BN43+июнь!BN43+июль!BN43+август!BN43+сентябрь!BN43+октябрь!BN43+ноябрь!BN43+декабрь!BN43</f>
        <v>0</v>
      </c>
      <c r="BR43" s="36">
        <f>январь!BO43+февраль!BO43+март!BO43+апрель!BO43+май!BO43+июнь!BO43+июль!BO43+август!BO43+сентябрь!BO43+октябрь!BO43+ноябрь!BO43+декабрь!BO43</f>
        <v>0</v>
      </c>
      <c r="BS43" s="29">
        <f>январь!BP43+февраль!BP43+март!BP43+апрель!BP43+май!BP43+июнь!BP43+июль!BP43+август!BP43+сентябрь!BP43+октябрь!BP43+ноябрь!BP43+декабрь!BP43</f>
        <v>1</v>
      </c>
      <c r="BT43" s="36">
        <f>январь!BQ43+февраль!BQ43+март!BQ43+апрель!BQ43+май!BQ43+июнь!BQ43+июль!BQ43+август!BQ43+сентябрь!BQ43+октябрь!BQ43+ноябрь!BQ43+декабрь!BQ43</f>
        <v>1.71</v>
      </c>
      <c r="BU43" s="29">
        <f>январь!BR43+февраль!BR43+март!BR43+апрель!BR43+май!BR43+июнь!BR43+июль!BR43+август!BR43+сентябрь!BR43+октябрь!BR43+ноябрь!BR43+декабрь!BR43</f>
        <v>0</v>
      </c>
      <c r="BV43" s="36">
        <f>январь!BS43+февраль!BS43+март!BS43+апрель!BS43+май!BS43+июнь!BS43+июль!BS43+август!BS43+сентябрь!BS43+октябрь!BS43+ноябрь!BS43+декабрь!BS43</f>
        <v>0</v>
      </c>
      <c r="BW43" s="36">
        <f>январь!BT43+февраль!BT43+март!BT43+апрель!BT43+май!BT43+июнь!BT43+июль!BT43+август!BT43+сентябрь!BT43+октябрь!BT43+ноябрь!BT43+декабрь!BT43</f>
        <v>0</v>
      </c>
      <c r="BX43" s="36">
        <f>январь!BU43+февраль!BU43+март!BU43+апрель!BU43+май!BU43+июнь!BU43+июль!BU43+август!BU43+сентябрь!BU43+октябрь!BU43+ноябрь!BU43+декабрь!BU43</f>
        <v>0</v>
      </c>
      <c r="BY43" s="36">
        <f>январь!BV43+февраль!BV43+март!BV43+апрель!BV43+май!BV43+июнь!BV43+июль!BV43+август!BV43+сентябрь!BV43+октябрь!BV43+ноябрь!BV43+декабрь!BV43</f>
        <v>3.0449999999999999</v>
      </c>
      <c r="BZ43" s="77">
        <v>0</v>
      </c>
    </row>
    <row r="44" spans="1:78" x14ac:dyDescent="0.25">
      <c r="A44" s="16">
        <v>42</v>
      </c>
      <c r="B44" s="16">
        <v>2</v>
      </c>
      <c r="C44" s="37" t="s">
        <v>508</v>
      </c>
      <c r="D44" s="51">
        <v>70.85352437294685</v>
      </c>
      <c r="E44" s="25">
        <v>-349.31006000000002</v>
      </c>
      <c r="F44" s="26">
        <f t="shared" si="0"/>
        <v>-283.5285356270532</v>
      </c>
      <c r="G44" s="26">
        <f t="shared" si="1"/>
        <v>65.781524372946848</v>
      </c>
      <c r="H44" s="26">
        <f t="shared" si="2"/>
        <v>5.0720000000000001</v>
      </c>
      <c r="I44" s="36">
        <f>январь!F44+февраль!F44+март!F44+апрель!F44+май!F44+июнь!F44+июль!F44+август!F44+сентябрь!F44+октябрь!F44+ноябрь!F44+декабрь!F44</f>
        <v>0</v>
      </c>
      <c r="J44" s="36">
        <f>январь!G44+февраль!G44+март!G44+апрель!G44+май!G44+июнь!G44+июль!G44+август!G44+сентябрь!G44+октябрь!G44+ноябрь!G44+декабрь!G44</f>
        <v>0</v>
      </c>
      <c r="K44" s="36">
        <f>январь!H44+февраль!H44+март!H44+апрель!H44+май!H44+июнь!H44+июль!H44+август!H44+сентябрь!H44+октябрь!H44+ноябрь!H44+декабрь!H44</f>
        <v>0</v>
      </c>
      <c r="L44" s="27">
        <f>январь!I44+февраль!I44+март!I44+апрель!I44+май!I44+июнь!I44+июль!I44+август!I44+сентябрь!I44+октябрь!I44+ноябрь!I44+декабрь!I44</f>
        <v>0</v>
      </c>
      <c r="M44" s="36">
        <f>январь!J44+февраль!J44+март!J44+апрель!J44+май!J44+июнь!J44+июль!J44+август!J44+сентябрь!J44+октябрь!J44+ноябрь!J44+декабрь!J44</f>
        <v>0</v>
      </c>
      <c r="N44" s="36">
        <f>январь!K44+февраль!K44+март!K44+апрель!K44+май!K44+июнь!K44+июль!K44+август!K44+сентябрь!K44+октябрь!K44+ноябрь!K44+декабрь!K44</f>
        <v>0</v>
      </c>
      <c r="O44" s="36">
        <f>январь!L44+февраль!L44+март!L44+апрель!L44+май!L44+июнь!L44+июль!L44+август!L44+сентябрь!L44+октябрь!L44+ноябрь!L44+декабрь!L44</f>
        <v>0</v>
      </c>
      <c r="P44" s="36">
        <f>январь!M44+февраль!M44+март!M44+апрель!M44+май!M44+июнь!M44+июль!M44+август!M44+сентябрь!M44+октябрь!M44+ноябрь!M44+декабрь!M44</f>
        <v>0</v>
      </c>
      <c r="Q44" s="36">
        <f>январь!N44+февраль!N44+март!N44+апрель!N44+май!N44+июнь!N44+июль!N44+август!N44+сентябрь!N44+октябрь!N44+ноябрь!N44+декабрь!N44</f>
        <v>0</v>
      </c>
      <c r="R44" s="29">
        <f>январь!O44+февраль!O44+март!O44+апрель!O44+май!O44+июнь!O44+июль!O44+август!O44+сентябрь!O44+октябрь!O44+ноябрь!O44+декабрь!O44</f>
        <v>0</v>
      </c>
      <c r="S44" s="36">
        <f>январь!P44+февраль!P44+март!P44+апрель!P44+май!P44+июнь!P44+июль!P44+август!P44+сентябрь!P44+октябрь!P44+ноябрь!P44+декабрь!P44</f>
        <v>0</v>
      </c>
      <c r="T44" s="29">
        <f>январь!Q44+февраль!Q44+март!Q44+апрель!Q44+май!Q44+июнь!Q44+июль!Q44+август!Q44+сентябрь!Q44+октябрь!Q44+ноябрь!Q44+декабрь!Q44</f>
        <v>0</v>
      </c>
      <c r="U44" s="36">
        <f>январь!R44+февраль!R44+март!R44+апрель!R44+май!R44+июнь!R44+июль!R44+август!R44+сентябрь!R44+октябрь!R44+ноябрь!R44+декабрь!R44</f>
        <v>0</v>
      </c>
      <c r="V44" s="36">
        <f>январь!S44+февраль!S44+март!S44+апрель!S44+май!S44+июнь!S44+июль!S44+август!S44+сентябрь!S44+октябрь!S44+ноябрь!S44+декабрь!S44</f>
        <v>0</v>
      </c>
      <c r="W44" s="36">
        <f>январь!T44+февраль!T44+март!T44+апрель!T44+май!T44+июнь!T44+июль!T44+август!T44+сентябрь!T44+октябрь!T44+ноябрь!T44+декабрь!T44</f>
        <v>0</v>
      </c>
      <c r="X44" s="36">
        <f>январь!U44+февраль!U44+март!U44+апрель!U44+май!U44+июнь!U44+июль!U44+август!U44+сентябрь!U44+октябрь!U44+ноябрь!U44+декабрь!U44</f>
        <v>0</v>
      </c>
      <c r="Y44" s="36">
        <f>январь!V44+февраль!V44+март!V44+апрель!V44+май!V44+июнь!V44+июль!V44+август!V44+сентябрь!V44+октябрь!V44+ноябрь!V44+декабрь!V44</f>
        <v>0</v>
      </c>
      <c r="Z44" s="36">
        <f>январь!W44+февраль!W44+март!W44+апрель!W44+май!W44+июнь!W44+июль!W44+август!W44+сентябрь!W44+октябрь!W44+ноябрь!W44+декабрь!W44</f>
        <v>0</v>
      </c>
      <c r="AA44" s="36">
        <f>январь!X44+февраль!X44+март!X44+апрель!X44+май!X44+июнь!X44+июль!X44+август!X44+сентябрь!X44+октябрь!X44+ноябрь!X44+декабрь!X44</f>
        <v>0</v>
      </c>
      <c r="AB44" s="29">
        <f>январь!Y44+февраль!Y44+март!Y44+апрель!Y44+май!Y44+июнь!Y44+июль!Y44+август!Y44+сентябрь!Y44+октябрь!Y44+ноябрь!Y44+декабрь!Y44</f>
        <v>0</v>
      </c>
      <c r="AC44" s="36">
        <f>январь!Z44+февраль!Z44+март!Z44+апрель!Z44+май!Z44+июнь!Z44+июль!Z44+август!Z44+сентябрь!Z44+октябрь!Z44+ноябрь!Z44+декабрь!Z44</f>
        <v>0</v>
      </c>
      <c r="AD44" s="66" t="str">
        <f>CONCATENATE(январь!AA44,$BZ$1,февраль!AA44,$BZ$1,март!AA44,$BZ$1,апрель!AA44,$BZ$1,май!AA44,$BZ$1,июнь!AA44,$BZ$1,июль!AA44,$BZ$1,август!AA44,$BZ$1,сентябрь!AA44,$BZ$1,октябрь!AA44,$BZ$1,ноябрь!AA44,$BZ$1,декабрь!AA44)</f>
        <v xml:space="preserve">           </v>
      </c>
      <c r="AE44" s="36">
        <f>январь!AB44+февраль!AB44+март!AB44+апрель!AB44+май!AB44+июнь!AB44+июль!AB44+август!AB44+сентябрь!AB44+октябрь!AB44+ноябрь!AB44+декабрь!AB44</f>
        <v>0</v>
      </c>
      <c r="AF44" s="36">
        <f>январь!AC44+февраль!AC44+март!AC44+апрель!AC44+май!AC44+июнь!AC44+июль!AC44+август!AC44+сентябрь!AC44+октябрь!AC44+ноябрь!AC44+декабрь!AC44</f>
        <v>0</v>
      </c>
      <c r="AG44" s="36">
        <f>январь!AD44+февраль!AD44+март!AD44+апрель!AD44+май!AD44+июнь!AD44+июль!AD44+август!AD44+сентябрь!AD44+октябрь!AD44+ноябрь!AD44+декабрь!AD44</f>
        <v>0</v>
      </c>
      <c r="AH44" s="36">
        <f>январь!AE44+февраль!AE44+март!AE44+апрель!AE44+май!AE44+июнь!AE44+июль!AE44+август!AE44+сентябрь!AE44+октябрь!AE44+ноябрь!AE44+декабрь!AE44</f>
        <v>0</v>
      </c>
      <c r="AI44" s="36">
        <f>январь!AF44+февраль!AF44+март!AF44+апрель!AF44+май!AF44+июнь!AF44+июль!AF44+август!AF44+сентябрь!AF44+октябрь!AF44+ноябрь!AF44+декабрь!AF44</f>
        <v>0</v>
      </c>
      <c r="AJ44" s="36">
        <f>январь!AG44+февраль!AG44+март!AG44+апрель!AG44+май!AG44+июнь!AG44+июль!AG44+август!AG44+сентябрь!AG44+октябрь!AG44+ноябрь!AG44+декабрь!AG44</f>
        <v>0</v>
      </c>
      <c r="AK44" s="29">
        <f>январь!AH44+февраль!AH44+март!AH44+апрель!AH44+май!AH44+июнь!AH44+июль!AH44+август!AH44+сентябрь!AH44+октябрь!AH44+ноябрь!AH44+декабрь!AH44</f>
        <v>0</v>
      </c>
      <c r="AL44" s="36">
        <f>январь!AI44+февраль!AI44+март!AI44+апрель!AI44+май!AI44+июнь!AI44+июль!AI44+август!AI44+сентябрь!AI44+октябрь!AI44+ноябрь!AI44+декабрь!AI44</f>
        <v>0</v>
      </c>
      <c r="AM44" s="29">
        <f>январь!AJ44+февраль!AJ44+март!AJ44+апрель!AJ44+май!AJ44+июнь!AJ44+июль!AJ44+август!AJ44+сентябрь!AJ44+октябрь!AJ44+ноябрь!AJ44+декабрь!AJ44</f>
        <v>0</v>
      </c>
      <c r="AN44" s="36">
        <f>январь!AK44+февраль!AK44+март!AK44+апрель!AK44+май!AK44+июнь!AK44+июль!AK44+август!AK44+сентябрь!AK44+октябрь!AK44+ноябрь!AK44+декабрь!AK44</f>
        <v>0</v>
      </c>
      <c r="AO44" s="36">
        <f>январь!AL44+февраль!AL44+март!AL44+апрель!AL44+май!AL44+июнь!AL44+июль!AL44+август!AL44+сентябрь!AL44+октябрь!AL44+ноябрь!AL44+декабрь!AL44</f>
        <v>0</v>
      </c>
      <c r="AP44" s="36">
        <f>январь!AM44+февраль!AM44+март!AM44+апрель!AM44+май!AM44+июнь!AM44+июль!AM44+август!AM44+сентябрь!AM44+октябрь!AM44+ноябрь!AM44+декабрь!AM44</f>
        <v>0</v>
      </c>
      <c r="AQ44" s="29">
        <f>январь!AN44+февраль!AN44+март!AN44+апрель!AN44+май!AN44+июнь!AN44+июль!AN44+август!AN44+сентябрь!AN44+октябрь!AN44+ноябрь!AN44+декабрь!AN44</f>
        <v>0</v>
      </c>
      <c r="AR44" s="36">
        <f>январь!AO44+февраль!AO44+март!AO44+апрель!AO44+май!AO44+июнь!AO44+июль!AO44+август!AO44+сентябрь!AO44+октябрь!AO44+ноябрь!AO44+декабрь!AO44</f>
        <v>0</v>
      </c>
      <c r="AS44" s="29">
        <f>январь!AP44+февраль!AP44+март!AP44+апрель!AP44+май!AP44+июнь!AP44+июль!AP44+август!AP44+сентябрь!AP44+октябрь!AP44+ноябрь!AP44+декабрь!AP44</f>
        <v>0</v>
      </c>
      <c r="AT44" s="36">
        <f>январь!AQ44+февраль!AQ44+март!AQ44+апрель!AQ44+май!AQ44+июнь!AQ44+июль!AQ44+август!AQ44+сентябрь!AQ44+октябрь!AQ44+ноябрь!AQ44+декабрь!AQ44</f>
        <v>0</v>
      </c>
      <c r="AU44" s="29">
        <f>январь!AR44+февраль!AR44+март!AR44+апрель!AR44+май!AR44+июнь!AR44+июль!AR44+август!AR44+сентябрь!AR44+октябрь!AR44+ноябрь!AR44+декабрь!AR44</f>
        <v>0</v>
      </c>
      <c r="AV44" s="36">
        <f>январь!AS44+февраль!AS44+март!AS44+апрель!AS44+май!AS44+июнь!AS44+июль!AS44+август!AS44+сентябрь!AS44+октябрь!AS44+ноябрь!AS44+декабрь!AS44</f>
        <v>0</v>
      </c>
      <c r="AW44" s="36">
        <f>январь!AT44+февраль!AT44+март!AT44+апрель!AT44+май!AT44+июнь!AT44+июль!AT44+август!AT44+сентябрь!AT44+октябрь!AT44+ноябрь!AT44+декабрь!AT44</f>
        <v>0</v>
      </c>
      <c r="AX44" s="36">
        <f>январь!AU44+февраль!AU44+март!AU44+апрель!AU44+май!AU44+июнь!AU44+июль!AU44+август!AU44+сентябрь!AU44+октябрь!AU44+ноябрь!AU44+декабрь!AU44</f>
        <v>0</v>
      </c>
      <c r="AY44" s="29">
        <f>январь!AV44+февраль!AV44+март!AV44+апрель!AV44+май!AV44+июнь!AV44+июль!AV44+август!AV44+сентябрь!AV44+октябрь!AV44+ноябрь!AV44+декабрь!AV44</f>
        <v>0</v>
      </c>
      <c r="AZ44" s="36">
        <f>январь!AW44+февраль!AW44+март!AW44+апрель!AW44+май!AW44+июнь!AW44+июль!AW44+август!AW44+сентябрь!AW44+октябрь!AW44+ноябрь!AW44+декабрь!AW44</f>
        <v>0</v>
      </c>
      <c r="BA44" s="36">
        <f>январь!AX44+февраль!AX44+март!AX44+апрель!AX44+май!AX44+июнь!AX44+июль!AX44+август!AX44+сентябрь!AX44+октябрь!AX44+ноябрь!AX44+декабрь!AX44</f>
        <v>0</v>
      </c>
      <c r="BB44" s="36">
        <f>январь!AY44+февраль!AY44+март!AY44+апрель!AY44+май!AY44+июнь!AY44+июль!AY44+август!AY44+сентябрь!AY44+октябрь!AY44+ноябрь!AY44+декабрь!AY44</f>
        <v>0</v>
      </c>
      <c r="BC44" s="29">
        <f>январь!AZ44+февраль!AZ44+март!AZ44+апрель!AZ44+май!AZ44+июнь!AZ44+июль!AZ44+август!AZ44+сентябрь!AZ44+октябрь!AZ44+ноябрь!AZ44+декабрь!AZ44</f>
        <v>0</v>
      </c>
      <c r="BD44" s="36">
        <f>январь!BA44+февраль!BA44+март!BA44+апрель!BA44+май!BA44+июнь!BA44+июль!BA44+август!BA44+сентябрь!BA44+октябрь!BA44+ноябрь!BA44+декабрь!BA44</f>
        <v>0</v>
      </c>
      <c r="BE44" s="36">
        <f>январь!BB44+февраль!BB44+март!BB44+апрель!BB44+май!BB44+июнь!BB44+июль!BB44+август!BB44+сентябрь!BB44+октябрь!BB44+ноябрь!BB44+декабрь!BB44</f>
        <v>0</v>
      </c>
      <c r="BF44" s="36">
        <f>январь!BC44+февраль!BC44+март!BC44+апрель!BC44+май!BC44+июнь!BC44+июль!BC44+август!BC44+сентябрь!BC44+октябрь!BC44+ноябрь!BC44+декабрь!BC44</f>
        <v>0</v>
      </c>
      <c r="BG44" s="36">
        <f>январь!BD44+февраль!BD44+март!BD44+апрель!BD44+май!BD44+июнь!BD44+июль!BD44+август!BD44+сентябрь!BD44+октябрь!BD44+ноябрь!BD44+декабрь!BD44</f>
        <v>0</v>
      </c>
      <c r="BH44" s="36">
        <f>январь!BE44+февраль!BE44+март!BE44+апрель!BE44+май!BE44+июнь!BE44+июль!BE44+август!BE44+сентябрь!BE44+октябрь!BE44+ноябрь!BE44+декабрь!BE44</f>
        <v>0</v>
      </c>
      <c r="BI44" s="36">
        <f>январь!BF44+февраль!BF44+март!BF44+апрель!BF44+май!BF44+июнь!BF44+июль!BF44+август!BF44+сентябрь!BF44+октябрь!BF44+ноябрь!BF44+декабрь!BF44</f>
        <v>3.0000000000000001E-3</v>
      </c>
      <c r="BJ44" s="36">
        <f>январь!BG44+февраль!BG44+март!BG44+апрель!BG44+май!BG44+июнь!BG44+июль!BG44+август!BG44+сентябрь!BG44+октябрь!BG44+ноябрь!BG44+декабрь!BG44</f>
        <v>2.9140000000000001</v>
      </c>
      <c r="BK44" s="36">
        <f>январь!BH44+февраль!BH44+март!BH44+апрель!BH44+май!BH44+июнь!BH44+июль!BH44+август!BH44+сентябрь!BH44+октябрь!BH44+ноябрь!BH44+декабрь!BH44</f>
        <v>0</v>
      </c>
      <c r="BL44" s="36">
        <f>январь!BI44+февраль!BI44+март!BI44+апрель!BI44+май!BI44+июнь!BI44+июль!BI44+август!BI44+сентябрь!BI44+октябрь!BI44+ноябрь!BI44+декабрь!BI44</f>
        <v>0</v>
      </c>
      <c r="BM44" s="29">
        <f>январь!BJ44+февраль!BJ44+март!BJ44+апрель!BJ44+май!BJ44+июнь!BJ44+июль!BJ44+август!BJ44+сентябрь!BJ44+октябрь!BJ44+ноябрь!BJ44+декабрь!BJ44</f>
        <v>0</v>
      </c>
      <c r="BN44" s="36">
        <f>январь!BK44+февраль!BK44+март!BK44+апрель!BK44+май!BK44+июнь!BK44+июль!BK44+август!BK44+сентябрь!BK44+октябрь!BK44+ноябрь!BK44+декабрь!BK44</f>
        <v>0</v>
      </c>
      <c r="BO44" s="29">
        <f>январь!BL44+февраль!BL44+март!BL44+апрель!BL44+май!BL44+июнь!BL44+июль!BL44+август!BL44+сентябрь!BL44+октябрь!BL44+ноябрь!BL44+декабрь!BL44</f>
        <v>2</v>
      </c>
      <c r="BP44" s="36">
        <f>январь!BM44+февраль!BM44+март!BM44+апрель!BM44+май!BM44+июнь!BM44+июль!BM44+август!BM44+сентябрь!BM44+октябрь!BM44+ноябрь!BM44+декабрь!BM44</f>
        <v>1.167</v>
      </c>
      <c r="BQ44" s="36">
        <f>январь!BN44+февраль!BN44+март!BN44+апрель!BN44+май!BN44+июнь!BN44+июль!BN44+август!BN44+сентябрь!BN44+октябрь!BN44+ноябрь!BN44+декабрь!BN44</f>
        <v>0</v>
      </c>
      <c r="BR44" s="36">
        <f>январь!BO44+февраль!BO44+март!BO44+апрель!BO44+май!BO44+июнь!BO44+июль!BO44+август!BO44+сентябрь!BO44+октябрь!BO44+ноябрь!BO44+декабрь!BO44</f>
        <v>0</v>
      </c>
      <c r="BS44" s="29">
        <f>январь!BP44+февраль!BP44+март!BP44+апрель!BP44+май!BP44+июнь!BP44+июль!BP44+август!BP44+сентябрь!BP44+октябрь!BP44+ноябрь!BP44+декабрь!BP44</f>
        <v>1</v>
      </c>
      <c r="BT44" s="36">
        <f>январь!BQ44+февраль!BQ44+март!BQ44+апрель!BQ44+май!BQ44+июнь!BQ44+июль!BQ44+август!BQ44+сентябрь!BQ44+октябрь!BQ44+ноябрь!BQ44+декабрь!BQ44</f>
        <v>0.99099999999999999</v>
      </c>
      <c r="BU44" s="29">
        <f>январь!BR44+февраль!BR44+март!BR44+апрель!BR44+май!BR44+июнь!BR44+июль!BR44+август!BR44+сентябрь!BR44+октябрь!BR44+ноябрь!BR44+декабрь!BR44</f>
        <v>0</v>
      </c>
      <c r="BV44" s="36">
        <f>январь!BS44+февраль!BS44+март!BS44+апрель!BS44+май!BS44+июнь!BS44+июль!BS44+август!BS44+сентябрь!BS44+октябрь!BS44+ноябрь!BS44+декабрь!BS44</f>
        <v>0</v>
      </c>
      <c r="BW44" s="36">
        <f>январь!BT44+февраль!BT44+март!BT44+апрель!BT44+май!BT44+июнь!BT44+июль!BT44+август!BT44+сентябрь!BT44+октябрь!BT44+ноябрь!BT44+декабрь!BT44</f>
        <v>0</v>
      </c>
      <c r="BX44" s="36">
        <f>январь!BU44+февраль!BU44+март!BU44+апрель!BU44+май!BU44+июнь!BU44+июль!BU44+август!BU44+сентябрь!BU44+октябрь!BU44+ноябрь!BU44+декабрь!BU44</f>
        <v>0</v>
      </c>
      <c r="BY44" s="36">
        <f>январь!BV44+февраль!BV44+март!BV44+апрель!BV44+май!BV44+июнь!BV44+июль!BV44+август!BV44+сентябрь!BV44+октябрь!BV44+ноябрь!BV44+декабрь!BV44</f>
        <v>0</v>
      </c>
      <c r="BZ44" s="77">
        <v>0</v>
      </c>
    </row>
    <row r="45" spans="1:78" x14ac:dyDescent="0.25">
      <c r="A45" s="16">
        <v>43</v>
      </c>
      <c r="B45" s="16">
        <v>2</v>
      </c>
      <c r="C45" s="37" t="s">
        <v>509</v>
      </c>
      <c r="D45" s="51">
        <v>67.504562898550716</v>
      </c>
      <c r="E45" s="25">
        <v>-227.32879999999997</v>
      </c>
      <c r="F45" s="26">
        <f t="shared" si="0"/>
        <v>-163.49223710144926</v>
      </c>
      <c r="G45" s="26">
        <f t="shared" si="1"/>
        <v>63.836562898550717</v>
      </c>
      <c r="H45" s="26">
        <f t="shared" si="2"/>
        <v>3.6680000000000001</v>
      </c>
      <c r="I45" s="36">
        <f>январь!F45+февраль!F45+март!F45+апрель!F45+май!F45+июнь!F45+июль!F45+август!F45+сентябрь!F45+октябрь!F45+ноябрь!F45+декабрь!F45</f>
        <v>0</v>
      </c>
      <c r="J45" s="36">
        <f>январь!G45+февраль!G45+март!G45+апрель!G45+май!G45+июнь!G45+июль!G45+август!G45+сентябрь!G45+октябрь!G45+ноябрь!G45+декабрь!G45</f>
        <v>0</v>
      </c>
      <c r="K45" s="36">
        <f>январь!H45+февраль!H45+март!H45+апрель!H45+май!H45+июнь!H45+июль!H45+август!H45+сентябрь!H45+октябрь!H45+ноябрь!H45+декабрь!H45</f>
        <v>0</v>
      </c>
      <c r="L45" s="27">
        <f>январь!I45+февраль!I45+март!I45+апрель!I45+май!I45+июнь!I45+июль!I45+август!I45+сентябрь!I45+октябрь!I45+ноябрь!I45+декабрь!I45</f>
        <v>0</v>
      </c>
      <c r="M45" s="36">
        <f>январь!J45+февраль!J45+март!J45+апрель!J45+май!J45+июнь!J45+июль!J45+август!J45+сентябрь!J45+октябрь!J45+ноябрь!J45+декабрь!J45</f>
        <v>0</v>
      </c>
      <c r="N45" s="36">
        <f>январь!K45+февраль!K45+март!K45+апрель!K45+май!K45+июнь!K45+июль!K45+август!K45+сентябрь!K45+октябрь!K45+ноябрь!K45+декабрь!K45</f>
        <v>0</v>
      </c>
      <c r="O45" s="36">
        <f>январь!L45+февраль!L45+март!L45+апрель!L45+май!L45+июнь!L45+июль!L45+август!L45+сентябрь!L45+октябрь!L45+ноябрь!L45+декабрь!L45</f>
        <v>0</v>
      </c>
      <c r="P45" s="36">
        <f>январь!M45+февраль!M45+март!M45+апрель!M45+май!M45+июнь!M45+июль!M45+август!M45+сентябрь!M45+октябрь!M45+ноябрь!M45+декабрь!M45</f>
        <v>0</v>
      </c>
      <c r="Q45" s="36">
        <f>январь!N45+февраль!N45+март!N45+апрель!N45+май!N45+июнь!N45+июль!N45+август!N45+сентябрь!N45+октябрь!N45+ноябрь!N45+декабрь!N45</f>
        <v>0</v>
      </c>
      <c r="R45" s="29">
        <f>январь!O45+февраль!O45+март!O45+апрель!O45+май!O45+июнь!O45+июль!O45+август!O45+сентябрь!O45+октябрь!O45+ноябрь!O45+декабрь!O45</f>
        <v>0</v>
      </c>
      <c r="S45" s="36">
        <f>январь!P45+февраль!P45+март!P45+апрель!P45+май!P45+июнь!P45+июль!P45+август!P45+сентябрь!P45+октябрь!P45+ноябрь!P45+декабрь!P45</f>
        <v>0</v>
      </c>
      <c r="T45" s="29">
        <f>январь!Q45+февраль!Q45+март!Q45+апрель!Q45+май!Q45+июнь!Q45+июль!Q45+август!Q45+сентябрь!Q45+октябрь!Q45+ноябрь!Q45+декабрь!Q45</f>
        <v>0</v>
      </c>
      <c r="U45" s="36">
        <f>январь!R45+февраль!R45+март!R45+апрель!R45+май!R45+июнь!R45+июль!R45+август!R45+сентябрь!R45+октябрь!R45+ноябрь!R45+декабрь!R45</f>
        <v>0</v>
      </c>
      <c r="V45" s="36">
        <f>январь!S45+февраль!S45+март!S45+апрель!S45+май!S45+июнь!S45+июль!S45+август!S45+сентябрь!S45+октябрь!S45+ноябрь!S45+декабрь!S45</f>
        <v>0</v>
      </c>
      <c r="W45" s="36">
        <f>январь!T45+февраль!T45+март!T45+апрель!T45+май!T45+июнь!T45+июль!T45+август!T45+сентябрь!T45+октябрь!T45+ноябрь!T45+декабрь!T45</f>
        <v>0</v>
      </c>
      <c r="X45" s="36">
        <f>январь!U45+февраль!U45+март!U45+апрель!U45+май!U45+июнь!U45+июль!U45+август!U45+сентябрь!U45+октябрь!U45+ноябрь!U45+декабрь!U45</f>
        <v>0</v>
      </c>
      <c r="Y45" s="36">
        <f>январь!V45+февраль!V45+март!V45+апрель!V45+май!V45+июнь!V45+июль!V45+август!V45+сентябрь!V45+октябрь!V45+ноябрь!V45+декабрь!V45</f>
        <v>0</v>
      </c>
      <c r="Z45" s="36">
        <f>январь!W45+февраль!W45+март!W45+апрель!W45+май!W45+июнь!W45+июль!W45+август!W45+сентябрь!W45+октябрь!W45+ноябрь!W45+декабрь!W45</f>
        <v>0</v>
      </c>
      <c r="AA45" s="36">
        <f>январь!X45+февраль!X45+март!X45+апрель!X45+май!X45+июнь!X45+июль!X45+август!X45+сентябрь!X45+октябрь!X45+ноябрь!X45+декабрь!X45</f>
        <v>0</v>
      </c>
      <c r="AB45" s="29">
        <f>январь!Y45+февраль!Y45+март!Y45+апрель!Y45+май!Y45+июнь!Y45+июль!Y45+август!Y45+сентябрь!Y45+октябрь!Y45+ноябрь!Y45+декабрь!Y45</f>
        <v>0</v>
      </c>
      <c r="AC45" s="36">
        <f>январь!Z45+февраль!Z45+март!Z45+апрель!Z45+май!Z45+июнь!Z45+июль!Z45+август!Z45+сентябрь!Z45+октябрь!Z45+ноябрь!Z45+декабрь!Z45</f>
        <v>0</v>
      </c>
      <c r="AD45" s="66" t="str">
        <f>CONCATENATE(январь!AA45,$BZ$1,февраль!AA45,$BZ$1,март!AA45,$BZ$1,апрель!AA45,$BZ$1,май!AA45,$BZ$1,июнь!AA45,$BZ$1,июль!AA45,$BZ$1,август!AA45,$BZ$1,сентябрь!AA45,$BZ$1,октябрь!AA45,$BZ$1,ноябрь!AA45,$BZ$1,декабрь!AA45)</f>
        <v xml:space="preserve">           </v>
      </c>
      <c r="AE45" s="36">
        <f>январь!AB45+февраль!AB45+март!AB45+апрель!AB45+май!AB45+июнь!AB45+июль!AB45+август!AB45+сентябрь!AB45+октябрь!AB45+ноябрь!AB45+декабрь!AB45</f>
        <v>0</v>
      </c>
      <c r="AF45" s="36">
        <f>январь!AC45+февраль!AC45+март!AC45+апрель!AC45+май!AC45+июнь!AC45+июль!AC45+август!AC45+сентябрь!AC45+октябрь!AC45+ноябрь!AC45+декабрь!AC45</f>
        <v>0</v>
      </c>
      <c r="AG45" s="36">
        <f>январь!AD45+февраль!AD45+март!AD45+апрель!AD45+май!AD45+июнь!AD45+июль!AD45+август!AD45+сентябрь!AD45+октябрь!AD45+ноябрь!AD45+декабрь!AD45</f>
        <v>0</v>
      </c>
      <c r="AH45" s="36">
        <f>январь!AE45+февраль!AE45+март!AE45+апрель!AE45+май!AE45+июнь!AE45+июль!AE45+август!AE45+сентябрь!AE45+октябрь!AE45+ноябрь!AE45+декабрь!AE45</f>
        <v>0</v>
      </c>
      <c r="AI45" s="36">
        <f>январь!AF45+февраль!AF45+март!AF45+апрель!AF45+май!AF45+июнь!AF45+июль!AF45+август!AF45+сентябрь!AF45+октябрь!AF45+ноябрь!AF45+декабрь!AF45</f>
        <v>0</v>
      </c>
      <c r="AJ45" s="36">
        <f>январь!AG45+февраль!AG45+март!AG45+апрель!AG45+май!AG45+июнь!AG45+июль!AG45+август!AG45+сентябрь!AG45+октябрь!AG45+ноябрь!AG45+декабрь!AG45</f>
        <v>0</v>
      </c>
      <c r="AK45" s="29">
        <f>январь!AH45+февраль!AH45+март!AH45+апрель!AH45+май!AH45+июнь!AH45+июль!AH45+август!AH45+сентябрь!AH45+октябрь!AH45+ноябрь!AH45+декабрь!AH45</f>
        <v>0</v>
      </c>
      <c r="AL45" s="36">
        <f>январь!AI45+февраль!AI45+март!AI45+апрель!AI45+май!AI45+июнь!AI45+июль!AI45+август!AI45+сентябрь!AI45+октябрь!AI45+ноябрь!AI45+декабрь!AI45</f>
        <v>0</v>
      </c>
      <c r="AM45" s="29">
        <f>январь!AJ45+февраль!AJ45+март!AJ45+апрель!AJ45+май!AJ45+июнь!AJ45+июль!AJ45+август!AJ45+сентябрь!AJ45+октябрь!AJ45+ноябрь!AJ45+декабрь!AJ45</f>
        <v>0</v>
      </c>
      <c r="AN45" s="36">
        <f>январь!AK45+февраль!AK45+март!AK45+апрель!AK45+май!AK45+июнь!AK45+июль!AK45+август!AK45+сентябрь!AK45+октябрь!AK45+ноябрь!AK45+декабрь!AK45</f>
        <v>0</v>
      </c>
      <c r="AO45" s="36">
        <f>январь!AL45+февраль!AL45+март!AL45+апрель!AL45+май!AL45+июнь!AL45+июль!AL45+август!AL45+сентябрь!AL45+октябрь!AL45+ноябрь!AL45+декабрь!AL45</f>
        <v>0</v>
      </c>
      <c r="AP45" s="36">
        <f>январь!AM45+февраль!AM45+март!AM45+апрель!AM45+май!AM45+июнь!AM45+июль!AM45+август!AM45+сентябрь!AM45+октябрь!AM45+ноябрь!AM45+декабрь!AM45</f>
        <v>0</v>
      </c>
      <c r="AQ45" s="29">
        <f>январь!AN45+февраль!AN45+март!AN45+апрель!AN45+май!AN45+июнь!AN45+июль!AN45+август!AN45+сентябрь!AN45+октябрь!AN45+ноябрь!AN45+декабрь!AN45</f>
        <v>0</v>
      </c>
      <c r="AR45" s="36">
        <f>январь!AO45+февраль!AO45+март!AO45+апрель!AO45+май!AO45+июнь!AO45+июль!AO45+август!AO45+сентябрь!AO45+октябрь!AO45+ноябрь!AO45+декабрь!AO45</f>
        <v>0</v>
      </c>
      <c r="AS45" s="29">
        <f>январь!AP45+февраль!AP45+март!AP45+апрель!AP45+май!AP45+июнь!AP45+июль!AP45+август!AP45+сентябрь!AP45+октябрь!AP45+ноябрь!AP45+декабрь!AP45</f>
        <v>0</v>
      </c>
      <c r="AT45" s="36">
        <f>январь!AQ45+февраль!AQ45+март!AQ45+апрель!AQ45+май!AQ45+июнь!AQ45+июль!AQ45+август!AQ45+сентябрь!AQ45+октябрь!AQ45+ноябрь!AQ45+декабрь!AQ45</f>
        <v>0</v>
      </c>
      <c r="AU45" s="29">
        <f>январь!AR45+февраль!AR45+март!AR45+апрель!AR45+май!AR45+июнь!AR45+июль!AR45+август!AR45+сентябрь!AR45+октябрь!AR45+ноябрь!AR45+декабрь!AR45</f>
        <v>0</v>
      </c>
      <c r="AV45" s="36">
        <f>январь!AS45+февраль!AS45+март!AS45+апрель!AS45+май!AS45+июнь!AS45+июль!AS45+август!AS45+сентябрь!AS45+октябрь!AS45+ноябрь!AS45+декабрь!AS45</f>
        <v>0</v>
      </c>
      <c r="AW45" s="36">
        <f>январь!AT45+февраль!AT45+март!AT45+апрель!AT45+май!AT45+июнь!AT45+июль!AT45+август!AT45+сентябрь!AT45+октябрь!AT45+ноябрь!AT45+декабрь!AT45</f>
        <v>0</v>
      </c>
      <c r="AX45" s="36">
        <f>январь!AU45+февраль!AU45+март!AU45+апрель!AU45+май!AU45+июнь!AU45+июль!AU45+август!AU45+сентябрь!AU45+октябрь!AU45+ноябрь!AU45+декабрь!AU45</f>
        <v>0</v>
      </c>
      <c r="AY45" s="29">
        <f>январь!AV45+февраль!AV45+март!AV45+апрель!AV45+май!AV45+июнь!AV45+июль!AV45+август!AV45+сентябрь!AV45+октябрь!AV45+ноябрь!AV45+декабрь!AV45</f>
        <v>0</v>
      </c>
      <c r="AZ45" s="36">
        <f>январь!AW45+февраль!AW45+март!AW45+апрель!AW45+май!AW45+июнь!AW45+июль!AW45+август!AW45+сентябрь!AW45+октябрь!AW45+ноябрь!AW45+декабрь!AW45</f>
        <v>0</v>
      </c>
      <c r="BA45" s="36">
        <f>январь!AX45+февраль!AX45+март!AX45+апрель!AX45+май!AX45+июнь!AX45+июль!AX45+август!AX45+сентябрь!AX45+октябрь!AX45+ноябрь!AX45+декабрь!AX45</f>
        <v>0</v>
      </c>
      <c r="BB45" s="36">
        <f>январь!AY45+февраль!AY45+март!AY45+апрель!AY45+май!AY45+июнь!AY45+июль!AY45+август!AY45+сентябрь!AY45+октябрь!AY45+ноябрь!AY45+декабрь!AY45</f>
        <v>0</v>
      </c>
      <c r="BC45" s="29">
        <f>январь!AZ45+февраль!AZ45+март!AZ45+апрель!AZ45+май!AZ45+июнь!AZ45+июль!AZ45+август!AZ45+сентябрь!AZ45+октябрь!AZ45+ноябрь!AZ45+декабрь!AZ45</f>
        <v>0</v>
      </c>
      <c r="BD45" s="36">
        <f>январь!BA45+февраль!BA45+март!BA45+апрель!BA45+май!BA45+июнь!BA45+июль!BA45+август!BA45+сентябрь!BA45+октябрь!BA45+ноябрь!BA45+декабрь!BA45</f>
        <v>0</v>
      </c>
      <c r="BE45" s="36">
        <f>январь!BB45+февраль!BB45+март!BB45+апрель!BB45+май!BB45+июнь!BB45+июль!BB45+август!BB45+сентябрь!BB45+октябрь!BB45+ноябрь!BB45+декабрь!BB45</f>
        <v>0</v>
      </c>
      <c r="BF45" s="36">
        <f>январь!BC45+февраль!BC45+март!BC45+апрель!BC45+май!BC45+июнь!BC45+июль!BC45+август!BC45+сентябрь!BC45+октябрь!BC45+ноябрь!BC45+декабрь!BC45</f>
        <v>0</v>
      </c>
      <c r="BG45" s="36">
        <f>январь!BD45+февраль!BD45+март!BD45+апрель!BD45+май!BD45+июнь!BD45+июль!BD45+август!BD45+сентябрь!BD45+октябрь!BD45+ноябрь!BD45+декабрь!BD45</f>
        <v>0</v>
      </c>
      <c r="BH45" s="36">
        <f>январь!BE45+февраль!BE45+март!BE45+апрель!BE45+май!BE45+июнь!BE45+июль!BE45+август!BE45+сентябрь!BE45+октябрь!BE45+ноябрь!BE45+декабрь!BE45</f>
        <v>0</v>
      </c>
      <c r="BI45" s="36">
        <f>январь!BF45+февраль!BF45+март!BF45+апрель!BF45+май!BF45+июнь!BF45+июль!BF45+август!BF45+сентябрь!BF45+октябрь!BF45+ноябрь!BF45+декабрь!BF45</f>
        <v>0</v>
      </c>
      <c r="BJ45" s="36">
        <f>январь!BG45+февраль!BG45+март!BG45+апрель!BG45+май!BG45+июнь!BG45+июль!BG45+август!BG45+сентябрь!BG45+октябрь!BG45+ноябрь!BG45+декабрь!BG45</f>
        <v>0</v>
      </c>
      <c r="BK45" s="36">
        <f>январь!BH45+февраль!BH45+март!BH45+апрель!BH45+май!BH45+июнь!BH45+июль!BH45+август!BH45+сентябрь!BH45+октябрь!BH45+ноябрь!BH45+декабрь!BH45</f>
        <v>0</v>
      </c>
      <c r="BL45" s="36">
        <f>январь!BI45+февраль!BI45+март!BI45+апрель!BI45+май!BI45+июнь!BI45+июль!BI45+август!BI45+сентябрь!BI45+октябрь!BI45+ноябрь!BI45+декабрь!BI45</f>
        <v>0</v>
      </c>
      <c r="BM45" s="29">
        <f>январь!BJ45+февраль!BJ45+март!BJ45+апрель!BJ45+май!BJ45+июнь!BJ45+июль!BJ45+август!BJ45+сентябрь!BJ45+октябрь!BJ45+ноябрь!BJ45+декабрь!BJ45</f>
        <v>0</v>
      </c>
      <c r="BN45" s="36">
        <f>январь!BK45+февраль!BK45+март!BK45+апрель!BK45+май!BK45+июнь!BK45+июль!BK45+август!BK45+сентябрь!BK45+октябрь!BK45+ноябрь!BK45+декабрь!BK45</f>
        <v>0</v>
      </c>
      <c r="BO45" s="29">
        <f>январь!BL45+февраль!BL45+март!BL45+апрель!BL45+май!BL45+июнь!BL45+июль!BL45+август!BL45+сентябрь!BL45+октябрь!BL45+ноябрь!BL45+декабрь!BL45</f>
        <v>0</v>
      </c>
      <c r="BP45" s="36">
        <f>январь!BM45+февраль!BM45+март!BM45+апрель!BM45+май!BM45+июнь!BM45+июль!BM45+август!BM45+сентябрь!BM45+октябрь!BM45+ноябрь!BM45+декабрь!BM45</f>
        <v>0</v>
      </c>
      <c r="BQ45" s="36">
        <f>январь!BN45+февраль!BN45+март!BN45+апрель!BN45+май!BN45+июнь!BN45+июль!BN45+август!BN45+сентябрь!BN45+октябрь!BN45+ноябрь!BN45+декабрь!BN45</f>
        <v>0</v>
      </c>
      <c r="BR45" s="36">
        <f>январь!BO45+февраль!BO45+март!BO45+апрель!BO45+май!BO45+июнь!BO45+июль!BO45+август!BO45+сентябрь!BO45+октябрь!BO45+ноябрь!BO45+декабрь!BO45</f>
        <v>0</v>
      </c>
      <c r="BS45" s="29">
        <f>январь!BP45+февраль!BP45+март!BP45+апрель!BP45+май!BP45+июнь!BP45+июль!BP45+август!BP45+сентябрь!BP45+октябрь!BP45+ноябрь!BP45+декабрь!BP45</f>
        <v>0</v>
      </c>
      <c r="BT45" s="36">
        <f>январь!BQ45+февраль!BQ45+март!BQ45+апрель!BQ45+май!BQ45+июнь!BQ45+июль!BQ45+август!BQ45+сентябрь!BQ45+октябрь!BQ45+ноябрь!BQ45+декабрь!BQ45</f>
        <v>0</v>
      </c>
      <c r="BU45" s="29">
        <f>январь!BR45+февраль!BR45+март!BR45+апрель!BR45+май!BR45+июнь!BR45+июль!BR45+август!BR45+сентябрь!BR45+октябрь!BR45+ноябрь!BR45+декабрь!BR45</f>
        <v>0</v>
      </c>
      <c r="BV45" s="36">
        <f>январь!BS45+февраль!BS45+март!BS45+апрель!BS45+май!BS45+июнь!BS45+июль!BS45+август!BS45+сентябрь!BS45+октябрь!BS45+ноябрь!BS45+декабрь!BS45</f>
        <v>0</v>
      </c>
      <c r="BW45" s="36">
        <f>январь!BT45+февраль!BT45+март!BT45+апрель!BT45+май!BT45+июнь!BT45+июль!BT45+август!BT45+сентябрь!BT45+октябрь!BT45+ноябрь!BT45+декабрь!BT45</f>
        <v>0</v>
      </c>
      <c r="BX45" s="36">
        <f>январь!BU45+февраль!BU45+март!BU45+апрель!BU45+май!BU45+июнь!BU45+июль!BU45+август!BU45+сентябрь!BU45+октябрь!BU45+ноябрь!BU45+декабрь!BU45</f>
        <v>0</v>
      </c>
      <c r="BY45" s="36">
        <f>январь!BV45+февраль!BV45+март!BV45+апрель!BV45+май!BV45+июнь!BV45+июль!BV45+август!BV45+сентябрь!BV45+октябрь!BV45+ноябрь!BV45+декабрь!BV45</f>
        <v>3.6680000000000001</v>
      </c>
      <c r="BZ45" s="77">
        <v>0</v>
      </c>
    </row>
    <row r="46" spans="1:78" x14ac:dyDescent="0.25">
      <c r="A46" s="16">
        <v>44</v>
      </c>
      <c r="B46" s="16">
        <v>2</v>
      </c>
      <c r="C46" s="37" t="s">
        <v>510</v>
      </c>
      <c r="D46" s="51">
        <v>33.45458357487923</v>
      </c>
      <c r="E46" s="25">
        <v>-39.418319999999994</v>
      </c>
      <c r="F46" s="26">
        <f t="shared" si="0"/>
        <v>-12.929736425120764</v>
      </c>
      <c r="G46" s="26">
        <f t="shared" si="1"/>
        <v>26.488583574879229</v>
      </c>
      <c r="H46" s="26">
        <f t="shared" si="2"/>
        <v>6.9659999999999993</v>
      </c>
      <c r="I46" s="36">
        <f>январь!F46+февраль!F46+март!F46+апрель!F46+май!F46+июнь!F46+июль!F46+август!F46+сентябрь!F46+октябрь!F46+ноябрь!F46+декабрь!F46</f>
        <v>0</v>
      </c>
      <c r="J46" s="36">
        <f>январь!G46+февраль!G46+март!G46+апрель!G46+май!G46+июнь!G46+июль!G46+август!G46+сентябрь!G46+октябрь!G46+ноябрь!G46+декабрь!G46</f>
        <v>0</v>
      </c>
      <c r="K46" s="36">
        <f>январь!H46+февраль!H46+март!H46+апрель!H46+май!H46+июнь!H46+июль!H46+август!H46+сентябрь!H46+октябрь!H46+ноябрь!H46+декабрь!H46</f>
        <v>0</v>
      </c>
      <c r="L46" s="27">
        <f>январь!I46+февраль!I46+март!I46+апрель!I46+май!I46+июнь!I46+июль!I46+август!I46+сентябрь!I46+октябрь!I46+ноябрь!I46+декабрь!I46</f>
        <v>0</v>
      </c>
      <c r="M46" s="36">
        <f>январь!J46+февраль!J46+март!J46+апрель!J46+май!J46+июнь!J46+июль!J46+август!J46+сентябрь!J46+октябрь!J46+ноябрь!J46+декабрь!J46</f>
        <v>0</v>
      </c>
      <c r="N46" s="36">
        <f>январь!K46+февраль!K46+март!K46+апрель!K46+май!K46+июнь!K46+июль!K46+август!K46+сентябрь!K46+октябрь!K46+ноябрь!K46+декабрь!K46</f>
        <v>0</v>
      </c>
      <c r="O46" s="36">
        <f>январь!L46+февраль!L46+март!L46+апрель!L46+май!L46+июнь!L46+июль!L46+август!L46+сентябрь!L46+октябрь!L46+ноябрь!L46+декабрь!L46</f>
        <v>0</v>
      </c>
      <c r="P46" s="36">
        <f>январь!M46+февраль!M46+март!M46+апрель!M46+май!M46+июнь!M46+июль!M46+август!M46+сентябрь!M46+октябрь!M46+ноябрь!M46+декабрь!M46</f>
        <v>0</v>
      </c>
      <c r="Q46" s="36">
        <f>январь!N46+февраль!N46+март!N46+апрель!N46+май!N46+июнь!N46+июль!N46+август!N46+сентябрь!N46+октябрь!N46+ноябрь!N46+декабрь!N46</f>
        <v>0</v>
      </c>
      <c r="R46" s="29">
        <f>январь!O46+февраль!O46+март!O46+апрель!O46+май!O46+июнь!O46+июль!O46+август!O46+сентябрь!O46+октябрь!O46+ноябрь!O46+декабрь!O46</f>
        <v>0</v>
      </c>
      <c r="S46" s="36">
        <f>январь!P46+февраль!P46+март!P46+апрель!P46+май!P46+июнь!P46+июль!P46+август!P46+сентябрь!P46+октябрь!P46+ноябрь!P46+декабрь!P46</f>
        <v>0</v>
      </c>
      <c r="T46" s="29">
        <f>январь!Q46+февраль!Q46+март!Q46+апрель!Q46+май!Q46+июнь!Q46+июль!Q46+август!Q46+сентябрь!Q46+октябрь!Q46+ноябрь!Q46+декабрь!Q46</f>
        <v>0</v>
      </c>
      <c r="U46" s="36">
        <f>январь!R46+февраль!R46+март!R46+апрель!R46+май!R46+июнь!R46+июль!R46+август!R46+сентябрь!R46+октябрь!R46+ноябрь!R46+декабрь!R46</f>
        <v>0</v>
      </c>
      <c r="V46" s="36">
        <f>январь!S46+февраль!S46+март!S46+апрель!S46+май!S46+июнь!S46+июль!S46+август!S46+сентябрь!S46+октябрь!S46+ноябрь!S46+декабрь!S46</f>
        <v>0</v>
      </c>
      <c r="W46" s="36">
        <f>январь!T46+февраль!T46+март!T46+апрель!T46+май!T46+июнь!T46+июль!T46+август!T46+сентябрь!T46+октябрь!T46+ноябрь!T46+декабрь!T46</f>
        <v>0</v>
      </c>
      <c r="X46" s="36">
        <f>январь!U46+февраль!U46+март!U46+апрель!U46+май!U46+июнь!U46+июль!U46+август!U46+сентябрь!U46+октябрь!U46+ноябрь!U46+декабрь!U46</f>
        <v>0</v>
      </c>
      <c r="Y46" s="36">
        <f>январь!V46+февраль!V46+март!V46+апрель!V46+май!V46+июнь!V46+июль!V46+август!V46+сентябрь!V46+октябрь!V46+ноябрь!V46+декабрь!V46</f>
        <v>0</v>
      </c>
      <c r="Z46" s="36">
        <f>январь!W46+февраль!W46+март!W46+апрель!W46+май!W46+июнь!W46+июль!W46+август!W46+сентябрь!W46+октябрь!W46+ноябрь!W46+декабрь!W46</f>
        <v>0</v>
      </c>
      <c r="AA46" s="36">
        <f>январь!X46+февраль!X46+март!X46+апрель!X46+май!X46+июнь!X46+июль!X46+август!X46+сентябрь!X46+октябрь!X46+ноябрь!X46+декабрь!X46</f>
        <v>0</v>
      </c>
      <c r="AB46" s="29">
        <f>январь!Y46+февраль!Y46+март!Y46+апрель!Y46+май!Y46+июнь!Y46+июль!Y46+август!Y46+сентябрь!Y46+октябрь!Y46+ноябрь!Y46+декабрь!Y46</f>
        <v>0</v>
      </c>
      <c r="AC46" s="36">
        <f>январь!Z46+февраль!Z46+март!Z46+апрель!Z46+май!Z46+июнь!Z46+июль!Z46+август!Z46+сентябрь!Z46+октябрь!Z46+ноябрь!Z46+декабрь!Z46</f>
        <v>0</v>
      </c>
      <c r="AD46" s="66" t="str">
        <f>CONCATENATE(январь!AA46,$BZ$1,февраль!AA46,$BZ$1,март!AA46,$BZ$1,апрель!AA46,$BZ$1,май!AA46,$BZ$1,июнь!AA46,$BZ$1,июль!AA46,$BZ$1,август!AA46,$BZ$1,сентябрь!AA46,$BZ$1,октябрь!AA46,$BZ$1,ноябрь!AA46,$BZ$1,декабрь!AA46)</f>
        <v xml:space="preserve">           </v>
      </c>
      <c r="AE46" s="36">
        <f>январь!AB46+февраль!AB46+март!AB46+апрель!AB46+май!AB46+июнь!AB46+июль!AB46+август!AB46+сентябрь!AB46+октябрь!AB46+ноябрь!AB46+декабрь!AB46</f>
        <v>0</v>
      </c>
      <c r="AF46" s="36">
        <f>январь!AC46+февраль!AC46+март!AC46+апрель!AC46+май!AC46+июнь!AC46+июль!AC46+август!AC46+сентябрь!AC46+октябрь!AC46+ноябрь!AC46+декабрь!AC46</f>
        <v>0</v>
      </c>
      <c r="AG46" s="36">
        <f>январь!AD46+февраль!AD46+март!AD46+апрель!AD46+май!AD46+июнь!AD46+июль!AD46+август!AD46+сентябрь!AD46+октябрь!AD46+ноябрь!AD46+декабрь!AD46</f>
        <v>0</v>
      </c>
      <c r="AH46" s="36">
        <f>январь!AE46+февраль!AE46+март!AE46+апрель!AE46+май!AE46+июнь!AE46+июль!AE46+август!AE46+сентябрь!AE46+октябрь!AE46+ноябрь!AE46+декабрь!AE46</f>
        <v>0</v>
      </c>
      <c r="AI46" s="36">
        <f>январь!AF46+февраль!AF46+март!AF46+апрель!AF46+май!AF46+июнь!AF46+июль!AF46+август!AF46+сентябрь!AF46+октябрь!AF46+ноябрь!AF46+декабрь!AF46</f>
        <v>0</v>
      </c>
      <c r="AJ46" s="36">
        <f>январь!AG46+февраль!AG46+март!AG46+апрель!AG46+май!AG46+июнь!AG46+июль!AG46+август!AG46+сентябрь!AG46+октябрь!AG46+ноябрь!AG46+декабрь!AG46</f>
        <v>0</v>
      </c>
      <c r="AK46" s="29">
        <f>январь!AH46+февраль!AH46+март!AH46+апрель!AH46+май!AH46+июнь!AH46+июль!AH46+август!AH46+сентябрь!AH46+октябрь!AH46+ноябрь!AH46+декабрь!AH46</f>
        <v>0</v>
      </c>
      <c r="AL46" s="36">
        <f>январь!AI46+февраль!AI46+март!AI46+апрель!AI46+май!AI46+июнь!AI46+июль!AI46+август!AI46+сентябрь!AI46+октябрь!AI46+ноябрь!AI46+декабрь!AI46</f>
        <v>0</v>
      </c>
      <c r="AM46" s="29">
        <f>январь!AJ46+февраль!AJ46+март!AJ46+апрель!AJ46+май!AJ46+июнь!AJ46+июль!AJ46+август!AJ46+сентябрь!AJ46+октябрь!AJ46+ноябрь!AJ46+декабрь!AJ46</f>
        <v>0</v>
      </c>
      <c r="AN46" s="36">
        <f>январь!AK46+февраль!AK46+март!AK46+апрель!AK46+май!AK46+июнь!AK46+июль!AK46+август!AK46+сентябрь!AK46+октябрь!AK46+ноябрь!AK46+декабрь!AK46</f>
        <v>0</v>
      </c>
      <c r="AO46" s="36">
        <f>январь!AL46+февраль!AL46+март!AL46+апрель!AL46+май!AL46+июнь!AL46+июль!AL46+август!AL46+сентябрь!AL46+октябрь!AL46+ноябрь!AL46+декабрь!AL46</f>
        <v>0</v>
      </c>
      <c r="AP46" s="36">
        <f>январь!AM46+февраль!AM46+март!AM46+апрель!AM46+май!AM46+июнь!AM46+июль!AM46+август!AM46+сентябрь!AM46+октябрь!AM46+ноябрь!AM46+декабрь!AM46</f>
        <v>0</v>
      </c>
      <c r="AQ46" s="29">
        <f>январь!AN46+февраль!AN46+март!AN46+апрель!AN46+май!AN46+июнь!AN46+июль!AN46+август!AN46+сентябрь!AN46+октябрь!AN46+ноябрь!AN46+декабрь!AN46</f>
        <v>0</v>
      </c>
      <c r="AR46" s="36">
        <f>январь!AO46+февраль!AO46+март!AO46+апрель!AO46+май!AO46+июнь!AO46+июль!AO46+август!AO46+сентябрь!AO46+октябрь!AO46+ноябрь!AO46+декабрь!AO46</f>
        <v>0</v>
      </c>
      <c r="AS46" s="29">
        <f>январь!AP46+февраль!AP46+март!AP46+апрель!AP46+май!AP46+июнь!AP46+июль!AP46+август!AP46+сентябрь!AP46+октябрь!AP46+ноябрь!AP46+декабрь!AP46</f>
        <v>0</v>
      </c>
      <c r="AT46" s="36">
        <f>январь!AQ46+февраль!AQ46+март!AQ46+апрель!AQ46+май!AQ46+июнь!AQ46+июль!AQ46+август!AQ46+сентябрь!AQ46+октябрь!AQ46+ноябрь!AQ46+декабрь!AQ46</f>
        <v>0</v>
      </c>
      <c r="AU46" s="29">
        <f>январь!AR46+февраль!AR46+март!AR46+апрель!AR46+май!AR46+июнь!AR46+июль!AR46+август!AR46+сентябрь!AR46+октябрь!AR46+ноябрь!AR46+декабрь!AR46</f>
        <v>0</v>
      </c>
      <c r="AV46" s="36">
        <f>январь!AS46+февраль!AS46+март!AS46+апрель!AS46+май!AS46+июнь!AS46+июль!AS46+август!AS46+сентябрь!AS46+октябрь!AS46+ноябрь!AS46+декабрь!AS46</f>
        <v>0</v>
      </c>
      <c r="AW46" s="36">
        <f>январь!AT46+февраль!AT46+март!AT46+апрель!AT46+май!AT46+июнь!AT46+июль!AT46+август!AT46+сентябрь!AT46+октябрь!AT46+ноябрь!AT46+декабрь!AT46</f>
        <v>0</v>
      </c>
      <c r="AX46" s="36">
        <f>январь!AU46+февраль!AU46+март!AU46+апрель!AU46+май!AU46+июнь!AU46+июль!AU46+август!AU46+сентябрь!AU46+октябрь!AU46+ноябрь!AU46+декабрь!AU46</f>
        <v>0</v>
      </c>
      <c r="AY46" s="29">
        <f>январь!AV46+февраль!AV46+март!AV46+апрель!AV46+май!AV46+июнь!AV46+июль!AV46+август!AV46+сентябрь!AV46+октябрь!AV46+ноябрь!AV46+декабрь!AV46</f>
        <v>0</v>
      </c>
      <c r="AZ46" s="36">
        <f>январь!AW46+февраль!AW46+март!AW46+апрель!AW46+май!AW46+июнь!AW46+июль!AW46+август!AW46+сентябрь!AW46+октябрь!AW46+ноябрь!AW46+декабрь!AW46</f>
        <v>0</v>
      </c>
      <c r="BA46" s="36">
        <f>январь!AX46+февраль!AX46+март!AX46+апрель!AX46+май!AX46+июнь!AX46+июль!AX46+август!AX46+сентябрь!AX46+октябрь!AX46+ноябрь!AX46+декабрь!AX46</f>
        <v>0</v>
      </c>
      <c r="BB46" s="36">
        <f>январь!AY46+февраль!AY46+март!AY46+апрель!AY46+май!AY46+июнь!AY46+июль!AY46+август!AY46+сентябрь!AY46+октябрь!AY46+ноябрь!AY46+декабрь!AY46</f>
        <v>0</v>
      </c>
      <c r="BC46" s="29">
        <f>январь!AZ46+февраль!AZ46+март!AZ46+апрель!AZ46+май!AZ46+июнь!AZ46+июль!AZ46+август!AZ46+сентябрь!AZ46+октябрь!AZ46+ноябрь!AZ46+декабрь!AZ46</f>
        <v>0</v>
      </c>
      <c r="BD46" s="36">
        <f>январь!BA46+февраль!BA46+март!BA46+апрель!BA46+май!BA46+июнь!BA46+июль!BA46+август!BA46+сентябрь!BA46+октябрь!BA46+ноябрь!BA46+декабрь!BA46</f>
        <v>0</v>
      </c>
      <c r="BE46" s="36">
        <f>январь!BB46+февраль!BB46+март!BB46+апрель!BB46+май!BB46+июнь!BB46+июль!BB46+август!BB46+сентябрь!BB46+октябрь!BB46+ноябрь!BB46+декабрь!BB46</f>
        <v>0</v>
      </c>
      <c r="BF46" s="36">
        <f>январь!BC46+февраль!BC46+март!BC46+апрель!BC46+май!BC46+июнь!BC46+июль!BC46+август!BC46+сентябрь!BC46+октябрь!BC46+ноябрь!BC46+декабрь!BC46</f>
        <v>0</v>
      </c>
      <c r="BG46" s="36">
        <f>январь!BD46+февраль!BD46+март!BD46+апрель!BD46+май!BD46+июнь!BD46+июль!BD46+август!BD46+сентябрь!BD46+октябрь!BD46+ноябрь!BD46+декабрь!BD46</f>
        <v>0</v>
      </c>
      <c r="BH46" s="36">
        <f>январь!BE46+февраль!BE46+март!BE46+апрель!BE46+май!BE46+июнь!BE46+июль!BE46+август!BE46+сентябрь!BE46+октябрь!BE46+ноябрь!BE46+декабрь!BE46</f>
        <v>0</v>
      </c>
      <c r="BI46" s="36">
        <f>январь!BF46+февраль!BF46+март!BF46+апрель!BF46+май!BF46+июнь!BF46+июль!BF46+август!BF46+сентябрь!BF46+октябрь!BF46+ноябрь!BF46+декабрь!BF46</f>
        <v>4.0000000000000001E-3</v>
      </c>
      <c r="BJ46" s="36">
        <f>январь!BG46+февраль!BG46+март!BG46+апрель!BG46+май!BG46+июнь!BG46+июль!BG46+август!BG46+сентябрь!BG46+октябрь!BG46+ноябрь!BG46+декабрь!BG46</f>
        <v>4.5759999999999996</v>
      </c>
      <c r="BK46" s="36">
        <f>январь!BH46+февраль!BH46+март!BH46+апрель!BH46+май!BH46+июнь!BH46+июль!BH46+август!BH46+сентябрь!BH46+октябрь!BH46+ноябрь!BH46+декабрь!BH46</f>
        <v>0</v>
      </c>
      <c r="BL46" s="36">
        <f>январь!BI46+февраль!BI46+март!BI46+апрель!BI46+май!BI46+июнь!BI46+июль!BI46+август!BI46+сентябрь!BI46+октябрь!BI46+ноябрь!BI46+декабрь!BI46</f>
        <v>0</v>
      </c>
      <c r="BM46" s="29">
        <f>январь!BJ46+февраль!BJ46+март!BJ46+апрель!BJ46+май!BJ46+июнь!BJ46+июль!BJ46+август!BJ46+сентябрь!BJ46+октябрь!BJ46+ноябрь!BJ46+декабрь!BJ46</f>
        <v>0</v>
      </c>
      <c r="BN46" s="36">
        <f>январь!BK46+февраль!BK46+март!BK46+апрель!BK46+май!BK46+июнь!BK46+июль!BK46+август!BK46+сентябрь!BK46+октябрь!BK46+ноябрь!BK46+декабрь!BK46</f>
        <v>0</v>
      </c>
      <c r="BO46" s="29">
        <f>январь!BL46+февраль!BL46+март!BL46+апрель!BL46+май!BL46+июнь!BL46+июль!BL46+август!BL46+сентябрь!BL46+октябрь!BL46+ноябрь!BL46+декабрь!BL46</f>
        <v>0</v>
      </c>
      <c r="BP46" s="36">
        <f>январь!BM46+февраль!BM46+март!BM46+апрель!BM46+май!BM46+июнь!BM46+июль!BM46+август!BM46+сентябрь!BM46+октябрь!BM46+ноябрь!BM46+декабрь!BM46</f>
        <v>0</v>
      </c>
      <c r="BQ46" s="36">
        <f>январь!BN46+февраль!BN46+март!BN46+апрель!BN46+май!BN46+июнь!BN46+июль!BN46+август!BN46+сентябрь!BN46+октябрь!BN46+ноябрь!BN46+декабрь!BN46</f>
        <v>0</v>
      </c>
      <c r="BR46" s="36">
        <f>январь!BO46+февраль!BO46+март!BO46+апрель!BO46+май!BO46+июнь!BO46+июль!BO46+август!BO46+сентябрь!BO46+октябрь!BO46+ноябрь!BO46+декабрь!BO46</f>
        <v>0</v>
      </c>
      <c r="BS46" s="29">
        <f>январь!BP46+февраль!BP46+март!BP46+апрель!BP46+май!BP46+июнь!BP46+июль!BP46+август!BP46+сентябрь!BP46+октябрь!BP46+ноябрь!BP46+декабрь!BP46</f>
        <v>0</v>
      </c>
      <c r="BT46" s="36">
        <f>январь!BQ46+февраль!BQ46+март!BQ46+апрель!BQ46+май!BQ46+июнь!BQ46+июль!BQ46+август!BQ46+сентябрь!BQ46+октябрь!BQ46+ноябрь!BQ46+декабрь!BQ46</f>
        <v>0</v>
      </c>
      <c r="BU46" s="29">
        <f>январь!BR46+февраль!BR46+март!BR46+апрель!BR46+май!BR46+июнь!BR46+июль!BR46+август!BR46+сентябрь!BR46+октябрь!BR46+ноябрь!BR46+декабрь!BR46</f>
        <v>0</v>
      </c>
      <c r="BV46" s="36">
        <f>январь!BS46+февраль!BS46+март!BS46+апрель!BS46+май!BS46+июнь!BS46+июль!BS46+август!BS46+сентябрь!BS46+октябрь!BS46+ноябрь!BS46+декабрь!BS46</f>
        <v>0</v>
      </c>
      <c r="BW46" s="36">
        <f>январь!BT46+февраль!BT46+март!BT46+апрель!BT46+май!BT46+июнь!BT46+июль!BT46+август!BT46+сентябрь!BT46+октябрь!BT46+ноябрь!BT46+декабрь!BT46</f>
        <v>0</v>
      </c>
      <c r="BX46" s="36">
        <f>январь!BU46+февраль!BU46+март!BU46+апрель!BU46+май!BU46+июнь!BU46+июль!BU46+август!BU46+сентябрь!BU46+октябрь!BU46+ноябрь!BU46+декабрь!BU46</f>
        <v>0</v>
      </c>
      <c r="BY46" s="36">
        <f>январь!BV46+февраль!BV46+март!BV46+апрель!BV46+май!BV46+июнь!BV46+июль!BV46+август!BV46+сентябрь!BV46+октябрь!BV46+ноябрь!BV46+декабрь!BV46</f>
        <v>2.39</v>
      </c>
      <c r="BZ46" s="77">
        <v>0</v>
      </c>
    </row>
    <row r="47" spans="1:78" x14ac:dyDescent="0.25">
      <c r="A47" s="16">
        <v>45</v>
      </c>
      <c r="B47" s="16">
        <v>2</v>
      </c>
      <c r="C47" s="37" t="s">
        <v>511</v>
      </c>
      <c r="D47" s="51">
        <v>814.94532668405793</v>
      </c>
      <c r="E47" s="25">
        <v>-618.35734400000001</v>
      </c>
      <c r="F47" s="26">
        <f t="shared" si="0"/>
        <v>-104.52501731594202</v>
      </c>
      <c r="G47" s="26">
        <f t="shared" si="1"/>
        <v>513.83232668405799</v>
      </c>
      <c r="H47" s="26">
        <f t="shared" si="2"/>
        <v>301.11299999999994</v>
      </c>
      <c r="I47" s="36">
        <f>январь!F47+февраль!F47+март!F47+апрель!F47+май!F47+июнь!F47+июль!F47+август!F47+сентябрь!F47+октябрь!F47+ноябрь!F47+декабрь!F47</f>
        <v>0</v>
      </c>
      <c r="J47" s="36">
        <f>январь!G47+февраль!G47+март!G47+апрель!G47+май!G47+июнь!G47+июль!G47+август!G47+сентябрь!G47+октябрь!G47+ноябрь!G47+декабрь!G47</f>
        <v>0</v>
      </c>
      <c r="K47" s="36">
        <f>январь!H47+февраль!H47+март!H47+апрель!H47+май!H47+июнь!H47+июль!H47+август!H47+сентябрь!H47+октябрь!H47+ноябрь!H47+декабрь!H47</f>
        <v>0</v>
      </c>
      <c r="L47" s="27">
        <f>январь!I47+февраль!I47+март!I47+апрель!I47+май!I47+июнь!I47+июль!I47+август!I47+сентябрь!I47+октябрь!I47+ноябрь!I47+декабрь!I47</f>
        <v>0</v>
      </c>
      <c r="M47" s="36">
        <f>январь!J47+февраль!J47+март!J47+апрель!J47+май!J47+июнь!J47+июль!J47+август!J47+сентябрь!J47+октябрь!J47+ноябрь!J47+декабрь!J47</f>
        <v>0</v>
      </c>
      <c r="N47" s="36">
        <f>январь!K47+февраль!K47+март!K47+апрель!K47+май!K47+июнь!K47+июль!K47+август!K47+сентябрь!K47+октябрь!K47+ноябрь!K47+декабрь!K47</f>
        <v>0</v>
      </c>
      <c r="O47" s="36">
        <f>январь!L47+февраль!L47+март!L47+апрель!L47+май!L47+июнь!L47+июль!L47+август!L47+сентябрь!L47+октябрь!L47+ноябрь!L47+декабрь!L47</f>
        <v>0</v>
      </c>
      <c r="P47" s="36">
        <f>январь!M47+февраль!M47+март!M47+апрель!M47+май!M47+июнь!M47+июль!M47+август!M47+сентябрь!M47+октябрь!M47+ноябрь!M47+декабрь!M47</f>
        <v>0</v>
      </c>
      <c r="Q47" s="36">
        <f>январь!N47+февраль!N47+март!N47+апрель!N47+май!N47+июнь!N47+июль!N47+август!N47+сентябрь!N47+октябрь!N47+ноябрь!N47+декабрь!N47</f>
        <v>0</v>
      </c>
      <c r="R47" s="29">
        <f>январь!O47+февраль!O47+март!O47+апрель!O47+май!O47+июнь!O47+июль!O47+август!O47+сентябрь!O47+октябрь!O47+ноябрь!O47+декабрь!O47</f>
        <v>0</v>
      </c>
      <c r="S47" s="36">
        <f>январь!P47+февраль!P47+март!P47+апрель!P47+май!P47+июнь!P47+июль!P47+август!P47+сентябрь!P47+октябрь!P47+ноябрь!P47+декабрь!P47</f>
        <v>0</v>
      </c>
      <c r="T47" s="29">
        <f>январь!Q47+февраль!Q47+март!Q47+апрель!Q47+май!Q47+июнь!Q47+июль!Q47+август!Q47+сентябрь!Q47+октябрь!Q47+ноябрь!Q47+декабрь!Q47</f>
        <v>0</v>
      </c>
      <c r="U47" s="36">
        <f>январь!R47+февраль!R47+март!R47+апрель!R47+май!R47+июнь!R47+июль!R47+август!R47+сентябрь!R47+октябрь!R47+ноябрь!R47+декабрь!R47</f>
        <v>0</v>
      </c>
      <c r="V47" s="36">
        <f>январь!S47+февраль!S47+март!S47+апрель!S47+май!S47+июнь!S47+июль!S47+август!S47+сентябрь!S47+октябрь!S47+ноябрь!S47+декабрь!S47</f>
        <v>0</v>
      </c>
      <c r="W47" s="36">
        <f>январь!T47+февраль!T47+март!T47+апрель!T47+май!T47+июнь!T47+июль!T47+август!T47+сентябрь!T47+октябрь!T47+ноябрь!T47+декабрь!T47</f>
        <v>0</v>
      </c>
      <c r="X47" s="36">
        <f>январь!U47+февраль!U47+март!U47+апрель!U47+май!U47+июнь!U47+июль!U47+август!U47+сентябрь!U47+октябрь!U47+ноябрь!U47+декабрь!U47</f>
        <v>0</v>
      </c>
      <c r="Y47" s="36">
        <f>январь!V47+февраль!V47+март!V47+апрель!V47+май!V47+июнь!V47+июль!V47+август!V47+сентябрь!V47+октябрь!V47+ноябрь!V47+декабрь!V47</f>
        <v>0</v>
      </c>
      <c r="Z47" s="36">
        <f>январь!W47+февраль!W47+март!W47+апрель!W47+май!W47+июнь!W47+июль!W47+август!W47+сентябрь!W47+октябрь!W47+ноябрь!W47+декабрь!W47</f>
        <v>0</v>
      </c>
      <c r="AA47" s="36">
        <f>январь!X47+февраль!X47+март!X47+апрель!X47+май!X47+июнь!X47+июль!X47+август!X47+сентябрь!X47+октябрь!X47+ноябрь!X47+декабрь!X47</f>
        <v>0</v>
      </c>
      <c r="AB47" s="29">
        <f>январь!Y47+февраль!Y47+март!Y47+апрель!Y47+май!Y47+июнь!Y47+июль!Y47+август!Y47+сентябрь!Y47+октябрь!Y47+ноябрь!Y47+декабрь!Y47</f>
        <v>0</v>
      </c>
      <c r="AC47" s="36">
        <f>январь!Z47+февраль!Z47+март!Z47+апрель!Z47+май!Z47+июнь!Z47+июль!Z47+август!Z47+сентябрь!Z47+октябрь!Z47+ноябрь!Z47+декабрь!Z47</f>
        <v>0</v>
      </c>
      <c r="AD47" s="66" t="str">
        <f>CONCATENATE(январь!AA47,$BZ$1,февраль!AA47,$BZ$1,март!AA47,$BZ$1,апрель!AA47,$BZ$1,май!AA47,$BZ$1,июнь!AA47,$BZ$1,июль!AA47,$BZ$1,август!AA47,$BZ$1,сентябрь!AA47,$BZ$1,октябрь!AA47,$BZ$1,ноябрь!AA47,$BZ$1,декабрь!AA47)</f>
        <v xml:space="preserve">           </v>
      </c>
      <c r="AE47" s="36">
        <f>январь!AB47+февраль!AB47+март!AB47+апрель!AB47+май!AB47+июнь!AB47+июль!AB47+август!AB47+сентябрь!AB47+октябрь!AB47+ноябрь!AB47+декабрь!AB47</f>
        <v>0</v>
      </c>
      <c r="AF47" s="36">
        <f>январь!AC47+февраль!AC47+март!AC47+апрель!AC47+май!AC47+июнь!AC47+июль!AC47+август!AC47+сентябрь!AC47+октябрь!AC47+ноябрь!AC47+декабрь!AC47</f>
        <v>0</v>
      </c>
      <c r="AG47" s="36">
        <f>январь!AD47+февраль!AD47+март!AD47+апрель!AD47+май!AD47+июнь!AD47+июль!AD47+август!AD47+сентябрь!AD47+октябрь!AD47+ноябрь!AD47+декабрь!AD47</f>
        <v>0</v>
      </c>
      <c r="AH47" s="36">
        <f>январь!AE47+февраль!AE47+март!AE47+апрель!AE47+май!AE47+июнь!AE47+июль!AE47+август!AE47+сентябрь!AE47+октябрь!AE47+ноябрь!AE47+декабрь!AE47</f>
        <v>0</v>
      </c>
      <c r="AI47" s="36">
        <f>январь!AF47+февраль!AF47+март!AF47+апрель!AF47+май!AF47+июнь!AF47+июль!AF47+август!AF47+сентябрь!AF47+октябрь!AF47+ноябрь!AF47+декабрь!AF47</f>
        <v>0</v>
      </c>
      <c r="AJ47" s="36">
        <f>январь!AG47+февраль!AG47+март!AG47+апрель!AG47+май!AG47+июнь!AG47+июль!AG47+август!AG47+сентябрь!AG47+октябрь!AG47+ноябрь!AG47+декабрь!AG47</f>
        <v>0</v>
      </c>
      <c r="AK47" s="29">
        <f>январь!AH47+февраль!AH47+март!AH47+апрель!AH47+май!AH47+июнь!AH47+июль!AH47+август!AH47+сентябрь!AH47+октябрь!AH47+ноябрь!AH47+декабрь!AH47</f>
        <v>7.8819999999999997</v>
      </c>
      <c r="AL47" s="36">
        <f>январь!AI47+февраль!AI47+март!AI47+апрель!AI47+май!AI47+июнь!AI47+июль!AI47+август!AI47+сентябрь!AI47+октябрь!AI47+ноябрь!AI47+декабрь!AI47</f>
        <v>7.8819999999999997</v>
      </c>
      <c r="AM47" s="29">
        <f>январь!AJ47+февраль!AJ47+март!AJ47+апрель!AJ47+май!AJ47+июнь!AJ47+июль!AJ47+август!AJ47+сентябрь!AJ47+октябрь!AJ47+ноябрь!AJ47+декабрь!AJ47</f>
        <v>0</v>
      </c>
      <c r="AN47" s="36">
        <f>январь!AK47+февраль!AK47+март!AK47+апрель!AK47+май!AK47+июнь!AK47+июль!AK47+август!AK47+сентябрь!AK47+октябрь!AK47+ноябрь!AK47+декабрь!AK47</f>
        <v>0</v>
      </c>
      <c r="AO47" s="36">
        <f>январь!AL47+февраль!AL47+март!AL47+апрель!AL47+май!AL47+июнь!AL47+июль!AL47+август!AL47+сентябрь!AL47+октябрь!AL47+ноябрь!AL47+декабрь!AL47</f>
        <v>0</v>
      </c>
      <c r="AP47" s="36">
        <f>январь!AM47+февраль!AM47+март!AM47+апрель!AM47+май!AM47+июнь!AM47+июль!AM47+август!AM47+сентябрь!AM47+октябрь!AM47+ноябрь!AM47+декабрь!AM47</f>
        <v>0</v>
      </c>
      <c r="AQ47" s="29">
        <f>январь!AN47+февраль!AN47+март!AN47+апрель!AN47+май!AN47+июнь!AN47+июль!AN47+август!AN47+сентябрь!AN47+октябрь!AN47+ноябрь!AN47+декабрь!AN47</f>
        <v>0</v>
      </c>
      <c r="AR47" s="36">
        <f>январь!AO47+февраль!AO47+март!AO47+апрель!AO47+май!AO47+июнь!AO47+июль!AO47+август!AO47+сентябрь!AO47+октябрь!AO47+ноябрь!AO47+декабрь!AO47</f>
        <v>0</v>
      </c>
      <c r="AS47" s="29">
        <f>январь!AP47+февраль!AP47+март!AP47+апрель!AP47+май!AP47+июнь!AP47+июль!AP47+август!AP47+сентябрь!AP47+октябрь!AP47+ноябрь!AP47+декабрь!AP47</f>
        <v>4</v>
      </c>
      <c r="AT47" s="36">
        <f>январь!AQ47+февраль!AQ47+март!AQ47+апрель!AQ47+май!AQ47+июнь!AQ47+июль!AQ47+август!AQ47+сентябрь!AQ47+октябрь!AQ47+ноябрь!AQ47+декабрь!AQ47</f>
        <v>168</v>
      </c>
      <c r="AU47" s="29">
        <f>январь!AR47+февраль!AR47+март!AR47+апрель!AR47+май!AR47+июнь!AR47+июль!AR47+август!AR47+сентябрь!AR47+октябрь!AR47+ноябрь!AR47+декабрь!AR47</f>
        <v>0</v>
      </c>
      <c r="AV47" s="36">
        <f>январь!AS47+февраль!AS47+март!AS47+апрель!AS47+май!AS47+июнь!AS47+июль!AS47+август!AS47+сентябрь!AS47+октябрь!AS47+ноябрь!AS47+декабрь!AS47</f>
        <v>0</v>
      </c>
      <c r="AW47" s="36">
        <f>январь!AT47+февраль!AT47+март!AT47+апрель!AT47+май!AT47+июнь!AT47+июль!AT47+август!AT47+сентябрь!AT47+октябрь!AT47+ноябрь!AT47+декабрь!AT47</f>
        <v>0</v>
      </c>
      <c r="AX47" s="36">
        <f>январь!AU47+февраль!AU47+март!AU47+апрель!AU47+май!AU47+июнь!AU47+июль!AU47+август!AU47+сентябрь!AU47+октябрь!AU47+ноябрь!AU47+декабрь!AU47</f>
        <v>0</v>
      </c>
      <c r="AY47" s="29">
        <f>январь!AV47+февраль!AV47+март!AV47+апрель!AV47+май!AV47+июнь!AV47+июль!AV47+август!AV47+сентябрь!AV47+октябрь!AV47+ноябрь!AV47+декабрь!AV47</f>
        <v>0</v>
      </c>
      <c r="AZ47" s="36">
        <f>январь!AW47+февраль!AW47+март!AW47+апрель!AW47+май!AW47+июнь!AW47+июль!AW47+август!AW47+сентябрь!AW47+октябрь!AW47+ноябрь!AW47+декабрь!AW47</f>
        <v>0</v>
      </c>
      <c r="BA47" s="36">
        <f>январь!AX47+февраль!AX47+март!AX47+апрель!AX47+май!AX47+июнь!AX47+июль!AX47+август!AX47+сентябрь!AX47+октябрь!AX47+ноябрь!AX47+декабрь!AX47</f>
        <v>0</v>
      </c>
      <c r="BB47" s="36">
        <f>январь!AY47+февраль!AY47+март!AY47+апрель!AY47+май!AY47+июнь!AY47+июль!AY47+август!AY47+сентябрь!AY47+октябрь!AY47+ноябрь!AY47+декабрь!AY47</f>
        <v>0</v>
      </c>
      <c r="BC47" s="29">
        <f>январь!AZ47+февраль!AZ47+март!AZ47+апрель!AZ47+май!AZ47+июнь!AZ47+июль!AZ47+август!AZ47+сентябрь!AZ47+октябрь!AZ47+ноябрь!AZ47+декабрь!AZ47</f>
        <v>0</v>
      </c>
      <c r="BD47" s="36">
        <f>январь!BA47+февраль!BA47+март!BA47+апрель!BA47+май!BA47+июнь!BA47+июль!BA47+август!BA47+сентябрь!BA47+октябрь!BA47+ноябрь!BA47+декабрь!BA47</f>
        <v>0</v>
      </c>
      <c r="BE47" s="36">
        <f>январь!BB47+февраль!BB47+март!BB47+апрель!BB47+май!BB47+июнь!BB47+июль!BB47+август!BB47+сентябрь!BB47+октябрь!BB47+ноябрь!BB47+декабрь!BB47</f>
        <v>0</v>
      </c>
      <c r="BF47" s="36">
        <f>январь!BC47+февраль!BC47+март!BC47+апрель!BC47+май!BC47+июнь!BC47+июль!BC47+август!BC47+сентябрь!BC47+октябрь!BC47+ноябрь!BC47+декабрь!BC47</f>
        <v>0</v>
      </c>
      <c r="BG47" s="36">
        <f>январь!BD47+февраль!BD47+март!BD47+апрель!BD47+май!BD47+июнь!BD47+июль!BD47+август!BD47+сентябрь!BD47+октябрь!BD47+ноябрь!BD47+декабрь!BD47</f>
        <v>7.0000000000000001E-3</v>
      </c>
      <c r="BH47" s="36">
        <f>январь!BE47+февраль!BE47+март!BE47+апрель!BE47+май!BE47+июнь!BE47+июль!BE47+август!BE47+сентябрь!BE47+октябрь!BE47+ноябрь!BE47+декабрь!BE47</f>
        <v>8.0690000000000008</v>
      </c>
      <c r="BI47" s="36">
        <f>январь!BF47+февраль!BF47+март!BF47+апрель!BF47+май!BF47+июнь!BF47+июль!BF47+август!BF47+сентябрь!BF47+октябрь!BF47+ноябрь!BF47+декабрь!BF47</f>
        <v>0</v>
      </c>
      <c r="BJ47" s="36">
        <f>январь!BG47+февраль!BG47+март!BG47+апрель!BG47+май!BG47+июнь!BG47+июль!BG47+август!BG47+сентябрь!BG47+октябрь!BG47+ноябрь!BG47+декабрь!BG47</f>
        <v>0</v>
      </c>
      <c r="BK47" s="36">
        <f>январь!BH47+февраль!BH47+март!BH47+апрель!BH47+май!BH47+июнь!BH47+июль!BH47+август!BH47+сентябрь!BH47+октябрь!BH47+ноябрь!BH47+декабрь!BH47</f>
        <v>7.0000000000000001E-3</v>
      </c>
      <c r="BL47" s="36">
        <f>январь!BI47+февраль!BI47+март!BI47+апрель!BI47+май!BI47+июнь!BI47+июль!BI47+август!BI47+сентябрь!BI47+октябрь!BI47+ноябрь!BI47+декабрь!BI47</f>
        <v>21.001000000000001</v>
      </c>
      <c r="BM47" s="29">
        <f>январь!BJ47+февраль!BJ47+март!BJ47+апрель!BJ47+май!BJ47+июнь!BJ47+июль!BJ47+август!BJ47+сентябрь!BJ47+октябрь!BJ47+ноябрь!BJ47+декабрь!BJ47</f>
        <v>0</v>
      </c>
      <c r="BN47" s="36">
        <f>январь!BK47+февраль!BK47+март!BK47+апрель!BK47+май!BK47+июнь!BK47+июль!BK47+август!BK47+сентябрь!BK47+октябрь!BK47+ноябрь!BK47+декабрь!BK47</f>
        <v>0</v>
      </c>
      <c r="BO47" s="29">
        <f>январь!BL47+февраль!BL47+март!BL47+апрель!BL47+май!BL47+июнь!BL47+июль!BL47+август!BL47+сентябрь!BL47+октябрь!BL47+ноябрь!BL47+декабрь!BL47</f>
        <v>2</v>
      </c>
      <c r="BP47" s="36">
        <f>январь!BM47+февраль!BM47+март!BM47+апрель!BM47+май!BM47+июнь!BM47+июль!BM47+август!BM47+сентябрь!BM47+октябрь!BM47+ноябрь!BM47+декабрь!BM47</f>
        <v>2.1539999999999999</v>
      </c>
      <c r="BQ47" s="36">
        <f>январь!BN47+февраль!BN47+март!BN47+апрель!BN47+май!BN47+июнь!BN47+июль!BN47+август!BN47+сентябрь!BN47+октябрь!BN47+ноябрь!BN47+декабрь!BN47</f>
        <v>3.4999999999999996E-2</v>
      </c>
      <c r="BR47" s="36">
        <f>январь!BO47+февраль!BO47+март!BO47+апрель!BO47+май!BO47+июнь!BO47+июль!BO47+август!BO47+сентябрь!BO47+октябрь!BO47+ноябрь!BO47+декабрь!BO47</f>
        <v>54.303999999999995</v>
      </c>
      <c r="BS47" s="29">
        <f>январь!BP47+февраль!BP47+март!BP47+апрель!BP47+май!BP47+июнь!BP47+июль!BP47+август!BP47+сентябрь!BP47+октябрь!BP47+ноябрь!BP47+декабрь!BP47</f>
        <v>33</v>
      </c>
      <c r="BT47" s="36">
        <f>январь!BQ47+февраль!BQ47+март!BQ47+апрель!BQ47+май!BQ47+июнь!BQ47+июль!BQ47+август!BQ47+сентябрь!BQ47+октябрь!BQ47+ноябрь!BQ47+декабрь!BQ47</f>
        <v>37.165999999999997</v>
      </c>
      <c r="BU47" s="29">
        <f>январь!BR47+февраль!BR47+март!BR47+апрель!BR47+май!BR47+июнь!BR47+июль!BR47+август!BR47+сентябрь!BR47+октябрь!BR47+ноябрь!BR47+декабрь!BR47</f>
        <v>0</v>
      </c>
      <c r="BV47" s="36">
        <f>январь!BS47+февраль!BS47+март!BS47+апрель!BS47+май!BS47+июнь!BS47+июль!BS47+август!BS47+сентябрь!BS47+октябрь!BS47+ноябрь!BS47+декабрь!BS47</f>
        <v>0</v>
      </c>
      <c r="BW47" s="36">
        <f>январь!BT47+февраль!BT47+март!BT47+апрель!BT47+май!BT47+июнь!BT47+июль!BT47+август!BT47+сентябрь!BT47+октябрь!BT47+ноябрь!BT47+декабрь!BT47</f>
        <v>0</v>
      </c>
      <c r="BX47" s="36">
        <f>январь!BU47+февраль!BU47+март!BU47+апрель!BU47+май!BU47+июнь!BU47+июль!BU47+август!BU47+сентябрь!BU47+октябрь!BU47+ноябрь!BU47+декабрь!BU47</f>
        <v>0</v>
      </c>
      <c r="BY47" s="36">
        <f>январь!BV47+февраль!BV47+март!BV47+апрель!BV47+май!BV47+июнь!BV47+июль!BV47+август!BV47+сентябрь!BV47+октябрь!BV47+ноябрь!BV47+декабрь!BV47</f>
        <v>2.5369999999999999</v>
      </c>
      <c r="BZ47" s="77">
        <v>14</v>
      </c>
    </row>
    <row r="48" spans="1:78" x14ac:dyDescent="0.25">
      <c r="A48" s="16">
        <v>46</v>
      </c>
      <c r="B48" s="16">
        <v>2</v>
      </c>
      <c r="C48" s="37" t="s">
        <v>512</v>
      </c>
      <c r="D48" s="51">
        <v>812.41841371980672</v>
      </c>
      <c r="E48" s="25">
        <v>1439.6814900000002</v>
      </c>
      <c r="F48" s="26">
        <f t="shared" si="0"/>
        <v>2232.1629037198072</v>
      </c>
      <c r="G48" s="26">
        <f t="shared" si="1"/>
        <v>792.48141371980671</v>
      </c>
      <c r="H48" s="26">
        <f t="shared" si="2"/>
        <v>19.937000000000001</v>
      </c>
      <c r="I48" s="36">
        <f>январь!F48+февраль!F48+март!F48+апрель!F48+май!F48+июнь!F48+июль!F48+август!F48+сентябрь!F48+октябрь!F48+ноябрь!F48+декабрь!F48</f>
        <v>0</v>
      </c>
      <c r="J48" s="36">
        <f>январь!G48+февраль!G48+март!G48+апрель!G48+май!G48+июнь!G48+июль!G48+август!G48+сентябрь!G48+октябрь!G48+ноябрь!G48+декабрь!G48</f>
        <v>0</v>
      </c>
      <c r="K48" s="36">
        <f>январь!H48+февраль!H48+март!H48+апрель!H48+май!H48+июнь!H48+июль!H48+август!H48+сентябрь!H48+октябрь!H48+ноябрь!H48+декабрь!H48</f>
        <v>0</v>
      </c>
      <c r="L48" s="27">
        <f>январь!I48+февраль!I48+март!I48+апрель!I48+май!I48+июнь!I48+июль!I48+август!I48+сентябрь!I48+октябрь!I48+ноябрь!I48+декабрь!I48</f>
        <v>0</v>
      </c>
      <c r="M48" s="36">
        <f>январь!J48+февраль!J48+март!J48+апрель!J48+май!J48+июнь!J48+июль!J48+август!J48+сентябрь!J48+октябрь!J48+ноябрь!J48+декабрь!J48</f>
        <v>0</v>
      </c>
      <c r="N48" s="36">
        <f>январь!K48+февраль!K48+март!K48+апрель!K48+май!K48+июнь!K48+июль!K48+август!K48+сентябрь!K48+октябрь!K48+ноябрь!K48+декабрь!K48</f>
        <v>0</v>
      </c>
      <c r="O48" s="36">
        <f>январь!L48+февраль!L48+март!L48+апрель!L48+май!L48+июнь!L48+июль!L48+август!L48+сентябрь!L48+октябрь!L48+ноябрь!L48+декабрь!L48</f>
        <v>0</v>
      </c>
      <c r="P48" s="36">
        <f>январь!M48+февраль!M48+март!M48+апрель!M48+май!M48+июнь!M48+июль!M48+август!M48+сентябрь!M48+октябрь!M48+ноябрь!M48+декабрь!M48</f>
        <v>0</v>
      </c>
      <c r="Q48" s="36">
        <f>январь!N48+февраль!N48+март!N48+апрель!N48+май!N48+июнь!N48+июль!N48+август!N48+сентябрь!N48+октябрь!N48+ноябрь!N48+декабрь!N48</f>
        <v>0</v>
      </c>
      <c r="R48" s="29">
        <f>январь!O48+февраль!O48+март!O48+апрель!O48+май!O48+июнь!O48+июль!O48+август!O48+сентябрь!O48+октябрь!O48+ноябрь!O48+декабрь!O48</f>
        <v>0</v>
      </c>
      <c r="S48" s="36">
        <f>январь!P48+февраль!P48+март!P48+апрель!P48+май!P48+июнь!P48+июль!P48+август!P48+сентябрь!P48+октябрь!P48+ноябрь!P48+декабрь!P48</f>
        <v>0</v>
      </c>
      <c r="T48" s="29">
        <f>январь!Q48+февраль!Q48+март!Q48+апрель!Q48+май!Q48+июнь!Q48+июль!Q48+август!Q48+сентябрь!Q48+октябрь!Q48+ноябрь!Q48+декабрь!Q48</f>
        <v>0</v>
      </c>
      <c r="U48" s="36">
        <f>январь!R48+февраль!R48+март!R48+апрель!R48+май!R48+июнь!R48+июль!R48+август!R48+сентябрь!R48+октябрь!R48+ноябрь!R48+декабрь!R48</f>
        <v>0</v>
      </c>
      <c r="V48" s="36">
        <f>январь!S48+февраль!S48+март!S48+апрель!S48+май!S48+июнь!S48+июль!S48+август!S48+сентябрь!S48+октябрь!S48+ноябрь!S48+декабрь!S48</f>
        <v>0</v>
      </c>
      <c r="W48" s="36">
        <f>январь!T48+февраль!T48+март!T48+апрель!T48+май!T48+июнь!T48+июль!T48+август!T48+сентябрь!T48+октябрь!T48+ноябрь!T48+декабрь!T48</f>
        <v>0</v>
      </c>
      <c r="X48" s="36">
        <f>январь!U48+февраль!U48+март!U48+апрель!U48+май!U48+июнь!U48+июль!U48+август!U48+сентябрь!U48+октябрь!U48+ноябрь!U48+декабрь!U48</f>
        <v>0</v>
      </c>
      <c r="Y48" s="36">
        <f>январь!V48+февраль!V48+март!V48+апрель!V48+май!V48+июнь!V48+июль!V48+август!V48+сентябрь!V48+октябрь!V48+ноябрь!V48+декабрь!V48</f>
        <v>0</v>
      </c>
      <c r="Z48" s="36">
        <f>январь!W48+февраль!W48+март!W48+апрель!W48+май!W48+июнь!W48+июль!W48+август!W48+сентябрь!W48+октябрь!W48+ноябрь!W48+декабрь!W48</f>
        <v>0</v>
      </c>
      <c r="AA48" s="36">
        <f>январь!X48+февраль!X48+март!X48+апрель!X48+май!X48+июнь!X48+июль!X48+август!X48+сентябрь!X48+октябрь!X48+ноябрь!X48+декабрь!X48</f>
        <v>0</v>
      </c>
      <c r="AB48" s="29">
        <f>январь!Y48+февраль!Y48+март!Y48+апрель!Y48+май!Y48+июнь!Y48+июль!Y48+август!Y48+сентябрь!Y48+октябрь!Y48+ноябрь!Y48+декабрь!Y48</f>
        <v>0</v>
      </c>
      <c r="AC48" s="36">
        <f>январь!Z48+февраль!Z48+март!Z48+апрель!Z48+май!Z48+июнь!Z48+июль!Z48+август!Z48+сентябрь!Z48+октябрь!Z48+ноябрь!Z48+декабрь!Z48</f>
        <v>0</v>
      </c>
      <c r="AD48" s="66" t="str">
        <f>CONCATENATE(январь!AA48,$BZ$1,февраль!AA48,$BZ$1,март!AA48,$BZ$1,апрель!AA48,$BZ$1,май!AA48,$BZ$1,июнь!AA48,$BZ$1,июль!AA48,$BZ$1,август!AA48,$BZ$1,сентябрь!AA48,$BZ$1,октябрь!AA48,$BZ$1,ноябрь!AA48,$BZ$1,декабрь!AA48)</f>
        <v xml:space="preserve">           </v>
      </c>
      <c r="AE48" s="36">
        <f>январь!AB48+февраль!AB48+март!AB48+апрель!AB48+май!AB48+июнь!AB48+июль!AB48+август!AB48+сентябрь!AB48+октябрь!AB48+ноябрь!AB48+декабрь!AB48</f>
        <v>0</v>
      </c>
      <c r="AF48" s="36">
        <f>январь!AC48+февраль!AC48+март!AC48+апрель!AC48+май!AC48+июнь!AC48+июль!AC48+август!AC48+сентябрь!AC48+октябрь!AC48+ноябрь!AC48+декабрь!AC48</f>
        <v>0</v>
      </c>
      <c r="AG48" s="36">
        <f>январь!AD48+февраль!AD48+март!AD48+апрель!AD48+май!AD48+июнь!AD48+июль!AD48+август!AD48+сентябрь!AD48+октябрь!AD48+ноябрь!AD48+декабрь!AD48</f>
        <v>0</v>
      </c>
      <c r="AH48" s="36">
        <f>январь!AE48+февраль!AE48+март!AE48+апрель!AE48+май!AE48+июнь!AE48+июль!AE48+август!AE48+сентябрь!AE48+октябрь!AE48+ноябрь!AE48+декабрь!AE48</f>
        <v>0</v>
      </c>
      <c r="AI48" s="36">
        <f>январь!AF48+февраль!AF48+март!AF48+апрель!AF48+май!AF48+июнь!AF48+июль!AF48+август!AF48+сентябрь!AF48+октябрь!AF48+ноябрь!AF48+декабрь!AF48</f>
        <v>0</v>
      </c>
      <c r="AJ48" s="36">
        <f>январь!AG48+февраль!AG48+март!AG48+апрель!AG48+май!AG48+июнь!AG48+июль!AG48+август!AG48+сентябрь!AG48+октябрь!AG48+ноябрь!AG48+декабрь!AG48</f>
        <v>0</v>
      </c>
      <c r="AK48" s="29">
        <f>январь!AH48+февраль!AH48+март!AH48+апрель!AH48+май!AH48+июнь!AH48+июль!AH48+август!AH48+сентябрь!AH48+октябрь!AH48+ноябрь!AH48+декабрь!AH48</f>
        <v>0</v>
      </c>
      <c r="AL48" s="36">
        <f>январь!AI48+февраль!AI48+март!AI48+апрель!AI48+май!AI48+июнь!AI48+июль!AI48+август!AI48+сентябрь!AI48+октябрь!AI48+ноябрь!AI48+декабрь!AI48</f>
        <v>0</v>
      </c>
      <c r="AM48" s="29">
        <f>январь!AJ48+февраль!AJ48+март!AJ48+апрель!AJ48+май!AJ48+июнь!AJ48+июль!AJ48+август!AJ48+сентябрь!AJ48+октябрь!AJ48+ноябрь!AJ48+декабрь!AJ48</f>
        <v>0</v>
      </c>
      <c r="AN48" s="36">
        <f>январь!AK48+февраль!AK48+март!AK48+апрель!AK48+май!AK48+июнь!AK48+июль!AK48+август!AK48+сентябрь!AK48+октябрь!AK48+ноябрь!AK48+декабрь!AK48</f>
        <v>0</v>
      </c>
      <c r="AO48" s="36">
        <f>январь!AL48+февраль!AL48+март!AL48+апрель!AL48+май!AL48+июнь!AL48+июль!AL48+август!AL48+сентябрь!AL48+октябрь!AL48+ноябрь!AL48+декабрь!AL48</f>
        <v>0</v>
      </c>
      <c r="AP48" s="36">
        <f>январь!AM48+февраль!AM48+март!AM48+апрель!AM48+май!AM48+июнь!AM48+июль!AM48+август!AM48+сентябрь!AM48+октябрь!AM48+ноябрь!AM48+декабрь!AM48</f>
        <v>0</v>
      </c>
      <c r="AQ48" s="29">
        <f>январь!AN48+февраль!AN48+март!AN48+апрель!AN48+май!AN48+июнь!AN48+июль!AN48+август!AN48+сентябрь!AN48+октябрь!AN48+ноябрь!AN48+декабрь!AN48</f>
        <v>0</v>
      </c>
      <c r="AR48" s="36">
        <f>январь!AO48+февраль!AO48+март!AO48+апрель!AO48+май!AO48+июнь!AO48+июль!AO48+август!AO48+сентябрь!AO48+октябрь!AO48+ноябрь!AO48+декабрь!AO48</f>
        <v>0</v>
      </c>
      <c r="AS48" s="29">
        <f>январь!AP48+февраль!AP48+март!AP48+апрель!AP48+май!AP48+июнь!AP48+июль!AP48+август!AP48+сентябрь!AP48+октябрь!AP48+ноябрь!AP48+декабрь!AP48</f>
        <v>0</v>
      </c>
      <c r="AT48" s="36">
        <f>январь!AQ48+февраль!AQ48+март!AQ48+апрель!AQ48+май!AQ48+июнь!AQ48+июль!AQ48+август!AQ48+сентябрь!AQ48+октябрь!AQ48+ноябрь!AQ48+декабрь!AQ48</f>
        <v>0</v>
      </c>
      <c r="AU48" s="29">
        <f>январь!AR48+февраль!AR48+март!AR48+апрель!AR48+май!AR48+июнь!AR48+июль!AR48+август!AR48+сентябрь!AR48+октябрь!AR48+ноябрь!AR48+декабрь!AR48</f>
        <v>0</v>
      </c>
      <c r="AV48" s="36">
        <f>январь!AS48+февраль!AS48+март!AS48+апрель!AS48+май!AS48+июнь!AS48+июль!AS48+август!AS48+сентябрь!AS48+октябрь!AS48+ноябрь!AS48+декабрь!AS48</f>
        <v>0</v>
      </c>
      <c r="AW48" s="36">
        <f>январь!AT48+февраль!AT48+март!AT48+апрель!AT48+май!AT48+июнь!AT48+июль!AT48+август!AT48+сентябрь!AT48+октябрь!AT48+ноябрь!AT48+декабрь!AT48</f>
        <v>0</v>
      </c>
      <c r="AX48" s="36">
        <f>январь!AU48+февраль!AU48+март!AU48+апрель!AU48+май!AU48+июнь!AU48+июль!AU48+август!AU48+сентябрь!AU48+октябрь!AU48+ноябрь!AU48+декабрь!AU48</f>
        <v>0</v>
      </c>
      <c r="AY48" s="29">
        <f>январь!AV48+февраль!AV48+март!AV48+апрель!AV48+май!AV48+июнь!AV48+июль!AV48+август!AV48+сентябрь!AV48+октябрь!AV48+ноябрь!AV48+декабрь!AV48</f>
        <v>0</v>
      </c>
      <c r="AZ48" s="36">
        <f>январь!AW48+февраль!AW48+март!AW48+апрель!AW48+май!AW48+июнь!AW48+июль!AW48+август!AW48+сентябрь!AW48+октябрь!AW48+ноябрь!AW48+декабрь!AW48</f>
        <v>0</v>
      </c>
      <c r="BA48" s="36">
        <f>январь!AX48+февраль!AX48+март!AX48+апрель!AX48+май!AX48+июнь!AX48+июль!AX48+август!AX48+сентябрь!AX48+октябрь!AX48+ноябрь!AX48+декабрь!AX48</f>
        <v>2E-3</v>
      </c>
      <c r="BB48" s="36">
        <f>январь!AY48+февраль!AY48+март!AY48+апрель!AY48+май!AY48+июнь!AY48+июль!AY48+август!AY48+сентябрь!AY48+октябрь!AY48+ноябрь!AY48+декабрь!AY48</f>
        <v>6.4370000000000003</v>
      </c>
      <c r="BC48" s="29">
        <f>январь!AZ48+февраль!AZ48+март!AZ48+апрель!AZ48+май!AZ48+июнь!AZ48+июль!AZ48+август!AZ48+сентябрь!AZ48+октябрь!AZ48+ноябрь!AZ48+декабрь!AZ48</f>
        <v>0</v>
      </c>
      <c r="BD48" s="36">
        <f>январь!BA48+февраль!BA48+март!BA48+апрель!BA48+май!BA48+июнь!BA48+июль!BA48+август!BA48+сентябрь!BA48+октябрь!BA48+ноябрь!BA48+декабрь!BA48</f>
        <v>0</v>
      </c>
      <c r="BE48" s="36">
        <f>январь!BB48+февраль!BB48+март!BB48+апрель!BB48+май!BB48+июнь!BB48+июль!BB48+август!BB48+сентябрь!BB48+октябрь!BB48+ноябрь!BB48+декабрь!BB48</f>
        <v>0</v>
      </c>
      <c r="BF48" s="36">
        <f>январь!BC48+февраль!BC48+март!BC48+апрель!BC48+май!BC48+июнь!BC48+июль!BC48+август!BC48+сентябрь!BC48+октябрь!BC48+ноябрь!BC48+декабрь!BC48</f>
        <v>0</v>
      </c>
      <c r="BG48" s="36">
        <f>январь!BD48+февраль!BD48+март!BD48+апрель!BD48+май!BD48+июнь!BD48+июль!BD48+август!BD48+сентябрь!BD48+октябрь!BD48+ноябрь!BD48+декабрь!BD48</f>
        <v>0</v>
      </c>
      <c r="BH48" s="36">
        <f>январь!BE48+февраль!BE48+март!BE48+апрель!BE48+май!BE48+июнь!BE48+июль!BE48+август!BE48+сентябрь!BE48+октябрь!BE48+ноябрь!BE48+декабрь!BE48</f>
        <v>0</v>
      </c>
      <c r="BI48" s="36">
        <f>январь!BF48+февраль!BF48+март!BF48+апрель!BF48+май!BF48+июнь!BF48+июль!BF48+август!BF48+сентябрь!BF48+октябрь!BF48+ноябрь!BF48+декабрь!BF48</f>
        <v>7.0000000000000001E-3</v>
      </c>
      <c r="BJ48" s="36">
        <f>январь!BG48+февраль!BG48+март!BG48+апрель!BG48+май!BG48+июнь!BG48+июль!BG48+август!BG48+сентябрь!BG48+октябрь!BG48+ноябрь!BG48+декабрь!BG48</f>
        <v>8.4589999999999996</v>
      </c>
      <c r="BK48" s="36">
        <f>январь!BH48+февраль!BH48+март!BH48+апрель!BH48+май!BH48+июнь!BH48+июль!BH48+август!BH48+сентябрь!BH48+октябрь!BH48+ноябрь!BH48+декабрь!BH48</f>
        <v>3.0000000000000001E-3</v>
      </c>
      <c r="BL48" s="36">
        <f>январь!BI48+февраль!BI48+март!BI48+апрель!BI48+май!BI48+июнь!BI48+июль!BI48+август!BI48+сентябрь!BI48+октябрь!BI48+ноябрь!BI48+декабрь!BI48</f>
        <v>2.383</v>
      </c>
      <c r="BM48" s="29">
        <f>январь!BJ48+февраль!BJ48+март!BJ48+апрель!BJ48+май!BJ48+июнь!BJ48+июль!BJ48+август!BJ48+сентябрь!BJ48+октябрь!BJ48+ноябрь!BJ48+декабрь!BJ48</f>
        <v>0</v>
      </c>
      <c r="BN48" s="36">
        <f>январь!BK48+февраль!BK48+март!BK48+апрель!BK48+май!BK48+июнь!BK48+июль!BK48+август!BK48+сентябрь!BK48+октябрь!BK48+ноябрь!BK48+декабрь!BK48</f>
        <v>0</v>
      </c>
      <c r="BO48" s="29">
        <f>январь!BL48+февраль!BL48+март!BL48+апрель!BL48+май!BL48+июнь!BL48+июль!BL48+август!BL48+сентябрь!BL48+октябрь!BL48+ноябрь!BL48+декабрь!BL48</f>
        <v>0</v>
      </c>
      <c r="BP48" s="36">
        <f>январь!BM48+февраль!BM48+март!BM48+апрель!BM48+май!BM48+июнь!BM48+июль!BM48+август!BM48+сентябрь!BM48+октябрь!BM48+ноябрь!BM48+декабрь!BM48</f>
        <v>0</v>
      </c>
      <c r="BQ48" s="36">
        <f>январь!BN48+февраль!BN48+март!BN48+апрель!BN48+май!BN48+июнь!BN48+июль!BN48+август!BN48+сентябрь!BN48+октябрь!BN48+ноябрь!BN48+декабрь!BN48</f>
        <v>0</v>
      </c>
      <c r="BR48" s="36">
        <f>январь!BO48+февраль!BO48+март!BO48+апрель!BO48+май!BO48+июнь!BO48+июль!BO48+август!BO48+сентябрь!BO48+октябрь!BO48+ноябрь!BO48+декабрь!BO48</f>
        <v>0</v>
      </c>
      <c r="BS48" s="29">
        <f>январь!BP48+февраль!BP48+март!BP48+апрель!BP48+май!BP48+июнь!BP48+июль!BP48+август!BP48+сентябрь!BP48+октябрь!BP48+ноябрь!BP48+декабрь!BP48</f>
        <v>0</v>
      </c>
      <c r="BT48" s="36">
        <f>январь!BQ48+февраль!BQ48+март!BQ48+апрель!BQ48+май!BQ48+июнь!BQ48+июль!BQ48+август!BQ48+сентябрь!BQ48+октябрь!BQ48+ноябрь!BQ48+декабрь!BQ48</f>
        <v>0</v>
      </c>
      <c r="BU48" s="29">
        <f>январь!BR48+февраль!BR48+март!BR48+апрель!BR48+май!BR48+июнь!BR48+июль!BR48+август!BR48+сентябрь!BR48+октябрь!BR48+ноябрь!BR48+декабрь!BR48</f>
        <v>0</v>
      </c>
      <c r="BV48" s="36">
        <f>январь!BS48+февраль!BS48+март!BS48+апрель!BS48+май!BS48+июнь!BS48+июль!BS48+август!BS48+сентябрь!BS48+октябрь!BS48+ноябрь!BS48+декабрь!BS48</f>
        <v>0</v>
      </c>
      <c r="BW48" s="36">
        <f>январь!BT48+февраль!BT48+март!BT48+апрель!BT48+май!BT48+июнь!BT48+июль!BT48+август!BT48+сентябрь!BT48+октябрь!BT48+ноябрь!BT48+декабрь!BT48</f>
        <v>0</v>
      </c>
      <c r="BX48" s="36">
        <f>январь!BU48+февраль!BU48+март!BU48+апрель!BU48+май!BU48+июнь!BU48+июль!BU48+август!BU48+сентябрь!BU48+октябрь!BU48+ноябрь!BU48+декабрь!BU48</f>
        <v>0</v>
      </c>
      <c r="BY48" s="36">
        <f>январь!BV48+февраль!BV48+март!BV48+апрель!BV48+май!BV48+июнь!BV48+июль!BV48+август!BV48+сентябрь!BV48+октябрь!BV48+ноябрь!BV48+декабрь!BV48</f>
        <v>2.6580000000000004</v>
      </c>
      <c r="BZ48" s="77">
        <v>0</v>
      </c>
    </row>
    <row r="49" spans="1:78" x14ac:dyDescent="0.25">
      <c r="A49" s="16">
        <v>47</v>
      </c>
      <c r="B49" s="16">
        <v>1</v>
      </c>
      <c r="C49" s="37" t="s">
        <v>513</v>
      </c>
      <c r="D49" s="51">
        <v>196.05668703381642</v>
      </c>
      <c r="E49" s="25">
        <v>489.893978</v>
      </c>
      <c r="F49" s="26">
        <f t="shared" si="0"/>
        <v>273.47866503381653</v>
      </c>
      <c r="G49" s="26">
        <f t="shared" si="1"/>
        <v>-216.41531296618351</v>
      </c>
      <c r="H49" s="26">
        <f t="shared" si="2"/>
        <v>412.47199999999992</v>
      </c>
      <c r="I49" s="36">
        <f>январь!F49+февраль!F49+март!F49+апрель!F49+май!F49+июнь!F49+июль!F49+август!F49+сентябрь!F49+октябрь!F49+ноябрь!F49+декабрь!F49</f>
        <v>0</v>
      </c>
      <c r="J49" s="36">
        <f>январь!G49+февраль!G49+март!G49+апрель!G49+май!G49+июнь!G49+июль!G49+август!G49+сентябрь!G49+октябрь!G49+ноябрь!G49+декабрь!G49</f>
        <v>0</v>
      </c>
      <c r="K49" s="36">
        <f>январь!H49+февраль!H49+март!H49+апрель!H49+май!H49+июнь!H49+июль!H49+август!H49+сентябрь!H49+октябрь!H49+ноябрь!H49+декабрь!H49</f>
        <v>0</v>
      </c>
      <c r="L49" s="27">
        <f>январь!I49+февраль!I49+март!I49+апрель!I49+май!I49+июнь!I49+июль!I49+август!I49+сентябрь!I49+октябрь!I49+ноябрь!I49+декабрь!I49</f>
        <v>0</v>
      </c>
      <c r="M49" s="36">
        <f>январь!J49+февраль!J49+март!J49+апрель!J49+май!J49+июнь!J49+июль!J49+август!J49+сентябрь!J49+октябрь!J49+ноябрь!J49+декабрь!J49</f>
        <v>0</v>
      </c>
      <c r="N49" s="36">
        <f>январь!K49+февраль!K49+март!K49+апрель!K49+май!K49+июнь!K49+июль!K49+август!K49+сентябрь!K49+октябрь!K49+ноябрь!K49+декабрь!K49</f>
        <v>0</v>
      </c>
      <c r="O49" s="36">
        <f>январь!L49+февраль!L49+март!L49+апрель!L49+май!L49+июнь!L49+июль!L49+август!L49+сентябрь!L49+октябрь!L49+ноябрь!L49+декабрь!L49</f>
        <v>0</v>
      </c>
      <c r="P49" s="36">
        <f>январь!M49+февраль!M49+март!M49+апрель!M49+май!M49+июнь!M49+июль!M49+август!M49+сентябрь!M49+октябрь!M49+ноябрь!M49+декабрь!M49</f>
        <v>0</v>
      </c>
      <c r="Q49" s="36">
        <f>январь!N49+февраль!N49+март!N49+апрель!N49+май!N49+июнь!N49+июль!N49+август!N49+сентябрь!N49+октябрь!N49+ноябрь!N49+декабрь!N49</f>
        <v>0</v>
      </c>
      <c r="R49" s="29">
        <f>январь!O49+февраль!O49+март!O49+апрель!O49+май!O49+июнь!O49+июль!O49+август!O49+сентябрь!O49+октябрь!O49+ноябрь!O49+декабрь!O49</f>
        <v>0</v>
      </c>
      <c r="S49" s="36">
        <f>январь!P49+февраль!P49+март!P49+апрель!P49+май!P49+июнь!P49+июль!P49+август!P49+сентябрь!P49+октябрь!P49+ноябрь!P49+декабрь!P49</f>
        <v>0</v>
      </c>
      <c r="T49" s="29">
        <f>январь!Q49+февраль!Q49+март!Q49+апрель!Q49+май!Q49+июнь!Q49+июль!Q49+август!Q49+сентябрь!Q49+октябрь!Q49+ноябрь!Q49+декабрь!Q49</f>
        <v>0</v>
      </c>
      <c r="U49" s="36">
        <f>январь!R49+февраль!R49+март!R49+апрель!R49+май!R49+июнь!R49+июль!R49+август!R49+сентябрь!R49+октябрь!R49+ноябрь!R49+декабрь!R49</f>
        <v>0</v>
      </c>
      <c r="V49" s="36">
        <f>январь!S49+февраль!S49+март!S49+апрель!S49+май!S49+июнь!S49+июль!S49+август!S49+сентябрь!S49+октябрь!S49+ноябрь!S49+декабрь!S49</f>
        <v>2E-3</v>
      </c>
      <c r="W49" s="36">
        <f>январь!T49+февраль!T49+март!T49+апрель!T49+май!T49+июнь!T49+июль!T49+август!T49+сентябрь!T49+октябрь!T49+ноябрь!T49+декабрь!T49</f>
        <v>3.7410000000000001</v>
      </c>
      <c r="X49" s="36">
        <f>январь!U49+февраль!U49+март!U49+апрель!U49+май!U49+июнь!U49+июль!U49+август!U49+сентябрь!U49+октябрь!U49+ноябрь!U49+декабрь!U49</f>
        <v>0</v>
      </c>
      <c r="Y49" s="36">
        <f>январь!V49+февраль!V49+март!V49+апрель!V49+май!V49+июнь!V49+июль!V49+август!V49+сентябрь!V49+октябрь!V49+ноябрь!V49+декабрь!V49</f>
        <v>0</v>
      </c>
      <c r="Z49" s="36">
        <f>январь!W49+февраль!W49+март!W49+апрель!W49+май!W49+июнь!W49+июль!W49+август!W49+сентябрь!W49+октябрь!W49+ноябрь!W49+декабрь!W49</f>
        <v>0</v>
      </c>
      <c r="AA49" s="36">
        <f>январь!X49+февраль!X49+март!X49+апрель!X49+май!X49+июнь!X49+июль!X49+август!X49+сентябрь!X49+октябрь!X49+ноябрь!X49+декабрь!X49</f>
        <v>0</v>
      </c>
      <c r="AB49" s="29">
        <f>январь!Y49+февраль!Y49+март!Y49+апрель!Y49+май!Y49+июнь!Y49+июль!Y49+август!Y49+сентябрь!Y49+октябрь!Y49+ноябрь!Y49+декабрь!Y49</f>
        <v>0</v>
      </c>
      <c r="AC49" s="36">
        <f>январь!Z49+февраль!Z49+март!Z49+апрель!Z49+май!Z49+июнь!Z49+июль!Z49+август!Z49+сентябрь!Z49+октябрь!Z49+ноябрь!Z49+декабрь!Z49</f>
        <v>0</v>
      </c>
      <c r="AD49" s="66" t="str">
        <f>CONCATENATE(январь!AA49,$BZ$1,февраль!AA49,$BZ$1,март!AA49,$BZ$1,апрель!AA49,$BZ$1,май!AA49,$BZ$1,июнь!AA49,$BZ$1,июль!AA49,$BZ$1,август!AA49,$BZ$1,сентябрь!AA49,$BZ$1,октябрь!AA49,$BZ$1,ноябрь!AA49,$BZ$1,декабрь!AA49)</f>
        <v xml:space="preserve">     л/кл №1, где кв.1-10      </v>
      </c>
      <c r="AE49" s="36">
        <f>январь!AB49+февраль!AB49+март!AB49+апрель!AB49+май!AB49+июнь!AB49+июль!AB49+август!AB49+сентябрь!AB49+октябрь!AB49+ноябрь!AB49+декабрь!AB49</f>
        <v>0.11799999999999999</v>
      </c>
      <c r="AF49" s="36">
        <f>январь!AC49+февраль!AC49+март!AC49+апрель!AC49+май!AC49+июнь!AC49+июль!AC49+август!AC49+сентябрь!AC49+октябрь!AC49+ноябрь!AC49+декабрь!AC49</f>
        <v>359.17899999999997</v>
      </c>
      <c r="AG49" s="36">
        <f>январь!AD49+февраль!AD49+март!AD49+апрель!AD49+май!AD49+июнь!AD49+июль!AD49+август!AD49+сентябрь!AD49+октябрь!AD49+ноябрь!AD49+декабрь!AD49</f>
        <v>0</v>
      </c>
      <c r="AH49" s="36">
        <f>январь!AE49+февраль!AE49+март!AE49+апрель!AE49+май!AE49+июнь!AE49+июль!AE49+август!AE49+сентябрь!AE49+октябрь!AE49+ноябрь!AE49+декабрь!AE49</f>
        <v>0</v>
      </c>
      <c r="AI49" s="36">
        <f>январь!AF49+февраль!AF49+март!AF49+апрель!AF49+май!AF49+июнь!AF49+июль!AF49+август!AF49+сентябрь!AF49+октябрь!AF49+ноябрь!AF49+декабрь!AF49</f>
        <v>0</v>
      </c>
      <c r="AJ49" s="36">
        <f>январь!AG49+февраль!AG49+март!AG49+апрель!AG49+май!AG49+июнь!AG49+июль!AG49+август!AG49+сентябрь!AG49+октябрь!AG49+ноябрь!AG49+декабрь!AG49</f>
        <v>0</v>
      </c>
      <c r="AK49" s="29">
        <f>январь!AH49+февраль!AH49+март!AH49+апрель!AH49+май!AH49+июнь!AH49+июль!AH49+август!AH49+сентябрь!AH49+октябрь!AH49+ноябрь!AH49+декабрь!AH49</f>
        <v>0</v>
      </c>
      <c r="AL49" s="36">
        <f>январь!AI49+февраль!AI49+март!AI49+апрель!AI49+май!AI49+июнь!AI49+июль!AI49+август!AI49+сентябрь!AI49+октябрь!AI49+ноябрь!AI49+декабрь!AI49</f>
        <v>0</v>
      </c>
      <c r="AM49" s="29">
        <f>январь!AJ49+февраль!AJ49+март!AJ49+апрель!AJ49+май!AJ49+июнь!AJ49+июль!AJ49+август!AJ49+сентябрь!AJ49+октябрь!AJ49+ноябрь!AJ49+декабрь!AJ49</f>
        <v>0</v>
      </c>
      <c r="AN49" s="36">
        <f>январь!AK49+февраль!AK49+март!AK49+апрель!AK49+май!AK49+июнь!AK49+июль!AK49+август!AK49+сентябрь!AK49+октябрь!AK49+ноябрь!AK49+декабрь!AK49</f>
        <v>0</v>
      </c>
      <c r="AO49" s="36">
        <f>январь!AL49+февраль!AL49+март!AL49+апрель!AL49+май!AL49+июнь!AL49+июль!AL49+август!AL49+сентябрь!AL49+октябрь!AL49+ноябрь!AL49+декабрь!AL49</f>
        <v>0</v>
      </c>
      <c r="AP49" s="36">
        <f>январь!AM49+февраль!AM49+март!AM49+апрель!AM49+май!AM49+июнь!AM49+июль!AM49+август!AM49+сентябрь!AM49+октябрь!AM49+ноябрь!AM49+декабрь!AM49</f>
        <v>0</v>
      </c>
      <c r="AQ49" s="29">
        <f>январь!AN49+февраль!AN49+март!AN49+апрель!AN49+май!AN49+июнь!AN49+июль!AN49+август!AN49+сентябрь!AN49+октябрь!AN49+ноябрь!AN49+декабрь!AN49</f>
        <v>0</v>
      </c>
      <c r="AR49" s="36">
        <f>январь!AO49+февраль!AO49+март!AO49+апрель!AO49+май!AO49+июнь!AO49+июль!AO49+август!AO49+сентябрь!AO49+октябрь!AO49+ноябрь!AO49+декабрь!AO49</f>
        <v>0</v>
      </c>
      <c r="AS49" s="29">
        <f>январь!AP49+февраль!AP49+март!AP49+апрель!AP49+май!AP49+июнь!AP49+июль!AP49+август!AP49+сентябрь!AP49+октябрь!AP49+ноябрь!AP49+декабрь!AP49</f>
        <v>0</v>
      </c>
      <c r="AT49" s="36">
        <f>январь!AQ49+февраль!AQ49+март!AQ49+апрель!AQ49+май!AQ49+июнь!AQ49+июль!AQ49+август!AQ49+сентябрь!AQ49+октябрь!AQ49+ноябрь!AQ49+декабрь!AQ49</f>
        <v>0</v>
      </c>
      <c r="AU49" s="29">
        <f>январь!AR49+февраль!AR49+март!AR49+апрель!AR49+май!AR49+июнь!AR49+июль!AR49+август!AR49+сентябрь!AR49+октябрь!AR49+ноябрь!AR49+декабрь!AR49</f>
        <v>0</v>
      </c>
      <c r="AV49" s="36">
        <f>январь!AS49+февраль!AS49+март!AS49+апрель!AS49+май!AS49+июнь!AS49+июль!AS49+август!AS49+сентябрь!AS49+октябрь!AS49+ноябрь!AS49+декабрь!AS49</f>
        <v>0</v>
      </c>
      <c r="AW49" s="36">
        <f>январь!AT49+февраль!AT49+март!AT49+апрель!AT49+май!AT49+июнь!AT49+июль!AT49+август!AT49+сентябрь!AT49+октябрь!AT49+ноябрь!AT49+декабрь!AT49</f>
        <v>0</v>
      </c>
      <c r="AX49" s="36">
        <f>январь!AU49+февраль!AU49+март!AU49+апрель!AU49+май!AU49+июнь!AU49+июль!AU49+август!AU49+сентябрь!AU49+октябрь!AU49+ноябрь!AU49+декабрь!AU49</f>
        <v>0</v>
      </c>
      <c r="AY49" s="29">
        <f>январь!AV49+февраль!AV49+март!AV49+апрель!AV49+май!AV49+июнь!AV49+июль!AV49+август!AV49+сентябрь!AV49+октябрь!AV49+ноябрь!AV49+декабрь!AV49</f>
        <v>0</v>
      </c>
      <c r="AZ49" s="36">
        <f>январь!AW49+февраль!AW49+март!AW49+апрель!AW49+май!AW49+июнь!AW49+июль!AW49+август!AW49+сентябрь!AW49+октябрь!AW49+ноябрь!AW49+декабрь!AW49</f>
        <v>0</v>
      </c>
      <c r="BA49" s="36">
        <f>январь!AX49+февраль!AX49+март!AX49+апрель!AX49+май!AX49+июнь!AX49+июль!AX49+август!AX49+сентябрь!AX49+октябрь!AX49+ноябрь!AX49+декабрь!AX49</f>
        <v>0</v>
      </c>
      <c r="BB49" s="36">
        <f>январь!AY49+февраль!AY49+март!AY49+апрель!AY49+май!AY49+июнь!AY49+июль!AY49+август!AY49+сентябрь!AY49+октябрь!AY49+ноябрь!AY49+декабрь!AY49</f>
        <v>0</v>
      </c>
      <c r="BC49" s="29">
        <f>январь!AZ49+февраль!AZ49+март!AZ49+апрель!AZ49+май!AZ49+июнь!AZ49+июль!AZ49+август!AZ49+сентябрь!AZ49+октябрь!AZ49+ноябрь!AZ49+декабрь!AZ49</f>
        <v>0</v>
      </c>
      <c r="BD49" s="36">
        <f>январь!BA49+февраль!BA49+март!BA49+апрель!BA49+май!BA49+июнь!BA49+июль!BA49+август!BA49+сентябрь!BA49+октябрь!BA49+ноябрь!BA49+декабрь!BA49</f>
        <v>0</v>
      </c>
      <c r="BE49" s="36">
        <f>январь!BB49+февраль!BB49+март!BB49+апрель!BB49+май!BB49+июнь!BB49+июль!BB49+август!BB49+сентябрь!BB49+октябрь!BB49+ноябрь!BB49+декабрь!BB49</f>
        <v>0</v>
      </c>
      <c r="BF49" s="36">
        <f>январь!BC49+февраль!BC49+март!BC49+апрель!BC49+май!BC49+июнь!BC49+июль!BC49+август!BC49+сентябрь!BC49+октябрь!BC49+ноябрь!BC49+декабрь!BC49</f>
        <v>0</v>
      </c>
      <c r="BG49" s="36">
        <f>январь!BD49+февраль!BD49+март!BD49+апрель!BD49+май!BD49+июнь!BD49+июль!BD49+август!BD49+сентябрь!BD49+октябрь!BD49+ноябрь!BD49+декабрь!BD49</f>
        <v>0</v>
      </c>
      <c r="BH49" s="36">
        <f>январь!BE49+февраль!BE49+март!BE49+апрель!BE49+май!BE49+июнь!BE49+июль!BE49+август!BE49+сентябрь!BE49+октябрь!BE49+ноябрь!BE49+декабрь!BE49</f>
        <v>0</v>
      </c>
      <c r="BI49" s="36">
        <f>январь!BF49+февраль!BF49+март!BF49+апрель!BF49+май!BF49+июнь!BF49+июль!BF49+август!BF49+сентябрь!BF49+октябрь!BF49+ноябрь!BF49+декабрь!BF49</f>
        <v>9.0000000000000011E-3</v>
      </c>
      <c r="BJ49" s="36">
        <f>январь!BG49+февраль!BG49+март!BG49+апрель!BG49+май!BG49+июнь!BG49+июль!BG49+август!BG49+сентябрь!BG49+октябрь!BG49+ноябрь!BG49+декабрь!BG49</f>
        <v>10.870000000000001</v>
      </c>
      <c r="BK49" s="36">
        <f>январь!BH49+февраль!BH49+март!BH49+апрель!BH49+май!BH49+июнь!BH49+июль!BH49+август!BH49+сентябрь!BH49+октябрь!BH49+ноябрь!BH49+декабрь!BH49</f>
        <v>0</v>
      </c>
      <c r="BL49" s="36">
        <f>январь!BI49+февраль!BI49+март!BI49+апрель!BI49+май!BI49+июнь!BI49+июль!BI49+август!BI49+сентябрь!BI49+октябрь!BI49+ноябрь!BI49+декабрь!BI49</f>
        <v>0</v>
      </c>
      <c r="BM49" s="29">
        <f>январь!BJ49+февраль!BJ49+март!BJ49+апрель!BJ49+май!BJ49+июнь!BJ49+июль!BJ49+август!BJ49+сентябрь!BJ49+октябрь!BJ49+ноябрь!BJ49+декабрь!BJ49</f>
        <v>0</v>
      </c>
      <c r="BN49" s="36">
        <f>январь!BK49+февраль!BK49+март!BK49+апрель!BK49+май!BK49+июнь!BK49+июль!BK49+август!BK49+сентябрь!BK49+октябрь!BK49+ноябрь!BK49+декабрь!BK49</f>
        <v>0</v>
      </c>
      <c r="BO49" s="29">
        <f>январь!BL49+февраль!BL49+март!BL49+апрель!BL49+май!BL49+июнь!BL49+июль!BL49+август!BL49+сентябрь!BL49+октябрь!BL49+ноябрь!BL49+декабрь!BL49</f>
        <v>46</v>
      </c>
      <c r="BP49" s="36">
        <f>январь!BM49+февраль!BM49+март!BM49+апрель!BM49+май!BM49+июнь!BM49+июль!BM49+август!BM49+сентябрь!BM49+октябрь!BM49+ноябрь!BM49+декабрь!BM49</f>
        <v>26.601999999999997</v>
      </c>
      <c r="BQ49" s="36">
        <f>январь!BN49+февраль!BN49+март!BN49+апрель!BN49+май!BN49+июнь!BN49+июль!BN49+август!BN49+сентябрь!BN49+октябрь!BN49+ноябрь!BN49+декабрь!BN49</f>
        <v>0</v>
      </c>
      <c r="BR49" s="36">
        <f>январь!BO49+февраль!BO49+март!BO49+апрель!BO49+май!BO49+июнь!BO49+июль!BO49+август!BO49+сентябрь!BO49+октябрь!BO49+ноябрь!BO49+декабрь!BO49</f>
        <v>0</v>
      </c>
      <c r="BS49" s="29">
        <f>январь!BP49+февраль!BP49+март!BP49+апрель!BP49+май!BP49+июнь!BP49+июль!BP49+август!BP49+сентябрь!BP49+октябрь!BP49+ноябрь!BP49+декабрь!BP49</f>
        <v>0</v>
      </c>
      <c r="BT49" s="36">
        <f>январь!BQ49+февраль!BQ49+март!BQ49+апрель!BQ49+май!BQ49+июнь!BQ49+июль!BQ49+август!BQ49+сентябрь!BQ49+октябрь!BQ49+ноябрь!BQ49+декабрь!BQ49</f>
        <v>0</v>
      </c>
      <c r="BU49" s="29">
        <f>январь!BR49+февраль!BR49+март!BR49+апрель!BR49+май!BR49+июнь!BR49+июль!BR49+август!BR49+сентябрь!BR49+октябрь!BR49+ноябрь!BR49+декабрь!BR49</f>
        <v>0</v>
      </c>
      <c r="BV49" s="36">
        <f>январь!BS49+февраль!BS49+март!BS49+апрель!BS49+май!BS49+июнь!BS49+июль!BS49+август!BS49+сентябрь!BS49+октябрь!BS49+ноябрь!BS49+декабрь!BS49</f>
        <v>0</v>
      </c>
      <c r="BW49" s="36">
        <f>январь!BT49+февраль!BT49+март!BT49+апрель!BT49+май!BT49+июнь!BT49+июль!BT49+август!BT49+сентябрь!BT49+октябрь!BT49+ноябрь!BT49+декабрь!BT49</f>
        <v>0</v>
      </c>
      <c r="BX49" s="36">
        <f>январь!BU49+февраль!BU49+март!BU49+апрель!BU49+май!BU49+июнь!BU49+июль!BU49+август!BU49+сентябрь!BU49+октябрь!BU49+ноябрь!BU49+декабрь!BU49</f>
        <v>0</v>
      </c>
      <c r="BY49" s="36">
        <f>январь!BV49+февраль!BV49+март!BV49+апрель!BV49+май!BV49+июнь!BV49+июль!BV49+август!BV49+сентябрь!BV49+октябрь!BV49+ноябрь!BV49+декабрь!BV49</f>
        <v>12.079999999999998</v>
      </c>
      <c r="BZ49" s="77">
        <v>1</v>
      </c>
    </row>
    <row r="50" spans="1:78" x14ac:dyDescent="0.25">
      <c r="A50" s="16">
        <v>48</v>
      </c>
      <c r="B50" s="16">
        <v>1</v>
      </c>
      <c r="C50" s="37" t="s">
        <v>514</v>
      </c>
      <c r="D50" s="51">
        <v>189.1339110454106</v>
      </c>
      <c r="E50" s="25">
        <v>214.39121319999998</v>
      </c>
      <c r="F50" s="26">
        <f t="shared" si="0"/>
        <v>367.80212424541054</v>
      </c>
      <c r="G50" s="26">
        <f t="shared" si="1"/>
        <v>153.41091104541061</v>
      </c>
      <c r="H50" s="26">
        <f t="shared" si="2"/>
        <v>35.722999999999999</v>
      </c>
      <c r="I50" s="36">
        <f>январь!F50+февраль!F50+март!F50+апрель!F50+май!F50+июнь!F50+июль!F50+август!F50+сентябрь!F50+октябрь!F50+ноябрь!F50+декабрь!F50</f>
        <v>0</v>
      </c>
      <c r="J50" s="36">
        <f>январь!G50+февраль!G50+март!G50+апрель!G50+май!G50+июнь!G50+июль!G50+август!G50+сентябрь!G50+октябрь!G50+ноябрь!G50+декабрь!G50</f>
        <v>0</v>
      </c>
      <c r="K50" s="36">
        <f>январь!H50+февраль!H50+март!H50+апрель!H50+май!H50+июнь!H50+июль!H50+август!H50+сентябрь!H50+октябрь!H50+ноябрь!H50+декабрь!H50</f>
        <v>0</v>
      </c>
      <c r="L50" s="27">
        <f>январь!I50+февраль!I50+март!I50+апрель!I50+май!I50+июнь!I50+июль!I50+август!I50+сентябрь!I50+октябрь!I50+ноябрь!I50+декабрь!I50</f>
        <v>0</v>
      </c>
      <c r="M50" s="36">
        <f>январь!J50+февраль!J50+март!J50+апрель!J50+май!J50+июнь!J50+июль!J50+август!J50+сентябрь!J50+октябрь!J50+ноябрь!J50+декабрь!J50</f>
        <v>0</v>
      </c>
      <c r="N50" s="36">
        <f>январь!K50+февраль!K50+март!K50+апрель!K50+май!K50+июнь!K50+июль!K50+август!K50+сентябрь!K50+октябрь!K50+ноябрь!K50+декабрь!K50</f>
        <v>0</v>
      </c>
      <c r="O50" s="36">
        <f>январь!L50+февраль!L50+март!L50+апрель!L50+май!L50+июнь!L50+июль!L50+август!L50+сентябрь!L50+октябрь!L50+ноябрь!L50+декабрь!L50</f>
        <v>0</v>
      </c>
      <c r="P50" s="36">
        <f>январь!M50+февраль!M50+март!M50+апрель!M50+май!M50+июнь!M50+июль!M50+август!M50+сентябрь!M50+октябрь!M50+ноябрь!M50+декабрь!M50</f>
        <v>0</v>
      </c>
      <c r="Q50" s="36">
        <f>январь!N50+февраль!N50+март!N50+апрель!N50+май!N50+июнь!N50+июль!N50+август!N50+сентябрь!N50+октябрь!N50+ноябрь!N50+декабрь!N50</f>
        <v>0</v>
      </c>
      <c r="R50" s="29">
        <f>январь!O50+февраль!O50+март!O50+апрель!O50+май!O50+июнь!O50+июль!O50+август!O50+сентябрь!O50+октябрь!O50+ноябрь!O50+декабрь!O50</f>
        <v>0</v>
      </c>
      <c r="S50" s="36">
        <f>январь!P50+февраль!P50+март!P50+апрель!P50+май!P50+июнь!P50+июль!P50+август!P50+сентябрь!P50+октябрь!P50+ноябрь!P50+декабрь!P50</f>
        <v>0</v>
      </c>
      <c r="T50" s="29">
        <f>январь!Q50+февраль!Q50+март!Q50+апрель!Q50+май!Q50+июнь!Q50+июль!Q50+август!Q50+сентябрь!Q50+октябрь!Q50+ноябрь!Q50+декабрь!Q50</f>
        <v>0</v>
      </c>
      <c r="U50" s="36">
        <f>январь!R50+февраль!R50+март!R50+апрель!R50+май!R50+июнь!R50+июль!R50+август!R50+сентябрь!R50+октябрь!R50+ноябрь!R50+декабрь!R50</f>
        <v>0</v>
      </c>
      <c r="V50" s="36">
        <f>январь!S50+февраль!S50+март!S50+апрель!S50+май!S50+июнь!S50+июль!S50+август!S50+сентябрь!S50+октябрь!S50+ноябрь!S50+декабрь!S50</f>
        <v>0</v>
      </c>
      <c r="W50" s="36">
        <f>январь!T50+февраль!T50+март!T50+апрель!T50+май!T50+июнь!T50+июль!T50+август!T50+сентябрь!T50+октябрь!T50+ноябрь!T50+декабрь!T50</f>
        <v>0</v>
      </c>
      <c r="X50" s="36">
        <f>январь!U50+февраль!U50+март!U50+апрель!U50+май!U50+июнь!U50+июль!U50+август!U50+сентябрь!U50+октябрь!U50+ноябрь!U50+декабрь!U50</f>
        <v>0</v>
      </c>
      <c r="Y50" s="36">
        <f>январь!V50+февраль!V50+март!V50+апрель!V50+май!V50+июнь!V50+июль!V50+август!V50+сентябрь!V50+октябрь!V50+ноябрь!V50+декабрь!V50</f>
        <v>0</v>
      </c>
      <c r="Z50" s="36">
        <f>январь!W50+февраль!W50+март!W50+апрель!W50+май!W50+июнь!W50+июль!W50+август!W50+сентябрь!W50+октябрь!W50+ноябрь!W50+декабрь!W50</f>
        <v>0</v>
      </c>
      <c r="AA50" s="36">
        <f>январь!X50+февраль!X50+март!X50+апрель!X50+май!X50+июнь!X50+июль!X50+август!X50+сентябрь!X50+октябрь!X50+ноябрь!X50+декабрь!X50</f>
        <v>0</v>
      </c>
      <c r="AB50" s="29">
        <f>январь!Y50+февраль!Y50+март!Y50+апрель!Y50+май!Y50+июнь!Y50+июль!Y50+август!Y50+сентябрь!Y50+октябрь!Y50+ноябрь!Y50+декабрь!Y50</f>
        <v>0</v>
      </c>
      <c r="AC50" s="36">
        <f>январь!Z50+февраль!Z50+март!Z50+апрель!Z50+май!Z50+июнь!Z50+июль!Z50+август!Z50+сентябрь!Z50+октябрь!Z50+ноябрь!Z50+декабрь!Z50</f>
        <v>0</v>
      </c>
      <c r="AD50" s="66" t="str">
        <f>CONCATENATE(январь!AA50,$BZ$1,февраль!AA50,$BZ$1,март!AA50,$BZ$1,апрель!AA50,$BZ$1,май!AA50,$BZ$1,июнь!AA50,$BZ$1,июль!AA50,$BZ$1,август!AA50,$BZ$1,сентябрь!AA50,$BZ$1,октябрь!AA50,$BZ$1,ноябрь!AA50,$BZ$1,декабрь!AA50)</f>
        <v xml:space="preserve">           </v>
      </c>
      <c r="AE50" s="36">
        <f>январь!AB50+февраль!AB50+март!AB50+апрель!AB50+май!AB50+июнь!AB50+июль!AB50+август!AB50+сентябрь!AB50+октябрь!AB50+ноябрь!AB50+декабрь!AB50</f>
        <v>0</v>
      </c>
      <c r="AF50" s="36">
        <f>январь!AC50+февраль!AC50+март!AC50+апрель!AC50+май!AC50+июнь!AC50+июль!AC50+август!AC50+сентябрь!AC50+октябрь!AC50+ноябрь!AC50+декабрь!AC50</f>
        <v>0</v>
      </c>
      <c r="AG50" s="36">
        <f>январь!AD50+февраль!AD50+март!AD50+апрель!AD50+май!AD50+июнь!AD50+июль!AD50+август!AD50+сентябрь!AD50+октябрь!AD50+ноябрь!AD50+декабрь!AD50</f>
        <v>0</v>
      </c>
      <c r="AH50" s="36">
        <f>январь!AE50+февраль!AE50+март!AE50+апрель!AE50+май!AE50+июнь!AE50+июль!AE50+август!AE50+сентябрь!AE50+октябрь!AE50+ноябрь!AE50+декабрь!AE50</f>
        <v>0</v>
      </c>
      <c r="AI50" s="36">
        <f>январь!AF50+февраль!AF50+март!AF50+апрель!AF50+май!AF50+июнь!AF50+июль!AF50+август!AF50+сентябрь!AF50+октябрь!AF50+ноябрь!AF50+декабрь!AF50</f>
        <v>0</v>
      </c>
      <c r="AJ50" s="36">
        <f>январь!AG50+февраль!AG50+март!AG50+апрель!AG50+май!AG50+июнь!AG50+июль!AG50+август!AG50+сентябрь!AG50+октябрь!AG50+ноябрь!AG50+декабрь!AG50</f>
        <v>0</v>
      </c>
      <c r="AK50" s="29">
        <f>январь!AH50+февраль!AH50+март!AH50+апрель!AH50+май!AH50+июнь!AH50+июль!AH50+август!AH50+сентябрь!AH50+октябрь!AH50+ноябрь!AH50+декабрь!AH50</f>
        <v>0</v>
      </c>
      <c r="AL50" s="36">
        <f>январь!AI50+февраль!AI50+март!AI50+апрель!AI50+май!AI50+июнь!AI50+июль!AI50+август!AI50+сентябрь!AI50+октябрь!AI50+ноябрь!AI50+декабрь!AI50</f>
        <v>0</v>
      </c>
      <c r="AM50" s="29">
        <f>январь!AJ50+февраль!AJ50+март!AJ50+апрель!AJ50+май!AJ50+июнь!AJ50+июль!AJ50+август!AJ50+сентябрь!AJ50+октябрь!AJ50+ноябрь!AJ50+декабрь!AJ50</f>
        <v>0</v>
      </c>
      <c r="AN50" s="36">
        <f>январь!AK50+февраль!AK50+март!AK50+апрель!AK50+май!AK50+июнь!AK50+июль!AK50+август!AK50+сентябрь!AK50+октябрь!AK50+ноябрь!AK50+декабрь!AK50</f>
        <v>0</v>
      </c>
      <c r="AO50" s="36">
        <f>январь!AL50+февраль!AL50+март!AL50+апрель!AL50+май!AL50+июнь!AL50+июль!AL50+август!AL50+сентябрь!AL50+октябрь!AL50+ноябрь!AL50+декабрь!AL50</f>
        <v>0</v>
      </c>
      <c r="AP50" s="36">
        <f>январь!AM50+февраль!AM50+март!AM50+апрель!AM50+май!AM50+июнь!AM50+июль!AM50+август!AM50+сентябрь!AM50+октябрь!AM50+ноябрь!AM50+декабрь!AM50</f>
        <v>0</v>
      </c>
      <c r="AQ50" s="29">
        <f>январь!AN50+февраль!AN50+март!AN50+апрель!AN50+май!AN50+июнь!AN50+июль!AN50+август!AN50+сентябрь!AN50+октябрь!AN50+ноябрь!AN50+декабрь!AN50</f>
        <v>0</v>
      </c>
      <c r="AR50" s="36">
        <f>январь!AO50+февраль!AO50+март!AO50+апрель!AO50+май!AO50+июнь!AO50+июль!AO50+август!AO50+сентябрь!AO50+октябрь!AO50+ноябрь!AO50+декабрь!AO50</f>
        <v>0</v>
      </c>
      <c r="AS50" s="29">
        <f>январь!AP50+февраль!AP50+март!AP50+апрель!AP50+май!AP50+июнь!AP50+июль!AP50+август!AP50+сентябрь!AP50+октябрь!AP50+ноябрь!AP50+декабрь!AP50</f>
        <v>0</v>
      </c>
      <c r="AT50" s="36">
        <f>январь!AQ50+февраль!AQ50+март!AQ50+апрель!AQ50+май!AQ50+июнь!AQ50+июль!AQ50+август!AQ50+сентябрь!AQ50+октябрь!AQ50+ноябрь!AQ50+декабрь!AQ50</f>
        <v>0</v>
      </c>
      <c r="AU50" s="29">
        <f>январь!AR50+февраль!AR50+март!AR50+апрель!AR50+май!AR50+июнь!AR50+июль!AR50+август!AR50+сентябрь!AR50+октябрь!AR50+ноябрь!AR50+декабрь!AR50</f>
        <v>0</v>
      </c>
      <c r="AV50" s="36">
        <f>январь!AS50+февраль!AS50+март!AS50+апрель!AS50+май!AS50+июнь!AS50+июль!AS50+август!AS50+сентябрь!AS50+октябрь!AS50+ноябрь!AS50+декабрь!AS50</f>
        <v>0</v>
      </c>
      <c r="AW50" s="36">
        <f>январь!AT50+февраль!AT50+март!AT50+апрель!AT50+май!AT50+июнь!AT50+июль!AT50+август!AT50+сентябрь!AT50+октябрь!AT50+ноябрь!AT50+декабрь!AT50</f>
        <v>0</v>
      </c>
      <c r="AX50" s="36">
        <f>январь!AU50+февраль!AU50+март!AU50+апрель!AU50+май!AU50+июнь!AU50+июль!AU50+август!AU50+сентябрь!AU50+октябрь!AU50+ноябрь!AU50+декабрь!AU50</f>
        <v>0</v>
      </c>
      <c r="AY50" s="29">
        <f>январь!AV50+февраль!AV50+март!AV50+апрель!AV50+май!AV50+июнь!AV50+июль!AV50+август!AV50+сентябрь!AV50+октябрь!AV50+ноябрь!AV50+декабрь!AV50</f>
        <v>0</v>
      </c>
      <c r="AZ50" s="36">
        <f>январь!AW50+февраль!AW50+март!AW50+апрель!AW50+май!AW50+июнь!AW50+июль!AW50+август!AW50+сентябрь!AW50+октябрь!AW50+ноябрь!AW50+декабрь!AW50</f>
        <v>0</v>
      </c>
      <c r="BA50" s="36">
        <f>январь!AX50+февраль!AX50+март!AX50+апрель!AX50+май!AX50+июнь!AX50+июль!AX50+август!AX50+сентябрь!AX50+октябрь!AX50+ноябрь!AX50+декабрь!AX50</f>
        <v>0</v>
      </c>
      <c r="BB50" s="36">
        <f>январь!AY50+февраль!AY50+март!AY50+апрель!AY50+май!AY50+июнь!AY50+июль!AY50+август!AY50+сентябрь!AY50+октябрь!AY50+ноябрь!AY50+декабрь!AY50</f>
        <v>0</v>
      </c>
      <c r="BC50" s="29">
        <f>январь!AZ50+февраль!AZ50+март!AZ50+апрель!AZ50+май!AZ50+июнь!AZ50+июль!AZ50+август!AZ50+сентябрь!AZ50+октябрь!AZ50+ноябрь!AZ50+декабрь!AZ50</f>
        <v>0</v>
      </c>
      <c r="BD50" s="36">
        <f>январь!BA50+февраль!BA50+март!BA50+апрель!BA50+май!BA50+июнь!BA50+июль!BA50+август!BA50+сентябрь!BA50+октябрь!BA50+ноябрь!BA50+декабрь!BA50</f>
        <v>0</v>
      </c>
      <c r="BE50" s="36">
        <f>январь!BB50+февраль!BB50+март!BB50+апрель!BB50+май!BB50+июнь!BB50+июль!BB50+август!BB50+сентябрь!BB50+октябрь!BB50+ноябрь!BB50+декабрь!BB50</f>
        <v>0</v>
      </c>
      <c r="BF50" s="36">
        <f>январь!BC50+февраль!BC50+март!BC50+апрель!BC50+май!BC50+июнь!BC50+июль!BC50+август!BC50+сентябрь!BC50+октябрь!BC50+ноябрь!BC50+декабрь!BC50</f>
        <v>0</v>
      </c>
      <c r="BG50" s="36">
        <f>январь!BD50+февраль!BD50+март!BD50+апрель!BD50+май!BD50+июнь!BD50+июль!BD50+август!BD50+сентябрь!BD50+октябрь!BD50+ноябрь!BD50+декабрь!BD50</f>
        <v>0</v>
      </c>
      <c r="BH50" s="36">
        <f>январь!BE50+февраль!BE50+март!BE50+апрель!BE50+май!BE50+июнь!BE50+июль!BE50+август!BE50+сентябрь!BE50+октябрь!BE50+ноябрь!BE50+декабрь!BE50</f>
        <v>0</v>
      </c>
      <c r="BI50" s="36">
        <f>январь!BF50+февраль!BF50+март!BF50+апрель!BF50+май!BF50+июнь!BF50+июль!BF50+август!BF50+сентябрь!BF50+октябрь!BF50+ноябрь!BF50+декабрь!BF50</f>
        <v>7.0000000000000001E-3</v>
      </c>
      <c r="BJ50" s="36">
        <f>январь!BG50+февраль!BG50+март!BG50+апрель!BG50+май!BG50+июнь!BG50+июль!BG50+август!BG50+сентябрь!BG50+октябрь!BG50+ноябрь!BG50+декабрь!BG50</f>
        <v>7.6260000000000003</v>
      </c>
      <c r="BK50" s="36">
        <f>январь!BH50+февраль!BH50+март!BH50+апрель!BH50+май!BH50+июнь!BH50+июль!BH50+август!BH50+сентябрь!BH50+октябрь!BH50+ноябрь!BH50+декабрь!BH50</f>
        <v>0</v>
      </c>
      <c r="BL50" s="36">
        <f>январь!BI50+февраль!BI50+март!BI50+апрель!BI50+май!BI50+июнь!BI50+июль!BI50+август!BI50+сентябрь!BI50+октябрь!BI50+ноябрь!BI50+декабрь!BI50</f>
        <v>0</v>
      </c>
      <c r="BM50" s="29">
        <f>январь!BJ50+февраль!BJ50+март!BJ50+апрель!BJ50+май!BJ50+июнь!BJ50+июль!BJ50+август!BJ50+сентябрь!BJ50+октябрь!BJ50+ноябрь!BJ50+декабрь!BJ50</f>
        <v>0</v>
      </c>
      <c r="BN50" s="36">
        <f>январь!BK50+февраль!BK50+март!BK50+апрель!BK50+май!BK50+июнь!BK50+июль!BK50+август!BK50+сентябрь!BK50+октябрь!BK50+ноябрь!BK50+декабрь!BK50</f>
        <v>0</v>
      </c>
      <c r="BO50" s="29">
        <f>январь!BL50+февраль!BL50+март!BL50+апрель!BL50+май!BL50+июнь!BL50+июль!BL50+август!BL50+сентябрь!BL50+октябрь!BL50+ноябрь!BL50+декабрь!BL50</f>
        <v>15</v>
      </c>
      <c r="BP50" s="36">
        <f>январь!BM50+февраль!BM50+март!BM50+апрель!BM50+май!BM50+июнь!BM50+июль!BM50+август!BM50+сентябрь!BM50+октябрь!BM50+ноябрь!BM50+декабрь!BM50</f>
        <v>8.0389999999999997</v>
      </c>
      <c r="BQ50" s="36">
        <f>январь!BN50+февраль!BN50+март!BN50+апрель!BN50+май!BN50+июнь!BN50+июль!BN50+август!BN50+сентябрь!BN50+октябрь!BN50+ноябрь!BN50+декабрь!BN50</f>
        <v>0</v>
      </c>
      <c r="BR50" s="36">
        <f>январь!BO50+февраль!BO50+март!BO50+апрель!BO50+май!BO50+июнь!BO50+июль!BO50+август!BO50+сентябрь!BO50+октябрь!BO50+ноябрь!BO50+декабрь!BO50</f>
        <v>0</v>
      </c>
      <c r="BS50" s="29">
        <f>январь!BP50+февраль!BP50+март!BP50+апрель!BP50+май!BP50+июнь!BP50+июль!BP50+август!BP50+сентябрь!BP50+октябрь!BP50+ноябрь!BP50+декабрь!BP50</f>
        <v>0</v>
      </c>
      <c r="BT50" s="36">
        <f>январь!BQ50+февраль!BQ50+март!BQ50+апрель!BQ50+май!BQ50+июнь!BQ50+июль!BQ50+август!BQ50+сентябрь!BQ50+октябрь!BQ50+ноябрь!BQ50+декабрь!BQ50</f>
        <v>0</v>
      </c>
      <c r="BU50" s="29">
        <f>январь!BR50+февраль!BR50+март!BR50+апрель!BR50+май!BR50+июнь!BR50+июль!BR50+август!BR50+сентябрь!BR50+октябрь!BR50+ноябрь!BR50+декабрь!BR50</f>
        <v>0</v>
      </c>
      <c r="BV50" s="36">
        <f>январь!BS50+февраль!BS50+март!BS50+апрель!BS50+май!BS50+июнь!BS50+июль!BS50+август!BS50+сентябрь!BS50+октябрь!BS50+ноябрь!BS50+декабрь!BS50</f>
        <v>0</v>
      </c>
      <c r="BW50" s="36">
        <f>январь!BT50+февраль!BT50+март!BT50+апрель!BT50+май!BT50+июнь!BT50+июль!BT50+август!BT50+сентябрь!BT50+октябрь!BT50+ноябрь!BT50+декабрь!BT50</f>
        <v>0</v>
      </c>
      <c r="BX50" s="36">
        <f>январь!BU50+февраль!BU50+март!BU50+апрель!BU50+май!BU50+июнь!BU50+июль!BU50+август!BU50+сентябрь!BU50+октябрь!BU50+ноябрь!BU50+декабрь!BU50</f>
        <v>0</v>
      </c>
      <c r="BY50" s="36">
        <f>январь!BV50+февраль!BV50+март!BV50+апрель!BV50+май!BV50+июнь!BV50+июль!BV50+август!BV50+сентябрь!BV50+октябрь!BV50+ноябрь!BV50+декабрь!BV50</f>
        <v>20.058</v>
      </c>
      <c r="BZ50" s="77">
        <v>2</v>
      </c>
    </row>
    <row r="51" spans="1:78" x14ac:dyDescent="0.25">
      <c r="A51" s="16">
        <v>49</v>
      </c>
      <c r="B51" s="16">
        <v>1</v>
      </c>
      <c r="C51" s="37" t="s">
        <v>515</v>
      </c>
      <c r="D51" s="51">
        <v>126.10347833816425</v>
      </c>
      <c r="E51" s="25">
        <v>455.365454</v>
      </c>
      <c r="F51" s="26">
        <f t="shared" si="0"/>
        <v>343.54893233816426</v>
      </c>
      <c r="G51" s="26">
        <f t="shared" si="1"/>
        <v>-111.81652166183574</v>
      </c>
      <c r="H51" s="26">
        <f t="shared" si="2"/>
        <v>237.92</v>
      </c>
      <c r="I51" s="36">
        <f>январь!F51+февраль!F51+март!F51+апрель!F51+май!F51+июнь!F51+июль!F51+август!F51+сентябрь!F51+октябрь!F51+ноябрь!F51+декабрь!F51</f>
        <v>0</v>
      </c>
      <c r="J51" s="36">
        <f>январь!G51+февраль!G51+март!G51+апрель!G51+май!G51+июнь!G51+июль!G51+август!G51+сентябрь!G51+октябрь!G51+ноябрь!G51+декабрь!G51</f>
        <v>0</v>
      </c>
      <c r="K51" s="36">
        <f>январь!H51+февраль!H51+март!H51+апрель!H51+май!H51+июнь!H51+июль!H51+август!H51+сентябрь!H51+октябрь!H51+ноябрь!H51+декабрь!H51</f>
        <v>0</v>
      </c>
      <c r="L51" s="27">
        <f>январь!I51+февраль!I51+март!I51+апрель!I51+май!I51+июнь!I51+июль!I51+август!I51+сентябрь!I51+октябрь!I51+ноябрь!I51+декабрь!I51</f>
        <v>0</v>
      </c>
      <c r="M51" s="36">
        <f>январь!J51+февраль!J51+март!J51+апрель!J51+май!J51+июнь!J51+июль!J51+август!J51+сентябрь!J51+октябрь!J51+ноябрь!J51+декабрь!J51</f>
        <v>0</v>
      </c>
      <c r="N51" s="36">
        <f>январь!K51+февраль!K51+март!K51+апрель!K51+май!K51+июнь!K51+июль!K51+август!K51+сентябрь!K51+октябрь!K51+ноябрь!K51+декабрь!K51</f>
        <v>0</v>
      </c>
      <c r="O51" s="36">
        <f>январь!L51+февраль!L51+март!L51+апрель!L51+май!L51+июнь!L51+июль!L51+август!L51+сентябрь!L51+октябрь!L51+ноябрь!L51+декабрь!L51</f>
        <v>0</v>
      </c>
      <c r="P51" s="36">
        <f>январь!M51+февраль!M51+март!M51+апрель!M51+май!M51+июнь!M51+июль!M51+август!M51+сентябрь!M51+октябрь!M51+ноябрь!M51+декабрь!M51</f>
        <v>0</v>
      </c>
      <c r="Q51" s="36">
        <f>январь!N51+февраль!N51+март!N51+апрель!N51+май!N51+июнь!N51+июль!N51+август!N51+сентябрь!N51+октябрь!N51+ноябрь!N51+декабрь!N51</f>
        <v>0</v>
      </c>
      <c r="R51" s="29">
        <f>январь!O51+февраль!O51+март!O51+апрель!O51+май!O51+июнь!O51+июль!O51+август!O51+сентябрь!O51+октябрь!O51+ноябрь!O51+декабрь!O51</f>
        <v>0</v>
      </c>
      <c r="S51" s="36">
        <f>январь!P51+февраль!P51+март!P51+апрель!P51+май!P51+июнь!P51+июль!P51+август!P51+сентябрь!P51+октябрь!P51+ноябрь!P51+декабрь!P51</f>
        <v>0</v>
      </c>
      <c r="T51" s="29">
        <f>январь!Q51+февраль!Q51+март!Q51+апрель!Q51+май!Q51+июнь!Q51+июль!Q51+август!Q51+сентябрь!Q51+октябрь!Q51+ноябрь!Q51+декабрь!Q51</f>
        <v>0</v>
      </c>
      <c r="U51" s="36">
        <f>январь!R51+февраль!R51+март!R51+апрель!R51+май!R51+июнь!R51+июль!R51+август!R51+сентябрь!R51+октябрь!R51+ноябрь!R51+декабрь!R51</f>
        <v>0</v>
      </c>
      <c r="V51" s="36">
        <f>январь!S51+февраль!S51+март!S51+апрель!S51+май!S51+июнь!S51+июль!S51+август!S51+сентябрь!S51+октябрь!S51+ноябрь!S51+декабрь!S51</f>
        <v>0</v>
      </c>
      <c r="W51" s="36">
        <f>январь!T51+февраль!T51+март!T51+апрель!T51+май!T51+июнь!T51+июль!T51+август!T51+сентябрь!T51+октябрь!T51+ноябрь!T51+декабрь!T51</f>
        <v>0</v>
      </c>
      <c r="X51" s="36">
        <f>январь!U51+февраль!U51+март!U51+апрель!U51+май!U51+июнь!U51+июль!U51+август!U51+сентябрь!U51+октябрь!U51+ноябрь!U51+декабрь!U51</f>
        <v>0</v>
      </c>
      <c r="Y51" s="36">
        <f>январь!V51+февраль!V51+март!V51+апрель!V51+май!V51+июнь!V51+июль!V51+август!V51+сентябрь!V51+октябрь!V51+ноябрь!V51+декабрь!V51</f>
        <v>0</v>
      </c>
      <c r="Z51" s="36">
        <f>январь!W51+февраль!W51+март!W51+апрель!W51+май!W51+июнь!W51+июль!W51+август!W51+сентябрь!W51+октябрь!W51+ноябрь!W51+декабрь!W51</f>
        <v>0</v>
      </c>
      <c r="AA51" s="36">
        <f>январь!X51+февраль!X51+март!X51+апрель!X51+май!X51+июнь!X51+июль!X51+август!X51+сентябрь!X51+октябрь!X51+ноябрь!X51+декабрь!X51</f>
        <v>0</v>
      </c>
      <c r="AB51" s="29">
        <f>январь!Y51+февраль!Y51+март!Y51+апрель!Y51+май!Y51+июнь!Y51+июль!Y51+август!Y51+сентябрь!Y51+октябрь!Y51+ноябрь!Y51+декабрь!Y51</f>
        <v>0</v>
      </c>
      <c r="AC51" s="36">
        <f>январь!Z51+февраль!Z51+март!Z51+апрель!Z51+май!Z51+июнь!Z51+июль!Z51+август!Z51+сентябрь!Z51+октябрь!Z51+ноябрь!Z51+декабрь!Z51</f>
        <v>0</v>
      </c>
      <c r="AD51" s="66" t="str">
        <f>CONCATENATE(январь!AA51,$BZ$1,февраль!AA51,$BZ$1,март!AA51,$BZ$1,апрель!AA51,$BZ$1,май!AA51,$BZ$1,июнь!AA51,$BZ$1,июль!AA51,$BZ$1,август!AA51,$BZ$1,сентябрь!AA51,$BZ$1,октябрь!AA51,$BZ$1,ноябрь!AA51,$BZ$1,декабрь!AA51)</f>
        <v xml:space="preserve">           </v>
      </c>
      <c r="AE51" s="36">
        <f>январь!AB51+февраль!AB51+март!AB51+апрель!AB51+май!AB51+июнь!AB51+июль!AB51+август!AB51+сентябрь!AB51+октябрь!AB51+ноябрь!AB51+декабрь!AB51</f>
        <v>0</v>
      </c>
      <c r="AF51" s="36">
        <f>январь!AC51+февраль!AC51+март!AC51+апрель!AC51+май!AC51+июнь!AC51+июль!AC51+август!AC51+сентябрь!AC51+октябрь!AC51+ноябрь!AC51+декабрь!AC51</f>
        <v>0</v>
      </c>
      <c r="AG51" s="36">
        <f>январь!AD51+февраль!AD51+март!AD51+апрель!AD51+май!AD51+июнь!AD51+июль!AD51+август!AD51+сентябрь!AD51+октябрь!AD51+ноябрь!AD51+декабрь!AD51</f>
        <v>0</v>
      </c>
      <c r="AH51" s="36">
        <f>январь!AE51+февраль!AE51+март!AE51+апрель!AE51+май!AE51+июнь!AE51+июль!AE51+август!AE51+сентябрь!AE51+октябрь!AE51+ноябрь!AE51+декабрь!AE51</f>
        <v>0</v>
      </c>
      <c r="AI51" s="36">
        <f>январь!AF51+февраль!AF51+март!AF51+апрель!AF51+май!AF51+июнь!AF51+июль!AF51+август!AF51+сентябрь!AF51+октябрь!AF51+ноябрь!AF51+декабрь!AF51</f>
        <v>0</v>
      </c>
      <c r="AJ51" s="36">
        <f>январь!AG51+февраль!AG51+март!AG51+апрель!AG51+май!AG51+июнь!AG51+июль!AG51+август!AG51+сентябрь!AG51+октябрь!AG51+ноябрь!AG51+декабрь!AG51</f>
        <v>0</v>
      </c>
      <c r="AK51" s="29">
        <f>январь!AH51+февраль!AH51+март!AH51+апрель!AH51+май!AH51+июнь!AH51+июль!AH51+август!AH51+сентябрь!AH51+октябрь!AH51+ноябрь!AH51+декабрь!AH51</f>
        <v>0</v>
      </c>
      <c r="AL51" s="36">
        <f>январь!AI51+февраль!AI51+март!AI51+апрель!AI51+май!AI51+июнь!AI51+июль!AI51+август!AI51+сентябрь!AI51+октябрь!AI51+ноябрь!AI51+декабрь!AI51</f>
        <v>0</v>
      </c>
      <c r="AM51" s="29">
        <f>январь!AJ51+февраль!AJ51+март!AJ51+апрель!AJ51+май!AJ51+июнь!AJ51+июль!AJ51+август!AJ51+сентябрь!AJ51+октябрь!AJ51+ноябрь!AJ51+декабрь!AJ51</f>
        <v>0</v>
      </c>
      <c r="AN51" s="36">
        <f>январь!AK51+февраль!AK51+март!AK51+апрель!AK51+май!AK51+июнь!AK51+июль!AK51+август!AK51+сентябрь!AK51+октябрь!AK51+ноябрь!AK51+декабрь!AK51</f>
        <v>0</v>
      </c>
      <c r="AO51" s="36">
        <f>январь!AL51+февраль!AL51+март!AL51+апрель!AL51+май!AL51+июнь!AL51+июль!AL51+август!AL51+сентябрь!AL51+октябрь!AL51+ноябрь!AL51+декабрь!AL51</f>
        <v>0</v>
      </c>
      <c r="AP51" s="36">
        <f>январь!AM51+февраль!AM51+март!AM51+апрель!AM51+май!AM51+июнь!AM51+июль!AM51+август!AM51+сентябрь!AM51+октябрь!AM51+ноябрь!AM51+декабрь!AM51</f>
        <v>0</v>
      </c>
      <c r="AQ51" s="29">
        <f>январь!AN51+февраль!AN51+март!AN51+апрель!AN51+май!AN51+июнь!AN51+июль!AN51+август!AN51+сентябрь!AN51+октябрь!AN51+ноябрь!AN51+декабрь!AN51</f>
        <v>0</v>
      </c>
      <c r="AR51" s="36">
        <f>январь!AO51+февраль!AO51+март!AO51+апрель!AO51+май!AO51+июнь!AO51+июль!AO51+август!AO51+сентябрь!AO51+октябрь!AO51+ноябрь!AO51+декабрь!AO51</f>
        <v>0</v>
      </c>
      <c r="AS51" s="29">
        <f>январь!AP51+февраль!AP51+март!AP51+апрель!AP51+май!AP51+июнь!AP51+июль!AP51+август!AP51+сентябрь!AP51+октябрь!AP51+ноябрь!AP51+декабрь!AP51</f>
        <v>0</v>
      </c>
      <c r="AT51" s="36">
        <f>январь!AQ51+февраль!AQ51+март!AQ51+апрель!AQ51+май!AQ51+июнь!AQ51+июль!AQ51+август!AQ51+сентябрь!AQ51+октябрь!AQ51+ноябрь!AQ51+декабрь!AQ51</f>
        <v>0</v>
      </c>
      <c r="AU51" s="29">
        <f>январь!AR51+февраль!AR51+март!AR51+апрель!AR51+май!AR51+июнь!AR51+июль!AR51+август!AR51+сентябрь!AR51+октябрь!AR51+ноябрь!AR51+декабрь!AR51</f>
        <v>4</v>
      </c>
      <c r="AV51" s="36">
        <f>январь!AS51+февраль!AS51+март!AS51+апрель!AS51+май!AS51+июнь!AS51+июль!AS51+август!AS51+сентябрь!AS51+октябрь!AS51+ноябрь!AS51+декабрь!AS51</f>
        <v>170.37799999999999</v>
      </c>
      <c r="AW51" s="36">
        <f>январь!AT51+февраль!AT51+март!AT51+апрель!AT51+май!AT51+июнь!AT51+июль!AT51+август!AT51+сентябрь!AT51+октябрь!AT51+ноябрь!AT51+декабрь!AT51</f>
        <v>0</v>
      </c>
      <c r="AX51" s="36">
        <f>январь!AU51+февраль!AU51+март!AU51+апрель!AU51+май!AU51+июнь!AU51+июль!AU51+август!AU51+сентябрь!AU51+октябрь!AU51+ноябрь!AU51+декабрь!AU51</f>
        <v>0</v>
      </c>
      <c r="AY51" s="29">
        <f>январь!AV51+февраль!AV51+март!AV51+апрель!AV51+май!AV51+июнь!AV51+июль!AV51+август!AV51+сентябрь!AV51+октябрь!AV51+ноябрь!AV51+декабрь!AV51</f>
        <v>0</v>
      </c>
      <c r="AZ51" s="36">
        <f>январь!AW51+февраль!AW51+март!AW51+апрель!AW51+май!AW51+июнь!AW51+июль!AW51+август!AW51+сентябрь!AW51+октябрь!AW51+ноябрь!AW51+декабрь!AW51</f>
        <v>0</v>
      </c>
      <c r="BA51" s="36">
        <f>январь!AX51+февраль!AX51+март!AX51+апрель!AX51+май!AX51+июнь!AX51+июль!AX51+август!AX51+сентябрь!AX51+октябрь!AX51+ноябрь!AX51+декабрь!AX51</f>
        <v>0</v>
      </c>
      <c r="BB51" s="36">
        <f>январь!AY51+февраль!AY51+март!AY51+апрель!AY51+май!AY51+июнь!AY51+июль!AY51+август!AY51+сентябрь!AY51+октябрь!AY51+ноябрь!AY51+декабрь!AY51</f>
        <v>0</v>
      </c>
      <c r="BC51" s="29">
        <f>январь!AZ51+февраль!AZ51+март!AZ51+апрель!AZ51+май!AZ51+июнь!AZ51+июль!AZ51+август!AZ51+сентябрь!AZ51+октябрь!AZ51+ноябрь!AZ51+декабрь!AZ51</f>
        <v>0</v>
      </c>
      <c r="BD51" s="36">
        <f>январь!BA51+февраль!BA51+март!BA51+апрель!BA51+май!BA51+июнь!BA51+июль!BA51+август!BA51+сентябрь!BA51+октябрь!BA51+ноябрь!BA51+декабрь!BA51</f>
        <v>0</v>
      </c>
      <c r="BE51" s="36">
        <f>январь!BB51+февраль!BB51+март!BB51+апрель!BB51+май!BB51+июнь!BB51+июль!BB51+август!BB51+сентябрь!BB51+октябрь!BB51+ноябрь!BB51+декабрь!BB51</f>
        <v>0</v>
      </c>
      <c r="BF51" s="36">
        <f>январь!BC51+февраль!BC51+март!BC51+апрель!BC51+май!BC51+июнь!BC51+июль!BC51+август!BC51+сентябрь!BC51+октябрь!BC51+ноябрь!BC51+декабрь!BC51</f>
        <v>0</v>
      </c>
      <c r="BG51" s="36">
        <f>январь!BD51+февраль!BD51+март!BD51+апрель!BD51+май!BD51+июнь!BD51+июль!BD51+август!BD51+сентябрь!BD51+октябрь!BD51+ноябрь!BD51+декабрь!BD51</f>
        <v>0</v>
      </c>
      <c r="BH51" s="36">
        <f>январь!BE51+февраль!BE51+март!BE51+апрель!BE51+май!BE51+июнь!BE51+июль!BE51+август!BE51+сентябрь!BE51+октябрь!BE51+ноябрь!BE51+декабрь!BE51</f>
        <v>0</v>
      </c>
      <c r="BI51" s="36">
        <f>январь!BF51+февраль!BF51+март!BF51+апрель!BF51+май!BF51+июнь!BF51+июль!BF51+август!BF51+сентябрь!BF51+октябрь!BF51+ноябрь!BF51+декабрь!BF51</f>
        <v>2.1999999999999999E-2</v>
      </c>
      <c r="BJ51" s="36">
        <f>январь!BG51+февраль!BG51+март!BG51+апрель!BG51+май!BG51+июнь!BG51+июль!BG51+август!BG51+сентябрь!BG51+октябрь!BG51+ноябрь!BG51+декабрь!BG51</f>
        <v>22.774000000000001</v>
      </c>
      <c r="BK51" s="36">
        <f>январь!BH51+февраль!BH51+март!BH51+апрель!BH51+май!BH51+июнь!BH51+июль!BH51+август!BH51+сентябрь!BH51+октябрь!BH51+ноябрь!BH51+декабрь!BH51</f>
        <v>0</v>
      </c>
      <c r="BL51" s="36">
        <f>январь!BI51+февраль!BI51+март!BI51+апрель!BI51+май!BI51+июнь!BI51+июль!BI51+август!BI51+сентябрь!BI51+октябрь!BI51+ноябрь!BI51+декабрь!BI51</f>
        <v>0</v>
      </c>
      <c r="BM51" s="29">
        <f>январь!BJ51+февраль!BJ51+март!BJ51+апрель!BJ51+май!BJ51+июнь!BJ51+июль!BJ51+август!BJ51+сентябрь!BJ51+октябрь!BJ51+ноябрь!BJ51+декабрь!BJ51</f>
        <v>1</v>
      </c>
      <c r="BN51" s="36">
        <f>январь!BK51+февраль!BK51+март!BK51+апрель!BK51+май!BK51+июнь!BK51+июль!BK51+август!BK51+сентябрь!BK51+октябрь!BK51+ноябрь!BK51+декабрь!BK51</f>
        <v>3.7839999999999998</v>
      </c>
      <c r="BO51" s="29">
        <f>январь!BL51+февраль!BL51+март!BL51+апрель!BL51+май!BL51+июнь!BL51+июль!BL51+август!BL51+сентябрь!BL51+октябрь!BL51+ноябрь!BL51+декабрь!BL51</f>
        <v>41</v>
      </c>
      <c r="BP51" s="36">
        <f>январь!BM51+февраль!BM51+март!BM51+апрель!BM51+май!BM51+июнь!BM51+июль!BM51+август!BM51+сентябрь!BM51+октябрь!BM51+ноябрь!BM51+декабрь!BM51</f>
        <v>30.812000000000005</v>
      </c>
      <c r="BQ51" s="36">
        <f>январь!BN51+февраль!BN51+март!BN51+апрель!BN51+май!BN51+июнь!BN51+июль!BN51+август!BN51+сентябрь!BN51+октябрь!BN51+ноябрь!BN51+декабрь!BN51</f>
        <v>0</v>
      </c>
      <c r="BR51" s="36">
        <f>январь!BO51+февраль!BO51+март!BO51+апрель!BO51+май!BO51+июнь!BO51+июль!BO51+август!BO51+сентябрь!BO51+октябрь!BO51+ноябрь!BO51+декабрь!BO51</f>
        <v>0</v>
      </c>
      <c r="BS51" s="29">
        <f>январь!BP51+февраль!BP51+март!BP51+апрель!BP51+май!BP51+июнь!BP51+июль!BP51+август!BP51+сентябрь!BP51+октябрь!BP51+ноябрь!BP51+декабрь!BP51</f>
        <v>0</v>
      </c>
      <c r="BT51" s="36">
        <f>январь!BQ51+февраль!BQ51+март!BQ51+апрель!BQ51+май!BQ51+июнь!BQ51+июль!BQ51+август!BQ51+сентябрь!BQ51+октябрь!BQ51+ноябрь!BQ51+декабрь!BQ51</f>
        <v>0</v>
      </c>
      <c r="BU51" s="29">
        <f>январь!BR51+февраль!BR51+март!BR51+апрель!BR51+май!BR51+июнь!BR51+июль!BR51+август!BR51+сентябрь!BR51+октябрь!BR51+ноябрь!BR51+декабрь!BR51</f>
        <v>0</v>
      </c>
      <c r="BV51" s="36">
        <f>январь!BS51+февраль!BS51+март!BS51+апрель!BS51+май!BS51+июнь!BS51+июль!BS51+август!BS51+сентябрь!BS51+октябрь!BS51+ноябрь!BS51+декабрь!BS51</f>
        <v>0</v>
      </c>
      <c r="BW51" s="36">
        <f>январь!BT51+февраль!BT51+март!BT51+апрель!BT51+май!BT51+июнь!BT51+июль!BT51+август!BT51+сентябрь!BT51+октябрь!BT51+ноябрь!BT51+декабрь!BT51</f>
        <v>0</v>
      </c>
      <c r="BX51" s="36">
        <f>январь!BU51+февраль!BU51+март!BU51+апрель!BU51+май!BU51+июнь!BU51+июль!BU51+август!BU51+сентябрь!BU51+октябрь!BU51+ноябрь!BU51+декабрь!BU51</f>
        <v>0</v>
      </c>
      <c r="BY51" s="36">
        <f>январь!BV51+февраль!BV51+март!BV51+апрель!BV51+май!BV51+июнь!BV51+июль!BV51+август!BV51+сентябрь!BV51+октябрь!BV51+ноябрь!BV51+декабрь!BV51</f>
        <v>10.172000000000001</v>
      </c>
      <c r="BZ51" s="77">
        <v>0</v>
      </c>
    </row>
    <row r="52" spans="1:78" x14ac:dyDescent="0.25">
      <c r="A52" s="16">
        <v>50</v>
      </c>
      <c r="B52" s="16">
        <v>1</v>
      </c>
      <c r="C52" s="37" t="s">
        <v>516</v>
      </c>
      <c r="D52" s="51">
        <v>170.64970065700479</v>
      </c>
      <c r="E52" s="25">
        <v>-431.75207200000006</v>
      </c>
      <c r="F52" s="26">
        <f t="shared" si="0"/>
        <v>-309.72837134299527</v>
      </c>
      <c r="G52" s="26">
        <f t="shared" si="1"/>
        <v>122.02370065700478</v>
      </c>
      <c r="H52" s="26">
        <f t="shared" si="2"/>
        <v>48.626000000000005</v>
      </c>
      <c r="I52" s="36">
        <f>январь!F52+февраль!F52+март!F52+апрель!F52+май!F52+июнь!F52+июль!F52+август!F52+сентябрь!F52+октябрь!F52+ноябрь!F52+декабрь!F52</f>
        <v>0</v>
      </c>
      <c r="J52" s="36">
        <f>январь!G52+февраль!G52+март!G52+апрель!G52+май!G52+июнь!G52+июль!G52+август!G52+сентябрь!G52+октябрь!G52+ноябрь!G52+декабрь!G52</f>
        <v>0</v>
      </c>
      <c r="K52" s="36">
        <f>январь!H52+февраль!H52+март!H52+апрель!H52+май!H52+июнь!H52+июль!H52+август!H52+сентябрь!H52+октябрь!H52+ноябрь!H52+декабрь!H52</f>
        <v>0</v>
      </c>
      <c r="L52" s="27">
        <f>январь!I52+февраль!I52+март!I52+апрель!I52+май!I52+июнь!I52+июль!I52+август!I52+сентябрь!I52+октябрь!I52+ноябрь!I52+декабрь!I52</f>
        <v>0</v>
      </c>
      <c r="M52" s="36">
        <f>январь!J52+февраль!J52+март!J52+апрель!J52+май!J52+июнь!J52+июль!J52+август!J52+сентябрь!J52+октябрь!J52+ноябрь!J52+декабрь!J52</f>
        <v>0</v>
      </c>
      <c r="N52" s="36">
        <f>январь!K52+февраль!K52+март!K52+апрель!K52+май!K52+июнь!K52+июль!K52+август!K52+сентябрь!K52+октябрь!K52+ноябрь!K52+декабрь!K52</f>
        <v>0</v>
      </c>
      <c r="O52" s="36">
        <f>январь!L52+февраль!L52+март!L52+апрель!L52+май!L52+июнь!L52+июль!L52+август!L52+сентябрь!L52+октябрь!L52+ноябрь!L52+декабрь!L52</f>
        <v>0</v>
      </c>
      <c r="P52" s="36">
        <f>январь!M52+февраль!M52+март!M52+апрель!M52+май!M52+июнь!M52+июль!M52+август!M52+сентябрь!M52+октябрь!M52+ноябрь!M52+декабрь!M52</f>
        <v>0</v>
      </c>
      <c r="Q52" s="36">
        <f>январь!N52+февраль!N52+март!N52+апрель!N52+май!N52+июнь!N52+июль!N52+август!N52+сентябрь!N52+октябрь!N52+ноябрь!N52+декабрь!N52</f>
        <v>0</v>
      </c>
      <c r="R52" s="29">
        <f>январь!O52+февраль!O52+март!O52+апрель!O52+май!O52+июнь!O52+июль!O52+август!O52+сентябрь!O52+октябрь!O52+ноябрь!O52+декабрь!O52</f>
        <v>0</v>
      </c>
      <c r="S52" s="36">
        <f>январь!P52+февраль!P52+март!P52+апрель!P52+май!P52+июнь!P52+июль!P52+август!P52+сентябрь!P52+октябрь!P52+ноябрь!P52+декабрь!P52</f>
        <v>0</v>
      </c>
      <c r="T52" s="29">
        <f>январь!Q52+февраль!Q52+март!Q52+апрель!Q52+май!Q52+июнь!Q52+июль!Q52+август!Q52+сентябрь!Q52+октябрь!Q52+ноябрь!Q52+декабрь!Q52</f>
        <v>0</v>
      </c>
      <c r="U52" s="36">
        <f>январь!R52+февраль!R52+март!R52+апрель!R52+май!R52+июнь!R52+июль!R52+август!R52+сентябрь!R52+октябрь!R52+ноябрь!R52+декабрь!R52</f>
        <v>0</v>
      </c>
      <c r="V52" s="36">
        <f>январь!S52+февраль!S52+март!S52+апрель!S52+май!S52+июнь!S52+июль!S52+август!S52+сентябрь!S52+октябрь!S52+ноябрь!S52+декабрь!S52</f>
        <v>0</v>
      </c>
      <c r="W52" s="36">
        <f>январь!T52+февраль!T52+март!T52+апрель!T52+май!T52+июнь!T52+июль!T52+август!T52+сентябрь!T52+октябрь!T52+ноябрь!T52+декабрь!T52</f>
        <v>0</v>
      </c>
      <c r="X52" s="36">
        <f>январь!U52+февраль!U52+март!U52+апрель!U52+май!U52+июнь!U52+июль!U52+август!U52+сентябрь!U52+октябрь!U52+ноябрь!U52+декабрь!U52</f>
        <v>4.0000000000000001E-3</v>
      </c>
      <c r="Y52" s="36">
        <f>январь!V52+февраль!V52+март!V52+апрель!V52+май!V52+июнь!V52+июль!V52+август!V52+сентябрь!V52+октябрь!V52+ноябрь!V52+декабрь!V52</f>
        <v>6.5140000000000002</v>
      </c>
      <c r="Z52" s="36">
        <f>январь!W52+февраль!W52+март!W52+апрель!W52+май!W52+июнь!W52+июль!W52+август!W52+сентябрь!W52+октябрь!W52+ноябрь!W52+декабрь!W52</f>
        <v>0</v>
      </c>
      <c r="AA52" s="36">
        <f>январь!X52+февраль!X52+март!X52+апрель!X52+май!X52+июнь!X52+июль!X52+август!X52+сентябрь!X52+октябрь!X52+ноябрь!X52+декабрь!X52</f>
        <v>0</v>
      </c>
      <c r="AB52" s="29">
        <f>январь!Y52+февраль!Y52+март!Y52+апрель!Y52+май!Y52+июнь!Y52+июль!Y52+август!Y52+сентябрь!Y52+октябрь!Y52+ноябрь!Y52+декабрь!Y52</f>
        <v>0</v>
      </c>
      <c r="AC52" s="36">
        <f>январь!Z52+февраль!Z52+март!Z52+апрель!Z52+май!Z52+июнь!Z52+июль!Z52+август!Z52+сентябрь!Z52+октябрь!Z52+ноябрь!Z52+декабрь!Z52</f>
        <v>0</v>
      </c>
      <c r="AD52" s="66" t="str">
        <f>CONCATENATE(январь!AA52,$BZ$1,февраль!AA52,$BZ$1,март!AA52,$BZ$1,апрель!AA52,$BZ$1,май!AA52,$BZ$1,июнь!AA52,$BZ$1,июль!AA52,$BZ$1,август!AA52,$BZ$1,сентябрь!AA52,$BZ$1,октябрь!AA52,$BZ$1,ноябрь!AA52,$BZ$1,декабрь!AA52)</f>
        <v xml:space="preserve">           </v>
      </c>
      <c r="AE52" s="36">
        <f>январь!AB52+февраль!AB52+март!AB52+апрель!AB52+май!AB52+июнь!AB52+июль!AB52+август!AB52+сентябрь!AB52+октябрь!AB52+ноябрь!AB52+декабрь!AB52</f>
        <v>0</v>
      </c>
      <c r="AF52" s="36">
        <f>январь!AC52+февраль!AC52+март!AC52+апрель!AC52+май!AC52+июнь!AC52+июль!AC52+август!AC52+сентябрь!AC52+октябрь!AC52+ноябрь!AC52+декабрь!AC52</f>
        <v>0</v>
      </c>
      <c r="AG52" s="36">
        <f>январь!AD52+февраль!AD52+март!AD52+апрель!AD52+май!AD52+июнь!AD52+июль!AD52+август!AD52+сентябрь!AD52+октябрь!AD52+ноябрь!AD52+декабрь!AD52</f>
        <v>0</v>
      </c>
      <c r="AH52" s="36">
        <f>январь!AE52+февраль!AE52+март!AE52+апрель!AE52+май!AE52+июнь!AE52+июль!AE52+август!AE52+сентябрь!AE52+октябрь!AE52+ноябрь!AE52+декабрь!AE52</f>
        <v>0</v>
      </c>
      <c r="AI52" s="36">
        <f>январь!AF52+февраль!AF52+март!AF52+апрель!AF52+май!AF52+июнь!AF52+июль!AF52+август!AF52+сентябрь!AF52+октябрь!AF52+ноябрь!AF52+декабрь!AF52</f>
        <v>0</v>
      </c>
      <c r="AJ52" s="36">
        <f>январь!AG52+февраль!AG52+март!AG52+апрель!AG52+май!AG52+июнь!AG52+июль!AG52+август!AG52+сентябрь!AG52+октябрь!AG52+ноябрь!AG52+декабрь!AG52</f>
        <v>0</v>
      </c>
      <c r="AK52" s="29">
        <f>январь!AH52+февраль!AH52+март!AH52+апрель!AH52+май!AH52+июнь!AH52+июль!AH52+август!AH52+сентябрь!AH52+октябрь!AH52+ноябрь!AH52+декабрь!AH52</f>
        <v>4</v>
      </c>
      <c r="AL52" s="36">
        <f>январь!AI52+февраль!AI52+март!AI52+апрель!AI52+май!AI52+июнь!AI52+июль!AI52+август!AI52+сентябрь!AI52+октябрь!AI52+ноябрь!AI52+декабрь!AI52</f>
        <v>2.3570000000000002</v>
      </c>
      <c r="AM52" s="29">
        <f>январь!AJ52+февраль!AJ52+март!AJ52+апрель!AJ52+май!AJ52+июнь!AJ52+июль!AJ52+август!AJ52+сентябрь!AJ52+октябрь!AJ52+ноябрь!AJ52+декабрь!AJ52</f>
        <v>0</v>
      </c>
      <c r="AN52" s="36">
        <f>январь!AK52+февраль!AK52+март!AK52+апрель!AK52+май!AK52+июнь!AK52+июль!AK52+август!AK52+сентябрь!AK52+октябрь!AK52+ноябрь!AK52+декабрь!AK52</f>
        <v>0</v>
      </c>
      <c r="AO52" s="36">
        <f>январь!AL52+февраль!AL52+март!AL52+апрель!AL52+май!AL52+июнь!AL52+июль!AL52+август!AL52+сентябрь!AL52+октябрь!AL52+ноябрь!AL52+декабрь!AL52</f>
        <v>0</v>
      </c>
      <c r="AP52" s="36">
        <f>январь!AM52+февраль!AM52+март!AM52+апрель!AM52+май!AM52+июнь!AM52+июль!AM52+август!AM52+сентябрь!AM52+октябрь!AM52+ноябрь!AM52+декабрь!AM52</f>
        <v>0</v>
      </c>
      <c r="AQ52" s="29">
        <f>январь!AN52+февраль!AN52+март!AN52+апрель!AN52+май!AN52+июнь!AN52+июль!AN52+август!AN52+сентябрь!AN52+октябрь!AN52+ноябрь!AN52+декабрь!AN52</f>
        <v>0</v>
      </c>
      <c r="AR52" s="36">
        <f>январь!AO52+февраль!AO52+март!AO52+апрель!AO52+май!AO52+июнь!AO52+июль!AO52+август!AO52+сентябрь!AO52+октябрь!AO52+ноябрь!AO52+декабрь!AO52</f>
        <v>0</v>
      </c>
      <c r="AS52" s="29">
        <f>январь!AP52+февраль!AP52+март!AP52+апрель!AP52+май!AP52+июнь!AP52+июль!AP52+август!AP52+сентябрь!AP52+октябрь!AP52+ноябрь!AP52+декабрь!AP52</f>
        <v>0</v>
      </c>
      <c r="AT52" s="36">
        <f>январь!AQ52+февраль!AQ52+март!AQ52+апрель!AQ52+май!AQ52+июнь!AQ52+июль!AQ52+август!AQ52+сентябрь!AQ52+октябрь!AQ52+ноябрь!AQ52+декабрь!AQ52</f>
        <v>0</v>
      </c>
      <c r="AU52" s="29">
        <f>январь!AR52+февраль!AR52+март!AR52+апрель!AR52+май!AR52+июнь!AR52+июль!AR52+август!AR52+сентябрь!AR52+октябрь!AR52+ноябрь!AR52+декабрь!AR52</f>
        <v>0</v>
      </c>
      <c r="AV52" s="36">
        <f>январь!AS52+февраль!AS52+март!AS52+апрель!AS52+май!AS52+июнь!AS52+июль!AS52+август!AS52+сентябрь!AS52+октябрь!AS52+ноябрь!AS52+декабрь!AS52</f>
        <v>0</v>
      </c>
      <c r="AW52" s="36">
        <f>январь!AT52+февраль!AT52+март!AT52+апрель!AT52+май!AT52+июнь!AT52+июль!AT52+август!AT52+сентябрь!AT52+октябрь!AT52+ноябрь!AT52+декабрь!AT52</f>
        <v>0</v>
      </c>
      <c r="AX52" s="36">
        <f>январь!AU52+февраль!AU52+март!AU52+апрель!AU52+май!AU52+июнь!AU52+июль!AU52+август!AU52+сентябрь!AU52+октябрь!AU52+ноябрь!AU52+декабрь!AU52</f>
        <v>0</v>
      </c>
      <c r="AY52" s="29">
        <f>январь!AV52+февраль!AV52+март!AV52+апрель!AV52+май!AV52+июнь!AV52+июль!AV52+август!AV52+сентябрь!AV52+октябрь!AV52+ноябрь!AV52+декабрь!AV52</f>
        <v>0</v>
      </c>
      <c r="AZ52" s="36">
        <f>январь!AW52+февраль!AW52+март!AW52+апрель!AW52+май!AW52+июнь!AW52+июль!AW52+август!AW52+сентябрь!AW52+октябрь!AW52+ноябрь!AW52+декабрь!AW52</f>
        <v>0</v>
      </c>
      <c r="BA52" s="36">
        <f>январь!AX52+февраль!AX52+март!AX52+апрель!AX52+май!AX52+июнь!AX52+июль!AX52+август!AX52+сентябрь!AX52+октябрь!AX52+ноябрь!AX52+декабрь!AX52</f>
        <v>0</v>
      </c>
      <c r="BB52" s="36">
        <f>январь!AY52+февраль!AY52+март!AY52+апрель!AY52+май!AY52+июнь!AY52+июль!AY52+август!AY52+сентябрь!AY52+октябрь!AY52+ноябрь!AY52+декабрь!AY52</f>
        <v>0</v>
      </c>
      <c r="BC52" s="29">
        <f>январь!AZ52+февраль!AZ52+март!AZ52+апрель!AZ52+май!AZ52+июнь!AZ52+июль!AZ52+август!AZ52+сентябрь!AZ52+октябрь!AZ52+ноябрь!AZ52+декабрь!AZ52</f>
        <v>0</v>
      </c>
      <c r="BD52" s="36">
        <f>январь!BA52+февраль!BA52+март!BA52+апрель!BA52+май!BA52+июнь!BA52+июль!BA52+август!BA52+сентябрь!BA52+октябрь!BA52+ноябрь!BA52+декабрь!BA52</f>
        <v>0</v>
      </c>
      <c r="BE52" s="36">
        <f>январь!BB52+февраль!BB52+март!BB52+апрель!BB52+май!BB52+июнь!BB52+июль!BB52+август!BB52+сентябрь!BB52+октябрь!BB52+ноябрь!BB52+декабрь!BB52</f>
        <v>0</v>
      </c>
      <c r="BF52" s="36">
        <f>январь!BC52+февраль!BC52+март!BC52+апрель!BC52+май!BC52+июнь!BC52+июль!BC52+август!BC52+сентябрь!BC52+октябрь!BC52+ноябрь!BC52+декабрь!BC52</f>
        <v>0</v>
      </c>
      <c r="BG52" s="36">
        <f>январь!BD52+февраль!BD52+март!BD52+апрель!BD52+май!BD52+июнь!BD52+июль!BD52+август!BD52+сентябрь!BD52+октябрь!BD52+ноябрь!BD52+декабрь!BD52</f>
        <v>0</v>
      </c>
      <c r="BH52" s="36">
        <f>январь!BE52+февраль!BE52+март!BE52+апрель!BE52+май!BE52+июнь!BE52+июль!BE52+август!BE52+сентябрь!BE52+октябрь!BE52+ноябрь!BE52+декабрь!BE52</f>
        <v>0</v>
      </c>
      <c r="BI52" s="36">
        <f>январь!BF52+февраль!BF52+март!BF52+апрель!BF52+май!BF52+июнь!BF52+июль!BF52+август!BF52+сентябрь!BF52+октябрь!BF52+ноябрь!BF52+декабрь!BF52</f>
        <v>1.7000000000000001E-2</v>
      </c>
      <c r="BJ52" s="36">
        <f>январь!BG52+февраль!BG52+март!BG52+апрель!BG52+май!BG52+июнь!BG52+июль!BG52+август!BG52+сентябрь!BG52+октябрь!BG52+ноябрь!BG52+декабрь!BG52</f>
        <v>18.536999999999999</v>
      </c>
      <c r="BK52" s="36">
        <f>январь!BH52+февраль!BH52+март!BH52+апрель!BH52+май!BH52+июнь!BH52+июль!BH52+август!BH52+сентябрь!BH52+октябрь!BH52+ноябрь!BH52+декабрь!BH52</f>
        <v>0</v>
      </c>
      <c r="BL52" s="36">
        <f>январь!BI52+февраль!BI52+март!BI52+апрель!BI52+май!BI52+июнь!BI52+июль!BI52+август!BI52+сентябрь!BI52+октябрь!BI52+ноябрь!BI52+декабрь!BI52</f>
        <v>0</v>
      </c>
      <c r="BM52" s="29">
        <f>январь!BJ52+февраль!BJ52+март!BJ52+апрель!BJ52+май!BJ52+июнь!BJ52+июль!BJ52+август!BJ52+сентябрь!BJ52+октябрь!BJ52+ноябрь!BJ52+декабрь!BJ52</f>
        <v>0</v>
      </c>
      <c r="BN52" s="36">
        <f>январь!BK52+февраль!BK52+март!BK52+апрель!BK52+май!BK52+июнь!BK52+июль!BK52+август!BK52+сентябрь!BK52+октябрь!BK52+ноябрь!BK52+декабрь!BK52</f>
        <v>0</v>
      </c>
      <c r="BO52" s="29">
        <f>январь!BL52+февраль!BL52+март!BL52+апрель!BL52+май!BL52+июнь!BL52+июль!BL52+август!BL52+сентябрь!BL52+октябрь!BL52+ноябрь!BL52+декабрь!BL52</f>
        <v>37</v>
      </c>
      <c r="BP52" s="36">
        <f>январь!BM52+февраль!BM52+март!BM52+апрель!BM52+май!BM52+июнь!BM52+июль!BM52+август!BM52+сентябрь!BM52+октябрь!BM52+ноябрь!BM52+декабрь!BM52</f>
        <v>17.876000000000001</v>
      </c>
      <c r="BQ52" s="36">
        <f>январь!BN52+февраль!BN52+март!BN52+апрель!BN52+май!BN52+июнь!BN52+июль!BN52+август!BN52+сентябрь!BN52+октябрь!BN52+ноябрь!BN52+декабрь!BN52</f>
        <v>0</v>
      </c>
      <c r="BR52" s="36">
        <f>январь!BO52+февраль!BO52+март!BO52+апрель!BO52+май!BO52+июнь!BO52+июль!BO52+август!BO52+сентябрь!BO52+октябрь!BO52+ноябрь!BO52+декабрь!BO52</f>
        <v>0</v>
      </c>
      <c r="BS52" s="29">
        <f>январь!BP52+февраль!BP52+март!BP52+апрель!BP52+май!BP52+июнь!BP52+июль!BP52+август!BP52+сентябрь!BP52+октябрь!BP52+ноябрь!BP52+декабрь!BP52</f>
        <v>0</v>
      </c>
      <c r="BT52" s="36">
        <f>январь!BQ52+февраль!BQ52+март!BQ52+апрель!BQ52+май!BQ52+июнь!BQ52+июль!BQ52+август!BQ52+сентябрь!BQ52+октябрь!BQ52+ноябрь!BQ52+декабрь!BQ52</f>
        <v>0</v>
      </c>
      <c r="BU52" s="29">
        <f>январь!BR52+февраль!BR52+март!BR52+апрель!BR52+май!BR52+июнь!BR52+июль!BR52+август!BR52+сентябрь!BR52+октябрь!BR52+ноябрь!BR52+декабрь!BR52</f>
        <v>0</v>
      </c>
      <c r="BV52" s="36">
        <f>январь!BS52+февраль!BS52+март!BS52+апрель!BS52+май!BS52+июнь!BS52+июль!BS52+август!BS52+сентябрь!BS52+октябрь!BS52+ноябрь!BS52+декабрь!BS52</f>
        <v>0</v>
      </c>
      <c r="BW52" s="36">
        <f>январь!BT52+февраль!BT52+март!BT52+апрель!BT52+май!BT52+июнь!BT52+июль!BT52+август!BT52+сентябрь!BT52+октябрь!BT52+ноябрь!BT52+декабрь!BT52</f>
        <v>0</v>
      </c>
      <c r="BX52" s="36">
        <f>январь!BU52+февраль!BU52+март!BU52+апрель!BU52+май!BU52+июнь!BU52+июль!BU52+август!BU52+сентябрь!BU52+октябрь!BU52+ноябрь!BU52+декабрь!BU52</f>
        <v>0</v>
      </c>
      <c r="BY52" s="36">
        <f>январь!BV52+февраль!BV52+март!BV52+апрель!BV52+май!BV52+июнь!BV52+июль!BV52+август!BV52+сентябрь!BV52+октябрь!BV52+ноябрь!BV52+декабрь!BV52</f>
        <v>3.3420000000000001</v>
      </c>
      <c r="BZ52" s="77">
        <v>2</v>
      </c>
    </row>
    <row r="53" spans="1:78" x14ac:dyDescent="0.25">
      <c r="A53" s="16">
        <v>51</v>
      </c>
      <c r="B53" s="16">
        <v>1</v>
      </c>
      <c r="C53" s="37" t="s">
        <v>517</v>
      </c>
      <c r="D53" s="51">
        <v>69.969206222222212</v>
      </c>
      <c r="E53" s="25">
        <v>-34.277442000000001</v>
      </c>
      <c r="F53" s="26">
        <f t="shared" si="0"/>
        <v>30.251764222222214</v>
      </c>
      <c r="G53" s="26">
        <f t="shared" si="1"/>
        <v>64.529206222222214</v>
      </c>
      <c r="H53" s="26">
        <f t="shared" si="2"/>
        <v>5.4399999999999995</v>
      </c>
      <c r="I53" s="36">
        <f>январь!F53+февраль!F53+март!F53+апрель!F53+май!F53+июнь!F53+июль!F53+август!F53+сентябрь!F53+октябрь!F53+ноябрь!F53+декабрь!F53</f>
        <v>0</v>
      </c>
      <c r="J53" s="36">
        <f>январь!G53+февраль!G53+март!G53+апрель!G53+май!G53+июнь!G53+июль!G53+август!G53+сентябрь!G53+октябрь!G53+ноябрь!G53+декабрь!G53</f>
        <v>0</v>
      </c>
      <c r="K53" s="36">
        <f>январь!H53+февраль!H53+март!H53+апрель!H53+май!H53+июнь!H53+июль!H53+август!H53+сентябрь!H53+октябрь!H53+ноябрь!H53+декабрь!H53</f>
        <v>0</v>
      </c>
      <c r="L53" s="27">
        <f>январь!I53+февраль!I53+март!I53+апрель!I53+май!I53+июнь!I53+июль!I53+август!I53+сентябрь!I53+октябрь!I53+ноябрь!I53+декабрь!I53</f>
        <v>0</v>
      </c>
      <c r="M53" s="36">
        <f>январь!J53+февраль!J53+март!J53+апрель!J53+май!J53+июнь!J53+июль!J53+август!J53+сентябрь!J53+октябрь!J53+ноябрь!J53+декабрь!J53</f>
        <v>0</v>
      </c>
      <c r="N53" s="36">
        <f>январь!K53+февраль!K53+март!K53+апрель!K53+май!K53+июнь!K53+июль!K53+август!K53+сентябрь!K53+октябрь!K53+ноябрь!K53+декабрь!K53</f>
        <v>0</v>
      </c>
      <c r="O53" s="36">
        <f>январь!L53+февраль!L53+март!L53+апрель!L53+май!L53+июнь!L53+июль!L53+август!L53+сентябрь!L53+октябрь!L53+ноябрь!L53+декабрь!L53</f>
        <v>0</v>
      </c>
      <c r="P53" s="36">
        <f>январь!M53+февраль!M53+март!M53+апрель!M53+май!M53+июнь!M53+июль!M53+август!M53+сентябрь!M53+октябрь!M53+ноябрь!M53+декабрь!M53</f>
        <v>0</v>
      </c>
      <c r="Q53" s="36">
        <f>январь!N53+февраль!N53+март!N53+апрель!N53+май!N53+июнь!N53+июль!N53+август!N53+сентябрь!N53+октябрь!N53+ноябрь!N53+декабрь!N53</f>
        <v>0</v>
      </c>
      <c r="R53" s="29">
        <f>январь!O53+февраль!O53+март!O53+апрель!O53+май!O53+июнь!O53+июль!O53+август!O53+сентябрь!O53+октябрь!O53+ноябрь!O53+декабрь!O53</f>
        <v>0</v>
      </c>
      <c r="S53" s="36">
        <f>январь!P53+февраль!P53+март!P53+апрель!P53+май!P53+июнь!P53+июль!P53+август!P53+сентябрь!P53+октябрь!P53+ноябрь!P53+декабрь!P53</f>
        <v>0</v>
      </c>
      <c r="T53" s="29">
        <f>январь!Q53+февраль!Q53+март!Q53+апрель!Q53+май!Q53+июнь!Q53+июль!Q53+август!Q53+сентябрь!Q53+октябрь!Q53+ноябрь!Q53+декабрь!Q53</f>
        <v>0</v>
      </c>
      <c r="U53" s="36">
        <f>январь!R53+февраль!R53+март!R53+апрель!R53+май!R53+июнь!R53+июль!R53+август!R53+сентябрь!R53+октябрь!R53+ноябрь!R53+декабрь!R53</f>
        <v>0</v>
      </c>
      <c r="V53" s="36">
        <f>январь!S53+февраль!S53+март!S53+апрель!S53+май!S53+июнь!S53+июль!S53+август!S53+сентябрь!S53+октябрь!S53+ноябрь!S53+декабрь!S53</f>
        <v>0</v>
      </c>
      <c r="W53" s="36">
        <f>январь!T53+февраль!T53+март!T53+апрель!T53+май!T53+июнь!T53+июль!T53+август!T53+сентябрь!T53+октябрь!T53+ноябрь!T53+декабрь!T53</f>
        <v>0</v>
      </c>
      <c r="X53" s="36">
        <f>январь!U53+февраль!U53+март!U53+апрель!U53+май!U53+июнь!U53+июль!U53+август!U53+сентябрь!U53+октябрь!U53+ноябрь!U53+декабрь!U53</f>
        <v>0</v>
      </c>
      <c r="Y53" s="36">
        <f>январь!V53+февраль!V53+март!V53+апрель!V53+май!V53+июнь!V53+июль!V53+август!V53+сентябрь!V53+октябрь!V53+ноябрь!V53+декабрь!V53</f>
        <v>0</v>
      </c>
      <c r="Z53" s="36">
        <f>январь!W53+февраль!W53+март!W53+апрель!W53+май!W53+июнь!W53+июль!W53+август!W53+сентябрь!W53+октябрь!W53+ноябрь!W53+декабрь!W53</f>
        <v>0</v>
      </c>
      <c r="AA53" s="36">
        <f>январь!X53+февраль!X53+март!X53+апрель!X53+май!X53+июнь!X53+июль!X53+август!X53+сентябрь!X53+октябрь!X53+ноябрь!X53+декабрь!X53</f>
        <v>0</v>
      </c>
      <c r="AB53" s="29">
        <f>январь!Y53+февраль!Y53+март!Y53+апрель!Y53+май!Y53+июнь!Y53+июль!Y53+август!Y53+сентябрь!Y53+октябрь!Y53+ноябрь!Y53+декабрь!Y53</f>
        <v>0</v>
      </c>
      <c r="AC53" s="36">
        <f>январь!Z53+февраль!Z53+март!Z53+апрель!Z53+май!Z53+июнь!Z53+июль!Z53+август!Z53+сентябрь!Z53+октябрь!Z53+ноябрь!Z53+декабрь!Z53</f>
        <v>0</v>
      </c>
      <c r="AD53" s="66" t="str">
        <f>CONCATENATE(январь!AA53,$BZ$1,февраль!AA53,$BZ$1,март!AA53,$BZ$1,апрель!AA53,$BZ$1,май!AA53,$BZ$1,июнь!AA53,$BZ$1,июль!AA53,$BZ$1,август!AA53,$BZ$1,сентябрь!AA53,$BZ$1,октябрь!AA53,$BZ$1,ноябрь!AA53,$BZ$1,декабрь!AA53)</f>
        <v xml:space="preserve">           </v>
      </c>
      <c r="AE53" s="36">
        <f>январь!AB53+февраль!AB53+март!AB53+апрель!AB53+май!AB53+июнь!AB53+июль!AB53+август!AB53+сентябрь!AB53+октябрь!AB53+ноябрь!AB53+декабрь!AB53</f>
        <v>0</v>
      </c>
      <c r="AF53" s="36">
        <f>январь!AC53+февраль!AC53+март!AC53+апрель!AC53+май!AC53+июнь!AC53+июль!AC53+август!AC53+сентябрь!AC53+октябрь!AC53+ноябрь!AC53+декабрь!AC53</f>
        <v>0</v>
      </c>
      <c r="AG53" s="36">
        <f>январь!AD53+февраль!AD53+март!AD53+апрель!AD53+май!AD53+июнь!AD53+июль!AD53+август!AD53+сентябрь!AD53+октябрь!AD53+ноябрь!AD53+декабрь!AD53</f>
        <v>0</v>
      </c>
      <c r="AH53" s="36">
        <f>январь!AE53+февраль!AE53+март!AE53+апрель!AE53+май!AE53+июнь!AE53+июль!AE53+август!AE53+сентябрь!AE53+октябрь!AE53+ноябрь!AE53+декабрь!AE53</f>
        <v>0</v>
      </c>
      <c r="AI53" s="36">
        <f>январь!AF53+февраль!AF53+март!AF53+апрель!AF53+май!AF53+июнь!AF53+июль!AF53+август!AF53+сентябрь!AF53+октябрь!AF53+ноябрь!AF53+декабрь!AF53</f>
        <v>0</v>
      </c>
      <c r="AJ53" s="36">
        <f>январь!AG53+февраль!AG53+март!AG53+апрель!AG53+май!AG53+июнь!AG53+июль!AG53+август!AG53+сентябрь!AG53+октябрь!AG53+ноябрь!AG53+декабрь!AG53</f>
        <v>0</v>
      </c>
      <c r="AK53" s="29">
        <f>январь!AH53+февраль!AH53+март!AH53+апрель!AH53+май!AH53+июнь!AH53+июль!AH53+август!AH53+сентябрь!AH53+октябрь!AH53+ноябрь!AH53+декабрь!AH53</f>
        <v>0</v>
      </c>
      <c r="AL53" s="36">
        <f>январь!AI53+февраль!AI53+март!AI53+апрель!AI53+май!AI53+июнь!AI53+июль!AI53+август!AI53+сентябрь!AI53+октябрь!AI53+ноябрь!AI53+декабрь!AI53</f>
        <v>0</v>
      </c>
      <c r="AM53" s="29">
        <f>январь!AJ53+февраль!AJ53+март!AJ53+апрель!AJ53+май!AJ53+июнь!AJ53+июль!AJ53+август!AJ53+сентябрь!AJ53+октябрь!AJ53+ноябрь!AJ53+декабрь!AJ53</f>
        <v>0</v>
      </c>
      <c r="AN53" s="36">
        <f>январь!AK53+февраль!AK53+март!AK53+апрель!AK53+май!AK53+июнь!AK53+июль!AK53+август!AK53+сентябрь!AK53+октябрь!AK53+ноябрь!AK53+декабрь!AK53</f>
        <v>0</v>
      </c>
      <c r="AO53" s="36">
        <f>январь!AL53+февраль!AL53+март!AL53+апрель!AL53+май!AL53+июнь!AL53+июль!AL53+август!AL53+сентябрь!AL53+октябрь!AL53+ноябрь!AL53+декабрь!AL53</f>
        <v>0</v>
      </c>
      <c r="AP53" s="36">
        <f>январь!AM53+февраль!AM53+март!AM53+апрель!AM53+май!AM53+июнь!AM53+июль!AM53+август!AM53+сентябрь!AM53+октябрь!AM53+ноябрь!AM53+декабрь!AM53</f>
        <v>0</v>
      </c>
      <c r="AQ53" s="29">
        <f>январь!AN53+февраль!AN53+март!AN53+апрель!AN53+май!AN53+июнь!AN53+июль!AN53+август!AN53+сентябрь!AN53+октябрь!AN53+ноябрь!AN53+декабрь!AN53</f>
        <v>0</v>
      </c>
      <c r="AR53" s="36">
        <f>январь!AO53+февраль!AO53+март!AO53+апрель!AO53+май!AO53+июнь!AO53+июль!AO53+август!AO53+сентябрь!AO53+октябрь!AO53+ноябрь!AO53+декабрь!AO53</f>
        <v>0</v>
      </c>
      <c r="AS53" s="29">
        <f>январь!AP53+февраль!AP53+март!AP53+апрель!AP53+май!AP53+июнь!AP53+июль!AP53+август!AP53+сентябрь!AP53+октябрь!AP53+ноябрь!AP53+декабрь!AP53</f>
        <v>0</v>
      </c>
      <c r="AT53" s="36">
        <f>январь!AQ53+февраль!AQ53+март!AQ53+апрель!AQ53+май!AQ53+июнь!AQ53+июль!AQ53+август!AQ53+сентябрь!AQ53+октябрь!AQ53+ноябрь!AQ53+декабрь!AQ53</f>
        <v>0</v>
      </c>
      <c r="AU53" s="29">
        <f>январь!AR53+февраль!AR53+март!AR53+апрель!AR53+май!AR53+июнь!AR53+июль!AR53+август!AR53+сентябрь!AR53+октябрь!AR53+ноябрь!AR53+декабрь!AR53</f>
        <v>0</v>
      </c>
      <c r="AV53" s="36">
        <f>январь!AS53+февраль!AS53+март!AS53+апрель!AS53+май!AS53+июнь!AS53+июль!AS53+август!AS53+сентябрь!AS53+октябрь!AS53+ноябрь!AS53+декабрь!AS53</f>
        <v>0</v>
      </c>
      <c r="AW53" s="36">
        <f>январь!AT53+февраль!AT53+март!AT53+апрель!AT53+май!AT53+июнь!AT53+июль!AT53+август!AT53+сентябрь!AT53+октябрь!AT53+ноябрь!AT53+декабрь!AT53</f>
        <v>0</v>
      </c>
      <c r="AX53" s="36">
        <f>январь!AU53+февраль!AU53+март!AU53+апрель!AU53+май!AU53+июнь!AU53+июль!AU53+август!AU53+сентябрь!AU53+октябрь!AU53+ноябрь!AU53+декабрь!AU53</f>
        <v>0</v>
      </c>
      <c r="AY53" s="29">
        <f>январь!AV53+февраль!AV53+март!AV53+апрель!AV53+май!AV53+июнь!AV53+июль!AV53+август!AV53+сентябрь!AV53+октябрь!AV53+ноябрь!AV53+декабрь!AV53</f>
        <v>0</v>
      </c>
      <c r="AZ53" s="36">
        <f>январь!AW53+февраль!AW53+март!AW53+апрель!AW53+май!AW53+июнь!AW53+июль!AW53+август!AW53+сентябрь!AW53+октябрь!AW53+ноябрь!AW53+декабрь!AW53</f>
        <v>0</v>
      </c>
      <c r="BA53" s="36">
        <f>январь!AX53+февраль!AX53+март!AX53+апрель!AX53+май!AX53+июнь!AX53+июль!AX53+август!AX53+сентябрь!AX53+октябрь!AX53+ноябрь!AX53+декабрь!AX53</f>
        <v>0</v>
      </c>
      <c r="BB53" s="36">
        <f>январь!AY53+февраль!AY53+март!AY53+апрель!AY53+май!AY53+июнь!AY53+июль!AY53+август!AY53+сентябрь!AY53+октябрь!AY53+ноябрь!AY53+декабрь!AY53</f>
        <v>0</v>
      </c>
      <c r="BC53" s="29">
        <f>январь!AZ53+февраль!AZ53+март!AZ53+апрель!AZ53+май!AZ53+июнь!AZ53+июль!AZ53+август!AZ53+сентябрь!AZ53+октябрь!AZ53+ноябрь!AZ53+декабрь!AZ53</f>
        <v>0</v>
      </c>
      <c r="BD53" s="36">
        <f>январь!BA53+февраль!BA53+март!BA53+апрель!BA53+май!BA53+июнь!BA53+июль!BA53+август!BA53+сентябрь!BA53+октябрь!BA53+ноябрь!BA53+декабрь!BA53</f>
        <v>0</v>
      </c>
      <c r="BE53" s="36">
        <f>январь!BB53+февраль!BB53+март!BB53+апрель!BB53+май!BB53+июнь!BB53+июль!BB53+август!BB53+сентябрь!BB53+октябрь!BB53+ноябрь!BB53+декабрь!BB53</f>
        <v>0</v>
      </c>
      <c r="BF53" s="36">
        <f>январь!BC53+февраль!BC53+март!BC53+апрель!BC53+май!BC53+июнь!BC53+июль!BC53+август!BC53+сентябрь!BC53+октябрь!BC53+ноябрь!BC53+декабрь!BC53</f>
        <v>0</v>
      </c>
      <c r="BG53" s="36">
        <f>январь!BD53+февраль!BD53+март!BD53+апрель!BD53+май!BD53+июнь!BD53+июль!BD53+август!BD53+сентябрь!BD53+октябрь!BD53+ноябрь!BD53+декабрь!BD53</f>
        <v>0</v>
      </c>
      <c r="BH53" s="36">
        <f>январь!BE53+февраль!BE53+март!BE53+апрель!BE53+май!BE53+июнь!BE53+июль!BE53+август!BE53+сентябрь!BE53+октябрь!BE53+ноябрь!BE53+декабрь!BE53</f>
        <v>0</v>
      </c>
      <c r="BI53" s="36">
        <f>январь!BF53+февраль!BF53+март!BF53+апрель!BF53+май!BF53+июнь!BF53+июль!BF53+август!BF53+сентябрь!BF53+октябрь!BF53+ноябрь!BF53+декабрь!BF53</f>
        <v>0</v>
      </c>
      <c r="BJ53" s="36">
        <f>январь!BG53+февраль!BG53+март!BG53+апрель!BG53+май!BG53+июнь!BG53+июль!BG53+август!BG53+сентябрь!BG53+октябрь!BG53+ноябрь!BG53+декабрь!BG53</f>
        <v>0</v>
      </c>
      <c r="BK53" s="36">
        <f>январь!BH53+февраль!BH53+март!BH53+апрель!BH53+май!BH53+июнь!BH53+июль!BH53+август!BH53+сентябрь!BH53+октябрь!BH53+ноябрь!BH53+декабрь!BH53</f>
        <v>0</v>
      </c>
      <c r="BL53" s="36">
        <f>январь!BI53+февраль!BI53+март!BI53+апрель!BI53+май!BI53+июнь!BI53+июль!BI53+август!BI53+сентябрь!BI53+октябрь!BI53+ноябрь!BI53+декабрь!BI53</f>
        <v>0</v>
      </c>
      <c r="BM53" s="29">
        <f>январь!BJ53+февраль!BJ53+март!BJ53+апрель!BJ53+май!BJ53+июнь!BJ53+июль!BJ53+август!BJ53+сентябрь!BJ53+октябрь!BJ53+ноябрь!BJ53+декабрь!BJ53</f>
        <v>0</v>
      </c>
      <c r="BN53" s="36">
        <f>январь!BK53+февраль!BK53+март!BK53+апрель!BK53+май!BK53+июнь!BK53+июль!BK53+август!BK53+сентябрь!BK53+октябрь!BK53+ноябрь!BK53+декабрь!BK53</f>
        <v>0</v>
      </c>
      <c r="BO53" s="29">
        <f>январь!BL53+февраль!BL53+март!BL53+апрель!BL53+май!BL53+июнь!BL53+июль!BL53+август!BL53+сентябрь!BL53+октябрь!BL53+ноябрь!BL53+декабрь!BL53</f>
        <v>0</v>
      </c>
      <c r="BP53" s="36">
        <f>январь!BM53+февраль!BM53+март!BM53+апрель!BM53+май!BM53+июнь!BM53+июль!BM53+август!BM53+сентябрь!BM53+октябрь!BM53+ноябрь!BM53+декабрь!BM53</f>
        <v>0</v>
      </c>
      <c r="BQ53" s="36">
        <f>январь!BN53+февраль!BN53+март!BN53+апрель!BN53+май!BN53+июнь!BN53+июль!BN53+август!BN53+сентябрь!BN53+октябрь!BN53+ноябрь!BN53+декабрь!BN53</f>
        <v>0</v>
      </c>
      <c r="BR53" s="36">
        <f>январь!BO53+февраль!BO53+март!BO53+апрель!BO53+май!BO53+июнь!BO53+июль!BO53+август!BO53+сентябрь!BO53+октябрь!BO53+ноябрь!BO53+декабрь!BO53</f>
        <v>0</v>
      </c>
      <c r="BS53" s="29">
        <f>январь!BP53+февраль!BP53+март!BP53+апрель!BP53+май!BP53+июнь!BP53+июль!BP53+август!BP53+сентябрь!BP53+октябрь!BP53+ноябрь!BP53+декабрь!BP53</f>
        <v>0</v>
      </c>
      <c r="BT53" s="36">
        <f>январь!BQ53+февраль!BQ53+март!BQ53+апрель!BQ53+май!BQ53+июнь!BQ53+июль!BQ53+август!BQ53+сентябрь!BQ53+октябрь!BQ53+ноябрь!BQ53+декабрь!BQ53</f>
        <v>0</v>
      </c>
      <c r="BU53" s="29">
        <f>январь!BR53+февраль!BR53+март!BR53+апрель!BR53+май!BR53+июнь!BR53+июль!BR53+август!BR53+сентябрь!BR53+октябрь!BR53+ноябрь!BR53+декабрь!BR53</f>
        <v>0</v>
      </c>
      <c r="BV53" s="36">
        <f>январь!BS53+февраль!BS53+март!BS53+апрель!BS53+май!BS53+июнь!BS53+июль!BS53+август!BS53+сентябрь!BS53+октябрь!BS53+ноябрь!BS53+декабрь!BS53</f>
        <v>0</v>
      </c>
      <c r="BW53" s="36">
        <f>январь!BT53+февраль!BT53+март!BT53+апрель!BT53+май!BT53+июнь!BT53+июль!BT53+август!BT53+сентябрь!BT53+октябрь!BT53+ноябрь!BT53+декабрь!BT53</f>
        <v>0</v>
      </c>
      <c r="BX53" s="36">
        <f>январь!BU53+февраль!BU53+март!BU53+апрель!BU53+май!BU53+июнь!BU53+июль!BU53+август!BU53+сентябрь!BU53+октябрь!BU53+ноябрь!BU53+декабрь!BU53</f>
        <v>0</v>
      </c>
      <c r="BY53" s="36">
        <f>январь!BV53+февраль!BV53+март!BV53+апрель!BV53+май!BV53+июнь!BV53+июль!BV53+август!BV53+сентябрь!BV53+октябрь!BV53+ноябрь!BV53+декабрь!BV53</f>
        <v>5.4399999999999995</v>
      </c>
      <c r="BZ53" s="77">
        <v>0</v>
      </c>
    </row>
    <row r="54" spans="1:78" x14ac:dyDescent="0.25">
      <c r="A54" s="16">
        <v>52</v>
      </c>
      <c r="B54" s="16">
        <v>1</v>
      </c>
      <c r="C54" s="37" t="s">
        <v>518</v>
      </c>
      <c r="D54" s="51">
        <v>210.80489457004828</v>
      </c>
      <c r="E54" s="25">
        <v>-35.216545999999994</v>
      </c>
      <c r="F54" s="26">
        <f t="shared" si="0"/>
        <v>-512.33165142995165</v>
      </c>
      <c r="G54" s="26">
        <f t="shared" si="1"/>
        <v>-477.11510542995165</v>
      </c>
      <c r="H54" s="26">
        <f t="shared" si="2"/>
        <v>687.92</v>
      </c>
      <c r="I54" s="36">
        <f>январь!F54+февраль!F54+март!F54+апрель!F54+май!F54+июнь!F54+июль!F54+август!F54+сентябрь!F54+октябрь!F54+ноябрь!F54+декабрь!F54</f>
        <v>0</v>
      </c>
      <c r="J54" s="36">
        <f>январь!G54+февраль!G54+март!G54+апрель!G54+май!G54+июнь!G54+июль!G54+август!G54+сентябрь!G54+октябрь!G54+ноябрь!G54+декабрь!G54</f>
        <v>0</v>
      </c>
      <c r="K54" s="36">
        <f>январь!H54+февраль!H54+март!H54+апрель!H54+май!H54+июнь!H54+июль!H54+август!H54+сентябрь!H54+октябрь!H54+ноябрь!H54+декабрь!H54</f>
        <v>0</v>
      </c>
      <c r="L54" s="27">
        <f>январь!I54+февраль!I54+март!I54+апрель!I54+май!I54+июнь!I54+июль!I54+август!I54+сентябрь!I54+октябрь!I54+ноябрь!I54+декабрь!I54</f>
        <v>0</v>
      </c>
      <c r="M54" s="36">
        <f>январь!J54+февраль!J54+март!J54+апрель!J54+май!J54+июнь!J54+июль!J54+август!J54+сентябрь!J54+октябрь!J54+ноябрь!J54+декабрь!J54</f>
        <v>0</v>
      </c>
      <c r="N54" s="36">
        <f>январь!K54+февраль!K54+март!K54+апрель!K54+май!K54+июнь!K54+июль!K54+август!K54+сентябрь!K54+октябрь!K54+ноябрь!K54+декабрь!K54</f>
        <v>0</v>
      </c>
      <c r="O54" s="36">
        <f>январь!L54+февраль!L54+март!L54+апрель!L54+май!L54+июнь!L54+июль!L54+август!L54+сентябрь!L54+октябрь!L54+ноябрь!L54+декабрь!L54</f>
        <v>0</v>
      </c>
      <c r="P54" s="36">
        <f>январь!M54+февраль!M54+март!M54+апрель!M54+май!M54+июнь!M54+июль!M54+август!M54+сентябрь!M54+октябрь!M54+ноябрь!M54+декабрь!M54</f>
        <v>0</v>
      </c>
      <c r="Q54" s="36">
        <f>январь!N54+февраль!N54+март!N54+апрель!N54+май!N54+июнь!N54+июль!N54+август!N54+сентябрь!N54+октябрь!N54+ноябрь!N54+декабрь!N54</f>
        <v>0</v>
      </c>
      <c r="R54" s="29">
        <f>январь!O54+февраль!O54+март!O54+апрель!O54+май!O54+июнь!O54+июль!O54+август!O54+сентябрь!O54+октябрь!O54+ноябрь!O54+декабрь!O54</f>
        <v>0</v>
      </c>
      <c r="S54" s="36">
        <f>январь!P54+февраль!P54+март!P54+апрель!P54+май!P54+июнь!P54+июль!P54+август!P54+сентябрь!P54+октябрь!P54+ноябрь!P54+декабрь!P54</f>
        <v>0</v>
      </c>
      <c r="T54" s="29">
        <f>январь!Q54+февраль!Q54+март!Q54+апрель!Q54+май!Q54+июнь!Q54+июль!Q54+август!Q54+сентябрь!Q54+октябрь!Q54+ноябрь!Q54+декабрь!Q54</f>
        <v>0</v>
      </c>
      <c r="U54" s="36">
        <f>январь!R54+февраль!R54+март!R54+апрель!R54+май!R54+июнь!R54+июль!R54+август!R54+сентябрь!R54+октябрь!R54+ноябрь!R54+декабрь!R54</f>
        <v>0</v>
      </c>
      <c r="V54" s="36">
        <f>январь!S54+февраль!S54+март!S54+апрель!S54+май!S54+июнь!S54+июль!S54+август!S54+сентябрь!S54+октябрь!S54+ноябрь!S54+декабрь!S54</f>
        <v>0</v>
      </c>
      <c r="W54" s="36">
        <f>январь!T54+февраль!T54+март!T54+апрель!T54+май!T54+июнь!T54+июль!T54+август!T54+сентябрь!T54+октябрь!T54+ноябрь!T54+декабрь!T54</f>
        <v>0</v>
      </c>
      <c r="X54" s="36">
        <f>январь!U54+февраль!U54+март!U54+апрель!U54+май!U54+июнь!U54+июль!U54+август!U54+сентябрь!U54+октябрь!U54+ноябрь!U54+декабрь!U54</f>
        <v>2.5000000000000001E-2</v>
      </c>
      <c r="Y54" s="36">
        <f>январь!V54+февраль!V54+март!V54+апрель!V54+май!V54+июнь!V54+июль!V54+август!V54+сентябрь!V54+октябрь!V54+ноябрь!V54+декабрь!V54</f>
        <v>52.283999999999999</v>
      </c>
      <c r="Z54" s="36">
        <f>январь!W54+февраль!W54+март!W54+апрель!W54+май!W54+июнь!W54+июль!W54+август!W54+сентябрь!W54+октябрь!W54+ноябрь!W54+декабрь!W54</f>
        <v>0</v>
      </c>
      <c r="AA54" s="36">
        <f>январь!X54+февраль!X54+март!X54+апрель!X54+май!X54+июнь!X54+июль!X54+август!X54+сентябрь!X54+октябрь!X54+ноябрь!X54+декабрь!X54</f>
        <v>0</v>
      </c>
      <c r="AB54" s="29">
        <f>январь!Y54+февраль!Y54+март!Y54+апрель!Y54+май!Y54+июнь!Y54+июль!Y54+август!Y54+сентябрь!Y54+октябрь!Y54+ноябрь!Y54+декабрь!Y54</f>
        <v>0</v>
      </c>
      <c r="AC54" s="36">
        <f>январь!Z54+февраль!Z54+март!Z54+апрель!Z54+май!Z54+июнь!Z54+июль!Z54+август!Z54+сентябрь!Z54+октябрь!Z54+ноябрь!Z54+декабрь!Z54</f>
        <v>0</v>
      </c>
      <c r="AD54" s="66" t="str">
        <f>CONCATENATE(январь!AA54,$BZ$1,февраль!AA54,$BZ$1,март!AA54,$BZ$1,апрель!AA54,$BZ$1,май!AA54,$BZ$1,июнь!AA54,$BZ$1,июль!AA54,$BZ$1,август!AA54,$BZ$1,сентябрь!AA54,$BZ$1,октябрь!AA54,$BZ$1,ноябрь!AA54,$BZ$1,декабрь!AA54)</f>
        <v xml:space="preserve">           </v>
      </c>
      <c r="AE54" s="36">
        <f>январь!AB54+февраль!AB54+март!AB54+апрель!AB54+май!AB54+июнь!AB54+июль!AB54+август!AB54+сентябрь!AB54+октябрь!AB54+ноябрь!AB54+декабрь!AB54</f>
        <v>0</v>
      </c>
      <c r="AF54" s="36">
        <f>январь!AC54+февраль!AC54+март!AC54+апрель!AC54+май!AC54+июнь!AC54+июль!AC54+август!AC54+сентябрь!AC54+октябрь!AC54+ноябрь!AC54+декабрь!AC54</f>
        <v>0</v>
      </c>
      <c r="AG54" s="36">
        <f>январь!AD54+февраль!AD54+март!AD54+апрель!AD54+май!AD54+июнь!AD54+июль!AD54+август!AD54+сентябрь!AD54+октябрь!AD54+ноябрь!AD54+декабрь!AD54</f>
        <v>0</v>
      </c>
      <c r="AH54" s="36">
        <f>январь!AE54+февраль!AE54+март!AE54+апрель!AE54+май!AE54+июнь!AE54+июль!AE54+август!AE54+сентябрь!AE54+октябрь!AE54+ноябрь!AE54+декабрь!AE54</f>
        <v>0</v>
      </c>
      <c r="AI54" s="36">
        <f>январь!AF54+февраль!AF54+март!AF54+апрель!AF54+май!AF54+июнь!AF54+июль!AF54+август!AF54+сентябрь!AF54+октябрь!AF54+ноябрь!AF54+декабрь!AF54</f>
        <v>0</v>
      </c>
      <c r="AJ54" s="36">
        <f>январь!AG54+февраль!AG54+март!AG54+апрель!AG54+май!AG54+июнь!AG54+июль!AG54+август!AG54+сентябрь!AG54+октябрь!AG54+ноябрь!AG54+декабрь!AG54</f>
        <v>0</v>
      </c>
      <c r="AK54" s="29">
        <f>январь!AH54+февраль!AH54+март!AH54+апрель!AH54+май!AH54+июнь!AH54+июль!AH54+август!AH54+сентябрь!AH54+октябрь!AH54+ноябрь!AH54+декабрь!AH54</f>
        <v>0</v>
      </c>
      <c r="AL54" s="36">
        <f>январь!AI54+февраль!AI54+март!AI54+апрель!AI54+май!AI54+июнь!AI54+июль!AI54+август!AI54+сентябрь!AI54+октябрь!AI54+ноябрь!AI54+декабрь!AI54</f>
        <v>0</v>
      </c>
      <c r="AM54" s="29">
        <f>январь!AJ54+февраль!AJ54+март!AJ54+апрель!AJ54+май!AJ54+июнь!AJ54+июль!AJ54+август!AJ54+сентябрь!AJ54+октябрь!AJ54+ноябрь!AJ54+декабрь!AJ54</f>
        <v>0</v>
      </c>
      <c r="AN54" s="36">
        <f>январь!AK54+февраль!AK54+март!AK54+апрель!AK54+май!AK54+июнь!AK54+июль!AK54+август!AK54+сентябрь!AK54+октябрь!AK54+ноябрь!AK54+декабрь!AK54</f>
        <v>0</v>
      </c>
      <c r="AO54" s="36">
        <f>январь!AL54+февраль!AL54+март!AL54+апрель!AL54+май!AL54+июнь!AL54+июль!AL54+август!AL54+сентябрь!AL54+октябрь!AL54+ноябрь!AL54+декабрь!AL54</f>
        <v>0</v>
      </c>
      <c r="AP54" s="36">
        <f>январь!AM54+февраль!AM54+март!AM54+апрель!AM54+май!AM54+июнь!AM54+июль!AM54+август!AM54+сентябрь!AM54+октябрь!AM54+ноябрь!AM54+декабрь!AM54</f>
        <v>0</v>
      </c>
      <c r="AQ54" s="29">
        <f>январь!AN54+февраль!AN54+март!AN54+апрель!AN54+май!AN54+июнь!AN54+июль!AN54+август!AN54+сентябрь!AN54+октябрь!AN54+ноябрь!AN54+декабрь!AN54</f>
        <v>0</v>
      </c>
      <c r="AR54" s="36">
        <f>январь!AO54+февраль!AO54+март!AO54+апрель!AO54+май!AO54+июнь!AO54+июль!AO54+август!AO54+сентябрь!AO54+октябрь!AO54+ноябрь!AO54+декабрь!AO54</f>
        <v>0</v>
      </c>
      <c r="AS54" s="29">
        <f>январь!AP54+февраль!AP54+март!AP54+апрель!AP54+май!AP54+июнь!AP54+июль!AP54+август!AP54+сентябрь!AP54+октябрь!AP54+ноябрь!AP54+декабрь!AP54</f>
        <v>0</v>
      </c>
      <c r="AT54" s="36">
        <f>январь!AQ54+февраль!AQ54+март!AQ54+апрель!AQ54+май!AQ54+июнь!AQ54+июль!AQ54+август!AQ54+сентябрь!AQ54+октябрь!AQ54+ноябрь!AQ54+декабрь!AQ54</f>
        <v>0</v>
      </c>
      <c r="AU54" s="29">
        <f>январь!AR54+февраль!AR54+март!AR54+апрель!AR54+май!AR54+июнь!AR54+июль!AR54+август!AR54+сентябрь!AR54+октябрь!AR54+ноябрь!AR54+декабрь!AR54</f>
        <v>15</v>
      </c>
      <c r="AV54" s="36">
        <f>январь!AS54+февраль!AS54+март!AS54+апрель!AS54+май!AS54+июнь!AS54+июль!AS54+август!AS54+сентябрь!AS54+октябрь!AS54+ноябрь!AS54+декабрь!AS54</f>
        <v>606.67600000000004</v>
      </c>
      <c r="AW54" s="36">
        <f>январь!AT54+февраль!AT54+март!AT54+апрель!AT54+май!AT54+июнь!AT54+июль!AT54+август!AT54+сентябрь!AT54+октябрь!AT54+ноябрь!AT54+декабрь!AT54</f>
        <v>0</v>
      </c>
      <c r="AX54" s="36">
        <f>январь!AU54+февраль!AU54+март!AU54+апрель!AU54+май!AU54+июнь!AU54+июль!AU54+август!AU54+сентябрь!AU54+октябрь!AU54+ноябрь!AU54+декабрь!AU54</f>
        <v>0</v>
      </c>
      <c r="AY54" s="29">
        <f>январь!AV54+февраль!AV54+март!AV54+апрель!AV54+май!AV54+июнь!AV54+июль!AV54+август!AV54+сентябрь!AV54+октябрь!AV54+ноябрь!AV54+декабрь!AV54</f>
        <v>0</v>
      </c>
      <c r="AZ54" s="36">
        <f>январь!AW54+февраль!AW54+март!AW54+апрель!AW54+май!AW54+июнь!AW54+июль!AW54+август!AW54+сентябрь!AW54+октябрь!AW54+ноябрь!AW54+декабрь!AW54</f>
        <v>0</v>
      </c>
      <c r="BA54" s="36">
        <f>январь!AX54+февраль!AX54+март!AX54+апрель!AX54+май!AX54+июнь!AX54+июль!AX54+август!AX54+сентябрь!AX54+октябрь!AX54+ноябрь!AX54+декабрь!AX54</f>
        <v>0</v>
      </c>
      <c r="BB54" s="36">
        <f>январь!AY54+февраль!AY54+март!AY54+апрель!AY54+май!AY54+июнь!AY54+июль!AY54+август!AY54+сентябрь!AY54+октябрь!AY54+ноябрь!AY54+декабрь!AY54</f>
        <v>0</v>
      </c>
      <c r="BC54" s="29">
        <f>январь!AZ54+февраль!AZ54+март!AZ54+апрель!AZ54+май!AZ54+июнь!AZ54+июль!AZ54+август!AZ54+сентябрь!AZ54+октябрь!AZ54+ноябрь!AZ54+декабрь!AZ54</f>
        <v>0</v>
      </c>
      <c r="BD54" s="36">
        <f>январь!BA54+февраль!BA54+март!BA54+апрель!BA54+май!BA54+июнь!BA54+июль!BA54+август!BA54+сентябрь!BA54+октябрь!BA54+ноябрь!BA54+декабрь!BA54</f>
        <v>0</v>
      </c>
      <c r="BE54" s="36">
        <f>январь!BB54+февраль!BB54+март!BB54+апрель!BB54+май!BB54+июнь!BB54+июль!BB54+август!BB54+сентябрь!BB54+октябрь!BB54+ноябрь!BB54+декабрь!BB54</f>
        <v>0</v>
      </c>
      <c r="BF54" s="36">
        <f>январь!BC54+февраль!BC54+март!BC54+апрель!BC54+май!BC54+июнь!BC54+июль!BC54+август!BC54+сентябрь!BC54+октябрь!BC54+ноябрь!BC54+декабрь!BC54</f>
        <v>0</v>
      </c>
      <c r="BG54" s="36">
        <f>январь!BD54+февраль!BD54+март!BD54+апрель!BD54+май!BD54+июнь!BD54+июль!BD54+август!BD54+сентябрь!BD54+октябрь!BD54+ноябрь!BD54+декабрь!BD54</f>
        <v>0</v>
      </c>
      <c r="BH54" s="36">
        <f>январь!BE54+февраль!BE54+март!BE54+апрель!BE54+май!BE54+июнь!BE54+июль!BE54+август!BE54+сентябрь!BE54+октябрь!BE54+ноябрь!BE54+декабрь!BE54</f>
        <v>0</v>
      </c>
      <c r="BI54" s="36">
        <f>январь!BF54+февраль!BF54+март!BF54+апрель!BF54+май!BF54+июнь!BF54+июль!BF54+август!BF54+сентябрь!BF54+октябрь!BF54+ноябрь!BF54+декабрь!BF54</f>
        <v>0</v>
      </c>
      <c r="BJ54" s="36">
        <f>январь!BG54+февраль!BG54+март!BG54+апрель!BG54+май!BG54+июнь!BG54+июль!BG54+август!BG54+сентябрь!BG54+октябрь!BG54+ноябрь!BG54+декабрь!BG54</f>
        <v>0</v>
      </c>
      <c r="BK54" s="36">
        <f>январь!BH54+февраль!BH54+март!BH54+апрель!BH54+май!BH54+июнь!BH54+июль!BH54+август!BH54+сентябрь!BH54+октябрь!BH54+ноябрь!BH54+декабрь!BH54</f>
        <v>8.9999999999999993E-3</v>
      </c>
      <c r="BL54" s="36">
        <f>январь!BI54+февраль!BI54+март!BI54+апрель!BI54+май!BI54+июнь!BI54+июль!BI54+август!BI54+сентябрь!BI54+октябрь!BI54+ноябрь!BI54+декабрь!BI54</f>
        <v>4.6550000000000002</v>
      </c>
      <c r="BM54" s="29">
        <f>январь!BJ54+февраль!BJ54+март!BJ54+апрель!BJ54+май!BJ54+июнь!BJ54+июль!BJ54+август!BJ54+сентябрь!BJ54+октябрь!BJ54+ноябрь!BJ54+декабрь!BJ54</f>
        <v>0</v>
      </c>
      <c r="BN54" s="36">
        <f>январь!BK54+февраль!BK54+март!BK54+апрель!BK54+май!BK54+июнь!BK54+июль!BK54+август!BK54+сентябрь!BK54+октябрь!BK54+ноябрь!BK54+декабрь!BK54</f>
        <v>0</v>
      </c>
      <c r="BO54" s="29">
        <f>январь!BL54+февраль!BL54+март!BL54+апрель!BL54+май!BL54+июнь!BL54+июль!BL54+август!BL54+сентябрь!BL54+октябрь!BL54+ноябрь!BL54+декабрь!BL54</f>
        <v>1</v>
      </c>
      <c r="BP54" s="36">
        <f>январь!BM54+февраль!BM54+март!BM54+апрель!BM54+май!BM54+июнь!BM54+июль!BM54+август!BM54+сентябрь!BM54+октябрь!BM54+ноябрь!BM54+декабрь!BM54</f>
        <v>0.433</v>
      </c>
      <c r="BQ54" s="36">
        <f>январь!BN54+февраль!BN54+март!BN54+апрель!BN54+май!BN54+июнь!BN54+июль!BN54+август!BN54+сентябрь!BN54+октябрь!BN54+ноябрь!BN54+декабрь!BN54</f>
        <v>2.5000000000000001E-2</v>
      </c>
      <c r="BR54" s="36">
        <f>январь!BO54+февраль!BO54+март!BO54+апрель!BO54+май!BO54+июнь!BO54+июль!BO54+август!BO54+сентябрь!BO54+октябрь!BO54+ноябрь!BO54+декабрь!BO54</f>
        <v>5.7229999999999999</v>
      </c>
      <c r="BS54" s="29">
        <f>январь!BP54+февраль!BP54+март!BP54+апрель!BP54+май!BP54+июнь!BP54+июль!BP54+август!BP54+сентябрь!BP54+октябрь!BP54+ноябрь!BP54+декабрь!BP54</f>
        <v>9</v>
      </c>
      <c r="BT54" s="36">
        <f>январь!BQ54+февраль!BQ54+март!BQ54+апрель!BQ54+май!BQ54+июнь!BQ54+июль!BQ54+август!BQ54+сентябрь!BQ54+октябрь!BQ54+ноябрь!BQ54+декабрь!BQ54</f>
        <v>10.997</v>
      </c>
      <c r="BU54" s="29">
        <f>январь!BR54+февраль!BR54+март!BR54+апрель!BR54+май!BR54+июнь!BR54+июль!BR54+август!BR54+сентябрь!BR54+октябрь!BR54+ноябрь!BR54+декабрь!BR54</f>
        <v>0</v>
      </c>
      <c r="BV54" s="36">
        <f>январь!BS54+февраль!BS54+март!BS54+апрель!BS54+май!BS54+июнь!BS54+июль!BS54+август!BS54+сентябрь!BS54+октябрь!BS54+ноябрь!BS54+декабрь!BS54</f>
        <v>0</v>
      </c>
      <c r="BW54" s="36">
        <f>январь!BT54+февраль!BT54+март!BT54+апрель!BT54+май!BT54+июнь!BT54+июль!BT54+август!BT54+сентябрь!BT54+октябрь!BT54+ноябрь!BT54+декабрь!BT54</f>
        <v>0</v>
      </c>
      <c r="BX54" s="36">
        <f>январь!BU54+февраль!BU54+март!BU54+апрель!BU54+май!BU54+июнь!BU54+июль!BU54+август!BU54+сентябрь!BU54+октябрь!BU54+ноябрь!BU54+декабрь!BU54</f>
        <v>0</v>
      </c>
      <c r="BY54" s="36">
        <f>январь!BV54+февраль!BV54+март!BV54+апрель!BV54+май!BV54+июнь!BV54+июль!BV54+август!BV54+сентябрь!BV54+октябрь!BV54+ноябрь!BV54+декабрь!BV54</f>
        <v>7.1519999999999992</v>
      </c>
      <c r="BZ54" s="77">
        <v>2</v>
      </c>
    </row>
    <row r="55" spans="1:78" x14ac:dyDescent="0.25">
      <c r="A55" s="16">
        <v>53</v>
      </c>
      <c r="B55" s="16">
        <v>1</v>
      </c>
      <c r="C55" s="37" t="s">
        <v>519</v>
      </c>
      <c r="D55" s="51">
        <v>101.5419222222222</v>
      </c>
      <c r="E55" s="25">
        <v>-161.08115000000001</v>
      </c>
      <c r="F55" s="26">
        <f t="shared" si="0"/>
        <v>-362.09822777777777</v>
      </c>
      <c r="G55" s="26">
        <f t="shared" si="1"/>
        <v>-201.01707777777779</v>
      </c>
      <c r="H55" s="26">
        <f t="shared" si="2"/>
        <v>302.55899999999997</v>
      </c>
      <c r="I55" s="36">
        <f>январь!F55+февраль!F55+март!F55+апрель!F55+май!F55+июнь!F55+июль!F55+август!F55+сентябрь!F55+октябрь!F55+ноябрь!F55+декабрь!F55</f>
        <v>0</v>
      </c>
      <c r="J55" s="36">
        <f>январь!G55+февраль!G55+март!G55+апрель!G55+май!G55+июнь!G55+июль!G55+август!G55+сентябрь!G55+октябрь!G55+ноябрь!G55+декабрь!G55</f>
        <v>0</v>
      </c>
      <c r="K55" s="36">
        <f>январь!H55+февраль!H55+март!H55+апрель!H55+май!H55+июнь!H55+июль!H55+август!H55+сентябрь!H55+октябрь!H55+ноябрь!H55+декабрь!H55</f>
        <v>0</v>
      </c>
      <c r="L55" s="27">
        <f>январь!I55+февраль!I55+март!I55+апрель!I55+май!I55+июнь!I55+июль!I55+август!I55+сентябрь!I55+октябрь!I55+ноябрь!I55+декабрь!I55</f>
        <v>44</v>
      </c>
      <c r="M55" s="36">
        <f>январь!J55+февраль!J55+март!J55+апрель!J55+май!J55+июнь!J55+июль!J55+август!J55+сентябрь!J55+октябрь!J55+ноябрь!J55+декабрь!J55</f>
        <v>201.12200000000001</v>
      </c>
      <c r="N55" s="36">
        <f>январь!K55+февраль!K55+март!K55+апрель!K55+май!K55+июнь!K55+июль!K55+август!K55+сентябрь!K55+октябрь!K55+ноябрь!K55+декабрь!K55</f>
        <v>0</v>
      </c>
      <c r="O55" s="36">
        <f>январь!L55+февраль!L55+март!L55+апрель!L55+май!L55+июнь!L55+июль!L55+август!L55+сентябрь!L55+октябрь!L55+ноябрь!L55+декабрь!L55</f>
        <v>0</v>
      </c>
      <c r="P55" s="36">
        <f>январь!M55+февраль!M55+март!M55+апрель!M55+май!M55+июнь!M55+июль!M55+август!M55+сентябрь!M55+октябрь!M55+ноябрь!M55+декабрь!M55</f>
        <v>0.06</v>
      </c>
      <c r="Q55" s="36">
        <f>январь!N55+февраль!N55+март!N55+апрель!N55+май!N55+июнь!N55+июль!N55+август!N55+сентябрь!N55+октябрь!N55+ноябрь!N55+декабрь!N55</f>
        <v>56.048999999999999</v>
      </c>
      <c r="R55" s="29">
        <f>январь!O55+февраль!O55+март!O55+апрель!O55+май!O55+июнь!O55+июль!O55+август!O55+сентябрь!O55+октябрь!O55+ноябрь!O55+декабрь!O55</f>
        <v>0</v>
      </c>
      <c r="S55" s="36">
        <f>январь!P55+февраль!P55+март!P55+апрель!P55+май!P55+июнь!P55+июль!P55+август!P55+сентябрь!P55+октябрь!P55+ноябрь!P55+декабрь!P55</f>
        <v>0</v>
      </c>
      <c r="T55" s="29">
        <f>январь!Q55+февраль!Q55+март!Q55+апрель!Q55+май!Q55+июнь!Q55+июль!Q55+август!Q55+сентябрь!Q55+октябрь!Q55+ноябрь!Q55+декабрь!Q55</f>
        <v>0</v>
      </c>
      <c r="U55" s="36">
        <f>январь!R55+февраль!R55+март!R55+апрель!R55+май!R55+июнь!R55+июль!R55+август!R55+сентябрь!R55+октябрь!R55+ноябрь!R55+декабрь!R55</f>
        <v>0</v>
      </c>
      <c r="V55" s="36">
        <f>январь!S55+февраль!S55+март!S55+апрель!S55+май!S55+июнь!S55+июль!S55+август!S55+сентябрь!S55+октябрь!S55+ноябрь!S55+декабрь!S55</f>
        <v>4.0000000000000001E-3</v>
      </c>
      <c r="W55" s="36">
        <f>январь!T55+февраль!T55+март!T55+апрель!T55+май!T55+июнь!T55+июль!T55+август!T55+сентябрь!T55+октябрь!T55+ноябрь!T55+декабрь!T55</f>
        <v>6.8419999999999996</v>
      </c>
      <c r="X55" s="36">
        <f>январь!U55+февраль!U55+март!U55+апрель!U55+май!U55+июнь!U55+июль!U55+август!U55+сентябрь!U55+октябрь!U55+ноябрь!U55+декабрь!U55</f>
        <v>0</v>
      </c>
      <c r="Y55" s="36">
        <f>январь!V55+февраль!V55+март!V55+апрель!V55+май!V55+июнь!V55+июль!V55+август!V55+сентябрь!V55+октябрь!V55+ноябрь!V55+декабрь!V55</f>
        <v>0</v>
      </c>
      <c r="Z55" s="36">
        <f>январь!W55+февраль!W55+март!W55+апрель!W55+май!W55+июнь!W55+июль!W55+август!W55+сентябрь!W55+октябрь!W55+ноябрь!W55+декабрь!W55</f>
        <v>0</v>
      </c>
      <c r="AA55" s="36">
        <f>январь!X55+февраль!X55+март!X55+апрель!X55+май!X55+июнь!X55+июль!X55+август!X55+сентябрь!X55+октябрь!X55+ноябрь!X55+декабрь!X55</f>
        <v>0</v>
      </c>
      <c r="AB55" s="29">
        <f>январь!Y55+февраль!Y55+март!Y55+апрель!Y55+май!Y55+июнь!Y55+июль!Y55+август!Y55+сентябрь!Y55+октябрь!Y55+ноябрь!Y55+декабрь!Y55</f>
        <v>0</v>
      </c>
      <c r="AC55" s="36">
        <f>январь!Z55+февраль!Z55+март!Z55+апрель!Z55+май!Z55+июнь!Z55+июль!Z55+август!Z55+сентябрь!Z55+октябрь!Z55+ноябрь!Z55+декабрь!Z55</f>
        <v>0</v>
      </c>
      <c r="AD55" s="66" t="str">
        <f>CONCATENATE(январь!AA55,$BZ$1,февраль!AA55,$BZ$1,март!AA55,$BZ$1,апрель!AA55,$BZ$1,май!AA55,$BZ$1,июнь!AA55,$BZ$1,июль!AA55,$BZ$1,август!AA55,$BZ$1,сентябрь!AA55,$BZ$1,октябрь!AA55,$BZ$1,ноябрь!AA55,$BZ$1,декабрь!AA55)</f>
        <v xml:space="preserve">           </v>
      </c>
      <c r="AE55" s="36">
        <f>январь!AB55+февраль!AB55+март!AB55+апрель!AB55+май!AB55+июнь!AB55+июль!AB55+август!AB55+сентябрь!AB55+октябрь!AB55+ноябрь!AB55+декабрь!AB55</f>
        <v>0</v>
      </c>
      <c r="AF55" s="36">
        <f>январь!AC55+февраль!AC55+март!AC55+апрель!AC55+май!AC55+июнь!AC55+июль!AC55+август!AC55+сентябрь!AC55+октябрь!AC55+ноябрь!AC55+декабрь!AC55</f>
        <v>0</v>
      </c>
      <c r="AG55" s="36">
        <f>январь!AD55+февраль!AD55+март!AD55+апрель!AD55+май!AD55+июнь!AD55+июль!AD55+август!AD55+сентябрь!AD55+октябрь!AD55+ноябрь!AD55+декабрь!AD55</f>
        <v>0</v>
      </c>
      <c r="AH55" s="36">
        <f>январь!AE55+февраль!AE55+март!AE55+апрель!AE55+май!AE55+июнь!AE55+июль!AE55+август!AE55+сентябрь!AE55+октябрь!AE55+ноябрь!AE55+декабрь!AE55</f>
        <v>0</v>
      </c>
      <c r="AI55" s="36">
        <f>январь!AF55+февраль!AF55+март!AF55+апрель!AF55+май!AF55+июнь!AF55+июль!AF55+август!AF55+сентябрь!AF55+октябрь!AF55+ноябрь!AF55+декабрь!AF55</f>
        <v>0</v>
      </c>
      <c r="AJ55" s="36">
        <f>январь!AG55+февраль!AG55+март!AG55+апрель!AG55+май!AG55+июнь!AG55+июль!AG55+август!AG55+сентябрь!AG55+октябрь!AG55+ноябрь!AG55+декабрь!AG55</f>
        <v>0</v>
      </c>
      <c r="AK55" s="29">
        <f>январь!AH55+февраль!AH55+март!AH55+апрель!AH55+май!AH55+июнь!AH55+июль!AH55+август!AH55+сентябрь!AH55+октябрь!AH55+ноябрь!AH55+декабрь!AH55</f>
        <v>11</v>
      </c>
      <c r="AL55" s="36">
        <f>январь!AI55+февраль!AI55+март!AI55+апрель!AI55+май!AI55+июнь!AI55+июль!AI55+август!AI55+сентябрь!AI55+октябрь!AI55+ноябрь!AI55+декабрь!AI55</f>
        <v>5.0199999999999996</v>
      </c>
      <c r="AM55" s="29">
        <f>январь!AJ55+февраль!AJ55+март!AJ55+апрель!AJ55+май!AJ55+июнь!AJ55+июль!AJ55+август!AJ55+сентябрь!AJ55+октябрь!AJ55+ноябрь!AJ55+декабрь!AJ55</f>
        <v>0</v>
      </c>
      <c r="AN55" s="36">
        <f>январь!AK55+февраль!AK55+март!AK55+апрель!AK55+май!AK55+июнь!AK55+июль!AK55+август!AK55+сентябрь!AK55+октябрь!AK55+ноябрь!AK55+декабрь!AK55</f>
        <v>0</v>
      </c>
      <c r="AO55" s="36">
        <f>январь!AL55+февраль!AL55+март!AL55+апрель!AL55+май!AL55+июнь!AL55+июль!AL55+август!AL55+сентябрь!AL55+октябрь!AL55+ноябрь!AL55+декабрь!AL55</f>
        <v>0.01</v>
      </c>
      <c r="AP55" s="36">
        <f>январь!AM55+февраль!AM55+март!AM55+апрель!AM55+май!AM55+июнь!AM55+июль!AM55+август!AM55+сентябрь!AM55+октябрь!AM55+ноябрь!AM55+декабрь!AM55</f>
        <v>9.234</v>
      </c>
      <c r="AQ55" s="29">
        <f>январь!AN55+февраль!AN55+март!AN55+апрель!AN55+май!AN55+июнь!AN55+июль!AN55+август!AN55+сентябрь!AN55+октябрь!AN55+ноябрь!AN55+декабрь!AN55</f>
        <v>0</v>
      </c>
      <c r="AR55" s="36">
        <f>январь!AO55+февраль!AO55+март!AO55+апрель!AO55+май!AO55+июнь!AO55+июль!AO55+август!AO55+сентябрь!AO55+октябрь!AO55+ноябрь!AO55+декабрь!AO55</f>
        <v>0</v>
      </c>
      <c r="AS55" s="29">
        <f>январь!AP55+февраль!AP55+март!AP55+апрель!AP55+май!AP55+июнь!AP55+июль!AP55+август!AP55+сентябрь!AP55+октябрь!AP55+ноябрь!AP55+декабрь!AP55</f>
        <v>0</v>
      </c>
      <c r="AT55" s="36">
        <f>январь!AQ55+февраль!AQ55+март!AQ55+апрель!AQ55+май!AQ55+июнь!AQ55+июль!AQ55+август!AQ55+сентябрь!AQ55+октябрь!AQ55+ноябрь!AQ55+декабрь!AQ55</f>
        <v>0</v>
      </c>
      <c r="AU55" s="29">
        <f>январь!AR55+февраль!AR55+март!AR55+апрель!AR55+май!AR55+июнь!AR55+июль!AR55+август!AR55+сентябрь!AR55+октябрь!AR55+ноябрь!AR55+декабрь!AR55</f>
        <v>0</v>
      </c>
      <c r="AV55" s="36">
        <f>январь!AS55+февраль!AS55+март!AS55+апрель!AS55+май!AS55+июнь!AS55+июль!AS55+август!AS55+сентябрь!AS55+октябрь!AS55+ноябрь!AS55+декабрь!AS55</f>
        <v>0</v>
      </c>
      <c r="AW55" s="36">
        <f>январь!AT55+февраль!AT55+март!AT55+апрель!AT55+май!AT55+июнь!AT55+июль!AT55+август!AT55+сентябрь!AT55+октябрь!AT55+ноябрь!AT55+декабрь!AT55</f>
        <v>0</v>
      </c>
      <c r="AX55" s="36">
        <f>январь!AU55+февраль!AU55+март!AU55+апрель!AU55+май!AU55+июнь!AU55+июль!AU55+август!AU55+сентябрь!AU55+октябрь!AU55+ноябрь!AU55+декабрь!AU55</f>
        <v>0</v>
      </c>
      <c r="AY55" s="29">
        <f>январь!AV55+февраль!AV55+март!AV55+апрель!AV55+май!AV55+июнь!AV55+июль!AV55+август!AV55+сентябрь!AV55+октябрь!AV55+ноябрь!AV55+декабрь!AV55</f>
        <v>0</v>
      </c>
      <c r="AZ55" s="36">
        <f>январь!AW55+февраль!AW55+март!AW55+апрель!AW55+май!AW55+июнь!AW55+июль!AW55+август!AW55+сентябрь!AW55+октябрь!AW55+ноябрь!AW55+декабрь!AW55</f>
        <v>0</v>
      </c>
      <c r="BA55" s="36">
        <f>январь!AX55+февраль!AX55+март!AX55+апрель!AX55+май!AX55+июнь!AX55+июль!AX55+август!AX55+сентябрь!AX55+октябрь!AX55+ноябрь!AX55+декабрь!AX55</f>
        <v>0</v>
      </c>
      <c r="BB55" s="36">
        <f>январь!AY55+февраль!AY55+март!AY55+апрель!AY55+май!AY55+июнь!AY55+июль!AY55+август!AY55+сентябрь!AY55+октябрь!AY55+ноябрь!AY55+декабрь!AY55</f>
        <v>0</v>
      </c>
      <c r="BC55" s="29">
        <f>январь!AZ55+февраль!AZ55+март!AZ55+апрель!AZ55+май!AZ55+июнь!AZ55+июль!AZ55+август!AZ55+сентябрь!AZ55+октябрь!AZ55+ноябрь!AZ55+декабрь!AZ55</f>
        <v>0</v>
      </c>
      <c r="BD55" s="36">
        <f>январь!BA55+февраль!BA55+март!BA55+апрель!BA55+май!BA55+июнь!BA55+июль!BA55+август!BA55+сентябрь!BA55+октябрь!BA55+ноябрь!BA55+декабрь!BA55</f>
        <v>0</v>
      </c>
      <c r="BE55" s="36">
        <f>январь!BB55+февраль!BB55+март!BB55+апрель!BB55+май!BB55+июнь!BB55+июль!BB55+август!BB55+сентябрь!BB55+октябрь!BB55+ноябрь!BB55+декабрь!BB55</f>
        <v>0</v>
      </c>
      <c r="BF55" s="36">
        <f>январь!BC55+февраль!BC55+март!BC55+апрель!BC55+май!BC55+июнь!BC55+июль!BC55+август!BC55+сентябрь!BC55+октябрь!BC55+ноябрь!BC55+декабрь!BC55</f>
        <v>0</v>
      </c>
      <c r="BG55" s="36">
        <f>январь!BD55+февраль!BD55+март!BD55+апрель!BD55+май!BD55+июнь!BD55+июль!BD55+август!BD55+сентябрь!BD55+октябрь!BD55+ноябрь!BD55+декабрь!BD55</f>
        <v>0</v>
      </c>
      <c r="BH55" s="36">
        <f>январь!BE55+февраль!BE55+март!BE55+апрель!BE55+май!BE55+июнь!BE55+июль!BE55+август!BE55+сентябрь!BE55+октябрь!BE55+ноябрь!BE55+декабрь!BE55</f>
        <v>0</v>
      </c>
      <c r="BI55" s="36">
        <f>январь!BF55+февраль!BF55+март!BF55+апрель!BF55+май!BF55+июнь!BF55+июль!BF55+август!BF55+сентябрь!BF55+октябрь!BF55+ноябрь!BF55+декабрь!BF55</f>
        <v>2E-3</v>
      </c>
      <c r="BJ55" s="36">
        <f>январь!BG55+февраль!BG55+март!BG55+апрель!BG55+май!BG55+июнь!BG55+июль!BG55+август!BG55+сентябрь!BG55+октябрь!BG55+ноябрь!BG55+декабрь!BG55</f>
        <v>2.081</v>
      </c>
      <c r="BK55" s="36">
        <f>январь!BH55+февраль!BH55+март!BH55+апрель!BH55+май!BH55+июнь!BH55+июль!BH55+август!BH55+сентябрь!BH55+октябрь!BH55+ноябрь!BH55+декабрь!BH55</f>
        <v>0</v>
      </c>
      <c r="BL55" s="36">
        <f>январь!BI55+февраль!BI55+март!BI55+апрель!BI55+май!BI55+июнь!BI55+июль!BI55+август!BI55+сентябрь!BI55+октябрь!BI55+ноябрь!BI55+декабрь!BI55</f>
        <v>0</v>
      </c>
      <c r="BM55" s="29">
        <f>январь!BJ55+февраль!BJ55+март!BJ55+апрель!BJ55+май!BJ55+июнь!BJ55+июль!BJ55+август!BJ55+сентябрь!BJ55+октябрь!BJ55+ноябрь!BJ55+декабрь!BJ55</f>
        <v>0</v>
      </c>
      <c r="BN55" s="36">
        <f>январь!BK55+февраль!BK55+март!BK55+апрель!BK55+май!BK55+июнь!BK55+июль!BK55+август!BK55+сентябрь!BK55+октябрь!BK55+ноябрь!BK55+декабрь!BK55</f>
        <v>0</v>
      </c>
      <c r="BO55" s="29">
        <f>январь!BL55+февраль!BL55+март!BL55+апрель!BL55+май!BL55+июнь!BL55+июль!BL55+август!BL55+сентябрь!BL55+октябрь!BL55+ноябрь!BL55+декабрь!BL55</f>
        <v>28</v>
      </c>
      <c r="BP55" s="36">
        <f>январь!BM55+февраль!BM55+март!BM55+апрель!BM55+май!BM55+июнь!BM55+июль!BM55+август!BM55+сентябрь!BM55+октябрь!BM55+ноябрь!BM55+декабрь!BM55</f>
        <v>12.509</v>
      </c>
      <c r="BQ55" s="36">
        <f>январь!BN55+февраль!BN55+март!BN55+апрель!BN55+май!BN55+июнь!BN55+июль!BN55+август!BN55+сентябрь!BN55+октябрь!BN55+ноябрь!BN55+декабрь!BN55</f>
        <v>0</v>
      </c>
      <c r="BR55" s="36">
        <f>январь!BO55+февраль!BO55+март!BO55+апрель!BO55+май!BO55+июнь!BO55+июль!BO55+август!BO55+сентябрь!BO55+октябрь!BO55+ноябрь!BO55+декабрь!BO55</f>
        <v>0</v>
      </c>
      <c r="BS55" s="29">
        <f>январь!BP55+февраль!BP55+март!BP55+апрель!BP55+май!BP55+июнь!BP55+июль!BP55+август!BP55+сентябрь!BP55+октябрь!BP55+ноябрь!BP55+декабрь!BP55</f>
        <v>0</v>
      </c>
      <c r="BT55" s="36">
        <f>январь!BQ55+февраль!BQ55+март!BQ55+апрель!BQ55+май!BQ55+июнь!BQ55+июль!BQ55+август!BQ55+сентябрь!BQ55+октябрь!BQ55+ноябрь!BQ55+декабрь!BQ55</f>
        <v>0</v>
      </c>
      <c r="BU55" s="29">
        <f>январь!BR55+февраль!BR55+март!BR55+апрель!BR55+май!BR55+июнь!BR55+июль!BR55+август!BR55+сентябрь!BR55+октябрь!BR55+ноябрь!BR55+декабрь!BR55</f>
        <v>0</v>
      </c>
      <c r="BV55" s="36">
        <f>январь!BS55+февраль!BS55+март!BS55+апрель!BS55+май!BS55+июнь!BS55+июль!BS55+август!BS55+сентябрь!BS55+октябрь!BS55+ноябрь!BS55+декабрь!BS55</f>
        <v>0</v>
      </c>
      <c r="BW55" s="36">
        <f>январь!BT55+февраль!BT55+март!BT55+апрель!BT55+май!BT55+июнь!BT55+июль!BT55+август!BT55+сентябрь!BT55+октябрь!BT55+ноябрь!BT55+декабрь!BT55</f>
        <v>0</v>
      </c>
      <c r="BX55" s="36">
        <f>январь!BU55+февраль!BU55+март!BU55+апрель!BU55+май!BU55+июнь!BU55+июль!BU55+август!BU55+сентябрь!BU55+октябрь!BU55+ноябрь!BU55+декабрь!BU55</f>
        <v>0</v>
      </c>
      <c r="BY55" s="36">
        <f>январь!BV55+февраль!BV55+март!BV55+апрель!BV55+май!BV55+июнь!BV55+июль!BV55+август!BV55+сентябрь!BV55+октябрь!BV55+ноябрь!BV55+декабрь!BV55</f>
        <v>9.702</v>
      </c>
      <c r="BZ55" s="77">
        <v>3</v>
      </c>
    </row>
    <row r="56" spans="1:78" x14ac:dyDescent="0.25">
      <c r="A56" s="16">
        <v>54</v>
      </c>
      <c r="B56" s="16">
        <v>1</v>
      </c>
      <c r="C56" s="37" t="s">
        <v>520</v>
      </c>
      <c r="D56" s="51">
        <v>82.992131729468582</v>
      </c>
      <c r="E56" s="25">
        <v>-454.72882800000002</v>
      </c>
      <c r="F56" s="26">
        <f t="shared" si="0"/>
        <v>-374.1266962705314</v>
      </c>
      <c r="G56" s="26">
        <f t="shared" si="1"/>
        <v>80.602131729468582</v>
      </c>
      <c r="H56" s="26">
        <f t="shared" si="2"/>
        <v>2.39</v>
      </c>
      <c r="I56" s="36">
        <f>январь!F56+февраль!F56+март!F56+апрель!F56+май!F56+июнь!F56+июль!F56+август!F56+сентябрь!F56+октябрь!F56+ноябрь!F56+декабрь!F56</f>
        <v>0</v>
      </c>
      <c r="J56" s="36">
        <f>январь!G56+февраль!G56+март!G56+апрель!G56+май!G56+июнь!G56+июль!G56+август!G56+сентябрь!G56+октябрь!G56+ноябрь!G56+декабрь!G56</f>
        <v>0</v>
      </c>
      <c r="K56" s="36">
        <f>январь!H56+февраль!H56+март!H56+апрель!H56+май!H56+июнь!H56+июль!H56+август!H56+сентябрь!H56+октябрь!H56+ноябрь!H56+декабрь!H56</f>
        <v>0</v>
      </c>
      <c r="L56" s="27">
        <f>январь!I56+февраль!I56+март!I56+апрель!I56+май!I56+июнь!I56+июль!I56+август!I56+сентябрь!I56+октябрь!I56+ноябрь!I56+декабрь!I56</f>
        <v>0</v>
      </c>
      <c r="M56" s="36">
        <f>январь!J56+февраль!J56+март!J56+апрель!J56+май!J56+июнь!J56+июль!J56+август!J56+сентябрь!J56+октябрь!J56+ноябрь!J56+декабрь!J56</f>
        <v>0</v>
      </c>
      <c r="N56" s="36">
        <f>январь!K56+февраль!K56+март!K56+апрель!K56+май!K56+июнь!K56+июль!K56+август!K56+сентябрь!K56+октябрь!K56+ноябрь!K56+декабрь!K56</f>
        <v>0</v>
      </c>
      <c r="O56" s="36">
        <f>январь!L56+февраль!L56+март!L56+апрель!L56+май!L56+июнь!L56+июль!L56+август!L56+сентябрь!L56+октябрь!L56+ноябрь!L56+декабрь!L56</f>
        <v>0</v>
      </c>
      <c r="P56" s="36">
        <f>январь!M56+февраль!M56+март!M56+апрель!M56+май!M56+июнь!M56+июль!M56+август!M56+сентябрь!M56+октябрь!M56+ноябрь!M56+декабрь!M56</f>
        <v>0</v>
      </c>
      <c r="Q56" s="36">
        <f>январь!N56+февраль!N56+март!N56+апрель!N56+май!N56+июнь!N56+июль!N56+август!N56+сентябрь!N56+октябрь!N56+ноябрь!N56+декабрь!N56</f>
        <v>0</v>
      </c>
      <c r="R56" s="29">
        <f>январь!O56+февраль!O56+март!O56+апрель!O56+май!O56+июнь!O56+июль!O56+август!O56+сентябрь!O56+октябрь!O56+ноябрь!O56+декабрь!O56</f>
        <v>0</v>
      </c>
      <c r="S56" s="36">
        <f>январь!P56+февраль!P56+март!P56+апрель!P56+май!P56+июнь!P56+июль!P56+август!P56+сентябрь!P56+октябрь!P56+ноябрь!P56+декабрь!P56</f>
        <v>0</v>
      </c>
      <c r="T56" s="29">
        <f>январь!Q56+февраль!Q56+март!Q56+апрель!Q56+май!Q56+июнь!Q56+июль!Q56+август!Q56+сентябрь!Q56+октябрь!Q56+ноябрь!Q56+декабрь!Q56</f>
        <v>0</v>
      </c>
      <c r="U56" s="36">
        <f>январь!R56+февраль!R56+март!R56+апрель!R56+май!R56+июнь!R56+июль!R56+август!R56+сентябрь!R56+октябрь!R56+ноябрь!R56+декабрь!R56</f>
        <v>0</v>
      </c>
      <c r="V56" s="36">
        <f>январь!S56+февраль!S56+март!S56+апрель!S56+май!S56+июнь!S56+июль!S56+август!S56+сентябрь!S56+октябрь!S56+ноябрь!S56+декабрь!S56</f>
        <v>0</v>
      </c>
      <c r="W56" s="36">
        <f>январь!T56+февраль!T56+март!T56+апрель!T56+май!T56+июнь!T56+июль!T56+август!T56+сентябрь!T56+октябрь!T56+ноябрь!T56+декабрь!T56</f>
        <v>0</v>
      </c>
      <c r="X56" s="36">
        <f>январь!U56+февраль!U56+март!U56+апрель!U56+май!U56+июнь!U56+июль!U56+август!U56+сентябрь!U56+октябрь!U56+ноябрь!U56+декабрь!U56</f>
        <v>0</v>
      </c>
      <c r="Y56" s="36">
        <f>январь!V56+февраль!V56+март!V56+апрель!V56+май!V56+июнь!V56+июль!V56+август!V56+сентябрь!V56+октябрь!V56+ноябрь!V56+декабрь!V56</f>
        <v>0</v>
      </c>
      <c r="Z56" s="36">
        <f>январь!W56+февраль!W56+март!W56+апрель!W56+май!W56+июнь!W56+июль!W56+август!W56+сентябрь!W56+октябрь!W56+ноябрь!W56+декабрь!W56</f>
        <v>0</v>
      </c>
      <c r="AA56" s="36">
        <f>январь!X56+февраль!X56+март!X56+апрель!X56+май!X56+июнь!X56+июль!X56+август!X56+сентябрь!X56+октябрь!X56+ноябрь!X56+декабрь!X56</f>
        <v>0</v>
      </c>
      <c r="AB56" s="29">
        <f>январь!Y56+февраль!Y56+март!Y56+апрель!Y56+май!Y56+июнь!Y56+июль!Y56+август!Y56+сентябрь!Y56+октябрь!Y56+ноябрь!Y56+декабрь!Y56</f>
        <v>0</v>
      </c>
      <c r="AC56" s="36">
        <f>январь!Z56+февраль!Z56+март!Z56+апрель!Z56+май!Z56+июнь!Z56+июль!Z56+август!Z56+сентябрь!Z56+октябрь!Z56+ноябрь!Z56+декабрь!Z56</f>
        <v>0</v>
      </c>
      <c r="AD56" s="66" t="str">
        <f>CONCATENATE(январь!AA56,$BZ$1,февраль!AA56,$BZ$1,март!AA56,$BZ$1,апрель!AA56,$BZ$1,май!AA56,$BZ$1,июнь!AA56,$BZ$1,июль!AA56,$BZ$1,август!AA56,$BZ$1,сентябрь!AA56,$BZ$1,октябрь!AA56,$BZ$1,ноябрь!AA56,$BZ$1,декабрь!AA56)</f>
        <v xml:space="preserve">           </v>
      </c>
      <c r="AE56" s="36">
        <f>январь!AB56+февраль!AB56+март!AB56+апрель!AB56+май!AB56+июнь!AB56+июль!AB56+август!AB56+сентябрь!AB56+октябрь!AB56+ноябрь!AB56+декабрь!AB56</f>
        <v>0</v>
      </c>
      <c r="AF56" s="36">
        <f>январь!AC56+февраль!AC56+март!AC56+апрель!AC56+май!AC56+июнь!AC56+июль!AC56+август!AC56+сентябрь!AC56+октябрь!AC56+ноябрь!AC56+декабрь!AC56</f>
        <v>0</v>
      </c>
      <c r="AG56" s="36">
        <f>январь!AD56+февраль!AD56+март!AD56+апрель!AD56+май!AD56+июнь!AD56+июль!AD56+август!AD56+сентябрь!AD56+октябрь!AD56+ноябрь!AD56+декабрь!AD56</f>
        <v>0</v>
      </c>
      <c r="AH56" s="36">
        <f>январь!AE56+февраль!AE56+март!AE56+апрель!AE56+май!AE56+июнь!AE56+июль!AE56+август!AE56+сентябрь!AE56+октябрь!AE56+ноябрь!AE56+декабрь!AE56</f>
        <v>0</v>
      </c>
      <c r="AI56" s="36">
        <f>январь!AF56+февраль!AF56+март!AF56+апрель!AF56+май!AF56+июнь!AF56+июль!AF56+август!AF56+сентябрь!AF56+октябрь!AF56+ноябрь!AF56+декабрь!AF56</f>
        <v>0</v>
      </c>
      <c r="AJ56" s="36">
        <f>январь!AG56+февраль!AG56+март!AG56+апрель!AG56+май!AG56+июнь!AG56+июль!AG56+август!AG56+сентябрь!AG56+октябрь!AG56+ноябрь!AG56+декабрь!AG56</f>
        <v>0</v>
      </c>
      <c r="AK56" s="29">
        <f>январь!AH56+февраль!AH56+март!AH56+апрель!AH56+май!AH56+июнь!AH56+июль!AH56+август!AH56+сентябрь!AH56+октябрь!AH56+ноябрь!AH56+декабрь!AH56</f>
        <v>0</v>
      </c>
      <c r="AL56" s="36">
        <f>январь!AI56+февраль!AI56+март!AI56+апрель!AI56+май!AI56+июнь!AI56+июль!AI56+август!AI56+сентябрь!AI56+октябрь!AI56+ноябрь!AI56+декабрь!AI56</f>
        <v>0</v>
      </c>
      <c r="AM56" s="29">
        <f>январь!AJ56+февраль!AJ56+март!AJ56+апрель!AJ56+май!AJ56+июнь!AJ56+июль!AJ56+август!AJ56+сентябрь!AJ56+октябрь!AJ56+ноябрь!AJ56+декабрь!AJ56</f>
        <v>0</v>
      </c>
      <c r="AN56" s="36">
        <f>январь!AK56+февраль!AK56+март!AK56+апрель!AK56+май!AK56+июнь!AK56+июль!AK56+август!AK56+сентябрь!AK56+октябрь!AK56+ноябрь!AK56+декабрь!AK56</f>
        <v>0</v>
      </c>
      <c r="AO56" s="36">
        <f>январь!AL56+февраль!AL56+март!AL56+апрель!AL56+май!AL56+июнь!AL56+июль!AL56+август!AL56+сентябрь!AL56+октябрь!AL56+ноябрь!AL56+декабрь!AL56</f>
        <v>0</v>
      </c>
      <c r="AP56" s="36">
        <f>январь!AM56+февраль!AM56+март!AM56+апрель!AM56+май!AM56+июнь!AM56+июль!AM56+август!AM56+сентябрь!AM56+октябрь!AM56+ноябрь!AM56+декабрь!AM56</f>
        <v>0</v>
      </c>
      <c r="AQ56" s="29">
        <f>январь!AN56+февраль!AN56+март!AN56+апрель!AN56+май!AN56+июнь!AN56+июль!AN56+август!AN56+сентябрь!AN56+октябрь!AN56+ноябрь!AN56+декабрь!AN56</f>
        <v>0</v>
      </c>
      <c r="AR56" s="36">
        <f>январь!AO56+февраль!AO56+март!AO56+апрель!AO56+май!AO56+июнь!AO56+июль!AO56+август!AO56+сентябрь!AO56+октябрь!AO56+ноябрь!AO56+декабрь!AO56</f>
        <v>0</v>
      </c>
      <c r="AS56" s="29">
        <f>январь!AP56+февраль!AP56+март!AP56+апрель!AP56+май!AP56+июнь!AP56+июль!AP56+август!AP56+сентябрь!AP56+октябрь!AP56+ноябрь!AP56+декабрь!AP56</f>
        <v>0</v>
      </c>
      <c r="AT56" s="36">
        <f>январь!AQ56+февраль!AQ56+март!AQ56+апрель!AQ56+май!AQ56+июнь!AQ56+июль!AQ56+август!AQ56+сентябрь!AQ56+октябрь!AQ56+ноябрь!AQ56+декабрь!AQ56</f>
        <v>0</v>
      </c>
      <c r="AU56" s="29">
        <f>январь!AR56+февраль!AR56+март!AR56+апрель!AR56+май!AR56+июнь!AR56+июль!AR56+август!AR56+сентябрь!AR56+октябрь!AR56+ноябрь!AR56+декабрь!AR56</f>
        <v>0</v>
      </c>
      <c r="AV56" s="36">
        <f>январь!AS56+февраль!AS56+март!AS56+апрель!AS56+май!AS56+июнь!AS56+июль!AS56+август!AS56+сентябрь!AS56+октябрь!AS56+ноябрь!AS56+декабрь!AS56</f>
        <v>0</v>
      </c>
      <c r="AW56" s="36">
        <f>январь!AT56+февраль!AT56+март!AT56+апрель!AT56+май!AT56+июнь!AT56+июль!AT56+август!AT56+сентябрь!AT56+октябрь!AT56+ноябрь!AT56+декабрь!AT56</f>
        <v>0</v>
      </c>
      <c r="AX56" s="36">
        <f>январь!AU56+февраль!AU56+март!AU56+апрель!AU56+май!AU56+июнь!AU56+июль!AU56+август!AU56+сентябрь!AU56+октябрь!AU56+ноябрь!AU56+декабрь!AU56</f>
        <v>0</v>
      </c>
      <c r="AY56" s="29">
        <f>январь!AV56+февраль!AV56+март!AV56+апрель!AV56+май!AV56+июнь!AV56+июль!AV56+август!AV56+сентябрь!AV56+октябрь!AV56+ноябрь!AV56+декабрь!AV56</f>
        <v>0</v>
      </c>
      <c r="AZ56" s="36">
        <f>январь!AW56+февраль!AW56+март!AW56+апрель!AW56+май!AW56+июнь!AW56+июль!AW56+август!AW56+сентябрь!AW56+октябрь!AW56+ноябрь!AW56+декабрь!AW56</f>
        <v>0</v>
      </c>
      <c r="BA56" s="36">
        <f>январь!AX56+февраль!AX56+март!AX56+апрель!AX56+май!AX56+июнь!AX56+июль!AX56+август!AX56+сентябрь!AX56+октябрь!AX56+ноябрь!AX56+декабрь!AX56</f>
        <v>0</v>
      </c>
      <c r="BB56" s="36">
        <f>январь!AY56+февраль!AY56+март!AY56+апрель!AY56+май!AY56+июнь!AY56+июль!AY56+август!AY56+сентябрь!AY56+октябрь!AY56+ноябрь!AY56+декабрь!AY56</f>
        <v>0</v>
      </c>
      <c r="BC56" s="29">
        <f>январь!AZ56+февраль!AZ56+март!AZ56+апрель!AZ56+май!AZ56+июнь!AZ56+июль!AZ56+август!AZ56+сентябрь!AZ56+октябрь!AZ56+ноябрь!AZ56+декабрь!AZ56</f>
        <v>0</v>
      </c>
      <c r="BD56" s="36">
        <f>январь!BA56+февраль!BA56+март!BA56+апрель!BA56+май!BA56+июнь!BA56+июль!BA56+август!BA56+сентябрь!BA56+октябрь!BA56+ноябрь!BA56+декабрь!BA56</f>
        <v>0</v>
      </c>
      <c r="BE56" s="36">
        <f>январь!BB56+февраль!BB56+март!BB56+апрель!BB56+май!BB56+июнь!BB56+июль!BB56+август!BB56+сентябрь!BB56+октябрь!BB56+ноябрь!BB56+декабрь!BB56</f>
        <v>0</v>
      </c>
      <c r="BF56" s="36">
        <f>январь!BC56+февраль!BC56+март!BC56+апрель!BC56+май!BC56+июнь!BC56+июль!BC56+август!BC56+сентябрь!BC56+октябрь!BC56+ноябрь!BC56+декабрь!BC56</f>
        <v>0</v>
      </c>
      <c r="BG56" s="36">
        <f>январь!BD56+февраль!BD56+март!BD56+апрель!BD56+май!BD56+июнь!BD56+июль!BD56+август!BD56+сентябрь!BD56+октябрь!BD56+ноябрь!BD56+декабрь!BD56</f>
        <v>0</v>
      </c>
      <c r="BH56" s="36">
        <f>январь!BE56+февраль!BE56+март!BE56+апрель!BE56+май!BE56+июнь!BE56+июль!BE56+август!BE56+сентябрь!BE56+октябрь!BE56+ноябрь!BE56+декабрь!BE56</f>
        <v>0</v>
      </c>
      <c r="BI56" s="36">
        <f>январь!BF56+февраль!BF56+март!BF56+апрель!BF56+май!BF56+июнь!BF56+июль!BF56+август!BF56+сентябрь!BF56+октябрь!BF56+ноябрь!BF56+декабрь!BF56</f>
        <v>0</v>
      </c>
      <c r="BJ56" s="36">
        <f>январь!BG56+февраль!BG56+март!BG56+апрель!BG56+май!BG56+июнь!BG56+июль!BG56+август!BG56+сентябрь!BG56+октябрь!BG56+ноябрь!BG56+декабрь!BG56</f>
        <v>0</v>
      </c>
      <c r="BK56" s="36">
        <f>январь!BH56+февраль!BH56+март!BH56+апрель!BH56+май!BH56+июнь!BH56+июль!BH56+август!BH56+сентябрь!BH56+октябрь!BH56+ноябрь!BH56+декабрь!BH56</f>
        <v>0</v>
      </c>
      <c r="BL56" s="36">
        <f>январь!BI56+февраль!BI56+март!BI56+апрель!BI56+май!BI56+июнь!BI56+июль!BI56+август!BI56+сентябрь!BI56+октябрь!BI56+ноябрь!BI56+декабрь!BI56</f>
        <v>0</v>
      </c>
      <c r="BM56" s="29">
        <f>январь!BJ56+февраль!BJ56+март!BJ56+апрель!BJ56+май!BJ56+июнь!BJ56+июль!BJ56+август!BJ56+сентябрь!BJ56+октябрь!BJ56+ноябрь!BJ56+декабрь!BJ56</f>
        <v>0</v>
      </c>
      <c r="BN56" s="36">
        <f>январь!BK56+февраль!BK56+март!BK56+апрель!BK56+май!BK56+июнь!BK56+июль!BK56+август!BK56+сентябрь!BK56+октябрь!BK56+ноябрь!BK56+декабрь!BK56</f>
        <v>0</v>
      </c>
      <c r="BO56" s="29">
        <f>январь!BL56+февраль!BL56+март!BL56+апрель!BL56+май!BL56+июнь!BL56+июль!BL56+август!BL56+сентябрь!BL56+октябрь!BL56+ноябрь!BL56+декабрь!BL56</f>
        <v>0</v>
      </c>
      <c r="BP56" s="36">
        <f>январь!BM56+февраль!BM56+март!BM56+апрель!BM56+май!BM56+июнь!BM56+июль!BM56+август!BM56+сентябрь!BM56+октябрь!BM56+ноябрь!BM56+декабрь!BM56</f>
        <v>0</v>
      </c>
      <c r="BQ56" s="36">
        <f>январь!BN56+февраль!BN56+март!BN56+апрель!BN56+май!BN56+июнь!BN56+июль!BN56+август!BN56+сентябрь!BN56+октябрь!BN56+ноябрь!BN56+декабрь!BN56</f>
        <v>0</v>
      </c>
      <c r="BR56" s="36">
        <f>январь!BO56+февраль!BO56+март!BO56+апрель!BO56+май!BO56+июнь!BO56+июль!BO56+август!BO56+сентябрь!BO56+октябрь!BO56+ноябрь!BO56+декабрь!BO56</f>
        <v>0</v>
      </c>
      <c r="BS56" s="29">
        <f>январь!BP56+февраль!BP56+март!BP56+апрель!BP56+май!BP56+июнь!BP56+июль!BP56+август!BP56+сентябрь!BP56+октябрь!BP56+ноябрь!BP56+декабрь!BP56</f>
        <v>0</v>
      </c>
      <c r="BT56" s="36">
        <f>январь!BQ56+февраль!BQ56+март!BQ56+апрель!BQ56+май!BQ56+июнь!BQ56+июль!BQ56+август!BQ56+сентябрь!BQ56+октябрь!BQ56+ноябрь!BQ56+декабрь!BQ56</f>
        <v>0</v>
      </c>
      <c r="BU56" s="29">
        <f>январь!BR56+февраль!BR56+март!BR56+апрель!BR56+май!BR56+июнь!BR56+июль!BR56+август!BR56+сентябрь!BR56+октябрь!BR56+ноябрь!BR56+декабрь!BR56</f>
        <v>0</v>
      </c>
      <c r="BV56" s="36">
        <f>январь!BS56+февраль!BS56+март!BS56+апрель!BS56+май!BS56+июнь!BS56+июль!BS56+август!BS56+сентябрь!BS56+октябрь!BS56+ноябрь!BS56+декабрь!BS56</f>
        <v>0</v>
      </c>
      <c r="BW56" s="36">
        <f>январь!BT56+февраль!BT56+март!BT56+апрель!BT56+май!BT56+июнь!BT56+июль!BT56+август!BT56+сентябрь!BT56+октябрь!BT56+ноябрь!BT56+декабрь!BT56</f>
        <v>0</v>
      </c>
      <c r="BX56" s="36">
        <f>январь!BU56+февраль!BU56+март!BU56+апрель!BU56+май!BU56+июнь!BU56+июль!BU56+август!BU56+сентябрь!BU56+октябрь!BU56+ноябрь!BU56+декабрь!BU56</f>
        <v>0</v>
      </c>
      <c r="BY56" s="36">
        <f>январь!BV56+февраль!BV56+март!BV56+апрель!BV56+май!BV56+июнь!BV56+июль!BV56+август!BV56+сентябрь!BV56+октябрь!BV56+ноябрь!BV56+декабрь!BV56</f>
        <v>2.39</v>
      </c>
      <c r="BZ56" s="77">
        <v>2</v>
      </c>
    </row>
    <row r="57" spans="1:78" x14ac:dyDescent="0.25">
      <c r="A57" s="16">
        <v>55</v>
      </c>
      <c r="B57" s="16">
        <v>1</v>
      </c>
      <c r="C57" s="37" t="s">
        <v>521</v>
      </c>
      <c r="D57" s="51">
        <v>81.415704734299538</v>
      </c>
      <c r="E57" s="25">
        <v>381.78677000000005</v>
      </c>
      <c r="F57" s="26">
        <f t="shared" si="0"/>
        <v>-19.282525265700372</v>
      </c>
      <c r="G57" s="26">
        <f t="shared" si="1"/>
        <v>-401.06929526570042</v>
      </c>
      <c r="H57" s="26">
        <f t="shared" si="2"/>
        <v>482.48499999999996</v>
      </c>
      <c r="I57" s="36">
        <f>январь!F57+февраль!F57+март!F57+апрель!F57+май!F57+июнь!F57+июль!F57+август!F57+сентябрь!F57+октябрь!F57+ноябрь!F57+декабрь!F57</f>
        <v>0</v>
      </c>
      <c r="J57" s="36">
        <f>январь!G57+февраль!G57+март!G57+апрель!G57+май!G57+июнь!G57+июль!G57+август!G57+сентябрь!G57+октябрь!G57+ноябрь!G57+декабрь!G57</f>
        <v>0</v>
      </c>
      <c r="K57" s="36">
        <f>январь!H57+февраль!H57+март!H57+апрель!H57+май!H57+июнь!H57+июль!H57+август!H57+сентябрь!H57+октябрь!H57+ноябрь!H57+декабрь!H57</f>
        <v>0</v>
      </c>
      <c r="L57" s="27">
        <f>январь!I57+февраль!I57+март!I57+апрель!I57+май!I57+июнь!I57+июль!I57+август!I57+сентябрь!I57+октябрь!I57+ноябрь!I57+декабрь!I57</f>
        <v>0</v>
      </c>
      <c r="M57" s="36">
        <f>январь!J57+февраль!J57+март!J57+апрель!J57+май!J57+июнь!J57+июль!J57+август!J57+сентябрь!J57+октябрь!J57+ноябрь!J57+декабрь!J57</f>
        <v>0</v>
      </c>
      <c r="N57" s="36">
        <f>январь!K57+февраль!K57+март!K57+апрель!K57+май!K57+июнь!K57+июль!K57+август!K57+сентябрь!K57+октябрь!K57+ноябрь!K57+декабрь!K57</f>
        <v>0.115</v>
      </c>
      <c r="O57" s="36">
        <f>январь!L57+февраль!L57+март!L57+апрель!L57+май!L57+июнь!L57+июль!L57+август!L57+сентябрь!L57+октябрь!L57+ноябрь!L57+декабрь!L57</f>
        <v>26.529</v>
      </c>
      <c r="P57" s="36">
        <f>январь!M57+февраль!M57+март!M57+апрель!M57+май!M57+июнь!M57+июль!M57+август!M57+сентябрь!M57+октябрь!M57+ноябрь!M57+декабрь!M57</f>
        <v>0</v>
      </c>
      <c r="Q57" s="36">
        <f>январь!N57+февраль!N57+март!N57+апрель!N57+май!N57+июнь!N57+июль!N57+август!N57+сентябрь!N57+октябрь!N57+ноябрь!N57+декабрь!N57</f>
        <v>0</v>
      </c>
      <c r="R57" s="29">
        <f>январь!O57+февраль!O57+март!O57+апрель!O57+май!O57+июнь!O57+июль!O57+август!O57+сентябрь!O57+октябрь!O57+ноябрь!O57+декабрь!O57</f>
        <v>0</v>
      </c>
      <c r="S57" s="36">
        <f>январь!P57+февраль!P57+март!P57+апрель!P57+май!P57+июнь!P57+июль!P57+август!P57+сентябрь!P57+октябрь!P57+ноябрь!P57+декабрь!P57</f>
        <v>0</v>
      </c>
      <c r="T57" s="29">
        <f>январь!Q57+февраль!Q57+март!Q57+апрель!Q57+май!Q57+июнь!Q57+июль!Q57+август!Q57+сентябрь!Q57+октябрь!Q57+ноябрь!Q57+декабрь!Q57</f>
        <v>0</v>
      </c>
      <c r="U57" s="36">
        <f>январь!R57+февраль!R57+март!R57+апрель!R57+май!R57+июнь!R57+июль!R57+август!R57+сентябрь!R57+октябрь!R57+ноябрь!R57+декабрь!R57</f>
        <v>0</v>
      </c>
      <c r="V57" s="36">
        <f>январь!S57+февраль!S57+март!S57+апрель!S57+май!S57+июнь!S57+июль!S57+август!S57+сентябрь!S57+октябрь!S57+ноябрь!S57+декабрь!S57</f>
        <v>9.0000000000000011E-3</v>
      </c>
      <c r="W57" s="36">
        <f>январь!T57+февраль!T57+март!T57+апрель!T57+май!T57+июнь!T57+июль!T57+август!T57+сентябрь!T57+октябрь!T57+ноябрь!T57+декабрь!T57</f>
        <v>19</v>
      </c>
      <c r="X57" s="36">
        <f>январь!U57+февраль!U57+март!U57+апрель!U57+май!U57+июнь!U57+июль!U57+август!U57+сентябрь!U57+октябрь!U57+ноябрь!U57+декабрь!U57</f>
        <v>0</v>
      </c>
      <c r="Y57" s="36">
        <f>январь!V57+февраль!V57+март!V57+апрель!V57+май!V57+июнь!V57+июль!V57+август!V57+сентябрь!V57+октябрь!V57+ноябрь!V57+декабрь!V57</f>
        <v>0</v>
      </c>
      <c r="Z57" s="36">
        <f>январь!W57+февраль!W57+март!W57+апрель!W57+май!W57+июнь!W57+июль!W57+август!W57+сентябрь!W57+октябрь!W57+ноябрь!W57+декабрь!W57</f>
        <v>0</v>
      </c>
      <c r="AA57" s="36">
        <f>январь!X57+февраль!X57+март!X57+апрель!X57+май!X57+июнь!X57+июль!X57+август!X57+сентябрь!X57+октябрь!X57+ноябрь!X57+декабрь!X57</f>
        <v>0</v>
      </c>
      <c r="AB57" s="29">
        <f>январь!Y57+февраль!Y57+март!Y57+апрель!Y57+май!Y57+июнь!Y57+июль!Y57+август!Y57+сентябрь!Y57+октябрь!Y57+ноябрь!Y57+декабрь!Y57</f>
        <v>0</v>
      </c>
      <c r="AC57" s="36">
        <f>январь!Z57+февраль!Z57+март!Z57+апрель!Z57+май!Z57+июнь!Z57+июль!Z57+август!Z57+сентябрь!Z57+октябрь!Z57+ноябрь!Z57+декабрь!Z57</f>
        <v>0</v>
      </c>
      <c r="AD57" s="66" t="str">
        <f>CONCATENATE(январь!AA57,$BZ$1,февраль!AA57,$BZ$1,март!AA57,$BZ$1,апрель!AA57,$BZ$1,май!AA57,$BZ$1,июнь!AA57,$BZ$1,июль!AA57,$BZ$1,август!AA57,$BZ$1,сентябрь!AA57,$BZ$1,октябрь!AA57,$BZ$1,ноябрь!AA57,$BZ$1,декабрь!AA57)</f>
        <v xml:space="preserve">л/кл №1, где кв.1-8           </v>
      </c>
      <c r="AE57" s="36">
        <f>январь!AB57+февраль!AB57+март!AB57+апрель!AB57+май!AB57+июнь!AB57+июль!AB57+август!AB57+сентябрь!AB57+октябрь!AB57+ноябрь!AB57+декабрь!AB57</f>
        <v>0.109</v>
      </c>
      <c r="AF57" s="36">
        <f>январь!AC57+февраль!AC57+март!AC57+апрель!AC57+май!AC57+июнь!AC57+июль!AC57+август!AC57+сентябрь!AC57+октябрь!AC57+ноябрь!AC57+декабрь!AC57</f>
        <v>405.05700000000002</v>
      </c>
      <c r="AG57" s="36">
        <f>январь!AD57+февраль!AD57+март!AD57+апрель!AD57+май!AD57+июнь!AD57+июль!AD57+август!AD57+сентябрь!AD57+октябрь!AD57+ноябрь!AD57+декабрь!AD57</f>
        <v>0</v>
      </c>
      <c r="AH57" s="36">
        <f>январь!AE57+февраль!AE57+март!AE57+апрель!AE57+май!AE57+июнь!AE57+июль!AE57+август!AE57+сентябрь!AE57+октябрь!AE57+ноябрь!AE57+декабрь!AE57</f>
        <v>0</v>
      </c>
      <c r="AI57" s="36">
        <f>январь!AF57+февраль!AF57+март!AF57+апрель!AF57+май!AF57+июнь!AF57+июль!AF57+август!AF57+сентябрь!AF57+октябрь!AF57+ноябрь!AF57+декабрь!AF57</f>
        <v>0</v>
      </c>
      <c r="AJ57" s="36">
        <f>январь!AG57+февраль!AG57+март!AG57+апрель!AG57+май!AG57+июнь!AG57+июль!AG57+август!AG57+сентябрь!AG57+октябрь!AG57+ноябрь!AG57+декабрь!AG57</f>
        <v>0</v>
      </c>
      <c r="AK57" s="29">
        <f>январь!AH57+февраль!AH57+март!AH57+апрель!AH57+май!AH57+июнь!AH57+июль!AH57+август!AH57+сентябрь!AH57+октябрь!AH57+ноябрь!AH57+декабрь!AH57</f>
        <v>0</v>
      </c>
      <c r="AL57" s="36">
        <f>январь!AI57+февраль!AI57+март!AI57+апрель!AI57+май!AI57+июнь!AI57+июль!AI57+август!AI57+сентябрь!AI57+октябрь!AI57+ноябрь!AI57+декабрь!AI57</f>
        <v>0</v>
      </c>
      <c r="AM57" s="29">
        <f>январь!AJ57+февраль!AJ57+март!AJ57+апрель!AJ57+май!AJ57+июнь!AJ57+июль!AJ57+август!AJ57+сентябрь!AJ57+октябрь!AJ57+ноябрь!AJ57+декабрь!AJ57</f>
        <v>0</v>
      </c>
      <c r="AN57" s="36">
        <f>январь!AK57+февраль!AK57+март!AK57+апрель!AK57+май!AK57+июнь!AK57+июль!AK57+август!AK57+сентябрь!AK57+октябрь!AK57+ноябрь!AK57+декабрь!AK57</f>
        <v>0</v>
      </c>
      <c r="AO57" s="36">
        <f>январь!AL57+февраль!AL57+март!AL57+апрель!AL57+май!AL57+июнь!AL57+июль!AL57+август!AL57+сентябрь!AL57+октябрь!AL57+ноябрь!AL57+декабрь!AL57</f>
        <v>0</v>
      </c>
      <c r="AP57" s="36">
        <f>январь!AM57+февраль!AM57+март!AM57+апрель!AM57+май!AM57+июнь!AM57+июль!AM57+август!AM57+сентябрь!AM57+октябрь!AM57+ноябрь!AM57+декабрь!AM57</f>
        <v>0</v>
      </c>
      <c r="AQ57" s="29">
        <f>январь!AN57+февраль!AN57+март!AN57+апрель!AN57+май!AN57+июнь!AN57+июль!AN57+август!AN57+сентябрь!AN57+октябрь!AN57+ноябрь!AN57+декабрь!AN57</f>
        <v>0</v>
      </c>
      <c r="AR57" s="36">
        <f>январь!AO57+февраль!AO57+март!AO57+апрель!AO57+май!AO57+июнь!AO57+июль!AO57+август!AO57+сентябрь!AO57+октябрь!AO57+ноябрь!AO57+декабрь!AO57</f>
        <v>0</v>
      </c>
      <c r="AS57" s="29">
        <f>январь!AP57+февраль!AP57+март!AP57+апрель!AP57+май!AP57+июнь!AP57+июль!AP57+август!AP57+сентябрь!AP57+октябрь!AP57+ноябрь!AP57+декабрь!AP57</f>
        <v>1</v>
      </c>
      <c r="AT57" s="36">
        <f>январь!AQ57+февраль!AQ57+март!AQ57+апрель!AQ57+май!AQ57+июнь!AQ57+июль!AQ57+август!AQ57+сентябрь!AQ57+октябрь!AQ57+ноябрь!AQ57+декабрь!AQ57</f>
        <v>4.3760000000000003</v>
      </c>
      <c r="AU57" s="29">
        <f>январь!AR57+февраль!AR57+март!AR57+апрель!AR57+май!AR57+июнь!AR57+июль!AR57+август!AR57+сентябрь!AR57+октябрь!AR57+ноябрь!AR57+декабрь!AR57</f>
        <v>0</v>
      </c>
      <c r="AV57" s="36">
        <f>январь!AS57+февраль!AS57+март!AS57+апрель!AS57+май!AS57+июнь!AS57+июль!AS57+август!AS57+сентябрь!AS57+октябрь!AS57+ноябрь!AS57+декабрь!AS57</f>
        <v>0</v>
      </c>
      <c r="AW57" s="36">
        <f>январь!AT57+февраль!AT57+март!AT57+апрель!AT57+май!AT57+июнь!AT57+июль!AT57+август!AT57+сентябрь!AT57+октябрь!AT57+ноябрь!AT57+декабрь!AT57</f>
        <v>0</v>
      </c>
      <c r="AX57" s="36">
        <f>январь!AU57+февраль!AU57+март!AU57+апрель!AU57+май!AU57+июнь!AU57+июль!AU57+август!AU57+сентябрь!AU57+октябрь!AU57+ноябрь!AU57+декабрь!AU57</f>
        <v>0</v>
      </c>
      <c r="AY57" s="29">
        <f>январь!AV57+февраль!AV57+март!AV57+апрель!AV57+май!AV57+июнь!AV57+июль!AV57+август!AV57+сентябрь!AV57+октябрь!AV57+ноябрь!AV57+декабрь!AV57</f>
        <v>1</v>
      </c>
      <c r="AZ57" s="36">
        <f>январь!AW57+февраль!AW57+март!AW57+апрель!AW57+май!AW57+июнь!AW57+июль!AW57+август!AW57+сентябрь!AW57+октябрь!AW57+ноябрь!AW57+декабрь!AW57</f>
        <v>11.579000000000001</v>
      </c>
      <c r="BA57" s="36">
        <f>январь!AX57+февраль!AX57+март!AX57+апрель!AX57+май!AX57+июнь!AX57+июль!AX57+август!AX57+сентябрь!AX57+октябрь!AX57+ноябрь!AX57+декабрь!AX57</f>
        <v>0</v>
      </c>
      <c r="BB57" s="36">
        <f>январь!AY57+февраль!AY57+март!AY57+апрель!AY57+май!AY57+июнь!AY57+июль!AY57+август!AY57+сентябрь!AY57+октябрь!AY57+ноябрь!AY57+декабрь!AY57</f>
        <v>0</v>
      </c>
      <c r="BC57" s="29">
        <f>январь!AZ57+февраль!AZ57+март!AZ57+апрель!AZ57+май!AZ57+июнь!AZ57+июль!AZ57+август!AZ57+сентябрь!AZ57+октябрь!AZ57+ноябрь!AZ57+декабрь!AZ57</f>
        <v>0</v>
      </c>
      <c r="BD57" s="36">
        <f>январь!BA57+февраль!BA57+март!BA57+апрель!BA57+май!BA57+июнь!BA57+июль!BA57+август!BA57+сентябрь!BA57+октябрь!BA57+ноябрь!BA57+декабрь!BA57</f>
        <v>0</v>
      </c>
      <c r="BE57" s="36">
        <f>январь!BB57+февраль!BB57+март!BB57+апрель!BB57+май!BB57+июнь!BB57+июль!BB57+август!BB57+сентябрь!BB57+октябрь!BB57+ноябрь!BB57+декабрь!BB57</f>
        <v>0</v>
      </c>
      <c r="BF57" s="36">
        <f>январь!BC57+февраль!BC57+март!BC57+апрель!BC57+май!BC57+июнь!BC57+июль!BC57+август!BC57+сентябрь!BC57+октябрь!BC57+ноябрь!BC57+декабрь!BC57</f>
        <v>0</v>
      </c>
      <c r="BG57" s="36">
        <f>январь!BD57+февраль!BD57+март!BD57+апрель!BD57+май!BD57+июнь!BD57+июль!BD57+август!BD57+сентябрь!BD57+октябрь!BD57+ноябрь!BD57+декабрь!BD57</f>
        <v>6.0000000000000001E-3</v>
      </c>
      <c r="BH57" s="36">
        <f>январь!BE57+февраль!BE57+март!BE57+апрель!BE57+май!BE57+июнь!BE57+июль!BE57+август!BE57+сентябрь!BE57+октябрь!BE57+ноябрь!BE57+декабрь!BE57</f>
        <v>6.2510000000000003</v>
      </c>
      <c r="BI57" s="36">
        <f>январь!BF57+февраль!BF57+март!BF57+апрель!BF57+май!BF57+июнь!BF57+июль!BF57+август!BF57+сентябрь!BF57+октябрь!BF57+ноябрь!BF57+декабрь!BF57</f>
        <v>0</v>
      </c>
      <c r="BJ57" s="36">
        <f>январь!BG57+февраль!BG57+март!BG57+апрель!BG57+май!BG57+июнь!BG57+июль!BG57+август!BG57+сентябрь!BG57+октябрь!BG57+ноябрь!BG57+декабрь!BG57</f>
        <v>0</v>
      </c>
      <c r="BK57" s="36">
        <f>январь!BH57+февраль!BH57+март!BH57+апрель!BH57+май!BH57+июнь!BH57+июль!BH57+август!BH57+сентябрь!BH57+октябрь!BH57+ноябрь!BH57+декабрь!BH57</f>
        <v>0</v>
      </c>
      <c r="BL57" s="36">
        <f>январь!BI57+февраль!BI57+март!BI57+апрель!BI57+май!BI57+июнь!BI57+июль!BI57+август!BI57+сентябрь!BI57+октябрь!BI57+ноябрь!BI57+декабрь!BI57</f>
        <v>0</v>
      </c>
      <c r="BM57" s="29">
        <f>январь!BJ57+февраль!BJ57+март!BJ57+апрель!BJ57+май!BJ57+июнь!BJ57+июль!BJ57+август!BJ57+сентябрь!BJ57+октябрь!BJ57+ноябрь!BJ57+декабрь!BJ57</f>
        <v>0</v>
      </c>
      <c r="BN57" s="36">
        <f>январь!BK57+февраль!BK57+март!BK57+апрель!BK57+май!BK57+июнь!BK57+июль!BK57+август!BK57+сентябрь!BK57+октябрь!BK57+ноябрь!BK57+декабрь!BK57</f>
        <v>0</v>
      </c>
      <c r="BO57" s="29">
        <f>январь!BL57+февраль!BL57+март!BL57+апрель!BL57+май!BL57+июнь!BL57+июль!BL57+август!BL57+сентябрь!BL57+октябрь!BL57+ноябрь!BL57+декабрь!BL57</f>
        <v>30</v>
      </c>
      <c r="BP57" s="36">
        <f>январь!BM57+февраль!BM57+март!BM57+апрель!BM57+май!BM57+июнь!BM57+июль!BM57+август!BM57+сентябрь!BM57+октябрь!BM57+ноябрь!BM57+декабрь!BM57</f>
        <v>5.0199999999999996</v>
      </c>
      <c r="BQ57" s="36">
        <f>январь!BN57+февраль!BN57+март!BN57+апрель!BN57+май!BN57+июнь!BN57+июль!BN57+август!BN57+сентябрь!BN57+октябрь!BN57+ноябрь!BN57+декабрь!BN57</f>
        <v>0</v>
      </c>
      <c r="BR57" s="36">
        <f>январь!BO57+февраль!BO57+март!BO57+апрель!BO57+май!BO57+июнь!BO57+июль!BO57+август!BO57+сентябрь!BO57+октябрь!BO57+ноябрь!BO57+декабрь!BO57</f>
        <v>0</v>
      </c>
      <c r="BS57" s="29">
        <f>январь!BP57+февраль!BP57+март!BP57+апрель!BP57+май!BP57+июнь!BP57+июль!BP57+август!BP57+сентябрь!BP57+октябрь!BP57+ноябрь!BP57+декабрь!BP57</f>
        <v>0</v>
      </c>
      <c r="BT57" s="36">
        <f>январь!BQ57+февраль!BQ57+март!BQ57+апрель!BQ57+май!BQ57+июнь!BQ57+июль!BQ57+август!BQ57+сентябрь!BQ57+октябрь!BQ57+ноябрь!BQ57+декабрь!BQ57</f>
        <v>0</v>
      </c>
      <c r="BU57" s="29">
        <f>январь!BR57+февраль!BR57+март!BR57+апрель!BR57+май!BR57+июнь!BR57+июль!BR57+август!BR57+сентябрь!BR57+октябрь!BR57+ноябрь!BR57+декабрь!BR57</f>
        <v>0</v>
      </c>
      <c r="BV57" s="36">
        <f>январь!BS57+февраль!BS57+март!BS57+апрель!BS57+май!BS57+июнь!BS57+июль!BS57+август!BS57+сентябрь!BS57+октябрь!BS57+ноябрь!BS57+декабрь!BS57</f>
        <v>0</v>
      </c>
      <c r="BW57" s="36">
        <f>январь!BT57+февраль!BT57+март!BT57+апрель!BT57+май!BT57+июнь!BT57+июль!BT57+август!BT57+сентябрь!BT57+октябрь!BT57+ноябрь!BT57+декабрь!BT57</f>
        <v>0</v>
      </c>
      <c r="BX57" s="36">
        <f>январь!BU57+февраль!BU57+март!BU57+апрель!BU57+май!BU57+июнь!BU57+июль!BU57+август!BU57+сентябрь!BU57+октябрь!BU57+ноябрь!BU57+декабрь!BU57</f>
        <v>0</v>
      </c>
      <c r="BY57" s="36">
        <f>январь!BV57+февраль!BV57+март!BV57+апрель!BV57+май!BV57+июнь!BV57+июль!BV57+август!BV57+сентябрь!BV57+октябрь!BV57+ноябрь!BV57+декабрь!BV57</f>
        <v>4.673</v>
      </c>
      <c r="BZ57" s="77">
        <v>0</v>
      </c>
    </row>
    <row r="58" spans="1:78" x14ac:dyDescent="0.25">
      <c r="A58" s="16">
        <v>56</v>
      </c>
      <c r="B58" s="16">
        <v>1</v>
      </c>
      <c r="C58" s="37" t="s">
        <v>522</v>
      </c>
      <c r="D58" s="51">
        <v>63.294482125603857</v>
      </c>
      <c r="E58" s="25">
        <v>270.68914999999998</v>
      </c>
      <c r="F58" s="26">
        <f t="shared" si="0"/>
        <v>313.59363212560385</v>
      </c>
      <c r="G58" s="26">
        <f t="shared" si="1"/>
        <v>42.904482125603856</v>
      </c>
      <c r="H58" s="26">
        <f t="shared" si="2"/>
        <v>20.39</v>
      </c>
      <c r="I58" s="36">
        <f>январь!F58+февраль!F58+март!F58+апрель!F58+май!F58+июнь!F58+июль!F58+август!F58+сентябрь!F58+октябрь!F58+ноябрь!F58+декабрь!F58</f>
        <v>0</v>
      </c>
      <c r="J58" s="36">
        <f>январь!G58+февраль!G58+март!G58+апрель!G58+май!G58+июнь!G58+июль!G58+август!G58+сентябрь!G58+октябрь!G58+ноябрь!G58+декабрь!G58</f>
        <v>0</v>
      </c>
      <c r="K58" s="36">
        <f>январь!H58+февраль!H58+март!H58+апрель!H58+май!H58+июнь!H58+июль!H58+август!H58+сентябрь!H58+октябрь!H58+ноябрь!H58+декабрь!H58</f>
        <v>0</v>
      </c>
      <c r="L58" s="27">
        <f>январь!I58+февраль!I58+март!I58+апрель!I58+май!I58+июнь!I58+июль!I58+август!I58+сентябрь!I58+октябрь!I58+ноябрь!I58+декабрь!I58</f>
        <v>0</v>
      </c>
      <c r="M58" s="36">
        <f>январь!J58+февраль!J58+март!J58+апрель!J58+май!J58+июнь!J58+июль!J58+август!J58+сентябрь!J58+октябрь!J58+ноябрь!J58+декабрь!J58</f>
        <v>0</v>
      </c>
      <c r="N58" s="36">
        <f>январь!K58+февраль!K58+март!K58+апрель!K58+май!K58+июнь!K58+июль!K58+август!K58+сентябрь!K58+октябрь!K58+ноябрь!K58+декабрь!K58</f>
        <v>0</v>
      </c>
      <c r="O58" s="36">
        <f>январь!L58+февраль!L58+март!L58+апрель!L58+май!L58+июнь!L58+июль!L58+август!L58+сентябрь!L58+октябрь!L58+ноябрь!L58+декабрь!L58</f>
        <v>0</v>
      </c>
      <c r="P58" s="36">
        <f>январь!M58+февраль!M58+март!M58+апрель!M58+май!M58+июнь!M58+июль!M58+август!M58+сентябрь!M58+октябрь!M58+ноябрь!M58+декабрь!M58</f>
        <v>0</v>
      </c>
      <c r="Q58" s="36">
        <f>январь!N58+февраль!N58+март!N58+апрель!N58+май!N58+июнь!N58+июль!N58+август!N58+сентябрь!N58+октябрь!N58+ноябрь!N58+декабрь!N58</f>
        <v>0</v>
      </c>
      <c r="R58" s="29">
        <f>январь!O58+февраль!O58+март!O58+апрель!O58+май!O58+июнь!O58+июль!O58+август!O58+сентябрь!O58+октябрь!O58+ноябрь!O58+декабрь!O58</f>
        <v>0</v>
      </c>
      <c r="S58" s="36">
        <f>январь!P58+февраль!P58+март!P58+апрель!P58+май!P58+июнь!P58+июль!P58+август!P58+сентябрь!P58+октябрь!P58+ноябрь!P58+декабрь!P58</f>
        <v>0</v>
      </c>
      <c r="T58" s="29">
        <f>январь!Q58+февраль!Q58+март!Q58+апрель!Q58+май!Q58+июнь!Q58+июль!Q58+август!Q58+сентябрь!Q58+октябрь!Q58+ноябрь!Q58+декабрь!Q58</f>
        <v>0</v>
      </c>
      <c r="U58" s="36">
        <f>январь!R58+февраль!R58+март!R58+апрель!R58+май!R58+июнь!R58+июль!R58+август!R58+сентябрь!R58+октябрь!R58+ноябрь!R58+декабрь!R58</f>
        <v>0</v>
      </c>
      <c r="V58" s="36">
        <f>январь!S58+февраль!S58+март!S58+апрель!S58+май!S58+июнь!S58+июль!S58+август!S58+сентябрь!S58+октябрь!S58+ноябрь!S58+декабрь!S58</f>
        <v>0</v>
      </c>
      <c r="W58" s="36">
        <f>январь!T58+февраль!T58+март!T58+апрель!T58+май!T58+июнь!T58+июль!T58+август!T58+сентябрь!T58+октябрь!T58+ноябрь!T58+декабрь!T58</f>
        <v>0</v>
      </c>
      <c r="X58" s="36">
        <f>январь!U58+февраль!U58+март!U58+апрель!U58+май!U58+июнь!U58+июль!U58+август!U58+сентябрь!U58+октябрь!U58+ноябрь!U58+декабрь!U58</f>
        <v>0</v>
      </c>
      <c r="Y58" s="36">
        <f>январь!V58+февраль!V58+март!V58+апрель!V58+май!V58+июнь!V58+июль!V58+август!V58+сентябрь!V58+октябрь!V58+ноябрь!V58+декабрь!V58</f>
        <v>0</v>
      </c>
      <c r="Z58" s="36">
        <f>январь!W58+февраль!W58+март!W58+апрель!W58+май!W58+июнь!W58+июль!W58+август!W58+сентябрь!W58+октябрь!W58+ноябрь!W58+декабрь!W58</f>
        <v>0</v>
      </c>
      <c r="AA58" s="36">
        <f>январь!X58+февраль!X58+март!X58+апрель!X58+май!X58+июнь!X58+июль!X58+август!X58+сентябрь!X58+октябрь!X58+ноябрь!X58+декабрь!X58</f>
        <v>0</v>
      </c>
      <c r="AB58" s="29">
        <f>январь!Y58+февраль!Y58+март!Y58+апрель!Y58+май!Y58+июнь!Y58+июль!Y58+август!Y58+сентябрь!Y58+октябрь!Y58+ноябрь!Y58+декабрь!Y58</f>
        <v>0</v>
      </c>
      <c r="AC58" s="36">
        <f>январь!Z58+февраль!Z58+март!Z58+апрель!Z58+май!Z58+июнь!Z58+июль!Z58+август!Z58+сентябрь!Z58+октябрь!Z58+ноябрь!Z58+декабрь!Z58</f>
        <v>0</v>
      </c>
      <c r="AD58" s="66" t="str">
        <f>CONCATENATE(январь!AA58,$BZ$1,февраль!AA58,$BZ$1,март!AA58,$BZ$1,апрель!AA58,$BZ$1,май!AA58,$BZ$1,июнь!AA58,$BZ$1,июль!AA58,$BZ$1,август!AA58,$BZ$1,сентябрь!AA58,$BZ$1,октябрь!AA58,$BZ$1,ноябрь!AA58,$BZ$1,декабрь!AA58)</f>
        <v xml:space="preserve">           </v>
      </c>
      <c r="AE58" s="36">
        <f>январь!AB58+февраль!AB58+март!AB58+апрель!AB58+май!AB58+июнь!AB58+июль!AB58+август!AB58+сентябрь!AB58+октябрь!AB58+ноябрь!AB58+декабрь!AB58</f>
        <v>0</v>
      </c>
      <c r="AF58" s="36">
        <f>январь!AC58+февраль!AC58+март!AC58+апрель!AC58+май!AC58+июнь!AC58+июль!AC58+август!AC58+сентябрь!AC58+октябрь!AC58+ноябрь!AC58+декабрь!AC58</f>
        <v>0</v>
      </c>
      <c r="AG58" s="36">
        <f>январь!AD58+февраль!AD58+март!AD58+апрель!AD58+май!AD58+июнь!AD58+июль!AD58+август!AD58+сентябрь!AD58+октябрь!AD58+ноябрь!AD58+декабрь!AD58</f>
        <v>0</v>
      </c>
      <c r="AH58" s="36">
        <f>январь!AE58+февраль!AE58+март!AE58+апрель!AE58+май!AE58+июнь!AE58+июль!AE58+август!AE58+сентябрь!AE58+октябрь!AE58+ноябрь!AE58+декабрь!AE58</f>
        <v>0</v>
      </c>
      <c r="AI58" s="36">
        <f>январь!AF58+февраль!AF58+март!AF58+апрель!AF58+май!AF58+июнь!AF58+июль!AF58+август!AF58+сентябрь!AF58+октябрь!AF58+ноябрь!AF58+декабрь!AF58</f>
        <v>0</v>
      </c>
      <c r="AJ58" s="36">
        <f>январь!AG58+февраль!AG58+март!AG58+апрель!AG58+май!AG58+июнь!AG58+июль!AG58+август!AG58+сентябрь!AG58+октябрь!AG58+ноябрь!AG58+декабрь!AG58</f>
        <v>0</v>
      </c>
      <c r="AK58" s="29">
        <f>январь!AH58+февраль!AH58+март!AH58+апрель!AH58+май!AH58+июнь!AH58+июль!AH58+август!AH58+сентябрь!AH58+октябрь!AH58+ноябрь!AH58+декабрь!AH58</f>
        <v>0</v>
      </c>
      <c r="AL58" s="36">
        <f>январь!AI58+февраль!AI58+март!AI58+апрель!AI58+май!AI58+июнь!AI58+июль!AI58+август!AI58+сентябрь!AI58+октябрь!AI58+ноябрь!AI58+декабрь!AI58</f>
        <v>0</v>
      </c>
      <c r="AM58" s="29">
        <f>январь!AJ58+февраль!AJ58+март!AJ58+апрель!AJ58+май!AJ58+июнь!AJ58+июль!AJ58+август!AJ58+сентябрь!AJ58+октябрь!AJ58+ноябрь!AJ58+декабрь!AJ58</f>
        <v>0</v>
      </c>
      <c r="AN58" s="36">
        <f>январь!AK58+февраль!AK58+март!AK58+апрель!AK58+май!AK58+июнь!AK58+июль!AK58+август!AK58+сентябрь!AK58+октябрь!AK58+ноябрь!AK58+декабрь!AK58</f>
        <v>0</v>
      </c>
      <c r="AO58" s="36">
        <f>январь!AL58+февраль!AL58+март!AL58+апрель!AL58+май!AL58+июнь!AL58+июль!AL58+август!AL58+сентябрь!AL58+октябрь!AL58+ноябрь!AL58+декабрь!AL58</f>
        <v>0</v>
      </c>
      <c r="AP58" s="36">
        <f>январь!AM58+февраль!AM58+март!AM58+апрель!AM58+май!AM58+июнь!AM58+июль!AM58+август!AM58+сентябрь!AM58+октябрь!AM58+ноябрь!AM58+декабрь!AM58</f>
        <v>0</v>
      </c>
      <c r="AQ58" s="29">
        <f>январь!AN58+февраль!AN58+март!AN58+апрель!AN58+май!AN58+июнь!AN58+июль!AN58+август!AN58+сентябрь!AN58+октябрь!AN58+ноябрь!AN58+декабрь!AN58</f>
        <v>0</v>
      </c>
      <c r="AR58" s="36">
        <f>январь!AO58+февраль!AO58+март!AO58+апрель!AO58+май!AO58+июнь!AO58+июль!AO58+август!AO58+сентябрь!AO58+октябрь!AO58+ноябрь!AO58+декабрь!AO58</f>
        <v>0</v>
      </c>
      <c r="AS58" s="29">
        <f>январь!AP58+февраль!AP58+март!AP58+апрель!AP58+май!AP58+июнь!AP58+июль!AP58+август!AP58+сентябрь!AP58+октябрь!AP58+ноябрь!AP58+декабрь!AP58</f>
        <v>1</v>
      </c>
      <c r="AT58" s="36">
        <f>январь!AQ58+февраль!AQ58+март!AQ58+апрель!AQ58+май!AQ58+июнь!AQ58+июль!AQ58+август!AQ58+сентябрь!AQ58+октябрь!AQ58+ноябрь!AQ58+декабрь!AQ58</f>
        <v>18</v>
      </c>
      <c r="AU58" s="29">
        <f>январь!AR58+февраль!AR58+март!AR58+апрель!AR58+май!AR58+июнь!AR58+июль!AR58+август!AR58+сентябрь!AR58+октябрь!AR58+ноябрь!AR58+декабрь!AR58</f>
        <v>0</v>
      </c>
      <c r="AV58" s="36">
        <f>январь!AS58+февраль!AS58+март!AS58+апрель!AS58+май!AS58+июнь!AS58+июль!AS58+август!AS58+сентябрь!AS58+октябрь!AS58+ноябрь!AS58+декабрь!AS58</f>
        <v>0</v>
      </c>
      <c r="AW58" s="36">
        <f>январь!AT58+февраль!AT58+март!AT58+апрель!AT58+май!AT58+июнь!AT58+июль!AT58+август!AT58+сентябрь!AT58+октябрь!AT58+ноябрь!AT58+декабрь!AT58</f>
        <v>0</v>
      </c>
      <c r="AX58" s="36">
        <f>январь!AU58+февраль!AU58+март!AU58+апрель!AU58+май!AU58+июнь!AU58+июль!AU58+август!AU58+сентябрь!AU58+октябрь!AU58+ноябрь!AU58+декабрь!AU58</f>
        <v>0</v>
      </c>
      <c r="AY58" s="29">
        <f>январь!AV58+февраль!AV58+март!AV58+апрель!AV58+май!AV58+июнь!AV58+июль!AV58+август!AV58+сентябрь!AV58+октябрь!AV58+ноябрь!AV58+декабрь!AV58</f>
        <v>0</v>
      </c>
      <c r="AZ58" s="36">
        <f>январь!AW58+февраль!AW58+март!AW58+апрель!AW58+май!AW58+июнь!AW58+июль!AW58+август!AW58+сентябрь!AW58+октябрь!AW58+ноябрь!AW58+декабрь!AW58</f>
        <v>0</v>
      </c>
      <c r="BA58" s="36">
        <f>январь!AX58+февраль!AX58+март!AX58+апрель!AX58+май!AX58+июнь!AX58+июль!AX58+август!AX58+сентябрь!AX58+октябрь!AX58+ноябрь!AX58+декабрь!AX58</f>
        <v>0</v>
      </c>
      <c r="BB58" s="36">
        <f>январь!AY58+февраль!AY58+март!AY58+апрель!AY58+май!AY58+июнь!AY58+июль!AY58+август!AY58+сентябрь!AY58+октябрь!AY58+ноябрь!AY58+декабрь!AY58</f>
        <v>0</v>
      </c>
      <c r="BC58" s="29">
        <f>январь!AZ58+февраль!AZ58+март!AZ58+апрель!AZ58+май!AZ58+июнь!AZ58+июль!AZ58+август!AZ58+сентябрь!AZ58+октябрь!AZ58+ноябрь!AZ58+декабрь!AZ58</f>
        <v>0</v>
      </c>
      <c r="BD58" s="36">
        <f>январь!BA58+февраль!BA58+март!BA58+апрель!BA58+май!BA58+июнь!BA58+июль!BA58+август!BA58+сентябрь!BA58+октябрь!BA58+ноябрь!BA58+декабрь!BA58</f>
        <v>0</v>
      </c>
      <c r="BE58" s="36">
        <f>январь!BB58+февраль!BB58+март!BB58+апрель!BB58+май!BB58+июнь!BB58+июль!BB58+август!BB58+сентябрь!BB58+октябрь!BB58+ноябрь!BB58+декабрь!BB58</f>
        <v>0</v>
      </c>
      <c r="BF58" s="36">
        <f>январь!BC58+февраль!BC58+март!BC58+апрель!BC58+май!BC58+июнь!BC58+июль!BC58+август!BC58+сентябрь!BC58+октябрь!BC58+ноябрь!BC58+декабрь!BC58</f>
        <v>0</v>
      </c>
      <c r="BG58" s="36">
        <f>январь!BD58+февраль!BD58+март!BD58+апрель!BD58+май!BD58+июнь!BD58+июль!BD58+август!BD58+сентябрь!BD58+октябрь!BD58+ноябрь!BD58+декабрь!BD58</f>
        <v>0</v>
      </c>
      <c r="BH58" s="36">
        <f>январь!BE58+февраль!BE58+март!BE58+апрель!BE58+май!BE58+июнь!BE58+июль!BE58+август!BE58+сентябрь!BE58+октябрь!BE58+ноябрь!BE58+декабрь!BE58</f>
        <v>0</v>
      </c>
      <c r="BI58" s="36">
        <f>январь!BF58+февраль!BF58+март!BF58+апрель!BF58+май!BF58+июнь!BF58+июль!BF58+август!BF58+сентябрь!BF58+октябрь!BF58+ноябрь!BF58+декабрь!BF58</f>
        <v>0</v>
      </c>
      <c r="BJ58" s="36">
        <f>январь!BG58+февраль!BG58+март!BG58+апрель!BG58+май!BG58+июнь!BG58+июль!BG58+август!BG58+сентябрь!BG58+октябрь!BG58+ноябрь!BG58+декабрь!BG58</f>
        <v>0</v>
      </c>
      <c r="BK58" s="36">
        <f>январь!BH58+февраль!BH58+март!BH58+апрель!BH58+май!BH58+июнь!BH58+июль!BH58+август!BH58+сентябрь!BH58+октябрь!BH58+ноябрь!BH58+декабрь!BH58</f>
        <v>0</v>
      </c>
      <c r="BL58" s="36">
        <f>январь!BI58+февраль!BI58+март!BI58+апрель!BI58+май!BI58+июнь!BI58+июль!BI58+август!BI58+сентябрь!BI58+октябрь!BI58+ноябрь!BI58+декабрь!BI58</f>
        <v>0</v>
      </c>
      <c r="BM58" s="29">
        <f>январь!BJ58+февраль!BJ58+март!BJ58+апрель!BJ58+май!BJ58+июнь!BJ58+июль!BJ58+август!BJ58+сентябрь!BJ58+октябрь!BJ58+ноябрь!BJ58+декабрь!BJ58</f>
        <v>0</v>
      </c>
      <c r="BN58" s="36">
        <f>январь!BK58+февраль!BK58+март!BK58+апрель!BK58+май!BK58+июнь!BK58+июль!BK58+август!BK58+сентябрь!BK58+октябрь!BK58+ноябрь!BK58+декабрь!BK58</f>
        <v>0</v>
      </c>
      <c r="BO58" s="29">
        <f>январь!BL58+февраль!BL58+март!BL58+апрель!BL58+май!BL58+июнь!BL58+июль!BL58+август!BL58+сентябрь!BL58+октябрь!BL58+ноябрь!BL58+декабрь!BL58</f>
        <v>0</v>
      </c>
      <c r="BP58" s="36">
        <f>январь!BM58+февраль!BM58+март!BM58+апрель!BM58+май!BM58+июнь!BM58+июль!BM58+август!BM58+сентябрь!BM58+октябрь!BM58+ноябрь!BM58+декабрь!BM58</f>
        <v>0</v>
      </c>
      <c r="BQ58" s="36">
        <f>январь!BN58+февраль!BN58+март!BN58+апрель!BN58+май!BN58+июнь!BN58+июль!BN58+август!BN58+сентябрь!BN58+октябрь!BN58+ноябрь!BN58+декабрь!BN58</f>
        <v>0</v>
      </c>
      <c r="BR58" s="36">
        <f>январь!BO58+февраль!BO58+март!BO58+апрель!BO58+май!BO58+июнь!BO58+июль!BO58+август!BO58+сентябрь!BO58+октябрь!BO58+ноябрь!BO58+декабрь!BO58</f>
        <v>0</v>
      </c>
      <c r="BS58" s="29">
        <f>январь!BP58+февраль!BP58+март!BP58+апрель!BP58+май!BP58+июнь!BP58+июль!BP58+август!BP58+сентябрь!BP58+октябрь!BP58+ноябрь!BP58+декабрь!BP58</f>
        <v>0</v>
      </c>
      <c r="BT58" s="36">
        <f>январь!BQ58+февраль!BQ58+март!BQ58+апрель!BQ58+май!BQ58+июнь!BQ58+июль!BQ58+август!BQ58+сентябрь!BQ58+октябрь!BQ58+ноябрь!BQ58+декабрь!BQ58</f>
        <v>0</v>
      </c>
      <c r="BU58" s="29">
        <f>январь!BR58+февраль!BR58+март!BR58+апрель!BR58+май!BR58+июнь!BR58+июль!BR58+август!BR58+сентябрь!BR58+октябрь!BR58+ноябрь!BR58+декабрь!BR58</f>
        <v>0</v>
      </c>
      <c r="BV58" s="36">
        <f>январь!BS58+февраль!BS58+март!BS58+апрель!BS58+май!BS58+июнь!BS58+июль!BS58+август!BS58+сентябрь!BS58+октябрь!BS58+ноябрь!BS58+декабрь!BS58</f>
        <v>0</v>
      </c>
      <c r="BW58" s="36">
        <f>январь!BT58+февраль!BT58+март!BT58+апрель!BT58+май!BT58+июнь!BT58+июль!BT58+август!BT58+сентябрь!BT58+октябрь!BT58+ноябрь!BT58+декабрь!BT58</f>
        <v>0</v>
      </c>
      <c r="BX58" s="36">
        <f>январь!BU58+февраль!BU58+март!BU58+апрель!BU58+май!BU58+июнь!BU58+июль!BU58+август!BU58+сентябрь!BU58+октябрь!BU58+ноябрь!BU58+декабрь!BU58</f>
        <v>0</v>
      </c>
      <c r="BY58" s="36">
        <f>январь!BV58+февраль!BV58+март!BV58+апрель!BV58+май!BV58+июнь!BV58+июль!BV58+август!BV58+сентябрь!BV58+октябрь!BV58+ноябрь!BV58+декабрь!BV58</f>
        <v>2.39</v>
      </c>
      <c r="BZ58" s="77">
        <v>0</v>
      </c>
    </row>
    <row r="59" spans="1:78" x14ac:dyDescent="0.25">
      <c r="A59" s="16">
        <v>57</v>
      </c>
      <c r="B59" s="16">
        <v>1</v>
      </c>
      <c r="C59" s="37" t="s">
        <v>523</v>
      </c>
      <c r="D59" s="51">
        <v>48.84227760386473</v>
      </c>
      <c r="E59" s="25">
        <v>52.396541999999997</v>
      </c>
      <c r="F59" s="26">
        <f t="shared" si="0"/>
        <v>98.70181960386472</v>
      </c>
      <c r="G59" s="26">
        <f t="shared" si="1"/>
        <v>46.305277603864731</v>
      </c>
      <c r="H59" s="26">
        <f t="shared" si="2"/>
        <v>2.5369999999999999</v>
      </c>
      <c r="I59" s="36">
        <f>январь!F59+февраль!F59+март!F59+апрель!F59+май!F59+июнь!F59+июль!F59+август!F59+сентябрь!F59+октябрь!F59+ноябрь!F59+декабрь!F59</f>
        <v>0</v>
      </c>
      <c r="J59" s="36">
        <f>январь!G59+февраль!G59+март!G59+апрель!G59+май!G59+июнь!G59+июль!G59+август!G59+сентябрь!G59+октябрь!G59+ноябрь!G59+декабрь!G59</f>
        <v>0</v>
      </c>
      <c r="K59" s="36">
        <f>январь!H59+февраль!H59+март!H59+апрель!H59+май!H59+июнь!H59+июль!H59+август!H59+сентябрь!H59+октябрь!H59+ноябрь!H59+декабрь!H59</f>
        <v>0</v>
      </c>
      <c r="L59" s="27">
        <f>январь!I59+февраль!I59+март!I59+апрель!I59+май!I59+июнь!I59+июль!I59+август!I59+сентябрь!I59+октябрь!I59+ноябрь!I59+декабрь!I59</f>
        <v>0</v>
      </c>
      <c r="M59" s="36">
        <f>январь!J59+февраль!J59+март!J59+апрель!J59+май!J59+июнь!J59+июль!J59+август!J59+сентябрь!J59+октябрь!J59+ноябрь!J59+декабрь!J59</f>
        <v>0</v>
      </c>
      <c r="N59" s="36">
        <f>январь!K59+февраль!K59+март!K59+апрель!K59+май!K59+июнь!K59+июль!K59+август!K59+сентябрь!K59+октябрь!K59+ноябрь!K59+декабрь!K59</f>
        <v>0</v>
      </c>
      <c r="O59" s="36">
        <f>январь!L59+февраль!L59+март!L59+апрель!L59+май!L59+июнь!L59+июль!L59+август!L59+сентябрь!L59+октябрь!L59+ноябрь!L59+декабрь!L59</f>
        <v>0</v>
      </c>
      <c r="P59" s="36">
        <f>январь!M59+февраль!M59+март!M59+апрель!M59+май!M59+июнь!M59+июль!M59+август!M59+сентябрь!M59+октябрь!M59+ноябрь!M59+декабрь!M59</f>
        <v>0</v>
      </c>
      <c r="Q59" s="36">
        <f>январь!N59+февраль!N59+март!N59+апрель!N59+май!N59+июнь!N59+июль!N59+август!N59+сентябрь!N59+октябрь!N59+ноябрь!N59+декабрь!N59</f>
        <v>0</v>
      </c>
      <c r="R59" s="29">
        <f>январь!O59+февраль!O59+март!O59+апрель!O59+май!O59+июнь!O59+июль!O59+август!O59+сентябрь!O59+октябрь!O59+ноябрь!O59+декабрь!O59</f>
        <v>0</v>
      </c>
      <c r="S59" s="36">
        <f>январь!P59+февраль!P59+март!P59+апрель!P59+май!P59+июнь!P59+июль!P59+август!P59+сентябрь!P59+октябрь!P59+ноябрь!P59+декабрь!P59</f>
        <v>0</v>
      </c>
      <c r="T59" s="29">
        <f>январь!Q59+февраль!Q59+март!Q59+апрель!Q59+май!Q59+июнь!Q59+июль!Q59+август!Q59+сентябрь!Q59+октябрь!Q59+ноябрь!Q59+декабрь!Q59</f>
        <v>0</v>
      </c>
      <c r="U59" s="36">
        <f>январь!R59+февраль!R59+март!R59+апрель!R59+май!R59+июнь!R59+июль!R59+август!R59+сентябрь!R59+октябрь!R59+ноябрь!R59+декабрь!R59</f>
        <v>0</v>
      </c>
      <c r="V59" s="36">
        <f>январь!S59+февраль!S59+март!S59+апрель!S59+май!S59+июнь!S59+июль!S59+август!S59+сентябрь!S59+октябрь!S59+ноябрь!S59+декабрь!S59</f>
        <v>0</v>
      </c>
      <c r="W59" s="36">
        <f>январь!T59+февраль!T59+март!T59+апрель!T59+май!T59+июнь!T59+июль!T59+август!T59+сентябрь!T59+октябрь!T59+ноябрь!T59+декабрь!T59</f>
        <v>0</v>
      </c>
      <c r="X59" s="36">
        <f>январь!U59+февраль!U59+март!U59+апрель!U59+май!U59+июнь!U59+июль!U59+август!U59+сентябрь!U59+октябрь!U59+ноябрь!U59+декабрь!U59</f>
        <v>0</v>
      </c>
      <c r="Y59" s="36">
        <f>январь!V59+февраль!V59+март!V59+апрель!V59+май!V59+июнь!V59+июль!V59+август!V59+сентябрь!V59+октябрь!V59+ноябрь!V59+декабрь!V59</f>
        <v>0</v>
      </c>
      <c r="Z59" s="36">
        <f>январь!W59+февраль!W59+март!W59+апрель!W59+май!W59+июнь!W59+июль!W59+август!W59+сентябрь!W59+октябрь!W59+ноябрь!W59+декабрь!W59</f>
        <v>0</v>
      </c>
      <c r="AA59" s="36">
        <f>январь!X59+февраль!X59+март!X59+апрель!X59+май!X59+июнь!X59+июль!X59+август!X59+сентябрь!X59+октябрь!X59+ноябрь!X59+декабрь!X59</f>
        <v>0</v>
      </c>
      <c r="AB59" s="29">
        <f>январь!Y59+февраль!Y59+март!Y59+апрель!Y59+май!Y59+июнь!Y59+июль!Y59+август!Y59+сентябрь!Y59+октябрь!Y59+ноябрь!Y59+декабрь!Y59</f>
        <v>0</v>
      </c>
      <c r="AC59" s="36">
        <f>январь!Z59+февраль!Z59+март!Z59+апрель!Z59+май!Z59+июнь!Z59+июль!Z59+август!Z59+сентябрь!Z59+октябрь!Z59+ноябрь!Z59+декабрь!Z59</f>
        <v>0</v>
      </c>
      <c r="AD59" s="66" t="str">
        <f>CONCATENATE(январь!AA59,$BZ$1,февраль!AA59,$BZ$1,март!AA59,$BZ$1,апрель!AA59,$BZ$1,май!AA59,$BZ$1,июнь!AA59,$BZ$1,июль!AA59,$BZ$1,август!AA59,$BZ$1,сентябрь!AA59,$BZ$1,октябрь!AA59,$BZ$1,ноябрь!AA59,$BZ$1,декабрь!AA59)</f>
        <v xml:space="preserve">           </v>
      </c>
      <c r="AE59" s="36">
        <f>январь!AB59+февраль!AB59+март!AB59+апрель!AB59+май!AB59+июнь!AB59+июль!AB59+август!AB59+сентябрь!AB59+октябрь!AB59+ноябрь!AB59+декабрь!AB59</f>
        <v>0</v>
      </c>
      <c r="AF59" s="36">
        <f>январь!AC59+февраль!AC59+март!AC59+апрель!AC59+май!AC59+июнь!AC59+июль!AC59+август!AC59+сентябрь!AC59+октябрь!AC59+ноябрь!AC59+декабрь!AC59</f>
        <v>0</v>
      </c>
      <c r="AG59" s="36">
        <f>январь!AD59+февраль!AD59+март!AD59+апрель!AD59+май!AD59+июнь!AD59+июль!AD59+август!AD59+сентябрь!AD59+октябрь!AD59+ноябрь!AD59+декабрь!AD59</f>
        <v>0</v>
      </c>
      <c r="AH59" s="36">
        <f>январь!AE59+февраль!AE59+март!AE59+апрель!AE59+май!AE59+июнь!AE59+июль!AE59+август!AE59+сентябрь!AE59+октябрь!AE59+ноябрь!AE59+декабрь!AE59</f>
        <v>0</v>
      </c>
      <c r="AI59" s="36">
        <f>январь!AF59+февраль!AF59+март!AF59+апрель!AF59+май!AF59+июнь!AF59+июль!AF59+август!AF59+сентябрь!AF59+октябрь!AF59+ноябрь!AF59+декабрь!AF59</f>
        <v>0</v>
      </c>
      <c r="AJ59" s="36">
        <f>январь!AG59+февраль!AG59+март!AG59+апрель!AG59+май!AG59+июнь!AG59+июль!AG59+август!AG59+сентябрь!AG59+октябрь!AG59+ноябрь!AG59+декабрь!AG59</f>
        <v>0</v>
      </c>
      <c r="AK59" s="29">
        <f>январь!AH59+февраль!AH59+март!AH59+апрель!AH59+май!AH59+июнь!AH59+июль!AH59+август!AH59+сентябрь!AH59+октябрь!AH59+ноябрь!AH59+декабрь!AH59</f>
        <v>0</v>
      </c>
      <c r="AL59" s="36">
        <f>январь!AI59+февраль!AI59+март!AI59+апрель!AI59+май!AI59+июнь!AI59+июль!AI59+август!AI59+сентябрь!AI59+октябрь!AI59+ноябрь!AI59+декабрь!AI59</f>
        <v>0</v>
      </c>
      <c r="AM59" s="29">
        <f>январь!AJ59+февраль!AJ59+март!AJ59+апрель!AJ59+май!AJ59+июнь!AJ59+июль!AJ59+август!AJ59+сентябрь!AJ59+октябрь!AJ59+ноябрь!AJ59+декабрь!AJ59</f>
        <v>0</v>
      </c>
      <c r="AN59" s="36">
        <f>январь!AK59+февраль!AK59+март!AK59+апрель!AK59+май!AK59+июнь!AK59+июль!AK59+август!AK59+сентябрь!AK59+октябрь!AK59+ноябрь!AK59+декабрь!AK59</f>
        <v>0</v>
      </c>
      <c r="AO59" s="36">
        <f>январь!AL59+февраль!AL59+март!AL59+апрель!AL59+май!AL59+июнь!AL59+июль!AL59+август!AL59+сентябрь!AL59+октябрь!AL59+ноябрь!AL59+декабрь!AL59</f>
        <v>0</v>
      </c>
      <c r="AP59" s="36">
        <f>январь!AM59+февраль!AM59+март!AM59+апрель!AM59+май!AM59+июнь!AM59+июль!AM59+август!AM59+сентябрь!AM59+октябрь!AM59+ноябрь!AM59+декабрь!AM59</f>
        <v>0</v>
      </c>
      <c r="AQ59" s="29">
        <f>январь!AN59+февраль!AN59+март!AN59+апрель!AN59+май!AN59+июнь!AN59+июль!AN59+август!AN59+сентябрь!AN59+октябрь!AN59+ноябрь!AN59+декабрь!AN59</f>
        <v>0</v>
      </c>
      <c r="AR59" s="36">
        <f>январь!AO59+февраль!AO59+март!AO59+апрель!AO59+май!AO59+июнь!AO59+июль!AO59+август!AO59+сентябрь!AO59+октябрь!AO59+ноябрь!AO59+декабрь!AO59</f>
        <v>0</v>
      </c>
      <c r="AS59" s="29">
        <f>январь!AP59+февраль!AP59+март!AP59+апрель!AP59+май!AP59+июнь!AP59+июль!AP59+август!AP59+сентябрь!AP59+октябрь!AP59+ноябрь!AP59+декабрь!AP59</f>
        <v>0</v>
      </c>
      <c r="AT59" s="36">
        <f>январь!AQ59+февраль!AQ59+март!AQ59+апрель!AQ59+май!AQ59+июнь!AQ59+июль!AQ59+август!AQ59+сентябрь!AQ59+октябрь!AQ59+ноябрь!AQ59+декабрь!AQ59</f>
        <v>0</v>
      </c>
      <c r="AU59" s="29">
        <f>январь!AR59+февраль!AR59+март!AR59+апрель!AR59+май!AR59+июнь!AR59+июль!AR59+август!AR59+сентябрь!AR59+октябрь!AR59+ноябрь!AR59+декабрь!AR59</f>
        <v>0</v>
      </c>
      <c r="AV59" s="36">
        <f>январь!AS59+февраль!AS59+март!AS59+апрель!AS59+май!AS59+июнь!AS59+июль!AS59+август!AS59+сентябрь!AS59+октябрь!AS59+ноябрь!AS59+декабрь!AS59</f>
        <v>0</v>
      </c>
      <c r="AW59" s="36">
        <f>январь!AT59+февраль!AT59+март!AT59+апрель!AT59+май!AT59+июнь!AT59+июль!AT59+август!AT59+сентябрь!AT59+октябрь!AT59+ноябрь!AT59+декабрь!AT59</f>
        <v>0</v>
      </c>
      <c r="AX59" s="36">
        <f>январь!AU59+февраль!AU59+март!AU59+апрель!AU59+май!AU59+июнь!AU59+июль!AU59+август!AU59+сентябрь!AU59+октябрь!AU59+ноябрь!AU59+декабрь!AU59</f>
        <v>0</v>
      </c>
      <c r="AY59" s="29">
        <f>январь!AV59+февраль!AV59+март!AV59+апрель!AV59+май!AV59+июнь!AV59+июль!AV59+август!AV59+сентябрь!AV59+октябрь!AV59+ноябрь!AV59+декабрь!AV59</f>
        <v>0</v>
      </c>
      <c r="AZ59" s="36">
        <f>январь!AW59+февраль!AW59+март!AW59+апрель!AW59+май!AW59+июнь!AW59+июль!AW59+август!AW59+сентябрь!AW59+октябрь!AW59+ноябрь!AW59+декабрь!AW59</f>
        <v>0</v>
      </c>
      <c r="BA59" s="36">
        <f>январь!AX59+февраль!AX59+март!AX59+апрель!AX59+май!AX59+июнь!AX59+июль!AX59+август!AX59+сентябрь!AX59+октябрь!AX59+ноябрь!AX59+декабрь!AX59</f>
        <v>0</v>
      </c>
      <c r="BB59" s="36">
        <f>январь!AY59+февраль!AY59+март!AY59+апрель!AY59+май!AY59+июнь!AY59+июль!AY59+август!AY59+сентябрь!AY59+октябрь!AY59+ноябрь!AY59+декабрь!AY59</f>
        <v>0</v>
      </c>
      <c r="BC59" s="29">
        <f>январь!AZ59+февраль!AZ59+март!AZ59+апрель!AZ59+май!AZ59+июнь!AZ59+июль!AZ59+август!AZ59+сентябрь!AZ59+октябрь!AZ59+ноябрь!AZ59+декабрь!AZ59</f>
        <v>0</v>
      </c>
      <c r="BD59" s="36">
        <f>январь!BA59+февраль!BA59+март!BA59+апрель!BA59+май!BA59+июнь!BA59+июль!BA59+август!BA59+сентябрь!BA59+октябрь!BA59+ноябрь!BA59+декабрь!BA59</f>
        <v>0</v>
      </c>
      <c r="BE59" s="36">
        <f>январь!BB59+февраль!BB59+март!BB59+апрель!BB59+май!BB59+июнь!BB59+июль!BB59+август!BB59+сентябрь!BB59+октябрь!BB59+ноябрь!BB59+декабрь!BB59</f>
        <v>0</v>
      </c>
      <c r="BF59" s="36">
        <f>январь!BC59+февраль!BC59+март!BC59+апрель!BC59+май!BC59+июнь!BC59+июль!BC59+август!BC59+сентябрь!BC59+октябрь!BC59+ноябрь!BC59+декабрь!BC59</f>
        <v>0</v>
      </c>
      <c r="BG59" s="36">
        <f>январь!BD59+февраль!BD59+март!BD59+апрель!BD59+май!BD59+июнь!BD59+июль!BD59+август!BD59+сентябрь!BD59+октябрь!BD59+ноябрь!BD59+декабрь!BD59</f>
        <v>0</v>
      </c>
      <c r="BH59" s="36">
        <f>январь!BE59+февраль!BE59+март!BE59+апрель!BE59+май!BE59+июнь!BE59+июль!BE59+август!BE59+сентябрь!BE59+октябрь!BE59+ноябрь!BE59+декабрь!BE59</f>
        <v>0</v>
      </c>
      <c r="BI59" s="36">
        <f>январь!BF59+февраль!BF59+март!BF59+апрель!BF59+май!BF59+июнь!BF59+июль!BF59+август!BF59+сентябрь!BF59+октябрь!BF59+ноябрь!BF59+декабрь!BF59</f>
        <v>0</v>
      </c>
      <c r="BJ59" s="36">
        <f>январь!BG59+февраль!BG59+март!BG59+апрель!BG59+май!BG59+июнь!BG59+июль!BG59+август!BG59+сентябрь!BG59+октябрь!BG59+ноябрь!BG59+декабрь!BG59</f>
        <v>0</v>
      </c>
      <c r="BK59" s="36">
        <f>январь!BH59+февраль!BH59+март!BH59+апрель!BH59+май!BH59+июнь!BH59+июль!BH59+август!BH59+сентябрь!BH59+октябрь!BH59+ноябрь!BH59+декабрь!BH59</f>
        <v>0</v>
      </c>
      <c r="BL59" s="36">
        <f>январь!BI59+февраль!BI59+март!BI59+апрель!BI59+май!BI59+июнь!BI59+июль!BI59+август!BI59+сентябрь!BI59+октябрь!BI59+ноябрь!BI59+декабрь!BI59</f>
        <v>0</v>
      </c>
      <c r="BM59" s="29">
        <f>январь!BJ59+февраль!BJ59+март!BJ59+апрель!BJ59+май!BJ59+июнь!BJ59+июль!BJ59+август!BJ59+сентябрь!BJ59+октябрь!BJ59+ноябрь!BJ59+декабрь!BJ59</f>
        <v>0</v>
      </c>
      <c r="BN59" s="36">
        <f>январь!BK59+февраль!BK59+март!BK59+апрель!BK59+май!BK59+июнь!BK59+июль!BK59+август!BK59+сентябрь!BK59+октябрь!BK59+ноябрь!BK59+декабрь!BK59</f>
        <v>0</v>
      </c>
      <c r="BO59" s="29">
        <f>январь!BL59+февраль!BL59+март!BL59+апрель!BL59+май!BL59+июнь!BL59+июль!BL59+август!BL59+сентябрь!BL59+октябрь!BL59+ноябрь!BL59+декабрь!BL59</f>
        <v>0</v>
      </c>
      <c r="BP59" s="36">
        <f>январь!BM59+февраль!BM59+март!BM59+апрель!BM59+май!BM59+июнь!BM59+июль!BM59+август!BM59+сентябрь!BM59+октябрь!BM59+ноябрь!BM59+декабрь!BM59</f>
        <v>0</v>
      </c>
      <c r="BQ59" s="36">
        <f>январь!BN59+февраль!BN59+март!BN59+апрель!BN59+май!BN59+июнь!BN59+июль!BN59+август!BN59+сентябрь!BN59+октябрь!BN59+ноябрь!BN59+декабрь!BN59</f>
        <v>0</v>
      </c>
      <c r="BR59" s="36">
        <f>январь!BO59+февраль!BO59+март!BO59+апрель!BO59+май!BO59+июнь!BO59+июль!BO59+август!BO59+сентябрь!BO59+октябрь!BO59+ноябрь!BO59+декабрь!BO59</f>
        <v>0</v>
      </c>
      <c r="BS59" s="29">
        <f>январь!BP59+февраль!BP59+март!BP59+апрель!BP59+май!BP59+июнь!BP59+июль!BP59+август!BP59+сентябрь!BP59+октябрь!BP59+ноябрь!BP59+декабрь!BP59</f>
        <v>0</v>
      </c>
      <c r="BT59" s="36">
        <f>январь!BQ59+февраль!BQ59+март!BQ59+апрель!BQ59+май!BQ59+июнь!BQ59+июль!BQ59+август!BQ59+сентябрь!BQ59+октябрь!BQ59+ноябрь!BQ59+декабрь!BQ59</f>
        <v>0</v>
      </c>
      <c r="BU59" s="29">
        <f>январь!BR59+февраль!BR59+март!BR59+апрель!BR59+май!BR59+июнь!BR59+июль!BR59+август!BR59+сентябрь!BR59+октябрь!BR59+ноябрь!BR59+декабрь!BR59</f>
        <v>0</v>
      </c>
      <c r="BV59" s="36">
        <f>январь!BS59+февраль!BS59+март!BS59+апрель!BS59+май!BS59+июнь!BS59+июль!BS59+август!BS59+сентябрь!BS59+октябрь!BS59+ноябрь!BS59+декабрь!BS59</f>
        <v>0</v>
      </c>
      <c r="BW59" s="36">
        <f>январь!BT59+февраль!BT59+март!BT59+апрель!BT59+май!BT59+июнь!BT59+июль!BT59+август!BT59+сентябрь!BT59+октябрь!BT59+ноябрь!BT59+декабрь!BT59</f>
        <v>0</v>
      </c>
      <c r="BX59" s="36">
        <f>январь!BU59+февраль!BU59+март!BU59+апрель!BU59+май!BU59+июнь!BU59+июль!BU59+август!BU59+сентябрь!BU59+октябрь!BU59+ноябрь!BU59+декабрь!BU59</f>
        <v>0</v>
      </c>
      <c r="BY59" s="36">
        <f>январь!BV59+февраль!BV59+март!BV59+апрель!BV59+май!BV59+июнь!BV59+июль!BV59+август!BV59+сентябрь!BV59+октябрь!BV59+ноябрь!BV59+декабрь!BV59</f>
        <v>2.5369999999999999</v>
      </c>
      <c r="BZ59" s="77">
        <v>0</v>
      </c>
    </row>
    <row r="60" spans="1:78" x14ac:dyDescent="0.25">
      <c r="A60" s="16">
        <v>58</v>
      </c>
      <c r="B60" s="16">
        <v>1</v>
      </c>
      <c r="C60" s="37" t="s">
        <v>524</v>
      </c>
      <c r="D60" s="51">
        <v>298.5938090434783</v>
      </c>
      <c r="E60" s="25">
        <v>158.68580800000001</v>
      </c>
      <c r="F60" s="26">
        <f t="shared" si="0"/>
        <v>191.30461704347829</v>
      </c>
      <c r="G60" s="26">
        <f t="shared" si="1"/>
        <v>32.618809043478279</v>
      </c>
      <c r="H60" s="26">
        <f t="shared" si="2"/>
        <v>265.97500000000002</v>
      </c>
      <c r="I60" s="36">
        <f>январь!F60+февраль!F60+март!F60+апрель!F60+май!F60+июнь!F60+июль!F60+август!F60+сентябрь!F60+октябрь!F60+ноябрь!F60+декабрь!F60</f>
        <v>0</v>
      </c>
      <c r="J60" s="36">
        <f>январь!G60+февраль!G60+март!G60+апрель!G60+май!G60+июнь!G60+июль!G60+август!G60+сентябрь!G60+октябрь!G60+ноябрь!G60+декабрь!G60</f>
        <v>0</v>
      </c>
      <c r="K60" s="36">
        <f>январь!H60+февраль!H60+март!H60+апрель!H60+май!H60+июнь!H60+июль!H60+август!H60+сентябрь!H60+октябрь!H60+ноябрь!H60+декабрь!H60</f>
        <v>0</v>
      </c>
      <c r="L60" s="27">
        <f>январь!I60+февраль!I60+март!I60+апрель!I60+май!I60+июнь!I60+июль!I60+август!I60+сентябрь!I60+октябрь!I60+ноябрь!I60+декабрь!I60</f>
        <v>0</v>
      </c>
      <c r="M60" s="36">
        <f>январь!J60+февраль!J60+март!J60+апрель!J60+май!J60+июнь!J60+июль!J60+август!J60+сентябрь!J60+октябрь!J60+ноябрь!J60+декабрь!J60</f>
        <v>0</v>
      </c>
      <c r="N60" s="36">
        <f>январь!K60+февраль!K60+март!K60+апрель!K60+май!K60+июнь!K60+июль!K60+август!K60+сентябрь!K60+октябрь!K60+ноябрь!K60+декабрь!K60</f>
        <v>0.28499999999999998</v>
      </c>
      <c r="O60" s="36">
        <f>январь!L60+февраль!L60+март!L60+апрель!L60+май!L60+июнь!L60+июль!L60+август!L60+сентябрь!L60+октябрь!L60+ноябрь!L60+декабрь!L60</f>
        <v>65.519000000000005</v>
      </c>
      <c r="P60" s="36">
        <f>январь!M60+февраль!M60+март!M60+апрель!M60+май!M60+июнь!M60+июль!M60+август!M60+сентябрь!M60+октябрь!M60+ноябрь!M60+декабрь!M60</f>
        <v>0.36</v>
      </c>
      <c r="Q60" s="36">
        <f>январь!N60+февраль!N60+март!N60+апрель!N60+май!N60+июнь!N60+июль!N60+август!N60+сентябрь!N60+октябрь!N60+ноябрь!N60+декабрь!N60</f>
        <v>124.139</v>
      </c>
      <c r="R60" s="29">
        <f>январь!O60+февраль!O60+март!O60+апрель!O60+май!O60+июнь!O60+июль!O60+август!O60+сентябрь!O60+октябрь!O60+ноябрь!O60+декабрь!O60</f>
        <v>0</v>
      </c>
      <c r="S60" s="36">
        <f>январь!P60+февраль!P60+март!P60+апрель!P60+май!P60+июнь!P60+июль!P60+август!P60+сентябрь!P60+октябрь!P60+ноябрь!P60+декабрь!P60</f>
        <v>0</v>
      </c>
      <c r="T60" s="29">
        <f>январь!Q60+февраль!Q60+март!Q60+апрель!Q60+май!Q60+июнь!Q60+июль!Q60+август!Q60+сентябрь!Q60+октябрь!Q60+ноябрь!Q60+декабрь!Q60</f>
        <v>0</v>
      </c>
      <c r="U60" s="36">
        <f>январь!R60+февраль!R60+март!R60+апрель!R60+май!R60+июнь!R60+июль!R60+август!R60+сентябрь!R60+октябрь!R60+ноябрь!R60+декабрь!R60</f>
        <v>0</v>
      </c>
      <c r="V60" s="36">
        <f>январь!S60+февраль!S60+март!S60+апрель!S60+май!S60+июнь!S60+июль!S60+август!S60+сентябрь!S60+октябрь!S60+ноябрь!S60+декабрь!S60</f>
        <v>2E-3</v>
      </c>
      <c r="W60" s="36">
        <f>январь!T60+февраль!T60+март!T60+апрель!T60+май!T60+июнь!T60+июль!T60+август!T60+сентябрь!T60+октябрь!T60+ноябрь!T60+декабрь!T60</f>
        <v>6.83</v>
      </c>
      <c r="X60" s="36">
        <f>январь!U60+февраль!U60+март!U60+апрель!U60+май!U60+июнь!U60+июль!U60+август!U60+сентябрь!U60+октябрь!U60+ноябрь!U60+декабрь!U60</f>
        <v>0</v>
      </c>
      <c r="Y60" s="36">
        <f>январь!V60+февраль!V60+март!V60+апрель!V60+май!V60+июнь!V60+июль!V60+август!V60+сентябрь!V60+октябрь!V60+ноябрь!V60+декабрь!V60</f>
        <v>0</v>
      </c>
      <c r="Z60" s="36">
        <f>январь!W60+февраль!W60+март!W60+апрель!W60+май!W60+июнь!W60+июль!W60+август!W60+сентябрь!W60+октябрь!W60+ноябрь!W60+декабрь!W60</f>
        <v>0</v>
      </c>
      <c r="AA60" s="36">
        <f>январь!X60+февраль!X60+март!X60+апрель!X60+май!X60+июнь!X60+июль!X60+август!X60+сентябрь!X60+октябрь!X60+ноябрь!X60+декабрь!X60</f>
        <v>0</v>
      </c>
      <c r="AB60" s="29">
        <f>январь!Y60+февраль!Y60+март!Y60+апрель!Y60+май!Y60+июнь!Y60+июль!Y60+август!Y60+сентябрь!Y60+октябрь!Y60+ноябрь!Y60+декабрь!Y60</f>
        <v>0</v>
      </c>
      <c r="AC60" s="36">
        <f>январь!Z60+февраль!Z60+март!Z60+апрель!Z60+май!Z60+июнь!Z60+июль!Z60+август!Z60+сентябрь!Z60+октябрь!Z60+ноябрь!Z60+декабрь!Z60</f>
        <v>0</v>
      </c>
      <c r="AD60" s="66" t="str">
        <f>CONCATENATE(январь!AA60,$BZ$1,февраль!AA60,$BZ$1,март!AA60,$BZ$1,апрель!AA60,$BZ$1,май!AA60,$BZ$1,июнь!AA60,$BZ$1,июль!AA60,$BZ$1,август!AA60,$BZ$1,сентябрь!AA60,$BZ$1,октябрь!AA60,$BZ$1,ноябрь!AA60,$BZ$1,декабрь!AA60)</f>
        <v xml:space="preserve">           </v>
      </c>
      <c r="AE60" s="36">
        <f>январь!AB60+февраль!AB60+март!AB60+апрель!AB60+май!AB60+июнь!AB60+июль!AB60+август!AB60+сентябрь!AB60+октябрь!AB60+ноябрь!AB60+декабрь!AB60</f>
        <v>0</v>
      </c>
      <c r="AF60" s="36">
        <f>январь!AC60+февраль!AC60+март!AC60+апрель!AC60+май!AC60+июнь!AC60+июль!AC60+август!AC60+сентябрь!AC60+октябрь!AC60+ноябрь!AC60+декабрь!AC60</f>
        <v>0</v>
      </c>
      <c r="AG60" s="36">
        <f>январь!AD60+февраль!AD60+март!AD60+апрель!AD60+май!AD60+июнь!AD60+июль!AD60+август!AD60+сентябрь!AD60+октябрь!AD60+ноябрь!AD60+декабрь!AD60</f>
        <v>0</v>
      </c>
      <c r="AH60" s="36">
        <f>январь!AE60+февраль!AE60+март!AE60+апрель!AE60+май!AE60+июнь!AE60+июль!AE60+август!AE60+сентябрь!AE60+октябрь!AE60+ноябрь!AE60+декабрь!AE60</f>
        <v>0</v>
      </c>
      <c r="AI60" s="36">
        <f>январь!AF60+февраль!AF60+март!AF60+апрель!AF60+май!AF60+июнь!AF60+июль!AF60+август!AF60+сентябрь!AF60+октябрь!AF60+ноябрь!AF60+декабрь!AF60</f>
        <v>0</v>
      </c>
      <c r="AJ60" s="36">
        <f>январь!AG60+февраль!AG60+март!AG60+апрель!AG60+май!AG60+июнь!AG60+июль!AG60+август!AG60+сентябрь!AG60+октябрь!AG60+ноябрь!AG60+декабрь!AG60</f>
        <v>0</v>
      </c>
      <c r="AK60" s="29">
        <f>январь!AH60+февраль!AH60+март!AH60+апрель!AH60+май!AH60+июнь!AH60+июль!AH60+август!AH60+сентябрь!AH60+октябрь!AH60+ноябрь!AH60+декабрь!AH60</f>
        <v>4</v>
      </c>
      <c r="AL60" s="36">
        <f>январь!AI60+февраль!AI60+март!AI60+апрель!AI60+май!AI60+июнь!AI60+июль!AI60+август!AI60+сентябрь!AI60+октябрь!AI60+ноябрь!AI60+декабрь!AI60</f>
        <v>1.9710000000000001</v>
      </c>
      <c r="AM60" s="29">
        <f>январь!AJ60+февраль!AJ60+март!AJ60+апрель!AJ60+май!AJ60+июнь!AJ60+июль!AJ60+август!AJ60+сентябрь!AJ60+октябрь!AJ60+ноябрь!AJ60+декабрь!AJ60</f>
        <v>0</v>
      </c>
      <c r="AN60" s="36">
        <f>январь!AK60+февраль!AK60+март!AK60+апрель!AK60+май!AK60+июнь!AK60+июль!AK60+август!AK60+сентябрь!AK60+октябрь!AK60+ноябрь!AK60+декабрь!AK60</f>
        <v>0</v>
      </c>
      <c r="AO60" s="36">
        <f>январь!AL60+февраль!AL60+март!AL60+апрель!AL60+май!AL60+июнь!AL60+июль!AL60+август!AL60+сентябрь!AL60+октябрь!AL60+ноябрь!AL60+декабрь!AL60</f>
        <v>4.0000000000000001E-3</v>
      </c>
      <c r="AP60" s="36">
        <f>январь!AM60+февраль!AM60+март!AM60+апрель!AM60+май!AM60+июнь!AM60+июль!AM60+август!AM60+сентябрь!AM60+октябрь!AM60+ноябрь!AM60+декабрь!AM60</f>
        <v>3.694</v>
      </c>
      <c r="AQ60" s="29">
        <f>январь!AN60+февраль!AN60+март!AN60+апрель!AN60+май!AN60+июнь!AN60+июль!AN60+август!AN60+сентябрь!AN60+октябрь!AN60+ноябрь!AN60+декабрь!AN60</f>
        <v>0</v>
      </c>
      <c r="AR60" s="36">
        <f>январь!AO60+февраль!AO60+март!AO60+апрель!AO60+май!AO60+июнь!AO60+июль!AO60+август!AO60+сентябрь!AO60+октябрь!AO60+ноябрь!AO60+декабрь!AO60</f>
        <v>0</v>
      </c>
      <c r="AS60" s="29">
        <f>январь!AP60+февраль!AP60+март!AP60+апрель!AP60+май!AP60+июнь!AP60+июль!AP60+август!AP60+сентябрь!AP60+октябрь!AP60+ноябрь!AP60+декабрь!AP60</f>
        <v>0</v>
      </c>
      <c r="AT60" s="36">
        <f>январь!AQ60+февраль!AQ60+март!AQ60+апрель!AQ60+май!AQ60+июнь!AQ60+июль!AQ60+август!AQ60+сентябрь!AQ60+октябрь!AQ60+ноябрь!AQ60+декабрь!AQ60</f>
        <v>0</v>
      </c>
      <c r="AU60" s="29">
        <f>январь!AR60+февраль!AR60+март!AR60+апрель!AR60+май!AR60+июнь!AR60+июль!AR60+август!AR60+сентябрь!AR60+октябрь!AR60+ноябрь!AR60+декабрь!AR60</f>
        <v>0</v>
      </c>
      <c r="AV60" s="36">
        <f>январь!AS60+февраль!AS60+март!AS60+апрель!AS60+май!AS60+июнь!AS60+июль!AS60+август!AS60+сентябрь!AS60+октябрь!AS60+ноябрь!AS60+декабрь!AS60</f>
        <v>0</v>
      </c>
      <c r="AW60" s="36">
        <f>январь!AT60+февраль!AT60+март!AT60+апрель!AT60+май!AT60+июнь!AT60+июль!AT60+август!AT60+сентябрь!AT60+октябрь!AT60+ноябрь!AT60+декабрь!AT60</f>
        <v>0</v>
      </c>
      <c r="AX60" s="36">
        <f>январь!AU60+февраль!AU60+март!AU60+апрель!AU60+май!AU60+июнь!AU60+июль!AU60+август!AU60+сентябрь!AU60+октябрь!AU60+ноябрь!AU60+декабрь!AU60</f>
        <v>0</v>
      </c>
      <c r="AY60" s="29">
        <f>январь!AV60+февраль!AV60+март!AV60+апрель!AV60+май!AV60+июнь!AV60+июль!AV60+август!AV60+сентябрь!AV60+октябрь!AV60+ноябрь!AV60+декабрь!AV60</f>
        <v>0</v>
      </c>
      <c r="AZ60" s="36">
        <f>январь!AW60+февраль!AW60+март!AW60+апрель!AW60+май!AW60+июнь!AW60+июль!AW60+август!AW60+сентябрь!AW60+октябрь!AW60+ноябрь!AW60+декабрь!AW60</f>
        <v>0</v>
      </c>
      <c r="BA60" s="36">
        <f>январь!AX60+февраль!AX60+март!AX60+апрель!AX60+май!AX60+июнь!AX60+июль!AX60+август!AX60+сентябрь!AX60+октябрь!AX60+ноябрь!AX60+декабрь!AX60</f>
        <v>0</v>
      </c>
      <c r="BB60" s="36">
        <f>январь!AY60+февраль!AY60+март!AY60+апрель!AY60+май!AY60+июнь!AY60+июль!AY60+август!AY60+сентябрь!AY60+октябрь!AY60+ноябрь!AY60+декабрь!AY60</f>
        <v>0</v>
      </c>
      <c r="BC60" s="29">
        <f>январь!AZ60+февраль!AZ60+март!AZ60+апрель!AZ60+май!AZ60+июнь!AZ60+июль!AZ60+август!AZ60+сентябрь!AZ60+октябрь!AZ60+ноябрь!AZ60+декабрь!AZ60</f>
        <v>0</v>
      </c>
      <c r="BD60" s="36">
        <f>январь!BA60+февраль!BA60+март!BA60+апрель!BA60+май!BA60+июнь!BA60+июль!BA60+август!BA60+сентябрь!BA60+октябрь!BA60+ноябрь!BA60+декабрь!BA60</f>
        <v>0</v>
      </c>
      <c r="BE60" s="36">
        <f>январь!BB60+февраль!BB60+март!BB60+апрель!BB60+май!BB60+июнь!BB60+июль!BB60+август!BB60+сентябрь!BB60+октябрь!BB60+ноябрь!BB60+декабрь!BB60</f>
        <v>0</v>
      </c>
      <c r="BF60" s="36">
        <f>январь!BC60+февраль!BC60+март!BC60+апрель!BC60+май!BC60+июнь!BC60+июль!BC60+август!BC60+сентябрь!BC60+октябрь!BC60+ноябрь!BC60+декабрь!BC60</f>
        <v>0</v>
      </c>
      <c r="BG60" s="36">
        <f>январь!BD60+февраль!BD60+март!BD60+апрель!BD60+май!BD60+июнь!BD60+июль!BD60+август!BD60+сентябрь!BD60+октябрь!BD60+ноябрь!BD60+декабрь!BD60</f>
        <v>0</v>
      </c>
      <c r="BH60" s="36">
        <f>январь!BE60+февраль!BE60+март!BE60+апрель!BE60+май!BE60+июнь!BE60+июль!BE60+август!BE60+сентябрь!BE60+октябрь!BE60+ноябрь!BE60+декабрь!BE60</f>
        <v>0</v>
      </c>
      <c r="BI60" s="36">
        <f>январь!BF60+февраль!BF60+март!BF60+апрель!BF60+май!BF60+июнь!BF60+июль!BF60+август!BF60+сентябрь!BF60+октябрь!BF60+ноябрь!BF60+декабрь!BF60</f>
        <v>0</v>
      </c>
      <c r="BJ60" s="36">
        <f>январь!BG60+февраль!BG60+март!BG60+апрель!BG60+май!BG60+июнь!BG60+июль!BG60+август!BG60+сентябрь!BG60+октябрь!BG60+ноябрь!BG60+декабрь!BG60</f>
        <v>0</v>
      </c>
      <c r="BK60" s="36">
        <f>январь!BH60+февраль!BH60+март!BH60+апрель!BH60+май!BH60+июнь!BH60+июль!BH60+август!BH60+сентябрь!BH60+октябрь!BH60+ноябрь!BH60+декабрь!BH60</f>
        <v>0</v>
      </c>
      <c r="BL60" s="36">
        <f>январь!BI60+февраль!BI60+март!BI60+апрель!BI60+май!BI60+июнь!BI60+июль!BI60+август!BI60+сентябрь!BI60+октябрь!BI60+ноябрь!BI60+декабрь!BI60</f>
        <v>0</v>
      </c>
      <c r="BM60" s="29">
        <f>январь!BJ60+февраль!BJ60+март!BJ60+апрель!BJ60+май!BJ60+июнь!BJ60+июль!BJ60+август!BJ60+сентябрь!BJ60+октябрь!BJ60+ноябрь!BJ60+декабрь!BJ60</f>
        <v>0</v>
      </c>
      <c r="BN60" s="36">
        <f>январь!BK60+февраль!BK60+март!BK60+апрель!BK60+май!BK60+июнь!BK60+июль!BK60+август!BK60+сентябрь!BK60+октябрь!BK60+ноябрь!BK60+декабрь!BK60</f>
        <v>0</v>
      </c>
      <c r="BO60" s="29">
        <f>январь!BL60+февраль!BL60+март!BL60+апрель!BL60+май!BL60+июнь!BL60+июль!BL60+август!BL60+сентябрь!BL60+октябрь!BL60+ноябрь!BL60+декабрь!BL60</f>
        <v>69</v>
      </c>
      <c r="BP60" s="36">
        <f>январь!BM60+февраль!BM60+март!BM60+апрель!BM60+май!BM60+июнь!BM60+июль!BM60+август!BM60+сентябрь!BM60+октябрь!BM60+ноябрь!BM60+декабрь!BM60</f>
        <v>46.305999999999997</v>
      </c>
      <c r="BQ60" s="36">
        <f>январь!BN60+февраль!BN60+март!BN60+апрель!BN60+май!BN60+июнь!BN60+июль!BN60+август!BN60+сентябрь!BN60+октябрь!BN60+ноябрь!BN60+декабрь!BN60</f>
        <v>0</v>
      </c>
      <c r="BR60" s="36">
        <f>январь!BO60+февраль!BO60+март!BO60+апрель!BO60+май!BO60+июнь!BO60+июль!BO60+август!BO60+сентябрь!BO60+октябрь!BO60+ноябрь!BO60+декабрь!BO60</f>
        <v>0</v>
      </c>
      <c r="BS60" s="29">
        <f>январь!BP60+февраль!BP60+март!BP60+апрель!BP60+май!BP60+июнь!BP60+июль!BP60+август!BP60+сентябрь!BP60+октябрь!BP60+ноябрь!BP60+декабрь!BP60</f>
        <v>0</v>
      </c>
      <c r="BT60" s="36">
        <f>январь!BQ60+февраль!BQ60+март!BQ60+апрель!BQ60+май!BQ60+июнь!BQ60+июль!BQ60+август!BQ60+сентябрь!BQ60+октябрь!BQ60+ноябрь!BQ60+декабрь!BQ60</f>
        <v>0</v>
      </c>
      <c r="BU60" s="29">
        <f>январь!BR60+февраль!BR60+март!BR60+апрель!BR60+май!BR60+июнь!BR60+июль!BR60+август!BR60+сентябрь!BR60+октябрь!BR60+ноябрь!BR60+декабрь!BR60</f>
        <v>0</v>
      </c>
      <c r="BV60" s="36">
        <f>январь!BS60+февраль!BS60+март!BS60+апрель!BS60+май!BS60+июнь!BS60+июль!BS60+август!BS60+сентябрь!BS60+октябрь!BS60+ноябрь!BS60+декабрь!BS60</f>
        <v>0</v>
      </c>
      <c r="BW60" s="36">
        <f>январь!BT60+февраль!BT60+март!BT60+апрель!BT60+май!BT60+июнь!BT60+июль!BT60+август!BT60+сентябрь!BT60+октябрь!BT60+ноябрь!BT60+декабрь!BT60</f>
        <v>0</v>
      </c>
      <c r="BX60" s="36">
        <f>январь!BU60+февраль!BU60+март!BU60+апрель!BU60+май!BU60+июнь!BU60+июль!BU60+август!BU60+сентябрь!BU60+октябрь!BU60+ноябрь!BU60+декабрь!BU60</f>
        <v>0</v>
      </c>
      <c r="BY60" s="36">
        <f>январь!BV60+февраль!BV60+март!BV60+апрель!BV60+май!BV60+июнь!BV60+июль!BV60+август!BV60+сентябрь!BV60+октябрь!BV60+ноябрь!BV60+декабрь!BV60</f>
        <v>17.515999999999998</v>
      </c>
      <c r="BZ60" s="77">
        <v>0</v>
      </c>
    </row>
    <row r="61" spans="1:78" x14ac:dyDescent="0.25">
      <c r="A61" s="16">
        <v>59</v>
      </c>
      <c r="B61" s="16">
        <v>1</v>
      </c>
      <c r="C61" s="37" t="s">
        <v>525</v>
      </c>
      <c r="D61" s="51">
        <v>283.58139845410625</v>
      </c>
      <c r="E61" s="25">
        <v>72.538263999999998</v>
      </c>
      <c r="F61" s="26">
        <f t="shared" si="0"/>
        <v>-36.118337545893723</v>
      </c>
      <c r="G61" s="26">
        <f t="shared" si="1"/>
        <v>-108.65660154589369</v>
      </c>
      <c r="H61" s="26">
        <f t="shared" si="2"/>
        <v>392.23799999999994</v>
      </c>
      <c r="I61" s="36">
        <f>январь!F61+февраль!F61+март!F61+апрель!F61+май!F61+июнь!F61+июль!F61+август!F61+сентябрь!F61+октябрь!F61+ноябрь!F61+декабрь!F61</f>
        <v>0</v>
      </c>
      <c r="J61" s="36">
        <f>январь!G61+февраль!G61+март!G61+апрель!G61+май!G61+июнь!G61+июль!G61+август!G61+сентябрь!G61+октябрь!G61+ноябрь!G61+декабрь!G61</f>
        <v>0</v>
      </c>
      <c r="K61" s="36">
        <f>январь!H61+февраль!H61+март!H61+апрель!H61+май!H61+июнь!H61+июль!H61+август!H61+сентябрь!H61+октябрь!H61+ноябрь!H61+декабрь!H61</f>
        <v>0</v>
      </c>
      <c r="L61" s="27">
        <f>январь!I61+февраль!I61+март!I61+апрель!I61+май!I61+июнь!I61+июль!I61+август!I61+сентябрь!I61+октябрь!I61+ноябрь!I61+декабрь!I61</f>
        <v>0</v>
      </c>
      <c r="M61" s="36">
        <f>январь!J61+февраль!J61+март!J61+апрель!J61+май!J61+июнь!J61+июль!J61+август!J61+сентябрь!J61+октябрь!J61+ноябрь!J61+декабрь!J61</f>
        <v>0</v>
      </c>
      <c r="N61" s="36">
        <f>январь!K61+февраль!K61+март!K61+апрель!K61+май!K61+июнь!K61+июль!K61+август!K61+сентябрь!K61+октябрь!K61+ноябрь!K61+декабрь!K61</f>
        <v>0</v>
      </c>
      <c r="O61" s="36">
        <f>январь!L61+февраль!L61+март!L61+апрель!L61+май!L61+июнь!L61+июль!L61+август!L61+сентябрь!L61+октябрь!L61+ноябрь!L61+декабрь!L61</f>
        <v>0</v>
      </c>
      <c r="P61" s="36">
        <f>январь!M61+февраль!M61+март!M61+апрель!M61+май!M61+июнь!M61+июль!M61+август!M61+сентябрь!M61+октябрь!M61+ноябрь!M61+декабрь!M61</f>
        <v>0</v>
      </c>
      <c r="Q61" s="36">
        <f>январь!N61+февраль!N61+март!N61+апрель!N61+май!N61+июнь!N61+июль!N61+август!N61+сентябрь!N61+октябрь!N61+ноябрь!N61+декабрь!N61</f>
        <v>0</v>
      </c>
      <c r="R61" s="29">
        <f>январь!O61+февраль!O61+март!O61+апрель!O61+май!O61+июнь!O61+июль!O61+август!O61+сентябрь!O61+октябрь!O61+ноябрь!O61+декабрь!O61</f>
        <v>0</v>
      </c>
      <c r="S61" s="36">
        <f>январь!P61+февраль!P61+март!P61+апрель!P61+май!P61+июнь!P61+июль!P61+август!P61+сентябрь!P61+октябрь!P61+ноябрь!P61+декабрь!P61</f>
        <v>0</v>
      </c>
      <c r="T61" s="29">
        <f>январь!Q61+февраль!Q61+март!Q61+апрель!Q61+май!Q61+июнь!Q61+июль!Q61+август!Q61+сентябрь!Q61+октябрь!Q61+ноябрь!Q61+декабрь!Q61</f>
        <v>0</v>
      </c>
      <c r="U61" s="36">
        <f>январь!R61+февраль!R61+март!R61+апрель!R61+май!R61+июнь!R61+июль!R61+август!R61+сентябрь!R61+октябрь!R61+ноябрь!R61+декабрь!R61</f>
        <v>0</v>
      </c>
      <c r="V61" s="36">
        <f>январь!S61+февраль!S61+март!S61+апрель!S61+май!S61+июнь!S61+июль!S61+август!S61+сентябрь!S61+октябрь!S61+ноябрь!S61+декабрь!S61</f>
        <v>0</v>
      </c>
      <c r="W61" s="36">
        <f>январь!T61+февраль!T61+март!T61+апрель!T61+май!T61+июнь!T61+июль!T61+август!T61+сентябрь!T61+октябрь!T61+ноябрь!T61+декабрь!T61</f>
        <v>0</v>
      </c>
      <c r="X61" s="36">
        <f>январь!U61+февраль!U61+март!U61+апрель!U61+май!U61+июнь!U61+июль!U61+август!U61+сентябрь!U61+октябрь!U61+ноябрь!U61+декабрь!U61</f>
        <v>0</v>
      </c>
      <c r="Y61" s="36">
        <f>январь!V61+февраль!V61+март!V61+апрель!V61+май!V61+июнь!V61+июль!V61+август!V61+сентябрь!V61+октябрь!V61+ноябрь!V61+декабрь!V61</f>
        <v>0</v>
      </c>
      <c r="Z61" s="36">
        <f>январь!W61+февраль!W61+март!W61+апрель!W61+май!W61+июнь!W61+июль!W61+август!W61+сентябрь!W61+октябрь!W61+ноябрь!W61+декабрь!W61</f>
        <v>0</v>
      </c>
      <c r="AA61" s="36">
        <f>январь!X61+февраль!X61+март!X61+апрель!X61+май!X61+июнь!X61+июль!X61+август!X61+сентябрь!X61+октябрь!X61+ноябрь!X61+декабрь!X61</f>
        <v>0</v>
      </c>
      <c r="AB61" s="29">
        <f>январь!Y61+февраль!Y61+март!Y61+апрель!Y61+май!Y61+июнь!Y61+июль!Y61+август!Y61+сентябрь!Y61+октябрь!Y61+ноябрь!Y61+декабрь!Y61</f>
        <v>0</v>
      </c>
      <c r="AC61" s="36">
        <f>январь!Z61+февраль!Z61+март!Z61+апрель!Z61+май!Z61+июнь!Z61+июль!Z61+август!Z61+сентябрь!Z61+октябрь!Z61+ноябрь!Z61+декабрь!Z61</f>
        <v>0</v>
      </c>
      <c r="AD61" s="66" t="str">
        <f>CONCATENATE(январь!AA61,$BZ$1,февраль!AA61,$BZ$1,март!AA61,$BZ$1,апрель!AA61,$BZ$1,май!AA61,$BZ$1,июнь!AA61,$BZ$1,июль!AA61,$BZ$1,август!AA61,$BZ$1,сентябрь!AA61,$BZ$1,октябрь!AA61,$BZ$1,ноябрь!AA61,$BZ$1,декабрь!AA61)</f>
        <v xml:space="preserve">    л/кл №1, где кв.2-5       </v>
      </c>
      <c r="AE61" s="36">
        <f>январь!AB61+февраль!AB61+март!AB61+апрель!AB61+май!AB61+июнь!AB61+июль!AB61+август!AB61+сентябрь!AB61+октябрь!AB61+ноябрь!AB61+декабрь!AB61</f>
        <v>0.11799999999999999</v>
      </c>
      <c r="AF61" s="36">
        <f>январь!AC61+февраль!AC61+март!AC61+апрель!AC61+май!AC61+июнь!AC61+июль!AC61+август!AC61+сентябрь!AC61+октябрь!AC61+ноябрь!AC61+декабрь!AC61</f>
        <v>306.63099999999997</v>
      </c>
      <c r="AG61" s="36">
        <f>январь!AD61+февраль!AD61+март!AD61+апрель!AD61+май!AD61+июнь!AD61+июль!AD61+август!AD61+сентябрь!AD61+октябрь!AD61+ноябрь!AD61+декабрь!AD61</f>
        <v>0</v>
      </c>
      <c r="AH61" s="36">
        <f>январь!AE61+февраль!AE61+март!AE61+апрель!AE61+май!AE61+июнь!AE61+июль!AE61+август!AE61+сентябрь!AE61+октябрь!AE61+ноябрь!AE61+декабрь!AE61</f>
        <v>0</v>
      </c>
      <c r="AI61" s="36">
        <f>январь!AF61+февраль!AF61+март!AF61+апрель!AF61+май!AF61+июнь!AF61+июль!AF61+август!AF61+сентябрь!AF61+октябрь!AF61+ноябрь!AF61+декабрь!AF61</f>
        <v>0</v>
      </c>
      <c r="AJ61" s="36">
        <f>январь!AG61+февраль!AG61+март!AG61+апрель!AG61+май!AG61+июнь!AG61+июль!AG61+август!AG61+сентябрь!AG61+октябрь!AG61+ноябрь!AG61+декабрь!AG61</f>
        <v>0</v>
      </c>
      <c r="AK61" s="29">
        <f>январь!AH61+февраль!AH61+март!AH61+апрель!AH61+май!AH61+июнь!AH61+июль!AH61+август!AH61+сентябрь!AH61+октябрь!AH61+ноябрь!AH61+декабрь!AH61</f>
        <v>0</v>
      </c>
      <c r="AL61" s="36">
        <f>январь!AI61+февраль!AI61+март!AI61+апрель!AI61+май!AI61+июнь!AI61+июль!AI61+август!AI61+сентябрь!AI61+октябрь!AI61+ноябрь!AI61+декабрь!AI61</f>
        <v>0</v>
      </c>
      <c r="AM61" s="29">
        <f>январь!AJ61+февраль!AJ61+март!AJ61+апрель!AJ61+май!AJ61+июнь!AJ61+июль!AJ61+август!AJ61+сентябрь!AJ61+октябрь!AJ61+ноябрь!AJ61+декабрь!AJ61</f>
        <v>0</v>
      </c>
      <c r="AN61" s="36">
        <f>январь!AK61+февраль!AK61+март!AK61+апрель!AK61+май!AK61+июнь!AK61+июль!AK61+август!AK61+сентябрь!AK61+октябрь!AK61+ноябрь!AK61+декабрь!AK61</f>
        <v>0</v>
      </c>
      <c r="AO61" s="36">
        <f>январь!AL61+февраль!AL61+март!AL61+апрель!AL61+май!AL61+июнь!AL61+июль!AL61+август!AL61+сентябрь!AL61+октябрь!AL61+ноябрь!AL61+декабрь!AL61</f>
        <v>0</v>
      </c>
      <c r="AP61" s="36">
        <f>январь!AM61+февраль!AM61+март!AM61+апрель!AM61+май!AM61+июнь!AM61+июль!AM61+август!AM61+сентябрь!AM61+октябрь!AM61+ноябрь!AM61+декабрь!AM61</f>
        <v>0</v>
      </c>
      <c r="AQ61" s="29">
        <f>январь!AN61+февраль!AN61+март!AN61+апрель!AN61+май!AN61+июнь!AN61+июль!AN61+август!AN61+сентябрь!AN61+октябрь!AN61+ноябрь!AN61+декабрь!AN61</f>
        <v>0</v>
      </c>
      <c r="AR61" s="36">
        <f>январь!AO61+февраль!AO61+март!AO61+апрель!AO61+май!AO61+июнь!AO61+июль!AO61+август!AO61+сентябрь!AO61+октябрь!AO61+ноябрь!AO61+декабрь!AO61</f>
        <v>0</v>
      </c>
      <c r="AS61" s="29">
        <f>январь!AP61+февраль!AP61+март!AP61+апрель!AP61+май!AP61+июнь!AP61+июль!AP61+август!AP61+сентябрь!AP61+октябрь!AP61+ноябрь!AP61+декабрь!AP61</f>
        <v>0</v>
      </c>
      <c r="AT61" s="36">
        <f>январь!AQ61+февраль!AQ61+март!AQ61+апрель!AQ61+май!AQ61+июнь!AQ61+июль!AQ61+август!AQ61+сентябрь!AQ61+октябрь!AQ61+ноябрь!AQ61+декабрь!AQ61</f>
        <v>0</v>
      </c>
      <c r="AU61" s="29">
        <f>январь!AR61+февраль!AR61+март!AR61+апрель!AR61+май!AR61+июнь!AR61+июль!AR61+август!AR61+сентябрь!AR61+октябрь!AR61+ноябрь!AR61+декабрь!AR61</f>
        <v>0</v>
      </c>
      <c r="AV61" s="36">
        <f>январь!AS61+февраль!AS61+март!AS61+апрель!AS61+май!AS61+июнь!AS61+июль!AS61+август!AS61+сентябрь!AS61+октябрь!AS61+ноябрь!AS61+декабрь!AS61</f>
        <v>0</v>
      </c>
      <c r="AW61" s="36">
        <f>январь!AT61+февраль!AT61+март!AT61+апрель!AT61+май!AT61+июнь!AT61+июль!AT61+август!AT61+сентябрь!AT61+октябрь!AT61+ноябрь!AT61+декабрь!AT61</f>
        <v>0</v>
      </c>
      <c r="AX61" s="36">
        <f>январь!AU61+февраль!AU61+март!AU61+апрель!AU61+май!AU61+июнь!AU61+июль!AU61+август!AU61+сентябрь!AU61+октябрь!AU61+ноябрь!AU61+декабрь!AU61</f>
        <v>0</v>
      </c>
      <c r="AY61" s="29">
        <f>январь!AV61+февраль!AV61+март!AV61+апрель!AV61+май!AV61+июнь!AV61+июль!AV61+август!AV61+сентябрь!AV61+октябрь!AV61+ноябрь!AV61+декабрь!AV61</f>
        <v>0</v>
      </c>
      <c r="AZ61" s="36">
        <f>январь!AW61+февраль!AW61+март!AW61+апрель!AW61+май!AW61+июнь!AW61+июль!AW61+август!AW61+сентябрь!AW61+октябрь!AW61+ноябрь!AW61+декабрь!AW61</f>
        <v>0</v>
      </c>
      <c r="BA61" s="36">
        <f>январь!AX61+февраль!AX61+март!AX61+апрель!AX61+май!AX61+июнь!AX61+июль!AX61+август!AX61+сентябрь!AX61+октябрь!AX61+ноябрь!AX61+декабрь!AX61</f>
        <v>0</v>
      </c>
      <c r="BB61" s="36">
        <f>январь!AY61+февраль!AY61+март!AY61+апрель!AY61+май!AY61+июнь!AY61+июль!AY61+август!AY61+сентябрь!AY61+октябрь!AY61+ноябрь!AY61+декабрь!AY61</f>
        <v>0</v>
      </c>
      <c r="BC61" s="29">
        <f>январь!AZ61+февраль!AZ61+март!AZ61+апрель!AZ61+май!AZ61+июнь!AZ61+июль!AZ61+август!AZ61+сентябрь!AZ61+октябрь!AZ61+ноябрь!AZ61+декабрь!AZ61</f>
        <v>0</v>
      </c>
      <c r="BD61" s="36">
        <f>январь!BA61+февраль!BA61+март!BA61+апрель!BA61+май!BA61+июнь!BA61+июль!BA61+август!BA61+сентябрь!BA61+октябрь!BA61+ноябрь!BA61+декабрь!BA61</f>
        <v>0</v>
      </c>
      <c r="BE61" s="36">
        <f>январь!BB61+февраль!BB61+март!BB61+апрель!BB61+май!BB61+июнь!BB61+июль!BB61+август!BB61+сентябрь!BB61+октябрь!BB61+ноябрь!BB61+декабрь!BB61</f>
        <v>0</v>
      </c>
      <c r="BF61" s="36">
        <f>январь!BC61+февраль!BC61+март!BC61+апрель!BC61+май!BC61+июнь!BC61+июль!BC61+август!BC61+сентябрь!BC61+октябрь!BC61+ноябрь!BC61+декабрь!BC61</f>
        <v>0</v>
      </c>
      <c r="BG61" s="36">
        <f>январь!BD61+февраль!BD61+март!BD61+апрель!BD61+май!BD61+июнь!BD61+июль!BD61+август!BD61+сентябрь!BD61+октябрь!BD61+ноябрь!BD61+декабрь!BD61</f>
        <v>0</v>
      </c>
      <c r="BH61" s="36">
        <f>январь!BE61+февраль!BE61+март!BE61+апрель!BE61+май!BE61+июнь!BE61+июль!BE61+август!BE61+сентябрь!BE61+октябрь!BE61+ноябрь!BE61+декабрь!BE61</f>
        <v>0</v>
      </c>
      <c r="BI61" s="36">
        <f>январь!BF61+февраль!BF61+март!BF61+апрель!BF61+май!BF61+июнь!BF61+июль!BF61+август!BF61+сентябрь!BF61+октябрь!BF61+ноябрь!BF61+декабрь!BF61</f>
        <v>0</v>
      </c>
      <c r="BJ61" s="36">
        <f>январь!BG61+февраль!BG61+март!BG61+апрель!BG61+май!BG61+июнь!BG61+июль!BG61+август!BG61+сентябрь!BG61+октябрь!BG61+ноябрь!BG61+декабрь!BG61</f>
        <v>0</v>
      </c>
      <c r="BK61" s="36">
        <f>январь!BH61+февраль!BH61+март!BH61+апрель!BH61+май!BH61+июнь!BH61+июль!BH61+август!BH61+сентябрь!BH61+октябрь!BH61+ноябрь!BH61+декабрь!BH61</f>
        <v>0</v>
      </c>
      <c r="BL61" s="36">
        <f>январь!BI61+февраль!BI61+март!BI61+апрель!BI61+май!BI61+июнь!BI61+июль!BI61+август!BI61+сентябрь!BI61+октябрь!BI61+ноябрь!BI61+декабрь!BI61</f>
        <v>0</v>
      </c>
      <c r="BM61" s="29">
        <f>январь!BJ61+февраль!BJ61+март!BJ61+апрель!BJ61+май!BJ61+июнь!BJ61+июль!BJ61+август!BJ61+сентябрь!BJ61+октябрь!BJ61+ноябрь!BJ61+декабрь!BJ61</f>
        <v>0</v>
      </c>
      <c r="BN61" s="36">
        <f>январь!BK61+февраль!BK61+март!BK61+апрель!BK61+май!BK61+июнь!BK61+июль!BK61+август!BK61+сентябрь!BK61+октябрь!BK61+ноябрь!BK61+декабрь!BK61</f>
        <v>0</v>
      </c>
      <c r="BO61" s="29">
        <f>январь!BL61+февраль!BL61+март!BL61+апрель!BL61+май!BL61+июнь!BL61+июль!BL61+август!BL61+сентябрь!BL61+октябрь!BL61+ноябрь!BL61+декабрь!BL61</f>
        <v>4</v>
      </c>
      <c r="BP61" s="36">
        <f>январь!BM61+февраль!BM61+март!BM61+апрель!BM61+май!BM61+июнь!BM61+июль!BM61+август!BM61+сентябрь!BM61+октябрь!BM61+ноябрь!BM61+декабрь!BM61</f>
        <v>3.1139999999999999</v>
      </c>
      <c r="BQ61" s="36">
        <f>январь!BN61+февраль!BN61+март!BN61+апрель!BN61+май!BN61+июнь!BN61+июль!BN61+август!BN61+сентябрь!BN61+октябрь!BN61+ноябрь!BN61+декабрь!BN61</f>
        <v>0</v>
      </c>
      <c r="BR61" s="36">
        <f>январь!BO61+февраль!BO61+март!BO61+апрель!BO61+май!BO61+июнь!BO61+июль!BO61+август!BO61+сентябрь!BO61+октябрь!BO61+ноябрь!BO61+декабрь!BO61</f>
        <v>0</v>
      </c>
      <c r="BS61" s="29">
        <f>январь!BP61+февраль!BP61+март!BP61+апрель!BP61+май!BP61+июнь!BP61+июль!BP61+август!BP61+сентябрь!BP61+октябрь!BP61+ноябрь!BP61+декабрь!BP61</f>
        <v>0</v>
      </c>
      <c r="BT61" s="36">
        <f>январь!BQ61+февраль!BQ61+март!BQ61+апрель!BQ61+май!BQ61+июнь!BQ61+июль!BQ61+август!BQ61+сентябрь!BQ61+октябрь!BQ61+ноябрь!BQ61+декабрь!BQ61</f>
        <v>0</v>
      </c>
      <c r="BU61" s="29">
        <f>январь!BR61+февраль!BR61+март!BR61+апрель!BR61+май!BR61+июнь!BR61+июль!BR61+август!BR61+сентябрь!BR61+октябрь!BR61+ноябрь!BR61+декабрь!BR61</f>
        <v>0</v>
      </c>
      <c r="BV61" s="36">
        <f>январь!BS61+февраль!BS61+март!BS61+апрель!BS61+май!BS61+июнь!BS61+июль!BS61+август!BS61+сентябрь!BS61+октябрь!BS61+ноябрь!BS61+декабрь!BS61</f>
        <v>0</v>
      </c>
      <c r="BW61" s="36">
        <f>январь!BT61+февраль!BT61+март!BT61+апрель!BT61+май!BT61+июнь!BT61+июль!BT61+август!BT61+сентябрь!BT61+октябрь!BT61+ноябрь!BT61+декабрь!BT61</f>
        <v>0</v>
      </c>
      <c r="BX61" s="36">
        <f>январь!BU61+февраль!BU61+март!BU61+апрель!BU61+май!BU61+июнь!BU61+июль!BU61+август!BU61+сентябрь!BU61+октябрь!BU61+ноябрь!BU61+декабрь!BU61</f>
        <v>0</v>
      </c>
      <c r="BY61" s="36">
        <f>январь!BV61+февраль!BV61+март!BV61+апрель!BV61+май!BV61+июнь!BV61+июль!BV61+август!BV61+сентябрь!BV61+октябрь!BV61+ноябрь!BV61+декабрь!BV61</f>
        <v>82.493000000000009</v>
      </c>
      <c r="BZ61" s="77">
        <v>2</v>
      </c>
    </row>
    <row r="62" spans="1:78" x14ac:dyDescent="0.25">
      <c r="A62" s="16">
        <v>60</v>
      </c>
      <c r="B62" s="16">
        <v>1</v>
      </c>
      <c r="C62" s="37" t="s">
        <v>526</v>
      </c>
      <c r="D62" s="51">
        <v>404.47673082125596</v>
      </c>
      <c r="E62" s="25">
        <v>-317.74189999999999</v>
      </c>
      <c r="F62" s="26">
        <f t="shared" si="0"/>
        <v>-22.430169178744038</v>
      </c>
      <c r="G62" s="26">
        <f t="shared" si="1"/>
        <v>295.31173082125594</v>
      </c>
      <c r="H62" s="26">
        <f t="shared" si="2"/>
        <v>109.16500000000001</v>
      </c>
      <c r="I62" s="36">
        <f>январь!F62+февраль!F62+март!F62+апрель!F62+май!F62+июнь!F62+июль!F62+август!F62+сентябрь!F62+октябрь!F62+ноябрь!F62+декабрь!F62</f>
        <v>0</v>
      </c>
      <c r="J62" s="36">
        <f>январь!G62+февраль!G62+март!G62+апрель!G62+май!G62+июнь!G62+июль!G62+август!G62+сентябрь!G62+октябрь!G62+ноябрь!G62+декабрь!G62</f>
        <v>0</v>
      </c>
      <c r="K62" s="36">
        <f>январь!H62+февраль!H62+март!H62+апрель!H62+май!H62+июнь!H62+июль!H62+август!H62+сентябрь!H62+октябрь!H62+ноябрь!H62+декабрь!H62</f>
        <v>0</v>
      </c>
      <c r="L62" s="27">
        <f>январь!I62+февраль!I62+март!I62+апрель!I62+май!I62+июнь!I62+июль!I62+август!I62+сентябрь!I62+октябрь!I62+ноябрь!I62+декабрь!I62</f>
        <v>0</v>
      </c>
      <c r="M62" s="36">
        <f>январь!J62+февраль!J62+март!J62+апрель!J62+май!J62+июнь!J62+июль!J62+август!J62+сентябрь!J62+октябрь!J62+ноябрь!J62+декабрь!J62</f>
        <v>0</v>
      </c>
      <c r="N62" s="36">
        <f>январь!K62+февраль!K62+март!K62+апрель!K62+май!K62+июнь!K62+июль!K62+август!K62+сентябрь!K62+октябрь!K62+ноябрь!K62+декабрь!K62</f>
        <v>0</v>
      </c>
      <c r="O62" s="36">
        <f>январь!L62+февраль!L62+март!L62+апрель!L62+май!L62+июнь!L62+июль!L62+август!L62+сентябрь!L62+октябрь!L62+ноябрь!L62+декабрь!L62</f>
        <v>0</v>
      </c>
      <c r="P62" s="36">
        <f>январь!M62+февраль!M62+март!M62+апрель!M62+май!M62+июнь!M62+июль!M62+август!M62+сентябрь!M62+октябрь!M62+ноябрь!M62+декабрь!M62</f>
        <v>0</v>
      </c>
      <c r="Q62" s="36">
        <f>январь!N62+февраль!N62+март!N62+апрель!N62+май!N62+июнь!N62+июль!N62+август!N62+сентябрь!N62+октябрь!N62+ноябрь!N62+декабрь!N62</f>
        <v>0</v>
      </c>
      <c r="R62" s="29">
        <f>январь!O62+февраль!O62+март!O62+апрель!O62+май!O62+июнь!O62+июль!O62+август!O62+сентябрь!O62+октябрь!O62+ноябрь!O62+декабрь!O62</f>
        <v>0</v>
      </c>
      <c r="S62" s="36">
        <f>январь!P62+февраль!P62+март!P62+апрель!P62+май!P62+июнь!P62+июль!P62+август!P62+сентябрь!P62+октябрь!P62+ноябрь!P62+декабрь!P62</f>
        <v>0</v>
      </c>
      <c r="T62" s="29">
        <f>январь!Q62+февраль!Q62+март!Q62+апрель!Q62+май!Q62+июнь!Q62+июль!Q62+август!Q62+сентябрь!Q62+октябрь!Q62+ноябрь!Q62+декабрь!Q62</f>
        <v>0</v>
      </c>
      <c r="U62" s="36">
        <f>январь!R62+февраль!R62+март!R62+апрель!R62+май!R62+июнь!R62+июль!R62+август!R62+сентябрь!R62+октябрь!R62+ноябрь!R62+декабрь!R62</f>
        <v>0</v>
      </c>
      <c r="V62" s="36">
        <f>январь!S62+февраль!S62+март!S62+апрель!S62+май!S62+июнь!S62+июль!S62+август!S62+сентябрь!S62+октябрь!S62+ноябрь!S62+декабрь!S62</f>
        <v>0</v>
      </c>
      <c r="W62" s="36">
        <f>январь!T62+февраль!T62+март!T62+апрель!T62+май!T62+июнь!T62+июль!T62+август!T62+сентябрь!T62+октябрь!T62+ноябрь!T62+декабрь!T62</f>
        <v>0</v>
      </c>
      <c r="X62" s="36">
        <f>январь!U62+февраль!U62+март!U62+апрель!U62+май!U62+июнь!U62+июль!U62+август!U62+сентябрь!U62+октябрь!U62+ноябрь!U62+декабрь!U62</f>
        <v>0.02</v>
      </c>
      <c r="Y62" s="36">
        <f>январь!V62+февраль!V62+март!V62+апрель!V62+май!V62+июнь!V62+июль!V62+август!V62+сентябрь!V62+октябрь!V62+ноябрь!V62+декабрь!V62</f>
        <v>51.661000000000001</v>
      </c>
      <c r="Z62" s="36">
        <f>январь!W62+февраль!W62+март!W62+апрель!W62+май!W62+июнь!W62+июль!W62+август!W62+сентябрь!W62+октябрь!W62+ноябрь!W62+декабрь!W62</f>
        <v>0</v>
      </c>
      <c r="AA62" s="36">
        <f>январь!X62+февраль!X62+март!X62+апрель!X62+май!X62+июнь!X62+июль!X62+август!X62+сентябрь!X62+октябрь!X62+ноябрь!X62+декабрь!X62</f>
        <v>0</v>
      </c>
      <c r="AB62" s="29">
        <f>январь!Y62+февраль!Y62+март!Y62+апрель!Y62+май!Y62+июнь!Y62+июль!Y62+август!Y62+сентябрь!Y62+октябрь!Y62+ноябрь!Y62+декабрь!Y62</f>
        <v>0</v>
      </c>
      <c r="AC62" s="36">
        <f>январь!Z62+февраль!Z62+март!Z62+апрель!Z62+май!Z62+июнь!Z62+июль!Z62+август!Z62+сентябрь!Z62+октябрь!Z62+ноябрь!Z62+декабрь!Z62</f>
        <v>0</v>
      </c>
      <c r="AD62" s="66" t="str">
        <f>CONCATENATE(январь!AA62,$BZ$1,февраль!AA62,$BZ$1,март!AA62,$BZ$1,апрель!AA62,$BZ$1,май!AA62,$BZ$1,июнь!AA62,$BZ$1,июль!AA62,$BZ$1,август!AA62,$BZ$1,сентябрь!AA62,$BZ$1,октябрь!AA62,$BZ$1,ноябрь!AA62,$BZ$1,декабрь!AA62)</f>
        <v xml:space="preserve">           </v>
      </c>
      <c r="AE62" s="36">
        <f>январь!AB62+февраль!AB62+март!AB62+апрель!AB62+май!AB62+июнь!AB62+июль!AB62+август!AB62+сентябрь!AB62+октябрь!AB62+ноябрь!AB62+декабрь!AB62</f>
        <v>0</v>
      </c>
      <c r="AF62" s="36">
        <f>январь!AC62+февраль!AC62+март!AC62+апрель!AC62+май!AC62+июнь!AC62+июль!AC62+август!AC62+сентябрь!AC62+октябрь!AC62+ноябрь!AC62+декабрь!AC62</f>
        <v>0</v>
      </c>
      <c r="AG62" s="36">
        <f>январь!AD62+февраль!AD62+март!AD62+апрель!AD62+май!AD62+июнь!AD62+июль!AD62+август!AD62+сентябрь!AD62+октябрь!AD62+ноябрь!AD62+декабрь!AD62</f>
        <v>0</v>
      </c>
      <c r="AH62" s="36">
        <f>январь!AE62+февраль!AE62+март!AE62+апрель!AE62+май!AE62+июнь!AE62+июль!AE62+август!AE62+сентябрь!AE62+октябрь!AE62+ноябрь!AE62+декабрь!AE62</f>
        <v>0</v>
      </c>
      <c r="AI62" s="36">
        <f>январь!AF62+февраль!AF62+март!AF62+апрель!AF62+май!AF62+июнь!AF62+июль!AF62+август!AF62+сентябрь!AF62+октябрь!AF62+ноябрь!AF62+декабрь!AF62</f>
        <v>0</v>
      </c>
      <c r="AJ62" s="36">
        <f>январь!AG62+февраль!AG62+март!AG62+апрель!AG62+май!AG62+июнь!AG62+июль!AG62+август!AG62+сентябрь!AG62+октябрь!AG62+ноябрь!AG62+декабрь!AG62</f>
        <v>0</v>
      </c>
      <c r="AK62" s="29">
        <f>январь!AH62+февраль!AH62+март!AH62+апрель!AH62+май!AH62+июнь!AH62+июль!AH62+август!AH62+сентябрь!AH62+октябрь!AH62+ноябрь!AH62+декабрь!AH62</f>
        <v>0</v>
      </c>
      <c r="AL62" s="36">
        <f>январь!AI62+февраль!AI62+март!AI62+апрель!AI62+май!AI62+июнь!AI62+июль!AI62+август!AI62+сентябрь!AI62+октябрь!AI62+ноябрь!AI62+декабрь!AI62</f>
        <v>0</v>
      </c>
      <c r="AM62" s="29">
        <f>январь!AJ62+февраль!AJ62+март!AJ62+апрель!AJ62+май!AJ62+июнь!AJ62+июль!AJ62+август!AJ62+сентябрь!AJ62+октябрь!AJ62+ноябрь!AJ62+декабрь!AJ62</f>
        <v>0</v>
      </c>
      <c r="AN62" s="36">
        <f>январь!AK62+февраль!AK62+март!AK62+апрель!AK62+май!AK62+июнь!AK62+июль!AK62+август!AK62+сентябрь!AK62+октябрь!AK62+ноябрь!AK62+декабрь!AK62</f>
        <v>0</v>
      </c>
      <c r="AO62" s="36">
        <f>январь!AL62+февраль!AL62+март!AL62+апрель!AL62+май!AL62+июнь!AL62+июль!AL62+август!AL62+сентябрь!AL62+октябрь!AL62+ноябрь!AL62+декабрь!AL62</f>
        <v>0</v>
      </c>
      <c r="AP62" s="36">
        <f>январь!AM62+февраль!AM62+март!AM62+апрель!AM62+май!AM62+июнь!AM62+июль!AM62+август!AM62+сентябрь!AM62+октябрь!AM62+ноябрь!AM62+декабрь!AM62</f>
        <v>0</v>
      </c>
      <c r="AQ62" s="29">
        <f>январь!AN62+февраль!AN62+март!AN62+апрель!AN62+май!AN62+июнь!AN62+июль!AN62+август!AN62+сентябрь!AN62+октябрь!AN62+ноябрь!AN62+декабрь!AN62</f>
        <v>0</v>
      </c>
      <c r="AR62" s="36">
        <f>январь!AO62+февраль!AO62+март!AO62+апрель!AO62+май!AO62+июнь!AO62+июль!AO62+август!AO62+сентябрь!AO62+октябрь!AO62+ноябрь!AO62+декабрь!AO62</f>
        <v>0</v>
      </c>
      <c r="AS62" s="29">
        <f>январь!AP62+февраль!AP62+март!AP62+апрель!AP62+май!AP62+июнь!AP62+июль!AP62+август!AP62+сентябрь!AP62+октябрь!AP62+ноябрь!AP62+декабрь!AP62</f>
        <v>0</v>
      </c>
      <c r="AT62" s="36">
        <f>январь!AQ62+февраль!AQ62+март!AQ62+апрель!AQ62+май!AQ62+июнь!AQ62+июль!AQ62+август!AQ62+сентябрь!AQ62+октябрь!AQ62+ноябрь!AQ62+декабрь!AQ62</f>
        <v>0</v>
      </c>
      <c r="AU62" s="29">
        <f>январь!AR62+февраль!AR62+март!AR62+апрель!AR62+май!AR62+июнь!AR62+июль!AR62+август!AR62+сентябрь!AR62+октябрь!AR62+ноябрь!AR62+декабрь!AR62</f>
        <v>0</v>
      </c>
      <c r="AV62" s="36">
        <f>январь!AS62+февраль!AS62+март!AS62+апрель!AS62+май!AS62+июнь!AS62+июль!AS62+август!AS62+сентябрь!AS62+октябрь!AS62+ноябрь!AS62+декабрь!AS62</f>
        <v>0</v>
      </c>
      <c r="AW62" s="36">
        <f>январь!AT62+февраль!AT62+март!AT62+апрель!AT62+май!AT62+июнь!AT62+июль!AT62+август!AT62+сентябрь!AT62+октябрь!AT62+ноябрь!AT62+декабрь!AT62</f>
        <v>0</v>
      </c>
      <c r="AX62" s="36">
        <f>январь!AU62+февраль!AU62+март!AU62+апрель!AU62+май!AU62+июнь!AU62+июль!AU62+август!AU62+сентябрь!AU62+октябрь!AU62+ноябрь!AU62+декабрь!AU62</f>
        <v>0</v>
      </c>
      <c r="AY62" s="29">
        <f>январь!AV62+февраль!AV62+март!AV62+апрель!AV62+май!AV62+июнь!AV62+июль!AV62+август!AV62+сентябрь!AV62+октябрь!AV62+ноябрь!AV62+декабрь!AV62</f>
        <v>0</v>
      </c>
      <c r="AZ62" s="36">
        <f>январь!AW62+февраль!AW62+март!AW62+апрель!AW62+май!AW62+июнь!AW62+июль!AW62+август!AW62+сентябрь!AW62+октябрь!AW62+ноябрь!AW62+декабрь!AW62</f>
        <v>0</v>
      </c>
      <c r="BA62" s="36">
        <f>январь!AX62+февраль!AX62+март!AX62+апрель!AX62+май!AX62+июнь!AX62+июль!AX62+август!AX62+сентябрь!AX62+октябрь!AX62+ноябрь!AX62+декабрь!AX62</f>
        <v>0</v>
      </c>
      <c r="BB62" s="36">
        <f>январь!AY62+февраль!AY62+март!AY62+апрель!AY62+май!AY62+июнь!AY62+июль!AY62+август!AY62+сентябрь!AY62+октябрь!AY62+ноябрь!AY62+декабрь!AY62</f>
        <v>0</v>
      </c>
      <c r="BC62" s="29">
        <f>январь!AZ62+февраль!AZ62+март!AZ62+апрель!AZ62+май!AZ62+июнь!AZ62+июль!AZ62+август!AZ62+сентябрь!AZ62+октябрь!AZ62+ноябрь!AZ62+декабрь!AZ62</f>
        <v>0</v>
      </c>
      <c r="BD62" s="36">
        <f>январь!BA62+февраль!BA62+март!BA62+апрель!BA62+май!BA62+июнь!BA62+июль!BA62+август!BA62+сентябрь!BA62+октябрь!BA62+ноябрь!BA62+декабрь!BA62</f>
        <v>0</v>
      </c>
      <c r="BE62" s="36">
        <f>январь!BB62+февраль!BB62+март!BB62+апрель!BB62+май!BB62+июнь!BB62+июль!BB62+август!BB62+сентябрь!BB62+октябрь!BB62+ноябрь!BB62+декабрь!BB62</f>
        <v>0</v>
      </c>
      <c r="BF62" s="36">
        <f>январь!BC62+февраль!BC62+март!BC62+апрель!BC62+май!BC62+июнь!BC62+июль!BC62+август!BC62+сентябрь!BC62+октябрь!BC62+ноябрь!BC62+декабрь!BC62</f>
        <v>0</v>
      </c>
      <c r="BG62" s="36">
        <f>январь!BD62+февраль!BD62+март!BD62+апрель!BD62+май!BD62+июнь!BD62+июль!BD62+август!BD62+сентябрь!BD62+октябрь!BD62+ноябрь!BD62+декабрь!BD62</f>
        <v>3.5000000000000003E-2</v>
      </c>
      <c r="BH62" s="36">
        <f>январь!BE62+февраль!BE62+март!BE62+апрель!BE62+май!BE62+июнь!BE62+июль!BE62+август!BE62+сентябрь!BE62+октябрь!BE62+ноябрь!BE62+декабрь!BE62</f>
        <v>46.774999999999999</v>
      </c>
      <c r="BI62" s="36">
        <f>январь!BF62+февраль!BF62+март!BF62+апрель!BF62+май!BF62+июнь!BF62+июль!BF62+август!BF62+сентябрь!BF62+октябрь!BF62+ноябрь!BF62+декабрь!BF62</f>
        <v>0</v>
      </c>
      <c r="BJ62" s="36">
        <f>январь!BG62+февраль!BG62+март!BG62+апрель!BG62+май!BG62+июнь!BG62+июль!BG62+август!BG62+сентябрь!BG62+октябрь!BG62+ноябрь!BG62+декабрь!BG62</f>
        <v>0</v>
      </c>
      <c r="BK62" s="36">
        <f>январь!BH62+февраль!BH62+март!BH62+апрель!BH62+май!BH62+июнь!BH62+июль!BH62+август!BH62+сентябрь!BH62+октябрь!BH62+ноябрь!BH62+декабрь!BH62</f>
        <v>0</v>
      </c>
      <c r="BL62" s="36">
        <f>январь!BI62+февраль!BI62+март!BI62+апрель!BI62+май!BI62+июнь!BI62+июль!BI62+август!BI62+сентябрь!BI62+октябрь!BI62+ноябрь!BI62+декабрь!BI62</f>
        <v>0</v>
      </c>
      <c r="BM62" s="29">
        <f>январь!BJ62+февраль!BJ62+март!BJ62+апрель!BJ62+май!BJ62+июнь!BJ62+июль!BJ62+август!BJ62+сентябрь!BJ62+октябрь!BJ62+ноябрь!BJ62+декабрь!BJ62</f>
        <v>0</v>
      </c>
      <c r="BN62" s="36">
        <f>январь!BK62+февраль!BK62+март!BK62+апрель!BK62+май!BK62+июнь!BK62+июль!BK62+август!BK62+сентябрь!BK62+октябрь!BK62+ноябрь!BK62+декабрь!BK62</f>
        <v>0</v>
      </c>
      <c r="BO62" s="29">
        <f>январь!BL62+февраль!BL62+март!BL62+апрель!BL62+май!BL62+июнь!BL62+июль!BL62+август!BL62+сентябрь!BL62+октябрь!BL62+ноябрь!BL62+декабрь!BL62</f>
        <v>6</v>
      </c>
      <c r="BP62" s="36">
        <f>январь!BM62+февраль!BM62+март!BM62+апрель!BM62+май!BM62+июнь!BM62+июль!BM62+август!BM62+сентябрь!BM62+октябрь!BM62+ноябрь!BM62+декабрь!BM62</f>
        <v>3.8370000000000002</v>
      </c>
      <c r="BQ62" s="36">
        <f>январь!BN62+февраль!BN62+март!BN62+апрель!BN62+май!BN62+июнь!BN62+июль!BN62+август!BN62+сентябрь!BN62+октябрь!BN62+ноябрь!BN62+декабрь!BN62</f>
        <v>0</v>
      </c>
      <c r="BR62" s="36">
        <f>январь!BO62+февраль!BO62+март!BO62+апрель!BO62+май!BO62+июнь!BO62+июль!BO62+август!BO62+сентябрь!BO62+октябрь!BO62+ноябрь!BO62+декабрь!BO62</f>
        <v>0</v>
      </c>
      <c r="BS62" s="29">
        <f>январь!BP62+февраль!BP62+март!BP62+апрель!BP62+май!BP62+июнь!BP62+июль!BP62+август!BP62+сентябрь!BP62+октябрь!BP62+ноябрь!BP62+декабрь!BP62</f>
        <v>0</v>
      </c>
      <c r="BT62" s="36">
        <f>январь!BQ62+февраль!BQ62+март!BQ62+апрель!BQ62+май!BQ62+июнь!BQ62+июль!BQ62+август!BQ62+сентябрь!BQ62+октябрь!BQ62+ноябрь!BQ62+декабрь!BQ62</f>
        <v>0</v>
      </c>
      <c r="BU62" s="29">
        <f>январь!BR62+февраль!BR62+март!BR62+апрель!BR62+май!BR62+июнь!BR62+июль!BR62+август!BR62+сентябрь!BR62+октябрь!BR62+ноябрь!BR62+декабрь!BR62</f>
        <v>0</v>
      </c>
      <c r="BV62" s="36">
        <f>январь!BS62+февраль!BS62+март!BS62+апрель!BS62+май!BS62+июнь!BS62+июль!BS62+август!BS62+сентябрь!BS62+октябрь!BS62+ноябрь!BS62+декабрь!BS62</f>
        <v>0</v>
      </c>
      <c r="BW62" s="36">
        <f>январь!BT62+февраль!BT62+март!BT62+апрель!BT62+май!BT62+июнь!BT62+июль!BT62+август!BT62+сентябрь!BT62+октябрь!BT62+ноябрь!BT62+декабрь!BT62</f>
        <v>0</v>
      </c>
      <c r="BX62" s="36">
        <f>январь!BU62+февраль!BU62+март!BU62+апрель!BU62+май!BU62+июнь!BU62+июль!BU62+август!BU62+сентябрь!BU62+октябрь!BU62+ноябрь!BU62+декабрь!BU62</f>
        <v>0</v>
      </c>
      <c r="BY62" s="36">
        <f>январь!BV62+февраль!BV62+март!BV62+апрель!BV62+май!BV62+июнь!BV62+июль!BV62+август!BV62+сентябрь!BV62+октябрь!BV62+ноябрь!BV62+декабрь!BV62</f>
        <v>6.8919999999999995</v>
      </c>
      <c r="BZ62" s="77">
        <v>1</v>
      </c>
    </row>
    <row r="63" spans="1:78" x14ac:dyDescent="0.25">
      <c r="A63" s="16">
        <v>61</v>
      </c>
      <c r="B63" s="16">
        <v>1</v>
      </c>
      <c r="C63" s="37" t="s">
        <v>527</v>
      </c>
      <c r="D63" s="51">
        <v>76.173698144927528</v>
      </c>
      <c r="E63" s="25">
        <v>248.25266800000003</v>
      </c>
      <c r="F63" s="26">
        <f t="shared" si="0"/>
        <v>-47.094633855072459</v>
      </c>
      <c r="G63" s="26">
        <f t="shared" si="1"/>
        <v>-295.34730185507249</v>
      </c>
      <c r="H63" s="26">
        <f t="shared" si="2"/>
        <v>371.52100000000002</v>
      </c>
      <c r="I63" s="36">
        <f>январь!F63+февраль!F63+март!F63+апрель!F63+май!F63+июнь!F63+июль!F63+август!F63+сентябрь!F63+октябрь!F63+ноябрь!F63+декабрь!F63</f>
        <v>0</v>
      </c>
      <c r="J63" s="36">
        <f>январь!G63+февраль!G63+март!G63+апрель!G63+май!G63+июнь!G63+июль!G63+август!G63+сентябрь!G63+октябрь!G63+ноябрь!G63+декабрь!G63</f>
        <v>0</v>
      </c>
      <c r="K63" s="36">
        <f>январь!H63+февраль!H63+март!H63+апрель!H63+май!H63+июнь!H63+июль!H63+август!H63+сентябрь!H63+октябрь!H63+ноябрь!H63+декабрь!H63</f>
        <v>0</v>
      </c>
      <c r="L63" s="27">
        <f>январь!I63+февраль!I63+март!I63+апрель!I63+май!I63+июнь!I63+июль!I63+август!I63+сентябрь!I63+октябрь!I63+ноябрь!I63+декабрь!I63</f>
        <v>0</v>
      </c>
      <c r="M63" s="36">
        <f>январь!J63+февраль!J63+март!J63+апрель!J63+май!J63+июнь!J63+июль!J63+август!J63+сентябрь!J63+октябрь!J63+ноябрь!J63+декабрь!J63</f>
        <v>0</v>
      </c>
      <c r="N63" s="36">
        <f>январь!K63+февраль!K63+март!K63+апрель!K63+май!K63+июнь!K63+июль!K63+август!K63+сентябрь!K63+октябрь!K63+ноябрь!K63+декабрь!K63</f>
        <v>0</v>
      </c>
      <c r="O63" s="36">
        <f>январь!L63+февраль!L63+март!L63+апрель!L63+май!L63+июнь!L63+июль!L63+август!L63+сентябрь!L63+октябрь!L63+ноябрь!L63+декабрь!L63</f>
        <v>0</v>
      </c>
      <c r="P63" s="36">
        <f>январь!M63+февраль!M63+март!M63+апрель!M63+май!M63+июнь!M63+июль!M63+август!M63+сентябрь!M63+октябрь!M63+ноябрь!M63+декабрь!M63</f>
        <v>0</v>
      </c>
      <c r="Q63" s="36">
        <f>январь!N63+февраль!N63+март!N63+апрель!N63+май!N63+июнь!N63+июль!N63+август!N63+сентябрь!N63+октябрь!N63+ноябрь!N63+декабрь!N63</f>
        <v>0</v>
      </c>
      <c r="R63" s="29">
        <f>январь!O63+февраль!O63+март!O63+апрель!O63+май!O63+июнь!O63+июль!O63+август!O63+сентябрь!O63+октябрь!O63+ноябрь!O63+декабрь!O63</f>
        <v>0</v>
      </c>
      <c r="S63" s="36">
        <f>январь!P63+февраль!P63+март!P63+апрель!P63+май!P63+июнь!P63+июль!P63+август!P63+сентябрь!P63+октябрь!P63+ноябрь!P63+декабрь!P63</f>
        <v>0</v>
      </c>
      <c r="T63" s="29">
        <f>январь!Q63+февраль!Q63+март!Q63+апрель!Q63+май!Q63+июнь!Q63+июль!Q63+август!Q63+сентябрь!Q63+октябрь!Q63+ноябрь!Q63+декабрь!Q63</f>
        <v>0</v>
      </c>
      <c r="U63" s="36">
        <f>январь!R63+февраль!R63+март!R63+апрель!R63+май!R63+июнь!R63+июль!R63+август!R63+сентябрь!R63+октябрь!R63+ноябрь!R63+декабрь!R63</f>
        <v>0</v>
      </c>
      <c r="V63" s="36">
        <f>январь!S63+февраль!S63+март!S63+апрель!S63+май!S63+июнь!S63+июль!S63+август!S63+сентябрь!S63+октябрь!S63+ноябрь!S63+декабрь!S63</f>
        <v>0</v>
      </c>
      <c r="W63" s="36">
        <f>январь!T63+февраль!T63+март!T63+апрель!T63+май!T63+июнь!T63+июль!T63+август!T63+сентябрь!T63+октябрь!T63+ноябрь!T63+декабрь!T63</f>
        <v>0</v>
      </c>
      <c r="X63" s="36">
        <f>январь!U63+февраль!U63+март!U63+апрель!U63+май!U63+июнь!U63+июль!U63+август!U63+сентябрь!U63+октябрь!U63+ноябрь!U63+декабрь!U63</f>
        <v>0.02</v>
      </c>
      <c r="Y63" s="36">
        <f>январь!V63+февраль!V63+март!V63+апрель!V63+май!V63+июнь!V63+июль!V63+август!V63+сентябрь!V63+октябрь!V63+ноябрь!V63+декабрь!V63</f>
        <v>39.850999999999999</v>
      </c>
      <c r="Z63" s="36">
        <f>январь!W63+февраль!W63+март!W63+апрель!W63+май!W63+июнь!W63+июль!W63+август!W63+сентябрь!W63+октябрь!W63+ноябрь!W63+декабрь!W63</f>
        <v>0</v>
      </c>
      <c r="AA63" s="36">
        <f>январь!X63+февраль!X63+март!X63+апрель!X63+май!X63+июнь!X63+июль!X63+август!X63+сентябрь!X63+октябрь!X63+ноябрь!X63+декабрь!X63</f>
        <v>0</v>
      </c>
      <c r="AB63" s="29">
        <f>январь!Y63+февраль!Y63+март!Y63+апрель!Y63+май!Y63+июнь!Y63+июль!Y63+август!Y63+сентябрь!Y63+октябрь!Y63+ноябрь!Y63+декабрь!Y63</f>
        <v>0</v>
      </c>
      <c r="AC63" s="36">
        <f>январь!Z63+февраль!Z63+март!Z63+апрель!Z63+май!Z63+июнь!Z63+июль!Z63+август!Z63+сентябрь!Z63+октябрь!Z63+ноябрь!Z63+декабрь!Z63</f>
        <v>0</v>
      </c>
      <c r="AD63" s="66" t="str">
        <f>CONCATENATE(январь!AA63,$BZ$1,февраль!AA63,$BZ$1,март!AA63,$BZ$1,апрель!AA63,$BZ$1,май!AA63,$BZ$1,июнь!AA63,$BZ$1,июль!AA63,$BZ$1,август!AA63,$BZ$1,сентябрь!AA63,$BZ$1,октябрь!AA63,$BZ$1,ноябрь!AA63,$BZ$1,декабрь!AA63)</f>
        <v xml:space="preserve">   л/кл №1, где кв.3-14        </v>
      </c>
      <c r="AE63" s="36">
        <f>январь!AB63+февраль!AB63+март!AB63+апрель!AB63+май!AB63+июнь!AB63+июль!AB63+август!AB63+сентябрь!AB63+октябрь!AB63+ноябрь!AB63+декабрь!AB63</f>
        <v>0.122</v>
      </c>
      <c r="AF63" s="36">
        <f>январь!AC63+февраль!AC63+март!AC63+апрель!AC63+май!AC63+июнь!AC63+июль!AC63+август!AC63+сентябрь!AC63+октябрь!AC63+ноябрь!AC63+декабрь!AC63</f>
        <v>280.35000000000002</v>
      </c>
      <c r="AG63" s="36">
        <f>январь!AD63+февраль!AD63+март!AD63+апрель!AD63+май!AD63+июнь!AD63+июль!AD63+август!AD63+сентябрь!AD63+октябрь!AD63+ноябрь!AD63+декабрь!AD63</f>
        <v>0</v>
      </c>
      <c r="AH63" s="36">
        <f>январь!AE63+февраль!AE63+март!AE63+апрель!AE63+май!AE63+июнь!AE63+июль!AE63+август!AE63+сентябрь!AE63+октябрь!AE63+ноябрь!AE63+декабрь!AE63</f>
        <v>0</v>
      </c>
      <c r="AI63" s="36">
        <f>январь!AF63+февраль!AF63+март!AF63+апрель!AF63+май!AF63+июнь!AF63+июль!AF63+август!AF63+сентябрь!AF63+октябрь!AF63+ноябрь!AF63+декабрь!AF63</f>
        <v>0</v>
      </c>
      <c r="AJ63" s="36">
        <f>январь!AG63+февраль!AG63+март!AG63+апрель!AG63+май!AG63+июнь!AG63+июль!AG63+август!AG63+сентябрь!AG63+октябрь!AG63+ноябрь!AG63+декабрь!AG63</f>
        <v>0</v>
      </c>
      <c r="AK63" s="29">
        <f>январь!AH63+февраль!AH63+март!AH63+апрель!AH63+май!AH63+июнь!AH63+июль!AH63+август!AH63+сентябрь!AH63+октябрь!AH63+ноябрь!AH63+декабрь!AH63</f>
        <v>0</v>
      </c>
      <c r="AL63" s="36">
        <f>январь!AI63+февраль!AI63+март!AI63+апрель!AI63+май!AI63+июнь!AI63+июль!AI63+август!AI63+сентябрь!AI63+октябрь!AI63+ноябрь!AI63+декабрь!AI63</f>
        <v>0</v>
      </c>
      <c r="AM63" s="29">
        <f>январь!AJ63+февраль!AJ63+март!AJ63+апрель!AJ63+май!AJ63+июнь!AJ63+июль!AJ63+август!AJ63+сентябрь!AJ63+октябрь!AJ63+ноябрь!AJ63+декабрь!AJ63</f>
        <v>0</v>
      </c>
      <c r="AN63" s="36">
        <f>январь!AK63+февраль!AK63+март!AK63+апрель!AK63+май!AK63+июнь!AK63+июль!AK63+август!AK63+сентябрь!AK63+октябрь!AK63+ноябрь!AK63+декабрь!AK63</f>
        <v>0</v>
      </c>
      <c r="AO63" s="36">
        <f>январь!AL63+февраль!AL63+март!AL63+апрель!AL63+май!AL63+июнь!AL63+июль!AL63+август!AL63+сентябрь!AL63+октябрь!AL63+ноябрь!AL63+декабрь!AL63</f>
        <v>0</v>
      </c>
      <c r="AP63" s="36">
        <f>январь!AM63+февраль!AM63+март!AM63+апрель!AM63+май!AM63+июнь!AM63+июль!AM63+август!AM63+сентябрь!AM63+октябрь!AM63+ноябрь!AM63+декабрь!AM63</f>
        <v>0</v>
      </c>
      <c r="AQ63" s="29">
        <f>январь!AN63+февраль!AN63+март!AN63+апрель!AN63+май!AN63+июнь!AN63+июль!AN63+август!AN63+сентябрь!AN63+октябрь!AN63+ноябрь!AN63+декабрь!AN63</f>
        <v>0</v>
      </c>
      <c r="AR63" s="36">
        <f>январь!AO63+февраль!AO63+март!AO63+апрель!AO63+май!AO63+июнь!AO63+июль!AO63+август!AO63+сентябрь!AO63+октябрь!AO63+ноябрь!AO63+декабрь!AO63</f>
        <v>0</v>
      </c>
      <c r="AS63" s="29">
        <f>январь!AP63+февраль!AP63+март!AP63+апрель!AP63+май!AP63+июнь!AP63+июль!AP63+август!AP63+сентябрь!AP63+октябрь!AP63+ноябрь!AP63+декабрь!AP63</f>
        <v>0</v>
      </c>
      <c r="AT63" s="36">
        <f>январь!AQ63+февраль!AQ63+март!AQ63+апрель!AQ63+май!AQ63+июнь!AQ63+июль!AQ63+август!AQ63+сентябрь!AQ63+октябрь!AQ63+ноябрь!AQ63+декабрь!AQ63</f>
        <v>0</v>
      </c>
      <c r="AU63" s="29">
        <f>январь!AR63+февраль!AR63+март!AR63+апрель!AR63+май!AR63+июнь!AR63+июль!AR63+август!AR63+сентябрь!AR63+октябрь!AR63+ноябрь!AR63+декабрь!AR63</f>
        <v>0</v>
      </c>
      <c r="AV63" s="36">
        <f>январь!AS63+февраль!AS63+март!AS63+апрель!AS63+май!AS63+июнь!AS63+июль!AS63+август!AS63+сентябрь!AS63+октябрь!AS63+ноябрь!AS63+декабрь!AS63</f>
        <v>0</v>
      </c>
      <c r="AW63" s="36">
        <f>январь!AT63+февраль!AT63+март!AT63+апрель!AT63+май!AT63+июнь!AT63+июль!AT63+август!AT63+сентябрь!AT63+октябрь!AT63+ноябрь!AT63+декабрь!AT63</f>
        <v>0</v>
      </c>
      <c r="AX63" s="36">
        <f>январь!AU63+февраль!AU63+март!AU63+апрель!AU63+май!AU63+июнь!AU63+июль!AU63+август!AU63+сентябрь!AU63+октябрь!AU63+ноябрь!AU63+декабрь!AU63</f>
        <v>0</v>
      </c>
      <c r="AY63" s="29">
        <f>январь!AV63+февраль!AV63+март!AV63+апрель!AV63+май!AV63+июнь!AV63+июль!AV63+август!AV63+сентябрь!AV63+октябрь!AV63+ноябрь!AV63+декабрь!AV63</f>
        <v>0</v>
      </c>
      <c r="AZ63" s="36">
        <f>январь!AW63+февраль!AW63+март!AW63+апрель!AW63+май!AW63+июнь!AW63+июль!AW63+август!AW63+сентябрь!AW63+октябрь!AW63+ноябрь!AW63+декабрь!AW63</f>
        <v>0</v>
      </c>
      <c r="BA63" s="36">
        <f>январь!AX63+февраль!AX63+март!AX63+апрель!AX63+май!AX63+июнь!AX63+июль!AX63+август!AX63+сентябрь!AX63+октябрь!AX63+ноябрь!AX63+декабрь!AX63</f>
        <v>0</v>
      </c>
      <c r="BB63" s="36">
        <f>январь!AY63+февраль!AY63+март!AY63+апрель!AY63+май!AY63+июнь!AY63+июль!AY63+август!AY63+сентябрь!AY63+октябрь!AY63+ноябрь!AY63+декабрь!AY63</f>
        <v>0</v>
      </c>
      <c r="BC63" s="29">
        <f>январь!AZ63+февраль!AZ63+март!AZ63+апрель!AZ63+май!AZ63+июнь!AZ63+июль!AZ63+август!AZ63+сентябрь!AZ63+октябрь!AZ63+ноябрь!AZ63+декабрь!AZ63</f>
        <v>0</v>
      </c>
      <c r="BD63" s="36">
        <f>январь!BA63+февраль!BA63+март!BA63+апрель!BA63+май!BA63+июнь!BA63+июль!BA63+август!BA63+сентябрь!BA63+октябрь!BA63+ноябрь!BA63+декабрь!BA63</f>
        <v>0</v>
      </c>
      <c r="BE63" s="36">
        <f>январь!BB63+февраль!BB63+март!BB63+апрель!BB63+май!BB63+июнь!BB63+июль!BB63+август!BB63+сентябрь!BB63+октябрь!BB63+ноябрь!BB63+декабрь!BB63</f>
        <v>0</v>
      </c>
      <c r="BF63" s="36">
        <f>январь!BC63+февраль!BC63+март!BC63+апрель!BC63+май!BC63+июнь!BC63+июль!BC63+август!BC63+сентябрь!BC63+октябрь!BC63+ноябрь!BC63+декабрь!BC63</f>
        <v>0</v>
      </c>
      <c r="BG63" s="36">
        <f>январь!BD63+февраль!BD63+март!BD63+апрель!BD63+май!BD63+июнь!BD63+июль!BD63+август!BD63+сентябрь!BD63+октябрь!BD63+ноябрь!BD63+декабрь!BD63</f>
        <v>0</v>
      </c>
      <c r="BH63" s="36">
        <f>январь!BE63+февраль!BE63+март!BE63+апрель!BE63+май!BE63+июнь!BE63+июль!BE63+август!BE63+сентябрь!BE63+октябрь!BE63+ноябрь!BE63+декабрь!BE63</f>
        <v>0</v>
      </c>
      <c r="BI63" s="36">
        <f>январь!BF63+февраль!BF63+март!BF63+апрель!BF63+май!BF63+июнь!BF63+июль!BF63+август!BF63+сентябрь!BF63+октябрь!BF63+ноябрь!BF63+декабрь!BF63</f>
        <v>1.7000000000000001E-2</v>
      </c>
      <c r="BJ63" s="36">
        <f>январь!BG63+февраль!BG63+март!BG63+апрель!BG63+май!BG63+июнь!BG63+июль!BG63+август!BG63+сентябрь!BG63+октябрь!BG63+ноябрь!BG63+декабрь!BG63</f>
        <v>20.420000000000002</v>
      </c>
      <c r="BK63" s="36">
        <f>январь!BH63+февраль!BH63+март!BH63+апрель!BH63+май!BH63+июнь!BH63+июль!BH63+август!BH63+сентябрь!BH63+октябрь!BH63+ноябрь!BH63+декабрь!BH63</f>
        <v>5.0000000000000001E-3</v>
      </c>
      <c r="BL63" s="36">
        <f>январь!BI63+февраль!BI63+март!BI63+апрель!BI63+май!BI63+июнь!BI63+июль!BI63+август!BI63+сентябрь!BI63+октябрь!BI63+ноябрь!BI63+декабрь!BI63</f>
        <v>12.101000000000001</v>
      </c>
      <c r="BM63" s="29">
        <f>январь!BJ63+февраль!BJ63+март!BJ63+апрель!BJ63+май!BJ63+июнь!BJ63+июль!BJ63+август!BJ63+сентябрь!BJ63+октябрь!BJ63+ноябрь!BJ63+декабрь!BJ63</f>
        <v>0</v>
      </c>
      <c r="BN63" s="36">
        <f>январь!BK63+февраль!BK63+март!BK63+апрель!BK63+май!BK63+июнь!BK63+июль!BK63+август!BK63+сентябрь!BK63+октябрь!BK63+ноябрь!BK63+декабрь!BK63</f>
        <v>0</v>
      </c>
      <c r="BO63" s="29">
        <f>январь!BL63+февраль!BL63+март!BL63+апрель!BL63+май!BL63+июнь!BL63+июль!BL63+август!BL63+сентябрь!BL63+октябрь!BL63+ноябрь!BL63+декабрь!BL63</f>
        <v>27</v>
      </c>
      <c r="BP63" s="36">
        <f>январь!BM63+февраль!BM63+март!BM63+апрель!BM63+май!BM63+июнь!BM63+июль!BM63+август!BM63+сентябрь!BM63+октябрь!BM63+ноябрь!BM63+декабрь!BM63</f>
        <v>16.262</v>
      </c>
      <c r="BQ63" s="36">
        <f>январь!BN63+февраль!BN63+март!BN63+апрель!BN63+май!BN63+июнь!BN63+июль!BN63+август!BN63+сентябрь!BN63+октябрь!BN63+ноябрь!BN63+декабрь!BN63</f>
        <v>0</v>
      </c>
      <c r="BR63" s="36">
        <f>январь!BO63+февраль!BO63+март!BO63+апрель!BO63+май!BO63+июнь!BO63+июль!BO63+август!BO63+сентябрь!BO63+октябрь!BO63+ноябрь!BO63+декабрь!BO63</f>
        <v>0</v>
      </c>
      <c r="BS63" s="29">
        <f>январь!BP63+февраль!BP63+март!BP63+апрель!BP63+май!BP63+июнь!BP63+июль!BP63+август!BP63+сентябрь!BP63+октябрь!BP63+ноябрь!BP63+декабрь!BP63</f>
        <v>0</v>
      </c>
      <c r="BT63" s="36">
        <f>январь!BQ63+февраль!BQ63+март!BQ63+апрель!BQ63+май!BQ63+июнь!BQ63+июль!BQ63+август!BQ63+сентябрь!BQ63+октябрь!BQ63+ноябрь!BQ63+декабрь!BQ63</f>
        <v>0</v>
      </c>
      <c r="BU63" s="29">
        <f>январь!BR63+февраль!BR63+март!BR63+апрель!BR63+май!BR63+июнь!BR63+июль!BR63+август!BR63+сентябрь!BR63+октябрь!BR63+ноябрь!BR63+декабрь!BR63</f>
        <v>0</v>
      </c>
      <c r="BV63" s="36">
        <f>январь!BS63+февраль!BS63+март!BS63+апрель!BS63+май!BS63+июнь!BS63+июль!BS63+август!BS63+сентябрь!BS63+октябрь!BS63+ноябрь!BS63+декабрь!BS63</f>
        <v>0</v>
      </c>
      <c r="BW63" s="36">
        <f>январь!BT63+февраль!BT63+март!BT63+апрель!BT63+май!BT63+июнь!BT63+июль!BT63+август!BT63+сентябрь!BT63+октябрь!BT63+ноябрь!BT63+декабрь!BT63</f>
        <v>0</v>
      </c>
      <c r="BX63" s="36">
        <f>январь!BU63+февраль!BU63+март!BU63+апрель!BU63+май!BU63+июнь!BU63+июль!BU63+август!BU63+сентябрь!BU63+октябрь!BU63+ноябрь!BU63+декабрь!BU63</f>
        <v>0</v>
      </c>
      <c r="BY63" s="36">
        <f>январь!BV63+февраль!BV63+март!BV63+апрель!BV63+май!BV63+июнь!BV63+июль!BV63+август!BV63+сентябрь!BV63+октябрь!BV63+ноябрь!BV63+декабрь!BV63</f>
        <v>2.5369999999999999</v>
      </c>
      <c r="BZ63" s="77">
        <v>2</v>
      </c>
    </row>
    <row r="64" spans="1:78" x14ac:dyDescent="0.25">
      <c r="A64" s="16">
        <v>62</v>
      </c>
      <c r="B64" s="16">
        <v>1</v>
      </c>
      <c r="C64" s="37" t="s">
        <v>528</v>
      </c>
      <c r="D64" s="51">
        <v>83.322300193236714</v>
      </c>
      <c r="E64" s="25">
        <v>343.11075</v>
      </c>
      <c r="F64" s="26">
        <f t="shared" si="0"/>
        <v>424.0430501932367</v>
      </c>
      <c r="G64" s="26">
        <f t="shared" si="1"/>
        <v>80.932300193236713</v>
      </c>
      <c r="H64" s="26">
        <f t="shared" si="2"/>
        <v>2.39</v>
      </c>
      <c r="I64" s="36">
        <f>январь!F64+февраль!F64+март!F64+апрель!F64+май!F64+июнь!F64+июль!F64+август!F64+сентябрь!F64+октябрь!F64+ноябрь!F64+декабрь!F64</f>
        <v>0</v>
      </c>
      <c r="J64" s="36">
        <f>январь!G64+февраль!G64+март!G64+апрель!G64+май!G64+июнь!G64+июль!G64+август!G64+сентябрь!G64+октябрь!G64+ноябрь!G64+декабрь!G64</f>
        <v>0</v>
      </c>
      <c r="K64" s="36">
        <f>январь!H64+февраль!H64+март!H64+апрель!H64+май!H64+июнь!H64+июль!H64+август!H64+сентябрь!H64+октябрь!H64+ноябрь!H64+декабрь!H64</f>
        <v>0</v>
      </c>
      <c r="L64" s="27">
        <f>январь!I64+февраль!I64+март!I64+апрель!I64+май!I64+июнь!I64+июль!I64+август!I64+сентябрь!I64+октябрь!I64+ноябрь!I64+декабрь!I64</f>
        <v>0</v>
      </c>
      <c r="M64" s="36">
        <f>январь!J64+февраль!J64+март!J64+апрель!J64+май!J64+июнь!J64+июль!J64+август!J64+сентябрь!J64+октябрь!J64+ноябрь!J64+декабрь!J64</f>
        <v>0</v>
      </c>
      <c r="N64" s="36">
        <f>январь!K64+февраль!K64+март!K64+апрель!K64+май!K64+июнь!K64+июль!K64+август!K64+сентябрь!K64+октябрь!K64+ноябрь!K64+декабрь!K64</f>
        <v>0</v>
      </c>
      <c r="O64" s="36">
        <f>январь!L64+февраль!L64+март!L64+апрель!L64+май!L64+июнь!L64+июль!L64+август!L64+сентябрь!L64+октябрь!L64+ноябрь!L64+декабрь!L64</f>
        <v>0</v>
      </c>
      <c r="P64" s="36">
        <f>январь!M64+февраль!M64+март!M64+апрель!M64+май!M64+июнь!M64+июль!M64+август!M64+сентябрь!M64+октябрь!M64+ноябрь!M64+декабрь!M64</f>
        <v>0</v>
      </c>
      <c r="Q64" s="36">
        <f>январь!N64+февраль!N64+март!N64+апрель!N64+май!N64+июнь!N64+июль!N64+август!N64+сентябрь!N64+октябрь!N64+ноябрь!N64+декабрь!N64</f>
        <v>0</v>
      </c>
      <c r="R64" s="29">
        <f>январь!O64+февраль!O64+март!O64+апрель!O64+май!O64+июнь!O64+июль!O64+август!O64+сентябрь!O64+октябрь!O64+ноябрь!O64+декабрь!O64</f>
        <v>0</v>
      </c>
      <c r="S64" s="36">
        <f>январь!P64+февраль!P64+март!P64+апрель!P64+май!P64+июнь!P64+июль!P64+август!P64+сентябрь!P64+октябрь!P64+ноябрь!P64+декабрь!P64</f>
        <v>0</v>
      </c>
      <c r="T64" s="29">
        <f>январь!Q64+февраль!Q64+март!Q64+апрель!Q64+май!Q64+июнь!Q64+июль!Q64+август!Q64+сентябрь!Q64+октябрь!Q64+ноябрь!Q64+декабрь!Q64</f>
        <v>0</v>
      </c>
      <c r="U64" s="36">
        <f>январь!R64+февраль!R64+март!R64+апрель!R64+май!R64+июнь!R64+июль!R64+август!R64+сентябрь!R64+октябрь!R64+ноябрь!R64+декабрь!R64</f>
        <v>0</v>
      </c>
      <c r="V64" s="36">
        <f>январь!S64+февраль!S64+март!S64+апрель!S64+май!S64+июнь!S64+июль!S64+август!S64+сентябрь!S64+октябрь!S64+ноябрь!S64+декабрь!S64</f>
        <v>0</v>
      </c>
      <c r="W64" s="36">
        <f>январь!T64+февраль!T64+март!T64+апрель!T64+май!T64+июнь!T64+июль!T64+август!T64+сентябрь!T64+октябрь!T64+ноябрь!T64+декабрь!T64</f>
        <v>0</v>
      </c>
      <c r="X64" s="36">
        <f>январь!U64+февраль!U64+март!U64+апрель!U64+май!U64+июнь!U64+июль!U64+август!U64+сентябрь!U64+октябрь!U64+ноябрь!U64+декабрь!U64</f>
        <v>0</v>
      </c>
      <c r="Y64" s="36">
        <f>январь!V64+февраль!V64+март!V64+апрель!V64+май!V64+июнь!V64+июль!V64+август!V64+сентябрь!V64+октябрь!V64+ноябрь!V64+декабрь!V64</f>
        <v>0</v>
      </c>
      <c r="Z64" s="36">
        <f>январь!W64+февраль!W64+март!W64+апрель!W64+май!W64+июнь!W64+июль!W64+август!W64+сентябрь!W64+октябрь!W64+ноябрь!W64+декабрь!W64</f>
        <v>0</v>
      </c>
      <c r="AA64" s="36">
        <f>январь!X64+февраль!X64+март!X64+апрель!X64+май!X64+июнь!X64+июль!X64+август!X64+сентябрь!X64+октябрь!X64+ноябрь!X64+декабрь!X64</f>
        <v>0</v>
      </c>
      <c r="AB64" s="29">
        <f>январь!Y64+февраль!Y64+март!Y64+апрель!Y64+май!Y64+июнь!Y64+июль!Y64+август!Y64+сентябрь!Y64+октябрь!Y64+ноябрь!Y64+декабрь!Y64</f>
        <v>0</v>
      </c>
      <c r="AC64" s="36">
        <f>январь!Z64+февраль!Z64+март!Z64+апрель!Z64+май!Z64+июнь!Z64+июль!Z64+август!Z64+сентябрь!Z64+октябрь!Z64+ноябрь!Z64+декабрь!Z64</f>
        <v>0</v>
      </c>
      <c r="AD64" s="66" t="str">
        <f>CONCATENATE(январь!AA64,$BZ$1,февраль!AA64,$BZ$1,март!AA64,$BZ$1,апрель!AA64,$BZ$1,май!AA64,$BZ$1,июнь!AA64,$BZ$1,июль!AA64,$BZ$1,август!AA64,$BZ$1,сентябрь!AA64,$BZ$1,октябрь!AA64,$BZ$1,ноябрь!AA64,$BZ$1,декабрь!AA64)</f>
        <v xml:space="preserve">           </v>
      </c>
      <c r="AE64" s="36">
        <f>январь!AB64+февраль!AB64+март!AB64+апрель!AB64+май!AB64+июнь!AB64+июль!AB64+август!AB64+сентябрь!AB64+октябрь!AB64+ноябрь!AB64+декабрь!AB64</f>
        <v>0</v>
      </c>
      <c r="AF64" s="36">
        <f>январь!AC64+февраль!AC64+март!AC64+апрель!AC64+май!AC64+июнь!AC64+июль!AC64+август!AC64+сентябрь!AC64+октябрь!AC64+ноябрь!AC64+декабрь!AC64</f>
        <v>0</v>
      </c>
      <c r="AG64" s="36">
        <f>январь!AD64+февраль!AD64+март!AD64+апрель!AD64+май!AD64+июнь!AD64+июль!AD64+август!AD64+сентябрь!AD64+октябрь!AD64+ноябрь!AD64+декабрь!AD64</f>
        <v>0</v>
      </c>
      <c r="AH64" s="36">
        <f>январь!AE64+февраль!AE64+март!AE64+апрель!AE64+май!AE64+июнь!AE64+июль!AE64+август!AE64+сентябрь!AE64+октябрь!AE64+ноябрь!AE64+декабрь!AE64</f>
        <v>0</v>
      </c>
      <c r="AI64" s="36">
        <f>январь!AF64+февраль!AF64+март!AF64+апрель!AF64+май!AF64+июнь!AF64+июль!AF64+август!AF64+сентябрь!AF64+октябрь!AF64+ноябрь!AF64+декабрь!AF64</f>
        <v>0</v>
      </c>
      <c r="AJ64" s="36">
        <f>январь!AG64+февраль!AG64+март!AG64+апрель!AG64+май!AG64+июнь!AG64+июль!AG64+август!AG64+сентябрь!AG64+октябрь!AG64+ноябрь!AG64+декабрь!AG64</f>
        <v>0</v>
      </c>
      <c r="AK64" s="29">
        <f>январь!AH64+февраль!AH64+март!AH64+апрель!AH64+май!AH64+июнь!AH64+июль!AH64+август!AH64+сентябрь!AH64+октябрь!AH64+ноябрь!AH64+декабрь!AH64</f>
        <v>0</v>
      </c>
      <c r="AL64" s="36">
        <f>январь!AI64+февраль!AI64+март!AI64+апрель!AI64+май!AI64+июнь!AI64+июль!AI64+август!AI64+сентябрь!AI64+октябрь!AI64+ноябрь!AI64+декабрь!AI64</f>
        <v>0</v>
      </c>
      <c r="AM64" s="29">
        <f>январь!AJ64+февраль!AJ64+март!AJ64+апрель!AJ64+май!AJ64+июнь!AJ64+июль!AJ64+август!AJ64+сентябрь!AJ64+октябрь!AJ64+ноябрь!AJ64+декабрь!AJ64</f>
        <v>0</v>
      </c>
      <c r="AN64" s="36">
        <f>январь!AK64+февраль!AK64+март!AK64+апрель!AK64+май!AK64+июнь!AK64+июль!AK64+август!AK64+сентябрь!AK64+октябрь!AK64+ноябрь!AK64+декабрь!AK64</f>
        <v>0</v>
      </c>
      <c r="AO64" s="36">
        <f>январь!AL64+февраль!AL64+март!AL64+апрель!AL64+май!AL64+июнь!AL64+июль!AL64+август!AL64+сентябрь!AL64+октябрь!AL64+ноябрь!AL64+декабрь!AL64</f>
        <v>0</v>
      </c>
      <c r="AP64" s="36">
        <f>январь!AM64+февраль!AM64+март!AM64+апрель!AM64+май!AM64+июнь!AM64+июль!AM64+август!AM64+сентябрь!AM64+октябрь!AM64+ноябрь!AM64+декабрь!AM64</f>
        <v>0</v>
      </c>
      <c r="AQ64" s="29">
        <f>январь!AN64+февраль!AN64+март!AN64+апрель!AN64+май!AN64+июнь!AN64+июль!AN64+август!AN64+сентябрь!AN64+октябрь!AN64+ноябрь!AN64+декабрь!AN64</f>
        <v>0</v>
      </c>
      <c r="AR64" s="36">
        <f>январь!AO64+февраль!AO64+март!AO64+апрель!AO64+май!AO64+июнь!AO64+июль!AO64+август!AO64+сентябрь!AO64+октябрь!AO64+ноябрь!AO64+декабрь!AO64</f>
        <v>0</v>
      </c>
      <c r="AS64" s="29">
        <f>январь!AP64+февраль!AP64+март!AP64+апрель!AP64+май!AP64+июнь!AP64+июль!AP64+август!AP64+сентябрь!AP64+октябрь!AP64+ноябрь!AP64+декабрь!AP64</f>
        <v>0</v>
      </c>
      <c r="AT64" s="36">
        <f>январь!AQ64+февраль!AQ64+март!AQ64+апрель!AQ64+май!AQ64+июнь!AQ64+июль!AQ64+август!AQ64+сентябрь!AQ64+октябрь!AQ64+ноябрь!AQ64+декабрь!AQ64</f>
        <v>0</v>
      </c>
      <c r="AU64" s="29">
        <f>январь!AR64+февраль!AR64+март!AR64+апрель!AR64+май!AR64+июнь!AR64+июль!AR64+август!AR64+сентябрь!AR64+октябрь!AR64+ноябрь!AR64+декабрь!AR64</f>
        <v>0</v>
      </c>
      <c r="AV64" s="36">
        <f>январь!AS64+февраль!AS64+март!AS64+апрель!AS64+май!AS64+июнь!AS64+июль!AS64+август!AS64+сентябрь!AS64+октябрь!AS64+ноябрь!AS64+декабрь!AS64</f>
        <v>0</v>
      </c>
      <c r="AW64" s="36">
        <f>январь!AT64+февраль!AT64+март!AT64+апрель!AT64+май!AT64+июнь!AT64+июль!AT64+август!AT64+сентябрь!AT64+октябрь!AT64+ноябрь!AT64+декабрь!AT64</f>
        <v>0</v>
      </c>
      <c r="AX64" s="36">
        <f>январь!AU64+февраль!AU64+март!AU64+апрель!AU64+май!AU64+июнь!AU64+июль!AU64+август!AU64+сентябрь!AU64+октябрь!AU64+ноябрь!AU64+декабрь!AU64</f>
        <v>0</v>
      </c>
      <c r="AY64" s="29">
        <f>январь!AV64+февраль!AV64+март!AV64+апрель!AV64+май!AV64+июнь!AV64+июль!AV64+август!AV64+сентябрь!AV64+октябрь!AV64+ноябрь!AV64+декабрь!AV64</f>
        <v>0</v>
      </c>
      <c r="AZ64" s="36">
        <f>январь!AW64+февраль!AW64+март!AW64+апрель!AW64+май!AW64+июнь!AW64+июль!AW64+август!AW64+сентябрь!AW64+октябрь!AW64+ноябрь!AW64+декабрь!AW64</f>
        <v>0</v>
      </c>
      <c r="BA64" s="36">
        <f>январь!AX64+февраль!AX64+март!AX64+апрель!AX64+май!AX64+июнь!AX64+июль!AX64+август!AX64+сентябрь!AX64+октябрь!AX64+ноябрь!AX64+декабрь!AX64</f>
        <v>0</v>
      </c>
      <c r="BB64" s="36">
        <f>январь!AY64+февраль!AY64+март!AY64+апрель!AY64+май!AY64+июнь!AY64+июль!AY64+август!AY64+сентябрь!AY64+октябрь!AY64+ноябрь!AY64+декабрь!AY64</f>
        <v>0</v>
      </c>
      <c r="BC64" s="29">
        <f>январь!AZ64+февраль!AZ64+март!AZ64+апрель!AZ64+май!AZ64+июнь!AZ64+июль!AZ64+август!AZ64+сентябрь!AZ64+октябрь!AZ64+ноябрь!AZ64+декабрь!AZ64</f>
        <v>0</v>
      </c>
      <c r="BD64" s="36">
        <f>январь!BA64+февраль!BA64+март!BA64+апрель!BA64+май!BA64+июнь!BA64+июль!BA64+август!BA64+сентябрь!BA64+октябрь!BA64+ноябрь!BA64+декабрь!BA64</f>
        <v>0</v>
      </c>
      <c r="BE64" s="36">
        <f>январь!BB64+февраль!BB64+март!BB64+апрель!BB64+май!BB64+июнь!BB64+июль!BB64+август!BB64+сентябрь!BB64+октябрь!BB64+ноябрь!BB64+декабрь!BB64</f>
        <v>0</v>
      </c>
      <c r="BF64" s="36">
        <f>январь!BC64+февраль!BC64+март!BC64+апрель!BC64+май!BC64+июнь!BC64+июль!BC64+август!BC64+сентябрь!BC64+октябрь!BC64+ноябрь!BC64+декабрь!BC64</f>
        <v>0</v>
      </c>
      <c r="BG64" s="36">
        <f>январь!BD64+февраль!BD64+март!BD64+апрель!BD64+май!BD64+июнь!BD64+июль!BD64+август!BD64+сентябрь!BD64+октябрь!BD64+ноябрь!BD64+декабрь!BD64</f>
        <v>0</v>
      </c>
      <c r="BH64" s="36">
        <f>январь!BE64+февраль!BE64+март!BE64+апрель!BE64+май!BE64+июнь!BE64+июль!BE64+август!BE64+сентябрь!BE64+октябрь!BE64+ноябрь!BE64+декабрь!BE64</f>
        <v>0</v>
      </c>
      <c r="BI64" s="36">
        <f>январь!BF64+февраль!BF64+март!BF64+апрель!BF64+май!BF64+июнь!BF64+июль!BF64+август!BF64+сентябрь!BF64+октябрь!BF64+ноябрь!BF64+декабрь!BF64</f>
        <v>0</v>
      </c>
      <c r="BJ64" s="36">
        <f>январь!BG64+февраль!BG64+март!BG64+апрель!BG64+май!BG64+июнь!BG64+июль!BG64+август!BG64+сентябрь!BG64+октябрь!BG64+ноябрь!BG64+декабрь!BG64</f>
        <v>0</v>
      </c>
      <c r="BK64" s="36">
        <f>январь!BH64+февраль!BH64+март!BH64+апрель!BH64+май!BH64+июнь!BH64+июль!BH64+август!BH64+сентябрь!BH64+октябрь!BH64+ноябрь!BH64+декабрь!BH64</f>
        <v>0</v>
      </c>
      <c r="BL64" s="36">
        <f>январь!BI64+февраль!BI64+март!BI64+апрель!BI64+май!BI64+июнь!BI64+июль!BI64+август!BI64+сентябрь!BI64+октябрь!BI64+ноябрь!BI64+декабрь!BI64</f>
        <v>0</v>
      </c>
      <c r="BM64" s="29">
        <f>январь!BJ64+февраль!BJ64+март!BJ64+апрель!BJ64+май!BJ64+июнь!BJ64+июль!BJ64+август!BJ64+сентябрь!BJ64+октябрь!BJ64+ноябрь!BJ64+декабрь!BJ64</f>
        <v>0</v>
      </c>
      <c r="BN64" s="36">
        <f>январь!BK64+февраль!BK64+март!BK64+апрель!BK64+май!BK64+июнь!BK64+июль!BK64+август!BK64+сентябрь!BK64+октябрь!BK64+ноябрь!BK64+декабрь!BK64</f>
        <v>0</v>
      </c>
      <c r="BO64" s="29">
        <f>январь!BL64+февраль!BL64+март!BL64+апрель!BL64+май!BL64+июнь!BL64+июль!BL64+август!BL64+сентябрь!BL64+октябрь!BL64+ноябрь!BL64+декабрь!BL64</f>
        <v>0</v>
      </c>
      <c r="BP64" s="36">
        <f>январь!BM64+февраль!BM64+март!BM64+апрель!BM64+май!BM64+июнь!BM64+июль!BM64+август!BM64+сентябрь!BM64+октябрь!BM64+ноябрь!BM64+декабрь!BM64</f>
        <v>0</v>
      </c>
      <c r="BQ64" s="36">
        <f>январь!BN64+февраль!BN64+март!BN64+апрель!BN64+май!BN64+июнь!BN64+июль!BN64+август!BN64+сентябрь!BN64+октябрь!BN64+ноябрь!BN64+декабрь!BN64</f>
        <v>0</v>
      </c>
      <c r="BR64" s="36">
        <f>январь!BO64+февраль!BO64+март!BO64+апрель!BO64+май!BO64+июнь!BO64+июль!BO64+август!BO64+сентябрь!BO64+октябрь!BO64+ноябрь!BO64+декабрь!BO64</f>
        <v>0</v>
      </c>
      <c r="BS64" s="29">
        <f>январь!BP64+февраль!BP64+март!BP64+апрель!BP64+май!BP64+июнь!BP64+июль!BP64+август!BP64+сентябрь!BP64+октябрь!BP64+ноябрь!BP64+декабрь!BP64</f>
        <v>0</v>
      </c>
      <c r="BT64" s="36">
        <f>январь!BQ64+февраль!BQ64+март!BQ64+апрель!BQ64+май!BQ64+июнь!BQ64+июль!BQ64+август!BQ64+сентябрь!BQ64+октябрь!BQ64+ноябрь!BQ64+декабрь!BQ64</f>
        <v>0</v>
      </c>
      <c r="BU64" s="29">
        <f>январь!BR64+февраль!BR64+март!BR64+апрель!BR64+май!BR64+июнь!BR64+июль!BR64+август!BR64+сентябрь!BR64+октябрь!BR64+ноябрь!BR64+декабрь!BR64</f>
        <v>0</v>
      </c>
      <c r="BV64" s="36">
        <f>январь!BS64+февраль!BS64+март!BS64+апрель!BS64+май!BS64+июнь!BS64+июль!BS64+август!BS64+сентябрь!BS64+октябрь!BS64+ноябрь!BS64+декабрь!BS64</f>
        <v>0</v>
      </c>
      <c r="BW64" s="36">
        <f>январь!BT64+февраль!BT64+март!BT64+апрель!BT64+май!BT64+июнь!BT64+июль!BT64+август!BT64+сентябрь!BT64+октябрь!BT64+ноябрь!BT64+декабрь!BT64</f>
        <v>0</v>
      </c>
      <c r="BX64" s="36">
        <f>январь!BU64+февраль!BU64+март!BU64+апрель!BU64+май!BU64+июнь!BU64+июль!BU64+август!BU64+сентябрь!BU64+октябрь!BU64+ноябрь!BU64+декабрь!BU64</f>
        <v>0</v>
      </c>
      <c r="BY64" s="36">
        <f>январь!BV64+февраль!BV64+март!BV64+апрель!BV64+май!BV64+июнь!BV64+июль!BV64+август!BV64+сентябрь!BV64+октябрь!BV64+ноябрь!BV64+декабрь!BV64</f>
        <v>2.39</v>
      </c>
      <c r="BZ64" s="77">
        <v>0</v>
      </c>
    </row>
    <row r="65" spans="1:78" x14ac:dyDescent="0.25">
      <c r="A65" s="16">
        <v>63</v>
      </c>
      <c r="B65" s="16">
        <v>1</v>
      </c>
      <c r="C65" s="37" t="s">
        <v>529</v>
      </c>
      <c r="D65" s="51">
        <v>129.57777531207728</v>
      </c>
      <c r="E65" s="25">
        <v>314.85695800000002</v>
      </c>
      <c r="F65" s="26">
        <f t="shared" si="0"/>
        <v>416.76373331207731</v>
      </c>
      <c r="G65" s="26">
        <f t="shared" si="1"/>
        <v>101.90677531207729</v>
      </c>
      <c r="H65" s="26">
        <f t="shared" si="2"/>
        <v>27.670999999999999</v>
      </c>
      <c r="I65" s="36">
        <f>январь!F65+февраль!F65+март!F65+апрель!F65+май!F65+июнь!F65+июль!F65+август!F65+сентябрь!F65+октябрь!F65+ноябрь!F65+декабрь!F65</f>
        <v>0</v>
      </c>
      <c r="J65" s="36">
        <f>январь!G65+февраль!G65+март!G65+апрель!G65+май!G65+июнь!G65+июль!G65+август!G65+сентябрь!G65+октябрь!G65+ноябрь!G65+декабрь!G65</f>
        <v>0</v>
      </c>
      <c r="K65" s="36">
        <f>январь!H65+февраль!H65+март!H65+апрель!H65+май!H65+июнь!H65+июль!H65+август!H65+сентябрь!H65+октябрь!H65+ноябрь!H65+декабрь!H65</f>
        <v>0</v>
      </c>
      <c r="L65" s="27">
        <f>январь!I65+февраль!I65+март!I65+апрель!I65+май!I65+июнь!I65+июль!I65+август!I65+сентябрь!I65+октябрь!I65+ноябрь!I65+декабрь!I65</f>
        <v>0</v>
      </c>
      <c r="M65" s="36">
        <f>январь!J65+февраль!J65+март!J65+апрель!J65+май!J65+июнь!J65+июль!J65+август!J65+сентябрь!J65+октябрь!J65+ноябрь!J65+декабрь!J65</f>
        <v>0</v>
      </c>
      <c r="N65" s="36">
        <f>январь!K65+февраль!K65+март!K65+апрель!K65+май!K65+июнь!K65+июль!K65+август!K65+сентябрь!K65+октябрь!K65+ноябрь!K65+декабрь!K65</f>
        <v>0</v>
      </c>
      <c r="O65" s="36">
        <f>январь!L65+февраль!L65+март!L65+апрель!L65+май!L65+июнь!L65+июль!L65+август!L65+сентябрь!L65+октябрь!L65+ноябрь!L65+декабрь!L65</f>
        <v>0</v>
      </c>
      <c r="P65" s="36">
        <f>январь!M65+февраль!M65+март!M65+апрель!M65+май!M65+июнь!M65+июль!M65+август!M65+сентябрь!M65+октябрь!M65+ноябрь!M65+декабрь!M65</f>
        <v>0</v>
      </c>
      <c r="Q65" s="36">
        <f>январь!N65+февраль!N65+март!N65+апрель!N65+май!N65+июнь!N65+июль!N65+август!N65+сентябрь!N65+октябрь!N65+ноябрь!N65+декабрь!N65</f>
        <v>0</v>
      </c>
      <c r="R65" s="29">
        <f>январь!O65+февраль!O65+март!O65+апрель!O65+май!O65+июнь!O65+июль!O65+август!O65+сентябрь!O65+октябрь!O65+ноябрь!O65+декабрь!O65</f>
        <v>0</v>
      </c>
      <c r="S65" s="36">
        <f>январь!P65+февраль!P65+март!P65+апрель!P65+май!P65+июнь!P65+июль!P65+август!P65+сентябрь!P65+октябрь!P65+ноябрь!P65+декабрь!P65</f>
        <v>0</v>
      </c>
      <c r="T65" s="29">
        <f>январь!Q65+февраль!Q65+март!Q65+апрель!Q65+май!Q65+июнь!Q65+июль!Q65+август!Q65+сентябрь!Q65+октябрь!Q65+ноябрь!Q65+декабрь!Q65</f>
        <v>0</v>
      </c>
      <c r="U65" s="36">
        <f>январь!R65+февраль!R65+март!R65+апрель!R65+май!R65+июнь!R65+июль!R65+август!R65+сентябрь!R65+октябрь!R65+ноябрь!R65+декабрь!R65</f>
        <v>0</v>
      </c>
      <c r="V65" s="36">
        <f>январь!S65+февраль!S65+март!S65+апрель!S65+май!S65+июнь!S65+июль!S65+август!S65+сентябрь!S65+октябрь!S65+ноябрь!S65+декабрь!S65</f>
        <v>0</v>
      </c>
      <c r="W65" s="36">
        <f>январь!T65+февраль!T65+март!T65+апрель!T65+май!T65+июнь!T65+июль!T65+август!T65+сентябрь!T65+октябрь!T65+ноябрь!T65+декабрь!T65</f>
        <v>0</v>
      </c>
      <c r="X65" s="36">
        <f>январь!U65+февраль!U65+март!U65+апрель!U65+май!U65+июнь!U65+июль!U65+август!U65+сентябрь!U65+октябрь!U65+ноябрь!U65+декабрь!U65</f>
        <v>0</v>
      </c>
      <c r="Y65" s="36">
        <f>январь!V65+февраль!V65+март!V65+апрель!V65+май!V65+июнь!V65+июль!V65+август!V65+сентябрь!V65+октябрь!V65+ноябрь!V65+декабрь!V65</f>
        <v>0</v>
      </c>
      <c r="Z65" s="36">
        <f>январь!W65+февраль!W65+март!W65+апрель!W65+май!W65+июнь!W65+июль!W65+август!W65+сентябрь!W65+октябрь!W65+ноябрь!W65+декабрь!W65</f>
        <v>0</v>
      </c>
      <c r="AA65" s="36">
        <f>январь!X65+февраль!X65+март!X65+апрель!X65+май!X65+июнь!X65+июль!X65+август!X65+сентябрь!X65+октябрь!X65+ноябрь!X65+декабрь!X65</f>
        <v>0</v>
      </c>
      <c r="AB65" s="29">
        <f>январь!Y65+февраль!Y65+март!Y65+апрель!Y65+май!Y65+июнь!Y65+июль!Y65+август!Y65+сентябрь!Y65+октябрь!Y65+ноябрь!Y65+декабрь!Y65</f>
        <v>0</v>
      </c>
      <c r="AC65" s="36">
        <f>январь!Z65+февраль!Z65+март!Z65+апрель!Z65+май!Z65+июнь!Z65+июль!Z65+август!Z65+сентябрь!Z65+октябрь!Z65+ноябрь!Z65+декабрь!Z65</f>
        <v>0</v>
      </c>
      <c r="AD65" s="66" t="str">
        <f>CONCATENATE(январь!AA65,$BZ$1,февраль!AA65,$BZ$1,март!AA65,$BZ$1,апрель!AA65,$BZ$1,май!AA65,$BZ$1,июнь!AA65,$BZ$1,июль!AA65,$BZ$1,август!AA65,$BZ$1,сентябрь!AA65,$BZ$1,октябрь!AA65,$BZ$1,ноябрь!AA65,$BZ$1,декабрь!AA65)</f>
        <v xml:space="preserve">           </v>
      </c>
      <c r="AE65" s="36">
        <f>январь!AB65+февраль!AB65+март!AB65+апрель!AB65+май!AB65+июнь!AB65+июль!AB65+август!AB65+сентябрь!AB65+октябрь!AB65+ноябрь!AB65+декабрь!AB65</f>
        <v>0</v>
      </c>
      <c r="AF65" s="36">
        <f>январь!AC65+февраль!AC65+март!AC65+апрель!AC65+май!AC65+июнь!AC65+июль!AC65+август!AC65+сентябрь!AC65+октябрь!AC65+ноябрь!AC65+декабрь!AC65</f>
        <v>0</v>
      </c>
      <c r="AG65" s="36">
        <f>январь!AD65+февраль!AD65+март!AD65+апрель!AD65+май!AD65+июнь!AD65+июль!AD65+август!AD65+сентябрь!AD65+октябрь!AD65+ноябрь!AD65+декабрь!AD65</f>
        <v>0</v>
      </c>
      <c r="AH65" s="36">
        <f>январь!AE65+февраль!AE65+март!AE65+апрель!AE65+май!AE65+июнь!AE65+июль!AE65+август!AE65+сентябрь!AE65+октябрь!AE65+ноябрь!AE65+декабрь!AE65</f>
        <v>0</v>
      </c>
      <c r="AI65" s="36">
        <f>январь!AF65+февраль!AF65+март!AF65+апрель!AF65+май!AF65+июнь!AF65+июль!AF65+август!AF65+сентябрь!AF65+октябрь!AF65+ноябрь!AF65+декабрь!AF65</f>
        <v>0</v>
      </c>
      <c r="AJ65" s="36">
        <f>январь!AG65+февраль!AG65+март!AG65+апрель!AG65+май!AG65+июнь!AG65+июль!AG65+август!AG65+сентябрь!AG65+октябрь!AG65+ноябрь!AG65+декабрь!AG65</f>
        <v>0</v>
      </c>
      <c r="AK65" s="29">
        <f>январь!AH65+февраль!AH65+март!AH65+апрель!AH65+май!AH65+июнь!AH65+июль!AH65+август!AH65+сентябрь!AH65+октябрь!AH65+ноябрь!AH65+декабрь!AH65</f>
        <v>0</v>
      </c>
      <c r="AL65" s="36">
        <f>январь!AI65+февраль!AI65+март!AI65+апрель!AI65+май!AI65+июнь!AI65+июль!AI65+август!AI65+сентябрь!AI65+октябрь!AI65+ноябрь!AI65+декабрь!AI65</f>
        <v>0</v>
      </c>
      <c r="AM65" s="29">
        <f>январь!AJ65+февраль!AJ65+март!AJ65+апрель!AJ65+май!AJ65+июнь!AJ65+июль!AJ65+август!AJ65+сентябрь!AJ65+октябрь!AJ65+ноябрь!AJ65+декабрь!AJ65</f>
        <v>0</v>
      </c>
      <c r="AN65" s="36">
        <f>январь!AK65+февраль!AK65+март!AK65+апрель!AK65+май!AK65+июнь!AK65+июль!AK65+август!AK65+сентябрь!AK65+октябрь!AK65+ноябрь!AK65+декабрь!AK65</f>
        <v>0</v>
      </c>
      <c r="AO65" s="36">
        <f>январь!AL65+февраль!AL65+март!AL65+апрель!AL65+май!AL65+июнь!AL65+июль!AL65+август!AL65+сентябрь!AL65+октябрь!AL65+ноябрь!AL65+декабрь!AL65</f>
        <v>0</v>
      </c>
      <c r="AP65" s="36">
        <f>январь!AM65+февраль!AM65+март!AM65+апрель!AM65+май!AM65+июнь!AM65+июль!AM65+август!AM65+сентябрь!AM65+октябрь!AM65+ноябрь!AM65+декабрь!AM65</f>
        <v>0</v>
      </c>
      <c r="AQ65" s="29">
        <f>январь!AN65+февраль!AN65+март!AN65+апрель!AN65+май!AN65+июнь!AN65+июль!AN65+август!AN65+сентябрь!AN65+октябрь!AN65+ноябрь!AN65+декабрь!AN65</f>
        <v>0</v>
      </c>
      <c r="AR65" s="36">
        <f>январь!AO65+февраль!AO65+март!AO65+апрель!AO65+май!AO65+июнь!AO65+июль!AO65+август!AO65+сентябрь!AO65+октябрь!AO65+ноябрь!AO65+декабрь!AO65</f>
        <v>0</v>
      </c>
      <c r="AS65" s="29">
        <f>январь!AP65+февраль!AP65+март!AP65+апрель!AP65+май!AP65+июнь!AP65+июль!AP65+август!AP65+сентябрь!AP65+октябрь!AP65+ноябрь!AP65+декабрь!AP65</f>
        <v>0</v>
      </c>
      <c r="AT65" s="36">
        <f>январь!AQ65+февраль!AQ65+март!AQ65+апрель!AQ65+май!AQ65+июнь!AQ65+июль!AQ65+август!AQ65+сентябрь!AQ65+октябрь!AQ65+ноябрь!AQ65+декабрь!AQ65</f>
        <v>0</v>
      </c>
      <c r="AU65" s="29">
        <f>январь!AR65+февраль!AR65+март!AR65+апрель!AR65+май!AR65+июнь!AR65+июль!AR65+август!AR65+сентябрь!AR65+октябрь!AR65+ноябрь!AR65+декабрь!AR65</f>
        <v>0</v>
      </c>
      <c r="AV65" s="36">
        <f>январь!AS65+февраль!AS65+март!AS65+апрель!AS65+май!AS65+июнь!AS65+июль!AS65+август!AS65+сентябрь!AS65+октябрь!AS65+ноябрь!AS65+декабрь!AS65</f>
        <v>0</v>
      </c>
      <c r="AW65" s="36">
        <f>январь!AT65+февраль!AT65+март!AT65+апрель!AT65+май!AT65+июнь!AT65+июль!AT65+август!AT65+сентябрь!AT65+октябрь!AT65+ноябрь!AT65+декабрь!AT65</f>
        <v>0</v>
      </c>
      <c r="AX65" s="36">
        <f>январь!AU65+февраль!AU65+март!AU65+апрель!AU65+май!AU65+июнь!AU65+июль!AU65+август!AU65+сентябрь!AU65+октябрь!AU65+ноябрь!AU65+декабрь!AU65</f>
        <v>0</v>
      </c>
      <c r="AY65" s="29">
        <f>январь!AV65+февраль!AV65+март!AV65+апрель!AV65+май!AV65+июнь!AV65+июль!AV65+август!AV65+сентябрь!AV65+октябрь!AV65+ноябрь!AV65+декабрь!AV65</f>
        <v>0</v>
      </c>
      <c r="AZ65" s="36">
        <f>январь!AW65+февраль!AW65+март!AW65+апрель!AW65+май!AW65+июнь!AW65+июль!AW65+август!AW65+сентябрь!AW65+октябрь!AW65+ноябрь!AW65+декабрь!AW65</f>
        <v>0</v>
      </c>
      <c r="BA65" s="36">
        <f>январь!AX65+февраль!AX65+март!AX65+апрель!AX65+май!AX65+июнь!AX65+июль!AX65+август!AX65+сентябрь!AX65+октябрь!AX65+ноябрь!AX65+декабрь!AX65</f>
        <v>0</v>
      </c>
      <c r="BB65" s="36">
        <f>январь!AY65+февраль!AY65+март!AY65+апрель!AY65+май!AY65+июнь!AY65+июль!AY65+август!AY65+сентябрь!AY65+октябрь!AY65+ноябрь!AY65+декабрь!AY65</f>
        <v>0</v>
      </c>
      <c r="BC65" s="29">
        <f>январь!AZ65+февраль!AZ65+март!AZ65+апрель!AZ65+май!AZ65+июнь!AZ65+июль!AZ65+август!AZ65+сентябрь!AZ65+октябрь!AZ65+ноябрь!AZ65+декабрь!AZ65</f>
        <v>0</v>
      </c>
      <c r="BD65" s="36">
        <f>январь!BA65+февраль!BA65+март!BA65+апрель!BA65+май!BA65+июнь!BA65+июль!BA65+август!BA65+сентябрь!BA65+октябрь!BA65+ноябрь!BA65+декабрь!BA65</f>
        <v>0</v>
      </c>
      <c r="BE65" s="36">
        <f>январь!BB65+февраль!BB65+март!BB65+апрель!BB65+май!BB65+июнь!BB65+июль!BB65+август!BB65+сентябрь!BB65+октябрь!BB65+ноябрь!BB65+декабрь!BB65</f>
        <v>0</v>
      </c>
      <c r="BF65" s="36">
        <f>январь!BC65+февраль!BC65+март!BC65+апрель!BC65+май!BC65+июнь!BC65+июль!BC65+август!BC65+сентябрь!BC65+октябрь!BC65+ноябрь!BC65+декабрь!BC65</f>
        <v>0</v>
      </c>
      <c r="BG65" s="36">
        <f>январь!BD65+февраль!BD65+март!BD65+апрель!BD65+май!BD65+июнь!BD65+июль!BD65+август!BD65+сентябрь!BD65+октябрь!BD65+ноябрь!BD65+декабрь!BD65</f>
        <v>0</v>
      </c>
      <c r="BH65" s="36">
        <f>январь!BE65+февраль!BE65+март!BE65+апрель!BE65+май!BE65+июнь!BE65+июль!BE65+август!BE65+сентябрь!BE65+октябрь!BE65+ноябрь!BE65+декабрь!BE65</f>
        <v>0</v>
      </c>
      <c r="BI65" s="36">
        <f>январь!BF65+февраль!BF65+март!BF65+апрель!BF65+май!BF65+июнь!BF65+июль!BF65+август!BF65+сентябрь!BF65+октябрь!BF65+ноябрь!BF65+декабрь!BF65</f>
        <v>1.0999999999999999E-2</v>
      </c>
      <c r="BJ65" s="36">
        <f>январь!BG65+февраль!BG65+март!BG65+апрель!BG65+май!BG65+июнь!BG65+июль!BG65+август!BG65+сентябрь!BG65+октябрь!BG65+ноябрь!BG65+декабрь!BG65</f>
        <v>12.234</v>
      </c>
      <c r="BK65" s="36">
        <f>январь!BH65+февраль!BH65+март!BH65+апрель!BH65+май!BH65+июнь!BH65+июль!BH65+август!BH65+сентябрь!BH65+октябрь!BH65+ноябрь!BH65+декабрь!BH65</f>
        <v>0</v>
      </c>
      <c r="BL65" s="36">
        <f>январь!BI65+февраль!BI65+март!BI65+апрель!BI65+май!BI65+июнь!BI65+июль!BI65+август!BI65+сентябрь!BI65+октябрь!BI65+ноябрь!BI65+декабрь!BI65</f>
        <v>0</v>
      </c>
      <c r="BM65" s="29">
        <f>январь!BJ65+февраль!BJ65+март!BJ65+апрель!BJ65+май!BJ65+июнь!BJ65+июль!BJ65+август!BJ65+сентябрь!BJ65+октябрь!BJ65+ноябрь!BJ65+декабрь!BJ65</f>
        <v>0</v>
      </c>
      <c r="BN65" s="36">
        <f>январь!BK65+февраль!BK65+март!BK65+апрель!BK65+май!BK65+июнь!BK65+июль!BK65+август!BK65+сентябрь!BK65+октябрь!BK65+ноябрь!BK65+декабрь!BK65</f>
        <v>0</v>
      </c>
      <c r="BO65" s="29">
        <f>январь!BL65+февраль!BL65+март!BL65+апрель!BL65+май!BL65+июнь!BL65+июль!BL65+август!BL65+сентябрь!BL65+октябрь!BL65+ноябрь!BL65+декабрь!BL65</f>
        <v>12</v>
      </c>
      <c r="BP65" s="36">
        <f>январь!BM65+февраль!BM65+март!BM65+апрель!BM65+май!BM65+июнь!BM65+июль!BM65+август!BM65+сентябрь!BM65+октябрь!BM65+ноябрь!BM65+декабрь!BM65</f>
        <v>5.798</v>
      </c>
      <c r="BQ65" s="36">
        <f>январь!BN65+февраль!BN65+март!BN65+апрель!BN65+май!BN65+июнь!BN65+июль!BN65+август!BN65+сентябрь!BN65+октябрь!BN65+ноябрь!BN65+декабрь!BN65</f>
        <v>0</v>
      </c>
      <c r="BR65" s="36">
        <f>январь!BO65+февраль!BO65+март!BO65+апрель!BO65+май!BO65+июнь!BO65+июль!BO65+август!BO65+сентябрь!BO65+октябрь!BO65+ноябрь!BO65+декабрь!BO65</f>
        <v>0</v>
      </c>
      <c r="BS65" s="29">
        <f>январь!BP65+февраль!BP65+март!BP65+апрель!BP65+май!BP65+июнь!BP65+июль!BP65+август!BP65+сентябрь!BP65+октябрь!BP65+ноябрь!BP65+декабрь!BP65</f>
        <v>0</v>
      </c>
      <c r="BT65" s="36">
        <f>январь!BQ65+февраль!BQ65+март!BQ65+апрель!BQ65+май!BQ65+июнь!BQ65+июль!BQ65+август!BQ65+сентябрь!BQ65+октябрь!BQ65+ноябрь!BQ65+декабрь!BQ65</f>
        <v>0</v>
      </c>
      <c r="BU65" s="29">
        <f>январь!BR65+февраль!BR65+март!BR65+апрель!BR65+май!BR65+июнь!BR65+июль!BR65+август!BR65+сентябрь!BR65+октябрь!BR65+ноябрь!BR65+декабрь!BR65</f>
        <v>0</v>
      </c>
      <c r="BV65" s="36">
        <f>январь!BS65+февраль!BS65+март!BS65+апрель!BS65+май!BS65+июнь!BS65+июль!BS65+август!BS65+сентябрь!BS65+октябрь!BS65+ноябрь!BS65+декабрь!BS65</f>
        <v>0</v>
      </c>
      <c r="BW65" s="36">
        <f>январь!BT65+февраль!BT65+март!BT65+апрель!BT65+май!BT65+июнь!BT65+июль!BT65+август!BT65+сентябрь!BT65+октябрь!BT65+ноябрь!BT65+декабрь!BT65</f>
        <v>0</v>
      </c>
      <c r="BX65" s="36">
        <f>январь!BU65+февраль!BU65+март!BU65+апрель!BU65+май!BU65+июнь!BU65+июль!BU65+август!BU65+сентябрь!BU65+октябрь!BU65+ноябрь!BU65+декабрь!BU65</f>
        <v>0</v>
      </c>
      <c r="BY65" s="36">
        <f>январь!BV65+февраль!BV65+март!BV65+апрель!BV65+май!BV65+июнь!BV65+июль!BV65+август!BV65+сентябрь!BV65+октябрь!BV65+ноябрь!BV65+декабрь!BV65</f>
        <v>9.6389999999999993</v>
      </c>
      <c r="BZ65" s="77">
        <v>0</v>
      </c>
    </row>
    <row r="66" spans="1:78" x14ac:dyDescent="0.25">
      <c r="A66" s="16">
        <v>64</v>
      </c>
      <c r="B66" s="16">
        <v>1</v>
      </c>
      <c r="C66" s="37" t="s">
        <v>530</v>
      </c>
      <c r="D66" s="51">
        <v>401.42202019323679</v>
      </c>
      <c r="E66" s="25">
        <v>387.13848999999999</v>
      </c>
      <c r="F66" s="26">
        <f t="shared" si="0"/>
        <v>703.57251019323667</v>
      </c>
      <c r="G66" s="26">
        <f t="shared" si="1"/>
        <v>316.43402019323679</v>
      </c>
      <c r="H66" s="26">
        <f t="shared" si="2"/>
        <v>84.988</v>
      </c>
      <c r="I66" s="36">
        <f>январь!F66+февраль!F66+март!F66+апрель!F66+май!F66+июнь!F66+июль!F66+август!F66+сентябрь!F66+октябрь!F66+ноябрь!F66+декабрь!F66</f>
        <v>0</v>
      </c>
      <c r="J66" s="36">
        <f>январь!G66+февраль!G66+март!G66+апрель!G66+май!G66+июнь!G66+июль!G66+август!G66+сентябрь!G66+октябрь!G66+ноябрь!G66+декабрь!G66</f>
        <v>0</v>
      </c>
      <c r="K66" s="36">
        <f>январь!H66+февраль!H66+март!H66+апрель!H66+май!H66+июнь!H66+июль!H66+август!H66+сентябрь!H66+октябрь!H66+ноябрь!H66+декабрь!H66</f>
        <v>0</v>
      </c>
      <c r="L66" s="27">
        <f>январь!I66+февраль!I66+март!I66+апрель!I66+май!I66+июнь!I66+июль!I66+август!I66+сентябрь!I66+октябрь!I66+ноябрь!I66+декабрь!I66</f>
        <v>0</v>
      </c>
      <c r="M66" s="36">
        <f>январь!J66+февраль!J66+март!J66+апрель!J66+май!J66+июнь!J66+июль!J66+август!J66+сентябрь!J66+октябрь!J66+ноябрь!J66+декабрь!J66</f>
        <v>0</v>
      </c>
      <c r="N66" s="36">
        <f>январь!K66+февраль!K66+март!K66+апрель!K66+май!K66+июнь!K66+июль!K66+август!K66+сентябрь!K66+октябрь!K66+ноябрь!K66+декабрь!K66</f>
        <v>0</v>
      </c>
      <c r="O66" s="36">
        <f>январь!L66+февраль!L66+март!L66+апрель!L66+май!L66+июнь!L66+июль!L66+август!L66+сентябрь!L66+октябрь!L66+ноябрь!L66+декабрь!L66</f>
        <v>0</v>
      </c>
      <c r="P66" s="36">
        <f>январь!M66+февраль!M66+март!M66+апрель!M66+май!M66+июнь!M66+июль!M66+август!M66+сентябрь!M66+октябрь!M66+ноябрь!M66+декабрь!M66</f>
        <v>0</v>
      </c>
      <c r="Q66" s="36">
        <f>январь!N66+февраль!N66+март!N66+апрель!N66+май!N66+июнь!N66+июль!N66+август!N66+сентябрь!N66+октябрь!N66+ноябрь!N66+декабрь!N66</f>
        <v>0</v>
      </c>
      <c r="R66" s="29">
        <f>январь!O66+февраль!O66+март!O66+апрель!O66+май!O66+июнь!O66+июль!O66+август!O66+сентябрь!O66+октябрь!O66+ноябрь!O66+декабрь!O66</f>
        <v>0</v>
      </c>
      <c r="S66" s="36">
        <f>январь!P66+февраль!P66+март!P66+апрель!P66+май!P66+июнь!P66+июль!P66+август!P66+сентябрь!P66+октябрь!P66+ноябрь!P66+декабрь!P66</f>
        <v>0</v>
      </c>
      <c r="T66" s="29">
        <f>январь!Q66+февраль!Q66+март!Q66+апрель!Q66+май!Q66+июнь!Q66+июль!Q66+август!Q66+сентябрь!Q66+октябрь!Q66+ноябрь!Q66+декабрь!Q66</f>
        <v>0</v>
      </c>
      <c r="U66" s="36">
        <f>январь!R66+февраль!R66+март!R66+апрель!R66+май!R66+июнь!R66+июль!R66+август!R66+сентябрь!R66+октябрь!R66+ноябрь!R66+декабрь!R66</f>
        <v>0</v>
      </c>
      <c r="V66" s="36">
        <f>январь!S66+февраль!S66+март!S66+апрель!S66+май!S66+июнь!S66+июль!S66+август!S66+сентябрь!S66+октябрь!S66+ноябрь!S66+декабрь!S66</f>
        <v>2E-3</v>
      </c>
      <c r="W66" s="36">
        <f>январь!T66+февраль!T66+март!T66+апрель!T66+май!T66+июнь!T66+июль!T66+август!T66+сентябрь!T66+октябрь!T66+ноябрь!T66+декабрь!T66</f>
        <v>3.33</v>
      </c>
      <c r="X66" s="36">
        <f>январь!U66+февраль!U66+март!U66+апрель!U66+май!U66+июнь!U66+июль!U66+август!U66+сентябрь!U66+октябрь!U66+ноябрь!U66+декабрь!U66</f>
        <v>0</v>
      </c>
      <c r="Y66" s="36">
        <f>январь!V66+февраль!V66+март!V66+апрель!V66+май!V66+июнь!V66+июль!V66+август!V66+сентябрь!V66+октябрь!V66+ноябрь!V66+декабрь!V66</f>
        <v>0</v>
      </c>
      <c r="Z66" s="36">
        <f>январь!W66+февраль!W66+март!W66+апрель!W66+май!W66+июнь!W66+июль!W66+август!W66+сентябрь!W66+октябрь!W66+ноябрь!W66+декабрь!W66</f>
        <v>0</v>
      </c>
      <c r="AA66" s="36">
        <f>январь!X66+февраль!X66+март!X66+апрель!X66+май!X66+июнь!X66+июль!X66+август!X66+сентябрь!X66+октябрь!X66+ноябрь!X66+декабрь!X66</f>
        <v>0</v>
      </c>
      <c r="AB66" s="29">
        <f>январь!Y66+февраль!Y66+март!Y66+апрель!Y66+май!Y66+июнь!Y66+июль!Y66+август!Y66+сентябрь!Y66+октябрь!Y66+ноябрь!Y66+декабрь!Y66</f>
        <v>0</v>
      </c>
      <c r="AC66" s="36">
        <f>январь!Z66+февраль!Z66+март!Z66+апрель!Z66+май!Z66+июнь!Z66+июль!Z66+август!Z66+сентябрь!Z66+октябрь!Z66+ноябрь!Z66+декабрь!Z66</f>
        <v>0</v>
      </c>
      <c r="AD66" s="66" t="str">
        <f>CONCATENATE(январь!AA66,$BZ$1,февраль!AA66,$BZ$1,март!AA66,$BZ$1,апрель!AA66,$BZ$1,май!AA66,$BZ$1,июнь!AA66,$BZ$1,июль!AA66,$BZ$1,август!AA66,$BZ$1,сентябрь!AA66,$BZ$1,октябрь!AA66,$BZ$1,ноябрь!AA66,$BZ$1,декабрь!AA66)</f>
        <v xml:space="preserve">           </v>
      </c>
      <c r="AE66" s="36">
        <f>январь!AB66+февраль!AB66+март!AB66+апрель!AB66+май!AB66+июнь!AB66+июль!AB66+август!AB66+сентябрь!AB66+октябрь!AB66+ноябрь!AB66+декабрь!AB66</f>
        <v>0</v>
      </c>
      <c r="AF66" s="36">
        <f>январь!AC66+февраль!AC66+март!AC66+апрель!AC66+май!AC66+июнь!AC66+июль!AC66+август!AC66+сентябрь!AC66+октябрь!AC66+ноябрь!AC66+декабрь!AC66</f>
        <v>0</v>
      </c>
      <c r="AG66" s="36">
        <f>январь!AD66+февраль!AD66+март!AD66+апрель!AD66+май!AD66+июнь!AD66+июль!AD66+август!AD66+сентябрь!AD66+октябрь!AD66+ноябрь!AD66+декабрь!AD66</f>
        <v>0</v>
      </c>
      <c r="AH66" s="36">
        <f>январь!AE66+февраль!AE66+март!AE66+апрель!AE66+май!AE66+июнь!AE66+июль!AE66+август!AE66+сентябрь!AE66+октябрь!AE66+ноябрь!AE66+декабрь!AE66</f>
        <v>0</v>
      </c>
      <c r="AI66" s="36">
        <f>январь!AF66+февраль!AF66+март!AF66+апрель!AF66+май!AF66+июнь!AF66+июль!AF66+август!AF66+сентябрь!AF66+октябрь!AF66+ноябрь!AF66+декабрь!AF66</f>
        <v>0</v>
      </c>
      <c r="AJ66" s="36">
        <f>январь!AG66+февраль!AG66+март!AG66+апрель!AG66+май!AG66+июнь!AG66+июль!AG66+август!AG66+сентябрь!AG66+октябрь!AG66+ноябрь!AG66+декабрь!AG66</f>
        <v>0</v>
      </c>
      <c r="AK66" s="29">
        <f>январь!AH66+февраль!AH66+март!AH66+апрель!AH66+май!AH66+июнь!AH66+июль!AH66+август!AH66+сентябрь!AH66+октябрь!AH66+ноябрь!AH66+декабрь!AH66</f>
        <v>0</v>
      </c>
      <c r="AL66" s="36">
        <f>январь!AI66+февраль!AI66+март!AI66+апрель!AI66+май!AI66+июнь!AI66+июль!AI66+август!AI66+сентябрь!AI66+октябрь!AI66+ноябрь!AI66+декабрь!AI66</f>
        <v>0</v>
      </c>
      <c r="AM66" s="29">
        <f>январь!AJ66+февраль!AJ66+март!AJ66+апрель!AJ66+май!AJ66+июнь!AJ66+июль!AJ66+август!AJ66+сентябрь!AJ66+октябрь!AJ66+ноябрь!AJ66+декабрь!AJ66</f>
        <v>0</v>
      </c>
      <c r="AN66" s="36">
        <f>январь!AK66+февраль!AK66+март!AK66+апрель!AK66+май!AK66+июнь!AK66+июль!AK66+август!AK66+сентябрь!AK66+октябрь!AK66+ноябрь!AK66+декабрь!AK66</f>
        <v>0</v>
      </c>
      <c r="AO66" s="36">
        <f>январь!AL66+февраль!AL66+март!AL66+апрель!AL66+май!AL66+июнь!AL66+июль!AL66+август!AL66+сентябрь!AL66+октябрь!AL66+ноябрь!AL66+декабрь!AL66</f>
        <v>0</v>
      </c>
      <c r="AP66" s="36">
        <f>январь!AM66+февраль!AM66+март!AM66+апрель!AM66+май!AM66+июнь!AM66+июль!AM66+август!AM66+сентябрь!AM66+октябрь!AM66+ноябрь!AM66+декабрь!AM66</f>
        <v>0</v>
      </c>
      <c r="AQ66" s="29">
        <f>январь!AN66+февраль!AN66+март!AN66+апрель!AN66+май!AN66+июнь!AN66+июль!AN66+август!AN66+сентябрь!AN66+октябрь!AN66+ноябрь!AN66+декабрь!AN66</f>
        <v>0</v>
      </c>
      <c r="AR66" s="36">
        <f>январь!AO66+февраль!AO66+март!AO66+апрель!AO66+май!AO66+июнь!AO66+июль!AO66+август!AO66+сентябрь!AO66+октябрь!AO66+ноябрь!AO66+декабрь!AO66</f>
        <v>0</v>
      </c>
      <c r="AS66" s="29">
        <f>январь!AP66+февраль!AP66+март!AP66+апрель!AP66+май!AP66+июнь!AP66+июль!AP66+август!AP66+сентябрь!AP66+октябрь!AP66+ноябрь!AP66+декабрь!AP66</f>
        <v>0</v>
      </c>
      <c r="AT66" s="36">
        <f>январь!AQ66+февраль!AQ66+март!AQ66+апрель!AQ66+май!AQ66+июнь!AQ66+июль!AQ66+август!AQ66+сентябрь!AQ66+октябрь!AQ66+ноябрь!AQ66+декабрь!AQ66</f>
        <v>0</v>
      </c>
      <c r="AU66" s="29">
        <f>январь!AR66+февраль!AR66+март!AR66+апрель!AR66+май!AR66+июнь!AR66+июль!AR66+август!AR66+сентябрь!AR66+октябрь!AR66+ноябрь!AR66+декабрь!AR66</f>
        <v>0</v>
      </c>
      <c r="AV66" s="36">
        <f>январь!AS66+февраль!AS66+март!AS66+апрель!AS66+май!AS66+июнь!AS66+июль!AS66+август!AS66+сентябрь!AS66+октябрь!AS66+ноябрь!AS66+декабрь!AS66</f>
        <v>0</v>
      </c>
      <c r="AW66" s="36">
        <f>январь!AT66+февраль!AT66+март!AT66+апрель!AT66+май!AT66+июнь!AT66+июль!AT66+август!AT66+сентябрь!AT66+октябрь!AT66+ноябрь!AT66+декабрь!AT66</f>
        <v>0</v>
      </c>
      <c r="AX66" s="36">
        <f>январь!AU66+февраль!AU66+март!AU66+апрель!AU66+май!AU66+июнь!AU66+июль!AU66+август!AU66+сентябрь!AU66+октябрь!AU66+ноябрь!AU66+декабрь!AU66</f>
        <v>0</v>
      </c>
      <c r="AY66" s="29">
        <f>январь!AV66+февраль!AV66+март!AV66+апрель!AV66+май!AV66+июнь!AV66+июль!AV66+август!AV66+сентябрь!AV66+октябрь!AV66+ноябрь!AV66+декабрь!AV66</f>
        <v>0</v>
      </c>
      <c r="AZ66" s="36">
        <f>январь!AW66+февраль!AW66+март!AW66+апрель!AW66+май!AW66+июнь!AW66+июль!AW66+август!AW66+сентябрь!AW66+октябрь!AW66+ноябрь!AW66+декабрь!AW66</f>
        <v>0</v>
      </c>
      <c r="BA66" s="36">
        <f>январь!AX66+февраль!AX66+март!AX66+апрель!AX66+май!AX66+июнь!AX66+июль!AX66+август!AX66+сентябрь!AX66+октябрь!AX66+ноябрь!AX66+декабрь!AX66</f>
        <v>0</v>
      </c>
      <c r="BB66" s="36">
        <f>январь!AY66+февраль!AY66+март!AY66+апрель!AY66+май!AY66+июнь!AY66+июль!AY66+август!AY66+сентябрь!AY66+октябрь!AY66+ноябрь!AY66+декабрь!AY66</f>
        <v>0</v>
      </c>
      <c r="BC66" s="29">
        <f>январь!AZ66+февраль!AZ66+март!AZ66+апрель!AZ66+май!AZ66+июнь!AZ66+июль!AZ66+август!AZ66+сентябрь!AZ66+октябрь!AZ66+ноябрь!AZ66+декабрь!AZ66</f>
        <v>0</v>
      </c>
      <c r="BD66" s="36">
        <f>январь!BA66+февраль!BA66+март!BA66+апрель!BA66+май!BA66+июнь!BA66+июль!BA66+август!BA66+сентябрь!BA66+октябрь!BA66+ноябрь!BA66+декабрь!BA66</f>
        <v>0</v>
      </c>
      <c r="BE66" s="36">
        <f>январь!BB66+февраль!BB66+март!BB66+апрель!BB66+май!BB66+июнь!BB66+июль!BB66+август!BB66+сентябрь!BB66+октябрь!BB66+ноябрь!BB66+декабрь!BB66</f>
        <v>0</v>
      </c>
      <c r="BF66" s="36">
        <f>январь!BC66+февраль!BC66+март!BC66+апрель!BC66+май!BC66+июнь!BC66+июль!BC66+август!BC66+сентябрь!BC66+октябрь!BC66+ноябрь!BC66+декабрь!BC66</f>
        <v>0</v>
      </c>
      <c r="BG66" s="36">
        <f>январь!BD66+февраль!BD66+март!BD66+апрель!BD66+май!BD66+июнь!BD66+июль!BD66+август!BD66+сентябрь!BD66+октябрь!BD66+ноябрь!BD66+декабрь!BD66</f>
        <v>0.01</v>
      </c>
      <c r="BH66" s="36">
        <f>январь!BE66+февраль!BE66+март!BE66+апрель!BE66+май!BE66+июнь!BE66+июль!BE66+август!BE66+сентябрь!BE66+октябрь!BE66+ноябрь!BE66+декабрь!BE66</f>
        <v>9.6449999999999996</v>
      </c>
      <c r="BI66" s="36">
        <f>январь!BF66+февраль!BF66+март!BF66+апрель!BF66+май!BF66+июнь!BF66+июль!BF66+август!BF66+сентябрь!BF66+октябрь!BF66+ноябрь!BF66+декабрь!BF66</f>
        <v>4.0000000000000001E-3</v>
      </c>
      <c r="BJ66" s="36">
        <f>январь!BG66+февраль!BG66+март!BG66+апрель!BG66+май!BG66+июнь!BG66+июль!BG66+август!BG66+сентябрь!BG66+октябрь!BG66+ноябрь!BG66+декабрь!BG66</f>
        <v>4.1539999999999999</v>
      </c>
      <c r="BK66" s="36">
        <f>январь!BH66+февраль!BH66+март!BH66+апрель!BH66+май!BH66+июнь!BH66+июль!BH66+август!BH66+сентябрь!BH66+октябрь!BH66+ноябрь!BH66+декабрь!BH66</f>
        <v>0</v>
      </c>
      <c r="BL66" s="36">
        <f>январь!BI66+февраль!BI66+март!BI66+апрель!BI66+май!BI66+июнь!BI66+июль!BI66+август!BI66+сентябрь!BI66+октябрь!BI66+ноябрь!BI66+декабрь!BI66</f>
        <v>0</v>
      </c>
      <c r="BM66" s="29">
        <f>январь!BJ66+февраль!BJ66+март!BJ66+апрель!BJ66+май!BJ66+июнь!BJ66+июль!BJ66+август!BJ66+сентябрь!BJ66+октябрь!BJ66+ноябрь!BJ66+декабрь!BJ66</f>
        <v>0</v>
      </c>
      <c r="BN66" s="36">
        <f>январь!BK66+февраль!BK66+март!BK66+апрель!BK66+май!BK66+июнь!BK66+июль!BK66+август!BK66+сентябрь!BK66+октябрь!BK66+ноябрь!BK66+декабрь!BK66</f>
        <v>0</v>
      </c>
      <c r="BO66" s="29">
        <f>январь!BL66+февраль!BL66+март!BL66+апрель!BL66+май!BL66+июнь!BL66+июль!BL66+август!BL66+сентябрь!BL66+октябрь!BL66+ноябрь!BL66+декабрь!BL66</f>
        <v>28</v>
      </c>
      <c r="BP66" s="36">
        <f>январь!BM66+февраль!BM66+март!BM66+апрель!BM66+май!BM66+июнь!BM66+июль!BM66+август!BM66+сентябрь!BM66+октябрь!BM66+ноябрь!BM66+декабрь!BM66</f>
        <v>52.878999999999998</v>
      </c>
      <c r="BQ66" s="36">
        <f>январь!BN66+февраль!BN66+март!BN66+апрель!BN66+май!BN66+июнь!BN66+июль!BN66+август!BN66+сентябрь!BN66+октябрь!BN66+ноябрь!BN66+декабрь!BN66</f>
        <v>0</v>
      </c>
      <c r="BR66" s="36">
        <f>январь!BO66+февраль!BO66+март!BO66+апрель!BO66+май!BO66+июнь!BO66+июль!BO66+август!BO66+сентябрь!BO66+октябрь!BO66+ноябрь!BO66+декабрь!BO66</f>
        <v>0</v>
      </c>
      <c r="BS66" s="29">
        <f>январь!BP66+февраль!BP66+март!BP66+апрель!BP66+май!BP66+июнь!BP66+июль!BP66+август!BP66+сентябрь!BP66+октябрь!BP66+ноябрь!BP66+декабрь!BP66</f>
        <v>0</v>
      </c>
      <c r="BT66" s="36">
        <f>январь!BQ66+февраль!BQ66+март!BQ66+апрель!BQ66+май!BQ66+июнь!BQ66+июль!BQ66+август!BQ66+сентябрь!BQ66+октябрь!BQ66+ноябрь!BQ66+декабрь!BQ66</f>
        <v>0</v>
      </c>
      <c r="BU66" s="29">
        <f>январь!BR66+февраль!BR66+март!BR66+апрель!BR66+май!BR66+июнь!BR66+июль!BR66+август!BR66+сентябрь!BR66+октябрь!BR66+ноябрь!BR66+декабрь!BR66</f>
        <v>0</v>
      </c>
      <c r="BV66" s="36">
        <f>январь!BS66+февраль!BS66+март!BS66+апрель!BS66+май!BS66+июнь!BS66+июль!BS66+август!BS66+сентябрь!BS66+октябрь!BS66+ноябрь!BS66+декабрь!BS66</f>
        <v>0</v>
      </c>
      <c r="BW66" s="36">
        <f>январь!BT66+февраль!BT66+март!BT66+апрель!BT66+май!BT66+июнь!BT66+июль!BT66+август!BT66+сентябрь!BT66+октябрь!BT66+ноябрь!BT66+декабрь!BT66</f>
        <v>0</v>
      </c>
      <c r="BX66" s="36">
        <f>январь!BU66+февраль!BU66+март!BU66+апрель!BU66+май!BU66+июнь!BU66+июль!BU66+август!BU66+сентябрь!BU66+октябрь!BU66+ноябрь!BU66+декабрь!BU66</f>
        <v>0</v>
      </c>
      <c r="BY66" s="36">
        <f>январь!BV66+февраль!BV66+март!BV66+апрель!BV66+май!BV66+июнь!BV66+июль!BV66+август!BV66+сентябрь!BV66+октябрь!BV66+ноябрь!BV66+декабрь!BV66</f>
        <v>14.98</v>
      </c>
      <c r="BZ66" s="77">
        <v>12</v>
      </c>
    </row>
    <row r="67" spans="1:78" x14ac:dyDescent="0.25">
      <c r="A67" s="16">
        <v>65</v>
      </c>
      <c r="B67" s="16">
        <v>1</v>
      </c>
      <c r="C67" s="37" t="s">
        <v>531</v>
      </c>
      <c r="D67" s="51">
        <v>178.67645961352656</v>
      </c>
      <c r="E67" s="25">
        <v>-1073.4866</v>
      </c>
      <c r="F67" s="26">
        <f t="shared" si="0"/>
        <v>-907.60814038647345</v>
      </c>
      <c r="G67" s="26">
        <f t="shared" si="1"/>
        <v>165.87845961352656</v>
      </c>
      <c r="H67" s="26">
        <f t="shared" si="2"/>
        <v>12.797999999999998</v>
      </c>
      <c r="I67" s="36">
        <f>январь!F67+февраль!F67+март!F67+апрель!F67+май!F67+июнь!F67+июль!F67+август!F67+сентябрь!F67+октябрь!F67+ноябрь!F67+декабрь!F67</f>
        <v>0</v>
      </c>
      <c r="J67" s="36">
        <f>январь!G67+февраль!G67+март!G67+апрель!G67+май!G67+июнь!G67+июль!G67+август!G67+сентябрь!G67+октябрь!G67+ноябрь!G67+декабрь!G67</f>
        <v>0</v>
      </c>
      <c r="K67" s="36">
        <f>январь!H67+февраль!H67+март!H67+апрель!H67+май!H67+июнь!H67+июль!H67+август!H67+сентябрь!H67+октябрь!H67+ноябрь!H67+декабрь!H67</f>
        <v>0</v>
      </c>
      <c r="L67" s="27">
        <f>январь!I67+февраль!I67+март!I67+апрель!I67+май!I67+июнь!I67+июль!I67+август!I67+сентябрь!I67+октябрь!I67+ноябрь!I67+декабрь!I67</f>
        <v>0</v>
      </c>
      <c r="M67" s="36">
        <f>январь!J67+февраль!J67+март!J67+апрель!J67+май!J67+июнь!J67+июль!J67+август!J67+сентябрь!J67+октябрь!J67+ноябрь!J67+декабрь!J67</f>
        <v>0</v>
      </c>
      <c r="N67" s="36">
        <f>январь!K67+февраль!K67+март!K67+апрель!K67+май!K67+июнь!K67+июль!K67+август!K67+сентябрь!K67+октябрь!K67+ноябрь!K67+декабрь!K67</f>
        <v>0</v>
      </c>
      <c r="O67" s="36">
        <f>январь!L67+февраль!L67+март!L67+апрель!L67+май!L67+июнь!L67+июль!L67+август!L67+сентябрь!L67+октябрь!L67+ноябрь!L67+декабрь!L67</f>
        <v>0</v>
      </c>
      <c r="P67" s="36">
        <f>январь!M67+февраль!M67+март!M67+апрель!M67+май!M67+июнь!M67+июль!M67+август!M67+сентябрь!M67+октябрь!M67+ноябрь!M67+декабрь!M67</f>
        <v>0</v>
      </c>
      <c r="Q67" s="36">
        <f>январь!N67+февраль!N67+март!N67+апрель!N67+май!N67+июнь!N67+июль!N67+август!N67+сентябрь!N67+октябрь!N67+ноябрь!N67+декабрь!N67</f>
        <v>0</v>
      </c>
      <c r="R67" s="29">
        <f>январь!O67+февраль!O67+март!O67+апрель!O67+май!O67+июнь!O67+июль!O67+август!O67+сентябрь!O67+октябрь!O67+ноябрь!O67+декабрь!O67</f>
        <v>0</v>
      </c>
      <c r="S67" s="36">
        <f>январь!P67+февраль!P67+март!P67+апрель!P67+май!P67+июнь!P67+июль!P67+август!P67+сентябрь!P67+октябрь!P67+ноябрь!P67+декабрь!P67</f>
        <v>0</v>
      </c>
      <c r="T67" s="29">
        <f>январь!Q67+февраль!Q67+март!Q67+апрель!Q67+май!Q67+июнь!Q67+июль!Q67+август!Q67+сентябрь!Q67+октябрь!Q67+ноябрь!Q67+декабрь!Q67</f>
        <v>0</v>
      </c>
      <c r="U67" s="36">
        <f>январь!R67+февраль!R67+март!R67+апрель!R67+май!R67+июнь!R67+июль!R67+август!R67+сентябрь!R67+октябрь!R67+ноябрь!R67+декабрь!R67</f>
        <v>0</v>
      </c>
      <c r="V67" s="36">
        <f>январь!S67+февраль!S67+март!S67+апрель!S67+май!S67+июнь!S67+июль!S67+август!S67+сентябрь!S67+октябрь!S67+ноябрь!S67+декабрь!S67</f>
        <v>0</v>
      </c>
      <c r="W67" s="36">
        <f>январь!T67+февраль!T67+март!T67+апрель!T67+май!T67+июнь!T67+июль!T67+август!T67+сентябрь!T67+октябрь!T67+ноябрь!T67+декабрь!T67</f>
        <v>0</v>
      </c>
      <c r="X67" s="36">
        <f>январь!U67+февраль!U67+март!U67+апрель!U67+май!U67+июнь!U67+июль!U67+август!U67+сентябрь!U67+октябрь!U67+ноябрь!U67+декабрь!U67</f>
        <v>0</v>
      </c>
      <c r="Y67" s="36">
        <f>январь!V67+февраль!V67+март!V67+апрель!V67+май!V67+июнь!V67+июль!V67+август!V67+сентябрь!V67+октябрь!V67+ноябрь!V67+декабрь!V67</f>
        <v>0</v>
      </c>
      <c r="Z67" s="36">
        <f>январь!W67+февраль!W67+март!W67+апрель!W67+май!W67+июнь!W67+июль!W67+август!W67+сентябрь!W67+октябрь!W67+ноябрь!W67+декабрь!W67</f>
        <v>0</v>
      </c>
      <c r="AA67" s="36">
        <f>январь!X67+февраль!X67+март!X67+апрель!X67+май!X67+июнь!X67+июль!X67+август!X67+сентябрь!X67+октябрь!X67+ноябрь!X67+декабрь!X67</f>
        <v>0</v>
      </c>
      <c r="AB67" s="29">
        <f>январь!Y67+февраль!Y67+март!Y67+апрель!Y67+май!Y67+июнь!Y67+июль!Y67+август!Y67+сентябрь!Y67+октябрь!Y67+ноябрь!Y67+декабрь!Y67</f>
        <v>0</v>
      </c>
      <c r="AC67" s="36">
        <f>январь!Z67+февраль!Z67+март!Z67+апрель!Z67+май!Z67+июнь!Z67+июль!Z67+август!Z67+сентябрь!Z67+октябрь!Z67+ноябрь!Z67+декабрь!Z67</f>
        <v>0</v>
      </c>
      <c r="AD67" s="66" t="str">
        <f>CONCATENATE(январь!AA67,$BZ$1,февраль!AA67,$BZ$1,март!AA67,$BZ$1,апрель!AA67,$BZ$1,май!AA67,$BZ$1,июнь!AA67,$BZ$1,июль!AA67,$BZ$1,август!AA67,$BZ$1,сентябрь!AA67,$BZ$1,октябрь!AA67,$BZ$1,ноябрь!AA67,$BZ$1,декабрь!AA67)</f>
        <v xml:space="preserve">           </v>
      </c>
      <c r="AE67" s="36">
        <f>январь!AB67+февраль!AB67+март!AB67+апрель!AB67+май!AB67+июнь!AB67+июль!AB67+август!AB67+сентябрь!AB67+октябрь!AB67+ноябрь!AB67+декабрь!AB67</f>
        <v>0</v>
      </c>
      <c r="AF67" s="36">
        <f>январь!AC67+февраль!AC67+март!AC67+апрель!AC67+май!AC67+июнь!AC67+июль!AC67+август!AC67+сентябрь!AC67+октябрь!AC67+ноябрь!AC67+декабрь!AC67</f>
        <v>0</v>
      </c>
      <c r="AG67" s="36">
        <f>январь!AD67+февраль!AD67+март!AD67+апрель!AD67+май!AD67+июнь!AD67+июль!AD67+август!AD67+сентябрь!AD67+октябрь!AD67+ноябрь!AD67+декабрь!AD67</f>
        <v>0</v>
      </c>
      <c r="AH67" s="36">
        <f>январь!AE67+февраль!AE67+март!AE67+апрель!AE67+май!AE67+июнь!AE67+июль!AE67+август!AE67+сентябрь!AE67+октябрь!AE67+ноябрь!AE67+декабрь!AE67</f>
        <v>0</v>
      </c>
      <c r="AI67" s="36">
        <f>январь!AF67+февраль!AF67+март!AF67+апрель!AF67+май!AF67+июнь!AF67+июль!AF67+август!AF67+сентябрь!AF67+октябрь!AF67+ноябрь!AF67+декабрь!AF67</f>
        <v>0</v>
      </c>
      <c r="AJ67" s="36">
        <f>январь!AG67+февраль!AG67+март!AG67+апрель!AG67+май!AG67+июнь!AG67+июль!AG67+август!AG67+сентябрь!AG67+октябрь!AG67+ноябрь!AG67+декабрь!AG67</f>
        <v>0</v>
      </c>
      <c r="AK67" s="29">
        <f>январь!AH67+февраль!AH67+март!AH67+апрель!AH67+май!AH67+июнь!AH67+июль!AH67+август!AH67+сентябрь!AH67+октябрь!AH67+ноябрь!AH67+декабрь!AH67</f>
        <v>0</v>
      </c>
      <c r="AL67" s="36">
        <f>январь!AI67+февраль!AI67+март!AI67+апрель!AI67+май!AI67+июнь!AI67+июль!AI67+август!AI67+сентябрь!AI67+октябрь!AI67+ноябрь!AI67+декабрь!AI67</f>
        <v>0</v>
      </c>
      <c r="AM67" s="29">
        <f>январь!AJ67+февраль!AJ67+март!AJ67+апрель!AJ67+май!AJ67+июнь!AJ67+июль!AJ67+август!AJ67+сентябрь!AJ67+октябрь!AJ67+ноябрь!AJ67+декабрь!AJ67</f>
        <v>0</v>
      </c>
      <c r="AN67" s="36">
        <f>январь!AK67+февраль!AK67+март!AK67+апрель!AK67+май!AK67+июнь!AK67+июль!AK67+август!AK67+сентябрь!AK67+октябрь!AK67+ноябрь!AK67+декабрь!AK67</f>
        <v>0</v>
      </c>
      <c r="AO67" s="36">
        <f>январь!AL67+февраль!AL67+март!AL67+апрель!AL67+май!AL67+июнь!AL67+июль!AL67+август!AL67+сентябрь!AL67+октябрь!AL67+ноябрь!AL67+декабрь!AL67</f>
        <v>0</v>
      </c>
      <c r="AP67" s="36">
        <f>январь!AM67+февраль!AM67+март!AM67+апрель!AM67+май!AM67+июнь!AM67+июль!AM67+август!AM67+сентябрь!AM67+октябрь!AM67+ноябрь!AM67+декабрь!AM67</f>
        <v>0</v>
      </c>
      <c r="AQ67" s="29">
        <f>январь!AN67+февраль!AN67+март!AN67+апрель!AN67+май!AN67+июнь!AN67+июль!AN67+август!AN67+сентябрь!AN67+октябрь!AN67+ноябрь!AN67+декабрь!AN67</f>
        <v>0</v>
      </c>
      <c r="AR67" s="36">
        <f>январь!AO67+февраль!AO67+март!AO67+апрель!AO67+май!AO67+июнь!AO67+июль!AO67+август!AO67+сентябрь!AO67+октябрь!AO67+ноябрь!AO67+декабрь!AO67</f>
        <v>0</v>
      </c>
      <c r="AS67" s="29">
        <f>январь!AP67+февраль!AP67+март!AP67+апрель!AP67+май!AP67+июнь!AP67+июль!AP67+август!AP67+сентябрь!AP67+октябрь!AP67+ноябрь!AP67+декабрь!AP67</f>
        <v>0</v>
      </c>
      <c r="AT67" s="36">
        <f>январь!AQ67+февраль!AQ67+март!AQ67+апрель!AQ67+май!AQ67+июнь!AQ67+июль!AQ67+август!AQ67+сентябрь!AQ67+октябрь!AQ67+ноябрь!AQ67+декабрь!AQ67</f>
        <v>0</v>
      </c>
      <c r="AU67" s="29">
        <f>январь!AR67+февраль!AR67+март!AR67+апрель!AR67+май!AR67+июнь!AR67+июль!AR67+август!AR67+сентябрь!AR67+октябрь!AR67+ноябрь!AR67+декабрь!AR67</f>
        <v>0</v>
      </c>
      <c r="AV67" s="36">
        <f>январь!AS67+февраль!AS67+март!AS67+апрель!AS67+май!AS67+июнь!AS67+июль!AS67+август!AS67+сентябрь!AS67+октябрь!AS67+ноябрь!AS67+декабрь!AS67</f>
        <v>0</v>
      </c>
      <c r="AW67" s="36">
        <f>январь!AT67+февраль!AT67+март!AT67+апрель!AT67+май!AT67+июнь!AT67+июль!AT67+август!AT67+сентябрь!AT67+октябрь!AT67+ноябрь!AT67+декабрь!AT67</f>
        <v>0</v>
      </c>
      <c r="AX67" s="36">
        <f>январь!AU67+февраль!AU67+март!AU67+апрель!AU67+май!AU67+июнь!AU67+июль!AU67+август!AU67+сентябрь!AU67+октябрь!AU67+ноябрь!AU67+декабрь!AU67</f>
        <v>0</v>
      </c>
      <c r="AY67" s="29">
        <f>январь!AV67+февраль!AV67+март!AV67+апрель!AV67+май!AV67+июнь!AV67+июль!AV67+август!AV67+сентябрь!AV67+октябрь!AV67+ноябрь!AV67+декабрь!AV67</f>
        <v>0</v>
      </c>
      <c r="AZ67" s="36">
        <f>январь!AW67+февраль!AW67+март!AW67+апрель!AW67+май!AW67+июнь!AW67+июль!AW67+август!AW67+сентябрь!AW67+октябрь!AW67+ноябрь!AW67+декабрь!AW67</f>
        <v>0</v>
      </c>
      <c r="BA67" s="36">
        <f>январь!AX67+февраль!AX67+март!AX67+апрель!AX67+май!AX67+июнь!AX67+июль!AX67+август!AX67+сентябрь!AX67+октябрь!AX67+ноябрь!AX67+декабрь!AX67</f>
        <v>0</v>
      </c>
      <c r="BB67" s="36">
        <f>январь!AY67+февраль!AY67+март!AY67+апрель!AY67+май!AY67+июнь!AY67+июль!AY67+август!AY67+сентябрь!AY67+октябрь!AY67+ноябрь!AY67+декабрь!AY67</f>
        <v>0</v>
      </c>
      <c r="BC67" s="29">
        <f>январь!AZ67+февраль!AZ67+март!AZ67+апрель!AZ67+май!AZ67+июнь!AZ67+июль!AZ67+август!AZ67+сентябрь!AZ67+октябрь!AZ67+ноябрь!AZ67+декабрь!AZ67</f>
        <v>0</v>
      </c>
      <c r="BD67" s="36">
        <f>январь!BA67+февраль!BA67+март!BA67+апрель!BA67+май!BA67+июнь!BA67+июль!BA67+август!BA67+сентябрь!BA67+октябрь!BA67+ноябрь!BA67+декабрь!BA67</f>
        <v>0</v>
      </c>
      <c r="BE67" s="36">
        <f>январь!BB67+февраль!BB67+март!BB67+апрель!BB67+май!BB67+июнь!BB67+июль!BB67+август!BB67+сентябрь!BB67+октябрь!BB67+ноябрь!BB67+декабрь!BB67</f>
        <v>0</v>
      </c>
      <c r="BF67" s="36">
        <f>январь!BC67+февраль!BC67+март!BC67+апрель!BC67+май!BC67+июнь!BC67+июль!BC67+август!BC67+сентябрь!BC67+октябрь!BC67+ноябрь!BC67+декабрь!BC67</f>
        <v>0</v>
      </c>
      <c r="BG67" s="36">
        <f>январь!BD67+февраль!BD67+март!BD67+апрель!BD67+май!BD67+июнь!BD67+июль!BD67+август!BD67+сентябрь!BD67+октябрь!BD67+ноябрь!BD67+декабрь!BD67</f>
        <v>0</v>
      </c>
      <c r="BH67" s="36">
        <f>январь!BE67+февраль!BE67+март!BE67+апрель!BE67+май!BE67+июнь!BE67+июль!BE67+август!BE67+сентябрь!BE67+октябрь!BE67+ноябрь!BE67+декабрь!BE67</f>
        <v>0</v>
      </c>
      <c r="BI67" s="36">
        <f>январь!BF67+февраль!BF67+март!BF67+апрель!BF67+май!BF67+июнь!BF67+июль!BF67+август!BF67+сентябрь!BF67+октябрь!BF67+ноябрь!BF67+декабрь!BF67</f>
        <v>2E-3</v>
      </c>
      <c r="BJ67" s="36">
        <f>январь!BG67+февраль!BG67+март!BG67+апрель!BG67+май!BG67+июнь!BG67+июль!BG67+август!BG67+сентябрь!BG67+октябрь!BG67+ноябрь!BG67+декабрь!BG67</f>
        <v>2.1640000000000001</v>
      </c>
      <c r="BK67" s="36">
        <f>январь!BH67+февраль!BH67+март!BH67+апрель!BH67+май!BH67+июнь!BH67+июль!BH67+август!BH67+сентябрь!BH67+октябрь!BH67+ноябрь!BH67+декабрь!BH67</f>
        <v>0</v>
      </c>
      <c r="BL67" s="36">
        <f>январь!BI67+февраль!BI67+март!BI67+апрель!BI67+май!BI67+июнь!BI67+июль!BI67+август!BI67+сентябрь!BI67+октябрь!BI67+ноябрь!BI67+декабрь!BI67</f>
        <v>0</v>
      </c>
      <c r="BM67" s="29">
        <f>январь!BJ67+февраль!BJ67+март!BJ67+апрель!BJ67+май!BJ67+июнь!BJ67+июль!BJ67+август!BJ67+сентябрь!BJ67+октябрь!BJ67+ноябрь!BJ67+декабрь!BJ67</f>
        <v>0</v>
      </c>
      <c r="BN67" s="36">
        <f>январь!BK67+февраль!BK67+март!BK67+апрель!BK67+май!BK67+июнь!BK67+июль!BK67+август!BK67+сентябрь!BK67+октябрь!BK67+ноябрь!BK67+декабрь!BK67</f>
        <v>0</v>
      </c>
      <c r="BO67" s="29">
        <f>январь!BL67+февраль!BL67+март!BL67+апрель!BL67+май!BL67+июнь!BL67+июль!BL67+август!BL67+сентябрь!BL67+октябрь!BL67+ноябрь!BL67+декабрь!BL67</f>
        <v>3</v>
      </c>
      <c r="BP67" s="36">
        <f>январь!BM67+февраль!BM67+март!BM67+апрель!BM67+май!BM67+июнь!BM67+июль!BM67+август!BM67+сентябрь!BM67+октябрь!BM67+ноябрь!BM67+декабрь!BM67</f>
        <v>1.4490000000000001</v>
      </c>
      <c r="BQ67" s="36">
        <f>январь!BN67+февраль!BN67+март!BN67+апрель!BN67+май!BN67+июнь!BN67+июль!BN67+август!BN67+сентябрь!BN67+октябрь!BN67+ноябрь!BN67+декабрь!BN67</f>
        <v>0</v>
      </c>
      <c r="BR67" s="36">
        <f>январь!BO67+февраль!BO67+март!BO67+апрель!BO67+май!BO67+июнь!BO67+июль!BO67+август!BO67+сентябрь!BO67+октябрь!BO67+ноябрь!BO67+декабрь!BO67</f>
        <v>0</v>
      </c>
      <c r="BS67" s="29">
        <f>январь!BP67+февраль!BP67+март!BP67+апрель!BP67+май!BP67+июнь!BP67+июль!BP67+август!BP67+сентябрь!BP67+октябрь!BP67+ноябрь!BP67+декабрь!BP67</f>
        <v>0</v>
      </c>
      <c r="BT67" s="36">
        <f>январь!BQ67+февраль!BQ67+март!BQ67+апрель!BQ67+май!BQ67+июнь!BQ67+июль!BQ67+август!BQ67+сентябрь!BQ67+октябрь!BQ67+ноябрь!BQ67+декабрь!BQ67</f>
        <v>0</v>
      </c>
      <c r="BU67" s="29">
        <f>январь!BR67+февраль!BR67+март!BR67+апрель!BR67+май!BR67+июнь!BR67+июль!BR67+август!BR67+сентябрь!BR67+октябрь!BR67+ноябрь!BR67+декабрь!BR67</f>
        <v>0</v>
      </c>
      <c r="BV67" s="36">
        <f>январь!BS67+февраль!BS67+март!BS67+апрель!BS67+май!BS67+июнь!BS67+июль!BS67+август!BS67+сентябрь!BS67+октябрь!BS67+ноябрь!BS67+декабрь!BS67</f>
        <v>0</v>
      </c>
      <c r="BW67" s="36">
        <f>январь!BT67+февраль!BT67+март!BT67+апрель!BT67+май!BT67+июнь!BT67+июль!BT67+август!BT67+сентябрь!BT67+октябрь!BT67+ноябрь!BT67+декабрь!BT67</f>
        <v>0</v>
      </c>
      <c r="BX67" s="36">
        <f>январь!BU67+февраль!BU67+март!BU67+апрель!BU67+май!BU67+июнь!BU67+июль!BU67+август!BU67+сентябрь!BU67+октябрь!BU67+ноябрь!BU67+декабрь!BU67</f>
        <v>0</v>
      </c>
      <c r="BY67" s="36">
        <f>январь!BV67+февраль!BV67+март!BV67+апрель!BV67+май!BV67+июнь!BV67+июль!BV67+август!BV67+сентябрь!BV67+октябрь!BV67+ноябрь!BV67+декабрь!BV67</f>
        <v>9.1849999999999987</v>
      </c>
      <c r="BZ67" s="77">
        <v>0</v>
      </c>
    </row>
    <row r="68" spans="1:78" x14ac:dyDescent="0.25">
      <c r="A68" s="16">
        <v>66</v>
      </c>
      <c r="B68" s="16">
        <v>1</v>
      </c>
      <c r="C68" s="37" t="s">
        <v>532</v>
      </c>
      <c r="D68" s="51">
        <v>163.91125470531401</v>
      </c>
      <c r="E68" s="25">
        <v>-67.513127999999995</v>
      </c>
      <c r="F68" s="26">
        <f t="shared" ref="F68:F131" si="3">D68+E68-H68</f>
        <v>59.769126705314015</v>
      </c>
      <c r="G68" s="26">
        <f t="shared" ref="G68:G131" si="4">D68-H68</f>
        <v>127.28225470531402</v>
      </c>
      <c r="H68" s="26">
        <f t="shared" ref="H68:H131" si="5">J68+K68+M68+O68+Q68+S68+U68+W68+Y68+AA68+AC68+AF68+AH68+AJ68+AL68+AN68+AP68+AR68+AT68+AV68+AX68+AZ68+BB68+BD68+BF68+BH68+BJ68+BL68+BN68+BP68+BR68+BT68+BV68+BX68+BY68</f>
        <v>36.628999999999998</v>
      </c>
      <c r="I68" s="36">
        <f>январь!F68+февраль!F68+март!F68+апрель!F68+май!F68+июнь!F68+июль!F68+август!F68+сентябрь!F68+октябрь!F68+ноябрь!F68+декабрь!F68</f>
        <v>0</v>
      </c>
      <c r="J68" s="36">
        <f>январь!G68+февраль!G68+март!G68+апрель!G68+май!G68+июнь!G68+июль!G68+август!G68+сентябрь!G68+октябрь!G68+ноябрь!G68+декабрь!G68</f>
        <v>0</v>
      </c>
      <c r="K68" s="36">
        <f>январь!H68+февраль!H68+март!H68+апрель!H68+май!H68+июнь!H68+июль!H68+август!H68+сентябрь!H68+октябрь!H68+ноябрь!H68+декабрь!H68</f>
        <v>0</v>
      </c>
      <c r="L68" s="27">
        <f>январь!I68+февраль!I68+март!I68+апрель!I68+май!I68+июнь!I68+июль!I68+август!I68+сентябрь!I68+октябрь!I68+ноябрь!I68+декабрь!I68</f>
        <v>0</v>
      </c>
      <c r="M68" s="36">
        <f>январь!J68+февраль!J68+март!J68+апрель!J68+май!J68+июнь!J68+июль!J68+август!J68+сентябрь!J68+октябрь!J68+ноябрь!J68+декабрь!J68</f>
        <v>0</v>
      </c>
      <c r="N68" s="36">
        <f>январь!K68+февраль!K68+март!K68+апрель!K68+май!K68+июнь!K68+июль!K68+август!K68+сентябрь!K68+октябрь!K68+ноябрь!K68+декабрь!K68</f>
        <v>0</v>
      </c>
      <c r="O68" s="36">
        <f>январь!L68+февраль!L68+март!L68+апрель!L68+май!L68+июнь!L68+июль!L68+август!L68+сентябрь!L68+октябрь!L68+ноябрь!L68+декабрь!L68</f>
        <v>0</v>
      </c>
      <c r="P68" s="36">
        <f>январь!M68+февраль!M68+март!M68+апрель!M68+май!M68+июнь!M68+июль!M68+август!M68+сентябрь!M68+октябрь!M68+ноябрь!M68+декабрь!M68</f>
        <v>0</v>
      </c>
      <c r="Q68" s="36">
        <f>январь!N68+февраль!N68+март!N68+апрель!N68+май!N68+июнь!N68+июль!N68+август!N68+сентябрь!N68+октябрь!N68+ноябрь!N68+декабрь!N68</f>
        <v>0</v>
      </c>
      <c r="R68" s="29">
        <f>январь!O68+февраль!O68+март!O68+апрель!O68+май!O68+июнь!O68+июль!O68+август!O68+сентябрь!O68+октябрь!O68+ноябрь!O68+декабрь!O68</f>
        <v>0</v>
      </c>
      <c r="S68" s="36">
        <f>январь!P68+февраль!P68+март!P68+апрель!P68+май!P68+июнь!P68+июль!P68+август!P68+сентябрь!P68+октябрь!P68+ноябрь!P68+декабрь!P68</f>
        <v>0</v>
      </c>
      <c r="T68" s="29">
        <f>январь!Q68+февраль!Q68+март!Q68+апрель!Q68+май!Q68+июнь!Q68+июль!Q68+август!Q68+сентябрь!Q68+октябрь!Q68+ноябрь!Q68+декабрь!Q68</f>
        <v>0</v>
      </c>
      <c r="U68" s="36">
        <f>январь!R68+февраль!R68+март!R68+апрель!R68+май!R68+июнь!R68+июль!R68+август!R68+сентябрь!R68+октябрь!R68+ноябрь!R68+декабрь!R68</f>
        <v>0</v>
      </c>
      <c r="V68" s="36">
        <f>январь!S68+февраль!S68+март!S68+апрель!S68+май!S68+июнь!S68+июль!S68+август!S68+сентябрь!S68+октябрь!S68+ноябрь!S68+декабрь!S68</f>
        <v>0</v>
      </c>
      <c r="W68" s="36">
        <f>январь!T68+февраль!T68+март!T68+апрель!T68+май!T68+июнь!T68+июль!T68+август!T68+сентябрь!T68+октябрь!T68+ноябрь!T68+декабрь!T68</f>
        <v>0</v>
      </c>
      <c r="X68" s="36">
        <f>январь!U68+февраль!U68+март!U68+апрель!U68+май!U68+июнь!U68+июль!U68+август!U68+сентябрь!U68+октябрь!U68+ноябрь!U68+декабрь!U68</f>
        <v>0</v>
      </c>
      <c r="Y68" s="36">
        <f>январь!V68+февраль!V68+март!V68+апрель!V68+май!V68+июнь!V68+июль!V68+август!V68+сентябрь!V68+октябрь!V68+ноябрь!V68+декабрь!V68</f>
        <v>0</v>
      </c>
      <c r="Z68" s="36">
        <f>январь!W68+февраль!W68+март!W68+апрель!W68+май!W68+июнь!W68+июль!W68+август!W68+сентябрь!W68+октябрь!W68+ноябрь!W68+декабрь!W68</f>
        <v>0</v>
      </c>
      <c r="AA68" s="36">
        <f>январь!X68+февраль!X68+март!X68+апрель!X68+май!X68+июнь!X68+июль!X68+август!X68+сентябрь!X68+октябрь!X68+ноябрь!X68+декабрь!X68</f>
        <v>0</v>
      </c>
      <c r="AB68" s="29">
        <f>январь!Y68+февраль!Y68+март!Y68+апрель!Y68+май!Y68+июнь!Y68+июль!Y68+август!Y68+сентябрь!Y68+октябрь!Y68+ноябрь!Y68+декабрь!Y68</f>
        <v>0</v>
      </c>
      <c r="AC68" s="36">
        <f>январь!Z68+февраль!Z68+март!Z68+апрель!Z68+май!Z68+июнь!Z68+июль!Z68+август!Z68+сентябрь!Z68+октябрь!Z68+ноябрь!Z68+декабрь!Z68</f>
        <v>0</v>
      </c>
      <c r="AD68" s="66" t="str">
        <f>CONCATENATE(январь!AA68,$BZ$1,февраль!AA68,$BZ$1,март!AA68,$BZ$1,апрель!AA68,$BZ$1,май!AA68,$BZ$1,июнь!AA68,$BZ$1,июль!AA68,$BZ$1,август!AA68,$BZ$1,сентябрь!AA68,$BZ$1,октябрь!AA68,$BZ$1,ноябрь!AA68,$BZ$1,декабрь!AA68)</f>
        <v xml:space="preserve">           </v>
      </c>
      <c r="AE68" s="36">
        <f>январь!AB68+февраль!AB68+март!AB68+апрель!AB68+май!AB68+июнь!AB68+июль!AB68+август!AB68+сентябрь!AB68+октябрь!AB68+ноябрь!AB68+декабрь!AB68</f>
        <v>0</v>
      </c>
      <c r="AF68" s="36">
        <f>январь!AC68+февраль!AC68+март!AC68+апрель!AC68+май!AC68+июнь!AC68+июль!AC68+август!AC68+сентябрь!AC68+октябрь!AC68+ноябрь!AC68+декабрь!AC68</f>
        <v>0</v>
      </c>
      <c r="AG68" s="36">
        <f>январь!AD68+февраль!AD68+март!AD68+апрель!AD68+май!AD68+июнь!AD68+июль!AD68+август!AD68+сентябрь!AD68+октябрь!AD68+ноябрь!AD68+декабрь!AD68</f>
        <v>0</v>
      </c>
      <c r="AH68" s="36">
        <f>январь!AE68+февраль!AE68+март!AE68+апрель!AE68+май!AE68+июнь!AE68+июль!AE68+август!AE68+сентябрь!AE68+октябрь!AE68+ноябрь!AE68+декабрь!AE68</f>
        <v>0</v>
      </c>
      <c r="AI68" s="36">
        <f>январь!AF68+февраль!AF68+март!AF68+апрель!AF68+май!AF68+июнь!AF68+июль!AF68+август!AF68+сентябрь!AF68+октябрь!AF68+ноябрь!AF68+декабрь!AF68</f>
        <v>0</v>
      </c>
      <c r="AJ68" s="36">
        <f>январь!AG68+февраль!AG68+март!AG68+апрель!AG68+май!AG68+июнь!AG68+июль!AG68+август!AG68+сентябрь!AG68+октябрь!AG68+ноябрь!AG68+декабрь!AG68</f>
        <v>0</v>
      </c>
      <c r="AK68" s="29">
        <f>январь!AH68+февраль!AH68+март!AH68+апрель!AH68+май!AH68+июнь!AH68+июль!AH68+август!AH68+сентябрь!AH68+октябрь!AH68+ноябрь!AH68+декабрь!AH68</f>
        <v>0</v>
      </c>
      <c r="AL68" s="36">
        <f>январь!AI68+февраль!AI68+март!AI68+апрель!AI68+май!AI68+июнь!AI68+июль!AI68+август!AI68+сентябрь!AI68+октябрь!AI68+ноябрь!AI68+декабрь!AI68</f>
        <v>0</v>
      </c>
      <c r="AM68" s="29">
        <f>январь!AJ68+февраль!AJ68+март!AJ68+апрель!AJ68+май!AJ68+июнь!AJ68+июль!AJ68+август!AJ68+сентябрь!AJ68+октябрь!AJ68+ноябрь!AJ68+декабрь!AJ68</f>
        <v>0</v>
      </c>
      <c r="AN68" s="36">
        <f>январь!AK68+февраль!AK68+март!AK68+апрель!AK68+май!AK68+июнь!AK68+июль!AK68+август!AK68+сентябрь!AK68+октябрь!AK68+ноябрь!AK68+декабрь!AK68</f>
        <v>0</v>
      </c>
      <c r="AO68" s="36">
        <f>январь!AL68+февраль!AL68+март!AL68+апрель!AL68+май!AL68+июнь!AL68+июль!AL68+август!AL68+сентябрь!AL68+октябрь!AL68+ноябрь!AL68+декабрь!AL68</f>
        <v>0</v>
      </c>
      <c r="AP68" s="36">
        <f>январь!AM68+февраль!AM68+март!AM68+апрель!AM68+май!AM68+июнь!AM68+июль!AM68+август!AM68+сентябрь!AM68+октябрь!AM68+ноябрь!AM68+декабрь!AM68</f>
        <v>0</v>
      </c>
      <c r="AQ68" s="29">
        <f>январь!AN68+февраль!AN68+март!AN68+апрель!AN68+май!AN68+июнь!AN68+июль!AN68+август!AN68+сентябрь!AN68+октябрь!AN68+ноябрь!AN68+декабрь!AN68</f>
        <v>0</v>
      </c>
      <c r="AR68" s="36">
        <f>январь!AO68+февраль!AO68+март!AO68+апрель!AO68+май!AO68+июнь!AO68+июль!AO68+август!AO68+сентябрь!AO68+октябрь!AO68+ноябрь!AO68+декабрь!AO68</f>
        <v>0</v>
      </c>
      <c r="AS68" s="29">
        <f>январь!AP68+февраль!AP68+март!AP68+апрель!AP68+май!AP68+июнь!AP68+июль!AP68+август!AP68+сентябрь!AP68+октябрь!AP68+ноябрь!AP68+декабрь!AP68</f>
        <v>0</v>
      </c>
      <c r="AT68" s="36">
        <f>январь!AQ68+февраль!AQ68+март!AQ68+апрель!AQ68+май!AQ68+июнь!AQ68+июль!AQ68+август!AQ68+сентябрь!AQ68+октябрь!AQ68+ноябрь!AQ68+декабрь!AQ68</f>
        <v>0</v>
      </c>
      <c r="AU68" s="29">
        <f>январь!AR68+февраль!AR68+март!AR68+апрель!AR68+май!AR68+июнь!AR68+июль!AR68+август!AR68+сентябрь!AR68+октябрь!AR68+ноябрь!AR68+декабрь!AR68</f>
        <v>0</v>
      </c>
      <c r="AV68" s="36">
        <f>январь!AS68+февраль!AS68+март!AS68+апрель!AS68+май!AS68+июнь!AS68+июль!AS68+август!AS68+сентябрь!AS68+октябрь!AS68+ноябрь!AS68+декабрь!AS68</f>
        <v>0</v>
      </c>
      <c r="AW68" s="36">
        <f>январь!AT68+февраль!AT68+март!AT68+апрель!AT68+май!AT68+июнь!AT68+июль!AT68+август!AT68+сентябрь!AT68+октябрь!AT68+ноябрь!AT68+декабрь!AT68</f>
        <v>0</v>
      </c>
      <c r="AX68" s="36">
        <f>январь!AU68+февраль!AU68+март!AU68+апрель!AU68+май!AU68+июнь!AU68+июль!AU68+август!AU68+сентябрь!AU68+октябрь!AU68+ноябрь!AU68+декабрь!AU68</f>
        <v>0</v>
      </c>
      <c r="AY68" s="29">
        <f>январь!AV68+февраль!AV68+март!AV68+апрель!AV68+май!AV68+июнь!AV68+июль!AV68+август!AV68+сентябрь!AV68+октябрь!AV68+ноябрь!AV68+декабрь!AV68</f>
        <v>0</v>
      </c>
      <c r="AZ68" s="36">
        <f>январь!AW68+февраль!AW68+март!AW68+апрель!AW68+май!AW68+июнь!AW68+июль!AW68+август!AW68+сентябрь!AW68+октябрь!AW68+ноябрь!AW68+декабрь!AW68</f>
        <v>0</v>
      </c>
      <c r="BA68" s="36">
        <f>январь!AX68+февраль!AX68+март!AX68+апрель!AX68+май!AX68+июнь!AX68+июль!AX68+август!AX68+сентябрь!AX68+октябрь!AX68+ноябрь!AX68+декабрь!AX68</f>
        <v>0</v>
      </c>
      <c r="BB68" s="36">
        <f>январь!AY68+февраль!AY68+март!AY68+апрель!AY68+май!AY68+июнь!AY68+июль!AY68+август!AY68+сентябрь!AY68+октябрь!AY68+ноябрь!AY68+декабрь!AY68</f>
        <v>0</v>
      </c>
      <c r="BC68" s="29">
        <f>январь!AZ68+февраль!AZ68+март!AZ68+апрель!AZ68+май!AZ68+июнь!AZ68+июль!AZ68+август!AZ68+сентябрь!AZ68+октябрь!AZ68+ноябрь!AZ68+декабрь!AZ68</f>
        <v>0</v>
      </c>
      <c r="BD68" s="36">
        <f>январь!BA68+февраль!BA68+март!BA68+апрель!BA68+май!BA68+июнь!BA68+июль!BA68+август!BA68+сентябрь!BA68+октябрь!BA68+ноябрь!BA68+декабрь!BA68</f>
        <v>0</v>
      </c>
      <c r="BE68" s="36">
        <f>январь!BB68+февраль!BB68+март!BB68+апрель!BB68+май!BB68+июнь!BB68+июль!BB68+август!BB68+сентябрь!BB68+октябрь!BB68+ноябрь!BB68+декабрь!BB68</f>
        <v>0</v>
      </c>
      <c r="BF68" s="36">
        <f>январь!BC68+февраль!BC68+март!BC68+апрель!BC68+май!BC68+июнь!BC68+июль!BC68+август!BC68+сентябрь!BC68+октябрь!BC68+ноябрь!BC68+декабрь!BC68</f>
        <v>0</v>
      </c>
      <c r="BG68" s="36">
        <f>январь!BD68+февраль!BD68+март!BD68+апрель!BD68+май!BD68+июнь!BD68+июль!BD68+август!BD68+сентябрь!BD68+октябрь!BD68+ноябрь!BD68+декабрь!BD68</f>
        <v>3.2000000000000001E-2</v>
      </c>
      <c r="BH68" s="36">
        <f>январь!BE68+февраль!BE68+март!BE68+апрель!BE68+май!BE68+июнь!BE68+июль!BE68+август!BE68+сентябрь!BE68+октябрь!BE68+ноябрь!BE68+декабрь!BE68</f>
        <v>34.238999999999997</v>
      </c>
      <c r="BI68" s="36">
        <f>январь!BF68+февраль!BF68+март!BF68+апрель!BF68+май!BF68+июнь!BF68+июль!BF68+август!BF68+сентябрь!BF68+октябрь!BF68+ноябрь!BF68+декабрь!BF68</f>
        <v>0</v>
      </c>
      <c r="BJ68" s="36">
        <f>январь!BG68+февраль!BG68+март!BG68+апрель!BG68+май!BG68+июнь!BG68+июль!BG68+август!BG68+сентябрь!BG68+октябрь!BG68+ноябрь!BG68+декабрь!BG68</f>
        <v>0</v>
      </c>
      <c r="BK68" s="36">
        <f>январь!BH68+февраль!BH68+март!BH68+апрель!BH68+май!BH68+июнь!BH68+июль!BH68+август!BH68+сентябрь!BH68+октябрь!BH68+ноябрь!BH68+декабрь!BH68</f>
        <v>0</v>
      </c>
      <c r="BL68" s="36">
        <f>январь!BI68+февраль!BI68+март!BI68+апрель!BI68+май!BI68+июнь!BI68+июль!BI68+август!BI68+сентябрь!BI68+октябрь!BI68+ноябрь!BI68+декабрь!BI68</f>
        <v>0</v>
      </c>
      <c r="BM68" s="29">
        <f>январь!BJ68+февраль!BJ68+март!BJ68+апрель!BJ68+май!BJ68+июнь!BJ68+июль!BJ68+август!BJ68+сентябрь!BJ68+октябрь!BJ68+ноябрь!BJ68+декабрь!BJ68</f>
        <v>0</v>
      </c>
      <c r="BN68" s="36">
        <f>январь!BK68+февраль!BK68+март!BK68+апрель!BK68+май!BK68+июнь!BK68+июль!BK68+август!BK68+сентябрь!BK68+октябрь!BK68+ноябрь!BK68+декабрь!BK68</f>
        <v>0</v>
      </c>
      <c r="BO68" s="29">
        <f>январь!BL68+февраль!BL68+март!BL68+апрель!BL68+май!BL68+июнь!BL68+июль!BL68+август!BL68+сентябрь!BL68+октябрь!BL68+ноябрь!BL68+декабрь!BL68</f>
        <v>0</v>
      </c>
      <c r="BP68" s="36">
        <f>январь!BM68+февраль!BM68+март!BM68+апрель!BM68+май!BM68+июнь!BM68+июль!BM68+август!BM68+сентябрь!BM68+октябрь!BM68+ноябрь!BM68+декабрь!BM68</f>
        <v>0</v>
      </c>
      <c r="BQ68" s="36">
        <f>январь!BN68+февраль!BN68+март!BN68+апрель!BN68+май!BN68+июнь!BN68+июль!BN68+август!BN68+сентябрь!BN68+октябрь!BN68+ноябрь!BN68+декабрь!BN68</f>
        <v>0</v>
      </c>
      <c r="BR68" s="36">
        <f>январь!BO68+февраль!BO68+март!BO68+апрель!BO68+май!BO68+июнь!BO68+июль!BO68+август!BO68+сентябрь!BO68+октябрь!BO68+ноябрь!BO68+декабрь!BO68</f>
        <v>0</v>
      </c>
      <c r="BS68" s="29">
        <f>январь!BP68+февраль!BP68+март!BP68+апрель!BP68+май!BP68+июнь!BP68+июль!BP68+август!BP68+сентябрь!BP68+октябрь!BP68+ноябрь!BP68+декабрь!BP68</f>
        <v>0</v>
      </c>
      <c r="BT68" s="36">
        <f>январь!BQ68+февраль!BQ68+март!BQ68+апрель!BQ68+май!BQ68+июнь!BQ68+июль!BQ68+август!BQ68+сентябрь!BQ68+октябрь!BQ68+ноябрь!BQ68+декабрь!BQ68</f>
        <v>0</v>
      </c>
      <c r="BU68" s="29">
        <f>январь!BR68+февраль!BR68+март!BR68+апрель!BR68+май!BR68+июнь!BR68+июль!BR68+август!BR68+сентябрь!BR68+октябрь!BR68+ноябрь!BR68+декабрь!BR68</f>
        <v>0</v>
      </c>
      <c r="BV68" s="36">
        <f>январь!BS68+февраль!BS68+март!BS68+апрель!BS68+май!BS68+июнь!BS68+июль!BS68+август!BS68+сентябрь!BS68+октябрь!BS68+ноябрь!BS68+декабрь!BS68</f>
        <v>0</v>
      </c>
      <c r="BW68" s="36">
        <f>январь!BT68+февраль!BT68+март!BT68+апрель!BT68+май!BT68+июнь!BT68+июль!BT68+август!BT68+сентябрь!BT68+октябрь!BT68+ноябрь!BT68+декабрь!BT68</f>
        <v>0</v>
      </c>
      <c r="BX68" s="36">
        <f>январь!BU68+февраль!BU68+март!BU68+апрель!BU68+май!BU68+июнь!BU68+июль!BU68+август!BU68+сентябрь!BU68+октябрь!BU68+ноябрь!BU68+декабрь!BU68</f>
        <v>0</v>
      </c>
      <c r="BY68" s="36">
        <f>январь!BV68+февраль!BV68+март!BV68+апрель!BV68+май!BV68+июнь!BV68+июль!BV68+август!BV68+сентябрь!BV68+октябрь!BV68+ноябрь!BV68+декабрь!BV68</f>
        <v>2.39</v>
      </c>
      <c r="BZ68" s="77">
        <v>0</v>
      </c>
    </row>
    <row r="69" spans="1:78" x14ac:dyDescent="0.25">
      <c r="A69" s="16">
        <v>67</v>
      </c>
      <c r="B69" s="16">
        <v>1</v>
      </c>
      <c r="C69" s="37" t="s">
        <v>533</v>
      </c>
      <c r="D69" s="51">
        <v>291.4523766183575</v>
      </c>
      <c r="E69" s="25">
        <v>278.46408999999994</v>
      </c>
      <c r="F69" s="26">
        <f t="shared" si="3"/>
        <v>372.67746661835736</v>
      </c>
      <c r="G69" s="26">
        <f t="shared" si="4"/>
        <v>94.213376618357501</v>
      </c>
      <c r="H69" s="26">
        <f t="shared" si="5"/>
        <v>197.239</v>
      </c>
      <c r="I69" s="36">
        <f>январь!F69+февраль!F69+март!F69+апрель!F69+май!F69+июнь!F69+июль!F69+август!F69+сентябрь!F69+октябрь!F69+ноябрь!F69+декабрь!F69</f>
        <v>0</v>
      </c>
      <c r="J69" s="36">
        <f>январь!G69+февраль!G69+март!G69+апрель!G69+май!G69+июнь!G69+июль!G69+август!G69+сентябрь!G69+октябрь!G69+ноябрь!G69+декабрь!G69</f>
        <v>0</v>
      </c>
      <c r="K69" s="36">
        <f>январь!H69+февраль!H69+март!H69+апрель!H69+май!H69+июнь!H69+июль!H69+август!H69+сентябрь!H69+октябрь!H69+ноябрь!H69+декабрь!H69</f>
        <v>0</v>
      </c>
      <c r="L69" s="27">
        <f>январь!I69+февраль!I69+март!I69+апрель!I69+май!I69+июнь!I69+июль!I69+август!I69+сентябрь!I69+октябрь!I69+ноябрь!I69+декабрь!I69</f>
        <v>0</v>
      </c>
      <c r="M69" s="36">
        <f>январь!J69+февраль!J69+март!J69+апрель!J69+май!J69+июнь!J69+июль!J69+август!J69+сентябрь!J69+октябрь!J69+ноябрь!J69+декабрь!J69</f>
        <v>0</v>
      </c>
      <c r="N69" s="36">
        <f>январь!K69+февраль!K69+март!K69+апрель!K69+май!K69+июнь!K69+июль!K69+август!K69+сентябрь!K69+октябрь!K69+ноябрь!K69+декабрь!K69</f>
        <v>0</v>
      </c>
      <c r="O69" s="36">
        <f>январь!L69+февраль!L69+март!L69+апрель!L69+май!L69+июнь!L69+июль!L69+август!L69+сентябрь!L69+октябрь!L69+ноябрь!L69+декабрь!L69</f>
        <v>0</v>
      </c>
      <c r="P69" s="36">
        <f>январь!M69+февраль!M69+март!M69+апрель!M69+май!M69+июнь!M69+июль!M69+август!M69+сентябрь!M69+октябрь!M69+ноябрь!M69+декабрь!M69</f>
        <v>0</v>
      </c>
      <c r="Q69" s="36">
        <f>январь!N69+февраль!N69+март!N69+апрель!N69+май!N69+июнь!N69+июль!N69+август!N69+сентябрь!N69+октябрь!N69+ноябрь!N69+декабрь!N69</f>
        <v>0</v>
      </c>
      <c r="R69" s="29">
        <f>январь!O69+февраль!O69+март!O69+апрель!O69+май!O69+июнь!O69+июль!O69+август!O69+сентябрь!O69+октябрь!O69+ноябрь!O69+декабрь!O69</f>
        <v>0</v>
      </c>
      <c r="S69" s="36">
        <f>январь!P69+февраль!P69+март!P69+апрель!P69+май!P69+июнь!P69+июль!P69+август!P69+сентябрь!P69+октябрь!P69+ноябрь!P69+декабрь!P69</f>
        <v>0</v>
      </c>
      <c r="T69" s="29">
        <f>январь!Q69+февраль!Q69+март!Q69+апрель!Q69+май!Q69+июнь!Q69+июль!Q69+август!Q69+сентябрь!Q69+октябрь!Q69+ноябрь!Q69+декабрь!Q69</f>
        <v>0</v>
      </c>
      <c r="U69" s="36">
        <f>январь!R69+февраль!R69+март!R69+апрель!R69+май!R69+июнь!R69+июль!R69+август!R69+сентябрь!R69+октябрь!R69+ноябрь!R69+декабрь!R69</f>
        <v>0</v>
      </c>
      <c r="V69" s="36">
        <f>январь!S69+февраль!S69+март!S69+апрель!S69+май!S69+июнь!S69+июль!S69+август!S69+сентябрь!S69+октябрь!S69+ноябрь!S69+декабрь!S69</f>
        <v>0</v>
      </c>
      <c r="W69" s="36">
        <f>январь!T69+февраль!T69+март!T69+апрель!T69+май!T69+июнь!T69+июль!T69+август!T69+сентябрь!T69+октябрь!T69+ноябрь!T69+декабрь!T69</f>
        <v>0</v>
      </c>
      <c r="X69" s="36">
        <f>январь!U69+февраль!U69+март!U69+апрель!U69+май!U69+июнь!U69+июль!U69+август!U69+сентябрь!U69+октябрь!U69+ноябрь!U69+декабрь!U69</f>
        <v>0</v>
      </c>
      <c r="Y69" s="36">
        <f>январь!V69+февраль!V69+март!V69+апрель!V69+май!V69+июнь!V69+июль!V69+август!V69+сентябрь!V69+октябрь!V69+ноябрь!V69+декабрь!V69</f>
        <v>0</v>
      </c>
      <c r="Z69" s="36">
        <f>январь!W69+февраль!W69+март!W69+апрель!W69+май!W69+июнь!W69+июль!W69+август!W69+сентябрь!W69+октябрь!W69+ноябрь!W69+декабрь!W69</f>
        <v>0</v>
      </c>
      <c r="AA69" s="36">
        <f>январь!X69+февраль!X69+март!X69+апрель!X69+май!X69+июнь!X69+июль!X69+август!X69+сентябрь!X69+октябрь!X69+ноябрь!X69+декабрь!X69</f>
        <v>0</v>
      </c>
      <c r="AB69" s="29">
        <f>январь!Y69+февраль!Y69+март!Y69+апрель!Y69+май!Y69+июнь!Y69+июль!Y69+август!Y69+сентябрь!Y69+октябрь!Y69+ноябрь!Y69+декабрь!Y69</f>
        <v>0</v>
      </c>
      <c r="AC69" s="36">
        <f>январь!Z69+февраль!Z69+март!Z69+апрель!Z69+май!Z69+июнь!Z69+июль!Z69+август!Z69+сентябрь!Z69+октябрь!Z69+ноябрь!Z69+декабрь!Z69</f>
        <v>0</v>
      </c>
      <c r="AD69" s="66" t="str">
        <f>CONCATENATE(январь!AA69,$BZ$1,февраль!AA69,$BZ$1,март!AA69,$BZ$1,апрель!AA69,$BZ$1,май!AA69,$BZ$1,июнь!AA69,$BZ$1,июль!AA69,$BZ$1,август!AA69,$BZ$1,сентябрь!AA69,$BZ$1,октябрь!AA69,$BZ$1,ноябрь!AA69,$BZ$1,декабрь!AA69)</f>
        <v xml:space="preserve">           </v>
      </c>
      <c r="AE69" s="36">
        <f>январь!AB69+февраль!AB69+март!AB69+апрель!AB69+май!AB69+июнь!AB69+июль!AB69+август!AB69+сентябрь!AB69+октябрь!AB69+ноябрь!AB69+декабрь!AB69</f>
        <v>0</v>
      </c>
      <c r="AF69" s="36">
        <f>январь!AC69+февраль!AC69+март!AC69+апрель!AC69+май!AC69+июнь!AC69+июль!AC69+август!AC69+сентябрь!AC69+октябрь!AC69+ноябрь!AC69+декабрь!AC69</f>
        <v>0</v>
      </c>
      <c r="AG69" s="36">
        <f>январь!AD69+февраль!AD69+март!AD69+апрель!AD69+май!AD69+июнь!AD69+июль!AD69+август!AD69+сентябрь!AD69+октябрь!AD69+ноябрь!AD69+декабрь!AD69</f>
        <v>0</v>
      </c>
      <c r="AH69" s="36">
        <f>январь!AE69+февраль!AE69+март!AE69+апрель!AE69+май!AE69+июнь!AE69+июль!AE69+август!AE69+сентябрь!AE69+октябрь!AE69+ноябрь!AE69+декабрь!AE69</f>
        <v>0</v>
      </c>
      <c r="AI69" s="36">
        <f>январь!AF69+февраль!AF69+март!AF69+апрель!AF69+май!AF69+июнь!AF69+июль!AF69+август!AF69+сентябрь!AF69+октябрь!AF69+ноябрь!AF69+декабрь!AF69</f>
        <v>0</v>
      </c>
      <c r="AJ69" s="36">
        <f>январь!AG69+февраль!AG69+март!AG69+апрель!AG69+май!AG69+июнь!AG69+июль!AG69+август!AG69+сентябрь!AG69+октябрь!AG69+ноябрь!AG69+декабрь!AG69</f>
        <v>0</v>
      </c>
      <c r="AK69" s="29">
        <f>январь!AH69+февраль!AH69+март!AH69+апрель!AH69+май!AH69+июнь!AH69+июль!AH69+август!AH69+сентябрь!AH69+октябрь!AH69+ноябрь!AH69+декабрь!AH69</f>
        <v>0</v>
      </c>
      <c r="AL69" s="36">
        <f>январь!AI69+февраль!AI69+март!AI69+апрель!AI69+май!AI69+июнь!AI69+июль!AI69+август!AI69+сентябрь!AI69+октябрь!AI69+ноябрь!AI69+декабрь!AI69</f>
        <v>0</v>
      </c>
      <c r="AM69" s="29">
        <f>январь!AJ69+февраль!AJ69+март!AJ69+апрель!AJ69+май!AJ69+июнь!AJ69+июль!AJ69+август!AJ69+сентябрь!AJ69+октябрь!AJ69+ноябрь!AJ69+декабрь!AJ69</f>
        <v>0</v>
      </c>
      <c r="AN69" s="36">
        <f>январь!AK69+февраль!AK69+март!AK69+апрель!AK69+май!AK69+июнь!AK69+июль!AK69+август!AK69+сентябрь!AK69+октябрь!AK69+ноябрь!AK69+декабрь!AK69</f>
        <v>0</v>
      </c>
      <c r="AO69" s="36">
        <f>январь!AL69+февраль!AL69+март!AL69+апрель!AL69+май!AL69+июнь!AL69+июль!AL69+август!AL69+сентябрь!AL69+октябрь!AL69+ноябрь!AL69+декабрь!AL69</f>
        <v>0</v>
      </c>
      <c r="AP69" s="36">
        <f>январь!AM69+февраль!AM69+март!AM69+апрель!AM69+май!AM69+июнь!AM69+июль!AM69+август!AM69+сентябрь!AM69+октябрь!AM69+ноябрь!AM69+декабрь!AM69</f>
        <v>0</v>
      </c>
      <c r="AQ69" s="29">
        <f>январь!AN69+февраль!AN69+март!AN69+апрель!AN69+май!AN69+июнь!AN69+июль!AN69+август!AN69+сентябрь!AN69+октябрь!AN69+ноябрь!AN69+декабрь!AN69</f>
        <v>0</v>
      </c>
      <c r="AR69" s="36">
        <f>январь!AO69+февраль!AO69+март!AO69+апрель!AO69+май!AO69+июнь!AO69+июль!AO69+август!AO69+сентябрь!AO69+октябрь!AO69+ноябрь!AO69+декабрь!AO69</f>
        <v>0</v>
      </c>
      <c r="AS69" s="29">
        <f>январь!AP69+февраль!AP69+март!AP69+апрель!AP69+май!AP69+июнь!AP69+июль!AP69+август!AP69+сентябрь!AP69+октябрь!AP69+ноябрь!AP69+декабрь!AP69</f>
        <v>0</v>
      </c>
      <c r="AT69" s="36">
        <f>январь!AQ69+февраль!AQ69+март!AQ69+апрель!AQ69+май!AQ69+июнь!AQ69+июль!AQ69+август!AQ69+сентябрь!AQ69+октябрь!AQ69+ноябрь!AQ69+декабрь!AQ69</f>
        <v>0</v>
      </c>
      <c r="AU69" s="29">
        <f>январь!AR69+февраль!AR69+март!AR69+апрель!AR69+май!AR69+июнь!AR69+июль!AR69+август!AR69+сентябрь!AR69+октябрь!AR69+ноябрь!AR69+декабрь!AR69</f>
        <v>6</v>
      </c>
      <c r="AV69" s="36">
        <f>январь!AS69+февраль!AS69+март!AS69+апрель!AS69+май!AS69+июнь!AS69+июль!AS69+август!AS69+сентябрь!AS69+октябрь!AS69+ноябрь!AS69+декабрь!AS69</f>
        <v>179.042</v>
      </c>
      <c r="AW69" s="36">
        <f>январь!AT69+февраль!AT69+март!AT69+апрель!AT69+май!AT69+июнь!AT69+июль!AT69+август!AT69+сентябрь!AT69+октябрь!AT69+ноябрь!AT69+декабрь!AT69</f>
        <v>0</v>
      </c>
      <c r="AX69" s="36">
        <f>январь!AU69+февраль!AU69+март!AU69+апрель!AU69+май!AU69+июнь!AU69+июль!AU69+август!AU69+сентябрь!AU69+октябрь!AU69+ноябрь!AU69+декабрь!AU69</f>
        <v>0</v>
      </c>
      <c r="AY69" s="29">
        <f>январь!AV69+февраль!AV69+март!AV69+апрель!AV69+май!AV69+июнь!AV69+июль!AV69+август!AV69+сентябрь!AV69+октябрь!AV69+ноябрь!AV69+декабрь!AV69</f>
        <v>0</v>
      </c>
      <c r="AZ69" s="36">
        <f>январь!AW69+февраль!AW69+март!AW69+апрель!AW69+май!AW69+июнь!AW69+июль!AW69+август!AW69+сентябрь!AW69+октябрь!AW69+ноябрь!AW69+декабрь!AW69</f>
        <v>0</v>
      </c>
      <c r="BA69" s="36">
        <f>январь!AX69+февраль!AX69+март!AX69+апрель!AX69+май!AX69+июнь!AX69+июль!AX69+август!AX69+сентябрь!AX69+октябрь!AX69+ноябрь!AX69+декабрь!AX69</f>
        <v>0</v>
      </c>
      <c r="BB69" s="36">
        <f>январь!AY69+февраль!AY69+март!AY69+апрель!AY69+май!AY69+июнь!AY69+июль!AY69+август!AY69+сентябрь!AY69+октябрь!AY69+ноябрь!AY69+декабрь!AY69</f>
        <v>0</v>
      </c>
      <c r="BC69" s="29">
        <f>январь!AZ69+февраль!AZ69+март!AZ69+апрель!AZ69+май!AZ69+июнь!AZ69+июль!AZ69+август!AZ69+сентябрь!AZ69+октябрь!AZ69+ноябрь!AZ69+декабрь!AZ69</f>
        <v>0</v>
      </c>
      <c r="BD69" s="36">
        <f>январь!BA69+февраль!BA69+март!BA69+апрель!BA69+май!BA69+июнь!BA69+июль!BA69+август!BA69+сентябрь!BA69+октябрь!BA69+ноябрь!BA69+декабрь!BA69</f>
        <v>0</v>
      </c>
      <c r="BE69" s="36">
        <f>январь!BB69+февраль!BB69+март!BB69+апрель!BB69+май!BB69+июнь!BB69+июль!BB69+август!BB69+сентябрь!BB69+октябрь!BB69+ноябрь!BB69+декабрь!BB69</f>
        <v>0</v>
      </c>
      <c r="BF69" s="36">
        <f>январь!BC69+февраль!BC69+март!BC69+апрель!BC69+май!BC69+июнь!BC69+июль!BC69+август!BC69+сентябрь!BC69+октябрь!BC69+ноябрь!BC69+декабрь!BC69</f>
        <v>0</v>
      </c>
      <c r="BG69" s="36">
        <f>январь!BD69+февраль!BD69+март!BD69+апрель!BD69+май!BD69+июнь!BD69+июль!BD69+август!BD69+сентябрь!BD69+октябрь!BD69+ноябрь!BD69+декабрь!BD69</f>
        <v>0</v>
      </c>
      <c r="BH69" s="36">
        <f>январь!BE69+февраль!BE69+март!BE69+апрель!BE69+май!BE69+июнь!BE69+июль!BE69+август!BE69+сентябрь!BE69+октябрь!BE69+ноябрь!BE69+декабрь!BE69</f>
        <v>0</v>
      </c>
      <c r="BI69" s="36">
        <f>январь!BF69+февраль!BF69+март!BF69+апрель!BF69+май!BF69+июнь!BF69+июль!BF69+август!BF69+сентябрь!BF69+октябрь!BF69+ноябрь!BF69+декабрь!BF69</f>
        <v>0</v>
      </c>
      <c r="BJ69" s="36">
        <f>январь!BG69+февраль!BG69+март!BG69+апрель!BG69+май!BG69+июнь!BG69+июль!BG69+август!BG69+сентябрь!BG69+октябрь!BG69+ноябрь!BG69+декабрь!BG69</f>
        <v>0</v>
      </c>
      <c r="BK69" s="36">
        <f>январь!BH69+февраль!BH69+март!BH69+апрель!BH69+май!BH69+июнь!BH69+июль!BH69+август!BH69+сентябрь!BH69+октябрь!BH69+ноябрь!BH69+декабрь!BH69</f>
        <v>0</v>
      </c>
      <c r="BL69" s="36">
        <f>январь!BI69+февраль!BI69+март!BI69+апрель!BI69+май!BI69+июнь!BI69+июль!BI69+август!BI69+сентябрь!BI69+октябрь!BI69+ноябрь!BI69+декабрь!BI69</f>
        <v>0</v>
      </c>
      <c r="BM69" s="29">
        <f>январь!BJ69+февраль!BJ69+март!BJ69+апрель!BJ69+май!BJ69+июнь!BJ69+июль!BJ69+август!BJ69+сентябрь!BJ69+октябрь!BJ69+ноябрь!BJ69+декабрь!BJ69</f>
        <v>0</v>
      </c>
      <c r="BN69" s="36">
        <f>январь!BK69+февраль!BK69+март!BK69+апрель!BK69+май!BK69+июнь!BK69+июль!BK69+август!BK69+сентябрь!BK69+октябрь!BK69+ноябрь!BK69+декабрь!BK69</f>
        <v>0</v>
      </c>
      <c r="BO69" s="29">
        <f>январь!BL69+февраль!BL69+март!BL69+апрель!BL69+май!BL69+июнь!BL69+июль!BL69+август!BL69+сентябрь!BL69+октябрь!BL69+ноябрь!BL69+декабрь!BL69</f>
        <v>8</v>
      </c>
      <c r="BP69" s="36">
        <f>январь!BM69+февраль!BM69+март!BM69+апрель!BM69+май!BM69+июнь!BM69+июль!BM69+август!BM69+сентябрь!BM69+октябрь!BM69+ноябрь!BM69+декабрь!BM69</f>
        <v>6.3170000000000002</v>
      </c>
      <c r="BQ69" s="36">
        <f>январь!BN69+февраль!BN69+март!BN69+апрель!BN69+май!BN69+июнь!BN69+июль!BN69+август!BN69+сентябрь!BN69+октябрь!BN69+ноябрь!BN69+декабрь!BN69</f>
        <v>0.01</v>
      </c>
      <c r="BR69" s="36">
        <f>январь!BO69+февраль!BO69+март!BO69+апрель!BO69+май!BO69+июнь!BO69+июль!BO69+август!BO69+сентябрь!BO69+октябрь!BO69+ноябрь!BO69+декабрь!BO69</f>
        <v>1.694</v>
      </c>
      <c r="BS69" s="29">
        <f>январь!BP69+февраль!BP69+март!BP69+апрель!BP69+май!BP69+июнь!BP69+июль!BP69+август!BP69+сентябрь!BP69+октябрь!BP69+ноябрь!BP69+декабрь!BP69</f>
        <v>1</v>
      </c>
      <c r="BT69" s="36">
        <f>январь!BQ69+февраль!BQ69+март!BQ69+апрель!BQ69+май!BQ69+июнь!BQ69+июль!BQ69+август!BQ69+сентябрь!BQ69+октябрь!BQ69+ноябрь!BQ69+декабрь!BQ69</f>
        <v>1.401</v>
      </c>
      <c r="BU69" s="29">
        <f>январь!BR69+февраль!BR69+март!BR69+апрель!BR69+май!BR69+июнь!BR69+июль!BR69+август!BR69+сентябрь!BR69+октябрь!BR69+ноябрь!BR69+декабрь!BR69</f>
        <v>0</v>
      </c>
      <c r="BV69" s="36">
        <f>январь!BS69+февраль!BS69+март!BS69+апрель!BS69+май!BS69+июнь!BS69+июль!BS69+август!BS69+сентябрь!BS69+октябрь!BS69+ноябрь!BS69+декабрь!BS69</f>
        <v>0</v>
      </c>
      <c r="BW69" s="36">
        <f>январь!BT69+февраль!BT69+март!BT69+апрель!BT69+май!BT69+июнь!BT69+июль!BT69+август!BT69+сентябрь!BT69+октябрь!BT69+ноябрь!BT69+декабрь!BT69</f>
        <v>0</v>
      </c>
      <c r="BX69" s="36">
        <f>январь!BU69+февраль!BU69+март!BU69+апрель!BU69+май!BU69+июнь!BU69+июль!BU69+август!BU69+сентябрь!BU69+октябрь!BU69+ноябрь!BU69+декабрь!BU69</f>
        <v>0</v>
      </c>
      <c r="BY69" s="36">
        <f>январь!BV69+февраль!BV69+март!BV69+апрель!BV69+май!BV69+июнь!BV69+июль!BV69+август!BV69+сентябрь!BV69+октябрь!BV69+ноябрь!BV69+декабрь!BV69</f>
        <v>8.7850000000000001</v>
      </c>
      <c r="BZ69" s="77">
        <v>5</v>
      </c>
    </row>
    <row r="70" spans="1:78" x14ac:dyDescent="0.25">
      <c r="A70" s="16">
        <v>68</v>
      </c>
      <c r="B70" s="16">
        <v>1</v>
      </c>
      <c r="C70" s="37" t="s">
        <v>534</v>
      </c>
      <c r="D70" s="51">
        <v>125.02052382608696</v>
      </c>
      <c r="E70" s="25">
        <v>-328.46923200000003</v>
      </c>
      <c r="F70" s="26">
        <f t="shared" si="3"/>
        <v>-220.27370817391306</v>
      </c>
      <c r="G70" s="26">
        <f t="shared" si="4"/>
        <v>108.19552382608695</v>
      </c>
      <c r="H70" s="26">
        <f t="shared" si="5"/>
        <v>16.824999999999999</v>
      </c>
      <c r="I70" s="36">
        <f>январь!F70+февраль!F70+март!F70+апрель!F70+май!F70+июнь!F70+июль!F70+август!F70+сентябрь!F70+октябрь!F70+ноябрь!F70+декабрь!F70</f>
        <v>0</v>
      </c>
      <c r="J70" s="36">
        <f>январь!G70+февраль!G70+март!G70+апрель!G70+май!G70+июнь!G70+июль!G70+август!G70+сентябрь!G70+октябрь!G70+ноябрь!G70+декабрь!G70</f>
        <v>0</v>
      </c>
      <c r="K70" s="36">
        <f>январь!H70+февраль!H70+март!H70+апрель!H70+май!H70+июнь!H70+июль!H70+август!H70+сентябрь!H70+октябрь!H70+ноябрь!H70+декабрь!H70</f>
        <v>0</v>
      </c>
      <c r="L70" s="27">
        <f>январь!I70+февраль!I70+март!I70+апрель!I70+май!I70+июнь!I70+июль!I70+август!I70+сентябрь!I70+октябрь!I70+ноябрь!I70+декабрь!I70</f>
        <v>0</v>
      </c>
      <c r="M70" s="36">
        <f>январь!J70+февраль!J70+март!J70+апрель!J70+май!J70+июнь!J70+июль!J70+август!J70+сентябрь!J70+октябрь!J70+ноябрь!J70+декабрь!J70</f>
        <v>0</v>
      </c>
      <c r="N70" s="36">
        <f>январь!K70+февраль!K70+март!K70+апрель!K70+май!K70+июнь!K70+июль!K70+август!K70+сентябрь!K70+октябрь!K70+ноябрь!K70+декабрь!K70</f>
        <v>0</v>
      </c>
      <c r="O70" s="36">
        <f>январь!L70+февраль!L70+март!L70+апрель!L70+май!L70+июнь!L70+июль!L70+август!L70+сентябрь!L70+октябрь!L70+ноябрь!L70+декабрь!L70</f>
        <v>0</v>
      </c>
      <c r="P70" s="36">
        <f>январь!M70+февраль!M70+март!M70+апрель!M70+май!M70+июнь!M70+июль!M70+август!M70+сентябрь!M70+октябрь!M70+ноябрь!M70+декабрь!M70</f>
        <v>0</v>
      </c>
      <c r="Q70" s="36">
        <f>январь!N70+февраль!N70+март!N70+апрель!N70+май!N70+июнь!N70+июль!N70+август!N70+сентябрь!N70+октябрь!N70+ноябрь!N70+декабрь!N70</f>
        <v>0</v>
      </c>
      <c r="R70" s="29">
        <f>январь!O70+февраль!O70+март!O70+апрель!O70+май!O70+июнь!O70+июль!O70+август!O70+сентябрь!O70+октябрь!O70+ноябрь!O70+декабрь!O70</f>
        <v>0</v>
      </c>
      <c r="S70" s="36">
        <f>январь!P70+февраль!P70+март!P70+апрель!P70+май!P70+июнь!P70+июль!P70+август!P70+сентябрь!P70+октябрь!P70+ноябрь!P70+декабрь!P70</f>
        <v>0</v>
      </c>
      <c r="T70" s="29">
        <f>январь!Q70+февраль!Q70+март!Q70+апрель!Q70+май!Q70+июнь!Q70+июль!Q70+август!Q70+сентябрь!Q70+октябрь!Q70+ноябрь!Q70+декабрь!Q70</f>
        <v>0</v>
      </c>
      <c r="U70" s="36">
        <f>январь!R70+февраль!R70+март!R70+апрель!R70+май!R70+июнь!R70+июль!R70+август!R70+сентябрь!R70+октябрь!R70+ноябрь!R70+декабрь!R70</f>
        <v>0</v>
      </c>
      <c r="V70" s="36">
        <f>январь!S70+февраль!S70+март!S70+апрель!S70+май!S70+июнь!S70+июль!S70+август!S70+сентябрь!S70+октябрь!S70+ноябрь!S70+декабрь!S70</f>
        <v>0</v>
      </c>
      <c r="W70" s="36">
        <f>январь!T70+февраль!T70+март!T70+апрель!T70+май!T70+июнь!T70+июль!T70+август!T70+сентябрь!T70+октябрь!T70+ноябрь!T70+декабрь!T70</f>
        <v>0</v>
      </c>
      <c r="X70" s="36">
        <f>январь!U70+февраль!U70+март!U70+апрель!U70+май!U70+июнь!U70+июль!U70+август!U70+сентябрь!U70+октябрь!U70+ноябрь!U70+декабрь!U70</f>
        <v>0</v>
      </c>
      <c r="Y70" s="36">
        <f>январь!V70+февраль!V70+март!V70+апрель!V70+май!V70+июнь!V70+июль!V70+август!V70+сентябрь!V70+октябрь!V70+ноябрь!V70+декабрь!V70</f>
        <v>0</v>
      </c>
      <c r="Z70" s="36">
        <f>январь!W70+февраль!W70+март!W70+апрель!W70+май!W70+июнь!W70+июль!W70+август!W70+сентябрь!W70+октябрь!W70+ноябрь!W70+декабрь!W70</f>
        <v>0</v>
      </c>
      <c r="AA70" s="36">
        <f>январь!X70+февраль!X70+март!X70+апрель!X70+май!X70+июнь!X70+июль!X70+август!X70+сентябрь!X70+октябрь!X70+ноябрь!X70+декабрь!X70</f>
        <v>0</v>
      </c>
      <c r="AB70" s="29">
        <f>январь!Y70+февраль!Y70+март!Y70+апрель!Y70+май!Y70+июнь!Y70+июль!Y70+август!Y70+сентябрь!Y70+октябрь!Y70+ноябрь!Y70+декабрь!Y70</f>
        <v>0</v>
      </c>
      <c r="AC70" s="36">
        <f>январь!Z70+февраль!Z70+март!Z70+апрель!Z70+май!Z70+июнь!Z70+июль!Z70+август!Z70+сентябрь!Z70+октябрь!Z70+ноябрь!Z70+декабрь!Z70</f>
        <v>0</v>
      </c>
      <c r="AD70" s="66" t="str">
        <f>CONCATENATE(январь!AA70,$BZ$1,февраль!AA70,$BZ$1,март!AA70,$BZ$1,апрель!AA70,$BZ$1,май!AA70,$BZ$1,июнь!AA70,$BZ$1,июль!AA70,$BZ$1,август!AA70,$BZ$1,сентябрь!AA70,$BZ$1,октябрь!AA70,$BZ$1,ноябрь!AA70,$BZ$1,декабрь!AA70)</f>
        <v xml:space="preserve">           </v>
      </c>
      <c r="AE70" s="36">
        <f>январь!AB70+февраль!AB70+март!AB70+апрель!AB70+май!AB70+июнь!AB70+июль!AB70+август!AB70+сентябрь!AB70+октябрь!AB70+ноябрь!AB70+декабрь!AB70</f>
        <v>0</v>
      </c>
      <c r="AF70" s="36">
        <f>январь!AC70+февраль!AC70+март!AC70+апрель!AC70+май!AC70+июнь!AC70+июль!AC70+август!AC70+сентябрь!AC70+октябрь!AC70+ноябрь!AC70+декабрь!AC70</f>
        <v>0</v>
      </c>
      <c r="AG70" s="36">
        <f>январь!AD70+февраль!AD70+март!AD70+апрель!AD70+май!AD70+июнь!AD70+июль!AD70+август!AD70+сентябрь!AD70+октябрь!AD70+ноябрь!AD70+декабрь!AD70</f>
        <v>0</v>
      </c>
      <c r="AH70" s="36">
        <f>январь!AE70+февраль!AE70+март!AE70+апрель!AE70+май!AE70+июнь!AE70+июль!AE70+август!AE70+сентябрь!AE70+октябрь!AE70+ноябрь!AE70+декабрь!AE70</f>
        <v>0</v>
      </c>
      <c r="AI70" s="36">
        <f>январь!AF70+февраль!AF70+март!AF70+апрель!AF70+май!AF70+июнь!AF70+июль!AF70+август!AF70+сентябрь!AF70+октябрь!AF70+ноябрь!AF70+декабрь!AF70</f>
        <v>0</v>
      </c>
      <c r="AJ70" s="36">
        <f>январь!AG70+февраль!AG70+март!AG70+апрель!AG70+май!AG70+июнь!AG70+июль!AG70+август!AG70+сентябрь!AG70+октябрь!AG70+ноябрь!AG70+декабрь!AG70</f>
        <v>0</v>
      </c>
      <c r="AK70" s="29">
        <f>январь!AH70+февраль!AH70+март!AH70+апрель!AH70+май!AH70+июнь!AH70+июль!AH70+август!AH70+сентябрь!AH70+октябрь!AH70+ноябрь!AH70+декабрь!AH70</f>
        <v>0</v>
      </c>
      <c r="AL70" s="36">
        <f>январь!AI70+февраль!AI70+март!AI70+апрель!AI70+май!AI70+июнь!AI70+июль!AI70+август!AI70+сентябрь!AI70+октябрь!AI70+ноябрь!AI70+декабрь!AI70</f>
        <v>0</v>
      </c>
      <c r="AM70" s="29">
        <f>январь!AJ70+февраль!AJ70+март!AJ70+апрель!AJ70+май!AJ70+июнь!AJ70+июль!AJ70+август!AJ70+сентябрь!AJ70+октябрь!AJ70+ноябрь!AJ70+декабрь!AJ70</f>
        <v>0</v>
      </c>
      <c r="AN70" s="36">
        <f>январь!AK70+февраль!AK70+март!AK70+апрель!AK70+май!AK70+июнь!AK70+июль!AK70+август!AK70+сентябрь!AK70+октябрь!AK70+ноябрь!AK70+декабрь!AK70</f>
        <v>0</v>
      </c>
      <c r="AO70" s="36">
        <f>январь!AL70+февраль!AL70+март!AL70+апрель!AL70+май!AL70+июнь!AL70+июль!AL70+август!AL70+сентябрь!AL70+октябрь!AL70+ноябрь!AL70+декабрь!AL70</f>
        <v>0</v>
      </c>
      <c r="AP70" s="36">
        <f>январь!AM70+февраль!AM70+март!AM70+апрель!AM70+май!AM70+июнь!AM70+июль!AM70+август!AM70+сентябрь!AM70+октябрь!AM70+ноябрь!AM70+декабрь!AM70</f>
        <v>0</v>
      </c>
      <c r="AQ70" s="29">
        <f>январь!AN70+февраль!AN70+март!AN70+апрель!AN70+май!AN70+июнь!AN70+июль!AN70+август!AN70+сентябрь!AN70+октябрь!AN70+ноябрь!AN70+декабрь!AN70</f>
        <v>0</v>
      </c>
      <c r="AR70" s="36">
        <f>январь!AO70+февраль!AO70+март!AO70+апрель!AO70+май!AO70+июнь!AO70+июль!AO70+август!AO70+сентябрь!AO70+октябрь!AO70+ноябрь!AO70+декабрь!AO70</f>
        <v>0</v>
      </c>
      <c r="AS70" s="29">
        <f>январь!AP70+февраль!AP70+март!AP70+апрель!AP70+май!AP70+июнь!AP70+июль!AP70+август!AP70+сентябрь!AP70+октябрь!AP70+ноябрь!AP70+декабрь!AP70</f>
        <v>0</v>
      </c>
      <c r="AT70" s="36">
        <f>январь!AQ70+февраль!AQ70+март!AQ70+апрель!AQ70+май!AQ70+июнь!AQ70+июль!AQ70+август!AQ70+сентябрь!AQ70+октябрь!AQ70+ноябрь!AQ70+декабрь!AQ70</f>
        <v>0</v>
      </c>
      <c r="AU70" s="29">
        <f>январь!AR70+февраль!AR70+март!AR70+апрель!AR70+май!AR70+июнь!AR70+июль!AR70+август!AR70+сентябрь!AR70+октябрь!AR70+ноябрь!AR70+декабрь!AR70</f>
        <v>0</v>
      </c>
      <c r="AV70" s="36">
        <f>январь!AS70+февраль!AS70+март!AS70+апрель!AS70+май!AS70+июнь!AS70+июль!AS70+август!AS70+сентябрь!AS70+октябрь!AS70+ноябрь!AS70+декабрь!AS70</f>
        <v>0</v>
      </c>
      <c r="AW70" s="36">
        <f>январь!AT70+февраль!AT70+март!AT70+апрель!AT70+май!AT70+июнь!AT70+июль!AT70+август!AT70+сентябрь!AT70+октябрь!AT70+ноябрь!AT70+декабрь!AT70</f>
        <v>0</v>
      </c>
      <c r="AX70" s="36">
        <f>январь!AU70+февраль!AU70+март!AU70+апрель!AU70+май!AU70+июнь!AU70+июль!AU70+август!AU70+сентябрь!AU70+октябрь!AU70+ноябрь!AU70+декабрь!AU70</f>
        <v>0</v>
      </c>
      <c r="AY70" s="29">
        <f>январь!AV70+февраль!AV70+март!AV70+апрель!AV70+май!AV70+июнь!AV70+июль!AV70+август!AV70+сентябрь!AV70+октябрь!AV70+ноябрь!AV70+декабрь!AV70</f>
        <v>0</v>
      </c>
      <c r="AZ70" s="36">
        <f>январь!AW70+февраль!AW70+март!AW70+апрель!AW70+май!AW70+июнь!AW70+июль!AW70+август!AW70+сентябрь!AW70+октябрь!AW70+ноябрь!AW70+декабрь!AW70</f>
        <v>0</v>
      </c>
      <c r="BA70" s="36">
        <f>январь!AX70+февраль!AX70+март!AX70+апрель!AX70+май!AX70+июнь!AX70+июль!AX70+август!AX70+сентябрь!AX70+октябрь!AX70+ноябрь!AX70+декабрь!AX70</f>
        <v>0</v>
      </c>
      <c r="BB70" s="36">
        <f>январь!AY70+февраль!AY70+март!AY70+апрель!AY70+май!AY70+июнь!AY70+июль!AY70+август!AY70+сентябрь!AY70+октябрь!AY70+ноябрь!AY70+декабрь!AY70</f>
        <v>0</v>
      </c>
      <c r="BC70" s="29">
        <f>январь!AZ70+февраль!AZ70+март!AZ70+апрель!AZ70+май!AZ70+июнь!AZ70+июль!AZ70+август!AZ70+сентябрь!AZ70+октябрь!AZ70+ноябрь!AZ70+декабрь!AZ70</f>
        <v>0</v>
      </c>
      <c r="BD70" s="36">
        <f>январь!BA70+февраль!BA70+март!BA70+апрель!BA70+май!BA70+июнь!BA70+июль!BA70+август!BA70+сентябрь!BA70+октябрь!BA70+ноябрь!BA70+декабрь!BA70</f>
        <v>0</v>
      </c>
      <c r="BE70" s="36">
        <f>январь!BB70+февраль!BB70+март!BB70+апрель!BB70+май!BB70+июнь!BB70+июль!BB70+август!BB70+сентябрь!BB70+октябрь!BB70+ноябрь!BB70+декабрь!BB70</f>
        <v>0</v>
      </c>
      <c r="BF70" s="36">
        <f>январь!BC70+февраль!BC70+март!BC70+апрель!BC70+май!BC70+июнь!BC70+июль!BC70+август!BC70+сентябрь!BC70+октябрь!BC70+ноябрь!BC70+декабрь!BC70</f>
        <v>0</v>
      </c>
      <c r="BG70" s="36">
        <f>январь!BD70+февраль!BD70+март!BD70+апрель!BD70+май!BD70+июнь!BD70+июль!BD70+август!BD70+сентябрь!BD70+октябрь!BD70+ноябрь!BD70+декабрь!BD70</f>
        <v>3.0000000000000001E-3</v>
      </c>
      <c r="BH70" s="36">
        <f>январь!BE70+февраль!BE70+март!BE70+апрель!BE70+май!BE70+июнь!BE70+июль!BE70+август!BE70+сентябрь!BE70+октябрь!BE70+ноябрь!BE70+декабрь!BE70</f>
        <v>2.9660000000000002</v>
      </c>
      <c r="BI70" s="36">
        <f>январь!BF70+февраль!BF70+март!BF70+апрель!BF70+май!BF70+июнь!BF70+июль!BF70+август!BF70+сентябрь!BF70+октябрь!BF70+ноябрь!BF70+декабрь!BF70</f>
        <v>0</v>
      </c>
      <c r="BJ70" s="36">
        <f>январь!BG70+февраль!BG70+март!BG70+апрель!BG70+май!BG70+июнь!BG70+июль!BG70+август!BG70+сентябрь!BG70+октябрь!BG70+ноябрь!BG70+декабрь!BG70</f>
        <v>0</v>
      </c>
      <c r="BK70" s="36">
        <f>январь!BH70+февраль!BH70+март!BH70+апрель!BH70+май!BH70+июнь!BH70+июль!BH70+август!BH70+сентябрь!BH70+октябрь!BH70+ноябрь!BH70+декабрь!BH70</f>
        <v>0</v>
      </c>
      <c r="BL70" s="36">
        <f>январь!BI70+февраль!BI70+март!BI70+апрель!BI70+май!BI70+июнь!BI70+июль!BI70+август!BI70+сентябрь!BI70+октябрь!BI70+ноябрь!BI70+декабрь!BI70</f>
        <v>0</v>
      </c>
      <c r="BM70" s="29">
        <f>январь!BJ70+февраль!BJ70+март!BJ70+апрель!BJ70+май!BJ70+июнь!BJ70+июль!BJ70+август!BJ70+сентябрь!BJ70+октябрь!BJ70+ноябрь!BJ70+декабрь!BJ70</f>
        <v>0</v>
      </c>
      <c r="BN70" s="36">
        <f>январь!BK70+февраль!BK70+март!BK70+апрель!BK70+май!BK70+июнь!BK70+июль!BK70+август!BK70+сентябрь!BK70+октябрь!BK70+ноябрь!BK70+декабрь!BK70</f>
        <v>0</v>
      </c>
      <c r="BO70" s="29">
        <f>январь!BL70+февраль!BL70+март!BL70+апрель!BL70+май!BL70+июнь!BL70+июль!BL70+август!BL70+сентябрь!BL70+октябрь!BL70+ноябрь!BL70+декабрь!BL70</f>
        <v>14</v>
      </c>
      <c r="BP70" s="36">
        <f>январь!BM70+февраль!BM70+март!BM70+апрель!BM70+май!BM70+июнь!BM70+июль!BM70+август!BM70+сентябрь!BM70+октябрь!BM70+ноябрь!BM70+декабрь!BM70</f>
        <v>10.456</v>
      </c>
      <c r="BQ70" s="36">
        <f>январь!BN70+февраль!BN70+март!BN70+апрель!BN70+май!BN70+июнь!BN70+июль!BN70+август!BN70+сентябрь!BN70+октябрь!BN70+ноябрь!BN70+декабрь!BN70</f>
        <v>0</v>
      </c>
      <c r="BR70" s="36">
        <f>январь!BO70+февраль!BO70+март!BO70+апрель!BO70+май!BO70+июнь!BO70+июль!BO70+август!BO70+сентябрь!BO70+октябрь!BO70+ноябрь!BO70+декабрь!BO70</f>
        <v>0</v>
      </c>
      <c r="BS70" s="29">
        <f>январь!BP70+февраль!BP70+март!BP70+апрель!BP70+май!BP70+июнь!BP70+июль!BP70+август!BP70+сентябрь!BP70+октябрь!BP70+ноябрь!BP70+декабрь!BP70</f>
        <v>1</v>
      </c>
      <c r="BT70" s="36">
        <f>январь!BQ70+февраль!BQ70+март!BQ70+апрель!BQ70+май!BQ70+июнь!BQ70+июль!BQ70+август!BQ70+сентябрь!BQ70+октябрь!BQ70+ноябрь!BQ70+декабрь!BQ70</f>
        <v>1.0129999999999999</v>
      </c>
      <c r="BU70" s="29">
        <f>январь!BR70+февраль!BR70+март!BR70+апрель!BR70+май!BR70+июнь!BR70+июль!BR70+август!BR70+сентябрь!BR70+октябрь!BR70+ноябрь!BR70+декабрь!BR70</f>
        <v>0</v>
      </c>
      <c r="BV70" s="36">
        <f>январь!BS70+февраль!BS70+март!BS70+апрель!BS70+май!BS70+июнь!BS70+июль!BS70+август!BS70+сентябрь!BS70+октябрь!BS70+ноябрь!BS70+декабрь!BS70</f>
        <v>0</v>
      </c>
      <c r="BW70" s="36">
        <f>январь!BT70+февраль!BT70+март!BT70+апрель!BT70+май!BT70+июнь!BT70+июль!BT70+август!BT70+сентябрь!BT70+октябрь!BT70+ноябрь!BT70+декабрь!BT70</f>
        <v>0</v>
      </c>
      <c r="BX70" s="36">
        <f>январь!BU70+февраль!BU70+март!BU70+апрель!BU70+май!BU70+июнь!BU70+июль!BU70+август!BU70+сентябрь!BU70+октябрь!BU70+ноябрь!BU70+декабрь!BU70</f>
        <v>0</v>
      </c>
      <c r="BY70" s="36">
        <f>январь!BV70+февраль!BV70+март!BV70+апрель!BV70+май!BV70+июнь!BV70+июль!BV70+август!BV70+сентябрь!BV70+октябрь!BV70+ноябрь!BV70+декабрь!BV70</f>
        <v>2.39</v>
      </c>
      <c r="BZ70" s="77">
        <v>3</v>
      </c>
    </row>
    <row r="71" spans="1:78" x14ac:dyDescent="0.25">
      <c r="A71" s="16">
        <v>69</v>
      </c>
      <c r="B71" s="16">
        <v>1</v>
      </c>
      <c r="C71" s="37" t="s">
        <v>535</v>
      </c>
      <c r="D71" s="51">
        <v>6.4438817391304344</v>
      </c>
      <c r="E71" s="25">
        <v>7.07613</v>
      </c>
      <c r="F71" s="26">
        <f t="shared" si="3"/>
        <v>-10.885988260869564</v>
      </c>
      <c r="G71" s="26">
        <f t="shared" si="4"/>
        <v>-17.962118260869566</v>
      </c>
      <c r="H71" s="26">
        <f t="shared" si="5"/>
        <v>24.405999999999999</v>
      </c>
      <c r="I71" s="36">
        <f>январь!F71+февраль!F71+март!F71+апрель!F71+май!F71+июнь!F71+июль!F71+август!F71+сентябрь!F71+октябрь!F71+ноябрь!F71+декабрь!F71</f>
        <v>0</v>
      </c>
      <c r="J71" s="36">
        <f>январь!G71+февраль!G71+март!G71+апрель!G71+май!G71+июнь!G71+июль!G71+август!G71+сентябрь!G71+октябрь!G71+ноябрь!G71+декабрь!G71</f>
        <v>0</v>
      </c>
      <c r="K71" s="36">
        <f>январь!H71+февраль!H71+март!H71+апрель!H71+май!H71+июнь!H71+июль!H71+август!H71+сентябрь!H71+октябрь!H71+ноябрь!H71+декабрь!H71</f>
        <v>0</v>
      </c>
      <c r="L71" s="27">
        <f>январь!I71+февраль!I71+март!I71+апрель!I71+май!I71+июнь!I71+июль!I71+август!I71+сентябрь!I71+октябрь!I71+ноябрь!I71+декабрь!I71</f>
        <v>0</v>
      </c>
      <c r="M71" s="36">
        <f>январь!J71+февраль!J71+март!J71+апрель!J71+май!J71+июнь!J71+июль!J71+август!J71+сентябрь!J71+октябрь!J71+ноябрь!J71+декабрь!J71</f>
        <v>0</v>
      </c>
      <c r="N71" s="36">
        <f>январь!K71+февраль!K71+март!K71+апрель!K71+май!K71+июнь!K71+июль!K71+август!K71+сентябрь!K71+октябрь!K71+ноябрь!K71+декабрь!K71</f>
        <v>0</v>
      </c>
      <c r="O71" s="36">
        <f>январь!L71+февраль!L71+март!L71+апрель!L71+май!L71+июнь!L71+июль!L71+август!L71+сентябрь!L71+октябрь!L71+ноябрь!L71+декабрь!L71</f>
        <v>0</v>
      </c>
      <c r="P71" s="36">
        <f>январь!M71+февраль!M71+март!M71+апрель!M71+май!M71+июнь!M71+июль!M71+август!M71+сентябрь!M71+октябрь!M71+ноябрь!M71+декабрь!M71</f>
        <v>0</v>
      </c>
      <c r="Q71" s="36">
        <f>январь!N71+февраль!N71+март!N71+апрель!N71+май!N71+июнь!N71+июль!N71+август!N71+сентябрь!N71+октябрь!N71+ноябрь!N71+декабрь!N71</f>
        <v>0</v>
      </c>
      <c r="R71" s="29">
        <f>январь!O71+февраль!O71+март!O71+апрель!O71+май!O71+июнь!O71+июль!O71+август!O71+сентябрь!O71+октябрь!O71+ноябрь!O71+декабрь!O71</f>
        <v>0</v>
      </c>
      <c r="S71" s="36">
        <f>январь!P71+февраль!P71+март!P71+апрель!P71+май!P71+июнь!P71+июль!P71+август!P71+сентябрь!P71+октябрь!P71+ноябрь!P71+декабрь!P71</f>
        <v>0</v>
      </c>
      <c r="T71" s="29">
        <f>январь!Q71+февраль!Q71+март!Q71+апрель!Q71+май!Q71+июнь!Q71+июль!Q71+август!Q71+сентябрь!Q71+октябрь!Q71+ноябрь!Q71+декабрь!Q71</f>
        <v>0</v>
      </c>
      <c r="U71" s="36">
        <f>январь!R71+февраль!R71+март!R71+апрель!R71+май!R71+июнь!R71+июль!R71+август!R71+сентябрь!R71+октябрь!R71+ноябрь!R71+декабрь!R71</f>
        <v>0</v>
      </c>
      <c r="V71" s="36">
        <f>январь!S71+февраль!S71+март!S71+апрель!S71+май!S71+июнь!S71+июль!S71+август!S71+сентябрь!S71+октябрь!S71+ноябрь!S71+декабрь!S71</f>
        <v>0</v>
      </c>
      <c r="W71" s="36">
        <f>январь!T71+февраль!T71+март!T71+апрель!T71+май!T71+июнь!T71+июль!T71+август!T71+сентябрь!T71+октябрь!T71+ноябрь!T71+декабрь!T71</f>
        <v>0</v>
      </c>
      <c r="X71" s="36">
        <f>январь!U71+февраль!U71+март!U71+апрель!U71+май!U71+июнь!U71+июль!U71+август!U71+сентябрь!U71+октябрь!U71+ноябрь!U71+декабрь!U71</f>
        <v>4.4999999999999998E-2</v>
      </c>
      <c r="Y71" s="36">
        <f>январь!V71+февраль!V71+март!V71+апрель!V71+май!V71+июнь!V71+июль!V71+август!V71+сентябрь!V71+октябрь!V71+ноябрь!V71+декабрь!V71</f>
        <v>21.431999999999999</v>
      </c>
      <c r="Z71" s="36">
        <f>январь!W71+февраль!W71+март!W71+апрель!W71+май!W71+июнь!W71+июль!W71+август!W71+сентябрь!W71+октябрь!W71+ноябрь!W71+декабрь!W71</f>
        <v>0</v>
      </c>
      <c r="AA71" s="36">
        <f>январь!X71+февраль!X71+март!X71+апрель!X71+май!X71+июнь!X71+июль!X71+август!X71+сентябрь!X71+октябрь!X71+ноябрь!X71+декабрь!X71</f>
        <v>0</v>
      </c>
      <c r="AB71" s="29">
        <f>январь!Y71+февраль!Y71+март!Y71+апрель!Y71+май!Y71+июнь!Y71+июль!Y71+август!Y71+сентябрь!Y71+октябрь!Y71+ноябрь!Y71+декабрь!Y71</f>
        <v>0</v>
      </c>
      <c r="AC71" s="36">
        <f>январь!Z71+февраль!Z71+март!Z71+апрель!Z71+май!Z71+июнь!Z71+июль!Z71+август!Z71+сентябрь!Z71+октябрь!Z71+ноябрь!Z71+декабрь!Z71</f>
        <v>0</v>
      </c>
      <c r="AD71" s="66" t="str">
        <f>CONCATENATE(январь!AA71,$BZ$1,февраль!AA71,$BZ$1,март!AA71,$BZ$1,апрель!AA71,$BZ$1,май!AA71,$BZ$1,июнь!AA71,$BZ$1,июль!AA71,$BZ$1,август!AA71,$BZ$1,сентябрь!AA71,$BZ$1,октябрь!AA71,$BZ$1,ноябрь!AA71,$BZ$1,декабрь!AA71)</f>
        <v xml:space="preserve">           </v>
      </c>
      <c r="AE71" s="36">
        <f>январь!AB71+февраль!AB71+март!AB71+апрель!AB71+май!AB71+июнь!AB71+июль!AB71+август!AB71+сентябрь!AB71+октябрь!AB71+ноябрь!AB71+декабрь!AB71</f>
        <v>0</v>
      </c>
      <c r="AF71" s="36">
        <f>январь!AC71+февраль!AC71+март!AC71+апрель!AC71+май!AC71+июнь!AC71+июль!AC71+август!AC71+сентябрь!AC71+октябрь!AC71+ноябрь!AC71+декабрь!AC71</f>
        <v>0</v>
      </c>
      <c r="AG71" s="36">
        <f>январь!AD71+февраль!AD71+март!AD71+апрель!AD71+май!AD71+июнь!AD71+июль!AD71+август!AD71+сентябрь!AD71+октябрь!AD71+ноябрь!AD71+декабрь!AD71</f>
        <v>0</v>
      </c>
      <c r="AH71" s="36">
        <f>январь!AE71+февраль!AE71+март!AE71+апрель!AE71+май!AE71+июнь!AE71+июль!AE71+август!AE71+сентябрь!AE71+октябрь!AE71+ноябрь!AE71+декабрь!AE71</f>
        <v>0</v>
      </c>
      <c r="AI71" s="36">
        <f>январь!AF71+февраль!AF71+март!AF71+апрель!AF71+май!AF71+июнь!AF71+июль!AF71+август!AF71+сентябрь!AF71+октябрь!AF71+ноябрь!AF71+декабрь!AF71</f>
        <v>0</v>
      </c>
      <c r="AJ71" s="36">
        <f>январь!AG71+февраль!AG71+март!AG71+апрель!AG71+май!AG71+июнь!AG71+июль!AG71+август!AG71+сентябрь!AG71+октябрь!AG71+ноябрь!AG71+декабрь!AG71</f>
        <v>0</v>
      </c>
      <c r="AK71" s="29">
        <f>январь!AH71+февраль!AH71+март!AH71+апрель!AH71+май!AH71+июнь!AH71+июль!AH71+август!AH71+сентябрь!AH71+октябрь!AH71+ноябрь!AH71+декабрь!AH71</f>
        <v>0</v>
      </c>
      <c r="AL71" s="36">
        <f>январь!AI71+февраль!AI71+март!AI71+апрель!AI71+май!AI71+июнь!AI71+июль!AI71+август!AI71+сентябрь!AI71+октябрь!AI71+ноябрь!AI71+декабрь!AI71</f>
        <v>0</v>
      </c>
      <c r="AM71" s="29">
        <f>январь!AJ71+февраль!AJ71+март!AJ71+апрель!AJ71+май!AJ71+июнь!AJ71+июль!AJ71+август!AJ71+сентябрь!AJ71+октябрь!AJ71+ноябрь!AJ71+декабрь!AJ71</f>
        <v>0</v>
      </c>
      <c r="AN71" s="36">
        <f>январь!AK71+февраль!AK71+март!AK71+апрель!AK71+май!AK71+июнь!AK71+июль!AK71+август!AK71+сентябрь!AK71+октябрь!AK71+ноябрь!AK71+декабрь!AK71</f>
        <v>0</v>
      </c>
      <c r="AO71" s="36">
        <f>январь!AL71+февраль!AL71+март!AL71+апрель!AL71+май!AL71+июнь!AL71+июль!AL71+август!AL71+сентябрь!AL71+октябрь!AL71+ноябрь!AL71+декабрь!AL71</f>
        <v>0</v>
      </c>
      <c r="AP71" s="36">
        <f>январь!AM71+февраль!AM71+март!AM71+апрель!AM71+май!AM71+июнь!AM71+июль!AM71+август!AM71+сентябрь!AM71+октябрь!AM71+ноябрь!AM71+декабрь!AM71</f>
        <v>0</v>
      </c>
      <c r="AQ71" s="29">
        <f>январь!AN71+февраль!AN71+март!AN71+апрель!AN71+май!AN71+июнь!AN71+июль!AN71+август!AN71+сентябрь!AN71+октябрь!AN71+ноябрь!AN71+декабрь!AN71</f>
        <v>0</v>
      </c>
      <c r="AR71" s="36">
        <f>январь!AO71+февраль!AO71+март!AO71+апрель!AO71+май!AO71+июнь!AO71+июль!AO71+август!AO71+сентябрь!AO71+октябрь!AO71+ноябрь!AO71+декабрь!AO71</f>
        <v>0</v>
      </c>
      <c r="AS71" s="29">
        <f>январь!AP71+февраль!AP71+март!AP71+апрель!AP71+май!AP71+июнь!AP71+июль!AP71+август!AP71+сентябрь!AP71+октябрь!AP71+ноябрь!AP71+декабрь!AP71</f>
        <v>0</v>
      </c>
      <c r="AT71" s="36">
        <f>январь!AQ71+февраль!AQ71+март!AQ71+апрель!AQ71+май!AQ71+июнь!AQ71+июль!AQ71+август!AQ71+сентябрь!AQ71+октябрь!AQ71+ноябрь!AQ71+декабрь!AQ71</f>
        <v>0</v>
      </c>
      <c r="AU71" s="29">
        <f>январь!AR71+февраль!AR71+март!AR71+апрель!AR71+май!AR71+июнь!AR71+июль!AR71+август!AR71+сентябрь!AR71+октябрь!AR71+ноябрь!AR71+декабрь!AR71</f>
        <v>0</v>
      </c>
      <c r="AV71" s="36">
        <f>январь!AS71+февраль!AS71+март!AS71+апрель!AS71+май!AS71+июнь!AS71+июль!AS71+август!AS71+сентябрь!AS71+октябрь!AS71+ноябрь!AS71+декабрь!AS71</f>
        <v>0</v>
      </c>
      <c r="AW71" s="36">
        <f>январь!AT71+февраль!AT71+март!AT71+апрель!AT71+май!AT71+июнь!AT71+июль!AT71+август!AT71+сентябрь!AT71+октябрь!AT71+ноябрь!AT71+декабрь!AT71</f>
        <v>0</v>
      </c>
      <c r="AX71" s="36">
        <f>январь!AU71+февраль!AU71+март!AU71+апрель!AU71+май!AU71+июнь!AU71+июль!AU71+август!AU71+сентябрь!AU71+октябрь!AU71+ноябрь!AU71+декабрь!AU71</f>
        <v>0</v>
      </c>
      <c r="AY71" s="29">
        <f>январь!AV71+февраль!AV71+март!AV71+апрель!AV71+май!AV71+июнь!AV71+июль!AV71+август!AV71+сентябрь!AV71+октябрь!AV71+ноябрь!AV71+декабрь!AV71</f>
        <v>0</v>
      </c>
      <c r="AZ71" s="36">
        <f>январь!AW71+февраль!AW71+март!AW71+апрель!AW71+май!AW71+июнь!AW71+июль!AW71+август!AW71+сентябрь!AW71+октябрь!AW71+ноябрь!AW71+декабрь!AW71</f>
        <v>0</v>
      </c>
      <c r="BA71" s="36">
        <f>январь!AX71+февраль!AX71+март!AX71+апрель!AX71+май!AX71+июнь!AX71+июль!AX71+август!AX71+сентябрь!AX71+октябрь!AX71+ноябрь!AX71+декабрь!AX71</f>
        <v>0</v>
      </c>
      <c r="BB71" s="36">
        <f>январь!AY71+февраль!AY71+март!AY71+апрель!AY71+май!AY71+июнь!AY71+июль!AY71+август!AY71+сентябрь!AY71+октябрь!AY71+ноябрь!AY71+декабрь!AY71</f>
        <v>0</v>
      </c>
      <c r="BC71" s="29">
        <f>январь!AZ71+февраль!AZ71+март!AZ71+апрель!AZ71+май!AZ71+июнь!AZ71+июль!AZ71+август!AZ71+сентябрь!AZ71+октябрь!AZ71+ноябрь!AZ71+декабрь!AZ71</f>
        <v>0</v>
      </c>
      <c r="BD71" s="36">
        <f>январь!BA71+февраль!BA71+март!BA71+апрель!BA71+май!BA71+июнь!BA71+июль!BA71+август!BA71+сентябрь!BA71+октябрь!BA71+ноябрь!BA71+декабрь!BA71</f>
        <v>0</v>
      </c>
      <c r="BE71" s="36">
        <f>январь!BB71+февраль!BB71+март!BB71+апрель!BB71+май!BB71+июнь!BB71+июль!BB71+август!BB71+сентябрь!BB71+октябрь!BB71+ноябрь!BB71+декабрь!BB71</f>
        <v>0</v>
      </c>
      <c r="BF71" s="36">
        <f>январь!BC71+февраль!BC71+март!BC71+апрель!BC71+май!BC71+июнь!BC71+июль!BC71+август!BC71+сентябрь!BC71+октябрь!BC71+ноябрь!BC71+декабрь!BC71</f>
        <v>0</v>
      </c>
      <c r="BG71" s="36">
        <f>январь!BD71+февраль!BD71+март!BD71+апрель!BD71+май!BD71+июнь!BD71+июль!BD71+август!BD71+сентябрь!BD71+октябрь!BD71+ноябрь!BD71+декабрь!BD71</f>
        <v>0</v>
      </c>
      <c r="BH71" s="36">
        <f>январь!BE71+февраль!BE71+март!BE71+апрель!BE71+май!BE71+июнь!BE71+июль!BE71+август!BE71+сентябрь!BE71+октябрь!BE71+ноябрь!BE71+декабрь!BE71</f>
        <v>0</v>
      </c>
      <c r="BI71" s="36">
        <f>январь!BF71+февраль!BF71+март!BF71+апрель!BF71+май!BF71+июнь!BF71+июль!BF71+август!BF71+сентябрь!BF71+октябрь!BF71+ноябрь!BF71+декабрь!BF71</f>
        <v>0</v>
      </c>
      <c r="BJ71" s="36">
        <f>январь!BG71+февраль!BG71+март!BG71+апрель!BG71+май!BG71+июнь!BG71+июль!BG71+август!BG71+сентябрь!BG71+октябрь!BG71+ноябрь!BG71+декабрь!BG71</f>
        <v>0</v>
      </c>
      <c r="BK71" s="36">
        <f>январь!BH71+февраль!BH71+март!BH71+апрель!BH71+май!BH71+июнь!BH71+июль!BH71+август!BH71+сентябрь!BH71+октябрь!BH71+ноябрь!BH71+декабрь!BH71</f>
        <v>0</v>
      </c>
      <c r="BL71" s="36">
        <f>январь!BI71+февраль!BI71+март!BI71+апрель!BI71+май!BI71+июнь!BI71+июль!BI71+август!BI71+сентябрь!BI71+октябрь!BI71+ноябрь!BI71+декабрь!BI71</f>
        <v>0</v>
      </c>
      <c r="BM71" s="29">
        <f>январь!BJ71+февраль!BJ71+март!BJ71+апрель!BJ71+май!BJ71+июнь!BJ71+июль!BJ71+август!BJ71+сентябрь!BJ71+октябрь!BJ71+ноябрь!BJ71+декабрь!BJ71</f>
        <v>0</v>
      </c>
      <c r="BN71" s="36">
        <f>январь!BK71+февраль!BK71+март!BK71+апрель!BK71+май!BK71+июнь!BK71+июль!BK71+август!BK71+сентябрь!BK71+октябрь!BK71+ноябрь!BK71+декабрь!BK71</f>
        <v>0</v>
      </c>
      <c r="BO71" s="29">
        <f>январь!BL71+февраль!BL71+март!BL71+апрель!BL71+май!BL71+июнь!BL71+июль!BL71+август!BL71+сентябрь!BL71+октябрь!BL71+ноябрь!BL71+декабрь!BL71</f>
        <v>0</v>
      </c>
      <c r="BP71" s="36">
        <f>январь!BM71+февраль!BM71+март!BM71+апрель!BM71+май!BM71+июнь!BM71+июль!BM71+август!BM71+сентябрь!BM71+октябрь!BM71+ноябрь!BM71+декабрь!BM71</f>
        <v>0</v>
      </c>
      <c r="BQ71" s="36">
        <f>январь!BN71+февраль!BN71+март!BN71+апрель!BN71+май!BN71+июнь!BN71+июль!BN71+август!BN71+сентябрь!BN71+октябрь!BN71+ноябрь!BN71+декабрь!BN71</f>
        <v>0</v>
      </c>
      <c r="BR71" s="36">
        <f>январь!BO71+февраль!BO71+март!BO71+апрель!BO71+май!BO71+июнь!BO71+июль!BO71+август!BO71+сентябрь!BO71+октябрь!BO71+ноябрь!BO71+декабрь!BO71</f>
        <v>0</v>
      </c>
      <c r="BS71" s="29">
        <f>январь!BP71+февраль!BP71+март!BP71+апрель!BP71+май!BP71+июнь!BP71+июль!BP71+август!BP71+сентябрь!BP71+октябрь!BP71+ноябрь!BP71+декабрь!BP71</f>
        <v>0</v>
      </c>
      <c r="BT71" s="36">
        <f>январь!BQ71+февраль!BQ71+март!BQ71+апрель!BQ71+май!BQ71+июнь!BQ71+июль!BQ71+август!BQ71+сентябрь!BQ71+октябрь!BQ71+ноябрь!BQ71+декабрь!BQ71</f>
        <v>0</v>
      </c>
      <c r="BU71" s="29">
        <f>январь!BR71+февраль!BR71+март!BR71+апрель!BR71+май!BR71+июнь!BR71+июль!BR71+август!BR71+сентябрь!BR71+октябрь!BR71+ноябрь!BR71+декабрь!BR71</f>
        <v>0</v>
      </c>
      <c r="BV71" s="36">
        <f>январь!BS71+февраль!BS71+март!BS71+апрель!BS71+май!BS71+июнь!BS71+июль!BS71+август!BS71+сентябрь!BS71+октябрь!BS71+ноябрь!BS71+декабрь!BS71</f>
        <v>0</v>
      </c>
      <c r="BW71" s="36">
        <f>январь!BT71+февраль!BT71+март!BT71+апрель!BT71+май!BT71+июнь!BT71+июль!BT71+август!BT71+сентябрь!BT71+октябрь!BT71+ноябрь!BT71+декабрь!BT71</f>
        <v>0</v>
      </c>
      <c r="BX71" s="36">
        <f>январь!BU71+февраль!BU71+март!BU71+апрель!BU71+май!BU71+июнь!BU71+июль!BU71+август!BU71+сентябрь!BU71+октябрь!BU71+ноябрь!BU71+декабрь!BU71</f>
        <v>0</v>
      </c>
      <c r="BY71" s="36">
        <f>январь!BV71+февраль!BV71+март!BV71+апрель!BV71+май!BV71+июнь!BV71+июль!BV71+август!BV71+сентябрь!BV71+октябрь!BV71+ноябрь!BV71+декабрь!BV71</f>
        <v>2.9739999999999998</v>
      </c>
      <c r="BZ71" s="77">
        <v>1</v>
      </c>
    </row>
    <row r="72" spans="1:78" x14ac:dyDescent="0.25">
      <c r="A72" s="16">
        <v>70</v>
      </c>
      <c r="B72" s="16">
        <v>1</v>
      </c>
      <c r="C72" s="37" t="s">
        <v>536</v>
      </c>
      <c r="D72" s="51">
        <v>81.097668541062788</v>
      </c>
      <c r="E72" s="25">
        <v>150.84019999999998</v>
      </c>
      <c r="F72" s="26">
        <f t="shared" si="3"/>
        <v>205.49286854106276</v>
      </c>
      <c r="G72" s="26">
        <f t="shared" si="4"/>
        <v>54.652668541062788</v>
      </c>
      <c r="H72" s="26">
        <f t="shared" si="5"/>
        <v>26.445</v>
      </c>
      <c r="I72" s="36">
        <f>январь!F72+февраль!F72+март!F72+апрель!F72+май!F72+июнь!F72+июль!F72+август!F72+сентябрь!F72+октябрь!F72+ноябрь!F72+декабрь!F72</f>
        <v>0</v>
      </c>
      <c r="J72" s="36">
        <f>январь!G72+февраль!G72+март!G72+апрель!G72+май!G72+июнь!G72+июль!G72+август!G72+сентябрь!G72+октябрь!G72+ноябрь!G72+декабрь!G72</f>
        <v>0</v>
      </c>
      <c r="K72" s="36">
        <f>январь!H72+февраль!H72+март!H72+апрель!H72+май!H72+июнь!H72+июль!H72+август!H72+сентябрь!H72+октябрь!H72+ноябрь!H72+декабрь!H72</f>
        <v>0</v>
      </c>
      <c r="L72" s="27">
        <f>январь!I72+февраль!I72+март!I72+апрель!I72+май!I72+июнь!I72+июль!I72+август!I72+сентябрь!I72+октябрь!I72+ноябрь!I72+декабрь!I72</f>
        <v>0</v>
      </c>
      <c r="M72" s="36">
        <f>январь!J72+февраль!J72+март!J72+апрель!J72+май!J72+июнь!J72+июль!J72+август!J72+сентябрь!J72+октябрь!J72+ноябрь!J72+декабрь!J72</f>
        <v>0</v>
      </c>
      <c r="N72" s="36">
        <f>январь!K72+февраль!K72+март!K72+апрель!K72+май!K72+июнь!K72+июль!K72+август!K72+сентябрь!K72+октябрь!K72+ноябрь!K72+декабрь!K72</f>
        <v>0</v>
      </c>
      <c r="O72" s="36">
        <f>январь!L72+февраль!L72+март!L72+апрель!L72+май!L72+июнь!L72+июль!L72+август!L72+сентябрь!L72+октябрь!L72+ноябрь!L72+декабрь!L72</f>
        <v>0</v>
      </c>
      <c r="P72" s="36">
        <f>январь!M72+февраль!M72+март!M72+апрель!M72+май!M72+июнь!M72+июль!M72+август!M72+сентябрь!M72+октябрь!M72+ноябрь!M72+декабрь!M72</f>
        <v>0</v>
      </c>
      <c r="Q72" s="36">
        <f>январь!N72+февраль!N72+март!N72+апрель!N72+май!N72+июнь!N72+июль!N72+август!N72+сентябрь!N72+октябрь!N72+ноябрь!N72+декабрь!N72</f>
        <v>0</v>
      </c>
      <c r="R72" s="29">
        <f>январь!O72+февраль!O72+март!O72+апрель!O72+май!O72+июнь!O72+июль!O72+август!O72+сентябрь!O72+октябрь!O72+ноябрь!O72+декабрь!O72</f>
        <v>0</v>
      </c>
      <c r="S72" s="36">
        <f>январь!P72+февраль!P72+март!P72+апрель!P72+май!P72+июнь!P72+июль!P72+август!P72+сентябрь!P72+октябрь!P72+ноябрь!P72+декабрь!P72</f>
        <v>0</v>
      </c>
      <c r="T72" s="29">
        <f>январь!Q72+февраль!Q72+март!Q72+апрель!Q72+май!Q72+июнь!Q72+июль!Q72+август!Q72+сентябрь!Q72+октябрь!Q72+ноябрь!Q72+декабрь!Q72</f>
        <v>0</v>
      </c>
      <c r="U72" s="36">
        <f>январь!R72+февраль!R72+март!R72+апрель!R72+май!R72+июнь!R72+июль!R72+август!R72+сентябрь!R72+октябрь!R72+ноябрь!R72+декабрь!R72</f>
        <v>0</v>
      </c>
      <c r="V72" s="36">
        <f>январь!S72+февраль!S72+март!S72+апрель!S72+май!S72+июнь!S72+июль!S72+август!S72+сентябрь!S72+октябрь!S72+ноябрь!S72+декабрь!S72</f>
        <v>0</v>
      </c>
      <c r="W72" s="36">
        <f>январь!T72+февраль!T72+март!T72+апрель!T72+май!T72+июнь!T72+июль!T72+август!T72+сентябрь!T72+октябрь!T72+ноябрь!T72+декабрь!T72</f>
        <v>0</v>
      </c>
      <c r="X72" s="36">
        <f>январь!U72+февраль!U72+март!U72+апрель!U72+май!U72+июнь!U72+июль!U72+август!U72+сентябрь!U72+октябрь!U72+ноябрь!U72+декабрь!U72</f>
        <v>0</v>
      </c>
      <c r="Y72" s="36">
        <f>январь!V72+февраль!V72+март!V72+апрель!V72+май!V72+июнь!V72+июль!V72+август!V72+сентябрь!V72+октябрь!V72+ноябрь!V72+декабрь!V72</f>
        <v>0</v>
      </c>
      <c r="Z72" s="36">
        <f>январь!W72+февраль!W72+март!W72+апрель!W72+май!W72+июнь!W72+июль!W72+август!W72+сентябрь!W72+октябрь!W72+ноябрь!W72+декабрь!W72</f>
        <v>0</v>
      </c>
      <c r="AA72" s="36">
        <f>январь!X72+февраль!X72+март!X72+апрель!X72+май!X72+июнь!X72+июль!X72+август!X72+сентябрь!X72+октябрь!X72+ноябрь!X72+декабрь!X72</f>
        <v>0</v>
      </c>
      <c r="AB72" s="29">
        <f>январь!Y72+февраль!Y72+март!Y72+апрель!Y72+май!Y72+июнь!Y72+июль!Y72+август!Y72+сентябрь!Y72+октябрь!Y72+ноябрь!Y72+декабрь!Y72</f>
        <v>0</v>
      </c>
      <c r="AC72" s="36">
        <f>январь!Z72+февраль!Z72+март!Z72+апрель!Z72+май!Z72+июнь!Z72+июль!Z72+август!Z72+сентябрь!Z72+октябрь!Z72+ноябрь!Z72+декабрь!Z72</f>
        <v>0</v>
      </c>
      <c r="AD72" s="66" t="str">
        <f>CONCATENATE(январь!AA72,$BZ$1,февраль!AA72,$BZ$1,март!AA72,$BZ$1,апрель!AA72,$BZ$1,май!AA72,$BZ$1,июнь!AA72,$BZ$1,июль!AA72,$BZ$1,август!AA72,$BZ$1,сентябрь!AA72,$BZ$1,октябрь!AA72,$BZ$1,ноябрь!AA72,$BZ$1,декабрь!AA72)</f>
        <v xml:space="preserve">           </v>
      </c>
      <c r="AE72" s="36">
        <f>январь!AB72+февраль!AB72+март!AB72+апрель!AB72+май!AB72+июнь!AB72+июль!AB72+август!AB72+сентябрь!AB72+октябрь!AB72+ноябрь!AB72+декабрь!AB72</f>
        <v>0</v>
      </c>
      <c r="AF72" s="36">
        <f>январь!AC72+февраль!AC72+март!AC72+апрель!AC72+май!AC72+июнь!AC72+июль!AC72+август!AC72+сентябрь!AC72+октябрь!AC72+ноябрь!AC72+декабрь!AC72</f>
        <v>0</v>
      </c>
      <c r="AG72" s="36">
        <f>январь!AD72+февраль!AD72+март!AD72+апрель!AD72+май!AD72+июнь!AD72+июль!AD72+август!AD72+сентябрь!AD72+октябрь!AD72+ноябрь!AD72+декабрь!AD72</f>
        <v>0</v>
      </c>
      <c r="AH72" s="36">
        <f>январь!AE72+февраль!AE72+март!AE72+апрель!AE72+май!AE72+июнь!AE72+июль!AE72+август!AE72+сентябрь!AE72+октябрь!AE72+ноябрь!AE72+декабрь!AE72</f>
        <v>0</v>
      </c>
      <c r="AI72" s="36">
        <f>январь!AF72+февраль!AF72+март!AF72+апрель!AF72+май!AF72+июнь!AF72+июль!AF72+август!AF72+сентябрь!AF72+октябрь!AF72+ноябрь!AF72+декабрь!AF72</f>
        <v>0</v>
      </c>
      <c r="AJ72" s="36">
        <f>январь!AG72+февраль!AG72+март!AG72+апрель!AG72+май!AG72+июнь!AG72+июль!AG72+август!AG72+сентябрь!AG72+октябрь!AG72+ноябрь!AG72+декабрь!AG72</f>
        <v>0</v>
      </c>
      <c r="AK72" s="29">
        <f>январь!AH72+февраль!AH72+март!AH72+апрель!AH72+май!AH72+июнь!AH72+июль!AH72+август!AH72+сентябрь!AH72+октябрь!AH72+ноябрь!AH72+декабрь!AH72</f>
        <v>0</v>
      </c>
      <c r="AL72" s="36">
        <f>январь!AI72+февраль!AI72+март!AI72+апрель!AI72+май!AI72+июнь!AI72+июль!AI72+август!AI72+сентябрь!AI72+октябрь!AI72+ноябрь!AI72+декабрь!AI72</f>
        <v>0</v>
      </c>
      <c r="AM72" s="29">
        <f>январь!AJ72+февраль!AJ72+март!AJ72+апрель!AJ72+май!AJ72+июнь!AJ72+июль!AJ72+август!AJ72+сентябрь!AJ72+октябрь!AJ72+ноябрь!AJ72+декабрь!AJ72</f>
        <v>0</v>
      </c>
      <c r="AN72" s="36">
        <f>январь!AK72+февраль!AK72+март!AK72+апрель!AK72+май!AK72+июнь!AK72+июль!AK72+август!AK72+сентябрь!AK72+октябрь!AK72+ноябрь!AK72+декабрь!AK72</f>
        <v>0</v>
      </c>
      <c r="AO72" s="36">
        <f>январь!AL72+февраль!AL72+март!AL72+апрель!AL72+май!AL72+июнь!AL72+июль!AL72+август!AL72+сентябрь!AL72+октябрь!AL72+ноябрь!AL72+декабрь!AL72</f>
        <v>0</v>
      </c>
      <c r="AP72" s="36">
        <f>январь!AM72+февраль!AM72+март!AM72+апрель!AM72+май!AM72+июнь!AM72+июль!AM72+август!AM72+сентябрь!AM72+октябрь!AM72+ноябрь!AM72+декабрь!AM72</f>
        <v>0</v>
      </c>
      <c r="AQ72" s="29">
        <f>январь!AN72+февраль!AN72+март!AN72+апрель!AN72+май!AN72+июнь!AN72+июль!AN72+август!AN72+сентябрь!AN72+октябрь!AN72+ноябрь!AN72+декабрь!AN72</f>
        <v>0</v>
      </c>
      <c r="AR72" s="36">
        <f>январь!AO72+февраль!AO72+март!AO72+апрель!AO72+май!AO72+июнь!AO72+июль!AO72+август!AO72+сентябрь!AO72+октябрь!AO72+ноябрь!AO72+декабрь!AO72</f>
        <v>0</v>
      </c>
      <c r="AS72" s="29">
        <f>январь!AP72+февраль!AP72+март!AP72+апрель!AP72+май!AP72+июнь!AP72+июль!AP72+август!AP72+сентябрь!AP72+октябрь!AP72+ноябрь!AP72+декабрь!AP72</f>
        <v>0</v>
      </c>
      <c r="AT72" s="36">
        <f>январь!AQ72+февраль!AQ72+март!AQ72+апрель!AQ72+май!AQ72+июнь!AQ72+июль!AQ72+август!AQ72+сентябрь!AQ72+октябрь!AQ72+ноябрь!AQ72+декабрь!AQ72</f>
        <v>0</v>
      </c>
      <c r="AU72" s="29">
        <f>январь!AR72+февраль!AR72+март!AR72+апрель!AR72+май!AR72+июнь!AR72+июль!AR72+август!AR72+сентябрь!AR72+октябрь!AR72+ноябрь!AR72+декабрь!AR72</f>
        <v>0</v>
      </c>
      <c r="AV72" s="36">
        <f>январь!AS72+февраль!AS72+март!AS72+апрель!AS72+май!AS72+июнь!AS72+июль!AS72+август!AS72+сентябрь!AS72+октябрь!AS72+ноябрь!AS72+декабрь!AS72</f>
        <v>0</v>
      </c>
      <c r="AW72" s="36">
        <f>январь!AT72+февраль!AT72+март!AT72+апрель!AT72+май!AT72+июнь!AT72+июль!AT72+август!AT72+сентябрь!AT72+октябрь!AT72+ноябрь!AT72+декабрь!AT72</f>
        <v>0</v>
      </c>
      <c r="AX72" s="36">
        <f>январь!AU72+февраль!AU72+март!AU72+апрель!AU72+май!AU72+июнь!AU72+июль!AU72+август!AU72+сентябрь!AU72+октябрь!AU72+ноябрь!AU72+декабрь!AU72</f>
        <v>0</v>
      </c>
      <c r="AY72" s="29">
        <f>январь!AV72+февраль!AV72+март!AV72+апрель!AV72+май!AV72+июнь!AV72+июль!AV72+август!AV72+сентябрь!AV72+октябрь!AV72+ноябрь!AV72+декабрь!AV72</f>
        <v>0</v>
      </c>
      <c r="AZ72" s="36">
        <f>январь!AW72+февраль!AW72+март!AW72+апрель!AW72+май!AW72+июнь!AW72+июль!AW72+август!AW72+сентябрь!AW72+октябрь!AW72+ноябрь!AW72+декабрь!AW72</f>
        <v>0</v>
      </c>
      <c r="BA72" s="36">
        <f>январь!AX72+февраль!AX72+март!AX72+апрель!AX72+май!AX72+июнь!AX72+июль!AX72+август!AX72+сентябрь!AX72+октябрь!AX72+ноябрь!AX72+декабрь!AX72</f>
        <v>0</v>
      </c>
      <c r="BB72" s="36">
        <f>январь!AY72+февраль!AY72+март!AY72+апрель!AY72+май!AY72+июнь!AY72+июль!AY72+август!AY72+сентябрь!AY72+октябрь!AY72+ноябрь!AY72+декабрь!AY72</f>
        <v>0</v>
      </c>
      <c r="BC72" s="29">
        <f>январь!AZ72+февраль!AZ72+март!AZ72+апрель!AZ72+май!AZ72+июнь!AZ72+июль!AZ72+август!AZ72+сентябрь!AZ72+октябрь!AZ72+ноябрь!AZ72+декабрь!AZ72</f>
        <v>0</v>
      </c>
      <c r="BD72" s="36">
        <f>январь!BA72+февраль!BA72+март!BA72+апрель!BA72+май!BA72+июнь!BA72+июль!BA72+август!BA72+сентябрь!BA72+октябрь!BA72+ноябрь!BA72+декабрь!BA72</f>
        <v>0</v>
      </c>
      <c r="BE72" s="36">
        <f>январь!BB72+февраль!BB72+март!BB72+апрель!BB72+май!BB72+июнь!BB72+июль!BB72+август!BB72+сентябрь!BB72+октябрь!BB72+ноябрь!BB72+декабрь!BB72</f>
        <v>0</v>
      </c>
      <c r="BF72" s="36">
        <f>январь!BC72+февраль!BC72+март!BC72+апрель!BC72+май!BC72+июнь!BC72+июль!BC72+август!BC72+сентябрь!BC72+октябрь!BC72+ноябрь!BC72+декабрь!BC72</f>
        <v>0</v>
      </c>
      <c r="BG72" s="36">
        <f>январь!BD72+февраль!BD72+март!BD72+апрель!BD72+май!BD72+июнь!BD72+июль!BD72+август!BD72+сентябрь!BD72+октябрь!BD72+ноябрь!BD72+декабрь!BD72</f>
        <v>0</v>
      </c>
      <c r="BH72" s="36">
        <f>январь!BE72+февраль!BE72+март!BE72+апрель!BE72+май!BE72+июнь!BE72+июль!BE72+август!BE72+сентябрь!BE72+октябрь!BE72+ноябрь!BE72+декабрь!BE72</f>
        <v>0</v>
      </c>
      <c r="BI72" s="36">
        <f>январь!BF72+февраль!BF72+март!BF72+апрель!BF72+май!BF72+июнь!BF72+июль!BF72+август!BF72+сентябрь!BF72+октябрь!BF72+ноябрь!BF72+декабрь!BF72</f>
        <v>1.7999999999999999E-2</v>
      </c>
      <c r="BJ72" s="36">
        <f>январь!BG72+февраль!BG72+март!BG72+апрель!BG72+май!BG72+июнь!BG72+июль!BG72+август!BG72+сентябрь!BG72+октябрь!BG72+ноябрь!BG72+декабрь!BG72</f>
        <v>6.62</v>
      </c>
      <c r="BK72" s="36">
        <f>январь!BH72+февраль!BH72+март!BH72+апрель!BH72+май!BH72+июнь!BH72+июль!BH72+август!BH72+сентябрь!BH72+октябрь!BH72+ноябрь!BH72+декабрь!BH72</f>
        <v>0</v>
      </c>
      <c r="BL72" s="36">
        <f>январь!BI72+февраль!BI72+март!BI72+апрель!BI72+май!BI72+июнь!BI72+июль!BI72+август!BI72+сентябрь!BI72+октябрь!BI72+ноябрь!BI72+декабрь!BI72</f>
        <v>0</v>
      </c>
      <c r="BM72" s="29">
        <f>январь!BJ72+февраль!BJ72+март!BJ72+апрель!BJ72+май!BJ72+июнь!BJ72+июль!BJ72+август!BJ72+сентябрь!BJ72+октябрь!BJ72+ноябрь!BJ72+декабрь!BJ72</f>
        <v>0</v>
      </c>
      <c r="BN72" s="36">
        <f>январь!BK72+февраль!BK72+март!BK72+апрель!BK72+май!BK72+июнь!BK72+июль!BK72+август!BK72+сентябрь!BK72+октябрь!BK72+ноябрь!BK72+декабрь!BK72</f>
        <v>0</v>
      </c>
      <c r="BO72" s="29">
        <f>январь!BL72+февраль!BL72+март!BL72+апрель!BL72+май!BL72+июнь!BL72+июль!BL72+август!BL72+сентябрь!BL72+октябрь!BL72+ноябрь!BL72+декабрь!BL72</f>
        <v>24</v>
      </c>
      <c r="BP72" s="36">
        <f>январь!BM72+февраль!BM72+март!BM72+апрель!BM72+май!BM72+июнь!BM72+июль!BM72+август!BM72+сентябрь!BM72+октябрь!BM72+ноябрь!BM72+декабрь!BM72</f>
        <v>11.731</v>
      </c>
      <c r="BQ72" s="36">
        <f>январь!BN72+февраль!BN72+март!BN72+апрель!BN72+май!BN72+июнь!BN72+июль!BN72+август!BN72+сентябрь!BN72+октябрь!BN72+ноябрь!BN72+декабрь!BN72</f>
        <v>0</v>
      </c>
      <c r="BR72" s="36">
        <f>январь!BO72+февраль!BO72+март!BO72+апрель!BO72+май!BO72+июнь!BO72+июль!BO72+август!BO72+сентябрь!BO72+октябрь!BO72+ноябрь!BO72+декабрь!BO72</f>
        <v>0</v>
      </c>
      <c r="BS72" s="29">
        <f>январь!BP72+февраль!BP72+март!BP72+апрель!BP72+май!BP72+июнь!BP72+июль!BP72+август!BP72+сентябрь!BP72+октябрь!BP72+ноябрь!BP72+декабрь!BP72</f>
        <v>0</v>
      </c>
      <c r="BT72" s="36">
        <f>январь!BQ72+февраль!BQ72+март!BQ72+апрель!BQ72+май!BQ72+июнь!BQ72+июль!BQ72+август!BQ72+сентябрь!BQ72+октябрь!BQ72+ноябрь!BQ72+декабрь!BQ72</f>
        <v>0</v>
      </c>
      <c r="BU72" s="29">
        <f>январь!BR72+февраль!BR72+март!BR72+апрель!BR72+май!BR72+июнь!BR72+июль!BR72+август!BR72+сентябрь!BR72+октябрь!BR72+ноябрь!BR72+декабрь!BR72</f>
        <v>0</v>
      </c>
      <c r="BV72" s="36">
        <f>январь!BS72+февраль!BS72+март!BS72+апрель!BS72+май!BS72+июнь!BS72+июль!BS72+август!BS72+сентябрь!BS72+октябрь!BS72+ноябрь!BS72+декабрь!BS72</f>
        <v>0</v>
      </c>
      <c r="BW72" s="36">
        <f>январь!BT72+февраль!BT72+март!BT72+апрель!BT72+май!BT72+июнь!BT72+июль!BT72+август!BT72+сентябрь!BT72+октябрь!BT72+ноябрь!BT72+декабрь!BT72</f>
        <v>0</v>
      </c>
      <c r="BX72" s="36">
        <f>январь!BU72+февраль!BU72+март!BU72+апрель!BU72+май!BU72+июнь!BU72+июль!BU72+август!BU72+сентябрь!BU72+октябрь!BU72+ноябрь!BU72+декабрь!BU72</f>
        <v>0</v>
      </c>
      <c r="BY72" s="36">
        <f>январь!BV72+февраль!BV72+март!BV72+апрель!BV72+май!BV72+июнь!BV72+июль!BV72+август!BV72+сентябрь!BV72+октябрь!BV72+ноябрь!BV72+декабрь!BV72</f>
        <v>8.0939999999999994</v>
      </c>
      <c r="BZ72" s="77">
        <v>0</v>
      </c>
    </row>
    <row r="73" spans="1:78" x14ac:dyDescent="0.25">
      <c r="A73" s="16">
        <v>71</v>
      </c>
      <c r="B73" s="16">
        <v>1</v>
      </c>
      <c r="C73" s="37" t="s">
        <v>537</v>
      </c>
      <c r="D73" s="51">
        <v>416.53035497584534</v>
      </c>
      <c r="E73" s="25">
        <v>1067.3834499999998</v>
      </c>
      <c r="F73" s="26">
        <f t="shared" si="3"/>
        <v>1368.040804975845</v>
      </c>
      <c r="G73" s="26">
        <f t="shared" si="4"/>
        <v>300.65735497584535</v>
      </c>
      <c r="H73" s="26">
        <f t="shared" si="5"/>
        <v>115.87299999999999</v>
      </c>
      <c r="I73" s="36">
        <f>январь!F73+февраль!F73+март!F73+апрель!F73+май!F73+июнь!F73+июль!F73+август!F73+сентябрь!F73+октябрь!F73+ноябрь!F73+декабрь!F73</f>
        <v>0</v>
      </c>
      <c r="J73" s="36">
        <f>январь!G73+февраль!G73+март!G73+апрель!G73+май!G73+июнь!G73+июль!G73+август!G73+сентябрь!G73+октябрь!G73+ноябрь!G73+декабрь!G73</f>
        <v>0</v>
      </c>
      <c r="K73" s="36">
        <f>январь!H73+февраль!H73+март!H73+апрель!H73+май!H73+июнь!H73+июль!H73+август!H73+сентябрь!H73+октябрь!H73+ноябрь!H73+декабрь!H73</f>
        <v>0</v>
      </c>
      <c r="L73" s="27">
        <f>январь!I73+февраль!I73+март!I73+апрель!I73+май!I73+июнь!I73+июль!I73+август!I73+сентябрь!I73+октябрь!I73+ноябрь!I73+декабрь!I73</f>
        <v>0</v>
      </c>
      <c r="M73" s="36">
        <f>январь!J73+февраль!J73+март!J73+апрель!J73+май!J73+июнь!J73+июль!J73+август!J73+сентябрь!J73+октябрь!J73+ноябрь!J73+декабрь!J73</f>
        <v>0</v>
      </c>
      <c r="N73" s="36">
        <f>январь!K73+февраль!K73+март!K73+апрель!K73+май!K73+июнь!K73+июль!K73+август!K73+сентябрь!K73+октябрь!K73+ноябрь!K73+декабрь!K73</f>
        <v>0</v>
      </c>
      <c r="O73" s="36">
        <f>январь!L73+февраль!L73+март!L73+апрель!L73+май!L73+июнь!L73+июль!L73+август!L73+сентябрь!L73+октябрь!L73+ноябрь!L73+декабрь!L73</f>
        <v>0</v>
      </c>
      <c r="P73" s="36">
        <f>январь!M73+февраль!M73+март!M73+апрель!M73+май!M73+июнь!M73+июль!M73+август!M73+сентябрь!M73+октябрь!M73+ноябрь!M73+декабрь!M73</f>
        <v>0</v>
      </c>
      <c r="Q73" s="36">
        <f>январь!N73+февраль!N73+март!N73+апрель!N73+май!N73+июнь!N73+июль!N73+август!N73+сентябрь!N73+октябрь!N73+ноябрь!N73+декабрь!N73</f>
        <v>0</v>
      </c>
      <c r="R73" s="29">
        <f>январь!O73+февраль!O73+март!O73+апрель!O73+май!O73+июнь!O73+июль!O73+август!O73+сентябрь!O73+октябрь!O73+ноябрь!O73+декабрь!O73</f>
        <v>0</v>
      </c>
      <c r="S73" s="36">
        <f>январь!P73+февраль!P73+март!P73+апрель!P73+май!P73+июнь!P73+июль!P73+август!P73+сентябрь!P73+октябрь!P73+ноябрь!P73+декабрь!P73</f>
        <v>0</v>
      </c>
      <c r="T73" s="29">
        <f>январь!Q73+февраль!Q73+март!Q73+апрель!Q73+май!Q73+июнь!Q73+июль!Q73+август!Q73+сентябрь!Q73+октябрь!Q73+ноябрь!Q73+декабрь!Q73</f>
        <v>0</v>
      </c>
      <c r="U73" s="36">
        <f>январь!R73+февраль!R73+март!R73+апрель!R73+май!R73+июнь!R73+июль!R73+август!R73+сентябрь!R73+октябрь!R73+ноябрь!R73+декабрь!R73</f>
        <v>0</v>
      </c>
      <c r="V73" s="36">
        <f>январь!S73+февраль!S73+март!S73+апрель!S73+май!S73+июнь!S73+июль!S73+август!S73+сентябрь!S73+октябрь!S73+ноябрь!S73+декабрь!S73</f>
        <v>0</v>
      </c>
      <c r="W73" s="36">
        <f>январь!T73+февраль!T73+март!T73+апрель!T73+май!T73+июнь!T73+июль!T73+август!T73+сентябрь!T73+октябрь!T73+ноябрь!T73+декабрь!T73</f>
        <v>0</v>
      </c>
      <c r="X73" s="36">
        <f>январь!U73+февраль!U73+март!U73+апрель!U73+май!U73+июнь!U73+июль!U73+август!U73+сентябрь!U73+октябрь!U73+ноябрь!U73+декабрь!U73</f>
        <v>0</v>
      </c>
      <c r="Y73" s="36">
        <f>январь!V73+февраль!V73+март!V73+апрель!V73+май!V73+июнь!V73+июль!V73+август!V73+сентябрь!V73+октябрь!V73+ноябрь!V73+декабрь!V73</f>
        <v>0</v>
      </c>
      <c r="Z73" s="36">
        <f>январь!W73+февраль!W73+март!W73+апрель!W73+май!W73+июнь!W73+июль!W73+август!W73+сентябрь!W73+октябрь!W73+ноябрь!W73+декабрь!W73</f>
        <v>0</v>
      </c>
      <c r="AA73" s="36">
        <f>январь!X73+февраль!X73+март!X73+апрель!X73+май!X73+июнь!X73+июль!X73+август!X73+сентябрь!X73+октябрь!X73+ноябрь!X73+декабрь!X73</f>
        <v>0</v>
      </c>
      <c r="AB73" s="29">
        <f>январь!Y73+февраль!Y73+март!Y73+апрель!Y73+май!Y73+июнь!Y73+июль!Y73+август!Y73+сентябрь!Y73+октябрь!Y73+ноябрь!Y73+декабрь!Y73</f>
        <v>0</v>
      </c>
      <c r="AC73" s="36">
        <f>январь!Z73+февраль!Z73+март!Z73+апрель!Z73+май!Z73+июнь!Z73+июль!Z73+август!Z73+сентябрь!Z73+октябрь!Z73+ноябрь!Z73+декабрь!Z73</f>
        <v>0</v>
      </c>
      <c r="AD73" s="66" t="str">
        <f>CONCATENATE(январь!AA73,$BZ$1,февраль!AA73,$BZ$1,март!AA73,$BZ$1,апрель!AA73,$BZ$1,май!AA73,$BZ$1,июнь!AA73,$BZ$1,июль!AA73,$BZ$1,август!AA73,$BZ$1,сентябрь!AA73,$BZ$1,октябрь!AA73,$BZ$1,ноябрь!AA73,$BZ$1,декабрь!AA73)</f>
        <v xml:space="preserve">           </v>
      </c>
      <c r="AE73" s="36">
        <f>январь!AB73+февраль!AB73+март!AB73+апрель!AB73+май!AB73+июнь!AB73+июль!AB73+август!AB73+сентябрь!AB73+октябрь!AB73+ноябрь!AB73+декабрь!AB73</f>
        <v>0</v>
      </c>
      <c r="AF73" s="36">
        <f>январь!AC73+февраль!AC73+март!AC73+апрель!AC73+май!AC73+июнь!AC73+июль!AC73+август!AC73+сентябрь!AC73+октябрь!AC73+ноябрь!AC73+декабрь!AC73</f>
        <v>0</v>
      </c>
      <c r="AG73" s="36">
        <f>январь!AD73+февраль!AD73+март!AD73+апрель!AD73+май!AD73+июнь!AD73+июль!AD73+август!AD73+сентябрь!AD73+октябрь!AD73+ноябрь!AD73+декабрь!AD73</f>
        <v>0</v>
      </c>
      <c r="AH73" s="36">
        <f>январь!AE73+февраль!AE73+март!AE73+апрель!AE73+май!AE73+июнь!AE73+июль!AE73+август!AE73+сентябрь!AE73+октябрь!AE73+ноябрь!AE73+декабрь!AE73</f>
        <v>0</v>
      </c>
      <c r="AI73" s="36">
        <f>январь!AF73+февраль!AF73+март!AF73+апрель!AF73+май!AF73+июнь!AF73+июль!AF73+август!AF73+сентябрь!AF73+октябрь!AF73+ноябрь!AF73+декабрь!AF73</f>
        <v>0</v>
      </c>
      <c r="AJ73" s="36">
        <f>январь!AG73+февраль!AG73+март!AG73+апрель!AG73+май!AG73+июнь!AG73+июль!AG73+август!AG73+сентябрь!AG73+октябрь!AG73+ноябрь!AG73+декабрь!AG73</f>
        <v>0</v>
      </c>
      <c r="AK73" s="29">
        <f>январь!AH73+февраль!AH73+март!AH73+апрель!AH73+май!AH73+июнь!AH73+июль!AH73+август!AH73+сентябрь!AH73+октябрь!AH73+ноябрь!AH73+декабрь!AH73</f>
        <v>4</v>
      </c>
      <c r="AL73" s="36">
        <f>январь!AI73+февраль!AI73+март!AI73+апрель!AI73+май!AI73+июнь!AI73+июль!AI73+август!AI73+сентябрь!AI73+октябрь!AI73+ноябрь!AI73+декабрь!AI73</f>
        <v>5.3620000000000001</v>
      </c>
      <c r="AM73" s="29">
        <f>январь!AJ73+февраль!AJ73+март!AJ73+апрель!AJ73+май!AJ73+июнь!AJ73+июль!AJ73+август!AJ73+сентябрь!AJ73+октябрь!AJ73+ноябрь!AJ73+декабрь!AJ73</f>
        <v>0</v>
      </c>
      <c r="AN73" s="36">
        <f>январь!AK73+февраль!AK73+март!AK73+апрель!AK73+май!AK73+июнь!AK73+июль!AK73+август!AK73+сентябрь!AK73+октябрь!AK73+ноябрь!AK73+декабрь!AK73</f>
        <v>0</v>
      </c>
      <c r="AO73" s="36">
        <f>январь!AL73+февраль!AL73+март!AL73+апрель!AL73+май!AL73+июнь!AL73+июль!AL73+август!AL73+сентябрь!AL73+октябрь!AL73+ноябрь!AL73+декабрь!AL73</f>
        <v>0</v>
      </c>
      <c r="AP73" s="36">
        <f>январь!AM73+февраль!AM73+март!AM73+апрель!AM73+май!AM73+июнь!AM73+июль!AM73+август!AM73+сентябрь!AM73+октябрь!AM73+ноябрь!AM73+декабрь!AM73</f>
        <v>0</v>
      </c>
      <c r="AQ73" s="29">
        <f>январь!AN73+февраль!AN73+март!AN73+апрель!AN73+май!AN73+июнь!AN73+июль!AN73+август!AN73+сентябрь!AN73+октябрь!AN73+ноябрь!AN73+декабрь!AN73</f>
        <v>0</v>
      </c>
      <c r="AR73" s="36">
        <f>январь!AO73+февраль!AO73+март!AO73+апрель!AO73+май!AO73+июнь!AO73+июль!AO73+август!AO73+сентябрь!AO73+октябрь!AO73+ноябрь!AO73+декабрь!AO73</f>
        <v>0</v>
      </c>
      <c r="AS73" s="29">
        <f>январь!AP73+февраль!AP73+март!AP73+апрель!AP73+май!AP73+июнь!AP73+июль!AP73+август!AP73+сентябрь!AP73+октябрь!AP73+ноябрь!AP73+декабрь!AP73</f>
        <v>2</v>
      </c>
      <c r="AT73" s="36">
        <f>январь!AQ73+февраль!AQ73+март!AQ73+апрель!AQ73+май!AQ73+июнь!AQ73+июль!AQ73+август!AQ73+сентябрь!AQ73+октябрь!AQ73+ноябрь!AQ73+декабрь!AQ73</f>
        <v>84.71</v>
      </c>
      <c r="AU73" s="29">
        <f>январь!AR73+февраль!AR73+март!AR73+апрель!AR73+май!AR73+июнь!AR73+июль!AR73+август!AR73+сентябрь!AR73+октябрь!AR73+ноябрь!AR73+декабрь!AR73</f>
        <v>0</v>
      </c>
      <c r="AV73" s="36">
        <f>январь!AS73+февраль!AS73+март!AS73+апрель!AS73+май!AS73+июнь!AS73+июль!AS73+август!AS73+сентябрь!AS73+октябрь!AS73+ноябрь!AS73+декабрь!AS73</f>
        <v>0</v>
      </c>
      <c r="AW73" s="36">
        <f>январь!AT73+февраль!AT73+март!AT73+апрель!AT73+май!AT73+июнь!AT73+июль!AT73+август!AT73+сентябрь!AT73+октябрь!AT73+ноябрь!AT73+декабрь!AT73</f>
        <v>0</v>
      </c>
      <c r="AX73" s="36">
        <f>январь!AU73+февраль!AU73+март!AU73+апрель!AU73+май!AU73+июнь!AU73+июль!AU73+август!AU73+сентябрь!AU73+октябрь!AU73+ноябрь!AU73+декабрь!AU73</f>
        <v>0</v>
      </c>
      <c r="AY73" s="29">
        <f>январь!AV73+февраль!AV73+март!AV73+апрель!AV73+май!AV73+июнь!AV73+июль!AV73+август!AV73+сентябрь!AV73+октябрь!AV73+ноябрь!AV73+декабрь!AV73</f>
        <v>0</v>
      </c>
      <c r="AZ73" s="36">
        <f>январь!AW73+февраль!AW73+март!AW73+апрель!AW73+май!AW73+июнь!AW73+июль!AW73+август!AW73+сентябрь!AW73+октябрь!AW73+ноябрь!AW73+декабрь!AW73</f>
        <v>0</v>
      </c>
      <c r="BA73" s="36">
        <f>январь!AX73+февраль!AX73+март!AX73+апрель!AX73+май!AX73+июнь!AX73+июль!AX73+август!AX73+сентябрь!AX73+октябрь!AX73+ноябрь!AX73+декабрь!AX73</f>
        <v>4.0000000000000001E-3</v>
      </c>
      <c r="BB73" s="36">
        <f>январь!AY73+февраль!AY73+март!AY73+апрель!AY73+май!AY73+июнь!AY73+июль!AY73+август!AY73+сентябрь!AY73+октябрь!AY73+ноябрь!AY73+декабрь!AY73</f>
        <v>5.6749999999999998</v>
      </c>
      <c r="BC73" s="29">
        <f>январь!AZ73+февраль!AZ73+март!AZ73+апрель!AZ73+май!AZ73+июнь!AZ73+июль!AZ73+август!AZ73+сентябрь!AZ73+октябрь!AZ73+ноябрь!AZ73+декабрь!AZ73</f>
        <v>0</v>
      </c>
      <c r="BD73" s="36">
        <f>январь!BA73+февраль!BA73+март!BA73+апрель!BA73+май!BA73+июнь!BA73+июль!BA73+август!BA73+сентябрь!BA73+октябрь!BA73+ноябрь!BA73+декабрь!BA73</f>
        <v>0</v>
      </c>
      <c r="BE73" s="36">
        <f>январь!BB73+февраль!BB73+март!BB73+апрель!BB73+май!BB73+июнь!BB73+июль!BB73+август!BB73+сентябрь!BB73+октябрь!BB73+ноябрь!BB73+декабрь!BB73</f>
        <v>0</v>
      </c>
      <c r="BF73" s="36">
        <f>январь!BC73+февраль!BC73+март!BC73+апрель!BC73+май!BC73+июнь!BC73+июль!BC73+август!BC73+сентябрь!BC73+октябрь!BC73+ноябрь!BC73+декабрь!BC73</f>
        <v>0</v>
      </c>
      <c r="BG73" s="36">
        <f>январь!BD73+февраль!BD73+март!BD73+апрель!BD73+май!BD73+июнь!BD73+июль!BD73+август!BD73+сентябрь!BD73+октябрь!BD73+ноябрь!BD73+декабрь!BD73</f>
        <v>0</v>
      </c>
      <c r="BH73" s="36">
        <f>январь!BE73+февраль!BE73+март!BE73+апрель!BE73+май!BE73+июнь!BE73+июль!BE73+август!BE73+сентябрь!BE73+октябрь!BE73+ноябрь!BE73+декабрь!BE73</f>
        <v>0</v>
      </c>
      <c r="BI73" s="36">
        <f>январь!BF73+февраль!BF73+март!BF73+апрель!BF73+май!BF73+июнь!BF73+июль!BF73+август!BF73+сентябрь!BF73+октябрь!BF73+ноябрь!BF73+декабрь!BF73</f>
        <v>6.0000000000000001E-3</v>
      </c>
      <c r="BJ73" s="36">
        <f>январь!BG73+февраль!BG73+март!BG73+апрель!BG73+май!BG73+июнь!BG73+июль!BG73+август!BG73+сентябрь!BG73+октябрь!BG73+ноябрь!BG73+декабрь!BG73</f>
        <v>5.9669999999999996</v>
      </c>
      <c r="BK73" s="36">
        <f>январь!BH73+февраль!BH73+март!BH73+апрель!BH73+май!BH73+июнь!BH73+июль!BH73+август!BH73+сентябрь!BH73+октябрь!BH73+ноябрь!BH73+декабрь!BH73</f>
        <v>0</v>
      </c>
      <c r="BL73" s="36">
        <f>январь!BI73+февраль!BI73+март!BI73+апрель!BI73+май!BI73+июнь!BI73+июль!BI73+август!BI73+сентябрь!BI73+октябрь!BI73+ноябрь!BI73+декабрь!BI73</f>
        <v>0</v>
      </c>
      <c r="BM73" s="29">
        <f>январь!BJ73+февраль!BJ73+март!BJ73+апрель!BJ73+май!BJ73+июнь!BJ73+июль!BJ73+август!BJ73+сентябрь!BJ73+октябрь!BJ73+ноябрь!BJ73+декабрь!BJ73</f>
        <v>0</v>
      </c>
      <c r="BN73" s="36">
        <f>январь!BK73+февраль!BK73+март!BK73+апрель!BK73+май!BK73+июнь!BK73+июль!BK73+август!BK73+сентябрь!BK73+октябрь!BK73+ноябрь!BK73+декабрь!BK73</f>
        <v>0</v>
      </c>
      <c r="BO73" s="29">
        <f>январь!BL73+февраль!BL73+март!BL73+апрель!BL73+май!BL73+июнь!BL73+июль!BL73+август!BL73+сентябрь!BL73+октябрь!BL73+ноябрь!BL73+декабрь!BL73</f>
        <v>4</v>
      </c>
      <c r="BP73" s="36">
        <f>январь!BM73+февраль!BM73+март!BM73+апрель!BM73+май!BM73+июнь!BM73+июль!BM73+август!BM73+сентябрь!BM73+октябрь!BM73+ноябрь!BM73+декабрь!BM73</f>
        <v>1.9319999999999999</v>
      </c>
      <c r="BQ73" s="36">
        <f>январь!BN73+февраль!BN73+март!BN73+апрель!BN73+май!BN73+июнь!BN73+июль!BN73+август!BN73+сентябрь!BN73+октябрь!BN73+ноябрь!BN73+декабрь!BN73</f>
        <v>0</v>
      </c>
      <c r="BR73" s="36">
        <f>январь!BO73+февраль!BO73+март!BO73+апрель!BO73+май!BO73+июнь!BO73+июль!BO73+август!BO73+сентябрь!BO73+октябрь!BO73+ноябрь!BO73+декабрь!BO73</f>
        <v>0</v>
      </c>
      <c r="BS73" s="29">
        <f>январь!BP73+февраль!BP73+март!BP73+апрель!BP73+май!BP73+июнь!BP73+июль!BP73+август!BP73+сентябрь!BP73+октябрь!BP73+ноябрь!BP73+декабрь!BP73</f>
        <v>0</v>
      </c>
      <c r="BT73" s="36">
        <f>январь!BQ73+февраль!BQ73+март!BQ73+апрель!BQ73+май!BQ73+июнь!BQ73+июль!BQ73+август!BQ73+сентябрь!BQ73+октябрь!BQ73+ноябрь!BQ73+декабрь!BQ73</f>
        <v>0</v>
      </c>
      <c r="BU73" s="29">
        <f>январь!BR73+февраль!BR73+март!BR73+апрель!BR73+май!BR73+июнь!BR73+июль!BR73+август!BR73+сентябрь!BR73+октябрь!BR73+ноябрь!BR73+декабрь!BR73</f>
        <v>0</v>
      </c>
      <c r="BV73" s="36">
        <f>январь!BS73+февраль!BS73+март!BS73+апрель!BS73+май!BS73+июнь!BS73+июль!BS73+август!BS73+сентябрь!BS73+октябрь!BS73+ноябрь!BS73+декабрь!BS73</f>
        <v>0</v>
      </c>
      <c r="BW73" s="36">
        <f>январь!BT73+февраль!BT73+март!BT73+апрель!BT73+май!BT73+июнь!BT73+июль!BT73+август!BT73+сентябрь!BT73+октябрь!BT73+ноябрь!BT73+декабрь!BT73</f>
        <v>0</v>
      </c>
      <c r="BX73" s="36">
        <f>январь!BU73+февраль!BU73+март!BU73+апрель!BU73+май!BU73+июнь!BU73+июль!BU73+август!BU73+сентябрь!BU73+октябрь!BU73+ноябрь!BU73+декабрь!BU73</f>
        <v>0</v>
      </c>
      <c r="BY73" s="36">
        <f>январь!BV73+февраль!BV73+март!BV73+апрель!BV73+май!BV73+июнь!BV73+июль!BV73+август!BV73+сентябрь!BV73+октябрь!BV73+ноябрь!BV73+декабрь!BV73</f>
        <v>12.227</v>
      </c>
      <c r="BZ73" s="77">
        <v>3</v>
      </c>
    </row>
    <row r="74" spans="1:78" x14ac:dyDescent="0.25">
      <c r="A74" s="16">
        <v>72</v>
      </c>
      <c r="B74" s="16">
        <v>1</v>
      </c>
      <c r="C74" s="37" t="s">
        <v>538</v>
      </c>
      <c r="D74" s="51">
        <v>197.84815395169082</v>
      </c>
      <c r="E74" s="25">
        <v>-153.72909599999997</v>
      </c>
      <c r="F74" s="26">
        <f t="shared" si="3"/>
        <v>37.684057951690846</v>
      </c>
      <c r="G74" s="26">
        <f t="shared" si="4"/>
        <v>191.41315395169082</v>
      </c>
      <c r="H74" s="26">
        <f t="shared" si="5"/>
        <v>6.4350000000000005</v>
      </c>
      <c r="I74" s="36">
        <f>январь!F74+февраль!F74+март!F74+апрель!F74+май!F74+июнь!F74+июль!F74+август!F74+сентябрь!F74+октябрь!F74+ноябрь!F74+декабрь!F74</f>
        <v>0</v>
      </c>
      <c r="J74" s="36">
        <f>январь!G74+февраль!G74+март!G74+апрель!G74+май!G74+июнь!G74+июль!G74+август!G74+сентябрь!G74+октябрь!G74+ноябрь!G74+декабрь!G74</f>
        <v>0</v>
      </c>
      <c r="K74" s="36">
        <f>январь!H74+февраль!H74+март!H74+апрель!H74+май!H74+июнь!H74+июль!H74+август!H74+сентябрь!H74+октябрь!H74+ноябрь!H74+декабрь!H74</f>
        <v>0</v>
      </c>
      <c r="L74" s="27">
        <f>январь!I74+февраль!I74+март!I74+апрель!I74+май!I74+июнь!I74+июль!I74+август!I74+сентябрь!I74+октябрь!I74+ноябрь!I74+декабрь!I74</f>
        <v>0</v>
      </c>
      <c r="M74" s="36">
        <f>январь!J74+февраль!J74+март!J74+апрель!J74+май!J74+июнь!J74+июль!J74+август!J74+сентябрь!J74+октябрь!J74+ноябрь!J74+декабрь!J74</f>
        <v>0</v>
      </c>
      <c r="N74" s="36">
        <f>январь!K74+февраль!K74+март!K74+апрель!K74+май!K74+июнь!K74+июль!K74+август!K74+сентябрь!K74+октябрь!K74+ноябрь!K74+декабрь!K74</f>
        <v>0</v>
      </c>
      <c r="O74" s="36">
        <f>январь!L74+февраль!L74+март!L74+апрель!L74+май!L74+июнь!L74+июль!L74+август!L74+сентябрь!L74+октябрь!L74+ноябрь!L74+декабрь!L74</f>
        <v>0</v>
      </c>
      <c r="P74" s="36">
        <f>январь!M74+февраль!M74+март!M74+апрель!M74+май!M74+июнь!M74+июль!M74+август!M74+сентябрь!M74+октябрь!M74+ноябрь!M74+декабрь!M74</f>
        <v>0</v>
      </c>
      <c r="Q74" s="36">
        <f>январь!N74+февраль!N74+март!N74+апрель!N74+май!N74+июнь!N74+июль!N74+август!N74+сентябрь!N74+октябрь!N74+ноябрь!N74+декабрь!N74</f>
        <v>0</v>
      </c>
      <c r="R74" s="29">
        <f>январь!O74+февраль!O74+март!O74+апрель!O74+май!O74+июнь!O74+июль!O74+август!O74+сентябрь!O74+октябрь!O74+ноябрь!O74+декабрь!O74</f>
        <v>0</v>
      </c>
      <c r="S74" s="36">
        <f>январь!P74+февраль!P74+март!P74+апрель!P74+май!P74+июнь!P74+июль!P74+август!P74+сентябрь!P74+октябрь!P74+ноябрь!P74+декабрь!P74</f>
        <v>0</v>
      </c>
      <c r="T74" s="29">
        <f>январь!Q74+февраль!Q74+март!Q74+апрель!Q74+май!Q74+июнь!Q74+июль!Q74+август!Q74+сентябрь!Q74+октябрь!Q74+ноябрь!Q74+декабрь!Q74</f>
        <v>0</v>
      </c>
      <c r="U74" s="36">
        <f>январь!R74+февраль!R74+март!R74+апрель!R74+май!R74+июнь!R74+июль!R74+август!R74+сентябрь!R74+октябрь!R74+ноябрь!R74+декабрь!R74</f>
        <v>0</v>
      </c>
      <c r="V74" s="36">
        <f>январь!S74+февраль!S74+март!S74+апрель!S74+май!S74+июнь!S74+июль!S74+август!S74+сентябрь!S74+октябрь!S74+ноябрь!S74+декабрь!S74</f>
        <v>0</v>
      </c>
      <c r="W74" s="36">
        <f>январь!T74+февраль!T74+март!T74+апрель!T74+май!T74+июнь!T74+июль!T74+август!T74+сентябрь!T74+октябрь!T74+ноябрь!T74+декабрь!T74</f>
        <v>0</v>
      </c>
      <c r="X74" s="36">
        <f>январь!U74+февраль!U74+март!U74+апрель!U74+май!U74+июнь!U74+июль!U74+август!U74+сентябрь!U74+октябрь!U74+ноябрь!U74+декабрь!U74</f>
        <v>0</v>
      </c>
      <c r="Y74" s="36">
        <f>январь!V74+февраль!V74+март!V74+апрель!V74+май!V74+июнь!V74+июль!V74+август!V74+сентябрь!V74+октябрь!V74+ноябрь!V74+декабрь!V74</f>
        <v>0</v>
      </c>
      <c r="Z74" s="36">
        <f>январь!W74+февраль!W74+март!W74+апрель!W74+май!W74+июнь!W74+июль!W74+август!W74+сентябрь!W74+октябрь!W74+ноябрь!W74+декабрь!W74</f>
        <v>0</v>
      </c>
      <c r="AA74" s="36">
        <f>январь!X74+февраль!X74+март!X74+апрель!X74+май!X74+июнь!X74+июль!X74+август!X74+сентябрь!X74+октябрь!X74+ноябрь!X74+декабрь!X74</f>
        <v>0</v>
      </c>
      <c r="AB74" s="29">
        <f>январь!Y74+февраль!Y74+март!Y74+апрель!Y74+май!Y74+июнь!Y74+июль!Y74+август!Y74+сентябрь!Y74+октябрь!Y74+ноябрь!Y74+декабрь!Y74</f>
        <v>0</v>
      </c>
      <c r="AC74" s="36">
        <f>январь!Z74+февраль!Z74+март!Z74+апрель!Z74+май!Z74+июнь!Z74+июль!Z74+август!Z74+сентябрь!Z74+октябрь!Z74+ноябрь!Z74+декабрь!Z74</f>
        <v>0</v>
      </c>
      <c r="AD74" s="66" t="str">
        <f>CONCATENATE(январь!AA74,$BZ$1,февраль!AA74,$BZ$1,март!AA74,$BZ$1,апрель!AA74,$BZ$1,май!AA74,$BZ$1,июнь!AA74,$BZ$1,июль!AA74,$BZ$1,август!AA74,$BZ$1,сентябрь!AA74,$BZ$1,октябрь!AA74,$BZ$1,ноябрь!AA74,$BZ$1,декабрь!AA74)</f>
        <v xml:space="preserve">           </v>
      </c>
      <c r="AE74" s="36">
        <f>январь!AB74+февраль!AB74+март!AB74+апрель!AB74+май!AB74+июнь!AB74+июль!AB74+август!AB74+сентябрь!AB74+октябрь!AB74+ноябрь!AB74+декабрь!AB74</f>
        <v>0</v>
      </c>
      <c r="AF74" s="36">
        <f>январь!AC74+февраль!AC74+март!AC74+апрель!AC74+май!AC74+июнь!AC74+июль!AC74+август!AC74+сентябрь!AC74+октябрь!AC74+ноябрь!AC74+декабрь!AC74</f>
        <v>0</v>
      </c>
      <c r="AG74" s="36">
        <f>январь!AD74+февраль!AD74+март!AD74+апрель!AD74+май!AD74+июнь!AD74+июль!AD74+август!AD74+сентябрь!AD74+октябрь!AD74+ноябрь!AD74+декабрь!AD74</f>
        <v>0</v>
      </c>
      <c r="AH74" s="36">
        <f>январь!AE74+февраль!AE74+март!AE74+апрель!AE74+май!AE74+июнь!AE74+июль!AE74+август!AE74+сентябрь!AE74+октябрь!AE74+ноябрь!AE74+декабрь!AE74</f>
        <v>0</v>
      </c>
      <c r="AI74" s="36">
        <f>январь!AF74+февраль!AF74+март!AF74+апрель!AF74+май!AF74+июнь!AF74+июль!AF74+август!AF74+сентябрь!AF74+октябрь!AF74+ноябрь!AF74+декабрь!AF74</f>
        <v>0</v>
      </c>
      <c r="AJ74" s="36">
        <f>январь!AG74+февраль!AG74+март!AG74+апрель!AG74+май!AG74+июнь!AG74+июль!AG74+август!AG74+сентябрь!AG74+октябрь!AG74+ноябрь!AG74+декабрь!AG74</f>
        <v>0</v>
      </c>
      <c r="AK74" s="29">
        <f>январь!AH74+февраль!AH74+март!AH74+апрель!AH74+май!AH74+июнь!AH74+июль!AH74+август!AH74+сентябрь!AH74+октябрь!AH74+ноябрь!AH74+декабрь!AH74</f>
        <v>0</v>
      </c>
      <c r="AL74" s="36">
        <f>январь!AI74+февраль!AI74+март!AI74+апрель!AI74+май!AI74+июнь!AI74+июль!AI74+август!AI74+сентябрь!AI74+октябрь!AI74+ноябрь!AI74+декабрь!AI74</f>
        <v>0</v>
      </c>
      <c r="AM74" s="29">
        <f>январь!AJ74+февраль!AJ74+март!AJ74+апрель!AJ74+май!AJ74+июнь!AJ74+июль!AJ74+август!AJ74+сентябрь!AJ74+октябрь!AJ74+ноябрь!AJ74+декабрь!AJ74</f>
        <v>0</v>
      </c>
      <c r="AN74" s="36">
        <f>январь!AK74+февраль!AK74+март!AK74+апрель!AK74+май!AK74+июнь!AK74+июль!AK74+август!AK74+сентябрь!AK74+октябрь!AK74+ноябрь!AK74+декабрь!AK74</f>
        <v>0</v>
      </c>
      <c r="AO74" s="36">
        <f>январь!AL74+февраль!AL74+март!AL74+апрель!AL74+май!AL74+июнь!AL74+июль!AL74+август!AL74+сентябрь!AL74+октябрь!AL74+ноябрь!AL74+декабрь!AL74</f>
        <v>0</v>
      </c>
      <c r="AP74" s="36">
        <f>январь!AM74+февраль!AM74+март!AM74+апрель!AM74+май!AM74+июнь!AM74+июль!AM74+август!AM74+сентябрь!AM74+октябрь!AM74+ноябрь!AM74+декабрь!AM74</f>
        <v>0</v>
      </c>
      <c r="AQ74" s="29">
        <f>январь!AN74+февраль!AN74+март!AN74+апрель!AN74+май!AN74+июнь!AN74+июль!AN74+август!AN74+сентябрь!AN74+октябрь!AN74+ноябрь!AN74+декабрь!AN74</f>
        <v>0</v>
      </c>
      <c r="AR74" s="36">
        <f>январь!AO74+февраль!AO74+март!AO74+апрель!AO74+май!AO74+июнь!AO74+июль!AO74+август!AO74+сентябрь!AO74+октябрь!AO74+ноябрь!AO74+декабрь!AO74</f>
        <v>0</v>
      </c>
      <c r="AS74" s="29">
        <f>январь!AP74+февраль!AP74+март!AP74+апрель!AP74+май!AP74+июнь!AP74+июль!AP74+август!AP74+сентябрь!AP74+октябрь!AP74+ноябрь!AP74+декабрь!AP74</f>
        <v>0</v>
      </c>
      <c r="AT74" s="36">
        <f>январь!AQ74+февраль!AQ74+март!AQ74+апрель!AQ74+май!AQ74+июнь!AQ74+июль!AQ74+август!AQ74+сентябрь!AQ74+октябрь!AQ74+ноябрь!AQ74+декабрь!AQ74</f>
        <v>0</v>
      </c>
      <c r="AU74" s="29">
        <f>январь!AR74+февраль!AR74+март!AR74+апрель!AR74+май!AR74+июнь!AR74+июль!AR74+август!AR74+сентябрь!AR74+октябрь!AR74+ноябрь!AR74+декабрь!AR74</f>
        <v>0</v>
      </c>
      <c r="AV74" s="36">
        <f>январь!AS74+февраль!AS74+март!AS74+апрель!AS74+май!AS74+июнь!AS74+июль!AS74+август!AS74+сентябрь!AS74+октябрь!AS74+ноябрь!AS74+декабрь!AS74</f>
        <v>0</v>
      </c>
      <c r="AW74" s="36">
        <f>январь!AT74+февраль!AT74+март!AT74+апрель!AT74+май!AT74+июнь!AT74+июль!AT74+август!AT74+сентябрь!AT74+октябрь!AT74+ноябрь!AT74+декабрь!AT74</f>
        <v>0</v>
      </c>
      <c r="AX74" s="36">
        <f>январь!AU74+февраль!AU74+март!AU74+апрель!AU74+май!AU74+июнь!AU74+июль!AU74+август!AU74+сентябрь!AU74+октябрь!AU74+ноябрь!AU74+декабрь!AU74</f>
        <v>0</v>
      </c>
      <c r="AY74" s="29">
        <f>январь!AV74+февраль!AV74+март!AV74+апрель!AV74+май!AV74+июнь!AV74+июль!AV74+август!AV74+сентябрь!AV74+октябрь!AV74+ноябрь!AV74+декабрь!AV74</f>
        <v>0</v>
      </c>
      <c r="AZ74" s="36">
        <f>январь!AW74+февраль!AW74+март!AW74+апрель!AW74+май!AW74+июнь!AW74+июль!AW74+август!AW74+сентябрь!AW74+октябрь!AW74+ноябрь!AW74+декабрь!AW74</f>
        <v>0</v>
      </c>
      <c r="BA74" s="36">
        <f>январь!AX74+февраль!AX74+март!AX74+апрель!AX74+май!AX74+июнь!AX74+июль!AX74+август!AX74+сентябрь!AX74+октябрь!AX74+ноябрь!AX74+декабрь!AX74</f>
        <v>0</v>
      </c>
      <c r="BB74" s="36">
        <f>январь!AY74+февраль!AY74+март!AY74+апрель!AY74+май!AY74+июнь!AY74+июль!AY74+август!AY74+сентябрь!AY74+октябрь!AY74+ноябрь!AY74+декабрь!AY74</f>
        <v>0</v>
      </c>
      <c r="BC74" s="29">
        <f>январь!AZ74+февраль!AZ74+март!AZ74+апрель!AZ74+май!AZ74+июнь!AZ74+июль!AZ74+август!AZ74+сентябрь!AZ74+октябрь!AZ74+ноябрь!AZ74+декабрь!AZ74</f>
        <v>0</v>
      </c>
      <c r="BD74" s="36">
        <f>январь!BA74+февраль!BA74+март!BA74+апрель!BA74+май!BA74+июнь!BA74+июль!BA74+август!BA74+сентябрь!BA74+октябрь!BA74+ноябрь!BA74+декабрь!BA74</f>
        <v>0</v>
      </c>
      <c r="BE74" s="36">
        <f>январь!BB74+февраль!BB74+март!BB74+апрель!BB74+май!BB74+июнь!BB74+июль!BB74+август!BB74+сентябрь!BB74+октябрь!BB74+ноябрь!BB74+декабрь!BB74</f>
        <v>0</v>
      </c>
      <c r="BF74" s="36">
        <f>январь!BC74+февраль!BC74+март!BC74+апрель!BC74+май!BC74+июнь!BC74+июль!BC74+август!BC74+сентябрь!BC74+октябрь!BC74+ноябрь!BC74+декабрь!BC74</f>
        <v>0</v>
      </c>
      <c r="BG74" s="36">
        <f>январь!BD74+февраль!BD74+март!BD74+апрель!BD74+май!BD74+июнь!BD74+июль!BD74+август!BD74+сентябрь!BD74+октябрь!BD74+ноябрь!BD74+декабрь!BD74</f>
        <v>0</v>
      </c>
      <c r="BH74" s="36">
        <f>январь!BE74+февраль!BE74+март!BE74+апрель!BE74+май!BE74+июнь!BE74+июль!BE74+август!BE74+сентябрь!BE74+октябрь!BE74+ноябрь!BE74+декабрь!BE74</f>
        <v>0</v>
      </c>
      <c r="BI74" s="36">
        <f>январь!BF74+февраль!BF74+март!BF74+апрель!BF74+май!BF74+июнь!BF74+июль!BF74+август!BF74+сентябрь!BF74+октябрь!BF74+ноябрь!BF74+декабрь!BF74</f>
        <v>0</v>
      </c>
      <c r="BJ74" s="36">
        <f>январь!BG74+февраль!BG74+март!BG74+апрель!BG74+май!BG74+июнь!BG74+июль!BG74+август!BG74+сентябрь!BG74+октябрь!BG74+ноябрь!BG74+декабрь!BG74</f>
        <v>0</v>
      </c>
      <c r="BK74" s="36">
        <f>январь!BH74+февраль!BH74+март!BH74+апрель!BH74+май!BH74+июнь!BH74+июль!BH74+август!BH74+сентябрь!BH74+октябрь!BH74+ноябрь!BH74+декабрь!BH74</f>
        <v>0</v>
      </c>
      <c r="BL74" s="36">
        <f>январь!BI74+февраль!BI74+март!BI74+апрель!BI74+май!BI74+июнь!BI74+июль!BI74+август!BI74+сентябрь!BI74+октябрь!BI74+ноябрь!BI74+декабрь!BI74</f>
        <v>0</v>
      </c>
      <c r="BM74" s="29">
        <f>январь!BJ74+февраль!BJ74+март!BJ74+апрель!BJ74+май!BJ74+июнь!BJ74+июль!BJ74+август!BJ74+сентябрь!BJ74+октябрь!BJ74+ноябрь!BJ74+декабрь!BJ74</f>
        <v>0</v>
      </c>
      <c r="BN74" s="36">
        <f>январь!BK74+февраль!BK74+март!BK74+апрель!BK74+май!BK74+июнь!BK74+июль!BK74+август!BK74+сентябрь!BK74+октябрь!BK74+ноябрь!BK74+декабрь!BK74</f>
        <v>0</v>
      </c>
      <c r="BO74" s="29">
        <f>январь!BL74+февраль!BL74+март!BL74+апрель!BL74+май!BL74+июнь!BL74+июль!BL74+август!BL74+сентябрь!BL74+октябрь!BL74+ноябрь!BL74+декабрь!BL74</f>
        <v>0</v>
      </c>
      <c r="BP74" s="36">
        <f>январь!BM74+февраль!BM74+март!BM74+апрель!BM74+май!BM74+июнь!BM74+июль!BM74+август!BM74+сентябрь!BM74+октябрь!BM74+ноябрь!BM74+декабрь!BM74</f>
        <v>0</v>
      </c>
      <c r="BQ74" s="36">
        <f>январь!BN74+февраль!BN74+март!BN74+апрель!BN74+май!BN74+июнь!BN74+июль!BN74+август!BN74+сентябрь!BN74+октябрь!BN74+ноябрь!BN74+декабрь!BN74</f>
        <v>0</v>
      </c>
      <c r="BR74" s="36">
        <f>январь!BO74+февраль!BO74+март!BO74+апрель!BO74+май!BO74+июнь!BO74+июль!BO74+август!BO74+сентябрь!BO74+октябрь!BO74+ноябрь!BO74+декабрь!BO74</f>
        <v>0</v>
      </c>
      <c r="BS74" s="29">
        <f>январь!BP74+февраль!BP74+март!BP74+апрель!BP74+май!BP74+июнь!BP74+июль!BP74+август!BP74+сентябрь!BP74+октябрь!BP74+ноябрь!BP74+декабрь!BP74</f>
        <v>0</v>
      </c>
      <c r="BT74" s="36">
        <f>январь!BQ74+февраль!BQ74+март!BQ74+апрель!BQ74+май!BQ74+июнь!BQ74+июль!BQ74+август!BQ74+сентябрь!BQ74+октябрь!BQ74+ноябрь!BQ74+декабрь!BQ74</f>
        <v>0</v>
      </c>
      <c r="BU74" s="29">
        <f>январь!BR74+февраль!BR74+март!BR74+апрель!BR74+май!BR74+июнь!BR74+июль!BR74+август!BR74+сентябрь!BR74+октябрь!BR74+ноябрь!BR74+декабрь!BR74</f>
        <v>0</v>
      </c>
      <c r="BV74" s="36">
        <f>январь!BS74+февраль!BS74+март!BS74+апрель!BS74+май!BS74+июнь!BS74+июль!BS74+август!BS74+сентябрь!BS74+октябрь!BS74+ноябрь!BS74+декабрь!BS74</f>
        <v>0</v>
      </c>
      <c r="BW74" s="36">
        <f>январь!BT74+февраль!BT74+март!BT74+апрель!BT74+май!BT74+июнь!BT74+июль!BT74+август!BT74+сентябрь!BT74+октябрь!BT74+ноябрь!BT74+декабрь!BT74</f>
        <v>0</v>
      </c>
      <c r="BX74" s="36">
        <f>январь!BU74+февраль!BU74+март!BU74+апрель!BU74+май!BU74+июнь!BU74+июль!BU74+август!BU74+сентябрь!BU74+октябрь!BU74+ноябрь!BU74+декабрь!BU74</f>
        <v>0</v>
      </c>
      <c r="BY74" s="36">
        <f>январь!BV74+февраль!BV74+март!BV74+апрель!BV74+май!BV74+июнь!BV74+июль!BV74+август!BV74+сентябрь!BV74+октябрь!BV74+ноябрь!BV74+декабрь!BV74</f>
        <v>6.4350000000000005</v>
      </c>
      <c r="BZ74" s="77">
        <v>2</v>
      </c>
    </row>
    <row r="75" spans="1:78" x14ac:dyDescent="0.25">
      <c r="A75" s="16">
        <v>73</v>
      </c>
      <c r="B75" s="16">
        <v>1</v>
      </c>
      <c r="C75" s="37" t="s">
        <v>539</v>
      </c>
      <c r="D75" s="51">
        <v>246.39400177777773</v>
      </c>
      <c r="E75" s="25">
        <v>-809.49615400000005</v>
      </c>
      <c r="F75" s="26">
        <f t="shared" si="3"/>
        <v>-640.76615222222233</v>
      </c>
      <c r="G75" s="26">
        <f t="shared" si="4"/>
        <v>168.73000177777772</v>
      </c>
      <c r="H75" s="26">
        <f t="shared" si="5"/>
        <v>77.664000000000001</v>
      </c>
      <c r="I75" s="36">
        <f>январь!F75+февраль!F75+март!F75+апрель!F75+май!F75+июнь!F75+июль!F75+август!F75+сентябрь!F75+октябрь!F75+ноябрь!F75+декабрь!F75</f>
        <v>0</v>
      </c>
      <c r="J75" s="36">
        <f>январь!G75+февраль!G75+март!G75+апрель!G75+май!G75+июнь!G75+июль!G75+август!G75+сентябрь!G75+октябрь!G75+ноябрь!G75+декабрь!G75</f>
        <v>0</v>
      </c>
      <c r="K75" s="36">
        <f>январь!H75+февраль!H75+март!H75+апрель!H75+май!H75+июнь!H75+июль!H75+август!H75+сентябрь!H75+октябрь!H75+ноябрь!H75+декабрь!H75</f>
        <v>0</v>
      </c>
      <c r="L75" s="27">
        <f>январь!I75+февраль!I75+март!I75+апрель!I75+май!I75+июнь!I75+июль!I75+август!I75+сентябрь!I75+октябрь!I75+ноябрь!I75+декабрь!I75</f>
        <v>0</v>
      </c>
      <c r="M75" s="36">
        <f>январь!J75+февраль!J75+март!J75+апрель!J75+май!J75+июнь!J75+июль!J75+август!J75+сентябрь!J75+октябрь!J75+ноябрь!J75+декабрь!J75</f>
        <v>0</v>
      </c>
      <c r="N75" s="36">
        <f>январь!K75+февраль!K75+март!K75+апрель!K75+май!K75+июнь!K75+июль!K75+август!K75+сентябрь!K75+октябрь!K75+ноябрь!K75+декабрь!K75</f>
        <v>0</v>
      </c>
      <c r="O75" s="36">
        <f>январь!L75+февраль!L75+март!L75+апрель!L75+май!L75+июнь!L75+июль!L75+август!L75+сентябрь!L75+октябрь!L75+ноябрь!L75+декабрь!L75</f>
        <v>0</v>
      </c>
      <c r="P75" s="36">
        <f>январь!M75+февраль!M75+март!M75+апрель!M75+май!M75+июнь!M75+июль!M75+август!M75+сентябрь!M75+октябрь!M75+ноябрь!M75+декабрь!M75</f>
        <v>0</v>
      </c>
      <c r="Q75" s="36">
        <f>январь!N75+февраль!N75+март!N75+апрель!N75+май!N75+июнь!N75+июль!N75+август!N75+сентябрь!N75+октябрь!N75+ноябрь!N75+декабрь!N75</f>
        <v>0</v>
      </c>
      <c r="R75" s="29">
        <f>январь!O75+февраль!O75+март!O75+апрель!O75+май!O75+июнь!O75+июль!O75+август!O75+сентябрь!O75+октябрь!O75+ноябрь!O75+декабрь!O75</f>
        <v>0</v>
      </c>
      <c r="S75" s="36">
        <f>январь!P75+февраль!P75+март!P75+апрель!P75+май!P75+июнь!P75+июль!P75+август!P75+сентябрь!P75+октябрь!P75+ноябрь!P75+декабрь!P75</f>
        <v>0</v>
      </c>
      <c r="T75" s="29">
        <f>январь!Q75+февраль!Q75+март!Q75+апрель!Q75+май!Q75+июнь!Q75+июль!Q75+август!Q75+сентябрь!Q75+октябрь!Q75+ноябрь!Q75+декабрь!Q75</f>
        <v>0</v>
      </c>
      <c r="U75" s="36">
        <f>январь!R75+февраль!R75+март!R75+апрель!R75+май!R75+июнь!R75+июль!R75+август!R75+сентябрь!R75+октябрь!R75+ноябрь!R75+декабрь!R75</f>
        <v>0</v>
      </c>
      <c r="V75" s="36">
        <f>январь!S75+февраль!S75+март!S75+апрель!S75+май!S75+июнь!S75+июль!S75+август!S75+сентябрь!S75+октябрь!S75+ноябрь!S75+декабрь!S75</f>
        <v>0</v>
      </c>
      <c r="W75" s="36">
        <f>январь!T75+февраль!T75+март!T75+апрель!T75+май!T75+июнь!T75+июль!T75+август!T75+сентябрь!T75+октябрь!T75+ноябрь!T75+декабрь!T75</f>
        <v>0</v>
      </c>
      <c r="X75" s="36">
        <f>январь!U75+февраль!U75+март!U75+апрель!U75+май!U75+июнь!U75+июль!U75+август!U75+сентябрь!U75+октябрь!U75+ноябрь!U75+декабрь!U75</f>
        <v>7.5999999999999998E-2</v>
      </c>
      <c r="Y75" s="36">
        <f>январь!V75+февраль!V75+март!V75+апрель!V75+май!V75+июнь!V75+июль!V75+август!V75+сентябрь!V75+октябрь!V75+ноябрь!V75+декабрь!V75</f>
        <v>45.285000000000004</v>
      </c>
      <c r="Z75" s="36">
        <f>январь!W75+февраль!W75+март!W75+апрель!W75+май!W75+июнь!W75+июль!W75+август!W75+сентябрь!W75+октябрь!W75+ноябрь!W75+декабрь!W75</f>
        <v>0</v>
      </c>
      <c r="AA75" s="36">
        <f>январь!X75+февраль!X75+март!X75+апрель!X75+май!X75+июнь!X75+июль!X75+август!X75+сентябрь!X75+октябрь!X75+ноябрь!X75+декабрь!X75</f>
        <v>0</v>
      </c>
      <c r="AB75" s="29">
        <f>январь!Y75+февраль!Y75+март!Y75+апрель!Y75+май!Y75+июнь!Y75+июль!Y75+август!Y75+сентябрь!Y75+октябрь!Y75+ноябрь!Y75+декабрь!Y75</f>
        <v>0</v>
      </c>
      <c r="AC75" s="36">
        <f>январь!Z75+февраль!Z75+март!Z75+апрель!Z75+май!Z75+июнь!Z75+июль!Z75+август!Z75+сентябрь!Z75+октябрь!Z75+ноябрь!Z75+декабрь!Z75</f>
        <v>0</v>
      </c>
      <c r="AD75" s="66" t="str">
        <f>CONCATENATE(январь!AA75,$BZ$1,февраль!AA75,$BZ$1,март!AA75,$BZ$1,апрель!AA75,$BZ$1,май!AA75,$BZ$1,июнь!AA75,$BZ$1,июль!AA75,$BZ$1,август!AA75,$BZ$1,сентябрь!AA75,$BZ$1,октябрь!AA75,$BZ$1,ноябрь!AA75,$BZ$1,декабрь!AA75)</f>
        <v xml:space="preserve">           </v>
      </c>
      <c r="AE75" s="36">
        <f>январь!AB75+февраль!AB75+март!AB75+апрель!AB75+май!AB75+июнь!AB75+июль!AB75+август!AB75+сентябрь!AB75+октябрь!AB75+ноябрь!AB75+декабрь!AB75</f>
        <v>0</v>
      </c>
      <c r="AF75" s="36">
        <f>январь!AC75+февраль!AC75+март!AC75+апрель!AC75+май!AC75+июнь!AC75+июль!AC75+август!AC75+сентябрь!AC75+октябрь!AC75+ноябрь!AC75+декабрь!AC75</f>
        <v>0</v>
      </c>
      <c r="AG75" s="36">
        <f>январь!AD75+февраль!AD75+март!AD75+апрель!AD75+май!AD75+июнь!AD75+июль!AD75+август!AD75+сентябрь!AD75+октябрь!AD75+ноябрь!AD75+декабрь!AD75</f>
        <v>0</v>
      </c>
      <c r="AH75" s="36">
        <f>январь!AE75+февраль!AE75+март!AE75+апрель!AE75+май!AE75+июнь!AE75+июль!AE75+август!AE75+сентябрь!AE75+октябрь!AE75+ноябрь!AE75+декабрь!AE75</f>
        <v>0</v>
      </c>
      <c r="AI75" s="36">
        <f>январь!AF75+февраль!AF75+март!AF75+апрель!AF75+май!AF75+июнь!AF75+июль!AF75+август!AF75+сентябрь!AF75+октябрь!AF75+ноябрь!AF75+декабрь!AF75</f>
        <v>0</v>
      </c>
      <c r="AJ75" s="36">
        <f>январь!AG75+февраль!AG75+март!AG75+апрель!AG75+май!AG75+июнь!AG75+июль!AG75+август!AG75+сентябрь!AG75+октябрь!AG75+ноябрь!AG75+декабрь!AG75</f>
        <v>0</v>
      </c>
      <c r="AK75" s="29">
        <f>январь!AH75+февраль!AH75+март!AH75+апрель!AH75+май!AH75+июнь!AH75+июль!AH75+август!AH75+сентябрь!AH75+октябрь!AH75+ноябрь!AH75+декабрь!AH75</f>
        <v>0</v>
      </c>
      <c r="AL75" s="36">
        <f>январь!AI75+февраль!AI75+март!AI75+апрель!AI75+май!AI75+июнь!AI75+июль!AI75+август!AI75+сентябрь!AI75+октябрь!AI75+ноябрь!AI75+декабрь!AI75</f>
        <v>0</v>
      </c>
      <c r="AM75" s="29">
        <f>январь!AJ75+февраль!AJ75+март!AJ75+апрель!AJ75+май!AJ75+июнь!AJ75+июль!AJ75+август!AJ75+сентябрь!AJ75+октябрь!AJ75+ноябрь!AJ75+декабрь!AJ75</f>
        <v>0</v>
      </c>
      <c r="AN75" s="36">
        <f>январь!AK75+февраль!AK75+март!AK75+апрель!AK75+май!AK75+июнь!AK75+июль!AK75+август!AK75+сентябрь!AK75+октябрь!AK75+ноябрь!AK75+декабрь!AK75</f>
        <v>0</v>
      </c>
      <c r="AO75" s="36">
        <f>январь!AL75+февраль!AL75+март!AL75+апрель!AL75+май!AL75+июнь!AL75+июль!AL75+август!AL75+сентябрь!AL75+октябрь!AL75+ноябрь!AL75+декабрь!AL75</f>
        <v>0</v>
      </c>
      <c r="AP75" s="36">
        <f>январь!AM75+февраль!AM75+март!AM75+апрель!AM75+май!AM75+июнь!AM75+июль!AM75+август!AM75+сентябрь!AM75+октябрь!AM75+ноябрь!AM75+декабрь!AM75</f>
        <v>0</v>
      </c>
      <c r="AQ75" s="29">
        <f>январь!AN75+февраль!AN75+март!AN75+апрель!AN75+май!AN75+июнь!AN75+июль!AN75+август!AN75+сентябрь!AN75+октябрь!AN75+ноябрь!AN75+декабрь!AN75</f>
        <v>0</v>
      </c>
      <c r="AR75" s="36">
        <f>январь!AO75+февраль!AO75+март!AO75+апрель!AO75+май!AO75+июнь!AO75+июль!AO75+август!AO75+сентябрь!AO75+октябрь!AO75+ноябрь!AO75+декабрь!AO75</f>
        <v>0</v>
      </c>
      <c r="AS75" s="29">
        <f>январь!AP75+февраль!AP75+март!AP75+апрель!AP75+май!AP75+июнь!AP75+июль!AP75+август!AP75+сентябрь!AP75+октябрь!AP75+ноябрь!AP75+декабрь!AP75</f>
        <v>0</v>
      </c>
      <c r="AT75" s="36">
        <f>январь!AQ75+февраль!AQ75+март!AQ75+апрель!AQ75+май!AQ75+июнь!AQ75+июль!AQ75+август!AQ75+сентябрь!AQ75+октябрь!AQ75+ноябрь!AQ75+декабрь!AQ75</f>
        <v>0</v>
      </c>
      <c r="AU75" s="29">
        <f>январь!AR75+февраль!AR75+март!AR75+апрель!AR75+май!AR75+июнь!AR75+июль!AR75+август!AR75+сентябрь!AR75+октябрь!AR75+ноябрь!AR75+декабрь!AR75</f>
        <v>0</v>
      </c>
      <c r="AV75" s="36">
        <f>январь!AS75+февраль!AS75+март!AS75+апрель!AS75+май!AS75+июнь!AS75+июль!AS75+август!AS75+сентябрь!AS75+октябрь!AS75+ноябрь!AS75+декабрь!AS75</f>
        <v>0</v>
      </c>
      <c r="AW75" s="36">
        <f>январь!AT75+февраль!AT75+март!AT75+апрель!AT75+май!AT75+июнь!AT75+июль!AT75+август!AT75+сентябрь!AT75+октябрь!AT75+ноябрь!AT75+декабрь!AT75</f>
        <v>0</v>
      </c>
      <c r="AX75" s="36">
        <f>январь!AU75+февраль!AU75+март!AU75+апрель!AU75+май!AU75+июнь!AU75+июль!AU75+август!AU75+сентябрь!AU75+октябрь!AU75+ноябрь!AU75+декабрь!AU75</f>
        <v>0</v>
      </c>
      <c r="AY75" s="29">
        <f>январь!AV75+февраль!AV75+март!AV75+апрель!AV75+май!AV75+июнь!AV75+июль!AV75+август!AV75+сентябрь!AV75+октябрь!AV75+ноябрь!AV75+декабрь!AV75</f>
        <v>0</v>
      </c>
      <c r="AZ75" s="36">
        <f>январь!AW75+февраль!AW75+март!AW75+апрель!AW75+май!AW75+июнь!AW75+июль!AW75+август!AW75+сентябрь!AW75+октябрь!AW75+ноябрь!AW75+декабрь!AW75</f>
        <v>0</v>
      </c>
      <c r="BA75" s="36">
        <f>январь!AX75+февраль!AX75+март!AX75+апрель!AX75+май!AX75+июнь!AX75+июль!AX75+август!AX75+сентябрь!AX75+октябрь!AX75+ноябрь!AX75+декабрь!AX75</f>
        <v>0</v>
      </c>
      <c r="BB75" s="36">
        <f>январь!AY75+февраль!AY75+март!AY75+апрель!AY75+май!AY75+июнь!AY75+июль!AY75+август!AY75+сентябрь!AY75+октябрь!AY75+ноябрь!AY75+декабрь!AY75</f>
        <v>0</v>
      </c>
      <c r="BC75" s="29">
        <f>январь!AZ75+февраль!AZ75+март!AZ75+апрель!AZ75+май!AZ75+июнь!AZ75+июль!AZ75+август!AZ75+сентябрь!AZ75+октябрь!AZ75+ноябрь!AZ75+декабрь!AZ75</f>
        <v>0</v>
      </c>
      <c r="BD75" s="36">
        <f>январь!BA75+февраль!BA75+март!BA75+апрель!BA75+май!BA75+июнь!BA75+июль!BA75+август!BA75+сентябрь!BA75+октябрь!BA75+ноябрь!BA75+декабрь!BA75</f>
        <v>0</v>
      </c>
      <c r="BE75" s="36">
        <f>январь!BB75+февраль!BB75+март!BB75+апрель!BB75+май!BB75+июнь!BB75+июль!BB75+август!BB75+сентябрь!BB75+октябрь!BB75+ноябрь!BB75+декабрь!BB75</f>
        <v>0</v>
      </c>
      <c r="BF75" s="36">
        <f>январь!BC75+февраль!BC75+март!BC75+апрель!BC75+май!BC75+июнь!BC75+июль!BC75+август!BC75+сентябрь!BC75+октябрь!BC75+ноябрь!BC75+декабрь!BC75</f>
        <v>0</v>
      </c>
      <c r="BG75" s="36">
        <f>январь!BD75+февраль!BD75+март!BD75+апрель!BD75+май!BD75+июнь!BD75+июль!BD75+август!BD75+сентябрь!BD75+октябрь!BD75+ноябрь!BD75+декабрь!BD75</f>
        <v>0</v>
      </c>
      <c r="BH75" s="36">
        <f>январь!BE75+февраль!BE75+март!BE75+апрель!BE75+май!BE75+июнь!BE75+июль!BE75+август!BE75+сентябрь!BE75+октябрь!BE75+ноябрь!BE75+декабрь!BE75</f>
        <v>0</v>
      </c>
      <c r="BI75" s="36">
        <f>январь!BF75+февраль!BF75+март!BF75+апрель!BF75+май!BF75+июнь!BF75+июль!BF75+август!BF75+сентябрь!BF75+октябрь!BF75+ноябрь!BF75+декабрь!BF75</f>
        <v>0</v>
      </c>
      <c r="BJ75" s="36">
        <f>январь!BG75+февраль!BG75+март!BG75+апрель!BG75+май!BG75+июнь!BG75+июль!BG75+август!BG75+сентябрь!BG75+октябрь!BG75+ноябрь!BG75+декабрь!BG75</f>
        <v>0</v>
      </c>
      <c r="BK75" s="36">
        <f>январь!BH75+февраль!BH75+март!BH75+апрель!BH75+май!BH75+июнь!BH75+июль!BH75+август!BH75+сентябрь!BH75+октябрь!BH75+ноябрь!BH75+декабрь!BH75</f>
        <v>0</v>
      </c>
      <c r="BL75" s="36">
        <f>январь!BI75+февраль!BI75+март!BI75+апрель!BI75+май!BI75+июнь!BI75+июль!BI75+август!BI75+сентябрь!BI75+октябрь!BI75+ноябрь!BI75+декабрь!BI75</f>
        <v>0</v>
      </c>
      <c r="BM75" s="29">
        <f>январь!BJ75+февраль!BJ75+март!BJ75+апрель!BJ75+май!BJ75+июнь!BJ75+июль!BJ75+август!BJ75+сентябрь!BJ75+октябрь!BJ75+ноябрь!BJ75+декабрь!BJ75</f>
        <v>2</v>
      </c>
      <c r="BN75" s="36">
        <f>январь!BK75+февраль!BK75+март!BK75+апрель!BK75+май!BK75+июнь!BK75+июль!BK75+август!BK75+сентябрь!BK75+октябрь!BK75+ноябрь!BK75+декабрь!BK75</f>
        <v>9.6489999999999991</v>
      </c>
      <c r="BO75" s="29">
        <f>январь!BL75+февраль!BL75+март!BL75+апрель!BL75+май!BL75+июнь!BL75+июль!BL75+август!BL75+сентябрь!BL75+октябрь!BL75+ноябрь!BL75+декабрь!BL75</f>
        <v>5</v>
      </c>
      <c r="BP75" s="36">
        <f>январь!BM75+февраль!BM75+март!BM75+апрель!BM75+май!BM75+июнь!BM75+июль!BM75+август!BM75+сентябрь!BM75+октябрь!BM75+ноябрь!BM75+декабрь!BM75</f>
        <v>2.9609999999999999</v>
      </c>
      <c r="BQ75" s="36">
        <f>январь!BN75+февраль!BN75+март!BN75+апрель!BN75+май!BN75+июнь!BN75+июль!BN75+август!BN75+сентябрь!BN75+октябрь!BN75+ноябрь!BN75+декабрь!BN75</f>
        <v>0</v>
      </c>
      <c r="BR75" s="36">
        <f>январь!BO75+февраль!BO75+март!BO75+апрель!BO75+май!BO75+июнь!BO75+июль!BO75+август!BO75+сентябрь!BO75+октябрь!BO75+ноябрь!BO75+декабрь!BO75</f>
        <v>0</v>
      </c>
      <c r="BS75" s="29">
        <f>январь!BP75+февраль!BP75+март!BP75+апрель!BP75+май!BP75+июнь!BP75+июль!BP75+август!BP75+сентябрь!BP75+октябрь!BP75+ноябрь!BP75+декабрь!BP75</f>
        <v>0</v>
      </c>
      <c r="BT75" s="36">
        <f>январь!BQ75+февраль!BQ75+март!BQ75+апрель!BQ75+май!BQ75+июнь!BQ75+июль!BQ75+август!BQ75+сентябрь!BQ75+октябрь!BQ75+ноябрь!BQ75+декабрь!BQ75</f>
        <v>0</v>
      </c>
      <c r="BU75" s="29">
        <f>январь!BR75+февраль!BR75+март!BR75+апрель!BR75+май!BR75+июнь!BR75+июль!BR75+август!BR75+сентябрь!BR75+октябрь!BR75+ноябрь!BR75+декабрь!BR75</f>
        <v>0</v>
      </c>
      <c r="BV75" s="36">
        <f>январь!BS75+февраль!BS75+март!BS75+апрель!BS75+май!BS75+июнь!BS75+июль!BS75+август!BS75+сентябрь!BS75+октябрь!BS75+ноябрь!BS75+декабрь!BS75</f>
        <v>0</v>
      </c>
      <c r="BW75" s="36">
        <f>январь!BT75+февраль!BT75+март!BT75+апрель!BT75+май!BT75+июнь!BT75+июль!BT75+август!BT75+сентябрь!BT75+октябрь!BT75+ноябрь!BT75+декабрь!BT75</f>
        <v>0</v>
      </c>
      <c r="BX75" s="36">
        <f>январь!BU75+февраль!BU75+март!BU75+апрель!BU75+май!BU75+июнь!BU75+июль!BU75+август!BU75+сентябрь!BU75+октябрь!BU75+ноябрь!BU75+декабрь!BU75</f>
        <v>0</v>
      </c>
      <c r="BY75" s="36">
        <f>январь!BV75+февраль!BV75+март!BV75+апрель!BV75+май!BV75+июнь!BV75+июль!BV75+август!BV75+сентябрь!BV75+октябрь!BV75+ноябрь!BV75+декабрь!BV75</f>
        <v>19.768999999999998</v>
      </c>
      <c r="BZ75" s="77">
        <v>1</v>
      </c>
    </row>
    <row r="76" spans="1:78" x14ac:dyDescent="0.25">
      <c r="A76" s="16">
        <v>74</v>
      </c>
      <c r="B76" s="16">
        <v>1</v>
      </c>
      <c r="C76" s="37" t="s">
        <v>540</v>
      </c>
      <c r="D76" s="51">
        <v>147.65993810628021</v>
      </c>
      <c r="E76" s="25">
        <v>-260.61496199999999</v>
      </c>
      <c r="F76" s="26">
        <f t="shared" si="3"/>
        <v>-163.81702389371978</v>
      </c>
      <c r="G76" s="26">
        <f t="shared" si="4"/>
        <v>96.797938106280213</v>
      </c>
      <c r="H76" s="26">
        <f t="shared" si="5"/>
        <v>50.862000000000002</v>
      </c>
      <c r="I76" s="36">
        <f>январь!F76+февраль!F76+март!F76+апрель!F76+май!F76+июнь!F76+июль!F76+август!F76+сентябрь!F76+октябрь!F76+ноябрь!F76+декабрь!F76</f>
        <v>0</v>
      </c>
      <c r="J76" s="36">
        <f>январь!G76+февраль!G76+март!G76+апрель!G76+май!G76+июнь!G76+июль!G76+август!G76+сентябрь!G76+октябрь!G76+ноябрь!G76+декабрь!G76</f>
        <v>0</v>
      </c>
      <c r="K76" s="36">
        <f>январь!H76+февраль!H76+март!H76+апрель!H76+май!H76+июнь!H76+июль!H76+август!H76+сентябрь!H76+октябрь!H76+ноябрь!H76+декабрь!H76</f>
        <v>0</v>
      </c>
      <c r="L76" s="27">
        <f>январь!I76+февраль!I76+март!I76+апрель!I76+май!I76+июнь!I76+июль!I76+август!I76+сентябрь!I76+октябрь!I76+ноябрь!I76+декабрь!I76</f>
        <v>0</v>
      </c>
      <c r="M76" s="36">
        <f>январь!J76+февраль!J76+март!J76+апрель!J76+май!J76+июнь!J76+июль!J76+август!J76+сентябрь!J76+октябрь!J76+ноябрь!J76+декабрь!J76</f>
        <v>0</v>
      </c>
      <c r="N76" s="36">
        <f>январь!K76+февраль!K76+март!K76+апрель!K76+май!K76+июнь!K76+июль!K76+август!K76+сентябрь!K76+октябрь!K76+ноябрь!K76+декабрь!K76</f>
        <v>0</v>
      </c>
      <c r="O76" s="36">
        <f>январь!L76+февраль!L76+март!L76+апрель!L76+май!L76+июнь!L76+июль!L76+август!L76+сентябрь!L76+октябрь!L76+ноябрь!L76+декабрь!L76</f>
        <v>0</v>
      </c>
      <c r="P76" s="36">
        <f>январь!M76+февраль!M76+март!M76+апрель!M76+май!M76+июнь!M76+июль!M76+август!M76+сентябрь!M76+октябрь!M76+ноябрь!M76+декабрь!M76</f>
        <v>0</v>
      </c>
      <c r="Q76" s="36">
        <f>январь!N76+февраль!N76+март!N76+апрель!N76+май!N76+июнь!N76+июль!N76+август!N76+сентябрь!N76+октябрь!N76+ноябрь!N76+декабрь!N76</f>
        <v>0</v>
      </c>
      <c r="R76" s="29">
        <f>январь!O76+февраль!O76+март!O76+апрель!O76+май!O76+июнь!O76+июль!O76+август!O76+сентябрь!O76+октябрь!O76+ноябрь!O76+декабрь!O76</f>
        <v>0</v>
      </c>
      <c r="S76" s="36">
        <f>январь!P76+февраль!P76+март!P76+апрель!P76+май!P76+июнь!P76+июль!P76+август!P76+сентябрь!P76+октябрь!P76+ноябрь!P76+декабрь!P76</f>
        <v>0</v>
      </c>
      <c r="T76" s="29">
        <f>январь!Q76+февраль!Q76+март!Q76+апрель!Q76+май!Q76+июнь!Q76+июль!Q76+август!Q76+сентябрь!Q76+октябрь!Q76+ноябрь!Q76+декабрь!Q76</f>
        <v>0</v>
      </c>
      <c r="U76" s="36">
        <f>январь!R76+февраль!R76+март!R76+апрель!R76+май!R76+июнь!R76+июль!R76+август!R76+сентябрь!R76+октябрь!R76+ноябрь!R76+декабрь!R76</f>
        <v>0</v>
      </c>
      <c r="V76" s="36">
        <f>январь!S76+февраль!S76+март!S76+апрель!S76+май!S76+июнь!S76+июль!S76+август!S76+сентябрь!S76+октябрь!S76+ноябрь!S76+декабрь!S76</f>
        <v>0</v>
      </c>
      <c r="W76" s="36">
        <f>январь!T76+февраль!T76+март!T76+апрель!T76+май!T76+июнь!T76+июль!T76+август!T76+сентябрь!T76+октябрь!T76+ноябрь!T76+декабрь!T76</f>
        <v>0</v>
      </c>
      <c r="X76" s="36">
        <f>январь!U76+февраль!U76+март!U76+апрель!U76+май!U76+июнь!U76+июль!U76+август!U76+сентябрь!U76+октябрь!U76+ноябрь!U76+декабрь!U76</f>
        <v>0</v>
      </c>
      <c r="Y76" s="36">
        <f>январь!V76+февраль!V76+март!V76+апрель!V76+май!V76+июнь!V76+июль!V76+август!V76+сентябрь!V76+октябрь!V76+ноябрь!V76+декабрь!V76</f>
        <v>0</v>
      </c>
      <c r="Z76" s="36">
        <f>январь!W76+февраль!W76+март!W76+апрель!W76+май!W76+июнь!W76+июль!W76+август!W76+сентябрь!W76+октябрь!W76+ноябрь!W76+декабрь!W76</f>
        <v>0</v>
      </c>
      <c r="AA76" s="36">
        <f>январь!X76+февраль!X76+март!X76+апрель!X76+май!X76+июнь!X76+июль!X76+август!X76+сентябрь!X76+октябрь!X76+ноябрь!X76+декабрь!X76</f>
        <v>0</v>
      </c>
      <c r="AB76" s="29">
        <f>январь!Y76+февраль!Y76+март!Y76+апрель!Y76+май!Y76+июнь!Y76+июль!Y76+август!Y76+сентябрь!Y76+октябрь!Y76+ноябрь!Y76+декабрь!Y76</f>
        <v>0</v>
      </c>
      <c r="AC76" s="36">
        <f>январь!Z76+февраль!Z76+март!Z76+апрель!Z76+май!Z76+июнь!Z76+июль!Z76+август!Z76+сентябрь!Z76+октябрь!Z76+ноябрь!Z76+декабрь!Z76</f>
        <v>0</v>
      </c>
      <c r="AD76" s="66" t="str">
        <f>CONCATENATE(январь!AA76,$BZ$1,февраль!AA76,$BZ$1,март!AA76,$BZ$1,апрель!AA76,$BZ$1,май!AA76,$BZ$1,июнь!AA76,$BZ$1,июль!AA76,$BZ$1,август!AA76,$BZ$1,сентябрь!AA76,$BZ$1,октябрь!AA76,$BZ$1,ноябрь!AA76,$BZ$1,декабрь!AA76)</f>
        <v xml:space="preserve">           </v>
      </c>
      <c r="AE76" s="36">
        <f>январь!AB76+февраль!AB76+март!AB76+апрель!AB76+май!AB76+июнь!AB76+июль!AB76+август!AB76+сентябрь!AB76+октябрь!AB76+ноябрь!AB76+декабрь!AB76</f>
        <v>0</v>
      </c>
      <c r="AF76" s="36">
        <f>январь!AC76+февраль!AC76+март!AC76+апрель!AC76+май!AC76+июнь!AC76+июль!AC76+август!AC76+сентябрь!AC76+октябрь!AC76+ноябрь!AC76+декабрь!AC76</f>
        <v>0</v>
      </c>
      <c r="AG76" s="36">
        <f>январь!AD76+февраль!AD76+март!AD76+апрель!AD76+май!AD76+июнь!AD76+июль!AD76+август!AD76+сентябрь!AD76+октябрь!AD76+ноябрь!AD76+декабрь!AD76</f>
        <v>0</v>
      </c>
      <c r="AH76" s="36">
        <f>январь!AE76+февраль!AE76+март!AE76+апрель!AE76+май!AE76+июнь!AE76+июль!AE76+август!AE76+сентябрь!AE76+октябрь!AE76+ноябрь!AE76+декабрь!AE76</f>
        <v>0</v>
      </c>
      <c r="AI76" s="36">
        <f>январь!AF76+февраль!AF76+март!AF76+апрель!AF76+май!AF76+июнь!AF76+июль!AF76+август!AF76+сентябрь!AF76+октябрь!AF76+ноябрь!AF76+декабрь!AF76</f>
        <v>3.0000000000000001E-3</v>
      </c>
      <c r="AJ76" s="36">
        <f>январь!AG76+февраль!AG76+март!AG76+апрель!AG76+май!AG76+июнь!AG76+июль!AG76+август!AG76+сентябрь!AG76+октябрь!AG76+ноябрь!AG76+декабрь!AG76</f>
        <v>1.661</v>
      </c>
      <c r="AK76" s="29">
        <f>январь!AH76+февраль!AH76+март!AH76+апрель!AH76+май!AH76+июнь!AH76+июль!AH76+август!AH76+сентябрь!AH76+октябрь!AH76+ноябрь!AH76+декабрь!AH76</f>
        <v>0</v>
      </c>
      <c r="AL76" s="36">
        <f>январь!AI76+февраль!AI76+март!AI76+апрель!AI76+май!AI76+июнь!AI76+июль!AI76+август!AI76+сентябрь!AI76+октябрь!AI76+ноябрь!AI76+декабрь!AI76</f>
        <v>0</v>
      </c>
      <c r="AM76" s="29">
        <f>январь!AJ76+февраль!AJ76+март!AJ76+апрель!AJ76+май!AJ76+июнь!AJ76+июль!AJ76+август!AJ76+сентябрь!AJ76+октябрь!AJ76+ноябрь!AJ76+декабрь!AJ76</f>
        <v>0</v>
      </c>
      <c r="AN76" s="36">
        <f>январь!AK76+февраль!AK76+март!AK76+апрель!AK76+май!AK76+июнь!AK76+июль!AK76+август!AK76+сентябрь!AK76+октябрь!AK76+ноябрь!AK76+декабрь!AK76</f>
        <v>0</v>
      </c>
      <c r="AO76" s="36">
        <f>январь!AL76+февраль!AL76+март!AL76+апрель!AL76+май!AL76+июнь!AL76+июль!AL76+август!AL76+сентябрь!AL76+октябрь!AL76+ноябрь!AL76+декабрь!AL76</f>
        <v>0</v>
      </c>
      <c r="AP76" s="36">
        <f>январь!AM76+февраль!AM76+март!AM76+апрель!AM76+май!AM76+июнь!AM76+июль!AM76+август!AM76+сентябрь!AM76+октябрь!AM76+ноябрь!AM76+декабрь!AM76</f>
        <v>0</v>
      </c>
      <c r="AQ76" s="29">
        <f>январь!AN76+февраль!AN76+март!AN76+апрель!AN76+май!AN76+июнь!AN76+июль!AN76+август!AN76+сентябрь!AN76+октябрь!AN76+ноябрь!AN76+декабрь!AN76</f>
        <v>0</v>
      </c>
      <c r="AR76" s="36">
        <f>январь!AO76+февраль!AO76+март!AO76+апрель!AO76+май!AO76+июнь!AO76+июль!AO76+август!AO76+сентябрь!AO76+октябрь!AO76+ноябрь!AO76+декабрь!AO76</f>
        <v>0</v>
      </c>
      <c r="AS76" s="29">
        <f>январь!AP76+февраль!AP76+март!AP76+апрель!AP76+май!AP76+июнь!AP76+июль!AP76+август!AP76+сентябрь!AP76+октябрь!AP76+ноябрь!AP76+декабрь!AP76</f>
        <v>0</v>
      </c>
      <c r="AT76" s="36">
        <f>январь!AQ76+февраль!AQ76+март!AQ76+апрель!AQ76+май!AQ76+июнь!AQ76+июль!AQ76+август!AQ76+сентябрь!AQ76+октябрь!AQ76+ноябрь!AQ76+декабрь!AQ76</f>
        <v>0</v>
      </c>
      <c r="AU76" s="29">
        <f>январь!AR76+февраль!AR76+март!AR76+апрель!AR76+май!AR76+июнь!AR76+июль!AR76+август!AR76+сентябрь!AR76+октябрь!AR76+ноябрь!AR76+декабрь!AR76</f>
        <v>0</v>
      </c>
      <c r="AV76" s="36">
        <f>январь!AS76+февраль!AS76+март!AS76+апрель!AS76+май!AS76+июнь!AS76+июль!AS76+август!AS76+сентябрь!AS76+октябрь!AS76+ноябрь!AS76+декабрь!AS76</f>
        <v>0</v>
      </c>
      <c r="AW76" s="36">
        <f>январь!AT76+февраль!AT76+март!AT76+апрель!AT76+май!AT76+июнь!AT76+июль!AT76+август!AT76+сентябрь!AT76+октябрь!AT76+ноябрь!AT76+декабрь!AT76</f>
        <v>0</v>
      </c>
      <c r="AX76" s="36">
        <f>январь!AU76+февраль!AU76+март!AU76+апрель!AU76+май!AU76+июнь!AU76+июль!AU76+август!AU76+сентябрь!AU76+октябрь!AU76+ноябрь!AU76+декабрь!AU76</f>
        <v>0</v>
      </c>
      <c r="AY76" s="29">
        <f>январь!AV76+февраль!AV76+март!AV76+апрель!AV76+май!AV76+июнь!AV76+июль!AV76+август!AV76+сентябрь!AV76+октябрь!AV76+ноябрь!AV76+декабрь!AV76</f>
        <v>0</v>
      </c>
      <c r="AZ76" s="36">
        <f>январь!AW76+февраль!AW76+март!AW76+апрель!AW76+май!AW76+июнь!AW76+июль!AW76+август!AW76+сентябрь!AW76+октябрь!AW76+ноябрь!AW76+декабрь!AW76</f>
        <v>0</v>
      </c>
      <c r="BA76" s="36">
        <f>январь!AX76+февраль!AX76+март!AX76+апрель!AX76+май!AX76+июнь!AX76+июль!AX76+август!AX76+сентябрь!AX76+октябрь!AX76+ноябрь!AX76+декабрь!AX76</f>
        <v>0</v>
      </c>
      <c r="BB76" s="36">
        <f>январь!AY76+февраль!AY76+март!AY76+апрель!AY76+май!AY76+июнь!AY76+июль!AY76+август!AY76+сентябрь!AY76+октябрь!AY76+ноябрь!AY76+декабрь!AY76</f>
        <v>0</v>
      </c>
      <c r="BC76" s="29">
        <f>январь!AZ76+февраль!AZ76+март!AZ76+апрель!AZ76+май!AZ76+июнь!AZ76+июль!AZ76+август!AZ76+сентябрь!AZ76+октябрь!AZ76+ноябрь!AZ76+декабрь!AZ76</f>
        <v>0</v>
      </c>
      <c r="BD76" s="36">
        <f>январь!BA76+февраль!BA76+март!BA76+апрель!BA76+май!BA76+июнь!BA76+июль!BA76+август!BA76+сентябрь!BA76+октябрь!BA76+ноябрь!BA76+декабрь!BA76</f>
        <v>0</v>
      </c>
      <c r="BE76" s="36">
        <f>январь!BB76+февраль!BB76+март!BB76+апрель!BB76+май!BB76+июнь!BB76+июль!BB76+август!BB76+сентябрь!BB76+октябрь!BB76+ноябрь!BB76+декабрь!BB76</f>
        <v>0</v>
      </c>
      <c r="BF76" s="36">
        <f>январь!BC76+февраль!BC76+март!BC76+апрель!BC76+май!BC76+июнь!BC76+июль!BC76+август!BC76+сентябрь!BC76+октябрь!BC76+ноябрь!BC76+декабрь!BC76</f>
        <v>0</v>
      </c>
      <c r="BG76" s="36">
        <f>январь!BD76+февраль!BD76+март!BD76+апрель!BD76+май!BD76+июнь!BD76+июль!BD76+август!BD76+сентябрь!BD76+октябрь!BD76+ноябрь!BD76+декабрь!BD76</f>
        <v>0.01</v>
      </c>
      <c r="BH76" s="36">
        <f>январь!BE76+февраль!BE76+март!BE76+апрель!BE76+май!BE76+июнь!BE76+июль!BE76+август!BE76+сентябрь!BE76+октябрь!BE76+ноябрь!BE76+декабрь!BE76</f>
        <v>10.791</v>
      </c>
      <c r="BI76" s="36">
        <f>январь!BF76+февраль!BF76+март!BF76+апрель!BF76+май!BF76+июнь!BF76+июль!BF76+август!BF76+сентябрь!BF76+октябрь!BF76+ноябрь!BF76+декабрь!BF76</f>
        <v>8.0000000000000002E-3</v>
      </c>
      <c r="BJ76" s="36">
        <f>январь!BG76+февраль!BG76+март!BG76+апрель!BG76+май!BG76+июнь!BG76+июль!BG76+август!BG76+сентябрь!BG76+октябрь!BG76+ноябрь!BG76+декабрь!BG76</f>
        <v>8.8780000000000001</v>
      </c>
      <c r="BK76" s="36">
        <f>январь!BH76+февраль!BH76+март!BH76+апрель!BH76+май!BH76+июнь!BH76+июль!BH76+август!BH76+сентябрь!BH76+октябрь!BH76+ноябрь!BH76+декабрь!BH76</f>
        <v>0</v>
      </c>
      <c r="BL76" s="36">
        <f>январь!BI76+февраль!BI76+март!BI76+апрель!BI76+май!BI76+июнь!BI76+июль!BI76+август!BI76+сентябрь!BI76+октябрь!BI76+ноябрь!BI76+декабрь!BI76</f>
        <v>0</v>
      </c>
      <c r="BM76" s="29">
        <f>январь!BJ76+февраль!BJ76+март!BJ76+апрель!BJ76+май!BJ76+июнь!BJ76+июль!BJ76+август!BJ76+сентябрь!BJ76+октябрь!BJ76+ноябрь!BJ76+декабрь!BJ76</f>
        <v>0</v>
      </c>
      <c r="BN76" s="36">
        <f>январь!BK76+февраль!BK76+март!BK76+апрель!BK76+май!BK76+июнь!BK76+июль!BK76+август!BK76+сентябрь!BK76+октябрь!BK76+ноябрь!BK76+декабрь!BK76</f>
        <v>0</v>
      </c>
      <c r="BO76" s="29">
        <f>январь!BL76+февраль!BL76+март!BL76+апрель!BL76+май!BL76+июнь!BL76+июль!BL76+август!BL76+сентябрь!BL76+октябрь!BL76+ноябрь!BL76+декабрь!BL76</f>
        <v>41</v>
      </c>
      <c r="BP76" s="36">
        <f>январь!BM76+февраль!BM76+март!BM76+апрель!BM76+май!BM76+июнь!BM76+июль!BM76+август!BM76+сентябрь!BM76+октябрь!BM76+ноябрь!BM76+декабрь!BM76</f>
        <v>21.504000000000001</v>
      </c>
      <c r="BQ76" s="36">
        <f>январь!BN76+февраль!BN76+март!BN76+апрель!BN76+май!BN76+июнь!BN76+июль!BN76+август!BN76+сентябрь!BN76+октябрь!BN76+ноябрь!BN76+декабрь!BN76</f>
        <v>0</v>
      </c>
      <c r="BR76" s="36">
        <f>январь!BO76+февраль!BO76+март!BO76+апрель!BO76+май!BO76+июнь!BO76+июль!BO76+август!BO76+сентябрь!BO76+октябрь!BO76+ноябрь!BO76+декабрь!BO76</f>
        <v>0</v>
      </c>
      <c r="BS76" s="29">
        <f>январь!BP76+февраль!BP76+март!BP76+апрель!BP76+май!BP76+июнь!BP76+июль!BP76+август!BP76+сентябрь!BP76+октябрь!BP76+ноябрь!BP76+декабрь!BP76</f>
        <v>0</v>
      </c>
      <c r="BT76" s="36">
        <f>январь!BQ76+февраль!BQ76+март!BQ76+апрель!BQ76+май!BQ76+июнь!BQ76+июль!BQ76+август!BQ76+сентябрь!BQ76+октябрь!BQ76+ноябрь!BQ76+декабрь!BQ76</f>
        <v>0</v>
      </c>
      <c r="BU76" s="29">
        <f>январь!BR76+февраль!BR76+март!BR76+апрель!BR76+май!BR76+июнь!BR76+июль!BR76+август!BR76+сентябрь!BR76+октябрь!BR76+ноябрь!BR76+декабрь!BR76</f>
        <v>0</v>
      </c>
      <c r="BV76" s="36">
        <f>январь!BS76+февраль!BS76+март!BS76+апрель!BS76+май!BS76+июнь!BS76+июль!BS76+август!BS76+сентябрь!BS76+октябрь!BS76+ноябрь!BS76+декабрь!BS76</f>
        <v>0</v>
      </c>
      <c r="BW76" s="36">
        <f>январь!BT76+февраль!BT76+март!BT76+апрель!BT76+май!BT76+июнь!BT76+июль!BT76+август!BT76+сентябрь!BT76+октябрь!BT76+ноябрь!BT76+декабрь!BT76</f>
        <v>0</v>
      </c>
      <c r="BX76" s="36">
        <f>январь!BU76+февраль!BU76+март!BU76+апрель!BU76+май!BU76+июнь!BU76+июль!BU76+август!BU76+сентябрь!BU76+октябрь!BU76+ноябрь!BU76+декабрь!BU76</f>
        <v>0</v>
      </c>
      <c r="BY76" s="36">
        <f>январь!BV76+февраль!BV76+март!BV76+апрель!BV76+май!BV76+июнь!BV76+июль!BV76+август!BV76+сентябрь!BV76+октябрь!BV76+ноябрь!BV76+декабрь!BV76</f>
        <v>8.0279999999999987</v>
      </c>
      <c r="BZ76" s="77">
        <v>1</v>
      </c>
    </row>
    <row r="77" spans="1:78" x14ac:dyDescent="0.25">
      <c r="A77" s="16">
        <v>75</v>
      </c>
      <c r="B77" s="16">
        <v>1</v>
      </c>
      <c r="C77" s="37" t="s">
        <v>541</v>
      </c>
      <c r="D77" s="51">
        <v>364.94457838260865</v>
      </c>
      <c r="E77" s="25">
        <v>147.33851760000005</v>
      </c>
      <c r="F77" s="26">
        <f t="shared" si="3"/>
        <v>309.18809598260873</v>
      </c>
      <c r="G77" s="26">
        <f t="shared" si="4"/>
        <v>161.84957838260866</v>
      </c>
      <c r="H77" s="26">
        <f t="shared" si="5"/>
        <v>203.095</v>
      </c>
      <c r="I77" s="36">
        <f>январь!F77+февраль!F77+март!F77+апрель!F77+май!F77+июнь!F77+июль!F77+август!F77+сентябрь!F77+октябрь!F77+ноябрь!F77+декабрь!F77</f>
        <v>0</v>
      </c>
      <c r="J77" s="36">
        <f>январь!G77+февраль!G77+март!G77+апрель!G77+май!G77+июнь!G77+июль!G77+август!G77+сентябрь!G77+октябрь!G77+ноябрь!G77+декабрь!G77</f>
        <v>0</v>
      </c>
      <c r="K77" s="36">
        <f>январь!H77+февраль!H77+март!H77+апрель!H77+май!H77+июнь!H77+июль!H77+август!H77+сентябрь!H77+октябрь!H77+ноябрь!H77+декабрь!H77</f>
        <v>0</v>
      </c>
      <c r="L77" s="27">
        <f>январь!I77+февраль!I77+март!I77+апрель!I77+май!I77+июнь!I77+июль!I77+август!I77+сентябрь!I77+октябрь!I77+ноябрь!I77+декабрь!I77</f>
        <v>0</v>
      </c>
      <c r="M77" s="36">
        <f>январь!J77+февраль!J77+март!J77+апрель!J77+май!J77+июнь!J77+июль!J77+август!J77+сентябрь!J77+октябрь!J77+ноябрь!J77+декабрь!J77</f>
        <v>0</v>
      </c>
      <c r="N77" s="36">
        <f>январь!K77+февраль!K77+март!K77+апрель!K77+май!K77+июнь!K77+июль!K77+август!K77+сентябрь!K77+октябрь!K77+ноябрь!K77+декабрь!K77</f>
        <v>0.441</v>
      </c>
      <c r="O77" s="36">
        <f>январь!L77+февраль!L77+март!L77+апрель!L77+май!L77+июнь!L77+июль!L77+август!L77+сентябрь!L77+октябрь!L77+ноябрь!L77+декабрь!L77</f>
        <v>101.381</v>
      </c>
      <c r="P77" s="36">
        <f>январь!M77+февраль!M77+март!M77+апрель!M77+май!M77+июнь!M77+июль!M77+август!M77+сентябрь!M77+октябрь!M77+ноябрь!M77+декабрь!M77</f>
        <v>0</v>
      </c>
      <c r="Q77" s="36">
        <f>январь!N77+февраль!N77+март!N77+апрель!N77+май!N77+июнь!N77+июль!N77+август!N77+сентябрь!N77+октябрь!N77+ноябрь!N77+декабрь!N77</f>
        <v>0</v>
      </c>
      <c r="R77" s="29">
        <f>январь!O77+февраль!O77+март!O77+апрель!O77+май!O77+июнь!O77+июль!O77+август!O77+сентябрь!O77+октябрь!O77+ноябрь!O77+декабрь!O77</f>
        <v>0</v>
      </c>
      <c r="S77" s="36">
        <f>январь!P77+февраль!P77+март!P77+апрель!P77+май!P77+июнь!P77+июль!P77+август!P77+сентябрь!P77+октябрь!P77+ноябрь!P77+декабрь!P77</f>
        <v>0</v>
      </c>
      <c r="T77" s="29">
        <f>январь!Q77+февраль!Q77+март!Q77+апрель!Q77+май!Q77+июнь!Q77+июль!Q77+август!Q77+сентябрь!Q77+октябрь!Q77+ноябрь!Q77+декабрь!Q77</f>
        <v>0</v>
      </c>
      <c r="U77" s="36">
        <f>январь!R77+февраль!R77+март!R77+апрель!R77+май!R77+июнь!R77+июль!R77+август!R77+сентябрь!R77+октябрь!R77+ноябрь!R77+декабрь!R77</f>
        <v>0</v>
      </c>
      <c r="V77" s="36">
        <f>январь!S77+февраль!S77+март!S77+апрель!S77+май!S77+июнь!S77+июль!S77+август!S77+сентябрь!S77+октябрь!S77+ноябрь!S77+декабрь!S77</f>
        <v>0</v>
      </c>
      <c r="W77" s="36">
        <f>январь!T77+февраль!T77+март!T77+апрель!T77+май!T77+июнь!T77+июль!T77+август!T77+сентябрь!T77+октябрь!T77+ноябрь!T77+декабрь!T77</f>
        <v>0</v>
      </c>
      <c r="X77" s="36">
        <f>январь!U77+февраль!U77+март!U77+апрель!U77+май!U77+июнь!U77+июль!U77+август!U77+сентябрь!U77+октябрь!U77+ноябрь!U77+декабрь!U77</f>
        <v>0</v>
      </c>
      <c r="Y77" s="36">
        <f>январь!V77+февраль!V77+март!V77+апрель!V77+май!V77+июнь!V77+июль!V77+август!V77+сентябрь!V77+октябрь!V77+ноябрь!V77+декабрь!V77</f>
        <v>0</v>
      </c>
      <c r="Z77" s="36">
        <f>январь!W77+февраль!W77+март!W77+апрель!W77+май!W77+июнь!W77+июль!W77+август!W77+сентябрь!W77+октябрь!W77+ноябрь!W77+декабрь!W77</f>
        <v>5.0000000000000001E-3</v>
      </c>
      <c r="AA77" s="36">
        <f>январь!X77+февраль!X77+март!X77+апрель!X77+май!X77+июнь!X77+июль!X77+август!X77+сентябрь!X77+октябрь!X77+ноябрь!X77+декабрь!X77</f>
        <v>6.8</v>
      </c>
      <c r="AB77" s="29">
        <f>январь!Y77+февраль!Y77+март!Y77+апрель!Y77+май!Y77+июнь!Y77+июль!Y77+август!Y77+сентябрь!Y77+октябрь!Y77+ноябрь!Y77+декабрь!Y77</f>
        <v>0</v>
      </c>
      <c r="AC77" s="36">
        <f>январь!Z77+февраль!Z77+март!Z77+апрель!Z77+май!Z77+июнь!Z77+июль!Z77+август!Z77+сентябрь!Z77+октябрь!Z77+ноябрь!Z77+декабрь!Z77</f>
        <v>0</v>
      </c>
      <c r="AD77" s="66" t="str">
        <f>CONCATENATE(январь!AA77,$BZ$1,февраль!AA77,$BZ$1,март!AA77,$BZ$1,апрель!AA77,$BZ$1,май!AA77,$BZ$1,июнь!AA77,$BZ$1,июль!AA77,$BZ$1,август!AA77,$BZ$1,сентябрь!AA77,$BZ$1,октябрь!AA77,$BZ$1,ноябрь!AA77,$BZ$1,декабрь!AA77)</f>
        <v xml:space="preserve">           </v>
      </c>
      <c r="AE77" s="36">
        <f>январь!AB77+февраль!AB77+март!AB77+апрель!AB77+май!AB77+июнь!AB77+июль!AB77+август!AB77+сентябрь!AB77+октябрь!AB77+ноябрь!AB77+декабрь!AB77</f>
        <v>0</v>
      </c>
      <c r="AF77" s="36">
        <f>январь!AC77+февраль!AC77+март!AC77+апрель!AC77+май!AC77+июнь!AC77+июль!AC77+август!AC77+сентябрь!AC77+октябрь!AC77+ноябрь!AC77+декабрь!AC77</f>
        <v>0</v>
      </c>
      <c r="AG77" s="36">
        <f>январь!AD77+февраль!AD77+март!AD77+апрель!AD77+май!AD77+июнь!AD77+июль!AD77+август!AD77+сентябрь!AD77+октябрь!AD77+ноябрь!AD77+декабрь!AD77</f>
        <v>0</v>
      </c>
      <c r="AH77" s="36">
        <f>январь!AE77+февраль!AE77+март!AE77+апрель!AE77+май!AE77+июнь!AE77+июль!AE77+август!AE77+сентябрь!AE77+октябрь!AE77+ноябрь!AE77+декабрь!AE77</f>
        <v>0</v>
      </c>
      <c r="AI77" s="36">
        <f>январь!AF77+февраль!AF77+март!AF77+апрель!AF77+май!AF77+июнь!AF77+июль!AF77+август!AF77+сентябрь!AF77+октябрь!AF77+ноябрь!AF77+декабрь!AF77</f>
        <v>3.0000000000000001E-3</v>
      </c>
      <c r="AJ77" s="36">
        <f>январь!AG77+февраль!AG77+март!AG77+апрель!AG77+май!AG77+июнь!AG77+июль!AG77+август!AG77+сентябрь!AG77+октябрь!AG77+ноябрь!AG77+декабрь!AG77</f>
        <v>1.538</v>
      </c>
      <c r="AK77" s="29">
        <f>январь!AH77+февраль!AH77+март!AH77+апрель!AH77+май!AH77+июнь!AH77+июль!AH77+август!AH77+сентябрь!AH77+октябрь!AH77+ноябрь!AH77+декабрь!AH77</f>
        <v>9</v>
      </c>
      <c r="AL77" s="36">
        <f>январь!AI77+февраль!AI77+март!AI77+апрель!AI77+май!AI77+июнь!AI77+июль!AI77+август!AI77+сентябрь!AI77+октябрь!AI77+ноябрь!AI77+декабрь!AI77</f>
        <v>4.7629999999999999</v>
      </c>
      <c r="AM77" s="29">
        <f>январь!AJ77+февраль!AJ77+март!AJ77+апрель!AJ77+май!AJ77+июнь!AJ77+июль!AJ77+август!AJ77+сентябрь!AJ77+октябрь!AJ77+ноябрь!AJ77+декабрь!AJ77</f>
        <v>0</v>
      </c>
      <c r="AN77" s="36">
        <f>январь!AK77+февраль!AK77+март!AK77+апрель!AK77+май!AK77+июнь!AK77+июль!AK77+август!AK77+сентябрь!AK77+октябрь!AK77+ноябрь!AK77+декабрь!AK77</f>
        <v>0</v>
      </c>
      <c r="AO77" s="36">
        <f>январь!AL77+февраль!AL77+март!AL77+апрель!AL77+май!AL77+июнь!AL77+июль!AL77+август!AL77+сентябрь!AL77+октябрь!AL77+ноябрь!AL77+декабрь!AL77</f>
        <v>5.0000000000000001E-3</v>
      </c>
      <c r="AP77" s="36">
        <f>январь!AM77+февраль!AM77+март!AM77+апрель!AM77+май!AM77+июнь!AM77+июль!AM77+август!AM77+сентябрь!AM77+октябрь!AM77+ноябрь!AM77+декабрь!AM77</f>
        <v>1.9</v>
      </c>
      <c r="AQ77" s="29">
        <f>январь!AN77+февраль!AN77+март!AN77+апрель!AN77+май!AN77+июнь!AN77+июль!AN77+август!AN77+сентябрь!AN77+октябрь!AN77+ноябрь!AN77+декабрь!AN77</f>
        <v>0</v>
      </c>
      <c r="AR77" s="36">
        <f>январь!AO77+февраль!AO77+март!AO77+апрель!AO77+май!AO77+июнь!AO77+июль!AO77+август!AO77+сентябрь!AO77+октябрь!AO77+ноябрь!AO77+декабрь!AO77</f>
        <v>0</v>
      </c>
      <c r="AS77" s="29">
        <f>январь!AP77+февраль!AP77+март!AP77+апрель!AP77+май!AP77+июнь!AP77+июль!AP77+август!AP77+сентябрь!AP77+октябрь!AP77+ноябрь!AP77+декабрь!AP77</f>
        <v>1</v>
      </c>
      <c r="AT77" s="36">
        <f>январь!AQ77+февраль!AQ77+март!AQ77+апрель!AQ77+май!AQ77+июнь!AQ77+июль!AQ77+август!AQ77+сентябрь!AQ77+октябрь!AQ77+ноябрь!AQ77+декабрь!AQ77</f>
        <v>32</v>
      </c>
      <c r="AU77" s="29">
        <f>январь!AR77+февраль!AR77+март!AR77+апрель!AR77+май!AR77+июнь!AR77+июль!AR77+август!AR77+сентябрь!AR77+октябрь!AR77+ноябрь!AR77+декабрь!AR77</f>
        <v>0</v>
      </c>
      <c r="AV77" s="36">
        <f>январь!AS77+февраль!AS77+март!AS77+апрель!AS77+май!AS77+июнь!AS77+июль!AS77+август!AS77+сентябрь!AS77+октябрь!AS77+ноябрь!AS77+декабрь!AS77</f>
        <v>0</v>
      </c>
      <c r="AW77" s="36">
        <f>январь!AT77+февраль!AT77+март!AT77+апрель!AT77+май!AT77+июнь!AT77+июль!AT77+август!AT77+сентябрь!AT77+октябрь!AT77+ноябрь!AT77+декабрь!AT77</f>
        <v>0</v>
      </c>
      <c r="AX77" s="36">
        <f>январь!AU77+февраль!AU77+март!AU77+апрель!AU77+май!AU77+июнь!AU77+июль!AU77+август!AU77+сентябрь!AU77+октябрь!AU77+ноябрь!AU77+декабрь!AU77</f>
        <v>0</v>
      </c>
      <c r="AY77" s="29">
        <f>январь!AV77+февраль!AV77+март!AV77+апрель!AV77+май!AV77+июнь!AV77+июль!AV77+август!AV77+сентябрь!AV77+октябрь!AV77+ноябрь!AV77+декабрь!AV77</f>
        <v>0</v>
      </c>
      <c r="AZ77" s="36">
        <f>январь!AW77+февраль!AW77+март!AW77+апрель!AW77+май!AW77+июнь!AW77+июль!AW77+август!AW77+сентябрь!AW77+октябрь!AW77+ноябрь!AW77+декабрь!AW77</f>
        <v>0</v>
      </c>
      <c r="BA77" s="36">
        <f>январь!AX77+февраль!AX77+март!AX77+апрель!AX77+май!AX77+июнь!AX77+июль!AX77+август!AX77+сентябрь!AX77+октябрь!AX77+ноябрь!AX77+декабрь!AX77</f>
        <v>2E-3</v>
      </c>
      <c r="BB77" s="36">
        <f>январь!AY77+февраль!AY77+март!AY77+апрель!AY77+май!AY77+июнь!AY77+июль!AY77+август!AY77+сентябрь!AY77+октябрь!AY77+ноябрь!AY77+декабрь!AY77</f>
        <v>4.9180000000000001</v>
      </c>
      <c r="BC77" s="29">
        <f>январь!AZ77+февраль!AZ77+март!AZ77+апрель!AZ77+май!AZ77+июнь!AZ77+июль!AZ77+август!AZ77+сентябрь!AZ77+октябрь!AZ77+ноябрь!AZ77+декабрь!AZ77</f>
        <v>0</v>
      </c>
      <c r="BD77" s="36">
        <f>январь!BA77+февраль!BA77+март!BA77+апрель!BA77+май!BA77+июнь!BA77+июль!BA77+август!BA77+сентябрь!BA77+октябрь!BA77+ноябрь!BA77+декабрь!BA77</f>
        <v>0</v>
      </c>
      <c r="BE77" s="36">
        <f>январь!BB77+февраль!BB77+март!BB77+апрель!BB77+май!BB77+июнь!BB77+июль!BB77+август!BB77+сентябрь!BB77+октябрь!BB77+ноябрь!BB77+декабрь!BB77</f>
        <v>0</v>
      </c>
      <c r="BF77" s="36">
        <f>январь!BC77+февраль!BC77+март!BC77+апрель!BC77+май!BC77+июнь!BC77+июль!BC77+август!BC77+сентябрь!BC77+октябрь!BC77+ноябрь!BC77+декабрь!BC77</f>
        <v>0</v>
      </c>
      <c r="BG77" s="36">
        <f>январь!BD77+февраль!BD77+март!BD77+апрель!BD77+май!BD77+июнь!BD77+июль!BD77+август!BD77+сентябрь!BD77+октябрь!BD77+ноябрь!BD77+декабрь!BD77</f>
        <v>0</v>
      </c>
      <c r="BH77" s="36">
        <f>январь!BE77+февраль!BE77+март!BE77+апрель!BE77+май!BE77+июнь!BE77+июль!BE77+август!BE77+сентябрь!BE77+октябрь!BE77+ноябрь!BE77+декабрь!BE77</f>
        <v>0</v>
      </c>
      <c r="BI77" s="36">
        <f>январь!BF77+февраль!BF77+март!BF77+апрель!BF77+май!BF77+июнь!BF77+июль!BF77+август!BF77+сентябрь!BF77+октябрь!BF77+ноябрь!BF77+декабрь!BF77</f>
        <v>0</v>
      </c>
      <c r="BJ77" s="36">
        <f>январь!BG77+февраль!BG77+март!BG77+апрель!BG77+май!BG77+июнь!BG77+июль!BG77+август!BG77+сентябрь!BG77+октябрь!BG77+ноябрь!BG77+декабрь!BG77</f>
        <v>0</v>
      </c>
      <c r="BK77" s="36">
        <f>январь!BH77+февраль!BH77+март!BH77+апрель!BH77+май!BH77+июнь!BH77+июль!BH77+август!BH77+сентябрь!BH77+октябрь!BH77+ноябрь!BH77+декабрь!BH77</f>
        <v>0</v>
      </c>
      <c r="BL77" s="36">
        <f>январь!BI77+февраль!BI77+март!BI77+апрель!BI77+май!BI77+июнь!BI77+июль!BI77+август!BI77+сентябрь!BI77+октябрь!BI77+ноябрь!BI77+декабрь!BI77</f>
        <v>0</v>
      </c>
      <c r="BM77" s="29">
        <f>январь!BJ77+февраль!BJ77+март!BJ77+апрель!BJ77+май!BJ77+июнь!BJ77+июль!BJ77+август!BJ77+сентябрь!BJ77+октябрь!BJ77+ноябрь!BJ77+декабрь!BJ77</f>
        <v>0</v>
      </c>
      <c r="BN77" s="36">
        <f>январь!BK77+февраль!BK77+март!BK77+апрель!BK77+май!BK77+июнь!BK77+июль!BK77+август!BK77+сентябрь!BK77+октябрь!BK77+ноябрь!BK77+декабрь!BK77</f>
        <v>0</v>
      </c>
      <c r="BO77" s="29">
        <f>январь!BL77+февраль!BL77+март!BL77+апрель!BL77+май!BL77+июнь!BL77+июль!BL77+август!BL77+сентябрь!BL77+октябрь!BL77+ноябрь!BL77+декабрь!BL77</f>
        <v>25</v>
      </c>
      <c r="BP77" s="36">
        <f>январь!BM77+февраль!BM77+март!BM77+апрель!BM77+май!BM77+июнь!BM77+июль!BM77+август!BM77+сентябрь!BM77+октябрь!BM77+ноябрь!BM77+декабрь!BM77</f>
        <v>28.603999999999999</v>
      </c>
      <c r="BQ77" s="36">
        <f>январь!BN77+февраль!BN77+март!BN77+апрель!BN77+май!BN77+июнь!BN77+июль!BN77+август!BN77+сентябрь!BN77+октябрь!BN77+ноябрь!BN77+декабрь!BN77</f>
        <v>0</v>
      </c>
      <c r="BR77" s="36">
        <f>январь!BO77+февраль!BO77+март!BO77+апрель!BO77+май!BO77+июнь!BO77+июль!BO77+август!BO77+сентябрь!BO77+октябрь!BO77+ноябрь!BO77+декабрь!BO77</f>
        <v>0</v>
      </c>
      <c r="BS77" s="29">
        <f>январь!BP77+февраль!BP77+март!BP77+апрель!BP77+май!BP77+июнь!BP77+июль!BP77+август!BP77+сентябрь!BP77+октябрь!BP77+ноябрь!BP77+декабрь!BP77</f>
        <v>6</v>
      </c>
      <c r="BT77" s="36">
        <f>январь!BQ77+февраль!BQ77+март!BQ77+апрель!BQ77+май!BQ77+июнь!BQ77+июль!BQ77+август!BQ77+сентябрь!BQ77+октябрь!BQ77+ноябрь!BQ77+декабрь!BQ77</f>
        <v>5.1070000000000002</v>
      </c>
      <c r="BU77" s="29">
        <f>январь!BR77+февраль!BR77+март!BR77+апрель!BR77+май!BR77+июнь!BR77+июль!BR77+август!BR77+сентябрь!BR77+октябрь!BR77+ноябрь!BR77+декабрь!BR77</f>
        <v>0</v>
      </c>
      <c r="BV77" s="36">
        <f>январь!BS77+февраль!BS77+март!BS77+апрель!BS77+май!BS77+июнь!BS77+июль!BS77+август!BS77+сентябрь!BS77+октябрь!BS77+ноябрь!BS77+декабрь!BS77</f>
        <v>0</v>
      </c>
      <c r="BW77" s="36">
        <f>январь!BT77+февраль!BT77+март!BT77+апрель!BT77+май!BT77+июнь!BT77+июль!BT77+август!BT77+сентябрь!BT77+октябрь!BT77+ноябрь!BT77+декабрь!BT77</f>
        <v>0</v>
      </c>
      <c r="BX77" s="36">
        <f>январь!BU77+февраль!BU77+март!BU77+апрель!BU77+май!BU77+июнь!BU77+июль!BU77+август!BU77+сентябрь!BU77+октябрь!BU77+ноябрь!BU77+декабрь!BU77</f>
        <v>0</v>
      </c>
      <c r="BY77" s="36">
        <f>январь!BV77+февраль!BV77+март!BV77+апрель!BV77+май!BV77+июнь!BV77+июль!BV77+август!BV77+сентябрь!BV77+октябрь!BV77+ноябрь!BV77+декабрь!BV77</f>
        <v>16.084</v>
      </c>
      <c r="BZ77" s="77">
        <v>2</v>
      </c>
    </row>
    <row r="78" spans="1:78" x14ac:dyDescent="0.25">
      <c r="A78" s="16">
        <v>76</v>
      </c>
      <c r="B78" s="16">
        <v>1</v>
      </c>
      <c r="C78" s="37" t="s">
        <v>922</v>
      </c>
      <c r="D78" s="51">
        <v>146.74610378743961</v>
      </c>
      <c r="E78" s="25">
        <v>152.86952599999998</v>
      </c>
      <c r="F78" s="26">
        <f t="shared" si="3"/>
        <v>215.16562978743963</v>
      </c>
      <c r="G78" s="26">
        <f t="shared" si="4"/>
        <v>62.296103787439606</v>
      </c>
      <c r="H78" s="26">
        <f t="shared" si="5"/>
        <v>84.45</v>
      </c>
      <c r="I78" s="36">
        <f>январь!F78+февраль!F78+март!F78+апрель!F78+май!F78+июнь!F78+июль!F78+август!F78+сентябрь!F78+октябрь!F78+ноябрь!F78+декабрь!F78</f>
        <v>0</v>
      </c>
      <c r="J78" s="36">
        <f>январь!G78+февраль!G78+март!G78+апрель!G78+май!G78+июнь!G78+июль!G78+август!G78+сентябрь!G78+октябрь!G78+ноябрь!G78+декабрь!G78</f>
        <v>0</v>
      </c>
      <c r="K78" s="36">
        <f>январь!H78+февраль!H78+март!H78+апрель!H78+май!H78+июнь!H78+июль!H78+август!H78+сентябрь!H78+октябрь!H78+ноябрь!H78+декабрь!H78</f>
        <v>0</v>
      </c>
      <c r="L78" s="27">
        <f>январь!I78+февраль!I78+март!I78+апрель!I78+май!I78+июнь!I78+июль!I78+август!I78+сентябрь!I78+октябрь!I78+ноябрь!I78+декабрь!I78</f>
        <v>0</v>
      </c>
      <c r="M78" s="36">
        <f>январь!J78+февраль!J78+март!J78+апрель!J78+май!J78+июнь!J78+июль!J78+август!J78+сентябрь!J78+октябрь!J78+ноябрь!J78+декабрь!J78</f>
        <v>0</v>
      </c>
      <c r="N78" s="36">
        <f>январь!K78+февраль!K78+март!K78+апрель!K78+май!K78+июнь!K78+июль!K78+август!K78+сентябрь!K78+октябрь!K78+ноябрь!K78+декабрь!K78</f>
        <v>0</v>
      </c>
      <c r="O78" s="36">
        <f>январь!L78+февраль!L78+март!L78+апрель!L78+май!L78+июнь!L78+июль!L78+август!L78+сентябрь!L78+октябрь!L78+ноябрь!L78+декабрь!L78</f>
        <v>0</v>
      </c>
      <c r="P78" s="36">
        <f>январь!M78+февраль!M78+март!M78+апрель!M78+май!M78+июнь!M78+июль!M78+август!M78+сентябрь!M78+октябрь!M78+ноябрь!M78+декабрь!M78</f>
        <v>0</v>
      </c>
      <c r="Q78" s="36">
        <f>январь!N78+февраль!N78+март!N78+апрель!N78+май!N78+июнь!N78+июль!N78+август!N78+сентябрь!N78+октябрь!N78+ноябрь!N78+декабрь!N78</f>
        <v>0</v>
      </c>
      <c r="R78" s="29">
        <f>январь!O78+февраль!O78+март!O78+апрель!O78+май!O78+июнь!O78+июль!O78+август!O78+сентябрь!O78+октябрь!O78+ноябрь!O78+декабрь!O78</f>
        <v>0</v>
      </c>
      <c r="S78" s="36">
        <f>январь!P78+февраль!P78+март!P78+апрель!P78+май!P78+июнь!P78+июль!P78+август!P78+сентябрь!P78+октябрь!P78+ноябрь!P78+декабрь!P78</f>
        <v>0</v>
      </c>
      <c r="T78" s="29">
        <f>январь!Q78+февраль!Q78+март!Q78+апрель!Q78+май!Q78+июнь!Q78+июль!Q78+август!Q78+сентябрь!Q78+октябрь!Q78+ноябрь!Q78+декабрь!Q78</f>
        <v>0</v>
      </c>
      <c r="U78" s="36">
        <f>январь!R78+февраль!R78+март!R78+апрель!R78+май!R78+июнь!R78+июль!R78+август!R78+сентябрь!R78+октябрь!R78+ноябрь!R78+декабрь!R78</f>
        <v>0</v>
      </c>
      <c r="V78" s="36">
        <f>январь!S78+февраль!S78+март!S78+апрель!S78+май!S78+июнь!S78+июль!S78+август!S78+сентябрь!S78+октябрь!S78+ноябрь!S78+декабрь!S78</f>
        <v>0</v>
      </c>
      <c r="W78" s="36">
        <f>январь!T78+февраль!T78+март!T78+апрель!T78+май!T78+июнь!T78+июль!T78+август!T78+сентябрь!T78+октябрь!T78+ноябрь!T78+декабрь!T78</f>
        <v>0</v>
      </c>
      <c r="X78" s="36">
        <f>январь!U78+февраль!U78+март!U78+апрель!U78+май!U78+июнь!U78+июль!U78+август!U78+сентябрь!U78+октябрь!U78+ноябрь!U78+декабрь!U78</f>
        <v>0</v>
      </c>
      <c r="Y78" s="36">
        <f>январь!V78+февраль!V78+март!V78+апрель!V78+май!V78+июнь!V78+июль!V78+август!V78+сентябрь!V78+октябрь!V78+ноябрь!V78+декабрь!V78</f>
        <v>0</v>
      </c>
      <c r="Z78" s="36">
        <f>январь!W78+февраль!W78+март!W78+апрель!W78+май!W78+июнь!W78+июль!W78+август!W78+сентябрь!W78+октябрь!W78+ноябрь!W78+декабрь!W78</f>
        <v>0</v>
      </c>
      <c r="AA78" s="36">
        <f>январь!X78+февраль!X78+март!X78+апрель!X78+май!X78+июнь!X78+июль!X78+август!X78+сентябрь!X78+октябрь!X78+ноябрь!X78+декабрь!X78</f>
        <v>0</v>
      </c>
      <c r="AB78" s="29">
        <f>январь!Y78+февраль!Y78+март!Y78+апрель!Y78+май!Y78+июнь!Y78+июль!Y78+август!Y78+сентябрь!Y78+октябрь!Y78+ноябрь!Y78+декабрь!Y78</f>
        <v>0</v>
      </c>
      <c r="AC78" s="36">
        <f>январь!Z78+февраль!Z78+март!Z78+апрель!Z78+май!Z78+июнь!Z78+июль!Z78+август!Z78+сентябрь!Z78+октябрь!Z78+ноябрь!Z78+декабрь!Z78</f>
        <v>0</v>
      </c>
      <c r="AD78" s="66" t="str">
        <f>CONCATENATE(январь!AA78,$BZ$1,февраль!AA78,$BZ$1,март!AA78,$BZ$1,апрель!AA78,$BZ$1,май!AA78,$BZ$1,июнь!AA78,$BZ$1,июль!AA78,$BZ$1,август!AA78,$BZ$1,сентябрь!AA78,$BZ$1,октябрь!AA78,$BZ$1,ноябрь!AA78,$BZ$1,декабрь!AA78)</f>
        <v xml:space="preserve">           </v>
      </c>
      <c r="AE78" s="36">
        <f>январь!AB78+февраль!AB78+март!AB78+апрель!AB78+май!AB78+июнь!AB78+июль!AB78+август!AB78+сентябрь!AB78+октябрь!AB78+ноябрь!AB78+декабрь!AB78</f>
        <v>0</v>
      </c>
      <c r="AF78" s="36">
        <f>январь!AC78+февраль!AC78+март!AC78+апрель!AC78+май!AC78+июнь!AC78+июль!AC78+август!AC78+сентябрь!AC78+октябрь!AC78+ноябрь!AC78+декабрь!AC78</f>
        <v>0</v>
      </c>
      <c r="AG78" s="36">
        <f>январь!AD78+февраль!AD78+март!AD78+апрель!AD78+май!AD78+июнь!AD78+июль!AD78+август!AD78+сентябрь!AD78+октябрь!AD78+ноябрь!AD78+декабрь!AD78</f>
        <v>0</v>
      </c>
      <c r="AH78" s="36">
        <f>январь!AE78+февраль!AE78+март!AE78+апрель!AE78+май!AE78+июнь!AE78+июль!AE78+август!AE78+сентябрь!AE78+октябрь!AE78+ноябрь!AE78+декабрь!AE78</f>
        <v>0</v>
      </c>
      <c r="AI78" s="36">
        <f>январь!AF78+февраль!AF78+март!AF78+апрель!AF78+май!AF78+июнь!AF78+июль!AF78+август!AF78+сентябрь!AF78+октябрь!AF78+ноябрь!AF78+декабрь!AF78</f>
        <v>0</v>
      </c>
      <c r="AJ78" s="36">
        <f>январь!AG78+февраль!AG78+март!AG78+апрель!AG78+май!AG78+июнь!AG78+июль!AG78+август!AG78+сентябрь!AG78+октябрь!AG78+ноябрь!AG78+декабрь!AG78</f>
        <v>0</v>
      </c>
      <c r="AK78" s="29">
        <f>январь!AH78+февраль!AH78+март!AH78+апрель!AH78+май!AH78+июнь!AH78+июль!AH78+август!AH78+сентябрь!AH78+октябрь!AH78+ноябрь!AH78+декабрь!AH78</f>
        <v>0</v>
      </c>
      <c r="AL78" s="36">
        <f>январь!AI78+февраль!AI78+март!AI78+апрель!AI78+май!AI78+июнь!AI78+июль!AI78+август!AI78+сентябрь!AI78+октябрь!AI78+ноябрь!AI78+декабрь!AI78</f>
        <v>0</v>
      </c>
      <c r="AM78" s="29">
        <f>январь!AJ78+февраль!AJ78+март!AJ78+апрель!AJ78+май!AJ78+июнь!AJ78+июль!AJ78+август!AJ78+сентябрь!AJ78+октябрь!AJ78+ноябрь!AJ78+декабрь!AJ78</f>
        <v>0</v>
      </c>
      <c r="AN78" s="36">
        <f>январь!AK78+февраль!AK78+март!AK78+апрель!AK78+май!AK78+июнь!AK78+июль!AK78+август!AK78+сентябрь!AK78+октябрь!AK78+ноябрь!AK78+декабрь!AK78</f>
        <v>0</v>
      </c>
      <c r="AO78" s="36">
        <f>январь!AL78+февраль!AL78+март!AL78+апрель!AL78+май!AL78+июнь!AL78+июль!AL78+август!AL78+сентябрь!AL78+октябрь!AL78+ноябрь!AL78+декабрь!AL78</f>
        <v>0</v>
      </c>
      <c r="AP78" s="36">
        <f>январь!AM78+февраль!AM78+март!AM78+апрель!AM78+май!AM78+июнь!AM78+июль!AM78+август!AM78+сентябрь!AM78+октябрь!AM78+ноябрь!AM78+декабрь!AM78</f>
        <v>0</v>
      </c>
      <c r="AQ78" s="29">
        <f>январь!AN78+февраль!AN78+март!AN78+апрель!AN78+май!AN78+июнь!AN78+июль!AN78+август!AN78+сентябрь!AN78+октябрь!AN78+ноябрь!AN78+декабрь!AN78</f>
        <v>0</v>
      </c>
      <c r="AR78" s="36">
        <f>январь!AO78+февраль!AO78+март!AO78+апрель!AO78+май!AO78+июнь!AO78+июль!AO78+август!AO78+сентябрь!AO78+октябрь!AO78+ноябрь!AO78+декабрь!AO78</f>
        <v>0</v>
      </c>
      <c r="AS78" s="29">
        <f>январь!AP78+февраль!AP78+март!AP78+апрель!AP78+май!AP78+июнь!AP78+июль!AP78+август!AP78+сентябрь!AP78+октябрь!AP78+ноябрь!AP78+декабрь!AP78</f>
        <v>0</v>
      </c>
      <c r="AT78" s="36">
        <f>январь!AQ78+февраль!AQ78+март!AQ78+апрель!AQ78+май!AQ78+июнь!AQ78+июль!AQ78+август!AQ78+сентябрь!AQ78+октябрь!AQ78+ноябрь!AQ78+декабрь!AQ78</f>
        <v>0</v>
      </c>
      <c r="AU78" s="29">
        <f>январь!AR78+февраль!AR78+март!AR78+апрель!AR78+май!AR78+июнь!AR78+июль!AR78+август!AR78+сентябрь!AR78+октябрь!AR78+ноябрь!AR78+декабрь!AR78</f>
        <v>0</v>
      </c>
      <c r="AV78" s="36">
        <f>январь!AS78+февраль!AS78+март!AS78+апрель!AS78+май!AS78+июнь!AS78+июль!AS78+август!AS78+сентябрь!AS78+октябрь!AS78+ноябрь!AS78+декабрь!AS78</f>
        <v>0</v>
      </c>
      <c r="AW78" s="36">
        <f>январь!AT78+февраль!AT78+март!AT78+апрель!AT78+май!AT78+июнь!AT78+июль!AT78+август!AT78+сентябрь!AT78+октябрь!AT78+ноябрь!AT78+декабрь!AT78</f>
        <v>0</v>
      </c>
      <c r="AX78" s="36">
        <f>январь!AU78+февраль!AU78+март!AU78+апрель!AU78+май!AU78+июнь!AU78+июль!AU78+август!AU78+сентябрь!AU78+октябрь!AU78+ноябрь!AU78+декабрь!AU78</f>
        <v>0</v>
      </c>
      <c r="AY78" s="29">
        <f>январь!AV78+февраль!AV78+март!AV78+апрель!AV78+май!AV78+июнь!AV78+июль!AV78+август!AV78+сентябрь!AV78+октябрь!AV78+ноябрь!AV78+декабрь!AV78</f>
        <v>8</v>
      </c>
      <c r="AZ78" s="36">
        <f>январь!AW78+февраль!AW78+март!AW78+апрель!AW78+май!AW78+июнь!AW78+июль!AW78+август!AW78+сентябрь!AW78+октябрь!AW78+ноябрь!AW78+декабрь!AW78</f>
        <v>7.5030000000000001</v>
      </c>
      <c r="BA78" s="36">
        <f>январь!AX78+февраль!AX78+март!AX78+апрель!AX78+май!AX78+июнь!AX78+июль!AX78+август!AX78+сентябрь!AX78+октябрь!AX78+ноябрь!AX78+декабрь!AX78</f>
        <v>0</v>
      </c>
      <c r="BB78" s="36">
        <f>январь!AY78+февраль!AY78+март!AY78+апрель!AY78+май!AY78+июнь!AY78+июль!AY78+август!AY78+сентябрь!AY78+октябрь!AY78+ноябрь!AY78+декабрь!AY78</f>
        <v>0</v>
      </c>
      <c r="BC78" s="29">
        <f>январь!AZ78+февраль!AZ78+март!AZ78+апрель!AZ78+май!AZ78+июнь!AZ78+июль!AZ78+август!AZ78+сентябрь!AZ78+октябрь!AZ78+ноябрь!AZ78+декабрь!AZ78</f>
        <v>0</v>
      </c>
      <c r="BD78" s="36">
        <f>январь!BA78+февраль!BA78+март!BA78+апрель!BA78+май!BA78+июнь!BA78+июль!BA78+август!BA78+сентябрь!BA78+октябрь!BA78+ноябрь!BA78+декабрь!BA78</f>
        <v>0</v>
      </c>
      <c r="BE78" s="36">
        <f>январь!BB78+февраль!BB78+март!BB78+апрель!BB78+май!BB78+июнь!BB78+июль!BB78+август!BB78+сентябрь!BB78+октябрь!BB78+ноябрь!BB78+декабрь!BB78</f>
        <v>0</v>
      </c>
      <c r="BF78" s="36">
        <f>январь!BC78+февраль!BC78+март!BC78+апрель!BC78+май!BC78+июнь!BC78+июль!BC78+август!BC78+сентябрь!BC78+октябрь!BC78+ноябрь!BC78+декабрь!BC78</f>
        <v>0</v>
      </c>
      <c r="BG78" s="36">
        <f>январь!BD78+февраль!BD78+март!BD78+апрель!BD78+май!BD78+июнь!BD78+июль!BD78+август!BD78+сентябрь!BD78+октябрь!BD78+ноябрь!BD78+декабрь!BD78</f>
        <v>0</v>
      </c>
      <c r="BH78" s="36">
        <f>январь!BE78+февраль!BE78+март!BE78+апрель!BE78+май!BE78+июнь!BE78+июль!BE78+август!BE78+сентябрь!BE78+октябрь!BE78+ноябрь!BE78+декабрь!BE78</f>
        <v>0</v>
      </c>
      <c r="BI78" s="36">
        <f>январь!BF78+февраль!BF78+март!BF78+апрель!BF78+май!BF78+июнь!BF78+июль!BF78+август!BF78+сентябрь!BF78+октябрь!BF78+ноябрь!BF78+декабрь!BF78</f>
        <v>2.8000000000000001E-2</v>
      </c>
      <c r="BJ78" s="36">
        <f>январь!BG78+февраль!BG78+март!BG78+апрель!BG78+май!BG78+июнь!BG78+июль!BG78+август!BG78+сентябрь!BG78+октябрь!BG78+ноябрь!BG78+декабрь!BG78</f>
        <v>28.161000000000001</v>
      </c>
      <c r="BK78" s="36">
        <f>январь!BH78+февраль!BH78+март!BH78+апрель!BH78+май!BH78+июнь!BH78+июль!BH78+август!BH78+сентябрь!BH78+октябрь!BH78+ноябрь!BH78+декабрь!BH78</f>
        <v>0</v>
      </c>
      <c r="BL78" s="36">
        <f>январь!BI78+февраль!BI78+март!BI78+апрель!BI78+май!BI78+июнь!BI78+июль!BI78+август!BI78+сентябрь!BI78+октябрь!BI78+ноябрь!BI78+декабрь!BI78</f>
        <v>0</v>
      </c>
      <c r="BM78" s="29">
        <f>январь!BJ78+февраль!BJ78+март!BJ78+апрель!BJ78+май!BJ78+июнь!BJ78+июль!BJ78+август!BJ78+сентябрь!BJ78+октябрь!BJ78+ноябрь!BJ78+декабрь!BJ78</f>
        <v>0</v>
      </c>
      <c r="BN78" s="36">
        <f>январь!BK78+февраль!BK78+март!BK78+апрель!BK78+май!BK78+июнь!BK78+июль!BK78+август!BK78+сентябрь!BK78+октябрь!BK78+ноябрь!BK78+декабрь!BK78</f>
        <v>0</v>
      </c>
      <c r="BO78" s="29">
        <f>январь!BL78+февраль!BL78+март!BL78+апрель!BL78+май!BL78+июнь!BL78+июль!BL78+август!BL78+сентябрь!BL78+октябрь!BL78+ноябрь!BL78+декабрь!BL78</f>
        <v>83</v>
      </c>
      <c r="BP78" s="36">
        <f>январь!BM78+февраль!BM78+март!BM78+апрель!BM78+май!BM78+июнь!BM78+июль!BM78+август!BM78+сентябрь!BM78+октябрь!BM78+ноябрь!BM78+декабрь!BM78</f>
        <v>40.098999999999997</v>
      </c>
      <c r="BQ78" s="36">
        <f>январь!BN78+февраль!BN78+март!BN78+апрель!BN78+май!BN78+июнь!BN78+июль!BN78+август!BN78+сентябрь!BN78+октябрь!BN78+ноябрь!BN78+декабрь!BN78</f>
        <v>0</v>
      </c>
      <c r="BR78" s="36">
        <f>январь!BO78+февраль!BO78+март!BO78+апрель!BO78+май!BO78+июнь!BO78+июль!BO78+август!BO78+сентябрь!BO78+октябрь!BO78+ноябрь!BO78+декабрь!BO78</f>
        <v>0</v>
      </c>
      <c r="BS78" s="29">
        <f>январь!BP78+февраль!BP78+март!BP78+апрель!BP78+май!BP78+июнь!BP78+июль!BP78+август!BP78+сентябрь!BP78+октябрь!BP78+ноябрь!BP78+декабрь!BP78</f>
        <v>0</v>
      </c>
      <c r="BT78" s="36">
        <f>январь!BQ78+февраль!BQ78+март!BQ78+апрель!BQ78+май!BQ78+июнь!BQ78+июль!BQ78+август!BQ78+сентябрь!BQ78+октябрь!BQ78+ноябрь!BQ78+декабрь!BQ78</f>
        <v>0</v>
      </c>
      <c r="BU78" s="29">
        <f>январь!BR78+февраль!BR78+март!BR78+апрель!BR78+май!BR78+июнь!BR78+июль!BR78+август!BR78+сентябрь!BR78+октябрь!BR78+ноябрь!BR78+декабрь!BR78</f>
        <v>0</v>
      </c>
      <c r="BV78" s="36">
        <f>январь!BS78+февраль!BS78+март!BS78+апрель!BS78+май!BS78+июнь!BS78+июль!BS78+август!BS78+сентябрь!BS78+октябрь!BS78+ноябрь!BS78+декабрь!BS78</f>
        <v>0</v>
      </c>
      <c r="BW78" s="36">
        <f>январь!BT78+февраль!BT78+март!BT78+апрель!BT78+май!BT78+июнь!BT78+июль!BT78+август!BT78+сентябрь!BT78+октябрь!BT78+ноябрь!BT78+декабрь!BT78</f>
        <v>0</v>
      </c>
      <c r="BX78" s="36">
        <f>январь!BU78+февраль!BU78+март!BU78+апрель!BU78+май!BU78+июнь!BU78+июль!BU78+август!BU78+сентябрь!BU78+октябрь!BU78+ноябрь!BU78+декабрь!BU78</f>
        <v>0</v>
      </c>
      <c r="BY78" s="36">
        <f>январь!BV78+февраль!BV78+март!BV78+апрель!BV78+май!BV78+июнь!BV78+июль!BV78+август!BV78+сентябрь!BV78+октябрь!BV78+ноябрь!BV78+декабрь!BV78</f>
        <v>8.6869999999999994</v>
      </c>
      <c r="BZ78" s="77">
        <v>2</v>
      </c>
    </row>
    <row r="79" spans="1:78" x14ac:dyDescent="0.25">
      <c r="A79" s="16">
        <v>77</v>
      </c>
      <c r="B79" s="16">
        <v>1</v>
      </c>
      <c r="C79" s="37" t="s">
        <v>542</v>
      </c>
      <c r="D79" s="51">
        <v>181.72864624154587</v>
      </c>
      <c r="E79" s="25">
        <v>414.98048599999998</v>
      </c>
      <c r="F79" s="26">
        <f t="shared" si="3"/>
        <v>539.85513224154579</v>
      </c>
      <c r="G79" s="26">
        <f t="shared" si="4"/>
        <v>124.87464624154588</v>
      </c>
      <c r="H79" s="26">
        <f t="shared" si="5"/>
        <v>56.853999999999999</v>
      </c>
      <c r="I79" s="36">
        <f>январь!F79+февраль!F79+март!F79+апрель!F79+май!F79+июнь!F79+июль!F79+август!F79+сентябрь!F79+октябрь!F79+ноябрь!F79+декабрь!F79</f>
        <v>0</v>
      </c>
      <c r="J79" s="36">
        <f>январь!G79+февраль!G79+март!G79+апрель!G79+май!G79+июнь!G79+июль!G79+август!G79+сентябрь!G79+октябрь!G79+ноябрь!G79+декабрь!G79</f>
        <v>0</v>
      </c>
      <c r="K79" s="36">
        <f>январь!H79+февраль!H79+март!H79+апрель!H79+май!H79+июнь!H79+июль!H79+август!H79+сентябрь!H79+октябрь!H79+ноябрь!H79+декабрь!H79</f>
        <v>0</v>
      </c>
      <c r="L79" s="27">
        <f>январь!I79+февраль!I79+март!I79+апрель!I79+май!I79+июнь!I79+июль!I79+август!I79+сентябрь!I79+октябрь!I79+ноябрь!I79+декабрь!I79</f>
        <v>0</v>
      </c>
      <c r="M79" s="36">
        <f>январь!J79+февраль!J79+март!J79+апрель!J79+май!J79+июнь!J79+июль!J79+август!J79+сентябрь!J79+октябрь!J79+ноябрь!J79+декабрь!J79</f>
        <v>0</v>
      </c>
      <c r="N79" s="36">
        <f>январь!K79+февраль!K79+март!K79+апрель!K79+май!K79+июнь!K79+июль!K79+август!K79+сентябрь!K79+октябрь!K79+ноябрь!K79+декабрь!K79</f>
        <v>0</v>
      </c>
      <c r="O79" s="36">
        <f>январь!L79+февраль!L79+март!L79+апрель!L79+май!L79+июнь!L79+июль!L79+август!L79+сентябрь!L79+октябрь!L79+ноябрь!L79+декабрь!L79</f>
        <v>0</v>
      </c>
      <c r="P79" s="36">
        <f>январь!M79+февраль!M79+март!M79+апрель!M79+май!M79+июнь!M79+июль!M79+август!M79+сентябрь!M79+октябрь!M79+ноябрь!M79+декабрь!M79</f>
        <v>0</v>
      </c>
      <c r="Q79" s="36">
        <f>январь!N79+февраль!N79+март!N79+апрель!N79+май!N79+июнь!N79+июль!N79+август!N79+сентябрь!N79+октябрь!N79+ноябрь!N79+декабрь!N79</f>
        <v>0</v>
      </c>
      <c r="R79" s="29">
        <f>январь!O79+февраль!O79+март!O79+апрель!O79+май!O79+июнь!O79+июль!O79+август!O79+сентябрь!O79+октябрь!O79+ноябрь!O79+декабрь!O79</f>
        <v>0</v>
      </c>
      <c r="S79" s="36">
        <f>январь!P79+февраль!P79+март!P79+апрель!P79+май!P79+июнь!P79+июль!P79+август!P79+сентябрь!P79+октябрь!P79+ноябрь!P79+декабрь!P79</f>
        <v>0</v>
      </c>
      <c r="T79" s="29">
        <f>январь!Q79+февраль!Q79+март!Q79+апрель!Q79+май!Q79+июнь!Q79+июль!Q79+август!Q79+сентябрь!Q79+октябрь!Q79+ноябрь!Q79+декабрь!Q79</f>
        <v>0</v>
      </c>
      <c r="U79" s="36">
        <f>январь!R79+февраль!R79+март!R79+апрель!R79+май!R79+июнь!R79+июль!R79+август!R79+сентябрь!R79+октябрь!R79+ноябрь!R79+декабрь!R79</f>
        <v>0</v>
      </c>
      <c r="V79" s="36">
        <f>январь!S79+февраль!S79+март!S79+апрель!S79+май!S79+июнь!S79+июль!S79+август!S79+сентябрь!S79+октябрь!S79+ноябрь!S79+декабрь!S79</f>
        <v>0</v>
      </c>
      <c r="W79" s="36">
        <f>январь!T79+февраль!T79+март!T79+апрель!T79+май!T79+июнь!T79+июль!T79+август!T79+сентябрь!T79+октябрь!T79+ноябрь!T79+декабрь!T79</f>
        <v>0</v>
      </c>
      <c r="X79" s="36">
        <f>январь!U79+февраль!U79+март!U79+апрель!U79+май!U79+июнь!U79+июль!U79+август!U79+сентябрь!U79+октябрь!U79+ноябрь!U79+декабрь!U79</f>
        <v>0</v>
      </c>
      <c r="Y79" s="36">
        <f>январь!V79+февраль!V79+март!V79+апрель!V79+май!V79+июнь!V79+июль!V79+август!V79+сентябрь!V79+октябрь!V79+ноябрь!V79+декабрь!V79</f>
        <v>0</v>
      </c>
      <c r="Z79" s="36">
        <f>январь!W79+февраль!W79+март!W79+апрель!W79+май!W79+июнь!W79+июль!W79+август!W79+сентябрь!W79+октябрь!W79+ноябрь!W79+декабрь!W79</f>
        <v>0</v>
      </c>
      <c r="AA79" s="36">
        <f>январь!X79+февраль!X79+март!X79+апрель!X79+май!X79+июнь!X79+июль!X79+август!X79+сентябрь!X79+октябрь!X79+ноябрь!X79+декабрь!X79</f>
        <v>0</v>
      </c>
      <c r="AB79" s="29">
        <f>январь!Y79+февраль!Y79+март!Y79+апрель!Y79+май!Y79+июнь!Y79+июль!Y79+август!Y79+сентябрь!Y79+октябрь!Y79+ноябрь!Y79+декабрь!Y79</f>
        <v>0</v>
      </c>
      <c r="AC79" s="36">
        <f>январь!Z79+февраль!Z79+март!Z79+апрель!Z79+май!Z79+июнь!Z79+июль!Z79+август!Z79+сентябрь!Z79+октябрь!Z79+ноябрь!Z79+декабрь!Z79</f>
        <v>0</v>
      </c>
      <c r="AD79" s="66" t="str">
        <f>CONCATENATE(январь!AA79,$BZ$1,февраль!AA79,$BZ$1,март!AA79,$BZ$1,апрель!AA79,$BZ$1,май!AA79,$BZ$1,июнь!AA79,$BZ$1,июль!AA79,$BZ$1,август!AA79,$BZ$1,сентябрь!AA79,$BZ$1,октябрь!AA79,$BZ$1,ноябрь!AA79,$BZ$1,декабрь!AA79)</f>
        <v xml:space="preserve">           </v>
      </c>
      <c r="AE79" s="36">
        <f>январь!AB79+февраль!AB79+март!AB79+апрель!AB79+май!AB79+июнь!AB79+июль!AB79+август!AB79+сентябрь!AB79+октябрь!AB79+ноябрь!AB79+декабрь!AB79</f>
        <v>0</v>
      </c>
      <c r="AF79" s="36">
        <f>январь!AC79+февраль!AC79+март!AC79+апрель!AC79+май!AC79+июнь!AC79+июль!AC79+август!AC79+сентябрь!AC79+октябрь!AC79+ноябрь!AC79+декабрь!AC79</f>
        <v>0</v>
      </c>
      <c r="AG79" s="36">
        <f>январь!AD79+февраль!AD79+март!AD79+апрель!AD79+май!AD79+июнь!AD79+июль!AD79+август!AD79+сентябрь!AD79+октябрь!AD79+ноябрь!AD79+декабрь!AD79</f>
        <v>0</v>
      </c>
      <c r="AH79" s="36">
        <f>январь!AE79+февраль!AE79+март!AE79+апрель!AE79+май!AE79+июнь!AE79+июль!AE79+август!AE79+сентябрь!AE79+октябрь!AE79+ноябрь!AE79+декабрь!AE79</f>
        <v>0</v>
      </c>
      <c r="AI79" s="36">
        <f>январь!AF79+февраль!AF79+март!AF79+апрель!AF79+май!AF79+июнь!AF79+июль!AF79+август!AF79+сентябрь!AF79+октябрь!AF79+ноябрь!AF79+декабрь!AF79</f>
        <v>0</v>
      </c>
      <c r="AJ79" s="36">
        <f>январь!AG79+февраль!AG79+март!AG79+апрель!AG79+май!AG79+июнь!AG79+июль!AG79+август!AG79+сентябрь!AG79+октябрь!AG79+ноябрь!AG79+декабрь!AG79</f>
        <v>0</v>
      </c>
      <c r="AK79" s="29">
        <f>январь!AH79+февраль!AH79+март!AH79+апрель!AH79+май!AH79+июнь!AH79+июль!AH79+август!AH79+сентябрь!AH79+октябрь!AH79+ноябрь!AH79+декабрь!AH79</f>
        <v>3</v>
      </c>
      <c r="AL79" s="36">
        <f>январь!AI79+февраль!AI79+март!AI79+апрель!AI79+май!AI79+июнь!AI79+июль!AI79+август!AI79+сентябрь!AI79+октябрь!AI79+ноябрь!AI79+декабрь!AI79</f>
        <v>9.6509999999999998</v>
      </c>
      <c r="AM79" s="29">
        <f>январь!AJ79+февраль!AJ79+март!AJ79+апрель!AJ79+май!AJ79+июнь!AJ79+июль!AJ79+август!AJ79+сентябрь!AJ79+октябрь!AJ79+ноябрь!AJ79+декабрь!AJ79</f>
        <v>0</v>
      </c>
      <c r="AN79" s="36">
        <f>январь!AK79+февраль!AK79+март!AK79+апрель!AK79+май!AK79+июнь!AK79+июль!AK79+август!AK79+сентябрь!AK79+октябрь!AK79+ноябрь!AK79+декабрь!AK79</f>
        <v>0</v>
      </c>
      <c r="AO79" s="36">
        <f>январь!AL79+февраль!AL79+март!AL79+апрель!AL79+май!AL79+июнь!AL79+июль!AL79+август!AL79+сентябрь!AL79+октябрь!AL79+ноябрь!AL79+декабрь!AL79</f>
        <v>0</v>
      </c>
      <c r="AP79" s="36">
        <f>январь!AM79+февраль!AM79+март!AM79+апрель!AM79+май!AM79+июнь!AM79+июль!AM79+август!AM79+сентябрь!AM79+октябрь!AM79+ноябрь!AM79+декабрь!AM79</f>
        <v>0</v>
      </c>
      <c r="AQ79" s="29">
        <f>январь!AN79+февраль!AN79+март!AN79+апрель!AN79+май!AN79+июнь!AN79+июль!AN79+август!AN79+сентябрь!AN79+октябрь!AN79+ноябрь!AN79+декабрь!AN79</f>
        <v>0</v>
      </c>
      <c r="AR79" s="36">
        <f>январь!AO79+февраль!AO79+март!AO79+апрель!AO79+май!AO79+июнь!AO79+июль!AO79+август!AO79+сентябрь!AO79+октябрь!AO79+ноябрь!AO79+декабрь!AO79</f>
        <v>0</v>
      </c>
      <c r="AS79" s="29">
        <f>январь!AP79+февраль!AP79+март!AP79+апрель!AP79+май!AP79+июнь!AP79+июль!AP79+август!AP79+сентябрь!AP79+октябрь!AP79+ноябрь!AP79+декабрь!AP79</f>
        <v>0</v>
      </c>
      <c r="AT79" s="36">
        <f>январь!AQ79+февраль!AQ79+март!AQ79+апрель!AQ79+май!AQ79+июнь!AQ79+июль!AQ79+август!AQ79+сентябрь!AQ79+октябрь!AQ79+ноябрь!AQ79+декабрь!AQ79</f>
        <v>0</v>
      </c>
      <c r="AU79" s="29">
        <f>январь!AR79+февраль!AR79+март!AR79+апрель!AR79+май!AR79+июнь!AR79+июль!AR79+август!AR79+сентябрь!AR79+октябрь!AR79+ноябрь!AR79+декабрь!AR79</f>
        <v>0</v>
      </c>
      <c r="AV79" s="36">
        <f>январь!AS79+февраль!AS79+март!AS79+апрель!AS79+май!AS79+июнь!AS79+июль!AS79+август!AS79+сентябрь!AS79+октябрь!AS79+ноябрь!AS79+декабрь!AS79</f>
        <v>0</v>
      </c>
      <c r="AW79" s="36">
        <f>январь!AT79+февраль!AT79+март!AT79+апрель!AT79+май!AT79+июнь!AT79+июль!AT79+август!AT79+сентябрь!AT79+октябрь!AT79+ноябрь!AT79+декабрь!AT79</f>
        <v>0</v>
      </c>
      <c r="AX79" s="36">
        <f>январь!AU79+февраль!AU79+март!AU79+апрель!AU79+май!AU79+июнь!AU79+июль!AU79+август!AU79+сентябрь!AU79+октябрь!AU79+ноябрь!AU79+декабрь!AU79</f>
        <v>0</v>
      </c>
      <c r="AY79" s="29">
        <f>январь!AV79+февраль!AV79+март!AV79+апрель!AV79+май!AV79+июнь!AV79+июль!AV79+август!AV79+сентябрь!AV79+октябрь!AV79+ноябрь!AV79+декабрь!AV79</f>
        <v>0</v>
      </c>
      <c r="AZ79" s="36">
        <f>январь!AW79+февраль!AW79+март!AW79+апрель!AW79+май!AW79+июнь!AW79+июль!AW79+август!AW79+сентябрь!AW79+октябрь!AW79+ноябрь!AW79+декабрь!AW79</f>
        <v>0</v>
      </c>
      <c r="BA79" s="36">
        <f>январь!AX79+февраль!AX79+март!AX79+апрель!AX79+май!AX79+июнь!AX79+июль!AX79+август!AX79+сентябрь!AX79+октябрь!AX79+ноябрь!AX79+декабрь!AX79</f>
        <v>0</v>
      </c>
      <c r="BB79" s="36">
        <f>январь!AY79+февраль!AY79+март!AY79+апрель!AY79+май!AY79+июнь!AY79+июль!AY79+август!AY79+сентябрь!AY79+октябрь!AY79+ноябрь!AY79+декабрь!AY79</f>
        <v>0</v>
      </c>
      <c r="BC79" s="29">
        <f>январь!AZ79+февраль!AZ79+март!AZ79+апрель!AZ79+май!AZ79+июнь!AZ79+июль!AZ79+август!AZ79+сентябрь!AZ79+октябрь!AZ79+ноябрь!AZ79+декабрь!AZ79</f>
        <v>0</v>
      </c>
      <c r="BD79" s="36">
        <f>январь!BA79+февраль!BA79+март!BA79+апрель!BA79+май!BA79+июнь!BA79+июль!BA79+август!BA79+сентябрь!BA79+октябрь!BA79+ноябрь!BA79+декабрь!BA79</f>
        <v>0</v>
      </c>
      <c r="BE79" s="36">
        <f>январь!BB79+февраль!BB79+март!BB79+апрель!BB79+май!BB79+июнь!BB79+июль!BB79+август!BB79+сентябрь!BB79+октябрь!BB79+ноябрь!BB79+декабрь!BB79</f>
        <v>0</v>
      </c>
      <c r="BF79" s="36">
        <f>январь!BC79+февраль!BC79+март!BC79+апрель!BC79+май!BC79+июнь!BC79+июль!BC79+август!BC79+сентябрь!BC79+октябрь!BC79+ноябрь!BC79+декабрь!BC79</f>
        <v>0</v>
      </c>
      <c r="BG79" s="36">
        <f>январь!BD79+февраль!BD79+март!BD79+апрель!BD79+май!BD79+июнь!BD79+июль!BD79+август!BD79+сентябрь!BD79+октябрь!BD79+ноябрь!BD79+декабрь!BD79</f>
        <v>0</v>
      </c>
      <c r="BH79" s="36">
        <f>январь!BE79+февраль!BE79+март!BE79+апрель!BE79+май!BE79+июнь!BE79+июль!BE79+август!BE79+сентябрь!BE79+октябрь!BE79+ноябрь!BE79+декабрь!BE79</f>
        <v>0</v>
      </c>
      <c r="BI79" s="36">
        <f>январь!BF79+февраль!BF79+март!BF79+апрель!BF79+май!BF79+июнь!BF79+июль!BF79+август!BF79+сентябрь!BF79+октябрь!BF79+ноябрь!BF79+декабрь!BF79</f>
        <v>5.0000000000000001E-3</v>
      </c>
      <c r="BJ79" s="36">
        <f>январь!BG79+февраль!BG79+март!BG79+апрель!BG79+май!BG79+июнь!BG79+июль!BG79+август!BG79+сентябрь!BG79+октябрь!BG79+ноябрь!BG79+декабрь!BG79</f>
        <v>6.7409999999999997</v>
      </c>
      <c r="BK79" s="36">
        <f>январь!BH79+февраль!BH79+март!BH79+апрель!BH79+май!BH79+июнь!BH79+июль!BH79+август!BH79+сентябрь!BH79+октябрь!BH79+ноябрь!BH79+декабрь!BH79</f>
        <v>0</v>
      </c>
      <c r="BL79" s="36">
        <f>январь!BI79+февраль!BI79+март!BI79+апрель!BI79+май!BI79+июнь!BI79+июль!BI79+август!BI79+сентябрь!BI79+октябрь!BI79+ноябрь!BI79+декабрь!BI79</f>
        <v>0</v>
      </c>
      <c r="BM79" s="29">
        <f>январь!BJ79+февраль!BJ79+март!BJ79+апрель!BJ79+май!BJ79+июнь!BJ79+июль!BJ79+август!BJ79+сентябрь!BJ79+октябрь!BJ79+ноябрь!BJ79+декабрь!BJ79</f>
        <v>0</v>
      </c>
      <c r="BN79" s="36">
        <f>январь!BK79+февраль!BK79+март!BK79+апрель!BK79+май!BK79+июнь!BK79+июль!BK79+август!BK79+сентябрь!BK79+октябрь!BK79+ноябрь!BK79+декабрь!BK79</f>
        <v>0</v>
      </c>
      <c r="BO79" s="29">
        <f>январь!BL79+февраль!BL79+март!BL79+апрель!BL79+май!BL79+июнь!BL79+июль!BL79+август!BL79+сентябрь!BL79+октябрь!BL79+ноябрь!BL79+декабрь!BL79</f>
        <v>12</v>
      </c>
      <c r="BP79" s="36">
        <f>январь!BM79+февраль!BM79+март!BM79+апрель!BM79+май!BM79+июнь!BM79+июль!BM79+август!BM79+сентябрь!BM79+октябрь!BM79+ноябрь!BM79+декабрь!BM79</f>
        <v>7.8550000000000004</v>
      </c>
      <c r="BQ79" s="36">
        <f>январь!BN79+февраль!BN79+март!BN79+апрель!BN79+май!BN79+июнь!BN79+июль!BN79+август!BN79+сентябрь!BN79+октябрь!BN79+ноябрь!BN79+декабрь!BN79</f>
        <v>0</v>
      </c>
      <c r="BR79" s="36">
        <f>январь!BO79+февраль!BO79+март!BO79+апрель!BO79+май!BO79+июнь!BO79+июль!BO79+август!BO79+сентябрь!BO79+октябрь!BO79+ноябрь!BO79+декабрь!BO79</f>
        <v>0</v>
      </c>
      <c r="BS79" s="29">
        <f>январь!BP79+февраль!BP79+март!BP79+апрель!BP79+май!BP79+июнь!BP79+июль!BP79+август!BP79+сентябрь!BP79+октябрь!BP79+ноябрь!BP79+декабрь!BP79</f>
        <v>0</v>
      </c>
      <c r="BT79" s="36">
        <f>январь!BQ79+февраль!BQ79+март!BQ79+апрель!BQ79+май!BQ79+июнь!BQ79+июль!BQ79+август!BQ79+сентябрь!BQ79+октябрь!BQ79+ноябрь!BQ79+декабрь!BQ79</f>
        <v>0</v>
      </c>
      <c r="BU79" s="29">
        <f>январь!BR79+февраль!BR79+март!BR79+апрель!BR79+май!BR79+июнь!BR79+июль!BR79+август!BR79+сентябрь!BR79+октябрь!BR79+ноябрь!BR79+декабрь!BR79</f>
        <v>0</v>
      </c>
      <c r="BV79" s="36">
        <f>январь!BS79+февраль!BS79+март!BS79+апрель!BS79+май!BS79+июнь!BS79+июль!BS79+август!BS79+сентябрь!BS79+октябрь!BS79+ноябрь!BS79+декабрь!BS79</f>
        <v>0</v>
      </c>
      <c r="BW79" s="36">
        <f>январь!BT79+февраль!BT79+март!BT79+апрель!BT79+май!BT79+июнь!BT79+июль!BT79+август!BT79+сентябрь!BT79+октябрь!BT79+ноябрь!BT79+декабрь!BT79</f>
        <v>0</v>
      </c>
      <c r="BX79" s="36">
        <f>январь!BU79+февраль!BU79+март!BU79+апрель!BU79+май!BU79+июнь!BU79+июль!BU79+август!BU79+сентябрь!BU79+октябрь!BU79+ноябрь!BU79+декабрь!BU79</f>
        <v>0</v>
      </c>
      <c r="BY79" s="36">
        <f>январь!BV79+февраль!BV79+март!BV79+апрель!BV79+май!BV79+июнь!BV79+июль!BV79+август!BV79+сентябрь!BV79+октябрь!BV79+ноябрь!BV79+декабрь!BV79</f>
        <v>32.606999999999999</v>
      </c>
      <c r="BZ79" s="77">
        <v>2</v>
      </c>
    </row>
    <row r="80" spans="1:78" x14ac:dyDescent="0.25">
      <c r="A80" s="16">
        <v>78</v>
      </c>
      <c r="B80" s="16">
        <v>1</v>
      </c>
      <c r="C80" s="37" t="s">
        <v>543</v>
      </c>
      <c r="D80" s="51">
        <v>309.36243675362317</v>
      </c>
      <c r="E80" s="25">
        <v>865.40254200000004</v>
      </c>
      <c r="F80" s="26">
        <f t="shared" si="3"/>
        <v>1171.0319787536232</v>
      </c>
      <c r="G80" s="26">
        <f t="shared" si="4"/>
        <v>305.62943675362317</v>
      </c>
      <c r="H80" s="26">
        <f t="shared" si="5"/>
        <v>3.7330000000000001</v>
      </c>
      <c r="I80" s="36">
        <f>январь!F80+февраль!F80+март!F80+апрель!F80+май!F80+июнь!F80+июль!F80+август!F80+сентябрь!F80+октябрь!F80+ноябрь!F80+декабрь!F80</f>
        <v>0</v>
      </c>
      <c r="J80" s="36">
        <f>январь!G80+февраль!G80+март!G80+апрель!G80+май!G80+июнь!G80+июль!G80+август!G80+сентябрь!G80+октябрь!G80+ноябрь!G80+декабрь!G80</f>
        <v>0</v>
      </c>
      <c r="K80" s="36">
        <f>январь!H80+февраль!H80+март!H80+апрель!H80+май!H80+июнь!H80+июль!H80+август!H80+сентябрь!H80+октябрь!H80+ноябрь!H80+декабрь!H80</f>
        <v>0</v>
      </c>
      <c r="L80" s="27">
        <f>январь!I80+февраль!I80+март!I80+апрель!I80+май!I80+июнь!I80+июль!I80+август!I80+сентябрь!I80+октябрь!I80+ноябрь!I80+декабрь!I80</f>
        <v>0</v>
      </c>
      <c r="M80" s="36">
        <f>январь!J80+февраль!J80+март!J80+апрель!J80+май!J80+июнь!J80+июль!J80+август!J80+сентябрь!J80+октябрь!J80+ноябрь!J80+декабрь!J80</f>
        <v>0</v>
      </c>
      <c r="N80" s="36">
        <f>январь!K80+февраль!K80+март!K80+апрель!K80+май!K80+июнь!K80+июль!K80+август!K80+сентябрь!K80+октябрь!K80+ноябрь!K80+декабрь!K80</f>
        <v>0</v>
      </c>
      <c r="O80" s="36">
        <f>январь!L80+февраль!L80+март!L80+апрель!L80+май!L80+июнь!L80+июль!L80+август!L80+сентябрь!L80+октябрь!L80+ноябрь!L80+декабрь!L80</f>
        <v>0</v>
      </c>
      <c r="P80" s="36">
        <f>январь!M80+февраль!M80+март!M80+апрель!M80+май!M80+июнь!M80+июль!M80+август!M80+сентябрь!M80+октябрь!M80+ноябрь!M80+декабрь!M80</f>
        <v>0</v>
      </c>
      <c r="Q80" s="36">
        <f>январь!N80+февраль!N80+март!N80+апрель!N80+май!N80+июнь!N80+июль!N80+август!N80+сентябрь!N80+октябрь!N80+ноябрь!N80+декабрь!N80</f>
        <v>0</v>
      </c>
      <c r="R80" s="29">
        <f>январь!O80+февраль!O80+март!O80+апрель!O80+май!O80+июнь!O80+июль!O80+август!O80+сентябрь!O80+октябрь!O80+ноябрь!O80+декабрь!O80</f>
        <v>0</v>
      </c>
      <c r="S80" s="36">
        <f>январь!P80+февраль!P80+март!P80+апрель!P80+май!P80+июнь!P80+июль!P80+август!P80+сентябрь!P80+октябрь!P80+ноябрь!P80+декабрь!P80</f>
        <v>0</v>
      </c>
      <c r="T80" s="29">
        <f>январь!Q80+февраль!Q80+март!Q80+апрель!Q80+май!Q80+июнь!Q80+июль!Q80+август!Q80+сентябрь!Q80+октябрь!Q80+ноябрь!Q80+декабрь!Q80</f>
        <v>0</v>
      </c>
      <c r="U80" s="36">
        <f>январь!R80+февраль!R80+март!R80+апрель!R80+май!R80+июнь!R80+июль!R80+август!R80+сентябрь!R80+октябрь!R80+ноябрь!R80+декабрь!R80</f>
        <v>0</v>
      </c>
      <c r="V80" s="36">
        <f>январь!S80+февраль!S80+март!S80+апрель!S80+май!S80+июнь!S80+июль!S80+август!S80+сентябрь!S80+октябрь!S80+ноябрь!S80+декабрь!S80</f>
        <v>0</v>
      </c>
      <c r="W80" s="36">
        <f>январь!T80+февраль!T80+март!T80+апрель!T80+май!T80+июнь!T80+июль!T80+август!T80+сентябрь!T80+октябрь!T80+ноябрь!T80+декабрь!T80</f>
        <v>0</v>
      </c>
      <c r="X80" s="36">
        <f>январь!U80+февраль!U80+март!U80+апрель!U80+май!U80+июнь!U80+июль!U80+август!U80+сентябрь!U80+октябрь!U80+ноябрь!U80+декабрь!U80</f>
        <v>0</v>
      </c>
      <c r="Y80" s="36">
        <f>январь!V80+февраль!V80+март!V80+апрель!V80+май!V80+июнь!V80+июль!V80+август!V80+сентябрь!V80+октябрь!V80+ноябрь!V80+декабрь!V80</f>
        <v>0</v>
      </c>
      <c r="Z80" s="36">
        <f>январь!W80+февраль!W80+март!W80+апрель!W80+май!W80+июнь!W80+июль!W80+август!W80+сентябрь!W80+октябрь!W80+ноябрь!W80+декабрь!W80</f>
        <v>0</v>
      </c>
      <c r="AA80" s="36">
        <f>январь!X80+февраль!X80+март!X80+апрель!X80+май!X80+июнь!X80+июль!X80+август!X80+сентябрь!X80+октябрь!X80+ноябрь!X80+декабрь!X80</f>
        <v>0</v>
      </c>
      <c r="AB80" s="29">
        <f>январь!Y80+февраль!Y80+март!Y80+апрель!Y80+май!Y80+июнь!Y80+июль!Y80+август!Y80+сентябрь!Y80+октябрь!Y80+ноябрь!Y80+декабрь!Y80</f>
        <v>0</v>
      </c>
      <c r="AC80" s="36">
        <f>январь!Z80+февраль!Z80+март!Z80+апрель!Z80+май!Z80+июнь!Z80+июль!Z80+август!Z80+сентябрь!Z80+октябрь!Z80+ноябрь!Z80+декабрь!Z80</f>
        <v>0</v>
      </c>
      <c r="AD80" s="66" t="str">
        <f>CONCATENATE(январь!AA80,$BZ$1,февраль!AA80,$BZ$1,март!AA80,$BZ$1,апрель!AA80,$BZ$1,май!AA80,$BZ$1,июнь!AA80,$BZ$1,июль!AA80,$BZ$1,август!AA80,$BZ$1,сентябрь!AA80,$BZ$1,октябрь!AA80,$BZ$1,ноябрь!AA80,$BZ$1,декабрь!AA80)</f>
        <v xml:space="preserve">           </v>
      </c>
      <c r="AE80" s="36">
        <f>январь!AB80+февраль!AB80+март!AB80+апрель!AB80+май!AB80+июнь!AB80+июль!AB80+август!AB80+сентябрь!AB80+октябрь!AB80+ноябрь!AB80+декабрь!AB80</f>
        <v>0</v>
      </c>
      <c r="AF80" s="36">
        <f>январь!AC80+февраль!AC80+март!AC80+апрель!AC80+май!AC80+июнь!AC80+июль!AC80+август!AC80+сентябрь!AC80+октябрь!AC80+ноябрь!AC80+декабрь!AC80</f>
        <v>0</v>
      </c>
      <c r="AG80" s="36">
        <f>январь!AD80+февраль!AD80+март!AD80+апрель!AD80+май!AD80+июнь!AD80+июль!AD80+август!AD80+сентябрь!AD80+октябрь!AD80+ноябрь!AD80+декабрь!AD80</f>
        <v>0</v>
      </c>
      <c r="AH80" s="36">
        <f>январь!AE80+февраль!AE80+март!AE80+апрель!AE80+май!AE80+июнь!AE80+июль!AE80+август!AE80+сентябрь!AE80+октябрь!AE80+ноябрь!AE80+декабрь!AE80</f>
        <v>0</v>
      </c>
      <c r="AI80" s="36">
        <f>январь!AF80+февраль!AF80+март!AF80+апрель!AF80+май!AF80+июнь!AF80+июль!AF80+август!AF80+сентябрь!AF80+октябрь!AF80+ноябрь!AF80+декабрь!AF80</f>
        <v>0</v>
      </c>
      <c r="AJ80" s="36">
        <f>январь!AG80+февраль!AG80+март!AG80+апрель!AG80+май!AG80+июнь!AG80+июль!AG80+август!AG80+сентябрь!AG80+октябрь!AG80+ноябрь!AG80+декабрь!AG80</f>
        <v>0</v>
      </c>
      <c r="AK80" s="29">
        <f>январь!AH80+февраль!AH80+март!AH80+апрель!AH80+май!AH80+июнь!AH80+июль!AH80+август!AH80+сентябрь!AH80+октябрь!AH80+ноябрь!AH80+декабрь!AH80</f>
        <v>0</v>
      </c>
      <c r="AL80" s="36">
        <f>январь!AI80+февраль!AI80+март!AI80+апрель!AI80+май!AI80+июнь!AI80+июль!AI80+август!AI80+сентябрь!AI80+октябрь!AI80+ноябрь!AI80+декабрь!AI80</f>
        <v>0</v>
      </c>
      <c r="AM80" s="29">
        <f>январь!AJ80+февраль!AJ80+март!AJ80+апрель!AJ80+май!AJ80+июнь!AJ80+июль!AJ80+август!AJ80+сентябрь!AJ80+октябрь!AJ80+ноябрь!AJ80+декабрь!AJ80</f>
        <v>0</v>
      </c>
      <c r="AN80" s="36">
        <f>январь!AK80+февраль!AK80+март!AK80+апрель!AK80+май!AK80+июнь!AK80+июль!AK80+август!AK80+сентябрь!AK80+октябрь!AK80+ноябрь!AK80+декабрь!AK80</f>
        <v>0</v>
      </c>
      <c r="AO80" s="36">
        <f>январь!AL80+февраль!AL80+март!AL80+апрель!AL80+май!AL80+июнь!AL80+июль!AL80+август!AL80+сентябрь!AL80+октябрь!AL80+ноябрь!AL80+декабрь!AL80</f>
        <v>0</v>
      </c>
      <c r="AP80" s="36">
        <f>январь!AM80+февраль!AM80+март!AM80+апрель!AM80+май!AM80+июнь!AM80+июль!AM80+август!AM80+сентябрь!AM80+октябрь!AM80+ноябрь!AM80+декабрь!AM80</f>
        <v>0</v>
      </c>
      <c r="AQ80" s="29">
        <f>январь!AN80+февраль!AN80+март!AN80+апрель!AN80+май!AN80+июнь!AN80+июль!AN80+август!AN80+сентябрь!AN80+октябрь!AN80+ноябрь!AN80+декабрь!AN80</f>
        <v>0</v>
      </c>
      <c r="AR80" s="36">
        <f>январь!AO80+февраль!AO80+март!AO80+апрель!AO80+май!AO80+июнь!AO80+июль!AO80+август!AO80+сентябрь!AO80+октябрь!AO80+ноябрь!AO80+декабрь!AO80</f>
        <v>0</v>
      </c>
      <c r="AS80" s="29">
        <f>январь!AP80+февраль!AP80+март!AP80+апрель!AP80+май!AP80+июнь!AP80+июль!AP80+август!AP80+сентябрь!AP80+октябрь!AP80+ноябрь!AP80+декабрь!AP80</f>
        <v>0</v>
      </c>
      <c r="AT80" s="36">
        <f>январь!AQ80+февраль!AQ80+март!AQ80+апрель!AQ80+май!AQ80+июнь!AQ80+июль!AQ80+август!AQ80+сентябрь!AQ80+октябрь!AQ80+ноябрь!AQ80+декабрь!AQ80</f>
        <v>0</v>
      </c>
      <c r="AU80" s="29">
        <f>январь!AR80+февраль!AR80+март!AR80+апрель!AR80+май!AR80+июнь!AR80+июль!AR80+август!AR80+сентябрь!AR80+октябрь!AR80+ноябрь!AR80+декабрь!AR80</f>
        <v>0</v>
      </c>
      <c r="AV80" s="36">
        <f>январь!AS80+февраль!AS80+март!AS80+апрель!AS80+май!AS80+июнь!AS80+июль!AS80+август!AS80+сентябрь!AS80+октябрь!AS80+ноябрь!AS80+декабрь!AS80</f>
        <v>0</v>
      </c>
      <c r="AW80" s="36">
        <f>январь!AT80+февраль!AT80+март!AT80+апрель!AT80+май!AT80+июнь!AT80+июль!AT80+август!AT80+сентябрь!AT80+октябрь!AT80+ноябрь!AT80+декабрь!AT80</f>
        <v>0</v>
      </c>
      <c r="AX80" s="36">
        <f>январь!AU80+февраль!AU80+март!AU80+апрель!AU80+май!AU80+июнь!AU80+июль!AU80+август!AU80+сентябрь!AU80+октябрь!AU80+ноябрь!AU80+декабрь!AU80</f>
        <v>0</v>
      </c>
      <c r="AY80" s="29">
        <f>январь!AV80+февраль!AV80+март!AV80+апрель!AV80+май!AV80+июнь!AV80+июль!AV80+август!AV80+сентябрь!AV80+октябрь!AV80+ноябрь!AV80+декабрь!AV80</f>
        <v>0</v>
      </c>
      <c r="AZ80" s="36">
        <f>январь!AW80+февраль!AW80+март!AW80+апрель!AW80+май!AW80+июнь!AW80+июль!AW80+август!AW80+сентябрь!AW80+октябрь!AW80+ноябрь!AW80+декабрь!AW80</f>
        <v>0</v>
      </c>
      <c r="BA80" s="36">
        <f>январь!AX80+февраль!AX80+март!AX80+апрель!AX80+май!AX80+июнь!AX80+июль!AX80+август!AX80+сентябрь!AX80+октябрь!AX80+ноябрь!AX80+декабрь!AX80</f>
        <v>0</v>
      </c>
      <c r="BB80" s="36">
        <f>январь!AY80+февраль!AY80+март!AY80+апрель!AY80+май!AY80+июнь!AY80+июль!AY80+август!AY80+сентябрь!AY80+октябрь!AY80+ноябрь!AY80+декабрь!AY80</f>
        <v>0</v>
      </c>
      <c r="BC80" s="29">
        <f>январь!AZ80+февраль!AZ80+март!AZ80+апрель!AZ80+май!AZ80+июнь!AZ80+июль!AZ80+август!AZ80+сентябрь!AZ80+октябрь!AZ80+ноябрь!AZ80+декабрь!AZ80</f>
        <v>0</v>
      </c>
      <c r="BD80" s="36">
        <f>январь!BA80+февраль!BA80+март!BA80+апрель!BA80+май!BA80+июнь!BA80+июль!BA80+август!BA80+сентябрь!BA80+октябрь!BA80+ноябрь!BA80+декабрь!BA80</f>
        <v>0</v>
      </c>
      <c r="BE80" s="36">
        <f>январь!BB80+февраль!BB80+март!BB80+апрель!BB80+май!BB80+июнь!BB80+июль!BB80+август!BB80+сентябрь!BB80+октябрь!BB80+ноябрь!BB80+декабрь!BB80</f>
        <v>0</v>
      </c>
      <c r="BF80" s="36">
        <f>январь!BC80+февраль!BC80+март!BC80+апрель!BC80+май!BC80+июнь!BC80+июль!BC80+август!BC80+сентябрь!BC80+октябрь!BC80+ноябрь!BC80+декабрь!BC80</f>
        <v>0</v>
      </c>
      <c r="BG80" s="36">
        <f>январь!BD80+февраль!BD80+март!BD80+апрель!BD80+май!BD80+июнь!BD80+июль!BD80+август!BD80+сентябрь!BD80+октябрь!BD80+ноябрь!BD80+декабрь!BD80</f>
        <v>0</v>
      </c>
      <c r="BH80" s="36">
        <f>январь!BE80+февраль!BE80+март!BE80+апрель!BE80+май!BE80+июнь!BE80+июль!BE80+август!BE80+сентябрь!BE80+октябрь!BE80+ноябрь!BE80+декабрь!BE80</f>
        <v>0</v>
      </c>
      <c r="BI80" s="36">
        <f>январь!BF80+февраль!BF80+март!BF80+апрель!BF80+май!BF80+июнь!BF80+июль!BF80+август!BF80+сентябрь!BF80+октябрь!BF80+ноябрь!BF80+декабрь!BF80</f>
        <v>0</v>
      </c>
      <c r="BJ80" s="36">
        <f>январь!BG80+февраль!BG80+март!BG80+апрель!BG80+май!BG80+июнь!BG80+июль!BG80+август!BG80+сентябрь!BG80+октябрь!BG80+ноябрь!BG80+декабрь!BG80</f>
        <v>0</v>
      </c>
      <c r="BK80" s="36">
        <f>январь!BH80+февраль!BH80+март!BH80+апрель!BH80+май!BH80+июнь!BH80+июль!BH80+август!BH80+сентябрь!BH80+октябрь!BH80+ноябрь!BH80+декабрь!BH80</f>
        <v>0</v>
      </c>
      <c r="BL80" s="36">
        <f>январь!BI80+февраль!BI80+март!BI80+апрель!BI80+май!BI80+июнь!BI80+июль!BI80+август!BI80+сентябрь!BI80+октябрь!BI80+ноябрь!BI80+декабрь!BI80</f>
        <v>0</v>
      </c>
      <c r="BM80" s="29">
        <f>январь!BJ80+февраль!BJ80+март!BJ80+апрель!BJ80+май!BJ80+июнь!BJ80+июль!BJ80+август!BJ80+сентябрь!BJ80+октябрь!BJ80+ноябрь!BJ80+декабрь!BJ80</f>
        <v>0</v>
      </c>
      <c r="BN80" s="36">
        <f>январь!BK80+февраль!BK80+март!BK80+апрель!BK80+май!BK80+июнь!BK80+июль!BK80+август!BK80+сентябрь!BK80+октябрь!BK80+ноябрь!BK80+декабрь!BK80</f>
        <v>0</v>
      </c>
      <c r="BO80" s="29">
        <f>январь!BL80+февраль!BL80+март!BL80+апрель!BL80+май!BL80+июнь!BL80+июль!BL80+август!BL80+сентябрь!BL80+октябрь!BL80+ноябрь!BL80+декабрь!BL80</f>
        <v>4</v>
      </c>
      <c r="BP80" s="36">
        <f>январь!BM80+февраль!BM80+март!BM80+апрель!BM80+май!BM80+июнь!BM80+июль!BM80+август!BM80+сентябрь!BM80+октябрь!BM80+ноябрь!BM80+декабрь!BM80</f>
        <v>1.343</v>
      </c>
      <c r="BQ80" s="36">
        <f>январь!BN80+февраль!BN80+март!BN80+апрель!BN80+май!BN80+июнь!BN80+июль!BN80+август!BN80+сентябрь!BN80+октябрь!BN80+ноябрь!BN80+декабрь!BN80</f>
        <v>0</v>
      </c>
      <c r="BR80" s="36">
        <f>январь!BO80+февраль!BO80+март!BO80+апрель!BO80+май!BO80+июнь!BO80+июль!BO80+август!BO80+сентябрь!BO80+октябрь!BO80+ноябрь!BO80+декабрь!BO80</f>
        <v>0</v>
      </c>
      <c r="BS80" s="29">
        <f>январь!BP80+февраль!BP80+март!BP80+апрель!BP80+май!BP80+июнь!BP80+июль!BP80+август!BP80+сентябрь!BP80+октябрь!BP80+ноябрь!BP80+декабрь!BP80</f>
        <v>0</v>
      </c>
      <c r="BT80" s="36">
        <f>январь!BQ80+февраль!BQ80+март!BQ80+апрель!BQ80+май!BQ80+июнь!BQ80+июль!BQ80+август!BQ80+сентябрь!BQ80+октябрь!BQ80+ноябрь!BQ80+декабрь!BQ80</f>
        <v>0</v>
      </c>
      <c r="BU80" s="29">
        <f>январь!BR80+февраль!BR80+март!BR80+апрель!BR80+май!BR80+июнь!BR80+июль!BR80+август!BR80+сентябрь!BR80+октябрь!BR80+ноябрь!BR80+декабрь!BR80</f>
        <v>0</v>
      </c>
      <c r="BV80" s="36">
        <f>январь!BS80+февраль!BS80+март!BS80+апрель!BS80+май!BS80+июнь!BS80+июль!BS80+август!BS80+сентябрь!BS80+октябрь!BS80+ноябрь!BS80+декабрь!BS80</f>
        <v>0</v>
      </c>
      <c r="BW80" s="36">
        <f>январь!BT80+февраль!BT80+март!BT80+апрель!BT80+май!BT80+июнь!BT80+июль!BT80+август!BT80+сентябрь!BT80+октябрь!BT80+ноябрь!BT80+декабрь!BT80</f>
        <v>0</v>
      </c>
      <c r="BX80" s="36">
        <f>январь!BU80+февраль!BU80+март!BU80+апрель!BU80+май!BU80+июнь!BU80+июль!BU80+август!BU80+сентябрь!BU80+октябрь!BU80+ноябрь!BU80+декабрь!BU80</f>
        <v>0</v>
      </c>
      <c r="BY80" s="36">
        <f>январь!BV80+февраль!BV80+март!BV80+апрель!BV80+май!BV80+июнь!BV80+июль!BV80+август!BV80+сентябрь!BV80+октябрь!BV80+ноябрь!BV80+декабрь!BV80</f>
        <v>2.39</v>
      </c>
      <c r="BZ80" s="77">
        <v>4</v>
      </c>
    </row>
    <row r="81" spans="1:78" x14ac:dyDescent="0.25">
      <c r="A81" s="16">
        <v>79</v>
      </c>
      <c r="B81" s="16">
        <v>1</v>
      </c>
      <c r="C81" s="37" t="s">
        <v>544</v>
      </c>
      <c r="D81" s="51">
        <v>19.876621932367151</v>
      </c>
      <c r="E81" s="25">
        <v>61.684545999999997</v>
      </c>
      <c r="F81" s="26">
        <f t="shared" si="3"/>
        <v>76.939167932367141</v>
      </c>
      <c r="G81" s="26">
        <f t="shared" si="4"/>
        <v>15.254621932367151</v>
      </c>
      <c r="H81" s="26">
        <f t="shared" si="5"/>
        <v>4.6219999999999999</v>
      </c>
      <c r="I81" s="36">
        <f>январь!F81+февраль!F81+март!F81+апрель!F81+май!F81+июнь!F81+июль!F81+август!F81+сентябрь!F81+октябрь!F81+ноябрь!F81+декабрь!F81</f>
        <v>0</v>
      </c>
      <c r="J81" s="36">
        <f>январь!G81+февраль!G81+март!G81+апрель!G81+май!G81+июнь!G81+июль!G81+август!G81+сентябрь!G81+октябрь!G81+ноябрь!G81+декабрь!G81</f>
        <v>0</v>
      </c>
      <c r="K81" s="36">
        <f>январь!H81+февраль!H81+март!H81+апрель!H81+май!H81+июнь!H81+июль!H81+август!H81+сентябрь!H81+октябрь!H81+ноябрь!H81+декабрь!H81</f>
        <v>0</v>
      </c>
      <c r="L81" s="27">
        <f>январь!I81+февраль!I81+март!I81+апрель!I81+май!I81+июнь!I81+июль!I81+август!I81+сентябрь!I81+октябрь!I81+ноябрь!I81+декабрь!I81</f>
        <v>0</v>
      </c>
      <c r="M81" s="36">
        <f>январь!J81+февраль!J81+март!J81+апрель!J81+май!J81+июнь!J81+июль!J81+август!J81+сентябрь!J81+октябрь!J81+ноябрь!J81+декабрь!J81</f>
        <v>0</v>
      </c>
      <c r="N81" s="36">
        <f>январь!K81+февраль!K81+март!K81+апрель!K81+май!K81+июнь!K81+июль!K81+август!K81+сентябрь!K81+октябрь!K81+ноябрь!K81+декабрь!K81</f>
        <v>0</v>
      </c>
      <c r="O81" s="36">
        <f>январь!L81+февраль!L81+март!L81+апрель!L81+май!L81+июнь!L81+июль!L81+август!L81+сентябрь!L81+октябрь!L81+ноябрь!L81+декабрь!L81</f>
        <v>0</v>
      </c>
      <c r="P81" s="36">
        <f>январь!M81+февраль!M81+март!M81+апрель!M81+май!M81+июнь!M81+июль!M81+август!M81+сентябрь!M81+октябрь!M81+ноябрь!M81+декабрь!M81</f>
        <v>0</v>
      </c>
      <c r="Q81" s="36">
        <f>январь!N81+февраль!N81+март!N81+апрель!N81+май!N81+июнь!N81+июль!N81+август!N81+сентябрь!N81+октябрь!N81+ноябрь!N81+декабрь!N81</f>
        <v>0</v>
      </c>
      <c r="R81" s="29">
        <f>январь!O81+февраль!O81+март!O81+апрель!O81+май!O81+июнь!O81+июль!O81+август!O81+сентябрь!O81+октябрь!O81+ноябрь!O81+декабрь!O81</f>
        <v>0</v>
      </c>
      <c r="S81" s="36">
        <f>январь!P81+февраль!P81+март!P81+апрель!P81+май!P81+июнь!P81+июль!P81+август!P81+сентябрь!P81+октябрь!P81+ноябрь!P81+декабрь!P81</f>
        <v>0</v>
      </c>
      <c r="T81" s="29">
        <f>январь!Q81+февраль!Q81+март!Q81+апрель!Q81+май!Q81+июнь!Q81+июль!Q81+август!Q81+сентябрь!Q81+октябрь!Q81+ноябрь!Q81+декабрь!Q81</f>
        <v>0</v>
      </c>
      <c r="U81" s="36">
        <f>январь!R81+февраль!R81+март!R81+апрель!R81+май!R81+июнь!R81+июль!R81+август!R81+сентябрь!R81+октябрь!R81+ноябрь!R81+декабрь!R81</f>
        <v>0</v>
      </c>
      <c r="V81" s="36">
        <f>январь!S81+февраль!S81+март!S81+апрель!S81+май!S81+июнь!S81+июль!S81+август!S81+сентябрь!S81+октябрь!S81+ноябрь!S81+декабрь!S81</f>
        <v>0</v>
      </c>
      <c r="W81" s="36">
        <f>январь!T81+февраль!T81+март!T81+апрель!T81+май!T81+июнь!T81+июль!T81+август!T81+сентябрь!T81+октябрь!T81+ноябрь!T81+декабрь!T81</f>
        <v>0</v>
      </c>
      <c r="X81" s="36">
        <f>январь!U81+февраль!U81+март!U81+апрель!U81+май!U81+июнь!U81+июль!U81+август!U81+сентябрь!U81+октябрь!U81+ноябрь!U81+декабрь!U81</f>
        <v>0</v>
      </c>
      <c r="Y81" s="36">
        <f>январь!V81+февраль!V81+март!V81+апрель!V81+май!V81+июнь!V81+июль!V81+август!V81+сентябрь!V81+октябрь!V81+ноябрь!V81+декабрь!V81</f>
        <v>0</v>
      </c>
      <c r="Z81" s="36">
        <f>январь!W81+февраль!W81+март!W81+апрель!W81+май!W81+июнь!W81+июль!W81+август!W81+сентябрь!W81+октябрь!W81+ноябрь!W81+декабрь!W81</f>
        <v>0</v>
      </c>
      <c r="AA81" s="36">
        <f>январь!X81+февраль!X81+март!X81+апрель!X81+май!X81+июнь!X81+июль!X81+август!X81+сентябрь!X81+октябрь!X81+ноябрь!X81+декабрь!X81</f>
        <v>0</v>
      </c>
      <c r="AB81" s="29">
        <f>январь!Y81+февраль!Y81+март!Y81+апрель!Y81+май!Y81+июнь!Y81+июль!Y81+август!Y81+сентябрь!Y81+октябрь!Y81+ноябрь!Y81+декабрь!Y81</f>
        <v>0</v>
      </c>
      <c r="AC81" s="36">
        <f>январь!Z81+февраль!Z81+март!Z81+апрель!Z81+май!Z81+июнь!Z81+июль!Z81+август!Z81+сентябрь!Z81+октябрь!Z81+ноябрь!Z81+декабрь!Z81</f>
        <v>0</v>
      </c>
      <c r="AD81" s="66" t="str">
        <f>CONCATENATE(январь!AA81,$BZ$1,февраль!AA81,$BZ$1,март!AA81,$BZ$1,апрель!AA81,$BZ$1,май!AA81,$BZ$1,июнь!AA81,$BZ$1,июль!AA81,$BZ$1,август!AA81,$BZ$1,сентябрь!AA81,$BZ$1,октябрь!AA81,$BZ$1,ноябрь!AA81,$BZ$1,декабрь!AA81)</f>
        <v xml:space="preserve">           </v>
      </c>
      <c r="AE81" s="36">
        <f>январь!AB81+февраль!AB81+март!AB81+апрель!AB81+май!AB81+июнь!AB81+июль!AB81+август!AB81+сентябрь!AB81+октябрь!AB81+ноябрь!AB81+декабрь!AB81</f>
        <v>0</v>
      </c>
      <c r="AF81" s="36">
        <f>январь!AC81+февраль!AC81+март!AC81+апрель!AC81+май!AC81+июнь!AC81+июль!AC81+август!AC81+сентябрь!AC81+октябрь!AC81+ноябрь!AC81+декабрь!AC81</f>
        <v>0</v>
      </c>
      <c r="AG81" s="36">
        <f>январь!AD81+февраль!AD81+март!AD81+апрель!AD81+май!AD81+июнь!AD81+июль!AD81+август!AD81+сентябрь!AD81+октябрь!AD81+ноябрь!AD81+декабрь!AD81</f>
        <v>0</v>
      </c>
      <c r="AH81" s="36">
        <f>январь!AE81+февраль!AE81+март!AE81+апрель!AE81+май!AE81+июнь!AE81+июль!AE81+август!AE81+сентябрь!AE81+октябрь!AE81+ноябрь!AE81+декабрь!AE81</f>
        <v>0</v>
      </c>
      <c r="AI81" s="36">
        <f>январь!AF81+февраль!AF81+март!AF81+апрель!AF81+май!AF81+июнь!AF81+июль!AF81+август!AF81+сентябрь!AF81+октябрь!AF81+ноябрь!AF81+декабрь!AF81</f>
        <v>0</v>
      </c>
      <c r="AJ81" s="36">
        <f>январь!AG81+февраль!AG81+март!AG81+апрель!AG81+май!AG81+июнь!AG81+июль!AG81+август!AG81+сентябрь!AG81+октябрь!AG81+ноябрь!AG81+декабрь!AG81</f>
        <v>0</v>
      </c>
      <c r="AK81" s="29">
        <f>январь!AH81+февраль!AH81+март!AH81+апрель!AH81+май!AH81+июнь!AH81+июль!AH81+август!AH81+сентябрь!AH81+октябрь!AH81+ноябрь!AH81+декабрь!AH81</f>
        <v>0</v>
      </c>
      <c r="AL81" s="36">
        <f>январь!AI81+февраль!AI81+март!AI81+апрель!AI81+май!AI81+июнь!AI81+июль!AI81+август!AI81+сентябрь!AI81+октябрь!AI81+ноябрь!AI81+декабрь!AI81</f>
        <v>0</v>
      </c>
      <c r="AM81" s="29">
        <f>январь!AJ81+февраль!AJ81+март!AJ81+апрель!AJ81+май!AJ81+июнь!AJ81+июль!AJ81+август!AJ81+сентябрь!AJ81+октябрь!AJ81+ноябрь!AJ81+декабрь!AJ81</f>
        <v>0</v>
      </c>
      <c r="AN81" s="36">
        <f>январь!AK81+февраль!AK81+март!AK81+апрель!AK81+май!AK81+июнь!AK81+июль!AK81+август!AK81+сентябрь!AK81+октябрь!AK81+ноябрь!AK81+декабрь!AK81</f>
        <v>0</v>
      </c>
      <c r="AO81" s="36">
        <f>январь!AL81+февраль!AL81+март!AL81+апрель!AL81+май!AL81+июнь!AL81+июль!AL81+август!AL81+сентябрь!AL81+октябрь!AL81+ноябрь!AL81+декабрь!AL81</f>
        <v>0</v>
      </c>
      <c r="AP81" s="36">
        <f>январь!AM81+февраль!AM81+март!AM81+апрель!AM81+май!AM81+июнь!AM81+июль!AM81+август!AM81+сентябрь!AM81+октябрь!AM81+ноябрь!AM81+декабрь!AM81</f>
        <v>0</v>
      </c>
      <c r="AQ81" s="29">
        <f>январь!AN81+февраль!AN81+март!AN81+апрель!AN81+май!AN81+июнь!AN81+июль!AN81+август!AN81+сентябрь!AN81+октябрь!AN81+ноябрь!AN81+декабрь!AN81</f>
        <v>0</v>
      </c>
      <c r="AR81" s="36">
        <f>январь!AO81+февраль!AO81+март!AO81+апрель!AO81+май!AO81+июнь!AO81+июль!AO81+август!AO81+сентябрь!AO81+октябрь!AO81+ноябрь!AO81+декабрь!AO81</f>
        <v>0</v>
      </c>
      <c r="AS81" s="29">
        <f>январь!AP81+февраль!AP81+март!AP81+апрель!AP81+май!AP81+июнь!AP81+июль!AP81+август!AP81+сентябрь!AP81+октябрь!AP81+ноябрь!AP81+декабрь!AP81</f>
        <v>0</v>
      </c>
      <c r="AT81" s="36">
        <f>январь!AQ81+февраль!AQ81+март!AQ81+апрель!AQ81+май!AQ81+июнь!AQ81+июль!AQ81+август!AQ81+сентябрь!AQ81+октябрь!AQ81+ноябрь!AQ81+декабрь!AQ81</f>
        <v>0</v>
      </c>
      <c r="AU81" s="29">
        <f>январь!AR81+февраль!AR81+март!AR81+апрель!AR81+май!AR81+июнь!AR81+июль!AR81+август!AR81+сентябрь!AR81+октябрь!AR81+ноябрь!AR81+декабрь!AR81</f>
        <v>0</v>
      </c>
      <c r="AV81" s="36">
        <f>январь!AS81+февраль!AS81+март!AS81+апрель!AS81+май!AS81+июнь!AS81+июль!AS81+август!AS81+сентябрь!AS81+октябрь!AS81+ноябрь!AS81+декабрь!AS81</f>
        <v>0</v>
      </c>
      <c r="AW81" s="36">
        <f>январь!AT81+февраль!AT81+март!AT81+апрель!AT81+май!AT81+июнь!AT81+июль!AT81+август!AT81+сентябрь!AT81+октябрь!AT81+ноябрь!AT81+декабрь!AT81</f>
        <v>0</v>
      </c>
      <c r="AX81" s="36">
        <f>январь!AU81+февраль!AU81+март!AU81+апрель!AU81+май!AU81+июнь!AU81+июль!AU81+август!AU81+сентябрь!AU81+октябрь!AU81+ноябрь!AU81+декабрь!AU81</f>
        <v>0</v>
      </c>
      <c r="AY81" s="29">
        <f>январь!AV81+февраль!AV81+март!AV81+апрель!AV81+май!AV81+июнь!AV81+июль!AV81+август!AV81+сентябрь!AV81+октябрь!AV81+ноябрь!AV81+декабрь!AV81</f>
        <v>0</v>
      </c>
      <c r="AZ81" s="36">
        <f>январь!AW81+февраль!AW81+март!AW81+апрель!AW81+май!AW81+июнь!AW81+июль!AW81+август!AW81+сентябрь!AW81+октябрь!AW81+ноябрь!AW81+декабрь!AW81</f>
        <v>0</v>
      </c>
      <c r="BA81" s="36">
        <f>январь!AX81+февраль!AX81+март!AX81+апрель!AX81+май!AX81+июнь!AX81+июль!AX81+август!AX81+сентябрь!AX81+октябрь!AX81+ноябрь!AX81+декабрь!AX81</f>
        <v>0</v>
      </c>
      <c r="BB81" s="36">
        <f>январь!AY81+февраль!AY81+март!AY81+апрель!AY81+май!AY81+июнь!AY81+июль!AY81+август!AY81+сентябрь!AY81+октябрь!AY81+ноябрь!AY81+декабрь!AY81</f>
        <v>0</v>
      </c>
      <c r="BC81" s="29">
        <f>январь!AZ81+февраль!AZ81+март!AZ81+апрель!AZ81+май!AZ81+июнь!AZ81+июль!AZ81+август!AZ81+сентябрь!AZ81+октябрь!AZ81+ноябрь!AZ81+декабрь!AZ81</f>
        <v>0</v>
      </c>
      <c r="BD81" s="36">
        <f>январь!BA81+февраль!BA81+март!BA81+апрель!BA81+май!BA81+июнь!BA81+июль!BA81+август!BA81+сентябрь!BA81+октябрь!BA81+ноябрь!BA81+декабрь!BA81</f>
        <v>0</v>
      </c>
      <c r="BE81" s="36">
        <f>январь!BB81+февраль!BB81+март!BB81+апрель!BB81+май!BB81+июнь!BB81+июль!BB81+август!BB81+сентябрь!BB81+октябрь!BB81+ноябрь!BB81+декабрь!BB81</f>
        <v>0</v>
      </c>
      <c r="BF81" s="36">
        <f>январь!BC81+февраль!BC81+март!BC81+апрель!BC81+май!BC81+июнь!BC81+июль!BC81+август!BC81+сентябрь!BC81+октябрь!BC81+ноябрь!BC81+декабрь!BC81</f>
        <v>0</v>
      </c>
      <c r="BG81" s="36">
        <f>январь!BD81+февраль!BD81+март!BD81+апрель!BD81+май!BD81+июнь!BD81+июль!BD81+август!BD81+сентябрь!BD81+октябрь!BD81+ноябрь!BD81+декабрь!BD81</f>
        <v>0</v>
      </c>
      <c r="BH81" s="36">
        <f>январь!BE81+февраль!BE81+март!BE81+апрель!BE81+май!BE81+июнь!BE81+июль!BE81+август!BE81+сентябрь!BE81+октябрь!BE81+ноябрь!BE81+декабрь!BE81</f>
        <v>0</v>
      </c>
      <c r="BI81" s="36">
        <f>январь!BF81+февраль!BF81+март!BF81+апрель!BF81+май!BF81+июнь!BF81+июль!BF81+август!BF81+сентябрь!BF81+октябрь!BF81+ноябрь!BF81+декабрь!BF81</f>
        <v>0</v>
      </c>
      <c r="BJ81" s="36">
        <f>январь!BG81+февраль!BG81+март!BG81+апрель!BG81+май!BG81+июнь!BG81+июль!BG81+август!BG81+сентябрь!BG81+октябрь!BG81+ноябрь!BG81+декабрь!BG81</f>
        <v>0</v>
      </c>
      <c r="BK81" s="36">
        <f>январь!BH81+февраль!BH81+март!BH81+апрель!BH81+май!BH81+июнь!BH81+июль!BH81+август!BH81+сентябрь!BH81+октябрь!BH81+ноябрь!BH81+декабрь!BH81</f>
        <v>0</v>
      </c>
      <c r="BL81" s="36">
        <f>январь!BI81+февраль!BI81+март!BI81+апрель!BI81+май!BI81+июнь!BI81+июль!BI81+август!BI81+сентябрь!BI81+октябрь!BI81+ноябрь!BI81+декабрь!BI81</f>
        <v>0</v>
      </c>
      <c r="BM81" s="29">
        <f>январь!BJ81+февраль!BJ81+март!BJ81+апрель!BJ81+май!BJ81+июнь!BJ81+июль!BJ81+август!BJ81+сентябрь!BJ81+октябрь!BJ81+ноябрь!BJ81+декабрь!BJ81</f>
        <v>0</v>
      </c>
      <c r="BN81" s="36">
        <f>январь!BK81+февраль!BK81+март!BK81+апрель!BK81+май!BK81+июнь!BK81+июль!BK81+август!BK81+сентябрь!BK81+октябрь!BK81+ноябрь!BK81+декабрь!BK81</f>
        <v>0</v>
      </c>
      <c r="BO81" s="29">
        <f>январь!BL81+февраль!BL81+март!BL81+апрель!BL81+май!BL81+июнь!BL81+июль!BL81+август!BL81+сентябрь!BL81+октябрь!BL81+ноябрь!BL81+декабрь!BL81</f>
        <v>0</v>
      </c>
      <c r="BP81" s="36">
        <f>январь!BM81+февраль!BM81+март!BM81+апрель!BM81+май!BM81+июнь!BM81+июль!BM81+август!BM81+сентябрь!BM81+октябрь!BM81+ноябрь!BM81+декабрь!BM81</f>
        <v>0</v>
      </c>
      <c r="BQ81" s="36">
        <f>январь!BN81+февраль!BN81+март!BN81+апрель!BN81+май!BN81+июнь!BN81+июль!BN81+август!BN81+сентябрь!BN81+октябрь!BN81+ноябрь!BN81+декабрь!BN81</f>
        <v>0</v>
      </c>
      <c r="BR81" s="36">
        <f>январь!BO81+февраль!BO81+март!BO81+апрель!BO81+май!BO81+июнь!BO81+июль!BO81+август!BO81+сентябрь!BO81+октябрь!BO81+ноябрь!BO81+декабрь!BO81</f>
        <v>0</v>
      </c>
      <c r="BS81" s="29">
        <f>январь!BP81+февраль!BP81+март!BP81+апрель!BP81+май!BP81+июнь!BP81+июль!BP81+август!BP81+сентябрь!BP81+октябрь!BP81+ноябрь!BP81+декабрь!BP81</f>
        <v>0</v>
      </c>
      <c r="BT81" s="36">
        <f>январь!BQ81+февраль!BQ81+март!BQ81+апрель!BQ81+май!BQ81+июнь!BQ81+июль!BQ81+август!BQ81+сентябрь!BQ81+октябрь!BQ81+ноябрь!BQ81+декабрь!BQ81</f>
        <v>0</v>
      </c>
      <c r="BU81" s="29">
        <f>январь!BR81+февраль!BR81+март!BR81+апрель!BR81+май!BR81+июнь!BR81+июль!BR81+август!BR81+сентябрь!BR81+октябрь!BR81+ноябрь!BR81+декабрь!BR81</f>
        <v>0</v>
      </c>
      <c r="BV81" s="36">
        <f>январь!BS81+февраль!BS81+март!BS81+апрель!BS81+май!BS81+июнь!BS81+июль!BS81+август!BS81+сентябрь!BS81+октябрь!BS81+ноябрь!BS81+декабрь!BS81</f>
        <v>0</v>
      </c>
      <c r="BW81" s="36">
        <f>январь!BT81+февраль!BT81+март!BT81+апрель!BT81+май!BT81+июнь!BT81+июль!BT81+август!BT81+сентябрь!BT81+октябрь!BT81+ноябрь!BT81+декабрь!BT81</f>
        <v>0</v>
      </c>
      <c r="BX81" s="36">
        <f>январь!BU81+февраль!BU81+март!BU81+апрель!BU81+май!BU81+июнь!BU81+июль!BU81+август!BU81+сентябрь!BU81+октябрь!BU81+ноябрь!BU81+декабрь!BU81</f>
        <v>0</v>
      </c>
      <c r="BY81" s="36">
        <f>январь!BV81+февраль!BV81+март!BV81+апрель!BV81+май!BV81+июнь!BV81+июль!BV81+август!BV81+сентябрь!BV81+октябрь!BV81+ноябрь!BV81+декабрь!BV81</f>
        <v>4.6219999999999999</v>
      </c>
      <c r="BZ81" s="77">
        <v>0</v>
      </c>
    </row>
    <row r="82" spans="1:78" x14ac:dyDescent="0.25">
      <c r="A82" s="16">
        <v>80</v>
      </c>
      <c r="B82" s="16">
        <v>1</v>
      </c>
      <c r="C82" s="37" t="s">
        <v>545</v>
      </c>
      <c r="D82" s="51">
        <v>13.054188966183574</v>
      </c>
      <c r="E82" s="25">
        <v>63.481718000000001</v>
      </c>
      <c r="F82" s="26">
        <f t="shared" si="3"/>
        <v>74.145906966183574</v>
      </c>
      <c r="G82" s="26">
        <f t="shared" si="4"/>
        <v>10.664188966183573</v>
      </c>
      <c r="H82" s="26">
        <f t="shared" si="5"/>
        <v>2.39</v>
      </c>
      <c r="I82" s="36">
        <f>январь!F82+февраль!F82+март!F82+апрель!F82+май!F82+июнь!F82+июль!F82+август!F82+сентябрь!F82+октябрь!F82+ноябрь!F82+декабрь!F82</f>
        <v>0</v>
      </c>
      <c r="J82" s="36">
        <f>январь!G82+февраль!G82+март!G82+апрель!G82+май!G82+июнь!G82+июль!G82+август!G82+сентябрь!G82+октябрь!G82+ноябрь!G82+декабрь!G82</f>
        <v>0</v>
      </c>
      <c r="K82" s="36">
        <f>январь!H82+февраль!H82+март!H82+апрель!H82+май!H82+июнь!H82+июль!H82+август!H82+сентябрь!H82+октябрь!H82+ноябрь!H82+декабрь!H82</f>
        <v>0</v>
      </c>
      <c r="L82" s="27">
        <f>январь!I82+февраль!I82+март!I82+апрель!I82+май!I82+июнь!I82+июль!I82+август!I82+сентябрь!I82+октябрь!I82+ноябрь!I82+декабрь!I82</f>
        <v>0</v>
      </c>
      <c r="M82" s="36">
        <f>январь!J82+февраль!J82+март!J82+апрель!J82+май!J82+июнь!J82+июль!J82+август!J82+сентябрь!J82+октябрь!J82+ноябрь!J82+декабрь!J82</f>
        <v>0</v>
      </c>
      <c r="N82" s="36">
        <f>январь!K82+февраль!K82+март!K82+апрель!K82+май!K82+июнь!K82+июль!K82+август!K82+сентябрь!K82+октябрь!K82+ноябрь!K82+декабрь!K82</f>
        <v>0</v>
      </c>
      <c r="O82" s="36">
        <f>январь!L82+февраль!L82+март!L82+апрель!L82+май!L82+июнь!L82+июль!L82+август!L82+сентябрь!L82+октябрь!L82+ноябрь!L82+декабрь!L82</f>
        <v>0</v>
      </c>
      <c r="P82" s="36">
        <f>январь!M82+февраль!M82+март!M82+апрель!M82+май!M82+июнь!M82+июль!M82+август!M82+сентябрь!M82+октябрь!M82+ноябрь!M82+декабрь!M82</f>
        <v>0</v>
      </c>
      <c r="Q82" s="36">
        <f>январь!N82+февраль!N82+март!N82+апрель!N82+май!N82+июнь!N82+июль!N82+август!N82+сентябрь!N82+октябрь!N82+ноябрь!N82+декабрь!N82</f>
        <v>0</v>
      </c>
      <c r="R82" s="29">
        <f>январь!O82+февраль!O82+март!O82+апрель!O82+май!O82+июнь!O82+июль!O82+август!O82+сентябрь!O82+октябрь!O82+ноябрь!O82+декабрь!O82</f>
        <v>0</v>
      </c>
      <c r="S82" s="36">
        <f>январь!P82+февраль!P82+март!P82+апрель!P82+май!P82+июнь!P82+июль!P82+август!P82+сентябрь!P82+октябрь!P82+ноябрь!P82+декабрь!P82</f>
        <v>0</v>
      </c>
      <c r="T82" s="29">
        <f>январь!Q82+февраль!Q82+март!Q82+апрель!Q82+май!Q82+июнь!Q82+июль!Q82+август!Q82+сентябрь!Q82+октябрь!Q82+ноябрь!Q82+декабрь!Q82</f>
        <v>0</v>
      </c>
      <c r="U82" s="36">
        <f>январь!R82+февраль!R82+март!R82+апрель!R82+май!R82+июнь!R82+июль!R82+август!R82+сентябрь!R82+октябрь!R82+ноябрь!R82+декабрь!R82</f>
        <v>0</v>
      </c>
      <c r="V82" s="36">
        <f>январь!S82+февраль!S82+март!S82+апрель!S82+май!S82+июнь!S82+июль!S82+август!S82+сентябрь!S82+октябрь!S82+ноябрь!S82+декабрь!S82</f>
        <v>0</v>
      </c>
      <c r="W82" s="36">
        <f>январь!T82+февраль!T82+март!T82+апрель!T82+май!T82+июнь!T82+июль!T82+август!T82+сентябрь!T82+октябрь!T82+ноябрь!T82+декабрь!T82</f>
        <v>0</v>
      </c>
      <c r="X82" s="36">
        <f>январь!U82+февраль!U82+март!U82+апрель!U82+май!U82+июнь!U82+июль!U82+август!U82+сентябрь!U82+октябрь!U82+ноябрь!U82+декабрь!U82</f>
        <v>0</v>
      </c>
      <c r="Y82" s="36">
        <f>январь!V82+февраль!V82+март!V82+апрель!V82+май!V82+июнь!V82+июль!V82+август!V82+сентябрь!V82+октябрь!V82+ноябрь!V82+декабрь!V82</f>
        <v>0</v>
      </c>
      <c r="Z82" s="36">
        <f>январь!W82+февраль!W82+март!W82+апрель!W82+май!W82+июнь!W82+июль!W82+август!W82+сентябрь!W82+октябрь!W82+ноябрь!W82+декабрь!W82</f>
        <v>0</v>
      </c>
      <c r="AA82" s="36">
        <f>январь!X82+февраль!X82+март!X82+апрель!X82+май!X82+июнь!X82+июль!X82+август!X82+сентябрь!X82+октябрь!X82+ноябрь!X82+декабрь!X82</f>
        <v>0</v>
      </c>
      <c r="AB82" s="29">
        <f>январь!Y82+февраль!Y82+март!Y82+апрель!Y82+май!Y82+июнь!Y82+июль!Y82+август!Y82+сентябрь!Y82+октябрь!Y82+ноябрь!Y82+декабрь!Y82</f>
        <v>0</v>
      </c>
      <c r="AC82" s="36">
        <f>январь!Z82+февраль!Z82+март!Z82+апрель!Z82+май!Z82+июнь!Z82+июль!Z82+август!Z82+сентябрь!Z82+октябрь!Z82+ноябрь!Z82+декабрь!Z82</f>
        <v>0</v>
      </c>
      <c r="AD82" s="66" t="str">
        <f>CONCATENATE(январь!AA82,$BZ$1,февраль!AA82,$BZ$1,март!AA82,$BZ$1,апрель!AA82,$BZ$1,май!AA82,$BZ$1,июнь!AA82,$BZ$1,июль!AA82,$BZ$1,август!AA82,$BZ$1,сентябрь!AA82,$BZ$1,октябрь!AA82,$BZ$1,ноябрь!AA82,$BZ$1,декабрь!AA82)</f>
        <v xml:space="preserve">           </v>
      </c>
      <c r="AE82" s="36">
        <f>январь!AB82+февраль!AB82+март!AB82+апрель!AB82+май!AB82+июнь!AB82+июль!AB82+август!AB82+сентябрь!AB82+октябрь!AB82+ноябрь!AB82+декабрь!AB82</f>
        <v>0</v>
      </c>
      <c r="AF82" s="36">
        <f>январь!AC82+февраль!AC82+март!AC82+апрель!AC82+май!AC82+июнь!AC82+июль!AC82+август!AC82+сентябрь!AC82+октябрь!AC82+ноябрь!AC82+декабрь!AC82</f>
        <v>0</v>
      </c>
      <c r="AG82" s="36">
        <f>январь!AD82+февраль!AD82+март!AD82+апрель!AD82+май!AD82+июнь!AD82+июль!AD82+август!AD82+сентябрь!AD82+октябрь!AD82+ноябрь!AD82+декабрь!AD82</f>
        <v>0</v>
      </c>
      <c r="AH82" s="36">
        <f>январь!AE82+февраль!AE82+март!AE82+апрель!AE82+май!AE82+июнь!AE82+июль!AE82+август!AE82+сентябрь!AE82+октябрь!AE82+ноябрь!AE82+декабрь!AE82</f>
        <v>0</v>
      </c>
      <c r="AI82" s="36">
        <f>январь!AF82+февраль!AF82+март!AF82+апрель!AF82+май!AF82+июнь!AF82+июль!AF82+август!AF82+сентябрь!AF82+октябрь!AF82+ноябрь!AF82+декабрь!AF82</f>
        <v>0</v>
      </c>
      <c r="AJ82" s="36">
        <f>январь!AG82+февраль!AG82+март!AG82+апрель!AG82+май!AG82+июнь!AG82+июль!AG82+август!AG82+сентябрь!AG82+октябрь!AG82+ноябрь!AG82+декабрь!AG82</f>
        <v>0</v>
      </c>
      <c r="AK82" s="29">
        <f>январь!AH82+февраль!AH82+март!AH82+апрель!AH82+май!AH82+июнь!AH82+июль!AH82+август!AH82+сентябрь!AH82+октябрь!AH82+ноябрь!AH82+декабрь!AH82</f>
        <v>0</v>
      </c>
      <c r="AL82" s="36">
        <f>январь!AI82+февраль!AI82+март!AI82+апрель!AI82+май!AI82+июнь!AI82+июль!AI82+август!AI82+сентябрь!AI82+октябрь!AI82+ноябрь!AI82+декабрь!AI82</f>
        <v>0</v>
      </c>
      <c r="AM82" s="29">
        <f>январь!AJ82+февраль!AJ82+март!AJ82+апрель!AJ82+май!AJ82+июнь!AJ82+июль!AJ82+август!AJ82+сентябрь!AJ82+октябрь!AJ82+ноябрь!AJ82+декабрь!AJ82</f>
        <v>0</v>
      </c>
      <c r="AN82" s="36">
        <f>январь!AK82+февраль!AK82+март!AK82+апрель!AK82+май!AK82+июнь!AK82+июль!AK82+август!AK82+сентябрь!AK82+октябрь!AK82+ноябрь!AK82+декабрь!AK82</f>
        <v>0</v>
      </c>
      <c r="AO82" s="36">
        <f>январь!AL82+февраль!AL82+март!AL82+апрель!AL82+май!AL82+июнь!AL82+июль!AL82+август!AL82+сентябрь!AL82+октябрь!AL82+ноябрь!AL82+декабрь!AL82</f>
        <v>0</v>
      </c>
      <c r="AP82" s="36">
        <f>январь!AM82+февраль!AM82+март!AM82+апрель!AM82+май!AM82+июнь!AM82+июль!AM82+август!AM82+сентябрь!AM82+октябрь!AM82+ноябрь!AM82+декабрь!AM82</f>
        <v>0</v>
      </c>
      <c r="AQ82" s="29">
        <f>январь!AN82+февраль!AN82+март!AN82+апрель!AN82+май!AN82+июнь!AN82+июль!AN82+август!AN82+сентябрь!AN82+октябрь!AN82+ноябрь!AN82+декабрь!AN82</f>
        <v>0</v>
      </c>
      <c r="AR82" s="36">
        <f>январь!AO82+февраль!AO82+март!AO82+апрель!AO82+май!AO82+июнь!AO82+июль!AO82+август!AO82+сентябрь!AO82+октябрь!AO82+ноябрь!AO82+декабрь!AO82</f>
        <v>0</v>
      </c>
      <c r="AS82" s="29">
        <f>январь!AP82+февраль!AP82+март!AP82+апрель!AP82+май!AP82+июнь!AP82+июль!AP82+август!AP82+сентябрь!AP82+октябрь!AP82+ноябрь!AP82+декабрь!AP82</f>
        <v>0</v>
      </c>
      <c r="AT82" s="36">
        <f>январь!AQ82+февраль!AQ82+март!AQ82+апрель!AQ82+май!AQ82+июнь!AQ82+июль!AQ82+август!AQ82+сентябрь!AQ82+октябрь!AQ82+ноябрь!AQ82+декабрь!AQ82</f>
        <v>0</v>
      </c>
      <c r="AU82" s="29">
        <f>январь!AR82+февраль!AR82+март!AR82+апрель!AR82+май!AR82+июнь!AR82+июль!AR82+август!AR82+сентябрь!AR82+октябрь!AR82+ноябрь!AR82+декабрь!AR82</f>
        <v>0</v>
      </c>
      <c r="AV82" s="36">
        <f>январь!AS82+февраль!AS82+март!AS82+апрель!AS82+май!AS82+июнь!AS82+июль!AS82+август!AS82+сентябрь!AS82+октябрь!AS82+ноябрь!AS82+декабрь!AS82</f>
        <v>0</v>
      </c>
      <c r="AW82" s="36">
        <f>январь!AT82+февраль!AT82+март!AT82+апрель!AT82+май!AT82+июнь!AT82+июль!AT82+август!AT82+сентябрь!AT82+октябрь!AT82+ноябрь!AT82+декабрь!AT82</f>
        <v>0</v>
      </c>
      <c r="AX82" s="36">
        <f>январь!AU82+февраль!AU82+март!AU82+апрель!AU82+май!AU82+июнь!AU82+июль!AU82+август!AU82+сентябрь!AU82+октябрь!AU82+ноябрь!AU82+декабрь!AU82</f>
        <v>0</v>
      </c>
      <c r="AY82" s="29">
        <f>январь!AV82+февраль!AV82+март!AV82+апрель!AV82+май!AV82+июнь!AV82+июль!AV82+август!AV82+сентябрь!AV82+октябрь!AV82+ноябрь!AV82+декабрь!AV82</f>
        <v>0</v>
      </c>
      <c r="AZ82" s="36">
        <f>январь!AW82+февраль!AW82+март!AW82+апрель!AW82+май!AW82+июнь!AW82+июль!AW82+август!AW82+сентябрь!AW82+октябрь!AW82+ноябрь!AW82+декабрь!AW82</f>
        <v>0</v>
      </c>
      <c r="BA82" s="36">
        <f>январь!AX82+февраль!AX82+март!AX82+апрель!AX82+май!AX82+июнь!AX82+июль!AX82+август!AX82+сентябрь!AX82+октябрь!AX82+ноябрь!AX82+декабрь!AX82</f>
        <v>0</v>
      </c>
      <c r="BB82" s="36">
        <f>январь!AY82+февраль!AY82+март!AY82+апрель!AY82+май!AY82+июнь!AY82+июль!AY82+август!AY82+сентябрь!AY82+октябрь!AY82+ноябрь!AY82+декабрь!AY82</f>
        <v>0</v>
      </c>
      <c r="BC82" s="29">
        <f>январь!AZ82+февраль!AZ82+март!AZ82+апрель!AZ82+май!AZ82+июнь!AZ82+июль!AZ82+август!AZ82+сентябрь!AZ82+октябрь!AZ82+ноябрь!AZ82+декабрь!AZ82</f>
        <v>0</v>
      </c>
      <c r="BD82" s="36">
        <f>январь!BA82+февраль!BA82+март!BA82+апрель!BA82+май!BA82+июнь!BA82+июль!BA82+август!BA82+сентябрь!BA82+октябрь!BA82+ноябрь!BA82+декабрь!BA82</f>
        <v>0</v>
      </c>
      <c r="BE82" s="36">
        <f>январь!BB82+февраль!BB82+март!BB82+апрель!BB82+май!BB82+июнь!BB82+июль!BB82+август!BB82+сентябрь!BB82+октябрь!BB82+ноябрь!BB82+декабрь!BB82</f>
        <v>0</v>
      </c>
      <c r="BF82" s="36">
        <f>январь!BC82+февраль!BC82+март!BC82+апрель!BC82+май!BC82+июнь!BC82+июль!BC82+август!BC82+сентябрь!BC82+октябрь!BC82+ноябрь!BC82+декабрь!BC82</f>
        <v>0</v>
      </c>
      <c r="BG82" s="36">
        <f>январь!BD82+февраль!BD82+март!BD82+апрель!BD82+май!BD82+июнь!BD82+июль!BD82+август!BD82+сентябрь!BD82+октябрь!BD82+ноябрь!BD82+декабрь!BD82</f>
        <v>0</v>
      </c>
      <c r="BH82" s="36">
        <f>январь!BE82+февраль!BE82+март!BE82+апрель!BE82+май!BE82+июнь!BE82+июль!BE82+август!BE82+сентябрь!BE82+октябрь!BE82+ноябрь!BE82+декабрь!BE82</f>
        <v>0</v>
      </c>
      <c r="BI82" s="36">
        <f>январь!BF82+февраль!BF82+март!BF82+апрель!BF82+май!BF82+июнь!BF82+июль!BF82+август!BF82+сентябрь!BF82+октябрь!BF82+ноябрь!BF82+декабрь!BF82</f>
        <v>0</v>
      </c>
      <c r="BJ82" s="36">
        <f>январь!BG82+февраль!BG82+март!BG82+апрель!BG82+май!BG82+июнь!BG82+июль!BG82+август!BG82+сентябрь!BG82+октябрь!BG82+ноябрь!BG82+декабрь!BG82</f>
        <v>0</v>
      </c>
      <c r="BK82" s="36">
        <f>январь!BH82+февраль!BH82+март!BH82+апрель!BH82+май!BH82+июнь!BH82+июль!BH82+август!BH82+сентябрь!BH82+октябрь!BH82+ноябрь!BH82+декабрь!BH82</f>
        <v>0</v>
      </c>
      <c r="BL82" s="36">
        <f>январь!BI82+февраль!BI82+март!BI82+апрель!BI82+май!BI82+июнь!BI82+июль!BI82+август!BI82+сентябрь!BI82+октябрь!BI82+ноябрь!BI82+декабрь!BI82</f>
        <v>0</v>
      </c>
      <c r="BM82" s="29">
        <f>январь!BJ82+февраль!BJ82+март!BJ82+апрель!BJ82+май!BJ82+июнь!BJ82+июль!BJ82+август!BJ82+сентябрь!BJ82+октябрь!BJ82+ноябрь!BJ82+декабрь!BJ82</f>
        <v>0</v>
      </c>
      <c r="BN82" s="36">
        <f>январь!BK82+февраль!BK82+март!BK82+апрель!BK82+май!BK82+июнь!BK82+июль!BK82+август!BK82+сентябрь!BK82+октябрь!BK82+ноябрь!BK82+декабрь!BK82</f>
        <v>0</v>
      </c>
      <c r="BO82" s="29">
        <f>январь!BL82+февраль!BL82+март!BL82+апрель!BL82+май!BL82+июнь!BL82+июль!BL82+август!BL82+сентябрь!BL82+октябрь!BL82+ноябрь!BL82+декабрь!BL82</f>
        <v>0</v>
      </c>
      <c r="BP82" s="36">
        <f>январь!BM82+февраль!BM82+март!BM82+апрель!BM82+май!BM82+июнь!BM82+июль!BM82+август!BM82+сентябрь!BM82+октябрь!BM82+ноябрь!BM82+декабрь!BM82</f>
        <v>0</v>
      </c>
      <c r="BQ82" s="36">
        <f>январь!BN82+февраль!BN82+март!BN82+апрель!BN82+май!BN82+июнь!BN82+июль!BN82+август!BN82+сентябрь!BN82+октябрь!BN82+ноябрь!BN82+декабрь!BN82</f>
        <v>0</v>
      </c>
      <c r="BR82" s="36">
        <f>январь!BO82+февраль!BO82+март!BO82+апрель!BO82+май!BO82+июнь!BO82+июль!BO82+август!BO82+сентябрь!BO82+октябрь!BO82+ноябрь!BO82+декабрь!BO82</f>
        <v>0</v>
      </c>
      <c r="BS82" s="29">
        <f>январь!BP82+февраль!BP82+март!BP82+апрель!BP82+май!BP82+июнь!BP82+июль!BP82+август!BP82+сентябрь!BP82+октябрь!BP82+ноябрь!BP82+декабрь!BP82</f>
        <v>0</v>
      </c>
      <c r="BT82" s="36">
        <f>январь!BQ82+февраль!BQ82+март!BQ82+апрель!BQ82+май!BQ82+июнь!BQ82+июль!BQ82+август!BQ82+сентябрь!BQ82+октябрь!BQ82+ноябрь!BQ82+декабрь!BQ82</f>
        <v>0</v>
      </c>
      <c r="BU82" s="29">
        <f>январь!BR82+февраль!BR82+март!BR82+апрель!BR82+май!BR82+июнь!BR82+июль!BR82+август!BR82+сентябрь!BR82+октябрь!BR82+ноябрь!BR82+декабрь!BR82</f>
        <v>0</v>
      </c>
      <c r="BV82" s="36">
        <f>январь!BS82+февраль!BS82+март!BS82+апрель!BS82+май!BS82+июнь!BS82+июль!BS82+август!BS82+сентябрь!BS82+октябрь!BS82+ноябрь!BS82+декабрь!BS82</f>
        <v>0</v>
      </c>
      <c r="BW82" s="36">
        <f>январь!BT82+февраль!BT82+март!BT82+апрель!BT82+май!BT82+июнь!BT82+июль!BT82+август!BT82+сентябрь!BT82+октябрь!BT82+ноябрь!BT82+декабрь!BT82</f>
        <v>0</v>
      </c>
      <c r="BX82" s="36">
        <f>январь!BU82+февраль!BU82+март!BU82+апрель!BU82+май!BU82+июнь!BU82+июль!BU82+август!BU82+сентябрь!BU82+октябрь!BU82+ноябрь!BU82+декабрь!BU82</f>
        <v>0</v>
      </c>
      <c r="BY82" s="36">
        <f>январь!BV82+февраль!BV82+март!BV82+апрель!BV82+май!BV82+июнь!BV82+июль!BV82+август!BV82+сентябрь!BV82+октябрь!BV82+ноябрь!BV82+декабрь!BV82</f>
        <v>2.39</v>
      </c>
      <c r="BZ82" s="77">
        <v>0</v>
      </c>
    </row>
    <row r="83" spans="1:78" x14ac:dyDescent="0.25">
      <c r="A83" s="16">
        <v>81</v>
      </c>
      <c r="B83" s="16">
        <v>1</v>
      </c>
      <c r="C83" s="37" t="s">
        <v>546</v>
      </c>
      <c r="D83" s="51">
        <v>77.909088367149764</v>
      </c>
      <c r="E83" s="25">
        <v>43.853610000000003</v>
      </c>
      <c r="F83" s="26">
        <f t="shared" si="3"/>
        <v>106.74769836714977</v>
      </c>
      <c r="G83" s="26">
        <f t="shared" si="4"/>
        <v>62.894088367149763</v>
      </c>
      <c r="H83" s="26">
        <f t="shared" si="5"/>
        <v>15.015000000000001</v>
      </c>
      <c r="I83" s="36">
        <f>январь!F83+февраль!F83+март!F83+апрель!F83+май!F83+июнь!F83+июль!F83+август!F83+сентябрь!F83+октябрь!F83+ноябрь!F83+декабрь!F83</f>
        <v>0</v>
      </c>
      <c r="J83" s="36">
        <f>январь!G83+февраль!G83+март!G83+апрель!G83+май!G83+июнь!G83+июль!G83+август!G83+сентябрь!G83+октябрь!G83+ноябрь!G83+декабрь!G83</f>
        <v>0</v>
      </c>
      <c r="K83" s="36">
        <f>январь!H83+февраль!H83+март!H83+апрель!H83+май!H83+июнь!H83+июль!H83+август!H83+сентябрь!H83+октябрь!H83+ноябрь!H83+декабрь!H83</f>
        <v>0</v>
      </c>
      <c r="L83" s="27">
        <f>январь!I83+февраль!I83+март!I83+апрель!I83+май!I83+июнь!I83+июль!I83+август!I83+сентябрь!I83+октябрь!I83+ноябрь!I83+декабрь!I83</f>
        <v>0</v>
      </c>
      <c r="M83" s="36">
        <f>январь!J83+февраль!J83+март!J83+апрель!J83+май!J83+июнь!J83+июль!J83+август!J83+сентябрь!J83+октябрь!J83+ноябрь!J83+декабрь!J83</f>
        <v>0</v>
      </c>
      <c r="N83" s="36">
        <f>январь!K83+февраль!K83+март!K83+апрель!K83+май!K83+июнь!K83+июль!K83+август!K83+сентябрь!K83+октябрь!K83+ноябрь!K83+декабрь!K83</f>
        <v>0</v>
      </c>
      <c r="O83" s="36">
        <f>январь!L83+февраль!L83+март!L83+апрель!L83+май!L83+июнь!L83+июль!L83+август!L83+сентябрь!L83+октябрь!L83+ноябрь!L83+декабрь!L83</f>
        <v>0</v>
      </c>
      <c r="P83" s="36">
        <f>январь!M83+февраль!M83+март!M83+апрель!M83+май!M83+июнь!M83+июль!M83+август!M83+сентябрь!M83+октябрь!M83+ноябрь!M83+декабрь!M83</f>
        <v>0</v>
      </c>
      <c r="Q83" s="36">
        <f>январь!N83+февраль!N83+март!N83+апрель!N83+май!N83+июнь!N83+июль!N83+август!N83+сентябрь!N83+октябрь!N83+ноябрь!N83+декабрь!N83</f>
        <v>0</v>
      </c>
      <c r="R83" s="29">
        <f>январь!O83+февраль!O83+март!O83+апрель!O83+май!O83+июнь!O83+июль!O83+август!O83+сентябрь!O83+октябрь!O83+ноябрь!O83+декабрь!O83</f>
        <v>0</v>
      </c>
      <c r="S83" s="36">
        <f>январь!P83+февраль!P83+март!P83+апрель!P83+май!P83+июнь!P83+июль!P83+август!P83+сентябрь!P83+октябрь!P83+ноябрь!P83+декабрь!P83</f>
        <v>0</v>
      </c>
      <c r="T83" s="29">
        <f>январь!Q83+февраль!Q83+март!Q83+апрель!Q83+май!Q83+июнь!Q83+июль!Q83+август!Q83+сентябрь!Q83+октябрь!Q83+ноябрь!Q83+декабрь!Q83</f>
        <v>0</v>
      </c>
      <c r="U83" s="36">
        <f>январь!R83+февраль!R83+март!R83+апрель!R83+май!R83+июнь!R83+июль!R83+август!R83+сентябрь!R83+октябрь!R83+ноябрь!R83+декабрь!R83</f>
        <v>0</v>
      </c>
      <c r="V83" s="36">
        <f>январь!S83+февраль!S83+март!S83+апрель!S83+май!S83+июнь!S83+июль!S83+август!S83+сентябрь!S83+октябрь!S83+ноябрь!S83+декабрь!S83</f>
        <v>0</v>
      </c>
      <c r="W83" s="36">
        <f>январь!T83+февраль!T83+март!T83+апрель!T83+май!T83+июнь!T83+июль!T83+август!T83+сентябрь!T83+октябрь!T83+ноябрь!T83+декабрь!T83</f>
        <v>0</v>
      </c>
      <c r="X83" s="36">
        <f>январь!U83+февраль!U83+март!U83+апрель!U83+май!U83+июнь!U83+июль!U83+август!U83+сентябрь!U83+октябрь!U83+ноябрь!U83+декабрь!U83</f>
        <v>0</v>
      </c>
      <c r="Y83" s="36">
        <f>январь!V83+февраль!V83+март!V83+апрель!V83+май!V83+июнь!V83+июль!V83+август!V83+сентябрь!V83+октябрь!V83+ноябрь!V83+декабрь!V83</f>
        <v>0</v>
      </c>
      <c r="Z83" s="36">
        <f>январь!W83+февраль!W83+март!W83+апрель!W83+май!W83+июнь!W83+июль!W83+август!W83+сентябрь!W83+октябрь!W83+ноябрь!W83+декабрь!W83</f>
        <v>0</v>
      </c>
      <c r="AA83" s="36">
        <f>январь!X83+февраль!X83+март!X83+апрель!X83+май!X83+июнь!X83+июль!X83+август!X83+сентябрь!X83+октябрь!X83+ноябрь!X83+декабрь!X83</f>
        <v>0</v>
      </c>
      <c r="AB83" s="29">
        <f>январь!Y83+февраль!Y83+март!Y83+апрель!Y83+май!Y83+июнь!Y83+июль!Y83+август!Y83+сентябрь!Y83+октябрь!Y83+ноябрь!Y83+декабрь!Y83</f>
        <v>0</v>
      </c>
      <c r="AC83" s="36">
        <f>январь!Z83+февраль!Z83+март!Z83+апрель!Z83+май!Z83+июнь!Z83+июль!Z83+август!Z83+сентябрь!Z83+октябрь!Z83+ноябрь!Z83+декабрь!Z83</f>
        <v>0</v>
      </c>
      <c r="AD83" s="66" t="str">
        <f>CONCATENATE(январь!AA83,$BZ$1,февраль!AA83,$BZ$1,март!AA83,$BZ$1,апрель!AA83,$BZ$1,май!AA83,$BZ$1,июнь!AA83,$BZ$1,июль!AA83,$BZ$1,август!AA83,$BZ$1,сентябрь!AA83,$BZ$1,октябрь!AA83,$BZ$1,ноябрь!AA83,$BZ$1,декабрь!AA83)</f>
        <v xml:space="preserve">           </v>
      </c>
      <c r="AE83" s="36">
        <f>январь!AB83+февраль!AB83+март!AB83+апрель!AB83+май!AB83+июнь!AB83+июль!AB83+август!AB83+сентябрь!AB83+октябрь!AB83+ноябрь!AB83+декабрь!AB83</f>
        <v>0</v>
      </c>
      <c r="AF83" s="36">
        <f>январь!AC83+февраль!AC83+март!AC83+апрель!AC83+май!AC83+июнь!AC83+июль!AC83+август!AC83+сентябрь!AC83+октябрь!AC83+ноябрь!AC83+декабрь!AC83</f>
        <v>0</v>
      </c>
      <c r="AG83" s="36">
        <f>январь!AD83+февраль!AD83+март!AD83+апрель!AD83+май!AD83+июнь!AD83+июль!AD83+август!AD83+сентябрь!AD83+октябрь!AD83+ноябрь!AD83+декабрь!AD83</f>
        <v>0</v>
      </c>
      <c r="AH83" s="36">
        <f>январь!AE83+февраль!AE83+март!AE83+апрель!AE83+май!AE83+июнь!AE83+июль!AE83+август!AE83+сентябрь!AE83+октябрь!AE83+ноябрь!AE83+декабрь!AE83</f>
        <v>0</v>
      </c>
      <c r="AI83" s="36">
        <f>январь!AF83+февраль!AF83+март!AF83+апрель!AF83+май!AF83+июнь!AF83+июль!AF83+август!AF83+сентябрь!AF83+октябрь!AF83+ноябрь!AF83+декабрь!AF83</f>
        <v>0</v>
      </c>
      <c r="AJ83" s="36">
        <f>январь!AG83+февраль!AG83+март!AG83+апрель!AG83+май!AG83+июнь!AG83+июль!AG83+август!AG83+сентябрь!AG83+октябрь!AG83+ноябрь!AG83+декабрь!AG83</f>
        <v>0</v>
      </c>
      <c r="AK83" s="29">
        <f>январь!AH83+февраль!AH83+март!AH83+апрель!AH83+май!AH83+июнь!AH83+июль!AH83+август!AH83+сентябрь!AH83+октябрь!AH83+ноябрь!AH83+декабрь!AH83</f>
        <v>0</v>
      </c>
      <c r="AL83" s="36">
        <f>январь!AI83+февраль!AI83+март!AI83+апрель!AI83+май!AI83+июнь!AI83+июль!AI83+август!AI83+сентябрь!AI83+октябрь!AI83+ноябрь!AI83+декабрь!AI83</f>
        <v>0</v>
      </c>
      <c r="AM83" s="29">
        <f>январь!AJ83+февраль!AJ83+март!AJ83+апрель!AJ83+май!AJ83+июнь!AJ83+июль!AJ83+август!AJ83+сентябрь!AJ83+октябрь!AJ83+ноябрь!AJ83+декабрь!AJ83</f>
        <v>0</v>
      </c>
      <c r="AN83" s="36">
        <f>январь!AK83+февраль!AK83+март!AK83+апрель!AK83+май!AK83+июнь!AK83+июль!AK83+август!AK83+сентябрь!AK83+октябрь!AK83+ноябрь!AK83+декабрь!AK83</f>
        <v>0</v>
      </c>
      <c r="AO83" s="36">
        <f>январь!AL83+февраль!AL83+март!AL83+апрель!AL83+май!AL83+июнь!AL83+июль!AL83+август!AL83+сентябрь!AL83+октябрь!AL83+ноябрь!AL83+декабрь!AL83</f>
        <v>0</v>
      </c>
      <c r="AP83" s="36">
        <f>январь!AM83+февраль!AM83+март!AM83+апрель!AM83+май!AM83+июнь!AM83+июль!AM83+август!AM83+сентябрь!AM83+октябрь!AM83+ноябрь!AM83+декабрь!AM83</f>
        <v>0</v>
      </c>
      <c r="AQ83" s="29">
        <f>январь!AN83+февраль!AN83+март!AN83+апрель!AN83+май!AN83+июнь!AN83+июль!AN83+август!AN83+сентябрь!AN83+октябрь!AN83+ноябрь!AN83+декабрь!AN83</f>
        <v>0</v>
      </c>
      <c r="AR83" s="36">
        <f>январь!AO83+февраль!AO83+март!AO83+апрель!AO83+май!AO83+июнь!AO83+июль!AO83+август!AO83+сентябрь!AO83+октябрь!AO83+ноябрь!AO83+декабрь!AO83</f>
        <v>0</v>
      </c>
      <c r="AS83" s="29">
        <f>январь!AP83+февраль!AP83+март!AP83+апрель!AP83+май!AP83+июнь!AP83+июль!AP83+август!AP83+сентябрь!AP83+октябрь!AP83+ноябрь!AP83+декабрь!AP83</f>
        <v>0</v>
      </c>
      <c r="AT83" s="36">
        <f>январь!AQ83+февраль!AQ83+март!AQ83+апрель!AQ83+май!AQ83+июнь!AQ83+июль!AQ83+август!AQ83+сентябрь!AQ83+октябрь!AQ83+ноябрь!AQ83+декабрь!AQ83</f>
        <v>0</v>
      </c>
      <c r="AU83" s="29">
        <f>январь!AR83+февраль!AR83+март!AR83+апрель!AR83+май!AR83+июнь!AR83+июль!AR83+август!AR83+сентябрь!AR83+октябрь!AR83+ноябрь!AR83+декабрь!AR83</f>
        <v>0</v>
      </c>
      <c r="AV83" s="36">
        <f>январь!AS83+февраль!AS83+март!AS83+апрель!AS83+май!AS83+июнь!AS83+июль!AS83+август!AS83+сентябрь!AS83+октябрь!AS83+ноябрь!AS83+декабрь!AS83</f>
        <v>0</v>
      </c>
      <c r="AW83" s="36">
        <f>январь!AT83+февраль!AT83+март!AT83+апрель!AT83+май!AT83+июнь!AT83+июль!AT83+август!AT83+сентябрь!AT83+октябрь!AT83+ноябрь!AT83+декабрь!AT83</f>
        <v>0</v>
      </c>
      <c r="AX83" s="36">
        <f>январь!AU83+февраль!AU83+март!AU83+апрель!AU83+май!AU83+июнь!AU83+июль!AU83+август!AU83+сентябрь!AU83+октябрь!AU83+ноябрь!AU83+декабрь!AU83</f>
        <v>0</v>
      </c>
      <c r="AY83" s="29">
        <f>январь!AV83+февраль!AV83+март!AV83+апрель!AV83+май!AV83+июнь!AV83+июль!AV83+август!AV83+сентябрь!AV83+октябрь!AV83+ноябрь!AV83+декабрь!AV83</f>
        <v>0</v>
      </c>
      <c r="AZ83" s="36">
        <f>январь!AW83+февраль!AW83+март!AW83+апрель!AW83+май!AW83+июнь!AW83+июль!AW83+август!AW83+сентябрь!AW83+октябрь!AW83+ноябрь!AW83+декабрь!AW83</f>
        <v>0</v>
      </c>
      <c r="BA83" s="36">
        <f>январь!AX83+февраль!AX83+март!AX83+апрель!AX83+май!AX83+июнь!AX83+июль!AX83+август!AX83+сентябрь!AX83+октябрь!AX83+ноябрь!AX83+декабрь!AX83</f>
        <v>0</v>
      </c>
      <c r="BB83" s="36">
        <f>январь!AY83+февраль!AY83+март!AY83+апрель!AY83+май!AY83+июнь!AY83+июль!AY83+август!AY83+сентябрь!AY83+октябрь!AY83+ноябрь!AY83+декабрь!AY83</f>
        <v>0</v>
      </c>
      <c r="BC83" s="29">
        <f>январь!AZ83+февраль!AZ83+март!AZ83+апрель!AZ83+май!AZ83+июнь!AZ83+июль!AZ83+август!AZ83+сентябрь!AZ83+октябрь!AZ83+ноябрь!AZ83+декабрь!AZ83</f>
        <v>0</v>
      </c>
      <c r="BD83" s="36">
        <f>январь!BA83+февраль!BA83+март!BA83+апрель!BA83+май!BA83+июнь!BA83+июль!BA83+август!BA83+сентябрь!BA83+октябрь!BA83+ноябрь!BA83+декабрь!BA83</f>
        <v>0</v>
      </c>
      <c r="BE83" s="36">
        <f>январь!BB83+февраль!BB83+март!BB83+апрель!BB83+май!BB83+июнь!BB83+июль!BB83+август!BB83+сентябрь!BB83+октябрь!BB83+ноябрь!BB83+декабрь!BB83</f>
        <v>0</v>
      </c>
      <c r="BF83" s="36">
        <f>январь!BC83+февраль!BC83+март!BC83+апрель!BC83+май!BC83+июнь!BC83+июль!BC83+август!BC83+сентябрь!BC83+октябрь!BC83+ноябрь!BC83+декабрь!BC83</f>
        <v>0</v>
      </c>
      <c r="BG83" s="36">
        <f>январь!BD83+февраль!BD83+март!BD83+апрель!BD83+май!BD83+июнь!BD83+июль!BD83+август!BD83+сентябрь!BD83+октябрь!BD83+ноябрь!BD83+декабрь!BD83</f>
        <v>0.01</v>
      </c>
      <c r="BH83" s="36">
        <f>январь!BE83+февраль!BE83+март!BE83+апрель!BE83+май!BE83+июнь!BE83+июль!BE83+август!BE83+сентябрь!BE83+октябрь!BE83+ноябрь!BE83+декабрь!BE83</f>
        <v>10.791</v>
      </c>
      <c r="BI83" s="36">
        <f>январь!BF83+февраль!BF83+март!BF83+апрель!BF83+май!BF83+июнь!BF83+июль!BF83+август!BF83+сентябрь!BF83+октябрь!BF83+ноябрь!BF83+декабрь!BF83</f>
        <v>0</v>
      </c>
      <c r="BJ83" s="36">
        <f>январь!BG83+февраль!BG83+март!BG83+апрель!BG83+май!BG83+июнь!BG83+июль!BG83+август!BG83+сентябрь!BG83+октябрь!BG83+ноябрь!BG83+декабрь!BG83</f>
        <v>0</v>
      </c>
      <c r="BK83" s="36">
        <f>январь!BH83+февраль!BH83+март!BH83+апрель!BH83+май!BH83+июнь!BH83+июль!BH83+август!BH83+сентябрь!BH83+октябрь!BH83+ноябрь!BH83+декабрь!BH83</f>
        <v>0</v>
      </c>
      <c r="BL83" s="36">
        <f>январь!BI83+февраль!BI83+март!BI83+апрель!BI83+май!BI83+июнь!BI83+июль!BI83+август!BI83+сентябрь!BI83+октябрь!BI83+ноябрь!BI83+декабрь!BI83</f>
        <v>0</v>
      </c>
      <c r="BM83" s="29">
        <f>январь!BJ83+февраль!BJ83+март!BJ83+апрель!BJ83+май!BJ83+июнь!BJ83+июль!BJ83+август!BJ83+сентябрь!BJ83+октябрь!BJ83+ноябрь!BJ83+декабрь!BJ83</f>
        <v>0</v>
      </c>
      <c r="BN83" s="36">
        <f>январь!BK83+февраль!BK83+март!BK83+апрель!BK83+май!BK83+июнь!BK83+июль!BK83+август!BK83+сентябрь!BK83+октябрь!BK83+ноябрь!BK83+декабрь!BK83</f>
        <v>0</v>
      </c>
      <c r="BO83" s="29">
        <f>январь!BL83+февраль!BL83+март!BL83+апрель!BL83+май!BL83+июнь!BL83+июль!BL83+август!BL83+сентябрь!BL83+октябрь!BL83+ноябрь!BL83+декабрь!BL83</f>
        <v>0</v>
      </c>
      <c r="BP83" s="36">
        <f>январь!BM83+февраль!BM83+март!BM83+апрель!BM83+май!BM83+июнь!BM83+июль!BM83+август!BM83+сентябрь!BM83+октябрь!BM83+ноябрь!BM83+декабрь!BM83</f>
        <v>0</v>
      </c>
      <c r="BQ83" s="36">
        <f>январь!BN83+февраль!BN83+март!BN83+апрель!BN83+май!BN83+июнь!BN83+июль!BN83+август!BN83+сентябрь!BN83+октябрь!BN83+ноябрь!BN83+декабрь!BN83</f>
        <v>0</v>
      </c>
      <c r="BR83" s="36">
        <f>январь!BO83+февраль!BO83+март!BO83+апрель!BO83+май!BO83+июнь!BO83+июль!BO83+август!BO83+сентябрь!BO83+октябрь!BO83+ноябрь!BO83+декабрь!BO83</f>
        <v>0</v>
      </c>
      <c r="BS83" s="29">
        <f>январь!BP83+февраль!BP83+март!BP83+апрель!BP83+май!BP83+июнь!BP83+июль!BP83+август!BP83+сентябрь!BP83+октябрь!BP83+ноябрь!BP83+декабрь!BP83</f>
        <v>1</v>
      </c>
      <c r="BT83" s="36">
        <f>январь!BQ83+февраль!BQ83+март!BQ83+апрель!BQ83+май!BQ83+июнь!BQ83+июль!BQ83+август!BQ83+сентябрь!BQ83+октябрь!BQ83+ноябрь!BQ83+декабрь!BQ83</f>
        <v>1.6870000000000001</v>
      </c>
      <c r="BU83" s="29">
        <f>январь!BR83+февраль!BR83+март!BR83+апрель!BR83+май!BR83+июнь!BR83+июль!BR83+август!BR83+сентябрь!BR83+октябрь!BR83+ноябрь!BR83+декабрь!BR83</f>
        <v>0</v>
      </c>
      <c r="BV83" s="36">
        <f>январь!BS83+февраль!BS83+март!BS83+апрель!BS83+май!BS83+июнь!BS83+июль!BS83+август!BS83+сентябрь!BS83+октябрь!BS83+ноябрь!BS83+декабрь!BS83</f>
        <v>0</v>
      </c>
      <c r="BW83" s="36">
        <f>январь!BT83+февраль!BT83+март!BT83+апрель!BT83+май!BT83+июнь!BT83+июль!BT83+август!BT83+сентябрь!BT83+октябрь!BT83+ноябрь!BT83+декабрь!BT83</f>
        <v>0</v>
      </c>
      <c r="BX83" s="36">
        <f>январь!BU83+февраль!BU83+март!BU83+апрель!BU83+май!BU83+июнь!BU83+июль!BU83+август!BU83+сентябрь!BU83+октябрь!BU83+ноябрь!BU83+декабрь!BU83</f>
        <v>0</v>
      </c>
      <c r="BY83" s="36">
        <f>январь!BV83+февраль!BV83+март!BV83+апрель!BV83+май!BV83+июнь!BV83+июль!BV83+август!BV83+сентябрь!BV83+октябрь!BV83+ноябрь!BV83+декабрь!BV83</f>
        <v>2.5369999999999999</v>
      </c>
      <c r="BZ83" s="77">
        <v>0</v>
      </c>
    </row>
    <row r="84" spans="1:78" x14ac:dyDescent="0.25">
      <c r="A84" s="16">
        <v>82</v>
      </c>
      <c r="B84" s="16">
        <v>1</v>
      </c>
      <c r="C84" s="37" t="s">
        <v>547</v>
      </c>
      <c r="D84" s="51">
        <v>91.821925062801924</v>
      </c>
      <c r="E84" s="25">
        <v>364.28231399999999</v>
      </c>
      <c r="F84" s="26">
        <f t="shared" si="3"/>
        <v>443.29123906280194</v>
      </c>
      <c r="G84" s="26">
        <f t="shared" si="4"/>
        <v>79.008925062801922</v>
      </c>
      <c r="H84" s="26">
        <f t="shared" si="5"/>
        <v>12.813000000000001</v>
      </c>
      <c r="I84" s="36">
        <f>январь!F84+февраль!F84+март!F84+апрель!F84+май!F84+июнь!F84+июль!F84+август!F84+сентябрь!F84+октябрь!F84+ноябрь!F84+декабрь!F84</f>
        <v>0</v>
      </c>
      <c r="J84" s="36">
        <f>январь!G84+февраль!G84+март!G84+апрель!G84+май!G84+июнь!G84+июль!G84+август!G84+сентябрь!G84+октябрь!G84+ноябрь!G84+декабрь!G84</f>
        <v>0</v>
      </c>
      <c r="K84" s="36">
        <f>январь!H84+февраль!H84+март!H84+апрель!H84+май!H84+июнь!H84+июль!H84+август!H84+сентябрь!H84+октябрь!H84+ноябрь!H84+декабрь!H84</f>
        <v>0</v>
      </c>
      <c r="L84" s="27">
        <f>январь!I84+февраль!I84+март!I84+апрель!I84+май!I84+июнь!I84+июль!I84+август!I84+сентябрь!I84+октябрь!I84+ноябрь!I84+декабрь!I84</f>
        <v>0</v>
      </c>
      <c r="M84" s="36">
        <f>январь!J84+февраль!J84+март!J84+апрель!J84+май!J84+июнь!J84+июль!J84+август!J84+сентябрь!J84+октябрь!J84+ноябрь!J84+декабрь!J84</f>
        <v>0</v>
      </c>
      <c r="N84" s="36">
        <f>январь!K84+февраль!K84+март!K84+апрель!K84+май!K84+июнь!K84+июль!K84+август!K84+сентябрь!K84+октябрь!K84+ноябрь!K84+декабрь!K84</f>
        <v>0</v>
      </c>
      <c r="O84" s="36">
        <f>январь!L84+февраль!L84+март!L84+апрель!L84+май!L84+июнь!L84+июль!L84+август!L84+сентябрь!L84+октябрь!L84+ноябрь!L84+декабрь!L84</f>
        <v>0</v>
      </c>
      <c r="P84" s="36">
        <f>январь!M84+февраль!M84+март!M84+апрель!M84+май!M84+июнь!M84+июль!M84+август!M84+сентябрь!M84+октябрь!M84+ноябрь!M84+декабрь!M84</f>
        <v>0</v>
      </c>
      <c r="Q84" s="36">
        <f>январь!N84+февраль!N84+март!N84+апрель!N84+май!N84+июнь!N84+июль!N84+август!N84+сентябрь!N84+октябрь!N84+ноябрь!N84+декабрь!N84</f>
        <v>0</v>
      </c>
      <c r="R84" s="29">
        <f>январь!O84+февраль!O84+март!O84+апрель!O84+май!O84+июнь!O84+июль!O84+август!O84+сентябрь!O84+октябрь!O84+ноябрь!O84+декабрь!O84</f>
        <v>0</v>
      </c>
      <c r="S84" s="36">
        <f>январь!P84+февраль!P84+март!P84+апрель!P84+май!P84+июнь!P84+июль!P84+август!P84+сентябрь!P84+октябрь!P84+ноябрь!P84+декабрь!P84</f>
        <v>0</v>
      </c>
      <c r="T84" s="29">
        <f>январь!Q84+февраль!Q84+март!Q84+апрель!Q84+май!Q84+июнь!Q84+июль!Q84+август!Q84+сентябрь!Q84+октябрь!Q84+ноябрь!Q84+декабрь!Q84</f>
        <v>0</v>
      </c>
      <c r="U84" s="36">
        <f>январь!R84+февраль!R84+март!R84+апрель!R84+май!R84+июнь!R84+июль!R84+август!R84+сентябрь!R84+октябрь!R84+ноябрь!R84+декабрь!R84</f>
        <v>0</v>
      </c>
      <c r="V84" s="36">
        <f>январь!S84+февраль!S84+март!S84+апрель!S84+май!S84+июнь!S84+июль!S84+август!S84+сентябрь!S84+октябрь!S84+ноябрь!S84+декабрь!S84</f>
        <v>0</v>
      </c>
      <c r="W84" s="36">
        <f>январь!T84+февраль!T84+март!T84+апрель!T84+май!T84+июнь!T84+июль!T84+август!T84+сентябрь!T84+октябрь!T84+ноябрь!T84+декабрь!T84</f>
        <v>0</v>
      </c>
      <c r="X84" s="36">
        <f>январь!U84+февраль!U84+март!U84+апрель!U84+май!U84+июнь!U84+июль!U84+август!U84+сентябрь!U84+октябрь!U84+ноябрь!U84+декабрь!U84</f>
        <v>0</v>
      </c>
      <c r="Y84" s="36">
        <f>январь!V84+февраль!V84+март!V84+апрель!V84+май!V84+июнь!V84+июль!V84+август!V84+сентябрь!V84+октябрь!V84+ноябрь!V84+декабрь!V84</f>
        <v>0</v>
      </c>
      <c r="Z84" s="36">
        <f>январь!W84+февраль!W84+март!W84+апрель!W84+май!W84+июнь!W84+июль!W84+август!W84+сентябрь!W84+октябрь!W84+ноябрь!W84+декабрь!W84</f>
        <v>0</v>
      </c>
      <c r="AA84" s="36">
        <f>январь!X84+февраль!X84+март!X84+апрель!X84+май!X84+июнь!X84+июль!X84+август!X84+сентябрь!X84+октябрь!X84+ноябрь!X84+декабрь!X84</f>
        <v>0</v>
      </c>
      <c r="AB84" s="29">
        <f>январь!Y84+февраль!Y84+март!Y84+апрель!Y84+май!Y84+июнь!Y84+июль!Y84+август!Y84+сентябрь!Y84+октябрь!Y84+ноябрь!Y84+декабрь!Y84</f>
        <v>0</v>
      </c>
      <c r="AC84" s="36">
        <f>январь!Z84+февраль!Z84+март!Z84+апрель!Z84+май!Z84+июнь!Z84+июль!Z84+август!Z84+сентябрь!Z84+октябрь!Z84+ноябрь!Z84+декабрь!Z84</f>
        <v>0</v>
      </c>
      <c r="AD84" s="66" t="str">
        <f>CONCATENATE(январь!AA84,$BZ$1,февраль!AA84,$BZ$1,март!AA84,$BZ$1,апрель!AA84,$BZ$1,май!AA84,$BZ$1,июнь!AA84,$BZ$1,июль!AA84,$BZ$1,август!AA84,$BZ$1,сентябрь!AA84,$BZ$1,октябрь!AA84,$BZ$1,ноябрь!AA84,$BZ$1,декабрь!AA84)</f>
        <v xml:space="preserve">           </v>
      </c>
      <c r="AE84" s="36">
        <f>январь!AB84+февраль!AB84+март!AB84+апрель!AB84+май!AB84+июнь!AB84+июль!AB84+август!AB84+сентябрь!AB84+октябрь!AB84+ноябрь!AB84+декабрь!AB84</f>
        <v>0</v>
      </c>
      <c r="AF84" s="36">
        <f>январь!AC84+февраль!AC84+март!AC84+апрель!AC84+май!AC84+июнь!AC84+июль!AC84+август!AC84+сентябрь!AC84+октябрь!AC84+ноябрь!AC84+декабрь!AC84</f>
        <v>0</v>
      </c>
      <c r="AG84" s="36">
        <f>январь!AD84+февраль!AD84+март!AD84+апрель!AD84+май!AD84+июнь!AD84+июль!AD84+август!AD84+сентябрь!AD84+октябрь!AD84+ноябрь!AD84+декабрь!AD84</f>
        <v>0</v>
      </c>
      <c r="AH84" s="36">
        <f>январь!AE84+февраль!AE84+март!AE84+апрель!AE84+май!AE84+июнь!AE84+июль!AE84+август!AE84+сентябрь!AE84+октябрь!AE84+ноябрь!AE84+декабрь!AE84</f>
        <v>0</v>
      </c>
      <c r="AI84" s="36">
        <f>январь!AF84+февраль!AF84+март!AF84+апрель!AF84+май!AF84+июнь!AF84+июль!AF84+август!AF84+сентябрь!AF84+октябрь!AF84+ноябрь!AF84+декабрь!AF84</f>
        <v>0</v>
      </c>
      <c r="AJ84" s="36">
        <f>январь!AG84+февраль!AG84+март!AG84+апрель!AG84+май!AG84+июнь!AG84+июль!AG84+август!AG84+сентябрь!AG84+октябрь!AG84+ноябрь!AG84+декабрь!AG84</f>
        <v>0</v>
      </c>
      <c r="AK84" s="29">
        <f>январь!AH84+февраль!AH84+март!AH84+апрель!AH84+май!AH84+июнь!AH84+июль!AH84+август!AH84+сентябрь!AH84+октябрь!AH84+ноябрь!AH84+декабрь!AH84</f>
        <v>0</v>
      </c>
      <c r="AL84" s="36">
        <f>январь!AI84+февраль!AI84+март!AI84+апрель!AI84+май!AI84+июнь!AI84+июль!AI84+август!AI84+сентябрь!AI84+октябрь!AI84+ноябрь!AI84+декабрь!AI84</f>
        <v>0</v>
      </c>
      <c r="AM84" s="29">
        <f>январь!AJ84+февраль!AJ84+март!AJ84+апрель!AJ84+май!AJ84+июнь!AJ84+июль!AJ84+август!AJ84+сентябрь!AJ84+октябрь!AJ84+ноябрь!AJ84+декабрь!AJ84</f>
        <v>0</v>
      </c>
      <c r="AN84" s="36">
        <f>январь!AK84+февраль!AK84+март!AK84+апрель!AK84+май!AK84+июнь!AK84+июль!AK84+август!AK84+сентябрь!AK84+октябрь!AK84+ноябрь!AK84+декабрь!AK84</f>
        <v>0</v>
      </c>
      <c r="AO84" s="36">
        <f>январь!AL84+февраль!AL84+март!AL84+апрель!AL84+май!AL84+июнь!AL84+июль!AL84+август!AL84+сентябрь!AL84+октябрь!AL84+ноябрь!AL84+декабрь!AL84</f>
        <v>0</v>
      </c>
      <c r="AP84" s="36">
        <f>январь!AM84+февраль!AM84+март!AM84+апрель!AM84+май!AM84+июнь!AM84+июль!AM84+август!AM84+сентябрь!AM84+октябрь!AM84+ноябрь!AM84+декабрь!AM84</f>
        <v>0</v>
      </c>
      <c r="AQ84" s="29">
        <f>январь!AN84+февраль!AN84+март!AN84+апрель!AN84+май!AN84+июнь!AN84+июль!AN84+август!AN84+сентябрь!AN84+октябрь!AN84+ноябрь!AN84+декабрь!AN84</f>
        <v>0</v>
      </c>
      <c r="AR84" s="36">
        <f>январь!AO84+февраль!AO84+март!AO84+апрель!AO84+май!AO84+июнь!AO84+июль!AO84+август!AO84+сентябрь!AO84+октябрь!AO84+ноябрь!AO84+декабрь!AO84</f>
        <v>0</v>
      </c>
      <c r="AS84" s="29">
        <f>январь!AP84+февраль!AP84+март!AP84+апрель!AP84+май!AP84+июнь!AP84+июль!AP84+август!AP84+сентябрь!AP84+октябрь!AP84+ноябрь!AP84+декабрь!AP84</f>
        <v>0</v>
      </c>
      <c r="AT84" s="36">
        <f>январь!AQ84+февраль!AQ84+март!AQ84+апрель!AQ84+май!AQ84+июнь!AQ84+июль!AQ84+август!AQ84+сентябрь!AQ84+октябрь!AQ84+ноябрь!AQ84+декабрь!AQ84</f>
        <v>0</v>
      </c>
      <c r="AU84" s="29">
        <f>январь!AR84+февраль!AR84+март!AR84+апрель!AR84+май!AR84+июнь!AR84+июль!AR84+август!AR84+сентябрь!AR84+октябрь!AR84+ноябрь!AR84+декабрь!AR84</f>
        <v>0</v>
      </c>
      <c r="AV84" s="36">
        <f>январь!AS84+февраль!AS84+март!AS84+апрель!AS84+май!AS84+июнь!AS84+июль!AS84+август!AS84+сентябрь!AS84+октябрь!AS84+ноябрь!AS84+декабрь!AS84</f>
        <v>0</v>
      </c>
      <c r="AW84" s="36">
        <f>январь!AT84+февраль!AT84+март!AT84+апрель!AT84+май!AT84+июнь!AT84+июль!AT84+август!AT84+сентябрь!AT84+октябрь!AT84+ноябрь!AT84+декабрь!AT84</f>
        <v>0</v>
      </c>
      <c r="AX84" s="36">
        <f>январь!AU84+февраль!AU84+март!AU84+апрель!AU84+май!AU84+июнь!AU84+июль!AU84+август!AU84+сентябрь!AU84+октябрь!AU84+ноябрь!AU84+декабрь!AU84</f>
        <v>0</v>
      </c>
      <c r="AY84" s="29">
        <f>январь!AV84+февраль!AV84+март!AV84+апрель!AV84+май!AV84+июнь!AV84+июль!AV84+август!AV84+сентябрь!AV84+октябрь!AV84+ноябрь!AV84+декабрь!AV84</f>
        <v>0</v>
      </c>
      <c r="AZ84" s="36">
        <f>январь!AW84+февраль!AW84+март!AW84+апрель!AW84+май!AW84+июнь!AW84+июль!AW84+август!AW84+сентябрь!AW84+октябрь!AW84+ноябрь!AW84+декабрь!AW84</f>
        <v>0</v>
      </c>
      <c r="BA84" s="36">
        <f>январь!AX84+февраль!AX84+март!AX84+апрель!AX84+май!AX84+июнь!AX84+июль!AX84+август!AX84+сентябрь!AX84+октябрь!AX84+ноябрь!AX84+декабрь!AX84</f>
        <v>0</v>
      </c>
      <c r="BB84" s="36">
        <f>январь!AY84+февраль!AY84+март!AY84+апрель!AY84+май!AY84+июнь!AY84+июль!AY84+август!AY84+сентябрь!AY84+октябрь!AY84+ноябрь!AY84+декабрь!AY84</f>
        <v>0</v>
      </c>
      <c r="BC84" s="29">
        <f>январь!AZ84+февраль!AZ84+март!AZ84+апрель!AZ84+май!AZ84+июнь!AZ84+июль!AZ84+август!AZ84+сентябрь!AZ84+октябрь!AZ84+ноябрь!AZ84+декабрь!AZ84</f>
        <v>0</v>
      </c>
      <c r="BD84" s="36">
        <f>январь!BA84+февраль!BA84+март!BA84+апрель!BA84+май!BA84+июнь!BA84+июль!BA84+август!BA84+сентябрь!BA84+октябрь!BA84+ноябрь!BA84+декабрь!BA84</f>
        <v>0</v>
      </c>
      <c r="BE84" s="36">
        <f>январь!BB84+февраль!BB84+март!BB84+апрель!BB84+май!BB84+июнь!BB84+июль!BB84+август!BB84+сентябрь!BB84+октябрь!BB84+ноябрь!BB84+декабрь!BB84</f>
        <v>0</v>
      </c>
      <c r="BF84" s="36">
        <f>январь!BC84+февраль!BC84+март!BC84+апрель!BC84+май!BC84+июнь!BC84+июль!BC84+август!BC84+сентябрь!BC84+октябрь!BC84+ноябрь!BC84+декабрь!BC84</f>
        <v>0</v>
      </c>
      <c r="BG84" s="36">
        <f>январь!BD84+февраль!BD84+март!BD84+апрель!BD84+май!BD84+июнь!BD84+июль!BD84+август!BD84+сентябрь!BD84+октябрь!BD84+ноябрь!BD84+декабрь!BD84</f>
        <v>0</v>
      </c>
      <c r="BH84" s="36">
        <f>январь!BE84+февраль!BE84+март!BE84+апрель!BE84+май!BE84+июнь!BE84+июль!BE84+август!BE84+сентябрь!BE84+октябрь!BE84+ноябрь!BE84+декабрь!BE84</f>
        <v>0</v>
      </c>
      <c r="BI84" s="36">
        <f>январь!BF84+февраль!BF84+март!BF84+апрель!BF84+май!BF84+июнь!BF84+июль!BF84+август!BF84+сентябрь!BF84+октябрь!BF84+ноябрь!BF84+декабрь!BF84</f>
        <v>0</v>
      </c>
      <c r="BJ84" s="36">
        <f>январь!BG84+февраль!BG84+март!BG84+апрель!BG84+май!BG84+июнь!BG84+июль!BG84+август!BG84+сентябрь!BG84+октябрь!BG84+ноябрь!BG84+декабрь!BG84</f>
        <v>0</v>
      </c>
      <c r="BK84" s="36">
        <f>январь!BH84+февраль!BH84+март!BH84+апрель!BH84+май!BH84+июнь!BH84+июль!BH84+август!BH84+сентябрь!BH84+октябрь!BH84+ноябрь!BH84+декабрь!BH84</f>
        <v>0</v>
      </c>
      <c r="BL84" s="36">
        <f>январь!BI84+февраль!BI84+март!BI84+апрель!BI84+май!BI84+июнь!BI84+июль!BI84+август!BI84+сентябрь!BI84+октябрь!BI84+ноябрь!BI84+декабрь!BI84</f>
        <v>0</v>
      </c>
      <c r="BM84" s="29">
        <f>январь!BJ84+февраль!BJ84+март!BJ84+апрель!BJ84+май!BJ84+июнь!BJ84+июль!BJ84+август!BJ84+сентябрь!BJ84+октябрь!BJ84+ноябрь!BJ84+декабрь!BJ84</f>
        <v>0</v>
      </c>
      <c r="BN84" s="36">
        <f>январь!BK84+февраль!BK84+март!BK84+апрель!BK84+май!BK84+июнь!BK84+июль!BK84+август!BK84+сентябрь!BK84+октябрь!BK84+ноябрь!BK84+декабрь!BK84</f>
        <v>0</v>
      </c>
      <c r="BO84" s="29">
        <f>январь!BL84+февраль!BL84+март!BL84+апрель!BL84+май!BL84+июнь!BL84+июль!BL84+август!BL84+сентябрь!BL84+октябрь!BL84+ноябрь!BL84+декабрь!BL84</f>
        <v>0</v>
      </c>
      <c r="BP84" s="36">
        <f>январь!BM84+февраль!BM84+март!BM84+апрель!BM84+май!BM84+июнь!BM84+июль!BM84+август!BM84+сентябрь!BM84+октябрь!BM84+ноябрь!BM84+декабрь!BM84</f>
        <v>0</v>
      </c>
      <c r="BQ84" s="36">
        <f>январь!BN84+февраль!BN84+март!BN84+апрель!BN84+май!BN84+июнь!BN84+июль!BN84+август!BN84+сентябрь!BN84+октябрь!BN84+ноябрь!BN84+декабрь!BN84</f>
        <v>0</v>
      </c>
      <c r="BR84" s="36">
        <f>январь!BO84+февраль!BO84+март!BO84+апрель!BO84+май!BO84+июнь!BO84+июль!BO84+август!BO84+сентябрь!BO84+октябрь!BO84+ноябрь!BO84+декабрь!BO84</f>
        <v>0</v>
      </c>
      <c r="BS84" s="29">
        <f>январь!BP84+февраль!BP84+март!BP84+апрель!BP84+май!BP84+июнь!BP84+июль!BP84+август!BP84+сентябрь!BP84+октябрь!BP84+ноябрь!BP84+декабрь!BP84</f>
        <v>3</v>
      </c>
      <c r="BT84" s="36">
        <f>январь!BQ84+февраль!BQ84+март!BQ84+апрель!BQ84+май!BQ84+июнь!BQ84+июль!BQ84+август!BQ84+сентябрь!BQ84+октябрь!BQ84+ноябрь!BQ84+декабрь!BQ84</f>
        <v>7.1539999999999999</v>
      </c>
      <c r="BU84" s="29">
        <f>январь!BR84+февраль!BR84+март!BR84+апрель!BR84+май!BR84+июнь!BR84+июль!BR84+август!BR84+сентябрь!BR84+октябрь!BR84+ноябрь!BR84+декабрь!BR84</f>
        <v>0</v>
      </c>
      <c r="BV84" s="36">
        <f>январь!BS84+февраль!BS84+март!BS84+апрель!BS84+май!BS84+июнь!BS84+июль!BS84+август!BS84+сентябрь!BS84+октябрь!BS84+ноябрь!BS84+декабрь!BS84</f>
        <v>0</v>
      </c>
      <c r="BW84" s="36">
        <f>январь!BT84+февраль!BT84+март!BT84+апрель!BT84+май!BT84+июнь!BT84+июль!BT84+август!BT84+сентябрь!BT84+октябрь!BT84+ноябрь!BT84+декабрь!BT84</f>
        <v>0</v>
      </c>
      <c r="BX84" s="36">
        <f>январь!BU84+февраль!BU84+март!BU84+апрель!BU84+май!BU84+июнь!BU84+июль!BU84+август!BU84+сентябрь!BU84+октябрь!BU84+ноябрь!BU84+декабрь!BU84</f>
        <v>0</v>
      </c>
      <c r="BY84" s="36">
        <f>январь!BV84+февраль!BV84+март!BV84+апрель!BV84+май!BV84+июнь!BV84+июль!BV84+август!BV84+сентябрь!BV84+октябрь!BV84+ноябрь!BV84+декабрь!BV84</f>
        <v>5.6590000000000007</v>
      </c>
      <c r="BZ84" s="77">
        <v>3</v>
      </c>
    </row>
    <row r="85" spans="1:78" x14ac:dyDescent="0.25">
      <c r="A85" s="16">
        <v>83</v>
      </c>
      <c r="B85" s="16">
        <v>1</v>
      </c>
      <c r="C85" s="37" t="s">
        <v>548</v>
      </c>
      <c r="D85" s="51">
        <v>159.57151105314011</v>
      </c>
      <c r="E85" s="25">
        <v>434.309256</v>
      </c>
      <c r="F85" s="26">
        <f t="shared" si="3"/>
        <v>571.05176705314011</v>
      </c>
      <c r="G85" s="26">
        <f t="shared" si="4"/>
        <v>136.74251105314011</v>
      </c>
      <c r="H85" s="26">
        <f t="shared" si="5"/>
        <v>22.829000000000001</v>
      </c>
      <c r="I85" s="36">
        <f>январь!F85+февраль!F85+март!F85+апрель!F85+май!F85+июнь!F85+июль!F85+август!F85+сентябрь!F85+октябрь!F85+ноябрь!F85+декабрь!F85</f>
        <v>0</v>
      </c>
      <c r="J85" s="36">
        <f>январь!G85+февраль!G85+март!G85+апрель!G85+май!G85+июнь!G85+июль!G85+август!G85+сентябрь!G85+октябрь!G85+ноябрь!G85+декабрь!G85</f>
        <v>0</v>
      </c>
      <c r="K85" s="36">
        <f>январь!H85+февраль!H85+март!H85+апрель!H85+май!H85+июнь!H85+июль!H85+август!H85+сентябрь!H85+октябрь!H85+ноябрь!H85+декабрь!H85</f>
        <v>0</v>
      </c>
      <c r="L85" s="27">
        <f>январь!I85+февраль!I85+март!I85+апрель!I85+май!I85+июнь!I85+июль!I85+август!I85+сентябрь!I85+октябрь!I85+ноябрь!I85+декабрь!I85</f>
        <v>0</v>
      </c>
      <c r="M85" s="36">
        <f>январь!J85+февраль!J85+март!J85+апрель!J85+май!J85+июнь!J85+июль!J85+август!J85+сентябрь!J85+октябрь!J85+ноябрь!J85+декабрь!J85</f>
        <v>0</v>
      </c>
      <c r="N85" s="36">
        <f>январь!K85+февраль!K85+март!K85+апрель!K85+май!K85+июнь!K85+июль!K85+август!K85+сентябрь!K85+октябрь!K85+ноябрь!K85+декабрь!K85</f>
        <v>0</v>
      </c>
      <c r="O85" s="36">
        <f>январь!L85+февраль!L85+март!L85+апрель!L85+май!L85+июнь!L85+июль!L85+август!L85+сентябрь!L85+октябрь!L85+ноябрь!L85+декабрь!L85</f>
        <v>0</v>
      </c>
      <c r="P85" s="36">
        <f>январь!M85+февраль!M85+март!M85+апрель!M85+май!M85+июнь!M85+июль!M85+август!M85+сентябрь!M85+октябрь!M85+ноябрь!M85+декабрь!M85</f>
        <v>0</v>
      </c>
      <c r="Q85" s="36">
        <f>январь!N85+февраль!N85+март!N85+апрель!N85+май!N85+июнь!N85+июль!N85+август!N85+сентябрь!N85+октябрь!N85+ноябрь!N85+декабрь!N85</f>
        <v>0</v>
      </c>
      <c r="R85" s="29">
        <f>январь!O85+февраль!O85+март!O85+апрель!O85+май!O85+июнь!O85+июль!O85+август!O85+сентябрь!O85+октябрь!O85+ноябрь!O85+декабрь!O85</f>
        <v>0</v>
      </c>
      <c r="S85" s="36">
        <f>январь!P85+февраль!P85+март!P85+апрель!P85+май!P85+июнь!P85+июль!P85+август!P85+сентябрь!P85+октябрь!P85+ноябрь!P85+декабрь!P85</f>
        <v>0</v>
      </c>
      <c r="T85" s="29">
        <f>январь!Q85+февраль!Q85+март!Q85+апрель!Q85+май!Q85+июнь!Q85+июль!Q85+август!Q85+сентябрь!Q85+октябрь!Q85+ноябрь!Q85+декабрь!Q85</f>
        <v>0</v>
      </c>
      <c r="U85" s="36">
        <f>январь!R85+февраль!R85+март!R85+апрель!R85+май!R85+июнь!R85+июль!R85+август!R85+сентябрь!R85+октябрь!R85+ноябрь!R85+декабрь!R85</f>
        <v>0</v>
      </c>
      <c r="V85" s="36">
        <f>январь!S85+февраль!S85+март!S85+апрель!S85+май!S85+июнь!S85+июль!S85+август!S85+сентябрь!S85+октябрь!S85+ноябрь!S85+декабрь!S85</f>
        <v>0</v>
      </c>
      <c r="W85" s="36">
        <f>январь!T85+февраль!T85+март!T85+апрель!T85+май!T85+июнь!T85+июль!T85+август!T85+сентябрь!T85+октябрь!T85+ноябрь!T85+декабрь!T85</f>
        <v>0</v>
      </c>
      <c r="X85" s="36">
        <f>январь!U85+февраль!U85+март!U85+апрель!U85+май!U85+июнь!U85+июль!U85+август!U85+сентябрь!U85+октябрь!U85+ноябрь!U85+декабрь!U85</f>
        <v>0</v>
      </c>
      <c r="Y85" s="36">
        <f>январь!V85+февраль!V85+март!V85+апрель!V85+май!V85+июнь!V85+июль!V85+август!V85+сентябрь!V85+октябрь!V85+ноябрь!V85+декабрь!V85</f>
        <v>0</v>
      </c>
      <c r="Z85" s="36">
        <f>январь!W85+февраль!W85+март!W85+апрель!W85+май!W85+июнь!W85+июль!W85+август!W85+сентябрь!W85+октябрь!W85+ноябрь!W85+декабрь!W85</f>
        <v>0</v>
      </c>
      <c r="AA85" s="36">
        <f>январь!X85+февраль!X85+март!X85+апрель!X85+май!X85+июнь!X85+июль!X85+август!X85+сентябрь!X85+октябрь!X85+ноябрь!X85+декабрь!X85</f>
        <v>0</v>
      </c>
      <c r="AB85" s="29">
        <f>январь!Y85+февраль!Y85+март!Y85+апрель!Y85+май!Y85+июнь!Y85+июль!Y85+август!Y85+сентябрь!Y85+октябрь!Y85+ноябрь!Y85+декабрь!Y85</f>
        <v>0</v>
      </c>
      <c r="AC85" s="36">
        <f>январь!Z85+февраль!Z85+март!Z85+апрель!Z85+май!Z85+июнь!Z85+июль!Z85+август!Z85+сентябрь!Z85+октябрь!Z85+ноябрь!Z85+декабрь!Z85</f>
        <v>0</v>
      </c>
      <c r="AD85" s="66" t="str">
        <f>CONCATENATE(январь!AA85,$BZ$1,февраль!AA85,$BZ$1,март!AA85,$BZ$1,апрель!AA85,$BZ$1,май!AA85,$BZ$1,июнь!AA85,$BZ$1,июль!AA85,$BZ$1,август!AA85,$BZ$1,сентябрь!AA85,$BZ$1,октябрь!AA85,$BZ$1,ноябрь!AA85,$BZ$1,декабрь!AA85)</f>
        <v xml:space="preserve">           </v>
      </c>
      <c r="AE85" s="36">
        <f>январь!AB85+февраль!AB85+март!AB85+апрель!AB85+май!AB85+июнь!AB85+июль!AB85+август!AB85+сентябрь!AB85+октябрь!AB85+ноябрь!AB85+декабрь!AB85</f>
        <v>0</v>
      </c>
      <c r="AF85" s="36">
        <f>январь!AC85+февраль!AC85+март!AC85+апрель!AC85+май!AC85+июнь!AC85+июль!AC85+август!AC85+сентябрь!AC85+октябрь!AC85+ноябрь!AC85+декабрь!AC85</f>
        <v>0</v>
      </c>
      <c r="AG85" s="36">
        <f>январь!AD85+февраль!AD85+март!AD85+апрель!AD85+май!AD85+июнь!AD85+июль!AD85+август!AD85+сентябрь!AD85+октябрь!AD85+ноябрь!AD85+декабрь!AD85</f>
        <v>0</v>
      </c>
      <c r="AH85" s="36">
        <f>январь!AE85+февраль!AE85+март!AE85+апрель!AE85+май!AE85+июнь!AE85+июль!AE85+август!AE85+сентябрь!AE85+октябрь!AE85+ноябрь!AE85+декабрь!AE85</f>
        <v>0</v>
      </c>
      <c r="AI85" s="36">
        <f>январь!AF85+февраль!AF85+март!AF85+апрель!AF85+май!AF85+июнь!AF85+июль!AF85+август!AF85+сентябрь!AF85+октябрь!AF85+ноябрь!AF85+декабрь!AF85</f>
        <v>0</v>
      </c>
      <c r="AJ85" s="36">
        <f>январь!AG85+февраль!AG85+март!AG85+апрель!AG85+май!AG85+июнь!AG85+июль!AG85+август!AG85+сентябрь!AG85+октябрь!AG85+ноябрь!AG85+декабрь!AG85</f>
        <v>0</v>
      </c>
      <c r="AK85" s="29">
        <f>январь!AH85+февраль!AH85+март!AH85+апрель!AH85+май!AH85+июнь!AH85+июль!AH85+август!AH85+сентябрь!AH85+октябрь!AH85+ноябрь!AH85+декабрь!AH85</f>
        <v>0</v>
      </c>
      <c r="AL85" s="36">
        <f>январь!AI85+февраль!AI85+март!AI85+апрель!AI85+май!AI85+июнь!AI85+июль!AI85+август!AI85+сентябрь!AI85+октябрь!AI85+ноябрь!AI85+декабрь!AI85</f>
        <v>0</v>
      </c>
      <c r="AM85" s="29">
        <f>январь!AJ85+февраль!AJ85+март!AJ85+апрель!AJ85+май!AJ85+июнь!AJ85+июль!AJ85+август!AJ85+сентябрь!AJ85+октябрь!AJ85+ноябрь!AJ85+декабрь!AJ85</f>
        <v>0</v>
      </c>
      <c r="AN85" s="36">
        <f>январь!AK85+февраль!AK85+март!AK85+апрель!AK85+май!AK85+июнь!AK85+июль!AK85+август!AK85+сентябрь!AK85+октябрь!AK85+ноябрь!AK85+декабрь!AK85</f>
        <v>0</v>
      </c>
      <c r="AO85" s="36">
        <f>январь!AL85+февраль!AL85+март!AL85+апрель!AL85+май!AL85+июнь!AL85+июль!AL85+август!AL85+сентябрь!AL85+октябрь!AL85+ноябрь!AL85+декабрь!AL85</f>
        <v>0</v>
      </c>
      <c r="AP85" s="36">
        <f>январь!AM85+февраль!AM85+март!AM85+апрель!AM85+май!AM85+июнь!AM85+июль!AM85+август!AM85+сентябрь!AM85+октябрь!AM85+ноябрь!AM85+декабрь!AM85</f>
        <v>0</v>
      </c>
      <c r="AQ85" s="29">
        <f>январь!AN85+февраль!AN85+март!AN85+апрель!AN85+май!AN85+июнь!AN85+июль!AN85+август!AN85+сентябрь!AN85+октябрь!AN85+ноябрь!AN85+декабрь!AN85</f>
        <v>0</v>
      </c>
      <c r="AR85" s="36">
        <f>январь!AO85+февраль!AO85+март!AO85+апрель!AO85+май!AO85+июнь!AO85+июль!AO85+август!AO85+сентябрь!AO85+октябрь!AO85+ноябрь!AO85+декабрь!AO85</f>
        <v>0</v>
      </c>
      <c r="AS85" s="29">
        <f>январь!AP85+февраль!AP85+март!AP85+апрель!AP85+май!AP85+июнь!AP85+июль!AP85+август!AP85+сентябрь!AP85+октябрь!AP85+ноябрь!AP85+декабрь!AP85</f>
        <v>0</v>
      </c>
      <c r="AT85" s="36">
        <f>январь!AQ85+февраль!AQ85+март!AQ85+апрель!AQ85+май!AQ85+июнь!AQ85+июль!AQ85+август!AQ85+сентябрь!AQ85+октябрь!AQ85+ноябрь!AQ85+декабрь!AQ85</f>
        <v>0</v>
      </c>
      <c r="AU85" s="29">
        <f>январь!AR85+февраль!AR85+март!AR85+апрель!AR85+май!AR85+июнь!AR85+июль!AR85+август!AR85+сентябрь!AR85+октябрь!AR85+ноябрь!AR85+декабрь!AR85</f>
        <v>0</v>
      </c>
      <c r="AV85" s="36">
        <f>январь!AS85+февраль!AS85+март!AS85+апрель!AS85+май!AS85+июнь!AS85+июль!AS85+август!AS85+сентябрь!AS85+октябрь!AS85+ноябрь!AS85+декабрь!AS85</f>
        <v>0</v>
      </c>
      <c r="AW85" s="36">
        <f>январь!AT85+февраль!AT85+март!AT85+апрель!AT85+май!AT85+июнь!AT85+июль!AT85+август!AT85+сентябрь!AT85+октябрь!AT85+ноябрь!AT85+декабрь!AT85</f>
        <v>0</v>
      </c>
      <c r="AX85" s="36">
        <f>январь!AU85+февраль!AU85+март!AU85+апрель!AU85+май!AU85+июнь!AU85+июль!AU85+август!AU85+сентябрь!AU85+октябрь!AU85+ноябрь!AU85+декабрь!AU85</f>
        <v>0</v>
      </c>
      <c r="AY85" s="29">
        <f>январь!AV85+февраль!AV85+март!AV85+апрель!AV85+май!AV85+июнь!AV85+июль!AV85+август!AV85+сентябрь!AV85+октябрь!AV85+ноябрь!AV85+декабрь!AV85</f>
        <v>0</v>
      </c>
      <c r="AZ85" s="36">
        <f>январь!AW85+февраль!AW85+март!AW85+апрель!AW85+май!AW85+июнь!AW85+июль!AW85+август!AW85+сентябрь!AW85+октябрь!AW85+ноябрь!AW85+декабрь!AW85</f>
        <v>0</v>
      </c>
      <c r="BA85" s="36">
        <f>январь!AX85+февраль!AX85+март!AX85+апрель!AX85+май!AX85+июнь!AX85+июль!AX85+август!AX85+сентябрь!AX85+октябрь!AX85+ноябрь!AX85+декабрь!AX85</f>
        <v>0</v>
      </c>
      <c r="BB85" s="36">
        <f>январь!AY85+февраль!AY85+март!AY85+апрель!AY85+май!AY85+июнь!AY85+июль!AY85+август!AY85+сентябрь!AY85+октябрь!AY85+ноябрь!AY85+декабрь!AY85</f>
        <v>0</v>
      </c>
      <c r="BC85" s="29">
        <f>январь!AZ85+февраль!AZ85+март!AZ85+апрель!AZ85+май!AZ85+июнь!AZ85+июль!AZ85+август!AZ85+сентябрь!AZ85+октябрь!AZ85+ноябрь!AZ85+декабрь!AZ85</f>
        <v>0</v>
      </c>
      <c r="BD85" s="36">
        <f>январь!BA85+февраль!BA85+март!BA85+апрель!BA85+май!BA85+июнь!BA85+июль!BA85+август!BA85+сентябрь!BA85+октябрь!BA85+ноябрь!BA85+декабрь!BA85</f>
        <v>0</v>
      </c>
      <c r="BE85" s="36">
        <f>январь!BB85+февраль!BB85+март!BB85+апрель!BB85+май!BB85+июнь!BB85+июль!BB85+август!BB85+сентябрь!BB85+октябрь!BB85+ноябрь!BB85+декабрь!BB85</f>
        <v>0</v>
      </c>
      <c r="BF85" s="36">
        <f>январь!BC85+февраль!BC85+март!BC85+апрель!BC85+май!BC85+июнь!BC85+июль!BC85+август!BC85+сентябрь!BC85+октябрь!BC85+ноябрь!BC85+декабрь!BC85</f>
        <v>0</v>
      </c>
      <c r="BG85" s="36">
        <f>январь!BD85+февраль!BD85+март!BD85+апрель!BD85+май!BD85+июнь!BD85+июль!BD85+август!BD85+сентябрь!BD85+октябрь!BD85+ноябрь!BD85+декабрь!BD85</f>
        <v>0</v>
      </c>
      <c r="BH85" s="36">
        <f>январь!BE85+февраль!BE85+март!BE85+апрель!BE85+май!BE85+июнь!BE85+июль!BE85+август!BE85+сентябрь!BE85+октябрь!BE85+ноябрь!BE85+декабрь!BE85</f>
        <v>0</v>
      </c>
      <c r="BI85" s="36">
        <f>январь!BF85+февраль!BF85+март!BF85+апрель!BF85+май!BF85+июнь!BF85+июль!BF85+август!BF85+сентябрь!BF85+октябрь!BF85+ноябрь!BF85+декабрь!BF85</f>
        <v>0</v>
      </c>
      <c r="BJ85" s="36">
        <f>январь!BG85+февраль!BG85+март!BG85+апрель!BG85+май!BG85+июнь!BG85+июль!BG85+август!BG85+сентябрь!BG85+октябрь!BG85+ноябрь!BG85+декабрь!BG85</f>
        <v>0</v>
      </c>
      <c r="BK85" s="36">
        <f>январь!BH85+февраль!BH85+март!BH85+апрель!BH85+май!BH85+июнь!BH85+июль!BH85+август!BH85+сентябрь!BH85+октябрь!BH85+ноябрь!BH85+декабрь!BH85</f>
        <v>0</v>
      </c>
      <c r="BL85" s="36">
        <f>январь!BI85+февраль!BI85+март!BI85+апрель!BI85+май!BI85+июнь!BI85+июль!BI85+август!BI85+сентябрь!BI85+октябрь!BI85+ноябрь!BI85+декабрь!BI85</f>
        <v>0</v>
      </c>
      <c r="BM85" s="29">
        <f>январь!BJ85+февраль!BJ85+март!BJ85+апрель!BJ85+май!BJ85+июнь!BJ85+июль!BJ85+август!BJ85+сентябрь!BJ85+октябрь!BJ85+ноябрь!BJ85+декабрь!BJ85</f>
        <v>0</v>
      </c>
      <c r="BN85" s="36">
        <f>январь!BK85+февраль!BK85+март!BK85+апрель!BK85+май!BK85+июнь!BK85+июль!BK85+август!BK85+сентябрь!BK85+октябрь!BK85+ноябрь!BK85+декабрь!BK85</f>
        <v>0</v>
      </c>
      <c r="BO85" s="29">
        <f>январь!BL85+февраль!BL85+март!BL85+апрель!BL85+май!BL85+июнь!BL85+июль!BL85+август!BL85+сентябрь!BL85+октябрь!BL85+ноябрь!BL85+декабрь!BL85</f>
        <v>28</v>
      </c>
      <c r="BP85" s="36">
        <f>январь!BM85+февраль!BM85+март!BM85+апрель!BM85+май!BM85+июнь!BM85+июль!BM85+август!BM85+сентябрь!BM85+октябрь!BM85+ноябрь!BM85+декабрь!BM85</f>
        <v>18.16</v>
      </c>
      <c r="BQ85" s="36">
        <f>январь!BN85+февраль!BN85+март!BN85+апрель!BN85+май!BN85+июнь!BN85+июль!BN85+август!BN85+сентябрь!BN85+октябрь!BN85+ноябрь!BN85+декабрь!BN85</f>
        <v>0</v>
      </c>
      <c r="BR85" s="36">
        <f>январь!BO85+февраль!BO85+март!BO85+апрель!BO85+май!BO85+июнь!BO85+июль!BO85+август!BO85+сентябрь!BO85+октябрь!BO85+ноябрь!BO85+декабрь!BO85</f>
        <v>0</v>
      </c>
      <c r="BS85" s="29">
        <f>январь!BP85+февраль!BP85+март!BP85+апрель!BP85+май!BP85+июнь!BP85+июль!BP85+август!BP85+сентябрь!BP85+октябрь!BP85+ноябрь!BP85+декабрь!BP85</f>
        <v>0</v>
      </c>
      <c r="BT85" s="36">
        <f>январь!BQ85+февраль!BQ85+март!BQ85+апрель!BQ85+май!BQ85+июнь!BQ85+июль!BQ85+август!BQ85+сентябрь!BQ85+октябрь!BQ85+ноябрь!BQ85+декабрь!BQ85</f>
        <v>0</v>
      </c>
      <c r="BU85" s="29">
        <f>январь!BR85+февраль!BR85+март!BR85+апрель!BR85+май!BR85+июнь!BR85+июль!BR85+август!BR85+сентябрь!BR85+октябрь!BR85+ноябрь!BR85+декабрь!BR85</f>
        <v>0</v>
      </c>
      <c r="BV85" s="36">
        <f>январь!BS85+февраль!BS85+март!BS85+апрель!BS85+май!BS85+июнь!BS85+июль!BS85+август!BS85+сентябрь!BS85+октябрь!BS85+ноябрь!BS85+декабрь!BS85</f>
        <v>0</v>
      </c>
      <c r="BW85" s="36">
        <f>январь!BT85+февраль!BT85+март!BT85+апрель!BT85+май!BT85+июнь!BT85+июль!BT85+август!BT85+сентябрь!BT85+октябрь!BT85+ноябрь!BT85+декабрь!BT85</f>
        <v>0</v>
      </c>
      <c r="BX85" s="36">
        <f>январь!BU85+февраль!BU85+март!BU85+апрель!BU85+май!BU85+июнь!BU85+июль!BU85+август!BU85+сентябрь!BU85+октябрь!BU85+ноябрь!BU85+декабрь!BU85</f>
        <v>0</v>
      </c>
      <c r="BY85" s="36">
        <f>январь!BV85+февраль!BV85+март!BV85+апрель!BV85+май!BV85+июнь!BV85+июль!BV85+август!BV85+сентябрь!BV85+октябрь!BV85+ноябрь!BV85+декабрь!BV85</f>
        <v>4.6690000000000005</v>
      </c>
      <c r="BZ85" s="77">
        <v>0</v>
      </c>
    </row>
    <row r="86" spans="1:78" x14ac:dyDescent="0.25">
      <c r="A86" s="16">
        <v>84</v>
      </c>
      <c r="B86" s="16">
        <v>1</v>
      </c>
      <c r="C86" s="37" t="s">
        <v>549</v>
      </c>
      <c r="D86" s="51">
        <v>47.696125545893722</v>
      </c>
      <c r="E86" s="25">
        <v>69.517154000000005</v>
      </c>
      <c r="F86" s="26">
        <f t="shared" si="3"/>
        <v>108.81527954589373</v>
      </c>
      <c r="G86" s="26">
        <f t="shared" si="4"/>
        <v>39.298125545893726</v>
      </c>
      <c r="H86" s="26">
        <f t="shared" si="5"/>
        <v>8.3979999999999997</v>
      </c>
      <c r="I86" s="36">
        <f>январь!F86+февраль!F86+март!F86+апрель!F86+май!F86+июнь!F86+июль!F86+август!F86+сентябрь!F86+октябрь!F86+ноябрь!F86+декабрь!F86</f>
        <v>0</v>
      </c>
      <c r="J86" s="36">
        <f>январь!G86+февраль!G86+март!G86+апрель!G86+май!G86+июнь!G86+июль!G86+август!G86+сентябрь!G86+октябрь!G86+ноябрь!G86+декабрь!G86</f>
        <v>0</v>
      </c>
      <c r="K86" s="36">
        <f>январь!H86+февраль!H86+март!H86+апрель!H86+май!H86+июнь!H86+июль!H86+август!H86+сентябрь!H86+октябрь!H86+ноябрь!H86+декабрь!H86</f>
        <v>0</v>
      </c>
      <c r="L86" s="27">
        <f>январь!I86+февраль!I86+март!I86+апрель!I86+май!I86+июнь!I86+июль!I86+август!I86+сентябрь!I86+октябрь!I86+ноябрь!I86+декабрь!I86</f>
        <v>0</v>
      </c>
      <c r="M86" s="36">
        <f>январь!J86+февраль!J86+март!J86+апрель!J86+май!J86+июнь!J86+июль!J86+август!J86+сентябрь!J86+октябрь!J86+ноябрь!J86+декабрь!J86</f>
        <v>0</v>
      </c>
      <c r="N86" s="36">
        <f>январь!K86+февраль!K86+март!K86+апрель!K86+май!K86+июнь!K86+июль!K86+август!K86+сентябрь!K86+октябрь!K86+ноябрь!K86+декабрь!K86</f>
        <v>0</v>
      </c>
      <c r="O86" s="36">
        <f>январь!L86+февраль!L86+март!L86+апрель!L86+май!L86+июнь!L86+июль!L86+август!L86+сентябрь!L86+октябрь!L86+ноябрь!L86+декабрь!L86</f>
        <v>0</v>
      </c>
      <c r="P86" s="36">
        <f>январь!M86+февраль!M86+март!M86+апрель!M86+май!M86+июнь!M86+июль!M86+август!M86+сентябрь!M86+октябрь!M86+ноябрь!M86+декабрь!M86</f>
        <v>0</v>
      </c>
      <c r="Q86" s="36">
        <f>январь!N86+февраль!N86+март!N86+апрель!N86+май!N86+июнь!N86+июль!N86+август!N86+сентябрь!N86+октябрь!N86+ноябрь!N86+декабрь!N86</f>
        <v>0</v>
      </c>
      <c r="R86" s="29">
        <f>январь!O86+февраль!O86+март!O86+апрель!O86+май!O86+июнь!O86+июль!O86+август!O86+сентябрь!O86+октябрь!O86+ноябрь!O86+декабрь!O86</f>
        <v>0</v>
      </c>
      <c r="S86" s="36">
        <f>январь!P86+февраль!P86+март!P86+апрель!P86+май!P86+июнь!P86+июль!P86+август!P86+сентябрь!P86+октябрь!P86+ноябрь!P86+декабрь!P86</f>
        <v>0</v>
      </c>
      <c r="T86" s="29">
        <f>январь!Q86+февраль!Q86+март!Q86+апрель!Q86+май!Q86+июнь!Q86+июль!Q86+август!Q86+сентябрь!Q86+октябрь!Q86+ноябрь!Q86+декабрь!Q86</f>
        <v>0</v>
      </c>
      <c r="U86" s="36">
        <f>январь!R86+февраль!R86+март!R86+апрель!R86+май!R86+июнь!R86+июль!R86+август!R86+сентябрь!R86+октябрь!R86+ноябрь!R86+декабрь!R86</f>
        <v>0</v>
      </c>
      <c r="V86" s="36">
        <f>январь!S86+февраль!S86+март!S86+апрель!S86+май!S86+июнь!S86+июль!S86+август!S86+сентябрь!S86+октябрь!S86+ноябрь!S86+декабрь!S86</f>
        <v>0</v>
      </c>
      <c r="W86" s="36">
        <f>январь!T86+февраль!T86+март!T86+апрель!T86+май!T86+июнь!T86+июль!T86+август!T86+сентябрь!T86+октябрь!T86+ноябрь!T86+декабрь!T86</f>
        <v>0</v>
      </c>
      <c r="X86" s="36">
        <f>январь!U86+февраль!U86+март!U86+апрель!U86+май!U86+июнь!U86+июль!U86+август!U86+сентябрь!U86+октябрь!U86+ноябрь!U86+декабрь!U86</f>
        <v>0</v>
      </c>
      <c r="Y86" s="36">
        <f>январь!V86+февраль!V86+март!V86+апрель!V86+май!V86+июнь!V86+июль!V86+август!V86+сентябрь!V86+октябрь!V86+ноябрь!V86+декабрь!V86</f>
        <v>0</v>
      </c>
      <c r="Z86" s="36">
        <f>январь!W86+февраль!W86+март!W86+апрель!W86+май!W86+июнь!W86+июль!W86+август!W86+сентябрь!W86+октябрь!W86+ноябрь!W86+декабрь!W86</f>
        <v>0</v>
      </c>
      <c r="AA86" s="36">
        <f>январь!X86+февраль!X86+март!X86+апрель!X86+май!X86+июнь!X86+июль!X86+август!X86+сентябрь!X86+октябрь!X86+ноябрь!X86+декабрь!X86</f>
        <v>0</v>
      </c>
      <c r="AB86" s="29">
        <f>январь!Y86+февраль!Y86+март!Y86+апрель!Y86+май!Y86+июнь!Y86+июль!Y86+август!Y86+сентябрь!Y86+октябрь!Y86+ноябрь!Y86+декабрь!Y86</f>
        <v>0</v>
      </c>
      <c r="AC86" s="36">
        <f>январь!Z86+февраль!Z86+март!Z86+апрель!Z86+май!Z86+июнь!Z86+июль!Z86+август!Z86+сентябрь!Z86+октябрь!Z86+ноябрь!Z86+декабрь!Z86</f>
        <v>0</v>
      </c>
      <c r="AD86" s="66" t="str">
        <f>CONCATENATE(январь!AA86,$BZ$1,февраль!AA86,$BZ$1,март!AA86,$BZ$1,апрель!AA86,$BZ$1,май!AA86,$BZ$1,июнь!AA86,$BZ$1,июль!AA86,$BZ$1,август!AA86,$BZ$1,сентябрь!AA86,$BZ$1,октябрь!AA86,$BZ$1,ноябрь!AA86,$BZ$1,декабрь!AA86)</f>
        <v xml:space="preserve">           </v>
      </c>
      <c r="AE86" s="36">
        <f>январь!AB86+февраль!AB86+март!AB86+апрель!AB86+май!AB86+июнь!AB86+июль!AB86+август!AB86+сентябрь!AB86+октябрь!AB86+ноябрь!AB86+декабрь!AB86</f>
        <v>0</v>
      </c>
      <c r="AF86" s="36">
        <f>январь!AC86+февраль!AC86+март!AC86+апрель!AC86+май!AC86+июнь!AC86+июль!AC86+август!AC86+сентябрь!AC86+октябрь!AC86+ноябрь!AC86+декабрь!AC86</f>
        <v>0</v>
      </c>
      <c r="AG86" s="36">
        <f>январь!AD86+февраль!AD86+март!AD86+апрель!AD86+май!AD86+июнь!AD86+июль!AD86+август!AD86+сентябрь!AD86+октябрь!AD86+ноябрь!AD86+декабрь!AD86</f>
        <v>0</v>
      </c>
      <c r="AH86" s="36">
        <f>январь!AE86+февраль!AE86+март!AE86+апрель!AE86+май!AE86+июнь!AE86+июль!AE86+август!AE86+сентябрь!AE86+октябрь!AE86+ноябрь!AE86+декабрь!AE86</f>
        <v>0</v>
      </c>
      <c r="AI86" s="36">
        <f>январь!AF86+февраль!AF86+март!AF86+апрель!AF86+май!AF86+июнь!AF86+июль!AF86+август!AF86+сентябрь!AF86+октябрь!AF86+ноябрь!AF86+декабрь!AF86</f>
        <v>0</v>
      </c>
      <c r="AJ86" s="36">
        <f>январь!AG86+февраль!AG86+март!AG86+апрель!AG86+май!AG86+июнь!AG86+июль!AG86+август!AG86+сентябрь!AG86+октябрь!AG86+ноябрь!AG86+декабрь!AG86</f>
        <v>0</v>
      </c>
      <c r="AK86" s="29">
        <f>январь!AH86+февраль!AH86+март!AH86+апрель!AH86+май!AH86+июнь!AH86+июль!AH86+август!AH86+сентябрь!AH86+октябрь!AH86+ноябрь!AH86+декабрь!AH86</f>
        <v>0</v>
      </c>
      <c r="AL86" s="36">
        <f>январь!AI86+февраль!AI86+март!AI86+апрель!AI86+май!AI86+июнь!AI86+июль!AI86+август!AI86+сентябрь!AI86+октябрь!AI86+ноябрь!AI86+декабрь!AI86</f>
        <v>0</v>
      </c>
      <c r="AM86" s="29">
        <f>январь!AJ86+февраль!AJ86+март!AJ86+апрель!AJ86+май!AJ86+июнь!AJ86+июль!AJ86+август!AJ86+сентябрь!AJ86+октябрь!AJ86+ноябрь!AJ86+декабрь!AJ86</f>
        <v>0</v>
      </c>
      <c r="AN86" s="36">
        <f>январь!AK86+февраль!AK86+март!AK86+апрель!AK86+май!AK86+июнь!AK86+июль!AK86+август!AK86+сентябрь!AK86+октябрь!AK86+ноябрь!AK86+декабрь!AK86</f>
        <v>0</v>
      </c>
      <c r="AO86" s="36">
        <f>январь!AL86+февраль!AL86+март!AL86+апрель!AL86+май!AL86+июнь!AL86+июль!AL86+август!AL86+сентябрь!AL86+октябрь!AL86+ноябрь!AL86+декабрь!AL86</f>
        <v>0</v>
      </c>
      <c r="AP86" s="36">
        <f>январь!AM86+февраль!AM86+март!AM86+апрель!AM86+май!AM86+июнь!AM86+июль!AM86+август!AM86+сентябрь!AM86+октябрь!AM86+ноябрь!AM86+декабрь!AM86</f>
        <v>0</v>
      </c>
      <c r="AQ86" s="29">
        <f>январь!AN86+февраль!AN86+март!AN86+апрель!AN86+май!AN86+июнь!AN86+июль!AN86+август!AN86+сентябрь!AN86+октябрь!AN86+ноябрь!AN86+декабрь!AN86</f>
        <v>0</v>
      </c>
      <c r="AR86" s="36">
        <f>январь!AO86+февраль!AO86+март!AO86+апрель!AO86+май!AO86+июнь!AO86+июль!AO86+август!AO86+сентябрь!AO86+октябрь!AO86+ноябрь!AO86+декабрь!AO86</f>
        <v>0</v>
      </c>
      <c r="AS86" s="29">
        <f>январь!AP86+февраль!AP86+март!AP86+апрель!AP86+май!AP86+июнь!AP86+июль!AP86+август!AP86+сентябрь!AP86+октябрь!AP86+ноябрь!AP86+декабрь!AP86</f>
        <v>0</v>
      </c>
      <c r="AT86" s="36">
        <f>январь!AQ86+февраль!AQ86+март!AQ86+апрель!AQ86+май!AQ86+июнь!AQ86+июль!AQ86+август!AQ86+сентябрь!AQ86+октябрь!AQ86+ноябрь!AQ86+декабрь!AQ86</f>
        <v>0</v>
      </c>
      <c r="AU86" s="29">
        <f>январь!AR86+февраль!AR86+март!AR86+апрель!AR86+май!AR86+июнь!AR86+июль!AR86+август!AR86+сентябрь!AR86+октябрь!AR86+ноябрь!AR86+декабрь!AR86</f>
        <v>0</v>
      </c>
      <c r="AV86" s="36">
        <f>январь!AS86+февраль!AS86+март!AS86+апрель!AS86+май!AS86+июнь!AS86+июль!AS86+август!AS86+сентябрь!AS86+октябрь!AS86+ноябрь!AS86+декабрь!AS86</f>
        <v>0</v>
      </c>
      <c r="AW86" s="36">
        <f>январь!AT86+февраль!AT86+март!AT86+апрель!AT86+май!AT86+июнь!AT86+июль!AT86+август!AT86+сентябрь!AT86+октябрь!AT86+ноябрь!AT86+декабрь!AT86</f>
        <v>0</v>
      </c>
      <c r="AX86" s="36">
        <f>январь!AU86+февраль!AU86+март!AU86+апрель!AU86+май!AU86+июнь!AU86+июль!AU86+август!AU86+сентябрь!AU86+октябрь!AU86+ноябрь!AU86+декабрь!AU86</f>
        <v>0</v>
      </c>
      <c r="AY86" s="29">
        <f>январь!AV86+февраль!AV86+март!AV86+апрель!AV86+май!AV86+июнь!AV86+июль!AV86+август!AV86+сентябрь!AV86+октябрь!AV86+ноябрь!AV86+декабрь!AV86</f>
        <v>0</v>
      </c>
      <c r="AZ86" s="36">
        <f>январь!AW86+февраль!AW86+март!AW86+апрель!AW86+май!AW86+июнь!AW86+июль!AW86+август!AW86+сентябрь!AW86+октябрь!AW86+ноябрь!AW86+декабрь!AW86</f>
        <v>0</v>
      </c>
      <c r="BA86" s="36">
        <f>январь!AX86+февраль!AX86+март!AX86+апрель!AX86+май!AX86+июнь!AX86+июль!AX86+август!AX86+сентябрь!AX86+октябрь!AX86+ноябрь!AX86+декабрь!AX86</f>
        <v>0</v>
      </c>
      <c r="BB86" s="36">
        <f>январь!AY86+февраль!AY86+март!AY86+апрель!AY86+май!AY86+июнь!AY86+июль!AY86+август!AY86+сентябрь!AY86+октябрь!AY86+ноябрь!AY86+декабрь!AY86</f>
        <v>0</v>
      </c>
      <c r="BC86" s="29">
        <f>январь!AZ86+февраль!AZ86+март!AZ86+апрель!AZ86+май!AZ86+июнь!AZ86+июль!AZ86+август!AZ86+сентябрь!AZ86+октябрь!AZ86+ноябрь!AZ86+декабрь!AZ86</f>
        <v>0</v>
      </c>
      <c r="BD86" s="36">
        <f>январь!BA86+февраль!BA86+март!BA86+апрель!BA86+май!BA86+июнь!BA86+июль!BA86+август!BA86+сентябрь!BA86+октябрь!BA86+ноябрь!BA86+декабрь!BA86</f>
        <v>0</v>
      </c>
      <c r="BE86" s="36">
        <f>январь!BB86+февраль!BB86+март!BB86+апрель!BB86+май!BB86+июнь!BB86+июль!BB86+август!BB86+сентябрь!BB86+октябрь!BB86+ноябрь!BB86+декабрь!BB86</f>
        <v>0</v>
      </c>
      <c r="BF86" s="36">
        <f>январь!BC86+февраль!BC86+март!BC86+апрель!BC86+май!BC86+июнь!BC86+июль!BC86+август!BC86+сентябрь!BC86+октябрь!BC86+ноябрь!BC86+декабрь!BC86</f>
        <v>0</v>
      </c>
      <c r="BG86" s="36">
        <f>январь!BD86+февраль!BD86+март!BD86+апрель!BD86+май!BD86+июнь!BD86+июль!BD86+август!BD86+сентябрь!BD86+октябрь!BD86+ноябрь!BD86+декабрь!BD86</f>
        <v>0</v>
      </c>
      <c r="BH86" s="36">
        <f>январь!BE86+февраль!BE86+март!BE86+апрель!BE86+май!BE86+июнь!BE86+июль!BE86+август!BE86+сентябрь!BE86+октябрь!BE86+ноябрь!BE86+декабрь!BE86</f>
        <v>0</v>
      </c>
      <c r="BI86" s="36">
        <f>январь!BF86+февраль!BF86+март!BF86+апрель!BF86+май!BF86+июнь!BF86+июль!BF86+август!BF86+сентябрь!BF86+октябрь!BF86+ноябрь!BF86+декабрь!BF86</f>
        <v>0</v>
      </c>
      <c r="BJ86" s="36">
        <f>январь!BG86+февраль!BG86+март!BG86+апрель!BG86+май!BG86+июнь!BG86+июль!BG86+август!BG86+сентябрь!BG86+октябрь!BG86+ноябрь!BG86+декабрь!BG86</f>
        <v>0</v>
      </c>
      <c r="BK86" s="36">
        <f>январь!BH86+февраль!BH86+март!BH86+апрель!BH86+май!BH86+июнь!BH86+июль!BH86+август!BH86+сентябрь!BH86+октябрь!BH86+ноябрь!BH86+декабрь!BH86</f>
        <v>8.0000000000000002E-3</v>
      </c>
      <c r="BL86" s="36">
        <f>январь!BI86+февраль!BI86+март!BI86+апрель!BI86+май!BI86+июнь!BI86+июль!BI86+август!BI86+сентябрь!BI86+октябрь!BI86+ноябрь!BI86+декабрь!BI86</f>
        <v>3.109</v>
      </c>
      <c r="BM86" s="29">
        <f>январь!BJ86+февраль!BJ86+март!BJ86+апрель!BJ86+май!BJ86+июнь!BJ86+июль!BJ86+август!BJ86+сентябрь!BJ86+октябрь!BJ86+ноябрь!BJ86+декабрь!BJ86</f>
        <v>0</v>
      </c>
      <c r="BN86" s="36">
        <f>январь!BK86+февраль!BK86+март!BK86+апрель!BK86+май!BK86+июнь!BK86+июль!BK86+август!BK86+сентябрь!BK86+октябрь!BK86+ноябрь!BK86+декабрь!BK86</f>
        <v>0</v>
      </c>
      <c r="BO86" s="29">
        <f>январь!BL86+февраль!BL86+март!BL86+апрель!BL86+май!BL86+июнь!BL86+июль!BL86+август!BL86+сентябрь!BL86+октябрь!BL86+ноябрь!BL86+декабрь!BL86</f>
        <v>6</v>
      </c>
      <c r="BP86" s="36">
        <f>январь!BM86+февраль!BM86+март!BM86+апрель!BM86+май!BM86+июнь!BM86+июль!BM86+август!BM86+сентябрь!BM86+октябрь!BM86+ноябрь!BM86+декабрь!BM86</f>
        <v>2.899</v>
      </c>
      <c r="BQ86" s="36">
        <f>январь!BN86+февраль!BN86+март!BN86+апрель!BN86+май!BN86+июнь!BN86+июль!BN86+август!BN86+сентябрь!BN86+октябрь!BN86+ноябрь!BN86+декабрь!BN86</f>
        <v>0</v>
      </c>
      <c r="BR86" s="36">
        <f>январь!BO86+февраль!BO86+март!BO86+апрель!BO86+май!BO86+июнь!BO86+июль!BO86+август!BO86+сентябрь!BO86+октябрь!BO86+ноябрь!BO86+декабрь!BO86</f>
        <v>0</v>
      </c>
      <c r="BS86" s="29">
        <f>январь!BP86+февраль!BP86+март!BP86+апрель!BP86+май!BP86+июнь!BP86+июль!BP86+август!BP86+сентябрь!BP86+октябрь!BP86+ноябрь!BP86+декабрь!BP86</f>
        <v>0</v>
      </c>
      <c r="BT86" s="36">
        <f>январь!BQ86+февраль!BQ86+март!BQ86+апрель!BQ86+май!BQ86+июнь!BQ86+июль!BQ86+август!BQ86+сентябрь!BQ86+октябрь!BQ86+ноябрь!BQ86+декабрь!BQ86</f>
        <v>0</v>
      </c>
      <c r="BU86" s="29">
        <f>январь!BR86+февраль!BR86+март!BR86+апрель!BR86+май!BR86+июнь!BR86+июль!BR86+август!BR86+сентябрь!BR86+октябрь!BR86+ноябрь!BR86+декабрь!BR86</f>
        <v>0</v>
      </c>
      <c r="BV86" s="36">
        <f>январь!BS86+февраль!BS86+март!BS86+апрель!BS86+май!BS86+июнь!BS86+июль!BS86+август!BS86+сентябрь!BS86+октябрь!BS86+ноябрь!BS86+декабрь!BS86</f>
        <v>0</v>
      </c>
      <c r="BW86" s="36">
        <f>январь!BT86+февраль!BT86+март!BT86+апрель!BT86+май!BT86+июнь!BT86+июль!BT86+август!BT86+сентябрь!BT86+октябрь!BT86+ноябрь!BT86+декабрь!BT86</f>
        <v>0</v>
      </c>
      <c r="BX86" s="36">
        <f>январь!BU86+февраль!BU86+март!BU86+апрель!BU86+май!BU86+июнь!BU86+июль!BU86+август!BU86+сентябрь!BU86+октябрь!BU86+ноябрь!BU86+декабрь!BU86</f>
        <v>0</v>
      </c>
      <c r="BY86" s="36">
        <f>январь!BV86+февраль!BV86+март!BV86+апрель!BV86+май!BV86+июнь!BV86+июль!BV86+август!BV86+сентябрь!BV86+октябрь!BV86+ноябрь!BV86+декабрь!BV86</f>
        <v>2.39</v>
      </c>
      <c r="BZ86" s="77">
        <v>0</v>
      </c>
    </row>
    <row r="87" spans="1:78" x14ac:dyDescent="0.25">
      <c r="A87" s="16">
        <v>85</v>
      </c>
      <c r="B87" s="16">
        <v>3</v>
      </c>
      <c r="C87" s="37" t="s">
        <v>550</v>
      </c>
      <c r="D87" s="51">
        <v>357.02733542028983</v>
      </c>
      <c r="E87" s="25">
        <v>311.64896600000009</v>
      </c>
      <c r="F87" s="26">
        <f t="shared" si="3"/>
        <v>362.11430142028996</v>
      </c>
      <c r="G87" s="26">
        <f t="shared" si="4"/>
        <v>50.465335420289819</v>
      </c>
      <c r="H87" s="26">
        <f t="shared" si="5"/>
        <v>306.56200000000001</v>
      </c>
      <c r="I87" s="36">
        <f>январь!F87+февраль!F87+март!F87+апрель!F87+май!F87+июнь!F87+июль!F87+август!F87+сентябрь!F87+октябрь!F87+ноябрь!F87+декабрь!F87</f>
        <v>0</v>
      </c>
      <c r="J87" s="36">
        <f>январь!G87+февраль!G87+март!G87+апрель!G87+май!G87+июнь!G87+июль!G87+август!G87+сентябрь!G87+октябрь!G87+ноябрь!G87+декабрь!G87</f>
        <v>0</v>
      </c>
      <c r="K87" s="36">
        <f>январь!H87+февраль!H87+март!H87+апрель!H87+май!H87+июнь!H87+июль!H87+август!H87+сентябрь!H87+октябрь!H87+ноябрь!H87+декабрь!H87</f>
        <v>0</v>
      </c>
      <c r="L87" s="27">
        <f>январь!I87+февраль!I87+март!I87+апрель!I87+май!I87+июнь!I87+июль!I87+август!I87+сентябрь!I87+октябрь!I87+ноябрь!I87+декабрь!I87</f>
        <v>0.77</v>
      </c>
      <c r="M87" s="36">
        <f>январь!J87+февраль!J87+март!J87+апрель!J87+май!J87+июнь!J87+июль!J87+август!J87+сентябрь!J87+октябрь!J87+ноябрь!J87+декабрь!J87</f>
        <v>177.06100000000001</v>
      </c>
      <c r="N87" s="36">
        <f>январь!K87+февраль!K87+март!K87+апрель!K87+май!K87+июнь!K87+июль!K87+август!K87+сентябрь!K87+октябрь!K87+ноябрь!K87+декабрь!K87</f>
        <v>0</v>
      </c>
      <c r="O87" s="36">
        <f>январь!L87+февраль!L87+март!L87+апрель!L87+май!L87+июнь!L87+июль!L87+август!L87+сентябрь!L87+октябрь!L87+ноябрь!L87+декабрь!L87</f>
        <v>0</v>
      </c>
      <c r="P87" s="36">
        <f>январь!M87+февраль!M87+март!M87+апрель!M87+май!M87+июнь!M87+июль!M87+август!M87+сентябрь!M87+октябрь!M87+ноябрь!M87+декабрь!M87</f>
        <v>0.22</v>
      </c>
      <c r="Q87" s="36">
        <f>январь!N87+февраль!N87+март!N87+апрель!N87+май!N87+июнь!N87+июль!N87+август!N87+сентябрь!N87+октябрь!N87+ноябрь!N87+декабрь!N87</f>
        <v>75.863</v>
      </c>
      <c r="R87" s="29">
        <f>январь!O87+февраль!O87+март!O87+апрель!O87+май!O87+июнь!O87+июль!O87+август!O87+сентябрь!O87+октябрь!O87+ноябрь!O87+декабрь!O87</f>
        <v>0</v>
      </c>
      <c r="S87" s="36">
        <f>январь!P87+февраль!P87+март!P87+апрель!P87+май!P87+июнь!P87+июль!P87+август!P87+сентябрь!P87+октябрь!P87+ноябрь!P87+декабрь!P87</f>
        <v>0</v>
      </c>
      <c r="T87" s="29">
        <f>январь!Q87+февраль!Q87+март!Q87+апрель!Q87+май!Q87+июнь!Q87+июль!Q87+август!Q87+сентябрь!Q87+октябрь!Q87+ноябрь!Q87+декабрь!Q87</f>
        <v>0</v>
      </c>
      <c r="U87" s="36">
        <f>январь!R87+февраль!R87+март!R87+апрель!R87+май!R87+июнь!R87+июль!R87+август!R87+сентябрь!R87+октябрь!R87+ноябрь!R87+декабрь!R87</f>
        <v>0</v>
      </c>
      <c r="V87" s="36">
        <f>январь!S87+февраль!S87+март!S87+апрель!S87+май!S87+июнь!S87+июль!S87+август!S87+сентябрь!S87+октябрь!S87+ноябрь!S87+декабрь!S87</f>
        <v>0</v>
      </c>
      <c r="W87" s="36">
        <f>январь!T87+февраль!T87+март!T87+апрель!T87+май!T87+июнь!T87+июль!T87+август!T87+сентябрь!T87+октябрь!T87+ноябрь!T87+декабрь!T87</f>
        <v>0</v>
      </c>
      <c r="X87" s="36">
        <f>январь!U87+февраль!U87+март!U87+апрель!U87+май!U87+июнь!U87+июль!U87+август!U87+сентябрь!U87+октябрь!U87+ноябрь!U87+декабрь!U87</f>
        <v>0</v>
      </c>
      <c r="Y87" s="36">
        <f>январь!V87+февраль!V87+март!V87+апрель!V87+май!V87+июнь!V87+июль!V87+август!V87+сентябрь!V87+октябрь!V87+ноябрь!V87+декабрь!V87</f>
        <v>0</v>
      </c>
      <c r="Z87" s="36">
        <f>январь!W87+февраль!W87+март!W87+апрель!W87+май!W87+июнь!W87+июль!W87+август!W87+сентябрь!W87+октябрь!W87+ноябрь!W87+декабрь!W87</f>
        <v>0</v>
      </c>
      <c r="AA87" s="36">
        <f>январь!X87+февраль!X87+март!X87+апрель!X87+май!X87+июнь!X87+июль!X87+август!X87+сентябрь!X87+октябрь!X87+ноябрь!X87+декабрь!X87</f>
        <v>0</v>
      </c>
      <c r="AB87" s="29">
        <f>январь!Y87+февраль!Y87+март!Y87+апрель!Y87+май!Y87+июнь!Y87+июль!Y87+август!Y87+сентябрь!Y87+октябрь!Y87+ноябрь!Y87+декабрь!Y87</f>
        <v>0</v>
      </c>
      <c r="AC87" s="36">
        <f>январь!Z87+февраль!Z87+март!Z87+апрель!Z87+май!Z87+июнь!Z87+июль!Z87+август!Z87+сентябрь!Z87+октябрь!Z87+ноябрь!Z87+декабрь!Z87</f>
        <v>0</v>
      </c>
      <c r="AD87" s="66" t="str">
        <f>CONCATENATE(январь!AA87,$BZ$1,февраль!AA87,$BZ$1,март!AA87,$BZ$1,апрель!AA87,$BZ$1,май!AA87,$BZ$1,июнь!AA87,$BZ$1,июль!AA87,$BZ$1,август!AA87,$BZ$1,сентябрь!AA87,$BZ$1,октябрь!AA87,$BZ$1,ноябрь!AA87,$BZ$1,декабрь!AA87)</f>
        <v xml:space="preserve">           </v>
      </c>
      <c r="AE87" s="36">
        <f>январь!AB87+февраль!AB87+март!AB87+апрель!AB87+май!AB87+июнь!AB87+июль!AB87+август!AB87+сентябрь!AB87+октябрь!AB87+ноябрь!AB87+декабрь!AB87</f>
        <v>0</v>
      </c>
      <c r="AF87" s="36">
        <f>январь!AC87+февраль!AC87+март!AC87+апрель!AC87+май!AC87+июнь!AC87+июль!AC87+август!AC87+сентябрь!AC87+октябрь!AC87+ноябрь!AC87+декабрь!AC87</f>
        <v>0</v>
      </c>
      <c r="AG87" s="36">
        <f>январь!AD87+февраль!AD87+март!AD87+апрель!AD87+май!AD87+июнь!AD87+июль!AD87+август!AD87+сентябрь!AD87+октябрь!AD87+ноябрь!AD87+декабрь!AD87</f>
        <v>0</v>
      </c>
      <c r="AH87" s="36">
        <f>январь!AE87+февраль!AE87+март!AE87+апрель!AE87+май!AE87+июнь!AE87+июль!AE87+август!AE87+сентябрь!AE87+октябрь!AE87+ноябрь!AE87+декабрь!AE87</f>
        <v>0</v>
      </c>
      <c r="AI87" s="36">
        <f>январь!AF87+февраль!AF87+март!AF87+апрель!AF87+май!AF87+июнь!AF87+июль!AF87+август!AF87+сентябрь!AF87+октябрь!AF87+ноябрь!AF87+декабрь!AF87</f>
        <v>0</v>
      </c>
      <c r="AJ87" s="36">
        <f>январь!AG87+февраль!AG87+март!AG87+апрель!AG87+май!AG87+июнь!AG87+июль!AG87+август!AG87+сентябрь!AG87+октябрь!AG87+ноябрь!AG87+декабрь!AG87</f>
        <v>0</v>
      </c>
      <c r="AK87" s="29">
        <f>январь!AH87+февраль!AH87+март!AH87+апрель!AH87+май!AH87+июнь!AH87+июль!AH87+август!AH87+сентябрь!AH87+октябрь!AH87+ноябрь!AH87+декабрь!AH87</f>
        <v>6</v>
      </c>
      <c r="AL87" s="36">
        <f>январь!AI87+февраль!AI87+март!AI87+апрель!AI87+май!AI87+июнь!AI87+июль!AI87+август!AI87+сентябрь!AI87+октябрь!AI87+ноябрь!AI87+декабрь!AI87</f>
        <v>12.068</v>
      </c>
      <c r="AM87" s="29">
        <f>январь!AJ87+февраль!AJ87+март!AJ87+апрель!AJ87+май!AJ87+июнь!AJ87+июль!AJ87+август!AJ87+сентябрь!AJ87+октябрь!AJ87+ноябрь!AJ87+декабрь!AJ87</f>
        <v>0</v>
      </c>
      <c r="AN87" s="36">
        <f>январь!AK87+февраль!AK87+март!AK87+апрель!AK87+май!AK87+июнь!AK87+июль!AK87+август!AK87+сентябрь!AK87+октябрь!AK87+ноябрь!AK87+декабрь!AK87</f>
        <v>0</v>
      </c>
      <c r="AO87" s="36">
        <f>январь!AL87+февраль!AL87+март!AL87+апрель!AL87+май!AL87+июнь!AL87+июль!AL87+август!AL87+сентябрь!AL87+октябрь!AL87+ноябрь!AL87+декабрь!AL87</f>
        <v>0</v>
      </c>
      <c r="AP87" s="36">
        <f>январь!AM87+февраль!AM87+март!AM87+апрель!AM87+май!AM87+июнь!AM87+июль!AM87+август!AM87+сентябрь!AM87+октябрь!AM87+ноябрь!AM87+декабрь!AM87</f>
        <v>0</v>
      </c>
      <c r="AQ87" s="29">
        <f>январь!AN87+февраль!AN87+март!AN87+апрель!AN87+май!AN87+июнь!AN87+июль!AN87+август!AN87+сентябрь!AN87+октябрь!AN87+ноябрь!AN87+декабрь!AN87</f>
        <v>0</v>
      </c>
      <c r="AR87" s="36">
        <f>январь!AO87+февраль!AO87+март!AO87+апрель!AO87+май!AO87+июнь!AO87+июль!AO87+август!AO87+сентябрь!AO87+октябрь!AO87+ноябрь!AO87+декабрь!AO87</f>
        <v>0</v>
      </c>
      <c r="AS87" s="29">
        <f>январь!AP87+февраль!AP87+март!AP87+апрель!AP87+май!AP87+июнь!AP87+июль!AP87+август!AP87+сентябрь!AP87+октябрь!AP87+ноябрь!AP87+декабрь!AP87</f>
        <v>1</v>
      </c>
      <c r="AT87" s="36">
        <f>январь!AQ87+февраль!AQ87+март!AQ87+апрель!AQ87+май!AQ87+июнь!AQ87+июль!AQ87+август!AQ87+сентябрь!AQ87+октябрь!AQ87+ноябрь!AQ87+декабрь!AQ87</f>
        <v>34</v>
      </c>
      <c r="AU87" s="29">
        <f>январь!AR87+февраль!AR87+март!AR87+апрель!AR87+май!AR87+июнь!AR87+июль!AR87+август!AR87+сентябрь!AR87+октябрь!AR87+ноябрь!AR87+декабрь!AR87</f>
        <v>0</v>
      </c>
      <c r="AV87" s="36">
        <f>январь!AS87+февраль!AS87+март!AS87+апрель!AS87+май!AS87+июнь!AS87+июль!AS87+август!AS87+сентябрь!AS87+октябрь!AS87+ноябрь!AS87+декабрь!AS87</f>
        <v>0</v>
      </c>
      <c r="AW87" s="36">
        <f>январь!AT87+февраль!AT87+март!AT87+апрель!AT87+май!AT87+июнь!AT87+июль!AT87+август!AT87+сентябрь!AT87+октябрь!AT87+ноябрь!AT87+декабрь!AT87</f>
        <v>0</v>
      </c>
      <c r="AX87" s="36">
        <f>январь!AU87+февраль!AU87+март!AU87+апрель!AU87+май!AU87+июнь!AU87+июль!AU87+август!AU87+сентябрь!AU87+октябрь!AU87+ноябрь!AU87+декабрь!AU87</f>
        <v>0</v>
      </c>
      <c r="AY87" s="29">
        <f>январь!AV87+февраль!AV87+март!AV87+апрель!AV87+май!AV87+июнь!AV87+июль!AV87+август!AV87+сентябрь!AV87+октябрь!AV87+ноябрь!AV87+декабрь!AV87</f>
        <v>0</v>
      </c>
      <c r="AZ87" s="36">
        <f>январь!AW87+февраль!AW87+март!AW87+апрель!AW87+май!AW87+июнь!AW87+июль!AW87+август!AW87+сентябрь!AW87+октябрь!AW87+ноябрь!AW87+декабрь!AW87</f>
        <v>0</v>
      </c>
      <c r="BA87" s="36">
        <f>январь!AX87+февраль!AX87+март!AX87+апрель!AX87+май!AX87+июнь!AX87+июль!AX87+август!AX87+сентябрь!AX87+октябрь!AX87+ноябрь!AX87+декабрь!AX87</f>
        <v>0</v>
      </c>
      <c r="BB87" s="36">
        <f>январь!AY87+февраль!AY87+март!AY87+апрель!AY87+май!AY87+июнь!AY87+июль!AY87+август!AY87+сентябрь!AY87+октябрь!AY87+ноябрь!AY87+декабрь!AY87</f>
        <v>0</v>
      </c>
      <c r="BC87" s="29">
        <f>январь!AZ87+февраль!AZ87+март!AZ87+апрель!AZ87+май!AZ87+июнь!AZ87+июль!AZ87+август!AZ87+сентябрь!AZ87+октябрь!AZ87+ноябрь!AZ87+декабрь!AZ87</f>
        <v>0</v>
      </c>
      <c r="BD87" s="36">
        <f>январь!BA87+февраль!BA87+март!BA87+апрель!BA87+май!BA87+июнь!BA87+июль!BA87+август!BA87+сентябрь!BA87+октябрь!BA87+ноябрь!BA87+декабрь!BA87</f>
        <v>0</v>
      </c>
      <c r="BE87" s="36">
        <f>январь!BB87+февраль!BB87+март!BB87+апрель!BB87+май!BB87+июнь!BB87+июль!BB87+август!BB87+сентябрь!BB87+октябрь!BB87+ноябрь!BB87+декабрь!BB87</f>
        <v>0</v>
      </c>
      <c r="BF87" s="36">
        <f>январь!BC87+февраль!BC87+март!BC87+апрель!BC87+май!BC87+июнь!BC87+июль!BC87+август!BC87+сентябрь!BC87+октябрь!BC87+ноябрь!BC87+декабрь!BC87</f>
        <v>0</v>
      </c>
      <c r="BG87" s="36">
        <f>январь!BD87+февраль!BD87+март!BD87+апрель!BD87+май!BD87+июнь!BD87+июль!BD87+август!BD87+сентябрь!BD87+октябрь!BD87+ноябрь!BD87+декабрь!BD87</f>
        <v>0</v>
      </c>
      <c r="BH87" s="36">
        <f>январь!BE87+февраль!BE87+март!BE87+апрель!BE87+май!BE87+июнь!BE87+июль!BE87+август!BE87+сентябрь!BE87+октябрь!BE87+ноябрь!BE87+декабрь!BE87</f>
        <v>0</v>
      </c>
      <c r="BI87" s="36">
        <f>январь!BF87+февраль!BF87+март!BF87+апрель!BF87+май!BF87+июнь!BF87+июль!BF87+август!BF87+сентябрь!BF87+октябрь!BF87+ноябрь!BF87+декабрь!BF87</f>
        <v>0</v>
      </c>
      <c r="BJ87" s="36">
        <f>январь!BG87+февраль!BG87+март!BG87+апрель!BG87+май!BG87+июнь!BG87+июль!BG87+август!BG87+сентябрь!BG87+октябрь!BG87+ноябрь!BG87+декабрь!BG87</f>
        <v>0</v>
      </c>
      <c r="BK87" s="36">
        <f>январь!BH87+февраль!BH87+март!BH87+апрель!BH87+май!BH87+июнь!BH87+июль!BH87+август!BH87+сентябрь!BH87+октябрь!BH87+ноябрь!BH87+декабрь!BH87</f>
        <v>0.01</v>
      </c>
      <c r="BL87" s="36">
        <f>январь!BI87+февраль!BI87+март!BI87+апрель!BI87+май!BI87+июнь!BI87+июль!BI87+август!BI87+сентябрь!BI87+октябрь!BI87+ноябрь!BI87+декабрь!BI87</f>
        <v>3.2690000000000001</v>
      </c>
      <c r="BM87" s="29">
        <f>январь!BJ87+февраль!BJ87+март!BJ87+апрель!BJ87+май!BJ87+июнь!BJ87+июль!BJ87+август!BJ87+сентябрь!BJ87+октябрь!BJ87+ноябрь!BJ87+декабрь!BJ87</f>
        <v>0</v>
      </c>
      <c r="BN87" s="36">
        <f>январь!BK87+февраль!BK87+март!BK87+апрель!BK87+май!BK87+июнь!BK87+июль!BK87+август!BK87+сентябрь!BK87+октябрь!BK87+ноябрь!BK87+декабрь!BK87</f>
        <v>0</v>
      </c>
      <c r="BO87" s="29">
        <f>январь!BL87+февраль!BL87+март!BL87+апрель!BL87+май!BL87+июнь!BL87+июль!BL87+август!BL87+сентябрь!BL87+октябрь!BL87+ноябрь!BL87+декабрь!BL87</f>
        <v>0</v>
      </c>
      <c r="BP87" s="36">
        <f>январь!BM87+февраль!BM87+март!BM87+апрель!BM87+май!BM87+июнь!BM87+июль!BM87+август!BM87+сентябрь!BM87+октябрь!BM87+ноябрь!BM87+декабрь!BM87</f>
        <v>0</v>
      </c>
      <c r="BQ87" s="36">
        <f>январь!BN87+февраль!BN87+март!BN87+апрель!BN87+май!BN87+июнь!BN87+июль!BN87+август!BN87+сентябрь!BN87+октябрь!BN87+ноябрь!BN87+декабрь!BN87</f>
        <v>0</v>
      </c>
      <c r="BR87" s="36">
        <f>январь!BO87+февраль!BO87+март!BO87+апрель!BO87+май!BO87+июнь!BO87+июль!BO87+август!BO87+сентябрь!BO87+октябрь!BO87+ноябрь!BO87+декабрь!BO87</f>
        <v>0</v>
      </c>
      <c r="BS87" s="29">
        <f>январь!BP87+февраль!BP87+март!BP87+апрель!BP87+май!BP87+июнь!BP87+июль!BP87+август!BP87+сентябрь!BP87+октябрь!BP87+ноябрь!BP87+декабрь!BP87</f>
        <v>0</v>
      </c>
      <c r="BT87" s="36">
        <f>январь!BQ87+февраль!BQ87+март!BQ87+апрель!BQ87+май!BQ87+июнь!BQ87+июль!BQ87+август!BQ87+сентябрь!BQ87+октябрь!BQ87+ноябрь!BQ87+декабрь!BQ87</f>
        <v>0</v>
      </c>
      <c r="BU87" s="29">
        <f>январь!BR87+февраль!BR87+март!BR87+апрель!BR87+май!BR87+июнь!BR87+июль!BR87+август!BR87+сентябрь!BR87+октябрь!BR87+ноябрь!BR87+декабрь!BR87</f>
        <v>0</v>
      </c>
      <c r="BV87" s="36">
        <f>январь!BS87+февраль!BS87+март!BS87+апрель!BS87+май!BS87+июнь!BS87+июль!BS87+август!BS87+сентябрь!BS87+октябрь!BS87+ноябрь!BS87+декабрь!BS87</f>
        <v>0</v>
      </c>
      <c r="BW87" s="36">
        <f>январь!BT87+февраль!BT87+март!BT87+апрель!BT87+май!BT87+июнь!BT87+июль!BT87+август!BT87+сентябрь!BT87+октябрь!BT87+ноябрь!BT87+декабрь!BT87</f>
        <v>0</v>
      </c>
      <c r="BX87" s="36">
        <f>январь!BU87+февраль!BU87+март!BU87+апрель!BU87+май!BU87+июнь!BU87+июль!BU87+август!BU87+сентябрь!BU87+октябрь!BU87+ноябрь!BU87+декабрь!BU87</f>
        <v>0</v>
      </c>
      <c r="BY87" s="36">
        <f>январь!BV87+февраль!BV87+март!BV87+апрель!BV87+май!BV87+июнь!BV87+июль!BV87+август!BV87+сентябрь!BV87+октябрь!BV87+ноябрь!BV87+декабрь!BV87</f>
        <v>4.3010000000000002</v>
      </c>
      <c r="BZ87" s="77">
        <v>2</v>
      </c>
    </row>
    <row r="88" spans="1:78" x14ac:dyDescent="0.25">
      <c r="A88" s="16">
        <v>86</v>
      </c>
      <c r="B88" s="16">
        <v>3</v>
      </c>
      <c r="C88" s="37" t="s">
        <v>551</v>
      </c>
      <c r="D88" s="51">
        <v>358.82098492753624</v>
      </c>
      <c r="E88" s="25">
        <v>792.2546440000001</v>
      </c>
      <c r="F88" s="26">
        <f t="shared" si="3"/>
        <v>1112.7226289275363</v>
      </c>
      <c r="G88" s="26">
        <f t="shared" si="4"/>
        <v>320.46798492753624</v>
      </c>
      <c r="H88" s="26">
        <f t="shared" si="5"/>
        <v>38.353000000000009</v>
      </c>
      <c r="I88" s="36">
        <f>январь!F88+февраль!F88+март!F88+апрель!F88+май!F88+июнь!F88+июль!F88+август!F88+сентябрь!F88+октябрь!F88+ноябрь!F88+декабрь!F88</f>
        <v>0</v>
      </c>
      <c r="J88" s="36">
        <f>январь!G88+февраль!G88+март!G88+апрель!G88+май!G88+июнь!G88+июль!G88+август!G88+сентябрь!G88+октябрь!G88+ноябрь!G88+декабрь!G88</f>
        <v>0</v>
      </c>
      <c r="K88" s="36">
        <f>январь!H88+февраль!H88+март!H88+апрель!H88+май!H88+июнь!H88+июль!H88+август!H88+сентябрь!H88+октябрь!H88+ноябрь!H88+декабрь!H88</f>
        <v>0</v>
      </c>
      <c r="L88" s="27">
        <f>январь!I88+февраль!I88+март!I88+апрель!I88+май!I88+июнь!I88+июль!I88+август!I88+сентябрь!I88+октябрь!I88+ноябрь!I88+декабрь!I88</f>
        <v>0</v>
      </c>
      <c r="M88" s="36">
        <f>январь!J88+февраль!J88+март!J88+апрель!J88+май!J88+июнь!J88+июль!J88+август!J88+сентябрь!J88+октябрь!J88+ноябрь!J88+декабрь!J88</f>
        <v>0</v>
      </c>
      <c r="N88" s="36">
        <f>январь!K88+февраль!K88+март!K88+апрель!K88+май!K88+июнь!K88+июль!K88+август!K88+сентябрь!K88+октябрь!K88+ноябрь!K88+декабрь!K88</f>
        <v>0</v>
      </c>
      <c r="O88" s="36">
        <f>январь!L88+февраль!L88+март!L88+апрель!L88+май!L88+июнь!L88+июль!L88+август!L88+сентябрь!L88+октябрь!L88+ноябрь!L88+декабрь!L88</f>
        <v>0</v>
      </c>
      <c r="P88" s="36">
        <f>январь!M88+февраль!M88+март!M88+апрель!M88+май!M88+июнь!M88+июль!M88+август!M88+сентябрь!M88+октябрь!M88+ноябрь!M88+декабрь!M88</f>
        <v>0</v>
      </c>
      <c r="Q88" s="36">
        <f>январь!N88+февраль!N88+март!N88+апрель!N88+май!N88+июнь!N88+июль!N88+август!N88+сентябрь!N88+октябрь!N88+ноябрь!N88+декабрь!N88</f>
        <v>0</v>
      </c>
      <c r="R88" s="29">
        <f>январь!O88+февраль!O88+март!O88+апрель!O88+май!O88+июнь!O88+июль!O88+август!O88+сентябрь!O88+октябрь!O88+ноябрь!O88+декабрь!O88</f>
        <v>0</v>
      </c>
      <c r="S88" s="36">
        <f>январь!P88+февраль!P88+март!P88+апрель!P88+май!P88+июнь!P88+июль!P88+август!P88+сентябрь!P88+октябрь!P88+ноябрь!P88+декабрь!P88</f>
        <v>0</v>
      </c>
      <c r="T88" s="29">
        <f>январь!Q88+февраль!Q88+март!Q88+апрель!Q88+май!Q88+июнь!Q88+июль!Q88+август!Q88+сентябрь!Q88+октябрь!Q88+ноябрь!Q88+декабрь!Q88</f>
        <v>0</v>
      </c>
      <c r="U88" s="36">
        <f>январь!R88+февраль!R88+март!R88+апрель!R88+май!R88+июнь!R88+июль!R88+август!R88+сентябрь!R88+октябрь!R88+ноябрь!R88+декабрь!R88</f>
        <v>0</v>
      </c>
      <c r="V88" s="36">
        <f>январь!S88+февраль!S88+март!S88+апрель!S88+май!S88+июнь!S88+июль!S88+август!S88+сентябрь!S88+октябрь!S88+ноябрь!S88+декабрь!S88</f>
        <v>0</v>
      </c>
      <c r="W88" s="36">
        <f>январь!T88+февраль!T88+март!T88+апрель!T88+май!T88+июнь!T88+июль!T88+август!T88+сентябрь!T88+октябрь!T88+ноябрь!T88+декабрь!T88</f>
        <v>0</v>
      </c>
      <c r="X88" s="36">
        <f>январь!U88+февраль!U88+март!U88+апрель!U88+май!U88+июнь!U88+июль!U88+август!U88+сентябрь!U88+октябрь!U88+ноябрь!U88+декабрь!U88</f>
        <v>0</v>
      </c>
      <c r="Y88" s="36">
        <f>январь!V88+февраль!V88+март!V88+апрель!V88+май!V88+июнь!V88+июль!V88+август!V88+сентябрь!V88+октябрь!V88+ноябрь!V88+декабрь!V88</f>
        <v>0</v>
      </c>
      <c r="Z88" s="36">
        <f>январь!W88+февраль!W88+март!W88+апрель!W88+май!W88+июнь!W88+июль!W88+август!W88+сентябрь!W88+октябрь!W88+ноябрь!W88+декабрь!W88</f>
        <v>0</v>
      </c>
      <c r="AA88" s="36">
        <f>январь!X88+февраль!X88+март!X88+апрель!X88+май!X88+июнь!X88+июль!X88+август!X88+сентябрь!X88+октябрь!X88+ноябрь!X88+декабрь!X88</f>
        <v>0</v>
      </c>
      <c r="AB88" s="29">
        <f>январь!Y88+февраль!Y88+март!Y88+апрель!Y88+май!Y88+июнь!Y88+июль!Y88+август!Y88+сентябрь!Y88+октябрь!Y88+ноябрь!Y88+декабрь!Y88</f>
        <v>0</v>
      </c>
      <c r="AC88" s="36">
        <f>январь!Z88+февраль!Z88+март!Z88+апрель!Z88+май!Z88+июнь!Z88+июль!Z88+август!Z88+сентябрь!Z88+октябрь!Z88+ноябрь!Z88+декабрь!Z88</f>
        <v>0</v>
      </c>
      <c r="AD88" s="66" t="str">
        <f>CONCATENATE(январь!AA88,$BZ$1,февраль!AA88,$BZ$1,март!AA88,$BZ$1,апрель!AA88,$BZ$1,май!AA88,$BZ$1,июнь!AA88,$BZ$1,июль!AA88,$BZ$1,август!AA88,$BZ$1,сентябрь!AA88,$BZ$1,октябрь!AA88,$BZ$1,ноябрь!AA88,$BZ$1,декабрь!AA88)</f>
        <v xml:space="preserve">           </v>
      </c>
      <c r="AE88" s="36">
        <f>январь!AB88+февраль!AB88+март!AB88+апрель!AB88+май!AB88+июнь!AB88+июль!AB88+август!AB88+сентябрь!AB88+октябрь!AB88+ноябрь!AB88+декабрь!AB88</f>
        <v>0</v>
      </c>
      <c r="AF88" s="36">
        <f>январь!AC88+февраль!AC88+март!AC88+апрель!AC88+май!AC88+июнь!AC88+июль!AC88+август!AC88+сентябрь!AC88+октябрь!AC88+ноябрь!AC88+декабрь!AC88</f>
        <v>0</v>
      </c>
      <c r="AG88" s="36">
        <f>январь!AD88+февраль!AD88+март!AD88+апрель!AD88+май!AD88+июнь!AD88+июль!AD88+август!AD88+сентябрь!AD88+октябрь!AD88+ноябрь!AD88+декабрь!AD88</f>
        <v>0</v>
      </c>
      <c r="AH88" s="36">
        <f>январь!AE88+февраль!AE88+март!AE88+апрель!AE88+май!AE88+июнь!AE88+июль!AE88+август!AE88+сентябрь!AE88+октябрь!AE88+ноябрь!AE88+декабрь!AE88</f>
        <v>0</v>
      </c>
      <c r="AI88" s="36">
        <f>январь!AF88+февраль!AF88+март!AF88+апрель!AF88+май!AF88+июнь!AF88+июль!AF88+август!AF88+сентябрь!AF88+октябрь!AF88+ноябрь!AF88+декабрь!AF88</f>
        <v>0</v>
      </c>
      <c r="AJ88" s="36">
        <f>январь!AG88+февраль!AG88+март!AG88+апрель!AG88+май!AG88+июнь!AG88+июль!AG88+август!AG88+сентябрь!AG88+октябрь!AG88+ноябрь!AG88+декабрь!AG88</f>
        <v>0</v>
      </c>
      <c r="AK88" s="29">
        <f>январь!AH88+февраль!AH88+март!AH88+апрель!AH88+май!AH88+июнь!AH88+июль!AH88+август!AH88+сентябрь!AH88+октябрь!AH88+ноябрь!AH88+декабрь!AH88</f>
        <v>0</v>
      </c>
      <c r="AL88" s="36">
        <f>январь!AI88+февраль!AI88+март!AI88+апрель!AI88+май!AI88+июнь!AI88+июль!AI88+август!AI88+сентябрь!AI88+октябрь!AI88+ноябрь!AI88+декабрь!AI88</f>
        <v>0</v>
      </c>
      <c r="AM88" s="29">
        <f>январь!AJ88+февраль!AJ88+март!AJ88+апрель!AJ88+май!AJ88+июнь!AJ88+июль!AJ88+август!AJ88+сентябрь!AJ88+октябрь!AJ88+ноябрь!AJ88+декабрь!AJ88</f>
        <v>0</v>
      </c>
      <c r="AN88" s="36">
        <f>январь!AK88+февраль!AK88+март!AK88+апрель!AK88+май!AK88+июнь!AK88+июль!AK88+август!AK88+сентябрь!AK88+октябрь!AK88+ноябрь!AK88+декабрь!AK88</f>
        <v>0</v>
      </c>
      <c r="AO88" s="36">
        <f>январь!AL88+февраль!AL88+март!AL88+апрель!AL88+май!AL88+июнь!AL88+июль!AL88+август!AL88+сентябрь!AL88+октябрь!AL88+ноябрь!AL88+декабрь!AL88</f>
        <v>0</v>
      </c>
      <c r="AP88" s="36">
        <f>январь!AM88+февраль!AM88+март!AM88+апрель!AM88+май!AM88+июнь!AM88+июль!AM88+август!AM88+сентябрь!AM88+октябрь!AM88+ноябрь!AM88+декабрь!AM88</f>
        <v>0</v>
      </c>
      <c r="AQ88" s="29">
        <f>январь!AN88+февраль!AN88+март!AN88+апрель!AN88+май!AN88+июнь!AN88+июль!AN88+август!AN88+сентябрь!AN88+октябрь!AN88+ноябрь!AN88+декабрь!AN88</f>
        <v>0</v>
      </c>
      <c r="AR88" s="36">
        <f>январь!AO88+февраль!AO88+март!AO88+апрель!AO88+май!AO88+июнь!AO88+июль!AO88+август!AO88+сентябрь!AO88+октябрь!AO88+ноябрь!AO88+декабрь!AO88</f>
        <v>0</v>
      </c>
      <c r="AS88" s="29">
        <f>январь!AP88+февраль!AP88+март!AP88+апрель!AP88+май!AP88+июнь!AP88+июль!AP88+август!AP88+сентябрь!AP88+октябрь!AP88+ноябрь!AP88+декабрь!AP88</f>
        <v>0</v>
      </c>
      <c r="AT88" s="36">
        <f>январь!AQ88+февраль!AQ88+март!AQ88+апрель!AQ88+май!AQ88+июнь!AQ88+июль!AQ88+август!AQ88+сентябрь!AQ88+октябрь!AQ88+ноябрь!AQ88+декабрь!AQ88</f>
        <v>0</v>
      </c>
      <c r="AU88" s="29">
        <f>январь!AR88+февраль!AR88+март!AR88+апрель!AR88+май!AR88+июнь!AR88+июль!AR88+август!AR88+сентябрь!AR88+октябрь!AR88+ноябрь!AR88+декабрь!AR88</f>
        <v>0</v>
      </c>
      <c r="AV88" s="36">
        <f>январь!AS88+февраль!AS88+март!AS88+апрель!AS88+май!AS88+июнь!AS88+июль!AS88+август!AS88+сентябрь!AS88+октябрь!AS88+ноябрь!AS88+декабрь!AS88</f>
        <v>0</v>
      </c>
      <c r="AW88" s="36">
        <f>январь!AT88+февраль!AT88+март!AT88+апрель!AT88+май!AT88+июнь!AT88+июль!AT88+август!AT88+сентябрь!AT88+октябрь!AT88+ноябрь!AT88+декабрь!AT88</f>
        <v>0</v>
      </c>
      <c r="AX88" s="36">
        <f>январь!AU88+февраль!AU88+март!AU88+апрель!AU88+май!AU88+июнь!AU88+июль!AU88+август!AU88+сентябрь!AU88+октябрь!AU88+ноябрь!AU88+декабрь!AU88</f>
        <v>0</v>
      </c>
      <c r="AY88" s="29">
        <f>январь!AV88+февраль!AV88+март!AV88+апрель!AV88+май!AV88+июнь!AV88+июль!AV88+август!AV88+сентябрь!AV88+октябрь!AV88+ноябрь!AV88+декабрь!AV88</f>
        <v>0</v>
      </c>
      <c r="AZ88" s="36">
        <f>январь!AW88+февраль!AW88+март!AW88+апрель!AW88+май!AW88+июнь!AW88+июль!AW88+август!AW88+сентябрь!AW88+октябрь!AW88+ноябрь!AW88+декабрь!AW88</f>
        <v>0</v>
      </c>
      <c r="BA88" s="36">
        <f>январь!AX88+февраль!AX88+март!AX88+апрель!AX88+май!AX88+июнь!AX88+июль!AX88+август!AX88+сентябрь!AX88+октябрь!AX88+ноябрь!AX88+декабрь!AX88</f>
        <v>0</v>
      </c>
      <c r="BB88" s="36">
        <f>январь!AY88+февраль!AY88+март!AY88+апрель!AY88+май!AY88+июнь!AY88+июль!AY88+август!AY88+сентябрь!AY88+октябрь!AY88+ноябрь!AY88+декабрь!AY88</f>
        <v>0</v>
      </c>
      <c r="BC88" s="29">
        <f>январь!AZ88+февраль!AZ88+март!AZ88+апрель!AZ88+май!AZ88+июнь!AZ88+июль!AZ88+август!AZ88+сентябрь!AZ88+октябрь!AZ88+ноябрь!AZ88+декабрь!AZ88</f>
        <v>0</v>
      </c>
      <c r="BD88" s="36">
        <f>январь!BA88+февраль!BA88+март!BA88+апрель!BA88+май!BA88+июнь!BA88+июль!BA88+август!BA88+сентябрь!BA88+октябрь!BA88+ноябрь!BA88+декабрь!BA88</f>
        <v>0</v>
      </c>
      <c r="BE88" s="36">
        <f>январь!BB88+февраль!BB88+март!BB88+апрель!BB88+май!BB88+июнь!BB88+июль!BB88+август!BB88+сентябрь!BB88+октябрь!BB88+ноябрь!BB88+декабрь!BB88</f>
        <v>1.4E-2</v>
      </c>
      <c r="BF88" s="36">
        <f>январь!BC88+февраль!BC88+март!BC88+апрель!BC88+май!BC88+июнь!BC88+июль!BC88+август!BC88+сентябрь!BC88+октябрь!BC88+ноябрь!BC88+декабрь!BC88</f>
        <v>12.302000000000001</v>
      </c>
      <c r="BG88" s="36">
        <f>январь!BD88+февраль!BD88+март!BD88+апрель!BD88+май!BD88+июнь!BD88+июль!BD88+август!BD88+сентябрь!BD88+октябрь!BD88+ноябрь!BD88+декабрь!BD88</f>
        <v>0</v>
      </c>
      <c r="BH88" s="36">
        <f>январь!BE88+февраль!BE88+март!BE88+апрель!BE88+май!BE88+июнь!BE88+июль!BE88+август!BE88+сентябрь!BE88+октябрь!BE88+ноябрь!BE88+декабрь!BE88</f>
        <v>0</v>
      </c>
      <c r="BI88" s="36">
        <f>январь!BF88+февраль!BF88+март!BF88+апрель!BF88+май!BF88+июнь!BF88+июль!BF88+август!BF88+сентябрь!BF88+октябрь!BF88+ноябрь!BF88+декабрь!BF88</f>
        <v>0.01</v>
      </c>
      <c r="BJ88" s="36">
        <f>январь!BG88+февраль!BG88+март!BG88+апрель!BG88+май!BG88+июнь!BG88+июль!BG88+август!BG88+сентябрь!BG88+октябрь!BG88+ноябрь!BG88+декабрь!BG88</f>
        <v>10.818</v>
      </c>
      <c r="BK88" s="36">
        <f>январь!BH88+февраль!BH88+март!BH88+апрель!BH88+май!BH88+июнь!BH88+июль!BH88+август!BH88+сентябрь!BH88+октябрь!BH88+ноябрь!BH88+декабрь!BH88</f>
        <v>4.0000000000000001E-3</v>
      </c>
      <c r="BL88" s="36">
        <f>январь!BI88+февраль!BI88+март!BI88+апрель!BI88+май!BI88+июнь!BI88+июль!BI88+август!BI88+сентябрь!BI88+октябрь!BI88+ноябрь!BI88+декабрь!BI88</f>
        <v>7.03</v>
      </c>
      <c r="BM88" s="29">
        <f>январь!BJ88+февраль!BJ88+март!BJ88+апрель!BJ88+май!BJ88+июнь!BJ88+июль!BJ88+август!BJ88+сентябрь!BJ88+октябрь!BJ88+ноябрь!BJ88+декабрь!BJ88</f>
        <v>0</v>
      </c>
      <c r="BN88" s="36">
        <f>январь!BK88+февраль!BK88+март!BK88+апрель!BK88+май!BK88+июнь!BK88+июль!BK88+август!BK88+сентябрь!BK88+октябрь!BK88+ноябрь!BK88+декабрь!BK88</f>
        <v>0</v>
      </c>
      <c r="BO88" s="29">
        <f>январь!BL88+февраль!BL88+март!BL88+апрель!BL88+май!BL88+июнь!BL88+июль!BL88+август!BL88+сентябрь!BL88+октябрь!BL88+ноябрь!BL88+декабрь!BL88</f>
        <v>5</v>
      </c>
      <c r="BP88" s="36">
        <f>январь!BM88+февраль!BM88+март!BM88+апрель!BM88+май!BM88+июнь!BM88+июль!BM88+август!BM88+сентябрь!BM88+октябрь!BM88+ноябрь!BM88+декабрь!BM88</f>
        <v>2.726</v>
      </c>
      <c r="BQ88" s="36">
        <f>январь!BN88+февраль!BN88+март!BN88+апрель!BN88+май!BN88+июнь!BN88+июль!BN88+август!BN88+сентябрь!BN88+октябрь!BN88+ноябрь!BN88+декабрь!BN88</f>
        <v>0</v>
      </c>
      <c r="BR88" s="36">
        <f>январь!BO88+февраль!BO88+март!BO88+апрель!BO88+май!BO88+июнь!BO88+июль!BO88+август!BO88+сентябрь!BO88+октябрь!BO88+ноябрь!BO88+декабрь!BO88</f>
        <v>0</v>
      </c>
      <c r="BS88" s="29">
        <f>январь!BP88+февраль!BP88+март!BP88+апрель!BP88+май!BP88+июнь!BP88+июль!BP88+август!BP88+сентябрь!BP88+октябрь!BP88+ноябрь!BP88+декабрь!BP88</f>
        <v>0</v>
      </c>
      <c r="BT88" s="36">
        <f>январь!BQ88+февраль!BQ88+март!BQ88+апрель!BQ88+май!BQ88+июнь!BQ88+июль!BQ88+август!BQ88+сентябрь!BQ88+октябрь!BQ88+ноябрь!BQ88+декабрь!BQ88</f>
        <v>0</v>
      </c>
      <c r="BU88" s="29">
        <f>январь!BR88+февраль!BR88+март!BR88+апрель!BR88+май!BR88+июнь!BR88+июль!BR88+август!BR88+сентябрь!BR88+октябрь!BR88+ноябрь!BR88+декабрь!BR88</f>
        <v>0</v>
      </c>
      <c r="BV88" s="36">
        <f>январь!BS88+февраль!BS88+март!BS88+апрель!BS88+май!BS88+июнь!BS88+июль!BS88+август!BS88+сентябрь!BS88+октябрь!BS88+ноябрь!BS88+декабрь!BS88</f>
        <v>0</v>
      </c>
      <c r="BW88" s="36">
        <f>январь!BT88+февраль!BT88+март!BT88+апрель!BT88+май!BT88+июнь!BT88+июль!BT88+август!BT88+сентябрь!BT88+октябрь!BT88+ноябрь!BT88+декабрь!BT88</f>
        <v>0</v>
      </c>
      <c r="BX88" s="36">
        <f>январь!BU88+февраль!BU88+март!BU88+апрель!BU88+май!BU88+июнь!BU88+июль!BU88+август!BU88+сентябрь!BU88+октябрь!BU88+ноябрь!BU88+декабрь!BU88</f>
        <v>0</v>
      </c>
      <c r="BY88" s="36">
        <f>январь!BV88+февраль!BV88+март!BV88+апрель!BV88+май!BV88+июнь!BV88+июль!BV88+август!BV88+сентябрь!BV88+октябрь!BV88+ноябрь!BV88+декабрь!BV88</f>
        <v>5.4770000000000003</v>
      </c>
      <c r="BZ88" s="77">
        <v>3</v>
      </c>
    </row>
    <row r="89" spans="1:78" x14ac:dyDescent="0.25">
      <c r="A89" s="16">
        <v>87</v>
      </c>
      <c r="B89" s="16">
        <v>3</v>
      </c>
      <c r="C89" s="37" t="s">
        <v>552</v>
      </c>
      <c r="D89" s="51">
        <v>433.02018347826089</v>
      </c>
      <c r="E89" s="25">
        <v>1943.5368100000003</v>
      </c>
      <c r="F89" s="26">
        <f t="shared" si="3"/>
        <v>1731.8179934782611</v>
      </c>
      <c r="G89" s="26">
        <f t="shared" si="4"/>
        <v>-211.71881652173914</v>
      </c>
      <c r="H89" s="26">
        <f t="shared" si="5"/>
        <v>644.73900000000003</v>
      </c>
      <c r="I89" s="36">
        <f>январь!F89+февраль!F89+март!F89+апрель!F89+май!F89+июнь!F89+июль!F89+август!F89+сентябрь!F89+октябрь!F89+ноябрь!F89+декабрь!F89</f>
        <v>0</v>
      </c>
      <c r="J89" s="36">
        <f>январь!G89+февраль!G89+март!G89+апрель!G89+май!G89+июнь!G89+июль!G89+август!G89+сентябрь!G89+октябрь!G89+ноябрь!G89+декабрь!G89</f>
        <v>0</v>
      </c>
      <c r="K89" s="36">
        <f>январь!H89+февраль!H89+март!H89+апрель!H89+май!H89+июнь!H89+июль!H89+август!H89+сентябрь!H89+октябрь!H89+ноябрь!H89+декабрь!H89</f>
        <v>0</v>
      </c>
      <c r="L89" s="27">
        <f>январь!I89+февраль!I89+март!I89+апрель!I89+май!I89+июнь!I89+июль!I89+август!I89+сентябрь!I89+октябрь!I89+ноябрь!I89+декабрь!I89</f>
        <v>0.91900000000000004</v>
      </c>
      <c r="M89" s="36">
        <f>январь!J89+февраль!J89+март!J89+апрель!J89+май!J89+июнь!J89+июль!J89+август!J89+сентябрь!J89+октябрь!J89+ноябрь!J89+декабрь!J89</f>
        <v>211.26900000000001</v>
      </c>
      <c r="N89" s="36">
        <f>январь!K89+февраль!K89+март!K89+апрель!K89+май!K89+июнь!K89+июль!K89+август!K89+сентябрь!K89+октябрь!K89+ноябрь!K89+декабрь!K89</f>
        <v>0</v>
      </c>
      <c r="O89" s="36">
        <f>январь!L89+февраль!L89+март!L89+апрель!L89+май!L89+июнь!L89+июль!L89+август!L89+сентябрь!L89+октябрь!L89+ноябрь!L89+декабрь!L89</f>
        <v>0</v>
      </c>
      <c r="P89" s="36">
        <f>январь!M89+февраль!M89+март!M89+апрель!M89+май!M89+июнь!M89+июль!M89+август!M89+сентябрь!M89+октябрь!M89+ноябрь!M89+декабрь!M89</f>
        <v>0.255</v>
      </c>
      <c r="Q89" s="36">
        <f>январь!N89+февраль!N89+март!N89+апрель!N89+май!N89+июнь!N89+июль!N89+август!N89+сентябрь!N89+октябрь!N89+ноябрь!N89+декабрь!N89</f>
        <v>87.932000000000002</v>
      </c>
      <c r="R89" s="29">
        <f>январь!O89+февраль!O89+март!O89+апрель!O89+май!O89+июнь!O89+июль!O89+август!O89+сентябрь!O89+октябрь!O89+ноябрь!O89+декабрь!O89</f>
        <v>0</v>
      </c>
      <c r="S89" s="36">
        <f>январь!P89+февраль!P89+март!P89+апрель!P89+май!P89+июнь!P89+июль!P89+август!P89+сентябрь!P89+октябрь!P89+ноябрь!P89+декабрь!P89</f>
        <v>0</v>
      </c>
      <c r="T89" s="29">
        <f>январь!Q89+февраль!Q89+март!Q89+апрель!Q89+май!Q89+июнь!Q89+июль!Q89+август!Q89+сентябрь!Q89+октябрь!Q89+ноябрь!Q89+декабрь!Q89</f>
        <v>0</v>
      </c>
      <c r="U89" s="36">
        <f>январь!R89+февраль!R89+март!R89+апрель!R89+май!R89+июнь!R89+июль!R89+август!R89+сентябрь!R89+октябрь!R89+ноябрь!R89+декабрь!R89</f>
        <v>0</v>
      </c>
      <c r="V89" s="36">
        <f>январь!S89+февраль!S89+март!S89+апрель!S89+май!S89+июнь!S89+июль!S89+август!S89+сентябрь!S89+октябрь!S89+ноябрь!S89+декабрь!S89</f>
        <v>0</v>
      </c>
      <c r="W89" s="36">
        <f>январь!T89+февраль!T89+март!T89+апрель!T89+май!T89+июнь!T89+июль!T89+август!T89+сентябрь!T89+октябрь!T89+ноябрь!T89+декабрь!T89</f>
        <v>0</v>
      </c>
      <c r="X89" s="36">
        <f>январь!U89+февраль!U89+март!U89+апрель!U89+май!U89+июнь!U89+июль!U89+август!U89+сентябрь!U89+октябрь!U89+ноябрь!U89+декабрь!U89</f>
        <v>5.6000000000000001E-2</v>
      </c>
      <c r="Y89" s="36">
        <f>январь!V89+февраль!V89+март!V89+апрель!V89+май!V89+июнь!V89+июль!V89+август!V89+сентябрь!V89+октябрь!V89+ноябрь!V89+декабрь!V89</f>
        <v>53.537000000000006</v>
      </c>
      <c r="Z89" s="36">
        <f>январь!W89+февраль!W89+март!W89+апрель!W89+май!W89+июнь!W89+июль!W89+август!W89+сентябрь!W89+октябрь!W89+ноябрь!W89+декабрь!W89</f>
        <v>0</v>
      </c>
      <c r="AA89" s="36">
        <f>январь!X89+февраль!X89+март!X89+апрель!X89+май!X89+июнь!X89+июль!X89+август!X89+сентябрь!X89+октябрь!X89+ноябрь!X89+декабрь!X89</f>
        <v>0</v>
      </c>
      <c r="AB89" s="29">
        <f>январь!Y89+февраль!Y89+март!Y89+апрель!Y89+май!Y89+июнь!Y89+июль!Y89+август!Y89+сентябрь!Y89+октябрь!Y89+ноябрь!Y89+декабрь!Y89</f>
        <v>0</v>
      </c>
      <c r="AC89" s="36">
        <f>январь!Z89+февраль!Z89+март!Z89+апрель!Z89+май!Z89+июнь!Z89+июль!Z89+август!Z89+сентябрь!Z89+октябрь!Z89+ноябрь!Z89+декабрь!Z89</f>
        <v>0</v>
      </c>
      <c r="AD89" s="66" t="str">
        <f>CONCATENATE(январь!AA89,$BZ$1,февраль!AA89,$BZ$1,март!AA89,$BZ$1,апрель!AA89,$BZ$1,май!AA89,$BZ$1,июнь!AA89,$BZ$1,июль!AA89,$BZ$1,август!AA89,$BZ$1,сентябрь!AA89,$BZ$1,октябрь!AA89,$BZ$1,ноябрь!AA89,$BZ$1,декабрь!AA89)</f>
        <v xml:space="preserve">           </v>
      </c>
      <c r="AE89" s="36">
        <f>январь!AB89+февраль!AB89+март!AB89+апрель!AB89+май!AB89+июнь!AB89+июль!AB89+август!AB89+сентябрь!AB89+октябрь!AB89+ноябрь!AB89+декабрь!AB89</f>
        <v>0</v>
      </c>
      <c r="AF89" s="36">
        <f>январь!AC89+февраль!AC89+март!AC89+апрель!AC89+май!AC89+июнь!AC89+июль!AC89+август!AC89+сентябрь!AC89+октябрь!AC89+ноябрь!AC89+декабрь!AC89</f>
        <v>0</v>
      </c>
      <c r="AG89" s="36">
        <f>январь!AD89+февраль!AD89+март!AD89+апрель!AD89+май!AD89+июнь!AD89+июль!AD89+август!AD89+сентябрь!AD89+октябрь!AD89+ноябрь!AD89+декабрь!AD89</f>
        <v>0</v>
      </c>
      <c r="AH89" s="36">
        <f>январь!AE89+февраль!AE89+март!AE89+апрель!AE89+май!AE89+июнь!AE89+июль!AE89+август!AE89+сентябрь!AE89+октябрь!AE89+ноябрь!AE89+декабрь!AE89</f>
        <v>0</v>
      </c>
      <c r="AI89" s="36">
        <f>январь!AF89+февраль!AF89+март!AF89+апрель!AF89+май!AF89+июнь!AF89+июль!AF89+август!AF89+сентябрь!AF89+октябрь!AF89+ноябрь!AF89+декабрь!AF89</f>
        <v>0</v>
      </c>
      <c r="AJ89" s="36">
        <f>январь!AG89+февраль!AG89+март!AG89+апрель!AG89+май!AG89+июнь!AG89+июль!AG89+август!AG89+сентябрь!AG89+октябрь!AG89+ноябрь!AG89+декабрь!AG89</f>
        <v>0</v>
      </c>
      <c r="AK89" s="29">
        <f>январь!AH89+февраль!AH89+март!AH89+апрель!AH89+май!AH89+июнь!AH89+июль!AH89+август!AH89+сентябрь!AH89+октябрь!AH89+ноябрь!AH89+декабрь!AH89</f>
        <v>7</v>
      </c>
      <c r="AL89" s="36">
        <f>январь!AI89+февраль!AI89+март!AI89+апрель!AI89+май!AI89+июнь!AI89+июль!AI89+август!AI89+сентябрь!AI89+октябрь!AI89+ноябрь!AI89+декабрь!AI89</f>
        <v>12.506</v>
      </c>
      <c r="AM89" s="29">
        <f>январь!AJ89+февраль!AJ89+март!AJ89+апрель!AJ89+май!AJ89+июнь!AJ89+июль!AJ89+август!AJ89+сентябрь!AJ89+октябрь!AJ89+ноябрь!AJ89+декабрь!AJ89</f>
        <v>0</v>
      </c>
      <c r="AN89" s="36">
        <f>январь!AK89+февраль!AK89+март!AK89+апрель!AK89+май!AK89+июнь!AK89+июль!AK89+август!AK89+сентябрь!AK89+октябрь!AK89+ноябрь!AK89+декабрь!AK89</f>
        <v>0</v>
      </c>
      <c r="AO89" s="36">
        <f>январь!AL89+февраль!AL89+март!AL89+апрель!AL89+май!AL89+июнь!AL89+июль!AL89+август!AL89+сентябрь!AL89+октябрь!AL89+ноябрь!AL89+декабрь!AL89</f>
        <v>0</v>
      </c>
      <c r="AP89" s="36">
        <f>январь!AM89+февраль!AM89+март!AM89+апрель!AM89+май!AM89+июнь!AM89+июль!AM89+август!AM89+сентябрь!AM89+октябрь!AM89+ноябрь!AM89+декабрь!AM89</f>
        <v>0</v>
      </c>
      <c r="AQ89" s="29">
        <f>январь!AN89+февраль!AN89+март!AN89+апрель!AN89+май!AN89+июнь!AN89+июль!AN89+август!AN89+сентябрь!AN89+октябрь!AN89+ноябрь!AN89+декабрь!AN89</f>
        <v>0</v>
      </c>
      <c r="AR89" s="36">
        <f>январь!AO89+февраль!AO89+март!AO89+апрель!AO89+май!AO89+июнь!AO89+июль!AO89+август!AO89+сентябрь!AO89+октябрь!AO89+ноябрь!AO89+декабрь!AO89</f>
        <v>0</v>
      </c>
      <c r="AS89" s="29">
        <f>январь!AP89+февраль!AP89+март!AP89+апрель!AP89+май!AP89+июнь!AP89+июль!AP89+август!AP89+сентябрь!AP89+октябрь!AP89+ноябрь!AP89+декабрь!AP89</f>
        <v>0</v>
      </c>
      <c r="AT89" s="36">
        <f>январь!AQ89+февраль!AQ89+март!AQ89+апрель!AQ89+май!AQ89+июнь!AQ89+июль!AQ89+август!AQ89+сентябрь!AQ89+октябрь!AQ89+ноябрь!AQ89+декабрь!AQ89</f>
        <v>0</v>
      </c>
      <c r="AU89" s="29">
        <f>январь!AR89+февраль!AR89+март!AR89+апрель!AR89+май!AR89+июнь!AR89+июль!AR89+август!AR89+сентябрь!AR89+октябрь!AR89+ноябрь!AR89+декабрь!AR89</f>
        <v>0</v>
      </c>
      <c r="AV89" s="36">
        <f>январь!AS89+февраль!AS89+март!AS89+апрель!AS89+май!AS89+июнь!AS89+июль!AS89+август!AS89+сентябрь!AS89+октябрь!AS89+ноябрь!AS89+декабрь!AS89</f>
        <v>0</v>
      </c>
      <c r="AW89" s="36">
        <f>январь!AT89+февраль!AT89+март!AT89+апрель!AT89+май!AT89+июнь!AT89+июль!AT89+август!AT89+сентябрь!AT89+октябрь!AT89+ноябрь!AT89+декабрь!AT89</f>
        <v>0</v>
      </c>
      <c r="AX89" s="36">
        <f>январь!AU89+февраль!AU89+март!AU89+апрель!AU89+май!AU89+июнь!AU89+июль!AU89+август!AU89+сентябрь!AU89+октябрь!AU89+ноябрь!AU89+декабрь!AU89</f>
        <v>0</v>
      </c>
      <c r="AY89" s="29">
        <f>январь!AV89+февраль!AV89+март!AV89+апрель!AV89+май!AV89+июнь!AV89+июль!AV89+август!AV89+сентябрь!AV89+октябрь!AV89+ноябрь!AV89+декабрь!AV89</f>
        <v>0</v>
      </c>
      <c r="AZ89" s="36">
        <f>январь!AW89+февраль!AW89+март!AW89+апрель!AW89+май!AW89+июнь!AW89+июль!AW89+август!AW89+сентябрь!AW89+октябрь!AW89+ноябрь!AW89+декабрь!AW89</f>
        <v>0</v>
      </c>
      <c r="BA89" s="36">
        <f>январь!AX89+февраль!AX89+март!AX89+апрель!AX89+май!AX89+июнь!AX89+июль!AX89+август!AX89+сентябрь!AX89+октябрь!AX89+ноябрь!AX89+декабрь!AX89</f>
        <v>0</v>
      </c>
      <c r="BB89" s="36">
        <f>январь!AY89+февраль!AY89+март!AY89+апрель!AY89+май!AY89+июнь!AY89+июль!AY89+август!AY89+сентябрь!AY89+октябрь!AY89+ноябрь!AY89+декабрь!AY89</f>
        <v>0</v>
      </c>
      <c r="BC89" s="29">
        <f>январь!AZ89+февраль!AZ89+март!AZ89+апрель!AZ89+май!AZ89+июнь!AZ89+июль!AZ89+август!AZ89+сентябрь!AZ89+октябрь!AZ89+ноябрь!AZ89+декабрь!AZ89</f>
        <v>0</v>
      </c>
      <c r="BD89" s="36">
        <f>январь!BA89+февраль!BA89+март!BA89+апрель!BA89+май!BA89+июнь!BA89+июль!BA89+август!BA89+сентябрь!BA89+октябрь!BA89+ноябрь!BA89+декабрь!BA89</f>
        <v>0</v>
      </c>
      <c r="BE89" s="36">
        <f>январь!BB89+февраль!BB89+март!BB89+апрель!BB89+май!BB89+июнь!BB89+июль!BB89+август!BB89+сентябрь!BB89+октябрь!BB89+ноябрь!BB89+декабрь!BB89</f>
        <v>0</v>
      </c>
      <c r="BF89" s="36">
        <f>январь!BC89+февраль!BC89+март!BC89+апрель!BC89+май!BC89+июнь!BC89+июль!BC89+август!BC89+сентябрь!BC89+октябрь!BC89+ноябрь!BC89+декабрь!BC89</f>
        <v>0</v>
      </c>
      <c r="BG89" s="36">
        <f>январь!BD89+февраль!BD89+март!BD89+апрель!BD89+май!BD89+июнь!BD89+июль!BD89+август!BD89+сентябрь!BD89+октябрь!BD89+ноябрь!BD89+декабрь!BD89</f>
        <v>0</v>
      </c>
      <c r="BH89" s="36">
        <f>январь!BE89+февраль!BE89+март!BE89+апрель!BE89+май!BE89+июнь!BE89+июль!BE89+август!BE89+сентябрь!BE89+октябрь!BE89+ноябрь!BE89+декабрь!BE89</f>
        <v>0</v>
      </c>
      <c r="BI89" s="36">
        <f>январь!BF89+февраль!BF89+март!BF89+апрель!BF89+май!BF89+июнь!BF89+июль!BF89+август!BF89+сентябрь!BF89+октябрь!BF89+ноябрь!BF89+декабрь!BF89</f>
        <v>2.1999999999999999E-2</v>
      </c>
      <c r="BJ89" s="36">
        <f>январь!BG89+февраль!BG89+март!BG89+апрель!BG89+май!BG89+июнь!BG89+июль!BG89+август!BG89+сентябрь!BG89+октябрь!BG89+ноябрь!BG89+декабрь!BG89</f>
        <v>37.945</v>
      </c>
      <c r="BK89" s="36">
        <f>январь!BH89+февраль!BH89+март!BH89+апрель!BH89+май!BH89+июнь!BH89+июль!BH89+август!BH89+сентябрь!BH89+октябрь!BH89+ноябрь!BH89+декабрь!BH89</f>
        <v>0.01</v>
      </c>
      <c r="BL89" s="36">
        <f>январь!BI89+февраль!BI89+март!BI89+апрель!BI89+май!BI89+июнь!BI89+июль!BI89+август!BI89+сентябрь!BI89+октябрь!BI89+ноябрь!BI89+декабрь!BI89</f>
        <v>3.2690000000000001</v>
      </c>
      <c r="BM89" s="29">
        <f>январь!BJ89+февраль!BJ89+март!BJ89+апрель!BJ89+май!BJ89+июнь!BJ89+июль!BJ89+август!BJ89+сентябрь!BJ89+октябрь!BJ89+ноябрь!BJ89+декабрь!BJ89</f>
        <v>0</v>
      </c>
      <c r="BN89" s="36">
        <f>январь!BK89+февраль!BK89+март!BK89+апрель!BK89+май!BK89+июнь!BK89+июль!BK89+август!BK89+сентябрь!BK89+октябрь!BK89+ноябрь!BK89+декабрь!BK89</f>
        <v>0</v>
      </c>
      <c r="BO89" s="29">
        <f>январь!BL89+февраль!BL89+март!BL89+апрель!BL89+май!BL89+июнь!BL89+июль!BL89+август!BL89+сентябрь!BL89+октябрь!BL89+ноябрь!BL89+декабрь!BL89</f>
        <v>4</v>
      </c>
      <c r="BP89" s="36">
        <f>январь!BM89+февраль!BM89+март!BM89+апрель!BM89+май!BM89+июнь!BM89+июль!BM89+август!BM89+сентябрь!BM89+октябрь!BM89+ноябрь!BM89+декабрь!BM89</f>
        <v>8.4550000000000001</v>
      </c>
      <c r="BQ89" s="36">
        <f>январь!BN89+февраль!BN89+март!BN89+апрель!BN89+май!BN89+июнь!BN89+июль!BN89+август!BN89+сентябрь!BN89+октябрь!BN89+ноябрь!BN89+декабрь!BN89</f>
        <v>3</v>
      </c>
      <c r="BR89" s="36">
        <f>январь!BO89+февраль!BO89+март!BO89+апрель!BO89+май!BO89+июнь!BO89+июль!BO89+август!BO89+сентябрь!BO89+октябрь!BO89+ноябрь!BO89+декабрь!BO89</f>
        <v>2.3980000000000001</v>
      </c>
      <c r="BS89" s="29">
        <f>январь!BP89+февраль!BP89+март!BP89+апрель!BP89+май!BP89+июнь!BP89+июль!BP89+август!BP89+сентябрь!BP89+октябрь!BP89+ноябрь!BP89+декабрь!BP89</f>
        <v>1</v>
      </c>
      <c r="BT89" s="36">
        <f>январь!BQ89+февраль!BQ89+март!BQ89+апрель!BQ89+май!BQ89+июнь!BQ89+июль!BQ89+август!BQ89+сентябрь!BQ89+октябрь!BQ89+ноябрь!BQ89+декабрь!BQ89</f>
        <v>9.9139999999999997</v>
      </c>
      <c r="BU89" s="29">
        <f>январь!BR89+февраль!BR89+март!BR89+апрель!BR89+май!BR89+июнь!BR89+июль!BR89+август!BR89+сентябрь!BR89+октябрь!BR89+ноябрь!BR89+декабрь!BR89</f>
        <v>0</v>
      </c>
      <c r="BV89" s="36">
        <f>январь!BS89+февраль!BS89+март!BS89+апрель!BS89+май!BS89+июнь!BS89+июль!BS89+август!BS89+сентябрь!BS89+октябрь!BS89+ноябрь!BS89+декабрь!BS89</f>
        <v>0</v>
      </c>
      <c r="BW89" s="36">
        <f>январь!BT89+февраль!BT89+март!BT89+апрель!BT89+май!BT89+июнь!BT89+июль!BT89+август!BT89+сентябрь!BT89+октябрь!BT89+ноябрь!BT89+декабрь!BT89</f>
        <v>2.62</v>
      </c>
      <c r="BX89" s="36">
        <f>январь!BU89+февраль!BU89+март!BU89+апрель!BU89+май!BU89+июнь!BU89+июль!BU89+август!BU89+сентябрь!BU89+октябрь!BU89+ноябрь!BU89+декабрь!BU89</f>
        <v>209.60000000000002</v>
      </c>
      <c r="BY89" s="36">
        <f>январь!BV89+февраль!BV89+март!BV89+апрель!BV89+май!BV89+июнь!BV89+июль!BV89+август!BV89+сентябрь!BV89+октябрь!BV89+ноябрь!BV89+декабрь!BV89</f>
        <v>7.9140000000000006</v>
      </c>
      <c r="BZ89" s="77">
        <v>0</v>
      </c>
    </row>
    <row r="90" spans="1:78" x14ac:dyDescent="0.25">
      <c r="A90" s="16">
        <v>88</v>
      </c>
      <c r="B90" s="16">
        <v>1</v>
      </c>
      <c r="C90" s="37" t="s">
        <v>553</v>
      </c>
      <c r="D90" s="51">
        <v>744.21252023188401</v>
      </c>
      <c r="E90" s="25">
        <v>1080.0099640000001</v>
      </c>
      <c r="F90" s="26">
        <f t="shared" si="3"/>
        <v>1755.0314842318842</v>
      </c>
      <c r="G90" s="26">
        <f t="shared" si="4"/>
        <v>675.02152023188398</v>
      </c>
      <c r="H90" s="26">
        <f t="shared" si="5"/>
        <v>69.191000000000003</v>
      </c>
      <c r="I90" s="36">
        <f>январь!F90+февраль!F90+март!F90+апрель!F90+май!F90+июнь!F90+июль!F90+август!F90+сентябрь!F90+октябрь!F90+ноябрь!F90+декабрь!F90</f>
        <v>0</v>
      </c>
      <c r="J90" s="36">
        <f>январь!G90+февраль!G90+март!G90+апрель!G90+май!G90+июнь!G90+июль!G90+август!G90+сентябрь!G90+октябрь!G90+ноябрь!G90+декабрь!G90</f>
        <v>0</v>
      </c>
      <c r="K90" s="36">
        <f>январь!H90+февраль!H90+март!H90+апрель!H90+май!H90+июнь!H90+июль!H90+август!H90+сентябрь!H90+октябрь!H90+ноябрь!H90+декабрь!H90</f>
        <v>0</v>
      </c>
      <c r="L90" s="27">
        <f>январь!I90+февраль!I90+март!I90+апрель!I90+май!I90+июнь!I90+июль!I90+август!I90+сентябрь!I90+октябрь!I90+ноябрь!I90+декабрь!I90</f>
        <v>0</v>
      </c>
      <c r="M90" s="36">
        <f>январь!J90+февраль!J90+март!J90+апрель!J90+май!J90+июнь!J90+июль!J90+август!J90+сентябрь!J90+октябрь!J90+ноябрь!J90+декабрь!J90</f>
        <v>0</v>
      </c>
      <c r="N90" s="36">
        <f>январь!K90+февраль!K90+март!K90+апрель!K90+май!K90+июнь!K90+июль!K90+август!K90+сентябрь!K90+октябрь!K90+ноябрь!K90+декабрь!K90</f>
        <v>0</v>
      </c>
      <c r="O90" s="36">
        <f>январь!L90+февраль!L90+март!L90+апрель!L90+май!L90+июнь!L90+июль!L90+август!L90+сентябрь!L90+октябрь!L90+ноябрь!L90+декабрь!L90</f>
        <v>0</v>
      </c>
      <c r="P90" s="36">
        <f>январь!M90+февраль!M90+март!M90+апрель!M90+май!M90+июнь!M90+июль!M90+август!M90+сентябрь!M90+октябрь!M90+ноябрь!M90+декабрь!M90</f>
        <v>0</v>
      </c>
      <c r="Q90" s="36">
        <f>январь!N90+февраль!N90+март!N90+апрель!N90+май!N90+июнь!N90+июль!N90+август!N90+сентябрь!N90+октябрь!N90+ноябрь!N90+декабрь!N90</f>
        <v>0</v>
      </c>
      <c r="R90" s="29">
        <f>январь!O90+февраль!O90+март!O90+апрель!O90+май!O90+июнь!O90+июль!O90+август!O90+сентябрь!O90+октябрь!O90+ноябрь!O90+декабрь!O90</f>
        <v>0</v>
      </c>
      <c r="S90" s="36">
        <f>январь!P90+февраль!P90+март!P90+апрель!P90+май!P90+июнь!P90+июль!P90+август!P90+сентябрь!P90+октябрь!P90+ноябрь!P90+декабрь!P90</f>
        <v>0</v>
      </c>
      <c r="T90" s="29">
        <f>январь!Q90+февраль!Q90+март!Q90+апрель!Q90+май!Q90+июнь!Q90+июль!Q90+август!Q90+сентябрь!Q90+октябрь!Q90+ноябрь!Q90+декабрь!Q90</f>
        <v>0</v>
      </c>
      <c r="U90" s="36">
        <f>январь!R90+февраль!R90+март!R90+апрель!R90+май!R90+июнь!R90+июль!R90+август!R90+сентябрь!R90+октябрь!R90+ноябрь!R90+декабрь!R90</f>
        <v>0</v>
      </c>
      <c r="V90" s="36">
        <f>январь!S90+февраль!S90+март!S90+апрель!S90+май!S90+июнь!S90+июль!S90+август!S90+сентябрь!S90+октябрь!S90+ноябрь!S90+декабрь!S90</f>
        <v>0</v>
      </c>
      <c r="W90" s="36">
        <f>январь!T90+февраль!T90+март!T90+апрель!T90+май!T90+июнь!T90+июль!T90+август!T90+сентябрь!T90+октябрь!T90+ноябрь!T90+декабрь!T90</f>
        <v>0</v>
      </c>
      <c r="X90" s="36">
        <f>январь!U90+февраль!U90+март!U90+апрель!U90+май!U90+июнь!U90+июль!U90+август!U90+сентябрь!U90+октябрь!U90+ноябрь!U90+декабрь!U90</f>
        <v>0</v>
      </c>
      <c r="Y90" s="36">
        <f>январь!V90+февраль!V90+март!V90+апрель!V90+май!V90+июнь!V90+июль!V90+август!V90+сентябрь!V90+октябрь!V90+ноябрь!V90+декабрь!V90</f>
        <v>0</v>
      </c>
      <c r="Z90" s="36">
        <f>январь!W90+февраль!W90+март!W90+апрель!W90+май!W90+июнь!W90+июль!W90+август!W90+сентябрь!W90+октябрь!W90+ноябрь!W90+декабрь!W90</f>
        <v>0</v>
      </c>
      <c r="AA90" s="36">
        <f>январь!X90+февраль!X90+март!X90+апрель!X90+май!X90+июнь!X90+июль!X90+август!X90+сентябрь!X90+октябрь!X90+ноябрь!X90+декабрь!X90</f>
        <v>0</v>
      </c>
      <c r="AB90" s="29">
        <f>январь!Y90+февраль!Y90+март!Y90+апрель!Y90+май!Y90+июнь!Y90+июль!Y90+август!Y90+сентябрь!Y90+октябрь!Y90+ноябрь!Y90+декабрь!Y90</f>
        <v>0</v>
      </c>
      <c r="AC90" s="36">
        <f>январь!Z90+февраль!Z90+март!Z90+апрель!Z90+май!Z90+июнь!Z90+июль!Z90+август!Z90+сентябрь!Z90+октябрь!Z90+ноябрь!Z90+декабрь!Z90</f>
        <v>0</v>
      </c>
      <c r="AD90" s="66" t="str">
        <f>CONCATENATE(январь!AA90,$BZ$1,февраль!AA90,$BZ$1,март!AA90,$BZ$1,апрель!AA90,$BZ$1,май!AA90,$BZ$1,июнь!AA90,$BZ$1,июль!AA90,$BZ$1,август!AA90,$BZ$1,сентябрь!AA90,$BZ$1,октябрь!AA90,$BZ$1,ноябрь!AA90,$BZ$1,декабрь!AA90)</f>
        <v xml:space="preserve">           </v>
      </c>
      <c r="AE90" s="36">
        <f>январь!AB90+февраль!AB90+март!AB90+апрель!AB90+май!AB90+июнь!AB90+июль!AB90+август!AB90+сентябрь!AB90+октябрь!AB90+ноябрь!AB90+декабрь!AB90</f>
        <v>0</v>
      </c>
      <c r="AF90" s="36">
        <f>январь!AC90+февраль!AC90+март!AC90+апрель!AC90+май!AC90+июнь!AC90+июль!AC90+август!AC90+сентябрь!AC90+октябрь!AC90+ноябрь!AC90+декабрь!AC90</f>
        <v>0</v>
      </c>
      <c r="AG90" s="36">
        <f>январь!AD90+февраль!AD90+март!AD90+апрель!AD90+май!AD90+июнь!AD90+июль!AD90+август!AD90+сентябрь!AD90+октябрь!AD90+ноябрь!AD90+декабрь!AD90</f>
        <v>0</v>
      </c>
      <c r="AH90" s="36">
        <f>январь!AE90+февраль!AE90+март!AE90+апрель!AE90+май!AE90+июнь!AE90+июль!AE90+август!AE90+сентябрь!AE90+октябрь!AE90+ноябрь!AE90+декабрь!AE90</f>
        <v>0</v>
      </c>
      <c r="AI90" s="36">
        <f>январь!AF90+февраль!AF90+март!AF90+апрель!AF90+май!AF90+июнь!AF90+июль!AF90+август!AF90+сентябрь!AF90+октябрь!AF90+ноябрь!AF90+декабрь!AF90</f>
        <v>0</v>
      </c>
      <c r="AJ90" s="36">
        <f>январь!AG90+февраль!AG90+март!AG90+апрель!AG90+май!AG90+июнь!AG90+июль!AG90+август!AG90+сентябрь!AG90+октябрь!AG90+ноябрь!AG90+декабрь!AG90</f>
        <v>0</v>
      </c>
      <c r="AK90" s="29">
        <f>январь!AH90+февраль!AH90+март!AH90+апрель!AH90+май!AH90+июнь!AH90+июль!AH90+август!AH90+сентябрь!AH90+октябрь!AH90+ноябрь!AH90+декабрь!AH90</f>
        <v>10</v>
      </c>
      <c r="AL90" s="36">
        <f>январь!AI90+февраль!AI90+март!AI90+апрель!AI90+май!AI90+июнь!AI90+июль!AI90+август!AI90+сентябрь!AI90+октябрь!AI90+ноябрь!AI90+декабрь!AI90</f>
        <v>22.535</v>
      </c>
      <c r="AM90" s="29">
        <f>январь!AJ90+февраль!AJ90+март!AJ90+апрель!AJ90+май!AJ90+июнь!AJ90+июль!AJ90+август!AJ90+сентябрь!AJ90+октябрь!AJ90+ноябрь!AJ90+декабрь!AJ90</f>
        <v>0</v>
      </c>
      <c r="AN90" s="36">
        <f>январь!AK90+февраль!AK90+март!AK90+апрель!AK90+май!AK90+июнь!AK90+июль!AK90+август!AK90+сентябрь!AK90+октябрь!AK90+ноябрь!AK90+декабрь!AK90</f>
        <v>0</v>
      </c>
      <c r="AO90" s="36">
        <f>январь!AL90+февраль!AL90+март!AL90+апрель!AL90+май!AL90+июнь!AL90+июль!AL90+август!AL90+сентябрь!AL90+октябрь!AL90+ноябрь!AL90+декабрь!AL90</f>
        <v>0</v>
      </c>
      <c r="AP90" s="36">
        <f>январь!AM90+февраль!AM90+март!AM90+апрель!AM90+май!AM90+июнь!AM90+июль!AM90+август!AM90+сентябрь!AM90+октябрь!AM90+ноябрь!AM90+декабрь!AM90</f>
        <v>0</v>
      </c>
      <c r="AQ90" s="29">
        <f>январь!AN90+февраль!AN90+март!AN90+апрель!AN90+май!AN90+июнь!AN90+июль!AN90+август!AN90+сентябрь!AN90+октябрь!AN90+ноябрь!AN90+декабрь!AN90</f>
        <v>0</v>
      </c>
      <c r="AR90" s="36">
        <f>январь!AO90+февраль!AO90+март!AO90+апрель!AO90+май!AO90+июнь!AO90+июль!AO90+август!AO90+сентябрь!AO90+октябрь!AO90+ноябрь!AO90+декабрь!AO90</f>
        <v>0</v>
      </c>
      <c r="AS90" s="29">
        <f>январь!AP90+февраль!AP90+март!AP90+апрель!AP90+май!AP90+июнь!AP90+июль!AP90+август!AP90+сентябрь!AP90+октябрь!AP90+ноябрь!AP90+декабрь!AP90</f>
        <v>0</v>
      </c>
      <c r="AT90" s="36">
        <f>январь!AQ90+февраль!AQ90+март!AQ90+апрель!AQ90+май!AQ90+июнь!AQ90+июль!AQ90+август!AQ90+сентябрь!AQ90+октябрь!AQ90+ноябрь!AQ90+декабрь!AQ90</f>
        <v>0</v>
      </c>
      <c r="AU90" s="29">
        <f>январь!AR90+февраль!AR90+март!AR90+апрель!AR90+май!AR90+июнь!AR90+июль!AR90+август!AR90+сентябрь!AR90+октябрь!AR90+ноябрь!AR90+декабрь!AR90</f>
        <v>0</v>
      </c>
      <c r="AV90" s="36">
        <f>январь!AS90+февраль!AS90+март!AS90+апрель!AS90+май!AS90+июнь!AS90+июль!AS90+август!AS90+сентябрь!AS90+октябрь!AS90+ноябрь!AS90+декабрь!AS90</f>
        <v>0</v>
      </c>
      <c r="AW90" s="36">
        <f>январь!AT90+февраль!AT90+март!AT90+апрель!AT90+май!AT90+июнь!AT90+июль!AT90+август!AT90+сентябрь!AT90+октябрь!AT90+ноябрь!AT90+декабрь!AT90</f>
        <v>0</v>
      </c>
      <c r="AX90" s="36">
        <f>январь!AU90+февраль!AU90+март!AU90+апрель!AU90+май!AU90+июнь!AU90+июль!AU90+август!AU90+сентябрь!AU90+октябрь!AU90+ноябрь!AU90+декабрь!AU90</f>
        <v>0</v>
      </c>
      <c r="AY90" s="29">
        <f>январь!AV90+февраль!AV90+март!AV90+апрель!AV90+май!AV90+июнь!AV90+июль!AV90+август!AV90+сентябрь!AV90+октябрь!AV90+ноябрь!AV90+декабрь!AV90</f>
        <v>0</v>
      </c>
      <c r="AZ90" s="36">
        <f>январь!AW90+февраль!AW90+март!AW90+апрель!AW90+май!AW90+июнь!AW90+июль!AW90+август!AW90+сентябрь!AW90+октябрь!AW90+ноябрь!AW90+декабрь!AW90</f>
        <v>0</v>
      </c>
      <c r="BA90" s="36">
        <f>январь!AX90+февраль!AX90+март!AX90+апрель!AX90+май!AX90+июнь!AX90+июль!AX90+август!AX90+сентябрь!AX90+октябрь!AX90+ноябрь!AX90+декабрь!AX90</f>
        <v>0</v>
      </c>
      <c r="BB90" s="36">
        <f>январь!AY90+февраль!AY90+март!AY90+апрель!AY90+май!AY90+июнь!AY90+июль!AY90+август!AY90+сентябрь!AY90+октябрь!AY90+ноябрь!AY90+декабрь!AY90</f>
        <v>0</v>
      </c>
      <c r="BC90" s="29">
        <f>январь!AZ90+февраль!AZ90+март!AZ90+апрель!AZ90+май!AZ90+июнь!AZ90+июль!AZ90+август!AZ90+сентябрь!AZ90+октябрь!AZ90+ноябрь!AZ90+декабрь!AZ90</f>
        <v>0</v>
      </c>
      <c r="BD90" s="36">
        <f>январь!BA90+февраль!BA90+март!BA90+апрель!BA90+май!BA90+июнь!BA90+июль!BA90+август!BA90+сентябрь!BA90+октябрь!BA90+ноябрь!BA90+декабрь!BA90</f>
        <v>0</v>
      </c>
      <c r="BE90" s="36">
        <f>январь!BB90+февраль!BB90+март!BB90+апрель!BB90+май!BB90+июнь!BB90+июль!BB90+август!BB90+сентябрь!BB90+октябрь!BB90+ноябрь!BB90+декабрь!BB90</f>
        <v>0</v>
      </c>
      <c r="BF90" s="36">
        <f>январь!BC90+февраль!BC90+март!BC90+апрель!BC90+май!BC90+июнь!BC90+июль!BC90+август!BC90+сентябрь!BC90+октябрь!BC90+ноябрь!BC90+декабрь!BC90</f>
        <v>0</v>
      </c>
      <c r="BG90" s="36">
        <f>январь!BD90+февраль!BD90+март!BD90+апрель!BD90+май!BD90+июнь!BD90+июль!BD90+август!BD90+сентябрь!BD90+октябрь!BD90+ноябрь!BD90+декабрь!BD90</f>
        <v>0</v>
      </c>
      <c r="BH90" s="36">
        <f>январь!BE90+февраль!BE90+март!BE90+апрель!BE90+май!BE90+июнь!BE90+июль!BE90+август!BE90+сентябрь!BE90+октябрь!BE90+ноябрь!BE90+декабрь!BE90</f>
        <v>0</v>
      </c>
      <c r="BI90" s="36">
        <f>январь!BF90+февраль!BF90+март!BF90+апрель!BF90+май!BF90+июнь!BF90+июль!BF90+август!BF90+сентябрь!BF90+октябрь!BF90+ноябрь!BF90+декабрь!BF90</f>
        <v>0</v>
      </c>
      <c r="BJ90" s="36">
        <f>январь!BG90+февраль!BG90+март!BG90+апрель!BG90+май!BG90+июнь!BG90+июль!BG90+август!BG90+сентябрь!BG90+октябрь!BG90+ноябрь!BG90+декабрь!BG90</f>
        <v>0</v>
      </c>
      <c r="BK90" s="36">
        <f>январь!BH90+февраль!BH90+март!BH90+апрель!BH90+май!BH90+июнь!BH90+июль!BH90+август!BH90+сентябрь!BH90+октябрь!BH90+ноябрь!BH90+декабрь!BH90</f>
        <v>5.0000000000000001E-3</v>
      </c>
      <c r="BL90" s="36">
        <f>январь!BI90+февраль!BI90+март!BI90+апрель!BI90+май!BI90+июнь!BI90+июль!BI90+август!BI90+сентябрь!BI90+октябрь!BI90+ноябрь!BI90+декабрь!BI90</f>
        <v>1.899</v>
      </c>
      <c r="BM90" s="29">
        <f>январь!BJ90+февраль!BJ90+март!BJ90+апрель!BJ90+май!BJ90+июнь!BJ90+июль!BJ90+август!BJ90+сентябрь!BJ90+октябрь!BJ90+ноябрь!BJ90+декабрь!BJ90</f>
        <v>0</v>
      </c>
      <c r="BN90" s="36">
        <f>январь!BK90+февраль!BK90+март!BK90+апрель!BK90+май!BK90+июнь!BK90+июль!BK90+август!BK90+сентябрь!BK90+октябрь!BK90+ноябрь!BK90+декабрь!BK90</f>
        <v>0</v>
      </c>
      <c r="BO90" s="29">
        <f>январь!BL90+февраль!BL90+март!BL90+апрель!BL90+май!BL90+июнь!BL90+июль!BL90+август!BL90+сентябрь!BL90+октябрь!BL90+ноябрь!BL90+декабрь!BL90</f>
        <v>47</v>
      </c>
      <c r="BP90" s="36">
        <f>январь!BM90+февраль!BM90+март!BM90+апрель!BM90+май!BM90+июнь!BM90+июль!BM90+август!BM90+сентябрь!BM90+октябрь!BM90+ноябрь!BM90+декабрь!BM90</f>
        <v>24.750999999999998</v>
      </c>
      <c r="BQ90" s="36">
        <f>январь!BN90+февраль!BN90+март!BN90+апрель!BN90+май!BN90+июнь!BN90+июль!BN90+август!BN90+сентябрь!BN90+октябрь!BN90+ноябрь!BN90+декабрь!BN90</f>
        <v>0</v>
      </c>
      <c r="BR90" s="36">
        <f>январь!BO90+февраль!BO90+март!BO90+апрель!BO90+май!BO90+июнь!BO90+июль!BO90+август!BO90+сентябрь!BO90+октябрь!BO90+ноябрь!BO90+декабрь!BO90</f>
        <v>0</v>
      </c>
      <c r="BS90" s="29">
        <f>январь!BP90+февраль!BP90+март!BP90+апрель!BP90+май!BP90+июнь!BP90+июль!BP90+август!BP90+сентябрь!BP90+октябрь!BP90+ноябрь!BP90+декабрь!BP90</f>
        <v>9</v>
      </c>
      <c r="BT90" s="36">
        <f>январь!BQ90+февраль!BQ90+март!BQ90+апрель!BQ90+май!BQ90+июнь!BQ90+июль!BQ90+август!BQ90+сентябрь!BQ90+октябрь!BQ90+ноябрь!BQ90+декабрь!BQ90</f>
        <v>10.14</v>
      </c>
      <c r="BU90" s="29">
        <f>январь!BR90+февраль!BR90+март!BR90+апрель!BR90+май!BR90+июнь!BR90+июль!BR90+август!BR90+сентябрь!BR90+октябрь!BR90+ноябрь!BR90+декабрь!BR90</f>
        <v>0</v>
      </c>
      <c r="BV90" s="36">
        <f>январь!BS90+февраль!BS90+март!BS90+апрель!BS90+май!BS90+июнь!BS90+июль!BS90+август!BS90+сентябрь!BS90+октябрь!BS90+ноябрь!BS90+декабрь!BS90</f>
        <v>0</v>
      </c>
      <c r="BW90" s="36">
        <f>январь!BT90+февраль!BT90+март!BT90+апрель!BT90+май!BT90+июнь!BT90+июль!BT90+август!BT90+сентябрь!BT90+октябрь!BT90+ноябрь!BT90+декабрь!BT90</f>
        <v>0</v>
      </c>
      <c r="BX90" s="36">
        <f>январь!BU90+февраль!BU90+март!BU90+апрель!BU90+май!BU90+июнь!BU90+июль!BU90+август!BU90+сентябрь!BU90+октябрь!BU90+ноябрь!BU90+декабрь!BU90</f>
        <v>0</v>
      </c>
      <c r="BY90" s="36">
        <f>январь!BV90+февраль!BV90+март!BV90+апрель!BV90+май!BV90+июнь!BV90+июль!BV90+август!BV90+сентябрь!BV90+октябрь!BV90+ноябрь!BV90+декабрь!BV90</f>
        <v>9.8660000000000014</v>
      </c>
      <c r="BZ90" s="77">
        <v>6</v>
      </c>
    </row>
    <row r="91" spans="1:78" x14ac:dyDescent="0.25">
      <c r="A91" s="16">
        <v>89</v>
      </c>
      <c r="B91" s="16">
        <v>1</v>
      </c>
      <c r="C91" s="37" t="s">
        <v>554</v>
      </c>
      <c r="D91" s="51">
        <v>254.6182058164251</v>
      </c>
      <c r="E91" s="25">
        <v>237.836738</v>
      </c>
      <c r="F91" s="26">
        <f t="shared" si="3"/>
        <v>-1114.4520561835752</v>
      </c>
      <c r="G91" s="26">
        <f t="shared" si="4"/>
        <v>-1352.2887941835752</v>
      </c>
      <c r="H91" s="26">
        <f t="shared" si="5"/>
        <v>1606.9070000000004</v>
      </c>
      <c r="I91" s="36">
        <f>январь!F91+февраль!F91+март!F91+апрель!F91+май!F91+июнь!F91+июль!F91+август!F91+сентябрь!F91+октябрь!F91+ноябрь!F91+декабрь!F91</f>
        <v>0</v>
      </c>
      <c r="J91" s="36">
        <f>январь!G91+февраль!G91+март!G91+апрель!G91+май!G91+июнь!G91+июль!G91+август!G91+сентябрь!G91+октябрь!G91+ноябрь!G91+декабрь!G91</f>
        <v>0</v>
      </c>
      <c r="K91" s="36">
        <f>январь!H91+февраль!H91+март!H91+апрель!H91+май!H91+июнь!H91+июль!H91+август!H91+сентябрь!H91+октябрь!H91+ноябрь!H91+декабрь!H91</f>
        <v>0</v>
      </c>
      <c r="L91" s="27">
        <f>январь!I91+февраль!I91+март!I91+апрель!I91+май!I91+июнь!I91+июль!I91+август!I91+сентябрь!I91+октябрь!I91+ноябрь!I91+декабрь!I91</f>
        <v>284.2</v>
      </c>
      <c r="M91" s="36">
        <f>январь!J91+февраль!J91+март!J91+апрель!J91+май!J91+июнь!J91+июль!J91+август!J91+сентябрь!J91+октябрь!J91+ноябрь!J91+декабрь!J91</f>
        <v>1132.7240000000002</v>
      </c>
      <c r="N91" s="36">
        <f>январь!K91+февраль!K91+март!K91+апрель!K91+май!K91+июнь!K91+июль!K91+август!K91+сентябрь!K91+октябрь!K91+ноябрь!K91+декабрь!K91</f>
        <v>0</v>
      </c>
      <c r="O91" s="36">
        <f>январь!L91+февраль!L91+март!L91+апрель!L91+май!L91+июнь!L91+июль!L91+август!L91+сентябрь!L91+октябрь!L91+ноябрь!L91+декабрь!L91</f>
        <v>0</v>
      </c>
      <c r="P91" s="36">
        <f>январь!M91+февраль!M91+март!M91+апрель!M91+май!M91+июнь!M91+июль!M91+август!M91+сентябрь!M91+октябрь!M91+ноябрь!M91+декабрь!M91</f>
        <v>0.55000000000000004</v>
      </c>
      <c r="Q91" s="36">
        <f>январь!N91+февраль!N91+март!N91+апрель!N91+май!N91+июнь!N91+июль!N91+август!N91+сентябрь!N91+октябрь!N91+ноябрь!N91+декабрь!N91</f>
        <v>440.904</v>
      </c>
      <c r="R91" s="29">
        <f>январь!O91+февраль!O91+март!O91+апрель!O91+май!O91+июнь!O91+июль!O91+август!O91+сентябрь!O91+октябрь!O91+ноябрь!O91+декабрь!O91</f>
        <v>0</v>
      </c>
      <c r="S91" s="36">
        <f>январь!P91+февраль!P91+март!P91+апрель!P91+май!P91+июнь!P91+июль!P91+август!P91+сентябрь!P91+октябрь!P91+ноябрь!P91+декабрь!P91</f>
        <v>0</v>
      </c>
      <c r="T91" s="29">
        <f>январь!Q91+февраль!Q91+март!Q91+апрель!Q91+май!Q91+июнь!Q91+июль!Q91+август!Q91+сентябрь!Q91+октябрь!Q91+ноябрь!Q91+декабрь!Q91</f>
        <v>0</v>
      </c>
      <c r="U91" s="36">
        <f>январь!R91+февраль!R91+март!R91+апрель!R91+май!R91+июнь!R91+июль!R91+август!R91+сентябрь!R91+октябрь!R91+ноябрь!R91+декабрь!R91</f>
        <v>0</v>
      </c>
      <c r="V91" s="36">
        <f>январь!S91+февраль!S91+март!S91+апрель!S91+май!S91+июнь!S91+июль!S91+август!S91+сентябрь!S91+октябрь!S91+ноябрь!S91+декабрь!S91</f>
        <v>6.0000000000000001E-3</v>
      </c>
      <c r="W91" s="36">
        <f>январь!T91+февраль!T91+март!T91+апрель!T91+май!T91+июнь!T91+июль!T91+август!T91+сентябрь!T91+октябрь!T91+ноябрь!T91+декабрь!T91</f>
        <v>8.7270000000000003</v>
      </c>
      <c r="X91" s="36">
        <f>январь!U91+февраль!U91+март!U91+апрель!U91+май!U91+июнь!U91+июль!U91+август!U91+сентябрь!U91+октябрь!U91+ноябрь!U91+декабрь!U91</f>
        <v>0</v>
      </c>
      <c r="Y91" s="36">
        <f>январь!V91+февраль!V91+март!V91+апрель!V91+май!V91+июнь!V91+июль!V91+август!V91+сентябрь!V91+октябрь!V91+ноябрь!V91+декабрь!V91</f>
        <v>0</v>
      </c>
      <c r="Z91" s="36">
        <f>январь!W91+февраль!W91+март!W91+апрель!W91+май!W91+июнь!W91+июль!W91+август!W91+сентябрь!W91+октябрь!W91+ноябрь!W91+декабрь!W91</f>
        <v>0</v>
      </c>
      <c r="AA91" s="36">
        <f>январь!X91+февраль!X91+март!X91+апрель!X91+май!X91+июнь!X91+июль!X91+август!X91+сентябрь!X91+октябрь!X91+ноябрь!X91+декабрь!X91</f>
        <v>0</v>
      </c>
      <c r="AB91" s="29">
        <f>январь!Y91+февраль!Y91+март!Y91+апрель!Y91+май!Y91+июнь!Y91+июль!Y91+август!Y91+сентябрь!Y91+октябрь!Y91+ноябрь!Y91+декабрь!Y91</f>
        <v>0</v>
      </c>
      <c r="AC91" s="36">
        <f>январь!Z91+февраль!Z91+март!Z91+апрель!Z91+май!Z91+июнь!Z91+июль!Z91+август!Z91+сентябрь!Z91+октябрь!Z91+ноябрь!Z91+декабрь!Z91</f>
        <v>0</v>
      </c>
      <c r="AD91" s="66" t="str">
        <f>CONCATENATE(январь!AA91,$BZ$1,февраль!AA91,$BZ$1,март!AA91,$BZ$1,апрель!AA91,$BZ$1,май!AA91,$BZ$1,июнь!AA91,$BZ$1,июль!AA91,$BZ$1,август!AA91,$BZ$1,сентябрь!AA91,$BZ$1,октябрь!AA91,$BZ$1,ноябрь!AA91,$BZ$1,декабрь!AA91)</f>
        <v xml:space="preserve">           </v>
      </c>
      <c r="AE91" s="36">
        <f>январь!AB91+февраль!AB91+март!AB91+апрель!AB91+май!AB91+июнь!AB91+июль!AB91+август!AB91+сентябрь!AB91+октябрь!AB91+ноябрь!AB91+декабрь!AB91</f>
        <v>0</v>
      </c>
      <c r="AF91" s="36">
        <f>январь!AC91+февраль!AC91+март!AC91+апрель!AC91+май!AC91+июнь!AC91+июль!AC91+август!AC91+сентябрь!AC91+октябрь!AC91+ноябрь!AC91+декабрь!AC91</f>
        <v>0</v>
      </c>
      <c r="AG91" s="36">
        <f>январь!AD91+февраль!AD91+март!AD91+апрель!AD91+май!AD91+июнь!AD91+июль!AD91+август!AD91+сентябрь!AD91+октябрь!AD91+ноябрь!AD91+декабрь!AD91</f>
        <v>0</v>
      </c>
      <c r="AH91" s="36">
        <f>январь!AE91+февраль!AE91+март!AE91+апрель!AE91+май!AE91+июнь!AE91+июль!AE91+август!AE91+сентябрь!AE91+октябрь!AE91+ноябрь!AE91+декабрь!AE91</f>
        <v>0</v>
      </c>
      <c r="AI91" s="36">
        <f>январь!AF91+февраль!AF91+март!AF91+апрель!AF91+май!AF91+июнь!AF91+июль!AF91+август!AF91+сентябрь!AF91+октябрь!AF91+ноябрь!AF91+декабрь!AF91</f>
        <v>0</v>
      </c>
      <c r="AJ91" s="36">
        <f>январь!AG91+февраль!AG91+март!AG91+апрель!AG91+май!AG91+июнь!AG91+июль!AG91+август!AG91+сентябрь!AG91+октябрь!AG91+ноябрь!AG91+декабрь!AG91</f>
        <v>0</v>
      </c>
      <c r="AK91" s="29">
        <f>январь!AH91+февраль!AH91+март!AH91+апрель!AH91+май!AH91+июнь!AH91+июль!AH91+август!AH91+сентябрь!AH91+октябрь!AH91+ноябрь!AH91+декабрь!AH91</f>
        <v>3</v>
      </c>
      <c r="AL91" s="36">
        <f>январь!AI91+февраль!AI91+март!AI91+апрель!AI91+май!AI91+июнь!AI91+июль!AI91+август!AI91+сентябрь!AI91+октябрь!AI91+ноябрь!AI91+декабрь!AI91</f>
        <v>3.4380000000000002</v>
      </c>
      <c r="AM91" s="29">
        <f>январь!AJ91+февраль!AJ91+март!AJ91+апрель!AJ91+май!AJ91+июнь!AJ91+июль!AJ91+август!AJ91+сентябрь!AJ91+октябрь!AJ91+ноябрь!AJ91+декабрь!AJ91</f>
        <v>0</v>
      </c>
      <c r="AN91" s="36">
        <f>январь!AK91+февраль!AK91+март!AK91+апрель!AK91+май!AK91+июнь!AK91+июль!AK91+август!AK91+сентябрь!AK91+октябрь!AK91+ноябрь!AK91+декабрь!AK91</f>
        <v>0</v>
      </c>
      <c r="AO91" s="36">
        <f>январь!AL91+февраль!AL91+март!AL91+апрель!AL91+май!AL91+июнь!AL91+июль!AL91+август!AL91+сентябрь!AL91+октябрь!AL91+ноябрь!AL91+декабрь!AL91</f>
        <v>0</v>
      </c>
      <c r="AP91" s="36">
        <f>январь!AM91+февраль!AM91+март!AM91+апрель!AM91+май!AM91+июнь!AM91+июль!AM91+август!AM91+сентябрь!AM91+октябрь!AM91+ноябрь!AM91+декабрь!AM91</f>
        <v>0</v>
      </c>
      <c r="AQ91" s="29">
        <f>январь!AN91+февраль!AN91+март!AN91+апрель!AN91+май!AN91+июнь!AN91+июль!AN91+август!AN91+сентябрь!AN91+октябрь!AN91+ноябрь!AN91+декабрь!AN91</f>
        <v>0</v>
      </c>
      <c r="AR91" s="36">
        <f>январь!AO91+февраль!AO91+март!AO91+апрель!AO91+май!AO91+июнь!AO91+июль!AO91+август!AO91+сентябрь!AO91+октябрь!AO91+ноябрь!AO91+декабрь!AO91</f>
        <v>0</v>
      </c>
      <c r="AS91" s="29">
        <f>январь!AP91+февраль!AP91+март!AP91+апрель!AP91+май!AP91+июнь!AP91+июль!AP91+август!AP91+сентябрь!AP91+октябрь!AP91+ноябрь!AP91+декабрь!AP91</f>
        <v>0</v>
      </c>
      <c r="AT91" s="36">
        <f>январь!AQ91+февраль!AQ91+март!AQ91+апрель!AQ91+май!AQ91+июнь!AQ91+июль!AQ91+август!AQ91+сентябрь!AQ91+октябрь!AQ91+ноябрь!AQ91+декабрь!AQ91</f>
        <v>0</v>
      </c>
      <c r="AU91" s="29">
        <f>январь!AR91+февраль!AR91+март!AR91+апрель!AR91+май!AR91+июнь!AR91+июль!AR91+август!AR91+сентябрь!AR91+октябрь!AR91+ноябрь!AR91+декабрь!AR91</f>
        <v>0</v>
      </c>
      <c r="AV91" s="36">
        <f>январь!AS91+февраль!AS91+март!AS91+апрель!AS91+май!AS91+июнь!AS91+июль!AS91+август!AS91+сентябрь!AS91+октябрь!AS91+ноябрь!AS91+декабрь!AS91</f>
        <v>0</v>
      </c>
      <c r="AW91" s="36">
        <f>январь!AT91+февраль!AT91+март!AT91+апрель!AT91+май!AT91+июнь!AT91+июль!AT91+август!AT91+сентябрь!AT91+октябрь!AT91+ноябрь!AT91+декабрь!AT91</f>
        <v>0</v>
      </c>
      <c r="AX91" s="36">
        <f>январь!AU91+февраль!AU91+март!AU91+апрель!AU91+май!AU91+июнь!AU91+июль!AU91+август!AU91+сентябрь!AU91+октябрь!AU91+ноябрь!AU91+декабрь!AU91</f>
        <v>0</v>
      </c>
      <c r="AY91" s="29">
        <f>январь!AV91+февраль!AV91+март!AV91+апрель!AV91+май!AV91+июнь!AV91+июль!AV91+август!AV91+сентябрь!AV91+октябрь!AV91+ноябрь!AV91+декабрь!AV91</f>
        <v>0</v>
      </c>
      <c r="AZ91" s="36">
        <f>январь!AW91+февраль!AW91+март!AW91+апрель!AW91+май!AW91+июнь!AW91+июль!AW91+август!AW91+сентябрь!AW91+октябрь!AW91+ноябрь!AW91+декабрь!AW91</f>
        <v>0</v>
      </c>
      <c r="BA91" s="36">
        <f>январь!AX91+февраль!AX91+март!AX91+апрель!AX91+май!AX91+июнь!AX91+июль!AX91+август!AX91+сентябрь!AX91+октябрь!AX91+ноябрь!AX91+декабрь!AX91</f>
        <v>0</v>
      </c>
      <c r="BB91" s="36">
        <f>январь!AY91+февраль!AY91+март!AY91+апрель!AY91+май!AY91+июнь!AY91+июль!AY91+август!AY91+сентябрь!AY91+октябрь!AY91+ноябрь!AY91+декабрь!AY91</f>
        <v>0</v>
      </c>
      <c r="BC91" s="29">
        <f>январь!AZ91+февраль!AZ91+март!AZ91+апрель!AZ91+май!AZ91+июнь!AZ91+июль!AZ91+август!AZ91+сентябрь!AZ91+октябрь!AZ91+ноябрь!AZ91+декабрь!AZ91</f>
        <v>0</v>
      </c>
      <c r="BD91" s="36">
        <f>январь!BA91+февраль!BA91+март!BA91+апрель!BA91+май!BA91+июнь!BA91+июль!BA91+август!BA91+сентябрь!BA91+октябрь!BA91+ноябрь!BA91+декабрь!BA91</f>
        <v>0</v>
      </c>
      <c r="BE91" s="36">
        <f>январь!BB91+февраль!BB91+март!BB91+апрель!BB91+май!BB91+июнь!BB91+июль!BB91+август!BB91+сентябрь!BB91+октябрь!BB91+ноябрь!BB91+декабрь!BB91</f>
        <v>0</v>
      </c>
      <c r="BF91" s="36">
        <f>январь!BC91+февраль!BC91+март!BC91+апрель!BC91+май!BC91+июнь!BC91+июль!BC91+август!BC91+сентябрь!BC91+октябрь!BC91+ноябрь!BC91+декабрь!BC91</f>
        <v>0</v>
      </c>
      <c r="BG91" s="36">
        <f>январь!BD91+февраль!BD91+март!BD91+апрель!BD91+май!BD91+июнь!BD91+июль!BD91+август!BD91+сентябрь!BD91+октябрь!BD91+ноябрь!BD91+декабрь!BD91</f>
        <v>0</v>
      </c>
      <c r="BH91" s="36">
        <f>январь!BE91+февраль!BE91+март!BE91+апрель!BE91+май!BE91+июнь!BE91+июль!BE91+август!BE91+сентябрь!BE91+октябрь!BE91+ноябрь!BE91+декабрь!BE91</f>
        <v>0</v>
      </c>
      <c r="BI91" s="36">
        <f>январь!BF91+февраль!BF91+март!BF91+апрель!BF91+май!BF91+июнь!BF91+июль!BF91+август!BF91+сентябрь!BF91+октябрь!BF91+ноябрь!BF91+декабрь!BF91</f>
        <v>0</v>
      </c>
      <c r="BJ91" s="36">
        <f>январь!BG91+февраль!BG91+март!BG91+апрель!BG91+май!BG91+июнь!BG91+июль!BG91+август!BG91+сентябрь!BG91+октябрь!BG91+ноябрь!BG91+декабрь!BG91</f>
        <v>0</v>
      </c>
      <c r="BK91" s="36">
        <f>январь!BH91+февраль!BH91+март!BH91+апрель!BH91+май!BH91+июнь!BH91+июль!BH91+август!BH91+сентябрь!BH91+октябрь!BH91+ноябрь!BH91+декабрь!BH91</f>
        <v>0</v>
      </c>
      <c r="BL91" s="36">
        <f>январь!BI91+февраль!BI91+март!BI91+апрель!BI91+май!BI91+июнь!BI91+июль!BI91+август!BI91+сентябрь!BI91+октябрь!BI91+ноябрь!BI91+декабрь!BI91</f>
        <v>0</v>
      </c>
      <c r="BM91" s="29">
        <f>январь!BJ91+февраль!BJ91+март!BJ91+апрель!BJ91+май!BJ91+июнь!BJ91+июль!BJ91+август!BJ91+сентябрь!BJ91+октябрь!BJ91+ноябрь!BJ91+декабрь!BJ91</f>
        <v>0</v>
      </c>
      <c r="BN91" s="36">
        <f>январь!BK91+февраль!BK91+март!BK91+апрель!BK91+май!BK91+июнь!BK91+июль!BK91+август!BK91+сентябрь!BK91+октябрь!BK91+ноябрь!BK91+декабрь!BK91</f>
        <v>0</v>
      </c>
      <c r="BO91" s="29">
        <f>январь!BL91+февраль!BL91+март!BL91+апрель!BL91+май!BL91+июнь!BL91+июль!BL91+август!BL91+сентябрь!BL91+октябрь!BL91+ноябрь!BL91+декабрь!BL91</f>
        <v>26</v>
      </c>
      <c r="BP91" s="36">
        <f>январь!BM91+февраль!BM91+март!BM91+апрель!BM91+май!BM91+июнь!BM91+июль!BM91+август!BM91+сентябрь!BM91+октябрь!BM91+ноябрь!BM91+декабрь!BM91</f>
        <v>13.477</v>
      </c>
      <c r="BQ91" s="36">
        <f>январь!BN91+февраль!BN91+март!BN91+апрель!BN91+май!BN91+июнь!BN91+июль!BN91+август!BN91+сентябрь!BN91+октябрь!BN91+ноябрь!BN91+декабрь!BN91</f>
        <v>1.4999999999999999E-2</v>
      </c>
      <c r="BR91" s="36">
        <f>январь!BO91+февраль!BO91+март!BO91+апрель!BO91+май!BO91+июнь!BO91+июль!BO91+август!BO91+сентябрь!BO91+октябрь!BO91+ноябрь!BO91+декабрь!BO91</f>
        <v>5.0999999999999996</v>
      </c>
      <c r="BS91" s="29">
        <f>январь!BP91+февраль!BP91+март!BP91+апрель!BP91+май!BP91+июнь!BP91+июль!BP91+август!BP91+сентябрь!BP91+октябрь!BP91+ноябрь!BP91+декабрь!BP91</f>
        <v>0</v>
      </c>
      <c r="BT91" s="36">
        <f>январь!BQ91+февраль!BQ91+март!BQ91+апрель!BQ91+май!BQ91+июнь!BQ91+июль!BQ91+август!BQ91+сентябрь!BQ91+октябрь!BQ91+ноябрь!BQ91+декабрь!BQ91</f>
        <v>0</v>
      </c>
      <c r="BU91" s="29">
        <f>январь!BR91+февраль!BR91+март!BR91+апрель!BR91+май!BR91+июнь!BR91+июль!BR91+август!BR91+сентябрь!BR91+октябрь!BR91+ноябрь!BR91+декабрь!BR91</f>
        <v>0</v>
      </c>
      <c r="BV91" s="36">
        <f>январь!BS91+февраль!BS91+март!BS91+апрель!BS91+май!BS91+июнь!BS91+июль!BS91+август!BS91+сентябрь!BS91+октябрь!BS91+ноябрь!BS91+декабрь!BS91</f>
        <v>0</v>
      </c>
      <c r="BW91" s="36">
        <f>январь!BT91+февраль!BT91+март!BT91+апрель!BT91+май!BT91+июнь!BT91+июль!BT91+август!BT91+сентябрь!BT91+октябрь!BT91+ноябрь!BT91+декабрь!BT91</f>
        <v>0</v>
      </c>
      <c r="BX91" s="36">
        <f>январь!BU91+февраль!BU91+март!BU91+апрель!BU91+май!BU91+июнь!BU91+июль!BU91+август!BU91+сентябрь!BU91+октябрь!BU91+ноябрь!BU91+декабрь!BU91</f>
        <v>0</v>
      </c>
      <c r="BY91" s="36">
        <f>январь!BV91+февраль!BV91+март!BV91+апрель!BV91+май!BV91+июнь!BV91+июль!BV91+август!BV91+сентябрь!BV91+октябрь!BV91+ноябрь!BV91+декабрь!BV91</f>
        <v>2.5369999999999999</v>
      </c>
      <c r="BZ91" s="77">
        <v>2</v>
      </c>
    </row>
    <row r="92" spans="1:78" x14ac:dyDescent="0.25">
      <c r="A92" s="16">
        <v>90</v>
      </c>
      <c r="B92" s="16">
        <v>1</v>
      </c>
      <c r="C92" s="37" t="s">
        <v>555</v>
      </c>
      <c r="D92" s="51">
        <v>245.51402807729471</v>
      </c>
      <c r="E92" s="25">
        <v>800.41223600000001</v>
      </c>
      <c r="F92" s="26">
        <f t="shared" si="3"/>
        <v>-680.63873592270534</v>
      </c>
      <c r="G92" s="26">
        <f t="shared" si="4"/>
        <v>-1481.0509719227052</v>
      </c>
      <c r="H92" s="26">
        <f t="shared" si="5"/>
        <v>1726.5650000000001</v>
      </c>
      <c r="I92" s="36">
        <f>январь!F92+февраль!F92+март!F92+апрель!F92+май!F92+июнь!F92+июль!F92+август!F92+сентябрь!F92+октябрь!F92+ноябрь!F92+декабрь!F92</f>
        <v>0</v>
      </c>
      <c r="J92" s="36">
        <f>январь!G92+февраль!G92+март!G92+апрель!G92+май!G92+июнь!G92+июль!G92+август!G92+сентябрь!G92+октябрь!G92+ноябрь!G92+декабрь!G92</f>
        <v>0</v>
      </c>
      <c r="K92" s="36">
        <f>январь!H92+февраль!H92+март!H92+апрель!H92+май!H92+июнь!H92+июль!H92+август!H92+сентябрь!H92+октябрь!H92+ноябрь!H92+декабрь!H92</f>
        <v>0</v>
      </c>
      <c r="L92" s="27">
        <f>январь!I92+февраль!I92+март!I92+апрель!I92+май!I92+июнь!I92+июль!I92+август!I92+сентябрь!I92+октябрь!I92+ноябрь!I92+декабрь!I92</f>
        <v>263</v>
      </c>
      <c r="M92" s="36">
        <f>январь!J92+февраль!J92+март!J92+апрель!J92+май!J92+июнь!J92+июль!J92+август!J92+сентябрь!J92+октябрь!J92+ноябрь!J92+декабрь!J92</f>
        <v>1051.8150000000001</v>
      </c>
      <c r="N92" s="36">
        <f>январь!K92+февраль!K92+март!K92+апрель!K92+май!K92+июнь!K92+июль!K92+август!K92+сентябрь!K92+октябрь!K92+ноябрь!K92+декабрь!K92</f>
        <v>0</v>
      </c>
      <c r="O92" s="36">
        <f>январь!L92+февраль!L92+март!L92+апрель!L92+май!L92+июнь!L92+июль!L92+август!L92+сентябрь!L92+октябрь!L92+ноябрь!L92+декабрь!L92</f>
        <v>0</v>
      </c>
      <c r="P92" s="36">
        <f>январь!M92+февраль!M92+март!M92+апрель!M92+май!M92+июнь!M92+июль!M92+август!M92+сентябрь!M92+октябрь!M92+ноябрь!M92+декабрь!M92</f>
        <v>0.7</v>
      </c>
      <c r="Q92" s="36">
        <f>январь!N92+февраль!N92+март!N92+апрель!N92+май!N92+июнь!N92+июль!N92+август!N92+сентябрь!N92+октябрь!N92+ноябрь!N92+декабрь!N92</f>
        <v>560.20299999999997</v>
      </c>
      <c r="R92" s="29">
        <f>январь!O92+февраль!O92+март!O92+апрель!O92+май!O92+июнь!O92+июль!O92+август!O92+сентябрь!O92+октябрь!O92+ноябрь!O92+декабрь!O92</f>
        <v>0</v>
      </c>
      <c r="S92" s="36">
        <f>январь!P92+февраль!P92+март!P92+апрель!P92+май!P92+июнь!P92+июль!P92+август!P92+сентябрь!P92+октябрь!P92+ноябрь!P92+декабрь!P92</f>
        <v>0</v>
      </c>
      <c r="T92" s="29">
        <f>январь!Q92+февраль!Q92+март!Q92+апрель!Q92+май!Q92+июнь!Q92+июль!Q92+август!Q92+сентябрь!Q92+октябрь!Q92+ноябрь!Q92+декабрь!Q92</f>
        <v>0</v>
      </c>
      <c r="U92" s="36">
        <f>январь!R92+февраль!R92+март!R92+апрель!R92+май!R92+июнь!R92+июль!R92+август!R92+сентябрь!R92+октябрь!R92+ноябрь!R92+декабрь!R92</f>
        <v>0</v>
      </c>
      <c r="V92" s="36">
        <f>январь!S92+февраль!S92+март!S92+апрель!S92+май!S92+июнь!S92+июль!S92+август!S92+сентябрь!S92+октябрь!S92+ноябрь!S92+декабрь!S92</f>
        <v>2.7E-2</v>
      </c>
      <c r="W92" s="36">
        <f>январь!T92+февраль!T92+март!T92+апрель!T92+май!T92+июнь!T92+июль!T92+август!T92+сентябрь!T92+октябрь!T92+ноябрь!T92+декабрь!T92</f>
        <v>25.042999999999999</v>
      </c>
      <c r="X92" s="36">
        <f>январь!U92+февраль!U92+март!U92+апрель!U92+май!U92+июнь!U92+июль!U92+август!U92+сентябрь!U92+октябрь!U92+ноябрь!U92+декабрь!U92</f>
        <v>4.4999999999999998E-2</v>
      </c>
      <c r="Y92" s="36">
        <f>январь!V92+февраль!V92+март!V92+апрель!V92+май!V92+июнь!V92+июль!V92+август!V92+сентябрь!V92+октябрь!V92+ноябрь!V92+декабрь!V92</f>
        <v>70.314999999999998</v>
      </c>
      <c r="Z92" s="36">
        <f>январь!W92+февраль!W92+март!W92+апрель!W92+май!W92+июнь!W92+июль!W92+август!W92+сентябрь!W92+октябрь!W92+ноябрь!W92+декабрь!W92</f>
        <v>0</v>
      </c>
      <c r="AA92" s="36">
        <f>январь!X92+февраль!X92+март!X92+апрель!X92+май!X92+июнь!X92+июль!X92+август!X92+сентябрь!X92+октябрь!X92+ноябрь!X92+декабрь!X92</f>
        <v>0</v>
      </c>
      <c r="AB92" s="29">
        <f>январь!Y92+февраль!Y92+март!Y92+апрель!Y92+май!Y92+июнь!Y92+июль!Y92+август!Y92+сентябрь!Y92+октябрь!Y92+ноябрь!Y92+декабрь!Y92</f>
        <v>0</v>
      </c>
      <c r="AC92" s="36">
        <f>январь!Z92+февраль!Z92+март!Z92+апрель!Z92+май!Z92+июнь!Z92+июль!Z92+август!Z92+сентябрь!Z92+октябрь!Z92+ноябрь!Z92+декабрь!Z92</f>
        <v>0</v>
      </c>
      <c r="AD92" s="66" t="str">
        <f>CONCATENATE(январь!AA92,$BZ$1,февраль!AA92,$BZ$1,март!AA92,$BZ$1,апрель!AA92,$BZ$1,май!AA92,$BZ$1,июнь!AA92,$BZ$1,июль!AA92,$BZ$1,август!AA92,$BZ$1,сентябрь!AA92,$BZ$1,октябрь!AA92,$BZ$1,ноябрь!AA92,$BZ$1,декабрь!AA92)</f>
        <v xml:space="preserve">           </v>
      </c>
      <c r="AE92" s="36">
        <f>январь!AB92+февраль!AB92+март!AB92+апрель!AB92+май!AB92+июнь!AB92+июль!AB92+август!AB92+сентябрь!AB92+октябрь!AB92+ноябрь!AB92+декабрь!AB92</f>
        <v>0</v>
      </c>
      <c r="AF92" s="36">
        <f>январь!AC92+февраль!AC92+март!AC92+апрель!AC92+май!AC92+июнь!AC92+июль!AC92+август!AC92+сентябрь!AC92+октябрь!AC92+ноябрь!AC92+декабрь!AC92</f>
        <v>0</v>
      </c>
      <c r="AG92" s="36">
        <f>январь!AD92+февраль!AD92+март!AD92+апрель!AD92+май!AD92+июнь!AD92+июль!AD92+август!AD92+сентябрь!AD92+октябрь!AD92+ноябрь!AD92+декабрь!AD92</f>
        <v>0</v>
      </c>
      <c r="AH92" s="36">
        <f>январь!AE92+февраль!AE92+март!AE92+апрель!AE92+май!AE92+июнь!AE92+июль!AE92+август!AE92+сентябрь!AE92+октябрь!AE92+ноябрь!AE92+декабрь!AE92</f>
        <v>0</v>
      </c>
      <c r="AI92" s="36">
        <f>январь!AF92+февраль!AF92+март!AF92+апрель!AF92+май!AF92+июнь!AF92+июль!AF92+август!AF92+сентябрь!AF92+октябрь!AF92+ноябрь!AF92+декабрь!AF92</f>
        <v>0</v>
      </c>
      <c r="AJ92" s="36">
        <f>январь!AG92+февраль!AG92+март!AG92+апрель!AG92+май!AG92+июнь!AG92+июль!AG92+август!AG92+сентябрь!AG92+октябрь!AG92+ноябрь!AG92+декабрь!AG92</f>
        <v>0</v>
      </c>
      <c r="AK92" s="29">
        <f>январь!AH92+февраль!AH92+март!AH92+апрель!AH92+май!AH92+июнь!AH92+июль!AH92+август!AH92+сентябрь!AH92+октябрь!AH92+ноябрь!AH92+декабрь!AH92</f>
        <v>0</v>
      </c>
      <c r="AL92" s="36">
        <f>январь!AI92+февраль!AI92+март!AI92+апрель!AI92+май!AI92+июнь!AI92+июль!AI92+август!AI92+сентябрь!AI92+октябрь!AI92+ноябрь!AI92+декабрь!AI92</f>
        <v>0</v>
      </c>
      <c r="AM92" s="29">
        <f>январь!AJ92+февраль!AJ92+март!AJ92+апрель!AJ92+май!AJ92+июнь!AJ92+июль!AJ92+август!AJ92+сентябрь!AJ92+октябрь!AJ92+ноябрь!AJ92+декабрь!AJ92</f>
        <v>0</v>
      </c>
      <c r="AN92" s="36">
        <f>январь!AK92+февраль!AK92+март!AK92+апрель!AK92+май!AK92+июнь!AK92+июль!AK92+август!AK92+сентябрь!AK92+октябрь!AK92+ноябрь!AK92+декабрь!AK92</f>
        <v>0</v>
      </c>
      <c r="AO92" s="36">
        <f>январь!AL92+февраль!AL92+март!AL92+апрель!AL92+май!AL92+июнь!AL92+июль!AL92+август!AL92+сентябрь!AL92+октябрь!AL92+ноябрь!AL92+декабрь!AL92</f>
        <v>0</v>
      </c>
      <c r="AP92" s="36">
        <f>январь!AM92+февраль!AM92+март!AM92+апрель!AM92+май!AM92+июнь!AM92+июль!AM92+август!AM92+сентябрь!AM92+октябрь!AM92+ноябрь!AM92+декабрь!AM92</f>
        <v>0</v>
      </c>
      <c r="AQ92" s="29">
        <f>январь!AN92+февраль!AN92+март!AN92+апрель!AN92+май!AN92+июнь!AN92+июль!AN92+август!AN92+сентябрь!AN92+октябрь!AN92+ноябрь!AN92+декабрь!AN92</f>
        <v>0</v>
      </c>
      <c r="AR92" s="36">
        <f>январь!AO92+февраль!AO92+март!AO92+апрель!AO92+май!AO92+июнь!AO92+июль!AO92+август!AO92+сентябрь!AO92+октябрь!AO92+ноябрь!AO92+декабрь!AO92</f>
        <v>0</v>
      </c>
      <c r="AS92" s="29">
        <f>январь!AP92+февраль!AP92+март!AP92+апрель!AP92+май!AP92+июнь!AP92+июль!AP92+август!AP92+сентябрь!AP92+октябрь!AP92+ноябрь!AP92+декабрь!AP92</f>
        <v>0</v>
      </c>
      <c r="AT92" s="36">
        <f>январь!AQ92+февраль!AQ92+март!AQ92+апрель!AQ92+май!AQ92+июнь!AQ92+июль!AQ92+август!AQ92+сентябрь!AQ92+октябрь!AQ92+ноябрь!AQ92+декабрь!AQ92</f>
        <v>0</v>
      </c>
      <c r="AU92" s="29">
        <f>январь!AR92+февраль!AR92+март!AR92+апрель!AR92+май!AR92+июнь!AR92+июль!AR92+август!AR92+сентябрь!AR92+октябрь!AR92+ноябрь!AR92+декабрь!AR92</f>
        <v>0</v>
      </c>
      <c r="AV92" s="36">
        <f>январь!AS92+февраль!AS92+март!AS92+апрель!AS92+май!AS92+июнь!AS92+июль!AS92+август!AS92+сентябрь!AS92+октябрь!AS92+ноябрь!AS92+декабрь!AS92</f>
        <v>0</v>
      </c>
      <c r="AW92" s="36">
        <f>январь!AT92+февраль!AT92+март!AT92+апрель!AT92+май!AT92+июнь!AT92+июль!AT92+август!AT92+сентябрь!AT92+октябрь!AT92+ноябрь!AT92+декабрь!AT92</f>
        <v>0</v>
      </c>
      <c r="AX92" s="36">
        <f>январь!AU92+февраль!AU92+март!AU92+апрель!AU92+май!AU92+июнь!AU92+июль!AU92+август!AU92+сентябрь!AU92+октябрь!AU92+ноябрь!AU92+декабрь!AU92</f>
        <v>0</v>
      </c>
      <c r="AY92" s="29">
        <f>январь!AV92+февраль!AV92+март!AV92+апрель!AV92+май!AV92+июнь!AV92+июль!AV92+август!AV92+сентябрь!AV92+октябрь!AV92+ноябрь!AV92+декабрь!AV92</f>
        <v>0</v>
      </c>
      <c r="AZ92" s="36">
        <f>январь!AW92+февраль!AW92+март!AW92+апрель!AW92+май!AW92+июнь!AW92+июль!AW92+август!AW92+сентябрь!AW92+октябрь!AW92+ноябрь!AW92+декабрь!AW92</f>
        <v>0</v>
      </c>
      <c r="BA92" s="36">
        <f>январь!AX92+февраль!AX92+март!AX92+апрель!AX92+май!AX92+июнь!AX92+июль!AX92+август!AX92+сентябрь!AX92+октябрь!AX92+ноябрь!AX92+декабрь!AX92</f>
        <v>0</v>
      </c>
      <c r="BB92" s="36">
        <f>январь!AY92+февраль!AY92+март!AY92+апрель!AY92+май!AY92+июнь!AY92+июль!AY92+август!AY92+сентябрь!AY92+октябрь!AY92+ноябрь!AY92+декабрь!AY92</f>
        <v>0</v>
      </c>
      <c r="BC92" s="29">
        <f>январь!AZ92+февраль!AZ92+март!AZ92+апрель!AZ92+май!AZ92+июнь!AZ92+июль!AZ92+август!AZ92+сентябрь!AZ92+октябрь!AZ92+ноябрь!AZ92+декабрь!AZ92</f>
        <v>0</v>
      </c>
      <c r="BD92" s="36">
        <f>январь!BA92+февраль!BA92+март!BA92+апрель!BA92+май!BA92+июнь!BA92+июль!BA92+август!BA92+сентябрь!BA92+октябрь!BA92+ноябрь!BA92+декабрь!BA92</f>
        <v>0</v>
      </c>
      <c r="BE92" s="36">
        <f>январь!BB92+февраль!BB92+март!BB92+апрель!BB92+май!BB92+июнь!BB92+июль!BB92+август!BB92+сентябрь!BB92+октябрь!BB92+ноябрь!BB92+декабрь!BB92</f>
        <v>0</v>
      </c>
      <c r="BF92" s="36">
        <f>январь!BC92+февраль!BC92+март!BC92+апрель!BC92+май!BC92+июнь!BC92+июль!BC92+август!BC92+сентябрь!BC92+октябрь!BC92+ноябрь!BC92+декабрь!BC92</f>
        <v>0</v>
      </c>
      <c r="BG92" s="36">
        <f>январь!BD92+февраль!BD92+март!BD92+апрель!BD92+май!BD92+июнь!BD92+июль!BD92+август!BD92+сентябрь!BD92+октябрь!BD92+ноябрь!BD92+декабрь!BD92</f>
        <v>0</v>
      </c>
      <c r="BH92" s="36">
        <f>январь!BE92+февраль!BE92+март!BE92+апрель!BE92+май!BE92+июнь!BE92+июль!BE92+август!BE92+сентябрь!BE92+октябрь!BE92+ноябрь!BE92+декабрь!BE92</f>
        <v>0</v>
      </c>
      <c r="BI92" s="36">
        <f>январь!BF92+февраль!BF92+март!BF92+апрель!BF92+май!BF92+июнь!BF92+июль!BF92+август!BF92+сентябрь!BF92+октябрь!BF92+ноябрь!BF92+декабрь!BF92</f>
        <v>0</v>
      </c>
      <c r="BJ92" s="36">
        <f>январь!BG92+февраль!BG92+март!BG92+апрель!BG92+май!BG92+июнь!BG92+июль!BG92+август!BG92+сентябрь!BG92+октябрь!BG92+ноябрь!BG92+декабрь!BG92</f>
        <v>0</v>
      </c>
      <c r="BK92" s="36">
        <f>январь!BH92+февраль!BH92+март!BH92+апрель!BH92+май!BH92+июнь!BH92+июль!BH92+август!BH92+сентябрь!BH92+октябрь!BH92+ноябрь!BH92+декабрь!BH92</f>
        <v>4.0000000000000001E-3</v>
      </c>
      <c r="BL92" s="36">
        <f>январь!BI92+февраль!BI92+март!BI92+апрель!BI92+май!BI92+июнь!BI92+июль!BI92+август!BI92+сентябрь!BI92+октябрь!BI92+ноябрь!BI92+декабрь!BI92</f>
        <v>7.9130000000000003</v>
      </c>
      <c r="BM92" s="29">
        <f>январь!BJ92+февраль!BJ92+март!BJ92+апрель!BJ92+май!BJ92+июнь!BJ92+июль!BJ92+август!BJ92+сентябрь!BJ92+октябрь!BJ92+ноябрь!BJ92+декабрь!BJ92</f>
        <v>0</v>
      </c>
      <c r="BN92" s="36">
        <f>январь!BK92+февраль!BK92+март!BK92+апрель!BK92+май!BK92+июнь!BK92+июль!BK92+август!BK92+сентябрь!BK92+октябрь!BK92+ноябрь!BK92+декабрь!BK92</f>
        <v>0</v>
      </c>
      <c r="BO92" s="29">
        <f>январь!BL92+февраль!BL92+март!BL92+апрель!BL92+май!BL92+июнь!BL92+июль!BL92+август!BL92+сентябрь!BL92+октябрь!BL92+ноябрь!BL92+декабрь!BL92</f>
        <v>17</v>
      </c>
      <c r="BP92" s="36">
        <f>январь!BM92+февраль!BM92+март!BM92+апрель!BM92+май!BM92+июнь!BM92+июль!BM92+август!BM92+сентябрь!BM92+октябрь!BM92+ноябрь!BM92+декабрь!BM92</f>
        <v>8.4969999999999999</v>
      </c>
      <c r="BQ92" s="36">
        <f>январь!BN92+февраль!BN92+март!BN92+апрель!BN92+май!BN92+июнь!BN92+июль!BN92+август!BN92+сентябрь!BN92+октябрь!BN92+ноябрь!BN92+декабрь!BN92</f>
        <v>0</v>
      </c>
      <c r="BR92" s="36">
        <f>январь!BO92+февраль!BO92+март!BO92+апрель!BO92+май!BO92+июнь!BO92+июль!BO92+август!BO92+сентябрь!BO92+октябрь!BO92+ноябрь!BO92+декабрь!BO92</f>
        <v>0</v>
      </c>
      <c r="BS92" s="29">
        <f>январь!BP92+февраль!BP92+март!BP92+апрель!BP92+май!BP92+июнь!BP92+июль!BP92+август!BP92+сентябрь!BP92+октябрь!BP92+ноябрь!BP92+декабрь!BP92</f>
        <v>0</v>
      </c>
      <c r="BT92" s="36">
        <f>январь!BQ92+февраль!BQ92+март!BQ92+апрель!BQ92+май!BQ92+июнь!BQ92+июль!BQ92+август!BQ92+сентябрь!BQ92+октябрь!BQ92+ноябрь!BQ92+декабрь!BQ92</f>
        <v>0</v>
      </c>
      <c r="BU92" s="29">
        <f>январь!BR92+февраль!BR92+март!BR92+апрель!BR92+май!BR92+июнь!BR92+июль!BR92+август!BR92+сентябрь!BR92+октябрь!BR92+ноябрь!BR92+декабрь!BR92</f>
        <v>0</v>
      </c>
      <c r="BV92" s="36">
        <f>январь!BS92+февраль!BS92+март!BS92+апрель!BS92+май!BS92+июнь!BS92+июль!BS92+август!BS92+сентябрь!BS92+октябрь!BS92+ноябрь!BS92+декабрь!BS92</f>
        <v>0</v>
      </c>
      <c r="BW92" s="36">
        <f>январь!BT92+февраль!BT92+март!BT92+апрель!BT92+май!BT92+июнь!BT92+июль!BT92+август!BT92+сентябрь!BT92+октябрь!BT92+ноябрь!BT92+декабрь!BT92</f>
        <v>0</v>
      </c>
      <c r="BX92" s="36">
        <f>январь!BU92+февраль!BU92+март!BU92+апрель!BU92+май!BU92+июнь!BU92+июль!BU92+август!BU92+сентябрь!BU92+октябрь!BU92+ноябрь!BU92+декабрь!BU92</f>
        <v>0</v>
      </c>
      <c r="BY92" s="36">
        <f>январь!BV92+февраль!BV92+март!BV92+апрель!BV92+май!BV92+июнь!BV92+июль!BV92+август!BV92+сентябрь!BV92+октябрь!BV92+ноябрь!BV92+декабрь!BV92</f>
        <v>2.7789999999999999</v>
      </c>
      <c r="BZ92" s="77">
        <v>0</v>
      </c>
    </row>
    <row r="93" spans="1:78" x14ac:dyDescent="0.25">
      <c r="A93" s="16">
        <v>91</v>
      </c>
      <c r="B93" s="16">
        <v>1</v>
      </c>
      <c r="C93" s="37" t="s">
        <v>556</v>
      </c>
      <c r="D93" s="51">
        <v>6.9662034202898555</v>
      </c>
      <c r="E93" s="25">
        <v>49.773752000000002</v>
      </c>
      <c r="F93" s="26">
        <f t="shared" si="3"/>
        <v>51.99295542028986</v>
      </c>
      <c r="G93" s="26">
        <f t="shared" si="4"/>
        <v>2.2192034202898556</v>
      </c>
      <c r="H93" s="26">
        <f t="shared" si="5"/>
        <v>4.7469999999999999</v>
      </c>
      <c r="I93" s="36">
        <f>январь!F93+февраль!F93+март!F93+апрель!F93+май!F93+июнь!F93+июль!F93+август!F93+сентябрь!F93+октябрь!F93+ноябрь!F93+декабрь!F93</f>
        <v>0</v>
      </c>
      <c r="J93" s="36">
        <f>январь!G93+февраль!G93+март!G93+апрель!G93+май!G93+июнь!G93+июль!G93+август!G93+сентябрь!G93+октябрь!G93+ноябрь!G93+декабрь!G93</f>
        <v>0</v>
      </c>
      <c r="K93" s="36">
        <f>январь!H93+февраль!H93+март!H93+апрель!H93+май!H93+июнь!H93+июль!H93+август!H93+сентябрь!H93+октябрь!H93+ноябрь!H93+декабрь!H93</f>
        <v>0</v>
      </c>
      <c r="L93" s="27">
        <f>январь!I93+февраль!I93+март!I93+апрель!I93+май!I93+июнь!I93+июль!I93+август!I93+сентябрь!I93+октябрь!I93+ноябрь!I93+декабрь!I93</f>
        <v>0</v>
      </c>
      <c r="M93" s="36">
        <f>январь!J93+февраль!J93+март!J93+апрель!J93+май!J93+июнь!J93+июль!J93+август!J93+сентябрь!J93+октябрь!J93+ноябрь!J93+декабрь!J93</f>
        <v>0</v>
      </c>
      <c r="N93" s="36">
        <f>январь!K93+февраль!K93+март!K93+апрель!K93+май!K93+июнь!K93+июль!K93+август!K93+сентябрь!K93+октябрь!K93+ноябрь!K93+декабрь!K93</f>
        <v>0</v>
      </c>
      <c r="O93" s="36">
        <f>январь!L93+февраль!L93+март!L93+апрель!L93+май!L93+июнь!L93+июль!L93+август!L93+сентябрь!L93+октябрь!L93+ноябрь!L93+декабрь!L93</f>
        <v>0</v>
      </c>
      <c r="P93" s="36">
        <f>январь!M93+февраль!M93+март!M93+апрель!M93+май!M93+июнь!M93+июль!M93+август!M93+сентябрь!M93+октябрь!M93+ноябрь!M93+декабрь!M93</f>
        <v>0</v>
      </c>
      <c r="Q93" s="36">
        <f>январь!N93+февраль!N93+март!N93+апрель!N93+май!N93+июнь!N93+июль!N93+август!N93+сентябрь!N93+октябрь!N93+ноябрь!N93+декабрь!N93</f>
        <v>0</v>
      </c>
      <c r="R93" s="29">
        <f>январь!O93+февраль!O93+март!O93+апрель!O93+май!O93+июнь!O93+июль!O93+август!O93+сентябрь!O93+октябрь!O93+ноябрь!O93+декабрь!O93</f>
        <v>0</v>
      </c>
      <c r="S93" s="36">
        <f>январь!P93+февраль!P93+март!P93+апрель!P93+май!P93+июнь!P93+июль!P93+август!P93+сентябрь!P93+октябрь!P93+ноябрь!P93+декабрь!P93</f>
        <v>0</v>
      </c>
      <c r="T93" s="29">
        <f>январь!Q93+февраль!Q93+март!Q93+апрель!Q93+май!Q93+июнь!Q93+июль!Q93+август!Q93+сентябрь!Q93+октябрь!Q93+ноябрь!Q93+декабрь!Q93</f>
        <v>0</v>
      </c>
      <c r="U93" s="36">
        <f>январь!R93+февраль!R93+март!R93+апрель!R93+май!R93+июнь!R93+июль!R93+август!R93+сентябрь!R93+октябрь!R93+ноябрь!R93+декабрь!R93</f>
        <v>0</v>
      </c>
      <c r="V93" s="36">
        <f>январь!S93+февраль!S93+март!S93+апрель!S93+май!S93+июнь!S93+июль!S93+август!S93+сентябрь!S93+октябрь!S93+ноябрь!S93+декабрь!S93</f>
        <v>0</v>
      </c>
      <c r="W93" s="36">
        <f>январь!T93+февраль!T93+март!T93+апрель!T93+май!T93+июнь!T93+июль!T93+август!T93+сентябрь!T93+октябрь!T93+ноябрь!T93+декабрь!T93</f>
        <v>0</v>
      </c>
      <c r="X93" s="36">
        <f>январь!U93+февраль!U93+март!U93+апрель!U93+май!U93+июнь!U93+июль!U93+август!U93+сентябрь!U93+октябрь!U93+ноябрь!U93+декабрь!U93</f>
        <v>0</v>
      </c>
      <c r="Y93" s="36">
        <f>январь!V93+февраль!V93+март!V93+апрель!V93+май!V93+июнь!V93+июль!V93+август!V93+сентябрь!V93+октябрь!V93+ноябрь!V93+декабрь!V93</f>
        <v>0</v>
      </c>
      <c r="Z93" s="36">
        <f>январь!W93+февраль!W93+март!W93+апрель!W93+май!W93+июнь!W93+июль!W93+август!W93+сентябрь!W93+октябрь!W93+ноябрь!W93+декабрь!W93</f>
        <v>0</v>
      </c>
      <c r="AA93" s="36">
        <f>январь!X93+февраль!X93+март!X93+апрель!X93+май!X93+июнь!X93+июль!X93+август!X93+сентябрь!X93+октябрь!X93+ноябрь!X93+декабрь!X93</f>
        <v>0</v>
      </c>
      <c r="AB93" s="29">
        <f>январь!Y93+февраль!Y93+март!Y93+апрель!Y93+май!Y93+июнь!Y93+июль!Y93+август!Y93+сентябрь!Y93+октябрь!Y93+ноябрь!Y93+декабрь!Y93</f>
        <v>0</v>
      </c>
      <c r="AC93" s="36">
        <f>январь!Z93+февраль!Z93+март!Z93+апрель!Z93+май!Z93+июнь!Z93+июль!Z93+август!Z93+сентябрь!Z93+октябрь!Z93+ноябрь!Z93+декабрь!Z93</f>
        <v>0</v>
      </c>
      <c r="AD93" s="66" t="str">
        <f>CONCATENATE(январь!AA93,$BZ$1,февраль!AA93,$BZ$1,март!AA93,$BZ$1,апрель!AA93,$BZ$1,май!AA93,$BZ$1,июнь!AA93,$BZ$1,июль!AA93,$BZ$1,август!AA93,$BZ$1,сентябрь!AA93,$BZ$1,октябрь!AA93,$BZ$1,ноябрь!AA93,$BZ$1,декабрь!AA93)</f>
        <v xml:space="preserve">           </v>
      </c>
      <c r="AE93" s="36">
        <f>январь!AB93+февраль!AB93+март!AB93+апрель!AB93+май!AB93+июнь!AB93+июль!AB93+август!AB93+сентябрь!AB93+октябрь!AB93+ноябрь!AB93+декабрь!AB93</f>
        <v>0</v>
      </c>
      <c r="AF93" s="36">
        <f>январь!AC93+февраль!AC93+март!AC93+апрель!AC93+май!AC93+июнь!AC93+июль!AC93+август!AC93+сентябрь!AC93+октябрь!AC93+ноябрь!AC93+декабрь!AC93</f>
        <v>0</v>
      </c>
      <c r="AG93" s="36">
        <f>январь!AD93+февраль!AD93+март!AD93+апрель!AD93+май!AD93+июнь!AD93+июль!AD93+август!AD93+сентябрь!AD93+октябрь!AD93+ноябрь!AD93+декабрь!AD93</f>
        <v>0</v>
      </c>
      <c r="AH93" s="36">
        <f>январь!AE93+февраль!AE93+март!AE93+апрель!AE93+май!AE93+июнь!AE93+июль!AE93+август!AE93+сентябрь!AE93+октябрь!AE93+ноябрь!AE93+декабрь!AE93</f>
        <v>0</v>
      </c>
      <c r="AI93" s="36">
        <f>январь!AF93+февраль!AF93+март!AF93+апрель!AF93+май!AF93+июнь!AF93+июль!AF93+август!AF93+сентябрь!AF93+октябрь!AF93+ноябрь!AF93+декабрь!AF93</f>
        <v>0</v>
      </c>
      <c r="AJ93" s="36">
        <f>январь!AG93+февраль!AG93+март!AG93+апрель!AG93+май!AG93+июнь!AG93+июль!AG93+август!AG93+сентябрь!AG93+октябрь!AG93+ноябрь!AG93+декабрь!AG93</f>
        <v>0</v>
      </c>
      <c r="AK93" s="29">
        <f>январь!AH93+февраль!AH93+март!AH93+апрель!AH93+май!AH93+июнь!AH93+июль!AH93+август!AH93+сентябрь!AH93+октябрь!AH93+ноябрь!AH93+декабрь!AH93</f>
        <v>0</v>
      </c>
      <c r="AL93" s="36">
        <f>январь!AI93+февраль!AI93+март!AI93+апрель!AI93+май!AI93+июнь!AI93+июль!AI93+август!AI93+сентябрь!AI93+октябрь!AI93+ноябрь!AI93+декабрь!AI93</f>
        <v>0</v>
      </c>
      <c r="AM93" s="29">
        <f>январь!AJ93+февраль!AJ93+март!AJ93+апрель!AJ93+май!AJ93+июнь!AJ93+июль!AJ93+август!AJ93+сентябрь!AJ93+октябрь!AJ93+ноябрь!AJ93+декабрь!AJ93</f>
        <v>0</v>
      </c>
      <c r="AN93" s="36">
        <f>январь!AK93+февраль!AK93+март!AK93+апрель!AK93+май!AK93+июнь!AK93+июль!AK93+август!AK93+сентябрь!AK93+октябрь!AK93+ноябрь!AK93+декабрь!AK93</f>
        <v>0</v>
      </c>
      <c r="AO93" s="36">
        <f>январь!AL93+февраль!AL93+март!AL93+апрель!AL93+май!AL93+июнь!AL93+июль!AL93+август!AL93+сентябрь!AL93+октябрь!AL93+ноябрь!AL93+декабрь!AL93</f>
        <v>0</v>
      </c>
      <c r="AP93" s="36">
        <f>январь!AM93+февраль!AM93+март!AM93+апрель!AM93+май!AM93+июнь!AM93+июль!AM93+август!AM93+сентябрь!AM93+октябрь!AM93+ноябрь!AM93+декабрь!AM93</f>
        <v>0</v>
      </c>
      <c r="AQ93" s="29">
        <f>январь!AN93+февраль!AN93+март!AN93+апрель!AN93+май!AN93+июнь!AN93+июль!AN93+август!AN93+сентябрь!AN93+октябрь!AN93+ноябрь!AN93+декабрь!AN93</f>
        <v>0</v>
      </c>
      <c r="AR93" s="36">
        <f>январь!AO93+февраль!AO93+март!AO93+апрель!AO93+май!AO93+июнь!AO93+июль!AO93+август!AO93+сентябрь!AO93+октябрь!AO93+ноябрь!AO93+декабрь!AO93</f>
        <v>0</v>
      </c>
      <c r="AS93" s="29">
        <f>январь!AP93+февраль!AP93+март!AP93+апрель!AP93+май!AP93+июнь!AP93+июль!AP93+август!AP93+сентябрь!AP93+октябрь!AP93+ноябрь!AP93+декабрь!AP93</f>
        <v>0</v>
      </c>
      <c r="AT93" s="36">
        <f>январь!AQ93+февраль!AQ93+март!AQ93+апрель!AQ93+май!AQ93+июнь!AQ93+июль!AQ93+август!AQ93+сентябрь!AQ93+октябрь!AQ93+ноябрь!AQ93+декабрь!AQ93</f>
        <v>0</v>
      </c>
      <c r="AU93" s="29">
        <f>январь!AR93+февраль!AR93+март!AR93+апрель!AR93+май!AR93+июнь!AR93+июль!AR93+август!AR93+сентябрь!AR93+октябрь!AR93+ноябрь!AR93+декабрь!AR93</f>
        <v>0</v>
      </c>
      <c r="AV93" s="36">
        <f>январь!AS93+февраль!AS93+март!AS93+апрель!AS93+май!AS93+июнь!AS93+июль!AS93+август!AS93+сентябрь!AS93+октябрь!AS93+ноябрь!AS93+декабрь!AS93</f>
        <v>0</v>
      </c>
      <c r="AW93" s="36">
        <f>январь!AT93+февраль!AT93+март!AT93+апрель!AT93+май!AT93+июнь!AT93+июль!AT93+август!AT93+сентябрь!AT93+октябрь!AT93+ноябрь!AT93+декабрь!AT93</f>
        <v>0</v>
      </c>
      <c r="AX93" s="36">
        <f>январь!AU93+февраль!AU93+март!AU93+апрель!AU93+май!AU93+июнь!AU93+июль!AU93+август!AU93+сентябрь!AU93+октябрь!AU93+ноябрь!AU93+декабрь!AU93</f>
        <v>0</v>
      </c>
      <c r="AY93" s="29">
        <f>январь!AV93+февраль!AV93+март!AV93+апрель!AV93+май!AV93+июнь!AV93+июль!AV93+август!AV93+сентябрь!AV93+октябрь!AV93+ноябрь!AV93+декабрь!AV93</f>
        <v>0</v>
      </c>
      <c r="AZ93" s="36">
        <f>январь!AW93+февраль!AW93+март!AW93+апрель!AW93+май!AW93+июнь!AW93+июль!AW93+август!AW93+сентябрь!AW93+октябрь!AW93+ноябрь!AW93+декабрь!AW93</f>
        <v>0</v>
      </c>
      <c r="BA93" s="36">
        <f>январь!AX93+февраль!AX93+март!AX93+апрель!AX93+май!AX93+июнь!AX93+июль!AX93+август!AX93+сентябрь!AX93+октябрь!AX93+ноябрь!AX93+декабрь!AX93</f>
        <v>0</v>
      </c>
      <c r="BB93" s="36">
        <f>январь!AY93+февраль!AY93+март!AY93+апрель!AY93+май!AY93+июнь!AY93+июль!AY93+август!AY93+сентябрь!AY93+октябрь!AY93+ноябрь!AY93+декабрь!AY93</f>
        <v>0</v>
      </c>
      <c r="BC93" s="29">
        <f>январь!AZ93+февраль!AZ93+март!AZ93+апрель!AZ93+май!AZ93+июнь!AZ93+июль!AZ93+август!AZ93+сентябрь!AZ93+октябрь!AZ93+ноябрь!AZ93+декабрь!AZ93</f>
        <v>0</v>
      </c>
      <c r="BD93" s="36">
        <f>январь!BA93+февраль!BA93+март!BA93+апрель!BA93+май!BA93+июнь!BA93+июль!BA93+август!BA93+сентябрь!BA93+октябрь!BA93+ноябрь!BA93+декабрь!BA93</f>
        <v>0</v>
      </c>
      <c r="BE93" s="36">
        <f>январь!BB93+февраль!BB93+март!BB93+апрель!BB93+май!BB93+июнь!BB93+июль!BB93+август!BB93+сентябрь!BB93+октябрь!BB93+ноябрь!BB93+декабрь!BB93</f>
        <v>0</v>
      </c>
      <c r="BF93" s="36">
        <f>январь!BC93+февраль!BC93+март!BC93+апрель!BC93+май!BC93+июнь!BC93+июль!BC93+август!BC93+сентябрь!BC93+октябрь!BC93+ноябрь!BC93+декабрь!BC93</f>
        <v>0</v>
      </c>
      <c r="BG93" s="36">
        <f>январь!BD93+февраль!BD93+март!BD93+апрель!BD93+май!BD93+июнь!BD93+июль!BD93+август!BD93+сентябрь!BD93+октябрь!BD93+ноябрь!BD93+декабрь!BD93</f>
        <v>0</v>
      </c>
      <c r="BH93" s="36">
        <f>январь!BE93+февраль!BE93+март!BE93+апрель!BE93+май!BE93+июнь!BE93+июль!BE93+август!BE93+сентябрь!BE93+октябрь!BE93+ноябрь!BE93+декабрь!BE93</f>
        <v>0</v>
      </c>
      <c r="BI93" s="36">
        <f>январь!BF93+февраль!BF93+март!BF93+апрель!BF93+май!BF93+июнь!BF93+июль!BF93+август!BF93+сентябрь!BF93+октябрь!BF93+ноябрь!BF93+декабрь!BF93</f>
        <v>0</v>
      </c>
      <c r="BJ93" s="36">
        <f>январь!BG93+февраль!BG93+март!BG93+апрель!BG93+май!BG93+июнь!BG93+июль!BG93+август!BG93+сентябрь!BG93+октябрь!BG93+ноябрь!BG93+декабрь!BG93</f>
        <v>0</v>
      </c>
      <c r="BK93" s="36">
        <f>январь!BH93+февраль!BH93+март!BH93+апрель!BH93+май!BH93+июнь!BH93+июль!BH93+август!BH93+сентябрь!BH93+октябрь!BH93+ноябрь!BH93+декабрь!BH93</f>
        <v>0</v>
      </c>
      <c r="BL93" s="36">
        <f>январь!BI93+февраль!BI93+март!BI93+апрель!BI93+май!BI93+июнь!BI93+июль!BI93+август!BI93+сентябрь!BI93+октябрь!BI93+ноябрь!BI93+декабрь!BI93</f>
        <v>0</v>
      </c>
      <c r="BM93" s="29">
        <f>январь!BJ93+февраль!BJ93+март!BJ93+апрель!BJ93+май!BJ93+июнь!BJ93+июль!BJ93+август!BJ93+сентябрь!BJ93+октябрь!BJ93+ноябрь!BJ93+декабрь!BJ93</f>
        <v>0</v>
      </c>
      <c r="BN93" s="36">
        <f>январь!BK93+февраль!BK93+март!BK93+апрель!BK93+май!BK93+июнь!BK93+июль!BK93+август!BK93+сентябрь!BK93+октябрь!BK93+ноябрь!BK93+декабрь!BK93</f>
        <v>0</v>
      </c>
      <c r="BO93" s="29">
        <f>январь!BL93+февраль!BL93+март!BL93+апрель!BL93+май!BL93+июнь!BL93+июль!BL93+август!BL93+сентябрь!BL93+октябрь!BL93+ноябрь!BL93+декабрь!BL93</f>
        <v>0</v>
      </c>
      <c r="BP93" s="36">
        <f>январь!BM93+февраль!BM93+март!BM93+апрель!BM93+май!BM93+июнь!BM93+июль!BM93+август!BM93+сентябрь!BM93+октябрь!BM93+ноябрь!BM93+декабрь!BM93</f>
        <v>0</v>
      </c>
      <c r="BQ93" s="36">
        <f>январь!BN93+февраль!BN93+март!BN93+апрель!BN93+май!BN93+июнь!BN93+июль!BN93+август!BN93+сентябрь!BN93+октябрь!BN93+ноябрь!BN93+декабрь!BN93</f>
        <v>0</v>
      </c>
      <c r="BR93" s="36">
        <f>январь!BO93+февраль!BO93+март!BO93+апрель!BO93+май!BO93+июнь!BO93+июль!BO93+август!BO93+сентябрь!BO93+октябрь!BO93+ноябрь!BO93+декабрь!BO93</f>
        <v>0</v>
      </c>
      <c r="BS93" s="29">
        <f>январь!BP93+февраль!BP93+март!BP93+апрель!BP93+май!BP93+июнь!BP93+июль!BP93+август!BP93+сентябрь!BP93+октябрь!BP93+ноябрь!BP93+декабрь!BP93</f>
        <v>0</v>
      </c>
      <c r="BT93" s="36">
        <f>январь!BQ93+февраль!BQ93+март!BQ93+апрель!BQ93+май!BQ93+июнь!BQ93+июль!BQ93+август!BQ93+сентябрь!BQ93+октябрь!BQ93+ноябрь!BQ93+декабрь!BQ93</f>
        <v>0</v>
      </c>
      <c r="BU93" s="29">
        <f>январь!BR93+февраль!BR93+март!BR93+апрель!BR93+май!BR93+июнь!BR93+июль!BR93+август!BR93+сентябрь!BR93+октябрь!BR93+ноябрь!BR93+декабрь!BR93</f>
        <v>0</v>
      </c>
      <c r="BV93" s="36">
        <f>январь!BS93+февраль!BS93+март!BS93+апрель!BS93+май!BS93+июнь!BS93+июль!BS93+август!BS93+сентябрь!BS93+октябрь!BS93+ноябрь!BS93+декабрь!BS93</f>
        <v>0</v>
      </c>
      <c r="BW93" s="36">
        <f>январь!BT93+февраль!BT93+март!BT93+апрель!BT93+май!BT93+июнь!BT93+июль!BT93+август!BT93+сентябрь!BT93+октябрь!BT93+ноябрь!BT93+декабрь!BT93</f>
        <v>0</v>
      </c>
      <c r="BX93" s="36">
        <f>январь!BU93+февраль!BU93+март!BU93+апрель!BU93+май!BU93+июнь!BU93+июль!BU93+август!BU93+сентябрь!BU93+октябрь!BU93+ноябрь!BU93+декабрь!BU93</f>
        <v>0</v>
      </c>
      <c r="BY93" s="36">
        <f>январь!BV93+февраль!BV93+март!BV93+апрель!BV93+май!BV93+июнь!BV93+июль!BV93+август!BV93+сентябрь!BV93+октябрь!BV93+ноябрь!BV93+декабрь!BV93</f>
        <v>4.7469999999999999</v>
      </c>
      <c r="BZ93" s="77">
        <v>0</v>
      </c>
    </row>
    <row r="94" spans="1:78" x14ac:dyDescent="0.25">
      <c r="A94" s="16">
        <v>92</v>
      </c>
      <c r="B94" s="16">
        <v>1</v>
      </c>
      <c r="C94" s="37" t="s">
        <v>557</v>
      </c>
      <c r="D94" s="51">
        <v>74.405617855072464</v>
      </c>
      <c r="E94" s="25">
        <v>-28.228420000000028</v>
      </c>
      <c r="F94" s="26">
        <f t="shared" si="3"/>
        <v>28.303197855072437</v>
      </c>
      <c r="G94" s="26">
        <f t="shared" si="4"/>
        <v>56.531617855072469</v>
      </c>
      <c r="H94" s="26">
        <f t="shared" si="5"/>
        <v>17.873999999999999</v>
      </c>
      <c r="I94" s="36">
        <f>январь!F94+февраль!F94+март!F94+апрель!F94+май!F94+июнь!F94+июль!F94+август!F94+сентябрь!F94+октябрь!F94+ноябрь!F94+декабрь!F94</f>
        <v>0</v>
      </c>
      <c r="J94" s="36">
        <f>январь!G94+февраль!G94+март!G94+апрель!G94+май!G94+июнь!G94+июль!G94+август!G94+сентябрь!G94+октябрь!G94+ноябрь!G94+декабрь!G94</f>
        <v>0</v>
      </c>
      <c r="K94" s="36">
        <f>январь!H94+февраль!H94+март!H94+апрель!H94+май!H94+июнь!H94+июль!H94+август!H94+сентябрь!H94+октябрь!H94+ноябрь!H94+декабрь!H94</f>
        <v>0</v>
      </c>
      <c r="L94" s="27">
        <f>январь!I94+февраль!I94+март!I94+апрель!I94+май!I94+июнь!I94+июль!I94+август!I94+сентябрь!I94+октябрь!I94+ноябрь!I94+декабрь!I94</f>
        <v>0</v>
      </c>
      <c r="M94" s="36">
        <f>январь!J94+февраль!J94+март!J94+апрель!J94+май!J94+июнь!J94+июль!J94+август!J94+сентябрь!J94+октябрь!J94+ноябрь!J94+декабрь!J94</f>
        <v>0</v>
      </c>
      <c r="N94" s="36">
        <f>январь!K94+февраль!K94+март!K94+апрель!K94+май!K94+июнь!K94+июль!K94+август!K94+сентябрь!K94+октябрь!K94+ноябрь!K94+декабрь!K94</f>
        <v>0</v>
      </c>
      <c r="O94" s="36">
        <f>январь!L94+февраль!L94+март!L94+апрель!L94+май!L94+июнь!L94+июль!L94+август!L94+сентябрь!L94+октябрь!L94+ноябрь!L94+декабрь!L94</f>
        <v>0</v>
      </c>
      <c r="P94" s="36">
        <f>январь!M94+февраль!M94+март!M94+апрель!M94+май!M94+июнь!M94+июль!M94+август!M94+сентябрь!M94+октябрь!M94+ноябрь!M94+декабрь!M94</f>
        <v>0</v>
      </c>
      <c r="Q94" s="36">
        <f>январь!N94+февраль!N94+март!N94+апрель!N94+май!N94+июнь!N94+июль!N94+август!N94+сентябрь!N94+октябрь!N94+ноябрь!N94+декабрь!N94</f>
        <v>0</v>
      </c>
      <c r="R94" s="29">
        <f>январь!O94+февраль!O94+март!O94+апрель!O94+май!O94+июнь!O94+июль!O94+август!O94+сентябрь!O94+октябрь!O94+ноябрь!O94+декабрь!O94</f>
        <v>0</v>
      </c>
      <c r="S94" s="36">
        <f>январь!P94+февраль!P94+март!P94+апрель!P94+май!P94+июнь!P94+июль!P94+август!P94+сентябрь!P94+октябрь!P94+ноябрь!P94+декабрь!P94</f>
        <v>0</v>
      </c>
      <c r="T94" s="29">
        <f>январь!Q94+февраль!Q94+март!Q94+апрель!Q94+май!Q94+июнь!Q94+июль!Q94+август!Q94+сентябрь!Q94+октябрь!Q94+ноябрь!Q94+декабрь!Q94</f>
        <v>0</v>
      </c>
      <c r="U94" s="36">
        <f>январь!R94+февраль!R94+март!R94+апрель!R94+май!R94+июнь!R94+июль!R94+август!R94+сентябрь!R94+октябрь!R94+ноябрь!R94+декабрь!R94</f>
        <v>0</v>
      </c>
      <c r="V94" s="36">
        <f>январь!S94+февраль!S94+март!S94+апрель!S94+май!S94+июнь!S94+июль!S94+август!S94+сентябрь!S94+октябрь!S94+ноябрь!S94+декабрь!S94</f>
        <v>0</v>
      </c>
      <c r="W94" s="36">
        <f>январь!T94+февраль!T94+март!T94+апрель!T94+май!T94+июнь!T94+июль!T94+август!T94+сентябрь!T94+октябрь!T94+ноябрь!T94+декабрь!T94</f>
        <v>0</v>
      </c>
      <c r="X94" s="36">
        <f>январь!U94+февраль!U94+март!U94+апрель!U94+май!U94+июнь!U94+июль!U94+август!U94+сентябрь!U94+октябрь!U94+ноябрь!U94+декабрь!U94</f>
        <v>0</v>
      </c>
      <c r="Y94" s="36">
        <f>январь!V94+февраль!V94+март!V94+апрель!V94+май!V94+июнь!V94+июль!V94+август!V94+сентябрь!V94+октябрь!V94+ноябрь!V94+декабрь!V94</f>
        <v>0</v>
      </c>
      <c r="Z94" s="36">
        <f>январь!W94+февраль!W94+март!W94+апрель!W94+май!W94+июнь!W94+июль!W94+август!W94+сентябрь!W94+октябрь!W94+ноябрь!W94+декабрь!W94</f>
        <v>0</v>
      </c>
      <c r="AA94" s="36">
        <f>январь!X94+февраль!X94+март!X94+апрель!X94+май!X94+июнь!X94+июль!X94+август!X94+сентябрь!X94+октябрь!X94+ноябрь!X94+декабрь!X94</f>
        <v>0</v>
      </c>
      <c r="AB94" s="29">
        <f>январь!Y94+февраль!Y94+март!Y94+апрель!Y94+май!Y94+июнь!Y94+июль!Y94+август!Y94+сентябрь!Y94+октябрь!Y94+ноябрь!Y94+декабрь!Y94</f>
        <v>0</v>
      </c>
      <c r="AC94" s="36">
        <f>январь!Z94+февраль!Z94+март!Z94+апрель!Z94+май!Z94+июнь!Z94+июль!Z94+август!Z94+сентябрь!Z94+октябрь!Z94+ноябрь!Z94+декабрь!Z94</f>
        <v>0</v>
      </c>
      <c r="AD94" s="66" t="str">
        <f>CONCATENATE(январь!AA94,$BZ$1,февраль!AA94,$BZ$1,март!AA94,$BZ$1,апрель!AA94,$BZ$1,май!AA94,$BZ$1,июнь!AA94,$BZ$1,июль!AA94,$BZ$1,август!AA94,$BZ$1,сентябрь!AA94,$BZ$1,октябрь!AA94,$BZ$1,ноябрь!AA94,$BZ$1,декабрь!AA94)</f>
        <v xml:space="preserve">           </v>
      </c>
      <c r="AE94" s="36">
        <f>январь!AB94+февраль!AB94+март!AB94+апрель!AB94+май!AB94+июнь!AB94+июль!AB94+август!AB94+сентябрь!AB94+октябрь!AB94+ноябрь!AB94+декабрь!AB94</f>
        <v>0</v>
      </c>
      <c r="AF94" s="36">
        <f>январь!AC94+февраль!AC94+март!AC94+апрель!AC94+май!AC94+июнь!AC94+июль!AC94+август!AC94+сентябрь!AC94+октябрь!AC94+ноябрь!AC94+декабрь!AC94</f>
        <v>0</v>
      </c>
      <c r="AG94" s="36">
        <f>январь!AD94+февраль!AD94+март!AD94+апрель!AD94+май!AD94+июнь!AD94+июль!AD94+август!AD94+сентябрь!AD94+октябрь!AD94+ноябрь!AD94+декабрь!AD94</f>
        <v>0</v>
      </c>
      <c r="AH94" s="36">
        <f>январь!AE94+февраль!AE94+март!AE94+апрель!AE94+май!AE94+июнь!AE94+июль!AE94+август!AE94+сентябрь!AE94+октябрь!AE94+ноябрь!AE94+декабрь!AE94</f>
        <v>0</v>
      </c>
      <c r="AI94" s="36">
        <f>январь!AF94+февраль!AF94+март!AF94+апрель!AF94+май!AF94+июнь!AF94+июль!AF94+август!AF94+сентябрь!AF94+октябрь!AF94+ноябрь!AF94+декабрь!AF94</f>
        <v>0</v>
      </c>
      <c r="AJ94" s="36">
        <f>январь!AG94+февраль!AG94+март!AG94+апрель!AG94+май!AG94+июнь!AG94+июль!AG94+август!AG94+сентябрь!AG94+октябрь!AG94+ноябрь!AG94+декабрь!AG94</f>
        <v>0</v>
      </c>
      <c r="AK94" s="29">
        <f>январь!AH94+февраль!AH94+март!AH94+апрель!AH94+май!AH94+июнь!AH94+июль!AH94+август!AH94+сентябрь!AH94+октябрь!AH94+ноябрь!AH94+декабрь!AH94</f>
        <v>6</v>
      </c>
      <c r="AL94" s="36">
        <f>январь!AI94+февраль!AI94+март!AI94+апрель!AI94+май!AI94+июнь!AI94+июль!AI94+август!AI94+сентябрь!AI94+октябрь!AI94+ноябрь!AI94+декабрь!AI94</f>
        <v>6.2170000000000005</v>
      </c>
      <c r="AM94" s="29">
        <f>январь!AJ94+февраль!AJ94+март!AJ94+апрель!AJ94+май!AJ94+июнь!AJ94+июль!AJ94+август!AJ94+сентябрь!AJ94+октябрь!AJ94+ноябрь!AJ94+декабрь!AJ94</f>
        <v>0</v>
      </c>
      <c r="AN94" s="36">
        <f>январь!AK94+февраль!AK94+март!AK94+апрель!AK94+май!AK94+июнь!AK94+июль!AK94+август!AK94+сентябрь!AK94+октябрь!AK94+ноябрь!AK94+декабрь!AK94</f>
        <v>0</v>
      </c>
      <c r="AO94" s="36">
        <f>январь!AL94+февраль!AL94+март!AL94+апрель!AL94+май!AL94+июнь!AL94+июль!AL94+август!AL94+сентябрь!AL94+октябрь!AL94+ноябрь!AL94+декабрь!AL94</f>
        <v>0</v>
      </c>
      <c r="AP94" s="36">
        <f>январь!AM94+февраль!AM94+март!AM94+апрель!AM94+май!AM94+июнь!AM94+июль!AM94+август!AM94+сентябрь!AM94+октябрь!AM94+ноябрь!AM94+декабрь!AM94</f>
        <v>0</v>
      </c>
      <c r="AQ94" s="29">
        <f>январь!AN94+февраль!AN94+март!AN94+апрель!AN94+май!AN94+июнь!AN94+июль!AN94+август!AN94+сентябрь!AN94+октябрь!AN94+ноябрь!AN94+декабрь!AN94</f>
        <v>0</v>
      </c>
      <c r="AR94" s="36">
        <f>январь!AO94+февраль!AO94+март!AO94+апрель!AO94+май!AO94+июнь!AO94+июль!AO94+август!AO94+сентябрь!AO94+октябрь!AO94+ноябрь!AO94+декабрь!AO94</f>
        <v>0</v>
      </c>
      <c r="AS94" s="29">
        <f>январь!AP94+февраль!AP94+март!AP94+апрель!AP94+май!AP94+июнь!AP94+июль!AP94+август!AP94+сентябрь!AP94+октябрь!AP94+ноябрь!AP94+декабрь!AP94</f>
        <v>0</v>
      </c>
      <c r="AT94" s="36">
        <f>январь!AQ94+февраль!AQ94+март!AQ94+апрель!AQ94+май!AQ94+июнь!AQ94+июль!AQ94+август!AQ94+сентябрь!AQ94+октябрь!AQ94+ноябрь!AQ94+декабрь!AQ94</f>
        <v>0</v>
      </c>
      <c r="AU94" s="29">
        <f>январь!AR94+февраль!AR94+март!AR94+апрель!AR94+май!AR94+июнь!AR94+июль!AR94+август!AR94+сентябрь!AR94+октябрь!AR94+ноябрь!AR94+декабрь!AR94</f>
        <v>0</v>
      </c>
      <c r="AV94" s="36">
        <f>январь!AS94+февраль!AS94+март!AS94+апрель!AS94+май!AS94+июнь!AS94+июль!AS94+август!AS94+сентябрь!AS94+октябрь!AS94+ноябрь!AS94+декабрь!AS94</f>
        <v>0</v>
      </c>
      <c r="AW94" s="36">
        <f>январь!AT94+февраль!AT94+март!AT94+апрель!AT94+май!AT94+июнь!AT94+июль!AT94+август!AT94+сентябрь!AT94+октябрь!AT94+ноябрь!AT94+декабрь!AT94</f>
        <v>0</v>
      </c>
      <c r="AX94" s="36">
        <f>январь!AU94+февраль!AU94+март!AU94+апрель!AU94+май!AU94+июнь!AU94+июль!AU94+август!AU94+сентябрь!AU94+октябрь!AU94+ноябрь!AU94+декабрь!AU94</f>
        <v>0</v>
      </c>
      <c r="AY94" s="29">
        <f>январь!AV94+февраль!AV94+март!AV94+апрель!AV94+май!AV94+июнь!AV94+июль!AV94+август!AV94+сентябрь!AV94+октябрь!AV94+ноябрь!AV94+декабрь!AV94</f>
        <v>0</v>
      </c>
      <c r="AZ94" s="36">
        <f>январь!AW94+февраль!AW94+март!AW94+апрель!AW94+май!AW94+июнь!AW94+июль!AW94+август!AW94+сентябрь!AW94+октябрь!AW94+ноябрь!AW94+декабрь!AW94</f>
        <v>0</v>
      </c>
      <c r="BA94" s="36">
        <f>январь!AX94+февраль!AX94+март!AX94+апрель!AX94+май!AX94+июнь!AX94+июль!AX94+август!AX94+сентябрь!AX94+октябрь!AX94+ноябрь!AX94+декабрь!AX94</f>
        <v>0</v>
      </c>
      <c r="BB94" s="36">
        <f>январь!AY94+февраль!AY94+март!AY94+апрель!AY94+май!AY94+июнь!AY94+июль!AY94+август!AY94+сентябрь!AY94+октябрь!AY94+ноябрь!AY94+декабрь!AY94</f>
        <v>0</v>
      </c>
      <c r="BC94" s="29">
        <f>январь!AZ94+февраль!AZ94+март!AZ94+апрель!AZ94+май!AZ94+июнь!AZ94+июль!AZ94+август!AZ94+сентябрь!AZ94+октябрь!AZ94+ноябрь!AZ94+декабрь!AZ94</f>
        <v>0</v>
      </c>
      <c r="BD94" s="36">
        <f>январь!BA94+февраль!BA94+март!BA94+апрель!BA94+май!BA94+июнь!BA94+июль!BA94+август!BA94+сентябрь!BA94+октябрь!BA94+ноябрь!BA94+декабрь!BA94</f>
        <v>0</v>
      </c>
      <c r="BE94" s="36">
        <f>январь!BB94+февраль!BB94+март!BB94+апрель!BB94+май!BB94+июнь!BB94+июль!BB94+август!BB94+сентябрь!BB94+октябрь!BB94+ноябрь!BB94+декабрь!BB94</f>
        <v>0</v>
      </c>
      <c r="BF94" s="36">
        <f>январь!BC94+февраль!BC94+март!BC94+апрель!BC94+май!BC94+июнь!BC94+июль!BC94+август!BC94+сентябрь!BC94+октябрь!BC94+ноябрь!BC94+декабрь!BC94</f>
        <v>0</v>
      </c>
      <c r="BG94" s="36">
        <f>январь!BD94+февраль!BD94+март!BD94+апрель!BD94+май!BD94+июнь!BD94+июль!BD94+август!BD94+сентябрь!BD94+октябрь!BD94+ноябрь!BD94+декабрь!BD94</f>
        <v>0</v>
      </c>
      <c r="BH94" s="36">
        <f>январь!BE94+февраль!BE94+март!BE94+апрель!BE94+май!BE94+июнь!BE94+июль!BE94+август!BE94+сентябрь!BE94+октябрь!BE94+ноябрь!BE94+декабрь!BE94</f>
        <v>0</v>
      </c>
      <c r="BI94" s="36">
        <f>январь!BF94+февраль!BF94+март!BF94+апрель!BF94+май!BF94+июнь!BF94+июль!BF94+август!BF94+сентябрь!BF94+октябрь!BF94+ноябрь!BF94+декабрь!BF94</f>
        <v>0</v>
      </c>
      <c r="BJ94" s="36">
        <f>январь!BG94+февраль!BG94+март!BG94+апрель!BG94+май!BG94+июнь!BG94+июль!BG94+август!BG94+сентябрь!BG94+октябрь!BG94+ноябрь!BG94+декабрь!BG94</f>
        <v>0</v>
      </c>
      <c r="BK94" s="36">
        <f>январь!BH94+февраль!BH94+март!BH94+апрель!BH94+май!BH94+июнь!BH94+июль!BH94+август!BH94+сентябрь!BH94+октябрь!BH94+ноябрь!BH94+декабрь!BH94</f>
        <v>0</v>
      </c>
      <c r="BL94" s="36">
        <f>январь!BI94+февраль!BI94+март!BI94+апрель!BI94+май!BI94+июнь!BI94+июль!BI94+август!BI94+сентябрь!BI94+октябрь!BI94+ноябрь!BI94+декабрь!BI94</f>
        <v>0</v>
      </c>
      <c r="BM94" s="29">
        <f>январь!BJ94+февраль!BJ94+март!BJ94+апрель!BJ94+май!BJ94+июнь!BJ94+июль!BJ94+август!BJ94+сентябрь!BJ94+октябрь!BJ94+ноябрь!BJ94+декабрь!BJ94</f>
        <v>0</v>
      </c>
      <c r="BN94" s="36">
        <f>январь!BK94+февраль!BK94+март!BK94+апрель!BK94+май!BK94+июнь!BK94+июль!BK94+август!BK94+сентябрь!BK94+октябрь!BK94+ноябрь!BK94+декабрь!BK94</f>
        <v>0</v>
      </c>
      <c r="BO94" s="29">
        <f>январь!BL94+февраль!BL94+март!BL94+апрель!BL94+май!BL94+июнь!BL94+июль!BL94+август!BL94+сентябрь!BL94+октябрь!BL94+ноябрь!BL94+декабрь!BL94</f>
        <v>18</v>
      </c>
      <c r="BP94" s="36">
        <f>январь!BM94+февраль!BM94+март!BM94+апрель!BM94+май!BM94+июнь!BM94+июль!BM94+август!BM94+сентябрь!BM94+октябрь!BM94+ноябрь!BM94+декабрь!BM94</f>
        <v>9.2669999999999995</v>
      </c>
      <c r="BQ94" s="36">
        <f>январь!BN94+февраль!BN94+март!BN94+апрель!BN94+май!BN94+июнь!BN94+июль!BN94+август!BN94+сентябрь!BN94+октябрь!BN94+ноябрь!BN94+декабрь!BN94</f>
        <v>0</v>
      </c>
      <c r="BR94" s="36">
        <f>январь!BO94+февраль!BO94+март!BO94+апрель!BO94+май!BO94+июнь!BO94+июль!BO94+август!BO94+сентябрь!BO94+октябрь!BO94+ноябрь!BO94+декабрь!BO94</f>
        <v>0</v>
      </c>
      <c r="BS94" s="29">
        <f>январь!BP94+февраль!BP94+март!BP94+апрель!BP94+май!BP94+июнь!BP94+июль!BP94+август!BP94+сентябрь!BP94+октябрь!BP94+ноябрь!BP94+декабрь!BP94</f>
        <v>0</v>
      </c>
      <c r="BT94" s="36">
        <f>январь!BQ94+февраль!BQ94+март!BQ94+апрель!BQ94+май!BQ94+июнь!BQ94+июль!BQ94+август!BQ94+сентябрь!BQ94+октябрь!BQ94+ноябрь!BQ94+декабрь!BQ94</f>
        <v>0</v>
      </c>
      <c r="BU94" s="29">
        <f>январь!BR94+февраль!BR94+март!BR94+апрель!BR94+май!BR94+июнь!BR94+июль!BR94+август!BR94+сентябрь!BR94+октябрь!BR94+ноябрь!BR94+декабрь!BR94</f>
        <v>0</v>
      </c>
      <c r="BV94" s="36">
        <f>январь!BS94+февраль!BS94+март!BS94+апрель!BS94+май!BS94+июнь!BS94+июль!BS94+август!BS94+сентябрь!BS94+октябрь!BS94+ноябрь!BS94+декабрь!BS94</f>
        <v>0</v>
      </c>
      <c r="BW94" s="36">
        <f>январь!BT94+февраль!BT94+март!BT94+апрель!BT94+май!BT94+июнь!BT94+июль!BT94+август!BT94+сентябрь!BT94+октябрь!BT94+ноябрь!BT94+декабрь!BT94</f>
        <v>0</v>
      </c>
      <c r="BX94" s="36">
        <f>январь!BU94+февраль!BU94+март!BU94+апрель!BU94+май!BU94+июнь!BU94+июль!BU94+август!BU94+сентябрь!BU94+октябрь!BU94+ноябрь!BU94+декабрь!BU94</f>
        <v>0</v>
      </c>
      <c r="BY94" s="36">
        <f>январь!BV94+февраль!BV94+март!BV94+апрель!BV94+май!BV94+июнь!BV94+июль!BV94+август!BV94+сентябрь!BV94+октябрь!BV94+ноябрь!BV94+декабрь!BV94</f>
        <v>2.39</v>
      </c>
      <c r="BZ94" s="77">
        <v>1</v>
      </c>
    </row>
    <row r="95" spans="1:78" x14ac:dyDescent="0.25">
      <c r="A95" s="16">
        <v>93</v>
      </c>
      <c r="B95" s="16">
        <v>1</v>
      </c>
      <c r="C95" s="37" t="s">
        <v>558</v>
      </c>
      <c r="D95" s="51">
        <v>110.15444427053139</v>
      </c>
      <c r="E95" s="25">
        <v>10.944621999999995</v>
      </c>
      <c r="F95" s="26">
        <f t="shared" si="3"/>
        <v>118.56206627053137</v>
      </c>
      <c r="G95" s="26">
        <f t="shared" si="4"/>
        <v>107.61744427053138</v>
      </c>
      <c r="H95" s="26">
        <f t="shared" si="5"/>
        <v>2.5369999999999999</v>
      </c>
      <c r="I95" s="36">
        <f>январь!F95+февраль!F95+март!F95+апрель!F95+май!F95+июнь!F95+июль!F95+август!F95+сентябрь!F95+октябрь!F95+ноябрь!F95+декабрь!F95</f>
        <v>0</v>
      </c>
      <c r="J95" s="36">
        <f>январь!G95+февраль!G95+март!G95+апрель!G95+май!G95+июнь!G95+июль!G95+август!G95+сентябрь!G95+октябрь!G95+ноябрь!G95+декабрь!G95</f>
        <v>0</v>
      </c>
      <c r="K95" s="36">
        <f>январь!H95+февраль!H95+март!H95+апрель!H95+май!H95+июнь!H95+июль!H95+август!H95+сентябрь!H95+октябрь!H95+ноябрь!H95+декабрь!H95</f>
        <v>0</v>
      </c>
      <c r="L95" s="27">
        <f>январь!I95+февраль!I95+март!I95+апрель!I95+май!I95+июнь!I95+июль!I95+август!I95+сентябрь!I95+октябрь!I95+ноябрь!I95+декабрь!I95</f>
        <v>0</v>
      </c>
      <c r="M95" s="36">
        <f>январь!J95+февраль!J95+март!J95+апрель!J95+май!J95+июнь!J95+июль!J95+август!J95+сентябрь!J95+октябрь!J95+ноябрь!J95+декабрь!J95</f>
        <v>0</v>
      </c>
      <c r="N95" s="36">
        <f>январь!K95+февраль!K95+март!K95+апрель!K95+май!K95+июнь!K95+июль!K95+август!K95+сентябрь!K95+октябрь!K95+ноябрь!K95+декабрь!K95</f>
        <v>0</v>
      </c>
      <c r="O95" s="36">
        <f>январь!L95+февраль!L95+март!L95+апрель!L95+май!L95+июнь!L95+июль!L95+август!L95+сентябрь!L95+октябрь!L95+ноябрь!L95+декабрь!L95</f>
        <v>0</v>
      </c>
      <c r="P95" s="36">
        <f>январь!M95+февраль!M95+март!M95+апрель!M95+май!M95+июнь!M95+июль!M95+август!M95+сентябрь!M95+октябрь!M95+ноябрь!M95+декабрь!M95</f>
        <v>0</v>
      </c>
      <c r="Q95" s="36">
        <f>январь!N95+февраль!N95+март!N95+апрель!N95+май!N95+июнь!N95+июль!N95+август!N95+сентябрь!N95+октябрь!N95+ноябрь!N95+декабрь!N95</f>
        <v>0</v>
      </c>
      <c r="R95" s="29">
        <f>январь!O95+февраль!O95+март!O95+апрель!O95+май!O95+июнь!O95+июль!O95+август!O95+сентябрь!O95+октябрь!O95+ноябрь!O95+декабрь!O95</f>
        <v>0</v>
      </c>
      <c r="S95" s="36">
        <f>январь!P95+февраль!P95+март!P95+апрель!P95+май!P95+июнь!P95+июль!P95+август!P95+сентябрь!P95+октябрь!P95+ноябрь!P95+декабрь!P95</f>
        <v>0</v>
      </c>
      <c r="T95" s="29">
        <f>январь!Q95+февраль!Q95+март!Q95+апрель!Q95+май!Q95+июнь!Q95+июль!Q95+август!Q95+сентябрь!Q95+октябрь!Q95+ноябрь!Q95+декабрь!Q95</f>
        <v>0</v>
      </c>
      <c r="U95" s="36">
        <f>январь!R95+февраль!R95+март!R95+апрель!R95+май!R95+июнь!R95+июль!R95+август!R95+сентябрь!R95+октябрь!R95+ноябрь!R95+декабрь!R95</f>
        <v>0</v>
      </c>
      <c r="V95" s="36">
        <f>январь!S95+февраль!S95+март!S95+апрель!S95+май!S95+июнь!S95+июль!S95+август!S95+сентябрь!S95+октябрь!S95+ноябрь!S95+декабрь!S95</f>
        <v>0</v>
      </c>
      <c r="W95" s="36">
        <f>январь!T95+февраль!T95+март!T95+апрель!T95+май!T95+июнь!T95+июль!T95+август!T95+сентябрь!T95+октябрь!T95+ноябрь!T95+декабрь!T95</f>
        <v>0</v>
      </c>
      <c r="X95" s="36">
        <f>январь!U95+февраль!U95+март!U95+апрель!U95+май!U95+июнь!U95+июль!U95+август!U95+сентябрь!U95+октябрь!U95+ноябрь!U95+декабрь!U95</f>
        <v>0</v>
      </c>
      <c r="Y95" s="36">
        <f>январь!V95+февраль!V95+март!V95+апрель!V95+май!V95+июнь!V95+июль!V95+август!V95+сентябрь!V95+октябрь!V95+ноябрь!V95+декабрь!V95</f>
        <v>0</v>
      </c>
      <c r="Z95" s="36">
        <f>январь!W95+февраль!W95+март!W95+апрель!W95+май!W95+июнь!W95+июль!W95+август!W95+сентябрь!W95+октябрь!W95+ноябрь!W95+декабрь!W95</f>
        <v>0</v>
      </c>
      <c r="AA95" s="36">
        <f>январь!X95+февраль!X95+март!X95+апрель!X95+май!X95+июнь!X95+июль!X95+август!X95+сентябрь!X95+октябрь!X95+ноябрь!X95+декабрь!X95</f>
        <v>0</v>
      </c>
      <c r="AB95" s="29">
        <f>январь!Y95+февраль!Y95+март!Y95+апрель!Y95+май!Y95+июнь!Y95+июль!Y95+август!Y95+сентябрь!Y95+октябрь!Y95+ноябрь!Y95+декабрь!Y95</f>
        <v>0</v>
      </c>
      <c r="AC95" s="36">
        <f>январь!Z95+февраль!Z95+март!Z95+апрель!Z95+май!Z95+июнь!Z95+июль!Z95+август!Z95+сентябрь!Z95+октябрь!Z95+ноябрь!Z95+декабрь!Z95</f>
        <v>0</v>
      </c>
      <c r="AD95" s="66" t="str">
        <f>CONCATENATE(январь!AA95,$BZ$1,февраль!AA95,$BZ$1,март!AA95,$BZ$1,апрель!AA95,$BZ$1,май!AA95,$BZ$1,июнь!AA95,$BZ$1,июль!AA95,$BZ$1,август!AA95,$BZ$1,сентябрь!AA95,$BZ$1,октябрь!AA95,$BZ$1,ноябрь!AA95,$BZ$1,декабрь!AA95)</f>
        <v xml:space="preserve">           </v>
      </c>
      <c r="AE95" s="36">
        <f>январь!AB95+февраль!AB95+март!AB95+апрель!AB95+май!AB95+июнь!AB95+июль!AB95+август!AB95+сентябрь!AB95+октябрь!AB95+ноябрь!AB95+декабрь!AB95</f>
        <v>0</v>
      </c>
      <c r="AF95" s="36">
        <f>январь!AC95+февраль!AC95+март!AC95+апрель!AC95+май!AC95+июнь!AC95+июль!AC95+август!AC95+сентябрь!AC95+октябрь!AC95+ноябрь!AC95+декабрь!AC95</f>
        <v>0</v>
      </c>
      <c r="AG95" s="36">
        <f>январь!AD95+февраль!AD95+март!AD95+апрель!AD95+май!AD95+июнь!AD95+июль!AD95+август!AD95+сентябрь!AD95+октябрь!AD95+ноябрь!AD95+декабрь!AD95</f>
        <v>0</v>
      </c>
      <c r="AH95" s="36">
        <f>январь!AE95+февраль!AE95+март!AE95+апрель!AE95+май!AE95+июнь!AE95+июль!AE95+август!AE95+сентябрь!AE95+октябрь!AE95+ноябрь!AE95+декабрь!AE95</f>
        <v>0</v>
      </c>
      <c r="AI95" s="36">
        <f>январь!AF95+февраль!AF95+март!AF95+апрель!AF95+май!AF95+июнь!AF95+июль!AF95+август!AF95+сентябрь!AF95+октябрь!AF95+ноябрь!AF95+декабрь!AF95</f>
        <v>0</v>
      </c>
      <c r="AJ95" s="36">
        <f>январь!AG95+февраль!AG95+март!AG95+апрель!AG95+май!AG95+июнь!AG95+июль!AG95+август!AG95+сентябрь!AG95+октябрь!AG95+ноябрь!AG95+декабрь!AG95</f>
        <v>0</v>
      </c>
      <c r="AK95" s="29">
        <f>январь!AH95+февраль!AH95+март!AH95+апрель!AH95+май!AH95+июнь!AH95+июль!AH95+август!AH95+сентябрь!AH95+октябрь!AH95+ноябрь!AH95+декабрь!AH95</f>
        <v>0</v>
      </c>
      <c r="AL95" s="36">
        <f>январь!AI95+февраль!AI95+март!AI95+апрель!AI95+май!AI95+июнь!AI95+июль!AI95+август!AI95+сентябрь!AI95+октябрь!AI95+ноябрь!AI95+декабрь!AI95</f>
        <v>0</v>
      </c>
      <c r="AM95" s="29">
        <f>январь!AJ95+февраль!AJ95+март!AJ95+апрель!AJ95+май!AJ95+июнь!AJ95+июль!AJ95+август!AJ95+сентябрь!AJ95+октябрь!AJ95+ноябрь!AJ95+декабрь!AJ95</f>
        <v>0</v>
      </c>
      <c r="AN95" s="36">
        <f>январь!AK95+февраль!AK95+март!AK95+апрель!AK95+май!AK95+июнь!AK95+июль!AK95+август!AK95+сентябрь!AK95+октябрь!AK95+ноябрь!AK95+декабрь!AK95</f>
        <v>0</v>
      </c>
      <c r="AO95" s="36">
        <f>январь!AL95+февраль!AL95+март!AL95+апрель!AL95+май!AL95+июнь!AL95+июль!AL95+август!AL95+сентябрь!AL95+октябрь!AL95+ноябрь!AL95+декабрь!AL95</f>
        <v>0</v>
      </c>
      <c r="AP95" s="36">
        <f>январь!AM95+февраль!AM95+март!AM95+апрель!AM95+май!AM95+июнь!AM95+июль!AM95+август!AM95+сентябрь!AM95+октябрь!AM95+ноябрь!AM95+декабрь!AM95</f>
        <v>0</v>
      </c>
      <c r="AQ95" s="29">
        <f>январь!AN95+февраль!AN95+март!AN95+апрель!AN95+май!AN95+июнь!AN95+июль!AN95+август!AN95+сентябрь!AN95+октябрь!AN95+ноябрь!AN95+декабрь!AN95</f>
        <v>0</v>
      </c>
      <c r="AR95" s="36">
        <f>январь!AO95+февраль!AO95+март!AO95+апрель!AO95+май!AO95+июнь!AO95+июль!AO95+август!AO95+сентябрь!AO95+октябрь!AO95+ноябрь!AO95+декабрь!AO95</f>
        <v>0</v>
      </c>
      <c r="AS95" s="29">
        <f>январь!AP95+февраль!AP95+март!AP95+апрель!AP95+май!AP95+июнь!AP95+июль!AP95+август!AP95+сентябрь!AP95+октябрь!AP95+ноябрь!AP95+декабрь!AP95</f>
        <v>0</v>
      </c>
      <c r="AT95" s="36">
        <f>январь!AQ95+февраль!AQ95+март!AQ95+апрель!AQ95+май!AQ95+июнь!AQ95+июль!AQ95+август!AQ95+сентябрь!AQ95+октябрь!AQ95+ноябрь!AQ95+декабрь!AQ95</f>
        <v>0</v>
      </c>
      <c r="AU95" s="29">
        <f>январь!AR95+февраль!AR95+март!AR95+апрель!AR95+май!AR95+июнь!AR95+июль!AR95+август!AR95+сентябрь!AR95+октябрь!AR95+ноябрь!AR95+декабрь!AR95</f>
        <v>0</v>
      </c>
      <c r="AV95" s="36">
        <f>январь!AS95+февраль!AS95+март!AS95+апрель!AS95+май!AS95+июнь!AS95+июль!AS95+август!AS95+сентябрь!AS95+октябрь!AS95+ноябрь!AS95+декабрь!AS95</f>
        <v>0</v>
      </c>
      <c r="AW95" s="36">
        <f>январь!AT95+февраль!AT95+март!AT95+апрель!AT95+май!AT95+июнь!AT95+июль!AT95+август!AT95+сентябрь!AT95+октябрь!AT95+ноябрь!AT95+декабрь!AT95</f>
        <v>0</v>
      </c>
      <c r="AX95" s="36">
        <f>январь!AU95+февраль!AU95+март!AU95+апрель!AU95+май!AU95+июнь!AU95+июль!AU95+август!AU95+сентябрь!AU95+октябрь!AU95+ноябрь!AU95+декабрь!AU95</f>
        <v>0</v>
      </c>
      <c r="AY95" s="29">
        <f>январь!AV95+февраль!AV95+март!AV95+апрель!AV95+май!AV95+июнь!AV95+июль!AV95+август!AV95+сентябрь!AV95+октябрь!AV95+ноябрь!AV95+декабрь!AV95</f>
        <v>0</v>
      </c>
      <c r="AZ95" s="36">
        <f>январь!AW95+февраль!AW95+март!AW95+апрель!AW95+май!AW95+июнь!AW95+июль!AW95+август!AW95+сентябрь!AW95+октябрь!AW95+ноябрь!AW95+декабрь!AW95</f>
        <v>0</v>
      </c>
      <c r="BA95" s="36">
        <f>январь!AX95+февраль!AX95+март!AX95+апрель!AX95+май!AX95+июнь!AX95+июль!AX95+август!AX95+сентябрь!AX95+октябрь!AX95+ноябрь!AX95+декабрь!AX95</f>
        <v>0</v>
      </c>
      <c r="BB95" s="36">
        <f>январь!AY95+февраль!AY95+март!AY95+апрель!AY95+май!AY95+июнь!AY95+июль!AY95+август!AY95+сентябрь!AY95+октябрь!AY95+ноябрь!AY95+декабрь!AY95</f>
        <v>0</v>
      </c>
      <c r="BC95" s="29">
        <f>январь!AZ95+февраль!AZ95+март!AZ95+апрель!AZ95+май!AZ95+июнь!AZ95+июль!AZ95+август!AZ95+сентябрь!AZ95+октябрь!AZ95+ноябрь!AZ95+декабрь!AZ95</f>
        <v>0</v>
      </c>
      <c r="BD95" s="36">
        <f>январь!BA95+февраль!BA95+март!BA95+апрель!BA95+май!BA95+июнь!BA95+июль!BA95+август!BA95+сентябрь!BA95+октябрь!BA95+ноябрь!BA95+декабрь!BA95</f>
        <v>0</v>
      </c>
      <c r="BE95" s="36">
        <f>январь!BB95+февраль!BB95+март!BB95+апрель!BB95+май!BB95+июнь!BB95+июль!BB95+август!BB95+сентябрь!BB95+октябрь!BB95+ноябрь!BB95+декабрь!BB95</f>
        <v>0</v>
      </c>
      <c r="BF95" s="36">
        <f>январь!BC95+февраль!BC95+март!BC95+апрель!BC95+май!BC95+июнь!BC95+июль!BC95+август!BC95+сентябрь!BC95+октябрь!BC95+ноябрь!BC95+декабрь!BC95</f>
        <v>0</v>
      </c>
      <c r="BG95" s="36">
        <f>январь!BD95+февраль!BD95+март!BD95+апрель!BD95+май!BD95+июнь!BD95+июль!BD95+август!BD95+сентябрь!BD95+октябрь!BD95+ноябрь!BD95+декабрь!BD95</f>
        <v>0</v>
      </c>
      <c r="BH95" s="36">
        <f>январь!BE95+февраль!BE95+март!BE95+апрель!BE95+май!BE95+июнь!BE95+июль!BE95+август!BE95+сентябрь!BE95+октябрь!BE95+ноябрь!BE95+декабрь!BE95</f>
        <v>0</v>
      </c>
      <c r="BI95" s="36">
        <f>январь!BF95+февраль!BF95+март!BF95+апрель!BF95+май!BF95+июнь!BF95+июль!BF95+август!BF95+сентябрь!BF95+октябрь!BF95+ноябрь!BF95+декабрь!BF95</f>
        <v>0</v>
      </c>
      <c r="BJ95" s="36">
        <f>январь!BG95+февраль!BG95+март!BG95+апрель!BG95+май!BG95+июнь!BG95+июль!BG95+август!BG95+сентябрь!BG95+октябрь!BG95+ноябрь!BG95+декабрь!BG95</f>
        <v>0</v>
      </c>
      <c r="BK95" s="36">
        <f>январь!BH95+февраль!BH95+март!BH95+апрель!BH95+май!BH95+июнь!BH95+июль!BH95+август!BH95+сентябрь!BH95+октябрь!BH95+ноябрь!BH95+декабрь!BH95</f>
        <v>0</v>
      </c>
      <c r="BL95" s="36">
        <f>январь!BI95+февраль!BI95+март!BI95+апрель!BI95+май!BI95+июнь!BI95+июль!BI95+август!BI95+сентябрь!BI95+октябрь!BI95+ноябрь!BI95+декабрь!BI95</f>
        <v>0</v>
      </c>
      <c r="BM95" s="29">
        <f>январь!BJ95+февраль!BJ95+март!BJ95+апрель!BJ95+май!BJ95+июнь!BJ95+июль!BJ95+август!BJ95+сентябрь!BJ95+октябрь!BJ95+ноябрь!BJ95+декабрь!BJ95</f>
        <v>0</v>
      </c>
      <c r="BN95" s="36">
        <f>январь!BK95+февраль!BK95+март!BK95+апрель!BK95+май!BK95+июнь!BK95+июль!BK95+август!BK95+сентябрь!BK95+октябрь!BK95+ноябрь!BK95+декабрь!BK95</f>
        <v>0</v>
      </c>
      <c r="BO95" s="29">
        <f>январь!BL95+февраль!BL95+март!BL95+апрель!BL95+май!BL95+июнь!BL95+июль!BL95+август!BL95+сентябрь!BL95+октябрь!BL95+ноябрь!BL95+декабрь!BL95</f>
        <v>0</v>
      </c>
      <c r="BP95" s="36">
        <f>январь!BM95+февраль!BM95+март!BM95+апрель!BM95+май!BM95+июнь!BM95+июль!BM95+август!BM95+сентябрь!BM95+октябрь!BM95+ноябрь!BM95+декабрь!BM95</f>
        <v>0</v>
      </c>
      <c r="BQ95" s="36">
        <f>январь!BN95+февраль!BN95+март!BN95+апрель!BN95+май!BN95+июнь!BN95+июль!BN95+август!BN95+сентябрь!BN95+октябрь!BN95+ноябрь!BN95+декабрь!BN95</f>
        <v>0</v>
      </c>
      <c r="BR95" s="36">
        <f>январь!BO95+февраль!BO95+март!BO95+апрель!BO95+май!BO95+июнь!BO95+июль!BO95+август!BO95+сентябрь!BO95+октябрь!BO95+ноябрь!BO95+декабрь!BO95</f>
        <v>0</v>
      </c>
      <c r="BS95" s="29">
        <f>январь!BP95+февраль!BP95+март!BP95+апрель!BP95+май!BP95+июнь!BP95+июль!BP95+август!BP95+сентябрь!BP95+октябрь!BP95+ноябрь!BP95+декабрь!BP95</f>
        <v>0</v>
      </c>
      <c r="BT95" s="36">
        <f>январь!BQ95+февраль!BQ95+март!BQ95+апрель!BQ95+май!BQ95+июнь!BQ95+июль!BQ95+август!BQ95+сентябрь!BQ95+октябрь!BQ95+ноябрь!BQ95+декабрь!BQ95</f>
        <v>0</v>
      </c>
      <c r="BU95" s="29">
        <f>январь!BR95+февраль!BR95+март!BR95+апрель!BR95+май!BR95+июнь!BR95+июль!BR95+август!BR95+сентябрь!BR95+октябрь!BR95+ноябрь!BR95+декабрь!BR95</f>
        <v>0</v>
      </c>
      <c r="BV95" s="36">
        <f>январь!BS95+февраль!BS95+март!BS95+апрель!BS95+май!BS95+июнь!BS95+июль!BS95+август!BS95+сентябрь!BS95+октябрь!BS95+ноябрь!BS95+декабрь!BS95</f>
        <v>0</v>
      </c>
      <c r="BW95" s="36">
        <f>январь!BT95+февраль!BT95+март!BT95+апрель!BT95+май!BT95+июнь!BT95+июль!BT95+август!BT95+сентябрь!BT95+октябрь!BT95+ноябрь!BT95+декабрь!BT95</f>
        <v>0</v>
      </c>
      <c r="BX95" s="36">
        <f>январь!BU95+февраль!BU95+март!BU95+апрель!BU95+май!BU95+июнь!BU95+июль!BU95+август!BU95+сентябрь!BU95+октябрь!BU95+ноябрь!BU95+декабрь!BU95</f>
        <v>0</v>
      </c>
      <c r="BY95" s="36">
        <f>январь!BV95+февраль!BV95+март!BV95+апрель!BV95+май!BV95+июнь!BV95+июль!BV95+август!BV95+сентябрь!BV95+октябрь!BV95+ноябрь!BV95+декабрь!BV95</f>
        <v>2.5369999999999999</v>
      </c>
      <c r="BZ95" s="77">
        <v>2</v>
      </c>
    </row>
    <row r="96" spans="1:78" x14ac:dyDescent="0.25">
      <c r="A96" s="16">
        <v>94</v>
      </c>
      <c r="B96" s="16">
        <v>1</v>
      </c>
      <c r="C96" s="37" t="s">
        <v>559</v>
      </c>
      <c r="D96" s="51">
        <v>182.78829947826083</v>
      </c>
      <c r="E96" s="25">
        <v>722.19851800000004</v>
      </c>
      <c r="F96" s="26">
        <f t="shared" si="3"/>
        <v>902.59681747826085</v>
      </c>
      <c r="G96" s="26">
        <f t="shared" si="4"/>
        <v>180.39829947826084</v>
      </c>
      <c r="H96" s="26">
        <f t="shared" si="5"/>
        <v>2.39</v>
      </c>
      <c r="I96" s="36">
        <f>январь!F96+февраль!F96+март!F96+апрель!F96+май!F96+июнь!F96+июль!F96+август!F96+сентябрь!F96+октябрь!F96+ноябрь!F96+декабрь!F96</f>
        <v>0</v>
      </c>
      <c r="J96" s="36">
        <f>январь!G96+февраль!G96+март!G96+апрель!G96+май!G96+июнь!G96+июль!G96+август!G96+сентябрь!G96+октябрь!G96+ноябрь!G96+декабрь!G96</f>
        <v>0</v>
      </c>
      <c r="K96" s="36">
        <f>январь!H96+февраль!H96+март!H96+апрель!H96+май!H96+июнь!H96+июль!H96+август!H96+сентябрь!H96+октябрь!H96+ноябрь!H96+декабрь!H96</f>
        <v>0</v>
      </c>
      <c r="L96" s="27">
        <f>январь!I96+февраль!I96+март!I96+апрель!I96+май!I96+июнь!I96+июль!I96+август!I96+сентябрь!I96+октябрь!I96+ноябрь!I96+декабрь!I96</f>
        <v>0</v>
      </c>
      <c r="M96" s="36">
        <f>январь!J96+февраль!J96+март!J96+апрель!J96+май!J96+июнь!J96+июль!J96+август!J96+сентябрь!J96+октябрь!J96+ноябрь!J96+декабрь!J96</f>
        <v>0</v>
      </c>
      <c r="N96" s="36">
        <f>январь!K96+февраль!K96+март!K96+апрель!K96+май!K96+июнь!K96+июль!K96+август!K96+сентябрь!K96+октябрь!K96+ноябрь!K96+декабрь!K96</f>
        <v>0</v>
      </c>
      <c r="O96" s="36">
        <f>январь!L96+февраль!L96+март!L96+апрель!L96+май!L96+июнь!L96+июль!L96+август!L96+сентябрь!L96+октябрь!L96+ноябрь!L96+декабрь!L96</f>
        <v>0</v>
      </c>
      <c r="P96" s="36">
        <f>январь!M96+февраль!M96+март!M96+апрель!M96+май!M96+июнь!M96+июль!M96+август!M96+сентябрь!M96+октябрь!M96+ноябрь!M96+декабрь!M96</f>
        <v>0</v>
      </c>
      <c r="Q96" s="36">
        <f>январь!N96+февраль!N96+март!N96+апрель!N96+май!N96+июнь!N96+июль!N96+август!N96+сентябрь!N96+октябрь!N96+ноябрь!N96+декабрь!N96</f>
        <v>0</v>
      </c>
      <c r="R96" s="29">
        <f>январь!O96+февраль!O96+март!O96+апрель!O96+май!O96+июнь!O96+июль!O96+август!O96+сентябрь!O96+октябрь!O96+ноябрь!O96+декабрь!O96</f>
        <v>0</v>
      </c>
      <c r="S96" s="36">
        <f>январь!P96+февраль!P96+март!P96+апрель!P96+май!P96+июнь!P96+июль!P96+август!P96+сентябрь!P96+октябрь!P96+ноябрь!P96+декабрь!P96</f>
        <v>0</v>
      </c>
      <c r="T96" s="29">
        <f>январь!Q96+февраль!Q96+март!Q96+апрель!Q96+май!Q96+июнь!Q96+июль!Q96+август!Q96+сентябрь!Q96+октябрь!Q96+ноябрь!Q96+декабрь!Q96</f>
        <v>0</v>
      </c>
      <c r="U96" s="36">
        <f>январь!R96+февраль!R96+март!R96+апрель!R96+май!R96+июнь!R96+июль!R96+август!R96+сентябрь!R96+октябрь!R96+ноябрь!R96+декабрь!R96</f>
        <v>0</v>
      </c>
      <c r="V96" s="36">
        <f>январь!S96+февраль!S96+март!S96+апрель!S96+май!S96+июнь!S96+июль!S96+август!S96+сентябрь!S96+октябрь!S96+ноябрь!S96+декабрь!S96</f>
        <v>0</v>
      </c>
      <c r="W96" s="36">
        <f>январь!T96+февраль!T96+март!T96+апрель!T96+май!T96+июнь!T96+июль!T96+август!T96+сентябрь!T96+октябрь!T96+ноябрь!T96+декабрь!T96</f>
        <v>0</v>
      </c>
      <c r="X96" s="36">
        <f>январь!U96+февраль!U96+март!U96+апрель!U96+май!U96+июнь!U96+июль!U96+август!U96+сентябрь!U96+октябрь!U96+ноябрь!U96+декабрь!U96</f>
        <v>0</v>
      </c>
      <c r="Y96" s="36">
        <f>январь!V96+февраль!V96+март!V96+апрель!V96+май!V96+июнь!V96+июль!V96+август!V96+сентябрь!V96+октябрь!V96+ноябрь!V96+декабрь!V96</f>
        <v>0</v>
      </c>
      <c r="Z96" s="36">
        <f>январь!W96+февраль!W96+март!W96+апрель!W96+май!W96+июнь!W96+июль!W96+август!W96+сентябрь!W96+октябрь!W96+ноябрь!W96+декабрь!W96</f>
        <v>0</v>
      </c>
      <c r="AA96" s="36">
        <f>январь!X96+февраль!X96+март!X96+апрель!X96+май!X96+июнь!X96+июль!X96+август!X96+сентябрь!X96+октябрь!X96+ноябрь!X96+декабрь!X96</f>
        <v>0</v>
      </c>
      <c r="AB96" s="29">
        <f>январь!Y96+февраль!Y96+март!Y96+апрель!Y96+май!Y96+июнь!Y96+июль!Y96+август!Y96+сентябрь!Y96+октябрь!Y96+ноябрь!Y96+декабрь!Y96</f>
        <v>0</v>
      </c>
      <c r="AC96" s="36">
        <f>январь!Z96+февраль!Z96+март!Z96+апрель!Z96+май!Z96+июнь!Z96+июль!Z96+август!Z96+сентябрь!Z96+октябрь!Z96+ноябрь!Z96+декабрь!Z96</f>
        <v>0</v>
      </c>
      <c r="AD96" s="66" t="str">
        <f>CONCATENATE(январь!AA96,$BZ$1,февраль!AA96,$BZ$1,март!AA96,$BZ$1,апрель!AA96,$BZ$1,май!AA96,$BZ$1,июнь!AA96,$BZ$1,июль!AA96,$BZ$1,август!AA96,$BZ$1,сентябрь!AA96,$BZ$1,октябрь!AA96,$BZ$1,ноябрь!AA96,$BZ$1,декабрь!AA96)</f>
        <v xml:space="preserve">           </v>
      </c>
      <c r="AE96" s="36">
        <f>январь!AB96+февраль!AB96+март!AB96+апрель!AB96+май!AB96+июнь!AB96+июль!AB96+август!AB96+сентябрь!AB96+октябрь!AB96+ноябрь!AB96+декабрь!AB96</f>
        <v>0</v>
      </c>
      <c r="AF96" s="36">
        <f>январь!AC96+февраль!AC96+март!AC96+апрель!AC96+май!AC96+июнь!AC96+июль!AC96+август!AC96+сентябрь!AC96+октябрь!AC96+ноябрь!AC96+декабрь!AC96</f>
        <v>0</v>
      </c>
      <c r="AG96" s="36">
        <f>январь!AD96+февраль!AD96+март!AD96+апрель!AD96+май!AD96+июнь!AD96+июль!AD96+август!AD96+сентябрь!AD96+октябрь!AD96+ноябрь!AD96+декабрь!AD96</f>
        <v>0</v>
      </c>
      <c r="AH96" s="36">
        <f>январь!AE96+февраль!AE96+март!AE96+апрель!AE96+май!AE96+июнь!AE96+июль!AE96+август!AE96+сентябрь!AE96+октябрь!AE96+ноябрь!AE96+декабрь!AE96</f>
        <v>0</v>
      </c>
      <c r="AI96" s="36">
        <f>январь!AF96+февраль!AF96+март!AF96+апрель!AF96+май!AF96+июнь!AF96+июль!AF96+август!AF96+сентябрь!AF96+октябрь!AF96+ноябрь!AF96+декабрь!AF96</f>
        <v>0</v>
      </c>
      <c r="AJ96" s="36">
        <f>январь!AG96+февраль!AG96+март!AG96+апрель!AG96+май!AG96+июнь!AG96+июль!AG96+август!AG96+сентябрь!AG96+октябрь!AG96+ноябрь!AG96+декабрь!AG96</f>
        <v>0</v>
      </c>
      <c r="AK96" s="29">
        <f>январь!AH96+февраль!AH96+март!AH96+апрель!AH96+май!AH96+июнь!AH96+июль!AH96+август!AH96+сентябрь!AH96+октябрь!AH96+ноябрь!AH96+декабрь!AH96</f>
        <v>0</v>
      </c>
      <c r="AL96" s="36">
        <f>январь!AI96+февраль!AI96+март!AI96+апрель!AI96+май!AI96+июнь!AI96+июль!AI96+август!AI96+сентябрь!AI96+октябрь!AI96+ноябрь!AI96+декабрь!AI96</f>
        <v>0</v>
      </c>
      <c r="AM96" s="29">
        <f>январь!AJ96+февраль!AJ96+март!AJ96+апрель!AJ96+май!AJ96+июнь!AJ96+июль!AJ96+август!AJ96+сентябрь!AJ96+октябрь!AJ96+ноябрь!AJ96+декабрь!AJ96</f>
        <v>0</v>
      </c>
      <c r="AN96" s="36">
        <f>январь!AK96+февраль!AK96+март!AK96+апрель!AK96+май!AK96+июнь!AK96+июль!AK96+август!AK96+сентябрь!AK96+октябрь!AK96+ноябрь!AK96+декабрь!AK96</f>
        <v>0</v>
      </c>
      <c r="AO96" s="36">
        <f>январь!AL96+февраль!AL96+март!AL96+апрель!AL96+май!AL96+июнь!AL96+июль!AL96+август!AL96+сентябрь!AL96+октябрь!AL96+ноябрь!AL96+декабрь!AL96</f>
        <v>0</v>
      </c>
      <c r="AP96" s="36">
        <f>январь!AM96+февраль!AM96+март!AM96+апрель!AM96+май!AM96+июнь!AM96+июль!AM96+август!AM96+сентябрь!AM96+октябрь!AM96+ноябрь!AM96+декабрь!AM96</f>
        <v>0</v>
      </c>
      <c r="AQ96" s="29">
        <f>январь!AN96+февраль!AN96+март!AN96+апрель!AN96+май!AN96+июнь!AN96+июль!AN96+август!AN96+сентябрь!AN96+октябрь!AN96+ноябрь!AN96+декабрь!AN96</f>
        <v>0</v>
      </c>
      <c r="AR96" s="36">
        <f>январь!AO96+февраль!AO96+март!AO96+апрель!AO96+май!AO96+июнь!AO96+июль!AO96+август!AO96+сентябрь!AO96+октябрь!AO96+ноябрь!AO96+декабрь!AO96</f>
        <v>0</v>
      </c>
      <c r="AS96" s="29">
        <f>январь!AP96+февраль!AP96+март!AP96+апрель!AP96+май!AP96+июнь!AP96+июль!AP96+август!AP96+сентябрь!AP96+октябрь!AP96+ноябрь!AP96+декабрь!AP96</f>
        <v>0</v>
      </c>
      <c r="AT96" s="36">
        <f>январь!AQ96+февраль!AQ96+март!AQ96+апрель!AQ96+май!AQ96+июнь!AQ96+июль!AQ96+август!AQ96+сентябрь!AQ96+октябрь!AQ96+ноябрь!AQ96+декабрь!AQ96</f>
        <v>0</v>
      </c>
      <c r="AU96" s="29">
        <f>январь!AR96+февраль!AR96+март!AR96+апрель!AR96+май!AR96+июнь!AR96+июль!AR96+август!AR96+сентябрь!AR96+октябрь!AR96+ноябрь!AR96+декабрь!AR96</f>
        <v>0</v>
      </c>
      <c r="AV96" s="36">
        <f>январь!AS96+февраль!AS96+март!AS96+апрель!AS96+май!AS96+июнь!AS96+июль!AS96+август!AS96+сентябрь!AS96+октябрь!AS96+ноябрь!AS96+декабрь!AS96</f>
        <v>0</v>
      </c>
      <c r="AW96" s="36">
        <f>январь!AT96+февраль!AT96+март!AT96+апрель!AT96+май!AT96+июнь!AT96+июль!AT96+август!AT96+сентябрь!AT96+октябрь!AT96+ноябрь!AT96+декабрь!AT96</f>
        <v>0</v>
      </c>
      <c r="AX96" s="36">
        <f>январь!AU96+февраль!AU96+март!AU96+апрель!AU96+май!AU96+июнь!AU96+июль!AU96+август!AU96+сентябрь!AU96+октябрь!AU96+ноябрь!AU96+декабрь!AU96</f>
        <v>0</v>
      </c>
      <c r="AY96" s="29">
        <f>январь!AV96+февраль!AV96+март!AV96+апрель!AV96+май!AV96+июнь!AV96+июль!AV96+август!AV96+сентябрь!AV96+октябрь!AV96+ноябрь!AV96+декабрь!AV96</f>
        <v>0</v>
      </c>
      <c r="AZ96" s="36">
        <f>январь!AW96+февраль!AW96+март!AW96+апрель!AW96+май!AW96+июнь!AW96+июль!AW96+август!AW96+сентябрь!AW96+октябрь!AW96+ноябрь!AW96+декабрь!AW96</f>
        <v>0</v>
      </c>
      <c r="BA96" s="36">
        <f>январь!AX96+февраль!AX96+март!AX96+апрель!AX96+май!AX96+июнь!AX96+июль!AX96+август!AX96+сентябрь!AX96+октябрь!AX96+ноябрь!AX96+декабрь!AX96</f>
        <v>0</v>
      </c>
      <c r="BB96" s="36">
        <f>январь!AY96+февраль!AY96+март!AY96+апрель!AY96+май!AY96+июнь!AY96+июль!AY96+август!AY96+сентябрь!AY96+октябрь!AY96+ноябрь!AY96+декабрь!AY96</f>
        <v>0</v>
      </c>
      <c r="BC96" s="29">
        <f>январь!AZ96+февраль!AZ96+март!AZ96+апрель!AZ96+май!AZ96+июнь!AZ96+июль!AZ96+август!AZ96+сентябрь!AZ96+октябрь!AZ96+ноябрь!AZ96+декабрь!AZ96</f>
        <v>0</v>
      </c>
      <c r="BD96" s="36">
        <f>январь!BA96+февраль!BA96+март!BA96+апрель!BA96+май!BA96+июнь!BA96+июль!BA96+август!BA96+сентябрь!BA96+октябрь!BA96+ноябрь!BA96+декабрь!BA96</f>
        <v>0</v>
      </c>
      <c r="BE96" s="36">
        <f>январь!BB96+февраль!BB96+март!BB96+апрель!BB96+май!BB96+июнь!BB96+июль!BB96+август!BB96+сентябрь!BB96+октябрь!BB96+ноябрь!BB96+декабрь!BB96</f>
        <v>0</v>
      </c>
      <c r="BF96" s="36">
        <f>январь!BC96+февраль!BC96+март!BC96+апрель!BC96+май!BC96+июнь!BC96+июль!BC96+август!BC96+сентябрь!BC96+октябрь!BC96+ноябрь!BC96+декабрь!BC96</f>
        <v>0</v>
      </c>
      <c r="BG96" s="36">
        <f>январь!BD96+февраль!BD96+март!BD96+апрель!BD96+май!BD96+июнь!BD96+июль!BD96+август!BD96+сентябрь!BD96+октябрь!BD96+ноябрь!BD96+декабрь!BD96</f>
        <v>0</v>
      </c>
      <c r="BH96" s="36">
        <f>январь!BE96+февраль!BE96+март!BE96+апрель!BE96+май!BE96+июнь!BE96+июль!BE96+август!BE96+сентябрь!BE96+октябрь!BE96+ноябрь!BE96+декабрь!BE96</f>
        <v>0</v>
      </c>
      <c r="BI96" s="36">
        <f>январь!BF96+февраль!BF96+март!BF96+апрель!BF96+май!BF96+июнь!BF96+июль!BF96+август!BF96+сентябрь!BF96+октябрь!BF96+ноябрь!BF96+декабрь!BF96</f>
        <v>0</v>
      </c>
      <c r="BJ96" s="36">
        <f>январь!BG96+февраль!BG96+март!BG96+апрель!BG96+май!BG96+июнь!BG96+июль!BG96+август!BG96+сентябрь!BG96+октябрь!BG96+ноябрь!BG96+декабрь!BG96</f>
        <v>0</v>
      </c>
      <c r="BK96" s="36">
        <f>январь!BH96+февраль!BH96+март!BH96+апрель!BH96+май!BH96+июнь!BH96+июль!BH96+август!BH96+сентябрь!BH96+октябрь!BH96+ноябрь!BH96+декабрь!BH96</f>
        <v>0</v>
      </c>
      <c r="BL96" s="36">
        <f>январь!BI96+февраль!BI96+март!BI96+апрель!BI96+май!BI96+июнь!BI96+июль!BI96+август!BI96+сентябрь!BI96+октябрь!BI96+ноябрь!BI96+декабрь!BI96</f>
        <v>0</v>
      </c>
      <c r="BM96" s="29">
        <f>январь!BJ96+февраль!BJ96+март!BJ96+апрель!BJ96+май!BJ96+июнь!BJ96+июль!BJ96+август!BJ96+сентябрь!BJ96+октябрь!BJ96+ноябрь!BJ96+декабрь!BJ96</f>
        <v>0</v>
      </c>
      <c r="BN96" s="36">
        <f>январь!BK96+февраль!BK96+март!BK96+апрель!BK96+май!BK96+июнь!BK96+июль!BK96+август!BK96+сентябрь!BK96+октябрь!BK96+ноябрь!BK96+декабрь!BK96</f>
        <v>0</v>
      </c>
      <c r="BO96" s="29">
        <f>январь!BL96+февраль!BL96+март!BL96+апрель!BL96+май!BL96+июнь!BL96+июль!BL96+август!BL96+сентябрь!BL96+октябрь!BL96+ноябрь!BL96+декабрь!BL96</f>
        <v>0</v>
      </c>
      <c r="BP96" s="36">
        <f>январь!BM96+февраль!BM96+март!BM96+апрель!BM96+май!BM96+июнь!BM96+июль!BM96+август!BM96+сентябрь!BM96+октябрь!BM96+ноябрь!BM96+декабрь!BM96</f>
        <v>0</v>
      </c>
      <c r="BQ96" s="36">
        <f>январь!BN96+февраль!BN96+март!BN96+апрель!BN96+май!BN96+июнь!BN96+июль!BN96+август!BN96+сентябрь!BN96+октябрь!BN96+ноябрь!BN96+декабрь!BN96</f>
        <v>0</v>
      </c>
      <c r="BR96" s="36">
        <f>январь!BO96+февраль!BO96+март!BO96+апрель!BO96+май!BO96+июнь!BO96+июль!BO96+август!BO96+сентябрь!BO96+октябрь!BO96+ноябрь!BO96+декабрь!BO96</f>
        <v>0</v>
      </c>
      <c r="BS96" s="29">
        <f>январь!BP96+февраль!BP96+март!BP96+апрель!BP96+май!BP96+июнь!BP96+июль!BP96+август!BP96+сентябрь!BP96+октябрь!BP96+ноябрь!BP96+декабрь!BP96</f>
        <v>0</v>
      </c>
      <c r="BT96" s="36">
        <f>январь!BQ96+февраль!BQ96+март!BQ96+апрель!BQ96+май!BQ96+июнь!BQ96+июль!BQ96+август!BQ96+сентябрь!BQ96+октябрь!BQ96+ноябрь!BQ96+декабрь!BQ96</f>
        <v>0</v>
      </c>
      <c r="BU96" s="29">
        <f>январь!BR96+февраль!BR96+март!BR96+апрель!BR96+май!BR96+июнь!BR96+июль!BR96+август!BR96+сентябрь!BR96+октябрь!BR96+ноябрь!BR96+декабрь!BR96</f>
        <v>0</v>
      </c>
      <c r="BV96" s="36">
        <f>январь!BS96+февраль!BS96+март!BS96+апрель!BS96+май!BS96+июнь!BS96+июль!BS96+август!BS96+сентябрь!BS96+октябрь!BS96+ноябрь!BS96+декабрь!BS96</f>
        <v>0</v>
      </c>
      <c r="BW96" s="36">
        <f>январь!BT96+февраль!BT96+март!BT96+апрель!BT96+май!BT96+июнь!BT96+июль!BT96+август!BT96+сентябрь!BT96+октябрь!BT96+ноябрь!BT96+декабрь!BT96</f>
        <v>0</v>
      </c>
      <c r="BX96" s="36">
        <f>январь!BU96+февраль!BU96+март!BU96+апрель!BU96+май!BU96+июнь!BU96+июль!BU96+август!BU96+сентябрь!BU96+октябрь!BU96+ноябрь!BU96+декабрь!BU96</f>
        <v>0</v>
      </c>
      <c r="BY96" s="36">
        <f>январь!BV96+февраль!BV96+март!BV96+апрель!BV96+май!BV96+июнь!BV96+июль!BV96+август!BV96+сентябрь!BV96+октябрь!BV96+ноябрь!BV96+декабрь!BV96</f>
        <v>2.39</v>
      </c>
      <c r="BZ96" s="77">
        <v>2</v>
      </c>
    </row>
    <row r="97" spans="1:78" x14ac:dyDescent="0.25">
      <c r="A97" s="16">
        <v>95</v>
      </c>
      <c r="B97" s="16">
        <v>1</v>
      </c>
      <c r="C97" s="37" t="s">
        <v>560</v>
      </c>
      <c r="D97" s="51">
        <v>244.49777057004826</v>
      </c>
      <c r="E97" s="25">
        <v>727.10583400000007</v>
      </c>
      <c r="F97" s="26">
        <f t="shared" si="3"/>
        <v>968.30460457004835</v>
      </c>
      <c r="G97" s="26">
        <f t="shared" si="4"/>
        <v>241.19877057004825</v>
      </c>
      <c r="H97" s="26">
        <f t="shared" si="5"/>
        <v>3.2989999999999999</v>
      </c>
      <c r="I97" s="36">
        <f>январь!F97+февраль!F97+март!F97+апрель!F97+май!F97+июнь!F97+июль!F97+август!F97+сентябрь!F97+октябрь!F97+ноябрь!F97+декабрь!F97</f>
        <v>0</v>
      </c>
      <c r="J97" s="36">
        <f>январь!G97+февраль!G97+март!G97+апрель!G97+май!G97+июнь!G97+июль!G97+август!G97+сентябрь!G97+октябрь!G97+ноябрь!G97+декабрь!G97</f>
        <v>0</v>
      </c>
      <c r="K97" s="36">
        <f>январь!H97+февраль!H97+март!H97+апрель!H97+май!H97+июнь!H97+июль!H97+август!H97+сентябрь!H97+октябрь!H97+ноябрь!H97+декабрь!H97</f>
        <v>0</v>
      </c>
      <c r="L97" s="27">
        <f>январь!I97+февраль!I97+март!I97+апрель!I97+май!I97+июнь!I97+июль!I97+август!I97+сентябрь!I97+октябрь!I97+ноябрь!I97+декабрь!I97</f>
        <v>0</v>
      </c>
      <c r="M97" s="36">
        <f>январь!J97+февраль!J97+март!J97+апрель!J97+май!J97+июнь!J97+июль!J97+август!J97+сентябрь!J97+октябрь!J97+ноябрь!J97+декабрь!J97</f>
        <v>0</v>
      </c>
      <c r="N97" s="36">
        <f>январь!K97+февраль!K97+март!K97+апрель!K97+май!K97+июнь!K97+июль!K97+август!K97+сентябрь!K97+октябрь!K97+ноябрь!K97+декабрь!K97</f>
        <v>0</v>
      </c>
      <c r="O97" s="36">
        <f>январь!L97+февраль!L97+март!L97+апрель!L97+май!L97+июнь!L97+июль!L97+август!L97+сентябрь!L97+октябрь!L97+ноябрь!L97+декабрь!L97</f>
        <v>0</v>
      </c>
      <c r="P97" s="36">
        <f>январь!M97+февраль!M97+март!M97+апрель!M97+май!M97+июнь!M97+июль!M97+август!M97+сентябрь!M97+октябрь!M97+ноябрь!M97+декабрь!M97</f>
        <v>0</v>
      </c>
      <c r="Q97" s="36">
        <f>январь!N97+февраль!N97+март!N97+апрель!N97+май!N97+июнь!N97+июль!N97+август!N97+сентябрь!N97+октябрь!N97+ноябрь!N97+декабрь!N97</f>
        <v>0</v>
      </c>
      <c r="R97" s="29">
        <f>январь!O97+февраль!O97+март!O97+апрель!O97+май!O97+июнь!O97+июль!O97+август!O97+сентябрь!O97+октябрь!O97+ноябрь!O97+декабрь!O97</f>
        <v>0</v>
      </c>
      <c r="S97" s="36">
        <f>январь!P97+февраль!P97+март!P97+апрель!P97+май!P97+июнь!P97+июль!P97+август!P97+сентябрь!P97+октябрь!P97+ноябрь!P97+декабрь!P97</f>
        <v>0</v>
      </c>
      <c r="T97" s="29">
        <f>январь!Q97+февраль!Q97+март!Q97+апрель!Q97+май!Q97+июнь!Q97+июль!Q97+август!Q97+сентябрь!Q97+октябрь!Q97+ноябрь!Q97+декабрь!Q97</f>
        <v>0</v>
      </c>
      <c r="U97" s="36">
        <f>январь!R97+февраль!R97+март!R97+апрель!R97+май!R97+июнь!R97+июль!R97+август!R97+сентябрь!R97+октябрь!R97+ноябрь!R97+декабрь!R97</f>
        <v>0</v>
      </c>
      <c r="V97" s="36">
        <f>январь!S97+февраль!S97+март!S97+апрель!S97+май!S97+июнь!S97+июль!S97+август!S97+сентябрь!S97+октябрь!S97+ноябрь!S97+декабрь!S97</f>
        <v>0</v>
      </c>
      <c r="W97" s="36">
        <f>январь!T97+февраль!T97+март!T97+апрель!T97+май!T97+июнь!T97+июль!T97+август!T97+сентябрь!T97+октябрь!T97+ноябрь!T97+декабрь!T97</f>
        <v>0</v>
      </c>
      <c r="X97" s="36">
        <f>январь!U97+февраль!U97+март!U97+апрель!U97+май!U97+июнь!U97+июль!U97+август!U97+сентябрь!U97+октябрь!U97+ноябрь!U97+декабрь!U97</f>
        <v>0</v>
      </c>
      <c r="Y97" s="36">
        <f>январь!V97+февраль!V97+март!V97+апрель!V97+май!V97+июнь!V97+июль!V97+август!V97+сентябрь!V97+октябрь!V97+ноябрь!V97+декабрь!V97</f>
        <v>0</v>
      </c>
      <c r="Z97" s="36">
        <f>январь!W97+февраль!W97+март!W97+апрель!W97+май!W97+июнь!W97+июль!W97+август!W97+сентябрь!W97+октябрь!W97+ноябрь!W97+декабрь!W97</f>
        <v>0</v>
      </c>
      <c r="AA97" s="36">
        <f>январь!X97+февраль!X97+март!X97+апрель!X97+май!X97+июнь!X97+июль!X97+август!X97+сентябрь!X97+октябрь!X97+ноябрь!X97+декабрь!X97</f>
        <v>0</v>
      </c>
      <c r="AB97" s="29">
        <f>январь!Y97+февраль!Y97+март!Y97+апрель!Y97+май!Y97+июнь!Y97+июль!Y97+август!Y97+сентябрь!Y97+октябрь!Y97+ноябрь!Y97+декабрь!Y97</f>
        <v>0</v>
      </c>
      <c r="AC97" s="36">
        <f>январь!Z97+февраль!Z97+март!Z97+апрель!Z97+май!Z97+июнь!Z97+июль!Z97+август!Z97+сентябрь!Z97+октябрь!Z97+ноябрь!Z97+декабрь!Z97</f>
        <v>0</v>
      </c>
      <c r="AD97" s="66" t="str">
        <f>CONCATENATE(январь!AA97,$BZ$1,февраль!AA97,$BZ$1,март!AA97,$BZ$1,апрель!AA97,$BZ$1,май!AA97,$BZ$1,июнь!AA97,$BZ$1,июль!AA97,$BZ$1,август!AA97,$BZ$1,сентябрь!AA97,$BZ$1,октябрь!AA97,$BZ$1,ноябрь!AA97,$BZ$1,декабрь!AA97)</f>
        <v xml:space="preserve">           </v>
      </c>
      <c r="AE97" s="36">
        <f>январь!AB97+февраль!AB97+март!AB97+апрель!AB97+май!AB97+июнь!AB97+июль!AB97+август!AB97+сентябрь!AB97+октябрь!AB97+ноябрь!AB97+декабрь!AB97</f>
        <v>0</v>
      </c>
      <c r="AF97" s="36">
        <f>январь!AC97+февраль!AC97+март!AC97+апрель!AC97+май!AC97+июнь!AC97+июль!AC97+август!AC97+сентябрь!AC97+октябрь!AC97+ноябрь!AC97+декабрь!AC97</f>
        <v>0</v>
      </c>
      <c r="AG97" s="36">
        <f>январь!AD97+февраль!AD97+март!AD97+апрель!AD97+май!AD97+июнь!AD97+июль!AD97+август!AD97+сентябрь!AD97+октябрь!AD97+ноябрь!AD97+декабрь!AD97</f>
        <v>0</v>
      </c>
      <c r="AH97" s="36">
        <f>январь!AE97+февраль!AE97+март!AE97+апрель!AE97+май!AE97+июнь!AE97+июль!AE97+август!AE97+сентябрь!AE97+октябрь!AE97+ноябрь!AE97+декабрь!AE97</f>
        <v>0</v>
      </c>
      <c r="AI97" s="36">
        <f>январь!AF97+февраль!AF97+март!AF97+апрель!AF97+май!AF97+июнь!AF97+июль!AF97+август!AF97+сентябрь!AF97+октябрь!AF97+ноябрь!AF97+декабрь!AF97</f>
        <v>0</v>
      </c>
      <c r="AJ97" s="36">
        <f>январь!AG97+февраль!AG97+март!AG97+апрель!AG97+май!AG97+июнь!AG97+июль!AG97+август!AG97+сентябрь!AG97+октябрь!AG97+ноябрь!AG97+декабрь!AG97</f>
        <v>0</v>
      </c>
      <c r="AK97" s="29">
        <f>январь!AH97+февраль!AH97+март!AH97+апрель!AH97+май!AH97+июнь!AH97+июль!AH97+август!AH97+сентябрь!AH97+октябрь!AH97+ноябрь!AH97+декабрь!AH97</f>
        <v>0</v>
      </c>
      <c r="AL97" s="36">
        <f>январь!AI97+февраль!AI97+март!AI97+апрель!AI97+май!AI97+июнь!AI97+июль!AI97+август!AI97+сентябрь!AI97+октябрь!AI97+ноябрь!AI97+декабрь!AI97</f>
        <v>0</v>
      </c>
      <c r="AM97" s="29">
        <f>январь!AJ97+февраль!AJ97+март!AJ97+апрель!AJ97+май!AJ97+июнь!AJ97+июль!AJ97+август!AJ97+сентябрь!AJ97+октябрь!AJ97+ноябрь!AJ97+декабрь!AJ97</f>
        <v>0</v>
      </c>
      <c r="AN97" s="36">
        <f>январь!AK97+февраль!AK97+март!AK97+апрель!AK97+май!AK97+июнь!AK97+июль!AK97+август!AK97+сентябрь!AK97+октябрь!AK97+ноябрь!AK97+декабрь!AK97</f>
        <v>0</v>
      </c>
      <c r="AO97" s="36">
        <f>январь!AL97+февраль!AL97+март!AL97+апрель!AL97+май!AL97+июнь!AL97+июль!AL97+август!AL97+сентябрь!AL97+октябрь!AL97+ноябрь!AL97+декабрь!AL97</f>
        <v>0</v>
      </c>
      <c r="AP97" s="36">
        <f>январь!AM97+февраль!AM97+март!AM97+апрель!AM97+май!AM97+июнь!AM97+июль!AM97+август!AM97+сентябрь!AM97+октябрь!AM97+ноябрь!AM97+декабрь!AM97</f>
        <v>0</v>
      </c>
      <c r="AQ97" s="29">
        <f>январь!AN97+февраль!AN97+март!AN97+апрель!AN97+май!AN97+июнь!AN97+июль!AN97+август!AN97+сентябрь!AN97+октябрь!AN97+ноябрь!AN97+декабрь!AN97</f>
        <v>0</v>
      </c>
      <c r="AR97" s="36">
        <f>январь!AO97+февраль!AO97+март!AO97+апрель!AO97+май!AO97+июнь!AO97+июль!AO97+август!AO97+сентябрь!AO97+октябрь!AO97+ноябрь!AO97+декабрь!AO97</f>
        <v>0</v>
      </c>
      <c r="AS97" s="29">
        <f>январь!AP97+февраль!AP97+март!AP97+апрель!AP97+май!AP97+июнь!AP97+июль!AP97+август!AP97+сентябрь!AP97+октябрь!AP97+ноябрь!AP97+декабрь!AP97</f>
        <v>0</v>
      </c>
      <c r="AT97" s="36">
        <f>январь!AQ97+февраль!AQ97+март!AQ97+апрель!AQ97+май!AQ97+июнь!AQ97+июль!AQ97+август!AQ97+сентябрь!AQ97+октябрь!AQ97+ноябрь!AQ97+декабрь!AQ97</f>
        <v>0</v>
      </c>
      <c r="AU97" s="29">
        <f>январь!AR97+февраль!AR97+март!AR97+апрель!AR97+май!AR97+июнь!AR97+июль!AR97+август!AR97+сентябрь!AR97+октябрь!AR97+ноябрь!AR97+декабрь!AR97</f>
        <v>0</v>
      </c>
      <c r="AV97" s="36">
        <f>январь!AS97+февраль!AS97+март!AS97+апрель!AS97+май!AS97+июнь!AS97+июль!AS97+август!AS97+сентябрь!AS97+октябрь!AS97+ноябрь!AS97+декабрь!AS97</f>
        <v>0</v>
      </c>
      <c r="AW97" s="36">
        <f>январь!AT97+февраль!AT97+март!AT97+апрель!AT97+май!AT97+июнь!AT97+июль!AT97+август!AT97+сентябрь!AT97+октябрь!AT97+ноябрь!AT97+декабрь!AT97</f>
        <v>0</v>
      </c>
      <c r="AX97" s="36">
        <f>январь!AU97+февраль!AU97+март!AU97+апрель!AU97+май!AU97+июнь!AU97+июль!AU97+август!AU97+сентябрь!AU97+октябрь!AU97+ноябрь!AU97+декабрь!AU97</f>
        <v>0</v>
      </c>
      <c r="AY97" s="29">
        <f>январь!AV97+февраль!AV97+март!AV97+апрель!AV97+май!AV97+июнь!AV97+июль!AV97+август!AV97+сентябрь!AV97+октябрь!AV97+ноябрь!AV97+декабрь!AV97</f>
        <v>0</v>
      </c>
      <c r="AZ97" s="36">
        <f>январь!AW97+февраль!AW97+март!AW97+апрель!AW97+май!AW97+июнь!AW97+июль!AW97+август!AW97+сентябрь!AW97+октябрь!AW97+ноябрь!AW97+декабрь!AW97</f>
        <v>0</v>
      </c>
      <c r="BA97" s="36">
        <f>январь!AX97+февраль!AX97+март!AX97+апрель!AX97+май!AX97+июнь!AX97+июль!AX97+август!AX97+сентябрь!AX97+октябрь!AX97+ноябрь!AX97+декабрь!AX97</f>
        <v>0</v>
      </c>
      <c r="BB97" s="36">
        <f>январь!AY97+февраль!AY97+март!AY97+апрель!AY97+май!AY97+июнь!AY97+июль!AY97+август!AY97+сентябрь!AY97+октябрь!AY97+ноябрь!AY97+декабрь!AY97</f>
        <v>0</v>
      </c>
      <c r="BC97" s="29">
        <f>январь!AZ97+февраль!AZ97+март!AZ97+апрель!AZ97+май!AZ97+июнь!AZ97+июль!AZ97+август!AZ97+сентябрь!AZ97+октябрь!AZ97+ноябрь!AZ97+декабрь!AZ97</f>
        <v>0</v>
      </c>
      <c r="BD97" s="36">
        <f>январь!BA97+февраль!BA97+март!BA97+апрель!BA97+май!BA97+июнь!BA97+июль!BA97+август!BA97+сентябрь!BA97+октябрь!BA97+ноябрь!BA97+декабрь!BA97</f>
        <v>0</v>
      </c>
      <c r="BE97" s="36">
        <f>январь!BB97+февраль!BB97+март!BB97+апрель!BB97+май!BB97+июнь!BB97+июль!BB97+август!BB97+сентябрь!BB97+октябрь!BB97+ноябрь!BB97+декабрь!BB97</f>
        <v>0</v>
      </c>
      <c r="BF97" s="36">
        <f>январь!BC97+февраль!BC97+март!BC97+апрель!BC97+май!BC97+июнь!BC97+июль!BC97+август!BC97+сентябрь!BC97+октябрь!BC97+ноябрь!BC97+декабрь!BC97</f>
        <v>0</v>
      </c>
      <c r="BG97" s="36">
        <f>январь!BD97+февраль!BD97+март!BD97+апрель!BD97+май!BD97+июнь!BD97+июль!BD97+август!BD97+сентябрь!BD97+октябрь!BD97+ноябрь!BD97+декабрь!BD97</f>
        <v>0</v>
      </c>
      <c r="BH97" s="36">
        <f>январь!BE97+февраль!BE97+март!BE97+апрель!BE97+май!BE97+июнь!BE97+июль!BE97+август!BE97+сентябрь!BE97+октябрь!BE97+ноябрь!BE97+декабрь!BE97</f>
        <v>0</v>
      </c>
      <c r="BI97" s="36">
        <f>январь!BF97+февраль!BF97+март!BF97+апрель!BF97+май!BF97+июнь!BF97+июль!BF97+август!BF97+сентябрь!BF97+октябрь!BF97+ноябрь!BF97+декабрь!BF97</f>
        <v>0</v>
      </c>
      <c r="BJ97" s="36">
        <f>январь!BG97+февраль!BG97+март!BG97+апрель!BG97+май!BG97+июнь!BG97+июль!BG97+август!BG97+сентябрь!BG97+октябрь!BG97+ноябрь!BG97+декабрь!BG97</f>
        <v>0</v>
      </c>
      <c r="BK97" s="36">
        <f>январь!BH97+февраль!BH97+март!BH97+апрель!BH97+май!BH97+июнь!BH97+июль!BH97+август!BH97+сентябрь!BH97+октябрь!BH97+ноябрь!BH97+декабрь!BH97</f>
        <v>0</v>
      </c>
      <c r="BL97" s="36">
        <f>январь!BI97+февраль!BI97+март!BI97+апрель!BI97+май!BI97+июнь!BI97+июль!BI97+август!BI97+сентябрь!BI97+октябрь!BI97+ноябрь!BI97+декабрь!BI97</f>
        <v>0</v>
      </c>
      <c r="BM97" s="29">
        <f>январь!BJ97+февраль!BJ97+март!BJ97+апрель!BJ97+май!BJ97+июнь!BJ97+июль!BJ97+август!BJ97+сентябрь!BJ97+октябрь!BJ97+ноябрь!BJ97+декабрь!BJ97</f>
        <v>0</v>
      </c>
      <c r="BN97" s="36">
        <f>январь!BK97+февраль!BK97+март!BK97+апрель!BK97+май!BK97+июнь!BK97+июль!BK97+август!BK97+сентябрь!BK97+октябрь!BK97+ноябрь!BK97+декабрь!BK97</f>
        <v>0</v>
      </c>
      <c r="BO97" s="29">
        <f>январь!BL97+февраль!BL97+март!BL97+апрель!BL97+май!BL97+июнь!BL97+июль!BL97+август!BL97+сентябрь!BL97+октябрь!BL97+ноябрь!BL97+декабрь!BL97</f>
        <v>0</v>
      </c>
      <c r="BP97" s="36">
        <f>январь!BM97+февраль!BM97+март!BM97+апрель!BM97+май!BM97+июнь!BM97+июль!BM97+август!BM97+сентябрь!BM97+октябрь!BM97+ноябрь!BM97+декабрь!BM97</f>
        <v>0</v>
      </c>
      <c r="BQ97" s="36">
        <f>январь!BN97+февраль!BN97+март!BN97+апрель!BN97+май!BN97+июнь!BN97+июль!BN97+август!BN97+сентябрь!BN97+октябрь!BN97+ноябрь!BN97+декабрь!BN97</f>
        <v>0</v>
      </c>
      <c r="BR97" s="36">
        <f>январь!BO97+февраль!BO97+март!BO97+апрель!BO97+май!BO97+июнь!BO97+июль!BO97+август!BO97+сентябрь!BO97+октябрь!BO97+ноябрь!BO97+декабрь!BO97</f>
        <v>0</v>
      </c>
      <c r="BS97" s="29">
        <f>январь!BP97+февраль!BP97+март!BP97+апрель!BP97+май!BP97+июнь!BP97+июль!BP97+август!BP97+сентябрь!BP97+октябрь!BP97+ноябрь!BP97+декабрь!BP97</f>
        <v>0</v>
      </c>
      <c r="BT97" s="36">
        <f>январь!BQ97+февраль!BQ97+март!BQ97+апрель!BQ97+май!BQ97+июнь!BQ97+июль!BQ97+август!BQ97+сентябрь!BQ97+октябрь!BQ97+ноябрь!BQ97+декабрь!BQ97</f>
        <v>0</v>
      </c>
      <c r="BU97" s="29">
        <f>январь!BR97+февраль!BR97+март!BR97+апрель!BR97+май!BR97+июнь!BR97+июль!BR97+август!BR97+сентябрь!BR97+октябрь!BR97+ноябрь!BR97+декабрь!BR97</f>
        <v>0</v>
      </c>
      <c r="BV97" s="36">
        <f>январь!BS97+февраль!BS97+март!BS97+апрель!BS97+май!BS97+июнь!BS97+июль!BS97+август!BS97+сентябрь!BS97+октябрь!BS97+ноябрь!BS97+декабрь!BS97</f>
        <v>0</v>
      </c>
      <c r="BW97" s="36">
        <f>январь!BT97+февраль!BT97+март!BT97+апрель!BT97+май!BT97+июнь!BT97+июль!BT97+август!BT97+сентябрь!BT97+октябрь!BT97+ноябрь!BT97+декабрь!BT97</f>
        <v>0</v>
      </c>
      <c r="BX97" s="36">
        <f>январь!BU97+февраль!BU97+март!BU97+апрель!BU97+май!BU97+июнь!BU97+июль!BU97+август!BU97+сентябрь!BU97+октябрь!BU97+ноябрь!BU97+декабрь!BU97</f>
        <v>0</v>
      </c>
      <c r="BY97" s="36">
        <f>январь!BV97+февраль!BV97+март!BV97+апрель!BV97+май!BV97+июнь!BV97+июль!BV97+август!BV97+сентябрь!BV97+октябрь!BV97+ноябрь!BV97+декабрь!BV97</f>
        <v>3.2989999999999999</v>
      </c>
      <c r="BZ97" s="77">
        <v>1</v>
      </c>
    </row>
    <row r="98" spans="1:78" x14ac:dyDescent="0.25">
      <c r="A98" s="16">
        <v>96</v>
      </c>
      <c r="B98" s="16">
        <v>1</v>
      </c>
      <c r="C98" s="37" t="s">
        <v>561</v>
      </c>
      <c r="D98" s="51">
        <v>401.27079967149757</v>
      </c>
      <c r="E98" s="25">
        <v>190.75511599999982</v>
      </c>
      <c r="F98" s="26">
        <f t="shared" si="3"/>
        <v>574.75691567149738</v>
      </c>
      <c r="G98" s="26">
        <f t="shared" si="4"/>
        <v>384.00179967149757</v>
      </c>
      <c r="H98" s="26">
        <f t="shared" si="5"/>
        <v>17.269000000000002</v>
      </c>
      <c r="I98" s="36">
        <f>январь!F98+февраль!F98+март!F98+апрель!F98+май!F98+июнь!F98+июль!F98+август!F98+сентябрь!F98+октябрь!F98+ноябрь!F98+декабрь!F98</f>
        <v>0</v>
      </c>
      <c r="J98" s="36">
        <f>январь!G98+февраль!G98+март!G98+апрель!G98+май!G98+июнь!G98+июль!G98+август!G98+сентябрь!G98+октябрь!G98+ноябрь!G98+декабрь!G98</f>
        <v>0</v>
      </c>
      <c r="K98" s="36">
        <f>январь!H98+февраль!H98+март!H98+апрель!H98+май!H98+июнь!H98+июль!H98+август!H98+сентябрь!H98+октябрь!H98+ноябрь!H98+декабрь!H98</f>
        <v>0</v>
      </c>
      <c r="L98" s="27">
        <f>январь!I98+февраль!I98+март!I98+апрель!I98+май!I98+июнь!I98+июль!I98+август!I98+сентябрь!I98+октябрь!I98+ноябрь!I98+декабрь!I98</f>
        <v>0</v>
      </c>
      <c r="M98" s="36">
        <f>январь!J98+февраль!J98+март!J98+апрель!J98+май!J98+июнь!J98+июль!J98+август!J98+сентябрь!J98+октябрь!J98+ноябрь!J98+декабрь!J98</f>
        <v>0</v>
      </c>
      <c r="N98" s="36">
        <f>январь!K98+февраль!K98+март!K98+апрель!K98+май!K98+июнь!K98+июль!K98+август!K98+сентябрь!K98+октябрь!K98+ноябрь!K98+декабрь!K98</f>
        <v>0</v>
      </c>
      <c r="O98" s="36">
        <f>январь!L98+февраль!L98+март!L98+апрель!L98+май!L98+июнь!L98+июль!L98+август!L98+сентябрь!L98+октябрь!L98+ноябрь!L98+декабрь!L98</f>
        <v>0</v>
      </c>
      <c r="P98" s="36">
        <f>январь!M98+февраль!M98+март!M98+апрель!M98+май!M98+июнь!M98+июль!M98+август!M98+сентябрь!M98+октябрь!M98+ноябрь!M98+декабрь!M98</f>
        <v>0</v>
      </c>
      <c r="Q98" s="36">
        <f>январь!N98+февраль!N98+март!N98+апрель!N98+май!N98+июнь!N98+июль!N98+август!N98+сентябрь!N98+октябрь!N98+ноябрь!N98+декабрь!N98</f>
        <v>0</v>
      </c>
      <c r="R98" s="29">
        <f>январь!O98+февраль!O98+март!O98+апрель!O98+май!O98+июнь!O98+июль!O98+август!O98+сентябрь!O98+октябрь!O98+ноябрь!O98+декабрь!O98</f>
        <v>0</v>
      </c>
      <c r="S98" s="36">
        <f>январь!P98+февраль!P98+март!P98+апрель!P98+май!P98+июнь!P98+июль!P98+август!P98+сентябрь!P98+октябрь!P98+ноябрь!P98+декабрь!P98</f>
        <v>0</v>
      </c>
      <c r="T98" s="29">
        <f>январь!Q98+февраль!Q98+март!Q98+апрель!Q98+май!Q98+июнь!Q98+июль!Q98+август!Q98+сентябрь!Q98+октябрь!Q98+ноябрь!Q98+декабрь!Q98</f>
        <v>0</v>
      </c>
      <c r="U98" s="36">
        <f>январь!R98+февраль!R98+март!R98+апрель!R98+май!R98+июнь!R98+июль!R98+август!R98+сентябрь!R98+октябрь!R98+ноябрь!R98+декабрь!R98</f>
        <v>0</v>
      </c>
      <c r="V98" s="36">
        <f>январь!S98+февраль!S98+март!S98+апрель!S98+май!S98+июнь!S98+июль!S98+август!S98+сентябрь!S98+октябрь!S98+ноябрь!S98+декабрь!S98</f>
        <v>0</v>
      </c>
      <c r="W98" s="36">
        <f>январь!T98+февраль!T98+март!T98+апрель!T98+май!T98+июнь!T98+июль!T98+август!T98+сентябрь!T98+октябрь!T98+ноябрь!T98+декабрь!T98</f>
        <v>0</v>
      </c>
      <c r="X98" s="36">
        <f>январь!U98+февраль!U98+март!U98+апрель!U98+май!U98+июнь!U98+июль!U98+август!U98+сентябрь!U98+октябрь!U98+ноябрь!U98+декабрь!U98</f>
        <v>0</v>
      </c>
      <c r="Y98" s="36">
        <f>январь!V98+февраль!V98+март!V98+апрель!V98+май!V98+июнь!V98+июль!V98+август!V98+сентябрь!V98+октябрь!V98+ноябрь!V98+декабрь!V98</f>
        <v>0</v>
      </c>
      <c r="Z98" s="36">
        <f>январь!W98+февраль!W98+март!W98+апрель!W98+май!W98+июнь!W98+июль!W98+август!W98+сентябрь!W98+октябрь!W98+ноябрь!W98+декабрь!W98</f>
        <v>0</v>
      </c>
      <c r="AA98" s="36">
        <f>январь!X98+февраль!X98+март!X98+апрель!X98+май!X98+июнь!X98+июль!X98+август!X98+сентябрь!X98+октябрь!X98+ноябрь!X98+декабрь!X98</f>
        <v>0</v>
      </c>
      <c r="AB98" s="29">
        <f>январь!Y98+февраль!Y98+март!Y98+апрель!Y98+май!Y98+июнь!Y98+июль!Y98+август!Y98+сентябрь!Y98+октябрь!Y98+ноябрь!Y98+декабрь!Y98</f>
        <v>0</v>
      </c>
      <c r="AC98" s="36">
        <f>январь!Z98+февраль!Z98+март!Z98+апрель!Z98+май!Z98+июнь!Z98+июль!Z98+август!Z98+сентябрь!Z98+октябрь!Z98+ноябрь!Z98+декабрь!Z98</f>
        <v>0</v>
      </c>
      <c r="AD98" s="66" t="str">
        <f>CONCATENATE(январь!AA98,$BZ$1,февраль!AA98,$BZ$1,март!AA98,$BZ$1,апрель!AA98,$BZ$1,май!AA98,$BZ$1,июнь!AA98,$BZ$1,июль!AA98,$BZ$1,август!AA98,$BZ$1,сентябрь!AA98,$BZ$1,октябрь!AA98,$BZ$1,ноябрь!AA98,$BZ$1,декабрь!AA98)</f>
        <v xml:space="preserve">           </v>
      </c>
      <c r="AE98" s="36">
        <f>январь!AB98+февраль!AB98+март!AB98+апрель!AB98+май!AB98+июнь!AB98+июль!AB98+август!AB98+сентябрь!AB98+октябрь!AB98+ноябрь!AB98+декабрь!AB98</f>
        <v>0</v>
      </c>
      <c r="AF98" s="36">
        <f>январь!AC98+февраль!AC98+март!AC98+апрель!AC98+май!AC98+июнь!AC98+июль!AC98+август!AC98+сентябрь!AC98+октябрь!AC98+ноябрь!AC98+декабрь!AC98</f>
        <v>0</v>
      </c>
      <c r="AG98" s="36">
        <f>январь!AD98+февраль!AD98+март!AD98+апрель!AD98+май!AD98+июнь!AD98+июль!AD98+август!AD98+сентябрь!AD98+октябрь!AD98+ноябрь!AD98+декабрь!AD98</f>
        <v>0</v>
      </c>
      <c r="AH98" s="36">
        <f>январь!AE98+февраль!AE98+март!AE98+апрель!AE98+май!AE98+июнь!AE98+июль!AE98+август!AE98+сентябрь!AE98+октябрь!AE98+ноябрь!AE98+декабрь!AE98</f>
        <v>0</v>
      </c>
      <c r="AI98" s="36">
        <f>январь!AF98+февраль!AF98+март!AF98+апрель!AF98+май!AF98+июнь!AF98+июль!AF98+август!AF98+сентябрь!AF98+октябрь!AF98+ноябрь!AF98+декабрь!AF98</f>
        <v>0</v>
      </c>
      <c r="AJ98" s="36">
        <f>январь!AG98+февраль!AG98+март!AG98+апрель!AG98+май!AG98+июнь!AG98+июль!AG98+август!AG98+сентябрь!AG98+октябрь!AG98+ноябрь!AG98+декабрь!AG98</f>
        <v>0</v>
      </c>
      <c r="AK98" s="29">
        <f>январь!AH98+февраль!AH98+март!AH98+апрель!AH98+май!AH98+июнь!AH98+июль!AH98+август!AH98+сентябрь!AH98+октябрь!AH98+ноябрь!AH98+декабрь!AH98</f>
        <v>4</v>
      </c>
      <c r="AL98" s="36">
        <f>январь!AI98+февраль!AI98+март!AI98+апрель!AI98+май!AI98+июнь!AI98+июль!AI98+август!AI98+сентябрь!AI98+октябрь!AI98+ноябрь!AI98+декабрь!AI98</f>
        <v>5.3900000000000006</v>
      </c>
      <c r="AM98" s="29">
        <f>январь!AJ98+февраль!AJ98+март!AJ98+апрель!AJ98+май!AJ98+июнь!AJ98+июль!AJ98+август!AJ98+сентябрь!AJ98+октябрь!AJ98+ноябрь!AJ98+декабрь!AJ98</f>
        <v>0</v>
      </c>
      <c r="AN98" s="36">
        <f>январь!AK98+февраль!AK98+март!AK98+апрель!AK98+май!AK98+июнь!AK98+июль!AK98+август!AK98+сентябрь!AK98+октябрь!AK98+ноябрь!AK98+декабрь!AK98</f>
        <v>0</v>
      </c>
      <c r="AO98" s="36">
        <f>январь!AL98+февраль!AL98+март!AL98+апрель!AL98+май!AL98+июнь!AL98+июль!AL98+август!AL98+сентябрь!AL98+октябрь!AL98+ноябрь!AL98+декабрь!AL98</f>
        <v>0</v>
      </c>
      <c r="AP98" s="36">
        <f>январь!AM98+февраль!AM98+март!AM98+апрель!AM98+май!AM98+июнь!AM98+июль!AM98+август!AM98+сентябрь!AM98+октябрь!AM98+ноябрь!AM98+декабрь!AM98</f>
        <v>0</v>
      </c>
      <c r="AQ98" s="29">
        <f>январь!AN98+февраль!AN98+март!AN98+апрель!AN98+май!AN98+июнь!AN98+июль!AN98+август!AN98+сентябрь!AN98+октябрь!AN98+ноябрь!AN98+декабрь!AN98</f>
        <v>0</v>
      </c>
      <c r="AR98" s="36">
        <f>январь!AO98+февраль!AO98+март!AO98+апрель!AO98+май!AO98+июнь!AO98+июль!AO98+август!AO98+сентябрь!AO98+октябрь!AO98+ноябрь!AO98+декабрь!AO98</f>
        <v>0</v>
      </c>
      <c r="AS98" s="29">
        <f>январь!AP98+февраль!AP98+март!AP98+апрель!AP98+май!AP98+июнь!AP98+июль!AP98+август!AP98+сентябрь!AP98+октябрь!AP98+ноябрь!AP98+декабрь!AP98</f>
        <v>0</v>
      </c>
      <c r="AT98" s="36">
        <f>январь!AQ98+февраль!AQ98+март!AQ98+апрель!AQ98+май!AQ98+июнь!AQ98+июль!AQ98+август!AQ98+сентябрь!AQ98+октябрь!AQ98+ноябрь!AQ98+декабрь!AQ98</f>
        <v>0</v>
      </c>
      <c r="AU98" s="29">
        <f>январь!AR98+февраль!AR98+март!AR98+апрель!AR98+май!AR98+июнь!AR98+июль!AR98+август!AR98+сентябрь!AR98+октябрь!AR98+ноябрь!AR98+декабрь!AR98</f>
        <v>0</v>
      </c>
      <c r="AV98" s="36">
        <f>январь!AS98+февраль!AS98+март!AS98+апрель!AS98+май!AS98+июнь!AS98+июль!AS98+август!AS98+сентябрь!AS98+октябрь!AS98+ноябрь!AS98+декабрь!AS98</f>
        <v>0</v>
      </c>
      <c r="AW98" s="36">
        <f>январь!AT98+февраль!AT98+март!AT98+апрель!AT98+май!AT98+июнь!AT98+июль!AT98+август!AT98+сентябрь!AT98+октябрь!AT98+ноябрь!AT98+декабрь!AT98</f>
        <v>0</v>
      </c>
      <c r="AX98" s="36">
        <f>январь!AU98+февраль!AU98+март!AU98+апрель!AU98+май!AU98+июнь!AU98+июль!AU98+август!AU98+сентябрь!AU98+октябрь!AU98+ноябрь!AU98+декабрь!AU98</f>
        <v>0</v>
      </c>
      <c r="AY98" s="29">
        <f>январь!AV98+февраль!AV98+март!AV98+апрель!AV98+май!AV98+июнь!AV98+июль!AV98+август!AV98+сентябрь!AV98+октябрь!AV98+ноябрь!AV98+декабрь!AV98</f>
        <v>0</v>
      </c>
      <c r="AZ98" s="36">
        <f>январь!AW98+февраль!AW98+март!AW98+апрель!AW98+май!AW98+июнь!AW98+июль!AW98+август!AW98+сентябрь!AW98+октябрь!AW98+ноябрь!AW98+декабрь!AW98</f>
        <v>0</v>
      </c>
      <c r="BA98" s="36">
        <f>январь!AX98+февраль!AX98+март!AX98+апрель!AX98+май!AX98+июнь!AX98+июль!AX98+август!AX98+сентябрь!AX98+октябрь!AX98+ноябрь!AX98+декабрь!AX98</f>
        <v>0</v>
      </c>
      <c r="BB98" s="36">
        <f>январь!AY98+февраль!AY98+март!AY98+апрель!AY98+май!AY98+июнь!AY98+июль!AY98+август!AY98+сентябрь!AY98+октябрь!AY98+ноябрь!AY98+декабрь!AY98</f>
        <v>0</v>
      </c>
      <c r="BC98" s="29">
        <f>январь!AZ98+февраль!AZ98+март!AZ98+апрель!AZ98+май!AZ98+июнь!AZ98+июль!AZ98+август!AZ98+сентябрь!AZ98+октябрь!AZ98+ноябрь!AZ98+декабрь!AZ98</f>
        <v>0</v>
      </c>
      <c r="BD98" s="36">
        <f>январь!BA98+февраль!BA98+март!BA98+апрель!BA98+май!BA98+июнь!BA98+июль!BA98+август!BA98+сентябрь!BA98+октябрь!BA98+ноябрь!BA98+декабрь!BA98</f>
        <v>0</v>
      </c>
      <c r="BE98" s="36">
        <f>январь!BB98+февраль!BB98+март!BB98+апрель!BB98+май!BB98+июнь!BB98+июль!BB98+август!BB98+сентябрь!BB98+октябрь!BB98+ноябрь!BB98+декабрь!BB98</f>
        <v>0</v>
      </c>
      <c r="BF98" s="36">
        <f>январь!BC98+февраль!BC98+март!BC98+апрель!BC98+май!BC98+июнь!BC98+июль!BC98+август!BC98+сентябрь!BC98+октябрь!BC98+ноябрь!BC98+декабрь!BC98</f>
        <v>0</v>
      </c>
      <c r="BG98" s="36">
        <f>январь!BD98+февраль!BD98+март!BD98+апрель!BD98+май!BD98+июнь!BD98+июль!BD98+август!BD98+сентябрь!BD98+октябрь!BD98+ноябрь!BD98+декабрь!BD98</f>
        <v>0</v>
      </c>
      <c r="BH98" s="36">
        <f>январь!BE98+февраль!BE98+март!BE98+апрель!BE98+май!BE98+июнь!BE98+июль!BE98+август!BE98+сентябрь!BE98+октябрь!BE98+ноябрь!BE98+декабрь!BE98</f>
        <v>0</v>
      </c>
      <c r="BI98" s="36">
        <f>январь!BF98+февраль!BF98+март!BF98+апрель!BF98+май!BF98+июнь!BF98+июль!BF98+август!BF98+сентябрь!BF98+октябрь!BF98+ноябрь!BF98+декабрь!BF98</f>
        <v>0</v>
      </c>
      <c r="BJ98" s="36">
        <f>январь!BG98+февраль!BG98+март!BG98+апрель!BG98+май!BG98+июнь!BG98+июль!BG98+август!BG98+сентябрь!BG98+октябрь!BG98+ноябрь!BG98+декабрь!BG98</f>
        <v>0</v>
      </c>
      <c r="BK98" s="36">
        <f>январь!BH98+февраль!BH98+март!BH98+апрель!BH98+май!BH98+июнь!BH98+июль!BH98+август!BH98+сентябрь!BH98+октябрь!BH98+ноябрь!BH98+декабрь!BH98</f>
        <v>6.0000000000000001E-3</v>
      </c>
      <c r="BL98" s="36">
        <f>январь!BI98+февраль!BI98+март!BI98+апрель!BI98+май!BI98+июнь!BI98+июль!BI98+август!BI98+сентябрь!BI98+октябрь!BI98+ноябрь!BI98+декабрь!BI98</f>
        <v>3.206</v>
      </c>
      <c r="BM98" s="29">
        <f>январь!BJ98+февраль!BJ98+март!BJ98+апрель!BJ98+май!BJ98+июнь!BJ98+июль!BJ98+август!BJ98+сентябрь!BJ98+октябрь!BJ98+ноябрь!BJ98+декабрь!BJ98</f>
        <v>0</v>
      </c>
      <c r="BN98" s="36">
        <f>январь!BK98+февраль!BK98+март!BK98+апрель!BK98+май!BK98+июнь!BK98+июль!BK98+август!BK98+сентябрь!BK98+октябрь!BK98+ноябрь!BK98+декабрь!BK98</f>
        <v>0</v>
      </c>
      <c r="BO98" s="29">
        <f>январь!BL98+февраль!BL98+март!BL98+апрель!BL98+май!BL98+июнь!BL98+июль!BL98+август!BL98+сентябрь!BL98+октябрь!BL98+ноябрь!BL98+декабрь!BL98</f>
        <v>12</v>
      </c>
      <c r="BP98" s="36">
        <f>январь!BM98+февраль!BM98+март!BM98+апрель!BM98+май!BM98+июнь!BM98+июль!BM98+август!BM98+сентябрь!BM98+октябрь!BM98+ноябрь!BM98+декабрь!BM98</f>
        <v>4.3</v>
      </c>
      <c r="BQ98" s="36">
        <f>январь!BN98+февраль!BN98+март!BN98+апрель!BN98+май!BN98+июнь!BN98+июль!BN98+август!BN98+сентябрь!BN98+октябрь!BN98+ноябрь!BN98+декабрь!BN98</f>
        <v>0</v>
      </c>
      <c r="BR98" s="36">
        <f>январь!BO98+февраль!BO98+март!BO98+апрель!BO98+май!BO98+июнь!BO98+июль!BO98+август!BO98+сентябрь!BO98+октябрь!BO98+ноябрь!BO98+декабрь!BO98</f>
        <v>0</v>
      </c>
      <c r="BS98" s="29">
        <f>январь!BP98+февраль!BP98+март!BP98+апрель!BP98+май!BP98+июнь!BP98+июль!BP98+август!BP98+сентябрь!BP98+октябрь!BP98+ноябрь!BP98+декабрь!BP98</f>
        <v>1</v>
      </c>
      <c r="BT98" s="36">
        <f>январь!BQ98+февраль!BQ98+март!BQ98+апрель!BQ98+май!BQ98+июнь!BQ98+июль!BQ98+август!BQ98+сентябрь!BQ98+октябрь!BQ98+ноябрь!BQ98+декабрь!BQ98</f>
        <v>1.9830000000000001</v>
      </c>
      <c r="BU98" s="29">
        <f>январь!BR98+февраль!BR98+март!BR98+апрель!BR98+май!BR98+июнь!BR98+июль!BR98+август!BR98+сентябрь!BR98+октябрь!BR98+ноябрь!BR98+декабрь!BR98</f>
        <v>0</v>
      </c>
      <c r="BV98" s="36">
        <f>январь!BS98+февраль!BS98+март!BS98+апрель!BS98+май!BS98+июнь!BS98+июль!BS98+август!BS98+сентябрь!BS98+октябрь!BS98+ноябрь!BS98+декабрь!BS98</f>
        <v>0</v>
      </c>
      <c r="BW98" s="36">
        <f>январь!BT98+февраль!BT98+март!BT98+апрель!BT98+май!BT98+июнь!BT98+июль!BT98+август!BT98+сентябрь!BT98+октябрь!BT98+ноябрь!BT98+декабрь!BT98</f>
        <v>0</v>
      </c>
      <c r="BX98" s="36">
        <f>январь!BU98+февраль!BU98+март!BU98+апрель!BU98+май!BU98+июнь!BU98+июль!BU98+август!BU98+сентябрь!BU98+октябрь!BU98+ноябрь!BU98+декабрь!BU98</f>
        <v>0</v>
      </c>
      <c r="BY98" s="36">
        <f>январь!BV98+февраль!BV98+март!BV98+апрель!BV98+май!BV98+июнь!BV98+июль!BV98+август!BV98+сентябрь!BV98+октябрь!BV98+ноябрь!BV98+декабрь!BV98</f>
        <v>2.39</v>
      </c>
      <c r="BZ98" s="77">
        <v>2</v>
      </c>
    </row>
    <row r="99" spans="1:78" x14ac:dyDescent="0.25">
      <c r="A99" s="16">
        <v>97</v>
      </c>
      <c r="B99" s="16">
        <v>1</v>
      </c>
      <c r="C99" s="37" t="s">
        <v>562</v>
      </c>
      <c r="D99" s="51">
        <v>115.69984297584541</v>
      </c>
      <c r="E99" s="25">
        <v>-438.71328200000005</v>
      </c>
      <c r="F99" s="26">
        <f t="shared" si="3"/>
        <v>-448.18343902415467</v>
      </c>
      <c r="G99" s="26">
        <f t="shared" si="4"/>
        <v>-9.4701570241546023</v>
      </c>
      <c r="H99" s="26">
        <f t="shared" si="5"/>
        <v>125.17000000000002</v>
      </c>
      <c r="I99" s="36">
        <f>январь!F99+февраль!F99+март!F99+апрель!F99+май!F99+июнь!F99+июль!F99+август!F99+сентябрь!F99+октябрь!F99+ноябрь!F99+декабрь!F99</f>
        <v>0</v>
      </c>
      <c r="J99" s="36">
        <f>январь!G99+февраль!G99+март!G99+апрель!G99+май!G99+июнь!G99+июль!G99+август!G99+сентябрь!G99+октябрь!G99+ноябрь!G99+декабрь!G99</f>
        <v>0</v>
      </c>
      <c r="K99" s="36">
        <f>январь!H99+февраль!H99+март!H99+апрель!H99+май!H99+июнь!H99+июль!H99+август!H99+сентябрь!H99+октябрь!H99+ноябрь!H99+декабрь!H99</f>
        <v>0</v>
      </c>
      <c r="L99" s="27">
        <f>январь!I99+февраль!I99+март!I99+апрель!I99+май!I99+июнь!I99+июль!I99+август!I99+сентябрь!I99+октябрь!I99+ноябрь!I99+декабрь!I99</f>
        <v>0</v>
      </c>
      <c r="M99" s="36">
        <f>январь!J99+февраль!J99+март!J99+апрель!J99+май!J99+июнь!J99+июль!J99+август!J99+сентябрь!J99+октябрь!J99+ноябрь!J99+декабрь!J99</f>
        <v>0</v>
      </c>
      <c r="N99" s="36">
        <f>январь!K99+февраль!K99+март!K99+апрель!K99+май!K99+июнь!K99+июль!K99+август!K99+сентябрь!K99+октябрь!K99+ноябрь!K99+декабрь!K99</f>
        <v>0</v>
      </c>
      <c r="O99" s="36">
        <f>январь!L99+февраль!L99+март!L99+апрель!L99+май!L99+июнь!L99+июль!L99+август!L99+сентябрь!L99+октябрь!L99+ноябрь!L99+декабрь!L99</f>
        <v>0</v>
      </c>
      <c r="P99" s="36">
        <f>январь!M99+февраль!M99+март!M99+апрель!M99+май!M99+июнь!M99+июль!M99+август!M99+сентябрь!M99+октябрь!M99+ноябрь!M99+декабрь!M99</f>
        <v>0</v>
      </c>
      <c r="Q99" s="36">
        <f>январь!N99+февраль!N99+март!N99+апрель!N99+май!N99+июнь!N99+июль!N99+август!N99+сентябрь!N99+октябрь!N99+ноябрь!N99+декабрь!N99</f>
        <v>0</v>
      </c>
      <c r="R99" s="29">
        <f>январь!O99+февраль!O99+март!O99+апрель!O99+май!O99+июнь!O99+июль!O99+август!O99+сентябрь!O99+октябрь!O99+ноябрь!O99+декабрь!O99</f>
        <v>0</v>
      </c>
      <c r="S99" s="36">
        <f>январь!P99+февраль!P99+март!P99+апрель!P99+май!P99+июнь!P99+июль!P99+август!P99+сентябрь!P99+октябрь!P99+ноябрь!P99+декабрь!P99</f>
        <v>0</v>
      </c>
      <c r="T99" s="29">
        <f>январь!Q99+февраль!Q99+март!Q99+апрель!Q99+май!Q99+июнь!Q99+июль!Q99+август!Q99+сентябрь!Q99+октябрь!Q99+ноябрь!Q99+декабрь!Q99</f>
        <v>0</v>
      </c>
      <c r="U99" s="36">
        <f>январь!R99+февраль!R99+март!R99+апрель!R99+май!R99+июнь!R99+июль!R99+август!R99+сентябрь!R99+октябрь!R99+ноябрь!R99+декабрь!R99</f>
        <v>0</v>
      </c>
      <c r="V99" s="36">
        <f>январь!S99+февраль!S99+март!S99+апрель!S99+май!S99+июнь!S99+июль!S99+август!S99+сентябрь!S99+октябрь!S99+ноябрь!S99+декабрь!S99</f>
        <v>0</v>
      </c>
      <c r="W99" s="36">
        <f>январь!T99+февраль!T99+март!T99+апрель!T99+май!T99+июнь!T99+июль!T99+август!T99+сентябрь!T99+октябрь!T99+ноябрь!T99+декабрь!T99</f>
        <v>0</v>
      </c>
      <c r="X99" s="36">
        <f>январь!U99+февраль!U99+март!U99+апрель!U99+май!U99+июнь!U99+июль!U99+август!U99+сентябрь!U99+октябрь!U99+ноябрь!U99+декабрь!U99</f>
        <v>4.4999999999999998E-2</v>
      </c>
      <c r="Y99" s="36">
        <f>январь!V99+февраль!V99+март!V99+апрель!V99+май!V99+июнь!V99+июль!V99+август!V99+сентябрь!V99+октябрь!V99+ноябрь!V99+декабрь!V99</f>
        <v>86.923000000000002</v>
      </c>
      <c r="Z99" s="36">
        <f>январь!W99+февраль!W99+март!W99+апрель!W99+май!W99+июнь!W99+июль!W99+август!W99+сентябрь!W99+октябрь!W99+ноябрь!W99+декабрь!W99</f>
        <v>2E-3</v>
      </c>
      <c r="AA99" s="36">
        <f>январь!X99+февраль!X99+март!X99+апрель!X99+май!X99+июнь!X99+июль!X99+август!X99+сентябрь!X99+октябрь!X99+ноябрь!X99+декабрь!X99</f>
        <v>2.383</v>
      </c>
      <c r="AB99" s="29">
        <f>январь!Y99+февраль!Y99+март!Y99+апрель!Y99+май!Y99+июнь!Y99+июль!Y99+август!Y99+сентябрь!Y99+октябрь!Y99+ноябрь!Y99+декабрь!Y99</f>
        <v>0</v>
      </c>
      <c r="AC99" s="36">
        <f>январь!Z99+февраль!Z99+март!Z99+апрель!Z99+май!Z99+июнь!Z99+июль!Z99+август!Z99+сентябрь!Z99+октябрь!Z99+ноябрь!Z99+декабрь!Z99</f>
        <v>0</v>
      </c>
      <c r="AD99" s="66" t="str">
        <f>CONCATENATE(январь!AA99,$BZ$1,февраль!AA99,$BZ$1,март!AA99,$BZ$1,апрель!AA99,$BZ$1,май!AA99,$BZ$1,июнь!AA99,$BZ$1,июль!AA99,$BZ$1,август!AA99,$BZ$1,сентябрь!AA99,$BZ$1,октябрь!AA99,$BZ$1,ноябрь!AA99,$BZ$1,декабрь!AA99)</f>
        <v xml:space="preserve">           </v>
      </c>
      <c r="AE99" s="36">
        <f>январь!AB99+февраль!AB99+март!AB99+апрель!AB99+май!AB99+июнь!AB99+июль!AB99+август!AB99+сентябрь!AB99+октябрь!AB99+ноябрь!AB99+декабрь!AB99</f>
        <v>0</v>
      </c>
      <c r="AF99" s="36">
        <f>январь!AC99+февраль!AC99+март!AC99+апрель!AC99+май!AC99+июнь!AC99+июль!AC99+август!AC99+сентябрь!AC99+октябрь!AC99+ноябрь!AC99+декабрь!AC99</f>
        <v>0</v>
      </c>
      <c r="AG99" s="36">
        <f>январь!AD99+февраль!AD99+март!AD99+апрель!AD99+май!AD99+июнь!AD99+июль!AD99+август!AD99+сентябрь!AD99+октябрь!AD99+ноябрь!AD99+декабрь!AD99</f>
        <v>0</v>
      </c>
      <c r="AH99" s="36">
        <f>январь!AE99+февраль!AE99+март!AE99+апрель!AE99+май!AE99+июнь!AE99+июль!AE99+август!AE99+сентябрь!AE99+октябрь!AE99+ноябрь!AE99+декабрь!AE99</f>
        <v>0</v>
      </c>
      <c r="AI99" s="36">
        <f>январь!AF99+февраль!AF99+март!AF99+апрель!AF99+май!AF99+июнь!AF99+июль!AF99+август!AF99+сентябрь!AF99+октябрь!AF99+ноябрь!AF99+декабрь!AF99</f>
        <v>0</v>
      </c>
      <c r="AJ99" s="36">
        <f>январь!AG99+февраль!AG99+март!AG99+апрель!AG99+май!AG99+июнь!AG99+июль!AG99+август!AG99+сентябрь!AG99+октябрь!AG99+ноябрь!AG99+декабрь!AG99</f>
        <v>0</v>
      </c>
      <c r="AK99" s="29">
        <f>январь!AH99+февраль!AH99+март!AH99+апрель!AH99+май!AH99+июнь!AH99+июль!AH99+август!AH99+сентябрь!AH99+октябрь!AH99+ноябрь!AH99+декабрь!AH99</f>
        <v>10</v>
      </c>
      <c r="AL99" s="36">
        <f>январь!AI99+февраль!AI99+март!AI99+апрель!AI99+май!AI99+июнь!AI99+июль!AI99+август!AI99+сентябрь!AI99+октябрь!AI99+ноябрь!AI99+декабрь!AI99</f>
        <v>0.626</v>
      </c>
      <c r="AM99" s="29">
        <f>январь!AJ99+февраль!AJ99+март!AJ99+апрель!AJ99+май!AJ99+июнь!AJ99+июль!AJ99+август!AJ99+сентябрь!AJ99+октябрь!AJ99+ноябрь!AJ99+декабрь!AJ99</f>
        <v>0</v>
      </c>
      <c r="AN99" s="36">
        <f>январь!AK99+февраль!AK99+март!AK99+апрель!AK99+май!AK99+июнь!AK99+июль!AK99+август!AK99+сентябрь!AK99+октябрь!AK99+ноябрь!AK99+декабрь!AK99</f>
        <v>0</v>
      </c>
      <c r="AO99" s="36">
        <f>январь!AL99+февраль!AL99+март!AL99+апрель!AL99+май!AL99+июнь!AL99+июль!AL99+август!AL99+сентябрь!AL99+октябрь!AL99+ноябрь!AL99+декабрь!AL99</f>
        <v>0</v>
      </c>
      <c r="AP99" s="36">
        <f>январь!AM99+февраль!AM99+март!AM99+апрель!AM99+май!AM99+июнь!AM99+июль!AM99+август!AM99+сентябрь!AM99+октябрь!AM99+ноябрь!AM99+декабрь!AM99</f>
        <v>0</v>
      </c>
      <c r="AQ99" s="29">
        <f>январь!AN99+февраль!AN99+март!AN99+апрель!AN99+май!AN99+июнь!AN99+июль!AN99+август!AN99+сентябрь!AN99+октябрь!AN99+ноябрь!AN99+декабрь!AN99</f>
        <v>0</v>
      </c>
      <c r="AR99" s="36">
        <f>январь!AO99+февраль!AO99+март!AO99+апрель!AO99+май!AO99+июнь!AO99+июль!AO99+август!AO99+сентябрь!AO99+октябрь!AO99+ноябрь!AO99+декабрь!AO99</f>
        <v>0</v>
      </c>
      <c r="AS99" s="29">
        <f>январь!AP99+февраль!AP99+март!AP99+апрель!AP99+май!AP99+июнь!AP99+июль!AP99+август!AP99+сентябрь!AP99+октябрь!AP99+ноябрь!AP99+декабрь!AP99</f>
        <v>0</v>
      </c>
      <c r="AT99" s="36">
        <f>январь!AQ99+февраль!AQ99+март!AQ99+апрель!AQ99+май!AQ99+июнь!AQ99+июль!AQ99+август!AQ99+сентябрь!AQ99+октябрь!AQ99+ноябрь!AQ99+декабрь!AQ99</f>
        <v>0</v>
      </c>
      <c r="AU99" s="29">
        <f>январь!AR99+февраль!AR99+март!AR99+апрель!AR99+май!AR99+июнь!AR99+июль!AR99+август!AR99+сентябрь!AR99+октябрь!AR99+ноябрь!AR99+декабрь!AR99</f>
        <v>0</v>
      </c>
      <c r="AV99" s="36">
        <f>январь!AS99+февраль!AS99+март!AS99+апрель!AS99+май!AS99+июнь!AS99+июль!AS99+август!AS99+сентябрь!AS99+октябрь!AS99+ноябрь!AS99+декабрь!AS99</f>
        <v>0</v>
      </c>
      <c r="AW99" s="36">
        <f>январь!AT99+февраль!AT99+март!AT99+апрель!AT99+май!AT99+июнь!AT99+июль!AT99+август!AT99+сентябрь!AT99+октябрь!AT99+ноябрь!AT99+декабрь!AT99</f>
        <v>0</v>
      </c>
      <c r="AX99" s="36">
        <f>январь!AU99+февраль!AU99+март!AU99+апрель!AU99+май!AU99+июнь!AU99+июль!AU99+август!AU99+сентябрь!AU99+октябрь!AU99+ноябрь!AU99+декабрь!AU99</f>
        <v>0</v>
      </c>
      <c r="AY99" s="29">
        <f>январь!AV99+февраль!AV99+март!AV99+апрель!AV99+май!AV99+июнь!AV99+июль!AV99+август!AV99+сентябрь!AV99+октябрь!AV99+ноябрь!AV99+декабрь!AV99</f>
        <v>0</v>
      </c>
      <c r="AZ99" s="36">
        <f>январь!AW99+февраль!AW99+март!AW99+апрель!AW99+май!AW99+июнь!AW99+июль!AW99+август!AW99+сентябрь!AW99+октябрь!AW99+ноябрь!AW99+декабрь!AW99</f>
        <v>0</v>
      </c>
      <c r="BA99" s="36">
        <f>январь!AX99+февраль!AX99+март!AX99+апрель!AX99+май!AX99+июнь!AX99+июль!AX99+август!AX99+сентябрь!AX99+октябрь!AX99+ноябрь!AX99+декабрь!AX99</f>
        <v>0</v>
      </c>
      <c r="BB99" s="36">
        <f>январь!AY99+февраль!AY99+март!AY99+апрель!AY99+май!AY99+июнь!AY99+июль!AY99+август!AY99+сентябрь!AY99+октябрь!AY99+ноябрь!AY99+декабрь!AY99</f>
        <v>0</v>
      </c>
      <c r="BC99" s="29">
        <f>январь!AZ99+февраль!AZ99+март!AZ99+апрель!AZ99+май!AZ99+июнь!AZ99+июль!AZ99+август!AZ99+сентябрь!AZ99+октябрь!AZ99+ноябрь!AZ99+декабрь!AZ99</f>
        <v>0</v>
      </c>
      <c r="BD99" s="36">
        <f>январь!BA99+февраль!BA99+март!BA99+апрель!BA99+май!BA99+июнь!BA99+июль!BA99+август!BA99+сентябрь!BA99+октябрь!BA99+ноябрь!BA99+декабрь!BA99</f>
        <v>0</v>
      </c>
      <c r="BE99" s="36">
        <f>январь!BB99+февраль!BB99+март!BB99+апрель!BB99+май!BB99+июнь!BB99+июль!BB99+август!BB99+сентябрь!BB99+октябрь!BB99+ноябрь!BB99+декабрь!BB99</f>
        <v>0</v>
      </c>
      <c r="BF99" s="36">
        <f>январь!BC99+февраль!BC99+март!BC99+апрель!BC99+май!BC99+июнь!BC99+июль!BC99+август!BC99+сентябрь!BC99+октябрь!BC99+ноябрь!BC99+декабрь!BC99</f>
        <v>0</v>
      </c>
      <c r="BG99" s="36">
        <f>январь!BD99+февраль!BD99+март!BD99+апрель!BD99+май!BD99+июнь!BD99+июль!BD99+август!BD99+сентябрь!BD99+октябрь!BD99+ноябрь!BD99+декабрь!BD99</f>
        <v>0</v>
      </c>
      <c r="BH99" s="36">
        <f>январь!BE99+февраль!BE99+март!BE99+апрель!BE99+май!BE99+июнь!BE99+июль!BE99+август!BE99+сентябрь!BE99+октябрь!BE99+ноябрь!BE99+декабрь!BE99</f>
        <v>0</v>
      </c>
      <c r="BI99" s="36">
        <f>январь!BF99+февраль!BF99+март!BF99+апрель!BF99+май!BF99+июнь!BF99+июль!BF99+август!BF99+сентябрь!BF99+октябрь!BF99+ноябрь!BF99+декабрь!BF99</f>
        <v>0</v>
      </c>
      <c r="BJ99" s="36">
        <f>январь!BG99+февраль!BG99+март!BG99+апрель!BG99+май!BG99+июнь!BG99+июль!BG99+август!BG99+сентябрь!BG99+октябрь!BG99+ноябрь!BG99+декабрь!BG99</f>
        <v>0</v>
      </c>
      <c r="BK99" s="36">
        <f>январь!BH99+февраль!BH99+март!BH99+апрель!BH99+май!BH99+июнь!BH99+июль!BH99+август!BH99+сентябрь!BH99+октябрь!BH99+ноябрь!BH99+декабрь!BH99</f>
        <v>0</v>
      </c>
      <c r="BL99" s="36">
        <f>январь!BI99+февраль!BI99+март!BI99+апрель!BI99+май!BI99+июнь!BI99+июль!BI99+август!BI99+сентябрь!BI99+октябрь!BI99+ноябрь!BI99+декабрь!BI99</f>
        <v>0</v>
      </c>
      <c r="BM99" s="29">
        <f>январь!BJ99+февраль!BJ99+март!BJ99+апрель!BJ99+май!BJ99+июнь!BJ99+июль!BJ99+август!BJ99+сентябрь!BJ99+октябрь!BJ99+ноябрь!BJ99+декабрь!BJ99</f>
        <v>0</v>
      </c>
      <c r="BN99" s="36">
        <f>январь!BK99+февраль!BK99+март!BK99+апрель!BK99+май!BK99+июнь!BK99+июль!BK99+август!BK99+сентябрь!BK99+октябрь!BK99+ноябрь!BK99+декабрь!BK99</f>
        <v>0</v>
      </c>
      <c r="BO99" s="29">
        <f>январь!BL99+февраль!BL99+март!BL99+апрель!BL99+май!BL99+июнь!BL99+июль!BL99+август!BL99+сентябрь!BL99+октябрь!BL99+ноябрь!BL99+декабрь!BL99</f>
        <v>0</v>
      </c>
      <c r="BP99" s="36">
        <f>январь!BM99+февраль!BM99+март!BM99+апрель!BM99+май!BM99+июнь!BM99+июль!BM99+август!BM99+сентябрь!BM99+октябрь!BM99+ноябрь!BM99+декабрь!BM99</f>
        <v>0</v>
      </c>
      <c r="BQ99" s="36">
        <f>январь!BN99+февраль!BN99+март!BN99+апрель!BN99+май!BN99+июнь!BN99+июль!BN99+август!BN99+сентябрь!BN99+октябрь!BN99+ноябрь!BN99+декабрь!BN99</f>
        <v>0.04</v>
      </c>
      <c r="BR99" s="36">
        <f>январь!BO99+февраль!BO99+март!BO99+апрель!BO99+май!BO99+июнь!BO99+июль!BO99+август!BO99+сентябрь!BO99+октябрь!BO99+ноябрь!BO99+декабрь!BO99</f>
        <v>9.0760000000000005</v>
      </c>
      <c r="BS99" s="29">
        <f>январь!BP99+февраль!BP99+март!BP99+апрель!BP99+май!BP99+июнь!BP99+июль!BP99+август!BP99+сентябрь!BP99+октябрь!BP99+ноябрь!BP99+декабрь!BP99</f>
        <v>16</v>
      </c>
      <c r="BT99" s="36">
        <f>январь!BQ99+февраль!BQ99+март!BQ99+апрель!BQ99+май!BQ99+июнь!BQ99+июль!BQ99+август!BQ99+сентябрь!BQ99+октябрь!BQ99+ноябрь!BQ99+декабрь!BQ99</f>
        <v>14.044999999999998</v>
      </c>
      <c r="BU99" s="29">
        <f>январь!BR99+февраль!BR99+март!BR99+апрель!BR99+май!BR99+июнь!BR99+июль!BR99+август!BR99+сентябрь!BR99+октябрь!BR99+ноябрь!BR99+декабрь!BR99</f>
        <v>0</v>
      </c>
      <c r="BV99" s="36">
        <f>январь!BS99+февраль!BS99+март!BS99+апрель!BS99+май!BS99+июнь!BS99+июль!BS99+август!BS99+сентябрь!BS99+октябрь!BS99+ноябрь!BS99+декабрь!BS99</f>
        <v>0</v>
      </c>
      <c r="BW99" s="36">
        <f>январь!BT99+февраль!BT99+март!BT99+апрель!BT99+май!BT99+июнь!BT99+июль!BT99+август!BT99+сентябрь!BT99+октябрь!BT99+ноябрь!BT99+декабрь!BT99</f>
        <v>0</v>
      </c>
      <c r="BX99" s="36">
        <f>январь!BU99+февраль!BU99+март!BU99+апрель!BU99+май!BU99+июнь!BU99+июль!BU99+август!BU99+сентябрь!BU99+октябрь!BU99+ноябрь!BU99+декабрь!BU99</f>
        <v>0</v>
      </c>
      <c r="BY99" s="36">
        <f>январь!BV99+февраль!BV99+март!BV99+апрель!BV99+май!BV99+июнь!BV99+июль!BV99+август!BV99+сентябрь!BV99+октябрь!BV99+ноябрь!BV99+декабрь!BV99</f>
        <v>12.117000000000001</v>
      </c>
      <c r="BZ99" s="77">
        <v>0</v>
      </c>
    </row>
    <row r="100" spans="1:78" x14ac:dyDescent="0.25">
      <c r="A100" s="16">
        <v>98</v>
      </c>
      <c r="B100" s="16">
        <v>1</v>
      </c>
      <c r="C100" s="37" t="s">
        <v>563</v>
      </c>
      <c r="D100" s="51">
        <v>448.84411493719801</v>
      </c>
      <c r="E100" s="25">
        <v>161.33601599999986</v>
      </c>
      <c r="F100" s="26">
        <f t="shared" si="3"/>
        <v>51.994130937197951</v>
      </c>
      <c r="G100" s="26">
        <f t="shared" si="4"/>
        <v>-109.34188506280191</v>
      </c>
      <c r="H100" s="26">
        <f t="shared" si="5"/>
        <v>558.18599999999992</v>
      </c>
      <c r="I100" s="36">
        <f>январь!F100+февраль!F100+март!F100+апрель!F100+май!F100+июнь!F100+июль!F100+август!F100+сентябрь!F100+октябрь!F100+ноябрь!F100+декабрь!F100</f>
        <v>0</v>
      </c>
      <c r="J100" s="36">
        <f>январь!G100+февраль!G100+март!G100+апрель!G100+май!G100+июнь!G100+июль!G100+август!G100+сентябрь!G100+октябрь!G100+ноябрь!G100+декабрь!G100</f>
        <v>0</v>
      </c>
      <c r="K100" s="36">
        <f>январь!H100+февраль!H100+март!H100+апрель!H100+май!H100+июнь!H100+июль!H100+август!H100+сентябрь!H100+октябрь!H100+ноябрь!H100+декабрь!H100</f>
        <v>0</v>
      </c>
      <c r="L100" s="27">
        <f>январь!I100+февраль!I100+март!I100+апрель!I100+май!I100+июнь!I100+июль!I100+август!I100+сентябрь!I100+октябрь!I100+ноябрь!I100+декабрь!I100</f>
        <v>0</v>
      </c>
      <c r="M100" s="36">
        <f>январь!J100+февраль!J100+март!J100+апрель!J100+май!J100+июнь!J100+июль!J100+август!J100+сентябрь!J100+октябрь!J100+ноябрь!J100+декабрь!J100</f>
        <v>0</v>
      </c>
      <c r="N100" s="36">
        <f>январь!K100+февраль!K100+март!K100+апрель!K100+май!K100+июнь!K100+июль!K100+август!K100+сентябрь!K100+октябрь!K100+ноябрь!K100+декабрь!K100</f>
        <v>0</v>
      </c>
      <c r="O100" s="36">
        <f>январь!L100+февраль!L100+март!L100+апрель!L100+май!L100+июнь!L100+июль!L100+август!L100+сентябрь!L100+октябрь!L100+ноябрь!L100+декабрь!L100</f>
        <v>0</v>
      </c>
      <c r="P100" s="36">
        <f>январь!M100+февраль!M100+март!M100+апрель!M100+май!M100+июнь!M100+июль!M100+август!M100+сентябрь!M100+октябрь!M100+ноябрь!M100+декабрь!M100</f>
        <v>0</v>
      </c>
      <c r="Q100" s="36">
        <f>январь!N100+февраль!N100+март!N100+апрель!N100+май!N100+июнь!N100+июль!N100+август!N100+сентябрь!N100+октябрь!N100+ноябрь!N100+декабрь!N100</f>
        <v>0</v>
      </c>
      <c r="R100" s="29">
        <f>январь!O100+февраль!O100+март!O100+апрель!O100+май!O100+июнь!O100+июль!O100+август!O100+сентябрь!O100+октябрь!O100+ноябрь!O100+декабрь!O100</f>
        <v>0</v>
      </c>
      <c r="S100" s="36">
        <f>январь!P100+февраль!P100+март!P100+апрель!P100+май!P100+июнь!P100+июль!P100+август!P100+сентябрь!P100+октябрь!P100+ноябрь!P100+декабрь!P100</f>
        <v>0</v>
      </c>
      <c r="T100" s="29">
        <f>январь!Q100+февраль!Q100+март!Q100+апрель!Q100+май!Q100+июнь!Q100+июль!Q100+август!Q100+сентябрь!Q100+октябрь!Q100+ноябрь!Q100+декабрь!Q100</f>
        <v>0</v>
      </c>
      <c r="U100" s="36">
        <f>январь!R100+февраль!R100+март!R100+апрель!R100+май!R100+июнь!R100+июль!R100+август!R100+сентябрь!R100+октябрь!R100+ноябрь!R100+декабрь!R100</f>
        <v>0</v>
      </c>
      <c r="V100" s="36">
        <f>январь!S100+февраль!S100+март!S100+апрель!S100+май!S100+июнь!S100+июль!S100+август!S100+сентябрь!S100+октябрь!S100+ноябрь!S100+декабрь!S100</f>
        <v>0</v>
      </c>
      <c r="W100" s="36">
        <f>январь!T100+февраль!T100+март!T100+апрель!T100+май!T100+июнь!T100+июль!T100+август!T100+сентябрь!T100+октябрь!T100+ноябрь!T100+декабрь!T100</f>
        <v>0</v>
      </c>
      <c r="X100" s="36">
        <f>январь!U100+февраль!U100+март!U100+апрель!U100+май!U100+июнь!U100+июль!U100+август!U100+сентябрь!U100+октябрь!U100+ноябрь!U100+декабрь!U100</f>
        <v>0</v>
      </c>
      <c r="Y100" s="36">
        <f>январь!V100+февраль!V100+март!V100+апрель!V100+май!V100+июнь!V100+июль!V100+август!V100+сентябрь!V100+октябрь!V100+ноябрь!V100+декабрь!V100</f>
        <v>0</v>
      </c>
      <c r="Z100" s="36">
        <f>январь!W100+февраль!W100+март!W100+апрель!W100+май!W100+июнь!W100+июль!W100+август!W100+сентябрь!W100+октябрь!W100+ноябрь!W100+декабрь!W100</f>
        <v>0</v>
      </c>
      <c r="AA100" s="36">
        <f>январь!X100+февраль!X100+март!X100+апрель!X100+май!X100+июнь!X100+июль!X100+август!X100+сентябрь!X100+октябрь!X100+ноябрь!X100+декабрь!X100</f>
        <v>0</v>
      </c>
      <c r="AB100" s="29">
        <f>январь!Y100+февраль!Y100+март!Y100+апрель!Y100+май!Y100+июнь!Y100+июль!Y100+август!Y100+сентябрь!Y100+октябрь!Y100+ноябрь!Y100+декабрь!Y100</f>
        <v>0</v>
      </c>
      <c r="AC100" s="36">
        <f>январь!Z100+февраль!Z100+март!Z100+апрель!Z100+май!Z100+июнь!Z100+июль!Z100+август!Z100+сентябрь!Z100+октябрь!Z100+ноябрь!Z100+декабрь!Z100</f>
        <v>0</v>
      </c>
      <c r="AD100" s="66" t="str">
        <f>CONCATENATE(январь!AA100,$BZ$1,февраль!AA100,$BZ$1,март!AA100,$BZ$1,апрель!AA100,$BZ$1,май!AA100,$BZ$1,июнь!AA100,$BZ$1,июль!AA100,$BZ$1,август!AA100,$BZ$1,сентябрь!AA100,$BZ$1,октябрь!AA100,$BZ$1,ноябрь!AA100,$BZ$1,декабрь!AA100)</f>
        <v xml:space="preserve">     л/кл №4      </v>
      </c>
      <c r="AE100" s="36">
        <f>январь!AB100+февраль!AB100+март!AB100+апрель!AB100+май!AB100+июнь!AB100+июль!AB100+август!AB100+сентябрь!AB100+октябрь!AB100+ноябрь!AB100+декабрь!AB100</f>
        <v>0.25</v>
      </c>
      <c r="AF100" s="36">
        <f>январь!AC100+февраль!AC100+март!AC100+апрель!AC100+май!AC100+июнь!AC100+июль!AC100+август!AC100+сентябрь!AC100+октябрь!AC100+ноябрь!AC100+декабрь!AC100</f>
        <v>536.55799999999999</v>
      </c>
      <c r="AG100" s="36">
        <f>январь!AD100+февраль!AD100+март!AD100+апрель!AD100+май!AD100+июнь!AD100+июль!AD100+август!AD100+сентябрь!AD100+октябрь!AD100+ноябрь!AD100+декабрь!AD100</f>
        <v>0</v>
      </c>
      <c r="AH100" s="36">
        <f>январь!AE100+февраль!AE100+март!AE100+апрель!AE100+май!AE100+июнь!AE100+июль!AE100+август!AE100+сентябрь!AE100+октябрь!AE100+ноябрь!AE100+декабрь!AE100</f>
        <v>0</v>
      </c>
      <c r="AI100" s="36">
        <f>январь!AF100+февраль!AF100+март!AF100+апрель!AF100+май!AF100+июнь!AF100+июль!AF100+август!AF100+сентябрь!AF100+октябрь!AF100+ноябрь!AF100+декабрь!AF100</f>
        <v>0</v>
      </c>
      <c r="AJ100" s="36">
        <f>январь!AG100+февраль!AG100+март!AG100+апрель!AG100+май!AG100+июнь!AG100+июль!AG100+август!AG100+сентябрь!AG100+октябрь!AG100+ноябрь!AG100+декабрь!AG100</f>
        <v>0</v>
      </c>
      <c r="AK100" s="29">
        <f>январь!AH100+февраль!AH100+март!AH100+апрель!AH100+май!AH100+июнь!AH100+июль!AH100+август!AH100+сентябрь!AH100+октябрь!AH100+ноябрь!AH100+декабрь!AH100</f>
        <v>0</v>
      </c>
      <c r="AL100" s="36">
        <f>январь!AI100+февраль!AI100+март!AI100+апрель!AI100+май!AI100+июнь!AI100+июль!AI100+август!AI100+сентябрь!AI100+октябрь!AI100+ноябрь!AI100+декабрь!AI100</f>
        <v>0</v>
      </c>
      <c r="AM100" s="29">
        <f>январь!AJ100+февраль!AJ100+март!AJ100+апрель!AJ100+май!AJ100+июнь!AJ100+июль!AJ100+август!AJ100+сентябрь!AJ100+октябрь!AJ100+ноябрь!AJ100+декабрь!AJ100</f>
        <v>0</v>
      </c>
      <c r="AN100" s="36">
        <f>январь!AK100+февраль!AK100+март!AK100+апрель!AK100+май!AK100+июнь!AK100+июль!AK100+август!AK100+сентябрь!AK100+октябрь!AK100+ноябрь!AK100+декабрь!AK100</f>
        <v>0</v>
      </c>
      <c r="AO100" s="36">
        <f>январь!AL100+февраль!AL100+март!AL100+апрель!AL100+май!AL100+июнь!AL100+июль!AL100+август!AL100+сентябрь!AL100+октябрь!AL100+ноябрь!AL100+декабрь!AL100</f>
        <v>0</v>
      </c>
      <c r="AP100" s="36">
        <f>январь!AM100+февраль!AM100+март!AM100+апрель!AM100+май!AM100+июнь!AM100+июль!AM100+август!AM100+сентябрь!AM100+октябрь!AM100+ноябрь!AM100+декабрь!AM100</f>
        <v>0</v>
      </c>
      <c r="AQ100" s="29">
        <f>январь!AN100+февраль!AN100+март!AN100+апрель!AN100+май!AN100+июнь!AN100+июль!AN100+август!AN100+сентябрь!AN100+октябрь!AN100+ноябрь!AN100+декабрь!AN100</f>
        <v>0</v>
      </c>
      <c r="AR100" s="36">
        <f>январь!AO100+февраль!AO100+март!AO100+апрель!AO100+май!AO100+июнь!AO100+июль!AO100+август!AO100+сентябрь!AO100+октябрь!AO100+ноябрь!AO100+декабрь!AO100</f>
        <v>0</v>
      </c>
      <c r="AS100" s="29">
        <f>январь!AP100+февраль!AP100+март!AP100+апрель!AP100+май!AP100+июнь!AP100+июль!AP100+август!AP100+сентябрь!AP100+октябрь!AP100+ноябрь!AP100+декабрь!AP100</f>
        <v>0</v>
      </c>
      <c r="AT100" s="36">
        <f>январь!AQ100+февраль!AQ100+март!AQ100+апрель!AQ100+май!AQ100+июнь!AQ100+июль!AQ100+август!AQ100+сентябрь!AQ100+октябрь!AQ100+ноябрь!AQ100+декабрь!AQ100</f>
        <v>0</v>
      </c>
      <c r="AU100" s="29">
        <f>январь!AR100+февраль!AR100+март!AR100+апрель!AR100+май!AR100+июнь!AR100+июль!AR100+август!AR100+сентябрь!AR100+октябрь!AR100+ноябрь!AR100+декабрь!AR100</f>
        <v>0</v>
      </c>
      <c r="AV100" s="36">
        <f>январь!AS100+февраль!AS100+март!AS100+апрель!AS100+май!AS100+июнь!AS100+июль!AS100+август!AS100+сентябрь!AS100+октябрь!AS100+ноябрь!AS100+декабрь!AS100</f>
        <v>0</v>
      </c>
      <c r="AW100" s="36">
        <f>январь!AT100+февраль!AT100+март!AT100+апрель!AT100+май!AT100+июнь!AT100+июль!AT100+август!AT100+сентябрь!AT100+октябрь!AT100+ноябрь!AT100+декабрь!AT100</f>
        <v>0</v>
      </c>
      <c r="AX100" s="36">
        <f>январь!AU100+февраль!AU100+март!AU100+апрель!AU100+май!AU100+июнь!AU100+июль!AU100+август!AU100+сентябрь!AU100+октябрь!AU100+ноябрь!AU100+декабрь!AU100</f>
        <v>0</v>
      </c>
      <c r="AY100" s="29">
        <f>январь!AV100+февраль!AV100+март!AV100+апрель!AV100+май!AV100+июнь!AV100+июль!AV100+август!AV100+сентябрь!AV100+октябрь!AV100+ноябрь!AV100+декабрь!AV100</f>
        <v>0</v>
      </c>
      <c r="AZ100" s="36">
        <f>январь!AW100+февраль!AW100+март!AW100+апрель!AW100+май!AW100+июнь!AW100+июль!AW100+август!AW100+сентябрь!AW100+октябрь!AW100+ноябрь!AW100+декабрь!AW100</f>
        <v>0</v>
      </c>
      <c r="BA100" s="36">
        <f>январь!AX100+февраль!AX100+март!AX100+апрель!AX100+май!AX100+июнь!AX100+июль!AX100+август!AX100+сентябрь!AX100+октябрь!AX100+ноябрь!AX100+декабрь!AX100</f>
        <v>0</v>
      </c>
      <c r="BB100" s="36">
        <f>январь!AY100+февраль!AY100+март!AY100+апрель!AY100+май!AY100+июнь!AY100+июль!AY100+август!AY100+сентябрь!AY100+октябрь!AY100+ноябрь!AY100+декабрь!AY100</f>
        <v>0</v>
      </c>
      <c r="BC100" s="29">
        <f>январь!AZ100+февраль!AZ100+март!AZ100+апрель!AZ100+май!AZ100+июнь!AZ100+июль!AZ100+август!AZ100+сентябрь!AZ100+октябрь!AZ100+ноябрь!AZ100+декабрь!AZ100</f>
        <v>0</v>
      </c>
      <c r="BD100" s="36">
        <f>январь!BA100+февраль!BA100+март!BA100+апрель!BA100+май!BA100+июнь!BA100+июль!BA100+август!BA100+сентябрь!BA100+октябрь!BA100+ноябрь!BA100+декабрь!BA100</f>
        <v>0</v>
      </c>
      <c r="BE100" s="36">
        <f>январь!BB100+февраль!BB100+март!BB100+апрель!BB100+май!BB100+июнь!BB100+июль!BB100+август!BB100+сентябрь!BB100+октябрь!BB100+ноябрь!BB100+декабрь!BB100</f>
        <v>0</v>
      </c>
      <c r="BF100" s="36">
        <f>январь!BC100+февраль!BC100+март!BC100+апрель!BC100+май!BC100+июнь!BC100+июль!BC100+август!BC100+сентябрь!BC100+октябрь!BC100+ноябрь!BC100+декабрь!BC100</f>
        <v>0</v>
      </c>
      <c r="BG100" s="36">
        <f>январь!BD100+февраль!BD100+март!BD100+апрель!BD100+май!BD100+июнь!BD100+июль!BD100+август!BD100+сентябрь!BD100+октябрь!BD100+ноябрь!BD100+декабрь!BD100</f>
        <v>0</v>
      </c>
      <c r="BH100" s="36">
        <f>январь!BE100+февраль!BE100+март!BE100+апрель!BE100+май!BE100+июнь!BE100+июль!BE100+август!BE100+сентябрь!BE100+октябрь!BE100+ноябрь!BE100+декабрь!BE100</f>
        <v>0</v>
      </c>
      <c r="BI100" s="36">
        <f>январь!BF100+февраль!BF100+март!BF100+апрель!BF100+май!BF100+июнь!BF100+июль!BF100+август!BF100+сентябрь!BF100+октябрь!BF100+ноябрь!BF100+декабрь!BF100</f>
        <v>0</v>
      </c>
      <c r="BJ100" s="36">
        <f>январь!BG100+февраль!BG100+март!BG100+апрель!BG100+май!BG100+июнь!BG100+июль!BG100+август!BG100+сентябрь!BG100+октябрь!BG100+ноябрь!BG100+декабрь!BG100</f>
        <v>0</v>
      </c>
      <c r="BK100" s="36">
        <f>январь!BH100+февраль!BH100+март!BH100+апрель!BH100+май!BH100+июнь!BH100+июль!BH100+август!BH100+сентябрь!BH100+октябрь!BH100+ноябрь!BH100+декабрь!BH100</f>
        <v>0</v>
      </c>
      <c r="BL100" s="36">
        <f>январь!BI100+февраль!BI100+март!BI100+апрель!BI100+май!BI100+июнь!BI100+июль!BI100+август!BI100+сентябрь!BI100+октябрь!BI100+ноябрь!BI100+декабрь!BI100</f>
        <v>0</v>
      </c>
      <c r="BM100" s="29">
        <f>январь!BJ100+февраль!BJ100+март!BJ100+апрель!BJ100+май!BJ100+июнь!BJ100+июль!BJ100+август!BJ100+сентябрь!BJ100+октябрь!BJ100+ноябрь!BJ100+декабрь!BJ100</f>
        <v>0</v>
      </c>
      <c r="BN100" s="36">
        <f>январь!BK100+февраль!BK100+март!BK100+апрель!BK100+май!BK100+июнь!BK100+июль!BK100+август!BK100+сентябрь!BK100+октябрь!BK100+ноябрь!BK100+декабрь!BK100</f>
        <v>0</v>
      </c>
      <c r="BO100" s="29">
        <f>январь!BL100+февраль!BL100+март!BL100+апрель!BL100+май!BL100+июнь!BL100+июль!BL100+август!BL100+сентябрь!BL100+октябрь!BL100+ноябрь!BL100+декабрь!BL100</f>
        <v>9</v>
      </c>
      <c r="BP100" s="36">
        <f>январь!BM100+февраль!BM100+март!BM100+апрель!BM100+май!BM100+июнь!BM100+июль!BM100+август!BM100+сентябрь!BM100+октябрь!BM100+ноябрь!BM100+декабрь!BM100</f>
        <v>4.2130000000000001</v>
      </c>
      <c r="BQ100" s="36">
        <f>январь!BN100+февраль!BN100+март!BN100+апрель!BN100+май!BN100+июнь!BN100+июль!BN100+август!BN100+сентябрь!BN100+октябрь!BN100+ноябрь!BN100+декабрь!BN100</f>
        <v>0</v>
      </c>
      <c r="BR100" s="36">
        <f>январь!BO100+февраль!BO100+март!BO100+апрель!BO100+май!BO100+июнь!BO100+июль!BO100+август!BO100+сентябрь!BO100+октябрь!BO100+ноябрь!BO100+декабрь!BO100</f>
        <v>0</v>
      </c>
      <c r="BS100" s="29">
        <f>январь!BP100+февраль!BP100+март!BP100+апрель!BP100+май!BP100+июнь!BP100+июль!BP100+август!BP100+сентябрь!BP100+октябрь!BP100+ноябрь!BP100+декабрь!BP100</f>
        <v>0</v>
      </c>
      <c r="BT100" s="36">
        <f>январь!BQ100+февраль!BQ100+март!BQ100+апрель!BQ100+май!BQ100+июнь!BQ100+июль!BQ100+август!BQ100+сентябрь!BQ100+октябрь!BQ100+ноябрь!BQ100+декабрь!BQ100</f>
        <v>0</v>
      </c>
      <c r="BU100" s="29">
        <f>январь!BR100+февраль!BR100+март!BR100+апрель!BR100+май!BR100+июнь!BR100+июль!BR100+август!BR100+сентябрь!BR100+октябрь!BR100+ноябрь!BR100+декабрь!BR100</f>
        <v>0</v>
      </c>
      <c r="BV100" s="36">
        <f>январь!BS100+февраль!BS100+март!BS100+апрель!BS100+май!BS100+июнь!BS100+июль!BS100+август!BS100+сентябрь!BS100+октябрь!BS100+ноябрь!BS100+декабрь!BS100</f>
        <v>0</v>
      </c>
      <c r="BW100" s="36">
        <f>январь!BT100+февраль!BT100+март!BT100+апрель!BT100+май!BT100+июнь!BT100+июль!BT100+август!BT100+сентябрь!BT100+октябрь!BT100+ноябрь!BT100+декабрь!BT100</f>
        <v>0</v>
      </c>
      <c r="BX100" s="36">
        <f>январь!BU100+февраль!BU100+март!BU100+апрель!BU100+май!BU100+июнь!BU100+июль!BU100+август!BU100+сентябрь!BU100+октябрь!BU100+ноябрь!BU100+декабрь!BU100</f>
        <v>0</v>
      </c>
      <c r="BY100" s="36">
        <f>январь!BV100+февраль!BV100+март!BV100+апрель!BV100+май!BV100+июнь!BV100+июль!BV100+август!BV100+сентябрь!BV100+октябрь!BV100+ноябрь!BV100+декабрь!BV100</f>
        <v>17.415000000000003</v>
      </c>
      <c r="BZ100" s="77">
        <v>1</v>
      </c>
    </row>
    <row r="101" spans="1:78" x14ac:dyDescent="0.25">
      <c r="A101" s="16">
        <v>99</v>
      </c>
      <c r="B101" s="16">
        <v>1</v>
      </c>
      <c r="C101" s="37" t="s">
        <v>564</v>
      </c>
      <c r="D101" s="51">
        <v>448.40846278260858</v>
      </c>
      <c r="E101" s="25">
        <v>450.13788999999997</v>
      </c>
      <c r="F101" s="26">
        <f t="shared" si="3"/>
        <v>-36.344647217391525</v>
      </c>
      <c r="G101" s="26">
        <f t="shared" si="4"/>
        <v>-486.4825372173915</v>
      </c>
      <c r="H101" s="26">
        <f t="shared" si="5"/>
        <v>934.89100000000008</v>
      </c>
      <c r="I101" s="36">
        <f>январь!F101+февраль!F101+март!F101+апрель!F101+май!F101+июнь!F101+июль!F101+август!F101+сентябрь!F101+октябрь!F101+ноябрь!F101+декабрь!F101</f>
        <v>0</v>
      </c>
      <c r="J101" s="36">
        <f>январь!G101+февраль!G101+март!G101+апрель!G101+май!G101+июнь!G101+июль!G101+август!G101+сентябрь!G101+октябрь!G101+ноябрь!G101+декабрь!G101</f>
        <v>0</v>
      </c>
      <c r="K101" s="36">
        <f>январь!H101+февраль!H101+март!H101+апрель!H101+май!H101+июнь!H101+июль!H101+август!H101+сентябрь!H101+октябрь!H101+ноябрь!H101+декабрь!H101</f>
        <v>0</v>
      </c>
      <c r="L101" s="27">
        <f>январь!I101+февраль!I101+март!I101+апрель!I101+май!I101+июнь!I101+июль!I101+август!I101+сентябрь!I101+октябрь!I101+ноябрь!I101+декабрь!I101</f>
        <v>0</v>
      </c>
      <c r="M101" s="36">
        <f>январь!J101+февраль!J101+март!J101+апрель!J101+май!J101+июнь!J101+июль!J101+август!J101+сентябрь!J101+октябрь!J101+ноябрь!J101+декабрь!J101</f>
        <v>0</v>
      </c>
      <c r="N101" s="36">
        <f>январь!K101+февраль!K101+март!K101+апрель!K101+май!K101+июнь!K101+июль!K101+август!K101+сентябрь!K101+октябрь!K101+ноябрь!K101+декабрь!K101</f>
        <v>0</v>
      </c>
      <c r="O101" s="36">
        <f>январь!L101+февраль!L101+март!L101+апрель!L101+май!L101+июнь!L101+июль!L101+август!L101+сентябрь!L101+октябрь!L101+ноябрь!L101+декабрь!L101</f>
        <v>0</v>
      </c>
      <c r="P101" s="36">
        <f>январь!M101+февраль!M101+март!M101+апрель!M101+май!M101+июнь!M101+июль!M101+август!M101+сентябрь!M101+октябрь!M101+ноябрь!M101+декабрь!M101</f>
        <v>0</v>
      </c>
      <c r="Q101" s="36">
        <f>январь!N101+февраль!N101+март!N101+апрель!N101+май!N101+июнь!N101+июль!N101+август!N101+сентябрь!N101+октябрь!N101+ноябрь!N101+декабрь!N101</f>
        <v>0</v>
      </c>
      <c r="R101" s="29">
        <f>январь!O101+февраль!O101+март!O101+апрель!O101+май!O101+июнь!O101+июль!O101+август!O101+сентябрь!O101+октябрь!O101+ноябрь!O101+декабрь!O101</f>
        <v>0</v>
      </c>
      <c r="S101" s="36">
        <f>январь!P101+февраль!P101+март!P101+апрель!P101+май!P101+июнь!P101+июль!P101+август!P101+сентябрь!P101+октябрь!P101+ноябрь!P101+декабрь!P101</f>
        <v>0</v>
      </c>
      <c r="T101" s="29">
        <f>январь!Q101+февраль!Q101+март!Q101+апрель!Q101+май!Q101+июнь!Q101+июль!Q101+август!Q101+сентябрь!Q101+октябрь!Q101+ноябрь!Q101+декабрь!Q101</f>
        <v>0</v>
      </c>
      <c r="U101" s="36">
        <f>январь!R101+февраль!R101+март!R101+апрель!R101+май!R101+июнь!R101+июль!R101+август!R101+сентябрь!R101+октябрь!R101+ноябрь!R101+декабрь!R101</f>
        <v>0</v>
      </c>
      <c r="V101" s="36">
        <f>январь!S101+февраль!S101+март!S101+апрель!S101+май!S101+июнь!S101+июль!S101+август!S101+сентябрь!S101+октябрь!S101+ноябрь!S101+декабрь!S101</f>
        <v>0</v>
      </c>
      <c r="W101" s="36">
        <f>январь!T101+февраль!T101+март!T101+апрель!T101+май!T101+июнь!T101+июль!T101+август!T101+сентябрь!T101+октябрь!T101+ноябрь!T101+декабрь!T101</f>
        <v>0</v>
      </c>
      <c r="X101" s="36">
        <f>январь!U101+февраль!U101+март!U101+апрель!U101+май!U101+июнь!U101+июль!U101+август!U101+сентябрь!U101+октябрь!U101+ноябрь!U101+декабрь!U101</f>
        <v>0</v>
      </c>
      <c r="Y101" s="36">
        <f>январь!V101+февраль!V101+март!V101+апрель!V101+май!V101+июнь!V101+июль!V101+август!V101+сентябрь!V101+октябрь!V101+ноябрь!V101+декабрь!V101</f>
        <v>0</v>
      </c>
      <c r="Z101" s="36">
        <f>январь!W101+февраль!W101+март!W101+апрель!W101+май!W101+июнь!W101+июль!W101+август!W101+сентябрь!W101+октябрь!W101+ноябрь!W101+декабрь!W101</f>
        <v>0</v>
      </c>
      <c r="AA101" s="36">
        <f>январь!X101+февраль!X101+март!X101+апрель!X101+май!X101+июнь!X101+июль!X101+август!X101+сентябрь!X101+октябрь!X101+ноябрь!X101+декабрь!X101</f>
        <v>0</v>
      </c>
      <c r="AB101" s="29">
        <f>январь!Y101+февраль!Y101+март!Y101+апрель!Y101+май!Y101+июнь!Y101+июль!Y101+август!Y101+сентябрь!Y101+октябрь!Y101+ноябрь!Y101+декабрь!Y101</f>
        <v>0</v>
      </c>
      <c r="AC101" s="36">
        <f>январь!Z101+февраль!Z101+март!Z101+апрель!Z101+май!Z101+июнь!Z101+июль!Z101+август!Z101+сентябрь!Z101+октябрь!Z101+ноябрь!Z101+декабрь!Z101</f>
        <v>0</v>
      </c>
      <c r="AD101" s="66" t="str">
        <f>CONCATENATE(январь!AA101,$BZ$1,февраль!AA101,$BZ$1,март!AA101,$BZ$1,апрель!AA101,$BZ$1,май!AA101,$BZ$1,июнь!AA101,$BZ$1,июль!AA101,$BZ$1,август!AA101,$BZ$1,сентябрь!AA101,$BZ$1,октябрь!AA101,$BZ$1,ноябрь!AA101,$BZ$1,декабрь!AA101)</f>
        <v xml:space="preserve">        л/кл №2, где кв.7,9,19,22; №4, где кв.25,33,36   </v>
      </c>
      <c r="AE101" s="36">
        <f>январь!AB101+февраль!AB101+март!AB101+апрель!AB101+май!AB101+июнь!AB101+июль!AB101+август!AB101+сентябрь!AB101+октябрь!AB101+ноябрь!AB101+декабрь!AB101</f>
        <v>0.64200000000000002</v>
      </c>
      <c r="AF101" s="36">
        <f>январь!AC101+февраль!AC101+март!AC101+апрель!AC101+май!AC101+июнь!AC101+июль!AC101+август!AC101+сентябрь!AC101+октябрь!AC101+ноябрь!AC101+декабрь!AC101</f>
        <v>822.88800000000003</v>
      </c>
      <c r="AG101" s="36">
        <f>январь!AD101+февраль!AD101+март!AD101+апрель!AD101+май!AD101+июнь!AD101+июль!AD101+август!AD101+сентябрь!AD101+октябрь!AD101+ноябрь!AD101+декабрь!AD101</f>
        <v>0</v>
      </c>
      <c r="AH101" s="36">
        <f>январь!AE101+февраль!AE101+март!AE101+апрель!AE101+май!AE101+июнь!AE101+июль!AE101+август!AE101+сентябрь!AE101+октябрь!AE101+ноябрь!AE101+декабрь!AE101</f>
        <v>0</v>
      </c>
      <c r="AI101" s="36">
        <f>январь!AF101+февраль!AF101+март!AF101+апрель!AF101+май!AF101+июнь!AF101+июль!AF101+август!AF101+сентябрь!AF101+октябрь!AF101+ноябрь!AF101+декабрь!AF101</f>
        <v>0</v>
      </c>
      <c r="AJ101" s="36">
        <f>январь!AG101+февраль!AG101+март!AG101+апрель!AG101+май!AG101+июнь!AG101+июль!AG101+август!AG101+сентябрь!AG101+октябрь!AG101+ноябрь!AG101+декабрь!AG101</f>
        <v>0</v>
      </c>
      <c r="AK101" s="29">
        <f>январь!AH101+февраль!AH101+март!AH101+апрель!AH101+май!AH101+июнь!AH101+июль!AH101+август!AH101+сентябрь!AH101+октябрь!AH101+ноябрь!AH101+декабрь!AH101</f>
        <v>2</v>
      </c>
      <c r="AL101" s="36">
        <f>январь!AI101+февраль!AI101+март!AI101+апрель!AI101+май!AI101+июнь!AI101+июль!AI101+август!AI101+сентябрь!AI101+октябрь!AI101+ноябрь!AI101+декабрь!AI101</f>
        <v>2.7730000000000001</v>
      </c>
      <c r="AM101" s="29">
        <f>январь!AJ101+февраль!AJ101+март!AJ101+апрель!AJ101+май!AJ101+июнь!AJ101+июль!AJ101+август!AJ101+сентябрь!AJ101+октябрь!AJ101+ноябрь!AJ101+декабрь!AJ101</f>
        <v>0</v>
      </c>
      <c r="AN101" s="36">
        <f>январь!AK101+февраль!AK101+март!AK101+апрель!AK101+май!AK101+июнь!AK101+июль!AK101+август!AK101+сентябрь!AK101+октябрь!AK101+ноябрь!AK101+декабрь!AK101</f>
        <v>0</v>
      </c>
      <c r="AO101" s="36">
        <f>январь!AL101+февраль!AL101+март!AL101+апрель!AL101+май!AL101+июнь!AL101+июль!AL101+август!AL101+сентябрь!AL101+октябрь!AL101+ноябрь!AL101+декабрь!AL101</f>
        <v>0</v>
      </c>
      <c r="AP101" s="36">
        <f>январь!AM101+февраль!AM101+март!AM101+апрель!AM101+май!AM101+июнь!AM101+июль!AM101+август!AM101+сентябрь!AM101+октябрь!AM101+ноябрь!AM101+декабрь!AM101</f>
        <v>0</v>
      </c>
      <c r="AQ101" s="29">
        <f>январь!AN101+февраль!AN101+март!AN101+апрель!AN101+май!AN101+июнь!AN101+июль!AN101+август!AN101+сентябрь!AN101+октябрь!AN101+ноябрь!AN101+декабрь!AN101</f>
        <v>0</v>
      </c>
      <c r="AR101" s="36">
        <f>январь!AO101+февраль!AO101+март!AO101+апрель!AO101+май!AO101+июнь!AO101+июль!AO101+август!AO101+сентябрь!AO101+октябрь!AO101+ноябрь!AO101+декабрь!AO101</f>
        <v>0</v>
      </c>
      <c r="AS101" s="29">
        <f>январь!AP101+февраль!AP101+март!AP101+апрель!AP101+май!AP101+июнь!AP101+июль!AP101+август!AP101+сентябрь!AP101+октябрь!AP101+ноябрь!AP101+декабрь!AP101</f>
        <v>0</v>
      </c>
      <c r="AT101" s="36">
        <f>январь!AQ101+февраль!AQ101+март!AQ101+апрель!AQ101+май!AQ101+июнь!AQ101+июль!AQ101+август!AQ101+сентябрь!AQ101+октябрь!AQ101+ноябрь!AQ101+декабрь!AQ101</f>
        <v>0</v>
      </c>
      <c r="AU101" s="29">
        <f>январь!AR101+февраль!AR101+март!AR101+апрель!AR101+май!AR101+июнь!AR101+июль!AR101+август!AR101+сентябрь!AR101+октябрь!AR101+ноябрь!AR101+декабрь!AR101</f>
        <v>0</v>
      </c>
      <c r="AV101" s="36">
        <f>январь!AS101+февраль!AS101+март!AS101+апрель!AS101+май!AS101+июнь!AS101+июль!AS101+август!AS101+сентябрь!AS101+октябрь!AS101+ноябрь!AS101+декабрь!AS101</f>
        <v>0</v>
      </c>
      <c r="AW101" s="36">
        <f>январь!AT101+февраль!AT101+март!AT101+апрель!AT101+май!AT101+июнь!AT101+июль!AT101+август!AT101+сентябрь!AT101+октябрь!AT101+ноябрь!AT101+декабрь!AT101</f>
        <v>0</v>
      </c>
      <c r="AX101" s="36">
        <f>январь!AU101+февраль!AU101+март!AU101+апрель!AU101+май!AU101+июнь!AU101+июль!AU101+август!AU101+сентябрь!AU101+октябрь!AU101+ноябрь!AU101+декабрь!AU101</f>
        <v>0</v>
      </c>
      <c r="AY101" s="29">
        <f>январь!AV101+февраль!AV101+март!AV101+апрель!AV101+май!AV101+июнь!AV101+июль!AV101+август!AV101+сентябрь!AV101+октябрь!AV101+ноябрь!AV101+декабрь!AV101</f>
        <v>0</v>
      </c>
      <c r="AZ101" s="36">
        <f>январь!AW101+февраль!AW101+март!AW101+апрель!AW101+май!AW101+июнь!AW101+июль!AW101+август!AW101+сентябрь!AW101+октябрь!AW101+ноябрь!AW101+декабрь!AW101</f>
        <v>0</v>
      </c>
      <c r="BA101" s="36">
        <f>январь!AX101+февраль!AX101+март!AX101+апрель!AX101+май!AX101+июнь!AX101+июль!AX101+август!AX101+сентябрь!AX101+октябрь!AX101+ноябрь!AX101+декабрь!AX101</f>
        <v>0</v>
      </c>
      <c r="BB101" s="36">
        <f>январь!AY101+февраль!AY101+март!AY101+апрель!AY101+май!AY101+июнь!AY101+июль!AY101+август!AY101+сентябрь!AY101+октябрь!AY101+ноябрь!AY101+декабрь!AY101</f>
        <v>0</v>
      </c>
      <c r="BC101" s="29">
        <f>январь!AZ101+февраль!AZ101+март!AZ101+апрель!AZ101+май!AZ101+июнь!AZ101+июль!AZ101+август!AZ101+сентябрь!AZ101+октябрь!AZ101+ноябрь!AZ101+декабрь!AZ101</f>
        <v>0</v>
      </c>
      <c r="BD101" s="36">
        <f>январь!BA101+февраль!BA101+март!BA101+апрель!BA101+май!BA101+июнь!BA101+июль!BA101+август!BA101+сентябрь!BA101+октябрь!BA101+ноябрь!BA101+декабрь!BA101</f>
        <v>0</v>
      </c>
      <c r="BE101" s="36">
        <f>январь!BB101+февраль!BB101+март!BB101+апрель!BB101+май!BB101+июнь!BB101+июль!BB101+август!BB101+сентябрь!BB101+октябрь!BB101+ноябрь!BB101+декабрь!BB101</f>
        <v>0</v>
      </c>
      <c r="BF101" s="36">
        <f>январь!BC101+февраль!BC101+март!BC101+апрель!BC101+май!BC101+июнь!BC101+июль!BC101+август!BC101+сентябрь!BC101+октябрь!BC101+ноябрь!BC101+декабрь!BC101</f>
        <v>0</v>
      </c>
      <c r="BG101" s="36">
        <f>январь!BD101+февраль!BD101+март!BD101+апрель!BD101+май!BD101+июнь!BD101+июль!BD101+август!BD101+сентябрь!BD101+октябрь!BD101+ноябрь!BD101+декабрь!BD101</f>
        <v>0</v>
      </c>
      <c r="BH101" s="36">
        <f>январь!BE101+февраль!BE101+март!BE101+апрель!BE101+май!BE101+июнь!BE101+июль!BE101+август!BE101+сентябрь!BE101+октябрь!BE101+ноябрь!BE101+декабрь!BE101</f>
        <v>0</v>
      </c>
      <c r="BI101" s="36">
        <f>январь!BF101+февраль!BF101+март!BF101+апрель!BF101+май!BF101+июнь!BF101+июль!BF101+август!BF101+сентябрь!BF101+октябрь!BF101+ноябрь!BF101+декабрь!BF101</f>
        <v>8.0000000000000002E-3</v>
      </c>
      <c r="BJ101" s="36">
        <f>январь!BG101+февраль!BG101+март!BG101+апрель!BG101+май!BG101+июнь!BG101+июль!BG101+август!BG101+сентябрь!BG101+октябрь!BG101+ноябрь!BG101+декабрь!BG101</f>
        <v>10.77</v>
      </c>
      <c r="BK101" s="36">
        <f>январь!BH101+февраль!BH101+март!BH101+апрель!BH101+май!BH101+июнь!BH101+июль!BH101+август!BH101+сентябрь!BH101+октябрь!BH101+ноябрь!BH101+декабрь!BH101</f>
        <v>0</v>
      </c>
      <c r="BL101" s="36">
        <f>январь!BI101+февраль!BI101+март!BI101+апрель!BI101+май!BI101+июнь!BI101+июль!BI101+август!BI101+сентябрь!BI101+октябрь!BI101+ноябрь!BI101+декабрь!BI101</f>
        <v>0</v>
      </c>
      <c r="BM101" s="29">
        <f>январь!BJ101+февраль!BJ101+март!BJ101+апрель!BJ101+май!BJ101+июнь!BJ101+июль!BJ101+август!BJ101+сентябрь!BJ101+октябрь!BJ101+ноябрь!BJ101+декабрь!BJ101</f>
        <v>0</v>
      </c>
      <c r="BN101" s="36">
        <f>январь!BK101+февраль!BK101+март!BK101+апрель!BK101+май!BK101+июнь!BK101+июль!BK101+август!BK101+сентябрь!BK101+октябрь!BK101+ноябрь!BK101+декабрь!BK101</f>
        <v>0</v>
      </c>
      <c r="BO101" s="29">
        <f>январь!BL101+февраль!BL101+март!BL101+апрель!BL101+май!BL101+июнь!BL101+июль!BL101+август!BL101+сентябрь!BL101+октябрь!BL101+ноябрь!BL101+декабрь!BL101</f>
        <v>52</v>
      </c>
      <c r="BP101" s="36">
        <f>январь!BM101+февраль!BM101+март!BM101+апрель!BM101+май!BM101+июнь!BM101+июль!BM101+август!BM101+сентябрь!BM101+октябрь!BM101+ноябрь!BM101+декабрь!BM101</f>
        <v>27.253</v>
      </c>
      <c r="BQ101" s="36">
        <f>январь!BN101+февраль!BN101+март!BN101+апрель!BN101+май!BN101+июнь!BN101+июль!BN101+август!BN101+сентябрь!BN101+октябрь!BN101+ноябрь!BN101+декабрь!BN101</f>
        <v>1.2E-2</v>
      </c>
      <c r="BR101" s="36">
        <f>январь!BO101+февраль!BO101+март!BO101+апрель!BO101+май!BO101+июнь!BO101+июль!BO101+август!BO101+сентябрь!BO101+октябрь!BO101+ноябрь!BO101+декабрь!BO101</f>
        <v>21.613</v>
      </c>
      <c r="BS101" s="29">
        <f>январь!BP101+февраль!BP101+март!BP101+апрель!BP101+май!BP101+июнь!BP101+июль!BP101+август!BP101+сентябрь!BP101+октябрь!BP101+ноябрь!BP101+декабрь!BP101</f>
        <v>24</v>
      </c>
      <c r="BT101" s="36">
        <f>январь!BQ101+февраль!BQ101+март!BQ101+апрель!BQ101+май!BQ101+июнь!BQ101+июль!BQ101+август!BQ101+сентябрь!BQ101+октябрь!BQ101+ноябрь!BQ101+декабрь!BQ101</f>
        <v>15.363</v>
      </c>
      <c r="BU101" s="29">
        <f>январь!BR101+февраль!BR101+март!BR101+апрель!BR101+май!BR101+июнь!BR101+июль!BR101+август!BR101+сентябрь!BR101+октябрь!BR101+ноябрь!BR101+декабрь!BR101</f>
        <v>0</v>
      </c>
      <c r="BV101" s="36">
        <f>январь!BS101+февраль!BS101+март!BS101+апрель!BS101+май!BS101+июнь!BS101+июль!BS101+август!BS101+сентябрь!BS101+октябрь!BS101+ноябрь!BS101+декабрь!BS101</f>
        <v>0</v>
      </c>
      <c r="BW101" s="36">
        <f>январь!BT101+февраль!BT101+март!BT101+апрель!BT101+май!BT101+июнь!BT101+июль!BT101+август!BT101+сентябрь!BT101+октябрь!BT101+ноябрь!BT101+декабрь!BT101</f>
        <v>0</v>
      </c>
      <c r="BX101" s="36">
        <f>январь!BU101+февраль!BU101+март!BU101+апрель!BU101+май!BU101+июнь!BU101+июль!BU101+август!BU101+сентябрь!BU101+октябрь!BU101+ноябрь!BU101+декабрь!BU101</f>
        <v>0</v>
      </c>
      <c r="BY101" s="36">
        <f>январь!BV101+февраль!BV101+март!BV101+апрель!BV101+май!BV101+июнь!BV101+июль!BV101+август!BV101+сентябрь!BV101+октябрь!BV101+ноябрь!BV101+декабрь!BV101</f>
        <v>34.231000000000002</v>
      </c>
      <c r="BZ101" s="77">
        <v>2</v>
      </c>
    </row>
    <row r="102" spans="1:78" x14ac:dyDescent="0.25">
      <c r="A102" s="16">
        <v>100</v>
      </c>
      <c r="B102" s="16">
        <v>1</v>
      </c>
      <c r="C102" s="37" t="s">
        <v>565</v>
      </c>
      <c r="D102" s="51">
        <v>82.178916000000001</v>
      </c>
      <c r="E102" s="25">
        <v>225.92629600000001</v>
      </c>
      <c r="F102" s="26">
        <f t="shared" si="3"/>
        <v>288.220212</v>
      </c>
      <c r="G102" s="26">
        <f t="shared" si="4"/>
        <v>62.293916000000003</v>
      </c>
      <c r="H102" s="26">
        <f t="shared" si="5"/>
        <v>19.884999999999998</v>
      </c>
      <c r="I102" s="36">
        <f>январь!F102+февраль!F102+март!F102+апрель!F102+май!F102+июнь!F102+июль!F102+август!F102+сентябрь!F102+октябрь!F102+ноябрь!F102+декабрь!F102</f>
        <v>0</v>
      </c>
      <c r="J102" s="36">
        <f>январь!G102+февраль!G102+март!G102+апрель!G102+май!G102+июнь!G102+июль!G102+август!G102+сентябрь!G102+октябрь!G102+ноябрь!G102+декабрь!G102</f>
        <v>0</v>
      </c>
      <c r="K102" s="36">
        <f>январь!H102+февраль!H102+март!H102+апрель!H102+май!H102+июнь!H102+июль!H102+август!H102+сентябрь!H102+октябрь!H102+ноябрь!H102+декабрь!H102</f>
        <v>0</v>
      </c>
      <c r="L102" s="27">
        <f>январь!I102+февраль!I102+март!I102+апрель!I102+май!I102+июнь!I102+июль!I102+август!I102+сентябрь!I102+октябрь!I102+ноябрь!I102+декабрь!I102</f>
        <v>0</v>
      </c>
      <c r="M102" s="36">
        <f>январь!J102+февраль!J102+март!J102+апрель!J102+май!J102+июнь!J102+июль!J102+август!J102+сентябрь!J102+октябрь!J102+ноябрь!J102+декабрь!J102</f>
        <v>0</v>
      </c>
      <c r="N102" s="36">
        <f>январь!K102+февраль!K102+март!K102+апрель!K102+май!K102+июнь!K102+июль!K102+август!K102+сентябрь!K102+октябрь!K102+ноябрь!K102+декабрь!K102</f>
        <v>0</v>
      </c>
      <c r="O102" s="36">
        <f>январь!L102+февраль!L102+март!L102+апрель!L102+май!L102+июнь!L102+июль!L102+август!L102+сентябрь!L102+октябрь!L102+ноябрь!L102+декабрь!L102</f>
        <v>0</v>
      </c>
      <c r="P102" s="36">
        <f>январь!M102+февраль!M102+март!M102+апрель!M102+май!M102+июнь!M102+июль!M102+август!M102+сентябрь!M102+октябрь!M102+ноябрь!M102+декабрь!M102</f>
        <v>0</v>
      </c>
      <c r="Q102" s="36">
        <f>январь!N102+февраль!N102+март!N102+апрель!N102+май!N102+июнь!N102+июль!N102+август!N102+сентябрь!N102+октябрь!N102+ноябрь!N102+декабрь!N102</f>
        <v>0</v>
      </c>
      <c r="R102" s="29">
        <f>январь!O102+февраль!O102+март!O102+апрель!O102+май!O102+июнь!O102+июль!O102+август!O102+сентябрь!O102+октябрь!O102+ноябрь!O102+декабрь!O102</f>
        <v>0</v>
      </c>
      <c r="S102" s="36">
        <f>январь!P102+февраль!P102+март!P102+апрель!P102+май!P102+июнь!P102+июль!P102+август!P102+сентябрь!P102+октябрь!P102+ноябрь!P102+декабрь!P102</f>
        <v>0</v>
      </c>
      <c r="T102" s="29">
        <f>январь!Q102+февраль!Q102+март!Q102+апрель!Q102+май!Q102+июнь!Q102+июль!Q102+август!Q102+сентябрь!Q102+октябрь!Q102+ноябрь!Q102+декабрь!Q102</f>
        <v>0</v>
      </c>
      <c r="U102" s="36">
        <f>январь!R102+февраль!R102+март!R102+апрель!R102+май!R102+июнь!R102+июль!R102+август!R102+сентябрь!R102+октябрь!R102+ноябрь!R102+декабрь!R102</f>
        <v>0</v>
      </c>
      <c r="V102" s="36">
        <f>январь!S102+февраль!S102+март!S102+апрель!S102+май!S102+июнь!S102+июль!S102+август!S102+сентябрь!S102+октябрь!S102+ноябрь!S102+декабрь!S102</f>
        <v>0</v>
      </c>
      <c r="W102" s="36">
        <f>январь!T102+февраль!T102+март!T102+апрель!T102+май!T102+июнь!T102+июль!T102+август!T102+сентябрь!T102+октябрь!T102+ноябрь!T102+декабрь!T102</f>
        <v>0</v>
      </c>
      <c r="X102" s="36">
        <f>январь!U102+февраль!U102+март!U102+апрель!U102+май!U102+июнь!U102+июль!U102+август!U102+сентябрь!U102+октябрь!U102+ноябрь!U102+декабрь!U102</f>
        <v>0</v>
      </c>
      <c r="Y102" s="36">
        <f>январь!V102+февраль!V102+март!V102+апрель!V102+май!V102+июнь!V102+июль!V102+август!V102+сентябрь!V102+октябрь!V102+ноябрь!V102+декабрь!V102</f>
        <v>0</v>
      </c>
      <c r="Z102" s="36">
        <f>январь!W102+февраль!W102+март!W102+апрель!W102+май!W102+июнь!W102+июль!W102+август!W102+сентябрь!W102+октябрь!W102+ноябрь!W102+декабрь!W102</f>
        <v>0</v>
      </c>
      <c r="AA102" s="36">
        <f>январь!X102+февраль!X102+март!X102+апрель!X102+май!X102+июнь!X102+июль!X102+август!X102+сентябрь!X102+октябрь!X102+ноябрь!X102+декабрь!X102</f>
        <v>0</v>
      </c>
      <c r="AB102" s="29">
        <f>январь!Y102+февраль!Y102+март!Y102+апрель!Y102+май!Y102+июнь!Y102+июль!Y102+август!Y102+сентябрь!Y102+октябрь!Y102+ноябрь!Y102+декабрь!Y102</f>
        <v>0</v>
      </c>
      <c r="AC102" s="36">
        <f>январь!Z102+февраль!Z102+март!Z102+апрель!Z102+май!Z102+июнь!Z102+июль!Z102+август!Z102+сентябрь!Z102+октябрь!Z102+ноябрь!Z102+декабрь!Z102</f>
        <v>0</v>
      </c>
      <c r="AD102" s="66" t="str">
        <f>CONCATENATE(январь!AA102,$BZ$1,февраль!AA102,$BZ$1,март!AA102,$BZ$1,апрель!AA102,$BZ$1,май!AA102,$BZ$1,июнь!AA102,$BZ$1,июль!AA102,$BZ$1,август!AA102,$BZ$1,сентябрь!AA102,$BZ$1,октябрь!AA102,$BZ$1,ноябрь!AA102,$BZ$1,декабрь!AA102)</f>
        <v xml:space="preserve">           </v>
      </c>
      <c r="AE102" s="36">
        <f>январь!AB102+февраль!AB102+март!AB102+апрель!AB102+май!AB102+июнь!AB102+июль!AB102+август!AB102+сентябрь!AB102+октябрь!AB102+ноябрь!AB102+декабрь!AB102</f>
        <v>0</v>
      </c>
      <c r="AF102" s="36">
        <f>январь!AC102+февраль!AC102+март!AC102+апрель!AC102+май!AC102+июнь!AC102+июль!AC102+август!AC102+сентябрь!AC102+октябрь!AC102+ноябрь!AC102+декабрь!AC102</f>
        <v>0</v>
      </c>
      <c r="AG102" s="36">
        <f>январь!AD102+февраль!AD102+март!AD102+апрель!AD102+май!AD102+июнь!AD102+июль!AD102+август!AD102+сентябрь!AD102+октябрь!AD102+ноябрь!AD102+декабрь!AD102</f>
        <v>0</v>
      </c>
      <c r="AH102" s="36">
        <f>январь!AE102+февраль!AE102+март!AE102+апрель!AE102+май!AE102+июнь!AE102+июль!AE102+август!AE102+сентябрь!AE102+октябрь!AE102+ноябрь!AE102+декабрь!AE102</f>
        <v>0</v>
      </c>
      <c r="AI102" s="36">
        <f>январь!AF102+февраль!AF102+март!AF102+апрель!AF102+май!AF102+июнь!AF102+июль!AF102+август!AF102+сентябрь!AF102+октябрь!AF102+ноябрь!AF102+декабрь!AF102</f>
        <v>0</v>
      </c>
      <c r="AJ102" s="36">
        <f>январь!AG102+февраль!AG102+март!AG102+апрель!AG102+май!AG102+июнь!AG102+июль!AG102+август!AG102+сентябрь!AG102+октябрь!AG102+ноябрь!AG102+декабрь!AG102</f>
        <v>0</v>
      </c>
      <c r="AK102" s="29">
        <f>январь!AH102+февраль!AH102+март!AH102+апрель!AH102+май!AH102+июнь!AH102+июль!AH102+август!AH102+сентябрь!AH102+октябрь!AH102+ноябрь!AH102+декабрь!AH102</f>
        <v>0</v>
      </c>
      <c r="AL102" s="36">
        <f>январь!AI102+февраль!AI102+март!AI102+апрель!AI102+май!AI102+июнь!AI102+июль!AI102+август!AI102+сентябрь!AI102+октябрь!AI102+ноябрь!AI102+декабрь!AI102</f>
        <v>0</v>
      </c>
      <c r="AM102" s="29">
        <f>январь!AJ102+февраль!AJ102+март!AJ102+апрель!AJ102+май!AJ102+июнь!AJ102+июль!AJ102+август!AJ102+сентябрь!AJ102+октябрь!AJ102+ноябрь!AJ102+декабрь!AJ102</f>
        <v>0</v>
      </c>
      <c r="AN102" s="36">
        <f>январь!AK102+февраль!AK102+март!AK102+апрель!AK102+май!AK102+июнь!AK102+июль!AK102+август!AK102+сентябрь!AK102+октябрь!AK102+ноябрь!AK102+декабрь!AK102</f>
        <v>0</v>
      </c>
      <c r="AO102" s="36">
        <f>январь!AL102+февраль!AL102+март!AL102+апрель!AL102+май!AL102+июнь!AL102+июль!AL102+август!AL102+сентябрь!AL102+октябрь!AL102+ноябрь!AL102+декабрь!AL102</f>
        <v>0</v>
      </c>
      <c r="AP102" s="36">
        <f>январь!AM102+февраль!AM102+март!AM102+апрель!AM102+май!AM102+июнь!AM102+июль!AM102+август!AM102+сентябрь!AM102+октябрь!AM102+ноябрь!AM102+декабрь!AM102</f>
        <v>0</v>
      </c>
      <c r="AQ102" s="29">
        <f>январь!AN102+февраль!AN102+март!AN102+апрель!AN102+май!AN102+июнь!AN102+июль!AN102+август!AN102+сентябрь!AN102+октябрь!AN102+ноябрь!AN102+декабрь!AN102</f>
        <v>0</v>
      </c>
      <c r="AR102" s="36">
        <f>январь!AO102+февраль!AO102+март!AO102+апрель!AO102+май!AO102+июнь!AO102+июль!AO102+август!AO102+сентябрь!AO102+октябрь!AO102+ноябрь!AO102+декабрь!AO102</f>
        <v>0</v>
      </c>
      <c r="AS102" s="29">
        <f>январь!AP102+февраль!AP102+март!AP102+апрель!AP102+май!AP102+июнь!AP102+июль!AP102+август!AP102+сентябрь!AP102+октябрь!AP102+ноябрь!AP102+декабрь!AP102</f>
        <v>0</v>
      </c>
      <c r="AT102" s="36">
        <f>январь!AQ102+февраль!AQ102+март!AQ102+апрель!AQ102+май!AQ102+июнь!AQ102+июль!AQ102+август!AQ102+сентябрь!AQ102+октябрь!AQ102+ноябрь!AQ102+декабрь!AQ102</f>
        <v>0</v>
      </c>
      <c r="AU102" s="29">
        <f>январь!AR102+февраль!AR102+март!AR102+апрель!AR102+май!AR102+июнь!AR102+июль!AR102+август!AR102+сентябрь!AR102+октябрь!AR102+ноябрь!AR102+декабрь!AR102</f>
        <v>0</v>
      </c>
      <c r="AV102" s="36">
        <f>январь!AS102+февраль!AS102+март!AS102+апрель!AS102+май!AS102+июнь!AS102+июль!AS102+август!AS102+сентябрь!AS102+октябрь!AS102+ноябрь!AS102+декабрь!AS102</f>
        <v>0</v>
      </c>
      <c r="AW102" s="36">
        <f>январь!AT102+февраль!AT102+март!AT102+апрель!AT102+май!AT102+июнь!AT102+июль!AT102+август!AT102+сентябрь!AT102+октябрь!AT102+ноябрь!AT102+декабрь!AT102</f>
        <v>0</v>
      </c>
      <c r="AX102" s="36">
        <f>январь!AU102+февраль!AU102+март!AU102+апрель!AU102+май!AU102+июнь!AU102+июль!AU102+август!AU102+сентябрь!AU102+октябрь!AU102+ноябрь!AU102+декабрь!AU102</f>
        <v>0</v>
      </c>
      <c r="AY102" s="29">
        <f>январь!AV102+февраль!AV102+март!AV102+апрель!AV102+май!AV102+июнь!AV102+июль!AV102+август!AV102+сентябрь!AV102+октябрь!AV102+ноябрь!AV102+декабрь!AV102</f>
        <v>0</v>
      </c>
      <c r="AZ102" s="36">
        <f>январь!AW102+февраль!AW102+март!AW102+апрель!AW102+май!AW102+июнь!AW102+июль!AW102+август!AW102+сентябрь!AW102+октябрь!AW102+ноябрь!AW102+декабрь!AW102</f>
        <v>0</v>
      </c>
      <c r="BA102" s="36">
        <f>январь!AX102+февраль!AX102+март!AX102+апрель!AX102+май!AX102+июнь!AX102+июль!AX102+август!AX102+сентябрь!AX102+октябрь!AX102+ноябрь!AX102+декабрь!AX102</f>
        <v>0</v>
      </c>
      <c r="BB102" s="36">
        <f>январь!AY102+февраль!AY102+март!AY102+апрель!AY102+май!AY102+июнь!AY102+июль!AY102+август!AY102+сентябрь!AY102+октябрь!AY102+ноябрь!AY102+декабрь!AY102</f>
        <v>0</v>
      </c>
      <c r="BC102" s="29">
        <f>январь!AZ102+февраль!AZ102+март!AZ102+апрель!AZ102+май!AZ102+июнь!AZ102+июль!AZ102+август!AZ102+сентябрь!AZ102+октябрь!AZ102+ноябрь!AZ102+декабрь!AZ102</f>
        <v>0</v>
      </c>
      <c r="BD102" s="36">
        <f>январь!BA102+февраль!BA102+март!BA102+апрель!BA102+май!BA102+июнь!BA102+июль!BA102+август!BA102+сентябрь!BA102+октябрь!BA102+ноябрь!BA102+декабрь!BA102</f>
        <v>0</v>
      </c>
      <c r="BE102" s="36">
        <f>январь!BB102+февраль!BB102+март!BB102+апрель!BB102+май!BB102+июнь!BB102+июль!BB102+август!BB102+сентябрь!BB102+октябрь!BB102+ноябрь!BB102+декабрь!BB102</f>
        <v>0</v>
      </c>
      <c r="BF102" s="36">
        <f>январь!BC102+февраль!BC102+март!BC102+апрель!BC102+май!BC102+июнь!BC102+июль!BC102+август!BC102+сентябрь!BC102+октябрь!BC102+ноябрь!BC102+декабрь!BC102</f>
        <v>0</v>
      </c>
      <c r="BG102" s="36">
        <f>январь!BD102+февраль!BD102+март!BD102+апрель!BD102+май!BD102+июнь!BD102+июль!BD102+август!BD102+сентябрь!BD102+октябрь!BD102+ноябрь!BD102+декабрь!BD102</f>
        <v>0</v>
      </c>
      <c r="BH102" s="36">
        <f>январь!BE102+февраль!BE102+март!BE102+апрель!BE102+май!BE102+июнь!BE102+июль!BE102+август!BE102+сентябрь!BE102+октябрь!BE102+ноябрь!BE102+декабрь!BE102</f>
        <v>0</v>
      </c>
      <c r="BI102" s="36">
        <f>январь!BF102+февраль!BF102+март!BF102+апрель!BF102+май!BF102+июнь!BF102+июль!BF102+август!BF102+сентябрь!BF102+октябрь!BF102+ноябрь!BF102+декабрь!BF102</f>
        <v>2E-3</v>
      </c>
      <c r="BJ102" s="36">
        <f>январь!BG102+февраль!BG102+март!BG102+апрель!BG102+май!BG102+июнь!BG102+июль!BG102+август!BG102+сентябрь!BG102+октябрь!BG102+ноябрь!BG102+декабрь!BG102</f>
        <v>2.2709999999999999</v>
      </c>
      <c r="BK102" s="36">
        <f>январь!BH102+февраль!BH102+март!BH102+апрель!BH102+май!BH102+июнь!BH102+июль!BH102+август!BH102+сентябрь!BH102+октябрь!BH102+ноябрь!BH102+декабрь!BH102</f>
        <v>0</v>
      </c>
      <c r="BL102" s="36">
        <f>январь!BI102+февраль!BI102+март!BI102+апрель!BI102+май!BI102+июнь!BI102+июль!BI102+август!BI102+сентябрь!BI102+октябрь!BI102+ноябрь!BI102+декабрь!BI102</f>
        <v>0</v>
      </c>
      <c r="BM102" s="29">
        <f>январь!BJ102+февраль!BJ102+март!BJ102+апрель!BJ102+май!BJ102+июнь!BJ102+июль!BJ102+август!BJ102+сентябрь!BJ102+октябрь!BJ102+ноябрь!BJ102+декабрь!BJ102</f>
        <v>0</v>
      </c>
      <c r="BN102" s="36">
        <f>январь!BK102+февраль!BK102+март!BK102+апрель!BK102+май!BK102+июнь!BK102+июль!BK102+август!BK102+сентябрь!BK102+октябрь!BK102+ноябрь!BK102+декабрь!BK102</f>
        <v>0</v>
      </c>
      <c r="BO102" s="29">
        <f>январь!BL102+февраль!BL102+март!BL102+апрель!BL102+май!BL102+июнь!BL102+июль!BL102+август!BL102+сентябрь!BL102+октябрь!BL102+ноябрь!BL102+декабрь!BL102</f>
        <v>7</v>
      </c>
      <c r="BP102" s="36">
        <f>январь!BM102+февраль!BM102+март!BM102+апрель!BM102+май!BM102+июнь!BM102+июль!BM102+август!BM102+сентябрь!BM102+октябрь!BM102+ноябрь!BM102+декабрь!BM102</f>
        <v>10.818999999999999</v>
      </c>
      <c r="BQ102" s="36">
        <f>январь!BN102+февраль!BN102+март!BN102+апрель!BN102+май!BN102+июнь!BN102+июль!BN102+август!BN102+сентябрь!BN102+октябрь!BN102+ноябрь!BN102+декабрь!BN102</f>
        <v>0</v>
      </c>
      <c r="BR102" s="36">
        <f>январь!BO102+февраль!BO102+март!BO102+апрель!BO102+май!BO102+июнь!BO102+июль!BO102+август!BO102+сентябрь!BO102+октябрь!BO102+ноябрь!BO102+декабрь!BO102</f>
        <v>0</v>
      </c>
      <c r="BS102" s="29">
        <f>январь!BP102+февраль!BP102+март!BP102+апрель!BP102+май!BP102+июнь!BP102+июль!BP102+август!BP102+сентябрь!BP102+октябрь!BP102+ноябрь!BP102+декабрь!BP102</f>
        <v>0</v>
      </c>
      <c r="BT102" s="36">
        <f>январь!BQ102+февраль!BQ102+март!BQ102+апрель!BQ102+май!BQ102+июнь!BQ102+июль!BQ102+август!BQ102+сентябрь!BQ102+октябрь!BQ102+ноябрь!BQ102+декабрь!BQ102</f>
        <v>0</v>
      </c>
      <c r="BU102" s="29">
        <f>январь!BR102+февраль!BR102+март!BR102+апрель!BR102+май!BR102+июнь!BR102+июль!BR102+август!BR102+сентябрь!BR102+октябрь!BR102+ноябрь!BR102+декабрь!BR102</f>
        <v>0</v>
      </c>
      <c r="BV102" s="36">
        <f>январь!BS102+февраль!BS102+март!BS102+апрель!BS102+май!BS102+июнь!BS102+июль!BS102+август!BS102+сентябрь!BS102+октябрь!BS102+ноябрь!BS102+декабрь!BS102</f>
        <v>0</v>
      </c>
      <c r="BW102" s="36">
        <f>январь!BT102+февраль!BT102+март!BT102+апрель!BT102+май!BT102+июнь!BT102+июль!BT102+август!BT102+сентябрь!BT102+октябрь!BT102+ноябрь!BT102+декабрь!BT102</f>
        <v>0</v>
      </c>
      <c r="BX102" s="36">
        <f>январь!BU102+февраль!BU102+март!BU102+апрель!BU102+май!BU102+июнь!BU102+июль!BU102+август!BU102+сентябрь!BU102+октябрь!BU102+ноябрь!BU102+декабрь!BU102</f>
        <v>0</v>
      </c>
      <c r="BY102" s="36">
        <f>январь!BV102+февраль!BV102+март!BV102+апрель!BV102+май!BV102+июнь!BV102+июль!BV102+август!BV102+сентябрь!BV102+октябрь!BV102+ноябрь!BV102+декабрь!BV102</f>
        <v>6.7949999999999999</v>
      </c>
      <c r="BZ102" s="77">
        <v>1</v>
      </c>
    </row>
    <row r="103" spans="1:78" x14ac:dyDescent="0.25">
      <c r="A103" s="16">
        <v>101</v>
      </c>
      <c r="B103" s="16">
        <v>1</v>
      </c>
      <c r="C103" s="37" t="s">
        <v>566</v>
      </c>
      <c r="D103" s="51">
        <v>80.800775420289838</v>
      </c>
      <c r="E103" s="25">
        <v>234.735108</v>
      </c>
      <c r="F103" s="26">
        <f t="shared" si="3"/>
        <v>-178.71911657971003</v>
      </c>
      <c r="G103" s="26">
        <f t="shared" si="4"/>
        <v>-413.45422457971006</v>
      </c>
      <c r="H103" s="26">
        <f t="shared" si="5"/>
        <v>494.25499999999988</v>
      </c>
      <c r="I103" s="36">
        <f>январь!F103+февраль!F103+март!F103+апрель!F103+май!F103+июнь!F103+июль!F103+август!F103+сентябрь!F103+октябрь!F103+ноябрь!F103+декабрь!F103</f>
        <v>0</v>
      </c>
      <c r="J103" s="36">
        <f>январь!G103+февраль!G103+март!G103+апрель!G103+май!G103+июнь!G103+июль!G103+август!G103+сентябрь!G103+октябрь!G103+ноябрь!G103+декабрь!G103</f>
        <v>0</v>
      </c>
      <c r="K103" s="36">
        <f>январь!H103+февраль!H103+март!H103+апрель!H103+май!H103+июнь!H103+июль!H103+август!H103+сентябрь!H103+октябрь!H103+ноябрь!H103+декабрь!H103</f>
        <v>0</v>
      </c>
      <c r="L103" s="27">
        <f>январь!I103+февраль!I103+март!I103+апрель!I103+май!I103+июнь!I103+июль!I103+август!I103+сентябрь!I103+октябрь!I103+ноябрь!I103+декабрь!I103</f>
        <v>0.75900000000000001</v>
      </c>
      <c r="M103" s="36">
        <f>январь!J103+февраль!J103+март!J103+апрель!J103+май!J103+июнь!J103+июль!J103+август!J103+сентябрь!J103+октябрь!J103+ноябрь!J103+декабрь!J103</f>
        <v>409.03199999999998</v>
      </c>
      <c r="N103" s="36">
        <f>январь!K103+февраль!K103+март!K103+апрель!K103+май!K103+июнь!K103+июль!K103+август!K103+сентябрь!K103+октябрь!K103+ноябрь!K103+декабрь!K103</f>
        <v>0.1</v>
      </c>
      <c r="O103" s="36">
        <f>январь!L103+февраль!L103+март!L103+апрель!L103+май!L103+июнь!L103+июль!L103+август!L103+сентябрь!L103+октябрь!L103+ноябрь!L103+декабрь!L103</f>
        <v>22.989000000000001</v>
      </c>
      <c r="P103" s="36">
        <f>январь!M103+февраль!M103+март!M103+апрель!M103+май!M103+июнь!M103+июль!M103+август!M103+сентябрь!M103+октябрь!M103+ноябрь!M103+декабрь!M103</f>
        <v>6.5000000000000002E-2</v>
      </c>
      <c r="Q103" s="36">
        <f>январь!N103+февраль!N103+март!N103+апрель!N103+май!N103+июнь!N103+июль!N103+август!N103+сентябрь!N103+октябрь!N103+ноябрь!N103+декабрь!N103</f>
        <v>22.414000000000001</v>
      </c>
      <c r="R103" s="29">
        <f>январь!O103+февраль!O103+март!O103+апрель!O103+май!O103+июнь!O103+июль!O103+август!O103+сентябрь!O103+октябрь!O103+ноябрь!O103+декабрь!O103</f>
        <v>0</v>
      </c>
      <c r="S103" s="36">
        <f>январь!P103+февраль!P103+март!P103+апрель!P103+май!P103+июнь!P103+июль!P103+август!P103+сентябрь!P103+октябрь!P103+ноябрь!P103+декабрь!P103</f>
        <v>0</v>
      </c>
      <c r="T103" s="29">
        <f>январь!Q103+февраль!Q103+март!Q103+апрель!Q103+май!Q103+июнь!Q103+июль!Q103+август!Q103+сентябрь!Q103+октябрь!Q103+ноябрь!Q103+декабрь!Q103</f>
        <v>0</v>
      </c>
      <c r="U103" s="36">
        <f>январь!R103+февраль!R103+март!R103+апрель!R103+май!R103+июнь!R103+июль!R103+август!R103+сентябрь!R103+октябрь!R103+ноябрь!R103+декабрь!R103</f>
        <v>0</v>
      </c>
      <c r="V103" s="36">
        <f>январь!S103+февраль!S103+март!S103+апрель!S103+май!S103+июнь!S103+июль!S103+август!S103+сентябрь!S103+октябрь!S103+ноябрь!S103+декабрь!S103</f>
        <v>0</v>
      </c>
      <c r="W103" s="36">
        <f>январь!T103+февраль!T103+март!T103+апрель!T103+май!T103+июнь!T103+июль!T103+август!T103+сентябрь!T103+октябрь!T103+ноябрь!T103+декабрь!T103</f>
        <v>0</v>
      </c>
      <c r="X103" s="36">
        <f>январь!U103+февраль!U103+март!U103+апрель!U103+май!U103+июнь!U103+июль!U103+август!U103+сентябрь!U103+октябрь!U103+ноябрь!U103+декабрь!U103</f>
        <v>0</v>
      </c>
      <c r="Y103" s="36">
        <f>январь!V103+февраль!V103+март!V103+апрель!V103+май!V103+июнь!V103+июль!V103+август!V103+сентябрь!V103+октябрь!V103+ноябрь!V103+декабрь!V103</f>
        <v>0</v>
      </c>
      <c r="Z103" s="36">
        <f>январь!W103+февраль!W103+март!W103+апрель!W103+май!W103+июнь!W103+июль!W103+август!W103+сентябрь!W103+октябрь!W103+ноябрь!W103+декабрь!W103</f>
        <v>0</v>
      </c>
      <c r="AA103" s="36">
        <f>январь!X103+февраль!X103+март!X103+апрель!X103+май!X103+июнь!X103+июль!X103+август!X103+сентябрь!X103+октябрь!X103+ноябрь!X103+декабрь!X103</f>
        <v>0</v>
      </c>
      <c r="AB103" s="29">
        <f>январь!Y103+февраль!Y103+март!Y103+апрель!Y103+май!Y103+июнь!Y103+июль!Y103+август!Y103+сентябрь!Y103+октябрь!Y103+ноябрь!Y103+декабрь!Y103</f>
        <v>0</v>
      </c>
      <c r="AC103" s="36">
        <f>январь!Z103+февраль!Z103+март!Z103+апрель!Z103+май!Z103+июнь!Z103+июль!Z103+август!Z103+сентябрь!Z103+октябрь!Z103+ноябрь!Z103+декабрь!Z103</f>
        <v>0</v>
      </c>
      <c r="AD103" s="66" t="str">
        <f>CONCATENATE(январь!AA103,$BZ$1,февраль!AA103,$BZ$1,март!AA103,$BZ$1,апрель!AA103,$BZ$1,май!AA103,$BZ$1,июнь!AA103,$BZ$1,июль!AA103,$BZ$1,август!AA103,$BZ$1,сентябрь!AA103,$BZ$1,октябрь!AA103,$BZ$1,ноябрь!AA103,$BZ$1,декабрь!AA103)</f>
        <v xml:space="preserve">           </v>
      </c>
      <c r="AE103" s="36">
        <f>январь!AB103+февраль!AB103+март!AB103+апрель!AB103+май!AB103+июнь!AB103+июль!AB103+август!AB103+сентябрь!AB103+октябрь!AB103+ноябрь!AB103+декабрь!AB103</f>
        <v>0</v>
      </c>
      <c r="AF103" s="36">
        <f>январь!AC103+февраль!AC103+март!AC103+апрель!AC103+май!AC103+июнь!AC103+июль!AC103+август!AC103+сентябрь!AC103+октябрь!AC103+ноябрь!AC103+декабрь!AC103</f>
        <v>0</v>
      </c>
      <c r="AG103" s="36">
        <f>январь!AD103+февраль!AD103+март!AD103+апрель!AD103+май!AD103+июнь!AD103+июль!AD103+август!AD103+сентябрь!AD103+октябрь!AD103+ноябрь!AD103+декабрь!AD103</f>
        <v>0</v>
      </c>
      <c r="AH103" s="36">
        <f>январь!AE103+февраль!AE103+март!AE103+апрель!AE103+май!AE103+июнь!AE103+июль!AE103+август!AE103+сентябрь!AE103+октябрь!AE103+ноябрь!AE103+декабрь!AE103</f>
        <v>0</v>
      </c>
      <c r="AI103" s="36">
        <f>январь!AF103+февраль!AF103+март!AF103+апрель!AF103+май!AF103+июнь!AF103+июль!AF103+август!AF103+сентябрь!AF103+октябрь!AF103+ноябрь!AF103+декабрь!AF103</f>
        <v>0</v>
      </c>
      <c r="AJ103" s="36">
        <f>январь!AG103+февраль!AG103+март!AG103+апрель!AG103+май!AG103+июнь!AG103+июль!AG103+август!AG103+сентябрь!AG103+октябрь!AG103+ноябрь!AG103+декабрь!AG103</f>
        <v>0</v>
      </c>
      <c r="AK103" s="29">
        <f>январь!AH103+февраль!AH103+март!AH103+апрель!AH103+май!AH103+июнь!AH103+июль!AH103+август!AH103+сентябрь!AH103+октябрь!AH103+ноябрь!AH103+декабрь!AH103</f>
        <v>0</v>
      </c>
      <c r="AL103" s="36">
        <f>январь!AI103+февраль!AI103+март!AI103+апрель!AI103+май!AI103+июнь!AI103+июль!AI103+август!AI103+сентябрь!AI103+октябрь!AI103+ноябрь!AI103+декабрь!AI103</f>
        <v>0</v>
      </c>
      <c r="AM103" s="29">
        <f>январь!AJ103+февраль!AJ103+март!AJ103+апрель!AJ103+май!AJ103+июнь!AJ103+июль!AJ103+август!AJ103+сентябрь!AJ103+октябрь!AJ103+ноябрь!AJ103+декабрь!AJ103</f>
        <v>0</v>
      </c>
      <c r="AN103" s="36">
        <f>январь!AK103+февраль!AK103+март!AK103+апрель!AK103+май!AK103+июнь!AK103+июль!AK103+август!AK103+сентябрь!AK103+октябрь!AK103+ноябрь!AK103+декабрь!AK103</f>
        <v>0</v>
      </c>
      <c r="AO103" s="36">
        <f>январь!AL103+февраль!AL103+март!AL103+апрель!AL103+май!AL103+июнь!AL103+июль!AL103+август!AL103+сентябрь!AL103+октябрь!AL103+ноябрь!AL103+декабрь!AL103</f>
        <v>2E-3</v>
      </c>
      <c r="AP103" s="36">
        <f>январь!AM103+февраль!AM103+март!AM103+апрель!AM103+май!AM103+июнь!AM103+июль!AM103+август!AM103+сентябрь!AM103+октябрь!AM103+ноябрь!AM103+декабрь!AM103</f>
        <v>1.9</v>
      </c>
      <c r="AQ103" s="29">
        <f>январь!AN103+февраль!AN103+март!AN103+апрель!AN103+май!AN103+июнь!AN103+июль!AN103+август!AN103+сентябрь!AN103+октябрь!AN103+ноябрь!AN103+декабрь!AN103</f>
        <v>0</v>
      </c>
      <c r="AR103" s="36">
        <f>январь!AO103+февраль!AO103+март!AO103+апрель!AO103+май!AO103+июнь!AO103+июль!AO103+август!AO103+сентябрь!AO103+октябрь!AO103+ноябрь!AO103+декабрь!AO103</f>
        <v>0</v>
      </c>
      <c r="AS103" s="29">
        <f>январь!AP103+февраль!AP103+март!AP103+апрель!AP103+май!AP103+июнь!AP103+июль!AP103+август!AP103+сентябрь!AP103+октябрь!AP103+ноябрь!AP103+декабрь!AP103</f>
        <v>0</v>
      </c>
      <c r="AT103" s="36">
        <f>январь!AQ103+февраль!AQ103+март!AQ103+апрель!AQ103+май!AQ103+июнь!AQ103+июль!AQ103+август!AQ103+сентябрь!AQ103+октябрь!AQ103+ноябрь!AQ103+декабрь!AQ103</f>
        <v>0</v>
      </c>
      <c r="AU103" s="29">
        <f>январь!AR103+февраль!AR103+март!AR103+апрель!AR103+май!AR103+июнь!AR103+июль!AR103+август!AR103+сентябрь!AR103+октябрь!AR103+ноябрь!AR103+декабрь!AR103</f>
        <v>0</v>
      </c>
      <c r="AV103" s="36">
        <f>январь!AS103+февраль!AS103+март!AS103+апрель!AS103+май!AS103+июнь!AS103+июль!AS103+август!AS103+сентябрь!AS103+октябрь!AS103+ноябрь!AS103+декабрь!AS103</f>
        <v>0</v>
      </c>
      <c r="AW103" s="36">
        <f>январь!AT103+февраль!AT103+март!AT103+апрель!AT103+май!AT103+июнь!AT103+июль!AT103+август!AT103+сентябрь!AT103+октябрь!AT103+ноябрь!AT103+декабрь!AT103</f>
        <v>0</v>
      </c>
      <c r="AX103" s="36">
        <f>январь!AU103+февраль!AU103+март!AU103+апрель!AU103+май!AU103+июнь!AU103+июль!AU103+август!AU103+сентябрь!AU103+октябрь!AU103+ноябрь!AU103+декабрь!AU103</f>
        <v>0</v>
      </c>
      <c r="AY103" s="29">
        <f>январь!AV103+февраль!AV103+март!AV103+апрель!AV103+май!AV103+июнь!AV103+июль!AV103+август!AV103+сентябрь!AV103+октябрь!AV103+ноябрь!AV103+декабрь!AV103</f>
        <v>0</v>
      </c>
      <c r="AZ103" s="36">
        <f>январь!AW103+февраль!AW103+март!AW103+апрель!AW103+май!AW103+июнь!AW103+июль!AW103+август!AW103+сентябрь!AW103+октябрь!AW103+ноябрь!AW103+декабрь!AW103</f>
        <v>0</v>
      </c>
      <c r="BA103" s="36">
        <f>январь!AX103+февраль!AX103+март!AX103+апрель!AX103+май!AX103+июнь!AX103+июль!AX103+август!AX103+сентябрь!AX103+октябрь!AX103+ноябрь!AX103+декабрь!AX103</f>
        <v>0</v>
      </c>
      <c r="BB103" s="36">
        <f>январь!AY103+февраль!AY103+март!AY103+апрель!AY103+май!AY103+июнь!AY103+июль!AY103+август!AY103+сентябрь!AY103+октябрь!AY103+ноябрь!AY103+декабрь!AY103</f>
        <v>0</v>
      </c>
      <c r="BC103" s="29">
        <f>январь!AZ103+февраль!AZ103+март!AZ103+апрель!AZ103+май!AZ103+июнь!AZ103+июль!AZ103+август!AZ103+сентябрь!AZ103+октябрь!AZ103+ноябрь!AZ103+декабрь!AZ103</f>
        <v>0</v>
      </c>
      <c r="BD103" s="36">
        <f>январь!BA103+февраль!BA103+март!BA103+апрель!BA103+май!BA103+июнь!BA103+июль!BA103+август!BA103+сентябрь!BA103+октябрь!BA103+ноябрь!BA103+декабрь!BA103</f>
        <v>0</v>
      </c>
      <c r="BE103" s="36">
        <f>январь!BB103+февраль!BB103+март!BB103+апрель!BB103+май!BB103+июнь!BB103+июль!BB103+август!BB103+сентябрь!BB103+октябрь!BB103+ноябрь!BB103+декабрь!BB103</f>
        <v>0</v>
      </c>
      <c r="BF103" s="36">
        <f>январь!BC103+февраль!BC103+март!BC103+апрель!BC103+май!BC103+июнь!BC103+июль!BC103+август!BC103+сентябрь!BC103+октябрь!BC103+ноябрь!BC103+декабрь!BC103</f>
        <v>0</v>
      </c>
      <c r="BG103" s="36">
        <f>январь!BD103+февраль!BD103+март!BD103+апрель!BD103+май!BD103+июнь!BD103+июль!BD103+август!BD103+сентябрь!BD103+октябрь!BD103+ноябрь!BD103+декабрь!BD103</f>
        <v>0</v>
      </c>
      <c r="BH103" s="36">
        <f>январь!BE103+февраль!BE103+март!BE103+апрель!BE103+май!BE103+июнь!BE103+июль!BE103+август!BE103+сентябрь!BE103+октябрь!BE103+ноябрь!BE103+декабрь!BE103</f>
        <v>0</v>
      </c>
      <c r="BI103" s="36">
        <f>январь!BF103+февраль!BF103+март!BF103+апрель!BF103+май!BF103+июнь!BF103+июль!BF103+август!BF103+сентябрь!BF103+октябрь!BF103+ноябрь!BF103+декабрь!BF103</f>
        <v>0.01</v>
      </c>
      <c r="BJ103" s="36">
        <f>январь!BG103+февраль!BG103+март!BG103+апрель!BG103+май!BG103+июнь!BG103+июль!BG103+август!BG103+сентябрь!BG103+октябрь!BG103+ноябрь!BG103+декабрь!BG103</f>
        <v>11.77</v>
      </c>
      <c r="BK103" s="36">
        <f>январь!BH103+февраль!BH103+март!BH103+апрель!BH103+май!BH103+июнь!BH103+июль!BH103+август!BH103+сентябрь!BH103+октябрь!BH103+ноябрь!BH103+декабрь!BH103</f>
        <v>0</v>
      </c>
      <c r="BL103" s="36">
        <f>январь!BI103+февраль!BI103+март!BI103+апрель!BI103+май!BI103+июнь!BI103+июль!BI103+август!BI103+сентябрь!BI103+октябрь!BI103+ноябрь!BI103+декабрь!BI103</f>
        <v>0</v>
      </c>
      <c r="BM103" s="29">
        <f>январь!BJ103+февраль!BJ103+март!BJ103+апрель!BJ103+май!BJ103+июнь!BJ103+июль!BJ103+август!BJ103+сентябрь!BJ103+октябрь!BJ103+ноябрь!BJ103+декабрь!BJ103</f>
        <v>0</v>
      </c>
      <c r="BN103" s="36">
        <f>январь!BK103+февраль!BK103+март!BK103+апрель!BK103+май!BK103+июнь!BK103+июль!BK103+август!BK103+сентябрь!BK103+октябрь!BK103+ноябрь!BK103+декабрь!BK103</f>
        <v>0</v>
      </c>
      <c r="BO103" s="29">
        <f>январь!BL103+февраль!BL103+март!BL103+апрель!BL103+май!BL103+июнь!BL103+июль!BL103+август!BL103+сентябрь!BL103+октябрь!BL103+ноябрь!BL103+декабрь!BL103</f>
        <v>26</v>
      </c>
      <c r="BP103" s="36">
        <f>январь!BM103+февраль!BM103+март!BM103+апрель!BM103+май!BM103+июнь!BM103+июль!BM103+август!BM103+сентябрь!BM103+октябрь!BM103+ноябрь!BM103+декабрь!BM103</f>
        <v>18.992999999999999</v>
      </c>
      <c r="BQ103" s="36">
        <f>январь!BN103+февраль!BN103+март!BN103+апрель!BN103+май!BN103+июнь!BN103+июль!BN103+август!BN103+сентябрь!BN103+октябрь!BN103+ноябрь!BN103+декабрь!BN103</f>
        <v>0</v>
      </c>
      <c r="BR103" s="36">
        <f>январь!BO103+февраль!BO103+март!BO103+апрель!BO103+май!BO103+июнь!BO103+июль!BO103+август!BO103+сентябрь!BO103+октябрь!BO103+ноябрь!BO103+декабрь!BO103</f>
        <v>0</v>
      </c>
      <c r="BS103" s="29">
        <f>январь!BP103+февраль!BP103+март!BP103+апрель!BP103+май!BP103+июнь!BP103+июль!BP103+август!BP103+сентябрь!BP103+октябрь!BP103+ноябрь!BP103+декабрь!BP103</f>
        <v>0</v>
      </c>
      <c r="BT103" s="36">
        <f>январь!BQ103+февраль!BQ103+март!BQ103+апрель!BQ103+май!BQ103+июнь!BQ103+июль!BQ103+август!BQ103+сентябрь!BQ103+октябрь!BQ103+ноябрь!BQ103+декабрь!BQ103</f>
        <v>0</v>
      </c>
      <c r="BU103" s="29">
        <f>январь!BR103+февраль!BR103+март!BR103+апрель!BR103+май!BR103+июнь!BR103+июль!BR103+август!BR103+сентябрь!BR103+октябрь!BR103+ноябрь!BR103+декабрь!BR103</f>
        <v>0</v>
      </c>
      <c r="BV103" s="36">
        <f>январь!BS103+февраль!BS103+март!BS103+апрель!BS103+май!BS103+июнь!BS103+июль!BS103+август!BS103+сентябрь!BS103+октябрь!BS103+ноябрь!BS103+декабрь!BS103</f>
        <v>0</v>
      </c>
      <c r="BW103" s="36">
        <f>январь!BT103+февраль!BT103+март!BT103+апрель!BT103+май!BT103+июнь!BT103+июль!BT103+август!BT103+сентябрь!BT103+октябрь!BT103+ноябрь!BT103+декабрь!BT103</f>
        <v>0</v>
      </c>
      <c r="BX103" s="36">
        <f>январь!BU103+февраль!BU103+март!BU103+апрель!BU103+май!BU103+июнь!BU103+июль!BU103+август!BU103+сентябрь!BU103+октябрь!BU103+ноябрь!BU103+декабрь!BU103</f>
        <v>0</v>
      </c>
      <c r="BY103" s="36">
        <f>январь!BV103+февраль!BV103+март!BV103+апрель!BV103+май!BV103+июнь!BV103+июль!BV103+август!BV103+сентябрь!BV103+октябрь!BV103+ноябрь!BV103+декабрь!BV103</f>
        <v>7.157</v>
      </c>
      <c r="BZ103" s="77">
        <v>1</v>
      </c>
    </row>
    <row r="104" spans="1:78" x14ac:dyDescent="0.25">
      <c r="A104" s="16">
        <v>102</v>
      </c>
      <c r="B104" s="16">
        <v>1</v>
      </c>
      <c r="C104" s="37" t="s">
        <v>567</v>
      </c>
      <c r="D104" s="51">
        <v>612.63177899516904</v>
      </c>
      <c r="E104" s="25">
        <v>905.63017200000013</v>
      </c>
      <c r="F104" s="26">
        <f t="shared" si="3"/>
        <v>-1138.987249004831</v>
      </c>
      <c r="G104" s="26">
        <f t="shared" si="4"/>
        <v>-2044.6174210048312</v>
      </c>
      <c r="H104" s="26">
        <f t="shared" si="5"/>
        <v>2657.2492000000002</v>
      </c>
      <c r="I104" s="36">
        <f>январь!F104+февраль!F104+март!F104+апрель!F104+май!F104+июнь!F104+июль!F104+август!F104+сентябрь!F104+октябрь!F104+ноябрь!F104+декабрь!F104</f>
        <v>0</v>
      </c>
      <c r="J104" s="36">
        <f>январь!G104+февраль!G104+март!G104+апрель!G104+май!G104+июнь!G104+июль!G104+август!G104+сентябрь!G104+октябрь!G104+ноябрь!G104+декабрь!G104</f>
        <v>0</v>
      </c>
      <c r="K104" s="36">
        <f>январь!H104+февраль!H104+март!H104+апрель!H104+май!H104+июнь!H104+июль!H104+август!H104+сентябрь!H104+октябрь!H104+ноябрь!H104+декабрь!H104</f>
        <v>0</v>
      </c>
      <c r="L104" s="27">
        <f>январь!I104+февраль!I104+март!I104+апрель!I104+май!I104+июнь!I104+июль!I104+август!I104+сентябрь!I104+октябрь!I104+ноябрь!I104+декабрь!I104</f>
        <v>450</v>
      </c>
      <c r="M104" s="36">
        <f>январь!J104+февраль!J104+март!J104+апрель!J104+май!J104+июнь!J104+июль!J104+август!J104+сентябрь!J104+октябрь!J104+ноябрь!J104+декабрь!J104</f>
        <v>1777.9389999999999</v>
      </c>
      <c r="N104" s="36">
        <f>январь!K104+февраль!K104+март!K104+апрель!K104+май!K104+июнь!K104+июль!K104+август!K104+сентябрь!K104+октябрь!K104+ноябрь!K104+декабрь!K104</f>
        <v>0</v>
      </c>
      <c r="O104" s="36">
        <f>январь!L104+февраль!L104+март!L104+апрель!L104+май!L104+июнь!L104+июль!L104+август!L104+сентябрь!L104+октябрь!L104+ноябрь!L104+декабрь!L104</f>
        <v>0</v>
      </c>
      <c r="P104" s="36">
        <f>январь!M104+февраль!M104+март!M104+апрель!M104+май!M104+июнь!M104+июль!M104+август!M104+сентябрь!M104+октябрь!M104+ноябрь!M104+декабрь!M104</f>
        <v>0.91999999999999993</v>
      </c>
      <c r="Q104" s="36">
        <f>январь!N104+февраль!N104+март!N104+апрель!N104+май!N104+июнь!N104+июль!N104+август!N104+сентябрь!N104+октябрь!N104+ноябрь!N104+декабрь!N104</f>
        <v>750.101</v>
      </c>
      <c r="R104" s="29">
        <f>январь!O104+февраль!O104+март!O104+апрель!O104+май!O104+июнь!O104+июль!O104+август!O104+сентябрь!O104+октябрь!O104+ноябрь!O104+декабрь!O104</f>
        <v>0</v>
      </c>
      <c r="S104" s="36">
        <f>январь!P104+февраль!P104+март!P104+апрель!P104+май!P104+июнь!P104+июль!P104+август!P104+сентябрь!P104+октябрь!P104+ноябрь!P104+декабрь!P104</f>
        <v>0</v>
      </c>
      <c r="T104" s="29">
        <f>январь!Q104+февраль!Q104+март!Q104+апрель!Q104+май!Q104+июнь!Q104+июль!Q104+август!Q104+сентябрь!Q104+октябрь!Q104+ноябрь!Q104+декабрь!Q104</f>
        <v>0</v>
      </c>
      <c r="U104" s="36">
        <f>январь!R104+февраль!R104+март!R104+апрель!R104+май!R104+июнь!R104+июль!R104+август!R104+сентябрь!R104+октябрь!R104+ноябрь!R104+декабрь!R104</f>
        <v>0</v>
      </c>
      <c r="V104" s="36">
        <f>январь!S104+февраль!S104+март!S104+апрель!S104+май!S104+июнь!S104+июль!S104+август!S104+сентябрь!S104+октябрь!S104+ноябрь!S104+декабрь!S104</f>
        <v>0</v>
      </c>
      <c r="W104" s="36">
        <f>январь!T104+февраль!T104+март!T104+апрель!T104+май!T104+июнь!T104+июль!T104+август!T104+сентябрь!T104+октябрь!T104+ноябрь!T104+декабрь!T104</f>
        <v>0</v>
      </c>
      <c r="X104" s="36">
        <f>январь!U104+февраль!U104+март!U104+апрель!U104+май!U104+июнь!U104+июль!U104+август!U104+сентябрь!U104+октябрь!U104+ноябрь!U104+декабрь!U104</f>
        <v>1.4999999999999999E-2</v>
      </c>
      <c r="Y104" s="36">
        <f>январь!V104+февраль!V104+март!V104+апрель!V104+май!V104+июнь!V104+июль!V104+август!V104+сентябрь!V104+октябрь!V104+ноябрь!V104+декабрь!V104</f>
        <v>32.228000000000002</v>
      </c>
      <c r="Z104" s="36">
        <f>январь!W104+февраль!W104+март!W104+апрель!W104+май!W104+июнь!W104+июль!W104+август!W104+сентябрь!W104+октябрь!W104+ноябрь!W104+декабрь!W104</f>
        <v>0</v>
      </c>
      <c r="AA104" s="36">
        <f>январь!X104+февраль!X104+март!X104+апрель!X104+май!X104+июнь!X104+июль!X104+август!X104+сентябрь!X104+октябрь!X104+ноябрь!X104+декабрь!X104</f>
        <v>0</v>
      </c>
      <c r="AB104" s="29">
        <f>январь!Y104+февраль!Y104+март!Y104+апрель!Y104+май!Y104+июнь!Y104+июль!Y104+август!Y104+сентябрь!Y104+октябрь!Y104+ноябрь!Y104+декабрь!Y104</f>
        <v>0</v>
      </c>
      <c r="AC104" s="36">
        <f>январь!Z104+февраль!Z104+март!Z104+апрель!Z104+май!Z104+июнь!Z104+июль!Z104+август!Z104+сентябрь!Z104+октябрь!Z104+ноябрь!Z104+декабрь!Z104</f>
        <v>0</v>
      </c>
      <c r="AD104" s="66" t="str">
        <f>CONCATENATE(январь!AA104,$BZ$1,февраль!AA104,$BZ$1,март!AA104,$BZ$1,апрель!AA104,$BZ$1,май!AA104,$BZ$1,июнь!AA104,$BZ$1,июль!AA104,$BZ$1,август!AA104,$BZ$1,сентябрь!AA104,$BZ$1,октябрь!AA104,$BZ$1,ноябрь!AA104,$BZ$1,декабрь!AA104)</f>
        <v xml:space="preserve">           </v>
      </c>
      <c r="AE104" s="36">
        <f>январь!AB104+февраль!AB104+март!AB104+апрель!AB104+май!AB104+июнь!AB104+июль!AB104+август!AB104+сентябрь!AB104+октябрь!AB104+ноябрь!AB104+декабрь!AB104</f>
        <v>0</v>
      </c>
      <c r="AF104" s="36">
        <f>январь!AC104+февраль!AC104+март!AC104+апрель!AC104+май!AC104+июнь!AC104+июль!AC104+август!AC104+сентябрь!AC104+октябрь!AC104+ноябрь!AC104+декабрь!AC104</f>
        <v>0</v>
      </c>
      <c r="AG104" s="36">
        <f>январь!AD104+февраль!AD104+март!AD104+апрель!AD104+май!AD104+июнь!AD104+июль!AD104+август!AD104+сентябрь!AD104+октябрь!AD104+ноябрь!AD104+декабрь!AD104</f>
        <v>0</v>
      </c>
      <c r="AH104" s="36">
        <f>январь!AE104+февраль!AE104+март!AE104+апрель!AE104+май!AE104+июнь!AE104+июль!AE104+август!AE104+сентябрь!AE104+октябрь!AE104+ноябрь!AE104+декабрь!AE104</f>
        <v>0</v>
      </c>
      <c r="AI104" s="36">
        <f>январь!AF104+февраль!AF104+март!AF104+апрель!AF104+май!AF104+июнь!AF104+июль!AF104+август!AF104+сентябрь!AF104+октябрь!AF104+ноябрь!AF104+декабрь!AF104</f>
        <v>0</v>
      </c>
      <c r="AJ104" s="36">
        <f>январь!AG104+февраль!AG104+март!AG104+апрель!AG104+май!AG104+июнь!AG104+июль!AG104+август!AG104+сентябрь!AG104+октябрь!AG104+ноябрь!AG104+декабрь!AG104</f>
        <v>0</v>
      </c>
      <c r="AK104" s="29">
        <f>январь!AH104+февраль!AH104+март!AH104+апрель!AH104+май!AH104+июнь!AH104+июль!AH104+август!AH104+сентябрь!AH104+октябрь!AH104+ноябрь!AH104+декабрь!AH104</f>
        <v>10</v>
      </c>
      <c r="AL104" s="36">
        <f>январь!AI104+февраль!AI104+март!AI104+апрель!AI104+май!AI104+июнь!AI104+июль!AI104+август!AI104+сентябрь!AI104+октябрь!AI104+ноябрь!AI104+декабрь!AI104</f>
        <v>14.154</v>
      </c>
      <c r="AM104" s="29">
        <f>январь!AJ104+февраль!AJ104+март!AJ104+апрель!AJ104+май!AJ104+июнь!AJ104+июль!AJ104+август!AJ104+сентябрь!AJ104+октябрь!AJ104+ноябрь!AJ104+декабрь!AJ104</f>
        <v>0</v>
      </c>
      <c r="AN104" s="36">
        <f>январь!AK104+февраль!AK104+март!AK104+апрель!AK104+май!AK104+июнь!AK104+июль!AK104+август!AK104+сентябрь!AK104+октябрь!AK104+ноябрь!AK104+декабрь!AK104</f>
        <v>0</v>
      </c>
      <c r="AO104" s="36">
        <f>январь!AL104+февраль!AL104+март!AL104+апрель!AL104+май!AL104+июнь!AL104+июль!AL104+август!AL104+сентябрь!AL104+октябрь!AL104+ноябрь!AL104+декабрь!AL104</f>
        <v>0</v>
      </c>
      <c r="AP104" s="36">
        <f>январь!AM104+февраль!AM104+март!AM104+апрель!AM104+май!AM104+июнь!AM104+июль!AM104+август!AM104+сентябрь!AM104+октябрь!AM104+ноябрь!AM104+декабрь!AM104</f>
        <v>0</v>
      </c>
      <c r="AQ104" s="29">
        <f>январь!AN104+февраль!AN104+март!AN104+апрель!AN104+май!AN104+июнь!AN104+июль!AN104+август!AN104+сентябрь!AN104+октябрь!AN104+ноябрь!AN104+декабрь!AN104</f>
        <v>0</v>
      </c>
      <c r="AR104" s="36">
        <f>январь!AO104+февраль!AO104+март!AO104+апрель!AO104+май!AO104+июнь!AO104+июль!AO104+август!AO104+сентябрь!AO104+октябрь!AO104+ноябрь!AO104+декабрь!AO104</f>
        <v>0</v>
      </c>
      <c r="AS104" s="29">
        <f>январь!AP104+февраль!AP104+март!AP104+апрель!AP104+май!AP104+июнь!AP104+июль!AP104+август!AP104+сентябрь!AP104+октябрь!AP104+ноябрь!AP104+декабрь!AP104</f>
        <v>0</v>
      </c>
      <c r="AT104" s="36">
        <f>январь!AQ104+февраль!AQ104+март!AQ104+апрель!AQ104+май!AQ104+июнь!AQ104+июль!AQ104+август!AQ104+сентябрь!AQ104+октябрь!AQ104+ноябрь!AQ104+декабрь!AQ104</f>
        <v>0</v>
      </c>
      <c r="AU104" s="29">
        <f>январь!AR104+февраль!AR104+март!AR104+апрель!AR104+май!AR104+июнь!AR104+июль!AR104+август!AR104+сентябрь!AR104+октябрь!AR104+ноябрь!AR104+декабрь!AR104</f>
        <v>0</v>
      </c>
      <c r="AV104" s="36">
        <f>январь!AS104+февраль!AS104+март!AS104+апрель!AS104+май!AS104+июнь!AS104+июль!AS104+август!AS104+сентябрь!AS104+октябрь!AS104+ноябрь!AS104+декабрь!AS104</f>
        <v>0</v>
      </c>
      <c r="AW104" s="36">
        <f>январь!AT104+февраль!AT104+март!AT104+апрель!AT104+май!AT104+июнь!AT104+июль!AT104+август!AT104+сентябрь!AT104+октябрь!AT104+ноябрь!AT104+декабрь!AT104</f>
        <v>0</v>
      </c>
      <c r="AX104" s="36">
        <f>январь!AU104+февраль!AU104+март!AU104+апрель!AU104+май!AU104+июнь!AU104+июль!AU104+август!AU104+сентябрь!AU104+октябрь!AU104+ноябрь!AU104+декабрь!AU104</f>
        <v>0</v>
      </c>
      <c r="AY104" s="29">
        <f>январь!AV104+февраль!AV104+март!AV104+апрель!AV104+май!AV104+июнь!AV104+июль!AV104+август!AV104+сентябрь!AV104+октябрь!AV104+ноябрь!AV104+декабрь!AV104</f>
        <v>0</v>
      </c>
      <c r="AZ104" s="36">
        <f>январь!AW104+февраль!AW104+март!AW104+апрель!AW104+май!AW104+июнь!AW104+июль!AW104+август!AW104+сентябрь!AW104+октябрь!AW104+ноябрь!AW104+декабрь!AW104</f>
        <v>0</v>
      </c>
      <c r="BA104" s="36">
        <f>январь!AX104+февраль!AX104+март!AX104+апрель!AX104+май!AX104+июнь!AX104+июль!AX104+август!AX104+сентябрь!AX104+октябрь!AX104+ноябрь!AX104+декабрь!AX104</f>
        <v>0</v>
      </c>
      <c r="BB104" s="36">
        <f>январь!AY104+февраль!AY104+март!AY104+апрель!AY104+май!AY104+июнь!AY104+июль!AY104+август!AY104+сентябрь!AY104+октябрь!AY104+ноябрь!AY104+декабрь!AY104</f>
        <v>0</v>
      </c>
      <c r="BC104" s="29">
        <f>январь!AZ104+февраль!AZ104+март!AZ104+апрель!AZ104+май!AZ104+июнь!AZ104+июль!AZ104+август!AZ104+сентябрь!AZ104+октябрь!AZ104+ноябрь!AZ104+декабрь!AZ104</f>
        <v>0</v>
      </c>
      <c r="BD104" s="36">
        <f>январь!BA104+февраль!BA104+март!BA104+апрель!BA104+май!BA104+июнь!BA104+июль!BA104+август!BA104+сентябрь!BA104+октябрь!BA104+ноябрь!BA104+декабрь!BA104</f>
        <v>0</v>
      </c>
      <c r="BE104" s="36">
        <f>январь!BB104+февраль!BB104+март!BB104+апрель!BB104+май!BB104+июнь!BB104+июль!BB104+август!BB104+сентябрь!BB104+октябрь!BB104+ноябрь!BB104+декабрь!BB104</f>
        <v>0</v>
      </c>
      <c r="BF104" s="36">
        <f>январь!BC104+февраль!BC104+март!BC104+апрель!BC104+май!BC104+июнь!BC104+июль!BC104+август!BC104+сентябрь!BC104+октябрь!BC104+ноябрь!BC104+декабрь!BC104</f>
        <v>0</v>
      </c>
      <c r="BG104" s="36">
        <f>январь!BD104+февраль!BD104+март!BD104+апрель!BD104+май!BD104+июнь!BD104+июль!BD104+август!BD104+сентябрь!BD104+октябрь!BD104+ноябрь!BD104+декабрь!BD104</f>
        <v>5.0000000000000001E-3</v>
      </c>
      <c r="BH104" s="36">
        <f>январь!BE104+февраль!BE104+март!BE104+апрель!BE104+май!BE104+июнь!BE104+июль!BE104+август!BE104+сентябрь!BE104+октябрь!BE104+ноябрь!BE104+декабрь!BE104</f>
        <v>4.8600000000000003</v>
      </c>
      <c r="BI104" s="36">
        <f>январь!BF104+февраль!BF104+март!BF104+апрель!BF104+май!BF104+июнь!BF104+июль!BF104+август!BF104+сентябрь!BF104+октябрь!BF104+ноябрь!BF104+декабрь!BF104</f>
        <v>3.0000000000000001E-3</v>
      </c>
      <c r="BJ104" s="36">
        <f>январь!BG104+февраль!BG104+март!BG104+апрель!BG104+май!BG104+июнь!BG104+июль!BG104+август!BG104+сентябрь!BG104+октябрь!BG104+ноябрь!BG104+декабрь!BG104</f>
        <v>3.2450000000000001</v>
      </c>
      <c r="BK104" s="36">
        <f>январь!BH104+февраль!BH104+март!BH104+апрель!BH104+май!BH104+июнь!BH104+июль!BH104+август!BH104+сентябрь!BH104+октябрь!BH104+ноябрь!BH104+декабрь!BH104</f>
        <v>0.01</v>
      </c>
      <c r="BL104" s="36">
        <f>январь!BI104+февраль!BI104+март!BI104+апрель!BI104+май!BI104+июнь!BI104+июль!BI104+август!BI104+сентябрь!BI104+октябрь!BI104+ноябрь!BI104+декабрь!BI104</f>
        <v>5.6849999999999996</v>
      </c>
      <c r="BM104" s="29">
        <f>январь!BJ104+февраль!BJ104+март!BJ104+апрель!BJ104+май!BJ104+июнь!BJ104+июль!BJ104+август!BJ104+сентябрь!BJ104+октябрь!BJ104+ноябрь!BJ104+декабрь!BJ104</f>
        <v>0</v>
      </c>
      <c r="BN104" s="36">
        <f>январь!BK104+февраль!BK104+март!BK104+апрель!BK104+май!BK104+июнь!BK104+июль!BK104+август!BK104+сентябрь!BK104+октябрь!BK104+ноябрь!BK104+декабрь!BK104</f>
        <v>0</v>
      </c>
      <c r="BO104" s="29">
        <f>январь!BL104+февраль!BL104+март!BL104+апрель!BL104+май!BL104+июнь!BL104+июль!BL104+август!BL104+сентябрь!BL104+октябрь!BL104+ноябрь!BL104+декабрь!BL104</f>
        <v>105</v>
      </c>
      <c r="BP104" s="36">
        <f>январь!BM104+февраль!BM104+март!BM104+апрель!BM104+май!BM104+июнь!BM104+июль!BM104+август!BM104+сентябрь!BM104+октябрь!BM104+ноябрь!BM104+декабрь!BM104</f>
        <v>52.942999999999998</v>
      </c>
      <c r="BQ104" s="36">
        <f>январь!BN104+февраль!BN104+март!BN104+апрель!BN104+май!BN104+июнь!BN104+июль!BN104+август!BN104+сентябрь!BN104+октябрь!BN104+ноябрь!BN104+декабрь!BN104</f>
        <v>0</v>
      </c>
      <c r="BR104" s="36">
        <f>январь!BO104+февраль!BO104+март!BO104+апрель!BO104+май!BO104+июнь!BO104+июль!BO104+август!BO104+сентябрь!BO104+октябрь!BO104+ноябрь!BO104+декабрь!BO104</f>
        <v>0</v>
      </c>
      <c r="BS104" s="29">
        <f>январь!BP104+февраль!BP104+март!BP104+апрель!BP104+май!BP104+июнь!BP104+июль!BP104+август!BP104+сентябрь!BP104+октябрь!BP104+ноябрь!BP104+декабрь!BP104</f>
        <v>0</v>
      </c>
      <c r="BT104" s="36">
        <f>январь!BQ104+февраль!BQ104+март!BQ104+апрель!BQ104+май!BQ104+июнь!BQ104+июль!BQ104+август!BQ104+сентябрь!BQ104+октябрь!BQ104+ноябрь!BQ104+декабрь!BQ104</f>
        <v>0</v>
      </c>
      <c r="BU104" s="29">
        <f>январь!BR104+февраль!BR104+март!BR104+апрель!BR104+май!BR104+июнь!BR104+июль!BR104+август!BR104+сентябрь!BR104+октябрь!BR104+ноябрь!BR104+декабрь!BR104</f>
        <v>0</v>
      </c>
      <c r="BV104" s="36">
        <f>январь!BS104+февраль!BS104+март!BS104+апрель!BS104+май!BS104+июнь!BS104+июль!BS104+август!BS104+сентябрь!BS104+октябрь!BS104+ноябрь!BS104+декабрь!BS104</f>
        <v>0</v>
      </c>
      <c r="BW104" s="36">
        <f>январь!BT104+февраль!BT104+март!BT104+апрель!BT104+май!BT104+июнь!BT104+июль!BT104+август!BT104+сентябрь!BT104+октябрь!BT104+ноябрь!BT104+декабрь!BT104</f>
        <v>0</v>
      </c>
      <c r="BX104" s="36">
        <f>январь!BU104+февраль!BU104+март!BU104+апрель!BU104+май!BU104+июнь!BU104+июль!BU104+август!BU104+сентябрь!BU104+октябрь!BU104+ноябрь!BU104+декабрь!BU104</f>
        <v>0</v>
      </c>
      <c r="BY104" s="36">
        <f>январь!BV104+февраль!BV104+март!BV104+апрель!BV104+май!BV104+июнь!BV104+июль!BV104+август!BV104+сентябрь!BV104+октябрь!BV104+ноябрь!BV104+декабрь!BV104</f>
        <v>16.094200000000001</v>
      </c>
      <c r="BZ104" s="77">
        <v>3</v>
      </c>
    </row>
    <row r="105" spans="1:78" x14ac:dyDescent="0.25">
      <c r="A105" s="16">
        <v>103</v>
      </c>
      <c r="B105" s="16">
        <v>1</v>
      </c>
      <c r="C105" s="37" t="s">
        <v>568</v>
      </c>
      <c r="D105" s="51">
        <v>366.60017240579708</v>
      </c>
      <c r="E105" s="25">
        <v>854.8939640000001</v>
      </c>
      <c r="F105" s="26">
        <f t="shared" si="3"/>
        <v>1187.3741364057973</v>
      </c>
      <c r="G105" s="26">
        <f t="shared" si="4"/>
        <v>332.48017240579708</v>
      </c>
      <c r="H105" s="26">
        <f t="shared" si="5"/>
        <v>34.119999999999997</v>
      </c>
      <c r="I105" s="36">
        <f>январь!F105+февраль!F105+март!F105+апрель!F105+май!F105+июнь!F105+июль!F105+август!F105+сентябрь!F105+октябрь!F105+ноябрь!F105+декабрь!F105</f>
        <v>0</v>
      </c>
      <c r="J105" s="36">
        <f>январь!G105+февраль!G105+март!G105+апрель!G105+май!G105+июнь!G105+июль!G105+август!G105+сентябрь!G105+октябрь!G105+ноябрь!G105+декабрь!G105</f>
        <v>0</v>
      </c>
      <c r="K105" s="36">
        <f>январь!H105+февраль!H105+март!H105+апрель!H105+май!H105+июнь!H105+июль!H105+август!H105+сентябрь!H105+октябрь!H105+ноябрь!H105+декабрь!H105</f>
        <v>0</v>
      </c>
      <c r="L105" s="27">
        <f>январь!I105+февраль!I105+март!I105+апрель!I105+май!I105+июнь!I105+июль!I105+август!I105+сентябрь!I105+октябрь!I105+ноябрь!I105+декабрь!I105</f>
        <v>0</v>
      </c>
      <c r="M105" s="36">
        <f>январь!J105+февраль!J105+март!J105+апрель!J105+май!J105+июнь!J105+июль!J105+август!J105+сентябрь!J105+октябрь!J105+ноябрь!J105+декабрь!J105</f>
        <v>0</v>
      </c>
      <c r="N105" s="36">
        <f>январь!K105+февраль!K105+март!K105+апрель!K105+май!K105+июнь!K105+июль!K105+август!K105+сентябрь!K105+октябрь!K105+ноябрь!K105+декабрь!K105</f>
        <v>0</v>
      </c>
      <c r="O105" s="36">
        <f>январь!L105+февраль!L105+март!L105+апрель!L105+май!L105+июнь!L105+июль!L105+август!L105+сентябрь!L105+октябрь!L105+ноябрь!L105+декабрь!L105</f>
        <v>0</v>
      </c>
      <c r="P105" s="36">
        <f>январь!M105+февраль!M105+март!M105+апрель!M105+май!M105+июнь!M105+июль!M105+август!M105+сентябрь!M105+октябрь!M105+ноябрь!M105+декабрь!M105</f>
        <v>0</v>
      </c>
      <c r="Q105" s="36">
        <f>январь!N105+февраль!N105+март!N105+апрель!N105+май!N105+июнь!N105+июль!N105+август!N105+сентябрь!N105+октябрь!N105+ноябрь!N105+декабрь!N105</f>
        <v>0</v>
      </c>
      <c r="R105" s="29">
        <f>январь!O105+февраль!O105+март!O105+апрель!O105+май!O105+июнь!O105+июль!O105+август!O105+сентябрь!O105+октябрь!O105+ноябрь!O105+декабрь!O105</f>
        <v>0</v>
      </c>
      <c r="S105" s="36">
        <f>январь!P105+февраль!P105+март!P105+апрель!P105+май!P105+июнь!P105+июль!P105+август!P105+сентябрь!P105+октябрь!P105+ноябрь!P105+декабрь!P105</f>
        <v>0</v>
      </c>
      <c r="T105" s="29">
        <f>январь!Q105+февраль!Q105+март!Q105+апрель!Q105+май!Q105+июнь!Q105+июль!Q105+август!Q105+сентябрь!Q105+октябрь!Q105+ноябрь!Q105+декабрь!Q105</f>
        <v>0</v>
      </c>
      <c r="U105" s="36">
        <f>январь!R105+февраль!R105+март!R105+апрель!R105+май!R105+июнь!R105+июль!R105+август!R105+сентябрь!R105+октябрь!R105+ноябрь!R105+декабрь!R105</f>
        <v>0</v>
      </c>
      <c r="V105" s="36">
        <f>январь!S105+февраль!S105+март!S105+апрель!S105+май!S105+июнь!S105+июль!S105+август!S105+сентябрь!S105+октябрь!S105+ноябрь!S105+декабрь!S105</f>
        <v>0</v>
      </c>
      <c r="W105" s="36">
        <f>январь!T105+февраль!T105+март!T105+апрель!T105+май!T105+июнь!T105+июль!T105+август!T105+сентябрь!T105+октябрь!T105+ноябрь!T105+декабрь!T105</f>
        <v>0</v>
      </c>
      <c r="X105" s="36">
        <f>январь!U105+февраль!U105+март!U105+апрель!U105+май!U105+июнь!U105+июль!U105+август!U105+сентябрь!U105+октябрь!U105+ноябрь!U105+декабрь!U105</f>
        <v>0</v>
      </c>
      <c r="Y105" s="36">
        <f>январь!V105+февраль!V105+март!V105+апрель!V105+май!V105+июнь!V105+июль!V105+август!V105+сентябрь!V105+октябрь!V105+ноябрь!V105+декабрь!V105</f>
        <v>0</v>
      </c>
      <c r="Z105" s="36">
        <f>январь!W105+февраль!W105+март!W105+апрель!W105+май!W105+июнь!W105+июль!W105+август!W105+сентябрь!W105+октябрь!W105+ноябрь!W105+декабрь!W105</f>
        <v>3.0000000000000001E-3</v>
      </c>
      <c r="AA105" s="36">
        <f>январь!X105+февраль!X105+март!X105+апрель!X105+май!X105+июнь!X105+июль!X105+август!X105+сентябрь!X105+октябрь!X105+ноябрь!X105+декабрь!X105</f>
        <v>6.5759999999999996</v>
      </c>
      <c r="AB105" s="29">
        <f>январь!Y105+февраль!Y105+март!Y105+апрель!Y105+май!Y105+июнь!Y105+июль!Y105+август!Y105+сентябрь!Y105+октябрь!Y105+ноябрь!Y105+декабрь!Y105</f>
        <v>0</v>
      </c>
      <c r="AC105" s="36">
        <f>январь!Z105+февраль!Z105+март!Z105+апрель!Z105+май!Z105+июнь!Z105+июль!Z105+август!Z105+сентябрь!Z105+октябрь!Z105+ноябрь!Z105+декабрь!Z105</f>
        <v>0</v>
      </c>
      <c r="AD105" s="66" t="str">
        <f>CONCATENATE(январь!AA105,$BZ$1,февраль!AA105,$BZ$1,март!AA105,$BZ$1,апрель!AA105,$BZ$1,май!AA105,$BZ$1,июнь!AA105,$BZ$1,июль!AA105,$BZ$1,август!AA105,$BZ$1,сентябрь!AA105,$BZ$1,октябрь!AA105,$BZ$1,ноябрь!AA105,$BZ$1,декабрь!AA105)</f>
        <v xml:space="preserve">           </v>
      </c>
      <c r="AE105" s="36">
        <f>январь!AB105+февраль!AB105+март!AB105+апрель!AB105+май!AB105+июнь!AB105+июль!AB105+август!AB105+сентябрь!AB105+октябрь!AB105+ноябрь!AB105+декабрь!AB105</f>
        <v>0</v>
      </c>
      <c r="AF105" s="36">
        <f>январь!AC105+февраль!AC105+март!AC105+апрель!AC105+май!AC105+июнь!AC105+июль!AC105+август!AC105+сентябрь!AC105+октябрь!AC105+ноябрь!AC105+декабрь!AC105</f>
        <v>0</v>
      </c>
      <c r="AG105" s="36">
        <f>январь!AD105+февраль!AD105+март!AD105+апрель!AD105+май!AD105+июнь!AD105+июль!AD105+август!AD105+сентябрь!AD105+октябрь!AD105+ноябрь!AD105+декабрь!AD105</f>
        <v>0</v>
      </c>
      <c r="AH105" s="36">
        <f>январь!AE105+февраль!AE105+март!AE105+апрель!AE105+май!AE105+июнь!AE105+июль!AE105+август!AE105+сентябрь!AE105+октябрь!AE105+ноябрь!AE105+декабрь!AE105</f>
        <v>0</v>
      </c>
      <c r="AI105" s="36">
        <f>январь!AF105+февраль!AF105+март!AF105+апрель!AF105+май!AF105+июнь!AF105+июль!AF105+август!AF105+сентябрь!AF105+октябрь!AF105+ноябрь!AF105+декабрь!AF105</f>
        <v>0</v>
      </c>
      <c r="AJ105" s="36">
        <f>январь!AG105+февраль!AG105+март!AG105+апрель!AG105+май!AG105+июнь!AG105+июль!AG105+август!AG105+сентябрь!AG105+октябрь!AG105+ноябрь!AG105+декабрь!AG105</f>
        <v>0</v>
      </c>
      <c r="AK105" s="29">
        <f>январь!AH105+февраль!AH105+март!AH105+апрель!AH105+май!AH105+июнь!AH105+июль!AH105+август!AH105+сентябрь!AH105+октябрь!AH105+ноябрь!AH105+декабрь!AH105</f>
        <v>0</v>
      </c>
      <c r="AL105" s="36">
        <f>январь!AI105+февраль!AI105+март!AI105+апрель!AI105+май!AI105+июнь!AI105+июль!AI105+август!AI105+сентябрь!AI105+октябрь!AI105+ноябрь!AI105+декабрь!AI105</f>
        <v>0</v>
      </c>
      <c r="AM105" s="29">
        <f>январь!AJ105+февраль!AJ105+март!AJ105+апрель!AJ105+май!AJ105+июнь!AJ105+июль!AJ105+август!AJ105+сентябрь!AJ105+октябрь!AJ105+ноябрь!AJ105+декабрь!AJ105</f>
        <v>0</v>
      </c>
      <c r="AN105" s="36">
        <f>январь!AK105+февраль!AK105+март!AK105+апрель!AK105+май!AK105+июнь!AK105+июль!AK105+август!AK105+сентябрь!AK105+октябрь!AK105+ноябрь!AK105+декабрь!AK105</f>
        <v>0</v>
      </c>
      <c r="AO105" s="36">
        <f>январь!AL105+февраль!AL105+март!AL105+апрель!AL105+май!AL105+июнь!AL105+июль!AL105+август!AL105+сентябрь!AL105+октябрь!AL105+ноябрь!AL105+декабрь!AL105</f>
        <v>0</v>
      </c>
      <c r="AP105" s="36">
        <f>январь!AM105+февраль!AM105+март!AM105+апрель!AM105+май!AM105+июнь!AM105+июль!AM105+август!AM105+сентябрь!AM105+октябрь!AM105+ноябрь!AM105+декабрь!AM105</f>
        <v>0</v>
      </c>
      <c r="AQ105" s="29">
        <f>январь!AN105+февраль!AN105+март!AN105+апрель!AN105+май!AN105+июнь!AN105+июль!AN105+август!AN105+сентябрь!AN105+октябрь!AN105+ноябрь!AN105+декабрь!AN105</f>
        <v>0</v>
      </c>
      <c r="AR105" s="36">
        <f>январь!AO105+февраль!AO105+март!AO105+апрель!AO105+май!AO105+июнь!AO105+июль!AO105+август!AO105+сентябрь!AO105+октябрь!AO105+ноябрь!AO105+декабрь!AO105</f>
        <v>0</v>
      </c>
      <c r="AS105" s="29">
        <f>январь!AP105+февраль!AP105+март!AP105+апрель!AP105+май!AP105+июнь!AP105+июль!AP105+август!AP105+сентябрь!AP105+октябрь!AP105+ноябрь!AP105+декабрь!AP105</f>
        <v>0</v>
      </c>
      <c r="AT105" s="36">
        <f>январь!AQ105+февраль!AQ105+март!AQ105+апрель!AQ105+май!AQ105+июнь!AQ105+июль!AQ105+август!AQ105+сентябрь!AQ105+октябрь!AQ105+ноябрь!AQ105+декабрь!AQ105</f>
        <v>0</v>
      </c>
      <c r="AU105" s="29">
        <f>январь!AR105+февраль!AR105+март!AR105+апрель!AR105+май!AR105+июнь!AR105+июль!AR105+август!AR105+сентябрь!AR105+октябрь!AR105+ноябрь!AR105+декабрь!AR105</f>
        <v>0</v>
      </c>
      <c r="AV105" s="36">
        <f>январь!AS105+февраль!AS105+март!AS105+апрель!AS105+май!AS105+июнь!AS105+июль!AS105+август!AS105+сентябрь!AS105+октябрь!AS105+ноябрь!AS105+декабрь!AS105</f>
        <v>0</v>
      </c>
      <c r="AW105" s="36">
        <f>январь!AT105+февраль!AT105+март!AT105+апрель!AT105+май!AT105+июнь!AT105+июль!AT105+август!AT105+сентябрь!AT105+октябрь!AT105+ноябрь!AT105+декабрь!AT105</f>
        <v>0</v>
      </c>
      <c r="AX105" s="36">
        <f>январь!AU105+февраль!AU105+март!AU105+апрель!AU105+май!AU105+июнь!AU105+июль!AU105+август!AU105+сентябрь!AU105+октябрь!AU105+ноябрь!AU105+декабрь!AU105</f>
        <v>0</v>
      </c>
      <c r="AY105" s="29">
        <f>январь!AV105+февраль!AV105+март!AV105+апрель!AV105+май!AV105+июнь!AV105+июль!AV105+август!AV105+сентябрь!AV105+октябрь!AV105+ноябрь!AV105+декабрь!AV105</f>
        <v>0</v>
      </c>
      <c r="AZ105" s="36">
        <f>январь!AW105+февраль!AW105+март!AW105+апрель!AW105+май!AW105+июнь!AW105+июль!AW105+август!AW105+сентябрь!AW105+октябрь!AW105+ноябрь!AW105+декабрь!AW105</f>
        <v>0</v>
      </c>
      <c r="BA105" s="36">
        <f>январь!AX105+февраль!AX105+март!AX105+апрель!AX105+май!AX105+июнь!AX105+июль!AX105+август!AX105+сентябрь!AX105+октябрь!AX105+ноябрь!AX105+декабрь!AX105</f>
        <v>0</v>
      </c>
      <c r="BB105" s="36">
        <f>январь!AY105+февраль!AY105+март!AY105+апрель!AY105+май!AY105+июнь!AY105+июль!AY105+август!AY105+сентябрь!AY105+октябрь!AY105+ноябрь!AY105+декабрь!AY105</f>
        <v>0</v>
      </c>
      <c r="BC105" s="29">
        <f>январь!AZ105+февраль!AZ105+март!AZ105+апрель!AZ105+май!AZ105+июнь!AZ105+июль!AZ105+август!AZ105+сентябрь!AZ105+октябрь!AZ105+ноябрь!AZ105+декабрь!AZ105</f>
        <v>0</v>
      </c>
      <c r="BD105" s="36">
        <f>январь!BA105+февраль!BA105+март!BA105+апрель!BA105+май!BA105+июнь!BA105+июль!BA105+август!BA105+сентябрь!BA105+октябрь!BA105+ноябрь!BA105+декабрь!BA105</f>
        <v>0</v>
      </c>
      <c r="BE105" s="36">
        <f>январь!BB105+февраль!BB105+март!BB105+апрель!BB105+май!BB105+июнь!BB105+июль!BB105+август!BB105+сентябрь!BB105+октябрь!BB105+ноябрь!BB105+декабрь!BB105</f>
        <v>0</v>
      </c>
      <c r="BF105" s="36">
        <f>январь!BC105+февраль!BC105+март!BC105+апрель!BC105+май!BC105+июнь!BC105+июль!BC105+август!BC105+сентябрь!BC105+октябрь!BC105+ноябрь!BC105+декабрь!BC105</f>
        <v>0</v>
      </c>
      <c r="BG105" s="36">
        <f>январь!BD105+февраль!BD105+март!BD105+апрель!BD105+май!BD105+июнь!BD105+июль!BD105+август!BD105+сентябрь!BD105+октябрь!BD105+ноябрь!BD105+декабрь!BD105</f>
        <v>0</v>
      </c>
      <c r="BH105" s="36">
        <f>январь!BE105+февраль!BE105+март!BE105+апрель!BE105+май!BE105+июнь!BE105+июль!BE105+август!BE105+сентябрь!BE105+октябрь!BE105+ноябрь!BE105+декабрь!BE105</f>
        <v>0</v>
      </c>
      <c r="BI105" s="36">
        <f>январь!BF105+февраль!BF105+март!BF105+апрель!BF105+май!BF105+июнь!BF105+июль!BF105+август!BF105+сентябрь!BF105+октябрь!BF105+ноябрь!BF105+декабрь!BF105</f>
        <v>0</v>
      </c>
      <c r="BJ105" s="36">
        <f>январь!BG105+февраль!BG105+март!BG105+апрель!BG105+май!BG105+июнь!BG105+июль!BG105+август!BG105+сентябрь!BG105+октябрь!BG105+ноябрь!BG105+декабрь!BG105</f>
        <v>0</v>
      </c>
      <c r="BK105" s="36">
        <f>январь!BH105+февраль!BH105+март!BH105+апрель!BH105+май!BH105+июнь!BH105+июль!BH105+август!BH105+сентябрь!BH105+октябрь!BH105+ноябрь!BH105+декабрь!BH105</f>
        <v>0</v>
      </c>
      <c r="BL105" s="36">
        <f>январь!BI105+февраль!BI105+март!BI105+апрель!BI105+май!BI105+июнь!BI105+июль!BI105+август!BI105+сентябрь!BI105+октябрь!BI105+ноябрь!BI105+декабрь!BI105</f>
        <v>0</v>
      </c>
      <c r="BM105" s="29">
        <f>январь!BJ105+февраль!BJ105+март!BJ105+апрель!BJ105+май!BJ105+июнь!BJ105+июль!BJ105+август!BJ105+сентябрь!BJ105+октябрь!BJ105+ноябрь!BJ105+декабрь!BJ105</f>
        <v>1</v>
      </c>
      <c r="BN105" s="36">
        <f>январь!BK105+февраль!BK105+март!BK105+апрель!BK105+май!BK105+июнь!BK105+июль!BK105+август!BK105+сентябрь!BK105+октябрь!BK105+ноябрь!BK105+декабрь!BK105</f>
        <v>1.746</v>
      </c>
      <c r="BO105" s="29">
        <f>январь!BL105+февраль!BL105+март!BL105+апрель!BL105+май!BL105+июнь!BL105+июль!BL105+август!BL105+сентябрь!BL105+октябрь!BL105+ноябрь!BL105+декабрь!BL105</f>
        <v>12</v>
      </c>
      <c r="BP105" s="36">
        <f>январь!BM105+февраль!BM105+март!BM105+апрель!BM105+май!BM105+июнь!BM105+июль!BM105+август!BM105+сентябрь!BM105+октябрь!BM105+ноябрь!BM105+декабрь!BM105</f>
        <v>6.3419999999999996</v>
      </c>
      <c r="BQ105" s="36">
        <f>январь!BN105+февраль!BN105+март!BN105+апрель!BN105+май!BN105+июнь!BN105+июль!BN105+август!BN105+сентябрь!BN105+октябрь!BN105+ноябрь!BN105+декабрь!BN105</f>
        <v>0</v>
      </c>
      <c r="BR105" s="36">
        <f>январь!BO105+февраль!BO105+март!BO105+апрель!BO105+май!BO105+июнь!BO105+июль!BO105+август!BO105+сентябрь!BO105+октябрь!BO105+ноябрь!BO105+декабрь!BO105</f>
        <v>0</v>
      </c>
      <c r="BS105" s="29">
        <f>январь!BP105+февраль!BP105+март!BP105+апрель!BP105+май!BP105+июнь!BP105+июль!BP105+август!BP105+сентябрь!BP105+октябрь!BP105+ноябрь!BP105+декабрь!BP105</f>
        <v>0</v>
      </c>
      <c r="BT105" s="36">
        <f>январь!BQ105+февраль!BQ105+март!BQ105+апрель!BQ105+май!BQ105+июнь!BQ105+июль!BQ105+август!BQ105+сентябрь!BQ105+октябрь!BQ105+ноябрь!BQ105+декабрь!BQ105</f>
        <v>0</v>
      </c>
      <c r="BU105" s="29">
        <f>январь!BR105+февраль!BR105+март!BR105+апрель!BR105+май!BR105+июнь!BR105+июль!BR105+август!BR105+сентябрь!BR105+октябрь!BR105+ноябрь!BR105+декабрь!BR105</f>
        <v>2</v>
      </c>
      <c r="BV105" s="36">
        <f>январь!BS105+февраль!BS105+март!BS105+апрель!BS105+май!BS105+июнь!BS105+июль!BS105+август!BS105+сентябрь!BS105+октябрь!BS105+ноябрь!BS105+декабрь!BS105</f>
        <v>6.7789999999999999</v>
      </c>
      <c r="BW105" s="36">
        <f>январь!BT105+февраль!BT105+март!BT105+апрель!BT105+май!BT105+июнь!BT105+июль!BT105+август!BT105+сентябрь!BT105+октябрь!BT105+ноябрь!BT105+декабрь!BT105</f>
        <v>0</v>
      </c>
      <c r="BX105" s="36">
        <f>январь!BU105+февраль!BU105+март!BU105+апрель!BU105+май!BU105+июнь!BU105+июль!BU105+август!BU105+сентябрь!BU105+октябрь!BU105+ноябрь!BU105+декабрь!BU105</f>
        <v>0</v>
      </c>
      <c r="BY105" s="36">
        <f>январь!BV105+февраль!BV105+март!BV105+апрель!BV105+май!BV105+июнь!BV105+июль!BV105+август!BV105+сентябрь!BV105+октябрь!BV105+ноябрь!BV105+декабрь!BV105</f>
        <v>12.677000000000001</v>
      </c>
      <c r="BZ105" s="77">
        <v>0</v>
      </c>
    </row>
    <row r="106" spans="1:78" x14ac:dyDescent="0.25">
      <c r="A106" s="16">
        <v>104</v>
      </c>
      <c r="B106" s="16">
        <v>1</v>
      </c>
      <c r="C106" s="37" t="s">
        <v>569</v>
      </c>
      <c r="D106" s="51">
        <v>128.534785352657</v>
      </c>
      <c r="E106" s="25">
        <v>69.821764000000002</v>
      </c>
      <c r="F106" s="26">
        <f t="shared" si="3"/>
        <v>139.45354935265701</v>
      </c>
      <c r="G106" s="26">
        <f t="shared" si="4"/>
        <v>69.631785352657005</v>
      </c>
      <c r="H106" s="26">
        <f t="shared" si="5"/>
        <v>58.902999999999999</v>
      </c>
      <c r="I106" s="36">
        <f>январь!F106+февраль!F106+март!F106+апрель!F106+май!F106+июнь!F106+июль!F106+август!F106+сентябрь!F106+октябрь!F106+ноябрь!F106+декабрь!F106</f>
        <v>0</v>
      </c>
      <c r="J106" s="36">
        <f>январь!G106+февраль!G106+март!G106+апрель!G106+май!G106+июнь!G106+июль!G106+август!G106+сентябрь!G106+октябрь!G106+ноябрь!G106+декабрь!G106</f>
        <v>0</v>
      </c>
      <c r="K106" s="36">
        <f>январь!H106+февраль!H106+март!H106+апрель!H106+май!H106+июнь!H106+июль!H106+август!H106+сентябрь!H106+октябрь!H106+ноябрь!H106+декабрь!H106</f>
        <v>0</v>
      </c>
      <c r="L106" s="27">
        <f>январь!I106+февраль!I106+март!I106+апрель!I106+май!I106+июнь!I106+июль!I106+август!I106+сентябрь!I106+октябрь!I106+ноябрь!I106+декабрь!I106</f>
        <v>0</v>
      </c>
      <c r="M106" s="36">
        <f>январь!J106+февраль!J106+март!J106+апрель!J106+май!J106+июнь!J106+июль!J106+август!J106+сентябрь!J106+октябрь!J106+ноябрь!J106+декабрь!J106</f>
        <v>0</v>
      </c>
      <c r="N106" s="36">
        <f>январь!K106+февраль!K106+март!K106+апрель!K106+май!K106+июнь!K106+июль!K106+август!K106+сентябрь!K106+октябрь!K106+ноябрь!K106+декабрь!K106</f>
        <v>0</v>
      </c>
      <c r="O106" s="36">
        <f>январь!L106+февраль!L106+март!L106+апрель!L106+май!L106+июнь!L106+июль!L106+август!L106+сентябрь!L106+октябрь!L106+ноябрь!L106+декабрь!L106</f>
        <v>0</v>
      </c>
      <c r="P106" s="36">
        <f>январь!M106+февраль!M106+март!M106+апрель!M106+май!M106+июнь!M106+июль!M106+август!M106+сентябрь!M106+октябрь!M106+ноябрь!M106+декабрь!M106</f>
        <v>0</v>
      </c>
      <c r="Q106" s="36">
        <f>январь!N106+февраль!N106+март!N106+апрель!N106+май!N106+июнь!N106+июль!N106+август!N106+сентябрь!N106+октябрь!N106+ноябрь!N106+декабрь!N106</f>
        <v>0</v>
      </c>
      <c r="R106" s="29">
        <f>январь!O106+февраль!O106+март!O106+апрель!O106+май!O106+июнь!O106+июль!O106+август!O106+сентябрь!O106+октябрь!O106+ноябрь!O106+декабрь!O106</f>
        <v>0</v>
      </c>
      <c r="S106" s="36">
        <f>январь!P106+февраль!P106+март!P106+апрель!P106+май!P106+июнь!P106+июль!P106+август!P106+сентябрь!P106+октябрь!P106+ноябрь!P106+декабрь!P106</f>
        <v>0</v>
      </c>
      <c r="T106" s="29">
        <f>январь!Q106+февраль!Q106+март!Q106+апрель!Q106+май!Q106+июнь!Q106+июль!Q106+август!Q106+сентябрь!Q106+октябрь!Q106+ноябрь!Q106+декабрь!Q106</f>
        <v>0</v>
      </c>
      <c r="U106" s="36">
        <f>январь!R106+февраль!R106+март!R106+апрель!R106+май!R106+июнь!R106+июль!R106+август!R106+сентябрь!R106+октябрь!R106+ноябрь!R106+декабрь!R106</f>
        <v>0</v>
      </c>
      <c r="V106" s="36">
        <f>январь!S106+февраль!S106+март!S106+апрель!S106+май!S106+июнь!S106+июль!S106+август!S106+сентябрь!S106+октябрь!S106+ноябрь!S106+декабрь!S106</f>
        <v>0</v>
      </c>
      <c r="W106" s="36">
        <f>январь!T106+февраль!T106+март!T106+апрель!T106+май!T106+июнь!T106+июль!T106+август!T106+сентябрь!T106+октябрь!T106+ноябрь!T106+декабрь!T106</f>
        <v>0</v>
      </c>
      <c r="X106" s="36">
        <f>январь!U106+февраль!U106+март!U106+апрель!U106+май!U106+июнь!U106+июль!U106+август!U106+сентябрь!U106+октябрь!U106+ноябрь!U106+декабрь!U106</f>
        <v>0</v>
      </c>
      <c r="Y106" s="36">
        <f>январь!V106+февраль!V106+март!V106+апрель!V106+май!V106+июнь!V106+июль!V106+август!V106+сентябрь!V106+октябрь!V106+ноябрь!V106+декабрь!V106</f>
        <v>0</v>
      </c>
      <c r="Z106" s="36">
        <f>январь!W106+февраль!W106+март!W106+апрель!W106+май!W106+июнь!W106+июль!W106+август!W106+сентябрь!W106+октябрь!W106+ноябрь!W106+декабрь!W106</f>
        <v>0</v>
      </c>
      <c r="AA106" s="36">
        <f>январь!X106+февраль!X106+март!X106+апрель!X106+май!X106+июнь!X106+июль!X106+август!X106+сентябрь!X106+октябрь!X106+ноябрь!X106+декабрь!X106</f>
        <v>0</v>
      </c>
      <c r="AB106" s="29">
        <f>январь!Y106+февраль!Y106+март!Y106+апрель!Y106+май!Y106+июнь!Y106+июль!Y106+август!Y106+сентябрь!Y106+октябрь!Y106+ноябрь!Y106+декабрь!Y106</f>
        <v>0</v>
      </c>
      <c r="AC106" s="36">
        <f>январь!Z106+февраль!Z106+март!Z106+апрель!Z106+май!Z106+июнь!Z106+июль!Z106+август!Z106+сентябрь!Z106+октябрь!Z106+ноябрь!Z106+декабрь!Z106</f>
        <v>0</v>
      </c>
      <c r="AD106" s="66" t="str">
        <f>CONCATENATE(январь!AA106,$BZ$1,февраль!AA106,$BZ$1,март!AA106,$BZ$1,апрель!AA106,$BZ$1,май!AA106,$BZ$1,июнь!AA106,$BZ$1,июль!AA106,$BZ$1,август!AA106,$BZ$1,сентябрь!AA106,$BZ$1,октябрь!AA106,$BZ$1,ноябрь!AA106,$BZ$1,декабрь!AA106)</f>
        <v xml:space="preserve">           </v>
      </c>
      <c r="AE106" s="36">
        <f>январь!AB106+февраль!AB106+март!AB106+апрель!AB106+май!AB106+июнь!AB106+июль!AB106+август!AB106+сентябрь!AB106+октябрь!AB106+ноябрь!AB106+декабрь!AB106</f>
        <v>0</v>
      </c>
      <c r="AF106" s="36">
        <f>январь!AC106+февраль!AC106+март!AC106+апрель!AC106+май!AC106+июнь!AC106+июль!AC106+август!AC106+сентябрь!AC106+октябрь!AC106+ноябрь!AC106+декабрь!AC106</f>
        <v>0</v>
      </c>
      <c r="AG106" s="36">
        <f>январь!AD106+февраль!AD106+март!AD106+апрель!AD106+май!AD106+июнь!AD106+июль!AD106+август!AD106+сентябрь!AD106+октябрь!AD106+ноябрь!AD106+декабрь!AD106</f>
        <v>0</v>
      </c>
      <c r="AH106" s="36">
        <f>январь!AE106+февраль!AE106+март!AE106+апрель!AE106+май!AE106+июнь!AE106+июль!AE106+август!AE106+сентябрь!AE106+октябрь!AE106+ноябрь!AE106+декабрь!AE106</f>
        <v>0</v>
      </c>
      <c r="AI106" s="36">
        <f>январь!AF106+февраль!AF106+март!AF106+апрель!AF106+май!AF106+июнь!AF106+июль!AF106+август!AF106+сентябрь!AF106+октябрь!AF106+ноябрь!AF106+декабрь!AF106</f>
        <v>0</v>
      </c>
      <c r="AJ106" s="36">
        <f>январь!AG106+февраль!AG106+март!AG106+апрель!AG106+май!AG106+июнь!AG106+июль!AG106+август!AG106+сентябрь!AG106+октябрь!AG106+ноябрь!AG106+декабрь!AG106</f>
        <v>0</v>
      </c>
      <c r="AK106" s="29">
        <f>январь!AH106+февраль!AH106+март!AH106+апрель!AH106+май!AH106+июнь!AH106+июль!AH106+август!AH106+сентябрь!AH106+октябрь!AH106+ноябрь!AH106+декабрь!AH106</f>
        <v>0</v>
      </c>
      <c r="AL106" s="36">
        <f>январь!AI106+февраль!AI106+март!AI106+апрель!AI106+май!AI106+июнь!AI106+июль!AI106+август!AI106+сентябрь!AI106+октябрь!AI106+ноябрь!AI106+декабрь!AI106</f>
        <v>0</v>
      </c>
      <c r="AM106" s="29">
        <f>январь!AJ106+февраль!AJ106+март!AJ106+апрель!AJ106+май!AJ106+июнь!AJ106+июль!AJ106+август!AJ106+сентябрь!AJ106+октябрь!AJ106+ноябрь!AJ106+декабрь!AJ106</f>
        <v>0</v>
      </c>
      <c r="AN106" s="36">
        <f>январь!AK106+февраль!AK106+март!AK106+апрель!AK106+май!AK106+июнь!AK106+июль!AK106+август!AK106+сентябрь!AK106+октябрь!AK106+ноябрь!AK106+декабрь!AK106</f>
        <v>0</v>
      </c>
      <c r="AO106" s="36">
        <f>январь!AL106+февраль!AL106+март!AL106+апрель!AL106+май!AL106+июнь!AL106+июль!AL106+август!AL106+сентябрь!AL106+октябрь!AL106+ноябрь!AL106+декабрь!AL106</f>
        <v>0</v>
      </c>
      <c r="AP106" s="36">
        <f>январь!AM106+февраль!AM106+март!AM106+апрель!AM106+май!AM106+июнь!AM106+июль!AM106+август!AM106+сентябрь!AM106+октябрь!AM106+ноябрь!AM106+декабрь!AM106</f>
        <v>0</v>
      </c>
      <c r="AQ106" s="29">
        <f>январь!AN106+февраль!AN106+март!AN106+апрель!AN106+май!AN106+июнь!AN106+июль!AN106+август!AN106+сентябрь!AN106+октябрь!AN106+ноябрь!AN106+декабрь!AN106</f>
        <v>0</v>
      </c>
      <c r="AR106" s="36">
        <f>январь!AO106+февраль!AO106+март!AO106+апрель!AO106+май!AO106+июнь!AO106+июль!AO106+август!AO106+сентябрь!AO106+октябрь!AO106+ноябрь!AO106+декабрь!AO106</f>
        <v>0</v>
      </c>
      <c r="AS106" s="29">
        <f>январь!AP106+февраль!AP106+март!AP106+апрель!AP106+май!AP106+июнь!AP106+июль!AP106+август!AP106+сентябрь!AP106+октябрь!AP106+ноябрь!AP106+декабрь!AP106</f>
        <v>0</v>
      </c>
      <c r="AT106" s="36">
        <f>январь!AQ106+февраль!AQ106+март!AQ106+апрель!AQ106+май!AQ106+июнь!AQ106+июль!AQ106+август!AQ106+сентябрь!AQ106+октябрь!AQ106+ноябрь!AQ106+декабрь!AQ106</f>
        <v>0</v>
      </c>
      <c r="AU106" s="29">
        <f>январь!AR106+февраль!AR106+март!AR106+апрель!AR106+май!AR106+июнь!AR106+июль!AR106+август!AR106+сентябрь!AR106+октябрь!AR106+ноябрь!AR106+декабрь!AR106</f>
        <v>0</v>
      </c>
      <c r="AV106" s="36">
        <f>январь!AS106+февраль!AS106+март!AS106+апрель!AS106+май!AS106+июнь!AS106+июль!AS106+август!AS106+сентябрь!AS106+октябрь!AS106+ноябрь!AS106+декабрь!AS106</f>
        <v>0</v>
      </c>
      <c r="AW106" s="36">
        <f>январь!AT106+февраль!AT106+март!AT106+апрель!AT106+май!AT106+июнь!AT106+июль!AT106+август!AT106+сентябрь!AT106+октябрь!AT106+ноябрь!AT106+декабрь!AT106</f>
        <v>0</v>
      </c>
      <c r="AX106" s="36">
        <f>январь!AU106+февраль!AU106+март!AU106+апрель!AU106+май!AU106+июнь!AU106+июль!AU106+август!AU106+сентябрь!AU106+октябрь!AU106+ноябрь!AU106+декабрь!AU106</f>
        <v>0</v>
      </c>
      <c r="AY106" s="29">
        <f>январь!AV106+февраль!AV106+март!AV106+апрель!AV106+май!AV106+июнь!AV106+июль!AV106+август!AV106+сентябрь!AV106+октябрь!AV106+ноябрь!AV106+декабрь!AV106</f>
        <v>0</v>
      </c>
      <c r="AZ106" s="36">
        <f>январь!AW106+февраль!AW106+март!AW106+апрель!AW106+май!AW106+июнь!AW106+июль!AW106+август!AW106+сентябрь!AW106+октябрь!AW106+ноябрь!AW106+декабрь!AW106</f>
        <v>0</v>
      </c>
      <c r="BA106" s="36">
        <f>январь!AX106+февраль!AX106+март!AX106+апрель!AX106+май!AX106+июнь!AX106+июль!AX106+август!AX106+сентябрь!AX106+октябрь!AX106+ноябрь!AX106+декабрь!AX106</f>
        <v>0</v>
      </c>
      <c r="BB106" s="36">
        <f>январь!AY106+февраль!AY106+март!AY106+апрель!AY106+май!AY106+июнь!AY106+июль!AY106+август!AY106+сентябрь!AY106+октябрь!AY106+ноябрь!AY106+декабрь!AY106</f>
        <v>0</v>
      </c>
      <c r="BC106" s="29">
        <f>январь!AZ106+февраль!AZ106+март!AZ106+апрель!AZ106+май!AZ106+июнь!AZ106+июль!AZ106+август!AZ106+сентябрь!AZ106+октябрь!AZ106+ноябрь!AZ106+декабрь!AZ106</f>
        <v>0</v>
      </c>
      <c r="BD106" s="36">
        <f>январь!BA106+февраль!BA106+март!BA106+апрель!BA106+май!BA106+июнь!BA106+июль!BA106+август!BA106+сентябрь!BA106+октябрь!BA106+ноябрь!BA106+декабрь!BA106</f>
        <v>0</v>
      </c>
      <c r="BE106" s="36">
        <f>январь!BB106+февраль!BB106+март!BB106+апрель!BB106+май!BB106+июнь!BB106+июль!BB106+август!BB106+сентябрь!BB106+октябрь!BB106+ноябрь!BB106+декабрь!BB106</f>
        <v>0</v>
      </c>
      <c r="BF106" s="36">
        <f>январь!BC106+февраль!BC106+март!BC106+апрель!BC106+май!BC106+июнь!BC106+июль!BC106+август!BC106+сентябрь!BC106+октябрь!BC106+ноябрь!BC106+декабрь!BC106</f>
        <v>0</v>
      </c>
      <c r="BG106" s="36">
        <f>январь!BD106+февраль!BD106+март!BD106+апрель!BD106+май!BD106+июнь!BD106+июль!BD106+август!BD106+сентябрь!BD106+октябрь!BD106+ноябрь!BD106+декабрь!BD106</f>
        <v>0</v>
      </c>
      <c r="BH106" s="36">
        <f>январь!BE106+февраль!BE106+март!BE106+апрель!BE106+май!BE106+июнь!BE106+июль!BE106+август!BE106+сентябрь!BE106+октябрь!BE106+ноябрь!BE106+декабрь!BE106</f>
        <v>0</v>
      </c>
      <c r="BI106" s="36">
        <f>январь!BF106+февраль!BF106+март!BF106+апрель!BF106+май!BF106+июнь!BF106+июль!BF106+август!BF106+сентябрь!BF106+октябрь!BF106+ноябрь!BF106+декабрь!BF106</f>
        <v>0.02</v>
      </c>
      <c r="BJ106" s="36">
        <f>январь!BG106+февраль!BG106+март!BG106+апрель!BG106+май!BG106+июнь!BG106+июль!BG106+август!BG106+сентябрь!BG106+октябрь!BG106+ноябрь!BG106+декабрь!BG106</f>
        <v>21.635999999999999</v>
      </c>
      <c r="BK106" s="36">
        <f>январь!BH106+февраль!BH106+март!BH106+апрель!BH106+май!BH106+июнь!BH106+июль!BH106+август!BH106+сентябрь!BH106+октябрь!BH106+ноябрь!BH106+декабрь!BH106</f>
        <v>0</v>
      </c>
      <c r="BL106" s="36">
        <f>январь!BI106+февраль!BI106+март!BI106+апрель!BI106+май!BI106+июнь!BI106+июль!BI106+август!BI106+сентябрь!BI106+октябрь!BI106+ноябрь!BI106+декабрь!BI106</f>
        <v>0</v>
      </c>
      <c r="BM106" s="29">
        <f>январь!BJ106+февраль!BJ106+март!BJ106+апрель!BJ106+май!BJ106+июнь!BJ106+июль!BJ106+август!BJ106+сентябрь!BJ106+октябрь!BJ106+ноябрь!BJ106+декабрь!BJ106</f>
        <v>1</v>
      </c>
      <c r="BN106" s="36">
        <f>январь!BK106+февраль!BK106+март!BK106+апрель!BK106+май!BK106+июнь!BK106+июль!BK106+август!BK106+сентябрь!BK106+октябрь!BK106+ноябрь!BK106+декабрь!BK106</f>
        <v>1.9319999999999999</v>
      </c>
      <c r="BO106" s="29">
        <f>январь!BL106+февраль!BL106+март!BL106+апрель!BL106+май!BL106+июнь!BL106+июль!BL106+август!BL106+сентябрь!BL106+октябрь!BL106+ноябрь!BL106+декабрь!BL106</f>
        <v>46</v>
      </c>
      <c r="BP106" s="36">
        <f>январь!BM106+февраль!BM106+март!BM106+апрель!BM106+май!BM106+июнь!BM106+июль!BM106+август!BM106+сентябрь!BM106+октябрь!BM106+ноябрь!BM106+декабрь!BM106</f>
        <v>25.268000000000001</v>
      </c>
      <c r="BQ106" s="36">
        <f>январь!BN106+февраль!BN106+март!BN106+апрель!BN106+май!BN106+июнь!BN106+июль!BN106+август!BN106+сентябрь!BN106+октябрь!BN106+ноябрь!BN106+декабрь!BN106</f>
        <v>0</v>
      </c>
      <c r="BR106" s="36">
        <f>январь!BO106+февраль!BO106+март!BO106+апрель!BO106+май!BO106+июнь!BO106+июль!BO106+август!BO106+сентябрь!BO106+октябрь!BO106+ноябрь!BO106+декабрь!BO106</f>
        <v>0</v>
      </c>
      <c r="BS106" s="29">
        <f>январь!BP106+февраль!BP106+март!BP106+апрель!BP106+май!BP106+июнь!BP106+июль!BP106+август!BP106+сентябрь!BP106+октябрь!BP106+ноябрь!BP106+декабрь!BP106</f>
        <v>1</v>
      </c>
      <c r="BT106" s="36">
        <f>январь!BQ106+февраль!BQ106+март!BQ106+апрель!BQ106+май!BQ106+июнь!BQ106+июль!BQ106+август!BQ106+сентябрь!BQ106+октябрь!BQ106+ноябрь!BQ106+декабрь!BQ106</f>
        <v>1.4730000000000001</v>
      </c>
      <c r="BU106" s="29">
        <f>январь!BR106+февраль!BR106+март!BR106+апрель!BR106+май!BR106+июнь!BR106+июль!BR106+август!BR106+сентябрь!BR106+октябрь!BR106+ноябрь!BR106+декабрь!BR106</f>
        <v>0</v>
      </c>
      <c r="BV106" s="36">
        <f>январь!BS106+февраль!BS106+март!BS106+апрель!BS106+май!BS106+июнь!BS106+июль!BS106+август!BS106+сентябрь!BS106+октябрь!BS106+ноябрь!BS106+декабрь!BS106</f>
        <v>0</v>
      </c>
      <c r="BW106" s="36">
        <f>январь!BT106+февраль!BT106+март!BT106+апрель!BT106+май!BT106+июнь!BT106+июль!BT106+август!BT106+сентябрь!BT106+октябрь!BT106+ноябрь!BT106+декабрь!BT106</f>
        <v>0</v>
      </c>
      <c r="BX106" s="36">
        <f>январь!BU106+февраль!BU106+март!BU106+апрель!BU106+май!BU106+июнь!BU106+июль!BU106+август!BU106+сентябрь!BU106+октябрь!BU106+ноябрь!BU106+декабрь!BU106</f>
        <v>0</v>
      </c>
      <c r="BY106" s="36">
        <f>январь!BV106+февраль!BV106+март!BV106+апрель!BV106+май!BV106+июнь!BV106+июль!BV106+август!BV106+сентябрь!BV106+октябрь!BV106+ноябрь!BV106+декабрь!BV106</f>
        <v>8.5939999999999994</v>
      </c>
      <c r="BZ106" s="77">
        <v>2</v>
      </c>
    </row>
    <row r="107" spans="1:78" x14ac:dyDescent="0.25">
      <c r="A107" s="16">
        <v>105</v>
      </c>
      <c r="B107" s="16">
        <v>1</v>
      </c>
      <c r="C107" s="37" t="s">
        <v>570</v>
      </c>
      <c r="D107" s="51">
        <v>100.9277732753623</v>
      </c>
      <c r="E107" s="25">
        <v>273.06528399999996</v>
      </c>
      <c r="F107" s="26">
        <f t="shared" si="3"/>
        <v>373.99305727536228</v>
      </c>
      <c r="G107" s="26">
        <f t="shared" si="4"/>
        <v>100.9277732753623</v>
      </c>
      <c r="H107" s="26">
        <f t="shared" si="5"/>
        <v>0</v>
      </c>
      <c r="I107" s="36">
        <f>январь!F107+февраль!F107+март!F107+апрель!F107+май!F107+июнь!F107+июль!F107+август!F107+сентябрь!F107+октябрь!F107+ноябрь!F107+декабрь!F107</f>
        <v>0</v>
      </c>
      <c r="J107" s="36">
        <f>январь!G107+февраль!G107+март!G107+апрель!G107+май!G107+июнь!G107+июль!G107+август!G107+сентябрь!G107+октябрь!G107+ноябрь!G107+декабрь!G107</f>
        <v>0</v>
      </c>
      <c r="K107" s="36">
        <f>январь!H107+февраль!H107+март!H107+апрель!H107+май!H107+июнь!H107+июль!H107+август!H107+сентябрь!H107+октябрь!H107+ноябрь!H107+декабрь!H107</f>
        <v>0</v>
      </c>
      <c r="L107" s="27">
        <f>январь!I107+февраль!I107+март!I107+апрель!I107+май!I107+июнь!I107+июль!I107+август!I107+сентябрь!I107+октябрь!I107+ноябрь!I107+декабрь!I107</f>
        <v>0</v>
      </c>
      <c r="M107" s="36">
        <f>январь!J107+февраль!J107+март!J107+апрель!J107+май!J107+июнь!J107+июль!J107+август!J107+сентябрь!J107+октябрь!J107+ноябрь!J107+декабрь!J107</f>
        <v>0</v>
      </c>
      <c r="N107" s="36">
        <f>январь!K107+февраль!K107+март!K107+апрель!K107+май!K107+июнь!K107+июль!K107+август!K107+сентябрь!K107+октябрь!K107+ноябрь!K107+декабрь!K107</f>
        <v>0</v>
      </c>
      <c r="O107" s="36">
        <f>январь!L107+февраль!L107+март!L107+апрель!L107+май!L107+июнь!L107+июль!L107+август!L107+сентябрь!L107+октябрь!L107+ноябрь!L107+декабрь!L107</f>
        <v>0</v>
      </c>
      <c r="P107" s="36">
        <f>январь!M107+февраль!M107+март!M107+апрель!M107+май!M107+июнь!M107+июль!M107+август!M107+сентябрь!M107+октябрь!M107+ноябрь!M107+декабрь!M107</f>
        <v>0</v>
      </c>
      <c r="Q107" s="36">
        <f>январь!N107+февраль!N107+март!N107+апрель!N107+май!N107+июнь!N107+июль!N107+август!N107+сентябрь!N107+октябрь!N107+ноябрь!N107+декабрь!N107</f>
        <v>0</v>
      </c>
      <c r="R107" s="29">
        <f>январь!O107+февраль!O107+март!O107+апрель!O107+май!O107+июнь!O107+июль!O107+август!O107+сентябрь!O107+октябрь!O107+ноябрь!O107+декабрь!O107</f>
        <v>0</v>
      </c>
      <c r="S107" s="36">
        <f>январь!P107+февраль!P107+март!P107+апрель!P107+май!P107+июнь!P107+июль!P107+август!P107+сентябрь!P107+октябрь!P107+ноябрь!P107+декабрь!P107</f>
        <v>0</v>
      </c>
      <c r="T107" s="29">
        <f>январь!Q107+февраль!Q107+март!Q107+апрель!Q107+май!Q107+июнь!Q107+июль!Q107+август!Q107+сентябрь!Q107+октябрь!Q107+ноябрь!Q107+декабрь!Q107</f>
        <v>0</v>
      </c>
      <c r="U107" s="36">
        <f>январь!R107+февраль!R107+март!R107+апрель!R107+май!R107+июнь!R107+июль!R107+август!R107+сентябрь!R107+октябрь!R107+ноябрь!R107+декабрь!R107</f>
        <v>0</v>
      </c>
      <c r="V107" s="36">
        <f>январь!S107+февраль!S107+март!S107+апрель!S107+май!S107+июнь!S107+июль!S107+август!S107+сентябрь!S107+октябрь!S107+ноябрь!S107+декабрь!S107</f>
        <v>0</v>
      </c>
      <c r="W107" s="36">
        <f>январь!T107+февраль!T107+март!T107+апрель!T107+май!T107+июнь!T107+июль!T107+август!T107+сентябрь!T107+октябрь!T107+ноябрь!T107+декабрь!T107</f>
        <v>0</v>
      </c>
      <c r="X107" s="36">
        <f>январь!U107+февраль!U107+март!U107+апрель!U107+май!U107+июнь!U107+июль!U107+август!U107+сентябрь!U107+октябрь!U107+ноябрь!U107+декабрь!U107</f>
        <v>0</v>
      </c>
      <c r="Y107" s="36">
        <f>январь!V107+февраль!V107+март!V107+апрель!V107+май!V107+июнь!V107+июль!V107+август!V107+сентябрь!V107+октябрь!V107+ноябрь!V107+декабрь!V107</f>
        <v>0</v>
      </c>
      <c r="Z107" s="36">
        <f>январь!W107+февраль!W107+март!W107+апрель!W107+май!W107+июнь!W107+июль!W107+август!W107+сентябрь!W107+октябрь!W107+ноябрь!W107+декабрь!W107</f>
        <v>0</v>
      </c>
      <c r="AA107" s="36">
        <f>январь!X107+февраль!X107+март!X107+апрель!X107+май!X107+июнь!X107+июль!X107+август!X107+сентябрь!X107+октябрь!X107+ноябрь!X107+декабрь!X107</f>
        <v>0</v>
      </c>
      <c r="AB107" s="29">
        <f>январь!Y107+февраль!Y107+март!Y107+апрель!Y107+май!Y107+июнь!Y107+июль!Y107+август!Y107+сентябрь!Y107+октябрь!Y107+ноябрь!Y107+декабрь!Y107</f>
        <v>0</v>
      </c>
      <c r="AC107" s="36">
        <f>январь!Z107+февраль!Z107+март!Z107+апрель!Z107+май!Z107+июнь!Z107+июль!Z107+август!Z107+сентябрь!Z107+октябрь!Z107+ноябрь!Z107+декабрь!Z107</f>
        <v>0</v>
      </c>
      <c r="AD107" s="66" t="str">
        <f>CONCATENATE(январь!AA107,$BZ$1,февраль!AA107,$BZ$1,март!AA107,$BZ$1,апрель!AA107,$BZ$1,май!AA107,$BZ$1,июнь!AA107,$BZ$1,июль!AA107,$BZ$1,август!AA107,$BZ$1,сентябрь!AA107,$BZ$1,октябрь!AA107,$BZ$1,ноябрь!AA107,$BZ$1,декабрь!AA107)</f>
        <v xml:space="preserve">           </v>
      </c>
      <c r="AE107" s="36">
        <f>январь!AB107+февраль!AB107+март!AB107+апрель!AB107+май!AB107+июнь!AB107+июль!AB107+август!AB107+сентябрь!AB107+октябрь!AB107+ноябрь!AB107+декабрь!AB107</f>
        <v>0</v>
      </c>
      <c r="AF107" s="36">
        <f>январь!AC107+февраль!AC107+март!AC107+апрель!AC107+май!AC107+июнь!AC107+июль!AC107+август!AC107+сентябрь!AC107+октябрь!AC107+ноябрь!AC107+декабрь!AC107</f>
        <v>0</v>
      </c>
      <c r="AG107" s="36">
        <f>январь!AD107+февраль!AD107+март!AD107+апрель!AD107+май!AD107+июнь!AD107+июль!AD107+август!AD107+сентябрь!AD107+октябрь!AD107+ноябрь!AD107+декабрь!AD107</f>
        <v>0</v>
      </c>
      <c r="AH107" s="36">
        <f>январь!AE107+февраль!AE107+март!AE107+апрель!AE107+май!AE107+июнь!AE107+июль!AE107+август!AE107+сентябрь!AE107+октябрь!AE107+ноябрь!AE107+декабрь!AE107</f>
        <v>0</v>
      </c>
      <c r="AI107" s="36">
        <f>январь!AF107+февраль!AF107+март!AF107+апрель!AF107+май!AF107+июнь!AF107+июль!AF107+август!AF107+сентябрь!AF107+октябрь!AF107+ноябрь!AF107+декабрь!AF107</f>
        <v>0</v>
      </c>
      <c r="AJ107" s="36">
        <f>январь!AG107+февраль!AG107+март!AG107+апрель!AG107+май!AG107+июнь!AG107+июль!AG107+август!AG107+сентябрь!AG107+октябрь!AG107+ноябрь!AG107+декабрь!AG107</f>
        <v>0</v>
      </c>
      <c r="AK107" s="29">
        <f>январь!AH107+февраль!AH107+март!AH107+апрель!AH107+май!AH107+июнь!AH107+июль!AH107+август!AH107+сентябрь!AH107+октябрь!AH107+ноябрь!AH107+декабрь!AH107</f>
        <v>0</v>
      </c>
      <c r="AL107" s="36">
        <f>январь!AI107+февраль!AI107+март!AI107+апрель!AI107+май!AI107+июнь!AI107+июль!AI107+август!AI107+сентябрь!AI107+октябрь!AI107+ноябрь!AI107+декабрь!AI107</f>
        <v>0</v>
      </c>
      <c r="AM107" s="29">
        <f>январь!AJ107+февраль!AJ107+март!AJ107+апрель!AJ107+май!AJ107+июнь!AJ107+июль!AJ107+август!AJ107+сентябрь!AJ107+октябрь!AJ107+ноябрь!AJ107+декабрь!AJ107</f>
        <v>0</v>
      </c>
      <c r="AN107" s="36">
        <f>январь!AK107+февраль!AK107+март!AK107+апрель!AK107+май!AK107+июнь!AK107+июль!AK107+август!AK107+сентябрь!AK107+октябрь!AK107+ноябрь!AK107+декабрь!AK107</f>
        <v>0</v>
      </c>
      <c r="AO107" s="36">
        <f>январь!AL107+февраль!AL107+март!AL107+апрель!AL107+май!AL107+июнь!AL107+июль!AL107+август!AL107+сентябрь!AL107+октябрь!AL107+ноябрь!AL107+декабрь!AL107</f>
        <v>0</v>
      </c>
      <c r="AP107" s="36">
        <f>январь!AM107+февраль!AM107+март!AM107+апрель!AM107+май!AM107+июнь!AM107+июль!AM107+август!AM107+сентябрь!AM107+октябрь!AM107+ноябрь!AM107+декабрь!AM107</f>
        <v>0</v>
      </c>
      <c r="AQ107" s="29">
        <f>январь!AN107+февраль!AN107+март!AN107+апрель!AN107+май!AN107+июнь!AN107+июль!AN107+август!AN107+сентябрь!AN107+октябрь!AN107+ноябрь!AN107+декабрь!AN107</f>
        <v>0</v>
      </c>
      <c r="AR107" s="36">
        <f>январь!AO107+февраль!AO107+март!AO107+апрель!AO107+май!AO107+июнь!AO107+июль!AO107+август!AO107+сентябрь!AO107+октябрь!AO107+ноябрь!AO107+декабрь!AO107</f>
        <v>0</v>
      </c>
      <c r="AS107" s="29">
        <f>январь!AP107+февраль!AP107+март!AP107+апрель!AP107+май!AP107+июнь!AP107+июль!AP107+август!AP107+сентябрь!AP107+октябрь!AP107+ноябрь!AP107+декабрь!AP107</f>
        <v>0</v>
      </c>
      <c r="AT107" s="36">
        <f>январь!AQ107+февраль!AQ107+март!AQ107+апрель!AQ107+май!AQ107+июнь!AQ107+июль!AQ107+август!AQ107+сентябрь!AQ107+октябрь!AQ107+ноябрь!AQ107+декабрь!AQ107</f>
        <v>0</v>
      </c>
      <c r="AU107" s="29">
        <f>январь!AR107+февраль!AR107+март!AR107+апрель!AR107+май!AR107+июнь!AR107+июль!AR107+август!AR107+сентябрь!AR107+октябрь!AR107+ноябрь!AR107+декабрь!AR107</f>
        <v>0</v>
      </c>
      <c r="AV107" s="36">
        <f>январь!AS107+февраль!AS107+март!AS107+апрель!AS107+май!AS107+июнь!AS107+июль!AS107+август!AS107+сентябрь!AS107+октябрь!AS107+ноябрь!AS107+декабрь!AS107</f>
        <v>0</v>
      </c>
      <c r="AW107" s="36">
        <f>январь!AT107+февраль!AT107+март!AT107+апрель!AT107+май!AT107+июнь!AT107+июль!AT107+август!AT107+сентябрь!AT107+октябрь!AT107+ноябрь!AT107+декабрь!AT107</f>
        <v>0</v>
      </c>
      <c r="AX107" s="36">
        <f>январь!AU107+февраль!AU107+март!AU107+апрель!AU107+май!AU107+июнь!AU107+июль!AU107+август!AU107+сентябрь!AU107+октябрь!AU107+ноябрь!AU107+декабрь!AU107</f>
        <v>0</v>
      </c>
      <c r="AY107" s="29">
        <f>январь!AV107+февраль!AV107+март!AV107+апрель!AV107+май!AV107+июнь!AV107+июль!AV107+август!AV107+сентябрь!AV107+октябрь!AV107+ноябрь!AV107+декабрь!AV107</f>
        <v>0</v>
      </c>
      <c r="AZ107" s="36">
        <f>январь!AW107+февраль!AW107+март!AW107+апрель!AW107+май!AW107+июнь!AW107+июль!AW107+август!AW107+сентябрь!AW107+октябрь!AW107+ноябрь!AW107+декабрь!AW107</f>
        <v>0</v>
      </c>
      <c r="BA107" s="36">
        <f>январь!AX107+февраль!AX107+март!AX107+апрель!AX107+май!AX107+июнь!AX107+июль!AX107+август!AX107+сентябрь!AX107+октябрь!AX107+ноябрь!AX107+декабрь!AX107</f>
        <v>0</v>
      </c>
      <c r="BB107" s="36">
        <f>январь!AY107+февраль!AY107+март!AY107+апрель!AY107+май!AY107+июнь!AY107+июль!AY107+август!AY107+сентябрь!AY107+октябрь!AY107+ноябрь!AY107+декабрь!AY107</f>
        <v>0</v>
      </c>
      <c r="BC107" s="29">
        <f>январь!AZ107+февраль!AZ107+март!AZ107+апрель!AZ107+май!AZ107+июнь!AZ107+июль!AZ107+август!AZ107+сентябрь!AZ107+октябрь!AZ107+ноябрь!AZ107+декабрь!AZ107</f>
        <v>0</v>
      </c>
      <c r="BD107" s="36">
        <f>январь!BA107+февраль!BA107+март!BA107+апрель!BA107+май!BA107+июнь!BA107+июль!BA107+август!BA107+сентябрь!BA107+октябрь!BA107+ноябрь!BA107+декабрь!BA107</f>
        <v>0</v>
      </c>
      <c r="BE107" s="36">
        <f>январь!BB107+февраль!BB107+март!BB107+апрель!BB107+май!BB107+июнь!BB107+июль!BB107+август!BB107+сентябрь!BB107+октябрь!BB107+ноябрь!BB107+декабрь!BB107</f>
        <v>0</v>
      </c>
      <c r="BF107" s="36">
        <f>январь!BC107+февраль!BC107+март!BC107+апрель!BC107+май!BC107+июнь!BC107+июль!BC107+август!BC107+сентябрь!BC107+октябрь!BC107+ноябрь!BC107+декабрь!BC107</f>
        <v>0</v>
      </c>
      <c r="BG107" s="36">
        <f>январь!BD107+февраль!BD107+март!BD107+апрель!BD107+май!BD107+июнь!BD107+июль!BD107+август!BD107+сентябрь!BD107+октябрь!BD107+ноябрь!BD107+декабрь!BD107</f>
        <v>0</v>
      </c>
      <c r="BH107" s="36">
        <f>январь!BE107+февраль!BE107+март!BE107+апрель!BE107+май!BE107+июнь!BE107+июль!BE107+август!BE107+сентябрь!BE107+октябрь!BE107+ноябрь!BE107+декабрь!BE107</f>
        <v>0</v>
      </c>
      <c r="BI107" s="36">
        <f>январь!BF107+февраль!BF107+март!BF107+апрель!BF107+май!BF107+июнь!BF107+июль!BF107+август!BF107+сентябрь!BF107+октябрь!BF107+ноябрь!BF107+декабрь!BF107</f>
        <v>0</v>
      </c>
      <c r="BJ107" s="36">
        <f>январь!BG107+февраль!BG107+март!BG107+апрель!BG107+май!BG107+июнь!BG107+июль!BG107+август!BG107+сентябрь!BG107+октябрь!BG107+ноябрь!BG107+декабрь!BG107</f>
        <v>0</v>
      </c>
      <c r="BK107" s="36">
        <f>январь!BH107+февраль!BH107+март!BH107+апрель!BH107+май!BH107+июнь!BH107+июль!BH107+август!BH107+сентябрь!BH107+октябрь!BH107+ноябрь!BH107+декабрь!BH107</f>
        <v>0</v>
      </c>
      <c r="BL107" s="36">
        <f>январь!BI107+февраль!BI107+март!BI107+апрель!BI107+май!BI107+июнь!BI107+июль!BI107+август!BI107+сентябрь!BI107+октябрь!BI107+ноябрь!BI107+декабрь!BI107</f>
        <v>0</v>
      </c>
      <c r="BM107" s="29">
        <f>январь!BJ107+февраль!BJ107+март!BJ107+апрель!BJ107+май!BJ107+июнь!BJ107+июль!BJ107+август!BJ107+сентябрь!BJ107+октябрь!BJ107+ноябрь!BJ107+декабрь!BJ107</f>
        <v>0</v>
      </c>
      <c r="BN107" s="36">
        <f>январь!BK107+февраль!BK107+март!BK107+апрель!BK107+май!BK107+июнь!BK107+июль!BK107+август!BK107+сентябрь!BK107+октябрь!BK107+ноябрь!BK107+декабрь!BK107</f>
        <v>0</v>
      </c>
      <c r="BO107" s="29">
        <f>январь!BL107+февраль!BL107+март!BL107+апрель!BL107+май!BL107+июнь!BL107+июль!BL107+август!BL107+сентябрь!BL107+октябрь!BL107+ноябрь!BL107+декабрь!BL107</f>
        <v>0</v>
      </c>
      <c r="BP107" s="36">
        <f>январь!BM107+февраль!BM107+март!BM107+апрель!BM107+май!BM107+июнь!BM107+июль!BM107+август!BM107+сентябрь!BM107+октябрь!BM107+ноябрь!BM107+декабрь!BM107</f>
        <v>0</v>
      </c>
      <c r="BQ107" s="36">
        <f>январь!BN107+февраль!BN107+март!BN107+апрель!BN107+май!BN107+июнь!BN107+июль!BN107+август!BN107+сентябрь!BN107+октябрь!BN107+ноябрь!BN107+декабрь!BN107</f>
        <v>0</v>
      </c>
      <c r="BR107" s="36">
        <f>январь!BO107+февраль!BO107+март!BO107+апрель!BO107+май!BO107+июнь!BO107+июль!BO107+август!BO107+сентябрь!BO107+октябрь!BO107+ноябрь!BO107+декабрь!BO107</f>
        <v>0</v>
      </c>
      <c r="BS107" s="29">
        <f>январь!BP107+февраль!BP107+март!BP107+апрель!BP107+май!BP107+июнь!BP107+июль!BP107+август!BP107+сентябрь!BP107+октябрь!BP107+ноябрь!BP107+декабрь!BP107</f>
        <v>0</v>
      </c>
      <c r="BT107" s="36">
        <f>январь!BQ107+февраль!BQ107+март!BQ107+апрель!BQ107+май!BQ107+июнь!BQ107+июль!BQ107+август!BQ107+сентябрь!BQ107+октябрь!BQ107+ноябрь!BQ107+декабрь!BQ107</f>
        <v>0</v>
      </c>
      <c r="BU107" s="29">
        <f>январь!BR107+февраль!BR107+март!BR107+апрель!BR107+май!BR107+июнь!BR107+июль!BR107+август!BR107+сентябрь!BR107+октябрь!BR107+ноябрь!BR107+декабрь!BR107</f>
        <v>0</v>
      </c>
      <c r="BV107" s="36">
        <f>январь!BS107+февраль!BS107+март!BS107+апрель!BS107+май!BS107+июнь!BS107+июль!BS107+август!BS107+сентябрь!BS107+октябрь!BS107+ноябрь!BS107+декабрь!BS107</f>
        <v>0</v>
      </c>
      <c r="BW107" s="36">
        <f>январь!BT107+февраль!BT107+март!BT107+апрель!BT107+май!BT107+июнь!BT107+июль!BT107+август!BT107+сентябрь!BT107+октябрь!BT107+ноябрь!BT107+декабрь!BT107</f>
        <v>0</v>
      </c>
      <c r="BX107" s="36">
        <f>январь!BU107+февраль!BU107+март!BU107+апрель!BU107+май!BU107+июнь!BU107+июль!BU107+август!BU107+сентябрь!BU107+октябрь!BU107+ноябрь!BU107+декабрь!BU107</f>
        <v>0</v>
      </c>
      <c r="BY107" s="36">
        <f>январь!BV107+февраль!BV107+март!BV107+апрель!BV107+май!BV107+июнь!BV107+июль!BV107+август!BV107+сентябрь!BV107+октябрь!BV107+ноябрь!BV107+декабрь!BV107</f>
        <v>0</v>
      </c>
      <c r="BZ107" s="77">
        <v>0</v>
      </c>
    </row>
    <row r="108" spans="1:78" x14ac:dyDescent="0.25">
      <c r="A108" s="16">
        <v>106</v>
      </c>
      <c r="B108" s="16">
        <v>1</v>
      </c>
      <c r="C108" s="37" t="s">
        <v>571</v>
      </c>
      <c r="D108" s="51">
        <v>369.66764935265695</v>
      </c>
      <c r="E108" s="25">
        <v>741.40281800000002</v>
      </c>
      <c r="F108" s="26">
        <f t="shared" si="3"/>
        <v>1106.8074673526571</v>
      </c>
      <c r="G108" s="26">
        <f t="shared" si="4"/>
        <v>365.40464935265697</v>
      </c>
      <c r="H108" s="26">
        <f t="shared" si="5"/>
        <v>4.2629999999999999</v>
      </c>
      <c r="I108" s="36">
        <f>январь!F108+февраль!F108+март!F108+апрель!F108+май!F108+июнь!F108+июль!F108+август!F108+сентябрь!F108+октябрь!F108+ноябрь!F108+декабрь!F108</f>
        <v>0</v>
      </c>
      <c r="J108" s="36">
        <f>январь!G108+февраль!G108+март!G108+апрель!G108+май!G108+июнь!G108+июль!G108+август!G108+сентябрь!G108+октябрь!G108+ноябрь!G108+декабрь!G108</f>
        <v>0</v>
      </c>
      <c r="K108" s="36">
        <f>январь!H108+февраль!H108+март!H108+апрель!H108+май!H108+июнь!H108+июль!H108+август!H108+сентябрь!H108+октябрь!H108+ноябрь!H108+декабрь!H108</f>
        <v>0</v>
      </c>
      <c r="L108" s="27">
        <f>январь!I108+февраль!I108+март!I108+апрель!I108+май!I108+июнь!I108+июль!I108+август!I108+сентябрь!I108+октябрь!I108+ноябрь!I108+декабрь!I108</f>
        <v>0</v>
      </c>
      <c r="M108" s="36">
        <f>январь!J108+февраль!J108+март!J108+апрель!J108+май!J108+июнь!J108+июль!J108+август!J108+сентябрь!J108+октябрь!J108+ноябрь!J108+декабрь!J108</f>
        <v>0</v>
      </c>
      <c r="N108" s="36">
        <f>январь!K108+февраль!K108+март!K108+апрель!K108+май!K108+июнь!K108+июль!K108+август!K108+сентябрь!K108+октябрь!K108+ноябрь!K108+декабрь!K108</f>
        <v>0</v>
      </c>
      <c r="O108" s="36">
        <f>январь!L108+февраль!L108+март!L108+апрель!L108+май!L108+июнь!L108+июль!L108+август!L108+сентябрь!L108+октябрь!L108+ноябрь!L108+декабрь!L108</f>
        <v>0</v>
      </c>
      <c r="P108" s="36">
        <f>январь!M108+февраль!M108+март!M108+апрель!M108+май!M108+июнь!M108+июль!M108+август!M108+сентябрь!M108+октябрь!M108+ноябрь!M108+декабрь!M108</f>
        <v>0</v>
      </c>
      <c r="Q108" s="36">
        <f>январь!N108+февраль!N108+март!N108+апрель!N108+май!N108+июнь!N108+июль!N108+август!N108+сентябрь!N108+октябрь!N108+ноябрь!N108+декабрь!N108</f>
        <v>0</v>
      </c>
      <c r="R108" s="29">
        <f>январь!O108+февраль!O108+март!O108+апрель!O108+май!O108+июнь!O108+июль!O108+август!O108+сентябрь!O108+октябрь!O108+ноябрь!O108+декабрь!O108</f>
        <v>0</v>
      </c>
      <c r="S108" s="36">
        <f>январь!P108+февраль!P108+март!P108+апрель!P108+май!P108+июнь!P108+июль!P108+август!P108+сентябрь!P108+октябрь!P108+ноябрь!P108+декабрь!P108</f>
        <v>0</v>
      </c>
      <c r="T108" s="29">
        <f>январь!Q108+февраль!Q108+март!Q108+апрель!Q108+май!Q108+июнь!Q108+июль!Q108+август!Q108+сентябрь!Q108+октябрь!Q108+ноябрь!Q108+декабрь!Q108</f>
        <v>0</v>
      </c>
      <c r="U108" s="36">
        <f>январь!R108+февраль!R108+март!R108+апрель!R108+май!R108+июнь!R108+июль!R108+август!R108+сентябрь!R108+октябрь!R108+ноябрь!R108+декабрь!R108</f>
        <v>0</v>
      </c>
      <c r="V108" s="36">
        <f>январь!S108+февраль!S108+март!S108+апрель!S108+май!S108+июнь!S108+июль!S108+август!S108+сентябрь!S108+октябрь!S108+ноябрь!S108+декабрь!S108</f>
        <v>0</v>
      </c>
      <c r="W108" s="36">
        <f>январь!T108+февраль!T108+март!T108+апрель!T108+май!T108+июнь!T108+июль!T108+август!T108+сентябрь!T108+октябрь!T108+ноябрь!T108+декабрь!T108</f>
        <v>0</v>
      </c>
      <c r="X108" s="36">
        <f>январь!U108+февраль!U108+март!U108+апрель!U108+май!U108+июнь!U108+июль!U108+август!U108+сентябрь!U108+октябрь!U108+ноябрь!U108+декабрь!U108</f>
        <v>0</v>
      </c>
      <c r="Y108" s="36">
        <f>январь!V108+февраль!V108+март!V108+апрель!V108+май!V108+июнь!V108+июль!V108+август!V108+сентябрь!V108+октябрь!V108+ноябрь!V108+декабрь!V108</f>
        <v>0</v>
      </c>
      <c r="Z108" s="36">
        <f>январь!W108+февраль!W108+март!W108+апрель!W108+май!W108+июнь!W108+июль!W108+август!W108+сентябрь!W108+октябрь!W108+ноябрь!W108+декабрь!W108</f>
        <v>0</v>
      </c>
      <c r="AA108" s="36">
        <f>январь!X108+февраль!X108+март!X108+апрель!X108+май!X108+июнь!X108+июль!X108+август!X108+сентябрь!X108+октябрь!X108+ноябрь!X108+декабрь!X108</f>
        <v>0</v>
      </c>
      <c r="AB108" s="29">
        <f>январь!Y108+февраль!Y108+март!Y108+апрель!Y108+май!Y108+июнь!Y108+июль!Y108+август!Y108+сентябрь!Y108+октябрь!Y108+ноябрь!Y108+декабрь!Y108</f>
        <v>0</v>
      </c>
      <c r="AC108" s="36">
        <f>январь!Z108+февраль!Z108+март!Z108+апрель!Z108+май!Z108+июнь!Z108+июль!Z108+август!Z108+сентябрь!Z108+октябрь!Z108+ноябрь!Z108+декабрь!Z108</f>
        <v>0</v>
      </c>
      <c r="AD108" s="66" t="str">
        <f>CONCATENATE(январь!AA108,$BZ$1,февраль!AA108,$BZ$1,март!AA108,$BZ$1,апрель!AA108,$BZ$1,май!AA108,$BZ$1,июнь!AA108,$BZ$1,июль!AA108,$BZ$1,август!AA108,$BZ$1,сентябрь!AA108,$BZ$1,октябрь!AA108,$BZ$1,ноябрь!AA108,$BZ$1,декабрь!AA108)</f>
        <v xml:space="preserve">           </v>
      </c>
      <c r="AE108" s="36">
        <f>январь!AB108+февраль!AB108+март!AB108+апрель!AB108+май!AB108+июнь!AB108+июль!AB108+август!AB108+сентябрь!AB108+октябрь!AB108+ноябрь!AB108+декабрь!AB108</f>
        <v>0</v>
      </c>
      <c r="AF108" s="36">
        <f>январь!AC108+февраль!AC108+март!AC108+апрель!AC108+май!AC108+июнь!AC108+июль!AC108+август!AC108+сентябрь!AC108+октябрь!AC108+ноябрь!AC108+декабрь!AC108</f>
        <v>0</v>
      </c>
      <c r="AG108" s="36">
        <f>январь!AD108+февраль!AD108+март!AD108+апрель!AD108+май!AD108+июнь!AD108+июль!AD108+август!AD108+сентябрь!AD108+октябрь!AD108+ноябрь!AD108+декабрь!AD108</f>
        <v>0</v>
      </c>
      <c r="AH108" s="36">
        <f>январь!AE108+февраль!AE108+март!AE108+апрель!AE108+май!AE108+июнь!AE108+июль!AE108+август!AE108+сентябрь!AE108+октябрь!AE108+ноябрь!AE108+декабрь!AE108</f>
        <v>0</v>
      </c>
      <c r="AI108" s="36">
        <f>январь!AF108+февраль!AF108+март!AF108+апрель!AF108+май!AF108+июнь!AF108+июль!AF108+август!AF108+сентябрь!AF108+октябрь!AF108+ноябрь!AF108+декабрь!AF108</f>
        <v>0</v>
      </c>
      <c r="AJ108" s="36">
        <f>январь!AG108+февраль!AG108+март!AG108+апрель!AG108+май!AG108+июнь!AG108+июль!AG108+август!AG108+сентябрь!AG108+октябрь!AG108+ноябрь!AG108+декабрь!AG108</f>
        <v>0</v>
      </c>
      <c r="AK108" s="29">
        <f>январь!AH108+февраль!AH108+март!AH108+апрель!AH108+май!AH108+июнь!AH108+июль!AH108+август!AH108+сентябрь!AH108+октябрь!AH108+ноябрь!AH108+декабрь!AH108</f>
        <v>0</v>
      </c>
      <c r="AL108" s="36">
        <f>январь!AI108+февраль!AI108+март!AI108+апрель!AI108+май!AI108+июнь!AI108+июль!AI108+август!AI108+сентябрь!AI108+октябрь!AI108+ноябрь!AI108+декабрь!AI108</f>
        <v>0</v>
      </c>
      <c r="AM108" s="29">
        <f>январь!AJ108+февраль!AJ108+март!AJ108+апрель!AJ108+май!AJ108+июнь!AJ108+июль!AJ108+август!AJ108+сентябрь!AJ108+октябрь!AJ108+ноябрь!AJ108+декабрь!AJ108</f>
        <v>0</v>
      </c>
      <c r="AN108" s="36">
        <f>январь!AK108+февраль!AK108+март!AK108+апрель!AK108+май!AK108+июнь!AK108+июль!AK108+август!AK108+сентябрь!AK108+октябрь!AK108+ноябрь!AK108+декабрь!AK108</f>
        <v>0</v>
      </c>
      <c r="AO108" s="36">
        <f>январь!AL108+февраль!AL108+март!AL108+апрель!AL108+май!AL108+июнь!AL108+июль!AL108+август!AL108+сентябрь!AL108+октябрь!AL108+ноябрь!AL108+декабрь!AL108</f>
        <v>0</v>
      </c>
      <c r="AP108" s="36">
        <f>январь!AM108+февраль!AM108+март!AM108+апрель!AM108+май!AM108+июнь!AM108+июль!AM108+август!AM108+сентябрь!AM108+октябрь!AM108+ноябрь!AM108+декабрь!AM108</f>
        <v>0</v>
      </c>
      <c r="AQ108" s="29">
        <f>январь!AN108+февраль!AN108+март!AN108+апрель!AN108+май!AN108+июнь!AN108+июль!AN108+август!AN108+сентябрь!AN108+октябрь!AN108+ноябрь!AN108+декабрь!AN108</f>
        <v>0</v>
      </c>
      <c r="AR108" s="36">
        <f>январь!AO108+февраль!AO108+март!AO108+апрель!AO108+май!AO108+июнь!AO108+июль!AO108+август!AO108+сентябрь!AO108+октябрь!AO108+ноябрь!AO108+декабрь!AO108</f>
        <v>0</v>
      </c>
      <c r="AS108" s="29">
        <f>январь!AP108+февраль!AP108+март!AP108+апрель!AP108+май!AP108+июнь!AP108+июль!AP108+август!AP108+сентябрь!AP108+октябрь!AP108+ноябрь!AP108+декабрь!AP108</f>
        <v>0</v>
      </c>
      <c r="AT108" s="36">
        <f>январь!AQ108+февраль!AQ108+март!AQ108+апрель!AQ108+май!AQ108+июнь!AQ108+июль!AQ108+август!AQ108+сентябрь!AQ108+октябрь!AQ108+ноябрь!AQ108+декабрь!AQ108</f>
        <v>0</v>
      </c>
      <c r="AU108" s="29">
        <f>январь!AR108+февраль!AR108+март!AR108+апрель!AR108+май!AR108+июнь!AR108+июль!AR108+август!AR108+сентябрь!AR108+октябрь!AR108+ноябрь!AR108+декабрь!AR108</f>
        <v>0</v>
      </c>
      <c r="AV108" s="36">
        <f>январь!AS108+февраль!AS108+март!AS108+апрель!AS108+май!AS108+июнь!AS108+июль!AS108+август!AS108+сентябрь!AS108+октябрь!AS108+ноябрь!AS108+декабрь!AS108</f>
        <v>0</v>
      </c>
      <c r="AW108" s="36">
        <f>январь!AT108+февраль!AT108+март!AT108+апрель!AT108+май!AT108+июнь!AT108+июль!AT108+август!AT108+сентябрь!AT108+октябрь!AT108+ноябрь!AT108+декабрь!AT108</f>
        <v>0</v>
      </c>
      <c r="AX108" s="36">
        <f>январь!AU108+февраль!AU108+март!AU108+апрель!AU108+май!AU108+июнь!AU108+июль!AU108+август!AU108+сентябрь!AU108+октябрь!AU108+ноябрь!AU108+декабрь!AU108</f>
        <v>0</v>
      </c>
      <c r="AY108" s="29">
        <f>январь!AV108+февраль!AV108+март!AV108+апрель!AV108+май!AV108+июнь!AV108+июль!AV108+август!AV108+сентябрь!AV108+октябрь!AV108+ноябрь!AV108+декабрь!AV108</f>
        <v>0</v>
      </c>
      <c r="AZ108" s="36">
        <f>январь!AW108+февраль!AW108+март!AW108+апрель!AW108+май!AW108+июнь!AW108+июль!AW108+август!AW108+сентябрь!AW108+октябрь!AW108+ноябрь!AW108+декабрь!AW108</f>
        <v>0</v>
      </c>
      <c r="BA108" s="36">
        <f>январь!AX108+февраль!AX108+март!AX108+апрель!AX108+май!AX108+июнь!AX108+июль!AX108+август!AX108+сентябрь!AX108+октябрь!AX108+ноябрь!AX108+декабрь!AX108</f>
        <v>0</v>
      </c>
      <c r="BB108" s="36">
        <f>январь!AY108+февраль!AY108+март!AY108+апрель!AY108+май!AY108+июнь!AY108+июль!AY108+август!AY108+сентябрь!AY108+октябрь!AY108+ноябрь!AY108+декабрь!AY108</f>
        <v>0</v>
      </c>
      <c r="BC108" s="29">
        <f>январь!AZ108+февраль!AZ108+март!AZ108+апрель!AZ108+май!AZ108+июнь!AZ108+июль!AZ108+август!AZ108+сентябрь!AZ108+октябрь!AZ108+ноябрь!AZ108+декабрь!AZ108</f>
        <v>0</v>
      </c>
      <c r="BD108" s="36">
        <f>январь!BA108+февраль!BA108+март!BA108+апрель!BA108+май!BA108+июнь!BA108+июль!BA108+август!BA108+сентябрь!BA108+октябрь!BA108+ноябрь!BA108+декабрь!BA108</f>
        <v>0</v>
      </c>
      <c r="BE108" s="36">
        <f>январь!BB108+февраль!BB108+март!BB108+апрель!BB108+май!BB108+июнь!BB108+июль!BB108+август!BB108+сентябрь!BB108+октябрь!BB108+ноябрь!BB108+декабрь!BB108</f>
        <v>0</v>
      </c>
      <c r="BF108" s="36">
        <f>январь!BC108+февраль!BC108+март!BC108+апрель!BC108+май!BC108+июнь!BC108+июль!BC108+август!BC108+сентябрь!BC108+октябрь!BC108+ноябрь!BC108+декабрь!BC108</f>
        <v>0</v>
      </c>
      <c r="BG108" s="36">
        <f>январь!BD108+февраль!BD108+март!BD108+апрель!BD108+май!BD108+июнь!BD108+июль!BD108+август!BD108+сентябрь!BD108+октябрь!BD108+ноябрь!BD108+декабрь!BD108</f>
        <v>0</v>
      </c>
      <c r="BH108" s="36">
        <f>январь!BE108+февраль!BE108+март!BE108+апрель!BE108+май!BE108+июнь!BE108+июль!BE108+август!BE108+сентябрь!BE108+октябрь!BE108+ноябрь!BE108+декабрь!BE108</f>
        <v>0</v>
      </c>
      <c r="BI108" s="36">
        <f>январь!BF108+февраль!BF108+март!BF108+апрель!BF108+май!BF108+июнь!BF108+июль!BF108+август!BF108+сентябрь!BF108+октябрь!BF108+ноябрь!BF108+декабрь!BF108</f>
        <v>0</v>
      </c>
      <c r="BJ108" s="36">
        <f>январь!BG108+февраль!BG108+март!BG108+апрель!BG108+май!BG108+июнь!BG108+июль!BG108+август!BG108+сентябрь!BG108+октябрь!BG108+ноябрь!BG108+декабрь!BG108</f>
        <v>0</v>
      </c>
      <c r="BK108" s="36">
        <f>январь!BH108+февраль!BH108+март!BH108+апрель!BH108+май!BH108+июнь!BH108+июль!BH108+август!BH108+сентябрь!BH108+октябрь!BH108+ноябрь!BH108+декабрь!BH108</f>
        <v>0</v>
      </c>
      <c r="BL108" s="36">
        <f>январь!BI108+февраль!BI108+март!BI108+апрель!BI108+май!BI108+июнь!BI108+июль!BI108+август!BI108+сентябрь!BI108+октябрь!BI108+ноябрь!BI108+декабрь!BI108</f>
        <v>0</v>
      </c>
      <c r="BM108" s="29">
        <f>январь!BJ108+февраль!BJ108+март!BJ108+апрель!BJ108+май!BJ108+июнь!BJ108+июль!BJ108+август!BJ108+сентябрь!BJ108+октябрь!BJ108+ноябрь!BJ108+декабрь!BJ108</f>
        <v>0</v>
      </c>
      <c r="BN108" s="36">
        <f>январь!BK108+февраль!BK108+март!BK108+апрель!BK108+май!BK108+июнь!BK108+июль!BK108+август!BK108+сентябрь!BK108+октябрь!BK108+ноябрь!BK108+декабрь!BK108</f>
        <v>0</v>
      </c>
      <c r="BO108" s="29">
        <f>январь!BL108+февраль!BL108+март!BL108+апрель!BL108+май!BL108+июнь!BL108+июль!BL108+август!BL108+сентябрь!BL108+октябрь!BL108+ноябрь!BL108+декабрь!BL108</f>
        <v>0</v>
      </c>
      <c r="BP108" s="36">
        <f>январь!BM108+февраль!BM108+март!BM108+апрель!BM108+май!BM108+июнь!BM108+июль!BM108+август!BM108+сентябрь!BM108+октябрь!BM108+ноябрь!BM108+декабрь!BM108</f>
        <v>0</v>
      </c>
      <c r="BQ108" s="36">
        <f>январь!BN108+февраль!BN108+март!BN108+апрель!BN108+май!BN108+июнь!BN108+июль!BN108+август!BN108+сентябрь!BN108+октябрь!BN108+ноябрь!BN108+декабрь!BN108</f>
        <v>0</v>
      </c>
      <c r="BR108" s="36">
        <f>январь!BO108+февраль!BO108+март!BO108+апрель!BO108+май!BO108+июнь!BO108+июль!BO108+август!BO108+сентябрь!BO108+октябрь!BO108+ноябрь!BO108+декабрь!BO108</f>
        <v>0</v>
      </c>
      <c r="BS108" s="29">
        <f>январь!BP108+февраль!BP108+март!BP108+апрель!BP108+май!BP108+июнь!BP108+июль!BP108+август!BP108+сентябрь!BP108+октябрь!BP108+ноябрь!BP108+декабрь!BP108</f>
        <v>1</v>
      </c>
      <c r="BT108" s="36">
        <f>январь!BQ108+февраль!BQ108+март!BQ108+апрель!BQ108+май!BQ108+июнь!BQ108+июль!BQ108+август!BQ108+сентябрь!BQ108+октябрь!BQ108+ноябрь!BQ108+декабрь!BQ108</f>
        <v>1.4730000000000001</v>
      </c>
      <c r="BU108" s="29">
        <f>январь!BR108+февраль!BR108+март!BR108+апрель!BR108+май!BR108+июнь!BR108+июль!BR108+август!BR108+сентябрь!BR108+октябрь!BR108+ноябрь!BR108+декабрь!BR108</f>
        <v>0</v>
      </c>
      <c r="BV108" s="36">
        <f>январь!BS108+февраль!BS108+март!BS108+апрель!BS108+май!BS108+июнь!BS108+июль!BS108+август!BS108+сентябрь!BS108+октябрь!BS108+ноябрь!BS108+декабрь!BS108</f>
        <v>0</v>
      </c>
      <c r="BW108" s="36">
        <f>январь!BT108+февраль!BT108+март!BT108+апрель!BT108+май!BT108+июнь!BT108+июль!BT108+август!BT108+сентябрь!BT108+октябрь!BT108+ноябрь!BT108+декабрь!BT108</f>
        <v>0</v>
      </c>
      <c r="BX108" s="36">
        <f>январь!BU108+февраль!BU108+март!BU108+апрель!BU108+май!BU108+июнь!BU108+июль!BU108+август!BU108+сентябрь!BU108+октябрь!BU108+ноябрь!BU108+декабрь!BU108</f>
        <v>0</v>
      </c>
      <c r="BY108" s="36">
        <f>январь!BV108+февраль!BV108+март!BV108+апрель!BV108+май!BV108+июнь!BV108+июль!BV108+август!BV108+сентябрь!BV108+октябрь!BV108+ноябрь!BV108+декабрь!BV108</f>
        <v>2.79</v>
      </c>
      <c r="BZ108" s="77">
        <v>6</v>
      </c>
    </row>
    <row r="109" spans="1:78" x14ac:dyDescent="0.25">
      <c r="A109" s="16">
        <v>107</v>
      </c>
      <c r="B109" s="16">
        <v>1</v>
      </c>
      <c r="C109" s="37" t="s">
        <v>572</v>
      </c>
      <c r="D109" s="51">
        <v>204.55373303381646</v>
      </c>
      <c r="E109" s="25">
        <v>-44.498561999999993</v>
      </c>
      <c r="F109" s="26">
        <f t="shared" si="3"/>
        <v>-775.77582896618355</v>
      </c>
      <c r="G109" s="26">
        <f t="shared" si="4"/>
        <v>-731.27726696618356</v>
      </c>
      <c r="H109" s="26">
        <f t="shared" si="5"/>
        <v>935.83100000000002</v>
      </c>
      <c r="I109" s="36">
        <f>январь!F109+февраль!F109+март!F109+апрель!F109+май!F109+июнь!F109+июль!F109+август!F109+сентябрь!F109+октябрь!F109+ноябрь!F109+декабрь!F109</f>
        <v>0</v>
      </c>
      <c r="J109" s="36">
        <f>январь!G109+февраль!G109+март!G109+апрель!G109+май!G109+июнь!G109+июль!G109+август!G109+сентябрь!G109+октябрь!G109+ноябрь!G109+декабрь!G109</f>
        <v>0</v>
      </c>
      <c r="K109" s="36">
        <f>январь!H109+февраль!H109+март!H109+апрель!H109+май!H109+июнь!H109+июль!H109+август!H109+сентябрь!H109+октябрь!H109+ноябрь!H109+декабрь!H109</f>
        <v>0</v>
      </c>
      <c r="L109" s="27">
        <f>январь!I109+февраль!I109+март!I109+апрель!I109+май!I109+июнь!I109+июль!I109+август!I109+сентябрь!I109+октябрь!I109+ноябрь!I109+декабрь!I109</f>
        <v>0</v>
      </c>
      <c r="M109" s="36">
        <f>январь!J109+февраль!J109+март!J109+апрель!J109+май!J109+июнь!J109+июль!J109+август!J109+сентябрь!J109+октябрь!J109+ноябрь!J109+декабрь!J109</f>
        <v>0</v>
      </c>
      <c r="N109" s="36">
        <f>январь!K109+февраль!K109+март!K109+апрель!K109+май!K109+июнь!K109+июль!K109+август!K109+сентябрь!K109+октябрь!K109+ноябрь!K109+декабрь!K109</f>
        <v>0</v>
      </c>
      <c r="O109" s="36">
        <f>январь!L109+февраль!L109+март!L109+апрель!L109+май!L109+июнь!L109+июль!L109+август!L109+сентябрь!L109+октябрь!L109+ноябрь!L109+декабрь!L109</f>
        <v>0</v>
      </c>
      <c r="P109" s="36">
        <f>январь!M109+февраль!M109+март!M109+апрель!M109+май!M109+июнь!M109+июль!M109+август!M109+сентябрь!M109+октябрь!M109+ноябрь!M109+декабрь!M109</f>
        <v>0</v>
      </c>
      <c r="Q109" s="36">
        <f>январь!N109+февраль!N109+март!N109+апрель!N109+май!N109+июнь!N109+июль!N109+август!N109+сентябрь!N109+октябрь!N109+ноябрь!N109+декабрь!N109</f>
        <v>0</v>
      </c>
      <c r="R109" s="29">
        <f>январь!O109+февраль!O109+март!O109+апрель!O109+май!O109+июнь!O109+июль!O109+август!O109+сентябрь!O109+октябрь!O109+ноябрь!O109+декабрь!O109</f>
        <v>0</v>
      </c>
      <c r="S109" s="36">
        <f>январь!P109+февраль!P109+март!P109+апрель!P109+май!P109+июнь!P109+июль!P109+август!P109+сентябрь!P109+октябрь!P109+ноябрь!P109+декабрь!P109</f>
        <v>0</v>
      </c>
      <c r="T109" s="29">
        <f>январь!Q109+февраль!Q109+март!Q109+апрель!Q109+май!Q109+июнь!Q109+июль!Q109+август!Q109+сентябрь!Q109+октябрь!Q109+ноябрь!Q109+декабрь!Q109</f>
        <v>0</v>
      </c>
      <c r="U109" s="36">
        <f>январь!R109+февраль!R109+март!R109+апрель!R109+май!R109+июнь!R109+июль!R109+август!R109+сентябрь!R109+октябрь!R109+ноябрь!R109+декабрь!R109</f>
        <v>0</v>
      </c>
      <c r="V109" s="36">
        <f>январь!S109+февраль!S109+март!S109+апрель!S109+май!S109+июнь!S109+июль!S109+август!S109+сентябрь!S109+октябрь!S109+ноябрь!S109+декабрь!S109</f>
        <v>0</v>
      </c>
      <c r="W109" s="36">
        <f>январь!T109+февраль!T109+март!T109+апрель!T109+май!T109+июнь!T109+июль!T109+август!T109+сентябрь!T109+октябрь!T109+ноябрь!T109+декабрь!T109</f>
        <v>0</v>
      </c>
      <c r="X109" s="36">
        <f>январь!U109+февраль!U109+март!U109+апрель!U109+май!U109+июнь!U109+июль!U109+август!U109+сентябрь!U109+октябрь!U109+ноябрь!U109+декабрь!U109</f>
        <v>0</v>
      </c>
      <c r="Y109" s="36">
        <f>январь!V109+февраль!V109+март!V109+апрель!V109+май!V109+июнь!V109+июль!V109+август!V109+сентябрь!V109+октябрь!V109+ноябрь!V109+декабрь!V109</f>
        <v>0</v>
      </c>
      <c r="Z109" s="36">
        <f>январь!W109+февраль!W109+март!W109+апрель!W109+май!W109+июнь!W109+июль!W109+август!W109+сентябрь!W109+октябрь!W109+ноябрь!W109+декабрь!W109</f>
        <v>0</v>
      </c>
      <c r="AA109" s="36">
        <f>январь!X109+февраль!X109+март!X109+апрель!X109+май!X109+июнь!X109+июль!X109+август!X109+сентябрь!X109+октябрь!X109+ноябрь!X109+декабрь!X109</f>
        <v>0</v>
      </c>
      <c r="AB109" s="29">
        <f>январь!Y109+февраль!Y109+март!Y109+апрель!Y109+май!Y109+июнь!Y109+июль!Y109+август!Y109+сентябрь!Y109+октябрь!Y109+ноябрь!Y109+декабрь!Y109</f>
        <v>0</v>
      </c>
      <c r="AC109" s="36">
        <f>январь!Z109+февраль!Z109+март!Z109+апрель!Z109+май!Z109+июнь!Z109+июль!Z109+август!Z109+сентябрь!Z109+октябрь!Z109+ноябрь!Z109+декабрь!Z109</f>
        <v>0</v>
      </c>
      <c r="AD109" s="66" t="str">
        <f>CONCATENATE(январь!AA109,$BZ$1,февраль!AA109,$BZ$1,март!AA109,$BZ$1,апрель!AA109,$BZ$1,май!AA109,$BZ$1,июнь!AA109,$BZ$1,июль!AA109,$BZ$1,август!AA109,$BZ$1,сентябрь!AA109,$BZ$1,октябрь!AA109,$BZ$1,ноябрь!AA109,$BZ$1,декабрь!AA109)</f>
        <v xml:space="preserve">           </v>
      </c>
      <c r="AE109" s="36">
        <f>январь!AB109+февраль!AB109+март!AB109+апрель!AB109+май!AB109+июнь!AB109+июль!AB109+август!AB109+сентябрь!AB109+октябрь!AB109+ноябрь!AB109+декабрь!AB109</f>
        <v>0</v>
      </c>
      <c r="AF109" s="36">
        <f>январь!AC109+февраль!AC109+март!AC109+апрель!AC109+май!AC109+июнь!AC109+июль!AC109+август!AC109+сентябрь!AC109+октябрь!AC109+ноябрь!AC109+декабрь!AC109</f>
        <v>0</v>
      </c>
      <c r="AG109" s="36">
        <f>январь!AD109+февраль!AD109+март!AD109+апрель!AD109+май!AD109+июнь!AD109+июль!AD109+август!AD109+сентябрь!AD109+октябрь!AD109+ноябрь!AD109+декабрь!AD109</f>
        <v>0</v>
      </c>
      <c r="AH109" s="36">
        <f>январь!AE109+февраль!AE109+март!AE109+апрель!AE109+май!AE109+июнь!AE109+июль!AE109+август!AE109+сентябрь!AE109+октябрь!AE109+ноябрь!AE109+декабрь!AE109</f>
        <v>0</v>
      </c>
      <c r="AI109" s="36">
        <f>январь!AF109+февраль!AF109+март!AF109+апрель!AF109+май!AF109+июнь!AF109+июль!AF109+август!AF109+сентябрь!AF109+октябрь!AF109+ноябрь!AF109+декабрь!AF109</f>
        <v>0</v>
      </c>
      <c r="AJ109" s="36">
        <f>январь!AG109+февраль!AG109+март!AG109+апрель!AG109+май!AG109+июнь!AG109+июль!AG109+август!AG109+сентябрь!AG109+октябрь!AG109+ноябрь!AG109+декабрь!AG109</f>
        <v>0</v>
      </c>
      <c r="AK109" s="29">
        <f>январь!AH109+февраль!AH109+март!AH109+апрель!AH109+май!AH109+июнь!AH109+июль!AH109+август!AH109+сентябрь!AH109+октябрь!AH109+ноябрь!AH109+декабрь!AH109</f>
        <v>0</v>
      </c>
      <c r="AL109" s="36">
        <f>январь!AI109+февраль!AI109+март!AI109+апрель!AI109+май!AI109+июнь!AI109+июль!AI109+август!AI109+сентябрь!AI109+октябрь!AI109+ноябрь!AI109+декабрь!AI109</f>
        <v>0</v>
      </c>
      <c r="AM109" s="29">
        <f>январь!AJ109+февраль!AJ109+март!AJ109+апрель!AJ109+май!AJ109+июнь!AJ109+июль!AJ109+август!AJ109+сентябрь!AJ109+октябрь!AJ109+ноябрь!AJ109+декабрь!AJ109</f>
        <v>0</v>
      </c>
      <c r="AN109" s="36">
        <f>январь!AK109+февраль!AK109+март!AK109+апрель!AK109+май!AK109+июнь!AK109+июль!AK109+август!AK109+сентябрь!AK109+октябрь!AK109+ноябрь!AK109+декабрь!AK109</f>
        <v>0</v>
      </c>
      <c r="AO109" s="36">
        <f>январь!AL109+февраль!AL109+март!AL109+апрель!AL109+май!AL109+июнь!AL109+июль!AL109+август!AL109+сентябрь!AL109+октябрь!AL109+ноябрь!AL109+декабрь!AL109</f>
        <v>0</v>
      </c>
      <c r="AP109" s="36">
        <f>январь!AM109+февраль!AM109+март!AM109+апрель!AM109+май!AM109+июнь!AM109+июль!AM109+август!AM109+сентябрь!AM109+октябрь!AM109+ноябрь!AM109+декабрь!AM109</f>
        <v>0</v>
      </c>
      <c r="AQ109" s="29">
        <f>январь!AN109+февраль!AN109+март!AN109+апрель!AN109+май!AN109+июнь!AN109+июль!AN109+август!AN109+сентябрь!AN109+октябрь!AN109+ноябрь!AN109+декабрь!AN109</f>
        <v>0</v>
      </c>
      <c r="AR109" s="36">
        <f>январь!AO109+февраль!AO109+март!AO109+апрель!AO109+май!AO109+июнь!AO109+июль!AO109+август!AO109+сентябрь!AO109+октябрь!AO109+ноябрь!AO109+декабрь!AO109</f>
        <v>0</v>
      </c>
      <c r="AS109" s="29">
        <f>январь!AP109+февраль!AP109+март!AP109+апрель!AP109+май!AP109+июнь!AP109+июль!AP109+август!AP109+сентябрь!AP109+октябрь!AP109+ноябрь!AP109+декабрь!AP109</f>
        <v>0</v>
      </c>
      <c r="AT109" s="36">
        <f>январь!AQ109+февраль!AQ109+март!AQ109+апрель!AQ109+май!AQ109+июнь!AQ109+июль!AQ109+август!AQ109+сентябрь!AQ109+октябрь!AQ109+ноябрь!AQ109+декабрь!AQ109</f>
        <v>0</v>
      </c>
      <c r="AU109" s="29">
        <f>январь!AR109+февраль!AR109+март!AR109+апрель!AR109+май!AR109+июнь!AR109+июль!AR109+август!AR109+сентябрь!AR109+октябрь!AR109+ноябрь!AR109+декабрь!AR109</f>
        <v>29</v>
      </c>
      <c r="AV109" s="36">
        <f>январь!AS109+февраль!AS109+март!AS109+апрель!AS109+май!AS109+июнь!AS109+июль!AS109+август!AS109+сентябрь!AS109+октябрь!AS109+ноябрь!AS109+декабрь!AS109</f>
        <v>929.30600000000004</v>
      </c>
      <c r="AW109" s="36">
        <f>январь!AT109+февраль!AT109+март!AT109+апрель!AT109+май!AT109+июнь!AT109+июль!AT109+август!AT109+сентябрь!AT109+октябрь!AT109+ноябрь!AT109+декабрь!AT109</f>
        <v>0</v>
      </c>
      <c r="AX109" s="36">
        <f>январь!AU109+февраль!AU109+март!AU109+апрель!AU109+май!AU109+июнь!AU109+июль!AU109+август!AU109+сентябрь!AU109+октябрь!AU109+ноябрь!AU109+декабрь!AU109</f>
        <v>0</v>
      </c>
      <c r="AY109" s="29">
        <f>январь!AV109+февраль!AV109+март!AV109+апрель!AV109+май!AV109+июнь!AV109+июль!AV109+август!AV109+сентябрь!AV109+октябрь!AV109+ноябрь!AV109+декабрь!AV109</f>
        <v>0</v>
      </c>
      <c r="AZ109" s="36">
        <f>январь!AW109+февраль!AW109+март!AW109+апрель!AW109+май!AW109+июнь!AW109+июль!AW109+август!AW109+сентябрь!AW109+октябрь!AW109+ноябрь!AW109+декабрь!AW109</f>
        <v>0</v>
      </c>
      <c r="BA109" s="36">
        <f>январь!AX109+февраль!AX109+март!AX109+апрель!AX109+май!AX109+июнь!AX109+июль!AX109+август!AX109+сентябрь!AX109+октябрь!AX109+ноябрь!AX109+декабрь!AX109</f>
        <v>0</v>
      </c>
      <c r="BB109" s="36">
        <f>январь!AY109+февраль!AY109+март!AY109+апрель!AY109+май!AY109+июнь!AY109+июль!AY109+август!AY109+сентябрь!AY109+октябрь!AY109+ноябрь!AY109+декабрь!AY109</f>
        <v>0</v>
      </c>
      <c r="BC109" s="29">
        <f>январь!AZ109+февраль!AZ109+март!AZ109+апрель!AZ109+май!AZ109+июнь!AZ109+июль!AZ109+август!AZ109+сентябрь!AZ109+октябрь!AZ109+ноябрь!AZ109+декабрь!AZ109</f>
        <v>0</v>
      </c>
      <c r="BD109" s="36">
        <f>январь!BA109+февраль!BA109+март!BA109+апрель!BA109+май!BA109+июнь!BA109+июль!BA109+август!BA109+сентябрь!BA109+октябрь!BA109+ноябрь!BA109+декабрь!BA109</f>
        <v>0</v>
      </c>
      <c r="BE109" s="36">
        <f>январь!BB109+февраль!BB109+март!BB109+апрель!BB109+май!BB109+июнь!BB109+июль!BB109+август!BB109+сентябрь!BB109+октябрь!BB109+ноябрь!BB109+декабрь!BB109</f>
        <v>0</v>
      </c>
      <c r="BF109" s="36">
        <f>январь!BC109+февраль!BC109+март!BC109+апрель!BC109+май!BC109+июнь!BC109+июль!BC109+август!BC109+сентябрь!BC109+октябрь!BC109+ноябрь!BC109+декабрь!BC109</f>
        <v>0</v>
      </c>
      <c r="BG109" s="36">
        <f>январь!BD109+февраль!BD109+март!BD109+апрель!BD109+май!BD109+июнь!BD109+июль!BD109+август!BD109+сентябрь!BD109+октябрь!BD109+ноябрь!BD109+декабрь!BD109</f>
        <v>0</v>
      </c>
      <c r="BH109" s="36">
        <f>январь!BE109+февраль!BE109+март!BE109+апрель!BE109+май!BE109+июнь!BE109+июль!BE109+август!BE109+сентябрь!BE109+октябрь!BE109+ноябрь!BE109+декабрь!BE109</f>
        <v>0</v>
      </c>
      <c r="BI109" s="36">
        <f>январь!BF109+февраль!BF109+март!BF109+апрель!BF109+май!BF109+июнь!BF109+июль!BF109+август!BF109+сентябрь!BF109+октябрь!BF109+ноябрь!BF109+декабрь!BF109</f>
        <v>0</v>
      </c>
      <c r="BJ109" s="36">
        <f>январь!BG109+февраль!BG109+март!BG109+апрель!BG109+май!BG109+июнь!BG109+июль!BG109+август!BG109+сентябрь!BG109+октябрь!BG109+ноябрь!BG109+декабрь!BG109</f>
        <v>0</v>
      </c>
      <c r="BK109" s="36">
        <f>январь!BH109+февраль!BH109+март!BH109+апрель!BH109+май!BH109+июнь!BH109+июль!BH109+август!BH109+сентябрь!BH109+октябрь!BH109+ноябрь!BH109+декабрь!BH109</f>
        <v>3.0000000000000001E-3</v>
      </c>
      <c r="BL109" s="36">
        <f>январь!BI109+февраль!BI109+март!BI109+апрель!BI109+май!BI109+июнь!BI109+июль!BI109+август!BI109+сентябрь!BI109+октябрь!BI109+ноябрь!BI109+декабрь!BI109</f>
        <v>1.169</v>
      </c>
      <c r="BM109" s="29">
        <f>январь!BJ109+февраль!BJ109+март!BJ109+апрель!BJ109+май!BJ109+июнь!BJ109+июль!BJ109+август!BJ109+сентябрь!BJ109+октябрь!BJ109+ноябрь!BJ109+декабрь!BJ109</f>
        <v>0</v>
      </c>
      <c r="BN109" s="36">
        <f>январь!BK109+февраль!BK109+март!BK109+апрель!BK109+май!BK109+июнь!BK109+июль!BK109+август!BK109+сентябрь!BK109+октябрь!BK109+ноябрь!BK109+декабрь!BK109</f>
        <v>0</v>
      </c>
      <c r="BO109" s="29">
        <f>январь!BL109+февраль!BL109+март!BL109+апрель!BL109+май!BL109+июнь!BL109+июль!BL109+август!BL109+сентябрь!BL109+октябрь!BL109+ноябрь!BL109+декабрь!BL109</f>
        <v>6</v>
      </c>
      <c r="BP109" s="36">
        <f>январь!BM109+февраль!BM109+март!BM109+апрель!BM109+май!BM109+июнь!BM109+июль!BM109+август!BM109+сентябрь!BM109+октябрь!BM109+ноябрь!BM109+декабрь!BM109</f>
        <v>3.407</v>
      </c>
      <c r="BQ109" s="36">
        <f>январь!BN109+февраль!BN109+март!BN109+апрель!BN109+май!BN109+июнь!BN109+июль!BN109+август!BN109+сентябрь!BN109+октябрь!BN109+ноябрь!BN109+декабрь!BN109</f>
        <v>0</v>
      </c>
      <c r="BR109" s="36">
        <f>январь!BO109+февраль!BO109+март!BO109+апрель!BO109+май!BO109+июнь!BO109+июль!BO109+август!BO109+сентябрь!BO109+октябрь!BO109+ноябрь!BO109+декабрь!BO109</f>
        <v>0</v>
      </c>
      <c r="BS109" s="29">
        <f>январь!BP109+февраль!BP109+март!BP109+апрель!BP109+май!BP109+июнь!BP109+июль!BP109+август!BP109+сентябрь!BP109+октябрь!BP109+ноябрь!BP109+декабрь!BP109</f>
        <v>0</v>
      </c>
      <c r="BT109" s="36">
        <f>январь!BQ109+февраль!BQ109+март!BQ109+апрель!BQ109+май!BQ109+июнь!BQ109+июль!BQ109+август!BQ109+сентябрь!BQ109+октябрь!BQ109+ноябрь!BQ109+декабрь!BQ109</f>
        <v>0</v>
      </c>
      <c r="BU109" s="29">
        <f>январь!BR109+февраль!BR109+март!BR109+апрель!BR109+май!BR109+июнь!BR109+июль!BR109+август!BR109+сентябрь!BR109+октябрь!BR109+ноябрь!BR109+декабрь!BR109</f>
        <v>0</v>
      </c>
      <c r="BV109" s="36">
        <f>январь!BS109+февраль!BS109+март!BS109+апрель!BS109+май!BS109+июнь!BS109+июль!BS109+август!BS109+сентябрь!BS109+октябрь!BS109+ноябрь!BS109+декабрь!BS109</f>
        <v>0</v>
      </c>
      <c r="BW109" s="36">
        <f>январь!BT109+февраль!BT109+март!BT109+апрель!BT109+май!BT109+июнь!BT109+июль!BT109+август!BT109+сентябрь!BT109+октябрь!BT109+ноябрь!BT109+декабрь!BT109</f>
        <v>0</v>
      </c>
      <c r="BX109" s="36">
        <f>январь!BU109+февраль!BU109+март!BU109+апрель!BU109+май!BU109+июнь!BU109+июль!BU109+август!BU109+сентябрь!BU109+октябрь!BU109+ноябрь!BU109+декабрь!BU109</f>
        <v>0</v>
      </c>
      <c r="BY109" s="36">
        <f>январь!BV109+февраль!BV109+март!BV109+апрель!BV109+май!BV109+июнь!BV109+июль!BV109+август!BV109+сентябрь!BV109+октябрь!BV109+ноябрь!BV109+декабрь!BV109</f>
        <v>1.9489999999999998</v>
      </c>
      <c r="BZ109" s="77">
        <v>2</v>
      </c>
    </row>
    <row r="110" spans="1:78" x14ac:dyDescent="0.25">
      <c r="A110" s="16">
        <v>108</v>
      </c>
      <c r="B110" s="16">
        <v>1</v>
      </c>
      <c r="C110" s="37" t="s">
        <v>573</v>
      </c>
      <c r="D110" s="51">
        <v>639.06496036714964</v>
      </c>
      <c r="E110" s="25">
        <v>-1606.4980519999999</v>
      </c>
      <c r="F110" s="26">
        <f t="shared" si="3"/>
        <v>-1184.4650916328503</v>
      </c>
      <c r="G110" s="26">
        <f t="shared" si="4"/>
        <v>422.0329603671496</v>
      </c>
      <c r="H110" s="26">
        <f t="shared" si="5"/>
        <v>217.03200000000001</v>
      </c>
      <c r="I110" s="36">
        <f>январь!F110+февраль!F110+март!F110+апрель!F110+май!F110+июнь!F110+июль!F110+август!F110+сентябрь!F110+октябрь!F110+ноябрь!F110+декабрь!F110</f>
        <v>0</v>
      </c>
      <c r="J110" s="36">
        <f>январь!G110+февраль!G110+март!G110+апрель!G110+май!G110+июнь!G110+июль!G110+август!G110+сентябрь!G110+октябрь!G110+ноябрь!G110+декабрь!G110</f>
        <v>0</v>
      </c>
      <c r="K110" s="36">
        <f>январь!H110+февраль!H110+март!H110+апрель!H110+май!H110+июнь!H110+июль!H110+август!H110+сентябрь!H110+октябрь!H110+ноябрь!H110+декабрь!H110</f>
        <v>0</v>
      </c>
      <c r="L110" s="27">
        <f>январь!I110+февраль!I110+март!I110+апрель!I110+май!I110+июнь!I110+июль!I110+август!I110+сентябрь!I110+октябрь!I110+ноябрь!I110+декабрь!I110</f>
        <v>0</v>
      </c>
      <c r="M110" s="36">
        <f>январь!J110+февраль!J110+март!J110+апрель!J110+май!J110+июнь!J110+июль!J110+август!J110+сентябрь!J110+октябрь!J110+ноябрь!J110+декабрь!J110</f>
        <v>0</v>
      </c>
      <c r="N110" s="36">
        <f>январь!K110+февраль!K110+март!K110+апрель!K110+май!K110+июнь!K110+июль!K110+август!K110+сентябрь!K110+октябрь!K110+ноябрь!K110+декабрь!K110</f>
        <v>0</v>
      </c>
      <c r="O110" s="36">
        <f>январь!L110+февраль!L110+март!L110+апрель!L110+май!L110+июнь!L110+июль!L110+август!L110+сентябрь!L110+октябрь!L110+ноябрь!L110+декабрь!L110</f>
        <v>0</v>
      </c>
      <c r="P110" s="36">
        <f>январь!M110+февраль!M110+март!M110+апрель!M110+май!M110+июнь!M110+июль!M110+август!M110+сентябрь!M110+октябрь!M110+ноябрь!M110+декабрь!M110</f>
        <v>0</v>
      </c>
      <c r="Q110" s="36">
        <f>январь!N110+февраль!N110+март!N110+апрель!N110+май!N110+июнь!N110+июль!N110+август!N110+сентябрь!N110+октябрь!N110+ноябрь!N110+декабрь!N110</f>
        <v>0</v>
      </c>
      <c r="R110" s="29">
        <f>январь!O110+февраль!O110+март!O110+апрель!O110+май!O110+июнь!O110+июль!O110+август!O110+сентябрь!O110+октябрь!O110+ноябрь!O110+декабрь!O110</f>
        <v>0</v>
      </c>
      <c r="S110" s="36">
        <f>январь!P110+февраль!P110+март!P110+апрель!P110+май!P110+июнь!P110+июль!P110+август!P110+сентябрь!P110+октябрь!P110+ноябрь!P110+декабрь!P110</f>
        <v>0</v>
      </c>
      <c r="T110" s="29">
        <f>январь!Q110+февраль!Q110+март!Q110+апрель!Q110+май!Q110+июнь!Q110+июль!Q110+август!Q110+сентябрь!Q110+октябрь!Q110+ноябрь!Q110+декабрь!Q110</f>
        <v>0</v>
      </c>
      <c r="U110" s="36">
        <f>январь!R110+февраль!R110+март!R110+апрель!R110+май!R110+июнь!R110+июль!R110+август!R110+сентябрь!R110+октябрь!R110+ноябрь!R110+декабрь!R110</f>
        <v>0</v>
      </c>
      <c r="V110" s="36">
        <f>январь!S110+февраль!S110+март!S110+апрель!S110+май!S110+июнь!S110+июль!S110+август!S110+сентябрь!S110+октябрь!S110+ноябрь!S110+декабрь!S110</f>
        <v>0</v>
      </c>
      <c r="W110" s="36">
        <f>январь!T110+февраль!T110+март!T110+апрель!T110+май!T110+июнь!T110+июль!T110+август!T110+сентябрь!T110+октябрь!T110+ноябрь!T110+декабрь!T110</f>
        <v>0</v>
      </c>
      <c r="X110" s="36">
        <f>январь!U110+февраль!U110+март!U110+апрель!U110+май!U110+июнь!U110+июль!U110+август!U110+сентябрь!U110+октябрь!U110+ноябрь!U110+декабрь!U110</f>
        <v>0.04</v>
      </c>
      <c r="Y110" s="36">
        <f>январь!V110+февраль!V110+март!V110+апрель!V110+май!V110+июнь!V110+июль!V110+август!V110+сентябрь!V110+октябрь!V110+ноябрь!V110+декабрь!V110</f>
        <v>85.674999999999997</v>
      </c>
      <c r="Z110" s="36">
        <f>январь!W110+февраль!W110+март!W110+апрель!W110+май!W110+июнь!W110+июль!W110+август!W110+сентябрь!W110+октябрь!W110+ноябрь!W110+декабрь!W110</f>
        <v>0</v>
      </c>
      <c r="AA110" s="36">
        <f>январь!X110+февраль!X110+март!X110+апрель!X110+май!X110+июнь!X110+июль!X110+август!X110+сентябрь!X110+октябрь!X110+ноябрь!X110+декабрь!X110</f>
        <v>0</v>
      </c>
      <c r="AB110" s="29">
        <f>январь!Y110+февраль!Y110+март!Y110+апрель!Y110+май!Y110+июнь!Y110+июль!Y110+август!Y110+сентябрь!Y110+октябрь!Y110+ноябрь!Y110+декабрь!Y110</f>
        <v>0</v>
      </c>
      <c r="AC110" s="36">
        <f>январь!Z110+февраль!Z110+март!Z110+апрель!Z110+май!Z110+июнь!Z110+июль!Z110+август!Z110+сентябрь!Z110+октябрь!Z110+ноябрь!Z110+декабрь!Z110</f>
        <v>0</v>
      </c>
      <c r="AD110" s="66" t="str">
        <f>CONCATENATE(январь!AA110,$BZ$1,февраль!AA110,$BZ$1,март!AA110,$BZ$1,апрель!AA110,$BZ$1,май!AA110,$BZ$1,июнь!AA110,$BZ$1,июль!AA110,$BZ$1,август!AA110,$BZ$1,сентябрь!AA110,$BZ$1,октябрь!AA110,$BZ$1,ноябрь!AA110,$BZ$1,декабрь!AA110)</f>
        <v xml:space="preserve">           </v>
      </c>
      <c r="AE110" s="36">
        <f>январь!AB110+февраль!AB110+март!AB110+апрель!AB110+май!AB110+июнь!AB110+июль!AB110+август!AB110+сентябрь!AB110+октябрь!AB110+ноябрь!AB110+декабрь!AB110</f>
        <v>0</v>
      </c>
      <c r="AF110" s="36">
        <f>январь!AC110+февраль!AC110+март!AC110+апрель!AC110+май!AC110+июнь!AC110+июль!AC110+август!AC110+сентябрь!AC110+октябрь!AC110+ноябрь!AC110+декабрь!AC110</f>
        <v>0</v>
      </c>
      <c r="AG110" s="36">
        <f>январь!AD110+февраль!AD110+март!AD110+апрель!AD110+май!AD110+июнь!AD110+июль!AD110+август!AD110+сентябрь!AD110+октябрь!AD110+ноябрь!AD110+декабрь!AD110</f>
        <v>0</v>
      </c>
      <c r="AH110" s="36">
        <f>январь!AE110+февраль!AE110+март!AE110+апрель!AE110+май!AE110+июнь!AE110+июль!AE110+август!AE110+сентябрь!AE110+октябрь!AE110+ноябрь!AE110+декабрь!AE110</f>
        <v>0</v>
      </c>
      <c r="AI110" s="36">
        <f>январь!AF110+февраль!AF110+март!AF110+апрель!AF110+май!AF110+июнь!AF110+июль!AF110+август!AF110+сентябрь!AF110+октябрь!AF110+ноябрь!AF110+декабрь!AF110</f>
        <v>0</v>
      </c>
      <c r="AJ110" s="36">
        <f>январь!AG110+февраль!AG110+март!AG110+апрель!AG110+май!AG110+июнь!AG110+июль!AG110+август!AG110+сентябрь!AG110+октябрь!AG110+ноябрь!AG110+декабрь!AG110</f>
        <v>0</v>
      </c>
      <c r="AK110" s="29">
        <f>январь!AH110+февраль!AH110+март!AH110+апрель!AH110+май!AH110+июнь!AH110+июль!AH110+август!AH110+сентябрь!AH110+октябрь!AH110+ноябрь!AH110+декабрь!AH110</f>
        <v>2</v>
      </c>
      <c r="AL110" s="36">
        <f>январь!AI110+февраль!AI110+март!AI110+апрель!AI110+май!AI110+июнь!AI110+июль!AI110+август!AI110+сентябрь!AI110+октябрь!AI110+ноябрь!AI110+декабрь!AI110</f>
        <v>1.532</v>
      </c>
      <c r="AM110" s="29">
        <f>январь!AJ110+февраль!AJ110+март!AJ110+апрель!AJ110+май!AJ110+июнь!AJ110+июль!AJ110+август!AJ110+сентябрь!AJ110+октябрь!AJ110+ноябрь!AJ110+декабрь!AJ110</f>
        <v>0</v>
      </c>
      <c r="AN110" s="36">
        <f>январь!AK110+февраль!AK110+март!AK110+апрель!AK110+май!AK110+июнь!AK110+июль!AK110+август!AK110+сентябрь!AK110+октябрь!AK110+ноябрь!AK110+декабрь!AK110</f>
        <v>0</v>
      </c>
      <c r="AO110" s="36">
        <f>январь!AL110+февраль!AL110+март!AL110+апрель!AL110+май!AL110+июнь!AL110+июль!AL110+август!AL110+сентябрь!AL110+октябрь!AL110+ноябрь!AL110+декабрь!AL110</f>
        <v>0</v>
      </c>
      <c r="AP110" s="36">
        <f>январь!AM110+февраль!AM110+март!AM110+апрель!AM110+май!AM110+июнь!AM110+июль!AM110+август!AM110+сентябрь!AM110+октябрь!AM110+ноябрь!AM110+декабрь!AM110</f>
        <v>0</v>
      </c>
      <c r="AQ110" s="29">
        <f>январь!AN110+февраль!AN110+март!AN110+апрель!AN110+май!AN110+июнь!AN110+июль!AN110+август!AN110+сентябрь!AN110+октябрь!AN110+ноябрь!AN110+декабрь!AN110</f>
        <v>0</v>
      </c>
      <c r="AR110" s="36">
        <f>январь!AO110+февраль!AO110+март!AO110+апрель!AO110+май!AO110+июнь!AO110+июль!AO110+август!AO110+сентябрь!AO110+октябрь!AO110+ноябрь!AO110+декабрь!AO110</f>
        <v>0</v>
      </c>
      <c r="AS110" s="29">
        <f>январь!AP110+февраль!AP110+март!AP110+апрель!AP110+май!AP110+июнь!AP110+июль!AP110+август!AP110+сентябрь!AP110+октябрь!AP110+ноябрь!AP110+декабрь!AP110</f>
        <v>0</v>
      </c>
      <c r="AT110" s="36">
        <f>январь!AQ110+февраль!AQ110+март!AQ110+апрель!AQ110+май!AQ110+июнь!AQ110+июль!AQ110+август!AQ110+сентябрь!AQ110+октябрь!AQ110+ноябрь!AQ110+декабрь!AQ110</f>
        <v>0</v>
      </c>
      <c r="AU110" s="29">
        <f>январь!AR110+февраль!AR110+март!AR110+апрель!AR110+май!AR110+июнь!AR110+июль!AR110+август!AR110+сентябрь!AR110+октябрь!AR110+ноябрь!AR110+декабрь!AR110</f>
        <v>0</v>
      </c>
      <c r="AV110" s="36">
        <f>январь!AS110+февраль!AS110+март!AS110+апрель!AS110+май!AS110+июнь!AS110+июль!AS110+август!AS110+сентябрь!AS110+октябрь!AS110+ноябрь!AS110+декабрь!AS110</f>
        <v>0</v>
      </c>
      <c r="AW110" s="36">
        <f>январь!AT110+февраль!AT110+март!AT110+апрель!AT110+май!AT110+июнь!AT110+июль!AT110+август!AT110+сентябрь!AT110+октябрь!AT110+ноябрь!AT110+декабрь!AT110</f>
        <v>0</v>
      </c>
      <c r="AX110" s="36">
        <f>январь!AU110+февраль!AU110+март!AU110+апрель!AU110+май!AU110+июнь!AU110+июль!AU110+август!AU110+сентябрь!AU110+октябрь!AU110+ноябрь!AU110+декабрь!AU110</f>
        <v>0</v>
      </c>
      <c r="AY110" s="29">
        <f>январь!AV110+февраль!AV110+март!AV110+апрель!AV110+май!AV110+июнь!AV110+июль!AV110+август!AV110+сентябрь!AV110+октябрь!AV110+ноябрь!AV110+декабрь!AV110</f>
        <v>0</v>
      </c>
      <c r="AZ110" s="36">
        <f>январь!AW110+февраль!AW110+март!AW110+апрель!AW110+май!AW110+июнь!AW110+июль!AW110+август!AW110+сентябрь!AW110+октябрь!AW110+ноябрь!AW110+декабрь!AW110</f>
        <v>0</v>
      </c>
      <c r="BA110" s="36">
        <f>январь!AX110+февраль!AX110+март!AX110+апрель!AX110+май!AX110+июнь!AX110+июль!AX110+август!AX110+сентябрь!AX110+октябрь!AX110+ноябрь!AX110+декабрь!AX110</f>
        <v>0</v>
      </c>
      <c r="BB110" s="36">
        <f>январь!AY110+февраль!AY110+март!AY110+апрель!AY110+май!AY110+июнь!AY110+июль!AY110+август!AY110+сентябрь!AY110+октябрь!AY110+ноябрь!AY110+декабрь!AY110</f>
        <v>0</v>
      </c>
      <c r="BC110" s="29">
        <f>январь!AZ110+февраль!AZ110+март!AZ110+апрель!AZ110+май!AZ110+июнь!AZ110+июль!AZ110+август!AZ110+сентябрь!AZ110+октябрь!AZ110+ноябрь!AZ110+декабрь!AZ110</f>
        <v>0</v>
      </c>
      <c r="BD110" s="36">
        <f>январь!BA110+февраль!BA110+март!BA110+апрель!BA110+май!BA110+июнь!BA110+июль!BA110+август!BA110+сентябрь!BA110+октябрь!BA110+ноябрь!BA110+декабрь!BA110</f>
        <v>0</v>
      </c>
      <c r="BE110" s="36">
        <f>январь!BB110+февраль!BB110+март!BB110+апрель!BB110+май!BB110+июнь!BB110+июль!BB110+август!BB110+сентябрь!BB110+октябрь!BB110+ноябрь!BB110+декабрь!BB110</f>
        <v>0</v>
      </c>
      <c r="BF110" s="36">
        <f>январь!BC110+февраль!BC110+март!BC110+апрель!BC110+май!BC110+июнь!BC110+июль!BC110+август!BC110+сентябрь!BC110+октябрь!BC110+ноябрь!BC110+декабрь!BC110</f>
        <v>0</v>
      </c>
      <c r="BG110" s="36">
        <f>январь!BD110+февраль!BD110+март!BD110+апрель!BD110+май!BD110+июнь!BD110+июль!BD110+август!BD110+сентябрь!BD110+октябрь!BD110+ноябрь!BD110+декабрь!BD110</f>
        <v>0</v>
      </c>
      <c r="BH110" s="36">
        <f>январь!BE110+февраль!BE110+март!BE110+апрель!BE110+май!BE110+июнь!BE110+июль!BE110+август!BE110+сентябрь!BE110+октябрь!BE110+ноябрь!BE110+декабрь!BE110</f>
        <v>0</v>
      </c>
      <c r="BI110" s="36">
        <f>январь!BF110+февраль!BF110+март!BF110+апрель!BF110+май!BF110+июнь!BF110+июль!BF110+август!BF110+сентябрь!BF110+октябрь!BF110+ноябрь!BF110+декабрь!BF110</f>
        <v>0.06</v>
      </c>
      <c r="BJ110" s="36">
        <f>январь!BG110+февраль!BG110+март!BG110+апрель!BG110+май!BG110+июнь!BG110+июль!BG110+август!BG110+сентябрь!BG110+октябрь!BG110+ноябрь!BG110+декабрь!BG110</f>
        <v>69.617000000000004</v>
      </c>
      <c r="BK110" s="36">
        <f>январь!BH110+февраль!BH110+март!BH110+апрель!BH110+май!BH110+июнь!BH110+июль!BH110+август!BH110+сентябрь!BH110+октябрь!BH110+ноябрь!BH110+декабрь!BH110</f>
        <v>0</v>
      </c>
      <c r="BL110" s="36">
        <f>январь!BI110+февраль!BI110+март!BI110+апрель!BI110+май!BI110+июнь!BI110+июль!BI110+август!BI110+сентябрь!BI110+октябрь!BI110+ноябрь!BI110+декабрь!BI110</f>
        <v>0</v>
      </c>
      <c r="BM110" s="29">
        <f>январь!BJ110+февраль!BJ110+март!BJ110+апрель!BJ110+май!BJ110+июнь!BJ110+июль!BJ110+август!BJ110+сентябрь!BJ110+октябрь!BJ110+ноябрь!BJ110+декабрь!BJ110</f>
        <v>0</v>
      </c>
      <c r="BN110" s="36">
        <f>январь!BK110+февраль!BK110+март!BK110+апрель!BK110+май!BK110+июнь!BK110+июль!BK110+август!BK110+сентябрь!BK110+октябрь!BK110+ноябрь!BK110+декабрь!BK110</f>
        <v>0</v>
      </c>
      <c r="BO110" s="29">
        <f>январь!BL110+февраль!BL110+март!BL110+апрель!BL110+май!BL110+июнь!BL110+июль!BL110+август!BL110+сентябрь!BL110+октябрь!BL110+ноябрь!BL110+декабрь!BL110</f>
        <v>0</v>
      </c>
      <c r="BP110" s="36">
        <f>январь!BM110+февраль!BM110+март!BM110+апрель!BM110+май!BM110+июнь!BM110+июль!BM110+август!BM110+сентябрь!BM110+октябрь!BM110+ноябрь!BM110+декабрь!BM110</f>
        <v>0</v>
      </c>
      <c r="BQ110" s="36">
        <f>январь!BN110+февраль!BN110+март!BN110+апрель!BN110+май!BN110+июнь!BN110+июль!BN110+август!BN110+сентябрь!BN110+октябрь!BN110+ноябрь!BN110+декабрь!BN110</f>
        <v>0</v>
      </c>
      <c r="BR110" s="36">
        <f>январь!BO110+февраль!BO110+март!BO110+апрель!BO110+май!BO110+июнь!BO110+июль!BO110+август!BO110+сентябрь!BO110+октябрь!BO110+ноябрь!BO110+декабрь!BO110</f>
        <v>0</v>
      </c>
      <c r="BS110" s="29">
        <f>январь!BP110+февраль!BP110+март!BP110+апрель!BP110+май!BP110+июнь!BP110+июль!BP110+август!BP110+сентябрь!BP110+октябрь!BP110+ноябрь!BP110+декабрь!BP110</f>
        <v>0</v>
      </c>
      <c r="BT110" s="36">
        <f>январь!BQ110+февраль!BQ110+март!BQ110+апрель!BQ110+май!BQ110+июнь!BQ110+июль!BQ110+август!BQ110+сентябрь!BQ110+октябрь!BQ110+ноябрь!BQ110+декабрь!BQ110</f>
        <v>0</v>
      </c>
      <c r="BU110" s="29">
        <f>январь!BR110+февраль!BR110+март!BR110+апрель!BR110+май!BR110+июнь!BR110+июль!BR110+август!BR110+сентябрь!BR110+октябрь!BR110+ноябрь!BR110+декабрь!BR110</f>
        <v>0</v>
      </c>
      <c r="BV110" s="36">
        <f>январь!BS110+февраль!BS110+март!BS110+апрель!BS110+май!BS110+июнь!BS110+июль!BS110+август!BS110+сентябрь!BS110+октябрь!BS110+ноябрь!BS110+декабрь!BS110</f>
        <v>0</v>
      </c>
      <c r="BW110" s="36">
        <f>январь!BT110+февраль!BT110+март!BT110+апрель!BT110+май!BT110+июнь!BT110+июль!BT110+август!BT110+сентябрь!BT110+октябрь!BT110+ноябрь!BT110+декабрь!BT110</f>
        <v>0</v>
      </c>
      <c r="BX110" s="36">
        <f>январь!BU110+февраль!BU110+март!BU110+апрель!BU110+май!BU110+июнь!BU110+июль!BU110+август!BU110+сентябрь!BU110+октябрь!BU110+ноябрь!BU110+декабрь!BU110</f>
        <v>0</v>
      </c>
      <c r="BY110" s="36">
        <f>январь!BV110+февраль!BV110+март!BV110+апрель!BV110+май!BV110+июнь!BV110+июль!BV110+август!BV110+сентябрь!BV110+октябрь!BV110+ноябрь!BV110+декабрь!BV110</f>
        <v>60.207999999999998</v>
      </c>
      <c r="BZ110" s="77">
        <v>2</v>
      </c>
    </row>
    <row r="111" spans="1:78" x14ac:dyDescent="0.25">
      <c r="A111" s="16">
        <v>109</v>
      </c>
      <c r="B111" s="16">
        <v>1</v>
      </c>
      <c r="C111" s="37" t="s">
        <v>574</v>
      </c>
      <c r="D111" s="51">
        <v>155.74073748792267</v>
      </c>
      <c r="E111" s="25">
        <v>289.80018999999999</v>
      </c>
      <c r="F111" s="26">
        <f t="shared" si="3"/>
        <v>387.39092748792268</v>
      </c>
      <c r="G111" s="26">
        <f t="shared" si="4"/>
        <v>97.590737487922681</v>
      </c>
      <c r="H111" s="26">
        <f t="shared" si="5"/>
        <v>58.149999999999991</v>
      </c>
      <c r="I111" s="36">
        <f>январь!F111+февраль!F111+март!F111+апрель!F111+май!F111+июнь!F111+июль!F111+август!F111+сентябрь!F111+октябрь!F111+ноябрь!F111+декабрь!F111</f>
        <v>0</v>
      </c>
      <c r="J111" s="36">
        <f>январь!G111+февраль!G111+март!G111+апрель!G111+май!G111+июнь!G111+июль!G111+август!G111+сентябрь!G111+октябрь!G111+ноябрь!G111+декабрь!G111</f>
        <v>0</v>
      </c>
      <c r="K111" s="36">
        <f>январь!H111+февраль!H111+март!H111+апрель!H111+май!H111+июнь!H111+июль!H111+август!H111+сентябрь!H111+октябрь!H111+ноябрь!H111+декабрь!H111</f>
        <v>0</v>
      </c>
      <c r="L111" s="27">
        <f>январь!I111+февраль!I111+март!I111+апрель!I111+май!I111+июнь!I111+июль!I111+август!I111+сентябрь!I111+октябрь!I111+ноябрь!I111+декабрь!I111</f>
        <v>0</v>
      </c>
      <c r="M111" s="36">
        <f>январь!J111+февраль!J111+март!J111+апрель!J111+май!J111+июнь!J111+июль!J111+август!J111+сентябрь!J111+октябрь!J111+ноябрь!J111+декабрь!J111</f>
        <v>0</v>
      </c>
      <c r="N111" s="36">
        <f>январь!K111+февраль!K111+март!K111+апрель!K111+май!K111+июнь!K111+июль!K111+август!K111+сентябрь!K111+октябрь!K111+ноябрь!K111+декабрь!K111</f>
        <v>0</v>
      </c>
      <c r="O111" s="36">
        <f>январь!L111+февраль!L111+март!L111+апрель!L111+май!L111+июнь!L111+июль!L111+август!L111+сентябрь!L111+октябрь!L111+ноябрь!L111+декабрь!L111</f>
        <v>0</v>
      </c>
      <c r="P111" s="36">
        <f>январь!M111+февраль!M111+март!M111+апрель!M111+май!M111+июнь!M111+июль!M111+август!M111+сентябрь!M111+октябрь!M111+ноябрь!M111+декабрь!M111</f>
        <v>0</v>
      </c>
      <c r="Q111" s="36">
        <f>январь!N111+февраль!N111+март!N111+апрель!N111+май!N111+июнь!N111+июль!N111+август!N111+сентябрь!N111+октябрь!N111+ноябрь!N111+декабрь!N111</f>
        <v>0</v>
      </c>
      <c r="R111" s="29">
        <f>январь!O111+февраль!O111+март!O111+апрель!O111+май!O111+июнь!O111+июль!O111+август!O111+сентябрь!O111+октябрь!O111+ноябрь!O111+декабрь!O111</f>
        <v>0</v>
      </c>
      <c r="S111" s="36">
        <f>январь!P111+февраль!P111+март!P111+апрель!P111+май!P111+июнь!P111+июль!P111+август!P111+сентябрь!P111+октябрь!P111+ноябрь!P111+декабрь!P111</f>
        <v>0</v>
      </c>
      <c r="T111" s="29">
        <f>январь!Q111+февраль!Q111+март!Q111+апрель!Q111+май!Q111+июнь!Q111+июль!Q111+август!Q111+сентябрь!Q111+октябрь!Q111+ноябрь!Q111+декабрь!Q111</f>
        <v>0</v>
      </c>
      <c r="U111" s="36">
        <f>январь!R111+февраль!R111+март!R111+апрель!R111+май!R111+июнь!R111+июль!R111+август!R111+сентябрь!R111+октябрь!R111+ноябрь!R111+декабрь!R111</f>
        <v>0</v>
      </c>
      <c r="V111" s="36">
        <f>январь!S111+февраль!S111+март!S111+апрель!S111+май!S111+июнь!S111+июль!S111+август!S111+сентябрь!S111+октябрь!S111+ноябрь!S111+декабрь!S111</f>
        <v>0</v>
      </c>
      <c r="W111" s="36">
        <f>январь!T111+февраль!T111+март!T111+апрель!T111+май!T111+июнь!T111+июль!T111+август!T111+сентябрь!T111+октябрь!T111+ноябрь!T111+декабрь!T111</f>
        <v>0</v>
      </c>
      <c r="X111" s="36">
        <f>январь!U111+февраль!U111+март!U111+апрель!U111+май!U111+июнь!U111+июль!U111+август!U111+сентябрь!U111+октябрь!U111+ноябрь!U111+декабрь!U111</f>
        <v>0</v>
      </c>
      <c r="Y111" s="36">
        <f>январь!V111+февраль!V111+март!V111+апрель!V111+май!V111+июнь!V111+июль!V111+август!V111+сентябрь!V111+октябрь!V111+ноябрь!V111+декабрь!V111</f>
        <v>0</v>
      </c>
      <c r="Z111" s="36">
        <f>январь!W111+февраль!W111+март!W111+апрель!W111+май!W111+июнь!W111+июль!W111+август!W111+сентябрь!W111+октябрь!W111+ноябрь!W111+декабрь!W111</f>
        <v>0</v>
      </c>
      <c r="AA111" s="36">
        <f>январь!X111+февраль!X111+март!X111+апрель!X111+май!X111+июнь!X111+июль!X111+август!X111+сентябрь!X111+октябрь!X111+ноябрь!X111+декабрь!X111</f>
        <v>0</v>
      </c>
      <c r="AB111" s="29">
        <f>январь!Y111+февраль!Y111+март!Y111+апрель!Y111+май!Y111+июнь!Y111+июль!Y111+август!Y111+сентябрь!Y111+октябрь!Y111+ноябрь!Y111+декабрь!Y111</f>
        <v>0</v>
      </c>
      <c r="AC111" s="36">
        <f>январь!Z111+февраль!Z111+март!Z111+апрель!Z111+май!Z111+июнь!Z111+июль!Z111+август!Z111+сентябрь!Z111+октябрь!Z111+ноябрь!Z111+декабрь!Z111</f>
        <v>0</v>
      </c>
      <c r="AD111" s="66" t="str">
        <f>CONCATENATE(январь!AA111,$BZ$1,февраль!AA111,$BZ$1,март!AA111,$BZ$1,апрель!AA111,$BZ$1,май!AA111,$BZ$1,июнь!AA111,$BZ$1,июль!AA111,$BZ$1,август!AA111,$BZ$1,сентябрь!AA111,$BZ$1,октябрь!AA111,$BZ$1,ноябрь!AA111,$BZ$1,декабрь!AA111)</f>
        <v xml:space="preserve">           </v>
      </c>
      <c r="AE111" s="36">
        <f>январь!AB111+февраль!AB111+март!AB111+апрель!AB111+май!AB111+июнь!AB111+июль!AB111+август!AB111+сентябрь!AB111+октябрь!AB111+ноябрь!AB111+декабрь!AB111</f>
        <v>0</v>
      </c>
      <c r="AF111" s="36">
        <f>январь!AC111+февраль!AC111+март!AC111+апрель!AC111+май!AC111+июнь!AC111+июль!AC111+август!AC111+сентябрь!AC111+октябрь!AC111+ноябрь!AC111+декабрь!AC111</f>
        <v>0</v>
      </c>
      <c r="AG111" s="36">
        <f>январь!AD111+февраль!AD111+март!AD111+апрель!AD111+май!AD111+июнь!AD111+июль!AD111+август!AD111+сентябрь!AD111+октябрь!AD111+ноябрь!AD111+декабрь!AD111</f>
        <v>0</v>
      </c>
      <c r="AH111" s="36">
        <f>январь!AE111+февраль!AE111+март!AE111+апрель!AE111+май!AE111+июнь!AE111+июль!AE111+август!AE111+сентябрь!AE111+октябрь!AE111+ноябрь!AE111+декабрь!AE111</f>
        <v>0</v>
      </c>
      <c r="AI111" s="36">
        <f>январь!AF111+февраль!AF111+март!AF111+апрель!AF111+май!AF111+июнь!AF111+июль!AF111+август!AF111+сентябрь!AF111+октябрь!AF111+ноябрь!AF111+декабрь!AF111</f>
        <v>0</v>
      </c>
      <c r="AJ111" s="36">
        <f>январь!AG111+февраль!AG111+март!AG111+апрель!AG111+май!AG111+июнь!AG111+июль!AG111+август!AG111+сентябрь!AG111+октябрь!AG111+ноябрь!AG111+декабрь!AG111</f>
        <v>0</v>
      </c>
      <c r="AK111" s="29">
        <f>январь!AH111+февраль!AH111+март!AH111+апрель!AH111+май!AH111+июнь!AH111+июль!AH111+август!AH111+сентябрь!AH111+октябрь!AH111+ноябрь!AH111+декабрь!AH111</f>
        <v>0</v>
      </c>
      <c r="AL111" s="36">
        <f>январь!AI111+февраль!AI111+март!AI111+апрель!AI111+май!AI111+июнь!AI111+июль!AI111+август!AI111+сентябрь!AI111+октябрь!AI111+ноябрь!AI111+декабрь!AI111</f>
        <v>0</v>
      </c>
      <c r="AM111" s="29">
        <f>январь!AJ111+февраль!AJ111+март!AJ111+апрель!AJ111+май!AJ111+июнь!AJ111+июль!AJ111+август!AJ111+сентябрь!AJ111+октябрь!AJ111+ноябрь!AJ111+декабрь!AJ111</f>
        <v>0</v>
      </c>
      <c r="AN111" s="36">
        <f>январь!AK111+февраль!AK111+март!AK111+апрель!AK111+май!AK111+июнь!AK111+июль!AK111+август!AK111+сентябрь!AK111+октябрь!AK111+ноябрь!AK111+декабрь!AK111</f>
        <v>0</v>
      </c>
      <c r="AO111" s="36">
        <f>январь!AL111+февраль!AL111+март!AL111+апрель!AL111+май!AL111+июнь!AL111+июль!AL111+август!AL111+сентябрь!AL111+октябрь!AL111+ноябрь!AL111+декабрь!AL111</f>
        <v>0</v>
      </c>
      <c r="AP111" s="36">
        <f>январь!AM111+февраль!AM111+март!AM111+апрель!AM111+май!AM111+июнь!AM111+июль!AM111+август!AM111+сентябрь!AM111+октябрь!AM111+ноябрь!AM111+декабрь!AM111</f>
        <v>0</v>
      </c>
      <c r="AQ111" s="29">
        <f>январь!AN111+февраль!AN111+март!AN111+апрель!AN111+май!AN111+июнь!AN111+июль!AN111+август!AN111+сентябрь!AN111+октябрь!AN111+ноябрь!AN111+декабрь!AN111</f>
        <v>0</v>
      </c>
      <c r="AR111" s="36">
        <f>январь!AO111+февраль!AO111+март!AO111+апрель!AO111+май!AO111+июнь!AO111+июль!AO111+август!AO111+сентябрь!AO111+октябрь!AO111+ноябрь!AO111+декабрь!AO111</f>
        <v>0</v>
      </c>
      <c r="AS111" s="29">
        <f>январь!AP111+февраль!AP111+март!AP111+апрель!AP111+май!AP111+июнь!AP111+июль!AP111+август!AP111+сентябрь!AP111+октябрь!AP111+ноябрь!AP111+декабрь!AP111</f>
        <v>0</v>
      </c>
      <c r="AT111" s="36">
        <f>январь!AQ111+февраль!AQ111+март!AQ111+апрель!AQ111+май!AQ111+июнь!AQ111+июль!AQ111+август!AQ111+сентябрь!AQ111+октябрь!AQ111+ноябрь!AQ111+декабрь!AQ111</f>
        <v>0</v>
      </c>
      <c r="AU111" s="29">
        <f>январь!AR111+февраль!AR111+март!AR111+апрель!AR111+май!AR111+июнь!AR111+июль!AR111+август!AR111+сентябрь!AR111+октябрь!AR111+ноябрь!AR111+декабрь!AR111</f>
        <v>0</v>
      </c>
      <c r="AV111" s="36">
        <f>январь!AS111+февраль!AS111+март!AS111+апрель!AS111+май!AS111+июнь!AS111+июль!AS111+август!AS111+сентябрь!AS111+октябрь!AS111+ноябрь!AS111+декабрь!AS111</f>
        <v>0</v>
      </c>
      <c r="AW111" s="36">
        <f>январь!AT111+февраль!AT111+март!AT111+апрель!AT111+май!AT111+июнь!AT111+июль!AT111+август!AT111+сентябрь!AT111+октябрь!AT111+ноябрь!AT111+декабрь!AT111</f>
        <v>0</v>
      </c>
      <c r="AX111" s="36">
        <f>январь!AU111+февраль!AU111+март!AU111+апрель!AU111+май!AU111+июнь!AU111+июль!AU111+август!AU111+сентябрь!AU111+октябрь!AU111+ноябрь!AU111+декабрь!AU111</f>
        <v>0</v>
      </c>
      <c r="AY111" s="29">
        <f>январь!AV111+февраль!AV111+март!AV111+апрель!AV111+май!AV111+июнь!AV111+июль!AV111+август!AV111+сентябрь!AV111+октябрь!AV111+ноябрь!AV111+декабрь!AV111</f>
        <v>0</v>
      </c>
      <c r="AZ111" s="36">
        <f>январь!AW111+февраль!AW111+март!AW111+апрель!AW111+май!AW111+июнь!AW111+июль!AW111+август!AW111+сентябрь!AW111+октябрь!AW111+ноябрь!AW111+декабрь!AW111</f>
        <v>0</v>
      </c>
      <c r="BA111" s="36">
        <f>январь!AX111+февраль!AX111+март!AX111+апрель!AX111+май!AX111+июнь!AX111+июль!AX111+август!AX111+сентябрь!AX111+октябрь!AX111+ноябрь!AX111+декабрь!AX111</f>
        <v>0</v>
      </c>
      <c r="BB111" s="36">
        <f>январь!AY111+февраль!AY111+март!AY111+апрель!AY111+май!AY111+июнь!AY111+июль!AY111+август!AY111+сентябрь!AY111+октябрь!AY111+ноябрь!AY111+декабрь!AY111</f>
        <v>0</v>
      </c>
      <c r="BC111" s="29">
        <f>январь!AZ111+февраль!AZ111+март!AZ111+апрель!AZ111+май!AZ111+июнь!AZ111+июль!AZ111+август!AZ111+сентябрь!AZ111+октябрь!AZ111+ноябрь!AZ111+декабрь!AZ111</f>
        <v>0</v>
      </c>
      <c r="BD111" s="36">
        <f>январь!BA111+февраль!BA111+март!BA111+апрель!BA111+май!BA111+июнь!BA111+июль!BA111+август!BA111+сентябрь!BA111+октябрь!BA111+ноябрь!BA111+декабрь!BA111</f>
        <v>0</v>
      </c>
      <c r="BE111" s="36">
        <f>январь!BB111+февраль!BB111+март!BB111+апрель!BB111+май!BB111+июнь!BB111+июль!BB111+август!BB111+сентябрь!BB111+октябрь!BB111+ноябрь!BB111+декабрь!BB111</f>
        <v>0</v>
      </c>
      <c r="BF111" s="36">
        <f>январь!BC111+февраль!BC111+март!BC111+апрель!BC111+май!BC111+июнь!BC111+июль!BC111+август!BC111+сентябрь!BC111+октябрь!BC111+ноябрь!BC111+декабрь!BC111</f>
        <v>0</v>
      </c>
      <c r="BG111" s="36">
        <f>январь!BD111+февраль!BD111+март!BD111+апрель!BD111+май!BD111+июнь!BD111+июль!BD111+август!BD111+сентябрь!BD111+октябрь!BD111+ноябрь!BD111+декабрь!BD111</f>
        <v>0.01</v>
      </c>
      <c r="BH111" s="36">
        <f>январь!BE111+февраль!BE111+март!BE111+апрель!BE111+май!BE111+июнь!BE111+июль!BE111+август!BE111+сентябрь!BE111+октябрь!BE111+ноябрь!BE111+декабрь!BE111</f>
        <v>2.1110000000000002</v>
      </c>
      <c r="BI111" s="36">
        <f>январь!BF111+февраль!BF111+март!BF111+апрель!BF111+май!BF111+июнь!BF111+июль!BF111+август!BF111+сентябрь!BF111+октябрь!BF111+ноябрь!BF111+декабрь!BF111</f>
        <v>0</v>
      </c>
      <c r="BJ111" s="36">
        <f>январь!BG111+февраль!BG111+март!BG111+апрель!BG111+май!BG111+июнь!BG111+июль!BG111+август!BG111+сентябрь!BG111+октябрь!BG111+ноябрь!BG111+декабрь!BG111</f>
        <v>0</v>
      </c>
      <c r="BK111" s="36">
        <f>январь!BH111+февраль!BH111+март!BH111+апрель!BH111+май!BH111+июнь!BH111+июль!BH111+август!BH111+сентябрь!BH111+октябрь!BH111+ноябрь!BH111+декабрь!BH111</f>
        <v>0</v>
      </c>
      <c r="BL111" s="36">
        <f>январь!BI111+февраль!BI111+март!BI111+апрель!BI111+май!BI111+июнь!BI111+июль!BI111+август!BI111+сентябрь!BI111+октябрь!BI111+ноябрь!BI111+декабрь!BI111</f>
        <v>0</v>
      </c>
      <c r="BM111" s="29">
        <f>январь!BJ111+февраль!BJ111+март!BJ111+апрель!BJ111+май!BJ111+июнь!BJ111+июль!BJ111+август!BJ111+сентябрь!BJ111+октябрь!BJ111+ноябрь!BJ111+декабрь!BJ111</f>
        <v>0</v>
      </c>
      <c r="BN111" s="36">
        <f>январь!BK111+февраль!BK111+март!BK111+апрель!BK111+май!BK111+июнь!BK111+июль!BK111+август!BK111+сентябрь!BK111+октябрь!BK111+ноябрь!BK111+декабрь!BK111</f>
        <v>0</v>
      </c>
      <c r="BO111" s="29">
        <f>январь!BL111+февраль!BL111+март!BL111+апрель!BL111+май!BL111+июнь!BL111+июль!BL111+август!BL111+сентябрь!BL111+октябрь!BL111+ноябрь!BL111+декабрь!BL111</f>
        <v>18</v>
      </c>
      <c r="BP111" s="36">
        <f>январь!BM111+февраль!BM111+март!BM111+апрель!BM111+май!BM111+июнь!BM111+июль!BM111+август!BM111+сентябрь!BM111+октябрь!BM111+ноябрь!BM111+декабрь!BM111</f>
        <v>56.038999999999994</v>
      </c>
      <c r="BQ111" s="36">
        <f>январь!BN111+февраль!BN111+март!BN111+апрель!BN111+май!BN111+июнь!BN111+июль!BN111+август!BN111+сентябрь!BN111+октябрь!BN111+ноябрь!BN111+декабрь!BN111</f>
        <v>0</v>
      </c>
      <c r="BR111" s="36">
        <f>январь!BO111+февраль!BO111+март!BO111+апрель!BO111+май!BO111+июнь!BO111+июль!BO111+август!BO111+сентябрь!BO111+октябрь!BO111+ноябрь!BO111+декабрь!BO111</f>
        <v>0</v>
      </c>
      <c r="BS111" s="29">
        <f>январь!BP111+февраль!BP111+март!BP111+апрель!BP111+май!BP111+июнь!BP111+июль!BP111+август!BP111+сентябрь!BP111+октябрь!BP111+ноябрь!BP111+декабрь!BP111</f>
        <v>0</v>
      </c>
      <c r="BT111" s="36">
        <f>январь!BQ111+февраль!BQ111+март!BQ111+апрель!BQ111+май!BQ111+июнь!BQ111+июль!BQ111+август!BQ111+сентябрь!BQ111+октябрь!BQ111+ноябрь!BQ111+декабрь!BQ111</f>
        <v>0</v>
      </c>
      <c r="BU111" s="29">
        <f>январь!BR111+февраль!BR111+март!BR111+апрель!BR111+май!BR111+июнь!BR111+июль!BR111+август!BR111+сентябрь!BR111+октябрь!BR111+ноябрь!BR111+декабрь!BR111</f>
        <v>0</v>
      </c>
      <c r="BV111" s="36">
        <f>январь!BS111+февраль!BS111+март!BS111+апрель!BS111+май!BS111+июнь!BS111+июль!BS111+август!BS111+сентябрь!BS111+октябрь!BS111+ноябрь!BS111+декабрь!BS111</f>
        <v>0</v>
      </c>
      <c r="BW111" s="36">
        <f>январь!BT111+февраль!BT111+март!BT111+апрель!BT111+май!BT111+июнь!BT111+июль!BT111+август!BT111+сентябрь!BT111+октябрь!BT111+ноябрь!BT111+декабрь!BT111</f>
        <v>0</v>
      </c>
      <c r="BX111" s="36">
        <f>январь!BU111+февраль!BU111+март!BU111+апрель!BU111+май!BU111+июнь!BU111+июль!BU111+август!BU111+сентябрь!BU111+октябрь!BU111+ноябрь!BU111+декабрь!BU111</f>
        <v>0</v>
      </c>
      <c r="BY111" s="36">
        <f>январь!BV111+февраль!BV111+март!BV111+апрель!BV111+май!BV111+июнь!BV111+июль!BV111+август!BV111+сентябрь!BV111+октябрь!BV111+ноябрь!BV111+декабрь!BV111</f>
        <v>0</v>
      </c>
      <c r="BZ111" s="77">
        <v>0</v>
      </c>
    </row>
    <row r="112" spans="1:78" x14ac:dyDescent="0.25">
      <c r="A112" s="16">
        <v>110</v>
      </c>
      <c r="B112" s="16">
        <v>3</v>
      </c>
      <c r="C112" s="37" t="s">
        <v>575</v>
      </c>
      <c r="D112" s="51">
        <v>718.66097084057969</v>
      </c>
      <c r="E112" s="25">
        <v>744.86628400000006</v>
      </c>
      <c r="F112" s="26">
        <f t="shared" si="3"/>
        <v>1396.5622548405797</v>
      </c>
      <c r="G112" s="26">
        <f t="shared" si="4"/>
        <v>651.69597084057966</v>
      </c>
      <c r="H112" s="26">
        <f t="shared" si="5"/>
        <v>66.965000000000003</v>
      </c>
      <c r="I112" s="36">
        <f>январь!F112+февраль!F112+март!F112+апрель!F112+май!F112+июнь!F112+июль!F112+август!F112+сентябрь!F112+октябрь!F112+ноябрь!F112+декабрь!F112</f>
        <v>0</v>
      </c>
      <c r="J112" s="36">
        <f>январь!G112+февраль!G112+март!G112+апрель!G112+май!G112+июнь!G112+июль!G112+август!G112+сентябрь!G112+октябрь!G112+ноябрь!G112+декабрь!G112</f>
        <v>0</v>
      </c>
      <c r="K112" s="36">
        <f>январь!H112+февраль!H112+март!H112+апрель!H112+май!H112+июнь!H112+июль!H112+август!H112+сентябрь!H112+октябрь!H112+ноябрь!H112+декабрь!H112</f>
        <v>0</v>
      </c>
      <c r="L112" s="27">
        <f>январь!I112+февраль!I112+март!I112+апрель!I112+май!I112+июнь!I112+июль!I112+август!I112+сентябрь!I112+октябрь!I112+ноябрь!I112+декабрь!I112</f>
        <v>0</v>
      </c>
      <c r="M112" s="36">
        <f>январь!J112+февраль!J112+март!J112+апрель!J112+май!J112+июнь!J112+июль!J112+август!J112+сентябрь!J112+октябрь!J112+ноябрь!J112+декабрь!J112</f>
        <v>0</v>
      </c>
      <c r="N112" s="36">
        <f>январь!K112+февраль!K112+март!K112+апрель!K112+май!K112+июнь!K112+июль!K112+август!K112+сентябрь!K112+октябрь!K112+ноябрь!K112+декабрь!K112</f>
        <v>0.08</v>
      </c>
      <c r="O112" s="36">
        <f>январь!L112+февраль!L112+март!L112+апрель!L112+май!L112+июнь!L112+июль!L112+август!L112+сентябрь!L112+октябрь!L112+ноябрь!L112+декабрь!L112</f>
        <v>18.574999999999999</v>
      </c>
      <c r="P112" s="36">
        <f>январь!M112+февраль!M112+март!M112+апрель!M112+май!M112+июнь!M112+июль!M112+август!M112+сентябрь!M112+октябрь!M112+ноябрь!M112+декабрь!M112</f>
        <v>0</v>
      </c>
      <c r="Q112" s="36">
        <f>январь!N112+февраль!N112+март!N112+апрель!N112+май!N112+июнь!N112+июль!N112+август!N112+сентябрь!N112+октябрь!N112+ноябрь!N112+декабрь!N112</f>
        <v>0</v>
      </c>
      <c r="R112" s="29">
        <f>январь!O112+февраль!O112+март!O112+апрель!O112+май!O112+июнь!O112+июль!O112+август!O112+сентябрь!O112+октябрь!O112+ноябрь!O112+декабрь!O112</f>
        <v>0</v>
      </c>
      <c r="S112" s="36">
        <f>январь!P112+февраль!P112+март!P112+апрель!P112+май!P112+июнь!P112+июль!P112+август!P112+сентябрь!P112+октябрь!P112+ноябрь!P112+декабрь!P112</f>
        <v>0</v>
      </c>
      <c r="T112" s="29">
        <f>январь!Q112+февраль!Q112+март!Q112+апрель!Q112+май!Q112+июнь!Q112+июль!Q112+август!Q112+сентябрь!Q112+октябрь!Q112+ноябрь!Q112+декабрь!Q112</f>
        <v>0</v>
      </c>
      <c r="U112" s="36">
        <f>январь!R112+февраль!R112+март!R112+апрель!R112+май!R112+июнь!R112+июль!R112+август!R112+сентябрь!R112+октябрь!R112+ноябрь!R112+декабрь!R112</f>
        <v>0</v>
      </c>
      <c r="V112" s="36">
        <f>январь!S112+февраль!S112+март!S112+апрель!S112+май!S112+июнь!S112+июль!S112+август!S112+сентябрь!S112+октябрь!S112+ноябрь!S112+декабрь!S112</f>
        <v>0</v>
      </c>
      <c r="W112" s="36">
        <f>январь!T112+февраль!T112+март!T112+апрель!T112+май!T112+июнь!T112+июль!T112+август!T112+сентябрь!T112+октябрь!T112+ноябрь!T112+декабрь!T112</f>
        <v>0</v>
      </c>
      <c r="X112" s="36">
        <f>январь!U112+февраль!U112+март!U112+апрель!U112+май!U112+июнь!U112+июль!U112+август!U112+сентябрь!U112+октябрь!U112+ноябрь!U112+декабрь!U112</f>
        <v>0</v>
      </c>
      <c r="Y112" s="36">
        <f>январь!V112+февраль!V112+март!V112+апрель!V112+май!V112+июнь!V112+июль!V112+август!V112+сентябрь!V112+октябрь!V112+ноябрь!V112+декабрь!V112</f>
        <v>0</v>
      </c>
      <c r="Z112" s="36">
        <f>январь!W112+февраль!W112+март!W112+апрель!W112+май!W112+июнь!W112+июль!W112+август!W112+сентябрь!W112+октябрь!W112+ноябрь!W112+декабрь!W112</f>
        <v>0</v>
      </c>
      <c r="AA112" s="36">
        <f>январь!X112+февраль!X112+март!X112+апрель!X112+май!X112+июнь!X112+июль!X112+август!X112+сентябрь!X112+октябрь!X112+ноябрь!X112+декабрь!X112</f>
        <v>0</v>
      </c>
      <c r="AB112" s="29">
        <f>январь!Y112+февраль!Y112+март!Y112+апрель!Y112+май!Y112+июнь!Y112+июль!Y112+август!Y112+сентябрь!Y112+октябрь!Y112+ноябрь!Y112+декабрь!Y112</f>
        <v>0</v>
      </c>
      <c r="AC112" s="36">
        <f>январь!Z112+февраль!Z112+март!Z112+апрель!Z112+май!Z112+июнь!Z112+июль!Z112+август!Z112+сентябрь!Z112+октябрь!Z112+ноябрь!Z112+декабрь!Z112</f>
        <v>0</v>
      </c>
      <c r="AD112" s="66" t="str">
        <f>CONCATENATE(январь!AA112,$BZ$1,февраль!AA112,$BZ$1,март!AA112,$BZ$1,апрель!AA112,$BZ$1,май!AA112,$BZ$1,июнь!AA112,$BZ$1,июль!AA112,$BZ$1,август!AA112,$BZ$1,сентябрь!AA112,$BZ$1,октябрь!AA112,$BZ$1,ноябрь!AA112,$BZ$1,декабрь!AA112)</f>
        <v xml:space="preserve">           </v>
      </c>
      <c r="AE112" s="36">
        <f>январь!AB112+февраль!AB112+март!AB112+апрель!AB112+май!AB112+июнь!AB112+июль!AB112+август!AB112+сентябрь!AB112+октябрь!AB112+ноябрь!AB112+декабрь!AB112</f>
        <v>0</v>
      </c>
      <c r="AF112" s="36">
        <f>январь!AC112+февраль!AC112+март!AC112+апрель!AC112+май!AC112+июнь!AC112+июль!AC112+август!AC112+сентябрь!AC112+октябрь!AC112+ноябрь!AC112+декабрь!AC112</f>
        <v>0</v>
      </c>
      <c r="AG112" s="36">
        <f>январь!AD112+февраль!AD112+март!AD112+апрель!AD112+май!AD112+июнь!AD112+июль!AD112+август!AD112+сентябрь!AD112+октябрь!AD112+ноябрь!AD112+декабрь!AD112</f>
        <v>0</v>
      </c>
      <c r="AH112" s="36">
        <f>январь!AE112+февраль!AE112+март!AE112+апрель!AE112+май!AE112+июнь!AE112+июль!AE112+август!AE112+сентябрь!AE112+октябрь!AE112+ноябрь!AE112+декабрь!AE112</f>
        <v>0</v>
      </c>
      <c r="AI112" s="36">
        <f>январь!AF112+февраль!AF112+март!AF112+апрель!AF112+май!AF112+июнь!AF112+июль!AF112+август!AF112+сентябрь!AF112+октябрь!AF112+ноябрь!AF112+декабрь!AF112</f>
        <v>0</v>
      </c>
      <c r="AJ112" s="36">
        <f>январь!AG112+февраль!AG112+март!AG112+апрель!AG112+май!AG112+июнь!AG112+июль!AG112+август!AG112+сентябрь!AG112+октябрь!AG112+ноябрь!AG112+декабрь!AG112</f>
        <v>0</v>
      </c>
      <c r="AK112" s="29">
        <f>январь!AH112+февраль!AH112+март!AH112+апрель!AH112+май!AH112+июнь!AH112+июль!AH112+август!AH112+сентябрь!AH112+октябрь!AH112+ноябрь!AH112+декабрь!AH112</f>
        <v>0</v>
      </c>
      <c r="AL112" s="36">
        <f>январь!AI112+февраль!AI112+март!AI112+апрель!AI112+май!AI112+июнь!AI112+июль!AI112+август!AI112+сентябрь!AI112+октябрь!AI112+ноябрь!AI112+декабрь!AI112</f>
        <v>0</v>
      </c>
      <c r="AM112" s="29">
        <f>январь!AJ112+февраль!AJ112+март!AJ112+апрель!AJ112+май!AJ112+июнь!AJ112+июль!AJ112+август!AJ112+сентябрь!AJ112+октябрь!AJ112+ноябрь!AJ112+декабрь!AJ112</f>
        <v>0</v>
      </c>
      <c r="AN112" s="36">
        <f>январь!AK112+февраль!AK112+март!AK112+апрель!AK112+май!AK112+июнь!AK112+июль!AK112+август!AK112+сентябрь!AK112+октябрь!AK112+ноябрь!AK112+декабрь!AK112</f>
        <v>0</v>
      </c>
      <c r="AO112" s="36">
        <f>январь!AL112+февраль!AL112+март!AL112+апрель!AL112+май!AL112+июнь!AL112+июль!AL112+август!AL112+сентябрь!AL112+октябрь!AL112+ноябрь!AL112+декабрь!AL112</f>
        <v>0</v>
      </c>
      <c r="AP112" s="36">
        <f>январь!AM112+февраль!AM112+март!AM112+апрель!AM112+май!AM112+июнь!AM112+июль!AM112+август!AM112+сентябрь!AM112+октябрь!AM112+ноябрь!AM112+декабрь!AM112</f>
        <v>0</v>
      </c>
      <c r="AQ112" s="29">
        <f>январь!AN112+февраль!AN112+март!AN112+апрель!AN112+май!AN112+июнь!AN112+июль!AN112+август!AN112+сентябрь!AN112+октябрь!AN112+ноябрь!AN112+декабрь!AN112</f>
        <v>0</v>
      </c>
      <c r="AR112" s="36">
        <f>январь!AO112+февраль!AO112+март!AO112+апрель!AO112+май!AO112+июнь!AO112+июль!AO112+август!AO112+сентябрь!AO112+октябрь!AO112+ноябрь!AO112+декабрь!AO112</f>
        <v>0</v>
      </c>
      <c r="AS112" s="29">
        <f>январь!AP112+февраль!AP112+март!AP112+апрель!AP112+май!AP112+июнь!AP112+июль!AP112+август!AP112+сентябрь!AP112+октябрь!AP112+ноябрь!AP112+декабрь!AP112</f>
        <v>0</v>
      </c>
      <c r="AT112" s="36">
        <f>январь!AQ112+февраль!AQ112+март!AQ112+апрель!AQ112+май!AQ112+июнь!AQ112+июль!AQ112+август!AQ112+сентябрь!AQ112+октябрь!AQ112+ноябрь!AQ112+декабрь!AQ112</f>
        <v>0</v>
      </c>
      <c r="AU112" s="29">
        <f>январь!AR112+февраль!AR112+март!AR112+апрель!AR112+май!AR112+июнь!AR112+июль!AR112+август!AR112+сентябрь!AR112+октябрь!AR112+ноябрь!AR112+декабрь!AR112</f>
        <v>0</v>
      </c>
      <c r="AV112" s="36">
        <f>январь!AS112+февраль!AS112+март!AS112+апрель!AS112+май!AS112+июнь!AS112+июль!AS112+август!AS112+сентябрь!AS112+октябрь!AS112+ноябрь!AS112+декабрь!AS112</f>
        <v>0</v>
      </c>
      <c r="AW112" s="36">
        <f>январь!AT112+февраль!AT112+март!AT112+апрель!AT112+май!AT112+июнь!AT112+июль!AT112+август!AT112+сентябрь!AT112+октябрь!AT112+ноябрь!AT112+декабрь!AT112</f>
        <v>0</v>
      </c>
      <c r="AX112" s="36">
        <f>январь!AU112+февраль!AU112+март!AU112+апрель!AU112+май!AU112+июнь!AU112+июль!AU112+август!AU112+сентябрь!AU112+октябрь!AU112+ноябрь!AU112+декабрь!AU112</f>
        <v>0</v>
      </c>
      <c r="AY112" s="29">
        <f>январь!AV112+февраль!AV112+март!AV112+апрель!AV112+май!AV112+июнь!AV112+июль!AV112+август!AV112+сентябрь!AV112+октябрь!AV112+ноябрь!AV112+декабрь!AV112</f>
        <v>0</v>
      </c>
      <c r="AZ112" s="36">
        <f>январь!AW112+февраль!AW112+март!AW112+апрель!AW112+май!AW112+июнь!AW112+июль!AW112+август!AW112+сентябрь!AW112+октябрь!AW112+ноябрь!AW112+декабрь!AW112</f>
        <v>0</v>
      </c>
      <c r="BA112" s="36">
        <f>январь!AX112+февраль!AX112+март!AX112+апрель!AX112+май!AX112+июнь!AX112+июль!AX112+август!AX112+сентябрь!AX112+октябрь!AX112+ноябрь!AX112+декабрь!AX112</f>
        <v>0</v>
      </c>
      <c r="BB112" s="36">
        <f>январь!AY112+февраль!AY112+март!AY112+апрель!AY112+май!AY112+июнь!AY112+июль!AY112+август!AY112+сентябрь!AY112+октябрь!AY112+ноябрь!AY112+декабрь!AY112</f>
        <v>0</v>
      </c>
      <c r="BC112" s="29">
        <f>январь!AZ112+февраль!AZ112+март!AZ112+апрель!AZ112+май!AZ112+июнь!AZ112+июль!AZ112+август!AZ112+сентябрь!AZ112+октябрь!AZ112+ноябрь!AZ112+декабрь!AZ112</f>
        <v>0</v>
      </c>
      <c r="BD112" s="36">
        <f>январь!BA112+февраль!BA112+март!BA112+апрель!BA112+май!BA112+июнь!BA112+июль!BA112+август!BA112+сентябрь!BA112+октябрь!BA112+ноябрь!BA112+декабрь!BA112</f>
        <v>0</v>
      </c>
      <c r="BE112" s="36">
        <f>январь!BB112+февраль!BB112+март!BB112+апрель!BB112+май!BB112+июнь!BB112+июль!BB112+август!BB112+сентябрь!BB112+октябрь!BB112+ноябрь!BB112+декабрь!BB112</f>
        <v>0</v>
      </c>
      <c r="BF112" s="36">
        <f>январь!BC112+февраль!BC112+март!BC112+апрель!BC112+май!BC112+июнь!BC112+июль!BC112+август!BC112+сентябрь!BC112+октябрь!BC112+ноябрь!BC112+декабрь!BC112</f>
        <v>0</v>
      </c>
      <c r="BG112" s="36">
        <f>январь!BD112+февраль!BD112+март!BD112+апрель!BD112+май!BD112+июнь!BD112+июль!BD112+август!BD112+сентябрь!BD112+октябрь!BD112+ноябрь!BD112+декабрь!BD112</f>
        <v>0</v>
      </c>
      <c r="BH112" s="36">
        <f>январь!BE112+февраль!BE112+март!BE112+апрель!BE112+май!BE112+июнь!BE112+июль!BE112+август!BE112+сентябрь!BE112+октябрь!BE112+ноябрь!BE112+декабрь!BE112</f>
        <v>0</v>
      </c>
      <c r="BI112" s="36">
        <f>январь!BF112+февраль!BF112+март!BF112+апрель!BF112+май!BF112+июнь!BF112+июль!BF112+август!BF112+сентябрь!BF112+октябрь!BF112+ноябрь!BF112+декабрь!BF112</f>
        <v>0.01</v>
      </c>
      <c r="BJ112" s="36">
        <f>январь!BG112+февраль!BG112+март!BG112+апрель!BG112+май!BG112+июнь!BG112+июль!BG112+август!BG112+сентябрь!BG112+октябрь!BG112+ноябрь!BG112+декабрь!BG112</f>
        <v>10.817</v>
      </c>
      <c r="BK112" s="36">
        <f>январь!BH112+февраль!BH112+март!BH112+апрель!BH112+май!BH112+июнь!BH112+июль!BH112+август!BH112+сентябрь!BH112+октябрь!BH112+ноябрь!BH112+декабрь!BH112</f>
        <v>0</v>
      </c>
      <c r="BL112" s="36">
        <f>январь!BI112+февраль!BI112+март!BI112+апрель!BI112+май!BI112+июнь!BI112+июль!BI112+август!BI112+сентябрь!BI112+октябрь!BI112+ноябрь!BI112+декабрь!BI112</f>
        <v>0</v>
      </c>
      <c r="BM112" s="29">
        <f>январь!BJ112+февраль!BJ112+март!BJ112+апрель!BJ112+май!BJ112+июнь!BJ112+июль!BJ112+август!BJ112+сентябрь!BJ112+октябрь!BJ112+ноябрь!BJ112+декабрь!BJ112</f>
        <v>0</v>
      </c>
      <c r="BN112" s="36">
        <f>январь!BK112+февраль!BK112+март!BK112+апрель!BK112+май!BK112+июнь!BK112+июль!BK112+август!BK112+сентябрь!BK112+октябрь!BK112+ноябрь!BK112+декабрь!BK112</f>
        <v>0</v>
      </c>
      <c r="BO112" s="29">
        <f>январь!BL112+февраль!BL112+март!BL112+апрель!BL112+май!BL112+июнь!BL112+июль!BL112+август!BL112+сентябрь!BL112+октябрь!BL112+ноябрь!BL112+декабрь!BL112</f>
        <v>4</v>
      </c>
      <c r="BP112" s="36">
        <f>январь!BM112+февраль!BM112+март!BM112+апрель!BM112+май!BM112+июнь!BM112+июль!BM112+август!BM112+сентябрь!BM112+октябрь!BM112+ноябрь!BM112+декабрь!BM112</f>
        <v>8.4550000000000001</v>
      </c>
      <c r="BQ112" s="36">
        <f>январь!BN112+февраль!BN112+март!BN112+апрель!BN112+май!BN112+июнь!BN112+июль!BN112+август!BN112+сентябрь!BN112+октябрь!BN112+ноябрь!BN112+декабрь!BN112</f>
        <v>0.02</v>
      </c>
      <c r="BR112" s="36">
        <f>январь!BO112+февраль!BO112+март!BO112+апрель!BO112+май!BO112+июнь!BO112+июль!BO112+август!BO112+сентябрь!BO112+октябрь!BO112+ноябрь!BO112+декабрь!BO112</f>
        <v>4.5880000000000001</v>
      </c>
      <c r="BS112" s="29">
        <f>январь!BP112+февраль!BP112+март!BP112+апрель!BP112+май!BP112+июнь!BP112+июль!BP112+август!BP112+сентябрь!BP112+октябрь!BP112+ноябрь!BP112+декабрь!BP112</f>
        <v>7</v>
      </c>
      <c r="BT112" s="36">
        <f>январь!BQ112+февраль!BQ112+март!BQ112+апрель!BQ112+май!BQ112+июнь!BQ112+июль!BQ112+август!BQ112+сентябрь!BQ112+октябрь!BQ112+ноябрь!BQ112+декабрь!BQ112</f>
        <v>7.1219999999999999</v>
      </c>
      <c r="BU112" s="29">
        <f>январь!BR112+февраль!BR112+март!BR112+апрель!BR112+май!BR112+июнь!BR112+июль!BR112+август!BR112+сентябрь!BR112+октябрь!BR112+ноябрь!BR112+декабрь!BR112</f>
        <v>0</v>
      </c>
      <c r="BV112" s="36">
        <f>январь!BS112+февраль!BS112+март!BS112+апрель!BS112+май!BS112+июнь!BS112+июль!BS112+август!BS112+сентябрь!BS112+октябрь!BS112+ноябрь!BS112+декабрь!BS112</f>
        <v>0</v>
      </c>
      <c r="BW112" s="36">
        <f>январь!BT112+февраль!BT112+март!BT112+апрель!BT112+май!BT112+июнь!BT112+июль!BT112+август!BT112+сентябрь!BT112+октябрь!BT112+ноябрь!BT112+декабрь!BT112</f>
        <v>0</v>
      </c>
      <c r="BX112" s="36">
        <f>январь!BU112+февраль!BU112+март!BU112+апрель!BU112+май!BU112+июнь!BU112+июль!BU112+август!BU112+сентябрь!BU112+октябрь!BU112+ноябрь!BU112+декабрь!BU112</f>
        <v>0</v>
      </c>
      <c r="BY112" s="36">
        <f>январь!BV112+февраль!BV112+март!BV112+апрель!BV112+май!BV112+июнь!BV112+июль!BV112+август!BV112+сентябрь!BV112+октябрь!BV112+ноябрь!BV112+декабрь!BV112</f>
        <v>17.408000000000001</v>
      </c>
      <c r="BZ112" s="77">
        <v>0</v>
      </c>
    </row>
    <row r="113" spans="1:78" x14ac:dyDescent="0.25">
      <c r="A113" s="16">
        <v>111</v>
      </c>
      <c r="B113" s="16">
        <v>3</v>
      </c>
      <c r="C113" s="37" t="s">
        <v>576</v>
      </c>
      <c r="D113" s="51">
        <v>150.34198684057972</v>
      </c>
      <c r="E113" s="25">
        <v>-646.45629200000008</v>
      </c>
      <c r="F113" s="26">
        <f t="shared" si="3"/>
        <v>-514.18130515942039</v>
      </c>
      <c r="G113" s="26">
        <f t="shared" si="4"/>
        <v>132.27498684057971</v>
      </c>
      <c r="H113" s="26">
        <f t="shared" si="5"/>
        <v>18.067</v>
      </c>
      <c r="I113" s="36">
        <f>январь!F113+февраль!F113+март!F113+апрель!F113+май!F113+июнь!F113+июль!F113+август!F113+сентябрь!F113+октябрь!F113+ноябрь!F113+декабрь!F113</f>
        <v>0</v>
      </c>
      <c r="J113" s="36">
        <f>январь!G113+февраль!G113+март!G113+апрель!G113+май!G113+июнь!G113+июль!G113+август!G113+сентябрь!G113+октябрь!G113+ноябрь!G113+декабрь!G113</f>
        <v>0</v>
      </c>
      <c r="K113" s="36">
        <f>январь!H113+февраль!H113+март!H113+апрель!H113+май!H113+июнь!H113+июль!H113+август!H113+сентябрь!H113+октябрь!H113+ноябрь!H113+декабрь!H113</f>
        <v>0</v>
      </c>
      <c r="L113" s="27">
        <f>январь!I113+февраль!I113+март!I113+апрель!I113+май!I113+июнь!I113+июль!I113+август!I113+сентябрь!I113+октябрь!I113+ноябрь!I113+декабрь!I113</f>
        <v>0</v>
      </c>
      <c r="M113" s="36">
        <f>январь!J113+февраль!J113+март!J113+апрель!J113+май!J113+июнь!J113+июль!J113+август!J113+сентябрь!J113+октябрь!J113+ноябрь!J113+декабрь!J113</f>
        <v>0</v>
      </c>
      <c r="N113" s="36">
        <f>январь!K113+февраль!K113+март!K113+апрель!K113+май!K113+июнь!K113+июль!K113+август!K113+сентябрь!K113+октябрь!K113+ноябрь!K113+декабрь!K113</f>
        <v>0</v>
      </c>
      <c r="O113" s="36">
        <f>январь!L113+февраль!L113+март!L113+апрель!L113+май!L113+июнь!L113+июль!L113+август!L113+сентябрь!L113+октябрь!L113+ноябрь!L113+декабрь!L113</f>
        <v>0</v>
      </c>
      <c r="P113" s="36">
        <f>январь!M113+февраль!M113+март!M113+апрель!M113+май!M113+июнь!M113+июль!M113+август!M113+сентябрь!M113+октябрь!M113+ноябрь!M113+декабрь!M113</f>
        <v>0</v>
      </c>
      <c r="Q113" s="36">
        <f>январь!N113+февраль!N113+март!N113+апрель!N113+май!N113+июнь!N113+июль!N113+август!N113+сентябрь!N113+октябрь!N113+ноябрь!N113+декабрь!N113</f>
        <v>0</v>
      </c>
      <c r="R113" s="29">
        <f>январь!O113+февраль!O113+март!O113+апрель!O113+май!O113+июнь!O113+июль!O113+август!O113+сентябрь!O113+октябрь!O113+ноябрь!O113+декабрь!O113</f>
        <v>0</v>
      </c>
      <c r="S113" s="36">
        <f>январь!P113+февраль!P113+март!P113+апрель!P113+май!P113+июнь!P113+июль!P113+август!P113+сентябрь!P113+октябрь!P113+ноябрь!P113+декабрь!P113</f>
        <v>0</v>
      </c>
      <c r="T113" s="29">
        <f>январь!Q113+февраль!Q113+март!Q113+апрель!Q113+май!Q113+июнь!Q113+июль!Q113+август!Q113+сентябрь!Q113+октябрь!Q113+ноябрь!Q113+декабрь!Q113</f>
        <v>0</v>
      </c>
      <c r="U113" s="36">
        <f>январь!R113+февраль!R113+март!R113+апрель!R113+май!R113+июнь!R113+июль!R113+август!R113+сентябрь!R113+октябрь!R113+ноябрь!R113+декабрь!R113</f>
        <v>0</v>
      </c>
      <c r="V113" s="36">
        <f>январь!S113+февраль!S113+март!S113+апрель!S113+май!S113+июнь!S113+июль!S113+август!S113+сентябрь!S113+октябрь!S113+ноябрь!S113+декабрь!S113</f>
        <v>0</v>
      </c>
      <c r="W113" s="36">
        <f>январь!T113+февраль!T113+март!T113+апрель!T113+май!T113+июнь!T113+июль!T113+август!T113+сентябрь!T113+октябрь!T113+ноябрь!T113+декабрь!T113</f>
        <v>0</v>
      </c>
      <c r="X113" s="36">
        <f>январь!U113+февраль!U113+март!U113+апрель!U113+май!U113+июнь!U113+июль!U113+август!U113+сентябрь!U113+октябрь!U113+ноябрь!U113+декабрь!U113</f>
        <v>0</v>
      </c>
      <c r="Y113" s="36">
        <f>январь!V113+февраль!V113+март!V113+апрель!V113+май!V113+июнь!V113+июль!V113+август!V113+сентябрь!V113+октябрь!V113+ноябрь!V113+декабрь!V113</f>
        <v>0</v>
      </c>
      <c r="Z113" s="36">
        <f>январь!W113+февраль!W113+март!W113+апрель!W113+май!W113+июнь!W113+июль!W113+август!W113+сентябрь!W113+октябрь!W113+ноябрь!W113+декабрь!W113</f>
        <v>0</v>
      </c>
      <c r="AA113" s="36">
        <f>январь!X113+февраль!X113+март!X113+апрель!X113+май!X113+июнь!X113+июль!X113+август!X113+сентябрь!X113+октябрь!X113+ноябрь!X113+декабрь!X113</f>
        <v>0</v>
      </c>
      <c r="AB113" s="29">
        <f>январь!Y113+февраль!Y113+март!Y113+апрель!Y113+май!Y113+июнь!Y113+июль!Y113+август!Y113+сентябрь!Y113+октябрь!Y113+ноябрь!Y113+декабрь!Y113</f>
        <v>0</v>
      </c>
      <c r="AC113" s="36">
        <f>январь!Z113+февраль!Z113+март!Z113+апрель!Z113+май!Z113+июнь!Z113+июль!Z113+август!Z113+сентябрь!Z113+октябрь!Z113+ноябрь!Z113+декабрь!Z113</f>
        <v>0</v>
      </c>
      <c r="AD113" s="66" t="str">
        <f>CONCATENATE(январь!AA113,$BZ$1,февраль!AA113,$BZ$1,март!AA113,$BZ$1,апрель!AA113,$BZ$1,май!AA113,$BZ$1,июнь!AA113,$BZ$1,июль!AA113,$BZ$1,август!AA113,$BZ$1,сентябрь!AA113,$BZ$1,октябрь!AA113,$BZ$1,ноябрь!AA113,$BZ$1,декабрь!AA113)</f>
        <v xml:space="preserve">           </v>
      </c>
      <c r="AE113" s="36">
        <f>январь!AB113+февраль!AB113+март!AB113+апрель!AB113+май!AB113+июнь!AB113+июль!AB113+август!AB113+сентябрь!AB113+октябрь!AB113+ноябрь!AB113+декабрь!AB113</f>
        <v>0</v>
      </c>
      <c r="AF113" s="36">
        <f>январь!AC113+февраль!AC113+март!AC113+апрель!AC113+май!AC113+июнь!AC113+июль!AC113+август!AC113+сентябрь!AC113+октябрь!AC113+ноябрь!AC113+декабрь!AC113</f>
        <v>0</v>
      </c>
      <c r="AG113" s="36">
        <f>январь!AD113+февраль!AD113+март!AD113+апрель!AD113+май!AD113+июнь!AD113+июль!AD113+август!AD113+сентябрь!AD113+октябрь!AD113+ноябрь!AD113+декабрь!AD113</f>
        <v>0</v>
      </c>
      <c r="AH113" s="36">
        <f>январь!AE113+февраль!AE113+март!AE113+апрель!AE113+май!AE113+июнь!AE113+июль!AE113+август!AE113+сентябрь!AE113+октябрь!AE113+ноябрь!AE113+декабрь!AE113</f>
        <v>0</v>
      </c>
      <c r="AI113" s="36">
        <f>январь!AF113+февраль!AF113+март!AF113+апрель!AF113+май!AF113+июнь!AF113+июль!AF113+август!AF113+сентябрь!AF113+октябрь!AF113+ноябрь!AF113+декабрь!AF113</f>
        <v>0</v>
      </c>
      <c r="AJ113" s="36">
        <f>январь!AG113+февраль!AG113+март!AG113+апрель!AG113+май!AG113+июнь!AG113+июль!AG113+август!AG113+сентябрь!AG113+октябрь!AG113+ноябрь!AG113+декабрь!AG113</f>
        <v>0</v>
      </c>
      <c r="AK113" s="29">
        <f>январь!AH113+февраль!AH113+март!AH113+апрель!AH113+май!AH113+июнь!AH113+июль!AH113+август!AH113+сентябрь!AH113+октябрь!AH113+ноябрь!AH113+декабрь!AH113</f>
        <v>2</v>
      </c>
      <c r="AL113" s="36">
        <f>январь!AI113+февраль!AI113+март!AI113+апрель!AI113+май!AI113+июнь!AI113+июль!AI113+август!AI113+сентябрь!AI113+октябрь!AI113+ноябрь!AI113+декабрь!AI113</f>
        <v>1.1499999999999999</v>
      </c>
      <c r="AM113" s="29">
        <f>январь!AJ113+февраль!AJ113+март!AJ113+апрель!AJ113+май!AJ113+июнь!AJ113+июль!AJ113+август!AJ113+сентябрь!AJ113+октябрь!AJ113+ноябрь!AJ113+декабрь!AJ113</f>
        <v>0</v>
      </c>
      <c r="AN113" s="36">
        <f>январь!AK113+февраль!AK113+март!AK113+апрель!AK113+май!AK113+июнь!AK113+июль!AK113+август!AK113+сентябрь!AK113+октябрь!AK113+ноябрь!AK113+декабрь!AK113</f>
        <v>0</v>
      </c>
      <c r="AO113" s="36">
        <f>январь!AL113+февраль!AL113+март!AL113+апрель!AL113+май!AL113+июнь!AL113+июль!AL113+август!AL113+сентябрь!AL113+октябрь!AL113+ноябрь!AL113+декабрь!AL113</f>
        <v>0</v>
      </c>
      <c r="AP113" s="36">
        <f>январь!AM113+февраль!AM113+март!AM113+апрель!AM113+май!AM113+июнь!AM113+июль!AM113+август!AM113+сентябрь!AM113+октябрь!AM113+ноябрь!AM113+декабрь!AM113</f>
        <v>0</v>
      </c>
      <c r="AQ113" s="29">
        <f>январь!AN113+февраль!AN113+март!AN113+апрель!AN113+май!AN113+июнь!AN113+июль!AN113+август!AN113+сентябрь!AN113+октябрь!AN113+ноябрь!AN113+декабрь!AN113</f>
        <v>0</v>
      </c>
      <c r="AR113" s="36">
        <f>январь!AO113+февраль!AO113+март!AO113+апрель!AO113+май!AO113+июнь!AO113+июль!AO113+август!AO113+сентябрь!AO113+октябрь!AO113+ноябрь!AO113+декабрь!AO113</f>
        <v>0</v>
      </c>
      <c r="AS113" s="29">
        <f>январь!AP113+февраль!AP113+март!AP113+апрель!AP113+май!AP113+июнь!AP113+июль!AP113+август!AP113+сентябрь!AP113+октябрь!AP113+ноябрь!AP113+декабрь!AP113</f>
        <v>0</v>
      </c>
      <c r="AT113" s="36">
        <f>январь!AQ113+февраль!AQ113+март!AQ113+апрель!AQ113+май!AQ113+июнь!AQ113+июль!AQ113+август!AQ113+сентябрь!AQ113+октябрь!AQ113+ноябрь!AQ113+декабрь!AQ113</f>
        <v>0</v>
      </c>
      <c r="AU113" s="29">
        <f>январь!AR113+февраль!AR113+март!AR113+апрель!AR113+май!AR113+июнь!AR113+июль!AR113+август!AR113+сентябрь!AR113+октябрь!AR113+ноябрь!AR113+декабрь!AR113</f>
        <v>0</v>
      </c>
      <c r="AV113" s="36">
        <f>январь!AS113+февраль!AS113+март!AS113+апрель!AS113+май!AS113+июнь!AS113+июль!AS113+август!AS113+сентябрь!AS113+октябрь!AS113+ноябрь!AS113+декабрь!AS113</f>
        <v>0</v>
      </c>
      <c r="AW113" s="36">
        <f>январь!AT113+февраль!AT113+март!AT113+апрель!AT113+май!AT113+июнь!AT113+июль!AT113+август!AT113+сентябрь!AT113+октябрь!AT113+ноябрь!AT113+декабрь!AT113</f>
        <v>0</v>
      </c>
      <c r="AX113" s="36">
        <f>январь!AU113+февраль!AU113+март!AU113+апрель!AU113+май!AU113+июнь!AU113+июль!AU113+август!AU113+сентябрь!AU113+октябрь!AU113+ноябрь!AU113+декабрь!AU113</f>
        <v>0</v>
      </c>
      <c r="AY113" s="29">
        <f>январь!AV113+февраль!AV113+март!AV113+апрель!AV113+май!AV113+июнь!AV113+июль!AV113+август!AV113+сентябрь!AV113+октябрь!AV113+ноябрь!AV113+декабрь!AV113</f>
        <v>0</v>
      </c>
      <c r="AZ113" s="36">
        <f>январь!AW113+февраль!AW113+март!AW113+апрель!AW113+май!AW113+июнь!AW113+июль!AW113+август!AW113+сентябрь!AW113+октябрь!AW113+ноябрь!AW113+декабрь!AW113</f>
        <v>0</v>
      </c>
      <c r="BA113" s="36">
        <f>январь!AX113+февраль!AX113+март!AX113+апрель!AX113+май!AX113+июнь!AX113+июль!AX113+август!AX113+сентябрь!AX113+октябрь!AX113+ноябрь!AX113+декабрь!AX113</f>
        <v>0</v>
      </c>
      <c r="BB113" s="36">
        <f>январь!AY113+февраль!AY113+март!AY113+апрель!AY113+май!AY113+июнь!AY113+июль!AY113+август!AY113+сентябрь!AY113+октябрь!AY113+ноябрь!AY113+декабрь!AY113</f>
        <v>0</v>
      </c>
      <c r="BC113" s="29">
        <f>январь!AZ113+февраль!AZ113+март!AZ113+апрель!AZ113+май!AZ113+июнь!AZ113+июль!AZ113+август!AZ113+сентябрь!AZ113+октябрь!AZ113+ноябрь!AZ113+декабрь!AZ113</f>
        <v>0</v>
      </c>
      <c r="BD113" s="36">
        <f>январь!BA113+февраль!BA113+март!BA113+апрель!BA113+май!BA113+июнь!BA113+июль!BA113+август!BA113+сентябрь!BA113+октябрь!BA113+ноябрь!BA113+декабрь!BA113</f>
        <v>0</v>
      </c>
      <c r="BE113" s="36">
        <f>январь!BB113+февраль!BB113+март!BB113+апрель!BB113+май!BB113+июнь!BB113+июль!BB113+август!BB113+сентябрь!BB113+октябрь!BB113+ноябрь!BB113+декабрь!BB113</f>
        <v>0</v>
      </c>
      <c r="BF113" s="36">
        <f>январь!BC113+февраль!BC113+март!BC113+апрель!BC113+май!BC113+июнь!BC113+июль!BC113+август!BC113+сентябрь!BC113+октябрь!BC113+ноябрь!BC113+декабрь!BC113</f>
        <v>0</v>
      </c>
      <c r="BG113" s="36">
        <f>январь!BD113+февраль!BD113+март!BD113+апрель!BD113+май!BD113+июнь!BD113+июль!BD113+август!BD113+сентябрь!BD113+октябрь!BD113+ноябрь!BD113+декабрь!BD113</f>
        <v>0</v>
      </c>
      <c r="BH113" s="36">
        <f>январь!BE113+февраль!BE113+март!BE113+апрель!BE113+май!BE113+июнь!BE113+июль!BE113+август!BE113+сентябрь!BE113+октябрь!BE113+ноябрь!BE113+декабрь!BE113</f>
        <v>0</v>
      </c>
      <c r="BI113" s="36">
        <f>январь!BF113+февраль!BF113+март!BF113+апрель!BF113+май!BF113+июнь!BF113+июль!BF113+август!BF113+сентябрь!BF113+октябрь!BF113+ноябрь!BF113+декабрь!BF113</f>
        <v>0</v>
      </c>
      <c r="BJ113" s="36">
        <f>январь!BG113+февраль!BG113+март!BG113+апрель!BG113+май!BG113+июнь!BG113+июль!BG113+август!BG113+сентябрь!BG113+октябрь!BG113+ноябрь!BG113+декабрь!BG113</f>
        <v>0</v>
      </c>
      <c r="BK113" s="36">
        <f>январь!BH113+февраль!BH113+март!BH113+апрель!BH113+май!BH113+июнь!BH113+июль!BH113+август!BH113+сентябрь!BH113+октябрь!BH113+ноябрь!BH113+декабрь!BH113</f>
        <v>0</v>
      </c>
      <c r="BL113" s="36">
        <f>январь!BI113+февраль!BI113+март!BI113+апрель!BI113+май!BI113+июнь!BI113+июль!BI113+август!BI113+сентябрь!BI113+октябрь!BI113+ноябрь!BI113+декабрь!BI113</f>
        <v>0</v>
      </c>
      <c r="BM113" s="29">
        <f>январь!BJ113+февраль!BJ113+март!BJ113+апрель!BJ113+май!BJ113+июнь!BJ113+июль!BJ113+август!BJ113+сентябрь!BJ113+октябрь!BJ113+ноябрь!BJ113+декабрь!BJ113</f>
        <v>0</v>
      </c>
      <c r="BN113" s="36">
        <f>январь!BK113+февраль!BK113+март!BK113+апрель!BK113+май!BK113+июнь!BK113+июль!BK113+август!BK113+сентябрь!BK113+октябрь!BK113+ноябрь!BK113+декабрь!BK113</f>
        <v>0</v>
      </c>
      <c r="BO113" s="29">
        <f>январь!BL113+февраль!BL113+март!BL113+апрель!BL113+май!BL113+июнь!BL113+июль!BL113+август!BL113+сентябрь!BL113+октябрь!BL113+ноябрь!BL113+декабрь!BL113</f>
        <v>6</v>
      </c>
      <c r="BP113" s="36">
        <f>январь!BM113+февраль!BM113+март!BM113+апрель!BM113+май!BM113+июнь!BM113+июль!BM113+август!BM113+сентябрь!BM113+октябрь!BM113+ноябрь!BM113+декабрь!BM113</f>
        <v>8.8919999999999995</v>
      </c>
      <c r="BQ113" s="36">
        <f>январь!BN113+февраль!BN113+март!BN113+апрель!BN113+май!BN113+июнь!BN113+июль!BN113+август!BN113+сентябрь!BN113+октябрь!BN113+ноябрь!BN113+декабрь!BN113</f>
        <v>0</v>
      </c>
      <c r="BR113" s="36">
        <f>январь!BO113+февраль!BO113+март!BO113+апрель!BO113+май!BO113+июнь!BO113+июль!BO113+август!BO113+сентябрь!BO113+октябрь!BO113+ноябрь!BO113+декабрь!BO113</f>
        <v>0</v>
      </c>
      <c r="BS113" s="29">
        <f>январь!BP113+февраль!BP113+март!BP113+апрель!BP113+май!BP113+июнь!BP113+июль!BP113+август!BP113+сентябрь!BP113+октябрь!BP113+ноябрь!BP113+декабрь!BP113</f>
        <v>3</v>
      </c>
      <c r="BT113" s="36">
        <f>январь!BQ113+февраль!BQ113+март!BQ113+апрель!BQ113+май!BQ113+июнь!BQ113+июль!BQ113+август!BQ113+сентябрь!BQ113+октябрь!BQ113+ноябрь!BQ113+декабрь!BQ113</f>
        <v>4.8760000000000003</v>
      </c>
      <c r="BU113" s="29">
        <f>январь!BR113+февраль!BR113+март!BR113+апрель!BR113+май!BR113+июнь!BR113+июль!BR113+август!BR113+сентябрь!BR113+октябрь!BR113+ноябрь!BR113+декабрь!BR113</f>
        <v>0</v>
      </c>
      <c r="BV113" s="36">
        <f>январь!BS113+февраль!BS113+март!BS113+апрель!BS113+май!BS113+июнь!BS113+июль!BS113+август!BS113+сентябрь!BS113+октябрь!BS113+ноябрь!BS113+декабрь!BS113</f>
        <v>0</v>
      </c>
      <c r="BW113" s="36">
        <f>январь!BT113+февраль!BT113+март!BT113+апрель!BT113+май!BT113+июнь!BT113+июль!BT113+август!BT113+сентябрь!BT113+октябрь!BT113+ноябрь!BT113+декабрь!BT113</f>
        <v>0</v>
      </c>
      <c r="BX113" s="36">
        <f>январь!BU113+февраль!BU113+март!BU113+апрель!BU113+май!BU113+июнь!BU113+июль!BU113+август!BU113+сентябрь!BU113+октябрь!BU113+ноябрь!BU113+декабрь!BU113</f>
        <v>0</v>
      </c>
      <c r="BY113" s="36">
        <f>январь!BV113+февраль!BV113+март!BV113+апрель!BV113+май!BV113+июнь!BV113+июль!BV113+август!BV113+сентябрь!BV113+октябрь!BV113+ноябрь!BV113+декабрь!BV113</f>
        <v>3.149</v>
      </c>
      <c r="BZ113" s="77">
        <v>0</v>
      </c>
    </row>
    <row r="114" spans="1:78" x14ac:dyDescent="0.25">
      <c r="A114" s="16">
        <v>112</v>
      </c>
      <c r="B114" s="16">
        <v>3</v>
      </c>
      <c r="C114" s="37" t="s">
        <v>577</v>
      </c>
      <c r="D114" s="51">
        <v>324.00363644444445</v>
      </c>
      <c r="E114" s="25">
        <v>-619.09222999999997</v>
      </c>
      <c r="F114" s="26">
        <f t="shared" si="3"/>
        <v>-347.38659355555552</v>
      </c>
      <c r="G114" s="26">
        <f t="shared" si="4"/>
        <v>271.70563644444445</v>
      </c>
      <c r="H114" s="26">
        <f t="shared" si="5"/>
        <v>52.297999999999995</v>
      </c>
      <c r="I114" s="36">
        <f>январь!F114+февраль!F114+март!F114+апрель!F114+май!F114+июнь!F114+июль!F114+август!F114+сентябрь!F114+октябрь!F114+ноябрь!F114+декабрь!F114</f>
        <v>0</v>
      </c>
      <c r="J114" s="36">
        <f>январь!G114+февраль!G114+март!G114+апрель!G114+май!G114+июнь!G114+июль!G114+август!G114+сентябрь!G114+октябрь!G114+ноябрь!G114+декабрь!G114</f>
        <v>0</v>
      </c>
      <c r="K114" s="36">
        <f>январь!H114+февраль!H114+март!H114+апрель!H114+май!H114+июнь!H114+июль!H114+август!H114+сентябрь!H114+октябрь!H114+ноябрь!H114+декабрь!H114</f>
        <v>0</v>
      </c>
      <c r="L114" s="27">
        <f>январь!I114+февраль!I114+март!I114+апрель!I114+май!I114+июнь!I114+июль!I114+август!I114+сентябрь!I114+октябрь!I114+ноябрь!I114+декабрь!I114</f>
        <v>0</v>
      </c>
      <c r="M114" s="36">
        <f>январь!J114+февраль!J114+март!J114+апрель!J114+май!J114+июнь!J114+июль!J114+август!J114+сентябрь!J114+октябрь!J114+ноябрь!J114+декабрь!J114</f>
        <v>0</v>
      </c>
      <c r="N114" s="36">
        <f>январь!K114+февраль!K114+март!K114+апрель!K114+май!K114+июнь!K114+июль!K114+август!K114+сентябрь!K114+октябрь!K114+ноябрь!K114+декабрь!K114</f>
        <v>0</v>
      </c>
      <c r="O114" s="36">
        <f>январь!L114+февраль!L114+март!L114+апрель!L114+май!L114+июнь!L114+июль!L114+август!L114+сентябрь!L114+октябрь!L114+ноябрь!L114+декабрь!L114</f>
        <v>0</v>
      </c>
      <c r="P114" s="36">
        <f>январь!M114+февраль!M114+март!M114+апрель!M114+май!M114+июнь!M114+июль!M114+август!M114+сентябрь!M114+октябрь!M114+ноябрь!M114+декабрь!M114</f>
        <v>0</v>
      </c>
      <c r="Q114" s="36">
        <f>январь!N114+февраль!N114+март!N114+апрель!N114+май!N114+июнь!N114+июль!N114+август!N114+сентябрь!N114+октябрь!N114+ноябрь!N114+декабрь!N114</f>
        <v>0</v>
      </c>
      <c r="R114" s="29">
        <f>январь!O114+февраль!O114+март!O114+апрель!O114+май!O114+июнь!O114+июль!O114+август!O114+сентябрь!O114+октябрь!O114+ноябрь!O114+декабрь!O114</f>
        <v>0</v>
      </c>
      <c r="S114" s="36">
        <f>январь!P114+февраль!P114+март!P114+апрель!P114+май!P114+июнь!P114+июль!P114+август!P114+сентябрь!P114+октябрь!P114+ноябрь!P114+декабрь!P114</f>
        <v>0</v>
      </c>
      <c r="T114" s="29">
        <f>январь!Q114+февраль!Q114+март!Q114+апрель!Q114+май!Q114+июнь!Q114+июль!Q114+август!Q114+сентябрь!Q114+октябрь!Q114+ноябрь!Q114+декабрь!Q114</f>
        <v>0</v>
      </c>
      <c r="U114" s="36">
        <f>январь!R114+февраль!R114+март!R114+апрель!R114+май!R114+июнь!R114+июль!R114+август!R114+сентябрь!R114+октябрь!R114+ноябрь!R114+декабрь!R114</f>
        <v>0</v>
      </c>
      <c r="V114" s="36">
        <f>январь!S114+февраль!S114+март!S114+апрель!S114+май!S114+июнь!S114+июль!S114+август!S114+сентябрь!S114+октябрь!S114+ноябрь!S114+декабрь!S114</f>
        <v>0</v>
      </c>
      <c r="W114" s="36">
        <f>январь!T114+февраль!T114+март!T114+апрель!T114+май!T114+июнь!T114+июль!T114+август!T114+сентябрь!T114+октябрь!T114+ноябрь!T114+декабрь!T114</f>
        <v>0</v>
      </c>
      <c r="X114" s="36">
        <f>январь!U114+февраль!U114+март!U114+апрель!U114+май!U114+июнь!U114+июль!U114+август!U114+сентябрь!U114+октябрь!U114+ноябрь!U114+декабрь!U114</f>
        <v>6.0000000000000001E-3</v>
      </c>
      <c r="Y114" s="36">
        <f>январь!V114+февраль!V114+март!V114+апрель!V114+май!V114+июнь!V114+июль!V114+август!V114+сентябрь!V114+октябрь!V114+ноябрь!V114+декабрь!V114</f>
        <v>13.831</v>
      </c>
      <c r="Z114" s="36">
        <f>январь!W114+февраль!W114+март!W114+апрель!W114+май!W114+июнь!W114+июль!W114+август!W114+сентябрь!W114+октябрь!W114+ноябрь!W114+декабрь!W114</f>
        <v>0</v>
      </c>
      <c r="AA114" s="36">
        <f>январь!X114+февраль!X114+март!X114+апрель!X114+май!X114+июнь!X114+июль!X114+август!X114+сентябрь!X114+октябрь!X114+ноябрь!X114+декабрь!X114</f>
        <v>0</v>
      </c>
      <c r="AB114" s="29">
        <f>январь!Y114+февраль!Y114+март!Y114+апрель!Y114+май!Y114+июнь!Y114+июль!Y114+август!Y114+сентябрь!Y114+октябрь!Y114+ноябрь!Y114+декабрь!Y114</f>
        <v>0</v>
      </c>
      <c r="AC114" s="36">
        <f>январь!Z114+февраль!Z114+март!Z114+апрель!Z114+май!Z114+июнь!Z114+июль!Z114+август!Z114+сентябрь!Z114+октябрь!Z114+ноябрь!Z114+декабрь!Z114</f>
        <v>0</v>
      </c>
      <c r="AD114" s="66" t="str">
        <f>CONCATENATE(январь!AA114,$BZ$1,февраль!AA114,$BZ$1,март!AA114,$BZ$1,апрель!AA114,$BZ$1,май!AA114,$BZ$1,июнь!AA114,$BZ$1,июль!AA114,$BZ$1,август!AA114,$BZ$1,сентябрь!AA114,$BZ$1,октябрь!AA114,$BZ$1,ноябрь!AA114,$BZ$1,декабрь!AA114)</f>
        <v xml:space="preserve">           </v>
      </c>
      <c r="AE114" s="36">
        <f>январь!AB114+февраль!AB114+март!AB114+апрель!AB114+май!AB114+июнь!AB114+июль!AB114+август!AB114+сентябрь!AB114+октябрь!AB114+ноябрь!AB114+декабрь!AB114</f>
        <v>0</v>
      </c>
      <c r="AF114" s="36">
        <f>январь!AC114+февраль!AC114+март!AC114+апрель!AC114+май!AC114+июнь!AC114+июль!AC114+август!AC114+сентябрь!AC114+октябрь!AC114+ноябрь!AC114+декабрь!AC114</f>
        <v>0</v>
      </c>
      <c r="AG114" s="36">
        <f>январь!AD114+февраль!AD114+март!AD114+апрель!AD114+май!AD114+июнь!AD114+июль!AD114+август!AD114+сентябрь!AD114+октябрь!AD114+ноябрь!AD114+декабрь!AD114</f>
        <v>0</v>
      </c>
      <c r="AH114" s="36">
        <f>январь!AE114+февраль!AE114+март!AE114+апрель!AE114+май!AE114+июнь!AE114+июль!AE114+август!AE114+сентябрь!AE114+октябрь!AE114+ноябрь!AE114+декабрь!AE114</f>
        <v>0</v>
      </c>
      <c r="AI114" s="36">
        <f>январь!AF114+февраль!AF114+март!AF114+апрель!AF114+май!AF114+июнь!AF114+июль!AF114+август!AF114+сентябрь!AF114+октябрь!AF114+ноябрь!AF114+декабрь!AF114</f>
        <v>0</v>
      </c>
      <c r="AJ114" s="36">
        <f>январь!AG114+февраль!AG114+март!AG114+апрель!AG114+май!AG114+июнь!AG114+июль!AG114+август!AG114+сентябрь!AG114+октябрь!AG114+ноябрь!AG114+декабрь!AG114</f>
        <v>0</v>
      </c>
      <c r="AK114" s="29">
        <f>январь!AH114+февраль!AH114+март!AH114+апрель!AH114+май!AH114+июнь!AH114+июль!AH114+август!AH114+сентябрь!AH114+октябрь!AH114+ноябрь!AH114+декабрь!AH114</f>
        <v>0</v>
      </c>
      <c r="AL114" s="36">
        <f>январь!AI114+февраль!AI114+март!AI114+апрель!AI114+май!AI114+июнь!AI114+июль!AI114+август!AI114+сентябрь!AI114+октябрь!AI114+ноябрь!AI114+декабрь!AI114</f>
        <v>0</v>
      </c>
      <c r="AM114" s="29">
        <f>январь!AJ114+февраль!AJ114+март!AJ114+апрель!AJ114+май!AJ114+июнь!AJ114+июль!AJ114+август!AJ114+сентябрь!AJ114+октябрь!AJ114+ноябрь!AJ114+декабрь!AJ114</f>
        <v>0</v>
      </c>
      <c r="AN114" s="36">
        <f>январь!AK114+февраль!AK114+март!AK114+апрель!AK114+май!AK114+июнь!AK114+июль!AK114+август!AK114+сентябрь!AK114+октябрь!AK114+ноябрь!AK114+декабрь!AK114</f>
        <v>0</v>
      </c>
      <c r="AO114" s="36">
        <f>январь!AL114+февраль!AL114+март!AL114+апрель!AL114+май!AL114+июнь!AL114+июль!AL114+август!AL114+сентябрь!AL114+октябрь!AL114+ноябрь!AL114+декабрь!AL114</f>
        <v>0</v>
      </c>
      <c r="AP114" s="36">
        <f>январь!AM114+февраль!AM114+март!AM114+апрель!AM114+май!AM114+июнь!AM114+июль!AM114+август!AM114+сентябрь!AM114+октябрь!AM114+ноябрь!AM114+декабрь!AM114</f>
        <v>0</v>
      </c>
      <c r="AQ114" s="29">
        <f>январь!AN114+февраль!AN114+март!AN114+апрель!AN114+май!AN114+июнь!AN114+июль!AN114+август!AN114+сентябрь!AN114+октябрь!AN114+ноябрь!AN114+декабрь!AN114</f>
        <v>0</v>
      </c>
      <c r="AR114" s="36">
        <f>январь!AO114+февраль!AO114+март!AO114+апрель!AO114+май!AO114+июнь!AO114+июль!AO114+август!AO114+сентябрь!AO114+октябрь!AO114+ноябрь!AO114+декабрь!AO114</f>
        <v>0</v>
      </c>
      <c r="AS114" s="29">
        <f>январь!AP114+февраль!AP114+март!AP114+апрель!AP114+май!AP114+июнь!AP114+июль!AP114+август!AP114+сентябрь!AP114+октябрь!AP114+ноябрь!AP114+декабрь!AP114</f>
        <v>0</v>
      </c>
      <c r="AT114" s="36">
        <f>январь!AQ114+февраль!AQ114+март!AQ114+апрель!AQ114+май!AQ114+июнь!AQ114+июль!AQ114+август!AQ114+сентябрь!AQ114+октябрь!AQ114+ноябрь!AQ114+декабрь!AQ114</f>
        <v>0</v>
      </c>
      <c r="AU114" s="29">
        <f>январь!AR114+февраль!AR114+март!AR114+апрель!AR114+май!AR114+июнь!AR114+июль!AR114+август!AR114+сентябрь!AR114+октябрь!AR114+ноябрь!AR114+декабрь!AR114</f>
        <v>0</v>
      </c>
      <c r="AV114" s="36">
        <f>январь!AS114+февраль!AS114+март!AS114+апрель!AS114+май!AS114+июнь!AS114+июль!AS114+август!AS114+сентябрь!AS114+октябрь!AS114+ноябрь!AS114+декабрь!AS114</f>
        <v>0</v>
      </c>
      <c r="AW114" s="36">
        <f>январь!AT114+февраль!AT114+март!AT114+апрель!AT114+май!AT114+июнь!AT114+июль!AT114+август!AT114+сентябрь!AT114+октябрь!AT114+ноябрь!AT114+декабрь!AT114</f>
        <v>0</v>
      </c>
      <c r="AX114" s="36">
        <f>январь!AU114+февраль!AU114+март!AU114+апрель!AU114+май!AU114+июнь!AU114+июль!AU114+август!AU114+сентябрь!AU114+октябрь!AU114+ноябрь!AU114+декабрь!AU114</f>
        <v>0</v>
      </c>
      <c r="AY114" s="29">
        <f>январь!AV114+февраль!AV114+март!AV114+апрель!AV114+май!AV114+июнь!AV114+июль!AV114+август!AV114+сентябрь!AV114+октябрь!AV114+ноябрь!AV114+декабрь!AV114</f>
        <v>1</v>
      </c>
      <c r="AZ114" s="36">
        <f>январь!AW114+февраль!AW114+март!AW114+апрель!AW114+май!AW114+июнь!AW114+июль!AW114+август!AW114+сентябрь!AW114+октябрь!AW114+ноябрь!AW114+декабрь!AW114</f>
        <v>9.3780000000000001</v>
      </c>
      <c r="BA114" s="36">
        <f>январь!AX114+февраль!AX114+март!AX114+апрель!AX114+май!AX114+июнь!AX114+июль!AX114+август!AX114+сентябрь!AX114+октябрь!AX114+ноябрь!AX114+декабрь!AX114</f>
        <v>0</v>
      </c>
      <c r="BB114" s="36">
        <f>январь!AY114+февраль!AY114+март!AY114+апрель!AY114+май!AY114+июнь!AY114+июль!AY114+август!AY114+сентябрь!AY114+октябрь!AY114+ноябрь!AY114+декабрь!AY114</f>
        <v>0</v>
      </c>
      <c r="BC114" s="29">
        <f>январь!AZ114+февраль!AZ114+март!AZ114+апрель!AZ114+май!AZ114+июнь!AZ114+июль!AZ114+август!AZ114+сентябрь!AZ114+октябрь!AZ114+ноябрь!AZ114+декабрь!AZ114</f>
        <v>0</v>
      </c>
      <c r="BD114" s="36">
        <f>январь!BA114+февраль!BA114+март!BA114+апрель!BA114+май!BA114+июнь!BA114+июль!BA114+август!BA114+сентябрь!BA114+октябрь!BA114+ноябрь!BA114+декабрь!BA114</f>
        <v>0</v>
      </c>
      <c r="BE114" s="36">
        <f>январь!BB114+февраль!BB114+март!BB114+апрель!BB114+май!BB114+июнь!BB114+июль!BB114+август!BB114+сентябрь!BB114+октябрь!BB114+ноябрь!BB114+декабрь!BB114</f>
        <v>0</v>
      </c>
      <c r="BF114" s="36">
        <f>январь!BC114+февраль!BC114+март!BC114+апрель!BC114+май!BC114+июнь!BC114+июль!BC114+август!BC114+сентябрь!BC114+октябрь!BC114+ноябрь!BC114+декабрь!BC114</f>
        <v>0</v>
      </c>
      <c r="BG114" s="36">
        <f>январь!BD114+февраль!BD114+март!BD114+апрель!BD114+май!BD114+июнь!BD114+июль!BD114+август!BD114+сентябрь!BD114+октябрь!BD114+ноябрь!BD114+декабрь!BD114</f>
        <v>0</v>
      </c>
      <c r="BH114" s="36">
        <f>январь!BE114+февраль!BE114+март!BE114+апрель!BE114+май!BE114+июнь!BE114+июль!BE114+август!BE114+сентябрь!BE114+октябрь!BE114+ноябрь!BE114+декабрь!BE114</f>
        <v>0</v>
      </c>
      <c r="BI114" s="36">
        <f>январь!BF114+февраль!BF114+март!BF114+апрель!BF114+май!BF114+июнь!BF114+июль!BF114+август!BF114+сентябрь!BF114+октябрь!BF114+ноябрь!BF114+декабрь!BF114</f>
        <v>0.01</v>
      </c>
      <c r="BJ114" s="36">
        <f>январь!BG114+февраль!BG114+март!BG114+апрель!BG114+май!BG114+июнь!BG114+июль!BG114+август!BG114+сентябрь!BG114+октябрь!BG114+ноябрь!BG114+декабрь!BG114</f>
        <v>11.377000000000001</v>
      </c>
      <c r="BK114" s="36">
        <f>январь!BH114+февраль!BH114+март!BH114+апрель!BH114+май!BH114+июнь!BH114+июль!BH114+август!BH114+сентябрь!BH114+октябрь!BH114+ноябрь!BH114+декабрь!BH114</f>
        <v>0</v>
      </c>
      <c r="BL114" s="36">
        <f>январь!BI114+февраль!BI114+март!BI114+апрель!BI114+май!BI114+июнь!BI114+июль!BI114+август!BI114+сентябрь!BI114+октябрь!BI114+ноябрь!BI114+декабрь!BI114</f>
        <v>0</v>
      </c>
      <c r="BM114" s="29">
        <f>январь!BJ114+февраль!BJ114+март!BJ114+апрель!BJ114+май!BJ114+июнь!BJ114+июль!BJ114+август!BJ114+сентябрь!BJ114+октябрь!BJ114+ноябрь!BJ114+декабрь!BJ114</f>
        <v>0</v>
      </c>
      <c r="BN114" s="36">
        <f>январь!BK114+февраль!BK114+март!BK114+апрель!BK114+май!BK114+июнь!BK114+июль!BK114+август!BK114+сентябрь!BK114+октябрь!BK114+ноябрь!BK114+декабрь!BK114</f>
        <v>0</v>
      </c>
      <c r="BO114" s="29">
        <f>январь!BL114+февраль!BL114+март!BL114+апрель!BL114+май!BL114+июнь!BL114+июль!BL114+август!BL114+сентябрь!BL114+октябрь!BL114+ноябрь!BL114+декабрь!BL114</f>
        <v>4</v>
      </c>
      <c r="BP114" s="36">
        <f>январь!BM114+февраль!BM114+март!BM114+апрель!BM114+май!BM114+июнь!BM114+июль!BM114+август!BM114+сентябрь!BM114+октябрь!BM114+ноябрь!BM114+декабрь!BM114</f>
        <v>8.4550000000000001</v>
      </c>
      <c r="BQ114" s="36">
        <f>январь!BN114+февраль!BN114+март!BN114+апрель!BN114+май!BN114+июнь!BN114+июль!BN114+август!BN114+сентябрь!BN114+октябрь!BN114+ноябрь!BN114+декабрь!BN114</f>
        <v>0</v>
      </c>
      <c r="BR114" s="36">
        <f>январь!BO114+февраль!BO114+март!BO114+апрель!BO114+май!BO114+июнь!BO114+июль!BO114+август!BO114+сентябрь!BO114+октябрь!BO114+ноябрь!BO114+декабрь!BO114</f>
        <v>0</v>
      </c>
      <c r="BS114" s="29">
        <f>январь!BP114+февраль!BP114+март!BP114+апрель!BP114+май!BP114+июнь!BP114+июль!BP114+август!BP114+сентябрь!BP114+октябрь!BP114+ноябрь!BP114+декабрь!BP114</f>
        <v>0</v>
      </c>
      <c r="BT114" s="36">
        <f>январь!BQ114+февраль!BQ114+март!BQ114+апрель!BQ114+май!BQ114+июнь!BQ114+июль!BQ114+август!BQ114+сентябрь!BQ114+октябрь!BQ114+ноябрь!BQ114+декабрь!BQ114</f>
        <v>0</v>
      </c>
      <c r="BU114" s="29">
        <f>январь!BR114+февраль!BR114+март!BR114+апрель!BR114+май!BR114+июнь!BR114+июль!BR114+август!BR114+сентябрь!BR114+октябрь!BR114+ноябрь!BR114+декабрь!BR114</f>
        <v>0</v>
      </c>
      <c r="BV114" s="36">
        <f>январь!BS114+февраль!BS114+март!BS114+апрель!BS114+май!BS114+июнь!BS114+июль!BS114+август!BS114+сентябрь!BS114+октябрь!BS114+ноябрь!BS114+декабрь!BS114</f>
        <v>0</v>
      </c>
      <c r="BW114" s="36">
        <f>январь!BT114+февраль!BT114+март!BT114+апрель!BT114+май!BT114+июнь!BT114+июль!BT114+август!BT114+сентябрь!BT114+октябрь!BT114+ноябрь!BT114+декабрь!BT114</f>
        <v>0</v>
      </c>
      <c r="BX114" s="36">
        <f>январь!BU114+февраль!BU114+март!BU114+апрель!BU114+май!BU114+июнь!BU114+июль!BU114+август!BU114+сентябрь!BU114+октябрь!BU114+ноябрь!BU114+декабрь!BU114</f>
        <v>0</v>
      </c>
      <c r="BY114" s="36">
        <f>январь!BV114+февраль!BV114+март!BV114+апрель!BV114+май!BV114+июнь!BV114+июль!BV114+август!BV114+сентябрь!BV114+октябрь!BV114+ноябрь!BV114+декабрь!BV114</f>
        <v>9.2569999999999997</v>
      </c>
      <c r="BZ114" s="77">
        <v>2</v>
      </c>
    </row>
    <row r="115" spans="1:78" x14ac:dyDescent="0.25">
      <c r="A115" s="16">
        <v>113</v>
      </c>
      <c r="B115" s="16">
        <v>3</v>
      </c>
      <c r="C115" s="37" t="s">
        <v>578</v>
      </c>
      <c r="D115" s="51">
        <v>296.65140204830914</v>
      </c>
      <c r="E115" s="25">
        <v>190.486176</v>
      </c>
      <c r="F115" s="26">
        <f t="shared" si="3"/>
        <v>430.24157804830912</v>
      </c>
      <c r="G115" s="26">
        <f t="shared" si="4"/>
        <v>239.75540204830912</v>
      </c>
      <c r="H115" s="26">
        <f t="shared" si="5"/>
        <v>56.896000000000001</v>
      </c>
      <c r="I115" s="36">
        <f>январь!F115+февраль!F115+март!F115+апрель!F115+май!F115+июнь!F115+июль!F115+август!F115+сентябрь!F115+октябрь!F115+ноябрь!F115+декабрь!F115</f>
        <v>0</v>
      </c>
      <c r="J115" s="36">
        <f>январь!G115+февраль!G115+март!G115+апрель!G115+май!G115+июнь!G115+июль!G115+август!G115+сентябрь!G115+октябрь!G115+ноябрь!G115+декабрь!G115</f>
        <v>0</v>
      </c>
      <c r="K115" s="36">
        <f>январь!H115+февраль!H115+март!H115+апрель!H115+май!H115+июнь!H115+июль!H115+август!H115+сентябрь!H115+октябрь!H115+ноябрь!H115+декабрь!H115</f>
        <v>0</v>
      </c>
      <c r="L115" s="27">
        <f>январь!I115+февраль!I115+март!I115+апрель!I115+май!I115+июнь!I115+июль!I115+август!I115+сентябрь!I115+октябрь!I115+ноябрь!I115+декабрь!I115</f>
        <v>0</v>
      </c>
      <c r="M115" s="36">
        <f>январь!J115+февраль!J115+март!J115+апрель!J115+май!J115+июнь!J115+июль!J115+август!J115+сентябрь!J115+октябрь!J115+ноябрь!J115+декабрь!J115</f>
        <v>0</v>
      </c>
      <c r="N115" s="36">
        <f>январь!K115+февраль!K115+март!K115+апрель!K115+май!K115+июнь!K115+июль!K115+август!K115+сентябрь!K115+октябрь!K115+ноябрь!K115+декабрь!K115</f>
        <v>0</v>
      </c>
      <c r="O115" s="36">
        <f>январь!L115+февраль!L115+март!L115+апрель!L115+май!L115+июнь!L115+июль!L115+август!L115+сентябрь!L115+октябрь!L115+ноябрь!L115+декабрь!L115</f>
        <v>0</v>
      </c>
      <c r="P115" s="36">
        <f>январь!M115+февраль!M115+март!M115+апрель!M115+май!M115+июнь!M115+июль!M115+август!M115+сентябрь!M115+октябрь!M115+ноябрь!M115+декабрь!M115</f>
        <v>0</v>
      </c>
      <c r="Q115" s="36">
        <f>январь!N115+февраль!N115+март!N115+апрель!N115+май!N115+июнь!N115+июль!N115+август!N115+сентябрь!N115+октябрь!N115+ноябрь!N115+декабрь!N115</f>
        <v>0</v>
      </c>
      <c r="R115" s="29">
        <f>январь!O115+февраль!O115+март!O115+апрель!O115+май!O115+июнь!O115+июль!O115+август!O115+сентябрь!O115+октябрь!O115+ноябрь!O115+декабрь!O115</f>
        <v>0</v>
      </c>
      <c r="S115" s="36">
        <f>январь!P115+февраль!P115+март!P115+апрель!P115+май!P115+июнь!P115+июль!P115+август!P115+сентябрь!P115+октябрь!P115+ноябрь!P115+декабрь!P115</f>
        <v>0</v>
      </c>
      <c r="T115" s="29">
        <f>январь!Q115+февраль!Q115+март!Q115+апрель!Q115+май!Q115+июнь!Q115+июль!Q115+август!Q115+сентябрь!Q115+октябрь!Q115+ноябрь!Q115+декабрь!Q115</f>
        <v>0</v>
      </c>
      <c r="U115" s="36">
        <f>январь!R115+февраль!R115+март!R115+апрель!R115+май!R115+июнь!R115+июль!R115+август!R115+сентябрь!R115+октябрь!R115+ноябрь!R115+декабрь!R115</f>
        <v>0</v>
      </c>
      <c r="V115" s="36">
        <f>январь!S115+февраль!S115+март!S115+апрель!S115+май!S115+июнь!S115+июль!S115+август!S115+сентябрь!S115+октябрь!S115+ноябрь!S115+декабрь!S115</f>
        <v>0</v>
      </c>
      <c r="W115" s="36">
        <f>январь!T115+февраль!T115+март!T115+апрель!T115+май!T115+июнь!T115+июль!T115+август!T115+сентябрь!T115+октябрь!T115+ноябрь!T115+декабрь!T115</f>
        <v>0</v>
      </c>
      <c r="X115" s="36">
        <f>январь!U115+февраль!U115+март!U115+апрель!U115+май!U115+июнь!U115+июль!U115+август!U115+сентябрь!U115+октябрь!U115+ноябрь!U115+декабрь!U115</f>
        <v>0</v>
      </c>
      <c r="Y115" s="36">
        <f>январь!V115+февраль!V115+март!V115+апрель!V115+май!V115+июнь!V115+июль!V115+август!V115+сентябрь!V115+октябрь!V115+ноябрь!V115+декабрь!V115</f>
        <v>0</v>
      </c>
      <c r="Z115" s="36">
        <f>январь!W115+февраль!W115+март!W115+апрель!W115+май!W115+июнь!W115+июль!W115+август!W115+сентябрь!W115+октябрь!W115+ноябрь!W115+декабрь!W115</f>
        <v>0</v>
      </c>
      <c r="AA115" s="36">
        <f>январь!X115+февраль!X115+март!X115+апрель!X115+май!X115+июнь!X115+июль!X115+август!X115+сентябрь!X115+октябрь!X115+ноябрь!X115+декабрь!X115</f>
        <v>0</v>
      </c>
      <c r="AB115" s="29">
        <f>январь!Y115+февраль!Y115+март!Y115+апрель!Y115+май!Y115+июнь!Y115+июль!Y115+август!Y115+сентябрь!Y115+октябрь!Y115+ноябрь!Y115+декабрь!Y115</f>
        <v>0</v>
      </c>
      <c r="AC115" s="36">
        <f>январь!Z115+февраль!Z115+март!Z115+апрель!Z115+май!Z115+июнь!Z115+июль!Z115+август!Z115+сентябрь!Z115+октябрь!Z115+ноябрь!Z115+декабрь!Z115</f>
        <v>0</v>
      </c>
      <c r="AD115" s="66" t="str">
        <f>CONCATENATE(январь!AA115,$BZ$1,февраль!AA115,$BZ$1,март!AA115,$BZ$1,апрель!AA115,$BZ$1,май!AA115,$BZ$1,июнь!AA115,$BZ$1,июль!AA115,$BZ$1,август!AA115,$BZ$1,сентябрь!AA115,$BZ$1,октябрь!AA115,$BZ$1,ноябрь!AA115,$BZ$1,декабрь!AA115)</f>
        <v xml:space="preserve">           </v>
      </c>
      <c r="AE115" s="36">
        <f>январь!AB115+февраль!AB115+март!AB115+апрель!AB115+май!AB115+июнь!AB115+июль!AB115+август!AB115+сентябрь!AB115+октябрь!AB115+ноябрь!AB115+декабрь!AB115</f>
        <v>0</v>
      </c>
      <c r="AF115" s="36">
        <f>январь!AC115+февраль!AC115+март!AC115+апрель!AC115+май!AC115+июнь!AC115+июль!AC115+август!AC115+сентябрь!AC115+октябрь!AC115+ноябрь!AC115+декабрь!AC115</f>
        <v>0</v>
      </c>
      <c r="AG115" s="36">
        <f>январь!AD115+февраль!AD115+март!AD115+апрель!AD115+май!AD115+июнь!AD115+июль!AD115+август!AD115+сентябрь!AD115+октябрь!AD115+ноябрь!AD115+декабрь!AD115</f>
        <v>0</v>
      </c>
      <c r="AH115" s="36">
        <f>январь!AE115+февраль!AE115+март!AE115+апрель!AE115+май!AE115+июнь!AE115+июль!AE115+август!AE115+сентябрь!AE115+октябрь!AE115+ноябрь!AE115+декабрь!AE115</f>
        <v>0</v>
      </c>
      <c r="AI115" s="36">
        <f>январь!AF115+февраль!AF115+март!AF115+апрель!AF115+май!AF115+июнь!AF115+июль!AF115+август!AF115+сентябрь!AF115+октябрь!AF115+ноябрь!AF115+декабрь!AF115</f>
        <v>0</v>
      </c>
      <c r="AJ115" s="36">
        <f>январь!AG115+февраль!AG115+март!AG115+апрель!AG115+май!AG115+июнь!AG115+июль!AG115+август!AG115+сентябрь!AG115+октябрь!AG115+ноябрь!AG115+декабрь!AG115</f>
        <v>0</v>
      </c>
      <c r="AK115" s="29">
        <f>январь!AH115+февраль!AH115+март!AH115+апрель!AH115+май!AH115+июнь!AH115+июль!AH115+август!AH115+сентябрь!AH115+октябрь!AH115+ноябрь!AH115+декабрь!AH115</f>
        <v>10</v>
      </c>
      <c r="AL115" s="36">
        <f>январь!AI115+февраль!AI115+март!AI115+апрель!AI115+май!AI115+июнь!AI115+июль!AI115+август!AI115+сентябрь!AI115+октябрь!AI115+ноябрь!AI115+декабрь!AI115</f>
        <v>26.143999999999998</v>
      </c>
      <c r="AM115" s="29">
        <f>январь!AJ115+февраль!AJ115+март!AJ115+апрель!AJ115+май!AJ115+июнь!AJ115+июль!AJ115+август!AJ115+сентябрь!AJ115+октябрь!AJ115+ноябрь!AJ115+декабрь!AJ115</f>
        <v>0</v>
      </c>
      <c r="AN115" s="36">
        <f>январь!AK115+февраль!AK115+март!AK115+апрель!AK115+май!AK115+июнь!AK115+июль!AK115+август!AK115+сентябрь!AK115+октябрь!AK115+ноябрь!AK115+декабрь!AK115</f>
        <v>0</v>
      </c>
      <c r="AO115" s="36">
        <f>январь!AL115+февраль!AL115+март!AL115+апрель!AL115+май!AL115+июнь!AL115+июль!AL115+август!AL115+сентябрь!AL115+октябрь!AL115+ноябрь!AL115+декабрь!AL115</f>
        <v>0</v>
      </c>
      <c r="AP115" s="36">
        <f>январь!AM115+февраль!AM115+март!AM115+апрель!AM115+май!AM115+июнь!AM115+июль!AM115+август!AM115+сентябрь!AM115+октябрь!AM115+ноябрь!AM115+декабрь!AM115</f>
        <v>0</v>
      </c>
      <c r="AQ115" s="29">
        <f>январь!AN115+февраль!AN115+март!AN115+апрель!AN115+май!AN115+июнь!AN115+июль!AN115+август!AN115+сентябрь!AN115+октябрь!AN115+ноябрь!AN115+декабрь!AN115</f>
        <v>0</v>
      </c>
      <c r="AR115" s="36">
        <f>январь!AO115+февраль!AO115+март!AO115+апрель!AO115+май!AO115+июнь!AO115+июль!AO115+август!AO115+сентябрь!AO115+октябрь!AO115+ноябрь!AO115+декабрь!AO115</f>
        <v>0</v>
      </c>
      <c r="AS115" s="29">
        <f>январь!AP115+февраль!AP115+март!AP115+апрель!AP115+май!AP115+июнь!AP115+июль!AP115+август!AP115+сентябрь!AP115+октябрь!AP115+ноябрь!AP115+декабрь!AP115</f>
        <v>0</v>
      </c>
      <c r="AT115" s="36">
        <f>январь!AQ115+февраль!AQ115+март!AQ115+апрель!AQ115+май!AQ115+июнь!AQ115+июль!AQ115+август!AQ115+сентябрь!AQ115+октябрь!AQ115+ноябрь!AQ115+декабрь!AQ115</f>
        <v>0</v>
      </c>
      <c r="AU115" s="29">
        <f>январь!AR115+февраль!AR115+март!AR115+апрель!AR115+май!AR115+июнь!AR115+июль!AR115+август!AR115+сентябрь!AR115+октябрь!AR115+ноябрь!AR115+декабрь!AR115</f>
        <v>0</v>
      </c>
      <c r="AV115" s="36">
        <f>январь!AS115+февраль!AS115+март!AS115+апрель!AS115+май!AS115+июнь!AS115+июль!AS115+август!AS115+сентябрь!AS115+октябрь!AS115+ноябрь!AS115+декабрь!AS115</f>
        <v>0</v>
      </c>
      <c r="AW115" s="36">
        <f>январь!AT115+февраль!AT115+март!AT115+апрель!AT115+май!AT115+июнь!AT115+июль!AT115+август!AT115+сентябрь!AT115+октябрь!AT115+ноябрь!AT115+декабрь!AT115</f>
        <v>0</v>
      </c>
      <c r="AX115" s="36">
        <f>январь!AU115+февраль!AU115+март!AU115+апрель!AU115+май!AU115+июнь!AU115+июль!AU115+август!AU115+сентябрь!AU115+октябрь!AU115+ноябрь!AU115+декабрь!AU115</f>
        <v>0</v>
      </c>
      <c r="AY115" s="29">
        <f>январь!AV115+февраль!AV115+март!AV115+апрель!AV115+май!AV115+июнь!AV115+июль!AV115+август!AV115+сентябрь!AV115+октябрь!AV115+ноябрь!AV115+декабрь!AV115</f>
        <v>0</v>
      </c>
      <c r="AZ115" s="36">
        <f>январь!AW115+февраль!AW115+март!AW115+апрель!AW115+май!AW115+июнь!AW115+июль!AW115+август!AW115+сентябрь!AW115+октябрь!AW115+ноябрь!AW115+декабрь!AW115</f>
        <v>0</v>
      </c>
      <c r="BA115" s="36">
        <f>январь!AX115+февраль!AX115+март!AX115+апрель!AX115+май!AX115+июнь!AX115+июль!AX115+август!AX115+сентябрь!AX115+октябрь!AX115+ноябрь!AX115+декабрь!AX115</f>
        <v>0</v>
      </c>
      <c r="BB115" s="36">
        <f>январь!AY115+февраль!AY115+март!AY115+апрель!AY115+май!AY115+июнь!AY115+июль!AY115+август!AY115+сентябрь!AY115+октябрь!AY115+ноябрь!AY115+декабрь!AY115</f>
        <v>0</v>
      </c>
      <c r="BC115" s="29">
        <f>январь!AZ115+февраль!AZ115+март!AZ115+апрель!AZ115+май!AZ115+июнь!AZ115+июль!AZ115+август!AZ115+сентябрь!AZ115+октябрь!AZ115+ноябрь!AZ115+декабрь!AZ115</f>
        <v>0</v>
      </c>
      <c r="BD115" s="36">
        <f>январь!BA115+февраль!BA115+март!BA115+апрель!BA115+май!BA115+июнь!BA115+июль!BA115+август!BA115+сентябрь!BA115+октябрь!BA115+ноябрь!BA115+декабрь!BA115</f>
        <v>0</v>
      </c>
      <c r="BE115" s="36">
        <f>январь!BB115+февраль!BB115+март!BB115+апрель!BB115+май!BB115+июнь!BB115+июль!BB115+август!BB115+сентябрь!BB115+октябрь!BB115+ноябрь!BB115+декабрь!BB115</f>
        <v>0</v>
      </c>
      <c r="BF115" s="36">
        <f>январь!BC115+февраль!BC115+март!BC115+апрель!BC115+май!BC115+июнь!BC115+июль!BC115+август!BC115+сентябрь!BC115+октябрь!BC115+ноябрь!BC115+декабрь!BC115</f>
        <v>0</v>
      </c>
      <c r="BG115" s="36">
        <f>январь!BD115+февраль!BD115+март!BD115+апрель!BD115+май!BD115+июнь!BD115+июль!BD115+август!BD115+сентябрь!BD115+октябрь!BD115+ноябрь!BD115+декабрь!BD115</f>
        <v>0</v>
      </c>
      <c r="BH115" s="36">
        <f>январь!BE115+февраль!BE115+март!BE115+апрель!BE115+май!BE115+июнь!BE115+июль!BE115+август!BE115+сентябрь!BE115+октябрь!BE115+ноябрь!BE115+декабрь!BE115</f>
        <v>0</v>
      </c>
      <c r="BI115" s="36">
        <f>январь!BF115+февраль!BF115+март!BF115+апрель!BF115+май!BF115+июнь!BF115+июль!BF115+август!BF115+сентябрь!BF115+октябрь!BF115+ноябрь!BF115+декабрь!BF115</f>
        <v>0</v>
      </c>
      <c r="BJ115" s="36">
        <f>январь!BG115+февраль!BG115+март!BG115+апрель!BG115+май!BG115+июнь!BG115+июль!BG115+август!BG115+сентябрь!BG115+октябрь!BG115+ноябрь!BG115+декабрь!BG115</f>
        <v>0</v>
      </c>
      <c r="BK115" s="36">
        <f>январь!BH115+февраль!BH115+март!BH115+апрель!BH115+май!BH115+июнь!BH115+июль!BH115+август!BH115+сентябрь!BH115+октябрь!BH115+ноябрь!BH115+декабрь!BH115</f>
        <v>0</v>
      </c>
      <c r="BL115" s="36">
        <f>январь!BI115+февраль!BI115+март!BI115+апрель!BI115+май!BI115+июнь!BI115+июль!BI115+август!BI115+сентябрь!BI115+октябрь!BI115+ноябрь!BI115+декабрь!BI115</f>
        <v>0</v>
      </c>
      <c r="BM115" s="29">
        <f>январь!BJ115+февраль!BJ115+март!BJ115+апрель!BJ115+май!BJ115+июнь!BJ115+июль!BJ115+август!BJ115+сентябрь!BJ115+октябрь!BJ115+ноябрь!BJ115+декабрь!BJ115</f>
        <v>0</v>
      </c>
      <c r="BN115" s="36">
        <f>январь!BK115+февраль!BK115+март!BK115+апрель!BK115+май!BK115+июнь!BK115+июль!BK115+август!BK115+сентябрь!BK115+октябрь!BK115+ноябрь!BK115+декабрь!BK115</f>
        <v>0</v>
      </c>
      <c r="BO115" s="29">
        <f>январь!BL115+февраль!BL115+март!BL115+апрель!BL115+май!BL115+июнь!BL115+июль!BL115+август!BL115+сентябрь!BL115+октябрь!BL115+ноябрь!BL115+декабрь!BL115</f>
        <v>0</v>
      </c>
      <c r="BP115" s="36">
        <f>январь!BM115+февраль!BM115+март!BM115+апрель!BM115+май!BM115+июнь!BM115+июль!BM115+август!BM115+сентябрь!BM115+октябрь!BM115+ноябрь!BM115+декабрь!BM115</f>
        <v>0</v>
      </c>
      <c r="BQ115" s="36">
        <f>январь!BN115+февраль!BN115+март!BN115+апрель!BN115+май!BN115+июнь!BN115+июль!BN115+август!BN115+сентябрь!BN115+октябрь!BN115+ноябрь!BN115+декабрь!BN115</f>
        <v>1.4999999999999999E-2</v>
      </c>
      <c r="BR115" s="36">
        <f>январь!BO115+февраль!BO115+март!BO115+апрель!BO115+май!BO115+июнь!BO115+июль!BO115+август!BO115+сентябрь!BO115+октябрь!BO115+ноябрь!BO115+декабрь!BO115</f>
        <v>5.0910000000000002</v>
      </c>
      <c r="BS115" s="29">
        <f>январь!BP115+февраль!BP115+март!BP115+апрель!BP115+май!BP115+июнь!BP115+июль!BP115+август!BP115+сентябрь!BP115+октябрь!BP115+ноябрь!BP115+декабрь!BP115</f>
        <v>3</v>
      </c>
      <c r="BT115" s="36">
        <f>январь!BQ115+февраль!BQ115+март!BQ115+апрель!BQ115+май!BQ115+июнь!BQ115+июль!BQ115+август!BQ115+сентябрь!BQ115+октябрь!BQ115+ноябрь!BQ115+декабрь!BQ115</f>
        <v>4.0339999999999998</v>
      </c>
      <c r="BU115" s="29">
        <f>январь!BR115+февраль!BR115+март!BR115+апрель!BR115+май!BR115+июнь!BR115+июль!BR115+август!BR115+сентябрь!BR115+октябрь!BR115+ноябрь!BR115+декабрь!BR115</f>
        <v>0</v>
      </c>
      <c r="BV115" s="36">
        <f>январь!BS115+февраль!BS115+март!BS115+апрель!BS115+май!BS115+июнь!BS115+июль!BS115+август!BS115+сентябрь!BS115+октябрь!BS115+ноябрь!BS115+декабрь!BS115</f>
        <v>0</v>
      </c>
      <c r="BW115" s="36">
        <f>январь!BT115+февраль!BT115+март!BT115+апрель!BT115+май!BT115+июнь!BT115+июль!BT115+август!BT115+сентябрь!BT115+октябрь!BT115+ноябрь!BT115+декабрь!BT115</f>
        <v>0</v>
      </c>
      <c r="BX115" s="36">
        <f>январь!BU115+февраль!BU115+март!BU115+апрель!BU115+май!BU115+июнь!BU115+июль!BU115+август!BU115+сентябрь!BU115+октябрь!BU115+ноябрь!BU115+декабрь!BU115</f>
        <v>0</v>
      </c>
      <c r="BY115" s="36">
        <f>январь!BV115+февраль!BV115+март!BV115+апрель!BV115+май!BV115+июнь!BV115+июль!BV115+август!BV115+сентябрь!BV115+октябрь!BV115+ноябрь!BV115+декабрь!BV115</f>
        <v>21.626999999999999</v>
      </c>
      <c r="BZ115" s="77">
        <v>1</v>
      </c>
    </row>
    <row r="116" spans="1:78" x14ac:dyDescent="0.25">
      <c r="A116" s="16">
        <v>114</v>
      </c>
      <c r="B116" s="16">
        <v>3</v>
      </c>
      <c r="C116" s="37" t="s">
        <v>579</v>
      </c>
      <c r="D116" s="51">
        <v>229.33367611594201</v>
      </c>
      <c r="E116" s="25">
        <v>-85.144871999999992</v>
      </c>
      <c r="F116" s="26">
        <f t="shared" si="3"/>
        <v>107.51880411594202</v>
      </c>
      <c r="G116" s="26">
        <f t="shared" si="4"/>
        <v>192.663676115942</v>
      </c>
      <c r="H116" s="26">
        <f t="shared" si="5"/>
        <v>36.67</v>
      </c>
      <c r="I116" s="36">
        <f>январь!F116+февраль!F116+март!F116+апрель!F116+май!F116+июнь!F116+июль!F116+август!F116+сентябрь!F116+октябрь!F116+ноябрь!F116+декабрь!F116</f>
        <v>0</v>
      </c>
      <c r="J116" s="36">
        <f>январь!G116+февраль!G116+март!G116+апрель!G116+май!G116+июнь!G116+июль!G116+август!G116+сентябрь!G116+октябрь!G116+ноябрь!G116+декабрь!G116</f>
        <v>0</v>
      </c>
      <c r="K116" s="36">
        <f>январь!H116+февраль!H116+март!H116+апрель!H116+май!H116+июнь!H116+июль!H116+август!H116+сентябрь!H116+октябрь!H116+ноябрь!H116+декабрь!H116</f>
        <v>0</v>
      </c>
      <c r="L116" s="27">
        <f>январь!I116+февраль!I116+март!I116+апрель!I116+май!I116+июнь!I116+июль!I116+август!I116+сентябрь!I116+октябрь!I116+ноябрь!I116+декабрь!I116</f>
        <v>0</v>
      </c>
      <c r="M116" s="36">
        <f>январь!J116+февраль!J116+март!J116+апрель!J116+май!J116+июнь!J116+июль!J116+август!J116+сентябрь!J116+октябрь!J116+ноябрь!J116+декабрь!J116</f>
        <v>0</v>
      </c>
      <c r="N116" s="36">
        <f>январь!K116+февраль!K116+март!K116+апрель!K116+май!K116+июнь!K116+июль!K116+август!K116+сентябрь!K116+октябрь!K116+ноябрь!K116+декабрь!K116</f>
        <v>0</v>
      </c>
      <c r="O116" s="36">
        <f>январь!L116+февраль!L116+март!L116+апрель!L116+май!L116+июнь!L116+июль!L116+август!L116+сентябрь!L116+октябрь!L116+ноябрь!L116+декабрь!L116</f>
        <v>0</v>
      </c>
      <c r="P116" s="36">
        <f>январь!M116+февраль!M116+март!M116+апрель!M116+май!M116+июнь!M116+июль!M116+август!M116+сентябрь!M116+октябрь!M116+ноябрь!M116+декабрь!M116</f>
        <v>0</v>
      </c>
      <c r="Q116" s="36">
        <f>январь!N116+февраль!N116+март!N116+апрель!N116+май!N116+июнь!N116+июль!N116+август!N116+сентябрь!N116+октябрь!N116+ноябрь!N116+декабрь!N116</f>
        <v>0</v>
      </c>
      <c r="R116" s="29">
        <f>январь!O116+февраль!O116+март!O116+апрель!O116+май!O116+июнь!O116+июль!O116+август!O116+сентябрь!O116+октябрь!O116+ноябрь!O116+декабрь!O116</f>
        <v>0</v>
      </c>
      <c r="S116" s="36">
        <f>январь!P116+февраль!P116+март!P116+апрель!P116+май!P116+июнь!P116+июль!P116+август!P116+сентябрь!P116+октябрь!P116+ноябрь!P116+декабрь!P116</f>
        <v>0</v>
      </c>
      <c r="T116" s="29">
        <f>январь!Q116+февраль!Q116+март!Q116+апрель!Q116+май!Q116+июнь!Q116+июль!Q116+август!Q116+сентябрь!Q116+октябрь!Q116+ноябрь!Q116+декабрь!Q116</f>
        <v>0</v>
      </c>
      <c r="U116" s="36">
        <f>январь!R116+февраль!R116+март!R116+апрель!R116+май!R116+июнь!R116+июль!R116+август!R116+сентябрь!R116+октябрь!R116+ноябрь!R116+декабрь!R116</f>
        <v>0</v>
      </c>
      <c r="V116" s="36">
        <f>январь!S116+февраль!S116+март!S116+апрель!S116+май!S116+июнь!S116+июль!S116+август!S116+сентябрь!S116+октябрь!S116+ноябрь!S116+декабрь!S116</f>
        <v>0</v>
      </c>
      <c r="W116" s="36">
        <f>январь!T116+февраль!T116+март!T116+апрель!T116+май!T116+июнь!T116+июль!T116+август!T116+сентябрь!T116+октябрь!T116+ноябрь!T116+декабрь!T116</f>
        <v>0</v>
      </c>
      <c r="X116" s="36">
        <f>январь!U116+февраль!U116+март!U116+апрель!U116+май!U116+июнь!U116+июль!U116+август!U116+сентябрь!U116+октябрь!U116+ноябрь!U116+декабрь!U116</f>
        <v>0</v>
      </c>
      <c r="Y116" s="36">
        <f>январь!V116+февраль!V116+март!V116+апрель!V116+май!V116+июнь!V116+июль!V116+август!V116+сентябрь!V116+октябрь!V116+ноябрь!V116+декабрь!V116</f>
        <v>0</v>
      </c>
      <c r="Z116" s="36">
        <f>январь!W116+февраль!W116+март!W116+апрель!W116+май!W116+июнь!W116+июль!W116+август!W116+сентябрь!W116+октябрь!W116+ноябрь!W116+декабрь!W116</f>
        <v>2E-3</v>
      </c>
      <c r="AA116" s="36">
        <f>январь!X116+февраль!X116+март!X116+апрель!X116+май!X116+июнь!X116+июль!X116+август!X116+сентябрь!X116+октябрь!X116+ноябрь!X116+декабрь!X116</f>
        <v>2.593</v>
      </c>
      <c r="AB116" s="29">
        <f>январь!Y116+февраль!Y116+март!Y116+апрель!Y116+май!Y116+июнь!Y116+июль!Y116+август!Y116+сентябрь!Y116+октябрь!Y116+ноябрь!Y116+декабрь!Y116</f>
        <v>0</v>
      </c>
      <c r="AC116" s="36">
        <f>январь!Z116+февраль!Z116+март!Z116+апрель!Z116+май!Z116+июнь!Z116+июль!Z116+август!Z116+сентябрь!Z116+октябрь!Z116+ноябрь!Z116+декабрь!Z116</f>
        <v>0</v>
      </c>
      <c r="AD116" s="66" t="str">
        <f>CONCATENATE(январь!AA116,$BZ$1,февраль!AA116,$BZ$1,март!AA116,$BZ$1,апрель!AA116,$BZ$1,май!AA116,$BZ$1,июнь!AA116,$BZ$1,июль!AA116,$BZ$1,август!AA116,$BZ$1,сентябрь!AA116,$BZ$1,октябрь!AA116,$BZ$1,ноябрь!AA116,$BZ$1,декабрь!AA116)</f>
        <v xml:space="preserve">           </v>
      </c>
      <c r="AE116" s="36">
        <f>январь!AB116+февраль!AB116+март!AB116+апрель!AB116+май!AB116+июнь!AB116+июль!AB116+август!AB116+сентябрь!AB116+октябрь!AB116+ноябрь!AB116+декабрь!AB116</f>
        <v>0</v>
      </c>
      <c r="AF116" s="36">
        <f>январь!AC116+февраль!AC116+март!AC116+апрель!AC116+май!AC116+июнь!AC116+июль!AC116+август!AC116+сентябрь!AC116+октябрь!AC116+ноябрь!AC116+декабрь!AC116</f>
        <v>0</v>
      </c>
      <c r="AG116" s="36">
        <f>январь!AD116+февраль!AD116+март!AD116+апрель!AD116+май!AD116+июнь!AD116+июль!AD116+август!AD116+сентябрь!AD116+октябрь!AD116+ноябрь!AD116+декабрь!AD116</f>
        <v>0</v>
      </c>
      <c r="AH116" s="36">
        <f>январь!AE116+февраль!AE116+март!AE116+апрель!AE116+май!AE116+июнь!AE116+июль!AE116+август!AE116+сентябрь!AE116+октябрь!AE116+ноябрь!AE116+декабрь!AE116</f>
        <v>0</v>
      </c>
      <c r="AI116" s="36">
        <f>январь!AF116+февраль!AF116+март!AF116+апрель!AF116+май!AF116+июнь!AF116+июль!AF116+август!AF116+сентябрь!AF116+октябрь!AF116+ноябрь!AF116+декабрь!AF116</f>
        <v>0</v>
      </c>
      <c r="AJ116" s="36">
        <f>январь!AG116+февраль!AG116+март!AG116+апрель!AG116+май!AG116+июнь!AG116+июль!AG116+август!AG116+сентябрь!AG116+октябрь!AG116+ноябрь!AG116+декабрь!AG116</f>
        <v>0</v>
      </c>
      <c r="AK116" s="29">
        <f>январь!AH116+февраль!AH116+март!AH116+апрель!AH116+май!AH116+июнь!AH116+июль!AH116+август!AH116+сентябрь!AH116+октябрь!AH116+ноябрь!AH116+декабрь!AH116</f>
        <v>0</v>
      </c>
      <c r="AL116" s="36">
        <f>январь!AI116+февраль!AI116+март!AI116+апрель!AI116+май!AI116+июнь!AI116+июль!AI116+август!AI116+сентябрь!AI116+октябрь!AI116+ноябрь!AI116+декабрь!AI116</f>
        <v>0</v>
      </c>
      <c r="AM116" s="29">
        <f>январь!AJ116+февраль!AJ116+март!AJ116+апрель!AJ116+май!AJ116+июнь!AJ116+июль!AJ116+август!AJ116+сентябрь!AJ116+октябрь!AJ116+ноябрь!AJ116+декабрь!AJ116</f>
        <v>0</v>
      </c>
      <c r="AN116" s="36">
        <f>январь!AK116+февраль!AK116+март!AK116+апрель!AK116+май!AK116+июнь!AK116+июль!AK116+август!AK116+сентябрь!AK116+октябрь!AK116+ноябрь!AK116+декабрь!AK116</f>
        <v>0</v>
      </c>
      <c r="AO116" s="36">
        <f>январь!AL116+февраль!AL116+март!AL116+апрель!AL116+май!AL116+июнь!AL116+июль!AL116+август!AL116+сентябрь!AL116+октябрь!AL116+ноябрь!AL116+декабрь!AL116</f>
        <v>0</v>
      </c>
      <c r="AP116" s="36">
        <f>январь!AM116+февраль!AM116+март!AM116+апрель!AM116+май!AM116+июнь!AM116+июль!AM116+август!AM116+сентябрь!AM116+октябрь!AM116+ноябрь!AM116+декабрь!AM116</f>
        <v>0</v>
      </c>
      <c r="AQ116" s="29">
        <f>январь!AN116+февраль!AN116+март!AN116+апрель!AN116+май!AN116+июнь!AN116+июль!AN116+август!AN116+сентябрь!AN116+октябрь!AN116+ноябрь!AN116+декабрь!AN116</f>
        <v>0</v>
      </c>
      <c r="AR116" s="36">
        <f>январь!AO116+февраль!AO116+март!AO116+апрель!AO116+май!AO116+июнь!AO116+июль!AO116+август!AO116+сентябрь!AO116+октябрь!AO116+ноябрь!AO116+декабрь!AO116</f>
        <v>0</v>
      </c>
      <c r="AS116" s="29">
        <f>январь!AP116+февраль!AP116+март!AP116+апрель!AP116+май!AP116+июнь!AP116+июль!AP116+август!AP116+сентябрь!AP116+октябрь!AP116+ноябрь!AP116+декабрь!AP116</f>
        <v>0</v>
      </c>
      <c r="AT116" s="36">
        <f>январь!AQ116+февраль!AQ116+март!AQ116+апрель!AQ116+май!AQ116+июнь!AQ116+июль!AQ116+август!AQ116+сентябрь!AQ116+октябрь!AQ116+ноябрь!AQ116+декабрь!AQ116</f>
        <v>0</v>
      </c>
      <c r="AU116" s="29">
        <f>январь!AR116+февраль!AR116+март!AR116+апрель!AR116+май!AR116+июнь!AR116+июль!AR116+август!AR116+сентябрь!AR116+октябрь!AR116+ноябрь!AR116+декабрь!AR116</f>
        <v>0</v>
      </c>
      <c r="AV116" s="36">
        <f>январь!AS116+февраль!AS116+март!AS116+апрель!AS116+май!AS116+июнь!AS116+июль!AS116+август!AS116+сентябрь!AS116+октябрь!AS116+ноябрь!AS116+декабрь!AS116</f>
        <v>0</v>
      </c>
      <c r="AW116" s="36">
        <f>январь!AT116+февраль!AT116+март!AT116+апрель!AT116+май!AT116+июнь!AT116+июль!AT116+август!AT116+сентябрь!AT116+октябрь!AT116+ноябрь!AT116+декабрь!AT116</f>
        <v>0</v>
      </c>
      <c r="AX116" s="36">
        <f>январь!AU116+февраль!AU116+март!AU116+апрель!AU116+май!AU116+июнь!AU116+июль!AU116+август!AU116+сентябрь!AU116+октябрь!AU116+ноябрь!AU116+декабрь!AU116</f>
        <v>0</v>
      </c>
      <c r="AY116" s="29">
        <f>январь!AV116+февраль!AV116+март!AV116+апрель!AV116+май!AV116+июнь!AV116+июль!AV116+август!AV116+сентябрь!AV116+октябрь!AV116+ноябрь!AV116+декабрь!AV116</f>
        <v>0</v>
      </c>
      <c r="AZ116" s="36">
        <f>январь!AW116+февраль!AW116+март!AW116+апрель!AW116+май!AW116+июнь!AW116+июль!AW116+август!AW116+сентябрь!AW116+октябрь!AW116+ноябрь!AW116+декабрь!AW116</f>
        <v>0</v>
      </c>
      <c r="BA116" s="36">
        <f>январь!AX116+февраль!AX116+март!AX116+апрель!AX116+май!AX116+июнь!AX116+июль!AX116+август!AX116+сентябрь!AX116+октябрь!AX116+ноябрь!AX116+декабрь!AX116</f>
        <v>0</v>
      </c>
      <c r="BB116" s="36">
        <f>январь!AY116+февраль!AY116+март!AY116+апрель!AY116+май!AY116+июнь!AY116+июль!AY116+август!AY116+сентябрь!AY116+октябрь!AY116+ноябрь!AY116+декабрь!AY116</f>
        <v>0</v>
      </c>
      <c r="BC116" s="29">
        <f>январь!AZ116+февраль!AZ116+март!AZ116+апрель!AZ116+май!AZ116+июнь!AZ116+июль!AZ116+август!AZ116+сентябрь!AZ116+октябрь!AZ116+ноябрь!AZ116+декабрь!AZ116</f>
        <v>0</v>
      </c>
      <c r="BD116" s="36">
        <f>январь!BA116+февраль!BA116+март!BA116+апрель!BA116+май!BA116+июнь!BA116+июль!BA116+август!BA116+сентябрь!BA116+октябрь!BA116+ноябрь!BA116+декабрь!BA116</f>
        <v>0</v>
      </c>
      <c r="BE116" s="36">
        <f>январь!BB116+февраль!BB116+март!BB116+апрель!BB116+май!BB116+июнь!BB116+июль!BB116+август!BB116+сентябрь!BB116+октябрь!BB116+ноябрь!BB116+декабрь!BB116</f>
        <v>0</v>
      </c>
      <c r="BF116" s="36">
        <f>январь!BC116+февраль!BC116+март!BC116+апрель!BC116+май!BC116+июнь!BC116+июль!BC116+август!BC116+сентябрь!BC116+октябрь!BC116+ноябрь!BC116+декабрь!BC116</f>
        <v>0</v>
      </c>
      <c r="BG116" s="36">
        <f>январь!BD116+февраль!BD116+март!BD116+апрель!BD116+май!BD116+июнь!BD116+июль!BD116+август!BD116+сентябрь!BD116+октябрь!BD116+ноябрь!BD116+декабрь!BD116</f>
        <v>0</v>
      </c>
      <c r="BH116" s="36">
        <f>январь!BE116+февраль!BE116+март!BE116+апрель!BE116+май!BE116+июнь!BE116+июль!BE116+август!BE116+сентябрь!BE116+октябрь!BE116+ноябрь!BE116+декабрь!BE116</f>
        <v>0</v>
      </c>
      <c r="BI116" s="36">
        <f>январь!BF116+февраль!BF116+март!BF116+апрель!BF116+май!BF116+июнь!BF116+июль!BF116+август!BF116+сентябрь!BF116+октябрь!BF116+ноябрь!BF116+декабрь!BF116</f>
        <v>0</v>
      </c>
      <c r="BJ116" s="36">
        <f>январь!BG116+февраль!BG116+март!BG116+апрель!BG116+май!BG116+июнь!BG116+июль!BG116+август!BG116+сентябрь!BG116+октябрь!BG116+ноябрь!BG116+декабрь!BG116</f>
        <v>0</v>
      </c>
      <c r="BK116" s="36">
        <f>январь!BH116+февраль!BH116+март!BH116+апрель!BH116+май!BH116+июнь!BH116+июль!BH116+август!BH116+сентябрь!BH116+октябрь!BH116+ноябрь!BH116+декабрь!BH116</f>
        <v>0</v>
      </c>
      <c r="BL116" s="36">
        <f>январь!BI116+февраль!BI116+март!BI116+апрель!BI116+май!BI116+июнь!BI116+июль!BI116+август!BI116+сентябрь!BI116+октябрь!BI116+ноябрь!BI116+декабрь!BI116</f>
        <v>0</v>
      </c>
      <c r="BM116" s="29">
        <f>январь!BJ116+февраль!BJ116+март!BJ116+апрель!BJ116+май!BJ116+июнь!BJ116+июль!BJ116+август!BJ116+сентябрь!BJ116+октябрь!BJ116+ноябрь!BJ116+декабрь!BJ116</f>
        <v>0</v>
      </c>
      <c r="BN116" s="36">
        <f>январь!BK116+февраль!BK116+март!BK116+апрель!BK116+май!BK116+июнь!BK116+июль!BK116+август!BK116+сентябрь!BK116+октябрь!BK116+ноябрь!BK116+декабрь!BK116</f>
        <v>0</v>
      </c>
      <c r="BO116" s="29">
        <f>январь!BL116+февраль!BL116+март!BL116+апрель!BL116+май!BL116+июнь!BL116+июль!BL116+август!BL116+сентябрь!BL116+октябрь!BL116+ноябрь!BL116+декабрь!BL116</f>
        <v>0</v>
      </c>
      <c r="BP116" s="36">
        <f>январь!BM116+февраль!BM116+март!BM116+апрель!BM116+май!BM116+июнь!BM116+июль!BM116+август!BM116+сентябрь!BM116+октябрь!BM116+ноябрь!BM116+декабрь!BM116</f>
        <v>0</v>
      </c>
      <c r="BQ116" s="36">
        <f>январь!BN116+февраль!BN116+март!BN116+апрель!BN116+май!BN116+июнь!BN116+июль!BN116+август!BN116+сентябрь!BN116+октябрь!BN116+ноябрь!BN116+декабрь!BN116</f>
        <v>0</v>
      </c>
      <c r="BR116" s="36">
        <f>январь!BO116+февраль!BO116+март!BO116+апрель!BO116+май!BO116+июнь!BO116+июль!BO116+август!BO116+сентябрь!BO116+октябрь!BO116+ноябрь!BO116+декабрь!BO116</f>
        <v>0</v>
      </c>
      <c r="BS116" s="29">
        <f>январь!BP116+февраль!BP116+март!BP116+апрель!BP116+май!BP116+июнь!BP116+июль!BP116+август!BP116+сентябрь!BP116+октябрь!BP116+ноябрь!BP116+декабрь!BP116</f>
        <v>4</v>
      </c>
      <c r="BT116" s="36">
        <f>январь!BQ116+февраль!BQ116+март!BQ116+апрель!BQ116+май!BQ116+июнь!BQ116+июль!BQ116+август!BQ116+сентябрь!BQ116+октябрь!BQ116+ноябрь!BQ116+декабрь!BQ116</f>
        <v>3.8130000000000002</v>
      </c>
      <c r="BU116" s="29">
        <f>январь!BR116+февраль!BR116+март!BR116+апрель!BR116+май!BR116+июнь!BR116+июль!BR116+август!BR116+сентябрь!BR116+октябрь!BR116+ноябрь!BR116+декабрь!BR116</f>
        <v>0</v>
      </c>
      <c r="BV116" s="36">
        <f>январь!BS116+февраль!BS116+март!BS116+апрель!BS116+май!BS116+июнь!BS116+июль!BS116+август!BS116+сентябрь!BS116+октябрь!BS116+ноябрь!BS116+декабрь!BS116</f>
        <v>0</v>
      </c>
      <c r="BW116" s="36">
        <f>январь!BT116+февраль!BT116+март!BT116+апрель!BT116+май!BT116+июнь!BT116+июль!BT116+август!BT116+сентябрь!BT116+октябрь!BT116+ноябрь!BT116+декабрь!BT116</f>
        <v>0</v>
      </c>
      <c r="BX116" s="36">
        <f>январь!BU116+февраль!BU116+март!BU116+апрель!BU116+май!BU116+июнь!BU116+июль!BU116+август!BU116+сентябрь!BU116+октябрь!BU116+ноябрь!BU116+декабрь!BU116</f>
        <v>0</v>
      </c>
      <c r="BY116" s="36">
        <f>январь!BV116+февраль!BV116+март!BV116+апрель!BV116+май!BV116+июнь!BV116+июль!BV116+август!BV116+сентябрь!BV116+октябрь!BV116+ноябрь!BV116+декабрь!BV116</f>
        <v>30.263999999999999</v>
      </c>
      <c r="BZ116" s="77">
        <v>1</v>
      </c>
    </row>
    <row r="117" spans="1:78" x14ac:dyDescent="0.25">
      <c r="A117" s="16">
        <v>115</v>
      </c>
      <c r="B117" s="16">
        <v>3</v>
      </c>
      <c r="C117" s="37" t="s">
        <v>580</v>
      </c>
      <c r="D117" s="51">
        <v>226.05469528502411</v>
      </c>
      <c r="E117" s="25">
        <v>-900.72810799999991</v>
      </c>
      <c r="F117" s="26">
        <f t="shared" si="3"/>
        <v>-711.56641271497585</v>
      </c>
      <c r="G117" s="26">
        <f t="shared" si="4"/>
        <v>189.16169528502411</v>
      </c>
      <c r="H117" s="26">
        <f t="shared" si="5"/>
        <v>36.893000000000001</v>
      </c>
      <c r="I117" s="36">
        <f>январь!F117+февраль!F117+март!F117+апрель!F117+май!F117+июнь!F117+июль!F117+август!F117+сентябрь!F117+октябрь!F117+ноябрь!F117+декабрь!F117</f>
        <v>0</v>
      </c>
      <c r="J117" s="36">
        <f>январь!G117+февраль!G117+март!G117+апрель!G117+май!G117+июнь!G117+июль!G117+август!G117+сентябрь!G117+октябрь!G117+ноябрь!G117+декабрь!G117</f>
        <v>0</v>
      </c>
      <c r="K117" s="36">
        <f>январь!H117+февраль!H117+март!H117+апрель!H117+май!H117+июнь!H117+июль!H117+август!H117+сентябрь!H117+октябрь!H117+ноябрь!H117+декабрь!H117</f>
        <v>0</v>
      </c>
      <c r="L117" s="27">
        <f>январь!I117+февраль!I117+март!I117+апрель!I117+май!I117+июнь!I117+июль!I117+август!I117+сентябрь!I117+октябрь!I117+ноябрь!I117+декабрь!I117</f>
        <v>0</v>
      </c>
      <c r="M117" s="36">
        <f>январь!J117+февраль!J117+март!J117+апрель!J117+май!J117+июнь!J117+июль!J117+август!J117+сентябрь!J117+октябрь!J117+ноябрь!J117+декабрь!J117</f>
        <v>0</v>
      </c>
      <c r="N117" s="36">
        <f>январь!K117+февраль!K117+март!K117+апрель!K117+май!K117+июнь!K117+июль!K117+август!K117+сентябрь!K117+октябрь!K117+ноябрь!K117+декабрь!K117</f>
        <v>0</v>
      </c>
      <c r="O117" s="36">
        <f>январь!L117+февраль!L117+март!L117+апрель!L117+май!L117+июнь!L117+июль!L117+август!L117+сентябрь!L117+октябрь!L117+ноябрь!L117+декабрь!L117</f>
        <v>0</v>
      </c>
      <c r="P117" s="36">
        <f>январь!M117+февраль!M117+март!M117+апрель!M117+май!M117+июнь!M117+июль!M117+август!M117+сентябрь!M117+октябрь!M117+ноябрь!M117+декабрь!M117</f>
        <v>0</v>
      </c>
      <c r="Q117" s="36">
        <f>январь!N117+февраль!N117+март!N117+апрель!N117+май!N117+июнь!N117+июль!N117+август!N117+сентябрь!N117+октябрь!N117+ноябрь!N117+декабрь!N117</f>
        <v>0</v>
      </c>
      <c r="R117" s="29">
        <f>январь!O117+февраль!O117+март!O117+апрель!O117+май!O117+июнь!O117+июль!O117+август!O117+сентябрь!O117+октябрь!O117+ноябрь!O117+декабрь!O117</f>
        <v>0</v>
      </c>
      <c r="S117" s="36">
        <f>январь!P117+февраль!P117+март!P117+апрель!P117+май!P117+июнь!P117+июль!P117+август!P117+сентябрь!P117+октябрь!P117+ноябрь!P117+декабрь!P117</f>
        <v>0</v>
      </c>
      <c r="T117" s="29">
        <f>январь!Q117+февраль!Q117+март!Q117+апрель!Q117+май!Q117+июнь!Q117+июль!Q117+август!Q117+сентябрь!Q117+октябрь!Q117+ноябрь!Q117+декабрь!Q117</f>
        <v>0</v>
      </c>
      <c r="U117" s="36">
        <f>январь!R117+февраль!R117+март!R117+апрель!R117+май!R117+июнь!R117+июль!R117+август!R117+сентябрь!R117+октябрь!R117+ноябрь!R117+декабрь!R117</f>
        <v>0</v>
      </c>
      <c r="V117" s="36">
        <f>январь!S117+февраль!S117+март!S117+апрель!S117+май!S117+июнь!S117+июль!S117+август!S117+сентябрь!S117+октябрь!S117+ноябрь!S117+декабрь!S117</f>
        <v>0</v>
      </c>
      <c r="W117" s="36">
        <f>январь!T117+февраль!T117+март!T117+апрель!T117+май!T117+июнь!T117+июль!T117+август!T117+сентябрь!T117+октябрь!T117+ноябрь!T117+декабрь!T117</f>
        <v>0</v>
      </c>
      <c r="X117" s="36">
        <f>январь!U117+февраль!U117+март!U117+апрель!U117+май!U117+июнь!U117+июль!U117+август!U117+сентябрь!U117+октябрь!U117+ноябрь!U117+декабрь!U117</f>
        <v>0</v>
      </c>
      <c r="Y117" s="36">
        <f>январь!V117+февраль!V117+март!V117+апрель!V117+май!V117+июнь!V117+июль!V117+август!V117+сентябрь!V117+октябрь!V117+ноябрь!V117+декабрь!V117</f>
        <v>0</v>
      </c>
      <c r="Z117" s="36">
        <f>январь!W117+февраль!W117+март!W117+апрель!W117+май!W117+июнь!W117+июль!W117+август!W117+сентябрь!W117+октябрь!W117+ноябрь!W117+декабрь!W117</f>
        <v>0</v>
      </c>
      <c r="AA117" s="36">
        <f>январь!X117+февраль!X117+март!X117+апрель!X117+май!X117+июнь!X117+июль!X117+август!X117+сентябрь!X117+октябрь!X117+ноябрь!X117+декабрь!X117</f>
        <v>0</v>
      </c>
      <c r="AB117" s="29">
        <f>январь!Y117+февраль!Y117+март!Y117+апрель!Y117+май!Y117+июнь!Y117+июль!Y117+август!Y117+сентябрь!Y117+октябрь!Y117+ноябрь!Y117+декабрь!Y117</f>
        <v>0</v>
      </c>
      <c r="AC117" s="36">
        <f>январь!Z117+февраль!Z117+март!Z117+апрель!Z117+май!Z117+июнь!Z117+июль!Z117+август!Z117+сентябрь!Z117+октябрь!Z117+ноябрь!Z117+декабрь!Z117</f>
        <v>0</v>
      </c>
      <c r="AD117" s="66" t="str">
        <f>CONCATENATE(январь!AA117,$BZ$1,февраль!AA117,$BZ$1,март!AA117,$BZ$1,апрель!AA117,$BZ$1,май!AA117,$BZ$1,июнь!AA117,$BZ$1,июль!AA117,$BZ$1,август!AA117,$BZ$1,сентябрь!AA117,$BZ$1,октябрь!AA117,$BZ$1,ноябрь!AA117,$BZ$1,декабрь!AA117)</f>
        <v xml:space="preserve">           </v>
      </c>
      <c r="AE117" s="36">
        <f>январь!AB117+февраль!AB117+март!AB117+апрель!AB117+май!AB117+июнь!AB117+июль!AB117+август!AB117+сентябрь!AB117+октябрь!AB117+ноябрь!AB117+декабрь!AB117</f>
        <v>0</v>
      </c>
      <c r="AF117" s="36">
        <f>январь!AC117+февраль!AC117+март!AC117+апрель!AC117+май!AC117+июнь!AC117+июль!AC117+август!AC117+сентябрь!AC117+октябрь!AC117+ноябрь!AC117+декабрь!AC117</f>
        <v>0</v>
      </c>
      <c r="AG117" s="36">
        <f>январь!AD117+февраль!AD117+март!AD117+апрель!AD117+май!AD117+июнь!AD117+июль!AD117+август!AD117+сентябрь!AD117+октябрь!AD117+ноябрь!AD117+декабрь!AD117</f>
        <v>0</v>
      </c>
      <c r="AH117" s="36">
        <f>январь!AE117+февраль!AE117+март!AE117+апрель!AE117+май!AE117+июнь!AE117+июль!AE117+август!AE117+сентябрь!AE117+октябрь!AE117+ноябрь!AE117+декабрь!AE117</f>
        <v>0</v>
      </c>
      <c r="AI117" s="36">
        <f>январь!AF117+февраль!AF117+март!AF117+апрель!AF117+май!AF117+июнь!AF117+июль!AF117+август!AF117+сентябрь!AF117+октябрь!AF117+ноябрь!AF117+декабрь!AF117</f>
        <v>0</v>
      </c>
      <c r="AJ117" s="36">
        <f>январь!AG117+февраль!AG117+март!AG117+апрель!AG117+май!AG117+июнь!AG117+июль!AG117+август!AG117+сентябрь!AG117+октябрь!AG117+ноябрь!AG117+декабрь!AG117</f>
        <v>0</v>
      </c>
      <c r="AK117" s="29">
        <f>январь!AH117+февраль!AH117+март!AH117+апрель!AH117+май!AH117+июнь!AH117+июль!AH117+август!AH117+сентябрь!AH117+октябрь!AH117+ноябрь!AH117+декабрь!AH117</f>
        <v>8</v>
      </c>
      <c r="AL117" s="36">
        <f>январь!AI117+февраль!AI117+март!AI117+апрель!AI117+май!AI117+июнь!AI117+июль!AI117+август!AI117+сентябрь!AI117+октябрь!AI117+ноябрь!AI117+декабрь!AI117</f>
        <v>9.4269999999999996</v>
      </c>
      <c r="AM117" s="29">
        <f>январь!AJ117+февраль!AJ117+март!AJ117+апрель!AJ117+май!AJ117+июнь!AJ117+июль!AJ117+август!AJ117+сентябрь!AJ117+октябрь!AJ117+ноябрь!AJ117+декабрь!AJ117</f>
        <v>4</v>
      </c>
      <c r="AN117" s="36">
        <f>январь!AK117+февраль!AK117+март!AK117+апрель!AK117+май!AK117+июнь!AK117+июль!AK117+август!AK117+сентябрь!AK117+октябрь!AK117+ноябрь!AK117+декабрь!AK117</f>
        <v>3.9209999999999998</v>
      </c>
      <c r="AO117" s="36">
        <f>январь!AL117+февраль!AL117+март!AL117+апрель!AL117+май!AL117+июнь!AL117+июль!AL117+август!AL117+сентябрь!AL117+октябрь!AL117+ноябрь!AL117+декабрь!AL117</f>
        <v>0</v>
      </c>
      <c r="AP117" s="36">
        <f>январь!AM117+февраль!AM117+март!AM117+апрель!AM117+май!AM117+июнь!AM117+июль!AM117+август!AM117+сентябрь!AM117+октябрь!AM117+ноябрь!AM117+декабрь!AM117</f>
        <v>0</v>
      </c>
      <c r="AQ117" s="29">
        <f>январь!AN117+февраль!AN117+март!AN117+апрель!AN117+май!AN117+июнь!AN117+июль!AN117+август!AN117+сентябрь!AN117+октябрь!AN117+ноябрь!AN117+декабрь!AN117</f>
        <v>0</v>
      </c>
      <c r="AR117" s="36">
        <f>январь!AO117+февраль!AO117+март!AO117+апрель!AO117+май!AO117+июнь!AO117+июль!AO117+август!AO117+сентябрь!AO117+октябрь!AO117+ноябрь!AO117+декабрь!AO117</f>
        <v>0</v>
      </c>
      <c r="AS117" s="29">
        <f>январь!AP117+февраль!AP117+март!AP117+апрель!AP117+май!AP117+июнь!AP117+июль!AP117+август!AP117+сентябрь!AP117+октябрь!AP117+ноябрь!AP117+декабрь!AP117</f>
        <v>0</v>
      </c>
      <c r="AT117" s="36">
        <f>январь!AQ117+февраль!AQ117+март!AQ117+апрель!AQ117+май!AQ117+июнь!AQ117+июль!AQ117+август!AQ117+сентябрь!AQ117+октябрь!AQ117+ноябрь!AQ117+декабрь!AQ117</f>
        <v>0</v>
      </c>
      <c r="AU117" s="29">
        <f>январь!AR117+февраль!AR117+март!AR117+апрель!AR117+май!AR117+июнь!AR117+июль!AR117+август!AR117+сентябрь!AR117+октябрь!AR117+ноябрь!AR117+декабрь!AR117</f>
        <v>0</v>
      </c>
      <c r="AV117" s="36">
        <f>январь!AS117+февраль!AS117+март!AS117+апрель!AS117+май!AS117+июнь!AS117+июль!AS117+август!AS117+сентябрь!AS117+октябрь!AS117+ноябрь!AS117+декабрь!AS117</f>
        <v>0</v>
      </c>
      <c r="AW117" s="36">
        <f>январь!AT117+февраль!AT117+март!AT117+апрель!AT117+май!AT117+июнь!AT117+июль!AT117+август!AT117+сентябрь!AT117+октябрь!AT117+ноябрь!AT117+декабрь!AT117</f>
        <v>0</v>
      </c>
      <c r="AX117" s="36">
        <f>январь!AU117+февраль!AU117+март!AU117+апрель!AU117+май!AU117+июнь!AU117+июль!AU117+август!AU117+сентябрь!AU117+октябрь!AU117+ноябрь!AU117+декабрь!AU117</f>
        <v>0</v>
      </c>
      <c r="AY117" s="29">
        <f>январь!AV117+февраль!AV117+март!AV117+апрель!AV117+май!AV117+июнь!AV117+июль!AV117+август!AV117+сентябрь!AV117+октябрь!AV117+ноябрь!AV117+декабрь!AV117</f>
        <v>0</v>
      </c>
      <c r="AZ117" s="36">
        <f>январь!AW117+февраль!AW117+март!AW117+апрель!AW117+май!AW117+июнь!AW117+июль!AW117+август!AW117+сентябрь!AW117+октябрь!AW117+ноябрь!AW117+декабрь!AW117</f>
        <v>0</v>
      </c>
      <c r="BA117" s="36">
        <f>январь!AX117+февраль!AX117+март!AX117+апрель!AX117+май!AX117+июнь!AX117+июль!AX117+август!AX117+сентябрь!AX117+октябрь!AX117+ноябрь!AX117+декабрь!AX117</f>
        <v>0</v>
      </c>
      <c r="BB117" s="36">
        <f>январь!AY117+февраль!AY117+март!AY117+апрель!AY117+май!AY117+июнь!AY117+июль!AY117+август!AY117+сентябрь!AY117+октябрь!AY117+ноябрь!AY117+декабрь!AY117</f>
        <v>0</v>
      </c>
      <c r="BC117" s="29">
        <f>январь!AZ117+февраль!AZ117+март!AZ117+апрель!AZ117+май!AZ117+июнь!AZ117+июль!AZ117+август!AZ117+сентябрь!AZ117+октябрь!AZ117+ноябрь!AZ117+декабрь!AZ117</f>
        <v>0</v>
      </c>
      <c r="BD117" s="36">
        <f>январь!BA117+февраль!BA117+март!BA117+апрель!BA117+май!BA117+июнь!BA117+июль!BA117+август!BA117+сентябрь!BA117+октябрь!BA117+ноябрь!BA117+декабрь!BA117</f>
        <v>0</v>
      </c>
      <c r="BE117" s="36">
        <f>январь!BB117+февраль!BB117+март!BB117+апрель!BB117+май!BB117+июнь!BB117+июль!BB117+август!BB117+сентябрь!BB117+октябрь!BB117+ноябрь!BB117+декабрь!BB117</f>
        <v>0</v>
      </c>
      <c r="BF117" s="36">
        <f>январь!BC117+февраль!BC117+март!BC117+апрель!BC117+май!BC117+июнь!BC117+июль!BC117+август!BC117+сентябрь!BC117+октябрь!BC117+ноябрь!BC117+декабрь!BC117</f>
        <v>0</v>
      </c>
      <c r="BG117" s="36">
        <f>январь!BD117+февраль!BD117+март!BD117+апрель!BD117+май!BD117+июнь!BD117+июль!BD117+август!BD117+сентябрь!BD117+октябрь!BD117+ноябрь!BD117+декабрь!BD117</f>
        <v>0</v>
      </c>
      <c r="BH117" s="36">
        <f>январь!BE117+февраль!BE117+март!BE117+апрель!BE117+май!BE117+июнь!BE117+июль!BE117+август!BE117+сентябрь!BE117+октябрь!BE117+ноябрь!BE117+декабрь!BE117</f>
        <v>0</v>
      </c>
      <c r="BI117" s="36">
        <f>январь!BF117+февраль!BF117+март!BF117+апрель!BF117+май!BF117+июнь!BF117+июль!BF117+август!BF117+сентябрь!BF117+октябрь!BF117+ноябрь!BF117+декабрь!BF117</f>
        <v>0</v>
      </c>
      <c r="BJ117" s="36">
        <f>январь!BG117+февраль!BG117+март!BG117+апрель!BG117+май!BG117+июнь!BG117+июль!BG117+август!BG117+сентябрь!BG117+октябрь!BG117+ноябрь!BG117+декабрь!BG117</f>
        <v>0</v>
      </c>
      <c r="BK117" s="36">
        <f>январь!BH117+февраль!BH117+март!BH117+апрель!BH117+май!BH117+июнь!BH117+июль!BH117+август!BH117+сентябрь!BH117+октябрь!BH117+ноябрь!BH117+декабрь!BH117</f>
        <v>0</v>
      </c>
      <c r="BL117" s="36">
        <f>январь!BI117+февраль!BI117+март!BI117+апрель!BI117+май!BI117+июнь!BI117+июль!BI117+август!BI117+сентябрь!BI117+октябрь!BI117+ноябрь!BI117+декабрь!BI117</f>
        <v>0</v>
      </c>
      <c r="BM117" s="29">
        <f>январь!BJ117+февраль!BJ117+март!BJ117+апрель!BJ117+май!BJ117+июнь!BJ117+июль!BJ117+август!BJ117+сентябрь!BJ117+октябрь!BJ117+ноябрь!BJ117+декабрь!BJ117</f>
        <v>0</v>
      </c>
      <c r="BN117" s="36">
        <f>январь!BK117+февраль!BK117+март!BK117+апрель!BK117+май!BK117+июнь!BK117+июль!BK117+август!BK117+сентябрь!BK117+октябрь!BK117+ноябрь!BK117+декабрь!BK117</f>
        <v>0</v>
      </c>
      <c r="BO117" s="29">
        <f>январь!BL117+февраль!BL117+март!BL117+апрель!BL117+май!BL117+июнь!BL117+июль!BL117+август!BL117+сентябрь!BL117+октябрь!BL117+ноябрь!BL117+декабрь!BL117</f>
        <v>0</v>
      </c>
      <c r="BP117" s="36">
        <f>январь!BM117+февраль!BM117+март!BM117+апрель!BM117+май!BM117+июнь!BM117+июль!BM117+август!BM117+сентябрь!BM117+октябрь!BM117+ноябрь!BM117+декабрь!BM117</f>
        <v>0</v>
      </c>
      <c r="BQ117" s="36">
        <f>январь!BN117+февраль!BN117+март!BN117+апрель!BN117+май!BN117+июнь!BN117+июль!BN117+август!BN117+сентябрь!BN117+октябрь!BN117+ноябрь!BN117+декабрь!BN117</f>
        <v>0</v>
      </c>
      <c r="BR117" s="36">
        <f>январь!BO117+февраль!BO117+март!BO117+апрель!BO117+май!BO117+июнь!BO117+июль!BO117+август!BO117+сентябрь!BO117+октябрь!BO117+ноябрь!BO117+декабрь!BO117</f>
        <v>0</v>
      </c>
      <c r="BS117" s="29">
        <f>январь!BP117+февраль!BP117+март!BP117+апрель!BP117+май!BP117+июнь!BP117+июль!BP117+август!BP117+сентябрь!BP117+октябрь!BP117+ноябрь!BP117+декабрь!BP117</f>
        <v>0</v>
      </c>
      <c r="BT117" s="36">
        <f>январь!BQ117+февраль!BQ117+март!BQ117+апрель!BQ117+май!BQ117+июнь!BQ117+июль!BQ117+август!BQ117+сентябрь!BQ117+октябрь!BQ117+ноябрь!BQ117+декабрь!BQ117</f>
        <v>0</v>
      </c>
      <c r="BU117" s="29">
        <f>январь!BR117+февраль!BR117+март!BR117+апрель!BR117+май!BR117+июнь!BR117+июль!BR117+август!BR117+сентябрь!BR117+октябрь!BR117+ноябрь!BR117+декабрь!BR117</f>
        <v>0</v>
      </c>
      <c r="BV117" s="36">
        <f>январь!BS117+февраль!BS117+март!BS117+апрель!BS117+май!BS117+июнь!BS117+июль!BS117+август!BS117+сентябрь!BS117+октябрь!BS117+ноябрь!BS117+декабрь!BS117</f>
        <v>0</v>
      </c>
      <c r="BW117" s="36">
        <f>январь!BT117+февраль!BT117+март!BT117+апрель!BT117+май!BT117+июнь!BT117+июль!BT117+август!BT117+сентябрь!BT117+октябрь!BT117+ноябрь!BT117+декабрь!BT117</f>
        <v>0</v>
      </c>
      <c r="BX117" s="36">
        <f>январь!BU117+февраль!BU117+март!BU117+апрель!BU117+май!BU117+июнь!BU117+июль!BU117+август!BU117+сентябрь!BU117+октябрь!BU117+ноябрь!BU117+декабрь!BU117</f>
        <v>0</v>
      </c>
      <c r="BY117" s="36">
        <f>январь!BV117+февраль!BV117+март!BV117+апрель!BV117+май!BV117+июнь!BV117+июль!BV117+август!BV117+сентябрь!BV117+октябрь!BV117+ноябрь!BV117+декабрь!BV117</f>
        <v>23.545000000000002</v>
      </c>
      <c r="BZ117" s="77">
        <v>1</v>
      </c>
    </row>
    <row r="118" spans="1:78" x14ac:dyDescent="0.25">
      <c r="A118" s="16">
        <v>116</v>
      </c>
      <c r="B118" s="16">
        <v>3</v>
      </c>
      <c r="C118" s="37" t="s">
        <v>581</v>
      </c>
      <c r="D118" s="51">
        <v>202.56604157681159</v>
      </c>
      <c r="E118" s="25">
        <v>-185.892608</v>
      </c>
      <c r="F118" s="26">
        <f t="shared" si="3"/>
        <v>-4.0065664231884099</v>
      </c>
      <c r="G118" s="26">
        <f t="shared" si="4"/>
        <v>181.88604157681158</v>
      </c>
      <c r="H118" s="26">
        <f t="shared" si="5"/>
        <v>20.68</v>
      </c>
      <c r="I118" s="36">
        <f>январь!F118+февраль!F118+март!F118+апрель!F118+май!F118+июнь!F118+июль!F118+август!F118+сентябрь!F118+октябрь!F118+ноябрь!F118+декабрь!F118</f>
        <v>0</v>
      </c>
      <c r="J118" s="36">
        <f>январь!G118+февраль!G118+март!G118+апрель!G118+май!G118+июнь!G118+июль!G118+август!G118+сентябрь!G118+октябрь!G118+ноябрь!G118+декабрь!G118</f>
        <v>0</v>
      </c>
      <c r="K118" s="36">
        <f>январь!H118+февраль!H118+март!H118+апрель!H118+май!H118+июнь!H118+июль!H118+август!H118+сентябрь!H118+октябрь!H118+ноябрь!H118+декабрь!H118</f>
        <v>0</v>
      </c>
      <c r="L118" s="27">
        <f>январь!I118+февраль!I118+март!I118+апрель!I118+май!I118+июнь!I118+июль!I118+август!I118+сентябрь!I118+октябрь!I118+ноябрь!I118+декабрь!I118</f>
        <v>0</v>
      </c>
      <c r="M118" s="36">
        <f>январь!J118+февраль!J118+март!J118+апрель!J118+май!J118+июнь!J118+июль!J118+август!J118+сентябрь!J118+октябрь!J118+ноябрь!J118+декабрь!J118</f>
        <v>0</v>
      </c>
      <c r="N118" s="36">
        <f>январь!K118+февраль!K118+март!K118+апрель!K118+май!K118+июнь!K118+июль!K118+август!K118+сентябрь!K118+октябрь!K118+ноябрь!K118+декабрь!K118</f>
        <v>0</v>
      </c>
      <c r="O118" s="36">
        <f>январь!L118+февраль!L118+март!L118+апрель!L118+май!L118+июнь!L118+июль!L118+август!L118+сентябрь!L118+октябрь!L118+ноябрь!L118+декабрь!L118</f>
        <v>0</v>
      </c>
      <c r="P118" s="36">
        <f>январь!M118+февраль!M118+март!M118+апрель!M118+май!M118+июнь!M118+июль!M118+август!M118+сентябрь!M118+октябрь!M118+ноябрь!M118+декабрь!M118</f>
        <v>0</v>
      </c>
      <c r="Q118" s="36">
        <f>январь!N118+февраль!N118+март!N118+апрель!N118+май!N118+июнь!N118+июль!N118+август!N118+сентябрь!N118+октябрь!N118+ноябрь!N118+декабрь!N118</f>
        <v>0</v>
      </c>
      <c r="R118" s="29">
        <f>январь!O118+февраль!O118+март!O118+апрель!O118+май!O118+июнь!O118+июль!O118+август!O118+сентябрь!O118+октябрь!O118+ноябрь!O118+декабрь!O118</f>
        <v>0</v>
      </c>
      <c r="S118" s="36">
        <f>январь!P118+февраль!P118+март!P118+апрель!P118+май!P118+июнь!P118+июль!P118+август!P118+сентябрь!P118+октябрь!P118+ноябрь!P118+декабрь!P118</f>
        <v>0</v>
      </c>
      <c r="T118" s="29">
        <f>январь!Q118+февраль!Q118+март!Q118+апрель!Q118+май!Q118+июнь!Q118+июль!Q118+август!Q118+сентябрь!Q118+октябрь!Q118+ноябрь!Q118+декабрь!Q118</f>
        <v>0</v>
      </c>
      <c r="U118" s="36">
        <f>январь!R118+февраль!R118+март!R118+апрель!R118+май!R118+июнь!R118+июль!R118+август!R118+сентябрь!R118+октябрь!R118+ноябрь!R118+декабрь!R118</f>
        <v>0</v>
      </c>
      <c r="V118" s="36">
        <f>январь!S118+февраль!S118+март!S118+апрель!S118+май!S118+июнь!S118+июль!S118+август!S118+сентябрь!S118+октябрь!S118+ноябрь!S118+декабрь!S118</f>
        <v>0.01</v>
      </c>
      <c r="W118" s="36">
        <f>январь!T118+февраль!T118+март!T118+апрель!T118+май!T118+июнь!T118+июль!T118+август!T118+сентябрь!T118+октябрь!T118+ноябрь!T118+декабрь!T118</f>
        <v>3.2690000000000001</v>
      </c>
      <c r="X118" s="36">
        <f>январь!U118+февраль!U118+март!U118+апрель!U118+май!U118+июнь!U118+июль!U118+август!U118+сентябрь!U118+октябрь!U118+ноябрь!U118+декабрь!U118</f>
        <v>0</v>
      </c>
      <c r="Y118" s="36">
        <f>январь!V118+февраль!V118+март!V118+апрель!V118+май!V118+июнь!V118+июль!V118+август!V118+сентябрь!V118+октябрь!V118+ноябрь!V118+декабрь!V118</f>
        <v>0</v>
      </c>
      <c r="Z118" s="36">
        <f>январь!W118+февраль!W118+март!W118+апрель!W118+май!W118+июнь!W118+июль!W118+август!W118+сентябрь!W118+октябрь!W118+ноябрь!W118+декабрь!W118</f>
        <v>0</v>
      </c>
      <c r="AA118" s="36">
        <f>январь!X118+февраль!X118+март!X118+апрель!X118+май!X118+июнь!X118+июль!X118+август!X118+сентябрь!X118+октябрь!X118+ноябрь!X118+декабрь!X118</f>
        <v>0</v>
      </c>
      <c r="AB118" s="29">
        <f>январь!Y118+февраль!Y118+март!Y118+апрель!Y118+май!Y118+июнь!Y118+июль!Y118+август!Y118+сентябрь!Y118+октябрь!Y118+ноябрь!Y118+декабрь!Y118</f>
        <v>0</v>
      </c>
      <c r="AC118" s="36">
        <f>январь!Z118+февраль!Z118+март!Z118+апрель!Z118+май!Z118+июнь!Z118+июль!Z118+август!Z118+сентябрь!Z118+октябрь!Z118+ноябрь!Z118+декабрь!Z118</f>
        <v>0</v>
      </c>
      <c r="AD118" s="66" t="str">
        <f>CONCATENATE(январь!AA118,$BZ$1,февраль!AA118,$BZ$1,март!AA118,$BZ$1,апрель!AA118,$BZ$1,май!AA118,$BZ$1,июнь!AA118,$BZ$1,июль!AA118,$BZ$1,август!AA118,$BZ$1,сентябрь!AA118,$BZ$1,октябрь!AA118,$BZ$1,ноябрь!AA118,$BZ$1,декабрь!AA118)</f>
        <v xml:space="preserve">           </v>
      </c>
      <c r="AE118" s="36">
        <f>январь!AB118+февраль!AB118+март!AB118+апрель!AB118+май!AB118+июнь!AB118+июль!AB118+август!AB118+сентябрь!AB118+октябрь!AB118+ноябрь!AB118+декабрь!AB118</f>
        <v>0</v>
      </c>
      <c r="AF118" s="36">
        <f>январь!AC118+февраль!AC118+март!AC118+апрель!AC118+май!AC118+июнь!AC118+июль!AC118+август!AC118+сентябрь!AC118+октябрь!AC118+ноябрь!AC118+декабрь!AC118</f>
        <v>0</v>
      </c>
      <c r="AG118" s="36">
        <f>январь!AD118+февраль!AD118+март!AD118+апрель!AD118+май!AD118+июнь!AD118+июль!AD118+август!AD118+сентябрь!AD118+октябрь!AD118+ноябрь!AD118+декабрь!AD118</f>
        <v>0</v>
      </c>
      <c r="AH118" s="36">
        <f>январь!AE118+февраль!AE118+март!AE118+апрель!AE118+май!AE118+июнь!AE118+июль!AE118+август!AE118+сентябрь!AE118+октябрь!AE118+ноябрь!AE118+декабрь!AE118</f>
        <v>0</v>
      </c>
      <c r="AI118" s="36">
        <f>январь!AF118+февраль!AF118+март!AF118+апрель!AF118+май!AF118+июнь!AF118+июль!AF118+август!AF118+сентябрь!AF118+октябрь!AF118+ноябрь!AF118+декабрь!AF118</f>
        <v>0</v>
      </c>
      <c r="AJ118" s="36">
        <f>январь!AG118+февраль!AG118+март!AG118+апрель!AG118+май!AG118+июнь!AG118+июль!AG118+август!AG118+сентябрь!AG118+октябрь!AG118+ноябрь!AG118+декабрь!AG118</f>
        <v>0</v>
      </c>
      <c r="AK118" s="29">
        <f>январь!AH118+февраль!AH118+март!AH118+апрель!AH118+май!AH118+июнь!AH118+июль!AH118+август!AH118+сентябрь!AH118+октябрь!AH118+ноябрь!AH118+декабрь!AH118</f>
        <v>0</v>
      </c>
      <c r="AL118" s="36">
        <f>январь!AI118+февраль!AI118+март!AI118+апрель!AI118+май!AI118+июнь!AI118+июль!AI118+август!AI118+сентябрь!AI118+октябрь!AI118+ноябрь!AI118+декабрь!AI118</f>
        <v>0</v>
      </c>
      <c r="AM118" s="29">
        <f>январь!AJ118+февраль!AJ118+март!AJ118+апрель!AJ118+май!AJ118+июнь!AJ118+июль!AJ118+август!AJ118+сентябрь!AJ118+октябрь!AJ118+ноябрь!AJ118+декабрь!AJ118</f>
        <v>0</v>
      </c>
      <c r="AN118" s="36">
        <f>январь!AK118+февраль!AK118+март!AK118+апрель!AK118+май!AK118+июнь!AK118+июль!AK118+август!AK118+сентябрь!AK118+октябрь!AK118+ноябрь!AK118+декабрь!AK118</f>
        <v>0</v>
      </c>
      <c r="AO118" s="36">
        <f>январь!AL118+февраль!AL118+март!AL118+апрель!AL118+май!AL118+июнь!AL118+июль!AL118+август!AL118+сентябрь!AL118+октябрь!AL118+ноябрь!AL118+декабрь!AL118</f>
        <v>0</v>
      </c>
      <c r="AP118" s="36">
        <f>январь!AM118+февраль!AM118+март!AM118+апрель!AM118+май!AM118+июнь!AM118+июль!AM118+август!AM118+сентябрь!AM118+октябрь!AM118+ноябрь!AM118+декабрь!AM118</f>
        <v>0</v>
      </c>
      <c r="AQ118" s="29">
        <f>январь!AN118+февраль!AN118+март!AN118+апрель!AN118+май!AN118+июнь!AN118+июль!AN118+август!AN118+сентябрь!AN118+октябрь!AN118+ноябрь!AN118+декабрь!AN118</f>
        <v>0</v>
      </c>
      <c r="AR118" s="36">
        <f>январь!AO118+февраль!AO118+март!AO118+апрель!AO118+май!AO118+июнь!AO118+июль!AO118+август!AO118+сентябрь!AO118+октябрь!AO118+ноябрь!AO118+декабрь!AO118</f>
        <v>0</v>
      </c>
      <c r="AS118" s="29">
        <f>январь!AP118+февраль!AP118+март!AP118+апрель!AP118+май!AP118+июнь!AP118+июль!AP118+август!AP118+сентябрь!AP118+октябрь!AP118+ноябрь!AP118+декабрь!AP118</f>
        <v>0</v>
      </c>
      <c r="AT118" s="36">
        <f>январь!AQ118+февраль!AQ118+март!AQ118+апрель!AQ118+май!AQ118+июнь!AQ118+июль!AQ118+август!AQ118+сентябрь!AQ118+октябрь!AQ118+ноябрь!AQ118+декабрь!AQ118</f>
        <v>0</v>
      </c>
      <c r="AU118" s="29">
        <f>январь!AR118+февраль!AR118+март!AR118+апрель!AR118+май!AR118+июнь!AR118+июль!AR118+август!AR118+сентябрь!AR118+октябрь!AR118+ноябрь!AR118+декабрь!AR118</f>
        <v>0</v>
      </c>
      <c r="AV118" s="36">
        <f>январь!AS118+февраль!AS118+март!AS118+апрель!AS118+май!AS118+июнь!AS118+июль!AS118+август!AS118+сентябрь!AS118+октябрь!AS118+ноябрь!AS118+декабрь!AS118</f>
        <v>0</v>
      </c>
      <c r="AW118" s="36">
        <f>январь!AT118+февраль!AT118+март!AT118+апрель!AT118+май!AT118+июнь!AT118+июль!AT118+август!AT118+сентябрь!AT118+октябрь!AT118+ноябрь!AT118+декабрь!AT118</f>
        <v>0</v>
      </c>
      <c r="AX118" s="36">
        <f>январь!AU118+февраль!AU118+март!AU118+апрель!AU118+май!AU118+июнь!AU118+июль!AU118+август!AU118+сентябрь!AU118+октябрь!AU118+ноябрь!AU118+декабрь!AU118</f>
        <v>0</v>
      </c>
      <c r="AY118" s="29">
        <f>январь!AV118+февраль!AV118+март!AV118+апрель!AV118+май!AV118+июнь!AV118+июль!AV118+август!AV118+сентябрь!AV118+октябрь!AV118+ноябрь!AV118+декабрь!AV118</f>
        <v>0</v>
      </c>
      <c r="AZ118" s="36">
        <f>январь!AW118+февраль!AW118+март!AW118+апрель!AW118+май!AW118+июнь!AW118+июль!AW118+август!AW118+сентябрь!AW118+октябрь!AW118+ноябрь!AW118+декабрь!AW118</f>
        <v>0</v>
      </c>
      <c r="BA118" s="36">
        <f>январь!AX118+февраль!AX118+март!AX118+апрель!AX118+май!AX118+июнь!AX118+июль!AX118+август!AX118+сентябрь!AX118+октябрь!AX118+ноябрь!AX118+декабрь!AX118</f>
        <v>0</v>
      </c>
      <c r="BB118" s="36">
        <f>январь!AY118+февраль!AY118+март!AY118+апрель!AY118+май!AY118+июнь!AY118+июль!AY118+август!AY118+сентябрь!AY118+октябрь!AY118+ноябрь!AY118+декабрь!AY118</f>
        <v>0</v>
      </c>
      <c r="BC118" s="29">
        <f>январь!AZ118+февраль!AZ118+март!AZ118+апрель!AZ118+май!AZ118+июнь!AZ118+июль!AZ118+август!AZ118+сентябрь!AZ118+октябрь!AZ118+ноябрь!AZ118+декабрь!AZ118</f>
        <v>0</v>
      </c>
      <c r="BD118" s="36">
        <f>январь!BA118+февраль!BA118+март!BA118+апрель!BA118+май!BA118+июнь!BA118+июль!BA118+август!BA118+сентябрь!BA118+октябрь!BA118+ноябрь!BA118+декабрь!BA118</f>
        <v>0</v>
      </c>
      <c r="BE118" s="36">
        <f>январь!BB118+февраль!BB118+март!BB118+апрель!BB118+май!BB118+июнь!BB118+июль!BB118+август!BB118+сентябрь!BB118+октябрь!BB118+ноябрь!BB118+декабрь!BB118</f>
        <v>0</v>
      </c>
      <c r="BF118" s="36">
        <f>январь!BC118+февраль!BC118+март!BC118+апрель!BC118+май!BC118+июнь!BC118+июль!BC118+август!BC118+сентябрь!BC118+октябрь!BC118+ноябрь!BC118+декабрь!BC118</f>
        <v>0</v>
      </c>
      <c r="BG118" s="36">
        <f>январь!BD118+февраль!BD118+март!BD118+апрель!BD118+май!BD118+июнь!BD118+июль!BD118+август!BD118+сентябрь!BD118+октябрь!BD118+ноябрь!BD118+декабрь!BD118</f>
        <v>0</v>
      </c>
      <c r="BH118" s="36">
        <f>январь!BE118+февраль!BE118+март!BE118+апрель!BE118+май!BE118+июнь!BE118+июль!BE118+август!BE118+сентябрь!BE118+октябрь!BE118+ноябрь!BE118+декабрь!BE118</f>
        <v>0</v>
      </c>
      <c r="BI118" s="36">
        <f>январь!BF118+февраль!BF118+март!BF118+апрель!BF118+май!BF118+июнь!BF118+июль!BF118+август!BF118+сентябрь!BF118+октябрь!BF118+ноябрь!BF118+декабрь!BF118</f>
        <v>0</v>
      </c>
      <c r="BJ118" s="36">
        <f>январь!BG118+февраль!BG118+март!BG118+апрель!BG118+май!BG118+июнь!BG118+июль!BG118+август!BG118+сентябрь!BG118+октябрь!BG118+ноябрь!BG118+декабрь!BG118</f>
        <v>0</v>
      </c>
      <c r="BK118" s="36">
        <f>январь!BH118+февраль!BH118+март!BH118+апрель!BH118+май!BH118+июнь!BH118+июль!BH118+август!BH118+сентябрь!BH118+октябрь!BH118+ноябрь!BH118+декабрь!BH118</f>
        <v>0</v>
      </c>
      <c r="BL118" s="36">
        <f>январь!BI118+февраль!BI118+март!BI118+апрель!BI118+май!BI118+июнь!BI118+июль!BI118+август!BI118+сентябрь!BI118+октябрь!BI118+ноябрь!BI118+декабрь!BI118</f>
        <v>0</v>
      </c>
      <c r="BM118" s="29">
        <f>январь!BJ118+февраль!BJ118+март!BJ118+апрель!BJ118+май!BJ118+июнь!BJ118+июль!BJ118+август!BJ118+сентябрь!BJ118+октябрь!BJ118+ноябрь!BJ118+декабрь!BJ118</f>
        <v>0</v>
      </c>
      <c r="BN118" s="36">
        <f>январь!BK118+февраль!BK118+март!BK118+апрель!BK118+май!BK118+июнь!BK118+июль!BK118+август!BK118+сентябрь!BK118+октябрь!BK118+ноябрь!BK118+декабрь!BK118</f>
        <v>0</v>
      </c>
      <c r="BO118" s="29">
        <f>январь!BL118+февраль!BL118+март!BL118+апрель!BL118+май!BL118+июнь!BL118+июль!BL118+август!BL118+сентябрь!BL118+октябрь!BL118+ноябрь!BL118+декабрь!BL118</f>
        <v>0</v>
      </c>
      <c r="BP118" s="36">
        <f>январь!BM118+февраль!BM118+март!BM118+апрель!BM118+май!BM118+июнь!BM118+июль!BM118+август!BM118+сентябрь!BM118+октябрь!BM118+ноябрь!BM118+декабрь!BM118</f>
        <v>0</v>
      </c>
      <c r="BQ118" s="36">
        <f>январь!BN118+февраль!BN118+март!BN118+апрель!BN118+май!BN118+июнь!BN118+июль!BN118+август!BN118+сентябрь!BN118+октябрь!BN118+ноябрь!BN118+декабрь!BN118</f>
        <v>0</v>
      </c>
      <c r="BR118" s="36">
        <f>январь!BO118+февраль!BO118+март!BO118+апрель!BO118+май!BO118+июнь!BO118+июль!BO118+август!BO118+сентябрь!BO118+октябрь!BO118+ноябрь!BO118+декабрь!BO118</f>
        <v>0</v>
      </c>
      <c r="BS118" s="29">
        <f>январь!BP118+февраль!BP118+март!BP118+апрель!BP118+май!BP118+июнь!BP118+июль!BP118+август!BP118+сентябрь!BP118+октябрь!BP118+ноябрь!BP118+декабрь!BP118</f>
        <v>0</v>
      </c>
      <c r="BT118" s="36">
        <f>январь!BQ118+февраль!BQ118+март!BQ118+апрель!BQ118+май!BQ118+июнь!BQ118+июль!BQ118+август!BQ118+сентябрь!BQ118+октябрь!BQ118+ноябрь!BQ118+декабрь!BQ118</f>
        <v>0</v>
      </c>
      <c r="BU118" s="29">
        <f>январь!BR118+февраль!BR118+март!BR118+апрель!BR118+май!BR118+июнь!BR118+июль!BR118+август!BR118+сентябрь!BR118+октябрь!BR118+ноябрь!BR118+декабрь!BR118</f>
        <v>0</v>
      </c>
      <c r="BV118" s="36">
        <f>январь!BS118+февраль!BS118+март!BS118+апрель!BS118+май!BS118+июнь!BS118+июль!BS118+август!BS118+сентябрь!BS118+октябрь!BS118+ноябрь!BS118+декабрь!BS118</f>
        <v>0</v>
      </c>
      <c r="BW118" s="36">
        <f>январь!BT118+февраль!BT118+март!BT118+апрель!BT118+май!BT118+июнь!BT118+июль!BT118+август!BT118+сентябрь!BT118+октябрь!BT118+ноябрь!BT118+декабрь!BT118</f>
        <v>0</v>
      </c>
      <c r="BX118" s="36">
        <f>январь!BU118+февраль!BU118+март!BU118+апрель!BU118+май!BU118+июнь!BU118+июль!BU118+август!BU118+сентябрь!BU118+октябрь!BU118+ноябрь!BU118+декабрь!BU118</f>
        <v>0</v>
      </c>
      <c r="BY118" s="36">
        <f>январь!BV118+февраль!BV118+март!BV118+апрель!BV118+май!BV118+июнь!BV118+июль!BV118+август!BV118+сентябрь!BV118+октябрь!BV118+ноябрь!BV118+декабрь!BV118</f>
        <v>17.411000000000001</v>
      </c>
      <c r="BZ118" s="77">
        <v>0</v>
      </c>
    </row>
    <row r="119" spans="1:78" x14ac:dyDescent="0.25">
      <c r="A119" s="16">
        <v>117</v>
      </c>
      <c r="B119" s="16">
        <v>3</v>
      </c>
      <c r="C119" s="37" t="s">
        <v>582</v>
      </c>
      <c r="D119" s="51">
        <v>126.38341066666666</v>
      </c>
      <c r="E119" s="25">
        <v>-545.99889600000006</v>
      </c>
      <c r="F119" s="26">
        <f t="shared" si="3"/>
        <v>-425.20348533333339</v>
      </c>
      <c r="G119" s="26">
        <f t="shared" si="4"/>
        <v>120.79541066666667</v>
      </c>
      <c r="H119" s="26">
        <f t="shared" si="5"/>
        <v>5.5880000000000001</v>
      </c>
      <c r="I119" s="36">
        <f>январь!F119+февраль!F119+март!F119+апрель!F119+май!F119+июнь!F119+июль!F119+август!F119+сентябрь!F119+октябрь!F119+ноябрь!F119+декабрь!F119</f>
        <v>0</v>
      </c>
      <c r="J119" s="36">
        <f>январь!G119+февраль!G119+март!G119+апрель!G119+май!G119+июнь!G119+июль!G119+август!G119+сентябрь!G119+октябрь!G119+ноябрь!G119+декабрь!G119</f>
        <v>0</v>
      </c>
      <c r="K119" s="36">
        <f>январь!H119+февраль!H119+март!H119+апрель!H119+май!H119+июнь!H119+июль!H119+август!H119+сентябрь!H119+октябрь!H119+ноябрь!H119+декабрь!H119</f>
        <v>0</v>
      </c>
      <c r="L119" s="27">
        <f>январь!I119+февраль!I119+март!I119+апрель!I119+май!I119+июнь!I119+июль!I119+август!I119+сентябрь!I119+октябрь!I119+ноябрь!I119+декабрь!I119</f>
        <v>0</v>
      </c>
      <c r="M119" s="36">
        <f>январь!J119+февраль!J119+март!J119+апрель!J119+май!J119+июнь!J119+июль!J119+август!J119+сентябрь!J119+октябрь!J119+ноябрь!J119+декабрь!J119</f>
        <v>0</v>
      </c>
      <c r="N119" s="36">
        <f>январь!K119+февраль!K119+март!K119+апрель!K119+май!K119+июнь!K119+июль!K119+август!K119+сентябрь!K119+октябрь!K119+ноябрь!K119+декабрь!K119</f>
        <v>0</v>
      </c>
      <c r="O119" s="36">
        <f>январь!L119+февраль!L119+март!L119+апрель!L119+май!L119+июнь!L119+июль!L119+август!L119+сентябрь!L119+октябрь!L119+ноябрь!L119+декабрь!L119</f>
        <v>0</v>
      </c>
      <c r="P119" s="36">
        <f>январь!M119+февраль!M119+март!M119+апрель!M119+май!M119+июнь!M119+июль!M119+август!M119+сентябрь!M119+октябрь!M119+ноябрь!M119+декабрь!M119</f>
        <v>0</v>
      </c>
      <c r="Q119" s="36">
        <f>январь!N119+февраль!N119+март!N119+апрель!N119+май!N119+июнь!N119+июль!N119+август!N119+сентябрь!N119+октябрь!N119+ноябрь!N119+декабрь!N119</f>
        <v>0</v>
      </c>
      <c r="R119" s="29">
        <f>январь!O119+февраль!O119+март!O119+апрель!O119+май!O119+июнь!O119+июль!O119+август!O119+сентябрь!O119+октябрь!O119+ноябрь!O119+декабрь!O119</f>
        <v>0</v>
      </c>
      <c r="S119" s="36">
        <f>январь!P119+февраль!P119+март!P119+апрель!P119+май!P119+июнь!P119+июль!P119+август!P119+сентябрь!P119+октябрь!P119+ноябрь!P119+декабрь!P119</f>
        <v>0</v>
      </c>
      <c r="T119" s="29">
        <f>январь!Q119+февраль!Q119+март!Q119+апрель!Q119+май!Q119+июнь!Q119+июль!Q119+август!Q119+сентябрь!Q119+октябрь!Q119+ноябрь!Q119+декабрь!Q119</f>
        <v>0</v>
      </c>
      <c r="U119" s="36">
        <f>январь!R119+февраль!R119+март!R119+апрель!R119+май!R119+июнь!R119+июль!R119+август!R119+сентябрь!R119+октябрь!R119+ноябрь!R119+декабрь!R119</f>
        <v>0</v>
      </c>
      <c r="V119" s="36">
        <f>январь!S119+февраль!S119+март!S119+апрель!S119+май!S119+июнь!S119+июль!S119+август!S119+сентябрь!S119+октябрь!S119+ноябрь!S119+декабрь!S119</f>
        <v>0</v>
      </c>
      <c r="W119" s="36">
        <f>январь!T119+февраль!T119+март!T119+апрель!T119+май!T119+июнь!T119+июль!T119+август!T119+сентябрь!T119+октябрь!T119+ноябрь!T119+декабрь!T119</f>
        <v>0</v>
      </c>
      <c r="X119" s="36">
        <f>январь!U119+февраль!U119+март!U119+апрель!U119+май!U119+июнь!U119+июль!U119+август!U119+сентябрь!U119+октябрь!U119+ноябрь!U119+декабрь!U119</f>
        <v>0</v>
      </c>
      <c r="Y119" s="36">
        <f>январь!V119+февраль!V119+март!V119+апрель!V119+май!V119+июнь!V119+июль!V119+август!V119+сентябрь!V119+октябрь!V119+ноябрь!V119+декабрь!V119</f>
        <v>0</v>
      </c>
      <c r="Z119" s="36">
        <f>январь!W119+февраль!W119+март!W119+апрель!W119+май!W119+июнь!W119+июль!W119+август!W119+сентябрь!W119+октябрь!W119+ноябрь!W119+декабрь!W119</f>
        <v>0</v>
      </c>
      <c r="AA119" s="36">
        <f>январь!X119+февраль!X119+март!X119+апрель!X119+май!X119+июнь!X119+июль!X119+август!X119+сентябрь!X119+октябрь!X119+ноябрь!X119+декабрь!X119</f>
        <v>0</v>
      </c>
      <c r="AB119" s="29">
        <f>январь!Y119+февраль!Y119+март!Y119+апрель!Y119+май!Y119+июнь!Y119+июль!Y119+август!Y119+сентябрь!Y119+октябрь!Y119+ноябрь!Y119+декабрь!Y119</f>
        <v>0</v>
      </c>
      <c r="AC119" s="36">
        <f>январь!Z119+февраль!Z119+март!Z119+апрель!Z119+май!Z119+июнь!Z119+июль!Z119+август!Z119+сентябрь!Z119+октябрь!Z119+ноябрь!Z119+декабрь!Z119</f>
        <v>0</v>
      </c>
      <c r="AD119" s="66" t="str">
        <f>CONCATENATE(январь!AA119,$BZ$1,февраль!AA119,$BZ$1,март!AA119,$BZ$1,апрель!AA119,$BZ$1,май!AA119,$BZ$1,июнь!AA119,$BZ$1,июль!AA119,$BZ$1,август!AA119,$BZ$1,сентябрь!AA119,$BZ$1,октябрь!AA119,$BZ$1,ноябрь!AA119,$BZ$1,декабрь!AA119)</f>
        <v xml:space="preserve">           </v>
      </c>
      <c r="AE119" s="36">
        <f>январь!AB119+февраль!AB119+март!AB119+апрель!AB119+май!AB119+июнь!AB119+июль!AB119+август!AB119+сентябрь!AB119+октябрь!AB119+ноябрь!AB119+декабрь!AB119</f>
        <v>0</v>
      </c>
      <c r="AF119" s="36">
        <f>январь!AC119+февраль!AC119+март!AC119+апрель!AC119+май!AC119+июнь!AC119+июль!AC119+август!AC119+сентябрь!AC119+октябрь!AC119+ноябрь!AC119+декабрь!AC119</f>
        <v>0</v>
      </c>
      <c r="AG119" s="36">
        <f>январь!AD119+февраль!AD119+март!AD119+апрель!AD119+май!AD119+июнь!AD119+июль!AD119+август!AD119+сентябрь!AD119+октябрь!AD119+ноябрь!AD119+декабрь!AD119</f>
        <v>0</v>
      </c>
      <c r="AH119" s="36">
        <f>январь!AE119+февраль!AE119+март!AE119+апрель!AE119+май!AE119+июнь!AE119+июль!AE119+август!AE119+сентябрь!AE119+октябрь!AE119+ноябрь!AE119+декабрь!AE119</f>
        <v>0</v>
      </c>
      <c r="AI119" s="36">
        <f>январь!AF119+февраль!AF119+март!AF119+апрель!AF119+май!AF119+июнь!AF119+июль!AF119+август!AF119+сентябрь!AF119+октябрь!AF119+ноябрь!AF119+декабрь!AF119</f>
        <v>0</v>
      </c>
      <c r="AJ119" s="36">
        <f>январь!AG119+февраль!AG119+март!AG119+апрель!AG119+май!AG119+июнь!AG119+июль!AG119+август!AG119+сентябрь!AG119+октябрь!AG119+ноябрь!AG119+декабрь!AG119</f>
        <v>0</v>
      </c>
      <c r="AK119" s="29">
        <f>январь!AH119+февраль!AH119+март!AH119+апрель!AH119+май!AH119+июнь!AH119+июль!AH119+август!AH119+сентябрь!AH119+октябрь!AH119+ноябрь!AH119+декабрь!AH119</f>
        <v>3</v>
      </c>
      <c r="AL119" s="36">
        <f>январь!AI119+февраль!AI119+март!AI119+апрель!AI119+май!AI119+июнь!AI119+июль!AI119+август!AI119+сентябрь!AI119+октябрь!AI119+ноябрь!AI119+декабрь!AI119</f>
        <v>3.4359999999999999</v>
      </c>
      <c r="AM119" s="29">
        <f>январь!AJ119+февраль!AJ119+март!AJ119+апрель!AJ119+май!AJ119+июнь!AJ119+июль!AJ119+август!AJ119+сентябрь!AJ119+октябрь!AJ119+ноябрь!AJ119+декабрь!AJ119</f>
        <v>0</v>
      </c>
      <c r="AN119" s="36">
        <f>январь!AK119+февраль!AK119+март!AK119+апрель!AK119+май!AK119+июнь!AK119+июль!AK119+август!AK119+сентябрь!AK119+октябрь!AK119+ноябрь!AK119+декабрь!AK119</f>
        <v>0</v>
      </c>
      <c r="AO119" s="36">
        <f>январь!AL119+февраль!AL119+март!AL119+апрель!AL119+май!AL119+июнь!AL119+июль!AL119+август!AL119+сентябрь!AL119+октябрь!AL119+ноябрь!AL119+декабрь!AL119</f>
        <v>0</v>
      </c>
      <c r="AP119" s="36">
        <f>январь!AM119+февраль!AM119+март!AM119+апрель!AM119+май!AM119+июнь!AM119+июль!AM119+август!AM119+сентябрь!AM119+октябрь!AM119+ноябрь!AM119+декабрь!AM119</f>
        <v>0</v>
      </c>
      <c r="AQ119" s="29">
        <f>январь!AN119+февраль!AN119+март!AN119+апрель!AN119+май!AN119+июнь!AN119+июль!AN119+август!AN119+сентябрь!AN119+октябрь!AN119+ноябрь!AN119+декабрь!AN119</f>
        <v>0</v>
      </c>
      <c r="AR119" s="36">
        <f>январь!AO119+февраль!AO119+март!AO119+апрель!AO119+май!AO119+июнь!AO119+июль!AO119+август!AO119+сентябрь!AO119+октябрь!AO119+ноябрь!AO119+декабрь!AO119</f>
        <v>0</v>
      </c>
      <c r="AS119" s="29">
        <f>январь!AP119+февраль!AP119+март!AP119+апрель!AP119+май!AP119+июнь!AP119+июль!AP119+август!AP119+сентябрь!AP119+октябрь!AP119+ноябрь!AP119+декабрь!AP119</f>
        <v>0</v>
      </c>
      <c r="AT119" s="36">
        <f>январь!AQ119+февраль!AQ119+март!AQ119+апрель!AQ119+май!AQ119+июнь!AQ119+июль!AQ119+август!AQ119+сентябрь!AQ119+октябрь!AQ119+ноябрь!AQ119+декабрь!AQ119</f>
        <v>0</v>
      </c>
      <c r="AU119" s="29">
        <f>январь!AR119+февраль!AR119+март!AR119+апрель!AR119+май!AR119+июнь!AR119+июль!AR119+август!AR119+сентябрь!AR119+октябрь!AR119+ноябрь!AR119+декабрь!AR119</f>
        <v>0</v>
      </c>
      <c r="AV119" s="36">
        <f>январь!AS119+февраль!AS119+март!AS119+апрель!AS119+май!AS119+июнь!AS119+июль!AS119+август!AS119+сентябрь!AS119+октябрь!AS119+ноябрь!AS119+декабрь!AS119</f>
        <v>0</v>
      </c>
      <c r="AW119" s="36">
        <f>январь!AT119+февраль!AT119+март!AT119+апрель!AT119+май!AT119+июнь!AT119+июль!AT119+август!AT119+сентябрь!AT119+октябрь!AT119+ноябрь!AT119+декабрь!AT119</f>
        <v>0</v>
      </c>
      <c r="AX119" s="36">
        <f>январь!AU119+февраль!AU119+март!AU119+апрель!AU119+май!AU119+июнь!AU119+июль!AU119+август!AU119+сентябрь!AU119+октябрь!AU119+ноябрь!AU119+декабрь!AU119</f>
        <v>0</v>
      </c>
      <c r="AY119" s="29">
        <f>январь!AV119+февраль!AV119+март!AV119+апрель!AV119+май!AV119+июнь!AV119+июль!AV119+август!AV119+сентябрь!AV119+октябрь!AV119+ноябрь!AV119+декабрь!AV119</f>
        <v>0</v>
      </c>
      <c r="AZ119" s="36">
        <f>январь!AW119+февраль!AW119+март!AW119+апрель!AW119+май!AW119+июнь!AW119+июль!AW119+август!AW119+сентябрь!AW119+октябрь!AW119+ноябрь!AW119+декабрь!AW119</f>
        <v>0</v>
      </c>
      <c r="BA119" s="36">
        <f>январь!AX119+февраль!AX119+март!AX119+апрель!AX119+май!AX119+июнь!AX119+июль!AX119+август!AX119+сентябрь!AX119+октябрь!AX119+ноябрь!AX119+декабрь!AX119</f>
        <v>0</v>
      </c>
      <c r="BB119" s="36">
        <f>январь!AY119+февраль!AY119+март!AY119+апрель!AY119+май!AY119+июнь!AY119+июль!AY119+август!AY119+сентябрь!AY119+октябрь!AY119+ноябрь!AY119+декабрь!AY119</f>
        <v>0</v>
      </c>
      <c r="BC119" s="29">
        <f>январь!AZ119+февраль!AZ119+март!AZ119+апрель!AZ119+май!AZ119+июнь!AZ119+июль!AZ119+август!AZ119+сентябрь!AZ119+октябрь!AZ119+ноябрь!AZ119+декабрь!AZ119</f>
        <v>0</v>
      </c>
      <c r="BD119" s="36">
        <f>январь!BA119+февраль!BA119+март!BA119+апрель!BA119+май!BA119+июнь!BA119+июль!BA119+август!BA119+сентябрь!BA119+октябрь!BA119+ноябрь!BA119+декабрь!BA119</f>
        <v>0</v>
      </c>
      <c r="BE119" s="36">
        <f>январь!BB119+февраль!BB119+март!BB119+апрель!BB119+май!BB119+июнь!BB119+июль!BB119+август!BB119+сентябрь!BB119+октябрь!BB119+ноябрь!BB119+декабрь!BB119</f>
        <v>0</v>
      </c>
      <c r="BF119" s="36">
        <f>январь!BC119+февраль!BC119+март!BC119+апрель!BC119+май!BC119+июнь!BC119+июль!BC119+август!BC119+сентябрь!BC119+октябрь!BC119+ноябрь!BC119+декабрь!BC119</f>
        <v>0</v>
      </c>
      <c r="BG119" s="36">
        <f>январь!BD119+февраль!BD119+март!BD119+апрель!BD119+май!BD119+июнь!BD119+июль!BD119+август!BD119+сентябрь!BD119+октябрь!BD119+ноябрь!BD119+декабрь!BD119</f>
        <v>0</v>
      </c>
      <c r="BH119" s="36">
        <f>январь!BE119+февраль!BE119+март!BE119+апрель!BE119+май!BE119+июнь!BE119+июль!BE119+август!BE119+сентябрь!BE119+октябрь!BE119+ноябрь!BE119+декабрь!BE119</f>
        <v>0</v>
      </c>
      <c r="BI119" s="36">
        <f>январь!BF119+февраль!BF119+март!BF119+апрель!BF119+май!BF119+июнь!BF119+июль!BF119+август!BF119+сентябрь!BF119+октябрь!BF119+ноябрь!BF119+декабрь!BF119</f>
        <v>0</v>
      </c>
      <c r="BJ119" s="36">
        <f>январь!BG119+февраль!BG119+март!BG119+апрель!BG119+май!BG119+июнь!BG119+июль!BG119+август!BG119+сентябрь!BG119+октябрь!BG119+ноябрь!BG119+декабрь!BG119</f>
        <v>0</v>
      </c>
      <c r="BK119" s="36">
        <f>январь!BH119+февраль!BH119+март!BH119+апрель!BH119+май!BH119+июнь!BH119+июль!BH119+август!BH119+сентябрь!BH119+октябрь!BH119+ноябрь!BH119+декабрь!BH119</f>
        <v>0</v>
      </c>
      <c r="BL119" s="36">
        <f>январь!BI119+февраль!BI119+март!BI119+апрель!BI119+май!BI119+июнь!BI119+июль!BI119+август!BI119+сентябрь!BI119+октябрь!BI119+ноябрь!BI119+декабрь!BI119</f>
        <v>0</v>
      </c>
      <c r="BM119" s="29">
        <f>январь!BJ119+февраль!BJ119+март!BJ119+апрель!BJ119+май!BJ119+июнь!BJ119+июль!BJ119+август!BJ119+сентябрь!BJ119+октябрь!BJ119+ноябрь!BJ119+декабрь!BJ119</f>
        <v>0</v>
      </c>
      <c r="BN119" s="36">
        <f>январь!BK119+февраль!BK119+март!BK119+апрель!BK119+май!BK119+июнь!BK119+июль!BK119+август!BK119+сентябрь!BK119+октябрь!BK119+ноябрь!BK119+декабрь!BK119</f>
        <v>0</v>
      </c>
      <c r="BO119" s="29">
        <f>январь!BL119+февраль!BL119+март!BL119+апрель!BL119+май!BL119+июнь!BL119+июль!BL119+август!BL119+сентябрь!BL119+октябрь!BL119+ноябрь!BL119+декабрь!BL119</f>
        <v>0</v>
      </c>
      <c r="BP119" s="36">
        <f>январь!BM119+февраль!BM119+март!BM119+апрель!BM119+май!BM119+июнь!BM119+июль!BM119+август!BM119+сентябрь!BM119+октябрь!BM119+ноябрь!BM119+декабрь!BM119</f>
        <v>0</v>
      </c>
      <c r="BQ119" s="36">
        <f>январь!BN119+февраль!BN119+март!BN119+апрель!BN119+май!BN119+июнь!BN119+июль!BN119+август!BN119+сентябрь!BN119+октябрь!BN119+ноябрь!BN119+декабрь!BN119</f>
        <v>0</v>
      </c>
      <c r="BR119" s="36">
        <f>январь!BO119+февраль!BO119+март!BO119+апрель!BO119+май!BO119+июнь!BO119+июль!BO119+август!BO119+сентябрь!BO119+октябрь!BO119+ноябрь!BO119+декабрь!BO119</f>
        <v>0</v>
      </c>
      <c r="BS119" s="29">
        <f>январь!BP119+февраль!BP119+март!BP119+апрель!BP119+май!BP119+июнь!BP119+июль!BP119+август!BP119+сентябрь!BP119+октябрь!BP119+ноябрь!BP119+декабрь!BP119</f>
        <v>0</v>
      </c>
      <c r="BT119" s="36">
        <f>январь!BQ119+февраль!BQ119+март!BQ119+апрель!BQ119+май!BQ119+июнь!BQ119+июль!BQ119+август!BQ119+сентябрь!BQ119+октябрь!BQ119+ноябрь!BQ119+декабрь!BQ119</f>
        <v>0</v>
      </c>
      <c r="BU119" s="29">
        <f>январь!BR119+февраль!BR119+март!BR119+апрель!BR119+май!BR119+июнь!BR119+июль!BR119+август!BR119+сентябрь!BR119+октябрь!BR119+ноябрь!BR119+декабрь!BR119</f>
        <v>0</v>
      </c>
      <c r="BV119" s="36">
        <f>январь!BS119+февраль!BS119+март!BS119+апрель!BS119+май!BS119+июнь!BS119+июль!BS119+август!BS119+сентябрь!BS119+октябрь!BS119+ноябрь!BS119+декабрь!BS119</f>
        <v>0</v>
      </c>
      <c r="BW119" s="36">
        <f>январь!BT119+февраль!BT119+март!BT119+апрель!BT119+май!BT119+июнь!BT119+июль!BT119+август!BT119+сентябрь!BT119+октябрь!BT119+ноябрь!BT119+декабрь!BT119</f>
        <v>0</v>
      </c>
      <c r="BX119" s="36">
        <f>январь!BU119+февраль!BU119+март!BU119+апрель!BU119+май!BU119+июнь!BU119+июль!BU119+август!BU119+сентябрь!BU119+октябрь!BU119+ноябрь!BU119+декабрь!BU119</f>
        <v>0</v>
      </c>
      <c r="BY119" s="36">
        <f>январь!BV119+февраль!BV119+март!BV119+апрель!BV119+май!BV119+июнь!BV119+июль!BV119+август!BV119+сентябрь!BV119+октябрь!BV119+ноябрь!BV119+декабрь!BV119</f>
        <v>2.1520000000000001</v>
      </c>
      <c r="BZ119" s="77">
        <v>0</v>
      </c>
    </row>
    <row r="120" spans="1:78" x14ac:dyDescent="0.25">
      <c r="A120" s="16">
        <v>118</v>
      </c>
      <c r="B120" s="16">
        <v>3</v>
      </c>
      <c r="C120" s="37" t="s">
        <v>583</v>
      </c>
      <c r="D120" s="51">
        <v>86.322263188405813</v>
      </c>
      <c r="E120" s="25">
        <v>67.646858000000009</v>
      </c>
      <c r="F120" s="26">
        <f t="shared" si="3"/>
        <v>147.62912118840583</v>
      </c>
      <c r="G120" s="26">
        <f t="shared" si="4"/>
        <v>79.98226318840581</v>
      </c>
      <c r="H120" s="26">
        <f t="shared" si="5"/>
        <v>6.34</v>
      </c>
      <c r="I120" s="36">
        <f>январь!F120+февраль!F120+март!F120+апрель!F120+май!F120+июнь!F120+июль!F120+август!F120+сентябрь!F120+октябрь!F120+ноябрь!F120+декабрь!F120</f>
        <v>0</v>
      </c>
      <c r="J120" s="36">
        <f>январь!G120+февраль!G120+март!G120+апрель!G120+май!G120+июнь!G120+июль!G120+август!G120+сентябрь!G120+октябрь!G120+ноябрь!G120+декабрь!G120</f>
        <v>0</v>
      </c>
      <c r="K120" s="36">
        <f>январь!H120+февраль!H120+март!H120+апрель!H120+май!H120+июнь!H120+июль!H120+август!H120+сентябрь!H120+октябрь!H120+ноябрь!H120+декабрь!H120</f>
        <v>0</v>
      </c>
      <c r="L120" s="27">
        <f>январь!I120+февраль!I120+март!I120+апрель!I120+май!I120+июнь!I120+июль!I120+август!I120+сентябрь!I120+октябрь!I120+ноябрь!I120+декабрь!I120</f>
        <v>0</v>
      </c>
      <c r="M120" s="36">
        <f>январь!J120+февраль!J120+март!J120+апрель!J120+май!J120+июнь!J120+июль!J120+август!J120+сентябрь!J120+октябрь!J120+ноябрь!J120+декабрь!J120</f>
        <v>0</v>
      </c>
      <c r="N120" s="36">
        <f>январь!K120+февраль!K120+март!K120+апрель!K120+май!K120+июнь!K120+июль!K120+август!K120+сентябрь!K120+октябрь!K120+ноябрь!K120+декабрь!K120</f>
        <v>0</v>
      </c>
      <c r="O120" s="36">
        <f>январь!L120+февраль!L120+март!L120+апрель!L120+май!L120+июнь!L120+июль!L120+август!L120+сентябрь!L120+октябрь!L120+ноябрь!L120+декабрь!L120</f>
        <v>0</v>
      </c>
      <c r="P120" s="36">
        <f>январь!M120+февраль!M120+март!M120+апрель!M120+май!M120+июнь!M120+июль!M120+август!M120+сентябрь!M120+октябрь!M120+ноябрь!M120+декабрь!M120</f>
        <v>0</v>
      </c>
      <c r="Q120" s="36">
        <f>январь!N120+февраль!N120+март!N120+апрель!N120+май!N120+июнь!N120+июль!N120+август!N120+сентябрь!N120+октябрь!N120+ноябрь!N120+декабрь!N120</f>
        <v>0</v>
      </c>
      <c r="R120" s="29">
        <f>январь!O120+февраль!O120+март!O120+апрель!O120+май!O120+июнь!O120+июль!O120+август!O120+сентябрь!O120+октябрь!O120+ноябрь!O120+декабрь!O120</f>
        <v>0</v>
      </c>
      <c r="S120" s="36">
        <f>январь!P120+февраль!P120+март!P120+апрель!P120+май!P120+июнь!P120+июль!P120+август!P120+сентябрь!P120+октябрь!P120+ноябрь!P120+декабрь!P120</f>
        <v>0</v>
      </c>
      <c r="T120" s="29">
        <f>январь!Q120+февраль!Q120+март!Q120+апрель!Q120+май!Q120+июнь!Q120+июль!Q120+август!Q120+сентябрь!Q120+октябрь!Q120+ноябрь!Q120+декабрь!Q120</f>
        <v>0</v>
      </c>
      <c r="U120" s="36">
        <f>январь!R120+февраль!R120+март!R120+апрель!R120+май!R120+июнь!R120+июль!R120+август!R120+сентябрь!R120+октябрь!R120+ноябрь!R120+декабрь!R120</f>
        <v>0</v>
      </c>
      <c r="V120" s="36">
        <f>январь!S120+февраль!S120+март!S120+апрель!S120+май!S120+июнь!S120+июль!S120+август!S120+сентябрь!S120+октябрь!S120+ноябрь!S120+декабрь!S120</f>
        <v>0</v>
      </c>
      <c r="W120" s="36">
        <f>январь!T120+февраль!T120+март!T120+апрель!T120+май!T120+июнь!T120+июль!T120+август!T120+сентябрь!T120+октябрь!T120+ноябрь!T120+декабрь!T120</f>
        <v>0</v>
      </c>
      <c r="X120" s="36">
        <f>январь!U120+февраль!U120+март!U120+апрель!U120+май!U120+июнь!U120+июль!U120+август!U120+сентябрь!U120+октябрь!U120+ноябрь!U120+декабрь!U120</f>
        <v>0</v>
      </c>
      <c r="Y120" s="36">
        <f>январь!V120+февраль!V120+март!V120+апрель!V120+май!V120+июнь!V120+июль!V120+август!V120+сентябрь!V120+октябрь!V120+ноябрь!V120+декабрь!V120</f>
        <v>0</v>
      </c>
      <c r="Z120" s="36">
        <f>январь!W120+февраль!W120+март!W120+апрель!W120+май!W120+июнь!W120+июль!W120+август!W120+сентябрь!W120+октябрь!W120+ноябрь!W120+декабрь!W120</f>
        <v>0</v>
      </c>
      <c r="AA120" s="36">
        <f>январь!X120+февраль!X120+март!X120+апрель!X120+май!X120+июнь!X120+июль!X120+август!X120+сентябрь!X120+октябрь!X120+ноябрь!X120+декабрь!X120</f>
        <v>0</v>
      </c>
      <c r="AB120" s="29">
        <f>январь!Y120+февраль!Y120+март!Y120+апрель!Y120+май!Y120+июнь!Y120+июль!Y120+август!Y120+сентябрь!Y120+октябрь!Y120+ноябрь!Y120+декабрь!Y120</f>
        <v>0</v>
      </c>
      <c r="AC120" s="36">
        <f>январь!Z120+февраль!Z120+март!Z120+апрель!Z120+май!Z120+июнь!Z120+июль!Z120+август!Z120+сентябрь!Z120+октябрь!Z120+ноябрь!Z120+декабрь!Z120</f>
        <v>0</v>
      </c>
      <c r="AD120" s="66" t="str">
        <f>CONCATENATE(январь!AA120,$BZ$1,февраль!AA120,$BZ$1,март!AA120,$BZ$1,апрель!AA120,$BZ$1,май!AA120,$BZ$1,июнь!AA120,$BZ$1,июль!AA120,$BZ$1,август!AA120,$BZ$1,сентябрь!AA120,$BZ$1,октябрь!AA120,$BZ$1,ноябрь!AA120,$BZ$1,декабрь!AA120)</f>
        <v xml:space="preserve">           </v>
      </c>
      <c r="AE120" s="36">
        <f>январь!AB120+февраль!AB120+март!AB120+апрель!AB120+май!AB120+июнь!AB120+июль!AB120+август!AB120+сентябрь!AB120+октябрь!AB120+ноябрь!AB120+декабрь!AB120</f>
        <v>0</v>
      </c>
      <c r="AF120" s="36">
        <f>январь!AC120+февраль!AC120+март!AC120+апрель!AC120+май!AC120+июнь!AC120+июль!AC120+август!AC120+сентябрь!AC120+октябрь!AC120+ноябрь!AC120+декабрь!AC120</f>
        <v>0</v>
      </c>
      <c r="AG120" s="36">
        <f>январь!AD120+февраль!AD120+март!AD120+апрель!AD120+май!AD120+июнь!AD120+июль!AD120+август!AD120+сентябрь!AD120+октябрь!AD120+ноябрь!AD120+декабрь!AD120</f>
        <v>0</v>
      </c>
      <c r="AH120" s="36">
        <f>январь!AE120+февраль!AE120+март!AE120+апрель!AE120+май!AE120+июнь!AE120+июль!AE120+август!AE120+сентябрь!AE120+октябрь!AE120+ноябрь!AE120+декабрь!AE120</f>
        <v>0</v>
      </c>
      <c r="AI120" s="36">
        <f>январь!AF120+февраль!AF120+март!AF120+апрель!AF120+май!AF120+июнь!AF120+июль!AF120+август!AF120+сентябрь!AF120+октябрь!AF120+ноябрь!AF120+декабрь!AF120</f>
        <v>0</v>
      </c>
      <c r="AJ120" s="36">
        <f>январь!AG120+февраль!AG120+март!AG120+апрель!AG120+май!AG120+июнь!AG120+июль!AG120+август!AG120+сентябрь!AG120+октябрь!AG120+ноябрь!AG120+декабрь!AG120</f>
        <v>0</v>
      </c>
      <c r="AK120" s="29">
        <f>январь!AH120+февраль!AH120+март!AH120+апрель!AH120+май!AH120+июнь!AH120+июль!AH120+август!AH120+сентябрь!AH120+октябрь!AH120+ноябрь!AH120+декабрь!AH120</f>
        <v>0</v>
      </c>
      <c r="AL120" s="36">
        <f>январь!AI120+февраль!AI120+март!AI120+апрель!AI120+май!AI120+июнь!AI120+июль!AI120+август!AI120+сентябрь!AI120+октябрь!AI120+ноябрь!AI120+декабрь!AI120</f>
        <v>0</v>
      </c>
      <c r="AM120" s="29">
        <f>январь!AJ120+февраль!AJ120+март!AJ120+апрель!AJ120+май!AJ120+июнь!AJ120+июль!AJ120+август!AJ120+сентябрь!AJ120+октябрь!AJ120+ноябрь!AJ120+декабрь!AJ120</f>
        <v>0</v>
      </c>
      <c r="AN120" s="36">
        <f>январь!AK120+февраль!AK120+март!AK120+апрель!AK120+май!AK120+июнь!AK120+июль!AK120+август!AK120+сентябрь!AK120+октябрь!AK120+ноябрь!AK120+декабрь!AK120</f>
        <v>0</v>
      </c>
      <c r="AO120" s="36">
        <f>январь!AL120+февраль!AL120+март!AL120+апрель!AL120+май!AL120+июнь!AL120+июль!AL120+август!AL120+сентябрь!AL120+октябрь!AL120+ноябрь!AL120+декабрь!AL120</f>
        <v>0</v>
      </c>
      <c r="AP120" s="36">
        <f>январь!AM120+февраль!AM120+март!AM120+апрель!AM120+май!AM120+июнь!AM120+июль!AM120+август!AM120+сентябрь!AM120+октябрь!AM120+ноябрь!AM120+декабрь!AM120</f>
        <v>0</v>
      </c>
      <c r="AQ120" s="29">
        <f>январь!AN120+февраль!AN120+март!AN120+апрель!AN120+май!AN120+июнь!AN120+июль!AN120+август!AN120+сентябрь!AN120+октябрь!AN120+ноябрь!AN120+декабрь!AN120</f>
        <v>0</v>
      </c>
      <c r="AR120" s="36">
        <f>январь!AO120+февраль!AO120+март!AO120+апрель!AO120+май!AO120+июнь!AO120+июль!AO120+август!AO120+сентябрь!AO120+октябрь!AO120+ноябрь!AO120+декабрь!AO120</f>
        <v>0</v>
      </c>
      <c r="AS120" s="29">
        <f>январь!AP120+февраль!AP120+март!AP120+апрель!AP120+май!AP120+июнь!AP120+июль!AP120+август!AP120+сентябрь!AP120+октябрь!AP120+ноябрь!AP120+декабрь!AP120</f>
        <v>0</v>
      </c>
      <c r="AT120" s="36">
        <f>январь!AQ120+февраль!AQ120+март!AQ120+апрель!AQ120+май!AQ120+июнь!AQ120+июль!AQ120+август!AQ120+сентябрь!AQ120+октябрь!AQ120+ноябрь!AQ120+декабрь!AQ120</f>
        <v>0</v>
      </c>
      <c r="AU120" s="29">
        <f>январь!AR120+февраль!AR120+март!AR120+апрель!AR120+май!AR120+июнь!AR120+июль!AR120+август!AR120+сентябрь!AR120+октябрь!AR120+ноябрь!AR120+декабрь!AR120</f>
        <v>0</v>
      </c>
      <c r="AV120" s="36">
        <f>январь!AS120+февраль!AS120+март!AS120+апрель!AS120+май!AS120+июнь!AS120+июль!AS120+август!AS120+сентябрь!AS120+октябрь!AS120+ноябрь!AS120+декабрь!AS120</f>
        <v>0</v>
      </c>
      <c r="AW120" s="36">
        <f>январь!AT120+февраль!AT120+март!AT120+апрель!AT120+май!AT120+июнь!AT120+июль!AT120+август!AT120+сентябрь!AT120+октябрь!AT120+ноябрь!AT120+декабрь!AT120</f>
        <v>0</v>
      </c>
      <c r="AX120" s="36">
        <f>январь!AU120+февраль!AU120+март!AU120+апрель!AU120+май!AU120+июнь!AU120+июль!AU120+август!AU120+сентябрь!AU120+октябрь!AU120+ноябрь!AU120+декабрь!AU120</f>
        <v>0</v>
      </c>
      <c r="AY120" s="29">
        <f>январь!AV120+февраль!AV120+март!AV120+апрель!AV120+май!AV120+июнь!AV120+июль!AV120+август!AV120+сентябрь!AV120+октябрь!AV120+ноябрь!AV120+декабрь!AV120</f>
        <v>0</v>
      </c>
      <c r="AZ120" s="36">
        <f>январь!AW120+февраль!AW120+март!AW120+апрель!AW120+май!AW120+июнь!AW120+июль!AW120+август!AW120+сентябрь!AW120+октябрь!AW120+ноябрь!AW120+декабрь!AW120</f>
        <v>0</v>
      </c>
      <c r="BA120" s="36">
        <f>январь!AX120+февраль!AX120+март!AX120+апрель!AX120+май!AX120+июнь!AX120+июль!AX120+август!AX120+сентябрь!AX120+октябрь!AX120+ноябрь!AX120+декабрь!AX120</f>
        <v>0</v>
      </c>
      <c r="BB120" s="36">
        <f>январь!AY120+февраль!AY120+март!AY120+апрель!AY120+май!AY120+июнь!AY120+июль!AY120+август!AY120+сентябрь!AY120+октябрь!AY120+ноябрь!AY120+декабрь!AY120</f>
        <v>0</v>
      </c>
      <c r="BC120" s="29">
        <f>январь!AZ120+февраль!AZ120+март!AZ120+апрель!AZ120+май!AZ120+июнь!AZ120+июль!AZ120+август!AZ120+сентябрь!AZ120+октябрь!AZ120+ноябрь!AZ120+декабрь!AZ120</f>
        <v>0</v>
      </c>
      <c r="BD120" s="36">
        <f>январь!BA120+февраль!BA120+март!BA120+апрель!BA120+май!BA120+июнь!BA120+июль!BA120+август!BA120+сентябрь!BA120+октябрь!BA120+ноябрь!BA120+декабрь!BA120</f>
        <v>0</v>
      </c>
      <c r="BE120" s="36">
        <f>январь!BB120+февраль!BB120+март!BB120+апрель!BB120+май!BB120+июнь!BB120+июль!BB120+август!BB120+сентябрь!BB120+октябрь!BB120+ноябрь!BB120+декабрь!BB120</f>
        <v>0</v>
      </c>
      <c r="BF120" s="36">
        <f>январь!BC120+февраль!BC120+март!BC120+апрель!BC120+май!BC120+июнь!BC120+июль!BC120+август!BC120+сентябрь!BC120+октябрь!BC120+ноябрь!BC120+декабрь!BC120</f>
        <v>0</v>
      </c>
      <c r="BG120" s="36">
        <f>январь!BD120+февраль!BD120+март!BD120+апрель!BD120+май!BD120+июнь!BD120+июль!BD120+август!BD120+сентябрь!BD120+октябрь!BD120+ноябрь!BD120+декабрь!BD120</f>
        <v>0</v>
      </c>
      <c r="BH120" s="36">
        <f>январь!BE120+февраль!BE120+март!BE120+апрель!BE120+май!BE120+июнь!BE120+июль!BE120+август!BE120+сентябрь!BE120+октябрь!BE120+ноябрь!BE120+декабрь!BE120</f>
        <v>0</v>
      </c>
      <c r="BI120" s="36">
        <f>январь!BF120+февраль!BF120+март!BF120+апрель!BF120+май!BF120+июнь!BF120+июль!BF120+август!BF120+сентябрь!BF120+октябрь!BF120+ноябрь!BF120+декабрь!BF120</f>
        <v>0</v>
      </c>
      <c r="BJ120" s="36">
        <f>январь!BG120+февраль!BG120+март!BG120+апрель!BG120+май!BG120+июнь!BG120+июль!BG120+август!BG120+сентябрь!BG120+октябрь!BG120+ноябрь!BG120+декабрь!BG120</f>
        <v>0</v>
      </c>
      <c r="BK120" s="36">
        <f>январь!BH120+февраль!BH120+март!BH120+апрель!BH120+май!BH120+июнь!BH120+июль!BH120+август!BH120+сентябрь!BH120+октябрь!BH120+ноябрь!BH120+декабрь!BH120</f>
        <v>0</v>
      </c>
      <c r="BL120" s="36">
        <f>январь!BI120+февраль!BI120+март!BI120+апрель!BI120+май!BI120+июнь!BI120+июль!BI120+август!BI120+сентябрь!BI120+октябрь!BI120+ноябрь!BI120+декабрь!BI120</f>
        <v>0</v>
      </c>
      <c r="BM120" s="29">
        <f>январь!BJ120+февраль!BJ120+март!BJ120+апрель!BJ120+май!BJ120+июнь!BJ120+июль!BJ120+август!BJ120+сентябрь!BJ120+октябрь!BJ120+ноябрь!BJ120+декабрь!BJ120</f>
        <v>0</v>
      </c>
      <c r="BN120" s="36">
        <f>январь!BK120+февраль!BK120+март!BK120+апрель!BK120+май!BK120+июнь!BK120+июль!BK120+август!BK120+сентябрь!BK120+октябрь!BK120+ноябрь!BK120+декабрь!BK120</f>
        <v>0</v>
      </c>
      <c r="BO120" s="29">
        <f>январь!BL120+февраль!BL120+март!BL120+апрель!BL120+май!BL120+июнь!BL120+июль!BL120+август!BL120+сентябрь!BL120+октябрь!BL120+ноябрь!BL120+декабрь!BL120</f>
        <v>0</v>
      </c>
      <c r="BP120" s="36">
        <f>январь!BM120+февраль!BM120+март!BM120+апрель!BM120+май!BM120+июнь!BM120+июль!BM120+август!BM120+сентябрь!BM120+октябрь!BM120+ноябрь!BM120+декабрь!BM120</f>
        <v>0</v>
      </c>
      <c r="BQ120" s="36">
        <f>январь!BN120+февраль!BN120+март!BN120+апрель!BN120+май!BN120+июнь!BN120+июль!BN120+август!BN120+сентябрь!BN120+октябрь!BN120+ноябрь!BN120+декабрь!BN120</f>
        <v>0</v>
      </c>
      <c r="BR120" s="36">
        <f>январь!BO120+февраль!BO120+март!BO120+апрель!BO120+май!BO120+июнь!BO120+июль!BO120+август!BO120+сентябрь!BO120+октябрь!BO120+ноябрь!BO120+декабрь!BO120</f>
        <v>0</v>
      </c>
      <c r="BS120" s="29">
        <f>январь!BP120+февраль!BP120+март!BP120+апрель!BP120+май!BP120+июнь!BP120+июль!BP120+август!BP120+сентябрь!BP120+октябрь!BP120+ноябрь!BP120+декабрь!BP120</f>
        <v>0</v>
      </c>
      <c r="BT120" s="36">
        <f>январь!BQ120+февраль!BQ120+март!BQ120+апрель!BQ120+май!BQ120+июнь!BQ120+июль!BQ120+август!BQ120+сентябрь!BQ120+октябрь!BQ120+ноябрь!BQ120+декабрь!BQ120</f>
        <v>0</v>
      </c>
      <c r="BU120" s="29">
        <f>январь!BR120+февраль!BR120+март!BR120+апрель!BR120+май!BR120+июнь!BR120+июль!BR120+август!BR120+сентябрь!BR120+октябрь!BR120+ноябрь!BR120+декабрь!BR120</f>
        <v>0</v>
      </c>
      <c r="BV120" s="36">
        <f>январь!BS120+февраль!BS120+март!BS120+апрель!BS120+май!BS120+июнь!BS120+июль!BS120+август!BS120+сентябрь!BS120+октябрь!BS120+ноябрь!BS120+декабрь!BS120</f>
        <v>0</v>
      </c>
      <c r="BW120" s="36">
        <f>январь!BT120+февраль!BT120+март!BT120+апрель!BT120+май!BT120+июнь!BT120+июль!BT120+август!BT120+сентябрь!BT120+октябрь!BT120+ноябрь!BT120+декабрь!BT120</f>
        <v>0</v>
      </c>
      <c r="BX120" s="36">
        <f>январь!BU120+февраль!BU120+март!BU120+апрель!BU120+май!BU120+июнь!BU120+июль!BU120+август!BU120+сентябрь!BU120+октябрь!BU120+ноябрь!BU120+декабрь!BU120</f>
        <v>0</v>
      </c>
      <c r="BY120" s="36">
        <f>январь!BV120+февраль!BV120+март!BV120+апрель!BV120+май!BV120+июнь!BV120+июль!BV120+август!BV120+сентябрь!BV120+октябрь!BV120+ноябрь!BV120+декабрь!BV120</f>
        <v>6.34</v>
      </c>
      <c r="BZ120" s="77">
        <v>0</v>
      </c>
    </row>
    <row r="121" spans="1:78" x14ac:dyDescent="0.25">
      <c r="A121" s="16">
        <v>119</v>
      </c>
      <c r="B121" s="16">
        <v>3</v>
      </c>
      <c r="C121" s="37" t="s">
        <v>584</v>
      </c>
      <c r="D121" s="51">
        <v>134.50169205797098</v>
      </c>
      <c r="E121" s="25">
        <v>270.76727</v>
      </c>
      <c r="F121" s="26">
        <f t="shared" si="3"/>
        <v>390.00396205797097</v>
      </c>
      <c r="G121" s="26">
        <f t="shared" si="4"/>
        <v>119.23669205797098</v>
      </c>
      <c r="H121" s="26">
        <f t="shared" si="5"/>
        <v>15.265000000000001</v>
      </c>
      <c r="I121" s="36">
        <f>январь!F121+февраль!F121+март!F121+апрель!F121+май!F121+июнь!F121+июль!F121+август!F121+сентябрь!F121+октябрь!F121+ноябрь!F121+декабрь!F121</f>
        <v>0</v>
      </c>
      <c r="J121" s="36">
        <f>январь!G121+февраль!G121+март!G121+апрель!G121+май!G121+июнь!G121+июль!G121+август!G121+сентябрь!G121+октябрь!G121+ноябрь!G121+декабрь!G121</f>
        <v>0</v>
      </c>
      <c r="K121" s="36">
        <f>январь!H121+февраль!H121+март!H121+апрель!H121+май!H121+июнь!H121+июль!H121+август!H121+сентябрь!H121+октябрь!H121+ноябрь!H121+декабрь!H121</f>
        <v>0</v>
      </c>
      <c r="L121" s="27">
        <f>январь!I121+февраль!I121+март!I121+апрель!I121+май!I121+июнь!I121+июль!I121+август!I121+сентябрь!I121+октябрь!I121+ноябрь!I121+декабрь!I121</f>
        <v>0</v>
      </c>
      <c r="M121" s="36">
        <f>январь!J121+февраль!J121+март!J121+апрель!J121+май!J121+июнь!J121+июль!J121+август!J121+сентябрь!J121+октябрь!J121+ноябрь!J121+декабрь!J121</f>
        <v>0</v>
      </c>
      <c r="N121" s="36">
        <f>январь!K121+февраль!K121+март!K121+апрель!K121+май!K121+июнь!K121+июль!K121+август!K121+сентябрь!K121+октябрь!K121+ноябрь!K121+декабрь!K121</f>
        <v>0</v>
      </c>
      <c r="O121" s="36">
        <f>январь!L121+февраль!L121+март!L121+апрель!L121+май!L121+июнь!L121+июль!L121+август!L121+сентябрь!L121+октябрь!L121+ноябрь!L121+декабрь!L121</f>
        <v>0</v>
      </c>
      <c r="P121" s="36">
        <f>январь!M121+февраль!M121+март!M121+апрель!M121+май!M121+июнь!M121+июль!M121+август!M121+сентябрь!M121+октябрь!M121+ноябрь!M121+декабрь!M121</f>
        <v>0</v>
      </c>
      <c r="Q121" s="36">
        <f>январь!N121+февраль!N121+март!N121+апрель!N121+май!N121+июнь!N121+июль!N121+август!N121+сентябрь!N121+октябрь!N121+ноябрь!N121+декабрь!N121</f>
        <v>0</v>
      </c>
      <c r="R121" s="29">
        <f>январь!O121+февраль!O121+март!O121+апрель!O121+май!O121+июнь!O121+июль!O121+август!O121+сентябрь!O121+октябрь!O121+ноябрь!O121+декабрь!O121</f>
        <v>0</v>
      </c>
      <c r="S121" s="36">
        <f>январь!P121+февраль!P121+март!P121+апрель!P121+май!P121+июнь!P121+июль!P121+август!P121+сентябрь!P121+октябрь!P121+ноябрь!P121+декабрь!P121</f>
        <v>0</v>
      </c>
      <c r="T121" s="29">
        <f>январь!Q121+февраль!Q121+март!Q121+апрель!Q121+май!Q121+июнь!Q121+июль!Q121+август!Q121+сентябрь!Q121+октябрь!Q121+ноябрь!Q121+декабрь!Q121</f>
        <v>0</v>
      </c>
      <c r="U121" s="36">
        <f>январь!R121+февраль!R121+март!R121+апрель!R121+май!R121+июнь!R121+июль!R121+август!R121+сентябрь!R121+октябрь!R121+ноябрь!R121+декабрь!R121</f>
        <v>0</v>
      </c>
      <c r="V121" s="36">
        <f>январь!S121+февраль!S121+март!S121+апрель!S121+май!S121+июнь!S121+июль!S121+август!S121+сентябрь!S121+октябрь!S121+ноябрь!S121+декабрь!S121</f>
        <v>0</v>
      </c>
      <c r="W121" s="36">
        <f>январь!T121+февраль!T121+март!T121+апрель!T121+май!T121+июнь!T121+июль!T121+август!T121+сентябрь!T121+октябрь!T121+ноябрь!T121+декабрь!T121</f>
        <v>0</v>
      </c>
      <c r="X121" s="36">
        <f>январь!U121+февраль!U121+март!U121+апрель!U121+май!U121+июнь!U121+июль!U121+август!U121+сентябрь!U121+октябрь!U121+ноябрь!U121+декабрь!U121</f>
        <v>0</v>
      </c>
      <c r="Y121" s="36">
        <f>январь!V121+февраль!V121+март!V121+апрель!V121+май!V121+июнь!V121+июль!V121+август!V121+сентябрь!V121+октябрь!V121+ноябрь!V121+декабрь!V121</f>
        <v>0</v>
      </c>
      <c r="Z121" s="36">
        <f>январь!W121+февраль!W121+март!W121+апрель!W121+май!W121+июнь!W121+июль!W121+август!W121+сентябрь!W121+октябрь!W121+ноябрь!W121+декабрь!W121</f>
        <v>0</v>
      </c>
      <c r="AA121" s="36">
        <f>январь!X121+февраль!X121+март!X121+апрель!X121+май!X121+июнь!X121+июль!X121+август!X121+сентябрь!X121+октябрь!X121+ноябрь!X121+декабрь!X121</f>
        <v>0</v>
      </c>
      <c r="AB121" s="29">
        <f>январь!Y121+февраль!Y121+март!Y121+апрель!Y121+май!Y121+июнь!Y121+июль!Y121+август!Y121+сентябрь!Y121+октябрь!Y121+ноябрь!Y121+декабрь!Y121</f>
        <v>0</v>
      </c>
      <c r="AC121" s="36">
        <f>январь!Z121+февраль!Z121+март!Z121+апрель!Z121+май!Z121+июнь!Z121+июль!Z121+август!Z121+сентябрь!Z121+октябрь!Z121+ноябрь!Z121+декабрь!Z121</f>
        <v>0</v>
      </c>
      <c r="AD121" s="66" t="str">
        <f>CONCATENATE(январь!AA121,$BZ$1,февраль!AA121,$BZ$1,март!AA121,$BZ$1,апрель!AA121,$BZ$1,май!AA121,$BZ$1,июнь!AA121,$BZ$1,июль!AA121,$BZ$1,август!AA121,$BZ$1,сентябрь!AA121,$BZ$1,октябрь!AA121,$BZ$1,ноябрь!AA121,$BZ$1,декабрь!AA121)</f>
        <v xml:space="preserve">           </v>
      </c>
      <c r="AE121" s="36">
        <f>январь!AB121+февраль!AB121+март!AB121+апрель!AB121+май!AB121+июнь!AB121+июль!AB121+август!AB121+сентябрь!AB121+октябрь!AB121+ноябрь!AB121+декабрь!AB121</f>
        <v>0</v>
      </c>
      <c r="AF121" s="36">
        <f>январь!AC121+февраль!AC121+март!AC121+апрель!AC121+май!AC121+июнь!AC121+июль!AC121+август!AC121+сентябрь!AC121+октябрь!AC121+ноябрь!AC121+декабрь!AC121</f>
        <v>0</v>
      </c>
      <c r="AG121" s="36">
        <f>январь!AD121+февраль!AD121+март!AD121+апрель!AD121+май!AD121+июнь!AD121+июль!AD121+август!AD121+сентябрь!AD121+октябрь!AD121+ноябрь!AD121+декабрь!AD121</f>
        <v>0</v>
      </c>
      <c r="AH121" s="36">
        <f>январь!AE121+февраль!AE121+март!AE121+апрель!AE121+май!AE121+июнь!AE121+июль!AE121+август!AE121+сентябрь!AE121+октябрь!AE121+ноябрь!AE121+декабрь!AE121</f>
        <v>0</v>
      </c>
      <c r="AI121" s="36">
        <f>январь!AF121+февраль!AF121+март!AF121+апрель!AF121+май!AF121+июнь!AF121+июль!AF121+август!AF121+сентябрь!AF121+октябрь!AF121+ноябрь!AF121+декабрь!AF121</f>
        <v>0</v>
      </c>
      <c r="AJ121" s="36">
        <f>январь!AG121+февраль!AG121+март!AG121+апрель!AG121+май!AG121+июнь!AG121+июль!AG121+август!AG121+сентябрь!AG121+октябрь!AG121+ноябрь!AG121+декабрь!AG121</f>
        <v>0</v>
      </c>
      <c r="AK121" s="29">
        <f>январь!AH121+февраль!AH121+март!AH121+апрель!AH121+май!AH121+июнь!AH121+июль!AH121+август!AH121+сентябрь!AH121+октябрь!AH121+ноябрь!AH121+декабрь!AH121</f>
        <v>0</v>
      </c>
      <c r="AL121" s="36">
        <f>январь!AI121+февраль!AI121+март!AI121+апрель!AI121+май!AI121+июнь!AI121+июль!AI121+август!AI121+сентябрь!AI121+октябрь!AI121+ноябрь!AI121+декабрь!AI121</f>
        <v>0</v>
      </c>
      <c r="AM121" s="29">
        <f>январь!AJ121+февраль!AJ121+март!AJ121+апрель!AJ121+май!AJ121+июнь!AJ121+июль!AJ121+август!AJ121+сентябрь!AJ121+октябрь!AJ121+ноябрь!AJ121+декабрь!AJ121</f>
        <v>0</v>
      </c>
      <c r="AN121" s="36">
        <f>январь!AK121+февраль!AK121+март!AK121+апрель!AK121+май!AK121+июнь!AK121+июль!AK121+август!AK121+сентябрь!AK121+октябрь!AK121+ноябрь!AK121+декабрь!AK121</f>
        <v>0</v>
      </c>
      <c r="AO121" s="36">
        <f>январь!AL121+февраль!AL121+март!AL121+апрель!AL121+май!AL121+июнь!AL121+июль!AL121+август!AL121+сентябрь!AL121+октябрь!AL121+ноябрь!AL121+декабрь!AL121</f>
        <v>0</v>
      </c>
      <c r="AP121" s="36">
        <f>январь!AM121+февраль!AM121+март!AM121+апрель!AM121+май!AM121+июнь!AM121+июль!AM121+август!AM121+сентябрь!AM121+октябрь!AM121+ноябрь!AM121+декабрь!AM121</f>
        <v>0</v>
      </c>
      <c r="AQ121" s="29">
        <f>январь!AN121+февраль!AN121+март!AN121+апрель!AN121+май!AN121+июнь!AN121+июль!AN121+август!AN121+сентябрь!AN121+октябрь!AN121+ноябрь!AN121+декабрь!AN121</f>
        <v>0</v>
      </c>
      <c r="AR121" s="36">
        <f>январь!AO121+февраль!AO121+март!AO121+апрель!AO121+май!AO121+июнь!AO121+июль!AO121+август!AO121+сентябрь!AO121+октябрь!AO121+ноябрь!AO121+декабрь!AO121</f>
        <v>0</v>
      </c>
      <c r="AS121" s="29">
        <f>январь!AP121+февраль!AP121+март!AP121+апрель!AP121+май!AP121+июнь!AP121+июль!AP121+август!AP121+сентябрь!AP121+октябрь!AP121+ноябрь!AP121+декабрь!AP121</f>
        <v>0</v>
      </c>
      <c r="AT121" s="36">
        <f>январь!AQ121+февраль!AQ121+март!AQ121+апрель!AQ121+май!AQ121+июнь!AQ121+июль!AQ121+август!AQ121+сентябрь!AQ121+октябрь!AQ121+ноябрь!AQ121+декабрь!AQ121</f>
        <v>0</v>
      </c>
      <c r="AU121" s="29">
        <f>январь!AR121+февраль!AR121+март!AR121+апрель!AR121+май!AR121+июнь!AR121+июль!AR121+август!AR121+сентябрь!AR121+октябрь!AR121+ноябрь!AR121+декабрь!AR121</f>
        <v>0</v>
      </c>
      <c r="AV121" s="36">
        <f>январь!AS121+февраль!AS121+март!AS121+апрель!AS121+май!AS121+июнь!AS121+июль!AS121+август!AS121+сентябрь!AS121+октябрь!AS121+ноябрь!AS121+декабрь!AS121</f>
        <v>0</v>
      </c>
      <c r="AW121" s="36">
        <f>январь!AT121+февраль!AT121+март!AT121+апрель!AT121+май!AT121+июнь!AT121+июль!AT121+август!AT121+сентябрь!AT121+октябрь!AT121+ноябрь!AT121+декабрь!AT121</f>
        <v>0</v>
      </c>
      <c r="AX121" s="36">
        <f>январь!AU121+февраль!AU121+март!AU121+апрель!AU121+май!AU121+июнь!AU121+июль!AU121+август!AU121+сентябрь!AU121+октябрь!AU121+ноябрь!AU121+декабрь!AU121</f>
        <v>0</v>
      </c>
      <c r="AY121" s="29">
        <f>январь!AV121+февраль!AV121+март!AV121+апрель!AV121+май!AV121+июнь!AV121+июль!AV121+август!AV121+сентябрь!AV121+октябрь!AV121+ноябрь!AV121+декабрь!AV121</f>
        <v>0</v>
      </c>
      <c r="AZ121" s="36">
        <f>январь!AW121+февраль!AW121+март!AW121+апрель!AW121+май!AW121+июнь!AW121+июль!AW121+август!AW121+сентябрь!AW121+октябрь!AW121+ноябрь!AW121+декабрь!AW121</f>
        <v>0</v>
      </c>
      <c r="BA121" s="36">
        <f>январь!AX121+февраль!AX121+март!AX121+апрель!AX121+май!AX121+июнь!AX121+июль!AX121+август!AX121+сентябрь!AX121+октябрь!AX121+ноябрь!AX121+декабрь!AX121</f>
        <v>0</v>
      </c>
      <c r="BB121" s="36">
        <f>январь!AY121+февраль!AY121+март!AY121+апрель!AY121+май!AY121+июнь!AY121+июль!AY121+август!AY121+сентябрь!AY121+октябрь!AY121+ноябрь!AY121+декабрь!AY121</f>
        <v>0</v>
      </c>
      <c r="BC121" s="29">
        <f>январь!AZ121+февраль!AZ121+март!AZ121+апрель!AZ121+май!AZ121+июнь!AZ121+июль!AZ121+август!AZ121+сентябрь!AZ121+октябрь!AZ121+ноябрь!AZ121+декабрь!AZ121</f>
        <v>0</v>
      </c>
      <c r="BD121" s="36">
        <f>январь!BA121+февраль!BA121+март!BA121+апрель!BA121+май!BA121+июнь!BA121+июль!BA121+август!BA121+сентябрь!BA121+октябрь!BA121+ноябрь!BA121+декабрь!BA121</f>
        <v>0</v>
      </c>
      <c r="BE121" s="36">
        <f>январь!BB121+февраль!BB121+март!BB121+апрель!BB121+май!BB121+июнь!BB121+июль!BB121+август!BB121+сентябрь!BB121+октябрь!BB121+ноябрь!BB121+декабрь!BB121</f>
        <v>0</v>
      </c>
      <c r="BF121" s="36">
        <f>январь!BC121+февраль!BC121+март!BC121+апрель!BC121+май!BC121+июнь!BC121+июль!BC121+август!BC121+сентябрь!BC121+октябрь!BC121+ноябрь!BC121+декабрь!BC121</f>
        <v>0</v>
      </c>
      <c r="BG121" s="36">
        <f>январь!BD121+февраль!BD121+март!BD121+апрель!BD121+май!BD121+июнь!BD121+июль!BD121+август!BD121+сентябрь!BD121+октябрь!BD121+ноябрь!BD121+декабрь!BD121</f>
        <v>0</v>
      </c>
      <c r="BH121" s="36">
        <f>январь!BE121+февраль!BE121+март!BE121+апрель!BE121+май!BE121+июнь!BE121+июль!BE121+август!BE121+сентябрь!BE121+октябрь!BE121+ноябрь!BE121+декабрь!BE121</f>
        <v>0</v>
      </c>
      <c r="BI121" s="36">
        <f>январь!BF121+февраль!BF121+март!BF121+апрель!BF121+май!BF121+июнь!BF121+июль!BF121+август!BF121+сентябрь!BF121+октябрь!BF121+ноябрь!BF121+декабрь!BF121</f>
        <v>0</v>
      </c>
      <c r="BJ121" s="36">
        <f>январь!BG121+февраль!BG121+март!BG121+апрель!BG121+май!BG121+июнь!BG121+июль!BG121+август!BG121+сентябрь!BG121+октябрь!BG121+ноябрь!BG121+декабрь!BG121</f>
        <v>0</v>
      </c>
      <c r="BK121" s="36">
        <f>январь!BH121+февраль!BH121+март!BH121+апрель!BH121+май!BH121+июнь!BH121+июль!BH121+август!BH121+сентябрь!BH121+октябрь!BH121+ноябрь!BH121+декабрь!BH121</f>
        <v>0</v>
      </c>
      <c r="BL121" s="36">
        <f>январь!BI121+февраль!BI121+март!BI121+апрель!BI121+май!BI121+июнь!BI121+июль!BI121+август!BI121+сентябрь!BI121+октябрь!BI121+ноябрь!BI121+декабрь!BI121</f>
        <v>0</v>
      </c>
      <c r="BM121" s="29">
        <f>январь!BJ121+февраль!BJ121+март!BJ121+апрель!BJ121+май!BJ121+июнь!BJ121+июль!BJ121+август!BJ121+сентябрь!BJ121+октябрь!BJ121+ноябрь!BJ121+декабрь!BJ121</f>
        <v>0</v>
      </c>
      <c r="BN121" s="36">
        <f>январь!BK121+февраль!BK121+март!BK121+апрель!BK121+май!BK121+июнь!BK121+июль!BK121+август!BK121+сентябрь!BK121+октябрь!BK121+ноябрь!BK121+декабрь!BK121</f>
        <v>0</v>
      </c>
      <c r="BO121" s="29">
        <f>январь!BL121+февраль!BL121+март!BL121+апрель!BL121+май!BL121+июнь!BL121+июль!BL121+август!BL121+сентябрь!BL121+октябрь!BL121+ноябрь!BL121+декабрь!BL121</f>
        <v>2</v>
      </c>
      <c r="BP121" s="36">
        <f>январь!BM121+февраль!BM121+март!BM121+апрель!BM121+май!BM121+июнь!BM121+июль!BM121+август!BM121+сентябрь!BM121+октябрь!BM121+ноябрь!BM121+декабрь!BM121</f>
        <v>1.2470000000000001</v>
      </c>
      <c r="BQ121" s="36">
        <f>январь!BN121+февраль!BN121+март!BN121+апрель!BN121+май!BN121+июнь!BN121+июль!BN121+август!BN121+сентябрь!BN121+октябрь!BN121+ноябрь!BN121+декабрь!BN121</f>
        <v>0</v>
      </c>
      <c r="BR121" s="36">
        <f>январь!BO121+февраль!BO121+март!BO121+апрель!BO121+май!BO121+июнь!BO121+июль!BO121+август!BO121+сентябрь!BO121+октябрь!BO121+ноябрь!BO121+декабрь!BO121</f>
        <v>0</v>
      </c>
      <c r="BS121" s="29">
        <f>январь!BP121+февраль!BP121+март!BP121+апрель!BP121+май!BP121+июнь!BP121+июль!BP121+август!BP121+сентябрь!BP121+октябрь!BP121+ноябрь!BP121+декабрь!BP121</f>
        <v>0</v>
      </c>
      <c r="BT121" s="36">
        <f>январь!BQ121+февраль!BQ121+март!BQ121+апрель!BQ121+май!BQ121+июнь!BQ121+июль!BQ121+август!BQ121+сентябрь!BQ121+октябрь!BQ121+ноябрь!BQ121+декабрь!BQ121</f>
        <v>0</v>
      </c>
      <c r="BU121" s="29">
        <f>январь!BR121+февраль!BR121+март!BR121+апрель!BR121+май!BR121+июнь!BR121+июль!BR121+август!BR121+сентябрь!BR121+октябрь!BR121+ноябрь!BR121+декабрь!BR121</f>
        <v>0</v>
      </c>
      <c r="BV121" s="36">
        <f>январь!BS121+февраль!BS121+март!BS121+апрель!BS121+май!BS121+июнь!BS121+июль!BS121+август!BS121+сентябрь!BS121+октябрь!BS121+ноябрь!BS121+декабрь!BS121</f>
        <v>0</v>
      </c>
      <c r="BW121" s="36">
        <f>январь!BT121+февраль!BT121+март!BT121+апрель!BT121+май!BT121+июнь!BT121+июль!BT121+август!BT121+сентябрь!BT121+октябрь!BT121+ноябрь!BT121+декабрь!BT121</f>
        <v>0</v>
      </c>
      <c r="BX121" s="36">
        <f>январь!BU121+февраль!BU121+март!BU121+апрель!BU121+май!BU121+июнь!BU121+июль!BU121+август!BU121+сентябрь!BU121+октябрь!BU121+ноябрь!BU121+декабрь!BU121</f>
        <v>0</v>
      </c>
      <c r="BY121" s="36">
        <f>январь!BV121+февраль!BV121+март!BV121+апрель!BV121+май!BV121+июнь!BV121+июль!BV121+август!BV121+сентябрь!BV121+октябрь!BV121+ноябрь!BV121+декабрь!BV121</f>
        <v>14.018000000000001</v>
      </c>
      <c r="BZ121" s="77">
        <v>2</v>
      </c>
    </row>
    <row r="122" spans="1:78" x14ac:dyDescent="0.25">
      <c r="A122" s="16">
        <v>120</v>
      </c>
      <c r="B122" s="16">
        <v>3</v>
      </c>
      <c r="C122" s="37" t="s">
        <v>585</v>
      </c>
      <c r="D122" s="51">
        <v>665.86692496425121</v>
      </c>
      <c r="E122" s="25">
        <v>1320.3556659999999</v>
      </c>
      <c r="F122" s="26">
        <f t="shared" si="3"/>
        <v>1914.0375909642512</v>
      </c>
      <c r="G122" s="26">
        <f t="shared" si="4"/>
        <v>593.68192496425127</v>
      </c>
      <c r="H122" s="26">
        <f t="shared" si="5"/>
        <v>72.185000000000002</v>
      </c>
      <c r="I122" s="36">
        <f>январь!F122+февраль!F122+март!F122+апрель!F122+май!F122+июнь!F122+июль!F122+август!F122+сентябрь!F122+октябрь!F122+ноябрь!F122+декабрь!F122</f>
        <v>0</v>
      </c>
      <c r="J122" s="36">
        <f>январь!G122+февраль!G122+март!G122+апрель!G122+май!G122+июнь!G122+июль!G122+август!G122+сентябрь!G122+октябрь!G122+ноябрь!G122+декабрь!G122</f>
        <v>0</v>
      </c>
      <c r="K122" s="36">
        <f>январь!H122+февраль!H122+март!H122+апрель!H122+май!H122+июнь!H122+июль!H122+август!H122+сентябрь!H122+октябрь!H122+ноябрь!H122+декабрь!H122</f>
        <v>0</v>
      </c>
      <c r="L122" s="27">
        <f>январь!I122+февраль!I122+март!I122+апрель!I122+май!I122+июнь!I122+июль!I122+август!I122+сентябрь!I122+октябрь!I122+ноябрь!I122+декабрь!I122</f>
        <v>0</v>
      </c>
      <c r="M122" s="36">
        <f>январь!J122+февраль!J122+март!J122+апрель!J122+май!J122+июнь!J122+июль!J122+август!J122+сентябрь!J122+октябрь!J122+ноябрь!J122+декабрь!J122</f>
        <v>0</v>
      </c>
      <c r="N122" s="36">
        <f>январь!K122+февраль!K122+март!K122+апрель!K122+май!K122+июнь!K122+июль!K122+август!K122+сентябрь!K122+октябрь!K122+ноябрь!K122+декабрь!K122</f>
        <v>0</v>
      </c>
      <c r="O122" s="36">
        <f>январь!L122+февраль!L122+март!L122+апрель!L122+май!L122+июнь!L122+июль!L122+август!L122+сентябрь!L122+октябрь!L122+ноябрь!L122+декабрь!L122</f>
        <v>0</v>
      </c>
      <c r="P122" s="36">
        <f>январь!M122+февраль!M122+март!M122+апрель!M122+май!M122+июнь!M122+июль!M122+август!M122+сентябрь!M122+октябрь!M122+ноябрь!M122+декабрь!M122</f>
        <v>0</v>
      </c>
      <c r="Q122" s="36">
        <f>январь!N122+февраль!N122+март!N122+апрель!N122+май!N122+июнь!N122+июль!N122+август!N122+сентябрь!N122+октябрь!N122+ноябрь!N122+декабрь!N122</f>
        <v>0</v>
      </c>
      <c r="R122" s="29">
        <f>январь!O122+февраль!O122+март!O122+апрель!O122+май!O122+июнь!O122+июль!O122+август!O122+сентябрь!O122+октябрь!O122+ноябрь!O122+декабрь!O122</f>
        <v>0</v>
      </c>
      <c r="S122" s="36">
        <f>январь!P122+февраль!P122+март!P122+апрель!P122+май!P122+июнь!P122+июль!P122+август!P122+сентябрь!P122+октябрь!P122+ноябрь!P122+декабрь!P122</f>
        <v>0</v>
      </c>
      <c r="T122" s="29">
        <f>январь!Q122+февраль!Q122+март!Q122+апрель!Q122+май!Q122+июнь!Q122+июль!Q122+август!Q122+сентябрь!Q122+октябрь!Q122+ноябрь!Q122+декабрь!Q122</f>
        <v>0</v>
      </c>
      <c r="U122" s="36">
        <f>январь!R122+февраль!R122+март!R122+апрель!R122+май!R122+июнь!R122+июль!R122+август!R122+сентябрь!R122+октябрь!R122+ноябрь!R122+декабрь!R122</f>
        <v>0</v>
      </c>
      <c r="V122" s="36">
        <f>январь!S122+февраль!S122+март!S122+апрель!S122+май!S122+июнь!S122+июль!S122+август!S122+сентябрь!S122+октябрь!S122+ноябрь!S122+декабрь!S122</f>
        <v>0</v>
      </c>
      <c r="W122" s="36">
        <f>январь!T122+февраль!T122+март!T122+апрель!T122+май!T122+июнь!T122+июль!T122+август!T122+сентябрь!T122+октябрь!T122+ноябрь!T122+декабрь!T122</f>
        <v>0</v>
      </c>
      <c r="X122" s="36">
        <f>январь!U122+февраль!U122+март!U122+апрель!U122+май!U122+июнь!U122+июль!U122+август!U122+сентябрь!U122+октябрь!U122+ноябрь!U122+декабрь!U122</f>
        <v>1.7000000000000001E-2</v>
      </c>
      <c r="Y122" s="36">
        <f>январь!V122+февраль!V122+март!V122+апрель!V122+май!V122+июнь!V122+июль!V122+август!V122+сентябрь!V122+октябрь!V122+ноябрь!V122+декабрь!V122</f>
        <v>9.1519999999999992</v>
      </c>
      <c r="Z122" s="36">
        <f>январь!W122+февраль!W122+март!W122+апрель!W122+май!W122+июнь!W122+июль!W122+август!W122+сентябрь!W122+октябрь!W122+ноябрь!W122+декабрь!W122</f>
        <v>0</v>
      </c>
      <c r="AA122" s="36">
        <f>январь!X122+февраль!X122+март!X122+апрель!X122+май!X122+июнь!X122+июль!X122+август!X122+сентябрь!X122+октябрь!X122+ноябрь!X122+декабрь!X122</f>
        <v>0</v>
      </c>
      <c r="AB122" s="29">
        <f>январь!Y122+февраль!Y122+март!Y122+апрель!Y122+май!Y122+июнь!Y122+июль!Y122+август!Y122+сентябрь!Y122+октябрь!Y122+ноябрь!Y122+декабрь!Y122</f>
        <v>0</v>
      </c>
      <c r="AC122" s="36">
        <f>январь!Z122+февраль!Z122+март!Z122+апрель!Z122+май!Z122+июнь!Z122+июль!Z122+август!Z122+сентябрь!Z122+октябрь!Z122+ноябрь!Z122+декабрь!Z122</f>
        <v>0</v>
      </c>
      <c r="AD122" s="66" t="str">
        <f>CONCATENATE(январь!AA122,$BZ$1,февраль!AA122,$BZ$1,март!AA122,$BZ$1,апрель!AA122,$BZ$1,май!AA122,$BZ$1,июнь!AA122,$BZ$1,июль!AA122,$BZ$1,август!AA122,$BZ$1,сентябрь!AA122,$BZ$1,октябрь!AA122,$BZ$1,ноябрь!AA122,$BZ$1,декабрь!AA122)</f>
        <v xml:space="preserve">           </v>
      </c>
      <c r="AE122" s="36">
        <f>январь!AB122+февраль!AB122+март!AB122+апрель!AB122+май!AB122+июнь!AB122+июль!AB122+август!AB122+сентябрь!AB122+октябрь!AB122+ноябрь!AB122+декабрь!AB122</f>
        <v>0</v>
      </c>
      <c r="AF122" s="36">
        <f>январь!AC122+февраль!AC122+март!AC122+апрель!AC122+май!AC122+июнь!AC122+июль!AC122+август!AC122+сентябрь!AC122+октябрь!AC122+ноябрь!AC122+декабрь!AC122</f>
        <v>0</v>
      </c>
      <c r="AG122" s="36">
        <f>январь!AD122+февраль!AD122+март!AD122+апрель!AD122+май!AD122+июнь!AD122+июль!AD122+август!AD122+сентябрь!AD122+октябрь!AD122+ноябрь!AD122+декабрь!AD122</f>
        <v>0</v>
      </c>
      <c r="AH122" s="36">
        <f>январь!AE122+февраль!AE122+март!AE122+апрель!AE122+май!AE122+июнь!AE122+июль!AE122+август!AE122+сентябрь!AE122+октябрь!AE122+ноябрь!AE122+декабрь!AE122</f>
        <v>0</v>
      </c>
      <c r="AI122" s="36">
        <f>январь!AF122+февраль!AF122+март!AF122+апрель!AF122+май!AF122+июнь!AF122+июль!AF122+август!AF122+сентябрь!AF122+октябрь!AF122+ноябрь!AF122+декабрь!AF122</f>
        <v>0</v>
      </c>
      <c r="AJ122" s="36">
        <f>январь!AG122+февраль!AG122+март!AG122+апрель!AG122+май!AG122+июнь!AG122+июль!AG122+август!AG122+сентябрь!AG122+октябрь!AG122+ноябрь!AG122+декабрь!AG122</f>
        <v>0</v>
      </c>
      <c r="AK122" s="29">
        <f>январь!AH122+февраль!AH122+март!AH122+апрель!AH122+май!AH122+июнь!AH122+июль!AH122+август!AH122+сентябрь!AH122+октябрь!AH122+ноябрь!AH122+декабрь!AH122</f>
        <v>0</v>
      </c>
      <c r="AL122" s="36">
        <f>январь!AI122+февраль!AI122+март!AI122+апрель!AI122+май!AI122+июнь!AI122+июль!AI122+август!AI122+сентябрь!AI122+октябрь!AI122+ноябрь!AI122+декабрь!AI122</f>
        <v>0</v>
      </c>
      <c r="AM122" s="29">
        <f>январь!AJ122+февраль!AJ122+март!AJ122+апрель!AJ122+май!AJ122+июнь!AJ122+июль!AJ122+август!AJ122+сентябрь!AJ122+октябрь!AJ122+ноябрь!AJ122+декабрь!AJ122</f>
        <v>0</v>
      </c>
      <c r="AN122" s="36">
        <f>январь!AK122+февраль!AK122+март!AK122+апрель!AK122+май!AK122+июнь!AK122+июль!AK122+август!AK122+сентябрь!AK122+октябрь!AK122+ноябрь!AK122+декабрь!AK122</f>
        <v>0</v>
      </c>
      <c r="AO122" s="36">
        <f>январь!AL122+февраль!AL122+март!AL122+апрель!AL122+май!AL122+июнь!AL122+июль!AL122+август!AL122+сентябрь!AL122+октябрь!AL122+ноябрь!AL122+декабрь!AL122</f>
        <v>0</v>
      </c>
      <c r="AP122" s="36">
        <f>январь!AM122+февраль!AM122+март!AM122+апрель!AM122+май!AM122+июнь!AM122+июль!AM122+август!AM122+сентябрь!AM122+октябрь!AM122+ноябрь!AM122+декабрь!AM122</f>
        <v>0</v>
      </c>
      <c r="AQ122" s="29">
        <f>январь!AN122+февраль!AN122+март!AN122+апрель!AN122+май!AN122+июнь!AN122+июль!AN122+август!AN122+сентябрь!AN122+октябрь!AN122+ноябрь!AN122+декабрь!AN122</f>
        <v>0</v>
      </c>
      <c r="AR122" s="36">
        <f>январь!AO122+февраль!AO122+март!AO122+апрель!AO122+май!AO122+июнь!AO122+июль!AO122+август!AO122+сентябрь!AO122+октябрь!AO122+ноябрь!AO122+декабрь!AO122</f>
        <v>0</v>
      </c>
      <c r="AS122" s="29">
        <f>январь!AP122+февраль!AP122+март!AP122+апрель!AP122+май!AP122+июнь!AP122+июль!AP122+август!AP122+сентябрь!AP122+октябрь!AP122+ноябрь!AP122+декабрь!AP122</f>
        <v>0</v>
      </c>
      <c r="AT122" s="36">
        <f>январь!AQ122+февраль!AQ122+март!AQ122+апрель!AQ122+май!AQ122+июнь!AQ122+июль!AQ122+август!AQ122+сентябрь!AQ122+октябрь!AQ122+ноябрь!AQ122+декабрь!AQ122</f>
        <v>0</v>
      </c>
      <c r="AU122" s="29">
        <f>январь!AR122+февраль!AR122+март!AR122+апрель!AR122+май!AR122+июнь!AR122+июль!AR122+август!AR122+сентябрь!AR122+октябрь!AR122+ноябрь!AR122+декабрь!AR122</f>
        <v>0</v>
      </c>
      <c r="AV122" s="36">
        <f>январь!AS122+февраль!AS122+март!AS122+апрель!AS122+май!AS122+июнь!AS122+июль!AS122+август!AS122+сентябрь!AS122+октябрь!AS122+ноябрь!AS122+декабрь!AS122</f>
        <v>0</v>
      </c>
      <c r="AW122" s="36">
        <f>январь!AT122+февраль!AT122+март!AT122+апрель!AT122+май!AT122+июнь!AT122+июль!AT122+август!AT122+сентябрь!AT122+октябрь!AT122+ноябрь!AT122+декабрь!AT122</f>
        <v>0</v>
      </c>
      <c r="AX122" s="36">
        <f>январь!AU122+февраль!AU122+март!AU122+апрель!AU122+май!AU122+июнь!AU122+июль!AU122+август!AU122+сентябрь!AU122+октябрь!AU122+ноябрь!AU122+декабрь!AU122</f>
        <v>0</v>
      </c>
      <c r="AY122" s="29">
        <f>январь!AV122+февраль!AV122+март!AV122+апрель!AV122+май!AV122+июнь!AV122+июль!AV122+август!AV122+сентябрь!AV122+октябрь!AV122+ноябрь!AV122+декабрь!AV122</f>
        <v>0</v>
      </c>
      <c r="AZ122" s="36">
        <f>январь!AW122+февраль!AW122+март!AW122+апрель!AW122+май!AW122+июнь!AW122+июль!AW122+август!AW122+сентябрь!AW122+октябрь!AW122+ноябрь!AW122+декабрь!AW122</f>
        <v>0</v>
      </c>
      <c r="BA122" s="36">
        <f>январь!AX122+февраль!AX122+март!AX122+апрель!AX122+май!AX122+июнь!AX122+июль!AX122+август!AX122+сентябрь!AX122+октябрь!AX122+ноябрь!AX122+декабрь!AX122</f>
        <v>0</v>
      </c>
      <c r="BB122" s="36">
        <f>январь!AY122+февраль!AY122+март!AY122+апрель!AY122+май!AY122+июнь!AY122+июль!AY122+август!AY122+сентябрь!AY122+октябрь!AY122+ноябрь!AY122+декабрь!AY122</f>
        <v>0</v>
      </c>
      <c r="BC122" s="29">
        <f>январь!AZ122+февраль!AZ122+март!AZ122+апрель!AZ122+май!AZ122+июнь!AZ122+июль!AZ122+август!AZ122+сентябрь!AZ122+октябрь!AZ122+ноябрь!AZ122+декабрь!AZ122</f>
        <v>0</v>
      </c>
      <c r="BD122" s="36">
        <f>январь!BA122+февраль!BA122+март!BA122+апрель!BA122+май!BA122+июнь!BA122+июль!BA122+август!BA122+сентябрь!BA122+октябрь!BA122+ноябрь!BA122+декабрь!BA122</f>
        <v>0</v>
      </c>
      <c r="BE122" s="36">
        <f>январь!BB122+февраль!BB122+март!BB122+апрель!BB122+май!BB122+июнь!BB122+июль!BB122+август!BB122+сентябрь!BB122+октябрь!BB122+ноябрь!BB122+декабрь!BB122</f>
        <v>1.8000000000000002E-2</v>
      </c>
      <c r="BF122" s="36">
        <f>январь!BC122+февраль!BC122+март!BC122+апрель!BC122+май!BC122+июнь!BC122+июль!BC122+август!BC122+сентябрь!BC122+октябрь!BC122+ноябрь!BC122+декабрь!BC122</f>
        <v>14.956999999999999</v>
      </c>
      <c r="BG122" s="36">
        <f>январь!BD122+февраль!BD122+март!BD122+апрель!BD122+май!BD122+июнь!BD122+июль!BD122+август!BD122+сентябрь!BD122+октябрь!BD122+ноябрь!BD122+декабрь!BD122</f>
        <v>0.01</v>
      </c>
      <c r="BH122" s="36">
        <f>январь!BE122+февраль!BE122+март!BE122+апрель!BE122+май!BE122+июнь!BE122+июль!BE122+август!BE122+сентябрь!BE122+октябрь!BE122+ноябрь!BE122+декабрь!BE122</f>
        <v>5.4379999999999997</v>
      </c>
      <c r="BI122" s="36">
        <f>январь!BF122+февраль!BF122+март!BF122+апрель!BF122+май!BF122+июнь!BF122+июль!BF122+август!BF122+сентябрь!BF122+октябрь!BF122+ноябрь!BF122+декабрь!BF122</f>
        <v>0</v>
      </c>
      <c r="BJ122" s="36">
        <f>январь!BG122+февраль!BG122+март!BG122+апрель!BG122+май!BG122+июнь!BG122+июль!BG122+август!BG122+сентябрь!BG122+октябрь!BG122+ноябрь!BG122+декабрь!BG122</f>
        <v>0</v>
      </c>
      <c r="BK122" s="36">
        <f>январь!BH122+февраль!BH122+март!BH122+апрель!BH122+май!BH122+июнь!BH122+июль!BH122+август!BH122+сентябрь!BH122+октябрь!BH122+ноябрь!BH122+декабрь!BH122</f>
        <v>0</v>
      </c>
      <c r="BL122" s="36">
        <f>январь!BI122+февраль!BI122+март!BI122+апрель!BI122+май!BI122+июнь!BI122+июль!BI122+август!BI122+сентябрь!BI122+октябрь!BI122+ноябрь!BI122+декабрь!BI122</f>
        <v>0</v>
      </c>
      <c r="BM122" s="29">
        <f>январь!BJ122+февраль!BJ122+март!BJ122+апрель!BJ122+май!BJ122+июнь!BJ122+июль!BJ122+август!BJ122+сентябрь!BJ122+октябрь!BJ122+ноябрь!BJ122+декабрь!BJ122</f>
        <v>0</v>
      </c>
      <c r="BN122" s="36">
        <f>январь!BK122+февраль!BK122+март!BK122+апрель!BK122+май!BK122+июнь!BK122+июль!BK122+август!BK122+сентябрь!BK122+октябрь!BK122+ноябрь!BK122+декабрь!BK122</f>
        <v>0</v>
      </c>
      <c r="BO122" s="29">
        <f>январь!BL122+февраль!BL122+март!BL122+апрель!BL122+май!BL122+июнь!BL122+июль!BL122+август!BL122+сентябрь!BL122+октябрь!BL122+ноябрь!BL122+декабрь!BL122</f>
        <v>0</v>
      </c>
      <c r="BP122" s="36">
        <f>январь!BM122+февраль!BM122+март!BM122+апрель!BM122+май!BM122+июнь!BM122+июль!BM122+август!BM122+сентябрь!BM122+октябрь!BM122+ноябрь!BM122+декабрь!BM122</f>
        <v>0</v>
      </c>
      <c r="BQ122" s="36">
        <f>январь!BN122+февраль!BN122+март!BN122+апрель!BN122+май!BN122+июнь!BN122+июль!BN122+август!BN122+сентябрь!BN122+октябрь!BN122+ноябрь!BN122+декабрь!BN122</f>
        <v>0</v>
      </c>
      <c r="BR122" s="36">
        <f>январь!BO122+февраль!BO122+март!BO122+апрель!BO122+май!BO122+июнь!BO122+июль!BO122+август!BO122+сентябрь!BO122+октябрь!BO122+ноябрь!BO122+декабрь!BO122</f>
        <v>0</v>
      </c>
      <c r="BS122" s="29">
        <f>январь!BP122+февраль!BP122+март!BP122+апрель!BP122+май!BP122+июнь!BP122+июль!BP122+август!BP122+сентябрь!BP122+октябрь!BP122+ноябрь!BP122+декабрь!BP122</f>
        <v>13</v>
      </c>
      <c r="BT122" s="36">
        <f>январь!BQ122+февраль!BQ122+март!BQ122+апрель!BQ122+май!BQ122+июнь!BQ122+июль!BQ122+август!BQ122+сентябрь!BQ122+октябрь!BQ122+ноябрь!BQ122+декабрь!BQ122</f>
        <v>12.353999999999999</v>
      </c>
      <c r="BU122" s="29">
        <f>январь!BR122+февраль!BR122+март!BR122+апрель!BR122+май!BR122+июнь!BR122+июль!BR122+август!BR122+сентябрь!BR122+октябрь!BR122+ноябрь!BR122+декабрь!BR122</f>
        <v>0</v>
      </c>
      <c r="BV122" s="36">
        <f>январь!BS122+февраль!BS122+март!BS122+апрель!BS122+май!BS122+июнь!BS122+июль!BS122+август!BS122+сентябрь!BS122+октябрь!BS122+ноябрь!BS122+декабрь!BS122</f>
        <v>0</v>
      </c>
      <c r="BW122" s="36">
        <f>январь!BT122+февраль!BT122+март!BT122+апрель!BT122+май!BT122+июнь!BT122+июль!BT122+август!BT122+сентябрь!BT122+октябрь!BT122+ноябрь!BT122+декабрь!BT122</f>
        <v>0</v>
      </c>
      <c r="BX122" s="36">
        <f>январь!BU122+февраль!BU122+март!BU122+апрель!BU122+май!BU122+июнь!BU122+июль!BU122+август!BU122+сентябрь!BU122+октябрь!BU122+ноябрь!BU122+декабрь!BU122</f>
        <v>0</v>
      </c>
      <c r="BY122" s="36">
        <f>январь!BV122+февраль!BV122+март!BV122+апрель!BV122+май!BV122+июнь!BV122+июль!BV122+август!BV122+сентябрь!BV122+октябрь!BV122+ноябрь!BV122+декабрь!BV122</f>
        <v>30.283999999999999</v>
      </c>
      <c r="BZ122" s="77">
        <v>2</v>
      </c>
    </row>
    <row r="123" spans="1:78" x14ac:dyDescent="0.25">
      <c r="A123" s="16">
        <v>121</v>
      </c>
      <c r="B123" s="16">
        <v>1</v>
      </c>
      <c r="C123" s="37" t="s">
        <v>586</v>
      </c>
      <c r="D123" s="51">
        <v>99.791388000000012</v>
      </c>
      <c r="E123" s="25">
        <v>371.15259000000003</v>
      </c>
      <c r="F123" s="26">
        <f t="shared" si="3"/>
        <v>425.03197800000004</v>
      </c>
      <c r="G123" s="26">
        <f t="shared" si="4"/>
        <v>53.87938800000002</v>
      </c>
      <c r="H123" s="26">
        <f t="shared" si="5"/>
        <v>45.911999999999992</v>
      </c>
      <c r="I123" s="36">
        <f>январь!F123+февраль!F123+март!F123+апрель!F123+май!F123+июнь!F123+июль!F123+август!F123+сентябрь!F123+октябрь!F123+ноябрь!F123+декабрь!F123</f>
        <v>0</v>
      </c>
      <c r="J123" s="36">
        <f>январь!G123+февраль!G123+март!G123+апрель!G123+май!G123+июнь!G123+июль!G123+август!G123+сентябрь!G123+октябрь!G123+ноябрь!G123+декабрь!G123</f>
        <v>0</v>
      </c>
      <c r="K123" s="36">
        <f>январь!H123+февраль!H123+март!H123+апрель!H123+май!H123+июнь!H123+июль!H123+август!H123+сентябрь!H123+октябрь!H123+ноябрь!H123+декабрь!H123</f>
        <v>0</v>
      </c>
      <c r="L123" s="27">
        <f>январь!I123+февраль!I123+март!I123+апрель!I123+май!I123+июнь!I123+июль!I123+август!I123+сентябрь!I123+октябрь!I123+ноябрь!I123+декабрь!I123</f>
        <v>0</v>
      </c>
      <c r="M123" s="36">
        <f>январь!J123+февраль!J123+март!J123+апрель!J123+май!J123+июнь!J123+июль!J123+август!J123+сентябрь!J123+октябрь!J123+ноябрь!J123+декабрь!J123</f>
        <v>0</v>
      </c>
      <c r="N123" s="36">
        <f>январь!K123+февраль!K123+март!K123+апрель!K123+май!K123+июнь!K123+июль!K123+август!K123+сентябрь!K123+октябрь!K123+ноябрь!K123+декабрь!K123</f>
        <v>0</v>
      </c>
      <c r="O123" s="36">
        <f>январь!L123+февраль!L123+март!L123+апрель!L123+май!L123+июнь!L123+июль!L123+август!L123+сентябрь!L123+октябрь!L123+ноябрь!L123+декабрь!L123</f>
        <v>0</v>
      </c>
      <c r="P123" s="36">
        <f>январь!M123+февраль!M123+март!M123+апрель!M123+май!M123+июнь!M123+июль!M123+август!M123+сентябрь!M123+октябрь!M123+ноябрь!M123+декабрь!M123</f>
        <v>0</v>
      </c>
      <c r="Q123" s="36">
        <f>январь!N123+февраль!N123+март!N123+апрель!N123+май!N123+июнь!N123+июль!N123+август!N123+сентябрь!N123+октябрь!N123+ноябрь!N123+декабрь!N123</f>
        <v>0</v>
      </c>
      <c r="R123" s="29">
        <f>январь!O123+февраль!O123+март!O123+апрель!O123+май!O123+июнь!O123+июль!O123+август!O123+сентябрь!O123+октябрь!O123+ноябрь!O123+декабрь!O123</f>
        <v>0</v>
      </c>
      <c r="S123" s="36">
        <f>январь!P123+февраль!P123+март!P123+апрель!P123+май!P123+июнь!P123+июль!P123+август!P123+сентябрь!P123+октябрь!P123+ноябрь!P123+декабрь!P123</f>
        <v>0</v>
      </c>
      <c r="T123" s="29">
        <f>январь!Q123+февраль!Q123+март!Q123+апрель!Q123+май!Q123+июнь!Q123+июль!Q123+август!Q123+сентябрь!Q123+октябрь!Q123+ноябрь!Q123+декабрь!Q123</f>
        <v>0</v>
      </c>
      <c r="U123" s="36">
        <f>январь!R123+февраль!R123+март!R123+апрель!R123+май!R123+июнь!R123+июль!R123+август!R123+сентябрь!R123+октябрь!R123+ноябрь!R123+декабрь!R123</f>
        <v>0</v>
      </c>
      <c r="V123" s="36">
        <f>январь!S123+февраль!S123+март!S123+апрель!S123+май!S123+июнь!S123+июль!S123+август!S123+сентябрь!S123+октябрь!S123+ноябрь!S123+декабрь!S123</f>
        <v>0</v>
      </c>
      <c r="W123" s="36">
        <f>январь!T123+февраль!T123+март!T123+апрель!T123+май!T123+июнь!T123+июль!T123+август!T123+сентябрь!T123+октябрь!T123+ноябрь!T123+декабрь!T123</f>
        <v>0</v>
      </c>
      <c r="X123" s="36">
        <f>январь!U123+февраль!U123+март!U123+апрель!U123+май!U123+июнь!U123+июль!U123+август!U123+сентябрь!U123+октябрь!U123+ноябрь!U123+декабрь!U123</f>
        <v>0</v>
      </c>
      <c r="Y123" s="36">
        <f>январь!V123+февраль!V123+март!V123+апрель!V123+май!V123+июнь!V123+июль!V123+август!V123+сентябрь!V123+октябрь!V123+ноябрь!V123+декабрь!V123</f>
        <v>0</v>
      </c>
      <c r="Z123" s="36">
        <f>январь!W123+февраль!W123+март!W123+апрель!W123+май!W123+июнь!W123+июль!W123+август!W123+сентябрь!W123+октябрь!W123+ноябрь!W123+декабрь!W123</f>
        <v>0</v>
      </c>
      <c r="AA123" s="36">
        <f>январь!X123+февраль!X123+март!X123+апрель!X123+май!X123+июнь!X123+июль!X123+август!X123+сентябрь!X123+октябрь!X123+ноябрь!X123+декабрь!X123</f>
        <v>0</v>
      </c>
      <c r="AB123" s="29">
        <f>январь!Y123+февраль!Y123+март!Y123+апрель!Y123+май!Y123+июнь!Y123+июль!Y123+август!Y123+сентябрь!Y123+октябрь!Y123+ноябрь!Y123+декабрь!Y123</f>
        <v>0</v>
      </c>
      <c r="AC123" s="36">
        <f>январь!Z123+февраль!Z123+март!Z123+апрель!Z123+май!Z123+июнь!Z123+июль!Z123+август!Z123+сентябрь!Z123+октябрь!Z123+ноябрь!Z123+декабрь!Z123</f>
        <v>0</v>
      </c>
      <c r="AD123" s="66" t="str">
        <f>CONCATENATE(январь!AA123,$BZ$1,февраль!AA123,$BZ$1,март!AA123,$BZ$1,апрель!AA123,$BZ$1,май!AA123,$BZ$1,июнь!AA123,$BZ$1,июль!AA123,$BZ$1,август!AA123,$BZ$1,сентябрь!AA123,$BZ$1,октябрь!AA123,$BZ$1,ноябрь!AA123,$BZ$1,декабрь!AA123)</f>
        <v xml:space="preserve">           </v>
      </c>
      <c r="AE123" s="36">
        <f>январь!AB123+февраль!AB123+март!AB123+апрель!AB123+май!AB123+июнь!AB123+июль!AB123+август!AB123+сентябрь!AB123+октябрь!AB123+ноябрь!AB123+декабрь!AB123</f>
        <v>0</v>
      </c>
      <c r="AF123" s="36">
        <f>январь!AC123+февраль!AC123+март!AC123+апрель!AC123+май!AC123+июнь!AC123+июль!AC123+август!AC123+сентябрь!AC123+октябрь!AC123+ноябрь!AC123+декабрь!AC123</f>
        <v>0</v>
      </c>
      <c r="AG123" s="36">
        <f>январь!AD123+февраль!AD123+март!AD123+апрель!AD123+май!AD123+июнь!AD123+июль!AD123+август!AD123+сентябрь!AD123+октябрь!AD123+ноябрь!AD123+декабрь!AD123</f>
        <v>0</v>
      </c>
      <c r="AH123" s="36">
        <f>январь!AE123+февраль!AE123+март!AE123+апрель!AE123+май!AE123+июнь!AE123+июль!AE123+август!AE123+сентябрь!AE123+октябрь!AE123+ноябрь!AE123+декабрь!AE123</f>
        <v>0</v>
      </c>
      <c r="AI123" s="36">
        <f>январь!AF123+февраль!AF123+март!AF123+апрель!AF123+май!AF123+июнь!AF123+июль!AF123+август!AF123+сентябрь!AF123+октябрь!AF123+ноябрь!AF123+декабрь!AF123</f>
        <v>0</v>
      </c>
      <c r="AJ123" s="36">
        <f>январь!AG123+февраль!AG123+март!AG123+апрель!AG123+май!AG123+июнь!AG123+июль!AG123+август!AG123+сентябрь!AG123+октябрь!AG123+ноябрь!AG123+декабрь!AG123</f>
        <v>0</v>
      </c>
      <c r="AK123" s="29">
        <f>январь!AH123+февраль!AH123+март!AH123+апрель!AH123+май!AH123+июнь!AH123+июль!AH123+август!AH123+сентябрь!AH123+октябрь!AH123+ноябрь!AH123+декабрь!AH123</f>
        <v>0</v>
      </c>
      <c r="AL123" s="36">
        <f>январь!AI123+февраль!AI123+март!AI123+апрель!AI123+май!AI123+июнь!AI123+июль!AI123+август!AI123+сентябрь!AI123+октябрь!AI123+ноябрь!AI123+декабрь!AI123</f>
        <v>0</v>
      </c>
      <c r="AM123" s="29">
        <f>январь!AJ123+февраль!AJ123+март!AJ123+апрель!AJ123+май!AJ123+июнь!AJ123+июль!AJ123+август!AJ123+сентябрь!AJ123+октябрь!AJ123+ноябрь!AJ123+декабрь!AJ123</f>
        <v>0</v>
      </c>
      <c r="AN123" s="36">
        <f>январь!AK123+февраль!AK123+март!AK123+апрель!AK123+май!AK123+июнь!AK123+июль!AK123+август!AK123+сентябрь!AK123+октябрь!AK123+ноябрь!AK123+декабрь!AK123</f>
        <v>0</v>
      </c>
      <c r="AO123" s="36">
        <f>январь!AL123+февраль!AL123+март!AL123+апрель!AL123+май!AL123+июнь!AL123+июль!AL123+август!AL123+сентябрь!AL123+октябрь!AL123+ноябрь!AL123+декабрь!AL123</f>
        <v>0</v>
      </c>
      <c r="AP123" s="36">
        <f>январь!AM123+февраль!AM123+март!AM123+апрель!AM123+май!AM123+июнь!AM123+июль!AM123+август!AM123+сентябрь!AM123+октябрь!AM123+ноябрь!AM123+декабрь!AM123</f>
        <v>0</v>
      </c>
      <c r="AQ123" s="29">
        <f>январь!AN123+февраль!AN123+март!AN123+апрель!AN123+май!AN123+июнь!AN123+июль!AN123+август!AN123+сентябрь!AN123+октябрь!AN123+ноябрь!AN123+декабрь!AN123</f>
        <v>0</v>
      </c>
      <c r="AR123" s="36">
        <f>январь!AO123+февраль!AO123+март!AO123+апрель!AO123+май!AO123+июнь!AO123+июль!AO123+август!AO123+сентябрь!AO123+октябрь!AO123+ноябрь!AO123+декабрь!AO123</f>
        <v>0</v>
      </c>
      <c r="AS123" s="29">
        <f>январь!AP123+февраль!AP123+март!AP123+апрель!AP123+май!AP123+июнь!AP123+июль!AP123+август!AP123+сентябрь!AP123+октябрь!AP123+ноябрь!AP123+декабрь!AP123</f>
        <v>0</v>
      </c>
      <c r="AT123" s="36">
        <f>январь!AQ123+февраль!AQ123+март!AQ123+апрель!AQ123+май!AQ123+июнь!AQ123+июль!AQ123+август!AQ123+сентябрь!AQ123+октябрь!AQ123+ноябрь!AQ123+декабрь!AQ123</f>
        <v>0</v>
      </c>
      <c r="AU123" s="29">
        <f>январь!AR123+февраль!AR123+март!AR123+апрель!AR123+май!AR123+июнь!AR123+июль!AR123+август!AR123+сентябрь!AR123+октябрь!AR123+ноябрь!AR123+декабрь!AR123</f>
        <v>0</v>
      </c>
      <c r="AV123" s="36">
        <f>январь!AS123+февраль!AS123+март!AS123+апрель!AS123+май!AS123+июнь!AS123+июль!AS123+август!AS123+сентябрь!AS123+октябрь!AS123+ноябрь!AS123+декабрь!AS123</f>
        <v>0</v>
      </c>
      <c r="AW123" s="36">
        <f>январь!AT123+февраль!AT123+март!AT123+апрель!AT123+май!AT123+июнь!AT123+июль!AT123+август!AT123+сентябрь!AT123+октябрь!AT123+ноябрь!AT123+декабрь!AT123</f>
        <v>0</v>
      </c>
      <c r="AX123" s="36">
        <f>январь!AU123+февраль!AU123+март!AU123+апрель!AU123+май!AU123+июнь!AU123+июль!AU123+август!AU123+сентябрь!AU123+октябрь!AU123+ноябрь!AU123+декабрь!AU123</f>
        <v>0</v>
      </c>
      <c r="AY123" s="29">
        <f>январь!AV123+февраль!AV123+март!AV123+апрель!AV123+май!AV123+июнь!AV123+июль!AV123+август!AV123+сентябрь!AV123+октябрь!AV123+ноябрь!AV123+декабрь!AV123</f>
        <v>0</v>
      </c>
      <c r="AZ123" s="36">
        <f>январь!AW123+февраль!AW123+март!AW123+апрель!AW123+май!AW123+июнь!AW123+июль!AW123+август!AW123+сентябрь!AW123+октябрь!AW123+ноябрь!AW123+декабрь!AW123</f>
        <v>0</v>
      </c>
      <c r="BA123" s="36">
        <f>январь!AX123+февраль!AX123+март!AX123+апрель!AX123+май!AX123+июнь!AX123+июль!AX123+август!AX123+сентябрь!AX123+октябрь!AX123+ноябрь!AX123+декабрь!AX123</f>
        <v>0</v>
      </c>
      <c r="BB123" s="36">
        <f>январь!AY123+февраль!AY123+март!AY123+апрель!AY123+май!AY123+июнь!AY123+июль!AY123+август!AY123+сентябрь!AY123+октябрь!AY123+ноябрь!AY123+декабрь!AY123</f>
        <v>0</v>
      </c>
      <c r="BC123" s="29">
        <f>январь!AZ123+февраль!AZ123+март!AZ123+апрель!AZ123+май!AZ123+июнь!AZ123+июль!AZ123+август!AZ123+сентябрь!AZ123+октябрь!AZ123+ноябрь!AZ123+декабрь!AZ123</f>
        <v>0</v>
      </c>
      <c r="BD123" s="36">
        <f>январь!BA123+февраль!BA123+март!BA123+апрель!BA123+май!BA123+июнь!BA123+июль!BA123+август!BA123+сентябрь!BA123+октябрь!BA123+ноябрь!BA123+декабрь!BA123</f>
        <v>0</v>
      </c>
      <c r="BE123" s="36">
        <f>январь!BB123+февраль!BB123+март!BB123+апрель!BB123+май!BB123+июнь!BB123+июль!BB123+август!BB123+сентябрь!BB123+октябрь!BB123+ноябрь!BB123+декабрь!BB123</f>
        <v>0</v>
      </c>
      <c r="BF123" s="36">
        <f>январь!BC123+февраль!BC123+март!BC123+апрель!BC123+май!BC123+июнь!BC123+июль!BC123+август!BC123+сентябрь!BC123+октябрь!BC123+ноябрь!BC123+декабрь!BC123</f>
        <v>0</v>
      </c>
      <c r="BG123" s="36">
        <f>январь!BD123+февраль!BD123+март!BD123+апрель!BD123+май!BD123+июнь!BD123+июль!BD123+август!BD123+сентябрь!BD123+октябрь!BD123+ноябрь!BD123+декабрь!BD123</f>
        <v>1.4E-2</v>
      </c>
      <c r="BH123" s="36">
        <f>январь!BE123+февраль!BE123+март!BE123+апрель!BE123+май!BE123+июнь!BE123+июль!BE123+август!BE123+сентябрь!BE123+октябрь!BE123+ноябрь!BE123+декабрь!BE123</f>
        <v>14.623999999999999</v>
      </c>
      <c r="BI123" s="36">
        <f>январь!BF123+февраль!BF123+март!BF123+апрель!BF123+май!BF123+июнь!BF123+июль!BF123+август!BF123+сентябрь!BF123+октябрь!BF123+ноябрь!BF123+декабрь!BF123</f>
        <v>6.0000000000000001E-3</v>
      </c>
      <c r="BJ123" s="36">
        <f>январь!BG123+февраль!BG123+март!BG123+апрель!BG123+май!BG123+июнь!BG123+июль!BG123+август!BG123+сентябрь!BG123+октябрь!BG123+ноябрь!BG123+декабрь!BG123</f>
        <v>7.5019999999999998</v>
      </c>
      <c r="BK123" s="36">
        <f>январь!BH123+февраль!BH123+март!BH123+апрель!BH123+май!BH123+июнь!BH123+июль!BH123+август!BH123+сентябрь!BH123+октябрь!BH123+ноябрь!BH123+декабрь!BH123</f>
        <v>0</v>
      </c>
      <c r="BL123" s="36">
        <f>январь!BI123+февраль!BI123+март!BI123+апрель!BI123+май!BI123+июнь!BI123+июль!BI123+август!BI123+сентябрь!BI123+октябрь!BI123+ноябрь!BI123+декабрь!BI123</f>
        <v>0</v>
      </c>
      <c r="BM123" s="29">
        <f>январь!BJ123+февраль!BJ123+март!BJ123+апрель!BJ123+май!BJ123+июнь!BJ123+июль!BJ123+август!BJ123+сентябрь!BJ123+октябрь!BJ123+ноябрь!BJ123+декабрь!BJ123</f>
        <v>0</v>
      </c>
      <c r="BN123" s="36">
        <f>январь!BK123+февраль!BK123+март!BK123+апрель!BK123+май!BK123+июнь!BK123+июль!BK123+август!BK123+сентябрь!BK123+октябрь!BK123+ноябрь!BK123+декабрь!BK123</f>
        <v>0</v>
      </c>
      <c r="BO123" s="29">
        <f>январь!BL123+февраль!BL123+март!BL123+апрель!BL123+май!BL123+июнь!BL123+июль!BL123+август!BL123+сентябрь!BL123+октябрь!BL123+ноябрь!BL123+декабрь!BL123</f>
        <v>24</v>
      </c>
      <c r="BP123" s="36">
        <f>январь!BM123+февраль!BM123+март!BM123+апрель!BM123+май!BM123+июнь!BM123+июль!BM123+август!BM123+сентябрь!BM123+октябрь!BM123+ноябрь!BM123+декабрь!BM123</f>
        <v>17.459</v>
      </c>
      <c r="BQ123" s="36">
        <f>январь!BN123+февраль!BN123+март!BN123+апрель!BN123+май!BN123+июнь!BN123+июль!BN123+август!BN123+сентябрь!BN123+октябрь!BN123+ноябрь!BN123+декабрь!BN123</f>
        <v>0</v>
      </c>
      <c r="BR123" s="36">
        <f>январь!BO123+февраль!BO123+март!BO123+апрель!BO123+май!BO123+июнь!BO123+июль!BO123+август!BO123+сентябрь!BO123+октябрь!BO123+ноябрь!BO123+декабрь!BO123</f>
        <v>0</v>
      </c>
      <c r="BS123" s="29">
        <f>январь!BP123+февраль!BP123+март!BP123+апрель!BP123+май!BP123+июнь!BP123+июль!BP123+август!BP123+сентябрь!BP123+октябрь!BP123+ноябрь!BP123+декабрь!BP123</f>
        <v>0</v>
      </c>
      <c r="BT123" s="36">
        <f>январь!BQ123+февраль!BQ123+март!BQ123+апрель!BQ123+май!BQ123+июнь!BQ123+июль!BQ123+август!BQ123+сентябрь!BQ123+октябрь!BQ123+ноябрь!BQ123+декабрь!BQ123</f>
        <v>0</v>
      </c>
      <c r="BU123" s="29">
        <f>январь!BR123+февраль!BR123+март!BR123+апрель!BR123+май!BR123+июнь!BR123+июль!BR123+август!BR123+сентябрь!BR123+октябрь!BR123+ноябрь!BR123+декабрь!BR123</f>
        <v>0</v>
      </c>
      <c r="BV123" s="36">
        <f>январь!BS123+февраль!BS123+март!BS123+апрель!BS123+май!BS123+июнь!BS123+июль!BS123+август!BS123+сентябрь!BS123+октябрь!BS123+ноябрь!BS123+декабрь!BS123</f>
        <v>0</v>
      </c>
      <c r="BW123" s="36">
        <f>январь!BT123+февраль!BT123+март!BT123+апрель!BT123+май!BT123+июнь!BT123+июль!BT123+август!BT123+сентябрь!BT123+октябрь!BT123+ноябрь!BT123+декабрь!BT123</f>
        <v>0</v>
      </c>
      <c r="BX123" s="36">
        <f>январь!BU123+февраль!BU123+март!BU123+апрель!BU123+май!BU123+июнь!BU123+июль!BU123+август!BU123+сентябрь!BU123+октябрь!BU123+ноябрь!BU123+декабрь!BU123</f>
        <v>0</v>
      </c>
      <c r="BY123" s="36">
        <f>январь!BV123+февраль!BV123+март!BV123+апрель!BV123+май!BV123+июнь!BV123+июль!BV123+август!BV123+сентябрь!BV123+октябрь!BV123+ноябрь!BV123+декабрь!BV123</f>
        <v>6.327</v>
      </c>
      <c r="BZ123" s="77">
        <v>0</v>
      </c>
    </row>
    <row r="124" spans="1:78" x14ac:dyDescent="0.25">
      <c r="A124" s="16">
        <v>122</v>
      </c>
      <c r="B124" s="16">
        <v>1</v>
      </c>
      <c r="C124" s="37" t="s">
        <v>587</v>
      </c>
      <c r="D124" s="51">
        <v>220.70672946859901</v>
      </c>
      <c r="E124" s="25">
        <v>-307.50759400000004</v>
      </c>
      <c r="F124" s="26">
        <f t="shared" si="3"/>
        <v>-137.27386453140105</v>
      </c>
      <c r="G124" s="26">
        <f t="shared" si="4"/>
        <v>170.23372946859899</v>
      </c>
      <c r="H124" s="26">
        <f t="shared" si="5"/>
        <v>50.472999999999999</v>
      </c>
      <c r="I124" s="36">
        <f>январь!F124+февраль!F124+март!F124+апрель!F124+май!F124+июнь!F124+июль!F124+август!F124+сентябрь!F124+октябрь!F124+ноябрь!F124+декабрь!F124</f>
        <v>0</v>
      </c>
      <c r="J124" s="36">
        <f>январь!G124+февраль!G124+март!G124+апрель!G124+май!G124+июнь!G124+июль!G124+август!G124+сентябрь!G124+октябрь!G124+ноябрь!G124+декабрь!G124</f>
        <v>0</v>
      </c>
      <c r="K124" s="36">
        <f>январь!H124+февраль!H124+март!H124+апрель!H124+май!H124+июнь!H124+июль!H124+август!H124+сентябрь!H124+октябрь!H124+ноябрь!H124+декабрь!H124</f>
        <v>0</v>
      </c>
      <c r="L124" s="27">
        <f>январь!I124+февраль!I124+март!I124+апрель!I124+май!I124+июнь!I124+июль!I124+август!I124+сентябрь!I124+октябрь!I124+ноябрь!I124+декабрь!I124</f>
        <v>0</v>
      </c>
      <c r="M124" s="36">
        <f>январь!J124+февраль!J124+март!J124+апрель!J124+май!J124+июнь!J124+июль!J124+август!J124+сентябрь!J124+октябрь!J124+ноябрь!J124+декабрь!J124</f>
        <v>0</v>
      </c>
      <c r="N124" s="36">
        <f>январь!K124+февраль!K124+март!K124+апрель!K124+май!K124+июнь!K124+июль!K124+август!K124+сентябрь!K124+октябрь!K124+ноябрь!K124+декабрь!K124</f>
        <v>0</v>
      </c>
      <c r="O124" s="36">
        <f>январь!L124+февраль!L124+март!L124+апрель!L124+май!L124+июнь!L124+июль!L124+август!L124+сентябрь!L124+октябрь!L124+ноябрь!L124+декабрь!L124</f>
        <v>0</v>
      </c>
      <c r="P124" s="36">
        <f>январь!M124+февраль!M124+март!M124+апрель!M124+май!M124+июнь!M124+июль!M124+август!M124+сентябрь!M124+октябрь!M124+ноябрь!M124+декабрь!M124</f>
        <v>0</v>
      </c>
      <c r="Q124" s="36">
        <f>январь!N124+февраль!N124+март!N124+апрель!N124+май!N124+июнь!N124+июль!N124+август!N124+сентябрь!N124+октябрь!N124+ноябрь!N124+декабрь!N124</f>
        <v>0</v>
      </c>
      <c r="R124" s="29">
        <f>январь!O124+февраль!O124+март!O124+апрель!O124+май!O124+июнь!O124+июль!O124+август!O124+сентябрь!O124+октябрь!O124+ноябрь!O124+декабрь!O124</f>
        <v>0</v>
      </c>
      <c r="S124" s="36">
        <f>январь!P124+февраль!P124+март!P124+апрель!P124+май!P124+июнь!P124+июль!P124+август!P124+сентябрь!P124+октябрь!P124+ноябрь!P124+декабрь!P124</f>
        <v>0</v>
      </c>
      <c r="T124" s="29">
        <f>январь!Q124+февраль!Q124+март!Q124+апрель!Q124+май!Q124+июнь!Q124+июль!Q124+август!Q124+сентябрь!Q124+октябрь!Q124+ноябрь!Q124+декабрь!Q124</f>
        <v>0</v>
      </c>
      <c r="U124" s="36">
        <f>январь!R124+февраль!R124+март!R124+апрель!R124+май!R124+июнь!R124+июль!R124+август!R124+сентябрь!R124+октябрь!R124+ноябрь!R124+декабрь!R124</f>
        <v>0</v>
      </c>
      <c r="V124" s="36">
        <f>январь!S124+февраль!S124+март!S124+апрель!S124+май!S124+июнь!S124+июль!S124+август!S124+сентябрь!S124+октябрь!S124+ноябрь!S124+декабрь!S124</f>
        <v>0</v>
      </c>
      <c r="W124" s="36">
        <f>январь!T124+февраль!T124+март!T124+апрель!T124+май!T124+июнь!T124+июль!T124+август!T124+сентябрь!T124+октябрь!T124+ноябрь!T124+декабрь!T124</f>
        <v>0</v>
      </c>
      <c r="X124" s="36">
        <f>январь!U124+февраль!U124+март!U124+апрель!U124+май!U124+июнь!U124+июль!U124+август!U124+сентябрь!U124+октябрь!U124+ноябрь!U124+декабрь!U124</f>
        <v>0.02</v>
      </c>
      <c r="Y124" s="36">
        <f>январь!V124+февраль!V124+март!V124+апрель!V124+май!V124+июнь!V124+июль!V124+август!V124+сентябрь!V124+октябрь!V124+ноябрь!V124+декабрь!V124</f>
        <v>41.908999999999999</v>
      </c>
      <c r="Z124" s="36">
        <f>январь!W124+февраль!W124+март!W124+апрель!W124+май!W124+июнь!W124+июль!W124+август!W124+сентябрь!W124+октябрь!W124+ноябрь!W124+декабрь!W124</f>
        <v>2E-3</v>
      </c>
      <c r="AA124" s="36">
        <f>январь!X124+февраль!X124+март!X124+апрель!X124+май!X124+июнь!X124+июль!X124+август!X124+сентябрь!X124+октябрь!X124+ноябрь!X124+декабрь!X124</f>
        <v>2.383</v>
      </c>
      <c r="AB124" s="29">
        <f>январь!Y124+февраль!Y124+март!Y124+апрель!Y124+май!Y124+июнь!Y124+июль!Y124+август!Y124+сентябрь!Y124+октябрь!Y124+ноябрь!Y124+декабрь!Y124</f>
        <v>0</v>
      </c>
      <c r="AC124" s="36">
        <f>январь!Z124+февраль!Z124+март!Z124+апрель!Z124+май!Z124+июнь!Z124+июль!Z124+август!Z124+сентябрь!Z124+октябрь!Z124+ноябрь!Z124+декабрь!Z124</f>
        <v>0</v>
      </c>
      <c r="AD124" s="66" t="str">
        <f>CONCATENATE(январь!AA124,$BZ$1,февраль!AA124,$BZ$1,март!AA124,$BZ$1,апрель!AA124,$BZ$1,май!AA124,$BZ$1,июнь!AA124,$BZ$1,июль!AA124,$BZ$1,август!AA124,$BZ$1,сентябрь!AA124,$BZ$1,октябрь!AA124,$BZ$1,ноябрь!AA124,$BZ$1,декабрь!AA124)</f>
        <v xml:space="preserve">           </v>
      </c>
      <c r="AE124" s="36">
        <f>январь!AB124+февраль!AB124+март!AB124+апрель!AB124+май!AB124+июнь!AB124+июль!AB124+август!AB124+сентябрь!AB124+октябрь!AB124+ноябрь!AB124+декабрь!AB124</f>
        <v>0</v>
      </c>
      <c r="AF124" s="36">
        <f>январь!AC124+февраль!AC124+март!AC124+апрель!AC124+май!AC124+июнь!AC124+июль!AC124+август!AC124+сентябрь!AC124+октябрь!AC124+ноябрь!AC124+декабрь!AC124</f>
        <v>0</v>
      </c>
      <c r="AG124" s="36">
        <f>январь!AD124+февраль!AD124+март!AD124+апрель!AD124+май!AD124+июнь!AD124+июль!AD124+август!AD124+сентябрь!AD124+октябрь!AD124+ноябрь!AD124+декабрь!AD124</f>
        <v>0</v>
      </c>
      <c r="AH124" s="36">
        <f>январь!AE124+февраль!AE124+март!AE124+апрель!AE124+май!AE124+июнь!AE124+июль!AE124+август!AE124+сентябрь!AE124+октябрь!AE124+ноябрь!AE124+декабрь!AE124</f>
        <v>0</v>
      </c>
      <c r="AI124" s="36">
        <f>январь!AF124+февраль!AF124+март!AF124+апрель!AF124+май!AF124+июнь!AF124+июль!AF124+август!AF124+сентябрь!AF124+октябрь!AF124+ноябрь!AF124+декабрь!AF124</f>
        <v>0</v>
      </c>
      <c r="AJ124" s="36">
        <f>январь!AG124+февраль!AG124+март!AG124+апрель!AG124+май!AG124+июнь!AG124+июль!AG124+август!AG124+сентябрь!AG124+октябрь!AG124+ноябрь!AG124+декабрь!AG124</f>
        <v>0</v>
      </c>
      <c r="AK124" s="29">
        <f>январь!AH124+февраль!AH124+март!AH124+апрель!AH124+май!AH124+июнь!AH124+июль!AH124+август!AH124+сентябрь!AH124+октябрь!AH124+ноябрь!AH124+декабрь!AH124</f>
        <v>0</v>
      </c>
      <c r="AL124" s="36">
        <f>январь!AI124+февраль!AI124+март!AI124+апрель!AI124+май!AI124+июнь!AI124+июль!AI124+август!AI124+сентябрь!AI124+октябрь!AI124+ноябрь!AI124+декабрь!AI124</f>
        <v>0</v>
      </c>
      <c r="AM124" s="29">
        <f>январь!AJ124+февраль!AJ124+март!AJ124+апрель!AJ124+май!AJ124+июнь!AJ124+июль!AJ124+август!AJ124+сентябрь!AJ124+октябрь!AJ124+ноябрь!AJ124+декабрь!AJ124</f>
        <v>0</v>
      </c>
      <c r="AN124" s="36">
        <f>январь!AK124+февраль!AK124+март!AK124+апрель!AK124+май!AK124+июнь!AK124+июль!AK124+август!AK124+сентябрь!AK124+октябрь!AK124+ноябрь!AK124+декабрь!AK124</f>
        <v>0</v>
      </c>
      <c r="AO124" s="36">
        <f>январь!AL124+февраль!AL124+март!AL124+апрель!AL124+май!AL124+июнь!AL124+июль!AL124+август!AL124+сентябрь!AL124+октябрь!AL124+ноябрь!AL124+декабрь!AL124</f>
        <v>0</v>
      </c>
      <c r="AP124" s="36">
        <f>январь!AM124+февраль!AM124+март!AM124+апрель!AM124+май!AM124+июнь!AM124+июль!AM124+август!AM124+сентябрь!AM124+октябрь!AM124+ноябрь!AM124+декабрь!AM124</f>
        <v>0</v>
      </c>
      <c r="AQ124" s="29">
        <f>январь!AN124+февраль!AN124+март!AN124+апрель!AN124+май!AN124+июнь!AN124+июль!AN124+август!AN124+сентябрь!AN124+октябрь!AN124+ноябрь!AN124+декабрь!AN124</f>
        <v>0</v>
      </c>
      <c r="AR124" s="36">
        <f>январь!AO124+февраль!AO124+март!AO124+апрель!AO124+май!AO124+июнь!AO124+июль!AO124+август!AO124+сентябрь!AO124+октябрь!AO124+ноябрь!AO124+декабрь!AO124</f>
        <v>0</v>
      </c>
      <c r="AS124" s="29">
        <f>январь!AP124+февраль!AP124+март!AP124+апрель!AP124+май!AP124+июнь!AP124+июль!AP124+август!AP124+сентябрь!AP124+октябрь!AP124+ноябрь!AP124+декабрь!AP124</f>
        <v>0</v>
      </c>
      <c r="AT124" s="36">
        <f>январь!AQ124+февраль!AQ124+март!AQ124+апрель!AQ124+май!AQ124+июнь!AQ124+июль!AQ124+август!AQ124+сентябрь!AQ124+октябрь!AQ124+ноябрь!AQ124+декабрь!AQ124</f>
        <v>0</v>
      </c>
      <c r="AU124" s="29">
        <f>январь!AR124+февраль!AR124+март!AR124+апрель!AR124+май!AR124+июнь!AR124+июль!AR124+август!AR124+сентябрь!AR124+октябрь!AR124+ноябрь!AR124+декабрь!AR124</f>
        <v>0</v>
      </c>
      <c r="AV124" s="36">
        <f>январь!AS124+февраль!AS124+март!AS124+апрель!AS124+май!AS124+июнь!AS124+июль!AS124+август!AS124+сентябрь!AS124+октябрь!AS124+ноябрь!AS124+декабрь!AS124</f>
        <v>0</v>
      </c>
      <c r="AW124" s="36">
        <f>январь!AT124+февраль!AT124+март!AT124+апрель!AT124+май!AT124+июнь!AT124+июль!AT124+август!AT124+сентябрь!AT124+октябрь!AT124+ноябрь!AT124+декабрь!AT124</f>
        <v>0</v>
      </c>
      <c r="AX124" s="36">
        <f>январь!AU124+февраль!AU124+март!AU124+апрель!AU124+май!AU124+июнь!AU124+июль!AU124+август!AU124+сентябрь!AU124+октябрь!AU124+ноябрь!AU124+декабрь!AU124</f>
        <v>0</v>
      </c>
      <c r="AY124" s="29">
        <f>январь!AV124+февраль!AV124+март!AV124+апрель!AV124+май!AV124+июнь!AV124+июль!AV124+август!AV124+сентябрь!AV124+октябрь!AV124+ноябрь!AV124+декабрь!AV124</f>
        <v>0</v>
      </c>
      <c r="AZ124" s="36">
        <f>январь!AW124+февраль!AW124+март!AW124+апрель!AW124+май!AW124+июнь!AW124+июль!AW124+август!AW124+сентябрь!AW124+октябрь!AW124+ноябрь!AW124+декабрь!AW124</f>
        <v>0</v>
      </c>
      <c r="BA124" s="36">
        <f>январь!AX124+февраль!AX124+март!AX124+апрель!AX124+май!AX124+июнь!AX124+июль!AX124+август!AX124+сентябрь!AX124+октябрь!AX124+ноябрь!AX124+декабрь!AX124</f>
        <v>0</v>
      </c>
      <c r="BB124" s="36">
        <f>январь!AY124+февраль!AY124+март!AY124+апрель!AY124+май!AY124+июнь!AY124+июль!AY124+август!AY124+сентябрь!AY124+октябрь!AY124+ноябрь!AY124+декабрь!AY124</f>
        <v>0</v>
      </c>
      <c r="BC124" s="29">
        <f>январь!AZ124+февраль!AZ124+март!AZ124+апрель!AZ124+май!AZ124+июнь!AZ124+июль!AZ124+август!AZ124+сентябрь!AZ124+октябрь!AZ124+ноябрь!AZ124+декабрь!AZ124</f>
        <v>0</v>
      </c>
      <c r="BD124" s="36">
        <f>январь!BA124+февраль!BA124+март!BA124+апрель!BA124+май!BA124+июнь!BA124+июль!BA124+август!BA124+сентябрь!BA124+октябрь!BA124+ноябрь!BA124+декабрь!BA124</f>
        <v>0</v>
      </c>
      <c r="BE124" s="36">
        <f>январь!BB124+февраль!BB124+март!BB124+апрель!BB124+май!BB124+июнь!BB124+июль!BB124+август!BB124+сентябрь!BB124+октябрь!BB124+ноябрь!BB124+декабрь!BB124</f>
        <v>0</v>
      </c>
      <c r="BF124" s="36">
        <f>январь!BC124+февраль!BC124+март!BC124+апрель!BC124+май!BC124+июнь!BC124+июль!BC124+август!BC124+сентябрь!BC124+октябрь!BC124+ноябрь!BC124+декабрь!BC124</f>
        <v>0</v>
      </c>
      <c r="BG124" s="36">
        <f>январь!BD124+февраль!BD124+март!BD124+апрель!BD124+май!BD124+июнь!BD124+июль!BD124+август!BD124+сентябрь!BD124+октябрь!BD124+ноябрь!BD124+декабрь!BD124</f>
        <v>0</v>
      </c>
      <c r="BH124" s="36">
        <f>январь!BE124+февраль!BE124+март!BE124+апрель!BE124+май!BE124+июнь!BE124+июль!BE124+август!BE124+сентябрь!BE124+октябрь!BE124+ноябрь!BE124+декабрь!BE124</f>
        <v>0</v>
      </c>
      <c r="BI124" s="36">
        <f>январь!BF124+февраль!BF124+март!BF124+апрель!BF124+май!BF124+июнь!BF124+июль!BF124+август!BF124+сентябрь!BF124+октябрь!BF124+ноябрь!BF124+декабрь!BF124</f>
        <v>0</v>
      </c>
      <c r="BJ124" s="36">
        <f>январь!BG124+февраль!BG124+март!BG124+апрель!BG124+май!BG124+июнь!BG124+июль!BG124+август!BG124+сентябрь!BG124+октябрь!BG124+ноябрь!BG124+декабрь!BG124</f>
        <v>0</v>
      </c>
      <c r="BK124" s="36">
        <f>январь!BH124+февраль!BH124+март!BH124+апрель!BH124+май!BH124+июнь!BH124+июль!BH124+август!BH124+сентябрь!BH124+октябрь!BH124+ноябрь!BH124+декабрь!BH124</f>
        <v>0</v>
      </c>
      <c r="BL124" s="36">
        <f>январь!BI124+февраль!BI124+март!BI124+апрель!BI124+май!BI124+июнь!BI124+июль!BI124+август!BI124+сентябрь!BI124+октябрь!BI124+ноябрь!BI124+декабрь!BI124</f>
        <v>0</v>
      </c>
      <c r="BM124" s="29">
        <f>январь!BJ124+февраль!BJ124+март!BJ124+апрель!BJ124+май!BJ124+июнь!BJ124+июль!BJ124+август!BJ124+сентябрь!BJ124+октябрь!BJ124+ноябрь!BJ124+декабрь!BJ124</f>
        <v>0</v>
      </c>
      <c r="BN124" s="36">
        <f>январь!BK124+февраль!BK124+март!BK124+апрель!BK124+май!BK124+июнь!BK124+июль!BK124+август!BK124+сентябрь!BK124+октябрь!BK124+ноябрь!BK124+декабрь!BK124</f>
        <v>0</v>
      </c>
      <c r="BO124" s="29">
        <f>январь!BL124+февраль!BL124+март!BL124+апрель!BL124+май!BL124+июнь!BL124+июль!BL124+август!BL124+сентябрь!BL124+октябрь!BL124+ноябрь!BL124+декабрь!BL124</f>
        <v>6</v>
      </c>
      <c r="BP124" s="36">
        <f>январь!BM124+февраль!BM124+март!BM124+апрель!BM124+май!BM124+июнь!BM124+июль!BM124+август!BM124+сентябрь!BM124+октябрь!BM124+ноябрь!BM124+декабрь!BM124</f>
        <v>4.0209999999999999</v>
      </c>
      <c r="BQ124" s="36">
        <f>январь!BN124+февраль!BN124+март!BN124+апрель!BN124+май!BN124+июнь!BN124+июль!BN124+август!BN124+сентябрь!BN124+октябрь!BN124+ноябрь!BN124+декабрь!BN124</f>
        <v>0</v>
      </c>
      <c r="BR124" s="36">
        <f>январь!BO124+февраль!BO124+март!BO124+апрель!BO124+май!BO124+июнь!BO124+июль!BO124+август!BO124+сентябрь!BO124+октябрь!BO124+ноябрь!BO124+декабрь!BO124</f>
        <v>0</v>
      </c>
      <c r="BS124" s="29">
        <f>январь!BP124+февраль!BP124+март!BP124+апрель!BP124+май!BP124+июнь!BP124+июль!BP124+август!BP124+сентябрь!BP124+октябрь!BP124+ноябрь!BP124+декабрь!BP124</f>
        <v>0</v>
      </c>
      <c r="BT124" s="36">
        <f>январь!BQ124+февраль!BQ124+март!BQ124+апрель!BQ124+май!BQ124+июнь!BQ124+июль!BQ124+август!BQ124+сентябрь!BQ124+октябрь!BQ124+ноябрь!BQ124+декабрь!BQ124</f>
        <v>0</v>
      </c>
      <c r="BU124" s="29">
        <f>январь!BR124+февраль!BR124+март!BR124+апрель!BR124+май!BR124+июнь!BR124+июль!BR124+август!BR124+сентябрь!BR124+октябрь!BR124+ноябрь!BR124+декабрь!BR124</f>
        <v>0</v>
      </c>
      <c r="BV124" s="36">
        <f>январь!BS124+февраль!BS124+март!BS124+апрель!BS124+май!BS124+июнь!BS124+июль!BS124+август!BS124+сентябрь!BS124+октябрь!BS124+ноябрь!BS124+декабрь!BS124</f>
        <v>0</v>
      </c>
      <c r="BW124" s="36">
        <f>январь!BT124+февраль!BT124+март!BT124+апрель!BT124+май!BT124+июнь!BT124+июль!BT124+август!BT124+сентябрь!BT124+октябрь!BT124+ноябрь!BT124+декабрь!BT124</f>
        <v>0</v>
      </c>
      <c r="BX124" s="36">
        <f>январь!BU124+февраль!BU124+март!BU124+апрель!BU124+май!BU124+июнь!BU124+июль!BU124+август!BU124+сентябрь!BU124+октябрь!BU124+ноябрь!BU124+декабрь!BU124</f>
        <v>0</v>
      </c>
      <c r="BY124" s="36">
        <f>январь!BV124+февраль!BV124+март!BV124+апрель!BV124+май!BV124+июнь!BV124+июль!BV124+август!BV124+сентябрь!BV124+октябрь!BV124+ноябрь!BV124+декабрь!BV124</f>
        <v>2.16</v>
      </c>
      <c r="BZ124" s="77">
        <v>0</v>
      </c>
    </row>
    <row r="125" spans="1:78" x14ac:dyDescent="0.25">
      <c r="A125" s="16">
        <v>123</v>
      </c>
      <c r="B125" s="16">
        <v>1</v>
      </c>
      <c r="C125" s="37" t="s">
        <v>588</v>
      </c>
      <c r="D125" s="51">
        <v>641.5796679014494</v>
      </c>
      <c r="E125" s="25">
        <v>-310.5431660000001</v>
      </c>
      <c r="F125" s="26">
        <f t="shared" si="3"/>
        <v>97.405501901449298</v>
      </c>
      <c r="G125" s="26">
        <f t="shared" si="4"/>
        <v>407.94866790144943</v>
      </c>
      <c r="H125" s="26">
        <f t="shared" si="5"/>
        <v>233.631</v>
      </c>
      <c r="I125" s="36">
        <f>январь!F125+февраль!F125+март!F125+апрель!F125+май!F125+июнь!F125+июль!F125+август!F125+сентябрь!F125+октябрь!F125+ноябрь!F125+декабрь!F125</f>
        <v>0</v>
      </c>
      <c r="J125" s="36">
        <f>январь!G125+февраль!G125+март!G125+апрель!G125+май!G125+июнь!G125+июль!G125+август!G125+сентябрь!G125+октябрь!G125+ноябрь!G125+декабрь!G125</f>
        <v>0</v>
      </c>
      <c r="K125" s="36">
        <f>январь!H125+февраль!H125+март!H125+апрель!H125+май!H125+июнь!H125+июль!H125+август!H125+сентябрь!H125+октябрь!H125+ноябрь!H125+декабрь!H125</f>
        <v>0</v>
      </c>
      <c r="L125" s="27">
        <f>январь!I125+февраль!I125+март!I125+апрель!I125+май!I125+июнь!I125+июль!I125+август!I125+сентябрь!I125+октябрь!I125+ноябрь!I125+декабрь!I125</f>
        <v>0</v>
      </c>
      <c r="M125" s="36">
        <f>январь!J125+февраль!J125+март!J125+апрель!J125+май!J125+июнь!J125+июль!J125+август!J125+сентябрь!J125+октябрь!J125+ноябрь!J125+декабрь!J125</f>
        <v>0</v>
      </c>
      <c r="N125" s="36">
        <f>январь!K125+февраль!K125+март!K125+апрель!K125+май!K125+июнь!K125+июль!K125+август!K125+сентябрь!K125+октябрь!K125+ноябрь!K125+декабрь!K125</f>
        <v>0</v>
      </c>
      <c r="O125" s="36">
        <f>январь!L125+февраль!L125+март!L125+апрель!L125+май!L125+июнь!L125+июль!L125+август!L125+сентябрь!L125+октябрь!L125+ноябрь!L125+декабрь!L125</f>
        <v>0</v>
      </c>
      <c r="P125" s="36">
        <f>январь!M125+февраль!M125+март!M125+апрель!M125+май!M125+июнь!M125+июль!M125+август!M125+сентябрь!M125+октябрь!M125+ноябрь!M125+декабрь!M125</f>
        <v>0</v>
      </c>
      <c r="Q125" s="36">
        <f>январь!N125+февраль!N125+март!N125+апрель!N125+май!N125+июнь!N125+июль!N125+август!N125+сентябрь!N125+октябрь!N125+ноябрь!N125+декабрь!N125</f>
        <v>0</v>
      </c>
      <c r="R125" s="29">
        <f>январь!O125+февраль!O125+март!O125+апрель!O125+май!O125+июнь!O125+июль!O125+август!O125+сентябрь!O125+октябрь!O125+ноябрь!O125+декабрь!O125</f>
        <v>0</v>
      </c>
      <c r="S125" s="36">
        <f>январь!P125+февраль!P125+март!P125+апрель!P125+май!P125+июнь!P125+июль!P125+август!P125+сентябрь!P125+октябрь!P125+ноябрь!P125+декабрь!P125</f>
        <v>0</v>
      </c>
      <c r="T125" s="29">
        <f>январь!Q125+февраль!Q125+март!Q125+апрель!Q125+май!Q125+июнь!Q125+июль!Q125+август!Q125+сентябрь!Q125+октябрь!Q125+ноябрь!Q125+декабрь!Q125</f>
        <v>0</v>
      </c>
      <c r="U125" s="36">
        <f>январь!R125+февраль!R125+март!R125+апрель!R125+май!R125+июнь!R125+июль!R125+август!R125+сентябрь!R125+октябрь!R125+ноябрь!R125+декабрь!R125</f>
        <v>0</v>
      </c>
      <c r="V125" s="36">
        <f>январь!S125+февраль!S125+март!S125+апрель!S125+май!S125+июнь!S125+июль!S125+август!S125+сентябрь!S125+октябрь!S125+ноябрь!S125+декабрь!S125</f>
        <v>0</v>
      </c>
      <c r="W125" s="36">
        <f>январь!T125+февраль!T125+март!T125+апрель!T125+май!T125+июнь!T125+июль!T125+август!T125+сентябрь!T125+октябрь!T125+ноябрь!T125+декабрь!T125</f>
        <v>0</v>
      </c>
      <c r="X125" s="36">
        <f>январь!U125+февраль!U125+март!U125+апрель!U125+май!U125+июнь!U125+июль!U125+август!U125+сентябрь!U125+октябрь!U125+ноябрь!U125+декабрь!U125</f>
        <v>1.2E-2</v>
      </c>
      <c r="Y125" s="36">
        <f>январь!V125+февраль!V125+март!V125+апрель!V125+май!V125+июнь!V125+июль!V125+август!V125+сентябрь!V125+октябрь!V125+ноябрь!V125+декабрь!V125</f>
        <v>23.91</v>
      </c>
      <c r="Z125" s="36" t="e">
        <f>январь!W125+февраль!W125+март!W125+апрель!W125+май!W125+июнь!W125+июль!W125+август!W125+сентябрь!W125+октябрь!W125+ноябрь!W125+декабрь!W125</f>
        <v>#VALUE!</v>
      </c>
      <c r="AA125" s="36">
        <f>январь!X125+февраль!X125+март!X125+апрель!X125+май!X125+июнь!X125+июль!X125+август!X125+сентябрь!X125+октябрь!X125+ноябрь!X125+декабрь!X125</f>
        <v>20.018999999999998</v>
      </c>
      <c r="AB125" s="29">
        <f>январь!Y125+февраль!Y125+март!Y125+апрель!Y125+май!Y125+июнь!Y125+июль!Y125+август!Y125+сентябрь!Y125+октябрь!Y125+ноябрь!Y125+декабрь!Y125</f>
        <v>0</v>
      </c>
      <c r="AC125" s="36">
        <f>январь!Z125+февраль!Z125+март!Z125+апрель!Z125+май!Z125+июнь!Z125+июль!Z125+август!Z125+сентябрь!Z125+октябрь!Z125+ноябрь!Z125+декабрь!Z125</f>
        <v>0</v>
      </c>
      <c r="AD125" s="66" t="str">
        <f>CONCATENATE(январь!AA125,$BZ$1,февраль!AA125,$BZ$1,март!AA125,$BZ$1,апрель!AA125,$BZ$1,май!AA125,$BZ$1,июнь!AA125,$BZ$1,июль!AA125,$BZ$1,август!AA125,$BZ$1,сентябрь!AA125,$BZ$1,октябрь!AA125,$BZ$1,ноябрь!AA125,$BZ$1,декабрь!AA125)</f>
        <v xml:space="preserve">           </v>
      </c>
      <c r="AE125" s="36">
        <f>январь!AB125+февраль!AB125+март!AB125+апрель!AB125+май!AB125+июнь!AB125+июль!AB125+август!AB125+сентябрь!AB125+октябрь!AB125+ноябрь!AB125+декабрь!AB125</f>
        <v>0</v>
      </c>
      <c r="AF125" s="36">
        <f>январь!AC125+февраль!AC125+март!AC125+апрель!AC125+май!AC125+июнь!AC125+июль!AC125+август!AC125+сентябрь!AC125+октябрь!AC125+ноябрь!AC125+декабрь!AC125</f>
        <v>0</v>
      </c>
      <c r="AG125" s="36">
        <f>январь!AD125+февраль!AD125+март!AD125+апрель!AD125+май!AD125+июнь!AD125+июль!AD125+август!AD125+сентябрь!AD125+октябрь!AD125+ноябрь!AD125+декабрь!AD125</f>
        <v>0</v>
      </c>
      <c r="AH125" s="36">
        <f>январь!AE125+февраль!AE125+март!AE125+апрель!AE125+май!AE125+июнь!AE125+июль!AE125+август!AE125+сентябрь!AE125+октябрь!AE125+ноябрь!AE125+декабрь!AE125</f>
        <v>0</v>
      </c>
      <c r="AI125" s="36">
        <f>январь!AF125+февраль!AF125+март!AF125+апрель!AF125+май!AF125+июнь!AF125+июль!AF125+август!AF125+сентябрь!AF125+октябрь!AF125+ноябрь!AF125+декабрь!AF125</f>
        <v>0</v>
      </c>
      <c r="AJ125" s="36">
        <f>январь!AG125+февраль!AG125+март!AG125+апрель!AG125+май!AG125+июнь!AG125+июль!AG125+август!AG125+сентябрь!AG125+октябрь!AG125+ноябрь!AG125+декабрь!AG125</f>
        <v>0</v>
      </c>
      <c r="AK125" s="29">
        <f>январь!AH125+февраль!AH125+март!AH125+апрель!AH125+май!AH125+июнь!AH125+июль!AH125+август!AH125+сентябрь!AH125+октябрь!AH125+ноябрь!AH125+декабрь!AH125</f>
        <v>0</v>
      </c>
      <c r="AL125" s="36">
        <f>январь!AI125+февраль!AI125+март!AI125+апрель!AI125+май!AI125+июнь!AI125+июль!AI125+август!AI125+сентябрь!AI125+октябрь!AI125+ноябрь!AI125+декабрь!AI125</f>
        <v>0</v>
      </c>
      <c r="AM125" s="29">
        <f>январь!AJ125+февраль!AJ125+март!AJ125+апрель!AJ125+май!AJ125+июнь!AJ125+июль!AJ125+август!AJ125+сентябрь!AJ125+октябрь!AJ125+ноябрь!AJ125+декабрь!AJ125</f>
        <v>0</v>
      </c>
      <c r="AN125" s="36">
        <f>январь!AK125+февраль!AK125+март!AK125+апрель!AK125+май!AK125+июнь!AK125+июль!AK125+август!AK125+сентябрь!AK125+октябрь!AK125+ноябрь!AK125+декабрь!AK125</f>
        <v>0</v>
      </c>
      <c r="AO125" s="36">
        <f>январь!AL125+февраль!AL125+март!AL125+апрель!AL125+май!AL125+июнь!AL125+июль!AL125+август!AL125+сентябрь!AL125+октябрь!AL125+ноябрь!AL125+декабрь!AL125</f>
        <v>0</v>
      </c>
      <c r="AP125" s="36">
        <f>январь!AM125+февраль!AM125+март!AM125+апрель!AM125+май!AM125+июнь!AM125+июль!AM125+август!AM125+сентябрь!AM125+октябрь!AM125+ноябрь!AM125+декабрь!AM125</f>
        <v>0</v>
      </c>
      <c r="AQ125" s="29">
        <f>январь!AN125+февраль!AN125+март!AN125+апрель!AN125+май!AN125+июнь!AN125+июль!AN125+август!AN125+сентябрь!AN125+октябрь!AN125+ноябрь!AN125+декабрь!AN125</f>
        <v>0</v>
      </c>
      <c r="AR125" s="36">
        <f>январь!AO125+февраль!AO125+март!AO125+апрель!AO125+май!AO125+июнь!AO125+июль!AO125+август!AO125+сентябрь!AO125+октябрь!AO125+ноябрь!AO125+декабрь!AO125</f>
        <v>0</v>
      </c>
      <c r="AS125" s="29">
        <f>январь!AP125+февраль!AP125+март!AP125+апрель!AP125+май!AP125+июнь!AP125+июль!AP125+август!AP125+сентябрь!AP125+октябрь!AP125+ноябрь!AP125+декабрь!AP125</f>
        <v>0</v>
      </c>
      <c r="AT125" s="36">
        <f>январь!AQ125+февраль!AQ125+март!AQ125+апрель!AQ125+май!AQ125+июнь!AQ125+июль!AQ125+август!AQ125+сентябрь!AQ125+октябрь!AQ125+ноябрь!AQ125+декабрь!AQ125</f>
        <v>0</v>
      </c>
      <c r="AU125" s="29">
        <f>январь!AR125+февраль!AR125+март!AR125+апрель!AR125+май!AR125+июнь!AR125+июль!AR125+август!AR125+сентябрь!AR125+октябрь!AR125+ноябрь!AR125+декабрь!AR125</f>
        <v>0</v>
      </c>
      <c r="AV125" s="36">
        <f>январь!AS125+февраль!AS125+март!AS125+апрель!AS125+май!AS125+июнь!AS125+июль!AS125+август!AS125+сентябрь!AS125+октябрь!AS125+ноябрь!AS125+декабрь!AS125</f>
        <v>0</v>
      </c>
      <c r="AW125" s="36">
        <f>январь!AT125+февраль!AT125+март!AT125+апрель!AT125+май!AT125+июнь!AT125+июль!AT125+август!AT125+сентябрь!AT125+октябрь!AT125+ноябрь!AT125+декабрь!AT125</f>
        <v>0</v>
      </c>
      <c r="AX125" s="36">
        <f>январь!AU125+февраль!AU125+март!AU125+апрель!AU125+май!AU125+июнь!AU125+июль!AU125+август!AU125+сентябрь!AU125+октябрь!AU125+ноябрь!AU125+декабрь!AU125</f>
        <v>0</v>
      </c>
      <c r="AY125" s="29">
        <f>январь!AV125+февраль!AV125+март!AV125+апрель!AV125+май!AV125+июнь!AV125+июль!AV125+август!AV125+сентябрь!AV125+октябрь!AV125+ноябрь!AV125+декабрь!AV125</f>
        <v>0</v>
      </c>
      <c r="AZ125" s="36">
        <f>январь!AW125+февраль!AW125+март!AW125+апрель!AW125+май!AW125+июнь!AW125+июль!AW125+август!AW125+сентябрь!AW125+октябрь!AW125+ноябрь!AW125+декабрь!AW125</f>
        <v>0</v>
      </c>
      <c r="BA125" s="36">
        <f>январь!AX125+февраль!AX125+март!AX125+апрель!AX125+май!AX125+июнь!AX125+июль!AX125+август!AX125+сентябрь!AX125+октябрь!AX125+ноябрь!AX125+декабрь!AX125</f>
        <v>0</v>
      </c>
      <c r="BB125" s="36">
        <f>январь!AY125+февраль!AY125+март!AY125+апрель!AY125+май!AY125+июнь!AY125+июль!AY125+август!AY125+сентябрь!AY125+октябрь!AY125+ноябрь!AY125+декабрь!AY125</f>
        <v>0</v>
      </c>
      <c r="BC125" s="29">
        <f>январь!AZ125+февраль!AZ125+март!AZ125+апрель!AZ125+май!AZ125+июнь!AZ125+июль!AZ125+август!AZ125+сентябрь!AZ125+октябрь!AZ125+ноябрь!AZ125+декабрь!AZ125</f>
        <v>0</v>
      </c>
      <c r="BD125" s="36">
        <f>январь!BA125+февраль!BA125+март!BA125+апрель!BA125+май!BA125+июнь!BA125+июль!BA125+август!BA125+сентябрь!BA125+октябрь!BA125+ноябрь!BA125+декабрь!BA125</f>
        <v>0</v>
      </c>
      <c r="BE125" s="36">
        <f>январь!BB125+февраль!BB125+март!BB125+апрель!BB125+май!BB125+июнь!BB125+июль!BB125+август!BB125+сентябрь!BB125+октябрь!BB125+ноябрь!BB125+декабрь!BB125</f>
        <v>0</v>
      </c>
      <c r="BF125" s="36">
        <f>январь!BC125+февраль!BC125+март!BC125+апрель!BC125+май!BC125+июнь!BC125+июль!BC125+август!BC125+сентябрь!BC125+октябрь!BC125+ноябрь!BC125+декабрь!BC125</f>
        <v>0</v>
      </c>
      <c r="BG125" s="36">
        <f>январь!BD125+февраль!BD125+март!BD125+апрель!BD125+май!BD125+июнь!BD125+июль!BD125+август!BD125+сентябрь!BD125+октябрь!BD125+ноябрь!BD125+декабрь!BD125</f>
        <v>2E-3</v>
      </c>
      <c r="BH125" s="36">
        <f>январь!BE125+февраль!BE125+март!BE125+апрель!BE125+май!BE125+июнь!BE125+июль!BE125+август!BE125+сентябрь!BE125+октябрь!BE125+ноябрь!BE125+декабрь!BE125</f>
        <v>1.2010000000000001</v>
      </c>
      <c r="BI125" s="36">
        <f>январь!BF125+февраль!BF125+март!BF125+апрель!BF125+май!BF125+июнь!BF125+июль!BF125+август!BF125+сентябрь!BF125+октябрь!BF125+ноябрь!BF125+декабрь!BF125</f>
        <v>6.0000000000000005E-2</v>
      </c>
      <c r="BJ125" s="36">
        <f>январь!BG125+февраль!BG125+март!BG125+апрель!BG125+май!BG125+июнь!BG125+июль!BG125+август!BG125+сентябрь!BG125+октябрь!BG125+ноябрь!BG125+декабрь!BG125</f>
        <v>110.084</v>
      </c>
      <c r="BK125" s="36">
        <f>январь!BH125+февраль!BH125+март!BH125+апрель!BH125+май!BH125+июнь!BH125+июль!BH125+август!BH125+сентябрь!BH125+октябрь!BH125+ноябрь!BH125+декабрь!BH125</f>
        <v>0.01</v>
      </c>
      <c r="BL125" s="36">
        <f>январь!BI125+февраль!BI125+март!BI125+апрель!BI125+май!BI125+июнь!BI125+июль!BI125+август!BI125+сентябрь!BI125+октябрь!BI125+ноябрь!BI125+декабрь!BI125</f>
        <v>6.9880000000000004</v>
      </c>
      <c r="BM125" s="29">
        <f>январь!BJ125+февраль!BJ125+март!BJ125+апрель!BJ125+май!BJ125+июнь!BJ125+июль!BJ125+август!BJ125+сентябрь!BJ125+октябрь!BJ125+ноябрь!BJ125+декабрь!BJ125</f>
        <v>0</v>
      </c>
      <c r="BN125" s="36">
        <f>январь!BK125+февраль!BK125+март!BK125+апрель!BK125+май!BK125+июнь!BK125+июль!BK125+август!BK125+сентябрь!BK125+октябрь!BK125+ноябрь!BK125+декабрь!BK125</f>
        <v>0</v>
      </c>
      <c r="BO125" s="29">
        <f>январь!BL125+февраль!BL125+март!BL125+апрель!BL125+май!BL125+июнь!BL125+июль!BL125+август!BL125+сентябрь!BL125+октябрь!BL125+ноябрь!BL125+декабрь!BL125</f>
        <v>91</v>
      </c>
      <c r="BP125" s="36">
        <f>январь!BM125+февраль!BM125+март!BM125+апрель!BM125+май!BM125+июнь!BM125+июль!BM125+август!BM125+сентябрь!BM125+октябрь!BM125+ноябрь!BM125+декабрь!BM125</f>
        <v>51.555000000000007</v>
      </c>
      <c r="BQ125" s="36">
        <f>январь!BN125+февраль!BN125+март!BN125+апрель!BN125+май!BN125+июнь!BN125+июль!BN125+август!BN125+сентябрь!BN125+октябрь!BN125+ноябрь!BN125+декабрь!BN125</f>
        <v>0</v>
      </c>
      <c r="BR125" s="36">
        <f>январь!BO125+февраль!BO125+март!BO125+апрель!BO125+май!BO125+июнь!BO125+июль!BO125+август!BO125+сентябрь!BO125+октябрь!BO125+ноябрь!BO125+декабрь!BO125</f>
        <v>0</v>
      </c>
      <c r="BS125" s="29">
        <f>январь!BP125+февраль!BP125+март!BP125+апрель!BP125+май!BP125+июнь!BP125+июль!BP125+август!BP125+сентябрь!BP125+октябрь!BP125+ноябрь!BP125+декабрь!BP125</f>
        <v>1</v>
      </c>
      <c r="BT125" s="36">
        <f>январь!BQ125+февраль!BQ125+март!BQ125+апрель!BQ125+май!BQ125+июнь!BQ125+июль!BQ125+август!BQ125+сентябрь!BQ125+октябрь!BQ125+ноябрь!BQ125+декабрь!BQ125</f>
        <v>7.7709999999999999</v>
      </c>
      <c r="BU125" s="29">
        <f>январь!BR125+февраль!BR125+март!BR125+апрель!BR125+май!BR125+июнь!BR125+июль!BR125+август!BR125+сентябрь!BR125+октябрь!BR125+ноябрь!BR125+декабрь!BR125</f>
        <v>0</v>
      </c>
      <c r="BV125" s="36">
        <f>январь!BS125+февраль!BS125+март!BS125+апрель!BS125+май!BS125+июнь!BS125+июль!BS125+август!BS125+сентябрь!BS125+октябрь!BS125+ноябрь!BS125+декабрь!BS125</f>
        <v>0</v>
      </c>
      <c r="BW125" s="36">
        <f>январь!BT125+февраль!BT125+март!BT125+апрель!BT125+май!BT125+июнь!BT125+июль!BT125+август!BT125+сентябрь!BT125+октябрь!BT125+ноябрь!BT125+декабрь!BT125</f>
        <v>0</v>
      </c>
      <c r="BX125" s="36">
        <f>январь!BU125+февраль!BU125+март!BU125+апрель!BU125+май!BU125+июнь!BU125+июль!BU125+август!BU125+сентябрь!BU125+октябрь!BU125+ноябрь!BU125+декабрь!BU125</f>
        <v>0</v>
      </c>
      <c r="BY125" s="36">
        <f>январь!BV125+февраль!BV125+март!BV125+апрель!BV125+май!BV125+июнь!BV125+июль!BV125+август!BV125+сентябрь!BV125+октябрь!BV125+ноябрь!BV125+декабрь!BV125</f>
        <v>12.102999999999998</v>
      </c>
      <c r="BZ125" s="77">
        <v>4</v>
      </c>
    </row>
    <row r="126" spans="1:78" x14ac:dyDescent="0.25">
      <c r="A126" s="16">
        <v>124</v>
      </c>
      <c r="B126" s="16">
        <v>1</v>
      </c>
      <c r="C126" s="37" t="s">
        <v>589</v>
      </c>
      <c r="D126" s="51">
        <v>298.57411696618357</v>
      </c>
      <c r="E126" s="25">
        <v>-838.72179400000005</v>
      </c>
      <c r="F126" s="26">
        <f>D126+E126-H126</f>
        <v>-1665.2076770338167</v>
      </c>
      <c r="G126" s="26">
        <f t="shared" si="4"/>
        <v>-826.48588303381666</v>
      </c>
      <c r="H126" s="26">
        <f t="shared" si="5"/>
        <v>1125.0600000000002</v>
      </c>
      <c r="I126" s="36">
        <f>январь!F126+февраль!F126+март!F126+апрель!F126+май!F126+июнь!F126+июль!F126+август!F126+сентябрь!F126+октябрь!F126+ноябрь!F126+декабрь!F126</f>
        <v>0</v>
      </c>
      <c r="J126" s="36">
        <f>январь!G126+февраль!G126+март!G126+апрель!G126+май!G126+июнь!G126+июль!G126+август!G126+сентябрь!G126+октябрь!G126+ноябрь!G126+декабрь!G126</f>
        <v>0</v>
      </c>
      <c r="K126" s="36">
        <f>январь!H126+февраль!H126+март!H126+апрель!H126+май!H126+июнь!H126+июль!H126+август!H126+сентябрь!H126+октябрь!H126+ноябрь!H126+декабрь!H126</f>
        <v>0</v>
      </c>
      <c r="L126" s="27">
        <f>январь!I126+февраль!I126+март!I126+апрель!I126+май!I126+июнь!I126+июль!I126+август!I126+сентябрь!I126+октябрь!I126+ноябрь!I126+декабрь!I126</f>
        <v>129.5</v>
      </c>
      <c r="M126" s="36">
        <f>январь!J126+февраль!J126+март!J126+апрель!J126+май!J126+июнь!J126+июль!J126+август!J126+сентябрь!J126+октябрь!J126+ноябрь!J126+декабрь!J126</f>
        <v>590.13</v>
      </c>
      <c r="N126" s="36">
        <f>январь!K126+февраль!K126+март!K126+апрель!K126+май!K126+июнь!K126+июль!K126+август!K126+сентябрь!K126+октябрь!K126+ноябрь!K126+декабрь!K126</f>
        <v>0</v>
      </c>
      <c r="O126" s="36">
        <f>январь!L126+февраль!L126+март!L126+апрель!L126+май!L126+июнь!L126+июль!L126+август!L126+сентябрь!L126+октябрь!L126+ноябрь!L126+декабрь!L126</f>
        <v>0</v>
      </c>
      <c r="P126" s="36">
        <f>январь!M126+февраль!M126+март!M126+апрель!M126+май!M126+июнь!M126+июль!M126+август!M126+сентябрь!M126+октябрь!M126+ноябрь!M126+декабрь!M126</f>
        <v>0.39</v>
      </c>
      <c r="Q126" s="36">
        <f>январь!N126+февраль!N126+март!N126+апрель!N126+май!N126+июнь!N126+июль!N126+август!N126+сентябрь!N126+октябрь!N126+ноябрь!N126+декабрь!N126</f>
        <v>397.24</v>
      </c>
      <c r="R126" s="29">
        <f>январь!O126+февраль!O126+март!O126+апрель!O126+май!O126+июнь!O126+июль!O126+август!O126+сентябрь!O126+октябрь!O126+ноябрь!O126+декабрь!O126</f>
        <v>0</v>
      </c>
      <c r="S126" s="36">
        <f>январь!P126+февраль!P126+март!P126+апрель!P126+май!P126+июнь!P126+июль!P126+август!P126+сентябрь!P126+октябрь!P126+ноябрь!P126+декабрь!P126</f>
        <v>0</v>
      </c>
      <c r="T126" s="29">
        <f>январь!Q126+февраль!Q126+март!Q126+апрель!Q126+май!Q126+июнь!Q126+июль!Q126+август!Q126+сентябрь!Q126+октябрь!Q126+ноябрь!Q126+декабрь!Q126</f>
        <v>0</v>
      </c>
      <c r="U126" s="36">
        <f>январь!R126+февраль!R126+март!R126+апрель!R126+май!R126+июнь!R126+июль!R126+август!R126+сентябрь!R126+октябрь!R126+ноябрь!R126+декабрь!R126</f>
        <v>0</v>
      </c>
      <c r="V126" s="36">
        <f>январь!S126+февраль!S126+март!S126+апрель!S126+май!S126+июнь!S126+июль!S126+август!S126+сентябрь!S126+октябрь!S126+ноябрь!S126+декабрь!S126</f>
        <v>2E-3</v>
      </c>
      <c r="W126" s="36">
        <f>январь!T126+февраль!T126+март!T126+апрель!T126+май!T126+июнь!T126+июль!T126+август!T126+сентябрь!T126+октябрь!T126+ноябрь!T126+декабрь!T126</f>
        <v>1.675</v>
      </c>
      <c r="X126" s="36">
        <f>январь!U126+февраль!U126+март!U126+апрель!U126+май!U126+июнь!U126+июль!U126+август!U126+сентябрь!U126+октябрь!U126+ноябрь!U126+декабрь!U126</f>
        <v>0</v>
      </c>
      <c r="Y126" s="36">
        <f>январь!V126+февраль!V126+март!V126+апрель!V126+май!V126+июнь!V126+июль!V126+август!V126+сентябрь!V126+октябрь!V126+ноябрь!V126+декабрь!V126</f>
        <v>0</v>
      </c>
      <c r="Z126" s="36">
        <f>январь!W126+февраль!W126+март!W126+апрель!W126+май!W126+июнь!W126+июль!W126+август!W126+сентябрь!W126+октябрь!W126+ноябрь!W126+декабрь!W126</f>
        <v>0</v>
      </c>
      <c r="AA126" s="36">
        <f>январь!X126+февраль!X126+март!X126+апрель!X126+май!X126+июнь!X126+июль!X126+август!X126+сентябрь!X126+октябрь!X126+ноябрь!X126+декабрь!X126</f>
        <v>0</v>
      </c>
      <c r="AB126" s="29">
        <f>январь!Y126+февраль!Y126+март!Y126+апрель!Y126+май!Y126+июнь!Y126+июль!Y126+август!Y126+сентябрь!Y126+октябрь!Y126+ноябрь!Y126+декабрь!Y126</f>
        <v>0</v>
      </c>
      <c r="AC126" s="36">
        <f>январь!Z126+февраль!Z126+март!Z126+апрель!Z126+май!Z126+июнь!Z126+июль!Z126+август!Z126+сентябрь!Z126+октябрь!Z126+ноябрь!Z126+декабрь!Z126</f>
        <v>0</v>
      </c>
      <c r="AD126" s="66" t="str">
        <f>CONCATENATE(январь!AA126,$BZ$1,февраль!AA126,$BZ$1,март!AA126,$BZ$1,апрель!AA126,$BZ$1,май!AA126,$BZ$1,июнь!AA126,$BZ$1,июль!AA126,$BZ$1,август!AA126,$BZ$1,сентябрь!AA126,$BZ$1,октябрь!AA126,$BZ$1,ноябрь!AA126,$BZ$1,декабрь!AA126)</f>
        <v xml:space="preserve">           </v>
      </c>
      <c r="AE126" s="36">
        <f>январь!AB126+февраль!AB126+март!AB126+апрель!AB126+май!AB126+июнь!AB126+июль!AB126+август!AB126+сентябрь!AB126+октябрь!AB126+ноябрь!AB126+декабрь!AB126</f>
        <v>0</v>
      </c>
      <c r="AF126" s="36">
        <f>январь!AC126+февраль!AC126+март!AC126+апрель!AC126+май!AC126+июнь!AC126+июль!AC126+август!AC126+сентябрь!AC126+октябрь!AC126+ноябрь!AC126+декабрь!AC126</f>
        <v>0</v>
      </c>
      <c r="AG126" s="36">
        <f>январь!AD126+февраль!AD126+март!AD126+апрель!AD126+май!AD126+июнь!AD126+июль!AD126+август!AD126+сентябрь!AD126+октябрь!AD126+ноябрь!AD126+декабрь!AD126</f>
        <v>0</v>
      </c>
      <c r="AH126" s="36">
        <f>январь!AE126+февраль!AE126+март!AE126+апрель!AE126+май!AE126+июнь!AE126+июль!AE126+август!AE126+сентябрь!AE126+октябрь!AE126+ноябрь!AE126+декабрь!AE126</f>
        <v>0</v>
      </c>
      <c r="AI126" s="36">
        <f>январь!AF126+февраль!AF126+март!AF126+апрель!AF126+май!AF126+июнь!AF126+июль!AF126+август!AF126+сентябрь!AF126+октябрь!AF126+ноябрь!AF126+декабрь!AF126</f>
        <v>0</v>
      </c>
      <c r="AJ126" s="36">
        <f>январь!AG126+февраль!AG126+март!AG126+апрель!AG126+май!AG126+июнь!AG126+июль!AG126+август!AG126+сентябрь!AG126+октябрь!AG126+ноябрь!AG126+декабрь!AG126</f>
        <v>0</v>
      </c>
      <c r="AK126" s="29">
        <f>январь!AH126+февраль!AH126+март!AH126+апрель!AH126+май!AH126+июнь!AH126+июль!AH126+август!AH126+сентябрь!AH126+октябрь!AH126+ноябрь!AH126+декабрь!AH126</f>
        <v>6</v>
      </c>
      <c r="AL126" s="36">
        <f>январь!AI126+февраль!AI126+март!AI126+апрель!AI126+май!AI126+июнь!AI126+июль!AI126+август!AI126+сентябрь!AI126+октябрь!AI126+ноябрь!AI126+декабрь!AI126</f>
        <v>9.4990000000000006</v>
      </c>
      <c r="AM126" s="29">
        <f>январь!AJ126+февраль!AJ126+март!AJ126+апрель!AJ126+май!AJ126+июнь!AJ126+июль!AJ126+август!AJ126+сентябрь!AJ126+октябрь!AJ126+ноябрь!AJ126+декабрь!AJ126</f>
        <v>0</v>
      </c>
      <c r="AN126" s="36">
        <f>январь!AK126+февраль!AK126+март!AK126+апрель!AK126+май!AK126+июнь!AK126+июль!AK126+август!AK126+сентябрь!AK126+октябрь!AK126+ноябрь!AK126+декабрь!AK126</f>
        <v>0</v>
      </c>
      <c r="AO126" s="36">
        <f>январь!AL126+февраль!AL126+март!AL126+апрель!AL126+май!AL126+июнь!AL126+июль!AL126+август!AL126+сентябрь!AL126+октябрь!AL126+ноябрь!AL126+декабрь!AL126</f>
        <v>0</v>
      </c>
      <c r="AP126" s="36">
        <f>январь!AM126+февраль!AM126+март!AM126+апрель!AM126+май!AM126+июнь!AM126+июль!AM126+август!AM126+сентябрь!AM126+октябрь!AM126+ноябрь!AM126+декабрь!AM126</f>
        <v>0</v>
      </c>
      <c r="AQ126" s="29">
        <f>январь!AN126+февраль!AN126+март!AN126+апрель!AN126+май!AN126+июнь!AN126+июль!AN126+август!AN126+сентябрь!AN126+октябрь!AN126+ноябрь!AN126+декабрь!AN126</f>
        <v>0</v>
      </c>
      <c r="AR126" s="36">
        <f>январь!AO126+февраль!AO126+март!AO126+апрель!AO126+май!AO126+июнь!AO126+июль!AO126+август!AO126+сентябрь!AO126+октябрь!AO126+ноябрь!AO126+декабрь!AO126</f>
        <v>0</v>
      </c>
      <c r="AS126" s="29">
        <f>январь!AP126+февраль!AP126+март!AP126+апрель!AP126+май!AP126+июнь!AP126+июль!AP126+август!AP126+сентябрь!AP126+октябрь!AP126+ноябрь!AP126+декабрь!AP126</f>
        <v>0</v>
      </c>
      <c r="AT126" s="36">
        <f>январь!AQ126+февраль!AQ126+март!AQ126+апрель!AQ126+май!AQ126+июнь!AQ126+июль!AQ126+август!AQ126+сентябрь!AQ126+октябрь!AQ126+ноябрь!AQ126+декабрь!AQ126</f>
        <v>0</v>
      </c>
      <c r="AU126" s="29">
        <f>январь!AR126+февраль!AR126+март!AR126+апрель!AR126+май!AR126+июнь!AR126+июль!AR126+август!AR126+сентябрь!AR126+октябрь!AR126+ноябрь!AR126+декабрь!AR126</f>
        <v>0</v>
      </c>
      <c r="AV126" s="36">
        <f>январь!AS126+февраль!AS126+март!AS126+апрель!AS126+май!AS126+июнь!AS126+июль!AS126+август!AS126+сентябрь!AS126+октябрь!AS126+ноябрь!AS126+декабрь!AS126</f>
        <v>0</v>
      </c>
      <c r="AW126" s="36">
        <f>январь!AT126+февраль!AT126+март!AT126+апрель!AT126+май!AT126+июнь!AT126+июль!AT126+август!AT126+сентябрь!AT126+октябрь!AT126+ноябрь!AT126+декабрь!AT126</f>
        <v>0</v>
      </c>
      <c r="AX126" s="36">
        <f>январь!AU126+февраль!AU126+март!AU126+апрель!AU126+май!AU126+июнь!AU126+июль!AU126+август!AU126+сентябрь!AU126+октябрь!AU126+ноябрь!AU126+декабрь!AU126</f>
        <v>0</v>
      </c>
      <c r="AY126" s="29">
        <f>январь!AV126+февраль!AV126+март!AV126+апрель!AV126+май!AV126+июнь!AV126+июль!AV126+август!AV126+сентябрь!AV126+октябрь!AV126+ноябрь!AV126+декабрь!AV126</f>
        <v>0</v>
      </c>
      <c r="AZ126" s="36">
        <f>январь!AW126+февраль!AW126+март!AW126+апрель!AW126+май!AW126+июнь!AW126+июль!AW126+август!AW126+сентябрь!AW126+октябрь!AW126+ноябрь!AW126+декабрь!AW126</f>
        <v>0</v>
      </c>
      <c r="BA126" s="36">
        <f>январь!AX126+февраль!AX126+март!AX126+апрель!AX126+май!AX126+июнь!AX126+июль!AX126+август!AX126+сентябрь!AX126+октябрь!AX126+ноябрь!AX126+декабрь!AX126</f>
        <v>0</v>
      </c>
      <c r="BB126" s="36">
        <f>январь!AY126+февраль!AY126+март!AY126+апрель!AY126+май!AY126+июнь!AY126+июль!AY126+август!AY126+сентябрь!AY126+октябрь!AY126+ноябрь!AY126+декабрь!AY126</f>
        <v>0</v>
      </c>
      <c r="BC126" s="29">
        <f>январь!AZ126+февраль!AZ126+март!AZ126+апрель!AZ126+май!AZ126+июнь!AZ126+июль!AZ126+август!AZ126+сентябрь!AZ126+октябрь!AZ126+ноябрь!AZ126+декабрь!AZ126</f>
        <v>0</v>
      </c>
      <c r="BD126" s="36">
        <f>январь!BA126+февраль!BA126+март!BA126+апрель!BA126+май!BA126+июнь!BA126+июль!BA126+август!BA126+сентябрь!BA126+октябрь!BA126+ноябрь!BA126+декабрь!BA126</f>
        <v>0</v>
      </c>
      <c r="BE126" s="36">
        <f>январь!BB126+февраль!BB126+март!BB126+апрель!BB126+май!BB126+июнь!BB126+июль!BB126+август!BB126+сентябрь!BB126+октябрь!BB126+ноябрь!BB126+декабрь!BB126</f>
        <v>0</v>
      </c>
      <c r="BF126" s="36">
        <f>январь!BC126+февраль!BC126+март!BC126+апрель!BC126+май!BC126+июнь!BC126+июль!BC126+август!BC126+сентябрь!BC126+октябрь!BC126+ноябрь!BC126+декабрь!BC126</f>
        <v>0</v>
      </c>
      <c r="BG126" s="36">
        <f>январь!BD126+февраль!BD126+март!BD126+апрель!BD126+май!BD126+июнь!BD126+июль!BD126+август!BD126+сентябрь!BD126+октябрь!BD126+ноябрь!BD126+декабрь!BD126</f>
        <v>0</v>
      </c>
      <c r="BH126" s="36">
        <f>январь!BE126+февраль!BE126+март!BE126+апрель!BE126+май!BE126+июнь!BE126+июль!BE126+август!BE126+сентябрь!BE126+октябрь!BE126+ноябрь!BE126+декабрь!BE126</f>
        <v>0</v>
      </c>
      <c r="BI126" s="36">
        <f>январь!BF126+февраль!BF126+март!BF126+апрель!BF126+май!BF126+июнь!BF126+июль!BF126+август!BF126+сентябрь!BF126+октябрь!BF126+ноябрь!BF126+декабрь!BF126</f>
        <v>0.02</v>
      </c>
      <c r="BJ126" s="36">
        <f>январь!BG126+февраль!BG126+март!BG126+апрель!BG126+май!BG126+июнь!BG126+июль!BG126+август!BG126+сентябрь!BG126+октябрь!BG126+ноябрь!BG126+декабрь!BG126</f>
        <v>21.619999999999997</v>
      </c>
      <c r="BK126" s="36">
        <f>январь!BH126+февраль!BH126+март!BH126+апрель!BH126+май!BH126+июнь!BH126+июль!BH126+август!BH126+сентябрь!BH126+октябрь!BH126+ноябрь!BH126+декабрь!BH126</f>
        <v>0</v>
      </c>
      <c r="BL126" s="36">
        <f>январь!BI126+февраль!BI126+март!BI126+апрель!BI126+май!BI126+июнь!BI126+июль!BI126+август!BI126+сентябрь!BI126+октябрь!BI126+ноябрь!BI126+декабрь!BI126</f>
        <v>0</v>
      </c>
      <c r="BM126" s="29">
        <f>январь!BJ126+февраль!BJ126+март!BJ126+апрель!BJ126+май!BJ126+июнь!BJ126+июль!BJ126+август!BJ126+сентябрь!BJ126+октябрь!BJ126+ноябрь!BJ126+декабрь!BJ126</f>
        <v>2</v>
      </c>
      <c r="BN126" s="36">
        <f>январь!BK126+февраль!BK126+март!BK126+апрель!BK126+май!BK126+июнь!BK126+июль!BK126+август!BK126+сентябрь!BK126+октябрь!BK126+ноябрь!BK126+декабрь!BK126</f>
        <v>12.731999999999999</v>
      </c>
      <c r="BO126" s="29">
        <f>январь!BL126+февраль!BL126+март!BL126+апрель!BL126+май!BL126+июнь!BL126+июль!BL126+август!BL126+сентябрь!BL126+октябрь!BL126+ноябрь!BL126+декабрь!BL126</f>
        <v>27</v>
      </c>
      <c r="BP126" s="36">
        <f>январь!BM126+февраль!BM126+март!BM126+апрель!BM126+май!BM126+июнь!BM126+июль!BM126+август!BM126+сентябрь!BM126+октябрь!BM126+ноябрь!BM126+декабрь!BM126</f>
        <v>14.535</v>
      </c>
      <c r="BQ126" s="36">
        <f>январь!BN126+февраль!BN126+март!BN126+апрель!BN126+май!BN126+июнь!BN126+июль!BN126+август!BN126+сентябрь!BN126+октябрь!BN126+ноябрь!BN126+декабрь!BN126</f>
        <v>0</v>
      </c>
      <c r="BR126" s="36">
        <f>январь!BO126+февраль!BO126+март!BO126+апрель!BO126+май!BO126+июнь!BO126+июль!BO126+август!BO126+сентябрь!BO126+октябрь!BO126+ноябрь!BO126+декабрь!BO126</f>
        <v>0</v>
      </c>
      <c r="BS126" s="29">
        <f>январь!BP126+февраль!BP126+март!BP126+апрель!BP126+май!BP126+июнь!BP126+июль!BP126+август!BP126+сентябрь!BP126+октябрь!BP126+ноябрь!BP126+декабрь!BP126</f>
        <v>13</v>
      </c>
      <c r="BT126" s="36">
        <f>январь!BQ126+февраль!BQ126+март!BQ126+апрель!BQ126+май!BQ126+июнь!BQ126+июль!BQ126+август!BQ126+сентябрь!BQ126+октябрь!BQ126+ноябрь!BQ126+декабрь!BQ126</f>
        <v>13.170999999999999</v>
      </c>
      <c r="BU126" s="29">
        <f>январь!BR126+февраль!BR126+март!BR126+апрель!BR126+май!BR126+июнь!BR126+июль!BR126+август!BR126+сентябрь!BR126+октябрь!BR126+ноябрь!BR126+декабрь!BR126</f>
        <v>0</v>
      </c>
      <c r="BV126" s="36">
        <f>январь!BS126+февраль!BS126+март!BS126+апрель!BS126+май!BS126+июнь!BS126+июль!BS126+август!BS126+сентябрь!BS126+октябрь!BS126+ноябрь!BS126+декабрь!BS126</f>
        <v>0</v>
      </c>
      <c r="BW126" s="36">
        <f>январь!BT126+февраль!BT126+март!BT126+апрель!BT126+май!BT126+июнь!BT126+июль!BT126+август!BT126+сентябрь!BT126+октябрь!BT126+ноябрь!BT126+декабрь!BT126</f>
        <v>0</v>
      </c>
      <c r="BX126" s="36">
        <f>январь!BU126+февраль!BU126+март!BU126+апрель!BU126+май!BU126+июнь!BU126+июль!BU126+август!BU126+сентябрь!BU126+октябрь!BU126+ноябрь!BU126+декабрь!BU126</f>
        <v>0</v>
      </c>
      <c r="BY126" s="36">
        <f>январь!BV126+февраль!BV126+март!BV126+апрель!BV126+май!BV126+июнь!BV126+июль!BV126+август!BV126+сентябрь!BV126+октябрь!BV126+ноябрь!BV126+декабрь!BV126</f>
        <v>64.457999999999998</v>
      </c>
      <c r="BZ126" s="77">
        <v>3</v>
      </c>
    </row>
    <row r="127" spans="1:78" x14ac:dyDescent="0.25">
      <c r="A127" s="16">
        <v>125</v>
      </c>
      <c r="B127" s="16">
        <v>1</v>
      </c>
      <c r="C127" s="37" t="s">
        <v>590</v>
      </c>
      <c r="D127" s="51">
        <v>514.34647642705318</v>
      </c>
      <c r="E127" s="25">
        <v>-1796.4942740000006</v>
      </c>
      <c r="F127" s="26">
        <f t="shared" si="3"/>
        <v>-1339.2387975729473</v>
      </c>
      <c r="G127" s="26">
        <f t="shared" si="4"/>
        <v>457.25547642705317</v>
      </c>
      <c r="H127" s="26">
        <f t="shared" si="5"/>
        <v>57.091000000000001</v>
      </c>
      <c r="I127" s="36">
        <f>январь!F127+февраль!F127+март!F127+апрель!F127+май!F127+июнь!F127+июль!F127+август!F127+сентябрь!F127+октябрь!F127+ноябрь!F127+декабрь!F127</f>
        <v>0</v>
      </c>
      <c r="J127" s="36">
        <f>январь!G127+февраль!G127+март!G127+апрель!G127+май!G127+июнь!G127+июль!G127+август!G127+сентябрь!G127+октябрь!G127+ноябрь!G127+декабрь!G127</f>
        <v>0</v>
      </c>
      <c r="K127" s="36">
        <f>январь!H127+февраль!H127+март!H127+апрель!H127+май!H127+июнь!H127+июль!H127+август!H127+сентябрь!H127+октябрь!H127+ноябрь!H127+декабрь!H127</f>
        <v>0</v>
      </c>
      <c r="L127" s="27">
        <f>январь!I127+февраль!I127+март!I127+апрель!I127+май!I127+июнь!I127+июль!I127+август!I127+сентябрь!I127+октябрь!I127+ноябрь!I127+декабрь!I127</f>
        <v>0</v>
      </c>
      <c r="M127" s="36">
        <f>январь!J127+февраль!J127+март!J127+апрель!J127+май!J127+июнь!J127+июль!J127+август!J127+сентябрь!J127+октябрь!J127+ноябрь!J127+декабрь!J127</f>
        <v>0</v>
      </c>
      <c r="N127" s="36">
        <f>январь!K127+февраль!K127+март!K127+апрель!K127+май!K127+июнь!K127+июль!K127+август!K127+сентябрь!K127+октябрь!K127+ноябрь!K127+декабрь!K127</f>
        <v>0</v>
      </c>
      <c r="O127" s="36">
        <f>январь!L127+февраль!L127+март!L127+апрель!L127+май!L127+июнь!L127+июль!L127+август!L127+сентябрь!L127+октябрь!L127+ноябрь!L127+декабрь!L127</f>
        <v>0</v>
      </c>
      <c r="P127" s="36">
        <f>январь!M127+февраль!M127+март!M127+апрель!M127+май!M127+июнь!M127+июль!M127+август!M127+сентябрь!M127+октябрь!M127+ноябрь!M127+декабрь!M127</f>
        <v>0</v>
      </c>
      <c r="Q127" s="36">
        <f>январь!N127+февраль!N127+март!N127+апрель!N127+май!N127+июнь!N127+июль!N127+август!N127+сентябрь!N127+октябрь!N127+ноябрь!N127+декабрь!N127</f>
        <v>0</v>
      </c>
      <c r="R127" s="29">
        <f>январь!O127+февраль!O127+март!O127+апрель!O127+май!O127+июнь!O127+июль!O127+август!O127+сентябрь!O127+октябрь!O127+ноябрь!O127+декабрь!O127</f>
        <v>0</v>
      </c>
      <c r="S127" s="36">
        <f>январь!P127+февраль!P127+март!P127+апрель!P127+май!P127+июнь!P127+июль!P127+август!P127+сентябрь!P127+октябрь!P127+ноябрь!P127+декабрь!P127</f>
        <v>0</v>
      </c>
      <c r="T127" s="29">
        <f>январь!Q127+февраль!Q127+март!Q127+апрель!Q127+май!Q127+июнь!Q127+июль!Q127+август!Q127+сентябрь!Q127+октябрь!Q127+ноябрь!Q127+декабрь!Q127</f>
        <v>0</v>
      </c>
      <c r="U127" s="36">
        <f>январь!R127+февраль!R127+март!R127+апрель!R127+май!R127+июнь!R127+июль!R127+август!R127+сентябрь!R127+октябрь!R127+ноябрь!R127+декабрь!R127</f>
        <v>0</v>
      </c>
      <c r="V127" s="36">
        <f>январь!S127+февраль!S127+март!S127+апрель!S127+май!S127+июнь!S127+июль!S127+август!S127+сентябрь!S127+октябрь!S127+ноябрь!S127+декабрь!S127</f>
        <v>0</v>
      </c>
      <c r="W127" s="36">
        <f>январь!T127+февраль!T127+март!T127+апрель!T127+май!T127+июнь!T127+июль!T127+август!T127+сентябрь!T127+октябрь!T127+ноябрь!T127+декабрь!T127</f>
        <v>0</v>
      </c>
      <c r="X127" s="36">
        <f>январь!U127+февраль!U127+март!U127+апрель!U127+май!U127+июнь!U127+июль!U127+август!U127+сентябрь!U127+октябрь!U127+ноябрь!U127+декабрь!U127</f>
        <v>0</v>
      </c>
      <c r="Y127" s="36">
        <f>январь!V127+февраль!V127+март!V127+апрель!V127+май!V127+июнь!V127+июль!V127+август!V127+сентябрь!V127+октябрь!V127+ноябрь!V127+декабрь!V127</f>
        <v>0</v>
      </c>
      <c r="Z127" s="36">
        <f>январь!W127+февраль!W127+март!W127+апрель!W127+май!W127+июнь!W127+июль!W127+август!W127+сентябрь!W127+октябрь!W127+ноябрь!W127+декабрь!W127</f>
        <v>0</v>
      </c>
      <c r="AA127" s="36">
        <f>январь!X127+февраль!X127+март!X127+апрель!X127+май!X127+июнь!X127+июль!X127+август!X127+сентябрь!X127+октябрь!X127+ноябрь!X127+декабрь!X127</f>
        <v>0</v>
      </c>
      <c r="AB127" s="29">
        <f>январь!Y127+февраль!Y127+март!Y127+апрель!Y127+май!Y127+июнь!Y127+июль!Y127+август!Y127+сентябрь!Y127+октябрь!Y127+ноябрь!Y127+декабрь!Y127</f>
        <v>0</v>
      </c>
      <c r="AC127" s="36">
        <f>январь!Z127+февраль!Z127+март!Z127+апрель!Z127+май!Z127+июнь!Z127+июль!Z127+август!Z127+сентябрь!Z127+октябрь!Z127+ноябрь!Z127+декабрь!Z127</f>
        <v>0</v>
      </c>
      <c r="AD127" s="66" t="str">
        <f>CONCATENATE(январь!AA127,$BZ$1,февраль!AA127,$BZ$1,март!AA127,$BZ$1,апрель!AA127,$BZ$1,май!AA127,$BZ$1,июнь!AA127,$BZ$1,июль!AA127,$BZ$1,август!AA127,$BZ$1,сентябрь!AA127,$BZ$1,октябрь!AA127,$BZ$1,ноябрь!AA127,$BZ$1,декабрь!AA127)</f>
        <v xml:space="preserve">           </v>
      </c>
      <c r="AE127" s="36">
        <f>январь!AB127+февраль!AB127+март!AB127+апрель!AB127+май!AB127+июнь!AB127+июль!AB127+август!AB127+сентябрь!AB127+октябрь!AB127+ноябрь!AB127+декабрь!AB127</f>
        <v>0</v>
      </c>
      <c r="AF127" s="36">
        <f>январь!AC127+февраль!AC127+март!AC127+апрель!AC127+май!AC127+июнь!AC127+июль!AC127+август!AC127+сентябрь!AC127+октябрь!AC127+ноябрь!AC127+декабрь!AC127</f>
        <v>0</v>
      </c>
      <c r="AG127" s="36">
        <f>январь!AD127+февраль!AD127+март!AD127+апрель!AD127+май!AD127+июнь!AD127+июль!AD127+август!AD127+сентябрь!AD127+октябрь!AD127+ноябрь!AD127+декабрь!AD127</f>
        <v>0</v>
      </c>
      <c r="AH127" s="36">
        <f>январь!AE127+февраль!AE127+март!AE127+апрель!AE127+май!AE127+июнь!AE127+июль!AE127+август!AE127+сентябрь!AE127+октябрь!AE127+ноябрь!AE127+декабрь!AE127</f>
        <v>0</v>
      </c>
      <c r="AI127" s="36">
        <f>январь!AF127+февраль!AF127+март!AF127+апрель!AF127+май!AF127+июнь!AF127+июль!AF127+август!AF127+сентябрь!AF127+октябрь!AF127+ноябрь!AF127+декабрь!AF127</f>
        <v>0</v>
      </c>
      <c r="AJ127" s="36">
        <f>январь!AG127+февраль!AG127+март!AG127+апрель!AG127+май!AG127+июнь!AG127+июль!AG127+август!AG127+сентябрь!AG127+октябрь!AG127+ноябрь!AG127+декабрь!AG127</f>
        <v>0</v>
      </c>
      <c r="AK127" s="29">
        <f>январь!AH127+февраль!AH127+март!AH127+апрель!AH127+май!AH127+июнь!AH127+июль!AH127+август!AH127+сентябрь!AH127+октябрь!AH127+ноябрь!AH127+декабрь!AH127</f>
        <v>0</v>
      </c>
      <c r="AL127" s="36">
        <f>январь!AI127+февраль!AI127+март!AI127+апрель!AI127+май!AI127+июнь!AI127+июль!AI127+август!AI127+сентябрь!AI127+октябрь!AI127+ноябрь!AI127+декабрь!AI127</f>
        <v>0</v>
      </c>
      <c r="AM127" s="29">
        <f>январь!AJ127+февраль!AJ127+март!AJ127+апрель!AJ127+май!AJ127+июнь!AJ127+июль!AJ127+август!AJ127+сентябрь!AJ127+октябрь!AJ127+ноябрь!AJ127+декабрь!AJ127</f>
        <v>0</v>
      </c>
      <c r="AN127" s="36">
        <f>январь!AK127+февраль!AK127+март!AK127+апрель!AK127+май!AK127+июнь!AK127+июль!AK127+август!AK127+сентябрь!AK127+октябрь!AK127+ноябрь!AK127+декабрь!AK127</f>
        <v>0</v>
      </c>
      <c r="AO127" s="36">
        <f>январь!AL127+февраль!AL127+март!AL127+апрель!AL127+май!AL127+июнь!AL127+июль!AL127+август!AL127+сентябрь!AL127+октябрь!AL127+ноябрь!AL127+декабрь!AL127</f>
        <v>0</v>
      </c>
      <c r="AP127" s="36">
        <f>январь!AM127+февраль!AM127+март!AM127+апрель!AM127+май!AM127+июнь!AM127+июль!AM127+август!AM127+сентябрь!AM127+октябрь!AM127+ноябрь!AM127+декабрь!AM127</f>
        <v>0</v>
      </c>
      <c r="AQ127" s="29">
        <f>январь!AN127+февраль!AN127+март!AN127+апрель!AN127+май!AN127+июнь!AN127+июль!AN127+август!AN127+сентябрь!AN127+октябрь!AN127+ноябрь!AN127+декабрь!AN127</f>
        <v>0</v>
      </c>
      <c r="AR127" s="36">
        <f>январь!AO127+февраль!AO127+март!AO127+апрель!AO127+май!AO127+июнь!AO127+июль!AO127+август!AO127+сентябрь!AO127+октябрь!AO127+ноябрь!AO127+декабрь!AO127</f>
        <v>0</v>
      </c>
      <c r="AS127" s="29">
        <f>январь!AP127+февраль!AP127+март!AP127+апрель!AP127+май!AP127+июнь!AP127+июль!AP127+август!AP127+сентябрь!AP127+октябрь!AP127+ноябрь!AP127+декабрь!AP127</f>
        <v>0</v>
      </c>
      <c r="AT127" s="36">
        <f>январь!AQ127+февраль!AQ127+март!AQ127+апрель!AQ127+май!AQ127+июнь!AQ127+июль!AQ127+август!AQ127+сентябрь!AQ127+октябрь!AQ127+ноябрь!AQ127+декабрь!AQ127</f>
        <v>0</v>
      </c>
      <c r="AU127" s="29">
        <f>январь!AR127+февраль!AR127+март!AR127+апрель!AR127+май!AR127+июнь!AR127+июль!AR127+август!AR127+сентябрь!AR127+октябрь!AR127+ноябрь!AR127+декабрь!AR127</f>
        <v>0</v>
      </c>
      <c r="AV127" s="36">
        <f>январь!AS127+февраль!AS127+март!AS127+апрель!AS127+май!AS127+июнь!AS127+июль!AS127+август!AS127+сентябрь!AS127+октябрь!AS127+ноябрь!AS127+декабрь!AS127</f>
        <v>0</v>
      </c>
      <c r="AW127" s="36">
        <f>январь!AT127+февраль!AT127+март!AT127+апрель!AT127+май!AT127+июнь!AT127+июль!AT127+август!AT127+сентябрь!AT127+октябрь!AT127+ноябрь!AT127+декабрь!AT127</f>
        <v>0</v>
      </c>
      <c r="AX127" s="36">
        <f>январь!AU127+февраль!AU127+март!AU127+апрель!AU127+май!AU127+июнь!AU127+июль!AU127+август!AU127+сентябрь!AU127+октябрь!AU127+ноябрь!AU127+декабрь!AU127</f>
        <v>0</v>
      </c>
      <c r="AY127" s="29">
        <f>январь!AV127+февраль!AV127+март!AV127+апрель!AV127+май!AV127+июнь!AV127+июль!AV127+август!AV127+сентябрь!AV127+октябрь!AV127+ноябрь!AV127+декабрь!AV127</f>
        <v>0</v>
      </c>
      <c r="AZ127" s="36">
        <f>январь!AW127+февраль!AW127+март!AW127+апрель!AW127+май!AW127+июнь!AW127+июль!AW127+август!AW127+сентябрь!AW127+октябрь!AW127+ноябрь!AW127+декабрь!AW127</f>
        <v>0</v>
      </c>
      <c r="BA127" s="36">
        <f>январь!AX127+февраль!AX127+март!AX127+апрель!AX127+май!AX127+июнь!AX127+июль!AX127+август!AX127+сентябрь!AX127+октябрь!AX127+ноябрь!AX127+декабрь!AX127</f>
        <v>0</v>
      </c>
      <c r="BB127" s="36">
        <f>январь!AY127+февраль!AY127+март!AY127+апрель!AY127+май!AY127+июнь!AY127+июль!AY127+август!AY127+сентябрь!AY127+октябрь!AY127+ноябрь!AY127+декабрь!AY127</f>
        <v>0</v>
      </c>
      <c r="BC127" s="29">
        <f>январь!AZ127+февраль!AZ127+март!AZ127+апрель!AZ127+май!AZ127+июнь!AZ127+июль!AZ127+август!AZ127+сентябрь!AZ127+октябрь!AZ127+ноябрь!AZ127+декабрь!AZ127</f>
        <v>0</v>
      </c>
      <c r="BD127" s="36">
        <f>январь!BA127+февраль!BA127+март!BA127+апрель!BA127+май!BA127+июнь!BA127+июль!BA127+август!BA127+сентябрь!BA127+октябрь!BA127+ноябрь!BA127+декабрь!BA127</f>
        <v>0</v>
      </c>
      <c r="BE127" s="36">
        <f>январь!BB127+февраль!BB127+март!BB127+апрель!BB127+май!BB127+июнь!BB127+июль!BB127+август!BB127+сентябрь!BB127+октябрь!BB127+ноябрь!BB127+декабрь!BB127</f>
        <v>0</v>
      </c>
      <c r="BF127" s="36">
        <f>январь!BC127+февраль!BC127+март!BC127+апрель!BC127+май!BC127+июнь!BC127+июль!BC127+август!BC127+сентябрь!BC127+октябрь!BC127+ноябрь!BC127+декабрь!BC127</f>
        <v>0</v>
      </c>
      <c r="BG127" s="36">
        <f>январь!BD127+февраль!BD127+март!BD127+апрель!BD127+май!BD127+июнь!BD127+июль!BD127+август!BD127+сентябрь!BD127+октябрь!BD127+ноябрь!BD127+декабрь!BD127</f>
        <v>0</v>
      </c>
      <c r="BH127" s="36">
        <f>январь!BE127+февраль!BE127+март!BE127+апрель!BE127+май!BE127+июнь!BE127+июль!BE127+август!BE127+сентябрь!BE127+октябрь!BE127+ноябрь!BE127+декабрь!BE127</f>
        <v>0</v>
      </c>
      <c r="BI127" s="36">
        <f>январь!BF127+февраль!BF127+март!BF127+апрель!BF127+май!BF127+июнь!BF127+июль!BF127+август!BF127+сентябрь!BF127+октябрь!BF127+ноябрь!BF127+декабрь!BF127</f>
        <v>0</v>
      </c>
      <c r="BJ127" s="36">
        <f>январь!BG127+февраль!BG127+март!BG127+апрель!BG127+май!BG127+июнь!BG127+июль!BG127+август!BG127+сентябрь!BG127+октябрь!BG127+ноябрь!BG127+декабрь!BG127</f>
        <v>0</v>
      </c>
      <c r="BK127" s="36">
        <f>январь!BH127+февраль!BH127+март!BH127+апрель!BH127+май!BH127+июнь!BH127+июль!BH127+август!BH127+сентябрь!BH127+октябрь!BH127+ноябрь!BH127+декабрь!BH127</f>
        <v>0</v>
      </c>
      <c r="BL127" s="36">
        <f>январь!BI127+февраль!BI127+март!BI127+апрель!BI127+май!BI127+июнь!BI127+июль!BI127+август!BI127+сентябрь!BI127+октябрь!BI127+ноябрь!BI127+декабрь!BI127</f>
        <v>0</v>
      </c>
      <c r="BM127" s="29">
        <f>январь!BJ127+февраль!BJ127+март!BJ127+апрель!BJ127+май!BJ127+июнь!BJ127+июль!BJ127+август!BJ127+сентябрь!BJ127+октябрь!BJ127+ноябрь!BJ127+декабрь!BJ127</f>
        <v>0</v>
      </c>
      <c r="BN127" s="36">
        <f>январь!BK127+февраль!BK127+март!BK127+апрель!BK127+май!BK127+июнь!BK127+июль!BK127+август!BK127+сентябрь!BK127+октябрь!BK127+ноябрь!BK127+декабрь!BK127</f>
        <v>0</v>
      </c>
      <c r="BO127" s="29">
        <f>январь!BL127+февраль!BL127+март!BL127+апрель!BL127+май!BL127+июнь!BL127+июль!BL127+август!BL127+сентябрь!BL127+октябрь!BL127+ноябрь!BL127+декабрь!BL127</f>
        <v>0</v>
      </c>
      <c r="BP127" s="36">
        <f>январь!BM127+февраль!BM127+март!BM127+апрель!BM127+май!BM127+июнь!BM127+июль!BM127+август!BM127+сентябрь!BM127+октябрь!BM127+ноябрь!BM127+декабрь!BM127</f>
        <v>0</v>
      </c>
      <c r="BQ127" s="36">
        <f>январь!BN127+февраль!BN127+март!BN127+апрель!BN127+май!BN127+июнь!BN127+июль!BN127+август!BN127+сентябрь!BN127+октябрь!BN127+ноябрь!BN127+декабрь!BN127</f>
        <v>0</v>
      </c>
      <c r="BR127" s="36">
        <f>январь!BO127+февраль!BO127+март!BO127+апрель!BO127+май!BO127+июнь!BO127+июль!BO127+август!BO127+сентябрь!BO127+октябрь!BO127+ноябрь!BO127+декабрь!BO127</f>
        <v>0</v>
      </c>
      <c r="BS127" s="29">
        <f>январь!BP127+февраль!BP127+март!BP127+апрель!BP127+май!BP127+июнь!BP127+июль!BP127+август!BP127+сентябрь!BP127+октябрь!BP127+ноябрь!BP127+декабрь!BP127</f>
        <v>0</v>
      </c>
      <c r="BT127" s="36">
        <f>январь!BQ127+февраль!BQ127+март!BQ127+апрель!BQ127+май!BQ127+июнь!BQ127+июль!BQ127+август!BQ127+сентябрь!BQ127+октябрь!BQ127+ноябрь!BQ127+декабрь!BQ127</f>
        <v>0</v>
      </c>
      <c r="BU127" s="29">
        <f>январь!BR127+февраль!BR127+март!BR127+апрель!BR127+май!BR127+июнь!BR127+июль!BR127+август!BR127+сентябрь!BR127+октябрь!BR127+ноябрь!BR127+декабрь!BR127</f>
        <v>0</v>
      </c>
      <c r="BV127" s="36">
        <f>январь!BS127+февраль!BS127+март!BS127+апрель!BS127+май!BS127+июнь!BS127+июль!BS127+август!BS127+сентябрь!BS127+октябрь!BS127+ноябрь!BS127+декабрь!BS127</f>
        <v>0</v>
      </c>
      <c r="BW127" s="36">
        <f>январь!BT127+февраль!BT127+март!BT127+апрель!BT127+май!BT127+июнь!BT127+июль!BT127+август!BT127+сентябрь!BT127+октябрь!BT127+ноябрь!BT127+декабрь!BT127</f>
        <v>0</v>
      </c>
      <c r="BX127" s="36">
        <f>январь!BU127+февраль!BU127+март!BU127+апрель!BU127+май!BU127+июнь!BU127+июль!BU127+август!BU127+сентябрь!BU127+октябрь!BU127+ноябрь!BU127+декабрь!BU127</f>
        <v>0</v>
      </c>
      <c r="BY127" s="36">
        <f>январь!BV127+февраль!BV127+март!BV127+апрель!BV127+май!BV127+июнь!BV127+июль!BV127+август!BV127+сентябрь!BV127+октябрь!BV127+ноябрь!BV127+декабрь!BV127</f>
        <v>57.091000000000001</v>
      </c>
      <c r="BZ127" s="77">
        <v>5</v>
      </c>
    </row>
    <row r="128" spans="1:78" x14ac:dyDescent="0.25">
      <c r="A128" s="16">
        <v>126</v>
      </c>
      <c r="B128" s="16">
        <v>1</v>
      </c>
      <c r="C128" s="37" t="s">
        <v>591</v>
      </c>
      <c r="D128" s="51">
        <v>830.47256133333315</v>
      </c>
      <c r="E128" s="25">
        <v>1745.3056779999999</v>
      </c>
      <c r="F128" s="26">
        <f t="shared" si="3"/>
        <v>2105.5362393333335</v>
      </c>
      <c r="G128" s="26">
        <f t="shared" si="4"/>
        <v>360.23056133333318</v>
      </c>
      <c r="H128" s="26">
        <f t="shared" si="5"/>
        <v>470.24199999999996</v>
      </c>
      <c r="I128" s="36">
        <f>январь!F128+февраль!F128+март!F128+апрель!F128+май!F128+июнь!F128+июль!F128+август!F128+сентябрь!F128+октябрь!F128+ноябрь!F128+декабрь!F128</f>
        <v>0</v>
      </c>
      <c r="J128" s="36">
        <f>январь!G128+февраль!G128+март!G128+апрель!G128+май!G128+июнь!G128+июль!G128+август!G128+сентябрь!G128+октябрь!G128+ноябрь!G128+декабрь!G128</f>
        <v>0</v>
      </c>
      <c r="K128" s="36">
        <f>январь!H128+февраль!H128+март!H128+апрель!H128+май!H128+июнь!H128+июль!H128+август!H128+сентябрь!H128+октябрь!H128+ноябрь!H128+декабрь!H128</f>
        <v>0</v>
      </c>
      <c r="L128" s="27">
        <f>январь!I128+февраль!I128+март!I128+апрель!I128+май!I128+июнь!I128+июль!I128+август!I128+сентябрь!I128+октябрь!I128+ноябрь!I128+декабрь!I128</f>
        <v>0</v>
      </c>
      <c r="M128" s="36">
        <f>январь!J128+февраль!J128+март!J128+апрель!J128+май!J128+июнь!J128+июль!J128+август!J128+сентябрь!J128+октябрь!J128+ноябрь!J128+декабрь!J128</f>
        <v>0</v>
      </c>
      <c r="N128" s="36">
        <f>январь!K128+февраль!K128+март!K128+апрель!K128+май!K128+июнь!K128+июль!K128+август!K128+сентябрь!K128+октябрь!K128+ноябрь!K128+декабрь!K128</f>
        <v>0</v>
      </c>
      <c r="O128" s="36">
        <f>январь!L128+февраль!L128+март!L128+апрель!L128+май!L128+июнь!L128+июль!L128+август!L128+сентябрь!L128+октябрь!L128+ноябрь!L128+декабрь!L128</f>
        <v>0</v>
      </c>
      <c r="P128" s="36">
        <f>январь!M128+февраль!M128+март!M128+апрель!M128+май!M128+июнь!M128+июль!M128+август!M128+сентябрь!M128+октябрь!M128+ноябрь!M128+декабрь!M128</f>
        <v>0</v>
      </c>
      <c r="Q128" s="36">
        <f>январь!N128+февраль!N128+март!N128+апрель!N128+май!N128+июнь!N128+июль!N128+август!N128+сентябрь!N128+октябрь!N128+ноябрь!N128+декабрь!N128</f>
        <v>0</v>
      </c>
      <c r="R128" s="29">
        <f>январь!O128+февраль!O128+март!O128+апрель!O128+май!O128+июнь!O128+июль!O128+август!O128+сентябрь!O128+октябрь!O128+ноябрь!O128+декабрь!O128</f>
        <v>0</v>
      </c>
      <c r="S128" s="36">
        <f>январь!P128+февраль!P128+март!P128+апрель!P128+май!P128+июнь!P128+июль!P128+август!P128+сентябрь!P128+октябрь!P128+ноябрь!P128+декабрь!P128</f>
        <v>0</v>
      </c>
      <c r="T128" s="29">
        <f>январь!Q128+февраль!Q128+март!Q128+апрель!Q128+май!Q128+июнь!Q128+июль!Q128+август!Q128+сентябрь!Q128+октябрь!Q128+ноябрь!Q128+декабрь!Q128</f>
        <v>0</v>
      </c>
      <c r="U128" s="36">
        <f>январь!R128+февраль!R128+март!R128+апрель!R128+май!R128+июнь!R128+июль!R128+август!R128+сентябрь!R128+октябрь!R128+ноябрь!R128+декабрь!R128</f>
        <v>0</v>
      </c>
      <c r="V128" s="36">
        <f>январь!S128+февраль!S128+март!S128+апрель!S128+май!S128+июнь!S128+июль!S128+август!S128+сентябрь!S128+октябрь!S128+ноябрь!S128+декабрь!S128</f>
        <v>0</v>
      </c>
      <c r="W128" s="36">
        <f>январь!T128+февраль!T128+март!T128+апрель!T128+май!T128+июнь!T128+июль!T128+август!T128+сентябрь!T128+октябрь!T128+ноябрь!T128+декабрь!T128</f>
        <v>0</v>
      </c>
      <c r="X128" s="36">
        <f>январь!U128+февраль!U128+март!U128+апрель!U128+май!U128+июнь!U128+июль!U128+август!U128+сентябрь!U128+октябрь!U128+ноябрь!U128+декабрь!U128</f>
        <v>0.01</v>
      </c>
      <c r="Y128" s="36">
        <f>январь!V128+февраль!V128+март!V128+апрель!V128+май!V128+июнь!V128+июль!V128+август!V128+сентябрь!V128+октябрь!V128+ноябрь!V128+декабрь!V128</f>
        <v>20.654</v>
      </c>
      <c r="Z128" s="36">
        <f>январь!W128+февраль!W128+март!W128+апрель!W128+май!W128+июнь!W128+июль!W128+август!W128+сентябрь!W128+октябрь!W128+ноябрь!W128+декабрь!W128</f>
        <v>0</v>
      </c>
      <c r="AA128" s="36">
        <f>январь!X128+февраль!X128+март!X128+апрель!X128+май!X128+июнь!X128+июль!X128+август!X128+сентябрь!X128+октябрь!X128+ноябрь!X128+декабрь!X128</f>
        <v>0</v>
      </c>
      <c r="AB128" s="29">
        <f>январь!Y128+февраль!Y128+март!Y128+апрель!Y128+май!Y128+июнь!Y128+июль!Y128+август!Y128+сентябрь!Y128+октябрь!Y128+ноябрь!Y128+декабрь!Y128</f>
        <v>0</v>
      </c>
      <c r="AC128" s="36">
        <f>январь!Z128+февраль!Z128+март!Z128+апрель!Z128+май!Z128+июнь!Z128+июль!Z128+август!Z128+сентябрь!Z128+октябрь!Z128+ноябрь!Z128+декабрь!Z128</f>
        <v>0</v>
      </c>
      <c r="AD128" s="66" t="str">
        <f>CONCATENATE(январь!AA128,$BZ$1,февраль!AA128,$BZ$1,март!AA128,$BZ$1,апрель!AA128,$BZ$1,май!AA128,$BZ$1,июнь!AA128,$BZ$1,июль!AA128,$BZ$1,август!AA128,$BZ$1,сентябрь!AA128,$BZ$1,октябрь!AA128,$BZ$1,ноябрь!AA128,$BZ$1,декабрь!AA128)</f>
        <v xml:space="preserve">           </v>
      </c>
      <c r="AE128" s="36">
        <f>январь!AB128+февраль!AB128+март!AB128+апрель!AB128+май!AB128+июнь!AB128+июль!AB128+август!AB128+сентябрь!AB128+октябрь!AB128+ноябрь!AB128+декабрь!AB128</f>
        <v>0</v>
      </c>
      <c r="AF128" s="36">
        <f>январь!AC128+февраль!AC128+март!AC128+апрель!AC128+май!AC128+июнь!AC128+июль!AC128+август!AC128+сентябрь!AC128+октябрь!AC128+ноябрь!AC128+декабрь!AC128</f>
        <v>0</v>
      </c>
      <c r="AG128" s="36">
        <f>январь!AD128+февраль!AD128+март!AD128+апрель!AD128+май!AD128+июнь!AD128+июль!AD128+август!AD128+сентябрь!AD128+октябрь!AD128+ноябрь!AD128+декабрь!AD128</f>
        <v>0</v>
      </c>
      <c r="AH128" s="36">
        <f>январь!AE128+февраль!AE128+март!AE128+апрель!AE128+май!AE128+июнь!AE128+июль!AE128+август!AE128+сентябрь!AE128+октябрь!AE128+ноябрь!AE128+декабрь!AE128</f>
        <v>0</v>
      </c>
      <c r="AI128" s="36">
        <f>январь!AF128+февраль!AF128+март!AF128+апрель!AF128+май!AF128+июнь!AF128+июль!AF128+август!AF128+сентябрь!AF128+октябрь!AF128+ноябрь!AF128+декабрь!AF128</f>
        <v>0</v>
      </c>
      <c r="AJ128" s="36">
        <f>январь!AG128+февраль!AG128+март!AG128+апрель!AG128+май!AG128+июнь!AG128+июль!AG128+август!AG128+сентябрь!AG128+октябрь!AG128+ноябрь!AG128+декабрь!AG128</f>
        <v>0</v>
      </c>
      <c r="AK128" s="29">
        <f>январь!AH128+февраль!AH128+март!AH128+апрель!AH128+май!AH128+июнь!AH128+июль!AH128+август!AH128+сентябрь!AH128+октябрь!AH128+ноябрь!AH128+декабрь!AH128</f>
        <v>20</v>
      </c>
      <c r="AL128" s="36">
        <f>январь!AI128+февраль!AI128+март!AI128+апрель!AI128+май!AI128+июнь!AI128+июль!AI128+август!AI128+сентябрь!AI128+октябрь!AI128+ноябрь!AI128+декабрь!AI128</f>
        <v>21.832999999999998</v>
      </c>
      <c r="AM128" s="29">
        <f>январь!AJ128+февраль!AJ128+март!AJ128+апрель!AJ128+май!AJ128+июнь!AJ128+июль!AJ128+август!AJ128+сентябрь!AJ128+октябрь!AJ128+ноябрь!AJ128+декабрь!AJ128</f>
        <v>0</v>
      </c>
      <c r="AN128" s="36">
        <f>январь!AK128+февраль!AK128+март!AK128+апрель!AK128+май!AK128+июнь!AK128+июль!AK128+август!AK128+сентябрь!AK128+октябрь!AK128+ноябрь!AK128+декабрь!AK128</f>
        <v>0</v>
      </c>
      <c r="AO128" s="36">
        <f>январь!AL128+февраль!AL128+март!AL128+апрель!AL128+май!AL128+июнь!AL128+июль!AL128+август!AL128+сентябрь!AL128+октябрь!AL128+ноябрь!AL128+декабрь!AL128</f>
        <v>0</v>
      </c>
      <c r="AP128" s="36">
        <f>январь!AM128+февраль!AM128+март!AM128+апрель!AM128+май!AM128+июнь!AM128+июль!AM128+август!AM128+сентябрь!AM128+октябрь!AM128+ноябрь!AM128+декабрь!AM128</f>
        <v>0</v>
      </c>
      <c r="AQ128" s="29">
        <f>январь!AN128+февраль!AN128+март!AN128+апрель!AN128+май!AN128+июнь!AN128+июль!AN128+август!AN128+сентябрь!AN128+октябрь!AN128+ноябрь!AN128+декабрь!AN128</f>
        <v>0</v>
      </c>
      <c r="AR128" s="36">
        <f>январь!AO128+февраль!AO128+март!AO128+апрель!AO128+май!AO128+июнь!AO128+июль!AO128+август!AO128+сентябрь!AO128+октябрь!AO128+ноябрь!AO128+декабрь!AO128</f>
        <v>0</v>
      </c>
      <c r="AS128" s="29">
        <f>январь!AP128+февраль!AP128+март!AP128+апрель!AP128+май!AP128+июнь!AP128+июль!AP128+август!AP128+сентябрь!AP128+октябрь!AP128+ноябрь!AP128+декабрь!AP128</f>
        <v>0</v>
      </c>
      <c r="AT128" s="36">
        <f>январь!AQ128+февраль!AQ128+март!AQ128+апрель!AQ128+май!AQ128+июнь!AQ128+июль!AQ128+август!AQ128+сентябрь!AQ128+октябрь!AQ128+ноябрь!AQ128+декабрь!AQ128</f>
        <v>0</v>
      </c>
      <c r="AU128" s="29">
        <f>январь!AR128+февраль!AR128+март!AR128+апрель!AR128+май!AR128+июнь!AR128+июль!AR128+август!AR128+сентябрь!AR128+октябрь!AR128+ноябрь!AR128+декабрь!AR128</f>
        <v>0</v>
      </c>
      <c r="AV128" s="36">
        <f>январь!AS128+февраль!AS128+март!AS128+апрель!AS128+май!AS128+июнь!AS128+июль!AS128+август!AS128+сентябрь!AS128+октябрь!AS128+ноябрь!AS128+декабрь!AS128</f>
        <v>0</v>
      </c>
      <c r="AW128" s="36">
        <f>январь!AT128+февраль!AT128+март!AT128+апрель!AT128+май!AT128+июнь!AT128+июль!AT128+август!AT128+сентябрь!AT128+октябрь!AT128+ноябрь!AT128+декабрь!AT128</f>
        <v>0</v>
      </c>
      <c r="AX128" s="36">
        <f>январь!AU128+февраль!AU128+март!AU128+апрель!AU128+май!AU128+июнь!AU128+июль!AU128+август!AU128+сентябрь!AU128+октябрь!AU128+ноябрь!AU128+декабрь!AU128</f>
        <v>0</v>
      </c>
      <c r="AY128" s="29">
        <f>январь!AV128+февраль!AV128+март!AV128+апрель!AV128+май!AV128+июнь!AV128+июль!AV128+август!AV128+сентябрь!AV128+октябрь!AV128+ноябрь!AV128+декабрь!AV128</f>
        <v>0</v>
      </c>
      <c r="AZ128" s="36">
        <f>январь!AW128+февраль!AW128+март!AW128+апрель!AW128+май!AW128+июнь!AW128+июль!AW128+август!AW128+сентябрь!AW128+октябрь!AW128+ноябрь!AW128+декабрь!AW128</f>
        <v>0</v>
      </c>
      <c r="BA128" s="36">
        <f>январь!AX128+февраль!AX128+март!AX128+апрель!AX128+май!AX128+июнь!AX128+июль!AX128+август!AX128+сентябрь!AX128+октябрь!AX128+ноябрь!AX128+декабрь!AX128</f>
        <v>0</v>
      </c>
      <c r="BB128" s="36">
        <f>январь!AY128+февраль!AY128+март!AY128+апрель!AY128+май!AY128+июнь!AY128+июль!AY128+август!AY128+сентябрь!AY128+октябрь!AY128+ноябрь!AY128+декабрь!AY128</f>
        <v>0</v>
      </c>
      <c r="BC128" s="29">
        <f>январь!AZ128+февраль!AZ128+март!AZ128+апрель!AZ128+май!AZ128+июнь!AZ128+июль!AZ128+август!AZ128+сентябрь!AZ128+октябрь!AZ128+ноябрь!AZ128+декабрь!AZ128</f>
        <v>0</v>
      </c>
      <c r="BD128" s="36">
        <f>январь!BA128+февраль!BA128+март!BA128+апрель!BA128+май!BA128+июнь!BA128+июль!BA128+август!BA128+сентябрь!BA128+октябрь!BA128+ноябрь!BA128+декабрь!BA128</f>
        <v>0</v>
      </c>
      <c r="BE128" s="36">
        <f>январь!BB128+февраль!BB128+март!BB128+апрель!BB128+май!BB128+июнь!BB128+июль!BB128+август!BB128+сентябрь!BB128+октябрь!BB128+ноябрь!BB128+декабрь!BB128</f>
        <v>0</v>
      </c>
      <c r="BF128" s="36">
        <f>январь!BC128+февраль!BC128+март!BC128+апрель!BC128+май!BC128+июнь!BC128+июль!BC128+август!BC128+сентябрь!BC128+октябрь!BC128+ноябрь!BC128+декабрь!BC128</f>
        <v>0</v>
      </c>
      <c r="BG128" s="36">
        <f>январь!BD128+февраль!BD128+март!BD128+апрель!BD128+май!BD128+июнь!BD128+июль!BD128+август!BD128+сентябрь!BD128+октябрь!BD128+ноябрь!BD128+декабрь!BD128</f>
        <v>8.0000000000000002E-3</v>
      </c>
      <c r="BH128" s="36">
        <f>январь!BE128+февраль!BE128+март!BE128+апрель!BE128+май!BE128+июнь!BE128+июль!BE128+август!BE128+сентябрь!BE128+октябрь!BE128+ноябрь!BE128+декабрь!BE128</f>
        <v>8.2330000000000005</v>
      </c>
      <c r="BI128" s="36">
        <f>январь!BF128+февраль!BF128+март!BF128+апрель!BF128+май!BF128+июнь!BF128+июль!BF128+август!BF128+сентябрь!BF128+октябрь!BF128+ноябрь!BF128+декабрь!BF128</f>
        <v>1.6E-2</v>
      </c>
      <c r="BJ128" s="36">
        <f>январь!BG128+февраль!BG128+март!BG128+апрель!BG128+май!BG128+июнь!BG128+июль!BG128+август!BG128+сентябрь!BG128+октябрь!BG128+ноябрь!BG128+декабрь!BG128</f>
        <v>16.042999999999999</v>
      </c>
      <c r="BK128" s="36">
        <f>январь!BH128+февраль!BH128+март!BH128+апрель!BH128+май!BH128+июнь!BH128+июль!BH128+август!BH128+сентябрь!BH128+октябрь!BH128+ноябрь!BH128+декабрь!BH128</f>
        <v>0</v>
      </c>
      <c r="BL128" s="36">
        <f>январь!BI128+февраль!BI128+март!BI128+апрель!BI128+май!BI128+июнь!BI128+июль!BI128+август!BI128+сентябрь!BI128+октябрь!BI128+ноябрь!BI128+декабрь!BI128</f>
        <v>0</v>
      </c>
      <c r="BM128" s="29">
        <f>январь!BJ128+февраль!BJ128+март!BJ128+апрель!BJ128+май!BJ128+июнь!BJ128+июль!BJ128+август!BJ128+сентябрь!BJ128+октябрь!BJ128+ноябрь!BJ128+декабрь!BJ128</f>
        <v>0</v>
      </c>
      <c r="BN128" s="36">
        <f>январь!BK128+февраль!BK128+март!BK128+апрель!BK128+май!BK128+июнь!BK128+июль!BK128+август!BK128+сентябрь!BK128+октябрь!BK128+ноябрь!BK128+декабрь!BK128</f>
        <v>0</v>
      </c>
      <c r="BO128" s="29">
        <f>январь!BL128+февраль!BL128+март!BL128+апрель!BL128+май!BL128+июнь!BL128+июль!BL128+август!BL128+сентябрь!BL128+октябрь!BL128+ноябрь!BL128+декабрь!BL128</f>
        <v>25</v>
      </c>
      <c r="BP128" s="36">
        <f>январь!BM128+февраль!BM128+март!BM128+апрель!BM128+май!BM128+июнь!BM128+июль!BM128+август!BM128+сентябрь!BM128+октябрь!BM128+ноябрь!BM128+декабрь!BM128</f>
        <v>15.559000000000001</v>
      </c>
      <c r="BQ128" s="36">
        <f>январь!BN128+февраль!BN128+март!BN128+апрель!BN128+май!BN128+июнь!BN128+июль!BN128+август!BN128+сентябрь!BN128+октябрь!BN128+ноябрь!BN128+декабрь!BN128</f>
        <v>6.5000000000000002E-2</v>
      </c>
      <c r="BR128" s="36">
        <f>январь!BO128+февраль!BO128+март!BO128+апрель!BO128+май!BO128+июнь!BO128+июль!BO128+август!BO128+сентябрь!BO128+октябрь!BO128+ноябрь!BO128+декабрь!BO128</f>
        <v>14.703000000000001</v>
      </c>
      <c r="BS128" s="29">
        <f>январь!BP128+февраль!BP128+март!BP128+апрель!BP128+май!BP128+июнь!BP128+июль!BP128+август!BP128+сентябрь!BP128+октябрь!BP128+ноябрь!BP128+декабрь!BP128</f>
        <v>60</v>
      </c>
      <c r="BT128" s="36">
        <f>январь!BQ128+февраль!BQ128+март!BQ128+апрель!BQ128+май!BQ128+июнь!BQ128+июль!BQ128+август!BQ128+сентябрь!BQ128+октябрь!BQ128+ноябрь!BQ128+декабрь!BQ128</f>
        <v>76.555999999999997</v>
      </c>
      <c r="BU128" s="29">
        <f>январь!BR128+февраль!BR128+март!BR128+апрель!BR128+май!BR128+июнь!BR128+июль!BR128+август!BR128+сентябрь!BR128+октябрь!BR128+ноябрь!BR128+декабрь!BR128</f>
        <v>3</v>
      </c>
      <c r="BV128" s="36">
        <f>январь!BS128+февраль!BS128+март!BS128+апрель!BS128+май!BS128+июнь!BS128+июль!BS128+август!BS128+сентябрь!BS128+октябрь!BS128+ноябрь!BS128+декабрь!BS128</f>
        <v>7.1239999999999997</v>
      </c>
      <c r="BW128" s="36">
        <f>январь!BT128+февраль!BT128+март!BT128+апрель!BT128+май!BT128+июнь!BT128+июль!BT128+август!BT128+сентябрь!BT128+октябрь!BT128+ноябрь!BT128+декабрь!BT128</f>
        <v>3.4009999999999998</v>
      </c>
      <c r="BX128" s="36">
        <f>январь!BU128+февраль!BU128+март!BU128+апрель!BU128+май!BU128+июнь!BU128+июль!BU128+август!BU128+сентябрь!BU128+октябрь!BU128+ноябрь!BU128+декабрь!BU128</f>
        <v>272.08</v>
      </c>
      <c r="BY128" s="36">
        <f>январь!BV128+февраль!BV128+март!BV128+апрель!BV128+май!BV128+июнь!BV128+июль!BV128+август!BV128+сентябрь!BV128+октябрь!BV128+ноябрь!BV128+декабрь!BV128</f>
        <v>17.457000000000001</v>
      </c>
      <c r="BZ128" s="77">
        <v>13</v>
      </c>
    </row>
    <row r="129" spans="1:78" x14ac:dyDescent="0.25">
      <c r="A129" s="16">
        <v>127</v>
      </c>
      <c r="B129" s="16">
        <v>1</v>
      </c>
      <c r="C129" s="37" t="s">
        <v>940</v>
      </c>
      <c r="D129" s="51">
        <v>66.78585694685988</v>
      </c>
      <c r="E129" s="25">
        <v>-152.78628600000002</v>
      </c>
      <c r="F129" s="26">
        <f t="shared" si="3"/>
        <v>-87.175429053140135</v>
      </c>
      <c r="G129" s="26">
        <f t="shared" si="4"/>
        <v>65.610856946859883</v>
      </c>
      <c r="H129" s="26">
        <f t="shared" si="5"/>
        <v>1.175</v>
      </c>
      <c r="I129" s="36">
        <f>январь!F129+февраль!F129+март!F129+апрель!F129+май!F129+июнь!F129+июль!F129+август!F129+сентябрь!F129+октябрь!F129+ноябрь!F129+декабрь!F129</f>
        <v>0</v>
      </c>
      <c r="J129" s="36">
        <f>январь!G129+февраль!G129+март!G129+апрель!G129+май!G129+июнь!G129+июль!G129+август!G129+сентябрь!G129+октябрь!G129+ноябрь!G129+декабрь!G129</f>
        <v>0</v>
      </c>
      <c r="K129" s="36">
        <f>январь!H129+февраль!H129+март!H129+апрель!H129+май!H129+июнь!H129+июль!H129+август!H129+сентябрь!H129+октябрь!H129+ноябрь!H129+декабрь!H129</f>
        <v>0</v>
      </c>
      <c r="L129" s="27">
        <f>январь!I129+февраль!I129+март!I129+апрель!I129+май!I129+июнь!I129+июль!I129+август!I129+сентябрь!I129+октябрь!I129+ноябрь!I129+декабрь!I129</f>
        <v>0</v>
      </c>
      <c r="M129" s="36">
        <f>январь!J129+февраль!J129+март!J129+апрель!J129+май!J129+июнь!J129+июль!J129+август!J129+сентябрь!J129+октябрь!J129+ноябрь!J129+декабрь!J129</f>
        <v>0</v>
      </c>
      <c r="N129" s="36">
        <f>январь!K129+февраль!K129+март!K129+апрель!K129+май!K129+июнь!K129+июль!K129+август!K129+сентябрь!K129+октябрь!K129+ноябрь!K129+декабрь!K129</f>
        <v>0</v>
      </c>
      <c r="O129" s="36">
        <f>январь!L129+февраль!L129+март!L129+апрель!L129+май!L129+июнь!L129+июль!L129+август!L129+сентябрь!L129+октябрь!L129+ноябрь!L129+декабрь!L129</f>
        <v>0</v>
      </c>
      <c r="P129" s="36">
        <f>январь!M129+февраль!M129+март!M129+апрель!M129+май!M129+июнь!M129+июль!M129+август!M129+сентябрь!M129+октябрь!M129+ноябрь!M129+декабрь!M129</f>
        <v>0</v>
      </c>
      <c r="Q129" s="36">
        <f>январь!N129+февраль!N129+март!N129+апрель!N129+май!N129+июнь!N129+июль!N129+август!N129+сентябрь!N129+октябрь!N129+ноябрь!N129+декабрь!N129</f>
        <v>0</v>
      </c>
      <c r="R129" s="29">
        <f>январь!O129+февраль!O129+март!O129+апрель!O129+май!O129+июнь!O129+июль!O129+август!O129+сентябрь!O129+октябрь!O129+ноябрь!O129+декабрь!O129</f>
        <v>0</v>
      </c>
      <c r="S129" s="36">
        <f>январь!P129+февраль!P129+март!P129+апрель!P129+май!P129+июнь!P129+июль!P129+август!P129+сентябрь!P129+октябрь!P129+ноябрь!P129+декабрь!P129</f>
        <v>0</v>
      </c>
      <c r="T129" s="29">
        <f>январь!Q129+февраль!Q129+март!Q129+апрель!Q129+май!Q129+июнь!Q129+июль!Q129+август!Q129+сентябрь!Q129+октябрь!Q129+ноябрь!Q129+декабрь!Q129</f>
        <v>0</v>
      </c>
      <c r="U129" s="36">
        <f>январь!R129+февраль!R129+март!R129+апрель!R129+май!R129+июнь!R129+июль!R129+август!R129+сентябрь!R129+октябрь!R129+ноябрь!R129+декабрь!R129</f>
        <v>0</v>
      </c>
      <c r="V129" s="36">
        <f>январь!S129+февраль!S129+март!S129+апрель!S129+май!S129+июнь!S129+июль!S129+август!S129+сентябрь!S129+октябрь!S129+ноябрь!S129+декабрь!S129</f>
        <v>0</v>
      </c>
      <c r="W129" s="36">
        <f>январь!T129+февраль!T129+март!T129+апрель!T129+май!T129+июнь!T129+июль!T129+август!T129+сентябрь!T129+октябрь!T129+ноябрь!T129+декабрь!T129</f>
        <v>0</v>
      </c>
      <c r="X129" s="36">
        <f>январь!U129+февраль!U129+март!U129+апрель!U129+май!U129+июнь!U129+июль!U129+август!U129+сентябрь!U129+октябрь!U129+ноябрь!U129+декабрь!U129</f>
        <v>0</v>
      </c>
      <c r="Y129" s="36">
        <f>январь!V129+февраль!V129+март!V129+апрель!V129+май!V129+июнь!V129+июль!V129+август!V129+сентябрь!V129+октябрь!V129+ноябрь!V129+декабрь!V129</f>
        <v>0</v>
      </c>
      <c r="Z129" s="36">
        <f>январь!W129+февраль!W129+март!W129+апрель!W129+май!W129+июнь!W129+июль!W129+август!W129+сентябрь!W129+октябрь!W129+ноябрь!W129+декабрь!W129</f>
        <v>0</v>
      </c>
      <c r="AA129" s="36">
        <f>январь!X129+февраль!X129+март!X129+апрель!X129+май!X129+июнь!X129+июль!X129+август!X129+сентябрь!X129+октябрь!X129+ноябрь!X129+декабрь!X129</f>
        <v>0</v>
      </c>
      <c r="AB129" s="29">
        <f>январь!Y129+февраль!Y129+март!Y129+апрель!Y129+май!Y129+июнь!Y129+июль!Y129+август!Y129+сентябрь!Y129+октябрь!Y129+ноябрь!Y129+декабрь!Y129</f>
        <v>0</v>
      </c>
      <c r="AC129" s="36">
        <f>январь!Z129+февраль!Z129+март!Z129+апрель!Z129+май!Z129+июнь!Z129+июль!Z129+август!Z129+сентябрь!Z129+октябрь!Z129+ноябрь!Z129+декабрь!Z129</f>
        <v>0</v>
      </c>
      <c r="AD129" s="66" t="str">
        <f>CONCATENATE(январь!AA129,$BZ$1,февраль!AA129,$BZ$1,март!AA129,$BZ$1,апрель!AA129,$BZ$1,май!AA129,$BZ$1,июнь!AA129,$BZ$1,июль!AA129,$BZ$1,август!AA129,$BZ$1,сентябрь!AA129,$BZ$1,октябрь!AA129,$BZ$1,ноябрь!AA129,$BZ$1,декабрь!AA129)</f>
        <v xml:space="preserve">           </v>
      </c>
      <c r="AE129" s="36">
        <f>январь!AB129+февраль!AB129+март!AB129+апрель!AB129+май!AB129+июнь!AB129+июль!AB129+август!AB129+сентябрь!AB129+октябрь!AB129+ноябрь!AB129+декабрь!AB129</f>
        <v>0</v>
      </c>
      <c r="AF129" s="36">
        <f>январь!AC129+февраль!AC129+март!AC129+апрель!AC129+май!AC129+июнь!AC129+июль!AC129+август!AC129+сентябрь!AC129+октябрь!AC129+ноябрь!AC129+декабрь!AC129</f>
        <v>0</v>
      </c>
      <c r="AG129" s="36">
        <f>январь!AD129+февраль!AD129+март!AD129+апрель!AD129+май!AD129+июнь!AD129+июль!AD129+август!AD129+сентябрь!AD129+октябрь!AD129+ноябрь!AD129+декабрь!AD129</f>
        <v>0</v>
      </c>
      <c r="AH129" s="36">
        <f>январь!AE129+февраль!AE129+март!AE129+апрель!AE129+май!AE129+июнь!AE129+июль!AE129+август!AE129+сентябрь!AE129+октябрь!AE129+ноябрь!AE129+декабрь!AE129</f>
        <v>0</v>
      </c>
      <c r="AI129" s="36">
        <f>январь!AF129+февраль!AF129+март!AF129+апрель!AF129+май!AF129+июнь!AF129+июль!AF129+август!AF129+сентябрь!AF129+октябрь!AF129+ноябрь!AF129+декабрь!AF129</f>
        <v>0</v>
      </c>
      <c r="AJ129" s="36">
        <f>январь!AG129+февраль!AG129+март!AG129+апрель!AG129+май!AG129+июнь!AG129+июль!AG129+август!AG129+сентябрь!AG129+октябрь!AG129+ноябрь!AG129+декабрь!AG129</f>
        <v>0</v>
      </c>
      <c r="AK129" s="29">
        <f>январь!AH129+февраль!AH129+март!AH129+апрель!AH129+май!AH129+июнь!AH129+июль!AH129+август!AH129+сентябрь!AH129+октябрь!AH129+ноябрь!AH129+декабрь!AH129</f>
        <v>0</v>
      </c>
      <c r="AL129" s="36">
        <f>январь!AI129+февраль!AI129+март!AI129+апрель!AI129+май!AI129+июнь!AI129+июль!AI129+август!AI129+сентябрь!AI129+октябрь!AI129+ноябрь!AI129+декабрь!AI129</f>
        <v>0</v>
      </c>
      <c r="AM129" s="29">
        <f>январь!AJ129+февраль!AJ129+март!AJ129+апрель!AJ129+май!AJ129+июнь!AJ129+июль!AJ129+август!AJ129+сентябрь!AJ129+октябрь!AJ129+ноябрь!AJ129+декабрь!AJ129</f>
        <v>0</v>
      </c>
      <c r="AN129" s="36">
        <f>январь!AK129+февраль!AK129+март!AK129+апрель!AK129+май!AK129+июнь!AK129+июль!AK129+август!AK129+сентябрь!AK129+октябрь!AK129+ноябрь!AK129+декабрь!AK129</f>
        <v>0</v>
      </c>
      <c r="AO129" s="36">
        <f>январь!AL129+февраль!AL129+март!AL129+апрель!AL129+май!AL129+июнь!AL129+июль!AL129+август!AL129+сентябрь!AL129+октябрь!AL129+ноябрь!AL129+декабрь!AL129</f>
        <v>0</v>
      </c>
      <c r="AP129" s="36">
        <f>январь!AM129+февраль!AM129+март!AM129+апрель!AM129+май!AM129+июнь!AM129+июль!AM129+август!AM129+сентябрь!AM129+октябрь!AM129+ноябрь!AM129+декабрь!AM129</f>
        <v>0</v>
      </c>
      <c r="AQ129" s="29">
        <f>январь!AN129+февраль!AN129+март!AN129+апрель!AN129+май!AN129+июнь!AN129+июль!AN129+август!AN129+сентябрь!AN129+октябрь!AN129+ноябрь!AN129+декабрь!AN129</f>
        <v>0</v>
      </c>
      <c r="AR129" s="36">
        <f>январь!AO129+февраль!AO129+март!AO129+апрель!AO129+май!AO129+июнь!AO129+июль!AO129+август!AO129+сентябрь!AO129+октябрь!AO129+ноябрь!AO129+декабрь!AO129</f>
        <v>0</v>
      </c>
      <c r="AS129" s="29">
        <f>январь!AP129+февраль!AP129+март!AP129+апрель!AP129+май!AP129+июнь!AP129+июль!AP129+август!AP129+сентябрь!AP129+октябрь!AP129+ноябрь!AP129+декабрь!AP129</f>
        <v>0</v>
      </c>
      <c r="AT129" s="36">
        <f>январь!AQ129+февраль!AQ129+март!AQ129+апрель!AQ129+май!AQ129+июнь!AQ129+июль!AQ129+август!AQ129+сентябрь!AQ129+октябрь!AQ129+ноябрь!AQ129+декабрь!AQ129</f>
        <v>0</v>
      </c>
      <c r="AU129" s="29">
        <f>январь!AR129+февраль!AR129+март!AR129+апрель!AR129+май!AR129+июнь!AR129+июль!AR129+август!AR129+сентябрь!AR129+октябрь!AR129+ноябрь!AR129+декабрь!AR129</f>
        <v>0</v>
      </c>
      <c r="AV129" s="36">
        <f>январь!AS129+февраль!AS129+март!AS129+апрель!AS129+май!AS129+июнь!AS129+июль!AS129+август!AS129+сентябрь!AS129+октябрь!AS129+ноябрь!AS129+декабрь!AS129</f>
        <v>0</v>
      </c>
      <c r="AW129" s="36">
        <f>январь!AT129+февраль!AT129+март!AT129+апрель!AT129+май!AT129+июнь!AT129+июль!AT129+август!AT129+сентябрь!AT129+октябрь!AT129+ноябрь!AT129+декабрь!AT129</f>
        <v>0</v>
      </c>
      <c r="AX129" s="36">
        <f>январь!AU129+февраль!AU129+март!AU129+апрель!AU129+май!AU129+июнь!AU129+июль!AU129+август!AU129+сентябрь!AU129+октябрь!AU129+ноябрь!AU129+декабрь!AU129</f>
        <v>0</v>
      </c>
      <c r="AY129" s="29">
        <f>январь!AV129+февраль!AV129+март!AV129+апрель!AV129+май!AV129+июнь!AV129+июль!AV129+август!AV129+сентябрь!AV129+октябрь!AV129+ноябрь!AV129+декабрь!AV129</f>
        <v>0</v>
      </c>
      <c r="AZ129" s="36">
        <f>январь!AW129+февраль!AW129+март!AW129+апрель!AW129+май!AW129+июнь!AW129+июль!AW129+август!AW129+сентябрь!AW129+октябрь!AW129+ноябрь!AW129+декабрь!AW129</f>
        <v>0</v>
      </c>
      <c r="BA129" s="36">
        <f>январь!AX129+февраль!AX129+март!AX129+апрель!AX129+май!AX129+июнь!AX129+июль!AX129+август!AX129+сентябрь!AX129+октябрь!AX129+ноябрь!AX129+декабрь!AX129</f>
        <v>0</v>
      </c>
      <c r="BB129" s="36">
        <f>январь!AY129+февраль!AY129+март!AY129+апрель!AY129+май!AY129+июнь!AY129+июль!AY129+август!AY129+сентябрь!AY129+октябрь!AY129+ноябрь!AY129+декабрь!AY129</f>
        <v>0</v>
      </c>
      <c r="BC129" s="29">
        <f>январь!AZ129+февраль!AZ129+март!AZ129+апрель!AZ129+май!AZ129+июнь!AZ129+июль!AZ129+август!AZ129+сентябрь!AZ129+октябрь!AZ129+ноябрь!AZ129+декабрь!AZ129</f>
        <v>0</v>
      </c>
      <c r="BD129" s="36">
        <f>январь!BA129+февраль!BA129+март!BA129+апрель!BA129+май!BA129+июнь!BA129+июль!BA129+август!BA129+сентябрь!BA129+октябрь!BA129+ноябрь!BA129+декабрь!BA129</f>
        <v>0</v>
      </c>
      <c r="BE129" s="36">
        <f>январь!BB129+февраль!BB129+март!BB129+апрель!BB129+май!BB129+июнь!BB129+июль!BB129+август!BB129+сентябрь!BB129+октябрь!BB129+ноябрь!BB129+декабрь!BB129</f>
        <v>0</v>
      </c>
      <c r="BF129" s="36">
        <f>январь!BC129+февраль!BC129+март!BC129+апрель!BC129+май!BC129+июнь!BC129+июль!BC129+август!BC129+сентябрь!BC129+октябрь!BC129+ноябрь!BC129+декабрь!BC129</f>
        <v>0</v>
      </c>
      <c r="BG129" s="36">
        <f>январь!BD129+февраль!BD129+март!BD129+апрель!BD129+май!BD129+июнь!BD129+июль!BD129+август!BD129+сентябрь!BD129+октябрь!BD129+ноябрь!BD129+декабрь!BD129</f>
        <v>0</v>
      </c>
      <c r="BH129" s="36">
        <f>январь!BE129+февраль!BE129+март!BE129+апрель!BE129+май!BE129+июнь!BE129+июль!BE129+август!BE129+сентябрь!BE129+октябрь!BE129+ноябрь!BE129+декабрь!BE129</f>
        <v>0</v>
      </c>
      <c r="BI129" s="36">
        <f>январь!BF129+февраль!BF129+март!BF129+апрель!BF129+май!BF129+июнь!BF129+июль!BF129+август!BF129+сентябрь!BF129+октябрь!BF129+ноябрь!BF129+декабрь!BF129</f>
        <v>0</v>
      </c>
      <c r="BJ129" s="36">
        <f>январь!BG129+февраль!BG129+март!BG129+апрель!BG129+май!BG129+июнь!BG129+июль!BG129+август!BG129+сентябрь!BG129+октябрь!BG129+ноябрь!BG129+декабрь!BG129</f>
        <v>0</v>
      </c>
      <c r="BK129" s="36">
        <f>январь!BH129+февраль!BH129+март!BH129+апрель!BH129+май!BH129+июнь!BH129+июль!BH129+август!BH129+сентябрь!BH129+октябрь!BH129+ноябрь!BH129+декабрь!BH129</f>
        <v>0</v>
      </c>
      <c r="BL129" s="36">
        <f>январь!BI129+февраль!BI129+март!BI129+апрель!BI129+май!BI129+июнь!BI129+июль!BI129+август!BI129+сентябрь!BI129+октябрь!BI129+ноябрь!BI129+декабрь!BI129</f>
        <v>0</v>
      </c>
      <c r="BM129" s="29">
        <f>январь!BJ129+февраль!BJ129+март!BJ129+апрель!BJ129+май!BJ129+июнь!BJ129+июль!BJ129+август!BJ129+сентябрь!BJ129+октябрь!BJ129+ноябрь!BJ129+декабрь!BJ129</f>
        <v>0</v>
      </c>
      <c r="BN129" s="36">
        <f>январь!BK129+февраль!BK129+март!BK129+апрель!BK129+май!BK129+июнь!BK129+июль!BK129+август!BK129+сентябрь!BK129+октябрь!BK129+ноябрь!BK129+декабрь!BK129</f>
        <v>0</v>
      </c>
      <c r="BO129" s="29">
        <f>январь!BL129+февраль!BL129+март!BL129+апрель!BL129+май!BL129+июнь!BL129+июль!BL129+август!BL129+сентябрь!BL129+октябрь!BL129+ноябрь!BL129+декабрь!BL129</f>
        <v>0</v>
      </c>
      <c r="BP129" s="36">
        <f>январь!BM129+февраль!BM129+март!BM129+апрель!BM129+май!BM129+июнь!BM129+июль!BM129+август!BM129+сентябрь!BM129+октябрь!BM129+ноябрь!BM129+декабрь!BM129</f>
        <v>0</v>
      </c>
      <c r="BQ129" s="36">
        <f>январь!BN129+февраль!BN129+март!BN129+апрель!BN129+май!BN129+июнь!BN129+июль!BN129+август!BN129+сентябрь!BN129+октябрь!BN129+ноябрь!BN129+декабрь!BN129</f>
        <v>0</v>
      </c>
      <c r="BR129" s="36">
        <f>январь!BO129+февраль!BO129+март!BO129+апрель!BO129+май!BO129+июнь!BO129+июль!BO129+август!BO129+сентябрь!BO129+октябрь!BO129+ноябрь!BO129+декабрь!BO129</f>
        <v>0</v>
      </c>
      <c r="BS129" s="29">
        <f>январь!BP129+февраль!BP129+март!BP129+апрель!BP129+май!BP129+июнь!BP129+июль!BP129+август!BP129+сентябрь!BP129+октябрь!BP129+ноябрь!BP129+декабрь!BP129</f>
        <v>0</v>
      </c>
      <c r="BT129" s="36">
        <f>январь!BQ129+февраль!BQ129+март!BQ129+апрель!BQ129+май!BQ129+июнь!BQ129+июль!BQ129+август!BQ129+сентябрь!BQ129+октябрь!BQ129+ноябрь!BQ129+декабрь!BQ129</f>
        <v>0</v>
      </c>
      <c r="BU129" s="29">
        <f>январь!BR129+февраль!BR129+март!BR129+апрель!BR129+май!BR129+июнь!BR129+июль!BR129+август!BR129+сентябрь!BR129+октябрь!BR129+ноябрь!BR129+декабрь!BR129</f>
        <v>0</v>
      </c>
      <c r="BV129" s="36">
        <f>январь!BS129+февраль!BS129+март!BS129+апрель!BS129+май!BS129+июнь!BS129+июль!BS129+август!BS129+сентябрь!BS129+октябрь!BS129+ноябрь!BS129+декабрь!BS129</f>
        <v>0</v>
      </c>
      <c r="BW129" s="36">
        <f>январь!BT129+февраль!BT129+март!BT129+апрель!BT129+май!BT129+июнь!BT129+июль!BT129+август!BT129+сентябрь!BT129+октябрь!BT129+ноябрь!BT129+декабрь!BT129</f>
        <v>0</v>
      </c>
      <c r="BX129" s="36">
        <f>январь!BU129+февраль!BU129+март!BU129+апрель!BU129+май!BU129+июнь!BU129+июль!BU129+август!BU129+сентябрь!BU129+октябрь!BU129+ноябрь!BU129+декабрь!BU129</f>
        <v>0</v>
      </c>
      <c r="BY129" s="36">
        <f>январь!BV129+февраль!BV129+март!BV129+апрель!BV129+май!BV129+июнь!BV129+июль!BV129+август!BV129+сентябрь!BV129+октябрь!BV129+ноябрь!BV129+декабрь!BV129</f>
        <v>1.175</v>
      </c>
      <c r="BZ129" s="77">
        <v>0</v>
      </c>
    </row>
    <row r="130" spans="1:78" x14ac:dyDescent="0.25">
      <c r="A130" s="16">
        <v>128</v>
      </c>
      <c r="B130" s="16">
        <v>1</v>
      </c>
      <c r="C130" s="37" t="s">
        <v>592</v>
      </c>
      <c r="D130" s="51">
        <v>47.385722318840578</v>
      </c>
      <c r="E130" s="25">
        <v>-297.90816999999998</v>
      </c>
      <c r="F130" s="26">
        <f t="shared" si="3"/>
        <v>-719.99744768115943</v>
      </c>
      <c r="G130" s="26">
        <f t="shared" si="4"/>
        <v>-422.08927768115939</v>
      </c>
      <c r="H130" s="26">
        <f t="shared" si="5"/>
        <v>469.47499999999997</v>
      </c>
      <c r="I130" s="36">
        <f>январь!F130+февраль!F130+март!F130+апрель!F130+май!F130+июнь!F130+июль!F130+август!F130+сентябрь!F130+октябрь!F130+ноябрь!F130+декабрь!F130</f>
        <v>0</v>
      </c>
      <c r="J130" s="36">
        <f>январь!G130+февраль!G130+март!G130+апрель!G130+май!G130+июнь!G130+июль!G130+август!G130+сентябрь!G130+октябрь!G130+ноябрь!G130+декабрь!G130</f>
        <v>0</v>
      </c>
      <c r="K130" s="36">
        <f>январь!H130+февраль!H130+март!H130+апрель!H130+май!H130+июнь!H130+июль!H130+август!H130+сентябрь!H130+октябрь!H130+ноябрь!H130+декабрь!H130</f>
        <v>0</v>
      </c>
      <c r="L130" s="27">
        <f>январь!I130+февраль!I130+март!I130+апрель!I130+май!I130+июнь!I130+июль!I130+август!I130+сентябрь!I130+октябрь!I130+ноябрь!I130+декабрь!I130</f>
        <v>0</v>
      </c>
      <c r="M130" s="36">
        <f>январь!J130+февраль!J130+март!J130+апрель!J130+май!J130+июнь!J130+июль!J130+август!J130+сентябрь!J130+октябрь!J130+ноябрь!J130+декабрь!J130</f>
        <v>0</v>
      </c>
      <c r="N130" s="36">
        <f>январь!K130+февраль!K130+март!K130+апрель!K130+май!K130+июнь!K130+июль!K130+август!K130+сентябрь!K130+октябрь!K130+ноябрь!K130+декабрь!K130</f>
        <v>0</v>
      </c>
      <c r="O130" s="36">
        <f>январь!L130+февраль!L130+март!L130+апрель!L130+май!L130+июнь!L130+июль!L130+август!L130+сентябрь!L130+октябрь!L130+ноябрь!L130+декабрь!L130</f>
        <v>0</v>
      </c>
      <c r="P130" s="36">
        <f>январь!M130+февраль!M130+март!M130+апрель!M130+май!M130+июнь!M130+июль!M130+август!M130+сентябрь!M130+октябрь!M130+ноябрь!M130+декабрь!M130</f>
        <v>0</v>
      </c>
      <c r="Q130" s="36">
        <f>январь!N130+февраль!N130+март!N130+апрель!N130+май!N130+июнь!N130+июль!N130+август!N130+сентябрь!N130+октябрь!N130+ноябрь!N130+декабрь!N130</f>
        <v>0</v>
      </c>
      <c r="R130" s="29">
        <f>январь!O130+февраль!O130+март!O130+апрель!O130+май!O130+июнь!O130+июль!O130+август!O130+сентябрь!O130+октябрь!O130+ноябрь!O130+декабрь!O130</f>
        <v>0</v>
      </c>
      <c r="S130" s="36">
        <f>январь!P130+февраль!P130+март!P130+апрель!P130+май!P130+июнь!P130+июль!P130+август!P130+сентябрь!P130+октябрь!P130+ноябрь!P130+декабрь!P130</f>
        <v>0</v>
      </c>
      <c r="T130" s="29">
        <f>январь!Q130+февраль!Q130+март!Q130+апрель!Q130+май!Q130+июнь!Q130+июль!Q130+август!Q130+сентябрь!Q130+октябрь!Q130+ноябрь!Q130+декабрь!Q130</f>
        <v>0</v>
      </c>
      <c r="U130" s="36">
        <f>январь!R130+февраль!R130+март!R130+апрель!R130+май!R130+июнь!R130+июль!R130+август!R130+сентябрь!R130+октябрь!R130+ноябрь!R130+декабрь!R130</f>
        <v>0</v>
      </c>
      <c r="V130" s="36">
        <f>январь!S130+февраль!S130+март!S130+апрель!S130+май!S130+июнь!S130+июль!S130+август!S130+сентябрь!S130+октябрь!S130+ноябрь!S130+декабрь!S130</f>
        <v>0</v>
      </c>
      <c r="W130" s="36">
        <f>январь!T130+февраль!T130+март!T130+апрель!T130+май!T130+июнь!T130+июль!T130+август!T130+сентябрь!T130+октябрь!T130+ноябрь!T130+декабрь!T130</f>
        <v>0</v>
      </c>
      <c r="X130" s="36">
        <f>январь!U130+февраль!U130+март!U130+апрель!U130+май!U130+июнь!U130+июль!U130+август!U130+сентябрь!U130+октябрь!U130+ноябрь!U130+декабрь!U130</f>
        <v>1.7000000000000001E-2</v>
      </c>
      <c r="Y130" s="36">
        <f>январь!V130+февраль!V130+март!V130+апрель!V130+май!V130+июнь!V130+июль!V130+август!V130+сентябрь!V130+октябрь!V130+ноябрь!V130+декабрь!V130</f>
        <v>24.096</v>
      </c>
      <c r="Z130" s="36">
        <f>январь!W130+февраль!W130+март!W130+апрель!W130+май!W130+июнь!W130+июль!W130+август!W130+сентябрь!W130+октябрь!W130+ноябрь!W130+декабрь!W130</f>
        <v>0</v>
      </c>
      <c r="AA130" s="36">
        <f>январь!X130+февраль!X130+март!X130+апрель!X130+май!X130+июнь!X130+июль!X130+август!X130+сентябрь!X130+октябрь!X130+ноябрь!X130+декабрь!X130</f>
        <v>0</v>
      </c>
      <c r="AB130" s="29">
        <f>январь!Y130+февраль!Y130+март!Y130+апрель!Y130+май!Y130+июнь!Y130+июль!Y130+август!Y130+сентябрь!Y130+октябрь!Y130+ноябрь!Y130+декабрь!Y130</f>
        <v>0</v>
      </c>
      <c r="AC130" s="36">
        <f>январь!Z130+февраль!Z130+март!Z130+апрель!Z130+май!Z130+июнь!Z130+июль!Z130+август!Z130+сентябрь!Z130+октябрь!Z130+ноябрь!Z130+декабрь!Z130</f>
        <v>0</v>
      </c>
      <c r="AD130" s="66" t="str">
        <f>CONCATENATE(январь!AA130,$BZ$1,февраль!AA130,$BZ$1,март!AA130,$BZ$1,апрель!AA130,$BZ$1,май!AA130,$BZ$1,июнь!AA130,$BZ$1,июль!AA130,$BZ$1,август!AA130,$BZ$1,сентябрь!AA130,$BZ$1,октябрь!AA130,$BZ$1,ноябрь!AA130,$BZ$1,декабрь!AA130)</f>
        <v xml:space="preserve">           </v>
      </c>
      <c r="AE130" s="36">
        <f>январь!AB130+февраль!AB130+март!AB130+апрель!AB130+май!AB130+июнь!AB130+июль!AB130+август!AB130+сентябрь!AB130+октябрь!AB130+ноябрь!AB130+декабрь!AB130</f>
        <v>0</v>
      </c>
      <c r="AF130" s="36">
        <f>январь!AC130+февраль!AC130+март!AC130+апрель!AC130+май!AC130+июнь!AC130+июль!AC130+август!AC130+сентябрь!AC130+октябрь!AC130+ноябрь!AC130+декабрь!AC130</f>
        <v>0</v>
      </c>
      <c r="AG130" s="36">
        <f>январь!AD130+февраль!AD130+март!AD130+апрель!AD130+май!AD130+июнь!AD130+июль!AD130+август!AD130+сентябрь!AD130+октябрь!AD130+ноябрь!AD130+декабрь!AD130</f>
        <v>0</v>
      </c>
      <c r="AH130" s="36">
        <f>январь!AE130+февраль!AE130+март!AE130+апрель!AE130+май!AE130+июнь!AE130+июль!AE130+август!AE130+сентябрь!AE130+октябрь!AE130+ноябрь!AE130+декабрь!AE130</f>
        <v>0</v>
      </c>
      <c r="AI130" s="36">
        <f>январь!AF130+февраль!AF130+март!AF130+апрель!AF130+май!AF130+июнь!AF130+июль!AF130+август!AF130+сентябрь!AF130+октябрь!AF130+ноябрь!AF130+декабрь!AF130</f>
        <v>0</v>
      </c>
      <c r="AJ130" s="36">
        <f>январь!AG130+февраль!AG130+март!AG130+апрель!AG130+май!AG130+июнь!AG130+июль!AG130+август!AG130+сентябрь!AG130+октябрь!AG130+ноябрь!AG130+декабрь!AG130</f>
        <v>0</v>
      </c>
      <c r="AK130" s="29">
        <f>январь!AH130+февраль!AH130+март!AH130+апрель!AH130+май!AH130+июнь!AH130+июль!AH130+август!AH130+сентябрь!AH130+октябрь!AH130+ноябрь!AH130+декабрь!AH130</f>
        <v>0</v>
      </c>
      <c r="AL130" s="36">
        <f>январь!AI130+февраль!AI130+март!AI130+апрель!AI130+май!AI130+июнь!AI130+июль!AI130+август!AI130+сентябрь!AI130+октябрь!AI130+ноябрь!AI130+декабрь!AI130</f>
        <v>0</v>
      </c>
      <c r="AM130" s="29">
        <f>январь!AJ130+февраль!AJ130+март!AJ130+апрель!AJ130+май!AJ130+июнь!AJ130+июль!AJ130+август!AJ130+сентябрь!AJ130+октябрь!AJ130+ноябрь!AJ130+декабрь!AJ130</f>
        <v>0</v>
      </c>
      <c r="AN130" s="36">
        <f>январь!AK130+февраль!AK130+март!AK130+апрель!AK130+май!AK130+июнь!AK130+июль!AK130+август!AK130+сентябрь!AK130+октябрь!AK130+ноябрь!AK130+декабрь!AK130</f>
        <v>0</v>
      </c>
      <c r="AO130" s="36">
        <f>январь!AL130+февраль!AL130+март!AL130+апрель!AL130+май!AL130+июнь!AL130+июль!AL130+август!AL130+сентябрь!AL130+октябрь!AL130+ноябрь!AL130+декабрь!AL130</f>
        <v>0</v>
      </c>
      <c r="AP130" s="36">
        <f>январь!AM130+февраль!AM130+март!AM130+апрель!AM130+май!AM130+июнь!AM130+июль!AM130+август!AM130+сентябрь!AM130+октябрь!AM130+ноябрь!AM130+декабрь!AM130</f>
        <v>0</v>
      </c>
      <c r="AQ130" s="29">
        <f>январь!AN130+февраль!AN130+март!AN130+апрель!AN130+май!AN130+июнь!AN130+июль!AN130+август!AN130+сентябрь!AN130+октябрь!AN130+ноябрь!AN130+декабрь!AN130</f>
        <v>0</v>
      </c>
      <c r="AR130" s="36">
        <f>январь!AO130+февраль!AO130+март!AO130+апрель!AO130+май!AO130+июнь!AO130+июль!AO130+август!AO130+сентябрь!AO130+октябрь!AO130+ноябрь!AO130+декабрь!AO130</f>
        <v>0</v>
      </c>
      <c r="AS130" s="29">
        <f>январь!AP130+февраль!AP130+март!AP130+апрель!AP130+май!AP130+июнь!AP130+июль!AP130+август!AP130+сентябрь!AP130+октябрь!AP130+ноябрь!AP130+декабрь!AP130</f>
        <v>0</v>
      </c>
      <c r="AT130" s="36">
        <f>январь!AQ130+февраль!AQ130+март!AQ130+апрель!AQ130+май!AQ130+июнь!AQ130+июль!AQ130+август!AQ130+сентябрь!AQ130+октябрь!AQ130+ноябрь!AQ130+декабрь!AQ130</f>
        <v>0</v>
      </c>
      <c r="AU130" s="29">
        <f>январь!AR130+февраль!AR130+март!AR130+апрель!AR130+май!AR130+июнь!AR130+июль!AR130+август!AR130+сентябрь!AR130+октябрь!AR130+ноябрь!AR130+декабрь!AR130</f>
        <v>7</v>
      </c>
      <c r="AV130" s="36">
        <f>январь!AS130+февраль!AS130+март!AS130+апрель!AS130+май!AS130+июнь!AS130+июль!AS130+август!AS130+сентябрь!AS130+октябрь!AS130+ноябрь!AS130+декабрь!AS130</f>
        <v>426.94499999999999</v>
      </c>
      <c r="AW130" s="36">
        <f>январь!AT130+февраль!AT130+март!AT130+апрель!AT130+май!AT130+июнь!AT130+июль!AT130+август!AT130+сентябрь!AT130+октябрь!AT130+ноябрь!AT130+декабрь!AT130</f>
        <v>0</v>
      </c>
      <c r="AX130" s="36">
        <f>январь!AU130+февраль!AU130+март!AU130+апрель!AU130+май!AU130+июнь!AU130+июль!AU130+август!AU130+сентябрь!AU130+октябрь!AU130+ноябрь!AU130+декабрь!AU130</f>
        <v>0</v>
      </c>
      <c r="AY130" s="29">
        <f>январь!AV130+февраль!AV130+март!AV130+апрель!AV130+май!AV130+июнь!AV130+июль!AV130+август!AV130+сентябрь!AV130+октябрь!AV130+ноябрь!AV130+декабрь!AV130</f>
        <v>0</v>
      </c>
      <c r="AZ130" s="36">
        <f>январь!AW130+февраль!AW130+март!AW130+апрель!AW130+май!AW130+июнь!AW130+июль!AW130+август!AW130+сентябрь!AW130+октябрь!AW130+ноябрь!AW130+декабрь!AW130</f>
        <v>0</v>
      </c>
      <c r="BA130" s="36">
        <f>январь!AX130+февраль!AX130+март!AX130+апрель!AX130+май!AX130+июнь!AX130+июль!AX130+август!AX130+сентябрь!AX130+октябрь!AX130+ноябрь!AX130+декабрь!AX130</f>
        <v>0</v>
      </c>
      <c r="BB130" s="36">
        <f>январь!AY130+февраль!AY130+март!AY130+апрель!AY130+май!AY130+июнь!AY130+июль!AY130+август!AY130+сентябрь!AY130+октябрь!AY130+ноябрь!AY130+декабрь!AY130</f>
        <v>0</v>
      </c>
      <c r="BC130" s="29">
        <f>январь!AZ130+февраль!AZ130+март!AZ130+апрель!AZ130+май!AZ130+июнь!AZ130+июль!AZ130+август!AZ130+сентябрь!AZ130+октябрь!AZ130+ноябрь!AZ130+декабрь!AZ130</f>
        <v>0</v>
      </c>
      <c r="BD130" s="36">
        <f>январь!BA130+февраль!BA130+март!BA130+апрель!BA130+май!BA130+июнь!BA130+июль!BA130+август!BA130+сентябрь!BA130+октябрь!BA130+ноябрь!BA130+декабрь!BA130</f>
        <v>0</v>
      </c>
      <c r="BE130" s="36">
        <f>январь!BB130+февраль!BB130+март!BB130+апрель!BB130+май!BB130+июнь!BB130+июль!BB130+август!BB130+сентябрь!BB130+октябрь!BB130+ноябрь!BB130+декабрь!BB130</f>
        <v>0</v>
      </c>
      <c r="BF130" s="36">
        <f>январь!BC130+февраль!BC130+март!BC130+апрель!BC130+май!BC130+июнь!BC130+июль!BC130+август!BC130+сентябрь!BC130+октябрь!BC130+ноябрь!BC130+декабрь!BC130</f>
        <v>0</v>
      </c>
      <c r="BG130" s="36">
        <f>январь!BD130+февраль!BD130+март!BD130+апрель!BD130+май!BD130+июнь!BD130+июль!BD130+август!BD130+сентябрь!BD130+октябрь!BD130+ноябрь!BD130+декабрь!BD130</f>
        <v>5.0000000000000001E-3</v>
      </c>
      <c r="BH130" s="36">
        <f>январь!BE130+февраль!BE130+март!BE130+апрель!BE130+май!BE130+июнь!BE130+июль!BE130+август!BE130+сентябрь!BE130+октябрь!BE130+ноябрь!BE130+декабрь!BE130</f>
        <v>4.8470000000000004</v>
      </c>
      <c r="BI130" s="36">
        <f>январь!BF130+февраль!BF130+март!BF130+апрель!BF130+май!BF130+июнь!BF130+июль!BF130+август!BF130+сентябрь!BF130+октябрь!BF130+ноябрь!BF130+декабрь!BF130</f>
        <v>0</v>
      </c>
      <c r="BJ130" s="36">
        <f>январь!BG130+февраль!BG130+март!BG130+апрель!BG130+май!BG130+июнь!BG130+июль!BG130+август!BG130+сентябрь!BG130+октябрь!BG130+ноябрь!BG130+декабрь!BG130</f>
        <v>0</v>
      </c>
      <c r="BK130" s="36">
        <f>январь!BH130+февраль!BH130+март!BH130+апрель!BH130+май!BH130+июнь!BH130+июль!BH130+август!BH130+сентябрь!BH130+октябрь!BH130+ноябрь!BH130+декабрь!BH130</f>
        <v>0</v>
      </c>
      <c r="BL130" s="36">
        <f>январь!BI130+февраль!BI130+март!BI130+апрель!BI130+май!BI130+июнь!BI130+июль!BI130+август!BI130+сентябрь!BI130+октябрь!BI130+ноябрь!BI130+декабрь!BI130</f>
        <v>0</v>
      </c>
      <c r="BM130" s="29">
        <f>январь!BJ130+февраль!BJ130+март!BJ130+апрель!BJ130+май!BJ130+июнь!BJ130+июль!BJ130+август!BJ130+сентябрь!BJ130+октябрь!BJ130+ноябрь!BJ130+декабрь!BJ130</f>
        <v>0</v>
      </c>
      <c r="BN130" s="36">
        <f>январь!BK130+февраль!BK130+март!BK130+апрель!BK130+май!BK130+июнь!BK130+июль!BK130+август!BK130+сентябрь!BK130+октябрь!BK130+ноябрь!BK130+декабрь!BK130</f>
        <v>0</v>
      </c>
      <c r="BO130" s="29">
        <f>январь!BL130+февраль!BL130+март!BL130+апрель!BL130+май!BL130+июнь!BL130+июль!BL130+август!BL130+сентябрь!BL130+октябрь!BL130+ноябрь!BL130+декабрь!BL130</f>
        <v>18</v>
      </c>
      <c r="BP130" s="36">
        <f>январь!BM130+февраль!BM130+март!BM130+апрель!BM130+май!BM130+июнь!BM130+июль!BM130+август!BM130+сентябрь!BM130+октябрь!BM130+ноябрь!BM130+декабрь!BM130</f>
        <v>10.765000000000001</v>
      </c>
      <c r="BQ130" s="36">
        <f>январь!BN130+февраль!BN130+март!BN130+апрель!BN130+май!BN130+июнь!BN130+июль!BN130+август!BN130+сентябрь!BN130+октябрь!BN130+ноябрь!BN130+декабрь!BN130</f>
        <v>0</v>
      </c>
      <c r="BR130" s="36">
        <f>январь!BO130+февраль!BO130+март!BO130+апрель!BO130+май!BO130+июнь!BO130+июль!BO130+август!BO130+сентябрь!BO130+октябрь!BO130+ноябрь!BO130+декабрь!BO130</f>
        <v>0</v>
      </c>
      <c r="BS130" s="29">
        <f>январь!BP130+февраль!BP130+март!BP130+апрель!BP130+май!BP130+июнь!BP130+июль!BP130+август!BP130+сентябрь!BP130+октябрь!BP130+ноябрь!BP130+декабрь!BP130</f>
        <v>0</v>
      </c>
      <c r="BT130" s="36">
        <f>январь!BQ130+февраль!BQ130+март!BQ130+апрель!BQ130+май!BQ130+июнь!BQ130+июль!BQ130+август!BQ130+сентябрь!BQ130+октябрь!BQ130+ноябрь!BQ130+декабрь!BQ130</f>
        <v>0</v>
      </c>
      <c r="BU130" s="29">
        <f>январь!BR130+февраль!BR130+март!BR130+апрель!BR130+май!BR130+июнь!BR130+июль!BR130+август!BR130+сентябрь!BR130+октябрь!BR130+ноябрь!BR130+декабрь!BR130</f>
        <v>0</v>
      </c>
      <c r="BV130" s="36">
        <f>январь!BS130+февраль!BS130+март!BS130+апрель!BS130+май!BS130+июнь!BS130+июль!BS130+август!BS130+сентябрь!BS130+октябрь!BS130+ноябрь!BS130+декабрь!BS130</f>
        <v>0</v>
      </c>
      <c r="BW130" s="36">
        <f>январь!BT130+февраль!BT130+март!BT130+апрель!BT130+май!BT130+июнь!BT130+июль!BT130+август!BT130+сентябрь!BT130+октябрь!BT130+ноябрь!BT130+декабрь!BT130</f>
        <v>0</v>
      </c>
      <c r="BX130" s="36">
        <f>январь!BU130+февраль!BU130+март!BU130+апрель!BU130+май!BU130+июнь!BU130+июль!BU130+август!BU130+сентябрь!BU130+октябрь!BU130+ноябрь!BU130+декабрь!BU130</f>
        <v>0</v>
      </c>
      <c r="BY130" s="36">
        <f>январь!BV130+февраль!BV130+март!BV130+апрель!BV130+май!BV130+июнь!BV130+июль!BV130+август!BV130+сентябрь!BV130+октябрь!BV130+ноябрь!BV130+декабрь!BV130</f>
        <v>2.8220000000000001</v>
      </c>
      <c r="BZ130" s="77">
        <v>2</v>
      </c>
    </row>
    <row r="131" spans="1:78" x14ac:dyDescent="0.25">
      <c r="A131" s="16">
        <v>129</v>
      </c>
      <c r="B131" s="16">
        <v>1</v>
      </c>
      <c r="C131" s="37" t="s">
        <v>593</v>
      </c>
      <c r="D131" s="51">
        <v>49.94497296618357</v>
      </c>
      <c r="E131" s="25">
        <v>83.525121999999996</v>
      </c>
      <c r="F131" s="26">
        <f t="shared" si="3"/>
        <v>126.75709496618359</v>
      </c>
      <c r="G131" s="26">
        <f t="shared" si="4"/>
        <v>43.231972966183569</v>
      </c>
      <c r="H131" s="26">
        <f t="shared" si="5"/>
        <v>6.7130000000000001</v>
      </c>
      <c r="I131" s="36">
        <f>январь!F131+февраль!F131+март!F131+апрель!F131+май!F131+июнь!F131+июль!F131+август!F131+сентябрь!F131+октябрь!F131+ноябрь!F131+декабрь!F131</f>
        <v>0</v>
      </c>
      <c r="J131" s="36">
        <f>январь!G131+февраль!G131+март!G131+апрель!G131+май!G131+июнь!G131+июль!G131+август!G131+сентябрь!G131+октябрь!G131+ноябрь!G131+декабрь!G131</f>
        <v>0</v>
      </c>
      <c r="K131" s="36">
        <f>январь!H131+февраль!H131+март!H131+апрель!H131+май!H131+июнь!H131+июль!H131+август!H131+сентябрь!H131+октябрь!H131+ноябрь!H131+декабрь!H131</f>
        <v>0</v>
      </c>
      <c r="L131" s="27">
        <f>январь!I131+февраль!I131+март!I131+апрель!I131+май!I131+июнь!I131+июль!I131+август!I131+сентябрь!I131+октябрь!I131+ноябрь!I131+декабрь!I131</f>
        <v>0</v>
      </c>
      <c r="M131" s="36">
        <f>январь!J131+февраль!J131+март!J131+апрель!J131+май!J131+июнь!J131+июль!J131+август!J131+сентябрь!J131+октябрь!J131+ноябрь!J131+декабрь!J131</f>
        <v>0</v>
      </c>
      <c r="N131" s="36">
        <f>январь!K131+февраль!K131+март!K131+апрель!K131+май!K131+июнь!K131+июль!K131+август!K131+сентябрь!K131+октябрь!K131+ноябрь!K131+декабрь!K131</f>
        <v>0</v>
      </c>
      <c r="O131" s="36">
        <f>январь!L131+февраль!L131+март!L131+апрель!L131+май!L131+июнь!L131+июль!L131+август!L131+сентябрь!L131+октябрь!L131+ноябрь!L131+декабрь!L131</f>
        <v>0</v>
      </c>
      <c r="P131" s="36">
        <f>январь!M131+февраль!M131+март!M131+апрель!M131+май!M131+июнь!M131+июль!M131+август!M131+сентябрь!M131+октябрь!M131+ноябрь!M131+декабрь!M131</f>
        <v>0</v>
      </c>
      <c r="Q131" s="36">
        <f>январь!N131+февраль!N131+март!N131+апрель!N131+май!N131+июнь!N131+июль!N131+август!N131+сентябрь!N131+октябрь!N131+ноябрь!N131+декабрь!N131</f>
        <v>0</v>
      </c>
      <c r="R131" s="29">
        <f>январь!O131+февраль!O131+март!O131+апрель!O131+май!O131+июнь!O131+июль!O131+август!O131+сентябрь!O131+октябрь!O131+ноябрь!O131+декабрь!O131</f>
        <v>0</v>
      </c>
      <c r="S131" s="36">
        <f>январь!P131+февраль!P131+март!P131+апрель!P131+май!P131+июнь!P131+июль!P131+август!P131+сентябрь!P131+октябрь!P131+ноябрь!P131+декабрь!P131</f>
        <v>0</v>
      </c>
      <c r="T131" s="29">
        <f>январь!Q131+февраль!Q131+март!Q131+апрель!Q131+май!Q131+июнь!Q131+июль!Q131+август!Q131+сентябрь!Q131+октябрь!Q131+ноябрь!Q131+декабрь!Q131</f>
        <v>0</v>
      </c>
      <c r="U131" s="36">
        <f>январь!R131+февраль!R131+март!R131+апрель!R131+май!R131+июнь!R131+июль!R131+август!R131+сентябрь!R131+октябрь!R131+ноябрь!R131+декабрь!R131</f>
        <v>0</v>
      </c>
      <c r="V131" s="36">
        <f>январь!S131+февраль!S131+март!S131+апрель!S131+май!S131+июнь!S131+июль!S131+август!S131+сентябрь!S131+октябрь!S131+ноябрь!S131+декабрь!S131</f>
        <v>0</v>
      </c>
      <c r="W131" s="36">
        <f>январь!T131+февраль!T131+март!T131+апрель!T131+май!T131+июнь!T131+июль!T131+август!T131+сентябрь!T131+октябрь!T131+ноябрь!T131+декабрь!T131</f>
        <v>0</v>
      </c>
      <c r="X131" s="36">
        <f>январь!U131+февраль!U131+март!U131+апрель!U131+май!U131+июнь!U131+июль!U131+август!U131+сентябрь!U131+октябрь!U131+ноябрь!U131+декабрь!U131</f>
        <v>0</v>
      </c>
      <c r="Y131" s="36">
        <f>январь!V131+февраль!V131+март!V131+апрель!V131+май!V131+июнь!V131+июль!V131+август!V131+сентябрь!V131+октябрь!V131+ноябрь!V131+декабрь!V131</f>
        <v>0</v>
      </c>
      <c r="Z131" s="36">
        <f>январь!W131+февраль!W131+март!W131+апрель!W131+май!W131+июнь!W131+июль!W131+август!W131+сентябрь!W131+октябрь!W131+ноябрь!W131+декабрь!W131</f>
        <v>0</v>
      </c>
      <c r="AA131" s="36">
        <f>январь!X131+февраль!X131+март!X131+апрель!X131+май!X131+июнь!X131+июль!X131+август!X131+сентябрь!X131+октябрь!X131+ноябрь!X131+декабрь!X131</f>
        <v>0</v>
      </c>
      <c r="AB131" s="29">
        <f>январь!Y131+февраль!Y131+март!Y131+апрель!Y131+май!Y131+июнь!Y131+июль!Y131+август!Y131+сентябрь!Y131+октябрь!Y131+ноябрь!Y131+декабрь!Y131</f>
        <v>0</v>
      </c>
      <c r="AC131" s="36">
        <f>январь!Z131+февраль!Z131+март!Z131+апрель!Z131+май!Z131+июнь!Z131+июль!Z131+август!Z131+сентябрь!Z131+октябрь!Z131+ноябрь!Z131+декабрь!Z131</f>
        <v>0</v>
      </c>
      <c r="AD131" s="66" t="str">
        <f>CONCATENATE(январь!AA131,$BZ$1,февраль!AA131,$BZ$1,март!AA131,$BZ$1,апрель!AA131,$BZ$1,май!AA131,$BZ$1,июнь!AA131,$BZ$1,июль!AA131,$BZ$1,август!AA131,$BZ$1,сентябрь!AA131,$BZ$1,октябрь!AA131,$BZ$1,ноябрь!AA131,$BZ$1,декабрь!AA131)</f>
        <v xml:space="preserve">           </v>
      </c>
      <c r="AE131" s="36">
        <f>январь!AB131+февраль!AB131+март!AB131+апрель!AB131+май!AB131+июнь!AB131+июль!AB131+август!AB131+сентябрь!AB131+октябрь!AB131+ноябрь!AB131+декабрь!AB131</f>
        <v>0</v>
      </c>
      <c r="AF131" s="36">
        <f>январь!AC131+февраль!AC131+март!AC131+апрель!AC131+май!AC131+июнь!AC131+июль!AC131+август!AC131+сентябрь!AC131+октябрь!AC131+ноябрь!AC131+декабрь!AC131</f>
        <v>0</v>
      </c>
      <c r="AG131" s="36">
        <f>январь!AD131+февраль!AD131+март!AD131+апрель!AD131+май!AD131+июнь!AD131+июль!AD131+август!AD131+сентябрь!AD131+октябрь!AD131+ноябрь!AD131+декабрь!AD131</f>
        <v>0</v>
      </c>
      <c r="AH131" s="36">
        <f>январь!AE131+февраль!AE131+март!AE131+апрель!AE131+май!AE131+июнь!AE131+июль!AE131+август!AE131+сентябрь!AE131+октябрь!AE131+ноябрь!AE131+декабрь!AE131</f>
        <v>0</v>
      </c>
      <c r="AI131" s="36">
        <f>январь!AF131+февраль!AF131+март!AF131+апрель!AF131+май!AF131+июнь!AF131+июль!AF131+август!AF131+сентябрь!AF131+октябрь!AF131+ноябрь!AF131+декабрь!AF131</f>
        <v>0</v>
      </c>
      <c r="AJ131" s="36">
        <f>январь!AG131+февраль!AG131+март!AG131+апрель!AG131+май!AG131+июнь!AG131+июль!AG131+август!AG131+сентябрь!AG131+октябрь!AG131+ноябрь!AG131+декабрь!AG131</f>
        <v>0</v>
      </c>
      <c r="AK131" s="29">
        <f>январь!AH131+февраль!AH131+март!AH131+апрель!AH131+май!AH131+июнь!AH131+июль!AH131+август!AH131+сентябрь!AH131+октябрь!AH131+ноябрь!AH131+декабрь!AH131</f>
        <v>0</v>
      </c>
      <c r="AL131" s="36">
        <f>январь!AI131+февраль!AI131+март!AI131+апрель!AI131+май!AI131+июнь!AI131+июль!AI131+август!AI131+сентябрь!AI131+октябрь!AI131+ноябрь!AI131+декабрь!AI131</f>
        <v>0</v>
      </c>
      <c r="AM131" s="29">
        <f>январь!AJ131+февраль!AJ131+март!AJ131+апрель!AJ131+май!AJ131+июнь!AJ131+июль!AJ131+август!AJ131+сентябрь!AJ131+октябрь!AJ131+ноябрь!AJ131+декабрь!AJ131</f>
        <v>0</v>
      </c>
      <c r="AN131" s="36">
        <f>январь!AK131+февраль!AK131+март!AK131+апрель!AK131+май!AK131+июнь!AK131+июль!AK131+август!AK131+сентябрь!AK131+октябрь!AK131+ноябрь!AK131+декабрь!AK131</f>
        <v>0</v>
      </c>
      <c r="AO131" s="36">
        <f>январь!AL131+февраль!AL131+март!AL131+апрель!AL131+май!AL131+июнь!AL131+июль!AL131+август!AL131+сентябрь!AL131+октябрь!AL131+ноябрь!AL131+декабрь!AL131</f>
        <v>0</v>
      </c>
      <c r="AP131" s="36">
        <f>январь!AM131+февраль!AM131+март!AM131+апрель!AM131+май!AM131+июнь!AM131+июль!AM131+август!AM131+сентябрь!AM131+октябрь!AM131+ноябрь!AM131+декабрь!AM131</f>
        <v>0</v>
      </c>
      <c r="AQ131" s="29">
        <f>январь!AN131+февраль!AN131+март!AN131+апрель!AN131+май!AN131+июнь!AN131+июль!AN131+август!AN131+сентябрь!AN131+октябрь!AN131+ноябрь!AN131+декабрь!AN131</f>
        <v>0</v>
      </c>
      <c r="AR131" s="36">
        <f>январь!AO131+февраль!AO131+март!AO131+апрель!AO131+май!AO131+июнь!AO131+июль!AO131+август!AO131+сентябрь!AO131+октябрь!AO131+ноябрь!AO131+декабрь!AO131</f>
        <v>0</v>
      </c>
      <c r="AS131" s="29">
        <f>январь!AP131+февраль!AP131+март!AP131+апрель!AP131+май!AP131+июнь!AP131+июль!AP131+август!AP131+сентябрь!AP131+октябрь!AP131+ноябрь!AP131+декабрь!AP131</f>
        <v>0</v>
      </c>
      <c r="AT131" s="36">
        <f>январь!AQ131+февраль!AQ131+март!AQ131+апрель!AQ131+май!AQ131+июнь!AQ131+июль!AQ131+август!AQ131+сентябрь!AQ131+октябрь!AQ131+ноябрь!AQ131+декабрь!AQ131</f>
        <v>0</v>
      </c>
      <c r="AU131" s="29">
        <f>январь!AR131+февраль!AR131+март!AR131+апрель!AR131+май!AR131+июнь!AR131+июль!AR131+август!AR131+сентябрь!AR131+октябрь!AR131+ноябрь!AR131+декабрь!AR131</f>
        <v>0</v>
      </c>
      <c r="AV131" s="36">
        <f>январь!AS131+февраль!AS131+март!AS131+апрель!AS131+май!AS131+июнь!AS131+июль!AS131+август!AS131+сентябрь!AS131+октябрь!AS131+ноябрь!AS131+декабрь!AS131</f>
        <v>0</v>
      </c>
      <c r="AW131" s="36">
        <f>январь!AT131+февраль!AT131+март!AT131+апрель!AT131+май!AT131+июнь!AT131+июль!AT131+август!AT131+сентябрь!AT131+октябрь!AT131+ноябрь!AT131+декабрь!AT131</f>
        <v>0</v>
      </c>
      <c r="AX131" s="36">
        <f>январь!AU131+февраль!AU131+март!AU131+апрель!AU131+май!AU131+июнь!AU131+июль!AU131+август!AU131+сентябрь!AU131+октябрь!AU131+ноябрь!AU131+декабрь!AU131</f>
        <v>0</v>
      </c>
      <c r="AY131" s="29">
        <f>январь!AV131+февраль!AV131+март!AV131+апрель!AV131+май!AV131+июнь!AV131+июль!AV131+август!AV131+сентябрь!AV131+октябрь!AV131+ноябрь!AV131+декабрь!AV131</f>
        <v>0</v>
      </c>
      <c r="AZ131" s="36">
        <f>январь!AW131+февраль!AW131+март!AW131+апрель!AW131+май!AW131+июнь!AW131+июль!AW131+август!AW131+сентябрь!AW131+октябрь!AW131+ноябрь!AW131+декабрь!AW131</f>
        <v>0</v>
      </c>
      <c r="BA131" s="36">
        <f>январь!AX131+февраль!AX131+март!AX131+апрель!AX131+май!AX131+июнь!AX131+июль!AX131+август!AX131+сентябрь!AX131+октябрь!AX131+ноябрь!AX131+декабрь!AX131</f>
        <v>0</v>
      </c>
      <c r="BB131" s="36">
        <f>январь!AY131+февраль!AY131+март!AY131+апрель!AY131+май!AY131+июнь!AY131+июль!AY131+август!AY131+сентябрь!AY131+октябрь!AY131+ноябрь!AY131+декабрь!AY131</f>
        <v>0</v>
      </c>
      <c r="BC131" s="29">
        <f>январь!AZ131+февраль!AZ131+март!AZ131+апрель!AZ131+май!AZ131+июнь!AZ131+июль!AZ131+август!AZ131+сентябрь!AZ131+октябрь!AZ131+ноябрь!AZ131+декабрь!AZ131</f>
        <v>0</v>
      </c>
      <c r="BD131" s="36">
        <f>январь!BA131+февраль!BA131+март!BA131+апрель!BA131+май!BA131+июнь!BA131+июль!BA131+август!BA131+сентябрь!BA131+октябрь!BA131+ноябрь!BA131+декабрь!BA131</f>
        <v>0</v>
      </c>
      <c r="BE131" s="36">
        <f>январь!BB131+февраль!BB131+март!BB131+апрель!BB131+май!BB131+июнь!BB131+июль!BB131+август!BB131+сентябрь!BB131+октябрь!BB131+ноябрь!BB131+декабрь!BB131</f>
        <v>0</v>
      </c>
      <c r="BF131" s="36">
        <f>январь!BC131+февраль!BC131+март!BC131+апрель!BC131+май!BC131+июнь!BC131+июль!BC131+август!BC131+сентябрь!BC131+октябрь!BC131+ноябрь!BC131+декабрь!BC131</f>
        <v>0</v>
      </c>
      <c r="BG131" s="36">
        <f>январь!BD131+февраль!BD131+март!BD131+апрель!BD131+май!BD131+июнь!BD131+июль!BD131+август!BD131+сентябрь!BD131+октябрь!BD131+ноябрь!BD131+декабрь!BD131</f>
        <v>0</v>
      </c>
      <c r="BH131" s="36">
        <f>январь!BE131+февраль!BE131+март!BE131+апрель!BE131+май!BE131+июнь!BE131+июль!BE131+август!BE131+сентябрь!BE131+октябрь!BE131+ноябрь!BE131+декабрь!BE131</f>
        <v>0</v>
      </c>
      <c r="BI131" s="36">
        <f>январь!BF131+февраль!BF131+март!BF131+апрель!BF131+май!BF131+июнь!BF131+июль!BF131+август!BF131+сентябрь!BF131+октябрь!BF131+ноябрь!BF131+декабрь!BF131</f>
        <v>0</v>
      </c>
      <c r="BJ131" s="36">
        <f>январь!BG131+февраль!BG131+март!BG131+апрель!BG131+май!BG131+июнь!BG131+июль!BG131+август!BG131+сентябрь!BG131+октябрь!BG131+ноябрь!BG131+декабрь!BG131</f>
        <v>0</v>
      </c>
      <c r="BK131" s="36">
        <f>январь!BH131+февраль!BH131+март!BH131+апрель!BH131+май!BH131+июнь!BH131+июль!BH131+август!BH131+сентябрь!BH131+октябрь!BH131+ноябрь!BH131+декабрь!BH131</f>
        <v>0</v>
      </c>
      <c r="BL131" s="36">
        <f>январь!BI131+февраль!BI131+март!BI131+апрель!BI131+май!BI131+июнь!BI131+июль!BI131+август!BI131+сентябрь!BI131+октябрь!BI131+ноябрь!BI131+декабрь!BI131</f>
        <v>0</v>
      </c>
      <c r="BM131" s="29">
        <f>январь!BJ131+февраль!BJ131+март!BJ131+апрель!BJ131+май!BJ131+июнь!BJ131+июль!BJ131+август!BJ131+сентябрь!BJ131+октябрь!BJ131+ноябрь!BJ131+декабрь!BJ131</f>
        <v>0</v>
      </c>
      <c r="BN131" s="36">
        <f>январь!BK131+февраль!BK131+март!BK131+апрель!BK131+май!BK131+июнь!BK131+июль!BK131+август!BK131+сентябрь!BK131+октябрь!BK131+ноябрь!BK131+декабрь!BK131</f>
        <v>0</v>
      </c>
      <c r="BO131" s="29">
        <f>январь!BL131+февраль!BL131+март!BL131+апрель!BL131+май!BL131+июнь!BL131+июль!BL131+август!BL131+сентябрь!BL131+октябрь!BL131+ноябрь!BL131+декабрь!BL131</f>
        <v>0</v>
      </c>
      <c r="BP131" s="36">
        <f>январь!BM131+февраль!BM131+март!BM131+апрель!BM131+май!BM131+июнь!BM131+июль!BM131+август!BM131+сентябрь!BM131+октябрь!BM131+ноябрь!BM131+декабрь!BM131</f>
        <v>0</v>
      </c>
      <c r="BQ131" s="36">
        <f>январь!BN131+февраль!BN131+март!BN131+апрель!BN131+май!BN131+июнь!BN131+июль!BN131+август!BN131+сентябрь!BN131+октябрь!BN131+ноябрь!BN131+декабрь!BN131</f>
        <v>0</v>
      </c>
      <c r="BR131" s="36">
        <f>январь!BO131+февраль!BO131+март!BO131+апрель!BO131+май!BO131+июнь!BO131+июль!BO131+август!BO131+сентябрь!BO131+октябрь!BO131+ноябрь!BO131+декабрь!BO131</f>
        <v>0</v>
      </c>
      <c r="BS131" s="29">
        <f>январь!BP131+февраль!BP131+март!BP131+апрель!BP131+май!BP131+июнь!BP131+июль!BP131+август!BP131+сентябрь!BP131+октябрь!BP131+ноябрь!BP131+декабрь!BP131</f>
        <v>0</v>
      </c>
      <c r="BT131" s="36">
        <f>январь!BQ131+февраль!BQ131+март!BQ131+апрель!BQ131+май!BQ131+июнь!BQ131+июль!BQ131+август!BQ131+сентябрь!BQ131+октябрь!BQ131+ноябрь!BQ131+декабрь!BQ131</f>
        <v>0</v>
      </c>
      <c r="BU131" s="29">
        <f>январь!BR131+февраль!BR131+март!BR131+апрель!BR131+май!BR131+июнь!BR131+июль!BR131+август!BR131+сентябрь!BR131+октябрь!BR131+ноябрь!BR131+декабрь!BR131</f>
        <v>0</v>
      </c>
      <c r="BV131" s="36">
        <f>январь!BS131+февраль!BS131+март!BS131+апрель!BS131+май!BS131+июнь!BS131+июль!BS131+август!BS131+сентябрь!BS131+октябрь!BS131+ноябрь!BS131+декабрь!BS131</f>
        <v>0</v>
      </c>
      <c r="BW131" s="36">
        <f>январь!BT131+февраль!BT131+март!BT131+апрель!BT131+май!BT131+июнь!BT131+июль!BT131+август!BT131+сентябрь!BT131+октябрь!BT131+ноябрь!BT131+декабрь!BT131</f>
        <v>0</v>
      </c>
      <c r="BX131" s="36">
        <f>январь!BU131+февраль!BU131+март!BU131+апрель!BU131+май!BU131+июнь!BU131+июль!BU131+август!BU131+сентябрь!BU131+октябрь!BU131+ноябрь!BU131+декабрь!BU131</f>
        <v>0</v>
      </c>
      <c r="BY131" s="36">
        <f>январь!BV131+февраль!BV131+март!BV131+апрель!BV131+май!BV131+июнь!BV131+июль!BV131+август!BV131+сентябрь!BV131+октябрь!BV131+ноябрь!BV131+декабрь!BV131</f>
        <v>6.7130000000000001</v>
      </c>
      <c r="BZ131" s="77">
        <v>0</v>
      </c>
    </row>
    <row r="132" spans="1:78" x14ac:dyDescent="0.25">
      <c r="A132" s="16">
        <v>130</v>
      </c>
      <c r="B132" s="16">
        <v>1</v>
      </c>
      <c r="C132" s="37" t="s">
        <v>594</v>
      </c>
      <c r="D132" s="51">
        <v>128.93654030917872</v>
      </c>
      <c r="E132" s="25">
        <v>263.89014199999997</v>
      </c>
      <c r="F132" s="26">
        <f t="shared" ref="F132:F195" si="6">D132+E132-H132</f>
        <v>-57.02131769082132</v>
      </c>
      <c r="G132" s="26">
        <f t="shared" ref="G132:G195" si="7">D132-H132</f>
        <v>-320.91145969082129</v>
      </c>
      <c r="H132" s="26">
        <f t="shared" ref="H132:H195" si="8">J132+K132+M132+O132+Q132+S132+U132+W132+Y132+AA132+AC132+AF132+AH132+AJ132+AL132+AN132+AP132+AR132+AT132+AV132+AX132+AZ132+BB132+BD132+BF132+BH132+BJ132+BL132+BN132+BP132+BR132+BT132+BV132+BX132+BY132</f>
        <v>449.84800000000001</v>
      </c>
      <c r="I132" s="36">
        <f>январь!F132+февраль!F132+март!F132+апрель!F132+май!F132+июнь!F132+июль!F132+август!F132+сентябрь!F132+октябрь!F132+ноябрь!F132+декабрь!F132</f>
        <v>0</v>
      </c>
      <c r="J132" s="36">
        <f>январь!G132+февраль!G132+март!G132+апрель!G132+май!G132+июнь!G132+июль!G132+август!G132+сентябрь!G132+октябрь!G132+ноябрь!G132+декабрь!G132</f>
        <v>0</v>
      </c>
      <c r="K132" s="36">
        <f>январь!H132+февраль!H132+март!H132+апрель!H132+май!H132+июнь!H132+июль!H132+август!H132+сентябрь!H132+октябрь!H132+ноябрь!H132+декабрь!H132</f>
        <v>0</v>
      </c>
      <c r="L132" s="27">
        <f>январь!I132+февраль!I132+март!I132+апрель!I132+май!I132+июнь!I132+июль!I132+август!I132+сентябрь!I132+октябрь!I132+ноябрь!I132+декабрь!I132</f>
        <v>0</v>
      </c>
      <c r="M132" s="36">
        <f>январь!J132+февраль!J132+март!J132+апрель!J132+май!J132+июнь!J132+июль!J132+август!J132+сентябрь!J132+октябрь!J132+ноябрь!J132+декабрь!J132</f>
        <v>0</v>
      </c>
      <c r="N132" s="36">
        <f>январь!K132+февраль!K132+март!K132+апрель!K132+май!K132+июнь!K132+июль!K132+август!K132+сентябрь!K132+октябрь!K132+ноябрь!K132+декабрь!K132</f>
        <v>0</v>
      </c>
      <c r="O132" s="36">
        <f>январь!L132+февраль!L132+март!L132+апрель!L132+май!L132+июнь!L132+июль!L132+август!L132+сентябрь!L132+октябрь!L132+ноябрь!L132+декабрь!L132</f>
        <v>0</v>
      </c>
      <c r="P132" s="36">
        <f>январь!M132+февраль!M132+март!M132+апрель!M132+май!M132+июнь!M132+июль!M132+август!M132+сентябрь!M132+октябрь!M132+ноябрь!M132+декабрь!M132</f>
        <v>0</v>
      </c>
      <c r="Q132" s="36">
        <f>январь!N132+февраль!N132+март!N132+апрель!N132+май!N132+июнь!N132+июль!N132+август!N132+сентябрь!N132+октябрь!N132+ноябрь!N132+декабрь!N132</f>
        <v>0</v>
      </c>
      <c r="R132" s="29">
        <f>январь!O132+февраль!O132+март!O132+апрель!O132+май!O132+июнь!O132+июль!O132+август!O132+сентябрь!O132+октябрь!O132+ноябрь!O132+декабрь!O132</f>
        <v>0</v>
      </c>
      <c r="S132" s="36">
        <f>январь!P132+февраль!P132+март!P132+апрель!P132+май!P132+июнь!P132+июль!P132+август!P132+сентябрь!P132+октябрь!P132+ноябрь!P132+декабрь!P132</f>
        <v>0</v>
      </c>
      <c r="T132" s="29">
        <f>январь!Q132+февраль!Q132+март!Q132+апрель!Q132+май!Q132+июнь!Q132+июль!Q132+август!Q132+сентябрь!Q132+октябрь!Q132+ноябрь!Q132+декабрь!Q132</f>
        <v>0</v>
      </c>
      <c r="U132" s="36">
        <f>январь!R132+февраль!R132+март!R132+апрель!R132+май!R132+июнь!R132+июль!R132+август!R132+сентябрь!R132+октябрь!R132+ноябрь!R132+декабрь!R132</f>
        <v>0</v>
      </c>
      <c r="V132" s="36">
        <f>январь!S132+февраль!S132+март!S132+апрель!S132+май!S132+июнь!S132+июль!S132+август!S132+сентябрь!S132+октябрь!S132+ноябрь!S132+декабрь!S132</f>
        <v>0</v>
      </c>
      <c r="W132" s="36">
        <f>январь!T132+февраль!T132+март!T132+апрель!T132+май!T132+июнь!T132+июль!T132+август!T132+сентябрь!T132+октябрь!T132+ноябрь!T132+декабрь!T132</f>
        <v>0</v>
      </c>
      <c r="X132" s="36">
        <f>январь!U132+февраль!U132+март!U132+апрель!U132+май!U132+июнь!U132+июль!U132+август!U132+сентябрь!U132+октябрь!U132+ноябрь!U132+декабрь!U132</f>
        <v>0</v>
      </c>
      <c r="Y132" s="36">
        <f>январь!V132+февраль!V132+март!V132+апрель!V132+май!V132+июнь!V132+июль!V132+август!V132+сентябрь!V132+октябрь!V132+ноябрь!V132+декабрь!V132</f>
        <v>0</v>
      </c>
      <c r="Z132" s="36">
        <f>январь!W132+февраль!W132+март!W132+апрель!W132+май!W132+июнь!W132+июль!W132+август!W132+сентябрь!W132+октябрь!W132+ноябрь!W132+декабрь!W132</f>
        <v>0</v>
      </c>
      <c r="AA132" s="36">
        <f>январь!X132+февраль!X132+март!X132+апрель!X132+май!X132+июнь!X132+июль!X132+август!X132+сентябрь!X132+октябрь!X132+ноябрь!X132+декабрь!X132</f>
        <v>0</v>
      </c>
      <c r="AB132" s="29">
        <f>январь!Y132+февраль!Y132+март!Y132+апрель!Y132+май!Y132+июнь!Y132+июль!Y132+август!Y132+сентябрь!Y132+октябрь!Y132+ноябрь!Y132+декабрь!Y132</f>
        <v>0</v>
      </c>
      <c r="AC132" s="36">
        <f>январь!Z132+февраль!Z132+март!Z132+апрель!Z132+май!Z132+июнь!Z132+июль!Z132+август!Z132+сентябрь!Z132+октябрь!Z132+ноябрь!Z132+декабрь!Z132</f>
        <v>0</v>
      </c>
      <c r="AD132" s="66" t="str">
        <f>CONCATENATE(январь!AA132,$BZ$1,февраль!AA132,$BZ$1,март!AA132,$BZ$1,апрель!AA132,$BZ$1,май!AA132,$BZ$1,июнь!AA132,$BZ$1,июль!AA132,$BZ$1,август!AA132,$BZ$1,сентябрь!AA132,$BZ$1,октябрь!AA132,$BZ$1,ноябрь!AA132,$BZ$1,декабрь!AA132)</f>
        <v xml:space="preserve">           </v>
      </c>
      <c r="AE132" s="36">
        <f>январь!AB132+февраль!AB132+март!AB132+апрель!AB132+май!AB132+июнь!AB132+июль!AB132+август!AB132+сентябрь!AB132+октябрь!AB132+ноябрь!AB132+декабрь!AB132</f>
        <v>0</v>
      </c>
      <c r="AF132" s="36">
        <f>январь!AC132+февраль!AC132+март!AC132+апрель!AC132+май!AC132+июнь!AC132+июль!AC132+август!AC132+сентябрь!AC132+октябрь!AC132+ноябрь!AC132+декабрь!AC132</f>
        <v>0</v>
      </c>
      <c r="AG132" s="36">
        <f>январь!AD132+февраль!AD132+март!AD132+апрель!AD132+май!AD132+июнь!AD132+июль!AD132+август!AD132+сентябрь!AD132+октябрь!AD132+ноябрь!AD132+декабрь!AD132</f>
        <v>0</v>
      </c>
      <c r="AH132" s="36">
        <f>январь!AE132+февраль!AE132+март!AE132+апрель!AE132+май!AE132+июнь!AE132+июль!AE132+август!AE132+сентябрь!AE132+октябрь!AE132+ноябрь!AE132+декабрь!AE132</f>
        <v>0</v>
      </c>
      <c r="AI132" s="36">
        <f>январь!AF132+февраль!AF132+март!AF132+апрель!AF132+май!AF132+июнь!AF132+июль!AF132+август!AF132+сентябрь!AF132+октябрь!AF132+ноябрь!AF132+декабрь!AF132</f>
        <v>0</v>
      </c>
      <c r="AJ132" s="36">
        <f>январь!AG132+февраль!AG132+март!AG132+апрель!AG132+май!AG132+июнь!AG132+июль!AG132+август!AG132+сентябрь!AG132+октябрь!AG132+ноябрь!AG132+декабрь!AG132</f>
        <v>0</v>
      </c>
      <c r="AK132" s="29">
        <f>январь!AH132+февраль!AH132+март!AH132+апрель!AH132+май!AH132+июнь!AH132+июль!AH132+август!AH132+сентябрь!AH132+октябрь!AH132+ноябрь!AH132+декабрь!AH132</f>
        <v>0</v>
      </c>
      <c r="AL132" s="36">
        <f>январь!AI132+февраль!AI132+март!AI132+апрель!AI132+май!AI132+июнь!AI132+июль!AI132+август!AI132+сентябрь!AI132+октябрь!AI132+ноябрь!AI132+декабрь!AI132</f>
        <v>0</v>
      </c>
      <c r="AM132" s="29">
        <f>январь!AJ132+февраль!AJ132+март!AJ132+апрель!AJ132+май!AJ132+июнь!AJ132+июль!AJ132+август!AJ132+сентябрь!AJ132+октябрь!AJ132+ноябрь!AJ132+декабрь!AJ132</f>
        <v>0</v>
      </c>
      <c r="AN132" s="36">
        <f>январь!AK132+февраль!AK132+март!AK132+апрель!AK132+май!AK132+июнь!AK132+июль!AK132+август!AK132+сентябрь!AK132+октябрь!AK132+ноябрь!AK132+декабрь!AK132</f>
        <v>0</v>
      </c>
      <c r="AO132" s="36">
        <f>январь!AL132+февраль!AL132+март!AL132+апрель!AL132+май!AL132+июнь!AL132+июль!AL132+август!AL132+сентябрь!AL132+октябрь!AL132+ноябрь!AL132+декабрь!AL132</f>
        <v>0</v>
      </c>
      <c r="AP132" s="36">
        <f>январь!AM132+февраль!AM132+март!AM132+апрель!AM132+май!AM132+июнь!AM132+июль!AM132+август!AM132+сентябрь!AM132+октябрь!AM132+ноябрь!AM132+декабрь!AM132</f>
        <v>0</v>
      </c>
      <c r="AQ132" s="29">
        <f>январь!AN132+февраль!AN132+март!AN132+апрель!AN132+май!AN132+июнь!AN132+июль!AN132+август!AN132+сентябрь!AN132+октябрь!AN132+ноябрь!AN132+декабрь!AN132</f>
        <v>0</v>
      </c>
      <c r="AR132" s="36">
        <f>январь!AO132+февраль!AO132+март!AO132+апрель!AO132+май!AO132+июнь!AO132+июль!AO132+август!AO132+сентябрь!AO132+октябрь!AO132+ноябрь!AO132+декабрь!AO132</f>
        <v>0</v>
      </c>
      <c r="AS132" s="29">
        <f>январь!AP132+февраль!AP132+март!AP132+апрель!AP132+май!AP132+июнь!AP132+июль!AP132+август!AP132+сентябрь!AP132+октябрь!AP132+ноябрь!AP132+декабрь!AP132</f>
        <v>0</v>
      </c>
      <c r="AT132" s="36">
        <f>январь!AQ132+февраль!AQ132+март!AQ132+апрель!AQ132+май!AQ132+июнь!AQ132+июль!AQ132+август!AQ132+сентябрь!AQ132+октябрь!AQ132+ноябрь!AQ132+декабрь!AQ132</f>
        <v>0</v>
      </c>
      <c r="AU132" s="29">
        <f>январь!AR132+февраль!AR132+март!AR132+апрель!AR132+май!AR132+июнь!AR132+июль!AR132+август!AR132+сентябрь!AR132+октябрь!AR132+ноябрь!AR132+декабрь!AR132</f>
        <v>9</v>
      </c>
      <c r="AV132" s="36">
        <f>январь!AS132+февраль!AS132+март!AS132+апрель!AS132+май!AS132+июнь!AS132+июль!AS132+август!AS132+сентябрь!AS132+октябрь!AS132+ноябрь!AS132+декабрь!AS132</f>
        <v>444.86200000000002</v>
      </c>
      <c r="AW132" s="36">
        <f>январь!AT132+февраль!AT132+март!AT132+апрель!AT132+май!AT132+июнь!AT132+июль!AT132+август!AT132+сентябрь!AT132+октябрь!AT132+ноябрь!AT132+декабрь!AT132</f>
        <v>0</v>
      </c>
      <c r="AX132" s="36">
        <f>январь!AU132+февраль!AU132+март!AU132+апрель!AU132+май!AU132+июнь!AU132+июль!AU132+август!AU132+сентябрь!AU132+октябрь!AU132+ноябрь!AU132+декабрь!AU132</f>
        <v>0</v>
      </c>
      <c r="AY132" s="29">
        <f>январь!AV132+февраль!AV132+март!AV132+апрель!AV132+май!AV132+июнь!AV132+июль!AV132+август!AV132+сентябрь!AV132+октябрь!AV132+ноябрь!AV132+декабрь!AV132</f>
        <v>0</v>
      </c>
      <c r="AZ132" s="36">
        <f>январь!AW132+февраль!AW132+март!AW132+апрель!AW132+май!AW132+июнь!AW132+июль!AW132+август!AW132+сентябрь!AW132+октябрь!AW132+ноябрь!AW132+декабрь!AW132</f>
        <v>0</v>
      </c>
      <c r="BA132" s="36">
        <f>январь!AX132+февраль!AX132+март!AX132+апрель!AX132+май!AX132+июнь!AX132+июль!AX132+август!AX132+сентябрь!AX132+октябрь!AX132+ноябрь!AX132+декабрь!AX132</f>
        <v>0</v>
      </c>
      <c r="BB132" s="36">
        <f>январь!AY132+февраль!AY132+март!AY132+апрель!AY132+май!AY132+июнь!AY132+июль!AY132+август!AY132+сентябрь!AY132+октябрь!AY132+ноябрь!AY132+декабрь!AY132</f>
        <v>0</v>
      </c>
      <c r="BC132" s="29">
        <f>январь!AZ132+февраль!AZ132+март!AZ132+апрель!AZ132+май!AZ132+июнь!AZ132+июль!AZ132+август!AZ132+сентябрь!AZ132+октябрь!AZ132+ноябрь!AZ132+декабрь!AZ132</f>
        <v>0</v>
      </c>
      <c r="BD132" s="36">
        <f>январь!BA132+февраль!BA132+март!BA132+апрель!BA132+май!BA132+июнь!BA132+июль!BA132+август!BA132+сентябрь!BA132+октябрь!BA132+ноябрь!BA132+декабрь!BA132</f>
        <v>0</v>
      </c>
      <c r="BE132" s="36">
        <f>январь!BB132+февраль!BB132+март!BB132+апрель!BB132+май!BB132+июнь!BB132+июль!BB132+август!BB132+сентябрь!BB132+октябрь!BB132+ноябрь!BB132+декабрь!BB132</f>
        <v>0</v>
      </c>
      <c r="BF132" s="36">
        <f>январь!BC132+февраль!BC132+март!BC132+апрель!BC132+май!BC132+июнь!BC132+июль!BC132+август!BC132+сентябрь!BC132+октябрь!BC132+ноябрь!BC132+декабрь!BC132</f>
        <v>0</v>
      </c>
      <c r="BG132" s="36">
        <f>январь!BD132+февраль!BD132+март!BD132+апрель!BD132+май!BD132+июнь!BD132+июль!BD132+август!BD132+сентябрь!BD132+октябрь!BD132+ноябрь!BD132+декабрь!BD132</f>
        <v>0</v>
      </c>
      <c r="BH132" s="36">
        <f>январь!BE132+февраль!BE132+март!BE132+апрель!BE132+май!BE132+июнь!BE132+июль!BE132+август!BE132+сентябрь!BE132+октябрь!BE132+ноябрь!BE132+декабрь!BE132</f>
        <v>0</v>
      </c>
      <c r="BI132" s="36">
        <f>январь!BF132+февраль!BF132+март!BF132+апрель!BF132+май!BF132+июнь!BF132+июль!BF132+август!BF132+сентябрь!BF132+октябрь!BF132+ноябрь!BF132+декабрь!BF132</f>
        <v>0</v>
      </c>
      <c r="BJ132" s="36">
        <f>январь!BG132+февраль!BG132+март!BG132+апрель!BG132+май!BG132+июнь!BG132+июль!BG132+август!BG132+сентябрь!BG132+октябрь!BG132+ноябрь!BG132+декабрь!BG132</f>
        <v>0</v>
      </c>
      <c r="BK132" s="36">
        <f>январь!BH132+февраль!BH132+март!BH132+апрель!BH132+май!BH132+июнь!BH132+июль!BH132+август!BH132+сентябрь!BH132+октябрь!BH132+ноябрь!BH132+декабрь!BH132</f>
        <v>0</v>
      </c>
      <c r="BL132" s="36">
        <f>январь!BI132+февраль!BI132+март!BI132+апрель!BI132+май!BI132+июнь!BI132+июль!BI132+август!BI132+сентябрь!BI132+октябрь!BI132+ноябрь!BI132+декабрь!BI132</f>
        <v>0</v>
      </c>
      <c r="BM132" s="29">
        <f>январь!BJ132+февраль!BJ132+март!BJ132+апрель!BJ132+май!BJ132+июнь!BJ132+июль!BJ132+август!BJ132+сентябрь!BJ132+октябрь!BJ132+ноябрь!BJ132+декабрь!BJ132</f>
        <v>0</v>
      </c>
      <c r="BN132" s="36">
        <f>январь!BK132+февраль!BK132+март!BK132+апрель!BK132+май!BK132+июнь!BK132+июль!BK132+август!BK132+сентябрь!BK132+октябрь!BK132+ноябрь!BK132+декабрь!BK132</f>
        <v>0</v>
      </c>
      <c r="BO132" s="29">
        <f>январь!BL132+февраль!BL132+март!BL132+апрель!BL132+май!BL132+июнь!BL132+июль!BL132+август!BL132+сентябрь!BL132+октябрь!BL132+ноябрь!BL132+декабрь!BL132</f>
        <v>8</v>
      </c>
      <c r="BP132" s="36">
        <f>январь!BM132+февраль!BM132+март!BM132+апрель!BM132+май!BM132+июнь!BM132+июль!BM132+август!BM132+сентябрь!BM132+октябрь!BM132+ноябрь!BM132+декабрь!BM132</f>
        <v>3.8639999999999999</v>
      </c>
      <c r="BQ132" s="36">
        <f>январь!BN132+февраль!BN132+март!BN132+апрель!BN132+май!BN132+июнь!BN132+июль!BN132+август!BN132+сентябрь!BN132+октябрь!BN132+ноябрь!BN132+декабрь!BN132</f>
        <v>0</v>
      </c>
      <c r="BR132" s="36">
        <f>январь!BO132+февраль!BO132+март!BO132+апрель!BO132+май!BO132+июнь!BO132+июль!BO132+август!BO132+сентябрь!BO132+октябрь!BO132+ноябрь!BO132+декабрь!BO132</f>
        <v>0</v>
      </c>
      <c r="BS132" s="29">
        <f>январь!BP132+февраль!BP132+март!BP132+апрель!BP132+май!BP132+июнь!BP132+июль!BP132+август!BP132+сентябрь!BP132+октябрь!BP132+ноябрь!BP132+декабрь!BP132</f>
        <v>2</v>
      </c>
      <c r="BT132" s="36">
        <f>январь!BQ132+февраль!BQ132+март!BQ132+апрель!BQ132+май!BQ132+июнь!BQ132+июль!BQ132+август!BQ132+сентябрь!BQ132+октябрь!BQ132+ноябрь!BQ132+декабрь!BQ132</f>
        <v>1.1220000000000001</v>
      </c>
      <c r="BU132" s="29">
        <f>январь!BR132+февраль!BR132+март!BR132+апрель!BR132+май!BR132+июнь!BR132+июль!BR132+август!BR132+сентябрь!BR132+октябрь!BR132+ноябрь!BR132+декабрь!BR132</f>
        <v>0</v>
      </c>
      <c r="BV132" s="36">
        <f>январь!BS132+февраль!BS132+март!BS132+апрель!BS132+май!BS132+июнь!BS132+июль!BS132+август!BS132+сентябрь!BS132+октябрь!BS132+ноябрь!BS132+декабрь!BS132</f>
        <v>0</v>
      </c>
      <c r="BW132" s="36">
        <f>январь!BT132+февраль!BT132+март!BT132+апрель!BT132+май!BT132+июнь!BT132+июль!BT132+август!BT132+сентябрь!BT132+октябрь!BT132+ноябрь!BT132+декабрь!BT132</f>
        <v>0</v>
      </c>
      <c r="BX132" s="36">
        <f>январь!BU132+февраль!BU132+март!BU132+апрель!BU132+май!BU132+июнь!BU132+июль!BU132+август!BU132+сентябрь!BU132+октябрь!BU132+ноябрь!BU132+декабрь!BU132</f>
        <v>0</v>
      </c>
      <c r="BY132" s="36">
        <f>январь!BV132+февраль!BV132+март!BV132+апрель!BV132+май!BV132+июнь!BV132+июль!BV132+август!BV132+сентябрь!BV132+октябрь!BV132+ноябрь!BV132+декабрь!BV132</f>
        <v>0</v>
      </c>
      <c r="BZ132" s="77">
        <v>4</v>
      </c>
    </row>
    <row r="133" spans="1:78" x14ac:dyDescent="0.25">
      <c r="A133" s="16">
        <v>131</v>
      </c>
      <c r="B133" s="16">
        <v>1</v>
      </c>
      <c r="C133" s="37" t="s">
        <v>595</v>
      </c>
      <c r="D133" s="51">
        <v>361.13672444444438</v>
      </c>
      <c r="E133" s="25">
        <v>-89.696878000000027</v>
      </c>
      <c r="F133" s="26">
        <f t="shared" si="6"/>
        <v>239.63784644444436</v>
      </c>
      <c r="G133" s="26">
        <f t="shared" si="7"/>
        <v>329.33472444444436</v>
      </c>
      <c r="H133" s="26">
        <f t="shared" si="8"/>
        <v>31.802</v>
      </c>
      <c r="I133" s="36">
        <f>январь!F133+февраль!F133+март!F133+апрель!F133+май!F133+июнь!F133+июль!F133+август!F133+сентябрь!F133+октябрь!F133+ноябрь!F133+декабрь!F133</f>
        <v>0</v>
      </c>
      <c r="J133" s="36">
        <f>январь!G133+февраль!G133+март!G133+апрель!G133+май!G133+июнь!G133+июль!G133+август!G133+сентябрь!G133+октябрь!G133+ноябрь!G133+декабрь!G133</f>
        <v>0</v>
      </c>
      <c r="K133" s="36">
        <f>январь!H133+февраль!H133+март!H133+апрель!H133+май!H133+июнь!H133+июль!H133+август!H133+сентябрь!H133+октябрь!H133+ноябрь!H133+декабрь!H133</f>
        <v>0</v>
      </c>
      <c r="L133" s="27">
        <f>январь!I133+февраль!I133+март!I133+апрель!I133+май!I133+июнь!I133+июль!I133+август!I133+сентябрь!I133+октябрь!I133+ноябрь!I133+декабрь!I133</f>
        <v>0</v>
      </c>
      <c r="M133" s="36">
        <f>январь!J133+февраль!J133+март!J133+апрель!J133+май!J133+июнь!J133+июль!J133+август!J133+сентябрь!J133+октябрь!J133+ноябрь!J133+декабрь!J133</f>
        <v>0</v>
      </c>
      <c r="N133" s="36">
        <f>январь!K133+февраль!K133+март!K133+апрель!K133+май!K133+июнь!K133+июль!K133+август!K133+сентябрь!K133+октябрь!K133+ноябрь!K133+декабрь!K133</f>
        <v>0</v>
      </c>
      <c r="O133" s="36">
        <f>январь!L133+февраль!L133+март!L133+апрель!L133+май!L133+июнь!L133+июль!L133+август!L133+сентябрь!L133+октябрь!L133+ноябрь!L133+декабрь!L133</f>
        <v>0</v>
      </c>
      <c r="P133" s="36">
        <f>январь!M133+февраль!M133+март!M133+апрель!M133+май!M133+июнь!M133+июль!M133+август!M133+сентябрь!M133+октябрь!M133+ноябрь!M133+декабрь!M133</f>
        <v>0</v>
      </c>
      <c r="Q133" s="36">
        <f>январь!N133+февраль!N133+март!N133+апрель!N133+май!N133+июнь!N133+июль!N133+август!N133+сентябрь!N133+октябрь!N133+ноябрь!N133+декабрь!N133</f>
        <v>0</v>
      </c>
      <c r="R133" s="29">
        <f>январь!O133+февраль!O133+март!O133+апрель!O133+май!O133+июнь!O133+июль!O133+август!O133+сентябрь!O133+октябрь!O133+ноябрь!O133+декабрь!O133</f>
        <v>0</v>
      </c>
      <c r="S133" s="36">
        <f>январь!P133+февраль!P133+март!P133+апрель!P133+май!P133+июнь!P133+июль!P133+август!P133+сентябрь!P133+октябрь!P133+ноябрь!P133+декабрь!P133</f>
        <v>0</v>
      </c>
      <c r="T133" s="29">
        <f>январь!Q133+февраль!Q133+март!Q133+апрель!Q133+май!Q133+июнь!Q133+июль!Q133+август!Q133+сентябрь!Q133+октябрь!Q133+ноябрь!Q133+декабрь!Q133</f>
        <v>0</v>
      </c>
      <c r="U133" s="36">
        <f>январь!R133+февраль!R133+март!R133+апрель!R133+май!R133+июнь!R133+июль!R133+август!R133+сентябрь!R133+октябрь!R133+ноябрь!R133+декабрь!R133</f>
        <v>0</v>
      </c>
      <c r="V133" s="36">
        <f>январь!S133+февраль!S133+март!S133+апрель!S133+май!S133+июнь!S133+июль!S133+август!S133+сентябрь!S133+октябрь!S133+ноябрь!S133+декабрь!S133</f>
        <v>0</v>
      </c>
      <c r="W133" s="36">
        <f>январь!T133+февраль!T133+март!T133+апрель!T133+май!T133+июнь!T133+июль!T133+август!T133+сентябрь!T133+октябрь!T133+ноябрь!T133+декабрь!T133</f>
        <v>0</v>
      </c>
      <c r="X133" s="36">
        <f>январь!U133+февраль!U133+март!U133+апрель!U133+май!U133+июнь!U133+июль!U133+август!U133+сентябрь!U133+октябрь!U133+ноябрь!U133+декабрь!U133</f>
        <v>0</v>
      </c>
      <c r="Y133" s="36">
        <f>январь!V133+февраль!V133+март!V133+апрель!V133+май!V133+июнь!V133+июль!V133+август!V133+сентябрь!V133+октябрь!V133+ноябрь!V133+декабрь!V133</f>
        <v>0</v>
      </c>
      <c r="Z133" s="36">
        <f>январь!W133+февраль!W133+март!W133+апрель!W133+май!W133+июнь!W133+июль!W133+август!W133+сентябрь!W133+октябрь!W133+ноябрь!W133+декабрь!W133</f>
        <v>0</v>
      </c>
      <c r="AA133" s="36">
        <f>январь!X133+февраль!X133+март!X133+апрель!X133+май!X133+июнь!X133+июль!X133+август!X133+сентябрь!X133+октябрь!X133+ноябрь!X133+декабрь!X133</f>
        <v>0</v>
      </c>
      <c r="AB133" s="29">
        <f>январь!Y133+февраль!Y133+март!Y133+апрель!Y133+май!Y133+июнь!Y133+июль!Y133+август!Y133+сентябрь!Y133+октябрь!Y133+ноябрь!Y133+декабрь!Y133</f>
        <v>0</v>
      </c>
      <c r="AC133" s="36">
        <f>январь!Z133+февраль!Z133+март!Z133+апрель!Z133+май!Z133+июнь!Z133+июль!Z133+август!Z133+сентябрь!Z133+октябрь!Z133+ноябрь!Z133+декабрь!Z133</f>
        <v>0</v>
      </c>
      <c r="AD133" s="66" t="str">
        <f>CONCATENATE(январь!AA133,$BZ$1,февраль!AA133,$BZ$1,март!AA133,$BZ$1,апрель!AA133,$BZ$1,май!AA133,$BZ$1,июнь!AA133,$BZ$1,июль!AA133,$BZ$1,август!AA133,$BZ$1,сентябрь!AA133,$BZ$1,октябрь!AA133,$BZ$1,ноябрь!AA133,$BZ$1,декабрь!AA133)</f>
        <v xml:space="preserve">           </v>
      </c>
      <c r="AE133" s="36">
        <f>январь!AB133+февраль!AB133+март!AB133+апрель!AB133+май!AB133+июнь!AB133+июль!AB133+август!AB133+сентябрь!AB133+октябрь!AB133+ноябрь!AB133+декабрь!AB133</f>
        <v>0</v>
      </c>
      <c r="AF133" s="36">
        <f>январь!AC133+февраль!AC133+март!AC133+апрель!AC133+май!AC133+июнь!AC133+июль!AC133+август!AC133+сентябрь!AC133+октябрь!AC133+ноябрь!AC133+декабрь!AC133</f>
        <v>0</v>
      </c>
      <c r="AG133" s="36">
        <f>январь!AD133+февраль!AD133+март!AD133+апрель!AD133+май!AD133+июнь!AD133+июль!AD133+август!AD133+сентябрь!AD133+октябрь!AD133+ноябрь!AD133+декабрь!AD133</f>
        <v>0</v>
      </c>
      <c r="AH133" s="36">
        <f>январь!AE133+февраль!AE133+март!AE133+апрель!AE133+май!AE133+июнь!AE133+июль!AE133+август!AE133+сентябрь!AE133+октябрь!AE133+ноябрь!AE133+декабрь!AE133</f>
        <v>0</v>
      </c>
      <c r="AI133" s="36">
        <f>январь!AF133+февраль!AF133+март!AF133+апрель!AF133+май!AF133+июнь!AF133+июль!AF133+август!AF133+сентябрь!AF133+октябрь!AF133+ноябрь!AF133+декабрь!AF133</f>
        <v>0</v>
      </c>
      <c r="AJ133" s="36">
        <f>январь!AG133+февраль!AG133+март!AG133+апрель!AG133+май!AG133+июнь!AG133+июль!AG133+август!AG133+сентябрь!AG133+октябрь!AG133+ноябрь!AG133+декабрь!AG133</f>
        <v>0</v>
      </c>
      <c r="AK133" s="29">
        <f>январь!AH133+февраль!AH133+март!AH133+апрель!AH133+май!AH133+июнь!AH133+июль!AH133+август!AH133+сентябрь!AH133+октябрь!AH133+ноябрь!AH133+декабрь!AH133</f>
        <v>1</v>
      </c>
      <c r="AL133" s="36">
        <f>январь!AI133+февраль!AI133+март!AI133+апрель!AI133+май!AI133+июнь!AI133+июль!AI133+август!AI133+сентябрь!AI133+октябрь!AI133+ноябрь!AI133+декабрь!AI133</f>
        <v>1.41</v>
      </c>
      <c r="AM133" s="29">
        <f>январь!AJ133+февраль!AJ133+март!AJ133+апрель!AJ133+май!AJ133+июнь!AJ133+июль!AJ133+август!AJ133+сентябрь!AJ133+октябрь!AJ133+ноябрь!AJ133+декабрь!AJ133</f>
        <v>0</v>
      </c>
      <c r="AN133" s="36">
        <f>январь!AK133+февраль!AK133+март!AK133+апрель!AK133+май!AK133+июнь!AK133+июль!AK133+август!AK133+сентябрь!AK133+октябрь!AK133+ноябрь!AK133+декабрь!AK133</f>
        <v>0</v>
      </c>
      <c r="AO133" s="36">
        <f>январь!AL133+февраль!AL133+март!AL133+апрель!AL133+май!AL133+июнь!AL133+июль!AL133+август!AL133+сентябрь!AL133+октябрь!AL133+ноябрь!AL133+декабрь!AL133</f>
        <v>0</v>
      </c>
      <c r="AP133" s="36">
        <f>январь!AM133+февраль!AM133+март!AM133+апрель!AM133+май!AM133+июнь!AM133+июль!AM133+август!AM133+сентябрь!AM133+октябрь!AM133+ноябрь!AM133+декабрь!AM133</f>
        <v>0</v>
      </c>
      <c r="AQ133" s="29">
        <f>январь!AN133+февраль!AN133+март!AN133+апрель!AN133+май!AN133+июнь!AN133+июль!AN133+август!AN133+сентябрь!AN133+октябрь!AN133+ноябрь!AN133+декабрь!AN133</f>
        <v>0</v>
      </c>
      <c r="AR133" s="36">
        <f>январь!AO133+февраль!AO133+март!AO133+апрель!AO133+май!AO133+июнь!AO133+июль!AO133+август!AO133+сентябрь!AO133+октябрь!AO133+ноябрь!AO133+декабрь!AO133</f>
        <v>0</v>
      </c>
      <c r="AS133" s="29">
        <f>январь!AP133+февраль!AP133+март!AP133+апрель!AP133+май!AP133+июнь!AP133+июль!AP133+август!AP133+сентябрь!AP133+октябрь!AP133+ноябрь!AP133+декабрь!AP133</f>
        <v>0</v>
      </c>
      <c r="AT133" s="36">
        <f>январь!AQ133+февраль!AQ133+март!AQ133+апрель!AQ133+май!AQ133+июнь!AQ133+июль!AQ133+август!AQ133+сентябрь!AQ133+октябрь!AQ133+ноябрь!AQ133+декабрь!AQ133</f>
        <v>0</v>
      </c>
      <c r="AU133" s="29">
        <f>январь!AR133+февраль!AR133+март!AR133+апрель!AR133+май!AR133+июнь!AR133+июль!AR133+август!AR133+сентябрь!AR133+октябрь!AR133+ноябрь!AR133+декабрь!AR133</f>
        <v>0</v>
      </c>
      <c r="AV133" s="36">
        <f>январь!AS133+февраль!AS133+март!AS133+апрель!AS133+май!AS133+июнь!AS133+июль!AS133+август!AS133+сентябрь!AS133+октябрь!AS133+ноябрь!AS133+декабрь!AS133</f>
        <v>0</v>
      </c>
      <c r="AW133" s="36">
        <f>январь!AT133+февраль!AT133+март!AT133+апрель!AT133+май!AT133+июнь!AT133+июль!AT133+август!AT133+сентябрь!AT133+октябрь!AT133+ноябрь!AT133+декабрь!AT133</f>
        <v>0</v>
      </c>
      <c r="AX133" s="36">
        <f>январь!AU133+февраль!AU133+март!AU133+апрель!AU133+май!AU133+июнь!AU133+июль!AU133+август!AU133+сентябрь!AU133+октябрь!AU133+ноябрь!AU133+декабрь!AU133</f>
        <v>0</v>
      </c>
      <c r="AY133" s="29">
        <f>январь!AV133+февраль!AV133+март!AV133+апрель!AV133+май!AV133+июнь!AV133+июль!AV133+август!AV133+сентябрь!AV133+октябрь!AV133+ноябрь!AV133+декабрь!AV133</f>
        <v>0</v>
      </c>
      <c r="AZ133" s="36">
        <f>январь!AW133+февраль!AW133+март!AW133+апрель!AW133+май!AW133+июнь!AW133+июль!AW133+август!AW133+сентябрь!AW133+октябрь!AW133+ноябрь!AW133+декабрь!AW133</f>
        <v>0</v>
      </c>
      <c r="BA133" s="36">
        <f>январь!AX133+февраль!AX133+март!AX133+апрель!AX133+май!AX133+июнь!AX133+июль!AX133+август!AX133+сентябрь!AX133+октябрь!AX133+ноябрь!AX133+декабрь!AX133</f>
        <v>0</v>
      </c>
      <c r="BB133" s="36">
        <f>январь!AY133+февраль!AY133+март!AY133+апрель!AY133+май!AY133+июнь!AY133+июль!AY133+август!AY133+сентябрь!AY133+октябрь!AY133+ноябрь!AY133+декабрь!AY133</f>
        <v>0</v>
      </c>
      <c r="BC133" s="29">
        <f>январь!AZ133+февраль!AZ133+март!AZ133+апрель!AZ133+май!AZ133+июнь!AZ133+июль!AZ133+август!AZ133+сентябрь!AZ133+октябрь!AZ133+ноябрь!AZ133+декабрь!AZ133</f>
        <v>0</v>
      </c>
      <c r="BD133" s="36">
        <f>январь!BA133+февраль!BA133+март!BA133+апрель!BA133+май!BA133+июнь!BA133+июль!BA133+август!BA133+сентябрь!BA133+октябрь!BA133+ноябрь!BA133+декабрь!BA133</f>
        <v>0</v>
      </c>
      <c r="BE133" s="36">
        <f>январь!BB133+февраль!BB133+март!BB133+апрель!BB133+май!BB133+июнь!BB133+июль!BB133+август!BB133+сентябрь!BB133+октябрь!BB133+ноябрь!BB133+декабрь!BB133</f>
        <v>0</v>
      </c>
      <c r="BF133" s="36">
        <f>январь!BC133+февраль!BC133+март!BC133+апрель!BC133+май!BC133+июнь!BC133+июль!BC133+август!BC133+сентябрь!BC133+октябрь!BC133+ноябрь!BC133+декабрь!BC133</f>
        <v>0</v>
      </c>
      <c r="BG133" s="36">
        <f>январь!BD133+февраль!BD133+март!BD133+апрель!BD133+май!BD133+июнь!BD133+июль!BD133+август!BD133+сентябрь!BD133+октябрь!BD133+ноябрь!BD133+декабрь!BD133</f>
        <v>0</v>
      </c>
      <c r="BH133" s="36">
        <f>январь!BE133+февраль!BE133+март!BE133+апрель!BE133+май!BE133+июнь!BE133+июль!BE133+август!BE133+сентябрь!BE133+октябрь!BE133+ноябрь!BE133+декабрь!BE133</f>
        <v>0</v>
      </c>
      <c r="BI133" s="36">
        <f>январь!BF133+февраль!BF133+март!BF133+апрель!BF133+май!BF133+июнь!BF133+июль!BF133+август!BF133+сентябрь!BF133+октябрь!BF133+ноябрь!BF133+декабрь!BF133</f>
        <v>2E-3</v>
      </c>
      <c r="BJ133" s="36">
        <f>январь!BG133+февраль!BG133+март!BG133+апрель!BG133+май!BG133+июнь!BG133+июль!BG133+август!BG133+сентябрь!BG133+октябрь!BG133+ноябрь!BG133+декабрь!BG133</f>
        <v>2.1629999999999998</v>
      </c>
      <c r="BK133" s="36">
        <f>январь!BH133+февраль!BH133+март!BH133+апрель!BH133+май!BH133+июнь!BH133+июль!BH133+август!BH133+сентябрь!BH133+октябрь!BH133+ноябрь!BH133+декабрь!BH133</f>
        <v>0</v>
      </c>
      <c r="BL133" s="36">
        <f>январь!BI133+февраль!BI133+март!BI133+апрель!BI133+май!BI133+июнь!BI133+июль!BI133+август!BI133+сентябрь!BI133+октябрь!BI133+ноябрь!BI133+декабрь!BI133</f>
        <v>0</v>
      </c>
      <c r="BM133" s="29">
        <f>январь!BJ133+февраль!BJ133+март!BJ133+апрель!BJ133+май!BJ133+июнь!BJ133+июль!BJ133+август!BJ133+сентябрь!BJ133+октябрь!BJ133+ноябрь!BJ133+декабрь!BJ133</f>
        <v>0</v>
      </c>
      <c r="BN133" s="36">
        <f>январь!BK133+февраль!BK133+март!BK133+апрель!BK133+май!BK133+июнь!BK133+июль!BK133+август!BK133+сентябрь!BK133+октябрь!BK133+ноябрь!BK133+декабрь!BK133</f>
        <v>0</v>
      </c>
      <c r="BO133" s="29">
        <f>январь!BL133+февраль!BL133+март!BL133+апрель!BL133+май!BL133+июнь!BL133+июль!BL133+август!BL133+сентябрь!BL133+октябрь!BL133+ноябрь!BL133+декабрь!BL133</f>
        <v>17</v>
      </c>
      <c r="BP133" s="36">
        <f>январь!BM133+февраль!BM133+март!BM133+апрель!BM133+май!BM133+июнь!BM133+июль!BM133+август!BM133+сентябрь!BM133+октябрь!BM133+ноябрь!BM133+декабрь!BM133</f>
        <v>11.097</v>
      </c>
      <c r="BQ133" s="36">
        <f>январь!BN133+февраль!BN133+март!BN133+апрель!BN133+май!BN133+июнь!BN133+июль!BN133+август!BN133+сентябрь!BN133+октябрь!BN133+ноябрь!BN133+декабрь!BN133</f>
        <v>8.0000000000000002E-3</v>
      </c>
      <c r="BR133" s="36">
        <f>январь!BO133+февраль!BO133+март!BO133+апрель!BO133+май!BO133+июнь!BO133+июль!BO133+август!BO133+сентябрь!BO133+октябрь!BO133+ноябрь!BO133+декабрь!BO133</f>
        <v>1.869</v>
      </c>
      <c r="BS133" s="29">
        <f>январь!BP133+февраль!BP133+март!BP133+апрель!BP133+май!BP133+июнь!BP133+июль!BP133+август!BP133+сентябрь!BP133+октябрь!BP133+ноябрь!BP133+декабрь!BP133</f>
        <v>5</v>
      </c>
      <c r="BT133" s="36">
        <f>январь!BQ133+февраль!BQ133+март!BQ133+апрель!BQ133+май!BQ133+июнь!BQ133+июль!BQ133+август!BQ133+сентябрь!BQ133+октябрь!BQ133+ноябрь!BQ133+декабрь!BQ133</f>
        <v>6.6870000000000003</v>
      </c>
      <c r="BU133" s="29">
        <f>январь!BR133+февраль!BR133+март!BR133+апрель!BR133+май!BR133+июнь!BR133+июль!BR133+август!BR133+сентябрь!BR133+октябрь!BR133+ноябрь!BR133+декабрь!BR133</f>
        <v>0</v>
      </c>
      <c r="BV133" s="36">
        <f>январь!BS133+февраль!BS133+март!BS133+апрель!BS133+май!BS133+июнь!BS133+июль!BS133+август!BS133+сентябрь!BS133+октябрь!BS133+ноябрь!BS133+декабрь!BS133</f>
        <v>0</v>
      </c>
      <c r="BW133" s="36">
        <f>январь!BT133+февраль!BT133+март!BT133+апрель!BT133+май!BT133+июнь!BT133+июль!BT133+август!BT133+сентябрь!BT133+октябрь!BT133+ноябрь!BT133+декабрь!BT133</f>
        <v>0</v>
      </c>
      <c r="BX133" s="36">
        <f>январь!BU133+февраль!BU133+март!BU133+апрель!BU133+май!BU133+июнь!BU133+июль!BU133+август!BU133+сентябрь!BU133+октябрь!BU133+ноябрь!BU133+декабрь!BU133</f>
        <v>0</v>
      </c>
      <c r="BY133" s="36">
        <f>январь!BV133+февраль!BV133+март!BV133+апрель!BV133+май!BV133+июнь!BV133+июль!BV133+август!BV133+сентябрь!BV133+октябрь!BV133+ноябрь!BV133+декабрь!BV133</f>
        <v>8.5760000000000005</v>
      </c>
      <c r="BZ133" s="77">
        <v>3</v>
      </c>
    </row>
    <row r="134" spans="1:78" x14ac:dyDescent="0.25">
      <c r="A134" s="16">
        <v>132</v>
      </c>
      <c r="B134" s="16">
        <v>1</v>
      </c>
      <c r="C134" s="37" t="s">
        <v>596</v>
      </c>
      <c r="D134" s="51">
        <v>263.23925093719805</v>
      </c>
      <c r="E134" s="25">
        <v>-995.3291680000001</v>
      </c>
      <c r="F134" s="26">
        <f t="shared" si="6"/>
        <v>-742.60191706280193</v>
      </c>
      <c r="G134" s="26">
        <f t="shared" si="7"/>
        <v>252.72725093719805</v>
      </c>
      <c r="H134" s="26">
        <f t="shared" si="8"/>
        <v>10.512</v>
      </c>
      <c r="I134" s="36">
        <f>январь!F134+февраль!F134+март!F134+апрель!F134+май!F134+июнь!F134+июль!F134+август!F134+сентябрь!F134+октябрь!F134+ноябрь!F134+декабрь!F134</f>
        <v>0</v>
      </c>
      <c r="J134" s="36">
        <f>январь!G134+февраль!G134+март!G134+апрель!G134+май!G134+июнь!G134+июль!G134+август!G134+сентябрь!G134+октябрь!G134+ноябрь!G134+декабрь!G134</f>
        <v>0</v>
      </c>
      <c r="K134" s="36">
        <f>январь!H134+февраль!H134+март!H134+апрель!H134+май!H134+июнь!H134+июль!H134+август!H134+сентябрь!H134+октябрь!H134+ноябрь!H134+декабрь!H134</f>
        <v>0</v>
      </c>
      <c r="L134" s="27">
        <f>январь!I134+февраль!I134+март!I134+апрель!I134+май!I134+июнь!I134+июль!I134+август!I134+сентябрь!I134+октябрь!I134+ноябрь!I134+декабрь!I134</f>
        <v>0</v>
      </c>
      <c r="M134" s="36">
        <f>январь!J134+февраль!J134+март!J134+апрель!J134+май!J134+июнь!J134+июль!J134+август!J134+сентябрь!J134+октябрь!J134+ноябрь!J134+декабрь!J134</f>
        <v>0</v>
      </c>
      <c r="N134" s="36">
        <f>январь!K134+февраль!K134+март!K134+апрель!K134+май!K134+июнь!K134+июль!K134+август!K134+сентябрь!K134+октябрь!K134+ноябрь!K134+декабрь!K134</f>
        <v>0</v>
      </c>
      <c r="O134" s="36">
        <f>январь!L134+февраль!L134+март!L134+апрель!L134+май!L134+июнь!L134+июль!L134+август!L134+сентябрь!L134+октябрь!L134+ноябрь!L134+декабрь!L134</f>
        <v>0</v>
      </c>
      <c r="P134" s="36">
        <f>январь!M134+февраль!M134+март!M134+апрель!M134+май!M134+июнь!M134+июль!M134+август!M134+сентябрь!M134+октябрь!M134+ноябрь!M134+декабрь!M134</f>
        <v>0</v>
      </c>
      <c r="Q134" s="36">
        <f>январь!N134+февраль!N134+март!N134+апрель!N134+май!N134+июнь!N134+июль!N134+август!N134+сентябрь!N134+октябрь!N134+ноябрь!N134+декабрь!N134</f>
        <v>0</v>
      </c>
      <c r="R134" s="29">
        <f>январь!O134+февраль!O134+март!O134+апрель!O134+май!O134+июнь!O134+июль!O134+август!O134+сентябрь!O134+октябрь!O134+ноябрь!O134+декабрь!O134</f>
        <v>0</v>
      </c>
      <c r="S134" s="36">
        <f>январь!P134+февраль!P134+март!P134+апрель!P134+май!P134+июнь!P134+июль!P134+август!P134+сентябрь!P134+октябрь!P134+ноябрь!P134+декабрь!P134</f>
        <v>0</v>
      </c>
      <c r="T134" s="29">
        <f>январь!Q134+февраль!Q134+март!Q134+апрель!Q134+май!Q134+июнь!Q134+июль!Q134+август!Q134+сентябрь!Q134+октябрь!Q134+ноябрь!Q134+декабрь!Q134</f>
        <v>0</v>
      </c>
      <c r="U134" s="36">
        <f>январь!R134+февраль!R134+март!R134+апрель!R134+май!R134+июнь!R134+июль!R134+август!R134+сентябрь!R134+октябрь!R134+ноябрь!R134+декабрь!R134</f>
        <v>0</v>
      </c>
      <c r="V134" s="36">
        <f>январь!S134+февраль!S134+март!S134+апрель!S134+май!S134+июнь!S134+июль!S134+август!S134+сентябрь!S134+октябрь!S134+ноябрь!S134+декабрь!S134</f>
        <v>0</v>
      </c>
      <c r="W134" s="36">
        <f>январь!T134+февраль!T134+март!T134+апрель!T134+май!T134+июнь!T134+июль!T134+август!T134+сентябрь!T134+октябрь!T134+ноябрь!T134+декабрь!T134</f>
        <v>0</v>
      </c>
      <c r="X134" s="36">
        <f>январь!U134+февраль!U134+март!U134+апрель!U134+май!U134+июнь!U134+июль!U134+август!U134+сентябрь!U134+октябрь!U134+ноябрь!U134+декабрь!U134</f>
        <v>0</v>
      </c>
      <c r="Y134" s="36">
        <f>январь!V134+февраль!V134+март!V134+апрель!V134+май!V134+июнь!V134+июль!V134+август!V134+сентябрь!V134+октябрь!V134+ноябрь!V134+декабрь!V134</f>
        <v>0</v>
      </c>
      <c r="Z134" s="36">
        <f>январь!W134+февраль!W134+март!W134+апрель!W134+май!W134+июнь!W134+июль!W134+август!W134+сентябрь!W134+октябрь!W134+ноябрь!W134+декабрь!W134</f>
        <v>0</v>
      </c>
      <c r="AA134" s="36">
        <f>январь!X134+февраль!X134+март!X134+апрель!X134+май!X134+июнь!X134+июль!X134+август!X134+сентябрь!X134+октябрь!X134+ноябрь!X134+декабрь!X134</f>
        <v>0</v>
      </c>
      <c r="AB134" s="29">
        <f>январь!Y134+февраль!Y134+март!Y134+апрель!Y134+май!Y134+июнь!Y134+июль!Y134+август!Y134+сентябрь!Y134+октябрь!Y134+ноябрь!Y134+декабрь!Y134</f>
        <v>0</v>
      </c>
      <c r="AC134" s="36">
        <f>январь!Z134+февраль!Z134+март!Z134+апрель!Z134+май!Z134+июнь!Z134+июль!Z134+август!Z134+сентябрь!Z134+октябрь!Z134+ноябрь!Z134+декабрь!Z134</f>
        <v>0</v>
      </c>
      <c r="AD134" s="66" t="str">
        <f>CONCATENATE(январь!AA134,$BZ$1,февраль!AA134,$BZ$1,март!AA134,$BZ$1,апрель!AA134,$BZ$1,май!AA134,$BZ$1,июнь!AA134,$BZ$1,июль!AA134,$BZ$1,август!AA134,$BZ$1,сентябрь!AA134,$BZ$1,октябрь!AA134,$BZ$1,ноябрь!AA134,$BZ$1,декабрь!AA134)</f>
        <v xml:space="preserve">           </v>
      </c>
      <c r="AE134" s="36">
        <f>январь!AB134+февраль!AB134+март!AB134+апрель!AB134+май!AB134+июнь!AB134+июль!AB134+август!AB134+сентябрь!AB134+октябрь!AB134+ноябрь!AB134+декабрь!AB134</f>
        <v>0</v>
      </c>
      <c r="AF134" s="36">
        <f>январь!AC134+февраль!AC134+март!AC134+апрель!AC134+май!AC134+июнь!AC134+июль!AC134+август!AC134+сентябрь!AC134+октябрь!AC134+ноябрь!AC134+декабрь!AC134</f>
        <v>0</v>
      </c>
      <c r="AG134" s="36">
        <f>январь!AD134+февраль!AD134+март!AD134+апрель!AD134+май!AD134+июнь!AD134+июль!AD134+август!AD134+сентябрь!AD134+октябрь!AD134+ноябрь!AD134+декабрь!AD134</f>
        <v>0</v>
      </c>
      <c r="AH134" s="36">
        <f>январь!AE134+февраль!AE134+март!AE134+апрель!AE134+май!AE134+июнь!AE134+июль!AE134+август!AE134+сентябрь!AE134+октябрь!AE134+ноябрь!AE134+декабрь!AE134</f>
        <v>0</v>
      </c>
      <c r="AI134" s="36">
        <f>январь!AF134+февраль!AF134+март!AF134+апрель!AF134+май!AF134+июнь!AF134+июль!AF134+август!AF134+сентябрь!AF134+октябрь!AF134+ноябрь!AF134+декабрь!AF134</f>
        <v>0</v>
      </c>
      <c r="AJ134" s="36">
        <f>январь!AG134+февраль!AG134+март!AG134+апрель!AG134+май!AG134+июнь!AG134+июль!AG134+август!AG134+сентябрь!AG134+октябрь!AG134+ноябрь!AG134+декабрь!AG134</f>
        <v>0</v>
      </c>
      <c r="AK134" s="29">
        <f>январь!AH134+февраль!AH134+март!AH134+апрель!AH134+май!AH134+июнь!AH134+июль!AH134+август!AH134+сентябрь!AH134+октябрь!AH134+ноябрь!AH134+декабрь!AH134</f>
        <v>0</v>
      </c>
      <c r="AL134" s="36">
        <f>январь!AI134+февраль!AI134+март!AI134+апрель!AI134+май!AI134+июнь!AI134+июль!AI134+август!AI134+сентябрь!AI134+октябрь!AI134+ноябрь!AI134+декабрь!AI134</f>
        <v>0</v>
      </c>
      <c r="AM134" s="29">
        <f>январь!AJ134+февраль!AJ134+март!AJ134+апрель!AJ134+май!AJ134+июнь!AJ134+июль!AJ134+август!AJ134+сентябрь!AJ134+октябрь!AJ134+ноябрь!AJ134+декабрь!AJ134</f>
        <v>0</v>
      </c>
      <c r="AN134" s="36">
        <f>январь!AK134+февраль!AK134+март!AK134+апрель!AK134+май!AK134+июнь!AK134+июль!AK134+август!AK134+сентябрь!AK134+октябрь!AK134+ноябрь!AK134+декабрь!AK134</f>
        <v>0</v>
      </c>
      <c r="AO134" s="36">
        <f>январь!AL134+февраль!AL134+март!AL134+апрель!AL134+май!AL134+июнь!AL134+июль!AL134+август!AL134+сентябрь!AL134+октябрь!AL134+ноябрь!AL134+декабрь!AL134</f>
        <v>0</v>
      </c>
      <c r="AP134" s="36">
        <f>январь!AM134+февраль!AM134+март!AM134+апрель!AM134+май!AM134+июнь!AM134+июль!AM134+август!AM134+сентябрь!AM134+октябрь!AM134+ноябрь!AM134+декабрь!AM134</f>
        <v>0</v>
      </c>
      <c r="AQ134" s="29">
        <f>январь!AN134+февраль!AN134+март!AN134+апрель!AN134+май!AN134+июнь!AN134+июль!AN134+август!AN134+сентябрь!AN134+октябрь!AN134+ноябрь!AN134+декабрь!AN134</f>
        <v>0</v>
      </c>
      <c r="AR134" s="36">
        <f>январь!AO134+февраль!AO134+март!AO134+апрель!AO134+май!AO134+июнь!AO134+июль!AO134+август!AO134+сентябрь!AO134+октябрь!AO134+ноябрь!AO134+декабрь!AO134</f>
        <v>0</v>
      </c>
      <c r="AS134" s="29">
        <f>январь!AP134+февраль!AP134+март!AP134+апрель!AP134+май!AP134+июнь!AP134+июль!AP134+август!AP134+сентябрь!AP134+октябрь!AP134+ноябрь!AP134+декабрь!AP134</f>
        <v>0</v>
      </c>
      <c r="AT134" s="36">
        <f>январь!AQ134+февраль!AQ134+март!AQ134+апрель!AQ134+май!AQ134+июнь!AQ134+июль!AQ134+август!AQ134+сентябрь!AQ134+октябрь!AQ134+ноябрь!AQ134+декабрь!AQ134</f>
        <v>0</v>
      </c>
      <c r="AU134" s="29">
        <f>январь!AR134+февраль!AR134+март!AR134+апрель!AR134+май!AR134+июнь!AR134+июль!AR134+август!AR134+сентябрь!AR134+октябрь!AR134+ноябрь!AR134+декабрь!AR134</f>
        <v>0</v>
      </c>
      <c r="AV134" s="36">
        <f>январь!AS134+февраль!AS134+март!AS134+апрель!AS134+май!AS134+июнь!AS134+июль!AS134+август!AS134+сентябрь!AS134+октябрь!AS134+ноябрь!AS134+декабрь!AS134</f>
        <v>0</v>
      </c>
      <c r="AW134" s="36">
        <f>январь!AT134+февраль!AT134+март!AT134+апрель!AT134+май!AT134+июнь!AT134+июль!AT134+август!AT134+сентябрь!AT134+октябрь!AT134+ноябрь!AT134+декабрь!AT134</f>
        <v>0</v>
      </c>
      <c r="AX134" s="36">
        <f>январь!AU134+февраль!AU134+март!AU134+апрель!AU134+май!AU134+июнь!AU134+июль!AU134+август!AU134+сентябрь!AU134+октябрь!AU134+ноябрь!AU134+декабрь!AU134</f>
        <v>0</v>
      </c>
      <c r="AY134" s="29">
        <f>январь!AV134+февраль!AV134+март!AV134+апрель!AV134+май!AV134+июнь!AV134+июль!AV134+август!AV134+сентябрь!AV134+октябрь!AV134+ноябрь!AV134+декабрь!AV134</f>
        <v>0</v>
      </c>
      <c r="AZ134" s="36">
        <f>январь!AW134+февраль!AW134+март!AW134+апрель!AW134+май!AW134+июнь!AW134+июль!AW134+август!AW134+сентябрь!AW134+октябрь!AW134+ноябрь!AW134+декабрь!AW134</f>
        <v>0</v>
      </c>
      <c r="BA134" s="36">
        <f>январь!AX134+февраль!AX134+март!AX134+апрель!AX134+май!AX134+июнь!AX134+июль!AX134+август!AX134+сентябрь!AX134+октябрь!AX134+ноябрь!AX134+декабрь!AX134</f>
        <v>0</v>
      </c>
      <c r="BB134" s="36">
        <f>январь!AY134+февраль!AY134+март!AY134+апрель!AY134+май!AY134+июнь!AY134+июль!AY134+август!AY134+сентябрь!AY134+октябрь!AY134+ноябрь!AY134+декабрь!AY134</f>
        <v>0</v>
      </c>
      <c r="BC134" s="29">
        <f>январь!AZ134+февраль!AZ134+март!AZ134+апрель!AZ134+май!AZ134+июнь!AZ134+июль!AZ134+август!AZ134+сентябрь!AZ134+октябрь!AZ134+ноябрь!AZ134+декабрь!AZ134</f>
        <v>0</v>
      </c>
      <c r="BD134" s="36">
        <f>январь!BA134+февраль!BA134+март!BA134+апрель!BA134+май!BA134+июнь!BA134+июль!BA134+август!BA134+сентябрь!BA134+октябрь!BA134+ноябрь!BA134+декабрь!BA134</f>
        <v>0</v>
      </c>
      <c r="BE134" s="36">
        <f>январь!BB134+февраль!BB134+март!BB134+апрель!BB134+май!BB134+июнь!BB134+июль!BB134+август!BB134+сентябрь!BB134+октябрь!BB134+ноябрь!BB134+декабрь!BB134</f>
        <v>0</v>
      </c>
      <c r="BF134" s="36">
        <f>январь!BC134+февраль!BC134+март!BC134+апрель!BC134+май!BC134+июнь!BC134+июль!BC134+август!BC134+сентябрь!BC134+октябрь!BC134+ноябрь!BC134+декабрь!BC134</f>
        <v>0</v>
      </c>
      <c r="BG134" s="36">
        <f>январь!BD134+февраль!BD134+март!BD134+апрель!BD134+май!BD134+июнь!BD134+июль!BD134+август!BD134+сентябрь!BD134+октябрь!BD134+ноябрь!BD134+декабрь!BD134</f>
        <v>0</v>
      </c>
      <c r="BH134" s="36">
        <f>январь!BE134+февраль!BE134+март!BE134+апрель!BE134+май!BE134+июнь!BE134+июль!BE134+август!BE134+сентябрь!BE134+октябрь!BE134+ноябрь!BE134+декабрь!BE134</f>
        <v>0</v>
      </c>
      <c r="BI134" s="36">
        <f>январь!BF134+февраль!BF134+март!BF134+апрель!BF134+май!BF134+июнь!BF134+июль!BF134+август!BF134+сентябрь!BF134+октябрь!BF134+ноябрь!BF134+декабрь!BF134</f>
        <v>2E-3</v>
      </c>
      <c r="BJ134" s="36">
        <f>январь!BG134+февраль!BG134+март!BG134+апрель!BG134+май!BG134+июнь!BG134+июль!BG134+август!BG134+сентябрь!BG134+октябрь!BG134+ноябрь!BG134+декабрь!BG134</f>
        <v>2.2709999999999999</v>
      </c>
      <c r="BK134" s="36">
        <f>январь!BH134+февраль!BH134+март!BH134+апрель!BH134+май!BH134+июнь!BH134+июль!BH134+август!BH134+сентябрь!BH134+октябрь!BH134+ноябрь!BH134+декабрь!BH134</f>
        <v>0</v>
      </c>
      <c r="BL134" s="36">
        <f>январь!BI134+февраль!BI134+март!BI134+апрель!BI134+май!BI134+июнь!BI134+июль!BI134+август!BI134+сентябрь!BI134+октябрь!BI134+ноябрь!BI134+декабрь!BI134</f>
        <v>0</v>
      </c>
      <c r="BM134" s="29">
        <f>январь!BJ134+февраль!BJ134+март!BJ134+апрель!BJ134+май!BJ134+июнь!BJ134+июль!BJ134+август!BJ134+сентябрь!BJ134+октябрь!BJ134+ноябрь!BJ134+декабрь!BJ134</f>
        <v>0</v>
      </c>
      <c r="BN134" s="36">
        <f>январь!BK134+февраль!BK134+март!BK134+апрель!BK134+май!BK134+июнь!BK134+июль!BK134+август!BK134+сентябрь!BK134+октябрь!BK134+ноябрь!BK134+декабрь!BK134</f>
        <v>0</v>
      </c>
      <c r="BO134" s="29">
        <f>январь!BL134+февраль!BL134+март!BL134+апрель!BL134+май!BL134+июнь!BL134+июль!BL134+август!BL134+сентябрь!BL134+октябрь!BL134+ноябрь!BL134+декабрь!BL134</f>
        <v>12</v>
      </c>
      <c r="BP134" s="36">
        <f>январь!BM134+февраль!BM134+март!BM134+апрель!BM134+май!BM134+июнь!BM134+июль!BM134+август!BM134+сентябрь!BM134+октябрь!BM134+ноябрь!BM134+декабрь!BM134</f>
        <v>8.2409999999999997</v>
      </c>
      <c r="BQ134" s="36">
        <f>январь!BN134+февраль!BN134+март!BN134+апрель!BN134+май!BN134+июнь!BN134+июль!BN134+август!BN134+сентябрь!BN134+октябрь!BN134+ноябрь!BN134+декабрь!BN134</f>
        <v>0</v>
      </c>
      <c r="BR134" s="36">
        <f>январь!BO134+февраль!BO134+март!BO134+апрель!BO134+май!BO134+июнь!BO134+июль!BO134+август!BO134+сентябрь!BO134+октябрь!BO134+ноябрь!BO134+декабрь!BO134</f>
        <v>0</v>
      </c>
      <c r="BS134" s="29">
        <f>январь!BP134+февраль!BP134+март!BP134+апрель!BP134+май!BP134+июнь!BP134+июль!BP134+август!BP134+сентябрь!BP134+октябрь!BP134+ноябрь!BP134+декабрь!BP134</f>
        <v>0</v>
      </c>
      <c r="BT134" s="36">
        <f>январь!BQ134+февраль!BQ134+март!BQ134+апрель!BQ134+май!BQ134+июнь!BQ134+июль!BQ134+август!BQ134+сентябрь!BQ134+октябрь!BQ134+ноябрь!BQ134+декабрь!BQ134</f>
        <v>0</v>
      </c>
      <c r="BU134" s="29">
        <f>январь!BR134+февраль!BR134+март!BR134+апрель!BR134+май!BR134+июнь!BR134+июль!BR134+август!BR134+сентябрь!BR134+октябрь!BR134+ноябрь!BR134+декабрь!BR134</f>
        <v>0</v>
      </c>
      <c r="BV134" s="36">
        <f>январь!BS134+февраль!BS134+март!BS134+апрель!BS134+май!BS134+июнь!BS134+июль!BS134+август!BS134+сентябрь!BS134+октябрь!BS134+ноябрь!BS134+декабрь!BS134</f>
        <v>0</v>
      </c>
      <c r="BW134" s="36">
        <f>январь!BT134+февраль!BT134+март!BT134+апрель!BT134+май!BT134+июнь!BT134+июль!BT134+август!BT134+сентябрь!BT134+октябрь!BT134+ноябрь!BT134+декабрь!BT134</f>
        <v>0</v>
      </c>
      <c r="BX134" s="36">
        <f>январь!BU134+февраль!BU134+март!BU134+апрель!BU134+май!BU134+июнь!BU134+июль!BU134+август!BU134+сентябрь!BU134+октябрь!BU134+ноябрь!BU134+декабрь!BU134</f>
        <v>0</v>
      </c>
      <c r="BY134" s="36">
        <f>январь!BV134+февраль!BV134+март!BV134+апрель!BV134+май!BV134+июнь!BV134+июль!BV134+август!BV134+сентябрь!BV134+октябрь!BV134+ноябрь!BV134+декабрь!BV134</f>
        <v>0</v>
      </c>
      <c r="BZ134" s="77">
        <v>2</v>
      </c>
    </row>
    <row r="135" spans="1:78" x14ac:dyDescent="0.25">
      <c r="A135" s="16">
        <v>133</v>
      </c>
      <c r="B135" s="16">
        <v>1</v>
      </c>
      <c r="C135" s="37" t="s">
        <v>597</v>
      </c>
      <c r="D135" s="51">
        <v>158.64842206763285</v>
      </c>
      <c r="E135" s="25">
        <v>-507.419194</v>
      </c>
      <c r="F135" s="26">
        <f t="shared" si="6"/>
        <v>-584.16177193236717</v>
      </c>
      <c r="G135" s="26">
        <f t="shared" si="7"/>
        <v>-76.742577932367197</v>
      </c>
      <c r="H135" s="26">
        <f t="shared" si="8"/>
        <v>235.39100000000005</v>
      </c>
      <c r="I135" s="36">
        <f>январь!F135+февраль!F135+март!F135+апрель!F135+май!F135+июнь!F135+июль!F135+август!F135+сентябрь!F135+октябрь!F135+ноябрь!F135+декабрь!F135</f>
        <v>0</v>
      </c>
      <c r="J135" s="36">
        <f>январь!G135+февраль!G135+март!G135+апрель!G135+май!G135+июнь!G135+июль!G135+август!G135+сентябрь!G135+октябрь!G135+ноябрь!G135+декабрь!G135</f>
        <v>0</v>
      </c>
      <c r="K135" s="36">
        <f>январь!H135+февраль!H135+март!H135+апрель!H135+май!H135+июнь!H135+июль!H135+август!H135+сентябрь!H135+октябрь!H135+ноябрь!H135+декабрь!H135</f>
        <v>0</v>
      </c>
      <c r="L135" s="27">
        <f>январь!I135+февраль!I135+март!I135+апрель!I135+май!I135+июнь!I135+июль!I135+август!I135+сентябрь!I135+октябрь!I135+ноябрь!I135+декабрь!I135</f>
        <v>0</v>
      </c>
      <c r="M135" s="36">
        <f>январь!J135+февраль!J135+март!J135+апрель!J135+май!J135+июнь!J135+июль!J135+август!J135+сентябрь!J135+октябрь!J135+ноябрь!J135+декабрь!J135</f>
        <v>0</v>
      </c>
      <c r="N135" s="36">
        <f>январь!K135+февраль!K135+март!K135+апрель!K135+май!K135+июнь!K135+июль!K135+август!K135+сентябрь!K135+октябрь!K135+ноябрь!K135+декабрь!K135</f>
        <v>0</v>
      </c>
      <c r="O135" s="36">
        <f>январь!L135+февраль!L135+март!L135+апрель!L135+май!L135+июнь!L135+июль!L135+август!L135+сентябрь!L135+октябрь!L135+ноябрь!L135+декабрь!L135</f>
        <v>0</v>
      </c>
      <c r="P135" s="36">
        <f>январь!M135+февраль!M135+март!M135+апрель!M135+май!M135+июнь!M135+июль!M135+август!M135+сентябрь!M135+октябрь!M135+ноябрь!M135+декабрь!M135</f>
        <v>0</v>
      </c>
      <c r="Q135" s="36">
        <f>январь!N135+февраль!N135+март!N135+апрель!N135+май!N135+июнь!N135+июль!N135+август!N135+сентябрь!N135+октябрь!N135+ноябрь!N135+декабрь!N135</f>
        <v>0</v>
      </c>
      <c r="R135" s="29">
        <f>январь!O135+февраль!O135+март!O135+апрель!O135+май!O135+июнь!O135+июль!O135+август!O135+сентябрь!O135+октябрь!O135+ноябрь!O135+декабрь!O135</f>
        <v>0</v>
      </c>
      <c r="S135" s="36">
        <f>январь!P135+февраль!P135+март!P135+апрель!P135+май!P135+июнь!P135+июль!P135+август!P135+сентябрь!P135+октябрь!P135+ноябрь!P135+декабрь!P135</f>
        <v>0</v>
      </c>
      <c r="T135" s="29">
        <f>январь!Q135+февраль!Q135+март!Q135+апрель!Q135+май!Q135+июнь!Q135+июль!Q135+август!Q135+сентябрь!Q135+октябрь!Q135+ноябрь!Q135+декабрь!Q135</f>
        <v>0</v>
      </c>
      <c r="U135" s="36">
        <f>январь!R135+февраль!R135+март!R135+апрель!R135+май!R135+июнь!R135+июль!R135+август!R135+сентябрь!R135+октябрь!R135+ноябрь!R135+декабрь!R135</f>
        <v>0</v>
      </c>
      <c r="V135" s="36">
        <f>январь!S135+февраль!S135+март!S135+апрель!S135+май!S135+июнь!S135+июль!S135+август!S135+сентябрь!S135+октябрь!S135+ноябрь!S135+декабрь!S135</f>
        <v>6.0000000000000001E-3</v>
      </c>
      <c r="W135" s="36">
        <f>январь!T135+февраль!T135+март!T135+апрель!T135+май!T135+июнь!T135+июль!T135+август!T135+сентябрь!T135+октябрь!T135+ноябрь!T135+декабрь!T135</f>
        <v>5.024</v>
      </c>
      <c r="X135" s="36">
        <f>январь!U135+февраль!U135+март!U135+апрель!U135+май!U135+июнь!U135+июль!U135+август!U135+сентябрь!U135+октябрь!U135+ноябрь!U135+декабрь!U135</f>
        <v>0</v>
      </c>
      <c r="Y135" s="36">
        <f>январь!V135+февраль!V135+март!V135+апрель!V135+май!V135+июнь!V135+июль!V135+август!V135+сентябрь!V135+октябрь!V135+ноябрь!V135+декабрь!V135</f>
        <v>0</v>
      </c>
      <c r="Z135" s="36">
        <f>январь!W135+февраль!W135+март!W135+апрель!W135+май!W135+июнь!W135+июль!W135+август!W135+сентябрь!W135+октябрь!W135+ноябрь!W135+декабрь!W135</f>
        <v>0</v>
      </c>
      <c r="AA135" s="36">
        <f>январь!X135+февраль!X135+март!X135+апрель!X135+май!X135+июнь!X135+июль!X135+август!X135+сентябрь!X135+октябрь!X135+ноябрь!X135+декабрь!X135</f>
        <v>0</v>
      </c>
      <c r="AB135" s="29">
        <f>январь!Y135+февраль!Y135+март!Y135+апрель!Y135+май!Y135+июнь!Y135+июль!Y135+август!Y135+сентябрь!Y135+октябрь!Y135+ноябрь!Y135+декабрь!Y135</f>
        <v>0</v>
      </c>
      <c r="AC135" s="36">
        <f>январь!Z135+февраль!Z135+март!Z135+апрель!Z135+май!Z135+июнь!Z135+июль!Z135+август!Z135+сентябрь!Z135+октябрь!Z135+ноябрь!Z135+декабрь!Z135</f>
        <v>0</v>
      </c>
      <c r="AD135" s="66" t="str">
        <f>CONCATENATE(январь!AA135,$BZ$1,февраль!AA135,$BZ$1,март!AA135,$BZ$1,апрель!AA135,$BZ$1,май!AA135,$BZ$1,июнь!AA135,$BZ$1,июль!AA135,$BZ$1,август!AA135,$BZ$1,сентябрь!AA135,$BZ$1,октябрь!AA135,$BZ$1,ноябрь!AA135,$BZ$1,декабрь!AA135)</f>
        <v xml:space="preserve">           </v>
      </c>
      <c r="AE135" s="36">
        <f>январь!AB135+февраль!AB135+март!AB135+апрель!AB135+май!AB135+июнь!AB135+июль!AB135+август!AB135+сентябрь!AB135+октябрь!AB135+ноябрь!AB135+декабрь!AB135</f>
        <v>0</v>
      </c>
      <c r="AF135" s="36">
        <f>январь!AC135+февраль!AC135+март!AC135+апрель!AC135+май!AC135+июнь!AC135+июль!AC135+август!AC135+сентябрь!AC135+октябрь!AC135+ноябрь!AC135+декабрь!AC135</f>
        <v>0</v>
      </c>
      <c r="AG135" s="36">
        <f>январь!AD135+февраль!AD135+март!AD135+апрель!AD135+май!AD135+июнь!AD135+июль!AD135+август!AD135+сентябрь!AD135+октябрь!AD135+ноябрь!AD135+декабрь!AD135</f>
        <v>0</v>
      </c>
      <c r="AH135" s="36">
        <f>январь!AE135+февраль!AE135+март!AE135+апрель!AE135+май!AE135+июнь!AE135+июль!AE135+август!AE135+сентябрь!AE135+октябрь!AE135+ноябрь!AE135+декабрь!AE135</f>
        <v>0</v>
      </c>
      <c r="AI135" s="36">
        <f>январь!AF135+февраль!AF135+март!AF135+апрель!AF135+май!AF135+июнь!AF135+июль!AF135+август!AF135+сентябрь!AF135+октябрь!AF135+ноябрь!AF135+декабрь!AF135</f>
        <v>0</v>
      </c>
      <c r="AJ135" s="36">
        <f>январь!AG135+февраль!AG135+март!AG135+апрель!AG135+май!AG135+июнь!AG135+июль!AG135+август!AG135+сентябрь!AG135+октябрь!AG135+ноябрь!AG135+декабрь!AG135</f>
        <v>0</v>
      </c>
      <c r="AK135" s="29">
        <f>январь!AH135+февраль!AH135+март!AH135+апрель!AH135+май!AH135+июнь!AH135+июль!AH135+август!AH135+сентябрь!AH135+октябрь!AH135+ноябрь!AH135+декабрь!AH135</f>
        <v>0</v>
      </c>
      <c r="AL135" s="36">
        <f>январь!AI135+февраль!AI135+март!AI135+апрель!AI135+май!AI135+июнь!AI135+июль!AI135+август!AI135+сентябрь!AI135+октябрь!AI135+ноябрь!AI135+декабрь!AI135</f>
        <v>0</v>
      </c>
      <c r="AM135" s="29">
        <f>январь!AJ135+февраль!AJ135+март!AJ135+апрель!AJ135+май!AJ135+июнь!AJ135+июль!AJ135+август!AJ135+сентябрь!AJ135+октябрь!AJ135+ноябрь!AJ135+декабрь!AJ135</f>
        <v>0</v>
      </c>
      <c r="AN135" s="36">
        <f>январь!AK135+февраль!AK135+март!AK135+апрель!AK135+май!AK135+июнь!AK135+июль!AK135+август!AK135+сентябрь!AK135+октябрь!AK135+ноябрь!AK135+декабрь!AK135</f>
        <v>0</v>
      </c>
      <c r="AO135" s="36">
        <f>январь!AL135+февраль!AL135+март!AL135+апрель!AL135+май!AL135+июнь!AL135+июль!AL135+август!AL135+сентябрь!AL135+октябрь!AL135+ноябрь!AL135+декабрь!AL135</f>
        <v>0</v>
      </c>
      <c r="AP135" s="36">
        <f>январь!AM135+февраль!AM135+март!AM135+апрель!AM135+май!AM135+июнь!AM135+июль!AM135+август!AM135+сентябрь!AM135+октябрь!AM135+ноябрь!AM135+декабрь!AM135</f>
        <v>0</v>
      </c>
      <c r="AQ135" s="29">
        <f>январь!AN135+февраль!AN135+март!AN135+апрель!AN135+май!AN135+июнь!AN135+июль!AN135+август!AN135+сентябрь!AN135+октябрь!AN135+ноябрь!AN135+декабрь!AN135</f>
        <v>0</v>
      </c>
      <c r="AR135" s="36">
        <f>январь!AO135+февраль!AO135+март!AO135+апрель!AO135+май!AO135+июнь!AO135+июль!AO135+август!AO135+сентябрь!AO135+октябрь!AO135+ноябрь!AO135+декабрь!AO135</f>
        <v>0</v>
      </c>
      <c r="AS135" s="29">
        <f>январь!AP135+февраль!AP135+март!AP135+апрель!AP135+май!AP135+июнь!AP135+июль!AP135+август!AP135+сентябрь!AP135+октябрь!AP135+ноябрь!AP135+декабрь!AP135</f>
        <v>1</v>
      </c>
      <c r="AT135" s="36">
        <f>январь!AQ135+февраль!AQ135+март!AQ135+апрель!AQ135+май!AQ135+июнь!AQ135+июль!AQ135+август!AQ135+сентябрь!AQ135+октябрь!AQ135+ноябрь!AQ135+декабрь!AQ135</f>
        <v>34</v>
      </c>
      <c r="AU135" s="29">
        <f>январь!AR135+февраль!AR135+март!AR135+апрель!AR135+май!AR135+июнь!AR135+июль!AR135+август!AR135+сентябрь!AR135+октябрь!AR135+ноябрь!AR135+декабрь!AR135</f>
        <v>0</v>
      </c>
      <c r="AV135" s="36">
        <f>январь!AS135+февраль!AS135+март!AS135+апрель!AS135+май!AS135+июнь!AS135+июль!AS135+август!AS135+сентябрь!AS135+октябрь!AS135+ноябрь!AS135+декабрь!AS135</f>
        <v>0</v>
      </c>
      <c r="AW135" s="36">
        <f>январь!AT135+февраль!AT135+март!AT135+апрель!AT135+май!AT135+июнь!AT135+июль!AT135+август!AT135+сентябрь!AT135+октябрь!AT135+ноябрь!AT135+декабрь!AT135</f>
        <v>0</v>
      </c>
      <c r="AX135" s="36">
        <f>январь!AU135+февраль!AU135+март!AU135+апрель!AU135+май!AU135+июнь!AU135+июль!AU135+август!AU135+сентябрь!AU135+октябрь!AU135+ноябрь!AU135+декабрь!AU135</f>
        <v>0</v>
      </c>
      <c r="AY135" s="29">
        <f>январь!AV135+февраль!AV135+март!AV135+апрель!AV135+май!AV135+июнь!AV135+июль!AV135+август!AV135+сентябрь!AV135+октябрь!AV135+ноябрь!AV135+декабрь!AV135</f>
        <v>0</v>
      </c>
      <c r="AZ135" s="36">
        <f>январь!AW135+февраль!AW135+март!AW135+апрель!AW135+май!AW135+июнь!AW135+июль!AW135+август!AW135+сентябрь!AW135+октябрь!AW135+ноябрь!AW135+декабрь!AW135</f>
        <v>0</v>
      </c>
      <c r="BA135" s="36">
        <f>январь!AX135+февраль!AX135+март!AX135+апрель!AX135+май!AX135+июнь!AX135+июль!AX135+август!AX135+сентябрь!AX135+октябрь!AX135+ноябрь!AX135+декабрь!AX135</f>
        <v>0</v>
      </c>
      <c r="BB135" s="36">
        <f>январь!AY135+февраль!AY135+март!AY135+апрель!AY135+май!AY135+июнь!AY135+июль!AY135+август!AY135+сентябрь!AY135+октябрь!AY135+ноябрь!AY135+декабрь!AY135</f>
        <v>0</v>
      </c>
      <c r="BC135" s="29">
        <f>январь!AZ135+февраль!AZ135+март!AZ135+апрель!AZ135+май!AZ135+июнь!AZ135+июль!AZ135+август!AZ135+сентябрь!AZ135+октябрь!AZ135+ноябрь!AZ135+декабрь!AZ135</f>
        <v>0</v>
      </c>
      <c r="BD135" s="36">
        <f>январь!BA135+февраль!BA135+март!BA135+апрель!BA135+май!BA135+июнь!BA135+июль!BA135+август!BA135+сентябрь!BA135+октябрь!BA135+ноябрь!BA135+декабрь!BA135</f>
        <v>0</v>
      </c>
      <c r="BE135" s="36">
        <f>январь!BB135+февраль!BB135+март!BB135+апрель!BB135+май!BB135+июнь!BB135+июль!BB135+август!BB135+сентябрь!BB135+октябрь!BB135+ноябрь!BB135+декабрь!BB135</f>
        <v>0</v>
      </c>
      <c r="BF135" s="36">
        <f>январь!BC135+февраль!BC135+март!BC135+апрель!BC135+май!BC135+июнь!BC135+июль!BC135+август!BC135+сентябрь!BC135+октябрь!BC135+ноябрь!BC135+декабрь!BC135</f>
        <v>0</v>
      </c>
      <c r="BG135" s="36">
        <f>январь!BD135+февраль!BD135+март!BD135+апрель!BD135+май!BD135+июнь!BD135+июль!BD135+август!BD135+сентябрь!BD135+октябрь!BD135+ноябрь!BD135+декабрь!BD135</f>
        <v>1.0999999999999999E-2</v>
      </c>
      <c r="BH135" s="36">
        <f>январь!BE135+февраль!BE135+март!BE135+апрель!BE135+май!BE135+июнь!BE135+июль!BE135+август!BE135+сентябрь!BE135+октябрь!BE135+ноябрь!BE135+декабрь!BE135</f>
        <v>11.236000000000001</v>
      </c>
      <c r="BI135" s="36">
        <f>январь!BF135+февраль!BF135+март!BF135+апрель!BF135+май!BF135+июнь!BF135+июль!BF135+август!BF135+сентябрь!BF135+октябрь!BF135+ноябрь!BF135+декабрь!BF135</f>
        <v>0</v>
      </c>
      <c r="BJ135" s="36">
        <f>январь!BG135+февраль!BG135+март!BG135+апрель!BG135+май!BG135+июнь!BG135+июль!BG135+август!BG135+сентябрь!BG135+октябрь!BG135+ноябрь!BG135+декабрь!BG135</f>
        <v>0</v>
      </c>
      <c r="BK135" s="36">
        <f>январь!BH135+февраль!BH135+март!BH135+апрель!BH135+май!BH135+июнь!BH135+июль!BH135+август!BH135+сентябрь!BH135+октябрь!BH135+ноябрь!BH135+декабрь!BH135</f>
        <v>0</v>
      </c>
      <c r="BL135" s="36">
        <f>январь!BI135+февраль!BI135+март!BI135+апрель!BI135+май!BI135+июнь!BI135+июль!BI135+август!BI135+сентябрь!BI135+октябрь!BI135+ноябрь!BI135+декабрь!BI135</f>
        <v>0</v>
      </c>
      <c r="BM135" s="29">
        <f>январь!BJ135+февраль!BJ135+март!BJ135+апрель!BJ135+май!BJ135+июнь!BJ135+июль!BJ135+август!BJ135+сентябрь!BJ135+октябрь!BJ135+ноябрь!BJ135+декабрь!BJ135</f>
        <v>0</v>
      </c>
      <c r="BN135" s="36">
        <f>январь!BK135+февраль!BK135+март!BK135+апрель!BK135+май!BK135+июнь!BK135+июль!BK135+август!BK135+сентябрь!BK135+октябрь!BK135+ноябрь!BK135+декабрь!BK135</f>
        <v>0</v>
      </c>
      <c r="BO135" s="29">
        <f>январь!BL135+февраль!BL135+март!BL135+апрель!BL135+май!BL135+июнь!BL135+июль!BL135+август!BL135+сентябрь!BL135+октябрь!BL135+ноябрь!BL135+декабрь!BL135</f>
        <v>10</v>
      </c>
      <c r="BP135" s="36">
        <f>январь!BM135+февраль!BM135+март!BM135+апрель!BM135+май!BM135+июнь!BM135+июль!BM135+август!BM135+сентябрь!BM135+октябрь!BM135+ноябрь!BM135+декабрь!BM135</f>
        <v>8.5510000000000002</v>
      </c>
      <c r="BQ135" s="36">
        <f>январь!BN135+февраль!BN135+март!BN135+апрель!BN135+май!BN135+июнь!BN135+июль!BN135+август!BN135+сентябрь!BN135+октябрь!BN135+ноябрь!BN135+декабрь!BN135</f>
        <v>0</v>
      </c>
      <c r="BR135" s="36">
        <f>январь!BO135+февраль!BO135+март!BO135+апрель!BO135+май!BO135+июнь!BO135+июль!BO135+август!BO135+сентябрь!BO135+октябрь!BO135+ноябрь!BO135+декабрь!BO135</f>
        <v>0</v>
      </c>
      <c r="BS135" s="29">
        <f>январь!BP135+февраль!BP135+март!BP135+апрель!BP135+май!BP135+июнь!BP135+июль!BP135+август!BP135+сентябрь!BP135+октябрь!BP135+ноябрь!BP135+декабрь!BP135</f>
        <v>0</v>
      </c>
      <c r="BT135" s="36">
        <f>январь!BQ135+февраль!BQ135+март!BQ135+апрель!BQ135+май!BQ135+июнь!BQ135+июль!BQ135+август!BQ135+сентябрь!BQ135+октябрь!BQ135+ноябрь!BQ135+декабрь!BQ135</f>
        <v>0</v>
      </c>
      <c r="BU135" s="29">
        <f>январь!BR135+февраль!BR135+март!BR135+апрель!BR135+май!BR135+июнь!BR135+июль!BR135+август!BR135+сентябрь!BR135+октябрь!BR135+ноябрь!BR135+декабрь!BR135</f>
        <v>0</v>
      </c>
      <c r="BV135" s="36">
        <f>январь!BS135+февраль!BS135+март!BS135+апрель!BS135+май!BS135+июнь!BS135+июль!BS135+август!BS135+сентябрь!BS135+октябрь!BS135+ноябрь!BS135+декабрь!BS135</f>
        <v>0</v>
      </c>
      <c r="BW135" s="36">
        <f>январь!BT135+февраль!BT135+март!BT135+апрель!BT135+май!BT135+июнь!BT135+июль!BT135+август!BT135+сентябрь!BT135+октябрь!BT135+ноябрь!BT135+декабрь!BT135</f>
        <v>0</v>
      </c>
      <c r="BX135" s="36">
        <f>январь!BU135+февраль!BU135+март!BU135+апрель!BU135+май!BU135+июнь!BU135+июль!BU135+август!BU135+сентябрь!BU135+октябрь!BU135+ноябрь!BU135+декабрь!BU135</f>
        <v>0</v>
      </c>
      <c r="BY135" s="36">
        <f>январь!BV135+февраль!BV135+март!BV135+апрель!BV135+май!BV135+июнь!BV135+июль!BV135+август!BV135+сентябрь!BV135+октябрь!BV135+ноябрь!BV135+декабрь!BV135</f>
        <v>176.58000000000004</v>
      </c>
      <c r="BZ135" s="77">
        <v>1</v>
      </c>
    </row>
    <row r="136" spans="1:78" x14ac:dyDescent="0.25">
      <c r="A136" s="16">
        <v>134</v>
      </c>
      <c r="B136" s="16">
        <v>1</v>
      </c>
      <c r="C136" s="37" t="s">
        <v>598</v>
      </c>
      <c r="D136" s="51">
        <v>42.395518260869565</v>
      </c>
      <c r="E136" s="25">
        <v>-181.53835000000001</v>
      </c>
      <c r="F136" s="26">
        <f t="shared" si="6"/>
        <v>-141.01183173913043</v>
      </c>
      <c r="G136" s="26">
        <f t="shared" si="7"/>
        <v>40.526518260869565</v>
      </c>
      <c r="H136" s="26">
        <f t="shared" si="8"/>
        <v>1.869</v>
      </c>
      <c r="I136" s="36">
        <f>январь!F136+февраль!F136+март!F136+апрель!F136+май!F136+июнь!F136+июль!F136+август!F136+сентябрь!F136+октябрь!F136+ноябрь!F136+декабрь!F136</f>
        <v>0</v>
      </c>
      <c r="J136" s="36">
        <f>январь!G136+февраль!G136+март!G136+апрель!G136+май!G136+июнь!G136+июль!G136+август!G136+сентябрь!G136+октябрь!G136+ноябрь!G136+декабрь!G136</f>
        <v>0</v>
      </c>
      <c r="K136" s="36">
        <f>январь!H136+февраль!H136+март!H136+апрель!H136+май!H136+июнь!H136+июль!H136+август!H136+сентябрь!H136+октябрь!H136+ноябрь!H136+декабрь!H136</f>
        <v>0</v>
      </c>
      <c r="L136" s="27">
        <f>январь!I136+февраль!I136+март!I136+апрель!I136+май!I136+июнь!I136+июль!I136+август!I136+сентябрь!I136+октябрь!I136+ноябрь!I136+декабрь!I136</f>
        <v>0</v>
      </c>
      <c r="M136" s="36">
        <f>январь!J136+февраль!J136+март!J136+апрель!J136+май!J136+июнь!J136+июль!J136+август!J136+сентябрь!J136+октябрь!J136+ноябрь!J136+декабрь!J136</f>
        <v>0</v>
      </c>
      <c r="N136" s="36">
        <f>январь!K136+февраль!K136+март!K136+апрель!K136+май!K136+июнь!K136+июль!K136+август!K136+сентябрь!K136+октябрь!K136+ноябрь!K136+декабрь!K136</f>
        <v>0</v>
      </c>
      <c r="O136" s="36">
        <f>январь!L136+февраль!L136+март!L136+апрель!L136+май!L136+июнь!L136+июль!L136+август!L136+сентябрь!L136+октябрь!L136+ноябрь!L136+декабрь!L136</f>
        <v>0</v>
      </c>
      <c r="P136" s="36">
        <f>январь!M136+февраль!M136+март!M136+апрель!M136+май!M136+июнь!M136+июль!M136+август!M136+сентябрь!M136+октябрь!M136+ноябрь!M136+декабрь!M136</f>
        <v>0</v>
      </c>
      <c r="Q136" s="36">
        <f>январь!N136+февраль!N136+март!N136+апрель!N136+май!N136+июнь!N136+июль!N136+август!N136+сентябрь!N136+октябрь!N136+ноябрь!N136+декабрь!N136</f>
        <v>0</v>
      </c>
      <c r="R136" s="29">
        <f>январь!O136+февраль!O136+март!O136+апрель!O136+май!O136+июнь!O136+июль!O136+август!O136+сентябрь!O136+октябрь!O136+ноябрь!O136+декабрь!O136</f>
        <v>0</v>
      </c>
      <c r="S136" s="36">
        <f>январь!P136+февраль!P136+март!P136+апрель!P136+май!P136+июнь!P136+июль!P136+август!P136+сентябрь!P136+октябрь!P136+ноябрь!P136+декабрь!P136</f>
        <v>0</v>
      </c>
      <c r="T136" s="29">
        <f>январь!Q136+февраль!Q136+март!Q136+апрель!Q136+май!Q136+июнь!Q136+июль!Q136+август!Q136+сентябрь!Q136+октябрь!Q136+ноябрь!Q136+декабрь!Q136</f>
        <v>0</v>
      </c>
      <c r="U136" s="36">
        <f>январь!R136+февраль!R136+март!R136+апрель!R136+май!R136+июнь!R136+июль!R136+август!R136+сентябрь!R136+октябрь!R136+ноябрь!R136+декабрь!R136</f>
        <v>0</v>
      </c>
      <c r="V136" s="36">
        <f>январь!S136+февраль!S136+март!S136+апрель!S136+май!S136+июнь!S136+июль!S136+август!S136+сентябрь!S136+октябрь!S136+ноябрь!S136+декабрь!S136</f>
        <v>0</v>
      </c>
      <c r="W136" s="36">
        <f>январь!T136+февраль!T136+март!T136+апрель!T136+май!T136+июнь!T136+июль!T136+август!T136+сентябрь!T136+октябрь!T136+ноябрь!T136+декабрь!T136</f>
        <v>0</v>
      </c>
      <c r="X136" s="36">
        <f>январь!U136+февраль!U136+март!U136+апрель!U136+май!U136+июнь!U136+июль!U136+август!U136+сентябрь!U136+октябрь!U136+ноябрь!U136+декабрь!U136</f>
        <v>0</v>
      </c>
      <c r="Y136" s="36">
        <f>январь!V136+февраль!V136+март!V136+апрель!V136+май!V136+июнь!V136+июль!V136+август!V136+сентябрь!V136+октябрь!V136+ноябрь!V136+декабрь!V136</f>
        <v>0</v>
      </c>
      <c r="Z136" s="36">
        <f>январь!W136+февраль!W136+март!W136+апрель!W136+май!W136+июнь!W136+июль!W136+август!W136+сентябрь!W136+октябрь!W136+ноябрь!W136+декабрь!W136</f>
        <v>0</v>
      </c>
      <c r="AA136" s="36">
        <f>январь!X136+февраль!X136+март!X136+апрель!X136+май!X136+июнь!X136+июль!X136+август!X136+сентябрь!X136+октябрь!X136+ноябрь!X136+декабрь!X136</f>
        <v>0</v>
      </c>
      <c r="AB136" s="29">
        <f>январь!Y136+февраль!Y136+март!Y136+апрель!Y136+май!Y136+июнь!Y136+июль!Y136+август!Y136+сентябрь!Y136+октябрь!Y136+ноябрь!Y136+декабрь!Y136</f>
        <v>0</v>
      </c>
      <c r="AC136" s="36">
        <f>январь!Z136+февраль!Z136+март!Z136+апрель!Z136+май!Z136+июнь!Z136+июль!Z136+август!Z136+сентябрь!Z136+октябрь!Z136+ноябрь!Z136+декабрь!Z136</f>
        <v>0</v>
      </c>
      <c r="AD136" s="66" t="str">
        <f>CONCATENATE(январь!AA136,$BZ$1,февраль!AA136,$BZ$1,март!AA136,$BZ$1,апрель!AA136,$BZ$1,май!AA136,$BZ$1,июнь!AA136,$BZ$1,июль!AA136,$BZ$1,август!AA136,$BZ$1,сентябрь!AA136,$BZ$1,октябрь!AA136,$BZ$1,ноябрь!AA136,$BZ$1,декабрь!AA136)</f>
        <v xml:space="preserve">           </v>
      </c>
      <c r="AE136" s="36">
        <f>январь!AB136+февраль!AB136+март!AB136+апрель!AB136+май!AB136+июнь!AB136+июль!AB136+август!AB136+сентябрь!AB136+октябрь!AB136+ноябрь!AB136+декабрь!AB136</f>
        <v>0</v>
      </c>
      <c r="AF136" s="36">
        <f>январь!AC136+февраль!AC136+март!AC136+апрель!AC136+май!AC136+июнь!AC136+июль!AC136+август!AC136+сентябрь!AC136+октябрь!AC136+ноябрь!AC136+декабрь!AC136</f>
        <v>0</v>
      </c>
      <c r="AG136" s="36">
        <f>январь!AD136+февраль!AD136+март!AD136+апрель!AD136+май!AD136+июнь!AD136+июль!AD136+август!AD136+сентябрь!AD136+октябрь!AD136+ноябрь!AD136+декабрь!AD136</f>
        <v>0</v>
      </c>
      <c r="AH136" s="36">
        <f>январь!AE136+февраль!AE136+март!AE136+апрель!AE136+май!AE136+июнь!AE136+июль!AE136+август!AE136+сентябрь!AE136+октябрь!AE136+ноябрь!AE136+декабрь!AE136</f>
        <v>0</v>
      </c>
      <c r="AI136" s="36">
        <f>январь!AF136+февраль!AF136+март!AF136+апрель!AF136+май!AF136+июнь!AF136+июль!AF136+август!AF136+сентябрь!AF136+октябрь!AF136+ноябрь!AF136+декабрь!AF136</f>
        <v>0</v>
      </c>
      <c r="AJ136" s="36">
        <f>январь!AG136+февраль!AG136+март!AG136+апрель!AG136+май!AG136+июнь!AG136+июль!AG136+август!AG136+сентябрь!AG136+октябрь!AG136+ноябрь!AG136+декабрь!AG136</f>
        <v>0</v>
      </c>
      <c r="AK136" s="29">
        <f>январь!AH136+февраль!AH136+март!AH136+апрель!AH136+май!AH136+июнь!AH136+июль!AH136+август!AH136+сентябрь!AH136+октябрь!AH136+ноябрь!AH136+декабрь!AH136</f>
        <v>0</v>
      </c>
      <c r="AL136" s="36">
        <f>январь!AI136+февраль!AI136+март!AI136+апрель!AI136+май!AI136+июнь!AI136+июль!AI136+август!AI136+сентябрь!AI136+октябрь!AI136+ноябрь!AI136+декабрь!AI136</f>
        <v>0</v>
      </c>
      <c r="AM136" s="29">
        <f>январь!AJ136+февраль!AJ136+март!AJ136+апрель!AJ136+май!AJ136+июнь!AJ136+июль!AJ136+август!AJ136+сентябрь!AJ136+октябрь!AJ136+ноябрь!AJ136+декабрь!AJ136</f>
        <v>0</v>
      </c>
      <c r="AN136" s="36">
        <f>январь!AK136+февраль!AK136+март!AK136+апрель!AK136+май!AK136+июнь!AK136+июль!AK136+август!AK136+сентябрь!AK136+октябрь!AK136+ноябрь!AK136+декабрь!AK136</f>
        <v>0</v>
      </c>
      <c r="AO136" s="36">
        <f>январь!AL136+февраль!AL136+март!AL136+апрель!AL136+май!AL136+июнь!AL136+июль!AL136+август!AL136+сентябрь!AL136+октябрь!AL136+ноябрь!AL136+декабрь!AL136</f>
        <v>0</v>
      </c>
      <c r="AP136" s="36">
        <f>январь!AM136+февраль!AM136+март!AM136+апрель!AM136+май!AM136+июнь!AM136+июль!AM136+август!AM136+сентябрь!AM136+октябрь!AM136+ноябрь!AM136+декабрь!AM136</f>
        <v>0</v>
      </c>
      <c r="AQ136" s="29">
        <f>январь!AN136+февраль!AN136+март!AN136+апрель!AN136+май!AN136+июнь!AN136+июль!AN136+август!AN136+сентябрь!AN136+октябрь!AN136+ноябрь!AN136+декабрь!AN136</f>
        <v>0</v>
      </c>
      <c r="AR136" s="36">
        <f>январь!AO136+февраль!AO136+март!AO136+апрель!AO136+май!AO136+июнь!AO136+июль!AO136+август!AO136+сентябрь!AO136+октябрь!AO136+ноябрь!AO136+декабрь!AO136</f>
        <v>0</v>
      </c>
      <c r="AS136" s="29">
        <f>январь!AP136+февраль!AP136+март!AP136+апрель!AP136+май!AP136+июнь!AP136+июль!AP136+август!AP136+сентябрь!AP136+октябрь!AP136+ноябрь!AP136+декабрь!AP136</f>
        <v>0</v>
      </c>
      <c r="AT136" s="36">
        <f>январь!AQ136+февраль!AQ136+март!AQ136+апрель!AQ136+май!AQ136+июнь!AQ136+июль!AQ136+август!AQ136+сентябрь!AQ136+октябрь!AQ136+ноябрь!AQ136+декабрь!AQ136</f>
        <v>0</v>
      </c>
      <c r="AU136" s="29">
        <f>январь!AR136+февраль!AR136+март!AR136+апрель!AR136+май!AR136+июнь!AR136+июль!AR136+август!AR136+сентябрь!AR136+октябрь!AR136+ноябрь!AR136+декабрь!AR136</f>
        <v>0</v>
      </c>
      <c r="AV136" s="36">
        <f>январь!AS136+февраль!AS136+март!AS136+апрель!AS136+май!AS136+июнь!AS136+июль!AS136+август!AS136+сентябрь!AS136+октябрь!AS136+ноябрь!AS136+декабрь!AS136</f>
        <v>0</v>
      </c>
      <c r="AW136" s="36">
        <f>январь!AT136+февраль!AT136+март!AT136+апрель!AT136+май!AT136+июнь!AT136+июль!AT136+август!AT136+сентябрь!AT136+октябрь!AT136+ноябрь!AT136+декабрь!AT136</f>
        <v>0</v>
      </c>
      <c r="AX136" s="36">
        <f>январь!AU136+февраль!AU136+март!AU136+апрель!AU136+май!AU136+июнь!AU136+июль!AU136+август!AU136+сентябрь!AU136+октябрь!AU136+ноябрь!AU136+декабрь!AU136</f>
        <v>0</v>
      </c>
      <c r="AY136" s="29">
        <f>январь!AV136+февраль!AV136+март!AV136+апрель!AV136+май!AV136+июнь!AV136+июль!AV136+август!AV136+сентябрь!AV136+октябрь!AV136+ноябрь!AV136+декабрь!AV136</f>
        <v>0</v>
      </c>
      <c r="AZ136" s="36">
        <f>январь!AW136+февраль!AW136+март!AW136+апрель!AW136+май!AW136+июнь!AW136+июль!AW136+август!AW136+сентябрь!AW136+октябрь!AW136+ноябрь!AW136+декабрь!AW136</f>
        <v>0</v>
      </c>
      <c r="BA136" s="36">
        <f>январь!AX136+февраль!AX136+март!AX136+апрель!AX136+май!AX136+июнь!AX136+июль!AX136+август!AX136+сентябрь!AX136+октябрь!AX136+ноябрь!AX136+декабрь!AX136</f>
        <v>0</v>
      </c>
      <c r="BB136" s="36">
        <f>январь!AY136+февраль!AY136+март!AY136+апрель!AY136+май!AY136+июнь!AY136+июль!AY136+август!AY136+сентябрь!AY136+октябрь!AY136+ноябрь!AY136+декабрь!AY136</f>
        <v>0</v>
      </c>
      <c r="BC136" s="29">
        <f>январь!AZ136+февраль!AZ136+март!AZ136+апрель!AZ136+май!AZ136+июнь!AZ136+июль!AZ136+август!AZ136+сентябрь!AZ136+октябрь!AZ136+ноябрь!AZ136+декабрь!AZ136</f>
        <v>0</v>
      </c>
      <c r="BD136" s="36">
        <f>январь!BA136+февраль!BA136+март!BA136+апрель!BA136+май!BA136+июнь!BA136+июль!BA136+август!BA136+сентябрь!BA136+октябрь!BA136+ноябрь!BA136+декабрь!BA136</f>
        <v>0</v>
      </c>
      <c r="BE136" s="36">
        <f>январь!BB136+февраль!BB136+март!BB136+апрель!BB136+май!BB136+июнь!BB136+июль!BB136+август!BB136+сентябрь!BB136+октябрь!BB136+ноябрь!BB136+декабрь!BB136</f>
        <v>0</v>
      </c>
      <c r="BF136" s="36">
        <f>январь!BC136+февраль!BC136+март!BC136+апрель!BC136+май!BC136+июнь!BC136+июль!BC136+август!BC136+сентябрь!BC136+октябрь!BC136+ноябрь!BC136+декабрь!BC136</f>
        <v>0</v>
      </c>
      <c r="BG136" s="36">
        <f>январь!BD136+февраль!BD136+март!BD136+апрель!BD136+май!BD136+июнь!BD136+июль!BD136+август!BD136+сентябрь!BD136+октябрь!BD136+ноябрь!BD136+декабрь!BD136</f>
        <v>0</v>
      </c>
      <c r="BH136" s="36">
        <f>январь!BE136+февраль!BE136+март!BE136+апрель!BE136+май!BE136+июнь!BE136+июль!BE136+август!BE136+сентябрь!BE136+октябрь!BE136+ноябрь!BE136+декабрь!BE136</f>
        <v>0</v>
      </c>
      <c r="BI136" s="36">
        <f>январь!BF136+февраль!BF136+март!BF136+апрель!BF136+май!BF136+июнь!BF136+июль!BF136+август!BF136+сентябрь!BF136+октябрь!BF136+ноябрь!BF136+декабрь!BF136</f>
        <v>0</v>
      </c>
      <c r="BJ136" s="36">
        <f>январь!BG136+февраль!BG136+март!BG136+апрель!BG136+май!BG136+июнь!BG136+июль!BG136+август!BG136+сентябрь!BG136+октябрь!BG136+ноябрь!BG136+декабрь!BG136</f>
        <v>0</v>
      </c>
      <c r="BK136" s="36">
        <f>январь!BH136+февраль!BH136+март!BH136+апрель!BH136+май!BH136+июнь!BH136+июль!BH136+август!BH136+сентябрь!BH136+октябрь!BH136+ноябрь!BH136+декабрь!BH136</f>
        <v>0</v>
      </c>
      <c r="BL136" s="36">
        <f>январь!BI136+февраль!BI136+март!BI136+апрель!BI136+май!BI136+июнь!BI136+июль!BI136+август!BI136+сентябрь!BI136+октябрь!BI136+ноябрь!BI136+декабрь!BI136</f>
        <v>0</v>
      </c>
      <c r="BM136" s="29">
        <f>январь!BJ136+февраль!BJ136+март!BJ136+апрель!BJ136+май!BJ136+июнь!BJ136+июль!BJ136+август!BJ136+сентябрь!BJ136+октябрь!BJ136+ноябрь!BJ136+декабрь!BJ136</f>
        <v>0</v>
      </c>
      <c r="BN136" s="36">
        <f>январь!BK136+февраль!BK136+март!BK136+апрель!BK136+май!BK136+июнь!BK136+июль!BK136+август!BK136+сентябрь!BK136+октябрь!BK136+ноябрь!BK136+декабрь!BK136</f>
        <v>0</v>
      </c>
      <c r="BO136" s="29">
        <f>январь!BL136+февраль!BL136+март!BL136+апрель!BL136+май!BL136+июнь!BL136+июль!BL136+август!BL136+сентябрь!BL136+октябрь!BL136+ноябрь!BL136+декабрь!BL136</f>
        <v>0</v>
      </c>
      <c r="BP136" s="36">
        <f>январь!BM136+февраль!BM136+март!BM136+апрель!BM136+май!BM136+июнь!BM136+июль!BM136+август!BM136+сентябрь!BM136+октябрь!BM136+ноябрь!BM136+декабрь!BM136</f>
        <v>0</v>
      </c>
      <c r="BQ136" s="36">
        <f>январь!BN136+февраль!BN136+март!BN136+апрель!BN136+май!BN136+июнь!BN136+июль!BN136+август!BN136+сентябрь!BN136+октябрь!BN136+ноябрь!BN136+декабрь!BN136</f>
        <v>0</v>
      </c>
      <c r="BR136" s="36">
        <f>январь!BO136+февраль!BO136+март!BO136+апрель!BO136+май!BO136+июнь!BO136+июль!BO136+август!BO136+сентябрь!BO136+октябрь!BO136+ноябрь!BO136+декабрь!BO136</f>
        <v>0</v>
      </c>
      <c r="BS136" s="29">
        <f>январь!BP136+февраль!BP136+март!BP136+апрель!BP136+май!BP136+июнь!BP136+июль!BP136+август!BP136+сентябрь!BP136+октябрь!BP136+ноябрь!BP136+декабрь!BP136</f>
        <v>0</v>
      </c>
      <c r="BT136" s="36">
        <f>январь!BQ136+февраль!BQ136+март!BQ136+апрель!BQ136+май!BQ136+июнь!BQ136+июль!BQ136+август!BQ136+сентябрь!BQ136+октябрь!BQ136+ноябрь!BQ136+декабрь!BQ136</f>
        <v>0</v>
      </c>
      <c r="BU136" s="29">
        <f>январь!BR136+февраль!BR136+март!BR136+апрель!BR136+май!BR136+июнь!BR136+июль!BR136+август!BR136+сентябрь!BR136+октябрь!BR136+ноябрь!BR136+декабрь!BR136</f>
        <v>0</v>
      </c>
      <c r="BV136" s="36">
        <f>январь!BS136+февраль!BS136+март!BS136+апрель!BS136+май!BS136+июнь!BS136+июль!BS136+август!BS136+сентябрь!BS136+октябрь!BS136+ноябрь!BS136+декабрь!BS136</f>
        <v>0</v>
      </c>
      <c r="BW136" s="36">
        <f>январь!BT136+февраль!BT136+март!BT136+апрель!BT136+май!BT136+июнь!BT136+июль!BT136+август!BT136+сентябрь!BT136+октябрь!BT136+ноябрь!BT136+декабрь!BT136</f>
        <v>0</v>
      </c>
      <c r="BX136" s="36">
        <f>январь!BU136+февраль!BU136+март!BU136+апрель!BU136+май!BU136+июнь!BU136+июль!BU136+август!BU136+сентябрь!BU136+октябрь!BU136+ноябрь!BU136+декабрь!BU136</f>
        <v>0</v>
      </c>
      <c r="BY136" s="36">
        <f>январь!BV136+февраль!BV136+март!BV136+апрель!BV136+май!BV136+июнь!BV136+июль!BV136+август!BV136+сентябрь!BV136+октябрь!BV136+ноябрь!BV136+декабрь!BV136</f>
        <v>1.869</v>
      </c>
      <c r="BZ136" s="77">
        <v>0</v>
      </c>
    </row>
    <row r="137" spans="1:78" x14ac:dyDescent="0.25">
      <c r="A137" s="16">
        <v>135</v>
      </c>
      <c r="B137" s="16">
        <v>1</v>
      </c>
      <c r="C137" s="37" t="s">
        <v>599</v>
      </c>
      <c r="D137" s="51">
        <v>169.49524500483091</v>
      </c>
      <c r="E137" s="25">
        <v>-1226.2542139999998</v>
      </c>
      <c r="F137" s="26">
        <f t="shared" si="6"/>
        <v>-1530.8609689951691</v>
      </c>
      <c r="G137" s="26">
        <f t="shared" si="7"/>
        <v>-304.60675499516907</v>
      </c>
      <c r="H137" s="26">
        <f t="shared" si="8"/>
        <v>474.10199999999998</v>
      </c>
      <c r="I137" s="36">
        <f>январь!F137+февраль!F137+март!F137+апрель!F137+май!F137+июнь!F137+июль!F137+август!F137+сентябрь!F137+октябрь!F137+ноябрь!F137+декабрь!F137</f>
        <v>0</v>
      </c>
      <c r="J137" s="36">
        <f>январь!G137+февраль!G137+март!G137+апрель!G137+май!G137+июнь!G137+июль!G137+август!G137+сентябрь!G137+октябрь!G137+ноябрь!G137+декабрь!G137</f>
        <v>0</v>
      </c>
      <c r="K137" s="36">
        <f>январь!H137+февраль!H137+март!H137+апрель!H137+май!H137+июнь!H137+июль!H137+август!H137+сентябрь!H137+октябрь!H137+ноябрь!H137+декабрь!H137</f>
        <v>0</v>
      </c>
      <c r="L137" s="27">
        <f>январь!I137+февраль!I137+март!I137+апрель!I137+май!I137+июнь!I137+июль!I137+август!I137+сентябрь!I137+октябрь!I137+ноябрь!I137+декабрь!I137</f>
        <v>0</v>
      </c>
      <c r="M137" s="36">
        <f>январь!J137+февраль!J137+март!J137+апрель!J137+май!J137+июнь!J137+июль!J137+август!J137+сентябрь!J137+октябрь!J137+ноябрь!J137+декабрь!J137</f>
        <v>0</v>
      </c>
      <c r="N137" s="36">
        <f>январь!K137+февраль!K137+март!K137+апрель!K137+май!K137+июнь!K137+июль!K137+август!K137+сентябрь!K137+октябрь!K137+ноябрь!K137+декабрь!K137</f>
        <v>0</v>
      </c>
      <c r="O137" s="36">
        <f>январь!L137+февраль!L137+март!L137+апрель!L137+май!L137+июнь!L137+июль!L137+август!L137+сентябрь!L137+октябрь!L137+ноябрь!L137+декабрь!L137</f>
        <v>0</v>
      </c>
      <c r="P137" s="36">
        <f>январь!M137+февраль!M137+март!M137+апрель!M137+май!M137+июнь!M137+июль!M137+август!M137+сентябрь!M137+октябрь!M137+ноябрь!M137+декабрь!M137</f>
        <v>0</v>
      </c>
      <c r="Q137" s="36">
        <f>январь!N137+февраль!N137+март!N137+апрель!N137+май!N137+июнь!N137+июль!N137+август!N137+сентябрь!N137+октябрь!N137+ноябрь!N137+декабрь!N137</f>
        <v>0</v>
      </c>
      <c r="R137" s="29">
        <f>январь!O137+февраль!O137+март!O137+апрель!O137+май!O137+июнь!O137+июль!O137+август!O137+сентябрь!O137+октябрь!O137+ноябрь!O137+декабрь!O137</f>
        <v>0</v>
      </c>
      <c r="S137" s="36">
        <f>январь!P137+февраль!P137+март!P137+апрель!P137+май!P137+июнь!P137+июль!P137+август!P137+сентябрь!P137+октябрь!P137+ноябрь!P137+декабрь!P137</f>
        <v>0</v>
      </c>
      <c r="T137" s="29">
        <f>январь!Q137+февраль!Q137+март!Q137+апрель!Q137+май!Q137+июнь!Q137+июль!Q137+август!Q137+сентябрь!Q137+октябрь!Q137+ноябрь!Q137+декабрь!Q137</f>
        <v>0</v>
      </c>
      <c r="U137" s="36">
        <f>январь!R137+февраль!R137+март!R137+апрель!R137+май!R137+июнь!R137+июль!R137+август!R137+сентябрь!R137+октябрь!R137+ноябрь!R137+декабрь!R137</f>
        <v>0</v>
      </c>
      <c r="V137" s="36">
        <f>январь!S137+февраль!S137+март!S137+апрель!S137+май!S137+июнь!S137+июль!S137+август!S137+сентябрь!S137+октябрь!S137+ноябрь!S137+декабрь!S137</f>
        <v>2E-3</v>
      </c>
      <c r="W137" s="36">
        <f>январь!T137+февраль!T137+март!T137+апрель!T137+май!T137+июнь!T137+июль!T137+август!T137+сентябрь!T137+октябрь!T137+ноябрь!T137+декабрь!T137</f>
        <v>1.675</v>
      </c>
      <c r="X137" s="36">
        <f>январь!U137+февраль!U137+март!U137+апрель!U137+май!U137+июнь!U137+июль!U137+август!U137+сентябрь!U137+октябрь!U137+ноябрь!U137+декабрь!U137</f>
        <v>0</v>
      </c>
      <c r="Y137" s="36">
        <f>январь!V137+февраль!V137+март!V137+апрель!V137+май!V137+июнь!V137+июль!V137+август!V137+сентябрь!V137+октябрь!V137+ноябрь!V137+декабрь!V137</f>
        <v>0</v>
      </c>
      <c r="Z137" s="36">
        <f>январь!W137+февраль!W137+март!W137+апрель!W137+май!W137+июнь!W137+июль!W137+август!W137+сентябрь!W137+октябрь!W137+ноябрь!W137+декабрь!W137</f>
        <v>0</v>
      </c>
      <c r="AA137" s="36">
        <f>январь!X137+февраль!X137+март!X137+апрель!X137+май!X137+июнь!X137+июль!X137+август!X137+сентябрь!X137+октябрь!X137+ноябрь!X137+декабрь!X137</f>
        <v>0</v>
      </c>
      <c r="AB137" s="29">
        <f>январь!Y137+февраль!Y137+март!Y137+апрель!Y137+май!Y137+июнь!Y137+июль!Y137+август!Y137+сентябрь!Y137+октябрь!Y137+ноябрь!Y137+декабрь!Y137</f>
        <v>0</v>
      </c>
      <c r="AC137" s="36">
        <f>январь!Z137+февраль!Z137+март!Z137+апрель!Z137+май!Z137+июнь!Z137+июль!Z137+август!Z137+сентябрь!Z137+октябрь!Z137+ноябрь!Z137+декабрь!Z137</f>
        <v>0</v>
      </c>
      <c r="AD137" s="66" t="str">
        <f>CONCATENATE(январь!AA137,$BZ$1,февраль!AA137,$BZ$1,март!AA137,$BZ$1,апрель!AA137,$BZ$1,май!AA137,$BZ$1,июнь!AA137,$BZ$1,июль!AA137,$BZ$1,август!AA137,$BZ$1,сентябрь!AA137,$BZ$1,октябрь!AA137,$BZ$1,ноябрь!AA137,$BZ$1,декабрь!AA137)</f>
        <v xml:space="preserve">       л/кл №1, где кв.1-18    </v>
      </c>
      <c r="AE137" s="36">
        <f>январь!AB137+февраль!AB137+март!AB137+апрель!AB137+май!AB137+июнь!AB137+июль!AB137+август!AB137+сентябрь!AB137+октябрь!AB137+ноябрь!AB137+декабрь!AB137</f>
        <v>0.11600000000000001</v>
      </c>
      <c r="AF137" s="36">
        <f>январь!AC137+февраль!AC137+март!AC137+апрель!AC137+май!AC137+июнь!AC137+июль!AC137+август!AC137+сентябрь!AC137+октябрь!AC137+ноябрь!AC137+декабрь!AC137</f>
        <v>360.79899999999998</v>
      </c>
      <c r="AG137" s="36">
        <f>январь!AD137+февраль!AD137+март!AD137+апрель!AD137+май!AD137+июнь!AD137+июль!AD137+август!AD137+сентябрь!AD137+октябрь!AD137+ноябрь!AD137+декабрь!AD137</f>
        <v>0</v>
      </c>
      <c r="AH137" s="36">
        <f>январь!AE137+февраль!AE137+март!AE137+апрель!AE137+май!AE137+июнь!AE137+июль!AE137+август!AE137+сентябрь!AE137+октябрь!AE137+ноябрь!AE137+декабрь!AE137</f>
        <v>0</v>
      </c>
      <c r="AI137" s="36">
        <f>январь!AF137+февраль!AF137+март!AF137+апрель!AF137+май!AF137+июнь!AF137+июль!AF137+август!AF137+сентябрь!AF137+октябрь!AF137+ноябрь!AF137+декабрь!AF137</f>
        <v>0</v>
      </c>
      <c r="AJ137" s="36">
        <f>январь!AG137+февраль!AG137+март!AG137+апрель!AG137+май!AG137+июнь!AG137+июль!AG137+август!AG137+сентябрь!AG137+октябрь!AG137+ноябрь!AG137+декабрь!AG137</f>
        <v>0</v>
      </c>
      <c r="AK137" s="29">
        <f>январь!AH137+февраль!AH137+март!AH137+апрель!AH137+май!AH137+июнь!AH137+июль!AH137+август!AH137+сентябрь!AH137+октябрь!AH137+ноябрь!AH137+декабрь!AH137</f>
        <v>0</v>
      </c>
      <c r="AL137" s="36">
        <f>январь!AI137+февраль!AI137+март!AI137+апрель!AI137+май!AI137+июнь!AI137+июль!AI137+август!AI137+сентябрь!AI137+октябрь!AI137+ноябрь!AI137+декабрь!AI137</f>
        <v>0</v>
      </c>
      <c r="AM137" s="29">
        <f>январь!AJ137+февраль!AJ137+март!AJ137+апрель!AJ137+май!AJ137+июнь!AJ137+июль!AJ137+август!AJ137+сентябрь!AJ137+октябрь!AJ137+ноябрь!AJ137+декабрь!AJ137</f>
        <v>0</v>
      </c>
      <c r="AN137" s="36">
        <f>январь!AK137+февраль!AK137+март!AK137+апрель!AK137+май!AK137+июнь!AK137+июль!AK137+август!AK137+сентябрь!AK137+октябрь!AK137+ноябрь!AK137+декабрь!AK137</f>
        <v>0</v>
      </c>
      <c r="AO137" s="36">
        <f>январь!AL137+февраль!AL137+март!AL137+апрель!AL137+май!AL137+июнь!AL137+июль!AL137+август!AL137+сентябрь!AL137+октябрь!AL137+ноябрь!AL137+декабрь!AL137</f>
        <v>0</v>
      </c>
      <c r="AP137" s="36">
        <f>январь!AM137+февраль!AM137+март!AM137+апрель!AM137+май!AM137+июнь!AM137+июль!AM137+август!AM137+сентябрь!AM137+октябрь!AM137+ноябрь!AM137+декабрь!AM137</f>
        <v>0</v>
      </c>
      <c r="AQ137" s="29">
        <f>январь!AN137+февраль!AN137+март!AN137+апрель!AN137+май!AN137+июнь!AN137+июль!AN137+август!AN137+сентябрь!AN137+октябрь!AN137+ноябрь!AN137+декабрь!AN137</f>
        <v>0</v>
      </c>
      <c r="AR137" s="36">
        <f>январь!AO137+февраль!AO137+март!AO137+апрель!AO137+май!AO137+июнь!AO137+июль!AO137+август!AO137+сентябрь!AO137+октябрь!AO137+ноябрь!AO137+декабрь!AO137</f>
        <v>0</v>
      </c>
      <c r="AS137" s="29">
        <f>январь!AP137+февраль!AP137+март!AP137+апрель!AP137+май!AP137+июнь!AP137+июль!AP137+август!AP137+сентябрь!AP137+октябрь!AP137+ноябрь!AP137+декабрь!AP137</f>
        <v>0</v>
      </c>
      <c r="AT137" s="36">
        <f>январь!AQ137+февраль!AQ137+март!AQ137+апрель!AQ137+май!AQ137+июнь!AQ137+июль!AQ137+август!AQ137+сентябрь!AQ137+октябрь!AQ137+ноябрь!AQ137+декабрь!AQ137</f>
        <v>0</v>
      </c>
      <c r="AU137" s="29">
        <f>январь!AR137+февраль!AR137+март!AR137+апрель!AR137+май!AR137+июнь!AR137+июль!AR137+август!AR137+сентябрь!AR137+октябрь!AR137+ноябрь!AR137+декабрь!AR137</f>
        <v>0</v>
      </c>
      <c r="AV137" s="36">
        <f>январь!AS137+февраль!AS137+март!AS137+апрель!AS137+май!AS137+июнь!AS137+июль!AS137+август!AS137+сентябрь!AS137+октябрь!AS137+ноябрь!AS137+декабрь!AS137</f>
        <v>0</v>
      </c>
      <c r="AW137" s="36">
        <f>январь!AT137+февраль!AT137+март!AT137+апрель!AT137+май!AT137+июнь!AT137+июль!AT137+август!AT137+сентябрь!AT137+октябрь!AT137+ноябрь!AT137+декабрь!AT137</f>
        <v>0</v>
      </c>
      <c r="AX137" s="36">
        <f>январь!AU137+февраль!AU137+март!AU137+апрель!AU137+май!AU137+июнь!AU137+июль!AU137+август!AU137+сентябрь!AU137+октябрь!AU137+ноябрь!AU137+декабрь!AU137</f>
        <v>0</v>
      </c>
      <c r="AY137" s="29">
        <f>январь!AV137+февраль!AV137+март!AV137+апрель!AV137+май!AV137+июнь!AV137+июль!AV137+август!AV137+сентябрь!AV137+октябрь!AV137+ноябрь!AV137+декабрь!AV137</f>
        <v>0</v>
      </c>
      <c r="AZ137" s="36">
        <f>январь!AW137+февраль!AW137+март!AW137+апрель!AW137+май!AW137+июнь!AW137+июль!AW137+август!AW137+сентябрь!AW137+октябрь!AW137+ноябрь!AW137+декабрь!AW137</f>
        <v>0</v>
      </c>
      <c r="BA137" s="36">
        <f>январь!AX137+февраль!AX137+март!AX137+апрель!AX137+май!AX137+июнь!AX137+июль!AX137+август!AX137+сентябрь!AX137+октябрь!AX137+ноябрь!AX137+декабрь!AX137</f>
        <v>0</v>
      </c>
      <c r="BB137" s="36">
        <f>январь!AY137+февраль!AY137+март!AY137+апрель!AY137+май!AY137+июнь!AY137+июль!AY137+август!AY137+сентябрь!AY137+октябрь!AY137+ноябрь!AY137+декабрь!AY137</f>
        <v>0</v>
      </c>
      <c r="BC137" s="29">
        <f>январь!AZ137+февраль!AZ137+март!AZ137+апрель!AZ137+май!AZ137+июнь!AZ137+июль!AZ137+август!AZ137+сентябрь!AZ137+октябрь!AZ137+ноябрь!AZ137+декабрь!AZ137</f>
        <v>0</v>
      </c>
      <c r="BD137" s="36">
        <f>январь!BA137+февраль!BA137+март!BA137+апрель!BA137+май!BA137+июнь!BA137+июль!BA137+август!BA137+сентябрь!BA137+октябрь!BA137+ноябрь!BA137+декабрь!BA137</f>
        <v>0</v>
      </c>
      <c r="BE137" s="36">
        <f>январь!BB137+февраль!BB137+март!BB137+апрель!BB137+май!BB137+июнь!BB137+июль!BB137+август!BB137+сентябрь!BB137+октябрь!BB137+ноябрь!BB137+декабрь!BB137</f>
        <v>0</v>
      </c>
      <c r="BF137" s="36">
        <f>январь!BC137+февраль!BC137+март!BC137+апрель!BC137+май!BC137+июнь!BC137+июль!BC137+август!BC137+сентябрь!BC137+октябрь!BC137+ноябрь!BC137+декабрь!BC137</f>
        <v>0</v>
      </c>
      <c r="BG137" s="36">
        <f>январь!BD137+февраль!BD137+март!BD137+апрель!BD137+май!BD137+июнь!BD137+июль!BD137+август!BD137+сентябрь!BD137+октябрь!BD137+ноябрь!BD137+декабрь!BD137</f>
        <v>0</v>
      </c>
      <c r="BH137" s="36">
        <f>январь!BE137+февраль!BE137+март!BE137+апрель!BE137+май!BE137+июнь!BE137+июль!BE137+август!BE137+сентябрь!BE137+октябрь!BE137+ноябрь!BE137+декабрь!BE137</f>
        <v>0</v>
      </c>
      <c r="BI137" s="36">
        <f>январь!BF137+февраль!BF137+март!BF137+апрель!BF137+май!BF137+июнь!BF137+июль!BF137+август!BF137+сентябрь!BF137+октябрь!BF137+ноябрь!BF137+декабрь!BF137</f>
        <v>0</v>
      </c>
      <c r="BJ137" s="36">
        <f>январь!BG137+февраль!BG137+март!BG137+апрель!BG137+май!BG137+июнь!BG137+июль!BG137+август!BG137+сентябрь!BG137+октябрь!BG137+ноябрь!BG137+декабрь!BG137</f>
        <v>0</v>
      </c>
      <c r="BK137" s="36">
        <f>январь!BH137+февраль!BH137+март!BH137+апрель!BH137+май!BH137+июнь!BH137+июль!BH137+август!BH137+сентябрь!BH137+октябрь!BH137+ноябрь!BH137+декабрь!BH137</f>
        <v>0</v>
      </c>
      <c r="BL137" s="36">
        <f>январь!BI137+февраль!BI137+март!BI137+апрель!BI137+май!BI137+июнь!BI137+июль!BI137+август!BI137+сентябрь!BI137+октябрь!BI137+ноябрь!BI137+декабрь!BI137</f>
        <v>0</v>
      </c>
      <c r="BM137" s="29">
        <f>январь!BJ137+февраль!BJ137+март!BJ137+апрель!BJ137+май!BJ137+июнь!BJ137+июль!BJ137+август!BJ137+сентябрь!BJ137+октябрь!BJ137+ноябрь!BJ137+декабрь!BJ137</f>
        <v>0</v>
      </c>
      <c r="BN137" s="36">
        <f>январь!BK137+февраль!BK137+март!BK137+апрель!BK137+май!BK137+июнь!BK137+июль!BK137+август!BK137+сентябрь!BK137+октябрь!BK137+ноябрь!BK137+декабрь!BK137</f>
        <v>0</v>
      </c>
      <c r="BO137" s="29">
        <f>январь!BL137+февраль!BL137+март!BL137+апрель!BL137+май!BL137+июнь!BL137+июль!BL137+август!BL137+сентябрь!BL137+октябрь!BL137+ноябрь!BL137+декабрь!BL137</f>
        <v>1</v>
      </c>
      <c r="BP137" s="36">
        <f>январь!BM137+февраль!BM137+март!BM137+апрель!BM137+май!BM137+июнь!BM137+июль!BM137+август!BM137+сентябрь!BM137+октябрь!BM137+ноябрь!BM137+декабрь!BM137</f>
        <v>2.6040000000000001</v>
      </c>
      <c r="BQ137" s="36">
        <f>январь!BN137+февраль!BN137+март!BN137+апрель!BN137+май!BN137+июнь!BN137+июль!BN137+август!BN137+сентябрь!BN137+октябрь!BN137+ноябрь!BN137+декабрь!BN137</f>
        <v>0</v>
      </c>
      <c r="BR137" s="36">
        <f>январь!BO137+февраль!BO137+март!BO137+апрель!BO137+май!BO137+июнь!BO137+июль!BO137+август!BO137+сентябрь!BO137+октябрь!BO137+ноябрь!BO137+декабрь!BO137</f>
        <v>0</v>
      </c>
      <c r="BS137" s="29">
        <f>январь!BP137+февраль!BP137+март!BP137+апрель!BP137+май!BP137+июнь!BP137+июль!BP137+август!BP137+сентябрь!BP137+октябрь!BP137+ноябрь!BP137+декабрь!BP137</f>
        <v>1</v>
      </c>
      <c r="BT137" s="36">
        <f>январь!BQ137+февраль!BQ137+март!BQ137+апрель!BQ137+май!BQ137+июнь!BQ137+июль!BQ137+август!BQ137+сентябрь!BQ137+октябрь!BQ137+ноябрь!BQ137+декабрь!BQ137</f>
        <v>1.0840000000000001</v>
      </c>
      <c r="BU137" s="29">
        <f>январь!BR137+февраль!BR137+март!BR137+апрель!BR137+май!BR137+июнь!BR137+июль!BR137+август!BR137+сентябрь!BR137+октябрь!BR137+ноябрь!BR137+декабрь!BR137</f>
        <v>0</v>
      </c>
      <c r="BV137" s="36">
        <f>январь!BS137+февраль!BS137+март!BS137+апрель!BS137+май!BS137+июнь!BS137+июль!BS137+август!BS137+сентябрь!BS137+октябрь!BS137+ноябрь!BS137+декабрь!BS137</f>
        <v>0</v>
      </c>
      <c r="BW137" s="36">
        <f>январь!BT137+февраль!BT137+март!BT137+апрель!BT137+май!BT137+июнь!BT137+июль!BT137+август!BT137+сентябрь!BT137+октябрь!BT137+ноябрь!BT137+декабрь!BT137</f>
        <v>0</v>
      </c>
      <c r="BX137" s="36">
        <f>январь!BU137+февраль!BU137+март!BU137+апрель!BU137+май!BU137+июнь!BU137+июль!BU137+август!BU137+сентябрь!BU137+октябрь!BU137+ноябрь!BU137+декабрь!BU137</f>
        <v>0</v>
      </c>
      <c r="BY137" s="36">
        <f>январь!BV137+февраль!BV137+март!BV137+апрель!BV137+май!BV137+июнь!BV137+июль!BV137+август!BV137+сентябрь!BV137+октябрь!BV137+ноябрь!BV137+декабрь!BV137</f>
        <v>107.94000000000001</v>
      </c>
      <c r="BZ137" s="77">
        <v>1</v>
      </c>
    </row>
    <row r="138" spans="1:78" x14ac:dyDescent="0.25">
      <c r="A138" s="16">
        <v>136</v>
      </c>
      <c r="B138" s="16">
        <v>1</v>
      </c>
      <c r="C138" s="37" t="s">
        <v>600</v>
      </c>
      <c r="D138" s="51">
        <v>382.53027037681153</v>
      </c>
      <c r="E138" s="25">
        <v>-1434.5406319999997</v>
      </c>
      <c r="F138" s="26">
        <f t="shared" si="6"/>
        <v>-1476.8803616231883</v>
      </c>
      <c r="G138" s="26">
        <f t="shared" si="7"/>
        <v>-42.339729623188532</v>
      </c>
      <c r="H138" s="26">
        <f t="shared" si="8"/>
        <v>424.87000000000006</v>
      </c>
      <c r="I138" s="36">
        <f>январь!F138+февраль!F138+март!F138+апрель!F138+май!F138+июнь!F138+июль!F138+август!F138+сентябрь!F138+октябрь!F138+ноябрь!F138+декабрь!F138</f>
        <v>0</v>
      </c>
      <c r="J138" s="36">
        <f>январь!G138+февраль!G138+март!G138+апрель!G138+май!G138+июнь!G138+июль!G138+август!G138+сентябрь!G138+октябрь!G138+ноябрь!G138+декабрь!G138</f>
        <v>0</v>
      </c>
      <c r="K138" s="36">
        <f>январь!H138+февраль!H138+март!H138+апрель!H138+май!H138+июнь!H138+июль!H138+август!H138+сентябрь!H138+октябрь!H138+ноябрь!H138+декабрь!H138</f>
        <v>0</v>
      </c>
      <c r="L138" s="27">
        <f>январь!I138+февраль!I138+март!I138+апрель!I138+май!I138+июнь!I138+июль!I138+август!I138+сентябрь!I138+октябрь!I138+ноябрь!I138+декабрь!I138</f>
        <v>0</v>
      </c>
      <c r="M138" s="36">
        <f>январь!J138+февраль!J138+март!J138+апрель!J138+май!J138+июнь!J138+июль!J138+август!J138+сентябрь!J138+октябрь!J138+ноябрь!J138+декабрь!J138</f>
        <v>0</v>
      </c>
      <c r="N138" s="36">
        <f>январь!K138+февраль!K138+март!K138+апрель!K138+май!K138+июнь!K138+июль!K138+август!K138+сентябрь!K138+октябрь!K138+ноябрь!K138+декабрь!K138</f>
        <v>0</v>
      </c>
      <c r="O138" s="36">
        <f>январь!L138+февраль!L138+март!L138+апрель!L138+май!L138+июнь!L138+июль!L138+август!L138+сентябрь!L138+октябрь!L138+ноябрь!L138+декабрь!L138</f>
        <v>0</v>
      </c>
      <c r="P138" s="36">
        <f>январь!M138+февраль!M138+март!M138+апрель!M138+май!M138+июнь!M138+июль!M138+август!M138+сентябрь!M138+октябрь!M138+ноябрь!M138+декабрь!M138</f>
        <v>0.251</v>
      </c>
      <c r="Q138" s="36">
        <f>январь!N138+февраль!N138+март!N138+апрель!N138+май!N138+июнь!N138+июль!N138+август!N138+сентябрь!N138+октябрь!N138+ноябрь!N138+декабрь!N138</f>
        <v>296.74700000000001</v>
      </c>
      <c r="R138" s="29">
        <f>январь!O138+февраль!O138+март!O138+апрель!O138+май!O138+июнь!O138+июль!O138+август!O138+сентябрь!O138+октябрь!O138+ноябрь!O138+декабрь!O138</f>
        <v>0</v>
      </c>
      <c r="S138" s="36">
        <f>январь!P138+февраль!P138+март!P138+апрель!P138+май!P138+июнь!P138+июль!P138+август!P138+сентябрь!P138+октябрь!P138+ноябрь!P138+декабрь!P138</f>
        <v>0</v>
      </c>
      <c r="T138" s="29">
        <f>январь!Q138+февраль!Q138+март!Q138+апрель!Q138+май!Q138+июнь!Q138+июль!Q138+август!Q138+сентябрь!Q138+октябрь!Q138+ноябрь!Q138+декабрь!Q138</f>
        <v>0</v>
      </c>
      <c r="U138" s="36">
        <f>январь!R138+февраль!R138+март!R138+апрель!R138+май!R138+июнь!R138+июль!R138+август!R138+сентябрь!R138+октябрь!R138+ноябрь!R138+декабрь!R138</f>
        <v>0</v>
      </c>
      <c r="V138" s="36">
        <f>январь!S138+февраль!S138+март!S138+апрель!S138+май!S138+июнь!S138+июль!S138+август!S138+сентябрь!S138+октябрь!S138+ноябрь!S138+декабрь!S138</f>
        <v>0</v>
      </c>
      <c r="W138" s="36">
        <f>январь!T138+февраль!T138+март!T138+апрель!T138+май!T138+июнь!T138+июль!T138+август!T138+сентябрь!T138+октябрь!T138+ноябрь!T138+декабрь!T138</f>
        <v>0</v>
      </c>
      <c r="X138" s="36">
        <f>январь!U138+февраль!U138+март!U138+апрель!U138+май!U138+июнь!U138+июль!U138+август!U138+сентябрь!U138+октябрь!U138+ноябрь!U138+декабрь!U138</f>
        <v>1.6E-2</v>
      </c>
      <c r="Y138" s="36">
        <f>январь!V138+февраль!V138+март!V138+апрель!V138+май!V138+июнь!V138+июль!V138+август!V138+сентябрь!V138+октябрь!V138+ноябрь!V138+декабрь!V138</f>
        <v>36.472999999999999</v>
      </c>
      <c r="Z138" s="36">
        <f>январь!W138+февраль!W138+март!W138+апрель!W138+май!W138+июнь!W138+июль!W138+август!W138+сентябрь!W138+октябрь!W138+ноябрь!W138+декабрь!W138</f>
        <v>0</v>
      </c>
      <c r="AA138" s="36">
        <f>январь!X138+февраль!X138+март!X138+апрель!X138+май!X138+июнь!X138+июль!X138+август!X138+сентябрь!X138+октябрь!X138+ноябрь!X138+декабрь!X138</f>
        <v>0</v>
      </c>
      <c r="AB138" s="29">
        <f>январь!Y138+февраль!Y138+март!Y138+апрель!Y138+май!Y138+июнь!Y138+июль!Y138+август!Y138+сентябрь!Y138+октябрь!Y138+ноябрь!Y138+декабрь!Y138</f>
        <v>0</v>
      </c>
      <c r="AC138" s="36">
        <f>январь!Z138+февраль!Z138+март!Z138+апрель!Z138+май!Z138+июнь!Z138+июль!Z138+август!Z138+сентябрь!Z138+октябрь!Z138+ноябрь!Z138+декабрь!Z138</f>
        <v>0</v>
      </c>
      <c r="AD138" s="66" t="str">
        <f>CONCATENATE(январь!AA138,$BZ$1,февраль!AA138,$BZ$1,март!AA138,$BZ$1,апрель!AA138,$BZ$1,май!AA138,$BZ$1,июнь!AA138,$BZ$1,июль!AA138,$BZ$1,август!AA138,$BZ$1,сентябрь!AA138,$BZ$1,октябрь!AA138,$BZ$1,ноябрь!AA138,$BZ$1,декабрь!AA138)</f>
        <v xml:space="preserve">           </v>
      </c>
      <c r="AE138" s="36">
        <f>январь!AB138+февраль!AB138+март!AB138+апрель!AB138+май!AB138+июнь!AB138+июль!AB138+август!AB138+сентябрь!AB138+октябрь!AB138+ноябрь!AB138+декабрь!AB138</f>
        <v>0</v>
      </c>
      <c r="AF138" s="36">
        <f>январь!AC138+февраль!AC138+март!AC138+апрель!AC138+май!AC138+июнь!AC138+июль!AC138+август!AC138+сентябрь!AC138+октябрь!AC138+ноябрь!AC138+декабрь!AC138</f>
        <v>0</v>
      </c>
      <c r="AG138" s="36">
        <f>январь!AD138+февраль!AD138+март!AD138+апрель!AD138+май!AD138+июнь!AD138+июль!AD138+август!AD138+сентябрь!AD138+октябрь!AD138+ноябрь!AD138+декабрь!AD138</f>
        <v>0</v>
      </c>
      <c r="AH138" s="36">
        <f>январь!AE138+февраль!AE138+март!AE138+апрель!AE138+май!AE138+июнь!AE138+июль!AE138+август!AE138+сентябрь!AE138+октябрь!AE138+ноябрь!AE138+декабрь!AE138</f>
        <v>0</v>
      </c>
      <c r="AI138" s="36">
        <f>январь!AF138+февраль!AF138+март!AF138+апрель!AF138+май!AF138+июнь!AF138+июль!AF138+август!AF138+сентябрь!AF138+октябрь!AF138+ноябрь!AF138+декабрь!AF138</f>
        <v>0</v>
      </c>
      <c r="AJ138" s="36">
        <f>январь!AG138+февраль!AG138+март!AG138+апрель!AG138+май!AG138+июнь!AG138+июль!AG138+август!AG138+сентябрь!AG138+октябрь!AG138+ноябрь!AG138+декабрь!AG138</f>
        <v>0</v>
      </c>
      <c r="AK138" s="29">
        <f>январь!AH138+февраль!AH138+март!AH138+апрель!AH138+май!AH138+июнь!AH138+июль!AH138+август!AH138+сентябрь!AH138+октябрь!AH138+ноябрь!AH138+декабрь!AH138</f>
        <v>8</v>
      </c>
      <c r="AL138" s="36">
        <f>январь!AI138+февраль!AI138+март!AI138+апрель!AI138+май!AI138+июнь!AI138+июль!AI138+август!AI138+сентябрь!AI138+октябрь!AI138+ноябрь!AI138+декабрь!AI138</f>
        <v>12.303999999999998</v>
      </c>
      <c r="AM138" s="29">
        <f>январь!AJ138+февраль!AJ138+март!AJ138+апрель!AJ138+май!AJ138+июнь!AJ138+июль!AJ138+август!AJ138+сентябрь!AJ138+октябрь!AJ138+ноябрь!AJ138+декабрь!AJ138</f>
        <v>0</v>
      </c>
      <c r="AN138" s="36">
        <f>январь!AK138+февраль!AK138+март!AK138+апрель!AK138+май!AK138+июнь!AK138+июль!AK138+август!AK138+сентябрь!AK138+октябрь!AK138+ноябрь!AK138+декабрь!AK138</f>
        <v>0</v>
      </c>
      <c r="AO138" s="36">
        <f>январь!AL138+февраль!AL138+март!AL138+апрель!AL138+май!AL138+июнь!AL138+июль!AL138+август!AL138+сентябрь!AL138+октябрь!AL138+ноябрь!AL138+декабрь!AL138</f>
        <v>0</v>
      </c>
      <c r="AP138" s="36">
        <f>январь!AM138+февраль!AM138+март!AM138+апрель!AM138+май!AM138+июнь!AM138+июль!AM138+август!AM138+сентябрь!AM138+октябрь!AM138+ноябрь!AM138+декабрь!AM138</f>
        <v>0</v>
      </c>
      <c r="AQ138" s="29">
        <f>январь!AN138+февраль!AN138+март!AN138+апрель!AN138+май!AN138+июнь!AN138+июль!AN138+август!AN138+сентябрь!AN138+октябрь!AN138+ноябрь!AN138+декабрь!AN138</f>
        <v>0</v>
      </c>
      <c r="AR138" s="36">
        <f>январь!AO138+февраль!AO138+март!AO138+апрель!AO138+май!AO138+июнь!AO138+июль!AO138+август!AO138+сентябрь!AO138+октябрь!AO138+ноябрь!AO138+декабрь!AO138</f>
        <v>0</v>
      </c>
      <c r="AS138" s="29">
        <f>январь!AP138+февраль!AP138+март!AP138+апрель!AP138+май!AP138+июнь!AP138+июль!AP138+август!AP138+сентябрь!AP138+октябрь!AP138+ноябрь!AP138+декабрь!AP138</f>
        <v>0</v>
      </c>
      <c r="AT138" s="36">
        <f>январь!AQ138+февраль!AQ138+март!AQ138+апрель!AQ138+май!AQ138+июнь!AQ138+июль!AQ138+август!AQ138+сентябрь!AQ138+октябрь!AQ138+ноябрь!AQ138+декабрь!AQ138</f>
        <v>0</v>
      </c>
      <c r="AU138" s="29">
        <f>январь!AR138+февраль!AR138+март!AR138+апрель!AR138+май!AR138+июнь!AR138+июль!AR138+август!AR138+сентябрь!AR138+октябрь!AR138+ноябрь!AR138+декабрь!AR138</f>
        <v>0</v>
      </c>
      <c r="AV138" s="36">
        <f>январь!AS138+февраль!AS138+март!AS138+апрель!AS138+май!AS138+июнь!AS138+июль!AS138+август!AS138+сентябрь!AS138+октябрь!AS138+ноябрь!AS138+декабрь!AS138</f>
        <v>0</v>
      </c>
      <c r="AW138" s="36">
        <f>январь!AT138+февраль!AT138+март!AT138+апрель!AT138+май!AT138+июнь!AT138+июль!AT138+август!AT138+сентябрь!AT138+октябрь!AT138+ноябрь!AT138+декабрь!AT138</f>
        <v>0</v>
      </c>
      <c r="AX138" s="36">
        <f>январь!AU138+февраль!AU138+март!AU138+апрель!AU138+май!AU138+июнь!AU138+июль!AU138+август!AU138+сентябрь!AU138+октябрь!AU138+ноябрь!AU138+декабрь!AU138</f>
        <v>0</v>
      </c>
      <c r="AY138" s="29">
        <f>январь!AV138+февраль!AV138+март!AV138+апрель!AV138+май!AV138+июнь!AV138+июль!AV138+август!AV138+сентябрь!AV138+октябрь!AV138+ноябрь!AV138+декабрь!AV138</f>
        <v>3</v>
      </c>
      <c r="AZ138" s="36">
        <f>январь!AW138+февраль!AW138+март!AW138+апрель!AW138+май!AW138+июнь!AW138+июль!AW138+август!AW138+сентябрь!AW138+октябрь!AW138+ноябрь!AW138+декабрь!AW138</f>
        <v>30.606000000000002</v>
      </c>
      <c r="BA138" s="36">
        <f>январь!AX138+февраль!AX138+март!AX138+апрель!AX138+май!AX138+июнь!AX138+июль!AX138+август!AX138+сентябрь!AX138+октябрь!AX138+ноябрь!AX138+декабрь!AX138</f>
        <v>0</v>
      </c>
      <c r="BB138" s="36">
        <f>январь!AY138+февраль!AY138+март!AY138+апрель!AY138+май!AY138+июнь!AY138+июль!AY138+август!AY138+сентябрь!AY138+октябрь!AY138+ноябрь!AY138+декабрь!AY138</f>
        <v>0</v>
      </c>
      <c r="BC138" s="29">
        <f>январь!AZ138+февраль!AZ138+март!AZ138+апрель!AZ138+май!AZ138+июнь!AZ138+июль!AZ138+август!AZ138+сентябрь!AZ138+октябрь!AZ138+ноябрь!AZ138+декабрь!AZ138</f>
        <v>0</v>
      </c>
      <c r="BD138" s="36">
        <f>январь!BA138+февраль!BA138+март!BA138+апрель!BA138+май!BA138+июнь!BA138+июль!BA138+август!BA138+сентябрь!BA138+октябрь!BA138+ноябрь!BA138+декабрь!BA138</f>
        <v>0</v>
      </c>
      <c r="BE138" s="36">
        <f>январь!BB138+февраль!BB138+март!BB138+апрель!BB138+май!BB138+июнь!BB138+июль!BB138+август!BB138+сентябрь!BB138+октябрь!BB138+ноябрь!BB138+декабрь!BB138</f>
        <v>0</v>
      </c>
      <c r="BF138" s="36">
        <f>январь!BC138+февраль!BC138+март!BC138+апрель!BC138+май!BC138+июнь!BC138+июль!BC138+август!BC138+сентябрь!BC138+октябрь!BC138+ноябрь!BC138+декабрь!BC138</f>
        <v>0</v>
      </c>
      <c r="BG138" s="36">
        <f>январь!BD138+февраль!BD138+март!BD138+апрель!BD138+май!BD138+июнь!BD138+июль!BD138+август!BD138+сентябрь!BD138+октябрь!BD138+ноябрь!BD138+декабрь!BD138</f>
        <v>8.0000000000000002E-3</v>
      </c>
      <c r="BH138" s="36">
        <f>январь!BE138+февраль!BE138+март!BE138+апрель!BE138+май!BE138+июнь!BE138+июль!BE138+август!BE138+сентябрь!BE138+октябрь!BE138+ноябрь!BE138+декабрь!BE138</f>
        <v>7.7060000000000004</v>
      </c>
      <c r="BI138" s="36">
        <f>январь!BF138+февраль!BF138+март!BF138+апрель!BF138+май!BF138+июнь!BF138+июль!BF138+август!BF138+сентябрь!BF138+октябрь!BF138+ноябрь!BF138+декабрь!BF138</f>
        <v>0</v>
      </c>
      <c r="BJ138" s="36">
        <f>январь!BG138+февраль!BG138+март!BG138+апрель!BG138+май!BG138+июнь!BG138+июль!BG138+август!BG138+сентябрь!BG138+октябрь!BG138+ноябрь!BG138+декабрь!BG138</f>
        <v>0</v>
      </c>
      <c r="BK138" s="36">
        <f>январь!BH138+февраль!BH138+март!BH138+апрель!BH138+май!BH138+июнь!BH138+июль!BH138+август!BH138+сентябрь!BH138+октябрь!BH138+ноябрь!BH138+декабрь!BH138</f>
        <v>2E-3</v>
      </c>
      <c r="BL138" s="36">
        <f>январь!BI138+февраль!BI138+март!BI138+апрель!BI138+май!BI138+июнь!BI138+июль!BI138+август!BI138+сентябрь!BI138+октябрь!BI138+ноябрь!BI138+декабрь!BI138</f>
        <v>8.1189999999999998</v>
      </c>
      <c r="BM138" s="29">
        <f>январь!BJ138+февраль!BJ138+март!BJ138+апрель!BJ138+май!BJ138+июнь!BJ138+июль!BJ138+август!BJ138+сентябрь!BJ138+октябрь!BJ138+ноябрь!BJ138+декабрь!BJ138</f>
        <v>0</v>
      </c>
      <c r="BN138" s="36">
        <f>январь!BK138+февраль!BK138+март!BK138+апрель!BK138+май!BK138+июнь!BK138+июль!BK138+август!BK138+сентябрь!BK138+октябрь!BK138+ноябрь!BK138+декабрь!BK138</f>
        <v>0</v>
      </c>
      <c r="BO138" s="29">
        <f>январь!BL138+февраль!BL138+март!BL138+апрель!BL138+май!BL138+июнь!BL138+июль!BL138+август!BL138+сентябрь!BL138+октябрь!BL138+ноябрь!BL138+декабрь!BL138</f>
        <v>31</v>
      </c>
      <c r="BP138" s="36">
        <f>январь!BM138+февраль!BM138+март!BM138+апрель!BM138+май!BM138+июнь!BM138+июль!BM138+август!BM138+сентябрь!BM138+октябрь!BM138+ноябрь!BM138+декабрь!BM138</f>
        <v>18.835999999999999</v>
      </c>
      <c r="BQ138" s="36">
        <f>январь!BN138+февраль!BN138+март!BN138+апрель!BN138+май!BN138+июнь!BN138+июль!BN138+август!BN138+сентябрь!BN138+октябрь!BN138+ноябрь!BN138+декабрь!BN138</f>
        <v>0</v>
      </c>
      <c r="BR138" s="36">
        <f>январь!BO138+февраль!BO138+март!BO138+апрель!BO138+май!BO138+июнь!BO138+июль!BO138+август!BO138+сентябрь!BO138+октябрь!BO138+ноябрь!BO138+декабрь!BO138</f>
        <v>0</v>
      </c>
      <c r="BS138" s="29">
        <f>январь!BP138+февраль!BP138+март!BP138+апрель!BP138+май!BP138+июнь!BP138+июль!BP138+август!BP138+сентябрь!BP138+октябрь!BP138+ноябрь!BP138+декабрь!BP138</f>
        <v>0</v>
      </c>
      <c r="BT138" s="36">
        <f>январь!BQ138+февраль!BQ138+март!BQ138+апрель!BQ138+май!BQ138+июнь!BQ138+июль!BQ138+август!BQ138+сентябрь!BQ138+октябрь!BQ138+ноябрь!BQ138+декабрь!BQ138</f>
        <v>0</v>
      </c>
      <c r="BU138" s="29">
        <f>январь!BR138+февраль!BR138+март!BR138+апрель!BR138+май!BR138+июнь!BR138+июль!BR138+август!BR138+сентябрь!BR138+октябрь!BR138+ноябрь!BR138+декабрь!BR138</f>
        <v>0</v>
      </c>
      <c r="BV138" s="36">
        <f>январь!BS138+февраль!BS138+март!BS138+апрель!BS138+май!BS138+июнь!BS138+июль!BS138+август!BS138+сентябрь!BS138+октябрь!BS138+ноябрь!BS138+декабрь!BS138</f>
        <v>0</v>
      </c>
      <c r="BW138" s="36">
        <f>январь!BT138+февраль!BT138+март!BT138+апрель!BT138+май!BT138+июнь!BT138+июль!BT138+август!BT138+сентябрь!BT138+октябрь!BT138+ноябрь!BT138+декабрь!BT138</f>
        <v>0</v>
      </c>
      <c r="BX138" s="36">
        <f>январь!BU138+февраль!BU138+март!BU138+апрель!BU138+май!BU138+июнь!BU138+июль!BU138+август!BU138+сентябрь!BU138+октябрь!BU138+ноябрь!BU138+декабрь!BU138</f>
        <v>0</v>
      </c>
      <c r="BY138" s="36">
        <f>январь!BV138+февраль!BV138+март!BV138+апрель!BV138+май!BV138+июнь!BV138+июль!BV138+август!BV138+сентябрь!BV138+октябрь!BV138+ноябрь!BV138+декабрь!BV138</f>
        <v>14.078999999999999</v>
      </c>
      <c r="BZ138" s="77">
        <v>4</v>
      </c>
    </row>
    <row r="139" spans="1:78" x14ac:dyDescent="0.25">
      <c r="A139" s="16">
        <v>137</v>
      </c>
      <c r="B139" s="16">
        <v>1</v>
      </c>
      <c r="C139" s="37" t="s">
        <v>601</v>
      </c>
      <c r="D139" s="51">
        <v>84.743775536231865</v>
      </c>
      <c r="E139" s="25">
        <v>-307.97338000000002</v>
      </c>
      <c r="F139" s="26">
        <f t="shared" si="6"/>
        <v>-246.99160446376817</v>
      </c>
      <c r="G139" s="26">
        <f t="shared" si="7"/>
        <v>60.981775536231865</v>
      </c>
      <c r="H139" s="26">
        <f t="shared" si="8"/>
        <v>23.762</v>
      </c>
      <c r="I139" s="36">
        <f>январь!F139+февраль!F139+март!F139+апрель!F139+май!F139+июнь!F139+июль!F139+август!F139+сентябрь!F139+октябрь!F139+ноябрь!F139+декабрь!F139</f>
        <v>0</v>
      </c>
      <c r="J139" s="36">
        <f>январь!G139+февраль!G139+март!G139+апрель!G139+май!G139+июнь!G139+июль!G139+август!G139+сентябрь!G139+октябрь!G139+ноябрь!G139+декабрь!G139</f>
        <v>0</v>
      </c>
      <c r="K139" s="36">
        <f>январь!H139+февраль!H139+март!H139+апрель!H139+май!H139+июнь!H139+июль!H139+август!H139+сентябрь!H139+октябрь!H139+ноябрь!H139+декабрь!H139</f>
        <v>0</v>
      </c>
      <c r="L139" s="27">
        <f>январь!I139+февраль!I139+март!I139+апрель!I139+май!I139+июнь!I139+июль!I139+август!I139+сентябрь!I139+октябрь!I139+ноябрь!I139+декабрь!I139</f>
        <v>0</v>
      </c>
      <c r="M139" s="36">
        <f>январь!J139+февраль!J139+март!J139+апрель!J139+май!J139+июнь!J139+июль!J139+август!J139+сентябрь!J139+октябрь!J139+ноябрь!J139+декабрь!J139</f>
        <v>0</v>
      </c>
      <c r="N139" s="36">
        <f>январь!K139+февраль!K139+март!K139+апрель!K139+май!K139+июнь!K139+июль!K139+август!K139+сентябрь!K139+октябрь!K139+ноябрь!K139+декабрь!K139</f>
        <v>0</v>
      </c>
      <c r="O139" s="36">
        <f>январь!L139+февраль!L139+март!L139+апрель!L139+май!L139+июнь!L139+июль!L139+август!L139+сентябрь!L139+октябрь!L139+ноябрь!L139+декабрь!L139</f>
        <v>0</v>
      </c>
      <c r="P139" s="36">
        <f>январь!M139+февраль!M139+март!M139+апрель!M139+май!M139+июнь!M139+июль!M139+август!M139+сентябрь!M139+октябрь!M139+ноябрь!M139+декабрь!M139</f>
        <v>0</v>
      </c>
      <c r="Q139" s="36">
        <f>январь!N139+февраль!N139+март!N139+апрель!N139+май!N139+июнь!N139+июль!N139+август!N139+сентябрь!N139+октябрь!N139+ноябрь!N139+декабрь!N139</f>
        <v>0</v>
      </c>
      <c r="R139" s="29">
        <f>январь!O139+февраль!O139+март!O139+апрель!O139+май!O139+июнь!O139+июль!O139+август!O139+сентябрь!O139+октябрь!O139+ноябрь!O139+декабрь!O139</f>
        <v>0</v>
      </c>
      <c r="S139" s="36">
        <f>январь!P139+февраль!P139+март!P139+апрель!P139+май!P139+июнь!P139+июль!P139+август!P139+сентябрь!P139+октябрь!P139+ноябрь!P139+декабрь!P139</f>
        <v>0</v>
      </c>
      <c r="T139" s="29">
        <f>январь!Q139+февраль!Q139+март!Q139+апрель!Q139+май!Q139+июнь!Q139+июль!Q139+август!Q139+сентябрь!Q139+октябрь!Q139+ноябрь!Q139+декабрь!Q139</f>
        <v>0</v>
      </c>
      <c r="U139" s="36">
        <f>январь!R139+февраль!R139+март!R139+апрель!R139+май!R139+июнь!R139+июль!R139+август!R139+сентябрь!R139+октябрь!R139+ноябрь!R139+декабрь!R139</f>
        <v>0</v>
      </c>
      <c r="V139" s="36">
        <f>январь!S139+февраль!S139+март!S139+апрель!S139+май!S139+июнь!S139+июль!S139+август!S139+сентябрь!S139+октябрь!S139+ноябрь!S139+декабрь!S139</f>
        <v>3.0000000000000001E-3</v>
      </c>
      <c r="W139" s="36">
        <f>январь!T139+февраль!T139+март!T139+апрель!T139+май!T139+июнь!T139+июль!T139+август!T139+сентябрь!T139+октябрь!T139+ноябрь!T139+декабрь!T139</f>
        <v>4.0529999999999999</v>
      </c>
      <c r="X139" s="36">
        <f>январь!U139+февраль!U139+март!U139+апрель!U139+май!U139+июнь!U139+июль!U139+август!U139+сентябрь!U139+октябрь!U139+ноябрь!U139+декабрь!U139</f>
        <v>0</v>
      </c>
      <c r="Y139" s="36">
        <f>январь!V139+февраль!V139+март!V139+апрель!V139+май!V139+июнь!V139+июль!V139+август!V139+сентябрь!V139+октябрь!V139+ноябрь!V139+декабрь!V139</f>
        <v>0</v>
      </c>
      <c r="Z139" s="36">
        <f>январь!W139+февраль!W139+март!W139+апрель!W139+май!W139+июнь!W139+июль!W139+август!W139+сентябрь!W139+октябрь!W139+ноябрь!W139+декабрь!W139</f>
        <v>0</v>
      </c>
      <c r="AA139" s="36">
        <f>январь!X139+февраль!X139+март!X139+апрель!X139+май!X139+июнь!X139+июль!X139+август!X139+сентябрь!X139+октябрь!X139+ноябрь!X139+декабрь!X139</f>
        <v>0</v>
      </c>
      <c r="AB139" s="29">
        <f>январь!Y139+февраль!Y139+март!Y139+апрель!Y139+май!Y139+июнь!Y139+июль!Y139+август!Y139+сентябрь!Y139+октябрь!Y139+ноябрь!Y139+декабрь!Y139</f>
        <v>0</v>
      </c>
      <c r="AC139" s="36">
        <f>январь!Z139+февраль!Z139+март!Z139+апрель!Z139+май!Z139+июнь!Z139+июль!Z139+август!Z139+сентябрь!Z139+октябрь!Z139+ноябрь!Z139+декабрь!Z139</f>
        <v>0</v>
      </c>
      <c r="AD139" s="66" t="str">
        <f>CONCATENATE(январь!AA139,$BZ$1,февраль!AA139,$BZ$1,март!AA139,$BZ$1,апрель!AA139,$BZ$1,май!AA139,$BZ$1,июнь!AA139,$BZ$1,июль!AA139,$BZ$1,август!AA139,$BZ$1,сентябрь!AA139,$BZ$1,октябрь!AA139,$BZ$1,ноябрь!AA139,$BZ$1,декабрь!AA139)</f>
        <v xml:space="preserve">           </v>
      </c>
      <c r="AE139" s="36">
        <f>январь!AB139+февраль!AB139+март!AB139+апрель!AB139+май!AB139+июнь!AB139+июль!AB139+август!AB139+сентябрь!AB139+октябрь!AB139+ноябрь!AB139+декабрь!AB139</f>
        <v>0</v>
      </c>
      <c r="AF139" s="36">
        <f>январь!AC139+февраль!AC139+март!AC139+апрель!AC139+май!AC139+июнь!AC139+июль!AC139+август!AC139+сентябрь!AC139+октябрь!AC139+ноябрь!AC139+декабрь!AC139</f>
        <v>0</v>
      </c>
      <c r="AG139" s="36">
        <f>январь!AD139+февраль!AD139+март!AD139+апрель!AD139+май!AD139+июнь!AD139+июль!AD139+август!AD139+сентябрь!AD139+октябрь!AD139+ноябрь!AD139+декабрь!AD139</f>
        <v>0</v>
      </c>
      <c r="AH139" s="36">
        <f>январь!AE139+февраль!AE139+март!AE139+апрель!AE139+май!AE139+июнь!AE139+июль!AE139+август!AE139+сентябрь!AE139+октябрь!AE139+ноябрь!AE139+декабрь!AE139</f>
        <v>0</v>
      </c>
      <c r="AI139" s="36">
        <f>январь!AF139+февраль!AF139+март!AF139+апрель!AF139+май!AF139+июнь!AF139+июль!AF139+август!AF139+сентябрь!AF139+октябрь!AF139+ноябрь!AF139+декабрь!AF139</f>
        <v>0</v>
      </c>
      <c r="AJ139" s="36">
        <f>январь!AG139+февраль!AG139+март!AG139+апрель!AG139+май!AG139+июнь!AG139+июль!AG139+август!AG139+сентябрь!AG139+октябрь!AG139+ноябрь!AG139+декабрь!AG139</f>
        <v>0</v>
      </c>
      <c r="AK139" s="29">
        <f>январь!AH139+февраль!AH139+март!AH139+апрель!AH139+май!AH139+июнь!AH139+июль!AH139+август!AH139+сентябрь!AH139+октябрь!AH139+ноябрь!AH139+декабрь!AH139</f>
        <v>6</v>
      </c>
      <c r="AL139" s="36">
        <f>январь!AI139+февраль!AI139+март!AI139+апрель!AI139+май!AI139+июнь!AI139+июль!AI139+август!AI139+сентябрь!AI139+октябрь!AI139+ноябрь!AI139+декабрь!AI139</f>
        <v>7.3719999999999999</v>
      </c>
      <c r="AM139" s="29">
        <f>январь!AJ139+февраль!AJ139+март!AJ139+апрель!AJ139+май!AJ139+июнь!AJ139+июль!AJ139+август!AJ139+сентябрь!AJ139+октябрь!AJ139+ноябрь!AJ139+декабрь!AJ139</f>
        <v>0</v>
      </c>
      <c r="AN139" s="36">
        <f>январь!AK139+февраль!AK139+март!AK139+апрель!AK139+май!AK139+июнь!AK139+июль!AK139+август!AK139+сентябрь!AK139+октябрь!AK139+ноябрь!AK139+декабрь!AK139</f>
        <v>0</v>
      </c>
      <c r="AO139" s="36">
        <f>январь!AL139+февраль!AL139+март!AL139+апрель!AL139+май!AL139+июнь!AL139+июль!AL139+август!AL139+сентябрь!AL139+октябрь!AL139+ноябрь!AL139+декабрь!AL139</f>
        <v>0</v>
      </c>
      <c r="AP139" s="36">
        <f>январь!AM139+февраль!AM139+март!AM139+апрель!AM139+май!AM139+июнь!AM139+июль!AM139+август!AM139+сентябрь!AM139+октябрь!AM139+ноябрь!AM139+декабрь!AM139</f>
        <v>0</v>
      </c>
      <c r="AQ139" s="29">
        <f>январь!AN139+февраль!AN139+март!AN139+апрель!AN139+май!AN139+июнь!AN139+июль!AN139+август!AN139+сентябрь!AN139+октябрь!AN139+ноябрь!AN139+декабрь!AN139</f>
        <v>0</v>
      </c>
      <c r="AR139" s="36">
        <f>январь!AO139+февраль!AO139+март!AO139+апрель!AO139+май!AO139+июнь!AO139+июль!AO139+август!AO139+сентябрь!AO139+октябрь!AO139+ноябрь!AO139+декабрь!AO139</f>
        <v>0</v>
      </c>
      <c r="AS139" s="29">
        <f>январь!AP139+февраль!AP139+март!AP139+апрель!AP139+май!AP139+июнь!AP139+июль!AP139+август!AP139+сентябрь!AP139+октябрь!AP139+ноябрь!AP139+декабрь!AP139</f>
        <v>0</v>
      </c>
      <c r="AT139" s="36">
        <f>январь!AQ139+февраль!AQ139+март!AQ139+апрель!AQ139+май!AQ139+июнь!AQ139+июль!AQ139+август!AQ139+сентябрь!AQ139+октябрь!AQ139+ноябрь!AQ139+декабрь!AQ139</f>
        <v>0</v>
      </c>
      <c r="AU139" s="29">
        <f>январь!AR139+февраль!AR139+март!AR139+апрель!AR139+май!AR139+июнь!AR139+июль!AR139+август!AR139+сентябрь!AR139+октябрь!AR139+ноябрь!AR139+декабрь!AR139</f>
        <v>0</v>
      </c>
      <c r="AV139" s="36">
        <f>январь!AS139+февраль!AS139+март!AS139+апрель!AS139+май!AS139+июнь!AS139+июль!AS139+август!AS139+сентябрь!AS139+октябрь!AS139+ноябрь!AS139+декабрь!AS139</f>
        <v>0</v>
      </c>
      <c r="AW139" s="36">
        <f>январь!AT139+февраль!AT139+март!AT139+апрель!AT139+май!AT139+июнь!AT139+июль!AT139+август!AT139+сентябрь!AT139+октябрь!AT139+ноябрь!AT139+декабрь!AT139</f>
        <v>0</v>
      </c>
      <c r="AX139" s="36">
        <f>январь!AU139+февраль!AU139+март!AU139+апрель!AU139+май!AU139+июнь!AU139+июль!AU139+август!AU139+сентябрь!AU139+октябрь!AU139+ноябрь!AU139+декабрь!AU139</f>
        <v>0</v>
      </c>
      <c r="AY139" s="29">
        <f>январь!AV139+февраль!AV139+март!AV139+апрель!AV139+май!AV139+июнь!AV139+июль!AV139+август!AV139+сентябрь!AV139+октябрь!AV139+ноябрь!AV139+декабрь!AV139</f>
        <v>0</v>
      </c>
      <c r="AZ139" s="36">
        <f>январь!AW139+февраль!AW139+март!AW139+апрель!AW139+май!AW139+июнь!AW139+июль!AW139+август!AW139+сентябрь!AW139+октябрь!AW139+ноябрь!AW139+декабрь!AW139</f>
        <v>0</v>
      </c>
      <c r="BA139" s="36">
        <f>январь!AX139+февраль!AX139+март!AX139+апрель!AX139+май!AX139+июнь!AX139+июль!AX139+август!AX139+сентябрь!AX139+октябрь!AX139+ноябрь!AX139+декабрь!AX139</f>
        <v>0</v>
      </c>
      <c r="BB139" s="36">
        <f>январь!AY139+февраль!AY139+март!AY139+апрель!AY139+май!AY139+июнь!AY139+июль!AY139+август!AY139+сентябрь!AY139+октябрь!AY139+ноябрь!AY139+декабрь!AY139</f>
        <v>0</v>
      </c>
      <c r="BC139" s="29">
        <f>январь!AZ139+февраль!AZ139+март!AZ139+апрель!AZ139+май!AZ139+июнь!AZ139+июль!AZ139+август!AZ139+сентябрь!AZ139+октябрь!AZ139+ноябрь!AZ139+декабрь!AZ139</f>
        <v>0</v>
      </c>
      <c r="BD139" s="36">
        <f>январь!BA139+февраль!BA139+март!BA139+апрель!BA139+май!BA139+июнь!BA139+июль!BA139+август!BA139+сентябрь!BA139+октябрь!BA139+ноябрь!BA139+декабрь!BA139</f>
        <v>0</v>
      </c>
      <c r="BE139" s="36">
        <f>январь!BB139+февраль!BB139+март!BB139+апрель!BB139+май!BB139+июнь!BB139+июль!BB139+август!BB139+сентябрь!BB139+октябрь!BB139+ноябрь!BB139+декабрь!BB139</f>
        <v>0</v>
      </c>
      <c r="BF139" s="36">
        <f>январь!BC139+февраль!BC139+март!BC139+апрель!BC139+май!BC139+июнь!BC139+июль!BC139+август!BC139+сентябрь!BC139+октябрь!BC139+ноябрь!BC139+декабрь!BC139</f>
        <v>0</v>
      </c>
      <c r="BG139" s="36">
        <f>январь!BD139+февраль!BD139+март!BD139+апрель!BD139+май!BD139+июнь!BD139+июль!BD139+август!BD139+сентябрь!BD139+октябрь!BD139+ноябрь!BD139+декабрь!BD139</f>
        <v>0</v>
      </c>
      <c r="BH139" s="36">
        <f>январь!BE139+февраль!BE139+март!BE139+апрель!BE139+май!BE139+июнь!BE139+июль!BE139+август!BE139+сентябрь!BE139+октябрь!BE139+ноябрь!BE139+декабрь!BE139</f>
        <v>0</v>
      </c>
      <c r="BI139" s="36">
        <f>январь!BF139+февраль!BF139+март!BF139+апрель!BF139+май!BF139+июнь!BF139+июль!BF139+август!BF139+сентябрь!BF139+октябрь!BF139+ноябрь!BF139+декабрь!BF139</f>
        <v>0</v>
      </c>
      <c r="BJ139" s="36">
        <f>январь!BG139+февраль!BG139+март!BG139+апрель!BG139+май!BG139+июнь!BG139+июль!BG139+август!BG139+сентябрь!BG139+октябрь!BG139+ноябрь!BG139+декабрь!BG139</f>
        <v>0</v>
      </c>
      <c r="BK139" s="36">
        <f>январь!BH139+февраль!BH139+март!BH139+апрель!BH139+май!BH139+июнь!BH139+июль!BH139+август!BH139+сентябрь!BH139+октябрь!BH139+ноябрь!BH139+декабрь!BH139</f>
        <v>0</v>
      </c>
      <c r="BL139" s="36">
        <f>январь!BI139+февраль!BI139+март!BI139+апрель!BI139+май!BI139+июнь!BI139+июль!BI139+август!BI139+сентябрь!BI139+октябрь!BI139+ноябрь!BI139+декабрь!BI139</f>
        <v>0</v>
      </c>
      <c r="BM139" s="29">
        <f>январь!BJ139+февраль!BJ139+март!BJ139+апрель!BJ139+май!BJ139+июнь!BJ139+июль!BJ139+август!BJ139+сентябрь!BJ139+октябрь!BJ139+ноябрь!BJ139+декабрь!BJ139</f>
        <v>0</v>
      </c>
      <c r="BN139" s="36">
        <f>январь!BK139+февраль!BK139+март!BK139+апрель!BK139+май!BK139+июнь!BK139+июль!BK139+август!BK139+сентябрь!BK139+октябрь!BK139+ноябрь!BK139+декабрь!BK139</f>
        <v>0</v>
      </c>
      <c r="BO139" s="29">
        <f>январь!BL139+февраль!BL139+март!BL139+апрель!BL139+май!BL139+июнь!BL139+июль!BL139+август!BL139+сентябрь!BL139+октябрь!BL139+ноябрь!BL139+декабрь!BL139</f>
        <v>0</v>
      </c>
      <c r="BP139" s="36">
        <f>январь!BM139+февраль!BM139+март!BM139+апрель!BM139+май!BM139+июнь!BM139+июль!BM139+август!BM139+сентябрь!BM139+октябрь!BM139+ноябрь!BM139+декабрь!BM139</f>
        <v>0</v>
      </c>
      <c r="BQ139" s="36">
        <f>январь!BN139+февраль!BN139+март!BN139+апрель!BN139+май!BN139+июнь!BN139+июль!BN139+август!BN139+сентябрь!BN139+октябрь!BN139+ноябрь!BN139+декабрь!BN139</f>
        <v>0</v>
      </c>
      <c r="BR139" s="36">
        <f>январь!BO139+февраль!BO139+март!BO139+апрель!BO139+май!BO139+июнь!BO139+июль!BO139+август!BO139+сентябрь!BO139+октябрь!BO139+ноябрь!BO139+декабрь!BO139</f>
        <v>0</v>
      </c>
      <c r="BS139" s="29">
        <f>январь!BP139+февраль!BP139+март!BP139+апрель!BP139+май!BP139+июнь!BP139+июль!BP139+август!BP139+сентябрь!BP139+октябрь!BP139+ноябрь!BP139+декабрь!BP139</f>
        <v>0</v>
      </c>
      <c r="BT139" s="36">
        <f>январь!BQ139+февраль!BQ139+март!BQ139+апрель!BQ139+май!BQ139+июнь!BQ139+июль!BQ139+август!BQ139+сентябрь!BQ139+октябрь!BQ139+ноябрь!BQ139+декабрь!BQ139</f>
        <v>0</v>
      </c>
      <c r="BU139" s="29">
        <f>январь!BR139+февраль!BR139+март!BR139+апрель!BR139+май!BR139+июнь!BR139+июль!BR139+август!BR139+сентябрь!BR139+октябрь!BR139+ноябрь!BR139+декабрь!BR139</f>
        <v>0</v>
      </c>
      <c r="BV139" s="36">
        <f>январь!BS139+февраль!BS139+март!BS139+апрель!BS139+май!BS139+июнь!BS139+июль!BS139+август!BS139+сентябрь!BS139+октябрь!BS139+ноябрь!BS139+декабрь!BS139</f>
        <v>0</v>
      </c>
      <c r="BW139" s="36">
        <f>январь!BT139+февраль!BT139+март!BT139+апрель!BT139+май!BT139+июнь!BT139+июль!BT139+август!BT139+сентябрь!BT139+октябрь!BT139+ноябрь!BT139+декабрь!BT139</f>
        <v>0</v>
      </c>
      <c r="BX139" s="36">
        <f>январь!BU139+февраль!BU139+март!BU139+апрель!BU139+май!BU139+июнь!BU139+июль!BU139+август!BU139+сентябрь!BU139+октябрь!BU139+ноябрь!BU139+декабрь!BU139</f>
        <v>0</v>
      </c>
      <c r="BY139" s="36">
        <f>январь!BV139+февраль!BV139+март!BV139+апрель!BV139+май!BV139+июнь!BV139+июль!BV139+август!BV139+сентябрь!BV139+октябрь!BV139+ноябрь!BV139+декабрь!BV139</f>
        <v>12.337</v>
      </c>
      <c r="BZ139" s="77">
        <v>2</v>
      </c>
    </row>
    <row r="140" spans="1:78" x14ac:dyDescent="0.25">
      <c r="A140" s="16">
        <v>138</v>
      </c>
      <c r="B140" s="16">
        <v>3</v>
      </c>
      <c r="C140" s="37" t="s">
        <v>602</v>
      </c>
      <c r="D140" s="51">
        <v>123.3092884057971</v>
      </c>
      <c r="E140" s="25">
        <v>-292.12836000000004</v>
      </c>
      <c r="F140" s="26">
        <f t="shared" si="6"/>
        <v>-179.66607159420295</v>
      </c>
      <c r="G140" s="26">
        <f t="shared" si="7"/>
        <v>112.46228840579711</v>
      </c>
      <c r="H140" s="26">
        <f t="shared" si="8"/>
        <v>10.847</v>
      </c>
      <c r="I140" s="36">
        <f>январь!F140+февраль!F140+март!F140+апрель!F140+май!F140+июнь!F140+июль!F140+август!F140+сентябрь!F140+октябрь!F140+ноябрь!F140+декабрь!F140</f>
        <v>0</v>
      </c>
      <c r="J140" s="36">
        <f>январь!G140+февраль!G140+март!G140+апрель!G140+май!G140+июнь!G140+июль!G140+август!G140+сентябрь!G140+октябрь!G140+ноябрь!G140+декабрь!G140</f>
        <v>0</v>
      </c>
      <c r="K140" s="36">
        <f>январь!H140+февраль!H140+март!H140+апрель!H140+май!H140+июнь!H140+июль!H140+август!H140+сентябрь!H140+октябрь!H140+ноябрь!H140+декабрь!H140</f>
        <v>0</v>
      </c>
      <c r="L140" s="27">
        <f>январь!I140+февраль!I140+март!I140+апрель!I140+май!I140+июнь!I140+июль!I140+август!I140+сентябрь!I140+октябрь!I140+ноябрь!I140+декабрь!I140</f>
        <v>0</v>
      </c>
      <c r="M140" s="36">
        <f>январь!J140+февраль!J140+март!J140+апрель!J140+май!J140+июнь!J140+июль!J140+август!J140+сентябрь!J140+октябрь!J140+ноябрь!J140+декабрь!J140</f>
        <v>0</v>
      </c>
      <c r="N140" s="36">
        <f>январь!K140+февраль!K140+март!K140+апрель!K140+май!K140+июнь!K140+июль!K140+август!K140+сентябрь!K140+октябрь!K140+ноябрь!K140+декабрь!K140</f>
        <v>0</v>
      </c>
      <c r="O140" s="36">
        <f>январь!L140+февраль!L140+март!L140+апрель!L140+май!L140+июнь!L140+июль!L140+август!L140+сентябрь!L140+октябрь!L140+ноябрь!L140+декабрь!L140</f>
        <v>0</v>
      </c>
      <c r="P140" s="36">
        <f>январь!M140+февраль!M140+март!M140+апрель!M140+май!M140+июнь!M140+июль!M140+август!M140+сентябрь!M140+октябрь!M140+ноябрь!M140+декабрь!M140</f>
        <v>0</v>
      </c>
      <c r="Q140" s="36">
        <f>январь!N140+февраль!N140+март!N140+апрель!N140+май!N140+июнь!N140+июль!N140+август!N140+сентябрь!N140+октябрь!N140+ноябрь!N140+декабрь!N140</f>
        <v>0</v>
      </c>
      <c r="R140" s="29">
        <f>январь!O140+февраль!O140+март!O140+апрель!O140+май!O140+июнь!O140+июль!O140+август!O140+сентябрь!O140+октябрь!O140+ноябрь!O140+декабрь!O140</f>
        <v>0</v>
      </c>
      <c r="S140" s="36">
        <f>январь!P140+февраль!P140+март!P140+апрель!P140+май!P140+июнь!P140+июль!P140+август!P140+сентябрь!P140+октябрь!P140+ноябрь!P140+декабрь!P140</f>
        <v>0</v>
      </c>
      <c r="T140" s="29">
        <f>январь!Q140+февраль!Q140+март!Q140+апрель!Q140+май!Q140+июнь!Q140+июль!Q140+август!Q140+сентябрь!Q140+октябрь!Q140+ноябрь!Q140+декабрь!Q140</f>
        <v>0</v>
      </c>
      <c r="U140" s="36">
        <f>январь!R140+февраль!R140+март!R140+апрель!R140+май!R140+июнь!R140+июль!R140+август!R140+сентябрь!R140+октябрь!R140+ноябрь!R140+декабрь!R140</f>
        <v>0</v>
      </c>
      <c r="V140" s="36">
        <f>январь!S140+февраль!S140+март!S140+апрель!S140+май!S140+июнь!S140+июль!S140+август!S140+сентябрь!S140+октябрь!S140+ноябрь!S140+декабрь!S140</f>
        <v>0</v>
      </c>
      <c r="W140" s="36">
        <f>январь!T140+февраль!T140+март!T140+апрель!T140+май!T140+июнь!T140+июль!T140+август!T140+сентябрь!T140+октябрь!T140+ноябрь!T140+декабрь!T140</f>
        <v>0</v>
      </c>
      <c r="X140" s="36">
        <f>январь!U140+февраль!U140+март!U140+апрель!U140+май!U140+июнь!U140+июль!U140+август!U140+сентябрь!U140+октябрь!U140+ноябрь!U140+декабрь!U140</f>
        <v>0</v>
      </c>
      <c r="Y140" s="36">
        <f>январь!V140+февраль!V140+март!V140+апрель!V140+май!V140+июнь!V140+июль!V140+август!V140+сентябрь!V140+октябрь!V140+ноябрь!V140+декабрь!V140</f>
        <v>0</v>
      </c>
      <c r="Z140" s="36">
        <f>январь!W140+февраль!W140+март!W140+апрель!W140+май!W140+июнь!W140+июль!W140+август!W140+сентябрь!W140+октябрь!W140+ноябрь!W140+декабрь!W140</f>
        <v>0</v>
      </c>
      <c r="AA140" s="36">
        <f>январь!X140+февраль!X140+март!X140+апрель!X140+май!X140+июнь!X140+июль!X140+август!X140+сентябрь!X140+октябрь!X140+ноябрь!X140+декабрь!X140</f>
        <v>0</v>
      </c>
      <c r="AB140" s="29">
        <f>январь!Y140+февраль!Y140+март!Y140+апрель!Y140+май!Y140+июнь!Y140+июль!Y140+август!Y140+сентябрь!Y140+октябрь!Y140+ноябрь!Y140+декабрь!Y140</f>
        <v>0</v>
      </c>
      <c r="AC140" s="36">
        <f>январь!Z140+февраль!Z140+март!Z140+апрель!Z140+май!Z140+июнь!Z140+июль!Z140+август!Z140+сентябрь!Z140+октябрь!Z140+ноябрь!Z140+декабрь!Z140</f>
        <v>0</v>
      </c>
      <c r="AD140" s="66" t="str">
        <f>CONCATENATE(январь!AA140,$BZ$1,февраль!AA140,$BZ$1,март!AA140,$BZ$1,апрель!AA140,$BZ$1,май!AA140,$BZ$1,июнь!AA140,$BZ$1,июль!AA140,$BZ$1,август!AA140,$BZ$1,сентябрь!AA140,$BZ$1,октябрь!AA140,$BZ$1,ноябрь!AA140,$BZ$1,декабрь!AA140)</f>
        <v xml:space="preserve">           </v>
      </c>
      <c r="AE140" s="36">
        <f>январь!AB140+февраль!AB140+март!AB140+апрель!AB140+май!AB140+июнь!AB140+июль!AB140+август!AB140+сентябрь!AB140+октябрь!AB140+ноябрь!AB140+декабрь!AB140</f>
        <v>0</v>
      </c>
      <c r="AF140" s="36">
        <f>январь!AC140+февраль!AC140+март!AC140+апрель!AC140+май!AC140+июнь!AC140+июль!AC140+август!AC140+сентябрь!AC140+октябрь!AC140+ноябрь!AC140+декабрь!AC140</f>
        <v>0</v>
      </c>
      <c r="AG140" s="36">
        <f>январь!AD140+февраль!AD140+март!AD140+апрель!AD140+май!AD140+июнь!AD140+июль!AD140+август!AD140+сентябрь!AD140+октябрь!AD140+ноябрь!AD140+декабрь!AD140</f>
        <v>0</v>
      </c>
      <c r="AH140" s="36">
        <f>январь!AE140+февраль!AE140+март!AE140+апрель!AE140+май!AE140+июнь!AE140+июль!AE140+август!AE140+сентябрь!AE140+октябрь!AE140+ноябрь!AE140+декабрь!AE140</f>
        <v>0</v>
      </c>
      <c r="AI140" s="36">
        <f>январь!AF140+февраль!AF140+март!AF140+апрель!AF140+май!AF140+июнь!AF140+июль!AF140+август!AF140+сентябрь!AF140+октябрь!AF140+ноябрь!AF140+декабрь!AF140</f>
        <v>0</v>
      </c>
      <c r="AJ140" s="36">
        <f>январь!AG140+февраль!AG140+март!AG140+апрель!AG140+май!AG140+июнь!AG140+июль!AG140+август!AG140+сентябрь!AG140+октябрь!AG140+ноябрь!AG140+декабрь!AG140</f>
        <v>0</v>
      </c>
      <c r="AK140" s="29">
        <f>январь!AH140+февраль!AH140+март!AH140+апрель!AH140+май!AH140+июнь!AH140+июль!AH140+август!AH140+сентябрь!AH140+октябрь!AH140+ноябрь!AH140+декабрь!AH140</f>
        <v>0</v>
      </c>
      <c r="AL140" s="36">
        <f>январь!AI140+февраль!AI140+март!AI140+апрель!AI140+май!AI140+июнь!AI140+июль!AI140+август!AI140+сентябрь!AI140+октябрь!AI140+ноябрь!AI140+декабрь!AI140</f>
        <v>0</v>
      </c>
      <c r="AM140" s="29">
        <f>январь!AJ140+февраль!AJ140+март!AJ140+апрель!AJ140+май!AJ140+июнь!AJ140+июль!AJ140+август!AJ140+сентябрь!AJ140+октябрь!AJ140+ноябрь!AJ140+декабрь!AJ140</f>
        <v>0</v>
      </c>
      <c r="AN140" s="36">
        <f>январь!AK140+февраль!AK140+март!AK140+апрель!AK140+май!AK140+июнь!AK140+июль!AK140+август!AK140+сентябрь!AK140+октябрь!AK140+ноябрь!AK140+декабрь!AK140</f>
        <v>0</v>
      </c>
      <c r="AO140" s="36">
        <f>январь!AL140+февраль!AL140+март!AL140+апрель!AL140+май!AL140+июнь!AL140+июль!AL140+август!AL140+сентябрь!AL140+октябрь!AL140+ноябрь!AL140+декабрь!AL140</f>
        <v>0</v>
      </c>
      <c r="AP140" s="36">
        <f>январь!AM140+февраль!AM140+март!AM140+апрель!AM140+май!AM140+июнь!AM140+июль!AM140+август!AM140+сентябрь!AM140+октябрь!AM140+ноябрь!AM140+декабрь!AM140</f>
        <v>0</v>
      </c>
      <c r="AQ140" s="29">
        <f>январь!AN140+февраль!AN140+март!AN140+апрель!AN140+май!AN140+июнь!AN140+июль!AN140+август!AN140+сентябрь!AN140+октябрь!AN140+ноябрь!AN140+декабрь!AN140</f>
        <v>0</v>
      </c>
      <c r="AR140" s="36">
        <f>январь!AO140+февраль!AO140+март!AO140+апрель!AO140+май!AO140+июнь!AO140+июль!AO140+август!AO140+сентябрь!AO140+октябрь!AO140+ноябрь!AO140+декабрь!AO140</f>
        <v>0</v>
      </c>
      <c r="AS140" s="29">
        <f>январь!AP140+февраль!AP140+март!AP140+апрель!AP140+май!AP140+июнь!AP140+июль!AP140+август!AP140+сентябрь!AP140+октябрь!AP140+ноябрь!AP140+декабрь!AP140</f>
        <v>0</v>
      </c>
      <c r="AT140" s="36">
        <f>январь!AQ140+февраль!AQ140+март!AQ140+апрель!AQ140+май!AQ140+июнь!AQ140+июль!AQ140+август!AQ140+сентябрь!AQ140+октябрь!AQ140+ноябрь!AQ140+декабрь!AQ140</f>
        <v>0</v>
      </c>
      <c r="AU140" s="29">
        <f>январь!AR140+февраль!AR140+март!AR140+апрель!AR140+май!AR140+июнь!AR140+июль!AR140+август!AR140+сентябрь!AR140+октябрь!AR140+ноябрь!AR140+декабрь!AR140</f>
        <v>0</v>
      </c>
      <c r="AV140" s="36">
        <f>январь!AS140+февраль!AS140+март!AS140+апрель!AS140+май!AS140+июнь!AS140+июль!AS140+август!AS140+сентябрь!AS140+октябрь!AS140+ноябрь!AS140+декабрь!AS140</f>
        <v>0</v>
      </c>
      <c r="AW140" s="36">
        <f>январь!AT140+февраль!AT140+март!AT140+апрель!AT140+май!AT140+июнь!AT140+июль!AT140+август!AT140+сентябрь!AT140+октябрь!AT140+ноябрь!AT140+декабрь!AT140</f>
        <v>0</v>
      </c>
      <c r="AX140" s="36">
        <f>январь!AU140+февраль!AU140+март!AU140+апрель!AU140+май!AU140+июнь!AU140+июль!AU140+август!AU140+сентябрь!AU140+октябрь!AU140+ноябрь!AU140+декабрь!AU140</f>
        <v>0</v>
      </c>
      <c r="AY140" s="29">
        <f>январь!AV140+февраль!AV140+март!AV140+апрель!AV140+май!AV140+июнь!AV140+июль!AV140+август!AV140+сентябрь!AV140+октябрь!AV140+ноябрь!AV140+декабрь!AV140</f>
        <v>0</v>
      </c>
      <c r="AZ140" s="36">
        <f>январь!AW140+февраль!AW140+март!AW140+апрель!AW140+май!AW140+июнь!AW140+июль!AW140+август!AW140+сентябрь!AW140+октябрь!AW140+ноябрь!AW140+декабрь!AW140</f>
        <v>0</v>
      </c>
      <c r="BA140" s="36">
        <f>январь!AX140+февраль!AX140+март!AX140+апрель!AX140+май!AX140+июнь!AX140+июль!AX140+август!AX140+сентябрь!AX140+октябрь!AX140+ноябрь!AX140+декабрь!AX140</f>
        <v>0</v>
      </c>
      <c r="BB140" s="36">
        <f>январь!AY140+февраль!AY140+март!AY140+апрель!AY140+май!AY140+июнь!AY140+июль!AY140+август!AY140+сентябрь!AY140+октябрь!AY140+ноябрь!AY140+декабрь!AY140</f>
        <v>0</v>
      </c>
      <c r="BC140" s="29">
        <f>январь!AZ140+февраль!AZ140+март!AZ140+апрель!AZ140+май!AZ140+июнь!AZ140+июль!AZ140+август!AZ140+сентябрь!AZ140+октябрь!AZ140+ноябрь!AZ140+декабрь!AZ140</f>
        <v>0</v>
      </c>
      <c r="BD140" s="36">
        <f>январь!BA140+февраль!BA140+март!BA140+апрель!BA140+май!BA140+июнь!BA140+июль!BA140+август!BA140+сентябрь!BA140+октябрь!BA140+ноябрь!BA140+декабрь!BA140</f>
        <v>0</v>
      </c>
      <c r="BE140" s="36">
        <f>январь!BB140+февраль!BB140+март!BB140+апрель!BB140+май!BB140+июнь!BB140+июль!BB140+август!BB140+сентябрь!BB140+октябрь!BB140+ноябрь!BB140+декабрь!BB140</f>
        <v>0</v>
      </c>
      <c r="BF140" s="36">
        <f>январь!BC140+февраль!BC140+март!BC140+апрель!BC140+май!BC140+июнь!BC140+июль!BC140+август!BC140+сентябрь!BC140+октябрь!BC140+ноябрь!BC140+декабрь!BC140</f>
        <v>0</v>
      </c>
      <c r="BG140" s="36">
        <f>январь!BD140+февраль!BD140+март!BD140+апрель!BD140+май!BD140+июнь!BD140+июль!BD140+август!BD140+сентябрь!BD140+октябрь!BD140+ноябрь!BD140+декабрь!BD140</f>
        <v>0</v>
      </c>
      <c r="BH140" s="36">
        <f>январь!BE140+февраль!BE140+март!BE140+апрель!BE140+май!BE140+июнь!BE140+июль!BE140+август!BE140+сентябрь!BE140+октябрь!BE140+ноябрь!BE140+декабрь!BE140</f>
        <v>0</v>
      </c>
      <c r="BI140" s="36">
        <f>январь!BF140+февраль!BF140+март!BF140+апрель!BF140+май!BF140+июнь!BF140+июль!BF140+август!BF140+сентябрь!BF140+октябрь!BF140+ноябрь!BF140+декабрь!BF140</f>
        <v>0</v>
      </c>
      <c r="BJ140" s="36">
        <f>январь!BG140+февраль!BG140+март!BG140+апрель!BG140+май!BG140+июнь!BG140+июль!BG140+август!BG140+сентябрь!BG140+октябрь!BG140+ноябрь!BG140+декабрь!BG140</f>
        <v>0</v>
      </c>
      <c r="BK140" s="36">
        <f>январь!BH140+февраль!BH140+март!BH140+апрель!BH140+май!BH140+июнь!BH140+июль!BH140+август!BH140+сентябрь!BH140+октябрь!BH140+ноябрь!BH140+декабрь!BH140</f>
        <v>0</v>
      </c>
      <c r="BL140" s="36">
        <f>январь!BI140+февраль!BI140+март!BI140+апрель!BI140+май!BI140+июнь!BI140+июль!BI140+август!BI140+сентябрь!BI140+октябрь!BI140+ноябрь!BI140+декабрь!BI140</f>
        <v>0</v>
      </c>
      <c r="BM140" s="29">
        <f>январь!BJ140+февраль!BJ140+март!BJ140+апрель!BJ140+май!BJ140+июнь!BJ140+июль!BJ140+август!BJ140+сентябрь!BJ140+октябрь!BJ140+ноябрь!BJ140+декабрь!BJ140</f>
        <v>0</v>
      </c>
      <c r="BN140" s="36">
        <f>январь!BK140+февраль!BK140+март!BK140+апрель!BK140+май!BK140+июнь!BK140+июль!BK140+август!BK140+сентябрь!BK140+октябрь!BK140+ноябрь!BK140+декабрь!BK140</f>
        <v>0</v>
      </c>
      <c r="BO140" s="29">
        <f>январь!BL140+февраль!BL140+март!BL140+апрель!BL140+май!BL140+июнь!BL140+июль!BL140+август!BL140+сентябрь!BL140+октябрь!BL140+ноябрь!BL140+декабрь!BL140</f>
        <v>4</v>
      </c>
      <c r="BP140" s="36">
        <f>январь!BM140+февраль!BM140+март!BM140+апрель!BM140+май!BM140+июнь!BM140+июль!BM140+август!BM140+сентябрь!BM140+октябрь!BM140+ноябрь!BM140+декабрь!BM140</f>
        <v>8.4550000000000001</v>
      </c>
      <c r="BQ140" s="36">
        <f>январь!BN140+февраль!BN140+март!BN140+апрель!BN140+май!BN140+июнь!BN140+июль!BN140+август!BN140+сентябрь!BN140+октябрь!BN140+ноябрь!BN140+декабрь!BN140</f>
        <v>0</v>
      </c>
      <c r="BR140" s="36">
        <f>январь!BO140+февраль!BO140+март!BO140+апрель!BO140+май!BO140+июнь!BO140+июль!BO140+август!BO140+сентябрь!BO140+октябрь!BO140+ноябрь!BO140+декабрь!BO140</f>
        <v>0</v>
      </c>
      <c r="BS140" s="29">
        <f>январь!BP140+февраль!BP140+март!BP140+апрель!BP140+май!BP140+июнь!BP140+июль!BP140+август!BP140+сентябрь!BP140+октябрь!BP140+ноябрь!BP140+декабрь!BP140</f>
        <v>0</v>
      </c>
      <c r="BT140" s="36">
        <f>январь!BQ140+февраль!BQ140+март!BQ140+апрель!BQ140+май!BQ140+июнь!BQ140+июль!BQ140+август!BQ140+сентябрь!BQ140+октябрь!BQ140+ноябрь!BQ140+декабрь!BQ140</f>
        <v>0</v>
      </c>
      <c r="BU140" s="29">
        <f>январь!BR140+февраль!BR140+март!BR140+апрель!BR140+май!BR140+июнь!BR140+июль!BR140+август!BR140+сентябрь!BR140+октябрь!BR140+ноябрь!BR140+декабрь!BR140</f>
        <v>0</v>
      </c>
      <c r="BV140" s="36">
        <f>январь!BS140+февраль!BS140+март!BS140+апрель!BS140+май!BS140+июнь!BS140+июль!BS140+август!BS140+сентябрь!BS140+октябрь!BS140+ноябрь!BS140+декабрь!BS140</f>
        <v>0</v>
      </c>
      <c r="BW140" s="36">
        <f>январь!BT140+февраль!BT140+март!BT140+апрель!BT140+май!BT140+июнь!BT140+июль!BT140+август!BT140+сентябрь!BT140+октябрь!BT140+ноябрь!BT140+декабрь!BT140</f>
        <v>0</v>
      </c>
      <c r="BX140" s="36">
        <f>январь!BU140+февраль!BU140+март!BU140+апрель!BU140+май!BU140+июнь!BU140+июль!BU140+август!BU140+сентябрь!BU140+октябрь!BU140+ноябрь!BU140+декабрь!BU140</f>
        <v>0</v>
      </c>
      <c r="BY140" s="36">
        <f>январь!BV140+февраль!BV140+март!BV140+апрель!BV140+май!BV140+июнь!BV140+июль!BV140+август!BV140+сентябрь!BV140+октябрь!BV140+ноябрь!BV140+декабрь!BV140</f>
        <v>2.3919999999999999</v>
      </c>
      <c r="BZ140" s="77">
        <v>2</v>
      </c>
    </row>
    <row r="141" spans="1:78" x14ac:dyDescent="0.25">
      <c r="A141" s="16">
        <v>139</v>
      </c>
      <c r="B141" s="16">
        <v>3</v>
      </c>
      <c r="C141" s="37" t="s">
        <v>603</v>
      </c>
      <c r="D141" s="51">
        <v>56.456880772946853</v>
      </c>
      <c r="E141" s="25">
        <v>201.43436</v>
      </c>
      <c r="F141" s="26">
        <f t="shared" si="6"/>
        <v>250.21724077294684</v>
      </c>
      <c r="G141" s="26">
        <f t="shared" si="7"/>
        <v>48.782880772946854</v>
      </c>
      <c r="H141" s="26">
        <f t="shared" si="8"/>
        <v>7.6740000000000004</v>
      </c>
      <c r="I141" s="36">
        <f>январь!F141+февраль!F141+март!F141+апрель!F141+май!F141+июнь!F141+июль!F141+август!F141+сентябрь!F141+октябрь!F141+ноябрь!F141+декабрь!F141</f>
        <v>0</v>
      </c>
      <c r="J141" s="36">
        <f>январь!G141+февраль!G141+март!G141+апрель!G141+май!G141+июнь!G141+июль!G141+август!G141+сентябрь!G141+октябрь!G141+ноябрь!G141+декабрь!G141</f>
        <v>0</v>
      </c>
      <c r="K141" s="36">
        <f>январь!H141+февраль!H141+март!H141+апрель!H141+май!H141+июнь!H141+июль!H141+август!H141+сентябрь!H141+октябрь!H141+ноябрь!H141+декабрь!H141</f>
        <v>0</v>
      </c>
      <c r="L141" s="27">
        <f>январь!I141+февраль!I141+март!I141+апрель!I141+май!I141+июнь!I141+июль!I141+август!I141+сентябрь!I141+октябрь!I141+ноябрь!I141+декабрь!I141</f>
        <v>0</v>
      </c>
      <c r="M141" s="36">
        <f>январь!J141+февраль!J141+март!J141+апрель!J141+май!J141+июнь!J141+июль!J141+август!J141+сентябрь!J141+октябрь!J141+ноябрь!J141+декабрь!J141</f>
        <v>0</v>
      </c>
      <c r="N141" s="36">
        <f>январь!K141+февраль!K141+март!K141+апрель!K141+май!K141+июнь!K141+июль!K141+август!K141+сентябрь!K141+октябрь!K141+ноябрь!K141+декабрь!K141</f>
        <v>0</v>
      </c>
      <c r="O141" s="36">
        <f>январь!L141+февраль!L141+март!L141+апрель!L141+май!L141+июнь!L141+июль!L141+август!L141+сентябрь!L141+октябрь!L141+ноябрь!L141+декабрь!L141</f>
        <v>0</v>
      </c>
      <c r="P141" s="36">
        <f>январь!M141+февраль!M141+март!M141+апрель!M141+май!M141+июнь!M141+июль!M141+август!M141+сентябрь!M141+октябрь!M141+ноябрь!M141+декабрь!M141</f>
        <v>0</v>
      </c>
      <c r="Q141" s="36">
        <f>январь!N141+февраль!N141+март!N141+апрель!N141+май!N141+июнь!N141+июль!N141+август!N141+сентябрь!N141+октябрь!N141+ноябрь!N141+декабрь!N141</f>
        <v>0</v>
      </c>
      <c r="R141" s="29">
        <f>январь!O141+февраль!O141+март!O141+апрель!O141+май!O141+июнь!O141+июль!O141+август!O141+сентябрь!O141+октябрь!O141+ноябрь!O141+декабрь!O141</f>
        <v>0</v>
      </c>
      <c r="S141" s="36">
        <f>январь!P141+февраль!P141+март!P141+апрель!P141+май!P141+июнь!P141+июль!P141+август!P141+сентябрь!P141+октябрь!P141+ноябрь!P141+декабрь!P141</f>
        <v>0</v>
      </c>
      <c r="T141" s="29">
        <f>январь!Q141+февраль!Q141+март!Q141+апрель!Q141+май!Q141+июнь!Q141+июль!Q141+август!Q141+сентябрь!Q141+октябрь!Q141+ноябрь!Q141+декабрь!Q141</f>
        <v>0</v>
      </c>
      <c r="U141" s="36">
        <f>январь!R141+февраль!R141+март!R141+апрель!R141+май!R141+июнь!R141+июль!R141+август!R141+сентябрь!R141+октябрь!R141+ноябрь!R141+декабрь!R141</f>
        <v>0</v>
      </c>
      <c r="V141" s="36">
        <f>январь!S141+февраль!S141+март!S141+апрель!S141+май!S141+июнь!S141+июль!S141+август!S141+сентябрь!S141+октябрь!S141+ноябрь!S141+декабрь!S141</f>
        <v>0</v>
      </c>
      <c r="W141" s="36">
        <f>январь!T141+февраль!T141+март!T141+апрель!T141+май!T141+июнь!T141+июль!T141+август!T141+сентябрь!T141+октябрь!T141+ноябрь!T141+декабрь!T141</f>
        <v>0</v>
      </c>
      <c r="X141" s="36">
        <f>январь!U141+февраль!U141+март!U141+апрель!U141+май!U141+июнь!U141+июль!U141+август!U141+сентябрь!U141+октябрь!U141+ноябрь!U141+декабрь!U141</f>
        <v>0</v>
      </c>
      <c r="Y141" s="36">
        <f>январь!V141+февраль!V141+март!V141+апрель!V141+май!V141+июнь!V141+июль!V141+август!V141+сентябрь!V141+октябрь!V141+ноябрь!V141+декабрь!V141</f>
        <v>0</v>
      </c>
      <c r="Z141" s="36">
        <f>январь!W141+февраль!W141+март!W141+апрель!W141+май!W141+июнь!W141+июль!W141+август!W141+сентябрь!W141+октябрь!W141+ноябрь!W141+декабрь!W141</f>
        <v>0</v>
      </c>
      <c r="AA141" s="36">
        <f>январь!X141+февраль!X141+март!X141+апрель!X141+май!X141+июнь!X141+июль!X141+август!X141+сентябрь!X141+октябрь!X141+ноябрь!X141+декабрь!X141</f>
        <v>0</v>
      </c>
      <c r="AB141" s="29">
        <f>январь!Y141+февраль!Y141+март!Y141+апрель!Y141+май!Y141+июнь!Y141+июль!Y141+август!Y141+сентябрь!Y141+октябрь!Y141+ноябрь!Y141+декабрь!Y141</f>
        <v>0</v>
      </c>
      <c r="AC141" s="36">
        <f>январь!Z141+февраль!Z141+март!Z141+апрель!Z141+май!Z141+июнь!Z141+июль!Z141+август!Z141+сентябрь!Z141+октябрь!Z141+ноябрь!Z141+декабрь!Z141</f>
        <v>0</v>
      </c>
      <c r="AD141" s="66" t="str">
        <f>CONCATENATE(январь!AA141,$BZ$1,февраль!AA141,$BZ$1,март!AA141,$BZ$1,апрель!AA141,$BZ$1,май!AA141,$BZ$1,июнь!AA141,$BZ$1,июль!AA141,$BZ$1,август!AA141,$BZ$1,сентябрь!AA141,$BZ$1,октябрь!AA141,$BZ$1,ноябрь!AA141,$BZ$1,декабрь!AA141)</f>
        <v xml:space="preserve">           </v>
      </c>
      <c r="AE141" s="36">
        <f>январь!AB141+февраль!AB141+март!AB141+апрель!AB141+май!AB141+июнь!AB141+июль!AB141+август!AB141+сентябрь!AB141+октябрь!AB141+ноябрь!AB141+декабрь!AB141</f>
        <v>0</v>
      </c>
      <c r="AF141" s="36">
        <f>январь!AC141+февраль!AC141+март!AC141+апрель!AC141+май!AC141+июнь!AC141+июль!AC141+август!AC141+сентябрь!AC141+октябрь!AC141+ноябрь!AC141+декабрь!AC141</f>
        <v>0</v>
      </c>
      <c r="AG141" s="36">
        <f>январь!AD141+февраль!AD141+март!AD141+апрель!AD141+май!AD141+июнь!AD141+июль!AD141+август!AD141+сентябрь!AD141+октябрь!AD141+ноябрь!AD141+декабрь!AD141</f>
        <v>0</v>
      </c>
      <c r="AH141" s="36">
        <f>январь!AE141+февраль!AE141+март!AE141+апрель!AE141+май!AE141+июнь!AE141+июль!AE141+август!AE141+сентябрь!AE141+октябрь!AE141+ноябрь!AE141+декабрь!AE141</f>
        <v>0</v>
      </c>
      <c r="AI141" s="36">
        <f>январь!AF141+февраль!AF141+март!AF141+апрель!AF141+май!AF141+июнь!AF141+июль!AF141+август!AF141+сентябрь!AF141+октябрь!AF141+ноябрь!AF141+декабрь!AF141</f>
        <v>0</v>
      </c>
      <c r="AJ141" s="36">
        <f>январь!AG141+февраль!AG141+март!AG141+апрель!AG141+май!AG141+июнь!AG141+июль!AG141+август!AG141+сентябрь!AG141+октябрь!AG141+ноябрь!AG141+декабрь!AG141</f>
        <v>0</v>
      </c>
      <c r="AK141" s="29">
        <f>январь!AH141+февраль!AH141+март!AH141+апрель!AH141+май!AH141+июнь!AH141+июль!AH141+август!AH141+сентябрь!AH141+октябрь!AH141+ноябрь!AH141+декабрь!AH141</f>
        <v>0</v>
      </c>
      <c r="AL141" s="36">
        <f>январь!AI141+февраль!AI141+март!AI141+апрель!AI141+май!AI141+июнь!AI141+июль!AI141+август!AI141+сентябрь!AI141+октябрь!AI141+ноябрь!AI141+декабрь!AI141</f>
        <v>0</v>
      </c>
      <c r="AM141" s="29">
        <f>январь!AJ141+февраль!AJ141+март!AJ141+апрель!AJ141+май!AJ141+июнь!AJ141+июль!AJ141+август!AJ141+сентябрь!AJ141+октябрь!AJ141+ноябрь!AJ141+декабрь!AJ141</f>
        <v>0</v>
      </c>
      <c r="AN141" s="36">
        <f>январь!AK141+февраль!AK141+март!AK141+апрель!AK141+май!AK141+июнь!AK141+июль!AK141+август!AK141+сентябрь!AK141+октябрь!AK141+ноябрь!AK141+декабрь!AK141</f>
        <v>0</v>
      </c>
      <c r="AO141" s="36">
        <f>январь!AL141+февраль!AL141+март!AL141+апрель!AL141+май!AL141+июнь!AL141+июль!AL141+август!AL141+сентябрь!AL141+октябрь!AL141+ноябрь!AL141+декабрь!AL141</f>
        <v>0</v>
      </c>
      <c r="AP141" s="36">
        <f>январь!AM141+февраль!AM141+март!AM141+апрель!AM141+май!AM141+июнь!AM141+июль!AM141+август!AM141+сентябрь!AM141+октябрь!AM141+ноябрь!AM141+декабрь!AM141</f>
        <v>0</v>
      </c>
      <c r="AQ141" s="29">
        <f>январь!AN141+февраль!AN141+март!AN141+апрель!AN141+май!AN141+июнь!AN141+июль!AN141+август!AN141+сентябрь!AN141+октябрь!AN141+ноябрь!AN141+декабрь!AN141</f>
        <v>0</v>
      </c>
      <c r="AR141" s="36">
        <f>январь!AO141+февраль!AO141+март!AO141+апрель!AO141+май!AO141+июнь!AO141+июль!AO141+август!AO141+сентябрь!AO141+октябрь!AO141+ноябрь!AO141+декабрь!AO141</f>
        <v>0</v>
      </c>
      <c r="AS141" s="29">
        <f>январь!AP141+февраль!AP141+март!AP141+апрель!AP141+май!AP141+июнь!AP141+июль!AP141+август!AP141+сентябрь!AP141+октябрь!AP141+ноябрь!AP141+декабрь!AP141</f>
        <v>0</v>
      </c>
      <c r="AT141" s="36">
        <f>январь!AQ141+февраль!AQ141+март!AQ141+апрель!AQ141+май!AQ141+июнь!AQ141+июль!AQ141+август!AQ141+сентябрь!AQ141+октябрь!AQ141+ноябрь!AQ141+декабрь!AQ141</f>
        <v>0</v>
      </c>
      <c r="AU141" s="29">
        <f>январь!AR141+февраль!AR141+март!AR141+апрель!AR141+май!AR141+июнь!AR141+июль!AR141+август!AR141+сентябрь!AR141+октябрь!AR141+ноябрь!AR141+декабрь!AR141</f>
        <v>0</v>
      </c>
      <c r="AV141" s="36">
        <f>январь!AS141+февраль!AS141+март!AS141+апрель!AS141+май!AS141+июнь!AS141+июль!AS141+август!AS141+сентябрь!AS141+октябрь!AS141+ноябрь!AS141+декабрь!AS141</f>
        <v>0</v>
      </c>
      <c r="AW141" s="36">
        <f>январь!AT141+февраль!AT141+март!AT141+апрель!AT141+май!AT141+июнь!AT141+июль!AT141+август!AT141+сентябрь!AT141+октябрь!AT141+ноябрь!AT141+декабрь!AT141</f>
        <v>0</v>
      </c>
      <c r="AX141" s="36">
        <f>январь!AU141+февраль!AU141+март!AU141+апрель!AU141+май!AU141+июнь!AU141+июль!AU141+август!AU141+сентябрь!AU141+октябрь!AU141+ноябрь!AU141+декабрь!AU141</f>
        <v>0</v>
      </c>
      <c r="AY141" s="29">
        <f>январь!AV141+февраль!AV141+март!AV141+апрель!AV141+май!AV141+июнь!AV141+июль!AV141+август!AV141+сентябрь!AV141+октябрь!AV141+ноябрь!AV141+декабрь!AV141</f>
        <v>0</v>
      </c>
      <c r="AZ141" s="36">
        <f>январь!AW141+февраль!AW141+март!AW141+апрель!AW141+май!AW141+июнь!AW141+июль!AW141+август!AW141+сентябрь!AW141+октябрь!AW141+ноябрь!AW141+декабрь!AW141</f>
        <v>0</v>
      </c>
      <c r="BA141" s="36">
        <f>январь!AX141+февраль!AX141+март!AX141+апрель!AX141+май!AX141+июнь!AX141+июль!AX141+август!AX141+сентябрь!AX141+октябрь!AX141+ноябрь!AX141+декабрь!AX141</f>
        <v>0</v>
      </c>
      <c r="BB141" s="36">
        <f>январь!AY141+февраль!AY141+март!AY141+апрель!AY141+май!AY141+июнь!AY141+июль!AY141+август!AY141+сентябрь!AY141+октябрь!AY141+ноябрь!AY141+декабрь!AY141</f>
        <v>0</v>
      </c>
      <c r="BC141" s="29">
        <f>январь!AZ141+февраль!AZ141+март!AZ141+апрель!AZ141+май!AZ141+июнь!AZ141+июль!AZ141+август!AZ141+сентябрь!AZ141+октябрь!AZ141+ноябрь!AZ141+декабрь!AZ141</f>
        <v>0</v>
      </c>
      <c r="BD141" s="36">
        <f>январь!BA141+февраль!BA141+март!BA141+апрель!BA141+май!BA141+июнь!BA141+июль!BA141+август!BA141+сентябрь!BA141+октябрь!BA141+ноябрь!BA141+декабрь!BA141</f>
        <v>0</v>
      </c>
      <c r="BE141" s="36">
        <f>январь!BB141+февраль!BB141+март!BB141+апрель!BB141+май!BB141+июнь!BB141+июль!BB141+август!BB141+сентябрь!BB141+октябрь!BB141+ноябрь!BB141+декабрь!BB141</f>
        <v>0.01</v>
      </c>
      <c r="BF141" s="36">
        <f>январь!BC141+февраль!BC141+март!BC141+апрель!BC141+май!BC141+июнь!BC141+июль!BC141+август!BC141+сентябрь!BC141+октябрь!BC141+ноябрь!BC141+декабрь!BC141</f>
        <v>7.6740000000000004</v>
      </c>
      <c r="BG141" s="36">
        <f>январь!BD141+февраль!BD141+март!BD141+апрель!BD141+май!BD141+июнь!BD141+июль!BD141+август!BD141+сентябрь!BD141+октябрь!BD141+ноябрь!BD141+декабрь!BD141</f>
        <v>0</v>
      </c>
      <c r="BH141" s="36">
        <f>январь!BE141+февраль!BE141+март!BE141+апрель!BE141+май!BE141+июнь!BE141+июль!BE141+август!BE141+сентябрь!BE141+октябрь!BE141+ноябрь!BE141+декабрь!BE141</f>
        <v>0</v>
      </c>
      <c r="BI141" s="36">
        <f>январь!BF141+февраль!BF141+март!BF141+апрель!BF141+май!BF141+июнь!BF141+июль!BF141+август!BF141+сентябрь!BF141+октябрь!BF141+ноябрь!BF141+декабрь!BF141</f>
        <v>0</v>
      </c>
      <c r="BJ141" s="36">
        <f>январь!BG141+февраль!BG141+март!BG141+апрель!BG141+май!BG141+июнь!BG141+июль!BG141+август!BG141+сентябрь!BG141+октябрь!BG141+ноябрь!BG141+декабрь!BG141</f>
        <v>0</v>
      </c>
      <c r="BK141" s="36">
        <f>январь!BH141+февраль!BH141+март!BH141+апрель!BH141+май!BH141+июнь!BH141+июль!BH141+август!BH141+сентябрь!BH141+октябрь!BH141+ноябрь!BH141+декабрь!BH141</f>
        <v>0</v>
      </c>
      <c r="BL141" s="36">
        <f>январь!BI141+февраль!BI141+март!BI141+апрель!BI141+май!BI141+июнь!BI141+июль!BI141+август!BI141+сентябрь!BI141+октябрь!BI141+ноябрь!BI141+декабрь!BI141</f>
        <v>0</v>
      </c>
      <c r="BM141" s="29">
        <f>январь!BJ141+февраль!BJ141+март!BJ141+апрель!BJ141+май!BJ141+июнь!BJ141+июль!BJ141+август!BJ141+сентябрь!BJ141+октябрь!BJ141+ноябрь!BJ141+декабрь!BJ141</f>
        <v>0</v>
      </c>
      <c r="BN141" s="36">
        <f>январь!BK141+февраль!BK141+март!BK141+апрель!BK141+май!BK141+июнь!BK141+июль!BK141+август!BK141+сентябрь!BK141+октябрь!BK141+ноябрь!BK141+декабрь!BK141</f>
        <v>0</v>
      </c>
      <c r="BO141" s="29">
        <f>январь!BL141+февраль!BL141+март!BL141+апрель!BL141+май!BL141+июнь!BL141+июль!BL141+август!BL141+сентябрь!BL141+октябрь!BL141+ноябрь!BL141+декабрь!BL141</f>
        <v>0</v>
      </c>
      <c r="BP141" s="36">
        <f>январь!BM141+февраль!BM141+март!BM141+апрель!BM141+май!BM141+июнь!BM141+июль!BM141+август!BM141+сентябрь!BM141+октябрь!BM141+ноябрь!BM141+декабрь!BM141</f>
        <v>0</v>
      </c>
      <c r="BQ141" s="36">
        <f>январь!BN141+февраль!BN141+март!BN141+апрель!BN141+май!BN141+июнь!BN141+июль!BN141+август!BN141+сентябрь!BN141+октябрь!BN141+ноябрь!BN141+декабрь!BN141</f>
        <v>0</v>
      </c>
      <c r="BR141" s="36">
        <f>январь!BO141+февраль!BO141+март!BO141+апрель!BO141+май!BO141+июнь!BO141+июль!BO141+август!BO141+сентябрь!BO141+октябрь!BO141+ноябрь!BO141+декабрь!BO141</f>
        <v>0</v>
      </c>
      <c r="BS141" s="29">
        <f>январь!BP141+февраль!BP141+март!BP141+апрель!BP141+май!BP141+июнь!BP141+июль!BP141+август!BP141+сентябрь!BP141+октябрь!BP141+ноябрь!BP141+декабрь!BP141</f>
        <v>0</v>
      </c>
      <c r="BT141" s="36">
        <f>январь!BQ141+февраль!BQ141+март!BQ141+апрель!BQ141+май!BQ141+июнь!BQ141+июль!BQ141+август!BQ141+сентябрь!BQ141+октябрь!BQ141+ноябрь!BQ141+декабрь!BQ141</f>
        <v>0</v>
      </c>
      <c r="BU141" s="29">
        <f>январь!BR141+февраль!BR141+март!BR141+апрель!BR141+май!BR141+июнь!BR141+июль!BR141+август!BR141+сентябрь!BR141+октябрь!BR141+ноябрь!BR141+декабрь!BR141</f>
        <v>0</v>
      </c>
      <c r="BV141" s="36">
        <f>январь!BS141+февраль!BS141+март!BS141+апрель!BS141+май!BS141+июнь!BS141+июль!BS141+август!BS141+сентябрь!BS141+октябрь!BS141+ноябрь!BS141+декабрь!BS141</f>
        <v>0</v>
      </c>
      <c r="BW141" s="36">
        <f>январь!BT141+февраль!BT141+март!BT141+апрель!BT141+май!BT141+июнь!BT141+июль!BT141+август!BT141+сентябрь!BT141+октябрь!BT141+ноябрь!BT141+декабрь!BT141</f>
        <v>0</v>
      </c>
      <c r="BX141" s="36">
        <f>январь!BU141+февраль!BU141+март!BU141+апрель!BU141+май!BU141+июнь!BU141+июль!BU141+август!BU141+сентябрь!BU141+октябрь!BU141+ноябрь!BU141+декабрь!BU141</f>
        <v>0</v>
      </c>
      <c r="BY141" s="36">
        <f>январь!BV141+февраль!BV141+март!BV141+апрель!BV141+май!BV141+июнь!BV141+июль!BV141+август!BV141+сентябрь!BV141+октябрь!BV141+ноябрь!BV141+декабрь!BV141</f>
        <v>0</v>
      </c>
      <c r="BZ141" s="77">
        <v>0</v>
      </c>
    </row>
    <row r="142" spans="1:78" x14ac:dyDescent="0.25">
      <c r="A142" s="16">
        <v>140</v>
      </c>
      <c r="B142" s="16">
        <v>3</v>
      </c>
      <c r="C142" s="37" t="s">
        <v>604</v>
      </c>
      <c r="D142" s="51">
        <v>74.220841545893705</v>
      </c>
      <c r="E142" s="25">
        <v>339.97636</v>
      </c>
      <c r="F142" s="26">
        <f t="shared" si="6"/>
        <v>374.9512015458937</v>
      </c>
      <c r="G142" s="26">
        <f t="shared" si="7"/>
        <v>34.974841545893703</v>
      </c>
      <c r="H142" s="26">
        <f t="shared" si="8"/>
        <v>39.246000000000002</v>
      </c>
      <c r="I142" s="36">
        <f>январь!F142+февраль!F142+март!F142+апрель!F142+май!F142+июнь!F142+июль!F142+август!F142+сентябрь!F142+октябрь!F142+ноябрь!F142+декабрь!F142</f>
        <v>0</v>
      </c>
      <c r="J142" s="36">
        <f>январь!G142+февраль!G142+март!G142+апрель!G142+май!G142+июнь!G142+июль!G142+август!G142+сентябрь!G142+октябрь!G142+ноябрь!G142+декабрь!G142</f>
        <v>0</v>
      </c>
      <c r="K142" s="36">
        <f>январь!H142+февраль!H142+март!H142+апрель!H142+май!H142+июнь!H142+июль!H142+август!H142+сентябрь!H142+октябрь!H142+ноябрь!H142+декабрь!H142</f>
        <v>0</v>
      </c>
      <c r="L142" s="27">
        <f>январь!I142+февраль!I142+март!I142+апрель!I142+май!I142+июнь!I142+июль!I142+август!I142+сентябрь!I142+октябрь!I142+ноябрь!I142+декабрь!I142</f>
        <v>0</v>
      </c>
      <c r="M142" s="36">
        <f>январь!J142+февраль!J142+март!J142+апрель!J142+май!J142+июнь!J142+июль!J142+август!J142+сентябрь!J142+октябрь!J142+ноябрь!J142+декабрь!J142</f>
        <v>0</v>
      </c>
      <c r="N142" s="36">
        <f>январь!K142+февраль!K142+март!K142+апрель!K142+май!K142+июнь!K142+июль!K142+август!K142+сентябрь!K142+октябрь!K142+ноябрь!K142+декабрь!K142</f>
        <v>0</v>
      </c>
      <c r="O142" s="36">
        <f>январь!L142+февраль!L142+март!L142+апрель!L142+май!L142+июнь!L142+июль!L142+август!L142+сентябрь!L142+октябрь!L142+ноябрь!L142+декабрь!L142</f>
        <v>0</v>
      </c>
      <c r="P142" s="36">
        <f>январь!M142+февраль!M142+март!M142+апрель!M142+май!M142+июнь!M142+июль!M142+август!M142+сентябрь!M142+октябрь!M142+ноябрь!M142+декабрь!M142</f>
        <v>0</v>
      </c>
      <c r="Q142" s="36">
        <f>январь!N142+февраль!N142+март!N142+апрель!N142+май!N142+июнь!N142+июль!N142+август!N142+сентябрь!N142+октябрь!N142+ноябрь!N142+декабрь!N142</f>
        <v>0</v>
      </c>
      <c r="R142" s="29">
        <f>январь!O142+февраль!O142+март!O142+апрель!O142+май!O142+июнь!O142+июль!O142+август!O142+сентябрь!O142+октябрь!O142+ноябрь!O142+декабрь!O142</f>
        <v>0</v>
      </c>
      <c r="S142" s="36">
        <f>январь!P142+февраль!P142+март!P142+апрель!P142+май!P142+июнь!P142+июль!P142+август!P142+сентябрь!P142+октябрь!P142+ноябрь!P142+декабрь!P142</f>
        <v>0</v>
      </c>
      <c r="T142" s="29">
        <f>январь!Q142+февраль!Q142+март!Q142+апрель!Q142+май!Q142+июнь!Q142+июль!Q142+август!Q142+сентябрь!Q142+октябрь!Q142+ноябрь!Q142+декабрь!Q142</f>
        <v>0</v>
      </c>
      <c r="U142" s="36">
        <f>январь!R142+февраль!R142+март!R142+апрель!R142+май!R142+июнь!R142+июль!R142+август!R142+сентябрь!R142+октябрь!R142+ноябрь!R142+декабрь!R142</f>
        <v>0</v>
      </c>
      <c r="V142" s="36">
        <f>январь!S142+февраль!S142+март!S142+апрель!S142+май!S142+июнь!S142+июль!S142+август!S142+сентябрь!S142+октябрь!S142+ноябрь!S142+декабрь!S142</f>
        <v>0</v>
      </c>
      <c r="W142" s="36">
        <f>январь!T142+февраль!T142+март!T142+апрель!T142+май!T142+июнь!T142+июль!T142+август!T142+сентябрь!T142+октябрь!T142+ноябрь!T142+декабрь!T142</f>
        <v>0</v>
      </c>
      <c r="X142" s="36">
        <f>январь!U142+февраль!U142+март!U142+апрель!U142+май!U142+июнь!U142+июль!U142+август!U142+сентябрь!U142+октябрь!U142+ноябрь!U142+декабрь!U142</f>
        <v>0</v>
      </c>
      <c r="Y142" s="36">
        <f>январь!V142+февраль!V142+март!V142+апрель!V142+май!V142+июнь!V142+июль!V142+август!V142+сентябрь!V142+октябрь!V142+ноябрь!V142+декабрь!V142</f>
        <v>0</v>
      </c>
      <c r="Z142" s="36">
        <f>январь!W142+февраль!W142+март!W142+апрель!W142+май!W142+июнь!W142+июль!W142+август!W142+сентябрь!W142+октябрь!W142+ноябрь!W142+декабрь!W142</f>
        <v>0</v>
      </c>
      <c r="AA142" s="36">
        <f>январь!X142+февраль!X142+март!X142+апрель!X142+май!X142+июнь!X142+июль!X142+август!X142+сентябрь!X142+октябрь!X142+ноябрь!X142+декабрь!X142</f>
        <v>0</v>
      </c>
      <c r="AB142" s="29">
        <f>январь!Y142+февраль!Y142+март!Y142+апрель!Y142+май!Y142+июнь!Y142+июль!Y142+август!Y142+сентябрь!Y142+октябрь!Y142+ноябрь!Y142+декабрь!Y142</f>
        <v>0</v>
      </c>
      <c r="AC142" s="36">
        <f>январь!Z142+февраль!Z142+март!Z142+апрель!Z142+май!Z142+июнь!Z142+июль!Z142+август!Z142+сентябрь!Z142+октябрь!Z142+ноябрь!Z142+декабрь!Z142</f>
        <v>0</v>
      </c>
      <c r="AD142" s="66" t="str">
        <f>CONCATENATE(январь!AA142,$BZ$1,февраль!AA142,$BZ$1,март!AA142,$BZ$1,апрель!AA142,$BZ$1,май!AA142,$BZ$1,июнь!AA142,$BZ$1,июль!AA142,$BZ$1,август!AA142,$BZ$1,сентябрь!AA142,$BZ$1,октябрь!AA142,$BZ$1,ноябрь!AA142,$BZ$1,декабрь!AA142)</f>
        <v xml:space="preserve">           </v>
      </c>
      <c r="AE142" s="36">
        <f>январь!AB142+февраль!AB142+март!AB142+апрель!AB142+май!AB142+июнь!AB142+июль!AB142+август!AB142+сентябрь!AB142+октябрь!AB142+ноябрь!AB142+декабрь!AB142</f>
        <v>0</v>
      </c>
      <c r="AF142" s="36">
        <f>январь!AC142+февраль!AC142+март!AC142+апрель!AC142+май!AC142+июнь!AC142+июль!AC142+август!AC142+сентябрь!AC142+октябрь!AC142+ноябрь!AC142+декабрь!AC142</f>
        <v>0</v>
      </c>
      <c r="AG142" s="36">
        <f>январь!AD142+февраль!AD142+март!AD142+апрель!AD142+май!AD142+июнь!AD142+июль!AD142+август!AD142+сентябрь!AD142+октябрь!AD142+ноябрь!AD142+декабрь!AD142</f>
        <v>0</v>
      </c>
      <c r="AH142" s="36">
        <f>январь!AE142+февраль!AE142+март!AE142+апрель!AE142+май!AE142+июнь!AE142+июль!AE142+август!AE142+сентябрь!AE142+октябрь!AE142+ноябрь!AE142+декабрь!AE142</f>
        <v>0</v>
      </c>
      <c r="AI142" s="36">
        <f>январь!AF142+февраль!AF142+март!AF142+апрель!AF142+май!AF142+июнь!AF142+июль!AF142+август!AF142+сентябрь!AF142+октябрь!AF142+ноябрь!AF142+декабрь!AF142</f>
        <v>1E-3</v>
      </c>
      <c r="AJ142" s="36">
        <f>январь!AG142+февраль!AG142+март!AG142+апрель!AG142+май!AG142+июнь!AG142+июль!AG142+август!AG142+сентябрь!AG142+октябрь!AG142+ноябрь!AG142+декабрь!AG142</f>
        <v>0.55300000000000005</v>
      </c>
      <c r="AK142" s="29">
        <f>январь!AH142+февраль!AH142+март!AH142+апрель!AH142+май!AH142+июнь!AH142+июль!AH142+август!AH142+сентябрь!AH142+октябрь!AH142+ноябрь!AH142+декабрь!AH142</f>
        <v>5</v>
      </c>
      <c r="AL142" s="36">
        <f>январь!AI142+февраль!AI142+март!AI142+апрель!AI142+май!AI142+июнь!AI142+июль!AI142+август!AI142+сентябрь!AI142+октябрь!AI142+ноябрь!AI142+декабрь!AI142</f>
        <v>6.6109999999999998</v>
      </c>
      <c r="AM142" s="29">
        <f>январь!AJ142+февраль!AJ142+март!AJ142+апрель!AJ142+май!AJ142+июнь!AJ142+июль!AJ142+август!AJ142+сентябрь!AJ142+октябрь!AJ142+ноябрь!AJ142+декабрь!AJ142</f>
        <v>0</v>
      </c>
      <c r="AN142" s="36">
        <f>январь!AK142+февраль!AK142+март!AK142+апрель!AK142+май!AK142+июнь!AK142+июль!AK142+август!AK142+сентябрь!AK142+октябрь!AK142+ноябрь!AK142+декабрь!AK142</f>
        <v>0</v>
      </c>
      <c r="AO142" s="36">
        <f>январь!AL142+февраль!AL142+март!AL142+апрель!AL142+май!AL142+июнь!AL142+июль!AL142+август!AL142+сентябрь!AL142+октябрь!AL142+ноябрь!AL142+декабрь!AL142</f>
        <v>0</v>
      </c>
      <c r="AP142" s="36">
        <f>январь!AM142+февраль!AM142+март!AM142+апрель!AM142+май!AM142+июнь!AM142+июль!AM142+август!AM142+сентябрь!AM142+октябрь!AM142+ноябрь!AM142+декабрь!AM142</f>
        <v>0</v>
      </c>
      <c r="AQ142" s="29">
        <f>январь!AN142+февраль!AN142+март!AN142+апрель!AN142+май!AN142+июнь!AN142+июль!AN142+август!AN142+сентябрь!AN142+октябрь!AN142+ноябрь!AN142+декабрь!AN142</f>
        <v>0</v>
      </c>
      <c r="AR142" s="36">
        <f>январь!AO142+февраль!AO142+март!AO142+апрель!AO142+май!AO142+июнь!AO142+июль!AO142+август!AO142+сентябрь!AO142+октябрь!AO142+ноябрь!AO142+декабрь!AO142</f>
        <v>0</v>
      </c>
      <c r="AS142" s="29">
        <f>январь!AP142+февраль!AP142+март!AP142+апрель!AP142+май!AP142+июнь!AP142+июль!AP142+август!AP142+сентябрь!AP142+октябрь!AP142+ноябрь!AP142+декабрь!AP142</f>
        <v>0</v>
      </c>
      <c r="AT142" s="36">
        <f>январь!AQ142+февраль!AQ142+март!AQ142+апрель!AQ142+май!AQ142+июнь!AQ142+июль!AQ142+август!AQ142+сентябрь!AQ142+октябрь!AQ142+ноябрь!AQ142+декабрь!AQ142</f>
        <v>0</v>
      </c>
      <c r="AU142" s="29">
        <f>январь!AR142+февраль!AR142+март!AR142+апрель!AR142+май!AR142+июнь!AR142+июль!AR142+август!AR142+сентябрь!AR142+октябрь!AR142+ноябрь!AR142+декабрь!AR142</f>
        <v>0</v>
      </c>
      <c r="AV142" s="36">
        <f>январь!AS142+февраль!AS142+март!AS142+апрель!AS142+май!AS142+июнь!AS142+июль!AS142+август!AS142+сентябрь!AS142+октябрь!AS142+ноябрь!AS142+декабрь!AS142</f>
        <v>0</v>
      </c>
      <c r="AW142" s="36">
        <f>январь!AT142+февраль!AT142+март!AT142+апрель!AT142+май!AT142+июнь!AT142+июль!AT142+август!AT142+сентябрь!AT142+октябрь!AT142+ноябрь!AT142+декабрь!AT142</f>
        <v>0</v>
      </c>
      <c r="AX142" s="36">
        <f>январь!AU142+февраль!AU142+март!AU142+апрель!AU142+май!AU142+июнь!AU142+июль!AU142+август!AU142+сентябрь!AU142+октябрь!AU142+ноябрь!AU142+декабрь!AU142</f>
        <v>0</v>
      </c>
      <c r="AY142" s="29">
        <f>январь!AV142+февраль!AV142+март!AV142+апрель!AV142+май!AV142+июнь!AV142+июль!AV142+август!AV142+сентябрь!AV142+октябрь!AV142+ноябрь!AV142+декабрь!AV142</f>
        <v>0</v>
      </c>
      <c r="AZ142" s="36">
        <f>январь!AW142+февраль!AW142+март!AW142+апрель!AW142+май!AW142+июнь!AW142+июль!AW142+август!AW142+сентябрь!AW142+октябрь!AW142+ноябрь!AW142+декабрь!AW142</f>
        <v>0</v>
      </c>
      <c r="BA142" s="36">
        <f>январь!AX142+февраль!AX142+март!AX142+апрель!AX142+май!AX142+июнь!AX142+июль!AX142+август!AX142+сентябрь!AX142+октябрь!AX142+ноябрь!AX142+декабрь!AX142</f>
        <v>0</v>
      </c>
      <c r="BB142" s="36">
        <f>январь!AY142+февраль!AY142+март!AY142+апрель!AY142+май!AY142+июнь!AY142+июль!AY142+август!AY142+сентябрь!AY142+октябрь!AY142+ноябрь!AY142+декабрь!AY142</f>
        <v>0</v>
      </c>
      <c r="BC142" s="29">
        <f>январь!AZ142+февраль!AZ142+март!AZ142+апрель!AZ142+май!AZ142+июнь!AZ142+июль!AZ142+август!AZ142+сентябрь!AZ142+октябрь!AZ142+ноябрь!AZ142+декабрь!AZ142</f>
        <v>0</v>
      </c>
      <c r="BD142" s="36">
        <f>январь!BA142+февраль!BA142+март!BA142+апрель!BA142+май!BA142+июнь!BA142+июль!BA142+август!BA142+сентябрь!BA142+октябрь!BA142+ноябрь!BA142+декабрь!BA142</f>
        <v>0</v>
      </c>
      <c r="BE142" s="36">
        <f>январь!BB142+февраль!BB142+март!BB142+апрель!BB142+май!BB142+июнь!BB142+июль!BB142+август!BB142+сентябрь!BB142+октябрь!BB142+ноябрь!BB142+декабрь!BB142</f>
        <v>0</v>
      </c>
      <c r="BF142" s="36">
        <f>январь!BC142+февраль!BC142+март!BC142+апрель!BC142+май!BC142+июнь!BC142+июль!BC142+август!BC142+сентябрь!BC142+октябрь!BC142+ноябрь!BC142+декабрь!BC142</f>
        <v>0</v>
      </c>
      <c r="BG142" s="36">
        <f>январь!BD142+февраль!BD142+март!BD142+апрель!BD142+май!BD142+июнь!BD142+июль!BD142+август!BD142+сентябрь!BD142+октябрь!BD142+ноябрь!BD142+декабрь!BD142</f>
        <v>0</v>
      </c>
      <c r="BH142" s="36">
        <f>январь!BE142+февраль!BE142+март!BE142+апрель!BE142+май!BE142+июнь!BE142+июль!BE142+август!BE142+сентябрь!BE142+октябрь!BE142+ноябрь!BE142+декабрь!BE142</f>
        <v>0</v>
      </c>
      <c r="BI142" s="36">
        <f>январь!BF142+февраль!BF142+март!BF142+апрель!BF142+май!BF142+июнь!BF142+июль!BF142+август!BF142+сентябрь!BF142+октябрь!BF142+ноябрь!BF142+декабрь!BF142</f>
        <v>0</v>
      </c>
      <c r="BJ142" s="36">
        <f>январь!BG142+февраль!BG142+март!BG142+апрель!BG142+май!BG142+июнь!BG142+июль!BG142+август!BG142+сентябрь!BG142+октябрь!BG142+ноябрь!BG142+декабрь!BG142</f>
        <v>0</v>
      </c>
      <c r="BK142" s="36">
        <f>январь!BH142+февраль!BH142+март!BH142+апрель!BH142+май!BH142+июнь!BH142+июль!BH142+август!BH142+сентябрь!BH142+октябрь!BH142+ноябрь!BH142+декабрь!BH142</f>
        <v>0</v>
      </c>
      <c r="BL142" s="36">
        <f>январь!BI142+февраль!BI142+март!BI142+апрель!BI142+май!BI142+июнь!BI142+июль!BI142+август!BI142+сентябрь!BI142+октябрь!BI142+ноябрь!BI142+декабрь!BI142</f>
        <v>0</v>
      </c>
      <c r="BM142" s="29">
        <f>январь!BJ142+февраль!BJ142+март!BJ142+апрель!BJ142+май!BJ142+июнь!BJ142+июль!BJ142+август!BJ142+сентябрь!BJ142+октябрь!BJ142+ноябрь!BJ142+декабрь!BJ142</f>
        <v>0</v>
      </c>
      <c r="BN142" s="36">
        <f>январь!BK142+февраль!BK142+март!BK142+апрель!BK142+май!BK142+июнь!BK142+июль!BK142+август!BK142+сентябрь!BK142+октябрь!BK142+ноябрь!BK142+декабрь!BK142</f>
        <v>0</v>
      </c>
      <c r="BO142" s="29">
        <f>январь!BL142+февраль!BL142+март!BL142+апрель!BL142+май!BL142+июнь!BL142+июль!BL142+август!BL142+сентябрь!BL142+октябрь!BL142+ноябрь!BL142+декабрь!BL142</f>
        <v>0</v>
      </c>
      <c r="BP142" s="36">
        <f>январь!BM142+февраль!BM142+март!BM142+апрель!BM142+май!BM142+июнь!BM142+июль!BM142+август!BM142+сентябрь!BM142+октябрь!BM142+ноябрь!BM142+декабрь!BM142</f>
        <v>0</v>
      </c>
      <c r="BQ142" s="36">
        <f>январь!BN142+февраль!BN142+март!BN142+апрель!BN142+май!BN142+июнь!BN142+июль!BN142+август!BN142+сентябрь!BN142+октябрь!BN142+ноябрь!BN142+декабрь!BN142</f>
        <v>0</v>
      </c>
      <c r="BR142" s="36">
        <f>январь!BO142+февраль!BO142+март!BO142+апрель!BO142+май!BO142+июнь!BO142+июль!BO142+август!BO142+сентябрь!BO142+октябрь!BO142+ноябрь!BO142+декабрь!BO142</f>
        <v>0</v>
      </c>
      <c r="BS142" s="29">
        <f>январь!BP142+февраль!BP142+март!BP142+апрель!BP142+май!BP142+июнь!BP142+июль!BP142+август!BP142+сентябрь!BP142+октябрь!BP142+ноябрь!BP142+декабрь!BP142</f>
        <v>0</v>
      </c>
      <c r="BT142" s="36">
        <f>январь!BQ142+февраль!BQ142+март!BQ142+апрель!BQ142+май!BQ142+июнь!BQ142+июль!BQ142+август!BQ142+сентябрь!BQ142+октябрь!BQ142+ноябрь!BQ142+декабрь!BQ142</f>
        <v>0</v>
      </c>
      <c r="BU142" s="29">
        <f>январь!BR142+февраль!BR142+март!BR142+апрель!BR142+май!BR142+июнь!BR142+июль!BR142+август!BR142+сентябрь!BR142+октябрь!BR142+ноябрь!BR142+декабрь!BR142</f>
        <v>0</v>
      </c>
      <c r="BV142" s="36">
        <f>январь!BS142+февраль!BS142+март!BS142+апрель!BS142+май!BS142+июнь!BS142+июль!BS142+август!BS142+сентябрь!BS142+октябрь!BS142+ноябрь!BS142+декабрь!BS142</f>
        <v>0</v>
      </c>
      <c r="BW142" s="36">
        <f>январь!BT142+февраль!BT142+март!BT142+апрель!BT142+май!BT142+июнь!BT142+июль!BT142+август!BT142+сентябрь!BT142+октябрь!BT142+ноябрь!BT142+декабрь!BT142</f>
        <v>0</v>
      </c>
      <c r="BX142" s="36">
        <f>январь!BU142+февраль!BU142+март!BU142+апрель!BU142+май!BU142+июнь!BU142+июль!BU142+август!BU142+сентябрь!BU142+октябрь!BU142+ноябрь!BU142+декабрь!BU142</f>
        <v>0</v>
      </c>
      <c r="BY142" s="36">
        <f>январь!BV142+февраль!BV142+март!BV142+апрель!BV142+май!BV142+июнь!BV142+июль!BV142+август!BV142+сентябрь!BV142+октябрь!BV142+ноябрь!BV142+декабрь!BV142</f>
        <v>32.082000000000001</v>
      </c>
      <c r="BZ142" s="77">
        <v>0</v>
      </c>
    </row>
    <row r="143" spans="1:78" x14ac:dyDescent="0.25">
      <c r="A143" s="16">
        <v>141</v>
      </c>
      <c r="B143" s="16">
        <v>3</v>
      </c>
      <c r="C143" s="37" t="s">
        <v>605</v>
      </c>
      <c r="D143" s="51">
        <v>193.23753754589373</v>
      </c>
      <c r="E143" s="25">
        <v>-336.53557399999994</v>
      </c>
      <c r="F143" s="26">
        <f t="shared" si="6"/>
        <v>-670.89103645410614</v>
      </c>
      <c r="G143" s="26">
        <f t="shared" si="7"/>
        <v>-334.35546245410626</v>
      </c>
      <c r="H143" s="26">
        <f t="shared" si="8"/>
        <v>527.59299999999996</v>
      </c>
      <c r="I143" s="36">
        <f>январь!F143+февраль!F143+март!F143+апрель!F143+май!F143+июнь!F143+июль!F143+август!F143+сентябрь!F143+октябрь!F143+ноябрь!F143+декабрь!F143</f>
        <v>0</v>
      </c>
      <c r="J143" s="36">
        <f>январь!G143+февраль!G143+март!G143+апрель!G143+май!G143+июнь!G143+июль!G143+август!G143+сентябрь!G143+октябрь!G143+ноябрь!G143+декабрь!G143</f>
        <v>0</v>
      </c>
      <c r="K143" s="36">
        <f>январь!H143+февраль!H143+март!H143+апрель!H143+май!H143+июнь!H143+июль!H143+август!H143+сентябрь!H143+октябрь!H143+ноябрь!H143+декабрь!H143</f>
        <v>0</v>
      </c>
      <c r="L143" s="27">
        <f>январь!I143+февраль!I143+март!I143+апрель!I143+май!I143+июнь!I143+июль!I143+август!I143+сентябрь!I143+октябрь!I143+ноябрь!I143+декабрь!I143</f>
        <v>70</v>
      </c>
      <c r="M143" s="36">
        <f>январь!J143+февраль!J143+март!J143+апрель!J143+май!J143+июнь!J143+июль!J143+август!J143+сентябрь!J143+октябрь!J143+ноябрь!J143+декабрь!J143</f>
        <v>318.96300000000002</v>
      </c>
      <c r="N143" s="36">
        <f>январь!K143+февраль!K143+март!K143+апрель!K143+май!K143+июнь!K143+июль!K143+август!K143+сентябрь!K143+октябрь!K143+ноябрь!K143+декабрь!K143</f>
        <v>0.23899999999999999</v>
      </c>
      <c r="O143" s="36">
        <f>январь!L143+февраль!L143+март!L143+апрель!L143+май!L143+июнь!L143+июль!L143+август!L143+сентябрь!L143+октябрь!L143+ноябрь!L143+декабрь!L143</f>
        <v>127.15</v>
      </c>
      <c r="P143" s="36">
        <f>январь!M143+февраль!M143+март!M143+апрель!M143+май!M143+июнь!M143+июль!M143+август!M143+сентябрь!M143+октябрь!M143+ноябрь!M143+декабрь!M143</f>
        <v>0</v>
      </c>
      <c r="Q143" s="36">
        <f>январь!N143+февраль!N143+март!N143+апрель!N143+май!N143+июнь!N143+июль!N143+август!N143+сентябрь!N143+октябрь!N143+ноябрь!N143+декабрь!N143</f>
        <v>0</v>
      </c>
      <c r="R143" s="29">
        <f>январь!O143+февраль!O143+март!O143+апрель!O143+май!O143+июнь!O143+июль!O143+август!O143+сентябрь!O143+октябрь!O143+ноябрь!O143+декабрь!O143</f>
        <v>0</v>
      </c>
      <c r="S143" s="36">
        <f>январь!P143+февраль!P143+март!P143+апрель!P143+май!P143+июнь!P143+июль!P143+август!P143+сентябрь!P143+октябрь!P143+ноябрь!P143+декабрь!P143</f>
        <v>0</v>
      </c>
      <c r="T143" s="29">
        <f>январь!Q143+февраль!Q143+март!Q143+апрель!Q143+май!Q143+июнь!Q143+июль!Q143+август!Q143+сентябрь!Q143+октябрь!Q143+ноябрь!Q143+декабрь!Q143</f>
        <v>0</v>
      </c>
      <c r="U143" s="36">
        <f>январь!R143+февраль!R143+март!R143+апрель!R143+май!R143+июнь!R143+июль!R143+август!R143+сентябрь!R143+октябрь!R143+ноябрь!R143+декабрь!R143</f>
        <v>0</v>
      </c>
      <c r="V143" s="36">
        <f>январь!S143+февраль!S143+март!S143+апрель!S143+май!S143+июнь!S143+июль!S143+август!S143+сентябрь!S143+октябрь!S143+ноябрь!S143+декабрь!S143</f>
        <v>0</v>
      </c>
      <c r="W143" s="36">
        <f>январь!T143+февраль!T143+март!T143+апрель!T143+май!T143+июнь!T143+июль!T143+август!T143+сентябрь!T143+октябрь!T143+ноябрь!T143+декабрь!T143</f>
        <v>0</v>
      </c>
      <c r="X143" s="36">
        <f>январь!U143+февраль!U143+март!U143+апрель!U143+май!U143+июнь!U143+июль!U143+август!U143+сентябрь!U143+октябрь!U143+ноябрь!U143+декабрь!U143</f>
        <v>0</v>
      </c>
      <c r="Y143" s="36">
        <f>январь!V143+февраль!V143+март!V143+апрель!V143+май!V143+июнь!V143+июль!V143+август!V143+сентябрь!V143+октябрь!V143+ноябрь!V143+декабрь!V143</f>
        <v>0</v>
      </c>
      <c r="Z143" s="36">
        <f>январь!W143+февраль!W143+март!W143+апрель!W143+май!W143+июнь!W143+июль!W143+август!W143+сентябрь!W143+октябрь!W143+ноябрь!W143+декабрь!W143</f>
        <v>0</v>
      </c>
      <c r="AA143" s="36">
        <f>январь!X143+февраль!X143+март!X143+апрель!X143+май!X143+июнь!X143+июль!X143+август!X143+сентябрь!X143+октябрь!X143+ноябрь!X143+декабрь!X143</f>
        <v>0</v>
      </c>
      <c r="AB143" s="29">
        <f>январь!Y143+февраль!Y143+март!Y143+апрель!Y143+май!Y143+июнь!Y143+июль!Y143+август!Y143+сентябрь!Y143+октябрь!Y143+ноябрь!Y143+декабрь!Y143</f>
        <v>0</v>
      </c>
      <c r="AC143" s="36">
        <f>январь!Z143+февраль!Z143+март!Z143+апрель!Z143+май!Z143+июнь!Z143+июль!Z143+август!Z143+сентябрь!Z143+октябрь!Z143+ноябрь!Z143+декабрь!Z143</f>
        <v>0</v>
      </c>
      <c r="AD143" s="66" t="str">
        <f>CONCATENATE(январь!AA143,$BZ$1,февраль!AA143,$BZ$1,март!AA143,$BZ$1,апрель!AA143,$BZ$1,май!AA143,$BZ$1,июнь!AA143,$BZ$1,июль!AA143,$BZ$1,август!AA143,$BZ$1,сентябрь!AA143,$BZ$1,октябрь!AA143,$BZ$1,ноябрь!AA143,$BZ$1,декабрь!AA143)</f>
        <v xml:space="preserve">           </v>
      </c>
      <c r="AE143" s="36">
        <f>январь!AB143+февраль!AB143+март!AB143+апрель!AB143+май!AB143+июнь!AB143+июль!AB143+август!AB143+сентябрь!AB143+октябрь!AB143+ноябрь!AB143+декабрь!AB143</f>
        <v>0</v>
      </c>
      <c r="AF143" s="36">
        <f>январь!AC143+февраль!AC143+март!AC143+апрель!AC143+май!AC143+июнь!AC143+июль!AC143+август!AC143+сентябрь!AC143+октябрь!AC143+ноябрь!AC143+декабрь!AC143</f>
        <v>0</v>
      </c>
      <c r="AG143" s="36">
        <f>январь!AD143+февраль!AD143+март!AD143+апрель!AD143+май!AD143+июнь!AD143+июль!AD143+август!AD143+сентябрь!AD143+октябрь!AD143+ноябрь!AD143+декабрь!AD143</f>
        <v>0</v>
      </c>
      <c r="AH143" s="36">
        <f>январь!AE143+февраль!AE143+март!AE143+апрель!AE143+май!AE143+июнь!AE143+июль!AE143+август!AE143+сентябрь!AE143+октябрь!AE143+ноябрь!AE143+декабрь!AE143</f>
        <v>0</v>
      </c>
      <c r="AI143" s="36">
        <f>январь!AF143+февраль!AF143+март!AF143+апрель!AF143+май!AF143+июнь!AF143+июль!AF143+август!AF143+сентябрь!AF143+октябрь!AF143+ноябрь!AF143+декабрь!AF143</f>
        <v>0</v>
      </c>
      <c r="AJ143" s="36">
        <f>январь!AG143+февраль!AG143+март!AG143+апрель!AG143+май!AG143+июнь!AG143+июль!AG143+август!AG143+сентябрь!AG143+октябрь!AG143+ноябрь!AG143+декабрь!AG143</f>
        <v>0</v>
      </c>
      <c r="AK143" s="29">
        <f>январь!AH143+февраль!AH143+март!AH143+апрель!AH143+май!AH143+июнь!AH143+июль!AH143+август!AH143+сентябрь!AH143+октябрь!AH143+ноябрь!AH143+декабрь!AH143</f>
        <v>2</v>
      </c>
      <c r="AL143" s="36">
        <f>январь!AI143+февраль!AI143+март!AI143+апрель!AI143+май!AI143+июнь!AI143+июль!AI143+август!AI143+сентябрь!AI143+октябрь!AI143+ноябрь!AI143+декабрь!AI143</f>
        <v>2.34</v>
      </c>
      <c r="AM143" s="29">
        <f>январь!AJ143+февраль!AJ143+март!AJ143+апрель!AJ143+май!AJ143+июнь!AJ143+июль!AJ143+август!AJ143+сентябрь!AJ143+октябрь!AJ143+ноябрь!AJ143+декабрь!AJ143</f>
        <v>0</v>
      </c>
      <c r="AN143" s="36">
        <f>январь!AK143+февраль!AK143+март!AK143+апрель!AK143+май!AK143+июнь!AK143+июль!AK143+август!AK143+сентябрь!AK143+октябрь!AK143+ноябрь!AK143+декабрь!AK143</f>
        <v>0</v>
      </c>
      <c r="AO143" s="36">
        <f>январь!AL143+февраль!AL143+март!AL143+апрель!AL143+май!AL143+июнь!AL143+июль!AL143+август!AL143+сентябрь!AL143+октябрь!AL143+ноябрь!AL143+декабрь!AL143</f>
        <v>0</v>
      </c>
      <c r="AP143" s="36">
        <f>январь!AM143+февраль!AM143+март!AM143+апрель!AM143+май!AM143+июнь!AM143+июль!AM143+август!AM143+сентябрь!AM143+октябрь!AM143+ноябрь!AM143+декабрь!AM143</f>
        <v>0</v>
      </c>
      <c r="AQ143" s="29">
        <f>январь!AN143+февраль!AN143+март!AN143+апрель!AN143+май!AN143+июнь!AN143+июль!AN143+август!AN143+сентябрь!AN143+октябрь!AN143+ноябрь!AN143+декабрь!AN143</f>
        <v>0</v>
      </c>
      <c r="AR143" s="36">
        <f>январь!AO143+февраль!AO143+март!AO143+апрель!AO143+май!AO143+июнь!AO143+июль!AO143+август!AO143+сентябрь!AO143+октябрь!AO143+ноябрь!AO143+декабрь!AO143</f>
        <v>0</v>
      </c>
      <c r="AS143" s="29">
        <f>январь!AP143+февраль!AP143+март!AP143+апрель!AP143+май!AP143+июнь!AP143+июль!AP143+август!AP143+сентябрь!AP143+октябрь!AP143+ноябрь!AP143+декабрь!AP143</f>
        <v>0</v>
      </c>
      <c r="AT143" s="36">
        <f>январь!AQ143+февраль!AQ143+март!AQ143+апрель!AQ143+май!AQ143+июнь!AQ143+июль!AQ143+август!AQ143+сентябрь!AQ143+октябрь!AQ143+ноябрь!AQ143+декабрь!AQ143</f>
        <v>0</v>
      </c>
      <c r="AU143" s="29">
        <f>январь!AR143+февраль!AR143+март!AR143+апрель!AR143+май!AR143+июнь!AR143+июль!AR143+август!AR143+сентябрь!AR143+октябрь!AR143+ноябрь!AR143+декабрь!AR143</f>
        <v>0</v>
      </c>
      <c r="AV143" s="36">
        <f>январь!AS143+февраль!AS143+март!AS143+апрель!AS143+май!AS143+июнь!AS143+июль!AS143+август!AS143+сентябрь!AS143+октябрь!AS143+ноябрь!AS143+декабрь!AS143</f>
        <v>0</v>
      </c>
      <c r="AW143" s="36">
        <f>январь!AT143+февраль!AT143+март!AT143+апрель!AT143+май!AT143+июнь!AT143+июль!AT143+август!AT143+сентябрь!AT143+октябрь!AT143+ноябрь!AT143+декабрь!AT143</f>
        <v>0</v>
      </c>
      <c r="AX143" s="36">
        <f>январь!AU143+февраль!AU143+март!AU143+апрель!AU143+май!AU143+июнь!AU143+июль!AU143+август!AU143+сентябрь!AU143+октябрь!AU143+ноябрь!AU143+декабрь!AU143</f>
        <v>0</v>
      </c>
      <c r="AY143" s="29">
        <f>январь!AV143+февраль!AV143+март!AV143+апрель!AV143+май!AV143+июнь!AV143+июль!AV143+август!AV143+сентябрь!AV143+октябрь!AV143+ноябрь!AV143+декабрь!AV143</f>
        <v>0</v>
      </c>
      <c r="AZ143" s="36">
        <f>январь!AW143+февраль!AW143+март!AW143+апрель!AW143+май!AW143+июнь!AW143+июль!AW143+август!AW143+сентябрь!AW143+октябрь!AW143+ноябрь!AW143+декабрь!AW143</f>
        <v>0</v>
      </c>
      <c r="BA143" s="36">
        <f>январь!AX143+февраль!AX143+март!AX143+апрель!AX143+май!AX143+июнь!AX143+июль!AX143+август!AX143+сентябрь!AX143+октябрь!AX143+ноябрь!AX143+декабрь!AX143</f>
        <v>0</v>
      </c>
      <c r="BB143" s="36">
        <f>январь!AY143+февраль!AY143+март!AY143+апрель!AY143+май!AY143+июнь!AY143+июль!AY143+август!AY143+сентябрь!AY143+октябрь!AY143+ноябрь!AY143+декабрь!AY143</f>
        <v>0</v>
      </c>
      <c r="BC143" s="29">
        <f>январь!AZ143+февраль!AZ143+март!AZ143+апрель!AZ143+май!AZ143+июнь!AZ143+июль!AZ143+август!AZ143+сентябрь!AZ143+октябрь!AZ143+ноябрь!AZ143+декабрь!AZ143</f>
        <v>0</v>
      </c>
      <c r="BD143" s="36">
        <f>январь!BA143+февраль!BA143+март!BA143+апрель!BA143+май!BA143+июнь!BA143+июль!BA143+август!BA143+сентябрь!BA143+октябрь!BA143+ноябрь!BA143+декабрь!BA143</f>
        <v>0</v>
      </c>
      <c r="BE143" s="36">
        <f>январь!BB143+февраль!BB143+март!BB143+апрель!BB143+май!BB143+июнь!BB143+июль!BB143+август!BB143+сентябрь!BB143+октябрь!BB143+ноябрь!BB143+декабрь!BB143</f>
        <v>0</v>
      </c>
      <c r="BF143" s="36">
        <f>январь!BC143+февраль!BC143+март!BC143+апрель!BC143+май!BC143+июнь!BC143+июль!BC143+август!BC143+сентябрь!BC143+октябрь!BC143+ноябрь!BC143+декабрь!BC143</f>
        <v>0</v>
      </c>
      <c r="BG143" s="36">
        <f>январь!BD143+февраль!BD143+март!BD143+апрель!BD143+май!BD143+июнь!BD143+июль!BD143+август!BD143+сентябрь!BD143+октябрь!BD143+ноябрь!BD143+декабрь!BD143</f>
        <v>0</v>
      </c>
      <c r="BH143" s="36">
        <f>январь!BE143+февраль!BE143+март!BE143+апрель!BE143+май!BE143+июнь!BE143+июль!BE143+август!BE143+сентябрь!BE143+октябрь!BE143+ноябрь!BE143+декабрь!BE143</f>
        <v>0</v>
      </c>
      <c r="BI143" s="36">
        <f>январь!BF143+февраль!BF143+март!BF143+апрель!BF143+май!BF143+июнь!BF143+июль!BF143+август!BF143+сентябрь!BF143+октябрь!BF143+ноябрь!BF143+декабрь!BF143</f>
        <v>0</v>
      </c>
      <c r="BJ143" s="36">
        <f>январь!BG143+февраль!BG143+март!BG143+апрель!BG143+май!BG143+июнь!BG143+июль!BG143+август!BG143+сентябрь!BG143+октябрь!BG143+ноябрь!BG143+декабрь!BG143</f>
        <v>0</v>
      </c>
      <c r="BK143" s="36">
        <f>январь!BH143+февраль!BH143+март!BH143+апрель!BH143+май!BH143+июнь!BH143+июль!BH143+август!BH143+сентябрь!BH143+октябрь!BH143+ноябрь!BH143+декабрь!BH143</f>
        <v>5.0000000000000001E-3</v>
      </c>
      <c r="BL143" s="36">
        <f>январь!BI143+февраль!BI143+март!BI143+апрель!BI143+май!BI143+июнь!BI143+июль!BI143+август!BI143+сентябрь!BI143+октябрь!BI143+ноябрь!BI143+декабрь!BI143</f>
        <v>27.643000000000001</v>
      </c>
      <c r="BM143" s="29">
        <f>январь!BJ143+февраль!BJ143+март!BJ143+апрель!BJ143+май!BJ143+июнь!BJ143+июль!BJ143+август!BJ143+сентябрь!BJ143+октябрь!BJ143+ноябрь!BJ143+декабрь!BJ143</f>
        <v>0</v>
      </c>
      <c r="BN143" s="36">
        <f>январь!BK143+февраль!BK143+март!BK143+апрель!BK143+май!BK143+июнь!BK143+июль!BK143+август!BK143+сентябрь!BK143+октябрь!BK143+ноябрь!BK143+декабрь!BK143</f>
        <v>0</v>
      </c>
      <c r="BO143" s="29">
        <f>январь!BL143+февраль!BL143+март!BL143+апрель!BL143+май!BL143+июнь!BL143+июль!BL143+август!BL143+сентябрь!BL143+октябрь!BL143+ноябрь!BL143+декабрь!BL143</f>
        <v>0</v>
      </c>
      <c r="BP143" s="36">
        <f>январь!BM143+февраль!BM143+март!BM143+апрель!BM143+май!BM143+июнь!BM143+июль!BM143+август!BM143+сентябрь!BM143+октябрь!BM143+ноябрь!BM143+декабрь!BM143</f>
        <v>0</v>
      </c>
      <c r="BQ143" s="36">
        <f>январь!BN143+февраль!BN143+март!BN143+апрель!BN143+май!BN143+июнь!BN143+июль!BN143+август!BN143+сентябрь!BN143+октябрь!BN143+ноябрь!BN143+декабрь!BN143</f>
        <v>0</v>
      </c>
      <c r="BR143" s="36">
        <f>январь!BO143+февраль!BO143+март!BO143+апрель!BO143+май!BO143+июнь!BO143+июль!BO143+август!BO143+сентябрь!BO143+октябрь!BO143+ноябрь!BO143+декабрь!BO143</f>
        <v>0</v>
      </c>
      <c r="BS143" s="29">
        <f>январь!BP143+февраль!BP143+март!BP143+апрель!BP143+май!BP143+июнь!BP143+июль!BP143+август!BP143+сентябрь!BP143+октябрь!BP143+ноябрь!BP143+декабрь!BP143</f>
        <v>0</v>
      </c>
      <c r="BT143" s="36">
        <f>январь!BQ143+февраль!BQ143+март!BQ143+апрель!BQ143+май!BQ143+июнь!BQ143+июль!BQ143+август!BQ143+сентябрь!BQ143+октябрь!BQ143+ноябрь!BQ143+декабрь!BQ143</f>
        <v>0</v>
      </c>
      <c r="BU143" s="29">
        <f>январь!BR143+февраль!BR143+март!BR143+апрель!BR143+май!BR143+июнь!BR143+июль!BR143+август!BR143+сентябрь!BR143+октябрь!BR143+ноябрь!BR143+декабрь!BR143</f>
        <v>4</v>
      </c>
      <c r="BV143" s="36">
        <f>январь!BS143+февраль!BS143+март!BS143+апрель!BS143+май!BS143+июнь!BS143+июль!BS143+август!BS143+сентябрь!BS143+октябрь!BS143+ноябрь!BS143+декабрь!BS143</f>
        <v>5.7510000000000003</v>
      </c>
      <c r="BW143" s="36">
        <f>январь!BT143+февраль!BT143+март!BT143+апрель!BT143+май!BT143+июнь!BT143+июль!BT143+август!BT143+сентябрь!BT143+октябрь!BT143+ноябрь!BT143+декабрь!BT143</f>
        <v>0</v>
      </c>
      <c r="BX143" s="36">
        <f>январь!BU143+февраль!BU143+март!BU143+апрель!BU143+май!BU143+июнь!BU143+июль!BU143+август!BU143+сентябрь!BU143+октябрь!BU143+ноябрь!BU143+декабрь!BU143</f>
        <v>0</v>
      </c>
      <c r="BY143" s="36">
        <f>январь!BV143+февраль!BV143+март!BV143+апрель!BV143+май!BV143+июнь!BV143+июль!BV143+август!BV143+сентябрь!BV143+октябрь!BV143+ноябрь!BV143+декабрь!BV143</f>
        <v>45.746000000000002</v>
      </c>
      <c r="BZ143" s="77">
        <v>5</v>
      </c>
    </row>
    <row r="144" spans="1:78" x14ac:dyDescent="0.25">
      <c r="A144" s="16">
        <v>142</v>
      </c>
      <c r="B144" s="16">
        <v>3</v>
      </c>
      <c r="C144" s="37" t="s">
        <v>606</v>
      </c>
      <c r="D144" s="51">
        <v>37.011862840579717</v>
      </c>
      <c r="E144" s="25">
        <v>73.279644000000005</v>
      </c>
      <c r="F144" s="26">
        <f t="shared" si="6"/>
        <v>77.207506840579725</v>
      </c>
      <c r="G144" s="26">
        <f t="shared" si="7"/>
        <v>3.9278628405797136</v>
      </c>
      <c r="H144" s="26">
        <f t="shared" si="8"/>
        <v>33.084000000000003</v>
      </c>
      <c r="I144" s="36">
        <f>январь!F144+февраль!F144+март!F144+апрель!F144+май!F144+июнь!F144+июль!F144+август!F144+сентябрь!F144+октябрь!F144+ноябрь!F144+декабрь!F144</f>
        <v>0</v>
      </c>
      <c r="J144" s="36">
        <f>январь!G144+февраль!G144+март!G144+апрель!G144+май!G144+июнь!G144+июль!G144+август!G144+сентябрь!G144+октябрь!G144+ноябрь!G144+декабрь!G144</f>
        <v>0</v>
      </c>
      <c r="K144" s="36">
        <f>январь!H144+февраль!H144+март!H144+апрель!H144+май!H144+июнь!H144+июль!H144+август!H144+сентябрь!H144+октябрь!H144+ноябрь!H144+декабрь!H144</f>
        <v>0</v>
      </c>
      <c r="L144" s="27">
        <f>январь!I144+февраль!I144+март!I144+апрель!I144+май!I144+июнь!I144+июль!I144+август!I144+сентябрь!I144+октябрь!I144+ноябрь!I144+декабрь!I144</f>
        <v>0</v>
      </c>
      <c r="M144" s="36">
        <f>январь!J144+февраль!J144+март!J144+апрель!J144+май!J144+июнь!J144+июль!J144+август!J144+сентябрь!J144+октябрь!J144+ноябрь!J144+декабрь!J144</f>
        <v>0</v>
      </c>
      <c r="N144" s="36">
        <f>январь!K144+февраль!K144+март!K144+апрель!K144+май!K144+июнь!K144+июль!K144+август!K144+сентябрь!K144+октябрь!K144+ноябрь!K144+декабрь!K144</f>
        <v>0</v>
      </c>
      <c r="O144" s="36">
        <f>январь!L144+февраль!L144+март!L144+апрель!L144+май!L144+июнь!L144+июль!L144+август!L144+сентябрь!L144+октябрь!L144+ноябрь!L144+декабрь!L144</f>
        <v>0</v>
      </c>
      <c r="P144" s="36">
        <f>январь!M144+февраль!M144+март!M144+апрель!M144+май!M144+июнь!M144+июль!M144+август!M144+сентябрь!M144+октябрь!M144+ноябрь!M144+декабрь!M144</f>
        <v>0</v>
      </c>
      <c r="Q144" s="36">
        <f>январь!N144+февраль!N144+март!N144+апрель!N144+май!N144+июнь!N144+июль!N144+август!N144+сентябрь!N144+октябрь!N144+ноябрь!N144+декабрь!N144</f>
        <v>0</v>
      </c>
      <c r="R144" s="29">
        <f>январь!O144+февраль!O144+март!O144+апрель!O144+май!O144+июнь!O144+июль!O144+август!O144+сентябрь!O144+октябрь!O144+ноябрь!O144+декабрь!O144</f>
        <v>0</v>
      </c>
      <c r="S144" s="36">
        <f>январь!P144+февраль!P144+март!P144+апрель!P144+май!P144+июнь!P144+июль!P144+август!P144+сентябрь!P144+октябрь!P144+ноябрь!P144+декабрь!P144</f>
        <v>0</v>
      </c>
      <c r="T144" s="29">
        <f>январь!Q144+февраль!Q144+март!Q144+апрель!Q144+май!Q144+июнь!Q144+июль!Q144+август!Q144+сентябрь!Q144+октябрь!Q144+ноябрь!Q144+декабрь!Q144</f>
        <v>0</v>
      </c>
      <c r="U144" s="36">
        <f>январь!R144+февраль!R144+март!R144+апрель!R144+май!R144+июнь!R144+июль!R144+август!R144+сентябрь!R144+октябрь!R144+ноябрь!R144+декабрь!R144</f>
        <v>0</v>
      </c>
      <c r="V144" s="36">
        <f>январь!S144+февраль!S144+март!S144+апрель!S144+май!S144+июнь!S144+июль!S144+август!S144+сентябрь!S144+октябрь!S144+ноябрь!S144+декабрь!S144</f>
        <v>0</v>
      </c>
      <c r="W144" s="36">
        <f>январь!T144+февраль!T144+март!T144+апрель!T144+май!T144+июнь!T144+июль!T144+август!T144+сентябрь!T144+октябрь!T144+ноябрь!T144+декабрь!T144</f>
        <v>0</v>
      </c>
      <c r="X144" s="36">
        <f>январь!U144+февраль!U144+март!U144+апрель!U144+май!U144+июнь!U144+июль!U144+август!U144+сентябрь!U144+октябрь!U144+ноябрь!U144+декабрь!U144</f>
        <v>1.2E-2</v>
      </c>
      <c r="Y144" s="36">
        <f>январь!V144+февраль!V144+март!V144+апрель!V144+май!V144+июнь!V144+июль!V144+август!V144+сентябрь!V144+октябрь!V144+ноябрь!V144+декабрь!V144</f>
        <v>26.484999999999999</v>
      </c>
      <c r="Z144" s="36">
        <f>январь!W144+февраль!W144+март!W144+апрель!W144+май!W144+июнь!W144+июль!W144+август!W144+сентябрь!W144+октябрь!W144+ноябрь!W144+декабрь!W144</f>
        <v>0</v>
      </c>
      <c r="AA144" s="36">
        <f>январь!X144+февраль!X144+март!X144+апрель!X144+май!X144+июнь!X144+июль!X144+август!X144+сентябрь!X144+октябрь!X144+ноябрь!X144+декабрь!X144</f>
        <v>0</v>
      </c>
      <c r="AB144" s="29">
        <f>январь!Y144+февраль!Y144+март!Y144+апрель!Y144+май!Y144+июнь!Y144+июль!Y144+август!Y144+сентябрь!Y144+октябрь!Y144+ноябрь!Y144+декабрь!Y144</f>
        <v>0</v>
      </c>
      <c r="AC144" s="36">
        <f>январь!Z144+февраль!Z144+март!Z144+апрель!Z144+май!Z144+июнь!Z144+июль!Z144+август!Z144+сентябрь!Z144+октябрь!Z144+ноябрь!Z144+декабрь!Z144</f>
        <v>0</v>
      </c>
      <c r="AD144" s="66" t="str">
        <f>CONCATENATE(январь!AA144,$BZ$1,февраль!AA144,$BZ$1,март!AA144,$BZ$1,апрель!AA144,$BZ$1,май!AA144,$BZ$1,июнь!AA144,$BZ$1,июль!AA144,$BZ$1,август!AA144,$BZ$1,сентябрь!AA144,$BZ$1,октябрь!AA144,$BZ$1,ноябрь!AA144,$BZ$1,декабрь!AA144)</f>
        <v xml:space="preserve">           </v>
      </c>
      <c r="AE144" s="36">
        <f>январь!AB144+февраль!AB144+март!AB144+апрель!AB144+май!AB144+июнь!AB144+июль!AB144+август!AB144+сентябрь!AB144+октябрь!AB144+ноябрь!AB144+декабрь!AB144</f>
        <v>0</v>
      </c>
      <c r="AF144" s="36">
        <f>январь!AC144+февраль!AC144+март!AC144+апрель!AC144+май!AC144+июнь!AC144+июль!AC144+август!AC144+сентябрь!AC144+октябрь!AC144+ноябрь!AC144+декабрь!AC144</f>
        <v>0</v>
      </c>
      <c r="AG144" s="36">
        <f>январь!AD144+февраль!AD144+март!AD144+апрель!AD144+май!AD144+июнь!AD144+июль!AD144+август!AD144+сентябрь!AD144+октябрь!AD144+ноябрь!AD144+декабрь!AD144</f>
        <v>0</v>
      </c>
      <c r="AH144" s="36">
        <f>январь!AE144+февраль!AE144+март!AE144+апрель!AE144+май!AE144+июнь!AE144+июль!AE144+август!AE144+сентябрь!AE144+октябрь!AE144+ноябрь!AE144+декабрь!AE144</f>
        <v>0</v>
      </c>
      <c r="AI144" s="36">
        <f>январь!AF144+февраль!AF144+март!AF144+апрель!AF144+май!AF144+июнь!AF144+июль!AF144+август!AF144+сентябрь!AF144+октябрь!AF144+ноябрь!AF144+декабрь!AF144</f>
        <v>0</v>
      </c>
      <c r="AJ144" s="36">
        <f>январь!AG144+февраль!AG144+март!AG144+апрель!AG144+май!AG144+июнь!AG144+июль!AG144+август!AG144+сентябрь!AG144+октябрь!AG144+ноябрь!AG144+декабрь!AG144</f>
        <v>0</v>
      </c>
      <c r="AK144" s="29">
        <f>январь!AH144+февраль!AH144+март!AH144+апрель!AH144+май!AH144+июнь!AH144+июль!AH144+август!AH144+сентябрь!AH144+октябрь!AH144+ноябрь!AH144+декабрь!AH144</f>
        <v>0</v>
      </c>
      <c r="AL144" s="36">
        <f>январь!AI144+февраль!AI144+март!AI144+апрель!AI144+май!AI144+июнь!AI144+июль!AI144+август!AI144+сентябрь!AI144+октябрь!AI144+ноябрь!AI144+декабрь!AI144</f>
        <v>0</v>
      </c>
      <c r="AM144" s="29">
        <f>январь!AJ144+февраль!AJ144+март!AJ144+апрель!AJ144+май!AJ144+июнь!AJ144+июль!AJ144+август!AJ144+сентябрь!AJ144+октябрь!AJ144+ноябрь!AJ144+декабрь!AJ144</f>
        <v>0</v>
      </c>
      <c r="AN144" s="36">
        <f>январь!AK144+февраль!AK144+март!AK144+апрель!AK144+май!AK144+июнь!AK144+июль!AK144+август!AK144+сентябрь!AK144+октябрь!AK144+ноябрь!AK144+декабрь!AK144</f>
        <v>0</v>
      </c>
      <c r="AO144" s="36">
        <f>январь!AL144+февраль!AL144+март!AL144+апрель!AL144+май!AL144+июнь!AL144+июль!AL144+август!AL144+сентябрь!AL144+октябрь!AL144+ноябрь!AL144+декабрь!AL144</f>
        <v>0</v>
      </c>
      <c r="AP144" s="36">
        <f>январь!AM144+февраль!AM144+март!AM144+апрель!AM144+май!AM144+июнь!AM144+июль!AM144+август!AM144+сентябрь!AM144+октябрь!AM144+ноябрь!AM144+декабрь!AM144</f>
        <v>0</v>
      </c>
      <c r="AQ144" s="29">
        <f>январь!AN144+февраль!AN144+март!AN144+апрель!AN144+май!AN144+июнь!AN144+июль!AN144+август!AN144+сентябрь!AN144+октябрь!AN144+ноябрь!AN144+декабрь!AN144</f>
        <v>0</v>
      </c>
      <c r="AR144" s="36">
        <f>январь!AO144+февраль!AO144+март!AO144+апрель!AO144+май!AO144+июнь!AO144+июль!AO144+август!AO144+сентябрь!AO144+октябрь!AO144+ноябрь!AO144+декабрь!AO144</f>
        <v>0</v>
      </c>
      <c r="AS144" s="29">
        <f>январь!AP144+февраль!AP144+март!AP144+апрель!AP144+май!AP144+июнь!AP144+июль!AP144+август!AP144+сентябрь!AP144+октябрь!AP144+ноябрь!AP144+декабрь!AP144</f>
        <v>0</v>
      </c>
      <c r="AT144" s="36">
        <f>январь!AQ144+февраль!AQ144+март!AQ144+апрель!AQ144+май!AQ144+июнь!AQ144+июль!AQ144+август!AQ144+сентябрь!AQ144+октябрь!AQ144+ноябрь!AQ144+декабрь!AQ144</f>
        <v>0</v>
      </c>
      <c r="AU144" s="29">
        <f>январь!AR144+февраль!AR144+март!AR144+апрель!AR144+май!AR144+июнь!AR144+июль!AR144+август!AR144+сентябрь!AR144+октябрь!AR144+ноябрь!AR144+декабрь!AR144</f>
        <v>0</v>
      </c>
      <c r="AV144" s="36">
        <f>январь!AS144+февраль!AS144+март!AS144+апрель!AS144+май!AS144+июнь!AS144+июль!AS144+август!AS144+сентябрь!AS144+октябрь!AS144+ноябрь!AS144+декабрь!AS144</f>
        <v>0</v>
      </c>
      <c r="AW144" s="36">
        <f>январь!AT144+февраль!AT144+март!AT144+апрель!AT144+май!AT144+июнь!AT144+июль!AT144+август!AT144+сентябрь!AT144+октябрь!AT144+ноябрь!AT144+декабрь!AT144</f>
        <v>0</v>
      </c>
      <c r="AX144" s="36">
        <f>январь!AU144+февраль!AU144+март!AU144+апрель!AU144+май!AU144+июнь!AU144+июль!AU144+август!AU144+сентябрь!AU144+октябрь!AU144+ноябрь!AU144+декабрь!AU144</f>
        <v>0</v>
      </c>
      <c r="AY144" s="29">
        <f>январь!AV144+февраль!AV144+март!AV144+апрель!AV144+май!AV144+июнь!AV144+июль!AV144+август!AV144+сентябрь!AV144+октябрь!AV144+ноябрь!AV144+декабрь!AV144</f>
        <v>0</v>
      </c>
      <c r="AZ144" s="36">
        <f>январь!AW144+февраль!AW144+март!AW144+апрель!AW144+май!AW144+июнь!AW144+июль!AW144+август!AW144+сентябрь!AW144+октябрь!AW144+ноябрь!AW144+декабрь!AW144</f>
        <v>0</v>
      </c>
      <c r="BA144" s="36">
        <f>январь!AX144+февраль!AX144+март!AX144+апрель!AX144+май!AX144+июнь!AX144+июль!AX144+август!AX144+сентябрь!AX144+октябрь!AX144+ноябрь!AX144+декабрь!AX144</f>
        <v>0</v>
      </c>
      <c r="BB144" s="36">
        <f>январь!AY144+февраль!AY144+март!AY144+апрель!AY144+май!AY144+июнь!AY144+июль!AY144+август!AY144+сентябрь!AY144+октябрь!AY144+ноябрь!AY144+декабрь!AY144</f>
        <v>0</v>
      </c>
      <c r="BC144" s="29">
        <f>январь!AZ144+февраль!AZ144+март!AZ144+апрель!AZ144+май!AZ144+июнь!AZ144+июль!AZ144+август!AZ144+сентябрь!AZ144+октябрь!AZ144+ноябрь!AZ144+декабрь!AZ144</f>
        <v>0</v>
      </c>
      <c r="BD144" s="36">
        <f>январь!BA144+февраль!BA144+март!BA144+апрель!BA144+май!BA144+июнь!BA144+июль!BA144+август!BA144+сентябрь!BA144+октябрь!BA144+ноябрь!BA144+декабрь!BA144</f>
        <v>0</v>
      </c>
      <c r="BE144" s="36">
        <f>январь!BB144+февраль!BB144+март!BB144+апрель!BB144+май!BB144+июнь!BB144+июль!BB144+август!BB144+сентябрь!BB144+октябрь!BB144+ноябрь!BB144+декабрь!BB144</f>
        <v>0</v>
      </c>
      <c r="BF144" s="36">
        <f>январь!BC144+февраль!BC144+март!BC144+апрель!BC144+май!BC144+июнь!BC144+июль!BC144+август!BC144+сентябрь!BC144+октябрь!BC144+ноябрь!BC144+декабрь!BC144</f>
        <v>0</v>
      </c>
      <c r="BG144" s="36">
        <f>январь!BD144+февраль!BD144+март!BD144+апрель!BD144+май!BD144+июнь!BD144+июль!BD144+август!BD144+сентябрь!BD144+октябрь!BD144+ноябрь!BD144+декабрь!BD144</f>
        <v>0</v>
      </c>
      <c r="BH144" s="36">
        <f>январь!BE144+февраль!BE144+март!BE144+апрель!BE144+май!BE144+июнь!BE144+июль!BE144+август!BE144+сентябрь!BE144+октябрь!BE144+ноябрь!BE144+декабрь!BE144</f>
        <v>0</v>
      </c>
      <c r="BI144" s="36">
        <f>январь!BF144+февраль!BF144+март!BF144+апрель!BF144+май!BF144+июнь!BF144+июль!BF144+август!BF144+сентябрь!BF144+октябрь!BF144+ноябрь!BF144+декабрь!BF144</f>
        <v>0</v>
      </c>
      <c r="BJ144" s="36">
        <f>январь!BG144+февраль!BG144+март!BG144+апрель!BG144+май!BG144+июнь!BG144+июль!BG144+август!BG144+сентябрь!BG144+октябрь!BG144+ноябрь!BG144+декабрь!BG144</f>
        <v>0</v>
      </c>
      <c r="BK144" s="36">
        <f>январь!BH144+февраль!BH144+март!BH144+апрель!BH144+май!BH144+июнь!BH144+июль!BH144+август!BH144+сентябрь!BH144+октябрь!BH144+ноябрь!BH144+декабрь!BH144</f>
        <v>8.0000000000000002E-3</v>
      </c>
      <c r="BL144" s="36">
        <f>январь!BI144+февраль!BI144+март!BI144+апрель!BI144+май!BI144+июнь!BI144+июль!BI144+август!BI144+сентябрь!BI144+октябрь!BI144+ноябрь!BI144+декабрь!BI144</f>
        <v>6.5990000000000002</v>
      </c>
      <c r="BM144" s="29">
        <f>январь!BJ144+февраль!BJ144+март!BJ144+апрель!BJ144+май!BJ144+июнь!BJ144+июль!BJ144+август!BJ144+сентябрь!BJ144+октябрь!BJ144+ноябрь!BJ144+декабрь!BJ144</f>
        <v>0</v>
      </c>
      <c r="BN144" s="36">
        <f>январь!BK144+февраль!BK144+март!BK144+апрель!BK144+май!BK144+июнь!BK144+июль!BK144+август!BK144+сентябрь!BK144+октябрь!BK144+ноябрь!BK144+декабрь!BK144</f>
        <v>0</v>
      </c>
      <c r="BO144" s="29">
        <f>январь!BL144+февраль!BL144+март!BL144+апрель!BL144+май!BL144+июнь!BL144+июль!BL144+август!BL144+сентябрь!BL144+октябрь!BL144+ноябрь!BL144+декабрь!BL144</f>
        <v>0</v>
      </c>
      <c r="BP144" s="36">
        <f>январь!BM144+февраль!BM144+март!BM144+апрель!BM144+май!BM144+июнь!BM144+июль!BM144+август!BM144+сентябрь!BM144+октябрь!BM144+ноябрь!BM144+декабрь!BM144</f>
        <v>0</v>
      </c>
      <c r="BQ144" s="36">
        <f>январь!BN144+февраль!BN144+март!BN144+апрель!BN144+май!BN144+июнь!BN144+июль!BN144+август!BN144+сентябрь!BN144+октябрь!BN144+ноябрь!BN144+декабрь!BN144</f>
        <v>0</v>
      </c>
      <c r="BR144" s="36">
        <f>январь!BO144+февраль!BO144+март!BO144+апрель!BO144+май!BO144+июнь!BO144+июль!BO144+август!BO144+сентябрь!BO144+октябрь!BO144+ноябрь!BO144+декабрь!BO144</f>
        <v>0</v>
      </c>
      <c r="BS144" s="29">
        <f>январь!BP144+февраль!BP144+март!BP144+апрель!BP144+май!BP144+июнь!BP144+июль!BP144+август!BP144+сентябрь!BP144+октябрь!BP144+ноябрь!BP144+декабрь!BP144</f>
        <v>0</v>
      </c>
      <c r="BT144" s="36">
        <f>январь!BQ144+февраль!BQ144+март!BQ144+апрель!BQ144+май!BQ144+июнь!BQ144+июль!BQ144+август!BQ144+сентябрь!BQ144+октябрь!BQ144+ноябрь!BQ144+декабрь!BQ144</f>
        <v>0</v>
      </c>
      <c r="BU144" s="29">
        <f>январь!BR144+февраль!BR144+март!BR144+апрель!BR144+май!BR144+июнь!BR144+июль!BR144+август!BR144+сентябрь!BR144+октябрь!BR144+ноябрь!BR144+декабрь!BR144</f>
        <v>0</v>
      </c>
      <c r="BV144" s="36">
        <f>январь!BS144+февраль!BS144+март!BS144+апрель!BS144+май!BS144+июнь!BS144+июль!BS144+август!BS144+сентябрь!BS144+октябрь!BS144+ноябрь!BS144+декабрь!BS144</f>
        <v>0</v>
      </c>
      <c r="BW144" s="36">
        <f>январь!BT144+февраль!BT144+март!BT144+апрель!BT144+май!BT144+июнь!BT144+июль!BT144+август!BT144+сентябрь!BT144+октябрь!BT144+ноябрь!BT144+декабрь!BT144</f>
        <v>0</v>
      </c>
      <c r="BX144" s="36">
        <f>январь!BU144+февраль!BU144+март!BU144+апрель!BU144+май!BU144+июнь!BU144+июль!BU144+август!BU144+сентябрь!BU144+октябрь!BU144+ноябрь!BU144+декабрь!BU144</f>
        <v>0</v>
      </c>
      <c r="BY144" s="36">
        <f>январь!BV144+февраль!BV144+март!BV144+апрель!BV144+май!BV144+июнь!BV144+июль!BV144+август!BV144+сентябрь!BV144+октябрь!BV144+ноябрь!BV144+декабрь!BV144</f>
        <v>0</v>
      </c>
      <c r="BZ144" s="77">
        <v>1</v>
      </c>
    </row>
    <row r="145" spans="1:78" x14ac:dyDescent="0.25">
      <c r="A145" s="16">
        <v>143</v>
      </c>
      <c r="B145" s="16">
        <v>3</v>
      </c>
      <c r="C145" s="37" t="s">
        <v>943</v>
      </c>
      <c r="D145" s="51">
        <v>176.05660857971014</v>
      </c>
      <c r="E145" s="25">
        <v>267.303248</v>
      </c>
      <c r="F145" s="26">
        <f t="shared" si="6"/>
        <v>439.27985657971016</v>
      </c>
      <c r="G145" s="26">
        <f t="shared" si="7"/>
        <v>171.97660857971013</v>
      </c>
      <c r="H145" s="26">
        <f t="shared" si="8"/>
        <v>4.08</v>
      </c>
      <c r="I145" s="36">
        <f>январь!F145+февраль!F145+март!F145+апрель!F145+май!F145+июнь!F145+июль!F145+август!F145+сентябрь!F145+октябрь!F145+ноябрь!F145+декабрь!F145</f>
        <v>0</v>
      </c>
      <c r="J145" s="36">
        <f>январь!G145+февраль!G145+март!G145+апрель!G145+май!G145+июнь!G145+июль!G145+август!G145+сентябрь!G145+октябрь!G145+ноябрь!G145+декабрь!G145</f>
        <v>0</v>
      </c>
      <c r="K145" s="36">
        <f>январь!H145+февраль!H145+март!H145+апрель!H145+май!H145+июнь!H145+июль!H145+август!H145+сентябрь!H145+октябрь!H145+ноябрь!H145+декабрь!H145</f>
        <v>0</v>
      </c>
      <c r="L145" s="27">
        <f>январь!I145+февраль!I145+март!I145+апрель!I145+май!I145+июнь!I145+июль!I145+август!I145+сентябрь!I145+октябрь!I145+ноябрь!I145+декабрь!I145</f>
        <v>0</v>
      </c>
      <c r="M145" s="36">
        <f>январь!J145+февраль!J145+март!J145+апрель!J145+май!J145+июнь!J145+июль!J145+август!J145+сентябрь!J145+октябрь!J145+ноябрь!J145+декабрь!J145</f>
        <v>0</v>
      </c>
      <c r="N145" s="36">
        <f>январь!K145+февраль!K145+март!K145+апрель!K145+май!K145+июнь!K145+июль!K145+август!K145+сентябрь!K145+октябрь!K145+ноябрь!K145+декабрь!K145</f>
        <v>0</v>
      </c>
      <c r="O145" s="36">
        <f>январь!L145+февраль!L145+март!L145+апрель!L145+май!L145+июнь!L145+июль!L145+август!L145+сентябрь!L145+октябрь!L145+ноябрь!L145+декабрь!L145</f>
        <v>0</v>
      </c>
      <c r="P145" s="36">
        <f>январь!M145+февраль!M145+март!M145+апрель!M145+май!M145+июнь!M145+июль!M145+август!M145+сентябрь!M145+октябрь!M145+ноябрь!M145+декабрь!M145</f>
        <v>0</v>
      </c>
      <c r="Q145" s="36">
        <f>январь!N145+февраль!N145+март!N145+апрель!N145+май!N145+июнь!N145+июль!N145+август!N145+сентябрь!N145+октябрь!N145+ноябрь!N145+декабрь!N145</f>
        <v>0</v>
      </c>
      <c r="R145" s="29">
        <f>январь!O145+февраль!O145+март!O145+апрель!O145+май!O145+июнь!O145+июль!O145+август!O145+сентябрь!O145+октябрь!O145+ноябрь!O145+декабрь!O145</f>
        <v>0</v>
      </c>
      <c r="S145" s="36">
        <f>январь!P145+февраль!P145+март!P145+апрель!P145+май!P145+июнь!P145+июль!P145+август!P145+сентябрь!P145+октябрь!P145+ноябрь!P145+декабрь!P145</f>
        <v>0</v>
      </c>
      <c r="T145" s="29">
        <f>январь!Q145+февраль!Q145+март!Q145+апрель!Q145+май!Q145+июнь!Q145+июль!Q145+август!Q145+сентябрь!Q145+октябрь!Q145+ноябрь!Q145+декабрь!Q145</f>
        <v>0</v>
      </c>
      <c r="U145" s="36">
        <f>январь!R145+февраль!R145+март!R145+апрель!R145+май!R145+июнь!R145+июль!R145+август!R145+сентябрь!R145+октябрь!R145+ноябрь!R145+декабрь!R145</f>
        <v>0</v>
      </c>
      <c r="V145" s="36">
        <f>январь!S145+февраль!S145+март!S145+апрель!S145+май!S145+июнь!S145+июль!S145+август!S145+сентябрь!S145+октябрь!S145+ноябрь!S145+декабрь!S145</f>
        <v>0</v>
      </c>
      <c r="W145" s="36">
        <f>январь!T145+февраль!T145+март!T145+апрель!T145+май!T145+июнь!T145+июль!T145+август!T145+сентябрь!T145+октябрь!T145+ноябрь!T145+декабрь!T145</f>
        <v>0</v>
      </c>
      <c r="X145" s="36">
        <f>январь!U145+февраль!U145+март!U145+апрель!U145+май!U145+июнь!U145+июль!U145+август!U145+сентябрь!U145+октябрь!U145+ноябрь!U145+декабрь!U145</f>
        <v>0</v>
      </c>
      <c r="Y145" s="36">
        <f>январь!V145+февраль!V145+март!V145+апрель!V145+май!V145+июнь!V145+июль!V145+август!V145+сентябрь!V145+октябрь!V145+ноябрь!V145+декабрь!V145</f>
        <v>0</v>
      </c>
      <c r="Z145" s="36">
        <f>январь!W145+февраль!W145+март!W145+апрель!W145+май!W145+июнь!W145+июль!W145+август!W145+сентябрь!W145+октябрь!W145+ноябрь!W145+декабрь!W145</f>
        <v>0</v>
      </c>
      <c r="AA145" s="36">
        <f>январь!X145+февраль!X145+март!X145+апрель!X145+май!X145+июнь!X145+июль!X145+август!X145+сентябрь!X145+октябрь!X145+ноябрь!X145+декабрь!X145</f>
        <v>0</v>
      </c>
      <c r="AB145" s="29">
        <f>январь!Y145+февраль!Y145+март!Y145+апрель!Y145+май!Y145+июнь!Y145+июль!Y145+август!Y145+сентябрь!Y145+октябрь!Y145+ноябрь!Y145+декабрь!Y145</f>
        <v>0</v>
      </c>
      <c r="AC145" s="36">
        <f>январь!Z145+февраль!Z145+март!Z145+апрель!Z145+май!Z145+июнь!Z145+июль!Z145+август!Z145+сентябрь!Z145+октябрь!Z145+ноябрь!Z145+декабрь!Z145</f>
        <v>0</v>
      </c>
      <c r="AD145" s="66" t="str">
        <f>CONCATENATE(январь!AA145,$BZ$1,февраль!AA145,$BZ$1,март!AA145,$BZ$1,апрель!AA145,$BZ$1,май!AA145,$BZ$1,июнь!AA145,$BZ$1,июль!AA145,$BZ$1,август!AA145,$BZ$1,сентябрь!AA145,$BZ$1,октябрь!AA145,$BZ$1,ноябрь!AA145,$BZ$1,декабрь!AA145)</f>
        <v xml:space="preserve">           </v>
      </c>
      <c r="AE145" s="36">
        <f>январь!AB145+февраль!AB145+март!AB145+апрель!AB145+май!AB145+июнь!AB145+июль!AB145+август!AB145+сентябрь!AB145+октябрь!AB145+ноябрь!AB145+декабрь!AB145</f>
        <v>0</v>
      </c>
      <c r="AF145" s="36">
        <f>январь!AC145+февраль!AC145+март!AC145+апрель!AC145+май!AC145+июнь!AC145+июль!AC145+август!AC145+сентябрь!AC145+октябрь!AC145+ноябрь!AC145+декабрь!AC145</f>
        <v>0</v>
      </c>
      <c r="AG145" s="36">
        <f>январь!AD145+февраль!AD145+март!AD145+апрель!AD145+май!AD145+июнь!AD145+июль!AD145+август!AD145+сентябрь!AD145+октябрь!AD145+ноябрь!AD145+декабрь!AD145</f>
        <v>0</v>
      </c>
      <c r="AH145" s="36">
        <f>январь!AE145+февраль!AE145+март!AE145+апрель!AE145+май!AE145+июнь!AE145+июль!AE145+август!AE145+сентябрь!AE145+октябрь!AE145+ноябрь!AE145+декабрь!AE145</f>
        <v>0</v>
      </c>
      <c r="AI145" s="36">
        <f>январь!AF145+февраль!AF145+март!AF145+апрель!AF145+май!AF145+июнь!AF145+июль!AF145+август!AF145+сентябрь!AF145+октябрь!AF145+ноябрь!AF145+декабрь!AF145</f>
        <v>0</v>
      </c>
      <c r="AJ145" s="36">
        <f>январь!AG145+февраль!AG145+март!AG145+апрель!AG145+май!AG145+июнь!AG145+июль!AG145+август!AG145+сентябрь!AG145+октябрь!AG145+ноябрь!AG145+декабрь!AG145</f>
        <v>0</v>
      </c>
      <c r="AK145" s="29">
        <f>январь!AH145+февраль!AH145+март!AH145+апрель!AH145+май!AH145+июнь!AH145+июль!AH145+август!AH145+сентябрь!AH145+октябрь!AH145+ноябрь!AH145+декабрь!AH145</f>
        <v>0</v>
      </c>
      <c r="AL145" s="36">
        <f>январь!AI145+февраль!AI145+март!AI145+апрель!AI145+май!AI145+июнь!AI145+июль!AI145+август!AI145+сентябрь!AI145+октябрь!AI145+ноябрь!AI145+декабрь!AI145</f>
        <v>0</v>
      </c>
      <c r="AM145" s="29">
        <f>январь!AJ145+февраль!AJ145+март!AJ145+апрель!AJ145+май!AJ145+июнь!AJ145+июль!AJ145+август!AJ145+сентябрь!AJ145+октябрь!AJ145+ноябрь!AJ145+декабрь!AJ145</f>
        <v>0</v>
      </c>
      <c r="AN145" s="36">
        <f>январь!AK145+февраль!AK145+март!AK145+апрель!AK145+май!AK145+июнь!AK145+июль!AK145+август!AK145+сентябрь!AK145+октябрь!AK145+ноябрь!AK145+декабрь!AK145</f>
        <v>0</v>
      </c>
      <c r="AO145" s="36">
        <f>январь!AL145+февраль!AL145+март!AL145+апрель!AL145+май!AL145+июнь!AL145+июль!AL145+август!AL145+сентябрь!AL145+октябрь!AL145+ноябрь!AL145+декабрь!AL145</f>
        <v>0</v>
      </c>
      <c r="AP145" s="36">
        <f>январь!AM145+февраль!AM145+март!AM145+апрель!AM145+май!AM145+июнь!AM145+июль!AM145+август!AM145+сентябрь!AM145+октябрь!AM145+ноябрь!AM145+декабрь!AM145</f>
        <v>0</v>
      </c>
      <c r="AQ145" s="29">
        <f>январь!AN145+февраль!AN145+март!AN145+апрель!AN145+май!AN145+июнь!AN145+июль!AN145+август!AN145+сентябрь!AN145+октябрь!AN145+ноябрь!AN145+декабрь!AN145</f>
        <v>0</v>
      </c>
      <c r="AR145" s="36">
        <f>январь!AO145+февраль!AO145+март!AO145+апрель!AO145+май!AO145+июнь!AO145+июль!AO145+август!AO145+сентябрь!AO145+октябрь!AO145+ноябрь!AO145+декабрь!AO145</f>
        <v>0</v>
      </c>
      <c r="AS145" s="29">
        <f>январь!AP145+февраль!AP145+март!AP145+апрель!AP145+май!AP145+июнь!AP145+июль!AP145+август!AP145+сентябрь!AP145+октябрь!AP145+ноябрь!AP145+декабрь!AP145</f>
        <v>0</v>
      </c>
      <c r="AT145" s="36">
        <f>январь!AQ145+февраль!AQ145+март!AQ145+апрель!AQ145+май!AQ145+июнь!AQ145+июль!AQ145+август!AQ145+сентябрь!AQ145+октябрь!AQ145+ноябрь!AQ145+декабрь!AQ145</f>
        <v>0</v>
      </c>
      <c r="AU145" s="29">
        <f>январь!AR145+февраль!AR145+март!AR145+апрель!AR145+май!AR145+июнь!AR145+июль!AR145+август!AR145+сентябрь!AR145+октябрь!AR145+ноябрь!AR145+декабрь!AR145</f>
        <v>0</v>
      </c>
      <c r="AV145" s="36">
        <f>январь!AS145+февраль!AS145+март!AS145+апрель!AS145+май!AS145+июнь!AS145+июль!AS145+август!AS145+сентябрь!AS145+октябрь!AS145+ноябрь!AS145+декабрь!AS145</f>
        <v>0</v>
      </c>
      <c r="AW145" s="36">
        <f>январь!AT145+февраль!AT145+март!AT145+апрель!AT145+май!AT145+июнь!AT145+июль!AT145+август!AT145+сентябрь!AT145+октябрь!AT145+ноябрь!AT145+декабрь!AT145</f>
        <v>0</v>
      </c>
      <c r="AX145" s="36">
        <f>январь!AU145+февраль!AU145+март!AU145+апрель!AU145+май!AU145+июнь!AU145+июль!AU145+август!AU145+сентябрь!AU145+октябрь!AU145+ноябрь!AU145+декабрь!AU145</f>
        <v>0</v>
      </c>
      <c r="AY145" s="29">
        <f>январь!AV145+февраль!AV145+март!AV145+апрель!AV145+май!AV145+июнь!AV145+июль!AV145+август!AV145+сентябрь!AV145+октябрь!AV145+ноябрь!AV145+декабрь!AV145</f>
        <v>0</v>
      </c>
      <c r="AZ145" s="36">
        <f>январь!AW145+февраль!AW145+март!AW145+апрель!AW145+май!AW145+июнь!AW145+июль!AW145+август!AW145+сентябрь!AW145+октябрь!AW145+ноябрь!AW145+декабрь!AW145</f>
        <v>0</v>
      </c>
      <c r="BA145" s="36">
        <f>январь!AX145+февраль!AX145+март!AX145+апрель!AX145+май!AX145+июнь!AX145+июль!AX145+август!AX145+сентябрь!AX145+октябрь!AX145+ноябрь!AX145+декабрь!AX145</f>
        <v>0</v>
      </c>
      <c r="BB145" s="36">
        <f>январь!AY145+февраль!AY145+март!AY145+апрель!AY145+май!AY145+июнь!AY145+июль!AY145+август!AY145+сентябрь!AY145+октябрь!AY145+ноябрь!AY145+декабрь!AY145</f>
        <v>0</v>
      </c>
      <c r="BC145" s="29">
        <f>январь!AZ145+февраль!AZ145+март!AZ145+апрель!AZ145+май!AZ145+июнь!AZ145+июль!AZ145+август!AZ145+сентябрь!AZ145+октябрь!AZ145+ноябрь!AZ145+декабрь!AZ145</f>
        <v>0</v>
      </c>
      <c r="BD145" s="36">
        <f>январь!BA145+февраль!BA145+март!BA145+апрель!BA145+май!BA145+июнь!BA145+июль!BA145+август!BA145+сентябрь!BA145+октябрь!BA145+ноябрь!BA145+декабрь!BA145</f>
        <v>0</v>
      </c>
      <c r="BE145" s="36">
        <f>январь!BB145+февраль!BB145+март!BB145+апрель!BB145+май!BB145+июнь!BB145+июль!BB145+август!BB145+сентябрь!BB145+октябрь!BB145+ноябрь!BB145+декабрь!BB145</f>
        <v>0</v>
      </c>
      <c r="BF145" s="36">
        <f>январь!BC145+февраль!BC145+март!BC145+апрель!BC145+май!BC145+июнь!BC145+июль!BC145+август!BC145+сентябрь!BC145+октябрь!BC145+ноябрь!BC145+декабрь!BC145</f>
        <v>0</v>
      </c>
      <c r="BG145" s="36">
        <f>январь!BD145+февраль!BD145+март!BD145+апрель!BD145+май!BD145+июнь!BD145+июль!BD145+август!BD145+сентябрь!BD145+октябрь!BD145+ноябрь!BD145+декабрь!BD145</f>
        <v>0</v>
      </c>
      <c r="BH145" s="36">
        <f>январь!BE145+февраль!BE145+март!BE145+апрель!BE145+май!BE145+июнь!BE145+июль!BE145+август!BE145+сентябрь!BE145+октябрь!BE145+ноябрь!BE145+декабрь!BE145</f>
        <v>0</v>
      </c>
      <c r="BI145" s="36">
        <f>январь!BF145+февраль!BF145+март!BF145+апрель!BF145+май!BF145+июнь!BF145+июль!BF145+август!BF145+сентябрь!BF145+октябрь!BF145+ноябрь!BF145+декабрь!BF145</f>
        <v>0</v>
      </c>
      <c r="BJ145" s="36">
        <f>январь!BG145+февраль!BG145+март!BG145+апрель!BG145+май!BG145+июнь!BG145+июль!BG145+август!BG145+сентябрь!BG145+октябрь!BG145+ноябрь!BG145+декабрь!BG145</f>
        <v>0</v>
      </c>
      <c r="BK145" s="36">
        <f>январь!BH145+февраль!BH145+март!BH145+апрель!BH145+май!BH145+июнь!BH145+июль!BH145+август!BH145+сентябрь!BH145+октябрь!BH145+ноябрь!BH145+декабрь!BH145</f>
        <v>0</v>
      </c>
      <c r="BL145" s="36">
        <f>январь!BI145+февраль!BI145+март!BI145+апрель!BI145+май!BI145+июнь!BI145+июль!BI145+август!BI145+сентябрь!BI145+октябрь!BI145+ноябрь!BI145+декабрь!BI145</f>
        <v>0</v>
      </c>
      <c r="BM145" s="29">
        <f>январь!BJ145+февраль!BJ145+март!BJ145+апрель!BJ145+май!BJ145+июнь!BJ145+июль!BJ145+август!BJ145+сентябрь!BJ145+октябрь!BJ145+ноябрь!BJ145+декабрь!BJ145</f>
        <v>0</v>
      </c>
      <c r="BN145" s="36">
        <f>январь!BK145+февраль!BK145+март!BK145+апрель!BK145+май!BK145+июнь!BK145+июль!BK145+август!BK145+сентябрь!BK145+октябрь!BK145+ноябрь!BK145+декабрь!BK145</f>
        <v>0</v>
      </c>
      <c r="BO145" s="29">
        <f>январь!BL145+февраль!BL145+март!BL145+апрель!BL145+май!BL145+июнь!BL145+июль!BL145+август!BL145+сентябрь!BL145+октябрь!BL145+ноябрь!BL145+декабрь!BL145</f>
        <v>5</v>
      </c>
      <c r="BP145" s="36">
        <f>январь!BM145+февраль!BM145+март!BM145+апрель!BM145+май!BM145+июнь!BM145+июль!BM145+август!BM145+сентябрь!BM145+октябрь!BM145+ноябрь!BM145+декабрь!BM145</f>
        <v>4.08</v>
      </c>
      <c r="BQ145" s="36">
        <f>январь!BN145+февраль!BN145+март!BN145+апрель!BN145+май!BN145+июнь!BN145+июль!BN145+август!BN145+сентябрь!BN145+октябрь!BN145+ноябрь!BN145+декабрь!BN145</f>
        <v>0</v>
      </c>
      <c r="BR145" s="36">
        <f>январь!BO145+февраль!BO145+март!BO145+апрель!BO145+май!BO145+июнь!BO145+июль!BO145+август!BO145+сентябрь!BO145+октябрь!BO145+ноябрь!BO145+декабрь!BO145</f>
        <v>0</v>
      </c>
      <c r="BS145" s="29">
        <f>январь!BP145+февраль!BP145+март!BP145+апрель!BP145+май!BP145+июнь!BP145+июль!BP145+август!BP145+сентябрь!BP145+октябрь!BP145+ноябрь!BP145+декабрь!BP145</f>
        <v>0</v>
      </c>
      <c r="BT145" s="36">
        <f>январь!BQ145+февраль!BQ145+март!BQ145+апрель!BQ145+май!BQ145+июнь!BQ145+июль!BQ145+август!BQ145+сентябрь!BQ145+октябрь!BQ145+ноябрь!BQ145+декабрь!BQ145</f>
        <v>0</v>
      </c>
      <c r="BU145" s="29">
        <f>январь!BR145+февраль!BR145+март!BR145+апрель!BR145+май!BR145+июнь!BR145+июль!BR145+август!BR145+сентябрь!BR145+октябрь!BR145+ноябрь!BR145+декабрь!BR145</f>
        <v>0</v>
      </c>
      <c r="BV145" s="36">
        <f>январь!BS145+февраль!BS145+март!BS145+апрель!BS145+май!BS145+июнь!BS145+июль!BS145+август!BS145+сентябрь!BS145+октябрь!BS145+ноябрь!BS145+декабрь!BS145</f>
        <v>0</v>
      </c>
      <c r="BW145" s="36">
        <f>январь!BT145+февраль!BT145+март!BT145+апрель!BT145+май!BT145+июнь!BT145+июль!BT145+август!BT145+сентябрь!BT145+октябрь!BT145+ноябрь!BT145+декабрь!BT145</f>
        <v>0</v>
      </c>
      <c r="BX145" s="36">
        <f>январь!BU145+февраль!BU145+март!BU145+апрель!BU145+май!BU145+июнь!BU145+июль!BU145+август!BU145+сентябрь!BU145+октябрь!BU145+ноябрь!BU145+декабрь!BU145</f>
        <v>0</v>
      </c>
      <c r="BY145" s="36">
        <f>январь!BV145+февраль!BV145+март!BV145+апрель!BV145+май!BV145+июнь!BV145+июль!BV145+август!BV145+сентябрь!BV145+октябрь!BV145+ноябрь!BV145+декабрь!BV145</f>
        <v>0</v>
      </c>
      <c r="BZ145" s="77">
        <v>0</v>
      </c>
    </row>
    <row r="146" spans="1:78" x14ac:dyDescent="0.25">
      <c r="A146" s="16">
        <v>144</v>
      </c>
      <c r="B146" s="16">
        <v>3</v>
      </c>
      <c r="C146" s="37" t="s">
        <v>607</v>
      </c>
      <c r="D146" s="51">
        <v>170.07431400966183</v>
      </c>
      <c r="E146" s="25">
        <v>162.28023999999999</v>
      </c>
      <c r="F146" s="26">
        <f t="shared" si="6"/>
        <v>285.32855400966179</v>
      </c>
      <c r="G146" s="26">
        <f t="shared" si="7"/>
        <v>123.04831400966182</v>
      </c>
      <c r="H146" s="26">
        <f t="shared" si="8"/>
        <v>47.026000000000003</v>
      </c>
      <c r="I146" s="36">
        <f>январь!F146+февраль!F146+март!F146+апрель!F146+май!F146+июнь!F146+июль!F146+август!F146+сентябрь!F146+октябрь!F146+ноябрь!F146+декабрь!F146</f>
        <v>0</v>
      </c>
      <c r="J146" s="36">
        <f>январь!G146+февраль!G146+март!G146+апрель!G146+май!G146+июнь!G146+июль!G146+август!G146+сентябрь!G146+октябрь!G146+ноябрь!G146+декабрь!G146</f>
        <v>0</v>
      </c>
      <c r="K146" s="36">
        <f>январь!H146+февраль!H146+март!H146+апрель!H146+май!H146+июнь!H146+июль!H146+август!H146+сентябрь!H146+октябрь!H146+ноябрь!H146+декабрь!H146</f>
        <v>0</v>
      </c>
      <c r="L146" s="27">
        <f>январь!I146+февраль!I146+март!I146+апрель!I146+май!I146+июнь!I146+июль!I146+август!I146+сентябрь!I146+октябрь!I146+ноябрь!I146+декабрь!I146</f>
        <v>0</v>
      </c>
      <c r="M146" s="36">
        <f>январь!J146+февраль!J146+март!J146+апрель!J146+май!J146+июнь!J146+июль!J146+август!J146+сентябрь!J146+октябрь!J146+ноябрь!J146+декабрь!J146</f>
        <v>0</v>
      </c>
      <c r="N146" s="36">
        <f>январь!K146+февраль!K146+март!K146+апрель!K146+май!K146+июнь!K146+июль!K146+август!K146+сентябрь!K146+октябрь!K146+ноябрь!K146+декабрь!K146</f>
        <v>0</v>
      </c>
      <c r="O146" s="36">
        <f>январь!L146+февраль!L146+март!L146+апрель!L146+май!L146+июнь!L146+июль!L146+август!L146+сентябрь!L146+октябрь!L146+ноябрь!L146+декабрь!L146</f>
        <v>0</v>
      </c>
      <c r="P146" s="36">
        <f>январь!M146+февраль!M146+март!M146+апрель!M146+май!M146+июнь!M146+июль!M146+август!M146+сентябрь!M146+октябрь!M146+ноябрь!M146+декабрь!M146</f>
        <v>0</v>
      </c>
      <c r="Q146" s="36">
        <f>январь!N146+февраль!N146+март!N146+апрель!N146+май!N146+июнь!N146+июль!N146+август!N146+сентябрь!N146+октябрь!N146+ноябрь!N146+декабрь!N146</f>
        <v>0</v>
      </c>
      <c r="R146" s="29">
        <f>январь!O146+февраль!O146+март!O146+апрель!O146+май!O146+июнь!O146+июль!O146+август!O146+сентябрь!O146+октябрь!O146+ноябрь!O146+декабрь!O146</f>
        <v>0</v>
      </c>
      <c r="S146" s="36">
        <f>январь!P146+февраль!P146+март!P146+апрель!P146+май!P146+июнь!P146+июль!P146+август!P146+сентябрь!P146+октябрь!P146+ноябрь!P146+декабрь!P146</f>
        <v>0</v>
      </c>
      <c r="T146" s="29">
        <f>январь!Q146+февраль!Q146+март!Q146+апрель!Q146+май!Q146+июнь!Q146+июль!Q146+август!Q146+сентябрь!Q146+октябрь!Q146+ноябрь!Q146+декабрь!Q146</f>
        <v>0</v>
      </c>
      <c r="U146" s="36">
        <f>январь!R146+февраль!R146+март!R146+апрель!R146+май!R146+июнь!R146+июль!R146+август!R146+сентябрь!R146+октябрь!R146+ноябрь!R146+декабрь!R146</f>
        <v>0</v>
      </c>
      <c r="V146" s="36">
        <f>январь!S146+февраль!S146+март!S146+апрель!S146+май!S146+июнь!S146+июль!S146+август!S146+сентябрь!S146+октябрь!S146+ноябрь!S146+декабрь!S146</f>
        <v>0</v>
      </c>
      <c r="W146" s="36">
        <f>январь!T146+февраль!T146+март!T146+апрель!T146+май!T146+июнь!T146+июль!T146+август!T146+сентябрь!T146+октябрь!T146+ноябрь!T146+декабрь!T146</f>
        <v>0</v>
      </c>
      <c r="X146" s="36">
        <f>январь!U146+февраль!U146+март!U146+апрель!U146+май!U146+июнь!U146+июль!U146+август!U146+сентябрь!U146+октябрь!U146+ноябрь!U146+декабрь!U146</f>
        <v>1.2999999999999999E-2</v>
      </c>
      <c r="Y146" s="36">
        <f>январь!V146+февраль!V146+март!V146+апрель!V146+май!V146+июнь!V146+июль!V146+август!V146+сентябрь!V146+октябрь!V146+ноябрь!V146+декабрь!V146</f>
        <v>30.593</v>
      </c>
      <c r="Z146" s="36">
        <f>январь!W146+февраль!W146+март!W146+апрель!W146+май!W146+июнь!W146+июль!W146+август!W146+сентябрь!W146+октябрь!W146+ноябрь!W146+декабрь!W146</f>
        <v>0</v>
      </c>
      <c r="AA146" s="36">
        <f>январь!X146+февраль!X146+март!X146+апрель!X146+май!X146+июнь!X146+июль!X146+август!X146+сентябрь!X146+октябрь!X146+ноябрь!X146+декабрь!X146</f>
        <v>0</v>
      </c>
      <c r="AB146" s="29">
        <f>январь!Y146+февраль!Y146+март!Y146+апрель!Y146+май!Y146+июнь!Y146+июль!Y146+август!Y146+сентябрь!Y146+октябрь!Y146+ноябрь!Y146+декабрь!Y146</f>
        <v>0</v>
      </c>
      <c r="AC146" s="36">
        <f>январь!Z146+февраль!Z146+март!Z146+апрель!Z146+май!Z146+июнь!Z146+июль!Z146+август!Z146+сентябрь!Z146+октябрь!Z146+ноябрь!Z146+декабрь!Z146</f>
        <v>0</v>
      </c>
      <c r="AD146" s="66" t="str">
        <f>CONCATENATE(январь!AA146,$BZ$1,февраль!AA146,$BZ$1,март!AA146,$BZ$1,апрель!AA146,$BZ$1,май!AA146,$BZ$1,июнь!AA146,$BZ$1,июль!AA146,$BZ$1,август!AA146,$BZ$1,сентябрь!AA146,$BZ$1,октябрь!AA146,$BZ$1,ноябрь!AA146,$BZ$1,декабрь!AA146)</f>
        <v xml:space="preserve">           </v>
      </c>
      <c r="AE146" s="36">
        <f>январь!AB146+февраль!AB146+март!AB146+апрель!AB146+май!AB146+июнь!AB146+июль!AB146+август!AB146+сентябрь!AB146+октябрь!AB146+ноябрь!AB146+декабрь!AB146</f>
        <v>0</v>
      </c>
      <c r="AF146" s="36">
        <f>январь!AC146+февраль!AC146+март!AC146+апрель!AC146+май!AC146+июнь!AC146+июль!AC146+август!AC146+сентябрь!AC146+октябрь!AC146+ноябрь!AC146+декабрь!AC146</f>
        <v>0</v>
      </c>
      <c r="AG146" s="36">
        <f>январь!AD146+февраль!AD146+март!AD146+апрель!AD146+май!AD146+июнь!AD146+июль!AD146+август!AD146+сентябрь!AD146+октябрь!AD146+ноябрь!AD146+декабрь!AD146</f>
        <v>0</v>
      </c>
      <c r="AH146" s="36">
        <f>январь!AE146+февраль!AE146+март!AE146+апрель!AE146+май!AE146+июнь!AE146+июль!AE146+август!AE146+сентябрь!AE146+октябрь!AE146+ноябрь!AE146+декабрь!AE146</f>
        <v>0</v>
      </c>
      <c r="AI146" s="36">
        <f>январь!AF146+февраль!AF146+март!AF146+апрель!AF146+май!AF146+июнь!AF146+июль!AF146+август!AF146+сентябрь!AF146+октябрь!AF146+ноябрь!AF146+декабрь!AF146</f>
        <v>0</v>
      </c>
      <c r="AJ146" s="36">
        <f>январь!AG146+февраль!AG146+март!AG146+апрель!AG146+май!AG146+июнь!AG146+июль!AG146+август!AG146+сентябрь!AG146+октябрь!AG146+ноябрь!AG146+декабрь!AG146</f>
        <v>0</v>
      </c>
      <c r="AK146" s="29">
        <f>январь!AH146+февраль!AH146+март!AH146+апрель!AH146+май!AH146+июнь!AH146+июль!AH146+август!AH146+сентябрь!AH146+октябрь!AH146+ноябрь!AH146+декабрь!AH146</f>
        <v>1</v>
      </c>
      <c r="AL146" s="36">
        <f>январь!AI146+февраль!AI146+март!AI146+апрель!AI146+май!AI146+июнь!AI146+июль!AI146+август!AI146+сентябрь!AI146+октябрь!AI146+ноябрь!AI146+декабрь!AI146</f>
        <v>1.2769999999999999</v>
      </c>
      <c r="AM146" s="29">
        <f>январь!AJ146+февраль!AJ146+март!AJ146+апрель!AJ146+май!AJ146+июнь!AJ146+июль!AJ146+август!AJ146+сентябрь!AJ146+октябрь!AJ146+ноябрь!AJ146+декабрь!AJ146</f>
        <v>0</v>
      </c>
      <c r="AN146" s="36">
        <f>январь!AK146+февраль!AK146+март!AK146+апрель!AK146+май!AK146+июнь!AK146+июль!AK146+август!AK146+сентябрь!AK146+октябрь!AK146+ноябрь!AK146+декабрь!AK146</f>
        <v>0</v>
      </c>
      <c r="AO146" s="36">
        <f>январь!AL146+февраль!AL146+март!AL146+апрель!AL146+май!AL146+июнь!AL146+июль!AL146+август!AL146+сентябрь!AL146+октябрь!AL146+ноябрь!AL146+декабрь!AL146</f>
        <v>0</v>
      </c>
      <c r="AP146" s="36">
        <f>январь!AM146+февраль!AM146+март!AM146+апрель!AM146+май!AM146+июнь!AM146+июль!AM146+август!AM146+сентябрь!AM146+октябрь!AM146+ноябрь!AM146+декабрь!AM146</f>
        <v>0</v>
      </c>
      <c r="AQ146" s="29">
        <f>январь!AN146+февраль!AN146+март!AN146+апрель!AN146+май!AN146+июнь!AN146+июль!AN146+август!AN146+сентябрь!AN146+октябрь!AN146+ноябрь!AN146+декабрь!AN146</f>
        <v>0</v>
      </c>
      <c r="AR146" s="36">
        <f>январь!AO146+февраль!AO146+март!AO146+апрель!AO146+май!AO146+июнь!AO146+июль!AO146+август!AO146+сентябрь!AO146+октябрь!AO146+ноябрь!AO146+декабрь!AO146</f>
        <v>0</v>
      </c>
      <c r="AS146" s="29">
        <f>январь!AP146+февраль!AP146+март!AP146+апрель!AP146+май!AP146+июнь!AP146+июль!AP146+август!AP146+сентябрь!AP146+октябрь!AP146+ноябрь!AP146+декабрь!AP146</f>
        <v>0</v>
      </c>
      <c r="AT146" s="36">
        <f>январь!AQ146+февраль!AQ146+март!AQ146+апрель!AQ146+май!AQ146+июнь!AQ146+июль!AQ146+август!AQ146+сентябрь!AQ146+октябрь!AQ146+ноябрь!AQ146+декабрь!AQ146</f>
        <v>0</v>
      </c>
      <c r="AU146" s="29">
        <f>январь!AR146+февраль!AR146+март!AR146+апрель!AR146+май!AR146+июнь!AR146+июль!AR146+август!AR146+сентябрь!AR146+октябрь!AR146+ноябрь!AR146+декабрь!AR146</f>
        <v>0</v>
      </c>
      <c r="AV146" s="36">
        <f>январь!AS146+февраль!AS146+март!AS146+апрель!AS146+май!AS146+июнь!AS146+июль!AS146+август!AS146+сентябрь!AS146+октябрь!AS146+ноябрь!AS146+декабрь!AS146</f>
        <v>0</v>
      </c>
      <c r="AW146" s="36">
        <f>январь!AT146+февраль!AT146+март!AT146+апрель!AT146+май!AT146+июнь!AT146+июль!AT146+август!AT146+сентябрь!AT146+октябрь!AT146+ноябрь!AT146+декабрь!AT146</f>
        <v>0</v>
      </c>
      <c r="AX146" s="36">
        <f>январь!AU146+февраль!AU146+март!AU146+апрель!AU146+май!AU146+июнь!AU146+июль!AU146+август!AU146+сентябрь!AU146+октябрь!AU146+ноябрь!AU146+декабрь!AU146</f>
        <v>0</v>
      </c>
      <c r="AY146" s="29">
        <f>январь!AV146+февраль!AV146+март!AV146+апрель!AV146+май!AV146+июнь!AV146+июль!AV146+август!AV146+сентябрь!AV146+октябрь!AV146+ноябрь!AV146+декабрь!AV146</f>
        <v>0</v>
      </c>
      <c r="AZ146" s="36">
        <f>январь!AW146+февраль!AW146+март!AW146+апрель!AW146+май!AW146+июнь!AW146+июль!AW146+август!AW146+сентябрь!AW146+октябрь!AW146+ноябрь!AW146+декабрь!AW146</f>
        <v>0</v>
      </c>
      <c r="BA146" s="36">
        <f>январь!AX146+февраль!AX146+март!AX146+апрель!AX146+май!AX146+июнь!AX146+июль!AX146+август!AX146+сентябрь!AX146+октябрь!AX146+ноябрь!AX146+декабрь!AX146</f>
        <v>0</v>
      </c>
      <c r="BB146" s="36">
        <f>январь!AY146+февраль!AY146+март!AY146+апрель!AY146+май!AY146+июнь!AY146+июль!AY146+август!AY146+сентябрь!AY146+октябрь!AY146+ноябрь!AY146+декабрь!AY146</f>
        <v>0</v>
      </c>
      <c r="BC146" s="29">
        <f>январь!AZ146+февраль!AZ146+март!AZ146+апрель!AZ146+май!AZ146+июнь!AZ146+июль!AZ146+август!AZ146+сентябрь!AZ146+октябрь!AZ146+ноябрь!AZ146+декабрь!AZ146</f>
        <v>0</v>
      </c>
      <c r="BD146" s="36">
        <f>январь!BA146+февраль!BA146+март!BA146+апрель!BA146+май!BA146+июнь!BA146+июль!BA146+август!BA146+сентябрь!BA146+октябрь!BA146+ноябрь!BA146+декабрь!BA146</f>
        <v>0</v>
      </c>
      <c r="BE146" s="36">
        <f>январь!BB146+февраль!BB146+март!BB146+апрель!BB146+май!BB146+июнь!BB146+июль!BB146+август!BB146+сентябрь!BB146+октябрь!BB146+ноябрь!BB146+декабрь!BB146</f>
        <v>0</v>
      </c>
      <c r="BF146" s="36">
        <f>январь!BC146+февраль!BC146+март!BC146+апрель!BC146+май!BC146+июнь!BC146+июль!BC146+август!BC146+сентябрь!BC146+октябрь!BC146+ноябрь!BC146+декабрь!BC146</f>
        <v>0</v>
      </c>
      <c r="BG146" s="36">
        <f>январь!BD146+февраль!BD146+март!BD146+апрель!BD146+май!BD146+июнь!BD146+июль!BD146+август!BD146+сентябрь!BD146+октябрь!BD146+ноябрь!BD146+декабрь!BD146</f>
        <v>0</v>
      </c>
      <c r="BH146" s="36">
        <f>январь!BE146+февраль!BE146+март!BE146+апрель!BE146+май!BE146+июнь!BE146+июль!BE146+август!BE146+сентябрь!BE146+октябрь!BE146+ноябрь!BE146+декабрь!BE146</f>
        <v>0</v>
      </c>
      <c r="BI146" s="36">
        <f>январь!BF146+февраль!BF146+март!BF146+апрель!BF146+май!BF146+июнь!BF146+июль!BF146+август!BF146+сентябрь!BF146+октябрь!BF146+ноябрь!BF146+декабрь!BF146</f>
        <v>0</v>
      </c>
      <c r="BJ146" s="36">
        <f>январь!BG146+февраль!BG146+март!BG146+апрель!BG146+май!BG146+июнь!BG146+июль!BG146+август!BG146+сентябрь!BG146+октябрь!BG146+ноябрь!BG146+декабрь!BG146</f>
        <v>0</v>
      </c>
      <c r="BK146" s="36">
        <f>январь!BH146+февраль!BH146+март!BH146+апрель!BH146+май!BH146+июнь!BH146+июль!BH146+август!BH146+сентябрь!BH146+октябрь!BH146+ноябрь!BH146+декабрь!BH146</f>
        <v>0</v>
      </c>
      <c r="BL146" s="36">
        <f>январь!BI146+февраль!BI146+март!BI146+апрель!BI146+май!BI146+июнь!BI146+июль!BI146+август!BI146+сентябрь!BI146+октябрь!BI146+ноябрь!BI146+декабрь!BI146</f>
        <v>0</v>
      </c>
      <c r="BM146" s="29">
        <f>январь!BJ146+февраль!BJ146+март!BJ146+апрель!BJ146+май!BJ146+июнь!BJ146+июль!BJ146+август!BJ146+сентябрь!BJ146+октябрь!BJ146+ноябрь!BJ146+декабрь!BJ146</f>
        <v>0</v>
      </c>
      <c r="BN146" s="36">
        <f>январь!BK146+февраль!BK146+март!BK146+апрель!BK146+май!BK146+июнь!BK146+июль!BK146+август!BK146+сентябрь!BK146+октябрь!BK146+ноябрь!BK146+декабрь!BK146</f>
        <v>0</v>
      </c>
      <c r="BO146" s="29">
        <f>январь!BL146+февраль!BL146+март!BL146+апрель!BL146+май!BL146+июнь!BL146+июль!BL146+август!BL146+сентябрь!BL146+октябрь!BL146+ноябрь!BL146+декабрь!BL146</f>
        <v>4</v>
      </c>
      <c r="BP146" s="36">
        <f>январь!BM146+февраль!BM146+март!BM146+апрель!BM146+май!BM146+июнь!BM146+июль!BM146+август!BM146+сентябрь!BM146+октябрь!BM146+ноябрь!BM146+декабрь!BM146</f>
        <v>8.4550000000000001</v>
      </c>
      <c r="BQ146" s="36">
        <f>январь!BN146+февраль!BN146+март!BN146+апрель!BN146+май!BN146+июнь!BN146+июль!BN146+август!BN146+сентябрь!BN146+октябрь!BN146+ноябрь!BN146+декабрь!BN146</f>
        <v>0</v>
      </c>
      <c r="BR146" s="36">
        <f>январь!BO146+февраль!BO146+март!BO146+апрель!BO146+май!BO146+июнь!BO146+июль!BO146+август!BO146+сентябрь!BO146+октябрь!BO146+ноябрь!BO146+декабрь!BO146</f>
        <v>0</v>
      </c>
      <c r="BS146" s="29">
        <f>январь!BP146+февраль!BP146+март!BP146+апрель!BP146+май!BP146+июнь!BP146+июль!BP146+август!BP146+сентябрь!BP146+октябрь!BP146+ноябрь!BP146+декабрь!BP146</f>
        <v>0</v>
      </c>
      <c r="BT146" s="36">
        <f>январь!BQ146+февраль!BQ146+март!BQ146+апрель!BQ146+май!BQ146+июнь!BQ146+июль!BQ146+август!BQ146+сентябрь!BQ146+октябрь!BQ146+ноябрь!BQ146+декабрь!BQ146</f>
        <v>0</v>
      </c>
      <c r="BU146" s="29">
        <f>январь!BR146+февраль!BR146+март!BR146+апрель!BR146+май!BR146+июнь!BR146+июль!BR146+август!BR146+сентябрь!BR146+октябрь!BR146+ноябрь!BR146+декабрь!BR146</f>
        <v>0</v>
      </c>
      <c r="BV146" s="36">
        <f>январь!BS146+февраль!BS146+март!BS146+апрель!BS146+май!BS146+июнь!BS146+июль!BS146+август!BS146+сентябрь!BS146+октябрь!BS146+ноябрь!BS146+декабрь!BS146</f>
        <v>0</v>
      </c>
      <c r="BW146" s="36">
        <f>январь!BT146+февраль!BT146+март!BT146+апрель!BT146+май!BT146+июнь!BT146+июль!BT146+август!BT146+сентябрь!BT146+октябрь!BT146+ноябрь!BT146+декабрь!BT146</f>
        <v>0</v>
      </c>
      <c r="BX146" s="36">
        <f>январь!BU146+февраль!BU146+март!BU146+апрель!BU146+май!BU146+июнь!BU146+июль!BU146+август!BU146+сентябрь!BU146+октябрь!BU146+ноябрь!BU146+декабрь!BU146</f>
        <v>0</v>
      </c>
      <c r="BY146" s="36">
        <f>январь!BV146+февраль!BV146+март!BV146+апрель!BV146+май!BV146+июнь!BV146+июль!BV146+август!BV146+сентябрь!BV146+октябрь!BV146+ноябрь!BV146+декабрь!BV146</f>
        <v>6.7009999999999996</v>
      </c>
      <c r="BZ146" s="77">
        <v>2</v>
      </c>
    </row>
    <row r="147" spans="1:78" x14ac:dyDescent="0.25">
      <c r="A147" s="16">
        <v>145</v>
      </c>
      <c r="B147" s="16">
        <v>3</v>
      </c>
      <c r="C147" s="37" t="s">
        <v>941</v>
      </c>
      <c r="D147" s="51">
        <v>201.23410604830917</v>
      </c>
      <c r="E147" s="25">
        <v>286.21406599999989</v>
      </c>
      <c r="F147" s="26">
        <f t="shared" si="6"/>
        <v>82.971172048309029</v>
      </c>
      <c r="G147" s="26">
        <f t="shared" si="7"/>
        <v>-203.24289395169086</v>
      </c>
      <c r="H147" s="26">
        <f t="shared" si="8"/>
        <v>404.47700000000003</v>
      </c>
      <c r="I147" s="36">
        <f>январь!F147+февраль!F147+март!F147+апрель!F147+май!F147+июнь!F147+июль!F147+август!F147+сентябрь!F147+октябрь!F147+ноябрь!F147+декабрь!F147</f>
        <v>0</v>
      </c>
      <c r="J147" s="36">
        <f>январь!G147+февраль!G147+март!G147+апрель!G147+май!G147+июнь!G147+июль!G147+август!G147+сентябрь!G147+октябрь!G147+ноябрь!G147+декабрь!G147</f>
        <v>0</v>
      </c>
      <c r="K147" s="36">
        <f>январь!H147+февраль!H147+март!H147+апрель!H147+май!H147+июнь!H147+июль!H147+август!H147+сентябрь!H147+октябрь!H147+ноябрь!H147+декабрь!H147</f>
        <v>0</v>
      </c>
      <c r="L147" s="27">
        <f>январь!I147+февраль!I147+март!I147+апрель!I147+май!I147+июнь!I147+июль!I147+август!I147+сентябрь!I147+октябрь!I147+ноябрь!I147+декабрь!I147</f>
        <v>56.3</v>
      </c>
      <c r="M147" s="36">
        <f>январь!J147+февраль!J147+март!J147+апрель!J147+май!J147+июнь!J147+июль!J147+август!J147+сентябрь!J147+октябрь!J147+ноябрь!J147+декабрь!J147</f>
        <v>256.56</v>
      </c>
      <c r="N147" s="36">
        <f>январь!K147+февраль!K147+март!K147+апрель!K147+май!K147+июнь!K147+июль!K147+август!K147+сентябрь!K147+октябрь!K147+ноябрь!K147+декабрь!K147</f>
        <v>0</v>
      </c>
      <c r="O147" s="36">
        <f>январь!L147+февраль!L147+март!L147+апрель!L147+май!L147+июнь!L147+июль!L147+август!L147+сентябрь!L147+октябрь!L147+ноябрь!L147+декабрь!L147</f>
        <v>0</v>
      </c>
      <c r="P147" s="36">
        <f>январь!M147+февраль!M147+март!M147+апрель!M147+май!M147+июнь!M147+июль!M147+август!M147+сентябрь!M147+октябрь!M147+ноябрь!M147+декабрь!M147</f>
        <v>9.5000000000000001E-2</v>
      </c>
      <c r="Q147" s="36">
        <f>январь!N147+февраль!N147+март!N147+апрель!N147+май!N147+июнь!N147+июль!N147+август!N147+сентябрь!N147+октябрь!N147+ноябрь!N147+декабрь!N147</f>
        <v>141.232</v>
      </c>
      <c r="R147" s="29">
        <f>январь!O147+февраль!O147+март!O147+апрель!O147+май!O147+июнь!O147+июль!O147+август!O147+сентябрь!O147+октябрь!O147+ноябрь!O147+декабрь!O147</f>
        <v>0</v>
      </c>
      <c r="S147" s="36">
        <f>январь!P147+февраль!P147+март!P147+апрель!P147+май!P147+июнь!P147+июль!P147+август!P147+сентябрь!P147+октябрь!P147+ноябрь!P147+декабрь!P147</f>
        <v>0</v>
      </c>
      <c r="T147" s="29">
        <f>январь!Q147+февраль!Q147+март!Q147+апрель!Q147+май!Q147+июнь!Q147+июль!Q147+август!Q147+сентябрь!Q147+октябрь!Q147+ноябрь!Q147+декабрь!Q147</f>
        <v>0</v>
      </c>
      <c r="U147" s="36">
        <f>январь!R147+февраль!R147+март!R147+апрель!R147+май!R147+июнь!R147+июль!R147+август!R147+сентябрь!R147+октябрь!R147+ноябрь!R147+декабрь!R147</f>
        <v>0</v>
      </c>
      <c r="V147" s="36">
        <f>январь!S147+февраль!S147+март!S147+апрель!S147+май!S147+июнь!S147+июль!S147+август!S147+сентябрь!S147+октябрь!S147+ноябрь!S147+декабрь!S147</f>
        <v>0</v>
      </c>
      <c r="W147" s="36">
        <f>январь!T147+февраль!T147+март!T147+апрель!T147+май!T147+июнь!T147+июль!T147+август!T147+сентябрь!T147+октябрь!T147+ноябрь!T147+декабрь!T147</f>
        <v>0</v>
      </c>
      <c r="X147" s="36">
        <f>январь!U147+февраль!U147+март!U147+апрель!U147+май!U147+июнь!U147+июль!U147+август!U147+сентябрь!U147+октябрь!U147+ноябрь!U147+декабрь!U147</f>
        <v>0</v>
      </c>
      <c r="Y147" s="36">
        <f>январь!V147+февраль!V147+март!V147+апрель!V147+май!V147+июнь!V147+июль!V147+август!V147+сентябрь!V147+октябрь!V147+ноябрь!V147+декабрь!V147</f>
        <v>0</v>
      </c>
      <c r="Z147" s="36">
        <f>январь!W147+февраль!W147+март!W147+апрель!W147+май!W147+июнь!W147+июль!W147+август!W147+сентябрь!W147+октябрь!W147+ноябрь!W147+декабрь!W147</f>
        <v>0</v>
      </c>
      <c r="AA147" s="36">
        <f>январь!X147+февраль!X147+март!X147+апрель!X147+май!X147+июнь!X147+июль!X147+август!X147+сентябрь!X147+октябрь!X147+ноябрь!X147+декабрь!X147</f>
        <v>0</v>
      </c>
      <c r="AB147" s="29">
        <f>январь!Y147+февраль!Y147+март!Y147+апрель!Y147+май!Y147+июнь!Y147+июль!Y147+август!Y147+сентябрь!Y147+октябрь!Y147+ноябрь!Y147+декабрь!Y147</f>
        <v>0</v>
      </c>
      <c r="AC147" s="36">
        <f>январь!Z147+февраль!Z147+март!Z147+апрель!Z147+май!Z147+июнь!Z147+июль!Z147+август!Z147+сентябрь!Z147+октябрь!Z147+ноябрь!Z147+декабрь!Z147</f>
        <v>0</v>
      </c>
      <c r="AD147" s="66" t="str">
        <f>CONCATENATE(январь!AA147,$BZ$1,февраль!AA147,$BZ$1,март!AA147,$BZ$1,апрель!AA147,$BZ$1,май!AA147,$BZ$1,июнь!AA147,$BZ$1,июль!AA147,$BZ$1,август!AA147,$BZ$1,сентябрь!AA147,$BZ$1,октябрь!AA147,$BZ$1,ноябрь!AA147,$BZ$1,декабрь!AA147)</f>
        <v xml:space="preserve">           </v>
      </c>
      <c r="AE147" s="36">
        <f>январь!AB147+февраль!AB147+март!AB147+апрель!AB147+май!AB147+июнь!AB147+июль!AB147+август!AB147+сентябрь!AB147+октябрь!AB147+ноябрь!AB147+декабрь!AB147</f>
        <v>0</v>
      </c>
      <c r="AF147" s="36">
        <f>январь!AC147+февраль!AC147+март!AC147+апрель!AC147+май!AC147+июнь!AC147+июль!AC147+август!AC147+сентябрь!AC147+октябрь!AC147+ноябрь!AC147+декабрь!AC147</f>
        <v>0</v>
      </c>
      <c r="AG147" s="36">
        <f>январь!AD147+февраль!AD147+март!AD147+апрель!AD147+май!AD147+июнь!AD147+июль!AD147+август!AD147+сентябрь!AD147+октябрь!AD147+ноябрь!AD147+декабрь!AD147</f>
        <v>0</v>
      </c>
      <c r="AH147" s="36">
        <f>январь!AE147+февраль!AE147+март!AE147+апрель!AE147+май!AE147+июнь!AE147+июль!AE147+август!AE147+сентябрь!AE147+октябрь!AE147+ноябрь!AE147+декабрь!AE147</f>
        <v>0</v>
      </c>
      <c r="AI147" s="36">
        <f>январь!AF147+февраль!AF147+март!AF147+апрель!AF147+май!AF147+июнь!AF147+июль!AF147+август!AF147+сентябрь!AF147+октябрь!AF147+ноябрь!AF147+декабрь!AF147</f>
        <v>0</v>
      </c>
      <c r="AJ147" s="36">
        <f>январь!AG147+февраль!AG147+март!AG147+апрель!AG147+май!AG147+июнь!AG147+июль!AG147+август!AG147+сентябрь!AG147+октябрь!AG147+ноябрь!AG147+декабрь!AG147</f>
        <v>0</v>
      </c>
      <c r="AK147" s="29">
        <f>январь!AH147+февраль!AH147+март!AH147+апрель!AH147+май!AH147+июнь!AH147+июль!AH147+август!AH147+сентябрь!AH147+октябрь!AH147+ноябрь!AH147+декабрь!AH147</f>
        <v>0</v>
      </c>
      <c r="AL147" s="36">
        <f>январь!AI147+февраль!AI147+март!AI147+апрель!AI147+май!AI147+июнь!AI147+июль!AI147+август!AI147+сентябрь!AI147+октябрь!AI147+ноябрь!AI147+декабрь!AI147</f>
        <v>0</v>
      </c>
      <c r="AM147" s="29">
        <f>январь!AJ147+февраль!AJ147+март!AJ147+апрель!AJ147+май!AJ147+июнь!AJ147+июль!AJ147+август!AJ147+сентябрь!AJ147+октябрь!AJ147+ноябрь!AJ147+декабрь!AJ147</f>
        <v>0</v>
      </c>
      <c r="AN147" s="36">
        <f>январь!AK147+февраль!AK147+март!AK147+апрель!AK147+май!AK147+июнь!AK147+июль!AK147+август!AK147+сентябрь!AK147+октябрь!AK147+ноябрь!AK147+декабрь!AK147</f>
        <v>0</v>
      </c>
      <c r="AO147" s="36">
        <f>январь!AL147+февраль!AL147+март!AL147+апрель!AL147+май!AL147+июнь!AL147+июль!AL147+август!AL147+сентябрь!AL147+октябрь!AL147+ноябрь!AL147+декабрь!AL147</f>
        <v>0</v>
      </c>
      <c r="AP147" s="36">
        <f>январь!AM147+февраль!AM147+март!AM147+апрель!AM147+май!AM147+июнь!AM147+июль!AM147+август!AM147+сентябрь!AM147+октябрь!AM147+ноябрь!AM147+декабрь!AM147</f>
        <v>0</v>
      </c>
      <c r="AQ147" s="29">
        <f>январь!AN147+февраль!AN147+март!AN147+апрель!AN147+май!AN147+июнь!AN147+июль!AN147+август!AN147+сентябрь!AN147+октябрь!AN147+ноябрь!AN147+декабрь!AN147</f>
        <v>0</v>
      </c>
      <c r="AR147" s="36">
        <f>январь!AO147+февраль!AO147+март!AO147+апрель!AO147+май!AO147+июнь!AO147+июль!AO147+август!AO147+сентябрь!AO147+октябрь!AO147+ноябрь!AO147+декабрь!AO147</f>
        <v>0</v>
      </c>
      <c r="AS147" s="29">
        <f>январь!AP147+февраль!AP147+март!AP147+апрель!AP147+май!AP147+июнь!AP147+июль!AP147+август!AP147+сентябрь!AP147+октябрь!AP147+ноябрь!AP147+декабрь!AP147</f>
        <v>0</v>
      </c>
      <c r="AT147" s="36">
        <f>январь!AQ147+февраль!AQ147+март!AQ147+апрель!AQ147+май!AQ147+июнь!AQ147+июль!AQ147+август!AQ147+сентябрь!AQ147+октябрь!AQ147+ноябрь!AQ147+декабрь!AQ147</f>
        <v>0</v>
      </c>
      <c r="AU147" s="29">
        <f>январь!AR147+февраль!AR147+март!AR147+апрель!AR147+май!AR147+июнь!AR147+июль!AR147+август!AR147+сентябрь!AR147+октябрь!AR147+ноябрь!AR147+декабрь!AR147</f>
        <v>0</v>
      </c>
      <c r="AV147" s="36">
        <f>январь!AS147+февраль!AS147+март!AS147+апрель!AS147+май!AS147+июнь!AS147+июль!AS147+август!AS147+сентябрь!AS147+октябрь!AS147+ноябрь!AS147+декабрь!AS147</f>
        <v>0</v>
      </c>
      <c r="AW147" s="36">
        <f>январь!AT147+февраль!AT147+март!AT147+апрель!AT147+май!AT147+июнь!AT147+июль!AT147+август!AT147+сентябрь!AT147+октябрь!AT147+ноябрь!AT147+декабрь!AT147</f>
        <v>0</v>
      </c>
      <c r="AX147" s="36">
        <f>январь!AU147+февраль!AU147+март!AU147+апрель!AU147+май!AU147+июнь!AU147+июль!AU147+август!AU147+сентябрь!AU147+октябрь!AU147+ноябрь!AU147+декабрь!AU147</f>
        <v>0</v>
      </c>
      <c r="AY147" s="29">
        <f>январь!AV147+февраль!AV147+март!AV147+апрель!AV147+май!AV147+июнь!AV147+июль!AV147+август!AV147+сентябрь!AV147+октябрь!AV147+ноябрь!AV147+декабрь!AV147</f>
        <v>0</v>
      </c>
      <c r="AZ147" s="36">
        <f>январь!AW147+февраль!AW147+март!AW147+апрель!AW147+май!AW147+июнь!AW147+июль!AW147+август!AW147+сентябрь!AW147+октябрь!AW147+ноябрь!AW147+декабрь!AW147</f>
        <v>0</v>
      </c>
      <c r="BA147" s="36">
        <f>январь!AX147+февраль!AX147+март!AX147+апрель!AX147+май!AX147+июнь!AX147+июль!AX147+август!AX147+сентябрь!AX147+октябрь!AX147+ноябрь!AX147+декабрь!AX147</f>
        <v>0</v>
      </c>
      <c r="BB147" s="36">
        <f>январь!AY147+февраль!AY147+март!AY147+апрель!AY147+май!AY147+июнь!AY147+июль!AY147+август!AY147+сентябрь!AY147+октябрь!AY147+ноябрь!AY147+декабрь!AY147</f>
        <v>0</v>
      </c>
      <c r="BC147" s="29">
        <f>январь!AZ147+февраль!AZ147+март!AZ147+апрель!AZ147+май!AZ147+июнь!AZ147+июль!AZ147+август!AZ147+сентябрь!AZ147+октябрь!AZ147+ноябрь!AZ147+декабрь!AZ147</f>
        <v>0</v>
      </c>
      <c r="BD147" s="36">
        <f>январь!BA147+февраль!BA147+март!BA147+апрель!BA147+май!BA147+июнь!BA147+июль!BA147+август!BA147+сентябрь!BA147+октябрь!BA147+ноябрь!BA147+декабрь!BA147</f>
        <v>0</v>
      </c>
      <c r="BE147" s="36">
        <f>январь!BB147+февраль!BB147+март!BB147+апрель!BB147+май!BB147+июнь!BB147+июль!BB147+август!BB147+сентябрь!BB147+октябрь!BB147+ноябрь!BB147+декабрь!BB147</f>
        <v>0</v>
      </c>
      <c r="BF147" s="36">
        <f>январь!BC147+февраль!BC147+март!BC147+апрель!BC147+май!BC147+июнь!BC147+июль!BC147+август!BC147+сентябрь!BC147+октябрь!BC147+ноябрь!BC147+декабрь!BC147</f>
        <v>0</v>
      </c>
      <c r="BG147" s="36">
        <f>январь!BD147+февраль!BD147+март!BD147+апрель!BD147+май!BD147+июнь!BD147+июль!BD147+август!BD147+сентябрь!BD147+октябрь!BD147+ноябрь!BD147+декабрь!BD147</f>
        <v>0</v>
      </c>
      <c r="BH147" s="36">
        <f>январь!BE147+февраль!BE147+март!BE147+апрель!BE147+май!BE147+июнь!BE147+июль!BE147+август!BE147+сентябрь!BE147+октябрь!BE147+ноябрь!BE147+декабрь!BE147</f>
        <v>0</v>
      </c>
      <c r="BI147" s="36">
        <f>январь!BF147+февраль!BF147+март!BF147+апрель!BF147+май!BF147+июнь!BF147+июль!BF147+август!BF147+сентябрь!BF147+октябрь!BF147+ноябрь!BF147+декабрь!BF147</f>
        <v>0</v>
      </c>
      <c r="BJ147" s="36">
        <f>январь!BG147+февраль!BG147+март!BG147+апрель!BG147+май!BG147+июнь!BG147+июль!BG147+август!BG147+сентябрь!BG147+октябрь!BG147+ноябрь!BG147+декабрь!BG147</f>
        <v>0</v>
      </c>
      <c r="BK147" s="36">
        <f>январь!BH147+февраль!BH147+март!BH147+апрель!BH147+май!BH147+июнь!BH147+июль!BH147+август!BH147+сентябрь!BH147+октябрь!BH147+ноябрь!BH147+декабрь!BH147</f>
        <v>0</v>
      </c>
      <c r="BL147" s="36">
        <f>январь!BI147+февраль!BI147+март!BI147+апрель!BI147+май!BI147+июнь!BI147+июль!BI147+август!BI147+сентябрь!BI147+октябрь!BI147+ноябрь!BI147+декабрь!BI147</f>
        <v>0</v>
      </c>
      <c r="BM147" s="29">
        <f>январь!BJ147+февраль!BJ147+март!BJ147+апрель!BJ147+май!BJ147+июнь!BJ147+июль!BJ147+август!BJ147+сентябрь!BJ147+октябрь!BJ147+ноябрь!BJ147+декабрь!BJ147</f>
        <v>0</v>
      </c>
      <c r="BN147" s="36">
        <f>январь!BK147+февраль!BK147+март!BK147+апрель!BK147+май!BK147+июнь!BK147+июль!BK147+август!BK147+сентябрь!BK147+октябрь!BK147+ноябрь!BK147+декабрь!BK147</f>
        <v>0</v>
      </c>
      <c r="BO147" s="29">
        <f>январь!BL147+февраль!BL147+март!BL147+апрель!BL147+май!BL147+июнь!BL147+июль!BL147+август!BL147+сентябрь!BL147+октябрь!BL147+ноябрь!BL147+декабрь!BL147</f>
        <v>6</v>
      </c>
      <c r="BP147" s="36">
        <f>январь!BM147+февраль!BM147+март!BM147+апрель!BM147+май!BM147+июнь!BM147+июль!BM147+август!BM147+сентябрь!BM147+октябрь!BM147+ноябрь!BM147+декабрь!BM147</f>
        <v>5.2690000000000001</v>
      </c>
      <c r="BQ147" s="36">
        <f>январь!BN147+февраль!BN147+март!BN147+апрель!BN147+май!BN147+июнь!BN147+июль!BN147+август!BN147+сентябрь!BN147+октябрь!BN147+ноябрь!BN147+декабрь!BN147</f>
        <v>0</v>
      </c>
      <c r="BR147" s="36">
        <f>январь!BO147+февраль!BO147+март!BO147+апрель!BO147+май!BO147+июнь!BO147+июль!BO147+август!BO147+сентябрь!BO147+октябрь!BO147+ноябрь!BO147+декабрь!BO147</f>
        <v>0</v>
      </c>
      <c r="BS147" s="29">
        <f>январь!BP147+февраль!BP147+март!BP147+апрель!BP147+май!BP147+июнь!BP147+июль!BP147+август!BP147+сентябрь!BP147+октябрь!BP147+ноябрь!BP147+декабрь!BP147</f>
        <v>1</v>
      </c>
      <c r="BT147" s="36">
        <f>январь!BQ147+февраль!BQ147+март!BQ147+апрель!BQ147+май!BQ147+июнь!BQ147+июль!BQ147+август!BQ147+сентябрь!BQ147+октябрь!BQ147+ноябрь!BQ147+декабрь!BQ147</f>
        <v>0.74</v>
      </c>
      <c r="BU147" s="29">
        <f>январь!BR147+февраль!BR147+март!BR147+апрель!BR147+май!BR147+июнь!BR147+июль!BR147+август!BR147+сентябрь!BR147+октябрь!BR147+ноябрь!BR147+декабрь!BR147</f>
        <v>0</v>
      </c>
      <c r="BV147" s="36">
        <f>январь!BS147+февраль!BS147+март!BS147+апрель!BS147+май!BS147+июнь!BS147+июль!BS147+август!BS147+сентябрь!BS147+октябрь!BS147+ноябрь!BS147+декабрь!BS147</f>
        <v>0</v>
      </c>
      <c r="BW147" s="36">
        <f>январь!BT147+февраль!BT147+март!BT147+апрель!BT147+май!BT147+июнь!BT147+июль!BT147+август!BT147+сентябрь!BT147+октябрь!BT147+ноябрь!BT147+декабрь!BT147</f>
        <v>0</v>
      </c>
      <c r="BX147" s="36">
        <f>январь!BU147+февраль!BU147+март!BU147+апрель!BU147+май!BU147+июнь!BU147+июль!BU147+август!BU147+сентябрь!BU147+октябрь!BU147+ноябрь!BU147+декабрь!BU147</f>
        <v>0</v>
      </c>
      <c r="BY147" s="36">
        <f>январь!BV147+февраль!BV147+март!BV147+апрель!BV147+май!BV147+июнь!BV147+июль!BV147+август!BV147+сентябрь!BV147+октябрь!BV147+ноябрь!BV147+декабрь!BV147</f>
        <v>0.67600000000000005</v>
      </c>
      <c r="BZ147" s="77">
        <v>2</v>
      </c>
    </row>
    <row r="148" spans="1:78" x14ac:dyDescent="0.25">
      <c r="A148" s="16">
        <v>146</v>
      </c>
      <c r="B148" s="16">
        <v>2</v>
      </c>
      <c r="C148" s="37" t="s">
        <v>608</v>
      </c>
      <c r="D148" s="51">
        <v>262.48491634782602</v>
      </c>
      <c r="E148" s="25">
        <v>894.14272800000003</v>
      </c>
      <c r="F148" s="26">
        <f t="shared" si="6"/>
        <v>892.59964434782592</v>
      </c>
      <c r="G148" s="26">
        <f t="shared" si="7"/>
        <v>-1.5430836521740048</v>
      </c>
      <c r="H148" s="26">
        <f t="shared" si="8"/>
        <v>264.02800000000002</v>
      </c>
      <c r="I148" s="36">
        <f>январь!F148+февраль!F148+март!F148+апрель!F148+май!F148+июнь!F148+июль!F148+август!F148+сентябрь!F148+октябрь!F148+ноябрь!F148+декабрь!F148</f>
        <v>0</v>
      </c>
      <c r="J148" s="36">
        <f>январь!G148+февраль!G148+март!G148+апрель!G148+май!G148+июнь!G148+июль!G148+август!G148+сентябрь!G148+октябрь!G148+ноябрь!G148+декабрь!G148</f>
        <v>0</v>
      </c>
      <c r="K148" s="36">
        <f>январь!H148+февраль!H148+март!H148+апрель!H148+май!H148+июнь!H148+июль!H148+август!H148+сентябрь!H148+октябрь!H148+ноябрь!H148+декабрь!H148</f>
        <v>0</v>
      </c>
      <c r="L148" s="27">
        <f>январь!I148+февраль!I148+март!I148+апрель!I148+май!I148+июнь!I148+июль!I148+август!I148+сентябрь!I148+октябрь!I148+ноябрь!I148+декабрь!I148</f>
        <v>0</v>
      </c>
      <c r="M148" s="36">
        <f>январь!J148+февраль!J148+март!J148+апрель!J148+май!J148+июнь!J148+июль!J148+август!J148+сентябрь!J148+октябрь!J148+ноябрь!J148+декабрь!J148</f>
        <v>0</v>
      </c>
      <c r="N148" s="36">
        <f>январь!K148+февраль!K148+март!K148+апрель!K148+май!K148+июнь!K148+июль!K148+август!K148+сентябрь!K148+октябрь!K148+ноябрь!K148+декабрь!K148</f>
        <v>0</v>
      </c>
      <c r="O148" s="36">
        <f>январь!L148+февраль!L148+март!L148+апрель!L148+май!L148+июнь!L148+июль!L148+август!L148+сентябрь!L148+октябрь!L148+ноябрь!L148+декабрь!L148</f>
        <v>0</v>
      </c>
      <c r="P148" s="36">
        <f>январь!M148+февраль!M148+март!M148+апрель!M148+май!M148+июнь!M148+июль!M148+август!M148+сентябрь!M148+октябрь!M148+ноябрь!M148+декабрь!M148</f>
        <v>0</v>
      </c>
      <c r="Q148" s="36">
        <f>январь!N148+февраль!N148+март!N148+апрель!N148+май!N148+июнь!N148+июль!N148+август!N148+сентябрь!N148+октябрь!N148+ноябрь!N148+декабрь!N148</f>
        <v>0</v>
      </c>
      <c r="R148" s="29">
        <f>январь!O148+февраль!O148+март!O148+апрель!O148+май!O148+июнь!O148+июль!O148+август!O148+сентябрь!O148+октябрь!O148+ноябрь!O148+декабрь!O148</f>
        <v>0</v>
      </c>
      <c r="S148" s="36">
        <f>январь!P148+февраль!P148+март!P148+апрель!P148+май!P148+июнь!P148+июль!P148+август!P148+сентябрь!P148+октябрь!P148+ноябрь!P148+декабрь!P148</f>
        <v>0</v>
      </c>
      <c r="T148" s="29">
        <f>январь!Q148+февраль!Q148+март!Q148+апрель!Q148+май!Q148+июнь!Q148+июль!Q148+август!Q148+сентябрь!Q148+октябрь!Q148+ноябрь!Q148+декабрь!Q148</f>
        <v>0</v>
      </c>
      <c r="U148" s="36">
        <f>январь!R148+февраль!R148+март!R148+апрель!R148+май!R148+июнь!R148+июль!R148+август!R148+сентябрь!R148+октябрь!R148+ноябрь!R148+декабрь!R148</f>
        <v>0</v>
      </c>
      <c r="V148" s="36">
        <f>январь!S148+февраль!S148+март!S148+апрель!S148+май!S148+июнь!S148+июль!S148+август!S148+сентябрь!S148+октябрь!S148+ноябрь!S148+декабрь!S148</f>
        <v>0</v>
      </c>
      <c r="W148" s="36">
        <f>январь!T148+февраль!T148+март!T148+апрель!T148+май!T148+июнь!T148+июль!T148+август!T148+сентябрь!T148+октябрь!T148+ноябрь!T148+декабрь!T148</f>
        <v>0</v>
      </c>
      <c r="X148" s="36">
        <f>январь!U148+февраль!U148+март!U148+апрель!U148+май!U148+июнь!U148+июль!U148+август!U148+сентябрь!U148+октябрь!U148+ноябрь!U148+декабрь!U148</f>
        <v>0</v>
      </c>
      <c r="Y148" s="36">
        <f>январь!V148+февраль!V148+март!V148+апрель!V148+май!V148+июнь!V148+июль!V148+август!V148+сентябрь!V148+октябрь!V148+ноябрь!V148+декабрь!V148</f>
        <v>0</v>
      </c>
      <c r="Z148" s="36">
        <f>январь!W148+февраль!W148+март!W148+апрель!W148+май!W148+июнь!W148+июль!W148+август!W148+сентябрь!W148+октябрь!W148+ноябрь!W148+декабрь!W148</f>
        <v>0</v>
      </c>
      <c r="AA148" s="36">
        <f>январь!X148+февраль!X148+март!X148+апрель!X148+май!X148+июнь!X148+июль!X148+август!X148+сентябрь!X148+октябрь!X148+ноябрь!X148+декабрь!X148</f>
        <v>0</v>
      </c>
      <c r="AB148" s="29">
        <f>январь!Y148+февраль!Y148+март!Y148+апрель!Y148+май!Y148+июнь!Y148+июль!Y148+август!Y148+сентябрь!Y148+октябрь!Y148+ноябрь!Y148+декабрь!Y148</f>
        <v>0</v>
      </c>
      <c r="AC148" s="36">
        <f>январь!Z148+февраль!Z148+март!Z148+апрель!Z148+май!Z148+июнь!Z148+июль!Z148+август!Z148+сентябрь!Z148+октябрь!Z148+ноябрь!Z148+декабрь!Z148</f>
        <v>0</v>
      </c>
      <c r="AD148" s="66" t="str">
        <f>CONCATENATE(январь!AA148,$BZ$1,февраль!AA148,$BZ$1,март!AA148,$BZ$1,апрель!AA148,$BZ$1,май!AA148,$BZ$1,июнь!AA148,$BZ$1,июль!AA148,$BZ$1,август!AA148,$BZ$1,сентябрь!AA148,$BZ$1,октябрь!AA148,$BZ$1,ноябрь!AA148,$BZ$1,декабрь!AA148)</f>
        <v xml:space="preserve">           </v>
      </c>
      <c r="AE148" s="36">
        <f>январь!AB148+февраль!AB148+март!AB148+апрель!AB148+май!AB148+июнь!AB148+июль!AB148+август!AB148+сентябрь!AB148+октябрь!AB148+ноябрь!AB148+декабрь!AB148</f>
        <v>0</v>
      </c>
      <c r="AF148" s="36">
        <f>январь!AC148+февраль!AC148+март!AC148+апрель!AC148+май!AC148+июнь!AC148+июль!AC148+август!AC148+сентябрь!AC148+октябрь!AC148+ноябрь!AC148+декабрь!AC148</f>
        <v>0</v>
      </c>
      <c r="AG148" s="36">
        <f>январь!AD148+февраль!AD148+март!AD148+апрель!AD148+май!AD148+июнь!AD148+июль!AD148+август!AD148+сентябрь!AD148+октябрь!AD148+ноябрь!AD148+декабрь!AD148</f>
        <v>0</v>
      </c>
      <c r="AH148" s="36">
        <f>январь!AE148+февраль!AE148+март!AE148+апрель!AE148+май!AE148+июнь!AE148+июль!AE148+август!AE148+сентябрь!AE148+октябрь!AE148+ноябрь!AE148+декабрь!AE148</f>
        <v>0</v>
      </c>
      <c r="AI148" s="36">
        <f>январь!AF148+февраль!AF148+март!AF148+апрель!AF148+май!AF148+июнь!AF148+июль!AF148+август!AF148+сентябрь!AF148+октябрь!AF148+ноябрь!AF148+декабрь!AF148</f>
        <v>0</v>
      </c>
      <c r="AJ148" s="36">
        <f>январь!AG148+февраль!AG148+март!AG148+апрель!AG148+май!AG148+июнь!AG148+июль!AG148+август!AG148+сентябрь!AG148+октябрь!AG148+ноябрь!AG148+декабрь!AG148</f>
        <v>0</v>
      </c>
      <c r="AK148" s="29">
        <f>январь!AH148+февраль!AH148+март!AH148+апрель!AH148+май!AH148+июнь!AH148+июль!AH148+август!AH148+сентябрь!AH148+октябрь!AH148+ноябрь!AH148+декабрь!AH148</f>
        <v>0</v>
      </c>
      <c r="AL148" s="36">
        <f>январь!AI148+февраль!AI148+март!AI148+апрель!AI148+май!AI148+июнь!AI148+июль!AI148+август!AI148+сентябрь!AI148+октябрь!AI148+ноябрь!AI148+декабрь!AI148</f>
        <v>0</v>
      </c>
      <c r="AM148" s="29">
        <f>январь!AJ148+февраль!AJ148+март!AJ148+апрель!AJ148+май!AJ148+июнь!AJ148+июль!AJ148+август!AJ148+сентябрь!AJ148+октябрь!AJ148+ноябрь!AJ148+декабрь!AJ148</f>
        <v>0</v>
      </c>
      <c r="AN148" s="36">
        <f>январь!AK148+февраль!AK148+март!AK148+апрель!AK148+май!AK148+июнь!AK148+июль!AK148+август!AK148+сентябрь!AK148+октябрь!AK148+ноябрь!AK148+декабрь!AK148</f>
        <v>0</v>
      </c>
      <c r="AO148" s="36">
        <f>январь!AL148+февраль!AL148+март!AL148+апрель!AL148+май!AL148+июнь!AL148+июль!AL148+август!AL148+сентябрь!AL148+октябрь!AL148+ноябрь!AL148+декабрь!AL148</f>
        <v>0</v>
      </c>
      <c r="AP148" s="36">
        <f>январь!AM148+февраль!AM148+март!AM148+апрель!AM148+май!AM148+июнь!AM148+июль!AM148+август!AM148+сентябрь!AM148+октябрь!AM148+ноябрь!AM148+декабрь!AM148</f>
        <v>0</v>
      </c>
      <c r="AQ148" s="29">
        <f>январь!AN148+февраль!AN148+март!AN148+апрель!AN148+май!AN148+июнь!AN148+июль!AN148+август!AN148+сентябрь!AN148+октябрь!AN148+ноябрь!AN148+декабрь!AN148</f>
        <v>0</v>
      </c>
      <c r="AR148" s="36">
        <f>январь!AO148+февраль!AO148+март!AO148+апрель!AO148+май!AO148+июнь!AO148+июль!AO148+август!AO148+сентябрь!AO148+октябрь!AO148+ноябрь!AO148+декабрь!AO148</f>
        <v>0</v>
      </c>
      <c r="AS148" s="29">
        <f>январь!AP148+февраль!AP148+март!AP148+апрель!AP148+май!AP148+июнь!AP148+июль!AP148+август!AP148+сентябрь!AP148+октябрь!AP148+ноябрь!AP148+декабрь!AP148</f>
        <v>0</v>
      </c>
      <c r="AT148" s="36">
        <f>январь!AQ148+февраль!AQ148+март!AQ148+апрель!AQ148+май!AQ148+июнь!AQ148+июль!AQ148+август!AQ148+сентябрь!AQ148+октябрь!AQ148+ноябрь!AQ148+декабрь!AQ148</f>
        <v>0</v>
      </c>
      <c r="AU148" s="29">
        <f>январь!AR148+февраль!AR148+март!AR148+апрель!AR148+май!AR148+июнь!AR148+июль!AR148+август!AR148+сентябрь!AR148+октябрь!AR148+ноябрь!AR148+декабрь!AR148</f>
        <v>14</v>
      </c>
      <c r="AV148" s="36">
        <f>январь!AS148+февраль!AS148+март!AS148+апрель!AS148+май!AS148+июнь!AS148+июль!AS148+август!AS148+сентябрь!AS148+октябрь!AS148+ноябрь!AS148+декабрь!AS148</f>
        <v>260.61599999999999</v>
      </c>
      <c r="AW148" s="36">
        <f>январь!AT148+февраль!AT148+март!AT148+апрель!AT148+май!AT148+июнь!AT148+июль!AT148+август!AT148+сентябрь!AT148+октябрь!AT148+ноябрь!AT148+декабрь!AT148</f>
        <v>0</v>
      </c>
      <c r="AX148" s="36">
        <f>январь!AU148+февраль!AU148+март!AU148+апрель!AU148+май!AU148+июнь!AU148+июль!AU148+август!AU148+сентябрь!AU148+октябрь!AU148+ноябрь!AU148+декабрь!AU148</f>
        <v>0</v>
      </c>
      <c r="AY148" s="29">
        <f>январь!AV148+февраль!AV148+март!AV148+апрель!AV148+май!AV148+июнь!AV148+июль!AV148+август!AV148+сентябрь!AV148+октябрь!AV148+ноябрь!AV148+декабрь!AV148</f>
        <v>0</v>
      </c>
      <c r="AZ148" s="36">
        <f>январь!AW148+февраль!AW148+март!AW148+апрель!AW148+май!AW148+июнь!AW148+июль!AW148+август!AW148+сентябрь!AW148+октябрь!AW148+ноябрь!AW148+декабрь!AW148</f>
        <v>0</v>
      </c>
      <c r="BA148" s="36">
        <f>январь!AX148+февраль!AX148+март!AX148+апрель!AX148+май!AX148+июнь!AX148+июль!AX148+август!AX148+сентябрь!AX148+октябрь!AX148+ноябрь!AX148+декабрь!AX148</f>
        <v>0</v>
      </c>
      <c r="BB148" s="36">
        <f>январь!AY148+февраль!AY148+март!AY148+апрель!AY148+май!AY148+июнь!AY148+июль!AY148+август!AY148+сентябрь!AY148+октябрь!AY148+ноябрь!AY148+декабрь!AY148</f>
        <v>0</v>
      </c>
      <c r="BC148" s="29">
        <f>январь!AZ148+февраль!AZ148+март!AZ148+апрель!AZ148+май!AZ148+июнь!AZ148+июль!AZ148+август!AZ148+сентябрь!AZ148+октябрь!AZ148+ноябрь!AZ148+декабрь!AZ148</f>
        <v>0</v>
      </c>
      <c r="BD148" s="36">
        <f>январь!BA148+февраль!BA148+март!BA148+апрель!BA148+май!BA148+июнь!BA148+июль!BA148+август!BA148+сентябрь!BA148+октябрь!BA148+ноябрь!BA148+декабрь!BA148</f>
        <v>0</v>
      </c>
      <c r="BE148" s="36">
        <f>январь!BB148+февраль!BB148+март!BB148+апрель!BB148+май!BB148+июнь!BB148+июль!BB148+август!BB148+сентябрь!BB148+октябрь!BB148+ноябрь!BB148+декабрь!BB148</f>
        <v>0</v>
      </c>
      <c r="BF148" s="36">
        <f>январь!BC148+февраль!BC148+март!BC148+апрель!BC148+май!BC148+июнь!BC148+июль!BC148+август!BC148+сентябрь!BC148+октябрь!BC148+ноябрь!BC148+декабрь!BC148</f>
        <v>0</v>
      </c>
      <c r="BG148" s="36">
        <f>январь!BD148+февраль!BD148+март!BD148+апрель!BD148+май!BD148+июнь!BD148+июль!BD148+август!BD148+сентябрь!BD148+октябрь!BD148+ноябрь!BD148+декабрь!BD148</f>
        <v>0</v>
      </c>
      <c r="BH148" s="36">
        <f>январь!BE148+февраль!BE148+март!BE148+апрель!BE148+май!BE148+июнь!BE148+июль!BE148+август!BE148+сентябрь!BE148+октябрь!BE148+ноябрь!BE148+декабрь!BE148</f>
        <v>0</v>
      </c>
      <c r="BI148" s="36">
        <f>январь!BF148+февраль!BF148+март!BF148+апрель!BF148+май!BF148+июнь!BF148+июль!BF148+август!BF148+сентябрь!BF148+октябрь!BF148+ноябрь!BF148+декабрь!BF148</f>
        <v>0</v>
      </c>
      <c r="BJ148" s="36">
        <f>январь!BG148+февраль!BG148+март!BG148+апрель!BG148+май!BG148+июнь!BG148+июль!BG148+август!BG148+сентябрь!BG148+октябрь!BG148+ноябрь!BG148+декабрь!BG148</f>
        <v>0</v>
      </c>
      <c r="BK148" s="36">
        <f>январь!BH148+февраль!BH148+март!BH148+апрель!BH148+май!BH148+июнь!BH148+июль!BH148+август!BH148+сентябрь!BH148+октябрь!BH148+ноябрь!BH148+декабрь!BH148</f>
        <v>0</v>
      </c>
      <c r="BL148" s="36">
        <f>январь!BI148+февраль!BI148+март!BI148+апрель!BI148+май!BI148+июнь!BI148+июль!BI148+август!BI148+сентябрь!BI148+октябрь!BI148+ноябрь!BI148+декабрь!BI148</f>
        <v>0</v>
      </c>
      <c r="BM148" s="29">
        <f>январь!BJ148+февраль!BJ148+март!BJ148+апрель!BJ148+май!BJ148+июнь!BJ148+июль!BJ148+август!BJ148+сентябрь!BJ148+октябрь!BJ148+ноябрь!BJ148+декабрь!BJ148</f>
        <v>0</v>
      </c>
      <c r="BN148" s="36">
        <f>январь!BK148+февраль!BK148+март!BK148+апрель!BK148+май!BK148+июнь!BK148+июль!BK148+август!BK148+сентябрь!BK148+октябрь!BK148+ноябрь!BK148+декабрь!BK148</f>
        <v>0</v>
      </c>
      <c r="BO148" s="29">
        <f>январь!BL148+февраль!BL148+март!BL148+апрель!BL148+май!BL148+июнь!BL148+июль!BL148+август!BL148+сентябрь!BL148+октябрь!BL148+ноябрь!BL148+декабрь!BL148</f>
        <v>3</v>
      </c>
      <c r="BP148" s="36">
        <f>январь!BM148+февраль!BM148+март!BM148+апрель!BM148+май!BM148+июнь!BM148+июль!BM148+август!BM148+сентябрь!BM148+октябрь!BM148+ноябрь!BM148+декабрь!BM148</f>
        <v>1.696</v>
      </c>
      <c r="BQ148" s="36">
        <f>январь!BN148+февраль!BN148+март!BN148+апрель!BN148+май!BN148+июнь!BN148+июль!BN148+август!BN148+сентябрь!BN148+октябрь!BN148+ноябрь!BN148+декабрь!BN148</f>
        <v>0</v>
      </c>
      <c r="BR148" s="36">
        <f>январь!BO148+февраль!BO148+март!BO148+апрель!BO148+май!BO148+июнь!BO148+июль!BO148+август!BO148+сентябрь!BO148+октябрь!BO148+ноябрь!BO148+декабрь!BO148</f>
        <v>0</v>
      </c>
      <c r="BS148" s="29">
        <f>январь!BP148+февраль!BP148+март!BP148+апрель!BP148+май!BP148+июнь!BP148+июль!BP148+август!BP148+сентябрь!BP148+октябрь!BP148+ноябрь!BP148+декабрь!BP148</f>
        <v>2</v>
      </c>
      <c r="BT148" s="36">
        <f>январь!BQ148+февраль!BQ148+март!BQ148+апрель!BQ148+май!BQ148+июнь!BQ148+июль!BQ148+август!BQ148+сентябрь!BQ148+октябрь!BQ148+ноябрь!BQ148+декабрь!BQ148</f>
        <v>1.716</v>
      </c>
      <c r="BU148" s="29">
        <f>январь!BR148+февраль!BR148+март!BR148+апрель!BR148+май!BR148+июнь!BR148+июль!BR148+август!BR148+сентябрь!BR148+октябрь!BR148+ноябрь!BR148+декабрь!BR148</f>
        <v>0</v>
      </c>
      <c r="BV148" s="36">
        <f>январь!BS148+февраль!BS148+март!BS148+апрель!BS148+май!BS148+июнь!BS148+июль!BS148+август!BS148+сентябрь!BS148+октябрь!BS148+ноябрь!BS148+декабрь!BS148</f>
        <v>0</v>
      </c>
      <c r="BW148" s="36">
        <f>январь!BT148+февраль!BT148+март!BT148+апрель!BT148+май!BT148+июнь!BT148+июль!BT148+август!BT148+сентябрь!BT148+октябрь!BT148+ноябрь!BT148+декабрь!BT148</f>
        <v>0</v>
      </c>
      <c r="BX148" s="36">
        <f>январь!BU148+февраль!BU148+март!BU148+апрель!BU148+май!BU148+июнь!BU148+июль!BU148+август!BU148+сентябрь!BU148+октябрь!BU148+ноябрь!BU148+декабрь!BU148</f>
        <v>0</v>
      </c>
      <c r="BY148" s="36">
        <f>январь!BV148+февраль!BV148+март!BV148+апрель!BV148+май!BV148+июнь!BV148+июль!BV148+август!BV148+сентябрь!BV148+октябрь!BV148+ноябрь!BV148+декабрь!BV148</f>
        <v>0</v>
      </c>
      <c r="BZ148" s="77">
        <v>1</v>
      </c>
    </row>
    <row r="149" spans="1:78" x14ac:dyDescent="0.25">
      <c r="A149" s="16">
        <v>147</v>
      </c>
      <c r="B149" s="16">
        <v>2</v>
      </c>
      <c r="C149" s="37" t="s">
        <v>609</v>
      </c>
      <c r="D149" s="51">
        <v>145.72168900483089</v>
      </c>
      <c r="E149" s="25">
        <v>735.39209999999991</v>
      </c>
      <c r="F149" s="26">
        <f t="shared" si="6"/>
        <v>859.92678900483077</v>
      </c>
      <c r="G149" s="26">
        <f t="shared" si="7"/>
        <v>124.53468900483089</v>
      </c>
      <c r="H149" s="26">
        <f t="shared" si="8"/>
        <v>21.186999999999998</v>
      </c>
      <c r="I149" s="36">
        <f>январь!F149+февраль!F149+март!F149+апрель!F149+май!F149+июнь!F149+июль!F149+август!F149+сентябрь!F149+октябрь!F149+ноябрь!F149+декабрь!F149</f>
        <v>0</v>
      </c>
      <c r="J149" s="36">
        <f>январь!G149+февраль!G149+март!G149+апрель!G149+май!G149+июнь!G149+июль!G149+август!G149+сентябрь!G149+октябрь!G149+ноябрь!G149+декабрь!G149</f>
        <v>0</v>
      </c>
      <c r="K149" s="36">
        <f>январь!H149+февраль!H149+март!H149+апрель!H149+май!H149+июнь!H149+июль!H149+август!H149+сентябрь!H149+октябрь!H149+ноябрь!H149+декабрь!H149</f>
        <v>0</v>
      </c>
      <c r="L149" s="27">
        <f>январь!I149+февраль!I149+март!I149+апрель!I149+май!I149+июнь!I149+июль!I149+август!I149+сентябрь!I149+октябрь!I149+ноябрь!I149+декабрь!I149</f>
        <v>0</v>
      </c>
      <c r="M149" s="36">
        <f>январь!J149+февраль!J149+март!J149+апрель!J149+май!J149+июнь!J149+июль!J149+август!J149+сентябрь!J149+октябрь!J149+ноябрь!J149+декабрь!J149</f>
        <v>0</v>
      </c>
      <c r="N149" s="36">
        <f>январь!K149+февраль!K149+март!K149+апрель!K149+май!K149+июнь!K149+июль!K149+август!K149+сентябрь!K149+октябрь!K149+ноябрь!K149+декабрь!K149</f>
        <v>0</v>
      </c>
      <c r="O149" s="36">
        <f>январь!L149+февраль!L149+март!L149+апрель!L149+май!L149+июнь!L149+июль!L149+август!L149+сентябрь!L149+октябрь!L149+ноябрь!L149+декабрь!L149</f>
        <v>0</v>
      </c>
      <c r="P149" s="36">
        <f>январь!M149+февраль!M149+март!M149+апрель!M149+май!M149+июнь!M149+июль!M149+август!M149+сентябрь!M149+октябрь!M149+ноябрь!M149+декабрь!M149</f>
        <v>0</v>
      </c>
      <c r="Q149" s="36">
        <f>январь!N149+февраль!N149+март!N149+апрель!N149+май!N149+июнь!N149+июль!N149+август!N149+сентябрь!N149+октябрь!N149+ноябрь!N149+декабрь!N149</f>
        <v>0</v>
      </c>
      <c r="R149" s="29">
        <f>январь!O149+февраль!O149+март!O149+апрель!O149+май!O149+июнь!O149+июль!O149+август!O149+сентябрь!O149+октябрь!O149+ноябрь!O149+декабрь!O149</f>
        <v>0</v>
      </c>
      <c r="S149" s="36">
        <f>январь!P149+февраль!P149+март!P149+апрель!P149+май!P149+июнь!P149+июль!P149+август!P149+сентябрь!P149+октябрь!P149+ноябрь!P149+декабрь!P149</f>
        <v>0</v>
      </c>
      <c r="T149" s="29">
        <f>январь!Q149+февраль!Q149+март!Q149+апрель!Q149+май!Q149+июнь!Q149+июль!Q149+август!Q149+сентябрь!Q149+октябрь!Q149+ноябрь!Q149+декабрь!Q149</f>
        <v>0</v>
      </c>
      <c r="U149" s="36">
        <f>январь!R149+февраль!R149+март!R149+апрель!R149+май!R149+июнь!R149+июль!R149+август!R149+сентябрь!R149+октябрь!R149+ноябрь!R149+декабрь!R149</f>
        <v>0</v>
      </c>
      <c r="V149" s="36">
        <f>январь!S149+февраль!S149+март!S149+апрель!S149+май!S149+июнь!S149+июль!S149+август!S149+сентябрь!S149+октябрь!S149+ноябрь!S149+декабрь!S149</f>
        <v>0</v>
      </c>
      <c r="W149" s="36">
        <f>январь!T149+февраль!T149+март!T149+апрель!T149+май!T149+июнь!T149+июль!T149+август!T149+сентябрь!T149+октябрь!T149+ноябрь!T149+декабрь!T149</f>
        <v>0</v>
      </c>
      <c r="X149" s="36">
        <f>январь!U149+февраль!U149+март!U149+апрель!U149+май!U149+июнь!U149+июль!U149+август!U149+сентябрь!U149+октябрь!U149+ноябрь!U149+декабрь!U149</f>
        <v>0</v>
      </c>
      <c r="Y149" s="36">
        <f>январь!V149+февраль!V149+март!V149+апрель!V149+май!V149+июнь!V149+июль!V149+август!V149+сентябрь!V149+октябрь!V149+ноябрь!V149+декабрь!V149</f>
        <v>0</v>
      </c>
      <c r="Z149" s="36">
        <f>январь!W149+февраль!W149+март!W149+апрель!W149+май!W149+июнь!W149+июль!W149+август!W149+сентябрь!W149+октябрь!W149+ноябрь!W149+декабрь!W149</f>
        <v>0</v>
      </c>
      <c r="AA149" s="36">
        <f>январь!X149+февраль!X149+март!X149+апрель!X149+май!X149+июнь!X149+июль!X149+август!X149+сентябрь!X149+октябрь!X149+ноябрь!X149+декабрь!X149</f>
        <v>0</v>
      </c>
      <c r="AB149" s="29">
        <f>январь!Y149+февраль!Y149+март!Y149+апрель!Y149+май!Y149+июнь!Y149+июль!Y149+август!Y149+сентябрь!Y149+октябрь!Y149+ноябрь!Y149+декабрь!Y149</f>
        <v>0</v>
      </c>
      <c r="AC149" s="36">
        <f>январь!Z149+февраль!Z149+март!Z149+апрель!Z149+май!Z149+июнь!Z149+июль!Z149+август!Z149+сентябрь!Z149+октябрь!Z149+ноябрь!Z149+декабрь!Z149</f>
        <v>0</v>
      </c>
      <c r="AD149" s="66" t="str">
        <f>CONCATENATE(январь!AA149,$BZ$1,февраль!AA149,$BZ$1,март!AA149,$BZ$1,апрель!AA149,$BZ$1,май!AA149,$BZ$1,июнь!AA149,$BZ$1,июль!AA149,$BZ$1,август!AA149,$BZ$1,сентябрь!AA149,$BZ$1,октябрь!AA149,$BZ$1,ноябрь!AA149,$BZ$1,декабрь!AA149)</f>
        <v xml:space="preserve">           </v>
      </c>
      <c r="AE149" s="36">
        <f>январь!AB149+февраль!AB149+март!AB149+апрель!AB149+май!AB149+июнь!AB149+июль!AB149+август!AB149+сентябрь!AB149+октябрь!AB149+ноябрь!AB149+декабрь!AB149</f>
        <v>0</v>
      </c>
      <c r="AF149" s="36">
        <f>январь!AC149+февраль!AC149+март!AC149+апрель!AC149+май!AC149+июнь!AC149+июль!AC149+август!AC149+сентябрь!AC149+октябрь!AC149+ноябрь!AC149+декабрь!AC149</f>
        <v>0</v>
      </c>
      <c r="AG149" s="36">
        <f>январь!AD149+февраль!AD149+март!AD149+апрель!AD149+май!AD149+июнь!AD149+июль!AD149+август!AD149+сентябрь!AD149+октябрь!AD149+ноябрь!AD149+декабрь!AD149</f>
        <v>0</v>
      </c>
      <c r="AH149" s="36">
        <f>январь!AE149+февраль!AE149+март!AE149+апрель!AE149+май!AE149+июнь!AE149+июль!AE149+август!AE149+сентябрь!AE149+октябрь!AE149+ноябрь!AE149+декабрь!AE149</f>
        <v>0</v>
      </c>
      <c r="AI149" s="36">
        <f>январь!AF149+февраль!AF149+март!AF149+апрель!AF149+май!AF149+июнь!AF149+июль!AF149+август!AF149+сентябрь!AF149+октябрь!AF149+ноябрь!AF149+декабрь!AF149</f>
        <v>0</v>
      </c>
      <c r="AJ149" s="36">
        <f>январь!AG149+февраль!AG149+март!AG149+апрель!AG149+май!AG149+июнь!AG149+июль!AG149+август!AG149+сентябрь!AG149+октябрь!AG149+ноябрь!AG149+декабрь!AG149</f>
        <v>0</v>
      </c>
      <c r="AK149" s="29">
        <f>январь!AH149+февраль!AH149+март!AH149+апрель!AH149+май!AH149+июнь!AH149+июль!AH149+август!AH149+сентябрь!AH149+октябрь!AH149+ноябрь!AH149+декабрь!AH149</f>
        <v>0</v>
      </c>
      <c r="AL149" s="36">
        <f>январь!AI149+февраль!AI149+март!AI149+апрель!AI149+май!AI149+июнь!AI149+июль!AI149+август!AI149+сентябрь!AI149+октябрь!AI149+ноябрь!AI149+декабрь!AI149</f>
        <v>0</v>
      </c>
      <c r="AM149" s="29">
        <f>январь!AJ149+февраль!AJ149+март!AJ149+апрель!AJ149+май!AJ149+июнь!AJ149+июль!AJ149+август!AJ149+сентябрь!AJ149+октябрь!AJ149+ноябрь!AJ149+декабрь!AJ149</f>
        <v>0</v>
      </c>
      <c r="AN149" s="36">
        <f>январь!AK149+февраль!AK149+март!AK149+апрель!AK149+май!AK149+июнь!AK149+июль!AK149+август!AK149+сентябрь!AK149+октябрь!AK149+ноябрь!AK149+декабрь!AK149</f>
        <v>0</v>
      </c>
      <c r="AO149" s="36">
        <f>январь!AL149+февраль!AL149+март!AL149+апрель!AL149+май!AL149+июнь!AL149+июль!AL149+август!AL149+сентябрь!AL149+октябрь!AL149+ноябрь!AL149+декабрь!AL149</f>
        <v>0</v>
      </c>
      <c r="AP149" s="36">
        <f>январь!AM149+февраль!AM149+март!AM149+апрель!AM149+май!AM149+июнь!AM149+июль!AM149+август!AM149+сентябрь!AM149+октябрь!AM149+ноябрь!AM149+декабрь!AM149</f>
        <v>0</v>
      </c>
      <c r="AQ149" s="29">
        <f>январь!AN149+февраль!AN149+март!AN149+апрель!AN149+май!AN149+июнь!AN149+июль!AN149+август!AN149+сентябрь!AN149+октябрь!AN149+ноябрь!AN149+декабрь!AN149</f>
        <v>0</v>
      </c>
      <c r="AR149" s="36">
        <f>январь!AO149+февраль!AO149+март!AO149+апрель!AO149+май!AO149+июнь!AO149+июль!AO149+август!AO149+сентябрь!AO149+октябрь!AO149+ноябрь!AO149+декабрь!AO149</f>
        <v>0</v>
      </c>
      <c r="AS149" s="29">
        <f>январь!AP149+февраль!AP149+март!AP149+апрель!AP149+май!AP149+июнь!AP149+июль!AP149+август!AP149+сентябрь!AP149+октябрь!AP149+ноябрь!AP149+декабрь!AP149</f>
        <v>0</v>
      </c>
      <c r="AT149" s="36">
        <f>январь!AQ149+февраль!AQ149+март!AQ149+апрель!AQ149+май!AQ149+июнь!AQ149+июль!AQ149+август!AQ149+сентябрь!AQ149+октябрь!AQ149+ноябрь!AQ149+декабрь!AQ149</f>
        <v>0</v>
      </c>
      <c r="AU149" s="29">
        <f>январь!AR149+февраль!AR149+март!AR149+апрель!AR149+май!AR149+июнь!AR149+июль!AR149+август!AR149+сентябрь!AR149+октябрь!AR149+ноябрь!AR149+декабрь!AR149</f>
        <v>0</v>
      </c>
      <c r="AV149" s="36">
        <f>январь!AS149+февраль!AS149+март!AS149+апрель!AS149+май!AS149+июнь!AS149+июль!AS149+август!AS149+сентябрь!AS149+октябрь!AS149+ноябрь!AS149+декабрь!AS149</f>
        <v>0</v>
      </c>
      <c r="AW149" s="36">
        <f>январь!AT149+февраль!AT149+март!AT149+апрель!AT149+май!AT149+июнь!AT149+июль!AT149+август!AT149+сентябрь!AT149+октябрь!AT149+ноябрь!AT149+декабрь!AT149</f>
        <v>0</v>
      </c>
      <c r="AX149" s="36">
        <f>январь!AU149+февраль!AU149+март!AU149+апрель!AU149+май!AU149+июнь!AU149+июль!AU149+август!AU149+сентябрь!AU149+октябрь!AU149+ноябрь!AU149+декабрь!AU149</f>
        <v>0</v>
      </c>
      <c r="AY149" s="29">
        <f>январь!AV149+февраль!AV149+март!AV149+апрель!AV149+май!AV149+июнь!AV149+июль!AV149+август!AV149+сентябрь!AV149+октябрь!AV149+ноябрь!AV149+декабрь!AV149</f>
        <v>0</v>
      </c>
      <c r="AZ149" s="36">
        <f>январь!AW149+февраль!AW149+март!AW149+апрель!AW149+май!AW149+июнь!AW149+июль!AW149+август!AW149+сентябрь!AW149+октябрь!AW149+ноябрь!AW149+декабрь!AW149</f>
        <v>0</v>
      </c>
      <c r="BA149" s="36">
        <f>январь!AX149+февраль!AX149+март!AX149+апрель!AX149+май!AX149+июнь!AX149+июль!AX149+август!AX149+сентябрь!AX149+октябрь!AX149+ноябрь!AX149+декабрь!AX149</f>
        <v>0</v>
      </c>
      <c r="BB149" s="36">
        <f>январь!AY149+февраль!AY149+март!AY149+апрель!AY149+май!AY149+июнь!AY149+июль!AY149+август!AY149+сентябрь!AY149+октябрь!AY149+ноябрь!AY149+декабрь!AY149</f>
        <v>0</v>
      </c>
      <c r="BC149" s="29">
        <f>январь!AZ149+февраль!AZ149+март!AZ149+апрель!AZ149+май!AZ149+июнь!AZ149+июль!AZ149+август!AZ149+сентябрь!AZ149+октябрь!AZ149+ноябрь!AZ149+декабрь!AZ149</f>
        <v>0</v>
      </c>
      <c r="BD149" s="36">
        <f>январь!BA149+февраль!BA149+март!BA149+апрель!BA149+май!BA149+июнь!BA149+июль!BA149+август!BA149+сентябрь!BA149+октябрь!BA149+ноябрь!BA149+декабрь!BA149</f>
        <v>0</v>
      </c>
      <c r="BE149" s="36">
        <f>январь!BB149+февраль!BB149+март!BB149+апрель!BB149+май!BB149+июнь!BB149+июль!BB149+август!BB149+сентябрь!BB149+октябрь!BB149+ноябрь!BB149+декабрь!BB149</f>
        <v>0</v>
      </c>
      <c r="BF149" s="36">
        <f>январь!BC149+февраль!BC149+март!BC149+апрель!BC149+май!BC149+июнь!BC149+июль!BC149+август!BC149+сентябрь!BC149+октябрь!BC149+ноябрь!BC149+декабрь!BC149</f>
        <v>0</v>
      </c>
      <c r="BG149" s="36">
        <f>январь!BD149+февраль!BD149+март!BD149+апрель!BD149+май!BD149+июнь!BD149+июль!BD149+август!BD149+сентябрь!BD149+октябрь!BD149+ноябрь!BD149+декабрь!BD149</f>
        <v>8.0000000000000002E-3</v>
      </c>
      <c r="BH149" s="36">
        <f>январь!BE149+февраль!BE149+март!BE149+апрель!BE149+май!BE149+июнь!BE149+июль!BE149+август!BE149+сентябрь!BE149+октябрь!BE149+ноябрь!BE149+декабрь!BE149</f>
        <v>9.3420000000000005</v>
      </c>
      <c r="BI149" s="36">
        <f>январь!BF149+февраль!BF149+март!BF149+апрель!BF149+май!BF149+июнь!BF149+июль!BF149+август!BF149+сентябрь!BF149+октябрь!BF149+ноябрь!BF149+декабрь!BF149</f>
        <v>5.0000000000000001E-3</v>
      </c>
      <c r="BJ149" s="36">
        <f>январь!BG149+февраль!BG149+март!BG149+апрель!BG149+май!BG149+июнь!BG149+июль!BG149+август!BG149+сентябрь!BG149+октябрь!BG149+ноябрь!BG149+декабрь!BG149</f>
        <v>8.6460000000000008</v>
      </c>
      <c r="BK149" s="36">
        <f>январь!BH149+февраль!BH149+март!BH149+апрель!BH149+май!BH149+июнь!BH149+июль!BH149+август!BH149+сентябрь!BH149+октябрь!BH149+ноябрь!BH149+декабрь!BH149</f>
        <v>0</v>
      </c>
      <c r="BL149" s="36">
        <f>январь!BI149+февраль!BI149+март!BI149+апрель!BI149+май!BI149+июнь!BI149+июль!BI149+август!BI149+сентябрь!BI149+октябрь!BI149+ноябрь!BI149+декабрь!BI149</f>
        <v>0</v>
      </c>
      <c r="BM149" s="29">
        <f>январь!BJ149+февраль!BJ149+март!BJ149+апрель!BJ149+май!BJ149+июнь!BJ149+июль!BJ149+август!BJ149+сентябрь!BJ149+октябрь!BJ149+ноябрь!BJ149+декабрь!BJ149</f>
        <v>0</v>
      </c>
      <c r="BN149" s="36">
        <f>январь!BK149+февраль!BK149+март!BK149+апрель!BK149+май!BK149+июнь!BK149+июль!BK149+август!BK149+сентябрь!BK149+октябрь!BK149+ноябрь!BK149+декабрь!BK149</f>
        <v>0</v>
      </c>
      <c r="BO149" s="29">
        <f>январь!BL149+февраль!BL149+март!BL149+апрель!BL149+май!BL149+июнь!BL149+июль!BL149+август!BL149+сентябрь!BL149+октябрь!BL149+ноябрь!BL149+декабрь!BL149</f>
        <v>9</v>
      </c>
      <c r="BP149" s="36">
        <f>январь!BM149+февраль!BM149+март!BM149+апрель!BM149+май!BM149+июнь!BM149+июль!BM149+август!BM149+сентябрь!BM149+октябрь!BM149+ноябрь!BM149+декабрь!BM149</f>
        <v>3.1989999999999998</v>
      </c>
      <c r="BQ149" s="36">
        <f>январь!BN149+февраль!BN149+март!BN149+апрель!BN149+май!BN149+июнь!BN149+июль!BN149+август!BN149+сентябрь!BN149+октябрь!BN149+ноябрь!BN149+декабрь!BN149</f>
        <v>0</v>
      </c>
      <c r="BR149" s="36">
        <f>январь!BO149+февраль!BO149+март!BO149+апрель!BO149+май!BO149+июнь!BO149+июль!BO149+август!BO149+сентябрь!BO149+октябрь!BO149+ноябрь!BO149+декабрь!BO149</f>
        <v>0</v>
      </c>
      <c r="BS149" s="29">
        <f>январь!BP149+февраль!BP149+март!BP149+апрель!BP149+май!BP149+июнь!BP149+июль!BP149+август!BP149+сентябрь!BP149+октябрь!BP149+ноябрь!BP149+декабрь!BP149</f>
        <v>0</v>
      </c>
      <c r="BT149" s="36">
        <f>январь!BQ149+февраль!BQ149+март!BQ149+апрель!BQ149+май!BQ149+июнь!BQ149+июль!BQ149+август!BQ149+сентябрь!BQ149+октябрь!BQ149+ноябрь!BQ149+декабрь!BQ149</f>
        <v>0</v>
      </c>
      <c r="BU149" s="29">
        <f>январь!BR149+февраль!BR149+март!BR149+апрель!BR149+май!BR149+июнь!BR149+июль!BR149+август!BR149+сентябрь!BR149+октябрь!BR149+ноябрь!BR149+декабрь!BR149</f>
        <v>0</v>
      </c>
      <c r="BV149" s="36">
        <f>январь!BS149+февраль!BS149+март!BS149+апрель!BS149+май!BS149+июнь!BS149+июль!BS149+август!BS149+сентябрь!BS149+октябрь!BS149+ноябрь!BS149+декабрь!BS149</f>
        <v>0</v>
      </c>
      <c r="BW149" s="36">
        <f>январь!BT149+февраль!BT149+март!BT149+апрель!BT149+май!BT149+июнь!BT149+июль!BT149+август!BT149+сентябрь!BT149+октябрь!BT149+ноябрь!BT149+декабрь!BT149</f>
        <v>0</v>
      </c>
      <c r="BX149" s="36">
        <f>январь!BU149+февраль!BU149+март!BU149+апрель!BU149+май!BU149+июнь!BU149+июль!BU149+август!BU149+сентябрь!BU149+октябрь!BU149+ноябрь!BU149+декабрь!BU149</f>
        <v>0</v>
      </c>
      <c r="BY149" s="36">
        <f>январь!BV149+февраль!BV149+март!BV149+апрель!BV149+май!BV149+июнь!BV149+июль!BV149+август!BV149+сентябрь!BV149+октябрь!BV149+ноябрь!BV149+декабрь!BV149</f>
        <v>0</v>
      </c>
      <c r="BZ149" s="77">
        <v>0</v>
      </c>
    </row>
    <row r="150" spans="1:78" x14ac:dyDescent="0.25">
      <c r="A150" s="16">
        <v>148</v>
      </c>
      <c r="B150" s="16">
        <v>2</v>
      </c>
      <c r="C150" s="37" t="s">
        <v>610</v>
      </c>
      <c r="D150" s="51">
        <v>381.67546351690811</v>
      </c>
      <c r="E150" s="25">
        <v>-1000.54027</v>
      </c>
      <c r="F150" s="26">
        <f t="shared" si="6"/>
        <v>-1540.0418064830919</v>
      </c>
      <c r="G150" s="26">
        <f t="shared" si="7"/>
        <v>-539.50153648309197</v>
      </c>
      <c r="H150" s="26">
        <f t="shared" si="8"/>
        <v>921.17700000000002</v>
      </c>
      <c r="I150" s="36">
        <f>январь!F150+февраль!F150+март!F150+апрель!F150+май!F150+июнь!F150+июль!F150+август!F150+сентябрь!F150+октябрь!F150+ноябрь!F150+декабрь!F150</f>
        <v>0</v>
      </c>
      <c r="J150" s="36">
        <f>январь!G150+февраль!G150+март!G150+апрель!G150+май!G150+июнь!G150+июль!G150+август!G150+сентябрь!G150+октябрь!G150+ноябрь!G150+декабрь!G150</f>
        <v>0</v>
      </c>
      <c r="K150" s="36">
        <f>январь!H150+февраль!H150+март!H150+апрель!H150+май!H150+июнь!H150+июль!H150+август!H150+сентябрь!H150+октябрь!H150+ноябрь!H150+декабрь!H150</f>
        <v>0</v>
      </c>
      <c r="L150" s="27">
        <f>январь!I150+февраль!I150+март!I150+апрель!I150+май!I150+июнь!I150+июль!I150+август!I150+сентябрь!I150+октябрь!I150+ноябрь!I150+декабрь!I150</f>
        <v>179.6</v>
      </c>
      <c r="M150" s="36">
        <f>январь!J150+февраль!J150+март!J150+апрель!J150+май!J150+июнь!J150+июль!J150+август!J150+сентябрь!J150+октябрь!J150+ноябрь!J150+декабрь!J150</f>
        <v>899.17600000000004</v>
      </c>
      <c r="N150" s="36">
        <f>январь!K150+февраль!K150+март!K150+апрель!K150+май!K150+июнь!K150+июль!K150+август!K150+сентябрь!K150+октябрь!K150+ноябрь!K150+декабрь!K150</f>
        <v>0</v>
      </c>
      <c r="O150" s="36">
        <f>январь!L150+февраль!L150+март!L150+апрель!L150+май!L150+июнь!L150+июль!L150+август!L150+сентябрь!L150+октябрь!L150+ноябрь!L150+декабрь!L150</f>
        <v>0</v>
      </c>
      <c r="P150" s="36">
        <f>январь!M150+февраль!M150+март!M150+апрель!M150+май!M150+июнь!M150+июль!M150+август!M150+сентябрь!M150+октябрь!M150+ноябрь!M150+декабрь!M150</f>
        <v>0</v>
      </c>
      <c r="Q150" s="36">
        <f>январь!N150+февраль!N150+март!N150+апрель!N150+май!N150+июнь!N150+июль!N150+август!N150+сентябрь!N150+октябрь!N150+ноябрь!N150+декабрь!N150</f>
        <v>0</v>
      </c>
      <c r="R150" s="29">
        <f>январь!O150+февраль!O150+март!O150+апрель!O150+май!O150+июнь!O150+июль!O150+август!O150+сентябрь!O150+октябрь!O150+ноябрь!O150+декабрь!O150</f>
        <v>0</v>
      </c>
      <c r="S150" s="36">
        <f>январь!P150+февраль!P150+март!P150+апрель!P150+май!P150+июнь!P150+июль!P150+август!P150+сентябрь!P150+октябрь!P150+ноябрь!P150+декабрь!P150</f>
        <v>0</v>
      </c>
      <c r="T150" s="29">
        <f>январь!Q150+февраль!Q150+март!Q150+апрель!Q150+май!Q150+июнь!Q150+июль!Q150+август!Q150+сентябрь!Q150+октябрь!Q150+ноябрь!Q150+декабрь!Q150</f>
        <v>0</v>
      </c>
      <c r="U150" s="36">
        <f>январь!R150+февраль!R150+март!R150+апрель!R150+май!R150+июнь!R150+июль!R150+август!R150+сентябрь!R150+октябрь!R150+ноябрь!R150+декабрь!R150</f>
        <v>0</v>
      </c>
      <c r="V150" s="36">
        <f>январь!S150+февраль!S150+март!S150+апрель!S150+май!S150+июнь!S150+июль!S150+август!S150+сентябрь!S150+октябрь!S150+ноябрь!S150+декабрь!S150</f>
        <v>0</v>
      </c>
      <c r="W150" s="36">
        <f>январь!T150+февраль!T150+март!T150+апрель!T150+май!T150+июнь!T150+июль!T150+август!T150+сентябрь!T150+октябрь!T150+ноябрь!T150+декабрь!T150</f>
        <v>0</v>
      </c>
      <c r="X150" s="36">
        <f>январь!U150+февраль!U150+март!U150+апрель!U150+май!U150+июнь!U150+июль!U150+август!U150+сентябрь!U150+октябрь!U150+ноябрь!U150+декабрь!U150</f>
        <v>0</v>
      </c>
      <c r="Y150" s="36">
        <f>январь!V150+февраль!V150+март!V150+апрель!V150+май!V150+июнь!V150+июль!V150+август!V150+сентябрь!V150+октябрь!V150+ноябрь!V150+декабрь!V150</f>
        <v>0</v>
      </c>
      <c r="Z150" s="36">
        <f>январь!W150+февраль!W150+март!W150+апрель!W150+май!W150+июнь!W150+июль!W150+август!W150+сентябрь!W150+октябрь!W150+ноябрь!W150+декабрь!W150</f>
        <v>0</v>
      </c>
      <c r="AA150" s="36">
        <f>январь!X150+февраль!X150+март!X150+апрель!X150+май!X150+июнь!X150+июль!X150+август!X150+сентябрь!X150+октябрь!X150+ноябрь!X150+декабрь!X150</f>
        <v>0</v>
      </c>
      <c r="AB150" s="29">
        <f>январь!Y150+февраль!Y150+март!Y150+апрель!Y150+май!Y150+июнь!Y150+июль!Y150+август!Y150+сентябрь!Y150+октябрь!Y150+ноябрь!Y150+декабрь!Y150</f>
        <v>0</v>
      </c>
      <c r="AC150" s="36">
        <f>январь!Z150+февраль!Z150+март!Z150+апрель!Z150+май!Z150+июнь!Z150+июль!Z150+август!Z150+сентябрь!Z150+октябрь!Z150+ноябрь!Z150+декабрь!Z150</f>
        <v>0</v>
      </c>
      <c r="AD150" s="66" t="str">
        <f>CONCATENATE(январь!AA150,$BZ$1,февраль!AA150,$BZ$1,март!AA150,$BZ$1,апрель!AA150,$BZ$1,май!AA150,$BZ$1,июнь!AA150,$BZ$1,июль!AA150,$BZ$1,август!AA150,$BZ$1,сентябрь!AA150,$BZ$1,октябрь!AA150,$BZ$1,ноябрь!AA150,$BZ$1,декабрь!AA150)</f>
        <v xml:space="preserve">           </v>
      </c>
      <c r="AE150" s="36">
        <f>январь!AB150+февраль!AB150+март!AB150+апрель!AB150+май!AB150+июнь!AB150+июль!AB150+август!AB150+сентябрь!AB150+октябрь!AB150+ноябрь!AB150+декабрь!AB150</f>
        <v>0</v>
      </c>
      <c r="AF150" s="36">
        <f>январь!AC150+февраль!AC150+март!AC150+апрель!AC150+май!AC150+июнь!AC150+июль!AC150+август!AC150+сентябрь!AC150+октябрь!AC150+ноябрь!AC150+декабрь!AC150</f>
        <v>0</v>
      </c>
      <c r="AG150" s="36">
        <f>январь!AD150+февраль!AD150+март!AD150+апрель!AD150+май!AD150+июнь!AD150+июль!AD150+август!AD150+сентябрь!AD150+октябрь!AD150+ноябрь!AD150+декабрь!AD150</f>
        <v>0</v>
      </c>
      <c r="AH150" s="36">
        <f>январь!AE150+февраль!AE150+март!AE150+апрель!AE150+май!AE150+июнь!AE150+июль!AE150+август!AE150+сентябрь!AE150+октябрь!AE150+ноябрь!AE150+декабрь!AE150</f>
        <v>0</v>
      </c>
      <c r="AI150" s="36">
        <f>январь!AF150+февраль!AF150+март!AF150+апрель!AF150+май!AF150+июнь!AF150+июль!AF150+август!AF150+сентябрь!AF150+октябрь!AF150+ноябрь!AF150+декабрь!AF150</f>
        <v>0</v>
      </c>
      <c r="AJ150" s="36">
        <f>январь!AG150+февраль!AG150+март!AG150+апрель!AG150+май!AG150+июнь!AG150+июль!AG150+август!AG150+сентябрь!AG150+октябрь!AG150+ноябрь!AG150+декабрь!AG150</f>
        <v>0</v>
      </c>
      <c r="AK150" s="29">
        <f>январь!AH150+февраль!AH150+март!AH150+апрель!AH150+май!AH150+июнь!AH150+июль!AH150+август!AH150+сентябрь!AH150+октябрь!AH150+ноябрь!AH150+декабрь!AH150</f>
        <v>10</v>
      </c>
      <c r="AL150" s="36">
        <f>январь!AI150+февраль!AI150+март!AI150+апрель!AI150+май!AI150+июнь!AI150+июль!AI150+август!AI150+сентябрь!AI150+октябрь!AI150+ноябрь!AI150+декабрь!AI150</f>
        <v>5.3620000000000001</v>
      </c>
      <c r="AM150" s="29">
        <f>январь!AJ150+февраль!AJ150+март!AJ150+апрель!AJ150+май!AJ150+июнь!AJ150+июль!AJ150+август!AJ150+сентябрь!AJ150+октябрь!AJ150+ноябрь!AJ150+декабрь!AJ150</f>
        <v>0</v>
      </c>
      <c r="AN150" s="36">
        <f>январь!AK150+февраль!AK150+март!AK150+апрель!AK150+май!AK150+июнь!AK150+июль!AK150+август!AK150+сентябрь!AK150+октябрь!AK150+ноябрь!AK150+декабрь!AK150</f>
        <v>0</v>
      </c>
      <c r="AO150" s="36">
        <f>январь!AL150+февраль!AL150+март!AL150+апрель!AL150+май!AL150+июнь!AL150+июль!AL150+август!AL150+сентябрь!AL150+октябрь!AL150+ноябрь!AL150+декабрь!AL150</f>
        <v>0</v>
      </c>
      <c r="AP150" s="36">
        <f>январь!AM150+февраль!AM150+март!AM150+апрель!AM150+май!AM150+июнь!AM150+июль!AM150+август!AM150+сентябрь!AM150+октябрь!AM150+ноябрь!AM150+декабрь!AM150</f>
        <v>0</v>
      </c>
      <c r="AQ150" s="29">
        <f>январь!AN150+февраль!AN150+март!AN150+апрель!AN150+май!AN150+июнь!AN150+июль!AN150+август!AN150+сентябрь!AN150+октябрь!AN150+ноябрь!AN150+декабрь!AN150</f>
        <v>0</v>
      </c>
      <c r="AR150" s="36">
        <f>январь!AO150+февраль!AO150+март!AO150+апрель!AO150+май!AO150+июнь!AO150+июль!AO150+август!AO150+сентябрь!AO150+октябрь!AO150+ноябрь!AO150+декабрь!AO150</f>
        <v>0</v>
      </c>
      <c r="AS150" s="29">
        <f>январь!AP150+февраль!AP150+март!AP150+апрель!AP150+май!AP150+июнь!AP150+июль!AP150+август!AP150+сентябрь!AP150+октябрь!AP150+ноябрь!AP150+декабрь!AP150</f>
        <v>0</v>
      </c>
      <c r="AT150" s="36">
        <f>январь!AQ150+февраль!AQ150+март!AQ150+апрель!AQ150+май!AQ150+июнь!AQ150+июль!AQ150+август!AQ150+сентябрь!AQ150+октябрь!AQ150+ноябрь!AQ150+декабрь!AQ150</f>
        <v>0</v>
      </c>
      <c r="AU150" s="29">
        <f>январь!AR150+февраль!AR150+март!AR150+апрель!AR150+май!AR150+июнь!AR150+июль!AR150+август!AR150+сентябрь!AR150+октябрь!AR150+ноябрь!AR150+декабрь!AR150</f>
        <v>0</v>
      </c>
      <c r="AV150" s="36">
        <f>январь!AS150+февраль!AS150+март!AS150+апрель!AS150+май!AS150+июнь!AS150+июль!AS150+август!AS150+сентябрь!AS150+октябрь!AS150+ноябрь!AS150+декабрь!AS150</f>
        <v>0</v>
      </c>
      <c r="AW150" s="36">
        <f>январь!AT150+февраль!AT150+март!AT150+апрель!AT150+май!AT150+июнь!AT150+июль!AT150+август!AT150+сентябрь!AT150+октябрь!AT150+ноябрь!AT150+декабрь!AT150</f>
        <v>0</v>
      </c>
      <c r="AX150" s="36">
        <f>январь!AU150+февраль!AU150+март!AU150+апрель!AU150+май!AU150+июнь!AU150+июль!AU150+август!AU150+сентябрь!AU150+октябрь!AU150+ноябрь!AU150+декабрь!AU150</f>
        <v>0</v>
      </c>
      <c r="AY150" s="29">
        <f>январь!AV150+февраль!AV150+март!AV150+апрель!AV150+май!AV150+июнь!AV150+июль!AV150+август!AV150+сентябрь!AV150+октябрь!AV150+ноябрь!AV150+декабрь!AV150</f>
        <v>0</v>
      </c>
      <c r="AZ150" s="36">
        <f>январь!AW150+февраль!AW150+март!AW150+апрель!AW150+май!AW150+июнь!AW150+июль!AW150+август!AW150+сентябрь!AW150+октябрь!AW150+ноябрь!AW150+декабрь!AW150</f>
        <v>0</v>
      </c>
      <c r="BA150" s="36">
        <f>январь!AX150+февраль!AX150+март!AX150+апрель!AX150+май!AX150+июнь!AX150+июль!AX150+август!AX150+сентябрь!AX150+октябрь!AX150+ноябрь!AX150+декабрь!AX150</f>
        <v>0</v>
      </c>
      <c r="BB150" s="36">
        <f>январь!AY150+февраль!AY150+март!AY150+апрель!AY150+май!AY150+июнь!AY150+июль!AY150+август!AY150+сентябрь!AY150+октябрь!AY150+ноябрь!AY150+декабрь!AY150</f>
        <v>0</v>
      </c>
      <c r="BC150" s="29">
        <f>январь!AZ150+февраль!AZ150+март!AZ150+апрель!AZ150+май!AZ150+июнь!AZ150+июль!AZ150+август!AZ150+сентябрь!AZ150+октябрь!AZ150+ноябрь!AZ150+декабрь!AZ150</f>
        <v>0</v>
      </c>
      <c r="BD150" s="36">
        <f>январь!BA150+февраль!BA150+март!BA150+апрель!BA150+май!BA150+июнь!BA150+июль!BA150+август!BA150+сентябрь!BA150+октябрь!BA150+ноябрь!BA150+декабрь!BA150</f>
        <v>0</v>
      </c>
      <c r="BE150" s="36">
        <f>январь!BB150+февраль!BB150+март!BB150+апрель!BB150+май!BB150+июнь!BB150+июль!BB150+август!BB150+сентябрь!BB150+октябрь!BB150+ноябрь!BB150+декабрь!BB150</f>
        <v>0</v>
      </c>
      <c r="BF150" s="36">
        <f>январь!BC150+февраль!BC150+март!BC150+апрель!BC150+май!BC150+июнь!BC150+июль!BC150+август!BC150+сентябрь!BC150+октябрь!BC150+ноябрь!BC150+декабрь!BC150</f>
        <v>0</v>
      </c>
      <c r="BG150" s="36">
        <f>январь!BD150+февраль!BD150+март!BD150+апрель!BD150+май!BD150+июнь!BD150+июль!BD150+август!BD150+сентябрь!BD150+октябрь!BD150+ноябрь!BD150+декабрь!BD150</f>
        <v>0</v>
      </c>
      <c r="BH150" s="36">
        <f>январь!BE150+февраль!BE150+март!BE150+апрель!BE150+май!BE150+июнь!BE150+июль!BE150+август!BE150+сентябрь!BE150+октябрь!BE150+ноябрь!BE150+декабрь!BE150</f>
        <v>0</v>
      </c>
      <c r="BI150" s="36">
        <f>январь!BF150+февраль!BF150+март!BF150+апрель!BF150+май!BF150+июнь!BF150+июль!BF150+август!BF150+сентябрь!BF150+октябрь!BF150+ноябрь!BF150+декабрь!BF150</f>
        <v>4.0000000000000001E-3</v>
      </c>
      <c r="BJ150" s="36">
        <f>январь!BG150+февраль!BG150+март!BG150+апрель!BG150+май!BG150+июнь!BG150+июль!BG150+август!BG150+сентябрь!BG150+октябрь!BG150+ноябрь!BG150+декабрь!BG150</f>
        <v>6.4880000000000004</v>
      </c>
      <c r="BK150" s="36">
        <f>январь!BH150+февраль!BH150+март!BH150+апрель!BH150+май!BH150+июнь!BH150+июль!BH150+август!BH150+сентябрь!BH150+октябрь!BH150+ноябрь!BH150+декабрь!BH150</f>
        <v>0</v>
      </c>
      <c r="BL150" s="36">
        <f>январь!BI150+февраль!BI150+март!BI150+апрель!BI150+май!BI150+июнь!BI150+июль!BI150+август!BI150+сентябрь!BI150+октябрь!BI150+ноябрь!BI150+декабрь!BI150</f>
        <v>0</v>
      </c>
      <c r="BM150" s="29">
        <f>январь!BJ150+февраль!BJ150+март!BJ150+апрель!BJ150+май!BJ150+июнь!BJ150+июль!BJ150+август!BJ150+сентябрь!BJ150+октябрь!BJ150+ноябрь!BJ150+декабрь!BJ150</f>
        <v>0</v>
      </c>
      <c r="BN150" s="36">
        <f>январь!BK150+февраль!BK150+март!BK150+апрель!BK150+май!BK150+июнь!BK150+июль!BK150+август!BK150+сентябрь!BK150+октябрь!BK150+ноябрь!BK150+декабрь!BK150</f>
        <v>0</v>
      </c>
      <c r="BO150" s="29">
        <f>январь!BL150+февраль!BL150+март!BL150+апрель!BL150+май!BL150+июнь!BL150+июль!BL150+август!BL150+сентябрь!BL150+октябрь!BL150+ноябрь!BL150+декабрь!BL150</f>
        <v>10</v>
      </c>
      <c r="BP150" s="36">
        <f>январь!BM150+февраль!BM150+март!BM150+апрель!BM150+май!BM150+июнь!BM150+июль!BM150+август!BM150+сентябрь!BM150+октябрь!BM150+ноябрь!BM150+декабрь!BM150</f>
        <v>6.1319999999999997</v>
      </c>
      <c r="BQ150" s="36">
        <f>январь!BN150+февраль!BN150+март!BN150+апрель!BN150+май!BN150+июнь!BN150+июль!BN150+август!BN150+сентябрь!BN150+октябрь!BN150+ноябрь!BN150+декабрь!BN150</f>
        <v>0.01</v>
      </c>
      <c r="BR150" s="36">
        <f>январь!BO150+февраль!BO150+март!BO150+апрель!BO150+май!BO150+июнь!BO150+июль!BO150+август!BO150+сентябрь!BO150+октябрь!BO150+ноябрь!BO150+декабрь!BO150</f>
        <v>2.2970000000000002</v>
      </c>
      <c r="BS150" s="29">
        <f>январь!BP150+февраль!BP150+март!BP150+апрель!BP150+май!BP150+июнь!BP150+июль!BP150+август!BP150+сентябрь!BP150+октябрь!BP150+ноябрь!BP150+декабрь!BP150</f>
        <v>0</v>
      </c>
      <c r="BT150" s="36">
        <f>январь!BQ150+февраль!BQ150+март!BQ150+апрель!BQ150+май!BQ150+июнь!BQ150+июль!BQ150+август!BQ150+сентябрь!BQ150+октябрь!BQ150+ноябрь!BQ150+декабрь!BQ150</f>
        <v>0</v>
      </c>
      <c r="BU150" s="29">
        <f>январь!BR150+февраль!BR150+март!BR150+апрель!BR150+май!BR150+июнь!BR150+июль!BR150+август!BR150+сентябрь!BR150+октябрь!BR150+ноябрь!BR150+декабрь!BR150</f>
        <v>0</v>
      </c>
      <c r="BV150" s="36">
        <f>январь!BS150+февраль!BS150+март!BS150+апрель!BS150+май!BS150+июнь!BS150+июль!BS150+август!BS150+сентябрь!BS150+октябрь!BS150+ноябрь!BS150+декабрь!BS150</f>
        <v>0</v>
      </c>
      <c r="BW150" s="36">
        <f>январь!BT150+февраль!BT150+март!BT150+апрель!BT150+май!BT150+июнь!BT150+июль!BT150+август!BT150+сентябрь!BT150+октябрь!BT150+ноябрь!BT150+декабрь!BT150</f>
        <v>0</v>
      </c>
      <c r="BX150" s="36">
        <f>январь!BU150+февраль!BU150+март!BU150+апрель!BU150+май!BU150+июнь!BU150+июль!BU150+август!BU150+сентябрь!BU150+октябрь!BU150+ноябрь!BU150+декабрь!BU150</f>
        <v>0</v>
      </c>
      <c r="BY150" s="36">
        <f>январь!BV150+февраль!BV150+март!BV150+апрель!BV150+май!BV150+июнь!BV150+июль!BV150+август!BV150+сентябрь!BV150+октябрь!BV150+ноябрь!BV150+декабрь!BV150</f>
        <v>1.722</v>
      </c>
      <c r="BZ150" s="77">
        <v>3</v>
      </c>
    </row>
    <row r="151" spans="1:78" x14ac:dyDescent="0.25">
      <c r="A151" s="16">
        <v>149</v>
      </c>
      <c r="B151" s="16">
        <v>2</v>
      </c>
      <c r="C151" s="37" t="s">
        <v>611</v>
      </c>
      <c r="D151" s="51">
        <v>247.71587057004825</v>
      </c>
      <c r="E151" s="25">
        <v>-784.95770999999991</v>
      </c>
      <c r="F151" s="26">
        <f t="shared" si="6"/>
        <v>-571.59083942995164</v>
      </c>
      <c r="G151" s="26">
        <f t="shared" si="7"/>
        <v>213.36687057004826</v>
      </c>
      <c r="H151" s="26">
        <f t="shared" si="8"/>
        <v>34.348999999999997</v>
      </c>
      <c r="I151" s="36">
        <f>январь!F151+февраль!F151+март!F151+апрель!F151+май!F151+июнь!F151+июль!F151+август!F151+сентябрь!F151+октябрь!F151+ноябрь!F151+декабрь!F151</f>
        <v>0</v>
      </c>
      <c r="J151" s="36">
        <f>январь!G151+февраль!G151+март!G151+апрель!G151+май!G151+июнь!G151+июль!G151+август!G151+сентябрь!G151+октябрь!G151+ноябрь!G151+декабрь!G151</f>
        <v>0</v>
      </c>
      <c r="K151" s="36">
        <f>январь!H151+февраль!H151+март!H151+апрель!H151+май!H151+июнь!H151+июль!H151+август!H151+сентябрь!H151+октябрь!H151+ноябрь!H151+декабрь!H151</f>
        <v>0</v>
      </c>
      <c r="L151" s="27">
        <f>январь!I151+февраль!I151+март!I151+апрель!I151+май!I151+июнь!I151+июль!I151+август!I151+сентябрь!I151+октябрь!I151+ноябрь!I151+декабрь!I151</f>
        <v>0</v>
      </c>
      <c r="M151" s="36">
        <f>январь!J151+февраль!J151+март!J151+апрель!J151+май!J151+июнь!J151+июль!J151+август!J151+сентябрь!J151+октябрь!J151+ноябрь!J151+декабрь!J151</f>
        <v>0</v>
      </c>
      <c r="N151" s="36">
        <f>январь!K151+февраль!K151+март!K151+апрель!K151+май!K151+июнь!K151+июль!K151+август!K151+сентябрь!K151+октябрь!K151+ноябрь!K151+декабрь!K151</f>
        <v>0</v>
      </c>
      <c r="O151" s="36">
        <f>январь!L151+февраль!L151+март!L151+апрель!L151+май!L151+июнь!L151+июль!L151+август!L151+сентябрь!L151+октябрь!L151+ноябрь!L151+декабрь!L151</f>
        <v>0</v>
      </c>
      <c r="P151" s="36">
        <f>январь!M151+февраль!M151+март!M151+апрель!M151+май!M151+июнь!M151+июль!M151+август!M151+сентябрь!M151+октябрь!M151+ноябрь!M151+декабрь!M151</f>
        <v>0</v>
      </c>
      <c r="Q151" s="36">
        <f>январь!N151+февраль!N151+март!N151+апрель!N151+май!N151+июнь!N151+июль!N151+август!N151+сентябрь!N151+октябрь!N151+ноябрь!N151+декабрь!N151</f>
        <v>0</v>
      </c>
      <c r="R151" s="29">
        <f>январь!O151+февраль!O151+март!O151+апрель!O151+май!O151+июнь!O151+июль!O151+август!O151+сентябрь!O151+октябрь!O151+ноябрь!O151+декабрь!O151</f>
        <v>0</v>
      </c>
      <c r="S151" s="36">
        <f>январь!P151+февраль!P151+март!P151+апрель!P151+май!P151+июнь!P151+июль!P151+август!P151+сентябрь!P151+октябрь!P151+ноябрь!P151+декабрь!P151</f>
        <v>0</v>
      </c>
      <c r="T151" s="29">
        <f>январь!Q151+февраль!Q151+март!Q151+апрель!Q151+май!Q151+июнь!Q151+июль!Q151+август!Q151+сентябрь!Q151+октябрь!Q151+ноябрь!Q151+декабрь!Q151</f>
        <v>0</v>
      </c>
      <c r="U151" s="36">
        <f>январь!R151+февраль!R151+март!R151+апрель!R151+май!R151+июнь!R151+июль!R151+август!R151+сентябрь!R151+октябрь!R151+ноябрь!R151+декабрь!R151</f>
        <v>0</v>
      </c>
      <c r="V151" s="36">
        <f>январь!S151+февраль!S151+март!S151+апрель!S151+май!S151+июнь!S151+июль!S151+август!S151+сентябрь!S151+октябрь!S151+ноябрь!S151+декабрь!S151</f>
        <v>0</v>
      </c>
      <c r="W151" s="36">
        <f>январь!T151+февраль!T151+март!T151+апрель!T151+май!T151+июнь!T151+июль!T151+август!T151+сентябрь!T151+октябрь!T151+ноябрь!T151+декабрь!T151</f>
        <v>0</v>
      </c>
      <c r="X151" s="36">
        <f>январь!U151+февраль!U151+март!U151+апрель!U151+май!U151+июнь!U151+июль!U151+август!U151+сентябрь!U151+октябрь!U151+ноябрь!U151+декабрь!U151</f>
        <v>0</v>
      </c>
      <c r="Y151" s="36">
        <f>январь!V151+февраль!V151+март!V151+апрель!V151+май!V151+июнь!V151+июль!V151+август!V151+сентябрь!V151+октябрь!V151+ноябрь!V151+декабрь!V151</f>
        <v>0</v>
      </c>
      <c r="Z151" s="36">
        <f>январь!W151+февраль!W151+март!W151+апрель!W151+май!W151+июнь!W151+июль!W151+август!W151+сентябрь!W151+октябрь!W151+ноябрь!W151+декабрь!W151</f>
        <v>0</v>
      </c>
      <c r="AA151" s="36">
        <f>январь!X151+февраль!X151+март!X151+апрель!X151+май!X151+июнь!X151+июль!X151+август!X151+сентябрь!X151+октябрь!X151+ноябрь!X151+декабрь!X151</f>
        <v>0</v>
      </c>
      <c r="AB151" s="29">
        <f>январь!Y151+февраль!Y151+март!Y151+апрель!Y151+май!Y151+июнь!Y151+июль!Y151+август!Y151+сентябрь!Y151+октябрь!Y151+ноябрь!Y151+декабрь!Y151</f>
        <v>0</v>
      </c>
      <c r="AC151" s="36">
        <f>январь!Z151+февраль!Z151+март!Z151+апрель!Z151+май!Z151+июнь!Z151+июль!Z151+август!Z151+сентябрь!Z151+октябрь!Z151+ноябрь!Z151+декабрь!Z151</f>
        <v>0</v>
      </c>
      <c r="AD151" s="66" t="str">
        <f>CONCATENATE(январь!AA151,$BZ$1,февраль!AA151,$BZ$1,март!AA151,$BZ$1,апрель!AA151,$BZ$1,май!AA151,$BZ$1,июнь!AA151,$BZ$1,июль!AA151,$BZ$1,август!AA151,$BZ$1,сентябрь!AA151,$BZ$1,октябрь!AA151,$BZ$1,ноябрь!AA151,$BZ$1,декабрь!AA151)</f>
        <v xml:space="preserve">           </v>
      </c>
      <c r="AE151" s="36">
        <f>январь!AB151+февраль!AB151+март!AB151+апрель!AB151+май!AB151+июнь!AB151+июль!AB151+август!AB151+сентябрь!AB151+октябрь!AB151+ноябрь!AB151+декабрь!AB151</f>
        <v>0</v>
      </c>
      <c r="AF151" s="36">
        <f>январь!AC151+февраль!AC151+март!AC151+апрель!AC151+май!AC151+июнь!AC151+июль!AC151+август!AC151+сентябрь!AC151+октябрь!AC151+ноябрь!AC151+декабрь!AC151</f>
        <v>0</v>
      </c>
      <c r="AG151" s="36">
        <f>январь!AD151+февраль!AD151+март!AD151+апрель!AD151+май!AD151+июнь!AD151+июль!AD151+август!AD151+сентябрь!AD151+октябрь!AD151+ноябрь!AD151+декабрь!AD151</f>
        <v>0</v>
      </c>
      <c r="AH151" s="36">
        <f>январь!AE151+февраль!AE151+март!AE151+апрель!AE151+май!AE151+июнь!AE151+июль!AE151+август!AE151+сентябрь!AE151+октябрь!AE151+ноябрь!AE151+декабрь!AE151</f>
        <v>0</v>
      </c>
      <c r="AI151" s="36">
        <f>январь!AF151+февраль!AF151+март!AF151+апрель!AF151+май!AF151+июнь!AF151+июль!AF151+август!AF151+сентябрь!AF151+октябрь!AF151+ноябрь!AF151+декабрь!AF151</f>
        <v>0</v>
      </c>
      <c r="AJ151" s="36">
        <f>январь!AG151+февраль!AG151+март!AG151+апрель!AG151+май!AG151+июнь!AG151+июль!AG151+август!AG151+сентябрь!AG151+октябрь!AG151+ноябрь!AG151+декабрь!AG151</f>
        <v>0</v>
      </c>
      <c r="AK151" s="29">
        <f>январь!AH151+февраль!AH151+март!AH151+апрель!AH151+май!AH151+июнь!AH151+июль!AH151+август!AH151+сентябрь!AH151+октябрь!AH151+ноябрь!AH151+декабрь!AH151</f>
        <v>0</v>
      </c>
      <c r="AL151" s="36">
        <f>январь!AI151+февраль!AI151+март!AI151+апрель!AI151+май!AI151+июнь!AI151+июль!AI151+август!AI151+сентябрь!AI151+октябрь!AI151+ноябрь!AI151+декабрь!AI151</f>
        <v>0</v>
      </c>
      <c r="AM151" s="29">
        <f>январь!AJ151+февраль!AJ151+март!AJ151+апрель!AJ151+май!AJ151+июнь!AJ151+июль!AJ151+август!AJ151+сентябрь!AJ151+октябрь!AJ151+ноябрь!AJ151+декабрь!AJ151</f>
        <v>0</v>
      </c>
      <c r="AN151" s="36">
        <f>январь!AK151+февраль!AK151+март!AK151+апрель!AK151+май!AK151+июнь!AK151+июль!AK151+август!AK151+сентябрь!AK151+октябрь!AK151+ноябрь!AK151+декабрь!AK151</f>
        <v>0</v>
      </c>
      <c r="AO151" s="36">
        <f>январь!AL151+февраль!AL151+март!AL151+апрель!AL151+май!AL151+июнь!AL151+июль!AL151+август!AL151+сентябрь!AL151+октябрь!AL151+ноябрь!AL151+декабрь!AL151</f>
        <v>0</v>
      </c>
      <c r="AP151" s="36">
        <f>январь!AM151+февраль!AM151+март!AM151+апрель!AM151+май!AM151+июнь!AM151+июль!AM151+август!AM151+сентябрь!AM151+октябрь!AM151+ноябрь!AM151+декабрь!AM151</f>
        <v>0</v>
      </c>
      <c r="AQ151" s="29">
        <f>январь!AN151+февраль!AN151+март!AN151+апрель!AN151+май!AN151+июнь!AN151+июль!AN151+август!AN151+сентябрь!AN151+октябрь!AN151+ноябрь!AN151+декабрь!AN151</f>
        <v>0</v>
      </c>
      <c r="AR151" s="36">
        <f>январь!AO151+февраль!AO151+март!AO151+апрель!AO151+май!AO151+июнь!AO151+июль!AO151+август!AO151+сентябрь!AO151+октябрь!AO151+ноябрь!AO151+декабрь!AO151</f>
        <v>0</v>
      </c>
      <c r="AS151" s="29">
        <f>январь!AP151+февраль!AP151+март!AP151+апрель!AP151+май!AP151+июнь!AP151+июль!AP151+август!AP151+сентябрь!AP151+октябрь!AP151+ноябрь!AP151+декабрь!AP151</f>
        <v>0</v>
      </c>
      <c r="AT151" s="36">
        <f>январь!AQ151+февраль!AQ151+март!AQ151+апрель!AQ151+май!AQ151+июнь!AQ151+июль!AQ151+август!AQ151+сентябрь!AQ151+октябрь!AQ151+ноябрь!AQ151+декабрь!AQ151</f>
        <v>0</v>
      </c>
      <c r="AU151" s="29">
        <f>январь!AR151+февраль!AR151+март!AR151+апрель!AR151+май!AR151+июнь!AR151+июль!AR151+август!AR151+сентябрь!AR151+октябрь!AR151+ноябрь!AR151+декабрь!AR151</f>
        <v>0</v>
      </c>
      <c r="AV151" s="36">
        <f>январь!AS151+февраль!AS151+март!AS151+апрель!AS151+май!AS151+июнь!AS151+июль!AS151+август!AS151+сентябрь!AS151+октябрь!AS151+ноябрь!AS151+декабрь!AS151</f>
        <v>0</v>
      </c>
      <c r="AW151" s="36">
        <f>январь!AT151+февраль!AT151+март!AT151+апрель!AT151+май!AT151+июнь!AT151+июль!AT151+август!AT151+сентябрь!AT151+октябрь!AT151+ноябрь!AT151+декабрь!AT151</f>
        <v>0</v>
      </c>
      <c r="AX151" s="36">
        <f>январь!AU151+февраль!AU151+март!AU151+апрель!AU151+май!AU151+июнь!AU151+июль!AU151+август!AU151+сентябрь!AU151+октябрь!AU151+ноябрь!AU151+декабрь!AU151</f>
        <v>0</v>
      </c>
      <c r="AY151" s="29">
        <f>январь!AV151+февраль!AV151+март!AV151+апрель!AV151+май!AV151+июнь!AV151+июль!AV151+август!AV151+сентябрь!AV151+октябрь!AV151+ноябрь!AV151+декабрь!AV151</f>
        <v>0</v>
      </c>
      <c r="AZ151" s="36">
        <f>январь!AW151+февраль!AW151+март!AW151+апрель!AW151+май!AW151+июнь!AW151+июль!AW151+август!AW151+сентябрь!AW151+октябрь!AW151+ноябрь!AW151+декабрь!AW151</f>
        <v>0</v>
      </c>
      <c r="BA151" s="36">
        <f>январь!AX151+февраль!AX151+март!AX151+апрель!AX151+май!AX151+июнь!AX151+июль!AX151+август!AX151+сентябрь!AX151+октябрь!AX151+ноябрь!AX151+декабрь!AX151</f>
        <v>0</v>
      </c>
      <c r="BB151" s="36">
        <f>январь!AY151+февраль!AY151+март!AY151+апрель!AY151+май!AY151+июнь!AY151+июль!AY151+август!AY151+сентябрь!AY151+октябрь!AY151+ноябрь!AY151+декабрь!AY151</f>
        <v>0</v>
      </c>
      <c r="BC151" s="29">
        <f>январь!AZ151+февраль!AZ151+март!AZ151+апрель!AZ151+май!AZ151+июнь!AZ151+июль!AZ151+август!AZ151+сентябрь!AZ151+октябрь!AZ151+ноябрь!AZ151+декабрь!AZ151</f>
        <v>0</v>
      </c>
      <c r="BD151" s="36">
        <f>январь!BA151+февраль!BA151+март!BA151+апрель!BA151+май!BA151+июнь!BA151+июль!BA151+август!BA151+сентябрь!BA151+октябрь!BA151+ноябрь!BA151+декабрь!BA151</f>
        <v>0</v>
      </c>
      <c r="BE151" s="36">
        <f>январь!BB151+февраль!BB151+март!BB151+апрель!BB151+май!BB151+июнь!BB151+июль!BB151+август!BB151+сентябрь!BB151+октябрь!BB151+ноябрь!BB151+декабрь!BB151</f>
        <v>0</v>
      </c>
      <c r="BF151" s="36">
        <f>январь!BC151+февраль!BC151+март!BC151+апрель!BC151+май!BC151+июнь!BC151+июль!BC151+август!BC151+сентябрь!BC151+октябрь!BC151+ноябрь!BC151+декабрь!BC151</f>
        <v>0</v>
      </c>
      <c r="BG151" s="36">
        <f>январь!BD151+февраль!BD151+март!BD151+апрель!BD151+май!BD151+июнь!BD151+июль!BD151+август!BD151+сентябрь!BD151+октябрь!BD151+ноябрь!BD151+декабрь!BD151</f>
        <v>0</v>
      </c>
      <c r="BH151" s="36">
        <f>январь!BE151+февраль!BE151+март!BE151+апрель!BE151+май!BE151+июнь!BE151+июль!BE151+август!BE151+сентябрь!BE151+октябрь!BE151+ноябрь!BE151+декабрь!BE151</f>
        <v>0</v>
      </c>
      <c r="BI151" s="36">
        <f>январь!BF151+февраль!BF151+март!BF151+апрель!BF151+май!BF151+июнь!BF151+июль!BF151+август!BF151+сентябрь!BF151+октябрь!BF151+ноябрь!BF151+декабрь!BF151</f>
        <v>0</v>
      </c>
      <c r="BJ151" s="36">
        <f>январь!BG151+февраль!BG151+март!BG151+апрель!BG151+май!BG151+июнь!BG151+июль!BG151+август!BG151+сентябрь!BG151+октябрь!BG151+ноябрь!BG151+декабрь!BG151</f>
        <v>0</v>
      </c>
      <c r="BK151" s="36">
        <f>январь!BH151+февраль!BH151+март!BH151+апрель!BH151+май!BH151+июнь!BH151+июль!BH151+август!BH151+сентябрь!BH151+октябрь!BH151+ноябрь!BH151+декабрь!BH151</f>
        <v>0</v>
      </c>
      <c r="BL151" s="36">
        <f>январь!BI151+февраль!BI151+март!BI151+апрель!BI151+май!BI151+июнь!BI151+июль!BI151+август!BI151+сентябрь!BI151+октябрь!BI151+ноябрь!BI151+декабрь!BI151</f>
        <v>0</v>
      </c>
      <c r="BM151" s="29">
        <f>январь!BJ151+февраль!BJ151+март!BJ151+апрель!BJ151+май!BJ151+июнь!BJ151+июль!BJ151+август!BJ151+сентябрь!BJ151+октябрь!BJ151+ноябрь!BJ151+декабрь!BJ151</f>
        <v>0</v>
      </c>
      <c r="BN151" s="36">
        <f>январь!BK151+февраль!BK151+март!BK151+апрель!BK151+май!BK151+июнь!BK151+июль!BK151+август!BK151+сентябрь!BK151+октябрь!BK151+ноябрь!BK151+декабрь!BK151</f>
        <v>0</v>
      </c>
      <c r="BO151" s="29">
        <f>январь!BL151+февраль!BL151+март!BL151+апрель!BL151+май!BL151+июнь!BL151+июль!BL151+август!BL151+сентябрь!BL151+октябрь!BL151+ноябрь!BL151+декабрь!BL151</f>
        <v>56</v>
      </c>
      <c r="BP151" s="36">
        <f>январь!BM151+февраль!BM151+март!BM151+апрель!BM151+май!BM151+июнь!BM151+июль!BM151+август!BM151+сентябрь!BM151+октябрь!BM151+ноябрь!BM151+декабрь!BM151</f>
        <v>23.236999999999998</v>
      </c>
      <c r="BQ151" s="36">
        <f>январь!BN151+февраль!BN151+март!BN151+апрель!BN151+май!BN151+июнь!BN151+июль!BN151+август!BN151+сентябрь!BN151+октябрь!BN151+ноябрь!BN151+декабрь!BN151</f>
        <v>0</v>
      </c>
      <c r="BR151" s="36">
        <f>январь!BO151+февраль!BO151+март!BO151+апрель!BO151+май!BO151+июнь!BO151+июль!BO151+август!BO151+сентябрь!BO151+октябрь!BO151+ноябрь!BO151+декабрь!BO151</f>
        <v>0</v>
      </c>
      <c r="BS151" s="29">
        <f>январь!BP151+февраль!BP151+март!BP151+апрель!BP151+май!BP151+июнь!BP151+июль!BP151+август!BP151+сентябрь!BP151+октябрь!BP151+ноябрь!BP151+декабрь!BP151</f>
        <v>1</v>
      </c>
      <c r="BT151" s="36">
        <f>январь!BQ151+февраль!BQ151+март!BQ151+апрель!BQ151+май!BQ151+июнь!BQ151+июль!BQ151+август!BQ151+сентябрь!BQ151+октябрь!BQ151+ноябрь!BQ151+декабрь!BQ151</f>
        <v>1.6739999999999999</v>
      </c>
      <c r="BU151" s="29">
        <f>январь!BR151+февраль!BR151+март!BR151+апрель!BR151+май!BR151+июнь!BR151+июль!BR151+август!BR151+сентябрь!BR151+октябрь!BR151+ноябрь!BR151+декабрь!BR151</f>
        <v>0</v>
      </c>
      <c r="BV151" s="36">
        <f>январь!BS151+февраль!BS151+март!BS151+апрель!BS151+май!BS151+июнь!BS151+июль!BS151+август!BS151+сентябрь!BS151+октябрь!BS151+ноябрь!BS151+декабрь!BS151</f>
        <v>0</v>
      </c>
      <c r="BW151" s="36">
        <f>январь!BT151+февраль!BT151+март!BT151+апрель!BT151+май!BT151+июнь!BT151+июль!BT151+август!BT151+сентябрь!BT151+октябрь!BT151+ноябрь!BT151+декабрь!BT151</f>
        <v>0</v>
      </c>
      <c r="BX151" s="36">
        <f>январь!BU151+февраль!BU151+март!BU151+апрель!BU151+май!BU151+июнь!BU151+июль!BU151+август!BU151+сентябрь!BU151+октябрь!BU151+ноябрь!BU151+декабрь!BU151</f>
        <v>0</v>
      </c>
      <c r="BY151" s="36">
        <f>январь!BV151+февраль!BV151+март!BV151+апрель!BV151+май!BV151+июнь!BV151+июль!BV151+август!BV151+сентябрь!BV151+октябрь!BV151+ноябрь!BV151+декабрь!BV151</f>
        <v>9.4380000000000006</v>
      </c>
      <c r="BZ151" s="77">
        <v>1</v>
      </c>
    </row>
    <row r="152" spans="1:78" x14ac:dyDescent="0.25">
      <c r="A152" s="16">
        <v>150</v>
      </c>
      <c r="B152" s="16">
        <v>1</v>
      </c>
      <c r="C152" s="37" t="s">
        <v>612</v>
      </c>
      <c r="D152" s="51">
        <v>198.94952025120776</v>
      </c>
      <c r="E152" s="25">
        <v>104.40631600000003</v>
      </c>
      <c r="F152" s="26">
        <f t="shared" si="6"/>
        <v>105.95083625120779</v>
      </c>
      <c r="G152" s="26">
        <f t="shared" si="7"/>
        <v>1.5445202512077572</v>
      </c>
      <c r="H152" s="26">
        <f t="shared" si="8"/>
        <v>197.405</v>
      </c>
      <c r="I152" s="36">
        <f>январь!F152+февраль!F152+март!F152+апрель!F152+май!F152+июнь!F152+июль!F152+август!F152+сентябрь!F152+октябрь!F152+ноябрь!F152+декабрь!F152</f>
        <v>0</v>
      </c>
      <c r="J152" s="36">
        <f>январь!G152+февраль!G152+март!G152+апрель!G152+май!G152+июнь!G152+июль!G152+август!G152+сентябрь!G152+октябрь!G152+ноябрь!G152+декабрь!G152</f>
        <v>0</v>
      </c>
      <c r="K152" s="36">
        <f>январь!H152+февраль!H152+март!H152+апрель!H152+май!H152+июнь!H152+июль!H152+август!H152+сентябрь!H152+октябрь!H152+ноябрь!H152+декабрь!H152</f>
        <v>0</v>
      </c>
      <c r="L152" s="27">
        <f>январь!I152+февраль!I152+март!I152+апрель!I152+май!I152+июнь!I152+июль!I152+август!I152+сентябрь!I152+октябрь!I152+ноябрь!I152+декабрь!I152</f>
        <v>0</v>
      </c>
      <c r="M152" s="36">
        <f>январь!J152+февраль!J152+март!J152+апрель!J152+май!J152+июнь!J152+июль!J152+август!J152+сентябрь!J152+октябрь!J152+ноябрь!J152+декабрь!J152</f>
        <v>0</v>
      </c>
      <c r="N152" s="36">
        <f>январь!K152+февраль!K152+март!K152+апрель!K152+май!K152+июнь!K152+июль!K152+август!K152+сентябрь!K152+октябрь!K152+ноябрь!K152+декабрь!K152</f>
        <v>0</v>
      </c>
      <c r="O152" s="36">
        <f>январь!L152+февраль!L152+март!L152+апрель!L152+май!L152+июнь!L152+июль!L152+август!L152+сентябрь!L152+октябрь!L152+ноябрь!L152+декабрь!L152</f>
        <v>0</v>
      </c>
      <c r="P152" s="36">
        <f>январь!M152+февраль!M152+март!M152+апрель!M152+май!M152+июнь!M152+июль!M152+август!M152+сентябрь!M152+октябрь!M152+ноябрь!M152+декабрь!M152</f>
        <v>0</v>
      </c>
      <c r="Q152" s="36">
        <f>январь!N152+февраль!N152+март!N152+апрель!N152+май!N152+июнь!N152+июль!N152+август!N152+сентябрь!N152+октябрь!N152+ноябрь!N152+декабрь!N152</f>
        <v>0</v>
      </c>
      <c r="R152" s="29">
        <f>январь!O152+февраль!O152+март!O152+апрель!O152+май!O152+июнь!O152+июль!O152+август!O152+сентябрь!O152+октябрь!O152+ноябрь!O152+декабрь!O152</f>
        <v>0</v>
      </c>
      <c r="S152" s="36">
        <f>январь!P152+февраль!P152+март!P152+апрель!P152+май!P152+июнь!P152+июль!P152+август!P152+сентябрь!P152+октябрь!P152+ноябрь!P152+декабрь!P152</f>
        <v>0</v>
      </c>
      <c r="T152" s="29">
        <f>январь!Q152+февраль!Q152+март!Q152+апрель!Q152+май!Q152+июнь!Q152+июль!Q152+август!Q152+сентябрь!Q152+октябрь!Q152+ноябрь!Q152+декабрь!Q152</f>
        <v>0</v>
      </c>
      <c r="U152" s="36">
        <f>январь!R152+февраль!R152+март!R152+апрель!R152+май!R152+июнь!R152+июль!R152+август!R152+сентябрь!R152+октябрь!R152+ноябрь!R152+декабрь!R152</f>
        <v>0</v>
      </c>
      <c r="V152" s="36">
        <f>январь!S152+февраль!S152+март!S152+апрель!S152+май!S152+июнь!S152+июль!S152+август!S152+сентябрь!S152+октябрь!S152+ноябрь!S152+декабрь!S152</f>
        <v>0.04</v>
      </c>
      <c r="W152" s="36">
        <f>январь!T152+февраль!T152+март!T152+апрель!T152+май!T152+июнь!T152+июль!T152+август!T152+сентябрь!T152+октябрь!T152+ноябрь!T152+декабрь!T152</f>
        <v>7.6180000000000003</v>
      </c>
      <c r="X152" s="36">
        <f>январь!U152+февраль!U152+март!U152+апрель!U152+май!U152+июнь!U152+июль!U152+август!U152+сентябрь!U152+октябрь!U152+ноябрь!U152+декабрь!U152</f>
        <v>0</v>
      </c>
      <c r="Y152" s="36">
        <f>январь!V152+февраль!V152+март!V152+апрель!V152+май!V152+июнь!V152+июль!V152+август!V152+сентябрь!V152+октябрь!V152+ноябрь!V152+декабрь!V152</f>
        <v>0</v>
      </c>
      <c r="Z152" s="36">
        <f>январь!W152+февраль!W152+март!W152+апрель!W152+май!W152+июнь!W152+июль!W152+август!W152+сентябрь!W152+октябрь!W152+ноябрь!W152+декабрь!W152</f>
        <v>0</v>
      </c>
      <c r="AA152" s="36">
        <f>январь!X152+февраль!X152+март!X152+апрель!X152+май!X152+июнь!X152+июль!X152+август!X152+сентябрь!X152+октябрь!X152+ноябрь!X152+декабрь!X152</f>
        <v>0</v>
      </c>
      <c r="AB152" s="29">
        <f>январь!Y152+февраль!Y152+март!Y152+апрель!Y152+май!Y152+июнь!Y152+июль!Y152+август!Y152+сентябрь!Y152+октябрь!Y152+ноябрь!Y152+декабрь!Y152</f>
        <v>0</v>
      </c>
      <c r="AC152" s="36">
        <f>январь!Z152+февраль!Z152+март!Z152+апрель!Z152+май!Z152+июнь!Z152+июль!Z152+август!Z152+сентябрь!Z152+октябрь!Z152+ноябрь!Z152+декабрь!Z152</f>
        <v>0</v>
      </c>
      <c r="AD152" s="66" t="str">
        <f>CONCATENATE(январь!AA152,$BZ$1,февраль!AA152,$BZ$1,март!AA152,$BZ$1,апрель!AA152,$BZ$1,май!AA152,$BZ$1,июнь!AA152,$BZ$1,июль!AA152,$BZ$1,август!AA152,$BZ$1,сентябрь!AA152,$BZ$1,октябрь!AA152,$BZ$1,ноябрь!AA152,$BZ$1,декабрь!AA152)</f>
        <v xml:space="preserve">  л/кл №1         </v>
      </c>
      <c r="AE152" s="36">
        <f>январь!AB152+февраль!AB152+март!AB152+апрель!AB152+май!AB152+июнь!AB152+июль!AB152+август!AB152+сентябрь!AB152+октябрь!AB152+ноябрь!AB152+декабрь!AB152</f>
        <v>6.7000000000000004E-2</v>
      </c>
      <c r="AF152" s="36">
        <f>январь!AC152+февраль!AC152+март!AC152+апрель!AC152+май!AC152+июнь!AC152+июль!AC152+август!AC152+сентябрь!AC152+октябрь!AC152+ноябрь!AC152+декабрь!AC152</f>
        <v>175.75200000000001</v>
      </c>
      <c r="AG152" s="36">
        <f>январь!AD152+февраль!AD152+март!AD152+апрель!AD152+май!AD152+июнь!AD152+июль!AD152+август!AD152+сентябрь!AD152+октябрь!AD152+ноябрь!AD152+декабрь!AD152</f>
        <v>0</v>
      </c>
      <c r="AH152" s="36">
        <f>январь!AE152+февраль!AE152+март!AE152+апрель!AE152+май!AE152+июнь!AE152+июль!AE152+август!AE152+сентябрь!AE152+октябрь!AE152+ноябрь!AE152+декабрь!AE152</f>
        <v>0</v>
      </c>
      <c r="AI152" s="36">
        <f>январь!AF152+февраль!AF152+март!AF152+апрель!AF152+май!AF152+июнь!AF152+июль!AF152+август!AF152+сентябрь!AF152+октябрь!AF152+ноябрь!AF152+декабрь!AF152</f>
        <v>0</v>
      </c>
      <c r="AJ152" s="36">
        <f>январь!AG152+февраль!AG152+март!AG152+апрель!AG152+май!AG152+июнь!AG152+июль!AG152+август!AG152+сентябрь!AG152+октябрь!AG152+ноябрь!AG152+декабрь!AG152</f>
        <v>0</v>
      </c>
      <c r="AK152" s="29">
        <f>январь!AH152+февраль!AH152+март!AH152+апрель!AH152+май!AH152+июнь!AH152+июль!AH152+август!AH152+сентябрь!AH152+октябрь!AH152+ноябрь!AH152+декабрь!AH152</f>
        <v>4</v>
      </c>
      <c r="AL152" s="36">
        <f>январь!AI152+февраль!AI152+март!AI152+апрель!AI152+май!AI152+июнь!AI152+июль!AI152+август!AI152+сентябрь!AI152+октябрь!AI152+ноябрь!AI152+декабрь!AI152</f>
        <v>4.298</v>
      </c>
      <c r="AM152" s="29">
        <f>январь!AJ152+февраль!AJ152+март!AJ152+апрель!AJ152+май!AJ152+июнь!AJ152+июль!AJ152+август!AJ152+сентябрь!AJ152+октябрь!AJ152+ноябрь!AJ152+декабрь!AJ152</f>
        <v>0</v>
      </c>
      <c r="AN152" s="36">
        <f>январь!AK152+февраль!AK152+март!AK152+апрель!AK152+май!AK152+июнь!AK152+июль!AK152+август!AK152+сентябрь!AK152+октябрь!AK152+ноябрь!AK152+декабрь!AK152</f>
        <v>0</v>
      </c>
      <c r="AO152" s="36">
        <f>январь!AL152+февраль!AL152+март!AL152+апрель!AL152+май!AL152+июнь!AL152+июль!AL152+август!AL152+сентябрь!AL152+октябрь!AL152+ноябрь!AL152+декабрь!AL152</f>
        <v>0</v>
      </c>
      <c r="AP152" s="36">
        <f>январь!AM152+февраль!AM152+март!AM152+апрель!AM152+май!AM152+июнь!AM152+июль!AM152+август!AM152+сентябрь!AM152+октябрь!AM152+ноябрь!AM152+декабрь!AM152</f>
        <v>0</v>
      </c>
      <c r="AQ152" s="29">
        <f>январь!AN152+февраль!AN152+март!AN152+апрель!AN152+май!AN152+июнь!AN152+июль!AN152+август!AN152+сентябрь!AN152+октябрь!AN152+ноябрь!AN152+декабрь!AN152</f>
        <v>0</v>
      </c>
      <c r="AR152" s="36">
        <f>январь!AO152+февраль!AO152+март!AO152+апрель!AO152+май!AO152+июнь!AO152+июль!AO152+август!AO152+сентябрь!AO152+октябрь!AO152+ноябрь!AO152+декабрь!AO152</f>
        <v>0</v>
      </c>
      <c r="AS152" s="29">
        <f>январь!AP152+февраль!AP152+март!AP152+апрель!AP152+май!AP152+июнь!AP152+июль!AP152+август!AP152+сентябрь!AP152+октябрь!AP152+ноябрь!AP152+декабрь!AP152</f>
        <v>0</v>
      </c>
      <c r="AT152" s="36">
        <f>январь!AQ152+февраль!AQ152+март!AQ152+апрель!AQ152+май!AQ152+июнь!AQ152+июль!AQ152+август!AQ152+сентябрь!AQ152+октябрь!AQ152+ноябрь!AQ152+декабрь!AQ152</f>
        <v>0</v>
      </c>
      <c r="AU152" s="29">
        <f>январь!AR152+февраль!AR152+март!AR152+апрель!AR152+май!AR152+июнь!AR152+июль!AR152+август!AR152+сентябрь!AR152+октябрь!AR152+ноябрь!AR152+декабрь!AR152</f>
        <v>0</v>
      </c>
      <c r="AV152" s="36">
        <f>январь!AS152+февраль!AS152+март!AS152+апрель!AS152+май!AS152+июнь!AS152+июль!AS152+август!AS152+сентябрь!AS152+октябрь!AS152+ноябрь!AS152+декабрь!AS152</f>
        <v>0</v>
      </c>
      <c r="AW152" s="36">
        <f>январь!AT152+февраль!AT152+март!AT152+апрель!AT152+май!AT152+июнь!AT152+июль!AT152+август!AT152+сентябрь!AT152+октябрь!AT152+ноябрь!AT152+декабрь!AT152</f>
        <v>0</v>
      </c>
      <c r="AX152" s="36">
        <f>январь!AU152+февраль!AU152+март!AU152+апрель!AU152+май!AU152+июнь!AU152+июль!AU152+август!AU152+сентябрь!AU152+октябрь!AU152+ноябрь!AU152+декабрь!AU152</f>
        <v>0</v>
      </c>
      <c r="AY152" s="29">
        <f>январь!AV152+февраль!AV152+март!AV152+апрель!AV152+май!AV152+июнь!AV152+июль!AV152+август!AV152+сентябрь!AV152+октябрь!AV152+ноябрь!AV152+декабрь!AV152</f>
        <v>0</v>
      </c>
      <c r="AZ152" s="36">
        <f>январь!AW152+февраль!AW152+март!AW152+апрель!AW152+май!AW152+июнь!AW152+июль!AW152+август!AW152+сентябрь!AW152+октябрь!AW152+ноябрь!AW152+декабрь!AW152</f>
        <v>0</v>
      </c>
      <c r="BA152" s="36">
        <f>январь!AX152+февраль!AX152+март!AX152+апрель!AX152+май!AX152+июнь!AX152+июль!AX152+август!AX152+сентябрь!AX152+октябрь!AX152+ноябрь!AX152+декабрь!AX152</f>
        <v>0</v>
      </c>
      <c r="BB152" s="36">
        <f>январь!AY152+февраль!AY152+март!AY152+апрель!AY152+май!AY152+июнь!AY152+июль!AY152+август!AY152+сентябрь!AY152+октябрь!AY152+ноябрь!AY152+декабрь!AY152</f>
        <v>0</v>
      </c>
      <c r="BC152" s="29">
        <f>январь!AZ152+февраль!AZ152+март!AZ152+апрель!AZ152+май!AZ152+июнь!AZ152+июль!AZ152+август!AZ152+сентябрь!AZ152+октябрь!AZ152+ноябрь!AZ152+декабрь!AZ152</f>
        <v>0</v>
      </c>
      <c r="BD152" s="36">
        <f>январь!BA152+февраль!BA152+март!BA152+апрель!BA152+май!BA152+июнь!BA152+июль!BA152+август!BA152+сентябрь!BA152+октябрь!BA152+ноябрь!BA152+декабрь!BA152</f>
        <v>0</v>
      </c>
      <c r="BE152" s="36">
        <f>январь!BB152+февраль!BB152+март!BB152+апрель!BB152+май!BB152+июнь!BB152+июль!BB152+август!BB152+сентябрь!BB152+октябрь!BB152+ноябрь!BB152+декабрь!BB152</f>
        <v>0</v>
      </c>
      <c r="BF152" s="36">
        <f>январь!BC152+февраль!BC152+март!BC152+апрель!BC152+май!BC152+июнь!BC152+июль!BC152+август!BC152+сентябрь!BC152+октябрь!BC152+ноябрь!BC152+декабрь!BC152</f>
        <v>0</v>
      </c>
      <c r="BG152" s="36">
        <f>январь!BD152+февраль!BD152+март!BD152+апрель!BD152+май!BD152+июнь!BD152+июль!BD152+август!BD152+сентябрь!BD152+октябрь!BD152+ноябрь!BD152+декабрь!BD152</f>
        <v>0</v>
      </c>
      <c r="BH152" s="36">
        <f>январь!BE152+февраль!BE152+март!BE152+апрель!BE152+май!BE152+июнь!BE152+июль!BE152+август!BE152+сентябрь!BE152+октябрь!BE152+ноябрь!BE152+декабрь!BE152</f>
        <v>0</v>
      </c>
      <c r="BI152" s="36">
        <f>январь!BF152+февраль!BF152+март!BF152+апрель!BF152+май!BF152+июнь!BF152+июль!BF152+август!BF152+сентябрь!BF152+октябрь!BF152+ноябрь!BF152+декабрь!BF152</f>
        <v>0</v>
      </c>
      <c r="BJ152" s="36">
        <f>январь!BG152+февраль!BG152+март!BG152+апрель!BG152+май!BG152+июнь!BG152+июль!BG152+август!BG152+сентябрь!BG152+октябрь!BG152+ноябрь!BG152+декабрь!BG152</f>
        <v>0</v>
      </c>
      <c r="BK152" s="36">
        <f>январь!BH152+февраль!BH152+март!BH152+апрель!BH152+май!BH152+июнь!BH152+июль!BH152+август!BH152+сентябрь!BH152+октябрь!BH152+ноябрь!BH152+декабрь!BH152</f>
        <v>0</v>
      </c>
      <c r="BL152" s="36">
        <f>январь!BI152+февраль!BI152+март!BI152+апрель!BI152+май!BI152+июнь!BI152+июль!BI152+август!BI152+сентябрь!BI152+октябрь!BI152+ноябрь!BI152+декабрь!BI152</f>
        <v>0</v>
      </c>
      <c r="BM152" s="29">
        <f>январь!BJ152+февраль!BJ152+март!BJ152+апрель!BJ152+май!BJ152+июнь!BJ152+июль!BJ152+август!BJ152+сентябрь!BJ152+октябрь!BJ152+ноябрь!BJ152+декабрь!BJ152</f>
        <v>0</v>
      </c>
      <c r="BN152" s="36">
        <f>январь!BK152+февраль!BK152+март!BK152+апрель!BK152+май!BK152+июнь!BK152+июль!BK152+август!BK152+сентябрь!BK152+октябрь!BK152+ноябрь!BK152+декабрь!BK152</f>
        <v>0</v>
      </c>
      <c r="BO152" s="29">
        <f>январь!BL152+февраль!BL152+март!BL152+апрель!BL152+май!BL152+июнь!BL152+июль!BL152+август!BL152+сентябрь!BL152+октябрь!BL152+ноябрь!BL152+декабрь!BL152</f>
        <v>8</v>
      </c>
      <c r="BP152" s="36">
        <f>январь!BM152+февраль!BM152+март!BM152+апрель!BM152+май!BM152+июнь!BM152+июль!BM152+август!BM152+сентябрь!BM152+октябрь!BM152+ноябрь!BM152+декабрь!BM152</f>
        <v>3.8639999999999999</v>
      </c>
      <c r="BQ152" s="36">
        <f>январь!BN152+февраль!BN152+март!BN152+апрель!BN152+май!BN152+июнь!BN152+июль!BN152+август!BN152+сентябрь!BN152+октябрь!BN152+ноябрь!BN152+декабрь!BN152</f>
        <v>1.4999999999999999E-2</v>
      </c>
      <c r="BR152" s="36">
        <f>январь!BO152+февраль!BO152+март!BO152+апрель!BO152+май!BO152+июнь!BO152+июль!BO152+август!BO152+сентябрь!BO152+октябрь!BO152+ноябрь!BO152+декабрь!BO152</f>
        <v>3.41</v>
      </c>
      <c r="BS152" s="29">
        <f>январь!BP152+февраль!BP152+март!BP152+апрель!BP152+май!BP152+июнь!BP152+июль!BP152+август!BP152+сентябрь!BP152+октябрь!BP152+ноябрь!BP152+декабрь!BP152</f>
        <v>0</v>
      </c>
      <c r="BT152" s="36">
        <f>январь!BQ152+февраль!BQ152+март!BQ152+апрель!BQ152+май!BQ152+июнь!BQ152+июль!BQ152+август!BQ152+сентябрь!BQ152+октябрь!BQ152+ноябрь!BQ152+декабрь!BQ152</f>
        <v>0</v>
      </c>
      <c r="BU152" s="29">
        <f>январь!BR152+февраль!BR152+март!BR152+апрель!BR152+май!BR152+июнь!BR152+июль!BR152+август!BR152+сентябрь!BR152+октябрь!BR152+ноябрь!BR152+декабрь!BR152</f>
        <v>0</v>
      </c>
      <c r="BV152" s="36">
        <f>январь!BS152+февраль!BS152+март!BS152+апрель!BS152+май!BS152+июнь!BS152+июль!BS152+август!BS152+сентябрь!BS152+октябрь!BS152+ноябрь!BS152+декабрь!BS152</f>
        <v>0</v>
      </c>
      <c r="BW152" s="36">
        <f>январь!BT152+февраль!BT152+март!BT152+апрель!BT152+май!BT152+июнь!BT152+июль!BT152+август!BT152+сентябрь!BT152+октябрь!BT152+ноябрь!BT152+декабрь!BT152</f>
        <v>0</v>
      </c>
      <c r="BX152" s="36">
        <f>январь!BU152+февраль!BU152+март!BU152+апрель!BU152+май!BU152+июнь!BU152+июль!BU152+август!BU152+сентябрь!BU152+октябрь!BU152+ноябрь!BU152+декабрь!BU152</f>
        <v>0</v>
      </c>
      <c r="BY152" s="36">
        <f>январь!BV152+февраль!BV152+март!BV152+апрель!BV152+май!BV152+июнь!BV152+июль!BV152+август!BV152+сентябрь!BV152+октябрь!BV152+ноябрь!BV152+декабрь!BV152</f>
        <v>2.4630000000000001</v>
      </c>
      <c r="BZ152" s="77">
        <v>0</v>
      </c>
    </row>
    <row r="153" spans="1:78" x14ac:dyDescent="0.25">
      <c r="A153" s="16">
        <v>151</v>
      </c>
      <c r="B153" s="16">
        <v>2</v>
      </c>
      <c r="C153" s="37" t="s">
        <v>613</v>
      </c>
      <c r="D153" s="51">
        <v>336.28365242512069</v>
      </c>
      <c r="E153" s="25">
        <v>936.68053200000008</v>
      </c>
      <c r="F153" s="26">
        <f t="shared" si="6"/>
        <v>1248.9691844251208</v>
      </c>
      <c r="G153" s="26">
        <f t="shared" si="7"/>
        <v>312.28865242512069</v>
      </c>
      <c r="H153" s="26">
        <f t="shared" si="8"/>
        <v>23.995000000000001</v>
      </c>
      <c r="I153" s="36">
        <f>январь!F153+февраль!F153+март!F153+апрель!F153+май!F153+июнь!F153+июль!F153+август!F153+сентябрь!F153+октябрь!F153+ноябрь!F153+декабрь!F153</f>
        <v>0</v>
      </c>
      <c r="J153" s="36">
        <f>январь!G153+февраль!G153+март!G153+апрель!G153+май!G153+июнь!G153+июль!G153+август!G153+сентябрь!G153+октябрь!G153+ноябрь!G153+декабрь!G153</f>
        <v>0</v>
      </c>
      <c r="K153" s="36">
        <f>январь!H153+февраль!H153+март!H153+апрель!H153+май!H153+июнь!H153+июль!H153+август!H153+сентябрь!H153+октябрь!H153+ноябрь!H153+декабрь!H153</f>
        <v>0</v>
      </c>
      <c r="L153" s="27">
        <f>январь!I153+февраль!I153+март!I153+апрель!I153+май!I153+июнь!I153+июль!I153+август!I153+сентябрь!I153+октябрь!I153+ноябрь!I153+декабрь!I153</f>
        <v>0</v>
      </c>
      <c r="M153" s="36">
        <f>январь!J153+февраль!J153+март!J153+апрель!J153+май!J153+июнь!J153+июль!J153+август!J153+сентябрь!J153+октябрь!J153+ноябрь!J153+декабрь!J153</f>
        <v>0</v>
      </c>
      <c r="N153" s="36">
        <f>январь!K153+февраль!K153+март!K153+апрель!K153+май!K153+июнь!K153+июль!K153+август!K153+сентябрь!K153+октябрь!K153+ноябрь!K153+декабрь!K153</f>
        <v>0</v>
      </c>
      <c r="O153" s="36">
        <f>январь!L153+февраль!L153+март!L153+апрель!L153+май!L153+июнь!L153+июль!L153+август!L153+сентябрь!L153+октябрь!L153+ноябрь!L153+декабрь!L153</f>
        <v>0</v>
      </c>
      <c r="P153" s="36">
        <f>январь!M153+февраль!M153+март!M153+апрель!M153+май!M153+июнь!M153+июль!M153+август!M153+сентябрь!M153+октябрь!M153+ноябрь!M153+декабрь!M153</f>
        <v>0</v>
      </c>
      <c r="Q153" s="36">
        <f>январь!N153+февраль!N153+март!N153+апрель!N153+май!N153+июнь!N153+июль!N153+август!N153+сентябрь!N153+октябрь!N153+ноябрь!N153+декабрь!N153</f>
        <v>0</v>
      </c>
      <c r="R153" s="29">
        <f>январь!O153+февраль!O153+март!O153+апрель!O153+май!O153+июнь!O153+июль!O153+август!O153+сентябрь!O153+октябрь!O153+ноябрь!O153+декабрь!O153</f>
        <v>0</v>
      </c>
      <c r="S153" s="36">
        <f>январь!P153+февраль!P153+март!P153+апрель!P153+май!P153+июнь!P153+июль!P153+август!P153+сентябрь!P153+октябрь!P153+ноябрь!P153+декабрь!P153</f>
        <v>0</v>
      </c>
      <c r="T153" s="29">
        <f>январь!Q153+февраль!Q153+март!Q153+апрель!Q153+май!Q153+июнь!Q153+июль!Q153+август!Q153+сентябрь!Q153+октябрь!Q153+ноябрь!Q153+декабрь!Q153</f>
        <v>0</v>
      </c>
      <c r="U153" s="36">
        <f>январь!R153+февраль!R153+март!R153+апрель!R153+май!R153+июнь!R153+июль!R153+август!R153+сентябрь!R153+октябрь!R153+ноябрь!R153+декабрь!R153</f>
        <v>0</v>
      </c>
      <c r="V153" s="36">
        <f>январь!S153+февраль!S153+март!S153+апрель!S153+май!S153+июнь!S153+июль!S153+август!S153+сентябрь!S153+октябрь!S153+ноябрь!S153+декабрь!S153</f>
        <v>0</v>
      </c>
      <c r="W153" s="36">
        <f>январь!T153+февраль!T153+март!T153+апрель!T153+май!T153+июнь!T153+июль!T153+август!T153+сентябрь!T153+октябрь!T153+ноябрь!T153+декабрь!T153</f>
        <v>0</v>
      </c>
      <c r="X153" s="36">
        <f>январь!U153+февраль!U153+март!U153+апрель!U153+май!U153+июнь!U153+июль!U153+август!U153+сентябрь!U153+октябрь!U153+ноябрь!U153+декабрь!U153</f>
        <v>0</v>
      </c>
      <c r="Y153" s="36">
        <f>январь!V153+февраль!V153+март!V153+апрель!V153+май!V153+июнь!V153+июль!V153+август!V153+сентябрь!V153+октябрь!V153+ноябрь!V153+декабрь!V153</f>
        <v>0</v>
      </c>
      <c r="Z153" s="36">
        <f>январь!W153+февраль!W153+март!W153+апрель!W153+май!W153+июнь!W153+июль!W153+август!W153+сентябрь!W153+октябрь!W153+ноябрь!W153+декабрь!W153</f>
        <v>0</v>
      </c>
      <c r="AA153" s="36">
        <f>январь!X153+февраль!X153+март!X153+апрель!X153+май!X153+июнь!X153+июль!X153+август!X153+сентябрь!X153+октябрь!X153+ноябрь!X153+декабрь!X153</f>
        <v>0</v>
      </c>
      <c r="AB153" s="29">
        <f>январь!Y153+февраль!Y153+март!Y153+апрель!Y153+май!Y153+июнь!Y153+июль!Y153+август!Y153+сентябрь!Y153+октябрь!Y153+ноябрь!Y153+декабрь!Y153</f>
        <v>0</v>
      </c>
      <c r="AC153" s="36">
        <f>январь!Z153+февраль!Z153+март!Z153+апрель!Z153+май!Z153+июнь!Z153+июль!Z153+август!Z153+сентябрь!Z153+октябрь!Z153+ноябрь!Z153+декабрь!Z153</f>
        <v>0</v>
      </c>
      <c r="AD153" s="66" t="str">
        <f>CONCATENATE(январь!AA153,$BZ$1,февраль!AA153,$BZ$1,март!AA153,$BZ$1,апрель!AA153,$BZ$1,май!AA153,$BZ$1,июнь!AA153,$BZ$1,июль!AA153,$BZ$1,август!AA153,$BZ$1,сентябрь!AA153,$BZ$1,октябрь!AA153,$BZ$1,ноябрь!AA153,$BZ$1,декабрь!AA153)</f>
        <v xml:space="preserve">           </v>
      </c>
      <c r="AE153" s="36">
        <f>январь!AB153+февраль!AB153+март!AB153+апрель!AB153+май!AB153+июнь!AB153+июль!AB153+август!AB153+сентябрь!AB153+октябрь!AB153+ноябрь!AB153+декабрь!AB153</f>
        <v>0</v>
      </c>
      <c r="AF153" s="36">
        <f>январь!AC153+февраль!AC153+март!AC153+апрель!AC153+май!AC153+июнь!AC153+июль!AC153+август!AC153+сентябрь!AC153+октябрь!AC153+ноябрь!AC153+декабрь!AC153</f>
        <v>0</v>
      </c>
      <c r="AG153" s="36">
        <f>январь!AD153+февраль!AD153+март!AD153+апрель!AD153+май!AD153+июнь!AD153+июль!AD153+август!AD153+сентябрь!AD153+октябрь!AD153+ноябрь!AD153+декабрь!AD153</f>
        <v>0</v>
      </c>
      <c r="AH153" s="36">
        <f>январь!AE153+февраль!AE153+март!AE153+апрель!AE153+май!AE153+июнь!AE153+июль!AE153+август!AE153+сентябрь!AE153+октябрь!AE153+ноябрь!AE153+декабрь!AE153</f>
        <v>0</v>
      </c>
      <c r="AI153" s="36">
        <f>январь!AF153+февраль!AF153+март!AF153+апрель!AF153+май!AF153+июнь!AF153+июль!AF153+август!AF153+сентябрь!AF153+октябрь!AF153+ноябрь!AF153+декабрь!AF153</f>
        <v>0</v>
      </c>
      <c r="AJ153" s="36">
        <f>январь!AG153+февраль!AG153+март!AG153+апрель!AG153+май!AG153+июнь!AG153+июль!AG153+август!AG153+сентябрь!AG153+октябрь!AG153+ноябрь!AG153+декабрь!AG153</f>
        <v>0</v>
      </c>
      <c r="AK153" s="29">
        <f>январь!AH153+февраль!AH153+март!AH153+апрель!AH153+май!AH153+июнь!AH153+июль!AH153+август!AH153+сентябрь!AH153+октябрь!AH153+ноябрь!AH153+декабрь!AH153</f>
        <v>1</v>
      </c>
      <c r="AL153" s="36">
        <f>январь!AI153+февраль!AI153+март!AI153+апрель!AI153+май!AI153+июнь!AI153+июль!AI153+август!AI153+сентябрь!AI153+октябрь!AI153+ноябрь!AI153+декабрь!AI153</f>
        <v>2.754</v>
      </c>
      <c r="AM153" s="29">
        <f>январь!AJ153+февраль!AJ153+март!AJ153+апрель!AJ153+май!AJ153+июнь!AJ153+июль!AJ153+август!AJ153+сентябрь!AJ153+октябрь!AJ153+ноябрь!AJ153+декабрь!AJ153</f>
        <v>0</v>
      </c>
      <c r="AN153" s="36">
        <f>январь!AK153+февраль!AK153+март!AK153+апрель!AK153+май!AK153+июнь!AK153+июль!AK153+август!AK153+сентябрь!AK153+октябрь!AK153+ноябрь!AK153+декабрь!AK153</f>
        <v>0</v>
      </c>
      <c r="AO153" s="36">
        <f>январь!AL153+февраль!AL153+март!AL153+апрель!AL153+май!AL153+июнь!AL153+июль!AL153+август!AL153+сентябрь!AL153+октябрь!AL153+ноябрь!AL153+декабрь!AL153</f>
        <v>0</v>
      </c>
      <c r="AP153" s="36">
        <f>январь!AM153+февраль!AM153+март!AM153+апрель!AM153+май!AM153+июнь!AM153+июль!AM153+август!AM153+сентябрь!AM153+октябрь!AM153+ноябрь!AM153+декабрь!AM153</f>
        <v>0</v>
      </c>
      <c r="AQ153" s="29">
        <f>январь!AN153+февраль!AN153+март!AN153+апрель!AN153+май!AN153+июнь!AN153+июль!AN153+август!AN153+сентябрь!AN153+октябрь!AN153+ноябрь!AN153+декабрь!AN153</f>
        <v>0</v>
      </c>
      <c r="AR153" s="36">
        <f>январь!AO153+февраль!AO153+март!AO153+апрель!AO153+май!AO153+июнь!AO153+июль!AO153+август!AO153+сентябрь!AO153+октябрь!AO153+ноябрь!AO153+декабрь!AO153</f>
        <v>0</v>
      </c>
      <c r="AS153" s="29">
        <f>январь!AP153+февраль!AP153+март!AP153+апрель!AP153+май!AP153+июнь!AP153+июль!AP153+август!AP153+сентябрь!AP153+октябрь!AP153+ноябрь!AP153+декабрь!AP153</f>
        <v>0</v>
      </c>
      <c r="AT153" s="36">
        <f>январь!AQ153+февраль!AQ153+март!AQ153+апрель!AQ153+май!AQ153+июнь!AQ153+июль!AQ153+август!AQ153+сентябрь!AQ153+октябрь!AQ153+ноябрь!AQ153+декабрь!AQ153</f>
        <v>0</v>
      </c>
      <c r="AU153" s="29">
        <f>январь!AR153+февраль!AR153+март!AR153+апрель!AR153+май!AR153+июнь!AR153+июль!AR153+август!AR153+сентябрь!AR153+октябрь!AR153+ноябрь!AR153+декабрь!AR153</f>
        <v>0</v>
      </c>
      <c r="AV153" s="36">
        <f>январь!AS153+февраль!AS153+март!AS153+апрель!AS153+май!AS153+июнь!AS153+июль!AS153+август!AS153+сентябрь!AS153+октябрь!AS153+ноябрь!AS153+декабрь!AS153</f>
        <v>0</v>
      </c>
      <c r="AW153" s="36">
        <f>январь!AT153+февраль!AT153+март!AT153+апрель!AT153+май!AT153+июнь!AT153+июль!AT153+август!AT153+сентябрь!AT153+октябрь!AT153+ноябрь!AT153+декабрь!AT153</f>
        <v>0</v>
      </c>
      <c r="AX153" s="36">
        <f>январь!AU153+февраль!AU153+март!AU153+апрель!AU153+май!AU153+июнь!AU153+июль!AU153+август!AU153+сентябрь!AU153+октябрь!AU153+ноябрь!AU153+декабрь!AU153</f>
        <v>0</v>
      </c>
      <c r="AY153" s="29">
        <f>январь!AV153+февраль!AV153+март!AV153+апрель!AV153+май!AV153+июнь!AV153+июль!AV153+август!AV153+сентябрь!AV153+октябрь!AV153+ноябрь!AV153+декабрь!AV153</f>
        <v>0</v>
      </c>
      <c r="AZ153" s="36">
        <f>январь!AW153+февраль!AW153+март!AW153+апрель!AW153+май!AW153+июнь!AW153+июль!AW153+август!AW153+сентябрь!AW153+октябрь!AW153+ноябрь!AW153+декабрь!AW153</f>
        <v>0</v>
      </c>
      <c r="BA153" s="36">
        <f>январь!AX153+февраль!AX153+март!AX153+апрель!AX153+май!AX153+июнь!AX153+июль!AX153+август!AX153+сентябрь!AX153+октябрь!AX153+ноябрь!AX153+декабрь!AX153</f>
        <v>0</v>
      </c>
      <c r="BB153" s="36">
        <f>январь!AY153+февраль!AY153+март!AY153+апрель!AY153+май!AY153+июнь!AY153+июль!AY153+август!AY153+сентябрь!AY153+октябрь!AY153+ноябрь!AY153+декабрь!AY153</f>
        <v>0</v>
      </c>
      <c r="BC153" s="29">
        <f>январь!AZ153+февраль!AZ153+март!AZ153+апрель!AZ153+май!AZ153+июнь!AZ153+июль!AZ153+август!AZ153+сентябрь!AZ153+октябрь!AZ153+ноябрь!AZ153+декабрь!AZ153</f>
        <v>0</v>
      </c>
      <c r="BD153" s="36">
        <f>январь!BA153+февраль!BA153+март!BA153+апрель!BA153+май!BA153+июнь!BA153+июль!BA153+август!BA153+сентябрь!BA153+октябрь!BA153+ноябрь!BA153+декабрь!BA153</f>
        <v>0</v>
      </c>
      <c r="BE153" s="36">
        <f>январь!BB153+февраль!BB153+март!BB153+апрель!BB153+май!BB153+июнь!BB153+июль!BB153+август!BB153+сентябрь!BB153+октябрь!BB153+ноябрь!BB153+декабрь!BB153</f>
        <v>0</v>
      </c>
      <c r="BF153" s="36">
        <f>январь!BC153+февраль!BC153+март!BC153+апрель!BC153+май!BC153+июнь!BC153+июль!BC153+август!BC153+сентябрь!BC153+октябрь!BC153+ноябрь!BC153+декабрь!BC153</f>
        <v>0</v>
      </c>
      <c r="BG153" s="36">
        <f>январь!BD153+февраль!BD153+март!BD153+апрель!BD153+май!BD153+июнь!BD153+июль!BD153+август!BD153+сентябрь!BD153+октябрь!BD153+ноябрь!BD153+декабрь!BD153</f>
        <v>0</v>
      </c>
      <c r="BH153" s="36">
        <f>январь!BE153+февраль!BE153+март!BE153+апрель!BE153+май!BE153+июнь!BE153+июль!BE153+август!BE153+сентябрь!BE153+октябрь!BE153+ноябрь!BE153+декабрь!BE153</f>
        <v>0</v>
      </c>
      <c r="BI153" s="36">
        <f>январь!BF153+февраль!BF153+март!BF153+апрель!BF153+май!BF153+июнь!BF153+июль!BF153+август!BF153+сентябрь!BF153+октябрь!BF153+ноябрь!BF153+декабрь!BF153</f>
        <v>1.6E-2</v>
      </c>
      <c r="BJ153" s="36">
        <f>январь!BG153+февраль!BG153+март!BG153+апрель!BG153+май!BG153+июнь!BG153+июль!BG153+август!BG153+сентябрь!BG153+октябрь!BG153+ноябрь!BG153+декабрь!BG153</f>
        <v>19.498999999999999</v>
      </c>
      <c r="BK153" s="36">
        <f>январь!BH153+февраль!BH153+март!BH153+апрель!BH153+май!BH153+июнь!BH153+июль!BH153+август!BH153+сентябрь!BH153+октябрь!BH153+ноябрь!BH153+декабрь!BH153</f>
        <v>0</v>
      </c>
      <c r="BL153" s="36">
        <f>январь!BI153+февраль!BI153+март!BI153+апрель!BI153+май!BI153+июнь!BI153+июль!BI153+август!BI153+сентябрь!BI153+октябрь!BI153+ноябрь!BI153+декабрь!BI153</f>
        <v>0</v>
      </c>
      <c r="BM153" s="29">
        <f>январь!BJ153+февраль!BJ153+март!BJ153+апрель!BJ153+май!BJ153+июнь!BJ153+июль!BJ153+август!BJ153+сентябрь!BJ153+октябрь!BJ153+ноябрь!BJ153+декабрь!BJ153</f>
        <v>0</v>
      </c>
      <c r="BN153" s="36">
        <f>январь!BK153+февраль!BK153+март!BK153+апрель!BK153+май!BK153+июнь!BK153+июль!BK153+август!BK153+сентябрь!BK153+октябрь!BK153+ноябрь!BK153+декабрь!BK153</f>
        <v>0</v>
      </c>
      <c r="BO153" s="29">
        <f>январь!BL153+февраль!BL153+март!BL153+апрель!BL153+май!BL153+июнь!BL153+июль!BL153+август!BL153+сентябрь!BL153+октябрь!BL153+ноябрь!BL153+декабрь!BL153</f>
        <v>5</v>
      </c>
      <c r="BP153" s="36">
        <f>январь!BM153+февраль!BM153+март!BM153+апрель!BM153+май!BM153+июнь!BM153+июль!BM153+август!BM153+сентябрь!BM153+октябрь!BM153+ноябрь!BM153+декабрь!BM153</f>
        <v>1.742</v>
      </c>
      <c r="BQ153" s="36">
        <f>январь!BN153+февраль!BN153+март!BN153+апрель!BN153+май!BN153+июнь!BN153+июль!BN153+август!BN153+сентябрь!BN153+октябрь!BN153+ноябрь!BN153+декабрь!BN153</f>
        <v>0</v>
      </c>
      <c r="BR153" s="36">
        <f>январь!BO153+февраль!BO153+март!BO153+апрель!BO153+май!BO153+июнь!BO153+июль!BO153+август!BO153+сентябрь!BO153+октябрь!BO153+ноябрь!BO153+декабрь!BO153</f>
        <v>0</v>
      </c>
      <c r="BS153" s="29">
        <f>январь!BP153+февраль!BP153+март!BP153+апрель!BP153+май!BP153+июнь!BP153+июль!BP153+август!BP153+сентябрь!BP153+октябрь!BP153+ноябрь!BP153+декабрь!BP153</f>
        <v>0</v>
      </c>
      <c r="BT153" s="36">
        <f>январь!BQ153+февраль!BQ153+март!BQ153+апрель!BQ153+май!BQ153+июнь!BQ153+июль!BQ153+август!BQ153+сентябрь!BQ153+октябрь!BQ153+ноябрь!BQ153+декабрь!BQ153</f>
        <v>0</v>
      </c>
      <c r="BU153" s="29">
        <f>январь!BR153+февраль!BR153+март!BR153+апрель!BR153+май!BR153+июнь!BR153+июль!BR153+август!BR153+сентябрь!BR153+октябрь!BR153+ноябрь!BR153+декабрь!BR153</f>
        <v>0</v>
      </c>
      <c r="BV153" s="36">
        <f>январь!BS153+февраль!BS153+март!BS153+апрель!BS153+май!BS153+июнь!BS153+июль!BS153+август!BS153+сентябрь!BS153+октябрь!BS153+ноябрь!BS153+декабрь!BS153</f>
        <v>0</v>
      </c>
      <c r="BW153" s="36">
        <f>январь!BT153+февраль!BT153+март!BT153+апрель!BT153+май!BT153+июнь!BT153+июль!BT153+август!BT153+сентябрь!BT153+октябрь!BT153+ноябрь!BT153+декабрь!BT153</f>
        <v>0</v>
      </c>
      <c r="BX153" s="36">
        <f>январь!BU153+февраль!BU153+март!BU153+апрель!BU153+май!BU153+июнь!BU153+июль!BU153+август!BU153+сентябрь!BU153+октябрь!BU153+ноябрь!BU153+декабрь!BU153</f>
        <v>0</v>
      </c>
      <c r="BY153" s="36">
        <f>январь!BV153+февраль!BV153+март!BV153+апрель!BV153+май!BV153+июнь!BV153+июль!BV153+август!BV153+сентябрь!BV153+октябрь!BV153+ноябрь!BV153+декабрь!BV153</f>
        <v>0</v>
      </c>
      <c r="BZ153" s="77">
        <v>2</v>
      </c>
    </row>
    <row r="154" spans="1:78" x14ac:dyDescent="0.25">
      <c r="A154" s="16">
        <v>152</v>
      </c>
      <c r="B154" s="16">
        <v>1</v>
      </c>
      <c r="C154" s="37" t="s">
        <v>614</v>
      </c>
      <c r="D154" s="51">
        <v>124.52918515942028</v>
      </c>
      <c r="E154" s="25">
        <v>307.81184000000002</v>
      </c>
      <c r="F154" s="26">
        <f t="shared" si="6"/>
        <v>422.21802515942028</v>
      </c>
      <c r="G154" s="26">
        <f t="shared" si="7"/>
        <v>114.40618515942027</v>
      </c>
      <c r="H154" s="26">
        <f t="shared" si="8"/>
        <v>10.123000000000001</v>
      </c>
      <c r="I154" s="36">
        <f>январь!F154+февраль!F154+март!F154+апрель!F154+май!F154+июнь!F154+июль!F154+август!F154+сентябрь!F154+октябрь!F154+ноябрь!F154+декабрь!F154</f>
        <v>0</v>
      </c>
      <c r="J154" s="36">
        <f>январь!G154+февраль!G154+март!G154+апрель!G154+май!G154+июнь!G154+июль!G154+август!G154+сентябрь!G154+октябрь!G154+ноябрь!G154+декабрь!G154</f>
        <v>0</v>
      </c>
      <c r="K154" s="36">
        <f>январь!H154+февраль!H154+март!H154+апрель!H154+май!H154+июнь!H154+июль!H154+август!H154+сентябрь!H154+октябрь!H154+ноябрь!H154+декабрь!H154</f>
        <v>0</v>
      </c>
      <c r="L154" s="27">
        <f>январь!I154+февраль!I154+март!I154+апрель!I154+май!I154+июнь!I154+июль!I154+август!I154+сентябрь!I154+октябрь!I154+ноябрь!I154+декабрь!I154</f>
        <v>0</v>
      </c>
      <c r="M154" s="36">
        <f>январь!J154+февраль!J154+март!J154+апрель!J154+май!J154+июнь!J154+июль!J154+август!J154+сентябрь!J154+октябрь!J154+ноябрь!J154+декабрь!J154</f>
        <v>0</v>
      </c>
      <c r="N154" s="36">
        <f>январь!K154+февраль!K154+март!K154+апрель!K154+май!K154+июнь!K154+июль!K154+август!K154+сентябрь!K154+октябрь!K154+ноябрь!K154+декабрь!K154</f>
        <v>0</v>
      </c>
      <c r="O154" s="36">
        <f>январь!L154+февраль!L154+март!L154+апрель!L154+май!L154+июнь!L154+июль!L154+август!L154+сентябрь!L154+октябрь!L154+ноябрь!L154+декабрь!L154</f>
        <v>0</v>
      </c>
      <c r="P154" s="36">
        <f>январь!M154+февраль!M154+март!M154+апрель!M154+май!M154+июнь!M154+июль!M154+август!M154+сентябрь!M154+октябрь!M154+ноябрь!M154+декабрь!M154</f>
        <v>0</v>
      </c>
      <c r="Q154" s="36">
        <f>январь!N154+февраль!N154+март!N154+апрель!N154+май!N154+июнь!N154+июль!N154+август!N154+сентябрь!N154+октябрь!N154+ноябрь!N154+декабрь!N154</f>
        <v>0</v>
      </c>
      <c r="R154" s="29">
        <f>январь!O154+февраль!O154+март!O154+апрель!O154+май!O154+июнь!O154+июль!O154+август!O154+сентябрь!O154+октябрь!O154+ноябрь!O154+декабрь!O154</f>
        <v>0</v>
      </c>
      <c r="S154" s="36">
        <f>январь!P154+февраль!P154+март!P154+апрель!P154+май!P154+июнь!P154+июль!P154+август!P154+сентябрь!P154+октябрь!P154+ноябрь!P154+декабрь!P154</f>
        <v>0</v>
      </c>
      <c r="T154" s="29">
        <f>январь!Q154+февраль!Q154+март!Q154+апрель!Q154+май!Q154+июнь!Q154+июль!Q154+август!Q154+сентябрь!Q154+октябрь!Q154+ноябрь!Q154+декабрь!Q154</f>
        <v>0</v>
      </c>
      <c r="U154" s="36">
        <f>январь!R154+февраль!R154+март!R154+апрель!R154+май!R154+июнь!R154+июль!R154+август!R154+сентябрь!R154+октябрь!R154+ноябрь!R154+декабрь!R154</f>
        <v>0</v>
      </c>
      <c r="V154" s="36">
        <f>январь!S154+февраль!S154+март!S154+апрель!S154+май!S154+июнь!S154+июль!S154+август!S154+сентябрь!S154+октябрь!S154+ноябрь!S154+декабрь!S154</f>
        <v>0</v>
      </c>
      <c r="W154" s="36">
        <f>январь!T154+февраль!T154+март!T154+апрель!T154+май!T154+июнь!T154+июль!T154+август!T154+сентябрь!T154+октябрь!T154+ноябрь!T154+декабрь!T154</f>
        <v>0</v>
      </c>
      <c r="X154" s="36">
        <f>январь!U154+февраль!U154+март!U154+апрель!U154+май!U154+июнь!U154+июль!U154+август!U154+сентябрь!U154+октябрь!U154+ноябрь!U154+декабрь!U154</f>
        <v>0</v>
      </c>
      <c r="Y154" s="36">
        <f>январь!V154+февраль!V154+март!V154+апрель!V154+май!V154+июнь!V154+июль!V154+август!V154+сентябрь!V154+октябрь!V154+ноябрь!V154+декабрь!V154</f>
        <v>0</v>
      </c>
      <c r="Z154" s="36">
        <f>январь!W154+февраль!W154+март!W154+апрель!W154+май!W154+июнь!W154+июль!W154+август!W154+сентябрь!W154+октябрь!W154+ноябрь!W154+декабрь!W154</f>
        <v>0</v>
      </c>
      <c r="AA154" s="36">
        <f>январь!X154+февраль!X154+март!X154+апрель!X154+май!X154+июнь!X154+июль!X154+август!X154+сентябрь!X154+октябрь!X154+ноябрь!X154+декабрь!X154</f>
        <v>0</v>
      </c>
      <c r="AB154" s="29">
        <f>январь!Y154+февраль!Y154+март!Y154+апрель!Y154+май!Y154+июнь!Y154+июль!Y154+август!Y154+сентябрь!Y154+октябрь!Y154+ноябрь!Y154+декабрь!Y154</f>
        <v>0</v>
      </c>
      <c r="AC154" s="36">
        <f>январь!Z154+февраль!Z154+март!Z154+апрель!Z154+май!Z154+июнь!Z154+июль!Z154+август!Z154+сентябрь!Z154+октябрь!Z154+ноябрь!Z154+декабрь!Z154</f>
        <v>0</v>
      </c>
      <c r="AD154" s="66" t="str">
        <f>CONCATENATE(январь!AA154,$BZ$1,февраль!AA154,$BZ$1,март!AA154,$BZ$1,апрель!AA154,$BZ$1,май!AA154,$BZ$1,июнь!AA154,$BZ$1,июль!AA154,$BZ$1,август!AA154,$BZ$1,сентябрь!AA154,$BZ$1,октябрь!AA154,$BZ$1,ноябрь!AA154,$BZ$1,декабрь!AA154)</f>
        <v xml:space="preserve">           </v>
      </c>
      <c r="AE154" s="36">
        <f>январь!AB154+февраль!AB154+март!AB154+апрель!AB154+май!AB154+июнь!AB154+июль!AB154+август!AB154+сентябрь!AB154+октябрь!AB154+ноябрь!AB154+декабрь!AB154</f>
        <v>0</v>
      </c>
      <c r="AF154" s="36">
        <f>январь!AC154+февраль!AC154+март!AC154+апрель!AC154+май!AC154+июнь!AC154+июль!AC154+август!AC154+сентябрь!AC154+октябрь!AC154+ноябрь!AC154+декабрь!AC154</f>
        <v>0</v>
      </c>
      <c r="AG154" s="36">
        <f>январь!AD154+февраль!AD154+март!AD154+апрель!AD154+май!AD154+июнь!AD154+июль!AD154+август!AD154+сентябрь!AD154+октябрь!AD154+ноябрь!AD154+декабрь!AD154</f>
        <v>0</v>
      </c>
      <c r="AH154" s="36">
        <f>январь!AE154+февраль!AE154+март!AE154+апрель!AE154+май!AE154+июнь!AE154+июль!AE154+август!AE154+сентябрь!AE154+октябрь!AE154+ноябрь!AE154+декабрь!AE154</f>
        <v>0</v>
      </c>
      <c r="AI154" s="36">
        <f>январь!AF154+февраль!AF154+март!AF154+апрель!AF154+май!AF154+июнь!AF154+июль!AF154+август!AF154+сентябрь!AF154+октябрь!AF154+ноябрь!AF154+декабрь!AF154</f>
        <v>0</v>
      </c>
      <c r="AJ154" s="36">
        <f>январь!AG154+февраль!AG154+март!AG154+апрель!AG154+май!AG154+июнь!AG154+июль!AG154+август!AG154+сентябрь!AG154+октябрь!AG154+ноябрь!AG154+декабрь!AG154</f>
        <v>0</v>
      </c>
      <c r="AK154" s="29">
        <f>январь!AH154+февраль!AH154+март!AH154+апрель!AH154+май!AH154+июнь!AH154+июль!AH154+август!AH154+сентябрь!AH154+октябрь!AH154+ноябрь!AH154+декабрь!AH154</f>
        <v>0</v>
      </c>
      <c r="AL154" s="36">
        <f>январь!AI154+февраль!AI154+март!AI154+апрель!AI154+май!AI154+июнь!AI154+июль!AI154+август!AI154+сентябрь!AI154+октябрь!AI154+ноябрь!AI154+декабрь!AI154</f>
        <v>0</v>
      </c>
      <c r="AM154" s="29">
        <f>январь!AJ154+февраль!AJ154+март!AJ154+апрель!AJ154+май!AJ154+июнь!AJ154+июль!AJ154+август!AJ154+сентябрь!AJ154+октябрь!AJ154+ноябрь!AJ154+декабрь!AJ154</f>
        <v>0</v>
      </c>
      <c r="AN154" s="36">
        <f>январь!AK154+февраль!AK154+март!AK154+апрель!AK154+май!AK154+июнь!AK154+июль!AK154+август!AK154+сентябрь!AK154+октябрь!AK154+ноябрь!AK154+декабрь!AK154</f>
        <v>0</v>
      </c>
      <c r="AO154" s="36">
        <f>январь!AL154+февраль!AL154+март!AL154+апрель!AL154+май!AL154+июнь!AL154+июль!AL154+август!AL154+сентябрь!AL154+октябрь!AL154+ноябрь!AL154+декабрь!AL154</f>
        <v>0</v>
      </c>
      <c r="AP154" s="36">
        <f>январь!AM154+февраль!AM154+март!AM154+апрель!AM154+май!AM154+июнь!AM154+июль!AM154+август!AM154+сентябрь!AM154+октябрь!AM154+ноябрь!AM154+декабрь!AM154</f>
        <v>0</v>
      </c>
      <c r="AQ154" s="29">
        <f>январь!AN154+февраль!AN154+март!AN154+апрель!AN154+май!AN154+июнь!AN154+июль!AN154+август!AN154+сентябрь!AN154+октябрь!AN154+ноябрь!AN154+декабрь!AN154</f>
        <v>0</v>
      </c>
      <c r="AR154" s="36">
        <f>январь!AO154+февраль!AO154+март!AO154+апрель!AO154+май!AO154+июнь!AO154+июль!AO154+август!AO154+сентябрь!AO154+октябрь!AO154+ноябрь!AO154+декабрь!AO154</f>
        <v>0</v>
      </c>
      <c r="AS154" s="29">
        <f>январь!AP154+февраль!AP154+март!AP154+апрель!AP154+май!AP154+июнь!AP154+июль!AP154+август!AP154+сентябрь!AP154+октябрь!AP154+ноябрь!AP154+декабрь!AP154</f>
        <v>0</v>
      </c>
      <c r="AT154" s="36">
        <f>январь!AQ154+февраль!AQ154+март!AQ154+апрель!AQ154+май!AQ154+июнь!AQ154+июль!AQ154+август!AQ154+сентябрь!AQ154+октябрь!AQ154+ноябрь!AQ154+декабрь!AQ154</f>
        <v>0</v>
      </c>
      <c r="AU154" s="29">
        <f>январь!AR154+февраль!AR154+март!AR154+апрель!AR154+май!AR154+июнь!AR154+июль!AR154+август!AR154+сентябрь!AR154+октябрь!AR154+ноябрь!AR154+декабрь!AR154</f>
        <v>0</v>
      </c>
      <c r="AV154" s="36">
        <f>январь!AS154+февраль!AS154+март!AS154+апрель!AS154+май!AS154+июнь!AS154+июль!AS154+август!AS154+сентябрь!AS154+октябрь!AS154+ноябрь!AS154+декабрь!AS154</f>
        <v>0</v>
      </c>
      <c r="AW154" s="36">
        <f>январь!AT154+февраль!AT154+март!AT154+апрель!AT154+май!AT154+июнь!AT154+июль!AT154+август!AT154+сентябрь!AT154+октябрь!AT154+ноябрь!AT154+декабрь!AT154</f>
        <v>0</v>
      </c>
      <c r="AX154" s="36">
        <f>январь!AU154+февраль!AU154+март!AU154+апрель!AU154+май!AU154+июнь!AU154+июль!AU154+август!AU154+сентябрь!AU154+октябрь!AU154+ноябрь!AU154+декабрь!AU154</f>
        <v>0</v>
      </c>
      <c r="AY154" s="29">
        <f>январь!AV154+февраль!AV154+март!AV154+апрель!AV154+май!AV154+июнь!AV154+июль!AV154+август!AV154+сентябрь!AV154+октябрь!AV154+ноябрь!AV154+декабрь!AV154</f>
        <v>0</v>
      </c>
      <c r="AZ154" s="36">
        <f>январь!AW154+февраль!AW154+март!AW154+апрель!AW154+май!AW154+июнь!AW154+июль!AW154+август!AW154+сентябрь!AW154+октябрь!AW154+ноябрь!AW154+декабрь!AW154</f>
        <v>0</v>
      </c>
      <c r="BA154" s="36">
        <f>январь!AX154+февраль!AX154+март!AX154+апрель!AX154+май!AX154+июнь!AX154+июль!AX154+август!AX154+сентябрь!AX154+октябрь!AX154+ноябрь!AX154+декабрь!AX154</f>
        <v>0</v>
      </c>
      <c r="BB154" s="36">
        <f>январь!AY154+февраль!AY154+март!AY154+апрель!AY154+май!AY154+июнь!AY154+июль!AY154+август!AY154+сентябрь!AY154+октябрь!AY154+ноябрь!AY154+декабрь!AY154</f>
        <v>0</v>
      </c>
      <c r="BC154" s="29">
        <f>январь!AZ154+февраль!AZ154+март!AZ154+апрель!AZ154+май!AZ154+июнь!AZ154+июль!AZ154+август!AZ154+сентябрь!AZ154+октябрь!AZ154+ноябрь!AZ154+декабрь!AZ154</f>
        <v>0</v>
      </c>
      <c r="BD154" s="36">
        <f>январь!BA154+февраль!BA154+март!BA154+апрель!BA154+май!BA154+июнь!BA154+июль!BA154+август!BA154+сентябрь!BA154+октябрь!BA154+ноябрь!BA154+декабрь!BA154</f>
        <v>0</v>
      </c>
      <c r="BE154" s="36">
        <f>январь!BB154+февраль!BB154+март!BB154+апрель!BB154+май!BB154+июнь!BB154+июль!BB154+август!BB154+сентябрь!BB154+октябрь!BB154+ноябрь!BB154+декабрь!BB154</f>
        <v>0</v>
      </c>
      <c r="BF154" s="36">
        <f>январь!BC154+февраль!BC154+март!BC154+апрель!BC154+май!BC154+июнь!BC154+июль!BC154+август!BC154+сентябрь!BC154+октябрь!BC154+ноябрь!BC154+декабрь!BC154</f>
        <v>0</v>
      </c>
      <c r="BG154" s="36">
        <f>январь!BD154+февраль!BD154+март!BD154+апрель!BD154+май!BD154+июнь!BD154+июль!BD154+август!BD154+сентябрь!BD154+октябрь!BD154+ноябрь!BD154+декабрь!BD154</f>
        <v>4.0000000000000001E-3</v>
      </c>
      <c r="BH154" s="36">
        <f>январь!BE154+февраль!BE154+март!BE154+апрель!BE154+май!BE154+июнь!BE154+июль!BE154+август!BE154+сентябрь!BE154+октябрь!BE154+ноябрь!BE154+декабрь!BE154</f>
        <v>3.8759999999999999</v>
      </c>
      <c r="BI154" s="36">
        <f>январь!BF154+февраль!BF154+март!BF154+апрель!BF154+май!BF154+июнь!BF154+июль!BF154+август!BF154+сентябрь!BF154+октябрь!BF154+ноябрь!BF154+декабрь!BF154</f>
        <v>0</v>
      </c>
      <c r="BJ154" s="36">
        <f>январь!BG154+февраль!BG154+март!BG154+апрель!BG154+май!BG154+июнь!BG154+июль!BG154+август!BG154+сентябрь!BG154+октябрь!BG154+ноябрь!BG154+декабрь!BG154</f>
        <v>0</v>
      </c>
      <c r="BK154" s="36">
        <f>январь!BH154+февраль!BH154+март!BH154+апрель!BH154+май!BH154+июнь!BH154+июль!BH154+август!BH154+сентябрь!BH154+октябрь!BH154+ноябрь!BH154+декабрь!BH154</f>
        <v>0</v>
      </c>
      <c r="BL154" s="36">
        <f>январь!BI154+февраль!BI154+март!BI154+апрель!BI154+май!BI154+июнь!BI154+июль!BI154+август!BI154+сентябрь!BI154+октябрь!BI154+ноябрь!BI154+декабрь!BI154</f>
        <v>0</v>
      </c>
      <c r="BM154" s="29">
        <f>январь!BJ154+февраль!BJ154+март!BJ154+апрель!BJ154+май!BJ154+июнь!BJ154+июль!BJ154+август!BJ154+сентябрь!BJ154+октябрь!BJ154+ноябрь!BJ154+декабрь!BJ154</f>
        <v>0</v>
      </c>
      <c r="BN154" s="36">
        <f>январь!BK154+февраль!BK154+март!BK154+апрель!BK154+май!BK154+июнь!BK154+июль!BK154+август!BK154+сентябрь!BK154+октябрь!BK154+ноябрь!BK154+декабрь!BK154</f>
        <v>0</v>
      </c>
      <c r="BO154" s="29">
        <f>январь!BL154+февраль!BL154+март!BL154+апрель!BL154+май!BL154+июнь!BL154+июль!BL154+август!BL154+сентябрь!BL154+октябрь!BL154+ноябрь!BL154+декабрь!BL154</f>
        <v>10</v>
      </c>
      <c r="BP154" s="36">
        <f>январь!BM154+февраль!BM154+март!BM154+апрель!BM154+май!BM154+июнь!BM154+июль!BM154+август!BM154+сентябрь!BM154+октябрь!BM154+ноябрь!BM154+декабрь!BM154</f>
        <v>4.8310000000000004</v>
      </c>
      <c r="BQ154" s="36">
        <f>январь!BN154+февраль!BN154+март!BN154+апрель!BN154+май!BN154+июнь!BN154+июль!BN154+август!BN154+сентябрь!BN154+октябрь!BN154+ноябрь!BN154+декабрь!BN154</f>
        <v>0</v>
      </c>
      <c r="BR154" s="36">
        <f>январь!BO154+февраль!BO154+март!BO154+апрель!BO154+май!BO154+июнь!BO154+июль!BO154+август!BO154+сентябрь!BO154+октябрь!BO154+ноябрь!BO154+декабрь!BO154</f>
        <v>0</v>
      </c>
      <c r="BS154" s="29">
        <f>январь!BP154+февраль!BP154+март!BP154+апрель!BP154+май!BP154+июнь!BP154+июль!BP154+август!BP154+сентябрь!BP154+октябрь!BP154+ноябрь!BP154+декабрь!BP154</f>
        <v>2</v>
      </c>
      <c r="BT154" s="36">
        <f>январь!BQ154+февраль!BQ154+март!BQ154+апрель!BQ154+май!BQ154+июнь!BQ154+июль!BQ154+август!BQ154+сентябрь!BQ154+октябрь!BQ154+ноябрь!BQ154+декабрь!BQ154</f>
        <v>1.4159999999999999</v>
      </c>
      <c r="BU154" s="29">
        <f>январь!BR154+февраль!BR154+март!BR154+апрель!BR154+май!BR154+июнь!BR154+июль!BR154+август!BR154+сентябрь!BR154+октябрь!BR154+ноябрь!BR154+декабрь!BR154</f>
        <v>0</v>
      </c>
      <c r="BV154" s="36">
        <f>январь!BS154+февраль!BS154+март!BS154+апрель!BS154+май!BS154+июнь!BS154+июль!BS154+август!BS154+сентябрь!BS154+октябрь!BS154+ноябрь!BS154+декабрь!BS154</f>
        <v>0</v>
      </c>
      <c r="BW154" s="36">
        <f>январь!BT154+февраль!BT154+март!BT154+апрель!BT154+май!BT154+июнь!BT154+июль!BT154+август!BT154+сентябрь!BT154+октябрь!BT154+ноябрь!BT154+декабрь!BT154</f>
        <v>0</v>
      </c>
      <c r="BX154" s="36">
        <f>январь!BU154+февраль!BU154+март!BU154+апрель!BU154+май!BU154+июнь!BU154+июль!BU154+август!BU154+сентябрь!BU154+октябрь!BU154+ноябрь!BU154+декабрь!BU154</f>
        <v>0</v>
      </c>
      <c r="BY154" s="36">
        <f>январь!BV154+февраль!BV154+март!BV154+апрель!BV154+май!BV154+июнь!BV154+июль!BV154+август!BV154+сентябрь!BV154+октябрь!BV154+ноябрь!BV154+декабрь!BV154</f>
        <v>0</v>
      </c>
      <c r="BZ154" s="77">
        <v>3</v>
      </c>
    </row>
    <row r="155" spans="1:78" x14ac:dyDescent="0.25">
      <c r="A155" s="16">
        <v>153</v>
      </c>
      <c r="B155" s="16">
        <v>1</v>
      </c>
      <c r="C155" s="37" t="s">
        <v>615</v>
      </c>
      <c r="D155" s="51">
        <v>361.72652349758448</v>
      </c>
      <c r="E155" s="25">
        <v>572.20540400000004</v>
      </c>
      <c r="F155" s="26">
        <f t="shared" si="6"/>
        <v>886.68092749758455</v>
      </c>
      <c r="G155" s="26">
        <f t="shared" si="7"/>
        <v>314.4755234975845</v>
      </c>
      <c r="H155" s="26">
        <f t="shared" si="8"/>
        <v>47.251000000000005</v>
      </c>
      <c r="I155" s="36">
        <f>январь!F155+февраль!F155+март!F155+апрель!F155+май!F155+июнь!F155+июль!F155+август!F155+сентябрь!F155+октябрь!F155+ноябрь!F155+декабрь!F155</f>
        <v>0</v>
      </c>
      <c r="J155" s="36">
        <f>январь!G155+февраль!G155+март!G155+апрель!G155+май!G155+июнь!G155+июль!G155+август!G155+сентябрь!G155+октябрь!G155+ноябрь!G155+декабрь!G155</f>
        <v>0</v>
      </c>
      <c r="K155" s="36">
        <f>январь!H155+февраль!H155+март!H155+апрель!H155+май!H155+июнь!H155+июль!H155+август!H155+сентябрь!H155+октябрь!H155+ноябрь!H155+декабрь!H155</f>
        <v>0</v>
      </c>
      <c r="L155" s="27">
        <f>январь!I155+февраль!I155+март!I155+апрель!I155+май!I155+июнь!I155+июль!I155+август!I155+сентябрь!I155+октябрь!I155+ноябрь!I155+декабрь!I155</f>
        <v>0</v>
      </c>
      <c r="M155" s="36">
        <f>январь!J155+февраль!J155+март!J155+апрель!J155+май!J155+июнь!J155+июль!J155+август!J155+сентябрь!J155+октябрь!J155+ноябрь!J155+декабрь!J155</f>
        <v>0</v>
      </c>
      <c r="N155" s="36">
        <f>январь!K155+февраль!K155+март!K155+апрель!K155+май!K155+июнь!K155+июль!K155+август!K155+сентябрь!K155+октябрь!K155+ноябрь!K155+декабрь!K155</f>
        <v>0</v>
      </c>
      <c r="O155" s="36">
        <f>январь!L155+февраль!L155+март!L155+апрель!L155+май!L155+июнь!L155+июль!L155+август!L155+сентябрь!L155+октябрь!L155+ноябрь!L155+декабрь!L155</f>
        <v>0</v>
      </c>
      <c r="P155" s="36">
        <f>январь!M155+февраль!M155+март!M155+апрель!M155+май!M155+июнь!M155+июль!M155+август!M155+сентябрь!M155+октябрь!M155+ноябрь!M155+декабрь!M155</f>
        <v>0</v>
      </c>
      <c r="Q155" s="36">
        <f>январь!N155+февраль!N155+март!N155+апрель!N155+май!N155+июнь!N155+июль!N155+август!N155+сентябрь!N155+октябрь!N155+ноябрь!N155+декабрь!N155</f>
        <v>0</v>
      </c>
      <c r="R155" s="29">
        <f>январь!O155+февраль!O155+март!O155+апрель!O155+май!O155+июнь!O155+июль!O155+август!O155+сентябрь!O155+октябрь!O155+ноябрь!O155+декабрь!O155</f>
        <v>0</v>
      </c>
      <c r="S155" s="36">
        <f>январь!P155+февраль!P155+март!P155+апрель!P155+май!P155+июнь!P155+июль!P155+август!P155+сентябрь!P155+октябрь!P155+ноябрь!P155+декабрь!P155</f>
        <v>0</v>
      </c>
      <c r="T155" s="29">
        <f>январь!Q155+февраль!Q155+март!Q155+апрель!Q155+май!Q155+июнь!Q155+июль!Q155+август!Q155+сентябрь!Q155+октябрь!Q155+ноябрь!Q155+декабрь!Q155</f>
        <v>0</v>
      </c>
      <c r="U155" s="36">
        <f>январь!R155+февраль!R155+март!R155+апрель!R155+май!R155+июнь!R155+июль!R155+август!R155+сентябрь!R155+октябрь!R155+ноябрь!R155+декабрь!R155</f>
        <v>0</v>
      </c>
      <c r="V155" s="36">
        <f>январь!S155+февраль!S155+март!S155+апрель!S155+май!S155+июнь!S155+июль!S155+август!S155+сентябрь!S155+октябрь!S155+ноябрь!S155+декабрь!S155</f>
        <v>0</v>
      </c>
      <c r="W155" s="36">
        <f>январь!T155+февраль!T155+март!T155+апрель!T155+май!T155+июнь!T155+июль!T155+август!T155+сентябрь!T155+октябрь!T155+ноябрь!T155+декабрь!T155</f>
        <v>0</v>
      </c>
      <c r="X155" s="36">
        <f>январь!U155+февраль!U155+март!U155+апрель!U155+май!U155+июнь!U155+июль!U155+август!U155+сентябрь!U155+октябрь!U155+ноябрь!U155+декабрь!U155</f>
        <v>0</v>
      </c>
      <c r="Y155" s="36">
        <f>январь!V155+февраль!V155+март!V155+апрель!V155+май!V155+июнь!V155+июль!V155+август!V155+сентябрь!V155+октябрь!V155+ноябрь!V155+декабрь!V155</f>
        <v>0</v>
      </c>
      <c r="Z155" s="36">
        <f>январь!W155+февраль!W155+март!W155+апрель!W155+май!W155+июнь!W155+июль!W155+август!W155+сентябрь!W155+октябрь!W155+ноябрь!W155+декабрь!W155</f>
        <v>0</v>
      </c>
      <c r="AA155" s="36">
        <f>январь!X155+февраль!X155+март!X155+апрель!X155+май!X155+июнь!X155+июль!X155+август!X155+сентябрь!X155+октябрь!X155+ноябрь!X155+декабрь!X155</f>
        <v>0</v>
      </c>
      <c r="AB155" s="29">
        <f>январь!Y155+февраль!Y155+март!Y155+апрель!Y155+май!Y155+июнь!Y155+июль!Y155+август!Y155+сентябрь!Y155+октябрь!Y155+ноябрь!Y155+декабрь!Y155</f>
        <v>0</v>
      </c>
      <c r="AC155" s="36">
        <f>январь!Z155+февраль!Z155+март!Z155+апрель!Z155+май!Z155+июнь!Z155+июль!Z155+август!Z155+сентябрь!Z155+октябрь!Z155+ноябрь!Z155+декабрь!Z155</f>
        <v>0</v>
      </c>
      <c r="AD155" s="66" t="str">
        <f>CONCATENATE(январь!AA155,$BZ$1,февраль!AA155,$BZ$1,март!AA155,$BZ$1,апрель!AA155,$BZ$1,май!AA155,$BZ$1,июнь!AA155,$BZ$1,июль!AA155,$BZ$1,август!AA155,$BZ$1,сентябрь!AA155,$BZ$1,октябрь!AA155,$BZ$1,ноябрь!AA155,$BZ$1,декабрь!AA155)</f>
        <v xml:space="preserve">           </v>
      </c>
      <c r="AE155" s="36">
        <f>январь!AB155+февраль!AB155+март!AB155+апрель!AB155+май!AB155+июнь!AB155+июль!AB155+август!AB155+сентябрь!AB155+октябрь!AB155+ноябрь!AB155+декабрь!AB155</f>
        <v>0</v>
      </c>
      <c r="AF155" s="36">
        <f>январь!AC155+февраль!AC155+март!AC155+апрель!AC155+май!AC155+июнь!AC155+июль!AC155+август!AC155+сентябрь!AC155+октябрь!AC155+ноябрь!AC155+декабрь!AC155</f>
        <v>0</v>
      </c>
      <c r="AG155" s="36">
        <f>январь!AD155+февраль!AD155+март!AD155+апрель!AD155+май!AD155+июнь!AD155+июль!AD155+август!AD155+сентябрь!AD155+октябрь!AD155+ноябрь!AD155+декабрь!AD155</f>
        <v>0</v>
      </c>
      <c r="AH155" s="36">
        <f>январь!AE155+февраль!AE155+март!AE155+апрель!AE155+май!AE155+июнь!AE155+июль!AE155+август!AE155+сентябрь!AE155+октябрь!AE155+ноябрь!AE155+декабрь!AE155</f>
        <v>0</v>
      </c>
      <c r="AI155" s="36">
        <f>январь!AF155+февраль!AF155+март!AF155+апрель!AF155+май!AF155+июнь!AF155+июль!AF155+август!AF155+сентябрь!AF155+октябрь!AF155+ноябрь!AF155+декабрь!AF155</f>
        <v>4.0000000000000001E-3</v>
      </c>
      <c r="AJ155" s="36">
        <f>январь!AG155+февраль!AG155+март!AG155+апрель!AG155+май!AG155+июнь!AG155+июль!AG155+август!AG155+сентябрь!AG155+октябрь!AG155+ноябрь!AG155+декабрь!AG155</f>
        <v>2.3769999999999998</v>
      </c>
      <c r="AK155" s="29">
        <f>январь!AH155+февраль!AH155+март!AH155+апрель!AH155+май!AH155+июнь!AH155+июль!AH155+август!AH155+сентябрь!AH155+октябрь!AH155+ноябрь!AH155+декабрь!AH155</f>
        <v>0</v>
      </c>
      <c r="AL155" s="36">
        <f>январь!AI155+февраль!AI155+март!AI155+апрель!AI155+май!AI155+июнь!AI155+июль!AI155+август!AI155+сентябрь!AI155+октябрь!AI155+ноябрь!AI155+декабрь!AI155</f>
        <v>0</v>
      </c>
      <c r="AM155" s="29">
        <f>январь!AJ155+февраль!AJ155+март!AJ155+апрель!AJ155+май!AJ155+июнь!AJ155+июль!AJ155+август!AJ155+сентябрь!AJ155+октябрь!AJ155+ноябрь!AJ155+декабрь!AJ155</f>
        <v>0</v>
      </c>
      <c r="AN155" s="36">
        <f>январь!AK155+февраль!AK155+март!AK155+апрель!AK155+май!AK155+июнь!AK155+июль!AK155+август!AK155+сентябрь!AK155+октябрь!AK155+ноябрь!AK155+декабрь!AK155</f>
        <v>0</v>
      </c>
      <c r="AO155" s="36">
        <f>январь!AL155+февраль!AL155+март!AL155+апрель!AL155+май!AL155+июнь!AL155+июль!AL155+август!AL155+сентябрь!AL155+октябрь!AL155+ноябрь!AL155+декабрь!AL155</f>
        <v>0</v>
      </c>
      <c r="AP155" s="36">
        <f>январь!AM155+февраль!AM155+март!AM155+апрель!AM155+май!AM155+июнь!AM155+июль!AM155+август!AM155+сентябрь!AM155+октябрь!AM155+ноябрь!AM155+декабрь!AM155</f>
        <v>0</v>
      </c>
      <c r="AQ155" s="29">
        <f>январь!AN155+февраль!AN155+март!AN155+апрель!AN155+май!AN155+июнь!AN155+июль!AN155+август!AN155+сентябрь!AN155+октябрь!AN155+ноябрь!AN155+декабрь!AN155</f>
        <v>0</v>
      </c>
      <c r="AR155" s="36">
        <f>январь!AO155+февраль!AO155+март!AO155+апрель!AO155+май!AO155+июнь!AO155+июль!AO155+август!AO155+сентябрь!AO155+октябрь!AO155+ноябрь!AO155+декабрь!AO155</f>
        <v>0</v>
      </c>
      <c r="AS155" s="29">
        <f>январь!AP155+февраль!AP155+март!AP155+апрель!AP155+май!AP155+июнь!AP155+июль!AP155+август!AP155+сентябрь!AP155+октябрь!AP155+ноябрь!AP155+декабрь!AP155</f>
        <v>1</v>
      </c>
      <c r="AT155" s="36">
        <f>январь!AQ155+февраль!AQ155+март!AQ155+апрель!AQ155+май!AQ155+июнь!AQ155+июль!AQ155+август!AQ155+сентябрь!AQ155+октябрь!AQ155+ноябрь!AQ155+декабрь!AQ155</f>
        <v>32</v>
      </c>
      <c r="AU155" s="29">
        <f>январь!AR155+февраль!AR155+март!AR155+апрель!AR155+май!AR155+июнь!AR155+июль!AR155+август!AR155+сентябрь!AR155+октябрь!AR155+ноябрь!AR155+декабрь!AR155</f>
        <v>0</v>
      </c>
      <c r="AV155" s="36">
        <f>январь!AS155+февраль!AS155+март!AS155+апрель!AS155+май!AS155+июнь!AS155+июль!AS155+август!AS155+сентябрь!AS155+октябрь!AS155+ноябрь!AS155+декабрь!AS155</f>
        <v>0</v>
      </c>
      <c r="AW155" s="36">
        <f>январь!AT155+февраль!AT155+март!AT155+апрель!AT155+май!AT155+июнь!AT155+июль!AT155+август!AT155+сентябрь!AT155+октябрь!AT155+ноябрь!AT155+декабрь!AT155</f>
        <v>0</v>
      </c>
      <c r="AX155" s="36">
        <f>январь!AU155+февраль!AU155+март!AU155+апрель!AU155+май!AU155+июнь!AU155+июль!AU155+август!AU155+сентябрь!AU155+октябрь!AU155+ноябрь!AU155+декабрь!AU155</f>
        <v>0</v>
      </c>
      <c r="AY155" s="29">
        <f>январь!AV155+февраль!AV155+март!AV155+апрель!AV155+май!AV155+июнь!AV155+июль!AV155+август!AV155+сентябрь!AV155+октябрь!AV155+ноябрь!AV155+декабрь!AV155</f>
        <v>0</v>
      </c>
      <c r="AZ155" s="36">
        <f>январь!AW155+февраль!AW155+март!AW155+апрель!AW155+май!AW155+июнь!AW155+июль!AW155+август!AW155+сентябрь!AW155+октябрь!AW155+ноябрь!AW155+декабрь!AW155</f>
        <v>0</v>
      </c>
      <c r="BA155" s="36">
        <f>январь!AX155+февраль!AX155+март!AX155+апрель!AX155+май!AX155+июнь!AX155+июль!AX155+август!AX155+сентябрь!AX155+октябрь!AX155+ноябрь!AX155+декабрь!AX155</f>
        <v>0</v>
      </c>
      <c r="BB155" s="36">
        <f>январь!AY155+февраль!AY155+март!AY155+апрель!AY155+май!AY155+июнь!AY155+июль!AY155+август!AY155+сентябрь!AY155+октябрь!AY155+ноябрь!AY155+декабрь!AY155</f>
        <v>0</v>
      </c>
      <c r="BC155" s="29">
        <f>январь!AZ155+февраль!AZ155+март!AZ155+апрель!AZ155+май!AZ155+июнь!AZ155+июль!AZ155+август!AZ155+сентябрь!AZ155+октябрь!AZ155+ноябрь!AZ155+декабрь!AZ155</f>
        <v>0</v>
      </c>
      <c r="BD155" s="36">
        <f>январь!BA155+февраль!BA155+март!BA155+апрель!BA155+май!BA155+июнь!BA155+июль!BA155+август!BA155+сентябрь!BA155+октябрь!BA155+ноябрь!BA155+декабрь!BA155</f>
        <v>0</v>
      </c>
      <c r="BE155" s="36">
        <f>январь!BB155+февраль!BB155+март!BB155+апрель!BB155+май!BB155+июнь!BB155+июль!BB155+август!BB155+сентябрь!BB155+октябрь!BB155+ноябрь!BB155+декабрь!BB155</f>
        <v>0</v>
      </c>
      <c r="BF155" s="36">
        <f>январь!BC155+февраль!BC155+март!BC155+апрель!BC155+май!BC155+июнь!BC155+июль!BC155+август!BC155+сентябрь!BC155+октябрь!BC155+ноябрь!BC155+декабрь!BC155</f>
        <v>0</v>
      </c>
      <c r="BG155" s="36">
        <f>январь!BD155+февраль!BD155+март!BD155+апрель!BD155+май!BD155+июнь!BD155+июль!BD155+август!BD155+сентябрь!BD155+октябрь!BD155+ноябрь!BD155+декабрь!BD155</f>
        <v>0</v>
      </c>
      <c r="BH155" s="36">
        <f>январь!BE155+февраль!BE155+март!BE155+апрель!BE155+май!BE155+июнь!BE155+июль!BE155+август!BE155+сентябрь!BE155+октябрь!BE155+ноябрь!BE155+декабрь!BE155</f>
        <v>0</v>
      </c>
      <c r="BI155" s="36">
        <f>январь!BF155+февраль!BF155+март!BF155+апрель!BF155+май!BF155+июнь!BF155+июль!BF155+август!BF155+сентябрь!BF155+октябрь!BF155+ноябрь!BF155+декабрь!BF155</f>
        <v>0</v>
      </c>
      <c r="BJ155" s="36">
        <f>январь!BG155+февраль!BG155+март!BG155+апрель!BG155+май!BG155+июнь!BG155+июль!BG155+август!BG155+сентябрь!BG155+октябрь!BG155+ноябрь!BG155+декабрь!BG155</f>
        <v>0</v>
      </c>
      <c r="BK155" s="36">
        <f>январь!BH155+февраль!BH155+март!BH155+апрель!BH155+май!BH155+июнь!BH155+июль!BH155+август!BH155+сентябрь!BH155+октябрь!BH155+ноябрь!BH155+декабрь!BH155</f>
        <v>0.02</v>
      </c>
      <c r="BL155" s="36">
        <f>январь!BI155+февраль!BI155+март!BI155+апрель!BI155+май!BI155+июнь!BI155+июль!BI155+август!BI155+сентябрь!BI155+октябрь!BI155+ноябрь!BI155+декабрь!BI155</f>
        <v>10.689</v>
      </c>
      <c r="BM155" s="29">
        <f>январь!BJ155+февраль!BJ155+март!BJ155+апрель!BJ155+май!BJ155+июнь!BJ155+июль!BJ155+август!BJ155+сентябрь!BJ155+октябрь!BJ155+ноябрь!BJ155+декабрь!BJ155</f>
        <v>0</v>
      </c>
      <c r="BN155" s="36">
        <f>январь!BK155+февраль!BK155+март!BK155+апрель!BK155+май!BK155+июнь!BK155+июль!BK155+август!BK155+сентябрь!BK155+октябрь!BK155+ноябрь!BK155+декабрь!BK155</f>
        <v>0</v>
      </c>
      <c r="BO155" s="29">
        <f>январь!BL155+февраль!BL155+март!BL155+апрель!BL155+май!BL155+июнь!BL155+июль!BL155+август!BL155+сентябрь!BL155+октябрь!BL155+ноябрь!BL155+декабрь!BL155</f>
        <v>0</v>
      </c>
      <c r="BP155" s="36">
        <f>январь!BM155+февраль!BM155+март!BM155+апрель!BM155+май!BM155+июнь!BM155+июль!BM155+август!BM155+сентябрь!BM155+октябрь!BM155+ноябрь!BM155+декабрь!BM155</f>
        <v>0</v>
      </c>
      <c r="BQ155" s="36">
        <f>январь!BN155+февраль!BN155+март!BN155+апрель!BN155+май!BN155+июнь!BN155+июль!BN155+август!BN155+сентябрь!BN155+октябрь!BN155+ноябрь!BN155+декабрь!BN155</f>
        <v>0.01</v>
      </c>
      <c r="BR155" s="36">
        <f>январь!BO155+февраль!BO155+март!BO155+апрель!BO155+май!BO155+июнь!BO155+июль!BO155+август!BO155+сентябрь!BO155+октябрь!BO155+ноябрь!BO155+декабрь!BO155</f>
        <v>2.1850000000000001</v>
      </c>
      <c r="BS155" s="29">
        <f>январь!BP155+февраль!BP155+март!BP155+апрель!BP155+май!BP155+июнь!BP155+июль!BP155+август!BP155+сентябрь!BP155+октябрь!BP155+ноябрь!BP155+декабрь!BP155</f>
        <v>0</v>
      </c>
      <c r="BT155" s="36">
        <f>январь!BQ155+февраль!BQ155+март!BQ155+апрель!BQ155+май!BQ155+июнь!BQ155+июль!BQ155+август!BQ155+сентябрь!BQ155+октябрь!BQ155+ноябрь!BQ155+декабрь!BQ155</f>
        <v>0</v>
      </c>
      <c r="BU155" s="29">
        <f>январь!BR155+февраль!BR155+март!BR155+апрель!BR155+май!BR155+июнь!BR155+июль!BR155+август!BR155+сентябрь!BR155+октябрь!BR155+ноябрь!BR155+декабрь!BR155</f>
        <v>0</v>
      </c>
      <c r="BV155" s="36">
        <f>январь!BS155+февраль!BS155+март!BS155+апрель!BS155+май!BS155+июнь!BS155+июль!BS155+август!BS155+сентябрь!BS155+октябрь!BS155+ноябрь!BS155+декабрь!BS155</f>
        <v>0</v>
      </c>
      <c r="BW155" s="36">
        <f>январь!BT155+февраль!BT155+март!BT155+апрель!BT155+май!BT155+июнь!BT155+июль!BT155+август!BT155+сентябрь!BT155+октябрь!BT155+ноябрь!BT155+декабрь!BT155</f>
        <v>0</v>
      </c>
      <c r="BX155" s="36">
        <f>январь!BU155+февраль!BU155+март!BU155+апрель!BU155+май!BU155+июнь!BU155+июль!BU155+август!BU155+сентябрь!BU155+октябрь!BU155+ноябрь!BU155+декабрь!BU155</f>
        <v>0</v>
      </c>
      <c r="BY155" s="36">
        <f>январь!BV155+февраль!BV155+март!BV155+апрель!BV155+май!BV155+июнь!BV155+июль!BV155+август!BV155+сентябрь!BV155+октябрь!BV155+ноябрь!BV155+декабрь!BV155</f>
        <v>0</v>
      </c>
      <c r="BZ155" s="77">
        <v>2</v>
      </c>
    </row>
    <row r="156" spans="1:78" x14ac:dyDescent="0.25">
      <c r="A156" s="16">
        <v>154</v>
      </c>
      <c r="B156" s="16">
        <v>1</v>
      </c>
      <c r="C156" s="37" t="s">
        <v>616</v>
      </c>
      <c r="D156" s="51">
        <v>24.484165642512075</v>
      </c>
      <c r="E156" s="25">
        <v>-250.62474</v>
      </c>
      <c r="F156" s="26">
        <f t="shared" si="6"/>
        <v>-226.14057435748794</v>
      </c>
      <c r="G156" s="26">
        <f t="shared" si="7"/>
        <v>24.484165642512075</v>
      </c>
      <c r="H156" s="26">
        <f t="shared" si="8"/>
        <v>0</v>
      </c>
      <c r="I156" s="36">
        <f>январь!F156+февраль!F156+март!F156+апрель!F156+май!F156+июнь!F156+июль!F156+август!F156+сентябрь!F156+октябрь!F156+ноябрь!F156+декабрь!F156</f>
        <v>0</v>
      </c>
      <c r="J156" s="36">
        <f>январь!G156+февраль!G156+март!G156+апрель!G156+май!G156+июнь!G156+июль!G156+август!G156+сентябрь!G156+октябрь!G156+ноябрь!G156+декабрь!G156</f>
        <v>0</v>
      </c>
      <c r="K156" s="36">
        <f>январь!H156+февраль!H156+март!H156+апрель!H156+май!H156+июнь!H156+июль!H156+август!H156+сентябрь!H156+октябрь!H156+ноябрь!H156+декабрь!H156</f>
        <v>0</v>
      </c>
      <c r="L156" s="27">
        <f>январь!I156+февраль!I156+март!I156+апрель!I156+май!I156+июнь!I156+июль!I156+август!I156+сентябрь!I156+октябрь!I156+ноябрь!I156+декабрь!I156</f>
        <v>0</v>
      </c>
      <c r="M156" s="36">
        <f>январь!J156+февраль!J156+март!J156+апрель!J156+май!J156+июнь!J156+июль!J156+август!J156+сентябрь!J156+октябрь!J156+ноябрь!J156+декабрь!J156</f>
        <v>0</v>
      </c>
      <c r="N156" s="36">
        <f>январь!K156+февраль!K156+март!K156+апрель!K156+май!K156+июнь!K156+июль!K156+август!K156+сентябрь!K156+октябрь!K156+ноябрь!K156+декабрь!K156</f>
        <v>0</v>
      </c>
      <c r="O156" s="36">
        <f>январь!L156+февраль!L156+март!L156+апрель!L156+май!L156+июнь!L156+июль!L156+август!L156+сентябрь!L156+октябрь!L156+ноябрь!L156+декабрь!L156</f>
        <v>0</v>
      </c>
      <c r="P156" s="36">
        <f>январь!M156+февраль!M156+март!M156+апрель!M156+май!M156+июнь!M156+июль!M156+август!M156+сентябрь!M156+октябрь!M156+ноябрь!M156+декабрь!M156</f>
        <v>0</v>
      </c>
      <c r="Q156" s="36">
        <f>январь!N156+февраль!N156+март!N156+апрель!N156+май!N156+июнь!N156+июль!N156+август!N156+сентябрь!N156+октябрь!N156+ноябрь!N156+декабрь!N156</f>
        <v>0</v>
      </c>
      <c r="R156" s="29">
        <f>январь!O156+февраль!O156+март!O156+апрель!O156+май!O156+июнь!O156+июль!O156+август!O156+сентябрь!O156+октябрь!O156+ноябрь!O156+декабрь!O156</f>
        <v>0</v>
      </c>
      <c r="S156" s="36">
        <f>январь!P156+февраль!P156+март!P156+апрель!P156+май!P156+июнь!P156+июль!P156+август!P156+сентябрь!P156+октябрь!P156+ноябрь!P156+декабрь!P156</f>
        <v>0</v>
      </c>
      <c r="T156" s="29">
        <f>январь!Q156+февраль!Q156+март!Q156+апрель!Q156+май!Q156+июнь!Q156+июль!Q156+август!Q156+сентябрь!Q156+октябрь!Q156+ноябрь!Q156+декабрь!Q156</f>
        <v>0</v>
      </c>
      <c r="U156" s="36">
        <f>январь!R156+февраль!R156+март!R156+апрель!R156+май!R156+июнь!R156+июль!R156+август!R156+сентябрь!R156+октябрь!R156+ноябрь!R156+декабрь!R156</f>
        <v>0</v>
      </c>
      <c r="V156" s="36">
        <f>январь!S156+февраль!S156+март!S156+апрель!S156+май!S156+июнь!S156+июль!S156+август!S156+сентябрь!S156+октябрь!S156+ноябрь!S156+декабрь!S156</f>
        <v>0</v>
      </c>
      <c r="W156" s="36">
        <f>январь!T156+февраль!T156+март!T156+апрель!T156+май!T156+июнь!T156+июль!T156+август!T156+сентябрь!T156+октябрь!T156+ноябрь!T156+декабрь!T156</f>
        <v>0</v>
      </c>
      <c r="X156" s="36">
        <f>январь!U156+февраль!U156+март!U156+апрель!U156+май!U156+июнь!U156+июль!U156+август!U156+сентябрь!U156+октябрь!U156+ноябрь!U156+декабрь!U156</f>
        <v>0</v>
      </c>
      <c r="Y156" s="36">
        <f>январь!V156+февраль!V156+март!V156+апрель!V156+май!V156+июнь!V156+июль!V156+август!V156+сентябрь!V156+октябрь!V156+ноябрь!V156+декабрь!V156</f>
        <v>0</v>
      </c>
      <c r="Z156" s="36">
        <f>январь!W156+февраль!W156+март!W156+апрель!W156+май!W156+июнь!W156+июль!W156+август!W156+сентябрь!W156+октябрь!W156+ноябрь!W156+декабрь!W156</f>
        <v>0</v>
      </c>
      <c r="AA156" s="36">
        <f>январь!X156+февраль!X156+март!X156+апрель!X156+май!X156+июнь!X156+июль!X156+август!X156+сентябрь!X156+октябрь!X156+ноябрь!X156+декабрь!X156</f>
        <v>0</v>
      </c>
      <c r="AB156" s="29">
        <f>январь!Y156+февраль!Y156+март!Y156+апрель!Y156+май!Y156+июнь!Y156+июль!Y156+август!Y156+сентябрь!Y156+октябрь!Y156+ноябрь!Y156+декабрь!Y156</f>
        <v>0</v>
      </c>
      <c r="AC156" s="36">
        <f>январь!Z156+февраль!Z156+март!Z156+апрель!Z156+май!Z156+июнь!Z156+июль!Z156+август!Z156+сентябрь!Z156+октябрь!Z156+ноябрь!Z156+декабрь!Z156</f>
        <v>0</v>
      </c>
      <c r="AD156" s="66" t="str">
        <f>CONCATENATE(январь!AA156,$BZ$1,февраль!AA156,$BZ$1,март!AA156,$BZ$1,апрель!AA156,$BZ$1,май!AA156,$BZ$1,июнь!AA156,$BZ$1,июль!AA156,$BZ$1,август!AA156,$BZ$1,сентябрь!AA156,$BZ$1,октябрь!AA156,$BZ$1,ноябрь!AA156,$BZ$1,декабрь!AA156)</f>
        <v xml:space="preserve">           </v>
      </c>
      <c r="AE156" s="36">
        <f>январь!AB156+февраль!AB156+март!AB156+апрель!AB156+май!AB156+июнь!AB156+июль!AB156+август!AB156+сентябрь!AB156+октябрь!AB156+ноябрь!AB156+декабрь!AB156</f>
        <v>0</v>
      </c>
      <c r="AF156" s="36">
        <f>январь!AC156+февраль!AC156+март!AC156+апрель!AC156+май!AC156+июнь!AC156+июль!AC156+август!AC156+сентябрь!AC156+октябрь!AC156+ноябрь!AC156+декабрь!AC156</f>
        <v>0</v>
      </c>
      <c r="AG156" s="36">
        <f>январь!AD156+февраль!AD156+март!AD156+апрель!AD156+май!AD156+июнь!AD156+июль!AD156+август!AD156+сентябрь!AD156+октябрь!AD156+ноябрь!AD156+декабрь!AD156</f>
        <v>0</v>
      </c>
      <c r="AH156" s="36">
        <f>январь!AE156+февраль!AE156+март!AE156+апрель!AE156+май!AE156+июнь!AE156+июль!AE156+август!AE156+сентябрь!AE156+октябрь!AE156+ноябрь!AE156+декабрь!AE156</f>
        <v>0</v>
      </c>
      <c r="AI156" s="36">
        <f>январь!AF156+февраль!AF156+март!AF156+апрель!AF156+май!AF156+июнь!AF156+июль!AF156+август!AF156+сентябрь!AF156+октябрь!AF156+ноябрь!AF156+декабрь!AF156</f>
        <v>0</v>
      </c>
      <c r="AJ156" s="36">
        <f>январь!AG156+февраль!AG156+март!AG156+апрель!AG156+май!AG156+июнь!AG156+июль!AG156+август!AG156+сентябрь!AG156+октябрь!AG156+ноябрь!AG156+декабрь!AG156</f>
        <v>0</v>
      </c>
      <c r="AK156" s="29">
        <f>январь!AH156+февраль!AH156+март!AH156+апрель!AH156+май!AH156+июнь!AH156+июль!AH156+август!AH156+сентябрь!AH156+октябрь!AH156+ноябрь!AH156+декабрь!AH156</f>
        <v>0</v>
      </c>
      <c r="AL156" s="36">
        <f>январь!AI156+февраль!AI156+март!AI156+апрель!AI156+май!AI156+июнь!AI156+июль!AI156+август!AI156+сентябрь!AI156+октябрь!AI156+ноябрь!AI156+декабрь!AI156</f>
        <v>0</v>
      </c>
      <c r="AM156" s="29">
        <f>январь!AJ156+февраль!AJ156+март!AJ156+апрель!AJ156+май!AJ156+июнь!AJ156+июль!AJ156+август!AJ156+сентябрь!AJ156+октябрь!AJ156+ноябрь!AJ156+декабрь!AJ156</f>
        <v>0</v>
      </c>
      <c r="AN156" s="36">
        <f>январь!AK156+февраль!AK156+март!AK156+апрель!AK156+май!AK156+июнь!AK156+июль!AK156+август!AK156+сентябрь!AK156+октябрь!AK156+ноябрь!AK156+декабрь!AK156</f>
        <v>0</v>
      </c>
      <c r="AO156" s="36">
        <f>январь!AL156+февраль!AL156+март!AL156+апрель!AL156+май!AL156+июнь!AL156+июль!AL156+август!AL156+сентябрь!AL156+октябрь!AL156+ноябрь!AL156+декабрь!AL156</f>
        <v>0</v>
      </c>
      <c r="AP156" s="36">
        <f>январь!AM156+февраль!AM156+март!AM156+апрель!AM156+май!AM156+июнь!AM156+июль!AM156+август!AM156+сентябрь!AM156+октябрь!AM156+ноябрь!AM156+декабрь!AM156</f>
        <v>0</v>
      </c>
      <c r="AQ156" s="29">
        <f>январь!AN156+февраль!AN156+март!AN156+апрель!AN156+май!AN156+июнь!AN156+июль!AN156+август!AN156+сентябрь!AN156+октябрь!AN156+ноябрь!AN156+декабрь!AN156</f>
        <v>0</v>
      </c>
      <c r="AR156" s="36">
        <f>январь!AO156+февраль!AO156+март!AO156+апрель!AO156+май!AO156+июнь!AO156+июль!AO156+август!AO156+сентябрь!AO156+октябрь!AO156+ноябрь!AO156+декабрь!AO156</f>
        <v>0</v>
      </c>
      <c r="AS156" s="29">
        <f>январь!AP156+февраль!AP156+март!AP156+апрель!AP156+май!AP156+июнь!AP156+июль!AP156+август!AP156+сентябрь!AP156+октябрь!AP156+ноябрь!AP156+декабрь!AP156</f>
        <v>0</v>
      </c>
      <c r="AT156" s="36">
        <f>январь!AQ156+февраль!AQ156+март!AQ156+апрель!AQ156+май!AQ156+июнь!AQ156+июль!AQ156+август!AQ156+сентябрь!AQ156+октябрь!AQ156+ноябрь!AQ156+декабрь!AQ156</f>
        <v>0</v>
      </c>
      <c r="AU156" s="29">
        <f>январь!AR156+февраль!AR156+март!AR156+апрель!AR156+май!AR156+июнь!AR156+июль!AR156+август!AR156+сентябрь!AR156+октябрь!AR156+ноябрь!AR156+декабрь!AR156</f>
        <v>0</v>
      </c>
      <c r="AV156" s="36">
        <f>январь!AS156+февраль!AS156+март!AS156+апрель!AS156+май!AS156+июнь!AS156+июль!AS156+август!AS156+сентябрь!AS156+октябрь!AS156+ноябрь!AS156+декабрь!AS156</f>
        <v>0</v>
      </c>
      <c r="AW156" s="36">
        <f>январь!AT156+февраль!AT156+март!AT156+апрель!AT156+май!AT156+июнь!AT156+июль!AT156+август!AT156+сентябрь!AT156+октябрь!AT156+ноябрь!AT156+декабрь!AT156</f>
        <v>0</v>
      </c>
      <c r="AX156" s="36">
        <f>январь!AU156+февраль!AU156+март!AU156+апрель!AU156+май!AU156+июнь!AU156+июль!AU156+август!AU156+сентябрь!AU156+октябрь!AU156+ноябрь!AU156+декабрь!AU156</f>
        <v>0</v>
      </c>
      <c r="AY156" s="29">
        <f>январь!AV156+февраль!AV156+март!AV156+апрель!AV156+май!AV156+июнь!AV156+июль!AV156+август!AV156+сентябрь!AV156+октябрь!AV156+ноябрь!AV156+декабрь!AV156</f>
        <v>0</v>
      </c>
      <c r="AZ156" s="36">
        <f>январь!AW156+февраль!AW156+март!AW156+апрель!AW156+май!AW156+июнь!AW156+июль!AW156+август!AW156+сентябрь!AW156+октябрь!AW156+ноябрь!AW156+декабрь!AW156</f>
        <v>0</v>
      </c>
      <c r="BA156" s="36">
        <f>январь!AX156+февраль!AX156+март!AX156+апрель!AX156+май!AX156+июнь!AX156+июль!AX156+август!AX156+сентябрь!AX156+октябрь!AX156+ноябрь!AX156+декабрь!AX156</f>
        <v>0</v>
      </c>
      <c r="BB156" s="36">
        <f>январь!AY156+февраль!AY156+март!AY156+апрель!AY156+май!AY156+июнь!AY156+июль!AY156+август!AY156+сентябрь!AY156+октябрь!AY156+ноябрь!AY156+декабрь!AY156</f>
        <v>0</v>
      </c>
      <c r="BC156" s="29">
        <f>январь!AZ156+февраль!AZ156+март!AZ156+апрель!AZ156+май!AZ156+июнь!AZ156+июль!AZ156+август!AZ156+сентябрь!AZ156+октябрь!AZ156+ноябрь!AZ156+декабрь!AZ156</f>
        <v>0</v>
      </c>
      <c r="BD156" s="36">
        <f>январь!BA156+февраль!BA156+март!BA156+апрель!BA156+май!BA156+июнь!BA156+июль!BA156+август!BA156+сентябрь!BA156+октябрь!BA156+ноябрь!BA156+декабрь!BA156</f>
        <v>0</v>
      </c>
      <c r="BE156" s="36">
        <f>январь!BB156+февраль!BB156+март!BB156+апрель!BB156+май!BB156+июнь!BB156+июль!BB156+август!BB156+сентябрь!BB156+октябрь!BB156+ноябрь!BB156+декабрь!BB156</f>
        <v>0</v>
      </c>
      <c r="BF156" s="36">
        <f>январь!BC156+февраль!BC156+март!BC156+апрель!BC156+май!BC156+июнь!BC156+июль!BC156+август!BC156+сентябрь!BC156+октябрь!BC156+ноябрь!BC156+декабрь!BC156</f>
        <v>0</v>
      </c>
      <c r="BG156" s="36">
        <f>январь!BD156+февраль!BD156+март!BD156+апрель!BD156+май!BD156+июнь!BD156+июль!BD156+август!BD156+сентябрь!BD156+октябрь!BD156+ноябрь!BD156+декабрь!BD156</f>
        <v>0</v>
      </c>
      <c r="BH156" s="36">
        <f>январь!BE156+февраль!BE156+март!BE156+апрель!BE156+май!BE156+июнь!BE156+июль!BE156+август!BE156+сентябрь!BE156+октябрь!BE156+ноябрь!BE156+декабрь!BE156</f>
        <v>0</v>
      </c>
      <c r="BI156" s="36">
        <f>январь!BF156+февраль!BF156+март!BF156+апрель!BF156+май!BF156+июнь!BF156+июль!BF156+август!BF156+сентябрь!BF156+октябрь!BF156+ноябрь!BF156+декабрь!BF156</f>
        <v>0</v>
      </c>
      <c r="BJ156" s="36">
        <f>январь!BG156+февраль!BG156+март!BG156+апрель!BG156+май!BG156+июнь!BG156+июль!BG156+август!BG156+сентябрь!BG156+октябрь!BG156+ноябрь!BG156+декабрь!BG156</f>
        <v>0</v>
      </c>
      <c r="BK156" s="36">
        <f>январь!BH156+февраль!BH156+март!BH156+апрель!BH156+май!BH156+июнь!BH156+июль!BH156+август!BH156+сентябрь!BH156+октябрь!BH156+ноябрь!BH156+декабрь!BH156</f>
        <v>0</v>
      </c>
      <c r="BL156" s="36">
        <f>январь!BI156+февраль!BI156+март!BI156+апрель!BI156+май!BI156+июнь!BI156+июль!BI156+август!BI156+сентябрь!BI156+октябрь!BI156+ноябрь!BI156+декабрь!BI156</f>
        <v>0</v>
      </c>
      <c r="BM156" s="29">
        <f>январь!BJ156+февраль!BJ156+март!BJ156+апрель!BJ156+май!BJ156+июнь!BJ156+июль!BJ156+август!BJ156+сентябрь!BJ156+октябрь!BJ156+ноябрь!BJ156+декабрь!BJ156</f>
        <v>0</v>
      </c>
      <c r="BN156" s="36">
        <f>январь!BK156+февраль!BK156+март!BK156+апрель!BK156+май!BK156+июнь!BK156+июль!BK156+август!BK156+сентябрь!BK156+октябрь!BK156+ноябрь!BK156+декабрь!BK156</f>
        <v>0</v>
      </c>
      <c r="BO156" s="29">
        <f>январь!BL156+февраль!BL156+март!BL156+апрель!BL156+май!BL156+июнь!BL156+июль!BL156+август!BL156+сентябрь!BL156+октябрь!BL156+ноябрь!BL156+декабрь!BL156</f>
        <v>0</v>
      </c>
      <c r="BP156" s="36">
        <f>январь!BM156+февраль!BM156+март!BM156+апрель!BM156+май!BM156+июнь!BM156+июль!BM156+август!BM156+сентябрь!BM156+октябрь!BM156+ноябрь!BM156+декабрь!BM156</f>
        <v>0</v>
      </c>
      <c r="BQ156" s="36">
        <f>январь!BN156+февраль!BN156+март!BN156+апрель!BN156+май!BN156+июнь!BN156+июль!BN156+август!BN156+сентябрь!BN156+октябрь!BN156+ноябрь!BN156+декабрь!BN156</f>
        <v>0</v>
      </c>
      <c r="BR156" s="36">
        <f>январь!BO156+февраль!BO156+март!BO156+апрель!BO156+май!BO156+июнь!BO156+июль!BO156+август!BO156+сентябрь!BO156+октябрь!BO156+ноябрь!BO156+декабрь!BO156</f>
        <v>0</v>
      </c>
      <c r="BS156" s="29">
        <f>январь!BP156+февраль!BP156+март!BP156+апрель!BP156+май!BP156+июнь!BP156+июль!BP156+август!BP156+сентябрь!BP156+октябрь!BP156+ноябрь!BP156+декабрь!BP156</f>
        <v>0</v>
      </c>
      <c r="BT156" s="36">
        <f>январь!BQ156+февраль!BQ156+март!BQ156+апрель!BQ156+май!BQ156+июнь!BQ156+июль!BQ156+август!BQ156+сентябрь!BQ156+октябрь!BQ156+ноябрь!BQ156+декабрь!BQ156</f>
        <v>0</v>
      </c>
      <c r="BU156" s="29">
        <f>январь!BR156+февраль!BR156+март!BR156+апрель!BR156+май!BR156+июнь!BR156+июль!BR156+август!BR156+сентябрь!BR156+октябрь!BR156+ноябрь!BR156+декабрь!BR156</f>
        <v>0</v>
      </c>
      <c r="BV156" s="36">
        <f>январь!BS156+февраль!BS156+март!BS156+апрель!BS156+май!BS156+июнь!BS156+июль!BS156+август!BS156+сентябрь!BS156+октябрь!BS156+ноябрь!BS156+декабрь!BS156</f>
        <v>0</v>
      </c>
      <c r="BW156" s="36">
        <f>январь!BT156+февраль!BT156+март!BT156+апрель!BT156+май!BT156+июнь!BT156+июль!BT156+август!BT156+сентябрь!BT156+октябрь!BT156+ноябрь!BT156+декабрь!BT156</f>
        <v>0</v>
      </c>
      <c r="BX156" s="36">
        <f>январь!BU156+февраль!BU156+март!BU156+апрель!BU156+май!BU156+июнь!BU156+июль!BU156+август!BU156+сентябрь!BU156+октябрь!BU156+ноябрь!BU156+декабрь!BU156</f>
        <v>0</v>
      </c>
      <c r="BY156" s="36">
        <f>январь!BV156+февраль!BV156+март!BV156+апрель!BV156+май!BV156+июнь!BV156+июль!BV156+август!BV156+сентябрь!BV156+октябрь!BV156+ноябрь!BV156+декабрь!BV156</f>
        <v>0</v>
      </c>
      <c r="BZ156" s="77">
        <v>0</v>
      </c>
    </row>
    <row r="157" spans="1:78" x14ac:dyDescent="0.25">
      <c r="A157" s="16">
        <v>155</v>
      </c>
      <c r="B157" s="16">
        <v>1</v>
      </c>
      <c r="C157" s="37" t="s">
        <v>617</v>
      </c>
      <c r="D157" s="51">
        <v>274.6743365797102</v>
      </c>
      <c r="E157" s="25">
        <v>314.98490400000026</v>
      </c>
      <c r="F157" s="26">
        <f t="shared" si="6"/>
        <v>347.25424057971054</v>
      </c>
      <c r="G157" s="26">
        <f t="shared" si="7"/>
        <v>32.269336579710199</v>
      </c>
      <c r="H157" s="26">
        <f t="shared" si="8"/>
        <v>242.405</v>
      </c>
      <c r="I157" s="36">
        <f>январь!F157+февраль!F157+март!F157+апрель!F157+май!F157+июнь!F157+июль!F157+август!F157+сентябрь!F157+октябрь!F157+ноябрь!F157+декабрь!F157</f>
        <v>0</v>
      </c>
      <c r="J157" s="36">
        <f>январь!G157+февраль!G157+март!G157+апрель!G157+май!G157+июнь!G157+июль!G157+август!G157+сентябрь!G157+октябрь!G157+ноябрь!G157+декабрь!G157</f>
        <v>0</v>
      </c>
      <c r="K157" s="36">
        <f>январь!H157+февраль!H157+март!H157+апрель!H157+май!H157+июнь!H157+июль!H157+август!H157+сентябрь!H157+октябрь!H157+ноябрь!H157+декабрь!H157</f>
        <v>0</v>
      </c>
      <c r="L157" s="27">
        <f>январь!I157+февраль!I157+март!I157+апрель!I157+май!I157+июнь!I157+июль!I157+август!I157+сентябрь!I157+октябрь!I157+ноябрь!I157+декабрь!I157</f>
        <v>0</v>
      </c>
      <c r="M157" s="36">
        <f>январь!J157+февраль!J157+март!J157+апрель!J157+май!J157+июнь!J157+июль!J157+август!J157+сентябрь!J157+октябрь!J157+ноябрь!J157+декабрь!J157</f>
        <v>0</v>
      </c>
      <c r="N157" s="36">
        <f>январь!K157+февраль!K157+март!K157+апрель!K157+май!K157+июнь!K157+июль!K157+август!K157+сентябрь!K157+октябрь!K157+ноябрь!K157+декабрь!K157</f>
        <v>0</v>
      </c>
      <c r="O157" s="36">
        <f>январь!L157+февраль!L157+март!L157+апрель!L157+май!L157+июнь!L157+июль!L157+август!L157+сентябрь!L157+октябрь!L157+ноябрь!L157+декабрь!L157</f>
        <v>0</v>
      </c>
      <c r="P157" s="36">
        <f>январь!M157+февраль!M157+март!M157+апрель!M157+май!M157+июнь!M157+июль!M157+август!M157+сентябрь!M157+октябрь!M157+ноябрь!M157+декабрь!M157</f>
        <v>0.3</v>
      </c>
      <c r="Q157" s="36">
        <f>январь!N157+февраль!N157+март!N157+апрель!N157+май!N157+июнь!N157+июль!N157+август!N157+сентябрь!N157+октябрь!N157+ноябрь!N157+декабрь!N157</f>
        <v>103.449</v>
      </c>
      <c r="R157" s="29">
        <f>январь!O157+февраль!O157+март!O157+апрель!O157+май!O157+июнь!O157+июль!O157+август!O157+сентябрь!O157+октябрь!O157+ноябрь!O157+декабрь!O157</f>
        <v>0</v>
      </c>
      <c r="S157" s="36">
        <f>январь!P157+февраль!P157+март!P157+апрель!P157+май!P157+июнь!P157+июль!P157+август!P157+сентябрь!P157+октябрь!P157+ноябрь!P157+декабрь!P157</f>
        <v>0</v>
      </c>
      <c r="T157" s="29">
        <f>январь!Q157+февраль!Q157+март!Q157+апрель!Q157+май!Q157+июнь!Q157+июль!Q157+август!Q157+сентябрь!Q157+октябрь!Q157+ноябрь!Q157+декабрь!Q157</f>
        <v>0</v>
      </c>
      <c r="U157" s="36">
        <f>январь!R157+февраль!R157+март!R157+апрель!R157+май!R157+июнь!R157+июль!R157+август!R157+сентябрь!R157+октябрь!R157+ноябрь!R157+декабрь!R157</f>
        <v>0</v>
      </c>
      <c r="V157" s="36">
        <f>январь!S157+февраль!S157+март!S157+апрель!S157+май!S157+июнь!S157+июль!S157+август!S157+сентябрь!S157+октябрь!S157+ноябрь!S157+декабрь!S157</f>
        <v>0</v>
      </c>
      <c r="W157" s="36">
        <f>январь!T157+февраль!T157+март!T157+апрель!T157+май!T157+июнь!T157+июль!T157+август!T157+сентябрь!T157+октябрь!T157+ноябрь!T157+декабрь!T157</f>
        <v>0</v>
      </c>
      <c r="X157" s="36">
        <f>январь!U157+февраль!U157+март!U157+апрель!U157+май!U157+июнь!U157+июль!U157+август!U157+сентябрь!U157+октябрь!U157+ноябрь!U157+декабрь!U157</f>
        <v>6.9000000000000006E-2</v>
      </c>
      <c r="Y157" s="36">
        <f>январь!V157+февраль!V157+март!V157+апрель!V157+май!V157+июнь!V157+июль!V157+август!V157+сентябрь!V157+октябрь!V157+ноябрь!V157+декабрь!V157</f>
        <v>100.07499999999999</v>
      </c>
      <c r="Z157" s="36">
        <f>январь!W157+февраль!W157+март!W157+апрель!W157+май!W157+июнь!W157+июль!W157+август!W157+сентябрь!W157+октябрь!W157+ноябрь!W157+декабрь!W157</f>
        <v>0</v>
      </c>
      <c r="AA157" s="36">
        <f>январь!X157+февраль!X157+март!X157+апрель!X157+май!X157+июнь!X157+июль!X157+август!X157+сентябрь!X157+октябрь!X157+ноябрь!X157+декабрь!X157</f>
        <v>0</v>
      </c>
      <c r="AB157" s="29">
        <f>январь!Y157+февраль!Y157+март!Y157+апрель!Y157+май!Y157+июнь!Y157+июль!Y157+август!Y157+сентябрь!Y157+октябрь!Y157+ноябрь!Y157+декабрь!Y157</f>
        <v>0</v>
      </c>
      <c r="AC157" s="36">
        <f>январь!Z157+февраль!Z157+март!Z157+апрель!Z157+май!Z157+июнь!Z157+июль!Z157+август!Z157+сентябрь!Z157+октябрь!Z157+ноябрь!Z157+декабрь!Z157</f>
        <v>0</v>
      </c>
      <c r="AD157" s="66" t="str">
        <f>CONCATENATE(январь!AA157,$BZ$1,февраль!AA157,$BZ$1,март!AA157,$BZ$1,апрель!AA157,$BZ$1,май!AA157,$BZ$1,июнь!AA157,$BZ$1,июль!AA157,$BZ$1,август!AA157,$BZ$1,сентябрь!AA157,$BZ$1,октябрь!AA157,$BZ$1,ноябрь!AA157,$BZ$1,декабрь!AA157)</f>
        <v xml:space="preserve">           </v>
      </c>
      <c r="AE157" s="36">
        <f>январь!AB157+февраль!AB157+март!AB157+апрель!AB157+май!AB157+июнь!AB157+июль!AB157+август!AB157+сентябрь!AB157+октябрь!AB157+ноябрь!AB157+декабрь!AB157</f>
        <v>0</v>
      </c>
      <c r="AF157" s="36">
        <f>январь!AC157+февраль!AC157+март!AC157+апрель!AC157+май!AC157+июнь!AC157+июль!AC157+август!AC157+сентябрь!AC157+октябрь!AC157+ноябрь!AC157+декабрь!AC157</f>
        <v>0</v>
      </c>
      <c r="AG157" s="36">
        <f>январь!AD157+февраль!AD157+март!AD157+апрель!AD157+май!AD157+июнь!AD157+июль!AD157+август!AD157+сентябрь!AD157+октябрь!AD157+ноябрь!AD157+декабрь!AD157</f>
        <v>0</v>
      </c>
      <c r="AH157" s="36">
        <f>январь!AE157+февраль!AE157+март!AE157+апрель!AE157+май!AE157+июнь!AE157+июль!AE157+август!AE157+сентябрь!AE157+октябрь!AE157+ноябрь!AE157+декабрь!AE157</f>
        <v>0</v>
      </c>
      <c r="AI157" s="36">
        <f>январь!AF157+февраль!AF157+март!AF157+апрель!AF157+май!AF157+июнь!AF157+июль!AF157+август!AF157+сентябрь!AF157+октябрь!AF157+ноябрь!AF157+декабрь!AF157</f>
        <v>3.0000000000000001E-3</v>
      </c>
      <c r="AJ157" s="36">
        <f>январь!AG157+февраль!AG157+март!AG157+апрель!AG157+май!AG157+июнь!AG157+июль!AG157+август!AG157+сентябрь!AG157+октябрь!AG157+ноябрь!AG157+декабрь!AG157</f>
        <v>2.1070000000000002</v>
      </c>
      <c r="AK157" s="29">
        <f>январь!AH157+февраль!AH157+март!AH157+апрель!AH157+май!AH157+июнь!AH157+июль!AH157+август!AH157+сентябрь!AH157+октябрь!AH157+ноябрь!AH157+декабрь!AH157</f>
        <v>0</v>
      </c>
      <c r="AL157" s="36">
        <f>январь!AI157+февраль!AI157+март!AI157+апрель!AI157+май!AI157+июнь!AI157+июль!AI157+август!AI157+сентябрь!AI157+октябрь!AI157+ноябрь!AI157+декабрь!AI157</f>
        <v>0</v>
      </c>
      <c r="AM157" s="29">
        <f>январь!AJ157+февраль!AJ157+март!AJ157+апрель!AJ157+май!AJ157+июнь!AJ157+июль!AJ157+август!AJ157+сентябрь!AJ157+октябрь!AJ157+ноябрь!AJ157+декабрь!AJ157</f>
        <v>0</v>
      </c>
      <c r="AN157" s="36">
        <f>январь!AK157+февраль!AK157+март!AK157+апрель!AK157+май!AK157+июнь!AK157+июль!AK157+август!AK157+сентябрь!AK157+октябрь!AK157+ноябрь!AK157+декабрь!AK157</f>
        <v>0</v>
      </c>
      <c r="AO157" s="36">
        <f>январь!AL157+февраль!AL157+март!AL157+апрель!AL157+май!AL157+июнь!AL157+июль!AL157+август!AL157+сентябрь!AL157+октябрь!AL157+ноябрь!AL157+декабрь!AL157</f>
        <v>0</v>
      </c>
      <c r="AP157" s="36">
        <f>январь!AM157+февраль!AM157+март!AM157+апрель!AM157+май!AM157+июнь!AM157+июль!AM157+август!AM157+сентябрь!AM157+октябрь!AM157+ноябрь!AM157+декабрь!AM157</f>
        <v>0</v>
      </c>
      <c r="AQ157" s="29">
        <f>январь!AN157+февраль!AN157+март!AN157+апрель!AN157+май!AN157+июнь!AN157+июль!AN157+август!AN157+сентябрь!AN157+октябрь!AN157+ноябрь!AN157+декабрь!AN157</f>
        <v>0</v>
      </c>
      <c r="AR157" s="36">
        <f>январь!AO157+февраль!AO157+март!AO157+апрель!AO157+май!AO157+июнь!AO157+июль!AO157+август!AO157+сентябрь!AO157+октябрь!AO157+ноябрь!AO157+декабрь!AO157</f>
        <v>0</v>
      </c>
      <c r="AS157" s="29">
        <f>январь!AP157+февраль!AP157+март!AP157+апрель!AP157+май!AP157+июнь!AP157+июль!AP157+август!AP157+сентябрь!AP157+октябрь!AP157+ноябрь!AP157+декабрь!AP157</f>
        <v>0</v>
      </c>
      <c r="AT157" s="36">
        <f>январь!AQ157+февраль!AQ157+март!AQ157+апрель!AQ157+май!AQ157+июнь!AQ157+июль!AQ157+август!AQ157+сентябрь!AQ157+октябрь!AQ157+ноябрь!AQ157+декабрь!AQ157</f>
        <v>0</v>
      </c>
      <c r="AU157" s="29">
        <f>январь!AR157+февраль!AR157+март!AR157+апрель!AR157+май!AR157+июнь!AR157+июль!AR157+август!AR157+сентябрь!AR157+октябрь!AR157+ноябрь!AR157+декабрь!AR157</f>
        <v>0</v>
      </c>
      <c r="AV157" s="36">
        <f>январь!AS157+февраль!AS157+март!AS157+апрель!AS157+май!AS157+июнь!AS157+июль!AS157+август!AS157+сентябрь!AS157+октябрь!AS157+ноябрь!AS157+декабрь!AS157</f>
        <v>0</v>
      </c>
      <c r="AW157" s="36">
        <f>январь!AT157+февраль!AT157+март!AT157+апрель!AT157+май!AT157+июнь!AT157+июль!AT157+август!AT157+сентябрь!AT157+октябрь!AT157+ноябрь!AT157+декабрь!AT157</f>
        <v>0</v>
      </c>
      <c r="AX157" s="36">
        <f>январь!AU157+февраль!AU157+март!AU157+апрель!AU157+май!AU157+июнь!AU157+июль!AU157+август!AU157+сентябрь!AU157+октябрь!AU157+ноябрь!AU157+декабрь!AU157</f>
        <v>0</v>
      </c>
      <c r="AY157" s="29">
        <f>январь!AV157+февраль!AV157+март!AV157+апрель!AV157+май!AV157+июнь!AV157+июль!AV157+август!AV157+сентябрь!AV157+октябрь!AV157+ноябрь!AV157+декабрь!AV157</f>
        <v>0</v>
      </c>
      <c r="AZ157" s="36">
        <f>январь!AW157+февраль!AW157+март!AW157+апрель!AW157+май!AW157+июнь!AW157+июль!AW157+август!AW157+сентябрь!AW157+октябрь!AW157+ноябрь!AW157+декабрь!AW157</f>
        <v>0</v>
      </c>
      <c r="BA157" s="36">
        <f>январь!AX157+февраль!AX157+март!AX157+апрель!AX157+май!AX157+июнь!AX157+июль!AX157+август!AX157+сентябрь!AX157+октябрь!AX157+ноябрь!AX157+декабрь!AX157</f>
        <v>0</v>
      </c>
      <c r="BB157" s="36">
        <f>январь!AY157+февраль!AY157+март!AY157+апрель!AY157+май!AY157+июнь!AY157+июль!AY157+август!AY157+сентябрь!AY157+октябрь!AY157+ноябрь!AY157+декабрь!AY157</f>
        <v>0</v>
      </c>
      <c r="BC157" s="29">
        <f>январь!AZ157+февраль!AZ157+март!AZ157+апрель!AZ157+май!AZ157+июнь!AZ157+июль!AZ157+август!AZ157+сентябрь!AZ157+октябрь!AZ157+ноябрь!AZ157+декабрь!AZ157</f>
        <v>0</v>
      </c>
      <c r="BD157" s="36">
        <f>январь!BA157+февраль!BA157+март!BA157+апрель!BA157+май!BA157+июнь!BA157+июль!BA157+август!BA157+сентябрь!BA157+октябрь!BA157+ноябрь!BA157+декабрь!BA157</f>
        <v>0</v>
      </c>
      <c r="BE157" s="36">
        <f>январь!BB157+февраль!BB157+март!BB157+апрель!BB157+май!BB157+июнь!BB157+июль!BB157+август!BB157+сентябрь!BB157+октябрь!BB157+ноябрь!BB157+декабрь!BB157</f>
        <v>0</v>
      </c>
      <c r="BF157" s="36">
        <f>январь!BC157+февраль!BC157+март!BC157+апрель!BC157+май!BC157+июнь!BC157+июль!BC157+август!BC157+сентябрь!BC157+октябрь!BC157+ноябрь!BC157+декабрь!BC157</f>
        <v>0</v>
      </c>
      <c r="BG157" s="36">
        <f>январь!BD157+февраль!BD157+март!BD157+апрель!BD157+май!BD157+июнь!BD157+июль!BD157+август!BD157+сентябрь!BD157+октябрь!BD157+ноябрь!BD157+декабрь!BD157</f>
        <v>0</v>
      </c>
      <c r="BH157" s="36">
        <f>январь!BE157+февраль!BE157+март!BE157+апрель!BE157+май!BE157+июнь!BE157+июль!BE157+август!BE157+сентябрь!BE157+октябрь!BE157+ноябрь!BE157+декабрь!BE157</f>
        <v>0</v>
      </c>
      <c r="BI157" s="36">
        <f>январь!BF157+февраль!BF157+март!BF157+апрель!BF157+май!BF157+июнь!BF157+июль!BF157+август!BF157+сентябрь!BF157+октябрь!BF157+ноябрь!BF157+декабрь!BF157</f>
        <v>0</v>
      </c>
      <c r="BJ157" s="36">
        <f>январь!BG157+февраль!BG157+март!BG157+апрель!BG157+май!BG157+июнь!BG157+июль!BG157+август!BG157+сентябрь!BG157+октябрь!BG157+ноябрь!BG157+декабрь!BG157</f>
        <v>0</v>
      </c>
      <c r="BK157" s="36">
        <f>январь!BH157+февраль!BH157+март!BH157+апрель!BH157+май!BH157+июнь!BH157+июль!BH157+август!BH157+сентябрь!BH157+октябрь!BH157+ноябрь!BH157+декабрь!BH157</f>
        <v>0</v>
      </c>
      <c r="BL157" s="36">
        <f>январь!BI157+февраль!BI157+март!BI157+апрель!BI157+май!BI157+июнь!BI157+июль!BI157+август!BI157+сентябрь!BI157+октябрь!BI157+ноябрь!BI157+декабрь!BI157</f>
        <v>0</v>
      </c>
      <c r="BM157" s="29">
        <f>январь!BJ157+февраль!BJ157+март!BJ157+апрель!BJ157+май!BJ157+июнь!BJ157+июль!BJ157+август!BJ157+сентябрь!BJ157+октябрь!BJ157+ноябрь!BJ157+декабрь!BJ157</f>
        <v>0</v>
      </c>
      <c r="BN157" s="36">
        <f>январь!BK157+февраль!BK157+март!BK157+апрель!BK157+май!BK157+июнь!BK157+июль!BK157+август!BK157+сентябрь!BK157+октябрь!BK157+ноябрь!BK157+декабрь!BK157</f>
        <v>0</v>
      </c>
      <c r="BO157" s="29">
        <f>январь!BL157+февраль!BL157+март!BL157+апрель!BL157+май!BL157+июнь!BL157+июль!BL157+август!BL157+сентябрь!BL157+октябрь!BL157+ноябрь!BL157+декабрь!BL157</f>
        <v>0</v>
      </c>
      <c r="BP157" s="36">
        <f>январь!BM157+февраль!BM157+март!BM157+апрель!BM157+май!BM157+июнь!BM157+июль!BM157+август!BM157+сентябрь!BM157+октябрь!BM157+ноябрь!BM157+декабрь!BM157</f>
        <v>0</v>
      </c>
      <c r="BQ157" s="36">
        <f>январь!BN157+февраль!BN157+март!BN157+апрель!BN157+май!BN157+июнь!BN157+июль!BN157+август!BN157+сентябрь!BN157+октябрь!BN157+ноябрь!BN157+декабрь!BN157</f>
        <v>6.6000000000000003E-2</v>
      </c>
      <c r="BR157" s="36">
        <f>январь!BO157+февраль!BO157+март!BO157+апрель!BO157+май!BO157+июнь!BO157+июль!BO157+август!BO157+сентябрь!BO157+октябрь!BO157+ноябрь!BO157+декабрь!BO157</f>
        <v>14.699</v>
      </c>
      <c r="BS157" s="29">
        <f>январь!BP157+февраль!BP157+март!BP157+апрель!BP157+май!BP157+июнь!BP157+июль!BP157+август!BP157+сентябрь!BP157+октябрь!BP157+ноябрь!BP157+декабрь!BP157</f>
        <v>14</v>
      </c>
      <c r="BT157" s="36">
        <f>январь!BQ157+февраль!BQ157+март!BQ157+апрель!BQ157+май!BQ157+июнь!BQ157+июль!BQ157+август!BQ157+сентябрь!BQ157+октябрь!BQ157+ноябрь!BQ157+декабрь!BQ157</f>
        <v>14.169999999999998</v>
      </c>
      <c r="BU157" s="29">
        <f>январь!BR157+февраль!BR157+март!BR157+апрель!BR157+май!BR157+июнь!BR157+июль!BR157+август!BR157+сентябрь!BR157+октябрь!BR157+ноябрь!BR157+декабрь!BR157</f>
        <v>1</v>
      </c>
      <c r="BV157" s="36">
        <f>январь!BS157+февраль!BS157+март!BS157+апрель!BS157+май!BS157+июнь!BS157+июль!BS157+август!BS157+сентябрь!BS157+октябрь!BS157+ноябрь!BS157+декабрь!BS157</f>
        <v>7.9050000000000002</v>
      </c>
      <c r="BW157" s="36">
        <f>январь!BT157+февраль!BT157+март!BT157+апрель!BT157+май!BT157+июнь!BT157+июль!BT157+август!BT157+сентябрь!BT157+октябрь!BT157+ноябрь!BT157+декабрь!BT157</f>
        <v>0</v>
      </c>
      <c r="BX157" s="36">
        <f>январь!BU157+февраль!BU157+март!BU157+апрель!BU157+май!BU157+июнь!BU157+июль!BU157+август!BU157+сентябрь!BU157+октябрь!BU157+ноябрь!BU157+декабрь!BU157</f>
        <v>0</v>
      </c>
      <c r="BY157" s="36">
        <f>январь!BV157+февраль!BV157+март!BV157+апрель!BV157+май!BV157+июнь!BV157+июль!BV157+август!BV157+сентябрь!BV157+октябрь!BV157+ноябрь!BV157+декабрь!BV157</f>
        <v>0</v>
      </c>
      <c r="BZ157" s="77">
        <v>4</v>
      </c>
    </row>
    <row r="158" spans="1:78" x14ac:dyDescent="0.25">
      <c r="A158" s="16">
        <v>156</v>
      </c>
      <c r="B158" s="16">
        <v>1</v>
      </c>
      <c r="C158" s="37" t="s">
        <v>618</v>
      </c>
      <c r="D158" s="51">
        <v>318.48729422222226</v>
      </c>
      <c r="E158" s="25">
        <v>588.42564399999992</v>
      </c>
      <c r="F158" s="26">
        <f t="shared" si="6"/>
        <v>849.46593822222223</v>
      </c>
      <c r="G158" s="26">
        <f t="shared" si="7"/>
        <v>261.04029422222226</v>
      </c>
      <c r="H158" s="26">
        <f t="shared" si="8"/>
        <v>57.447000000000003</v>
      </c>
      <c r="I158" s="36">
        <f>январь!F158+февраль!F158+март!F158+апрель!F158+май!F158+июнь!F158+июль!F158+август!F158+сентябрь!F158+октябрь!F158+ноябрь!F158+декабрь!F158</f>
        <v>0</v>
      </c>
      <c r="J158" s="36">
        <f>январь!G158+февраль!G158+март!G158+апрель!G158+май!G158+июнь!G158+июль!G158+август!G158+сентябрь!G158+октябрь!G158+ноябрь!G158+декабрь!G158</f>
        <v>0</v>
      </c>
      <c r="K158" s="36">
        <f>январь!H158+февраль!H158+март!H158+апрель!H158+май!H158+июнь!H158+июль!H158+август!H158+сентябрь!H158+октябрь!H158+ноябрь!H158+декабрь!H158</f>
        <v>0</v>
      </c>
      <c r="L158" s="27">
        <f>январь!I158+февраль!I158+март!I158+апрель!I158+май!I158+июнь!I158+июль!I158+август!I158+сентябрь!I158+октябрь!I158+ноябрь!I158+декабрь!I158</f>
        <v>0</v>
      </c>
      <c r="M158" s="36">
        <f>январь!J158+февраль!J158+март!J158+апрель!J158+май!J158+июнь!J158+июль!J158+август!J158+сентябрь!J158+октябрь!J158+ноябрь!J158+декабрь!J158</f>
        <v>0</v>
      </c>
      <c r="N158" s="36">
        <f>январь!K158+февраль!K158+март!K158+апрель!K158+май!K158+июнь!K158+июль!K158+август!K158+сентябрь!K158+октябрь!K158+ноябрь!K158+декабрь!K158</f>
        <v>0</v>
      </c>
      <c r="O158" s="36">
        <f>январь!L158+февраль!L158+март!L158+апрель!L158+май!L158+июнь!L158+июль!L158+август!L158+сентябрь!L158+октябрь!L158+ноябрь!L158+декабрь!L158</f>
        <v>0</v>
      </c>
      <c r="P158" s="36">
        <f>январь!M158+февраль!M158+март!M158+апрель!M158+май!M158+июнь!M158+июль!M158+август!M158+сентябрь!M158+октябрь!M158+ноябрь!M158+декабрь!M158</f>
        <v>0</v>
      </c>
      <c r="Q158" s="36">
        <f>январь!N158+февраль!N158+март!N158+апрель!N158+май!N158+июнь!N158+июль!N158+август!N158+сентябрь!N158+октябрь!N158+ноябрь!N158+декабрь!N158</f>
        <v>0</v>
      </c>
      <c r="R158" s="29">
        <f>январь!O158+февраль!O158+март!O158+апрель!O158+май!O158+июнь!O158+июль!O158+август!O158+сентябрь!O158+октябрь!O158+ноябрь!O158+декабрь!O158</f>
        <v>0</v>
      </c>
      <c r="S158" s="36">
        <f>январь!P158+февраль!P158+март!P158+апрель!P158+май!P158+июнь!P158+июль!P158+август!P158+сентябрь!P158+октябрь!P158+ноябрь!P158+декабрь!P158</f>
        <v>0</v>
      </c>
      <c r="T158" s="29">
        <f>январь!Q158+февраль!Q158+март!Q158+апрель!Q158+май!Q158+июнь!Q158+июль!Q158+август!Q158+сентябрь!Q158+октябрь!Q158+ноябрь!Q158+декабрь!Q158</f>
        <v>0</v>
      </c>
      <c r="U158" s="36">
        <f>январь!R158+февраль!R158+март!R158+апрель!R158+май!R158+июнь!R158+июль!R158+август!R158+сентябрь!R158+октябрь!R158+ноябрь!R158+декабрь!R158</f>
        <v>0</v>
      </c>
      <c r="V158" s="36">
        <f>январь!S158+февраль!S158+март!S158+апрель!S158+май!S158+июнь!S158+июль!S158+август!S158+сентябрь!S158+октябрь!S158+ноябрь!S158+декабрь!S158</f>
        <v>0</v>
      </c>
      <c r="W158" s="36">
        <f>январь!T158+февраль!T158+март!T158+апрель!T158+май!T158+июнь!T158+июль!T158+август!T158+сентябрь!T158+октябрь!T158+ноябрь!T158+декабрь!T158</f>
        <v>0</v>
      </c>
      <c r="X158" s="36">
        <f>январь!U158+февраль!U158+март!U158+апрель!U158+май!U158+июнь!U158+июль!U158+август!U158+сентябрь!U158+октябрь!U158+ноябрь!U158+декабрь!U158</f>
        <v>0</v>
      </c>
      <c r="Y158" s="36">
        <f>январь!V158+февраль!V158+март!V158+апрель!V158+май!V158+июнь!V158+июль!V158+август!V158+сентябрь!V158+октябрь!V158+ноябрь!V158+декабрь!V158</f>
        <v>0</v>
      </c>
      <c r="Z158" s="36">
        <f>январь!W158+февраль!W158+март!W158+апрель!W158+май!W158+июнь!W158+июль!W158+август!W158+сентябрь!W158+октябрь!W158+ноябрь!W158+декабрь!W158</f>
        <v>0</v>
      </c>
      <c r="AA158" s="36">
        <f>январь!X158+февраль!X158+март!X158+апрель!X158+май!X158+июнь!X158+июль!X158+август!X158+сентябрь!X158+октябрь!X158+ноябрь!X158+декабрь!X158</f>
        <v>0</v>
      </c>
      <c r="AB158" s="29">
        <f>январь!Y158+февраль!Y158+март!Y158+апрель!Y158+май!Y158+июнь!Y158+июль!Y158+август!Y158+сентябрь!Y158+октябрь!Y158+ноябрь!Y158+декабрь!Y158</f>
        <v>0</v>
      </c>
      <c r="AC158" s="36">
        <f>январь!Z158+февраль!Z158+март!Z158+апрель!Z158+май!Z158+июнь!Z158+июль!Z158+август!Z158+сентябрь!Z158+октябрь!Z158+ноябрь!Z158+декабрь!Z158</f>
        <v>0</v>
      </c>
      <c r="AD158" s="66" t="str">
        <f>CONCATENATE(январь!AA158,$BZ$1,февраль!AA158,$BZ$1,март!AA158,$BZ$1,апрель!AA158,$BZ$1,май!AA158,$BZ$1,июнь!AA158,$BZ$1,июль!AA158,$BZ$1,август!AA158,$BZ$1,сентябрь!AA158,$BZ$1,октябрь!AA158,$BZ$1,ноябрь!AA158,$BZ$1,декабрь!AA158)</f>
        <v xml:space="preserve">           </v>
      </c>
      <c r="AE158" s="36">
        <f>январь!AB158+февраль!AB158+март!AB158+апрель!AB158+май!AB158+июнь!AB158+июль!AB158+август!AB158+сентябрь!AB158+октябрь!AB158+ноябрь!AB158+декабрь!AB158</f>
        <v>0</v>
      </c>
      <c r="AF158" s="36">
        <f>январь!AC158+февраль!AC158+март!AC158+апрель!AC158+май!AC158+июнь!AC158+июль!AC158+август!AC158+сентябрь!AC158+октябрь!AC158+ноябрь!AC158+декабрь!AC158</f>
        <v>0</v>
      </c>
      <c r="AG158" s="36">
        <f>январь!AD158+февраль!AD158+март!AD158+апрель!AD158+май!AD158+июнь!AD158+июль!AD158+август!AD158+сентябрь!AD158+октябрь!AD158+ноябрь!AD158+декабрь!AD158</f>
        <v>0</v>
      </c>
      <c r="AH158" s="36">
        <f>январь!AE158+февраль!AE158+март!AE158+апрель!AE158+май!AE158+июнь!AE158+июль!AE158+август!AE158+сентябрь!AE158+октябрь!AE158+ноябрь!AE158+декабрь!AE158</f>
        <v>0</v>
      </c>
      <c r="AI158" s="36">
        <f>январь!AF158+февраль!AF158+март!AF158+апрель!AF158+май!AF158+июнь!AF158+июль!AF158+август!AF158+сентябрь!AF158+октябрь!AF158+ноябрь!AF158+декабрь!AF158</f>
        <v>0</v>
      </c>
      <c r="AJ158" s="36">
        <f>январь!AG158+февраль!AG158+март!AG158+апрель!AG158+май!AG158+июнь!AG158+июль!AG158+август!AG158+сентябрь!AG158+октябрь!AG158+ноябрь!AG158+декабрь!AG158</f>
        <v>0</v>
      </c>
      <c r="AK158" s="29">
        <f>январь!AH158+февраль!AH158+март!AH158+апрель!AH158+май!AH158+июнь!AH158+июль!AH158+август!AH158+сентябрь!AH158+октябрь!AH158+ноябрь!AH158+декабрь!AH158</f>
        <v>0</v>
      </c>
      <c r="AL158" s="36">
        <f>январь!AI158+февраль!AI158+март!AI158+апрель!AI158+май!AI158+июнь!AI158+июль!AI158+август!AI158+сентябрь!AI158+октябрь!AI158+ноябрь!AI158+декабрь!AI158</f>
        <v>0</v>
      </c>
      <c r="AM158" s="29">
        <f>январь!AJ158+февраль!AJ158+март!AJ158+апрель!AJ158+май!AJ158+июнь!AJ158+июль!AJ158+август!AJ158+сентябрь!AJ158+октябрь!AJ158+ноябрь!AJ158+декабрь!AJ158</f>
        <v>0</v>
      </c>
      <c r="AN158" s="36">
        <f>январь!AK158+февраль!AK158+март!AK158+апрель!AK158+май!AK158+июнь!AK158+июль!AK158+август!AK158+сентябрь!AK158+октябрь!AK158+ноябрь!AK158+декабрь!AK158</f>
        <v>0</v>
      </c>
      <c r="AO158" s="36">
        <f>январь!AL158+февраль!AL158+март!AL158+апрель!AL158+май!AL158+июнь!AL158+июль!AL158+август!AL158+сентябрь!AL158+октябрь!AL158+ноябрь!AL158+декабрь!AL158</f>
        <v>0</v>
      </c>
      <c r="AP158" s="36">
        <f>январь!AM158+февраль!AM158+март!AM158+апрель!AM158+май!AM158+июнь!AM158+июль!AM158+август!AM158+сентябрь!AM158+октябрь!AM158+ноябрь!AM158+декабрь!AM158</f>
        <v>0</v>
      </c>
      <c r="AQ158" s="29">
        <f>январь!AN158+февраль!AN158+март!AN158+апрель!AN158+май!AN158+июнь!AN158+июль!AN158+август!AN158+сентябрь!AN158+октябрь!AN158+ноябрь!AN158+декабрь!AN158</f>
        <v>0</v>
      </c>
      <c r="AR158" s="36">
        <f>январь!AO158+февраль!AO158+март!AO158+апрель!AO158+май!AO158+июнь!AO158+июль!AO158+август!AO158+сентябрь!AO158+октябрь!AO158+ноябрь!AO158+декабрь!AO158</f>
        <v>0</v>
      </c>
      <c r="AS158" s="29">
        <f>январь!AP158+февраль!AP158+март!AP158+апрель!AP158+май!AP158+июнь!AP158+июль!AP158+август!AP158+сентябрь!AP158+октябрь!AP158+ноябрь!AP158+декабрь!AP158</f>
        <v>0</v>
      </c>
      <c r="AT158" s="36">
        <f>январь!AQ158+февраль!AQ158+март!AQ158+апрель!AQ158+май!AQ158+июнь!AQ158+июль!AQ158+август!AQ158+сентябрь!AQ158+октябрь!AQ158+ноябрь!AQ158+декабрь!AQ158</f>
        <v>0</v>
      </c>
      <c r="AU158" s="29">
        <f>январь!AR158+февраль!AR158+март!AR158+апрель!AR158+май!AR158+июнь!AR158+июль!AR158+август!AR158+сентябрь!AR158+октябрь!AR158+ноябрь!AR158+декабрь!AR158</f>
        <v>0</v>
      </c>
      <c r="AV158" s="36">
        <f>январь!AS158+февраль!AS158+март!AS158+апрель!AS158+май!AS158+июнь!AS158+июль!AS158+август!AS158+сентябрь!AS158+октябрь!AS158+ноябрь!AS158+декабрь!AS158</f>
        <v>0</v>
      </c>
      <c r="AW158" s="36">
        <f>январь!AT158+февраль!AT158+март!AT158+апрель!AT158+май!AT158+июнь!AT158+июль!AT158+август!AT158+сентябрь!AT158+октябрь!AT158+ноябрь!AT158+декабрь!AT158</f>
        <v>0</v>
      </c>
      <c r="AX158" s="36">
        <f>январь!AU158+февраль!AU158+март!AU158+апрель!AU158+май!AU158+июнь!AU158+июль!AU158+август!AU158+сентябрь!AU158+октябрь!AU158+ноябрь!AU158+декабрь!AU158</f>
        <v>0</v>
      </c>
      <c r="AY158" s="29">
        <f>январь!AV158+февраль!AV158+март!AV158+апрель!AV158+май!AV158+июнь!AV158+июль!AV158+август!AV158+сентябрь!AV158+октябрь!AV158+ноябрь!AV158+декабрь!AV158</f>
        <v>8</v>
      </c>
      <c r="AZ158" s="36">
        <f>январь!AW158+февраль!AW158+март!AW158+апрель!AW158+май!AW158+июнь!AW158+июль!AW158+август!AW158+сентябрь!AW158+октябрь!AW158+ноябрь!AW158+декабрь!AW158</f>
        <v>7.5030000000000001</v>
      </c>
      <c r="BA158" s="36">
        <f>январь!AX158+февраль!AX158+март!AX158+апрель!AX158+май!AX158+июнь!AX158+июль!AX158+август!AX158+сентябрь!AX158+октябрь!AX158+ноябрь!AX158+декабрь!AX158</f>
        <v>0</v>
      </c>
      <c r="BB158" s="36">
        <f>январь!AY158+февраль!AY158+март!AY158+апрель!AY158+май!AY158+июнь!AY158+июль!AY158+август!AY158+сентябрь!AY158+октябрь!AY158+ноябрь!AY158+декабрь!AY158</f>
        <v>0</v>
      </c>
      <c r="BC158" s="29">
        <f>январь!AZ158+февраль!AZ158+март!AZ158+апрель!AZ158+май!AZ158+июнь!AZ158+июль!AZ158+август!AZ158+сентябрь!AZ158+октябрь!AZ158+ноябрь!AZ158+декабрь!AZ158</f>
        <v>0</v>
      </c>
      <c r="BD158" s="36">
        <f>январь!BA158+февраль!BA158+март!BA158+апрель!BA158+май!BA158+июнь!BA158+июль!BA158+август!BA158+сентябрь!BA158+октябрь!BA158+ноябрь!BA158+декабрь!BA158</f>
        <v>0</v>
      </c>
      <c r="BE158" s="36">
        <f>январь!BB158+февраль!BB158+март!BB158+апрель!BB158+май!BB158+июнь!BB158+июль!BB158+август!BB158+сентябрь!BB158+октябрь!BB158+ноябрь!BB158+декабрь!BB158</f>
        <v>0</v>
      </c>
      <c r="BF158" s="36">
        <f>январь!BC158+февраль!BC158+март!BC158+апрель!BC158+май!BC158+июнь!BC158+июль!BC158+август!BC158+сентябрь!BC158+октябрь!BC158+ноябрь!BC158+декабрь!BC158</f>
        <v>0</v>
      </c>
      <c r="BG158" s="36">
        <f>январь!BD158+февраль!BD158+март!BD158+апрель!BD158+май!BD158+июнь!BD158+июль!BD158+август!BD158+сентябрь!BD158+октябрь!BD158+ноябрь!BD158+декабрь!BD158</f>
        <v>0</v>
      </c>
      <c r="BH158" s="36">
        <f>январь!BE158+февраль!BE158+март!BE158+апрель!BE158+май!BE158+июнь!BE158+июль!BE158+август!BE158+сентябрь!BE158+октябрь!BE158+ноябрь!BE158+декабрь!BE158</f>
        <v>0</v>
      </c>
      <c r="BI158" s="36">
        <f>январь!BF158+февраль!BF158+март!BF158+апрель!BF158+май!BF158+июнь!BF158+июль!BF158+август!BF158+сентябрь!BF158+октябрь!BF158+ноябрь!BF158+декабрь!BF158</f>
        <v>1E-3</v>
      </c>
      <c r="BJ158" s="36">
        <f>январь!BG158+февраль!BG158+март!BG158+апрель!BG158+май!BG158+июнь!BG158+июль!BG158+август!BG158+сентябрь!BG158+октябрь!BG158+ноябрь!BG158+декабрь!BG158</f>
        <v>1.0820000000000001</v>
      </c>
      <c r="BK158" s="36">
        <f>январь!BH158+февраль!BH158+март!BH158+апрель!BH158+май!BH158+июнь!BH158+июль!BH158+август!BH158+сентябрь!BH158+октябрь!BH158+ноябрь!BH158+декабрь!BH158</f>
        <v>0</v>
      </c>
      <c r="BL158" s="36">
        <f>январь!BI158+февраль!BI158+март!BI158+апрель!BI158+май!BI158+июнь!BI158+июль!BI158+август!BI158+сентябрь!BI158+октябрь!BI158+ноябрь!BI158+декабрь!BI158</f>
        <v>0</v>
      </c>
      <c r="BM158" s="29">
        <f>январь!BJ158+февраль!BJ158+март!BJ158+апрель!BJ158+май!BJ158+июнь!BJ158+июль!BJ158+август!BJ158+сентябрь!BJ158+октябрь!BJ158+ноябрь!BJ158+декабрь!BJ158</f>
        <v>0</v>
      </c>
      <c r="BN158" s="36">
        <f>январь!BK158+февраль!BK158+март!BK158+апрель!BK158+май!BK158+июнь!BK158+июль!BK158+август!BK158+сентябрь!BK158+октябрь!BK158+ноябрь!BK158+декабрь!BK158</f>
        <v>0</v>
      </c>
      <c r="BO158" s="29">
        <f>январь!BL158+февраль!BL158+март!BL158+апрель!BL158+май!BL158+июнь!BL158+июль!BL158+август!BL158+сентябрь!BL158+октябрь!BL158+ноябрь!BL158+декабрь!BL158</f>
        <v>30</v>
      </c>
      <c r="BP158" s="36">
        <f>январь!BM158+февраль!BM158+март!BM158+апрель!BM158+май!BM158+июнь!BM158+июль!BM158+август!BM158+сентябрь!BM158+октябрь!BM158+ноябрь!BM158+декабрь!BM158</f>
        <v>37.494</v>
      </c>
      <c r="BQ158" s="36">
        <f>январь!BN158+февраль!BN158+март!BN158+апрель!BN158+май!BN158+июнь!BN158+июль!BN158+август!BN158+сентябрь!BN158+октябрь!BN158+ноябрь!BN158+декабрь!BN158</f>
        <v>0</v>
      </c>
      <c r="BR158" s="36">
        <f>январь!BO158+февраль!BO158+март!BO158+апрель!BO158+май!BO158+июнь!BO158+июль!BO158+август!BO158+сентябрь!BO158+октябрь!BO158+ноябрь!BO158+декабрь!BO158</f>
        <v>0</v>
      </c>
      <c r="BS158" s="29">
        <f>январь!BP158+февраль!BP158+март!BP158+апрель!BP158+май!BP158+июнь!BP158+июль!BP158+август!BP158+сентябрь!BP158+октябрь!BP158+ноябрь!BP158+декабрь!BP158</f>
        <v>5</v>
      </c>
      <c r="BT158" s="36">
        <f>январь!BQ158+февраль!BQ158+март!BQ158+апрель!BQ158+май!BQ158+июнь!BQ158+июль!BQ158+август!BQ158+сентябрь!BQ158+октябрь!BQ158+ноябрь!BQ158+декабрь!BQ158</f>
        <v>4.6479999999999997</v>
      </c>
      <c r="BU158" s="29">
        <f>январь!BR158+февраль!BR158+март!BR158+апрель!BR158+май!BR158+июнь!BR158+июль!BR158+август!BR158+сентябрь!BR158+октябрь!BR158+ноябрь!BR158+декабрь!BR158</f>
        <v>0</v>
      </c>
      <c r="BV158" s="36">
        <f>январь!BS158+февраль!BS158+март!BS158+апрель!BS158+май!BS158+июнь!BS158+июль!BS158+август!BS158+сентябрь!BS158+октябрь!BS158+ноябрь!BS158+декабрь!BS158</f>
        <v>0</v>
      </c>
      <c r="BW158" s="36">
        <f>январь!BT158+февраль!BT158+март!BT158+апрель!BT158+май!BT158+июнь!BT158+июль!BT158+август!BT158+сентябрь!BT158+октябрь!BT158+ноябрь!BT158+декабрь!BT158</f>
        <v>0</v>
      </c>
      <c r="BX158" s="36">
        <f>январь!BU158+февраль!BU158+март!BU158+апрель!BU158+май!BU158+июнь!BU158+июль!BU158+август!BU158+сентябрь!BU158+октябрь!BU158+ноябрь!BU158+декабрь!BU158</f>
        <v>0</v>
      </c>
      <c r="BY158" s="36">
        <f>январь!BV158+февраль!BV158+март!BV158+апрель!BV158+май!BV158+июнь!BV158+июль!BV158+август!BV158+сентябрь!BV158+октябрь!BV158+ноябрь!BV158+декабрь!BV158</f>
        <v>6.7200000000000006</v>
      </c>
      <c r="BZ158" s="77">
        <v>1</v>
      </c>
    </row>
    <row r="159" spans="1:78" x14ac:dyDescent="0.25">
      <c r="A159" s="16">
        <v>157</v>
      </c>
      <c r="B159" s="16">
        <v>2</v>
      </c>
      <c r="C159" s="37" t="s">
        <v>619</v>
      </c>
      <c r="D159" s="51">
        <v>436.19322946859899</v>
      </c>
      <c r="E159" s="25">
        <v>517.44648200000006</v>
      </c>
      <c r="F159" s="26">
        <f t="shared" si="6"/>
        <v>942.49571146859898</v>
      </c>
      <c r="G159" s="26">
        <f t="shared" si="7"/>
        <v>425.04922946859898</v>
      </c>
      <c r="H159" s="26">
        <f t="shared" si="8"/>
        <v>11.144</v>
      </c>
      <c r="I159" s="36">
        <f>январь!F159+февраль!F159+март!F159+апрель!F159+май!F159+июнь!F159+июль!F159+август!F159+сентябрь!F159+октябрь!F159+ноябрь!F159+декабрь!F159</f>
        <v>0</v>
      </c>
      <c r="J159" s="36">
        <f>январь!G159+февраль!G159+март!G159+апрель!G159+май!G159+июнь!G159+июль!G159+август!G159+сентябрь!G159+октябрь!G159+ноябрь!G159+декабрь!G159</f>
        <v>0</v>
      </c>
      <c r="K159" s="36">
        <f>январь!H159+февраль!H159+март!H159+апрель!H159+май!H159+июнь!H159+июль!H159+август!H159+сентябрь!H159+октябрь!H159+ноябрь!H159+декабрь!H159</f>
        <v>0</v>
      </c>
      <c r="L159" s="27">
        <f>январь!I159+февраль!I159+март!I159+апрель!I159+май!I159+июнь!I159+июль!I159+август!I159+сентябрь!I159+октябрь!I159+ноябрь!I159+декабрь!I159</f>
        <v>0</v>
      </c>
      <c r="M159" s="36">
        <f>январь!J159+февраль!J159+март!J159+апрель!J159+май!J159+июнь!J159+июль!J159+август!J159+сентябрь!J159+октябрь!J159+ноябрь!J159+декабрь!J159</f>
        <v>0</v>
      </c>
      <c r="N159" s="36">
        <f>январь!K159+февраль!K159+март!K159+апрель!K159+май!K159+июнь!K159+июль!K159+август!K159+сентябрь!K159+октябрь!K159+ноябрь!K159+декабрь!K159</f>
        <v>0</v>
      </c>
      <c r="O159" s="36">
        <f>январь!L159+февраль!L159+март!L159+апрель!L159+май!L159+июнь!L159+июль!L159+август!L159+сентябрь!L159+октябрь!L159+ноябрь!L159+декабрь!L159</f>
        <v>0</v>
      </c>
      <c r="P159" s="36">
        <f>январь!M159+февраль!M159+март!M159+апрель!M159+май!M159+июнь!M159+июль!M159+август!M159+сентябрь!M159+октябрь!M159+ноябрь!M159+декабрь!M159</f>
        <v>0</v>
      </c>
      <c r="Q159" s="36">
        <f>январь!N159+февраль!N159+март!N159+апрель!N159+май!N159+июнь!N159+июль!N159+август!N159+сентябрь!N159+октябрь!N159+ноябрь!N159+декабрь!N159</f>
        <v>0</v>
      </c>
      <c r="R159" s="29">
        <f>январь!O159+февраль!O159+март!O159+апрель!O159+май!O159+июнь!O159+июль!O159+август!O159+сентябрь!O159+октябрь!O159+ноябрь!O159+декабрь!O159</f>
        <v>0</v>
      </c>
      <c r="S159" s="36">
        <f>январь!P159+февраль!P159+март!P159+апрель!P159+май!P159+июнь!P159+июль!P159+август!P159+сентябрь!P159+октябрь!P159+ноябрь!P159+декабрь!P159</f>
        <v>0</v>
      </c>
      <c r="T159" s="29">
        <f>январь!Q159+февраль!Q159+март!Q159+апрель!Q159+май!Q159+июнь!Q159+июль!Q159+август!Q159+сентябрь!Q159+октябрь!Q159+ноябрь!Q159+декабрь!Q159</f>
        <v>0</v>
      </c>
      <c r="U159" s="36">
        <f>январь!R159+февраль!R159+март!R159+апрель!R159+май!R159+июнь!R159+июль!R159+август!R159+сентябрь!R159+октябрь!R159+ноябрь!R159+декабрь!R159</f>
        <v>0</v>
      </c>
      <c r="V159" s="36">
        <f>январь!S159+февраль!S159+март!S159+апрель!S159+май!S159+июнь!S159+июль!S159+август!S159+сентябрь!S159+октябрь!S159+ноябрь!S159+декабрь!S159</f>
        <v>0</v>
      </c>
      <c r="W159" s="36">
        <f>январь!T159+февраль!T159+март!T159+апрель!T159+май!T159+июнь!T159+июль!T159+август!T159+сентябрь!T159+октябрь!T159+ноябрь!T159+декабрь!T159</f>
        <v>0</v>
      </c>
      <c r="X159" s="36">
        <f>январь!U159+февраль!U159+март!U159+апрель!U159+май!U159+июнь!U159+июль!U159+август!U159+сентябрь!U159+октябрь!U159+ноябрь!U159+декабрь!U159</f>
        <v>0</v>
      </c>
      <c r="Y159" s="36">
        <f>январь!V159+февраль!V159+март!V159+апрель!V159+май!V159+июнь!V159+июль!V159+август!V159+сентябрь!V159+октябрь!V159+ноябрь!V159+декабрь!V159</f>
        <v>0</v>
      </c>
      <c r="Z159" s="36">
        <f>январь!W159+февраль!W159+март!W159+апрель!W159+май!W159+июнь!W159+июль!W159+август!W159+сентябрь!W159+октябрь!W159+ноябрь!W159+декабрь!W159</f>
        <v>0</v>
      </c>
      <c r="AA159" s="36">
        <f>январь!X159+февраль!X159+март!X159+апрель!X159+май!X159+июнь!X159+июль!X159+август!X159+сентябрь!X159+октябрь!X159+ноябрь!X159+декабрь!X159</f>
        <v>0</v>
      </c>
      <c r="AB159" s="29">
        <f>январь!Y159+февраль!Y159+март!Y159+апрель!Y159+май!Y159+июнь!Y159+июль!Y159+август!Y159+сентябрь!Y159+октябрь!Y159+ноябрь!Y159+декабрь!Y159</f>
        <v>0</v>
      </c>
      <c r="AC159" s="36">
        <f>январь!Z159+февраль!Z159+март!Z159+апрель!Z159+май!Z159+июнь!Z159+июль!Z159+август!Z159+сентябрь!Z159+октябрь!Z159+ноябрь!Z159+декабрь!Z159</f>
        <v>0</v>
      </c>
      <c r="AD159" s="66" t="str">
        <f>CONCATENATE(январь!AA159,$BZ$1,февраль!AA159,$BZ$1,март!AA159,$BZ$1,апрель!AA159,$BZ$1,май!AA159,$BZ$1,июнь!AA159,$BZ$1,июль!AA159,$BZ$1,август!AA159,$BZ$1,сентябрь!AA159,$BZ$1,октябрь!AA159,$BZ$1,ноябрь!AA159,$BZ$1,декабрь!AA159)</f>
        <v xml:space="preserve">           </v>
      </c>
      <c r="AE159" s="36">
        <f>январь!AB159+февраль!AB159+март!AB159+апрель!AB159+май!AB159+июнь!AB159+июль!AB159+август!AB159+сентябрь!AB159+октябрь!AB159+ноябрь!AB159+декабрь!AB159</f>
        <v>0</v>
      </c>
      <c r="AF159" s="36">
        <f>январь!AC159+февраль!AC159+март!AC159+апрель!AC159+май!AC159+июнь!AC159+июль!AC159+август!AC159+сентябрь!AC159+октябрь!AC159+ноябрь!AC159+декабрь!AC159</f>
        <v>0</v>
      </c>
      <c r="AG159" s="36">
        <f>январь!AD159+февраль!AD159+март!AD159+апрель!AD159+май!AD159+июнь!AD159+июль!AD159+август!AD159+сентябрь!AD159+октябрь!AD159+ноябрь!AD159+декабрь!AD159</f>
        <v>0</v>
      </c>
      <c r="AH159" s="36">
        <f>январь!AE159+февраль!AE159+март!AE159+апрель!AE159+май!AE159+июнь!AE159+июль!AE159+август!AE159+сентябрь!AE159+октябрь!AE159+ноябрь!AE159+декабрь!AE159</f>
        <v>0</v>
      </c>
      <c r="AI159" s="36">
        <f>январь!AF159+февраль!AF159+март!AF159+апрель!AF159+май!AF159+июнь!AF159+июль!AF159+август!AF159+сентябрь!AF159+октябрь!AF159+ноябрь!AF159+декабрь!AF159</f>
        <v>0</v>
      </c>
      <c r="AJ159" s="36">
        <f>январь!AG159+февраль!AG159+март!AG159+апрель!AG159+май!AG159+июнь!AG159+июль!AG159+август!AG159+сентябрь!AG159+октябрь!AG159+ноябрь!AG159+декабрь!AG159</f>
        <v>0</v>
      </c>
      <c r="AK159" s="29">
        <f>январь!AH159+февраль!AH159+март!AH159+апрель!AH159+май!AH159+июнь!AH159+июль!AH159+август!AH159+сентябрь!AH159+октябрь!AH159+ноябрь!AH159+декабрь!AH159</f>
        <v>0</v>
      </c>
      <c r="AL159" s="36">
        <f>январь!AI159+февраль!AI159+март!AI159+апрель!AI159+май!AI159+июнь!AI159+июль!AI159+август!AI159+сентябрь!AI159+октябрь!AI159+ноябрь!AI159+декабрь!AI159</f>
        <v>0</v>
      </c>
      <c r="AM159" s="29">
        <f>январь!AJ159+февраль!AJ159+март!AJ159+апрель!AJ159+май!AJ159+июнь!AJ159+июль!AJ159+август!AJ159+сентябрь!AJ159+октябрь!AJ159+ноябрь!AJ159+декабрь!AJ159</f>
        <v>0</v>
      </c>
      <c r="AN159" s="36">
        <f>январь!AK159+февраль!AK159+март!AK159+апрель!AK159+май!AK159+июнь!AK159+июль!AK159+август!AK159+сентябрь!AK159+октябрь!AK159+ноябрь!AK159+декабрь!AK159</f>
        <v>0</v>
      </c>
      <c r="AO159" s="36">
        <f>январь!AL159+февраль!AL159+март!AL159+апрель!AL159+май!AL159+июнь!AL159+июль!AL159+август!AL159+сентябрь!AL159+октябрь!AL159+ноябрь!AL159+декабрь!AL159</f>
        <v>0</v>
      </c>
      <c r="AP159" s="36">
        <f>январь!AM159+февраль!AM159+март!AM159+апрель!AM159+май!AM159+июнь!AM159+июль!AM159+август!AM159+сентябрь!AM159+октябрь!AM159+ноябрь!AM159+декабрь!AM159</f>
        <v>0</v>
      </c>
      <c r="AQ159" s="29">
        <f>январь!AN159+февраль!AN159+март!AN159+апрель!AN159+май!AN159+июнь!AN159+июль!AN159+август!AN159+сентябрь!AN159+октябрь!AN159+ноябрь!AN159+декабрь!AN159</f>
        <v>0</v>
      </c>
      <c r="AR159" s="36">
        <f>январь!AO159+февраль!AO159+март!AO159+апрель!AO159+май!AO159+июнь!AO159+июль!AO159+август!AO159+сентябрь!AO159+октябрь!AO159+ноябрь!AO159+декабрь!AO159</f>
        <v>0</v>
      </c>
      <c r="AS159" s="29">
        <f>январь!AP159+февраль!AP159+март!AP159+апрель!AP159+май!AP159+июнь!AP159+июль!AP159+август!AP159+сентябрь!AP159+октябрь!AP159+ноябрь!AP159+декабрь!AP159</f>
        <v>0</v>
      </c>
      <c r="AT159" s="36">
        <f>январь!AQ159+февраль!AQ159+март!AQ159+апрель!AQ159+май!AQ159+июнь!AQ159+июль!AQ159+август!AQ159+сентябрь!AQ159+октябрь!AQ159+ноябрь!AQ159+декабрь!AQ159</f>
        <v>0</v>
      </c>
      <c r="AU159" s="29">
        <f>январь!AR159+февраль!AR159+март!AR159+апрель!AR159+май!AR159+июнь!AR159+июль!AR159+август!AR159+сентябрь!AR159+октябрь!AR159+ноябрь!AR159+декабрь!AR159</f>
        <v>0</v>
      </c>
      <c r="AV159" s="36">
        <f>январь!AS159+февраль!AS159+март!AS159+апрель!AS159+май!AS159+июнь!AS159+июль!AS159+август!AS159+сентябрь!AS159+октябрь!AS159+ноябрь!AS159+декабрь!AS159</f>
        <v>0</v>
      </c>
      <c r="AW159" s="36">
        <f>январь!AT159+февраль!AT159+март!AT159+апрель!AT159+май!AT159+июнь!AT159+июль!AT159+август!AT159+сентябрь!AT159+октябрь!AT159+ноябрь!AT159+декабрь!AT159</f>
        <v>0</v>
      </c>
      <c r="AX159" s="36">
        <f>январь!AU159+февраль!AU159+март!AU159+апрель!AU159+май!AU159+июнь!AU159+июль!AU159+август!AU159+сентябрь!AU159+октябрь!AU159+ноябрь!AU159+декабрь!AU159</f>
        <v>0</v>
      </c>
      <c r="AY159" s="29">
        <f>январь!AV159+февраль!AV159+март!AV159+апрель!AV159+май!AV159+июнь!AV159+июль!AV159+август!AV159+сентябрь!AV159+октябрь!AV159+ноябрь!AV159+декабрь!AV159</f>
        <v>0</v>
      </c>
      <c r="AZ159" s="36">
        <f>январь!AW159+февраль!AW159+март!AW159+апрель!AW159+май!AW159+июнь!AW159+июль!AW159+август!AW159+сентябрь!AW159+октябрь!AW159+ноябрь!AW159+декабрь!AW159</f>
        <v>0</v>
      </c>
      <c r="BA159" s="36">
        <f>январь!AX159+февраль!AX159+март!AX159+апрель!AX159+май!AX159+июнь!AX159+июль!AX159+август!AX159+сентябрь!AX159+октябрь!AX159+ноябрь!AX159+декабрь!AX159</f>
        <v>0</v>
      </c>
      <c r="BB159" s="36">
        <f>январь!AY159+февраль!AY159+март!AY159+апрель!AY159+май!AY159+июнь!AY159+июль!AY159+август!AY159+сентябрь!AY159+октябрь!AY159+ноябрь!AY159+декабрь!AY159</f>
        <v>0</v>
      </c>
      <c r="BC159" s="29">
        <f>январь!AZ159+февраль!AZ159+март!AZ159+апрель!AZ159+май!AZ159+июнь!AZ159+июль!AZ159+август!AZ159+сентябрь!AZ159+октябрь!AZ159+ноябрь!AZ159+декабрь!AZ159</f>
        <v>0</v>
      </c>
      <c r="BD159" s="36">
        <f>январь!BA159+февраль!BA159+март!BA159+апрель!BA159+май!BA159+июнь!BA159+июль!BA159+август!BA159+сентябрь!BA159+октябрь!BA159+ноябрь!BA159+декабрь!BA159</f>
        <v>0</v>
      </c>
      <c r="BE159" s="36">
        <f>январь!BB159+февраль!BB159+март!BB159+апрель!BB159+май!BB159+июнь!BB159+июль!BB159+август!BB159+сентябрь!BB159+октябрь!BB159+ноябрь!BB159+декабрь!BB159</f>
        <v>0</v>
      </c>
      <c r="BF159" s="36">
        <f>январь!BC159+февраль!BC159+март!BC159+апрель!BC159+май!BC159+июнь!BC159+июль!BC159+август!BC159+сентябрь!BC159+октябрь!BC159+ноябрь!BC159+декабрь!BC159</f>
        <v>0</v>
      </c>
      <c r="BG159" s="36">
        <f>январь!BD159+февраль!BD159+март!BD159+апрель!BD159+май!BD159+июнь!BD159+июль!BD159+август!BD159+сентябрь!BD159+октябрь!BD159+ноябрь!BD159+декабрь!BD159</f>
        <v>0</v>
      </c>
      <c r="BH159" s="36">
        <f>январь!BE159+февраль!BE159+март!BE159+апрель!BE159+май!BE159+июнь!BE159+июль!BE159+август!BE159+сентябрь!BE159+октябрь!BE159+ноябрь!BE159+декабрь!BE159</f>
        <v>0</v>
      </c>
      <c r="BI159" s="36">
        <f>январь!BF159+февраль!BF159+март!BF159+апрель!BF159+май!BF159+июнь!BF159+июль!BF159+август!BF159+сентябрь!BF159+октябрь!BF159+ноябрь!BF159+декабрь!BF159</f>
        <v>2E-3</v>
      </c>
      <c r="BJ159" s="36">
        <f>январь!BG159+февраль!BG159+март!BG159+апрель!BG159+май!BG159+июнь!BG159+июль!BG159+август!BG159+сентябрь!BG159+октябрь!BG159+ноябрь!BG159+декабрь!BG159</f>
        <v>1.9379999999999999</v>
      </c>
      <c r="BK159" s="36">
        <f>январь!BH159+февраль!BH159+март!BH159+апрель!BH159+май!BH159+июнь!BH159+июль!BH159+август!BH159+сентябрь!BH159+октябрь!BH159+ноябрь!BH159+декабрь!BH159</f>
        <v>0</v>
      </c>
      <c r="BL159" s="36">
        <f>январь!BI159+февраль!BI159+март!BI159+апрель!BI159+май!BI159+июнь!BI159+июль!BI159+август!BI159+сентябрь!BI159+октябрь!BI159+ноябрь!BI159+декабрь!BI159</f>
        <v>0</v>
      </c>
      <c r="BM159" s="29">
        <f>январь!BJ159+февраль!BJ159+март!BJ159+апрель!BJ159+май!BJ159+июнь!BJ159+июль!BJ159+август!BJ159+сентябрь!BJ159+октябрь!BJ159+ноябрь!BJ159+декабрь!BJ159</f>
        <v>0</v>
      </c>
      <c r="BN159" s="36">
        <f>январь!BK159+февраль!BK159+март!BK159+апрель!BK159+май!BK159+июнь!BK159+июль!BK159+август!BK159+сентябрь!BK159+октябрь!BK159+ноябрь!BK159+декабрь!BK159</f>
        <v>0</v>
      </c>
      <c r="BO159" s="29">
        <f>январь!BL159+февраль!BL159+март!BL159+апрель!BL159+май!BL159+июнь!BL159+июль!BL159+август!BL159+сентябрь!BL159+октябрь!BL159+ноябрь!BL159+декабрь!BL159</f>
        <v>0</v>
      </c>
      <c r="BP159" s="36">
        <f>январь!BM159+февраль!BM159+март!BM159+апрель!BM159+май!BM159+июнь!BM159+июль!BM159+август!BM159+сентябрь!BM159+октябрь!BM159+ноябрь!BM159+декабрь!BM159</f>
        <v>0</v>
      </c>
      <c r="BQ159" s="36">
        <f>январь!BN159+февраль!BN159+март!BN159+апрель!BN159+май!BN159+июнь!BN159+июль!BN159+август!BN159+сентябрь!BN159+октябрь!BN159+ноябрь!BN159+декабрь!BN159</f>
        <v>5.0000000000000001E-3</v>
      </c>
      <c r="BR159" s="36">
        <f>январь!BO159+февраль!BO159+март!BO159+апрель!BO159+май!BO159+июнь!BO159+июль!BO159+август!BO159+сентябрь!BO159+октябрь!BO159+ноябрь!BO159+декабрь!BO159</f>
        <v>0.84699999999999998</v>
      </c>
      <c r="BS159" s="29">
        <f>январь!BP159+февраль!BP159+март!BP159+апрель!BP159+май!BP159+июнь!BP159+июль!BP159+август!BP159+сентябрь!BP159+октябрь!BP159+ноябрь!BP159+декабрь!BP159</f>
        <v>0</v>
      </c>
      <c r="BT159" s="36">
        <f>январь!BQ159+февраль!BQ159+март!BQ159+апрель!BQ159+май!BQ159+июнь!BQ159+июль!BQ159+август!BQ159+сентябрь!BQ159+октябрь!BQ159+ноябрь!BQ159+декабрь!BQ159</f>
        <v>0</v>
      </c>
      <c r="BU159" s="29">
        <f>январь!BR159+февраль!BR159+март!BR159+апрель!BR159+май!BR159+июнь!BR159+июль!BR159+август!BR159+сентябрь!BR159+октябрь!BR159+ноябрь!BR159+декабрь!BR159</f>
        <v>3</v>
      </c>
      <c r="BV159" s="36">
        <f>январь!BS159+февраль!BS159+март!BS159+апрель!BS159+май!BS159+июнь!BS159+июль!BS159+август!BS159+сентябрь!BS159+октябрь!BS159+ноябрь!BS159+декабрь!BS159</f>
        <v>6.2629999999999999</v>
      </c>
      <c r="BW159" s="36">
        <f>январь!BT159+февраль!BT159+март!BT159+апрель!BT159+май!BT159+июнь!BT159+июль!BT159+август!BT159+сентябрь!BT159+октябрь!BT159+ноябрь!BT159+декабрь!BT159</f>
        <v>0</v>
      </c>
      <c r="BX159" s="36">
        <f>январь!BU159+февраль!BU159+март!BU159+апрель!BU159+май!BU159+июнь!BU159+июль!BU159+август!BU159+сентябрь!BU159+октябрь!BU159+ноябрь!BU159+декабрь!BU159</f>
        <v>0</v>
      </c>
      <c r="BY159" s="36">
        <f>январь!BV159+февраль!BV159+март!BV159+апрель!BV159+май!BV159+июнь!BV159+июль!BV159+август!BV159+сентябрь!BV159+октябрь!BV159+ноябрь!BV159+декабрь!BV159</f>
        <v>2.0960000000000001</v>
      </c>
      <c r="BZ159" s="77">
        <v>2</v>
      </c>
    </row>
    <row r="160" spans="1:78" x14ac:dyDescent="0.25">
      <c r="A160" s="16">
        <v>158</v>
      </c>
      <c r="B160" s="16">
        <v>1</v>
      </c>
      <c r="C160" s="37" t="s">
        <v>620</v>
      </c>
      <c r="D160" s="51">
        <v>325.4565093719807</v>
      </c>
      <c r="E160" s="25">
        <v>270.88772000000006</v>
      </c>
      <c r="F160" s="26">
        <f t="shared" si="6"/>
        <v>570.78822937198072</v>
      </c>
      <c r="G160" s="26">
        <f t="shared" si="7"/>
        <v>299.90050937198072</v>
      </c>
      <c r="H160" s="26">
        <f t="shared" si="8"/>
        <v>25.555999999999997</v>
      </c>
      <c r="I160" s="36">
        <f>январь!F160+февраль!F160+март!F160+апрель!F160+май!F160+июнь!F160+июль!F160+август!F160+сентябрь!F160+октябрь!F160+ноябрь!F160+декабрь!F160</f>
        <v>2E-3</v>
      </c>
      <c r="J160" s="36">
        <f>январь!G160+февраль!G160+март!G160+апрель!G160+май!G160+июнь!G160+июль!G160+август!G160+сентябрь!G160+октябрь!G160+ноябрь!G160+декабрь!G160</f>
        <v>1.387</v>
      </c>
      <c r="K160" s="36">
        <f>январь!H160+февраль!H160+март!H160+апрель!H160+май!H160+июнь!H160+июль!H160+август!H160+сентябрь!H160+октябрь!H160+ноябрь!H160+декабрь!H160</f>
        <v>0</v>
      </c>
      <c r="L160" s="27">
        <f>январь!I160+февраль!I160+март!I160+апрель!I160+май!I160+июнь!I160+июль!I160+август!I160+сентябрь!I160+октябрь!I160+ноябрь!I160+декабрь!I160</f>
        <v>0</v>
      </c>
      <c r="M160" s="36">
        <f>январь!J160+февраль!J160+март!J160+апрель!J160+май!J160+июнь!J160+июль!J160+август!J160+сентябрь!J160+октябрь!J160+ноябрь!J160+декабрь!J160</f>
        <v>0</v>
      </c>
      <c r="N160" s="36">
        <f>январь!K160+февраль!K160+март!K160+апрель!K160+май!K160+июнь!K160+июль!K160+август!K160+сентябрь!K160+октябрь!K160+ноябрь!K160+декабрь!K160</f>
        <v>0</v>
      </c>
      <c r="O160" s="36">
        <f>январь!L160+февраль!L160+март!L160+апрель!L160+май!L160+июнь!L160+июль!L160+август!L160+сентябрь!L160+октябрь!L160+ноябрь!L160+декабрь!L160</f>
        <v>0</v>
      </c>
      <c r="P160" s="36">
        <f>январь!M160+февраль!M160+март!M160+апрель!M160+май!M160+июнь!M160+июль!M160+август!M160+сентябрь!M160+октябрь!M160+ноябрь!M160+декабрь!M160</f>
        <v>0</v>
      </c>
      <c r="Q160" s="36">
        <f>январь!N160+февраль!N160+март!N160+апрель!N160+май!N160+июнь!N160+июль!N160+август!N160+сентябрь!N160+октябрь!N160+ноябрь!N160+декабрь!N160</f>
        <v>0</v>
      </c>
      <c r="R160" s="29">
        <f>январь!O160+февраль!O160+март!O160+апрель!O160+май!O160+июнь!O160+июль!O160+август!O160+сентябрь!O160+октябрь!O160+ноябрь!O160+декабрь!O160</f>
        <v>0</v>
      </c>
      <c r="S160" s="36">
        <f>январь!P160+февраль!P160+март!P160+апрель!P160+май!P160+июнь!P160+июль!P160+август!P160+сентябрь!P160+октябрь!P160+ноябрь!P160+декабрь!P160</f>
        <v>0</v>
      </c>
      <c r="T160" s="29">
        <f>январь!Q160+февраль!Q160+март!Q160+апрель!Q160+май!Q160+июнь!Q160+июль!Q160+август!Q160+сентябрь!Q160+октябрь!Q160+ноябрь!Q160+декабрь!Q160</f>
        <v>0</v>
      </c>
      <c r="U160" s="36">
        <f>январь!R160+февраль!R160+март!R160+апрель!R160+май!R160+июнь!R160+июль!R160+август!R160+сентябрь!R160+октябрь!R160+ноябрь!R160+декабрь!R160</f>
        <v>0</v>
      </c>
      <c r="V160" s="36">
        <f>январь!S160+февраль!S160+март!S160+апрель!S160+май!S160+июнь!S160+июль!S160+август!S160+сентябрь!S160+октябрь!S160+ноябрь!S160+декабрь!S160</f>
        <v>0</v>
      </c>
      <c r="W160" s="36">
        <f>январь!T160+февраль!T160+март!T160+апрель!T160+май!T160+июнь!T160+июль!T160+август!T160+сентябрь!T160+октябрь!T160+ноябрь!T160+декабрь!T160</f>
        <v>0</v>
      </c>
      <c r="X160" s="36">
        <f>январь!U160+февраль!U160+март!U160+апрель!U160+май!U160+июнь!U160+июль!U160+август!U160+сентябрь!U160+октябрь!U160+ноябрь!U160+декабрь!U160</f>
        <v>0</v>
      </c>
      <c r="Y160" s="36">
        <f>январь!V160+февраль!V160+март!V160+апрель!V160+май!V160+июнь!V160+июль!V160+август!V160+сентябрь!V160+октябрь!V160+ноябрь!V160+декабрь!V160</f>
        <v>0</v>
      </c>
      <c r="Z160" s="36">
        <f>январь!W160+февраль!W160+март!W160+апрель!W160+май!W160+июнь!W160+июль!W160+август!W160+сентябрь!W160+октябрь!W160+ноябрь!W160+декабрь!W160</f>
        <v>2E-3</v>
      </c>
      <c r="AA160" s="36">
        <f>январь!X160+февраль!X160+март!X160+апрель!X160+май!X160+июнь!X160+июль!X160+август!X160+сентябрь!X160+октябрь!X160+ноябрь!X160+декабрь!X160</f>
        <v>2.383</v>
      </c>
      <c r="AB160" s="29">
        <f>январь!Y160+февраль!Y160+март!Y160+апрель!Y160+май!Y160+июнь!Y160+июль!Y160+август!Y160+сентябрь!Y160+октябрь!Y160+ноябрь!Y160+декабрь!Y160</f>
        <v>0</v>
      </c>
      <c r="AC160" s="36">
        <f>январь!Z160+февраль!Z160+март!Z160+апрель!Z160+май!Z160+июнь!Z160+июль!Z160+август!Z160+сентябрь!Z160+октябрь!Z160+ноябрь!Z160+декабрь!Z160</f>
        <v>0</v>
      </c>
      <c r="AD160" s="66" t="str">
        <f>CONCATENATE(январь!AA160,$BZ$1,февраль!AA160,$BZ$1,март!AA160,$BZ$1,апрель!AA160,$BZ$1,май!AA160,$BZ$1,июнь!AA160,$BZ$1,июль!AA160,$BZ$1,август!AA160,$BZ$1,сентябрь!AA160,$BZ$1,октябрь!AA160,$BZ$1,ноябрь!AA160,$BZ$1,декабрь!AA160)</f>
        <v xml:space="preserve">           </v>
      </c>
      <c r="AE160" s="36">
        <f>январь!AB160+февраль!AB160+март!AB160+апрель!AB160+май!AB160+июнь!AB160+июль!AB160+август!AB160+сентябрь!AB160+октябрь!AB160+ноябрь!AB160+декабрь!AB160</f>
        <v>0</v>
      </c>
      <c r="AF160" s="36">
        <f>январь!AC160+февраль!AC160+март!AC160+апрель!AC160+май!AC160+июнь!AC160+июль!AC160+август!AC160+сентябрь!AC160+октябрь!AC160+ноябрь!AC160+декабрь!AC160</f>
        <v>0</v>
      </c>
      <c r="AG160" s="36">
        <f>январь!AD160+февраль!AD160+март!AD160+апрель!AD160+май!AD160+июнь!AD160+июль!AD160+август!AD160+сентябрь!AD160+октябрь!AD160+ноябрь!AD160+декабрь!AD160</f>
        <v>0</v>
      </c>
      <c r="AH160" s="36">
        <f>январь!AE160+февраль!AE160+март!AE160+апрель!AE160+май!AE160+июнь!AE160+июль!AE160+август!AE160+сентябрь!AE160+октябрь!AE160+ноябрь!AE160+декабрь!AE160</f>
        <v>0</v>
      </c>
      <c r="AI160" s="36">
        <f>январь!AF160+февраль!AF160+март!AF160+апрель!AF160+май!AF160+июнь!AF160+июль!AF160+август!AF160+сентябрь!AF160+октябрь!AF160+ноябрь!AF160+декабрь!AF160</f>
        <v>0</v>
      </c>
      <c r="AJ160" s="36">
        <f>январь!AG160+февраль!AG160+март!AG160+апрель!AG160+май!AG160+июнь!AG160+июль!AG160+август!AG160+сентябрь!AG160+октябрь!AG160+ноябрь!AG160+декабрь!AG160</f>
        <v>0</v>
      </c>
      <c r="AK160" s="29">
        <f>январь!AH160+февраль!AH160+март!AH160+апрель!AH160+май!AH160+июнь!AH160+июль!AH160+август!AH160+сентябрь!AH160+октябрь!AH160+ноябрь!AH160+декабрь!AH160</f>
        <v>0</v>
      </c>
      <c r="AL160" s="36">
        <f>январь!AI160+февраль!AI160+март!AI160+апрель!AI160+май!AI160+июнь!AI160+июль!AI160+август!AI160+сентябрь!AI160+октябрь!AI160+ноябрь!AI160+декабрь!AI160</f>
        <v>0</v>
      </c>
      <c r="AM160" s="29">
        <f>январь!AJ160+февраль!AJ160+март!AJ160+апрель!AJ160+май!AJ160+июнь!AJ160+июль!AJ160+август!AJ160+сентябрь!AJ160+октябрь!AJ160+ноябрь!AJ160+декабрь!AJ160</f>
        <v>0</v>
      </c>
      <c r="AN160" s="36">
        <f>январь!AK160+февраль!AK160+март!AK160+апрель!AK160+май!AK160+июнь!AK160+июль!AK160+август!AK160+сентябрь!AK160+октябрь!AK160+ноябрь!AK160+декабрь!AK160</f>
        <v>0</v>
      </c>
      <c r="AO160" s="36">
        <f>январь!AL160+февраль!AL160+март!AL160+апрель!AL160+май!AL160+июнь!AL160+июль!AL160+август!AL160+сентябрь!AL160+октябрь!AL160+ноябрь!AL160+декабрь!AL160</f>
        <v>0</v>
      </c>
      <c r="AP160" s="36">
        <f>январь!AM160+февраль!AM160+март!AM160+апрель!AM160+май!AM160+июнь!AM160+июль!AM160+август!AM160+сентябрь!AM160+октябрь!AM160+ноябрь!AM160+декабрь!AM160</f>
        <v>0</v>
      </c>
      <c r="AQ160" s="29">
        <f>январь!AN160+февраль!AN160+март!AN160+апрель!AN160+май!AN160+июнь!AN160+июль!AN160+август!AN160+сентябрь!AN160+октябрь!AN160+ноябрь!AN160+декабрь!AN160</f>
        <v>0</v>
      </c>
      <c r="AR160" s="36">
        <f>январь!AO160+февраль!AO160+март!AO160+апрель!AO160+май!AO160+июнь!AO160+июль!AO160+август!AO160+сентябрь!AO160+октябрь!AO160+ноябрь!AO160+декабрь!AO160</f>
        <v>0</v>
      </c>
      <c r="AS160" s="29">
        <f>январь!AP160+февраль!AP160+март!AP160+апрель!AP160+май!AP160+июнь!AP160+июль!AP160+август!AP160+сентябрь!AP160+октябрь!AP160+ноябрь!AP160+декабрь!AP160</f>
        <v>0</v>
      </c>
      <c r="AT160" s="36">
        <f>январь!AQ160+февраль!AQ160+март!AQ160+апрель!AQ160+май!AQ160+июнь!AQ160+июль!AQ160+август!AQ160+сентябрь!AQ160+октябрь!AQ160+ноябрь!AQ160+декабрь!AQ160</f>
        <v>0</v>
      </c>
      <c r="AU160" s="29">
        <f>январь!AR160+февраль!AR160+март!AR160+апрель!AR160+май!AR160+июнь!AR160+июль!AR160+август!AR160+сентябрь!AR160+октябрь!AR160+ноябрь!AR160+декабрь!AR160</f>
        <v>0</v>
      </c>
      <c r="AV160" s="36">
        <f>январь!AS160+февраль!AS160+март!AS160+апрель!AS160+май!AS160+июнь!AS160+июль!AS160+август!AS160+сентябрь!AS160+октябрь!AS160+ноябрь!AS160+декабрь!AS160</f>
        <v>0</v>
      </c>
      <c r="AW160" s="36">
        <f>январь!AT160+февраль!AT160+март!AT160+апрель!AT160+май!AT160+июнь!AT160+июль!AT160+август!AT160+сентябрь!AT160+октябрь!AT160+ноябрь!AT160+декабрь!AT160</f>
        <v>0</v>
      </c>
      <c r="AX160" s="36">
        <f>январь!AU160+февраль!AU160+март!AU160+апрель!AU160+май!AU160+июнь!AU160+июль!AU160+август!AU160+сентябрь!AU160+октябрь!AU160+ноябрь!AU160+декабрь!AU160</f>
        <v>0</v>
      </c>
      <c r="AY160" s="29">
        <f>январь!AV160+февраль!AV160+март!AV160+апрель!AV160+май!AV160+июнь!AV160+июль!AV160+август!AV160+сентябрь!AV160+октябрь!AV160+ноябрь!AV160+декабрь!AV160</f>
        <v>8</v>
      </c>
      <c r="AZ160" s="36">
        <f>январь!AW160+февраль!AW160+март!AW160+апрель!AW160+май!AW160+июнь!AW160+июль!AW160+август!AW160+сентябрь!AW160+октябрь!AW160+ноябрь!AW160+декабрь!AW160</f>
        <v>7.5030000000000001</v>
      </c>
      <c r="BA160" s="36">
        <f>январь!AX160+февраль!AX160+март!AX160+апрель!AX160+май!AX160+июнь!AX160+июль!AX160+август!AX160+сентябрь!AX160+октябрь!AX160+ноябрь!AX160+декабрь!AX160</f>
        <v>0</v>
      </c>
      <c r="BB160" s="36">
        <f>январь!AY160+февраль!AY160+март!AY160+апрель!AY160+май!AY160+июнь!AY160+июль!AY160+август!AY160+сентябрь!AY160+октябрь!AY160+ноябрь!AY160+декабрь!AY160</f>
        <v>0</v>
      </c>
      <c r="BC160" s="29">
        <f>январь!AZ160+февраль!AZ160+март!AZ160+апрель!AZ160+май!AZ160+июнь!AZ160+июль!AZ160+август!AZ160+сентябрь!AZ160+октябрь!AZ160+ноябрь!AZ160+декабрь!AZ160</f>
        <v>0</v>
      </c>
      <c r="BD160" s="36">
        <f>январь!BA160+февраль!BA160+март!BA160+апрель!BA160+май!BA160+июнь!BA160+июль!BA160+август!BA160+сентябрь!BA160+октябрь!BA160+ноябрь!BA160+декабрь!BA160</f>
        <v>0</v>
      </c>
      <c r="BE160" s="36">
        <f>январь!BB160+февраль!BB160+март!BB160+апрель!BB160+май!BB160+июнь!BB160+июль!BB160+август!BB160+сентябрь!BB160+октябрь!BB160+ноябрь!BB160+декабрь!BB160</f>
        <v>0</v>
      </c>
      <c r="BF160" s="36">
        <f>январь!BC160+февраль!BC160+март!BC160+апрель!BC160+май!BC160+июнь!BC160+июль!BC160+август!BC160+сентябрь!BC160+октябрь!BC160+ноябрь!BC160+декабрь!BC160</f>
        <v>0</v>
      </c>
      <c r="BG160" s="36">
        <f>январь!BD160+февраль!BD160+март!BD160+апрель!BD160+май!BD160+июнь!BD160+июль!BD160+август!BD160+сентябрь!BD160+октябрь!BD160+ноябрь!BD160+декабрь!BD160</f>
        <v>0</v>
      </c>
      <c r="BH160" s="36">
        <f>январь!BE160+февраль!BE160+март!BE160+апрель!BE160+май!BE160+июнь!BE160+июль!BE160+август!BE160+сентябрь!BE160+октябрь!BE160+ноябрь!BE160+декабрь!BE160</f>
        <v>0</v>
      </c>
      <c r="BI160" s="36">
        <f>январь!BF160+февраль!BF160+март!BF160+апрель!BF160+май!BF160+июнь!BF160+июль!BF160+август!BF160+сентябрь!BF160+октябрь!BF160+ноябрь!BF160+декабрь!BF160</f>
        <v>0</v>
      </c>
      <c r="BJ160" s="36">
        <f>январь!BG160+февраль!BG160+март!BG160+апрель!BG160+май!BG160+июнь!BG160+июль!BG160+август!BG160+сентябрь!BG160+октябрь!BG160+ноябрь!BG160+декабрь!BG160</f>
        <v>0</v>
      </c>
      <c r="BK160" s="36">
        <f>январь!BH160+февраль!BH160+март!BH160+апрель!BH160+май!BH160+июнь!BH160+июль!BH160+август!BH160+сентябрь!BH160+октябрь!BH160+ноябрь!BH160+декабрь!BH160</f>
        <v>0</v>
      </c>
      <c r="BL160" s="36">
        <f>январь!BI160+февраль!BI160+март!BI160+апрель!BI160+май!BI160+июнь!BI160+июль!BI160+август!BI160+сентябрь!BI160+октябрь!BI160+ноябрь!BI160+декабрь!BI160</f>
        <v>0</v>
      </c>
      <c r="BM160" s="29">
        <f>январь!BJ160+февраль!BJ160+март!BJ160+апрель!BJ160+май!BJ160+июнь!BJ160+июль!BJ160+август!BJ160+сентябрь!BJ160+октябрь!BJ160+ноябрь!BJ160+декабрь!BJ160</f>
        <v>0</v>
      </c>
      <c r="BN160" s="36">
        <f>январь!BK160+февраль!BK160+март!BK160+апрель!BK160+май!BK160+июнь!BK160+июль!BK160+август!BK160+сентябрь!BK160+октябрь!BK160+ноябрь!BK160+декабрь!BK160</f>
        <v>0</v>
      </c>
      <c r="BO160" s="29">
        <f>январь!BL160+февраль!BL160+март!BL160+апрель!BL160+май!BL160+июнь!BL160+июль!BL160+август!BL160+сентябрь!BL160+октябрь!BL160+ноябрь!BL160+декабрь!BL160</f>
        <v>2</v>
      </c>
      <c r="BP160" s="36">
        <f>январь!BM160+февраль!BM160+март!BM160+апрель!BM160+май!BM160+июнь!BM160+июль!BM160+август!BM160+сентябрь!BM160+октябрь!BM160+ноябрь!BM160+декабрь!BM160</f>
        <v>1.5489999999999999</v>
      </c>
      <c r="BQ160" s="36">
        <f>январь!BN160+февраль!BN160+март!BN160+апрель!BN160+май!BN160+июнь!BN160+июль!BN160+август!BN160+сентябрь!BN160+октябрь!BN160+ноябрь!BN160+декабрь!BN160</f>
        <v>4.4999999999999998E-2</v>
      </c>
      <c r="BR160" s="36">
        <f>январь!BO160+февраль!BO160+март!BO160+апрель!BO160+май!BO160+июнь!BO160+июль!BO160+август!BO160+сентябрь!BO160+октябрь!BO160+ноябрь!BO160+декабрь!BO160</f>
        <v>8.923</v>
      </c>
      <c r="BS160" s="29">
        <f>январь!BP160+февраль!BP160+март!BP160+апрель!BP160+май!BP160+июнь!BP160+июль!BP160+август!BP160+сентябрь!BP160+октябрь!BP160+ноябрь!BP160+декабрь!BP160</f>
        <v>0</v>
      </c>
      <c r="BT160" s="36">
        <f>январь!BQ160+февраль!BQ160+март!BQ160+апрель!BQ160+май!BQ160+июнь!BQ160+июль!BQ160+август!BQ160+сентябрь!BQ160+октябрь!BQ160+ноябрь!BQ160+декабрь!BQ160</f>
        <v>0</v>
      </c>
      <c r="BU160" s="29">
        <f>январь!BR160+февраль!BR160+март!BR160+апрель!BR160+май!BR160+июнь!BR160+июль!BR160+август!BR160+сентябрь!BR160+октябрь!BR160+ноябрь!BR160+декабрь!BR160</f>
        <v>0</v>
      </c>
      <c r="BV160" s="36">
        <f>январь!BS160+февраль!BS160+март!BS160+апрель!BS160+май!BS160+июнь!BS160+июль!BS160+август!BS160+сентябрь!BS160+октябрь!BS160+ноябрь!BS160+декабрь!BS160</f>
        <v>0</v>
      </c>
      <c r="BW160" s="36">
        <f>январь!BT160+февраль!BT160+март!BT160+апрель!BT160+май!BT160+июнь!BT160+июль!BT160+август!BT160+сентябрь!BT160+октябрь!BT160+ноябрь!BT160+декабрь!BT160</f>
        <v>0</v>
      </c>
      <c r="BX160" s="36">
        <f>январь!BU160+февраль!BU160+март!BU160+апрель!BU160+май!BU160+июнь!BU160+июль!BU160+август!BU160+сентябрь!BU160+октябрь!BU160+ноябрь!BU160+декабрь!BU160</f>
        <v>0</v>
      </c>
      <c r="BY160" s="36">
        <f>январь!BV160+февраль!BV160+март!BV160+апрель!BV160+май!BV160+июнь!BV160+июль!BV160+август!BV160+сентябрь!BV160+октябрь!BV160+ноябрь!BV160+декабрь!BV160</f>
        <v>3.8109999999999999</v>
      </c>
      <c r="BZ160" s="77">
        <v>1</v>
      </c>
    </row>
    <row r="161" spans="1:78" x14ac:dyDescent="0.25">
      <c r="A161" s="16">
        <v>159</v>
      </c>
      <c r="B161" s="16">
        <v>1</v>
      </c>
      <c r="C161" s="37" t="s">
        <v>621</v>
      </c>
      <c r="D161" s="51">
        <v>108.92332973913042</v>
      </c>
      <c r="E161" s="25">
        <v>-247.24127199999998</v>
      </c>
      <c r="F161" s="26">
        <f t="shared" si="6"/>
        <v>-326.53994226086957</v>
      </c>
      <c r="G161" s="26">
        <f t="shared" si="7"/>
        <v>-79.298670260869585</v>
      </c>
      <c r="H161" s="26">
        <f t="shared" si="8"/>
        <v>188.22200000000001</v>
      </c>
      <c r="I161" s="36">
        <f>январь!F161+февраль!F161+март!F161+апрель!F161+май!F161+июнь!F161+июль!F161+август!F161+сентябрь!F161+октябрь!F161+ноябрь!F161+декабрь!F161</f>
        <v>0</v>
      </c>
      <c r="J161" s="36">
        <f>январь!G161+февраль!G161+март!G161+апрель!G161+май!G161+июнь!G161+июль!G161+август!G161+сентябрь!G161+октябрь!G161+ноябрь!G161+декабрь!G161</f>
        <v>0</v>
      </c>
      <c r="K161" s="36">
        <f>январь!H161+февраль!H161+март!H161+апрель!H161+май!H161+июнь!H161+июль!H161+август!H161+сентябрь!H161+октябрь!H161+ноябрь!H161+декабрь!H161</f>
        <v>0</v>
      </c>
      <c r="L161" s="27">
        <f>январь!I161+февраль!I161+март!I161+апрель!I161+май!I161+июнь!I161+июль!I161+август!I161+сентябрь!I161+октябрь!I161+ноябрь!I161+декабрь!I161</f>
        <v>0</v>
      </c>
      <c r="M161" s="36">
        <f>январь!J161+февраль!J161+март!J161+апрель!J161+май!J161+июнь!J161+июль!J161+август!J161+сентябрь!J161+октябрь!J161+ноябрь!J161+декабрь!J161</f>
        <v>0</v>
      </c>
      <c r="N161" s="36">
        <f>январь!K161+февраль!K161+март!K161+апрель!K161+май!K161+июнь!K161+июль!K161+август!K161+сентябрь!K161+октябрь!K161+ноябрь!K161+декабрь!K161</f>
        <v>0</v>
      </c>
      <c r="O161" s="36">
        <f>январь!L161+февраль!L161+март!L161+апрель!L161+май!L161+июнь!L161+июль!L161+август!L161+сентябрь!L161+октябрь!L161+ноябрь!L161+декабрь!L161</f>
        <v>0</v>
      </c>
      <c r="P161" s="36">
        <f>январь!M161+февраль!M161+март!M161+апрель!M161+май!M161+июнь!M161+июль!M161+август!M161+сентябрь!M161+октябрь!M161+ноябрь!M161+декабрь!M161</f>
        <v>0</v>
      </c>
      <c r="Q161" s="36">
        <f>январь!N161+февраль!N161+март!N161+апрель!N161+май!N161+июнь!N161+июль!N161+август!N161+сентябрь!N161+октябрь!N161+ноябрь!N161+декабрь!N161</f>
        <v>0</v>
      </c>
      <c r="R161" s="29">
        <f>январь!O161+февраль!O161+март!O161+апрель!O161+май!O161+июнь!O161+июль!O161+август!O161+сентябрь!O161+октябрь!O161+ноябрь!O161+декабрь!O161</f>
        <v>0</v>
      </c>
      <c r="S161" s="36">
        <f>январь!P161+февраль!P161+март!P161+апрель!P161+май!P161+июнь!P161+июль!P161+август!P161+сентябрь!P161+октябрь!P161+ноябрь!P161+декабрь!P161</f>
        <v>0</v>
      </c>
      <c r="T161" s="29">
        <f>январь!Q161+февраль!Q161+март!Q161+апрель!Q161+май!Q161+июнь!Q161+июль!Q161+август!Q161+сентябрь!Q161+октябрь!Q161+ноябрь!Q161+декабрь!Q161</f>
        <v>0</v>
      </c>
      <c r="U161" s="36">
        <f>январь!R161+февраль!R161+март!R161+апрель!R161+май!R161+июнь!R161+июль!R161+август!R161+сентябрь!R161+октябрь!R161+ноябрь!R161+декабрь!R161</f>
        <v>0</v>
      </c>
      <c r="V161" s="36">
        <f>январь!S161+февраль!S161+март!S161+апрель!S161+май!S161+июнь!S161+июль!S161+август!S161+сентябрь!S161+октябрь!S161+ноябрь!S161+декабрь!S161</f>
        <v>0</v>
      </c>
      <c r="W161" s="36">
        <f>январь!T161+февраль!T161+март!T161+апрель!T161+май!T161+июнь!T161+июль!T161+август!T161+сентябрь!T161+октябрь!T161+ноябрь!T161+декабрь!T161</f>
        <v>0</v>
      </c>
      <c r="X161" s="36">
        <f>январь!U161+февраль!U161+март!U161+апрель!U161+май!U161+июнь!U161+июль!U161+август!U161+сентябрь!U161+октябрь!U161+ноябрь!U161+декабрь!U161</f>
        <v>0.15</v>
      </c>
      <c r="Y161" s="36">
        <f>январь!V161+февраль!V161+март!V161+апрель!V161+май!V161+июнь!V161+июль!V161+август!V161+сентябрь!V161+октябрь!V161+ноябрь!V161+декабрь!V161</f>
        <v>134.673</v>
      </c>
      <c r="Z161" s="36">
        <f>январь!W161+февраль!W161+март!W161+апрель!W161+май!W161+июнь!W161+июль!W161+август!W161+сентябрь!W161+октябрь!W161+ноябрь!W161+декабрь!W161</f>
        <v>0</v>
      </c>
      <c r="AA161" s="36">
        <f>январь!X161+февраль!X161+март!X161+апрель!X161+май!X161+июнь!X161+июль!X161+август!X161+сентябрь!X161+октябрь!X161+ноябрь!X161+декабрь!X161</f>
        <v>0</v>
      </c>
      <c r="AB161" s="29">
        <f>январь!Y161+февраль!Y161+март!Y161+апрель!Y161+май!Y161+июнь!Y161+июль!Y161+август!Y161+сентябрь!Y161+октябрь!Y161+ноябрь!Y161+декабрь!Y161</f>
        <v>0</v>
      </c>
      <c r="AC161" s="36">
        <f>январь!Z161+февраль!Z161+март!Z161+апрель!Z161+май!Z161+июнь!Z161+июль!Z161+август!Z161+сентябрь!Z161+октябрь!Z161+ноябрь!Z161+декабрь!Z161</f>
        <v>0</v>
      </c>
      <c r="AD161" s="66" t="str">
        <f>CONCATENATE(январь!AA161,$BZ$1,февраль!AA161,$BZ$1,март!AA161,$BZ$1,апрель!AA161,$BZ$1,май!AA161,$BZ$1,июнь!AA161,$BZ$1,июль!AA161,$BZ$1,август!AA161,$BZ$1,сентябрь!AA161,$BZ$1,октябрь!AA161,$BZ$1,ноябрь!AA161,$BZ$1,декабрь!AA161)</f>
        <v xml:space="preserve">           </v>
      </c>
      <c r="AE161" s="36">
        <f>январь!AB161+февраль!AB161+март!AB161+апрель!AB161+май!AB161+июнь!AB161+июль!AB161+август!AB161+сентябрь!AB161+октябрь!AB161+ноябрь!AB161+декабрь!AB161</f>
        <v>0</v>
      </c>
      <c r="AF161" s="36">
        <f>январь!AC161+февраль!AC161+март!AC161+апрель!AC161+май!AC161+июнь!AC161+июль!AC161+август!AC161+сентябрь!AC161+октябрь!AC161+ноябрь!AC161+декабрь!AC161</f>
        <v>0</v>
      </c>
      <c r="AG161" s="36">
        <f>январь!AD161+февраль!AD161+март!AD161+апрель!AD161+май!AD161+июнь!AD161+июль!AD161+август!AD161+сентябрь!AD161+октябрь!AD161+ноябрь!AD161+декабрь!AD161</f>
        <v>0</v>
      </c>
      <c r="AH161" s="36">
        <f>январь!AE161+февраль!AE161+март!AE161+апрель!AE161+май!AE161+июнь!AE161+июль!AE161+август!AE161+сентябрь!AE161+октябрь!AE161+ноябрь!AE161+декабрь!AE161</f>
        <v>0</v>
      </c>
      <c r="AI161" s="36">
        <f>январь!AF161+февраль!AF161+март!AF161+апрель!AF161+май!AF161+июнь!AF161+июль!AF161+август!AF161+сентябрь!AF161+октябрь!AF161+ноябрь!AF161+декабрь!AF161</f>
        <v>0</v>
      </c>
      <c r="AJ161" s="36">
        <f>январь!AG161+февраль!AG161+март!AG161+апрель!AG161+май!AG161+июнь!AG161+июль!AG161+август!AG161+сентябрь!AG161+октябрь!AG161+ноябрь!AG161+декабрь!AG161</f>
        <v>0</v>
      </c>
      <c r="AK161" s="29">
        <f>январь!AH161+февраль!AH161+март!AH161+апрель!AH161+май!AH161+июнь!AH161+июль!AH161+август!AH161+сентябрь!AH161+октябрь!AH161+ноябрь!AH161+декабрь!AH161</f>
        <v>0</v>
      </c>
      <c r="AL161" s="36">
        <f>январь!AI161+февраль!AI161+март!AI161+апрель!AI161+май!AI161+июнь!AI161+июль!AI161+август!AI161+сентябрь!AI161+октябрь!AI161+ноябрь!AI161+декабрь!AI161</f>
        <v>0</v>
      </c>
      <c r="AM161" s="29">
        <f>январь!AJ161+февраль!AJ161+март!AJ161+апрель!AJ161+май!AJ161+июнь!AJ161+июль!AJ161+август!AJ161+сентябрь!AJ161+октябрь!AJ161+ноябрь!AJ161+декабрь!AJ161</f>
        <v>0</v>
      </c>
      <c r="AN161" s="36">
        <f>январь!AK161+февраль!AK161+март!AK161+апрель!AK161+май!AK161+июнь!AK161+июль!AK161+август!AK161+сентябрь!AK161+октябрь!AK161+ноябрь!AK161+декабрь!AK161</f>
        <v>0</v>
      </c>
      <c r="AO161" s="36">
        <f>январь!AL161+февраль!AL161+март!AL161+апрель!AL161+май!AL161+июнь!AL161+июль!AL161+август!AL161+сентябрь!AL161+октябрь!AL161+ноябрь!AL161+декабрь!AL161</f>
        <v>0</v>
      </c>
      <c r="AP161" s="36">
        <f>январь!AM161+февраль!AM161+март!AM161+апрель!AM161+май!AM161+июнь!AM161+июль!AM161+август!AM161+сентябрь!AM161+октябрь!AM161+ноябрь!AM161+декабрь!AM161</f>
        <v>0</v>
      </c>
      <c r="AQ161" s="29">
        <f>январь!AN161+февраль!AN161+март!AN161+апрель!AN161+май!AN161+июнь!AN161+июль!AN161+август!AN161+сентябрь!AN161+октябрь!AN161+ноябрь!AN161+декабрь!AN161</f>
        <v>0</v>
      </c>
      <c r="AR161" s="36">
        <f>январь!AO161+февраль!AO161+март!AO161+апрель!AO161+май!AO161+июнь!AO161+июль!AO161+август!AO161+сентябрь!AO161+октябрь!AO161+ноябрь!AO161+декабрь!AO161</f>
        <v>0</v>
      </c>
      <c r="AS161" s="29">
        <f>январь!AP161+февраль!AP161+март!AP161+апрель!AP161+май!AP161+июнь!AP161+июль!AP161+август!AP161+сентябрь!AP161+октябрь!AP161+ноябрь!AP161+декабрь!AP161</f>
        <v>0</v>
      </c>
      <c r="AT161" s="36">
        <f>январь!AQ161+февраль!AQ161+март!AQ161+апрель!AQ161+май!AQ161+июнь!AQ161+июль!AQ161+август!AQ161+сентябрь!AQ161+октябрь!AQ161+ноябрь!AQ161+декабрь!AQ161</f>
        <v>0</v>
      </c>
      <c r="AU161" s="29">
        <f>январь!AR161+февраль!AR161+март!AR161+апрель!AR161+май!AR161+июнь!AR161+июль!AR161+август!AR161+сентябрь!AR161+октябрь!AR161+ноябрь!AR161+декабрь!AR161</f>
        <v>0</v>
      </c>
      <c r="AV161" s="36">
        <f>январь!AS161+февраль!AS161+март!AS161+апрель!AS161+май!AS161+июнь!AS161+июль!AS161+август!AS161+сентябрь!AS161+октябрь!AS161+ноябрь!AS161+декабрь!AS161</f>
        <v>0</v>
      </c>
      <c r="AW161" s="36">
        <f>январь!AT161+февраль!AT161+март!AT161+апрель!AT161+май!AT161+июнь!AT161+июль!AT161+август!AT161+сентябрь!AT161+октябрь!AT161+ноябрь!AT161+декабрь!AT161</f>
        <v>0</v>
      </c>
      <c r="AX161" s="36">
        <f>январь!AU161+февраль!AU161+март!AU161+апрель!AU161+май!AU161+июнь!AU161+июль!AU161+август!AU161+сентябрь!AU161+октябрь!AU161+ноябрь!AU161+декабрь!AU161</f>
        <v>0</v>
      </c>
      <c r="AY161" s="29">
        <f>январь!AV161+февраль!AV161+март!AV161+апрель!AV161+май!AV161+июнь!AV161+июль!AV161+август!AV161+сентябрь!AV161+октябрь!AV161+ноябрь!AV161+декабрь!AV161</f>
        <v>0</v>
      </c>
      <c r="AZ161" s="36">
        <f>январь!AW161+февраль!AW161+март!AW161+апрель!AW161+май!AW161+июнь!AW161+июль!AW161+август!AW161+сентябрь!AW161+октябрь!AW161+ноябрь!AW161+декабрь!AW161</f>
        <v>0</v>
      </c>
      <c r="BA161" s="36">
        <f>январь!AX161+февраль!AX161+март!AX161+апрель!AX161+май!AX161+июнь!AX161+июль!AX161+август!AX161+сентябрь!AX161+октябрь!AX161+ноябрь!AX161+декабрь!AX161</f>
        <v>0</v>
      </c>
      <c r="BB161" s="36">
        <f>январь!AY161+февраль!AY161+март!AY161+апрель!AY161+май!AY161+июнь!AY161+июль!AY161+август!AY161+сентябрь!AY161+октябрь!AY161+ноябрь!AY161+декабрь!AY161</f>
        <v>0</v>
      </c>
      <c r="BC161" s="29">
        <f>январь!AZ161+февраль!AZ161+март!AZ161+апрель!AZ161+май!AZ161+июнь!AZ161+июль!AZ161+август!AZ161+сентябрь!AZ161+октябрь!AZ161+ноябрь!AZ161+декабрь!AZ161</f>
        <v>0</v>
      </c>
      <c r="BD161" s="36">
        <f>январь!BA161+февраль!BA161+март!BA161+апрель!BA161+май!BA161+июнь!BA161+июль!BA161+август!BA161+сентябрь!BA161+октябрь!BA161+ноябрь!BA161+декабрь!BA161</f>
        <v>0</v>
      </c>
      <c r="BE161" s="36">
        <f>январь!BB161+февраль!BB161+март!BB161+апрель!BB161+май!BB161+июнь!BB161+июль!BB161+август!BB161+сентябрь!BB161+октябрь!BB161+ноябрь!BB161+декабрь!BB161</f>
        <v>0</v>
      </c>
      <c r="BF161" s="36">
        <f>январь!BC161+февраль!BC161+март!BC161+апрель!BC161+май!BC161+июнь!BC161+июль!BC161+август!BC161+сентябрь!BC161+октябрь!BC161+ноябрь!BC161+декабрь!BC161</f>
        <v>0</v>
      </c>
      <c r="BG161" s="36">
        <f>январь!BD161+февраль!BD161+март!BD161+апрель!BD161+май!BD161+июнь!BD161+июль!BD161+август!BD161+сентябрь!BD161+октябрь!BD161+ноябрь!BD161+декабрь!BD161</f>
        <v>0</v>
      </c>
      <c r="BH161" s="36">
        <f>январь!BE161+февраль!BE161+март!BE161+апрель!BE161+май!BE161+июнь!BE161+июль!BE161+август!BE161+сентябрь!BE161+октябрь!BE161+ноябрь!BE161+декабрь!BE161</f>
        <v>0</v>
      </c>
      <c r="BI161" s="36">
        <f>январь!BF161+февраль!BF161+март!BF161+апрель!BF161+май!BF161+июнь!BF161+июль!BF161+август!BF161+сентябрь!BF161+октябрь!BF161+ноябрь!BF161+декабрь!BF161</f>
        <v>0</v>
      </c>
      <c r="BJ161" s="36">
        <f>январь!BG161+февраль!BG161+март!BG161+апрель!BG161+май!BG161+июнь!BG161+июль!BG161+август!BG161+сентябрь!BG161+октябрь!BG161+ноябрь!BG161+декабрь!BG161</f>
        <v>0</v>
      </c>
      <c r="BK161" s="36">
        <f>январь!BH161+февраль!BH161+март!BH161+апрель!BH161+май!BH161+июнь!BH161+июль!BH161+август!BH161+сентябрь!BH161+октябрь!BH161+ноябрь!BH161+декабрь!BH161</f>
        <v>0</v>
      </c>
      <c r="BL161" s="36">
        <f>январь!BI161+февраль!BI161+март!BI161+апрель!BI161+май!BI161+июнь!BI161+июль!BI161+август!BI161+сентябрь!BI161+октябрь!BI161+ноябрь!BI161+декабрь!BI161</f>
        <v>0</v>
      </c>
      <c r="BM161" s="29">
        <f>январь!BJ161+февраль!BJ161+март!BJ161+апрель!BJ161+май!BJ161+июнь!BJ161+июль!BJ161+август!BJ161+сентябрь!BJ161+октябрь!BJ161+ноябрь!BJ161+декабрь!BJ161</f>
        <v>0</v>
      </c>
      <c r="BN161" s="36">
        <f>январь!BK161+февраль!BK161+март!BK161+апрель!BK161+май!BK161+июнь!BK161+июль!BK161+август!BK161+сентябрь!BK161+октябрь!BK161+ноябрь!BK161+декабрь!BK161</f>
        <v>0</v>
      </c>
      <c r="BO161" s="29">
        <f>январь!BL161+февраль!BL161+март!BL161+апрель!BL161+май!BL161+июнь!BL161+июль!BL161+август!BL161+сентябрь!BL161+октябрь!BL161+ноябрь!BL161+декабрь!BL161</f>
        <v>54</v>
      </c>
      <c r="BP161" s="36">
        <f>январь!BM161+февраль!BM161+март!BM161+апрель!BM161+май!BM161+июнь!BM161+июль!BM161+август!BM161+сентябрь!BM161+октябрь!BM161+ноябрь!BM161+декабрь!BM161</f>
        <v>47.593000000000004</v>
      </c>
      <c r="BQ161" s="36">
        <f>январь!BN161+февраль!BN161+март!BN161+апрель!BN161+май!BN161+июнь!BN161+июль!BN161+август!BN161+сентябрь!BN161+октябрь!BN161+ноябрь!BN161+декабрь!BN161</f>
        <v>0</v>
      </c>
      <c r="BR161" s="36">
        <f>январь!BO161+февраль!BO161+март!BO161+апрель!BO161+май!BO161+июнь!BO161+июль!BO161+август!BO161+сентябрь!BO161+октябрь!BO161+ноябрь!BO161+декабрь!BO161</f>
        <v>0</v>
      </c>
      <c r="BS161" s="29">
        <f>январь!BP161+февраль!BP161+март!BP161+апрель!BP161+май!BP161+июнь!BP161+июль!BP161+август!BP161+сентябрь!BP161+октябрь!BP161+ноябрь!BP161+декабрь!BP161</f>
        <v>2</v>
      </c>
      <c r="BT161" s="36">
        <f>январь!BQ161+февраль!BQ161+март!BQ161+апрель!BQ161+май!BQ161+июнь!BQ161+июль!BQ161+август!BQ161+сентябрь!BQ161+октябрь!BQ161+ноябрь!BQ161+декабрь!BQ161</f>
        <v>2.3029999999999999</v>
      </c>
      <c r="BU161" s="29">
        <f>январь!BR161+февраль!BR161+март!BR161+апрель!BR161+май!BR161+июнь!BR161+июль!BR161+август!BR161+сентябрь!BR161+октябрь!BR161+ноябрь!BR161+декабрь!BR161</f>
        <v>0</v>
      </c>
      <c r="BV161" s="36">
        <f>январь!BS161+февраль!BS161+март!BS161+апрель!BS161+май!BS161+июнь!BS161+июль!BS161+август!BS161+сентябрь!BS161+октябрь!BS161+ноябрь!BS161+декабрь!BS161</f>
        <v>0</v>
      </c>
      <c r="BW161" s="36">
        <f>январь!BT161+февраль!BT161+март!BT161+апрель!BT161+май!BT161+июнь!BT161+июль!BT161+август!BT161+сентябрь!BT161+октябрь!BT161+ноябрь!BT161+декабрь!BT161</f>
        <v>0</v>
      </c>
      <c r="BX161" s="36">
        <f>январь!BU161+февраль!BU161+март!BU161+апрель!BU161+май!BU161+июнь!BU161+июль!BU161+август!BU161+сентябрь!BU161+октябрь!BU161+ноябрь!BU161+декабрь!BU161</f>
        <v>0</v>
      </c>
      <c r="BY161" s="36">
        <f>январь!BV161+февраль!BV161+март!BV161+апрель!BV161+май!BV161+июнь!BV161+июль!BV161+август!BV161+сентябрь!BV161+октябрь!BV161+ноябрь!BV161+декабрь!BV161</f>
        <v>3.653</v>
      </c>
      <c r="BZ161" s="77">
        <v>4</v>
      </c>
    </row>
    <row r="162" spans="1:78" x14ac:dyDescent="0.25">
      <c r="A162" s="16">
        <v>160</v>
      </c>
      <c r="B162" s="16">
        <v>1</v>
      </c>
      <c r="C162" s="37" t="s">
        <v>622</v>
      </c>
      <c r="D162" s="51">
        <v>147.93433470531403</v>
      </c>
      <c r="E162" s="25">
        <v>298.23325199999999</v>
      </c>
      <c r="F162" s="26">
        <f t="shared" si="6"/>
        <v>382.99758670531401</v>
      </c>
      <c r="G162" s="26">
        <f t="shared" si="7"/>
        <v>84.764334705314027</v>
      </c>
      <c r="H162" s="26">
        <f t="shared" si="8"/>
        <v>63.17</v>
      </c>
      <c r="I162" s="36">
        <f>январь!F162+февраль!F162+март!F162+апрель!F162+май!F162+июнь!F162+июль!F162+август!F162+сентябрь!F162+октябрь!F162+ноябрь!F162+декабрь!F162</f>
        <v>0</v>
      </c>
      <c r="J162" s="36">
        <f>январь!G162+февраль!G162+март!G162+апрель!G162+май!G162+июнь!G162+июль!G162+август!G162+сентябрь!G162+октябрь!G162+ноябрь!G162+декабрь!G162</f>
        <v>0</v>
      </c>
      <c r="K162" s="36">
        <f>январь!H162+февраль!H162+март!H162+апрель!H162+май!H162+июнь!H162+июль!H162+август!H162+сентябрь!H162+октябрь!H162+ноябрь!H162+декабрь!H162</f>
        <v>0</v>
      </c>
      <c r="L162" s="27">
        <f>январь!I162+февраль!I162+март!I162+апрель!I162+май!I162+июнь!I162+июль!I162+август!I162+сентябрь!I162+октябрь!I162+ноябрь!I162+декабрь!I162</f>
        <v>0</v>
      </c>
      <c r="M162" s="36">
        <f>январь!J162+февраль!J162+март!J162+апрель!J162+май!J162+июнь!J162+июль!J162+август!J162+сентябрь!J162+октябрь!J162+ноябрь!J162+декабрь!J162</f>
        <v>0</v>
      </c>
      <c r="N162" s="36">
        <f>январь!K162+февраль!K162+март!K162+апрель!K162+май!K162+июнь!K162+июль!K162+август!K162+сентябрь!K162+октябрь!K162+ноябрь!K162+декабрь!K162</f>
        <v>0</v>
      </c>
      <c r="O162" s="36">
        <f>январь!L162+февраль!L162+март!L162+апрель!L162+май!L162+июнь!L162+июль!L162+август!L162+сентябрь!L162+октябрь!L162+ноябрь!L162+декабрь!L162</f>
        <v>0</v>
      </c>
      <c r="P162" s="36">
        <f>январь!M162+февраль!M162+март!M162+апрель!M162+май!M162+июнь!M162+июль!M162+август!M162+сентябрь!M162+октябрь!M162+ноябрь!M162+декабрь!M162</f>
        <v>0</v>
      </c>
      <c r="Q162" s="36">
        <f>январь!N162+февраль!N162+март!N162+апрель!N162+май!N162+июнь!N162+июль!N162+август!N162+сентябрь!N162+октябрь!N162+ноябрь!N162+декабрь!N162</f>
        <v>0</v>
      </c>
      <c r="R162" s="29">
        <f>январь!O162+февраль!O162+март!O162+апрель!O162+май!O162+июнь!O162+июль!O162+август!O162+сентябрь!O162+октябрь!O162+ноябрь!O162+декабрь!O162</f>
        <v>0</v>
      </c>
      <c r="S162" s="36">
        <f>январь!P162+февраль!P162+март!P162+апрель!P162+май!P162+июнь!P162+июль!P162+август!P162+сентябрь!P162+октябрь!P162+ноябрь!P162+декабрь!P162</f>
        <v>0</v>
      </c>
      <c r="T162" s="29">
        <f>январь!Q162+февраль!Q162+март!Q162+апрель!Q162+май!Q162+июнь!Q162+июль!Q162+август!Q162+сентябрь!Q162+октябрь!Q162+ноябрь!Q162+декабрь!Q162</f>
        <v>0</v>
      </c>
      <c r="U162" s="36">
        <f>январь!R162+февраль!R162+март!R162+апрель!R162+май!R162+июнь!R162+июль!R162+август!R162+сентябрь!R162+октябрь!R162+ноябрь!R162+декабрь!R162</f>
        <v>0</v>
      </c>
      <c r="V162" s="36">
        <f>январь!S162+февраль!S162+март!S162+апрель!S162+май!S162+июнь!S162+июль!S162+август!S162+сентябрь!S162+октябрь!S162+ноябрь!S162+декабрь!S162</f>
        <v>0</v>
      </c>
      <c r="W162" s="36">
        <f>январь!T162+февраль!T162+март!T162+апрель!T162+май!T162+июнь!T162+июль!T162+август!T162+сентябрь!T162+октябрь!T162+ноябрь!T162+декабрь!T162</f>
        <v>0</v>
      </c>
      <c r="X162" s="36">
        <f>январь!U162+февраль!U162+март!U162+апрель!U162+май!U162+июнь!U162+июль!U162+август!U162+сентябрь!U162+октябрь!U162+ноябрь!U162+декабрь!U162</f>
        <v>2.8000000000000001E-2</v>
      </c>
      <c r="Y162" s="36">
        <f>январь!V162+февраль!V162+март!V162+апрель!V162+май!V162+июнь!V162+июль!V162+август!V162+сентябрь!V162+октябрь!V162+ноябрь!V162+декабрь!V162</f>
        <v>63.17</v>
      </c>
      <c r="Z162" s="36">
        <f>январь!W162+февраль!W162+март!W162+апрель!W162+май!W162+июнь!W162+июль!W162+август!W162+сентябрь!W162+октябрь!W162+ноябрь!W162+декабрь!W162</f>
        <v>0</v>
      </c>
      <c r="AA162" s="36">
        <f>январь!X162+февраль!X162+март!X162+апрель!X162+май!X162+июнь!X162+июль!X162+август!X162+сентябрь!X162+октябрь!X162+ноябрь!X162+декабрь!X162</f>
        <v>0</v>
      </c>
      <c r="AB162" s="29">
        <f>январь!Y162+февраль!Y162+март!Y162+апрель!Y162+май!Y162+июнь!Y162+июль!Y162+август!Y162+сентябрь!Y162+октябрь!Y162+ноябрь!Y162+декабрь!Y162</f>
        <v>0</v>
      </c>
      <c r="AC162" s="36">
        <f>январь!Z162+февраль!Z162+март!Z162+апрель!Z162+май!Z162+июнь!Z162+июль!Z162+август!Z162+сентябрь!Z162+октябрь!Z162+ноябрь!Z162+декабрь!Z162</f>
        <v>0</v>
      </c>
      <c r="AD162" s="66" t="str">
        <f>CONCATENATE(январь!AA162,$BZ$1,февраль!AA162,$BZ$1,март!AA162,$BZ$1,апрель!AA162,$BZ$1,май!AA162,$BZ$1,июнь!AA162,$BZ$1,июль!AA162,$BZ$1,август!AA162,$BZ$1,сентябрь!AA162,$BZ$1,октябрь!AA162,$BZ$1,ноябрь!AA162,$BZ$1,декабрь!AA162)</f>
        <v xml:space="preserve">           </v>
      </c>
      <c r="AE162" s="36">
        <f>январь!AB162+февраль!AB162+март!AB162+апрель!AB162+май!AB162+июнь!AB162+июль!AB162+август!AB162+сентябрь!AB162+октябрь!AB162+ноябрь!AB162+декабрь!AB162</f>
        <v>0</v>
      </c>
      <c r="AF162" s="36">
        <f>январь!AC162+февраль!AC162+март!AC162+апрель!AC162+май!AC162+июнь!AC162+июль!AC162+август!AC162+сентябрь!AC162+октябрь!AC162+ноябрь!AC162+декабрь!AC162</f>
        <v>0</v>
      </c>
      <c r="AG162" s="36">
        <f>январь!AD162+февраль!AD162+март!AD162+апрель!AD162+май!AD162+июнь!AD162+июль!AD162+август!AD162+сентябрь!AD162+октябрь!AD162+ноябрь!AD162+декабрь!AD162</f>
        <v>0</v>
      </c>
      <c r="AH162" s="36">
        <f>январь!AE162+февраль!AE162+март!AE162+апрель!AE162+май!AE162+июнь!AE162+июль!AE162+август!AE162+сентябрь!AE162+октябрь!AE162+ноябрь!AE162+декабрь!AE162</f>
        <v>0</v>
      </c>
      <c r="AI162" s="36">
        <f>январь!AF162+февраль!AF162+март!AF162+апрель!AF162+май!AF162+июнь!AF162+июль!AF162+август!AF162+сентябрь!AF162+октябрь!AF162+ноябрь!AF162+декабрь!AF162</f>
        <v>0</v>
      </c>
      <c r="AJ162" s="36">
        <f>январь!AG162+февраль!AG162+март!AG162+апрель!AG162+май!AG162+июнь!AG162+июль!AG162+август!AG162+сентябрь!AG162+октябрь!AG162+ноябрь!AG162+декабрь!AG162</f>
        <v>0</v>
      </c>
      <c r="AK162" s="29">
        <f>январь!AH162+февраль!AH162+март!AH162+апрель!AH162+май!AH162+июнь!AH162+июль!AH162+август!AH162+сентябрь!AH162+октябрь!AH162+ноябрь!AH162+декабрь!AH162</f>
        <v>0</v>
      </c>
      <c r="AL162" s="36">
        <f>январь!AI162+февраль!AI162+март!AI162+апрель!AI162+май!AI162+июнь!AI162+июль!AI162+август!AI162+сентябрь!AI162+октябрь!AI162+ноябрь!AI162+декабрь!AI162</f>
        <v>0</v>
      </c>
      <c r="AM162" s="29">
        <f>январь!AJ162+февраль!AJ162+март!AJ162+апрель!AJ162+май!AJ162+июнь!AJ162+июль!AJ162+август!AJ162+сентябрь!AJ162+октябрь!AJ162+ноябрь!AJ162+декабрь!AJ162</f>
        <v>0</v>
      </c>
      <c r="AN162" s="36">
        <f>январь!AK162+февраль!AK162+март!AK162+апрель!AK162+май!AK162+июнь!AK162+июль!AK162+август!AK162+сентябрь!AK162+октябрь!AK162+ноябрь!AK162+декабрь!AK162</f>
        <v>0</v>
      </c>
      <c r="AO162" s="36">
        <f>январь!AL162+февраль!AL162+март!AL162+апрель!AL162+май!AL162+июнь!AL162+июль!AL162+август!AL162+сентябрь!AL162+октябрь!AL162+ноябрь!AL162+декабрь!AL162</f>
        <v>0</v>
      </c>
      <c r="AP162" s="36">
        <f>январь!AM162+февраль!AM162+март!AM162+апрель!AM162+май!AM162+июнь!AM162+июль!AM162+август!AM162+сентябрь!AM162+октябрь!AM162+ноябрь!AM162+декабрь!AM162</f>
        <v>0</v>
      </c>
      <c r="AQ162" s="29">
        <f>январь!AN162+февраль!AN162+март!AN162+апрель!AN162+май!AN162+июнь!AN162+июль!AN162+август!AN162+сентябрь!AN162+октябрь!AN162+ноябрь!AN162+декабрь!AN162</f>
        <v>0</v>
      </c>
      <c r="AR162" s="36">
        <f>январь!AO162+февраль!AO162+март!AO162+апрель!AO162+май!AO162+июнь!AO162+июль!AO162+август!AO162+сентябрь!AO162+октябрь!AO162+ноябрь!AO162+декабрь!AO162</f>
        <v>0</v>
      </c>
      <c r="AS162" s="29">
        <f>январь!AP162+февраль!AP162+март!AP162+апрель!AP162+май!AP162+июнь!AP162+июль!AP162+август!AP162+сентябрь!AP162+октябрь!AP162+ноябрь!AP162+декабрь!AP162</f>
        <v>0</v>
      </c>
      <c r="AT162" s="36">
        <f>январь!AQ162+февраль!AQ162+март!AQ162+апрель!AQ162+май!AQ162+июнь!AQ162+июль!AQ162+август!AQ162+сентябрь!AQ162+октябрь!AQ162+ноябрь!AQ162+декабрь!AQ162</f>
        <v>0</v>
      </c>
      <c r="AU162" s="29">
        <f>январь!AR162+февраль!AR162+март!AR162+апрель!AR162+май!AR162+июнь!AR162+июль!AR162+август!AR162+сентябрь!AR162+октябрь!AR162+ноябрь!AR162+декабрь!AR162</f>
        <v>0</v>
      </c>
      <c r="AV162" s="36">
        <f>январь!AS162+февраль!AS162+март!AS162+апрель!AS162+май!AS162+июнь!AS162+июль!AS162+август!AS162+сентябрь!AS162+октябрь!AS162+ноябрь!AS162+декабрь!AS162</f>
        <v>0</v>
      </c>
      <c r="AW162" s="36">
        <f>январь!AT162+февраль!AT162+март!AT162+апрель!AT162+май!AT162+июнь!AT162+июль!AT162+август!AT162+сентябрь!AT162+октябрь!AT162+ноябрь!AT162+декабрь!AT162</f>
        <v>0</v>
      </c>
      <c r="AX162" s="36">
        <f>январь!AU162+февраль!AU162+март!AU162+апрель!AU162+май!AU162+июнь!AU162+июль!AU162+август!AU162+сентябрь!AU162+октябрь!AU162+ноябрь!AU162+декабрь!AU162</f>
        <v>0</v>
      </c>
      <c r="AY162" s="29">
        <f>январь!AV162+февраль!AV162+март!AV162+апрель!AV162+май!AV162+июнь!AV162+июль!AV162+август!AV162+сентябрь!AV162+октябрь!AV162+ноябрь!AV162+декабрь!AV162</f>
        <v>0</v>
      </c>
      <c r="AZ162" s="36">
        <f>январь!AW162+февраль!AW162+март!AW162+апрель!AW162+май!AW162+июнь!AW162+июль!AW162+август!AW162+сентябрь!AW162+октябрь!AW162+ноябрь!AW162+декабрь!AW162</f>
        <v>0</v>
      </c>
      <c r="BA162" s="36">
        <f>январь!AX162+февраль!AX162+март!AX162+апрель!AX162+май!AX162+июнь!AX162+июль!AX162+август!AX162+сентябрь!AX162+октябрь!AX162+ноябрь!AX162+декабрь!AX162</f>
        <v>0</v>
      </c>
      <c r="BB162" s="36">
        <f>январь!AY162+февраль!AY162+март!AY162+апрель!AY162+май!AY162+июнь!AY162+июль!AY162+август!AY162+сентябрь!AY162+октябрь!AY162+ноябрь!AY162+декабрь!AY162</f>
        <v>0</v>
      </c>
      <c r="BC162" s="29">
        <f>январь!AZ162+февраль!AZ162+март!AZ162+апрель!AZ162+май!AZ162+июнь!AZ162+июль!AZ162+август!AZ162+сентябрь!AZ162+октябрь!AZ162+ноябрь!AZ162+декабрь!AZ162</f>
        <v>0</v>
      </c>
      <c r="BD162" s="36">
        <f>январь!BA162+февраль!BA162+март!BA162+апрель!BA162+май!BA162+июнь!BA162+июль!BA162+август!BA162+сентябрь!BA162+октябрь!BA162+ноябрь!BA162+декабрь!BA162</f>
        <v>0</v>
      </c>
      <c r="BE162" s="36">
        <f>январь!BB162+февраль!BB162+март!BB162+апрель!BB162+май!BB162+июнь!BB162+июль!BB162+август!BB162+сентябрь!BB162+октябрь!BB162+ноябрь!BB162+декабрь!BB162</f>
        <v>0</v>
      </c>
      <c r="BF162" s="36">
        <f>январь!BC162+февраль!BC162+март!BC162+апрель!BC162+май!BC162+июнь!BC162+июль!BC162+август!BC162+сентябрь!BC162+октябрь!BC162+ноябрь!BC162+декабрь!BC162</f>
        <v>0</v>
      </c>
      <c r="BG162" s="36">
        <f>январь!BD162+февраль!BD162+март!BD162+апрель!BD162+май!BD162+июнь!BD162+июль!BD162+август!BD162+сентябрь!BD162+октябрь!BD162+ноябрь!BD162+декабрь!BD162</f>
        <v>0</v>
      </c>
      <c r="BH162" s="36">
        <f>январь!BE162+февраль!BE162+март!BE162+апрель!BE162+май!BE162+июнь!BE162+июль!BE162+август!BE162+сентябрь!BE162+октябрь!BE162+ноябрь!BE162+декабрь!BE162</f>
        <v>0</v>
      </c>
      <c r="BI162" s="36">
        <f>январь!BF162+февраль!BF162+март!BF162+апрель!BF162+май!BF162+июнь!BF162+июль!BF162+август!BF162+сентябрь!BF162+октябрь!BF162+ноябрь!BF162+декабрь!BF162</f>
        <v>0</v>
      </c>
      <c r="BJ162" s="36">
        <f>январь!BG162+февраль!BG162+март!BG162+апрель!BG162+май!BG162+июнь!BG162+июль!BG162+август!BG162+сентябрь!BG162+октябрь!BG162+ноябрь!BG162+декабрь!BG162</f>
        <v>0</v>
      </c>
      <c r="BK162" s="36">
        <f>январь!BH162+февраль!BH162+март!BH162+апрель!BH162+май!BH162+июнь!BH162+июль!BH162+август!BH162+сентябрь!BH162+октябрь!BH162+ноябрь!BH162+декабрь!BH162</f>
        <v>0</v>
      </c>
      <c r="BL162" s="36">
        <f>январь!BI162+февраль!BI162+март!BI162+апрель!BI162+май!BI162+июнь!BI162+июль!BI162+август!BI162+сентябрь!BI162+октябрь!BI162+ноябрь!BI162+декабрь!BI162</f>
        <v>0</v>
      </c>
      <c r="BM162" s="29">
        <f>январь!BJ162+февраль!BJ162+март!BJ162+апрель!BJ162+май!BJ162+июнь!BJ162+июль!BJ162+август!BJ162+сентябрь!BJ162+октябрь!BJ162+ноябрь!BJ162+декабрь!BJ162</f>
        <v>0</v>
      </c>
      <c r="BN162" s="36">
        <f>январь!BK162+февраль!BK162+март!BK162+апрель!BK162+май!BK162+июнь!BK162+июль!BK162+август!BK162+сентябрь!BK162+октябрь!BK162+ноябрь!BK162+декабрь!BK162</f>
        <v>0</v>
      </c>
      <c r="BO162" s="29">
        <f>январь!BL162+февраль!BL162+март!BL162+апрель!BL162+май!BL162+июнь!BL162+июль!BL162+август!BL162+сентябрь!BL162+октябрь!BL162+ноябрь!BL162+декабрь!BL162</f>
        <v>0</v>
      </c>
      <c r="BP162" s="36">
        <f>январь!BM162+февраль!BM162+март!BM162+апрель!BM162+май!BM162+июнь!BM162+июль!BM162+август!BM162+сентябрь!BM162+октябрь!BM162+ноябрь!BM162+декабрь!BM162</f>
        <v>0</v>
      </c>
      <c r="BQ162" s="36">
        <f>январь!BN162+февраль!BN162+март!BN162+апрель!BN162+май!BN162+июнь!BN162+июль!BN162+август!BN162+сентябрь!BN162+октябрь!BN162+ноябрь!BN162+декабрь!BN162</f>
        <v>0</v>
      </c>
      <c r="BR162" s="36">
        <f>январь!BO162+февраль!BO162+март!BO162+апрель!BO162+май!BO162+июнь!BO162+июль!BO162+август!BO162+сентябрь!BO162+октябрь!BO162+ноябрь!BO162+декабрь!BO162</f>
        <v>0</v>
      </c>
      <c r="BS162" s="29">
        <f>январь!BP162+февраль!BP162+март!BP162+апрель!BP162+май!BP162+июнь!BP162+июль!BP162+август!BP162+сентябрь!BP162+октябрь!BP162+ноябрь!BP162+декабрь!BP162</f>
        <v>0</v>
      </c>
      <c r="BT162" s="36">
        <f>январь!BQ162+февраль!BQ162+март!BQ162+апрель!BQ162+май!BQ162+июнь!BQ162+июль!BQ162+август!BQ162+сентябрь!BQ162+октябрь!BQ162+ноябрь!BQ162+декабрь!BQ162</f>
        <v>0</v>
      </c>
      <c r="BU162" s="29">
        <f>январь!BR162+февраль!BR162+март!BR162+апрель!BR162+май!BR162+июнь!BR162+июль!BR162+август!BR162+сентябрь!BR162+октябрь!BR162+ноябрь!BR162+декабрь!BR162</f>
        <v>0</v>
      </c>
      <c r="BV162" s="36">
        <f>январь!BS162+февраль!BS162+март!BS162+апрель!BS162+май!BS162+июнь!BS162+июль!BS162+август!BS162+сентябрь!BS162+октябрь!BS162+ноябрь!BS162+декабрь!BS162</f>
        <v>0</v>
      </c>
      <c r="BW162" s="36">
        <f>январь!BT162+февраль!BT162+март!BT162+апрель!BT162+май!BT162+июнь!BT162+июль!BT162+август!BT162+сентябрь!BT162+октябрь!BT162+ноябрь!BT162+декабрь!BT162</f>
        <v>0</v>
      </c>
      <c r="BX162" s="36">
        <f>январь!BU162+февраль!BU162+март!BU162+апрель!BU162+май!BU162+июнь!BU162+июль!BU162+август!BU162+сентябрь!BU162+октябрь!BU162+ноябрь!BU162+декабрь!BU162</f>
        <v>0</v>
      </c>
      <c r="BY162" s="36">
        <f>январь!BV162+февраль!BV162+март!BV162+апрель!BV162+май!BV162+июнь!BV162+июль!BV162+август!BV162+сентябрь!BV162+октябрь!BV162+ноябрь!BV162+декабрь!BV162</f>
        <v>0</v>
      </c>
      <c r="BZ162" s="77">
        <v>1</v>
      </c>
    </row>
    <row r="163" spans="1:78" x14ac:dyDescent="0.25">
      <c r="A163" s="16">
        <v>161</v>
      </c>
      <c r="B163" s="16">
        <v>2</v>
      </c>
      <c r="C163" s="37" t="s">
        <v>623</v>
      </c>
      <c r="D163" s="51">
        <v>911.19228830917871</v>
      </c>
      <c r="E163" s="25">
        <v>2435.5440939999999</v>
      </c>
      <c r="F163" s="26">
        <f t="shared" si="6"/>
        <v>2964.4383823091785</v>
      </c>
      <c r="G163" s="26">
        <f t="shared" si="7"/>
        <v>528.89428830917871</v>
      </c>
      <c r="H163" s="26">
        <f t="shared" si="8"/>
        <v>382.298</v>
      </c>
      <c r="I163" s="36">
        <f>январь!F163+февраль!F163+март!F163+апрель!F163+май!F163+июнь!F163+июль!F163+август!F163+сентябрь!F163+октябрь!F163+ноябрь!F163+декабрь!F163</f>
        <v>0</v>
      </c>
      <c r="J163" s="36">
        <f>январь!G163+февраль!G163+март!G163+апрель!G163+май!G163+июнь!G163+июль!G163+август!G163+сентябрь!G163+октябрь!G163+ноябрь!G163+декабрь!G163</f>
        <v>0</v>
      </c>
      <c r="K163" s="36">
        <f>январь!H163+февраль!H163+март!H163+апрель!H163+май!H163+июнь!H163+июль!H163+август!H163+сентябрь!H163+октябрь!H163+ноябрь!H163+декабрь!H163</f>
        <v>0</v>
      </c>
      <c r="L163" s="27">
        <f>январь!I163+февраль!I163+март!I163+апрель!I163+май!I163+июнь!I163+июль!I163+август!I163+сентябрь!I163+октябрь!I163+ноябрь!I163+декабрь!I163</f>
        <v>0</v>
      </c>
      <c r="M163" s="36">
        <f>январь!J163+февраль!J163+март!J163+апрель!J163+май!J163+июнь!J163+июль!J163+август!J163+сентябрь!J163+октябрь!J163+ноябрь!J163+декабрь!J163</f>
        <v>0</v>
      </c>
      <c r="N163" s="36">
        <f>январь!K163+февраль!K163+март!K163+апрель!K163+май!K163+июнь!K163+июль!K163+август!K163+сентябрь!K163+октябрь!K163+ноябрь!K163+декабрь!K163</f>
        <v>0</v>
      </c>
      <c r="O163" s="36">
        <f>январь!L163+февраль!L163+март!L163+апрель!L163+май!L163+июнь!L163+июль!L163+август!L163+сентябрь!L163+октябрь!L163+ноябрь!L163+декабрь!L163</f>
        <v>0</v>
      </c>
      <c r="P163" s="36">
        <f>январь!M163+февраль!M163+март!M163+апрель!M163+май!M163+июнь!M163+июль!M163+август!M163+сентябрь!M163+октябрь!M163+ноябрь!M163+декабрь!M163</f>
        <v>0</v>
      </c>
      <c r="Q163" s="36">
        <f>январь!N163+февраль!N163+март!N163+апрель!N163+май!N163+июнь!N163+июль!N163+август!N163+сентябрь!N163+октябрь!N163+ноябрь!N163+декабрь!N163</f>
        <v>0</v>
      </c>
      <c r="R163" s="29">
        <f>январь!O163+февраль!O163+март!O163+апрель!O163+май!O163+июнь!O163+июль!O163+август!O163+сентябрь!O163+октябрь!O163+ноябрь!O163+декабрь!O163</f>
        <v>0</v>
      </c>
      <c r="S163" s="36">
        <f>январь!P163+февраль!P163+март!P163+апрель!P163+май!P163+июнь!P163+июль!P163+август!P163+сентябрь!P163+октябрь!P163+ноябрь!P163+декабрь!P163</f>
        <v>0</v>
      </c>
      <c r="T163" s="29">
        <f>январь!Q163+февраль!Q163+март!Q163+апрель!Q163+май!Q163+июнь!Q163+июль!Q163+август!Q163+сентябрь!Q163+октябрь!Q163+ноябрь!Q163+декабрь!Q163</f>
        <v>0</v>
      </c>
      <c r="U163" s="36">
        <f>январь!R163+февраль!R163+март!R163+апрель!R163+май!R163+июнь!R163+июль!R163+август!R163+сентябрь!R163+октябрь!R163+ноябрь!R163+декабрь!R163</f>
        <v>0</v>
      </c>
      <c r="V163" s="36">
        <f>январь!S163+февраль!S163+март!S163+апрель!S163+май!S163+июнь!S163+июль!S163+август!S163+сентябрь!S163+октябрь!S163+ноябрь!S163+декабрь!S163</f>
        <v>0</v>
      </c>
      <c r="W163" s="36">
        <f>январь!T163+февраль!T163+март!T163+апрель!T163+май!T163+июнь!T163+июль!T163+август!T163+сентябрь!T163+октябрь!T163+ноябрь!T163+декабрь!T163</f>
        <v>0</v>
      </c>
      <c r="X163" s="36">
        <f>январь!U163+февраль!U163+март!U163+апрель!U163+май!U163+июнь!U163+июль!U163+август!U163+сентябрь!U163+октябрь!U163+ноябрь!U163+декабрь!U163</f>
        <v>3.5000000000000003E-2</v>
      </c>
      <c r="Y163" s="36">
        <f>январь!V163+февраль!V163+март!V163+апрель!V163+май!V163+июнь!V163+июль!V163+август!V163+сентябрь!V163+октябрь!V163+ноябрь!V163+декабрь!V163</f>
        <v>73.034000000000006</v>
      </c>
      <c r="Z163" s="36">
        <f>январь!W163+февраль!W163+март!W163+апрель!W163+май!W163+июнь!W163+июль!W163+август!W163+сентябрь!W163+октябрь!W163+ноябрь!W163+декабрь!W163</f>
        <v>0</v>
      </c>
      <c r="AA163" s="36">
        <f>январь!X163+февраль!X163+март!X163+апрель!X163+май!X163+июнь!X163+июль!X163+август!X163+сентябрь!X163+октябрь!X163+ноябрь!X163+декабрь!X163</f>
        <v>0</v>
      </c>
      <c r="AB163" s="29">
        <f>январь!Y163+февраль!Y163+март!Y163+апрель!Y163+май!Y163+июнь!Y163+июль!Y163+август!Y163+сентябрь!Y163+октябрь!Y163+ноябрь!Y163+декабрь!Y163</f>
        <v>0</v>
      </c>
      <c r="AC163" s="36">
        <f>январь!Z163+февраль!Z163+март!Z163+апрель!Z163+май!Z163+июнь!Z163+июль!Z163+август!Z163+сентябрь!Z163+октябрь!Z163+ноябрь!Z163+декабрь!Z163</f>
        <v>0</v>
      </c>
      <c r="AD163" s="66" t="str">
        <f>CONCATENATE(январь!AA163,$BZ$1,февраль!AA163,$BZ$1,март!AA163,$BZ$1,апрель!AA163,$BZ$1,май!AA163,$BZ$1,июнь!AA163,$BZ$1,июль!AA163,$BZ$1,август!AA163,$BZ$1,сентябрь!AA163,$BZ$1,октябрь!AA163,$BZ$1,ноябрь!AA163,$BZ$1,декабрь!AA163)</f>
        <v xml:space="preserve">           </v>
      </c>
      <c r="AE163" s="36">
        <f>январь!AB163+февраль!AB163+март!AB163+апрель!AB163+май!AB163+июнь!AB163+июль!AB163+август!AB163+сентябрь!AB163+октябрь!AB163+ноябрь!AB163+декабрь!AB163</f>
        <v>0</v>
      </c>
      <c r="AF163" s="36">
        <f>январь!AC163+февраль!AC163+март!AC163+апрель!AC163+май!AC163+июнь!AC163+июль!AC163+август!AC163+сентябрь!AC163+октябрь!AC163+ноябрь!AC163+декабрь!AC163</f>
        <v>0</v>
      </c>
      <c r="AG163" s="36">
        <f>январь!AD163+февраль!AD163+март!AD163+апрель!AD163+май!AD163+июнь!AD163+июль!AD163+август!AD163+сентябрь!AD163+октябрь!AD163+ноябрь!AD163+декабрь!AD163</f>
        <v>0</v>
      </c>
      <c r="AH163" s="36">
        <f>январь!AE163+февраль!AE163+март!AE163+апрель!AE163+май!AE163+июнь!AE163+июль!AE163+август!AE163+сентябрь!AE163+октябрь!AE163+ноябрь!AE163+декабрь!AE163</f>
        <v>0</v>
      </c>
      <c r="AI163" s="36">
        <f>январь!AF163+февраль!AF163+март!AF163+апрель!AF163+май!AF163+июнь!AF163+июль!AF163+август!AF163+сентябрь!AF163+октябрь!AF163+ноябрь!AF163+декабрь!AF163</f>
        <v>0</v>
      </c>
      <c r="AJ163" s="36">
        <f>январь!AG163+февраль!AG163+март!AG163+апрель!AG163+май!AG163+июнь!AG163+июль!AG163+август!AG163+сентябрь!AG163+октябрь!AG163+ноябрь!AG163+декабрь!AG163</f>
        <v>0</v>
      </c>
      <c r="AK163" s="29">
        <f>январь!AH163+февраль!AH163+март!AH163+апрель!AH163+май!AH163+июнь!AH163+июль!AH163+август!AH163+сентябрь!AH163+октябрь!AH163+ноябрь!AH163+декабрь!AH163</f>
        <v>0</v>
      </c>
      <c r="AL163" s="36">
        <f>январь!AI163+февраль!AI163+март!AI163+апрель!AI163+май!AI163+июнь!AI163+июль!AI163+август!AI163+сентябрь!AI163+октябрь!AI163+ноябрь!AI163+декабрь!AI163</f>
        <v>0</v>
      </c>
      <c r="AM163" s="29">
        <f>январь!AJ163+февраль!AJ163+март!AJ163+апрель!AJ163+май!AJ163+июнь!AJ163+июль!AJ163+август!AJ163+сентябрь!AJ163+октябрь!AJ163+ноябрь!AJ163+декабрь!AJ163</f>
        <v>0</v>
      </c>
      <c r="AN163" s="36">
        <f>январь!AK163+февраль!AK163+март!AK163+апрель!AK163+май!AK163+июнь!AK163+июль!AK163+август!AK163+сентябрь!AK163+октябрь!AK163+ноябрь!AK163+декабрь!AK163</f>
        <v>0</v>
      </c>
      <c r="AO163" s="36">
        <f>январь!AL163+февраль!AL163+март!AL163+апрель!AL163+май!AL163+июнь!AL163+июль!AL163+август!AL163+сентябрь!AL163+октябрь!AL163+ноябрь!AL163+декабрь!AL163</f>
        <v>0</v>
      </c>
      <c r="AP163" s="36">
        <f>январь!AM163+февраль!AM163+март!AM163+апрель!AM163+май!AM163+июнь!AM163+июль!AM163+август!AM163+сентябрь!AM163+октябрь!AM163+ноябрь!AM163+декабрь!AM163</f>
        <v>0</v>
      </c>
      <c r="AQ163" s="29">
        <f>январь!AN163+февраль!AN163+март!AN163+апрель!AN163+май!AN163+июнь!AN163+июль!AN163+август!AN163+сентябрь!AN163+октябрь!AN163+ноябрь!AN163+декабрь!AN163</f>
        <v>0</v>
      </c>
      <c r="AR163" s="36">
        <f>январь!AO163+февраль!AO163+март!AO163+апрель!AO163+май!AO163+июнь!AO163+июль!AO163+август!AO163+сентябрь!AO163+октябрь!AO163+ноябрь!AO163+декабрь!AO163</f>
        <v>0</v>
      </c>
      <c r="AS163" s="29">
        <f>январь!AP163+февраль!AP163+март!AP163+апрель!AP163+май!AP163+июнь!AP163+июль!AP163+август!AP163+сентябрь!AP163+октябрь!AP163+ноябрь!AP163+декабрь!AP163</f>
        <v>0</v>
      </c>
      <c r="AT163" s="36">
        <f>январь!AQ163+февраль!AQ163+март!AQ163+апрель!AQ163+май!AQ163+июнь!AQ163+июль!AQ163+август!AQ163+сентябрь!AQ163+октябрь!AQ163+ноябрь!AQ163+декабрь!AQ163</f>
        <v>0</v>
      </c>
      <c r="AU163" s="29">
        <f>январь!AR163+февраль!AR163+март!AR163+апрель!AR163+май!AR163+июнь!AR163+июль!AR163+август!AR163+сентябрь!AR163+октябрь!AR163+ноябрь!AR163+декабрь!AR163</f>
        <v>0</v>
      </c>
      <c r="AV163" s="36">
        <f>январь!AS163+февраль!AS163+март!AS163+апрель!AS163+май!AS163+июнь!AS163+июль!AS163+август!AS163+сентябрь!AS163+октябрь!AS163+ноябрь!AS163+декабрь!AS163</f>
        <v>0</v>
      </c>
      <c r="AW163" s="36">
        <f>январь!AT163+февраль!AT163+март!AT163+апрель!AT163+май!AT163+июнь!AT163+июль!AT163+август!AT163+сентябрь!AT163+октябрь!AT163+ноябрь!AT163+декабрь!AT163</f>
        <v>0</v>
      </c>
      <c r="AX163" s="36">
        <f>январь!AU163+февраль!AU163+март!AU163+апрель!AU163+май!AU163+июнь!AU163+июль!AU163+август!AU163+сентябрь!AU163+октябрь!AU163+ноябрь!AU163+декабрь!AU163</f>
        <v>0</v>
      </c>
      <c r="AY163" s="29">
        <f>январь!AV163+февраль!AV163+март!AV163+апрель!AV163+май!AV163+июнь!AV163+июль!AV163+август!AV163+сентябрь!AV163+октябрь!AV163+ноябрь!AV163+декабрь!AV163</f>
        <v>0</v>
      </c>
      <c r="AZ163" s="36">
        <f>январь!AW163+февраль!AW163+март!AW163+апрель!AW163+май!AW163+июнь!AW163+июль!AW163+август!AW163+сентябрь!AW163+октябрь!AW163+ноябрь!AW163+декабрь!AW163</f>
        <v>0</v>
      </c>
      <c r="BA163" s="36">
        <f>январь!AX163+февраль!AX163+март!AX163+апрель!AX163+май!AX163+июнь!AX163+июль!AX163+август!AX163+сентябрь!AX163+октябрь!AX163+ноябрь!AX163+декабрь!AX163</f>
        <v>0</v>
      </c>
      <c r="BB163" s="36">
        <f>январь!AY163+февраль!AY163+март!AY163+апрель!AY163+май!AY163+июнь!AY163+июль!AY163+август!AY163+сентябрь!AY163+октябрь!AY163+ноябрь!AY163+декабрь!AY163</f>
        <v>0</v>
      </c>
      <c r="BC163" s="29">
        <f>январь!AZ163+февраль!AZ163+март!AZ163+апрель!AZ163+май!AZ163+июнь!AZ163+июль!AZ163+август!AZ163+сентябрь!AZ163+октябрь!AZ163+ноябрь!AZ163+декабрь!AZ163</f>
        <v>0</v>
      </c>
      <c r="BD163" s="36">
        <f>январь!BA163+февраль!BA163+март!BA163+апрель!BA163+май!BA163+июнь!BA163+июль!BA163+август!BA163+сентябрь!BA163+октябрь!BA163+ноябрь!BA163+декабрь!BA163</f>
        <v>0</v>
      </c>
      <c r="BE163" s="36">
        <f>январь!BB163+февраль!BB163+март!BB163+апрель!BB163+май!BB163+июнь!BB163+июль!BB163+август!BB163+сентябрь!BB163+октябрь!BB163+ноябрь!BB163+декабрь!BB163</f>
        <v>4.0000000000000001E-3</v>
      </c>
      <c r="BF163" s="36">
        <f>январь!BC163+февраль!BC163+март!BC163+апрель!BC163+май!BC163+июнь!BC163+июль!BC163+август!BC163+сентябрь!BC163+октябрь!BC163+ноябрь!BC163+декабрь!BC163</f>
        <v>5.6390000000000002</v>
      </c>
      <c r="BG163" s="36">
        <f>январь!BD163+февраль!BD163+март!BD163+апрель!BD163+май!BD163+июнь!BD163+июль!BD163+август!BD163+сентябрь!BD163+октябрь!BD163+ноябрь!BD163+декабрь!BD163</f>
        <v>0</v>
      </c>
      <c r="BH163" s="36">
        <f>январь!BE163+февраль!BE163+март!BE163+апрель!BE163+май!BE163+июнь!BE163+июль!BE163+август!BE163+сентябрь!BE163+октябрь!BE163+ноябрь!BE163+декабрь!BE163</f>
        <v>0</v>
      </c>
      <c r="BI163" s="36">
        <f>январь!BF163+февраль!BF163+март!BF163+апрель!BF163+май!BF163+июнь!BF163+июль!BF163+август!BF163+сентябрь!BF163+октябрь!BF163+ноябрь!BF163+декабрь!BF163</f>
        <v>0</v>
      </c>
      <c r="BJ163" s="36">
        <f>январь!BG163+февраль!BG163+март!BG163+апрель!BG163+май!BG163+июнь!BG163+июль!BG163+август!BG163+сентябрь!BG163+октябрь!BG163+ноябрь!BG163+декабрь!BG163</f>
        <v>0</v>
      </c>
      <c r="BK163" s="36">
        <f>январь!BH163+февраль!BH163+март!BH163+апрель!BH163+май!BH163+июнь!BH163+июль!BH163+август!BH163+сентябрь!BH163+октябрь!BH163+ноябрь!BH163+декабрь!BH163</f>
        <v>8.0000000000000002E-3</v>
      </c>
      <c r="BL163" s="36">
        <f>январь!BI163+февраль!BI163+март!BI163+апрель!BI163+май!BI163+июнь!BI163+июль!BI163+август!BI163+сентябрь!BI163+октябрь!BI163+ноябрь!BI163+декабрь!BI163</f>
        <v>7.3719999999999999</v>
      </c>
      <c r="BM163" s="29">
        <f>январь!BJ163+февраль!BJ163+март!BJ163+апрель!BJ163+май!BJ163+июнь!BJ163+июль!BJ163+август!BJ163+сентябрь!BJ163+октябрь!BJ163+ноябрь!BJ163+декабрь!BJ163</f>
        <v>0</v>
      </c>
      <c r="BN163" s="36">
        <f>январь!BK163+февраль!BK163+март!BK163+апрель!BK163+май!BK163+июнь!BK163+июль!BK163+август!BK163+сентябрь!BK163+октябрь!BK163+ноябрь!BK163+декабрь!BK163</f>
        <v>0</v>
      </c>
      <c r="BO163" s="29">
        <f>январь!BL163+февраль!BL163+март!BL163+апрель!BL163+май!BL163+июнь!BL163+июль!BL163+август!BL163+сентябрь!BL163+октябрь!BL163+ноябрь!BL163+декабрь!BL163</f>
        <v>11</v>
      </c>
      <c r="BP163" s="36">
        <f>январь!BM163+февраль!BM163+март!BM163+апрель!BM163+май!BM163+июнь!BM163+июль!BM163+август!BM163+сентябрь!BM163+октябрь!BM163+ноябрь!BM163+декабрь!BM163</f>
        <v>6.5169999999999995</v>
      </c>
      <c r="BQ163" s="36">
        <f>январь!BN163+февраль!BN163+март!BN163+апрель!BN163+май!BN163+июнь!BN163+июль!BN163+август!BN163+сентябрь!BN163+октябрь!BN163+ноябрь!BN163+декабрь!BN163</f>
        <v>0</v>
      </c>
      <c r="BR163" s="36">
        <f>январь!BO163+февраль!BO163+март!BO163+апрель!BO163+май!BO163+июнь!BO163+июль!BO163+август!BO163+сентябрь!BO163+октябрь!BO163+ноябрь!BO163+декабрь!BO163</f>
        <v>0</v>
      </c>
      <c r="BS163" s="29">
        <f>январь!BP163+февраль!BP163+март!BP163+апрель!BP163+май!BP163+июнь!BP163+июль!BP163+август!BP163+сентябрь!BP163+октябрь!BP163+ноябрь!BP163+декабрь!BP163</f>
        <v>10</v>
      </c>
      <c r="BT163" s="36">
        <f>январь!BQ163+февраль!BQ163+март!BQ163+апрель!BQ163+май!BQ163+июнь!BQ163+июль!BQ163+август!BQ163+сентябрь!BQ163+октябрь!BQ163+ноябрь!BQ163+декабрь!BQ163</f>
        <v>9.9050000000000011</v>
      </c>
      <c r="BU163" s="29">
        <f>январь!BR163+февраль!BR163+март!BR163+апрель!BR163+май!BR163+июнь!BR163+июль!BR163+август!BR163+сентябрь!BR163+октябрь!BR163+ноябрь!BR163+декабрь!BR163</f>
        <v>0</v>
      </c>
      <c r="BV163" s="36">
        <f>январь!BS163+февраль!BS163+март!BS163+апрель!BS163+май!BS163+июнь!BS163+июль!BS163+август!BS163+сентябрь!BS163+октябрь!BS163+ноябрь!BS163+декабрь!BS163</f>
        <v>0</v>
      </c>
      <c r="BW163" s="36">
        <f>январь!BT163+февраль!BT163+март!BT163+апрель!BT163+май!BT163+июнь!BT163+июль!BT163+август!BT163+сентябрь!BT163+октябрь!BT163+ноябрь!BT163+декабрь!BT163</f>
        <v>3.4340000000000002</v>
      </c>
      <c r="BX163" s="36">
        <f>январь!BU163+февраль!BU163+март!BU163+апрель!BU163+май!BU163+июнь!BU163+июль!BU163+август!BU163+сентябрь!BU163+октябрь!BU163+ноябрь!BU163+декабрь!BU163</f>
        <v>274.72000000000003</v>
      </c>
      <c r="BY163" s="36">
        <f>январь!BV163+февраль!BV163+март!BV163+апрель!BV163+май!BV163+июнь!BV163+июль!BV163+август!BV163+сентябрь!BV163+октябрь!BV163+ноябрь!BV163+декабрь!BV163</f>
        <v>5.1109999999999998</v>
      </c>
      <c r="BZ163" s="77">
        <v>8</v>
      </c>
    </row>
    <row r="164" spans="1:78" x14ac:dyDescent="0.25">
      <c r="A164" s="16">
        <v>162</v>
      </c>
      <c r="B164" s="16">
        <v>3</v>
      </c>
      <c r="C164" s="37" t="s">
        <v>625</v>
      </c>
      <c r="D164" s="51">
        <v>650.1873016811594</v>
      </c>
      <c r="E164" s="25">
        <v>-1734.5564899999999</v>
      </c>
      <c r="F164" s="26">
        <f t="shared" si="6"/>
        <v>-1223.9281883188405</v>
      </c>
      <c r="G164" s="26">
        <f t="shared" si="7"/>
        <v>510.62830168115943</v>
      </c>
      <c r="H164" s="26">
        <f t="shared" si="8"/>
        <v>139.559</v>
      </c>
      <c r="I164" s="36">
        <f>январь!F164+февраль!F164+март!F164+апрель!F164+май!F164+июнь!F164+июль!F164+август!F164+сентябрь!F164+октябрь!F164+ноябрь!F164+декабрь!F164</f>
        <v>5.0000000000000001E-3</v>
      </c>
      <c r="J164" s="36">
        <f>январь!G164+февраль!G164+март!G164+апрель!G164+май!G164+июнь!G164+июль!G164+август!G164+сентябрь!G164+октябрь!G164+ноябрь!G164+декабрь!G164</f>
        <v>4.13</v>
      </c>
      <c r="K164" s="36">
        <f>январь!H164+февраль!H164+март!H164+апрель!H164+май!H164+июнь!H164+июль!H164+август!H164+сентябрь!H164+октябрь!H164+ноябрь!H164+декабрь!H164</f>
        <v>0</v>
      </c>
      <c r="L164" s="27">
        <f>январь!I164+февраль!I164+март!I164+апрель!I164+май!I164+июнь!I164+июль!I164+август!I164+сентябрь!I164+октябрь!I164+ноябрь!I164+декабрь!I164</f>
        <v>0</v>
      </c>
      <c r="M164" s="36">
        <f>январь!J164+февраль!J164+март!J164+апрель!J164+май!J164+июнь!J164+июль!J164+август!J164+сентябрь!J164+октябрь!J164+ноябрь!J164+декабрь!J164</f>
        <v>0</v>
      </c>
      <c r="N164" s="36">
        <f>январь!K164+февраль!K164+март!K164+апрель!K164+май!K164+июнь!K164+июль!K164+август!K164+сентябрь!K164+октябрь!K164+ноябрь!K164+декабрь!K164</f>
        <v>0</v>
      </c>
      <c r="O164" s="36">
        <f>январь!L164+февраль!L164+март!L164+апрель!L164+май!L164+июнь!L164+июль!L164+август!L164+сентябрь!L164+октябрь!L164+ноябрь!L164+декабрь!L164</f>
        <v>0</v>
      </c>
      <c r="P164" s="36">
        <f>январь!M164+февраль!M164+март!M164+апрель!M164+май!M164+июнь!M164+июль!M164+август!M164+сентябрь!M164+октябрь!M164+ноябрь!M164+декабрь!M164</f>
        <v>0</v>
      </c>
      <c r="Q164" s="36">
        <f>январь!N164+февраль!N164+март!N164+апрель!N164+май!N164+июнь!N164+июль!N164+август!N164+сентябрь!N164+октябрь!N164+ноябрь!N164+декабрь!N164</f>
        <v>0</v>
      </c>
      <c r="R164" s="29">
        <f>январь!O164+февраль!O164+март!O164+апрель!O164+май!O164+июнь!O164+июль!O164+август!O164+сентябрь!O164+октябрь!O164+ноябрь!O164+декабрь!O164</f>
        <v>0</v>
      </c>
      <c r="S164" s="36">
        <f>январь!P164+февраль!P164+март!P164+апрель!P164+май!P164+июнь!P164+июль!P164+август!P164+сентябрь!P164+октябрь!P164+ноябрь!P164+декабрь!P164</f>
        <v>0</v>
      </c>
      <c r="T164" s="29">
        <f>январь!Q164+февраль!Q164+март!Q164+апрель!Q164+май!Q164+июнь!Q164+июль!Q164+август!Q164+сентябрь!Q164+октябрь!Q164+ноябрь!Q164+декабрь!Q164</f>
        <v>0</v>
      </c>
      <c r="U164" s="36">
        <f>январь!R164+февраль!R164+март!R164+апрель!R164+май!R164+июнь!R164+июль!R164+август!R164+сентябрь!R164+октябрь!R164+ноябрь!R164+декабрь!R164</f>
        <v>0</v>
      </c>
      <c r="V164" s="36">
        <f>январь!S164+февраль!S164+март!S164+апрель!S164+май!S164+июнь!S164+июль!S164+август!S164+сентябрь!S164+октябрь!S164+ноябрь!S164+декабрь!S164</f>
        <v>0</v>
      </c>
      <c r="W164" s="36">
        <f>январь!T164+февраль!T164+март!T164+апрель!T164+май!T164+июнь!T164+июль!T164+август!T164+сентябрь!T164+октябрь!T164+ноябрь!T164+декабрь!T164</f>
        <v>0</v>
      </c>
      <c r="X164" s="36">
        <f>январь!U164+февраль!U164+март!U164+апрель!U164+май!U164+июнь!U164+июль!U164+август!U164+сентябрь!U164+октябрь!U164+ноябрь!U164+декабрь!U164</f>
        <v>0</v>
      </c>
      <c r="Y164" s="36">
        <f>январь!V164+февраль!V164+март!V164+апрель!V164+май!V164+июнь!V164+июль!V164+август!V164+сентябрь!V164+октябрь!V164+ноябрь!V164+декабрь!V164</f>
        <v>0</v>
      </c>
      <c r="Z164" s="36">
        <f>январь!W164+февраль!W164+март!W164+апрель!W164+май!W164+июнь!W164+июль!W164+август!W164+сентябрь!W164+октябрь!W164+ноябрь!W164+декабрь!W164</f>
        <v>0</v>
      </c>
      <c r="AA164" s="36">
        <f>январь!X164+февраль!X164+март!X164+апрель!X164+май!X164+июнь!X164+июль!X164+август!X164+сентябрь!X164+октябрь!X164+ноябрь!X164+декабрь!X164</f>
        <v>0</v>
      </c>
      <c r="AB164" s="29">
        <f>январь!Y164+февраль!Y164+март!Y164+апрель!Y164+май!Y164+июнь!Y164+июль!Y164+август!Y164+сентябрь!Y164+октябрь!Y164+ноябрь!Y164+декабрь!Y164</f>
        <v>0</v>
      </c>
      <c r="AC164" s="36">
        <f>январь!Z164+февраль!Z164+март!Z164+апрель!Z164+май!Z164+июнь!Z164+июль!Z164+август!Z164+сентябрь!Z164+октябрь!Z164+ноябрь!Z164+декабрь!Z164</f>
        <v>0</v>
      </c>
      <c r="AD164" s="66" t="str">
        <f>CONCATENATE(январь!AA164,$BZ$1,февраль!AA164,$BZ$1,март!AA164,$BZ$1,апрель!AA164,$BZ$1,май!AA164,$BZ$1,июнь!AA164,$BZ$1,июль!AA164,$BZ$1,август!AA164,$BZ$1,сентябрь!AA164,$BZ$1,октябрь!AA164,$BZ$1,ноябрь!AA164,$BZ$1,декабрь!AA164)</f>
        <v xml:space="preserve">           </v>
      </c>
      <c r="AE164" s="36">
        <f>январь!AB164+февраль!AB164+март!AB164+апрель!AB164+май!AB164+июнь!AB164+июль!AB164+август!AB164+сентябрь!AB164+октябрь!AB164+ноябрь!AB164+декабрь!AB164</f>
        <v>0</v>
      </c>
      <c r="AF164" s="36">
        <f>январь!AC164+февраль!AC164+март!AC164+апрель!AC164+май!AC164+июнь!AC164+июль!AC164+август!AC164+сентябрь!AC164+октябрь!AC164+ноябрь!AC164+декабрь!AC164</f>
        <v>0</v>
      </c>
      <c r="AG164" s="36">
        <f>январь!AD164+февраль!AD164+март!AD164+апрель!AD164+май!AD164+июнь!AD164+июль!AD164+август!AD164+сентябрь!AD164+октябрь!AD164+ноябрь!AD164+декабрь!AD164</f>
        <v>0</v>
      </c>
      <c r="AH164" s="36">
        <f>январь!AE164+февраль!AE164+март!AE164+апрель!AE164+май!AE164+июнь!AE164+июль!AE164+август!AE164+сентябрь!AE164+октябрь!AE164+ноябрь!AE164+декабрь!AE164</f>
        <v>0</v>
      </c>
      <c r="AI164" s="36">
        <f>январь!AF164+февраль!AF164+март!AF164+апрель!AF164+май!AF164+июнь!AF164+июль!AF164+август!AF164+сентябрь!AF164+октябрь!AF164+ноябрь!AF164+декабрь!AF164</f>
        <v>0</v>
      </c>
      <c r="AJ164" s="36">
        <f>январь!AG164+февраль!AG164+март!AG164+апрель!AG164+май!AG164+июнь!AG164+июль!AG164+август!AG164+сентябрь!AG164+октябрь!AG164+ноябрь!AG164+декабрь!AG164</f>
        <v>0</v>
      </c>
      <c r="AK164" s="29">
        <f>январь!AH164+февраль!AH164+март!AH164+апрель!AH164+май!AH164+июнь!AH164+июль!AH164+август!AH164+сентябрь!AH164+октябрь!AH164+ноябрь!AH164+декабрь!AH164</f>
        <v>21</v>
      </c>
      <c r="AL164" s="36">
        <f>январь!AI164+февраль!AI164+март!AI164+апрель!AI164+май!AI164+июнь!AI164+июль!AI164+август!AI164+сентябрь!AI164+октябрь!AI164+ноябрь!AI164+декабрь!AI164</f>
        <v>30.490000000000002</v>
      </c>
      <c r="AM164" s="29">
        <f>январь!AJ164+февраль!AJ164+март!AJ164+апрель!AJ164+май!AJ164+июнь!AJ164+июль!AJ164+август!AJ164+сентябрь!AJ164+октябрь!AJ164+ноябрь!AJ164+декабрь!AJ164</f>
        <v>0</v>
      </c>
      <c r="AN164" s="36">
        <f>январь!AK164+февраль!AK164+март!AK164+апрель!AK164+май!AK164+июнь!AK164+июль!AK164+август!AK164+сентябрь!AK164+октябрь!AK164+ноябрь!AK164+декабрь!AK164</f>
        <v>0</v>
      </c>
      <c r="AO164" s="36">
        <f>январь!AL164+февраль!AL164+март!AL164+апрель!AL164+май!AL164+июнь!AL164+июль!AL164+август!AL164+сентябрь!AL164+октябрь!AL164+ноябрь!AL164+декабрь!AL164</f>
        <v>0</v>
      </c>
      <c r="AP164" s="36">
        <f>январь!AM164+февраль!AM164+март!AM164+апрель!AM164+май!AM164+июнь!AM164+июль!AM164+август!AM164+сентябрь!AM164+октябрь!AM164+ноябрь!AM164+декабрь!AM164</f>
        <v>0</v>
      </c>
      <c r="AQ164" s="29">
        <f>январь!AN164+февраль!AN164+март!AN164+апрель!AN164+май!AN164+июнь!AN164+июль!AN164+август!AN164+сентябрь!AN164+октябрь!AN164+ноябрь!AN164+декабрь!AN164</f>
        <v>0</v>
      </c>
      <c r="AR164" s="36">
        <f>январь!AO164+февраль!AO164+март!AO164+апрель!AO164+май!AO164+июнь!AO164+июль!AO164+август!AO164+сентябрь!AO164+октябрь!AO164+ноябрь!AO164+декабрь!AO164</f>
        <v>0</v>
      </c>
      <c r="AS164" s="29">
        <f>январь!AP164+февраль!AP164+март!AP164+апрель!AP164+май!AP164+июнь!AP164+июль!AP164+август!AP164+сентябрь!AP164+октябрь!AP164+ноябрь!AP164+декабрь!AP164</f>
        <v>0</v>
      </c>
      <c r="AT164" s="36">
        <f>январь!AQ164+февраль!AQ164+март!AQ164+апрель!AQ164+май!AQ164+июнь!AQ164+июль!AQ164+август!AQ164+сентябрь!AQ164+октябрь!AQ164+ноябрь!AQ164+декабрь!AQ164</f>
        <v>0</v>
      </c>
      <c r="AU164" s="29">
        <f>январь!AR164+февраль!AR164+март!AR164+апрель!AR164+май!AR164+июнь!AR164+июль!AR164+август!AR164+сентябрь!AR164+октябрь!AR164+ноябрь!AR164+декабрь!AR164</f>
        <v>0</v>
      </c>
      <c r="AV164" s="36">
        <f>январь!AS164+февраль!AS164+март!AS164+апрель!AS164+май!AS164+июнь!AS164+июль!AS164+август!AS164+сентябрь!AS164+октябрь!AS164+ноябрь!AS164+декабрь!AS164</f>
        <v>0</v>
      </c>
      <c r="AW164" s="36">
        <f>январь!AT164+февраль!AT164+март!AT164+апрель!AT164+май!AT164+июнь!AT164+июль!AT164+август!AT164+сентябрь!AT164+октябрь!AT164+ноябрь!AT164+декабрь!AT164</f>
        <v>0</v>
      </c>
      <c r="AX164" s="36">
        <f>январь!AU164+февраль!AU164+март!AU164+апрель!AU164+май!AU164+июнь!AU164+июль!AU164+август!AU164+сентябрь!AU164+октябрь!AU164+ноябрь!AU164+декабрь!AU164</f>
        <v>0</v>
      </c>
      <c r="AY164" s="29">
        <f>январь!AV164+февраль!AV164+март!AV164+апрель!AV164+май!AV164+июнь!AV164+июль!AV164+август!AV164+сентябрь!AV164+октябрь!AV164+ноябрь!AV164+декабрь!AV164</f>
        <v>0</v>
      </c>
      <c r="AZ164" s="36">
        <f>январь!AW164+февраль!AW164+март!AW164+апрель!AW164+май!AW164+июнь!AW164+июль!AW164+август!AW164+сентябрь!AW164+октябрь!AW164+ноябрь!AW164+декабрь!AW164</f>
        <v>0</v>
      </c>
      <c r="BA164" s="36">
        <f>январь!AX164+февраль!AX164+март!AX164+апрель!AX164+май!AX164+июнь!AX164+июль!AX164+август!AX164+сентябрь!AX164+октябрь!AX164+ноябрь!AX164+декабрь!AX164</f>
        <v>0</v>
      </c>
      <c r="BB164" s="36">
        <f>январь!AY164+февраль!AY164+март!AY164+апрель!AY164+май!AY164+июнь!AY164+июль!AY164+август!AY164+сентябрь!AY164+октябрь!AY164+ноябрь!AY164+декабрь!AY164</f>
        <v>0</v>
      </c>
      <c r="BC164" s="29">
        <f>январь!AZ164+февраль!AZ164+март!AZ164+апрель!AZ164+май!AZ164+июнь!AZ164+июль!AZ164+август!AZ164+сентябрь!AZ164+октябрь!AZ164+ноябрь!AZ164+декабрь!AZ164</f>
        <v>0</v>
      </c>
      <c r="BD164" s="36">
        <f>январь!BA164+февраль!BA164+март!BA164+апрель!BA164+май!BA164+июнь!BA164+июль!BA164+август!BA164+сентябрь!BA164+октябрь!BA164+ноябрь!BA164+декабрь!BA164</f>
        <v>0</v>
      </c>
      <c r="BE164" s="36">
        <f>январь!BB164+февраль!BB164+март!BB164+апрель!BB164+май!BB164+июнь!BB164+июль!BB164+август!BB164+сентябрь!BB164+октябрь!BB164+ноябрь!BB164+декабрь!BB164</f>
        <v>2.4E-2</v>
      </c>
      <c r="BF164" s="36">
        <f>январь!BC164+февраль!BC164+март!BC164+апрель!BC164+май!BC164+июнь!BC164+июль!BC164+август!BC164+сентябрь!BC164+октябрь!BC164+ноябрь!BC164+декабрь!BC164</f>
        <v>31.556000000000004</v>
      </c>
      <c r="BG164" s="36">
        <f>январь!BD164+февраль!BD164+март!BD164+апрель!BD164+май!BD164+июнь!BD164+июль!BD164+август!BD164+сентябрь!BD164+октябрь!BD164+ноябрь!BD164+декабрь!BD164</f>
        <v>2.3E-2</v>
      </c>
      <c r="BH164" s="36">
        <f>январь!BE164+февраль!BE164+март!BE164+апрель!BE164+май!BE164+июнь!BE164+июль!BE164+август!BE164+сентябрь!BE164+октябрь!BE164+ноябрь!BE164+декабрь!BE164</f>
        <v>16.743000000000002</v>
      </c>
      <c r="BI164" s="36">
        <f>январь!BF164+февраль!BF164+март!BF164+апрель!BF164+май!BF164+июнь!BF164+июль!BF164+август!BF164+сентябрь!BF164+октябрь!BF164+ноябрь!BF164+декабрь!BF164</f>
        <v>2.4E-2</v>
      </c>
      <c r="BJ164" s="36">
        <f>январь!BG164+февраль!BG164+март!BG164+апрель!BG164+май!BG164+июнь!BG164+июль!BG164+август!BG164+сентябрь!BG164+октябрь!BG164+ноябрь!BG164+декабрь!BG164</f>
        <v>26.991</v>
      </c>
      <c r="BK164" s="36">
        <f>январь!BH164+февраль!BH164+март!BH164+апрель!BH164+май!BH164+июнь!BH164+июль!BH164+август!BH164+сентябрь!BH164+октябрь!BH164+ноябрь!BH164+декабрь!BH164</f>
        <v>0</v>
      </c>
      <c r="BL164" s="36">
        <f>январь!BI164+февраль!BI164+март!BI164+апрель!BI164+май!BI164+июнь!BI164+июль!BI164+август!BI164+сентябрь!BI164+октябрь!BI164+ноябрь!BI164+декабрь!BI164</f>
        <v>0</v>
      </c>
      <c r="BM164" s="29">
        <f>январь!BJ164+февраль!BJ164+март!BJ164+апрель!BJ164+май!BJ164+июнь!BJ164+июль!BJ164+август!BJ164+сентябрь!BJ164+октябрь!BJ164+ноябрь!BJ164+декабрь!BJ164</f>
        <v>0</v>
      </c>
      <c r="BN164" s="36">
        <f>январь!BK164+февраль!BK164+март!BK164+апрель!BK164+май!BK164+июнь!BK164+июль!BK164+август!BK164+сентябрь!BK164+октябрь!BK164+ноябрь!BK164+декабрь!BK164</f>
        <v>0</v>
      </c>
      <c r="BO164" s="29">
        <f>январь!BL164+февраль!BL164+март!BL164+апрель!BL164+май!BL164+июнь!BL164+июль!BL164+август!BL164+сентябрь!BL164+октябрь!BL164+ноябрь!BL164+декабрь!BL164</f>
        <v>10</v>
      </c>
      <c r="BP164" s="36">
        <f>январь!BM164+февраль!BM164+март!BM164+апрель!BM164+май!BM164+июнь!BM164+июль!BM164+август!BM164+сентябрь!BM164+октябрь!BM164+ноябрь!BM164+декабрь!BM164</f>
        <v>8.16</v>
      </c>
      <c r="BQ164" s="36">
        <f>январь!BN164+февраль!BN164+март!BN164+апрель!BN164+май!BN164+июнь!BN164+июль!BN164+август!BN164+сентябрь!BN164+октябрь!BN164+ноябрь!BN164+декабрь!BN164</f>
        <v>0</v>
      </c>
      <c r="BR164" s="36">
        <f>январь!BO164+февраль!BO164+март!BO164+апрель!BO164+май!BO164+июнь!BO164+июль!BO164+август!BO164+сентябрь!BO164+октябрь!BO164+ноябрь!BO164+декабрь!BO164</f>
        <v>0</v>
      </c>
      <c r="BS164" s="29">
        <f>январь!BP164+февраль!BP164+март!BP164+апрель!BP164+май!BP164+июнь!BP164+июль!BP164+август!BP164+сентябрь!BP164+октябрь!BP164+ноябрь!BP164+декабрь!BP164</f>
        <v>0</v>
      </c>
      <c r="BT164" s="36">
        <f>январь!BQ164+февраль!BQ164+март!BQ164+апрель!BQ164+май!BQ164+июнь!BQ164+июль!BQ164+август!BQ164+сентябрь!BQ164+октябрь!BQ164+ноябрь!BQ164+декабрь!BQ164</f>
        <v>0</v>
      </c>
      <c r="BU164" s="29">
        <f>январь!BR164+февраль!BR164+март!BR164+апрель!BR164+май!BR164+июнь!BR164+июль!BR164+август!BR164+сентябрь!BR164+октябрь!BR164+ноябрь!BR164+декабрь!BR164</f>
        <v>0</v>
      </c>
      <c r="BV164" s="36">
        <f>январь!BS164+февраль!BS164+март!BS164+апрель!BS164+май!BS164+июнь!BS164+июль!BS164+август!BS164+сентябрь!BS164+октябрь!BS164+ноябрь!BS164+декабрь!BS164</f>
        <v>0</v>
      </c>
      <c r="BW164" s="36">
        <f>январь!BT164+февраль!BT164+март!BT164+апрель!BT164+май!BT164+июнь!BT164+июль!BT164+август!BT164+сентябрь!BT164+октябрь!BT164+ноябрь!BT164+декабрь!BT164</f>
        <v>0</v>
      </c>
      <c r="BX164" s="36">
        <f>январь!BU164+февраль!BU164+март!BU164+апрель!BU164+май!BU164+июнь!BU164+июль!BU164+август!BU164+сентябрь!BU164+октябрь!BU164+ноябрь!BU164+декабрь!BU164</f>
        <v>0</v>
      </c>
      <c r="BY164" s="36">
        <f>январь!BV164+февраль!BV164+март!BV164+апрель!BV164+май!BV164+июнь!BV164+июль!BV164+август!BV164+сентябрь!BV164+октябрь!BV164+ноябрь!BV164+декабрь!BV164</f>
        <v>21.489000000000001</v>
      </c>
      <c r="BZ164" s="77">
        <v>10</v>
      </c>
    </row>
    <row r="165" spans="1:78" x14ac:dyDescent="0.25">
      <c r="A165" s="16">
        <v>163</v>
      </c>
      <c r="B165" s="16">
        <v>3</v>
      </c>
      <c r="C165" s="37" t="s">
        <v>624</v>
      </c>
      <c r="D165" s="51">
        <v>300.73731909178747</v>
      </c>
      <c r="E165" s="25">
        <v>566.814796</v>
      </c>
      <c r="F165" s="26">
        <f t="shared" si="6"/>
        <v>822.79111509178756</v>
      </c>
      <c r="G165" s="26">
        <f t="shared" si="7"/>
        <v>255.97631909178747</v>
      </c>
      <c r="H165" s="26">
        <f t="shared" si="8"/>
        <v>44.760999999999996</v>
      </c>
      <c r="I165" s="36">
        <f>январь!F165+февраль!F165+март!F165+апрель!F165+май!F165+июнь!F165+июль!F165+август!F165+сентябрь!F165+октябрь!F165+ноябрь!F165+декабрь!F165</f>
        <v>0</v>
      </c>
      <c r="J165" s="36">
        <f>январь!G165+февраль!G165+март!G165+апрель!G165+май!G165+июнь!G165+июль!G165+август!G165+сентябрь!G165+октябрь!G165+ноябрь!G165+декабрь!G165</f>
        <v>0</v>
      </c>
      <c r="K165" s="36">
        <f>январь!H165+февраль!H165+март!H165+апрель!H165+май!H165+июнь!H165+июль!H165+август!H165+сентябрь!H165+октябрь!H165+ноябрь!H165+декабрь!H165</f>
        <v>0</v>
      </c>
      <c r="L165" s="27">
        <f>январь!I165+февраль!I165+март!I165+апрель!I165+май!I165+июнь!I165+июль!I165+август!I165+сентябрь!I165+октябрь!I165+ноябрь!I165+декабрь!I165</f>
        <v>0</v>
      </c>
      <c r="M165" s="36">
        <f>январь!J165+февраль!J165+март!J165+апрель!J165+май!J165+июнь!J165+июль!J165+август!J165+сентябрь!J165+октябрь!J165+ноябрь!J165+декабрь!J165</f>
        <v>0</v>
      </c>
      <c r="N165" s="36">
        <f>январь!K165+февраль!K165+март!K165+апрель!K165+май!K165+июнь!K165+июль!K165+август!K165+сентябрь!K165+октябрь!K165+ноябрь!K165+декабрь!K165</f>
        <v>0</v>
      </c>
      <c r="O165" s="36">
        <f>январь!L165+февраль!L165+март!L165+апрель!L165+май!L165+июнь!L165+июль!L165+август!L165+сентябрь!L165+октябрь!L165+ноябрь!L165+декабрь!L165</f>
        <v>0</v>
      </c>
      <c r="P165" s="36">
        <f>январь!M165+февраль!M165+март!M165+апрель!M165+май!M165+июнь!M165+июль!M165+август!M165+сентябрь!M165+октябрь!M165+ноябрь!M165+декабрь!M165</f>
        <v>0</v>
      </c>
      <c r="Q165" s="36">
        <f>январь!N165+февраль!N165+март!N165+апрель!N165+май!N165+июнь!N165+июль!N165+август!N165+сентябрь!N165+октябрь!N165+ноябрь!N165+декабрь!N165</f>
        <v>0</v>
      </c>
      <c r="R165" s="29">
        <f>январь!O165+февраль!O165+март!O165+апрель!O165+май!O165+июнь!O165+июль!O165+август!O165+сентябрь!O165+октябрь!O165+ноябрь!O165+декабрь!O165</f>
        <v>0</v>
      </c>
      <c r="S165" s="36">
        <f>январь!P165+февраль!P165+март!P165+апрель!P165+май!P165+июнь!P165+июль!P165+август!P165+сентябрь!P165+октябрь!P165+ноябрь!P165+декабрь!P165</f>
        <v>0</v>
      </c>
      <c r="T165" s="29">
        <f>январь!Q165+февраль!Q165+март!Q165+апрель!Q165+май!Q165+июнь!Q165+июль!Q165+август!Q165+сентябрь!Q165+октябрь!Q165+ноябрь!Q165+декабрь!Q165</f>
        <v>0</v>
      </c>
      <c r="U165" s="36">
        <f>январь!R165+февраль!R165+март!R165+апрель!R165+май!R165+июнь!R165+июль!R165+август!R165+сентябрь!R165+октябрь!R165+ноябрь!R165+декабрь!R165</f>
        <v>0</v>
      </c>
      <c r="V165" s="36">
        <f>январь!S165+февраль!S165+март!S165+апрель!S165+май!S165+июнь!S165+июль!S165+август!S165+сентябрь!S165+октябрь!S165+ноябрь!S165+декабрь!S165</f>
        <v>0</v>
      </c>
      <c r="W165" s="36">
        <f>январь!T165+февраль!T165+март!T165+апрель!T165+май!T165+июнь!T165+июль!T165+август!T165+сентябрь!T165+октябрь!T165+ноябрь!T165+декабрь!T165</f>
        <v>0</v>
      </c>
      <c r="X165" s="36">
        <f>январь!U165+февраль!U165+март!U165+апрель!U165+май!U165+июнь!U165+июль!U165+август!U165+сентябрь!U165+октябрь!U165+ноябрь!U165+декабрь!U165</f>
        <v>0</v>
      </c>
      <c r="Y165" s="36">
        <f>январь!V165+февраль!V165+март!V165+апрель!V165+май!V165+июнь!V165+июль!V165+август!V165+сентябрь!V165+октябрь!V165+ноябрь!V165+декабрь!V165</f>
        <v>0</v>
      </c>
      <c r="Z165" s="36">
        <f>январь!W165+февраль!W165+март!W165+апрель!W165+май!W165+июнь!W165+июль!W165+август!W165+сентябрь!W165+октябрь!W165+ноябрь!W165+декабрь!W165</f>
        <v>0</v>
      </c>
      <c r="AA165" s="36">
        <f>январь!X165+февраль!X165+март!X165+апрель!X165+май!X165+июнь!X165+июль!X165+август!X165+сентябрь!X165+октябрь!X165+ноябрь!X165+декабрь!X165</f>
        <v>0</v>
      </c>
      <c r="AB165" s="29">
        <f>январь!Y165+февраль!Y165+март!Y165+апрель!Y165+май!Y165+июнь!Y165+июль!Y165+август!Y165+сентябрь!Y165+октябрь!Y165+ноябрь!Y165+декабрь!Y165</f>
        <v>0</v>
      </c>
      <c r="AC165" s="36">
        <f>январь!Z165+февраль!Z165+март!Z165+апрель!Z165+май!Z165+июнь!Z165+июль!Z165+август!Z165+сентябрь!Z165+октябрь!Z165+ноябрь!Z165+декабрь!Z165</f>
        <v>0</v>
      </c>
      <c r="AD165" s="66" t="str">
        <f>CONCATENATE(январь!AA165,$BZ$1,февраль!AA165,$BZ$1,март!AA165,$BZ$1,апрель!AA165,$BZ$1,май!AA165,$BZ$1,июнь!AA165,$BZ$1,июль!AA165,$BZ$1,август!AA165,$BZ$1,сентябрь!AA165,$BZ$1,октябрь!AA165,$BZ$1,ноябрь!AA165,$BZ$1,декабрь!AA165)</f>
        <v xml:space="preserve">           </v>
      </c>
      <c r="AE165" s="36">
        <f>январь!AB165+февраль!AB165+март!AB165+апрель!AB165+май!AB165+июнь!AB165+июль!AB165+август!AB165+сентябрь!AB165+октябрь!AB165+ноябрь!AB165+декабрь!AB165</f>
        <v>0</v>
      </c>
      <c r="AF165" s="36">
        <f>январь!AC165+февраль!AC165+март!AC165+апрель!AC165+май!AC165+июнь!AC165+июль!AC165+август!AC165+сентябрь!AC165+октябрь!AC165+ноябрь!AC165+декабрь!AC165</f>
        <v>0</v>
      </c>
      <c r="AG165" s="36">
        <f>январь!AD165+февраль!AD165+март!AD165+апрель!AD165+май!AD165+июнь!AD165+июль!AD165+август!AD165+сентябрь!AD165+октябрь!AD165+ноябрь!AD165+декабрь!AD165</f>
        <v>0</v>
      </c>
      <c r="AH165" s="36">
        <f>январь!AE165+февраль!AE165+март!AE165+апрель!AE165+май!AE165+июнь!AE165+июль!AE165+август!AE165+сентябрь!AE165+октябрь!AE165+ноябрь!AE165+декабрь!AE165</f>
        <v>0</v>
      </c>
      <c r="AI165" s="36">
        <f>январь!AF165+февраль!AF165+март!AF165+апрель!AF165+май!AF165+июнь!AF165+июль!AF165+август!AF165+сентябрь!AF165+октябрь!AF165+ноябрь!AF165+декабрь!AF165</f>
        <v>0</v>
      </c>
      <c r="AJ165" s="36">
        <f>январь!AG165+февраль!AG165+март!AG165+апрель!AG165+май!AG165+июнь!AG165+июль!AG165+август!AG165+сентябрь!AG165+октябрь!AG165+ноябрь!AG165+декабрь!AG165</f>
        <v>0</v>
      </c>
      <c r="AK165" s="29">
        <f>январь!AH165+февраль!AH165+март!AH165+апрель!AH165+май!AH165+июнь!AH165+июль!AH165+август!AH165+сентябрь!AH165+октябрь!AH165+ноябрь!AH165+декабрь!AH165</f>
        <v>2</v>
      </c>
      <c r="AL165" s="36">
        <f>январь!AI165+февраль!AI165+март!AI165+апрель!AI165+май!AI165+июнь!AI165+июль!AI165+август!AI165+сентябрь!AI165+октябрь!AI165+ноябрь!AI165+декабрь!AI165</f>
        <v>1.417</v>
      </c>
      <c r="AM165" s="29">
        <f>январь!AJ165+февраль!AJ165+март!AJ165+апрель!AJ165+май!AJ165+июнь!AJ165+июль!AJ165+август!AJ165+сентябрь!AJ165+октябрь!AJ165+ноябрь!AJ165+декабрь!AJ165</f>
        <v>0</v>
      </c>
      <c r="AN165" s="36">
        <f>январь!AK165+февраль!AK165+март!AK165+апрель!AK165+май!AK165+июнь!AK165+июль!AK165+август!AK165+сентябрь!AK165+октябрь!AK165+ноябрь!AK165+декабрь!AK165</f>
        <v>0</v>
      </c>
      <c r="AO165" s="36">
        <f>январь!AL165+февраль!AL165+март!AL165+апрель!AL165+май!AL165+июнь!AL165+июль!AL165+август!AL165+сентябрь!AL165+октябрь!AL165+ноябрь!AL165+декабрь!AL165</f>
        <v>0</v>
      </c>
      <c r="AP165" s="36">
        <f>январь!AM165+февраль!AM165+март!AM165+апрель!AM165+май!AM165+июнь!AM165+июль!AM165+август!AM165+сентябрь!AM165+октябрь!AM165+ноябрь!AM165+декабрь!AM165</f>
        <v>0</v>
      </c>
      <c r="AQ165" s="29">
        <f>январь!AN165+февраль!AN165+март!AN165+апрель!AN165+май!AN165+июнь!AN165+июль!AN165+август!AN165+сентябрь!AN165+октябрь!AN165+ноябрь!AN165+декабрь!AN165</f>
        <v>0</v>
      </c>
      <c r="AR165" s="36">
        <f>январь!AO165+февраль!AO165+март!AO165+апрель!AO165+май!AO165+июнь!AO165+июль!AO165+август!AO165+сентябрь!AO165+октябрь!AO165+ноябрь!AO165+декабрь!AO165</f>
        <v>0</v>
      </c>
      <c r="AS165" s="29">
        <f>январь!AP165+февраль!AP165+март!AP165+апрель!AP165+май!AP165+июнь!AP165+июль!AP165+август!AP165+сентябрь!AP165+октябрь!AP165+ноябрь!AP165+декабрь!AP165</f>
        <v>0</v>
      </c>
      <c r="AT165" s="36">
        <f>январь!AQ165+февраль!AQ165+март!AQ165+апрель!AQ165+май!AQ165+июнь!AQ165+июль!AQ165+август!AQ165+сентябрь!AQ165+октябрь!AQ165+ноябрь!AQ165+декабрь!AQ165</f>
        <v>0</v>
      </c>
      <c r="AU165" s="29">
        <f>январь!AR165+февраль!AR165+март!AR165+апрель!AR165+май!AR165+июнь!AR165+июль!AR165+август!AR165+сентябрь!AR165+октябрь!AR165+ноябрь!AR165+декабрь!AR165</f>
        <v>0</v>
      </c>
      <c r="AV165" s="36">
        <f>январь!AS165+февраль!AS165+март!AS165+апрель!AS165+май!AS165+июнь!AS165+июль!AS165+август!AS165+сентябрь!AS165+октябрь!AS165+ноябрь!AS165+декабрь!AS165</f>
        <v>0</v>
      </c>
      <c r="AW165" s="36">
        <f>январь!AT165+февраль!AT165+март!AT165+апрель!AT165+май!AT165+июнь!AT165+июль!AT165+август!AT165+сентябрь!AT165+октябрь!AT165+ноябрь!AT165+декабрь!AT165</f>
        <v>0</v>
      </c>
      <c r="AX165" s="36">
        <f>январь!AU165+февраль!AU165+март!AU165+апрель!AU165+май!AU165+июнь!AU165+июль!AU165+август!AU165+сентябрь!AU165+октябрь!AU165+ноябрь!AU165+декабрь!AU165</f>
        <v>0</v>
      </c>
      <c r="AY165" s="29">
        <f>январь!AV165+февраль!AV165+март!AV165+апрель!AV165+май!AV165+июнь!AV165+июль!AV165+август!AV165+сентябрь!AV165+октябрь!AV165+ноябрь!AV165+декабрь!AV165</f>
        <v>0</v>
      </c>
      <c r="AZ165" s="36">
        <f>январь!AW165+февраль!AW165+март!AW165+апрель!AW165+май!AW165+июнь!AW165+июль!AW165+август!AW165+сентябрь!AW165+октябрь!AW165+ноябрь!AW165+декабрь!AW165</f>
        <v>0</v>
      </c>
      <c r="BA165" s="36">
        <f>январь!AX165+февраль!AX165+март!AX165+апрель!AX165+май!AX165+июнь!AX165+июль!AX165+август!AX165+сентябрь!AX165+октябрь!AX165+ноябрь!AX165+декабрь!AX165</f>
        <v>0</v>
      </c>
      <c r="BB165" s="36">
        <f>январь!AY165+февраль!AY165+март!AY165+апрель!AY165+май!AY165+июнь!AY165+июль!AY165+август!AY165+сентябрь!AY165+октябрь!AY165+ноябрь!AY165+декабрь!AY165</f>
        <v>0</v>
      </c>
      <c r="BC165" s="29">
        <f>январь!AZ165+февраль!AZ165+март!AZ165+апрель!AZ165+май!AZ165+июнь!AZ165+июль!AZ165+август!AZ165+сентябрь!AZ165+октябрь!AZ165+ноябрь!AZ165+декабрь!AZ165</f>
        <v>0</v>
      </c>
      <c r="BD165" s="36">
        <f>январь!BA165+февраль!BA165+март!BA165+апрель!BA165+май!BA165+июнь!BA165+июль!BA165+август!BA165+сентябрь!BA165+октябрь!BA165+ноябрь!BA165+декабрь!BA165</f>
        <v>0</v>
      </c>
      <c r="BE165" s="36">
        <f>январь!BB165+февраль!BB165+март!BB165+апрель!BB165+май!BB165+июнь!BB165+июль!BB165+август!BB165+сентябрь!BB165+октябрь!BB165+ноябрь!BB165+декабрь!BB165</f>
        <v>0.01</v>
      </c>
      <c r="BF165" s="36">
        <f>январь!BC165+февраль!BC165+март!BC165+апрель!BC165+май!BC165+июнь!BC165+июль!BC165+август!BC165+сентябрь!BC165+октябрь!BC165+ноябрь!BC165+декабрь!BC165</f>
        <v>10.147</v>
      </c>
      <c r="BG165" s="36">
        <f>январь!BD165+февраль!BD165+март!BD165+апрель!BD165+май!BD165+июнь!BD165+июль!BD165+август!BD165+сентябрь!BD165+октябрь!BD165+ноябрь!BD165+декабрь!BD165</f>
        <v>0</v>
      </c>
      <c r="BH165" s="36">
        <f>январь!BE165+февраль!BE165+март!BE165+апрель!BE165+май!BE165+июнь!BE165+июль!BE165+август!BE165+сентябрь!BE165+октябрь!BE165+ноябрь!BE165+декабрь!BE165</f>
        <v>0</v>
      </c>
      <c r="BI165" s="36">
        <f>январь!BF165+февраль!BF165+март!BF165+апрель!BF165+май!BF165+июнь!BF165+июль!BF165+август!BF165+сентябрь!BF165+октябрь!BF165+ноябрь!BF165+декабрь!BF165</f>
        <v>0.02</v>
      </c>
      <c r="BJ165" s="36">
        <f>январь!BG165+февраль!BG165+март!BG165+апрель!BG165+май!BG165+июнь!BG165+июль!BG165+август!BG165+сентябрь!BG165+октябрь!BG165+ноябрь!BG165+декабрь!BG165</f>
        <v>22.193000000000001</v>
      </c>
      <c r="BK165" s="36">
        <f>январь!BH165+февраль!BH165+март!BH165+апрель!BH165+май!BH165+июнь!BH165+июль!BH165+август!BH165+сентябрь!BH165+октябрь!BH165+ноябрь!BH165+декабрь!BH165</f>
        <v>0.01</v>
      </c>
      <c r="BL165" s="36">
        <f>январь!BI165+февраль!BI165+март!BI165+апрель!BI165+май!BI165+июнь!BI165+июль!BI165+август!BI165+сентябрь!BI165+октябрь!BI165+ноябрь!BI165+декабрь!BI165</f>
        <v>4.0529999999999999</v>
      </c>
      <c r="BM165" s="29">
        <f>январь!BJ165+февраль!BJ165+март!BJ165+апрель!BJ165+май!BJ165+июнь!BJ165+июль!BJ165+август!BJ165+сентябрь!BJ165+октябрь!BJ165+ноябрь!BJ165+декабрь!BJ165</f>
        <v>0</v>
      </c>
      <c r="BN165" s="36">
        <f>январь!BK165+февраль!BK165+март!BK165+апрель!BK165+май!BK165+июнь!BK165+июль!BK165+август!BK165+сентябрь!BK165+октябрь!BK165+ноябрь!BK165+декабрь!BK165</f>
        <v>0</v>
      </c>
      <c r="BO165" s="29">
        <f>январь!BL165+февраль!BL165+март!BL165+апрель!BL165+май!BL165+июнь!BL165+июль!BL165+август!BL165+сентябрь!BL165+октябрь!BL165+ноябрь!BL165+декабрь!BL165</f>
        <v>2</v>
      </c>
      <c r="BP165" s="36">
        <f>январь!BM165+февраль!BM165+март!BM165+апрель!BM165+май!BM165+июнь!BM165+июль!BM165+август!BM165+сентябрь!BM165+октябрь!BM165+ноябрь!BM165+декабрь!BM165</f>
        <v>1.431</v>
      </c>
      <c r="BQ165" s="36">
        <f>январь!BN165+февраль!BN165+март!BN165+апрель!BN165+май!BN165+июнь!BN165+июль!BN165+август!BN165+сентябрь!BN165+октябрь!BN165+ноябрь!BN165+декабрь!BN165</f>
        <v>0.03</v>
      </c>
      <c r="BR165" s="36">
        <f>январь!BO165+февраль!BO165+март!BO165+апрель!BO165+май!BO165+июнь!BO165+июль!BO165+август!BO165+сентябрь!BO165+октябрь!BO165+ноябрь!BO165+декабрь!BO165</f>
        <v>5.0830000000000002</v>
      </c>
      <c r="BS165" s="29">
        <f>январь!BP165+февраль!BP165+март!BP165+апрель!BP165+май!BP165+июнь!BP165+июль!BP165+август!BP165+сентябрь!BP165+октябрь!BP165+ноябрь!BP165+декабрь!BP165</f>
        <v>0</v>
      </c>
      <c r="BT165" s="36">
        <f>январь!BQ165+февраль!BQ165+март!BQ165+апрель!BQ165+май!BQ165+июнь!BQ165+июль!BQ165+август!BQ165+сентябрь!BQ165+октябрь!BQ165+ноябрь!BQ165+декабрь!BQ165</f>
        <v>0</v>
      </c>
      <c r="BU165" s="29">
        <f>январь!BR165+февраль!BR165+март!BR165+апрель!BR165+май!BR165+июнь!BR165+июль!BR165+август!BR165+сентябрь!BR165+октябрь!BR165+ноябрь!BR165+декабрь!BR165</f>
        <v>0</v>
      </c>
      <c r="BV165" s="36">
        <f>январь!BS165+февраль!BS165+март!BS165+апрель!BS165+май!BS165+июнь!BS165+июль!BS165+август!BS165+сентябрь!BS165+октябрь!BS165+ноябрь!BS165+декабрь!BS165</f>
        <v>0</v>
      </c>
      <c r="BW165" s="36">
        <f>январь!BT165+февраль!BT165+март!BT165+апрель!BT165+май!BT165+июнь!BT165+июль!BT165+август!BT165+сентябрь!BT165+октябрь!BT165+ноябрь!BT165+декабрь!BT165</f>
        <v>0</v>
      </c>
      <c r="BX165" s="36">
        <f>январь!BU165+февраль!BU165+март!BU165+апрель!BU165+май!BU165+июнь!BU165+июль!BU165+август!BU165+сентябрь!BU165+октябрь!BU165+ноябрь!BU165+декабрь!BU165</f>
        <v>0</v>
      </c>
      <c r="BY165" s="36">
        <f>январь!BV165+февраль!BV165+март!BV165+апрель!BV165+май!BV165+июнь!BV165+июль!BV165+август!BV165+сентябрь!BV165+октябрь!BV165+ноябрь!BV165+декабрь!BV165</f>
        <v>0.437</v>
      </c>
      <c r="BZ165" s="77">
        <v>0</v>
      </c>
    </row>
    <row r="166" spans="1:78" x14ac:dyDescent="0.25">
      <c r="A166" s="16">
        <v>164</v>
      </c>
      <c r="B166" s="16">
        <v>3</v>
      </c>
      <c r="C166" s="37" t="s">
        <v>626</v>
      </c>
      <c r="D166" s="51">
        <v>606.53746515942032</v>
      </c>
      <c r="E166" s="25">
        <v>152.83952800000009</v>
      </c>
      <c r="F166" s="26">
        <f t="shared" si="6"/>
        <v>-537.65000684057964</v>
      </c>
      <c r="G166" s="26">
        <f t="shared" si="7"/>
        <v>-690.48953484057972</v>
      </c>
      <c r="H166" s="26">
        <f t="shared" si="8"/>
        <v>1297.027</v>
      </c>
      <c r="I166" s="36">
        <f>январь!F166+февраль!F166+март!F166+апрель!F166+май!F166+июнь!F166+июль!F166+август!F166+сентябрь!F166+октябрь!F166+ноябрь!F166+декабрь!F166</f>
        <v>0</v>
      </c>
      <c r="J166" s="36">
        <f>январь!G166+февраль!G166+март!G166+апрель!G166+май!G166+июнь!G166+июль!G166+август!G166+сентябрь!G166+октябрь!G166+ноябрь!G166+декабрь!G166</f>
        <v>0</v>
      </c>
      <c r="K166" s="36">
        <f>январь!H166+февраль!H166+март!H166+апрель!H166+май!H166+июнь!H166+июль!H166+август!H166+сентябрь!H166+октябрь!H166+ноябрь!H166+декабрь!H166</f>
        <v>0</v>
      </c>
      <c r="L166" s="27">
        <f>январь!I166+февраль!I166+март!I166+апрель!I166+май!I166+июнь!I166+июль!I166+август!I166+сентябрь!I166+октябрь!I166+ноябрь!I166+декабрь!I166</f>
        <v>158</v>
      </c>
      <c r="M166" s="36">
        <f>январь!J166+февраль!J166+март!J166+апрель!J166+май!J166+июнь!J166+июль!J166+август!J166+сентябрь!J166+октябрь!J166+ноябрь!J166+декабрь!J166</f>
        <v>720.08100000000002</v>
      </c>
      <c r="N166" s="36">
        <f>январь!K166+февраль!K166+март!K166+апрель!K166+май!K166+июнь!K166+июль!K166+август!K166+сентябрь!K166+октябрь!K166+ноябрь!K166+декабрь!K166</f>
        <v>0</v>
      </c>
      <c r="O166" s="36">
        <f>январь!L166+февраль!L166+март!L166+апрель!L166+май!L166+июнь!L166+июль!L166+август!L166+сентябрь!L166+октябрь!L166+ноябрь!L166+декабрь!L166</f>
        <v>0</v>
      </c>
      <c r="P166" s="36">
        <f>январь!M166+февраль!M166+март!M166+апрель!M166+май!M166+июнь!M166+июль!M166+август!M166+сентябрь!M166+октябрь!M166+ноябрь!M166+декабрь!M166</f>
        <v>0.36</v>
      </c>
      <c r="Q166" s="36">
        <f>январь!N166+февраль!N166+март!N166+апрель!N166+май!N166+июнь!N166+июль!N166+август!N166+сентябрь!N166+октябрь!N166+ноябрь!N166+декабрь!N166</f>
        <v>329.34300000000002</v>
      </c>
      <c r="R166" s="29">
        <f>январь!O166+февраль!O166+март!O166+апрель!O166+май!O166+июнь!O166+июль!O166+август!O166+сентябрь!O166+октябрь!O166+ноябрь!O166+декабрь!O166</f>
        <v>0</v>
      </c>
      <c r="S166" s="36">
        <f>январь!P166+февраль!P166+март!P166+апрель!P166+май!P166+июнь!P166+июль!P166+август!P166+сентябрь!P166+октябрь!P166+ноябрь!P166+декабрь!P166</f>
        <v>0</v>
      </c>
      <c r="T166" s="29">
        <f>январь!Q166+февраль!Q166+март!Q166+апрель!Q166+май!Q166+июнь!Q166+июль!Q166+август!Q166+сентябрь!Q166+октябрь!Q166+ноябрь!Q166+декабрь!Q166</f>
        <v>0</v>
      </c>
      <c r="U166" s="36">
        <f>январь!R166+февраль!R166+март!R166+апрель!R166+май!R166+июнь!R166+июль!R166+август!R166+сентябрь!R166+октябрь!R166+ноябрь!R166+декабрь!R166</f>
        <v>0</v>
      </c>
      <c r="V166" s="36">
        <f>январь!S166+февраль!S166+март!S166+апрель!S166+май!S166+июнь!S166+июль!S166+август!S166+сентябрь!S166+октябрь!S166+ноябрь!S166+декабрь!S166</f>
        <v>0</v>
      </c>
      <c r="W166" s="36">
        <f>январь!T166+февраль!T166+март!T166+апрель!T166+май!T166+июнь!T166+июль!T166+август!T166+сентябрь!T166+октябрь!T166+ноябрь!T166+декабрь!T166</f>
        <v>0</v>
      </c>
      <c r="X166" s="36">
        <f>январь!U166+февраль!U166+март!U166+апрель!U166+май!U166+июнь!U166+июль!U166+август!U166+сентябрь!U166+октябрь!U166+ноябрь!U166+декабрь!U166</f>
        <v>2E-3</v>
      </c>
      <c r="Y166" s="36">
        <f>январь!V166+февраль!V166+март!V166+апрель!V166+май!V166+июнь!V166+июль!V166+август!V166+сентябрь!V166+октябрь!V166+ноябрь!V166+декабрь!V166</f>
        <v>4.4800000000000004</v>
      </c>
      <c r="Z166" s="36">
        <f>январь!W166+февраль!W166+март!W166+апрель!W166+май!W166+июнь!W166+июль!W166+август!W166+сентябрь!W166+октябрь!W166+ноябрь!W166+декабрь!W166</f>
        <v>0</v>
      </c>
      <c r="AA166" s="36">
        <f>январь!X166+февраль!X166+март!X166+апрель!X166+май!X166+июнь!X166+июль!X166+август!X166+сентябрь!X166+октябрь!X166+ноябрь!X166+декабрь!X166</f>
        <v>0</v>
      </c>
      <c r="AB166" s="29">
        <f>январь!Y166+февраль!Y166+март!Y166+апрель!Y166+май!Y166+июнь!Y166+июль!Y166+август!Y166+сентябрь!Y166+октябрь!Y166+ноябрь!Y166+декабрь!Y166</f>
        <v>0</v>
      </c>
      <c r="AC166" s="36">
        <f>январь!Z166+февраль!Z166+март!Z166+апрель!Z166+май!Z166+июнь!Z166+июль!Z166+август!Z166+сентябрь!Z166+октябрь!Z166+ноябрь!Z166+декабрь!Z166</f>
        <v>0</v>
      </c>
      <c r="AD166" s="66" t="str">
        <f>CONCATENATE(январь!AA166,$BZ$1,февраль!AA166,$BZ$1,март!AA166,$BZ$1,апрель!AA166,$BZ$1,май!AA166,$BZ$1,июнь!AA166,$BZ$1,июль!AA166,$BZ$1,август!AA166,$BZ$1,сентябрь!AA166,$BZ$1,октябрь!AA166,$BZ$1,ноябрь!AA166,$BZ$1,декабрь!AA166)</f>
        <v xml:space="preserve">           </v>
      </c>
      <c r="AE166" s="36">
        <f>январь!AB166+февраль!AB166+март!AB166+апрель!AB166+май!AB166+июнь!AB166+июль!AB166+август!AB166+сентябрь!AB166+октябрь!AB166+ноябрь!AB166+декабрь!AB166</f>
        <v>0</v>
      </c>
      <c r="AF166" s="36">
        <f>январь!AC166+февраль!AC166+март!AC166+апрель!AC166+май!AC166+июнь!AC166+июль!AC166+август!AC166+сентябрь!AC166+октябрь!AC166+ноябрь!AC166+декабрь!AC166</f>
        <v>0</v>
      </c>
      <c r="AG166" s="36">
        <f>январь!AD166+февраль!AD166+март!AD166+апрель!AD166+май!AD166+июнь!AD166+июль!AD166+август!AD166+сентябрь!AD166+октябрь!AD166+ноябрь!AD166+декабрь!AD166</f>
        <v>0</v>
      </c>
      <c r="AH166" s="36">
        <f>январь!AE166+февраль!AE166+март!AE166+апрель!AE166+май!AE166+июнь!AE166+июль!AE166+август!AE166+сентябрь!AE166+октябрь!AE166+ноябрь!AE166+декабрь!AE166</f>
        <v>0</v>
      </c>
      <c r="AI166" s="36">
        <f>январь!AF166+февраль!AF166+март!AF166+апрель!AF166+май!AF166+июнь!AF166+июль!AF166+август!AF166+сентябрь!AF166+октябрь!AF166+ноябрь!AF166+декабрь!AF166</f>
        <v>2E-3</v>
      </c>
      <c r="AJ166" s="36">
        <f>январь!AG166+февраль!AG166+март!AG166+апрель!AG166+май!AG166+июнь!AG166+июль!AG166+август!AG166+сентябрь!AG166+октябрь!AG166+ноябрь!AG166+декабрь!AG166</f>
        <v>1.107</v>
      </c>
      <c r="AK166" s="29">
        <f>январь!AH166+февраль!AH166+март!AH166+апрель!AH166+май!AH166+июнь!AH166+июль!AH166+август!AH166+сентябрь!AH166+октябрь!AH166+ноябрь!AH166+декабрь!AH166</f>
        <v>6</v>
      </c>
      <c r="AL166" s="36">
        <f>январь!AI166+февраль!AI166+март!AI166+апрель!AI166+май!AI166+июнь!AI166+июль!AI166+август!AI166+сентябрь!AI166+октябрь!AI166+ноябрь!AI166+декабрь!AI166</f>
        <v>9.7750000000000004</v>
      </c>
      <c r="AM166" s="29">
        <f>январь!AJ166+февраль!AJ166+март!AJ166+апрель!AJ166+май!AJ166+июнь!AJ166+июль!AJ166+август!AJ166+сентябрь!AJ166+октябрь!AJ166+ноябрь!AJ166+декабрь!AJ166</f>
        <v>0</v>
      </c>
      <c r="AN166" s="36">
        <f>январь!AK166+февраль!AK166+март!AK166+апрель!AK166+май!AK166+июнь!AK166+июль!AK166+август!AK166+сентябрь!AK166+октябрь!AK166+ноябрь!AK166+декабрь!AK166</f>
        <v>0</v>
      </c>
      <c r="AO166" s="36">
        <f>январь!AL166+февраль!AL166+март!AL166+апрель!AL166+май!AL166+июнь!AL166+июль!AL166+август!AL166+сентябрь!AL166+октябрь!AL166+ноябрь!AL166+декабрь!AL166</f>
        <v>0</v>
      </c>
      <c r="AP166" s="36">
        <f>январь!AM166+февраль!AM166+март!AM166+апрель!AM166+май!AM166+июнь!AM166+июль!AM166+август!AM166+сентябрь!AM166+октябрь!AM166+ноябрь!AM166+декабрь!AM166</f>
        <v>0</v>
      </c>
      <c r="AQ166" s="29">
        <f>январь!AN166+февраль!AN166+март!AN166+апрель!AN166+май!AN166+июнь!AN166+июль!AN166+август!AN166+сентябрь!AN166+октябрь!AN166+ноябрь!AN166+декабрь!AN166</f>
        <v>0</v>
      </c>
      <c r="AR166" s="36">
        <f>январь!AO166+февраль!AO166+март!AO166+апрель!AO166+май!AO166+июнь!AO166+июль!AO166+август!AO166+сентябрь!AO166+октябрь!AO166+ноябрь!AO166+декабрь!AO166</f>
        <v>0</v>
      </c>
      <c r="AS166" s="29">
        <f>январь!AP166+февраль!AP166+март!AP166+апрель!AP166+май!AP166+июнь!AP166+июль!AP166+август!AP166+сентябрь!AP166+октябрь!AP166+ноябрь!AP166+декабрь!AP166</f>
        <v>4</v>
      </c>
      <c r="AT166" s="36">
        <f>январь!AQ166+февраль!AQ166+март!AQ166+апрель!AQ166+май!AQ166+июнь!AQ166+июль!AQ166+август!AQ166+сентябрь!AQ166+октябрь!AQ166+ноябрь!AQ166+декабрь!AQ166</f>
        <v>152</v>
      </c>
      <c r="AU166" s="29">
        <f>январь!AR166+февраль!AR166+март!AR166+апрель!AR166+май!AR166+июнь!AR166+июль!AR166+август!AR166+сентябрь!AR166+октябрь!AR166+ноябрь!AR166+декабрь!AR166</f>
        <v>0</v>
      </c>
      <c r="AV166" s="36">
        <f>январь!AS166+февраль!AS166+март!AS166+апрель!AS166+май!AS166+июнь!AS166+июль!AS166+август!AS166+сентябрь!AS166+октябрь!AS166+ноябрь!AS166+декабрь!AS166</f>
        <v>0</v>
      </c>
      <c r="AW166" s="36">
        <f>январь!AT166+февраль!AT166+март!AT166+апрель!AT166+май!AT166+июнь!AT166+июль!AT166+август!AT166+сентябрь!AT166+октябрь!AT166+ноябрь!AT166+декабрь!AT166</f>
        <v>0</v>
      </c>
      <c r="AX166" s="36">
        <f>январь!AU166+февраль!AU166+март!AU166+апрель!AU166+май!AU166+июнь!AU166+июль!AU166+август!AU166+сентябрь!AU166+октябрь!AU166+ноябрь!AU166+декабрь!AU166</f>
        <v>0</v>
      </c>
      <c r="AY166" s="29">
        <f>январь!AV166+февраль!AV166+март!AV166+апрель!AV166+май!AV166+июнь!AV166+июль!AV166+август!AV166+сентябрь!AV166+октябрь!AV166+ноябрь!AV166+декабрь!AV166</f>
        <v>0</v>
      </c>
      <c r="AZ166" s="36">
        <f>январь!AW166+февраль!AW166+март!AW166+апрель!AW166+май!AW166+июнь!AW166+июль!AW166+август!AW166+сентябрь!AW166+октябрь!AW166+ноябрь!AW166+декабрь!AW166</f>
        <v>0</v>
      </c>
      <c r="BA166" s="36">
        <f>январь!AX166+февраль!AX166+март!AX166+апрель!AX166+май!AX166+июнь!AX166+июль!AX166+август!AX166+сентябрь!AX166+октябрь!AX166+ноябрь!AX166+декабрь!AX166</f>
        <v>0</v>
      </c>
      <c r="BB166" s="36">
        <f>январь!AY166+февраль!AY166+март!AY166+апрель!AY166+май!AY166+июнь!AY166+июль!AY166+август!AY166+сентябрь!AY166+октябрь!AY166+ноябрь!AY166+декабрь!AY166</f>
        <v>0</v>
      </c>
      <c r="BC166" s="29">
        <f>январь!AZ166+февраль!AZ166+март!AZ166+апрель!AZ166+май!AZ166+июнь!AZ166+июль!AZ166+август!AZ166+сентябрь!AZ166+октябрь!AZ166+ноябрь!AZ166+декабрь!AZ166</f>
        <v>0</v>
      </c>
      <c r="BD166" s="36">
        <f>январь!BA166+февраль!BA166+март!BA166+апрель!BA166+май!BA166+июнь!BA166+июль!BA166+август!BA166+сентябрь!BA166+октябрь!BA166+ноябрь!BA166+декабрь!BA166</f>
        <v>0</v>
      </c>
      <c r="BE166" s="36">
        <f>январь!BB166+февраль!BB166+март!BB166+апрель!BB166+май!BB166+июнь!BB166+июль!BB166+август!BB166+сентябрь!BB166+октябрь!BB166+ноябрь!BB166+декабрь!BB166</f>
        <v>0.01</v>
      </c>
      <c r="BF166" s="36">
        <f>январь!BC166+февраль!BC166+март!BC166+апрель!BC166+май!BC166+июнь!BC166+июль!BC166+август!BC166+сентябрь!BC166+октябрь!BC166+ноябрь!BC166+декабрь!BC166</f>
        <v>6.0049999999999999</v>
      </c>
      <c r="BG166" s="36">
        <f>январь!BD166+февраль!BD166+март!BD166+апрель!BD166+май!BD166+июнь!BD166+июль!BD166+август!BD166+сентябрь!BD166+октябрь!BD166+ноябрь!BD166+декабрь!BD166</f>
        <v>3.6000000000000004E-2</v>
      </c>
      <c r="BH166" s="36">
        <f>январь!BE166+февраль!BE166+март!BE166+апрель!BE166+май!BE166+июнь!BE166+июль!BE166+август!BE166+сентябрь!BE166+октябрь!BE166+ноябрь!BE166+декабрь!BE166</f>
        <v>15.242000000000001</v>
      </c>
      <c r="BI166" s="36">
        <f>январь!BF166+февраль!BF166+март!BF166+апрель!BF166+май!BF166+июнь!BF166+июль!BF166+август!BF166+сентябрь!BF166+октябрь!BF166+ноябрь!BF166+декабрь!BF166</f>
        <v>3.3000000000000002E-2</v>
      </c>
      <c r="BJ166" s="36">
        <f>январь!BG166+февраль!BG166+март!BG166+апрель!BG166+май!BG166+июнь!BG166+июль!BG166+август!BG166+сентябрь!BG166+октябрь!BG166+ноябрь!BG166+декабрь!BG166</f>
        <v>36.917000000000002</v>
      </c>
      <c r="BK166" s="36">
        <f>январь!BH166+февраль!BH166+март!BH166+апрель!BH166+май!BH166+июнь!BH166+июль!BH166+август!BH166+сентябрь!BH166+октябрь!BH166+ноябрь!BH166+декабрь!BH166</f>
        <v>0.02</v>
      </c>
      <c r="BL166" s="36">
        <f>январь!BI166+февраль!BI166+март!BI166+апрель!BI166+май!BI166+июнь!BI166+июль!BI166+август!BI166+сентябрь!BI166+октябрь!BI166+ноябрь!BI166+декабрь!BI166</f>
        <v>7.3220000000000001</v>
      </c>
      <c r="BM166" s="29">
        <f>январь!BJ166+февраль!BJ166+март!BJ166+апрель!BJ166+май!BJ166+июнь!BJ166+июль!BJ166+август!BJ166+сентябрь!BJ166+октябрь!BJ166+ноябрь!BJ166+декабрь!BJ166</f>
        <v>0</v>
      </c>
      <c r="BN166" s="36">
        <f>январь!BK166+февраль!BK166+март!BK166+апрель!BK166+май!BK166+июнь!BK166+июль!BK166+август!BK166+сентябрь!BK166+октябрь!BK166+ноябрь!BK166+декабрь!BK166</f>
        <v>0</v>
      </c>
      <c r="BO166" s="29">
        <f>январь!BL166+февраль!BL166+март!BL166+апрель!BL166+май!BL166+июнь!BL166+июль!BL166+август!BL166+сентябрь!BL166+октябрь!BL166+ноябрь!BL166+декабрь!BL166</f>
        <v>5</v>
      </c>
      <c r="BP166" s="36">
        <f>январь!BM166+февраль!BM166+март!BM166+апрель!BM166+май!BM166+июнь!BM166+июль!BM166+август!BM166+сентябрь!BM166+октябрь!BM166+ноябрь!BM166+декабрь!BM166</f>
        <v>5.0439999999999996</v>
      </c>
      <c r="BQ166" s="36">
        <f>январь!BN166+февраль!BN166+март!BN166+апрель!BN166+май!BN166+июнь!BN166+июль!BN166+август!BN166+сентябрь!BN166+октябрь!BN166+ноябрь!BN166+декабрь!BN166</f>
        <v>0</v>
      </c>
      <c r="BR166" s="36">
        <f>январь!BO166+февраль!BO166+март!BO166+апрель!BO166+май!BO166+июнь!BO166+июль!BO166+август!BO166+сентябрь!BO166+октябрь!BO166+ноябрь!BO166+декабрь!BO166</f>
        <v>0</v>
      </c>
      <c r="BS166" s="29">
        <f>январь!BP166+февраль!BP166+март!BP166+апрель!BP166+май!BP166+июнь!BP166+июль!BP166+август!BP166+сентябрь!BP166+октябрь!BP166+ноябрь!BP166+декабрь!BP166</f>
        <v>1</v>
      </c>
      <c r="BT166" s="36">
        <f>январь!BQ166+февраль!BQ166+март!BQ166+апрель!BQ166+май!BQ166+июнь!BQ166+июль!BQ166+август!BQ166+сентябрь!BQ166+октябрь!BQ166+ноябрь!BQ166+декабрь!BQ166</f>
        <v>1.1659999999999999</v>
      </c>
      <c r="BU166" s="29">
        <f>январь!BR166+февраль!BR166+март!BR166+апрель!BR166+май!BR166+июнь!BR166+июль!BR166+август!BR166+сентябрь!BR166+октябрь!BR166+ноябрь!BR166+декабрь!BR166</f>
        <v>1</v>
      </c>
      <c r="BV166" s="36">
        <f>январь!BS166+февраль!BS166+март!BS166+апрель!BS166+май!BS166+июнь!BS166+июль!BS166+август!BS166+сентябрь!BS166+октябрь!BS166+ноябрь!BS166+декабрь!BS166</f>
        <v>1.669</v>
      </c>
      <c r="BW166" s="36">
        <f>январь!BT166+февраль!BT166+март!BT166+апрель!BT166+май!BT166+июнь!BT166+июль!BT166+август!BT166+сентябрь!BT166+октябрь!BT166+ноябрь!BT166+декабрь!BT166</f>
        <v>0</v>
      </c>
      <c r="BX166" s="36">
        <f>январь!BU166+февраль!BU166+март!BU166+апрель!BU166+май!BU166+июнь!BU166+июль!BU166+август!BU166+сентябрь!BU166+октябрь!BU166+ноябрь!BU166+декабрь!BU166</f>
        <v>0</v>
      </c>
      <c r="BY166" s="36">
        <f>январь!BV166+февраль!BV166+март!BV166+апрель!BV166+май!BV166+июнь!BV166+июль!BV166+август!BV166+сентябрь!BV166+октябрь!BV166+ноябрь!BV166+декабрь!BV166</f>
        <v>6.8760000000000003</v>
      </c>
      <c r="BZ166" s="77">
        <v>1</v>
      </c>
    </row>
    <row r="167" spans="1:78" x14ac:dyDescent="0.25">
      <c r="A167" s="16">
        <v>165</v>
      </c>
      <c r="B167" s="16">
        <v>3</v>
      </c>
      <c r="C167" s="37" t="s">
        <v>627</v>
      </c>
      <c r="D167" s="51">
        <v>661.93782635748778</v>
      </c>
      <c r="E167" s="25">
        <v>25.847671999999946</v>
      </c>
      <c r="F167" s="26">
        <f t="shared" si="6"/>
        <v>639.66149835748774</v>
      </c>
      <c r="G167" s="26">
        <f t="shared" si="7"/>
        <v>613.81382635748776</v>
      </c>
      <c r="H167" s="26">
        <f t="shared" si="8"/>
        <v>48.124000000000002</v>
      </c>
      <c r="I167" s="36">
        <f>январь!F167+февраль!F167+март!F167+апрель!F167+май!F167+июнь!F167+июль!F167+август!F167+сентябрь!F167+октябрь!F167+ноябрь!F167+декабрь!F167</f>
        <v>0</v>
      </c>
      <c r="J167" s="36">
        <f>январь!G167+февраль!G167+март!G167+апрель!G167+май!G167+июнь!G167+июль!G167+август!G167+сентябрь!G167+октябрь!G167+ноябрь!G167+декабрь!G167</f>
        <v>0</v>
      </c>
      <c r="K167" s="36">
        <f>январь!H167+февраль!H167+март!H167+апрель!H167+май!H167+июнь!H167+июль!H167+август!H167+сентябрь!H167+октябрь!H167+ноябрь!H167+декабрь!H167</f>
        <v>0</v>
      </c>
      <c r="L167" s="27">
        <f>январь!I167+февраль!I167+март!I167+апрель!I167+май!I167+июнь!I167+июль!I167+август!I167+сентябрь!I167+октябрь!I167+ноябрь!I167+декабрь!I167</f>
        <v>0</v>
      </c>
      <c r="M167" s="36">
        <f>январь!J167+февраль!J167+март!J167+апрель!J167+май!J167+июнь!J167+июль!J167+август!J167+сентябрь!J167+октябрь!J167+ноябрь!J167+декабрь!J167</f>
        <v>0</v>
      </c>
      <c r="N167" s="36">
        <f>январь!K167+февраль!K167+март!K167+апрель!K167+май!K167+июнь!K167+июль!K167+август!K167+сентябрь!K167+октябрь!K167+ноябрь!K167+декабрь!K167</f>
        <v>0</v>
      </c>
      <c r="O167" s="36">
        <f>январь!L167+февраль!L167+март!L167+апрель!L167+май!L167+июнь!L167+июль!L167+август!L167+сентябрь!L167+октябрь!L167+ноябрь!L167+декабрь!L167</f>
        <v>0</v>
      </c>
      <c r="P167" s="36">
        <f>январь!M167+февраль!M167+март!M167+апрель!M167+май!M167+июнь!M167+июль!M167+август!M167+сентябрь!M167+октябрь!M167+ноябрь!M167+декабрь!M167</f>
        <v>0</v>
      </c>
      <c r="Q167" s="36">
        <f>январь!N167+февраль!N167+март!N167+апрель!N167+май!N167+июнь!N167+июль!N167+август!N167+сентябрь!N167+октябрь!N167+ноябрь!N167+декабрь!N167</f>
        <v>0</v>
      </c>
      <c r="R167" s="29">
        <f>январь!O167+февраль!O167+март!O167+апрель!O167+май!O167+июнь!O167+июль!O167+август!O167+сентябрь!O167+октябрь!O167+ноябрь!O167+декабрь!O167</f>
        <v>0</v>
      </c>
      <c r="S167" s="36">
        <f>январь!P167+февраль!P167+март!P167+апрель!P167+май!P167+июнь!P167+июль!P167+август!P167+сентябрь!P167+октябрь!P167+ноябрь!P167+декабрь!P167</f>
        <v>0</v>
      </c>
      <c r="T167" s="29">
        <f>январь!Q167+февраль!Q167+март!Q167+апрель!Q167+май!Q167+июнь!Q167+июль!Q167+август!Q167+сентябрь!Q167+октябрь!Q167+ноябрь!Q167+декабрь!Q167</f>
        <v>0</v>
      </c>
      <c r="U167" s="36">
        <f>январь!R167+февраль!R167+март!R167+апрель!R167+май!R167+июнь!R167+июль!R167+август!R167+сентябрь!R167+октябрь!R167+ноябрь!R167+декабрь!R167</f>
        <v>0</v>
      </c>
      <c r="V167" s="36">
        <f>январь!S167+февраль!S167+март!S167+апрель!S167+май!S167+июнь!S167+июль!S167+август!S167+сентябрь!S167+октябрь!S167+ноябрь!S167+декабрь!S167</f>
        <v>0</v>
      </c>
      <c r="W167" s="36">
        <f>январь!T167+февраль!T167+март!T167+апрель!T167+май!T167+июнь!T167+июль!T167+август!T167+сентябрь!T167+октябрь!T167+ноябрь!T167+декабрь!T167</f>
        <v>0</v>
      </c>
      <c r="X167" s="36">
        <f>январь!U167+февраль!U167+март!U167+апрель!U167+май!U167+июнь!U167+июль!U167+август!U167+сентябрь!U167+октябрь!U167+ноябрь!U167+декабрь!U167</f>
        <v>0</v>
      </c>
      <c r="Y167" s="36">
        <f>январь!V167+февраль!V167+март!V167+апрель!V167+май!V167+июнь!V167+июль!V167+август!V167+сентябрь!V167+октябрь!V167+ноябрь!V167+декабрь!V167</f>
        <v>0</v>
      </c>
      <c r="Z167" s="36">
        <f>январь!W167+февраль!W167+март!W167+апрель!W167+май!W167+июнь!W167+июль!W167+август!W167+сентябрь!W167+октябрь!W167+ноябрь!W167+декабрь!W167</f>
        <v>0</v>
      </c>
      <c r="AA167" s="36">
        <f>январь!X167+февраль!X167+март!X167+апрель!X167+май!X167+июнь!X167+июль!X167+август!X167+сентябрь!X167+октябрь!X167+ноябрь!X167+декабрь!X167</f>
        <v>0</v>
      </c>
      <c r="AB167" s="29">
        <f>январь!Y167+февраль!Y167+март!Y167+апрель!Y167+май!Y167+июнь!Y167+июль!Y167+август!Y167+сентябрь!Y167+октябрь!Y167+ноябрь!Y167+декабрь!Y167</f>
        <v>0</v>
      </c>
      <c r="AC167" s="36">
        <f>январь!Z167+февраль!Z167+март!Z167+апрель!Z167+май!Z167+июнь!Z167+июль!Z167+август!Z167+сентябрь!Z167+октябрь!Z167+ноябрь!Z167+декабрь!Z167</f>
        <v>0</v>
      </c>
      <c r="AD167" s="66" t="str">
        <f>CONCATENATE(январь!AA167,$BZ$1,февраль!AA167,$BZ$1,март!AA167,$BZ$1,апрель!AA167,$BZ$1,май!AA167,$BZ$1,июнь!AA167,$BZ$1,июль!AA167,$BZ$1,август!AA167,$BZ$1,сентябрь!AA167,$BZ$1,октябрь!AA167,$BZ$1,ноябрь!AA167,$BZ$1,декабрь!AA167)</f>
        <v xml:space="preserve">           </v>
      </c>
      <c r="AE167" s="36">
        <f>январь!AB167+февраль!AB167+март!AB167+апрель!AB167+май!AB167+июнь!AB167+июль!AB167+август!AB167+сентябрь!AB167+октябрь!AB167+ноябрь!AB167+декабрь!AB167</f>
        <v>0</v>
      </c>
      <c r="AF167" s="36">
        <f>январь!AC167+февраль!AC167+март!AC167+апрель!AC167+май!AC167+июнь!AC167+июль!AC167+август!AC167+сентябрь!AC167+октябрь!AC167+ноябрь!AC167+декабрь!AC167</f>
        <v>0</v>
      </c>
      <c r="AG167" s="36">
        <f>январь!AD167+февраль!AD167+март!AD167+апрель!AD167+май!AD167+июнь!AD167+июль!AD167+август!AD167+сентябрь!AD167+октябрь!AD167+ноябрь!AD167+декабрь!AD167</f>
        <v>0</v>
      </c>
      <c r="AH167" s="36">
        <f>январь!AE167+февраль!AE167+март!AE167+апрель!AE167+май!AE167+июнь!AE167+июль!AE167+август!AE167+сентябрь!AE167+октябрь!AE167+ноябрь!AE167+декабрь!AE167</f>
        <v>0</v>
      </c>
      <c r="AI167" s="36">
        <f>январь!AF167+февраль!AF167+март!AF167+апрель!AF167+май!AF167+июнь!AF167+июль!AF167+август!AF167+сентябрь!AF167+октябрь!AF167+ноябрь!AF167+декабрь!AF167</f>
        <v>0</v>
      </c>
      <c r="AJ167" s="36">
        <f>январь!AG167+февраль!AG167+март!AG167+апрель!AG167+май!AG167+июнь!AG167+июль!AG167+август!AG167+сентябрь!AG167+октябрь!AG167+ноябрь!AG167+декабрь!AG167</f>
        <v>0</v>
      </c>
      <c r="AK167" s="29">
        <f>январь!AH167+февраль!AH167+март!AH167+апрель!AH167+май!AH167+июнь!AH167+июль!AH167+август!AH167+сентябрь!AH167+октябрь!AH167+ноябрь!AH167+декабрь!AH167</f>
        <v>0</v>
      </c>
      <c r="AL167" s="36">
        <f>январь!AI167+февраль!AI167+март!AI167+апрель!AI167+май!AI167+июнь!AI167+июль!AI167+август!AI167+сентябрь!AI167+октябрь!AI167+ноябрь!AI167+декабрь!AI167</f>
        <v>0</v>
      </c>
      <c r="AM167" s="29">
        <f>январь!AJ167+февраль!AJ167+март!AJ167+апрель!AJ167+май!AJ167+июнь!AJ167+июль!AJ167+август!AJ167+сентябрь!AJ167+октябрь!AJ167+ноябрь!AJ167+декабрь!AJ167</f>
        <v>0</v>
      </c>
      <c r="AN167" s="36">
        <f>январь!AK167+февраль!AK167+март!AK167+апрель!AK167+май!AK167+июнь!AK167+июль!AK167+август!AK167+сентябрь!AK167+октябрь!AK167+ноябрь!AK167+декабрь!AK167</f>
        <v>0</v>
      </c>
      <c r="AO167" s="36">
        <f>январь!AL167+февраль!AL167+март!AL167+апрель!AL167+май!AL167+июнь!AL167+июль!AL167+август!AL167+сентябрь!AL167+октябрь!AL167+ноябрь!AL167+декабрь!AL167</f>
        <v>0</v>
      </c>
      <c r="AP167" s="36">
        <f>январь!AM167+февраль!AM167+март!AM167+апрель!AM167+май!AM167+июнь!AM167+июль!AM167+август!AM167+сентябрь!AM167+октябрь!AM167+ноябрь!AM167+декабрь!AM167</f>
        <v>0</v>
      </c>
      <c r="AQ167" s="29">
        <f>январь!AN167+февраль!AN167+март!AN167+апрель!AN167+май!AN167+июнь!AN167+июль!AN167+август!AN167+сентябрь!AN167+октябрь!AN167+ноябрь!AN167+декабрь!AN167</f>
        <v>0</v>
      </c>
      <c r="AR167" s="36">
        <f>январь!AO167+февраль!AO167+март!AO167+апрель!AO167+май!AO167+июнь!AO167+июль!AO167+август!AO167+сентябрь!AO167+октябрь!AO167+ноябрь!AO167+декабрь!AO167</f>
        <v>0</v>
      </c>
      <c r="AS167" s="29">
        <f>январь!AP167+февраль!AP167+март!AP167+апрель!AP167+май!AP167+июнь!AP167+июль!AP167+август!AP167+сентябрь!AP167+октябрь!AP167+ноябрь!AP167+декабрь!AP167</f>
        <v>0</v>
      </c>
      <c r="AT167" s="36">
        <f>январь!AQ167+февраль!AQ167+март!AQ167+апрель!AQ167+май!AQ167+июнь!AQ167+июль!AQ167+август!AQ167+сентябрь!AQ167+октябрь!AQ167+ноябрь!AQ167+декабрь!AQ167</f>
        <v>0</v>
      </c>
      <c r="AU167" s="29">
        <f>январь!AR167+февраль!AR167+март!AR167+апрель!AR167+май!AR167+июнь!AR167+июль!AR167+август!AR167+сентябрь!AR167+октябрь!AR167+ноябрь!AR167+декабрь!AR167</f>
        <v>0</v>
      </c>
      <c r="AV167" s="36">
        <f>январь!AS167+февраль!AS167+март!AS167+апрель!AS167+май!AS167+июнь!AS167+июль!AS167+август!AS167+сентябрь!AS167+октябрь!AS167+ноябрь!AS167+декабрь!AS167</f>
        <v>0</v>
      </c>
      <c r="AW167" s="36">
        <f>январь!AT167+февраль!AT167+март!AT167+апрель!AT167+май!AT167+июнь!AT167+июль!AT167+август!AT167+сентябрь!AT167+октябрь!AT167+ноябрь!AT167+декабрь!AT167</f>
        <v>0</v>
      </c>
      <c r="AX167" s="36">
        <f>январь!AU167+февраль!AU167+март!AU167+апрель!AU167+май!AU167+июнь!AU167+июль!AU167+август!AU167+сентябрь!AU167+октябрь!AU167+ноябрь!AU167+декабрь!AU167</f>
        <v>0</v>
      </c>
      <c r="AY167" s="29">
        <f>январь!AV167+февраль!AV167+март!AV167+апрель!AV167+май!AV167+июнь!AV167+июль!AV167+август!AV167+сентябрь!AV167+октябрь!AV167+ноябрь!AV167+декабрь!AV167</f>
        <v>0</v>
      </c>
      <c r="AZ167" s="36">
        <f>январь!AW167+февраль!AW167+март!AW167+апрель!AW167+май!AW167+июнь!AW167+июль!AW167+август!AW167+сентябрь!AW167+октябрь!AW167+ноябрь!AW167+декабрь!AW167</f>
        <v>0</v>
      </c>
      <c r="BA167" s="36">
        <f>январь!AX167+февраль!AX167+март!AX167+апрель!AX167+май!AX167+июнь!AX167+июль!AX167+август!AX167+сентябрь!AX167+октябрь!AX167+ноябрь!AX167+декабрь!AX167</f>
        <v>0</v>
      </c>
      <c r="BB167" s="36">
        <f>январь!AY167+февраль!AY167+март!AY167+апрель!AY167+май!AY167+июнь!AY167+июль!AY167+август!AY167+сентябрь!AY167+октябрь!AY167+ноябрь!AY167+декабрь!AY167</f>
        <v>0</v>
      </c>
      <c r="BC167" s="29">
        <f>январь!AZ167+февраль!AZ167+март!AZ167+апрель!AZ167+май!AZ167+июнь!AZ167+июль!AZ167+август!AZ167+сентябрь!AZ167+октябрь!AZ167+ноябрь!AZ167+декабрь!AZ167</f>
        <v>0</v>
      </c>
      <c r="BD167" s="36">
        <f>январь!BA167+февраль!BA167+март!BA167+апрель!BA167+май!BA167+июнь!BA167+июль!BA167+август!BA167+сентябрь!BA167+октябрь!BA167+ноябрь!BA167+декабрь!BA167</f>
        <v>0</v>
      </c>
      <c r="BE167" s="36">
        <f>январь!BB167+февраль!BB167+март!BB167+апрель!BB167+май!BB167+июнь!BB167+июль!BB167+август!BB167+сентябрь!BB167+октябрь!BB167+ноябрь!BB167+декабрь!BB167</f>
        <v>0</v>
      </c>
      <c r="BF167" s="36">
        <f>январь!BC167+февраль!BC167+март!BC167+апрель!BC167+май!BC167+июнь!BC167+июль!BC167+август!BC167+сентябрь!BC167+октябрь!BC167+ноябрь!BC167+декабрь!BC167</f>
        <v>0</v>
      </c>
      <c r="BG167" s="36">
        <f>январь!BD167+февраль!BD167+март!BD167+апрель!BD167+май!BD167+июнь!BD167+июль!BD167+август!BD167+сентябрь!BD167+октябрь!BD167+ноябрь!BD167+декабрь!BD167</f>
        <v>0</v>
      </c>
      <c r="BH167" s="36">
        <f>январь!BE167+февраль!BE167+март!BE167+апрель!BE167+май!BE167+июнь!BE167+июль!BE167+август!BE167+сентябрь!BE167+октябрь!BE167+ноябрь!BE167+декабрь!BE167</f>
        <v>0</v>
      </c>
      <c r="BI167" s="36">
        <f>январь!BF167+февраль!BF167+март!BF167+апрель!BF167+май!BF167+июнь!BF167+июль!BF167+август!BF167+сентябрь!BF167+октябрь!BF167+ноябрь!BF167+декабрь!BF167</f>
        <v>0</v>
      </c>
      <c r="BJ167" s="36">
        <f>январь!BG167+февраль!BG167+март!BG167+апрель!BG167+май!BG167+июнь!BG167+июль!BG167+август!BG167+сентябрь!BG167+октябрь!BG167+ноябрь!BG167+декабрь!BG167</f>
        <v>0</v>
      </c>
      <c r="BK167" s="36">
        <f>январь!BH167+февраль!BH167+март!BH167+апрель!BH167+май!BH167+июнь!BH167+июль!BH167+август!BH167+сентябрь!BH167+октябрь!BH167+ноябрь!BH167+декабрь!BH167</f>
        <v>0</v>
      </c>
      <c r="BL167" s="36">
        <f>январь!BI167+февраль!BI167+март!BI167+апрель!BI167+май!BI167+июнь!BI167+июль!BI167+август!BI167+сентябрь!BI167+октябрь!BI167+ноябрь!BI167+декабрь!BI167</f>
        <v>0</v>
      </c>
      <c r="BM167" s="29">
        <f>январь!BJ167+февраль!BJ167+март!BJ167+апрель!BJ167+май!BJ167+июнь!BJ167+июль!BJ167+август!BJ167+сентябрь!BJ167+октябрь!BJ167+ноябрь!BJ167+декабрь!BJ167</f>
        <v>0</v>
      </c>
      <c r="BN167" s="36">
        <f>январь!BK167+февраль!BK167+март!BK167+апрель!BK167+май!BK167+июнь!BK167+июль!BK167+август!BK167+сентябрь!BK167+октябрь!BK167+ноябрь!BK167+декабрь!BK167</f>
        <v>0</v>
      </c>
      <c r="BO167" s="29">
        <f>январь!BL167+февраль!BL167+март!BL167+апрель!BL167+май!BL167+июнь!BL167+июль!BL167+август!BL167+сентябрь!BL167+октябрь!BL167+ноябрь!BL167+декабрь!BL167</f>
        <v>0</v>
      </c>
      <c r="BP167" s="36">
        <f>январь!BM167+февраль!BM167+март!BM167+апрель!BM167+май!BM167+июнь!BM167+июль!BM167+август!BM167+сентябрь!BM167+октябрь!BM167+ноябрь!BM167+декабрь!BM167</f>
        <v>0</v>
      </c>
      <c r="BQ167" s="36">
        <f>январь!BN167+февраль!BN167+март!BN167+апрель!BN167+май!BN167+июнь!BN167+июль!BN167+август!BN167+сентябрь!BN167+октябрь!BN167+ноябрь!BN167+декабрь!BN167</f>
        <v>0.04</v>
      </c>
      <c r="BR167" s="36">
        <f>январь!BO167+февраль!BO167+март!BO167+апрель!BO167+май!BO167+июнь!BO167+июль!BO167+август!BO167+сентябрь!BO167+октябрь!BO167+ноябрь!BO167+декабрь!BO167</f>
        <v>17.649000000000001</v>
      </c>
      <c r="BS167" s="29">
        <f>январь!BP167+февраль!BP167+март!BP167+апрель!BP167+май!BP167+июнь!BP167+июль!BP167+август!BP167+сентябрь!BP167+октябрь!BP167+ноябрь!BP167+декабрь!BP167</f>
        <v>6</v>
      </c>
      <c r="BT167" s="36">
        <f>январь!BQ167+февраль!BQ167+март!BQ167+апрель!BQ167+май!BQ167+июнь!BQ167+июль!BQ167+август!BQ167+сентябрь!BQ167+октябрь!BQ167+ноябрь!BQ167+декабрь!BQ167</f>
        <v>4.4390000000000001</v>
      </c>
      <c r="BU167" s="29">
        <f>январь!BR167+февраль!BR167+март!BR167+апрель!BR167+май!BR167+июнь!BR167+июль!BR167+август!BR167+сентябрь!BR167+октябрь!BR167+ноябрь!BR167+декабрь!BR167</f>
        <v>9</v>
      </c>
      <c r="BV167" s="36">
        <f>январь!BS167+февраль!BS167+март!BS167+апрель!BS167+май!BS167+июнь!BS167+июль!BS167+август!BS167+сентябрь!BS167+октябрь!BS167+ноябрь!BS167+декабрь!BS167</f>
        <v>26.036000000000001</v>
      </c>
      <c r="BW167" s="36">
        <f>январь!BT167+февраль!BT167+март!BT167+апрель!BT167+май!BT167+июнь!BT167+июль!BT167+август!BT167+сентябрь!BT167+октябрь!BT167+ноябрь!BT167+декабрь!BT167</f>
        <v>0</v>
      </c>
      <c r="BX167" s="36">
        <f>январь!BU167+февраль!BU167+март!BU167+апрель!BU167+май!BU167+июнь!BU167+июль!BU167+август!BU167+сентябрь!BU167+октябрь!BU167+ноябрь!BU167+декабрь!BU167</f>
        <v>0</v>
      </c>
      <c r="BY167" s="36">
        <f>январь!BV167+февраль!BV167+март!BV167+апрель!BV167+май!BV167+июнь!BV167+июль!BV167+август!BV167+сентябрь!BV167+октябрь!BV167+ноябрь!BV167+декабрь!BV167</f>
        <v>0</v>
      </c>
      <c r="BZ167" s="77">
        <v>1</v>
      </c>
    </row>
    <row r="168" spans="1:78" x14ac:dyDescent="0.25">
      <c r="A168" s="16">
        <v>166</v>
      </c>
      <c r="B168" s="16">
        <v>3</v>
      </c>
      <c r="C168" s="37" t="s">
        <v>628</v>
      </c>
      <c r="D168" s="51">
        <v>597.89525257971002</v>
      </c>
      <c r="E168" s="25">
        <v>195.87093799999957</v>
      </c>
      <c r="F168" s="26">
        <f t="shared" si="6"/>
        <v>712.15219057970955</v>
      </c>
      <c r="G168" s="26">
        <f t="shared" si="7"/>
        <v>516.28125257970999</v>
      </c>
      <c r="H168" s="26">
        <f t="shared" si="8"/>
        <v>81.614000000000004</v>
      </c>
      <c r="I168" s="36">
        <f>январь!F168+февраль!F168+март!F168+апрель!F168+май!F168+июнь!F168+июль!F168+август!F168+сентябрь!F168+октябрь!F168+ноябрь!F168+декабрь!F168</f>
        <v>0</v>
      </c>
      <c r="J168" s="36">
        <f>январь!G168+февраль!G168+март!G168+апрель!G168+май!G168+июнь!G168+июль!G168+август!G168+сентябрь!G168+октябрь!G168+ноябрь!G168+декабрь!G168</f>
        <v>0</v>
      </c>
      <c r="K168" s="36">
        <f>январь!H168+февраль!H168+март!H168+апрель!H168+май!H168+июнь!H168+июль!H168+август!H168+сентябрь!H168+октябрь!H168+ноябрь!H168+декабрь!H168</f>
        <v>0</v>
      </c>
      <c r="L168" s="27">
        <f>январь!I168+февраль!I168+март!I168+апрель!I168+май!I168+июнь!I168+июль!I168+август!I168+сентябрь!I168+октябрь!I168+ноябрь!I168+декабрь!I168</f>
        <v>0</v>
      </c>
      <c r="M168" s="36">
        <f>январь!J168+февраль!J168+март!J168+апрель!J168+май!J168+июнь!J168+июль!J168+август!J168+сентябрь!J168+октябрь!J168+ноябрь!J168+декабрь!J168</f>
        <v>0</v>
      </c>
      <c r="N168" s="36">
        <f>январь!K168+февраль!K168+март!K168+апрель!K168+май!K168+июнь!K168+июль!K168+август!K168+сентябрь!K168+октябрь!K168+ноябрь!K168+декабрь!K168</f>
        <v>0</v>
      </c>
      <c r="O168" s="36">
        <f>январь!L168+февраль!L168+март!L168+апрель!L168+май!L168+июнь!L168+июль!L168+август!L168+сентябрь!L168+октябрь!L168+ноябрь!L168+декабрь!L168</f>
        <v>0</v>
      </c>
      <c r="P168" s="36">
        <f>январь!M168+февраль!M168+март!M168+апрель!M168+май!M168+июнь!M168+июль!M168+август!M168+сентябрь!M168+октябрь!M168+ноябрь!M168+декабрь!M168</f>
        <v>0</v>
      </c>
      <c r="Q168" s="36">
        <f>январь!N168+февраль!N168+март!N168+апрель!N168+май!N168+июнь!N168+июль!N168+август!N168+сентябрь!N168+октябрь!N168+ноябрь!N168+декабрь!N168</f>
        <v>0</v>
      </c>
      <c r="R168" s="29">
        <f>январь!O168+февраль!O168+март!O168+апрель!O168+май!O168+июнь!O168+июль!O168+август!O168+сентябрь!O168+октябрь!O168+ноябрь!O168+декабрь!O168</f>
        <v>0</v>
      </c>
      <c r="S168" s="36">
        <f>январь!P168+февраль!P168+март!P168+апрель!P168+май!P168+июнь!P168+июль!P168+август!P168+сентябрь!P168+октябрь!P168+ноябрь!P168+декабрь!P168</f>
        <v>0</v>
      </c>
      <c r="T168" s="29">
        <f>январь!Q168+февраль!Q168+март!Q168+апрель!Q168+май!Q168+июнь!Q168+июль!Q168+август!Q168+сентябрь!Q168+октябрь!Q168+ноябрь!Q168+декабрь!Q168</f>
        <v>0</v>
      </c>
      <c r="U168" s="36">
        <f>январь!R168+февраль!R168+март!R168+апрель!R168+май!R168+июнь!R168+июль!R168+август!R168+сентябрь!R168+октябрь!R168+ноябрь!R168+декабрь!R168</f>
        <v>0</v>
      </c>
      <c r="V168" s="36">
        <f>январь!S168+февраль!S168+март!S168+апрель!S168+май!S168+июнь!S168+июль!S168+август!S168+сентябрь!S168+октябрь!S168+ноябрь!S168+декабрь!S168</f>
        <v>0</v>
      </c>
      <c r="W168" s="36">
        <f>январь!T168+февраль!T168+март!T168+апрель!T168+май!T168+июнь!T168+июль!T168+август!T168+сентябрь!T168+октябрь!T168+ноябрь!T168+декабрь!T168</f>
        <v>0</v>
      </c>
      <c r="X168" s="36">
        <f>январь!U168+февраль!U168+март!U168+апрель!U168+май!U168+июнь!U168+июль!U168+август!U168+сентябрь!U168+октябрь!U168+ноябрь!U168+декабрь!U168</f>
        <v>0</v>
      </c>
      <c r="Y168" s="36">
        <f>январь!V168+февраль!V168+март!V168+апрель!V168+май!V168+июнь!V168+июль!V168+август!V168+сентябрь!V168+октябрь!V168+ноябрь!V168+декабрь!V168</f>
        <v>0</v>
      </c>
      <c r="Z168" s="36">
        <f>январь!W168+февраль!W168+март!W168+апрель!W168+май!W168+июнь!W168+июль!W168+август!W168+сентябрь!W168+октябрь!W168+ноябрь!W168+декабрь!W168</f>
        <v>0</v>
      </c>
      <c r="AA168" s="36">
        <f>январь!X168+февраль!X168+март!X168+апрель!X168+май!X168+июнь!X168+июль!X168+август!X168+сентябрь!X168+октябрь!X168+ноябрь!X168+декабрь!X168</f>
        <v>0</v>
      </c>
      <c r="AB168" s="29">
        <f>январь!Y168+февраль!Y168+март!Y168+апрель!Y168+май!Y168+июнь!Y168+июль!Y168+август!Y168+сентябрь!Y168+октябрь!Y168+ноябрь!Y168+декабрь!Y168</f>
        <v>0</v>
      </c>
      <c r="AC168" s="36">
        <f>январь!Z168+февраль!Z168+март!Z168+апрель!Z168+май!Z168+июнь!Z168+июль!Z168+август!Z168+сентябрь!Z168+октябрь!Z168+ноябрь!Z168+декабрь!Z168</f>
        <v>0</v>
      </c>
      <c r="AD168" s="66" t="str">
        <f>CONCATENATE(январь!AA168,$BZ$1,февраль!AA168,$BZ$1,март!AA168,$BZ$1,апрель!AA168,$BZ$1,май!AA168,$BZ$1,июнь!AA168,$BZ$1,июль!AA168,$BZ$1,август!AA168,$BZ$1,сентябрь!AA168,$BZ$1,октябрь!AA168,$BZ$1,ноябрь!AA168,$BZ$1,декабрь!AA168)</f>
        <v xml:space="preserve">           </v>
      </c>
      <c r="AE168" s="36">
        <f>январь!AB168+февраль!AB168+март!AB168+апрель!AB168+май!AB168+июнь!AB168+июль!AB168+август!AB168+сентябрь!AB168+октябрь!AB168+ноябрь!AB168+декабрь!AB168</f>
        <v>0</v>
      </c>
      <c r="AF168" s="36">
        <f>январь!AC168+февраль!AC168+март!AC168+апрель!AC168+май!AC168+июнь!AC168+июль!AC168+август!AC168+сентябрь!AC168+октябрь!AC168+ноябрь!AC168+декабрь!AC168</f>
        <v>0</v>
      </c>
      <c r="AG168" s="36">
        <f>январь!AD168+февраль!AD168+март!AD168+апрель!AD168+май!AD168+июнь!AD168+июль!AD168+август!AD168+сентябрь!AD168+октябрь!AD168+ноябрь!AD168+декабрь!AD168</f>
        <v>0</v>
      </c>
      <c r="AH168" s="36">
        <f>январь!AE168+февраль!AE168+март!AE168+апрель!AE168+май!AE168+июнь!AE168+июль!AE168+август!AE168+сентябрь!AE168+октябрь!AE168+ноябрь!AE168+декабрь!AE168</f>
        <v>0</v>
      </c>
      <c r="AI168" s="36">
        <f>январь!AF168+февраль!AF168+март!AF168+апрель!AF168+май!AF168+июнь!AF168+июль!AF168+август!AF168+сентябрь!AF168+октябрь!AF168+ноябрь!AF168+декабрь!AF168</f>
        <v>0</v>
      </c>
      <c r="AJ168" s="36">
        <f>январь!AG168+февраль!AG168+март!AG168+апрель!AG168+май!AG168+июнь!AG168+июль!AG168+август!AG168+сентябрь!AG168+октябрь!AG168+ноябрь!AG168+декабрь!AG168</f>
        <v>0</v>
      </c>
      <c r="AK168" s="29">
        <f>январь!AH168+февраль!AH168+март!AH168+апрель!AH168+май!AH168+июнь!AH168+июль!AH168+август!AH168+сентябрь!AH168+октябрь!AH168+ноябрь!AH168+декабрь!AH168</f>
        <v>1</v>
      </c>
      <c r="AL168" s="36">
        <f>январь!AI168+февраль!AI168+март!AI168+апрель!AI168+май!AI168+июнь!AI168+июль!AI168+август!AI168+сентябрь!AI168+октябрь!AI168+ноябрь!AI168+декабрь!AI168</f>
        <v>2.698</v>
      </c>
      <c r="AM168" s="29">
        <f>январь!AJ168+февраль!AJ168+март!AJ168+апрель!AJ168+май!AJ168+июнь!AJ168+июль!AJ168+август!AJ168+сентябрь!AJ168+октябрь!AJ168+ноябрь!AJ168+декабрь!AJ168</f>
        <v>0</v>
      </c>
      <c r="AN168" s="36">
        <f>январь!AK168+февраль!AK168+март!AK168+апрель!AK168+май!AK168+июнь!AK168+июль!AK168+август!AK168+сентябрь!AK168+октябрь!AK168+ноябрь!AK168+декабрь!AK168</f>
        <v>0</v>
      </c>
      <c r="AO168" s="36">
        <f>январь!AL168+февраль!AL168+март!AL168+апрель!AL168+май!AL168+июнь!AL168+июль!AL168+август!AL168+сентябрь!AL168+октябрь!AL168+ноябрь!AL168+декабрь!AL168</f>
        <v>0</v>
      </c>
      <c r="AP168" s="36">
        <f>январь!AM168+февраль!AM168+март!AM168+апрель!AM168+май!AM168+июнь!AM168+июль!AM168+август!AM168+сентябрь!AM168+октябрь!AM168+ноябрь!AM168+декабрь!AM168</f>
        <v>0</v>
      </c>
      <c r="AQ168" s="29">
        <f>январь!AN168+февраль!AN168+март!AN168+апрель!AN168+май!AN168+июнь!AN168+июль!AN168+август!AN168+сентябрь!AN168+октябрь!AN168+ноябрь!AN168+декабрь!AN168</f>
        <v>0</v>
      </c>
      <c r="AR168" s="36">
        <f>январь!AO168+февраль!AO168+март!AO168+апрель!AO168+май!AO168+июнь!AO168+июль!AO168+август!AO168+сентябрь!AO168+октябрь!AO168+ноябрь!AO168+декабрь!AO168</f>
        <v>0</v>
      </c>
      <c r="AS168" s="29">
        <f>январь!AP168+февраль!AP168+март!AP168+апрель!AP168+май!AP168+июнь!AP168+июль!AP168+август!AP168+сентябрь!AP168+октябрь!AP168+ноябрь!AP168+декабрь!AP168</f>
        <v>0</v>
      </c>
      <c r="AT168" s="36">
        <f>январь!AQ168+февраль!AQ168+март!AQ168+апрель!AQ168+май!AQ168+июнь!AQ168+июль!AQ168+август!AQ168+сентябрь!AQ168+октябрь!AQ168+ноябрь!AQ168+декабрь!AQ168</f>
        <v>0</v>
      </c>
      <c r="AU168" s="29">
        <f>январь!AR168+февраль!AR168+март!AR168+апрель!AR168+май!AR168+июнь!AR168+июль!AR168+август!AR168+сентябрь!AR168+октябрь!AR168+ноябрь!AR168+декабрь!AR168</f>
        <v>0</v>
      </c>
      <c r="AV168" s="36">
        <f>январь!AS168+февраль!AS168+март!AS168+апрель!AS168+май!AS168+июнь!AS168+июль!AS168+август!AS168+сентябрь!AS168+октябрь!AS168+ноябрь!AS168+декабрь!AS168</f>
        <v>0</v>
      </c>
      <c r="AW168" s="36">
        <f>январь!AT168+февраль!AT168+март!AT168+апрель!AT168+май!AT168+июнь!AT168+июль!AT168+август!AT168+сентябрь!AT168+октябрь!AT168+ноябрь!AT168+декабрь!AT168</f>
        <v>0</v>
      </c>
      <c r="AX168" s="36">
        <f>январь!AU168+февраль!AU168+март!AU168+апрель!AU168+май!AU168+июнь!AU168+июль!AU168+август!AU168+сентябрь!AU168+октябрь!AU168+ноябрь!AU168+декабрь!AU168</f>
        <v>0</v>
      </c>
      <c r="AY168" s="29">
        <f>январь!AV168+февраль!AV168+март!AV168+апрель!AV168+май!AV168+июнь!AV168+июль!AV168+август!AV168+сентябрь!AV168+октябрь!AV168+ноябрь!AV168+декабрь!AV168</f>
        <v>0</v>
      </c>
      <c r="AZ168" s="36">
        <f>январь!AW168+февраль!AW168+март!AW168+апрель!AW168+май!AW168+июнь!AW168+июль!AW168+август!AW168+сентябрь!AW168+октябрь!AW168+ноябрь!AW168+декабрь!AW168</f>
        <v>0</v>
      </c>
      <c r="BA168" s="36">
        <f>январь!AX168+февраль!AX168+март!AX168+апрель!AX168+май!AX168+июнь!AX168+июль!AX168+август!AX168+сентябрь!AX168+октябрь!AX168+ноябрь!AX168+декабрь!AX168</f>
        <v>0</v>
      </c>
      <c r="BB168" s="36">
        <f>январь!AY168+февраль!AY168+март!AY168+апрель!AY168+май!AY168+июнь!AY168+июль!AY168+август!AY168+сентябрь!AY168+октябрь!AY168+ноябрь!AY168+декабрь!AY168</f>
        <v>0</v>
      </c>
      <c r="BC168" s="29">
        <f>январь!AZ168+февраль!AZ168+март!AZ168+апрель!AZ168+май!AZ168+июнь!AZ168+июль!AZ168+август!AZ168+сентябрь!AZ168+октябрь!AZ168+ноябрь!AZ168+декабрь!AZ168</f>
        <v>0</v>
      </c>
      <c r="BD168" s="36">
        <f>январь!BA168+февраль!BA168+март!BA168+апрель!BA168+май!BA168+июнь!BA168+июль!BA168+август!BA168+сентябрь!BA168+октябрь!BA168+ноябрь!BA168+декабрь!BA168</f>
        <v>0</v>
      </c>
      <c r="BE168" s="36">
        <f>январь!BB168+февраль!BB168+март!BB168+апрель!BB168+май!BB168+июнь!BB168+июль!BB168+август!BB168+сентябрь!BB168+октябрь!BB168+ноябрь!BB168+декабрь!BB168</f>
        <v>0</v>
      </c>
      <c r="BF168" s="36">
        <f>январь!BC168+февраль!BC168+март!BC168+апрель!BC168+май!BC168+июнь!BC168+июль!BC168+август!BC168+сентябрь!BC168+октябрь!BC168+ноябрь!BC168+декабрь!BC168</f>
        <v>0</v>
      </c>
      <c r="BG168" s="36">
        <f>январь!BD168+февраль!BD168+март!BD168+апрель!BD168+май!BD168+июнь!BD168+июль!BD168+август!BD168+сентябрь!BD168+октябрь!BD168+ноябрь!BD168+декабрь!BD168</f>
        <v>0</v>
      </c>
      <c r="BH168" s="36">
        <f>январь!BE168+февраль!BE168+март!BE168+апрель!BE168+май!BE168+июнь!BE168+июль!BE168+август!BE168+сентябрь!BE168+октябрь!BE168+ноябрь!BE168+декабрь!BE168</f>
        <v>0</v>
      </c>
      <c r="BI168" s="36">
        <f>январь!BF168+февраль!BF168+март!BF168+апрель!BF168+май!BF168+июнь!BF168+июль!BF168+август!BF168+сентябрь!BF168+октябрь!BF168+ноябрь!BF168+декабрь!BF168</f>
        <v>0</v>
      </c>
      <c r="BJ168" s="36">
        <f>январь!BG168+февраль!BG168+март!BG168+апрель!BG168+май!BG168+июнь!BG168+июль!BG168+август!BG168+сентябрь!BG168+октябрь!BG168+ноябрь!BG168+декабрь!BG168</f>
        <v>0</v>
      </c>
      <c r="BK168" s="36">
        <f>январь!BH168+февраль!BH168+март!BH168+апрель!BH168+май!BH168+июнь!BH168+июль!BH168+август!BH168+сентябрь!BH168+октябрь!BH168+ноябрь!BH168+декабрь!BH168</f>
        <v>0</v>
      </c>
      <c r="BL168" s="36">
        <f>январь!BI168+февраль!BI168+март!BI168+апрель!BI168+май!BI168+июнь!BI168+июль!BI168+август!BI168+сентябрь!BI168+октябрь!BI168+ноябрь!BI168+декабрь!BI168</f>
        <v>0</v>
      </c>
      <c r="BM168" s="29">
        <f>январь!BJ168+февраль!BJ168+март!BJ168+апрель!BJ168+май!BJ168+июнь!BJ168+июль!BJ168+август!BJ168+сентябрь!BJ168+октябрь!BJ168+ноябрь!BJ168+декабрь!BJ168</f>
        <v>0</v>
      </c>
      <c r="BN168" s="36">
        <f>январь!BK168+февраль!BK168+март!BK168+апрель!BK168+май!BK168+июнь!BK168+июль!BK168+август!BK168+сентябрь!BK168+октябрь!BK168+ноябрь!BK168+декабрь!BK168</f>
        <v>0</v>
      </c>
      <c r="BO168" s="29">
        <f>январь!BL168+февраль!BL168+март!BL168+апрель!BL168+май!BL168+июнь!BL168+июль!BL168+август!BL168+сентябрь!BL168+октябрь!BL168+ноябрь!BL168+декабрь!BL168</f>
        <v>5</v>
      </c>
      <c r="BP168" s="36">
        <f>январь!BM168+февраль!BM168+март!BM168+апрель!BM168+май!BM168+июнь!BM168+июль!BM168+август!BM168+сентябрь!BM168+октябрь!BM168+ноябрь!BM168+декабрь!BM168</f>
        <v>9.9440000000000008</v>
      </c>
      <c r="BQ168" s="36">
        <f>январь!BN168+февраль!BN168+март!BN168+апрель!BN168+май!BN168+июнь!BN168+июль!BN168+август!BN168+сентябрь!BN168+октябрь!BN168+ноябрь!BN168+декабрь!BN168</f>
        <v>0</v>
      </c>
      <c r="BR168" s="36">
        <f>январь!BO168+февраль!BO168+март!BO168+апрель!BO168+май!BO168+июнь!BO168+июль!BO168+август!BO168+сентябрь!BO168+октябрь!BO168+ноябрь!BO168+декабрь!BO168</f>
        <v>0</v>
      </c>
      <c r="BS168" s="29">
        <f>январь!BP168+февраль!BP168+март!BP168+апрель!BP168+май!BP168+июнь!BP168+июль!BP168+август!BP168+сентябрь!BP168+октябрь!BP168+ноябрь!BP168+декабрь!BP168</f>
        <v>6</v>
      </c>
      <c r="BT168" s="36">
        <f>январь!BQ168+февраль!BQ168+март!BQ168+апрель!BQ168+май!BQ168+июнь!BQ168+июль!BQ168+август!BQ168+сентябрь!BQ168+октябрь!BQ168+ноябрь!BQ168+декабрь!BQ168</f>
        <v>5.9480000000000004</v>
      </c>
      <c r="BU168" s="29">
        <f>январь!BR168+февраль!BR168+март!BR168+апрель!BR168+май!BR168+июнь!BR168+июль!BR168+август!BR168+сентябрь!BR168+октябрь!BR168+ноябрь!BR168+декабрь!BR168</f>
        <v>0</v>
      </c>
      <c r="BV168" s="36">
        <f>январь!BS168+февраль!BS168+март!BS168+апрель!BS168+май!BS168+июнь!BS168+июль!BS168+август!BS168+сентябрь!BS168+октябрь!BS168+ноябрь!BS168+декабрь!BS168</f>
        <v>0</v>
      </c>
      <c r="BW168" s="36">
        <f>январь!BT168+февраль!BT168+март!BT168+апрель!BT168+май!BT168+июнь!BT168+июль!BT168+август!BT168+сентябрь!BT168+октябрь!BT168+ноябрь!BT168+декабрь!BT168</f>
        <v>0</v>
      </c>
      <c r="BX168" s="36">
        <f>январь!BU168+февраль!BU168+март!BU168+апрель!BU168+май!BU168+июнь!BU168+июль!BU168+август!BU168+сентябрь!BU168+октябрь!BU168+ноябрь!BU168+декабрь!BU168</f>
        <v>0</v>
      </c>
      <c r="BY168" s="36">
        <f>январь!BV168+февраль!BV168+март!BV168+апрель!BV168+май!BV168+июнь!BV168+июль!BV168+август!BV168+сентябрь!BV168+октябрь!BV168+ноябрь!BV168+декабрь!BV168</f>
        <v>63.024000000000001</v>
      </c>
      <c r="BZ168" s="77">
        <v>1</v>
      </c>
    </row>
    <row r="169" spans="1:78" x14ac:dyDescent="0.25">
      <c r="A169" s="16">
        <v>167</v>
      </c>
      <c r="B169" s="16">
        <v>3</v>
      </c>
      <c r="C169" s="37" t="s">
        <v>629</v>
      </c>
      <c r="D169" s="51">
        <v>587.06518314975835</v>
      </c>
      <c r="E169" s="25">
        <v>834.84843600000045</v>
      </c>
      <c r="F169" s="26">
        <f t="shared" si="6"/>
        <v>953.88561914975867</v>
      </c>
      <c r="G169" s="26">
        <f t="shared" si="7"/>
        <v>119.03718314975839</v>
      </c>
      <c r="H169" s="26">
        <f t="shared" si="8"/>
        <v>468.02799999999996</v>
      </c>
      <c r="I169" s="36">
        <f>январь!F169+февраль!F169+март!F169+апрель!F169+май!F169+июнь!F169+июль!F169+август!F169+сентябрь!F169+октябрь!F169+ноябрь!F169+декабрь!F169</f>
        <v>5.0000000000000001E-3</v>
      </c>
      <c r="J169" s="36">
        <f>январь!G169+февраль!G169+март!G169+апрель!G169+май!G169+июнь!G169+июль!G169+август!G169+сентябрь!G169+октябрь!G169+ноябрь!G169+декабрь!G169</f>
        <v>4.9130000000000003</v>
      </c>
      <c r="K169" s="36">
        <f>январь!H169+февраль!H169+март!H169+апрель!H169+май!H169+июнь!H169+июль!H169+август!H169+сентябрь!H169+октябрь!H169+ноябрь!H169+декабрь!H169</f>
        <v>0</v>
      </c>
      <c r="L169" s="27">
        <f>январь!I169+февраль!I169+март!I169+апрель!I169+май!I169+июнь!I169+июль!I169+август!I169+сентябрь!I169+октябрь!I169+ноябрь!I169+декабрь!I169</f>
        <v>25</v>
      </c>
      <c r="M169" s="36">
        <f>январь!J169+февраль!J169+март!J169+апрель!J169+май!J169+июнь!J169+июль!J169+август!J169+сентябрь!J169+октябрь!J169+ноябрь!J169+декабрь!J169</f>
        <v>113.91500000000001</v>
      </c>
      <c r="N169" s="36">
        <f>январь!K169+февраль!K169+март!K169+апрель!K169+май!K169+июнь!K169+июль!K169+август!K169+сентябрь!K169+октябрь!K169+ноябрь!K169+декабрь!K169</f>
        <v>0</v>
      </c>
      <c r="O169" s="36">
        <f>январь!L169+февраль!L169+март!L169+апрель!L169+май!L169+июнь!L169+июль!L169+август!L169+сентябрь!L169+октябрь!L169+ноябрь!L169+декабрь!L169</f>
        <v>0</v>
      </c>
      <c r="P169" s="36">
        <f>январь!M169+февраль!M169+март!M169+апрель!M169+май!M169+июнь!M169+июль!M169+август!M169+сентябрь!M169+октябрь!M169+ноябрь!M169+декабрь!M169</f>
        <v>6.3E-2</v>
      </c>
      <c r="Q169" s="36">
        <f>январь!N169+февраль!N169+март!N169+апрель!N169+май!N169+июнь!N169+июль!N169+август!N169+сентябрь!N169+октябрь!N169+ноябрь!N169+декабрь!N169</f>
        <v>57.634999999999998</v>
      </c>
      <c r="R169" s="29">
        <f>январь!O169+февраль!O169+март!O169+апрель!O169+май!O169+июнь!O169+июль!O169+август!O169+сентябрь!O169+октябрь!O169+ноябрь!O169+декабрь!O169</f>
        <v>0</v>
      </c>
      <c r="S169" s="36">
        <f>январь!P169+февраль!P169+март!P169+апрель!P169+май!P169+июнь!P169+июль!P169+август!P169+сентябрь!P169+октябрь!P169+ноябрь!P169+декабрь!P169</f>
        <v>0</v>
      </c>
      <c r="T169" s="29">
        <f>январь!Q169+февраль!Q169+март!Q169+апрель!Q169+май!Q169+июнь!Q169+июль!Q169+август!Q169+сентябрь!Q169+октябрь!Q169+ноябрь!Q169+декабрь!Q169</f>
        <v>0</v>
      </c>
      <c r="U169" s="36">
        <f>январь!R169+февраль!R169+март!R169+апрель!R169+май!R169+июнь!R169+июль!R169+август!R169+сентябрь!R169+октябрь!R169+ноябрь!R169+декабрь!R169</f>
        <v>0</v>
      </c>
      <c r="V169" s="36">
        <f>январь!S169+февраль!S169+март!S169+апрель!S169+май!S169+июнь!S169+июль!S169+август!S169+сентябрь!S169+октябрь!S169+ноябрь!S169+декабрь!S169</f>
        <v>0</v>
      </c>
      <c r="W169" s="36">
        <f>январь!T169+февраль!T169+март!T169+апрель!T169+май!T169+июнь!T169+июль!T169+август!T169+сентябрь!T169+октябрь!T169+ноябрь!T169+декабрь!T169</f>
        <v>0</v>
      </c>
      <c r="X169" s="36">
        <f>январь!U169+февраль!U169+март!U169+апрель!U169+май!U169+июнь!U169+июль!U169+август!U169+сентябрь!U169+октябрь!U169+ноябрь!U169+декабрь!U169</f>
        <v>0</v>
      </c>
      <c r="Y169" s="36">
        <f>январь!V169+февраль!V169+март!V169+апрель!V169+май!V169+июнь!V169+июль!V169+август!V169+сентябрь!V169+октябрь!V169+ноябрь!V169+декабрь!V169</f>
        <v>0</v>
      </c>
      <c r="Z169" s="36">
        <f>январь!W169+февраль!W169+март!W169+апрель!W169+май!W169+июнь!W169+июль!W169+август!W169+сентябрь!W169+октябрь!W169+ноябрь!W169+декабрь!W169</f>
        <v>0</v>
      </c>
      <c r="AA169" s="36">
        <f>январь!X169+февраль!X169+март!X169+апрель!X169+май!X169+июнь!X169+июль!X169+август!X169+сентябрь!X169+октябрь!X169+ноябрь!X169+декабрь!X169</f>
        <v>0</v>
      </c>
      <c r="AB169" s="29">
        <f>январь!Y169+февраль!Y169+март!Y169+апрель!Y169+май!Y169+июнь!Y169+июль!Y169+август!Y169+сентябрь!Y169+октябрь!Y169+ноябрь!Y169+декабрь!Y169</f>
        <v>0</v>
      </c>
      <c r="AC169" s="36">
        <f>январь!Z169+февраль!Z169+март!Z169+апрель!Z169+май!Z169+июнь!Z169+июль!Z169+август!Z169+сентябрь!Z169+октябрь!Z169+ноябрь!Z169+декабрь!Z169</f>
        <v>0</v>
      </c>
      <c r="AD169" s="66" t="str">
        <f>CONCATENATE(январь!AA169,$BZ$1,февраль!AA169,$BZ$1,март!AA169,$BZ$1,апрель!AA169,$BZ$1,май!AA169,$BZ$1,июнь!AA169,$BZ$1,июль!AA169,$BZ$1,август!AA169,$BZ$1,сентябрь!AA169,$BZ$1,октябрь!AA169,$BZ$1,ноябрь!AA169,$BZ$1,декабрь!AA169)</f>
        <v xml:space="preserve">           </v>
      </c>
      <c r="AE169" s="36">
        <f>январь!AB169+февраль!AB169+март!AB169+апрель!AB169+май!AB169+июнь!AB169+июль!AB169+август!AB169+сентябрь!AB169+октябрь!AB169+ноябрь!AB169+декабрь!AB169</f>
        <v>0</v>
      </c>
      <c r="AF169" s="36">
        <f>январь!AC169+февраль!AC169+март!AC169+апрель!AC169+май!AC169+июнь!AC169+июль!AC169+август!AC169+сентябрь!AC169+октябрь!AC169+ноябрь!AC169+декабрь!AC169</f>
        <v>0</v>
      </c>
      <c r="AG169" s="36">
        <f>январь!AD169+февраль!AD169+март!AD169+апрель!AD169+май!AD169+июнь!AD169+июль!AD169+август!AD169+сентябрь!AD169+октябрь!AD169+ноябрь!AD169+декабрь!AD169</f>
        <v>0</v>
      </c>
      <c r="AH169" s="36">
        <f>январь!AE169+февраль!AE169+март!AE169+апрель!AE169+май!AE169+июнь!AE169+июль!AE169+август!AE169+сентябрь!AE169+октябрь!AE169+ноябрь!AE169+декабрь!AE169</f>
        <v>0</v>
      </c>
      <c r="AI169" s="36">
        <f>январь!AF169+февраль!AF169+март!AF169+апрель!AF169+май!AF169+июнь!AF169+июль!AF169+август!AF169+сентябрь!AF169+октябрь!AF169+ноябрь!AF169+декабрь!AF169</f>
        <v>0.20599999999999999</v>
      </c>
      <c r="AJ169" s="36">
        <f>январь!AG169+февраль!AG169+март!AG169+апрель!AG169+май!AG169+июнь!AG169+июль!AG169+август!AG169+сентябрь!AG169+октябрь!AG169+ноябрь!AG169+декабрь!AG169</f>
        <v>119.782</v>
      </c>
      <c r="AK169" s="29">
        <f>январь!AH169+февраль!AH169+март!AH169+апрель!AH169+май!AH169+июнь!AH169+июль!AH169+август!AH169+сентябрь!AH169+октябрь!AH169+ноябрь!AH169+декабрь!AH169</f>
        <v>0</v>
      </c>
      <c r="AL169" s="36">
        <f>январь!AI169+февраль!AI169+март!AI169+апрель!AI169+май!AI169+июнь!AI169+июль!AI169+август!AI169+сентябрь!AI169+октябрь!AI169+ноябрь!AI169+декабрь!AI169</f>
        <v>0</v>
      </c>
      <c r="AM169" s="29">
        <f>январь!AJ169+февраль!AJ169+март!AJ169+апрель!AJ169+май!AJ169+июнь!AJ169+июль!AJ169+август!AJ169+сентябрь!AJ169+октябрь!AJ169+ноябрь!AJ169+декабрь!AJ169</f>
        <v>0</v>
      </c>
      <c r="AN169" s="36">
        <f>январь!AK169+февраль!AK169+март!AK169+апрель!AK169+май!AK169+июнь!AK169+июль!AK169+август!AK169+сентябрь!AK169+октябрь!AK169+ноябрь!AK169+декабрь!AK169</f>
        <v>0</v>
      </c>
      <c r="AO169" s="36">
        <f>январь!AL169+февраль!AL169+март!AL169+апрель!AL169+май!AL169+июнь!AL169+июль!AL169+август!AL169+сентябрь!AL169+октябрь!AL169+ноябрь!AL169+декабрь!AL169</f>
        <v>0</v>
      </c>
      <c r="AP169" s="36">
        <f>январь!AM169+февраль!AM169+март!AM169+апрель!AM169+май!AM169+июнь!AM169+июль!AM169+август!AM169+сентябрь!AM169+октябрь!AM169+ноябрь!AM169+декабрь!AM169</f>
        <v>0</v>
      </c>
      <c r="AQ169" s="29">
        <f>январь!AN169+февраль!AN169+март!AN169+апрель!AN169+май!AN169+июнь!AN169+июль!AN169+август!AN169+сентябрь!AN169+октябрь!AN169+ноябрь!AN169+декабрь!AN169</f>
        <v>0</v>
      </c>
      <c r="AR169" s="36">
        <f>январь!AO169+февраль!AO169+март!AO169+апрель!AO169+май!AO169+июнь!AO169+июль!AO169+август!AO169+сентябрь!AO169+октябрь!AO169+ноябрь!AO169+декабрь!AO169</f>
        <v>0</v>
      </c>
      <c r="AS169" s="29">
        <f>январь!AP169+февраль!AP169+март!AP169+апрель!AP169+май!AP169+июнь!AP169+июль!AP169+август!AP169+сентябрь!AP169+октябрь!AP169+ноябрь!AP169+декабрь!AP169</f>
        <v>0</v>
      </c>
      <c r="AT169" s="36">
        <f>январь!AQ169+февраль!AQ169+март!AQ169+апрель!AQ169+май!AQ169+июнь!AQ169+июль!AQ169+август!AQ169+сентябрь!AQ169+октябрь!AQ169+ноябрь!AQ169+декабрь!AQ169</f>
        <v>0</v>
      </c>
      <c r="AU169" s="29">
        <f>январь!AR169+февраль!AR169+март!AR169+апрель!AR169+май!AR169+июнь!AR169+июль!AR169+август!AR169+сентябрь!AR169+октябрь!AR169+ноябрь!AR169+декабрь!AR169</f>
        <v>0</v>
      </c>
      <c r="AV169" s="36">
        <f>январь!AS169+февраль!AS169+март!AS169+апрель!AS169+май!AS169+июнь!AS169+июль!AS169+август!AS169+сентябрь!AS169+октябрь!AS169+ноябрь!AS169+декабрь!AS169</f>
        <v>0</v>
      </c>
      <c r="AW169" s="36">
        <f>январь!AT169+февраль!AT169+март!AT169+апрель!AT169+май!AT169+июнь!AT169+июль!AT169+август!AT169+сентябрь!AT169+октябрь!AT169+ноябрь!AT169+декабрь!AT169</f>
        <v>0</v>
      </c>
      <c r="AX169" s="36">
        <f>январь!AU169+февраль!AU169+март!AU169+апрель!AU169+май!AU169+июнь!AU169+июль!AU169+август!AU169+сентябрь!AU169+октябрь!AU169+ноябрь!AU169+декабрь!AU169</f>
        <v>0</v>
      </c>
      <c r="AY169" s="29">
        <f>январь!AV169+февраль!AV169+март!AV169+апрель!AV169+май!AV169+июнь!AV169+июль!AV169+август!AV169+сентябрь!AV169+октябрь!AV169+ноябрь!AV169+декабрь!AV169</f>
        <v>0</v>
      </c>
      <c r="AZ169" s="36">
        <f>январь!AW169+февраль!AW169+март!AW169+апрель!AW169+май!AW169+июнь!AW169+июль!AW169+август!AW169+сентябрь!AW169+октябрь!AW169+ноябрь!AW169+декабрь!AW169</f>
        <v>0</v>
      </c>
      <c r="BA169" s="36">
        <f>январь!AX169+февраль!AX169+март!AX169+апрель!AX169+май!AX169+июнь!AX169+июль!AX169+август!AX169+сентябрь!AX169+октябрь!AX169+ноябрь!AX169+декабрь!AX169</f>
        <v>0</v>
      </c>
      <c r="BB169" s="36">
        <f>январь!AY169+февраль!AY169+март!AY169+апрель!AY169+май!AY169+июнь!AY169+июль!AY169+август!AY169+сентябрь!AY169+октябрь!AY169+ноябрь!AY169+декабрь!AY169</f>
        <v>0</v>
      </c>
      <c r="BC169" s="29">
        <f>январь!AZ169+февраль!AZ169+март!AZ169+апрель!AZ169+май!AZ169+июнь!AZ169+июль!AZ169+август!AZ169+сентябрь!AZ169+октябрь!AZ169+ноябрь!AZ169+декабрь!AZ169</f>
        <v>0</v>
      </c>
      <c r="BD169" s="36">
        <f>январь!BA169+февраль!BA169+март!BA169+апрель!BA169+май!BA169+июнь!BA169+июль!BA169+август!BA169+сентябрь!BA169+октябрь!BA169+ноябрь!BA169+декабрь!BA169</f>
        <v>0</v>
      </c>
      <c r="BE169" s="36">
        <f>январь!BB169+февраль!BB169+март!BB169+апрель!BB169+май!BB169+июнь!BB169+июль!BB169+август!BB169+сентябрь!BB169+октябрь!BB169+ноябрь!BB169+декабрь!BB169</f>
        <v>2.3E-2</v>
      </c>
      <c r="BF169" s="36">
        <f>январь!BC169+февраль!BC169+март!BC169+апрель!BC169+май!BC169+июнь!BC169+июль!BC169+август!BC169+сентябрь!BC169+октябрь!BC169+ноябрь!BC169+декабрь!BC169</f>
        <v>25.606999999999999</v>
      </c>
      <c r="BG169" s="36">
        <f>январь!BD169+февраль!BD169+март!BD169+апрель!BD169+май!BD169+июнь!BD169+июль!BD169+август!BD169+сентябрь!BD169+октябрь!BD169+ноябрь!BD169+декабрь!BD169</f>
        <v>0.01</v>
      </c>
      <c r="BH169" s="36">
        <f>январь!BE169+февраль!BE169+март!BE169+апрель!BE169+май!BE169+июнь!BE169+июль!BE169+август!BE169+сентябрь!BE169+октябрь!BE169+ноябрь!BE169+декабрь!BE169</f>
        <v>6.0069999999999997</v>
      </c>
      <c r="BI169" s="36">
        <f>январь!BF169+февраль!BF169+март!BF169+апрель!BF169+май!BF169+июнь!BF169+июль!BF169+август!BF169+сентябрь!BF169+октябрь!BF169+ноябрь!BF169+декабрь!BF169</f>
        <v>0.01</v>
      </c>
      <c r="BJ169" s="36">
        <f>январь!BG169+февраль!BG169+март!BG169+апрель!BG169+май!BG169+июнь!BG169+июль!BG169+август!BG169+сентябрь!BG169+октябрь!BG169+ноябрь!BG169+декабрь!BG169</f>
        <v>10.817</v>
      </c>
      <c r="BK169" s="36">
        <f>январь!BH169+февраль!BH169+март!BH169+апрель!BH169+май!BH169+июнь!BH169+июль!BH169+август!BH169+сентябрь!BH169+октябрь!BH169+ноябрь!BH169+декабрь!BH169</f>
        <v>0</v>
      </c>
      <c r="BL169" s="36">
        <f>январь!BI169+февраль!BI169+март!BI169+апрель!BI169+май!BI169+июнь!BI169+июль!BI169+август!BI169+сентябрь!BI169+октябрь!BI169+ноябрь!BI169+декабрь!BI169</f>
        <v>0</v>
      </c>
      <c r="BM169" s="29">
        <f>январь!BJ169+февраль!BJ169+март!BJ169+апрель!BJ169+май!BJ169+июнь!BJ169+июль!BJ169+август!BJ169+сентябрь!BJ169+октябрь!BJ169+ноябрь!BJ169+декабрь!BJ169</f>
        <v>0</v>
      </c>
      <c r="BN169" s="36">
        <f>январь!BK169+февраль!BK169+март!BK169+апрель!BK169+май!BK169+июнь!BK169+июль!BK169+август!BK169+сентябрь!BK169+октябрь!BK169+ноябрь!BK169+декабрь!BK169</f>
        <v>0</v>
      </c>
      <c r="BO169" s="29">
        <f>январь!BL169+февраль!BL169+март!BL169+апрель!BL169+май!BL169+июнь!BL169+июль!BL169+август!BL169+сентябрь!BL169+октябрь!BL169+ноябрь!BL169+декабрь!BL169</f>
        <v>0</v>
      </c>
      <c r="BP169" s="36">
        <f>январь!BM169+февраль!BM169+март!BM169+апрель!BM169+май!BM169+июнь!BM169+июль!BM169+август!BM169+сентябрь!BM169+октябрь!BM169+ноябрь!BM169+декабрь!BM169</f>
        <v>0</v>
      </c>
      <c r="BQ169" s="36">
        <f>январь!BN169+февраль!BN169+март!BN169+апрель!BN169+май!BN169+июнь!BN169+июль!BN169+август!BN169+сентябрь!BN169+октябрь!BN169+ноябрь!BN169+декабрь!BN169</f>
        <v>0</v>
      </c>
      <c r="BR169" s="36">
        <f>январь!BO169+февраль!BO169+март!BO169+апрель!BO169+май!BO169+июнь!BO169+июль!BO169+август!BO169+сентябрь!BO169+октябрь!BO169+ноябрь!BO169+декабрь!BO169</f>
        <v>0</v>
      </c>
      <c r="BS169" s="29">
        <f>январь!BP169+февраль!BP169+март!BP169+апрель!BP169+май!BP169+июнь!BP169+июль!BP169+август!BP169+сентябрь!BP169+октябрь!BP169+ноябрь!BP169+декабрь!BP169</f>
        <v>2</v>
      </c>
      <c r="BT169" s="36">
        <f>январь!BQ169+февраль!BQ169+март!BQ169+апрель!BQ169+май!BQ169+июнь!BQ169+июль!BQ169+август!BQ169+сентябрь!BQ169+октябрь!BQ169+ноябрь!BQ169+декабрь!BQ169</f>
        <v>1.296</v>
      </c>
      <c r="BU169" s="29">
        <f>январь!BR169+февраль!BR169+март!BR169+апрель!BR169+май!BR169+июнь!BR169+июль!BR169+август!BR169+сентябрь!BR169+октябрь!BR169+ноябрь!BR169+декабрь!BR169</f>
        <v>0</v>
      </c>
      <c r="BV169" s="36">
        <f>январь!BS169+февраль!BS169+март!BS169+апрель!BS169+май!BS169+июнь!BS169+июль!BS169+август!BS169+сентябрь!BS169+октябрь!BS169+ноябрь!BS169+декабрь!BS169</f>
        <v>0</v>
      </c>
      <c r="BW169" s="36">
        <f>январь!BT169+февраль!BT169+март!BT169+апрель!BT169+май!BT169+июнь!BT169+июль!BT169+август!BT169+сентябрь!BT169+октябрь!BT169+ноябрь!BT169+декабрь!BT169</f>
        <v>0</v>
      </c>
      <c r="BX169" s="36">
        <f>январь!BU169+февраль!BU169+март!BU169+апрель!BU169+май!BU169+июнь!BU169+июль!BU169+август!BU169+сентябрь!BU169+октябрь!BU169+ноябрь!BU169+декабрь!BU169</f>
        <v>0</v>
      </c>
      <c r="BY169" s="36">
        <f>январь!BV169+февраль!BV169+март!BV169+апрель!BV169+май!BV169+июнь!BV169+июль!BV169+август!BV169+сентябрь!BV169+октябрь!BV169+ноябрь!BV169+декабрь!BV169</f>
        <v>128.05599999999998</v>
      </c>
      <c r="BZ169" s="77">
        <v>8</v>
      </c>
    </row>
    <row r="170" spans="1:78" x14ac:dyDescent="0.25">
      <c r="A170" s="16">
        <v>168</v>
      </c>
      <c r="B170" s="16">
        <v>3</v>
      </c>
      <c r="C170" s="37" t="s">
        <v>630</v>
      </c>
      <c r="D170" s="51">
        <v>260.29531586473428</v>
      </c>
      <c r="E170" s="25">
        <v>498.47551200000004</v>
      </c>
      <c r="F170" s="26">
        <f t="shared" si="6"/>
        <v>681.2568278647343</v>
      </c>
      <c r="G170" s="26">
        <f t="shared" si="7"/>
        <v>182.78131586473427</v>
      </c>
      <c r="H170" s="26">
        <f t="shared" si="8"/>
        <v>77.51400000000001</v>
      </c>
      <c r="I170" s="36">
        <f>январь!F170+февраль!F170+март!F170+апрель!F170+май!F170+июнь!F170+июль!F170+август!F170+сентябрь!F170+октябрь!F170+ноябрь!F170+декабрь!F170</f>
        <v>0</v>
      </c>
      <c r="J170" s="36">
        <f>январь!G170+февраль!G170+март!G170+апрель!G170+май!G170+июнь!G170+июль!G170+август!G170+сентябрь!G170+октябрь!G170+ноябрь!G170+декабрь!G170</f>
        <v>0</v>
      </c>
      <c r="K170" s="36">
        <f>январь!H170+февраль!H170+март!H170+апрель!H170+май!H170+июнь!H170+июль!H170+август!H170+сентябрь!H170+октябрь!H170+ноябрь!H170+декабрь!H170</f>
        <v>0</v>
      </c>
      <c r="L170" s="27">
        <f>январь!I170+февраль!I170+март!I170+апрель!I170+май!I170+июнь!I170+июль!I170+август!I170+сентябрь!I170+октябрь!I170+ноябрь!I170+декабрь!I170</f>
        <v>0</v>
      </c>
      <c r="M170" s="36">
        <f>январь!J170+февраль!J170+март!J170+апрель!J170+май!J170+июнь!J170+июль!J170+август!J170+сентябрь!J170+октябрь!J170+ноябрь!J170+декабрь!J170</f>
        <v>0</v>
      </c>
      <c r="N170" s="36">
        <f>январь!K170+февраль!K170+март!K170+апрель!K170+май!K170+июнь!K170+июль!K170+август!K170+сентябрь!K170+октябрь!K170+ноябрь!K170+декабрь!K170</f>
        <v>0</v>
      </c>
      <c r="O170" s="36">
        <f>январь!L170+февраль!L170+март!L170+апрель!L170+май!L170+июнь!L170+июль!L170+август!L170+сентябрь!L170+октябрь!L170+ноябрь!L170+декабрь!L170</f>
        <v>0</v>
      </c>
      <c r="P170" s="36">
        <f>январь!M170+февраль!M170+март!M170+апрель!M170+май!M170+июнь!M170+июль!M170+август!M170+сентябрь!M170+октябрь!M170+ноябрь!M170+декабрь!M170</f>
        <v>0</v>
      </c>
      <c r="Q170" s="36">
        <f>январь!N170+февраль!N170+март!N170+апрель!N170+май!N170+июнь!N170+июль!N170+август!N170+сентябрь!N170+октябрь!N170+ноябрь!N170+декабрь!N170</f>
        <v>0</v>
      </c>
      <c r="R170" s="29">
        <f>январь!O170+февраль!O170+март!O170+апрель!O170+май!O170+июнь!O170+июль!O170+август!O170+сентябрь!O170+октябрь!O170+ноябрь!O170+декабрь!O170</f>
        <v>0</v>
      </c>
      <c r="S170" s="36">
        <f>январь!P170+февраль!P170+март!P170+апрель!P170+май!P170+июнь!P170+июль!P170+август!P170+сентябрь!P170+октябрь!P170+ноябрь!P170+декабрь!P170</f>
        <v>0</v>
      </c>
      <c r="T170" s="29">
        <f>январь!Q170+февраль!Q170+март!Q170+апрель!Q170+май!Q170+июнь!Q170+июль!Q170+август!Q170+сентябрь!Q170+октябрь!Q170+ноябрь!Q170+декабрь!Q170</f>
        <v>0</v>
      </c>
      <c r="U170" s="36">
        <f>январь!R170+февраль!R170+март!R170+апрель!R170+май!R170+июнь!R170+июль!R170+август!R170+сентябрь!R170+октябрь!R170+ноябрь!R170+декабрь!R170</f>
        <v>0</v>
      </c>
      <c r="V170" s="36">
        <f>январь!S170+февраль!S170+март!S170+апрель!S170+май!S170+июнь!S170+июль!S170+август!S170+сентябрь!S170+октябрь!S170+ноябрь!S170+декабрь!S170</f>
        <v>0</v>
      </c>
      <c r="W170" s="36">
        <f>январь!T170+февраль!T170+март!T170+апрель!T170+май!T170+июнь!T170+июль!T170+август!T170+сентябрь!T170+октябрь!T170+ноябрь!T170+декабрь!T170</f>
        <v>0</v>
      </c>
      <c r="X170" s="36">
        <f>январь!U170+февраль!U170+март!U170+апрель!U170+май!U170+июнь!U170+июль!U170+август!U170+сентябрь!U170+октябрь!U170+ноябрь!U170+декабрь!U170</f>
        <v>4.4999999999999998E-2</v>
      </c>
      <c r="Y170" s="36">
        <f>январь!V170+февраль!V170+март!V170+апрель!V170+май!V170+июнь!V170+июль!V170+август!V170+сентябрь!V170+октябрь!V170+ноябрь!V170+декабрь!V170</f>
        <v>64.180999999999997</v>
      </c>
      <c r="Z170" s="36">
        <f>январь!W170+февраль!W170+март!W170+апрель!W170+май!W170+июнь!W170+июль!W170+август!W170+сентябрь!W170+октябрь!W170+ноябрь!W170+декабрь!W170</f>
        <v>0</v>
      </c>
      <c r="AA170" s="36">
        <f>январь!X170+февраль!X170+март!X170+апрель!X170+май!X170+июнь!X170+июль!X170+август!X170+сентябрь!X170+октябрь!X170+ноябрь!X170+декабрь!X170</f>
        <v>0</v>
      </c>
      <c r="AB170" s="29">
        <f>январь!Y170+февраль!Y170+март!Y170+апрель!Y170+май!Y170+июнь!Y170+июль!Y170+август!Y170+сентябрь!Y170+октябрь!Y170+ноябрь!Y170+декабрь!Y170</f>
        <v>0</v>
      </c>
      <c r="AC170" s="36">
        <f>январь!Z170+февраль!Z170+март!Z170+апрель!Z170+май!Z170+июнь!Z170+июль!Z170+август!Z170+сентябрь!Z170+октябрь!Z170+ноябрь!Z170+декабрь!Z170</f>
        <v>0</v>
      </c>
      <c r="AD170" s="66" t="str">
        <f>CONCATENATE(январь!AA170,$BZ$1,февраль!AA170,$BZ$1,март!AA170,$BZ$1,апрель!AA170,$BZ$1,май!AA170,$BZ$1,июнь!AA170,$BZ$1,июль!AA170,$BZ$1,август!AA170,$BZ$1,сентябрь!AA170,$BZ$1,октябрь!AA170,$BZ$1,ноябрь!AA170,$BZ$1,декабрь!AA170)</f>
        <v xml:space="preserve">           </v>
      </c>
      <c r="AE170" s="36">
        <f>январь!AB170+февраль!AB170+март!AB170+апрель!AB170+май!AB170+июнь!AB170+июль!AB170+август!AB170+сентябрь!AB170+октябрь!AB170+ноябрь!AB170+декабрь!AB170</f>
        <v>0</v>
      </c>
      <c r="AF170" s="36">
        <f>январь!AC170+февраль!AC170+март!AC170+апрель!AC170+май!AC170+июнь!AC170+июль!AC170+август!AC170+сентябрь!AC170+октябрь!AC170+ноябрь!AC170+декабрь!AC170</f>
        <v>0</v>
      </c>
      <c r="AG170" s="36">
        <f>январь!AD170+февраль!AD170+март!AD170+апрель!AD170+май!AD170+июнь!AD170+июль!AD170+август!AD170+сентябрь!AD170+октябрь!AD170+ноябрь!AD170+декабрь!AD170</f>
        <v>0</v>
      </c>
      <c r="AH170" s="36">
        <f>январь!AE170+февраль!AE170+март!AE170+апрель!AE170+май!AE170+июнь!AE170+июль!AE170+август!AE170+сентябрь!AE170+октябрь!AE170+ноябрь!AE170+декабрь!AE170</f>
        <v>0</v>
      </c>
      <c r="AI170" s="36">
        <f>январь!AF170+февраль!AF170+март!AF170+апрель!AF170+май!AF170+июнь!AF170+июль!AF170+август!AF170+сентябрь!AF170+октябрь!AF170+ноябрь!AF170+декабрь!AF170</f>
        <v>0</v>
      </c>
      <c r="AJ170" s="36">
        <f>январь!AG170+февраль!AG170+март!AG170+апрель!AG170+май!AG170+июнь!AG170+июль!AG170+август!AG170+сентябрь!AG170+октябрь!AG170+ноябрь!AG170+декабрь!AG170</f>
        <v>0</v>
      </c>
      <c r="AK170" s="29">
        <f>январь!AH170+февраль!AH170+март!AH170+апрель!AH170+май!AH170+июнь!AH170+июль!AH170+август!AH170+сентябрь!AH170+октябрь!AH170+ноябрь!AH170+декабрь!AH170</f>
        <v>0</v>
      </c>
      <c r="AL170" s="36">
        <f>январь!AI170+февраль!AI170+март!AI170+апрель!AI170+май!AI170+июнь!AI170+июль!AI170+август!AI170+сентябрь!AI170+октябрь!AI170+ноябрь!AI170+декабрь!AI170</f>
        <v>0</v>
      </c>
      <c r="AM170" s="29">
        <f>январь!AJ170+февраль!AJ170+март!AJ170+апрель!AJ170+май!AJ170+июнь!AJ170+июль!AJ170+август!AJ170+сентябрь!AJ170+октябрь!AJ170+ноябрь!AJ170+декабрь!AJ170</f>
        <v>0</v>
      </c>
      <c r="AN170" s="36">
        <f>январь!AK170+февраль!AK170+март!AK170+апрель!AK170+май!AK170+июнь!AK170+июль!AK170+август!AK170+сентябрь!AK170+октябрь!AK170+ноябрь!AK170+декабрь!AK170</f>
        <v>0</v>
      </c>
      <c r="AO170" s="36">
        <f>январь!AL170+февраль!AL170+март!AL170+апрель!AL170+май!AL170+июнь!AL170+июль!AL170+август!AL170+сентябрь!AL170+октябрь!AL170+ноябрь!AL170+декабрь!AL170</f>
        <v>0</v>
      </c>
      <c r="AP170" s="36">
        <f>январь!AM170+февраль!AM170+март!AM170+апрель!AM170+май!AM170+июнь!AM170+июль!AM170+август!AM170+сентябрь!AM170+октябрь!AM170+ноябрь!AM170+декабрь!AM170</f>
        <v>0</v>
      </c>
      <c r="AQ170" s="29">
        <f>январь!AN170+февраль!AN170+март!AN170+апрель!AN170+май!AN170+июнь!AN170+июль!AN170+август!AN170+сентябрь!AN170+октябрь!AN170+ноябрь!AN170+декабрь!AN170</f>
        <v>0</v>
      </c>
      <c r="AR170" s="36">
        <f>январь!AO170+февраль!AO170+март!AO170+апрель!AO170+май!AO170+июнь!AO170+июль!AO170+август!AO170+сентябрь!AO170+октябрь!AO170+ноябрь!AO170+декабрь!AO170</f>
        <v>0</v>
      </c>
      <c r="AS170" s="29">
        <f>январь!AP170+февраль!AP170+март!AP170+апрель!AP170+май!AP170+июнь!AP170+июль!AP170+август!AP170+сентябрь!AP170+октябрь!AP170+ноябрь!AP170+декабрь!AP170</f>
        <v>0</v>
      </c>
      <c r="AT170" s="36">
        <f>январь!AQ170+февраль!AQ170+март!AQ170+апрель!AQ170+май!AQ170+июнь!AQ170+июль!AQ170+август!AQ170+сентябрь!AQ170+октябрь!AQ170+ноябрь!AQ170+декабрь!AQ170</f>
        <v>0</v>
      </c>
      <c r="AU170" s="29">
        <f>январь!AR170+февраль!AR170+март!AR170+апрель!AR170+май!AR170+июнь!AR170+июль!AR170+август!AR170+сентябрь!AR170+октябрь!AR170+ноябрь!AR170+декабрь!AR170</f>
        <v>0</v>
      </c>
      <c r="AV170" s="36">
        <f>январь!AS170+февраль!AS170+март!AS170+апрель!AS170+май!AS170+июнь!AS170+июль!AS170+август!AS170+сентябрь!AS170+октябрь!AS170+ноябрь!AS170+декабрь!AS170</f>
        <v>0</v>
      </c>
      <c r="AW170" s="36">
        <f>январь!AT170+февраль!AT170+март!AT170+апрель!AT170+май!AT170+июнь!AT170+июль!AT170+август!AT170+сентябрь!AT170+октябрь!AT170+ноябрь!AT170+декабрь!AT170</f>
        <v>0</v>
      </c>
      <c r="AX170" s="36">
        <f>январь!AU170+февраль!AU170+март!AU170+апрель!AU170+май!AU170+июнь!AU170+июль!AU170+август!AU170+сентябрь!AU170+октябрь!AU170+ноябрь!AU170+декабрь!AU170</f>
        <v>0</v>
      </c>
      <c r="AY170" s="29">
        <f>январь!AV170+февраль!AV170+март!AV170+апрель!AV170+май!AV170+июнь!AV170+июль!AV170+август!AV170+сентябрь!AV170+октябрь!AV170+ноябрь!AV170+декабрь!AV170</f>
        <v>0</v>
      </c>
      <c r="AZ170" s="36">
        <f>январь!AW170+февраль!AW170+март!AW170+апрель!AW170+май!AW170+июнь!AW170+июль!AW170+август!AW170+сентябрь!AW170+октябрь!AW170+ноябрь!AW170+декабрь!AW170</f>
        <v>0</v>
      </c>
      <c r="BA170" s="36">
        <f>январь!AX170+февраль!AX170+март!AX170+апрель!AX170+май!AX170+июнь!AX170+июль!AX170+август!AX170+сентябрь!AX170+октябрь!AX170+ноябрь!AX170+декабрь!AX170</f>
        <v>0</v>
      </c>
      <c r="BB170" s="36">
        <f>январь!AY170+февраль!AY170+март!AY170+апрель!AY170+май!AY170+июнь!AY170+июль!AY170+август!AY170+сентябрь!AY170+октябрь!AY170+ноябрь!AY170+декабрь!AY170</f>
        <v>0</v>
      </c>
      <c r="BC170" s="29">
        <f>январь!AZ170+февраль!AZ170+март!AZ170+апрель!AZ170+май!AZ170+июнь!AZ170+июль!AZ170+август!AZ170+сентябрь!AZ170+октябрь!AZ170+ноябрь!AZ170+декабрь!AZ170</f>
        <v>0</v>
      </c>
      <c r="BD170" s="36">
        <f>январь!BA170+февраль!BA170+март!BA170+апрель!BA170+май!BA170+июнь!BA170+июль!BA170+август!BA170+сентябрь!BA170+октябрь!BA170+ноябрь!BA170+декабрь!BA170</f>
        <v>0</v>
      </c>
      <c r="BE170" s="36">
        <f>январь!BB170+февраль!BB170+март!BB170+апрель!BB170+май!BB170+июнь!BB170+июль!BB170+август!BB170+сентябрь!BB170+октябрь!BB170+ноябрь!BB170+декабрь!BB170</f>
        <v>0</v>
      </c>
      <c r="BF170" s="36">
        <f>январь!BC170+февраль!BC170+март!BC170+апрель!BC170+май!BC170+июнь!BC170+июль!BC170+август!BC170+сентябрь!BC170+октябрь!BC170+ноябрь!BC170+декабрь!BC170</f>
        <v>0</v>
      </c>
      <c r="BG170" s="36">
        <f>январь!BD170+февраль!BD170+март!BD170+апрель!BD170+май!BD170+июнь!BD170+июль!BD170+август!BD170+сентябрь!BD170+октябрь!BD170+ноябрь!BD170+декабрь!BD170</f>
        <v>0.01</v>
      </c>
      <c r="BH170" s="36">
        <f>январь!BE170+февраль!BE170+март!BE170+апрель!BE170+май!BE170+июнь!BE170+июль!BE170+август!BE170+сентябрь!BE170+октябрь!BE170+ноябрь!BE170+декабрь!BE170</f>
        <v>5.4379999999999997</v>
      </c>
      <c r="BI170" s="36">
        <f>январь!BF170+февраль!BF170+март!BF170+апрель!BF170+май!BF170+июнь!BF170+июль!BF170+август!BF170+сентябрь!BF170+октябрь!BF170+ноябрь!BF170+декабрь!BF170</f>
        <v>0</v>
      </c>
      <c r="BJ170" s="36">
        <f>январь!BG170+февраль!BG170+март!BG170+апрель!BG170+май!BG170+июнь!BG170+июль!BG170+август!BG170+сентябрь!BG170+октябрь!BG170+ноябрь!BG170+декабрь!BG170</f>
        <v>0</v>
      </c>
      <c r="BK170" s="36">
        <f>январь!BH170+февраль!BH170+март!BH170+апрель!BH170+май!BH170+июнь!BH170+июль!BH170+август!BH170+сентябрь!BH170+октябрь!BH170+ноябрь!BH170+декабрь!BH170</f>
        <v>0</v>
      </c>
      <c r="BL170" s="36">
        <f>январь!BI170+февраль!BI170+март!BI170+апрель!BI170+май!BI170+июнь!BI170+июль!BI170+август!BI170+сентябрь!BI170+октябрь!BI170+ноябрь!BI170+декабрь!BI170</f>
        <v>0</v>
      </c>
      <c r="BM170" s="29">
        <f>январь!BJ170+февраль!BJ170+март!BJ170+апрель!BJ170+май!BJ170+июнь!BJ170+июль!BJ170+август!BJ170+сентябрь!BJ170+октябрь!BJ170+ноябрь!BJ170+декабрь!BJ170</f>
        <v>0</v>
      </c>
      <c r="BN170" s="36">
        <f>январь!BK170+февраль!BK170+март!BK170+апрель!BK170+май!BK170+июнь!BK170+июль!BK170+август!BK170+сентябрь!BK170+октябрь!BK170+ноябрь!BK170+декабрь!BK170</f>
        <v>0</v>
      </c>
      <c r="BO170" s="29">
        <f>январь!BL170+февраль!BL170+март!BL170+апрель!BL170+май!BL170+июнь!BL170+июль!BL170+август!BL170+сентябрь!BL170+октябрь!BL170+ноябрь!BL170+декабрь!BL170</f>
        <v>1</v>
      </c>
      <c r="BP170" s="36">
        <f>январь!BM170+февраль!BM170+март!BM170+апрель!BM170+май!BM170+июнь!BM170+июль!BM170+август!BM170+сентябрь!BM170+октябрь!BM170+ноябрь!BM170+декабрь!BM170</f>
        <v>1.9470000000000001</v>
      </c>
      <c r="BQ170" s="36">
        <f>январь!BN170+февраль!BN170+март!BN170+апрель!BN170+май!BN170+июнь!BN170+июль!BN170+август!BN170+сентябрь!BN170+октябрь!BN170+ноябрь!BN170+декабрь!BN170</f>
        <v>0</v>
      </c>
      <c r="BR170" s="36">
        <f>январь!BO170+февраль!BO170+март!BO170+апрель!BO170+май!BO170+июнь!BO170+июль!BO170+август!BO170+сентябрь!BO170+октябрь!BO170+ноябрь!BO170+декабрь!BO170</f>
        <v>0</v>
      </c>
      <c r="BS170" s="29">
        <f>январь!BP170+февраль!BP170+март!BP170+апрель!BP170+май!BP170+июнь!BP170+июль!BP170+август!BP170+сентябрь!BP170+октябрь!BP170+ноябрь!BP170+декабрь!BP170</f>
        <v>6</v>
      </c>
      <c r="BT170" s="36">
        <f>январь!BQ170+февраль!BQ170+март!BQ170+апрель!BQ170+май!BQ170+июнь!BQ170+июль!BQ170+август!BQ170+сентябрь!BQ170+октябрь!BQ170+ноябрь!BQ170+декабрь!BQ170</f>
        <v>5.9480000000000004</v>
      </c>
      <c r="BU170" s="29">
        <f>январь!BR170+февраль!BR170+март!BR170+апрель!BR170+май!BR170+июнь!BR170+июль!BR170+август!BR170+сентябрь!BR170+октябрь!BR170+ноябрь!BR170+декабрь!BR170</f>
        <v>0</v>
      </c>
      <c r="BV170" s="36">
        <f>январь!BS170+февраль!BS170+март!BS170+апрель!BS170+май!BS170+июнь!BS170+июль!BS170+август!BS170+сентябрь!BS170+октябрь!BS170+ноябрь!BS170+декабрь!BS170</f>
        <v>0</v>
      </c>
      <c r="BW170" s="36">
        <f>январь!BT170+февраль!BT170+март!BT170+апрель!BT170+май!BT170+июнь!BT170+июль!BT170+август!BT170+сентябрь!BT170+октябрь!BT170+ноябрь!BT170+декабрь!BT170</f>
        <v>0</v>
      </c>
      <c r="BX170" s="36">
        <f>январь!BU170+февраль!BU170+март!BU170+апрель!BU170+май!BU170+июнь!BU170+июль!BU170+август!BU170+сентябрь!BU170+октябрь!BU170+ноябрь!BU170+декабрь!BU170</f>
        <v>0</v>
      </c>
      <c r="BY170" s="36">
        <f>январь!BV170+февраль!BV170+март!BV170+апрель!BV170+май!BV170+июнь!BV170+июль!BV170+август!BV170+сентябрь!BV170+октябрь!BV170+ноябрь!BV170+декабрь!BV170</f>
        <v>0</v>
      </c>
      <c r="BZ170" s="77">
        <v>6</v>
      </c>
    </row>
    <row r="171" spans="1:78" x14ac:dyDescent="0.25">
      <c r="A171" s="16">
        <v>169</v>
      </c>
      <c r="B171" s="16">
        <v>3</v>
      </c>
      <c r="C171" s="37" t="s">
        <v>915</v>
      </c>
      <c r="D171" s="51">
        <v>480.64779522705311</v>
      </c>
      <c r="E171" s="25">
        <v>2292.5417040000002</v>
      </c>
      <c r="F171" s="26">
        <f t="shared" si="6"/>
        <v>2473.1924992270533</v>
      </c>
      <c r="G171" s="26">
        <f t="shared" si="7"/>
        <v>180.6507952270531</v>
      </c>
      <c r="H171" s="26">
        <f t="shared" si="8"/>
        <v>299.99700000000001</v>
      </c>
      <c r="I171" s="36">
        <f>январь!F171+февраль!F171+март!F171+апрель!F171+май!F171+июнь!F171+июль!F171+август!F171+сентябрь!F171+октябрь!F171+ноябрь!F171+декабрь!F171</f>
        <v>0</v>
      </c>
      <c r="J171" s="36">
        <f>январь!G171+февраль!G171+март!G171+апрель!G171+май!G171+июнь!G171+июль!G171+август!G171+сентябрь!G171+октябрь!G171+ноябрь!G171+декабрь!G171</f>
        <v>0</v>
      </c>
      <c r="K171" s="36">
        <f>январь!H171+февраль!H171+март!H171+апрель!H171+май!H171+июнь!H171+июль!H171+август!H171+сентябрь!H171+октябрь!H171+ноябрь!H171+декабрь!H171</f>
        <v>0</v>
      </c>
      <c r="L171" s="27">
        <f>январь!I171+февраль!I171+март!I171+апрель!I171+май!I171+июнь!I171+июль!I171+август!I171+сентябрь!I171+октябрь!I171+ноябрь!I171+декабрь!I171</f>
        <v>0</v>
      </c>
      <c r="M171" s="36">
        <f>январь!J171+февраль!J171+март!J171+апрель!J171+май!J171+июнь!J171+июль!J171+август!J171+сентябрь!J171+октябрь!J171+ноябрь!J171+декабрь!J171</f>
        <v>0</v>
      </c>
      <c r="N171" s="36">
        <f>январь!K171+февраль!K171+март!K171+апрель!K171+май!K171+июнь!K171+июль!K171+август!K171+сентябрь!K171+октябрь!K171+ноябрь!K171+декабрь!K171</f>
        <v>0.13400000000000001</v>
      </c>
      <c r="O171" s="36">
        <f>январь!L171+февраль!L171+март!L171+апрель!L171+май!L171+июнь!L171+июль!L171+август!L171+сентябрь!L171+октябрь!L171+ноябрь!L171+декабрь!L171</f>
        <v>30.69</v>
      </c>
      <c r="P171" s="36">
        <f>январь!M171+февраль!M171+март!M171+апрель!M171+май!M171+июнь!M171+июль!M171+август!M171+сентябрь!M171+октябрь!M171+ноябрь!M171+декабрь!M171</f>
        <v>0</v>
      </c>
      <c r="Q171" s="36">
        <f>январь!N171+февраль!N171+март!N171+апрель!N171+май!N171+июнь!N171+июль!N171+август!N171+сентябрь!N171+октябрь!N171+ноябрь!N171+декабрь!N171</f>
        <v>0</v>
      </c>
      <c r="R171" s="29">
        <f>январь!O171+февраль!O171+март!O171+апрель!O171+май!O171+июнь!O171+июль!O171+август!O171+сентябрь!O171+октябрь!O171+ноябрь!O171+декабрь!O171</f>
        <v>0</v>
      </c>
      <c r="S171" s="36">
        <f>январь!P171+февраль!P171+март!P171+апрель!P171+май!P171+июнь!P171+июль!P171+август!P171+сентябрь!P171+октябрь!P171+ноябрь!P171+декабрь!P171</f>
        <v>0</v>
      </c>
      <c r="T171" s="29">
        <f>январь!Q171+февраль!Q171+март!Q171+апрель!Q171+май!Q171+июнь!Q171+июль!Q171+август!Q171+сентябрь!Q171+октябрь!Q171+ноябрь!Q171+декабрь!Q171</f>
        <v>0</v>
      </c>
      <c r="U171" s="36">
        <f>январь!R171+февраль!R171+март!R171+апрель!R171+май!R171+июнь!R171+июль!R171+август!R171+сентябрь!R171+октябрь!R171+ноябрь!R171+декабрь!R171</f>
        <v>0</v>
      </c>
      <c r="V171" s="36">
        <f>январь!S171+февраль!S171+март!S171+апрель!S171+май!S171+июнь!S171+июль!S171+август!S171+сентябрь!S171+октябрь!S171+ноябрь!S171+декабрь!S171</f>
        <v>0</v>
      </c>
      <c r="W171" s="36">
        <f>январь!T171+февраль!T171+март!T171+апрель!T171+май!T171+июнь!T171+июль!T171+август!T171+сентябрь!T171+октябрь!T171+ноябрь!T171+декабрь!T171</f>
        <v>0</v>
      </c>
      <c r="X171" s="36">
        <f>январь!U171+февраль!U171+март!U171+апрель!U171+май!U171+июнь!U171+июль!U171+август!U171+сентябрь!U171+октябрь!U171+ноябрь!U171+декабрь!U171</f>
        <v>0</v>
      </c>
      <c r="Y171" s="36">
        <f>январь!V171+февраль!V171+март!V171+апрель!V171+май!V171+июнь!V171+июль!V171+август!V171+сентябрь!V171+октябрь!V171+ноябрь!V171+декабрь!V171</f>
        <v>0</v>
      </c>
      <c r="Z171" s="36">
        <f>январь!W171+февраль!W171+март!W171+апрель!W171+май!W171+июнь!W171+июль!W171+август!W171+сентябрь!W171+октябрь!W171+ноябрь!W171+декабрь!W171</f>
        <v>8.9999999999999993E-3</v>
      </c>
      <c r="AA171" s="36">
        <f>январь!X171+февраль!X171+март!X171+апрель!X171+май!X171+июнь!X171+июль!X171+август!X171+сентябрь!X171+октябрь!X171+ноябрь!X171+декабрь!X171</f>
        <v>23.617999999999999</v>
      </c>
      <c r="AB171" s="29">
        <f>январь!Y171+февраль!Y171+март!Y171+апрель!Y171+май!Y171+июнь!Y171+июль!Y171+август!Y171+сентябрь!Y171+октябрь!Y171+ноябрь!Y171+декабрь!Y171</f>
        <v>0</v>
      </c>
      <c r="AC171" s="36">
        <f>январь!Z171+февраль!Z171+март!Z171+апрель!Z171+май!Z171+июнь!Z171+июль!Z171+август!Z171+сентябрь!Z171+октябрь!Z171+ноябрь!Z171+декабрь!Z171</f>
        <v>0</v>
      </c>
      <c r="AD171" s="66" t="str">
        <f>CONCATENATE(январь!AA171,$BZ$1,февраль!AA171,$BZ$1,март!AA171,$BZ$1,апрель!AA171,$BZ$1,май!AA171,$BZ$1,июнь!AA171,$BZ$1,июль!AA171,$BZ$1,август!AA171,$BZ$1,сентябрь!AA171,$BZ$1,октябрь!AA171,$BZ$1,ноябрь!AA171,$BZ$1,декабрь!AA171)</f>
        <v xml:space="preserve">           </v>
      </c>
      <c r="AE171" s="36">
        <f>январь!AB171+февраль!AB171+март!AB171+апрель!AB171+май!AB171+июнь!AB171+июль!AB171+август!AB171+сентябрь!AB171+октябрь!AB171+ноябрь!AB171+декабрь!AB171</f>
        <v>0</v>
      </c>
      <c r="AF171" s="36">
        <f>январь!AC171+февраль!AC171+март!AC171+апрель!AC171+май!AC171+июнь!AC171+июль!AC171+август!AC171+сентябрь!AC171+октябрь!AC171+ноябрь!AC171+декабрь!AC171</f>
        <v>0</v>
      </c>
      <c r="AG171" s="36">
        <f>январь!AD171+февраль!AD171+март!AD171+апрель!AD171+май!AD171+июнь!AD171+июль!AD171+август!AD171+сентябрь!AD171+октябрь!AD171+ноябрь!AD171+декабрь!AD171</f>
        <v>0</v>
      </c>
      <c r="AH171" s="36">
        <f>январь!AE171+февраль!AE171+март!AE171+апрель!AE171+май!AE171+июнь!AE171+июль!AE171+август!AE171+сентябрь!AE171+октябрь!AE171+ноябрь!AE171+декабрь!AE171</f>
        <v>0</v>
      </c>
      <c r="AI171" s="36">
        <f>январь!AF171+февраль!AF171+март!AF171+апрель!AF171+май!AF171+июнь!AF171+июль!AF171+август!AF171+сентябрь!AF171+октябрь!AF171+ноябрь!AF171+декабрь!AF171</f>
        <v>0</v>
      </c>
      <c r="AJ171" s="36">
        <f>январь!AG171+февраль!AG171+март!AG171+апрель!AG171+май!AG171+июнь!AG171+июль!AG171+август!AG171+сентябрь!AG171+октябрь!AG171+ноябрь!AG171+декабрь!AG171</f>
        <v>0</v>
      </c>
      <c r="AK171" s="29">
        <f>январь!AH171+февраль!AH171+март!AH171+апрель!AH171+май!AH171+июнь!AH171+июль!AH171+август!AH171+сентябрь!AH171+октябрь!AH171+ноябрь!AH171+декабрь!AH171</f>
        <v>3</v>
      </c>
      <c r="AL171" s="36">
        <f>январь!AI171+февраль!AI171+март!AI171+апрель!AI171+май!AI171+июнь!AI171+июль!AI171+август!AI171+сентябрь!AI171+октябрь!AI171+ноябрь!AI171+декабрь!AI171</f>
        <v>2.9020000000000001</v>
      </c>
      <c r="AM171" s="29">
        <f>январь!AJ171+февраль!AJ171+март!AJ171+апрель!AJ171+май!AJ171+июнь!AJ171+июль!AJ171+август!AJ171+сентябрь!AJ171+октябрь!AJ171+ноябрь!AJ171+декабрь!AJ171</f>
        <v>0</v>
      </c>
      <c r="AN171" s="36">
        <f>январь!AK171+февраль!AK171+март!AK171+апрель!AK171+май!AK171+июнь!AK171+июль!AK171+август!AK171+сентябрь!AK171+октябрь!AK171+ноябрь!AK171+декабрь!AK171</f>
        <v>0</v>
      </c>
      <c r="AO171" s="36">
        <f>январь!AL171+февраль!AL171+март!AL171+апрель!AL171+май!AL171+июнь!AL171+июль!AL171+август!AL171+сентябрь!AL171+октябрь!AL171+ноябрь!AL171+декабрь!AL171</f>
        <v>0</v>
      </c>
      <c r="AP171" s="36">
        <f>январь!AM171+февраль!AM171+март!AM171+апрель!AM171+май!AM171+июнь!AM171+июль!AM171+август!AM171+сентябрь!AM171+октябрь!AM171+ноябрь!AM171+декабрь!AM171</f>
        <v>0</v>
      </c>
      <c r="AQ171" s="29">
        <f>январь!AN171+февраль!AN171+март!AN171+апрель!AN171+май!AN171+июнь!AN171+июль!AN171+август!AN171+сентябрь!AN171+октябрь!AN171+ноябрь!AN171+декабрь!AN171</f>
        <v>0</v>
      </c>
      <c r="AR171" s="36">
        <f>январь!AO171+февраль!AO171+март!AO171+апрель!AO171+май!AO171+июнь!AO171+июль!AO171+август!AO171+сентябрь!AO171+октябрь!AO171+ноябрь!AO171+декабрь!AO171</f>
        <v>0</v>
      </c>
      <c r="AS171" s="29">
        <f>январь!AP171+февраль!AP171+март!AP171+апрель!AP171+май!AP171+июнь!AP171+июль!AP171+август!AP171+сентябрь!AP171+октябрь!AP171+ноябрь!AP171+декабрь!AP171</f>
        <v>0</v>
      </c>
      <c r="AT171" s="36">
        <f>январь!AQ171+февраль!AQ171+март!AQ171+апрель!AQ171+май!AQ171+июнь!AQ171+июль!AQ171+август!AQ171+сентябрь!AQ171+октябрь!AQ171+ноябрь!AQ171+декабрь!AQ171</f>
        <v>0</v>
      </c>
      <c r="AU171" s="29">
        <f>январь!AR171+февраль!AR171+март!AR171+апрель!AR171+май!AR171+июнь!AR171+июль!AR171+август!AR171+сентябрь!AR171+октябрь!AR171+ноябрь!AR171+декабрь!AR171</f>
        <v>0</v>
      </c>
      <c r="AV171" s="36">
        <f>январь!AS171+февраль!AS171+март!AS171+апрель!AS171+май!AS171+июнь!AS171+июль!AS171+август!AS171+сентябрь!AS171+октябрь!AS171+ноябрь!AS171+декабрь!AS171</f>
        <v>0</v>
      </c>
      <c r="AW171" s="36">
        <f>январь!AT171+февраль!AT171+март!AT171+апрель!AT171+май!AT171+июнь!AT171+июль!AT171+август!AT171+сентябрь!AT171+октябрь!AT171+ноябрь!AT171+декабрь!AT171</f>
        <v>0</v>
      </c>
      <c r="AX171" s="36">
        <f>январь!AU171+февраль!AU171+март!AU171+апрель!AU171+май!AU171+июнь!AU171+июль!AU171+август!AU171+сентябрь!AU171+октябрь!AU171+ноябрь!AU171+декабрь!AU171</f>
        <v>0</v>
      </c>
      <c r="AY171" s="29">
        <f>январь!AV171+февраль!AV171+март!AV171+апрель!AV171+май!AV171+июнь!AV171+июль!AV171+август!AV171+сентябрь!AV171+октябрь!AV171+ноябрь!AV171+декабрь!AV171</f>
        <v>0</v>
      </c>
      <c r="AZ171" s="36">
        <f>январь!AW171+февраль!AW171+март!AW171+апрель!AW171+май!AW171+июнь!AW171+июль!AW171+август!AW171+сентябрь!AW171+октябрь!AW171+ноябрь!AW171+декабрь!AW171</f>
        <v>0</v>
      </c>
      <c r="BA171" s="36">
        <f>январь!AX171+февраль!AX171+март!AX171+апрель!AX171+май!AX171+июнь!AX171+июль!AX171+август!AX171+сентябрь!AX171+октябрь!AX171+ноябрь!AX171+декабрь!AX171</f>
        <v>0</v>
      </c>
      <c r="BB171" s="36">
        <f>январь!AY171+февраль!AY171+март!AY171+апрель!AY171+май!AY171+июнь!AY171+июль!AY171+август!AY171+сентябрь!AY171+октябрь!AY171+ноябрь!AY171+декабрь!AY171</f>
        <v>0</v>
      </c>
      <c r="BC171" s="29">
        <f>январь!AZ171+февраль!AZ171+март!AZ171+апрель!AZ171+май!AZ171+июнь!AZ171+июль!AZ171+август!AZ171+сентябрь!AZ171+октябрь!AZ171+ноябрь!AZ171+декабрь!AZ171</f>
        <v>0</v>
      </c>
      <c r="BD171" s="36">
        <f>январь!BA171+февраль!BA171+март!BA171+апрель!BA171+май!BA171+июнь!BA171+июль!BA171+август!BA171+сентябрь!BA171+октябрь!BA171+ноябрь!BA171+декабрь!BA171</f>
        <v>0</v>
      </c>
      <c r="BE171" s="36">
        <f>январь!BB171+февраль!BB171+март!BB171+апрель!BB171+май!BB171+июнь!BB171+июль!BB171+август!BB171+сентябрь!BB171+октябрь!BB171+ноябрь!BB171+декабрь!BB171</f>
        <v>0</v>
      </c>
      <c r="BF171" s="36">
        <f>январь!BC171+февраль!BC171+март!BC171+апрель!BC171+май!BC171+июнь!BC171+июль!BC171+август!BC171+сентябрь!BC171+октябрь!BC171+ноябрь!BC171+декабрь!BC171</f>
        <v>0</v>
      </c>
      <c r="BG171" s="36">
        <f>январь!BD171+февраль!BD171+март!BD171+апрель!BD171+май!BD171+июнь!BD171+июль!BD171+август!BD171+сентябрь!BD171+октябрь!BD171+ноябрь!BD171+декабрь!BD171</f>
        <v>0</v>
      </c>
      <c r="BH171" s="36">
        <f>январь!BE171+февраль!BE171+март!BE171+апрель!BE171+май!BE171+июнь!BE171+июль!BE171+август!BE171+сентябрь!BE171+октябрь!BE171+ноябрь!BE171+декабрь!BE171</f>
        <v>0</v>
      </c>
      <c r="BI171" s="36">
        <f>январь!BF171+февраль!BF171+март!BF171+апрель!BF171+май!BF171+июнь!BF171+июль!BF171+август!BF171+сентябрь!BF171+октябрь!BF171+ноябрь!BF171+декабрь!BF171</f>
        <v>0</v>
      </c>
      <c r="BJ171" s="36">
        <f>январь!BG171+февраль!BG171+март!BG171+апрель!BG171+май!BG171+июнь!BG171+июль!BG171+август!BG171+сентябрь!BG171+октябрь!BG171+ноябрь!BG171+декабрь!BG171</f>
        <v>0</v>
      </c>
      <c r="BK171" s="36">
        <f>январь!BH171+февраль!BH171+март!BH171+апрель!BH171+май!BH171+июнь!BH171+июль!BH171+август!BH171+сентябрь!BH171+октябрь!BH171+ноябрь!BH171+декабрь!BH171</f>
        <v>0</v>
      </c>
      <c r="BL171" s="36">
        <f>январь!BI171+февраль!BI171+март!BI171+апрель!BI171+май!BI171+июнь!BI171+июль!BI171+август!BI171+сентябрь!BI171+октябрь!BI171+ноябрь!BI171+декабрь!BI171</f>
        <v>0</v>
      </c>
      <c r="BM171" s="29">
        <f>январь!BJ171+февраль!BJ171+март!BJ171+апрель!BJ171+май!BJ171+июнь!BJ171+июль!BJ171+август!BJ171+сентябрь!BJ171+октябрь!BJ171+ноябрь!BJ171+декабрь!BJ171</f>
        <v>0</v>
      </c>
      <c r="BN171" s="36">
        <f>январь!BK171+февраль!BK171+март!BK171+апрель!BK171+май!BK171+июнь!BK171+июль!BK171+август!BK171+сентябрь!BK171+октябрь!BK171+ноябрь!BK171+декабрь!BK171</f>
        <v>0</v>
      </c>
      <c r="BO171" s="29">
        <f>январь!BL171+февраль!BL171+март!BL171+апрель!BL171+май!BL171+июнь!BL171+июль!BL171+август!BL171+сентябрь!BL171+октябрь!BL171+ноябрь!BL171+декабрь!BL171</f>
        <v>12</v>
      </c>
      <c r="BP171" s="36">
        <f>январь!BM171+февраль!BM171+март!BM171+апрель!BM171+май!BM171+июнь!BM171+июль!BM171+август!BM171+сентябрь!BM171+октябрь!BM171+ноябрь!BM171+декабрь!BM171</f>
        <v>11.131</v>
      </c>
      <c r="BQ171" s="36">
        <f>январь!BN171+февраль!BN171+март!BN171+апрель!BN171+май!BN171+июнь!BN171+июль!BN171+август!BN171+сентябрь!BN171+октябрь!BN171+ноябрь!BN171+декабрь!BN171</f>
        <v>4.1999999999999996E-2</v>
      </c>
      <c r="BR171" s="36">
        <f>январь!BO171+февраль!BO171+март!BO171+апрель!BO171+май!BO171+июнь!BO171+июль!BO171+август!BO171+сентябрь!BO171+октябрь!BO171+ноябрь!BO171+декабрь!BO171</f>
        <v>8.9220000000000006</v>
      </c>
      <c r="BS171" s="29">
        <f>январь!BP171+февраль!BP171+март!BP171+апрель!BP171+май!BP171+июнь!BP171+июль!BP171+август!BP171+сентябрь!BP171+октябрь!BP171+ноябрь!BP171+декабрь!BP171</f>
        <v>5</v>
      </c>
      <c r="BT171" s="36">
        <f>январь!BQ171+февраль!BQ171+март!BQ171+апрель!BQ171+май!BQ171+июнь!BQ171+июль!BQ171+август!BQ171+сентябрь!BQ171+октябрь!BQ171+ноябрь!BQ171+декабрь!BQ171</f>
        <v>5.2540000000000004</v>
      </c>
      <c r="BU171" s="29">
        <f>январь!BR171+февраль!BR171+март!BR171+апрель!BR171+май!BR171+июнь!BR171+июль!BR171+август!BR171+сентябрь!BR171+октябрь!BR171+ноябрь!BR171+декабрь!BR171</f>
        <v>0</v>
      </c>
      <c r="BV171" s="36">
        <f>январь!BS171+февраль!BS171+март!BS171+апрель!BS171+май!BS171+июнь!BS171+июль!BS171+август!BS171+сентябрь!BS171+октябрь!BS171+ноябрь!BS171+декабрь!BS171</f>
        <v>0</v>
      </c>
      <c r="BW171" s="36">
        <f>январь!BT171+февраль!BT171+март!BT171+апрель!BT171+май!BT171+июнь!BT171+июль!BT171+август!BT171+сентябрь!BT171+октябрь!BT171+ноябрь!BT171+декабрь!BT171</f>
        <v>2.3460000000000001</v>
      </c>
      <c r="BX171" s="36">
        <f>январь!BU171+февраль!BU171+март!BU171+апрель!BU171+май!BU171+июнь!BU171+июль!BU171+август!BU171+сентябрь!BU171+октябрь!BU171+ноябрь!BU171+декабрь!BU171</f>
        <v>187.68</v>
      </c>
      <c r="BY171" s="36">
        <f>январь!BV171+февраль!BV171+март!BV171+апрель!BV171+май!BV171+июнь!BV171+июль!BV171+август!BV171+сентябрь!BV171+октябрь!BV171+ноябрь!BV171+декабрь!BV171</f>
        <v>29.8</v>
      </c>
      <c r="BZ171" s="77">
        <v>6</v>
      </c>
    </row>
    <row r="172" spans="1:78" x14ac:dyDescent="0.25">
      <c r="A172" s="16">
        <v>170</v>
      </c>
      <c r="B172" s="16">
        <v>3</v>
      </c>
      <c r="C172" s="37" t="s">
        <v>631</v>
      </c>
      <c r="D172" s="51">
        <v>129.84393659903381</v>
      </c>
      <c r="E172" s="25">
        <v>-566.35001199999988</v>
      </c>
      <c r="F172" s="26">
        <f t="shared" si="6"/>
        <v>-584.03107540096607</v>
      </c>
      <c r="G172" s="26">
        <f t="shared" si="7"/>
        <v>-17.681063400966195</v>
      </c>
      <c r="H172" s="26">
        <f t="shared" si="8"/>
        <v>147.52500000000001</v>
      </c>
      <c r="I172" s="36">
        <f>январь!F172+февраль!F172+март!F172+апрель!F172+май!F172+июнь!F172+июль!F172+август!F172+сентябрь!F172+октябрь!F172+ноябрь!F172+декабрь!F172</f>
        <v>0</v>
      </c>
      <c r="J172" s="36">
        <f>январь!G172+февраль!G172+март!G172+апрель!G172+май!G172+июнь!G172+июль!G172+август!G172+сентябрь!G172+октябрь!G172+ноябрь!G172+декабрь!G172</f>
        <v>0</v>
      </c>
      <c r="K172" s="36">
        <f>январь!H172+февраль!H172+март!H172+апрель!H172+май!H172+июнь!H172+июль!H172+август!H172+сентябрь!H172+октябрь!H172+ноябрь!H172+декабрь!H172</f>
        <v>0</v>
      </c>
      <c r="L172" s="27">
        <f>январь!I172+февраль!I172+март!I172+апрель!I172+май!I172+июнь!I172+июль!I172+август!I172+сентябрь!I172+октябрь!I172+ноябрь!I172+декабрь!I172</f>
        <v>0</v>
      </c>
      <c r="M172" s="36">
        <f>январь!J172+февраль!J172+март!J172+апрель!J172+май!J172+июнь!J172+июль!J172+август!J172+сентябрь!J172+октябрь!J172+ноябрь!J172+декабрь!J172</f>
        <v>0</v>
      </c>
      <c r="N172" s="36">
        <f>январь!K172+февраль!K172+март!K172+апрель!K172+май!K172+июнь!K172+июль!K172+август!K172+сентябрь!K172+октябрь!K172+ноябрь!K172+декабрь!K172</f>
        <v>0</v>
      </c>
      <c r="O172" s="36">
        <f>январь!L172+февраль!L172+март!L172+апрель!L172+май!L172+июнь!L172+июль!L172+август!L172+сентябрь!L172+октябрь!L172+ноябрь!L172+декабрь!L172</f>
        <v>0</v>
      </c>
      <c r="P172" s="36">
        <f>январь!M172+февраль!M172+март!M172+апрель!M172+май!M172+июнь!M172+июль!M172+август!M172+сентябрь!M172+октябрь!M172+ноябрь!M172+декабрь!M172</f>
        <v>0</v>
      </c>
      <c r="Q172" s="36">
        <f>январь!N172+февраль!N172+март!N172+апрель!N172+май!N172+июнь!N172+июль!N172+август!N172+сентябрь!N172+октябрь!N172+ноябрь!N172+декабрь!N172</f>
        <v>0</v>
      </c>
      <c r="R172" s="29">
        <f>январь!O172+февраль!O172+март!O172+апрель!O172+май!O172+июнь!O172+июль!O172+август!O172+сентябрь!O172+октябрь!O172+ноябрь!O172+декабрь!O172</f>
        <v>0</v>
      </c>
      <c r="S172" s="36">
        <f>январь!P172+февраль!P172+март!P172+апрель!P172+май!P172+июнь!P172+июль!P172+август!P172+сентябрь!P172+октябрь!P172+ноябрь!P172+декабрь!P172</f>
        <v>0</v>
      </c>
      <c r="T172" s="29">
        <f>январь!Q172+февраль!Q172+март!Q172+апрель!Q172+май!Q172+июнь!Q172+июль!Q172+август!Q172+сентябрь!Q172+октябрь!Q172+ноябрь!Q172+декабрь!Q172</f>
        <v>0</v>
      </c>
      <c r="U172" s="36">
        <f>январь!R172+февраль!R172+март!R172+апрель!R172+май!R172+июнь!R172+июль!R172+август!R172+сентябрь!R172+октябрь!R172+ноябрь!R172+декабрь!R172</f>
        <v>0</v>
      </c>
      <c r="V172" s="36">
        <f>январь!S172+февраль!S172+март!S172+апрель!S172+май!S172+июнь!S172+июль!S172+август!S172+сентябрь!S172+октябрь!S172+ноябрь!S172+декабрь!S172</f>
        <v>0</v>
      </c>
      <c r="W172" s="36">
        <f>январь!T172+февраль!T172+март!T172+апрель!T172+май!T172+июнь!T172+июль!T172+август!T172+сентябрь!T172+октябрь!T172+ноябрь!T172+декабрь!T172</f>
        <v>0</v>
      </c>
      <c r="X172" s="36">
        <f>январь!U172+февраль!U172+март!U172+апрель!U172+май!U172+июнь!U172+июль!U172+август!U172+сентябрь!U172+октябрь!U172+ноябрь!U172+декабрь!U172</f>
        <v>0.15</v>
      </c>
      <c r="Y172" s="36">
        <f>январь!V172+февраль!V172+март!V172+апрель!V172+май!V172+июнь!V172+июль!V172+август!V172+сентябрь!V172+октябрь!V172+ноябрь!V172+декабрь!V172</f>
        <v>134.06899999999999</v>
      </c>
      <c r="Z172" s="36">
        <f>январь!W172+февраль!W172+март!W172+апрель!W172+май!W172+июнь!W172+июль!W172+август!W172+сентябрь!W172+октябрь!W172+ноябрь!W172+декабрь!W172</f>
        <v>0</v>
      </c>
      <c r="AA172" s="36">
        <f>январь!X172+февраль!X172+март!X172+апрель!X172+май!X172+июнь!X172+июль!X172+август!X172+сентябрь!X172+октябрь!X172+ноябрь!X172+декабрь!X172</f>
        <v>0</v>
      </c>
      <c r="AB172" s="29">
        <f>январь!Y172+февраль!Y172+март!Y172+апрель!Y172+май!Y172+июнь!Y172+июль!Y172+август!Y172+сентябрь!Y172+октябрь!Y172+ноябрь!Y172+декабрь!Y172</f>
        <v>0</v>
      </c>
      <c r="AC172" s="36">
        <f>январь!Z172+февраль!Z172+март!Z172+апрель!Z172+май!Z172+июнь!Z172+июль!Z172+август!Z172+сентябрь!Z172+октябрь!Z172+ноябрь!Z172+декабрь!Z172</f>
        <v>0</v>
      </c>
      <c r="AD172" s="66" t="str">
        <f>CONCATENATE(январь!AA172,$BZ$1,февраль!AA172,$BZ$1,март!AA172,$BZ$1,апрель!AA172,$BZ$1,май!AA172,$BZ$1,июнь!AA172,$BZ$1,июль!AA172,$BZ$1,август!AA172,$BZ$1,сентябрь!AA172,$BZ$1,октябрь!AA172,$BZ$1,ноябрь!AA172,$BZ$1,декабрь!AA172)</f>
        <v xml:space="preserve">           </v>
      </c>
      <c r="AE172" s="36">
        <f>январь!AB172+февраль!AB172+март!AB172+апрель!AB172+май!AB172+июнь!AB172+июль!AB172+август!AB172+сентябрь!AB172+октябрь!AB172+ноябрь!AB172+декабрь!AB172</f>
        <v>0</v>
      </c>
      <c r="AF172" s="36">
        <f>январь!AC172+февраль!AC172+март!AC172+апрель!AC172+май!AC172+июнь!AC172+июль!AC172+август!AC172+сентябрь!AC172+октябрь!AC172+ноябрь!AC172+декабрь!AC172</f>
        <v>0</v>
      </c>
      <c r="AG172" s="36">
        <f>январь!AD172+февраль!AD172+март!AD172+апрель!AD172+май!AD172+июнь!AD172+июль!AD172+август!AD172+сентябрь!AD172+октябрь!AD172+ноябрь!AD172+декабрь!AD172</f>
        <v>0</v>
      </c>
      <c r="AH172" s="36">
        <f>январь!AE172+февраль!AE172+март!AE172+апрель!AE172+май!AE172+июнь!AE172+июль!AE172+август!AE172+сентябрь!AE172+октябрь!AE172+ноябрь!AE172+декабрь!AE172</f>
        <v>0</v>
      </c>
      <c r="AI172" s="36">
        <f>январь!AF172+февраль!AF172+март!AF172+апрель!AF172+май!AF172+июнь!AF172+июль!AF172+август!AF172+сентябрь!AF172+октябрь!AF172+ноябрь!AF172+декабрь!AF172</f>
        <v>0</v>
      </c>
      <c r="AJ172" s="36">
        <f>январь!AG172+февраль!AG172+март!AG172+апрель!AG172+май!AG172+июнь!AG172+июль!AG172+август!AG172+сентябрь!AG172+октябрь!AG172+ноябрь!AG172+декабрь!AG172</f>
        <v>0</v>
      </c>
      <c r="AK172" s="29">
        <f>январь!AH172+февраль!AH172+март!AH172+апрель!AH172+май!AH172+июнь!AH172+июль!AH172+август!AH172+сентябрь!AH172+октябрь!AH172+ноябрь!AH172+декабрь!AH172</f>
        <v>0</v>
      </c>
      <c r="AL172" s="36">
        <f>январь!AI172+февраль!AI172+март!AI172+апрель!AI172+май!AI172+июнь!AI172+июль!AI172+август!AI172+сентябрь!AI172+октябрь!AI172+ноябрь!AI172+декабрь!AI172</f>
        <v>0</v>
      </c>
      <c r="AM172" s="29">
        <f>январь!AJ172+февраль!AJ172+март!AJ172+апрель!AJ172+май!AJ172+июнь!AJ172+июль!AJ172+август!AJ172+сентябрь!AJ172+октябрь!AJ172+ноябрь!AJ172+декабрь!AJ172</f>
        <v>0</v>
      </c>
      <c r="AN172" s="36">
        <f>январь!AK172+февраль!AK172+март!AK172+апрель!AK172+май!AK172+июнь!AK172+июль!AK172+август!AK172+сентябрь!AK172+октябрь!AK172+ноябрь!AK172+декабрь!AK172</f>
        <v>0</v>
      </c>
      <c r="AO172" s="36">
        <f>январь!AL172+февраль!AL172+март!AL172+апрель!AL172+май!AL172+июнь!AL172+июль!AL172+август!AL172+сентябрь!AL172+октябрь!AL172+ноябрь!AL172+декабрь!AL172</f>
        <v>0</v>
      </c>
      <c r="AP172" s="36">
        <f>январь!AM172+февраль!AM172+март!AM172+апрель!AM172+май!AM172+июнь!AM172+июль!AM172+август!AM172+сентябрь!AM172+октябрь!AM172+ноябрь!AM172+декабрь!AM172</f>
        <v>0</v>
      </c>
      <c r="AQ172" s="29">
        <f>январь!AN172+февраль!AN172+март!AN172+апрель!AN172+май!AN172+июнь!AN172+июль!AN172+август!AN172+сентябрь!AN172+октябрь!AN172+ноябрь!AN172+декабрь!AN172</f>
        <v>0</v>
      </c>
      <c r="AR172" s="36">
        <f>январь!AO172+февраль!AO172+март!AO172+апрель!AO172+май!AO172+июнь!AO172+июль!AO172+август!AO172+сентябрь!AO172+октябрь!AO172+ноябрь!AO172+декабрь!AO172</f>
        <v>0</v>
      </c>
      <c r="AS172" s="29">
        <f>январь!AP172+февраль!AP172+март!AP172+апрель!AP172+май!AP172+июнь!AP172+июль!AP172+август!AP172+сентябрь!AP172+октябрь!AP172+ноябрь!AP172+декабрь!AP172</f>
        <v>0</v>
      </c>
      <c r="AT172" s="36">
        <f>январь!AQ172+февраль!AQ172+март!AQ172+апрель!AQ172+май!AQ172+июнь!AQ172+июль!AQ172+август!AQ172+сентябрь!AQ172+октябрь!AQ172+ноябрь!AQ172+декабрь!AQ172</f>
        <v>0</v>
      </c>
      <c r="AU172" s="29">
        <f>январь!AR172+февраль!AR172+март!AR172+апрель!AR172+май!AR172+июнь!AR172+июль!AR172+август!AR172+сентябрь!AR172+октябрь!AR172+ноябрь!AR172+декабрь!AR172</f>
        <v>0</v>
      </c>
      <c r="AV172" s="36">
        <f>январь!AS172+февраль!AS172+март!AS172+апрель!AS172+май!AS172+июнь!AS172+июль!AS172+август!AS172+сентябрь!AS172+октябрь!AS172+ноябрь!AS172+декабрь!AS172</f>
        <v>0</v>
      </c>
      <c r="AW172" s="36">
        <f>январь!AT172+февраль!AT172+март!AT172+апрель!AT172+май!AT172+июнь!AT172+июль!AT172+август!AT172+сентябрь!AT172+октябрь!AT172+ноябрь!AT172+декабрь!AT172</f>
        <v>0</v>
      </c>
      <c r="AX172" s="36">
        <f>январь!AU172+февраль!AU172+март!AU172+апрель!AU172+май!AU172+июнь!AU172+июль!AU172+август!AU172+сентябрь!AU172+октябрь!AU172+ноябрь!AU172+декабрь!AU172</f>
        <v>0</v>
      </c>
      <c r="AY172" s="29">
        <f>январь!AV172+февраль!AV172+март!AV172+апрель!AV172+май!AV172+июнь!AV172+июль!AV172+август!AV172+сентябрь!AV172+октябрь!AV172+ноябрь!AV172+декабрь!AV172</f>
        <v>0</v>
      </c>
      <c r="AZ172" s="36">
        <f>январь!AW172+февраль!AW172+март!AW172+апрель!AW172+май!AW172+июнь!AW172+июль!AW172+август!AW172+сентябрь!AW172+октябрь!AW172+ноябрь!AW172+декабрь!AW172</f>
        <v>0</v>
      </c>
      <c r="BA172" s="36">
        <f>январь!AX172+февраль!AX172+март!AX172+апрель!AX172+май!AX172+июнь!AX172+июль!AX172+август!AX172+сентябрь!AX172+октябрь!AX172+ноябрь!AX172+декабрь!AX172</f>
        <v>0</v>
      </c>
      <c r="BB172" s="36">
        <f>январь!AY172+февраль!AY172+март!AY172+апрель!AY172+май!AY172+июнь!AY172+июль!AY172+август!AY172+сентябрь!AY172+октябрь!AY172+ноябрь!AY172+декабрь!AY172</f>
        <v>0</v>
      </c>
      <c r="BC172" s="29">
        <f>январь!AZ172+февраль!AZ172+март!AZ172+апрель!AZ172+май!AZ172+июнь!AZ172+июль!AZ172+август!AZ172+сентябрь!AZ172+октябрь!AZ172+ноябрь!AZ172+декабрь!AZ172</f>
        <v>0</v>
      </c>
      <c r="BD172" s="36">
        <f>январь!BA172+февраль!BA172+март!BA172+апрель!BA172+май!BA172+июнь!BA172+июль!BA172+август!BA172+сентябрь!BA172+октябрь!BA172+ноябрь!BA172+декабрь!BA172</f>
        <v>0</v>
      </c>
      <c r="BE172" s="36">
        <f>январь!BB172+февраль!BB172+март!BB172+апрель!BB172+май!BB172+июнь!BB172+июль!BB172+август!BB172+сентябрь!BB172+октябрь!BB172+ноябрь!BB172+декабрь!BB172</f>
        <v>0</v>
      </c>
      <c r="BF172" s="36">
        <f>январь!BC172+февраль!BC172+март!BC172+апрель!BC172+май!BC172+июнь!BC172+июль!BC172+август!BC172+сентябрь!BC172+октябрь!BC172+ноябрь!BC172+декабрь!BC172</f>
        <v>0</v>
      </c>
      <c r="BG172" s="36">
        <f>январь!BD172+февраль!BD172+март!BD172+апрель!BD172+май!BD172+июнь!BD172+июль!BD172+август!BD172+сентябрь!BD172+октябрь!BD172+ноябрь!BD172+декабрь!BD172</f>
        <v>0</v>
      </c>
      <c r="BH172" s="36">
        <f>январь!BE172+февраль!BE172+март!BE172+апрель!BE172+май!BE172+июнь!BE172+июль!BE172+август!BE172+сентябрь!BE172+октябрь!BE172+ноябрь!BE172+декабрь!BE172</f>
        <v>0</v>
      </c>
      <c r="BI172" s="36">
        <f>январь!BF172+февраль!BF172+март!BF172+апрель!BF172+май!BF172+июнь!BF172+июль!BF172+август!BF172+сентябрь!BF172+октябрь!BF172+ноябрь!BF172+декабрь!BF172</f>
        <v>0</v>
      </c>
      <c r="BJ172" s="36">
        <f>январь!BG172+февраль!BG172+март!BG172+апрель!BG172+май!BG172+июнь!BG172+июль!BG172+август!BG172+сентябрь!BG172+октябрь!BG172+ноябрь!BG172+декабрь!BG172</f>
        <v>0</v>
      </c>
      <c r="BK172" s="36">
        <f>январь!BH172+февраль!BH172+март!BH172+апрель!BH172+май!BH172+июнь!BH172+июль!BH172+август!BH172+сентябрь!BH172+октябрь!BH172+ноябрь!BH172+декабрь!BH172</f>
        <v>0</v>
      </c>
      <c r="BL172" s="36">
        <f>январь!BI172+февраль!BI172+март!BI172+апрель!BI172+май!BI172+июнь!BI172+июль!BI172+август!BI172+сентябрь!BI172+октябрь!BI172+ноябрь!BI172+декабрь!BI172</f>
        <v>0</v>
      </c>
      <c r="BM172" s="29">
        <f>январь!BJ172+февраль!BJ172+март!BJ172+апрель!BJ172+май!BJ172+июнь!BJ172+июль!BJ172+август!BJ172+сентябрь!BJ172+октябрь!BJ172+ноябрь!BJ172+декабрь!BJ172</f>
        <v>0</v>
      </c>
      <c r="BN172" s="36">
        <f>январь!BK172+февраль!BK172+март!BK172+апрель!BK172+май!BK172+июнь!BK172+июль!BK172+август!BK172+сентябрь!BK172+октябрь!BK172+ноябрь!BK172+декабрь!BK172</f>
        <v>0</v>
      </c>
      <c r="BO172" s="29">
        <f>январь!BL172+февраль!BL172+март!BL172+апрель!BL172+май!BL172+июнь!BL172+июль!BL172+август!BL172+сентябрь!BL172+октябрь!BL172+ноябрь!BL172+декабрь!BL172</f>
        <v>11</v>
      </c>
      <c r="BP172" s="36">
        <f>январь!BM172+февраль!BM172+март!BM172+апрель!BM172+май!BM172+июнь!BM172+июль!BM172+август!BM172+сентябрь!BM172+октябрь!BM172+ноябрь!BM172+декабрь!BM172</f>
        <v>10.012</v>
      </c>
      <c r="BQ172" s="36">
        <f>январь!BN172+февраль!BN172+март!BN172+апрель!BN172+май!BN172+июнь!BN172+июль!BN172+август!BN172+сентябрь!BN172+октябрь!BN172+ноябрь!BN172+декабрь!BN172</f>
        <v>0</v>
      </c>
      <c r="BR172" s="36">
        <f>январь!BO172+февраль!BO172+март!BO172+апрель!BO172+май!BO172+июнь!BO172+июль!BO172+август!BO172+сентябрь!BO172+октябрь!BO172+ноябрь!BO172+декабрь!BO172</f>
        <v>0</v>
      </c>
      <c r="BS172" s="29">
        <f>январь!BP172+февраль!BP172+март!BP172+апрель!BP172+май!BP172+июнь!BP172+июль!BP172+август!BP172+сентябрь!BP172+октябрь!BP172+ноябрь!BP172+декабрь!BP172</f>
        <v>2</v>
      </c>
      <c r="BT172" s="36">
        <f>январь!BQ172+февраль!BQ172+март!BQ172+апрель!BQ172+май!BQ172+июнь!BQ172+июль!BQ172+август!BQ172+сентябрь!BQ172+октябрь!BQ172+ноябрь!BQ172+декабрь!BQ172</f>
        <v>1.2689999999999999</v>
      </c>
      <c r="BU172" s="29">
        <f>январь!BR172+февраль!BR172+март!BR172+апрель!BR172+май!BR172+июнь!BR172+июль!BR172+август!BR172+сентябрь!BR172+октябрь!BR172+ноябрь!BR172+декабрь!BR172</f>
        <v>0</v>
      </c>
      <c r="BV172" s="36">
        <f>январь!BS172+февраль!BS172+март!BS172+апрель!BS172+май!BS172+июнь!BS172+июль!BS172+август!BS172+сентябрь!BS172+октябрь!BS172+ноябрь!BS172+декабрь!BS172</f>
        <v>0</v>
      </c>
      <c r="BW172" s="36">
        <f>январь!BT172+февраль!BT172+март!BT172+апрель!BT172+май!BT172+июнь!BT172+июль!BT172+август!BT172+сентябрь!BT172+октябрь!BT172+ноябрь!BT172+декабрь!BT172</f>
        <v>0</v>
      </c>
      <c r="BX172" s="36">
        <f>январь!BU172+февраль!BU172+март!BU172+апрель!BU172+май!BU172+июнь!BU172+июль!BU172+август!BU172+сентябрь!BU172+октябрь!BU172+ноябрь!BU172+декабрь!BU172</f>
        <v>0</v>
      </c>
      <c r="BY172" s="36">
        <f>январь!BV172+февраль!BV172+март!BV172+апрель!BV172+май!BV172+июнь!BV172+июль!BV172+август!BV172+сентябрь!BV172+октябрь!BV172+ноябрь!BV172+декабрь!BV172</f>
        <v>2.1749999999999998</v>
      </c>
      <c r="BZ172" s="77">
        <v>0</v>
      </c>
    </row>
    <row r="173" spans="1:78" x14ac:dyDescent="0.25">
      <c r="A173" s="16">
        <v>171</v>
      </c>
      <c r="B173" s="16">
        <v>3</v>
      </c>
      <c r="C173" s="37" t="s">
        <v>926</v>
      </c>
      <c r="D173" s="51">
        <v>267.43582160386478</v>
      </c>
      <c r="E173" s="25">
        <v>-161.270804</v>
      </c>
      <c r="F173" s="26">
        <f t="shared" si="6"/>
        <v>93.11301760386479</v>
      </c>
      <c r="G173" s="26">
        <f t="shared" si="7"/>
        <v>254.38382160386479</v>
      </c>
      <c r="H173" s="26">
        <f t="shared" si="8"/>
        <v>13.052</v>
      </c>
      <c r="I173" s="36">
        <f>январь!F173+февраль!F173+март!F173+апрель!F173+май!F173+июнь!F173+июль!F173+август!F173+сентябрь!F173+октябрь!F173+ноябрь!F173+декабрь!F173</f>
        <v>0</v>
      </c>
      <c r="J173" s="36">
        <f>январь!G173+февраль!G173+март!G173+апрель!G173+май!G173+июнь!G173+июль!G173+август!G173+сентябрь!G173+октябрь!G173+ноябрь!G173+декабрь!G173</f>
        <v>0</v>
      </c>
      <c r="K173" s="36">
        <f>январь!H173+февраль!H173+март!H173+апрель!H173+май!H173+июнь!H173+июль!H173+август!H173+сентябрь!H173+октябрь!H173+ноябрь!H173+декабрь!H173</f>
        <v>0</v>
      </c>
      <c r="L173" s="27">
        <f>январь!I173+февраль!I173+март!I173+апрель!I173+май!I173+июнь!I173+июль!I173+август!I173+сентябрь!I173+октябрь!I173+ноябрь!I173+декабрь!I173</f>
        <v>0</v>
      </c>
      <c r="M173" s="36">
        <f>январь!J173+февраль!J173+март!J173+апрель!J173+май!J173+июнь!J173+июль!J173+август!J173+сентябрь!J173+октябрь!J173+ноябрь!J173+декабрь!J173</f>
        <v>0</v>
      </c>
      <c r="N173" s="36">
        <f>январь!K173+февраль!K173+март!K173+апрель!K173+май!K173+июнь!K173+июль!K173+август!K173+сентябрь!K173+октябрь!K173+ноябрь!K173+декабрь!K173</f>
        <v>0</v>
      </c>
      <c r="O173" s="36">
        <f>январь!L173+февраль!L173+март!L173+апрель!L173+май!L173+июнь!L173+июль!L173+август!L173+сентябрь!L173+октябрь!L173+ноябрь!L173+декабрь!L173</f>
        <v>0</v>
      </c>
      <c r="P173" s="36">
        <f>январь!M173+февраль!M173+март!M173+апрель!M173+май!M173+июнь!M173+июль!M173+август!M173+сентябрь!M173+октябрь!M173+ноябрь!M173+декабрь!M173</f>
        <v>0</v>
      </c>
      <c r="Q173" s="36">
        <f>январь!N173+февраль!N173+март!N173+апрель!N173+май!N173+июнь!N173+июль!N173+август!N173+сентябрь!N173+октябрь!N173+ноябрь!N173+декабрь!N173</f>
        <v>0</v>
      </c>
      <c r="R173" s="29">
        <f>январь!O173+февраль!O173+март!O173+апрель!O173+май!O173+июнь!O173+июль!O173+август!O173+сентябрь!O173+октябрь!O173+ноябрь!O173+декабрь!O173</f>
        <v>0</v>
      </c>
      <c r="S173" s="36">
        <f>январь!P173+февраль!P173+март!P173+апрель!P173+май!P173+июнь!P173+июль!P173+август!P173+сентябрь!P173+октябрь!P173+ноябрь!P173+декабрь!P173</f>
        <v>0</v>
      </c>
      <c r="T173" s="29">
        <f>январь!Q173+февраль!Q173+март!Q173+апрель!Q173+май!Q173+июнь!Q173+июль!Q173+август!Q173+сентябрь!Q173+октябрь!Q173+ноябрь!Q173+декабрь!Q173</f>
        <v>0</v>
      </c>
      <c r="U173" s="36">
        <f>январь!R173+февраль!R173+март!R173+апрель!R173+май!R173+июнь!R173+июль!R173+август!R173+сентябрь!R173+октябрь!R173+ноябрь!R173+декабрь!R173</f>
        <v>0</v>
      </c>
      <c r="V173" s="36">
        <f>январь!S173+февраль!S173+март!S173+апрель!S173+май!S173+июнь!S173+июль!S173+август!S173+сентябрь!S173+октябрь!S173+ноябрь!S173+декабрь!S173</f>
        <v>0</v>
      </c>
      <c r="W173" s="36">
        <f>январь!T173+февраль!T173+март!T173+апрель!T173+май!T173+июнь!T173+июль!T173+август!T173+сентябрь!T173+октябрь!T173+ноябрь!T173+декабрь!T173</f>
        <v>0</v>
      </c>
      <c r="X173" s="36">
        <f>январь!U173+февраль!U173+март!U173+апрель!U173+май!U173+июнь!U173+июль!U173+август!U173+сентябрь!U173+октябрь!U173+ноябрь!U173+декабрь!U173</f>
        <v>0</v>
      </c>
      <c r="Y173" s="36">
        <f>январь!V173+февраль!V173+март!V173+апрель!V173+май!V173+июнь!V173+июль!V173+август!V173+сентябрь!V173+октябрь!V173+ноябрь!V173+декабрь!V173</f>
        <v>0</v>
      </c>
      <c r="Z173" s="36">
        <f>январь!W173+февраль!W173+март!W173+апрель!W173+май!W173+июнь!W173+июль!W173+август!W173+сентябрь!W173+октябрь!W173+ноябрь!W173+декабрь!W173</f>
        <v>0</v>
      </c>
      <c r="AA173" s="36">
        <f>январь!X173+февраль!X173+март!X173+апрель!X173+май!X173+июнь!X173+июль!X173+август!X173+сентябрь!X173+октябрь!X173+ноябрь!X173+декабрь!X173</f>
        <v>0</v>
      </c>
      <c r="AB173" s="29">
        <f>январь!Y173+февраль!Y173+март!Y173+апрель!Y173+май!Y173+июнь!Y173+июль!Y173+август!Y173+сентябрь!Y173+октябрь!Y173+ноябрь!Y173+декабрь!Y173</f>
        <v>0</v>
      </c>
      <c r="AC173" s="36">
        <f>январь!Z173+февраль!Z173+март!Z173+апрель!Z173+май!Z173+июнь!Z173+июль!Z173+август!Z173+сентябрь!Z173+октябрь!Z173+ноябрь!Z173+декабрь!Z173</f>
        <v>0</v>
      </c>
      <c r="AD173" s="66" t="str">
        <f>CONCATENATE(январь!AA173,$BZ$1,февраль!AA173,$BZ$1,март!AA173,$BZ$1,апрель!AA173,$BZ$1,май!AA173,$BZ$1,июнь!AA173,$BZ$1,июль!AA173,$BZ$1,август!AA173,$BZ$1,сентябрь!AA173,$BZ$1,октябрь!AA173,$BZ$1,ноябрь!AA173,$BZ$1,декабрь!AA173)</f>
        <v xml:space="preserve">           </v>
      </c>
      <c r="AE173" s="36">
        <f>январь!AB173+февраль!AB173+март!AB173+апрель!AB173+май!AB173+июнь!AB173+июль!AB173+август!AB173+сентябрь!AB173+октябрь!AB173+ноябрь!AB173+декабрь!AB173</f>
        <v>0</v>
      </c>
      <c r="AF173" s="36">
        <f>январь!AC173+февраль!AC173+март!AC173+апрель!AC173+май!AC173+июнь!AC173+июль!AC173+август!AC173+сентябрь!AC173+октябрь!AC173+ноябрь!AC173+декабрь!AC173</f>
        <v>0</v>
      </c>
      <c r="AG173" s="36">
        <f>январь!AD173+февраль!AD173+март!AD173+апрель!AD173+май!AD173+июнь!AD173+июль!AD173+август!AD173+сентябрь!AD173+октябрь!AD173+ноябрь!AD173+декабрь!AD173</f>
        <v>0</v>
      </c>
      <c r="AH173" s="36">
        <f>январь!AE173+февраль!AE173+март!AE173+апрель!AE173+май!AE173+июнь!AE173+июль!AE173+август!AE173+сентябрь!AE173+октябрь!AE173+ноябрь!AE173+декабрь!AE173</f>
        <v>0</v>
      </c>
      <c r="AI173" s="36">
        <f>январь!AF173+февраль!AF173+март!AF173+апрель!AF173+май!AF173+июнь!AF173+июль!AF173+август!AF173+сентябрь!AF173+октябрь!AF173+ноябрь!AF173+декабрь!AF173</f>
        <v>0</v>
      </c>
      <c r="AJ173" s="36">
        <f>январь!AG173+февраль!AG173+март!AG173+апрель!AG173+май!AG173+июнь!AG173+июль!AG173+август!AG173+сентябрь!AG173+октябрь!AG173+ноябрь!AG173+декабрь!AG173</f>
        <v>0</v>
      </c>
      <c r="AK173" s="29">
        <f>январь!AH173+февраль!AH173+март!AH173+апрель!AH173+май!AH173+июнь!AH173+июль!AH173+август!AH173+сентябрь!AH173+октябрь!AH173+ноябрь!AH173+декабрь!AH173</f>
        <v>0</v>
      </c>
      <c r="AL173" s="36">
        <f>январь!AI173+февраль!AI173+март!AI173+апрель!AI173+май!AI173+июнь!AI173+июль!AI173+август!AI173+сентябрь!AI173+октябрь!AI173+ноябрь!AI173+декабрь!AI173</f>
        <v>0</v>
      </c>
      <c r="AM173" s="29">
        <f>январь!AJ173+февраль!AJ173+март!AJ173+апрель!AJ173+май!AJ173+июнь!AJ173+июль!AJ173+август!AJ173+сентябрь!AJ173+октябрь!AJ173+ноябрь!AJ173+декабрь!AJ173</f>
        <v>0</v>
      </c>
      <c r="AN173" s="36">
        <f>январь!AK173+февраль!AK173+март!AK173+апрель!AK173+май!AK173+июнь!AK173+июль!AK173+август!AK173+сентябрь!AK173+октябрь!AK173+ноябрь!AK173+декабрь!AK173</f>
        <v>0</v>
      </c>
      <c r="AO173" s="36">
        <f>январь!AL173+февраль!AL173+март!AL173+апрель!AL173+май!AL173+июнь!AL173+июль!AL173+август!AL173+сентябрь!AL173+октябрь!AL173+ноябрь!AL173+декабрь!AL173</f>
        <v>0</v>
      </c>
      <c r="AP173" s="36">
        <f>январь!AM173+февраль!AM173+март!AM173+апрель!AM173+май!AM173+июнь!AM173+июль!AM173+август!AM173+сентябрь!AM173+октябрь!AM173+ноябрь!AM173+декабрь!AM173</f>
        <v>0</v>
      </c>
      <c r="AQ173" s="29">
        <f>январь!AN173+февраль!AN173+март!AN173+апрель!AN173+май!AN173+июнь!AN173+июль!AN173+август!AN173+сентябрь!AN173+октябрь!AN173+ноябрь!AN173+декабрь!AN173</f>
        <v>0</v>
      </c>
      <c r="AR173" s="36">
        <f>январь!AO173+февраль!AO173+март!AO173+апрель!AO173+май!AO173+июнь!AO173+июль!AO173+август!AO173+сентябрь!AO173+октябрь!AO173+ноябрь!AO173+декабрь!AO173</f>
        <v>0</v>
      </c>
      <c r="AS173" s="29">
        <f>январь!AP173+февраль!AP173+март!AP173+апрель!AP173+май!AP173+июнь!AP173+июль!AP173+август!AP173+сентябрь!AP173+октябрь!AP173+ноябрь!AP173+декабрь!AP173</f>
        <v>0</v>
      </c>
      <c r="AT173" s="36">
        <f>январь!AQ173+февраль!AQ173+март!AQ173+апрель!AQ173+май!AQ173+июнь!AQ173+июль!AQ173+август!AQ173+сентябрь!AQ173+октябрь!AQ173+ноябрь!AQ173+декабрь!AQ173</f>
        <v>0</v>
      </c>
      <c r="AU173" s="29">
        <f>январь!AR173+февраль!AR173+март!AR173+апрель!AR173+май!AR173+июнь!AR173+июль!AR173+август!AR173+сентябрь!AR173+октябрь!AR173+ноябрь!AR173+декабрь!AR173</f>
        <v>0</v>
      </c>
      <c r="AV173" s="36">
        <f>январь!AS173+февраль!AS173+март!AS173+апрель!AS173+май!AS173+июнь!AS173+июль!AS173+август!AS173+сентябрь!AS173+октябрь!AS173+ноябрь!AS173+декабрь!AS173</f>
        <v>0</v>
      </c>
      <c r="AW173" s="36">
        <f>январь!AT173+февраль!AT173+март!AT173+апрель!AT173+май!AT173+июнь!AT173+июль!AT173+август!AT173+сентябрь!AT173+октябрь!AT173+ноябрь!AT173+декабрь!AT173</f>
        <v>0</v>
      </c>
      <c r="AX173" s="36">
        <f>январь!AU173+февраль!AU173+март!AU173+апрель!AU173+май!AU173+июнь!AU173+июль!AU173+август!AU173+сентябрь!AU173+октябрь!AU173+ноябрь!AU173+декабрь!AU173</f>
        <v>0</v>
      </c>
      <c r="AY173" s="29">
        <f>январь!AV173+февраль!AV173+март!AV173+апрель!AV173+май!AV173+июнь!AV173+июль!AV173+август!AV173+сентябрь!AV173+октябрь!AV173+ноябрь!AV173+декабрь!AV173</f>
        <v>0</v>
      </c>
      <c r="AZ173" s="36">
        <f>январь!AW173+февраль!AW173+март!AW173+апрель!AW173+май!AW173+июнь!AW173+июль!AW173+август!AW173+сентябрь!AW173+октябрь!AW173+ноябрь!AW173+декабрь!AW173</f>
        <v>0</v>
      </c>
      <c r="BA173" s="36">
        <f>январь!AX173+февраль!AX173+март!AX173+апрель!AX173+май!AX173+июнь!AX173+июль!AX173+август!AX173+сентябрь!AX173+октябрь!AX173+ноябрь!AX173+декабрь!AX173</f>
        <v>0</v>
      </c>
      <c r="BB173" s="36">
        <f>январь!AY173+февраль!AY173+март!AY173+апрель!AY173+май!AY173+июнь!AY173+июль!AY173+август!AY173+сентябрь!AY173+октябрь!AY173+ноябрь!AY173+декабрь!AY173</f>
        <v>0</v>
      </c>
      <c r="BC173" s="29">
        <f>январь!AZ173+февраль!AZ173+март!AZ173+апрель!AZ173+май!AZ173+июнь!AZ173+июль!AZ173+август!AZ173+сентябрь!AZ173+октябрь!AZ173+ноябрь!AZ173+декабрь!AZ173</f>
        <v>0</v>
      </c>
      <c r="BD173" s="36">
        <f>январь!BA173+февраль!BA173+март!BA173+апрель!BA173+май!BA173+июнь!BA173+июль!BA173+август!BA173+сентябрь!BA173+октябрь!BA173+ноябрь!BA173+декабрь!BA173</f>
        <v>0</v>
      </c>
      <c r="BE173" s="36">
        <f>январь!BB173+февраль!BB173+март!BB173+апрель!BB173+май!BB173+июнь!BB173+июль!BB173+август!BB173+сентябрь!BB173+октябрь!BB173+ноябрь!BB173+декабрь!BB173</f>
        <v>0</v>
      </c>
      <c r="BF173" s="36">
        <f>январь!BC173+февраль!BC173+март!BC173+апрель!BC173+май!BC173+июнь!BC173+июль!BC173+август!BC173+сентябрь!BC173+октябрь!BC173+ноябрь!BC173+декабрь!BC173</f>
        <v>0</v>
      </c>
      <c r="BG173" s="36">
        <f>январь!BD173+февраль!BD173+март!BD173+апрель!BD173+май!BD173+июнь!BD173+июль!BD173+август!BD173+сентябрь!BD173+октябрь!BD173+ноябрь!BD173+декабрь!BD173</f>
        <v>0</v>
      </c>
      <c r="BH173" s="36">
        <f>январь!BE173+февраль!BE173+март!BE173+апрель!BE173+май!BE173+июнь!BE173+июль!BE173+август!BE173+сентябрь!BE173+октябрь!BE173+ноябрь!BE173+декабрь!BE173</f>
        <v>0</v>
      </c>
      <c r="BI173" s="36">
        <f>январь!BF173+февраль!BF173+март!BF173+апрель!BF173+май!BF173+июнь!BF173+июль!BF173+август!BF173+сентябрь!BF173+октябрь!BF173+ноябрь!BF173+декабрь!BF173</f>
        <v>0</v>
      </c>
      <c r="BJ173" s="36">
        <f>январь!BG173+февраль!BG173+март!BG173+апрель!BG173+май!BG173+июнь!BG173+июль!BG173+август!BG173+сентябрь!BG173+октябрь!BG173+ноябрь!BG173+декабрь!BG173</f>
        <v>0</v>
      </c>
      <c r="BK173" s="36">
        <f>январь!BH173+февраль!BH173+март!BH173+апрель!BH173+май!BH173+июнь!BH173+июль!BH173+август!BH173+сентябрь!BH173+октябрь!BH173+ноябрь!BH173+декабрь!BH173</f>
        <v>0</v>
      </c>
      <c r="BL173" s="36">
        <f>январь!BI173+февраль!BI173+март!BI173+апрель!BI173+май!BI173+июнь!BI173+июль!BI173+август!BI173+сентябрь!BI173+октябрь!BI173+ноябрь!BI173+декабрь!BI173</f>
        <v>0</v>
      </c>
      <c r="BM173" s="29">
        <f>январь!BJ173+февраль!BJ173+март!BJ173+апрель!BJ173+май!BJ173+июнь!BJ173+июль!BJ173+август!BJ173+сентябрь!BJ173+октябрь!BJ173+ноябрь!BJ173+декабрь!BJ173</f>
        <v>0</v>
      </c>
      <c r="BN173" s="36">
        <f>январь!BK173+февраль!BK173+март!BK173+апрель!BK173+май!BK173+июнь!BK173+июль!BK173+август!BK173+сентябрь!BK173+октябрь!BK173+ноябрь!BK173+декабрь!BK173</f>
        <v>0</v>
      </c>
      <c r="BO173" s="29">
        <f>январь!BL173+февраль!BL173+март!BL173+апрель!BL173+май!BL173+июнь!BL173+июль!BL173+август!BL173+сентябрь!BL173+октябрь!BL173+ноябрь!BL173+декабрь!BL173</f>
        <v>0</v>
      </c>
      <c r="BP173" s="36">
        <f>январь!BM173+февраль!BM173+март!BM173+апрель!BM173+май!BM173+июнь!BM173+июль!BM173+август!BM173+сентябрь!BM173+октябрь!BM173+ноябрь!BM173+декабрь!BM173</f>
        <v>0</v>
      </c>
      <c r="BQ173" s="36">
        <f>январь!BN173+февраль!BN173+март!BN173+апрель!BN173+май!BN173+июнь!BN173+июль!BN173+август!BN173+сентябрь!BN173+октябрь!BN173+ноябрь!BN173+декабрь!BN173</f>
        <v>0</v>
      </c>
      <c r="BR173" s="36">
        <f>январь!BO173+февраль!BO173+март!BO173+апрель!BO173+май!BO173+июнь!BO173+июль!BO173+август!BO173+сентябрь!BO173+октябрь!BO173+ноябрь!BO173+декабрь!BO173</f>
        <v>0</v>
      </c>
      <c r="BS173" s="29">
        <f>январь!BP173+февраль!BP173+март!BP173+апрель!BP173+май!BP173+июнь!BP173+июль!BP173+август!BP173+сентябрь!BP173+октябрь!BP173+ноябрь!BP173+декабрь!BP173</f>
        <v>5</v>
      </c>
      <c r="BT173" s="36">
        <f>январь!BQ173+февраль!BQ173+март!BQ173+апрель!BQ173+май!BQ173+июнь!BQ173+июль!BQ173+август!BQ173+сентябрь!BQ173+октябрь!BQ173+ноябрь!BQ173+декабрь!BQ173</f>
        <v>3.8479999999999999</v>
      </c>
      <c r="BU173" s="29">
        <f>январь!BR173+февраль!BR173+март!BR173+апрель!BR173+май!BR173+июнь!BR173+июль!BR173+август!BR173+сентябрь!BR173+октябрь!BR173+ноябрь!BR173+декабрь!BR173</f>
        <v>0</v>
      </c>
      <c r="BV173" s="36">
        <f>январь!BS173+февраль!BS173+март!BS173+апрель!BS173+май!BS173+июнь!BS173+июль!BS173+август!BS173+сентябрь!BS173+октябрь!BS173+ноябрь!BS173+декабрь!BS173</f>
        <v>0</v>
      </c>
      <c r="BW173" s="36">
        <f>январь!BT173+февраль!BT173+март!BT173+апрель!BT173+май!BT173+июнь!BT173+июль!BT173+август!BT173+сентябрь!BT173+октябрь!BT173+ноябрь!BT173+декабрь!BT173</f>
        <v>0</v>
      </c>
      <c r="BX173" s="36">
        <f>январь!BU173+февраль!BU173+март!BU173+апрель!BU173+май!BU173+июнь!BU173+июль!BU173+август!BU173+сентябрь!BU173+октябрь!BU173+ноябрь!BU173+декабрь!BU173</f>
        <v>0</v>
      </c>
      <c r="BY173" s="36">
        <f>январь!BV173+февраль!BV173+март!BV173+апрель!BV173+май!BV173+июнь!BV173+июль!BV173+август!BV173+сентябрь!BV173+октябрь!BV173+ноябрь!BV173+декабрь!BV173</f>
        <v>9.2040000000000006</v>
      </c>
      <c r="BZ173" s="77">
        <v>2</v>
      </c>
    </row>
    <row r="174" spans="1:78" x14ac:dyDescent="0.25">
      <c r="A174" s="16">
        <v>172</v>
      </c>
      <c r="B174" s="16">
        <v>3</v>
      </c>
      <c r="C174" s="37" t="s">
        <v>916</v>
      </c>
      <c r="D174" s="51">
        <v>702.78664473429944</v>
      </c>
      <c r="E174" s="25">
        <v>466.98904000000039</v>
      </c>
      <c r="F174" s="26">
        <f t="shared" si="6"/>
        <v>1150.1926847342997</v>
      </c>
      <c r="G174" s="26">
        <f t="shared" si="7"/>
        <v>683.20364473429947</v>
      </c>
      <c r="H174" s="26">
        <f t="shared" si="8"/>
        <v>19.582999999999998</v>
      </c>
      <c r="I174" s="36">
        <f>январь!F174+февраль!F174+март!F174+апрель!F174+май!F174+июнь!F174+июль!F174+август!F174+сентябрь!F174+октябрь!F174+ноябрь!F174+декабрь!F174</f>
        <v>0</v>
      </c>
      <c r="J174" s="36">
        <f>январь!G174+февраль!G174+март!G174+апрель!G174+май!G174+июнь!G174+июль!G174+август!G174+сентябрь!G174+октябрь!G174+ноябрь!G174+декабрь!G174</f>
        <v>0</v>
      </c>
      <c r="K174" s="36">
        <f>январь!H174+февраль!H174+март!H174+апрель!H174+май!H174+июнь!H174+июль!H174+август!H174+сентябрь!H174+октябрь!H174+ноябрь!H174+декабрь!H174</f>
        <v>0</v>
      </c>
      <c r="L174" s="27">
        <f>январь!I174+февраль!I174+март!I174+апрель!I174+май!I174+июнь!I174+июль!I174+август!I174+сентябрь!I174+октябрь!I174+ноябрь!I174+декабрь!I174</f>
        <v>0</v>
      </c>
      <c r="M174" s="36">
        <f>январь!J174+февраль!J174+март!J174+апрель!J174+май!J174+июнь!J174+июль!J174+август!J174+сентябрь!J174+октябрь!J174+ноябрь!J174+декабрь!J174</f>
        <v>0</v>
      </c>
      <c r="N174" s="36">
        <f>январь!K174+февраль!K174+март!K174+апрель!K174+май!K174+июнь!K174+июль!K174+август!K174+сентябрь!K174+октябрь!K174+ноябрь!K174+декабрь!K174</f>
        <v>0</v>
      </c>
      <c r="O174" s="36">
        <f>январь!L174+февраль!L174+март!L174+апрель!L174+май!L174+июнь!L174+июль!L174+август!L174+сентябрь!L174+октябрь!L174+ноябрь!L174+декабрь!L174</f>
        <v>0</v>
      </c>
      <c r="P174" s="36">
        <f>январь!M174+февраль!M174+март!M174+апрель!M174+май!M174+июнь!M174+июль!M174+август!M174+сентябрь!M174+октябрь!M174+ноябрь!M174+декабрь!M174</f>
        <v>0</v>
      </c>
      <c r="Q174" s="36">
        <f>январь!N174+февраль!N174+март!N174+апрель!N174+май!N174+июнь!N174+июль!N174+август!N174+сентябрь!N174+октябрь!N174+ноябрь!N174+декабрь!N174</f>
        <v>0</v>
      </c>
      <c r="R174" s="29">
        <f>январь!O174+февраль!O174+март!O174+апрель!O174+май!O174+июнь!O174+июль!O174+август!O174+сентябрь!O174+октябрь!O174+ноябрь!O174+декабрь!O174</f>
        <v>0</v>
      </c>
      <c r="S174" s="36">
        <f>январь!P174+февраль!P174+март!P174+апрель!P174+май!P174+июнь!P174+июль!P174+август!P174+сентябрь!P174+октябрь!P174+ноябрь!P174+декабрь!P174</f>
        <v>0</v>
      </c>
      <c r="T174" s="29">
        <f>январь!Q174+февраль!Q174+март!Q174+апрель!Q174+май!Q174+июнь!Q174+июль!Q174+август!Q174+сентябрь!Q174+октябрь!Q174+ноябрь!Q174+декабрь!Q174</f>
        <v>0</v>
      </c>
      <c r="U174" s="36">
        <f>январь!R174+февраль!R174+март!R174+апрель!R174+май!R174+июнь!R174+июль!R174+август!R174+сентябрь!R174+октябрь!R174+ноябрь!R174+декабрь!R174</f>
        <v>0</v>
      </c>
      <c r="V174" s="36">
        <f>январь!S174+февраль!S174+март!S174+апрель!S174+май!S174+июнь!S174+июль!S174+август!S174+сентябрь!S174+октябрь!S174+ноябрь!S174+декабрь!S174</f>
        <v>0</v>
      </c>
      <c r="W174" s="36">
        <f>январь!T174+февраль!T174+март!T174+апрель!T174+май!T174+июнь!T174+июль!T174+август!T174+сентябрь!T174+октябрь!T174+ноябрь!T174+декабрь!T174</f>
        <v>0</v>
      </c>
      <c r="X174" s="36">
        <f>январь!U174+февраль!U174+март!U174+апрель!U174+май!U174+июнь!U174+июль!U174+август!U174+сентябрь!U174+октябрь!U174+ноябрь!U174+декабрь!U174</f>
        <v>0</v>
      </c>
      <c r="Y174" s="36">
        <f>январь!V174+февраль!V174+март!V174+апрель!V174+май!V174+июнь!V174+июль!V174+август!V174+сентябрь!V174+октябрь!V174+ноябрь!V174+декабрь!V174</f>
        <v>0</v>
      </c>
      <c r="Z174" s="36">
        <f>январь!W174+февраль!W174+март!W174+апрель!W174+май!W174+июнь!W174+июль!W174+август!W174+сентябрь!W174+октябрь!W174+ноябрь!W174+декабрь!W174</f>
        <v>0</v>
      </c>
      <c r="AA174" s="36">
        <f>январь!X174+февраль!X174+март!X174+апрель!X174+май!X174+июнь!X174+июль!X174+август!X174+сентябрь!X174+октябрь!X174+ноябрь!X174+декабрь!X174</f>
        <v>0</v>
      </c>
      <c r="AB174" s="29">
        <f>январь!Y174+февраль!Y174+март!Y174+апрель!Y174+май!Y174+июнь!Y174+июль!Y174+август!Y174+сентябрь!Y174+октябрь!Y174+ноябрь!Y174+декабрь!Y174</f>
        <v>0</v>
      </c>
      <c r="AC174" s="36">
        <f>январь!Z174+февраль!Z174+март!Z174+апрель!Z174+май!Z174+июнь!Z174+июль!Z174+август!Z174+сентябрь!Z174+октябрь!Z174+ноябрь!Z174+декабрь!Z174</f>
        <v>0</v>
      </c>
      <c r="AD174" s="66" t="str">
        <f>CONCATENATE(январь!AA174,$BZ$1,февраль!AA174,$BZ$1,март!AA174,$BZ$1,апрель!AA174,$BZ$1,май!AA174,$BZ$1,июнь!AA174,$BZ$1,июль!AA174,$BZ$1,август!AA174,$BZ$1,сентябрь!AA174,$BZ$1,октябрь!AA174,$BZ$1,ноябрь!AA174,$BZ$1,декабрь!AA174)</f>
        <v xml:space="preserve">           </v>
      </c>
      <c r="AE174" s="36">
        <f>январь!AB174+февраль!AB174+март!AB174+апрель!AB174+май!AB174+июнь!AB174+июль!AB174+август!AB174+сентябрь!AB174+октябрь!AB174+ноябрь!AB174+декабрь!AB174</f>
        <v>0</v>
      </c>
      <c r="AF174" s="36">
        <f>январь!AC174+февраль!AC174+март!AC174+апрель!AC174+май!AC174+июнь!AC174+июль!AC174+август!AC174+сентябрь!AC174+октябрь!AC174+ноябрь!AC174+декабрь!AC174</f>
        <v>0</v>
      </c>
      <c r="AG174" s="36">
        <f>январь!AD174+февраль!AD174+март!AD174+апрель!AD174+май!AD174+июнь!AD174+июль!AD174+август!AD174+сентябрь!AD174+октябрь!AD174+ноябрь!AD174+декабрь!AD174</f>
        <v>0</v>
      </c>
      <c r="AH174" s="36">
        <f>январь!AE174+февраль!AE174+март!AE174+апрель!AE174+май!AE174+июнь!AE174+июль!AE174+август!AE174+сентябрь!AE174+октябрь!AE174+ноябрь!AE174+декабрь!AE174</f>
        <v>0</v>
      </c>
      <c r="AI174" s="36">
        <f>январь!AF174+февраль!AF174+март!AF174+апрель!AF174+май!AF174+июнь!AF174+июль!AF174+август!AF174+сентябрь!AF174+октябрь!AF174+ноябрь!AF174+декабрь!AF174</f>
        <v>0</v>
      </c>
      <c r="AJ174" s="36">
        <f>январь!AG174+февраль!AG174+март!AG174+апрель!AG174+май!AG174+июнь!AG174+июль!AG174+август!AG174+сентябрь!AG174+октябрь!AG174+ноябрь!AG174+декабрь!AG174</f>
        <v>0</v>
      </c>
      <c r="AK174" s="29">
        <f>январь!AH174+февраль!AH174+март!AH174+апрель!AH174+май!AH174+июнь!AH174+июль!AH174+август!AH174+сентябрь!AH174+октябрь!AH174+ноябрь!AH174+декабрь!AH174</f>
        <v>0</v>
      </c>
      <c r="AL174" s="36">
        <f>январь!AI174+февраль!AI174+март!AI174+апрель!AI174+май!AI174+июнь!AI174+июль!AI174+август!AI174+сентябрь!AI174+октябрь!AI174+ноябрь!AI174+декабрь!AI174</f>
        <v>0</v>
      </c>
      <c r="AM174" s="29">
        <f>январь!AJ174+февраль!AJ174+март!AJ174+апрель!AJ174+май!AJ174+июнь!AJ174+июль!AJ174+август!AJ174+сентябрь!AJ174+октябрь!AJ174+ноябрь!AJ174+декабрь!AJ174</f>
        <v>0</v>
      </c>
      <c r="AN174" s="36">
        <f>январь!AK174+февраль!AK174+март!AK174+апрель!AK174+май!AK174+июнь!AK174+июль!AK174+август!AK174+сентябрь!AK174+октябрь!AK174+ноябрь!AK174+декабрь!AK174</f>
        <v>0</v>
      </c>
      <c r="AO174" s="36">
        <f>январь!AL174+февраль!AL174+март!AL174+апрель!AL174+май!AL174+июнь!AL174+июль!AL174+август!AL174+сентябрь!AL174+октябрь!AL174+ноябрь!AL174+декабрь!AL174</f>
        <v>0</v>
      </c>
      <c r="AP174" s="36">
        <f>январь!AM174+февраль!AM174+март!AM174+апрель!AM174+май!AM174+июнь!AM174+июль!AM174+август!AM174+сентябрь!AM174+октябрь!AM174+ноябрь!AM174+декабрь!AM174</f>
        <v>0</v>
      </c>
      <c r="AQ174" s="29">
        <f>январь!AN174+февраль!AN174+март!AN174+апрель!AN174+май!AN174+июнь!AN174+июль!AN174+август!AN174+сентябрь!AN174+октябрь!AN174+ноябрь!AN174+декабрь!AN174</f>
        <v>0</v>
      </c>
      <c r="AR174" s="36">
        <f>январь!AO174+февраль!AO174+март!AO174+апрель!AO174+май!AO174+июнь!AO174+июль!AO174+август!AO174+сентябрь!AO174+октябрь!AO174+ноябрь!AO174+декабрь!AO174</f>
        <v>0</v>
      </c>
      <c r="AS174" s="29">
        <f>январь!AP174+февраль!AP174+март!AP174+апрель!AP174+май!AP174+июнь!AP174+июль!AP174+август!AP174+сентябрь!AP174+октябрь!AP174+ноябрь!AP174+декабрь!AP174</f>
        <v>0</v>
      </c>
      <c r="AT174" s="36">
        <f>январь!AQ174+февраль!AQ174+март!AQ174+апрель!AQ174+май!AQ174+июнь!AQ174+июль!AQ174+август!AQ174+сентябрь!AQ174+октябрь!AQ174+ноябрь!AQ174+декабрь!AQ174</f>
        <v>0</v>
      </c>
      <c r="AU174" s="29">
        <f>январь!AR174+февраль!AR174+март!AR174+апрель!AR174+май!AR174+июнь!AR174+июль!AR174+август!AR174+сентябрь!AR174+октябрь!AR174+ноябрь!AR174+декабрь!AR174</f>
        <v>0</v>
      </c>
      <c r="AV174" s="36">
        <f>январь!AS174+февраль!AS174+март!AS174+апрель!AS174+май!AS174+июнь!AS174+июль!AS174+август!AS174+сентябрь!AS174+октябрь!AS174+ноябрь!AS174+декабрь!AS174</f>
        <v>0</v>
      </c>
      <c r="AW174" s="36">
        <f>январь!AT174+февраль!AT174+март!AT174+апрель!AT174+май!AT174+июнь!AT174+июль!AT174+август!AT174+сентябрь!AT174+октябрь!AT174+ноябрь!AT174+декабрь!AT174</f>
        <v>0</v>
      </c>
      <c r="AX174" s="36">
        <f>январь!AU174+февраль!AU174+март!AU174+апрель!AU174+май!AU174+июнь!AU174+июль!AU174+август!AU174+сентябрь!AU174+октябрь!AU174+ноябрь!AU174+декабрь!AU174</f>
        <v>0</v>
      </c>
      <c r="AY174" s="29">
        <f>январь!AV174+февраль!AV174+март!AV174+апрель!AV174+май!AV174+июнь!AV174+июль!AV174+август!AV174+сентябрь!AV174+октябрь!AV174+ноябрь!AV174+декабрь!AV174</f>
        <v>0</v>
      </c>
      <c r="AZ174" s="36">
        <f>январь!AW174+февраль!AW174+март!AW174+апрель!AW174+май!AW174+июнь!AW174+июль!AW174+август!AW174+сентябрь!AW174+октябрь!AW174+ноябрь!AW174+декабрь!AW174</f>
        <v>0</v>
      </c>
      <c r="BA174" s="36">
        <f>январь!AX174+февраль!AX174+март!AX174+апрель!AX174+май!AX174+июнь!AX174+июль!AX174+август!AX174+сентябрь!AX174+октябрь!AX174+ноябрь!AX174+декабрь!AX174</f>
        <v>0</v>
      </c>
      <c r="BB174" s="36">
        <f>январь!AY174+февраль!AY174+март!AY174+апрель!AY174+май!AY174+июнь!AY174+июль!AY174+август!AY174+сентябрь!AY174+октябрь!AY174+ноябрь!AY174+декабрь!AY174</f>
        <v>0</v>
      </c>
      <c r="BC174" s="29">
        <f>январь!AZ174+февраль!AZ174+март!AZ174+апрель!AZ174+май!AZ174+июнь!AZ174+июль!AZ174+август!AZ174+сентябрь!AZ174+октябрь!AZ174+ноябрь!AZ174+декабрь!AZ174</f>
        <v>0</v>
      </c>
      <c r="BD174" s="36">
        <f>январь!BA174+февраль!BA174+март!BA174+апрель!BA174+май!BA174+июнь!BA174+июль!BA174+август!BA174+сентябрь!BA174+октябрь!BA174+ноябрь!BA174+декабрь!BA174</f>
        <v>0</v>
      </c>
      <c r="BE174" s="36">
        <f>январь!BB174+февраль!BB174+март!BB174+апрель!BB174+май!BB174+июнь!BB174+июль!BB174+август!BB174+сентябрь!BB174+октябрь!BB174+ноябрь!BB174+декабрь!BB174</f>
        <v>0</v>
      </c>
      <c r="BF174" s="36">
        <f>январь!BC174+февраль!BC174+март!BC174+апрель!BC174+май!BC174+июнь!BC174+июль!BC174+август!BC174+сентябрь!BC174+октябрь!BC174+ноябрь!BC174+декабрь!BC174</f>
        <v>0</v>
      </c>
      <c r="BG174" s="36">
        <f>январь!BD174+февраль!BD174+март!BD174+апрель!BD174+май!BD174+июнь!BD174+июль!BD174+август!BD174+сентябрь!BD174+октябрь!BD174+ноябрь!BD174+декабрь!BD174</f>
        <v>0</v>
      </c>
      <c r="BH174" s="36">
        <f>январь!BE174+февраль!BE174+март!BE174+апрель!BE174+май!BE174+июнь!BE174+июль!BE174+август!BE174+сентябрь!BE174+октябрь!BE174+ноябрь!BE174+декабрь!BE174</f>
        <v>0</v>
      </c>
      <c r="BI174" s="36">
        <f>январь!BF174+февраль!BF174+март!BF174+апрель!BF174+май!BF174+июнь!BF174+июль!BF174+август!BF174+сентябрь!BF174+октябрь!BF174+ноябрь!BF174+декабрь!BF174</f>
        <v>0</v>
      </c>
      <c r="BJ174" s="36">
        <f>январь!BG174+февраль!BG174+март!BG174+апрель!BG174+май!BG174+июнь!BG174+июль!BG174+август!BG174+сентябрь!BG174+октябрь!BG174+ноябрь!BG174+декабрь!BG174</f>
        <v>0</v>
      </c>
      <c r="BK174" s="36">
        <f>январь!BH174+февраль!BH174+март!BH174+апрель!BH174+май!BH174+июнь!BH174+июль!BH174+август!BH174+сентябрь!BH174+октябрь!BH174+ноябрь!BH174+декабрь!BH174</f>
        <v>0</v>
      </c>
      <c r="BL174" s="36">
        <f>январь!BI174+февраль!BI174+март!BI174+апрель!BI174+май!BI174+июнь!BI174+июль!BI174+август!BI174+сентябрь!BI174+октябрь!BI174+ноябрь!BI174+декабрь!BI174</f>
        <v>0</v>
      </c>
      <c r="BM174" s="29">
        <f>январь!BJ174+февраль!BJ174+март!BJ174+апрель!BJ174+май!BJ174+июнь!BJ174+июль!BJ174+август!BJ174+сентябрь!BJ174+октябрь!BJ174+ноябрь!BJ174+декабрь!BJ174</f>
        <v>0</v>
      </c>
      <c r="BN174" s="36">
        <f>январь!BK174+февраль!BK174+март!BK174+апрель!BK174+май!BK174+июнь!BK174+июль!BK174+август!BK174+сентябрь!BK174+октябрь!BK174+ноябрь!BK174+декабрь!BK174</f>
        <v>0</v>
      </c>
      <c r="BO174" s="29">
        <f>январь!BL174+февраль!BL174+март!BL174+апрель!BL174+май!BL174+июнь!BL174+июль!BL174+август!BL174+сентябрь!BL174+октябрь!BL174+ноябрь!BL174+декабрь!BL174</f>
        <v>11</v>
      </c>
      <c r="BP174" s="36">
        <f>январь!BM174+февраль!BM174+март!BM174+апрель!BM174+май!BM174+июнь!BM174+июль!BM174+август!BM174+сентябрь!BM174+октябрь!BM174+ноябрь!BM174+декабрь!BM174</f>
        <v>10.012</v>
      </c>
      <c r="BQ174" s="36">
        <f>январь!BN174+февраль!BN174+март!BN174+апрель!BN174+май!BN174+июнь!BN174+июль!BN174+август!BN174+сентябрь!BN174+октябрь!BN174+ноябрь!BN174+декабрь!BN174</f>
        <v>5.0000000000000001E-3</v>
      </c>
      <c r="BR174" s="36">
        <f>январь!BO174+февраль!BO174+март!BO174+апрель!BO174+май!BO174+июнь!BO174+июль!BO174+август!BO174+сентябрь!BO174+октябрь!BO174+ноябрь!BO174+декабрь!BO174</f>
        <v>1.2250000000000001</v>
      </c>
      <c r="BS174" s="29">
        <f>январь!BP174+февраль!BP174+март!BP174+апрель!BP174+май!BP174+июнь!BP174+июль!BP174+август!BP174+сентябрь!BP174+октябрь!BP174+ноябрь!BP174+декабрь!BP174</f>
        <v>0</v>
      </c>
      <c r="BT174" s="36">
        <f>январь!BQ174+февраль!BQ174+март!BQ174+апрель!BQ174+май!BQ174+июнь!BQ174+июль!BQ174+август!BQ174+сентябрь!BQ174+октябрь!BQ174+ноябрь!BQ174+декабрь!BQ174</f>
        <v>0</v>
      </c>
      <c r="BU174" s="29">
        <f>январь!BR174+февраль!BR174+март!BR174+апрель!BR174+май!BR174+июнь!BR174+июль!BR174+август!BR174+сентябрь!BR174+октябрь!BR174+ноябрь!BR174+декабрь!BR174</f>
        <v>0</v>
      </c>
      <c r="BV174" s="36">
        <f>январь!BS174+февраль!BS174+март!BS174+апрель!BS174+май!BS174+июнь!BS174+июль!BS174+август!BS174+сентябрь!BS174+октябрь!BS174+ноябрь!BS174+декабрь!BS174</f>
        <v>0</v>
      </c>
      <c r="BW174" s="36">
        <f>январь!BT174+февраль!BT174+март!BT174+апрель!BT174+май!BT174+июнь!BT174+июль!BT174+август!BT174+сентябрь!BT174+октябрь!BT174+ноябрь!BT174+декабрь!BT174</f>
        <v>0</v>
      </c>
      <c r="BX174" s="36">
        <f>январь!BU174+февраль!BU174+март!BU174+апрель!BU174+май!BU174+июнь!BU174+июль!BU174+август!BU174+сентябрь!BU174+октябрь!BU174+ноябрь!BU174+декабрь!BU174</f>
        <v>0</v>
      </c>
      <c r="BY174" s="36">
        <f>январь!BV174+февраль!BV174+март!BV174+апрель!BV174+май!BV174+июнь!BV174+июль!BV174+август!BV174+сентябрь!BV174+октябрь!BV174+ноябрь!BV174+декабрь!BV174</f>
        <v>8.3460000000000001</v>
      </c>
      <c r="BZ174" s="77">
        <v>3</v>
      </c>
    </row>
    <row r="175" spans="1:78" x14ac:dyDescent="0.25">
      <c r="A175" s="16">
        <v>173</v>
      </c>
      <c r="B175" s="16">
        <v>3</v>
      </c>
      <c r="C175" s="37" t="s">
        <v>917</v>
      </c>
      <c r="D175" s="51">
        <v>197.28387534299517</v>
      </c>
      <c r="E175" s="25">
        <v>-162.56057999999996</v>
      </c>
      <c r="F175" s="26">
        <f t="shared" si="6"/>
        <v>0.66529534299521487</v>
      </c>
      <c r="G175" s="26">
        <f t="shared" si="7"/>
        <v>163.22587534299518</v>
      </c>
      <c r="H175" s="26">
        <f t="shared" si="8"/>
        <v>34.058</v>
      </c>
      <c r="I175" s="36">
        <f>январь!F175+февраль!F175+март!F175+апрель!F175+май!F175+июнь!F175+июль!F175+август!F175+сентябрь!F175+октябрь!F175+ноябрь!F175+декабрь!F175</f>
        <v>0</v>
      </c>
      <c r="J175" s="36">
        <f>январь!G175+февраль!G175+март!G175+апрель!G175+май!G175+июнь!G175+июль!G175+август!G175+сентябрь!G175+октябрь!G175+ноябрь!G175+декабрь!G175</f>
        <v>0</v>
      </c>
      <c r="K175" s="36">
        <f>январь!H175+февраль!H175+март!H175+апрель!H175+май!H175+июнь!H175+июль!H175+август!H175+сентябрь!H175+октябрь!H175+ноябрь!H175+декабрь!H175</f>
        <v>0</v>
      </c>
      <c r="L175" s="27">
        <f>январь!I175+февраль!I175+март!I175+апрель!I175+май!I175+июнь!I175+июль!I175+август!I175+сентябрь!I175+октябрь!I175+ноябрь!I175+декабрь!I175</f>
        <v>0</v>
      </c>
      <c r="M175" s="36">
        <f>январь!J175+февраль!J175+март!J175+апрель!J175+май!J175+июнь!J175+июль!J175+август!J175+сентябрь!J175+октябрь!J175+ноябрь!J175+декабрь!J175</f>
        <v>0</v>
      </c>
      <c r="N175" s="36">
        <f>январь!K175+февраль!K175+март!K175+апрель!K175+май!K175+июнь!K175+июль!K175+август!K175+сентябрь!K175+октябрь!K175+ноябрь!K175+декабрь!K175</f>
        <v>0</v>
      </c>
      <c r="O175" s="36">
        <f>январь!L175+февраль!L175+март!L175+апрель!L175+май!L175+июнь!L175+июль!L175+август!L175+сентябрь!L175+октябрь!L175+ноябрь!L175+декабрь!L175</f>
        <v>0</v>
      </c>
      <c r="P175" s="36">
        <f>январь!M175+февраль!M175+март!M175+апрель!M175+май!M175+июнь!M175+июль!M175+август!M175+сентябрь!M175+октябрь!M175+ноябрь!M175+декабрь!M175</f>
        <v>0</v>
      </c>
      <c r="Q175" s="36">
        <f>январь!N175+февраль!N175+март!N175+апрель!N175+май!N175+июнь!N175+июль!N175+август!N175+сентябрь!N175+октябрь!N175+ноябрь!N175+декабрь!N175</f>
        <v>0</v>
      </c>
      <c r="R175" s="29">
        <f>январь!O175+февраль!O175+март!O175+апрель!O175+май!O175+июнь!O175+июль!O175+август!O175+сентябрь!O175+октябрь!O175+ноябрь!O175+декабрь!O175</f>
        <v>0</v>
      </c>
      <c r="S175" s="36">
        <f>январь!P175+февраль!P175+март!P175+апрель!P175+май!P175+июнь!P175+июль!P175+август!P175+сентябрь!P175+октябрь!P175+ноябрь!P175+декабрь!P175</f>
        <v>0</v>
      </c>
      <c r="T175" s="29">
        <f>январь!Q175+февраль!Q175+март!Q175+апрель!Q175+май!Q175+июнь!Q175+июль!Q175+август!Q175+сентябрь!Q175+октябрь!Q175+ноябрь!Q175+декабрь!Q175</f>
        <v>0</v>
      </c>
      <c r="U175" s="36">
        <f>январь!R175+февраль!R175+март!R175+апрель!R175+май!R175+июнь!R175+июль!R175+август!R175+сентябрь!R175+октябрь!R175+ноябрь!R175+декабрь!R175</f>
        <v>0</v>
      </c>
      <c r="V175" s="36">
        <f>январь!S175+февраль!S175+март!S175+апрель!S175+май!S175+июнь!S175+июль!S175+август!S175+сентябрь!S175+октябрь!S175+ноябрь!S175+декабрь!S175</f>
        <v>0</v>
      </c>
      <c r="W175" s="36">
        <f>январь!T175+февраль!T175+март!T175+апрель!T175+май!T175+июнь!T175+июль!T175+август!T175+сентябрь!T175+октябрь!T175+ноябрь!T175+декабрь!T175</f>
        <v>0</v>
      </c>
      <c r="X175" s="36">
        <f>январь!U175+февраль!U175+март!U175+апрель!U175+май!U175+июнь!U175+июль!U175+август!U175+сентябрь!U175+октябрь!U175+ноябрь!U175+декабрь!U175</f>
        <v>0</v>
      </c>
      <c r="Y175" s="36">
        <f>январь!V175+февраль!V175+март!V175+апрель!V175+май!V175+июнь!V175+июль!V175+август!V175+сентябрь!V175+октябрь!V175+ноябрь!V175+декабрь!V175</f>
        <v>0</v>
      </c>
      <c r="Z175" s="36">
        <f>январь!W175+февраль!W175+март!W175+апрель!W175+май!W175+июнь!W175+июль!W175+август!W175+сентябрь!W175+октябрь!W175+ноябрь!W175+декабрь!W175</f>
        <v>0</v>
      </c>
      <c r="AA175" s="36">
        <f>январь!X175+февраль!X175+март!X175+апрель!X175+май!X175+июнь!X175+июль!X175+август!X175+сентябрь!X175+октябрь!X175+ноябрь!X175+декабрь!X175</f>
        <v>0</v>
      </c>
      <c r="AB175" s="29">
        <f>январь!Y175+февраль!Y175+март!Y175+апрель!Y175+май!Y175+июнь!Y175+июль!Y175+август!Y175+сентябрь!Y175+октябрь!Y175+ноябрь!Y175+декабрь!Y175</f>
        <v>0</v>
      </c>
      <c r="AC175" s="36">
        <f>январь!Z175+февраль!Z175+март!Z175+апрель!Z175+май!Z175+июнь!Z175+июль!Z175+август!Z175+сентябрь!Z175+октябрь!Z175+ноябрь!Z175+декабрь!Z175</f>
        <v>0</v>
      </c>
      <c r="AD175" s="66" t="str">
        <f>CONCATENATE(январь!AA175,$BZ$1,февраль!AA175,$BZ$1,март!AA175,$BZ$1,апрель!AA175,$BZ$1,май!AA175,$BZ$1,июнь!AA175,$BZ$1,июль!AA175,$BZ$1,август!AA175,$BZ$1,сентябрь!AA175,$BZ$1,октябрь!AA175,$BZ$1,ноябрь!AA175,$BZ$1,декабрь!AA175)</f>
        <v xml:space="preserve">           </v>
      </c>
      <c r="AE175" s="36">
        <f>январь!AB175+февраль!AB175+март!AB175+апрель!AB175+май!AB175+июнь!AB175+июль!AB175+август!AB175+сентябрь!AB175+октябрь!AB175+ноябрь!AB175+декабрь!AB175</f>
        <v>0</v>
      </c>
      <c r="AF175" s="36">
        <f>январь!AC175+февраль!AC175+март!AC175+апрель!AC175+май!AC175+июнь!AC175+июль!AC175+август!AC175+сентябрь!AC175+октябрь!AC175+ноябрь!AC175+декабрь!AC175</f>
        <v>0</v>
      </c>
      <c r="AG175" s="36">
        <f>январь!AD175+февраль!AD175+март!AD175+апрель!AD175+май!AD175+июнь!AD175+июль!AD175+август!AD175+сентябрь!AD175+октябрь!AD175+ноябрь!AD175+декабрь!AD175</f>
        <v>0</v>
      </c>
      <c r="AH175" s="36">
        <f>январь!AE175+февраль!AE175+март!AE175+апрель!AE175+май!AE175+июнь!AE175+июль!AE175+август!AE175+сентябрь!AE175+октябрь!AE175+ноябрь!AE175+декабрь!AE175</f>
        <v>0</v>
      </c>
      <c r="AI175" s="36">
        <f>январь!AF175+февраль!AF175+март!AF175+апрель!AF175+май!AF175+июнь!AF175+июль!AF175+август!AF175+сентябрь!AF175+октябрь!AF175+ноябрь!AF175+декабрь!AF175</f>
        <v>0</v>
      </c>
      <c r="AJ175" s="36">
        <f>январь!AG175+февраль!AG175+март!AG175+апрель!AG175+май!AG175+июнь!AG175+июль!AG175+август!AG175+сентябрь!AG175+октябрь!AG175+ноябрь!AG175+декабрь!AG175</f>
        <v>0</v>
      </c>
      <c r="AK175" s="29">
        <f>январь!AH175+февраль!AH175+март!AH175+апрель!AH175+май!AH175+июнь!AH175+июль!AH175+август!AH175+сентябрь!AH175+октябрь!AH175+ноябрь!AH175+декабрь!AH175</f>
        <v>0</v>
      </c>
      <c r="AL175" s="36">
        <f>январь!AI175+февраль!AI175+март!AI175+апрель!AI175+май!AI175+июнь!AI175+июль!AI175+август!AI175+сентябрь!AI175+октябрь!AI175+ноябрь!AI175+декабрь!AI175</f>
        <v>0</v>
      </c>
      <c r="AM175" s="29">
        <f>январь!AJ175+февраль!AJ175+март!AJ175+апрель!AJ175+май!AJ175+июнь!AJ175+июль!AJ175+август!AJ175+сентябрь!AJ175+октябрь!AJ175+ноябрь!AJ175+декабрь!AJ175</f>
        <v>0</v>
      </c>
      <c r="AN175" s="36">
        <f>январь!AK175+февраль!AK175+март!AK175+апрель!AK175+май!AK175+июнь!AK175+июль!AK175+август!AK175+сентябрь!AK175+октябрь!AK175+ноябрь!AK175+декабрь!AK175</f>
        <v>0</v>
      </c>
      <c r="AO175" s="36">
        <f>январь!AL175+февраль!AL175+март!AL175+апрель!AL175+май!AL175+июнь!AL175+июль!AL175+август!AL175+сентябрь!AL175+октябрь!AL175+ноябрь!AL175+декабрь!AL175</f>
        <v>0</v>
      </c>
      <c r="AP175" s="36">
        <f>январь!AM175+февраль!AM175+март!AM175+апрель!AM175+май!AM175+июнь!AM175+июль!AM175+август!AM175+сентябрь!AM175+октябрь!AM175+ноябрь!AM175+декабрь!AM175</f>
        <v>0</v>
      </c>
      <c r="AQ175" s="29">
        <f>январь!AN175+февраль!AN175+март!AN175+апрель!AN175+май!AN175+июнь!AN175+июль!AN175+август!AN175+сентябрь!AN175+октябрь!AN175+ноябрь!AN175+декабрь!AN175</f>
        <v>0</v>
      </c>
      <c r="AR175" s="36">
        <f>январь!AO175+февраль!AO175+март!AO175+апрель!AO175+май!AO175+июнь!AO175+июль!AO175+август!AO175+сентябрь!AO175+октябрь!AO175+ноябрь!AO175+декабрь!AO175</f>
        <v>0</v>
      </c>
      <c r="AS175" s="29">
        <f>январь!AP175+февраль!AP175+март!AP175+апрель!AP175+май!AP175+июнь!AP175+июль!AP175+август!AP175+сентябрь!AP175+октябрь!AP175+ноябрь!AP175+декабрь!AP175</f>
        <v>0</v>
      </c>
      <c r="AT175" s="36">
        <f>январь!AQ175+февраль!AQ175+март!AQ175+апрель!AQ175+май!AQ175+июнь!AQ175+июль!AQ175+август!AQ175+сентябрь!AQ175+октябрь!AQ175+ноябрь!AQ175+декабрь!AQ175</f>
        <v>0</v>
      </c>
      <c r="AU175" s="29">
        <f>январь!AR175+февраль!AR175+март!AR175+апрель!AR175+май!AR175+июнь!AR175+июль!AR175+август!AR175+сентябрь!AR175+октябрь!AR175+ноябрь!AR175+декабрь!AR175</f>
        <v>0</v>
      </c>
      <c r="AV175" s="36">
        <f>январь!AS175+февраль!AS175+март!AS175+апрель!AS175+май!AS175+июнь!AS175+июль!AS175+август!AS175+сентябрь!AS175+октябрь!AS175+ноябрь!AS175+декабрь!AS175</f>
        <v>0</v>
      </c>
      <c r="AW175" s="36">
        <f>январь!AT175+февраль!AT175+март!AT175+апрель!AT175+май!AT175+июнь!AT175+июль!AT175+август!AT175+сентябрь!AT175+октябрь!AT175+ноябрь!AT175+декабрь!AT175</f>
        <v>0</v>
      </c>
      <c r="AX175" s="36">
        <f>январь!AU175+февраль!AU175+март!AU175+апрель!AU175+май!AU175+июнь!AU175+июль!AU175+август!AU175+сентябрь!AU175+октябрь!AU175+ноябрь!AU175+декабрь!AU175</f>
        <v>0</v>
      </c>
      <c r="AY175" s="29">
        <f>январь!AV175+февраль!AV175+март!AV175+апрель!AV175+май!AV175+июнь!AV175+июль!AV175+август!AV175+сентябрь!AV175+октябрь!AV175+ноябрь!AV175+декабрь!AV175</f>
        <v>0</v>
      </c>
      <c r="AZ175" s="36">
        <f>январь!AW175+февраль!AW175+март!AW175+апрель!AW175+май!AW175+июнь!AW175+июль!AW175+август!AW175+сентябрь!AW175+октябрь!AW175+ноябрь!AW175+декабрь!AW175</f>
        <v>0</v>
      </c>
      <c r="BA175" s="36">
        <f>январь!AX175+февраль!AX175+март!AX175+апрель!AX175+май!AX175+июнь!AX175+июль!AX175+август!AX175+сентябрь!AX175+октябрь!AX175+ноябрь!AX175+декабрь!AX175</f>
        <v>0</v>
      </c>
      <c r="BB175" s="36">
        <f>январь!AY175+февраль!AY175+март!AY175+апрель!AY175+май!AY175+июнь!AY175+июль!AY175+август!AY175+сентябрь!AY175+октябрь!AY175+ноябрь!AY175+декабрь!AY175</f>
        <v>0</v>
      </c>
      <c r="BC175" s="29">
        <f>январь!AZ175+февраль!AZ175+март!AZ175+апрель!AZ175+май!AZ175+июнь!AZ175+июль!AZ175+август!AZ175+сентябрь!AZ175+октябрь!AZ175+ноябрь!AZ175+декабрь!AZ175</f>
        <v>0</v>
      </c>
      <c r="BD175" s="36">
        <f>январь!BA175+февраль!BA175+март!BA175+апрель!BA175+май!BA175+июнь!BA175+июль!BA175+август!BA175+сентябрь!BA175+октябрь!BA175+ноябрь!BA175+декабрь!BA175</f>
        <v>0</v>
      </c>
      <c r="BE175" s="36">
        <f>январь!BB175+февраль!BB175+март!BB175+апрель!BB175+май!BB175+июнь!BB175+июль!BB175+август!BB175+сентябрь!BB175+октябрь!BB175+ноябрь!BB175+декабрь!BB175</f>
        <v>0</v>
      </c>
      <c r="BF175" s="36">
        <f>январь!BC175+февраль!BC175+март!BC175+апрель!BC175+май!BC175+июнь!BC175+июль!BC175+август!BC175+сентябрь!BC175+октябрь!BC175+ноябрь!BC175+декабрь!BC175</f>
        <v>0</v>
      </c>
      <c r="BG175" s="36">
        <f>январь!BD175+февраль!BD175+март!BD175+апрель!BD175+май!BD175+июнь!BD175+июль!BD175+август!BD175+сентябрь!BD175+октябрь!BD175+ноябрь!BD175+декабрь!BD175</f>
        <v>0</v>
      </c>
      <c r="BH175" s="36">
        <f>январь!BE175+февраль!BE175+март!BE175+апрель!BE175+май!BE175+июнь!BE175+июль!BE175+август!BE175+сентябрь!BE175+октябрь!BE175+ноябрь!BE175+декабрь!BE175</f>
        <v>0</v>
      </c>
      <c r="BI175" s="36">
        <f>январь!BF175+февраль!BF175+март!BF175+апрель!BF175+май!BF175+июнь!BF175+июль!BF175+август!BF175+сентябрь!BF175+октябрь!BF175+ноябрь!BF175+декабрь!BF175</f>
        <v>0</v>
      </c>
      <c r="BJ175" s="36">
        <f>январь!BG175+февраль!BG175+март!BG175+апрель!BG175+май!BG175+июнь!BG175+июль!BG175+август!BG175+сентябрь!BG175+октябрь!BG175+ноябрь!BG175+декабрь!BG175</f>
        <v>0</v>
      </c>
      <c r="BK175" s="36">
        <f>январь!BH175+февраль!BH175+март!BH175+апрель!BH175+май!BH175+июнь!BH175+июль!BH175+август!BH175+сентябрь!BH175+октябрь!BH175+ноябрь!BH175+декабрь!BH175</f>
        <v>0.01</v>
      </c>
      <c r="BL175" s="36">
        <f>январь!BI175+февраль!BI175+март!BI175+апрель!BI175+май!BI175+июнь!BI175+июль!BI175+август!BI175+сентябрь!BI175+октябрь!BI175+ноябрь!BI175+декабрь!BI175</f>
        <v>4.0529999999999999</v>
      </c>
      <c r="BM175" s="29">
        <f>январь!BJ175+февраль!BJ175+март!BJ175+апрель!BJ175+май!BJ175+июнь!BJ175+июль!BJ175+август!BJ175+сентябрь!BJ175+октябрь!BJ175+ноябрь!BJ175+декабрь!BJ175</f>
        <v>0</v>
      </c>
      <c r="BN175" s="36">
        <f>январь!BK175+февраль!BK175+март!BK175+апрель!BK175+май!BK175+июнь!BK175+июль!BK175+август!BK175+сентябрь!BK175+октябрь!BK175+ноябрь!BK175+декабрь!BK175</f>
        <v>0</v>
      </c>
      <c r="BO175" s="29">
        <f>январь!BL175+февраль!BL175+март!BL175+апрель!BL175+май!BL175+июнь!BL175+июль!BL175+август!BL175+сентябрь!BL175+октябрь!BL175+ноябрь!BL175+декабрь!BL175</f>
        <v>11</v>
      </c>
      <c r="BP175" s="36">
        <f>январь!BM175+февраль!BM175+март!BM175+апрель!BM175+май!BM175+июнь!BM175+июль!BM175+август!BM175+сентябрь!BM175+октябрь!BM175+ноябрь!BM175+декабрь!BM175</f>
        <v>10.012</v>
      </c>
      <c r="BQ175" s="36">
        <f>январь!BN175+февраль!BN175+март!BN175+апрель!BN175+май!BN175+июнь!BN175+июль!BN175+август!BN175+сентябрь!BN175+октябрь!BN175+ноябрь!BN175+декабрь!BN175</f>
        <v>0</v>
      </c>
      <c r="BR175" s="36">
        <f>январь!BO175+февраль!BO175+март!BO175+апрель!BO175+май!BO175+июнь!BO175+июль!BO175+август!BO175+сентябрь!BO175+октябрь!BO175+ноябрь!BO175+декабрь!BO175</f>
        <v>0</v>
      </c>
      <c r="BS175" s="29">
        <f>январь!BP175+февраль!BP175+март!BP175+апрель!BP175+май!BP175+июнь!BP175+июль!BP175+август!BP175+сентябрь!BP175+октябрь!BP175+ноябрь!BP175+декабрь!BP175</f>
        <v>0</v>
      </c>
      <c r="BT175" s="36">
        <f>январь!BQ175+февраль!BQ175+март!BQ175+апрель!BQ175+май!BQ175+июнь!BQ175+июль!BQ175+август!BQ175+сентябрь!BQ175+октябрь!BQ175+ноябрь!BQ175+декабрь!BQ175</f>
        <v>0</v>
      </c>
      <c r="BU175" s="29">
        <f>январь!BR175+февраль!BR175+март!BR175+апрель!BR175+май!BR175+июнь!BR175+июль!BR175+август!BR175+сентябрь!BR175+октябрь!BR175+ноябрь!BR175+декабрь!BR175</f>
        <v>0</v>
      </c>
      <c r="BV175" s="36">
        <f>январь!BS175+февраль!BS175+март!BS175+апрель!BS175+май!BS175+июнь!BS175+июль!BS175+август!BS175+сентябрь!BS175+октябрь!BS175+ноябрь!BS175+декабрь!BS175</f>
        <v>0</v>
      </c>
      <c r="BW175" s="36">
        <f>январь!BT175+февраль!BT175+март!BT175+апрель!BT175+май!BT175+июнь!BT175+июль!BT175+август!BT175+сентябрь!BT175+октябрь!BT175+ноябрь!BT175+декабрь!BT175</f>
        <v>0</v>
      </c>
      <c r="BX175" s="36">
        <f>январь!BU175+февраль!BU175+март!BU175+апрель!BU175+май!BU175+июнь!BU175+июль!BU175+август!BU175+сентябрь!BU175+октябрь!BU175+ноябрь!BU175+декабрь!BU175</f>
        <v>0</v>
      </c>
      <c r="BY175" s="36">
        <f>январь!BV175+февраль!BV175+март!BV175+апрель!BV175+май!BV175+июнь!BV175+июль!BV175+август!BV175+сентябрь!BV175+октябрь!BV175+ноябрь!BV175+декабрь!BV175</f>
        <v>19.992999999999999</v>
      </c>
      <c r="BZ175" s="77">
        <v>0</v>
      </c>
    </row>
    <row r="176" spans="1:78" x14ac:dyDescent="0.25">
      <c r="A176" s="16">
        <v>174</v>
      </c>
      <c r="B176" s="16">
        <v>3</v>
      </c>
      <c r="C176" s="37" t="s">
        <v>632</v>
      </c>
      <c r="D176" s="51">
        <v>230.33953279227055</v>
      </c>
      <c r="E176" s="25">
        <v>685.43846399999995</v>
      </c>
      <c r="F176" s="26">
        <f t="shared" si="6"/>
        <v>871.42699679227053</v>
      </c>
      <c r="G176" s="26">
        <f t="shared" si="7"/>
        <v>185.98853279227055</v>
      </c>
      <c r="H176" s="26">
        <f t="shared" si="8"/>
        <v>44.350999999999999</v>
      </c>
      <c r="I176" s="36">
        <f>январь!F176+февраль!F176+март!F176+апрель!F176+май!F176+июнь!F176+июль!F176+август!F176+сентябрь!F176+октябрь!F176+ноябрь!F176+декабрь!F176</f>
        <v>0</v>
      </c>
      <c r="J176" s="36">
        <f>январь!G176+февраль!G176+март!G176+апрель!G176+май!G176+июнь!G176+июль!G176+август!G176+сентябрь!G176+октябрь!G176+ноябрь!G176+декабрь!G176</f>
        <v>0</v>
      </c>
      <c r="K176" s="36">
        <f>январь!H176+февраль!H176+март!H176+апрель!H176+май!H176+июнь!H176+июль!H176+август!H176+сентябрь!H176+октябрь!H176+ноябрь!H176+декабрь!H176</f>
        <v>0</v>
      </c>
      <c r="L176" s="27">
        <f>январь!I176+февраль!I176+март!I176+апрель!I176+май!I176+июнь!I176+июль!I176+август!I176+сентябрь!I176+октябрь!I176+ноябрь!I176+декабрь!I176</f>
        <v>0</v>
      </c>
      <c r="M176" s="36">
        <f>январь!J176+февраль!J176+март!J176+апрель!J176+май!J176+июнь!J176+июль!J176+август!J176+сентябрь!J176+октябрь!J176+ноябрь!J176+декабрь!J176</f>
        <v>0</v>
      </c>
      <c r="N176" s="36">
        <f>январь!K176+февраль!K176+март!K176+апрель!K176+май!K176+июнь!K176+июль!K176+август!K176+сентябрь!K176+октябрь!K176+ноябрь!K176+декабрь!K176</f>
        <v>0</v>
      </c>
      <c r="O176" s="36">
        <f>январь!L176+февраль!L176+март!L176+апрель!L176+май!L176+июнь!L176+июль!L176+август!L176+сентябрь!L176+октябрь!L176+ноябрь!L176+декабрь!L176</f>
        <v>0</v>
      </c>
      <c r="P176" s="36">
        <f>январь!M176+февраль!M176+март!M176+апрель!M176+май!M176+июнь!M176+июль!M176+август!M176+сентябрь!M176+октябрь!M176+ноябрь!M176+декабрь!M176</f>
        <v>0</v>
      </c>
      <c r="Q176" s="36">
        <f>январь!N176+февраль!N176+март!N176+апрель!N176+май!N176+июнь!N176+июль!N176+август!N176+сентябрь!N176+октябрь!N176+ноябрь!N176+декабрь!N176</f>
        <v>0</v>
      </c>
      <c r="R176" s="29">
        <f>январь!O176+февраль!O176+март!O176+апрель!O176+май!O176+июнь!O176+июль!O176+август!O176+сентябрь!O176+октябрь!O176+ноябрь!O176+декабрь!O176</f>
        <v>0</v>
      </c>
      <c r="S176" s="36">
        <f>январь!P176+февраль!P176+март!P176+апрель!P176+май!P176+июнь!P176+июль!P176+август!P176+сентябрь!P176+октябрь!P176+ноябрь!P176+декабрь!P176</f>
        <v>0</v>
      </c>
      <c r="T176" s="29">
        <f>январь!Q176+февраль!Q176+март!Q176+апрель!Q176+май!Q176+июнь!Q176+июль!Q176+август!Q176+сентябрь!Q176+октябрь!Q176+ноябрь!Q176+декабрь!Q176</f>
        <v>0</v>
      </c>
      <c r="U176" s="36">
        <f>январь!R176+февраль!R176+март!R176+апрель!R176+май!R176+июнь!R176+июль!R176+август!R176+сентябрь!R176+октябрь!R176+ноябрь!R176+декабрь!R176</f>
        <v>0</v>
      </c>
      <c r="V176" s="36">
        <f>январь!S176+февраль!S176+март!S176+апрель!S176+май!S176+июнь!S176+июль!S176+август!S176+сентябрь!S176+октябрь!S176+ноябрь!S176+декабрь!S176</f>
        <v>0</v>
      </c>
      <c r="W176" s="36">
        <f>январь!T176+февраль!T176+март!T176+апрель!T176+май!T176+июнь!T176+июль!T176+август!T176+сентябрь!T176+октябрь!T176+ноябрь!T176+декабрь!T176</f>
        <v>0</v>
      </c>
      <c r="X176" s="36">
        <f>январь!U176+февраль!U176+март!U176+апрель!U176+май!U176+июнь!U176+июль!U176+август!U176+сентябрь!U176+октябрь!U176+ноябрь!U176+декабрь!U176</f>
        <v>0</v>
      </c>
      <c r="Y176" s="36">
        <f>январь!V176+февраль!V176+март!V176+апрель!V176+май!V176+июнь!V176+июль!V176+август!V176+сентябрь!V176+октябрь!V176+ноябрь!V176+декабрь!V176</f>
        <v>0</v>
      </c>
      <c r="Z176" s="36">
        <f>январь!W176+февраль!W176+март!W176+апрель!W176+май!W176+июнь!W176+июль!W176+август!W176+сентябрь!W176+октябрь!W176+ноябрь!W176+декабрь!W176</f>
        <v>0</v>
      </c>
      <c r="AA176" s="36">
        <f>январь!X176+февраль!X176+март!X176+апрель!X176+май!X176+июнь!X176+июль!X176+август!X176+сентябрь!X176+октябрь!X176+ноябрь!X176+декабрь!X176</f>
        <v>0</v>
      </c>
      <c r="AB176" s="29">
        <f>январь!Y176+февраль!Y176+март!Y176+апрель!Y176+май!Y176+июнь!Y176+июль!Y176+август!Y176+сентябрь!Y176+октябрь!Y176+ноябрь!Y176+декабрь!Y176</f>
        <v>0</v>
      </c>
      <c r="AC176" s="36">
        <f>январь!Z176+февраль!Z176+март!Z176+апрель!Z176+май!Z176+июнь!Z176+июль!Z176+август!Z176+сентябрь!Z176+октябрь!Z176+ноябрь!Z176+декабрь!Z176</f>
        <v>0</v>
      </c>
      <c r="AD176" s="66" t="str">
        <f>CONCATENATE(январь!AA176,$BZ$1,февраль!AA176,$BZ$1,март!AA176,$BZ$1,апрель!AA176,$BZ$1,май!AA176,$BZ$1,июнь!AA176,$BZ$1,июль!AA176,$BZ$1,август!AA176,$BZ$1,сентябрь!AA176,$BZ$1,октябрь!AA176,$BZ$1,ноябрь!AA176,$BZ$1,декабрь!AA176)</f>
        <v xml:space="preserve">           </v>
      </c>
      <c r="AE176" s="36">
        <f>январь!AB176+февраль!AB176+март!AB176+апрель!AB176+май!AB176+июнь!AB176+июль!AB176+август!AB176+сентябрь!AB176+октябрь!AB176+ноябрь!AB176+декабрь!AB176</f>
        <v>0</v>
      </c>
      <c r="AF176" s="36">
        <f>январь!AC176+февраль!AC176+март!AC176+апрель!AC176+май!AC176+июнь!AC176+июль!AC176+август!AC176+сентябрь!AC176+октябрь!AC176+ноябрь!AC176+декабрь!AC176</f>
        <v>0</v>
      </c>
      <c r="AG176" s="36">
        <f>январь!AD176+февраль!AD176+март!AD176+апрель!AD176+май!AD176+июнь!AD176+июль!AD176+август!AD176+сентябрь!AD176+октябрь!AD176+ноябрь!AD176+декабрь!AD176</f>
        <v>0</v>
      </c>
      <c r="AH176" s="36">
        <f>январь!AE176+февраль!AE176+март!AE176+апрель!AE176+май!AE176+июнь!AE176+июль!AE176+август!AE176+сентябрь!AE176+октябрь!AE176+ноябрь!AE176+декабрь!AE176</f>
        <v>0</v>
      </c>
      <c r="AI176" s="36">
        <f>январь!AF176+февраль!AF176+март!AF176+апрель!AF176+май!AF176+июнь!AF176+июль!AF176+август!AF176+сентябрь!AF176+октябрь!AF176+ноябрь!AF176+декабрь!AF176</f>
        <v>0</v>
      </c>
      <c r="AJ176" s="36">
        <f>январь!AG176+февраль!AG176+март!AG176+апрель!AG176+май!AG176+июнь!AG176+июль!AG176+август!AG176+сентябрь!AG176+октябрь!AG176+ноябрь!AG176+декабрь!AG176</f>
        <v>0</v>
      </c>
      <c r="AK176" s="29">
        <f>январь!AH176+февраль!AH176+март!AH176+апрель!AH176+май!AH176+июнь!AH176+июль!AH176+август!AH176+сентябрь!AH176+октябрь!AH176+ноябрь!AH176+декабрь!AH176</f>
        <v>0</v>
      </c>
      <c r="AL176" s="36">
        <f>январь!AI176+февраль!AI176+март!AI176+апрель!AI176+май!AI176+июнь!AI176+июль!AI176+август!AI176+сентябрь!AI176+октябрь!AI176+ноябрь!AI176+декабрь!AI176</f>
        <v>0</v>
      </c>
      <c r="AM176" s="29">
        <f>январь!AJ176+февраль!AJ176+март!AJ176+апрель!AJ176+май!AJ176+июнь!AJ176+июль!AJ176+август!AJ176+сентябрь!AJ176+октябрь!AJ176+ноябрь!AJ176+декабрь!AJ176</f>
        <v>0</v>
      </c>
      <c r="AN176" s="36">
        <f>январь!AK176+февраль!AK176+март!AK176+апрель!AK176+май!AK176+июнь!AK176+июль!AK176+август!AK176+сентябрь!AK176+октябрь!AK176+ноябрь!AK176+декабрь!AK176</f>
        <v>0</v>
      </c>
      <c r="AO176" s="36">
        <f>январь!AL176+февраль!AL176+март!AL176+апрель!AL176+май!AL176+июнь!AL176+июль!AL176+август!AL176+сентябрь!AL176+октябрь!AL176+ноябрь!AL176+декабрь!AL176</f>
        <v>0</v>
      </c>
      <c r="AP176" s="36">
        <f>январь!AM176+февраль!AM176+март!AM176+апрель!AM176+май!AM176+июнь!AM176+июль!AM176+август!AM176+сентябрь!AM176+октябрь!AM176+ноябрь!AM176+декабрь!AM176</f>
        <v>0</v>
      </c>
      <c r="AQ176" s="29">
        <f>январь!AN176+февраль!AN176+март!AN176+апрель!AN176+май!AN176+июнь!AN176+июль!AN176+август!AN176+сентябрь!AN176+октябрь!AN176+ноябрь!AN176+декабрь!AN176</f>
        <v>0</v>
      </c>
      <c r="AR176" s="36">
        <f>январь!AO176+февраль!AO176+март!AO176+апрель!AO176+май!AO176+июнь!AO176+июль!AO176+август!AO176+сентябрь!AO176+октябрь!AO176+ноябрь!AO176+декабрь!AO176</f>
        <v>0</v>
      </c>
      <c r="AS176" s="29">
        <f>январь!AP176+февраль!AP176+март!AP176+апрель!AP176+май!AP176+июнь!AP176+июль!AP176+август!AP176+сентябрь!AP176+октябрь!AP176+ноябрь!AP176+декабрь!AP176</f>
        <v>0</v>
      </c>
      <c r="AT176" s="36">
        <f>январь!AQ176+февраль!AQ176+март!AQ176+апрель!AQ176+май!AQ176+июнь!AQ176+июль!AQ176+август!AQ176+сентябрь!AQ176+октябрь!AQ176+ноябрь!AQ176+декабрь!AQ176</f>
        <v>0</v>
      </c>
      <c r="AU176" s="29">
        <f>январь!AR176+февраль!AR176+март!AR176+апрель!AR176+май!AR176+июнь!AR176+июль!AR176+август!AR176+сентябрь!AR176+октябрь!AR176+ноябрь!AR176+декабрь!AR176</f>
        <v>0</v>
      </c>
      <c r="AV176" s="36">
        <f>январь!AS176+февраль!AS176+март!AS176+апрель!AS176+май!AS176+июнь!AS176+июль!AS176+август!AS176+сентябрь!AS176+октябрь!AS176+ноябрь!AS176+декабрь!AS176</f>
        <v>0</v>
      </c>
      <c r="AW176" s="36">
        <f>январь!AT176+февраль!AT176+март!AT176+апрель!AT176+май!AT176+июнь!AT176+июль!AT176+август!AT176+сентябрь!AT176+октябрь!AT176+ноябрь!AT176+декабрь!AT176</f>
        <v>0</v>
      </c>
      <c r="AX176" s="36">
        <f>январь!AU176+февраль!AU176+март!AU176+апрель!AU176+май!AU176+июнь!AU176+июль!AU176+август!AU176+сентябрь!AU176+октябрь!AU176+ноябрь!AU176+декабрь!AU176</f>
        <v>0</v>
      </c>
      <c r="AY176" s="29">
        <f>январь!AV176+февраль!AV176+март!AV176+апрель!AV176+май!AV176+июнь!AV176+июль!AV176+август!AV176+сентябрь!AV176+октябрь!AV176+ноябрь!AV176+декабрь!AV176</f>
        <v>0</v>
      </c>
      <c r="AZ176" s="36">
        <f>январь!AW176+февраль!AW176+март!AW176+апрель!AW176+май!AW176+июнь!AW176+июль!AW176+август!AW176+сентябрь!AW176+октябрь!AW176+ноябрь!AW176+декабрь!AW176</f>
        <v>0</v>
      </c>
      <c r="BA176" s="36">
        <f>январь!AX176+февраль!AX176+март!AX176+апрель!AX176+май!AX176+июнь!AX176+июль!AX176+август!AX176+сентябрь!AX176+октябрь!AX176+ноябрь!AX176+декабрь!AX176</f>
        <v>0</v>
      </c>
      <c r="BB176" s="36">
        <f>январь!AY176+февраль!AY176+март!AY176+апрель!AY176+май!AY176+июнь!AY176+июль!AY176+август!AY176+сентябрь!AY176+октябрь!AY176+ноябрь!AY176+декабрь!AY176</f>
        <v>0</v>
      </c>
      <c r="BC176" s="29">
        <f>январь!AZ176+февраль!AZ176+март!AZ176+апрель!AZ176+май!AZ176+июнь!AZ176+июль!AZ176+август!AZ176+сентябрь!AZ176+октябрь!AZ176+ноябрь!AZ176+декабрь!AZ176</f>
        <v>0</v>
      </c>
      <c r="BD176" s="36">
        <f>январь!BA176+февраль!BA176+март!BA176+апрель!BA176+май!BA176+июнь!BA176+июль!BA176+август!BA176+сентябрь!BA176+октябрь!BA176+ноябрь!BA176+декабрь!BA176</f>
        <v>0</v>
      </c>
      <c r="BE176" s="36">
        <f>январь!BB176+февраль!BB176+март!BB176+апрель!BB176+май!BB176+июнь!BB176+июль!BB176+август!BB176+сентябрь!BB176+октябрь!BB176+ноябрь!BB176+декабрь!BB176</f>
        <v>0</v>
      </c>
      <c r="BF176" s="36">
        <f>январь!BC176+февраль!BC176+март!BC176+апрель!BC176+май!BC176+июнь!BC176+июль!BC176+август!BC176+сентябрь!BC176+октябрь!BC176+ноябрь!BC176+декабрь!BC176</f>
        <v>0</v>
      </c>
      <c r="BG176" s="36">
        <f>январь!BD176+февраль!BD176+март!BD176+апрель!BD176+май!BD176+июнь!BD176+июль!BD176+август!BD176+сентябрь!BD176+октябрь!BD176+ноябрь!BD176+декабрь!BD176</f>
        <v>0</v>
      </c>
      <c r="BH176" s="36">
        <f>январь!BE176+февраль!BE176+март!BE176+апрель!BE176+май!BE176+июнь!BE176+июль!BE176+август!BE176+сентябрь!BE176+октябрь!BE176+ноябрь!BE176+декабрь!BE176</f>
        <v>0</v>
      </c>
      <c r="BI176" s="36">
        <f>январь!BF176+февраль!BF176+март!BF176+апрель!BF176+май!BF176+июнь!BF176+июль!BF176+август!BF176+сентябрь!BF176+октябрь!BF176+ноябрь!BF176+декабрь!BF176</f>
        <v>0</v>
      </c>
      <c r="BJ176" s="36">
        <f>январь!BG176+февраль!BG176+март!BG176+апрель!BG176+май!BG176+июнь!BG176+июль!BG176+август!BG176+сентябрь!BG176+октябрь!BG176+ноябрь!BG176+декабрь!BG176</f>
        <v>0</v>
      </c>
      <c r="BK176" s="36">
        <f>январь!BH176+февраль!BH176+март!BH176+апрель!BH176+май!BH176+июнь!BH176+июль!BH176+август!BH176+сентябрь!BH176+октябрь!BH176+ноябрь!BH176+декабрь!BH176</f>
        <v>0</v>
      </c>
      <c r="BL176" s="36">
        <f>январь!BI176+февраль!BI176+март!BI176+апрель!BI176+май!BI176+июнь!BI176+июль!BI176+август!BI176+сентябрь!BI176+октябрь!BI176+ноябрь!BI176+декабрь!BI176</f>
        <v>0</v>
      </c>
      <c r="BM176" s="29">
        <f>январь!BJ176+февраль!BJ176+март!BJ176+апрель!BJ176+май!BJ176+июнь!BJ176+июль!BJ176+август!BJ176+сентябрь!BJ176+октябрь!BJ176+ноябрь!BJ176+декабрь!BJ176</f>
        <v>0</v>
      </c>
      <c r="BN176" s="36">
        <f>январь!BK176+февраль!BK176+март!BK176+апрель!BK176+май!BK176+июнь!BK176+июль!BK176+август!BK176+сентябрь!BK176+октябрь!BK176+ноябрь!BK176+декабрь!BK176</f>
        <v>0</v>
      </c>
      <c r="BO176" s="29">
        <f>январь!BL176+февраль!BL176+март!BL176+апрель!BL176+май!BL176+июнь!BL176+июль!BL176+август!BL176+сентябрь!BL176+октябрь!BL176+ноябрь!BL176+декабрь!BL176</f>
        <v>11</v>
      </c>
      <c r="BP176" s="36">
        <f>январь!BM176+февраль!BM176+март!BM176+апрель!BM176+май!BM176+июнь!BM176+июль!BM176+август!BM176+сентябрь!BM176+октябрь!BM176+ноябрь!BM176+декабрь!BM176</f>
        <v>10.012</v>
      </c>
      <c r="BQ176" s="36">
        <f>январь!BN176+февраль!BN176+март!BN176+апрель!BN176+май!BN176+июнь!BN176+июль!BN176+август!BN176+сентябрь!BN176+октябрь!BN176+ноябрь!BN176+декабрь!BN176</f>
        <v>0</v>
      </c>
      <c r="BR176" s="36">
        <f>январь!BO176+февраль!BO176+март!BO176+апрель!BO176+май!BO176+июнь!BO176+июль!BO176+август!BO176+сентябрь!BO176+октябрь!BO176+ноябрь!BO176+декабрь!BO176</f>
        <v>0</v>
      </c>
      <c r="BS176" s="29">
        <f>январь!BP176+февраль!BP176+март!BP176+апрель!BP176+май!BP176+июнь!BP176+июль!BP176+август!BP176+сентябрь!BP176+октябрь!BP176+ноябрь!BP176+декабрь!BP176</f>
        <v>19</v>
      </c>
      <c r="BT176" s="36">
        <f>январь!BQ176+февраль!BQ176+март!BQ176+апрель!BQ176+май!BQ176+июнь!BQ176+июль!BQ176+август!BQ176+сентябрь!BQ176+октябрь!BQ176+ноябрь!BQ176+декабрь!BQ176</f>
        <v>26.231000000000002</v>
      </c>
      <c r="BU176" s="29">
        <f>январь!BR176+февраль!BR176+март!BR176+апрель!BR176+май!BR176+июнь!BR176+июль!BR176+август!BR176+сентябрь!BR176+октябрь!BR176+ноябрь!BR176+декабрь!BR176</f>
        <v>0</v>
      </c>
      <c r="BV176" s="36">
        <f>январь!BS176+февраль!BS176+март!BS176+апрель!BS176+май!BS176+июнь!BS176+июль!BS176+август!BS176+сентябрь!BS176+октябрь!BS176+ноябрь!BS176+декабрь!BS176</f>
        <v>0</v>
      </c>
      <c r="BW176" s="36">
        <f>январь!BT176+февраль!BT176+март!BT176+апрель!BT176+май!BT176+июнь!BT176+июль!BT176+август!BT176+сентябрь!BT176+октябрь!BT176+ноябрь!BT176+декабрь!BT176</f>
        <v>0</v>
      </c>
      <c r="BX176" s="36">
        <f>январь!BU176+февраль!BU176+март!BU176+апрель!BU176+май!BU176+июнь!BU176+июль!BU176+август!BU176+сентябрь!BU176+октябрь!BU176+ноябрь!BU176+декабрь!BU176</f>
        <v>0</v>
      </c>
      <c r="BY176" s="36">
        <f>январь!BV176+февраль!BV176+март!BV176+апрель!BV176+май!BV176+июнь!BV176+июль!BV176+август!BV176+сентябрь!BV176+октябрь!BV176+ноябрь!BV176+декабрь!BV176</f>
        <v>8.1080000000000005</v>
      </c>
      <c r="BZ176" s="77">
        <v>0</v>
      </c>
    </row>
    <row r="177" spans="1:78" x14ac:dyDescent="0.25">
      <c r="A177" s="16">
        <v>175</v>
      </c>
      <c r="B177" s="16">
        <v>3</v>
      </c>
      <c r="C177" s="37" t="s">
        <v>633</v>
      </c>
      <c r="D177" s="51">
        <v>23.836802318840579</v>
      </c>
      <c r="E177" s="25">
        <v>-157.9794</v>
      </c>
      <c r="F177" s="26">
        <f t="shared" si="6"/>
        <v>-222.09659768115944</v>
      </c>
      <c r="G177" s="26">
        <f t="shared" si="7"/>
        <v>-64.117197681159411</v>
      </c>
      <c r="H177" s="26">
        <f t="shared" si="8"/>
        <v>87.953999999999994</v>
      </c>
      <c r="I177" s="36">
        <f>январь!F177+февраль!F177+март!F177+апрель!F177+май!F177+июнь!F177+июль!F177+август!F177+сентябрь!F177+октябрь!F177+ноябрь!F177+декабрь!F177</f>
        <v>0</v>
      </c>
      <c r="J177" s="36">
        <f>январь!G177+февраль!G177+март!G177+апрель!G177+май!G177+июнь!G177+июль!G177+август!G177+сентябрь!G177+октябрь!G177+ноябрь!G177+декабрь!G177</f>
        <v>0</v>
      </c>
      <c r="K177" s="36">
        <f>январь!H177+февраль!H177+март!H177+апрель!H177+май!H177+июнь!H177+июль!H177+август!H177+сентябрь!H177+октябрь!H177+ноябрь!H177+декабрь!H177</f>
        <v>0</v>
      </c>
      <c r="L177" s="27">
        <f>январь!I177+февраль!I177+март!I177+апрель!I177+май!I177+июнь!I177+июль!I177+август!I177+сентябрь!I177+октябрь!I177+ноябрь!I177+декабрь!I177</f>
        <v>0</v>
      </c>
      <c r="M177" s="36">
        <f>январь!J177+февраль!J177+март!J177+апрель!J177+май!J177+июнь!J177+июль!J177+август!J177+сентябрь!J177+октябрь!J177+ноябрь!J177+декабрь!J177</f>
        <v>0</v>
      </c>
      <c r="N177" s="36">
        <f>январь!K177+февраль!K177+март!K177+апрель!K177+май!K177+июнь!K177+июль!K177+август!K177+сентябрь!K177+октябрь!K177+ноябрь!K177+декабрь!K177</f>
        <v>0</v>
      </c>
      <c r="O177" s="36">
        <f>январь!L177+февраль!L177+март!L177+апрель!L177+май!L177+июнь!L177+июль!L177+август!L177+сентябрь!L177+октябрь!L177+ноябрь!L177+декабрь!L177</f>
        <v>0</v>
      </c>
      <c r="P177" s="36">
        <f>январь!M177+февраль!M177+март!M177+апрель!M177+май!M177+июнь!M177+июль!M177+август!M177+сентябрь!M177+октябрь!M177+ноябрь!M177+декабрь!M177</f>
        <v>0</v>
      </c>
      <c r="Q177" s="36">
        <f>январь!N177+февраль!N177+март!N177+апрель!N177+май!N177+июнь!N177+июль!N177+август!N177+сентябрь!N177+октябрь!N177+ноябрь!N177+декабрь!N177</f>
        <v>0</v>
      </c>
      <c r="R177" s="29">
        <f>январь!O177+февраль!O177+март!O177+апрель!O177+май!O177+июнь!O177+июль!O177+август!O177+сентябрь!O177+октябрь!O177+ноябрь!O177+декабрь!O177</f>
        <v>0</v>
      </c>
      <c r="S177" s="36">
        <f>январь!P177+февраль!P177+март!P177+апрель!P177+май!P177+июнь!P177+июль!P177+август!P177+сентябрь!P177+октябрь!P177+ноябрь!P177+декабрь!P177</f>
        <v>0</v>
      </c>
      <c r="T177" s="29">
        <f>январь!Q177+февраль!Q177+март!Q177+апрель!Q177+май!Q177+июнь!Q177+июль!Q177+август!Q177+сентябрь!Q177+октябрь!Q177+ноябрь!Q177+декабрь!Q177</f>
        <v>0</v>
      </c>
      <c r="U177" s="36">
        <f>январь!R177+февраль!R177+март!R177+апрель!R177+май!R177+июнь!R177+июль!R177+август!R177+сентябрь!R177+октябрь!R177+ноябрь!R177+декабрь!R177</f>
        <v>0</v>
      </c>
      <c r="V177" s="36">
        <f>январь!S177+февраль!S177+март!S177+апрель!S177+май!S177+июнь!S177+июль!S177+август!S177+сентябрь!S177+октябрь!S177+ноябрь!S177+декабрь!S177</f>
        <v>0</v>
      </c>
      <c r="W177" s="36">
        <f>январь!T177+февраль!T177+март!T177+апрель!T177+май!T177+июнь!T177+июль!T177+август!T177+сентябрь!T177+октябрь!T177+ноябрь!T177+декабрь!T177</f>
        <v>0</v>
      </c>
      <c r="X177" s="36">
        <f>январь!U177+февраль!U177+март!U177+апрель!U177+май!U177+июнь!U177+июль!U177+август!U177+сентябрь!U177+октябрь!U177+ноябрь!U177+декабрь!U177</f>
        <v>3.5999999999999997E-2</v>
      </c>
      <c r="Y177" s="36">
        <f>январь!V177+февраль!V177+март!V177+апрель!V177+май!V177+июнь!V177+июль!V177+август!V177+сентябрь!V177+октябрь!V177+ноябрь!V177+декабрь!V177</f>
        <v>76.763999999999996</v>
      </c>
      <c r="Z177" s="36">
        <f>январь!W177+февраль!W177+март!W177+апрель!W177+май!W177+июнь!W177+июль!W177+август!W177+сентябрь!W177+октябрь!W177+ноябрь!W177+декабрь!W177</f>
        <v>0</v>
      </c>
      <c r="AA177" s="36">
        <f>январь!X177+февраль!X177+март!X177+апрель!X177+май!X177+июнь!X177+июль!X177+август!X177+сентябрь!X177+октябрь!X177+ноябрь!X177+декабрь!X177</f>
        <v>0</v>
      </c>
      <c r="AB177" s="29">
        <f>январь!Y177+февраль!Y177+март!Y177+апрель!Y177+май!Y177+июнь!Y177+июль!Y177+август!Y177+сентябрь!Y177+октябрь!Y177+ноябрь!Y177+декабрь!Y177</f>
        <v>0</v>
      </c>
      <c r="AC177" s="36">
        <f>январь!Z177+февраль!Z177+март!Z177+апрель!Z177+май!Z177+июнь!Z177+июль!Z177+август!Z177+сентябрь!Z177+октябрь!Z177+ноябрь!Z177+декабрь!Z177</f>
        <v>0</v>
      </c>
      <c r="AD177" s="66" t="str">
        <f>CONCATENATE(январь!AA177,$BZ$1,февраль!AA177,$BZ$1,март!AA177,$BZ$1,апрель!AA177,$BZ$1,май!AA177,$BZ$1,июнь!AA177,$BZ$1,июль!AA177,$BZ$1,август!AA177,$BZ$1,сентябрь!AA177,$BZ$1,октябрь!AA177,$BZ$1,ноябрь!AA177,$BZ$1,декабрь!AA177)</f>
        <v xml:space="preserve">           </v>
      </c>
      <c r="AE177" s="36">
        <f>январь!AB177+февраль!AB177+март!AB177+апрель!AB177+май!AB177+июнь!AB177+июль!AB177+август!AB177+сентябрь!AB177+октябрь!AB177+ноябрь!AB177+декабрь!AB177</f>
        <v>0</v>
      </c>
      <c r="AF177" s="36">
        <f>январь!AC177+февраль!AC177+март!AC177+апрель!AC177+май!AC177+июнь!AC177+июль!AC177+август!AC177+сентябрь!AC177+октябрь!AC177+ноябрь!AC177+декабрь!AC177</f>
        <v>0</v>
      </c>
      <c r="AG177" s="36">
        <f>январь!AD177+февраль!AD177+март!AD177+апрель!AD177+май!AD177+июнь!AD177+июль!AD177+август!AD177+сентябрь!AD177+октябрь!AD177+ноябрь!AD177+декабрь!AD177</f>
        <v>0</v>
      </c>
      <c r="AH177" s="36">
        <f>январь!AE177+февраль!AE177+март!AE177+апрель!AE177+май!AE177+июнь!AE177+июль!AE177+август!AE177+сентябрь!AE177+октябрь!AE177+ноябрь!AE177+декабрь!AE177</f>
        <v>0</v>
      </c>
      <c r="AI177" s="36">
        <f>январь!AF177+февраль!AF177+март!AF177+апрель!AF177+май!AF177+июнь!AF177+июль!AF177+август!AF177+сентябрь!AF177+октябрь!AF177+ноябрь!AF177+декабрь!AF177</f>
        <v>0</v>
      </c>
      <c r="AJ177" s="36">
        <f>январь!AG177+февраль!AG177+март!AG177+апрель!AG177+май!AG177+июнь!AG177+июль!AG177+август!AG177+сентябрь!AG177+октябрь!AG177+ноябрь!AG177+декабрь!AG177</f>
        <v>0</v>
      </c>
      <c r="AK177" s="29">
        <f>январь!AH177+февраль!AH177+март!AH177+апрель!AH177+май!AH177+июнь!AH177+июль!AH177+август!AH177+сентябрь!AH177+октябрь!AH177+ноябрь!AH177+декабрь!AH177</f>
        <v>0</v>
      </c>
      <c r="AL177" s="36">
        <f>январь!AI177+февраль!AI177+март!AI177+апрель!AI177+май!AI177+июнь!AI177+июль!AI177+август!AI177+сентябрь!AI177+октябрь!AI177+ноябрь!AI177+декабрь!AI177</f>
        <v>0</v>
      </c>
      <c r="AM177" s="29">
        <f>январь!AJ177+февраль!AJ177+март!AJ177+апрель!AJ177+май!AJ177+июнь!AJ177+июль!AJ177+август!AJ177+сентябрь!AJ177+октябрь!AJ177+ноябрь!AJ177+декабрь!AJ177</f>
        <v>0</v>
      </c>
      <c r="AN177" s="36">
        <f>январь!AK177+февраль!AK177+март!AK177+апрель!AK177+май!AK177+июнь!AK177+июль!AK177+август!AK177+сентябрь!AK177+октябрь!AK177+ноябрь!AK177+декабрь!AK177</f>
        <v>0</v>
      </c>
      <c r="AO177" s="36">
        <f>январь!AL177+февраль!AL177+март!AL177+апрель!AL177+май!AL177+июнь!AL177+июль!AL177+август!AL177+сентябрь!AL177+октябрь!AL177+ноябрь!AL177+декабрь!AL177</f>
        <v>0</v>
      </c>
      <c r="AP177" s="36">
        <f>январь!AM177+февраль!AM177+март!AM177+апрель!AM177+май!AM177+июнь!AM177+июль!AM177+август!AM177+сентябрь!AM177+октябрь!AM177+ноябрь!AM177+декабрь!AM177</f>
        <v>0</v>
      </c>
      <c r="AQ177" s="29">
        <f>январь!AN177+февраль!AN177+март!AN177+апрель!AN177+май!AN177+июнь!AN177+июль!AN177+август!AN177+сентябрь!AN177+октябрь!AN177+ноябрь!AN177+декабрь!AN177</f>
        <v>0</v>
      </c>
      <c r="AR177" s="36">
        <f>январь!AO177+февраль!AO177+март!AO177+апрель!AO177+май!AO177+июнь!AO177+июль!AO177+август!AO177+сентябрь!AO177+октябрь!AO177+ноябрь!AO177+декабрь!AO177</f>
        <v>0</v>
      </c>
      <c r="AS177" s="29">
        <f>январь!AP177+февраль!AP177+март!AP177+апрель!AP177+май!AP177+июнь!AP177+июль!AP177+август!AP177+сентябрь!AP177+октябрь!AP177+ноябрь!AP177+декабрь!AP177</f>
        <v>0</v>
      </c>
      <c r="AT177" s="36">
        <f>январь!AQ177+февраль!AQ177+март!AQ177+апрель!AQ177+май!AQ177+июнь!AQ177+июль!AQ177+август!AQ177+сентябрь!AQ177+октябрь!AQ177+ноябрь!AQ177+декабрь!AQ177</f>
        <v>0</v>
      </c>
      <c r="AU177" s="29">
        <f>январь!AR177+февраль!AR177+март!AR177+апрель!AR177+май!AR177+июнь!AR177+июль!AR177+август!AR177+сентябрь!AR177+октябрь!AR177+ноябрь!AR177+декабрь!AR177</f>
        <v>0</v>
      </c>
      <c r="AV177" s="36">
        <f>январь!AS177+февраль!AS177+март!AS177+апрель!AS177+май!AS177+июнь!AS177+июль!AS177+август!AS177+сентябрь!AS177+октябрь!AS177+ноябрь!AS177+декабрь!AS177</f>
        <v>0</v>
      </c>
      <c r="AW177" s="36">
        <f>январь!AT177+февраль!AT177+март!AT177+апрель!AT177+май!AT177+июнь!AT177+июль!AT177+август!AT177+сентябрь!AT177+октябрь!AT177+ноябрь!AT177+декабрь!AT177</f>
        <v>0</v>
      </c>
      <c r="AX177" s="36">
        <f>январь!AU177+февраль!AU177+март!AU177+апрель!AU177+май!AU177+июнь!AU177+июль!AU177+август!AU177+сентябрь!AU177+октябрь!AU177+ноябрь!AU177+декабрь!AU177</f>
        <v>0</v>
      </c>
      <c r="AY177" s="29">
        <f>январь!AV177+февраль!AV177+март!AV177+апрель!AV177+май!AV177+июнь!AV177+июль!AV177+август!AV177+сентябрь!AV177+октябрь!AV177+ноябрь!AV177+декабрь!AV177</f>
        <v>0</v>
      </c>
      <c r="AZ177" s="36">
        <f>январь!AW177+февраль!AW177+март!AW177+апрель!AW177+май!AW177+июнь!AW177+июль!AW177+август!AW177+сентябрь!AW177+октябрь!AW177+ноябрь!AW177+декабрь!AW177</f>
        <v>0</v>
      </c>
      <c r="BA177" s="36">
        <f>январь!AX177+февраль!AX177+март!AX177+апрель!AX177+май!AX177+июнь!AX177+июль!AX177+август!AX177+сентябрь!AX177+октябрь!AX177+ноябрь!AX177+декабрь!AX177</f>
        <v>0</v>
      </c>
      <c r="BB177" s="36">
        <f>январь!AY177+февраль!AY177+март!AY177+апрель!AY177+май!AY177+июнь!AY177+июль!AY177+август!AY177+сентябрь!AY177+октябрь!AY177+ноябрь!AY177+декабрь!AY177</f>
        <v>0</v>
      </c>
      <c r="BC177" s="29">
        <f>январь!AZ177+февраль!AZ177+март!AZ177+апрель!AZ177+май!AZ177+июнь!AZ177+июль!AZ177+август!AZ177+сентябрь!AZ177+октябрь!AZ177+ноябрь!AZ177+декабрь!AZ177</f>
        <v>0</v>
      </c>
      <c r="BD177" s="36">
        <f>январь!BA177+февраль!BA177+март!BA177+апрель!BA177+май!BA177+июнь!BA177+июль!BA177+август!BA177+сентябрь!BA177+октябрь!BA177+ноябрь!BA177+декабрь!BA177</f>
        <v>0</v>
      </c>
      <c r="BE177" s="36">
        <f>январь!BB177+февраль!BB177+март!BB177+апрель!BB177+май!BB177+июнь!BB177+июль!BB177+август!BB177+сентябрь!BB177+октябрь!BB177+ноябрь!BB177+декабрь!BB177</f>
        <v>0</v>
      </c>
      <c r="BF177" s="36">
        <f>январь!BC177+февраль!BC177+март!BC177+апрель!BC177+май!BC177+июнь!BC177+июль!BC177+август!BC177+сентябрь!BC177+октябрь!BC177+ноябрь!BC177+декабрь!BC177</f>
        <v>0</v>
      </c>
      <c r="BG177" s="36">
        <f>январь!BD177+февраль!BD177+март!BD177+апрель!BD177+май!BD177+июнь!BD177+июль!BD177+август!BD177+сентябрь!BD177+октябрь!BD177+ноябрь!BD177+декабрь!BD177</f>
        <v>0</v>
      </c>
      <c r="BH177" s="36">
        <f>январь!BE177+февраль!BE177+март!BE177+апрель!BE177+май!BE177+июнь!BE177+июль!BE177+август!BE177+сентябрь!BE177+октябрь!BE177+ноябрь!BE177+декабрь!BE177</f>
        <v>0</v>
      </c>
      <c r="BI177" s="36">
        <f>январь!BF177+февраль!BF177+март!BF177+апрель!BF177+май!BF177+июнь!BF177+июль!BF177+август!BF177+сентябрь!BF177+октябрь!BF177+ноябрь!BF177+декабрь!BF177</f>
        <v>0</v>
      </c>
      <c r="BJ177" s="36">
        <f>январь!BG177+февраль!BG177+март!BG177+апрель!BG177+май!BG177+июнь!BG177+июль!BG177+август!BG177+сентябрь!BG177+октябрь!BG177+ноябрь!BG177+декабрь!BG177</f>
        <v>0</v>
      </c>
      <c r="BK177" s="36">
        <f>январь!BH177+февраль!BH177+март!BH177+апрель!BH177+май!BH177+июнь!BH177+июль!BH177+август!BH177+сентябрь!BH177+октябрь!BH177+ноябрь!BH177+декабрь!BH177</f>
        <v>0</v>
      </c>
      <c r="BL177" s="36">
        <f>январь!BI177+февраль!BI177+март!BI177+апрель!BI177+май!BI177+июнь!BI177+июль!BI177+август!BI177+сентябрь!BI177+октябрь!BI177+ноябрь!BI177+декабрь!BI177</f>
        <v>0</v>
      </c>
      <c r="BM177" s="29">
        <f>январь!BJ177+февраль!BJ177+март!BJ177+апрель!BJ177+май!BJ177+июнь!BJ177+июль!BJ177+август!BJ177+сентябрь!BJ177+октябрь!BJ177+ноябрь!BJ177+декабрь!BJ177</f>
        <v>0</v>
      </c>
      <c r="BN177" s="36">
        <f>январь!BK177+февраль!BK177+март!BK177+апрель!BK177+май!BK177+июнь!BK177+июль!BK177+август!BK177+сентябрь!BK177+октябрь!BK177+ноябрь!BK177+декабрь!BK177</f>
        <v>0</v>
      </c>
      <c r="BO177" s="29">
        <f>январь!BL177+февраль!BL177+март!BL177+апрель!BL177+май!BL177+июнь!BL177+июль!BL177+август!BL177+сентябрь!BL177+октябрь!BL177+ноябрь!BL177+декабрь!BL177</f>
        <v>11</v>
      </c>
      <c r="BP177" s="36">
        <f>январь!BM177+февраль!BM177+март!BM177+апрель!BM177+май!BM177+июнь!BM177+июль!BM177+август!BM177+сентябрь!BM177+октябрь!BM177+ноябрь!BM177+декабрь!BM177</f>
        <v>10.012</v>
      </c>
      <c r="BQ177" s="36">
        <f>январь!BN177+февраль!BN177+март!BN177+апрель!BN177+май!BN177+июнь!BN177+июль!BN177+август!BN177+сентябрь!BN177+октябрь!BN177+ноябрь!BN177+декабрь!BN177</f>
        <v>0</v>
      </c>
      <c r="BR177" s="36">
        <f>январь!BO177+февраль!BO177+март!BO177+апрель!BO177+май!BO177+июнь!BO177+июль!BO177+август!BO177+сентябрь!BO177+октябрь!BO177+ноябрь!BO177+декабрь!BO177</f>
        <v>0</v>
      </c>
      <c r="BS177" s="29">
        <f>январь!BP177+февраль!BP177+март!BP177+апрель!BP177+май!BP177+июнь!BP177+июль!BP177+август!BP177+сентябрь!BP177+октябрь!BP177+ноябрь!BP177+декабрь!BP177</f>
        <v>0</v>
      </c>
      <c r="BT177" s="36">
        <f>январь!BQ177+февраль!BQ177+март!BQ177+апрель!BQ177+май!BQ177+июнь!BQ177+июль!BQ177+август!BQ177+сентябрь!BQ177+октябрь!BQ177+ноябрь!BQ177+декабрь!BQ177</f>
        <v>0</v>
      </c>
      <c r="BU177" s="29">
        <f>январь!BR177+февраль!BR177+март!BR177+апрель!BR177+май!BR177+июнь!BR177+июль!BR177+август!BR177+сентябрь!BR177+октябрь!BR177+ноябрь!BR177+декабрь!BR177</f>
        <v>0</v>
      </c>
      <c r="BV177" s="36">
        <f>январь!BS177+февраль!BS177+март!BS177+апрель!BS177+май!BS177+июнь!BS177+июль!BS177+август!BS177+сентябрь!BS177+октябрь!BS177+ноябрь!BS177+декабрь!BS177</f>
        <v>0</v>
      </c>
      <c r="BW177" s="36">
        <f>январь!BT177+февраль!BT177+март!BT177+апрель!BT177+май!BT177+июнь!BT177+июль!BT177+август!BT177+сентябрь!BT177+октябрь!BT177+ноябрь!BT177+декабрь!BT177</f>
        <v>0</v>
      </c>
      <c r="BX177" s="36">
        <f>январь!BU177+февраль!BU177+март!BU177+апрель!BU177+май!BU177+июнь!BU177+июль!BU177+август!BU177+сентябрь!BU177+октябрь!BU177+ноябрь!BU177+декабрь!BU177</f>
        <v>0</v>
      </c>
      <c r="BY177" s="36">
        <f>январь!BV177+февраль!BV177+март!BV177+апрель!BV177+май!BV177+июнь!BV177+июль!BV177+август!BV177+сентябрь!BV177+октябрь!BV177+ноябрь!BV177+декабрь!BV177</f>
        <v>1.1779999999999999</v>
      </c>
      <c r="BZ177" s="77">
        <v>0</v>
      </c>
    </row>
    <row r="178" spans="1:78" x14ac:dyDescent="0.25">
      <c r="A178" s="16">
        <v>176</v>
      </c>
      <c r="B178" s="16">
        <v>3</v>
      </c>
      <c r="C178" s="37" t="s">
        <v>634</v>
      </c>
      <c r="D178" s="51">
        <v>172.11936367149755</v>
      </c>
      <c r="E178" s="25">
        <v>-101.52507999999997</v>
      </c>
      <c r="F178" s="26">
        <f t="shared" si="6"/>
        <v>36.06328367149758</v>
      </c>
      <c r="G178" s="26">
        <f t="shared" si="7"/>
        <v>137.58836367149755</v>
      </c>
      <c r="H178" s="26">
        <f t="shared" si="8"/>
        <v>34.530999999999999</v>
      </c>
      <c r="I178" s="36">
        <f>январь!F178+февраль!F178+март!F178+апрель!F178+май!F178+июнь!F178+июль!F178+август!F178+сентябрь!F178+октябрь!F178+ноябрь!F178+декабрь!F178</f>
        <v>0</v>
      </c>
      <c r="J178" s="36">
        <f>январь!G178+февраль!G178+март!G178+апрель!G178+май!G178+июнь!G178+июль!G178+август!G178+сентябрь!G178+октябрь!G178+ноябрь!G178+декабрь!G178</f>
        <v>0</v>
      </c>
      <c r="K178" s="36">
        <f>январь!H178+февраль!H178+март!H178+апрель!H178+май!H178+июнь!H178+июль!H178+август!H178+сентябрь!H178+октябрь!H178+ноябрь!H178+декабрь!H178</f>
        <v>0</v>
      </c>
      <c r="L178" s="27">
        <f>январь!I178+февраль!I178+март!I178+апрель!I178+май!I178+июнь!I178+июль!I178+август!I178+сентябрь!I178+октябрь!I178+ноябрь!I178+декабрь!I178</f>
        <v>0</v>
      </c>
      <c r="M178" s="36">
        <f>январь!J178+февраль!J178+март!J178+апрель!J178+май!J178+июнь!J178+июль!J178+август!J178+сентябрь!J178+октябрь!J178+ноябрь!J178+декабрь!J178</f>
        <v>0</v>
      </c>
      <c r="N178" s="36">
        <f>январь!K178+февраль!K178+март!K178+апрель!K178+май!K178+июнь!K178+июль!K178+август!K178+сентябрь!K178+октябрь!K178+ноябрь!K178+декабрь!K178</f>
        <v>0</v>
      </c>
      <c r="O178" s="36">
        <f>январь!L178+февраль!L178+март!L178+апрель!L178+май!L178+июнь!L178+июль!L178+август!L178+сентябрь!L178+октябрь!L178+ноябрь!L178+декабрь!L178</f>
        <v>0</v>
      </c>
      <c r="P178" s="36">
        <f>январь!M178+февраль!M178+март!M178+апрель!M178+май!M178+июнь!M178+июль!M178+август!M178+сентябрь!M178+октябрь!M178+ноябрь!M178+декабрь!M178</f>
        <v>0</v>
      </c>
      <c r="Q178" s="36">
        <f>январь!N178+февраль!N178+март!N178+апрель!N178+май!N178+июнь!N178+июль!N178+август!N178+сентябрь!N178+октябрь!N178+ноябрь!N178+декабрь!N178</f>
        <v>0</v>
      </c>
      <c r="R178" s="29">
        <f>январь!O178+февраль!O178+март!O178+апрель!O178+май!O178+июнь!O178+июль!O178+август!O178+сентябрь!O178+октябрь!O178+ноябрь!O178+декабрь!O178</f>
        <v>0</v>
      </c>
      <c r="S178" s="36">
        <f>январь!P178+февраль!P178+март!P178+апрель!P178+май!P178+июнь!P178+июль!P178+август!P178+сентябрь!P178+октябрь!P178+ноябрь!P178+декабрь!P178</f>
        <v>0</v>
      </c>
      <c r="T178" s="29">
        <f>январь!Q178+февраль!Q178+март!Q178+апрель!Q178+май!Q178+июнь!Q178+июль!Q178+август!Q178+сентябрь!Q178+октябрь!Q178+ноябрь!Q178+декабрь!Q178</f>
        <v>0</v>
      </c>
      <c r="U178" s="36">
        <f>январь!R178+февраль!R178+март!R178+апрель!R178+май!R178+июнь!R178+июль!R178+август!R178+сентябрь!R178+октябрь!R178+ноябрь!R178+декабрь!R178</f>
        <v>0</v>
      </c>
      <c r="V178" s="36">
        <f>январь!S178+февраль!S178+март!S178+апрель!S178+май!S178+июнь!S178+июль!S178+август!S178+сентябрь!S178+октябрь!S178+ноябрь!S178+декабрь!S178</f>
        <v>0</v>
      </c>
      <c r="W178" s="36">
        <f>январь!T178+февраль!T178+март!T178+апрель!T178+май!T178+июнь!T178+июль!T178+август!T178+сентябрь!T178+октябрь!T178+ноябрь!T178+декабрь!T178</f>
        <v>0</v>
      </c>
      <c r="X178" s="36">
        <f>январь!U178+февраль!U178+март!U178+апрель!U178+май!U178+июнь!U178+июль!U178+август!U178+сентябрь!U178+октябрь!U178+ноябрь!U178+декабрь!U178</f>
        <v>0.02</v>
      </c>
      <c r="Y178" s="36">
        <f>январь!V178+февраль!V178+март!V178+апрель!V178+май!V178+июнь!V178+июль!V178+август!V178+сентябрь!V178+октябрь!V178+ноябрь!V178+декабрь!V178</f>
        <v>24.518999999999998</v>
      </c>
      <c r="Z178" s="36">
        <f>январь!W178+февраль!W178+март!W178+апрель!W178+май!W178+июнь!W178+июль!W178+август!W178+сентябрь!W178+октябрь!W178+ноябрь!W178+декабрь!W178</f>
        <v>0</v>
      </c>
      <c r="AA178" s="36">
        <f>январь!X178+февраль!X178+март!X178+апрель!X178+май!X178+июнь!X178+июль!X178+август!X178+сентябрь!X178+октябрь!X178+ноябрь!X178+декабрь!X178</f>
        <v>0</v>
      </c>
      <c r="AB178" s="29">
        <f>январь!Y178+февраль!Y178+март!Y178+апрель!Y178+май!Y178+июнь!Y178+июль!Y178+август!Y178+сентябрь!Y178+октябрь!Y178+ноябрь!Y178+декабрь!Y178</f>
        <v>0</v>
      </c>
      <c r="AC178" s="36">
        <f>январь!Z178+февраль!Z178+март!Z178+апрель!Z178+май!Z178+июнь!Z178+июль!Z178+август!Z178+сентябрь!Z178+октябрь!Z178+ноябрь!Z178+декабрь!Z178</f>
        <v>0</v>
      </c>
      <c r="AD178" s="66" t="str">
        <f>CONCATENATE(январь!AA178,$BZ$1,февраль!AA178,$BZ$1,март!AA178,$BZ$1,апрель!AA178,$BZ$1,май!AA178,$BZ$1,июнь!AA178,$BZ$1,июль!AA178,$BZ$1,август!AA178,$BZ$1,сентябрь!AA178,$BZ$1,октябрь!AA178,$BZ$1,ноябрь!AA178,$BZ$1,декабрь!AA178)</f>
        <v xml:space="preserve">           </v>
      </c>
      <c r="AE178" s="36">
        <f>январь!AB178+февраль!AB178+март!AB178+апрель!AB178+май!AB178+июнь!AB178+июль!AB178+август!AB178+сентябрь!AB178+октябрь!AB178+ноябрь!AB178+декабрь!AB178</f>
        <v>0</v>
      </c>
      <c r="AF178" s="36">
        <f>январь!AC178+февраль!AC178+март!AC178+апрель!AC178+май!AC178+июнь!AC178+июль!AC178+август!AC178+сентябрь!AC178+октябрь!AC178+ноябрь!AC178+декабрь!AC178</f>
        <v>0</v>
      </c>
      <c r="AG178" s="36">
        <f>январь!AD178+февраль!AD178+март!AD178+апрель!AD178+май!AD178+июнь!AD178+июль!AD178+август!AD178+сентябрь!AD178+октябрь!AD178+ноябрь!AD178+декабрь!AD178</f>
        <v>0</v>
      </c>
      <c r="AH178" s="36">
        <f>январь!AE178+февраль!AE178+март!AE178+апрель!AE178+май!AE178+июнь!AE178+июль!AE178+август!AE178+сентябрь!AE178+октябрь!AE178+ноябрь!AE178+декабрь!AE178</f>
        <v>0</v>
      </c>
      <c r="AI178" s="36">
        <f>январь!AF178+февраль!AF178+март!AF178+апрель!AF178+май!AF178+июнь!AF178+июль!AF178+август!AF178+сентябрь!AF178+октябрь!AF178+ноябрь!AF178+декабрь!AF178</f>
        <v>0</v>
      </c>
      <c r="AJ178" s="36">
        <f>январь!AG178+февраль!AG178+март!AG178+апрель!AG178+май!AG178+июнь!AG178+июль!AG178+август!AG178+сентябрь!AG178+октябрь!AG178+ноябрь!AG178+декабрь!AG178</f>
        <v>0</v>
      </c>
      <c r="AK178" s="29">
        <f>январь!AH178+февраль!AH178+март!AH178+апрель!AH178+май!AH178+июнь!AH178+июль!AH178+август!AH178+сентябрь!AH178+октябрь!AH178+ноябрь!AH178+декабрь!AH178</f>
        <v>0</v>
      </c>
      <c r="AL178" s="36">
        <f>январь!AI178+февраль!AI178+март!AI178+апрель!AI178+май!AI178+июнь!AI178+июль!AI178+август!AI178+сентябрь!AI178+октябрь!AI178+ноябрь!AI178+декабрь!AI178</f>
        <v>0</v>
      </c>
      <c r="AM178" s="29">
        <f>январь!AJ178+февраль!AJ178+март!AJ178+апрель!AJ178+май!AJ178+июнь!AJ178+июль!AJ178+август!AJ178+сентябрь!AJ178+октябрь!AJ178+ноябрь!AJ178+декабрь!AJ178</f>
        <v>0</v>
      </c>
      <c r="AN178" s="36">
        <f>январь!AK178+февраль!AK178+март!AK178+апрель!AK178+май!AK178+июнь!AK178+июль!AK178+август!AK178+сентябрь!AK178+октябрь!AK178+ноябрь!AK178+декабрь!AK178</f>
        <v>0</v>
      </c>
      <c r="AO178" s="36">
        <f>январь!AL178+февраль!AL178+март!AL178+апрель!AL178+май!AL178+июнь!AL178+июль!AL178+август!AL178+сентябрь!AL178+октябрь!AL178+ноябрь!AL178+декабрь!AL178</f>
        <v>0</v>
      </c>
      <c r="AP178" s="36">
        <f>январь!AM178+февраль!AM178+март!AM178+апрель!AM178+май!AM178+июнь!AM178+июль!AM178+август!AM178+сентябрь!AM178+октябрь!AM178+ноябрь!AM178+декабрь!AM178</f>
        <v>0</v>
      </c>
      <c r="AQ178" s="29">
        <f>январь!AN178+февраль!AN178+март!AN178+апрель!AN178+май!AN178+июнь!AN178+июль!AN178+август!AN178+сентябрь!AN178+октябрь!AN178+ноябрь!AN178+декабрь!AN178</f>
        <v>0</v>
      </c>
      <c r="AR178" s="36">
        <f>январь!AO178+февраль!AO178+март!AO178+апрель!AO178+май!AO178+июнь!AO178+июль!AO178+август!AO178+сентябрь!AO178+октябрь!AO178+ноябрь!AO178+декабрь!AO178</f>
        <v>0</v>
      </c>
      <c r="AS178" s="29">
        <f>январь!AP178+февраль!AP178+март!AP178+апрель!AP178+май!AP178+июнь!AP178+июль!AP178+август!AP178+сентябрь!AP178+октябрь!AP178+ноябрь!AP178+декабрь!AP178</f>
        <v>0</v>
      </c>
      <c r="AT178" s="36">
        <f>январь!AQ178+февраль!AQ178+март!AQ178+апрель!AQ178+май!AQ178+июнь!AQ178+июль!AQ178+август!AQ178+сентябрь!AQ178+октябрь!AQ178+ноябрь!AQ178+декабрь!AQ178</f>
        <v>0</v>
      </c>
      <c r="AU178" s="29">
        <f>январь!AR178+февраль!AR178+март!AR178+апрель!AR178+май!AR178+июнь!AR178+июль!AR178+август!AR178+сентябрь!AR178+октябрь!AR178+ноябрь!AR178+декабрь!AR178</f>
        <v>0</v>
      </c>
      <c r="AV178" s="36">
        <f>январь!AS178+февраль!AS178+март!AS178+апрель!AS178+май!AS178+июнь!AS178+июль!AS178+август!AS178+сентябрь!AS178+октябрь!AS178+ноябрь!AS178+декабрь!AS178</f>
        <v>0</v>
      </c>
      <c r="AW178" s="36">
        <f>январь!AT178+февраль!AT178+март!AT178+апрель!AT178+май!AT178+июнь!AT178+июль!AT178+август!AT178+сентябрь!AT178+октябрь!AT178+ноябрь!AT178+декабрь!AT178</f>
        <v>0</v>
      </c>
      <c r="AX178" s="36">
        <f>январь!AU178+февраль!AU178+март!AU178+апрель!AU178+май!AU178+июнь!AU178+июль!AU178+август!AU178+сентябрь!AU178+октябрь!AU178+ноябрь!AU178+декабрь!AU178</f>
        <v>0</v>
      </c>
      <c r="AY178" s="29">
        <f>январь!AV178+февраль!AV178+март!AV178+апрель!AV178+май!AV178+июнь!AV178+июль!AV178+август!AV178+сентябрь!AV178+октябрь!AV178+ноябрь!AV178+декабрь!AV178</f>
        <v>0</v>
      </c>
      <c r="AZ178" s="36">
        <f>январь!AW178+февраль!AW178+март!AW178+апрель!AW178+май!AW178+июнь!AW178+июль!AW178+август!AW178+сентябрь!AW178+октябрь!AW178+ноябрь!AW178+декабрь!AW178</f>
        <v>0</v>
      </c>
      <c r="BA178" s="36">
        <f>январь!AX178+февраль!AX178+март!AX178+апрель!AX178+май!AX178+июнь!AX178+июль!AX178+август!AX178+сентябрь!AX178+октябрь!AX178+ноябрь!AX178+декабрь!AX178</f>
        <v>0</v>
      </c>
      <c r="BB178" s="36">
        <f>январь!AY178+февраль!AY178+март!AY178+апрель!AY178+май!AY178+июнь!AY178+июль!AY178+август!AY178+сентябрь!AY178+октябрь!AY178+ноябрь!AY178+декабрь!AY178</f>
        <v>0</v>
      </c>
      <c r="BC178" s="29">
        <f>январь!AZ178+февраль!AZ178+март!AZ178+апрель!AZ178+май!AZ178+июнь!AZ178+июль!AZ178+август!AZ178+сентябрь!AZ178+октябрь!AZ178+ноябрь!AZ178+декабрь!AZ178</f>
        <v>0</v>
      </c>
      <c r="BD178" s="36">
        <f>январь!BA178+февраль!BA178+март!BA178+апрель!BA178+май!BA178+июнь!BA178+июль!BA178+август!BA178+сентябрь!BA178+октябрь!BA178+ноябрь!BA178+декабрь!BA178</f>
        <v>0</v>
      </c>
      <c r="BE178" s="36">
        <f>январь!BB178+февраль!BB178+март!BB178+апрель!BB178+май!BB178+июнь!BB178+июль!BB178+август!BB178+сентябрь!BB178+октябрь!BB178+ноябрь!BB178+декабрь!BB178</f>
        <v>0</v>
      </c>
      <c r="BF178" s="36">
        <f>январь!BC178+февраль!BC178+март!BC178+апрель!BC178+май!BC178+июнь!BC178+июль!BC178+август!BC178+сентябрь!BC178+октябрь!BC178+ноябрь!BC178+декабрь!BC178</f>
        <v>0</v>
      </c>
      <c r="BG178" s="36">
        <f>январь!BD178+февраль!BD178+март!BD178+апрель!BD178+май!BD178+июнь!BD178+июль!BD178+август!BD178+сентябрь!BD178+октябрь!BD178+ноябрь!BD178+декабрь!BD178</f>
        <v>0</v>
      </c>
      <c r="BH178" s="36">
        <f>январь!BE178+февраль!BE178+март!BE178+апрель!BE178+май!BE178+июнь!BE178+июль!BE178+август!BE178+сентябрь!BE178+октябрь!BE178+ноябрь!BE178+декабрь!BE178</f>
        <v>0</v>
      </c>
      <c r="BI178" s="36">
        <f>январь!BF178+февраль!BF178+март!BF178+апрель!BF178+май!BF178+июнь!BF178+июль!BF178+август!BF178+сентябрь!BF178+октябрь!BF178+ноябрь!BF178+декабрь!BF178</f>
        <v>0</v>
      </c>
      <c r="BJ178" s="36">
        <f>январь!BG178+февраль!BG178+март!BG178+апрель!BG178+май!BG178+июнь!BG178+июль!BG178+август!BG178+сентябрь!BG178+октябрь!BG178+ноябрь!BG178+декабрь!BG178</f>
        <v>0</v>
      </c>
      <c r="BK178" s="36">
        <f>январь!BH178+февраль!BH178+март!BH178+апрель!BH178+май!BH178+июнь!BH178+июль!BH178+август!BH178+сентябрь!BH178+октябрь!BH178+ноябрь!BH178+декабрь!BH178</f>
        <v>0</v>
      </c>
      <c r="BL178" s="36">
        <f>январь!BI178+февраль!BI178+март!BI178+апрель!BI178+май!BI178+июнь!BI178+июль!BI178+август!BI178+сентябрь!BI178+октябрь!BI178+ноябрь!BI178+декабрь!BI178</f>
        <v>0</v>
      </c>
      <c r="BM178" s="29">
        <f>январь!BJ178+февраль!BJ178+март!BJ178+апрель!BJ178+май!BJ178+июнь!BJ178+июль!BJ178+август!BJ178+сентябрь!BJ178+октябрь!BJ178+ноябрь!BJ178+декабрь!BJ178</f>
        <v>0</v>
      </c>
      <c r="BN178" s="36">
        <f>январь!BK178+февраль!BK178+март!BK178+апрель!BK178+май!BK178+июнь!BK178+июль!BK178+август!BK178+сентябрь!BK178+октябрь!BK178+ноябрь!BK178+декабрь!BK178</f>
        <v>0</v>
      </c>
      <c r="BO178" s="29">
        <f>январь!BL178+февраль!BL178+март!BL178+апрель!BL178+май!BL178+июнь!BL178+июль!BL178+август!BL178+сентябрь!BL178+октябрь!BL178+ноябрь!BL178+декабрь!BL178</f>
        <v>11</v>
      </c>
      <c r="BP178" s="36">
        <f>январь!BM178+февраль!BM178+март!BM178+апрель!BM178+май!BM178+июнь!BM178+июль!BM178+август!BM178+сентябрь!BM178+октябрь!BM178+ноябрь!BM178+декабрь!BM178</f>
        <v>10.012</v>
      </c>
      <c r="BQ178" s="36">
        <f>январь!BN178+февраль!BN178+март!BN178+апрель!BN178+май!BN178+июнь!BN178+июль!BN178+август!BN178+сентябрь!BN178+октябрь!BN178+ноябрь!BN178+декабрь!BN178</f>
        <v>0</v>
      </c>
      <c r="BR178" s="36">
        <f>январь!BO178+февраль!BO178+март!BO178+апрель!BO178+май!BO178+июнь!BO178+июль!BO178+август!BO178+сентябрь!BO178+октябрь!BO178+ноябрь!BO178+декабрь!BO178</f>
        <v>0</v>
      </c>
      <c r="BS178" s="29">
        <f>январь!BP178+февраль!BP178+март!BP178+апрель!BP178+май!BP178+июнь!BP178+июль!BP178+август!BP178+сентябрь!BP178+октябрь!BP178+ноябрь!BP178+декабрь!BP178</f>
        <v>0</v>
      </c>
      <c r="BT178" s="36">
        <f>январь!BQ178+февраль!BQ178+март!BQ178+апрель!BQ178+май!BQ178+июнь!BQ178+июль!BQ178+август!BQ178+сентябрь!BQ178+октябрь!BQ178+ноябрь!BQ178+декабрь!BQ178</f>
        <v>0</v>
      </c>
      <c r="BU178" s="29">
        <f>январь!BR178+февраль!BR178+март!BR178+апрель!BR178+май!BR178+июнь!BR178+июль!BR178+август!BR178+сентябрь!BR178+октябрь!BR178+ноябрь!BR178+декабрь!BR178</f>
        <v>0</v>
      </c>
      <c r="BV178" s="36">
        <f>январь!BS178+февраль!BS178+март!BS178+апрель!BS178+май!BS178+июнь!BS178+июль!BS178+август!BS178+сентябрь!BS178+октябрь!BS178+ноябрь!BS178+декабрь!BS178</f>
        <v>0</v>
      </c>
      <c r="BW178" s="36">
        <f>январь!BT178+февраль!BT178+март!BT178+апрель!BT178+май!BT178+июнь!BT178+июль!BT178+август!BT178+сентябрь!BT178+октябрь!BT178+ноябрь!BT178+декабрь!BT178</f>
        <v>0</v>
      </c>
      <c r="BX178" s="36">
        <f>январь!BU178+февраль!BU178+март!BU178+апрель!BU178+май!BU178+июнь!BU178+июль!BU178+август!BU178+сентябрь!BU178+октябрь!BU178+ноябрь!BU178+декабрь!BU178</f>
        <v>0</v>
      </c>
      <c r="BY178" s="36">
        <f>январь!BV178+февраль!BV178+март!BV178+апрель!BV178+май!BV178+июнь!BV178+июль!BV178+август!BV178+сентябрь!BV178+октябрь!BV178+ноябрь!BV178+декабрь!BV178</f>
        <v>0</v>
      </c>
      <c r="BZ178" s="77">
        <v>3</v>
      </c>
    </row>
    <row r="179" spans="1:78" x14ac:dyDescent="0.25">
      <c r="A179" s="16">
        <v>177</v>
      </c>
      <c r="B179" s="16">
        <v>3</v>
      </c>
      <c r="C179" s="37" t="s">
        <v>635</v>
      </c>
      <c r="D179" s="51">
        <v>474.93883644444429</v>
      </c>
      <c r="E179" s="25">
        <v>368.03863200000001</v>
      </c>
      <c r="F179" s="26">
        <f t="shared" si="6"/>
        <v>787.65646844444427</v>
      </c>
      <c r="G179" s="26">
        <f t="shared" si="7"/>
        <v>419.61783644444426</v>
      </c>
      <c r="H179" s="26">
        <f t="shared" si="8"/>
        <v>55.320999999999998</v>
      </c>
      <c r="I179" s="36">
        <f>январь!F179+февраль!F179+март!F179+апрель!F179+май!F179+июнь!F179+июль!F179+август!F179+сентябрь!F179+октябрь!F179+ноябрь!F179+декабрь!F179</f>
        <v>0</v>
      </c>
      <c r="J179" s="36">
        <f>январь!G179+февраль!G179+март!G179+апрель!G179+май!G179+июнь!G179+июль!G179+август!G179+сентябрь!G179+октябрь!G179+ноябрь!G179+декабрь!G179</f>
        <v>0</v>
      </c>
      <c r="K179" s="36">
        <f>январь!H179+февраль!H179+март!H179+апрель!H179+май!H179+июнь!H179+июль!H179+август!H179+сентябрь!H179+октябрь!H179+ноябрь!H179+декабрь!H179</f>
        <v>0</v>
      </c>
      <c r="L179" s="27">
        <f>январь!I179+февраль!I179+март!I179+апрель!I179+май!I179+июнь!I179+июль!I179+август!I179+сентябрь!I179+октябрь!I179+ноябрь!I179+декабрь!I179</f>
        <v>0</v>
      </c>
      <c r="M179" s="36">
        <f>январь!J179+февраль!J179+март!J179+апрель!J179+май!J179+июнь!J179+июль!J179+август!J179+сентябрь!J179+октябрь!J179+ноябрь!J179+декабрь!J179</f>
        <v>0</v>
      </c>
      <c r="N179" s="36">
        <f>январь!K179+февраль!K179+март!K179+апрель!K179+май!K179+июнь!K179+июль!K179+август!K179+сентябрь!K179+октябрь!K179+ноябрь!K179+декабрь!K179</f>
        <v>0</v>
      </c>
      <c r="O179" s="36">
        <f>январь!L179+февраль!L179+март!L179+апрель!L179+май!L179+июнь!L179+июль!L179+август!L179+сентябрь!L179+октябрь!L179+ноябрь!L179+декабрь!L179</f>
        <v>0</v>
      </c>
      <c r="P179" s="36">
        <f>январь!M179+февраль!M179+март!M179+апрель!M179+май!M179+июнь!M179+июль!M179+август!M179+сентябрь!M179+октябрь!M179+ноябрь!M179+декабрь!M179</f>
        <v>0</v>
      </c>
      <c r="Q179" s="36">
        <f>январь!N179+февраль!N179+март!N179+апрель!N179+май!N179+июнь!N179+июль!N179+август!N179+сентябрь!N179+октябрь!N179+ноябрь!N179+декабрь!N179</f>
        <v>0</v>
      </c>
      <c r="R179" s="29">
        <f>январь!O179+февраль!O179+март!O179+апрель!O179+май!O179+июнь!O179+июль!O179+август!O179+сентябрь!O179+октябрь!O179+ноябрь!O179+декабрь!O179</f>
        <v>0</v>
      </c>
      <c r="S179" s="36">
        <f>январь!P179+февраль!P179+март!P179+апрель!P179+май!P179+июнь!P179+июль!P179+август!P179+сентябрь!P179+октябрь!P179+ноябрь!P179+декабрь!P179</f>
        <v>0</v>
      </c>
      <c r="T179" s="29">
        <f>январь!Q179+февраль!Q179+март!Q179+апрель!Q179+май!Q179+июнь!Q179+июль!Q179+август!Q179+сентябрь!Q179+октябрь!Q179+ноябрь!Q179+декабрь!Q179</f>
        <v>0</v>
      </c>
      <c r="U179" s="36">
        <f>январь!R179+февраль!R179+март!R179+апрель!R179+май!R179+июнь!R179+июль!R179+август!R179+сентябрь!R179+октябрь!R179+ноябрь!R179+декабрь!R179</f>
        <v>0</v>
      </c>
      <c r="V179" s="36">
        <f>январь!S179+февраль!S179+март!S179+апрель!S179+май!S179+июнь!S179+июль!S179+август!S179+сентябрь!S179+октябрь!S179+ноябрь!S179+декабрь!S179</f>
        <v>0</v>
      </c>
      <c r="W179" s="36">
        <f>январь!T179+февраль!T179+март!T179+апрель!T179+май!T179+июнь!T179+июль!T179+август!T179+сентябрь!T179+октябрь!T179+ноябрь!T179+декабрь!T179</f>
        <v>0</v>
      </c>
      <c r="X179" s="36">
        <f>январь!U179+февраль!U179+март!U179+апрель!U179+май!U179+июнь!U179+июль!U179+август!U179+сентябрь!U179+октябрь!U179+ноябрь!U179+декабрь!U179</f>
        <v>0</v>
      </c>
      <c r="Y179" s="36">
        <f>январь!V179+февраль!V179+март!V179+апрель!V179+май!V179+июнь!V179+июль!V179+август!V179+сентябрь!V179+октябрь!V179+ноябрь!V179+декабрь!V179</f>
        <v>0</v>
      </c>
      <c r="Z179" s="36">
        <f>январь!W179+февраль!W179+март!W179+апрель!W179+май!W179+июнь!W179+июль!W179+август!W179+сентябрь!W179+октябрь!W179+ноябрь!W179+декабрь!W179</f>
        <v>0</v>
      </c>
      <c r="AA179" s="36">
        <f>январь!X179+февраль!X179+март!X179+апрель!X179+май!X179+июнь!X179+июль!X179+август!X179+сентябрь!X179+октябрь!X179+ноябрь!X179+декабрь!X179</f>
        <v>0</v>
      </c>
      <c r="AB179" s="29">
        <f>январь!Y179+февраль!Y179+март!Y179+апрель!Y179+май!Y179+июнь!Y179+июль!Y179+август!Y179+сентябрь!Y179+октябрь!Y179+ноябрь!Y179+декабрь!Y179</f>
        <v>0</v>
      </c>
      <c r="AC179" s="36">
        <f>январь!Z179+февраль!Z179+март!Z179+апрель!Z179+май!Z179+июнь!Z179+июль!Z179+август!Z179+сентябрь!Z179+октябрь!Z179+ноябрь!Z179+декабрь!Z179</f>
        <v>0</v>
      </c>
      <c r="AD179" s="66" t="str">
        <f>CONCATENATE(январь!AA179,$BZ$1,февраль!AA179,$BZ$1,март!AA179,$BZ$1,апрель!AA179,$BZ$1,май!AA179,$BZ$1,июнь!AA179,$BZ$1,июль!AA179,$BZ$1,август!AA179,$BZ$1,сентябрь!AA179,$BZ$1,октябрь!AA179,$BZ$1,ноябрь!AA179,$BZ$1,декабрь!AA179)</f>
        <v xml:space="preserve">           </v>
      </c>
      <c r="AE179" s="36">
        <f>январь!AB179+февраль!AB179+март!AB179+апрель!AB179+май!AB179+июнь!AB179+июль!AB179+август!AB179+сентябрь!AB179+октябрь!AB179+ноябрь!AB179+декабрь!AB179</f>
        <v>0</v>
      </c>
      <c r="AF179" s="36">
        <f>январь!AC179+февраль!AC179+март!AC179+апрель!AC179+май!AC179+июнь!AC179+июль!AC179+август!AC179+сентябрь!AC179+октябрь!AC179+ноябрь!AC179+декабрь!AC179</f>
        <v>0</v>
      </c>
      <c r="AG179" s="36">
        <f>январь!AD179+февраль!AD179+март!AD179+апрель!AD179+май!AD179+июнь!AD179+июль!AD179+август!AD179+сентябрь!AD179+октябрь!AD179+ноябрь!AD179+декабрь!AD179</f>
        <v>0</v>
      </c>
      <c r="AH179" s="36">
        <f>январь!AE179+февраль!AE179+март!AE179+апрель!AE179+май!AE179+июнь!AE179+июль!AE179+август!AE179+сентябрь!AE179+октябрь!AE179+ноябрь!AE179+декабрь!AE179</f>
        <v>0</v>
      </c>
      <c r="AI179" s="36">
        <f>январь!AF179+февраль!AF179+март!AF179+апрель!AF179+май!AF179+июнь!AF179+июль!AF179+август!AF179+сентябрь!AF179+октябрь!AF179+ноябрь!AF179+декабрь!AF179</f>
        <v>0</v>
      </c>
      <c r="AJ179" s="36">
        <f>январь!AG179+февраль!AG179+март!AG179+апрель!AG179+май!AG179+июнь!AG179+июль!AG179+август!AG179+сентябрь!AG179+октябрь!AG179+ноябрь!AG179+декабрь!AG179</f>
        <v>0</v>
      </c>
      <c r="AK179" s="29">
        <f>январь!AH179+февраль!AH179+март!AH179+апрель!AH179+май!AH179+июнь!AH179+июль!AH179+август!AH179+сентябрь!AH179+октябрь!AH179+ноябрь!AH179+декабрь!AH179</f>
        <v>0</v>
      </c>
      <c r="AL179" s="36">
        <f>январь!AI179+февраль!AI179+март!AI179+апрель!AI179+май!AI179+июнь!AI179+июль!AI179+август!AI179+сентябрь!AI179+октябрь!AI179+ноябрь!AI179+декабрь!AI179</f>
        <v>0</v>
      </c>
      <c r="AM179" s="29">
        <f>январь!AJ179+февраль!AJ179+март!AJ179+апрель!AJ179+май!AJ179+июнь!AJ179+июль!AJ179+август!AJ179+сентябрь!AJ179+октябрь!AJ179+ноябрь!AJ179+декабрь!AJ179</f>
        <v>0</v>
      </c>
      <c r="AN179" s="36">
        <f>январь!AK179+февраль!AK179+март!AK179+апрель!AK179+май!AK179+июнь!AK179+июль!AK179+август!AK179+сентябрь!AK179+октябрь!AK179+ноябрь!AK179+декабрь!AK179</f>
        <v>0</v>
      </c>
      <c r="AO179" s="36">
        <f>январь!AL179+февраль!AL179+март!AL179+апрель!AL179+май!AL179+июнь!AL179+июль!AL179+август!AL179+сентябрь!AL179+октябрь!AL179+ноябрь!AL179+декабрь!AL179</f>
        <v>0</v>
      </c>
      <c r="AP179" s="36">
        <f>январь!AM179+февраль!AM179+март!AM179+апрель!AM179+май!AM179+июнь!AM179+июль!AM179+август!AM179+сентябрь!AM179+октябрь!AM179+ноябрь!AM179+декабрь!AM179</f>
        <v>0</v>
      </c>
      <c r="AQ179" s="29">
        <f>январь!AN179+февраль!AN179+март!AN179+апрель!AN179+май!AN179+июнь!AN179+июль!AN179+август!AN179+сентябрь!AN179+октябрь!AN179+ноябрь!AN179+декабрь!AN179</f>
        <v>0</v>
      </c>
      <c r="AR179" s="36">
        <f>январь!AO179+февраль!AO179+март!AO179+апрель!AO179+май!AO179+июнь!AO179+июль!AO179+август!AO179+сентябрь!AO179+октябрь!AO179+ноябрь!AO179+декабрь!AO179</f>
        <v>0</v>
      </c>
      <c r="AS179" s="29">
        <f>январь!AP179+февраль!AP179+март!AP179+апрель!AP179+май!AP179+июнь!AP179+июль!AP179+август!AP179+сентябрь!AP179+октябрь!AP179+ноябрь!AP179+декабрь!AP179</f>
        <v>0</v>
      </c>
      <c r="AT179" s="36">
        <f>январь!AQ179+февраль!AQ179+март!AQ179+апрель!AQ179+май!AQ179+июнь!AQ179+июль!AQ179+август!AQ179+сентябрь!AQ179+октябрь!AQ179+ноябрь!AQ179+декабрь!AQ179</f>
        <v>0</v>
      </c>
      <c r="AU179" s="29">
        <f>январь!AR179+февраль!AR179+март!AR179+апрель!AR179+май!AR179+июнь!AR179+июль!AR179+август!AR179+сентябрь!AR179+октябрь!AR179+ноябрь!AR179+декабрь!AR179</f>
        <v>0</v>
      </c>
      <c r="AV179" s="36">
        <f>январь!AS179+февраль!AS179+март!AS179+апрель!AS179+май!AS179+июнь!AS179+июль!AS179+август!AS179+сентябрь!AS179+октябрь!AS179+ноябрь!AS179+декабрь!AS179</f>
        <v>0</v>
      </c>
      <c r="AW179" s="36">
        <f>январь!AT179+февраль!AT179+март!AT179+апрель!AT179+май!AT179+июнь!AT179+июль!AT179+август!AT179+сентябрь!AT179+октябрь!AT179+ноябрь!AT179+декабрь!AT179</f>
        <v>0</v>
      </c>
      <c r="AX179" s="36">
        <f>январь!AU179+февраль!AU179+март!AU179+апрель!AU179+май!AU179+июнь!AU179+июль!AU179+август!AU179+сентябрь!AU179+октябрь!AU179+ноябрь!AU179+декабрь!AU179</f>
        <v>0</v>
      </c>
      <c r="AY179" s="29">
        <f>январь!AV179+февраль!AV179+март!AV179+апрель!AV179+май!AV179+июнь!AV179+июль!AV179+август!AV179+сентябрь!AV179+октябрь!AV179+ноябрь!AV179+декабрь!AV179</f>
        <v>0</v>
      </c>
      <c r="AZ179" s="36">
        <f>январь!AW179+февраль!AW179+март!AW179+апрель!AW179+май!AW179+июнь!AW179+июль!AW179+август!AW179+сентябрь!AW179+октябрь!AW179+ноябрь!AW179+декабрь!AW179</f>
        <v>0</v>
      </c>
      <c r="BA179" s="36">
        <f>январь!AX179+февраль!AX179+март!AX179+апрель!AX179+май!AX179+июнь!AX179+июль!AX179+август!AX179+сентябрь!AX179+октябрь!AX179+ноябрь!AX179+декабрь!AX179</f>
        <v>0</v>
      </c>
      <c r="BB179" s="36">
        <f>январь!AY179+февраль!AY179+март!AY179+апрель!AY179+май!AY179+июнь!AY179+июль!AY179+август!AY179+сентябрь!AY179+октябрь!AY179+ноябрь!AY179+декабрь!AY179</f>
        <v>0</v>
      </c>
      <c r="BC179" s="29">
        <f>январь!AZ179+февраль!AZ179+март!AZ179+апрель!AZ179+май!AZ179+июнь!AZ179+июль!AZ179+август!AZ179+сентябрь!AZ179+октябрь!AZ179+ноябрь!AZ179+декабрь!AZ179</f>
        <v>0</v>
      </c>
      <c r="BD179" s="36">
        <f>январь!BA179+февраль!BA179+март!BA179+апрель!BA179+май!BA179+июнь!BA179+июль!BA179+август!BA179+сентябрь!BA179+октябрь!BA179+ноябрь!BA179+декабрь!BA179</f>
        <v>0</v>
      </c>
      <c r="BE179" s="36">
        <f>январь!BB179+февраль!BB179+март!BB179+апрель!BB179+май!BB179+июнь!BB179+июль!BB179+август!BB179+сентябрь!BB179+октябрь!BB179+ноябрь!BB179+декабрь!BB179</f>
        <v>0.03</v>
      </c>
      <c r="BF179" s="36">
        <f>январь!BC179+февраль!BC179+март!BC179+апрель!BC179+май!BC179+июнь!BC179+июль!BC179+август!BC179+сентябрь!BC179+октябрь!BC179+ноябрь!BC179+декабрь!BC179</f>
        <v>25.748000000000001</v>
      </c>
      <c r="BG179" s="36">
        <f>январь!BD179+февраль!BD179+март!BD179+апрель!BD179+май!BD179+июнь!BD179+июль!BD179+август!BD179+сентябрь!BD179+октябрь!BD179+ноябрь!BD179+декабрь!BD179</f>
        <v>0</v>
      </c>
      <c r="BH179" s="36">
        <f>январь!BE179+февраль!BE179+март!BE179+апрель!BE179+май!BE179+июнь!BE179+июль!BE179+август!BE179+сентябрь!BE179+октябрь!BE179+ноябрь!BE179+декабрь!BE179</f>
        <v>0</v>
      </c>
      <c r="BI179" s="36">
        <f>январь!BF179+февраль!BF179+март!BF179+апрель!BF179+май!BF179+июнь!BF179+июль!BF179+август!BF179+сентябрь!BF179+октябрь!BF179+ноябрь!BF179+декабрь!BF179</f>
        <v>0</v>
      </c>
      <c r="BJ179" s="36">
        <f>январь!BG179+февраль!BG179+март!BG179+апрель!BG179+май!BG179+июнь!BG179+июль!BG179+август!BG179+сентябрь!BG179+октябрь!BG179+ноябрь!BG179+декабрь!BG179</f>
        <v>0</v>
      </c>
      <c r="BK179" s="36">
        <f>январь!BH179+февраль!BH179+март!BH179+апрель!BH179+май!BH179+июнь!BH179+июль!BH179+август!BH179+сентябрь!BH179+октябрь!BH179+ноябрь!BH179+декабрь!BH179</f>
        <v>0</v>
      </c>
      <c r="BL179" s="36">
        <f>январь!BI179+февраль!BI179+март!BI179+апрель!BI179+май!BI179+июнь!BI179+июль!BI179+август!BI179+сентябрь!BI179+октябрь!BI179+ноябрь!BI179+декабрь!BI179</f>
        <v>0</v>
      </c>
      <c r="BM179" s="29">
        <f>январь!BJ179+февраль!BJ179+март!BJ179+апрель!BJ179+май!BJ179+июнь!BJ179+июль!BJ179+август!BJ179+сентябрь!BJ179+октябрь!BJ179+ноябрь!BJ179+декабрь!BJ179</f>
        <v>0</v>
      </c>
      <c r="BN179" s="36">
        <f>январь!BK179+февраль!BK179+март!BK179+апрель!BK179+май!BK179+июнь!BK179+июль!BK179+август!BK179+сентябрь!BK179+октябрь!BK179+ноябрь!BK179+декабрь!BK179</f>
        <v>0</v>
      </c>
      <c r="BO179" s="29">
        <f>январь!BL179+февраль!BL179+март!BL179+апрель!BL179+май!BL179+июнь!BL179+июль!BL179+август!BL179+сентябрь!BL179+октябрь!BL179+ноябрь!BL179+декабрь!BL179</f>
        <v>24</v>
      </c>
      <c r="BP179" s="36">
        <f>январь!BM179+февраль!BM179+март!BM179+апрель!BM179+май!BM179+июнь!BM179+июль!BM179+август!BM179+сентябрь!BM179+октябрь!BM179+ноябрь!BM179+декабрь!BM179</f>
        <v>29.573</v>
      </c>
      <c r="BQ179" s="36">
        <f>январь!BN179+февраль!BN179+март!BN179+апрель!BN179+май!BN179+июнь!BN179+июль!BN179+август!BN179+сентябрь!BN179+октябрь!BN179+ноябрь!BN179+декабрь!BN179</f>
        <v>0</v>
      </c>
      <c r="BR179" s="36">
        <f>январь!BO179+февраль!BO179+март!BO179+апрель!BO179+май!BO179+июнь!BO179+июль!BO179+август!BO179+сентябрь!BO179+октябрь!BO179+ноябрь!BO179+декабрь!BO179</f>
        <v>0</v>
      </c>
      <c r="BS179" s="29">
        <f>январь!BP179+февраль!BP179+март!BP179+апрель!BP179+май!BP179+июнь!BP179+июль!BP179+август!BP179+сентябрь!BP179+октябрь!BP179+ноябрь!BP179+декабрь!BP179</f>
        <v>0</v>
      </c>
      <c r="BT179" s="36">
        <f>январь!BQ179+февраль!BQ179+март!BQ179+апрель!BQ179+май!BQ179+июнь!BQ179+июль!BQ179+август!BQ179+сентябрь!BQ179+октябрь!BQ179+ноябрь!BQ179+декабрь!BQ179</f>
        <v>0</v>
      </c>
      <c r="BU179" s="29">
        <f>январь!BR179+февраль!BR179+март!BR179+апрель!BR179+май!BR179+июнь!BR179+июль!BR179+август!BR179+сентябрь!BR179+октябрь!BR179+ноябрь!BR179+декабрь!BR179</f>
        <v>0</v>
      </c>
      <c r="BV179" s="36">
        <f>январь!BS179+февраль!BS179+март!BS179+апрель!BS179+май!BS179+июнь!BS179+июль!BS179+август!BS179+сентябрь!BS179+октябрь!BS179+ноябрь!BS179+декабрь!BS179</f>
        <v>0</v>
      </c>
      <c r="BW179" s="36">
        <f>январь!BT179+февраль!BT179+март!BT179+апрель!BT179+май!BT179+июнь!BT179+июль!BT179+август!BT179+сентябрь!BT179+октябрь!BT179+ноябрь!BT179+декабрь!BT179</f>
        <v>0</v>
      </c>
      <c r="BX179" s="36">
        <f>январь!BU179+февраль!BU179+март!BU179+апрель!BU179+май!BU179+июнь!BU179+июль!BU179+август!BU179+сентябрь!BU179+октябрь!BU179+ноябрь!BU179+декабрь!BU179</f>
        <v>0</v>
      </c>
      <c r="BY179" s="36">
        <f>январь!BV179+февраль!BV179+март!BV179+апрель!BV179+май!BV179+июнь!BV179+июль!BV179+август!BV179+сентябрь!BV179+октябрь!BV179+ноябрь!BV179+декабрь!BV179</f>
        <v>0</v>
      </c>
      <c r="BZ179" s="77">
        <v>0</v>
      </c>
    </row>
    <row r="180" spans="1:78" x14ac:dyDescent="0.25">
      <c r="A180" s="16">
        <v>178</v>
      </c>
      <c r="B180" s="16">
        <v>3</v>
      </c>
      <c r="C180" s="37" t="s">
        <v>636</v>
      </c>
      <c r="D180" s="51">
        <v>553.43222471497586</v>
      </c>
      <c r="E180" s="25">
        <v>1844.8037860000002</v>
      </c>
      <c r="F180" s="26">
        <f t="shared" si="6"/>
        <v>1663.0570107149761</v>
      </c>
      <c r="G180" s="26">
        <f t="shared" si="7"/>
        <v>-181.74677528502411</v>
      </c>
      <c r="H180" s="26">
        <f t="shared" si="8"/>
        <v>735.17899999999997</v>
      </c>
      <c r="I180" s="36">
        <f>январь!F180+февраль!F180+март!F180+апрель!F180+май!F180+июнь!F180+июль!F180+август!F180+сентябрь!F180+октябрь!F180+ноябрь!F180+декабрь!F180</f>
        <v>0</v>
      </c>
      <c r="J180" s="36">
        <f>январь!G180+февраль!G180+март!G180+апрель!G180+май!G180+июнь!G180+июль!G180+август!G180+сентябрь!G180+октябрь!G180+ноябрь!G180+декабрь!G180</f>
        <v>0</v>
      </c>
      <c r="K180" s="36">
        <f>январь!H180+февраль!H180+март!H180+апрель!H180+май!H180+июнь!H180+июль!H180+август!H180+сентябрь!H180+октябрь!H180+ноябрь!H180+декабрь!H180</f>
        <v>0</v>
      </c>
      <c r="L180" s="27">
        <f>январь!I180+февраль!I180+март!I180+апрель!I180+май!I180+июнь!I180+июль!I180+август!I180+сентябрь!I180+октябрь!I180+ноябрь!I180+декабрь!I180</f>
        <v>0</v>
      </c>
      <c r="M180" s="36">
        <f>январь!J180+февраль!J180+март!J180+апрель!J180+май!J180+июнь!J180+июль!J180+август!J180+сентябрь!J180+октябрь!J180+ноябрь!J180+декабрь!J180</f>
        <v>0</v>
      </c>
      <c r="N180" s="36">
        <f>январь!K180+февраль!K180+март!K180+апрель!K180+май!K180+июнь!K180+июль!K180+август!K180+сентябрь!K180+октябрь!K180+ноябрь!K180+декабрь!K180</f>
        <v>0.65</v>
      </c>
      <c r="O180" s="36">
        <f>январь!L180+февраль!L180+март!L180+апрель!L180+май!L180+июнь!L180+июль!L180+август!L180+сентябрь!L180+октябрь!L180+ноябрь!L180+декабрь!L180</f>
        <v>149.429</v>
      </c>
      <c r="P180" s="36">
        <f>январь!M180+февраль!M180+март!M180+апрель!M180+май!M180+июнь!M180+июль!M180+август!M180+сентябрь!M180+октябрь!M180+ноябрь!M180+декабрь!M180</f>
        <v>0</v>
      </c>
      <c r="Q180" s="36">
        <f>январь!N180+февраль!N180+март!N180+апрель!N180+май!N180+июнь!N180+июль!N180+август!N180+сентябрь!N180+октябрь!N180+ноябрь!N180+декабрь!N180</f>
        <v>0</v>
      </c>
      <c r="R180" s="29">
        <f>январь!O180+февраль!O180+март!O180+апрель!O180+май!O180+июнь!O180+июль!O180+август!O180+сентябрь!O180+октябрь!O180+ноябрь!O180+декабрь!O180</f>
        <v>0</v>
      </c>
      <c r="S180" s="36">
        <f>январь!P180+февраль!P180+март!P180+апрель!P180+май!P180+июнь!P180+июль!P180+август!P180+сентябрь!P180+октябрь!P180+ноябрь!P180+декабрь!P180</f>
        <v>0</v>
      </c>
      <c r="T180" s="29">
        <f>январь!Q180+февраль!Q180+март!Q180+апрель!Q180+май!Q180+июнь!Q180+июль!Q180+август!Q180+сентябрь!Q180+октябрь!Q180+ноябрь!Q180+декабрь!Q180</f>
        <v>0</v>
      </c>
      <c r="U180" s="36">
        <f>январь!R180+февраль!R180+март!R180+апрель!R180+май!R180+июнь!R180+июль!R180+август!R180+сентябрь!R180+октябрь!R180+ноябрь!R180+декабрь!R180</f>
        <v>0</v>
      </c>
      <c r="V180" s="36">
        <f>январь!S180+февраль!S180+март!S180+апрель!S180+май!S180+июнь!S180+июль!S180+август!S180+сентябрь!S180+октябрь!S180+ноябрь!S180+декабрь!S180</f>
        <v>0</v>
      </c>
      <c r="W180" s="36">
        <f>январь!T180+февраль!T180+март!T180+апрель!T180+май!T180+июнь!T180+июль!T180+август!T180+сентябрь!T180+октябрь!T180+ноябрь!T180+декабрь!T180</f>
        <v>0</v>
      </c>
      <c r="X180" s="36">
        <f>январь!U180+февраль!U180+март!U180+апрель!U180+май!U180+июнь!U180+июль!U180+август!U180+сентябрь!U180+октябрь!U180+ноябрь!U180+декабрь!U180</f>
        <v>7.4999999999999997E-2</v>
      </c>
      <c r="Y180" s="36">
        <f>январь!V180+февраль!V180+март!V180+апрель!V180+май!V180+июнь!V180+июль!V180+август!V180+сентябрь!V180+октябрь!V180+ноябрь!V180+декабрь!V180</f>
        <v>261.274</v>
      </c>
      <c r="Z180" s="36">
        <f>январь!W180+февраль!W180+март!W180+апрель!W180+май!W180+июнь!W180+июль!W180+август!W180+сентябрь!W180+октябрь!W180+ноябрь!W180+декабрь!W180</f>
        <v>0</v>
      </c>
      <c r="AA180" s="36">
        <f>январь!X180+февраль!X180+март!X180+апрель!X180+май!X180+июнь!X180+июль!X180+август!X180+сентябрь!X180+октябрь!X180+ноябрь!X180+декабрь!X180</f>
        <v>0</v>
      </c>
      <c r="AB180" s="29">
        <f>январь!Y180+февраль!Y180+март!Y180+апрель!Y180+май!Y180+июнь!Y180+июль!Y180+август!Y180+сентябрь!Y180+октябрь!Y180+ноябрь!Y180+декабрь!Y180</f>
        <v>0</v>
      </c>
      <c r="AC180" s="36">
        <f>январь!Z180+февраль!Z180+март!Z180+апрель!Z180+май!Z180+июнь!Z180+июль!Z180+август!Z180+сентябрь!Z180+октябрь!Z180+ноябрь!Z180+декабрь!Z180</f>
        <v>0</v>
      </c>
      <c r="AD180" s="66" t="str">
        <f>CONCATENATE(январь!AA180,$BZ$1,февраль!AA180,$BZ$1,март!AA180,$BZ$1,апрель!AA180,$BZ$1,май!AA180,$BZ$1,июнь!AA180,$BZ$1,июль!AA180,$BZ$1,август!AA180,$BZ$1,сентябрь!AA180,$BZ$1,октябрь!AA180,$BZ$1,ноябрь!AA180,$BZ$1,декабрь!AA180)</f>
        <v xml:space="preserve">           </v>
      </c>
      <c r="AE180" s="36">
        <f>январь!AB180+февраль!AB180+март!AB180+апрель!AB180+май!AB180+июнь!AB180+июль!AB180+август!AB180+сентябрь!AB180+октябрь!AB180+ноябрь!AB180+декабрь!AB180</f>
        <v>0</v>
      </c>
      <c r="AF180" s="36">
        <f>январь!AC180+февраль!AC180+март!AC180+апрель!AC180+май!AC180+июнь!AC180+июль!AC180+август!AC180+сентябрь!AC180+октябрь!AC180+ноябрь!AC180+декабрь!AC180</f>
        <v>0</v>
      </c>
      <c r="AG180" s="36">
        <f>январь!AD180+февраль!AD180+март!AD180+апрель!AD180+май!AD180+июнь!AD180+июль!AD180+август!AD180+сентябрь!AD180+октябрь!AD180+ноябрь!AD180+декабрь!AD180</f>
        <v>0</v>
      </c>
      <c r="AH180" s="36">
        <f>январь!AE180+февраль!AE180+март!AE180+апрель!AE180+май!AE180+июнь!AE180+июль!AE180+август!AE180+сентябрь!AE180+октябрь!AE180+ноябрь!AE180+декабрь!AE180</f>
        <v>0</v>
      </c>
      <c r="AI180" s="36">
        <f>январь!AF180+февраль!AF180+март!AF180+апрель!AF180+май!AF180+июнь!AF180+июль!AF180+август!AF180+сентябрь!AF180+октябрь!AF180+ноябрь!AF180+декабрь!AF180</f>
        <v>0</v>
      </c>
      <c r="AJ180" s="36">
        <f>январь!AG180+февраль!AG180+март!AG180+апрель!AG180+май!AG180+июнь!AG180+июль!AG180+август!AG180+сентябрь!AG180+октябрь!AG180+ноябрь!AG180+декабрь!AG180</f>
        <v>0</v>
      </c>
      <c r="AK180" s="29">
        <f>январь!AH180+февраль!AH180+март!AH180+апрель!AH180+май!AH180+июнь!AH180+июль!AH180+август!AH180+сентябрь!AH180+октябрь!AH180+ноябрь!AH180+декабрь!AH180</f>
        <v>1</v>
      </c>
      <c r="AL180" s="36">
        <f>январь!AI180+февраль!AI180+март!AI180+апрель!AI180+май!AI180+июнь!AI180+июль!AI180+август!AI180+сентябрь!AI180+октябрь!AI180+ноябрь!AI180+декабрь!AI180</f>
        <v>3.222</v>
      </c>
      <c r="AM180" s="29">
        <f>январь!AJ180+февраль!AJ180+март!AJ180+апрель!AJ180+май!AJ180+июнь!AJ180+июль!AJ180+август!AJ180+сентябрь!AJ180+октябрь!AJ180+ноябрь!AJ180+декабрь!AJ180</f>
        <v>0</v>
      </c>
      <c r="AN180" s="36">
        <f>январь!AK180+февраль!AK180+март!AK180+апрель!AK180+май!AK180+июнь!AK180+июль!AK180+август!AK180+сентябрь!AK180+октябрь!AK180+ноябрь!AK180+декабрь!AK180</f>
        <v>0</v>
      </c>
      <c r="AO180" s="36">
        <f>январь!AL180+февраль!AL180+март!AL180+апрель!AL180+май!AL180+июнь!AL180+июль!AL180+август!AL180+сентябрь!AL180+октябрь!AL180+ноябрь!AL180+декабрь!AL180</f>
        <v>0</v>
      </c>
      <c r="AP180" s="36">
        <f>январь!AM180+февраль!AM180+март!AM180+апрель!AM180+май!AM180+июнь!AM180+июль!AM180+август!AM180+сентябрь!AM180+октябрь!AM180+ноябрь!AM180+декабрь!AM180</f>
        <v>0</v>
      </c>
      <c r="AQ180" s="29">
        <f>январь!AN180+февраль!AN180+март!AN180+апрель!AN180+май!AN180+июнь!AN180+июль!AN180+август!AN180+сентябрь!AN180+октябрь!AN180+ноябрь!AN180+декабрь!AN180</f>
        <v>0</v>
      </c>
      <c r="AR180" s="36">
        <f>январь!AO180+февраль!AO180+март!AO180+апрель!AO180+май!AO180+июнь!AO180+июль!AO180+август!AO180+сентябрь!AO180+октябрь!AO180+ноябрь!AO180+декабрь!AO180</f>
        <v>0</v>
      </c>
      <c r="AS180" s="29">
        <f>январь!AP180+февраль!AP180+март!AP180+апрель!AP180+май!AP180+июнь!AP180+июль!AP180+август!AP180+сентябрь!AP180+октябрь!AP180+ноябрь!AP180+декабрь!AP180</f>
        <v>0</v>
      </c>
      <c r="AT180" s="36">
        <f>январь!AQ180+февраль!AQ180+март!AQ180+апрель!AQ180+май!AQ180+июнь!AQ180+июль!AQ180+август!AQ180+сентябрь!AQ180+октябрь!AQ180+ноябрь!AQ180+декабрь!AQ180</f>
        <v>0</v>
      </c>
      <c r="AU180" s="29">
        <f>январь!AR180+февраль!AR180+март!AR180+апрель!AR180+май!AR180+июнь!AR180+июль!AR180+август!AR180+сентябрь!AR180+октябрь!AR180+ноябрь!AR180+декабрь!AR180</f>
        <v>0</v>
      </c>
      <c r="AV180" s="36">
        <f>январь!AS180+февраль!AS180+март!AS180+апрель!AS180+май!AS180+июнь!AS180+июль!AS180+август!AS180+сентябрь!AS180+октябрь!AS180+ноябрь!AS180+декабрь!AS180</f>
        <v>0</v>
      </c>
      <c r="AW180" s="36">
        <f>январь!AT180+февраль!AT180+март!AT180+апрель!AT180+май!AT180+июнь!AT180+июль!AT180+август!AT180+сентябрь!AT180+октябрь!AT180+ноябрь!AT180+декабрь!AT180</f>
        <v>0</v>
      </c>
      <c r="AX180" s="36">
        <f>январь!AU180+февраль!AU180+март!AU180+апрель!AU180+май!AU180+июнь!AU180+июль!AU180+август!AU180+сентябрь!AU180+октябрь!AU180+ноябрь!AU180+декабрь!AU180</f>
        <v>0</v>
      </c>
      <c r="AY180" s="29">
        <f>январь!AV180+февраль!AV180+март!AV180+апрель!AV180+май!AV180+июнь!AV180+июль!AV180+август!AV180+сентябрь!AV180+октябрь!AV180+ноябрь!AV180+декабрь!AV180</f>
        <v>0</v>
      </c>
      <c r="AZ180" s="36">
        <f>январь!AW180+февраль!AW180+март!AW180+апрель!AW180+май!AW180+июнь!AW180+июль!AW180+август!AW180+сентябрь!AW180+октябрь!AW180+ноябрь!AW180+декабрь!AW180</f>
        <v>0</v>
      </c>
      <c r="BA180" s="36">
        <f>январь!AX180+февраль!AX180+март!AX180+апрель!AX180+май!AX180+июнь!AX180+июль!AX180+август!AX180+сентябрь!AX180+октябрь!AX180+ноябрь!AX180+декабрь!AX180</f>
        <v>0</v>
      </c>
      <c r="BB180" s="36">
        <f>январь!AY180+февраль!AY180+март!AY180+апрель!AY180+май!AY180+июнь!AY180+июль!AY180+август!AY180+сентябрь!AY180+октябрь!AY180+ноябрь!AY180+декабрь!AY180</f>
        <v>0</v>
      </c>
      <c r="BC180" s="29">
        <f>январь!AZ180+февраль!AZ180+март!AZ180+апрель!AZ180+май!AZ180+июнь!AZ180+июль!AZ180+август!AZ180+сентябрь!AZ180+октябрь!AZ180+ноябрь!AZ180+декабрь!AZ180</f>
        <v>0</v>
      </c>
      <c r="BD180" s="36">
        <f>январь!BA180+февраль!BA180+март!BA180+апрель!BA180+май!BA180+июнь!BA180+июль!BA180+август!BA180+сентябрь!BA180+октябрь!BA180+ноябрь!BA180+декабрь!BA180</f>
        <v>0</v>
      </c>
      <c r="BE180" s="36">
        <f>январь!BB180+февраль!BB180+март!BB180+апрель!BB180+май!BB180+июнь!BB180+июль!BB180+август!BB180+сентябрь!BB180+октябрь!BB180+ноябрь!BB180+декабрь!BB180</f>
        <v>0</v>
      </c>
      <c r="BF180" s="36">
        <f>январь!BC180+февраль!BC180+март!BC180+апрель!BC180+май!BC180+июнь!BC180+июль!BC180+август!BC180+сентябрь!BC180+октябрь!BC180+ноябрь!BC180+декабрь!BC180</f>
        <v>0</v>
      </c>
      <c r="BG180" s="36">
        <f>январь!BD180+февраль!BD180+март!BD180+апрель!BD180+май!BD180+июнь!BD180+июль!BD180+август!BD180+сентябрь!BD180+октябрь!BD180+ноябрь!BD180+декабрь!BD180</f>
        <v>0</v>
      </c>
      <c r="BH180" s="36">
        <f>январь!BE180+февраль!BE180+март!BE180+апрель!BE180+май!BE180+июнь!BE180+июль!BE180+август!BE180+сентябрь!BE180+октябрь!BE180+ноябрь!BE180+декабрь!BE180</f>
        <v>0</v>
      </c>
      <c r="BI180" s="36">
        <f>январь!BF180+февраль!BF180+март!BF180+апрель!BF180+май!BF180+июнь!BF180+июль!BF180+август!BF180+сентябрь!BF180+октябрь!BF180+ноябрь!BF180+декабрь!BF180</f>
        <v>0</v>
      </c>
      <c r="BJ180" s="36">
        <f>январь!BG180+февраль!BG180+март!BG180+апрель!BG180+май!BG180+июнь!BG180+июль!BG180+август!BG180+сентябрь!BG180+октябрь!BG180+ноябрь!BG180+декабрь!BG180</f>
        <v>0</v>
      </c>
      <c r="BK180" s="36">
        <f>январь!BH180+февраль!BH180+март!BH180+апрель!BH180+май!BH180+июнь!BH180+июль!BH180+август!BH180+сентябрь!BH180+октябрь!BH180+ноябрь!BH180+декабрь!BH180</f>
        <v>0.01</v>
      </c>
      <c r="BL180" s="36">
        <f>январь!BI180+февраль!BI180+март!BI180+апрель!BI180+май!BI180+июнь!BI180+июль!BI180+август!BI180+сентябрь!BI180+октябрь!BI180+ноябрь!BI180+декабрь!BI180</f>
        <v>3.2690000000000001</v>
      </c>
      <c r="BM180" s="29">
        <f>январь!BJ180+февраль!BJ180+март!BJ180+апрель!BJ180+май!BJ180+июнь!BJ180+июль!BJ180+август!BJ180+сентябрь!BJ180+октябрь!BJ180+ноябрь!BJ180+декабрь!BJ180</f>
        <v>0</v>
      </c>
      <c r="BN180" s="36">
        <f>январь!BK180+февраль!BK180+март!BK180+апрель!BK180+май!BK180+июнь!BK180+июль!BK180+август!BK180+сентябрь!BK180+октябрь!BK180+ноябрь!BK180+декабрь!BK180</f>
        <v>0</v>
      </c>
      <c r="BO180" s="29">
        <f>январь!BL180+февраль!BL180+март!BL180+апрель!BL180+май!BL180+июнь!BL180+июль!BL180+август!BL180+сентябрь!BL180+октябрь!BL180+ноябрь!BL180+декабрь!BL180</f>
        <v>11</v>
      </c>
      <c r="BP180" s="36">
        <f>январь!BM180+февраль!BM180+март!BM180+апрель!BM180+май!BM180+июнь!BM180+июль!BM180+август!BM180+сентябрь!BM180+октябрь!BM180+ноябрь!BM180+декабрь!BM180</f>
        <v>10.012</v>
      </c>
      <c r="BQ180" s="36">
        <f>январь!BN180+февраль!BN180+март!BN180+апрель!BN180+май!BN180+июнь!BN180+июль!BN180+август!BN180+сентябрь!BN180+октябрь!BN180+ноябрь!BN180+декабрь!BN180</f>
        <v>0</v>
      </c>
      <c r="BR180" s="36">
        <f>январь!BO180+февраль!BO180+март!BO180+апрель!BO180+май!BO180+июнь!BO180+июль!BO180+август!BO180+сентябрь!BO180+октябрь!BO180+ноябрь!BO180+декабрь!BO180</f>
        <v>0</v>
      </c>
      <c r="BS180" s="29">
        <f>январь!BP180+февраль!BP180+март!BP180+апрель!BP180+май!BP180+июнь!BP180+июль!BP180+август!BP180+сентябрь!BP180+октябрь!BP180+ноябрь!BP180+декабрь!BP180</f>
        <v>1</v>
      </c>
      <c r="BT180" s="36">
        <f>январь!BQ180+февраль!BQ180+март!BQ180+апрель!BQ180+май!BQ180+июнь!BQ180+июль!BQ180+август!BQ180+сентябрь!BQ180+октябрь!BQ180+ноябрь!BQ180+декабрь!BQ180</f>
        <v>1.0129999999999999</v>
      </c>
      <c r="BU180" s="29">
        <f>январь!BR180+февраль!BR180+март!BR180+апрель!BR180+май!BR180+июнь!BR180+июль!BR180+август!BR180+сентябрь!BR180+октябрь!BR180+ноябрь!BR180+декабрь!BR180</f>
        <v>0</v>
      </c>
      <c r="BV180" s="36">
        <f>январь!BS180+февраль!BS180+март!BS180+апрель!BS180+май!BS180+июнь!BS180+июль!BS180+август!BS180+сентябрь!BS180+октябрь!BS180+ноябрь!BS180+декабрь!BS180</f>
        <v>0</v>
      </c>
      <c r="BW180" s="36">
        <f>январь!BT180+февраль!BT180+март!BT180+апрель!BT180+май!BT180+июнь!BT180+июль!BT180+август!BT180+сентябрь!BT180+октябрь!BT180+ноябрь!BT180+декабрь!BT180</f>
        <v>2.3620000000000001</v>
      </c>
      <c r="BX180" s="36">
        <f>январь!BU180+февраль!BU180+март!BU180+апрель!BU180+май!BU180+июнь!BU180+июль!BU180+август!BU180+сентябрь!BU180+октябрь!BU180+ноябрь!BU180+декабрь!BU180</f>
        <v>188.96</v>
      </c>
      <c r="BY180" s="36">
        <f>январь!BV180+февраль!BV180+март!BV180+апрель!BV180+май!BV180+июнь!BV180+июль!BV180+август!BV180+сентябрь!BV180+октябрь!BV180+ноябрь!BV180+декабрь!BV180</f>
        <v>118</v>
      </c>
      <c r="BZ180" s="77">
        <v>7</v>
      </c>
    </row>
    <row r="181" spans="1:78" x14ac:dyDescent="0.25">
      <c r="A181" s="16">
        <v>179</v>
      </c>
      <c r="B181" s="16">
        <v>3</v>
      </c>
      <c r="C181" s="37" t="s">
        <v>637</v>
      </c>
      <c r="D181" s="51">
        <v>171.20277368115941</v>
      </c>
      <c r="E181" s="25">
        <v>447.76652999999999</v>
      </c>
      <c r="F181" s="26">
        <f t="shared" si="6"/>
        <v>582.53730368115941</v>
      </c>
      <c r="G181" s="26">
        <f t="shared" si="7"/>
        <v>134.77077368115943</v>
      </c>
      <c r="H181" s="26">
        <f t="shared" si="8"/>
        <v>36.432000000000002</v>
      </c>
      <c r="I181" s="36">
        <f>январь!F181+февраль!F181+март!F181+апрель!F181+май!F181+июнь!F181+июль!F181+август!F181+сентябрь!F181+октябрь!F181+ноябрь!F181+декабрь!F181</f>
        <v>0</v>
      </c>
      <c r="J181" s="36">
        <f>январь!G181+февраль!G181+март!G181+апрель!G181+май!G181+июнь!G181+июль!G181+август!G181+сентябрь!G181+октябрь!G181+ноябрь!G181+декабрь!G181</f>
        <v>0</v>
      </c>
      <c r="K181" s="36">
        <f>январь!H181+февраль!H181+март!H181+апрель!H181+май!H181+июнь!H181+июль!H181+август!H181+сентябрь!H181+октябрь!H181+ноябрь!H181+декабрь!H181</f>
        <v>0</v>
      </c>
      <c r="L181" s="27">
        <f>январь!I181+февраль!I181+март!I181+апрель!I181+май!I181+июнь!I181+июль!I181+август!I181+сентябрь!I181+октябрь!I181+ноябрь!I181+декабрь!I181</f>
        <v>0</v>
      </c>
      <c r="M181" s="36">
        <f>январь!J181+февраль!J181+март!J181+апрель!J181+май!J181+июнь!J181+июль!J181+август!J181+сентябрь!J181+октябрь!J181+ноябрь!J181+декабрь!J181</f>
        <v>0</v>
      </c>
      <c r="N181" s="36">
        <f>январь!K181+февраль!K181+март!K181+апрель!K181+май!K181+июнь!K181+июль!K181+август!K181+сентябрь!K181+октябрь!K181+ноябрь!K181+декабрь!K181</f>
        <v>0</v>
      </c>
      <c r="O181" s="36">
        <f>январь!L181+февраль!L181+март!L181+апрель!L181+май!L181+июнь!L181+июль!L181+август!L181+сентябрь!L181+октябрь!L181+ноябрь!L181+декабрь!L181</f>
        <v>0</v>
      </c>
      <c r="P181" s="36">
        <f>январь!M181+февраль!M181+март!M181+апрель!M181+май!M181+июнь!M181+июль!M181+август!M181+сентябрь!M181+октябрь!M181+ноябрь!M181+декабрь!M181</f>
        <v>0</v>
      </c>
      <c r="Q181" s="36">
        <f>январь!N181+февраль!N181+март!N181+апрель!N181+май!N181+июнь!N181+июль!N181+август!N181+сентябрь!N181+октябрь!N181+ноябрь!N181+декабрь!N181</f>
        <v>0</v>
      </c>
      <c r="R181" s="29">
        <f>январь!O181+февраль!O181+март!O181+апрель!O181+май!O181+июнь!O181+июль!O181+август!O181+сентябрь!O181+октябрь!O181+ноябрь!O181+декабрь!O181</f>
        <v>0</v>
      </c>
      <c r="S181" s="36">
        <f>январь!P181+февраль!P181+март!P181+апрель!P181+май!P181+июнь!P181+июль!P181+август!P181+сентябрь!P181+октябрь!P181+ноябрь!P181+декабрь!P181</f>
        <v>0</v>
      </c>
      <c r="T181" s="29">
        <f>январь!Q181+февраль!Q181+март!Q181+апрель!Q181+май!Q181+июнь!Q181+июль!Q181+август!Q181+сентябрь!Q181+октябрь!Q181+ноябрь!Q181+декабрь!Q181</f>
        <v>0</v>
      </c>
      <c r="U181" s="36">
        <f>январь!R181+февраль!R181+март!R181+апрель!R181+май!R181+июнь!R181+июль!R181+август!R181+сентябрь!R181+октябрь!R181+ноябрь!R181+декабрь!R181</f>
        <v>0</v>
      </c>
      <c r="V181" s="36">
        <f>январь!S181+февраль!S181+март!S181+апрель!S181+май!S181+июнь!S181+июль!S181+август!S181+сентябрь!S181+октябрь!S181+ноябрь!S181+декабрь!S181</f>
        <v>0</v>
      </c>
      <c r="W181" s="36">
        <f>январь!T181+февраль!T181+март!T181+апрель!T181+май!T181+июнь!T181+июль!T181+август!T181+сентябрь!T181+октябрь!T181+ноябрь!T181+декабрь!T181</f>
        <v>0</v>
      </c>
      <c r="X181" s="36">
        <f>январь!U181+февраль!U181+март!U181+апрель!U181+май!U181+июнь!U181+июль!U181+август!U181+сентябрь!U181+октябрь!U181+ноябрь!U181+декабрь!U181</f>
        <v>2.5000000000000001E-2</v>
      </c>
      <c r="Y181" s="36">
        <f>январь!V181+февраль!V181+март!V181+апрель!V181+май!V181+июнь!V181+июль!V181+август!V181+сентябрь!V181+октябрь!V181+ноябрь!V181+декабрь!V181</f>
        <v>33.801000000000002</v>
      </c>
      <c r="Z181" s="36">
        <f>январь!W181+февраль!W181+март!W181+апрель!W181+май!W181+июнь!W181+июль!W181+август!W181+сентябрь!W181+октябрь!W181+ноябрь!W181+декабрь!W181</f>
        <v>0</v>
      </c>
      <c r="AA181" s="36">
        <f>январь!X181+февраль!X181+март!X181+апрель!X181+май!X181+июнь!X181+июль!X181+август!X181+сентябрь!X181+октябрь!X181+ноябрь!X181+декабрь!X181</f>
        <v>0</v>
      </c>
      <c r="AB181" s="29">
        <f>январь!Y181+февраль!Y181+март!Y181+апрель!Y181+май!Y181+июнь!Y181+июль!Y181+август!Y181+сентябрь!Y181+октябрь!Y181+ноябрь!Y181+декабрь!Y181</f>
        <v>0</v>
      </c>
      <c r="AC181" s="36">
        <f>январь!Z181+февраль!Z181+март!Z181+апрель!Z181+май!Z181+июнь!Z181+июль!Z181+август!Z181+сентябрь!Z181+октябрь!Z181+ноябрь!Z181+декабрь!Z181</f>
        <v>0</v>
      </c>
      <c r="AD181" s="66" t="str">
        <f>CONCATENATE(январь!AA181,$BZ$1,февраль!AA181,$BZ$1,март!AA181,$BZ$1,апрель!AA181,$BZ$1,май!AA181,$BZ$1,июнь!AA181,$BZ$1,июль!AA181,$BZ$1,август!AA181,$BZ$1,сентябрь!AA181,$BZ$1,октябрь!AA181,$BZ$1,ноябрь!AA181,$BZ$1,декабрь!AA181)</f>
        <v xml:space="preserve">           </v>
      </c>
      <c r="AE181" s="36">
        <f>январь!AB181+февраль!AB181+март!AB181+апрель!AB181+май!AB181+июнь!AB181+июль!AB181+август!AB181+сентябрь!AB181+октябрь!AB181+ноябрь!AB181+декабрь!AB181</f>
        <v>0</v>
      </c>
      <c r="AF181" s="36">
        <f>январь!AC181+февраль!AC181+март!AC181+апрель!AC181+май!AC181+июнь!AC181+июль!AC181+август!AC181+сентябрь!AC181+октябрь!AC181+ноябрь!AC181+декабрь!AC181</f>
        <v>0</v>
      </c>
      <c r="AG181" s="36">
        <f>январь!AD181+февраль!AD181+март!AD181+апрель!AD181+май!AD181+июнь!AD181+июль!AD181+август!AD181+сентябрь!AD181+октябрь!AD181+ноябрь!AD181+декабрь!AD181</f>
        <v>0</v>
      </c>
      <c r="AH181" s="36">
        <f>январь!AE181+февраль!AE181+март!AE181+апрель!AE181+май!AE181+июнь!AE181+июль!AE181+август!AE181+сентябрь!AE181+октябрь!AE181+ноябрь!AE181+декабрь!AE181</f>
        <v>0</v>
      </c>
      <c r="AI181" s="36">
        <f>январь!AF181+февраль!AF181+март!AF181+апрель!AF181+май!AF181+июнь!AF181+июль!AF181+август!AF181+сентябрь!AF181+октябрь!AF181+ноябрь!AF181+декабрь!AF181</f>
        <v>0</v>
      </c>
      <c r="AJ181" s="36">
        <f>январь!AG181+февраль!AG181+март!AG181+апрель!AG181+май!AG181+июнь!AG181+июль!AG181+август!AG181+сентябрь!AG181+октябрь!AG181+ноябрь!AG181+декабрь!AG181</f>
        <v>0</v>
      </c>
      <c r="AK181" s="29">
        <f>январь!AH181+февраль!AH181+март!AH181+апрель!AH181+май!AH181+июнь!AH181+июль!AH181+август!AH181+сентябрь!AH181+октябрь!AH181+ноябрь!AH181+декабрь!AH181</f>
        <v>0</v>
      </c>
      <c r="AL181" s="36">
        <f>январь!AI181+февраль!AI181+март!AI181+апрель!AI181+май!AI181+июнь!AI181+июль!AI181+август!AI181+сентябрь!AI181+октябрь!AI181+ноябрь!AI181+декабрь!AI181</f>
        <v>0</v>
      </c>
      <c r="AM181" s="29">
        <f>январь!AJ181+февраль!AJ181+март!AJ181+апрель!AJ181+май!AJ181+июнь!AJ181+июль!AJ181+август!AJ181+сентябрь!AJ181+октябрь!AJ181+ноябрь!AJ181+декабрь!AJ181</f>
        <v>0</v>
      </c>
      <c r="AN181" s="36">
        <f>январь!AK181+февраль!AK181+март!AK181+апрель!AK181+май!AK181+июнь!AK181+июль!AK181+август!AK181+сентябрь!AK181+октябрь!AK181+ноябрь!AK181+декабрь!AK181</f>
        <v>0</v>
      </c>
      <c r="AO181" s="36">
        <f>январь!AL181+февраль!AL181+март!AL181+апрель!AL181+май!AL181+июнь!AL181+июль!AL181+август!AL181+сентябрь!AL181+октябрь!AL181+ноябрь!AL181+декабрь!AL181</f>
        <v>0</v>
      </c>
      <c r="AP181" s="36">
        <f>январь!AM181+февраль!AM181+март!AM181+апрель!AM181+май!AM181+июнь!AM181+июль!AM181+август!AM181+сентябрь!AM181+октябрь!AM181+ноябрь!AM181+декабрь!AM181</f>
        <v>0</v>
      </c>
      <c r="AQ181" s="29">
        <f>январь!AN181+февраль!AN181+март!AN181+апрель!AN181+май!AN181+июнь!AN181+июль!AN181+август!AN181+сентябрь!AN181+октябрь!AN181+ноябрь!AN181+декабрь!AN181</f>
        <v>0</v>
      </c>
      <c r="AR181" s="36">
        <f>январь!AO181+февраль!AO181+март!AO181+апрель!AO181+май!AO181+июнь!AO181+июль!AO181+август!AO181+сентябрь!AO181+октябрь!AO181+ноябрь!AO181+декабрь!AO181</f>
        <v>0</v>
      </c>
      <c r="AS181" s="29">
        <f>январь!AP181+февраль!AP181+март!AP181+апрель!AP181+май!AP181+июнь!AP181+июль!AP181+август!AP181+сентябрь!AP181+октябрь!AP181+ноябрь!AP181+декабрь!AP181</f>
        <v>0</v>
      </c>
      <c r="AT181" s="36">
        <f>январь!AQ181+февраль!AQ181+март!AQ181+апрель!AQ181+май!AQ181+июнь!AQ181+июль!AQ181+август!AQ181+сентябрь!AQ181+октябрь!AQ181+ноябрь!AQ181+декабрь!AQ181</f>
        <v>0</v>
      </c>
      <c r="AU181" s="29">
        <f>январь!AR181+февраль!AR181+март!AR181+апрель!AR181+май!AR181+июнь!AR181+июль!AR181+август!AR181+сентябрь!AR181+октябрь!AR181+ноябрь!AR181+декабрь!AR181</f>
        <v>0</v>
      </c>
      <c r="AV181" s="36">
        <f>январь!AS181+февраль!AS181+март!AS181+апрель!AS181+май!AS181+июнь!AS181+июль!AS181+август!AS181+сентябрь!AS181+октябрь!AS181+ноябрь!AS181+декабрь!AS181</f>
        <v>0</v>
      </c>
      <c r="AW181" s="36">
        <f>январь!AT181+февраль!AT181+март!AT181+апрель!AT181+май!AT181+июнь!AT181+июль!AT181+август!AT181+сентябрь!AT181+октябрь!AT181+ноябрь!AT181+декабрь!AT181</f>
        <v>0</v>
      </c>
      <c r="AX181" s="36">
        <f>январь!AU181+февраль!AU181+март!AU181+апрель!AU181+май!AU181+июнь!AU181+июль!AU181+август!AU181+сентябрь!AU181+октябрь!AU181+ноябрь!AU181+декабрь!AU181</f>
        <v>0</v>
      </c>
      <c r="AY181" s="29">
        <f>январь!AV181+февраль!AV181+март!AV181+апрель!AV181+май!AV181+июнь!AV181+июль!AV181+август!AV181+сентябрь!AV181+октябрь!AV181+ноябрь!AV181+декабрь!AV181</f>
        <v>0</v>
      </c>
      <c r="AZ181" s="36">
        <f>январь!AW181+февраль!AW181+март!AW181+апрель!AW181+май!AW181+июнь!AW181+июль!AW181+август!AW181+сентябрь!AW181+октябрь!AW181+ноябрь!AW181+декабрь!AW181</f>
        <v>0</v>
      </c>
      <c r="BA181" s="36">
        <f>январь!AX181+февраль!AX181+март!AX181+апрель!AX181+май!AX181+июнь!AX181+июль!AX181+август!AX181+сентябрь!AX181+октябрь!AX181+ноябрь!AX181+декабрь!AX181</f>
        <v>0</v>
      </c>
      <c r="BB181" s="36">
        <f>январь!AY181+февраль!AY181+март!AY181+апрель!AY181+май!AY181+июнь!AY181+июль!AY181+август!AY181+сентябрь!AY181+октябрь!AY181+ноябрь!AY181+декабрь!AY181</f>
        <v>0</v>
      </c>
      <c r="BC181" s="29">
        <f>январь!AZ181+февраль!AZ181+март!AZ181+апрель!AZ181+май!AZ181+июнь!AZ181+июль!AZ181+август!AZ181+сентябрь!AZ181+октябрь!AZ181+ноябрь!AZ181+декабрь!AZ181</f>
        <v>0</v>
      </c>
      <c r="BD181" s="36">
        <f>январь!BA181+февраль!BA181+март!BA181+апрель!BA181+май!BA181+июнь!BA181+июль!BA181+август!BA181+сентябрь!BA181+октябрь!BA181+ноябрь!BA181+декабрь!BA181</f>
        <v>0</v>
      </c>
      <c r="BE181" s="36">
        <f>январь!BB181+февраль!BB181+март!BB181+апрель!BB181+май!BB181+июнь!BB181+июль!BB181+август!BB181+сентябрь!BB181+октябрь!BB181+ноябрь!BB181+декабрь!BB181</f>
        <v>0</v>
      </c>
      <c r="BF181" s="36">
        <f>январь!BC181+февраль!BC181+март!BC181+апрель!BC181+май!BC181+июнь!BC181+июль!BC181+август!BC181+сентябрь!BC181+октябрь!BC181+ноябрь!BC181+декабрь!BC181</f>
        <v>0</v>
      </c>
      <c r="BG181" s="36">
        <f>январь!BD181+февраль!BD181+март!BD181+апрель!BD181+май!BD181+июнь!BD181+июль!BD181+август!BD181+сентябрь!BD181+октябрь!BD181+ноябрь!BD181+декабрь!BD181</f>
        <v>0</v>
      </c>
      <c r="BH181" s="36">
        <f>январь!BE181+февраль!BE181+март!BE181+апрель!BE181+май!BE181+июнь!BE181+июль!BE181+август!BE181+сентябрь!BE181+октябрь!BE181+ноябрь!BE181+декабрь!BE181</f>
        <v>0</v>
      </c>
      <c r="BI181" s="36">
        <f>январь!BF181+февраль!BF181+март!BF181+апрель!BF181+май!BF181+июнь!BF181+июль!BF181+август!BF181+сентябрь!BF181+октябрь!BF181+ноябрь!BF181+декабрь!BF181</f>
        <v>0</v>
      </c>
      <c r="BJ181" s="36">
        <f>январь!BG181+февраль!BG181+март!BG181+апрель!BG181+май!BG181+июнь!BG181+июль!BG181+август!BG181+сентябрь!BG181+октябрь!BG181+ноябрь!BG181+декабрь!BG181</f>
        <v>0</v>
      </c>
      <c r="BK181" s="36">
        <f>январь!BH181+февраль!BH181+март!BH181+апрель!BH181+май!BH181+июнь!BH181+июль!BH181+август!BH181+сентябрь!BH181+октябрь!BH181+ноябрь!BH181+декабрь!BH181</f>
        <v>0</v>
      </c>
      <c r="BL181" s="36">
        <f>январь!BI181+февраль!BI181+март!BI181+апрель!BI181+май!BI181+июнь!BI181+июль!BI181+август!BI181+сентябрь!BI181+октябрь!BI181+ноябрь!BI181+декабрь!BI181</f>
        <v>0</v>
      </c>
      <c r="BM181" s="29">
        <f>январь!BJ181+февраль!BJ181+март!BJ181+апрель!BJ181+май!BJ181+июнь!BJ181+июль!BJ181+август!BJ181+сентябрь!BJ181+октябрь!BJ181+ноябрь!BJ181+декабрь!BJ181</f>
        <v>0</v>
      </c>
      <c r="BN181" s="36">
        <f>январь!BK181+февраль!BK181+март!BK181+апрель!BK181+май!BK181+июнь!BK181+июль!BK181+август!BK181+сентябрь!BK181+октябрь!BK181+ноябрь!BK181+декабрь!BK181</f>
        <v>0</v>
      </c>
      <c r="BO181" s="29">
        <f>январь!BL181+февраль!BL181+март!BL181+апрель!BL181+май!BL181+июнь!BL181+июль!BL181+август!BL181+сентябрь!BL181+октябрь!BL181+ноябрь!BL181+декабрь!BL181</f>
        <v>0</v>
      </c>
      <c r="BP181" s="36">
        <f>январь!BM181+февраль!BM181+март!BM181+апрель!BM181+май!BM181+июнь!BM181+июль!BM181+август!BM181+сентябрь!BM181+октябрь!BM181+ноябрь!BM181+декабрь!BM181</f>
        <v>0</v>
      </c>
      <c r="BQ181" s="36">
        <f>январь!BN181+февраль!BN181+март!BN181+апрель!BN181+май!BN181+июнь!BN181+июль!BN181+август!BN181+сентябрь!BN181+октябрь!BN181+ноябрь!BN181+декабрь!BN181</f>
        <v>0</v>
      </c>
      <c r="BR181" s="36">
        <f>январь!BO181+февраль!BO181+март!BO181+апрель!BO181+май!BO181+июнь!BO181+июль!BO181+август!BO181+сентябрь!BO181+октябрь!BO181+ноябрь!BO181+декабрь!BO181</f>
        <v>0</v>
      </c>
      <c r="BS181" s="29">
        <f>январь!BP181+февраль!BP181+март!BP181+апрель!BP181+май!BP181+июнь!BP181+июль!BP181+август!BP181+сентябрь!BP181+октябрь!BP181+ноябрь!BP181+декабрь!BP181</f>
        <v>0</v>
      </c>
      <c r="BT181" s="36">
        <f>январь!BQ181+февраль!BQ181+март!BQ181+апрель!BQ181+май!BQ181+июнь!BQ181+июль!BQ181+август!BQ181+сентябрь!BQ181+октябрь!BQ181+ноябрь!BQ181+декабрь!BQ181</f>
        <v>0</v>
      </c>
      <c r="BU181" s="29">
        <f>январь!BR181+февраль!BR181+март!BR181+апрель!BR181+май!BR181+июнь!BR181+июль!BR181+август!BR181+сентябрь!BR181+октябрь!BR181+ноябрь!BR181+декабрь!BR181</f>
        <v>0</v>
      </c>
      <c r="BV181" s="36">
        <f>январь!BS181+февраль!BS181+март!BS181+апрель!BS181+май!BS181+июнь!BS181+июль!BS181+август!BS181+сентябрь!BS181+октябрь!BS181+ноябрь!BS181+декабрь!BS181</f>
        <v>0</v>
      </c>
      <c r="BW181" s="36">
        <f>январь!BT181+февраль!BT181+март!BT181+апрель!BT181+май!BT181+июнь!BT181+июль!BT181+август!BT181+сентябрь!BT181+октябрь!BT181+ноябрь!BT181+декабрь!BT181</f>
        <v>0</v>
      </c>
      <c r="BX181" s="36">
        <f>январь!BU181+февраль!BU181+март!BU181+апрель!BU181+май!BU181+июнь!BU181+июль!BU181+август!BU181+сентябрь!BU181+октябрь!BU181+ноябрь!BU181+декабрь!BU181</f>
        <v>0</v>
      </c>
      <c r="BY181" s="36">
        <f>январь!BV181+февраль!BV181+март!BV181+апрель!BV181+май!BV181+июнь!BV181+июль!BV181+август!BV181+сентябрь!BV181+октябрь!BV181+ноябрь!BV181+декабрь!BV181</f>
        <v>2.6309999999999998</v>
      </c>
      <c r="BZ181" s="77">
        <v>0</v>
      </c>
    </row>
    <row r="182" spans="1:78" x14ac:dyDescent="0.25">
      <c r="A182" s="16">
        <v>180</v>
      </c>
      <c r="B182" s="16">
        <v>3</v>
      </c>
      <c r="C182" s="37" t="s">
        <v>638</v>
      </c>
      <c r="D182" s="51">
        <v>476.24411511884051</v>
      </c>
      <c r="E182" s="25">
        <v>1105.9324260000001</v>
      </c>
      <c r="F182" s="26">
        <f t="shared" si="6"/>
        <v>1499.7315411188406</v>
      </c>
      <c r="G182" s="26">
        <f t="shared" si="7"/>
        <v>393.79911511884052</v>
      </c>
      <c r="H182" s="26">
        <f t="shared" si="8"/>
        <v>82.444999999999993</v>
      </c>
      <c r="I182" s="36">
        <f>январь!F182+февраль!F182+март!F182+апрель!F182+май!F182+июнь!F182+июль!F182+август!F182+сентябрь!F182+октябрь!F182+ноябрь!F182+декабрь!F182</f>
        <v>0</v>
      </c>
      <c r="J182" s="36">
        <f>январь!G182+февраль!G182+март!G182+апрель!G182+май!G182+июнь!G182+июль!G182+август!G182+сентябрь!G182+октябрь!G182+ноябрь!G182+декабрь!G182</f>
        <v>0</v>
      </c>
      <c r="K182" s="36">
        <f>январь!H182+февраль!H182+март!H182+апрель!H182+май!H182+июнь!H182+июль!H182+август!H182+сентябрь!H182+октябрь!H182+ноябрь!H182+декабрь!H182</f>
        <v>0</v>
      </c>
      <c r="L182" s="27">
        <f>январь!I182+февраль!I182+март!I182+апрель!I182+май!I182+июнь!I182+июль!I182+август!I182+сентябрь!I182+октябрь!I182+ноябрь!I182+декабрь!I182</f>
        <v>0</v>
      </c>
      <c r="M182" s="36">
        <f>январь!J182+февраль!J182+март!J182+апрель!J182+май!J182+июнь!J182+июль!J182+август!J182+сентябрь!J182+октябрь!J182+ноябрь!J182+декабрь!J182</f>
        <v>0</v>
      </c>
      <c r="N182" s="36">
        <f>январь!K182+февраль!K182+март!K182+апрель!K182+май!K182+июнь!K182+июль!K182+август!K182+сентябрь!K182+октябрь!K182+ноябрь!K182+декабрь!K182</f>
        <v>0</v>
      </c>
      <c r="O182" s="36">
        <f>январь!L182+февраль!L182+март!L182+апрель!L182+май!L182+июнь!L182+июль!L182+август!L182+сентябрь!L182+октябрь!L182+ноябрь!L182+декабрь!L182</f>
        <v>0</v>
      </c>
      <c r="P182" s="36">
        <f>январь!M182+февраль!M182+март!M182+апрель!M182+май!M182+июнь!M182+июль!M182+август!M182+сентябрь!M182+октябрь!M182+ноябрь!M182+декабрь!M182</f>
        <v>0</v>
      </c>
      <c r="Q182" s="36">
        <f>январь!N182+февраль!N182+март!N182+апрель!N182+май!N182+июнь!N182+июль!N182+август!N182+сентябрь!N182+октябрь!N182+ноябрь!N182+декабрь!N182</f>
        <v>0</v>
      </c>
      <c r="R182" s="29">
        <f>январь!O182+февраль!O182+март!O182+апрель!O182+май!O182+июнь!O182+июль!O182+август!O182+сентябрь!O182+октябрь!O182+ноябрь!O182+декабрь!O182</f>
        <v>0</v>
      </c>
      <c r="S182" s="36">
        <f>январь!P182+февраль!P182+март!P182+апрель!P182+май!P182+июнь!P182+июль!P182+август!P182+сентябрь!P182+октябрь!P182+ноябрь!P182+декабрь!P182</f>
        <v>0</v>
      </c>
      <c r="T182" s="29">
        <f>январь!Q182+февраль!Q182+март!Q182+апрель!Q182+май!Q182+июнь!Q182+июль!Q182+август!Q182+сентябрь!Q182+октябрь!Q182+ноябрь!Q182+декабрь!Q182</f>
        <v>0</v>
      </c>
      <c r="U182" s="36">
        <f>январь!R182+февраль!R182+март!R182+апрель!R182+май!R182+июнь!R182+июль!R182+август!R182+сентябрь!R182+октябрь!R182+ноябрь!R182+декабрь!R182</f>
        <v>0</v>
      </c>
      <c r="V182" s="36">
        <f>январь!S182+февраль!S182+март!S182+апрель!S182+май!S182+июнь!S182+июль!S182+август!S182+сентябрь!S182+октябрь!S182+ноябрь!S182+декабрь!S182</f>
        <v>0</v>
      </c>
      <c r="W182" s="36">
        <f>январь!T182+февраль!T182+март!T182+апрель!T182+май!T182+июнь!T182+июль!T182+август!T182+сентябрь!T182+октябрь!T182+ноябрь!T182+декабрь!T182</f>
        <v>0</v>
      </c>
      <c r="X182" s="36">
        <f>январь!U182+февраль!U182+март!U182+апрель!U182+май!U182+июнь!U182+июль!U182+август!U182+сентябрь!U182+октябрь!U182+ноябрь!U182+декабрь!U182</f>
        <v>0</v>
      </c>
      <c r="Y182" s="36">
        <f>январь!V182+февраль!V182+март!V182+апрель!V182+май!V182+июнь!V182+июль!V182+август!V182+сентябрь!V182+октябрь!V182+ноябрь!V182+декабрь!V182</f>
        <v>0</v>
      </c>
      <c r="Z182" s="36">
        <f>январь!W182+февраль!W182+март!W182+апрель!W182+май!W182+июнь!W182+июль!W182+август!W182+сентябрь!W182+октябрь!W182+ноябрь!W182+декабрь!W182</f>
        <v>0</v>
      </c>
      <c r="AA182" s="36">
        <f>январь!X182+февраль!X182+март!X182+апрель!X182+май!X182+июнь!X182+июль!X182+август!X182+сентябрь!X182+октябрь!X182+ноябрь!X182+декабрь!X182</f>
        <v>0</v>
      </c>
      <c r="AB182" s="29">
        <f>январь!Y182+февраль!Y182+март!Y182+апрель!Y182+май!Y182+июнь!Y182+июль!Y182+август!Y182+сентябрь!Y182+октябрь!Y182+ноябрь!Y182+декабрь!Y182</f>
        <v>0</v>
      </c>
      <c r="AC182" s="36">
        <f>январь!Z182+февраль!Z182+март!Z182+апрель!Z182+май!Z182+июнь!Z182+июль!Z182+август!Z182+сентябрь!Z182+октябрь!Z182+ноябрь!Z182+декабрь!Z182</f>
        <v>0</v>
      </c>
      <c r="AD182" s="66" t="str">
        <f>CONCATENATE(январь!AA182,$BZ$1,февраль!AA182,$BZ$1,март!AA182,$BZ$1,апрель!AA182,$BZ$1,май!AA182,$BZ$1,июнь!AA182,$BZ$1,июль!AA182,$BZ$1,август!AA182,$BZ$1,сентябрь!AA182,$BZ$1,октябрь!AA182,$BZ$1,ноябрь!AA182,$BZ$1,декабрь!AA182)</f>
        <v xml:space="preserve">           </v>
      </c>
      <c r="AE182" s="36">
        <f>январь!AB182+февраль!AB182+март!AB182+апрель!AB182+май!AB182+июнь!AB182+июль!AB182+август!AB182+сентябрь!AB182+октябрь!AB182+ноябрь!AB182+декабрь!AB182</f>
        <v>0</v>
      </c>
      <c r="AF182" s="36">
        <f>январь!AC182+февраль!AC182+март!AC182+апрель!AC182+май!AC182+июнь!AC182+июль!AC182+август!AC182+сентябрь!AC182+октябрь!AC182+ноябрь!AC182+декабрь!AC182</f>
        <v>0</v>
      </c>
      <c r="AG182" s="36">
        <f>январь!AD182+февраль!AD182+март!AD182+апрель!AD182+май!AD182+июнь!AD182+июль!AD182+август!AD182+сентябрь!AD182+октябрь!AD182+ноябрь!AD182+декабрь!AD182</f>
        <v>0</v>
      </c>
      <c r="AH182" s="36">
        <f>январь!AE182+февраль!AE182+март!AE182+апрель!AE182+май!AE182+июнь!AE182+июль!AE182+август!AE182+сентябрь!AE182+октябрь!AE182+ноябрь!AE182+декабрь!AE182</f>
        <v>0</v>
      </c>
      <c r="AI182" s="36">
        <f>январь!AF182+февраль!AF182+март!AF182+апрель!AF182+май!AF182+июнь!AF182+июль!AF182+август!AF182+сентябрь!AF182+октябрь!AF182+ноябрь!AF182+декабрь!AF182</f>
        <v>0</v>
      </c>
      <c r="AJ182" s="36">
        <f>январь!AG182+февраль!AG182+март!AG182+апрель!AG182+май!AG182+июнь!AG182+июль!AG182+август!AG182+сентябрь!AG182+октябрь!AG182+ноябрь!AG182+декабрь!AG182</f>
        <v>0</v>
      </c>
      <c r="AK182" s="29">
        <f>январь!AH182+февраль!AH182+март!AH182+апрель!AH182+май!AH182+июнь!AH182+июль!AH182+август!AH182+сентябрь!AH182+октябрь!AH182+ноябрь!AH182+декабрь!AH182</f>
        <v>1</v>
      </c>
      <c r="AL182" s="36">
        <f>январь!AI182+февраль!AI182+март!AI182+апрель!AI182+май!AI182+июнь!AI182+июль!AI182+август!AI182+сентябрь!AI182+октябрь!AI182+ноябрь!AI182+декабрь!AI182</f>
        <v>2.0329999999999999</v>
      </c>
      <c r="AM182" s="29">
        <f>январь!AJ182+февраль!AJ182+март!AJ182+апрель!AJ182+май!AJ182+июнь!AJ182+июль!AJ182+август!AJ182+сентябрь!AJ182+октябрь!AJ182+ноябрь!AJ182+декабрь!AJ182</f>
        <v>0</v>
      </c>
      <c r="AN182" s="36">
        <f>январь!AK182+февраль!AK182+март!AK182+апрель!AK182+май!AK182+июнь!AK182+июль!AK182+август!AK182+сентябрь!AK182+октябрь!AK182+ноябрь!AK182+декабрь!AK182</f>
        <v>0</v>
      </c>
      <c r="AO182" s="36">
        <f>январь!AL182+февраль!AL182+март!AL182+апрель!AL182+май!AL182+июнь!AL182+июль!AL182+август!AL182+сентябрь!AL182+октябрь!AL182+ноябрь!AL182+декабрь!AL182</f>
        <v>0</v>
      </c>
      <c r="AP182" s="36">
        <f>январь!AM182+февраль!AM182+март!AM182+апрель!AM182+май!AM182+июнь!AM182+июль!AM182+август!AM182+сентябрь!AM182+октябрь!AM182+ноябрь!AM182+декабрь!AM182</f>
        <v>0</v>
      </c>
      <c r="AQ182" s="29">
        <f>январь!AN182+февраль!AN182+март!AN182+апрель!AN182+май!AN182+июнь!AN182+июль!AN182+август!AN182+сентябрь!AN182+октябрь!AN182+ноябрь!AN182+декабрь!AN182</f>
        <v>0</v>
      </c>
      <c r="AR182" s="36">
        <f>январь!AO182+февраль!AO182+март!AO182+апрель!AO182+май!AO182+июнь!AO182+июль!AO182+август!AO182+сентябрь!AO182+октябрь!AO182+ноябрь!AO182+декабрь!AO182</f>
        <v>0</v>
      </c>
      <c r="AS182" s="29">
        <f>январь!AP182+февраль!AP182+март!AP182+апрель!AP182+май!AP182+июнь!AP182+июль!AP182+август!AP182+сентябрь!AP182+октябрь!AP182+ноябрь!AP182+декабрь!AP182</f>
        <v>0</v>
      </c>
      <c r="AT182" s="36">
        <f>январь!AQ182+февраль!AQ182+март!AQ182+апрель!AQ182+май!AQ182+июнь!AQ182+июль!AQ182+август!AQ182+сентябрь!AQ182+октябрь!AQ182+ноябрь!AQ182+декабрь!AQ182</f>
        <v>0</v>
      </c>
      <c r="AU182" s="29">
        <f>январь!AR182+февраль!AR182+март!AR182+апрель!AR182+май!AR182+июнь!AR182+июль!AR182+август!AR182+сентябрь!AR182+октябрь!AR182+ноябрь!AR182+декабрь!AR182</f>
        <v>0</v>
      </c>
      <c r="AV182" s="36">
        <f>январь!AS182+февраль!AS182+март!AS182+апрель!AS182+май!AS182+июнь!AS182+июль!AS182+август!AS182+сентябрь!AS182+октябрь!AS182+ноябрь!AS182+декабрь!AS182</f>
        <v>0</v>
      </c>
      <c r="AW182" s="36">
        <f>январь!AT182+февраль!AT182+март!AT182+апрель!AT182+май!AT182+июнь!AT182+июль!AT182+август!AT182+сентябрь!AT182+октябрь!AT182+ноябрь!AT182+декабрь!AT182</f>
        <v>0</v>
      </c>
      <c r="AX182" s="36">
        <f>январь!AU182+февраль!AU182+март!AU182+апрель!AU182+май!AU182+июнь!AU182+июль!AU182+август!AU182+сентябрь!AU182+октябрь!AU182+ноябрь!AU182+декабрь!AU182</f>
        <v>0</v>
      </c>
      <c r="AY182" s="29">
        <f>январь!AV182+февраль!AV182+март!AV182+апрель!AV182+май!AV182+июнь!AV182+июль!AV182+август!AV182+сентябрь!AV182+октябрь!AV182+ноябрь!AV182+декабрь!AV182</f>
        <v>1</v>
      </c>
      <c r="AZ182" s="36">
        <f>январь!AW182+февраль!AW182+март!AW182+апрель!AW182+май!AW182+июнь!AW182+июль!AW182+август!AW182+сентябрь!AW182+октябрь!AW182+ноябрь!AW182+декабрь!AW182</f>
        <v>13.467000000000001</v>
      </c>
      <c r="BA182" s="36">
        <f>январь!AX182+февраль!AX182+март!AX182+апрель!AX182+май!AX182+июнь!AX182+июль!AX182+август!AX182+сентябрь!AX182+октябрь!AX182+ноябрь!AX182+декабрь!AX182</f>
        <v>0</v>
      </c>
      <c r="BB182" s="36">
        <f>январь!AY182+февраль!AY182+март!AY182+апрель!AY182+май!AY182+июнь!AY182+июль!AY182+август!AY182+сентябрь!AY182+октябрь!AY182+ноябрь!AY182+декабрь!AY182</f>
        <v>0</v>
      </c>
      <c r="BC182" s="29">
        <f>январь!AZ182+февраль!AZ182+март!AZ182+апрель!AZ182+май!AZ182+июнь!AZ182+июль!AZ182+август!AZ182+сентябрь!AZ182+октябрь!AZ182+ноябрь!AZ182+декабрь!AZ182</f>
        <v>0</v>
      </c>
      <c r="BD182" s="36">
        <f>январь!BA182+февраль!BA182+март!BA182+апрель!BA182+май!BA182+июнь!BA182+июль!BA182+август!BA182+сентябрь!BA182+октябрь!BA182+ноябрь!BA182+декабрь!BA182</f>
        <v>0</v>
      </c>
      <c r="BE182" s="36">
        <f>январь!BB182+февраль!BB182+март!BB182+апрель!BB182+май!BB182+июнь!BB182+июль!BB182+август!BB182+сентябрь!BB182+октябрь!BB182+ноябрь!BB182+декабрь!BB182</f>
        <v>0</v>
      </c>
      <c r="BF182" s="36">
        <f>январь!BC182+февраль!BC182+март!BC182+апрель!BC182+май!BC182+июнь!BC182+июль!BC182+август!BC182+сентябрь!BC182+октябрь!BC182+ноябрь!BC182+декабрь!BC182</f>
        <v>0</v>
      </c>
      <c r="BG182" s="36">
        <f>январь!BD182+февраль!BD182+март!BD182+апрель!BD182+май!BD182+июнь!BD182+июль!BD182+август!BD182+сентябрь!BD182+октябрь!BD182+ноябрь!BD182+декабрь!BD182</f>
        <v>0</v>
      </c>
      <c r="BH182" s="36">
        <f>январь!BE182+февраль!BE182+март!BE182+апрель!BE182+май!BE182+июнь!BE182+июль!BE182+август!BE182+сентябрь!BE182+октябрь!BE182+ноябрь!BE182+декабрь!BE182</f>
        <v>0</v>
      </c>
      <c r="BI182" s="36">
        <f>январь!BF182+февраль!BF182+март!BF182+апрель!BF182+май!BF182+июнь!BF182+июль!BF182+август!BF182+сентябрь!BF182+октябрь!BF182+ноябрь!BF182+декабрь!BF182</f>
        <v>0</v>
      </c>
      <c r="BJ182" s="36">
        <f>январь!BG182+февраль!BG182+март!BG182+апрель!BG182+май!BG182+июнь!BG182+июль!BG182+август!BG182+сентябрь!BG182+октябрь!BG182+ноябрь!BG182+декабрь!BG182</f>
        <v>0</v>
      </c>
      <c r="BK182" s="36">
        <f>январь!BH182+февраль!BH182+март!BH182+апрель!BH182+май!BH182+июнь!BH182+июль!BH182+август!BH182+сентябрь!BH182+октябрь!BH182+ноябрь!BH182+декабрь!BH182</f>
        <v>0</v>
      </c>
      <c r="BL182" s="36">
        <f>январь!BI182+февраль!BI182+март!BI182+апрель!BI182+май!BI182+июнь!BI182+июль!BI182+август!BI182+сентябрь!BI182+октябрь!BI182+ноябрь!BI182+декабрь!BI182</f>
        <v>0</v>
      </c>
      <c r="BM182" s="29">
        <f>январь!BJ182+февраль!BJ182+март!BJ182+апрель!BJ182+май!BJ182+июнь!BJ182+июль!BJ182+август!BJ182+сентябрь!BJ182+октябрь!BJ182+ноябрь!BJ182+декабрь!BJ182</f>
        <v>0</v>
      </c>
      <c r="BN182" s="36">
        <f>январь!BK182+февраль!BK182+март!BK182+апрель!BK182+май!BK182+июнь!BK182+июль!BK182+август!BK182+сентябрь!BK182+октябрь!BK182+ноябрь!BK182+декабрь!BK182</f>
        <v>0</v>
      </c>
      <c r="BO182" s="29">
        <f>январь!BL182+февраль!BL182+март!BL182+апрель!BL182+май!BL182+июнь!BL182+июль!BL182+август!BL182+сентябрь!BL182+октябрь!BL182+ноябрь!BL182+декабрь!BL182</f>
        <v>3</v>
      </c>
      <c r="BP182" s="36">
        <f>январь!BM182+февраль!BM182+март!BM182+апрель!BM182+май!BM182+июнь!BM182+июль!BM182+август!BM182+сентябрь!BM182+октябрь!BM182+ноябрь!BM182+декабрь!BM182</f>
        <v>8.0129999999999999</v>
      </c>
      <c r="BQ182" s="36">
        <f>январь!BN182+февраль!BN182+март!BN182+апрель!BN182+май!BN182+июнь!BN182+июль!BN182+август!BN182+сентябрь!BN182+октябрь!BN182+ноябрь!BN182+декабрь!BN182</f>
        <v>1.4999999999999999E-2</v>
      </c>
      <c r="BR182" s="36">
        <f>январь!BO182+февраль!BO182+март!BO182+апрель!BO182+май!BO182+июнь!BO182+июль!BO182+август!BO182+сентябрь!BO182+октябрь!BO182+ноябрь!BO182+декабрь!BO182</f>
        <v>3.278</v>
      </c>
      <c r="BS182" s="29">
        <f>январь!BP182+февраль!BP182+март!BP182+апрель!BP182+май!BP182+июнь!BP182+июль!BP182+август!BP182+сентябрь!BP182+октябрь!BP182+ноябрь!BP182+декабрь!BP182</f>
        <v>1</v>
      </c>
      <c r="BT182" s="36">
        <f>январь!BQ182+февраль!BQ182+март!BQ182+апрель!BQ182+май!BQ182+июнь!BQ182+июль!BQ182+август!BQ182+сентябрь!BQ182+октябрь!BQ182+ноябрь!BQ182+декабрь!BQ182</f>
        <v>0.95299999999999996</v>
      </c>
      <c r="BU182" s="29">
        <f>январь!BR182+февраль!BR182+март!BR182+апрель!BR182+май!BR182+июнь!BR182+июль!BR182+август!BR182+сентябрь!BR182+октябрь!BR182+ноябрь!BR182+декабрь!BR182</f>
        <v>0</v>
      </c>
      <c r="BV182" s="36">
        <f>январь!BS182+февраль!BS182+март!BS182+апрель!BS182+май!BS182+июнь!BS182+июль!BS182+август!BS182+сентябрь!BS182+октябрь!BS182+ноябрь!BS182+декабрь!BS182</f>
        <v>0</v>
      </c>
      <c r="BW182" s="36">
        <f>январь!BT182+февраль!BT182+март!BT182+апрель!BT182+май!BT182+июнь!BT182+июль!BT182+август!BT182+сентябрь!BT182+октябрь!BT182+ноябрь!BT182+декабрь!BT182</f>
        <v>0</v>
      </c>
      <c r="BX182" s="36">
        <f>январь!BU182+февраль!BU182+март!BU182+апрель!BU182+май!BU182+июнь!BU182+июль!BU182+август!BU182+сентябрь!BU182+октябрь!BU182+ноябрь!BU182+декабрь!BU182</f>
        <v>0</v>
      </c>
      <c r="BY182" s="36">
        <f>январь!BV182+февраль!BV182+март!BV182+апрель!BV182+май!BV182+июнь!BV182+июль!BV182+август!BV182+сентябрь!BV182+октябрь!BV182+ноябрь!BV182+декабрь!BV182</f>
        <v>54.701000000000001</v>
      </c>
      <c r="BZ182" s="77">
        <v>4</v>
      </c>
    </row>
    <row r="183" spans="1:78" x14ac:dyDescent="0.25">
      <c r="A183" s="16">
        <v>181</v>
      </c>
      <c r="B183" s="16">
        <v>3</v>
      </c>
      <c r="C183" s="37" t="s">
        <v>639</v>
      </c>
      <c r="D183" s="51">
        <v>553.56929254685986</v>
      </c>
      <c r="E183" s="25">
        <v>-745.41485</v>
      </c>
      <c r="F183" s="26">
        <f t="shared" si="6"/>
        <v>-222.66555745314014</v>
      </c>
      <c r="G183" s="26">
        <f t="shared" si="7"/>
        <v>522.74929254685981</v>
      </c>
      <c r="H183" s="26">
        <f t="shared" si="8"/>
        <v>30.820000000000004</v>
      </c>
      <c r="I183" s="36">
        <f>январь!F183+февраль!F183+март!F183+апрель!F183+май!F183+июнь!F183+июль!F183+август!F183+сентябрь!F183+октябрь!F183+ноябрь!F183+декабрь!F183</f>
        <v>0</v>
      </c>
      <c r="J183" s="36">
        <f>январь!G183+февраль!G183+март!G183+апрель!G183+май!G183+июнь!G183+июль!G183+август!G183+сентябрь!G183+октябрь!G183+ноябрь!G183+декабрь!G183</f>
        <v>0</v>
      </c>
      <c r="K183" s="36">
        <f>январь!H183+февраль!H183+март!H183+апрель!H183+май!H183+июнь!H183+июль!H183+август!H183+сентябрь!H183+октябрь!H183+ноябрь!H183+декабрь!H183</f>
        <v>0</v>
      </c>
      <c r="L183" s="27">
        <f>январь!I183+февраль!I183+март!I183+апрель!I183+май!I183+июнь!I183+июль!I183+август!I183+сентябрь!I183+октябрь!I183+ноябрь!I183+декабрь!I183</f>
        <v>0</v>
      </c>
      <c r="M183" s="36">
        <f>январь!J183+февраль!J183+март!J183+апрель!J183+май!J183+июнь!J183+июль!J183+август!J183+сентябрь!J183+октябрь!J183+ноябрь!J183+декабрь!J183</f>
        <v>0</v>
      </c>
      <c r="N183" s="36">
        <f>январь!K183+февраль!K183+март!K183+апрель!K183+май!K183+июнь!K183+июль!K183+август!K183+сентябрь!K183+октябрь!K183+ноябрь!K183+декабрь!K183</f>
        <v>0</v>
      </c>
      <c r="O183" s="36">
        <f>январь!L183+февраль!L183+март!L183+апрель!L183+май!L183+июнь!L183+июль!L183+август!L183+сентябрь!L183+октябрь!L183+ноябрь!L183+декабрь!L183</f>
        <v>0</v>
      </c>
      <c r="P183" s="36">
        <f>январь!M183+февраль!M183+март!M183+апрель!M183+май!M183+июнь!M183+июль!M183+август!M183+сентябрь!M183+октябрь!M183+ноябрь!M183+декабрь!M183</f>
        <v>0</v>
      </c>
      <c r="Q183" s="36">
        <f>январь!N183+февраль!N183+март!N183+апрель!N183+май!N183+июнь!N183+июль!N183+август!N183+сентябрь!N183+октябрь!N183+ноябрь!N183+декабрь!N183</f>
        <v>0</v>
      </c>
      <c r="R183" s="29">
        <f>январь!O183+февраль!O183+март!O183+апрель!O183+май!O183+июнь!O183+июль!O183+август!O183+сентябрь!O183+октябрь!O183+ноябрь!O183+декабрь!O183</f>
        <v>0</v>
      </c>
      <c r="S183" s="36">
        <f>январь!P183+февраль!P183+март!P183+апрель!P183+май!P183+июнь!P183+июль!P183+август!P183+сентябрь!P183+октябрь!P183+ноябрь!P183+декабрь!P183</f>
        <v>0</v>
      </c>
      <c r="T183" s="29">
        <f>январь!Q183+февраль!Q183+март!Q183+апрель!Q183+май!Q183+июнь!Q183+июль!Q183+август!Q183+сентябрь!Q183+октябрь!Q183+ноябрь!Q183+декабрь!Q183</f>
        <v>0</v>
      </c>
      <c r="U183" s="36">
        <f>январь!R183+февраль!R183+март!R183+апрель!R183+май!R183+июнь!R183+июль!R183+август!R183+сентябрь!R183+октябрь!R183+ноябрь!R183+декабрь!R183</f>
        <v>0</v>
      </c>
      <c r="V183" s="36">
        <f>январь!S183+февраль!S183+март!S183+апрель!S183+май!S183+июнь!S183+июль!S183+август!S183+сентябрь!S183+октябрь!S183+ноябрь!S183+декабрь!S183</f>
        <v>0</v>
      </c>
      <c r="W183" s="36">
        <f>январь!T183+февраль!T183+март!T183+апрель!T183+май!T183+июнь!T183+июль!T183+август!T183+сентябрь!T183+октябрь!T183+ноябрь!T183+декабрь!T183</f>
        <v>0</v>
      </c>
      <c r="X183" s="36">
        <f>январь!U183+февраль!U183+март!U183+апрель!U183+май!U183+июнь!U183+июль!U183+август!U183+сентябрь!U183+октябрь!U183+ноябрь!U183+декабрь!U183</f>
        <v>0</v>
      </c>
      <c r="Y183" s="36">
        <f>январь!V183+февраль!V183+март!V183+апрель!V183+май!V183+июнь!V183+июль!V183+август!V183+сентябрь!V183+октябрь!V183+ноябрь!V183+декабрь!V183</f>
        <v>0</v>
      </c>
      <c r="Z183" s="36">
        <f>январь!W183+февраль!W183+март!W183+апрель!W183+май!W183+июнь!W183+июль!W183+август!W183+сентябрь!W183+октябрь!W183+ноябрь!W183+декабрь!W183</f>
        <v>0</v>
      </c>
      <c r="AA183" s="36">
        <f>январь!X183+февраль!X183+март!X183+апрель!X183+май!X183+июнь!X183+июль!X183+август!X183+сентябрь!X183+октябрь!X183+ноябрь!X183+декабрь!X183</f>
        <v>0</v>
      </c>
      <c r="AB183" s="29">
        <f>январь!Y183+февраль!Y183+март!Y183+апрель!Y183+май!Y183+июнь!Y183+июль!Y183+август!Y183+сентябрь!Y183+октябрь!Y183+ноябрь!Y183+декабрь!Y183</f>
        <v>0</v>
      </c>
      <c r="AC183" s="36">
        <f>январь!Z183+февраль!Z183+март!Z183+апрель!Z183+май!Z183+июнь!Z183+июль!Z183+август!Z183+сентябрь!Z183+октябрь!Z183+ноябрь!Z183+декабрь!Z183</f>
        <v>0</v>
      </c>
      <c r="AD183" s="66" t="str">
        <f>CONCATENATE(январь!AA183,$BZ$1,февраль!AA183,$BZ$1,март!AA183,$BZ$1,апрель!AA183,$BZ$1,май!AA183,$BZ$1,июнь!AA183,$BZ$1,июль!AA183,$BZ$1,август!AA183,$BZ$1,сентябрь!AA183,$BZ$1,октябрь!AA183,$BZ$1,ноябрь!AA183,$BZ$1,декабрь!AA183)</f>
        <v xml:space="preserve">           </v>
      </c>
      <c r="AE183" s="36">
        <f>январь!AB183+февраль!AB183+март!AB183+апрель!AB183+май!AB183+июнь!AB183+июль!AB183+август!AB183+сентябрь!AB183+октябрь!AB183+ноябрь!AB183+декабрь!AB183</f>
        <v>0</v>
      </c>
      <c r="AF183" s="36">
        <f>январь!AC183+февраль!AC183+март!AC183+апрель!AC183+май!AC183+июнь!AC183+июль!AC183+август!AC183+сентябрь!AC183+октябрь!AC183+ноябрь!AC183+декабрь!AC183</f>
        <v>0</v>
      </c>
      <c r="AG183" s="36">
        <f>январь!AD183+февраль!AD183+март!AD183+апрель!AD183+май!AD183+июнь!AD183+июль!AD183+август!AD183+сентябрь!AD183+октябрь!AD183+ноябрь!AD183+декабрь!AD183</f>
        <v>0</v>
      </c>
      <c r="AH183" s="36">
        <f>январь!AE183+февраль!AE183+март!AE183+апрель!AE183+май!AE183+июнь!AE183+июль!AE183+август!AE183+сентябрь!AE183+октябрь!AE183+ноябрь!AE183+декабрь!AE183</f>
        <v>0</v>
      </c>
      <c r="AI183" s="36">
        <f>январь!AF183+февраль!AF183+март!AF183+апрель!AF183+май!AF183+июнь!AF183+июль!AF183+август!AF183+сентябрь!AF183+октябрь!AF183+ноябрь!AF183+декабрь!AF183</f>
        <v>0</v>
      </c>
      <c r="AJ183" s="36">
        <f>январь!AG183+февраль!AG183+март!AG183+апрель!AG183+май!AG183+июнь!AG183+июль!AG183+август!AG183+сентябрь!AG183+октябрь!AG183+ноябрь!AG183+декабрь!AG183</f>
        <v>0</v>
      </c>
      <c r="AK183" s="29">
        <f>январь!AH183+февраль!AH183+март!AH183+апрель!AH183+май!AH183+июнь!AH183+июль!AH183+август!AH183+сентябрь!AH183+октябрь!AH183+ноябрь!AH183+декабрь!AH183</f>
        <v>0</v>
      </c>
      <c r="AL183" s="36">
        <f>январь!AI183+февраль!AI183+март!AI183+апрель!AI183+май!AI183+июнь!AI183+июль!AI183+август!AI183+сентябрь!AI183+октябрь!AI183+ноябрь!AI183+декабрь!AI183</f>
        <v>0</v>
      </c>
      <c r="AM183" s="29">
        <f>январь!AJ183+февраль!AJ183+март!AJ183+апрель!AJ183+май!AJ183+июнь!AJ183+июль!AJ183+август!AJ183+сентябрь!AJ183+октябрь!AJ183+ноябрь!AJ183+декабрь!AJ183</f>
        <v>0</v>
      </c>
      <c r="AN183" s="36">
        <f>январь!AK183+февраль!AK183+март!AK183+апрель!AK183+май!AK183+июнь!AK183+июль!AK183+август!AK183+сентябрь!AK183+октябрь!AK183+ноябрь!AK183+декабрь!AK183</f>
        <v>0</v>
      </c>
      <c r="AO183" s="36">
        <f>январь!AL183+февраль!AL183+март!AL183+апрель!AL183+май!AL183+июнь!AL183+июль!AL183+август!AL183+сентябрь!AL183+октябрь!AL183+ноябрь!AL183+декабрь!AL183</f>
        <v>0</v>
      </c>
      <c r="AP183" s="36">
        <f>январь!AM183+февраль!AM183+март!AM183+апрель!AM183+май!AM183+июнь!AM183+июль!AM183+август!AM183+сентябрь!AM183+октябрь!AM183+ноябрь!AM183+декабрь!AM183</f>
        <v>0</v>
      </c>
      <c r="AQ183" s="29">
        <f>январь!AN183+февраль!AN183+март!AN183+апрель!AN183+май!AN183+июнь!AN183+июль!AN183+август!AN183+сентябрь!AN183+октябрь!AN183+ноябрь!AN183+декабрь!AN183</f>
        <v>0</v>
      </c>
      <c r="AR183" s="36">
        <f>январь!AO183+февраль!AO183+март!AO183+апрель!AO183+май!AO183+июнь!AO183+июль!AO183+август!AO183+сентябрь!AO183+октябрь!AO183+ноябрь!AO183+декабрь!AO183</f>
        <v>0</v>
      </c>
      <c r="AS183" s="29">
        <f>январь!AP183+февраль!AP183+март!AP183+апрель!AP183+май!AP183+июнь!AP183+июль!AP183+август!AP183+сентябрь!AP183+октябрь!AP183+ноябрь!AP183+декабрь!AP183</f>
        <v>0</v>
      </c>
      <c r="AT183" s="36">
        <f>январь!AQ183+февраль!AQ183+март!AQ183+апрель!AQ183+май!AQ183+июнь!AQ183+июль!AQ183+август!AQ183+сентябрь!AQ183+октябрь!AQ183+ноябрь!AQ183+декабрь!AQ183</f>
        <v>0</v>
      </c>
      <c r="AU183" s="29">
        <f>январь!AR183+февраль!AR183+март!AR183+апрель!AR183+май!AR183+июнь!AR183+июль!AR183+август!AR183+сентябрь!AR183+октябрь!AR183+ноябрь!AR183+декабрь!AR183</f>
        <v>0</v>
      </c>
      <c r="AV183" s="36">
        <f>январь!AS183+февраль!AS183+март!AS183+апрель!AS183+май!AS183+июнь!AS183+июль!AS183+август!AS183+сентябрь!AS183+октябрь!AS183+ноябрь!AS183+декабрь!AS183</f>
        <v>0</v>
      </c>
      <c r="AW183" s="36">
        <f>январь!AT183+февраль!AT183+март!AT183+апрель!AT183+май!AT183+июнь!AT183+июль!AT183+август!AT183+сентябрь!AT183+октябрь!AT183+ноябрь!AT183+декабрь!AT183</f>
        <v>0</v>
      </c>
      <c r="AX183" s="36">
        <f>январь!AU183+февраль!AU183+март!AU183+апрель!AU183+май!AU183+июнь!AU183+июль!AU183+август!AU183+сентябрь!AU183+октябрь!AU183+ноябрь!AU183+декабрь!AU183</f>
        <v>0</v>
      </c>
      <c r="AY183" s="29">
        <f>январь!AV183+февраль!AV183+март!AV183+апрель!AV183+май!AV183+июнь!AV183+июль!AV183+август!AV183+сентябрь!AV183+октябрь!AV183+ноябрь!AV183+декабрь!AV183</f>
        <v>0</v>
      </c>
      <c r="AZ183" s="36">
        <f>январь!AW183+февраль!AW183+март!AW183+апрель!AW183+май!AW183+июнь!AW183+июль!AW183+август!AW183+сентябрь!AW183+октябрь!AW183+ноябрь!AW183+декабрь!AW183</f>
        <v>0</v>
      </c>
      <c r="BA183" s="36">
        <f>январь!AX183+февраль!AX183+март!AX183+апрель!AX183+май!AX183+июнь!AX183+июль!AX183+август!AX183+сентябрь!AX183+октябрь!AX183+ноябрь!AX183+декабрь!AX183</f>
        <v>0</v>
      </c>
      <c r="BB183" s="36">
        <f>январь!AY183+февраль!AY183+март!AY183+апрель!AY183+май!AY183+июнь!AY183+июль!AY183+август!AY183+сентябрь!AY183+октябрь!AY183+ноябрь!AY183+декабрь!AY183</f>
        <v>0</v>
      </c>
      <c r="BC183" s="29">
        <f>январь!AZ183+февраль!AZ183+март!AZ183+апрель!AZ183+май!AZ183+июнь!AZ183+июль!AZ183+август!AZ183+сентябрь!AZ183+октябрь!AZ183+ноябрь!AZ183+декабрь!AZ183</f>
        <v>0</v>
      </c>
      <c r="BD183" s="36">
        <f>январь!BA183+февраль!BA183+март!BA183+апрель!BA183+май!BA183+июнь!BA183+июль!BA183+август!BA183+сентябрь!BA183+октябрь!BA183+ноябрь!BA183+декабрь!BA183</f>
        <v>0</v>
      </c>
      <c r="BE183" s="36">
        <f>январь!BB183+февраль!BB183+март!BB183+апрель!BB183+май!BB183+июнь!BB183+июль!BB183+август!BB183+сентябрь!BB183+октябрь!BB183+ноябрь!BB183+декабрь!BB183</f>
        <v>0</v>
      </c>
      <c r="BF183" s="36">
        <f>январь!BC183+февраль!BC183+март!BC183+апрель!BC183+май!BC183+июнь!BC183+июль!BC183+август!BC183+сентябрь!BC183+октябрь!BC183+ноябрь!BC183+декабрь!BC183</f>
        <v>0</v>
      </c>
      <c r="BG183" s="36">
        <f>январь!BD183+февраль!BD183+март!BD183+апрель!BD183+май!BD183+июнь!BD183+июль!BD183+август!BD183+сентябрь!BD183+октябрь!BD183+ноябрь!BD183+декабрь!BD183</f>
        <v>0.01</v>
      </c>
      <c r="BH183" s="36">
        <f>январь!BE183+февраль!BE183+март!BE183+апрель!BE183+май!BE183+июнь!BE183+июль!BE183+август!BE183+сентябрь!BE183+октябрь!BE183+ноябрь!BE183+декабрь!BE183</f>
        <v>6.0069999999999997</v>
      </c>
      <c r="BI183" s="36">
        <f>январь!BF183+февраль!BF183+март!BF183+апрель!BF183+май!BF183+июнь!BF183+июль!BF183+август!BF183+сентябрь!BF183+октябрь!BF183+ноябрь!BF183+декабрь!BF183</f>
        <v>0</v>
      </c>
      <c r="BJ183" s="36">
        <f>январь!BG183+февраль!BG183+март!BG183+апрель!BG183+май!BG183+июнь!BG183+июль!BG183+август!BG183+сентябрь!BG183+октябрь!BG183+ноябрь!BG183+декабрь!BG183</f>
        <v>0</v>
      </c>
      <c r="BK183" s="36">
        <f>январь!BH183+февраль!BH183+март!BH183+апрель!BH183+май!BH183+июнь!BH183+июль!BH183+август!BH183+сентябрь!BH183+октябрь!BH183+ноябрь!BH183+декабрь!BH183</f>
        <v>0</v>
      </c>
      <c r="BL183" s="36">
        <f>январь!BI183+февраль!BI183+март!BI183+апрель!BI183+май!BI183+июнь!BI183+июль!BI183+август!BI183+сентябрь!BI183+октябрь!BI183+ноябрь!BI183+декабрь!BI183</f>
        <v>0</v>
      </c>
      <c r="BM183" s="29">
        <f>январь!BJ183+февраль!BJ183+март!BJ183+апрель!BJ183+май!BJ183+июнь!BJ183+июль!BJ183+август!BJ183+сентябрь!BJ183+октябрь!BJ183+ноябрь!BJ183+декабрь!BJ183</f>
        <v>4</v>
      </c>
      <c r="BN183" s="36">
        <f>январь!BK183+февраль!BK183+март!BK183+апрель!BK183+май!BK183+июнь!BK183+июль!BK183+август!BK183+сентябрь!BK183+октябрь!BK183+ноябрь!BK183+декабрь!BK183</f>
        <v>6.9850000000000003</v>
      </c>
      <c r="BO183" s="29">
        <f>январь!BL183+февраль!BL183+март!BL183+апрель!BL183+май!BL183+июнь!BL183+июль!BL183+август!BL183+сентябрь!BL183+октябрь!BL183+ноябрь!BL183+декабрь!BL183</f>
        <v>11</v>
      </c>
      <c r="BP183" s="36">
        <f>январь!BM183+февраль!BM183+март!BM183+апрель!BM183+май!BM183+июнь!BM183+июль!BM183+август!BM183+сентябрь!BM183+октябрь!BM183+ноябрь!BM183+декабрь!BM183</f>
        <v>10.000999999999999</v>
      </c>
      <c r="BQ183" s="36">
        <f>январь!BN183+февраль!BN183+март!BN183+апрель!BN183+май!BN183+июнь!BN183+июль!BN183+август!BN183+сентябрь!BN183+октябрь!BN183+ноябрь!BN183+декабрь!BN183</f>
        <v>0</v>
      </c>
      <c r="BR183" s="36">
        <f>январь!BO183+февраль!BO183+март!BO183+апрель!BO183+май!BO183+июнь!BO183+июль!BO183+август!BO183+сентябрь!BO183+октябрь!BO183+ноябрь!BO183+декабрь!BO183</f>
        <v>0</v>
      </c>
      <c r="BS183" s="29">
        <f>январь!BP183+февраль!BP183+март!BP183+апрель!BP183+май!BP183+июнь!BP183+июль!BP183+август!BP183+сентябрь!BP183+октябрь!BP183+ноябрь!BP183+декабрь!BP183</f>
        <v>4</v>
      </c>
      <c r="BT183" s="36">
        <f>январь!BQ183+февраль!BQ183+март!BQ183+апрель!BQ183+май!BQ183+июнь!BQ183+июль!BQ183+август!BQ183+сентябрь!BQ183+октябрь!BQ183+ноябрь!BQ183+декабрь!BQ183</f>
        <v>3.8119999999999998</v>
      </c>
      <c r="BU183" s="29">
        <f>январь!BR183+февраль!BR183+март!BR183+апрель!BR183+май!BR183+июнь!BR183+июль!BR183+август!BR183+сентябрь!BR183+октябрь!BR183+ноябрь!BR183+декабрь!BR183</f>
        <v>0</v>
      </c>
      <c r="BV183" s="36">
        <f>январь!BS183+февраль!BS183+март!BS183+апрель!BS183+май!BS183+июнь!BS183+июль!BS183+август!BS183+сентябрь!BS183+октябрь!BS183+ноябрь!BS183+декабрь!BS183</f>
        <v>0</v>
      </c>
      <c r="BW183" s="36">
        <f>январь!BT183+февраль!BT183+март!BT183+апрель!BT183+май!BT183+июнь!BT183+июль!BT183+август!BT183+сентябрь!BT183+октябрь!BT183+ноябрь!BT183+декабрь!BT183</f>
        <v>0</v>
      </c>
      <c r="BX183" s="36">
        <f>январь!BU183+февраль!BU183+март!BU183+апрель!BU183+май!BU183+июнь!BU183+июль!BU183+август!BU183+сентябрь!BU183+октябрь!BU183+ноябрь!BU183+декабрь!BU183</f>
        <v>0</v>
      </c>
      <c r="BY183" s="36">
        <f>январь!BV183+февраль!BV183+март!BV183+апрель!BV183+май!BV183+июнь!BV183+июль!BV183+август!BV183+сентябрь!BV183+октябрь!BV183+ноябрь!BV183+декабрь!BV183</f>
        <v>4.0149999999999997</v>
      </c>
      <c r="BZ183" s="77">
        <v>2</v>
      </c>
    </row>
    <row r="184" spans="1:78" x14ac:dyDescent="0.25">
      <c r="A184" s="16">
        <v>182</v>
      </c>
      <c r="B184" s="16">
        <v>3</v>
      </c>
      <c r="C184" s="37" t="s">
        <v>640</v>
      </c>
      <c r="D184" s="51">
        <v>519.07785342995157</v>
      </c>
      <c r="E184" s="25">
        <v>1414.670124</v>
      </c>
      <c r="F184" s="26">
        <f t="shared" si="6"/>
        <v>1752.6149774299515</v>
      </c>
      <c r="G184" s="26">
        <f t="shared" si="7"/>
        <v>337.94485342995154</v>
      </c>
      <c r="H184" s="26">
        <f t="shared" si="8"/>
        <v>181.13300000000001</v>
      </c>
      <c r="I184" s="36">
        <f>январь!F184+февраль!F184+март!F184+апрель!F184+май!F184+июнь!F184+июль!F184+август!F184+сентябрь!F184+октябрь!F184+ноябрь!F184+декабрь!F184</f>
        <v>0</v>
      </c>
      <c r="J184" s="36">
        <f>январь!G184+февраль!G184+март!G184+апрель!G184+май!G184+июнь!G184+июль!G184+август!G184+сентябрь!G184+октябрь!G184+ноябрь!G184+декабрь!G184</f>
        <v>0</v>
      </c>
      <c r="K184" s="36">
        <f>январь!H184+февраль!H184+март!H184+апрель!H184+май!H184+июнь!H184+июль!H184+август!H184+сентябрь!H184+октябрь!H184+ноябрь!H184+декабрь!H184</f>
        <v>0</v>
      </c>
      <c r="L184" s="27">
        <f>январь!I184+февраль!I184+март!I184+апрель!I184+май!I184+июнь!I184+июль!I184+август!I184+сентябрь!I184+октябрь!I184+ноябрь!I184+декабрь!I184</f>
        <v>0</v>
      </c>
      <c r="M184" s="36">
        <f>январь!J184+февраль!J184+март!J184+апрель!J184+май!J184+июнь!J184+июль!J184+август!J184+сентябрь!J184+октябрь!J184+ноябрь!J184+декабрь!J184</f>
        <v>0</v>
      </c>
      <c r="N184" s="36">
        <f>январь!K184+февраль!K184+март!K184+апрель!K184+май!K184+июнь!K184+июль!K184+август!K184+сентябрь!K184+октябрь!K184+ноябрь!K184+декабрь!K184</f>
        <v>0.54</v>
      </c>
      <c r="O184" s="36">
        <f>январь!L184+февраль!L184+март!L184+апрель!L184+май!L184+июнь!L184+июль!L184+август!L184+сентябрь!L184+октябрь!L184+ноябрь!L184+декабрь!L184</f>
        <v>124.14100000000001</v>
      </c>
      <c r="P184" s="36">
        <f>январь!M184+февраль!M184+март!M184+апрель!M184+май!M184+июнь!M184+июль!M184+август!M184+сентябрь!M184+октябрь!M184+ноябрь!M184+декабрь!M184</f>
        <v>0</v>
      </c>
      <c r="Q184" s="36">
        <f>январь!N184+февраль!N184+март!N184+апрель!N184+май!N184+июнь!N184+июль!N184+август!N184+сентябрь!N184+октябрь!N184+ноябрь!N184+декабрь!N184</f>
        <v>0</v>
      </c>
      <c r="R184" s="29">
        <f>январь!O184+февраль!O184+март!O184+апрель!O184+май!O184+июнь!O184+июль!O184+август!O184+сентябрь!O184+октябрь!O184+ноябрь!O184+декабрь!O184</f>
        <v>0</v>
      </c>
      <c r="S184" s="36">
        <f>январь!P184+февраль!P184+март!P184+апрель!P184+май!P184+июнь!P184+июль!P184+август!P184+сентябрь!P184+октябрь!P184+ноябрь!P184+декабрь!P184</f>
        <v>0</v>
      </c>
      <c r="T184" s="29">
        <f>январь!Q184+февраль!Q184+март!Q184+апрель!Q184+май!Q184+июнь!Q184+июль!Q184+август!Q184+сентябрь!Q184+октябрь!Q184+ноябрь!Q184+декабрь!Q184</f>
        <v>0</v>
      </c>
      <c r="U184" s="36">
        <f>январь!R184+февраль!R184+март!R184+апрель!R184+май!R184+июнь!R184+июль!R184+август!R184+сентябрь!R184+октябрь!R184+ноябрь!R184+декабрь!R184</f>
        <v>0</v>
      </c>
      <c r="V184" s="36">
        <f>январь!S184+февраль!S184+март!S184+апрель!S184+май!S184+июнь!S184+июль!S184+август!S184+сентябрь!S184+октябрь!S184+ноябрь!S184+декабрь!S184</f>
        <v>0</v>
      </c>
      <c r="W184" s="36">
        <f>январь!T184+февраль!T184+март!T184+апрель!T184+май!T184+июнь!T184+июль!T184+август!T184+сентябрь!T184+октябрь!T184+ноябрь!T184+декабрь!T184</f>
        <v>0</v>
      </c>
      <c r="X184" s="36">
        <f>январь!U184+февраль!U184+март!U184+апрель!U184+май!U184+июнь!U184+июль!U184+август!U184+сентябрь!U184+октябрь!U184+ноябрь!U184+декабрь!U184</f>
        <v>0</v>
      </c>
      <c r="Y184" s="36">
        <f>январь!V184+февраль!V184+март!V184+апрель!V184+май!V184+июнь!V184+июль!V184+август!V184+сентябрь!V184+октябрь!V184+ноябрь!V184+декабрь!V184</f>
        <v>0</v>
      </c>
      <c r="Z184" s="36">
        <f>январь!W184+февраль!W184+март!W184+апрель!W184+май!W184+июнь!W184+июль!W184+август!W184+сентябрь!W184+октябрь!W184+ноябрь!W184+декабрь!W184</f>
        <v>0</v>
      </c>
      <c r="AA184" s="36">
        <f>январь!X184+февраль!X184+март!X184+апрель!X184+май!X184+июнь!X184+июль!X184+август!X184+сентябрь!X184+октябрь!X184+ноябрь!X184+декабрь!X184</f>
        <v>0</v>
      </c>
      <c r="AB184" s="29">
        <f>январь!Y184+февраль!Y184+март!Y184+апрель!Y184+май!Y184+июнь!Y184+июль!Y184+август!Y184+сентябрь!Y184+октябрь!Y184+ноябрь!Y184+декабрь!Y184</f>
        <v>0</v>
      </c>
      <c r="AC184" s="36">
        <f>январь!Z184+февраль!Z184+март!Z184+апрель!Z184+май!Z184+июнь!Z184+июль!Z184+август!Z184+сентябрь!Z184+октябрь!Z184+ноябрь!Z184+декабрь!Z184</f>
        <v>0</v>
      </c>
      <c r="AD184" s="66" t="str">
        <f>CONCATENATE(январь!AA184,$BZ$1,февраль!AA184,$BZ$1,март!AA184,$BZ$1,апрель!AA184,$BZ$1,май!AA184,$BZ$1,июнь!AA184,$BZ$1,июль!AA184,$BZ$1,август!AA184,$BZ$1,сентябрь!AA184,$BZ$1,октябрь!AA184,$BZ$1,ноябрь!AA184,$BZ$1,декабрь!AA184)</f>
        <v xml:space="preserve">           </v>
      </c>
      <c r="AE184" s="36">
        <f>январь!AB184+февраль!AB184+март!AB184+апрель!AB184+май!AB184+июнь!AB184+июль!AB184+август!AB184+сентябрь!AB184+октябрь!AB184+ноябрь!AB184+декабрь!AB184</f>
        <v>0</v>
      </c>
      <c r="AF184" s="36">
        <f>январь!AC184+февраль!AC184+март!AC184+апрель!AC184+май!AC184+июнь!AC184+июль!AC184+август!AC184+сентябрь!AC184+октябрь!AC184+ноябрь!AC184+декабрь!AC184</f>
        <v>0</v>
      </c>
      <c r="AG184" s="36">
        <f>январь!AD184+февраль!AD184+март!AD184+апрель!AD184+май!AD184+июнь!AD184+июль!AD184+август!AD184+сентябрь!AD184+октябрь!AD184+ноябрь!AD184+декабрь!AD184</f>
        <v>0</v>
      </c>
      <c r="AH184" s="36">
        <f>январь!AE184+февраль!AE184+март!AE184+апрель!AE184+май!AE184+июнь!AE184+июль!AE184+август!AE184+сентябрь!AE184+октябрь!AE184+ноябрь!AE184+декабрь!AE184</f>
        <v>0</v>
      </c>
      <c r="AI184" s="36">
        <f>январь!AF184+февраль!AF184+март!AF184+апрель!AF184+май!AF184+июнь!AF184+июль!AF184+август!AF184+сентябрь!AF184+октябрь!AF184+ноябрь!AF184+декабрь!AF184</f>
        <v>0</v>
      </c>
      <c r="AJ184" s="36">
        <f>январь!AG184+февраль!AG184+март!AG184+апрель!AG184+май!AG184+июнь!AG184+июль!AG184+август!AG184+сентябрь!AG184+октябрь!AG184+ноябрь!AG184+декабрь!AG184</f>
        <v>0</v>
      </c>
      <c r="AK184" s="29">
        <f>январь!AH184+февраль!AH184+март!AH184+апрель!AH184+май!AH184+июнь!AH184+июль!AH184+август!AH184+сентябрь!AH184+октябрь!AH184+ноябрь!AH184+декабрь!AH184</f>
        <v>0</v>
      </c>
      <c r="AL184" s="36">
        <f>январь!AI184+февраль!AI184+март!AI184+апрель!AI184+май!AI184+июнь!AI184+июль!AI184+август!AI184+сентябрь!AI184+октябрь!AI184+ноябрь!AI184+декабрь!AI184</f>
        <v>0</v>
      </c>
      <c r="AM184" s="29">
        <f>январь!AJ184+февраль!AJ184+март!AJ184+апрель!AJ184+май!AJ184+июнь!AJ184+июль!AJ184+август!AJ184+сентябрь!AJ184+октябрь!AJ184+ноябрь!AJ184+декабрь!AJ184</f>
        <v>0</v>
      </c>
      <c r="AN184" s="36">
        <f>январь!AK184+февраль!AK184+март!AK184+апрель!AK184+май!AK184+июнь!AK184+июль!AK184+август!AK184+сентябрь!AK184+октябрь!AK184+ноябрь!AK184+декабрь!AK184</f>
        <v>0</v>
      </c>
      <c r="AO184" s="36">
        <f>январь!AL184+февраль!AL184+март!AL184+апрель!AL184+май!AL184+июнь!AL184+июль!AL184+август!AL184+сентябрь!AL184+октябрь!AL184+ноябрь!AL184+декабрь!AL184</f>
        <v>0</v>
      </c>
      <c r="AP184" s="36">
        <f>январь!AM184+февраль!AM184+март!AM184+апрель!AM184+май!AM184+июнь!AM184+июль!AM184+август!AM184+сентябрь!AM184+октябрь!AM184+ноябрь!AM184+декабрь!AM184</f>
        <v>0</v>
      </c>
      <c r="AQ184" s="29">
        <f>январь!AN184+февраль!AN184+март!AN184+апрель!AN184+май!AN184+июнь!AN184+июль!AN184+август!AN184+сентябрь!AN184+октябрь!AN184+ноябрь!AN184+декабрь!AN184</f>
        <v>0</v>
      </c>
      <c r="AR184" s="36">
        <f>январь!AO184+февраль!AO184+март!AO184+апрель!AO184+май!AO184+июнь!AO184+июль!AO184+август!AO184+сентябрь!AO184+октябрь!AO184+ноябрь!AO184+декабрь!AO184</f>
        <v>0</v>
      </c>
      <c r="AS184" s="29">
        <f>январь!AP184+февраль!AP184+март!AP184+апрель!AP184+май!AP184+июнь!AP184+июль!AP184+август!AP184+сентябрь!AP184+октябрь!AP184+ноябрь!AP184+декабрь!AP184</f>
        <v>1</v>
      </c>
      <c r="AT184" s="36">
        <f>январь!AQ184+февраль!AQ184+март!AQ184+апрель!AQ184+май!AQ184+июнь!AQ184+июль!AQ184+август!AQ184+сентябрь!AQ184+октябрь!AQ184+ноябрь!AQ184+декабрь!AQ184</f>
        <v>34</v>
      </c>
      <c r="AU184" s="29">
        <f>январь!AR184+февраль!AR184+март!AR184+апрель!AR184+май!AR184+июнь!AR184+июль!AR184+август!AR184+сентябрь!AR184+октябрь!AR184+ноябрь!AR184+декабрь!AR184</f>
        <v>0</v>
      </c>
      <c r="AV184" s="36">
        <f>январь!AS184+февраль!AS184+март!AS184+апрель!AS184+май!AS184+июнь!AS184+июль!AS184+август!AS184+сентябрь!AS184+октябрь!AS184+ноябрь!AS184+декабрь!AS184</f>
        <v>0</v>
      </c>
      <c r="AW184" s="36">
        <f>январь!AT184+февраль!AT184+март!AT184+апрель!AT184+май!AT184+июнь!AT184+июль!AT184+август!AT184+сентябрь!AT184+октябрь!AT184+ноябрь!AT184+декабрь!AT184</f>
        <v>0</v>
      </c>
      <c r="AX184" s="36">
        <f>январь!AU184+февраль!AU184+март!AU184+апрель!AU184+май!AU184+июнь!AU184+июль!AU184+август!AU184+сентябрь!AU184+октябрь!AU184+ноябрь!AU184+декабрь!AU184</f>
        <v>0</v>
      </c>
      <c r="AY184" s="29">
        <f>январь!AV184+февраль!AV184+март!AV184+апрель!AV184+май!AV184+июнь!AV184+июль!AV184+август!AV184+сентябрь!AV184+октябрь!AV184+ноябрь!AV184+декабрь!AV184</f>
        <v>0</v>
      </c>
      <c r="AZ184" s="36">
        <f>январь!AW184+февраль!AW184+март!AW184+апрель!AW184+май!AW184+июнь!AW184+июль!AW184+август!AW184+сентябрь!AW184+октябрь!AW184+ноябрь!AW184+декабрь!AW184</f>
        <v>0</v>
      </c>
      <c r="BA184" s="36">
        <f>январь!AX184+февраль!AX184+март!AX184+апрель!AX184+май!AX184+июнь!AX184+июль!AX184+август!AX184+сентябрь!AX184+октябрь!AX184+ноябрь!AX184+декабрь!AX184</f>
        <v>0</v>
      </c>
      <c r="BB184" s="36">
        <f>январь!AY184+февраль!AY184+март!AY184+апрель!AY184+май!AY184+июнь!AY184+июль!AY184+август!AY184+сентябрь!AY184+октябрь!AY184+ноябрь!AY184+декабрь!AY184</f>
        <v>0</v>
      </c>
      <c r="BC184" s="29">
        <f>январь!AZ184+февраль!AZ184+март!AZ184+апрель!AZ184+май!AZ184+июнь!AZ184+июль!AZ184+август!AZ184+сентябрь!AZ184+октябрь!AZ184+ноябрь!AZ184+декабрь!AZ184</f>
        <v>0</v>
      </c>
      <c r="BD184" s="36">
        <f>январь!BA184+февраль!BA184+март!BA184+апрель!BA184+май!BA184+июнь!BA184+июль!BA184+август!BA184+сентябрь!BA184+октябрь!BA184+ноябрь!BA184+декабрь!BA184</f>
        <v>0</v>
      </c>
      <c r="BE184" s="36">
        <f>январь!BB184+февраль!BB184+март!BB184+апрель!BB184+май!BB184+июнь!BB184+июль!BB184+август!BB184+сентябрь!BB184+октябрь!BB184+ноябрь!BB184+декабрь!BB184</f>
        <v>0</v>
      </c>
      <c r="BF184" s="36">
        <f>январь!BC184+февраль!BC184+март!BC184+апрель!BC184+май!BC184+июнь!BC184+июль!BC184+август!BC184+сентябрь!BC184+октябрь!BC184+ноябрь!BC184+декабрь!BC184</f>
        <v>0</v>
      </c>
      <c r="BG184" s="36">
        <f>январь!BD184+февраль!BD184+март!BD184+апрель!BD184+май!BD184+июнь!BD184+июль!BD184+август!BD184+сентябрь!BD184+октябрь!BD184+ноябрь!BD184+декабрь!BD184</f>
        <v>3.0000000000000001E-3</v>
      </c>
      <c r="BH184" s="36">
        <f>январь!BE184+февраль!BE184+март!BE184+апрель!BE184+май!BE184+июнь!BE184+июль!BE184+август!BE184+сентябрь!BE184+октябрь!BE184+ноябрь!BE184+декабрь!BE184</f>
        <v>1.91</v>
      </c>
      <c r="BI184" s="36">
        <f>январь!BF184+февраль!BF184+март!BF184+апрель!BF184+май!BF184+июнь!BF184+июль!BF184+август!BF184+сентябрь!BF184+октябрь!BF184+ноябрь!BF184+декабрь!BF184</f>
        <v>0</v>
      </c>
      <c r="BJ184" s="36">
        <f>январь!BG184+февраль!BG184+март!BG184+апрель!BG184+май!BG184+июнь!BG184+июль!BG184+август!BG184+сентябрь!BG184+октябрь!BG184+ноябрь!BG184+декабрь!BG184</f>
        <v>0</v>
      </c>
      <c r="BK184" s="36">
        <f>январь!BH184+февраль!BH184+март!BH184+апрель!BH184+май!BH184+июнь!BH184+июль!BH184+август!BH184+сентябрь!BH184+октябрь!BH184+ноябрь!BH184+декабрь!BH184</f>
        <v>0</v>
      </c>
      <c r="BL184" s="36">
        <f>январь!BI184+февраль!BI184+март!BI184+апрель!BI184+май!BI184+июнь!BI184+июль!BI184+август!BI184+сентябрь!BI184+октябрь!BI184+ноябрь!BI184+декабрь!BI184</f>
        <v>0</v>
      </c>
      <c r="BM184" s="29">
        <f>январь!BJ184+февраль!BJ184+март!BJ184+апрель!BJ184+май!BJ184+июнь!BJ184+июль!BJ184+август!BJ184+сентябрь!BJ184+октябрь!BJ184+ноябрь!BJ184+декабрь!BJ184</f>
        <v>0</v>
      </c>
      <c r="BN184" s="36">
        <f>январь!BK184+февраль!BK184+март!BK184+апрель!BK184+май!BK184+июнь!BK184+июль!BK184+август!BK184+сентябрь!BK184+октябрь!BK184+ноябрь!BK184+декабрь!BK184</f>
        <v>0</v>
      </c>
      <c r="BO184" s="29">
        <f>январь!BL184+февраль!BL184+март!BL184+апрель!BL184+май!BL184+июнь!BL184+июль!BL184+август!BL184+сентябрь!BL184+октябрь!BL184+ноябрь!BL184+декабрь!BL184</f>
        <v>3</v>
      </c>
      <c r="BP184" s="36">
        <f>январь!BM184+февраль!BM184+март!BM184+апрель!BM184+май!BM184+июнь!BM184+июль!BM184+август!BM184+сентябрь!BM184+октябрь!BM184+ноябрь!BM184+декабрь!BM184</f>
        <v>8.0129999999999999</v>
      </c>
      <c r="BQ184" s="36">
        <f>январь!BN184+февраль!BN184+март!BN184+апрель!BN184+май!BN184+июнь!BN184+июль!BN184+август!BN184+сентябрь!BN184+октябрь!BN184+ноябрь!BN184+декабрь!BN184</f>
        <v>0</v>
      </c>
      <c r="BR184" s="36">
        <f>январь!BO184+февраль!BO184+март!BO184+апрель!BO184+май!BO184+июнь!BO184+июль!BO184+август!BO184+сентябрь!BO184+октябрь!BO184+ноябрь!BO184+декабрь!BO184</f>
        <v>0</v>
      </c>
      <c r="BS184" s="29">
        <f>январь!BP184+февраль!BP184+март!BP184+апрель!BP184+май!BP184+июнь!BP184+июль!BP184+август!BP184+сентябрь!BP184+октябрь!BP184+ноябрь!BP184+декабрь!BP184</f>
        <v>0</v>
      </c>
      <c r="BT184" s="36">
        <f>январь!BQ184+февраль!BQ184+март!BQ184+апрель!BQ184+май!BQ184+июнь!BQ184+июль!BQ184+август!BQ184+сентябрь!BQ184+октябрь!BQ184+ноябрь!BQ184+декабрь!BQ184</f>
        <v>0</v>
      </c>
      <c r="BU184" s="29">
        <f>январь!BR184+февраль!BR184+март!BR184+апрель!BR184+май!BR184+июнь!BR184+июль!BR184+август!BR184+сентябрь!BR184+октябрь!BR184+ноябрь!BR184+декабрь!BR184</f>
        <v>10</v>
      </c>
      <c r="BV184" s="36">
        <f>январь!BS184+февраль!BS184+март!BS184+апрель!BS184+май!BS184+июнь!BS184+июль!BS184+август!BS184+сентябрь!BS184+октябрь!BS184+ноябрь!BS184+декабрь!BS184</f>
        <v>13.069000000000001</v>
      </c>
      <c r="BW184" s="36">
        <f>январь!BT184+февраль!BT184+март!BT184+апрель!BT184+май!BT184+июнь!BT184+июль!BT184+август!BT184+сентябрь!BT184+октябрь!BT184+ноябрь!BT184+декабрь!BT184</f>
        <v>0</v>
      </c>
      <c r="BX184" s="36">
        <f>январь!BU184+февраль!BU184+март!BU184+апрель!BU184+май!BU184+июнь!BU184+июль!BU184+август!BU184+сентябрь!BU184+октябрь!BU184+ноябрь!BU184+декабрь!BU184</f>
        <v>0</v>
      </c>
      <c r="BY184" s="36">
        <f>январь!BV184+февраль!BV184+март!BV184+апрель!BV184+май!BV184+июнь!BV184+июль!BV184+август!BV184+сентябрь!BV184+октябрь!BV184+ноябрь!BV184+декабрь!BV184</f>
        <v>0</v>
      </c>
      <c r="BZ184" s="77">
        <v>1</v>
      </c>
    </row>
    <row r="185" spans="1:78" x14ac:dyDescent="0.25">
      <c r="A185" s="16">
        <v>183</v>
      </c>
      <c r="B185" s="16">
        <v>3</v>
      </c>
      <c r="C185" s="37" t="s">
        <v>641</v>
      </c>
      <c r="D185" s="51">
        <v>579.71160059903389</v>
      </c>
      <c r="E185" s="25">
        <v>1479.6030239999998</v>
      </c>
      <c r="F185" s="26">
        <f t="shared" si="6"/>
        <v>2039.4696245990338</v>
      </c>
      <c r="G185" s="26">
        <f t="shared" si="7"/>
        <v>559.86660059903386</v>
      </c>
      <c r="H185" s="26">
        <f t="shared" si="8"/>
        <v>19.844999999999999</v>
      </c>
      <c r="I185" s="36">
        <f>январь!F185+февраль!F185+март!F185+апрель!F185+май!F185+июнь!F185+июль!F185+август!F185+сентябрь!F185+октябрь!F185+ноябрь!F185+декабрь!F185</f>
        <v>0</v>
      </c>
      <c r="J185" s="36">
        <f>январь!G185+февраль!G185+март!G185+апрель!G185+май!G185+июнь!G185+июль!G185+август!G185+сентябрь!G185+октябрь!G185+ноябрь!G185+декабрь!G185</f>
        <v>0</v>
      </c>
      <c r="K185" s="36">
        <f>январь!H185+февраль!H185+март!H185+апрель!H185+май!H185+июнь!H185+июль!H185+август!H185+сентябрь!H185+октябрь!H185+ноябрь!H185+декабрь!H185</f>
        <v>0</v>
      </c>
      <c r="L185" s="27">
        <f>январь!I185+февраль!I185+март!I185+апрель!I185+май!I185+июнь!I185+июль!I185+август!I185+сентябрь!I185+октябрь!I185+ноябрь!I185+декабрь!I185</f>
        <v>0</v>
      </c>
      <c r="M185" s="36">
        <f>январь!J185+февраль!J185+март!J185+апрель!J185+май!J185+июнь!J185+июль!J185+август!J185+сентябрь!J185+октябрь!J185+ноябрь!J185+декабрь!J185</f>
        <v>0</v>
      </c>
      <c r="N185" s="36">
        <f>январь!K185+февраль!K185+март!K185+апрель!K185+май!K185+июнь!K185+июль!K185+август!K185+сентябрь!K185+октябрь!K185+ноябрь!K185+декабрь!K185</f>
        <v>0</v>
      </c>
      <c r="O185" s="36">
        <f>январь!L185+февраль!L185+март!L185+апрель!L185+май!L185+июнь!L185+июль!L185+август!L185+сентябрь!L185+октябрь!L185+ноябрь!L185+декабрь!L185</f>
        <v>0</v>
      </c>
      <c r="P185" s="36">
        <f>январь!M185+февраль!M185+март!M185+апрель!M185+май!M185+июнь!M185+июль!M185+август!M185+сентябрь!M185+октябрь!M185+ноябрь!M185+декабрь!M185</f>
        <v>0</v>
      </c>
      <c r="Q185" s="36">
        <f>январь!N185+февраль!N185+март!N185+апрель!N185+май!N185+июнь!N185+июль!N185+август!N185+сентябрь!N185+октябрь!N185+ноябрь!N185+декабрь!N185</f>
        <v>0</v>
      </c>
      <c r="R185" s="29">
        <f>январь!O185+февраль!O185+март!O185+апрель!O185+май!O185+июнь!O185+июль!O185+август!O185+сентябрь!O185+октябрь!O185+ноябрь!O185+декабрь!O185</f>
        <v>0</v>
      </c>
      <c r="S185" s="36">
        <f>январь!P185+февраль!P185+март!P185+апрель!P185+май!P185+июнь!P185+июль!P185+август!P185+сентябрь!P185+октябрь!P185+ноябрь!P185+декабрь!P185</f>
        <v>0</v>
      </c>
      <c r="T185" s="29">
        <f>январь!Q185+февраль!Q185+март!Q185+апрель!Q185+май!Q185+июнь!Q185+июль!Q185+август!Q185+сентябрь!Q185+октябрь!Q185+ноябрь!Q185+декабрь!Q185</f>
        <v>0</v>
      </c>
      <c r="U185" s="36">
        <f>январь!R185+февраль!R185+март!R185+апрель!R185+май!R185+июнь!R185+июль!R185+август!R185+сентябрь!R185+октябрь!R185+ноябрь!R185+декабрь!R185</f>
        <v>0</v>
      </c>
      <c r="V185" s="36">
        <f>январь!S185+февраль!S185+март!S185+апрель!S185+май!S185+июнь!S185+июль!S185+август!S185+сентябрь!S185+октябрь!S185+ноябрь!S185+декабрь!S185</f>
        <v>0</v>
      </c>
      <c r="W185" s="36">
        <f>январь!T185+февраль!T185+март!T185+апрель!T185+май!T185+июнь!T185+июль!T185+август!T185+сентябрь!T185+октябрь!T185+ноябрь!T185+декабрь!T185</f>
        <v>0</v>
      </c>
      <c r="X185" s="36">
        <f>январь!U185+февраль!U185+март!U185+апрель!U185+май!U185+июнь!U185+июль!U185+август!U185+сентябрь!U185+октябрь!U185+ноябрь!U185+декабрь!U185</f>
        <v>0</v>
      </c>
      <c r="Y185" s="36">
        <f>январь!V185+февраль!V185+март!V185+апрель!V185+май!V185+июнь!V185+июль!V185+август!V185+сентябрь!V185+октябрь!V185+ноябрь!V185+декабрь!V185</f>
        <v>0</v>
      </c>
      <c r="Z185" s="36">
        <f>январь!W185+февраль!W185+март!W185+апрель!W185+май!W185+июнь!W185+июль!W185+август!W185+сентябрь!W185+октябрь!W185+ноябрь!W185+декабрь!W185</f>
        <v>0</v>
      </c>
      <c r="AA185" s="36">
        <f>январь!X185+февраль!X185+март!X185+апрель!X185+май!X185+июнь!X185+июль!X185+август!X185+сентябрь!X185+октябрь!X185+ноябрь!X185+декабрь!X185</f>
        <v>0</v>
      </c>
      <c r="AB185" s="29">
        <f>январь!Y185+февраль!Y185+март!Y185+апрель!Y185+май!Y185+июнь!Y185+июль!Y185+август!Y185+сентябрь!Y185+октябрь!Y185+ноябрь!Y185+декабрь!Y185</f>
        <v>0</v>
      </c>
      <c r="AC185" s="36">
        <f>январь!Z185+февраль!Z185+март!Z185+апрель!Z185+май!Z185+июнь!Z185+июль!Z185+август!Z185+сентябрь!Z185+октябрь!Z185+ноябрь!Z185+декабрь!Z185</f>
        <v>0</v>
      </c>
      <c r="AD185" s="66" t="str">
        <f>CONCATENATE(январь!AA185,$BZ$1,февраль!AA185,$BZ$1,март!AA185,$BZ$1,апрель!AA185,$BZ$1,май!AA185,$BZ$1,июнь!AA185,$BZ$1,июль!AA185,$BZ$1,август!AA185,$BZ$1,сентябрь!AA185,$BZ$1,октябрь!AA185,$BZ$1,ноябрь!AA185,$BZ$1,декабрь!AA185)</f>
        <v xml:space="preserve">           </v>
      </c>
      <c r="AE185" s="36">
        <f>январь!AB185+февраль!AB185+март!AB185+апрель!AB185+май!AB185+июнь!AB185+июль!AB185+август!AB185+сентябрь!AB185+октябрь!AB185+ноябрь!AB185+декабрь!AB185</f>
        <v>0</v>
      </c>
      <c r="AF185" s="36">
        <f>январь!AC185+февраль!AC185+март!AC185+апрель!AC185+май!AC185+июнь!AC185+июль!AC185+август!AC185+сентябрь!AC185+октябрь!AC185+ноябрь!AC185+декабрь!AC185</f>
        <v>0</v>
      </c>
      <c r="AG185" s="36">
        <f>январь!AD185+февраль!AD185+март!AD185+апрель!AD185+май!AD185+июнь!AD185+июль!AD185+август!AD185+сентябрь!AD185+октябрь!AD185+ноябрь!AD185+декабрь!AD185</f>
        <v>0</v>
      </c>
      <c r="AH185" s="36">
        <f>январь!AE185+февраль!AE185+март!AE185+апрель!AE185+май!AE185+июнь!AE185+июль!AE185+август!AE185+сентябрь!AE185+октябрь!AE185+ноябрь!AE185+декабрь!AE185</f>
        <v>0</v>
      </c>
      <c r="AI185" s="36">
        <f>январь!AF185+февраль!AF185+март!AF185+апрель!AF185+май!AF185+июнь!AF185+июль!AF185+август!AF185+сентябрь!AF185+октябрь!AF185+ноябрь!AF185+декабрь!AF185</f>
        <v>0</v>
      </c>
      <c r="AJ185" s="36">
        <f>январь!AG185+февраль!AG185+март!AG185+апрель!AG185+май!AG185+июнь!AG185+июль!AG185+август!AG185+сентябрь!AG185+октябрь!AG185+ноябрь!AG185+декабрь!AG185</f>
        <v>0</v>
      </c>
      <c r="AK185" s="29">
        <f>январь!AH185+февраль!AH185+март!AH185+апрель!AH185+май!AH185+июнь!AH185+июль!AH185+август!AH185+сентябрь!AH185+октябрь!AH185+ноябрь!AH185+декабрь!AH185</f>
        <v>0</v>
      </c>
      <c r="AL185" s="36">
        <f>январь!AI185+февраль!AI185+март!AI185+апрель!AI185+май!AI185+июнь!AI185+июль!AI185+август!AI185+сентябрь!AI185+октябрь!AI185+ноябрь!AI185+декабрь!AI185</f>
        <v>0</v>
      </c>
      <c r="AM185" s="29">
        <f>январь!AJ185+февраль!AJ185+март!AJ185+апрель!AJ185+май!AJ185+июнь!AJ185+июль!AJ185+август!AJ185+сентябрь!AJ185+октябрь!AJ185+ноябрь!AJ185+декабрь!AJ185</f>
        <v>0</v>
      </c>
      <c r="AN185" s="36">
        <f>январь!AK185+февраль!AK185+март!AK185+апрель!AK185+май!AK185+июнь!AK185+июль!AK185+август!AK185+сентябрь!AK185+октябрь!AK185+ноябрь!AK185+декабрь!AK185</f>
        <v>0</v>
      </c>
      <c r="AO185" s="36">
        <f>январь!AL185+февраль!AL185+март!AL185+апрель!AL185+май!AL185+июнь!AL185+июль!AL185+август!AL185+сентябрь!AL185+октябрь!AL185+ноябрь!AL185+декабрь!AL185</f>
        <v>0</v>
      </c>
      <c r="AP185" s="36">
        <f>январь!AM185+февраль!AM185+март!AM185+апрель!AM185+май!AM185+июнь!AM185+июль!AM185+август!AM185+сентябрь!AM185+октябрь!AM185+ноябрь!AM185+декабрь!AM185</f>
        <v>0</v>
      </c>
      <c r="AQ185" s="29">
        <f>январь!AN185+февраль!AN185+март!AN185+апрель!AN185+май!AN185+июнь!AN185+июль!AN185+август!AN185+сентябрь!AN185+октябрь!AN185+ноябрь!AN185+декабрь!AN185</f>
        <v>0</v>
      </c>
      <c r="AR185" s="36">
        <f>январь!AO185+февраль!AO185+март!AO185+апрель!AO185+май!AO185+июнь!AO185+июль!AO185+август!AO185+сентябрь!AO185+октябрь!AO185+ноябрь!AO185+декабрь!AO185</f>
        <v>0</v>
      </c>
      <c r="AS185" s="29">
        <f>январь!AP185+февраль!AP185+март!AP185+апрель!AP185+май!AP185+июнь!AP185+июль!AP185+август!AP185+сентябрь!AP185+октябрь!AP185+ноябрь!AP185+декабрь!AP185</f>
        <v>0</v>
      </c>
      <c r="AT185" s="36">
        <f>январь!AQ185+февраль!AQ185+март!AQ185+апрель!AQ185+май!AQ185+июнь!AQ185+июль!AQ185+август!AQ185+сентябрь!AQ185+октябрь!AQ185+ноябрь!AQ185+декабрь!AQ185</f>
        <v>0</v>
      </c>
      <c r="AU185" s="29">
        <f>январь!AR185+февраль!AR185+март!AR185+апрель!AR185+май!AR185+июнь!AR185+июль!AR185+август!AR185+сентябрь!AR185+октябрь!AR185+ноябрь!AR185+декабрь!AR185</f>
        <v>0</v>
      </c>
      <c r="AV185" s="36">
        <f>январь!AS185+февраль!AS185+март!AS185+апрель!AS185+май!AS185+июнь!AS185+июль!AS185+август!AS185+сентябрь!AS185+октябрь!AS185+ноябрь!AS185+декабрь!AS185</f>
        <v>0</v>
      </c>
      <c r="AW185" s="36">
        <f>январь!AT185+февраль!AT185+март!AT185+апрель!AT185+май!AT185+июнь!AT185+июль!AT185+август!AT185+сентябрь!AT185+октябрь!AT185+ноябрь!AT185+декабрь!AT185</f>
        <v>0</v>
      </c>
      <c r="AX185" s="36">
        <f>январь!AU185+февраль!AU185+март!AU185+апрель!AU185+май!AU185+июнь!AU185+июль!AU185+август!AU185+сентябрь!AU185+октябрь!AU185+ноябрь!AU185+декабрь!AU185</f>
        <v>0</v>
      </c>
      <c r="AY185" s="29">
        <f>январь!AV185+февраль!AV185+март!AV185+апрель!AV185+май!AV185+июнь!AV185+июль!AV185+август!AV185+сентябрь!AV185+октябрь!AV185+ноябрь!AV185+декабрь!AV185</f>
        <v>0</v>
      </c>
      <c r="AZ185" s="36">
        <f>январь!AW185+февраль!AW185+март!AW185+апрель!AW185+май!AW185+июнь!AW185+июль!AW185+август!AW185+сентябрь!AW185+октябрь!AW185+ноябрь!AW185+декабрь!AW185</f>
        <v>0</v>
      </c>
      <c r="BA185" s="36">
        <f>январь!AX185+февраль!AX185+март!AX185+апрель!AX185+май!AX185+июнь!AX185+июль!AX185+август!AX185+сентябрь!AX185+октябрь!AX185+ноябрь!AX185+декабрь!AX185</f>
        <v>0</v>
      </c>
      <c r="BB185" s="36">
        <f>январь!AY185+февраль!AY185+март!AY185+апрель!AY185+май!AY185+июнь!AY185+июль!AY185+август!AY185+сентябрь!AY185+октябрь!AY185+ноябрь!AY185+декабрь!AY185</f>
        <v>0</v>
      </c>
      <c r="BC185" s="29">
        <f>январь!AZ185+февраль!AZ185+март!AZ185+апрель!AZ185+май!AZ185+июнь!AZ185+июль!AZ185+август!AZ185+сентябрь!AZ185+октябрь!AZ185+ноябрь!AZ185+декабрь!AZ185</f>
        <v>0</v>
      </c>
      <c r="BD185" s="36">
        <f>январь!BA185+февраль!BA185+март!BA185+апрель!BA185+май!BA185+июнь!BA185+июль!BA185+август!BA185+сентябрь!BA185+октябрь!BA185+ноябрь!BA185+декабрь!BA185</f>
        <v>0</v>
      </c>
      <c r="BE185" s="36">
        <f>январь!BB185+февраль!BB185+март!BB185+апрель!BB185+май!BB185+июнь!BB185+июль!BB185+август!BB185+сентябрь!BB185+октябрь!BB185+ноябрь!BB185+декабрь!BB185</f>
        <v>0</v>
      </c>
      <c r="BF185" s="36">
        <f>январь!BC185+февраль!BC185+март!BC185+апрель!BC185+май!BC185+июнь!BC185+июль!BC185+август!BC185+сентябрь!BC185+октябрь!BC185+ноябрь!BC185+декабрь!BC185</f>
        <v>0</v>
      </c>
      <c r="BG185" s="36">
        <f>январь!BD185+февраль!BD185+март!BD185+апрель!BD185+май!BD185+июнь!BD185+июль!BD185+август!BD185+сентябрь!BD185+октябрь!BD185+ноябрь!BD185+декабрь!BD185</f>
        <v>4.0000000000000001E-3</v>
      </c>
      <c r="BH185" s="36">
        <f>январь!BE185+февраль!BE185+март!BE185+апрель!BE185+май!BE185+июнь!BE185+июль!BE185+август!BE185+сентябрь!BE185+октябрь!BE185+ноябрь!BE185+декабрь!BE185</f>
        <v>7.1769999999999996</v>
      </c>
      <c r="BI185" s="36">
        <f>январь!BF185+февраль!BF185+март!BF185+апрель!BF185+май!BF185+июнь!BF185+июль!BF185+август!BF185+сентябрь!BF185+октябрь!BF185+ноябрь!BF185+декабрь!BF185</f>
        <v>0</v>
      </c>
      <c r="BJ185" s="36">
        <f>январь!BG185+февраль!BG185+март!BG185+апрель!BG185+май!BG185+июнь!BG185+июль!BG185+август!BG185+сентябрь!BG185+октябрь!BG185+ноябрь!BG185+декабрь!BG185</f>
        <v>0</v>
      </c>
      <c r="BK185" s="36">
        <f>январь!BH185+февраль!BH185+март!BH185+апрель!BH185+май!BH185+июнь!BH185+июль!BH185+август!BH185+сентябрь!BH185+октябрь!BH185+ноябрь!BH185+декабрь!BH185</f>
        <v>0</v>
      </c>
      <c r="BL185" s="36">
        <f>январь!BI185+февраль!BI185+март!BI185+апрель!BI185+май!BI185+июнь!BI185+июль!BI185+август!BI185+сентябрь!BI185+октябрь!BI185+ноябрь!BI185+декабрь!BI185</f>
        <v>0</v>
      </c>
      <c r="BM185" s="29">
        <f>январь!BJ185+февраль!BJ185+март!BJ185+апрель!BJ185+май!BJ185+июнь!BJ185+июль!BJ185+август!BJ185+сентябрь!BJ185+октябрь!BJ185+ноябрь!BJ185+декабрь!BJ185</f>
        <v>0</v>
      </c>
      <c r="BN185" s="36">
        <f>январь!BK185+февраль!BK185+март!BK185+апрель!BK185+май!BK185+июнь!BK185+июль!BK185+август!BK185+сентябрь!BK185+октябрь!BK185+ноябрь!BK185+декабрь!BK185</f>
        <v>0</v>
      </c>
      <c r="BO185" s="29">
        <f>январь!BL185+февраль!BL185+март!BL185+апрель!BL185+май!BL185+июнь!BL185+июль!BL185+август!BL185+сентябрь!BL185+октябрь!BL185+ноябрь!BL185+декабрь!BL185</f>
        <v>3</v>
      </c>
      <c r="BP185" s="36">
        <f>январь!BM185+февраль!BM185+март!BM185+апрель!BM185+май!BM185+июнь!BM185+июль!BM185+август!BM185+сентябрь!BM185+октябрь!BM185+ноябрь!BM185+декабрь!BM185</f>
        <v>7.3780000000000001</v>
      </c>
      <c r="BQ185" s="36">
        <f>январь!BN185+февраль!BN185+март!BN185+апрель!BN185+май!BN185+июнь!BN185+июль!BN185+август!BN185+сентябрь!BN185+октябрь!BN185+ноябрь!BN185+декабрь!BN185</f>
        <v>0.02</v>
      </c>
      <c r="BR185" s="36">
        <f>январь!BO185+февраль!BO185+март!BO185+апрель!BO185+май!BO185+июнь!BO185+июль!BO185+август!BO185+сентябрь!BO185+октябрь!BO185+ноябрь!BO185+декабрь!BO185</f>
        <v>3.3889999999999998</v>
      </c>
      <c r="BS185" s="29">
        <f>январь!BP185+февраль!BP185+март!BP185+апрель!BP185+май!BP185+июнь!BP185+июль!BP185+август!BP185+сентябрь!BP185+октябрь!BP185+ноябрь!BP185+декабрь!BP185</f>
        <v>2</v>
      </c>
      <c r="BT185" s="36">
        <f>январь!BQ185+февраль!BQ185+март!BQ185+апрель!BQ185+май!BQ185+июнь!BQ185+июль!BQ185+август!BQ185+сентябрь!BQ185+октябрь!BQ185+ноябрь!BQ185+декабрь!BQ185</f>
        <v>1.901</v>
      </c>
      <c r="BU185" s="29">
        <f>январь!BR185+февраль!BR185+март!BR185+апрель!BR185+май!BR185+июнь!BR185+июль!BR185+август!BR185+сентябрь!BR185+октябрь!BR185+ноябрь!BR185+декабрь!BR185</f>
        <v>0</v>
      </c>
      <c r="BV185" s="36">
        <f>январь!BS185+февраль!BS185+март!BS185+апрель!BS185+май!BS185+июнь!BS185+июль!BS185+август!BS185+сентябрь!BS185+октябрь!BS185+ноябрь!BS185+декабрь!BS185</f>
        <v>0</v>
      </c>
      <c r="BW185" s="36">
        <f>январь!BT185+февраль!BT185+март!BT185+апрель!BT185+май!BT185+июнь!BT185+июль!BT185+август!BT185+сентябрь!BT185+октябрь!BT185+ноябрь!BT185+декабрь!BT185</f>
        <v>0</v>
      </c>
      <c r="BX185" s="36">
        <f>январь!BU185+февраль!BU185+март!BU185+апрель!BU185+май!BU185+июнь!BU185+июль!BU185+август!BU185+сентябрь!BU185+октябрь!BU185+ноябрь!BU185+декабрь!BU185</f>
        <v>0</v>
      </c>
      <c r="BY185" s="36">
        <f>январь!BV185+февраль!BV185+март!BV185+апрель!BV185+май!BV185+июнь!BV185+июль!BV185+август!BV185+сентябрь!BV185+октябрь!BV185+ноябрь!BV185+декабрь!BV185</f>
        <v>0</v>
      </c>
      <c r="BZ185" s="77">
        <v>3</v>
      </c>
    </row>
    <row r="186" spans="1:78" x14ac:dyDescent="0.25">
      <c r="A186" s="16">
        <v>184</v>
      </c>
      <c r="B186" s="16">
        <v>3</v>
      </c>
      <c r="C186" s="37" t="s">
        <v>642</v>
      </c>
      <c r="D186" s="51">
        <v>283.80611980676326</v>
      </c>
      <c r="E186" s="25">
        <v>499.96232000000003</v>
      </c>
      <c r="F186" s="26">
        <f t="shared" si="6"/>
        <v>758.33143980676334</v>
      </c>
      <c r="G186" s="26">
        <f t="shared" si="7"/>
        <v>258.36911980676325</v>
      </c>
      <c r="H186" s="26">
        <f t="shared" si="8"/>
        <v>25.436999999999998</v>
      </c>
      <c r="I186" s="36">
        <f>январь!F186+февраль!F186+март!F186+апрель!F186+май!F186+июнь!F186+июль!F186+август!F186+сентябрь!F186+октябрь!F186+ноябрь!F186+декабрь!F186</f>
        <v>0</v>
      </c>
      <c r="J186" s="36">
        <f>январь!G186+февраль!G186+март!G186+апрель!G186+май!G186+июнь!G186+июль!G186+август!G186+сентябрь!G186+октябрь!G186+ноябрь!G186+декабрь!G186</f>
        <v>0</v>
      </c>
      <c r="K186" s="36">
        <f>январь!H186+февраль!H186+март!H186+апрель!H186+май!H186+июнь!H186+июль!H186+август!H186+сентябрь!H186+октябрь!H186+ноябрь!H186+декабрь!H186</f>
        <v>0</v>
      </c>
      <c r="L186" s="27">
        <f>январь!I186+февраль!I186+март!I186+апрель!I186+май!I186+июнь!I186+июль!I186+август!I186+сентябрь!I186+октябрь!I186+ноябрь!I186+декабрь!I186</f>
        <v>0</v>
      </c>
      <c r="M186" s="36">
        <f>январь!J186+февраль!J186+март!J186+апрель!J186+май!J186+июнь!J186+июль!J186+август!J186+сентябрь!J186+октябрь!J186+ноябрь!J186+декабрь!J186</f>
        <v>0</v>
      </c>
      <c r="N186" s="36">
        <f>январь!K186+февраль!K186+март!K186+апрель!K186+май!K186+июнь!K186+июль!K186+август!K186+сентябрь!K186+октябрь!K186+ноябрь!K186+декабрь!K186</f>
        <v>0</v>
      </c>
      <c r="O186" s="36">
        <f>январь!L186+февраль!L186+март!L186+апрель!L186+май!L186+июнь!L186+июль!L186+август!L186+сентябрь!L186+октябрь!L186+ноябрь!L186+декабрь!L186</f>
        <v>0</v>
      </c>
      <c r="P186" s="36">
        <f>январь!M186+февраль!M186+март!M186+апрель!M186+май!M186+июнь!M186+июль!M186+август!M186+сентябрь!M186+октябрь!M186+ноябрь!M186+декабрь!M186</f>
        <v>0</v>
      </c>
      <c r="Q186" s="36">
        <f>январь!N186+февраль!N186+март!N186+апрель!N186+май!N186+июнь!N186+июль!N186+август!N186+сентябрь!N186+октябрь!N186+ноябрь!N186+декабрь!N186</f>
        <v>0</v>
      </c>
      <c r="R186" s="29">
        <f>январь!O186+февраль!O186+март!O186+апрель!O186+май!O186+июнь!O186+июль!O186+август!O186+сентябрь!O186+октябрь!O186+ноябрь!O186+декабрь!O186</f>
        <v>0</v>
      </c>
      <c r="S186" s="36">
        <f>январь!P186+февраль!P186+март!P186+апрель!P186+май!P186+июнь!P186+июль!P186+август!P186+сентябрь!P186+октябрь!P186+ноябрь!P186+декабрь!P186</f>
        <v>0</v>
      </c>
      <c r="T186" s="29">
        <f>январь!Q186+февраль!Q186+март!Q186+апрель!Q186+май!Q186+июнь!Q186+июль!Q186+август!Q186+сентябрь!Q186+октябрь!Q186+ноябрь!Q186+декабрь!Q186</f>
        <v>0</v>
      </c>
      <c r="U186" s="36">
        <f>январь!R186+февраль!R186+март!R186+апрель!R186+май!R186+июнь!R186+июль!R186+август!R186+сентябрь!R186+октябрь!R186+ноябрь!R186+декабрь!R186</f>
        <v>0</v>
      </c>
      <c r="V186" s="36">
        <f>январь!S186+февраль!S186+март!S186+апрель!S186+май!S186+июнь!S186+июль!S186+август!S186+сентябрь!S186+октябрь!S186+ноябрь!S186+декабрь!S186</f>
        <v>0</v>
      </c>
      <c r="W186" s="36">
        <f>январь!T186+февраль!T186+март!T186+апрель!T186+май!T186+июнь!T186+июль!T186+август!T186+сентябрь!T186+октябрь!T186+ноябрь!T186+декабрь!T186</f>
        <v>0</v>
      </c>
      <c r="X186" s="36">
        <f>январь!U186+февраль!U186+март!U186+апрель!U186+май!U186+июнь!U186+июль!U186+август!U186+сентябрь!U186+октябрь!U186+ноябрь!U186+декабрь!U186</f>
        <v>0</v>
      </c>
      <c r="Y186" s="36">
        <f>январь!V186+февраль!V186+март!V186+апрель!V186+май!V186+июнь!V186+июль!V186+август!V186+сентябрь!V186+октябрь!V186+ноябрь!V186+декабрь!V186</f>
        <v>0</v>
      </c>
      <c r="Z186" s="36">
        <f>январь!W186+февраль!W186+март!W186+апрель!W186+май!W186+июнь!W186+июль!W186+август!W186+сентябрь!W186+октябрь!W186+ноябрь!W186+декабрь!W186</f>
        <v>0</v>
      </c>
      <c r="AA186" s="36">
        <f>январь!X186+февраль!X186+март!X186+апрель!X186+май!X186+июнь!X186+июль!X186+август!X186+сентябрь!X186+октябрь!X186+ноябрь!X186+декабрь!X186</f>
        <v>0</v>
      </c>
      <c r="AB186" s="29">
        <f>январь!Y186+февраль!Y186+март!Y186+апрель!Y186+май!Y186+июнь!Y186+июль!Y186+август!Y186+сентябрь!Y186+октябрь!Y186+ноябрь!Y186+декабрь!Y186</f>
        <v>0</v>
      </c>
      <c r="AC186" s="36">
        <f>январь!Z186+февраль!Z186+март!Z186+апрель!Z186+май!Z186+июнь!Z186+июль!Z186+август!Z186+сентябрь!Z186+октябрь!Z186+ноябрь!Z186+декабрь!Z186</f>
        <v>0</v>
      </c>
      <c r="AD186" s="66" t="str">
        <f>CONCATENATE(январь!AA186,$BZ$1,февраль!AA186,$BZ$1,март!AA186,$BZ$1,апрель!AA186,$BZ$1,май!AA186,$BZ$1,июнь!AA186,$BZ$1,июль!AA186,$BZ$1,август!AA186,$BZ$1,сентябрь!AA186,$BZ$1,октябрь!AA186,$BZ$1,ноябрь!AA186,$BZ$1,декабрь!AA186)</f>
        <v xml:space="preserve">           </v>
      </c>
      <c r="AE186" s="36">
        <f>январь!AB186+февраль!AB186+март!AB186+апрель!AB186+май!AB186+июнь!AB186+июль!AB186+август!AB186+сентябрь!AB186+октябрь!AB186+ноябрь!AB186+декабрь!AB186</f>
        <v>0</v>
      </c>
      <c r="AF186" s="36">
        <f>январь!AC186+февраль!AC186+март!AC186+апрель!AC186+май!AC186+июнь!AC186+июль!AC186+август!AC186+сентябрь!AC186+октябрь!AC186+ноябрь!AC186+декабрь!AC186</f>
        <v>0</v>
      </c>
      <c r="AG186" s="36">
        <f>январь!AD186+февраль!AD186+март!AD186+апрель!AD186+май!AD186+июнь!AD186+июль!AD186+август!AD186+сентябрь!AD186+октябрь!AD186+ноябрь!AD186+декабрь!AD186</f>
        <v>0</v>
      </c>
      <c r="AH186" s="36">
        <f>январь!AE186+февраль!AE186+март!AE186+апрель!AE186+май!AE186+июнь!AE186+июль!AE186+август!AE186+сентябрь!AE186+октябрь!AE186+ноябрь!AE186+декабрь!AE186</f>
        <v>0</v>
      </c>
      <c r="AI186" s="36">
        <f>январь!AF186+февраль!AF186+март!AF186+апрель!AF186+май!AF186+июнь!AF186+июль!AF186+август!AF186+сентябрь!AF186+октябрь!AF186+ноябрь!AF186+декабрь!AF186</f>
        <v>0</v>
      </c>
      <c r="AJ186" s="36">
        <f>январь!AG186+февраль!AG186+март!AG186+апрель!AG186+май!AG186+июнь!AG186+июль!AG186+август!AG186+сентябрь!AG186+октябрь!AG186+ноябрь!AG186+декабрь!AG186</f>
        <v>0</v>
      </c>
      <c r="AK186" s="29">
        <f>январь!AH186+февраль!AH186+март!AH186+апрель!AH186+май!AH186+июнь!AH186+июль!AH186+август!AH186+сентябрь!AH186+октябрь!AH186+ноябрь!AH186+декабрь!AH186</f>
        <v>0</v>
      </c>
      <c r="AL186" s="36">
        <f>январь!AI186+февраль!AI186+март!AI186+апрель!AI186+май!AI186+июнь!AI186+июль!AI186+август!AI186+сентябрь!AI186+октябрь!AI186+ноябрь!AI186+декабрь!AI186</f>
        <v>0</v>
      </c>
      <c r="AM186" s="29">
        <f>январь!AJ186+февраль!AJ186+март!AJ186+апрель!AJ186+май!AJ186+июнь!AJ186+июль!AJ186+август!AJ186+сентябрь!AJ186+октябрь!AJ186+ноябрь!AJ186+декабрь!AJ186</f>
        <v>0</v>
      </c>
      <c r="AN186" s="36">
        <f>январь!AK186+февраль!AK186+март!AK186+апрель!AK186+май!AK186+июнь!AK186+июль!AK186+август!AK186+сентябрь!AK186+октябрь!AK186+ноябрь!AK186+декабрь!AK186</f>
        <v>0</v>
      </c>
      <c r="AO186" s="36">
        <f>январь!AL186+февраль!AL186+март!AL186+апрель!AL186+май!AL186+июнь!AL186+июль!AL186+август!AL186+сентябрь!AL186+октябрь!AL186+ноябрь!AL186+декабрь!AL186</f>
        <v>0</v>
      </c>
      <c r="AP186" s="36">
        <f>январь!AM186+февраль!AM186+март!AM186+апрель!AM186+май!AM186+июнь!AM186+июль!AM186+август!AM186+сентябрь!AM186+октябрь!AM186+ноябрь!AM186+декабрь!AM186</f>
        <v>0</v>
      </c>
      <c r="AQ186" s="29">
        <f>январь!AN186+февраль!AN186+март!AN186+апрель!AN186+май!AN186+июнь!AN186+июль!AN186+август!AN186+сентябрь!AN186+октябрь!AN186+ноябрь!AN186+декабрь!AN186</f>
        <v>0</v>
      </c>
      <c r="AR186" s="36">
        <f>январь!AO186+февраль!AO186+март!AO186+апрель!AO186+май!AO186+июнь!AO186+июль!AO186+август!AO186+сентябрь!AO186+октябрь!AO186+ноябрь!AO186+декабрь!AO186</f>
        <v>0</v>
      </c>
      <c r="AS186" s="29">
        <f>январь!AP186+февраль!AP186+март!AP186+апрель!AP186+май!AP186+июнь!AP186+июль!AP186+август!AP186+сентябрь!AP186+октябрь!AP186+ноябрь!AP186+декабрь!AP186</f>
        <v>0</v>
      </c>
      <c r="AT186" s="36">
        <f>январь!AQ186+февраль!AQ186+март!AQ186+апрель!AQ186+май!AQ186+июнь!AQ186+июль!AQ186+август!AQ186+сентябрь!AQ186+октябрь!AQ186+ноябрь!AQ186+декабрь!AQ186</f>
        <v>0</v>
      </c>
      <c r="AU186" s="29">
        <f>январь!AR186+февраль!AR186+март!AR186+апрель!AR186+май!AR186+июнь!AR186+июль!AR186+август!AR186+сентябрь!AR186+октябрь!AR186+ноябрь!AR186+декабрь!AR186</f>
        <v>0</v>
      </c>
      <c r="AV186" s="36">
        <f>январь!AS186+февраль!AS186+март!AS186+апрель!AS186+май!AS186+июнь!AS186+июль!AS186+август!AS186+сентябрь!AS186+октябрь!AS186+ноябрь!AS186+декабрь!AS186</f>
        <v>0</v>
      </c>
      <c r="AW186" s="36">
        <f>январь!AT186+февраль!AT186+март!AT186+апрель!AT186+май!AT186+июнь!AT186+июль!AT186+август!AT186+сентябрь!AT186+октябрь!AT186+ноябрь!AT186+декабрь!AT186</f>
        <v>0</v>
      </c>
      <c r="AX186" s="36">
        <f>январь!AU186+февраль!AU186+март!AU186+апрель!AU186+май!AU186+июнь!AU186+июль!AU186+август!AU186+сентябрь!AU186+октябрь!AU186+ноябрь!AU186+декабрь!AU186</f>
        <v>0</v>
      </c>
      <c r="AY186" s="29">
        <f>январь!AV186+февраль!AV186+март!AV186+апрель!AV186+май!AV186+июнь!AV186+июль!AV186+август!AV186+сентябрь!AV186+октябрь!AV186+ноябрь!AV186+декабрь!AV186</f>
        <v>0</v>
      </c>
      <c r="AZ186" s="36">
        <f>январь!AW186+февраль!AW186+март!AW186+апрель!AW186+май!AW186+июнь!AW186+июль!AW186+август!AW186+сентябрь!AW186+октябрь!AW186+ноябрь!AW186+декабрь!AW186</f>
        <v>0</v>
      </c>
      <c r="BA186" s="36">
        <f>январь!AX186+февраль!AX186+март!AX186+апрель!AX186+май!AX186+июнь!AX186+июль!AX186+август!AX186+сентябрь!AX186+октябрь!AX186+ноябрь!AX186+декабрь!AX186</f>
        <v>0</v>
      </c>
      <c r="BB186" s="36">
        <f>январь!AY186+февраль!AY186+март!AY186+апрель!AY186+май!AY186+июнь!AY186+июль!AY186+август!AY186+сентябрь!AY186+октябрь!AY186+ноябрь!AY186+декабрь!AY186</f>
        <v>0</v>
      </c>
      <c r="BC186" s="29">
        <f>январь!AZ186+февраль!AZ186+март!AZ186+апрель!AZ186+май!AZ186+июнь!AZ186+июль!AZ186+август!AZ186+сентябрь!AZ186+октябрь!AZ186+ноябрь!AZ186+декабрь!AZ186</f>
        <v>0</v>
      </c>
      <c r="BD186" s="36">
        <f>январь!BA186+февраль!BA186+март!BA186+апрель!BA186+май!BA186+июнь!BA186+июль!BA186+август!BA186+сентябрь!BA186+октябрь!BA186+ноябрь!BA186+декабрь!BA186</f>
        <v>0</v>
      </c>
      <c r="BE186" s="36">
        <f>январь!BB186+февраль!BB186+март!BB186+апрель!BB186+май!BB186+июнь!BB186+июль!BB186+август!BB186+сентябрь!BB186+октябрь!BB186+ноябрь!BB186+декабрь!BB186</f>
        <v>0</v>
      </c>
      <c r="BF186" s="36">
        <f>январь!BC186+февраль!BC186+март!BC186+апрель!BC186+май!BC186+июнь!BC186+июль!BC186+август!BC186+сентябрь!BC186+октябрь!BC186+ноябрь!BC186+декабрь!BC186</f>
        <v>0</v>
      </c>
      <c r="BG186" s="36">
        <f>январь!BD186+февраль!BD186+март!BD186+апрель!BD186+май!BD186+июнь!BD186+июль!BD186+август!BD186+сентябрь!BD186+октябрь!BD186+ноябрь!BD186+декабрь!BD186</f>
        <v>0</v>
      </c>
      <c r="BH186" s="36">
        <f>январь!BE186+февраль!BE186+март!BE186+апрель!BE186+май!BE186+июнь!BE186+июль!BE186+август!BE186+сентябрь!BE186+октябрь!BE186+ноябрь!BE186+декабрь!BE186</f>
        <v>0</v>
      </c>
      <c r="BI186" s="36">
        <f>январь!BF186+февраль!BF186+март!BF186+апрель!BF186+май!BF186+июнь!BF186+июль!BF186+август!BF186+сентябрь!BF186+октябрь!BF186+ноябрь!BF186+декабрь!BF186</f>
        <v>0</v>
      </c>
      <c r="BJ186" s="36">
        <f>январь!BG186+февраль!BG186+март!BG186+апрель!BG186+май!BG186+июнь!BG186+июль!BG186+август!BG186+сентябрь!BG186+октябрь!BG186+ноябрь!BG186+декабрь!BG186</f>
        <v>0</v>
      </c>
      <c r="BK186" s="36">
        <f>январь!BH186+февраль!BH186+март!BH186+апрель!BH186+май!BH186+июнь!BH186+июль!BH186+август!BH186+сентябрь!BH186+октябрь!BH186+ноябрь!BH186+декабрь!BH186</f>
        <v>0</v>
      </c>
      <c r="BL186" s="36">
        <f>январь!BI186+февраль!BI186+март!BI186+апрель!BI186+май!BI186+июнь!BI186+июль!BI186+август!BI186+сентябрь!BI186+октябрь!BI186+ноябрь!BI186+декабрь!BI186</f>
        <v>0</v>
      </c>
      <c r="BM186" s="29">
        <f>январь!BJ186+февраль!BJ186+март!BJ186+апрель!BJ186+май!BJ186+июнь!BJ186+июль!BJ186+август!BJ186+сентябрь!BJ186+октябрь!BJ186+ноябрь!BJ186+декабрь!BJ186</f>
        <v>0</v>
      </c>
      <c r="BN186" s="36">
        <f>январь!BK186+февраль!BK186+март!BK186+апрель!BK186+май!BK186+июнь!BK186+июль!BK186+август!BK186+сентябрь!BK186+октябрь!BK186+ноябрь!BK186+декабрь!BK186</f>
        <v>0</v>
      </c>
      <c r="BO186" s="29">
        <f>январь!BL186+февраль!BL186+март!BL186+апрель!BL186+май!BL186+июнь!BL186+июль!BL186+август!BL186+сентябрь!BL186+октябрь!BL186+ноябрь!BL186+декабрь!BL186</f>
        <v>3</v>
      </c>
      <c r="BP186" s="36">
        <f>январь!BM186+февраль!BM186+март!BM186+апрель!BM186+май!BM186+июнь!BM186+июль!BM186+август!BM186+сентябрь!BM186+октябрь!BM186+ноябрь!BM186+декабрь!BM186</f>
        <v>7.3780000000000001</v>
      </c>
      <c r="BQ186" s="36">
        <f>январь!BN186+февраль!BN186+март!BN186+апрель!BN186+май!BN186+июнь!BN186+июль!BN186+август!BN186+сентябрь!BN186+октябрь!BN186+ноябрь!BN186+декабрь!BN186</f>
        <v>0</v>
      </c>
      <c r="BR186" s="36">
        <f>январь!BO186+февраль!BO186+март!BO186+апрель!BO186+май!BO186+июнь!BO186+июль!BO186+август!BO186+сентябрь!BO186+октябрь!BO186+ноябрь!BO186+декабрь!BO186</f>
        <v>0</v>
      </c>
      <c r="BS186" s="29">
        <f>январь!BP186+февраль!BP186+март!BP186+апрель!BP186+май!BP186+июнь!BP186+июль!BP186+август!BP186+сентябрь!BP186+октябрь!BP186+ноябрь!BP186+декабрь!BP186</f>
        <v>0</v>
      </c>
      <c r="BT186" s="36">
        <f>январь!BQ186+февраль!BQ186+март!BQ186+апрель!BQ186+май!BQ186+июнь!BQ186+июль!BQ186+август!BQ186+сентябрь!BQ186+октябрь!BQ186+ноябрь!BQ186+декабрь!BQ186</f>
        <v>0</v>
      </c>
      <c r="BU186" s="29">
        <f>январь!BR186+февраль!BR186+март!BR186+апрель!BR186+май!BR186+июнь!BR186+июль!BR186+август!BR186+сентябрь!BR186+октябрь!BR186+ноябрь!BR186+декабрь!BR186</f>
        <v>0</v>
      </c>
      <c r="BV186" s="36">
        <f>январь!BS186+февраль!BS186+март!BS186+апрель!BS186+май!BS186+июнь!BS186+июль!BS186+август!BS186+сентябрь!BS186+октябрь!BS186+ноябрь!BS186+декабрь!BS186</f>
        <v>0</v>
      </c>
      <c r="BW186" s="36">
        <f>январь!BT186+февраль!BT186+март!BT186+апрель!BT186+май!BT186+июнь!BT186+июль!BT186+август!BT186+сентябрь!BT186+октябрь!BT186+ноябрь!BT186+декабрь!BT186</f>
        <v>0</v>
      </c>
      <c r="BX186" s="36">
        <f>январь!BU186+февраль!BU186+март!BU186+апрель!BU186+май!BU186+июнь!BU186+июль!BU186+август!BU186+сентябрь!BU186+октябрь!BU186+ноябрь!BU186+декабрь!BU186</f>
        <v>0</v>
      </c>
      <c r="BY186" s="36">
        <f>январь!BV186+февраль!BV186+март!BV186+апрель!BV186+май!BV186+июнь!BV186+июль!BV186+август!BV186+сентябрь!BV186+октябрь!BV186+ноябрь!BV186+декабрь!BV186</f>
        <v>18.058999999999997</v>
      </c>
      <c r="BZ186" s="77">
        <v>6</v>
      </c>
    </row>
    <row r="187" spans="1:78" x14ac:dyDescent="0.25">
      <c r="A187" s="16">
        <v>185</v>
      </c>
      <c r="B187" s="16">
        <v>1</v>
      </c>
      <c r="C187" s="37" t="s">
        <v>643</v>
      </c>
      <c r="D187" s="51">
        <v>96.687697140096617</v>
      </c>
      <c r="E187" s="25">
        <v>207.93904400000002</v>
      </c>
      <c r="F187" s="26">
        <f t="shared" si="6"/>
        <v>282.77074114009667</v>
      </c>
      <c r="G187" s="26">
        <f t="shared" si="7"/>
        <v>74.831697140096622</v>
      </c>
      <c r="H187" s="26">
        <f t="shared" si="8"/>
        <v>21.855999999999998</v>
      </c>
      <c r="I187" s="36">
        <f>январь!F187+февраль!F187+март!F187+апрель!F187+май!F187+июнь!F187+июль!F187+август!F187+сентябрь!F187+октябрь!F187+ноябрь!F187+декабрь!F187</f>
        <v>0</v>
      </c>
      <c r="J187" s="36">
        <f>январь!G187+февраль!G187+март!G187+апрель!G187+май!G187+июнь!G187+июль!G187+август!G187+сентябрь!G187+октябрь!G187+ноябрь!G187+декабрь!G187</f>
        <v>0</v>
      </c>
      <c r="K187" s="36">
        <f>январь!H187+февраль!H187+март!H187+апрель!H187+май!H187+июнь!H187+июль!H187+август!H187+сентябрь!H187+октябрь!H187+ноябрь!H187+декабрь!H187</f>
        <v>0</v>
      </c>
      <c r="L187" s="27">
        <f>январь!I187+февраль!I187+март!I187+апрель!I187+май!I187+июнь!I187+июль!I187+август!I187+сентябрь!I187+октябрь!I187+ноябрь!I187+декабрь!I187</f>
        <v>0</v>
      </c>
      <c r="M187" s="36">
        <f>январь!J187+февраль!J187+март!J187+апрель!J187+май!J187+июнь!J187+июль!J187+август!J187+сентябрь!J187+октябрь!J187+ноябрь!J187+декабрь!J187</f>
        <v>0</v>
      </c>
      <c r="N187" s="36">
        <f>январь!K187+февраль!K187+март!K187+апрель!K187+май!K187+июнь!K187+июль!K187+август!K187+сентябрь!K187+октябрь!K187+ноябрь!K187+декабрь!K187</f>
        <v>0</v>
      </c>
      <c r="O187" s="36">
        <f>январь!L187+февраль!L187+март!L187+апрель!L187+май!L187+июнь!L187+июль!L187+август!L187+сентябрь!L187+октябрь!L187+ноябрь!L187+декабрь!L187</f>
        <v>0</v>
      </c>
      <c r="P187" s="36">
        <f>январь!M187+февраль!M187+март!M187+апрель!M187+май!M187+июнь!M187+июль!M187+август!M187+сентябрь!M187+октябрь!M187+ноябрь!M187+декабрь!M187</f>
        <v>0</v>
      </c>
      <c r="Q187" s="36">
        <f>январь!N187+февраль!N187+март!N187+апрель!N187+май!N187+июнь!N187+июль!N187+август!N187+сентябрь!N187+октябрь!N187+ноябрь!N187+декабрь!N187</f>
        <v>0</v>
      </c>
      <c r="R187" s="29">
        <f>январь!O187+февраль!O187+март!O187+апрель!O187+май!O187+июнь!O187+июль!O187+август!O187+сентябрь!O187+октябрь!O187+ноябрь!O187+декабрь!O187</f>
        <v>0</v>
      </c>
      <c r="S187" s="36">
        <f>январь!P187+февраль!P187+март!P187+апрель!P187+май!P187+июнь!P187+июль!P187+август!P187+сентябрь!P187+октябрь!P187+ноябрь!P187+декабрь!P187</f>
        <v>0</v>
      </c>
      <c r="T187" s="29">
        <f>январь!Q187+февраль!Q187+март!Q187+апрель!Q187+май!Q187+июнь!Q187+июль!Q187+август!Q187+сентябрь!Q187+октябрь!Q187+ноябрь!Q187+декабрь!Q187</f>
        <v>0</v>
      </c>
      <c r="U187" s="36">
        <f>январь!R187+февраль!R187+март!R187+апрель!R187+май!R187+июнь!R187+июль!R187+август!R187+сентябрь!R187+октябрь!R187+ноябрь!R187+декабрь!R187</f>
        <v>0</v>
      </c>
      <c r="V187" s="36">
        <f>январь!S187+февраль!S187+март!S187+апрель!S187+май!S187+июнь!S187+июль!S187+август!S187+сентябрь!S187+октябрь!S187+ноябрь!S187+декабрь!S187</f>
        <v>0</v>
      </c>
      <c r="W187" s="36">
        <f>январь!T187+февраль!T187+март!T187+апрель!T187+май!T187+июнь!T187+июль!T187+август!T187+сентябрь!T187+октябрь!T187+ноябрь!T187+декабрь!T187</f>
        <v>0</v>
      </c>
      <c r="X187" s="36">
        <f>январь!U187+февраль!U187+март!U187+апрель!U187+май!U187+июнь!U187+июль!U187+август!U187+сентябрь!U187+октябрь!U187+ноябрь!U187+декабрь!U187</f>
        <v>0</v>
      </c>
      <c r="Y187" s="36">
        <f>январь!V187+февраль!V187+март!V187+апрель!V187+май!V187+июнь!V187+июль!V187+август!V187+сентябрь!V187+октябрь!V187+ноябрь!V187+декабрь!V187</f>
        <v>0</v>
      </c>
      <c r="Z187" s="36">
        <f>январь!W187+февраль!W187+март!W187+апрель!W187+май!W187+июнь!W187+июль!W187+август!W187+сентябрь!W187+октябрь!W187+ноябрь!W187+декабрь!W187</f>
        <v>0</v>
      </c>
      <c r="AA187" s="36">
        <f>январь!X187+февраль!X187+март!X187+апрель!X187+май!X187+июнь!X187+июль!X187+август!X187+сентябрь!X187+октябрь!X187+ноябрь!X187+декабрь!X187</f>
        <v>0</v>
      </c>
      <c r="AB187" s="29">
        <f>январь!Y187+февраль!Y187+март!Y187+апрель!Y187+май!Y187+июнь!Y187+июль!Y187+август!Y187+сентябрь!Y187+октябрь!Y187+ноябрь!Y187+декабрь!Y187</f>
        <v>0</v>
      </c>
      <c r="AC187" s="36">
        <f>январь!Z187+февраль!Z187+март!Z187+апрель!Z187+май!Z187+июнь!Z187+июль!Z187+август!Z187+сентябрь!Z187+октябрь!Z187+ноябрь!Z187+декабрь!Z187</f>
        <v>0</v>
      </c>
      <c r="AD187" s="66" t="str">
        <f>CONCATENATE(январь!AA187,$BZ$1,февраль!AA187,$BZ$1,март!AA187,$BZ$1,апрель!AA187,$BZ$1,май!AA187,$BZ$1,июнь!AA187,$BZ$1,июль!AA187,$BZ$1,август!AA187,$BZ$1,сентябрь!AA187,$BZ$1,октябрь!AA187,$BZ$1,ноябрь!AA187,$BZ$1,декабрь!AA187)</f>
        <v xml:space="preserve">           </v>
      </c>
      <c r="AE187" s="36">
        <f>январь!AB187+февраль!AB187+март!AB187+апрель!AB187+май!AB187+июнь!AB187+июль!AB187+август!AB187+сентябрь!AB187+октябрь!AB187+ноябрь!AB187+декабрь!AB187</f>
        <v>0</v>
      </c>
      <c r="AF187" s="36">
        <f>январь!AC187+февраль!AC187+март!AC187+апрель!AC187+май!AC187+июнь!AC187+июль!AC187+август!AC187+сентябрь!AC187+октябрь!AC187+ноябрь!AC187+декабрь!AC187</f>
        <v>0</v>
      </c>
      <c r="AG187" s="36">
        <f>январь!AD187+февраль!AD187+март!AD187+апрель!AD187+май!AD187+июнь!AD187+июль!AD187+август!AD187+сентябрь!AD187+октябрь!AD187+ноябрь!AD187+декабрь!AD187</f>
        <v>0</v>
      </c>
      <c r="AH187" s="36">
        <f>январь!AE187+февраль!AE187+март!AE187+апрель!AE187+май!AE187+июнь!AE187+июль!AE187+август!AE187+сентябрь!AE187+октябрь!AE187+ноябрь!AE187+декабрь!AE187</f>
        <v>0</v>
      </c>
      <c r="AI187" s="36">
        <f>январь!AF187+февраль!AF187+март!AF187+апрель!AF187+май!AF187+июнь!AF187+июль!AF187+август!AF187+сентябрь!AF187+октябрь!AF187+ноябрь!AF187+декабрь!AF187</f>
        <v>0</v>
      </c>
      <c r="AJ187" s="36">
        <f>январь!AG187+февраль!AG187+март!AG187+апрель!AG187+май!AG187+июнь!AG187+июль!AG187+август!AG187+сентябрь!AG187+октябрь!AG187+ноябрь!AG187+декабрь!AG187</f>
        <v>0</v>
      </c>
      <c r="AK187" s="29">
        <f>январь!AH187+февраль!AH187+март!AH187+апрель!AH187+май!AH187+июнь!AH187+июль!AH187+август!AH187+сентябрь!AH187+октябрь!AH187+ноябрь!AH187+декабрь!AH187</f>
        <v>0</v>
      </c>
      <c r="AL187" s="36">
        <f>январь!AI187+февраль!AI187+март!AI187+апрель!AI187+май!AI187+июнь!AI187+июль!AI187+август!AI187+сентябрь!AI187+октябрь!AI187+ноябрь!AI187+декабрь!AI187</f>
        <v>0</v>
      </c>
      <c r="AM187" s="29">
        <f>январь!AJ187+февраль!AJ187+март!AJ187+апрель!AJ187+май!AJ187+июнь!AJ187+июль!AJ187+август!AJ187+сентябрь!AJ187+октябрь!AJ187+ноябрь!AJ187+декабрь!AJ187</f>
        <v>0</v>
      </c>
      <c r="AN187" s="36">
        <f>январь!AK187+февраль!AK187+март!AK187+апрель!AK187+май!AK187+июнь!AK187+июль!AK187+август!AK187+сентябрь!AK187+октябрь!AK187+ноябрь!AK187+декабрь!AK187</f>
        <v>0</v>
      </c>
      <c r="AO187" s="36">
        <f>январь!AL187+февраль!AL187+март!AL187+апрель!AL187+май!AL187+июнь!AL187+июль!AL187+август!AL187+сентябрь!AL187+октябрь!AL187+ноябрь!AL187+декабрь!AL187</f>
        <v>0</v>
      </c>
      <c r="AP187" s="36">
        <f>январь!AM187+февраль!AM187+март!AM187+апрель!AM187+май!AM187+июнь!AM187+июль!AM187+август!AM187+сентябрь!AM187+октябрь!AM187+ноябрь!AM187+декабрь!AM187</f>
        <v>0</v>
      </c>
      <c r="AQ187" s="29">
        <f>январь!AN187+февраль!AN187+март!AN187+апрель!AN187+май!AN187+июнь!AN187+июль!AN187+август!AN187+сентябрь!AN187+октябрь!AN187+ноябрь!AN187+декабрь!AN187</f>
        <v>0</v>
      </c>
      <c r="AR187" s="36">
        <f>январь!AO187+февраль!AO187+март!AO187+апрель!AO187+май!AO187+июнь!AO187+июль!AO187+август!AO187+сентябрь!AO187+октябрь!AO187+ноябрь!AO187+декабрь!AO187</f>
        <v>0</v>
      </c>
      <c r="AS187" s="29">
        <f>январь!AP187+февраль!AP187+март!AP187+апрель!AP187+май!AP187+июнь!AP187+июль!AP187+август!AP187+сентябрь!AP187+октябрь!AP187+ноябрь!AP187+декабрь!AP187</f>
        <v>0</v>
      </c>
      <c r="AT187" s="36">
        <f>январь!AQ187+февраль!AQ187+март!AQ187+апрель!AQ187+май!AQ187+июнь!AQ187+июль!AQ187+август!AQ187+сентябрь!AQ187+октябрь!AQ187+ноябрь!AQ187+декабрь!AQ187</f>
        <v>0</v>
      </c>
      <c r="AU187" s="29">
        <f>январь!AR187+февраль!AR187+март!AR187+апрель!AR187+май!AR187+июнь!AR187+июль!AR187+август!AR187+сентябрь!AR187+октябрь!AR187+ноябрь!AR187+декабрь!AR187</f>
        <v>0</v>
      </c>
      <c r="AV187" s="36">
        <f>январь!AS187+февраль!AS187+март!AS187+апрель!AS187+май!AS187+июнь!AS187+июль!AS187+август!AS187+сентябрь!AS187+октябрь!AS187+ноябрь!AS187+декабрь!AS187</f>
        <v>0</v>
      </c>
      <c r="AW187" s="36">
        <f>январь!AT187+февраль!AT187+март!AT187+апрель!AT187+май!AT187+июнь!AT187+июль!AT187+август!AT187+сентябрь!AT187+октябрь!AT187+ноябрь!AT187+декабрь!AT187</f>
        <v>0</v>
      </c>
      <c r="AX187" s="36">
        <f>январь!AU187+февраль!AU187+март!AU187+апрель!AU187+май!AU187+июнь!AU187+июль!AU187+август!AU187+сентябрь!AU187+октябрь!AU187+ноябрь!AU187+декабрь!AU187</f>
        <v>0</v>
      </c>
      <c r="AY187" s="29">
        <f>январь!AV187+февраль!AV187+март!AV187+апрель!AV187+май!AV187+июнь!AV187+июль!AV187+август!AV187+сентябрь!AV187+октябрь!AV187+ноябрь!AV187+декабрь!AV187</f>
        <v>0</v>
      </c>
      <c r="AZ187" s="36">
        <f>январь!AW187+февраль!AW187+март!AW187+апрель!AW187+май!AW187+июнь!AW187+июль!AW187+август!AW187+сентябрь!AW187+октябрь!AW187+ноябрь!AW187+декабрь!AW187</f>
        <v>0</v>
      </c>
      <c r="BA187" s="36">
        <f>январь!AX187+февраль!AX187+март!AX187+апрель!AX187+май!AX187+июнь!AX187+июль!AX187+август!AX187+сентябрь!AX187+октябрь!AX187+ноябрь!AX187+декабрь!AX187</f>
        <v>0</v>
      </c>
      <c r="BB187" s="36">
        <f>январь!AY187+февраль!AY187+март!AY187+апрель!AY187+май!AY187+июнь!AY187+июль!AY187+август!AY187+сентябрь!AY187+октябрь!AY187+ноябрь!AY187+декабрь!AY187</f>
        <v>0</v>
      </c>
      <c r="BC187" s="29">
        <f>январь!AZ187+февраль!AZ187+март!AZ187+апрель!AZ187+май!AZ187+июнь!AZ187+июль!AZ187+август!AZ187+сентябрь!AZ187+октябрь!AZ187+ноябрь!AZ187+декабрь!AZ187</f>
        <v>0</v>
      </c>
      <c r="BD187" s="36">
        <f>январь!BA187+февраль!BA187+март!BA187+апрель!BA187+май!BA187+июнь!BA187+июль!BA187+август!BA187+сентябрь!BA187+октябрь!BA187+ноябрь!BA187+декабрь!BA187</f>
        <v>0</v>
      </c>
      <c r="BE187" s="36">
        <f>январь!BB187+февраль!BB187+март!BB187+апрель!BB187+май!BB187+июнь!BB187+июль!BB187+август!BB187+сентябрь!BB187+октябрь!BB187+ноябрь!BB187+декабрь!BB187</f>
        <v>0</v>
      </c>
      <c r="BF187" s="36">
        <f>январь!BC187+февраль!BC187+март!BC187+апрель!BC187+май!BC187+июнь!BC187+июль!BC187+август!BC187+сентябрь!BC187+октябрь!BC187+ноябрь!BC187+декабрь!BC187</f>
        <v>0</v>
      </c>
      <c r="BG187" s="36">
        <f>январь!BD187+февраль!BD187+март!BD187+апрель!BD187+май!BD187+июнь!BD187+июль!BD187+август!BD187+сентябрь!BD187+октябрь!BD187+ноябрь!BD187+декабрь!BD187</f>
        <v>0</v>
      </c>
      <c r="BH187" s="36">
        <f>январь!BE187+февраль!BE187+март!BE187+апрель!BE187+май!BE187+июнь!BE187+июль!BE187+август!BE187+сентябрь!BE187+октябрь!BE187+ноябрь!BE187+декабрь!BE187</f>
        <v>0</v>
      </c>
      <c r="BI187" s="36">
        <f>январь!BF187+февраль!BF187+март!BF187+апрель!BF187+май!BF187+июнь!BF187+июль!BF187+август!BF187+сентябрь!BF187+октябрь!BF187+ноябрь!BF187+декабрь!BF187</f>
        <v>1.4E-2</v>
      </c>
      <c r="BJ187" s="36">
        <f>январь!BG187+февраль!BG187+март!BG187+апрель!BG187+май!BG187+июнь!BG187+июль!BG187+август!BG187+сентябрь!BG187+октябрь!BG187+ноябрь!BG187+декабрь!BG187</f>
        <v>14.957999999999998</v>
      </c>
      <c r="BK187" s="36">
        <f>январь!BH187+февраль!BH187+март!BH187+апрель!BH187+май!BH187+июнь!BH187+июль!BH187+август!BH187+сентябрь!BH187+октябрь!BH187+ноябрь!BH187+декабрь!BH187</f>
        <v>0</v>
      </c>
      <c r="BL187" s="36">
        <f>январь!BI187+февраль!BI187+март!BI187+апрель!BI187+май!BI187+июнь!BI187+июль!BI187+август!BI187+сентябрь!BI187+октябрь!BI187+ноябрь!BI187+декабрь!BI187</f>
        <v>0</v>
      </c>
      <c r="BM187" s="29">
        <f>январь!BJ187+февраль!BJ187+март!BJ187+апрель!BJ187+май!BJ187+июнь!BJ187+июль!BJ187+август!BJ187+сентябрь!BJ187+октябрь!BJ187+ноябрь!BJ187+декабрь!BJ187</f>
        <v>0</v>
      </c>
      <c r="BN187" s="36">
        <f>январь!BK187+февраль!BK187+март!BK187+апрель!BK187+май!BK187+июнь!BK187+июль!BK187+август!BK187+сентябрь!BK187+октябрь!BK187+ноябрь!BK187+декабрь!BK187</f>
        <v>0</v>
      </c>
      <c r="BO187" s="29">
        <f>январь!BL187+февраль!BL187+март!BL187+апрель!BL187+май!BL187+июнь!BL187+июль!BL187+август!BL187+сентябрь!BL187+октябрь!BL187+ноябрь!BL187+декабрь!BL187</f>
        <v>14</v>
      </c>
      <c r="BP187" s="36">
        <f>январь!BM187+февраль!BM187+март!BM187+апрель!BM187+май!BM187+июнь!BM187+июль!BM187+август!BM187+сентябрь!BM187+октябрь!BM187+ноябрь!BM187+декабрь!BM187</f>
        <v>6.8979999999999997</v>
      </c>
      <c r="BQ187" s="36">
        <f>январь!BN187+февраль!BN187+март!BN187+апрель!BN187+май!BN187+июнь!BN187+июль!BN187+август!BN187+сентябрь!BN187+октябрь!BN187+ноябрь!BN187+декабрь!BN187</f>
        <v>0</v>
      </c>
      <c r="BR187" s="36">
        <f>январь!BO187+февраль!BO187+март!BO187+апрель!BO187+май!BO187+июнь!BO187+июль!BO187+август!BO187+сентябрь!BO187+октябрь!BO187+ноябрь!BO187+декабрь!BO187</f>
        <v>0</v>
      </c>
      <c r="BS187" s="29">
        <f>январь!BP187+февраль!BP187+март!BP187+апрель!BP187+май!BP187+июнь!BP187+июль!BP187+август!BP187+сентябрь!BP187+октябрь!BP187+ноябрь!BP187+декабрь!BP187</f>
        <v>0</v>
      </c>
      <c r="BT187" s="36">
        <f>январь!BQ187+февраль!BQ187+март!BQ187+апрель!BQ187+май!BQ187+июнь!BQ187+июль!BQ187+август!BQ187+сентябрь!BQ187+октябрь!BQ187+ноябрь!BQ187+декабрь!BQ187</f>
        <v>0</v>
      </c>
      <c r="BU187" s="29">
        <f>январь!BR187+февраль!BR187+март!BR187+апрель!BR187+май!BR187+июнь!BR187+июль!BR187+август!BR187+сентябрь!BR187+октябрь!BR187+ноябрь!BR187+декабрь!BR187</f>
        <v>0</v>
      </c>
      <c r="BV187" s="36">
        <f>январь!BS187+февраль!BS187+март!BS187+апрель!BS187+май!BS187+июнь!BS187+июль!BS187+август!BS187+сентябрь!BS187+октябрь!BS187+ноябрь!BS187+декабрь!BS187</f>
        <v>0</v>
      </c>
      <c r="BW187" s="36">
        <f>январь!BT187+февраль!BT187+март!BT187+апрель!BT187+май!BT187+июнь!BT187+июль!BT187+август!BT187+сентябрь!BT187+октябрь!BT187+ноябрь!BT187+декабрь!BT187</f>
        <v>0</v>
      </c>
      <c r="BX187" s="36">
        <f>январь!BU187+февраль!BU187+март!BU187+апрель!BU187+май!BU187+июнь!BU187+июль!BU187+август!BU187+сентябрь!BU187+октябрь!BU187+ноябрь!BU187+декабрь!BU187</f>
        <v>0</v>
      </c>
      <c r="BY187" s="36">
        <f>январь!BV187+февраль!BV187+март!BV187+апрель!BV187+май!BV187+июнь!BV187+июль!BV187+август!BV187+сентябрь!BV187+октябрь!BV187+ноябрь!BV187+декабрь!BV187</f>
        <v>0</v>
      </c>
      <c r="BZ187" s="77">
        <v>6</v>
      </c>
    </row>
    <row r="188" spans="1:78" x14ac:dyDescent="0.25">
      <c r="A188" s="16">
        <v>186</v>
      </c>
      <c r="B188" s="16">
        <v>1</v>
      </c>
      <c r="C188" s="37" t="s">
        <v>644</v>
      </c>
      <c r="D188" s="51">
        <v>82.008661835748796</v>
      </c>
      <c r="E188" s="25">
        <v>-191.99567999999999</v>
      </c>
      <c r="F188" s="26">
        <f t="shared" si="6"/>
        <v>-122.1600181642512</v>
      </c>
      <c r="G188" s="26">
        <f t="shared" si="7"/>
        <v>69.835661835748795</v>
      </c>
      <c r="H188" s="26">
        <f t="shared" si="8"/>
        <v>12.173</v>
      </c>
      <c r="I188" s="36">
        <f>январь!F188+февраль!F188+март!F188+апрель!F188+май!F188+июнь!F188+июль!F188+август!F188+сентябрь!F188+октябрь!F188+ноябрь!F188+декабрь!F188</f>
        <v>0</v>
      </c>
      <c r="J188" s="36">
        <f>январь!G188+февраль!G188+март!G188+апрель!G188+май!G188+июнь!G188+июль!G188+август!G188+сентябрь!G188+октябрь!G188+ноябрь!G188+декабрь!G188</f>
        <v>0</v>
      </c>
      <c r="K188" s="36">
        <f>январь!H188+февраль!H188+март!H188+апрель!H188+май!H188+июнь!H188+июль!H188+август!H188+сентябрь!H188+октябрь!H188+ноябрь!H188+декабрь!H188</f>
        <v>0</v>
      </c>
      <c r="L188" s="27">
        <f>январь!I188+февраль!I188+март!I188+апрель!I188+май!I188+июнь!I188+июль!I188+август!I188+сентябрь!I188+октябрь!I188+ноябрь!I188+декабрь!I188</f>
        <v>0</v>
      </c>
      <c r="M188" s="36">
        <f>январь!J188+февраль!J188+март!J188+апрель!J188+май!J188+июнь!J188+июль!J188+август!J188+сентябрь!J188+октябрь!J188+ноябрь!J188+декабрь!J188</f>
        <v>0</v>
      </c>
      <c r="N188" s="36">
        <f>январь!K188+февраль!K188+март!K188+апрель!K188+май!K188+июнь!K188+июль!K188+август!K188+сентябрь!K188+октябрь!K188+ноябрь!K188+декабрь!K188</f>
        <v>0</v>
      </c>
      <c r="O188" s="36">
        <f>январь!L188+февраль!L188+март!L188+апрель!L188+май!L188+июнь!L188+июль!L188+август!L188+сентябрь!L188+октябрь!L188+ноябрь!L188+декабрь!L188</f>
        <v>0</v>
      </c>
      <c r="P188" s="36">
        <f>январь!M188+февраль!M188+март!M188+апрель!M188+май!M188+июнь!M188+июль!M188+август!M188+сентябрь!M188+октябрь!M188+ноябрь!M188+декабрь!M188</f>
        <v>0</v>
      </c>
      <c r="Q188" s="36">
        <f>январь!N188+февраль!N188+март!N188+апрель!N188+май!N188+июнь!N188+июль!N188+август!N188+сентябрь!N188+октябрь!N188+ноябрь!N188+декабрь!N188</f>
        <v>0</v>
      </c>
      <c r="R188" s="29">
        <f>январь!O188+февраль!O188+март!O188+апрель!O188+май!O188+июнь!O188+июль!O188+август!O188+сентябрь!O188+октябрь!O188+ноябрь!O188+декабрь!O188</f>
        <v>0</v>
      </c>
      <c r="S188" s="36">
        <f>январь!P188+февраль!P188+март!P188+апрель!P188+май!P188+июнь!P188+июль!P188+август!P188+сентябрь!P188+октябрь!P188+ноябрь!P188+декабрь!P188</f>
        <v>0</v>
      </c>
      <c r="T188" s="29">
        <f>январь!Q188+февраль!Q188+март!Q188+апрель!Q188+май!Q188+июнь!Q188+июль!Q188+август!Q188+сентябрь!Q188+октябрь!Q188+ноябрь!Q188+декабрь!Q188</f>
        <v>0</v>
      </c>
      <c r="U188" s="36">
        <f>январь!R188+февраль!R188+март!R188+апрель!R188+май!R188+июнь!R188+июль!R188+август!R188+сентябрь!R188+октябрь!R188+ноябрь!R188+декабрь!R188</f>
        <v>0</v>
      </c>
      <c r="V188" s="36">
        <f>январь!S188+февраль!S188+март!S188+апрель!S188+май!S188+июнь!S188+июль!S188+август!S188+сентябрь!S188+октябрь!S188+ноябрь!S188+декабрь!S188</f>
        <v>0</v>
      </c>
      <c r="W188" s="36">
        <f>январь!T188+февраль!T188+март!T188+апрель!T188+май!T188+июнь!T188+июль!T188+август!T188+сентябрь!T188+октябрь!T188+ноябрь!T188+декабрь!T188</f>
        <v>0</v>
      </c>
      <c r="X188" s="36">
        <f>январь!U188+февраль!U188+март!U188+апрель!U188+май!U188+июнь!U188+июль!U188+август!U188+сентябрь!U188+октябрь!U188+ноябрь!U188+декабрь!U188</f>
        <v>0</v>
      </c>
      <c r="Y188" s="36">
        <f>январь!V188+февраль!V188+март!V188+апрель!V188+май!V188+июнь!V188+июль!V188+август!V188+сентябрь!V188+октябрь!V188+ноябрь!V188+декабрь!V188</f>
        <v>0</v>
      </c>
      <c r="Z188" s="36">
        <f>январь!W188+февраль!W188+март!W188+апрель!W188+май!W188+июнь!W188+июль!W188+август!W188+сентябрь!W188+октябрь!W188+ноябрь!W188+декабрь!W188</f>
        <v>0</v>
      </c>
      <c r="AA188" s="36">
        <f>январь!X188+февраль!X188+март!X188+апрель!X188+май!X188+июнь!X188+июль!X188+август!X188+сентябрь!X188+октябрь!X188+ноябрь!X188+декабрь!X188</f>
        <v>0</v>
      </c>
      <c r="AB188" s="29">
        <f>январь!Y188+февраль!Y188+март!Y188+апрель!Y188+май!Y188+июнь!Y188+июль!Y188+август!Y188+сентябрь!Y188+октябрь!Y188+ноябрь!Y188+декабрь!Y188</f>
        <v>0</v>
      </c>
      <c r="AC188" s="36">
        <f>январь!Z188+февраль!Z188+март!Z188+апрель!Z188+май!Z188+июнь!Z188+июль!Z188+август!Z188+сентябрь!Z188+октябрь!Z188+ноябрь!Z188+декабрь!Z188</f>
        <v>0</v>
      </c>
      <c r="AD188" s="66" t="str">
        <f>CONCATENATE(январь!AA188,$BZ$1,февраль!AA188,$BZ$1,март!AA188,$BZ$1,апрель!AA188,$BZ$1,май!AA188,$BZ$1,июнь!AA188,$BZ$1,июль!AA188,$BZ$1,август!AA188,$BZ$1,сентябрь!AA188,$BZ$1,октябрь!AA188,$BZ$1,ноябрь!AA188,$BZ$1,декабрь!AA188)</f>
        <v xml:space="preserve">           </v>
      </c>
      <c r="AE188" s="36">
        <f>январь!AB188+февраль!AB188+март!AB188+апрель!AB188+май!AB188+июнь!AB188+июль!AB188+август!AB188+сентябрь!AB188+октябрь!AB188+ноябрь!AB188+декабрь!AB188</f>
        <v>0</v>
      </c>
      <c r="AF188" s="36">
        <f>январь!AC188+февраль!AC188+март!AC188+апрель!AC188+май!AC188+июнь!AC188+июль!AC188+август!AC188+сентябрь!AC188+октябрь!AC188+ноябрь!AC188+декабрь!AC188</f>
        <v>0</v>
      </c>
      <c r="AG188" s="36">
        <f>январь!AD188+февраль!AD188+март!AD188+апрель!AD188+май!AD188+июнь!AD188+июль!AD188+август!AD188+сентябрь!AD188+октябрь!AD188+ноябрь!AD188+декабрь!AD188</f>
        <v>0</v>
      </c>
      <c r="AH188" s="36">
        <f>январь!AE188+февраль!AE188+март!AE188+апрель!AE188+май!AE188+июнь!AE188+июль!AE188+август!AE188+сентябрь!AE188+октябрь!AE188+ноябрь!AE188+декабрь!AE188</f>
        <v>0</v>
      </c>
      <c r="AI188" s="36">
        <f>январь!AF188+февраль!AF188+март!AF188+апрель!AF188+май!AF188+июнь!AF188+июль!AF188+август!AF188+сентябрь!AF188+октябрь!AF188+ноябрь!AF188+декабрь!AF188</f>
        <v>0</v>
      </c>
      <c r="AJ188" s="36">
        <f>январь!AG188+февраль!AG188+март!AG188+апрель!AG188+май!AG188+июнь!AG188+июль!AG188+август!AG188+сентябрь!AG188+октябрь!AG188+ноябрь!AG188+декабрь!AG188</f>
        <v>0</v>
      </c>
      <c r="AK188" s="29">
        <f>январь!AH188+февраль!AH188+март!AH188+апрель!AH188+май!AH188+июнь!AH188+июль!AH188+август!AH188+сентябрь!AH188+октябрь!AH188+ноябрь!AH188+декабрь!AH188</f>
        <v>0</v>
      </c>
      <c r="AL188" s="36">
        <f>январь!AI188+февраль!AI188+март!AI188+апрель!AI188+май!AI188+июнь!AI188+июль!AI188+август!AI188+сентябрь!AI188+октябрь!AI188+ноябрь!AI188+декабрь!AI188</f>
        <v>0</v>
      </c>
      <c r="AM188" s="29">
        <f>январь!AJ188+февраль!AJ188+март!AJ188+апрель!AJ188+май!AJ188+июнь!AJ188+июль!AJ188+август!AJ188+сентябрь!AJ188+октябрь!AJ188+ноябрь!AJ188+декабрь!AJ188</f>
        <v>0</v>
      </c>
      <c r="AN188" s="36">
        <f>январь!AK188+февраль!AK188+март!AK188+апрель!AK188+май!AK188+июнь!AK188+июль!AK188+август!AK188+сентябрь!AK188+октябрь!AK188+ноябрь!AK188+декабрь!AK188</f>
        <v>0</v>
      </c>
      <c r="AO188" s="36">
        <f>январь!AL188+февраль!AL188+март!AL188+апрель!AL188+май!AL188+июнь!AL188+июль!AL188+август!AL188+сентябрь!AL188+октябрь!AL188+ноябрь!AL188+декабрь!AL188</f>
        <v>0</v>
      </c>
      <c r="AP188" s="36">
        <f>январь!AM188+февраль!AM188+март!AM188+апрель!AM188+май!AM188+июнь!AM188+июль!AM188+август!AM188+сентябрь!AM188+октябрь!AM188+ноябрь!AM188+декабрь!AM188</f>
        <v>0</v>
      </c>
      <c r="AQ188" s="29">
        <f>январь!AN188+февраль!AN188+март!AN188+апрель!AN188+май!AN188+июнь!AN188+июль!AN188+август!AN188+сентябрь!AN188+октябрь!AN188+ноябрь!AN188+декабрь!AN188</f>
        <v>0</v>
      </c>
      <c r="AR188" s="36">
        <f>январь!AO188+февраль!AO188+март!AO188+апрель!AO188+май!AO188+июнь!AO188+июль!AO188+август!AO188+сентябрь!AO188+октябрь!AO188+ноябрь!AO188+декабрь!AO188</f>
        <v>0</v>
      </c>
      <c r="AS188" s="29">
        <f>январь!AP188+февраль!AP188+март!AP188+апрель!AP188+май!AP188+июнь!AP188+июль!AP188+август!AP188+сентябрь!AP188+октябрь!AP188+ноябрь!AP188+декабрь!AP188</f>
        <v>0</v>
      </c>
      <c r="AT188" s="36">
        <f>январь!AQ188+февраль!AQ188+март!AQ188+апрель!AQ188+май!AQ188+июнь!AQ188+июль!AQ188+август!AQ188+сентябрь!AQ188+октябрь!AQ188+ноябрь!AQ188+декабрь!AQ188</f>
        <v>0</v>
      </c>
      <c r="AU188" s="29">
        <f>январь!AR188+февраль!AR188+март!AR188+апрель!AR188+май!AR188+июнь!AR188+июль!AR188+август!AR188+сентябрь!AR188+октябрь!AR188+ноябрь!AR188+декабрь!AR188</f>
        <v>0</v>
      </c>
      <c r="AV188" s="36">
        <f>январь!AS188+февраль!AS188+март!AS188+апрель!AS188+май!AS188+июнь!AS188+июль!AS188+август!AS188+сентябрь!AS188+октябрь!AS188+ноябрь!AS188+декабрь!AS188</f>
        <v>0</v>
      </c>
      <c r="AW188" s="36">
        <f>январь!AT188+февраль!AT188+март!AT188+апрель!AT188+май!AT188+июнь!AT188+июль!AT188+август!AT188+сентябрь!AT188+октябрь!AT188+ноябрь!AT188+декабрь!AT188</f>
        <v>0</v>
      </c>
      <c r="AX188" s="36">
        <f>январь!AU188+февраль!AU188+март!AU188+апрель!AU188+май!AU188+июнь!AU188+июль!AU188+август!AU188+сентябрь!AU188+октябрь!AU188+ноябрь!AU188+декабрь!AU188</f>
        <v>0</v>
      </c>
      <c r="AY188" s="29">
        <f>январь!AV188+февраль!AV188+март!AV188+апрель!AV188+май!AV188+июнь!AV188+июль!AV188+август!AV188+сентябрь!AV188+октябрь!AV188+ноябрь!AV188+декабрь!AV188</f>
        <v>0</v>
      </c>
      <c r="AZ188" s="36">
        <f>январь!AW188+февраль!AW188+март!AW188+апрель!AW188+май!AW188+июнь!AW188+июль!AW188+август!AW188+сентябрь!AW188+октябрь!AW188+ноябрь!AW188+декабрь!AW188</f>
        <v>0</v>
      </c>
      <c r="BA188" s="36">
        <f>январь!AX188+февраль!AX188+март!AX188+апрель!AX188+май!AX188+июнь!AX188+июль!AX188+август!AX188+сентябрь!AX188+октябрь!AX188+ноябрь!AX188+декабрь!AX188</f>
        <v>0</v>
      </c>
      <c r="BB188" s="36">
        <f>январь!AY188+февраль!AY188+март!AY188+апрель!AY188+май!AY188+июнь!AY188+июль!AY188+август!AY188+сентябрь!AY188+октябрь!AY188+ноябрь!AY188+декабрь!AY188</f>
        <v>0</v>
      </c>
      <c r="BC188" s="29">
        <f>январь!AZ188+февраль!AZ188+март!AZ188+апрель!AZ188+май!AZ188+июнь!AZ188+июль!AZ188+август!AZ188+сентябрь!AZ188+октябрь!AZ188+ноябрь!AZ188+декабрь!AZ188</f>
        <v>0</v>
      </c>
      <c r="BD188" s="36">
        <f>январь!BA188+февраль!BA188+март!BA188+апрель!BA188+май!BA188+июнь!BA188+июль!BA188+август!BA188+сентябрь!BA188+октябрь!BA188+ноябрь!BA188+декабрь!BA188</f>
        <v>0</v>
      </c>
      <c r="BE188" s="36">
        <f>январь!BB188+февраль!BB188+март!BB188+апрель!BB188+май!BB188+июнь!BB188+июль!BB188+август!BB188+сентябрь!BB188+октябрь!BB188+ноябрь!BB188+декабрь!BB188</f>
        <v>0</v>
      </c>
      <c r="BF188" s="36">
        <f>январь!BC188+февраль!BC188+март!BC188+апрель!BC188+май!BC188+июнь!BC188+июль!BC188+август!BC188+сентябрь!BC188+октябрь!BC188+ноябрь!BC188+декабрь!BC188</f>
        <v>0</v>
      </c>
      <c r="BG188" s="36">
        <f>январь!BD188+февраль!BD188+март!BD188+апрель!BD188+май!BD188+июнь!BD188+июль!BD188+август!BD188+сентябрь!BD188+октябрь!BD188+ноябрь!BD188+декабрь!BD188</f>
        <v>3.0000000000000001E-3</v>
      </c>
      <c r="BH188" s="36">
        <f>январь!BE188+февраль!BE188+март!BE188+апрель!BE188+май!BE188+июнь!BE188+июль!BE188+август!BE188+сентябрь!BE188+октябрь!BE188+ноябрь!BE188+декабрь!BE188</f>
        <v>3.2810000000000001</v>
      </c>
      <c r="BI188" s="36">
        <f>январь!BF188+февраль!BF188+март!BF188+апрель!BF188+май!BF188+июнь!BF188+июль!BF188+август!BF188+сентябрь!BF188+октябрь!BF188+ноябрь!BF188+декабрь!BF188</f>
        <v>0</v>
      </c>
      <c r="BJ188" s="36">
        <f>январь!BG188+февраль!BG188+март!BG188+апрель!BG188+май!BG188+июнь!BG188+июль!BG188+август!BG188+сентябрь!BG188+октябрь!BG188+ноябрь!BG188+декабрь!BG188</f>
        <v>0</v>
      </c>
      <c r="BK188" s="36">
        <f>январь!BH188+февраль!BH188+март!BH188+апрель!BH188+май!BH188+июнь!BH188+июль!BH188+август!BH188+сентябрь!BH188+октябрь!BH188+ноябрь!BH188+декабрь!BH188</f>
        <v>0</v>
      </c>
      <c r="BL188" s="36">
        <f>январь!BI188+февраль!BI188+март!BI188+апрель!BI188+май!BI188+июнь!BI188+июль!BI188+август!BI188+сентябрь!BI188+октябрь!BI188+ноябрь!BI188+декабрь!BI188</f>
        <v>0</v>
      </c>
      <c r="BM188" s="29">
        <f>январь!BJ188+февраль!BJ188+март!BJ188+апрель!BJ188+май!BJ188+июнь!BJ188+июль!BJ188+август!BJ188+сентябрь!BJ188+октябрь!BJ188+ноябрь!BJ188+декабрь!BJ188</f>
        <v>0</v>
      </c>
      <c r="BN188" s="36">
        <f>январь!BK188+февраль!BK188+март!BK188+апрель!BK188+май!BK188+июнь!BK188+июль!BK188+август!BK188+сентябрь!BK188+октябрь!BK188+ноябрь!BK188+декабрь!BK188</f>
        <v>0</v>
      </c>
      <c r="BO188" s="29">
        <f>январь!BL188+февраль!BL188+март!BL188+апрель!BL188+май!BL188+июнь!BL188+июль!BL188+август!BL188+сентябрь!BL188+октябрь!BL188+ноябрь!BL188+декабрь!BL188</f>
        <v>4</v>
      </c>
      <c r="BP188" s="36">
        <f>январь!BM188+февраль!BM188+март!BM188+апрель!BM188+май!BM188+июнь!BM188+июль!BM188+август!BM188+сентябрь!BM188+октябрь!BM188+ноябрь!BM188+декабрь!BM188</f>
        <v>2.3340000000000001</v>
      </c>
      <c r="BQ188" s="36">
        <f>январь!BN188+февраль!BN188+март!BN188+апрель!BN188+май!BN188+июнь!BN188+июль!BN188+август!BN188+сентябрь!BN188+октябрь!BN188+ноябрь!BN188+декабрь!BN188</f>
        <v>0</v>
      </c>
      <c r="BR188" s="36">
        <f>январь!BO188+февраль!BO188+март!BO188+апрель!BO188+май!BO188+июнь!BO188+июль!BO188+август!BO188+сентябрь!BO188+октябрь!BO188+ноябрь!BO188+декабрь!BO188</f>
        <v>0</v>
      </c>
      <c r="BS188" s="29">
        <f>январь!BP188+февраль!BP188+март!BP188+апрель!BP188+май!BP188+июнь!BP188+июль!BP188+август!BP188+сентябрь!BP188+октябрь!BP188+ноябрь!BP188+декабрь!BP188</f>
        <v>0</v>
      </c>
      <c r="BT188" s="36">
        <f>январь!BQ188+февраль!BQ188+март!BQ188+апрель!BQ188+май!BQ188+июнь!BQ188+июль!BQ188+август!BQ188+сентябрь!BQ188+октябрь!BQ188+ноябрь!BQ188+декабрь!BQ188</f>
        <v>0</v>
      </c>
      <c r="BU188" s="29">
        <f>январь!BR188+февраль!BR188+март!BR188+апрель!BR188+май!BR188+июнь!BR188+июль!BR188+август!BR188+сентябрь!BR188+октябрь!BR188+ноябрь!BR188+декабрь!BR188</f>
        <v>0</v>
      </c>
      <c r="BV188" s="36">
        <f>январь!BS188+февраль!BS188+март!BS188+апрель!BS188+май!BS188+июнь!BS188+июль!BS188+август!BS188+сентябрь!BS188+октябрь!BS188+ноябрь!BS188+декабрь!BS188</f>
        <v>0</v>
      </c>
      <c r="BW188" s="36">
        <f>январь!BT188+февраль!BT188+март!BT188+апрель!BT188+май!BT188+июнь!BT188+июль!BT188+август!BT188+сентябрь!BT188+октябрь!BT188+ноябрь!BT188+декабрь!BT188</f>
        <v>0</v>
      </c>
      <c r="BX188" s="36">
        <f>январь!BU188+февраль!BU188+март!BU188+апрель!BU188+май!BU188+июнь!BU188+июль!BU188+август!BU188+сентябрь!BU188+октябрь!BU188+ноябрь!BU188+декабрь!BU188</f>
        <v>0</v>
      </c>
      <c r="BY188" s="36">
        <f>январь!BV188+февраль!BV188+март!BV188+апрель!BV188+май!BV188+июнь!BV188+июль!BV188+август!BV188+сентябрь!BV188+октябрь!BV188+ноябрь!BV188+декабрь!BV188</f>
        <v>6.5579999999999998</v>
      </c>
      <c r="BZ188" s="77">
        <v>0</v>
      </c>
    </row>
    <row r="189" spans="1:78" x14ac:dyDescent="0.25">
      <c r="A189" s="16">
        <v>187</v>
      </c>
      <c r="B189" s="16">
        <v>1</v>
      </c>
      <c r="C189" s="37" t="s">
        <v>645</v>
      </c>
      <c r="D189" s="51">
        <v>49.929914318840581</v>
      </c>
      <c r="E189" s="25">
        <v>79.423472000000004</v>
      </c>
      <c r="F189" s="26">
        <f t="shared" si="6"/>
        <v>124.0743863188406</v>
      </c>
      <c r="G189" s="26">
        <f t="shared" si="7"/>
        <v>44.650914318840577</v>
      </c>
      <c r="H189" s="26">
        <f t="shared" si="8"/>
        <v>5.2789999999999999</v>
      </c>
      <c r="I189" s="36">
        <f>январь!F189+февраль!F189+март!F189+апрель!F189+май!F189+июнь!F189+июль!F189+август!F189+сентябрь!F189+октябрь!F189+ноябрь!F189+декабрь!F189</f>
        <v>0</v>
      </c>
      <c r="J189" s="36">
        <f>январь!G189+февраль!G189+март!G189+апрель!G189+май!G189+июнь!G189+июль!G189+август!G189+сентябрь!G189+октябрь!G189+ноябрь!G189+декабрь!G189</f>
        <v>0</v>
      </c>
      <c r="K189" s="36">
        <f>январь!H189+февраль!H189+март!H189+апрель!H189+май!H189+июнь!H189+июль!H189+август!H189+сентябрь!H189+октябрь!H189+ноябрь!H189+декабрь!H189</f>
        <v>0</v>
      </c>
      <c r="L189" s="27">
        <f>январь!I189+февраль!I189+март!I189+апрель!I189+май!I189+июнь!I189+июль!I189+август!I189+сентябрь!I189+октябрь!I189+ноябрь!I189+декабрь!I189</f>
        <v>0</v>
      </c>
      <c r="M189" s="36">
        <f>январь!J189+февраль!J189+март!J189+апрель!J189+май!J189+июнь!J189+июль!J189+август!J189+сентябрь!J189+октябрь!J189+ноябрь!J189+декабрь!J189</f>
        <v>0</v>
      </c>
      <c r="N189" s="36">
        <f>январь!K189+февраль!K189+март!K189+апрель!K189+май!K189+июнь!K189+июль!K189+август!K189+сентябрь!K189+октябрь!K189+ноябрь!K189+декабрь!K189</f>
        <v>0</v>
      </c>
      <c r="O189" s="36">
        <f>январь!L189+февраль!L189+март!L189+апрель!L189+май!L189+июнь!L189+июль!L189+август!L189+сентябрь!L189+октябрь!L189+ноябрь!L189+декабрь!L189</f>
        <v>0</v>
      </c>
      <c r="P189" s="36">
        <f>январь!M189+февраль!M189+март!M189+апрель!M189+май!M189+июнь!M189+июль!M189+август!M189+сентябрь!M189+октябрь!M189+ноябрь!M189+декабрь!M189</f>
        <v>0</v>
      </c>
      <c r="Q189" s="36">
        <f>январь!N189+февраль!N189+март!N189+апрель!N189+май!N189+июнь!N189+июль!N189+август!N189+сентябрь!N189+октябрь!N189+ноябрь!N189+декабрь!N189</f>
        <v>0</v>
      </c>
      <c r="R189" s="29">
        <f>январь!O189+февраль!O189+март!O189+апрель!O189+май!O189+июнь!O189+июль!O189+август!O189+сентябрь!O189+октябрь!O189+ноябрь!O189+декабрь!O189</f>
        <v>0</v>
      </c>
      <c r="S189" s="36">
        <f>январь!P189+февраль!P189+март!P189+апрель!P189+май!P189+июнь!P189+июль!P189+август!P189+сентябрь!P189+октябрь!P189+ноябрь!P189+декабрь!P189</f>
        <v>0</v>
      </c>
      <c r="T189" s="29">
        <f>январь!Q189+февраль!Q189+март!Q189+апрель!Q189+май!Q189+июнь!Q189+июль!Q189+август!Q189+сентябрь!Q189+октябрь!Q189+ноябрь!Q189+декабрь!Q189</f>
        <v>0</v>
      </c>
      <c r="U189" s="36">
        <f>январь!R189+февраль!R189+март!R189+апрель!R189+май!R189+июнь!R189+июль!R189+август!R189+сентябрь!R189+октябрь!R189+ноябрь!R189+декабрь!R189</f>
        <v>0</v>
      </c>
      <c r="V189" s="36">
        <f>январь!S189+февраль!S189+март!S189+апрель!S189+май!S189+июнь!S189+июль!S189+август!S189+сентябрь!S189+октябрь!S189+ноябрь!S189+декабрь!S189</f>
        <v>0</v>
      </c>
      <c r="W189" s="36">
        <f>январь!T189+февраль!T189+март!T189+апрель!T189+май!T189+июнь!T189+июль!T189+август!T189+сентябрь!T189+октябрь!T189+ноябрь!T189+декабрь!T189</f>
        <v>0</v>
      </c>
      <c r="X189" s="36">
        <f>январь!U189+февраль!U189+март!U189+апрель!U189+май!U189+июнь!U189+июль!U189+август!U189+сентябрь!U189+октябрь!U189+ноябрь!U189+декабрь!U189</f>
        <v>0</v>
      </c>
      <c r="Y189" s="36">
        <f>январь!V189+февраль!V189+март!V189+апрель!V189+май!V189+июнь!V189+июль!V189+август!V189+сентябрь!V189+октябрь!V189+ноябрь!V189+декабрь!V189</f>
        <v>0</v>
      </c>
      <c r="Z189" s="36">
        <f>январь!W189+февраль!W189+март!W189+апрель!W189+май!W189+июнь!W189+июль!W189+август!W189+сентябрь!W189+октябрь!W189+ноябрь!W189+декабрь!W189</f>
        <v>0</v>
      </c>
      <c r="AA189" s="36">
        <f>январь!X189+февраль!X189+март!X189+апрель!X189+май!X189+июнь!X189+июль!X189+август!X189+сентябрь!X189+октябрь!X189+ноябрь!X189+декабрь!X189</f>
        <v>0</v>
      </c>
      <c r="AB189" s="29">
        <f>январь!Y189+февраль!Y189+март!Y189+апрель!Y189+май!Y189+июнь!Y189+июль!Y189+август!Y189+сентябрь!Y189+октябрь!Y189+ноябрь!Y189+декабрь!Y189</f>
        <v>0</v>
      </c>
      <c r="AC189" s="36">
        <f>январь!Z189+февраль!Z189+март!Z189+апрель!Z189+май!Z189+июнь!Z189+июль!Z189+август!Z189+сентябрь!Z189+октябрь!Z189+ноябрь!Z189+декабрь!Z189</f>
        <v>0</v>
      </c>
      <c r="AD189" s="66" t="str">
        <f>CONCATENATE(январь!AA189,$BZ$1,февраль!AA189,$BZ$1,март!AA189,$BZ$1,апрель!AA189,$BZ$1,май!AA189,$BZ$1,июнь!AA189,$BZ$1,июль!AA189,$BZ$1,август!AA189,$BZ$1,сентябрь!AA189,$BZ$1,октябрь!AA189,$BZ$1,ноябрь!AA189,$BZ$1,декабрь!AA189)</f>
        <v xml:space="preserve">           </v>
      </c>
      <c r="AE189" s="36">
        <f>январь!AB189+февраль!AB189+март!AB189+апрель!AB189+май!AB189+июнь!AB189+июль!AB189+август!AB189+сентябрь!AB189+октябрь!AB189+ноябрь!AB189+декабрь!AB189</f>
        <v>0</v>
      </c>
      <c r="AF189" s="36">
        <f>январь!AC189+февраль!AC189+март!AC189+апрель!AC189+май!AC189+июнь!AC189+июль!AC189+август!AC189+сентябрь!AC189+октябрь!AC189+ноябрь!AC189+декабрь!AC189</f>
        <v>0</v>
      </c>
      <c r="AG189" s="36">
        <f>январь!AD189+февраль!AD189+март!AD189+апрель!AD189+май!AD189+июнь!AD189+июль!AD189+август!AD189+сентябрь!AD189+октябрь!AD189+ноябрь!AD189+декабрь!AD189</f>
        <v>0</v>
      </c>
      <c r="AH189" s="36">
        <f>январь!AE189+февраль!AE189+март!AE189+апрель!AE189+май!AE189+июнь!AE189+июль!AE189+август!AE189+сентябрь!AE189+октябрь!AE189+ноябрь!AE189+декабрь!AE189</f>
        <v>0</v>
      </c>
      <c r="AI189" s="36">
        <f>январь!AF189+февраль!AF189+март!AF189+апрель!AF189+май!AF189+июнь!AF189+июль!AF189+август!AF189+сентябрь!AF189+октябрь!AF189+ноябрь!AF189+декабрь!AF189</f>
        <v>0</v>
      </c>
      <c r="AJ189" s="36">
        <f>январь!AG189+февраль!AG189+март!AG189+апрель!AG189+май!AG189+июнь!AG189+июль!AG189+август!AG189+сентябрь!AG189+октябрь!AG189+ноябрь!AG189+декабрь!AG189</f>
        <v>0</v>
      </c>
      <c r="AK189" s="29">
        <f>январь!AH189+февраль!AH189+март!AH189+апрель!AH189+май!AH189+июнь!AH189+июль!AH189+август!AH189+сентябрь!AH189+октябрь!AH189+ноябрь!AH189+декабрь!AH189</f>
        <v>0</v>
      </c>
      <c r="AL189" s="36">
        <f>январь!AI189+февраль!AI189+март!AI189+апрель!AI189+май!AI189+июнь!AI189+июль!AI189+август!AI189+сентябрь!AI189+октябрь!AI189+ноябрь!AI189+декабрь!AI189</f>
        <v>0</v>
      </c>
      <c r="AM189" s="29">
        <f>январь!AJ189+февраль!AJ189+март!AJ189+апрель!AJ189+май!AJ189+июнь!AJ189+июль!AJ189+август!AJ189+сентябрь!AJ189+октябрь!AJ189+ноябрь!AJ189+декабрь!AJ189</f>
        <v>0</v>
      </c>
      <c r="AN189" s="36">
        <f>январь!AK189+февраль!AK189+март!AK189+апрель!AK189+май!AK189+июнь!AK189+июль!AK189+август!AK189+сентябрь!AK189+октябрь!AK189+ноябрь!AK189+декабрь!AK189</f>
        <v>0</v>
      </c>
      <c r="AO189" s="36">
        <f>январь!AL189+февраль!AL189+март!AL189+апрель!AL189+май!AL189+июнь!AL189+июль!AL189+август!AL189+сентябрь!AL189+октябрь!AL189+ноябрь!AL189+декабрь!AL189</f>
        <v>0</v>
      </c>
      <c r="AP189" s="36">
        <f>январь!AM189+февраль!AM189+март!AM189+апрель!AM189+май!AM189+июнь!AM189+июль!AM189+август!AM189+сентябрь!AM189+октябрь!AM189+ноябрь!AM189+декабрь!AM189</f>
        <v>0</v>
      </c>
      <c r="AQ189" s="29">
        <f>январь!AN189+февраль!AN189+март!AN189+апрель!AN189+май!AN189+июнь!AN189+июль!AN189+август!AN189+сентябрь!AN189+октябрь!AN189+ноябрь!AN189+декабрь!AN189</f>
        <v>0</v>
      </c>
      <c r="AR189" s="36">
        <f>январь!AO189+февраль!AO189+март!AO189+апрель!AO189+май!AO189+июнь!AO189+июль!AO189+август!AO189+сентябрь!AO189+октябрь!AO189+ноябрь!AO189+декабрь!AO189</f>
        <v>0</v>
      </c>
      <c r="AS189" s="29">
        <f>январь!AP189+февраль!AP189+март!AP189+апрель!AP189+май!AP189+июнь!AP189+июль!AP189+август!AP189+сентябрь!AP189+октябрь!AP189+ноябрь!AP189+декабрь!AP189</f>
        <v>0</v>
      </c>
      <c r="AT189" s="36">
        <f>январь!AQ189+февраль!AQ189+март!AQ189+апрель!AQ189+май!AQ189+июнь!AQ189+июль!AQ189+август!AQ189+сентябрь!AQ189+октябрь!AQ189+ноябрь!AQ189+декабрь!AQ189</f>
        <v>0</v>
      </c>
      <c r="AU189" s="29">
        <f>январь!AR189+февраль!AR189+март!AR189+апрель!AR189+май!AR189+июнь!AR189+июль!AR189+август!AR189+сентябрь!AR189+октябрь!AR189+ноябрь!AR189+декабрь!AR189</f>
        <v>0</v>
      </c>
      <c r="AV189" s="36">
        <f>январь!AS189+февраль!AS189+март!AS189+апрель!AS189+май!AS189+июнь!AS189+июль!AS189+август!AS189+сентябрь!AS189+октябрь!AS189+ноябрь!AS189+декабрь!AS189</f>
        <v>0</v>
      </c>
      <c r="AW189" s="36">
        <f>январь!AT189+февраль!AT189+март!AT189+апрель!AT189+май!AT189+июнь!AT189+июль!AT189+август!AT189+сентябрь!AT189+октябрь!AT189+ноябрь!AT189+декабрь!AT189</f>
        <v>0</v>
      </c>
      <c r="AX189" s="36">
        <f>январь!AU189+февраль!AU189+март!AU189+апрель!AU189+май!AU189+июнь!AU189+июль!AU189+август!AU189+сентябрь!AU189+октябрь!AU189+ноябрь!AU189+декабрь!AU189</f>
        <v>0</v>
      </c>
      <c r="AY189" s="29">
        <f>январь!AV189+февраль!AV189+март!AV189+апрель!AV189+май!AV189+июнь!AV189+июль!AV189+август!AV189+сентябрь!AV189+октябрь!AV189+ноябрь!AV189+декабрь!AV189</f>
        <v>0</v>
      </c>
      <c r="AZ189" s="36">
        <f>январь!AW189+февраль!AW189+март!AW189+апрель!AW189+май!AW189+июнь!AW189+июль!AW189+август!AW189+сентябрь!AW189+октябрь!AW189+ноябрь!AW189+декабрь!AW189</f>
        <v>0</v>
      </c>
      <c r="BA189" s="36">
        <f>январь!AX189+февраль!AX189+март!AX189+апрель!AX189+май!AX189+июнь!AX189+июль!AX189+август!AX189+сентябрь!AX189+октябрь!AX189+ноябрь!AX189+декабрь!AX189</f>
        <v>0</v>
      </c>
      <c r="BB189" s="36">
        <f>январь!AY189+февраль!AY189+март!AY189+апрель!AY189+май!AY189+июнь!AY189+июль!AY189+август!AY189+сентябрь!AY189+октябрь!AY189+ноябрь!AY189+декабрь!AY189</f>
        <v>0</v>
      </c>
      <c r="BC189" s="29">
        <f>январь!AZ189+февраль!AZ189+март!AZ189+апрель!AZ189+май!AZ189+июнь!AZ189+июль!AZ189+август!AZ189+сентябрь!AZ189+октябрь!AZ189+ноябрь!AZ189+декабрь!AZ189</f>
        <v>0</v>
      </c>
      <c r="BD189" s="36">
        <f>январь!BA189+февраль!BA189+март!BA189+апрель!BA189+май!BA189+июнь!BA189+июль!BA189+август!BA189+сентябрь!BA189+октябрь!BA189+ноябрь!BA189+декабрь!BA189</f>
        <v>0</v>
      </c>
      <c r="BE189" s="36">
        <f>январь!BB189+февраль!BB189+март!BB189+апрель!BB189+май!BB189+июнь!BB189+июль!BB189+август!BB189+сентябрь!BB189+октябрь!BB189+ноябрь!BB189+декабрь!BB189</f>
        <v>0</v>
      </c>
      <c r="BF189" s="36">
        <f>январь!BC189+февраль!BC189+март!BC189+апрель!BC189+май!BC189+июнь!BC189+июль!BC189+август!BC189+сентябрь!BC189+октябрь!BC189+ноябрь!BC189+декабрь!BC189</f>
        <v>0</v>
      </c>
      <c r="BG189" s="36">
        <f>январь!BD189+февраль!BD189+март!BD189+апрель!BD189+май!BD189+июнь!BD189+июль!BD189+август!BD189+сентябрь!BD189+октябрь!BD189+ноябрь!BD189+декабрь!BD189</f>
        <v>0</v>
      </c>
      <c r="BH189" s="36">
        <f>январь!BE189+февраль!BE189+март!BE189+апрель!BE189+май!BE189+июнь!BE189+июль!BE189+август!BE189+сентябрь!BE189+октябрь!BE189+ноябрь!BE189+декабрь!BE189</f>
        <v>0</v>
      </c>
      <c r="BI189" s="36">
        <f>январь!BF189+февраль!BF189+март!BF189+апрель!BF189+май!BF189+июнь!BF189+июль!BF189+август!BF189+сентябрь!BF189+октябрь!BF189+ноябрь!BF189+декабрь!BF189</f>
        <v>0</v>
      </c>
      <c r="BJ189" s="36">
        <f>январь!BG189+февраль!BG189+март!BG189+апрель!BG189+май!BG189+июнь!BG189+июль!BG189+август!BG189+сентябрь!BG189+октябрь!BG189+ноябрь!BG189+декабрь!BG189</f>
        <v>0</v>
      </c>
      <c r="BK189" s="36">
        <f>январь!BH189+февраль!BH189+март!BH189+апрель!BH189+май!BH189+июнь!BH189+июль!BH189+август!BH189+сентябрь!BH189+октябрь!BH189+ноябрь!BH189+декабрь!BH189</f>
        <v>0</v>
      </c>
      <c r="BL189" s="36">
        <f>январь!BI189+февраль!BI189+март!BI189+апрель!BI189+май!BI189+июнь!BI189+июль!BI189+август!BI189+сентябрь!BI189+октябрь!BI189+ноябрь!BI189+декабрь!BI189</f>
        <v>0</v>
      </c>
      <c r="BM189" s="29">
        <f>январь!BJ189+февраль!BJ189+март!BJ189+апрель!BJ189+май!BJ189+июнь!BJ189+июль!BJ189+август!BJ189+сентябрь!BJ189+октябрь!BJ189+ноябрь!BJ189+декабрь!BJ189</f>
        <v>0</v>
      </c>
      <c r="BN189" s="36">
        <f>январь!BK189+февраль!BK189+март!BK189+апрель!BK189+май!BK189+июнь!BK189+июль!BK189+август!BK189+сентябрь!BK189+октябрь!BK189+ноябрь!BK189+декабрь!BK189</f>
        <v>0</v>
      </c>
      <c r="BO189" s="29">
        <f>январь!BL189+февраль!BL189+март!BL189+апрель!BL189+май!BL189+июнь!BL189+июль!BL189+август!BL189+сентябрь!BL189+октябрь!BL189+ноябрь!BL189+декабрь!BL189</f>
        <v>4</v>
      </c>
      <c r="BP189" s="36">
        <f>январь!BM189+февраль!BM189+март!BM189+апрель!BM189+май!BM189+июнь!BM189+июль!BM189+август!BM189+сентябрь!BM189+октябрь!BM189+ноябрь!BM189+декабрь!BM189</f>
        <v>2.6760000000000002</v>
      </c>
      <c r="BQ189" s="36">
        <f>январь!BN189+февраль!BN189+март!BN189+апрель!BN189+май!BN189+июнь!BN189+июль!BN189+август!BN189+сентябрь!BN189+октябрь!BN189+ноябрь!BN189+декабрь!BN189</f>
        <v>0</v>
      </c>
      <c r="BR189" s="36">
        <f>январь!BO189+февраль!BO189+март!BO189+апрель!BO189+май!BO189+июнь!BO189+июль!BO189+август!BO189+сентябрь!BO189+октябрь!BO189+ноябрь!BO189+декабрь!BO189</f>
        <v>0</v>
      </c>
      <c r="BS189" s="29">
        <f>январь!BP189+февраль!BP189+март!BP189+апрель!BP189+май!BP189+июнь!BP189+июль!BP189+август!BP189+сентябрь!BP189+октябрь!BP189+ноябрь!BP189+декабрь!BP189</f>
        <v>0</v>
      </c>
      <c r="BT189" s="36">
        <f>январь!BQ189+февраль!BQ189+март!BQ189+апрель!BQ189+май!BQ189+июнь!BQ189+июль!BQ189+август!BQ189+сентябрь!BQ189+октябрь!BQ189+ноябрь!BQ189+декабрь!BQ189</f>
        <v>0</v>
      </c>
      <c r="BU189" s="29">
        <f>январь!BR189+февраль!BR189+март!BR189+апрель!BR189+май!BR189+июнь!BR189+июль!BR189+август!BR189+сентябрь!BR189+октябрь!BR189+ноябрь!BR189+декабрь!BR189</f>
        <v>0</v>
      </c>
      <c r="BV189" s="36">
        <f>январь!BS189+февраль!BS189+март!BS189+апрель!BS189+май!BS189+июнь!BS189+июль!BS189+август!BS189+сентябрь!BS189+октябрь!BS189+ноябрь!BS189+декабрь!BS189</f>
        <v>0</v>
      </c>
      <c r="BW189" s="36">
        <f>январь!BT189+февраль!BT189+март!BT189+апрель!BT189+май!BT189+июнь!BT189+июль!BT189+август!BT189+сентябрь!BT189+октябрь!BT189+ноябрь!BT189+декабрь!BT189</f>
        <v>0</v>
      </c>
      <c r="BX189" s="36">
        <f>январь!BU189+февраль!BU189+март!BU189+апрель!BU189+май!BU189+июнь!BU189+июль!BU189+август!BU189+сентябрь!BU189+октябрь!BU189+ноябрь!BU189+декабрь!BU189</f>
        <v>0</v>
      </c>
      <c r="BY189" s="36">
        <f>январь!BV189+февраль!BV189+март!BV189+апрель!BV189+май!BV189+июнь!BV189+июль!BV189+август!BV189+сентябрь!BV189+октябрь!BV189+ноябрь!BV189+декабрь!BV189</f>
        <v>2.6030000000000002</v>
      </c>
      <c r="BZ189" s="77">
        <v>0</v>
      </c>
    </row>
    <row r="190" spans="1:78" x14ac:dyDescent="0.25">
      <c r="A190" s="16">
        <v>188</v>
      </c>
      <c r="B190" s="16">
        <v>1</v>
      </c>
      <c r="C190" s="37" t="s">
        <v>646</v>
      </c>
      <c r="D190" s="51">
        <v>89.580661835748785</v>
      </c>
      <c r="E190" s="25">
        <v>80.460290000000001</v>
      </c>
      <c r="F190" s="26">
        <f t="shared" si="6"/>
        <v>161.14595183574878</v>
      </c>
      <c r="G190" s="26">
        <f t="shared" si="7"/>
        <v>80.685661835748789</v>
      </c>
      <c r="H190" s="26">
        <f t="shared" si="8"/>
        <v>8.8949999999999996</v>
      </c>
      <c r="I190" s="36">
        <f>январь!F190+февраль!F190+март!F190+апрель!F190+май!F190+июнь!F190+июль!F190+август!F190+сентябрь!F190+октябрь!F190+ноябрь!F190+декабрь!F190</f>
        <v>0</v>
      </c>
      <c r="J190" s="36">
        <f>январь!G190+февраль!G190+март!G190+апрель!G190+май!G190+июнь!G190+июль!G190+август!G190+сентябрь!G190+октябрь!G190+ноябрь!G190+декабрь!G190</f>
        <v>0</v>
      </c>
      <c r="K190" s="36">
        <f>январь!H190+февраль!H190+март!H190+апрель!H190+май!H190+июнь!H190+июль!H190+август!H190+сентябрь!H190+октябрь!H190+ноябрь!H190+декабрь!H190</f>
        <v>0</v>
      </c>
      <c r="L190" s="27">
        <f>январь!I190+февраль!I190+март!I190+апрель!I190+май!I190+июнь!I190+июль!I190+август!I190+сентябрь!I190+октябрь!I190+ноябрь!I190+декабрь!I190</f>
        <v>0</v>
      </c>
      <c r="M190" s="36">
        <f>январь!J190+февраль!J190+март!J190+апрель!J190+май!J190+июнь!J190+июль!J190+август!J190+сентябрь!J190+октябрь!J190+ноябрь!J190+декабрь!J190</f>
        <v>0</v>
      </c>
      <c r="N190" s="36">
        <f>январь!K190+февраль!K190+март!K190+апрель!K190+май!K190+июнь!K190+июль!K190+август!K190+сентябрь!K190+октябрь!K190+ноябрь!K190+декабрь!K190</f>
        <v>0</v>
      </c>
      <c r="O190" s="36">
        <f>январь!L190+февраль!L190+март!L190+апрель!L190+май!L190+июнь!L190+июль!L190+август!L190+сентябрь!L190+октябрь!L190+ноябрь!L190+декабрь!L190</f>
        <v>0</v>
      </c>
      <c r="P190" s="36">
        <f>январь!M190+февраль!M190+март!M190+апрель!M190+май!M190+июнь!M190+июль!M190+август!M190+сентябрь!M190+октябрь!M190+ноябрь!M190+декабрь!M190</f>
        <v>0</v>
      </c>
      <c r="Q190" s="36">
        <f>январь!N190+февраль!N190+март!N190+апрель!N190+май!N190+июнь!N190+июль!N190+август!N190+сентябрь!N190+октябрь!N190+ноябрь!N190+декабрь!N190</f>
        <v>0</v>
      </c>
      <c r="R190" s="29">
        <f>январь!O190+февраль!O190+март!O190+апрель!O190+май!O190+июнь!O190+июль!O190+август!O190+сентябрь!O190+октябрь!O190+ноябрь!O190+декабрь!O190</f>
        <v>0</v>
      </c>
      <c r="S190" s="36">
        <f>январь!P190+февраль!P190+март!P190+апрель!P190+май!P190+июнь!P190+июль!P190+август!P190+сентябрь!P190+октябрь!P190+ноябрь!P190+декабрь!P190</f>
        <v>0</v>
      </c>
      <c r="T190" s="29">
        <f>январь!Q190+февраль!Q190+март!Q190+апрель!Q190+май!Q190+июнь!Q190+июль!Q190+август!Q190+сентябрь!Q190+октябрь!Q190+ноябрь!Q190+декабрь!Q190</f>
        <v>0</v>
      </c>
      <c r="U190" s="36">
        <f>январь!R190+февраль!R190+март!R190+апрель!R190+май!R190+июнь!R190+июль!R190+август!R190+сентябрь!R190+октябрь!R190+ноябрь!R190+декабрь!R190</f>
        <v>0</v>
      </c>
      <c r="V190" s="36">
        <f>январь!S190+февраль!S190+март!S190+апрель!S190+май!S190+июнь!S190+июль!S190+август!S190+сентябрь!S190+октябрь!S190+ноябрь!S190+декабрь!S190</f>
        <v>0</v>
      </c>
      <c r="W190" s="36">
        <f>январь!T190+февраль!T190+март!T190+апрель!T190+май!T190+июнь!T190+июль!T190+август!T190+сентябрь!T190+октябрь!T190+ноябрь!T190+декабрь!T190</f>
        <v>0</v>
      </c>
      <c r="X190" s="36">
        <f>январь!U190+февраль!U190+март!U190+апрель!U190+май!U190+июнь!U190+июль!U190+август!U190+сентябрь!U190+октябрь!U190+ноябрь!U190+декабрь!U190</f>
        <v>0</v>
      </c>
      <c r="Y190" s="36">
        <f>январь!V190+февраль!V190+март!V190+апрель!V190+май!V190+июнь!V190+июль!V190+август!V190+сентябрь!V190+октябрь!V190+ноябрь!V190+декабрь!V190</f>
        <v>0</v>
      </c>
      <c r="Z190" s="36">
        <f>январь!W190+февраль!W190+март!W190+апрель!W190+май!W190+июнь!W190+июль!W190+август!W190+сентябрь!W190+октябрь!W190+ноябрь!W190+декабрь!W190</f>
        <v>0</v>
      </c>
      <c r="AA190" s="36">
        <f>январь!X190+февраль!X190+март!X190+апрель!X190+май!X190+июнь!X190+июль!X190+август!X190+сентябрь!X190+октябрь!X190+ноябрь!X190+декабрь!X190</f>
        <v>0</v>
      </c>
      <c r="AB190" s="29">
        <f>январь!Y190+февраль!Y190+март!Y190+апрель!Y190+май!Y190+июнь!Y190+июль!Y190+август!Y190+сентябрь!Y190+октябрь!Y190+ноябрь!Y190+декабрь!Y190</f>
        <v>0</v>
      </c>
      <c r="AC190" s="36">
        <f>январь!Z190+февраль!Z190+март!Z190+апрель!Z190+май!Z190+июнь!Z190+июль!Z190+август!Z190+сентябрь!Z190+октябрь!Z190+ноябрь!Z190+декабрь!Z190</f>
        <v>0</v>
      </c>
      <c r="AD190" s="66" t="str">
        <f>CONCATENATE(январь!AA190,$BZ$1,февраль!AA190,$BZ$1,март!AA190,$BZ$1,апрель!AA190,$BZ$1,май!AA190,$BZ$1,июнь!AA190,$BZ$1,июль!AA190,$BZ$1,август!AA190,$BZ$1,сентябрь!AA190,$BZ$1,октябрь!AA190,$BZ$1,ноябрь!AA190,$BZ$1,декабрь!AA190)</f>
        <v xml:space="preserve">           </v>
      </c>
      <c r="AE190" s="36">
        <f>январь!AB190+февраль!AB190+март!AB190+апрель!AB190+май!AB190+июнь!AB190+июль!AB190+август!AB190+сентябрь!AB190+октябрь!AB190+ноябрь!AB190+декабрь!AB190</f>
        <v>0</v>
      </c>
      <c r="AF190" s="36">
        <f>январь!AC190+февраль!AC190+март!AC190+апрель!AC190+май!AC190+июнь!AC190+июль!AC190+август!AC190+сентябрь!AC190+октябрь!AC190+ноябрь!AC190+декабрь!AC190</f>
        <v>0</v>
      </c>
      <c r="AG190" s="36">
        <f>январь!AD190+февраль!AD190+март!AD190+апрель!AD190+май!AD190+июнь!AD190+июль!AD190+август!AD190+сентябрь!AD190+октябрь!AD190+ноябрь!AD190+декабрь!AD190</f>
        <v>0</v>
      </c>
      <c r="AH190" s="36">
        <f>январь!AE190+февраль!AE190+март!AE190+апрель!AE190+май!AE190+июнь!AE190+июль!AE190+август!AE190+сентябрь!AE190+октябрь!AE190+ноябрь!AE190+декабрь!AE190</f>
        <v>0</v>
      </c>
      <c r="AI190" s="36">
        <f>январь!AF190+февраль!AF190+март!AF190+апрель!AF190+май!AF190+июнь!AF190+июль!AF190+август!AF190+сентябрь!AF190+октябрь!AF190+ноябрь!AF190+декабрь!AF190</f>
        <v>0</v>
      </c>
      <c r="AJ190" s="36">
        <f>январь!AG190+февраль!AG190+март!AG190+апрель!AG190+май!AG190+июнь!AG190+июль!AG190+август!AG190+сентябрь!AG190+октябрь!AG190+ноябрь!AG190+декабрь!AG190</f>
        <v>0</v>
      </c>
      <c r="AK190" s="29">
        <f>январь!AH190+февраль!AH190+март!AH190+апрель!AH190+май!AH190+июнь!AH190+июль!AH190+август!AH190+сентябрь!AH190+октябрь!AH190+ноябрь!AH190+декабрь!AH190</f>
        <v>8</v>
      </c>
      <c r="AL190" s="36">
        <f>январь!AI190+февраль!AI190+март!AI190+апрель!AI190+май!AI190+июнь!AI190+июль!AI190+август!AI190+сентябрь!AI190+октябрь!AI190+ноябрь!AI190+декабрь!AI190</f>
        <v>8.8949999999999996</v>
      </c>
      <c r="AM190" s="29">
        <f>январь!AJ190+февраль!AJ190+март!AJ190+апрель!AJ190+май!AJ190+июнь!AJ190+июль!AJ190+август!AJ190+сентябрь!AJ190+октябрь!AJ190+ноябрь!AJ190+декабрь!AJ190</f>
        <v>0</v>
      </c>
      <c r="AN190" s="36">
        <f>январь!AK190+февраль!AK190+март!AK190+апрель!AK190+май!AK190+июнь!AK190+июль!AK190+август!AK190+сентябрь!AK190+октябрь!AK190+ноябрь!AK190+декабрь!AK190</f>
        <v>0</v>
      </c>
      <c r="AO190" s="36">
        <f>январь!AL190+февраль!AL190+март!AL190+апрель!AL190+май!AL190+июнь!AL190+июль!AL190+август!AL190+сентябрь!AL190+октябрь!AL190+ноябрь!AL190+декабрь!AL190</f>
        <v>0</v>
      </c>
      <c r="AP190" s="36">
        <f>январь!AM190+февраль!AM190+март!AM190+апрель!AM190+май!AM190+июнь!AM190+июль!AM190+август!AM190+сентябрь!AM190+октябрь!AM190+ноябрь!AM190+декабрь!AM190</f>
        <v>0</v>
      </c>
      <c r="AQ190" s="29">
        <f>январь!AN190+февраль!AN190+март!AN190+апрель!AN190+май!AN190+июнь!AN190+июль!AN190+август!AN190+сентябрь!AN190+октябрь!AN190+ноябрь!AN190+декабрь!AN190</f>
        <v>0</v>
      </c>
      <c r="AR190" s="36">
        <f>январь!AO190+февраль!AO190+март!AO190+апрель!AO190+май!AO190+июнь!AO190+июль!AO190+август!AO190+сентябрь!AO190+октябрь!AO190+ноябрь!AO190+декабрь!AO190</f>
        <v>0</v>
      </c>
      <c r="AS190" s="29">
        <f>январь!AP190+февраль!AP190+март!AP190+апрель!AP190+май!AP190+июнь!AP190+июль!AP190+август!AP190+сентябрь!AP190+октябрь!AP190+ноябрь!AP190+декабрь!AP190</f>
        <v>0</v>
      </c>
      <c r="AT190" s="36">
        <f>январь!AQ190+февраль!AQ190+март!AQ190+апрель!AQ190+май!AQ190+июнь!AQ190+июль!AQ190+август!AQ190+сентябрь!AQ190+октябрь!AQ190+ноябрь!AQ190+декабрь!AQ190</f>
        <v>0</v>
      </c>
      <c r="AU190" s="29">
        <f>январь!AR190+февраль!AR190+март!AR190+апрель!AR190+май!AR190+июнь!AR190+июль!AR190+август!AR190+сентябрь!AR190+октябрь!AR190+ноябрь!AR190+декабрь!AR190</f>
        <v>0</v>
      </c>
      <c r="AV190" s="36">
        <f>январь!AS190+февраль!AS190+март!AS190+апрель!AS190+май!AS190+июнь!AS190+июль!AS190+август!AS190+сентябрь!AS190+октябрь!AS190+ноябрь!AS190+декабрь!AS190</f>
        <v>0</v>
      </c>
      <c r="AW190" s="36">
        <f>январь!AT190+февраль!AT190+март!AT190+апрель!AT190+май!AT190+июнь!AT190+июль!AT190+август!AT190+сентябрь!AT190+октябрь!AT190+ноябрь!AT190+декабрь!AT190</f>
        <v>0</v>
      </c>
      <c r="AX190" s="36">
        <f>январь!AU190+февраль!AU190+март!AU190+апрель!AU190+май!AU190+июнь!AU190+июль!AU190+август!AU190+сентябрь!AU190+октябрь!AU190+ноябрь!AU190+декабрь!AU190</f>
        <v>0</v>
      </c>
      <c r="AY190" s="29">
        <f>январь!AV190+февраль!AV190+март!AV190+апрель!AV190+май!AV190+июнь!AV190+июль!AV190+август!AV190+сентябрь!AV190+октябрь!AV190+ноябрь!AV190+декабрь!AV190</f>
        <v>0</v>
      </c>
      <c r="AZ190" s="36">
        <f>январь!AW190+февраль!AW190+март!AW190+апрель!AW190+май!AW190+июнь!AW190+июль!AW190+август!AW190+сентябрь!AW190+октябрь!AW190+ноябрь!AW190+декабрь!AW190</f>
        <v>0</v>
      </c>
      <c r="BA190" s="36">
        <f>январь!AX190+февраль!AX190+март!AX190+апрель!AX190+май!AX190+июнь!AX190+июль!AX190+август!AX190+сентябрь!AX190+октябрь!AX190+ноябрь!AX190+декабрь!AX190</f>
        <v>0</v>
      </c>
      <c r="BB190" s="36">
        <f>январь!AY190+февраль!AY190+март!AY190+апрель!AY190+май!AY190+июнь!AY190+июль!AY190+август!AY190+сентябрь!AY190+октябрь!AY190+ноябрь!AY190+декабрь!AY190</f>
        <v>0</v>
      </c>
      <c r="BC190" s="29">
        <f>январь!AZ190+февраль!AZ190+март!AZ190+апрель!AZ190+май!AZ190+июнь!AZ190+июль!AZ190+август!AZ190+сентябрь!AZ190+октябрь!AZ190+ноябрь!AZ190+декабрь!AZ190</f>
        <v>0</v>
      </c>
      <c r="BD190" s="36">
        <f>январь!BA190+февраль!BA190+март!BA190+апрель!BA190+май!BA190+июнь!BA190+июль!BA190+август!BA190+сентябрь!BA190+октябрь!BA190+ноябрь!BA190+декабрь!BA190</f>
        <v>0</v>
      </c>
      <c r="BE190" s="36">
        <f>январь!BB190+февраль!BB190+март!BB190+апрель!BB190+май!BB190+июнь!BB190+июль!BB190+август!BB190+сентябрь!BB190+октябрь!BB190+ноябрь!BB190+декабрь!BB190</f>
        <v>0</v>
      </c>
      <c r="BF190" s="36">
        <f>январь!BC190+февраль!BC190+март!BC190+апрель!BC190+май!BC190+июнь!BC190+июль!BC190+август!BC190+сентябрь!BC190+октябрь!BC190+ноябрь!BC190+декабрь!BC190</f>
        <v>0</v>
      </c>
      <c r="BG190" s="36">
        <f>январь!BD190+февраль!BD190+март!BD190+апрель!BD190+май!BD190+июнь!BD190+июль!BD190+август!BD190+сентябрь!BD190+октябрь!BD190+ноябрь!BD190+декабрь!BD190</f>
        <v>0</v>
      </c>
      <c r="BH190" s="36">
        <f>январь!BE190+февраль!BE190+март!BE190+апрель!BE190+май!BE190+июнь!BE190+июль!BE190+август!BE190+сентябрь!BE190+октябрь!BE190+ноябрь!BE190+декабрь!BE190</f>
        <v>0</v>
      </c>
      <c r="BI190" s="36">
        <f>январь!BF190+февраль!BF190+март!BF190+апрель!BF190+май!BF190+июнь!BF190+июль!BF190+август!BF190+сентябрь!BF190+октябрь!BF190+ноябрь!BF190+декабрь!BF190</f>
        <v>0</v>
      </c>
      <c r="BJ190" s="36">
        <f>январь!BG190+февраль!BG190+март!BG190+апрель!BG190+май!BG190+июнь!BG190+июль!BG190+август!BG190+сентябрь!BG190+октябрь!BG190+ноябрь!BG190+декабрь!BG190</f>
        <v>0</v>
      </c>
      <c r="BK190" s="36">
        <f>январь!BH190+февраль!BH190+март!BH190+апрель!BH190+май!BH190+июнь!BH190+июль!BH190+август!BH190+сентябрь!BH190+октябрь!BH190+ноябрь!BH190+декабрь!BH190</f>
        <v>0</v>
      </c>
      <c r="BL190" s="36">
        <f>январь!BI190+февраль!BI190+март!BI190+апрель!BI190+май!BI190+июнь!BI190+июль!BI190+август!BI190+сентябрь!BI190+октябрь!BI190+ноябрь!BI190+декабрь!BI190</f>
        <v>0</v>
      </c>
      <c r="BM190" s="29">
        <f>январь!BJ190+февраль!BJ190+март!BJ190+апрель!BJ190+май!BJ190+июнь!BJ190+июль!BJ190+август!BJ190+сентябрь!BJ190+октябрь!BJ190+ноябрь!BJ190+декабрь!BJ190</f>
        <v>0</v>
      </c>
      <c r="BN190" s="36">
        <f>январь!BK190+февраль!BK190+март!BK190+апрель!BK190+май!BK190+июнь!BK190+июль!BK190+август!BK190+сентябрь!BK190+октябрь!BK190+ноябрь!BK190+декабрь!BK190</f>
        <v>0</v>
      </c>
      <c r="BO190" s="29">
        <f>январь!BL190+февраль!BL190+март!BL190+апрель!BL190+май!BL190+июнь!BL190+июль!BL190+август!BL190+сентябрь!BL190+октябрь!BL190+ноябрь!BL190+декабрь!BL190</f>
        <v>0</v>
      </c>
      <c r="BP190" s="36">
        <f>январь!BM190+февраль!BM190+март!BM190+апрель!BM190+май!BM190+июнь!BM190+июль!BM190+август!BM190+сентябрь!BM190+октябрь!BM190+ноябрь!BM190+декабрь!BM190</f>
        <v>0</v>
      </c>
      <c r="BQ190" s="36">
        <f>январь!BN190+февраль!BN190+март!BN190+апрель!BN190+май!BN190+июнь!BN190+июль!BN190+август!BN190+сентябрь!BN190+октябрь!BN190+ноябрь!BN190+декабрь!BN190</f>
        <v>0</v>
      </c>
      <c r="BR190" s="36">
        <f>январь!BO190+февраль!BO190+март!BO190+апрель!BO190+май!BO190+июнь!BO190+июль!BO190+август!BO190+сентябрь!BO190+октябрь!BO190+ноябрь!BO190+декабрь!BO190</f>
        <v>0</v>
      </c>
      <c r="BS190" s="29">
        <f>январь!BP190+февраль!BP190+март!BP190+апрель!BP190+май!BP190+июнь!BP190+июль!BP190+август!BP190+сентябрь!BP190+октябрь!BP190+ноябрь!BP190+декабрь!BP190</f>
        <v>0</v>
      </c>
      <c r="BT190" s="36">
        <f>январь!BQ190+февраль!BQ190+март!BQ190+апрель!BQ190+май!BQ190+июнь!BQ190+июль!BQ190+август!BQ190+сентябрь!BQ190+октябрь!BQ190+ноябрь!BQ190+декабрь!BQ190</f>
        <v>0</v>
      </c>
      <c r="BU190" s="29">
        <f>январь!BR190+февраль!BR190+март!BR190+апрель!BR190+май!BR190+июнь!BR190+июль!BR190+август!BR190+сентябрь!BR190+октябрь!BR190+ноябрь!BR190+декабрь!BR190</f>
        <v>0</v>
      </c>
      <c r="BV190" s="36">
        <f>январь!BS190+февраль!BS190+март!BS190+апрель!BS190+май!BS190+июнь!BS190+июль!BS190+август!BS190+сентябрь!BS190+октябрь!BS190+ноябрь!BS190+декабрь!BS190</f>
        <v>0</v>
      </c>
      <c r="BW190" s="36">
        <f>январь!BT190+февраль!BT190+март!BT190+апрель!BT190+май!BT190+июнь!BT190+июль!BT190+август!BT190+сентябрь!BT190+октябрь!BT190+ноябрь!BT190+декабрь!BT190</f>
        <v>0</v>
      </c>
      <c r="BX190" s="36">
        <f>январь!BU190+февраль!BU190+март!BU190+апрель!BU190+май!BU190+июнь!BU190+июль!BU190+август!BU190+сентябрь!BU190+октябрь!BU190+ноябрь!BU190+декабрь!BU190</f>
        <v>0</v>
      </c>
      <c r="BY190" s="36">
        <f>январь!BV190+февраль!BV190+март!BV190+апрель!BV190+май!BV190+июнь!BV190+июль!BV190+август!BV190+сентябрь!BV190+октябрь!BV190+ноябрь!BV190+декабрь!BV190</f>
        <v>0</v>
      </c>
      <c r="BZ190" s="77">
        <v>0</v>
      </c>
    </row>
    <row r="191" spans="1:78" ht="16.5" customHeight="1" x14ac:dyDescent="0.25">
      <c r="A191" s="16">
        <v>189</v>
      </c>
      <c r="B191" s="16">
        <v>1</v>
      </c>
      <c r="C191" s="37" t="s">
        <v>647</v>
      </c>
      <c r="D191" s="51">
        <v>128.10346179710143</v>
      </c>
      <c r="E191" s="25">
        <v>303.934506</v>
      </c>
      <c r="F191" s="26">
        <f t="shared" si="6"/>
        <v>432.03796779710143</v>
      </c>
      <c r="G191" s="26">
        <f t="shared" si="7"/>
        <v>128.10346179710143</v>
      </c>
      <c r="H191" s="26">
        <f t="shared" si="8"/>
        <v>0</v>
      </c>
      <c r="I191" s="36">
        <f>январь!F191+февраль!F191+март!F191+апрель!F191+май!F191+июнь!F191+июль!F191+август!F191+сентябрь!F191+октябрь!F191+ноябрь!F191+декабрь!F191</f>
        <v>0</v>
      </c>
      <c r="J191" s="36">
        <f>январь!G191+февраль!G191+март!G191+апрель!G191+май!G191+июнь!G191+июль!G191+август!G191+сентябрь!G191+октябрь!G191+ноябрь!G191+декабрь!G191</f>
        <v>0</v>
      </c>
      <c r="K191" s="36">
        <f>январь!H191+февраль!H191+март!H191+апрель!H191+май!H191+июнь!H191+июль!H191+август!H191+сентябрь!H191+октябрь!H191+ноябрь!H191+декабрь!H191</f>
        <v>0</v>
      </c>
      <c r="L191" s="27">
        <f>январь!I191+февраль!I191+март!I191+апрель!I191+май!I191+июнь!I191+июль!I191+август!I191+сентябрь!I191+октябрь!I191+ноябрь!I191+декабрь!I191</f>
        <v>0</v>
      </c>
      <c r="M191" s="36">
        <f>январь!J191+февраль!J191+март!J191+апрель!J191+май!J191+июнь!J191+июль!J191+август!J191+сентябрь!J191+октябрь!J191+ноябрь!J191+декабрь!J191</f>
        <v>0</v>
      </c>
      <c r="N191" s="36">
        <f>январь!K191+февраль!K191+март!K191+апрель!K191+май!K191+июнь!K191+июль!K191+август!K191+сентябрь!K191+октябрь!K191+ноябрь!K191+декабрь!K191</f>
        <v>0</v>
      </c>
      <c r="O191" s="36">
        <f>январь!L191+февраль!L191+март!L191+апрель!L191+май!L191+июнь!L191+июль!L191+август!L191+сентябрь!L191+октябрь!L191+ноябрь!L191+декабрь!L191</f>
        <v>0</v>
      </c>
      <c r="P191" s="36">
        <f>январь!M191+февраль!M191+март!M191+апрель!M191+май!M191+июнь!M191+июль!M191+август!M191+сентябрь!M191+октябрь!M191+ноябрь!M191+декабрь!M191</f>
        <v>0</v>
      </c>
      <c r="Q191" s="36">
        <f>январь!N191+февраль!N191+март!N191+апрель!N191+май!N191+июнь!N191+июль!N191+август!N191+сентябрь!N191+октябрь!N191+ноябрь!N191+декабрь!N191</f>
        <v>0</v>
      </c>
      <c r="R191" s="29">
        <f>январь!O191+февраль!O191+март!O191+апрель!O191+май!O191+июнь!O191+июль!O191+август!O191+сентябрь!O191+октябрь!O191+ноябрь!O191+декабрь!O191</f>
        <v>0</v>
      </c>
      <c r="S191" s="36">
        <f>январь!P191+февраль!P191+март!P191+апрель!P191+май!P191+июнь!P191+июль!P191+август!P191+сентябрь!P191+октябрь!P191+ноябрь!P191+декабрь!P191</f>
        <v>0</v>
      </c>
      <c r="T191" s="29">
        <f>январь!Q191+февраль!Q191+март!Q191+апрель!Q191+май!Q191+июнь!Q191+июль!Q191+август!Q191+сентябрь!Q191+октябрь!Q191+ноябрь!Q191+декабрь!Q191</f>
        <v>0</v>
      </c>
      <c r="U191" s="36">
        <f>январь!R191+февраль!R191+март!R191+апрель!R191+май!R191+июнь!R191+июль!R191+август!R191+сентябрь!R191+октябрь!R191+ноябрь!R191+декабрь!R191</f>
        <v>0</v>
      </c>
      <c r="V191" s="36">
        <f>январь!S191+февраль!S191+март!S191+апрель!S191+май!S191+июнь!S191+июль!S191+август!S191+сентябрь!S191+октябрь!S191+ноябрь!S191+декабрь!S191</f>
        <v>0</v>
      </c>
      <c r="W191" s="36">
        <f>январь!T191+февраль!T191+март!T191+апрель!T191+май!T191+июнь!T191+июль!T191+август!T191+сентябрь!T191+октябрь!T191+ноябрь!T191+декабрь!T191</f>
        <v>0</v>
      </c>
      <c r="X191" s="36">
        <f>январь!U191+февраль!U191+март!U191+апрель!U191+май!U191+июнь!U191+июль!U191+август!U191+сентябрь!U191+октябрь!U191+ноябрь!U191+декабрь!U191</f>
        <v>0</v>
      </c>
      <c r="Y191" s="36">
        <f>январь!V191+февраль!V191+март!V191+апрель!V191+май!V191+июнь!V191+июль!V191+август!V191+сентябрь!V191+октябрь!V191+ноябрь!V191+декабрь!V191</f>
        <v>0</v>
      </c>
      <c r="Z191" s="36">
        <f>январь!W191+февраль!W191+март!W191+апрель!W191+май!W191+июнь!W191+июль!W191+август!W191+сентябрь!W191+октябрь!W191+ноябрь!W191+декабрь!W191</f>
        <v>0</v>
      </c>
      <c r="AA191" s="36">
        <f>январь!X191+февраль!X191+март!X191+апрель!X191+май!X191+июнь!X191+июль!X191+август!X191+сентябрь!X191+октябрь!X191+ноябрь!X191+декабрь!X191</f>
        <v>0</v>
      </c>
      <c r="AB191" s="29">
        <f>январь!Y191+февраль!Y191+март!Y191+апрель!Y191+май!Y191+июнь!Y191+июль!Y191+август!Y191+сентябрь!Y191+октябрь!Y191+ноябрь!Y191+декабрь!Y191</f>
        <v>0</v>
      </c>
      <c r="AC191" s="36">
        <f>январь!Z191+февраль!Z191+март!Z191+апрель!Z191+май!Z191+июнь!Z191+июль!Z191+август!Z191+сентябрь!Z191+октябрь!Z191+ноябрь!Z191+декабрь!Z191</f>
        <v>0</v>
      </c>
      <c r="AD191" s="66" t="str">
        <f>CONCATENATE(январь!AA191,$BZ$1,февраль!AA191,$BZ$1,март!AA191,$BZ$1,апрель!AA191,$BZ$1,май!AA191,$BZ$1,июнь!AA191,$BZ$1,июль!AA191,$BZ$1,август!AA191,$BZ$1,сентябрь!AA191,$BZ$1,октябрь!AA191,$BZ$1,ноябрь!AA191,$BZ$1,декабрь!AA191)</f>
        <v xml:space="preserve">           </v>
      </c>
      <c r="AE191" s="36">
        <f>январь!AB191+февраль!AB191+март!AB191+апрель!AB191+май!AB191+июнь!AB191+июль!AB191+август!AB191+сентябрь!AB191+октябрь!AB191+ноябрь!AB191+декабрь!AB191</f>
        <v>0</v>
      </c>
      <c r="AF191" s="36">
        <f>январь!AC191+февраль!AC191+март!AC191+апрель!AC191+май!AC191+июнь!AC191+июль!AC191+август!AC191+сентябрь!AC191+октябрь!AC191+ноябрь!AC191+декабрь!AC191</f>
        <v>0</v>
      </c>
      <c r="AG191" s="36">
        <f>январь!AD191+февраль!AD191+март!AD191+апрель!AD191+май!AD191+июнь!AD191+июль!AD191+август!AD191+сентябрь!AD191+октябрь!AD191+ноябрь!AD191+декабрь!AD191</f>
        <v>0</v>
      </c>
      <c r="AH191" s="36">
        <f>январь!AE191+февраль!AE191+март!AE191+апрель!AE191+май!AE191+июнь!AE191+июль!AE191+август!AE191+сентябрь!AE191+октябрь!AE191+ноябрь!AE191+декабрь!AE191</f>
        <v>0</v>
      </c>
      <c r="AI191" s="36">
        <f>январь!AF191+февраль!AF191+март!AF191+апрель!AF191+май!AF191+июнь!AF191+июль!AF191+август!AF191+сентябрь!AF191+октябрь!AF191+ноябрь!AF191+декабрь!AF191</f>
        <v>0</v>
      </c>
      <c r="AJ191" s="36">
        <f>январь!AG191+февраль!AG191+март!AG191+апрель!AG191+май!AG191+июнь!AG191+июль!AG191+август!AG191+сентябрь!AG191+октябрь!AG191+ноябрь!AG191+декабрь!AG191</f>
        <v>0</v>
      </c>
      <c r="AK191" s="29">
        <f>январь!AH191+февраль!AH191+март!AH191+апрель!AH191+май!AH191+июнь!AH191+июль!AH191+август!AH191+сентябрь!AH191+октябрь!AH191+ноябрь!AH191+декабрь!AH191</f>
        <v>0</v>
      </c>
      <c r="AL191" s="36">
        <f>январь!AI191+февраль!AI191+март!AI191+апрель!AI191+май!AI191+июнь!AI191+июль!AI191+август!AI191+сентябрь!AI191+октябрь!AI191+ноябрь!AI191+декабрь!AI191</f>
        <v>0</v>
      </c>
      <c r="AM191" s="29">
        <f>январь!AJ191+февраль!AJ191+март!AJ191+апрель!AJ191+май!AJ191+июнь!AJ191+июль!AJ191+август!AJ191+сентябрь!AJ191+октябрь!AJ191+ноябрь!AJ191+декабрь!AJ191</f>
        <v>0</v>
      </c>
      <c r="AN191" s="36">
        <f>январь!AK191+февраль!AK191+март!AK191+апрель!AK191+май!AK191+июнь!AK191+июль!AK191+август!AK191+сентябрь!AK191+октябрь!AK191+ноябрь!AK191+декабрь!AK191</f>
        <v>0</v>
      </c>
      <c r="AO191" s="36">
        <f>январь!AL191+февраль!AL191+март!AL191+апрель!AL191+май!AL191+июнь!AL191+июль!AL191+август!AL191+сентябрь!AL191+октябрь!AL191+ноябрь!AL191+декабрь!AL191</f>
        <v>0</v>
      </c>
      <c r="AP191" s="36">
        <f>январь!AM191+февраль!AM191+март!AM191+апрель!AM191+май!AM191+июнь!AM191+июль!AM191+август!AM191+сентябрь!AM191+октябрь!AM191+ноябрь!AM191+декабрь!AM191</f>
        <v>0</v>
      </c>
      <c r="AQ191" s="29">
        <f>январь!AN191+февраль!AN191+март!AN191+апрель!AN191+май!AN191+июнь!AN191+июль!AN191+август!AN191+сентябрь!AN191+октябрь!AN191+ноябрь!AN191+декабрь!AN191</f>
        <v>0</v>
      </c>
      <c r="AR191" s="36">
        <f>январь!AO191+февраль!AO191+март!AO191+апрель!AO191+май!AO191+июнь!AO191+июль!AO191+август!AO191+сентябрь!AO191+октябрь!AO191+ноябрь!AO191+декабрь!AO191</f>
        <v>0</v>
      </c>
      <c r="AS191" s="29">
        <f>январь!AP191+февраль!AP191+март!AP191+апрель!AP191+май!AP191+июнь!AP191+июль!AP191+август!AP191+сентябрь!AP191+октябрь!AP191+ноябрь!AP191+декабрь!AP191</f>
        <v>0</v>
      </c>
      <c r="AT191" s="36">
        <f>январь!AQ191+февраль!AQ191+март!AQ191+апрель!AQ191+май!AQ191+июнь!AQ191+июль!AQ191+август!AQ191+сентябрь!AQ191+октябрь!AQ191+ноябрь!AQ191+декабрь!AQ191</f>
        <v>0</v>
      </c>
      <c r="AU191" s="29">
        <f>январь!AR191+февраль!AR191+март!AR191+апрель!AR191+май!AR191+июнь!AR191+июль!AR191+август!AR191+сентябрь!AR191+октябрь!AR191+ноябрь!AR191+декабрь!AR191</f>
        <v>0</v>
      </c>
      <c r="AV191" s="36">
        <f>январь!AS191+февраль!AS191+март!AS191+апрель!AS191+май!AS191+июнь!AS191+июль!AS191+август!AS191+сентябрь!AS191+октябрь!AS191+ноябрь!AS191+декабрь!AS191</f>
        <v>0</v>
      </c>
      <c r="AW191" s="36">
        <f>январь!AT191+февраль!AT191+март!AT191+апрель!AT191+май!AT191+июнь!AT191+июль!AT191+август!AT191+сентябрь!AT191+октябрь!AT191+ноябрь!AT191+декабрь!AT191</f>
        <v>0</v>
      </c>
      <c r="AX191" s="36">
        <f>январь!AU191+февраль!AU191+март!AU191+апрель!AU191+май!AU191+июнь!AU191+июль!AU191+август!AU191+сентябрь!AU191+октябрь!AU191+ноябрь!AU191+декабрь!AU191</f>
        <v>0</v>
      </c>
      <c r="AY191" s="29">
        <f>январь!AV191+февраль!AV191+март!AV191+апрель!AV191+май!AV191+июнь!AV191+июль!AV191+август!AV191+сентябрь!AV191+октябрь!AV191+ноябрь!AV191+декабрь!AV191</f>
        <v>0</v>
      </c>
      <c r="AZ191" s="36">
        <f>январь!AW191+февраль!AW191+март!AW191+апрель!AW191+май!AW191+июнь!AW191+июль!AW191+август!AW191+сентябрь!AW191+октябрь!AW191+ноябрь!AW191+декабрь!AW191</f>
        <v>0</v>
      </c>
      <c r="BA191" s="36">
        <f>январь!AX191+февраль!AX191+март!AX191+апрель!AX191+май!AX191+июнь!AX191+июль!AX191+август!AX191+сентябрь!AX191+октябрь!AX191+ноябрь!AX191+декабрь!AX191</f>
        <v>0</v>
      </c>
      <c r="BB191" s="36">
        <f>январь!AY191+февраль!AY191+март!AY191+апрель!AY191+май!AY191+июнь!AY191+июль!AY191+август!AY191+сентябрь!AY191+октябрь!AY191+ноябрь!AY191+декабрь!AY191</f>
        <v>0</v>
      </c>
      <c r="BC191" s="29">
        <f>январь!AZ191+февраль!AZ191+март!AZ191+апрель!AZ191+май!AZ191+июнь!AZ191+июль!AZ191+август!AZ191+сентябрь!AZ191+октябрь!AZ191+ноябрь!AZ191+декабрь!AZ191</f>
        <v>0</v>
      </c>
      <c r="BD191" s="36">
        <f>январь!BA191+февраль!BA191+март!BA191+апрель!BA191+май!BA191+июнь!BA191+июль!BA191+август!BA191+сентябрь!BA191+октябрь!BA191+ноябрь!BA191+декабрь!BA191</f>
        <v>0</v>
      </c>
      <c r="BE191" s="36">
        <f>январь!BB191+февраль!BB191+март!BB191+апрель!BB191+май!BB191+июнь!BB191+июль!BB191+август!BB191+сентябрь!BB191+октябрь!BB191+ноябрь!BB191+декабрь!BB191</f>
        <v>0</v>
      </c>
      <c r="BF191" s="36">
        <f>январь!BC191+февраль!BC191+март!BC191+апрель!BC191+май!BC191+июнь!BC191+июль!BC191+август!BC191+сентябрь!BC191+октябрь!BC191+ноябрь!BC191+декабрь!BC191</f>
        <v>0</v>
      </c>
      <c r="BG191" s="36">
        <f>январь!BD191+февраль!BD191+март!BD191+апрель!BD191+май!BD191+июнь!BD191+июль!BD191+август!BD191+сентябрь!BD191+октябрь!BD191+ноябрь!BD191+декабрь!BD191</f>
        <v>0</v>
      </c>
      <c r="BH191" s="36">
        <f>январь!BE191+февраль!BE191+март!BE191+апрель!BE191+май!BE191+июнь!BE191+июль!BE191+август!BE191+сентябрь!BE191+октябрь!BE191+ноябрь!BE191+декабрь!BE191</f>
        <v>0</v>
      </c>
      <c r="BI191" s="36">
        <f>январь!BF191+февраль!BF191+март!BF191+апрель!BF191+май!BF191+июнь!BF191+июль!BF191+август!BF191+сентябрь!BF191+октябрь!BF191+ноябрь!BF191+декабрь!BF191</f>
        <v>0</v>
      </c>
      <c r="BJ191" s="36">
        <f>январь!BG191+февраль!BG191+март!BG191+апрель!BG191+май!BG191+июнь!BG191+июль!BG191+август!BG191+сентябрь!BG191+октябрь!BG191+ноябрь!BG191+декабрь!BG191</f>
        <v>0</v>
      </c>
      <c r="BK191" s="36">
        <f>январь!BH191+февраль!BH191+март!BH191+апрель!BH191+май!BH191+июнь!BH191+июль!BH191+август!BH191+сентябрь!BH191+октябрь!BH191+ноябрь!BH191+декабрь!BH191</f>
        <v>0</v>
      </c>
      <c r="BL191" s="36">
        <f>январь!BI191+февраль!BI191+март!BI191+апрель!BI191+май!BI191+июнь!BI191+июль!BI191+август!BI191+сентябрь!BI191+октябрь!BI191+ноябрь!BI191+декабрь!BI191</f>
        <v>0</v>
      </c>
      <c r="BM191" s="29">
        <f>январь!BJ191+февраль!BJ191+март!BJ191+апрель!BJ191+май!BJ191+июнь!BJ191+июль!BJ191+август!BJ191+сентябрь!BJ191+октябрь!BJ191+ноябрь!BJ191+декабрь!BJ191</f>
        <v>0</v>
      </c>
      <c r="BN191" s="36">
        <f>январь!BK191+февраль!BK191+март!BK191+апрель!BK191+май!BK191+июнь!BK191+июль!BK191+август!BK191+сентябрь!BK191+октябрь!BK191+ноябрь!BK191+декабрь!BK191</f>
        <v>0</v>
      </c>
      <c r="BO191" s="29">
        <f>январь!BL191+февраль!BL191+март!BL191+апрель!BL191+май!BL191+июнь!BL191+июль!BL191+август!BL191+сентябрь!BL191+октябрь!BL191+ноябрь!BL191+декабрь!BL191</f>
        <v>0</v>
      </c>
      <c r="BP191" s="36">
        <f>январь!BM191+февраль!BM191+март!BM191+апрель!BM191+май!BM191+июнь!BM191+июль!BM191+август!BM191+сентябрь!BM191+октябрь!BM191+ноябрь!BM191+декабрь!BM191</f>
        <v>0</v>
      </c>
      <c r="BQ191" s="36">
        <f>январь!BN191+февраль!BN191+март!BN191+апрель!BN191+май!BN191+июнь!BN191+июль!BN191+август!BN191+сентябрь!BN191+октябрь!BN191+ноябрь!BN191+декабрь!BN191</f>
        <v>0</v>
      </c>
      <c r="BR191" s="36">
        <f>январь!BO191+февраль!BO191+март!BO191+апрель!BO191+май!BO191+июнь!BO191+июль!BO191+август!BO191+сентябрь!BO191+октябрь!BO191+ноябрь!BO191+декабрь!BO191</f>
        <v>0</v>
      </c>
      <c r="BS191" s="29">
        <f>январь!BP191+февраль!BP191+март!BP191+апрель!BP191+май!BP191+июнь!BP191+июль!BP191+август!BP191+сентябрь!BP191+октябрь!BP191+ноябрь!BP191+декабрь!BP191</f>
        <v>0</v>
      </c>
      <c r="BT191" s="36">
        <f>январь!BQ191+февраль!BQ191+март!BQ191+апрель!BQ191+май!BQ191+июнь!BQ191+июль!BQ191+август!BQ191+сентябрь!BQ191+октябрь!BQ191+ноябрь!BQ191+декабрь!BQ191</f>
        <v>0</v>
      </c>
      <c r="BU191" s="29">
        <f>январь!BR191+февраль!BR191+март!BR191+апрель!BR191+май!BR191+июнь!BR191+июль!BR191+август!BR191+сентябрь!BR191+октябрь!BR191+ноябрь!BR191+декабрь!BR191</f>
        <v>0</v>
      </c>
      <c r="BV191" s="36">
        <f>январь!BS191+февраль!BS191+март!BS191+апрель!BS191+май!BS191+июнь!BS191+июль!BS191+август!BS191+сентябрь!BS191+октябрь!BS191+ноябрь!BS191+декабрь!BS191</f>
        <v>0</v>
      </c>
      <c r="BW191" s="36">
        <f>январь!BT191+февраль!BT191+март!BT191+апрель!BT191+май!BT191+июнь!BT191+июль!BT191+август!BT191+сентябрь!BT191+октябрь!BT191+ноябрь!BT191+декабрь!BT191</f>
        <v>0</v>
      </c>
      <c r="BX191" s="36">
        <f>январь!BU191+февраль!BU191+март!BU191+апрель!BU191+май!BU191+июнь!BU191+июль!BU191+август!BU191+сентябрь!BU191+октябрь!BU191+ноябрь!BU191+декабрь!BU191</f>
        <v>0</v>
      </c>
      <c r="BY191" s="36">
        <f>январь!BV191+февраль!BV191+март!BV191+апрель!BV191+май!BV191+июнь!BV191+июль!BV191+август!BV191+сентябрь!BV191+октябрь!BV191+ноябрь!BV191+декабрь!BV191</f>
        <v>0</v>
      </c>
      <c r="BZ191" s="77">
        <v>0</v>
      </c>
    </row>
    <row r="192" spans="1:78" x14ac:dyDescent="0.25">
      <c r="A192" s="16">
        <v>190</v>
      </c>
      <c r="B192" s="16">
        <v>3</v>
      </c>
      <c r="C192" s="37" t="s">
        <v>648</v>
      </c>
      <c r="D192" s="51">
        <v>1371.9991024347823</v>
      </c>
      <c r="E192" s="25">
        <v>5655.4666979999993</v>
      </c>
      <c r="F192" s="26">
        <f t="shared" si="6"/>
        <v>3666.6998004347815</v>
      </c>
      <c r="G192" s="26">
        <f t="shared" si="7"/>
        <v>-1988.7668975652182</v>
      </c>
      <c r="H192" s="26">
        <f t="shared" si="8"/>
        <v>3360.7660000000005</v>
      </c>
      <c r="I192" s="36">
        <f>январь!F192+февраль!F192+март!F192+апрель!F192+май!F192+июнь!F192+июль!F192+август!F192+сентябрь!F192+октябрь!F192+ноябрь!F192+декабрь!F192</f>
        <v>3.0000000000000001E-3</v>
      </c>
      <c r="J192" s="36">
        <f>январь!G192+февраль!G192+март!G192+апрель!G192+май!G192+июнь!G192+июль!G192+август!G192+сентябрь!G192+октябрь!G192+ноябрь!G192+декабрь!G192</f>
        <v>13.079000000000001</v>
      </c>
      <c r="K192" s="36">
        <f>январь!H192+февраль!H192+март!H192+апрель!H192+май!H192+июнь!H192+июль!H192+август!H192+сентябрь!H192+октябрь!H192+ноябрь!H192+декабрь!H192</f>
        <v>0</v>
      </c>
      <c r="L192" s="27">
        <f>январь!I192+февраль!I192+март!I192+апрель!I192+май!I192+июнь!I192+июль!I192+август!I192+сентябрь!I192+октябрь!I192+ноябрь!I192+декабрь!I192</f>
        <v>605</v>
      </c>
      <c r="M192" s="36">
        <f>январь!J192+февраль!J192+март!J192+апрель!J192+май!J192+июнь!J192+июль!J192+август!J192+сентябрь!J192+октябрь!J192+ноябрь!J192+декабрь!J192</f>
        <v>2756.7510000000002</v>
      </c>
      <c r="N192" s="36">
        <f>январь!K192+февраль!K192+март!K192+апрель!K192+май!K192+июнь!K192+июль!K192+август!K192+сентябрь!K192+октябрь!K192+ноябрь!K192+декабрь!K192</f>
        <v>0</v>
      </c>
      <c r="O192" s="36">
        <f>январь!L192+февраль!L192+март!L192+апрель!L192+май!L192+июнь!L192+июль!L192+август!L192+сентябрь!L192+октябрь!L192+ноябрь!L192+декабрь!L192</f>
        <v>0</v>
      </c>
      <c r="P192" s="36">
        <f>январь!M192+февраль!M192+март!M192+апрель!M192+май!M192+июнь!M192+июль!M192+август!M192+сентябрь!M192+октябрь!M192+ноябрь!M192+декабрь!M192</f>
        <v>6.3E-2</v>
      </c>
      <c r="Q192" s="36">
        <f>январь!N192+февраль!N192+март!N192+апрель!N192+май!N192+июнь!N192+июль!N192+август!N192+сентябрь!N192+октябрь!N192+ноябрь!N192+декабрь!N192</f>
        <v>57.634999999999998</v>
      </c>
      <c r="R192" s="29">
        <f>январь!O192+февраль!O192+март!O192+апрель!O192+май!O192+июнь!O192+июль!O192+август!O192+сентябрь!O192+октябрь!O192+ноябрь!O192+декабрь!O192</f>
        <v>0</v>
      </c>
      <c r="S192" s="36">
        <f>январь!P192+февраль!P192+март!P192+апрель!P192+май!P192+июнь!P192+июль!P192+август!P192+сентябрь!P192+октябрь!P192+ноябрь!P192+декабрь!P192</f>
        <v>0</v>
      </c>
      <c r="T192" s="29">
        <f>январь!Q192+февраль!Q192+март!Q192+апрель!Q192+май!Q192+июнь!Q192+июль!Q192+август!Q192+сентябрь!Q192+октябрь!Q192+ноябрь!Q192+декабрь!Q192</f>
        <v>0</v>
      </c>
      <c r="U192" s="36">
        <f>январь!R192+февраль!R192+март!R192+апрель!R192+май!R192+июнь!R192+июль!R192+август!R192+сентябрь!R192+октябрь!R192+ноябрь!R192+декабрь!R192</f>
        <v>0</v>
      </c>
      <c r="V192" s="36">
        <f>январь!S192+февраль!S192+март!S192+апрель!S192+май!S192+июнь!S192+июль!S192+август!S192+сентябрь!S192+октябрь!S192+ноябрь!S192+декабрь!S192</f>
        <v>0</v>
      </c>
      <c r="W192" s="36">
        <f>январь!T192+февраль!T192+март!T192+апрель!T192+май!T192+июнь!T192+июль!T192+август!T192+сентябрь!T192+октябрь!T192+ноябрь!T192+декабрь!T192</f>
        <v>0</v>
      </c>
      <c r="X192" s="36">
        <f>январь!U192+февраль!U192+март!U192+апрель!U192+май!U192+июнь!U192+июль!U192+август!U192+сентябрь!U192+октябрь!U192+ноябрь!U192+декабрь!U192</f>
        <v>7.0000000000000001E-3</v>
      </c>
      <c r="Y192" s="36">
        <f>январь!V192+февраль!V192+март!V192+апрель!V192+май!V192+июнь!V192+июль!V192+август!V192+сентябрь!V192+октябрь!V192+ноябрь!V192+декабрь!V192</f>
        <v>24.123999999999999</v>
      </c>
      <c r="Z192" s="36">
        <f>январь!W192+февраль!W192+март!W192+апрель!W192+май!W192+июнь!W192+июль!W192+август!W192+сентябрь!W192+октябрь!W192+ноябрь!W192+декабрь!W192</f>
        <v>2E-3</v>
      </c>
      <c r="AA192" s="36">
        <f>январь!X192+февраль!X192+март!X192+апрель!X192+май!X192+июнь!X192+июль!X192+август!X192+сентябрь!X192+октябрь!X192+ноябрь!X192+декабрь!X192</f>
        <v>3.1840000000000002</v>
      </c>
      <c r="AB192" s="29">
        <f>январь!Y192+февраль!Y192+март!Y192+апрель!Y192+май!Y192+июнь!Y192+июль!Y192+август!Y192+сентябрь!Y192+октябрь!Y192+ноябрь!Y192+декабрь!Y192</f>
        <v>0</v>
      </c>
      <c r="AC192" s="36">
        <f>январь!Z192+февраль!Z192+март!Z192+апрель!Z192+май!Z192+июнь!Z192+июль!Z192+август!Z192+сентябрь!Z192+октябрь!Z192+ноябрь!Z192+декабрь!Z192</f>
        <v>0</v>
      </c>
      <c r="AD192" s="66" t="str">
        <f>CONCATENATE(январь!AA192,$BZ$1,февраль!AA192,$BZ$1,март!AA192,$BZ$1,апрель!AA192,$BZ$1,май!AA192,$BZ$1,июнь!AA192,$BZ$1,июль!AA192,$BZ$1,август!AA192,$BZ$1,сентябрь!AA192,$BZ$1,октябрь!AA192,$BZ$1,ноябрь!AA192,$BZ$1,декабрь!AA192)</f>
        <v xml:space="preserve">           </v>
      </c>
      <c r="AE192" s="36">
        <f>январь!AB192+февраль!AB192+март!AB192+апрель!AB192+май!AB192+июнь!AB192+июль!AB192+август!AB192+сентябрь!AB192+октябрь!AB192+ноябрь!AB192+декабрь!AB192</f>
        <v>0</v>
      </c>
      <c r="AF192" s="36">
        <f>январь!AC192+февраль!AC192+март!AC192+апрель!AC192+май!AC192+июнь!AC192+июль!AC192+август!AC192+сентябрь!AC192+октябрь!AC192+ноябрь!AC192+декабрь!AC192</f>
        <v>0</v>
      </c>
      <c r="AG192" s="36">
        <f>январь!AD192+февраль!AD192+март!AD192+апрель!AD192+май!AD192+июнь!AD192+июль!AD192+август!AD192+сентябрь!AD192+октябрь!AD192+ноябрь!AD192+декабрь!AD192</f>
        <v>0</v>
      </c>
      <c r="AH192" s="36">
        <f>январь!AE192+февраль!AE192+март!AE192+апрель!AE192+май!AE192+июнь!AE192+июль!AE192+август!AE192+сентябрь!AE192+октябрь!AE192+ноябрь!AE192+декабрь!AE192</f>
        <v>0</v>
      </c>
      <c r="AI192" s="36">
        <f>январь!AF192+февраль!AF192+март!AF192+апрель!AF192+май!AF192+июнь!AF192+июль!AF192+август!AF192+сентябрь!AF192+октябрь!AF192+ноябрь!AF192+декабрь!AF192</f>
        <v>0</v>
      </c>
      <c r="AJ192" s="36">
        <f>январь!AG192+февраль!AG192+март!AG192+апрель!AG192+май!AG192+июнь!AG192+июль!AG192+август!AG192+сентябрь!AG192+октябрь!AG192+ноябрь!AG192+декабрь!AG192</f>
        <v>0</v>
      </c>
      <c r="AK192" s="29">
        <f>январь!AH192+февраль!AH192+март!AH192+апрель!AH192+май!AH192+июнь!AH192+июль!AH192+август!AH192+сентябрь!AH192+октябрь!AH192+ноябрь!AH192+декабрь!AH192</f>
        <v>0</v>
      </c>
      <c r="AL192" s="36">
        <f>январь!AI192+февраль!AI192+март!AI192+апрель!AI192+май!AI192+июнь!AI192+июль!AI192+август!AI192+сентябрь!AI192+октябрь!AI192+ноябрь!AI192+декабрь!AI192</f>
        <v>0</v>
      </c>
      <c r="AM192" s="29">
        <f>январь!AJ192+февраль!AJ192+март!AJ192+апрель!AJ192+май!AJ192+июнь!AJ192+июль!AJ192+август!AJ192+сентябрь!AJ192+октябрь!AJ192+ноябрь!AJ192+декабрь!AJ192</f>
        <v>0</v>
      </c>
      <c r="AN192" s="36">
        <f>январь!AK192+февраль!AK192+март!AK192+апрель!AK192+май!AK192+июнь!AK192+июль!AK192+август!AK192+сентябрь!AK192+октябрь!AK192+ноябрь!AK192+декабрь!AK192</f>
        <v>0</v>
      </c>
      <c r="AO192" s="36">
        <f>январь!AL192+февраль!AL192+март!AL192+апрель!AL192+май!AL192+июнь!AL192+июль!AL192+август!AL192+сентябрь!AL192+октябрь!AL192+ноябрь!AL192+декабрь!AL192</f>
        <v>0</v>
      </c>
      <c r="AP192" s="36">
        <f>январь!AM192+февраль!AM192+март!AM192+апрель!AM192+май!AM192+июнь!AM192+июль!AM192+август!AM192+сентябрь!AM192+октябрь!AM192+ноябрь!AM192+декабрь!AM192</f>
        <v>0</v>
      </c>
      <c r="AQ192" s="29">
        <f>январь!AN192+февраль!AN192+март!AN192+апрель!AN192+май!AN192+июнь!AN192+июль!AN192+август!AN192+сентябрь!AN192+октябрь!AN192+ноябрь!AN192+декабрь!AN192</f>
        <v>0</v>
      </c>
      <c r="AR192" s="36">
        <f>январь!AO192+февраль!AO192+март!AO192+апрель!AO192+май!AO192+июнь!AO192+июль!AO192+август!AO192+сентябрь!AO192+октябрь!AO192+ноябрь!AO192+декабрь!AO192</f>
        <v>0</v>
      </c>
      <c r="AS192" s="29">
        <f>январь!AP192+февраль!AP192+март!AP192+апрель!AP192+май!AP192+июнь!AP192+июль!AP192+август!AP192+сентябрь!AP192+октябрь!AP192+ноябрь!AP192+декабрь!AP192</f>
        <v>0</v>
      </c>
      <c r="AT192" s="36">
        <f>январь!AQ192+февраль!AQ192+март!AQ192+апрель!AQ192+май!AQ192+июнь!AQ192+июль!AQ192+август!AQ192+сентябрь!AQ192+октябрь!AQ192+ноябрь!AQ192+декабрь!AQ192</f>
        <v>0</v>
      </c>
      <c r="AU192" s="29">
        <f>январь!AR192+февраль!AR192+март!AR192+апрель!AR192+май!AR192+июнь!AR192+июль!AR192+август!AR192+сентябрь!AR192+октябрь!AR192+ноябрь!AR192+декабрь!AR192</f>
        <v>0</v>
      </c>
      <c r="AV192" s="36">
        <f>январь!AS192+февраль!AS192+март!AS192+апрель!AS192+май!AS192+июнь!AS192+июль!AS192+август!AS192+сентябрь!AS192+октябрь!AS192+ноябрь!AS192+декабрь!AS192</f>
        <v>0</v>
      </c>
      <c r="AW192" s="36">
        <f>январь!AT192+февраль!AT192+март!AT192+апрель!AT192+май!AT192+июнь!AT192+июль!AT192+август!AT192+сентябрь!AT192+октябрь!AT192+ноябрь!AT192+декабрь!AT192</f>
        <v>0</v>
      </c>
      <c r="AX192" s="36">
        <f>январь!AU192+февраль!AU192+март!AU192+апрель!AU192+май!AU192+июнь!AU192+июль!AU192+август!AU192+сентябрь!AU192+октябрь!AU192+ноябрь!AU192+декабрь!AU192</f>
        <v>0</v>
      </c>
      <c r="AY192" s="29">
        <f>январь!AV192+февраль!AV192+март!AV192+апрель!AV192+май!AV192+июнь!AV192+июль!AV192+август!AV192+сентябрь!AV192+октябрь!AV192+ноябрь!AV192+декабрь!AV192</f>
        <v>0</v>
      </c>
      <c r="AZ192" s="36">
        <f>январь!AW192+февраль!AW192+март!AW192+апрель!AW192+май!AW192+июнь!AW192+июль!AW192+август!AW192+сентябрь!AW192+октябрь!AW192+ноябрь!AW192+декабрь!AW192</f>
        <v>0</v>
      </c>
      <c r="BA192" s="36">
        <f>январь!AX192+февраль!AX192+март!AX192+апрель!AX192+май!AX192+июнь!AX192+июль!AX192+август!AX192+сентябрь!AX192+октябрь!AX192+ноябрь!AX192+декабрь!AX192</f>
        <v>0</v>
      </c>
      <c r="BB192" s="36">
        <f>январь!AY192+февраль!AY192+март!AY192+апрель!AY192+май!AY192+июнь!AY192+июль!AY192+август!AY192+сентябрь!AY192+октябрь!AY192+ноябрь!AY192+декабрь!AY192</f>
        <v>0</v>
      </c>
      <c r="BC192" s="29">
        <f>январь!AZ192+февраль!AZ192+март!AZ192+апрель!AZ192+май!AZ192+июнь!AZ192+июль!AZ192+август!AZ192+сентябрь!AZ192+октябрь!AZ192+ноябрь!AZ192+декабрь!AZ192</f>
        <v>0</v>
      </c>
      <c r="BD192" s="36">
        <f>январь!BA192+февраль!BA192+март!BA192+апрель!BA192+май!BA192+июнь!BA192+июль!BA192+август!BA192+сентябрь!BA192+октябрь!BA192+ноябрь!BA192+декабрь!BA192</f>
        <v>0</v>
      </c>
      <c r="BE192" s="36">
        <f>январь!BB192+февраль!BB192+март!BB192+апрель!BB192+май!BB192+июнь!BB192+июль!BB192+август!BB192+сентябрь!BB192+октябрь!BB192+ноябрь!BB192+декабрь!BB192</f>
        <v>0</v>
      </c>
      <c r="BF192" s="36">
        <f>январь!BC192+февраль!BC192+март!BC192+апрель!BC192+май!BC192+июнь!BC192+июль!BC192+август!BC192+сентябрь!BC192+октябрь!BC192+ноябрь!BC192+декабрь!BC192</f>
        <v>0</v>
      </c>
      <c r="BG192" s="36">
        <f>январь!BD192+февраль!BD192+март!BD192+апрель!BD192+май!BD192+июнь!BD192+июль!BD192+август!BD192+сентябрь!BD192+октябрь!BD192+ноябрь!BD192+декабрь!BD192</f>
        <v>0</v>
      </c>
      <c r="BH192" s="36">
        <f>январь!BE192+февраль!BE192+март!BE192+апрель!BE192+май!BE192+июнь!BE192+июль!BE192+август!BE192+сентябрь!BE192+октябрь!BE192+ноябрь!BE192+декабрь!BE192</f>
        <v>0</v>
      </c>
      <c r="BI192" s="36">
        <f>январь!BF192+февраль!BF192+март!BF192+апрель!BF192+май!BF192+июнь!BF192+июль!BF192+август!BF192+сентябрь!BF192+октябрь!BF192+ноябрь!BF192+декабрь!BF192</f>
        <v>0</v>
      </c>
      <c r="BJ192" s="36">
        <f>январь!BG192+февраль!BG192+март!BG192+апрель!BG192+май!BG192+июнь!BG192+июль!BG192+август!BG192+сентябрь!BG192+октябрь!BG192+ноябрь!BG192+декабрь!BG192</f>
        <v>0</v>
      </c>
      <c r="BK192" s="36">
        <f>январь!BH192+февраль!BH192+март!BH192+апрель!BH192+май!BH192+июнь!BH192+июль!BH192+август!BH192+сентябрь!BH192+октябрь!BH192+ноябрь!BH192+декабрь!BH192</f>
        <v>0</v>
      </c>
      <c r="BL192" s="36">
        <f>январь!BI192+февраль!BI192+март!BI192+апрель!BI192+май!BI192+июнь!BI192+июль!BI192+август!BI192+сентябрь!BI192+октябрь!BI192+ноябрь!BI192+декабрь!BI192</f>
        <v>0</v>
      </c>
      <c r="BM192" s="29">
        <f>январь!BJ192+февраль!BJ192+март!BJ192+апрель!BJ192+май!BJ192+июнь!BJ192+июль!BJ192+август!BJ192+сентябрь!BJ192+октябрь!BJ192+ноябрь!BJ192+декабрь!BJ192</f>
        <v>0</v>
      </c>
      <c r="BN192" s="36">
        <f>январь!BK192+февраль!BK192+март!BK192+апрель!BK192+май!BK192+июнь!BK192+июль!BK192+август!BK192+сентябрь!BK192+октябрь!BK192+ноябрь!BK192+декабрь!BK192</f>
        <v>0</v>
      </c>
      <c r="BO192" s="29">
        <f>январь!BL192+февраль!BL192+март!BL192+апрель!BL192+май!BL192+июнь!BL192+июль!BL192+август!BL192+сентябрь!BL192+октябрь!BL192+ноябрь!BL192+декабрь!BL192</f>
        <v>16</v>
      </c>
      <c r="BP192" s="36">
        <f>январь!BM192+февраль!BM192+март!BM192+апрель!BM192+май!BM192+июнь!BM192+июль!BM192+август!BM192+сентябрь!BM192+октябрь!BM192+ноябрь!BM192+декабрь!BM192</f>
        <v>11.946</v>
      </c>
      <c r="BQ192" s="36">
        <f>январь!BN192+февраль!BN192+март!BN192+апрель!BN192+май!BN192+июнь!BN192+июль!BN192+август!BN192+сентябрь!BN192+октябрь!BN192+ноябрь!BN192+декабрь!BN192</f>
        <v>0</v>
      </c>
      <c r="BR192" s="36">
        <f>январь!BO192+февраль!BO192+март!BO192+апрель!BO192+май!BO192+июнь!BO192+июль!BO192+август!BO192+сентябрь!BO192+октябрь!BO192+ноябрь!BO192+декабрь!BO192</f>
        <v>0</v>
      </c>
      <c r="BS192" s="29">
        <f>январь!BP192+февраль!BP192+март!BP192+апрель!BP192+май!BP192+июнь!BP192+июль!BP192+август!BP192+сентябрь!BP192+октябрь!BP192+ноябрь!BP192+декабрь!BP192</f>
        <v>1</v>
      </c>
      <c r="BT192" s="36">
        <f>январь!BQ192+февраль!BQ192+март!BQ192+апрель!BQ192+май!BQ192+июнь!BQ192+июль!BQ192+август!BQ192+сентябрь!BQ192+октябрь!BQ192+ноябрь!BQ192+декабрь!BQ192</f>
        <v>0.88</v>
      </c>
      <c r="BU192" s="29">
        <f>январь!BR192+февраль!BR192+март!BR192+апрель!BR192+май!BR192+июнь!BR192+июль!BR192+август!BR192+сентябрь!BR192+октябрь!BR192+ноябрь!BR192+декабрь!BR192</f>
        <v>0</v>
      </c>
      <c r="BV192" s="36">
        <f>январь!BS192+февраль!BS192+март!BS192+апрель!BS192+май!BS192+июнь!BS192+июль!BS192+август!BS192+сентябрь!BS192+октябрь!BS192+ноябрь!BS192+декабрь!BS192</f>
        <v>0</v>
      </c>
      <c r="BW192" s="36">
        <f>январь!BT192+февраль!BT192+март!BT192+апрель!BT192+май!BT192+июнь!BT192+июль!BT192+август!BT192+сентябрь!BT192+октябрь!BT192+ноябрь!BT192+декабрь!BT192</f>
        <v>6.15</v>
      </c>
      <c r="BX192" s="36">
        <f>январь!BU192+февраль!BU192+март!BU192+апрель!BU192+май!BU192+июнь!BU192+июль!BU192+август!BU192+сентябрь!BU192+октябрь!BU192+ноябрь!BU192+декабрь!BU192</f>
        <v>492</v>
      </c>
      <c r="BY192" s="36">
        <f>январь!BV192+февраль!BV192+март!BV192+апрель!BV192+май!BV192+июнь!BV192+июль!BV192+август!BV192+сентябрь!BV192+октябрь!BV192+ноябрь!BV192+декабрь!BV192</f>
        <v>1.167</v>
      </c>
      <c r="BZ192" s="77">
        <v>0</v>
      </c>
    </row>
    <row r="193" spans="1:78" x14ac:dyDescent="0.25">
      <c r="A193" s="16">
        <v>191</v>
      </c>
      <c r="B193" s="16">
        <v>2</v>
      </c>
      <c r="C193" s="37" t="s">
        <v>649</v>
      </c>
      <c r="D193" s="51">
        <v>798.15622859903374</v>
      </c>
      <c r="E193" s="25">
        <v>2702.5112639999998</v>
      </c>
      <c r="F193" s="26">
        <f t="shared" si="6"/>
        <v>3498.9164925990335</v>
      </c>
      <c r="G193" s="26">
        <f t="shared" si="7"/>
        <v>796.40522859903376</v>
      </c>
      <c r="H193" s="26">
        <f t="shared" si="8"/>
        <v>1.7509999999999999</v>
      </c>
      <c r="I193" s="36">
        <f>январь!F193+февраль!F193+март!F193+апрель!F193+май!F193+июнь!F193+июль!F193+август!F193+сентябрь!F193+октябрь!F193+ноябрь!F193+декабрь!F193</f>
        <v>0</v>
      </c>
      <c r="J193" s="36">
        <f>январь!G193+февраль!G193+март!G193+апрель!G193+май!G193+июнь!G193+июль!G193+август!G193+сентябрь!G193+октябрь!G193+ноябрь!G193+декабрь!G193</f>
        <v>0</v>
      </c>
      <c r="K193" s="36">
        <f>январь!H193+февраль!H193+март!H193+апрель!H193+май!H193+июнь!H193+июль!H193+август!H193+сентябрь!H193+октябрь!H193+ноябрь!H193+декабрь!H193</f>
        <v>0</v>
      </c>
      <c r="L193" s="27">
        <f>январь!I193+февраль!I193+март!I193+апрель!I193+май!I193+июнь!I193+июль!I193+август!I193+сентябрь!I193+октябрь!I193+ноябрь!I193+декабрь!I193</f>
        <v>0</v>
      </c>
      <c r="M193" s="36">
        <f>январь!J193+февраль!J193+март!J193+апрель!J193+май!J193+июнь!J193+июль!J193+август!J193+сентябрь!J193+октябрь!J193+ноябрь!J193+декабрь!J193</f>
        <v>0</v>
      </c>
      <c r="N193" s="36">
        <f>январь!K193+февраль!K193+март!K193+апрель!K193+май!K193+июнь!K193+июль!K193+август!K193+сентябрь!K193+октябрь!K193+ноябрь!K193+декабрь!K193</f>
        <v>0</v>
      </c>
      <c r="O193" s="36">
        <f>январь!L193+февраль!L193+март!L193+апрель!L193+май!L193+июнь!L193+июль!L193+август!L193+сентябрь!L193+октябрь!L193+ноябрь!L193+декабрь!L193</f>
        <v>0</v>
      </c>
      <c r="P193" s="36">
        <f>январь!M193+февраль!M193+март!M193+апрель!M193+май!M193+июнь!M193+июль!M193+август!M193+сентябрь!M193+октябрь!M193+ноябрь!M193+декабрь!M193</f>
        <v>0</v>
      </c>
      <c r="Q193" s="36">
        <f>январь!N193+февраль!N193+март!N193+апрель!N193+май!N193+июнь!N193+июль!N193+август!N193+сентябрь!N193+октябрь!N193+ноябрь!N193+декабрь!N193</f>
        <v>0</v>
      </c>
      <c r="R193" s="29">
        <f>январь!O193+февраль!O193+март!O193+апрель!O193+май!O193+июнь!O193+июль!O193+август!O193+сентябрь!O193+октябрь!O193+ноябрь!O193+декабрь!O193</f>
        <v>0</v>
      </c>
      <c r="S193" s="36">
        <f>январь!P193+февраль!P193+март!P193+апрель!P193+май!P193+июнь!P193+июль!P193+август!P193+сентябрь!P193+октябрь!P193+ноябрь!P193+декабрь!P193</f>
        <v>0</v>
      </c>
      <c r="T193" s="29">
        <f>январь!Q193+февраль!Q193+март!Q193+апрель!Q193+май!Q193+июнь!Q193+июль!Q193+август!Q193+сентябрь!Q193+октябрь!Q193+ноябрь!Q193+декабрь!Q193</f>
        <v>0</v>
      </c>
      <c r="U193" s="36">
        <f>январь!R193+февраль!R193+март!R193+апрель!R193+май!R193+июнь!R193+июль!R193+август!R193+сентябрь!R193+октябрь!R193+ноябрь!R193+декабрь!R193</f>
        <v>0</v>
      </c>
      <c r="V193" s="36">
        <f>январь!S193+февраль!S193+март!S193+апрель!S193+май!S193+июнь!S193+июль!S193+август!S193+сентябрь!S193+октябрь!S193+ноябрь!S193+декабрь!S193</f>
        <v>0</v>
      </c>
      <c r="W193" s="36">
        <f>январь!T193+февраль!T193+март!T193+апрель!T193+май!T193+июнь!T193+июль!T193+август!T193+сентябрь!T193+октябрь!T193+ноябрь!T193+декабрь!T193</f>
        <v>0</v>
      </c>
      <c r="X193" s="36">
        <f>январь!U193+февраль!U193+март!U193+апрель!U193+май!U193+июнь!U193+июль!U193+август!U193+сентябрь!U193+октябрь!U193+ноябрь!U193+декабрь!U193</f>
        <v>0</v>
      </c>
      <c r="Y193" s="36">
        <f>январь!V193+февраль!V193+март!V193+апрель!V193+май!V193+июнь!V193+июль!V193+август!V193+сентябрь!V193+октябрь!V193+ноябрь!V193+декабрь!V193</f>
        <v>0</v>
      </c>
      <c r="Z193" s="36">
        <f>январь!W193+февраль!W193+март!W193+апрель!W193+май!W193+июнь!W193+июль!W193+август!W193+сентябрь!W193+октябрь!W193+ноябрь!W193+декабрь!W193</f>
        <v>0</v>
      </c>
      <c r="AA193" s="36">
        <f>январь!X193+февраль!X193+март!X193+апрель!X193+май!X193+июнь!X193+июль!X193+август!X193+сентябрь!X193+октябрь!X193+ноябрь!X193+декабрь!X193</f>
        <v>0</v>
      </c>
      <c r="AB193" s="29">
        <f>январь!Y193+февраль!Y193+март!Y193+апрель!Y193+май!Y193+июнь!Y193+июль!Y193+август!Y193+сентябрь!Y193+октябрь!Y193+ноябрь!Y193+декабрь!Y193</f>
        <v>0</v>
      </c>
      <c r="AC193" s="36">
        <f>январь!Z193+февраль!Z193+март!Z193+апрель!Z193+май!Z193+июнь!Z193+июль!Z193+август!Z193+сентябрь!Z193+октябрь!Z193+ноябрь!Z193+декабрь!Z193</f>
        <v>0</v>
      </c>
      <c r="AD193" s="66" t="str">
        <f>CONCATENATE(январь!AA193,$BZ$1,февраль!AA193,$BZ$1,март!AA193,$BZ$1,апрель!AA193,$BZ$1,май!AA193,$BZ$1,июнь!AA193,$BZ$1,июль!AA193,$BZ$1,август!AA193,$BZ$1,сентябрь!AA193,$BZ$1,октябрь!AA193,$BZ$1,ноябрь!AA193,$BZ$1,декабрь!AA193)</f>
        <v xml:space="preserve">           </v>
      </c>
      <c r="AE193" s="36">
        <f>январь!AB193+февраль!AB193+март!AB193+апрель!AB193+май!AB193+июнь!AB193+июль!AB193+август!AB193+сентябрь!AB193+октябрь!AB193+ноябрь!AB193+декабрь!AB193</f>
        <v>0</v>
      </c>
      <c r="AF193" s="36">
        <f>январь!AC193+февраль!AC193+март!AC193+апрель!AC193+май!AC193+июнь!AC193+июль!AC193+август!AC193+сентябрь!AC193+октябрь!AC193+ноябрь!AC193+декабрь!AC193</f>
        <v>0</v>
      </c>
      <c r="AG193" s="36">
        <f>январь!AD193+февраль!AD193+март!AD193+апрель!AD193+май!AD193+июнь!AD193+июль!AD193+август!AD193+сентябрь!AD193+октябрь!AD193+ноябрь!AD193+декабрь!AD193</f>
        <v>0</v>
      </c>
      <c r="AH193" s="36">
        <f>январь!AE193+февраль!AE193+март!AE193+апрель!AE193+май!AE193+июнь!AE193+июль!AE193+август!AE193+сентябрь!AE193+октябрь!AE193+ноябрь!AE193+декабрь!AE193</f>
        <v>0</v>
      </c>
      <c r="AI193" s="36">
        <f>январь!AF193+февраль!AF193+март!AF193+апрель!AF193+май!AF193+июнь!AF193+июль!AF193+август!AF193+сентябрь!AF193+октябрь!AF193+ноябрь!AF193+декабрь!AF193</f>
        <v>0</v>
      </c>
      <c r="AJ193" s="36">
        <f>январь!AG193+февраль!AG193+март!AG193+апрель!AG193+май!AG193+июнь!AG193+июль!AG193+август!AG193+сентябрь!AG193+октябрь!AG193+ноябрь!AG193+декабрь!AG193</f>
        <v>0</v>
      </c>
      <c r="AK193" s="29">
        <f>январь!AH193+февраль!AH193+март!AH193+апрель!AH193+май!AH193+июнь!AH193+июль!AH193+август!AH193+сентябрь!AH193+октябрь!AH193+ноябрь!AH193+декабрь!AH193</f>
        <v>0</v>
      </c>
      <c r="AL193" s="36">
        <f>январь!AI193+февраль!AI193+март!AI193+апрель!AI193+май!AI193+июнь!AI193+июль!AI193+август!AI193+сентябрь!AI193+октябрь!AI193+ноябрь!AI193+декабрь!AI193</f>
        <v>0</v>
      </c>
      <c r="AM193" s="29">
        <f>январь!AJ193+февраль!AJ193+март!AJ193+апрель!AJ193+май!AJ193+июнь!AJ193+июль!AJ193+август!AJ193+сентябрь!AJ193+октябрь!AJ193+ноябрь!AJ193+декабрь!AJ193</f>
        <v>0</v>
      </c>
      <c r="AN193" s="36">
        <f>январь!AK193+февраль!AK193+март!AK193+апрель!AK193+май!AK193+июнь!AK193+июль!AK193+август!AK193+сентябрь!AK193+октябрь!AK193+ноябрь!AK193+декабрь!AK193</f>
        <v>0</v>
      </c>
      <c r="AO193" s="36">
        <f>январь!AL193+февраль!AL193+март!AL193+апрель!AL193+май!AL193+июнь!AL193+июль!AL193+август!AL193+сентябрь!AL193+октябрь!AL193+ноябрь!AL193+декабрь!AL193</f>
        <v>0</v>
      </c>
      <c r="AP193" s="36">
        <f>январь!AM193+февраль!AM193+март!AM193+апрель!AM193+май!AM193+июнь!AM193+июль!AM193+август!AM193+сентябрь!AM193+октябрь!AM193+ноябрь!AM193+декабрь!AM193</f>
        <v>0</v>
      </c>
      <c r="AQ193" s="29">
        <f>январь!AN193+февраль!AN193+март!AN193+апрель!AN193+май!AN193+июнь!AN193+июль!AN193+август!AN193+сентябрь!AN193+октябрь!AN193+ноябрь!AN193+декабрь!AN193</f>
        <v>0</v>
      </c>
      <c r="AR193" s="36">
        <f>январь!AO193+февраль!AO193+март!AO193+апрель!AO193+май!AO193+июнь!AO193+июль!AO193+август!AO193+сентябрь!AO193+октябрь!AO193+ноябрь!AO193+декабрь!AO193</f>
        <v>0</v>
      </c>
      <c r="AS193" s="29">
        <f>январь!AP193+февраль!AP193+март!AP193+апрель!AP193+май!AP193+июнь!AP193+июль!AP193+август!AP193+сентябрь!AP193+октябрь!AP193+ноябрь!AP193+декабрь!AP193</f>
        <v>0</v>
      </c>
      <c r="AT193" s="36">
        <f>январь!AQ193+февраль!AQ193+март!AQ193+апрель!AQ193+май!AQ193+июнь!AQ193+июль!AQ193+август!AQ193+сентябрь!AQ193+октябрь!AQ193+ноябрь!AQ193+декабрь!AQ193</f>
        <v>0</v>
      </c>
      <c r="AU193" s="29">
        <f>январь!AR193+февраль!AR193+март!AR193+апрель!AR193+май!AR193+июнь!AR193+июль!AR193+август!AR193+сентябрь!AR193+октябрь!AR193+ноябрь!AR193+декабрь!AR193</f>
        <v>0</v>
      </c>
      <c r="AV193" s="36">
        <f>январь!AS193+февраль!AS193+март!AS193+апрель!AS193+май!AS193+июнь!AS193+июль!AS193+август!AS193+сентябрь!AS193+октябрь!AS193+ноябрь!AS193+декабрь!AS193</f>
        <v>0</v>
      </c>
      <c r="AW193" s="36">
        <f>январь!AT193+февраль!AT193+март!AT193+апрель!AT193+май!AT193+июнь!AT193+июль!AT193+август!AT193+сентябрь!AT193+октябрь!AT193+ноябрь!AT193+декабрь!AT193</f>
        <v>0</v>
      </c>
      <c r="AX193" s="36">
        <f>январь!AU193+февраль!AU193+март!AU193+апрель!AU193+май!AU193+июнь!AU193+июль!AU193+август!AU193+сентябрь!AU193+октябрь!AU193+ноябрь!AU193+декабрь!AU193</f>
        <v>0</v>
      </c>
      <c r="AY193" s="29">
        <f>январь!AV193+февраль!AV193+март!AV193+апрель!AV193+май!AV193+июнь!AV193+июль!AV193+август!AV193+сентябрь!AV193+октябрь!AV193+ноябрь!AV193+декабрь!AV193</f>
        <v>0</v>
      </c>
      <c r="AZ193" s="36">
        <f>январь!AW193+февраль!AW193+март!AW193+апрель!AW193+май!AW193+июнь!AW193+июль!AW193+август!AW193+сентябрь!AW193+октябрь!AW193+ноябрь!AW193+декабрь!AW193</f>
        <v>0</v>
      </c>
      <c r="BA193" s="36">
        <f>январь!AX193+февраль!AX193+март!AX193+апрель!AX193+май!AX193+июнь!AX193+июль!AX193+август!AX193+сентябрь!AX193+октябрь!AX193+ноябрь!AX193+декабрь!AX193</f>
        <v>0</v>
      </c>
      <c r="BB193" s="36">
        <f>январь!AY193+февраль!AY193+март!AY193+апрель!AY193+май!AY193+июнь!AY193+июль!AY193+август!AY193+сентябрь!AY193+октябрь!AY193+ноябрь!AY193+декабрь!AY193</f>
        <v>0</v>
      </c>
      <c r="BC193" s="29">
        <f>январь!AZ193+февраль!AZ193+март!AZ193+апрель!AZ193+май!AZ193+июнь!AZ193+июль!AZ193+август!AZ193+сентябрь!AZ193+октябрь!AZ193+ноябрь!AZ193+декабрь!AZ193</f>
        <v>0</v>
      </c>
      <c r="BD193" s="36">
        <f>январь!BA193+февраль!BA193+март!BA193+апрель!BA193+май!BA193+июнь!BA193+июль!BA193+август!BA193+сентябрь!BA193+октябрь!BA193+ноябрь!BA193+декабрь!BA193</f>
        <v>0</v>
      </c>
      <c r="BE193" s="36">
        <f>январь!BB193+февраль!BB193+март!BB193+апрель!BB193+май!BB193+июнь!BB193+июль!BB193+август!BB193+сентябрь!BB193+октябрь!BB193+ноябрь!BB193+декабрь!BB193</f>
        <v>0</v>
      </c>
      <c r="BF193" s="36">
        <f>январь!BC193+февраль!BC193+март!BC193+апрель!BC193+май!BC193+июнь!BC193+июль!BC193+август!BC193+сентябрь!BC193+октябрь!BC193+ноябрь!BC193+декабрь!BC193</f>
        <v>0</v>
      </c>
      <c r="BG193" s="36">
        <f>январь!BD193+февраль!BD193+март!BD193+апрель!BD193+май!BD193+июнь!BD193+июль!BD193+август!BD193+сентябрь!BD193+октябрь!BD193+ноябрь!BD193+декабрь!BD193</f>
        <v>0</v>
      </c>
      <c r="BH193" s="36">
        <f>январь!BE193+февраль!BE193+март!BE193+апрель!BE193+май!BE193+июнь!BE193+июль!BE193+август!BE193+сентябрь!BE193+октябрь!BE193+ноябрь!BE193+декабрь!BE193</f>
        <v>0</v>
      </c>
      <c r="BI193" s="36">
        <f>январь!BF193+февраль!BF193+март!BF193+апрель!BF193+май!BF193+июнь!BF193+июль!BF193+август!BF193+сентябрь!BF193+октябрь!BF193+ноябрь!BF193+декабрь!BF193</f>
        <v>0</v>
      </c>
      <c r="BJ193" s="36">
        <f>январь!BG193+февраль!BG193+март!BG193+апрель!BG193+май!BG193+июнь!BG193+июль!BG193+август!BG193+сентябрь!BG193+октябрь!BG193+ноябрь!BG193+декабрь!BG193</f>
        <v>0</v>
      </c>
      <c r="BK193" s="36">
        <f>январь!BH193+февраль!BH193+март!BH193+апрель!BH193+май!BH193+июнь!BH193+июль!BH193+август!BH193+сентябрь!BH193+октябрь!BH193+ноябрь!BH193+декабрь!BH193</f>
        <v>0</v>
      </c>
      <c r="BL193" s="36">
        <f>январь!BI193+февраль!BI193+март!BI193+апрель!BI193+май!BI193+июнь!BI193+июль!BI193+август!BI193+сентябрь!BI193+октябрь!BI193+ноябрь!BI193+декабрь!BI193</f>
        <v>0</v>
      </c>
      <c r="BM193" s="29">
        <f>январь!BJ193+февраль!BJ193+март!BJ193+апрель!BJ193+май!BJ193+июнь!BJ193+июль!BJ193+август!BJ193+сентябрь!BJ193+октябрь!BJ193+ноябрь!BJ193+декабрь!BJ193</f>
        <v>0</v>
      </c>
      <c r="BN193" s="36">
        <f>январь!BK193+февраль!BK193+март!BK193+апрель!BK193+май!BK193+июнь!BK193+июль!BK193+август!BK193+сентябрь!BK193+октябрь!BK193+ноябрь!BK193+декабрь!BK193</f>
        <v>0</v>
      </c>
      <c r="BO193" s="29">
        <f>январь!BL193+февраль!BL193+март!BL193+апрель!BL193+май!BL193+июнь!BL193+июль!BL193+август!BL193+сентябрь!BL193+октябрь!BL193+ноябрь!BL193+декабрь!BL193</f>
        <v>3</v>
      </c>
      <c r="BP193" s="36">
        <f>январь!BM193+февраль!BM193+март!BM193+апрель!BM193+май!BM193+июнь!BM193+июль!BM193+август!BM193+сентябрь!BM193+октябрь!BM193+ноябрь!BM193+декабрь!BM193</f>
        <v>1.7509999999999999</v>
      </c>
      <c r="BQ193" s="36">
        <f>январь!BN193+февраль!BN193+март!BN193+апрель!BN193+май!BN193+июнь!BN193+июль!BN193+август!BN193+сентябрь!BN193+октябрь!BN193+ноябрь!BN193+декабрь!BN193</f>
        <v>0</v>
      </c>
      <c r="BR193" s="36">
        <f>январь!BO193+февраль!BO193+март!BO193+апрель!BO193+май!BO193+июнь!BO193+июль!BO193+август!BO193+сентябрь!BO193+октябрь!BO193+ноябрь!BO193+декабрь!BO193</f>
        <v>0</v>
      </c>
      <c r="BS193" s="29">
        <f>январь!BP193+февраль!BP193+март!BP193+апрель!BP193+май!BP193+июнь!BP193+июль!BP193+август!BP193+сентябрь!BP193+октябрь!BP193+ноябрь!BP193+декабрь!BP193</f>
        <v>0</v>
      </c>
      <c r="BT193" s="36">
        <f>январь!BQ193+февраль!BQ193+март!BQ193+апрель!BQ193+май!BQ193+июнь!BQ193+июль!BQ193+август!BQ193+сентябрь!BQ193+октябрь!BQ193+ноябрь!BQ193+декабрь!BQ193</f>
        <v>0</v>
      </c>
      <c r="BU193" s="29">
        <f>январь!BR193+февраль!BR193+март!BR193+апрель!BR193+май!BR193+июнь!BR193+июль!BR193+август!BR193+сентябрь!BR193+октябрь!BR193+ноябрь!BR193+декабрь!BR193</f>
        <v>0</v>
      </c>
      <c r="BV193" s="36">
        <f>январь!BS193+февраль!BS193+март!BS193+апрель!BS193+май!BS193+июнь!BS193+июль!BS193+август!BS193+сентябрь!BS193+октябрь!BS193+ноябрь!BS193+декабрь!BS193</f>
        <v>0</v>
      </c>
      <c r="BW193" s="36">
        <f>январь!BT193+февраль!BT193+март!BT193+апрель!BT193+май!BT193+июнь!BT193+июль!BT193+август!BT193+сентябрь!BT193+октябрь!BT193+ноябрь!BT193+декабрь!BT193</f>
        <v>0</v>
      </c>
      <c r="BX193" s="36">
        <f>январь!BU193+февраль!BU193+март!BU193+апрель!BU193+май!BU193+июнь!BU193+июль!BU193+август!BU193+сентябрь!BU193+октябрь!BU193+ноябрь!BU193+декабрь!BU193</f>
        <v>0</v>
      </c>
      <c r="BY193" s="36">
        <f>январь!BV193+февраль!BV193+март!BV193+апрель!BV193+май!BV193+июнь!BV193+июль!BV193+август!BV193+сентябрь!BV193+октябрь!BV193+ноябрь!BV193+декабрь!BV193</f>
        <v>0</v>
      </c>
      <c r="BZ193" s="77">
        <v>5</v>
      </c>
    </row>
    <row r="194" spans="1:78" x14ac:dyDescent="0.25">
      <c r="A194" s="16">
        <v>192</v>
      </c>
      <c r="B194" s="16">
        <v>3</v>
      </c>
      <c r="C194" s="37" t="s">
        <v>650</v>
      </c>
      <c r="D194" s="51">
        <v>624.53163424154582</v>
      </c>
      <c r="E194" s="25">
        <v>-316.42152799999997</v>
      </c>
      <c r="F194" s="26">
        <f t="shared" si="6"/>
        <v>278.53810624154585</v>
      </c>
      <c r="G194" s="26">
        <f t="shared" si="7"/>
        <v>594.95963424154581</v>
      </c>
      <c r="H194" s="26">
        <f t="shared" si="8"/>
        <v>29.571999999999999</v>
      </c>
      <c r="I194" s="36">
        <f>январь!F194+февраль!F194+март!F194+апрель!F194+май!F194+июнь!F194+июль!F194+август!F194+сентябрь!F194+октябрь!F194+ноябрь!F194+декабрь!F194</f>
        <v>0</v>
      </c>
      <c r="J194" s="36">
        <f>январь!G194+февраль!G194+март!G194+апрель!G194+май!G194+июнь!G194+июль!G194+август!G194+сентябрь!G194+октябрь!G194+ноябрь!G194+декабрь!G194</f>
        <v>0</v>
      </c>
      <c r="K194" s="36">
        <f>январь!H194+февраль!H194+март!H194+апрель!H194+май!H194+июнь!H194+июль!H194+август!H194+сентябрь!H194+октябрь!H194+ноябрь!H194+декабрь!H194</f>
        <v>0</v>
      </c>
      <c r="L194" s="27">
        <f>январь!I194+февраль!I194+март!I194+апрель!I194+май!I194+июнь!I194+июль!I194+август!I194+сентябрь!I194+октябрь!I194+ноябрь!I194+декабрь!I194</f>
        <v>0</v>
      </c>
      <c r="M194" s="36">
        <f>январь!J194+февраль!J194+март!J194+апрель!J194+май!J194+июнь!J194+июль!J194+август!J194+сентябрь!J194+октябрь!J194+ноябрь!J194+декабрь!J194</f>
        <v>0</v>
      </c>
      <c r="N194" s="36">
        <f>январь!K194+февраль!K194+март!K194+апрель!K194+май!K194+июнь!K194+июль!K194+август!K194+сентябрь!K194+октябрь!K194+ноябрь!K194+декабрь!K194</f>
        <v>0</v>
      </c>
      <c r="O194" s="36">
        <f>январь!L194+февраль!L194+март!L194+апрель!L194+май!L194+июнь!L194+июль!L194+август!L194+сентябрь!L194+октябрь!L194+ноябрь!L194+декабрь!L194</f>
        <v>0</v>
      </c>
      <c r="P194" s="36">
        <f>январь!M194+февраль!M194+март!M194+апрель!M194+май!M194+июнь!M194+июль!M194+август!M194+сентябрь!M194+октябрь!M194+ноябрь!M194+декабрь!M194</f>
        <v>0</v>
      </c>
      <c r="Q194" s="36">
        <f>январь!N194+февраль!N194+март!N194+апрель!N194+май!N194+июнь!N194+июль!N194+август!N194+сентябрь!N194+октябрь!N194+ноябрь!N194+декабрь!N194</f>
        <v>0</v>
      </c>
      <c r="R194" s="29">
        <f>январь!O194+февраль!O194+март!O194+апрель!O194+май!O194+июнь!O194+июль!O194+август!O194+сентябрь!O194+октябрь!O194+ноябрь!O194+декабрь!O194</f>
        <v>0</v>
      </c>
      <c r="S194" s="36">
        <f>январь!P194+февраль!P194+март!P194+апрель!P194+май!P194+июнь!P194+июль!P194+август!P194+сентябрь!P194+октябрь!P194+ноябрь!P194+декабрь!P194</f>
        <v>0</v>
      </c>
      <c r="T194" s="29">
        <f>январь!Q194+февраль!Q194+март!Q194+апрель!Q194+май!Q194+июнь!Q194+июль!Q194+август!Q194+сентябрь!Q194+октябрь!Q194+ноябрь!Q194+декабрь!Q194</f>
        <v>0</v>
      </c>
      <c r="U194" s="36">
        <f>январь!R194+февраль!R194+март!R194+апрель!R194+май!R194+июнь!R194+июль!R194+август!R194+сентябрь!R194+октябрь!R194+ноябрь!R194+декабрь!R194</f>
        <v>0</v>
      </c>
      <c r="V194" s="36">
        <f>январь!S194+февраль!S194+март!S194+апрель!S194+май!S194+июнь!S194+июль!S194+август!S194+сентябрь!S194+октябрь!S194+ноябрь!S194+декабрь!S194</f>
        <v>0</v>
      </c>
      <c r="W194" s="36">
        <f>январь!T194+февраль!T194+март!T194+апрель!T194+май!T194+июнь!T194+июль!T194+август!T194+сентябрь!T194+октябрь!T194+ноябрь!T194+декабрь!T194</f>
        <v>0</v>
      </c>
      <c r="X194" s="36">
        <f>январь!U194+февраль!U194+март!U194+апрель!U194+май!U194+июнь!U194+июль!U194+август!U194+сентябрь!U194+октябрь!U194+ноябрь!U194+декабрь!U194</f>
        <v>4.0000000000000001E-3</v>
      </c>
      <c r="Y194" s="36">
        <f>январь!V194+февраль!V194+март!V194+апрель!V194+май!V194+июнь!V194+июль!V194+август!V194+сентябрь!V194+октябрь!V194+ноябрь!V194+декабрь!V194</f>
        <v>7.7270000000000003</v>
      </c>
      <c r="Z194" s="36">
        <f>январь!W194+февраль!W194+март!W194+апрель!W194+май!W194+июнь!W194+июль!W194+август!W194+сентябрь!W194+октябрь!W194+ноябрь!W194+декабрь!W194</f>
        <v>0</v>
      </c>
      <c r="AA194" s="36">
        <f>январь!X194+февраль!X194+март!X194+апрель!X194+май!X194+июнь!X194+июль!X194+август!X194+сентябрь!X194+октябрь!X194+ноябрь!X194+декабрь!X194</f>
        <v>0</v>
      </c>
      <c r="AB194" s="29">
        <f>январь!Y194+февраль!Y194+март!Y194+апрель!Y194+май!Y194+июнь!Y194+июль!Y194+август!Y194+сентябрь!Y194+октябрь!Y194+ноябрь!Y194+декабрь!Y194</f>
        <v>0</v>
      </c>
      <c r="AC194" s="36">
        <f>январь!Z194+февраль!Z194+март!Z194+апрель!Z194+май!Z194+июнь!Z194+июль!Z194+август!Z194+сентябрь!Z194+октябрь!Z194+ноябрь!Z194+декабрь!Z194</f>
        <v>0</v>
      </c>
      <c r="AD194" s="66" t="str">
        <f>CONCATENATE(январь!AA194,$BZ$1,февраль!AA194,$BZ$1,март!AA194,$BZ$1,апрель!AA194,$BZ$1,май!AA194,$BZ$1,июнь!AA194,$BZ$1,июль!AA194,$BZ$1,август!AA194,$BZ$1,сентябрь!AA194,$BZ$1,октябрь!AA194,$BZ$1,ноябрь!AA194,$BZ$1,декабрь!AA194)</f>
        <v xml:space="preserve">           </v>
      </c>
      <c r="AE194" s="36">
        <f>январь!AB194+февраль!AB194+март!AB194+апрель!AB194+май!AB194+июнь!AB194+июль!AB194+август!AB194+сентябрь!AB194+октябрь!AB194+ноябрь!AB194+декабрь!AB194</f>
        <v>0</v>
      </c>
      <c r="AF194" s="36">
        <f>январь!AC194+февраль!AC194+март!AC194+апрель!AC194+май!AC194+июнь!AC194+июль!AC194+август!AC194+сентябрь!AC194+октябрь!AC194+ноябрь!AC194+декабрь!AC194</f>
        <v>0</v>
      </c>
      <c r="AG194" s="36">
        <f>январь!AD194+февраль!AD194+март!AD194+апрель!AD194+май!AD194+июнь!AD194+июль!AD194+август!AD194+сентябрь!AD194+октябрь!AD194+ноябрь!AD194+декабрь!AD194</f>
        <v>0</v>
      </c>
      <c r="AH194" s="36">
        <f>январь!AE194+февраль!AE194+март!AE194+апрель!AE194+май!AE194+июнь!AE194+июль!AE194+август!AE194+сентябрь!AE194+октябрь!AE194+ноябрь!AE194+декабрь!AE194</f>
        <v>0</v>
      </c>
      <c r="AI194" s="36">
        <f>январь!AF194+февраль!AF194+март!AF194+апрель!AF194+май!AF194+июнь!AF194+июль!AF194+август!AF194+сентябрь!AF194+октябрь!AF194+ноябрь!AF194+декабрь!AF194</f>
        <v>2E-3</v>
      </c>
      <c r="AJ194" s="36">
        <f>январь!AG194+февраль!AG194+март!AG194+апрель!AG194+май!AG194+июнь!AG194+июль!AG194+август!AG194+сентябрь!AG194+октябрь!AG194+ноябрь!AG194+декабрь!AG194</f>
        <v>1.2290000000000001</v>
      </c>
      <c r="AK194" s="29">
        <f>январь!AH194+февраль!AH194+март!AH194+апрель!AH194+май!AH194+июнь!AH194+июль!AH194+август!AH194+сентябрь!AH194+октябрь!AH194+ноябрь!AH194+декабрь!AH194</f>
        <v>4</v>
      </c>
      <c r="AL194" s="36">
        <f>январь!AI194+февраль!AI194+март!AI194+апрель!AI194+май!AI194+июнь!AI194+июль!AI194+август!AI194+сентябрь!AI194+октябрь!AI194+ноябрь!AI194+декабрь!AI194</f>
        <v>6.5359999999999996</v>
      </c>
      <c r="AM194" s="29">
        <f>январь!AJ194+февраль!AJ194+март!AJ194+апрель!AJ194+май!AJ194+июнь!AJ194+июль!AJ194+август!AJ194+сентябрь!AJ194+октябрь!AJ194+ноябрь!AJ194+декабрь!AJ194</f>
        <v>0</v>
      </c>
      <c r="AN194" s="36">
        <f>январь!AK194+февраль!AK194+март!AK194+апрель!AK194+май!AK194+июнь!AK194+июль!AK194+август!AK194+сентябрь!AK194+октябрь!AK194+ноябрь!AK194+декабрь!AK194</f>
        <v>0</v>
      </c>
      <c r="AO194" s="36">
        <f>январь!AL194+февраль!AL194+март!AL194+апрель!AL194+май!AL194+июнь!AL194+июль!AL194+август!AL194+сентябрь!AL194+октябрь!AL194+ноябрь!AL194+декабрь!AL194</f>
        <v>0</v>
      </c>
      <c r="AP194" s="36">
        <f>январь!AM194+февраль!AM194+март!AM194+апрель!AM194+май!AM194+июнь!AM194+июль!AM194+август!AM194+сентябрь!AM194+октябрь!AM194+ноябрь!AM194+декабрь!AM194</f>
        <v>0</v>
      </c>
      <c r="AQ194" s="29">
        <f>январь!AN194+февраль!AN194+март!AN194+апрель!AN194+май!AN194+июнь!AN194+июль!AN194+август!AN194+сентябрь!AN194+октябрь!AN194+ноябрь!AN194+декабрь!AN194</f>
        <v>0</v>
      </c>
      <c r="AR194" s="36">
        <f>январь!AO194+февраль!AO194+март!AO194+апрель!AO194+май!AO194+июнь!AO194+июль!AO194+август!AO194+сентябрь!AO194+октябрь!AO194+ноябрь!AO194+декабрь!AO194</f>
        <v>0</v>
      </c>
      <c r="AS194" s="29">
        <f>январь!AP194+февраль!AP194+март!AP194+апрель!AP194+май!AP194+июнь!AP194+июль!AP194+август!AP194+сентябрь!AP194+октябрь!AP194+ноябрь!AP194+декабрь!AP194</f>
        <v>0</v>
      </c>
      <c r="AT194" s="36">
        <f>январь!AQ194+февраль!AQ194+март!AQ194+апрель!AQ194+май!AQ194+июнь!AQ194+июль!AQ194+август!AQ194+сентябрь!AQ194+октябрь!AQ194+ноябрь!AQ194+декабрь!AQ194</f>
        <v>0</v>
      </c>
      <c r="AU194" s="29">
        <f>январь!AR194+февраль!AR194+март!AR194+апрель!AR194+май!AR194+июнь!AR194+июль!AR194+август!AR194+сентябрь!AR194+октябрь!AR194+ноябрь!AR194+декабрь!AR194</f>
        <v>0</v>
      </c>
      <c r="AV194" s="36">
        <f>январь!AS194+февраль!AS194+март!AS194+апрель!AS194+май!AS194+июнь!AS194+июль!AS194+август!AS194+сентябрь!AS194+октябрь!AS194+ноябрь!AS194+декабрь!AS194</f>
        <v>0</v>
      </c>
      <c r="AW194" s="36">
        <f>январь!AT194+февраль!AT194+март!AT194+апрель!AT194+май!AT194+июнь!AT194+июль!AT194+август!AT194+сентябрь!AT194+октябрь!AT194+ноябрь!AT194+декабрь!AT194</f>
        <v>0</v>
      </c>
      <c r="AX194" s="36">
        <f>январь!AU194+февраль!AU194+март!AU194+апрель!AU194+май!AU194+июнь!AU194+июль!AU194+август!AU194+сентябрь!AU194+октябрь!AU194+ноябрь!AU194+декабрь!AU194</f>
        <v>0</v>
      </c>
      <c r="AY194" s="29">
        <f>январь!AV194+февраль!AV194+март!AV194+апрель!AV194+май!AV194+июнь!AV194+июль!AV194+август!AV194+сентябрь!AV194+октябрь!AV194+ноябрь!AV194+декабрь!AV194</f>
        <v>0</v>
      </c>
      <c r="AZ194" s="36">
        <f>январь!AW194+февраль!AW194+март!AW194+апрель!AW194+май!AW194+июнь!AW194+июль!AW194+август!AW194+сентябрь!AW194+октябрь!AW194+ноябрь!AW194+декабрь!AW194</f>
        <v>0</v>
      </c>
      <c r="BA194" s="36">
        <f>январь!AX194+февраль!AX194+март!AX194+апрель!AX194+май!AX194+июнь!AX194+июль!AX194+август!AX194+сентябрь!AX194+октябрь!AX194+ноябрь!AX194+декабрь!AX194</f>
        <v>0</v>
      </c>
      <c r="BB194" s="36">
        <f>январь!AY194+февраль!AY194+март!AY194+апрель!AY194+май!AY194+июнь!AY194+июль!AY194+август!AY194+сентябрь!AY194+октябрь!AY194+ноябрь!AY194+декабрь!AY194</f>
        <v>0</v>
      </c>
      <c r="BC194" s="29">
        <f>январь!AZ194+февраль!AZ194+март!AZ194+апрель!AZ194+май!AZ194+июнь!AZ194+июль!AZ194+август!AZ194+сентябрь!AZ194+октябрь!AZ194+ноябрь!AZ194+декабрь!AZ194</f>
        <v>0</v>
      </c>
      <c r="BD194" s="36">
        <f>январь!BA194+февраль!BA194+март!BA194+апрель!BA194+май!BA194+июнь!BA194+июль!BA194+август!BA194+сентябрь!BA194+октябрь!BA194+ноябрь!BA194+декабрь!BA194</f>
        <v>0</v>
      </c>
      <c r="BE194" s="36">
        <f>январь!BB194+февраль!BB194+март!BB194+апрель!BB194+май!BB194+июнь!BB194+июль!BB194+август!BB194+сентябрь!BB194+октябрь!BB194+ноябрь!BB194+декабрь!BB194</f>
        <v>0</v>
      </c>
      <c r="BF194" s="36">
        <f>январь!BC194+февраль!BC194+март!BC194+апрель!BC194+май!BC194+июнь!BC194+июль!BC194+август!BC194+сентябрь!BC194+октябрь!BC194+ноябрь!BC194+декабрь!BC194</f>
        <v>0</v>
      </c>
      <c r="BG194" s="36">
        <f>январь!BD194+февраль!BD194+март!BD194+апрель!BD194+май!BD194+июнь!BD194+июль!BD194+август!BD194+сентябрь!BD194+октябрь!BD194+ноябрь!BD194+декабрь!BD194</f>
        <v>0</v>
      </c>
      <c r="BH194" s="36">
        <f>январь!BE194+февраль!BE194+март!BE194+апрель!BE194+май!BE194+июнь!BE194+июль!BE194+август!BE194+сентябрь!BE194+октябрь!BE194+ноябрь!BE194+декабрь!BE194</f>
        <v>0</v>
      </c>
      <c r="BI194" s="36">
        <f>январь!BF194+февраль!BF194+март!BF194+апрель!BF194+май!BF194+июнь!BF194+июль!BF194+август!BF194+сентябрь!BF194+октябрь!BF194+ноябрь!BF194+декабрь!BF194</f>
        <v>0</v>
      </c>
      <c r="BJ194" s="36">
        <f>январь!BG194+февраль!BG194+март!BG194+апрель!BG194+май!BG194+июнь!BG194+июль!BG194+август!BG194+сентябрь!BG194+октябрь!BG194+ноябрь!BG194+декабрь!BG194</f>
        <v>0</v>
      </c>
      <c r="BK194" s="36">
        <f>январь!BH194+февраль!BH194+март!BH194+апрель!BH194+май!BH194+июнь!BH194+июль!BH194+август!BH194+сентябрь!BH194+октябрь!BH194+ноябрь!BH194+декабрь!BH194</f>
        <v>0</v>
      </c>
      <c r="BL194" s="36">
        <f>январь!BI194+февраль!BI194+март!BI194+апрель!BI194+май!BI194+июнь!BI194+июль!BI194+август!BI194+сентябрь!BI194+октябрь!BI194+ноябрь!BI194+декабрь!BI194</f>
        <v>0</v>
      </c>
      <c r="BM194" s="29">
        <f>январь!BJ194+февраль!BJ194+март!BJ194+апрель!BJ194+май!BJ194+июнь!BJ194+июль!BJ194+август!BJ194+сентябрь!BJ194+октябрь!BJ194+ноябрь!BJ194+декабрь!BJ194</f>
        <v>0</v>
      </c>
      <c r="BN194" s="36">
        <f>январь!BK194+февраль!BK194+март!BK194+апрель!BK194+май!BK194+июнь!BK194+июль!BK194+август!BK194+сентябрь!BK194+октябрь!BK194+ноябрь!BK194+декабрь!BK194</f>
        <v>0</v>
      </c>
      <c r="BO194" s="29">
        <f>январь!BL194+февраль!BL194+март!BL194+апрель!BL194+май!BL194+июнь!BL194+июль!BL194+август!BL194+сентябрь!BL194+октябрь!BL194+ноябрь!BL194+декабрь!BL194</f>
        <v>4</v>
      </c>
      <c r="BP194" s="36">
        <f>январь!BM194+февраль!BM194+март!BM194+апрель!BM194+май!BM194+июнь!BM194+июль!BM194+август!BM194+сентябрь!BM194+октябрь!BM194+ноябрь!BM194+декабрь!BM194</f>
        <v>8.4550000000000001</v>
      </c>
      <c r="BQ194" s="36">
        <f>январь!BN194+февраль!BN194+март!BN194+апрель!BN194+май!BN194+июнь!BN194+июль!BN194+август!BN194+сентябрь!BN194+октябрь!BN194+ноябрь!BN194+декабрь!BN194</f>
        <v>0</v>
      </c>
      <c r="BR194" s="36">
        <f>январь!BO194+февраль!BO194+март!BO194+апрель!BO194+май!BO194+июнь!BO194+июль!BO194+август!BO194+сентябрь!BO194+октябрь!BO194+ноябрь!BO194+декабрь!BO194</f>
        <v>0</v>
      </c>
      <c r="BS194" s="29">
        <f>январь!BP194+февраль!BP194+март!BP194+апрель!BP194+май!BP194+июнь!BP194+июль!BP194+август!BP194+сентябрь!BP194+октябрь!BP194+ноябрь!BP194+декабрь!BP194</f>
        <v>0</v>
      </c>
      <c r="BT194" s="36">
        <f>январь!BQ194+февраль!BQ194+март!BQ194+апрель!BQ194+май!BQ194+июнь!BQ194+июль!BQ194+август!BQ194+сентябрь!BQ194+октябрь!BQ194+ноябрь!BQ194+декабрь!BQ194</f>
        <v>0</v>
      </c>
      <c r="BU194" s="29">
        <f>январь!BR194+февраль!BR194+март!BR194+апрель!BR194+май!BR194+июнь!BR194+июль!BR194+август!BR194+сентябрь!BR194+октябрь!BR194+ноябрь!BR194+декабрь!BR194</f>
        <v>0</v>
      </c>
      <c r="BV194" s="36">
        <f>январь!BS194+февраль!BS194+март!BS194+апрель!BS194+май!BS194+июнь!BS194+июль!BS194+август!BS194+сентябрь!BS194+октябрь!BS194+ноябрь!BS194+декабрь!BS194</f>
        <v>0</v>
      </c>
      <c r="BW194" s="36">
        <f>январь!BT194+февраль!BT194+март!BT194+апрель!BT194+май!BT194+июнь!BT194+июль!BT194+август!BT194+сентябрь!BT194+октябрь!BT194+ноябрь!BT194+декабрь!BT194</f>
        <v>0</v>
      </c>
      <c r="BX194" s="36">
        <f>январь!BU194+февраль!BU194+март!BU194+апрель!BU194+май!BU194+июнь!BU194+июль!BU194+август!BU194+сентябрь!BU194+октябрь!BU194+ноябрь!BU194+декабрь!BU194</f>
        <v>0</v>
      </c>
      <c r="BY194" s="36">
        <f>январь!BV194+февраль!BV194+март!BV194+апрель!BV194+май!BV194+июнь!BV194+июль!BV194+август!BV194+сентябрь!BV194+октябрь!BV194+ноябрь!BV194+декабрь!BV194</f>
        <v>5.625</v>
      </c>
      <c r="BZ194" s="77">
        <v>11</v>
      </c>
    </row>
    <row r="195" spans="1:78" x14ac:dyDescent="0.25">
      <c r="A195" s="16">
        <v>193</v>
      </c>
      <c r="B195" s="16">
        <v>3</v>
      </c>
      <c r="C195" s="37" t="s">
        <v>651</v>
      </c>
      <c r="D195" s="51">
        <v>99.238753932367132</v>
      </c>
      <c r="E195" s="25">
        <v>354.341882</v>
      </c>
      <c r="F195" s="26">
        <f t="shared" si="6"/>
        <v>423.38763593236717</v>
      </c>
      <c r="G195" s="26">
        <f t="shared" si="7"/>
        <v>69.045753932367134</v>
      </c>
      <c r="H195" s="26">
        <f t="shared" si="8"/>
        <v>30.192999999999998</v>
      </c>
      <c r="I195" s="36">
        <f>январь!F195+февраль!F195+март!F195+апрель!F195+май!F195+июнь!F195+июль!F195+август!F195+сентябрь!F195+октябрь!F195+ноябрь!F195+декабрь!F195</f>
        <v>0</v>
      </c>
      <c r="J195" s="36">
        <f>январь!G195+февраль!G195+март!G195+апрель!G195+май!G195+июнь!G195+июль!G195+август!G195+сентябрь!G195+октябрь!G195+ноябрь!G195+декабрь!G195</f>
        <v>0</v>
      </c>
      <c r="K195" s="36">
        <f>январь!H195+февраль!H195+март!H195+апрель!H195+май!H195+июнь!H195+июль!H195+август!H195+сентябрь!H195+октябрь!H195+ноябрь!H195+декабрь!H195</f>
        <v>0</v>
      </c>
      <c r="L195" s="27">
        <f>январь!I195+февраль!I195+март!I195+апрель!I195+май!I195+июнь!I195+июль!I195+август!I195+сентябрь!I195+октябрь!I195+ноябрь!I195+декабрь!I195</f>
        <v>0</v>
      </c>
      <c r="M195" s="36">
        <f>январь!J195+февраль!J195+март!J195+апрель!J195+май!J195+июнь!J195+июль!J195+август!J195+сентябрь!J195+октябрь!J195+ноябрь!J195+декабрь!J195</f>
        <v>0</v>
      </c>
      <c r="N195" s="36">
        <f>январь!K195+февраль!K195+март!K195+апрель!K195+май!K195+июнь!K195+июль!K195+август!K195+сентябрь!K195+октябрь!K195+ноябрь!K195+декабрь!K195</f>
        <v>0</v>
      </c>
      <c r="O195" s="36">
        <f>январь!L195+февраль!L195+март!L195+апрель!L195+май!L195+июнь!L195+июль!L195+август!L195+сентябрь!L195+октябрь!L195+ноябрь!L195+декабрь!L195</f>
        <v>0</v>
      </c>
      <c r="P195" s="36">
        <f>январь!M195+февраль!M195+март!M195+апрель!M195+май!M195+июнь!M195+июль!M195+август!M195+сентябрь!M195+октябрь!M195+ноябрь!M195+декабрь!M195</f>
        <v>0</v>
      </c>
      <c r="Q195" s="36">
        <f>январь!N195+февраль!N195+март!N195+апрель!N195+май!N195+июнь!N195+июль!N195+август!N195+сентябрь!N195+октябрь!N195+ноябрь!N195+декабрь!N195</f>
        <v>0</v>
      </c>
      <c r="R195" s="29">
        <f>январь!O195+февраль!O195+март!O195+апрель!O195+май!O195+июнь!O195+июль!O195+август!O195+сентябрь!O195+октябрь!O195+ноябрь!O195+декабрь!O195</f>
        <v>0</v>
      </c>
      <c r="S195" s="36">
        <f>январь!P195+февраль!P195+март!P195+апрель!P195+май!P195+июнь!P195+июль!P195+август!P195+сентябрь!P195+октябрь!P195+ноябрь!P195+декабрь!P195</f>
        <v>0</v>
      </c>
      <c r="T195" s="29">
        <f>январь!Q195+февраль!Q195+март!Q195+апрель!Q195+май!Q195+июнь!Q195+июль!Q195+август!Q195+сентябрь!Q195+октябрь!Q195+ноябрь!Q195+декабрь!Q195</f>
        <v>0</v>
      </c>
      <c r="U195" s="36">
        <f>январь!R195+февраль!R195+март!R195+апрель!R195+май!R195+июнь!R195+июль!R195+август!R195+сентябрь!R195+октябрь!R195+ноябрь!R195+декабрь!R195</f>
        <v>0</v>
      </c>
      <c r="V195" s="36">
        <f>январь!S195+февраль!S195+март!S195+апрель!S195+май!S195+июнь!S195+июль!S195+август!S195+сентябрь!S195+октябрь!S195+ноябрь!S195+декабрь!S195</f>
        <v>0</v>
      </c>
      <c r="W195" s="36">
        <f>январь!T195+февраль!T195+март!T195+апрель!T195+май!T195+июнь!T195+июль!T195+август!T195+сентябрь!T195+октябрь!T195+ноябрь!T195+декабрь!T195</f>
        <v>0</v>
      </c>
      <c r="X195" s="36">
        <f>январь!U195+февраль!U195+март!U195+апрель!U195+май!U195+июнь!U195+июль!U195+август!U195+сентябрь!U195+октябрь!U195+ноябрь!U195+декабрь!U195</f>
        <v>0</v>
      </c>
      <c r="Y195" s="36">
        <f>январь!V195+февраль!V195+март!V195+апрель!V195+май!V195+июнь!V195+июль!V195+август!V195+сентябрь!V195+октябрь!V195+ноябрь!V195+декабрь!V195</f>
        <v>0</v>
      </c>
      <c r="Z195" s="36">
        <f>январь!W195+февраль!W195+март!W195+апрель!W195+май!W195+июнь!W195+июль!W195+август!W195+сентябрь!W195+октябрь!W195+ноябрь!W195+декабрь!W195</f>
        <v>0</v>
      </c>
      <c r="AA195" s="36">
        <f>январь!X195+февраль!X195+март!X195+апрель!X195+май!X195+июнь!X195+июль!X195+август!X195+сентябрь!X195+октябрь!X195+ноябрь!X195+декабрь!X195</f>
        <v>0</v>
      </c>
      <c r="AB195" s="29">
        <f>январь!Y195+февраль!Y195+март!Y195+апрель!Y195+май!Y195+июнь!Y195+июль!Y195+август!Y195+сентябрь!Y195+октябрь!Y195+ноябрь!Y195+декабрь!Y195</f>
        <v>0</v>
      </c>
      <c r="AC195" s="36">
        <f>январь!Z195+февраль!Z195+март!Z195+апрель!Z195+май!Z195+июнь!Z195+июль!Z195+август!Z195+сентябрь!Z195+октябрь!Z195+ноябрь!Z195+декабрь!Z195</f>
        <v>0</v>
      </c>
      <c r="AD195" s="66" t="str">
        <f>CONCATENATE(январь!AA195,$BZ$1,февраль!AA195,$BZ$1,март!AA195,$BZ$1,апрель!AA195,$BZ$1,май!AA195,$BZ$1,июнь!AA195,$BZ$1,июль!AA195,$BZ$1,август!AA195,$BZ$1,сентябрь!AA195,$BZ$1,октябрь!AA195,$BZ$1,ноябрь!AA195,$BZ$1,декабрь!AA195)</f>
        <v xml:space="preserve">           </v>
      </c>
      <c r="AE195" s="36">
        <f>январь!AB195+февраль!AB195+март!AB195+апрель!AB195+май!AB195+июнь!AB195+июль!AB195+август!AB195+сентябрь!AB195+октябрь!AB195+ноябрь!AB195+декабрь!AB195</f>
        <v>0</v>
      </c>
      <c r="AF195" s="36">
        <f>январь!AC195+февраль!AC195+март!AC195+апрель!AC195+май!AC195+июнь!AC195+июль!AC195+август!AC195+сентябрь!AC195+октябрь!AC195+ноябрь!AC195+декабрь!AC195</f>
        <v>0</v>
      </c>
      <c r="AG195" s="36">
        <f>январь!AD195+февраль!AD195+март!AD195+апрель!AD195+май!AD195+июнь!AD195+июль!AD195+август!AD195+сентябрь!AD195+октябрь!AD195+ноябрь!AD195+декабрь!AD195</f>
        <v>0</v>
      </c>
      <c r="AH195" s="36">
        <f>январь!AE195+февраль!AE195+март!AE195+апрель!AE195+май!AE195+июнь!AE195+июль!AE195+август!AE195+сентябрь!AE195+октябрь!AE195+ноябрь!AE195+декабрь!AE195</f>
        <v>0</v>
      </c>
      <c r="AI195" s="36">
        <f>январь!AF195+февраль!AF195+март!AF195+апрель!AF195+май!AF195+июнь!AF195+июль!AF195+август!AF195+сентябрь!AF195+октябрь!AF195+ноябрь!AF195+декабрь!AF195</f>
        <v>0</v>
      </c>
      <c r="AJ195" s="36">
        <f>январь!AG195+февраль!AG195+март!AG195+апрель!AG195+май!AG195+июнь!AG195+июль!AG195+август!AG195+сентябрь!AG195+октябрь!AG195+ноябрь!AG195+декабрь!AG195</f>
        <v>0</v>
      </c>
      <c r="AK195" s="29">
        <f>январь!AH195+февраль!AH195+март!AH195+апрель!AH195+май!AH195+июнь!AH195+июль!AH195+август!AH195+сентябрь!AH195+октябрь!AH195+ноябрь!AH195+декабрь!AH195</f>
        <v>0</v>
      </c>
      <c r="AL195" s="36">
        <f>январь!AI195+февраль!AI195+март!AI195+апрель!AI195+май!AI195+июнь!AI195+июль!AI195+август!AI195+сентябрь!AI195+октябрь!AI195+ноябрь!AI195+декабрь!AI195</f>
        <v>0</v>
      </c>
      <c r="AM195" s="29">
        <f>январь!AJ195+февраль!AJ195+март!AJ195+апрель!AJ195+май!AJ195+июнь!AJ195+июль!AJ195+август!AJ195+сентябрь!AJ195+октябрь!AJ195+ноябрь!AJ195+декабрь!AJ195</f>
        <v>0</v>
      </c>
      <c r="AN195" s="36">
        <f>январь!AK195+февраль!AK195+март!AK195+апрель!AK195+май!AK195+июнь!AK195+июль!AK195+август!AK195+сентябрь!AK195+октябрь!AK195+ноябрь!AK195+декабрь!AK195</f>
        <v>0</v>
      </c>
      <c r="AO195" s="36">
        <f>январь!AL195+февраль!AL195+март!AL195+апрель!AL195+май!AL195+июнь!AL195+июль!AL195+август!AL195+сентябрь!AL195+октябрь!AL195+ноябрь!AL195+декабрь!AL195</f>
        <v>0</v>
      </c>
      <c r="AP195" s="36">
        <f>январь!AM195+февраль!AM195+март!AM195+апрель!AM195+май!AM195+июнь!AM195+июль!AM195+август!AM195+сентябрь!AM195+октябрь!AM195+ноябрь!AM195+декабрь!AM195</f>
        <v>0</v>
      </c>
      <c r="AQ195" s="29">
        <f>январь!AN195+февраль!AN195+март!AN195+апрель!AN195+май!AN195+июнь!AN195+июль!AN195+август!AN195+сентябрь!AN195+октябрь!AN195+ноябрь!AN195+декабрь!AN195</f>
        <v>0</v>
      </c>
      <c r="AR195" s="36">
        <f>январь!AO195+февраль!AO195+март!AO195+апрель!AO195+май!AO195+июнь!AO195+июль!AO195+август!AO195+сентябрь!AO195+октябрь!AO195+ноябрь!AO195+декабрь!AO195</f>
        <v>0</v>
      </c>
      <c r="AS195" s="29">
        <f>январь!AP195+февраль!AP195+март!AP195+апрель!AP195+май!AP195+июнь!AP195+июль!AP195+август!AP195+сентябрь!AP195+октябрь!AP195+ноябрь!AP195+декабрь!AP195</f>
        <v>0</v>
      </c>
      <c r="AT195" s="36">
        <f>январь!AQ195+февраль!AQ195+март!AQ195+апрель!AQ195+май!AQ195+июнь!AQ195+июль!AQ195+август!AQ195+сентябрь!AQ195+октябрь!AQ195+ноябрь!AQ195+декабрь!AQ195</f>
        <v>0</v>
      </c>
      <c r="AU195" s="29">
        <f>январь!AR195+февраль!AR195+март!AR195+апрель!AR195+май!AR195+июнь!AR195+июль!AR195+август!AR195+сентябрь!AR195+октябрь!AR195+ноябрь!AR195+декабрь!AR195</f>
        <v>0</v>
      </c>
      <c r="AV195" s="36">
        <f>январь!AS195+февраль!AS195+март!AS195+апрель!AS195+май!AS195+июнь!AS195+июль!AS195+август!AS195+сентябрь!AS195+октябрь!AS195+ноябрь!AS195+декабрь!AS195</f>
        <v>0</v>
      </c>
      <c r="AW195" s="36">
        <f>январь!AT195+февраль!AT195+март!AT195+апрель!AT195+май!AT195+июнь!AT195+июль!AT195+август!AT195+сентябрь!AT195+октябрь!AT195+ноябрь!AT195+декабрь!AT195</f>
        <v>0</v>
      </c>
      <c r="AX195" s="36">
        <f>январь!AU195+февраль!AU195+март!AU195+апрель!AU195+май!AU195+июнь!AU195+июль!AU195+август!AU195+сентябрь!AU195+октябрь!AU195+ноябрь!AU195+декабрь!AU195</f>
        <v>0</v>
      </c>
      <c r="AY195" s="29">
        <f>январь!AV195+февраль!AV195+март!AV195+апрель!AV195+май!AV195+июнь!AV195+июль!AV195+август!AV195+сентябрь!AV195+октябрь!AV195+ноябрь!AV195+декабрь!AV195</f>
        <v>0</v>
      </c>
      <c r="AZ195" s="36">
        <f>январь!AW195+февраль!AW195+март!AW195+апрель!AW195+май!AW195+июнь!AW195+июль!AW195+август!AW195+сентябрь!AW195+октябрь!AW195+ноябрь!AW195+декабрь!AW195</f>
        <v>0</v>
      </c>
      <c r="BA195" s="36">
        <f>январь!AX195+февраль!AX195+март!AX195+апрель!AX195+май!AX195+июнь!AX195+июль!AX195+август!AX195+сентябрь!AX195+октябрь!AX195+ноябрь!AX195+декабрь!AX195</f>
        <v>0</v>
      </c>
      <c r="BB195" s="36">
        <f>январь!AY195+февраль!AY195+март!AY195+апрель!AY195+май!AY195+июнь!AY195+июль!AY195+август!AY195+сентябрь!AY195+октябрь!AY195+ноябрь!AY195+декабрь!AY195</f>
        <v>0</v>
      </c>
      <c r="BC195" s="29">
        <f>январь!AZ195+февраль!AZ195+март!AZ195+апрель!AZ195+май!AZ195+июнь!AZ195+июль!AZ195+август!AZ195+сентябрь!AZ195+октябрь!AZ195+ноябрь!AZ195+декабрь!AZ195</f>
        <v>0</v>
      </c>
      <c r="BD195" s="36">
        <f>январь!BA195+февраль!BA195+март!BA195+апрель!BA195+май!BA195+июнь!BA195+июль!BA195+август!BA195+сентябрь!BA195+октябрь!BA195+ноябрь!BA195+декабрь!BA195</f>
        <v>0</v>
      </c>
      <c r="BE195" s="36">
        <f>январь!BB195+февраль!BB195+март!BB195+апрель!BB195+май!BB195+июнь!BB195+июль!BB195+август!BB195+сентябрь!BB195+октябрь!BB195+ноябрь!BB195+декабрь!BB195</f>
        <v>0</v>
      </c>
      <c r="BF195" s="36">
        <f>январь!BC195+февраль!BC195+март!BC195+апрель!BC195+май!BC195+июнь!BC195+июль!BC195+август!BC195+сентябрь!BC195+октябрь!BC195+ноябрь!BC195+декабрь!BC195</f>
        <v>0</v>
      </c>
      <c r="BG195" s="36">
        <f>январь!BD195+февраль!BD195+март!BD195+апрель!BD195+май!BD195+июнь!BD195+июль!BD195+август!BD195+сентябрь!BD195+октябрь!BD195+ноябрь!BD195+декабрь!BD195</f>
        <v>0</v>
      </c>
      <c r="BH195" s="36">
        <f>январь!BE195+февраль!BE195+март!BE195+апрель!BE195+май!BE195+июнь!BE195+июль!BE195+август!BE195+сентябрь!BE195+октябрь!BE195+ноябрь!BE195+декабрь!BE195</f>
        <v>0</v>
      </c>
      <c r="BI195" s="36">
        <f>январь!BF195+февраль!BF195+март!BF195+апрель!BF195+май!BF195+июнь!BF195+июль!BF195+август!BF195+сентябрь!BF195+октябрь!BF195+ноябрь!BF195+декабрь!BF195</f>
        <v>0</v>
      </c>
      <c r="BJ195" s="36">
        <f>январь!BG195+февраль!BG195+март!BG195+апрель!BG195+май!BG195+июнь!BG195+июль!BG195+август!BG195+сентябрь!BG195+октябрь!BG195+ноябрь!BG195+декабрь!BG195</f>
        <v>0</v>
      </c>
      <c r="BK195" s="36">
        <f>январь!BH195+февраль!BH195+март!BH195+апрель!BH195+май!BH195+июнь!BH195+июль!BH195+август!BH195+сентябрь!BH195+октябрь!BH195+ноябрь!BH195+декабрь!BH195</f>
        <v>0</v>
      </c>
      <c r="BL195" s="36">
        <f>январь!BI195+февраль!BI195+март!BI195+апрель!BI195+май!BI195+июнь!BI195+июль!BI195+август!BI195+сентябрь!BI195+октябрь!BI195+ноябрь!BI195+декабрь!BI195</f>
        <v>0</v>
      </c>
      <c r="BM195" s="29">
        <f>январь!BJ195+февраль!BJ195+март!BJ195+апрель!BJ195+май!BJ195+июнь!BJ195+июль!BJ195+август!BJ195+сентябрь!BJ195+октябрь!BJ195+ноябрь!BJ195+декабрь!BJ195</f>
        <v>0</v>
      </c>
      <c r="BN195" s="36">
        <f>январь!BK195+февраль!BK195+март!BK195+апрель!BK195+май!BK195+июнь!BK195+июль!BK195+август!BK195+сентябрь!BK195+октябрь!BK195+ноябрь!BK195+декабрь!BK195</f>
        <v>0</v>
      </c>
      <c r="BO195" s="29">
        <f>январь!BL195+февраль!BL195+март!BL195+апрель!BL195+май!BL195+июнь!BL195+июль!BL195+август!BL195+сентябрь!BL195+октябрь!BL195+ноябрь!BL195+декабрь!BL195</f>
        <v>23</v>
      </c>
      <c r="BP195" s="36">
        <f>январь!BM195+февраль!BM195+март!BM195+апрель!BM195+май!BM195+июнь!BM195+июль!BM195+август!BM195+сентябрь!BM195+октябрь!BM195+ноябрь!BM195+декабрь!BM195</f>
        <v>17.887999999999998</v>
      </c>
      <c r="BQ195" s="36">
        <f>январь!BN195+февраль!BN195+март!BN195+апрель!BN195+май!BN195+июнь!BN195+июль!BN195+август!BN195+сентябрь!BN195+октябрь!BN195+ноябрь!BN195+декабрь!BN195</f>
        <v>1.2E-2</v>
      </c>
      <c r="BR195" s="36">
        <f>январь!BO195+февраль!BO195+март!BO195+апрель!BO195+май!BO195+июнь!BO195+июль!BO195+август!BO195+сентябрь!BO195+октябрь!BO195+ноябрь!BO195+декабрь!BO195</f>
        <v>2.7370000000000001</v>
      </c>
      <c r="BS195" s="29">
        <f>январь!BP195+февраль!BP195+март!BP195+апрель!BP195+май!BP195+июнь!BP195+июль!BP195+август!BP195+сентябрь!BP195+октябрь!BP195+ноябрь!BP195+декабрь!BP195</f>
        <v>3</v>
      </c>
      <c r="BT195" s="36">
        <f>январь!BQ195+февраль!BQ195+март!BQ195+апрель!BQ195+май!BQ195+июнь!BQ195+июль!BQ195+август!BQ195+сентябрь!BQ195+октябрь!BQ195+ноябрь!BQ195+декабрь!BQ195</f>
        <v>9.5679999999999996</v>
      </c>
      <c r="BU195" s="29">
        <f>январь!BR195+февраль!BR195+март!BR195+апрель!BR195+май!BR195+июнь!BR195+июль!BR195+август!BR195+сентябрь!BR195+октябрь!BR195+ноябрь!BR195+декабрь!BR195</f>
        <v>0</v>
      </c>
      <c r="BV195" s="36">
        <f>январь!BS195+февраль!BS195+март!BS195+апрель!BS195+май!BS195+июнь!BS195+июль!BS195+август!BS195+сентябрь!BS195+октябрь!BS195+ноябрь!BS195+декабрь!BS195</f>
        <v>0</v>
      </c>
      <c r="BW195" s="36">
        <f>январь!BT195+февраль!BT195+март!BT195+апрель!BT195+май!BT195+июнь!BT195+июль!BT195+август!BT195+сентябрь!BT195+октябрь!BT195+ноябрь!BT195+декабрь!BT195</f>
        <v>0</v>
      </c>
      <c r="BX195" s="36">
        <f>январь!BU195+февраль!BU195+март!BU195+апрель!BU195+май!BU195+июнь!BU195+июль!BU195+август!BU195+сентябрь!BU195+октябрь!BU195+ноябрь!BU195+декабрь!BU195</f>
        <v>0</v>
      </c>
      <c r="BY195" s="36">
        <f>январь!BV195+февраль!BV195+март!BV195+апрель!BV195+май!BV195+июнь!BV195+июль!BV195+август!BV195+сентябрь!BV195+октябрь!BV195+ноябрь!BV195+декабрь!BV195</f>
        <v>0</v>
      </c>
      <c r="BZ195" s="77">
        <v>1</v>
      </c>
    </row>
    <row r="196" spans="1:78" x14ac:dyDescent="0.25">
      <c r="A196" s="16">
        <v>194</v>
      </c>
      <c r="B196" s="16">
        <v>3</v>
      </c>
      <c r="C196" s="37" t="s">
        <v>924</v>
      </c>
      <c r="D196" s="51">
        <v>140.19539710144926</v>
      </c>
      <c r="E196" s="25">
        <v>249.31942999999998</v>
      </c>
      <c r="F196" s="26">
        <f t="shared" ref="F196:F259" si="9">D196+E196-H196</f>
        <v>321.54682710144925</v>
      </c>
      <c r="G196" s="26">
        <f t="shared" ref="G196:G259" si="10">D196-H196</f>
        <v>72.22739710144927</v>
      </c>
      <c r="H196" s="26">
        <f t="shared" ref="H196:H259" si="11">J196+K196+M196+O196+Q196+S196+U196+W196+Y196+AA196+AC196+AF196+AH196+AJ196+AL196+AN196+AP196+AR196+AT196+AV196+AX196+AZ196+BB196+BD196+BF196+BH196+BJ196+BL196+BN196+BP196+BR196+BT196+BV196+BX196+BY196</f>
        <v>67.967999999999989</v>
      </c>
      <c r="I196" s="36">
        <f>январь!F196+февраль!F196+март!F196+апрель!F196+май!F196+июнь!F196+июль!F196+август!F196+сентябрь!F196+октябрь!F196+ноябрь!F196+декабрь!F196</f>
        <v>0</v>
      </c>
      <c r="J196" s="36">
        <f>январь!G196+февраль!G196+март!G196+апрель!G196+май!G196+июнь!G196+июль!G196+август!G196+сентябрь!G196+октябрь!G196+ноябрь!G196+декабрь!G196</f>
        <v>0</v>
      </c>
      <c r="K196" s="36">
        <f>январь!H196+февраль!H196+март!H196+апрель!H196+май!H196+июнь!H196+июль!H196+август!H196+сентябрь!H196+октябрь!H196+ноябрь!H196+декабрь!H196</f>
        <v>0</v>
      </c>
      <c r="L196" s="27">
        <f>январь!I196+февраль!I196+март!I196+апрель!I196+май!I196+июнь!I196+июль!I196+август!I196+сентябрь!I196+октябрь!I196+ноябрь!I196+декабрь!I196</f>
        <v>0</v>
      </c>
      <c r="M196" s="36">
        <f>январь!J196+февраль!J196+март!J196+апрель!J196+май!J196+июнь!J196+июль!J196+август!J196+сентябрь!J196+октябрь!J196+ноябрь!J196+декабрь!J196</f>
        <v>0</v>
      </c>
      <c r="N196" s="36">
        <f>январь!K196+февраль!K196+март!K196+апрель!K196+май!K196+июнь!K196+июль!K196+август!K196+сентябрь!K196+октябрь!K196+ноябрь!K196+декабрь!K196</f>
        <v>0.19400000000000001</v>
      </c>
      <c r="O196" s="36">
        <f>январь!L196+февраль!L196+март!L196+апрель!L196+май!L196+июнь!L196+июль!L196+август!L196+сентябрь!L196+октябрь!L196+ноябрь!L196+декабрь!L196</f>
        <v>44.598999999999997</v>
      </c>
      <c r="P196" s="36">
        <f>январь!M196+февраль!M196+март!M196+апрель!M196+май!M196+июнь!M196+июль!M196+август!M196+сентябрь!M196+октябрь!M196+ноябрь!M196+декабрь!M196</f>
        <v>0</v>
      </c>
      <c r="Q196" s="36">
        <f>январь!N196+февраль!N196+март!N196+апрель!N196+май!N196+июнь!N196+июль!N196+август!N196+сентябрь!N196+октябрь!N196+ноябрь!N196+декабрь!N196</f>
        <v>0</v>
      </c>
      <c r="R196" s="29">
        <f>январь!O196+февраль!O196+март!O196+апрель!O196+май!O196+июнь!O196+июль!O196+август!O196+сентябрь!O196+октябрь!O196+ноябрь!O196+декабрь!O196</f>
        <v>0</v>
      </c>
      <c r="S196" s="36">
        <f>январь!P196+февраль!P196+март!P196+апрель!P196+май!P196+июнь!P196+июль!P196+август!P196+сентябрь!P196+октябрь!P196+ноябрь!P196+декабрь!P196</f>
        <v>0</v>
      </c>
      <c r="T196" s="29">
        <f>январь!Q196+февраль!Q196+март!Q196+апрель!Q196+май!Q196+июнь!Q196+июль!Q196+август!Q196+сентябрь!Q196+октябрь!Q196+ноябрь!Q196+декабрь!Q196</f>
        <v>0</v>
      </c>
      <c r="U196" s="36">
        <f>январь!R196+февраль!R196+март!R196+апрель!R196+май!R196+июнь!R196+июль!R196+август!R196+сентябрь!R196+октябрь!R196+ноябрь!R196+декабрь!R196</f>
        <v>0</v>
      </c>
      <c r="V196" s="36">
        <f>январь!S196+февраль!S196+март!S196+апрель!S196+май!S196+июнь!S196+июль!S196+август!S196+сентябрь!S196+октябрь!S196+ноябрь!S196+декабрь!S196</f>
        <v>0</v>
      </c>
      <c r="W196" s="36">
        <f>январь!T196+февраль!T196+март!T196+апрель!T196+май!T196+июнь!T196+июль!T196+август!T196+сентябрь!T196+октябрь!T196+ноябрь!T196+декабрь!T196</f>
        <v>0</v>
      </c>
      <c r="X196" s="36">
        <f>январь!U196+февраль!U196+март!U196+апрель!U196+май!U196+июнь!U196+июль!U196+август!U196+сентябрь!U196+октябрь!U196+ноябрь!U196+декабрь!U196</f>
        <v>0</v>
      </c>
      <c r="Y196" s="36">
        <f>январь!V196+февраль!V196+март!V196+апрель!V196+май!V196+июнь!V196+июль!V196+август!V196+сентябрь!V196+октябрь!V196+ноябрь!V196+декабрь!V196</f>
        <v>0</v>
      </c>
      <c r="Z196" s="36">
        <f>январь!W196+февраль!W196+март!W196+апрель!W196+май!W196+июнь!W196+июль!W196+август!W196+сентябрь!W196+октябрь!W196+ноябрь!W196+декабрь!W196</f>
        <v>0</v>
      </c>
      <c r="AA196" s="36">
        <f>январь!X196+февраль!X196+март!X196+апрель!X196+май!X196+июнь!X196+июль!X196+август!X196+сентябрь!X196+октябрь!X196+ноябрь!X196+декабрь!X196</f>
        <v>0</v>
      </c>
      <c r="AB196" s="29">
        <f>январь!Y196+февраль!Y196+март!Y196+апрель!Y196+май!Y196+июнь!Y196+июль!Y196+август!Y196+сентябрь!Y196+октябрь!Y196+ноябрь!Y196+декабрь!Y196</f>
        <v>0</v>
      </c>
      <c r="AC196" s="36">
        <f>январь!Z196+февраль!Z196+март!Z196+апрель!Z196+май!Z196+июнь!Z196+июль!Z196+август!Z196+сентябрь!Z196+октябрь!Z196+ноябрь!Z196+декабрь!Z196</f>
        <v>0</v>
      </c>
      <c r="AD196" s="66" t="str">
        <f>CONCATENATE(январь!AA196,$BZ$1,февраль!AA196,$BZ$1,март!AA196,$BZ$1,апрель!AA196,$BZ$1,май!AA196,$BZ$1,июнь!AA196,$BZ$1,июль!AA196,$BZ$1,август!AA196,$BZ$1,сентябрь!AA196,$BZ$1,октябрь!AA196,$BZ$1,ноябрь!AA196,$BZ$1,декабрь!AA196)</f>
        <v xml:space="preserve">           </v>
      </c>
      <c r="AE196" s="36">
        <f>январь!AB196+февраль!AB196+март!AB196+апрель!AB196+май!AB196+июнь!AB196+июль!AB196+август!AB196+сентябрь!AB196+октябрь!AB196+ноябрь!AB196+декабрь!AB196</f>
        <v>0</v>
      </c>
      <c r="AF196" s="36">
        <f>январь!AC196+февраль!AC196+март!AC196+апрель!AC196+май!AC196+июнь!AC196+июль!AC196+август!AC196+сентябрь!AC196+октябрь!AC196+ноябрь!AC196+декабрь!AC196</f>
        <v>0</v>
      </c>
      <c r="AG196" s="36">
        <f>январь!AD196+февраль!AD196+март!AD196+апрель!AD196+май!AD196+июнь!AD196+июль!AD196+август!AD196+сентябрь!AD196+октябрь!AD196+ноябрь!AD196+декабрь!AD196</f>
        <v>0</v>
      </c>
      <c r="AH196" s="36">
        <f>январь!AE196+февраль!AE196+март!AE196+апрель!AE196+май!AE196+июнь!AE196+июль!AE196+август!AE196+сентябрь!AE196+октябрь!AE196+ноябрь!AE196+декабрь!AE196</f>
        <v>0</v>
      </c>
      <c r="AI196" s="36">
        <f>январь!AF196+февраль!AF196+март!AF196+апрель!AF196+май!AF196+июнь!AF196+июль!AF196+август!AF196+сентябрь!AF196+октябрь!AF196+ноябрь!AF196+декабрь!AF196</f>
        <v>0</v>
      </c>
      <c r="AJ196" s="36">
        <f>январь!AG196+февраль!AG196+март!AG196+апрель!AG196+май!AG196+июнь!AG196+июль!AG196+август!AG196+сентябрь!AG196+октябрь!AG196+ноябрь!AG196+декабрь!AG196</f>
        <v>0</v>
      </c>
      <c r="AK196" s="29">
        <f>январь!AH196+февраль!AH196+март!AH196+апрель!AH196+май!AH196+июнь!AH196+июль!AH196+август!AH196+сентябрь!AH196+октябрь!AH196+ноябрь!AH196+декабрь!AH196</f>
        <v>1</v>
      </c>
      <c r="AL196" s="36">
        <f>январь!AI196+февраль!AI196+март!AI196+апрель!AI196+май!AI196+июнь!AI196+июль!AI196+август!AI196+сентябрь!AI196+октябрь!AI196+ноябрь!AI196+декабрь!AI196</f>
        <v>2.6579999999999999</v>
      </c>
      <c r="AM196" s="29">
        <f>январь!AJ196+февраль!AJ196+март!AJ196+апрель!AJ196+май!AJ196+июнь!AJ196+июль!AJ196+август!AJ196+сентябрь!AJ196+октябрь!AJ196+ноябрь!AJ196+декабрь!AJ196</f>
        <v>0</v>
      </c>
      <c r="AN196" s="36">
        <f>январь!AK196+февраль!AK196+март!AK196+апрель!AK196+май!AK196+июнь!AK196+июль!AK196+август!AK196+сентябрь!AK196+октябрь!AK196+ноябрь!AK196+декабрь!AK196</f>
        <v>0</v>
      </c>
      <c r="AO196" s="36">
        <f>январь!AL196+февраль!AL196+март!AL196+апрель!AL196+май!AL196+июнь!AL196+июль!AL196+август!AL196+сентябрь!AL196+октябрь!AL196+ноябрь!AL196+декабрь!AL196</f>
        <v>0</v>
      </c>
      <c r="AP196" s="36">
        <f>январь!AM196+февраль!AM196+март!AM196+апрель!AM196+май!AM196+июнь!AM196+июль!AM196+август!AM196+сентябрь!AM196+октябрь!AM196+ноябрь!AM196+декабрь!AM196</f>
        <v>0</v>
      </c>
      <c r="AQ196" s="29">
        <f>январь!AN196+февраль!AN196+март!AN196+апрель!AN196+май!AN196+июнь!AN196+июль!AN196+август!AN196+сентябрь!AN196+октябрь!AN196+ноябрь!AN196+декабрь!AN196</f>
        <v>0</v>
      </c>
      <c r="AR196" s="36">
        <f>январь!AO196+февраль!AO196+март!AO196+апрель!AO196+май!AO196+июнь!AO196+июль!AO196+август!AO196+сентябрь!AO196+октябрь!AO196+ноябрь!AO196+декабрь!AO196</f>
        <v>0</v>
      </c>
      <c r="AS196" s="29">
        <f>январь!AP196+февраль!AP196+март!AP196+апрель!AP196+май!AP196+июнь!AP196+июль!AP196+август!AP196+сентябрь!AP196+октябрь!AP196+ноябрь!AP196+декабрь!AP196</f>
        <v>0</v>
      </c>
      <c r="AT196" s="36">
        <f>январь!AQ196+февраль!AQ196+март!AQ196+апрель!AQ196+май!AQ196+июнь!AQ196+июль!AQ196+август!AQ196+сентябрь!AQ196+октябрь!AQ196+ноябрь!AQ196+декабрь!AQ196</f>
        <v>0</v>
      </c>
      <c r="AU196" s="29">
        <f>январь!AR196+февраль!AR196+март!AR196+апрель!AR196+май!AR196+июнь!AR196+июль!AR196+август!AR196+сентябрь!AR196+октябрь!AR196+ноябрь!AR196+декабрь!AR196</f>
        <v>0</v>
      </c>
      <c r="AV196" s="36">
        <f>январь!AS196+февраль!AS196+март!AS196+апрель!AS196+май!AS196+июнь!AS196+июль!AS196+август!AS196+сентябрь!AS196+октябрь!AS196+ноябрь!AS196+декабрь!AS196</f>
        <v>0</v>
      </c>
      <c r="AW196" s="36">
        <f>январь!AT196+февраль!AT196+март!AT196+апрель!AT196+май!AT196+июнь!AT196+июль!AT196+август!AT196+сентябрь!AT196+октябрь!AT196+ноябрь!AT196+декабрь!AT196</f>
        <v>0</v>
      </c>
      <c r="AX196" s="36">
        <f>январь!AU196+февраль!AU196+март!AU196+апрель!AU196+май!AU196+июнь!AU196+июль!AU196+август!AU196+сентябрь!AU196+октябрь!AU196+ноябрь!AU196+декабрь!AU196</f>
        <v>0</v>
      </c>
      <c r="AY196" s="29">
        <f>январь!AV196+февраль!AV196+март!AV196+апрель!AV196+май!AV196+июнь!AV196+июль!AV196+август!AV196+сентябрь!AV196+октябрь!AV196+ноябрь!AV196+декабрь!AV196</f>
        <v>0</v>
      </c>
      <c r="AZ196" s="36">
        <f>январь!AW196+февраль!AW196+март!AW196+апрель!AW196+май!AW196+июнь!AW196+июль!AW196+август!AW196+сентябрь!AW196+октябрь!AW196+ноябрь!AW196+декабрь!AW196</f>
        <v>0</v>
      </c>
      <c r="BA196" s="36">
        <f>январь!AX196+февраль!AX196+март!AX196+апрель!AX196+май!AX196+июнь!AX196+июль!AX196+август!AX196+сентябрь!AX196+октябрь!AX196+ноябрь!AX196+декабрь!AX196</f>
        <v>0</v>
      </c>
      <c r="BB196" s="36">
        <f>январь!AY196+февраль!AY196+март!AY196+апрель!AY196+май!AY196+июнь!AY196+июль!AY196+август!AY196+сентябрь!AY196+октябрь!AY196+ноябрь!AY196+декабрь!AY196</f>
        <v>0</v>
      </c>
      <c r="BC196" s="29">
        <f>январь!AZ196+февраль!AZ196+март!AZ196+апрель!AZ196+май!AZ196+июнь!AZ196+июль!AZ196+август!AZ196+сентябрь!AZ196+октябрь!AZ196+ноябрь!AZ196+декабрь!AZ196</f>
        <v>0</v>
      </c>
      <c r="BD196" s="36">
        <f>январь!BA196+февраль!BA196+март!BA196+апрель!BA196+май!BA196+июнь!BA196+июль!BA196+август!BA196+сентябрь!BA196+октябрь!BA196+ноябрь!BA196+декабрь!BA196</f>
        <v>0</v>
      </c>
      <c r="BE196" s="36">
        <f>январь!BB196+февраль!BB196+март!BB196+апрель!BB196+май!BB196+июнь!BB196+июль!BB196+август!BB196+сентябрь!BB196+октябрь!BB196+ноябрь!BB196+декабрь!BB196</f>
        <v>0</v>
      </c>
      <c r="BF196" s="36">
        <f>январь!BC196+февраль!BC196+март!BC196+апрель!BC196+май!BC196+июнь!BC196+июль!BC196+август!BC196+сентябрь!BC196+октябрь!BC196+ноябрь!BC196+декабрь!BC196</f>
        <v>0</v>
      </c>
      <c r="BG196" s="36">
        <f>январь!BD196+февраль!BD196+март!BD196+апрель!BD196+май!BD196+июнь!BD196+июль!BD196+август!BD196+сентябрь!BD196+октябрь!BD196+ноябрь!BD196+декабрь!BD196</f>
        <v>0</v>
      </c>
      <c r="BH196" s="36">
        <f>январь!BE196+февраль!BE196+март!BE196+апрель!BE196+май!BE196+июнь!BE196+июль!BE196+август!BE196+сентябрь!BE196+октябрь!BE196+ноябрь!BE196+декабрь!BE196</f>
        <v>0</v>
      </c>
      <c r="BI196" s="36">
        <f>январь!BF196+февраль!BF196+март!BF196+апрель!BF196+май!BF196+июнь!BF196+июль!BF196+август!BF196+сентябрь!BF196+октябрь!BF196+ноябрь!BF196+декабрь!BF196</f>
        <v>0</v>
      </c>
      <c r="BJ196" s="36">
        <f>январь!BG196+февраль!BG196+март!BG196+апрель!BG196+май!BG196+июнь!BG196+июль!BG196+август!BG196+сентябрь!BG196+октябрь!BG196+ноябрь!BG196+декабрь!BG196</f>
        <v>0</v>
      </c>
      <c r="BK196" s="36">
        <f>январь!BH196+февраль!BH196+март!BH196+апрель!BH196+май!BH196+июнь!BH196+июль!BH196+август!BH196+сентябрь!BH196+октябрь!BH196+ноябрь!BH196+декабрь!BH196</f>
        <v>0</v>
      </c>
      <c r="BL196" s="36">
        <f>январь!BI196+февраль!BI196+март!BI196+апрель!BI196+май!BI196+июнь!BI196+июль!BI196+август!BI196+сентябрь!BI196+октябрь!BI196+ноябрь!BI196+декабрь!BI196</f>
        <v>0</v>
      </c>
      <c r="BM196" s="29">
        <f>январь!BJ196+февраль!BJ196+март!BJ196+апрель!BJ196+май!BJ196+июнь!BJ196+июль!BJ196+август!BJ196+сентябрь!BJ196+октябрь!BJ196+ноябрь!BJ196+декабрь!BJ196</f>
        <v>0</v>
      </c>
      <c r="BN196" s="36">
        <f>январь!BK196+февраль!BK196+март!BK196+апрель!BK196+май!BK196+июнь!BK196+июль!BK196+август!BK196+сентябрь!BK196+октябрь!BK196+ноябрь!BK196+декабрь!BK196</f>
        <v>0</v>
      </c>
      <c r="BO196" s="29">
        <f>январь!BL196+февраль!BL196+март!BL196+апрель!BL196+май!BL196+июнь!BL196+июль!BL196+август!BL196+сентябрь!BL196+октябрь!BL196+ноябрь!BL196+декабрь!BL196</f>
        <v>12</v>
      </c>
      <c r="BP196" s="36">
        <f>январь!BM196+февраль!BM196+март!BM196+апрель!BM196+май!BM196+июнь!BM196+июль!BM196+август!BM196+сентябрь!BM196+октябрь!BM196+ноябрь!BM196+декабрь!BM196</f>
        <v>10.733000000000001</v>
      </c>
      <c r="BQ196" s="36">
        <f>январь!BN196+февраль!BN196+март!BN196+апрель!BN196+май!BN196+июнь!BN196+июль!BN196+август!BN196+сентябрь!BN196+октябрь!BN196+ноябрь!BN196+декабрь!BN196</f>
        <v>0</v>
      </c>
      <c r="BR196" s="36">
        <f>январь!BO196+февраль!BO196+март!BO196+апрель!BO196+май!BO196+июнь!BO196+июль!BO196+август!BO196+сентябрь!BO196+октябрь!BO196+ноябрь!BO196+декабрь!BO196</f>
        <v>0</v>
      </c>
      <c r="BS196" s="29">
        <f>январь!BP196+февраль!BP196+март!BP196+апрель!BP196+май!BP196+июнь!BP196+июль!BP196+август!BP196+сентябрь!BP196+октябрь!BP196+ноябрь!BP196+декабрь!BP196</f>
        <v>2</v>
      </c>
      <c r="BT196" s="36">
        <f>январь!BQ196+февраль!BQ196+март!BQ196+апрель!BQ196+май!BQ196+июнь!BQ196+июль!BQ196+август!BQ196+сентябрь!BQ196+октябрь!BQ196+ноябрь!BQ196+декабрь!BQ196</f>
        <v>2.802</v>
      </c>
      <c r="BU196" s="29">
        <f>январь!BR196+февраль!BR196+март!BR196+апрель!BR196+май!BR196+июнь!BR196+июль!BR196+август!BR196+сентябрь!BR196+октябрь!BR196+ноябрь!BR196+декабрь!BR196</f>
        <v>0</v>
      </c>
      <c r="BV196" s="36">
        <f>январь!BS196+февраль!BS196+март!BS196+апрель!BS196+май!BS196+июнь!BS196+июль!BS196+август!BS196+сентябрь!BS196+октябрь!BS196+ноябрь!BS196+декабрь!BS196</f>
        <v>0</v>
      </c>
      <c r="BW196" s="36">
        <f>январь!BT196+февраль!BT196+март!BT196+апрель!BT196+май!BT196+июнь!BT196+июль!BT196+август!BT196+сентябрь!BT196+октябрь!BT196+ноябрь!BT196+декабрь!BT196</f>
        <v>0</v>
      </c>
      <c r="BX196" s="36">
        <f>январь!BU196+февраль!BU196+март!BU196+апрель!BU196+май!BU196+июнь!BU196+июль!BU196+август!BU196+сентябрь!BU196+октябрь!BU196+ноябрь!BU196+декабрь!BU196</f>
        <v>0</v>
      </c>
      <c r="BY196" s="36">
        <f>январь!BV196+февраль!BV196+март!BV196+апрель!BV196+май!BV196+июнь!BV196+июль!BV196+август!BV196+сентябрь!BV196+октябрь!BV196+ноябрь!BV196+декабрь!BV196</f>
        <v>7.1760000000000002</v>
      </c>
      <c r="BZ196" s="77">
        <v>3</v>
      </c>
    </row>
    <row r="197" spans="1:78" x14ac:dyDescent="0.25">
      <c r="A197" s="16">
        <v>195</v>
      </c>
      <c r="B197" s="16">
        <v>3</v>
      </c>
      <c r="C197" s="37" t="s">
        <v>652</v>
      </c>
      <c r="D197" s="51">
        <v>931.34136811594192</v>
      </c>
      <c r="E197" s="25">
        <v>2965.362576</v>
      </c>
      <c r="F197" s="26">
        <f t="shared" si="9"/>
        <v>3740.8149441159417</v>
      </c>
      <c r="G197" s="26">
        <f t="shared" si="10"/>
        <v>775.45236811594191</v>
      </c>
      <c r="H197" s="26">
        <f t="shared" si="11"/>
        <v>155.88900000000001</v>
      </c>
      <c r="I197" s="36">
        <f>январь!F197+февраль!F197+март!F197+апрель!F197+май!F197+июнь!F197+июль!F197+август!F197+сентябрь!F197+октябрь!F197+ноябрь!F197+декабрь!F197</f>
        <v>0</v>
      </c>
      <c r="J197" s="36">
        <f>январь!G197+февраль!G197+март!G197+апрель!G197+май!G197+июнь!G197+июль!G197+август!G197+сентябрь!G197+октябрь!G197+ноябрь!G197+декабрь!G197</f>
        <v>0</v>
      </c>
      <c r="K197" s="36">
        <f>январь!H197+февраль!H197+март!H197+апрель!H197+май!H197+июнь!H197+июль!H197+август!H197+сентябрь!H197+октябрь!H197+ноябрь!H197+декабрь!H197</f>
        <v>0</v>
      </c>
      <c r="L197" s="27">
        <f>январь!I197+февраль!I197+март!I197+апрель!I197+май!I197+июнь!I197+июль!I197+август!I197+сентябрь!I197+октябрь!I197+ноябрь!I197+декабрь!I197</f>
        <v>0</v>
      </c>
      <c r="M197" s="36">
        <f>январь!J197+февраль!J197+март!J197+апрель!J197+май!J197+июнь!J197+июль!J197+август!J197+сентябрь!J197+октябрь!J197+ноябрь!J197+декабрь!J197</f>
        <v>0</v>
      </c>
      <c r="N197" s="36">
        <f>январь!K197+февраль!K197+март!K197+апрель!K197+май!K197+июнь!K197+июль!K197+август!K197+сентябрь!K197+октябрь!K197+ноябрь!K197+декабрь!K197</f>
        <v>0.32</v>
      </c>
      <c r="O197" s="36">
        <f>январь!L197+февраль!L197+март!L197+апрель!L197+май!L197+июнь!L197+июль!L197+август!L197+сентябрь!L197+октябрь!L197+ноябрь!L197+декабрь!L197</f>
        <v>73.564999999999998</v>
      </c>
      <c r="P197" s="36">
        <f>январь!M197+февраль!M197+март!M197+апрель!M197+май!M197+июнь!M197+июль!M197+август!M197+сентябрь!M197+октябрь!M197+ноябрь!M197+декабрь!M197</f>
        <v>0</v>
      </c>
      <c r="Q197" s="36">
        <f>январь!N197+февраль!N197+март!N197+апрель!N197+май!N197+июнь!N197+июль!N197+август!N197+сентябрь!N197+октябрь!N197+ноябрь!N197+декабрь!N197</f>
        <v>0</v>
      </c>
      <c r="R197" s="29">
        <f>январь!O197+февраль!O197+март!O197+апрель!O197+май!O197+июнь!O197+июль!O197+август!O197+сентябрь!O197+октябрь!O197+ноябрь!O197+декабрь!O197</f>
        <v>0</v>
      </c>
      <c r="S197" s="36">
        <f>январь!P197+февраль!P197+март!P197+апрель!P197+май!P197+июнь!P197+июль!P197+август!P197+сентябрь!P197+октябрь!P197+ноябрь!P197+декабрь!P197</f>
        <v>0</v>
      </c>
      <c r="T197" s="29">
        <f>январь!Q197+февраль!Q197+март!Q197+апрель!Q197+май!Q197+июнь!Q197+июль!Q197+август!Q197+сентябрь!Q197+октябрь!Q197+ноябрь!Q197+декабрь!Q197</f>
        <v>0</v>
      </c>
      <c r="U197" s="36">
        <f>январь!R197+февраль!R197+март!R197+апрель!R197+май!R197+июнь!R197+июль!R197+август!R197+сентябрь!R197+октябрь!R197+ноябрь!R197+декабрь!R197</f>
        <v>0</v>
      </c>
      <c r="V197" s="36">
        <f>январь!S197+февраль!S197+март!S197+апрель!S197+май!S197+июнь!S197+июль!S197+август!S197+сентябрь!S197+октябрь!S197+ноябрь!S197+декабрь!S197</f>
        <v>0</v>
      </c>
      <c r="W197" s="36">
        <f>январь!T197+февраль!T197+март!T197+апрель!T197+май!T197+июнь!T197+июль!T197+август!T197+сентябрь!T197+октябрь!T197+ноябрь!T197+декабрь!T197</f>
        <v>0</v>
      </c>
      <c r="X197" s="36">
        <f>январь!U197+февраль!U197+март!U197+апрель!U197+май!U197+июнь!U197+июль!U197+август!U197+сентябрь!U197+октябрь!U197+ноябрь!U197+декабрь!U197</f>
        <v>0</v>
      </c>
      <c r="Y197" s="36">
        <f>январь!V197+февраль!V197+март!V197+апрель!V197+май!V197+июнь!V197+июль!V197+август!V197+сентябрь!V197+октябрь!V197+ноябрь!V197+декабрь!V197</f>
        <v>0</v>
      </c>
      <c r="Z197" s="36">
        <f>январь!W197+февраль!W197+март!W197+апрель!W197+май!W197+июнь!W197+июль!W197+август!W197+сентябрь!W197+октябрь!W197+ноябрь!W197+декабрь!W197</f>
        <v>0</v>
      </c>
      <c r="AA197" s="36">
        <f>январь!X197+февраль!X197+март!X197+апрель!X197+май!X197+июнь!X197+июль!X197+август!X197+сентябрь!X197+октябрь!X197+ноябрь!X197+декабрь!X197</f>
        <v>0</v>
      </c>
      <c r="AB197" s="29">
        <f>январь!Y197+февраль!Y197+март!Y197+апрель!Y197+май!Y197+июнь!Y197+июль!Y197+август!Y197+сентябрь!Y197+октябрь!Y197+ноябрь!Y197+декабрь!Y197</f>
        <v>0</v>
      </c>
      <c r="AC197" s="36">
        <f>январь!Z197+февраль!Z197+март!Z197+апрель!Z197+май!Z197+июнь!Z197+июль!Z197+август!Z197+сентябрь!Z197+октябрь!Z197+ноябрь!Z197+декабрь!Z197</f>
        <v>0</v>
      </c>
      <c r="AD197" s="66" t="str">
        <f>CONCATENATE(январь!AA197,$BZ$1,февраль!AA197,$BZ$1,март!AA197,$BZ$1,апрель!AA197,$BZ$1,май!AA197,$BZ$1,июнь!AA197,$BZ$1,июль!AA197,$BZ$1,август!AA197,$BZ$1,сентябрь!AA197,$BZ$1,октябрь!AA197,$BZ$1,ноябрь!AA197,$BZ$1,декабрь!AA197)</f>
        <v xml:space="preserve">           </v>
      </c>
      <c r="AE197" s="36">
        <f>январь!AB197+февраль!AB197+март!AB197+апрель!AB197+май!AB197+июнь!AB197+июль!AB197+август!AB197+сентябрь!AB197+октябрь!AB197+ноябрь!AB197+декабрь!AB197</f>
        <v>0</v>
      </c>
      <c r="AF197" s="36">
        <f>январь!AC197+февраль!AC197+март!AC197+апрель!AC197+май!AC197+июнь!AC197+июль!AC197+август!AC197+сентябрь!AC197+октябрь!AC197+ноябрь!AC197+декабрь!AC197</f>
        <v>0</v>
      </c>
      <c r="AG197" s="36">
        <f>январь!AD197+февраль!AD197+март!AD197+апрель!AD197+май!AD197+июнь!AD197+июль!AD197+август!AD197+сентябрь!AD197+октябрь!AD197+ноябрь!AD197+декабрь!AD197</f>
        <v>0</v>
      </c>
      <c r="AH197" s="36">
        <f>январь!AE197+февраль!AE197+март!AE197+апрель!AE197+май!AE197+июнь!AE197+июль!AE197+август!AE197+сентябрь!AE197+октябрь!AE197+ноябрь!AE197+декабрь!AE197</f>
        <v>0</v>
      </c>
      <c r="AI197" s="36">
        <f>январь!AF197+февраль!AF197+март!AF197+апрель!AF197+май!AF197+июнь!AF197+июль!AF197+август!AF197+сентябрь!AF197+октябрь!AF197+ноябрь!AF197+декабрь!AF197</f>
        <v>0</v>
      </c>
      <c r="AJ197" s="36">
        <f>январь!AG197+февраль!AG197+март!AG197+апрель!AG197+май!AG197+июнь!AG197+июль!AG197+август!AG197+сентябрь!AG197+октябрь!AG197+ноябрь!AG197+декабрь!AG197</f>
        <v>0</v>
      </c>
      <c r="AK197" s="29">
        <f>январь!AH197+февраль!AH197+март!AH197+апрель!AH197+май!AH197+июнь!AH197+июль!AH197+август!AH197+сентябрь!AH197+октябрь!AH197+ноябрь!AH197+декабрь!AH197</f>
        <v>27</v>
      </c>
      <c r="AL197" s="36">
        <f>январь!AI197+февраль!AI197+март!AI197+апрель!AI197+май!AI197+июнь!AI197+июль!AI197+август!AI197+сентябрь!AI197+октябрь!AI197+ноябрь!AI197+декабрь!AI197</f>
        <v>50.061000000000007</v>
      </c>
      <c r="AM197" s="29">
        <f>январь!AJ197+февраль!AJ197+март!AJ197+апрель!AJ197+май!AJ197+июнь!AJ197+июль!AJ197+август!AJ197+сентябрь!AJ197+октябрь!AJ197+ноябрь!AJ197+декабрь!AJ197</f>
        <v>0</v>
      </c>
      <c r="AN197" s="36">
        <f>январь!AK197+февраль!AK197+март!AK197+апрель!AK197+май!AK197+июнь!AK197+июль!AK197+август!AK197+сентябрь!AK197+октябрь!AK197+ноябрь!AK197+декабрь!AK197</f>
        <v>0</v>
      </c>
      <c r="AO197" s="36">
        <f>январь!AL197+февраль!AL197+март!AL197+апрель!AL197+май!AL197+июнь!AL197+июль!AL197+август!AL197+сентябрь!AL197+октябрь!AL197+ноябрь!AL197+декабрь!AL197</f>
        <v>0</v>
      </c>
      <c r="AP197" s="36">
        <f>январь!AM197+февраль!AM197+март!AM197+апрель!AM197+май!AM197+июнь!AM197+июль!AM197+август!AM197+сентябрь!AM197+октябрь!AM197+ноябрь!AM197+декабрь!AM197</f>
        <v>0</v>
      </c>
      <c r="AQ197" s="29">
        <f>январь!AN197+февраль!AN197+март!AN197+апрель!AN197+май!AN197+июнь!AN197+июль!AN197+август!AN197+сентябрь!AN197+октябрь!AN197+ноябрь!AN197+декабрь!AN197</f>
        <v>0</v>
      </c>
      <c r="AR197" s="36">
        <f>январь!AO197+февраль!AO197+март!AO197+апрель!AO197+май!AO197+июнь!AO197+июль!AO197+август!AO197+сентябрь!AO197+октябрь!AO197+ноябрь!AO197+декабрь!AO197</f>
        <v>0</v>
      </c>
      <c r="AS197" s="29">
        <f>январь!AP197+февраль!AP197+март!AP197+апрель!AP197+май!AP197+июнь!AP197+июль!AP197+август!AP197+сентябрь!AP197+октябрь!AP197+ноябрь!AP197+декабрь!AP197</f>
        <v>0</v>
      </c>
      <c r="AT197" s="36">
        <f>январь!AQ197+февраль!AQ197+март!AQ197+апрель!AQ197+май!AQ197+июнь!AQ197+июль!AQ197+август!AQ197+сентябрь!AQ197+октябрь!AQ197+ноябрь!AQ197+декабрь!AQ197</f>
        <v>0</v>
      </c>
      <c r="AU197" s="29">
        <f>январь!AR197+февраль!AR197+март!AR197+апрель!AR197+май!AR197+июнь!AR197+июль!AR197+август!AR197+сентябрь!AR197+октябрь!AR197+ноябрь!AR197+декабрь!AR197</f>
        <v>0</v>
      </c>
      <c r="AV197" s="36">
        <f>январь!AS197+февраль!AS197+март!AS197+апрель!AS197+май!AS197+июнь!AS197+июль!AS197+август!AS197+сентябрь!AS197+октябрь!AS197+ноябрь!AS197+декабрь!AS197</f>
        <v>0</v>
      </c>
      <c r="AW197" s="36">
        <f>январь!AT197+февраль!AT197+март!AT197+апрель!AT197+май!AT197+июнь!AT197+июль!AT197+август!AT197+сентябрь!AT197+октябрь!AT197+ноябрь!AT197+декабрь!AT197</f>
        <v>0</v>
      </c>
      <c r="AX197" s="36">
        <f>январь!AU197+февраль!AU197+март!AU197+апрель!AU197+май!AU197+июнь!AU197+июль!AU197+август!AU197+сентябрь!AU197+октябрь!AU197+ноябрь!AU197+декабрь!AU197</f>
        <v>0</v>
      </c>
      <c r="AY197" s="29">
        <f>январь!AV197+февраль!AV197+март!AV197+апрель!AV197+май!AV197+июнь!AV197+июль!AV197+август!AV197+сентябрь!AV197+октябрь!AV197+ноябрь!AV197+декабрь!AV197</f>
        <v>0</v>
      </c>
      <c r="AZ197" s="36">
        <f>январь!AW197+февраль!AW197+март!AW197+апрель!AW197+май!AW197+июнь!AW197+июль!AW197+август!AW197+сентябрь!AW197+октябрь!AW197+ноябрь!AW197+декабрь!AW197</f>
        <v>0</v>
      </c>
      <c r="BA197" s="36">
        <f>январь!AX197+февраль!AX197+март!AX197+апрель!AX197+май!AX197+июнь!AX197+июль!AX197+август!AX197+сентябрь!AX197+октябрь!AX197+ноябрь!AX197+декабрь!AX197</f>
        <v>0</v>
      </c>
      <c r="BB197" s="36">
        <f>январь!AY197+февраль!AY197+март!AY197+апрель!AY197+май!AY197+июнь!AY197+июль!AY197+август!AY197+сентябрь!AY197+октябрь!AY197+ноябрь!AY197+декабрь!AY197</f>
        <v>0</v>
      </c>
      <c r="BC197" s="29">
        <f>январь!AZ197+февраль!AZ197+март!AZ197+апрель!AZ197+май!AZ197+июнь!AZ197+июль!AZ197+август!AZ197+сентябрь!AZ197+октябрь!AZ197+ноябрь!AZ197+декабрь!AZ197</f>
        <v>0</v>
      </c>
      <c r="BD197" s="36">
        <f>январь!BA197+февраль!BA197+март!BA197+апрель!BA197+май!BA197+июнь!BA197+июль!BA197+август!BA197+сентябрь!BA197+октябрь!BA197+ноябрь!BA197+декабрь!BA197</f>
        <v>0</v>
      </c>
      <c r="BE197" s="36">
        <f>январь!BB197+февраль!BB197+март!BB197+апрель!BB197+май!BB197+июнь!BB197+июль!BB197+август!BB197+сентябрь!BB197+октябрь!BB197+ноябрь!BB197+декабрь!BB197</f>
        <v>0</v>
      </c>
      <c r="BF197" s="36">
        <f>январь!BC197+февраль!BC197+март!BC197+апрель!BC197+май!BC197+июнь!BC197+июль!BC197+август!BC197+сентябрь!BC197+октябрь!BC197+ноябрь!BC197+декабрь!BC197</f>
        <v>0</v>
      </c>
      <c r="BG197" s="36">
        <f>январь!BD197+февраль!BD197+март!BD197+апрель!BD197+май!BD197+июнь!BD197+июль!BD197+август!BD197+сентябрь!BD197+октябрь!BD197+ноябрь!BD197+декабрь!BD197</f>
        <v>0</v>
      </c>
      <c r="BH197" s="36">
        <f>январь!BE197+февраль!BE197+март!BE197+апрель!BE197+май!BE197+июнь!BE197+июль!BE197+август!BE197+сентябрь!BE197+октябрь!BE197+ноябрь!BE197+декабрь!BE197</f>
        <v>0</v>
      </c>
      <c r="BI197" s="36">
        <f>январь!BF197+февраль!BF197+март!BF197+апрель!BF197+май!BF197+июнь!BF197+июль!BF197+август!BF197+сентябрь!BF197+октябрь!BF197+ноябрь!BF197+декабрь!BF197</f>
        <v>0</v>
      </c>
      <c r="BJ197" s="36">
        <f>январь!BG197+февраль!BG197+март!BG197+апрель!BG197+май!BG197+июнь!BG197+июль!BG197+август!BG197+сентябрь!BG197+октябрь!BG197+ноябрь!BG197+декабрь!BG197</f>
        <v>0</v>
      </c>
      <c r="BK197" s="36">
        <f>январь!BH197+февраль!BH197+март!BH197+апрель!BH197+май!BH197+июнь!BH197+июль!BH197+август!BH197+сентябрь!BH197+октябрь!BH197+ноябрь!BH197+декабрь!BH197</f>
        <v>0</v>
      </c>
      <c r="BL197" s="36">
        <f>январь!BI197+февраль!BI197+март!BI197+апрель!BI197+май!BI197+июнь!BI197+июль!BI197+август!BI197+сентябрь!BI197+октябрь!BI197+ноябрь!BI197+декабрь!BI197</f>
        <v>0</v>
      </c>
      <c r="BM197" s="29">
        <f>январь!BJ197+февраль!BJ197+март!BJ197+апрель!BJ197+май!BJ197+июнь!BJ197+июль!BJ197+август!BJ197+сентябрь!BJ197+октябрь!BJ197+ноябрь!BJ197+декабрь!BJ197</f>
        <v>0</v>
      </c>
      <c r="BN197" s="36">
        <f>январь!BK197+февраль!BK197+март!BK197+апрель!BK197+май!BK197+июнь!BK197+июль!BK197+август!BK197+сентябрь!BK197+октябрь!BK197+ноябрь!BK197+декабрь!BK197</f>
        <v>0</v>
      </c>
      <c r="BO197" s="29">
        <f>январь!BL197+февраль!BL197+март!BL197+апрель!BL197+май!BL197+июнь!BL197+июль!BL197+август!BL197+сентябрь!BL197+октябрь!BL197+ноябрь!BL197+декабрь!BL197</f>
        <v>14</v>
      </c>
      <c r="BP197" s="36">
        <f>январь!BM197+февраль!BM197+март!BM197+апрель!BM197+май!BM197+июнь!BM197+июль!BM197+август!BM197+сентябрь!BM197+октябрь!BM197+ноябрь!BM197+декабрь!BM197</f>
        <v>10.769</v>
      </c>
      <c r="BQ197" s="36">
        <f>январь!BN197+февраль!BN197+март!BN197+апрель!BN197+май!BN197+июнь!BN197+июль!BN197+август!BN197+сентябрь!BN197+октябрь!BN197+ноябрь!BN197+декабрь!BN197</f>
        <v>1.2E-2</v>
      </c>
      <c r="BR197" s="36">
        <f>январь!BO197+февраль!BO197+март!BO197+апрель!BO197+май!BO197+июнь!BO197+июль!BO197+август!BO197+сентябрь!BO197+октябрь!BO197+ноябрь!BO197+декабрь!BO197</f>
        <v>2.6890000000000001</v>
      </c>
      <c r="BS197" s="29">
        <f>январь!BP197+февраль!BP197+март!BP197+апрель!BP197+май!BP197+июнь!BP197+июль!BP197+август!BP197+сентябрь!BP197+октябрь!BP197+ноябрь!BP197+декабрь!BP197</f>
        <v>20</v>
      </c>
      <c r="BT197" s="36">
        <f>январь!BQ197+февраль!BQ197+март!BQ197+апрель!BQ197+май!BQ197+июнь!BQ197+июль!BQ197+август!BQ197+сентябрь!BQ197+октябрь!BQ197+ноябрь!BQ197+декабрь!BQ197</f>
        <v>7.5730000000000004</v>
      </c>
      <c r="BU197" s="29">
        <f>январь!BR197+февраль!BR197+март!BR197+апрель!BR197+май!BR197+июнь!BR197+июль!BR197+август!BR197+сентябрь!BR197+октябрь!BR197+ноябрь!BR197+декабрь!BR197</f>
        <v>0</v>
      </c>
      <c r="BV197" s="36">
        <f>январь!BS197+февраль!BS197+март!BS197+апрель!BS197+май!BS197+июнь!BS197+июль!BS197+август!BS197+сентябрь!BS197+октябрь!BS197+ноябрь!BS197+декабрь!BS197</f>
        <v>0</v>
      </c>
      <c r="BW197" s="36">
        <f>январь!BT197+февраль!BT197+март!BT197+апрель!BT197+май!BT197+июнь!BT197+июль!BT197+август!BT197+сентябрь!BT197+октябрь!BT197+ноябрь!BT197+декабрь!BT197</f>
        <v>0</v>
      </c>
      <c r="BX197" s="36">
        <f>январь!BU197+февраль!BU197+март!BU197+апрель!BU197+май!BU197+июнь!BU197+июль!BU197+август!BU197+сентябрь!BU197+октябрь!BU197+ноябрь!BU197+декабрь!BU197</f>
        <v>0</v>
      </c>
      <c r="BY197" s="36">
        <f>январь!BV197+февраль!BV197+март!BV197+апрель!BV197+май!BV197+июнь!BV197+июль!BV197+август!BV197+сентябрь!BV197+октябрь!BV197+ноябрь!BV197+декабрь!BV197</f>
        <v>11.231999999999999</v>
      </c>
      <c r="BZ197" s="77">
        <v>4</v>
      </c>
    </row>
    <row r="198" spans="1:78" x14ac:dyDescent="0.25">
      <c r="A198" s="16">
        <v>196</v>
      </c>
      <c r="B198" s="16">
        <v>3</v>
      </c>
      <c r="C198" s="37" t="s">
        <v>653</v>
      </c>
      <c r="D198" s="51">
        <v>141.70243238647339</v>
      </c>
      <c r="E198" s="25">
        <v>183.85723200000001</v>
      </c>
      <c r="F198" s="26">
        <f t="shared" si="9"/>
        <v>151.2806643864734</v>
      </c>
      <c r="G198" s="26">
        <f t="shared" si="10"/>
        <v>-32.576567613526606</v>
      </c>
      <c r="H198" s="26">
        <f t="shared" si="11"/>
        <v>174.279</v>
      </c>
      <c r="I198" s="36">
        <f>январь!F198+февраль!F198+март!F198+апрель!F198+май!F198+июнь!F198+июль!F198+август!F198+сентябрь!F198+октябрь!F198+ноябрь!F198+декабрь!F198</f>
        <v>0</v>
      </c>
      <c r="J198" s="36">
        <f>январь!G198+февраль!G198+март!G198+апрель!G198+май!G198+июнь!G198+июль!G198+август!G198+сентябрь!G198+октябрь!G198+ноябрь!G198+декабрь!G198</f>
        <v>0</v>
      </c>
      <c r="K198" s="36">
        <f>январь!H198+февраль!H198+март!H198+апрель!H198+май!H198+июнь!H198+июль!H198+август!H198+сентябрь!H198+октябрь!H198+ноябрь!H198+декабрь!H198</f>
        <v>0</v>
      </c>
      <c r="L198" s="27">
        <f>январь!I198+февраль!I198+март!I198+апрель!I198+май!I198+июнь!I198+июль!I198+август!I198+сентябрь!I198+октябрь!I198+ноябрь!I198+декабрь!I198</f>
        <v>0</v>
      </c>
      <c r="M198" s="36">
        <f>январь!J198+февраль!J198+март!J198+апрель!J198+май!J198+июнь!J198+июль!J198+август!J198+сентябрь!J198+октябрь!J198+ноябрь!J198+декабрь!J198</f>
        <v>0</v>
      </c>
      <c r="N198" s="36">
        <f>январь!K198+февраль!K198+март!K198+апрель!K198+май!K198+июнь!K198+июль!K198+август!K198+сентябрь!K198+октябрь!K198+ноябрь!K198+декабрь!K198</f>
        <v>0.32300000000000001</v>
      </c>
      <c r="O198" s="36">
        <f>январь!L198+февраль!L198+март!L198+апрель!L198+май!L198+июнь!L198+июль!L198+август!L198+сентябрь!L198+октябрь!L198+ноябрь!L198+декабрь!L198</f>
        <v>74.254000000000005</v>
      </c>
      <c r="P198" s="36">
        <f>январь!M198+февраль!M198+март!M198+апрель!M198+май!M198+июнь!M198+июль!M198+август!M198+сентябрь!M198+октябрь!M198+ноябрь!M198+декабрь!M198</f>
        <v>0.25</v>
      </c>
      <c r="Q198" s="36">
        <f>январь!N198+февраль!N198+март!N198+апрель!N198+май!N198+июнь!N198+июль!N198+август!N198+сентябрь!N198+октябрь!N198+ноябрь!N198+декабрь!N198</f>
        <v>86.207999999999998</v>
      </c>
      <c r="R198" s="29">
        <f>январь!O198+февраль!O198+март!O198+апрель!O198+май!O198+июнь!O198+июль!O198+август!O198+сентябрь!O198+октябрь!O198+ноябрь!O198+декабрь!O198</f>
        <v>0</v>
      </c>
      <c r="S198" s="36">
        <f>январь!P198+февраль!P198+март!P198+апрель!P198+май!P198+июнь!P198+июль!P198+август!P198+сентябрь!P198+октябрь!P198+ноябрь!P198+декабрь!P198</f>
        <v>0</v>
      </c>
      <c r="T198" s="29">
        <f>январь!Q198+февраль!Q198+март!Q198+апрель!Q198+май!Q198+июнь!Q198+июль!Q198+август!Q198+сентябрь!Q198+октябрь!Q198+ноябрь!Q198+декабрь!Q198</f>
        <v>0</v>
      </c>
      <c r="U198" s="36">
        <f>январь!R198+февраль!R198+март!R198+апрель!R198+май!R198+июнь!R198+июль!R198+август!R198+сентябрь!R198+октябрь!R198+ноябрь!R198+декабрь!R198</f>
        <v>0</v>
      </c>
      <c r="V198" s="36">
        <f>январь!S198+февраль!S198+март!S198+апрель!S198+май!S198+июнь!S198+июль!S198+август!S198+сентябрь!S198+октябрь!S198+ноябрь!S198+декабрь!S198</f>
        <v>0</v>
      </c>
      <c r="W198" s="36">
        <f>январь!T198+февраль!T198+март!T198+апрель!T198+май!T198+июнь!T198+июль!T198+август!T198+сентябрь!T198+октябрь!T198+ноябрь!T198+декабрь!T198</f>
        <v>0</v>
      </c>
      <c r="X198" s="36">
        <f>январь!U198+февраль!U198+март!U198+апрель!U198+май!U198+июнь!U198+июль!U198+август!U198+сентябрь!U198+октябрь!U198+ноябрь!U198+декабрь!U198</f>
        <v>0</v>
      </c>
      <c r="Y198" s="36">
        <f>январь!V198+февраль!V198+март!V198+апрель!V198+май!V198+июнь!V198+июль!V198+август!V198+сентябрь!V198+октябрь!V198+ноябрь!V198+декабрь!V198</f>
        <v>0</v>
      </c>
      <c r="Z198" s="36">
        <f>январь!W198+февраль!W198+март!W198+апрель!W198+май!W198+июнь!W198+июль!W198+август!W198+сентябрь!W198+октябрь!W198+ноябрь!W198+декабрь!W198</f>
        <v>0</v>
      </c>
      <c r="AA198" s="36">
        <f>январь!X198+февраль!X198+март!X198+апрель!X198+май!X198+июнь!X198+июль!X198+август!X198+сентябрь!X198+октябрь!X198+ноябрь!X198+декабрь!X198</f>
        <v>0</v>
      </c>
      <c r="AB198" s="29">
        <f>январь!Y198+февраль!Y198+март!Y198+апрель!Y198+май!Y198+июнь!Y198+июль!Y198+август!Y198+сентябрь!Y198+октябрь!Y198+ноябрь!Y198+декабрь!Y198</f>
        <v>0</v>
      </c>
      <c r="AC198" s="36">
        <f>январь!Z198+февраль!Z198+март!Z198+апрель!Z198+май!Z198+июнь!Z198+июль!Z198+август!Z198+сентябрь!Z198+октябрь!Z198+ноябрь!Z198+декабрь!Z198</f>
        <v>0</v>
      </c>
      <c r="AD198" s="66" t="str">
        <f>CONCATENATE(январь!AA198,$BZ$1,февраль!AA198,$BZ$1,март!AA198,$BZ$1,апрель!AA198,$BZ$1,май!AA198,$BZ$1,июнь!AA198,$BZ$1,июль!AA198,$BZ$1,август!AA198,$BZ$1,сентябрь!AA198,$BZ$1,октябрь!AA198,$BZ$1,ноябрь!AA198,$BZ$1,декабрь!AA198)</f>
        <v xml:space="preserve">           </v>
      </c>
      <c r="AE198" s="36">
        <f>январь!AB198+февраль!AB198+март!AB198+апрель!AB198+май!AB198+июнь!AB198+июль!AB198+август!AB198+сентябрь!AB198+октябрь!AB198+ноябрь!AB198+декабрь!AB198</f>
        <v>0</v>
      </c>
      <c r="AF198" s="36">
        <f>январь!AC198+февраль!AC198+март!AC198+апрель!AC198+май!AC198+июнь!AC198+июль!AC198+август!AC198+сентябрь!AC198+октябрь!AC198+ноябрь!AC198+декабрь!AC198</f>
        <v>0</v>
      </c>
      <c r="AG198" s="36">
        <f>январь!AD198+февраль!AD198+март!AD198+апрель!AD198+май!AD198+июнь!AD198+июль!AD198+август!AD198+сентябрь!AD198+октябрь!AD198+ноябрь!AD198+декабрь!AD198</f>
        <v>0</v>
      </c>
      <c r="AH198" s="36">
        <f>январь!AE198+февраль!AE198+март!AE198+апрель!AE198+май!AE198+июнь!AE198+июль!AE198+август!AE198+сентябрь!AE198+октябрь!AE198+ноябрь!AE198+декабрь!AE198</f>
        <v>0</v>
      </c>
      <c r="AI198" s="36">
        <f>январь!AF198+февраль!AF198+март!AF198+апрель!AF198+май!AF198+июнь!AF198+июль!AF198+август!AF198+сентябрь!AF198+октябрь!AF198+ноябрь!AF198+декабрь!AF198</f>
        <v>0</v>
      </c>
      <c r="AJ198" s="36">
        <f>январь!AG198+февраль!AG198+март!AG198+апрель!AG198+май!AG198+июнь!AG198+июль!AG198+август!AG198+сентябрь!AG198+октябрь!AG198+ноябрь!AG198+декабрь!AG198</f>
        <v>0</v>
      </c>
      <c r="AK198" s="29">
        <f>январь!AH198+февраль!AH198+март!AH198+апрель!AH198+май!AH198+июнь!AH198+июль!AH198+август!AH198+сентябрь!AH198+октябрь!AH198+ноябрь!AH198+декабрь!AH198</f>
        <v>0</v>
      </c>
      <c r="AL198" s="36">
        <f>январь!AI198+февраль!AI198+март!AI198+апрель!AI198+май!AI198+июнь!AI198+июль!AI198+август!AI198+сентябрь!AI198+октябрь!AI198+ноябрь!AI198+декабрь!AI198</f>
        <v>0</v>
      </c>
      <c r="AM198" s="29">
        <f>январь!AJ198+февраль!AJ198+март!AJ198+апрель!AJ198+май!AJ198+июнь!AJ198+июль!AJ198+август!AJ198+сентябрь!AJ198+октябрь!AJ198+ноябрь!AJ198+декабрь!AJ198</f>
        <v>0</v>
      </c>
      <c r="AN198" s="36">
        <f>январь!AK198+февраль!AK198+март!AK198+апрель!AK198+май!AK198+июнь!AK198+июль!AK198+август!AK198+сентябрь!AK198+октябрь!AK198+ноябрь!AK198+декабрь!AK198</f>
        <v>0</v>
      </c>
      <c r="AO198" s="36">
        <f>январь!AL198+февраль!AL198+март!AL198+апрель!AL198+май!AL198+июнь!AL198+июль!AL198+август!AL198+сентябрь!AL198+октябрь!AL198+ноябрь!AL198+декабрь!AL198</f>
        <v>0</v>
      </c>
      <c r="AP198" s="36">
        <f>январь!AM198+февраль!AM198+март!AM198+апрель!AM198+май!AM198+июнь!AM198+июль!AM198+август!AM198+сентябрь!AM198+октябрь!AM198+ноябрь!AM198+декабрь!AM198</f>
        <v>0</v>
      </c>
      <c r="AQ198" s="29">
        <f>январь!AN198+февраль!AN198+март!AN198+апрель!AN198+май!AN198+июнь!AN198+июль!AN198+август!AN198+сентябрь!AN198+октябрь!AN198+ноябрь!AN198+декабрь!AN198</f>
        <v>0</v>
      </c>
      <c r="AR198" s="36">
        <f>январь!AO198+февраль!AO198+март!AO198+апрель!AO198+май!AO198+июнь!AO198+июль!AO198+август!AO198+сентябрь!AO198+октябрь!AO198+ноябрь!AO198+декабрь!AO198</f>
        <v>0</v>
      </c>
      <c r="AS198" s="29">
        <f>январь!AP198+февраль!AP198+март!AP198+апрель!AP198+май!AP198+июнь!AP198+июль!AP198+август!AP198+сентябрь!AP198+октябрь!AP198+ноябрь!AP198+декабрь!AP198</f>
        <v>0</v>
      </c>
      <c r="AT198" s="36">
        <f>январь!AQ198+февраль!AQ198+март!AQ198+апрель!AQ198+май!AQ198+июнь!AQ198+июль!AQ198+август!AQ198+сентябрь!AQ198+октябрь!AQ198+ноябрь!AQ198+декабрь!AQ198</f>
        <v>0</v>
      </c>
      <c r="AU198" s="29">
        <f>январь!AR198+февраль!AR198+март!AR198+апрель!AR198+май!AR198+июнь!AR198+июль!AR198+август!AR198+сентябрь!AR198+октябрь!AR198+ноябрь!AR198+декабрь!AR198</f>
        <v>0</v>
      </c>
      <c r="AV198" s="36">
        <f>январь!AS198+февраль!AS198+март!AS198+апрель!AS198+май!AS198+июнь!AS198+июль!AS198+август!AS198+сентябрь!AS198+октябрь!AS198+ноябрь!AS198+декабрь!AS198</f>
        <v>0</v>
      </c>
      <c r="AW198" s="36">
        <f>январь!AT198+февраль!AT198+март!AT198+апрель!AT198+май!AT198+июнь!AT198+июль!AT198+август!AT198+сентябрь!AT198+октябрь!AT198+ноябрь!AT198+декабрь!AT198</f>
        <v>0</v>
      </c>
      <c r="AX198" s="36">
        <f>январь!AU198+февраль!AU198+март!AU198+апрель!AU198+май!AU198+июнь!AU198+июль!AU198+август!AU198+сентябрь!AU198+октябрь!AU198+ноябрь!AU198+декабрь!AU198</f>
        <v>0</v>
      </c>
      <c r="AY198" s="29">
        <f>январь!AV198+февраль!AV198+март!AV198+апрель!AV198+май!AV198+июнь!AV198+июль!AV198+август!AV198+сентябрь!AV198+октябрь!AV198+ноябрь!AV198+декабрь!AV198</f>
        <v>0</v>
      </c>
      <c r="AZ198" s="36">
        <f>январь!AW198+февраль!AW198+март!AW198+апрель!AW198+май!AW198+июнь!AW198+июль!AW198+август!AW198+сентябрь!AW198+октябрь!AW198+ноябрь!AW198+декабрь!AW198</f>
        <v>0</v>
      </c>
      <c r="BA198" s="36">
        <f>январь!AX198+февраль!AX198+март!AX198+апрель!AX198+май!AX198+июнь!AX198+июль!AX198+август!AX198+сентябрь!AX198+октябрь!AX198+ноябрь!AX198+декабрь!AX198</f>
        <v>0</v>
      </c>
      <c r="BB198" s="36">
        <f>январь!AY198+февраль!AY198+март!AY198+апрель!AY198+май!AY198+июнь!AY198+июль!AY198+август!AY198+сентябрь!AY198+октябрь!AY198+ноябрь!AY198+декабрь!AY198</f>
        <v>0</v>
      </c>
      <c r="BC198" s="29">
        <f>январь!AZ198+февраль!AZ198+март!AZ198+апрель!AZ198+май!AZ198+июнь!AZ198+июль!AZ198+август!AZ198+сентябрь!AZ198+октябрь!AZ198+ноябрь!AZ198+декабрь!AZ198</f>
        <v>0</v>
      </c>
      <c r="BD198" s="36">
        <f>январь!BA198+февраль!BA198+март!BA198+апрель!BA198+май!BA198+июнь!BA198+июль!BA198+август!BA198+сентябрь!BA198+октябрь!BA198+ноябрь!BA198+декабрь!BA198</f>
        <v>0</v>
      </c>
      <c r="BE198" s="36">
        <f>январь!BB198+февраль!BB198+март!BB198+апрель!BB198+май!BB198+июнь!BB198+июль!BB198+август!BB198+сентябрь!BB198+октябрь!BB198+ноябрь!BB198+декабрь!BB198</f>
        <v>0</v>
      </c>
      <c r="BF198" s="36">
        <f>январь!BC198+февраль!BC198+март!BC198+апрель!BC198+май!BC198+июнь!BC198+июль!BC198+август!BC198+сентябрь!BC198+октябрь!BC198+ноябрь!BC198+декабрь!BC198</f>
        <v>0</v>
      </c>
      <c r="BG198" s="36">
        <f>январь!BD198+февраль!BD198+март!BD198+апрель!BD198+май!BD198+июнь!BD198+июль!BD198+август!BD198+сентябрь!BD198+октябрь!BD198+ноябрь!BD198+декабрь!BD198</f>
        <v>0</v>
      </c>
      <c r="BH198" s="36">
        <f>январь!BE198+февраль!BE198+март!BE198+апрель!BE198+май!BE198+июнь!BE198+июль!BE198+август!BE198+сентябрь!BE198+октябрь!BE198+ноябрь!BE198+декабрь!BE198</f>
        <v>0</v>
      </c>
      <c r="BI198" s="36">
        <f>январь!BF198+февраль!BF198+март!BF198+апрель!BF198+май!BF198+июнь!BF198+июль!BF198+август!BF198+сентябрь!BF198+октябрь!BF198+ноябрь!BF198+декабрь!BF198</f>
        <v>0</v>
      </c>
      <c r="BJ198" s="36">
        <f>январь!BG198+февраль!BG198+март!BG198+апрель!BG198+май!BG198+июнь!BG198+июль!BG198+август!BG198+сентябрь!BG198+октябрь!BG198+ноябрь!BG198+декабрь!BG198</f>
        <v>0</v>
      </c>
      <c r="BK198" s="36">
        <f>январь!BH198+февраль!BH198+март!BH198+апрель!BH198+май!BH198+июнь!BH198+июль!BH198+август!BH198+сентябрь!BH198+октябрь!BH198+ноябрь!BH198+декабрь!BH198</f>
        <v>0</v>
      </c>
      <c r="BL198" s="36">
        <f>январь!BI198+февраль!BI198+март!BI198+апрель!BI198+май!BI198+июнь!BI198+июль!BI198+август!BI198+сентябрь!BI198+октябрь!BI198+ноябрь!BI198+декабрь!BI198</f>
        <v>0</v>
      </c>
      <c r="BM198" s="29">
        <f>январь!BJ198+февраль!BJ198+март!BJ198+апрель!BJ198+май!BJ198+июнь!BJ198+июль!BJ198+август!BJ198+сентябрь!BJ198+октябрь!BJ198+ноябрь!BJ198+декабрь!BJ198</f>
        <v>0</v>
      </c>
      <c r="BN198" s="36">
        <f>январь!BK198+февраль!BK198+март!BK198+апрель!BK198+май!BK198+июнь!BK198+июль!BK198+август!BK198+сентябрь!BK198+октябрь!BK198+ноябрь!BK198+декабрь!BK198</f>
        <v>0</v>
      </c>
      <c r="BO198" s="29">
        <f>январь!BL198+февраль!BL198+март!BL198+апрель!BL198+май!BL198+июнь!BL198+июль!BL198+август!BL198+сентябрь!BL198+октябрь!BL198+ноябрь!BL198+декабрь!BL198</f>
        <v>0</v>
      </c>
      <c r="BP198" s="36">
        <f>январь!BM198+февраль!BM198+март!BM198+апрель!BM198+май!BM198+июнь!BM198+июль!BM198+август!BM198+сентябрь!BM198+октябрь!BM198+ноябрь!BM198+декабрь!BM198</f>
        <v>0</v>
      </c>
      <c r="BQ198" s="36">
        <f>январь!BN198+февраль!BN198+март!BN198+апрель!BN198+май!BN198+июнь!BN198+июль!BN198+август!BN198+сентябрь!BN198+октябрь!BN198+ноябрь!BN198+декабрь!BN198</f>
        <v>0</v>
      </c>
      <c r="BR198" s="36">
        <f>январь!BO198+февраль!BO198+март!BO198+апрель!BO198+май!BO198+июнь!BO198+июль!BO198+август!BO198+сентябрь!BO198+октябрь!BO198+ноябрь!BO198+декабрь!BO198</f>
        <v>0</v>
      </c>
      <c r="BS198" s="29">
        <f>январь!BP198+февраль!BP198+март!BP198+апрель!BP198+май!BP198+июнь!BP198+июль!BP198+август!BP198+сентябрь!BP198+октябрь!BP198+ноябрь!BP198+декабрь!BP198</f>
        <v>7</v>
      </c>
      <c r="BT198" s="36">
        <f>январь!BQ198+февраль!BQ198+март!BQ198+апрель!BQ198+май!BQ198+июнь!BQ198+июль!BQ198+август!BQ198+сентябрь!BQ198+октябрь!BQ198+ноябрь!BQ198+декабрь!BQ198</f>
        <v>5.5909999999999993</v>
      </c>
      <c r="BU198" s="29">
        <f>январь!BR198+февраль!BR198+март!BR198+апрель!BR198+май!BR198+июнь!BR198+июль!BR198+август!BR198+сентябрь!BR198+октябрь!BR198+ноябрь!BR198+декабрь!BR198</f>
        <v>0</v>
      </c>
      <c r="BV198" s="36">
        <f>январь!BS198+февраль!BS198+март!BS198+апрель!BS198+май!BS198+июнь!BS198+июль!BS198+август!BS198+сентябрь!BS198+октябрь!BS198+ноябрь!BS198+декабрь!BS198</f>
        <v>0</v>
      </c>
      <c r="BW198" s="36">
        <f>январь!BT198+февраль!BT198+март!BT198+апрель!BT198+май!BT198+июнь!BT198+июль!BT198+август!BT198+сентябрь!BT198+октябрь!BT198+ноябрь!BT198+декабрь!BT198</f>
        <v>0</v>
      </c>
      <c r="BX198" s="36">
        <f>январь!BU198+февраль!BU198+март!BU198+апрель!BU198+май!BU198+июнь!BU198+июль!BU198+август!BU198+сентябрь!BU198+октябрь!BU198+ноябрь!BU198+декабрь!BU198</f>
        <v>0</v>
      </c>
      <c r="BY198" s="36">
        <f>январь!BV198+февраль!BV198+март!BV198+апрель!BV198+май!BV198+июнь!BV198+июль!BV198+август!BV198+сентябрь!BV198+октябрь!BV198+ноябрь!BV198+декабрь!BV198</f>
        <v>8.2260000000000009</v>
      </c>
      <c r="BZ198" s="77">
        <v>1</v>
      </c>
    </row>
    <row r="199" spans="1:78" x14ac:dyDescent="0.25">
      <c r="A199" s="16">
        <v>197</v>
      </c>
      <c r="B199" s="16">
        <v>3</v>
      </c>
      <c r="C199" s="37" t="s">
        <v>654</v>
      </c>
      <c r="D199" s="51">
        <v>108.65061580676327</v>
      </c>
      <c r="E199" s="25">
        <v>171.584766</v>
      </c>
      <c r="F199" s="26">
        <f t="shared" si="9"/>
        <v>269.20438180676325</v>
      </c>
      <c r="G199" s="26">
        <f t="shared" si="10"/>
        <v>97.619615806763264</v>
      </c>
      <c r="H199" s="26">
        <f t="shared" si="11"/>
        <v>11.031000000000001</v>
      </c>
      <c r="I199" s="36">
        <f>январь!F199+февраль!F199+март!F199+апрель!F199+май!F199+июнь!F199+июль!F199+август!F199+сентябрь!F199+октябрь!F199+ноябрь!F199+декабрь!F199</f>
        <v>0</v>
      </c>
      <c r="J199" s="36">
        <f>январь!G199+февраль!G199+март!G199+апрель!G199+май!G199+июнь!G199+июль!G199+август!G199+сентябрь!G199+октябрь!G199+ноябрь!G199+декабрь!G199</f>
        <v>0</v>
      </c>
      <c r="K199" s="36">
        <f>январь!H199+февраль!H199+март!H199+апрель!H199+май!H199+июнь!H199+июль!H199+август!H199+сентябрь!H199+октябрь!H199+ноябрь!H199+декабрь!H199</f>
        <v>0</v>
      </c>
      <c r="L199" s="27">
        <f>январь!I199+февраль!I199+март!I199+апрель!I199+май!I199+июнь!I199+июль!I199+август!I199+сентябрь!I199+октябрь!I199+ноябрь!I199+декабрь!I199</f>
        <v>0</v>
      </c>
      <c r="M199" s="36">
        <f>январь!J199+февраль!J199+март!J199+апрель!J199+май!J199+июнь!J199+июль!J199+август!J199+сентябрь!J199+октябрь!J199+ноябрь!J199+декабрь!J199</f>
        <v>0</v>
      </c>
      <c r="N199" s="36">
        <f>январь!K199+февраль!K199+март!K199+апрель!K199+май!K199+июнь!K199+июль!K199+август!K199+сентябрь!K199+октябрь!K199+ноябрь!K199+декабрь!K199</f>
        <v>0</v>
      </c>
      <c r="O199" s="36">
        <f>январь!L199+февраль!L199+март!L199+апрель!L199+май!L199+июнь!L199+июль!L199+август!L199+сентябрь!L199+октябрь!L199+ноябрь!L199+декабрь!L199</f>
        <v>0</v>
      </c>
      <c r="P199" s="36">
        <f>январь!M199+февраль!M199+март!M199+апрель!M199+май!M199+июнь!M199+июль!M199+август!M199+сентябрь!M199+октябрь!M199+ноябрь!M199+декабрь!M199</f>
        <v>0</v>
      </c>
      <c r="Q199" s="36">
        <f>январь!N199+февраль!N199+март!N199+апрель!N199+май!N199+июнь!N199+июль!N199+август!N199+сентябрь!N199+октябрь!N199+ноябрь!N199+декабрь!N199</f>
        <v>0</v>
      </c>
      <c r="R199" s="29">
        <f>январь!O199+февраль!O199+март!O199+апрель!O199+май!O199+июнь!O199+июль!O199+август!O199+сентябрь!O199+октябрь!O199+ноябрь!O199+декабрь!O199</f>
        <v>0</v>
      </c>
      <c r="S199" s="36">
        <f>январь!P199+февраль!P199+март!P199+апрель!P199+май!P199+июнь!P199+июль!P199+август!P199+сентябрь!P199+октябрь!P199+ноябрь!P199+декабрь!P199</f>
        <v>0</v>
      </c>
      <c r="T199" s="29">
        <f>январь!Q199+февраль!Q199+март!Q199+апрель!Q199+май!Q199+июнь!Q199+июль!Q199+август!Q199+сентябрь!Q199+октябрь!Q199+ноябрь!Q199+декабрь!Q199</f>
        <v>0</v>
      </c>
      <c r="U199" s="36">
        <f>январь!R199+февраль!R199+март!R199+апрель!R199+май!R199+июнь!R199+июль!R199+август!R199+сентябрь!R199+октябрь!R199+ноябрь!R199+декабрь!R199</f>
        <v>0</v>
      </c>
      <c r="V199" s="36">
        <f>январь!S199+февраль!S199+март!S199+апрель!S199+май!S199+июнь!S199+июль!S199+август!S199+сентябрь!S199+октябрь!S199+ноябрь!S199+декабрь!S199</f>
        <v>0</v>
      </c>
      <c r="W199" s="36">
        <f>январь!T199+февраль!T199+март!T199+апрель!T199+май!T199+июнь!T199+июль!T199+август!T199+сентябрь!T199+октябрь!T199+ноябрь!T199+декабрь!T199</f>
        <v>0</v>
      </c>
      <c r="X199" s="36">
        <f>январь!U199+февраль!U199+март!U199+апрель!U199+май!U199+июнь!U199+июль!U199+август!U199+сентябрь!U199+октябрь!U199+ноябрь!U199+декабрь!U199</f>
        <v>0</v>
      </c>
      <c r="Y199" s="36">
        <f>январь!V199+февраль!V199+март!V199+апрель!V199+май!V199+июнь!V199+июль!V199+август!V199+сентябрь!V199+октябрь!V199+ноябрь!V199+декабрь!V199</f>
        <v>0</v>
      </c>
      <c r="Z199" s="36">
        <f>январь!W199+февраль!W199+март!W199+апрель!W199+май!W199+июнь!W199+июль!W199+август!W199+сентябрь!W199+октябрь!W199+ноябрь!W199+декабрь!W199</f>
        <v>0</v>
      </c>
      <c r="AA199" s="36">
        <f>январь!X199+февраль!X199+март!X199+апрель!X199+май!X199+июнь!X199+июль!X199+август!X199+сентябрь!X199+октябрь!X199+ноябрь!X199+декабрь!X199</f>
        <v>0</v>
      </c>
      <c r="AB199" s="29">
        <f>январь!Y199+февраль!Y199+март!Y199+апрель!Y199+май!Y199+июнь!Y199+июль!Y199+август!Y199+сентябрь!Y199+октябрь!Y199+ноябрь!Y199+декабрь!Y199</f>
        <v>0</v>
      </c>
      <c r="AC199" s="36">
        <f>январь!Z199+февраль!Z199+март!Z199+апрель!Z199+май!Z199+июнь!Z199+июль!Z199+август!Z199+сентябрь!Z199+октябрь!Z199+ноябрь!Z199+декабрь!Z199</f>
        <v>0</v>
      </c>
      <c r="AD199" s="66" t="str">
        <f>CONCATENATE(январь!AA199,$BZ$1,февраль!AA199,$BZ$1,март!AA199,$BZ$1,апрель!AA199,$BZ$1,май!AA199,$BZ$1,июнь!AA199,$BZ$1,июль!AA199,$BZ$1,август!AA199,$BZ$1,сентябрь!AA199,$BZ$1,октябрь!AA199,$BZ$1,ноябрь!AA199,$BZ$1,декабрь!AA199)</f>
        <v xml:space="preserve">           </v>
      </c>
      <c r="AE199" s="36">
        <f>январь!AB199+февраль!AB199+март!AB199+апрель!AB199+май!AB199+июнь!AB199+июль!AB199+август!AB199+сентябрь!AB199+октябрь!AB199+ноябрь!AB199+декабрь!AB199</f>
        <v>0</v>
      </c>
      <c r="AF199" s="36">
        <f>январь!AC199+февраль!AC199+март!AC199+апрель!AC199+май!AC199+июнь!AC199+июль!AC199+август!AC199+сентябрь!AC199+октябрь!AC199+ноябрь!AC199+декабрь!AC199</f>
        <v>0</v>
      </c>
      <c r="AG199" s="36">
        <f>январь!AD199+февраль!AD199+март!AD199+апрель!AD199+май!AD199+июнь!AD199+июль!AD199+август!AD199+сентябрь!AD199+октябрь!AD199+ноябрь!AD199+декабрь!AD199</f>
        <v>0</v>
      </c>
      <c r="AH199" s="36">
        <f>январь!AE199+февраль!AE199+март!AE199+апрель!AE199+май!AE199+июнь!AE199+июль!AE199+август!AE199+сентябрь!AE199+октябрь!AE199+ноябрь!AE199+декабрь!AE199</f>
        <v>0</v>
      </c>
      <c r="AI199" s="36">
        <f>январь!AF199+февраль!AF199+март!AF199+апрель!AF199+май!AF199+июнь!AF199+июль!AF199+август!AF199+сентябрь!AF199+октябрь!AF199+ноябрь!AF199+декабрь!AF199</f>
        <v>2E-3</v>
      </c>
      <c r="AJ199" s="36">
        <f>январь!AG199+февраль!AG199+март!AG199+апрель!AG199+май!AG199+июнь!AG199+июль!AG199+август!AG199+сентябрь!AG199+октябрь!AG199+ноябрь!AG199+декабрь!AG199</f>
        <v>0.92300000000000004</v>
      </c>
      <c r="AK199" s="29">
        <f>январь!AH199+февраль!AH199+март!AH199+апрель!AH199+май!AH199+июнь!AH199+июль!AH199+август!AH199+сентябрь!AH199+октябрь!AH199+ноябрь!AH199+декабрь!AH199</f>
        <v>6</v>
      </c>
      <c r="AL199" s="36">
        <f>январь!AI199+февраль!AI199+март!AI199+апрель!AI199+май!AI199+июнь!AI199+июль!AI199+август!AI199+сентябрь!AI199+октябрь!AI199+ноябрь!AI199+декабрь!AI199</f>
        <v>10.108000000000001</v>
      </c>
      <c r="AM199" s="29">
        <f>январь!AJ199+февраль!AJ199+март!AJ199+апрель!AJ199+май!AJ199+июнь!AJ199+июль!AJ199+август!AJ199+сентябрь!AJ199+октябрь!AJ199+ноябрь!AJ199+декабрь!AJ199</f>
        <v>0</v>
      </c>
      <c r="AN199" s="36">
        <f>январь!AK199+февраль!AK199+март!AK199+апрель!AK199+май!AK199+июнь!AK199+июль!AK199+август!AK199+сентябрь!AK199+октябрь!AK199+ноябрь!AK199+декабрь!AK199</f>
        <v>0</v>
      </c>
      <c r="AO199" s="36">
        <f>январь!AL199+февраль!AL199+март!AL199+апрель!AL199+май!AL199+июнь!AL199+июль!AL199+август!AL199+сентябрь!AL199+октябрь!AL199+ноябрь!AL199+декабрь!AL199</f>
        <v>0</v>
      </c>
      <c r="AP199" s="36">
        <f>январь!AM199+февраль!AM199+март!AM199+апрель!AM199+май!AM199+июнь!AM199+июль!AM199+август!AM199+сентябрь!AM199+октябрь!AM199+ноябрь!AM199+декабрь!AM199</f>
        <v>0</v>
      </c>
      <c r="AQ199" s="29">
        <f>январь!AN199+февраль!AN199+март!AN199+апрель!AN199+май!AN199+июнь!AN199+июль!AN199+август!AN199+сентябрь!AN199+октябрь!AN199+ноябрь!AN199+декабрь!AN199</f>
        <v>0</v>
      </c>
      <c r="AR199" s="36">
        <f>январь!AO199+февраль!AO199+март!AO199+апрель!AO199+май!AO199+июнь!AO199+июль!AO199+август!AO199+сентябрь!AO199+октябрь!AO199+ноябрь!AO199+декабрь!AO199</f>
        <v>0</v>
      </c>
      <c r="AS199" s="29">
        <f>январь!AP199+февраль!AP199+март!AP199+апрель!AP199+май!AP199+июнь!AP199+июль!AP199+август!AP199+сентябрь!AP199+октябрь!AP199+ноябрь!AP199+декабрь!AP199</f>
        <v>0</v>
      </c>
      <c r="AT199" s="36">
        <f>январь!AQ199+февраль!AQ199+март!AQ199+апрель!AQ199+май!AQ199+июнь!AQ199+июль!AQ199+август!AQ199+сентябрь!AQ199+октябрь!AQ199+ноябрь!AQ199+декабрь!AQ199</f>
        <v>0</v>
      </c>
      <c r="AU199" s="29">
        <f>январь!AR199+февраль!AR199+март!AR199+апрель!AR199+май!AR199+июнь!AR199+июль!AR199+август!AR199+сентябрь!AR199+октябрь!AR199+ноябрь!AR199+декабрь!AR199</f>
        <v>0</v>
      </c>
      <c r="AV199" s="36">
        <f>январь!AS199+февраль!AS199+март!AS199+апрель!AS199+май!AS199+июнь!AS199+июль!AS199+август!AS199+сентябрь!AS199+октябрь!AS199+ноябрь!AS199+декабрь!AS199</f>
        <v>0</v>
      </c>
      <c r="AW199" s="36">
        <f>январь!AT199+февраль!AT199+март!AT199+апрель!AT199+май!AT199+июнь!AT199+июль!AT199+август!AT199+сентябрь!AT199+октябрь!AT199+ноябрь!AT199+декабрь!AT199</f>
        <v>0</v>
      </c>
      <c r="AX199" s="36">
        <f>январь!AU199+февраль!AU199+март!AU199+апрель!AU199+май!AU199+июнь!AU199+июль!AU199+август!AU199+сентябрь!AU199+октябрь!AU199+ноябрь!AU199+декабрь!AU199</f>
        <v>0</v>
      </c>
      <c r="AY199" s="29">
        <f>январь!AV199+февраль!AV199+март!AV199+апрель!AV199+май!AV199+июнь!AV199+июль!AV199+август!AV199+сентябрь!AV199+октябрь!AV199+ноябрь!AV199+декабрь!AV199</f>
        <v>0</v>
      </c>
      <c r="AZ199" s="36">
        <f>январь!AW199+февраль!AW199+март!AW199+апрель!AW199+май!AW199+июнь!AW199+июль!AW199+август!AW199+сентябрь!AW199+октябрь!AW199+ноябрь!AW199+декабрь!AW199</f>
        <v>0</v>
      </c>
      <c r="BA199" s="36">
        <f>январь!AX199+февраль!AX199+март!AX199+апрель!AX199+май!AX199+июнь!AX199+июль!AX199+август!AX199+сентябрь!AX199+октябрь!AX199+ноябрь!AX199+декабрь!AX199</f>
        <v>0</v>
      </c>
      <c r="BB199" s="36">
        <f>январь!AY199+февраль!AY199+март!AY199+апрель!AY199+май!AY199+июнь!AY199+июль!AY199+август!AY199+сентябрь!AY199+октябрь!AY199+ноябрь!AY199+декабрь!AY199</f>
        <v>0</v>
      </c>
      <c r="BC199" s="29">
        <f>январь!AZ199+февраль!AZ199+март!AZ199+апрель!AZ199+май!AZ199+июнь!AZ199+июль!AZ199+август!AZ199+сентябрь!AZ199+октябрь!AZ199+ноябрь!AZ199+декабрь!AZ199</f>
        <v>0</v>
      </c>
      <c r="BD199" s="36">
        <f>январь!BA199+февраль!BA199+март!BA199+апрель!BA199+май!BA199+июнь!BA199+июль!BA199+август!BA199+сентябрь!BA199+октябрь!BA199+ноябрь!BA199+декабрь!BA199</f>
        <v>0</v>
      </c>
      <c r="BE199" s="36">
        <f>январь!BB199+февраль!BB199+март!BB199+апрель!BB199+май!BB199+июнь!BB199+июль!BB199+август!BB199+сентябрь!BB199+октябрь!BB199+ноябрь!BB199+декабрь!BB199</f>
        <v>0</v>
      </c>
      <c r="BF199" s="36">
        <f>январь!BC199+февраль!BC199+март!BC199+апрель!BC199+май!BC199+июнь!BC199+июль!BC199+август!BC199+сентябрь!BC199+октябрь!BC199+ноябрь!BC199+декабрь!BC199</f>
        <v>0</v>
      </c>
      <c r="BG199" s="36">
        <f>январь!BD199+февраль!BD199+март!BD199+апрель!BD199+май!BD199+июнь!BD199+июль!BD199+август!BD199+сентябрь!BD199+октябрь!BD199+ноябрь!BD199+декабрь!BD199</f>
        <v>0</v>
      </c>
      <c r="BH199" s="36">
        <f>январь!BE199+февраль!BE199+март!BE199+апрель!BE199+май!BE199+июнь!BE199+июль!BE199+август!BE199+сентябрь!BE199+октябрь!BE199+ноябрь!BE199+декабрь!BE199</f>
        <v>0</v>
      </c>
      <c r="BI199" s="36">
        <f>январь!BF199+февраль!BF199+март!BF199+апрель!BF199+май!BF199+июнь!BF199+июль!BF199+август!BF199+сентябрь!BF199+октябрь!BF199+ноябрь!BF199+декабрь!BF199</f>
        <v>0</v>
      </c>
      <c r="BJ199" s="36">
        <f>январь!BG199+февраль!BG199+март!BG199+апрель!BG199+май!BG199+июнь!BG199+июль!BG199+август!BG199+сентябрь!BG199+октябрь!BG199+ноябрь!BG199+декабрь!BG199</f>
        <v>0</v>
      </c>
      <c r="BK199" s="36">
        <f>январь!BH199+февраль!BH199+март!BH199+апрель!BH199+май!BH199+июнь!BH199+июль!BH199+август!BH199+сентябрь!BH199+октябрь!BH199+ноябрь!BH199+декабрь!BH199</f>
        <v>0</v>
      </c>
      <c r="BL199" s="36">
        <f>январь!BI199+февраль!BI199+март!BI199+апрель!BI199+май!BI199+июнь!BI199+июль!BI199+август!BI199+сентябрь!BI199+октябрь!BI199+ноябрь!BI199+декабрь!BI199</f>
        <v>0</v>
      </c>
      <c r="BM199" s="29">
        <f>январь!BJ199+февраль!BJ199+март!BJ199+апрель!BJ199+май!BJ199+июнь!BJ199+июль!BJ199+август!BJ199+сентябрь!BJ199+октябрь!BJ199+ноябрь!BJ199+декабрь!BJ199</f>
        <v>0</v>
      </c>
      <c r="BN199" s="36">
        <f>январь!BK199+февраль!BK199+март!BK199+апрель!BK199+май!BK199+июнь!BK199+июль!BK199+август!BK199+сентябрь!BK199+октябрь!BK199+ноябрь!BK199+декабрь!BK199</f>
        <v>0</v>
      </c>
      <c r="BO199" s="29">
        <f>январь!BL199+февраль!BL199+март!BL199+апрель!BL199+май!BL199+июнь!BL199+июль!BL199+август!BL199+сентябрь!BL199+октябрь!BL199+ноябрь!BL199+декабрь!BL199</f>
        <v>0</v>
      </c>
      <c r="BP199" s="36">
        <f>январь!BM199+февраль!BM199+март!BM199+апрель!BM199+май!BM199+июнь!BM199+июль!BM199+август!BM199+сентябрь!BM199+октябрь!BM199+ноябрь!BM199+декабрь!BM199</f>
        <v>0</v>
      </c>
      <c r="BQ199" s="36">
        <f>январь!BN199+февраль!BN199+март!BN199+апрель!BN199+май!BN199+июнь!BN199+июль!BN199+август!BN199+сентябрь!BN199+октябрь!BN199+ноябрь!BN199+декабрь!BN199</f>
        <v>0</v>
      </c>
      <c r="BR199" s="36">
        <f>январь!BO199+февраль!BO199+март!BO199+апрель!BO199+май!BO199+июнь!BO199+июль!BO199+август!BO199+сентябрь!BO199+октябрь!BO199+ноябрь!BO199+декабрь!BO199</f>
        <v>0</v>
      </c>
      <c r="BS199" s="29">
        <f>январь!BP199+февраль!BP199+март!BP199+апрель!BP199+май!BP199+июнь!BP199+июль!BP199+август!BP199+сентябрь!BP199+октябрь!BP199+ноябрь!BP199+декабрь!BP199</f>
        <v>0</v>
      </c>
      <c r="BT199" s="36">
        <f>январь!BQ199+февраль!BQ199+март!BQ199+апрель!BQ199+май!BQ199+июнь!BQ199+июль!BQ199+август!BQ199+сентябрь!BQ199+октябрь!BQ199+ноябрь!BQ199+декабрь!BQ199</f>
        <v>0</v>
      </c>
      <c r="BU199" s="29">
        <f>январь!BR199+февраль!BR199+март!BR199+апрель!BR199+май!BR199+июнь!BR199+июль!BR199+август!BR199+сентябрь!BR199+октябрь!BR199+ноябрь!BR199+декабрь!BR199</f>
        <v>0</v>
      </c>
      <c r="BV199" s="36">
        <f>январь!BS199+февраль!BS199+март!BS199+апрель!BS199+май!BS199+июнь!BS199+июль!BS199+август!BS199+сентябрь!BS199+октябрь!BS199+ноябрь!BS199+декабрь!BS199</f>
        <v>0</v>
      </c>
      <c r="BW199" s="36">
        <f>январь!BT199+февраль!BT199+март!BT199+апрель!BT199+май!BT199+июнь!BT199+июль!BT199+август!BT199+сентябрь!BT199+октябрь!BT199+ноябрь!BT199+декабрь!BT199</f>
        <v>0</v>
      </c>
      <c r="BX199" s="36">
        <f>январь!BU199+февраль!BU199+март!BU199+апрель!BU199+май!BU199+июнь!BU199+июль!BU199+август!BU199+сентябрь!BU199+октябрь!BU199+ноябрь!BU199+декабрь!BU199</f>
        <v>0</v>
      </c>
      <c r="BY199" s="36">
        <f>январь!BV199+февраль!BV199+март!BV199+апрель!BV199+май!BV199+июнь!BV199+июль!BV199+август!BV199+сентябрь!BV199+октябрь!BV199+ноябрь!BV199+декабрь!BV199</f>
        <v>0</v>
      </c>
      <c r="BZ199" s="77">
        <v>0</v>
      </c>
    </row>
    <row r="200" spans="1:78" x14ac:dyDescent="0.25">
      <c r="A200" s="16">
        <v>198</v>
      </c>
      <c r="B200" s="16">
        <v>3</v>
      </c>
      <c r="C200" s="37" t="s">
        <v>655</v>
      </c>
      <c r="D200" s="51">
        <v>163.44031532367151</v>
      </c>
      <c r="E200" s="25">
        <v>106.57109599999998</v>
      </c>
      <c r="F200" s="26">
        <f t="shared" si="9"/>
        <v>24.678411323671497</v>
      </c>
      <c r="G200" s="26">
        <f t="shared" si="10"/>
        <v>-81.892684676328486</v>
      </c>
      <c r="H200" s="26">
        <f t="shared" si="11"/>
        <v>245.333</v>
      </c>
      <c r="I200" s="36">
        <f>январь!F200+февраль!F200+март!F200+апрель!F200+май!F200+июнь!F200+июль!F200+август!F200+сентябрь!F200+октябрь!F200+ноябрь!F200+декабрь!F200</f>
        <v>0</v>
      </c>
      <c r="J200" s="36">
        <f>январь!G200+февраль!G200+март!G200+апрель!G200+май!G200+июнь!G200+июль!G200+август!G200+сентябрь!G200+октябрь!G200+ноябрь!G200+декабрь!G200</f>
        <v>0</v>
      </c>
      <c r="K200" s="36">
        <f>январь!H200+февраль!H200+март!H200+апрель!H200+май!H200+июнь!H200+июль!H200+август!H200+сентябрь!H200+октябрь!H200+ноябрь!H200+декабрь!H200</f>
        <v>0</v>
      </c>
      <c r="L200" s="27">
        <f>январь!I200+февраль!I200+март!I200+апрель!I200+май!I200+июнь!I200+июль!I200+август!I200+сентябрь!I200+октябрь!I200+ноябрь!I200+декабрь!I200</f>
        <v>0</v>
      </c>
      <c r="M200" s="36">
        <f>январь!J200+февраль!J200+март!J200+апрель!J200+май!J200+июнь!J200+июль!J200+август!J200+сентябрь!J200+октябрь!J200+ноябрь!J200+декабрь!J200</f>
        <v>0</v>
      </c>
      <c r="N200" s="36">
        <f>январь!K200+февраль!K200+март!K200+апрель!K200+май!K200+июнь!K200+июль!K200+август!K200+сентябрь!K200+октябрь!K200+ноябрь!K200+декабрь!K200</f>
        <v>0.48299999999999998</v>
      </c>
      <c r="O200" s="36">
        <f>январь!L200+февраль!L200+март!L200+апрель!L200+май!L200+июнь!L200+июль!L200+август!L200+сентябрь!L200+октябрь!L200+ноябрь!L200+декабрь!L200</f>
        <v>111.036</v>
      </c>
      <c r="P200" s="36">
        <f>январь!M200+февраль!M200+март!M200+апрель!M200+май!M200+июнь!M200+июль!M200+август!M200+сентябрь!M200+октябрь!M200+ноябрь!M200+декабрь!M200</f>
        <v>0</v>
      </c>
      <c r="Q200" s="36">
        <f>январь!N200+февраль!N200+март!N200+апрель!N200+май!N200+июнь!N200+июль!N200+август!N200+сентябрь!N200+октябрь!N200+ноябрь!N200+декабрь!N200</f>
        <v>0</v>
      </c>
      <c r="R200" s="29">
        <f>январь!O200+февраль!O200+март!O200+апрель!O200+май!O200+июнь!O200+июль!O200+август!O200+сентябрь!O200+октябрь!O200+ноябрь!O200+декабрь!O200</f>
        <v>0</v>
      </c>
      <c r="S200" s="36">
        <f>январь!P200+февраль!P200+март!P200+апрель!P200+май!P200+июнь!P200+июль!P200+август!P200+сентябрь!P200+октябрь!P200+ноябрь!P200+декабрь!P200</f>
        <v>0</v>
      </c>
      <c r="T200" s="29">
        <f>январь!Q200+февраль!Q200+март!Q200+апрель!Q200+май!Q200+июнь!Q200+июль!Q200+август!Q200+сентябрь!Q200+октябрь!Q200+ноябрь!Q200+декабрь!Q200</f>
        <v>0</v>
      </c>
      <c r="U200" s="36">
        <f>январь!R200+февраль!R200+март!R200+апрель!R200+май!R200+июнь!R200+июль!R200+август!R200+сентябрь!R200+октябрь!R200+ноябрь!R200+декабрь!R200</f>
        <v>0</v>
      </c>
      <c r="V200" s="36">
        <f>январь!S200+февраль!S200+март!S200+апрель!S200+май!S200+июнь!S200+июль!S200+август!S200+сентябрь!S200+октябрь!S200+ноябрь!S200+декабрь!S200</f>
        <v>0</v>
      </c>
      <c r="W200" s="36">
        <f>январь!T200+февраль!T200+март!T200+апрель!T200+май!T200+июнь!T200+июль!T200+август!T200+сентябрь!T200+октябрь!T200+ноябрь!T200+декабрь!T200</f>
        <v>0</v>
      </c>
      <c r="X200" s="36">
        <f>январь!U200+февраль!U200+март!U200+апрель!U200+май!U200+июнь!U200+июль!U200+август!U200+сентябрь!U200+октябрь!U200+ноябрь!U200+декабрь!U200</f>
        <v>0</v>
      </c>
      <c r="Y200" s="36">
        <f>январь!V200+февраль!V200+март!V200+апрель!V200+май!V200+июнь!V200+июль!V200+август!V200+сентябрь!V200+октябрь!V200+ноябрь!V200+декабрь!V200</f>
        <v>0</v>
      </c>
      <c r="Z200" s="36">
        <f>январь!W200+февраль!W200+март!W200+апрель!W200+май!W200+июнь!W200+июль!W200+август!W200+сентябрь!W200+октябрь!W200+ноябрь!W200+декабрь!W200</f>
        <v>0.02</v>
      </c>
      <c r="AA200" s="36">
        <f>январь!X200+февраль!X200+март!X200+апрель!X200+май!X200+июнь!X200+июль!X200+август!X200+сентябрь!X200+октябрь!X200+ноябрь!X200+декабрь!X200</f>
        <v>48.256999999999998</v>
      </c>
      <c r="AB200" s="29">
        <f>январь!Y200+февраль!Y200+март!Y200+апрель!Y200+май!Y200+июнь!Y200+июль!Y200+август!Y200+сентябрь!Y200+октябрь!Y200+ноябрь!Y200+декабрь!Y200</f>
        <v>0</v>
      </c>
      <c r="AC200" s="36">
        <f>январь!Z200+февраль!Z200+март!Z200+апрель!Z200+май!Z200+июнь!Z200+июль!Z200+август!Z200+сентябрь!Z200+октябрь!Z200+ноябрь!Z200+декабрь!Z200</f>
        <v>0</v>
      </c>
      <c r="AD200" s="66" t="str">
        <f>CONCATENATE(январь!AA200,$BZ$1,февраль!AA200,$BZ$1,март!AA200,$BZ$1,апрель!AA200,$BZ$1,май!AA200,$BZ$1,июнь!AA200,$BZ$1,июль!AA200,$BZ$1,август!AA200,$BZ$1,сентябрь!AA200,$BZ$1,октябрь!AA200,$BZ$1,ноябрь!AA200,$BZ$1,декабрь!AA200)</f>
        <v xml:space="preserve">           </v>
      </c>
      <c r="AE200" s="36">
        <f>январь!AB200+февраль!AB200+март!AB200+апрель!AB200+май!AB200+июнь!AB200+июль!AB200+август!AB200+сентябрь!AB200+октябрь!AB200+ноябрь!AB200+декабрь!AB200</f>
        <v>0</v>
      </c>
      <c r="AF200" s="36">
        <f>январь!AC200+февраль!AC200+март!AC200+апрель!AC200+май!AC200+июнь!AC200+июль!AC200+август!AC200+сентябрь!AC200+октябрь!AC200+ноябрь!AC200+декабрь!AC200</f>
        <v>0</v>
      </c>
      <c r="AG200" s="36">
        <f>январь!AD200+февраль!AD200+март!AD200+апрель!AD200+май!AD200+июнь!AD200+июль!AD200+август!AD200+сентябрь!AD200+октябрь!AD200+ноябрь!AD200+декабрь!AD200</f>
        <v>0</v>
      </c>
      <c r="AH200" s="36">
        <f>январь!AE200+февраль!AE200+март!AE200+апрель!AE200+май!AE200+июнь!AE200+июль!AE200+август!AE200+сентябрь!AE200+октябрь!AE200+ноябрь!AE200+декабрь!AE200</f>
        <v>0</v>
      </c>
      <c r="AI200" s="36">
        <f>январь!AF200+февраль!AF200+март!AF200+апрель!AF200+май!AF200+июнь!AF200+июль!AF200+август!AF200+сентябрь!AF200+октябрь!AF200+ноябрь!AF200+декабрь!AF200</f>
        <v>0</v>
      </c>
      <c r="AJ200" s="36">
        <f>январь!AG200+февраль!AG200+март!AG200+апрель!AG200+май!AG200+июнь!AG200+июль!AG200+август!AG200+сентябрь!AG200+октябрь!AG200+ноябрь!AG200+декабрь!AG200</f>
        <v>0</v>
      </c>
      <c r="AK200" s="29">
        <f>январь!AH200+февраль!AH200+март!AH200+апрель!AH200+май!AH200+июнь!AH200+июль!AH200+август!AH200+сентябрь!AH200+октябрь!AH200+ноябрь!AH200+декабрь!AH200</f>
        <v>0</v>
      </c>
      <c r="AL200" s="36">
        <f>январь!AI200+февраль!AI200+март!AI200+апрель!AI200+май!AI200+июнь!AI200+июль!AI200+август!AI200+сентябрь!AI200+октябрь!AI200+ноябрь!AI200+декабрь!AI200</f>
        <v>0</v>
      </c>
      <c r="AM200" s="29">
        <f>январь!AJ200+февраль!AJ200+март!AJ200+апрель!AJ200+май!AJ200+июнь!AJ200+июль!AJ200+август!AJ200+сентябрь!AJ200+октябрь!AJ200+ноябрь!AJ200+декабрь!AJ200</f>
        <v>0</v>
      </c>
      <c r="AN200" s="36">
        <f>январь!AK200+февраль!AK200+март!AK200+апрель!AK200+май!AK200+июнь!AK200+июль!AK200+август!AK200+сентябрь!AK200+октябрь!AK200+ноябрь!AK200+декабрь!AK200</f>
        <v>0</v>
      </c>
      <c r="AO200" s="36">
        <f>январь!AL200+февраль!AL200+март!AL200+апрель!AL200+май!AL200+июнь!AL200+июль!AL200+август!AL200+сентябрь!AL200+октябрь!AL200+ноябрь!AL200+декабрь!AL200</f>
        <v>0</v>
      </c>
      <c r="AP200" s="36">
        <f>январь!AM200+февраль!AM200+март!AM200+апрель!AM200+май!AM200+июнь!AM200+июль!AM200+август!AM200+сентябрь!AM200+октябрь!AM200+ноябрь!AM200+декабрь!AM200</f>
        <v>0</v>
      </c>
      <c r="AQ200" s="29">
        <f>январь!AN200+февраль!AN200+март!AN200+апрель!AN200+май!AN200+июнь!AN200+июль!AN200+август!AN200+сентябрь!AN200+октябрь!AN200+ноябрь!AN200+декабрь!AN200</f>
        <v>0</v>
      </c>
      <c r="AR200" s="36">
        <f>январь!AO200+февраль!AO200+март!AO200+апрель!AO200+май!AO200+июнь!AO200+июль!AO200+август!AO200+сентябрь!AO200+октябрь!AO200+ноябрь!AO200+декабрь!AO200</f>
        <v>0</v>
      </c>
      <c r="AS200" s="29">
        <f>январь!AP200+февраль!AP200+март!AP200+апрель!AP200+май!AP200+июнь!AP200+июль!AP200+август!AP200+сентябрь!AP200+октябрь!AP200+ноябрь!AP200+декабрь!AP200</f>
        <v>2</v>
      </c>
      <c r="AT200" s="36">
        <f>январь!AQ200+февраль!AQ200+март!AQ200+апрель!AQ200+май!AQ200+июнь!AQ200+июль!AQ200+август!AQ200+сентябрь!AQ200+октябрь!AQ200+ноябрь!AQ200+декабрь!AQ200</f>
        <v>68</v>
      </c>
      <c r="AU200" s="29">
        <f>январь!AR200+февраль!AR200+март!AR200+апрель!AR200+май!AR200+июнь!AR200+июль!AR200+август!AR200+сентябрь!AR200+октябрь!AR200+ноябрь!AR200+декабрь!AR200</f>
        <v>0</v>
      </c>
      <c r="AV200" s="36">
        <f>январь!AS200+февраль!AS200+март!AS200+апрель!AS200+май!AS200+июнь!AS200+июль!AS200+август!AS200+сентябрь!AS200+октябрь!AS200+ноябрь!AS200+декабрь!AS200</f>
        <v>0</v>
      </c>
      <c r="AW200" s="36">
        <f>январь!AT200+февраль!AT200+март!AT200+апрель!AT200+май!AT200+июнь!AT200+июль!AT200+август!AT200+сентябрь!AT200+октябрь!AT200+ноябрь!AT200+декабрь!AT200</f>
        <v>0</v>
      </c>
      <c r="AX200" s="36">
        <f>январь!AU200+февраль!AU200+март!AU200+апрель!AU200+май!AU200+июнь!AU200+июль!AU200+август!AU200+сентябрь!AU200+октябрь!AU200+ноябрь!AU200+декабрь!AU200</f>
        <v>0</v>
      </c>
      <c r="AY200" s="29">
        <f>январь!AV200+февраль!AV200+март!AV200+апрель!AV200+май!AV200+июнь!AV200+июль!AV200+август!AV200+сентябрь!AV200+октябрь!AV200+ноябрь!AV200+декабрь!AV200</f>
        <v>0</v>
      </c>
      <c r="AZ200" s="36">
        <f>январь!AW200+февраль!AW200+март!AW200+апрель!AW200+май!AW200+июнь!AW200+июль!AW200+август!AW200+сентябрь!AW200+октябрь!AW200+ноябрь!AW200+декабрь!AW200</f>
        <v>0</v>
      </c>
      <c r="BA200" s="36">
        <f>январь!AX200+февраль!AX200+март!AX200+апрель!AX200+май!AX200+июнь!AX200+июль!AX200+август!AX200+сентябрь!AX200+октябрь!AX200+ноябрь!AX200+декабрь!AX200</f>
        <v>0</v>
      </c>
      <c r="BB200" s="36">
        <f>январь!AY200+февраль!AY200+март!AY200+апрель!AY200+май!AY200+июнь!AY200+июль!AY200+август!AY200+сентябрь!AY200+октябрь!AY200+ноябрь!AY200+декабрь!AY200</f>
        <v>0</v>
      </c>
      <c r="BC200" s="29">
        <f>январь!AZ200+февраль!AZ200+март!AZ200+апрель!AZ200+май!AZ200+июнь!AZ200+июль!AZ200+август!AZ200+сентябрь!AZ200+октябрь!AZ200+ноябрь!AZ200+декабрь!AZ200</f>
        <v>0</v>
      </c>
      <c r="BD200" s="36">
        <f>январь!BA200+февраль!BA200+март!BA200+апрель!BA200+май!BA200+июнь!BA200+июль!BA200+август!BA200+сентябрь!BA200+октябрь!BA200+ноябрь!BA200+декабрь!BA200</f>
        <v>0</v>
      </c>
      <c r="BE200" s="36">
        <f>январь!BB200+февраль!BB200+март!BB200+апрель!BB200+май!BB200+июнь!BB200+июль!BB200+август!BB200+сентябрь!BB200+октябрь!BB200+ноябрь!BB200+декабрь!BB200</f>
        <v>0</v>
      </c>
      <c r="BF200" s="36">
        <f>январь!BC200+февраль!BC200+март!BC200+апрель!BC200+май!BC200+июнь!BC200+июль!BC200+август!BC200+сентябрь!BC200+октябрь!BC200+ноябрь!BC200+декабрь!BC200</f>
        <v>0</v>
      </c>
      <c r="BG200" s="36">
        <f>январь!BD200+февраль!BD200+март!BD200+апрель!BD200+май!BD200+июнь!BD200+июль!BD200+август!BD200+сентябрь!BD200+октябрь!BD200+ноябрь!BD200+декабрь!BD200</f>
        <v>0</v>
      </c>
      <c r="BH200" s="36">
        <f>январь!BE200+февраль!BE200+март!BE200+апрель!BE200+май!BE200+июнь!BE200+июль!BE200+август!BE200+сентябрь!BE200+октябрь!BE200+ноябрь!BE200+декабрь!BE200</f>
        <v>0</v>
      </c>
      <c r="BI200" s="36">
        <f>январь!BF200+февраль!BF200+март!BF200+апрель!BF200+май!BF200+июнь!BF200+июль!BF200+август!BF200+сентябрь!BF200+октябрь!BF200+ноябрь!BF200+декабрь!BF200</f>
        <v>0</v>
      </c>
      <c r="BJ200" s="36">
        <f>январь!BG200+февраль!BG200+март!BG200+апрель!BG200+май!BG200+июнь!BG200+июль!BG200+август!BG200+сентябрь!BG200+октябрь!BG200+ноябрь!BG200+декабрь!BG200</f>
        <v>0</v>
      </c>
      <c r="BK200" s="36">
        <f>январь!BH200+февраль!BH200+март!BH200+апрель!BH200+май!BH200+июнь!BH200+июль!BH200+август!BH200+сентябрь!BH200+октябрь!BH200+ноябрь!BH200+декабрь!BH200</f>
        <v>1.4E-2</v>
      </c>
      <c r="BL200" s="36">
        <f>январь!BI200+февраль!BI200+март!BI200+апрель!BI200+май!BI200+июнь!BI200+июль!BI200+август!BI200+сентябрь!BI200+октябрь!BI200+ноябрь!BI200+декабрь!BI200</f>
        <v>6.5339999999999998</v>
      </c>
      <c r="BM200" s="29">
        <f>январь!BJ200+февраль!BJ200+март!BJ200+апрель!BJ200+май!BJ200+июнь!BJ200+июль!BJ200+август!BJ200+сентябрь!BJ200+октябрь!BJ200+ноябрь!BJ200+декабрь!BJ200</f>
        <v>0</v>
      </c>
      <c r="BN200" s="36">
        <f>январь!BK200+февраль!BK200+март!BK200+апрель!BK200+май!BK200+июнь!BK200+июль!BK200+август!BK200+сентябрь!BK200+октябрь!BK200+ноябрь!BK200+декабрь!BK200</f>
        <v>0</v>
      </c>
      <c r="BO200" s="29">
        <f>январь!BL200+февраль!BL200+март!BL200+апрель!BL200+май!BL200+июнь!BL200+июль!BL200+август!BL200+сентябрь!BL200+октябрь!BL200+ноябрь!BL200+декабрь!BL200</f>
        <v>0</v>
      </c>
      <c r="BP200" s="36">
        <f>январь!BM200+февраль!BM200+март!BM200+апрель!BM200+май!BM200+июнь!BM200+июль!BM200+август!BM200+сентябрь!BM200+октябрь!BM200+ноябрь!BM200+декабрь!BM200</f>
        <v>0</v>
      </c>
      <c r="BQ200" s="36">
        <f>январь!BN200+февраль!BN200+март!BN200+апрель!BN200+май!BN200+июнь!BN200+июль!BN200+август!BN200+сентябрь!BN200+октябрь!BN200+ноябрь!BN200+декабрь!BN200</f>
        <v>3.5000000000000003E-2</v>
      </c>
      <c r="BR200" s="36">
        <f>январь!BO200+февраль!BO200+март!BO200+апрель!BO200+май!BO200+июнь!BO200+июль!BO200+август!BO200+сентябрь!BO200+октябрь!BO200+ноябрь!BO200+декабрь!BO200</f>
        <v>11.506</v>
      </c>
      <c r="BS200" s="29">
        <f>январь!BP200+февраль!BP200+март!BP200+апрель!BP200+май!BP200+июнь!BP200+июль!BP200+август!BP200+сентябрь!BP200+октябрь!BP200+ноябрь!BP200+декабрь!BP200</f>
        <v>0</v>
      </c>
      <c r="BT200" s="36">
        <f>январь!BQ200+февраль!BQ200+март!BQ200+апрель!BQ200+май!BQ200+июнь!BQ200+июль!BQ200+август!BQ200+сентябрь!BQ200+октябрь!BQ200+ноябрь!BQ200+декабрь!BQ200</f>
        <v>0</v>
      </c>
      <c r="BU200" s="29">
        <f>январь!BR200+февраль!BR200+март!BR200+апрель!BR200+май!BR200+июнь!BR200+июль!BR200+август!BR200+сентябрь!BR200+октябрь!BR200+ноябрь!BR200+декабрь!BR200</f>
        <v>0</v>
      </c>
      <c r="BV200" s="36">
        <f>январь!BS200+февраль!BS200+март!BS200+апрель!BS200+май!BS200+июнь!BS200+июль!BS200+август!BS200+сентябрь!BS200+октябрь!BS200+ноябрь!BS200+декабрь!BS200</f>
        <v>0</v>
      </c>
      <c r="BW200" s="36">
        <f>январь!BT200+февраль!BT200+март!BT200+апрель!BT200+май!BT200+июнь!BT200+июль!BT200+август!BT200+сентябрь!BT200+октябрь!BT200+ноябрь!BT200+декабрь!BT200</f>
        <v>0</v>
      </c>
      <c r="BX200" s="36">
        <f>январь!BU200+февраль!BU200+март!BU200+апрель!BU200+май!BU200+июнь!BU200+июль!BU200+август!BU200+сентябрь!BU200+октябрь!BU200+ноябрь!BU200+декабрь!BU200</f>
        <v>0</v>
      </c>
      <c r="BY200" s="36">
        <f>январь!BV200+февраль!BV200+март!BV200+апрель!BV200+май!BV200+июнь!BV200+июль!BV200+август!BV200+сентябрь!BV200+октябрь!BV200+ноябрь!BV200+декабрь!BV200</f>
        <v>0</v>
      </c>
      <c r="BZ200" s="77">
        <v>3</v>
      </c>
    </row>
    <row r="201" spans="1:78" x14ac:dyDescent="0.25">
      <c r="A201" s="16">
        <v>199</v>
      </c>
      <c r="B201" s="16">
        <v>3</v>
      </c>
      <c r="C201" s="37" t="s">
        <v>656</v>
      </c>
      <c r="D201" s="51">
        <v>198.99937839613526</v>
      </c>
      <c r="E201" s="25">
        <v>327.98004399999996</v>
      </c>
      <c r="F201" s="26">
        <f t="shared" si="9"/>
        <v>526.97942239613519</v>
      </c>
      <c r="G201" s="26">
        <f t="shared" si="10"/>
        <v>198.99937839613526</v>
      </c>
      <c r="H201" s="26">
        <f t="shared" si="11"/>
        <v>0</v>
      </c>
      <c r="I201" s="36">
        <f>январь!F201+февраль!F201+март!F201+апрель!F201+май!F201+июнь!F201+июль!F201+август!F201+сентябрь!F201+октябрь!F201+ноябрь!F201+декабрь!F201</f>
        <v>0</v>
      </c>
      <c r="J201" s="36">
        <f>январь!G201+февраль!G201+март!G201+апрель!G201+май!G201+июнь!G201+июль!G201+август!G201+сентябрь!G201+октябрь!G201+ноябрь!G201+декабрь!G201</f>
        <v>0</v>
      </c>
      <c r="K201" s="36">
        <f>январь!H201+февраль!H201+март!H201+апрель!H201+май!H201+июнь!H201+июль!H201+август!H201+сентябрь!H201+октябрь!H201+ноябрь!H201+декабрь!H201</f>
        <v>0</v>
      </c>
      <c r="L201" s="27">
        <f>январь!I201+февраль!I201+март!I201+апрель!I201+май!I201+июнь!I201+июль!I201+август!I201+сентябрь!I201+октябрь!I201+ноябрь!I201+декабрь!I201</f>
        <v>0</v>
      </c>
      <c r="M201" s="36">
        <f>январь!J201+февраль!J201+март!J201+апрель!J201+май!J201+июнь!J201+июль!J201+август!J201+сентябрь!J201+октябрь!J201+ноябрь!J201+декабрь!J201</f>
        <v>0</v>
      </c>
      <c r="N201" s="36">
        <f>январь!K201+февраль!K201+март!K201+апрель!K201+май!K201+июнь!K201+июль!K201+август!K201+сентябрь!K201+октябрь!K201+ноябрь!K201+декабрь!K201</f>
        <v>0</v>
      </c>
      <c r="O201" s="36">
        <f>январь!L201+февраль!L201+март!L201+апрель!L201+май!L201+июнь!L201+июль!L201+август!L201+сентябрь!L201+октябрь!L201+ноябрь!L201+декабрь!L201</f>
        <v>0</v>
      </c>
      <c r="P201" s="36">
        <f>январь!M201+февраль!M201+март!M201+апрель!M201+май!M201+июнь!M201+июль!M201+август!M201+сентябрь!M201+октябрь!M201+ноябрь!M201+декабрь!M201</f>
        <v>0</v>
      </c>
      <c r="Q201" s="36">
        <f>январь!N201+февраль!N201+март!N201+апрель!N201+май!N201+июнь!N201+июль!N201+август!N201+сентябрь!N201+октябрь!N201+ноябрь!N201+декабрь!N201</f>
        <v>0</v>
      </c>
      <c r="R201" s="29">
        <f>январь!O201+февраль!O201+март!O201+апрель!O201+май!O201+июнь!O201+июль!O201+август!O201+сентябрь!O201+октябрь!O201+ноябрь!O201+декабрь!O201</f>
        <v>0</v>
      </c>
      <c r="S201" s="36">
        <f>январь!P201+февраль!P201+март!P201+апрель!P201+май!P201+июнь!P201+июль!P201+август!P201+сентябрь!P201+октябрь!P201+ноябрь!P201+декабрь!P201</f>
        <v>0</v>
      </c>
      <c r="T201" s="29">
        <f>январь!Q201+февраль!Q201+март!Q201+апрель!Q201+май!Q201+июнь!Q201+июль!Q201+август!Q201+сентябрь!Q201+октябрь!Q201+ноябрь!Q201+декабрь!Q201</f>
        <v>0</v>
      </c>
      <c r="U201" s="36">
        <f>январь!R201+февраль!R201+март!R201+апрель!R201+май!R201+июнь!R201+июль!R201+август!R201+сентябрь!R201+октябрь!R201+ноябрь!R201+декабрь!R201</f>
        <v>0</v>
      </c>
      <c r="V201" s="36">
        <f>январь!S201+февраль!S201+март!S201+апрель!S201+май!S201+июнь!S201+июль!S201+август!S201+сентябрь!S201+октябрь!S201+ноябрь!S201+декабрь!S201</f>
        <v>0</v>
      </c>
      <c r="W201" s="36">
        <f>январь!T201+февраль!T201+март!T201+апрель!T201+май!T201+июнь!T201+июль!T201+август!T201+сентябрь!T201+октябрь!T201+ноябрь!T201+декабрь!T201</f>
        <v>0</v>
      </c>
      <c r="X201" s="36">
        <f>январь!U201+февраль!U201+март!U201+апрель!U201+май!U201+июнь!U201+июль!U201+август!U201+сентябрь!U201+октябрь!U201+ноябрь!U201+декабрь!U201</f>
        <v>0</v>
      </c>
      <c r="Y201" s="36">
        <f>январь!V201+февраль!V201+март!V201+апрель!V201+май!V201+июнь!V201+июль!V201+август!V201+сентябрь!V201+октябрь!V201+ноябрь!V201+декабрь!V201</f>
        <v>0</v>
      </c>
      <c r="Z201" s="36">
        <f>январь!W201+февраль!W201+март!W201+апрель!W201+май!W201+июнь!W201+июль!W201+август!W201+сентябрь!W201+октябрь!W201+ноябрь!W201+декабрь!W201</f>
        <v>0</v>
      </c>
      <c r="AA201" s="36">
        <f>январь!X201+февраль!X201+март!X201+апрель!X201+май!X201+июнь!X201+июль!X201+август!X201+сентябрь!X201+октябрь!X201+ноябрь!X201+декабрь!X201</f>
        <v>0</v>
      </c>
      <c r="AB201" s="29">
        <f>январь!Y201+февраль!Y201+март!Y201+апрель!Y201+май!Y201+июнь!Y201+июль!Y201+август!Y201+сентябрь!Y201+октябрь!Y201+ноябрь!Y201+декабрь!Y201</f>
        <v>0</v>
      </c>
      <c r="AC201" s="36">
        <f>январь!Z201+февраль!Z201+март!Z201+апрель!Z201+май!Z201+июнь!Z201+июль!Z201+август!Z201+сентябрь!Z201+октябрь!Z201+ноябрь!Z201+декабрь!Z201</f>
        <v>0</v>
      </c>
      <c r="AD201" s="66" t="str">
        <f>CONCATENATE(январь!AA201,$BZ$1,февраль!AA201,$BZ$1,март!AA201,$BZ$1,апрель!AA201,$BZ$1,май!AA201,$BZ$1,июнь!AA201,$BZ$1,июль!AA201,$BZ$1,август!AA201,$BZ$1,сентябрь!AA201,$BZ$1,октябрь!AA201,$BZ$1,ноябрь!AA201,$BZ$1,декабрь!AA201)</f>
        <v xml:space="preserve">           </v>
      </c>
      <c r="AE201" s="36">
        <f>январь!AB201+февраль!AB201+март!AB201+апрель!AB201+май!AB201+июнь!AB201+июль!AB201+август!AB201+сентябрь!AB201+октябрь!AB201+ноябрь!AB201+декабрь!AB201</f>
        <v>0</v>
      </c>
      <c r="AF201" s="36">
        <f>январь!AC201+февраль!AC201+март!AC201+апрель!AC201+май!AC201+июнь!AC201+июль!AC201+август!AC201+сентябрь!AC201+октябрь!AC201+ноябрь!AC201+декабрь!AC201</f>
        <v>0</v>
      </c>
      <c r="AG201" s="36">
        <f>январь!AD201+февраль!AD201+март!AD201+апрель!AD201+май!AD201+июнь!AD201+июль!AD201+август!AD201+сентябрь!AD201+октябрь!AD201+ноябрь!AD201+декабрь!AD201</f>
        <v>0</v>
      </c>
      <c r="AH201" s="36">
        <f>январь!AE201+февраль!AE201+март!AE201+апрель!AE201+май!AE201+июнь!AE201+июль!AE201+август!AE201+сентябрь!AE201+октябрь!AE201+ноябрь!AE201+декабрь!AE201</f>
        <v>0</v>
      </c>
      <c r="AI201" s="36">
        <f>январь!AF201+февраль!AF201+март!AF201+апрель!AF201+май!AF201+июнь!AF201+июль!AF201+август!AF201+сентябрь!AF201+октябрь!AF201+ноябрь!AF201+декабрь!AF201</f>
        <v>0</v>
      </c>
      <c r="AJ201" s="36">
        <f>январь!AG201+февраль!AG201+март!AG201+апрель!AG201+май!AG201+июнь!AG201+июль!AG201+август!AG201+сентябрь!AG201+октябрь!AG201+ноябрь!AG201+декабрь!AG201</f>
        <v>0</v>
      </c>
      <c r="AK201" s="29">
        <f>январь!AH201+февраль!AH201+март!AH201+апрель!AH201+май!AH201+июнь!AH201+июль!AH201+август!AH201+сентябрь!AH201+октябрь!AH201+ноябрь!AH201+декабрь!AH201</f>
        <v>0</v>
      </c>
      <c r="AL201" s="36">
        <f>январь!AI201+февраль!AI201+март!AI201+апрель!AI201+май!AI201+июнь!AI201+июль!AI201+август!AI201+сентябрь!AI201+октябрь!AI201+ноябрь!AI201+декабрь!AI201</f>
        <v>0</v>
      </c>
      <c r="AM201" s="29">
        <f>январь!AJ201+февраль!AJ201+март!AJ201+апрель!AJ201+май!AJ201+июнь!AJ201+июль!AJ201+август!AJ201+сентябрь!AJ201+октябрь!AJ201+ноябрь!AJ201+декабрь!AJ201</f>
        <v>0</v>
      </c>
      <c r="AN201" s="36">
        <f>январь!AK201+февраль!AK201+март!AK201+апрель!AK201+май!AK201+июнь!AK201+июль!AK201+август!AK201+сентябрь!AK201+октябрь!AK201+ноябрь!AK201+декабрь!AK201</f>
        <v>0</v>
      </c>
      <c r="AO201" s="36">
        <f>январь!AL201+февраль!AL201+март!AL201+апрель!AL201+май!AL201+июнь!AL201+июль!AL201+август!AL201+сентябрь!AL201+октябрь!AL201+ноябрь!AL201+декабрь!AL201</f>
        <v>0</v>
      </c>
      <c r="AP201" s="36">
        <f>январь!AM201+февраль!AM201+март!AM201+апрель!AM201+май!AM201+июнь!AM201+июль!AM201+август!AM201+сентябрь!AM201+октябрь!AM201+ноябрь!AM201+декабрь!AM201</f>
        <v>0</v>
      </c>
      <c r="AQ201" s="29">
        <f>январь!AN201+февраль!AN201+март!AN201+апрель!AN201+май!AN201+июнь!AN201+июль!AN201+август!AN201+сентябрь!AN201+октябрь!AN201+ноябрь!AN201+декабрь!AN201</f>
        <v>0</v>
      </c>
      <c r="AR201" s="36">
        <f>январь!AO201+февраль!AO201+март!AO201+апрель!AO201+май!AO201+июнь!AO201+июль!AO201+август!AO201+сентябрь!AO201+октябрь!AO201+ноябрь!AO201+декабрь!AO201</f>
        <v>0</v>
      </c>
      <c r="AS201" s="29">
        <f>январь!AP201+февраль!AP201+март!AP201+апрель!AP201+май!AP201+июнь!AP201+июль!AP201+август!AP201+сентябрь!AP201+октябрь!AP201+ноябрь!AP201+декабрь!AP201</f>
        <v>0</v>
      </c>
      <c r="AT201" s="36">
        <f>январь!AQ201+февраль!AQ201+март!AQ201+апрель!AQ201+май!AQ201+июнь!AQ201+июль!AQ201+август!AQ201+сентябрь!AQ201+октябрь!AQ201+ноябрь!AQ201+декабрь!AQ201</f>
        <v>0</v>
      </c>
      <c r="AU201" s="29">
        <f>январь!AR201+февраль!AR201+март!AR201+апрель!AR201+май!AR201+июнь!AR201+июль!AR201+август!AR201+сентябрь!AR201+октябрь!AR201+ноябрь!AR201+декабрь!AR201</f>
        <v>0</v>
      </c>
      <c r="AV201" s="36">
        <f>январь!AS201+февраль!AS201+март!AS201+апрель!AS201+май!AS201+июнь!AS201+июль!AS201+август!AS201+сентябрь!AS201+октябрь!AS201+ноябрь!AS201+декабрь!AS201</f>
        <v>0</v>
      </c>
      <c r="AW201" s="36">
        <f>январь!AT201+февраль!AT201+март!AT201+апрель!AT201+май!AT201+июнь!AT201+июль!AT201+август!AT201+сентябрь!AT201+октябрь!AT201+ноябрь!AT201+декабрь!AT201</f>
        <v>0</v>
      </c>
      <c r="AX201" s="36">
        <f>январь!AU201+февраль!AU201+март!AU201+апрель!AU201+май!AU201+июнь!AU201+июль!AU201+август!AU201+сентябрь!AU201+октябрь!AU201+ноябрь!AU201+декабрь!AU201</f>
        <v>0</v>
      </c>
      <c r="AY201" s="29">
        <f>январь!AV201+февраль!AV201+март!AV201+апрель!AV201+май!AV201+июнь!AV201+июль!AV201+август!AV201+сентябрь!AV201+октябрь!AV201+ноябрь!AV201+декабрь!AV201</f>
        <v>0</v>
      </c>
      <c r="AZ201" s="36">
        <f>январь!AW201+февраль!AW201+март!AW201+апрель!AW201+май!AW201+июнь!AW201+июль!AW201+август!AW201+сентябрь!AW201+октябрь!AW201+ноябрь!AW201+декабрь!AW201</f>
        <v>0</v>
      </c>
      <c r="BA201" s="36">
        <f>январь!AX201+февраль!AX201+март!AX201+апрель!AX201+май!AX201+июнь!AX201+июль!AX201+август!AX201+сентябрь!AX201+октябрь!AX201+ноябрь!AX201+декабрь!AX201</f>
        <v>0</v>
      </c>
      <c r="BB201" s="36">
        <f>январь!AY201+февраль!AY201+март!AY201+апрель!AY201+май!AY201+июнь!AY201+июль!AY201+август!AY201+сентябрь!AY201+октябрь!AY201+ноябрь!AY201+декабрь!AY201</f>
        <v>0</v>
      </c>
      <c r="BC201" s="29">
        <f>январь!AZ201+февраль!AZ201+март!AZ201+апрель!AZ201+май!AZ201+июнь!AZ201+июль!AZ201+август!AZ201+сентябрь!AZ201+октябрь!AZ201+ноябрь!AZ201+декабрь!AZ201</f>
        <v>0</v>
      </c>
      <c r="BD201" s="36">
        <f>январь!BA201+февраль!BA201+март!BA201+апрель!BA201+май!BA201+июнь!BA201+июль!BA201+август!BA201+сентябрь!BA201+октябрь!BA201+ноябрь!BA201+декабрь!BA201</f>
        <v>0</v>
      </c>
      <c r="BE201" s="36">
        <f>январь!BB201+февраль!BB201+март!BB201+апрель!BB201+май!BB201+июнь!BB201+июль!BB201+август!BB201+сентябрь!BB201+октябрь!BB201+ноябрь!BB201+декабрь!BB201</f>
        <v>0</v>
      </c>
      <c r="BF201" s="36">
        <f>январь!BC201+февраль!BC201+март!BC201+апрель!BC201+май!BC201+июнь!BC201+июль!BC201+август!BC201+сентябрь!BC201+октябрь!BC201+ноябрь!BC201+декабрь!BC201</f>
        <v>0</v>
      </c>
      <c r="BG201" s="36">
        <f>январь!BD201+февраль!BD201+март!BD201+апрель!BD201+май!BD201+июнь!BD201+июль!BD201+август!BD201+сентябрь!BD201+октябрь!BD201+ноябрь!BD201+декабрь!BD201</f>
        <v>0</v>
      </c>
      <c r="BH201" s="36">
        <f>январь!BE201+февраль!BE201+март!BE201+апрель!BE201+май!BE201+июнь!BE201+июль!BE201+август!BE201+сентябрь!BE201+октябрь!BE201+ноябрь!BE201+декабрь!BE201</f>
        <v>0</v>
      </c>
      <c r="BI201" s="36">
        <f>январь!BF201+февраль!BF201+март!BF201+апрель!BF201+май!BF201+июнь!BF201+июль!BF201+август!BF201+сентябрь!BF201+октябрь!BF201+ноябрь!BF201+декабрь!BF201</f>
        <v>0</v>
      </c>
      <c r="BJ201" s="36">
        <f>январь!BG201+февраль!BG201+март!BG201+апрель!BG201+май!BG201+июнь!BG201+июль!BG201+август!BG201+сентябрь!BG201+октябрь!BG201+ноябрь!BG201+декабрь!BG201</f>
        <v>0</v>
      </c>
      <c r="BK201" s="36">
        <f>январь!BH201+февраль!BH201+март!BH201+апрель!BH201+май!BH201+июнь!BH201+июль!BH201+август!BH201+сентябрь!BH201+октябрь!BH201+ноябрь!BH201+декабрь!BH201</f>
        <v>0</v>
      </c>
      <c r="BL201" s="36">
        <f>январь!BI201+февраль!BI201+март!BI201+апрель!BI201+май!BI201+июнь!BI201+июль!BI201+август!BI201+сентябрь!BI201+октябрь!BI201+ноябрь!BI201+декабрь!BI201</f>
        <v>0</v>
      </c>
      <c r="BM201" s="29">
        <f>январь!BJ201+февраль!BJ201+март!BJ201+апрель!BJ201+май!BJ201+июнь!BJ201+июль!BJ201+август!BJ201+сентябрь!BJ201+октябрь!BJ201+ноябрь!BJ201+декабрь!BJ201</f>
        <v>0</v>
      </c>
      <c r="BN201" s="36">
        <f>январь!BK201+февраль!BK201+март!BK201+апрель!BK201+май!BK201+июнь!BK201+июль!BK201+август!BK201+сентябрь!BK201+октябрь!BK201+ноябрь!BK201+декабрь!BK201</f>
        <v>0</v>
      </c>
      <c r="BO201" s="29">
        <f>январь!BL201+февраль!BL201+март!BL201+апрель!BL201+май!BL201+июнь!BL201+июль!BL201+август!BL201+сентябрь!BL201+октябрь!BL201+ноябрь!BL201+декабрь!BL201</f>
        <v>0</v>
      </c>
      <c r="BP201" s="36">
        <f>январь!BM201+февраль!BM201+март!BM201+апрель!BM201+май!BM201+июнь!BM201+июль!BM201+август!BM201+сентябрь!BM201+октябрь!BM201+ноябрь!BM201+декабрь!BM201</f>
        <v>0</v>
      </c>
      <c r="BQ201" s="36">
        <f>январь!BN201+февраль!BN201+март!BN201+апрель!BN201+май!BN201+июнь!BN201+июль!BN201+август!BN201+сентябрь!BN201+октябрь!BN201+ноябрь!BN201+декабрь!BN201</f>
        <v>0</v>
      </c>
      <c r="BR201" s="36">
        <f>январь!BO201+февраль!BO201+март!BO201+апрель!BO201+май!BO201+июнь!BO201+июль!BO201+август!BO201+сентябрь!BO201+октябрь!BO201+ноябрь!BO201+декабрь!BO201</f>
        <v>0</v>
      </c>
      <c r="BS201" s="29">
        <f>январь!BP201+февраль!BP201+март!BP201+апрель!BP201+май!BP201+июнь!BP201+июль!BP201+август!BP201+сентябрь!BP201+октябрь!BP201+ноябрь!BP201+декабрь!BP201</f>
        <v>0</v>
      </c>
      <c r="BT201" s="36">
        <f>январь!BQ201+февраль!BQ201+март!BQ201+апрель!BQ201+май!BQ201+июнь!BQ201+июль!BQ201+август!BQ201+сентябрь!BQ201+октябрь!BQ201+ноябрь!BQ201+декабрь!BQ201</f>
        <v>0</v>
      </c>
      <c r="BU201" s="29">
        <f>январь!BR201+февраль!BR201+март!BR201+апрель!BR201+май!BR201+июнь!BR201+июль!BR201+август!BR201+сентябрь!BR201+октябрь!BR201+ноябрь!BR201+декабрь!BR201</f>
        <v>0</v>
      </c>
      <c r="BV201" s="36">
        <f>январь!BS201+февраль!BS201+март!BS201+апрель!BS201+май!BS201+июнь!BS201+июль!BS201+август!BS201+сентябрь!BS201+октябрь!BS201+ноябрь!BS201+декабрь!BS201</f>
        <v>0</v>
      </c>
      <c r="BW201" s="36">
        <f>январь!BT201+февраль!BT201+март!BT201+апрель!BT201+май!BT201+июнь!BT201+июль!BT201+август!BT201+сентябрь!BT201+октябрь!BT201+ноябрь!BT201+декабрь!BT201</f>
        <v>0</v>
      </c>
      <c r="BX201" s="36">
        <f>январь!BU201+февраль!BU201+март!BU201+апрель!BU201+май!BU201+июнь!BU201+июль!BU201+август!BU201+сентябрь!BU201+октябрь!BU201+ноябрь!BU201+декабрь!BU201</f>
        <v>0</v>
      </c>
      <c r="BY201" s="36">
        <f>январь!BV201+февраль!BV201+март!BV201+апрель!BV201+май!BV201+июнь!BV201+июль!BV201+август!BV201+сентябрь!BV201+октябрь!BV201+ноябрь!BV201+декабрь!BV201</f>
        <v>0</v>
      </c>
      <c r="BZ201" s="77">
        <v>1</v>
      </c>
    </row>
    <row r="202" spans="1:78" x14ac:dyDescent="0.25">
      <c r="A202" s="16">
        <v>200</v>
      </c>
      <c r="B202" s="16">
        <v>2</v>
      </c>
      <c r="C202" s="37" t="s">
        <v>657</v>
      </c>
      <c r="D202" s="51">
        <v>32.636905120772944</v>
      </c>
      <c r="E202" s="25">
        <v>42.28651</v>
      </c>
      <c r="F202" s="26">
        <f t="shared" si="9"/>
        <v>68.639415120772938</v>
      </c>
      <c r="G202" s="26">
        <f t="shared" si="10"/>
        <v>26.352905120772945</v>
      </c>
      <c r="H202" s="26">
        <f t="shared" si="11"/>
        <v>6.2839999999999998</v>
      </c>
      <c r="I202" s="36">
        <f>январь!F202+февраль!F202+март!F202+апрель!F202+май!F202+июнь!F202+июль!F202+август!F202+сентябрь!F202+октябрь!F202+ноябрь!F202+декабрь!F202</f>
        <v>0</v>
      </c>
      <c r="J202" s="36">
        <f>январь!G202+февраль!G202+март!G202+апрель!G202+май!G202+июнь!G202+июль!G202+август!G202+сентябрь!G202+октябрь!G202+ноябрь!G202+декабрь!G202</f>
        <v>0</v>
      </c>
      <c r="K202" s="36">
        <f>январь!H202+февраль!H202+март!H202+апрель!H202+май!H202+июнь!H202+июль!H202+август!H202+сентябрь!H202+октябрь!H202+ноябрь!H202+декабрь!H202</f>
        <v>0</v>
      </c>
      <c r="L202" s="27">
        <f>январь!I202+февраль!I202+март!I202+апрель!I202+май!I202+июнь!I202+июль!I202+август!I202+сентябрь!I202+октябрь!I202+ноябрь!I202+декабрь!I202</f>
        <v>0</v>
      </c>
      <c r="M202" s="36">
        <f>январь!J202+февраль!J202+март!J202+апрель!J202+май!J202+июнь!J202+июль!J202+август!J202+сентябрь!J202+октябрь!J202+ноябрь!J202+декабрь!J202</f>
        <v>0</v>
      </c>
      <c r="N202" s="36">
        <f>январь!K202+февраль!K202+март!K202+апрель!K202+май!K202+июнь!K202+июль!K202+август!K202+сентябрь!K202+октябрь!K202+ноябрь!K202+декабрь!K202</f>
        <v>0</v>
      </c>
      <c r="O202" s="36">
        <f>январь!L202+февраль!L202+март!L202+апрель!L202+май!L202+июнь!L202+июль!L202+август!L202+сентябрь!L202+октябрь!L202+ноябрь!L202+декабрь!L202</f>
        <v>0</v>
      </c>
      <c r="P202" s="36">
        <f>январь!M202+февраль!M202+март!M202+апрель!M202+май!M202+июнь!M202+июль!M202+август!M202+сентябрь!M202+октябрь!M202+ноябрь!M202+декабрь!M202</f>
        <v>0</v>
      </c>
      <c r="Q202" s="36">
        <f>январь!N202+февраль!N202+март!N202+апрель!N202+май!N202+июнь!N202+июль!N202+август!N202+сентябрь!N202+октябрь!N202+ноябрь!N202+декабрь!N202</f>
        <v>0</v>
      </c>
      <c r="R202" s="29">
        <f>январь!O202+февраль!O202+март!O202+апрель!O202+май!O202+июнь!O202+июль!O202+август!O202+сентябрь!O202+октябрь!O202+ноябрь!O202+декабрь!O202</f>
        <v>0</v>
      </c>
      <c r="S202" s="36">
        <f>январь!P202+февраль!P202+март!P202+апрель!P202+май!P202+июнь!P202+июль!P202+август!P202+сентябрь!P202+октябрь!P202+ноябрь!P202+декабрь!P202</f>
        <v>0</v>
      </c>
      <c r="T202" s="29">
        <f>январь!Q202+февраль!Q202+март!Q202+апрель!Q202+май!Q202+июнь!Q202+июль!Q202+август!Q202+сентябрь!Q202+октябрь!Q202+ноябрь!Q202+декабрь!Q202</f>
        <v>0</v>
      </c>
      <c r="U202" s="36">
        <f>январь!R202+февраль!R202+март!R202+апрель!R202+май!R202+июнь!R202+июль!R202+август!R202+сентябрь!R202+октябрь!R202+ноябрь!R202+декабрь!R202</f>
        <v>0</v>
      </c>
      <c r="V202" s="36">
        <f>январь!S202+февраль!S202+март!S202+апрель!S202+май!S202+июнь!S202+июль!S202+август!S202+сентябрь!S202+октябрь!S202+ноябрь!S202+декабрь!S202</f>
        <v>0</v>
      </c>
      <c r="W202" s="36">
        <f>январь!T202+февраль!T202+март!T202+апрель!T202+май!T202+июнь!T202+июль!T202+август!T202+сентябрь!T202+октябрь!T202+ноябрь!T202+декабрь!T202</f>
        <v>0</v>
      </c>
      <c r="X202" s="36">
        <f>январь!U202+февраль!U202+март!U202+апрель!U202+май!U202+июнь!U202+июль!U202+август!U202+сентябрь!U202+октябрь!U202+ноябрь!U202+декабрь!U202</f>
        <v>0</v>
      </c>
      <c r="Y202" s="36">
        <f>январь!V202+февраль!V202+март!V202+апрель!V202+май!V202+июнь!V202+июль!V202+август!V202+сентябрь!V202+октябрь!V202+ноябрь!V202+декабрь!V202</f>
        <v>0</v>
      </c>
      <c r="Z202" s="36">
        <f>январь!W202+февраль!W202+март!W202+апрель!W202+май!W202+июнь!W202+июль!W202+август!W202+сентябрь!W202+октябрь!W202+ноябрь!W202+декабрь!W202</f>
        <v>0</v>
      </c>
      <c r="AA202" s="36">
        <f>январь!X202+февраль!X202+март!X202+апрель!X202+май!X202+июнь!X202+июль!X202+август!X202+сентябрь!X202+октябрь!X202+ноябрь!X202+декабрь!X202</f>
        <v>0</v>
      </c>
      <c r="AB202" s="29">
        <f>январь!Y202+февраль!Y202+март!Y202+апрель!Y202+май!Y202+июнь!Y202+июль!Y202+август!Y202+сентябрь!Y202+октябрь!Y202+ноябрь!Y202+декабрь!Y202</f>
        <v>0</v>
      </c>
      <c r="AC202" s="36">
        <f>январь!Z202+февраль!Z202+март!Z202+апрель!Z202+май!Z202+июнь!Z202+июль!Z202+август!Z202+сентябрь!Z202+октябрь!Z202+ноябрь!Z202+декабрь!Z202</f>
        <v>0</v>
      </c>
      <c r="AD202" s="66" t="str">
        <f>CONCATENATE(январь!AA202,$BZ$1,февраль!AA202,$BZ$1,март!AA202,$BZ$1,апрель!AA202,$BZ$1,май!AA202,$BZ$1,июнь!AA202,$BZ$1,июль!AA202,$BZ$1,август!AA202,$BZ$1,сентябрь!AA202,$BZ$1,октябрь!AA202,$BZ$1,ноябрь!AA202,$BZ$1,декабрь!AA202)</f>
        <v xml:space="preserve">           </v>
      </c>
      <c r="AE202" s="36">
        <f>январь!AB202+февраль!AB202+март!AB202+апрель!AB202+май!AB202+июнь!AB202+июль!AB202+август!AB202+сентябрь!AB202+октябрь!AB202+ноябрь!AB202+декабрь!AB202</f>
        <v>0</v>
      </c>
      <c r="AF202" s="36">
        <f>январь!AC202+февраль!AC202+март!AC202+апрель!AC202+май!AC202+июнь!AC202+июль!AC202+август!AC202+сентябрь!AC202+октябрь!AC202+ноябрь!AC202+декабрь!AC202</f>
        <v>0</v>
      </c>
      <c r="AG202" s="36">
        <f>январь!AD202+февраль!AD202+март!AD202+апрель!AD202+май!AD202+июнь!AD202+июль!AD202+август!AD202+сентябрь!AD202+октябрь!AD202+ноябрь!AD202+декабрь!AD202</f>
        <v>0</v>
      </c>
      <c r="AH202" s="36">
        <f>январь!AE202+февраль!AE202+март!AE202+апрель!AE202+май!AE202+июнь!AE202+июль!AE202+август!AE202+сентябрь!AE202+октябрь!AE202+ноябрь!AE202+декабрь!AE202</f>
        <v>0</v>
      </c>
      <c r="AI202" s="36">
        <f>январь!AF202+февраль!AF202+март!AF202+апрель!AF202+май!AF202+июнь!AF202+июль!AF202+август!AF202+сентябрь!AF202+октябрь!AF202+ноябрь!AF202+декабрь!AF202</f>
        <v>4.0000000000000001E-3</v>
      </c>
      <c r="AJ202" s="36">
        <f>январь!AG202+февраль!AG202+март!AG202+апрель!AG202+май!AG202+июнь!AG202+июль!AG202+август!AG202+сентябрь!AG202+октябрь!AG202+ноябрь!AG202+декабрь!AG202</f>
        <v>2.4359999999999999</v>
      </c>
      <c r="AK202" s="29">
        <f>январь!AH202+февраль!AH202+март!AH202+апрель!AH202+май!AH202+июнь!AH202+июль!AH202+август!AH202+сентябрь!AH202+октябрь!AH202+ноябрь!AH202+декабрь!AH202</f>
        <v>0</v>
      </c>
      <c r="AL202" s="36">
        <f>январь!AI202+февраль!AI202+март!AI202+апрель!AI202+май!AI202+июнь!AI202+июль!AI202+август!AI202+сентябрь!AI202+октябрь!AI202+ноябрь!AI202+декабрь!AI202</f>
        <v>0</v>
      </c>
      <c r="AM202" s="29">
        <f>январь!AJ202+февраль!AJ202+март!AJ202+апрель!AJ202+май!AJ202+июнь!AJ202+июль!AJ202+август!AJ202+сентябрь!AJ202+октябрь!AJ202+ноябрь!AJ202+декабрь!AJ202</f>
        <v>0</v>
      </c>
      <c r="AN202" s="36">
        <f>январь!AK202+февраль!AK202+март!AK202+апрель!AK202+май!AK202+июнь!AK202+июль!AK202+август!AK202+сентябрь!AK202+октябрь!AK202+ноябрь!AK202+декабрь!AK202</f>
        <v>0</v>
      </c>
      <c r="AO202" s="36">
        <f>январь!AL202+февраль!AL202+март!AL202+апрель!AL202+май!AL202+июнь!AL202+июль!AL202+август!AL202+сентябрь!AL202+октябрь!AL202+ноябрь!AL202+декабрь!AL202</f>
        <v>0</v>
      </c>
      <c r="AP202" s="36">
        <f>январь!AM202+февраль!AM202+март!AM202+апрель!AM202+май!AM202+июнь!AM202+июль!AM202+август!AM202+сентябрь!AM202+октябрь!AM202+ноябрь!AM202+декабрь!AM202</f>
        <v>0</v>
      </c>
      <c r="AQ202" s="29">
        <f>январь!AN202+февраль!AN202+март!AN202+апрель!AN202+май!AN202+июнь!AN202+июль!AN202+август!AN202+сентябрь!AN202+октябрь!AN202+ноябрь!AN202+декабрь!AN202</f>
        <v>0</v>
      </c>
      <c r="AR202" s="36">
        <f>январь!AO202+февраль!AO202+март!AO202+апрель!AO202+май!AO202+июнь!AO202+июль!AO202+август!AO202+сентябрь!AO202+октябрь!AO202+ноябрь!AO202+декабрь!AO202</f>
        <v>0</v>
      </c>
      <c r="AS202" s="29">
        <f>январь!AP202+февраль!AP202+март!AP202+апрель!AP202+май!AP202+июнь!AP202+июль!AP202+август!AP202+сентябрь!AP202+октябрь!AP202+ноябрь!AP202+декабрь!AP202</f>
        <v>0</v>
      </c>
      <c r="AT202" s="36">
        <f>январь!AQ202+февраль!AQ202+март!AQ202+апрель!AQ202+май!AQ202+июнь!AQ202+июль!AQ202+август!AQ202+сентябрь!AQ202+октябрь!AQ202+ноябрь!AQ202+декабрь!AQ202</f>
        <v>0</v>
      </c>
      <c r="AU202" s="29">
        <f>январь!AR202+февраль!AR202+март!AR202+апрель!AR202+май!AR202+июнь!AR202+июль!AR202+август!AR202+сентябрь!AR202+октябрь!AR202+ноябрь!AR202+декабрь!AR202</f>
        <v>0</v>
      </c>
      <c r="AV202" s="36">
        <f>январь!AS202+февраль!AS202+март!AS202+апрель!AS202+май!AS202+июнь!AS202+июль!AS202+август!AS202+сентябрь!AS202+октябрь!AS202+ноябрь!AS202+декабрь!AS202</f>
        <v>0</v>
      </c>
      <c r="AW202" s="36">
        <f>январь!AT202+февраль!AT202+март!AT202+апрель!AT202+май!AT202+июнь!AT202+июль!AT202+август!AT202+сентябрь!AT202+октябрь!AT202+ноябрь!AT202+декабрь!AT202</f>
        <v>0</v>
      </c>
      <c r="AX202" s="36">
        <f>январь!AU202+февраль!AU202+март!AU202+апрель!AU202+май!AU202+июнь!AU202+июль!AU202+август!AU202+сентябрь!AU202+октябрь!AU202+ноябрь!AU202+декабрь!AU202</f>
        <v>0</v>
      </c>
      <c r="AY202" s="29">
        <f>январь!AV202+февраль!AV202+март!AV202+апрель!AV202+май!AV202+июнь!AV202+июль!AV202+август!AV202+сентябрь!AV202+октябрь!AV202+ноябрь!AV202+декабрь!AV202</f>
        <v>0</v>
      </c>
      <c r="AZ202" s="36">
        <f>январь!AW202+февраль!AW202+март!AW202+апрель!AW202+май!AW202+июнь!AW202+июль!AW202+август!AW202+сентябрь!AW202+октябрь!AW202+ноябрь!AW202+декабрь!AW202</f>
        <v>0</v>
      </c>
      <c r="BA202" s="36">
        <f>январь!AX202+февраль!AX202+март!AX202+апрель!AX202+май!AX202+июнь!AX202+июль!AX202+август!AX202+сентябрь!AX202+октябрь!AX202+ноябрь!AX202+декабрь!AX202</f>
        <v>0</v>
      </c>
      <c r="BB202" s="36">
        <f>январь!AY202+февраль!AY202+март!AY202+апрель!AY202+май!AY202+июнь!AY202+июль!AY202+август!AY202+сентябрь!AY202+октябрь!AY202+ноябрь!AY202+декабрь!AY202</f>
        <v>0</v>
      </c>
      <c r="BC202" s="29">
        <f>январь!AZ202+февраль!AZ202+март!AZ202+апрель!AZ202+май!AZ202+июнь!AZ202+июль!AZ202+август!AZ202+сентябрь!AZ202+октябрь!AZ202+ноябрь!AZ202+декабрь!AZ202</f>
        <v>0</v>
      </c>
      <c r="BD202" s="36">
        <f>январь!BA202+февраль!BA202+март!BA202+апрель!BA202+май!BA202+июнь!BA202+июль!BA202+август!BA202+сентябрь!BA202+октябрь!BA202+ноябрь!BA202+декабрь!BA202</f>
        <v>0</v>
      </c>
      <c r="BE202" s="36">
        <f>январь!BB202+февраль!BB202+март!BB202+апрель!BB202+май!BB202+июнь!BB202+июль!BB202+август!BB202+сентябрь!BB202+октябрь!BB202+ноябрь!BB202+декабрь!BB202</f>
        <v>0</v>
      </c>
      <c r="BF202" s="36">
        <f>январь!BC202+февраль!BC202+март!BC202+апрель!BC202+май!BC202+июнь!BC202+июль!BC202+август!BC202+сентябрь!BC202+октябрь!BC202+ноябрь!BC202+декабрь!BC202</f>
        <v>0</v>
      </c>
      <c r="BG202" s="36">
        <f>январь!BD202+февраль!BD202+март!BD202+апрель!BD202+май!BD202+июнь!BD202+июль!BD202+август!BD202+сентябрь!BD202+октябрь!BD202+ноябрь!BD202+декабрь!BD202</f>
        <v>0</v>
      </c>
      <c r="BH202" s="36">
        <f>январь!BE202+февраль!BE202+март!BE202+апрель!BE202+май!BE202+июнь!BE202+июль!BE202+август!BE202+сентябрь!BE202+октябрь!BE202+ноябрь!BE202+декабрь!BE202</f>
        <v>0</v>
      </c>
      <c r="BI202" s="36">
        <f>январь!BF202+февраль!BF202+март!BF202+апрель!BF202+май!BF202+июнь!BF202+июль!BF202+август!BF202+сентябрь!BF202+октябрь!BF202+ноябрь!BF202+декабрь!BF202</f>
        <v>0</v>
      </c>
      <c r="BJ202" s="36">
        <f>январь!BG202+февраль!BG202+март!BG202+апрель!BG202+май!BG202+июнь!BG202+июль!BG202+август!BG202+сентябрь!BG202+октябрь!BG202+ноябрь!BG202+декабрь!BG202</f>
        <v>0</v>
      </c>
      <c r="BK202" s="36">
        <f>январь!BH202+февраль!BH202+март!BH202+апрель!BH202+май!BH202+июнь!BH202+июль!BH202+август!BH202+сентябрь!BH202+октябрь!BH202+ноябрь!BH202+декабрь!BH202</f>
        <v>0</v>
      </c>
      <c r="BL202" s="36">
        <f>январь!BI202+февраль!BI202+март!BI202+апрель!BI202+май!BI202+июнь!BI202+июль!BI202+август!BI202+сентябрь!BI202+октябрь!BI202+ноябрь!BI202+декабрь!BI202</f>
        <v>0</v>
      </c>
      <c r="BM202" s="29">
        <f>январь!BJ202+февраль!BJ202+март!BJ202+апрель!BJ202+май!BJ202+июнь!BJ202+июль!BJ202+август!BJ202+сентябрь!BJ202+октябрь!BJ202+ноябрь!BJ202+декабрь!BJ202</f>
        <v>0</v>
      </c>
      <c r="BN202" s="36">
        <f>январь!BK202+февраль!BK202+март!BK202+апрель!BK202+май!BK202+июнь!BK202+июль!BK202+август!BK202+сентябрь!BK202+октябрь!BK202+ноябрь!BK202+декабрь!BK202</f>
        <v>0</v>
      </c>
      <c r="BO202" s="29">
        <f>январь!BL202+февраль!BL202+март!BL202+апрель!BL202+май!BL202+июнь!BL202+июль!BL202+август!BL202+сентябрь!BL202+октябрь!BL202+ноябрь!BL202+декабрь!BL202</f>
        <v>1</v>
      </c>
      <c r="BP202" s="36">
        <f>январь!BM202+февраль!BM202+март!BM202+апрель!BM202+май!BM202+июнь!BM202+июль!BM202+август!BM202+сентябрь!BM202+октябрь!BM202+ноябрь!BM202+декабрь!BM202</f>
        <v>1.752</v>
      </c>
      <c r="BQ202" s="36">
        <f>январь!BN202+февраль!BN202+март!BN202+апрель!BN202+май!BN202+июнь!BN202+июль!BN202+август!BN202+сентябрь!BN202+октябрь!BN202+ноябрь!BN202+декабрь!BN202</f>
        <v>0</v>
      </c>
      <c r="BR202" s="36">
        <f>январь!BO202+февраль!BO202+март!BO202+апрель!BO202+май!BO202+июнь!BO202+июль!BO202+август!BO202+сентябрь!BO202+октябрь!BO202+ноябрь!BO202+декабрь!BO202</f>
        <v>0</v>
      </c>
      <c r="BS202" s="29">
        <f>январь!BP202+февраль!BP202+март!BP202+апрель!BP202+май!BP202+июнь!BP202+июль!BP202+август!BP202+сентябрь!BP202+октябрь!BP202+ноябрь!BP202+декабрь!BP202</f>
        <v>0</v>
      </c>
      <c r="BT202" s="36">
        <f>январь!BQ202+февраль!BQ202+март!BQ202+апрель!BQ202+май!BQ202+июнь!BQ202+июль!BQ202+август!BQ202+сентябрь!BQ202+октябрь!BQ202+ноябрь!BQ202+декабрь!BQ202</f>
        <v>0</v>
      </c>
      <c r="BU202" s="29">
        <f>январь!BR202+февраль!BR202+март!BR202+апрель!BR202+май!BR202+июнь!BR202+июль!BR202+август!BR202+сентябрь!BR202+октябрь!BR202+ноябрь!BR202+декабрь!BR202</f>
        <v>0</v>
      </c>
      <c r="BV202" s="36">
        <f>январь!BS202+февраль!BS202+март!BS202+апрель!BS202+май!BS202+июнь!BS202+июль!BS202+август!BS202+сентябрь!BS202+октябрь!BS202+ноябрь!BS202+декабрь!BS202</f>
        <v>0</v>
      </c>
      <c r="BW202" s="36">
        <f>январь!BT202+февраль!BT202+март!BT202+апрель!BT202+май!BT202+июнь!BT202+июль!BT202+август!BT202+сентябрь!BT202+октябрь!BT202+ноябрь!BT202+декабрь!BT202</f>
        <v>0</v>
      </c>
      <c r="BX202" s="36">
        <f>январь!BU202+февраль!BU202+март!BU202+апрель!BU202+май!BU202+июнь!BU202+июль!BU202+август!BU202+сентябрь!BU202+октябрь!BU202+ноябрь!BU202+декабрь!BU202</f>
        <v>0</v>
      </c>
      <c r="BY202" s="36">
        <f>январь!BV202+февраль!BV202+март!BV202+апрель!BV202+май!BV202+июнь!BV202+июль!BV202+август!BV202+сентябрь!BV202+октябрь!BV202+ноябрь!BV202+декабрь!BV202</f>
        <v>2.0960000000000001</v>
      </c>
      <c r="BZ202" s="77">
        <v>0</v>
      </c>
    </row>
    <row r="203" spans="1:78" x14ac:dyDescent="0.25">
      <c r="A203" s="16">
        <v>201</v>
      </c>
      <c r="B203" s="16">
        <v>2</v>
      </c>
      <c r="C203" s="37" t="s">
        <v>658</v>
      </c>
      <c r="D203" s="51">
        <v>48.504695652173908</v>
      </c>
      <c r="E203" s="25">
        <v>89.135860000000008</v>
      </c>
      <c r="F203" s="26">
        <f t="shared" si="9"/>
        <v>136.94355565217393</v>
      </c>
      <c r="G203" s="26">
        <f t="shared" si="10"/>
        <v>47.807695652173905</v>
      </c>
      <c r="H203" s="26">
        <f t="shared" si="11"/>
        <v>0.69699999999999995</v>
      </c>
      <c r="I203" s="36">
        <f>январь!F203+февраль!F203+март!F203+апрель!F203+май!F203+июнь!F203+июль!F203+август!F203+сентябрь!F203+октябрь!F203+ноябрь!F203+декабрь!F203</f>
        <v>0</v>
      </c>
      <c r="J203" s="36">
        <f>январь!G203+февраль!G203+март!G203+апрель!G203+май!G203+июнь!G203+июль!G203+август!G203+сентябрь!G203+октябрь!G203+ноябрь!G203+декабрь!G203</f>
        <v>0</v>
      </c>
      <c r="K203" s="36">
        <f>январь!H203+февраль!H203+март!H203+апрель!H203+май!H203+июнь!H203+июль!H203+август!H203+сентябрь!H203+октябрь!H203+ноябрь!H203+декабрь!H203</f>
        <v>0</v>
      </c>
      <c r="L203" s="27">
        <f>январь!I203+февраль!I203+март!I203+апрель!I203+май!I203+июнь!I203+июль!I203+август!I203+сентябрь!I203+октябрь!I203+ноябрь!I203+декабрь!I203</f>
        <v>0</v>
      </c>
      <c r="M203" s="36">
        <f>январь!J203+февраль!J203+март!J203+апрель!J203+май!J203+июнь!J203+июль!J203+август!J203+сентябрь!J203+октябрь!J203+ноябрь!J203+декабрь!J203</f>
        <v>0</v>
      </c>
      <c r="N203" s="36">
        <f>январь!K203+февраль!K203+март!K203+апрель!K203+май!K203+июнь!K203+июль!K203+август!K203+сентябрь!K203+октябрь!K203+ноябрь!K203+декабрь!K203</f>
        <v>0</v>
      </c>
      <c r="O203" s="36">
        <f>январь!L203+февраль!L203+март!L203+апрель!L203+май!L203+июнь!L203+июль!L203+август!L203+сентябрь!L203+октябрь!L203+ноябрь!L203+декабрь!L203</f>
        <v>0</v>
      </c>
      <c r="P203" s="36">
        <f>январь!M203+февраль!M203+март!M203+апрель!M203+май!M203+июнь!M203+июль!M203+август!M203+сентябрь!M203+октябрь!M203+ноябрь!M203+декабрь!M203</f>
        <v>0</v>
      </c>
      <c r="Q203" s="36">
        <f>январь!N203+февраль!N203+март!N203+апрель!N203+май!N203+июнь!N203+июль!N203+август!N203+сентябрь!N203+октябрь!N203+ноябрь!N203+декабрь!N203</f>
        <v>0</v>
      </c>
      <c r="R203" s="29">
        <f>январь!O203+февраль!O203+март!O203+апрель!O203+май!O203+июнь!O203+июль!O203+август!O203+сентябрь!O203+октябрь!O203+ноябрь!O203+декабрь!O203</f>
        <v>0</v>
      </c>
      <c r="S203" s="36">
        <f>январь!P203+февраль!P203+март!P203+апрель!P203+май!P203+июнь!P203+июль!P203+август!P203+сентябрь!P203+октябрь!P203+ноябрь!P203+декабрь!P203</f>
        <v>0</v>
      </c>
      <c r="T203" s="29">
        <f>январь!Q203+февраль!Q203+март!Q203+апрель!Q203+май!Q203+июнь!Q203+июль!Q203+август!Q203+сентябрь!Q203+октябрь!Q203+ноябрь!Q203+декабрь!Q203</f>
        <v>0</v>
      </c>
      <c r="U203" s="36">
        <f>январь!R203+февраль!R203+март!R203+апрель!R203+май!R203+июнь!R203+июль!R203+август!R203+сентябрь!R203+октябрь!R203+ноябрь!R203+декабрь!R203</f>
        <v>0</v>
      </c>
      <c r="V203" s="36">
        <f>январь!S203+февраль!S203+март!S203+апрель!S203+май!S203+июнь!S203+июль!S203+август!S203+сентябрь!S203+октябрь!S203+ноябрь!S203+декабрь!S203</f>
        <v>0</v>
      </c>
      <c r="W203" s="36">
        <f>январь!T203+февраль!T203+март!T203+апрель!T203+май!T203+июнь!T203+июль!T203+август!T203+сентябрь!T203+октябрь!T203+ноябрь!T203+декабрь!T203</f>
        <v>0</v>
      </c>
      <c r="X203" s="36">
        <f>январь!U203+февраль!U203+март!U203+апрель!U203+май!U203+июнь!U203+июль!U203+август!U203+сентябрь!U203+октябрь!U203+ноябрь!U203+декабрь!U203</f>
        <v>0</v>
      </c>
      <c r="Y203" s="36">
        <f>январь!V203+февраль!V203+март!V203+апрель!V203+май!V203+июнь!V203+июль!V203+август!V203+сентябрь!V203+октябрь!V203+ноябрь!V203+декабрь!V203</f>
        <v>0</v>
      </c>
      <c r="Z203" s="36">
        <f>январь!W203+февраль!W203+март!W203+апрель!W203+май!W203+июнь!W203+июль!W203+август!W203+сентябрь!W203+октябрь!W203+ноябрь!W203+декабрь!W203</f>
        <v>0</v>
      </c>
      <c r="AA203" s="36">
        <f>январь!X203+февраль!X203+март!X203+апрель!X203+май!X203+июнь!X203+июль!X203+август!X203+сентябрь!X203+октябрь!X203+ноябрь!X203+декабрь!X203</f>
        <v>0</v>
      </c>
      <c r="AB203" s="29">
        <f>январь!Y203+февраль!Y203+март!Y203+апрель!Y203+май!Y203+июнь!Y203+июль!Y203+август!Y203+сентябрь!Y203+октябрь!Y203+ноябрь!Y203+декабрь!Y203</f>
        <v>0</v>
      </c>
      <c r="AC203" s="36">
        <f>январь!Z203+февраль!Z203+март!Z203+апрель!Z203+май!Z203+июнь!Z203+июль!Z203+август!Z203+сентябрь!Z203+октябрь!Z203+ноябрь!Z203+декабрь!Z203</f>
        <v>0</v>
      </c>
      <c r="AD203" s="66" t="str">
        <f>CONCATENATE(январь!AA203,$BZ$1,февраль!AA203,$BZ$1,март!AA203,$BZ$1,апрель!AA203,$BZ$1,май!AA203,$BZ$1,июнь!AA203,$BZ$1,июль!AA203,$BZ$1,август!AA203,$BZ$1,сентябрь!AA203,$BZ$1,октябрь!AA203,$BZ$1,ноябрь!AA203,$BZ$1,декабрь!AA203)</f>
        <v xml:space="preserve">           </v>
      </c>
      <c r="AE203" s="36">
        <f>январь!AB203+февраль!AB203+март!AB203+апрель!AB203+май!AB203+июнь!AB203+июль!AB203+август!AB203+сентябрь!AB203+октябрь!AB203+ноябрь!AB203+декабрь!AB203</f>
        <v>0</v>
      </c>
      <c r="AF203" s="36">
        <f>январь!AC203+февраль!AC203+март!AC203+апрель!AC203+май!AC203+июнь!AC203+июль!AC203+август!AC203+сентябрь!AC203+октябрь!AC203+ноябрь!AC203+декабрь!AC203</f>
        <v>0</v>
      </c>
      <c r="AG203" s="36">
        <f>январь!AD203+февраль!AD203+март!AD203+апрель!AD203+май!AD203+июнь!AD203+июль!AD203+август!AD203+сентябрь!AD203+октябрь!AD203+ноябрь!AD203+декабрь!AD203</f>
        <v>0</v>
      </c>
      <c r="AH203" s="36">
        <f>январь!AE203+февраль!AE203+март!AE203+апрель!AE203+май!AE203+июнь!AE203+июль!AE203+август!AE203+сентябрь!AE203+октябрь!AE203+ноябрь!AE203+декабрь!AE203</f>
        <v>0</v>
      </c>
      <c r="AI203" s="36">
        <f>январь!AF203+февраль!AF203+март!AF203+апрель!AF203+май!AF203+июнь!AF203+июль!AF203+август!AF203+сентябрь!AF203+октябрь!AF203+ноябрь!AF203+декабрь!AF203</f>
        <v>0</v>
      </c>
      <c r="AJ203" s="36">
        <f>январь!AG203+февраль!AG203+март!AG203+апрель!AG203+май!AG203+июнь!AG203+июль!AG203+август!AG203+сентябрь!AG203+октябрь!AG203+ноябрь!AG203+декабрь!AG203</f>
        <v>0</v>
      </c>
      <c r="AK203" s="29">
        <f>январь!AH203+февраль!AH203+март!AH203+апрель!AH203+май!AH203+июнь!AH203+июль!AH203+август!AH203+сентябрь!AH203+октябрь!AH203+ноябрь!AH203+декабрь!AH203</f>
        <v>0</v>
      </c>
      <c r="AL203" s="36">
        <f>январь!AI203+февраль!AI203+март!AI203+апрель!AI203+май!AI203+июнь!AI203+июль!AI203+август!AI203+сентябрь!AI203+октябрь!AI203+ноябрь!AI203+декабрь!AI203</f>
        <v>0</v>
      </c>
      <c r="AM203" s="29">
        <f>январь!AJ203+февраль!AJ203+март!AJ203+апрель!AJ203+май!AJ203+июнь!AJ203+июль!AJ203+август!AJ203+сентябрь!AJ203+октябрь!AJ203+ноябрь!AJ203+декабрь!AJ203</f>
        <v>0</v>
      </c>
      <c r="AN203" s="36">
        <f>январь!AK203+февраль!AK203+март!AK203+апрель!AK203+май!AK203+июнь!AK203+июль!AK203+август!AK203+сентябрь!AK203+октябрь!AK203+ноябрь!AK203+декабрь!AK203</f>
        <v>0</v>
      </c>
      <c r="AO203" s="36">
        <f>январь!AL203+февраль!AL203+март!AL203+апрель!AL203+май!AL203+июнь!AL203+июль!AL203+август!AL203+сентябрь!AL203+октябрь!AL203+ноябрь!AL203+декабрь!AL203</f>
        <v>0</v>
      </c>
      <c r="AP203" s="36">
        <f>январь!AM203+февраль!AM203+март!AM203+апрель!AM203+май!AM203+июнь!AM203+июль!AM203+август!AM203+сентябрь!AM203+октябрь!AM203+ноябрь!AM203+декабрь!AM203</f>
        <v>0</v>
      </c>
      <c r="AQ203" s="29">
        <f>январь!AN203+февраль!AN203+март!AN203+апрель!AN203+май!AN203+июнь!AN203+июль!AN203+август!AN203+сентябрь!AN203+октябрь!AN203+ноябрь!AN203+декабрь!AN203</f>
        <v>0</v>
      </c>
      <c r="AR203" s="36">
        <f>январь!AO203+февраль!AO203+март!AO203+апрель!AO203+май!AO203+июнь!AO203+июль!AO203+август!AO203+сентябрь!AO203+октябрь!AO203+ноябрь!AO203+декабрь!AO203</f>
        <v>0</v>
      </c>
      <c r="AS203" s="29">
        <f>январь!AP203+февраль!AP203+март!AP203+апрель!AP203+май!AP203+июнь!AP203+июль!AP203+август!AP203+сентябрь!AP203+октябрь!AP203+ноябрь!AP203+декабрь!AP203</f>
        <v>0</v>
      </c>
      <c r="AT203" s="36">
        <f>январь!AQ203+февраль!AQ203+март!AQ203+апрель!AQ203+май!AQ203+июнь!AQ203+июль!AQ203+август!AQ203+сентябрь!AQ203+октябрь!AQ203+ноябрь!AQ203+декабрь!AQ203</f>
        <v>0</v>
      </c>
      <c r="AU203" s="29">
        <f>январь!AR203+февраль!AR203+март!AR203+апрель!AR203+май!AR203+июнь!AR203+июль!AR203+август!AR203+сентябрь!AR203+октябрь!AR203+ноябрь!AR203+декабрь!AR203</f>
        <v>0</v>
      </c>
      <c r="AV203" s="36">
        <f>январь!AS203+февраль!AS203+март!AS203+апрель!AS203+май!AS203+июнь!AS203+июль!AS203+август!AS203+сентябрь!AS203+октябрь!AS203+ноябрь!AS203+декабрь!AS203</f>
        <v>0</v>
      </c>
      <c r="AW203" s="36">
        <f>январь!AT203+февраль!AT203+март!AT203+апрель!AT203+май!AT203+июнь!AT203+июль!AT203+август!AT203+сентябрь!AT203+октябрь!AT203+ноябрь!AT203+декабрь!AT203</f>
        <v>0</v>
      </c>
      <c r="AX203" s="36">
        <f>январь!AU203+февраль!AU203+март!AU203+апрель!AU203+май!AU203+июнь!AU203+июль!AU203+август!AU203+сентябрь!AU203+октябрь!AU203+ноябрь!AU203+декабрь!AU203</f>
        <v>0</v>
      </c>
      <c r="AY203" s="29">
        <f>январь!AV203+февраль!AV203+март!AV203+апрель!AV203+май!AV203+июнь!AV203+июль!AV203+август!AV203+сентябрь!AV203+октябрь!AV203+ноябрь!AV203+декабрь!AV203</f>
        <v>0</v>
      </c>
      <c r="AZ203" s="36">
        <f>январь!AW203+февраль!AW203+март!AW203+апрель!AW203+май!AW203+июнь!AW203+июль!AW203+август!AW203+сентябрь!AW203+октябрь!AW203+ноябрь!AW203+декабрь!AW203</f>
        <v>0</v>
      </c>
      <c r="BA203" s="36">
        <f>январь!AX203+февраль!AX203+март!AX203+апрель!AX203+май!AX203+июнь!AX203+июль!AX203+август!AX203+сентябрь!AX203+октябрь!AX203+ноябрь!AX203+декабрь!AX203</f>
        <v>0</v>
      </c>
      <c r="BB203" s="36">
        <f>январь!AY203+февраль!AY203+март!AY203+апрель!AY203+май!AY203+июнь!AY203+июль!AY203+август!AY203+сентябрь!AY203+октябрь!AY203+ноябрь!AY203+декабрь!AY203</f>
        <v>0</v>
      </c>
      <c r="BC203" s="29">
        <f>январь!AZ203+февраль!AZ203+март!AZ203+апрель!AZ203+май!AZ203+июнь!AZ203+июль!AZ203+август!AZ203+сентябрь!AZ203+октябрь!AZ203+ноябрь!AZ203+декабрь!AZ203</f>
        <v>0</v>
      </c>
      <c r="BD203" s="36">
        <f>январь!BA203+февраль!BA203+март!BA203+апрель!BA203+май!BA203+июнь!BA203+июль!BA203+август!BA203+сентябрь!BA203+октябрь!BA203+ноябрь!BA203+декабрь!BA203</f>
        <v>0</v>
      </c>
      <c r="BE203" s="36">
        <f>январь!BB203+февраль!BB203+март!BB203+апрель!BB203+май!BB203+июнь!BB203+июль!BB203+август!BB203+сентябрь!BB203+октябрь!BB203+ноябрь!BB203+декабрь!BB203</f>
        <v>0</v>
      </c>
      <c r="BF203" s="36">
        <f>январь!BC203+февраль!BC203+март!BC203+апрель!BC203+май!BC203+июнь!BC203+июль!BC203+август!BC203+сентябрь!BC203+октябрь!BC203+ноябрь!BC203+декабрь!BC203</f>
        <v>0</v>
      </c>
      <c r="BG203" s="36">
        <f>январь!BD203+февраль!BD203+март!BD203+апрель!BD203+май!BD203+июнь!BD203+июль!BD203+август!BD203+сентябрь!BD203+октябрь!BD203+ноябрь!BD203+декабрь!BD203</f>
        <v>0</v>
      </c>
      <c r="BH203" s="36">
        <f>январь!BE203+февраль!BE203+март!BE203+апрель!BE203+май!BE203+июнь!BE203+июль!BE203+август!BE203+сентябрь!BE203+октябрь!BE203+ноябрь!BE203+декабрь!BE203</f>
        <v>0</v>
      </c>
      <c r="BI203" s="36">
        <f>январь!BF203+февраль!BF203+март!BF203+апрель!BF203+май!BF203+июнь!BF203+июль!BF203+август!BF203+сентябрь!BF203+октябрь!BF203+ноябрь!BF203+декабрь!BF203</f>
        <v>0</v>
      </c>
      <c r="BJ203" s="36">
        <f>январь!BG203+февраль!BG203+март!BG203+апрель!BG203+май!BG203+июнь!BG203+июль!BG203+август!BG203+сентябрь!BG203+октябрь!BG203+ноябрь!BG203+декабрь!BG203</f>
        <v>0</v>
      </c>
      <c r="BK203" s="36">
        <f>январь!BH203+февраль!BH203+март!BH203+апрель!BH203+май!BH203+июнь!BH203+июль!BH203+август!BH203+сентябрь!BH203+октябрь!BH203+ноябрь!BH203+декабрь!BH203</f>
        <v>0</v>
      </c>
      <c r="BL203" s="36">
        <f>январь!BI203+февраль!BI203+март!BI203+апрель!BI203+май!BI203+июнь!BI203+июль!BI203+август!BI203+сентябрь!BI203+октябрь!BI203+ноябрь!BI203+декабрь!BI203</f>
        <v>0</v>
      </c>
      <c r="BM203" s="29">
        <f>январь!BJ203+февраль!BJ203+март!BJ203+апрель!BJ203+май!BJ203+июнь!BJ203+июль!BJ203+август!BJ203+сентябрь!BJ203+октябрь!BJ203+ноябрь!BJ203+декабрь!BJ203</f>
        <v>0</v>
      </c>
      <c r="BN203" s="36">
        <f>январь!BK203+февраль!BK203+март!BK203+апрель!BK203+май!BK203+июнь!BK203+июль!BK203+август!BK203+сентябрь!BK203+октябрь!BK203+ноябрь!BK203+декабрь!BK203</f>
        <v>0</v>
      </c>
      <c r="BO203" s="29">
        <f>январь!BL203+февраль!BL203+март!BL203+апрель!BL203+май!BL203+июнь!BL203+июль!BL203+август!BL203+сентябрь!BL203+октябрь!BL203+ноябрь!BL203+декабрь!BL203</f>
        <v>2</v>
      </c>
      <c r="BP203" s="36">
        <f>январь!BM203+февраль!BM203+март!BM203+апрель!BM203+май!BM203+июнь!BM203+июль!BM203+август!BM203+сентябрь!BM203+октябрь!BM203+ноябрь!BM203+декабрь!BM203</f>
        <v>0.69699999999999995</v>
      </c>
      <c r="BQ203" s="36">
        <f>январь!BN203+февраль!BN203+март!BN203+апрель!BN203+май!BN203+июнь!BN203+июль!BN203+август!BN203+сентябрь!BN203+октябрь!BN203+ноябрь!BN203+декабрь!BN203</f>
        <v>0</v>
      </c>
      <c r="BR203" s="36">
        <f>январь!BO203+февраль!BO203+март!BO203+апрель!BO203+май!BO203+июнь!BO203+июль!BO203+август!BO203+сентябрь!BO203+октябрь!BO203+ноябрь!BO203+декабрь!BO203</f>
        <v>0</v>
      </c>
      <c r="BS203" s="29">
        <f>январь!BP203+февраль!BP203+март!BP203+апрель!BP203+май!BP203+июнь!BP203+июль!BP203+август!BP203+сентябрь!BP203+октябрь!BP203+ноябрь!BP203+декабрь!BP203</f>
        <v>0</v>
      </c>
      <c r="BT203" s="36">
        <f>январь!BQ203+февраль!BQ203+март!BQ203+апрель!BQ203+май!BQ203+июнь!BQ203+июль!BQ203+август!BQ203+сентябрь!BQ203+октябрь!BQ203+ноябрь!BQ203+декабрь!BQ203</f>
        <v>0</v>
      </c>
      <c r="BU203" s="29">
        <f>январь!BR203+февраль!BR203+март!BR203+апрель!BR203+май!BR203+июнь!BR203+июль!BR203+август!BR203+сентябрь!BR203+октябрь!BR203+ноябрь!BR203+декабрь!BR203</f>
        <v>0</v>
      </c>
      <c r="BV203" s="36">
        <f>январь!BS203+февраль!BS203+март!BS203+апрель!BS203+май!BS203+июнь!BS203+июль!BS203+август!BS203+сентябрь!BS203+октябрь!BS203+ноябрь!BS203+декабрь!BS203</f>
        <v>0</v>
      </c>
      <c r="BW203" s="36">
        <f>январь!BT203+февраль!BT203+март!BT203+апрель!BT203+май!BT203+июнь!BT203+июль!BT203+август!BT203+сентябрь!BT203+октябрь!BT203+ноябрь!BT203+декабрь!BT203</f>
        <v>0</v>
      </c>
      <c r="BX203" s="36">
        <f>январь!BU203+февраль!BU203+март!BU203+апрель!BU203+май!BU203+июнь!BU203+июль!BU203+август!BU203+сентябрь!BU203+октябрь!BU203+ноябрь!BU203+декабрь!BU203</f>
        <v>0</v>
      </c>
      <c r="BY203" s="36">
        <f>январь!BV203+февраль!BV203+март!BV203+апрель!BV203+май!BV203+июнь!BV203+июль!BV203+август!BV203+сентябрь!BV203+октябрь!BV203+ноябрь!BV203+декабрь!BV203</f>
        <v>0</v>
      </c>
      <c r="BZ203" s="77">
        <v>0</v>
      </c>
    </row>
    <row r="204" spans="1:78" x14ac:dyDescent="0.25">
      <c r="A204" s="16">
        <v>202</v>
      </c>
      <c r="B204" s="16">
        <v>2</v>
      </c>
      <c r="C204" s="37" t="s">
        <v>659</v>
      </c>
      <c r="D204" s="51">
        <v>66.165647961352661</v>
      </c>
      <c r="E204" s="25">
        <v>223.82262399999999</v>
      </c>
      <c r="F204" s="26">
        <f t="shared" si="9"/>
        <v>289.55627196135265</v>
      </c>
      <c r="G204" s="26">
        <f t="shared" si="10"/>
        <v>65.733647961352659</v>
      </c>
      <c r="H204" s="26">
        <f t="shared" si="11"/>
        <v>0.432</v>
      </c>
      <c r="I204" s="36">
        <f>январь!F204+февраль!F204+март!F204+апрель!F204+май!F204+июнь!F204+июль!F204+август!F204+сентябрь!F204+октябрь!F204+ноябрь!F204+декабрь!F204</f>
        <v>0</v>
      </c>
      <c r="J204" s="36">
        <f>январь!G204+февраль!G204+март!G204+апрель!G204+май!G204+июнь!G204+июль!G204+август!G204+сентябрь!G204+октябрь!G204+ноябрь!G204+декабрь!G204</f>
        <v>0</v>
      </c>
      <c r="K204" s="36">
        <f>январь!H204+февраль!H204+март!H204+апрель!H204+май!H204+июнь!H204+июль!H204+август!H204+сентябрь!H204+октябрь!H204+ноябрь!H204+декабрь!H204</f>
        <v>0</v>
      </c>
      <c r="L204" s="27">
        <f>январь!I204+февраль!I204+март!I204+апрель!I204+май!I204+июнь!I204+июль!I204+август!I204+сентябрь!I204+октябрь!I204+ноябрь!I204+декабрь!I204</f>
        <v>0</v>
      </c>
      <c r="M204" s="36">
        <f>январь!J204+февраль!J204+март!J204+апрель!J204+май!J204+июнь!J204+июль!J204+август!J204+сентябрь!J204+октябрь!J204+ноябрь!J204+декабрь!J204</f>
        <v>0</v>
      </c>
      <c r="N204" s="36">
        <f>январь!K204+февраль!K204+март!K204+апрель!K204+май!K204+июнь!K204+июль!K204+август!K204+сентябрь!K204+октябрь!K204+ноябрь!K204+декабрь!K204</f>
        <v>0</v>
      </c>
      <c r="O204" s="36">
        <f>январь!L204+февраль!L204+март!L204+апрель!L204+май!L204+июнь!L204+июль!L204+август!L204+сентябрь!L204+октябрь!L204+ноябрь!L204+декабрь!L204</f>
        <v>0</v>
      </c>
      <c r="P204" s="36">
        <f>январь!M204+февраль!M204+март!M204+апрель!M204+май!M204+июнь!M204+июль!M204+август!M204+сентябрь!M204+октябрь!M204+ноябрь!M204+декабрь!M204</f>
        <v>0</v>
      </c>
      <c r="Q204" s="36">
        <f>январь!N204+февраль!N204+март!N204+апрель!N204+май!N204+июнь!N204+июль!N204+август!N204+сентябрь!N204+октябрь!N204+ноябрь!N204+декабрь!N204</f>
        <v>0</v>
      </c>
      <c r="R204" s="29">
        <f>январь!O204+февраль!O204+март!O204+апрель!O204+май!O204+июнь!O204+июль!O204+август!O204+сентябрь!O204+октябрь!O204+ноябрь!O204+декабрь!O204</f>
        <v>0</v>
      </c>
      <c r="S204" s="36">
        <f>январь!P204+февраль!P204+март!P204+апрель!P204+май!P204+июнь!P204+июль!P204+август!P204+сентябрь!P204+октябрь!P204+ноябрь!P204+декабрь!P204</f>
        <v>0</v>
      </c>
      <c r="T204" s="29">
        <f>январь!Q204+февраль!Q204+март!Q204+апрель!Q204+май!Q204+июнь!Q204+июль!Q204+август!Q204+сентябрь!Q204+октябрь!Q204+ноябрь!Q204+декабрь!Q204</f>
        <v>0</v>
      </c>
      <c r="U204" s="36">
        <f>январь!R204+февраль!R204+март!R204+апрель!R204+май!R204+июнь!R204+июль!R204+август!R204+сентябрь!R204+октябрь!R204+ноябрь!R204+декабрь!R204</f>
        <v>0</v>
      </c>
      <c r="V204" s="36">
        <f>январь!S204+февраль!S204+март!S204+апрель!S204+май!S204+июнь!S204+июль!S204+август!S204+сентябрь!S204+октябрь!S204+ноябрь!S204+декабрь!S204</f>
        <v>0</v>
      </c>
      <c r="W204" s="36">
        <f>январь!T204+февраль!T204+март!T204+апрель!T204+май!T204+июнь!T204+июль!T204+август!T204+сентябрь!T204+октябрь!T204+ноябрь!T204+декабрь!T204</f>
        <v>0</v>
      </c>
      <c r="X204" s="36">
        <f>январь!U204+февраль!U204+март!U204+апрель!U204+май!U204+июнь!U204+июль!U204+август!U204+сентябрь!U204+октябрь!U204+ноябрь!U204+декабрь!U204</f>
        <v>0</v>
      </c>
      <c r="Y204" s="36">
        <f>январь!V204+февраль!V204+март!V204+апрель!V204+май!V204+июнь!V204+июль!V204+август!V204+сентябрь!V204+октябрь!V204+ноябрь!V204+декабрь!V204</f>
        <v>0</v>
      </c>
      <c r="Z204" s="36">
        <f>январь!W204+февраль!W204+март!W204+апрель!W204+май!W204+июнь!W204+июль!W204+август!W204+сентябрь!W204+октябрь!W204+ноябрь!W204+декабрь!W204</f>
        <v>0</v>
      </c>
      <c r="AA204" s="36">
        <f>январь!X204+февраль!X204+март!X204+апрель!X204+май!X204+июнь!X204+июль!X204+август!X204+сентябрь!X204+октябрь!X204+ноябрь!X204+декабрь!X204</f>
        <v>0</v>
      </c>
      <c r="AB204" s="29">
        <f>январь!Y204+февраль!Y204+март!Y204+апрель!Y204+май!Y204+июнь!Y204+июль!Y204+август!Y204+сентябрь!Y204+октябрь!Y204+ноябрь!Y204+декабрь!Y204</f>
        <v>0</v>
      </c>
      <c r="AC204" s="36">
        <f>январь!Z204+февраль!Z204+март!Z204+апрель!Z204+май!Z204+июнь!Z204+июль!Z204+август!Z204+сентябрь!Z204+октябрь!Z204+ноябрь!Z204+декабрь!Z204</f>
        <v>0</v>
      </c>
      <c r="AD204" s="66" t="str">
        <f>CONCATENATE(январь!AA204,$BZ$1,февраль!AA204,$BZ$1,март!AA204,$BZ$1,апрель!AA204,$BZ$1,май!AA204,$BZ$1,июнь!AA204,$BZ$1,июль!AA204,$BZ$1,август!AA204,$BZ$1,сентябрь!AA204,$BZ$1,октябрь!AA204,$BZ$1,ноябрь!AA204,$BZ$1,декабрь!AA204)</f>
        <v xml:space="preserve">           </v>
      </c>
      <c r="AE204" s="36">
        <f>январь!AB204+февраль!AB204+март!AB204+апрель!AB204+май!AB204+июнь!AB204+июль!AB204+август!AB204+сентябрь!AB204+октябрь!AB204+ноябрь!AB204+декабрь!AB204</f>
        <v>0</v>
      </c>
      <c r="AF204" s="36">
        <f>январь!AC204+февраль!AC204+март!AC204+апрель!AC204+май!AC204+июнь!AC204+июль!AC204+август!AC204+сентябрь!AC204+октябрь!AC204+ноябрь!AC204+декабрь!AC204</f>
        <v>0</v>
      </c>
      <c r="AG204" s="36">
        <f>январь!AD204+февраль!AD204+март!AD204+апрель!AD204+май!AD204+июнь!AD204+июль!AD204+август!AD204+сентябрь!AD204+октябрь!AD204+ноябрь!AD204+декабрь!AD204</f>
        <v>0</v>
      </c>
      <c r="AH204" s="36">
        <f>январь!AE204+февраль!AE204+март!AE204+апрель!AE204+май!AE204+июнь!AE204+июль!AE204+август!AE204+сентябрь!AE204+октябрь!AE204+ноябрь!AE204+декабрь!AE204</f>
        <v>0</v>
      </c>
      <c r="AI204" s="36">
        <f>январь!AF204+февраль!AF204+март!AF204+апрель!AF204+май!AF204+июнь!AF204+июль!AF204+август!AF204+сентябрь!AF204+октябрь!AF204+ноябрь!AF204+декабрь!AF204</f>
        <v>0</v>
      </c>
      <c r="AJ204" s="36">
        <f>январь!AG204+февраль!AG204+март!AG204+апрель!AG204+май!AG204+июнь!AG204+июль!AG204+август!AG204+сентябрь!AG204+октябрь!AG204+ноябрь!AG204+декабрь!AG204</f>
        <v>0</v>
      </c>
      <c r="AK204" s="29">
        <f>январь!AH204+февраль!AH204+март!AH204+апрель!AH204+май!AH204+июнь!AH204+июль!AH204+август!AH204+сентябрь!AH204+октябрь!AH204+ноябрь!AH204+декабрь!AH204</f>
        <v>0</v>
      </c>
      <c r="AL204" s="36">
        <f>январь!AI204+февраль!AI204+март!AI204+апрель!AI204+май!AI204+июнь!AI204+июль!AI204+август!AI204+сентябрь!AI204+октябрь!AI204+ноябрь!AI204+декабрь!AI204</f>
        <v>0</v>
      </c>
      <c r="AM204" s="29">
        <f>январь!AJ204+февраль!AJ204+март!AJ204+апрель!AJ204+май!AJ204+июнь!AJ204+июль!AJ204+август!AJ204+сентябрь!AJ204+октябрь!AJ204+ноябрь!AJ204+декабрь!AJ204</f>
        <v>0</v>
      </c>
      <c r="AN204" s="36">
        <f>январь!AK204+февраль!AK204+март!AK204+апрель!AK204+май!AK204+июнь!AK204+июль!AK204+август!AK204+сентябрь!AK204+октябрь!AK204+ноябрь!AK204+декабрь!AK204</f>
        <v>0</v>
      </c>
      <c r="AO204" s="36">
        <f>январь!AL204+февраль!AL204+март!AL204+апрель!AL204+май!AL204+июнь!AL204+июль!AL204+август!AL204+сентябрь!AL204+октябрь!AL204+ноябрь!AL204+декабрь!AL204</f>
        <v>0</v>
      </c>
      <c r="AP204" s="36">
        <f>январь!AM204+февраль!AM204+март!AM204+апрель!AM204+май!AM204+июнь!AM204+июль!AM204+август!AM204+сентябрь!AM204+октябрь!AM204+ноябрь!AM204+декабрь!AM204</f>
        <v>0</v>
      </c>
      <c r="AQ204" s="29">
        <f>январь!AN204+февраль!AN204+март!AN204+апрель!AN204+май!AN204+июнь!AN204+июль!AN204+август!AN204+сентябрь!AN204+октябрь!AN204+ноябрь!AN204+декабрь!AN204</f>
        <v>0</v>
      </c>
      <c r="AR204" s="36">
        <f>январь!AO204+февраль!AO204+март!AO204+апрель!AO204+май!AO204+июнь!AO204+июль!AO204+август!AO204+сентябрь!AO204+октябрь!AO204+ноябрь!AO204+декабрь!AO204</f>
        <v>0</v>
      </c>
      <c r="AS204" s="29">
        <f>январь!AP204+февраль!AP204+март!AP204+апрель!AP204+май!AP204+июнь!AP204+июль!AP204+август!AP204+сентябрь!AP204+октябрь!AP204+ноябрь!AP204+декабрь!AP204</f>
        <v>0</v>
      </c>
      <c r="AT204" s="36">
        <f>январь!AQ204+февраль!AQ204+март!AQ204+апрель!AQ204+май!AQ204+июнь!AQ204+июль!AQ204+август!AQ204+сентябрь!AQ204+октябрь!AQ204+ноябрь!AQ204+декабрь!AQ204</f>
        <v>0</v>
      </c>
      <c r="AU204" s="29">
        <f>январь!AR204+февраль!AR204+март!AR204+апрель!AR204+май!AR204+июнь!AR204+июль!AR204+август!AR204+сентябрь!AR204+октябрь!AR204+ноябрь!AR204+декабрь!AR204</f>
        <v>0</v>
      </c>
      <c r="AV204" s="36">
        <f>январь!AS204+февраль!AS204+март!AS204+апрель!AS204+май!AS204+июнь!AS204+июль!AS204+август!AS204+сентябрь!AS204+октябрь!AS204+ноябрь!AS204+декабрь!AS204</f>
        <v>0</v>
      </c>
      <c r="AW204" s="36">
        <f>январь!AT204+февраль!AT204+март!AT204+апрель!AT204+май!AT204+июнь!AT204+июль!AT204+август!AT204+сентябрь!AT204+октябрь!AT204+ноябрь!AT204+декабрь!AT204</f>
        <v>0</v>
      </c>
      <c r="AX204" s="36">
        <f>январь!AU204+февраль!AU204+март!AU204+апрель!AU204+май!AU204+июнь!AU204+июль!AU204+август!AU204+сентябрь!AU204+октябрь!AU204+ноябрь!AU204+декабрь!AU204</f>
        <v>0</v>
      </c>
      <c r="AY204" s="29">
        <f>январь!AV204+февраль!AV204+март!AV204+апрель!AV204+май!AV204+июнь!AV204+июль!AV204+август!AV204+сентябрь!AV204+октябрь!AV204+ноябрь!AV204+декабрь!AV204</f>
        <v>0</v>
      </c>
      <c r="AZ204" s="36">
        <f>январь!AW204+февраль!AW204+март!AW204+апрель!AW204+май!AW204+июнь!AW204+июль!AW204+август!AW204+сентябрь!AW204+октябрь!AW204+ноябрь!AW204+декабрь!AW204</f>
        <v>0</v>
      </c>
      <c r="BA204" s="36">
        <f>январь!AX204+февраль!AX204+март!AX204+апрель!AX204+май!AX204+июнь!AX204+июль!AX204+август!AX204+сентябрь!AX204+октябрь!AX204+ноябрь!AX204+декабрь!AX204</f>
        <v>0</v>
      </c>
      <c r="BB204" s="36">
        <f>январь!AY204+февраль!AY204+март!AY204+апрель!AY204+май!AY204+июнь!AY204+июль!AY204+август!AY204+сентябрь!AY204+октябрь!AY204+ноябрь!AY204+декабрь!AY204</f>
        <v>0</v>
      </c>
      <c r="BC204" s="29">
        <f>январь!AZ204+февраль!AZ204+март!AZ204+апрель!AZ204+май!AZ204+июнь!AZ204+июль!AZ204+август!AZ204+сентябрь!AZ204+октябрь!AZ204+ноябрь!AZ204+декабрь!AZ204</f>
        <v>0</v>
      </c>
      <c r="BD204" s="36">
        <f>январь!BA204+февраль!BA204+март!BA204+апрель!BA204+май!BA204+июнь!BA204+июль!BA204+август!BA204+сентябрь!BA204+октябрь!BA204+ноябрь!BA204+декабрь!BA204</f>
        <v>0</v>
      </c>
      <c r="BE204" s="36">
        <f>январь!BB204+февраль!BB204+март!BB204+апрель!BB204+май!BB204+июнь!BB204+июль!BB204+август!BB204+сентябрь!BB204+октябрь!BB204+ноябрь!BB204+декабрь!BB204</f>
        <v>0</v>
      </c>
      <c r="BF204" s="36">
        <f>январь!BC204+февраль!BC204+март!BC204+апрель!BC204+май!BC204+июнь!BC204+июль!BC204+август!BC204+сентябрь!BC204+октябрь!BC204+ноябрь!BC204+декабрь!BC204</f>
        <v>0</v>
      </c>
      <c r="BG204" s="36">
        <f>январь!BD204+февраль!BD204+март!BD204+апрель!BD204+май!BD204+июнь!BD204+июль!BD204+август!BD204+сентябрь!BD204+октябрь!BD204+ноябрь!BD204+декабрь!BD204</f>
        <v>0</v>
      </c>
      <c r="BH204" s="36">
        <f>январь!BE204+февраль!BE204+март!BE204+апрель!BE204+май!BE204+июнь!BE204+июль!BE204+август!BE204+сентябрь!BE204+октябрь!BE204+ноябрь!BE204+декабрь!BE204</f>
        <v>0</v>
      </c>
      <c r="BI204" s="36">
        <f>январь!BF204+февраль!BF204+март!BF204+апрель!BF204+май!BF204+июнь!BF204+июль!BF204+август!BF204+сентябрь!BF204+октябрь!BF204+ноябрь!BF204+декабрь!BF204</f>
        <v>0</v>
      </c>
      <c r="BJ204" s="36">
        <f>январь!BG204+февраль!BG204+март!BG204+апрель!BG204+май!BG204+июнь!BG204+июль!BG204+август!BG204+сентябрь!BG204+октябрь!BG204+ноябрь!BG204+декабрь!BG204</f>
        <v>0</v>
      </c>
      <c r="BK204" s="36">
        <f>январь!BH204+февраль!BH204+март!BH204+апрель!BH204+май!BH204+июнь!BH204+июль!BH204+август!BH204+сентябрь!BH204+октябрь!BH204+ноябрь!BH204+декабрь!BH204</f>
        <v>0</v>
      </c>
      <c r="BL204" s="36">
        <f>январь!BI204+февраль!BI204+март!BI204+апрель!BI204+май!BI204+июнь!BI204+июль!BI204+август!BI204+сентябрь!BI204+октябрь!BI204+ноябрь!BI204+декабрь!BI204</f>
        <v>0</v>
      </c>
      <c r="BM204" s="29">
        <f>январь!BJ204+февраль!BJ204+март!BJ204+апрель!BJ204+май!BJ204+июнь!BJ204+июль!BJ204+август!BJ204+сентябрь!BJ204+октябрь!BJ204+ноябрь!BJ204+декабрь!BJ204</f>
        <v>0</v>
      </c>
      <c r="BN204" s="36">
        <f>январь!BK204+февраль!BK204+март!BK204+апрель!BK204+май!BK204+июнь!BK204+июль!BK204+август!BK204+сентябрь!BK204+октябрь!BK204+ноябрь!BK204+декабрь!BK204</f>
        <v>0</v>
      </c>
      <c r="BO204" s="29">
        <f>январь!BL204+февраль!BL204+март!BL204+апрель!BL204+май!BL204+июнь!BL204+июль!BL204+август!BL204+сентябрь!BL204+октябрь!BL204+ноябрь!BL204+декабрь!BL204</f>
        <v>0</v>
      </c>
      <c r="BP204" s="36">
        <f>январь!BM204+февраль!BM204+март!BM204+апрель!BM204+май!BM204+июнь!BM204+июль!BM204+август!BM204+сентябрь!BM204+октябрь!BM204+ноябрь!BM204+декабрь!BM204</f>
        <v>0</v>
      </c>
      <c r="BQ204" s="36">
        <f>январь!BN204+февраль!BN204+март!BN204+апрель!BN204+май!BN204+июнь!BN204+июль!BN204+август!BN204+сентябрь!BN204+октябрь!BN204+ноябрь!BN204+декабрь!BN204</f>
        <v>0</v>
      </c>
      <c r="BR204" s="36">
        <f>январь!BO204+февраль!BO204+март!BO204+апрель!BO204+май!BO204+июнь!BO204+июль!BO204+август!BO204+сентябрь!BO204+октябрь!BO204+ноябрь!BO204+декабрь!BO204</f>
        <v>0</v>
      </c>
      <c r="BS204" s="29">
        <f>январь!BP204+февраль!BP204+март!BP204+апрель!BP204+май!BP204+июнь!BP204+июль!BP204+август!BP204+сентябрь!BP204+октябрь!BP204+ноябрь!BP204+декабрь!BP204</f>
        <v>0</v>
      </c>
      <c r="BT204" s="36">
        <f>январь!BQ204+февраль!BQ204+март!BQ204+апрель!BQ204+май!BQ204+июнь!BQ204+июль!BQ204+август!BQ204+сентябрь!BQ204+октябрь!BQ204+ноябрь!BQ204+декабрь!BQ204</f>
        <v>0</v>
      </c>
      <c r="BU204" s="29">
        <f>январь!BR204+февраль!BR204+март!BR204+апрель!BR204+май!BR204+июнь!BR204+июль!BR204+август!BR204+сентябрь!BR204+октябрь!BR204+ноябрь!BR204+декабрь!BR204</f>
        <v>0</v>
      </c>
      <c r="BV204" s="36">
        <f>январь!BS204+февраль!BS204+март!BS204+апрель!BS204+май!BS204+июнь!BS204+июль!BS204+август!BS204+сентябрь!BS204+октябрь!BS204+ноябрь!BS204+декабрь!BS204</f>
        <v>0</v>
      </c>
      <c r="BW204" s="36">
        <f>январь!BT204+февраль!BT204+март!BT204+апрель!BT204+май!BT204+июнь!BT204+июль!BT204+август!BT204+сентябрь!BT204+октябрь!BT204+ноябрь!BT204+декабрь!BT204</f>
        <v>0</v>
      </c>
      <c r="BX204" s="36">
        <f>январь!BU204+февраль!BU204+март!BU204+апрель!BU204+май!BU204+июнь!BU204+июль!BU204+август!BU204+сентябрь!BU204+октябрь!BU204+ноябрь!BU204+декабрь!BU204</f>
        <v>0</v>
      </c>
      <c r="BY204" s="36">
        <f>январь!BV204+февраль!BV204+март!BV204+апрель!BV204+май!BV204+июнь!BV204+июль!BV204+август!BV204+сентябрь!BV204+октябрь!BV204+ноябрь!BV204+декабрь!BV204</f>
        <v>0.432</v>
      </c>
      <c r="BZ204" s="77">
        <v>0</v>
      </c>
    </row>
    <row r="205" spans="1:78" x14ac:dyDescent="0.25">
      <c r="A205" s="16">
        <v>203</v>
      </c>
      <c r="B205" s="16">
        <v>2</v>
      </c>
      <c r="C205" s="37" t="s">
        <v>660</v>
      </c>
      <c r="D205" s="51">
        <v>91.345449951690796</v>
      </c>
      <c r="E205" s="25">
        <v>385.49429999999995</v>
      </c>
      <c r="F205" s="26">
        <f t="shared" si="9"/>
        <v>469.58774995169074</v>
      </c>
      <c r="G205" s="26">
        <f t="shared" si="10"/>
        <v>84.093449951690801</v>
      </c>
      <c r="H205" s="26">
        <f t="shared" si="11"/>
        <v>7.2520000000000007</v>
      </c>
      <c r="I205" s="36">
        <f>январь!F205+февраль!F205+март!F205+апрель!F205+май!F205+июнь!F205+июль!F205+август!F205+сентябрь!F205+октябрь!F205+ноябрь!F205+декабрь!F205</f>
        <v>0</v>
      </c>
      <c r="J205" s="36">
        <f>январь!G205+февраль!G205+март!G205+апрель!G205+май!G205+июнь!G205+июль!G205+август!G205+сентябрь!G205+октябрь!G205+ноябрь!G205+декабрь!G205</f>
        <v>0</v>
      </c>
      <c r="K205" s="36">
        <f>январь!H205+февраль!H205+март!H205+апрель!H205+май!H205+июнь!H205+июль!H205+август!H205+сентябрь!H205+октябрь!H205+ноябрь!H205+декабрь!H205</f>
        <v>0</v>
      </c>
      <c r="L205" s="27">
        <f>январь!I205+февраль!I205+март!I205+апрель!I205+май!I205+июнь!I205+июль!I205+август!I205+сентябрь!I205+октябрь!I205+ноябрь!I205+декабрь!I205</f>
        <v>0</v>
      </c>
      <c r="M205" s="36">
        <f>январь!J205+февраль!J205+март!J205+апрель!J205+май!J205+июнь!J205+июль!J205+август!J205+сентябрь!J205+октябрь!J205+ноябрь!J205+декабрь!J205</f>
        <v>0</v>
      </c>
      <c r="N205" s="36">
        <f>январь!K205+февраль!K205+март!K205+апрель!K205+май!K205+июнь!K205+июль!K205+август!K205+сентябрь!K205+октябрь!K205+ноябрь!K205+декабрь!K205</f>
        <v>0</v>
      </c>
      <c r="O205" s="36">
        <f>январь!L205+февраль!L205+март!L205+апрель!L205+май!L205+июнь!L205+июль!L205+август!L205+сентябрь!L205+октябрь!L205+ноябрь!L205+декабрь!L205</f>
        <v>0</v>
      </c>
      <c r="P205" s="36">
        <f>январь!M205+февраль!M205+март!M205+апрель!M205+май!M205+июнь!M205+июль!M205+август!M205+сентябрь!M205+октябрь!M205+ноябрь!M205+декабрь!M205</f>
        <v>0</v>
      </c>
      <c r="Q205" s="36">
        <f>январь!N205+февраль!N205+март!N205+апрель!N205+май!N205+июнь!N205+июль!N205+август!N205+сентябрь!N205+октябрь!N205+ноябрь!N205+декабрь!N205</f>
        <v>0</v>
      </c>
      <c r="R205" s="29">
        <f>январь!O205+февраль!O205+март!O205+апрель!O205+май!O205+июнь!O205+июль!O205+август!O205+сентябрь!O205+октябрь!O205+ноябрь!O205+декабрь!O205</f>
        <v>0</v>
      </c>
      <c r="S205" s="36">
        <f>январь!P205+февраль!P205+март!P205+апрель!P205+май!P205+июнь!P205+июль!P205+август!P205+сентябрь!P205+октябрь!P205+ноябрь!P205+декабрь!P205</f>
        <v>0</v>
      </c>
      <c r="T205" s="29">
        <f>январь!Q205+февраль!Q205+март!Q205+апрель!Q205+май!Q205+июнь!Q205+июль!Q205+август!Q205+сентябрь!Q205+октябрь!Q205+ноябрь!Q205+декабрь!Q205</f>
        <v>0</v>
      </c>
      <c r="U205" s="36">
        <f>январь!R205+февраль!R205+март!R205+апрель!R205+май!R205+июнь!R205+июль!R205+август!R205+сентябрь!R205+октябрь!R205+ноябрь!R205+декабрь!R205</f>
        <v>0</v>
      </c>
      <c r="V205" s="36">
        <f>январь!S205+февраль!S205+март!S205+апрель!S205+май!S205+июнь!S205+июль!S205+август!S205+сентябрь!S205+октябрь!S205+ноябрь!S205+декабрь!S205</f>
        <v>0</v>
      </c>
      <c r="W205" s="36">
        <f>январь!T205+февраль!T205+март!T205+апрель!T205+май!T205+июнь!T205+июль!T205+август!T205+сентябрь!T205+октябрь!T205+ноябрь!T205+декабрь!T205</f>
        <v>0</v>
      </c>
      <c r="X205" s="36">
        <f>январь!U205+февраль!U205+март!U205+апрель!U205+май!U205+июнь!U205+июль!U205+август!U205+сентябрь!U205+октябрь!U205+ноябрь!U205+декабрь!U205</f>
        <v>0</v>
      </c>
      <c r="Y205" s="36">
        <f>январь!V205+февраль!V205+март!V205+апрель!V205+май!V205+июнь!V205+июль!V205+август!V205+сентябрь!V205+октябрь!V205+ноябрь!V205+декабрь!V205</f>
        <v>0</v>
      </c>
      <c r="Z205" s="36">
        <f>январь!W205+февраль!W205+март!W205+апрель!W205+май!W205+июнь!W205+июль!W205+август!W205+сентябрь!W205+октябрь!W205+ноябрь!W205+декабрь!W205</f>
        <v>0</v>
      </c>
      <c r="AA205" s="36">
        <f>январь!X205+февраль!X205+март!X205+апрель!X205+май!X205+июнь!X205+июль!X205+август!X205+сентябрь!X205+октябрь!X205+ноябрь!X205+декабрь!X205</f>
        <v>0</v>
      </c>
      <c r="AB205" s="29">
        <f>январь!Y205+февраль!Y205+март!Y205+апрель!Y205+май!Y205+июнь!Y205+июль!Y205+август!Y205+сентябрь!Y205+октябрь!Y205+ноябрь!Y205+декабрь!Y205</f>
        <v>0</v>
      </c>
      <c r="AC205" s="36">
        <f>январь!Z205+февраль!Z205+март!Z205+апрель!Z205+май!Z205+июнь!Z205+июль!Z205+август!Z205+сентябрь!Z205+октябрь!Z205+ноябрь!Z205+декабрь!Z205</f>
        <v>0</v>
      </c>
      <c r="AD205" s="66" t="str">
        <f>CONCATENATE(январь!AA205,$BZ$1,февраль!AA205,$BZ$1,март!AA205,$BZ$1,апрель!AA205,$BZ$1,май!AA205,$BZ$1,июнь!AA205,$BZ$1,июль!AA205,$BZ$1,август!AA205,$BZ$1,сентябрь!AA205,$BZ$1,октябрь!AA205,$BZ$1,ноябрь!AA205,$BZ$1,декабрь!AA205)</f>
        <v xml:space="preserve">           </v>
      </c>
      <c r="AE205" s="36">
        <f>январь!AB205+февраль!AB205+март!AB205+апрель!AB205+май!AB205+июнь!AB205+июль!AB205+август!AB205+сентябрь!AB205+октябрь!AB205+ноябрь!AB205+декабрь!AB205</f>
        <v>0</v>
      </c>
      <c r="AF205" s="36">
        <f>январь!AC205+февраль!AC205+март!AC205+апрель!AC205+май!AC205+июнь!AC205+июль!AC205+август!AC205+сентябрь!AC205+октябрь!AC205+ноябрь!AC205+декабрь!AC205</f>
        <v>0</v>
      </c>
      <c r="AG205" s="36">
        <f>январь!AD205+февраль!AD205+март!AD205+апрель!AD205+май!AD205+июнь!AD205+июль!AD205+август!AD205+сентябрь!AD205+октябрь!AD205+ноябрь!AD205+декабрь!AD205</f>
        <v>0</v>
      </c>
      <c r="AH205" s="36">
        <f>январь!AE205+февраль!AE205+март!AE205+апрель!AE205+май!AE205+июнь!AE205+июль!AE205+август!AE205+сентябрь!AE205+октябрь!AE205+ноябрь!AE205+декабрь!AE205</f>
        <v>0</v>
      </c>
      <c r="AI205" s="36">
        <f>январь!AF205+февраль!AF205+март!AF205+апрель!AF205+май!AF205+июнь!AF205+июль!AF205+август!AF205+сентябрь!AF205+октябрь!AF205+ноябрь!AF205+декабрь!AF205</f>
        <v>0</v>
      </c>
      <c r="AJ205" s="36">
        <f>январь!AG205+февраль!AG205+март!AG205+апрель!AG205+май!AG205+июнь!AG205+июль!AG205+август!AG205+сентябрь!AG205+октябрь!AG205+ноябрь!AG205+декабрь!AG205</f>
        <v>0</v>
      </c>
      <c r="AK205" s="29">
        <f>январь!AH205+февраль!AH205+март!AH205+апрель!AH205+май!AH205+июнь!AH205+июль!AH205+август!AH205+сентябрь!AH205+октябрь!AH205+ноябрь!AH205+декабрь!AH205</f>
        <v>0</v>
      </c>
      <c r="AL205" s="36">
        <f>январь!AI205+февраль!AI205+март!AI205+апрель!AI205+май!AI205+июнь!AI205+июль!AI205+август!AI205+сентябрь!AI205+октябрь!AI205+ноябрь!AI205+декабрь!AI205</f>
        <v>0</v>
      </c>
      <c r="AM205" s="29">
        <f>январь!AJ205+февраль!AJ205+март!AJ205+апрель!AJ205+май!AJ205+июнь!AJ205+июль!AJ205+август!AJ205+сентябрь!AJ205+октябрь!AJ205+ноябрь!AJ205+декабрь!AJ205</f>
        <v>0</v>
      </c>
      <c r="AN205" s="36">
        <f>январь!AK205+февраль!AK205+март!AK205+апрель!AK205+май!AK205+июнь!AK205+июль!AK205+август!AK205+сентябрь!AK205+октябрь!AK205+ноябрь!AK205+декабрь!AK205</f>
        <v>0</v>
      </c>
      <c r="AO205" s="36">
        <f>январь!AL205+февраль!AL205+март!AL205+апрель!AL205+май!AL205+июнь!AL205+июль!AL205+август!AL205+сентябрь!AL205+октябрь!AL205+ноябрь!AL205+декабрь!AL205</f>
        <v>0</v>
      </c>
      <c r="AP205" s="36">
        <f>январь!AM205+февраль!AM205+март!AM205+апрель!AM205+май!AM205+июнь!AM205+июль!AM205+август!AM205+сентябрь!AM205+октябрь!AM205+ноябрь!AM205+декабрь!AM205</f>
        <v>0</v>
      </c>
      <c r="AQ205" s="29">
        <f>январь!AN205+февраль!AN205+март!AN205+апрель!AN205+май!AN205+июнь!AN205+июль!AN205+август!AN205+сентябрь!AN205+октябрь!AN205+ноябрь!AN205+декабрь!AN205</f>
        <v>0</v>
      </c>
      <c r="AR205" s="36">
        <f>январь!AO205+февраль!AO205+март!AO205+апрель!AO205+май!AO205+июнь!AO205+июль!AO205+август!AO205+сентябрь!AO205+октябрь!AO205+ноябрь!AO205+декабрь!AO205</f>
        <v>0</v>
      </c>
      <c r="AS205" s="29">
        <f>январь!AP205+февраль!AP205+март!AP205+апрель!AP205+май!AP205+июнь!AP205+июль!AP205+август!AP205+сентябрь!AP205+октябрь!AP205+ноябрь!AP205+декабрь!AP205</f>
        <v>0</v>
      </c>
      <c r="AT205" s="36">
        <f>январь!AQ205+февраль!AQ205+март!AQ205+апрель!AQ205+май!AQ205+июнь!AQ205+июль!AQ205+август!AQ205+сентябрь!AQ205+октябрь!AQ205+ноябрь!AQ205+декабрь!AQ205</f>
        <v>0</v>
      </c>
      <c r="AU205" s="29">
        <f>январь!AR205+февраль!AR205+март!AR205+апрель!AR205+май!AR205+июнь!AR205+июль!AR205+август!AR205+сентябрь!AR205+октябрь!AR205+ноябрь!AR205+декабрь!AR205</f>
        <v>0</v>
      </c>
      <c r="AV205" s="36">
        <f>январь!AS205+февраль!AS205+март!AS205+апрель!AS205+май!AS205+июнь!AS205+июль!AS205+август!AS205+сентябрь!AS205+октябрь!AS205+ноябрь!AS205+декабрь!AS205</f>
        <v>0</v>
      </c>
      <c r="AW205" s="36">
        <f>январь!AT205+февраль!AT205+март!AT205+апрель!AT205+май!AT205+июнь!AT205+июль!AT205+август!AT205+сентябрь!AT205+октябрь!AT205+ноябрь!AT205+декабрь!AT205</f>
        <v>0</v>
      </c>
      <c r="AX205" s="36">
        <f>январь!AU205+февраль!AU205+март!AU205+апрель!AU205+май!AU205+июнь!AU205+июль!AU205+август!AU205+сентябрь!AU205+октябрь!AU205+ноябрь!AU205+декабрь!AU205</f>
        <v>0</v>
      </c>
      <c r="AY205" s="29">
        <f>январь!AV205+февраль!AV205+март!AV205+апрель!AV205+май!AV205+июнь!AV205+июль!AV205+август!AV205+сентябрь!AV205+октябрь!AV205+ноябрь!AV205+декабрь!AV205</f>
        <v>0</v>
      </c>
      <c r="AZ205" s="36">
        <f>январь!AW205+февраль!AW205+март!AW205+апрель!AW205+май!AW205+июнь!AW205+июль!AW205+август!AW205+сентябрь!AW205+октябрь!AW205+ноябрь!AW205+декабрь!AW205</f>
        <v>0</v>
      </c>
      <c r="BA205" s="36">
        <f>январь!AX205+февраль!AX205+март!AX205+апрель!AX205+май!AX205+июнь!AX205+июль!AX205+август!AX205+сентябрь!AX205+октябрь!AX205+ноябрь!AX205+декабрь!AX205</f>
        <v>0</v>
      </c>
      <c r="BB205" s="36">
        <f>январь!AY205+февраль!AY205+март!AY205+апрель!AY205+май!AY205+июнь!AY205+июль!AY205+август!AY205+сентябрь!AY205+октябрь!AY205+ноябрь!AY205+декабрь!AY205</f>
        <v>0</v>
      </c>
      <c r="BC205" s="29">
        <f>январь!AZ205+февраль!AZ205+март!AZ205+апрель!AZ205+май!AZ205+июнь!AZ205+июль!AZ205+август!AZ205+сентябрь!AZ205+октябрь!AZ205+ноябрь!AZ205+декабрь!AZ205</f>
        <v>0</v>
      </c>
      <c r="BD205" s="36">
        <f>январь!BA205+февраль!BA205+март!BA205+апрель!BA205+май!BA205+июнь!BA205+июль!BA205+август!BA205+сентябрь!BA205+октябрь!BA205+ноябрь!BA205+декабрь!BA205</f>
        <v>0</v>
      </c>
      <c r="BE205" s="36">
        <f>январь!BB205+февраль!BB205+март!BB205+апрель!BB205+май!BB205+июнь!BB205+июль!BB205+август!BB205+сентябрь!BB205+октябрь!BB205+ноябрь!BB205+декабрь!BB205</f>
        <v>0</v>
      </c>
      <c r="BF205" s="36">
        <f>январь!BC205+февраль!BC205+март!BC205+апрель!BC205+май!BC205+июнь!BC205+июль!BC205+август!BC205+сентябрь!BC205+октябрь!BC205+ноябрь!BC205+декабрь!BC205</f>
        <v>0</v>
      </c>
      <c r="BG205" s="36">
        <f>январь!BD205+февраль!BD205+март!BD205+апрель!BD205+май!BD205+июнь!BD205+июль!BD205+август!BD205+сентябрь!BD205+октябрь!BD205+ноябрь!BD205+декабрь!BD205</f>
        <v>0</v>
      </c>
      <c r="BH205" s="36">
        <f>январь!BE205+февраль!BE205+март!BE205+апрель!BE205+май!BE205+июнь!BE205+июль!BE205+август!BE205+сентябрь!BE205+октябрь!BE205+ноябрь!BE205+декабрь!BE205</f>
        <v>0</v>
      </c>
      <c r="BI205" s="36">
        <f>январь!BF205+февраль!BF205+март!BF205+апрель!BF205+май!BF205+июнь!BF205+июль!BF205+август!BF205+сентябрь!BF205+октябрь!BF205+ноябрь!BF205+декабрь!BF205</f>
        <v>0</v>
      </c>
      <c r="BJ205" s="36">
        <f>январь!BG205+февраль!BG205+март!BG205+апрель!BG205+май!BG205+июнь!BG205+июль!BG205+август!BG205+сентябрь!BG205+октябрь!BG205+ноябрь!BG205+декабрь!BG205</f>
        <v>0</v>
      </c>
      <c r="BK205" s="36">
        <f>январь!BH205+февраль!BH205+март!BH205+апрель!BH205+май!BH205+июнь!BH205+июль!BH205+август!BH205+сентябрь!BH205+октябрь!BH205+ноябрь!BH205+декабрь!BH205</f>
        <v>0</v>
      </c>
      <c r="BL205" s="36">
        <f>январь!BI205+февраль!BI205+март!BI205+апрель!BI205+май!BI205+июнь!BI205+июль!BI205+август!BI205+сентябрь!BI205+октябрь!BI205+ноябрь!BI205+декабрь!BI205</f>
        <v>0</v>
      </c>
      <c r="BM205" s="29">
        <f>январь!BJ205+февраль!BJ205+март!BJ205+апрель!BJ205+май!BJ205+июнь!BJ205+июль!BJ205+август!BJ205+сентябрь!BJ205+октябрь!BJ205+ноябрь!BJ205+декабрь!BJ205</f>
        <v>0</v>
      </c>
      <c r="BN205" s="36">
        <f>январь!BK205+февраль!BK205+март!BK205+апрель!BK205+май!BK205+июнь!BK205+июль!BK205+август!BK205+сентябрь!BK205+октябрь!BK205+ноябрь!BK205+декабрь!BK205</f>
        <v>0</v>
      </c>
      <c r="BO205" s="29">
        <f>январь!BL205+февраль!BL205+март!BL205+апрель!BL205+май!BL205+июнь!BL205+июль!BL205+август!BL205+сентябрь!BL205+октябрь!BL205+ноябрь!BL205+декабрь!BL205</f>
        <v>0</v>
      </c>
      <c r="BP205" s="36">
        <f>январь!BM205+февраль!BM205+март!BM205+апрель!BM205+май!BM205+июнь!BM205+июль!BM205+август!BM205+сентябрь!BM205+октябрь!BM205+ноябрь!BM205+декабрь!BM205</f>
        <v>0</v>
      </c>
      <c r="BQ205" s="36">
        <f>январь!BN205+февраль!BN205+март!BN205+апрель!BN205+май!BN205+июнь!BN205+июль!BN205+август!BN205+сентябрь!BN205+октябрь!BN205+ноябрь!BN205+декабрь!BN205</f>
        <v>0</v>
      </c>
      <c r="BR205" s="36">
        <f>январь!BO205+февраль!BO205+март!BO205+апрель!BO205+май!BO205+июнь!BO205+июль!BO205+август!BO205+сентябрь!BO205+октябрь!BO205+ноябрь!BO205+декабрь!BO205</f>
        <v>0</v>
      </c>
      <c r="BS205" s="29">
        <f>январь!BP205+февраль!BP205+март!BP205+апрель!BP205+май!BP205+июнь!BP205+июль!BP205+август!BP205+сентябрь!BP205+октябрь!BP205+ноябрь!BP205+декабрь!BP205</f>
        <v>0</v>
      </c>
      <c r="BT205" s="36">
        <f>январь!BQ205+февраль!BQ205+март!BQ205+апрель!BQ205+май!BQ205+июнь!BQ205+июль!BQ205+август!BQ205+сентябрь!BQ205+октябрь!BQ205+ноябрь!BQ205+декабрь!BQ205</f>
        <v>0</v>
      </c>
      <c r="BU205" s="29">
        <f>январь!BR205+февраль!BR205+март!BR205+апрель!BR205+май!BR205+июнь!BR205+июль!BR205+август!BR205+сентябрь!BR205+октябрь!BR205+ноябрь!BR205+декабрь!BR205</f>
        <v>0</v>
      </c>
      <c r="BV205" s="36">
        <f>январь!BS205+февраль!BS205+март!BS205+апрель!BS205+май!BS205+июнь!BS205+июль!BS205+август!BS205+сентябрь!BS205+октябрь!BS205+ноябрь!BS205+декабрь!BS205</f>
        <v>0</v>
      </c>
      <c r="BW205" s="36">
        <f>январь!BT205+февраль!BT205+март!BT205+апрель!BT205+май!BT205+июнь!BT205+июль!BT205+август!BT205+сентябрь!BT205+октябрь!BT205+ноябрь!BT205+декабрь!BT205</f>
        <v>0</v>
      </c>
      <c r="BX205" s="36">
        <f>январь!BU205+февраль!BU205+март!BU205+апрель!BU205+май!BU205+июнь!BU205+июль!BU205+август!BU205+сентябрь!BU205+октябрь!BU205+ноябрь!BU205+декабрь!BU205</f>
        <v>0</v>
      </c>
      <c r="BY205" s="36">
        <f>январь!BV205+февраль!BV205+март!BV205+апрель!BV205+май!BV205+июнь!BV205+июль!BV205+август!BV205+сентябрь!BV205+октябрь!BV205+ноябрь!BV205+декабрь!BV205</f>
        <v>7.2520000000000007</v>
      </c>
      <c r="BZ205" s="77">
        <v>1</v>
      </c>
    </row>
    <row r="206" spans="1:78" x14ac:dyDescent="0.25">
      <c r="A206" s="16">
        <v>204</v>
      </c>
      <c r="B206" s="16">
        <v>1</v>
      </c>
      <c r="C206" s="37" t="s">
        <v>661</v>
      </c>
      <c r="D206" s="51">
        <v>123.63693286956521</v>
      </c>
      <c r="E206" s="25">
        <v>-13.988767999999993</v>
      </c>
      <c r="F206" s="26">
        <f t="shared" si="9"/>
        <v>-362.0528351304348</v>
      </c>
      <c r="G206" s="26">
        <f t="shared" si="10"/>
        <v>-348.06406713043481</v>
      </c>
      <c r="H206" s="26">
        <f t="shared" si="11"/>
        <v>471.70100000000002</v>
      </c>
      <c r="I206" s="36">
        <f>январь!F206+февраль!F206+март!F206+апрель!F206+май!F206+июнь!F206+июль!F206+август!F206+сентябрь!F206+октябрь!F206+ноябрь!F206+декабрь!F206</f>
        <v>0</v>
      </c>
      <c r="J206" s="36">
        <f>январь!G206+февраль!G206+март!G206+апрель!G206+май!G206+июнь!G206+июль!G206+август!G206+сентябрь!G206+октябрь!G206+ноябрь!G206+декабрь!G206</f>
        <v>0</v>
      </c>
      <c r="K206" s="36">
        <f>январь!H206+февраль!H206+март!H206+апрель!H206+май!H206+июнь!H206+июль!H206+август!H206+сентябрь!H206+октябрь!H206+ноябрь!H206+декабрь!H206</f>
        <v>0</v>
      </c>
      <c r="L206" s="27">
        <f>январь!I206+февраль!I206+март!I206+апрель!I206+май!I206+июнь!I206+июль!I206+август!I206+сентябрь!I206+октябрь!I206+ноябрь!I206+декабрь!I206</f>
        <v>50.1</v>
      </c>
      <c r="M206" s="36">
        <f>январь!J206+февраль!J206+март!J206+апрель!J206+май!J206+июнь!J206+июль!J206+август!J206+сентябрь!J206+октябрь!J206+ноябрь!J206+декабрь!J206</f>
        <v>232.15600000000001</v>
      </c>
      <c r="N206" s="36">
        <f>январь!K206+февраль!K206+март!K206+апрель!K206+май!K206+июнь!K206+июль!K206+август!K206+сентябрь!K206+октябрь!K206+ноябрь!K206+декабрь!K206</f>
        <v>0</v>
      </c>
      <c r="O206" s="36">
        <f>январь!L206+февраль!L206+март!L206+апрель!L206+май!L206+июнь!L206+июль!L206+август!L206+сентябрь!L206+октябрь!L206+ноябрь!L206+декабрь!L206</f>
        <v>0</v>
      </c>
      <c r="P206" s="36">
        <f>январь!M206+февраль!M206+март!M206+апрель!M206+май!M206+июнь!M206+июль!M206+август!M206+сентябрь!M206+октябрь!M206+ноябрь!M206+декабрь!M206</f>
        <v>6.5000000000000002E-2</v>
      </c>
      <c r="Q206" s="36">
        <f>январь!N206+февраль!N206+март!N206+апрель!N206+май!N206+июнь!N206+июль!N206+август!N206+сентябрь!N206+октябрь!N206+ноябрь!N206+декабрь!N206</f>
        <v>202.816</v>
      </c>
      <c r="R206" s="29">
        <f>январь!O206+февраль!O206+март!O206+апрель!O206+май!O206+июнь!O206+июль!O206+август!O206+сентябрь!O206+октябрь!O206+ноябрь!O206+декабрь!O206</f>
        <v>0</v>
      </c>
      <c r="S206" s="36">
        <f>январь!P206+февраль!P206+март!P206+апрель!P206+май!P206+июнь!P206+июль!P206+август!P206+сентябрь!P206+октябрь!P206+ноябрь!P206+декабрь!P206</f>
        <v>0</v>
      </c>
      <c r="T206" s="29">
        <f>январь!Q206+февраль!Q206+март!Q206+апрель!Q206+май!Q206+июнь!Q206+июль!Q206+август!Q206+сентябрь!Q206+октябрь!Q206+ноябрь!Q206+декабрь!Q206</f>
        <v>0</v>
      </c>
      <c r="U206" s="36">
        <f>январь!R206+февраль!R206+март!R206+апрель!R206+май!R206+июнь!R206+июль!R206+август!R206+сентябрь!R206+октябрь!R206+ноябрь!R206+декабрь!R206</f>
        <v>0</v>
      </c>
      <c r="V206" s="36">
        <f>январь!S206+февраль!S206+март!S206+апрель!S206+май!S206+июнь!S206+июль!S206+август!S206+сентябрь!S206+октябрь!S206+ноябрь!S206+декабрь!S206</f>
        <v>0</v>
      </c>
      <c r="W206" s="36">
        <f>январь!T206+февраль!T206+март!T206+апрель!T206+май!T206+июнь!T206+июль!T206+август!T206+сентябрь!T206+октябрь!T206+ноябрь!T206+декабрь!T206</f>
        <v>0</v>
      </c>
      <c r="X206" s="36">
        <f>январь!U206+февраль!U206+март!U206+апрель!U206+май!U206+июнь!U206+июль!U206+август!U206+сентябрь!U206+октябрь!U206+ноябрь!U206+декабрь!U206</f>
        <v>0</v>
      </c>
      <c r="Y206" s="36">
        <f>январь!V206+февраль!V206+март!V206+апрель!V206+май!V206+июнь!V206+июль!V206+август!V206+сентябрь!V206+октябрь!V206+ноябрь!V206+декабрь!V206</f>
        <v>0</v>
      </c>
      <c r="Z206" s="36">
        <f>январь!W206+февраль!W206+март!W206+апрель!W206+май!W206+июнь!W206+июль!W206+август!W206+сентябрь!W206+октябрь!W206+ноябрь!W206+декабрь!W206</f>
        <v>0</v>
      </c>
      <c r="AA206" s="36">
        <f>январь!X206+февраль!X206+март!X206+апрель!X206+май!X206+июнь!X206+июль!X206+август!X206+сентябрь!X206+октябрь!X206+ноябрь!X206+декабрь!X206</f>
        <v>0</v>
      </c>
      <c r="AB206" s="29">
        <f>январь!Y206+февраль!Y206+март!Y206+апрель!Y206+май!Y206+июнь!Y206+июль!Y206+август!Y206+сентябрь!Y206+октябрь!Y206+ноябрь!Y206+декабрь!Y206</f>
        <v>0</v>
      </c>
      <c r="AC206" s="36">
        <f>январь!Z206+февраль!Z206+март!Z206+апрель!Z206+май!Z206+июнь!Z206+июль!Z206+август!Z206+сентябрь!Z206+октябрь!Z206+ноябрь!Z206+декабрь!Z206</f>
        <v>0</v>
      </c>
      <c r="AD206" s="66" t="str">
        <f>CONCATENATE(январь!AA206,$BZ$1,февраль!AA206,$BZ$1,март!AA206,$BZ$1,апрель!AA206,$BZ$1,май!AA206,$BZ$1,июнь!AA206,$BZ$1,июль!AA206,$BZ$1,август!AA206,$BZ$1,сентябрь!AA206,$BZ$1,октябрь!AA206,$BZ$1,ноябрь!AA206,$BZ$1,декабрь!AA206)</f>
        <v xml:space="preserve">           </v>
      </c>
      <c r="AE206" s="36">
        <f>январь!AB206+февраль!AB206+март!AB206+апрель!AB206+май!AB206+июнь!AB206+июль!AB206+август!AB206+сентябрь!AB206+октябрь!AB206+ноябрь!AB206+декабрь!AB206</f>
        <v>0</v>
      </c>
      <c r="AF206" s="36">
        <f>январь!AC206+февраль!AC206+март!AC206+апрель!AC206+май!AC206+июнь!AC206+июль!AC206+август!AC206+сентябрь!AC206+октябрь!AC206+ноябрь!AC206+декабрь!AC206</f>
        <v>0</v>
      </c>
      <c r="AG206" s="36">
        <f>январь!AD206+февраль!AD206+март!AD206+апрель!AD206+май!AD206+июнь!AD206+июль!AD206+август!AD206+сентябрь!AD206+октябрь!AD206+ноябрь!AD206+декабрь!AD206</f>
        <v>0</v>
      </c>
      <c r="AH206" s="36">
        <f>январь!AE206+февраль!AE206+март!AE206+апрель!AE206+май!AE206+июнь!AE206+июль!AE206+август!AE206+сентябрь!AE206+октябрь!AE206+ноябрь!AE206+декабрь!AE206</f>
        <v>0</v>
      </c>
      <c r="AI206" s="36">
        <f>январь!AF206+февраль!AF206+март!AF206+апрель!AF206+май!AF206+июнь!AF206+июль!AF206+август!AF206+сентябрь!AF206+октябрь!AF206+ноябрь!AF206+декабрь!AF206</f>
        <v>0</v>
      </c>
      <c r="AJ206" s="36">
        <f>январь!AG206+февраль!AG206+март!AG206+апрель!AG206+май!AG206+июнь!AG206+июль!AG206+август!AG206+сентябрь!AG206+октябрь!AG206+ноябрь!AG206+декабрь!AG206</f>
        <v>0</v>
      </c>
      <c r="AK206" s="29">
        <f>январь!AH206+февраль!AH206+март!AH206+апрель!AH206+май!AH206+июнь!AH206+июль!AH206+август!AH206+сентябрь!AH206+октябрь!AH206+ноябрь!AH206+декабрь!AH206</f>
        <v>4</v>
      </c>
      <c r="AL206" s="36">
        <f>январь!AI206+февраль!AI206+март!AI206+апрель!AI206+май!AI206+июнь!AI206+июль!AI206+август!AI206+сентябрь!AI206+октябрь!AI206+ноябрь!AI206+декабрь!AI206</f>
        <v>4.617</v>
      </c>
      <c r="AM206" s="29">
        <f>январь!AJ206+февраль!AJ206+март!AJ206+апрель!AJ206+май!AJ206+июнь!AJ206+июль!AJ206+август!AJ206+сентябрь!AJ206+октябрь!AJ206+ноябрь!AJ206+декабрь!AJ206</f>
        <v>0</v>
      </c>
      <c r="AN206" s="36">
        <f>январь!AK206+февраль!AK206+март!AK206+апрель!AK206+май!AK206+июнь!AK206+июль!AK206+август!AK206+сентябрь!AK206+октябрь!AK206+ноябрь!AK206+декабрь!AK206</f>
        <v>0</v>
      </c>
      <c r="AO206" s="36">
        <f>январь!AL206+февраль!AL206+март!AL206+апрель!AL206+май!AL206+июнь!AL206+июль!AL206+август!AL206+сентябрь!AL206+октябрь!AL206+ноябрь!AL206+декабрь!AL206</f>
        <v>0</v>
      </c>
      <c r="AP206" s="36">
        <f>январь!AM206+февраль!AM206+март!AM206+апрель!AM206+май!AM206+июнь!AM206+июль!AM206+август!AM206+сентябрь!AM206+октябрь!AM206+ноябрь!AM206+декабрь!AM206</f>
        <v>0</v>
      </c>
      <c r="AQ206" s="29">
        <f>январь!AN206+февраль!AN206+март!AN206+апрель!AN206+май!AN206+июнь!AN206+июль!AN206+август!AN206+сентябрь!AN206+октябрь!AN206+ноябрь!AN206+декабрь!AN206</f>
        <v>0</v>
      </c>
      <c r="AR206" s="36">
        <f>январь!AO206+февраль!AO206+март!AO206+апрель!AO206+май!AO206+июнь!AO206+июль!AO206+август!AO206+сентябрь!AO206+октябрь!AO206+ноябрь!AO206+декабрь!AO206</f>
        <v>0</v>
      </c>
      <c r="AS206" s="29">
        <f>январь!AP206+февраль!AP206+март!AP206+апрель!AP206+май!AP206+июнь!AP206+июль!AP206+август!AP206+сентябрь!AP206+октябрь!AP206+ноябрь!AP206+декабрь!AP206</f>
        <v>0</v>
      </c>
      <c r="AT206" s="36">
        <f>январь!AQ206+февраль!AQ206+март!AQ206+апрель!AQ206+май!AQ206+июнь!AQ206+июль!AQ206+август!AQ206+сентябрь!AQ206+октябрь!AQ206+ноябрь!AQ206+декабрь!AQ206</f>
        <v>0</v>
      </c>
      <c r="AU206" s="29">
        <f>январь!AR206+февраль!AR206+март!AR206+апрель!AR206+май!AR206+июнь!AR206+июль!AR206+август!AR206+сентябрь!AR206+октябрь!AR206+ноябрь!AR206+декабрь!AR206</f>
        <v>0</v>
      </c>
      <c r="AV206" s="36">
        <f>январь!AS206+февраль!AS206+март!AS206+апрель!AS206+май!AS206+июнь!AS206+июль!AS206+август!AS206+сентябрь!AS206+октябрь!AS206+ноябрь!AS206+декабрь!AS206</f>
        <v>0</v>
      </c>
      <c r="AW206" s="36">
        <f>январь!AT206+февраль!AT206+март!AT206+апрель!AT206+май!AT206+июнь!AT206+июль!AT206+август!AT206+сентябрь!AT206+октябрь!AT206+ноябрь!AT206+декабрь!AT206</f>
        <v>0</v>
      </c>
      <c r="AX206" s="36">
        <f>январь!AU206+февраль!AU206+март!AU206+апрель!AU206+май!AU206+июнь!AU206+июль!AU206+август!AU206+сентябрь!AU206+октябрь!AU206+ноябрь!AU206+декабрь!AU206</f>
        <v>0</v>
      </c>
      <c r="AY206" s="29">
        <f>январь!AV206+февраль!AV206+март!AV206+апрель!AV206+май!AV206+июнь!AV206+июль!AV206+август!AV206+сентябрь!AV206+октябрь!AV206+ноябрь!AV206+декабрь!AV206</f>
        <v>0</v>
      </c>
      <c r="AZ206" s="36">
        <f>январь!AW206+февраль!AW206+март!AW206+апрель!AW206+май!AW206+июнь!AW206+июль!AW206+август!AW206+сентябрь!AW206+октябрь!AW206+ноябрь!AW206+декабрь!AW206</f>
        <v>0</v>
      </c>
      <c r="BA206" s="36">
        <f>январь!AX206+февраль!AX206+март!AX206+апрель!AX206+май!AX206+июнь!AX206+июль!AX206+август!AX206+сентябрь!AX206+октябрь!AX206+ноябрь!AX206+декабрь!AX206</f>
        <v>0</v>
      </c>
      <c r="BB206" s="36">
        <f>январь!AY206+февраль!AY206+март!AY206+апрель!AY206+май!AY206+июнь!AY206+июль!AY206+август!AY206+сентябрь!AY206+октябрь!AY206+ноябрь!AY206+декабрь!AY206</f>
        <v>0</v>
      </c>
      <c r="BC206" s="29">
        <f>январь!AZ206+февраль!AZ206+март!AZ206+апрель!AZ206+май!AZ206+июнь!AZ206+июль!AZ206+август!AZ206+сентябрь!AZ206+октябрь!AZ206+ноябрь!AZ206+декабрь!AZ206</f>
        <v>0</v>
      </c>
      <c r="BD206" s="36">
        <f>январь!BA206+февраль!BA206+март!BA206+апрель!BA206+май!BA206+июнь!BA206+июль!BA206+август!BA206+сентябрь!BA206+октябрь!BA206+ноябрь!BA206+декабрь!BA206</f>
        <v>0</v>
      </c>
      <c r="BE206" s="36">
        <f>январь!BB206+февраль!BB206+март!BB206+апрель!BB206+май!BB206+июнь!BB206+июль!BB206+август!BB206+сентябрь!BB206+октябрь!BB206+ноябрь!BB206+декабрь!BB206</f>
        <v>0</v>
      </c>
      <c r="BF206" s="36">
        <f>январь!BC206+февраль!BC206+март!BC206+апрель!BC206+май!BC206+июнь!BC206+июль!BC206+август!BC206+сентябрь!BC206+октябрь!BC206+ноябрь!BC206+декабрь!BC206</f>
        <v>0</v>
      </c>
      <c r="BG206" s="36">
        <f>январь!BD206+февраль!BD206+март!BD206+апрель!BD206+май!BD206+июнь!BD206+июль!BD206+август!BD206+сентябрь!BD206+октябрь!BD206+ноябрь!BD206+декабрь!BD206</f>
        <v>2.5000000000000001E-2</v>
      </c>
      <c r="BH206" s="36">
        <f>январь!BE206+февраль!BE206+март!BE206+апрель!BE206+май!BE206+июнь!BE206+июль!BE206+август!BE206+сентябрь!BE206+октябрь!BE206+ноябрь!BE206+декабрь!BE206</f>
        <v>27.797999999999998</v>
      </c>
      <c r="BI206" s="36">
        <f>январь!BF206+февраль!BF206+март!BF206+апрель!BF206+май!BF206+июнь!BF206+июль!BF206+август!BF206+сентябрь!BF206+октябрь!BF206+ноябрь!BF206+декабрь!BF206</f>
        <v>0</v>
      </c>
      <c r="BJ206" s="36">
        <f>январь!BG206+февраль!BG206+март!BG206+апрель!BG206+май!BG206+июнь!BG206+июль!BG206+август!BG206+сентябрь!BG206+октябрь!BG206+ноябрь!BG206+декабрь!BG206</f>
        <v>0</v>
      </c>
      <c r="BK206" s="36">
        <f>январь!BH206+февраль!BH206+март!BH206+апрель!BH206+май!BH206+июнь!BH206+июль!BH206+август!BH206+сентябрь!BH206+октябрь!BH206+ноябрь!BH206+декабрь!BH206</f>
        <v>0</v>
      </c>
      <c r="BL206" s="36">
        <f>январь!BI206+февраль!BI206+март!BI206+апрель!BI206+май!BI206+июнь!BI206+июль!BI206+август!BI206+сентябрь!BI206+октябрь!BI206+ноябрь!BI206+декабрь!BI206</f>
        <v>0</v>
      </c>
      <c r="BM206" s="29">
        <f>январь!BJ206+февраль!BJ206+март!BJ206+апрель!BJ206+май!BJ206+июнь!BJ206+июль!BJ206+август!BJ206+сентябрь!BJ206+октябрь!BJ206+ноябрь!BJ206+декабрь!BJ206</f>
        <v>0</v>
      </c>
      <c r="BN206" s="36">
        <f>январь!BK206+февраль!BK206+март!BK206+апрель!BK206+май!BK206+июнь!BK206+июль!BK206+август!BK206+сентябрь!BK206+октябрь!BK206+ноябрь!BK206+декабрь!BK206</f>
        <v>0</v>
      </c>
      <c r="BO206" s="29">
        <f>январь!BL206+февраль!BL206+март!BL206+апрель!BL206+май!BL206+июнь!BL206+июль!BL206+август!BL206+сентябрь!BL206+октябрь!BL206+ноябрь!BL206+декабрь!BL206</f>
        <v>5</v>
      </c>
      <c r="BP206" s="36">
        <f>январь!BM206+февраль!BM206+март!BM206+апрель!BM206+май!BM206+июнь!BM206+июль!BM206+август!BM206+сентябрь!BM206+октябрь!BM206+ноябрь!BM206+декабрь!BM206</f>
        <v>4.3140000000000001</v>
      </c>
      <c r="BQ206" s="36">
        <f>январь!BN206+февраль!BN206+март!BN206+апрель!BN206+май!BN206+июнь!BN206+июль!BN206+август!BN206+сентябрь!BN206+октябрь!BN206+ноябрь!BN206+декабрь!BN206</f>
        <v>0</v>
      </c>
      <c r="BR206" s="36">
        <f>январь!BO206+февраль!BO206+март!BO206+апрель!BO206+май!BO206+июнь!BO206+июль!BO206+август!BO206+сентябрь!BO206+октябрь!BO206+ноябрь!BO206+декабрь!BO206</f>
        <v>0</v>
      </c>
      <c r="BS206" s="29">
        <f>январь!BP206+февраль!BP206+март!BP206+апрель!BP206+май!BP206+июнь!BP206+июль!BP206+август!BP206+сентябрь!BP206+октябрь!BP206+ноябрь!BP206+декабрь!BP206</f>
        <v>0</v>
      </c>
      <c r="BT206" s="36">
        <f>январь!BQ206+февраль!BQ206+март!BQ206+апрель!BQ206+май!BQ206+июнь!BQ206+июль!BQ206+август!BQ206+сентябрь!BQ206+октябрь!BQ206+ноябрь!BQ206+декабрь!BQ206</f>
        <v>0</v>
      </c>
      <c r="BU206" s="29">
        <f>январь!BR206+февраль!BR206+март!BR206+апрель!BR206+май!BR206+июнь!BR206+июль!BR206+август!BR206+сентябрь!BR206+октябрь!BR206+ноябрь!BR206+декабрь!BR206</f>
        <v>0</v>
      </c>
      <c r="BV206" s="36">
        <f>январь!BS206+февраль!BS206+март!BS206+апрель!BS206+май!BS206+июнь!BS206+июль!BS206+август!BS206+сентябрь!BS206+октябрь!BS206+ноябрь!BS206+декабрь!BS206</f>
        <v>0</v>
      </c>
      <c r="BW206" s="36">
        <f>январь!BT206+февраль!BT206+март!BT206+апрель!BT206+май!BT206+июнь!BT206+июль!BT206+август!BT206+сентябрь!BT206+октябрь!BT206+ноябрь!BT206+декабрь!BT206</f>
        <v>0</v>
      </c>
      <c r="BX206" s="36">
        <f>январь!BU206+февраль!BU206+март!BU206+апрель!BU206+май!BU206+июнь!BU206+июль!BU206+август!BU206+сентябрь!BU206+октябрь!BU206+ноябрь!BU206+декабрь!BU206</f>
        <v>0</v>
      </c>
      <c r="BY206" s="36">
        <f>январь!BV206+февраль!BV206+март!BV206+апрель!BV206+май!BV206+июнь!BV206+июль!BV206+август!BV206+сентябрь!BV206+октябрь!BV206+ноябрь!BV206+декабрь!BV206</f>
        <v>0</v>
      </c>
      <c r="BZ206" s="77">
        <v>0</v>
      </c>
    </row>
    <row r="207" spans="1:78" ht="16.5" customHeight="1" x14ac:dyDescent="0.25">
      <c r="A207" s="16">
        <v>205</v>
      </c>
      <c r="B207" s="16">
        <v>1</v>
      </c>
      <c r="C207" s="37" t="s">
        <v>662</v>
      </c>
      <c r="D207" s="51">
        <v>392.75198264734297</v>
      </c>
      <c r="E207" s="25">
        <v>606.11928200000011</v>
      </c>
      <c r="F207" s="26">
        <f t="shared" si="9"/>
        <v>962.03626464734305</v>
      </c>
      <c r="G207" s="26">
        <f t="shared" si="10"/>
        <v>355.91698264734299</v>
      </c>
      <c r="H207" s="26">
        <f t="shared" si="11"/>
        <v>36.835000000000001</v>
      </c>
      <c r="I207" s="36">
        <f>январь!F207+февраль!F207+март!F207+апрель!F207+май!F207+июнь!F207+июль!F207+август!F207+сентябрь!F207+октябрь!F207+ноябрь!F207+декабрь!F207</f>
        <v>0</v>
      </c>
      <c r="J207" s="36">
        <f>январь!G207+февраль!G207+март!G207+апрель!G207+май!G207+июнь!G207+июль!G207+август!G207+сентябрь!G207+октябрь!G207+ноябрь!G207+декабрь!G207</f>
        <v>0</v>
      </c>
      <c r="K207" s="36">
        <f>январь!H207+февраль!H207+март!H207+апрель!H207+май!H207+июнь!H207+июль!H207+август!H207+сентябрь!H207+октябрь!H207+ноябрь!H207+декабрь!H207</f>
        <v>0</v>
      </c>
      <c r="L207" s="27">
        <f>январь!I207+февраль!I207+март!I207+апрель!I207+май!I207+июнь!I207+июль!I207+август!I207+сентябрь!I207+октябрь!I207+ноябрь!I207+декабрь!I207</f>
        <v>0</v>
      </c>
      <c r="M207" s="36">
        <f>январь!J207+февраль!J207+март!J207+апрель!J207+май!J207+июнь!J207+июль!J207+август!J207+сентябрь!J207+октябрь!J207+ноябрь!J207+декабрь!J207</f>
        <v>0</v>
      </c>
      <c r="N207" s="36">
        <f>январь!K207+февраль!K207+март!K207+апрель!K207+май!K207+июнь!K207+июль!K207+август!K207+сентябрь!K207+октябрь!K207+ноябрь!K207+декабрь!K207</f>
        <v>0</v>
      </c>
      <c r="O207" s="36">
        <f>январь!L207+февраль!L207+март!L207+апрель!L207+май!L207+июнь!L207+июль!L207+август!L207+сентябрь!L207+октябрь!L207+ноябрь!L207+декабрь!L207</f>
        <v>0</v>
      </c>
      <c r="P207" s="36">
        <f>январь!M207+февраль!M207+март!M207+апрель!M207+май!M207+июнь!M207+июль!M207+август!M207+сентябрь!M207+октябрь!M207+ноябрь!M207+декабрь!M207</f>
        <v>0</v>
      </c>
      <c r="Q207" s="36">
        <f>январь!N207+февраль!N207+март!N207+апрель!N207+май!N207+июнь!N207+июль!N207+август!N207+сентябрь!N207+октябрь!N207+ноябрь!N207+декабрь!N207</f>
        <v>0</v>
      </c>
      <c r="R207" s="29">
        <f>январь!O207+февраль!O207+март!O207+апрель!O207+май!O207+июнь!O207+июль!O207+август!O207+сентябрь!O207+октябрь!O207+ноябрь!O207+декабрь!O207</f>
        <v>0</v>
      </c>
      <c r="S207" s="36">
        <f>январь!P207+февраль!P207+март!P207+апрель!P207+май!P207+июнь!P207+июль!P207+август!P207+сентябрь!P207+октябрь!P207+ноябрь!P207+декабрь!P207</f>
        <v>0</v>
      </c>
      <c r="T207" s="29">
        <f>январь!Q207+февраль!Q207+март!Q207+апрель!Q207+май!Q207+июнь!Q207+июль!Q207+август!Q207+сентябрь!Q207+октябрь!Q207+ноябрь!Q207+декабрь!Q207</f>
        <v>0</v>
      </c>
      <c r="U207" s="36">
        <f>январь!R207+февраль!R207+март!R207+апрель!R207+май!R207+июнь!R207+июль!R207+август!R207+сентябрь!R207+октябрь!R207+ноябрь!R207+декабрь!R207</f>
        <v>0</v>
      </c>
      <c r="V207" s="36">
        <f>январь!S207+февраль!S207+март!S207+апрель!S207+май!S207+июнь!S207+июль!S207+август!S207+сентябрь!S207+октябрь!S207+ноябрь!S207+декабрь!S207</f>
        <v>0</v>
      </c>
      <c r="W207" s="36">
        <f>январь!T207+февраль!T207+март!T207+апрель!T207+май!T207+июнь!T207+июль!T207+август!T207+сентябрь!T207+октябрь!T207+ноябрь!T207+декабрь!T207</f>
        <v>0</v>
      </c>
      <c r="X207" s="36">
        <f>январь!U207+февраль!U207+март!U207+апрель!U207+май!U207+июнь!U207+июль!U207+август!U207+сентябрь!U207+октябрь!U207+ноябрь!U207+декабрь!U207</f>
        <v>0</v>
      </c>
      <c r="Y207" s="36">
        <f>январь!V207+февраль!V207+март!V207+апрель!V207+май!V207+июнь!V207+июль!V207+август!V207+сентябрь!V207+октябрь!V207+ноябрь!V207+декабрь!V207</f>
        <v>0</v>
      </c>
      <c r="Z207" s="36">
        <f>январь!W207+февраль!W207+март!W207+апрель!W207+май!W207+июнь!W207+июль!W207+август!W207+сентябрь!W207+октябрь!W207+ноябрь!W207+декабрь!W207</f>
        <v>0</v>
      </c>
      <c r="AA207" s="36">
        <f>январь!X207+февраль!X207+март!X207+апрель!X207+май!X207+июнь!X207+июль!X207+август!X207+сентябрь!X207+октябрь!X207+ноябрь!X207+декабрь!X207</f>
        <v>0</v>
      </c>
      <c r="AB207" s="29">
        <f>январь!Y207+февраль!Y207+март!Y207+апрель!Y207+май!Y207+июнь!Y207+июль!Y207+август!Y207+сентябрь!Y207+октябрь!Y207+ноябрь!Y207+декабрь!Y207</f>
        <v>0</v>
      </c>
      <c r="AC207" s="36">
        <f>январь!Z207+февраль!Z207+март!Z207+апрель!Z207+май!Z207+июнь!Z207+июль!Z207+август!Z207+сентябрь!Z207+октябрь!Z207+ноябрь!Z207+декабрь!Z207</f>
        <v>0</v>
      </c>
      <c r="AD207" s="66" t="str">
        <f>CONCATENATE(январь!AA207,$BZ$1,февраль!AA207,$BZ$1,март!AA207,$BZ$1,апрель!AA207,$BZ$1,май!AA207,$BZ$1,июнь!AA207,$BZ$1,июль!AA207,$BZ$1,август!AA207,$BZ$1,сентябрь!AA207,$BZ$1,октябрь!AA207,$BZ$1,ноябрь!AA207,$BZ$1,декабрь!AA207)</f>
        <v xml:space="preserve">           </v>
      </c>
      <c r="AE207" s="36">
        <f>январь!AB207+февраль!AB207+март!AB207+апрель!AB207+май!AB207+июнь!AB207+июль!AB207+август!AB207+сентябрь!AB207+октябрь!AB207+ноябрь!AB207+декабрь!AB207</f>
        <v>0</v>
      </c>
      <c r="AF207" s="36">
        <f>январь!AC207+февраль!AC207+март!AC207+апрель!AC207+май!AC207+июнь!AC207+июль!AC207+август!AC207+сентябрь!AC207+октябрь!AC207+ноябрь!AC207+декабрь!AC207</f>
        <v>0</v>
      </c>
      <c r="AG207" s="36">
        <f>январь!AD207+февраль!AD207+март!AD207+апрель!AD207+май!AD207+июнь!AD207+июль!AD207+август!AD207+сентябрь!AD207+октябрь!AD207+ноябрь!AD207+декабрь!AD207</f>
        <v>0</v>
      </c>
      <c r="AH207" s="36">
        <f>январь!AE207+февраль!AE207+март!AE207+апрель!AE207+май!AE207+июнь!AE207+июль!AE207+август!AE207+сентябрь!AE207+октябрь!AE207+ноябрь!AE207+декабрь!AE207</f>
        <v>0</v>
      </c>
      <c r="AI207" s="36">
        <f>январь!AF207+февраль!AF207+март!AF207+апрель!AF207+май!AF207+июнь!AF207+июль!AF207+август!AF207+сентябрь!AF207+октябрь!AF207+ноябрь!AF207+декабрь!AF207</f>
        <v>0</v>
      </c>
      <c r="AJ207" s="36">
        <f>январь!AG207+февраль!AG207+март!AG207+апрель!AG207+май!AG207+июнь!AG207+июль!AG207+август!AG207+сентябрь!AG207+октябрь!AG207+ноябрь!AG207+декабрь!AG207</f>
        <v>0</v>
      </c>
      <c r="AK207" s="29">
        <f>январь!AH207+февраль!AH207+март!AH207+апрель!AH207+май!AH207+июнь!AH207+июль!AH207+август!AH207+сентябрь!AH207+октябрь!AH207+ноябрь!AH207+декабрь!AH207</f>
        <v>0</v>
      </c>
      <c r="AL207" s="36">
        <f>январь!AI207+февраль!AI207+март!AI207+апрель!AI207+май!AI207+июнь!AI207+июль!AI207+август!AI207+сентябрь!AI207+октябрь!AI207+ноябрь!AI207+декабрь!AI207</f>
        <v>0</v>
      </c>
      <c r="AM207" s="29">
        <f>январь!AJ207+февраль!AJ207+март!AJ207+апрель!AJ207+май!AJ207+июнь!AJ207+июль!AJ207+август!AJ207+сентябрь!AJ207+октябрь!AJ207+ноябрь!AJ207+декабрь!AJ207</f>
        <v>0</v>
      </c>
      <c r="AN207" s="36">
        <f>январь!AK207+февраль!AK207+март!AK207+апрель!AK207+май!AK207+июнь!AK207+июль!AK207+август!AK207+сентябрь!AK207+октябрь!AK207+ноябрь!AK207+декабрь!AK207</f>
        <v>0</v>
      </c>
      <c r="AO207" s="36">
        <f>январь!AL207+февраль!AL207+март!AL207+апрель!AL207+май!AL207+июнь!AL207+июль!AL207+август!AL207+сентябрь!AL207+октябрь!AL207+ноябрь!AL207+декабрь!AL207</f>
        <v>0</v>
      </c>
      <c r="AP207" s="36">
        <f>январь!AM207+февраль!AM207+март!AM207+апрель!AM207+май!AM207+июнь!AM207+июль!AM207+август!AM207+сентябрь!AM207+октябрь!AM207+ноябрь!AM207+декабрь!AM207</f>
        <v>0</v>
      </c>
      <c r="AQ207" s="29">
        <f>январь!AN207+февраль!AN207+март!AN207+апрель!AN207+май!AN207+июнь!AN207+июль!AN207+август!AN207+сентябрь!AN207+октябрь!AN207+ноябрь!AN207+декабрь!AN207</f>
        <v>0</v>
      </c>
      <c r="AR207" s="36">
        <f>январь!AO207+февраль!AO207+март!AO207+апрель!AO207+май!AO207+июнь!AO207+июль!AO207+август!AO207+сентябрь!AO207+октябрь!AO207+ноябрь!AO207+декабрь!AO207</f>
        <v>0</v>
      </c>
      <c r="AS207" s="29">
        <f>январь!AP207+февраль!AP207+март!AP207+апрель!AP207+май!AP207+июнь!AP207+июль!AP207+август!AP207+сентябрь!AP207+октябрь!AP207+ноябрь!AP207+декабрь!AP207</f>
        <v>0</v>
      </c>
      <c r="AT207" s="36">
        <f>январь!AQ207+февраль!AQ207+март!AQ207+апрель!AQ207+май!AQ207+июнь!AQ207+июль!AQ207+август!AQ207+сентябрь!AQ207+октябрь!AQ207+ноябрь!AQ207+декабрь!AQ207</f>
        <v>0</v>
      </c>
      <c r="AU207" s="29">
        <f>январь!AR207+февраль!AR207+март!AR207+апрель!AR207+май!AR207+июнь!AR207+июль!AR207+август!AR207+сентябрь!AR207+октябрь!AR207+ноябрь!AR207+декабрь!AR207</f>
        <v>0</v>
      </c>
      <c r="AV207" s="36">
        <f>январь!AS207+февраль!AS207+март!AS207+апрель!AS207+май!AS207+июнь!AS207+июль!AS207+август!AS207+сентябрь!AS207+октябрь!AS207+ноябрь!AS207+декабрь!AS207</f>
        <v>0</v>
      </c>
      <c r="AW207" s="36">
        <f>январь!AT207+февраль!AT207+март!AT207+апрель!AT207+май!AT207+июнь!AT207+июль!AT207+август!AT207+сентябрь!AT207+октябрь!AT207+ноябрь!AT207+декабрь!AT207</f>
        <v>0</v>
      </c>
      <c r="AX207" s="36">
        <f>январь!AU207+февраль!AU207+март!AU207+апрель!AU207+май!AU207+июнь!AU207+июль!AU207+август!AU207+сентябрь!AU207+октябрь!AU207+ноябрь!AU207+декабрь!AU207</f>
        <v>0</v>
      </c>
      <c r="AY207" s="29">
        <f>январь!AV207+февраль!AV207+март!AV207+апрель!AV207+май!AV207+июнь!AV207+июль!AV207+август!AV207+сентябрь!AV207+октябрь!AV207+ноябрь!AV207+декабрь!AV207</f>
        <v>0</v>
      </c>
      <c r="AZ207" s="36">
        <f>январь!AW207+февраль!AW207+март!AW207+апрель!AW207+май!AW207+июнь!AW207+июль!AW207+август!AW207+сентябрь!AW207+октябрь!AW207+ноябрь!AW207+декабрь!AW207</f>
        <v>0</v>
      </c>
      <c r="BA207" s="36">
        <f>январь!AX207+февраль!AX207+март!AX207+апрель!AX207+май!AX207+июнь!AX207+июль!AX207+август!AX207+сентябрь!AX207+октябрь!AX207+ноябрь!AX207+декабрь!AX207</f>
        <v>0</v>
      </c>
      <c r="BB207" s="36">
        <f>январь!AY207+февраль!AY207+март!AY207+апрель!AY207+май!AY207+июнь!AY207+июль!AY207+август!AY207+сентябрь!AY207+октябрь!AY207+ноябрь!AY207+декабрь!AY207</f>
        <v>0</v>
      </c>
      <c r="BC207" s="29">
        <f>январь!AZ207+февраль!AZ207+март!AZ207+апрель!AZ207+май!AZ207+июнь!AZ207+июль!AZ207+август!AZ207+сентябрь!AZ207+октябрь!AZ207+ноябрь!AZ207+декабрь!AZ207</f>
        <v>0</v>
      </c>
      <c r="BD207" s="36">
        <f>январь!BA207+февраль!BA207+март!BA207+апрель!BA207+май!BA207+июнь!BA207+июль!BA207+август!BA207+сентябрь!BA207+октябрь!BA207+ноябрь!BA207+декабрь!BA207</f>
        <v>0</v>
      </c>
      <c r="BE207" s="36">
        <f>январь!BB207+февраль!BB207+март!BB207+апрель!BB207+май!BB207+июнь!BB207+июль!BB207+август!BB207+сентябрь!BB207+октябрь!BB207+ноябрь!BB207+декабрь!BB207</f>
        <v>0</v>
      </c>
      <c r="BF207" s="36">
        <f>январь!BC207+февраль!BC207+март!BC207+апрель!BC207+май!BC207+июнь!BC207+июль!BC207+август!BC207+сентябрь!BC207+октябрь!BC207+ноябрь!BC207+декабрь!BC207</f>
        <v>0</v>
      </c>
      <c r="BG207" s="36">
        <f>январь!BD207+февраль!BD207+март!BD207+апрель!BD207+май!BD207+июнь!BD207+июль!BD207+август!BD207+сентябрь!BD207+октябрь!BD207+ноябрь!BD207+декабрь!BD207</f>
        <v>1.4999999999999999E-2</v>
      </c>
      <c r="BH207" s="36">
        <f>январь!BE207+февраль!BE207+март!BE207+апрель!BE207+май!BE207+июнь!BE207+июль!BE207+август!BE207+сентябрь!BE207+октябрь!BE207+ноябрь!BE207+декабрь!BE207</f>
        <v>21.873000000000001</v>
      </c>
      <c r="BI207" s="36">
        <f>январь!BF207+февраль!BF207+март!BF207+апрель!BF207+май!BF207+июнь!BF207+июль!BF207+август!BF207+сентябрь!BF207+октябрь!BF207+ноябрь!BF207+декабрь!BF207</f>
        <v>0</v>
      </c>
      <c r="BJ207" s="36">
        <f>январь!BG207+февраль!BG207+март!BG207+апрель!BG207+май!BG207+июнь!BG207+июль!BG207+август!BG207+сентябрь!BG207+октябрь!BG207+ноябрь!BG207+декабрь!BG207</f>
        <v>0</v>
      </c>
      <c r="BK207" s="36">
        <f>январь!BH207+февраль!BH207+март!BH207+апрель!BH207+май!BH207+июнь!BH207+июль!BH207+август!BH207+сентябрь!BH207+октябрь!BH207+ноябрь!BH207+декабрь!BH207</f>
        <v>0</v>
      </c>
      <c r="BL207" s="36">
        <f>январь!BI207+февраль!BI207+март!BI207+апрель!BI207+май!BI207+июнь!BI207+июль!BI207+август!BI207+сентябрь!BI207+октябрь!BI207+ноябрь!BI207+декабрь!BI207</f>
        <v>0</v>
      </c>
      <c r="BM207" s="29">
        <f>январь!BJ207+февраль!BJ207+март!BJ207+апрель!BJ207+май!BJ207+июнь!BJ207+июль!BJ207+август!BJ207+сентябрь!BJ207+октябрь!BJ207+ноябрь!BJ207+декабрь!BJ207</f>
        <v>0</v>
      </c>
      <c r="BN207" s="36">
        <f>январь!BK207+февраль!BK207+март!BK207+апрель!BK207+май!BK207+июнь!BK207+июль!BK207+август!BK207+сентябрь!BK207+октябрь!BK207+ноябрь!BK207+декабрь!BK207</f>
        <v>0</v>
      </c>
      <c r="BO207" s="29">
        <f>январь!BL207+февраль!BL207+март!BL207+апрель!BL207+май!BL207+июнь!BL207+июль!BL207+август!BL207+сентябрь!BL207+октябрь!BL207+ноябрь!BL207+декабрь!BL207</f>
        <v>10</v>
      </c>
      <c r="BP207" s="36">
        <f>январь!BM207+февраль!BM207+март!BM207+апрель!BM207+май!BM207+июнь!BM207+июль!BM207+август!BM207+сентябрь!BM207+октябрь!BM207+ноябрь!BM207+декабрь!BM207</f>
        <v>5.7359999999999998</v>
      </c>
      <c r="BQ207" s="36">
        <f>январь!BN207+февраль!BN207+март!BN207+апрель!BN207+май!BN207+июнь!BN207+июль!BN207+август!BN207+сентябрь!BN207+октябрь!BN207+ноябрь!BN207+декабрь!BN207</f>
        <v>0</v>
      </c>
      <c r="BR207" s="36">
        <f>январь!BO207+февраль!BO207+март!BO207+апрель!BO207+май!BO207+июнь!BO207+июль!BO207+август!BO207+сентябрь!BO207+октябрь!BO207+ноябрь!BO207+декабрь!BO207</f>
        <v>0</v>
      </c>
      <c r="BS207" s="29">
        <f>январь!BP207+февраль!BP207+март!BP207+апрель!BP207+май!BP207+июнь!BP207+июль!BP207+август!BP207+сентябрь!BP207+октябрь!BP207+ноябрь!BP207+декабрь!BP207</f>
        <v>0</v>
      </c>
      <c r="BT207" s="36">
        <f>январь!BQ207+февраль!BQ207+март!BQ207+апрель!BQ207+май!BQ207+июнь!BQ207+июль!BQ207+август!BQ207+сентябрь!BQ207+октябрь!BQ207+ноябрь!BQ207+декабрь!BQ207</f>
        <v>0</v>
      </c>
      <c r="BU207" s="29">
        <f>январь!BR207+февраль!BR207+март!BR207+апрель!BR207+май!BR207+июнь!BR207+июль!BR207+август!BR207+сентябрь!BR207+октябрь!BR207+ноябрь!BR207+декабрь!BR207</f>
        <v>0</v>
      </c>
      <c r="BV207" s="36">
        <f>январь!BS207+февраль!BS207+март!BS207+апрель!BS207+май!BS207+июнь!BS207+июль!BS207+август!BS207+сентябрь!BS207+октябрь!BS207+ноябрь!BS207+декабрь!BS207</f>
        <v>0</v>
      </c>
      <c r="BW207" s="36">
        <f>январь!BT207+февраль!BT207+март!BT207+апрель!BT207+май!BT207+июнь!BT207+июль!BT207+август!BT207+сентябрь!BT207+октябрь!BT207+ноябрь!BT207+декабрь!BT207</f>
        <v>0</v>
      </c>
      <c r="BX207" s="36">
        <f>январь!BU207+февраль!BU207+март!BU207+апрель!BU207+май!BU207+июнь!BU207+июль!BU207+август!BU207+сентябрь!BU207+октябрь!BU207+ноябрь!BU207+декабрь!BU207</f>
        <v>0</v>
      </c>
      <c r="BY207" s="36">
        <f>январь!BV207+февраль!BV207+март!BV207+апрель!BV207+май!BV207+июнь!BV207+июль!BV207+август!BV207+сентябрь!BV207+октябрь!BV207+ноябрь!BV207+декабрь!BV207</f>
        <v>9.2260000000000009</v>
      </c>
      <c r="BZ207" s="77">
        <v>3</v>
      </c>
    </row>
    <row r="208" spans="1:78" x14ac:dyDescent="0.25">
      <c r="A208" s="16">
        <v>206</v>
      </c>
      <c r="B208" s="16">
        <v>1</v>
      </c>
      <c r="C208" s="37" t="s">
        <v>663</v>
      </c>
      <c r="D208" s="51">
        <v>259.23925963285023</v>
      </c>
      <c r="E208" s="25">
        <v>-767.32220799999993</v>
      </c>
      <c r="F208" s="26">
        <f t="shared" si="9"/>
        <v>-510.89894836714967</v>
      </c>
      <c r="G208" s="26">
        <f t="shared" si="10"/>
        <v>256.42325963285026</v>
      </c>
      <c r="H208" s="26">
        <f t="shared" si="11"/>
        <v>2.8159999999999998</v>
      </c>
      <c r="I208" s="36">
        <f>январь!F208+февраль!F208+март!F208+апрель!F208+май!F208+июнь!F208+июль!F208+август!F208+сентябрь!F208+октябрь!F208+ноябрь!F208+декабрь!F208</f>
        <v>0</v>
      </c>
      <c r="J208" s="36">
        <f>январь!G208+февраль!G208+март!G208+апрель!G208+май!G208+июнь!G208+июль!G208+август!G208+сентябрь!G208+октябрь!G208+ноябрь!G208+декабрь!G208</f>
        <v>0</v>
      </c>
      <c r="K208" s="36">
        <f>январь!H208+февраль!H208+март!H208+апрель!H208+май!H208+июнь!H208+июль!H208+август!H208+сентябрь!H208+октябрь!H208+ноябрь!H208+декабрь!H208</f>
        <v>0</v>
      </c>
      <c r="L208" s="27">
        <f>январь!I208+февраль!I208+март!I208+апрель!I208+май!I208+июнь!I208+июль!I208+август!I208+сентябрь!I208+октябрь!I208+ноябрь!I208+декабрь!I208</f>
        <v>0</v>
      </c>
      <c r="M208" s="36">
        <f>январь!J208+февраль!J208+март!J208+апрель!J208+май!J208+июнь!J208+июль!J208+август!J208+сентябрь!J208+октябрь!J208+ноябрь!J208+декабрь!J208</f>
        <v>0</v>
      </c>
      <c r="N208" s="36">
        <f>январь!K208+февраль!K208+март!K208+апрель!K208+май!K208+июнь!K208+июль!K208+август!K208+сентябрь!K208+октябрь!K208+ноябрь!K208+декабрь!K208</f>
        <v>0</v>
      </c>
      <c r="O208" s="36">
        <f>январь!L208+февраль!L208+март!L208+апрель!L208+май!L208+июнь!L208+июль!L208+август!L208+сентябрь!L208+октябрь!L208+ноябрь!L208+декабрь!L208</f>
        <v>0</v>
      </c>
      <c r="P208" s="36">
        <f>январь!M208+февраль!M208+март!M208+апрель!M208+май!M208+июнь!M208+июль!M208+август!M208+сентябрь!M208+октябрь!M208+ноябрь!M208+декабрь!M208</f>
        <v>0</v>
      </c>
      <c r="Q208" s="36">
        <f>январь!N208+февраль!N208+март!N208+апрель!N208+май!N208+июнь!N208+июль!N208+август!N208+сентябрь!N208+октябрь!N208+ноябрь!N208+декабрь!N208</f>
        <v>0</v>
      </c>
      <c r="R208" s="29">
        <f>январь!O208+февраль!O208+март!O208+апрель!O208+май!O208+июнь!O208+июль!O208+август!O208+сентябрь!O208+октябрь!O208+ноябрь!O208+декабрь!O208</f>
        <v>0</v>
      </c>
      <c r="S208" s="36">
        <f>январь!P208+февраль!P208+март!P208+апрель!P208+май!P208+июнь!P208+июль!P208+август!P208+сентябрь!P208+октябрь!P208+ноябрь!P208+декабрь!P208</f>
        <v>0</v>
      </c>
      <c r="T208" s="29">
        <f>январь!Q208+февраль!Q208+март!Q208+апрель!Q208+май!Q208+июнь!Q208+июль!Q208+август!Q208+сентябрь!Q208+октябрь!Q208+ноябрь!Q208+декабрь!Q208</f>
        <v>0</v>
      </c>
      <c r="U208" s="36">
        <f>январь!R208+февраль!R208+март!R208+апрель!R208+май!R208+июнь!R208+июль!R208+август!R208+сентябрь!R208+октябрь!R208+ноябрь!R208+декабрь!R208</f>
        <v>0</v>
      </c>
      <c r="V208" s="36">
        <f>январь!S208+февраль!S208+март!S208+апрель!S208+май!S208+июнь!S208+июль!S208+август!S208+сентябрь!S208+октябрь!S208+ноябрь!S208+декабрь!S208</f>
        <v>0</v>
      </c>
      <c r="W208" s="36">
        <f>январь!T208+февраль!T208+март!T208+апрель!T208+май!T208+июнь!T208+июль!T208+август!T208+сентябрь!T208+октябрь!T208+ноябрь!T208+декабрь!T208</f>
        <v>0</v>
      </c>
      <c r="X208" s="36">
        <f>январь!U208+февраль!U208+март!U208+апрель!U208+май!U208+июнь!U208+июль!U208+август!U208+сентябрь!U208+октябрь!U208+ноябрь!U208+декабрь!U208</f>
        <v>0</v>
      </c>
      <c r="Y208" s="36">
        <f>январь!V208+февраль!V208+март!V208+апрель!V208+май!V208+июнь!V208+июль!V208+август!V208+сентябрь!V208+октябрь!V208+ноябрь!V208+декабрь!V208</f>
        <v>0</v>
      </c>
      <c r="Z208" s="36">
        <f>январь!W208+февраль!W208+март!W208+апрель!W208+май!W208+июнь!W208+июль!W208+август!W208+сентябрь!W208+октябрь!W208+ноябрь!W208+декабрь!W208</f>
        <v>0</v>
      </c>
      <c r="AA208" s="36">
        <f>январь!X208+февраль!X208+март!X208+апрель!X208+май!X208+июнь!X208+июль!X208+август!X208+сентябрь!X208+октябрь!X208+ноябрь!X208+декабрь!X208</f>
        <v>0</v>
      </c>
      <c r="AB208" s="29">
        <f>январь!Y208+февраль!Y208+март!Y208+апрель!Y208+май!Y208+июнь!Y208+июль!Y208+август!Y208+сентябрь!Y208+октябрь!Y208+ноябрь!Y208+декабрь!Y208</f>
        <v>0</v>
      </c>
      <c r="AC208" s="36">
        <f>январь!Z208+февраль!Z208+март!Z208+апрель!Z208+май!Z208+июнь!Z208+июль!Z208+август!Z208+сентябрь!Z208+октябрь!Z208+ноябрь!Z208+декабрь!Z208</f>
        <v>0</v>
      </c>
      <c r="AD208" s="66" t="str">
        <f>CONCATENATE(январь!AA208,$BZ$1,февраль!AA208,$BZ$1,март!AA208,$BZ$1,апрель!AA208,$BZ$1,май!AA208,$BZ$1,июнь!AA208,$BZ$1,июль!AA208,$BZ$1,август!AA208,$BZ$1,сентябрь!AA208,$BZ$1,октябрь!AA208,$BZ$1,ноябрь!AA208,$BZ$1,декабрь!AA208)</f>
        <v xml:space="preserve">           </v>
      </c>
      <c r="AE208" s="36">
        <f>январь!AB208+февраль!AB208+март!AB208+апрель!AB208+май!AB208+июнь!AB208+июль!AB208+август!AB208+сентябрь!AB208+октябрь!AB208+ноябрь!AB208+декабрь!AB208</f>
        <v>0</v>
      </c>
      <c r="AF208" s="36">
        <f>январь!AC208+февраль!AC208+март!AC208+апрель!AC208+май!AC208+июнь!AC208+июль!AC208+август!AC208+сентябрь!AC208+октябрь!AC208+ноябрь!AC208+декабрь!AC208</f>
        <v>0</v>
      </c>
      <c r="AG208" s="36">
        <f>январь!AD208+февраль!AD208+март!AD208+апрель!AD208+май!AD208+июнь!AD208+июль!AD208+август!AD208+сентябрь!AD208+октябрь!AD208+ноябрь!AD208+декабрь!AD208</f>
        <v>0</v>
      </c>
      <c r="AH208" s="36">
        <f>январь!AE208+февраль!AE208+март!AE208+апрель!AE208+май!AE208+июнь!AE208+июль!AE208+август!AE208+сентябрь!AE208+октябрь!AE208+ноябрь!AE208+декабрь!AE208</f>
        <v>0</v>
      </c>
      <c r="AI208" s="36">
        <f>январь!AF208+февраль!AF208+март!AF208+апрель!AF208+май!AF208+июнь!AF208+июль!AF208+август!AF208+сентябрь!AF208+октябрь!AF208+ноябрь!AF208+декабрь!AF208</f>
        <v>0</v>
      </c>
      <c r="AJ208" s="36">
        <f>январь!AG208+февраль!AG208+март!AG208+апрель!AG208+май!AG208+июнь!AG208+июль!AG208+август!AG208+сентябрь!AG208+октябрь!AG208+ноябрь!AG208+декабрь!AG208</f>
        <v>0</v>
      </c>
      <c r="AK208" s="29">
        <f>январь!AH208+февраль!AH208+март!AH208+апрель!AH208+май!AH208+июнь!AH208+июль!AH208+август!AH208+сентябрь!AH208+октябрь!AH208+ноябрь!AH208+декабрь!AH208</f>
        <v>0</v>
      </c>
      <c r="AL208" s="36">
        <f>январь!AI208+февраль!AI208+март!AI208+апрель!AI208+май!AI208+июнь!AI208+июль!AI208+август!AI208+сентябрь!AI208+октябрь!AI208+ноябрь!AI208+декабрь!AI208</f>
        <v>0</v>
      </c>
      <c r="AM208" s="29">
        <f>январь!AJ208+февраль!AJ208+март!AJ208+апрель!AJ208+май!AJ208+июнь!AJ208+июль!AJ208+август!AJ208+сентябрь!AJ208+октябрь!AJ208+ноябрь!AJ208+декабрь!AJ208</f>
        <v>0</v>
      </c>
      <c r="AN208" s="36">
        <f>январь!AK208+февраль!AK208+март!AK208+апрель!AK208+май!AK208+июнь!AK208+июль!AK208+август!AK208+сентябрь!AK208+октябрь!AK208+ноябрь!AK208+декабрь!AK208</f>
        <v>0</v>
      </c>
      <c r="AO208" s="36">
        <f>январь!AL208+февраль!AL208+март!AL208+апрель!AL208+май!AL208+июнь!AL208+июль!AL208+август!AL208+сентябрь!AL208+октябрь!AL208+ноябрь!AL208+декабрь!AL208</f>
        <v>0</v>
      </c>
      <c r="AP208" s="36">
        <f>январь!AM208+февраль!AM208+март!AM208+апрель!AM208+май!AM208+июнь!AM208+июль!AM208+август!AM208+сентябрь!AM208+октябрь!AM208+ноябрь!AM208+декабрь!AM208</f>
        <v>0</v>
      </c>
      <c r="AQ208" s="29">
        <f>январь!AN208+февраль!AN208+март!AN208+апрель!AN208+май!AN208+июнь!AN208+июль!AN208+август!AN208+сентябрь!AN208+октябрь!AN208+ноябрь!AN208+декабрь!AN208</f>
        <v>0</v>
      </c>
      <c r="AR208" s="36">
        <f>январь!AO208+февраль!AO208+март!AO208+апрель!AO208+май!AO208+июнь!AO208+июль!AO208+август!AO208+сентябрь!AO208+октябрь!AO208+ноябрь!AO208+декабрь!AO208</f>
        <v>0</v>
      </c>
      <c r="AS208" s="29">
        <f>январь!AP208+февраль!AP208+март!AP208+апрель!AP208+май!AP208+июнь!AP208+июль!AP208+август!AP208+сентябрь!AP208+октябрь!AP208+ноябрь!AP208+декабрь!AP208</f>
        <v>0</v>
      </c>
      <c r="AT208" s="36">
        <f>январь!AQ208+февраль!AQ208+март!AQ208+апрель!AQ208+май!AQ208+июнь!AQ208+июль!AQ208+август!AQ208+сентябрь!AQ208+октябрь!AQ208+ноябрь!AQ208+декабрь!AQ208</f>
        <v>0</v>
      </c>
      <c r="AU208" s="29">
        <f>январь!AR208+февраль!AR208+март!AR208+апрель!AR208+май!AR208+июнь!AR208+июль!AR208+август!AR208+сентябрь!AR208+октябрь!AR208+ноябрь!AR208+декабрь!AR208</f>
        <v>0</v>
      </c>
      <c r="AV208" s="36">
        <f>январь!AS208+февраль!AS208+март!AS208+апрель!AS208+май!AS208+июнь!AS208+июль!AS208+август!AS208+сентябрь!AS208+октябрь!AS208+ноябрь!AS208+декабрь!AS208</f>
        <v>0</v>
      </c>
      <c r="AW208" s="36">
        <f>январь!AT208+февраль!AT208+март!AT208+апрель!AT208+май!AT208+июнь!AT208+июль!AT208+август!AT208+сентябрь!AT208+октябрь!AT208+ноябрь!AT208+декабрь!AT208</f>
        <v>0</v>
      </c>
      <c r="AX208" s="36">
        <f>январь!AU208+февраль!AU208+март!AU208+апрель!AU208+май!AU208+июнь!AU208+июль!AU208+август!AU208+сентябрь!AU208+октябрь!AU208+ноябрь!AU208+декабрь!AU208</f>
        <v>0</v>
      </c>
      <c r="AY208" s="29">
        <f>январь!AV208+февраль!AV208+март!AV208+апрель!AV208+май!AV208+июнь!AV208+июль!AV208+август!AV208+сентябрь!AV208+октябрь!AV208+ноябрь!AV208+декабрь!AV208</f>
        <v>0</v>
      </c>
      <c r="AZ208" s="36">
        <f>январь!AW208+февраль!AW208+март!AW208+апрель!AW208+май!AW208+июнь!AW208+июль!AW208+август!AW208+сентябрь!AW208+октябрь!AW208+ноябрь!AW208+декабрь!AW208</f>
        <v>0</v>
      </c>
      <c r="BA208" s="36">
        <f>январь!AX208+февраль!AX208+март!AX208+апрель!AX208+май!AX208+июнь!AX208+июль!AX208+август!AX208+сентябрь!AX208+октябрь!AX208+ноябрь!AX208+декабрь!AX208</f>
        <v>0</v>
      </c>
      <c r="BB208" s="36">
        <f>январь!AY208+февраль!AY208+март!AY208+апрель!AY208+май!AY208+июнь!AY208+июль!AY208+август!AY208+сентябрь!AY208+октябрь!AY208+ноябрь!AY208+декабрь!AY208</f>
        <v>0</v>
      </c>
      <c r="BC208" s="29">
        <f>январь!AZ208+февраль!AZ208+март!AZ208+апрель!AZ208+май!AZ208+июнь!AZ208+июль!AZ208+август!AZ208+сентябрь!AZ208+октябрь!AZ208+ноябрь!AZ208+декабрь!AZ208</f>
        <v>0</v>
      </c>
      <c r="BD208" s="36">
        <f>январь!BA208+февраль!BA208+март!BA208+апрель!BA208+май!BA208+июнь!BA208+июль!BA208+август!BA208+сентябрь!BA208+октябрь!BA208+ноябрь!BA208+декабрь!BA208</f>
        <v>0</v>
      </c>
      <c r="BE208" s="36">
        <f>январь!BB208+февраль!BB208+март!BB208+апрель!BB208+май!BB208+июнь!BB208+июль!BB208+август!BB208+сентябрь!BB208+октябрь!BB208+ноябрь!BB208+декабрь!BB208</f>
        <v>0</v>
      </c>
      <c r="BF208" s="36">
        <f>январь!BC208+февраль!BC208+март!BC208+апрель!BC208+май!BC208+июнь!BC208+июль!BC208+август!BC208+сентябрь!BC208+октябрь!BC208+ноябрь!BC208+декабрь!BC208</f>
        <v>0</v>
      </c>
      <c r="BG208" s="36">
        <f>январь!BD208+февраль!BD208+март!BD208+апрель!BD208+май!BD208+июнь!BD208+июль!BD208+август!BD208+сентябрь!BD208+октябрь!BD208+ноябрь!BD208+декабрь!BD208</f>
        <v>0</v>
      </c>
      <c r="BH208" s="36">
        <f>январь!BE208+февраль!BE208+март!BE208+апрель!BE208+май!BE208+июнь!BE208+июль!BE208+август!BE208+сентябрь!BE208+октябрь!BE208+ноябрь!BE208+декабрь!BE208</f>
        <v>0</v>
      </c>
      <c r="BI208" s="36">
        <f>январь!BF208+февраль!BF208+март!BF208+апрель!BF208+май!BF208+июнь!BF208+июль!BF208+август!BF208+сентябрь!BF208+октябрь!BF208+ноябрь!BF208+декабрь!BF208</f>
        <v>0</v>
      </c>
      <c r="BJ208" s="36">
        <f>январь!BG208+февраль!BG208+март!BG208+апрель!BG208+май!BG208+июнь!BG208+июль!BG208+август!BG208+сентябрь!BG208+октябрь!BG208+ноябрь!BG208+декабрь!BG208</f>
        <v>0</v>
      </c>
      <c r="BK208" s="36">
        <f>январь!BH208+февраль!BH208+март!BH208+апрель!BH208+май!BH208+июнь!BH208+июль!BH208+август!BH208+сентябрь!BH208+октябрь!BH208+ноябрь!BH208+декабрь!BH208</f>
        <v>0</v>
      </c>
      <c r="BL208" s="36">
        <f>январь!BI208+февраль!BI208+март!BI208+апрель!BI208+май!BI208+июнь!BI208+июль!BI208+август!BI208+сентябрь!BI208+октябрь!BI208+ноябрь!BI208+декабрь!BI208</f>
        <v>0</v>
      </c>
      <c r="BM208" s="29">
        <f>январь!BJ208+февраль!BJ208+март!BJ208+апрель!BJ208+май!BJ208+июнь!BJ208+июль!BJ208+август!BJ208+сентябрь!BJ208+октябрь!BJ208+ноябрь!BJ208+декабрь!BJ208</f>
        <v>0</v>
      </c>
      <c r="BN208" s="36">
        <f>январь!BK208+февраль!BK208+март!BK208+апрель!BK208+май!BK208+июнь!BK208+июль!BK208+август!BK208+сентябрь!BK208+октябрь!BK208+ноябрь!BK208+декабрь!BK208</f>
        <v>0</v>
      </c>
      <c r="BO208" s="29">
        <f>январь!BL208+февраль!BL208+март!BL208+апрель!BL208+май!BL208+июнь!BL208+июль!BL208+август!BL208+сентябрь!BL208+октябрь!BL208+ноябрь!BL208+декабрь!BL208</f>
        <v>0</v>
      </c>
      <c r="BP208" s="36">
        <f>январь!BM208+февраль!BM208+март!BM208+апрель!BM208+май!BM208+июнь!BM208+июль!BM208+август!BM208+сентябрь!BM208+октябрь!BM208+ноябрь!BM208+декабрь!BM208</f>
        <v>0</v>
      </c>
      <c r="BQ208" s="36">
        <f>январь!BN208+февраль!BN208+март!BN208+апрель!BN208+май!BN208+июнь!BN208+июль!BN208+август!BN208+сентябрь!BN208+октябрь!BN208+ноябрь!BN208+декабрь!BN208</f>
        <v>0</v>
      </c>
      <c r="BR208" s="36">
        <f>январь!BO208+февраль!BO208+март!BO208+апрель!BO208+май!BO208+июнь!BO208+июль!BO208+август!BO208+сентябрь!BO208+октябрь!BO208+ноябрь!BO208+декабрь!BO208</f>
        <v>0</v>
      </c>
      <c r="BS208" s="29">
        <f>январь!BP208+февраль!BP208+март!BP208+апрель!BP208+май!BP208+июнь!BP208+июль!BP208+август!BP208+сентябрь!BP208+октябрь!BP208+ноябрь!BP208+декабрь!BP208</f>
        <v>0</v>
      </c>
      <c r="BT208" s="36">
        <f>январь!BQ208+февраль!BQ208+март!BQ208+апрель!BQ208+май!BQ208+июнь!BQ208+июль!BQ208+август!BQ208+сентябрь!BQ208+октябрь!BQ208+ноябрь!BQ208+декабрь!BQ208</f>
        <v>0</v>
      </c>
      <c r="BU208" s="29">
        <f>январь!BR208+февраль!BR208+март!BR208+апрель!BR208+май!BR208+июнь!BR208+июль!BR208+август!BR208+сентябрь!BR208+октябрь!BR208+ноябрь!BR208+декабрь!BR208</f>
        <v>1</v>
      </c>
      <c r="BV208" s="36">
        <f>январь!BS208+февраль!BS208+март!BS208+апрель!BS208+май!BS208+июнь!BS208+июль!BS208+август!BS208+сентябрь!BS208+октябрь!BS208+ноябрь!BS208+декабрь!BS208</f>
        <v>2.8159999999999998</v>
      </c>
      <c r="BW208" s="36">
        <f>январь!BT208+февраль!BT208+март!BT208+апрель!BT208+май!BT208+июнь!BT208+июль!BT208+август!BT208+сентябрь!BT208+октябрь!BT208+ноябрь!BT208+декабрь!BT208</f>
        <v>0</v>
      </c>
      <c r="BX208" s="36">
        <f>январь!BU208+февраль!BU208+март!BU208+апрель!BU208+май!BU208+июнь!BU208+июль!BU208+август!BU208+сентябрь!BU208+октябрь!BU208+ноябрь!BU208+декабрь!BU208</f>
        <v>0</v>
      </c>
      <c r="BY208" s="36">
        <f>январь!BV208+февраль!BV208+март!BV208+апрель!BV208+май!BV208+июнь!BV208+июль!BV208+август!BV208+сентябрь!BV208+октябрь!BV208+ноябрь!BV208+декабрь!BV208</f>
        <v>0</v>
      </c>
      <c r="BZ208" s="77">
        <v>2</v>
      </c>
    </row>
    <row r="209" spans="1:78" x14ac:dyDescent="0.25">
      <c r="A209" s="16">
        <v>207</v>
      </c>
      <c r="B209" s="16">
        <v>1</v>
      </c>
      <c r="C209" s="37" t="s">
        <v>664</v>
      </c>
      <c r="D209" s="51">
        <v>186.5378051207729</v>
      </c>
      <c r="E209" s="25">
        <v>-304.26538999999991</v>
      </c>
      <c r="F209" s="26">
        <f t="shared" si="9"/>
        <v>-138.434584879227</v>
      </c>
      <c r="G209" s="26">
        <f t="shared" si="10"/>
        <v>165.83080512077291</v>
      </c>
      <c r="H209" s="26">
        <f t="shared" si="11"/>
        <v>20.706999999999997</v>
      </c>
      <c r="I209" s="36">
        <f>январь!F209+февраль!F209+март!F209+апрель!F209+май!F209+июнь!F209+июль!F209+август!F209+сентябрь!F209+октябрь!F209+ноябрь!F209+декабрь!F209</f>
        <v>0</v>
      </c>
      <c r="J209" s="36">
        <f>январь!G209+февраль!G209+март!G209+апрель!G209+май!G209+июнь!G209+июль!G209+август!G209+сентябрь!G209+октябрь!G209+ноябрь!G209+декабрь!G209</f>
        <v>0</v>
      </c>
      <c r="K209" s="36">
        <f>январь!H209+февраль!H209+март!H209+апрель!H209+май!H209+июнь!H209+июль!H209+август!H209+сентябрь!H209+октябрь!H209+ноябрь!H209+декабрь!H209</f>
        <v>0</v>
      </c>
      <c r="L209" s="27">
        <f>январь!I209+февраль!I209+март!I209+апрель!I209+май!I209+июнь!I209+июль!I209+август!I209+сентябрь!I209+октябрь!I209+ноябрь!I209+декабрь!I209</f>
        <v>0</v>
      </c>
      <c r="M209" s="36">
        <f>январь!J209+февраль!J209+март!J209+апрель!J209+май!J209+июнь!J209+июль!J209+август!J209+сентябрь!J209+октябрь!J209+ноябрь!J209+декабрь!J209</f>
        <v>0</v>
      </c>
      <c r="N209" s="36">
        <f>январь!K209+февраль!K209+март!K209+апрель!K209+май!K209+июнь!K209+июль!K209+август!K209+сентябрь!K209+октябрь!K209+ноябрь!K209+декабрь!K209</f>
        <v>0</v>
      </c>
      <c r="O209" s="36">
        <f>январь!L209+февраль!L209+март!L209+апрель!L209+май!L209+июнь!L209+июль!L209+август!L209+сентябрь!L209+октябрь!L209+ноябрь!L209+декабрь!L209</f>
        <v>0</v>
      </c>
      <c r="P209" s="36">
        <f>январь!M209+февраль!M209+март!M209+апрель!M209+май!M209+июнь!M209+июль!M209+август!M209+сентябрь!M209+октябрь!M209+ноябрь!M209+декабрь!M209</f>
        <v>0</v>
      </c>
      <c r="Q209" s="36">
        <f>январь!N209+февраль!N209+март!N209+апрель!N209+май!N209+июнь!N209+июль!N209+август!N209+сентябрь!N209+октябрь!N209+ноябрь!N209+декабрь!N209</f>
        <v>0</v>
      </c>
      <c r="R209" s="29">
        <f>январь!O209+февраль!O209+март!O209+апрель!O209+май!O209+июнь!O209+июль!O209+август!O209+сентябрь!O209+октябрь!O209+ноябрь!O209+декабрь!O209</f>
        <v>0</v>
      </c>
      <c r="S209" s="36">
        <f>январь!P209+февраль!P209+март!P209+апрель!P209+май!P209+июнь!P209+июль!P209+август!P209+сентябрь!P209+октябрь!P209+ноябрь!P209+декабрь!P209</f>
        <v>0</v>
      </c>
      <c r="T209" s="29">
        <f>январь!Q209+февраль!Q209+март!Q209+апрель!Q209+май!Q209+июнь!Q209+июль!Q209+август!Q209+сентябрь!Q209+октябрь!Q209+ноябрь!Q209+декабрь!Q209</f>
        <v>0</v>
      </c>
      <c r="U209" s="36">
        <f>январь!R209+февраль!R209+март!R209+апрель!R209+май!R209+июнь!R209+июль!R209+август!R209+сентябрь!R209+октябрь!R209+ноябрь!R209+декабрь!R209</f>
        <v>0</v>
      </c>
      <c r="V209" s="36">
        <f>январь!S209+февраль!S209+март!S209+апрель!S209+май!S209+июнь!S209+июль!S209+август!S209+сентябрь!S209+октябрь!S209+ноябрь!S209+декабрь!S209</f>
        <v>0</v>
      </c>
      <c r="W209" s="36">
        <f>январь!T209+февраль!T209+март!T209+апрель!T209+май!T209+июнь!T209+июль!T209+август!T209+сентябрь!T209+октябрь!T209+ноябрь!T209+декабрь!T209</f>
        <v>0</v>
      </c>
      <c r="X209" s="36">
        <f>январь!U209+февраль!U209+март!U209+апрель!U209+май!U209+июнь!U209+июль!U209+август!U209+сентябрь!U209+октябрь!U209+ноябрь!U209+декабрь!U209</f>
        <v>0</v>
      </c>
      <c r="Y209" s="36">
        <f>январь!V209+февраль!V209+март!V209+апрель!V209+май!V209+июнь!V209+июль!V209+август!V209+сентябрь!V209+октябрь!V209+ноябрь!V209+декабрь!V209</f>
        <v>0</v>
      </c>
      <c r="Z209" s="36">
        <f>январь!W209+февраль!W209+март!W209+апрель!W209+май!W209+июнь!W209+июль!W209+август!W209+сентябрь!W209+октябрь!W209+ноябрь!W209+декабрь!W209</f>
        <v>0</v>
      </c>
      <c r="AA209" s="36">
        <f>январь!X209+февраль!X209+март!X209+апрель!X209+май!X209+июнь!X209+июль!X209+август!X209+сентябрь!X209+октябрь!X209+ноябрь!X209+декабрь!X209</f>
        <v>0</v>
      </c>
      <c r="AB209" s="29">
        <f>январь!Y209+февраль!Y209+март!Y209+апрель!Y209+май!Y209+июнь!Y209+июль!Y209+август!Y209+сентябрь!Y209+октябрь!Y209+ноябрь!Y209+декабрь!Y209</f>
        <v>0</v>
      </c>
      <c r="AC209" s="36">
        <f>январь!Z209+февраль!Z209+март!Z209+апрель!Z209+май!Z209+июнь!Z209+июль!Z209+август!Z209+сентябрь!Z209+октябрь!Z209+ноябрь!Z209+декабрь!Z209</f>
        <v>0</v>
      </c>
      <c r="AD209" s="66" t="str">
        <f>CONCATENATE(январь!AA209,$BZ$1,февраль!AA209,$BZ$1,март!AA209,$BZ$1,апрель!AA209,$BZ$1,май!AA209,$BZ$1,июнь!AA209,$BZ$1,июль!AA209,$BZ$1,август!AA209,$BZ$1,сентябрь!AA209,$BZ$1,октябрь!AA209,$BZ$1,ноябрь!AA209,$BZ$1,декабрь!AA209)</f>
        <v xml:space="preserve">           </v>
      </c>
      <c r="AE209" s="36">
        <f>январь!AB209+февраль!AB209+март!AB209+апрель!AB209+май!AB209+июнь!AB209+июль!AB209+август!AB209+сентябрь!AB209+октябрь!AB209+ноябрь!AB209+декабрь!AB209</f>
        <v>0</v>
      </c>
      <c r="AF209" s="36">
        <f>январь!AC209+февраль!AC209+март!AC209+апрель!AC209+май!AC209+июнь!AC209+июль!AC209+август!AC209+сентябрь!AC209+октябрь!AC209+ноябрь!AC209+декабрь!AC209</f>
        <v>0</v>
      </c>
      <c r="AG209" s="36">
        <f>январь!AD209+февраль!AD209+март!AD209+апрель!AD209+май!AD209+июнь!AD209+июль!AD209+август!AD209+сентябрь!AD209+октябрь!AD209+ноябрь!AD209+декабрь!AD209</f>
        <v>0</v>
      </c>
      <c r="AH209" s="36">
        <f>январь!AE209+февраль!AE209+март!AE209+апрель!AE209+май!AE209+июнь!AE209+июль!AE209+август!AE209+сентябрь!AE209+октябрь!AE209+ноябрь!AE209+декабрь!AE209</f>
        <v>0</v>
      </c>
      <c r="AI209" s="36">
        <f>январь!AF209+февраль!AF209+март!AF209+апрель!AF209+май!AF209+июнь!AF209+июль!AF209+август!AF209+сентябрь!AF209+октябрь!AF209+ноябрь!AF209+декабрь!AF209</f>
        <v>4.0000000000000001E-3</v>
      </c>
      <c r="AJ209" s="36">
        <f>январь!AG209+февраль!AG209+март!AG209+апрель!AG209+май!AG209+июнь!AG209+июль!AG209+август!AG209+сентябрь!AG209+октябрь!AG209+ноябрь!AG209+декабрь!AG209</f>
        <v>3.339</v>
      </c>
      <c r="AK209" s="29">
        <f>январь!AH209+февраль!AH209+март!AH209+апрель!AH209+май!AH209+июнь!AH209+июль!AH209+август!AH209+сентябрь!AH209+октябрь!AH209+ноябрь!AH209+декабрь!AH209</f>
        <v>0</v>
      </c>
      <c r="AL209" s="36">
        <f>январь!AI209+февраль!AI209+март!AI209+апрель!AI209+май!AI209+июнь!AI209+июль!AI209+август!AI209+сентябрь!AI209+октябрь!AI209+ноябрь!AI209+декабрь!AI209</f>
        <v>0</v>
      </c>
      <c r="AM209" s="29">
        <f>январь!AJ209+февраль!AJ209+март!AJ209+апрель!AJ209+май!AJ209+июнь!AJ209+июль!AJ209+август!AJ209+сентябрь!AJ209+октябрь!AJ209+ноябрь!AJ209+декабрь!AJ209</f>
        <v>0</v>
      </c>
      <c r="AN209" s="36">
        <f>январь!AK209+февраль!AK209+март!AK209+апрель!AK209+май!AK209+июнь!AK209+июль!AK209+август!AK209+сентябрь!AK209+октябрь!AK209+ноябрь!AK209+декабрь!AK209</f>
        <v>0</v>
      </c>
      <c r="AO209" s="36">
        <f>январь!AL209+февраль!AL209+март!AL209+апрель!AL209+май!AL209+июнь!AL209+июль!AL209+август!AL209+сентябрь!AL209+октябрь!AL209+ноябрь!AL209+декабрь!AL209</f>
        <v>0</v>
      </c>
      <c r="AP209" s="36">
        <f>январь!AM209+февраль!AM209+март!AM209+апрель!AM209+май!AM209+июнь!AM209+июль!AM209+август!AM209+сентябрь!AM209+октябрь!AM209+ноябрь!AM209+декабрь!AM209</f>
        <v>0</v>
      </c>
      <c r="AQ209" s="29">
        <f>январь!AN209+февраль!AN209+март!AN209+апрель!AN209+май!AN209+июнь!AN209+июль!AN209+август!AN209+сентябрь!AN209+октябрь!AN209+ноябрь!AN209+декабрь!AN209</f>
        <v>0</v>
      </c>
      <c r="AR209" s="36">
        <f>январь!AO209+февраль!AO209+март!AO209+апрель!AO209+май!AO209+июнь!AO209+июль!AO209+август!AO209+сентябрь!AO209+октябрь!AO209+ноябрь!AO209+декабрь!AO209</f>
        <v>0</v>
      </c>
      <c r="AS209" s="29">
        <f>январь!AP209+февраль!AP209+март!AP209+апрель!AP209+май!AP209+июнь!AP209+июль!AP209+август!AP209+сентябрь!AP209+октябрь!AP209+ноябрь!AP209+декабрь!AP209</f>
        <v>0</v>
      </c>
      <c r="AT209" s="36">
        <f>январь!AQ209+февраль!AQ209+март!AQ209+апрель!AQ209+май!AQ209+июнь!AQ209+июль!AQ209+август!AQ209+сентябрь!AQ209+октябрь!AQ209+ноябрь!AQ209+декабрь!AQ209</f>
        <v>0</v>
      </c>
      <c r="AU209" s="29">
        <f>январь!AR209+февраль!AR209+март!AR209+апрель!AR209+май!AR209+июнь!AR209+июль!AR209+август!AR209+сентябрь!AR209+октябрь!AR209+ноябрь!AR209+декабрь!AR209</f>
        <v>0</v>
      </c>
      <c r="AV209" s="36">
        <f>январь!AS209+февраль!AS209+март!AS209+апрель!AS209+май!AS209+июнь!AS209+июль!AS209+август!AS209+сентябрь!AS209+октябрь!AS209+ноябрь!AS209+декабрь!AS209</f>
        <v>0</v>
      </c>
      <c r="AW209" s="36">
        <f>январь!AT209+февраль!AT209+март!AT209+апрель!AT209+май!AT209+июнь!AT209+июль!AT209+август!AT209+сентябрь!AT209+октябрь!AT209+ноябрь!AT209+декабрь!AT209</f>
        <v>0</v>
      </c>
      <c r="AX209" s="36">
        <f>январь!AU209+февраль!AU209+март!AU209+апрель!AU209+май!AU209+июнь!AU209+июль!AU209+август!AU209+сентябрь!AU209+октябрь!AU209+ноябрь!AU209+декабрь!AU209</f>
        <v>0</v>
      </c>
      <c r="AY209" s="29">
        <f>январь!AV209+февраль!AV209+март!AV209+апрель!AV209+май!AV209+июнь!AV209+июль!AV209+август!AV209+сентябрь!AV209+октябрь!AV209+ноябрь!AV209+декабрь!AV209</f>
        <v>1</v>
      </c>
      <c r="AZ209" s="36">
        <f>январь!AW209+февраль!AW209+март!AW209+апрель!AW209+май!AW209+июнь!AW209+июль!AW209+август!AW209+сентябрь!AW209+октябрь!AW209+ноябрь!AW209+декабрь!AW209</f>
        <v>17.367999999999999</v>
      </c>
      <c r="BA209" s="36">
        <f>январь!AX209+февраль!AX209+март!AX209+апрель!AX209+май!AX209+июнь!AX209+июль!AX209+август!AX209+сентябрь!AX209+октябрь!AX209+ноябрь!AX209+декабрь!AX209</f>
        <v>0</v>
      </c>
      <c r="BB209" s="36">
        <f>январь!AY209+февраль!AY209+март!AY209+апрель!AY209+май!AY209+июнь!AY209+июль!AY209+август!AY209+сентябрь!AY209+октябрь!AY209+ноябрь!AY209+декабрь!AY209</f>
        <v>0</v>
      </c>
      <c r="BC209" s="29">
        <f>январь!AZ209+февраль!AZ209+март!AZ209+апрель!AZ209+май!AZ209+июнь!AZ209+июль!AZ209+август!AZ209+сентябрь!AZ209+октябрь!AZ209+ноябрь!AZ209+декабрь!AZ209</f>
        <v>0</v>
      </c>
      <c r="BD209" s="36">
        <f>январь!BA209+февраль!BA209+март!BA209+апрель!BA209+май!BA209+июнь!BA209+июль!BA209+август!BA209+сентябрь!BA209+октябрь!BA209+ноябрь!BA209+декабрь!BA209</f>
        <v>0</v>
      </c>
      <c r="BE209" s="36">
        <f>январь!BB209+февраль!BB209+март!BB209+апрель!BB209+май!BB209+июнь!BB209+июль!BB209+август!BB209+сентябрь!BB209+октябрь!BB209+ноябрь!BB209+декабрь!BB209</f>
        <v>0</v>
      </c>
      <c r="BF209" s="36">
        <f>январь!BC209+февраль!BC209+март!BC209+апрель!BC209+май!BC209+июнь!BC209+июль!BC209+август!BC209+сентябрь!BC209+октябрь!BC209+ноябрь!BC209+декабрь!BC209</f>
        <v>0</v>
      </c>
      <c r="BG209" s="36">
        <f>январь!BD209+февраль!BD209+март!BD209+апрель!BD209+май!BD209+июнь!BD209+июль!BD209+август!BD209+сентябрь!BD209+октябрь!BD209+ноябрь!BD209+декабрь!BD209</f>
        <v>0</v>
      </c>
      <c r="BH209" s="36">
        <f>январь!BE209+февраль!BE209+март!BE209+апрель!BE209+май!BE209+июнь!BE209+июль!BE209+август!BE209+сентябрь!BE209+октябрь!BE209+ноябрь!BE209+декабрь!BE209</f>
        <v>0</v>
      </c>
      <c r="BI209" s="36">
        <f>январь!BF209+февраль!BF209+март!BF209+апрель!BF209+май!BF209+июнь!BF209+июль!BF209+август!BF209+сентябрь!BF209+октябрь!BF209+ноябрь!BF209+декабрь!BF209</f>
        <v>0</v>
      </c>
      <c r="BJ209" s="36">
        <f>январь!BG209+февраль!BG209+март!BG209+апрель!BG209+май!BG209+июнь!BG209+июль!BG209+август!BG209+сентябрь!BG209+октябрь!BG209+ноябрь!BG209+декабрь!BG209</f>
        <v>0</v>
      </c>
      <c r="BK209" s="36">
        <f>январь!BH209+февраль!BH209+март!BH209+апрель!BH209+май!BH209+июнь!BH209+июль!BH209+август!BH209+сентябрь!BH209+октябрь!BH209+ноябрь!BH209+декабрь!BH209</f>
        <v>0</v>
      </c>
      <c r="BL209" s="36">
        <f>январь!BI209+февраль!BI209+март!BI209+апрель!BI209+май!BI209+июнь!BI209+июль!BI209+август!BI209+сентябрь!BI209+октябрь!BI209+ноябрь!BI209+декабрь!BI209</f>
        <v>0</v>
      </c>
      <c r="BM209" s="29">
        <f>январь!BJ209+февраль!BJ209+март!BJ209+апрель!BJ209+май!BJ209+июнь!BJ209+июль!BJ209+август!BJ209+сентябрь!BJ209+октябрь!BJ209+ноябрь!BJ209+декабрь!BJ209</f>
        <v>0</v>
      </c>
      <c r="BN209" s="36">
        <f>январь!BK209+февраль!BK209+март!BK209+апрель!BK209+май!BK209+июнь!BK209+июль!BK209+август!BK209+сентябрь!BK209+октябрь!BK209+ноябрь!BK209+декабрь!BK209</f>
        <v>0</v>
      </c>
      <c r="BO209" s="29">
        <f>январь!BL209+февраль!BL209+март!BL209+апрель!BL209+май!BL209+июнь!BL209+июль!BL209+август!BL209+сентябрь!BL209+октябрь!BL209+ноябрь!BL209+декабрь!BL209</f>
        <v>0</v>
      </c>
      <c r="BP209" s="36">
        <f>январь!BM209+февраль!BM209+март!BM209+апрель!BM209+май!BM209+июнь!BM209+июль!BM209+август!BM209+сентябрь!BM209+октябрь!BM209+ноябрь!BM209+декабрь!BM209</f>
        <v>0</v>
      </c>
      <c r="BQ209" s="36">
        <f>январь!BN209+февраль!BN209+март!BN209+апрель!BN209+май!BN209+июнь!BN209+июль!BN209+август!BN209+сентябрь!BN209+октябрь!BN209+ноябрь!BN209+декабрь!BN209</f>
        <v>0</v>
      </c>
      <c r="BR209" s="36">
        <f>январь!BO209+февраль!BO209+март!BO209+апрель!BO209+май!BO209+июнь!BO209+июль!BO209+август!BO209+сентябрь!BO209+октябрь!BO209+ноябрь!BO209+декабрь!BO209</f>
        <v>0</v>
      </c>
      <c r="BS209" s="29">
        <f>январь!BP209+февраль!BP209+март!BP209+апрель!BP209+май!BP209+июнь!BP209+июль!BP209+август!BP209+сентябрь!BP209+октябрь!BP209+ноябрь!BP209+декабрь!BP209</f>
        <v>0</v>
      </c>
      <c r="BT209" s="36">
        <f>январь!BQ209+февраль!BQ209+март!BQ209+апрель!BQ209+май!BQ209+июнь!BQ209+июль!BQ209+август!BQ209+сентябрь!BQ209+октябрь!BQ209+ноябрь!BQ209+декабрь!BQ209</f>
        <v>0</v>
      </c>
      <c r="BU209" s="29">
        <f>январь!BR209+февраль!BR209+март!BR209+апрель!BR209+май!BR209+июнь!BR209+июль!BR209+август!BR209+сентябрь!BR209+октябрь!BR209+ноябрь!BR209+декабрь!BR209</f>
        <v>0</v>
      </c>
      <c r="BV209" s="36">
        <f>январь!BS209+февраль!BS209+март!BS209+апрель!BS209+май!BS209+июнь!BS209+июль!BS209+август!BS209+сентябрь!BS209+октябрь!BS209+ноябрь!BS209+декабрь!BS209</f>
        <v>0</v>
      </c>
      <c r="BW209" s="36">
        <f>январь!BT209+февраль!BT209+март!BT209+апрель!BT209+май!BT209+июнь!BT209+июль!BT209+август!BT209+сентябрь!BT209+октябрь!BT209+ноябрь!BT209+декабрь!BT209</f>
        <v>0</v>
      </c>
      <c r="BX209" s="36">
        <f>январь!BU209+февраль!BU209+март!BU209+апрель!BU209+май!BU209+июнь!BU209+июль!BU209+август!BU209+сентябрь!BU209+октябрь!BU209+ноябрь!BU209+декабрь!BU209</f>
        <v>0</v>
      </c>
      <c r="BY209" s="36">
        <f>январь!BV209+февраль!BV209+март!BV209+апрель!BV209+май!BV209+июнь!BV209+июль!BV209+август!BV209+сентябрь!BV209+октябрь!BV209+ноябрь!BV209+декабрь!BV209</f>
        <v>0</v>
      </c>
      <c r="BZ209" s="77">
        <v>1</v>
      </c>
    </row>
    <row r="210" spans="1:78" x14ac:dyDescent="0.25">
      <c r="A210" s="16">
        <v>208</v>
      </c>
      <c r="B210" s="16">
        <v>1</v>
      </c>
      <c r="C210" s="37" t="s">
        <v>665</v>
      </c>
      <c r="D210" s="51">
        <v>167.8607294299517</v>
      </c>
      <c r="E210" s="25">
        <v>-628.57791200000008</v>
      </c>
      <c r="F210" s="26">
        <f t="shared" si="9"/>
        <v>-489.66818257004843</v>
      </c>
      <c r="G210" s="26">
        <f t="shared" si="10"/>
        <v>138.90972942995171</v>
      </c>
      <c r="H210" s="26">
        <f t="shared" si="11"/>
        <v>28.951000000000001</v>
      </c>
      <c r="I210" s="36">
        <f>январь!F210+февраль!F210+март!F210+апрель!F210+май!F210+июнь!F210+июль!F210+август!F210+сентябрь!F210+октябрь!F210+ноябрь!F210+декабрь!F210</f>
        <v>0</v>
      </c>
      <c r="J210" s="36">
        <f>январь!G210+февраль!G210+март!G210+апрель!G210+май!G210+июнь!G210+июль!G210+август!G210+сентябрь!G210+октябрь!G210+ноябрь!G210+декабрь!G210</f>
        <v>0</v>
      </c>
      <c r="K210" s="36">
        <f>январь!H210+февраль!H210+март!H210+апрель!H210+май!H210+июнь!H210+июль!H210+август!H210+сентябрь!H210+октябрь!H210+ноябрь!H210+декабрь!H210</f>
        <v>0</v>
      </c>
      <c r="L210" s="27">
        <f>январь!I210+февраль!I210+март!I210+апрель!I210+май!I210+июнь!I210+июль!I210+август!I210+сентябрь!I210+октябрь!I210+ноябрь!I210+декабрь!I210</f>
        <v>0</v>
      </c>
      <c r="M210" s="36">
        <f>январь!J210+февраль!J210+март!J210+апрель!J210+май!J210+июнь!J210+июль!J210+август!J210+сентябрь!J210+октябрь!J210+ноябрь!J210+декабрь!J210</f>
        <v>0</v>
      </c>
      <c r="N210" s="36">
        <f>январь!K210+февраль!K210+март!K210+апрель!K210+май!K210+июнь!K210+июль!K210+август!K210+сентябрь!K210+октябрь!K210+ноябрь!K210+декабрь!K210</f>
        <v>0</v>
      </c>
      <c r="O210" s="36">
        <f>январь!L210+февраль!L210+март!L210+апрель!L210+май!L210+июнь!L210+июль!L210+август!L210+сентябрь!L210+октябрь!L210+ноябрь!L210+декабрь!L210</f>
        <v>0</v>
      </c>
      <c r="P210" s="36">
        <f>январь!M210+февраль!M210+март!M210+апрель!M210+май!M210+июнь!M210+июль!M210+август!M210+сентябрь!M210+октябрь!M210+ноябрь!M210+декабрь!M210</f>
        <v>0</v>
      </c>
      <c r="Q210" s="36">
        <f>январь!N210+февраль!N210+март!N210+апрель!N210+май!N210+июнь!N210+июль!N210+август!N210+сентябрь!N210+октябрь!N210+ноябрь!N210+декабрь!N210</f>
        <v>0</v>
      </c>
      <c r="R210" s="29">
        <f>январь!O210+февраль!O210+март!O210+апрель!O210+май!O210+июнь!O210+июль!O210+август!O210+сентябрь!O210+октябрь!O210+ноябрь!O210+декабрь!O210</f>
        <v>0</v>
      </c>
      <c r="S210" s="36">
        <f>январь!P210+февраль!P210+март!P210+апрель!P210+май!P210+июнь!P210+июль!P210+август!P210+сентябрь!P210+октябрь!P210+ноябрь!P210+декабрь!P210</f>
        <v>0</v>
      </c>
      <c r="T210" s="29">
        <f>январь!Q210+февраль!Q210+март!Q210+апрель!Q210+май!Q210+июнь!Q210+июль!Q210+август!Q210+сентябрь!Q210+октябрь!Q210+ноябрь!Q210+декабрь!Q210</f>
        <v>0</v>
      </c>
      <c r="U210" s="36">
        <f>январь!R210+февраль!R210+март!R210+апрель!R210+май!R210+июнь!R210+июль!R210+август!R210+сентябрь!R210+октябрь!R210+ноябрь!R210+декабрь!R210</f>
        <v>0</v>
      </c>
      <c r="V210" s="36">
        <f>январь!S210+февраль!S210+март!S210+апрель!S210+май!S210+июнь!S210+июль!S210+август!S210+сентябрь!S210+октябрь!S210+ноябрь!S210+декабрь!S210</f>
        <v>0</v>
      </c>
      <c r="W210" s="36">
        <f>январь!T210+февраль!T210+март!T210+апрель!T210+май!T210+июнь!T210+июль!T210+август!T210+сентябрь!T210+октябрь!T210+ноябрь!T210+декабрь!T210</f>
        <v>0</v>
      </c>
      <c r="X210" s="36">
        <f>январь!U210+февраль!U210+март!U210+апрель!U210+май!U210+июнь!U210+июль!U210+август!U210+сентябрь!U210+октябрь!U210+ноябрь!U210+декабрь!U210</f>
        <v>0</v>
      </c>
      <c r="Y210" s="36">
        <f>январь!V210+февраль!V210+март!V210+апрель!V210+май!V210+июнь!V210+июль!V210+август!V210+сентябрь!V210+октябрь!V210+ноябрь!V210+декабрь!V210</f>
        <v>0</v>
      </c>
      <c r="Z210" s="36">
        <f>январь!W210+февраль!W210+март!W210+апрель!W210+май!W210+июнь!W210+июль!W210+август!W210+сентябрь!W210+октябрь!W210+ноябрь!W210+декабрь!W210</f>
        <v>0</v>
      </c>
      <c r="AA210" s="36">
        <f>январь!X210+февраль!X210+март!X210+апрель!X210+май!X210+июнь!X210+июль!X210+август!X210+сентябрь!X210+октябрь!X210+ноябрь!X210+декабрь!X210</f>
        <v>0</v>
      </c>
      <c r="AB210" s="29">
        <f>январь!Y210+февраль!Y210+март!Y210+апрель!Y210+май!Y210+июнь!Y210+июль!Y210+август!Y210+сентябрь!Y210+октябрь!Y210+ноябрь!Y210+декабрь!Y210</f>
        <v>0</v>
      </c>
      <c r="AC210" s="36">
        <f>январь!Z210+февраль!Z210+март!Z210+апрель!Z210+май!Z210+июнь!Z210+июль!Z210+август!Z210+сентябрь!Z210+октябрь!Z210+ноябрь!Z210+декабрь!Z210</f>
        <v>0</v>
      </c>
      <c r="AD210" s="66" t="str">
        <f>CONCATENATE(январь!AA210,$BZ$1,февраль!AA210,$BZ$1,март!AA210,$BZ$1,апрель!AA210,$BZ$1,май!AA210,$BZ$1,июнь!AA210,$BZ$1,июль!AA210,$BZ$1,август!AA210,$BZ$1,сентябрь!AA210,$BZ$1,октябрь!AA210,$BZ$1,ноябрь!AA210,$BZ$1,декабрь!AA210)</f>
        <v xml:space="preserve">           </v>
      </c>
      <c r="AE210" s="36">
        <f>январь!AB210+февраль!AB210+март!AB210+апрель!AB210+май!AB210+июнь!AB210+июль!AB210+август!AB210+сентябрь!AB210+октябрь!AB210+ноябрь!AB210+декабрь!AB210</f>
        <v>0</v>
      </c>
      <c r="AF210" s="36">
        <f>январь!AC210+февраль!AC210+март!AC210+апрель!AC210+май!AC210+июнь!AC210+июль!AC210+август!AC210+сентябрь!AC210+октябрь!AC210+ноябрь!AC210+декабрь!AC210</f>
        <v>0</v>
      </c>
      <c r="AG210" s="36">
        <f>январь!AD210+февраль!AD210+март!AD210+апрель!AD210+май!AD210+июнь!AD210+июль!AD210+август!AD210+сентябрь!AD210+октябрь!AD210+ноябрь!AD210+декабрь!AD210</f>
        <v>0</v>
      </c>
      <c r="AH210" s="36">
        <f>январь!AE210+февраль!AE210+март!AE210+апрель!AE210+май!AE210+июнь!AE210+июль!AE210+август!AE210+сентябрь!AE210+октябрь!AE210+ноябрь!AE210+декабрь!AE210</f>
        <v>0</v>
      </c>
      <c r="AI210" s="36">
        <f>январь!AF210+февраль!AF210+март!AF210+апрель!AF210+май!AF210+июнь!AF210+июль!AF210+август!AF210+сентябрь!AF210+октябрь!AF210+ноябрь!AF210+декабрь!AF210</f>
        <v>0</v>
      </c>
      <c r="AJ210" s="36">
        <f>январь!AG210+февраль!AG210+март!AG210+апрель!AG210+май!AG210+июнь!AG210+июль!AG210+август!AG210+сентябрь!AG210+октябрь!AG210+ноябрь!AG210+декабрь!AG210</f>
        <v>0</v>
      </c>
      <c r="AK210" s="29">
        <f>январь!AH210+февраль!AH210+март!AH210+апрель!AH210+май!AH210+июнь!AH210+июль!AH210+август!AH210+сентябрь!AH210+октябрь!AH210+ноябрь!AH210+декабрь!AH210</f>
        <v>0</v>
      </c>
      <c r="AL210" s="36">
        <f>январь!AI210+февраль!AI210+март!AI210+апрель!AI210+май!AI210+июнь!AI210+июль!AI210+август!AI210+сентябрь!AI210+октябрь!AI210+ноябрь!AI210+декабрь!AI210</f>
        <v>0</v>
      </c>
      <c r="AM210" s="29">
        <f>январь!AJ210+февраль!AJ210+март!AJ210+апрель!AJ210+май!AJ210+июнь!AJ210+июль!AJ210+август!AJ210+сентябрь!AJ210+октябрь!AJ210+ноябрь!AJ210+декабрь!AJ210</f>
        <v>0</v>
      </c>
      <c r="AN210" s="36">
        <f>январь!AK210+февраль!AK210+март!AK210+апрель!AK210+май!AK210+июнь!AK210+июль!AK210+август!AK210+сентябрь!AK210+октябрь!AK210+ноябрь!AK210+декабрь!AK210</f>
        <v>0</v>
      </c>
      <c r="AO210" s="36">
        <f>январь!AL210+февраль!AL210+март!AL210+апрель!AL210+май!AL210+июнь!AL210+июль!AL210+август!AL210+сентябрь!AL210+октябрь!AL210+ноябрь!AL210+декабрь!AL210</f>
        <v>0</v>
      </c>
      <c r="AP210" s="36">
        <f>январь!AM210+февраль!AM210+март!AM210+апрель!AM210+май!AM210+июнь!AM210+июль!AM210+август!AM210+сентябрь!AM210+октябрь!AM210+ноябрь!AM210+декабрь!AM210</f>
        <v>0</v>
      </c>
      <c r="AQ210" s="29">
        <f>январь!AN210+февраль!AN210+март!AN210+апрель!AN210+май!AN210+июнь!AN210+июль!AN210+август!AN210+сентябрь!AN210+октябрь!AN210+ноябрь!AN210+декабрь!AN210</f>
        <v>0</v>
      </c>
      <c r="AR210" s="36">
        <f>январь!AO210+февраль!AO210+март!AO210+апрель!AO210+май!AO210+июнь!AO210+июль!AO210+август!AO210+сентябрь!AO210+октябрь!AO210+ноябрь!AO210+декабрь!AO210</f>
        <v>0</v>
      </c>
      <c r="AS210" s="29">
        <f>январь!AP210+февраль!AP210+март!AP210+апрель!AP210+май!AP210+июнь!AP210+июль!AP210+август!AP210+сентябрь!AP210+октябрь!AP210+ноябрь!AP210+декабрь!AP210</f>
        <v>0</v>
      </c>
      <c r="AT210" s="36">
        <f>январь!AQ210+февраль!AQ210+март!AQ210+апрель!AQ210+май!AQ210+июнь!AQ210+июль!AQ210+август!AQ210+сентябрь!AQ210+октябрь!AQ210+ноябрь!AQ210+декабрь!AQ210</f>
        <v>0</v>
      </c>
      <c r="AU210" s="29">
        <f>январь!AR210+февраль!AR210+март!AR210+апрель!AR210+май!AR210+июнь!AR210+июль!AR210+август!AR210+сентябрь!AR210+октябрь!AR210+ноябрь!AR210+декабрь!AR210</f>
        <v>0</v>
      </c>
      <c r="AV210" s="36">
        <f>январь!AS210+февраль!AS210+март!AS210+апрель!AS210+май!AS210+июнь!AS210+июль!AS210+август!AS210+сентябрь!AS210+октябрь!AS210+ноябрь!AS210+декабрь!AS210</f>
        <v>0</v>
      </c>
      <c r="AW210" s="36">
        <f>январь!AT210+февраль!AT210+март!AT210+апрель!AT210+май!AT210+июнь!AT210+июль!AT210+август!AT210+сентябрь!AT210+октябрь!AT210+ноябрь!AT210+декабрь!AT210</f>
        <v>0</v>
      </c>
      <c r="AX210" s="36">
        <f>январь!AU210+февраль!AU210+март!AU210+апрель!AU210+май!AU210+июнь!AU210+июль!AU210+август!AU210+сентябрь!AU210+октябрь!AU210+ноябрь!AU210+декабрь!AU210</f>
        <v>0</v>
      </c>
      <c r="AY210" s="29">
        <f>январь!AV210+февраль!AV210+март!AV210+апрель!AV210+май!AV210+июнь!AV210+июль!AV210+август!AV210+сентябрь!AV210+октябрь!AV210+ноябрь!AV210+декабрь!AV210</f>
        <v>0</v>
      </c>
      <c r="AZ210" s="36">
        <f>январь!AW210+февраль!AW210+март!AW210+апрель!AW210+май!AW210+июнь!AW210+июль!AW210+август!AW210+сентябрь!AW210+октябрь!AW210+ноябрь!AW210+декабрь!AW210</f>
        <v>0</v>
      </c>
      <c r="BA210" s="36">
        <f>январь!AX210+февраль!AX210+март!AX210+апрель!AX210+май!AX210+июнь!AX210+июль!AX210+август!AX210+сентябрь!AX210+октябрь!AX210+ноябрь!AX210+декабрь!AX210</f>
        <v>0</v>
      </c>
      <c r="BB210" s="36">
        <f>январь!AY210+февраль!AY210+март!AY210+апрель!AY210+май!AY210+июнь!AY210+июль!AY210+август!AY210+сентябрь!AY210+октябрь!AY210+ноябрь!AY210+декабрь!AY210</f>
        <v>0</v>
      </c>
      <c r="BC210" s="29">
        <f>январь!AZ210+февраль!AZ210+март!AZ210+апрель!AZ210+май!AZ210+июнь!AZ210+июль!AZ210+август!AZ210+сентябрь!AZ210+октябрь!AZ210+ноябрь!AZ210+декабрь!AZ210</f>
        <v>0</v>
      </c>
      <c r="BD210" s="36">
        <f>январь!BA210+февраль!BA210+март!BA210+апрель!BA210+май!BA210+июнь!BA210+июль!BA210+август!BA210+сентябрь!BA210+октябрь!BA210+ноябрь!BA210+декабрь!BA210</f>
        <v>0</v>
      </c>
      <c r="BE210" s="36">
        <f>январь!BB210+февраль!BB210+март!BB210+апрель!BB210+май!BB210+июнь!BB210+июль!BB210+август!BB210+сентябрь!BB210+октябрь!BB210+ноябрь!BB210+декабрь!BB210</f>
        <v>0</v>
      </c>
      <c r="BF210" s="36">
        <f>январь!BC210+февраль!BC210+март!BC210+апрель!BC210+май!BC210+июнь!BC210+июль!BC210+август!BC210+сентябрь!BC210+октябрь!BC210+ноябрь!BC210+декабрь!BC210</f>
        <v>0</v>
      </c>
      <c r="BG210" s="36">
        <f>январь!BD210+февраль!BD210+март!BD210+апрель!BD210+май!BD210+июнь!BD210+июль!BD210+август!BD210+сентябрь!BD210+октябрь!BD210+ноябрь!BD210+декабрь!BD210</f>
        <v>0</v>
      </c>
      <c r="BH210" s="36">
        <f>январь!BE210+февраль!BE210+март!BE210+апрель!BE210+май!BE210+июнь!BE210+июль!BE210+август!BE210+сентябрь!BE210+октябрь!BE210+ноябрь!BE210+декабрь!BE210</f>
        <v>0</v>
      </c>
      <c r="BI210" s="36">
        <f>январь!BF210+февраль!BF210+март!BF210+апрель!BF210+май!BF210+июнь!BF210+июль!BF210+август!BF210+сентябрь!BF210+октябрь!BF210+ноябрь!BF210+декабрь!BF210</f>
        <v>7.0000000000000001E-3</v>
      </c>
      <c r="BJ210" s="36">
        <f>январь!BG210+февраль!BG210+март!BG210+апрель!BG210+май!BG210+июнь!BG210+июль!BG210+август!BG210+сентябрь!BG210+октябрь!BG210+ноябрь!BG210+декабрь!BG210</f>
        <v>6.7850000000000001</v>
      </c>
      <c r="BK210" s="36">
        <f>январь!BH210+февраль!BH210+март!BH210+апрель!BH210+май!BH210+июнь!BH210+июль!BH210+август!BH210+сентябрь!BH210+октябрь!BH210+ноябрь!BH210+декабрь!BH210</f>
        <v>0</v>
      </c>
      <c r="BL210" s="36">
        <f>январь!BI210+февраль!BI210+март!BI210+апрель!BI210+май!BI210+июнь!BI210+июль!BI210+август!BI210+сентябрь!BI210+октябрь!BI210+ноябрь!BI210+декабрь!BI210</f>
        <v>0</v>
      </c>
      <c r="BM210" s="29">
        <f>январь!BJ210+февраль!BJ210+март!BJ210+апрель!BJ210+май!BJ210+июнь!BJ210+июль!BJ210+август!BJ210+сентябрь!BJ210+октябрь!BJ210+ноябрь!BJ210+декабрь!BJ210</f>
        <v>0</v>
      </c>
      <c r="BN210" s="36">
        <f>январь!BK210+февраль!BK210+март!BK210+апрель!BK210+май!BK210+июнь!BK210+июль!BK210+август!BK210+сентябрь!BK210+октябрь!BK210+ноябрь!BK210+декабрь!BK210</f>
        <v>0</v>
      </c>
      <c r="BO210" s="29">
        <f>январь!BL210+февраль!BL210+март!BL210+апрель!BL210+май!BL210+июнь!BL210+июль!BL210+август!BL210+сентябрь!BL210+октябрь!BL210+ноябрь!BL210+декабрь!BL210</f>
        <v>10</v>
      </c>
      <c r="BP210" s="36">
        <f>январь!BM210+февраль!BM210+март!BM210+апрель!BM210+май!BM210+июнь!BM210+июль!BM210+август!BM210+сентябрь!BM210+октябрь!BM210+ноябрь!BM210+декабрь!BM210</f>
        <v>6.8280000000000003</v>
      </c>
      <c r="BQ210" s="36">
        <f>январь!BN210+февраль!BN210+март!BN210+апрель!BN210+май!BN210+июнь!BN210+июль!BN210+август!BN210+сентябрь!BN210+октябрь!BN210+ноябрь!BN210+декабрь!BN210</f>
        <v>0</v>
      </c>
      <c r="BR210" s="36">
        <f>январь!BO210+февраль!BO210+март!BO210+апрель!BO210+май!BO210+июнь!BO210+июль!BO210+август!BO210+сентябрь!BO210+октябрь!BO210+ноябрь!BO210+декабрь!BO210</f>
        <v>0</v>
      </c>
      <c r="BS210" s="29">
        <f>январь!BP210+февраль!BP210+март!BP210+апрель!BP210+май!BP210+июнь!BP210+июль!BP210+август!BP210+сентябрь!BP210+октябрь!BP210+ноябрь!BP210+декабрь!BP210</f>
        <v>3</v>
      </c>
      <c r="BT210" s="36">
        <f>январь!BQ210+февраль!BQ210+март!BQ210+апрель!BQ210+май!BQ210+июнь!BQ210+июль!BQ210+август!BQ210+сентябрь!BQ210+октябрь!BQ210+ноябрь!BQ210+декабрь!BQ210</f>
        <v>3.3650000000000002</v>
      </c>
      <c r="BU210" s="29">
        <f>январь!BR210+февраль!BR210+март!BR210+апрель!BR210+май!BR210+июнь!BR210+июль!BR210+август!BR210+сентябрь!BR210+октябрь!BR210+ноябрь!BR210+декабрь!BR210</f>
        <v>0</v>
      </c>
      <c r="BV210" s="36">
        <f>январь!BS210+февраль!BS210+март!BS210+апрель!BS210+май!BS210+июнь!BS210+июль!BS210+август!BS210+сентябрь!BS210+октябрь!BS210+ноябрь!BS210+декабрь!BS210</f>
        <v>0</v>
      </c>
      <c r="BW210" s="36">
        <f>январь!BT210+февраль!BT210+март!BT210+апрель!BT210+май!BT210+июнь!BT210+июль!BT210+август!BT210+сентябрь!BT210+октябрь!BT210+ноябрь!BT210+декабрь!BT210</f>
        <v>0</v>
      </c>
      <c r="BX210" s="36">
        <f>январь!BU210+февраль!BU210+март!BU210+апрель!BU210+май!BU210+июнь!BU210+июль!BU210+август!BU210+сентябрь!BU210+октябрь!BU210+ноябрь!BU210+декабрь!BU210</f>
        <v>0</v>
      </c>
      <c r="BY210" s="36">
        <f>январь!BV210+февраль!BV210+март!BV210+апрель!BV210+май!BV210+июнь!BV210+июль!BV210+август!BV210+сентябрь!BV210+октябрь!BV210+ноябрь!BV210+декабрь!BV210</f>
        <v>11.973000000000001</v>
      </c>
      <c r="BZ210" s="77">
        <v>0</v>
      </c>
    </row>
    <row r="211" spans="1:78" x14ac:dyDescent="0.25">
      <c r="A211" s="16">
        <v>209</v>
      </c>
      <c r="B211" s="16">
        <v>1</v>
      </c>
      <c r="C211" s="37" t="s">
        <v>666</v>
      </c>
      <c r="D211" s="51">
        <v>183.06874392270532</v>
      </c>
      <c r="E211" s="25">
        <v>62.94862599999999</v>
      </c>
      <c r="F211" s="26">
        <f t="shared" si="9"/>
        <v>-215.98563007729467</v>
      </c>
      <c r="G211" s="26">
        <f t="shared" si="10"/>
        <v>-278.93425607729466</v>
      </c>
      <c r="H211" s="26">
        <f t="shared" si="11"/>
        <v>462.00299999999999</v>
      </c>
      <c r="I211" s="36">
        <f>январь!F211+февраль!F211+март!F211+апрель!F211+май!F211+июнь!F211+июль!F211+август!F211+сентябрь!F211+октябрь!F211+ноябрь!F211+декабрь!F211</f>
        <v>0</v>
      </c>
      <c r="J211" s="36">
        <f>январь!G211+февраль!G211+март!G211+апрель!G211+май!G211+июнь!G211+июль!G211+август!G211+сентябрь!G211+октябрь!G211+ноябрь!G211+декабрь!G211</f>
        <v>0</v>
      </c>
      <c r="K211" s="36">
        <f>январь!H211+февраль!H211+март!H211+апрель!H211+май!H211+июнь!H211+июль!H211+август!H211+сентябрь!H211+октябрь!H211+ноябрь!H211+декабрь!H211</f>
        <v>0</v>
      </c>
      <c r="L211" s="27">
        <f>январь!I211+февраль!I211+март!I211+апрель!I211+май!I211+июнь!I211+июль!I211+август!I211+сентябрь!I211+октябрь!I211+ноябрь!I211+декабрь!I211</f>
        <v>0</v>
      </c>
      <c r="M211" s="36">
        <f>январь!J211+февраль!J211+март!J211+апрель!J211+май!J211+июнь!J211+июль!J211+август!J211+сентябрь!J211+октябрь!J211+ноябрь!J211+декабрь!J211</f>
        <v>0</v>
      </c>
      <c r="N211" s="36">
        <f>январь!K211+февраль!K211+март!K211+апрель!K211+май!K211+июнь!K211+июль!K211+август!K211+сентябрь!K211+октябрь!K211+ноябрь!K211+декабрь!K211</f>
        <v>0</v>
      </c>
      <c r="O211" s="36">
        <f>январь!L211+февраль!L211+март!L211+апрель!L211+май!L211+июнь!L211+июль!L211+август!L211+сентябрь!L211+октябрь!L211+ноябрь!L211+декабрь!L211</f>
        <v>0</v>
      </c>
      <c r="P211" s="36">
        <f>январь!M211+февраль!M211+март!M211+апрель!M211+май!M211+июнь!M211+июль!M211+август!M211+сентябрь!M211+октябрь!M211+ноябрь!M211+декабрь!M211</f>
        <v>0</v>
      </c>
      <c r="Q211" s="36">
        <f>январь!N211+февраль!N211+март!N211+апрель!N211+май!N211+июнь!N211+июль!N211+август!N211+сентябрь!N211+октябрь!N211+ноябрь!N211+декабрь!N211</f>
        <v>0</v>
      </c>
      <c r="R211" s="29">
        <f>январь!O211+февраль!O211+март!O211+апрель!O211+май!O211+июнь!O211+июль!O211+август!O211+сентябрь!O211+октябрь!O211+ноябрь!O211+декабрь!O211</f>
        <v>0</v>
      </c>
      <c r="S211" s="36">
        <f>январь!P211+февраль!P211+март!P211+апрель!P211+май!P211+июнь!P211+июль!P211+август!P211+сентябрь!P211+октябрь!P211+ноябрь!P211+декабрь!P211</f>
        <v>0</v>
      </c>
      <c r="T211" s="29">
        <f>январь!Q211+февраль!Q211+март!Q211+апрель!Q211+май!Q211+июнь!Q211+июль!Q211+август!Q211+сентябрь!Q211+октябрь!Q211+ноябрь!Q211+декабрь!Q211</f>
        <v>0</v>
      </c>
      <c r="U211" s="36">
        <f>январь!R211+февраль!R211+март!R211+апрель!R211+май!R211+июнь!R211+июль!R211+август!R211+сентябрь!R211+октябрь!R211+ноябрь!R211+декабрь!R211</f>
        <v>0</v>
      </c>
      <c r="V211" s="36">
        <f>январь!S211+февраль!S211+март!S211+апрель!S211+май!S211+июнь!S211+июль!S211+август!S211+сентябрь!S211+октябрь!S211+ноябрь!S211+декабрь!S211</f>
        <v>0</v>
      </c>
      <c r="W211" s="36">
        <f>январь!T211+февраль!T211+март!T211+апрель!T211+май!T211+июнь!T211+июль!T211+август!T211+сентябрь!T211+октябрь!T211+ноябрь!T211+декабрь!T211</f>
        <v>0</v>
      </c>
      <c r="X211" s="36">
        <f>январь!U211+февраль!U211+март!U211+апрель!U211+май!U211+июнь!U211+июль!U211+август!U211+сентябрь!U211+октябрь!U211+ноябрь!U211+декабрь!U211</f>
        <v>0</v>
      </c>
      <c r="Y211" s="36">
        <f>январь!V211+февраль!V211+март!V211+апрель!V211+май!V211+июнь!V211+июль!V211+август!V211+сентябрь!V211+октябрь!V211+ноябрь!V211+декабрь!V211</f>
        <v>0</v>
      </c>
      <c r="Z211" s="36">
        <f>январь!W211+февраль!W211+март!W211+апрель!W211+май!W211+июнь!W211+июль!W211+август!W211+сентябрь!W211+октябрь!W211+ноябрь!W211+декабрь!W211</f>
        <v>0.04</v>
      </c>
      <c r="AA211" s="36">
        <f>январь!X211+февраль!X211+март!X211+апрель!X211+май!X211+июнь!X211+июль!X211+август!X211+сентябрь!X211+октябрь!X211+ноябрь!X211+декабрь!X211</f>
        <v>436.84699999999998</v>
      </c>
      <c r="AB211" s="29">
        <f>январь!Y211+февраль!Y211+март!Y211+апрель!Y211+май!Y211+июнь!Y211+июль!Y211+август!Y211+сентябрь!Y211+октябрь!Y211+ноябрь!Y211+декабрь!Y211</f>
        <v>0</v>
      </c>
      <c r="AC211" s="36">
        <f>январь!Z211+февраль!Z211+март!Z211+апрель!Z211+май!Z211+июнь!Z211+июль!Z211+август!Z211+сентябрь!Z211+октябрь!Z211+ноябрь!Z211+декабрь!Z211</f>
        <v>0</v>
      </c>
      <c r="AD211" s="66" t="str">
        <f>CONCATENATE(январь!AA211,$BZ$1,февраль!AA211,$BZ$1,март!AA211,$BZ$1,апрель!AA211,$BZ$1,май!AA211,$BZ$1,июнь!AA211,$BZ$1,июль!AA211,$BZ$1,август!AA211,$BZ$1,сентябрь!AA211,$BZ$1,октябрь!AA211,$BZ$1,ноябрь!AA211,$BZ$1,декабрь!AA211)</f>
        <v xml:space="preserve">           </v>
      </c>
      <c r="AE211" s="36">
        <f>январь!AB211+февраль!AB211+март!AB211+апрель!AB211+май!AB211+июнь!AB211+июль!AB211+август!AB211+сентябрь!AB211+октябрь!AB211+ноябрь!AB211+декабрь!AB211</f>
        <v>0</v>
      </c>
      <c r="AF211" s="36">
        <f>январь!AC211+февраль!AC211+март!AC211+апрель!AC211+май!AC211+июнь!AC211+июль!AC211+август!AC211+сентябрь!AC211+октябрь!AC211+ноябрь!AC211+декабрь!AC211</f>
        <v>0</v>
      </c>
      <c r="AG211" s="36">
        <f>январь!AD211+февраль!AD211+март!AD211+апрель!AD211+май!AD211+июнь!AD211+июль!AD211+август!AD211+сентябрь!AD211+октябрь!AD211+ноябрь!AD211+декабрь!AD211</f>
        <v>0</v>
      </c>
      <c r="AH211" s="36">
        <f>январь!AE211+февраль!AE211+март!AE211+апрель!AE211+май!AE211+июнь!AE211+июль!AE211+август!AE211+сентябрь!AE211+октябрь!AE211+ноябрь!AE211+декабрь!AE211</f>
        <v>0</v>
      </c>
      <c r="AI211" s="36">
        <f>январь!AF211+февраль!AF211+март!AF211+апрель!AF211+май!AF211+июнь!AF211+июль!AF211+август!AF211+сентябрь!AF211+октябрь!AF211+ноябрь!AF211+декабрь!AF211</f>
        <v>0</v>
      </c>
      <c r="AJ211" s="36">
        <f>январь!AG211+февраль!AG211+март!AG211+апрель!AG211+май!AG211+июнь!AG211+июль!AG211+август!AG211+сентябрь!AG211+октябрь!AG211+ноябрь!AG211+декабрь!AG211</f>
        <v>0</v>
      </c>
      <c r="AK211" s="29">
        <f>январь!AH211+февраль!AH211+март!AH211+апрель!AH211+май!AH211+июнь!AH211+июль!AH211+август!AH211+сентябрь!AH211+октябрь!AH211+ноябрь!AH211+декабрь!AH211</f>
        <v>0</v>
      </c>
      <c r="AL211" s="36">
        <f>январь!AI211+февраль!AI211+март!AI211+апрель!AI211+май!AI211+июнь!AI211+июль!AI211+август!AI211+сентябрь!AI211+октябрь!AI211+ноябрь!AI211+декабрь!AI211</f>
        <v>0</v>
      </c>
      <c r="AM211" s="29">
        <f>январь!AJ211+февраль!AJ211+март!AJ211+апрель!AJ211+май!AJ211+июнь!AJ211+июль!AJ211+август!AJ211+сентябрь!AJ211+октябрь!AJ211+ноябрь!AJ211+декабрь!AJ211</f>
        <v>0</v>
      </c>
      <c r="AN211" s="36">
        <f>январь!AK211+февраль!AK211+март!AK211+апрель!AK211+май!AK211+июнь!AK211+июль!AK211+август!AK211+сентябрь!AK211+октябрь!AK211+ноябрь!AK211+декабрь!AK211</f>
        <v>0</v>
      </c>
      <c r="AO211" s="36">
        <f>январь!AL211+февраль!AL211+март!AL211+апрель!AL211+май!AL211+июнь!AL211+июль!AL211+август!AL211+сентябрь!AL211+октябрь!AL211+ноябрь!AL211+декабрь!AL211</f>
        <v>0</v>
      </c>
      <c r="AP211" s="36">
        <f>январь!AM211+февраль!AM211+март!AM211+апрель!AM211+май!AM211+июнь!AM211+июль!AM211+август!AM211+сентябрь!AM211+октябрь!AM211+ноябрь!AM211+декабрь!AM211</f>
        <v>0</v>
      </c>
      <c r="AQ211" s="29">
        <f>январь!AN211+февраль!AN211+март!AN211+апрель!AN211+май!AN211+июнь!AN211+июль!AN211+август!AN211+сентябрь!AN211+октябрь!AN211+ноябрь!AN211+декабрь!AN211</f>
        <v>0</v>
      </c>
      <c r="AR211" s="36">
        <f>январь!AO211+февраль!AO211+март!AO211+апрель!AO211+май!AO211+июнь!AO211+июль!AO211+август!AO211+сентябрь!AO211+октябрь!AO211+ноябрь!AO211+декабрь!AO211</f>
        <v>0</v>
      </c>
      <c r="AS211" s="29">
        <f>январь!AP211+февраль!AP211+март!AP211+апрель!AP211+май!AP211+июнь!AP211+июль!AP211+август!AP211+сентябрь!AP211+октябрь!AP211+ноябрь!AP211+декабрь!AP211</f>
        <v>0</v>
      </c>
      <c r="AT211" s="36">
        <f>январь!AQ211+февраль!AQ211+март!AQ211+апрель!AQ211+май!AQ211+июнь!AQ211+июль!AQ211+август!AQ211+сентябрь!AQ211+октябрь!AQ211+ноябрь!AQ211+декабрь!AQ211</f>
        <v>0</v>
      </c>
      <c r="AU211" s="29">
        <f>январь!AR211+февраль!AR211+март!AR211+апрель!AR211+май!AR211+июнь!AR211+июль!AR211+август!AR211+сентябрь!AR211+октябрь!AR211+ноябрь!AR211+декабрь!AR211</f>
        <v>0</v>
      </c>
      <c r="AV211" s="36">
        <f>январь!AS211+февраль!AS211+март!AS211+апрель!AS211+май!AS211+июнь!AS211+июль!AS211+август!AS211+сентябрь!AS211+октябрь!AS211+ноябрь!AS211+декабрь!AS211</f>
        <v>0</v>
      </c>
      <c r="AW211" s="36">
        <f>январь!AT211+февраль!AT211+март!AT211+апрель!AT211+май!AT211+июнь!AT211+июль!AT211+август!AT211+сентябрь!AT211+октябрь!AT211+ноябрь!AT211+декабрь!AT211</f>
        <v>0</v>
      </c>
      <c r="AX211" s="36">
        <f>январь!AU211+февраль!AU211+март!AU211+апрель!AU211+май!AU211+июнь!AU211+июль!AU211+август!AU211+сентябрь!AU211+октябрь!AU211+ноябрь!AU211+декабрь!AU211</f>
        <v>0</v>
      </c>
      <c r="AY211" s="29">
        <f>январь!AV211+февраль!AV211+март!AV211+апрель!AV211+май!AV211+июнь!AV211+июль!AV211+август!AV211+сентябрь!AV211+октябрь!AV211+ноябрь!AV211+декабрь!AV211</f>
        <v>0</v>
      </c>
      <c r="AZ211" s="36">
        <f>январь!AW211+февраль!AW211+март!AW211+апрель!AW211+май!AW211+июнь!AW211+июль!AW211+август!AW211+сентябрь!AW211+октябрь!AW211+ноябрь!AW211+декабрь!AW211</f>
        <v>0</v>
      </c>
      <c r="BA211" s="36">
        <f>январь!AX211+февраль!AX211+март!AX211+апрель!AX211+май!AX211+июнь!AX211+июль!AX211+август!AX211+сентябрь!AX211+октябрь!AX211+ноябрь!AX211+декабрь!AX211</f>
        <v>0</v>
      </c>
      <c r="BB211" s="36">
        <f>январь!AY211+февраль!AY211+март!AY211+апрель!AY211+май!AY211+июнь!AY211+июль!AY211+август!AY211+сентябрь!AY211+октябрь!AY211+ноябрь!AY211+декабрь!AY211</f>
        <v>0</v>
      </c>
      <c r="BC211" s="29">
        <f>январь!AZ211+февраль!AZ211+март!AZ211+апрель!AZ211+май!AZ211+июнь!AZ211+июль!AZ211+август!AZ211+сентябрь!AZ211+октябрь!AZ211+ноябрь!AZ211+декабрь!AZ211</f>
        <v>0</v>
      </c>
      <c r="BD211" s="36">
        <f>январь!BA211+февраль!BA211+март!BA211+апрель!BA211+май!BA211+июнь!BA211+июль!BA211+август!BA211+сентябрь!BA211+октябрь!BA211+ноябрь!BA211+декабрь!BA211</f>
        <v>0</v>
      </c>
      <c r="BE211" s="36">
        <f>январь!BB211+февраль!BB211+март!BB211+апрель!BB211+май!BB211+июнь!BB211+июль!BB211+август!BB211+сентябрь!BB211+октябрь!BB211+ноябрь!BB211+декабрь!BB211</f>
        <v>0</v>
      </c>
      <c r="BF211" s="36">
        <f>январь!BC211+февраль!BC211+март!BC211+апрель!BC211+май!BC211+июнь!BC211+июль!BC211+август!BC211+сентябрь!BC211+октябрь!BC211+ноябрь!BC211+декабрь!BC211</f>
        <v>0</v>
      </c>
      <c r="BG211" s="36">
        <f>январь!BD211+февраль!BD211+март!BD211+апрель!BD211+май!BD211+июнь!BD211+июль!BD211+август!BD211+сентябрь!BD211+октябрь!BD211+ноябрь!BD211+декабрь!BD211</f>
        <v>0</v>
      </c>
      <c r="BH211" s="36">
        <f>январь!BE211+февраль!BE211+март!BE211+апрель!BE211+май!BE211+июнь!BE211+июль!BE211+август!BE211+сентябрь!BE211+октябрь!BE211+ноябрь!BE211+декабрь!BE211</f>
        <v>0</v>
      </c>
      <c r="BI211" s="36">
        <f>январь!BF211+февраль!BF211+март!BF211+апрель!BF211+май!BF211+июнь!BF211+июль!BF211+август!BF211+сентябрь!BF211+октябрь!BF211+ноябрь!BF211+декабрь!BF211</f>
        <v>0</v>
      </c>
      <c r="BJ211" s="36">
        <f>январь!BG211+февраль!BG211+март!BG211+апрель!BG211+май!BG211+июнь!BG211+июль!BG211+август!BG211+сентябрь!BG211+октябрь!BG211+ноябрь!BG211+декабрь!BG211</f>
        <v>0</v>
      </c>
      <c r="BK211" s="36">
        <f>январь!BH211+февраль!BH211+март!BH211+апрель!BH211+май!BH211+июнь!BH211+июль!BH211+август!BH211+сентябрь!BH211+октябрь!BH211+ноябрь!BH211+декабрь!BH211</f>
        <v>0</v>
      </c>
      <c r="BL211" s="36">
        <f>январь!BI211+февраль!BI211+март!BI211+апрель!BI211+май!BI211+июнь!BI211+июль!BI211+август!BI211+сентябрь!BI211+октябрь!BI211+ноябрь!BI211+декабрь!BI211</f>
        <v>0</v>
      </c>
      <c r="BM211" s="29">
        <f>январь!BJ211+февраль!BJ211+март!BJ211+апрель!BJ211+май!BJ211+июнь!BJ211+июль!BJ211+август!BJ211+сентябрь!BJ211+октябрь!BJ211+ноябрь!BJ211+декабрь!BJ211</f>
        <v>0</v>
      </c>
      <c r="BN211" s="36">
        <f>январь!BK211+февраль!BK211+март!BK211+апрель!BK211+май!BK211+июнь!BK211+июль!BK211+август!BK211+сентябрь!BK211+октябрь!BK211+ноябрь!BK211+декабрь!BK211</f>
        <v>0</v>
      </c>
      <c r="BO211" s="29">
        <f>январь!BL211+февраль!BL211+март!BL211+апрель!BL211+май!BL211+июнь!BL211+июль!BL211+август!BL211+сентябрь!BL211+октябрь!BL211+ноябрь!BL211+декабрь!BL211</f>
        <v>41</v>
      </c>
      <c r="BP211" s="36">
        <f>январь!BM211+февраль!BM211+март!BM211+апрель!BM211+май!BM211+июнь!BM211+июль!BM211+август!BM211+сентябрь!BM211+октябрь!BM211+ноябрь!BM211+декабрь!BM211</f>
        <v>25.155999999999999</v>
      </c>
      <c r="BQ211" s="36">
        <f>январь!BN211+февраль!BN211+март!BN211+апрель!BN211+май!BN211+июнь!BN211+июль!BN211+август!BN211+сентябрь!BN211+октябрь!BN211+ноябрь!BN211+декабрь!BN211</f>
        <v>0</v>
      </c>
      <c r="BR211" s="36">
        <f>январь!BO211+февраль!BO211+март!BO211+апрель!BO211+май!BO211+июнь!BO211+июль!BO211+август!BO211+сентябрь!BO211+октябрь!BO211+ноябрь!BO211+декабрь!BO211</f>
        <v>0</v>
      </c>
      <c r="BS211" s="29">
        <f>январь!BP211+февраль!BP211+март!BP211+апрель!BP211+май!BP211+июнь!BP211+июль!BP211+август!BP211+сентябрь!BP211+октябрь!BP211+ноябрь!BP211+декабрь!BP211</f>
        <v>0</v>
      </c>
      <c r="BT211" s="36">
        <f>январь!BQ211+февраль!BQ211+март!BQ211+апрель!BQ211+май!BQ211+июнь!BQ211+июль!BQ211+август!BQ211+сентябрь!BQ211+октябрь!BQ211+ноябрь!BQ211+декабрь!BQ211</f>
        <v>0</v>
      </c>
      <c r="BU211" s="29">
        <f>январь!BR211+февраль!BR211+март!BR211+апрель!BR211+май!BR211+июнь!BR211+июль!BR211+август!BR211+сентябрь!BR211+октябрь!BR211+ноябрь!BR211+декабрь!BR211</f>
        <v>0</v>
      </c>
      <c r="BV211" s="36">
        <f>январь!BS211+февраль!BS211+март!BS211+апрель!BS211+май!BS211+июнь!BS211+июль!BS211+август!BS211+сентябрь!BS211+октябрь!BS211+ноябрь!BS211+декабрь!BS211</f>
        <v>0</v>
      </c>
      <c r="BW211" s="36">
        <f>январь!BT211+февраль!BT211+март!BT211+апрель!BT211+май!BT211+июнь!BT211+июль!BT211+август!BT211+сентябрь!BT211+октябрь!BT211+ноябрь!BT211+декабрь!BT211</f>
        <v>0</v>
      </c>
      <c r="BX211" s="36">
        <f>январь!BU211+февраль!BU211+март!BU211+апрель!BU211+май!BU211+июнь!BU211+июль!BU211+август!BU211+сентябрь!BU211+октябрь!BU211+ноябрь!BU211+декабрь!BU211</f>
        <v>0</v>
      </c>
      <c r="BY211" s="36">
        <f>январь!BV211+февраль!BV211+март!BV211+апрель!BV211+май!BV211+июнь!BV211+июль!BV211+август!BV211+сентябрь!BV211+октябрь!BV211+ноябрь!BV211+декабрь!BV211</f>
        <v>0</v>
      </c>
      <c r="BZ211" s="77">
        <v>4</v>
      </c>
    </row>
    <row r="212" spans="1:78" x14ac:dyDescent="0.25">
      <c r="A212" s="16">
        <v>210</v>
      </c>
      <c r="B212" s="16">
        <v>1</v>
      </c>
      <c r="C212" s="37" t="s">
        <v>667</v>
      </c>
      <c r="D212" s="51">
        <v>214.07040187439608</v>
      </c>
      <c r="E212" s="25">
        <v>917.35496399999988</v>
      </c>
      <c r="F212" s="26">
        <f t="shared" si="9"/>
        <v>1117.5063658743959</v>
      </c>
      <c r="G212" s="26">
        <f t="shared" si="10"/>
        <v>200.15140187439607</v>
      </c>
      <c r="H212" s="26">
        <f t="shared" si="11"/>
        <v>13.919</v>
      </c>
      <c r="I212" s="36">
        <f>январь!F212+февраль!F212+март!F212+апрель!F212+май!F212+июнь!F212+июль!F212+август!F212+сентябрь!F212+октябрь!F212+ноябрь!F212+декабрь!F212</f>
        <v>0</v>
      </c>
      <c r="J212" s="36">
        <f>январь!G212+февраль!G212+март!G212+апрель!G212+май!G212+июнь!G212+июль!G212+август!G212+сентябрь!G212+октябрь!G212+ноябрь!G212+декабрь!G212</f>
        <v>0</v>
      </c>
      <c r="K212" s="36">
        <f>январь!H212+февраль!H212+март!H212+апрель!H212+май!H212+июнь!H212+июль!H212+август!H212+сентябрь!H212+октябрь!H212+ноябрь!H212+декабрь!H212</f>
        <v>0</v>
      </c>
      <c r="L212" s="27">
        <f>январь!I212+февраль!I212+март!I212+апрель!I212+май!I212+июнь!I212+июль!I212+август!I212+сентябрь!I212+октябрь!I212+ноябрь!I212+декабрь!I212</f>
        <v>0</v>
      </c>
      <c r="M212" s="36">
        <f>январь!J212+февраль!J212+март!J212+апрель!J212+май!J212+июнь!J212+июль!J212+август!J212+сентябрь!J212+октябрь!J212+ноябрь!J212+декабрь!J212</f>
        <v>0</v>
      </c>
      <c r="N212" s="36">
        <f>январь!K212+февраль!K212+март!K212+апрель!K212+май!K212+июнь!K212+июль!K212+август!K212+сентябрь!K212+октябрь!K212+ноябрь!K212+декабрь!K212</f>
        <v>0</v>
      </c>
      <c r="O212" s="36">
        <f>январь!L212+февраль!L212+март!L212+апрель!L212+май!L212+июнь!L212+июль!L212+август!L212+сентябрь!L212+октябрь!L212+ноябрь!L212+декабрь!L212</f>
        <v>0</v>
      </c>
      <c r="P212" s="36">
        <f>январь!M212+февраль!M212+март!M212+апрель!M212+май!M212+июнь!M212+июль!M212+август!M212+сентябрь!M212+октябрь!M212+ноябрь!M212+декабрь!M212</f>
        <v>0</v>
      </c>
      <c r="Q212" s="36">
        <f>январь!N212+февраль!N212+март!N212+апрель!N212+май!N212+июнь!N212+июль!N212+август!N212+сентябрь!N212+октябрь!N212+ноябрь!N212+декабрь!N212</f>
        <v>0</v>
      </c>
      <c r="R212" s="29">
        <f>январь!O212+февраль!O212+март!O212+апрель!O212+май!O212+июнь!O212+июль!O212+август!O212+сентябрь!O212+октябрь!O212+ноябрь!O212+декабрь!O212</f>
        <v>0</v>
      </c>
      <c r="S212" s="36">
        <f>январь!P212+февраль!P212+март!P212+апрель!P212+май!P212+июнь!P212+июль!P212+август!P212+сентябрь!P212+октябрь!P212+ноябрь!P212+декабрь!P212</f>
        <v>0</v>
      </c>
      <c r="T212" s="29">
        <f>январь!Q212+февраль!Q212+март!Q212+апрель!Q212+май!Q212+июнь!Q212+июль!Q212+август!Q212+сентябрь!Q212+октябрь!Q212+ноябрь!Q212+декабрь!Q212</f>
        <v>0</v>
      </c>
      <c r="U212" s="36">
        <f>январь!R212+февраль!R212+март!R212+апрель!R212+май!R212+июнь!R212+июль!R212+август!R212+сентябрь!R212+октябрь!R212+ноябрь!R212+декабрь!R212</f>
        <v>0</v>
      </c>
      <c r="V212" s="36">
        <f>январь!S212+февраль!S212+март!S212+апрель!S212+май!S212+июнь!S212+июль!S212+август!S212+сентябрь!S212+октябрь!S212+ноябрь!S212+декабрь!S212</f>
        <v>0</v>
      </c>
      <c r="W212" s="36">
        <f>январь!T212+февраль!T212+март!T212+апрель!T212+май!T212+июнь!T212+июль!T212+август!T212+сентябрь!T212+октябрь!T212+ноябрь!T212+декабрь!T212</f>
        <v>0</v>
      </c>
      <c r="X212" s="36">
        <f>январь!U212+февраль!U212+март!U212+апрель!U212+май!U212+июнь!U212+июль!U212+август!U212+сентябрь!U212+октябрь!U212+ноябрь!U212+декабрь!U212</f>
        <v>0</v>
      </c>
      <c r="Y212" s="36">
        <f>январь!V212+февраль!V212+март!V212+апрель!V212+май!V212+июнь!V212+июль!V212+август!V212+сентябрь!V212+октябрь!V212+ноябрь!V212+декабрь!V212</f>
        <v>0</v>
      </c>
      <c r="Z212" s="36">
        <f>январь!W212+февраль!W212+март!W212+апрель!W212+май!W212+июнь!W212+июль!W212+август!W212+сентябрь!W212+октябрь!W212+ноябрь!W212+декабрь!W212</f>
        <v>0</v>
      </c>
      <c r="AA212" s="36">
        <f>январь!X212+февраль!X212+март!X212+апрель!X212+май!X212+июнь!X212+июль!X212+август!X212+сентябрь!X212+октябрь!X212+ноябрь!X212+декабрь!X212</f>
        <v>0</v>
      </c>
      <c r="AB212" s="29">
        <f>январь!Y212+февраль!Y212+март!Y212+апрель!Y212+май!Y212+июнь!Y212+июль!Y212+август!Y212+сентябрь!Y212+октябрь!Y212+ноябрь!Y212+декабрь!Y212</f>
        <v>0</v>
      </c>
      <c r="AC212" s="36">
        <f>январь!Z212+февраль!Z212+март!Z212+апрель!Z212+май!Z212+июнь!Z212+июль!Z212+август!Z212+сентябрь!Z212+октябрь!Z212+ноябрь!Z212+декабрь!Z212</f>
        <v>0</v>
      </c>
      <c r="AD212" s="66" t="str">
        <f>CONCATENATE(январь!AA212,$BZ$1,февраль!AA212,$BZ$1,март!AA212,$BZ$1,апрель!AA212,$BZ$1,май!AA212,$BZ$1,июнь!AA212,$BZ$1,июль!AA212,$BZ$1,август!AA212,$BZ$1,сентябрь!AA212,$BZ$1,октябрь!AA212,$BZ$1,ноябрь!AA212,$BZ$1,декабрь!AA212)</f>
        <v xml:space="preserve">           </v>
      </c>
      <c r="AE212" s="36">
        <f>январь!AB212+февраль!AB212+март!AB212+апрель!AB212+май!AB212+июнь!AB212+июль!AB212+август!AB212+сентябрь!AB212+октябрь!AB212+ноябрь!AB212+декабрь!AB212</f>
        <v>0</v>
      </c>
      <c r="AF212" s="36">
        <f>январь!AC212+февраль!AC212+март!AC212+апрель!AC212+май!AC212+июнь!AC212+июль!AC212+август!AC212+сентябрь!AC212+октябрь!AC212+ноябрь!AC212+декабрь!AC212</f>
        <v>0</v>
      </c>
      <c r="AG212" s="36">
        <f>январь!AD212+февраль!AD212+март!AD212+апрель!AD212+май!AD212+июнь!AD212+июль!AD212+август!AD212+сентябрь!AD212+октябрь!AD212+ноябрь!AD212+декабрь!AD212</f>
        <v>0</v>
      </c>
      <c r="AH212" s="36">
        <f>январь!AE212+февраль!AE212+март!AE212+апрель!AE212+май!AE212+июнь!AE212+июль!AE212+август!AE212+сентябрь!AE212+октябрь!AE212+ноябрь!AE212+декабрь!AE212</f>
        <v>0</v>
      </c>
      <c r="AI212" s="36">
        <f>январь!AF212+февраль!AF212+март!AF212+апрель!AF212+май!AF212+июнь!AF212+июль!AF212+август!AF212+сентябрь!AF212+октябрь!AF212+ноябрь!AF212+декабрь!AF212</f>
        <v>0</v>
      </c>
      <c r="AJ212" s="36">
        <f>январь!AG212+февраль!AG212+март!AG212+апрель!AG212+май!AG212+июнь!AG212+июль!AG212+август!AG212+сентябрь!AG212+октябрь!AG212+ноябрь!AG212+декабрь!AG212</f>
        <v>0</v>
      </c>
      <c r="AK212" s="29">
        <f>январь!AH212+февраль!AH212+март!AH212+апрель!AH212+май!AH212+июнь!AH212+июль!AH212+август!AH212+сентябрь!AH212+октябрь!AH212+ноябрь!AH212+декабрь!AH212</f>
        <v>0</v>
      </c>
      <c r="AL212" s="36">
        <f>январь!AI212+февраль!AI212+март!AI212+апрель!AI212+май!AI212+июнь!AI212+июль!AI212+август!AI212+сентябрь!AI212+октябрь!AI212+ноябрь!AI212+декабрь!AI212</f>
        <v>0</v>
      </c>
      <c r="AM212" s="29">
        <f>январь!AJ212+февраль!AJ212+март!AJ212+апрель!AJ212+май!AJ212+июнь!AJ212+июль!AJ212+август!AJ212+сентябрь!AJ212+октябрь!AJ212+ноябрь!AJ212+декабрь!AJ212</f>
        <v>0</v>
      </c>
      <c r="AN212" s="36">
        <f>январь!AK212+февраль!AK212+март!AK212+апрель!AK212+май!AK212+июнь!AK212+июль!AK212+август!AK212+сентябрь!AK212+октябрь!AK212+ноябрь!AK212+декабрь!AK212</f>
        <v>0</v>
      </c>
      <c r="AO212" s="36">
        <f>январь!AL212+февраль!AL212+март!AL212+апрель!AL212+май!AL212+июнь!AL212+июль!AL212+август!AL212+сентябрь!AL212+октябрь!AL212+ноябрь!AL212+декабрь!AL212</f>
        <v>0</v>
      </c>
      <c r="AP212" s="36">
        <f>январь!AM212+февраль!AM212+март!AM212+апрель!AM212+май!AM212+июнь!AM212+июль!AM212+август!AM212+сентябрь!AM212+октябрь!AM212+ноябрь!AM212+декабрь!AM212</f>
        <v>0</v>
      </c>
      <c r="AQ212" s="29">
        <f>январь!AN212+февраль!AN212+март!AN212+апрель!AN212+май!AN212+июнь!AN212+июль!AN212+август!AN212+сентябрь!AN212+октябрь!AN212+ноябрь!AN212+декабрь!AN212</f>
        <v>0</v>
      </c>
      <c r="AR212" s="36">
        <f>январь!AO212+февраль!AO212+март!AO212+апрель!AO212+май!AO212+июнь!AO212+июль!AO212+август!AO212+сентябрь!AO212+октябрь!AO212+ноябрь!AO212+декабрь!AO212</f>
        <v>0</v>
      </c>
      <c r="AS212" s="29">
        <f>январь!AP212+февраль!AP212+март!AP212+апрель!AP212+май!AP212+июнь!AP212+июль!AP212+август!AP212+сентябрь!AP212+октябрь!AP212+ноябрь!AP212+декабрь!AP212</f>
        <v>0</v>
      </c>
      <c r="AT212" s="36">
        <f>январь!AQ212+февраль!AQ212+март!AQ212+апрель!AQ212+май!AQ212+июнь!AQ212+июль!AQ212+август!AQ212+сентябрь!AQ212+октябрь!AQ212+ноябрь!AQ212+декабрь!AQ212</f>
        <v>0</v>
      </c>
      <c r="AU212" s="29">
        <f>январь!AR212+февраль!AR212+март!AR212+апрель!AR212+май!AR212+июнь!AR212+июль!AR212+август!AR212+сентябрь!AR212+октябрь!AR212+ноябрь!AR212+декабрь!AR212</f>
        <v>0</v>
      </c>
      <c r="AV212" s="36">
        <f>январь!AS212+февраль!AS212+март!AS212+апрель!AS212+май!AS212+июнь!AS212+июль!AS212+август!AS212+сентябрь!AS212+октябрь!AS212+ноябрь!AS212+декабрь!AS212</f>
        <v>0</v>
      </c>
      <c r="AW212" s="36">
        <f>январь!AT212+февраль!AT212+март!AT212+апрель!AT212+май!AT212+июнь!AT212+июль!AT212+август!AT212+сентябрь!AT212+октябрь!AT212+ноябрь!AT212+декабрь!AT212</f>
        <v>0</v>
      </c>
      <c r="AX212" s="36">
        <f>январь!AU212+февраль!AU212+март!AU212+апрель!AU212+май!AU212+июнь!AU212+июль!AU212+август!AU212+сентябрь!AU212+октябрь!AU212+ноябрь!AU212+декабрь!AU212</f>
        <v>0</v>
      </c>
      <c r="AY212" s="29">
        <f>январь!AV212+февраль!AV212+март!AV212+апрель!AV212+май!AV212+июнь!AV212+июль!AV212+август!AV212+сентябрь!AV212+октябрь!AV212+ноябрь!AV212+декабрь!AV212</f>
        <v>0</v>
      </c>
      <c r="AZ212" s="36">
        <f>январь!AW212+февраль!AW212+март!AW212+апрель!AW212+май!AW212+июнь!AW212+июль!AW212+август!AW212+сентябрь!AW212+октябрь!AW212+ноябрь!AW212+декабрь!AW212</f>
        <v>0</v>
      </c>
      <c r="BA212" s="36">
        <f>январь!AX212+февраль!AX212+март!AX212+апрель!AX212+май!AX212+июнь!AX212+июль!AX212+август!AX212+сентябрь!AX212+октябрь!AX212+ноябрь!AX212+декабрь!AX212</f>
        <v>0</v>
      </c>
      <c r="BB212" s="36">
        <f>январь!AY212+февраль!AY212+март!AY212+апрель!AY212+май!AY212+июнь!AY212+июль!AY212+август!AY212+сентябрь!AY212+октябрь!AY212+ноябрь!AY212+декабрь!AY212</f>
        <v>0</v>
      </c>
      <c r="BC212" s="29">
        <f>январь!AZ212+февраль!AZ212+март!AZ212+апрель!AZ212+май!AZ212+июнь!AZ212+июль!AZ212+август!AZ212+сентябрь!AZ212+октябрь!AZ212+ноябрь!AZ212+декабрь!AZ212</f>
        <v>0</v>
      </c>
      <c r="BD212" s="36">
        <f>январь!BA212+февраль!BA212+март!BA212+апрель!BA212+май!BA212+июнь!BA212+июль!BA212+август!BA212+сентябрь!BA212+октябрь!BA212+ноябрь!BA212+декабрь!BA212</f>
        <v>0</v>
      </c>
      <c r="BE212" s="36">
        <f>январь!BB212+февраль!BB212+март!BB212+апрель!BB212+май!BB212+июнь!BB212+июль!BB212+август!BB212+сентябрь!BB212+октябрь!BB212+ноябрь!BB212+декабрь!BB212</f>
        <v>0</v>
      </c>
      <c r="BF212" s="36">
        <f>январь!BC212+февраль!BC212+март!BC212+апрель!BC212+май!BC212+июнь!BC212+июль!BC212+август!BC212+сентябрь!BC212+октябрь!BC212+ноябрь!BC212+декабрь!BC212</f>
        <v>0</v>
      </c>
      <c r="BG212" s="36">
        <f>январь!BD212+февраль!BD212+март!BD212+апрель!BD212+май!BD212+июнь!BD212+июль!BD212+август!BD212+сентябрь!BD212+октябрь!BD212+ноябрь!BD212+декабрь!BD212</f>
        <v>0</v>
      </c>
      <c r="BH212" s="36">
        <f>январь!BE212+февраль!BE212+март!BE212+апрель!BE212+май!BE212+июнь!BE212+июль!BE212+август!BE212+сентябрь!BE212+октябрь!BE212+ноябрь!BE212+декабрь!BE212</f>
        <v>0</v>
      </c>
      <c r="BI212" s="36">
        <f>январь!BF212+февраль!BF212+март!BF212+апрель!BF212+май!BF212+июнь!BF212+июль!BF212+август!BF212+сентябрь!BF212+октябрь!BF212+ноябрь!BF212+декабрь!BF212</f>
        <v>0</v>
      </c>
      <c r="BJ212" s="36">
        <f>январь!BG212+февраль!BG212+март!BG212+апрель!BG212+май!BG212+июнь!BG212+июль!BG212+август!BG212+сентябрь!BG212+октябрь!BG212+ноябрь!BG212+декабрь!BG212</f>
        <v>0</v>
      </c>
      <c r="BK212" s="36">
        <f>январь!BH212+февраль!BH212+март!BH212+апрель!BH212+май!BH212+июнь!BH212+июль!BH212+август!BH212+сентябрь!BH212+октябрь!BH212+ноябрь!BH212+декабрь!BH212</f>
        <v>0</v>
      </c>
      <c r="BL212" s="36">
        <f>январь!BI212+февраль!BI212+март!BI212+апрель!BI212+май!BI212+июнь!BI212+июль!BI212+август!BI212+сентябрь!BI212+октябрь!BI212+ноябрь!BI212+декабрь!BI212</f>
        <v>0</v>
      </c>
      <c r="BM212" s="29">
        <f>январь!BJ212+февраль!BJ212+март!BJ212+апрель!BJ212+май!BJ212+июнь!BJ212+июль!BJ212+август!BJ212+сентябрь!BJ212+октябрь!BJ212+ноябрь!BJ212+декабрь!BJ212</f>
        <v>0</v>
      </c>
      <c r="BN212" s="36">
        <f>январь!BK212+февраль!BK212+март!BK212+апрель!BK212+май!BK212+июнь!BK212+июль!BK212+август!BK212+сентябрь!BK212+октябрь!BK212+ноябрь!BK212+декабрь!BK212</f>
        <v>0</v>
      </c>
      <c r="BO212" s="29">
        <f>январь!BL212+февраль!BL212+март!BL212+апрель!BL212+май!BL212+июнь!BL212+июль!BL212+август!BL212+сентябрь!BL212+октябрь!BL212+ноябрь!BL212+декабрь!BL212</f>
        <v>25</v>
      </c>
      <c r="BP212" s="36">
        <f>январь!BM212+февраль!BM212+март!BM212+апрель!BM212+май!BM212+июнь!BM212+июль!BM212+август!BM212+сентябрь!BM212+октябрь!BM212+ноябрь!BM212+декабрь!BM212</f>
        <v>13.042</v>
      </c>
      <c r="BQ212" s="36">
        <f>январь!BN212+февраль!BN212+март!BN212+апрель!BN212+май!BN212+июнь!BN212+июль!BN212+август!BN212+сентябрь!BN212+октябрь!BN212+ноябрь!BN212+декабрь!BN212</f>
        <v>0</v>
      </c>
      <c r="BR212" s="36">
        <f>январь!BO212+февраль!BO212+март!BO212+апрель!BO212+май!BO212+июнь!BO212+июль!BO212+август!BO212+сентябрь!BO212+октябрь!BO212+ноябрь!BO212+декабрь!BO212</f>
        <v>0</v>
      </c>
      <c r="BS212" s="29">
        <f>январь!BP212+февраль!BP212+март!BP212+апрель!BP212+май!BP212+июнь!BP212+июль!BP212+август!BP212+сентябрь!BP212+октябрь!BP212+ноябрь!BP212+декабрь!BP212</f>
        <v>1</v>
      </c>
      <c r="BT212" s="36">
        <f>январь!BQ212+февраль!BQ212+март!BQ212+апрель!BQ212+май!BQ212+июнь!BQ212+июль!BQ212+август!BQ212+сентябрь!BQ212+октябрь!BQ212+ноябрь!BQ212+декабрь!BQ212</f>
        <v>0.877</v>
      </c>
      <c r="BU212" s="29">
        <f>январь!BR212+февраль!BR212+март!BR212+апрель!BR212+май!BR212+июнь!BR212+июль!BR212+август!BR212+сентябрь!BR212+октябрь!BR212+ноябрь!BR212+декабрь!BR212</f>
        <v>0</v>
      </c>
      <c r="BV212" s="36">
        <f>январь!BS212+февраль!BS212+март!BS212+апрель!BS212+май!BS212+июнь!BS212+июль!BS212+август!BS212+сентябрь!BS212+октябрь!BS212+ноябрь!BS212+декабрь!BS212</f>
        <v>0</v>
      </c>
      <c r="BW212" s="36">
        <f>январь!BT212+февраль!BT212+март!BT212+апрель!BT212+май!BT212+июнь!BT212+июль!BT212+август!BT212+сентябрь!BT212+октябрь!BT212+ноябрь!BT212+декабрь!BT212</f>
        <v>0</v>
      </c>
      <c r="BX212" s="36">
        <f>январь!BU212+февраль!BU212+март!BU212+апрель!BU212+май!BU212+июнь!BU212+июль!BU212+август!BU212+сентябрь!BU212+октябрь!BU212+ноябрь!BU212+декабрь!BU212</f>
        <v>0</v>
      </c>
      <c r="BY212" s="36">
        <f>январь!BV212+февраль!BV212+март!BV212+апрель!BV212+май!BV212+июнь!BV212+июль!BV212+август!BV212+сентябрь!BV212+октябрь!BV212+ноябрь!BV212+декабрь!BV212</f>
        <v>0</v>
      </c>
      <c r="BZ212" s="77">
        <v>2</v>
      </c>
    </row>
    <row r="213" spans="1:78" x14ac:dyDescent="0.25">
      <c r="A213" s="16">
        <v>211</v>
      </c>
      <c r="B213" s="16">
        <v>1</v>
      </c>
      <c r="C213" s="37" t="s">
        <v>668</v>
      </c>
      <c r="D213" s="51">
        <v>134.47503764251206</v>
      </c>
      <c r="E213" s="25">
        <v>-1058.0193919999999</v>
      </c>
      <c r="F213" s="26">
        <f t="shared" si="9"/>
        <v>-931.57735435748793</v>
      </c>
      <c r="G213" s="26">
        <f t="shared" si="10"/>
        <v>126.44203764251206</v>
      </c>
      <c r="H213" s="26">
        <f t="shared" si="11"/>
        <v>8.0329999999999995</v>
      </c>
      <c r="I213" s="36">
        <f>январь!F213+февраль!F213+март!F213+апрель!F213+май!F213+июнь!F213+июль!F213+август!F213+сентябрь!F213+октябрь!F213+ноябрь!F213+декабрь!F213</f>
        <v>0</v>
      </c>
      <c r="J213" s="36">
        <f>январь!G213+февраль!G213+март!G213+апрель!G213+май!G213+июнь!G213+июль!G213+август!G213+сентябрь!G213+октябрь!G213+ноябрь!G213+декабрь!G213</f>
        <v>0</v>
      </c>
      <c r="K213" s="36">
        <f>январь!H213+февраль!H213+март!H213+апрель!H213+май!H213+июнь!H213+июль!H213+август!H213+сентябрь!H213+октябрь!H213+ноябрь!H213+декабрь!H213</f>
        <v>0</v>
      </c>
      <c r="L213" s="27">
        <f>январь!I213+февраль!I213+март!I213+апрель!I213+май!I213+июнь!I213+июль!I213+август!I213+сентябрь!I213+октябрь!I213+ноябрь!I213+декабрь!I213</f>
        <v>0</v>
      </c>
      <c r="M213" s="36">
        <f>январь!J213+февраль!J213+март!J213+апрель!J213+май!J213+июнь!J213+июль!J213+август!J213+сентябрь!J213+октябрь!J213+ноябрь!J213+декабрь!J213</f>
        <v>0</v>
      </c>
      <c r="N213" s="36">
        <f>январь!K213+февраль!K213+март!K213+апрель!K213+май!K213+июнь!K213+июль!K213+август!K213+сентябрь!K213+октябрь!K213+ноябрь!K213+декабрь!K213</f>
        <v>0</v>
      </c>
      <c r="O213" s="36">
        <f>январь!L213+февраль!L213+март!L213+апрель!L213+май!L213+июнь!L213+июль!L213+август!L213+сентябрь!L213+октябрь!L213+ноябрь!L213+декабрь!L213</f>
        <v>0</v>
      </c>
      <c r="P213" s="36">
        <f>январь!M213+февраль!M213+март!M213+апрель!M213+май!M213+июнь!M213+июль!M213+август!M213+сентябрь!M213+октябрь!M213+ноябрь!M213+декабрь!M213</f>
        <v>0</v>
      </c>
      <c r="Q213" s="36">
        <f>январь!N213+февраль!N213+март!N213+апрель!N213+май!N213+июнь!N213+июль!N213+август!N213+сентябрь!N213+октябрь!N213+ноябрь!N213+декабрь!N213</f>
        <v>0</v>
      </c>
      <c r="R213" s="29">
        <f>январь!O213+февраль!O213+март!O213+апрель!O213+май!O213+июнь!O213+июль!O213+август!O213+сентябрь!O213+октябрь!O213+ноябрь!O213+декабрь!O213</f>
        <v>0</v>
      </c>
      <c r="S213" s="36">
        <f>январь!P213+февраль!P213+март!P213+апрель!P213+май!P213+июнь!P213+июль!P213+август!P213+сентябрь!P213+октябрь!P213+ноябрь!P213+декабрь!P213</f>
        <v>0</v>
      </c>
      <c r="T213" s="29">
        <f>январь!Q213+февраль!Q213+март!Q213+апрель!Q213+май!Q213+июнь!Q213+июль!Q213+август!Q213+сентябрь!Q213+октябрь!Q213+ноябрь!Q213+декабрь!Q213</f>
        <v>0</v>
      </c>
      <c r="U213" s="36">
        <f>январь!R213+февраль!R213+март!R213+апрель!R213+май!R213+июнь!R213+июль!R213+август!R213+сентябрь!R213+октябрь!R213+ноябрь!R213+декабрь!R213</f>
        <v>0</v>
      </c>
      <c r="V213" s="36">
        <f>январь!S213+февраль!S213+март!S213+апрель!S213+май!S213+июнь!S213+июль!S213+август!S213+сентябрь!S213+октябрь!S213+ноябрь!S213+декабрь!S213</f>
        <v>0</v>
      </c>
      <c r="W213" s="36">
        <f>январь!T213+февраль!T213+март!T213+апрель!T213+май!T213+июнь!T213+июль!T213+август!T213+сентябрь!T213+октябрь!T213+ноябрь!T213+декабрь!T213</f>
        <v>0</v>
      </c>
      <c r="X213" s="36">
        <f>январь!U213+февраль!U213+март!U213+апрель!U213+май!U213+июнь!U213+июль!U213+август!U213+сентябрь!U213+октябрь!U213+ноябрь!U213+декабрь!U213</f>
        <v>0</v>
      </c>
      <c r="Y213" s="36">
        <f>январь!V213+февраль!V213+март!V213+апрель!V213+май!V213+июнь!V213+июль!V213+август!V213+сентябрь!V213+октябрь!V213+ноябрь!V213+декабрь!V213</f>
        <v>0</v>
      </c>
      <c r="Z213" s="36">
        <f>январь!W213+февраль!W213+март!W213+апрель!W213+май!W213+июнь!W213+июль!W213+август!W213+сентябрь!W213+октябрь!W213+ноябрь!W213+декабрь!W213</f>
        <v>0</v>
      </c>
      <c r="AA213" s="36">
        <f>январь!X213+февраль!X213+март!X213+апрель!X213+май!X213+июнь!X213+июль!X213+август!X213+сентябрь!X213+октябрь!X213+ноябрь!X213+декабрь!X213</f>
        <v>0</v>
      </c>
      <c r="AB213" s="29">
        <f>январь!Y213+февраль!Y213+март!Y213+апрель!Y213+май!Y213+июнь!Y213+июль!Y213+август!Y213+сентябрь!Y213+октябрь!Y213+ноябрь!Y213+декабрь!Y213</f>
        <v>0</v>
      </c>
      <c r="AC213" s="36">
        <f>январь!Z213+февраль!Z213+март!Z213+апрель!Z213+май!Z213+июнь!Z213+июль!Z213+август!Z213+сентябрь!Z213+октябрь!Z213+ноябрь!Z213+декабрь!Z213</f>
        <v>0</v>
      </c>
      <c r="AD213" s="66" t="str">
        <f>CONCATENATE(январь!AA213,$BZ$1,февраль!AA213,$BZ$1,март!AA213,$BZ$1,апрель!AA213,$BZ$1,май!AA213,$BZ$1,июнь!AA213,$BZ$1,июль!AA213,$BZ$1,август!AA213,$BZ$1,сентябрь!AA213,$BZ$1,октябрь!AA213,$BZ$1,ноябрь!AA213,$BZ$1,декабрь!AA213)</f>
        <v xml:space="preserve">           </v>
      </c>
      <c r="AE213" s="36">
        <f>январь!AB213+февраль!AB213+март!AB213+апрель!AB213+май!AB213+июнь!AB213+июль!AB213+август!AB213+сентябрь!AB213+октябрь!AB213+ноябрь!AB213+декабрь!AB213</f>
        <v>0</v>
      </c>
      <c r="AF213" s="36">
        <f>январь!AC213+февраль!AC213+март!AC213+апрель!AC213+май!AC213+июнь!AC213+июль!AC213+август!AC213+сентябрь!AC213+октябрь!AC213+ноябрь!AC213+декабрь!AC213</f>
        <v>0</v>
      </c>
      <c r="AG213" s="36">
        <f>январь!AD213+февраль!AD213+март!AD213+апрель!AD213+май!AD213+июнь!AD213+июль!AD213+август!AD213+сентябрь!AD213+октябрь!AD213+ноябрь!AD213+декабрь!AD213</f>
        <v>0</v>
      </c>
      <c r="AH213" s="36">
        <f>январь!AE213+февраль!AE213+март!AE213+апрель!AE213+май!AE213+июнь!AE213+июль!AE213+август!AE213+сентябрь!AE213+октябрь!AE213+ноябрь!AE213+декабрь!AE213</f>
        <v>0</v>
      </c>
      <c r="AI213" s="36">
        <f>январь!AF213+февраль!AF213+март!AF213+апрель!AF213+май!AF213+июнь!AF213+июль!AF213+август!AF213+сентябрь!AF213+октябрь!AF213+ноябрь!AF213+декабрь!AF213</f>
        <v>0</v>
      </c>
      <c r="AJ213" s="36">
        <f>январь!AG213+февраль!AG213+март!AG213+апрель!AG213+май!AG213+июнь!AG213+июль!AG213+август!AG213+сентябрь!AG213+октябрь!AG213+ноябрь!AG213+декабрь!AG213</f>
        <v>0</v>
      </c>
      <c r="AK213" s="29">
        <f>январь!AH213+февраль!AH213+март!AH213+апрель!AH213+май!AH213+июнь!AH213+июль!AH213+август!AH213+сентябрь!AH213+октябрь!AH213+ноябрь!AH213+декабрь!AH213</f>
        <v>1</v>
      </c>
      <c r="AL213" s="36">
        <f>январь!AI213+февраль!AI213+март!AI213+апрель!AI213+май!AI213+июнь!AI213+июль!AI213+август!AI213+сентябрь!AI213+октябрь!AI213+ноябрь!AI213+декабрь!AI213</f>
        <v>0.626</v>
      </c>
      <c r="AM213" s="29">
        <f>январь!AJ213+февраль!AJ213+март!AJ213+апрель!AJ213+май!AJ213+июнь!AJ213+июль!AJ213+август!AJ213+сентябрь!AJ213+октябрь!AJ213+ноябрь!AJ213+декабрь!AJ213</f>
        <v>0</v>
      </c>
      <c r="AN213" s="36">
        <f>январь!AK213+февраль!AK213+март!AK213+апрель!AK213+май!AK213+июнь!AK213+июль!AK213+август!AK213+сентябрь!AK213+октябрь!AK213+ноябрь!AK213+декабрь!AK213</f>
        <v>0</v>
      </c>
      <c r="AO213" s="36">
        <f>январь!AL213+февраль!AL213+март!AL213+апрель!AL213+май!AL213+июнь!AL213+июль!AL213+август!AL213+сентябрь!AL213+октябрь!AL213+ноябрь!AL213+декабрь!AL213</f>
        <v>0</v>
      </c>
      <c r="AP213" s="36">
        <f>январь!AM213+февраль!AM213+март!AM213+апрель!AM213+май!AM213+июнь!AM213+июль!AM213+август!AM213+сентябрь!AM213+октябрь!AM213+ноябрь!AM213+декабрь!AM213</f>
        <v>0</v>
      </c>
      <c r="AQ213" s="29">
        <f>январь!AN213+февраль!AN213+март!AN213+апрель!AN213+май!AN213+июнь!AN213+июль!AN213+август!AN213+сентябрь!AN213+октябрь!AN213+ноябрь!AN213+декабрь!AN213</f>
        <v>0</v>
      </c>
      <c r="AR213" s="36">
        <f>январь!AO213+февраль!AO213+март!AO213+апрель!AO213+май!AO213+июнь!AO213+июль!AO213+август!AO213+сентябрь!AO213+октябрь!AO213+ноябрь!AO213+декабрь!AO213</f>
        <v>0</v>
      </c>
      <c r="AS213" s="29">
        <f>январь!AP213+февраль!AP213+март!AP213+апрель!AP213+май!AP213+июнь!AP213+июль!AP213+август!AP213+сентябрь!AP213+октябрь!AP213+ноябрь!AP213+декабрь!AP213</f>
        <v>0</v>
      </c>
      <c r="AT213" s="36">
        <f>январь!AQ213+февраль!AQ213+март!AQ213+апрель!AQ213+май!AQ213+июнь!AQ213+июль!AQ213+август!AQ213+сентябрь!AQ213+октябрь!AQ213+ноябрь!AQ213+декабрь!AQ213</f>
        <v>0</v>
      </c>
      <c r="AU213" s="29">
        <f>январь!AR213+февраль!AR213+март!AR213+апрель!AR213+май!AR213+июнь!AR213+июль!AR213+август!AR213+сентябрь!AR213+октябрь!AR213+ноябрь!AR213+декабрь!AR213</f>
        <v>0</v>
      </c>
      <c r="AV213" s="36">
        <f>январь!AS213+февраль!AS213+март!AS213+апрель!AS213+май!AS213+июнь!AS213+июль!AS213+август!AS213+сентябрь!AS213+октябрь!AS213+ноябрь!AS213+декабрь!AS213</f>
        <v>0</v>
      </c>
      <c r="AW213" s="36">
        <f>январь!AT213+февраль!AT213+март!AT213+апрель!AT213+май!AT213+июнь!AT213+июль!AT213+август!AT213+сентябрь!AT213+октябрь!AT213+ноябрь!AT213+декабрь!AT213</f>
        <v>0</v>
      </c>
      <c r="AX213" s="36">
        <f>январь!AU213+февраль!AU213+март!AU213+апрель!AU213+май!AU213+июнь!AU213+июль!AU213+август!AU213+сентябрь!AU213+октябрь!AU213+ноябрь!AU213+декабрь!AU213</f>
        <v>0</v>
      </c>
      <c r="AY213" s="29">
        <f>январь!AV213+февраль!AV213+март!AV213+апрель!AV213+май!AV213+июнь!AV213+июль!AV213+август!AV213+сентябрь!AV213+октябрь!AV213+ноябрь!AV213+декабрь!AV213</f>
        <v>0</v>
      </c>
      <c r="AZ213" s="36">
        <f>январь!AW213+февраль!AW213+март!AW213+апрель!AW213+май!AW213+июнь!AW213+июль!AW213+август!AW213+сентябрь!AW213+октябрь!AW213+ноябрь!AW213+декабрь!AW213</f>
        <v>0</v>
      </c>
      <c r="BA213" s="36">
        <f>январь!AX213+февраль!AX213+март!AX213+апрель!AX213+май!AX213+июнь!AX213+июль!AX213+август!AX213+сентябрь!AX213+октябрь!AX213+ноябрь!AX213+декабрь!AX213</f>
        <v>0</v>
      </c>
      <c r="BB213" s="36">
        <f>январь!AY213+февраль!AY213+март!AY213+апрель!AY213+май!AY213+июнь!AY213+июль!AY213+август!AY213+сентябрь!AY213+октябрь!AY213+ноябрь!AY213+декабрь!AY213</f>
        <v>0</v>
      </c>
      <c r="BC213" s="29">
        <f>январь!AZ213+февраль!AZ213+март!AZ213+апрель!AZ213+май!AZ213+июнь!AZ213+июль!AZ213+август!AZ213+сентябрь!AZ213+октябрь!AZ213+ноябрь!AZ213+декабрь!AZ213</f>
        <v>0</v>
      </c>
      <c r="BD213" s="36">
        <f>январь!BA213+февраль!BA213+март!BA213+апрель!BA213+май!BA213+июнь!BA213+июль!BA213+август!BA213+сентябрь!BA213+октябрь!BA213+ноябрь!BA213+декабрь!BA213</f>
        <v>0</v>
      </c>
      <c r="BE213" s="36">
        <f>январь!BB213+февраль!BB213+март!BB213+апрель!BB213+май!BB213+июнь!BB213+июль!BB213+август!BB213+сентябрь!BB213+октябрь!BB213+ноябрь!BB213+декабрь!BB213</f>
        <v>0</v>
      </c>
      <c r="BF213" s="36">
        <f>январь!BC213+февраль!BC213+март!BC213+апрель!BC213+май!BC213+июнь!BC213+июль!BC213+август!BC213+сентябрь!BC213+октябрь!BC213+ноябрь!BC213+декабрь!BC213</f>
        <v>0</v>
      </c>
      <c r="BG213" s="36">
        <f>январь!BD213+февраль!BD213+март!BD213+апрель!BD213+май!BD213+июнь!BD213+июль!BD213+август!BD213+сентябрь!BD213+октябрь!BD213+ноябрь!BD213+декабрь!BD213</f>
        <v>0</v>
      </c>
      <c r="BH213" s="36">
        <f>январь!BE213+февраль!BE213+март!BE213+апрель!BE213+май!BE213+июнь!BE213+июль!BE213+август!BE213+сентябрь!BE213+октябрь!BE213+ноябрь!BE213+декабрь!BE213</f>
        <v>0</v>
      </c>
      <c r="BI213" s="36">
        <f>январь!BF213+февраль!BF213+март!BF213+апрель!BF213+май!BF213+июнь!BF213+июль!BF213+август!BF213+сентябрь!BF213+октябрь!BF213+ноябрь!BF213+декабрь!BF213</f>
        <v>0</v>
      </c>
      <c r="BJ213" s="36">
        <f>январь!BG213+февраль!BG213+март!BG213+апрель!BG213+май!BG213+июнь!BG213+июль!BG213+август!BG213+сентябрь!BG213+октябрь!BG213+ноябрь!BG213+декабрь!BG213</f>
        <v>0</v>
      </c>
      <c r="BK213" s="36">
        <f>январь!BH213+февраль!BH213+март!BH213+апрель!BH213+май!BH213+июнь!BH213+июль!BH213+август!BH213+сентябрь!BH213+октябрь!BH213+ноябрь!BH213+декабрь!BH213</f>
        <v>0</v>
      </c>
      <c r="BL213" s="36">
        <f>январь!BI213+февраль!BI213+март!BI213+апрель!BI213+май!BI213+июнь!BI213+июль!BI213+август!BI213+сентябрь!BI213+октябрь!BI213+ноябрь!BI213+декабрь!BI213</f>
        <v>0</v>
      </c>
      <c r="BM213" s="29">
        <f>январь!BJ213+февраль!BJ213+март!BJ213+апрель!BJ213+май!BJ213+июнь!BJ213+июль!BJ213+август!BJ213+сентябрь!BJ213+октябрь!BJ213+ноябрь!BJ213+декабрь!BJ213</f>
        <v>0</v>
      </c>
      <c r="BN213" s="36">
        <f>январь!BK213+февраль!BK213+март!BK213+апрель!BK213+май!BK213+июнь!BK213+июль!BK213+август!BK213+сентябрь!BK213+октябрь!BK213+ноябрь!BK213+декабрь!BK213</f>
        <v>0</v>
      </c>
      <c r="BO213" s="29">
        <f>январь!BL213+февраль!BL213+март!BL213+апрель!BL213+май!BL213+июнь!BL213+июль!BL213+август!BL213+сентябрь!BL213+октябрь!BL213+ноябрь!BL213+декабрь!BL213</f>
        <v>4</v>
      </c>
      <c r="BP213" s="36">
        <f>январь!BM213+февраль!BM213+март!BM213+апрель!BM213+май!BM213+июнь!BM213+июль!BM213+август!BM213+сентябрь!BM213+октябрь!BM213+ноябрь!BM213+декабрь!BM213</f>
        <v>7.407</v>
      </c>
      <c r="BQ213" s="36">
        <f>январь!BN213+февраль!BN213+март!BN213+апрель!BN213+май!BN213+июнь!BN213+июль!BN213+август!BN213+сентябрь!BN213+октябрь!BN213+ноябрь!BN213+декабрь!BN213</f>
        <v>0</v>
      </c>
      <c r="BR213" s="36">
        <f>январь!BO213+февраль!BO213+март!BO213+апрель!BO213+май!BO213+июнь!BO213+июль!BO213+август!BO213+сентябрь!BO213+октябрь!BO213+ноябрь!BO213+декабрь!BO213</f>
        <v>0</v>
      </c>
      <c r="BS213" s="29">
        <f>январь!BP213+февраль!BP213+март!BP213+апрель!BP213+май!BP213+июнь!BP213+июль!BP213+август!BP213+сентябрь!BP213+октябрь!BP213+ноябрь!BP213+декабрь!BP213</f>
        <v>0</v>
      </c>
      <c r="BT213" s="36">
        <f>январь!BQ213+февраль!BQ213+март!BQ213+апрель!BQ213+май!BQ213+июнь!BQ213+июль!BQ213+август!BQ213+сентябрь!BQ213+октябрь!BQ213+ноябрь!BQ213+декабрь!BQ213</f>
        <v>0</v>
      </c>
      <c r="BU213" s="29">
        <f>январь!BR213+февраль!BR213+март!BR213+апрель!BR213+май!BR213+июнь!BR213+июль!BR213+август!BR213+сентябрь!BR213+октябрь!BR213+ноябрь!BR213+декабрь!BR213</f>
        <v>0</v>
      </c>
      <c r="BV213" s="36">
        <f>январь!BS213+февраль!BS213+март!BS213+апрель!BS213+май!BS213+июнь!BS213+июль!BS213+август!BS213+сентябрь!BS213+октябрь!BS213+ноябрь!BS213+декабрь!BS213</f>
        <v>0</v>
      </c>
      <c r="BW213" s="36">
        <f>январь!BT213+февраль!BT213+март!BT213+апрель!BT213+май!BT213+июнь!BT213+июль!BT213+август!BT213+сентябрь!BT213+октябрь!BT213+ноябрь!BT213+декабрь!BT213</f>
        <v>0</v>
      </c>
      <c r="BX213" s="36">
        <f>январь!BU213+февраль!BU213+март!BU213+апрель!BU213+май!BU213+июнь!BU213+июль!BU213+август!BU213+сентябрь!BU213+октябрь!BU213+ноябрь!BU213+декабрь!BU213</f>
        <v>0</v>
      </c>
      <c r="BY213" s="36">
        <f>январь!BV213+февраль!BV213+март!BV213+апрель!BV213+май!BV213+июнь!BV213+июль!BV213+август!BV213+сентябрь!BV213+октябрь!BV213+ноябрь!BV213+декабрь!BV213</f>
        <v>0</v>
      </c>
      <c r="BZ213" s="77">
        <v>0</v>
      </c>
    </row>
    <row r="214" spans="1:78" x14ac:dyDescent="0.25">
      <c r="A214" s="16">
        <v>212</v>
      </c>
      <c r="B214" s="16">
        <v>1</v>
      </c>
      <c r="C214" s="37" t="s">
        <v>669</v>
      </c>
      <c r="D214" s="51">
        <v>497.53398927536233</v>
      </c>
      <c r="E214" s="25">
        <v>1283.7102340000001</v>
      </c>
      <c r="F214" s="26">
        <f t="shared" si="9"/>
        <v>1555.3062232753623</v>
      </c>
      <c r="G214" s="26">
        <f t="shared" si="10"/>
        <v>271.59598927536229</v>
      </c>
      <c r="H214" s="26">
        <f t="shared" si="11"/>
        <v>225.93800000000002</v>
      </c>
      <c r="I214" s="36">
        <f>январь!F214+февраль!F214+март!F214+апрель!F214+май!F214+июнь!F214+июль!F214+август!F214+сентябрь!F214+октябрь!F214+ноябрь!F214+декабрь!F214</f>
        <v>0</v>
      </c>
      <c r="J214" s="36">
        <f>январь!G214+февраль!G214+март!G214+апрель!G214+май!G214+июнь!G214+июль!G214+август!G214+сентябрь!G214+октябрь!G214+ноябрь!G214+декабрь!G214</f>
        <v>0</v>
      </c>
      <c r="K214" s="36">
        <f>январь!H214+февраль!H214+март!H214+апрель!H214+май!H214+июнь!H214+июль!H214+август!H214+сентябрь!H214+октябрь!H214+ноябрь!H214+декабрь!H214</f>
        <v>0</v>
      </c>
      <c r="L214" s="27">
        <f>январь!I214+февраль!I214+март!I214+апрель!I214+май!I214+июнь!I214+июль!I214+август!I214+сентябрь!I214+октябрь!I214+ноябрь!I214+декабрь!I214</f>
        <v>0</v>
      </c>
      <c r="M214" s="36">
        <f>январь!J214+февраль!J214+март!J214+апрель!J214+май!J214+июнь!J214+июль!J214+август!J214+сентябрь!J214+октябрь!J214+ноябрь!J214+декабрь!J214</f>
        <v>0</v>
      </c>
      <c r="N214" s="36">
        <f>январь!K214+февраль!K214+март!K214+апрель!K214+май!K214+июнь!K214+июль!K214+август!K214+сентябрь!K214+октябрь!K214+ноябрь!K214+декабрь!K214</f>
        <v>0</v>
      </c>
      <c r="O214" s="36">
        <f>январь!L214+февраль!L214+март!L214+апрель!L214+май!L214+июнь!L214+июль!L214+август!L214+сентябрь!L214+октябрь!L214+ноябрь!L214+декабрь!L214</f>
        <v>0</v>
      </c>
      <c r="P214" s="36">
        <f>январь!M214+февраль!M214+март!M214+апрель!M214+май!M214+июнь!M214+июль!M214+август!M214+сентябрь!M214+октябрь!M214+ноябрь!M214+декабрь!M214</f>
        <v>0</v>
      </c>
      <c r="Q214" s="36">
        <f>январь!N214+февраль!N214+март!N214+апрель!N214+май!N214+июнь!N214+июль!N214+август!N214+сентябрь!N214+октябрь!N214+ноябрь!N214+декабрь!N214</f>
        <v>0</v>
      </c>
      <c r="R214" s="29">
        <f>январь!O214+февраль!O214+март!O214+апрель!O214+май!O214+июнь!O214+июль!O214+август!O214+сентябрь!O214+октябрь!O214+ноябрь!O214+декабрь!O214</f>
        <v>0</v>
      </c>
      <c r="S214" s="36">
        <f>январь!P214+февраль!P214+март!P214+апрель!P214+май!P214+июнь!P214+июль!P214+август!P214+сентябрь!P214+октябрь!P214+ноябрь!P214+декабрь!P214</f>
        <v>0</v>
      </c>
      <c r="T214" s="29">
        <f>январь!Q214+февраль!Q214+март!Q214+апрель!Q214+май!Q214+июнь!Q214+июль!Q214+август!Q214+сентябрь!Q214+октябрь!Q214+ноябрь!Q214+декабрь!Q214</f>
        <v>0</v>
      </c>
      <c r="U214" s="36">
        <f>январь!R214+февраль!R214+март!R214+апрель!R214+май!R214+июнь!R214+июль!R214+август!R214+сентябрь!R214+октябрь!R214+ноябрь!R214+декабрь!R214</f>
        <v>0</v>
      </c>
      <c r="V214" s="36">
        <f>январь!S214+февраль!S214+март!S214+апрель!S214+май!S214+июнь!S214+июль!S214+август!S214+сентябрь!S214+октябрь!S214+ноябрь!S214+декабрь!S214</f>
        <v>0</v>
      </c>
      <c r="W214" s="36">
        <f>январь!T214+февраль!T214+март!T214+апрель!T214+май!T214+июнь!T214+июль!T214+август!T214+сентябрь!T214+октябрь!T214+ноябрь!T214+декабрь!T214</f>
        <v>0</v>
      </c>
      <c r="X214" s="36">
        <f>январь!U214+февраль!U214+март!U214+апрель!U214+май!U214+июнь!U214+июль!U214+август!U214+сентябрь!U214+октябрь!U214+ноябрь!U214+декабрь!U214</f>
        <v>0</v>
      </c>
      <c r="Y214" s="36">
        <f>январь!V214+февраль!V214+март!V214+апрель!V214+май!V214+июнь!V214+июль!V214+август!V214+сентябрь!V214+октябрь!V214+ноябрь!V214+декабрь!V214</f>
        <v>0</v>
      </c>
      <c r="Z214" s="36">
        <f>январь!W214+февраль!W214+март!W214+апрель!W214+май!W214+июнь!W214+июль!W214+август!W214+сентябрь!W214+октябрь!W214+ноябрь!W214+декабрь!W214</f>
        <v>0</v>
      </c>
      <c r="AA214" s="36">
        <f>январь!X214+февраль!X214+март!X214+апрель!X214+май!X214+июнь!X214+июль!X214+август!X214+сентябрь!X214+октябрь!X214+ноябрь!X214+декабрь!X214</f>
        <v>0</v>
      </c>
      <c r="AB214" s="29">
        <f>январь!Y214+февраль!Y214+март!Y214+апрель!Y214+май!Y214+июнь!Y214+июль!Y214+август!Y214+сентябрь!Y214+октябрь!Y214+ноябрь!Y214+декабрь!Y214</f>
        <v>0</v>
      </c>
      <c r="AC214" s="36">
        <f>январь!Z214+февраль!Z214+март!Z214+апрель!Z214+май!Z214+июнь!Z214+июль!Z214+август!Z214+сентябрь!Z214+октябрь!Z214+ноябрь!Z214+декабрь!Z214</f>
        <v>0</v>
      </c>
      <c r="AD214" s="66" t="str">
        <f>CONCATENATE(январь!AA214,$BZ$1,февраль!AA214,$BZ$1,март!AA214,$BZ$1,апрель!AA214,$BZ$1,май!AA214,$BZ$1,июнь!AA214,$BZ$1,июль!AA214,$BZ$1,август!AA214,$BZ$1,сентябрь!AA214,$BZ$1,октябрь!AA214,$BZ$1,ноябрь!AA214,$BZ$1,декабрь!AA214)</f>
        <v xml:space="preserve">           </v>
      </c>
      <c r="AE214" s="36">
        <f>январь!AB214+февраль!AB214+март!AB214+апрель!AB214+май!AB214+июнь!AB214+июль!AB214+август!AB214+сентябрь!AB214+октябрь!AB214+ноябрь!AB214+декабрь!AB214</f>
        <v>0</v>
      </c>
      <c r="AF214" s="36">
        <f>январь!AC214+февраль!AC214+март!AC214+апрель!AC214+май!AC214+июнь!AC214+июль!AC214+август!AC214+сентябрь!AC214+октябрь!AC214+ноябрь!AC214+декабрь!AC214</f>
        <v>0</v>
      </c>
      <c r="AG214" s="36">
        <f>январь!AD214+февраль!AD214+март!AD214+апрель!AD214+май!AD214+июнь!AD214+июль!AD214+август!AD214+сентябрь!AD214+октябрь!AD214+ноябрь!AD214+декабрь!AD214</f>
        <v>0</v>
      </c>
      <c r="AH214" s="36">
        <f>январь!AE214+февраль!AE214+март!AE214+апрель!AE214+май!AE214+июнь!AE214+июль!AE214+август!AE214+сентябрь!AE214+октябрь!AE214+ноябрь!AE214+декабрь!AE214</f>
        <v>0</v>
      </c>
      <c r="AI214" s="36">
        <f>январь!AF214+февраль!AF214+март!AF214+апрель!AF214+май!AF214+июнь!AF214+июль!AF214+август!AF214+сентябрь!AF214+октябрь!AF214+ноябрь!AF214+декабрь!AF214</f>
        <v>0</v>
      </c>
      <c r="AJ214" s="36">
        <f>январь!AG214+февраль!AG214+март!AG214+апрель!AG214+май!AG214+июнь!AG214+июль!AG214+август!AG214+сентябрь!AG214+октябрь!AG214+ноябрь!AG214+декабрь!AG214</f>
        <v>0</v>
      </c>
      <c r="AK214" s="29">
        <f>январь!AH214+февраль!AH214+март!AH214+апрель!AH214+май!AH214+июнь!AH214+июль!AH214+август!AH214+сентябрь!AH214+октябрь!AH214+ноябрь!AH214+декабрь!AH214</f>
        <v>0</v>
      </c>
      <c r="AL214" s="36">
        <f>январь!AI214+февраль!AI214+март!AI214+апрель!AI214+май!AI214+июнь!AI214+июль!AI214+август!AI214+сентябрь!AI214+октябрь!AI214+ноябрь!AI214+декабрь!AI214</f>
        <v>0</v>
      </c>
      <c r="AM214" s="29">
        <f>январь!AJ214+февраль!AJ214+март!AJ214+апрель!AJ214+май!AJ214+июнь!AJ214+июль!AJ214+август!AJ214+сентябрь!AJ214+октябрь!AJ214+ноябрь!AJ214+декабрь!AJ214</f>
        <v>0</v>
      </c>
      <c r="AN214" s="36">
        <f>январь!AK214+февраль!AK214+март!AK214+апрель!AK214+май!AK214+июнь!AK214+июль!AK214+август!AK214+сентябрь!AK214+октябрь!AK214+ноябрь!AK214+декабрь!AK214</f>
        <v>0</v>
      </c>
      <c r="AO214" s="36">
        <f>январь!AL214+февраль!AL214+март!AL214+апрель!AL214+май!AL214+июнь!AL214+июль!AL214+август!AL214+сентябрь!AL214+октябрь!AL214+ноябрь!AL214+декабрь!AL214</f>
        <v>0</v>
      </c>
      <c r="AP214" s="36">
        <f>январь!AM214+февраль!AM214+март!AM214+апрель!AM214+май!AM214+июнь!AM214+июль!AM214+август!AM214+сентябрь!AM214+октябрь!AM214+ноябрь!AM214+декабрь!AM214</f>
        <v>0</v>
      </c>
      <c r="AQ214" s="29">
        <f>январь!AN214+февраль!AN214+март!AN214+апрель!AN214+май!AN214+июнь!AN214+июль!AN214+август!AN214+сентябрь!AN214+октябрь!AN214+ноябрь!AN214+декабрь!AN214</f>
        <v>0</v>
      </c>
      <c r="AR214" s="36">
        <f>январь!AO214+февраль!AO214+март!AO214+апрель!AO214+май!AO214+июнь!AO214+июль!AO214+август!AO214+сентябрь!AO214+октябрь!AO214+ноябрь!AO214+декабрь!AO214</f>
        <v>0</v>
      </c>
      <c r="AS214" s="29">
        <f>январь!AP214+февраль!AP214+март!AP214+апрель!AP214+май!AP214+июнь!AP214+июль!AP214+август!AP214+сентябрь!AP214+октябрь!AP214+ноябрь!AP214+декабрь!AP214</f>
        <v>6</v>
      </c>
      <c r="AT214" s="36">
        <f>январь!AQ214+февраль!AQ214+март!AQ214+апрель!AQ214+май!AQ214+июнь!AQ214+июль!AQ214+август!AQ214+сентябрь!AQ214+октябрь!AQ214+ноябрь!AQ214+декабрь!AQ214</f>
        <v>204</v>
      </c>
      <c r="AU214" s="29">
        <f>январь!AR214+февраль!AR214+март!AR214+апрель!AR214+май!AR214+июнь!AR214+июль!AR214+август!AR214+сентябрь!AR214+октябрь!AR214+ноябрь!AR214+декабрь!AR214</f>
        <v>0</v>
      </c>
      <c r="AV214" s="36">
        <f>январь!AS214+февраль!AS214+март!AS214+апрель!AS214+май!AS214+июнь!AS214+июль!AS214+август!AS214+сентябрь!AS214+октябрь!AS214+ноябрь!AS214+декабрь!AS214</f>
        <v>0</v>
      </c>
      <c r="AW214" s="36">
        <f>январь!AT214+февраль!AT214+март!AT214+апрель!AT214+май!AT214+июнь!AT214+июль!AT214+август!AT214+сентябрь!AT214+октябрь!AT214+ноябрь!AT214+декабрь!AT214</f>
        <v>0</v>
      </c>
      <c r="AX214" s="36">
        <f>январь!AU214+февраль!AU214+март!AU214+апрель!AU214+май!AU214+июнь!AU214+июль!AU214+август!AU214+сентябрь!AU214+октябрь!AU214+ноябрь!AU214+декабрь!AU214</f>
        <v>0</v>
      </c>
      <c r="AY214" s="29">
        <f>январь!AV214+февраль!AV214+март!AV214+апрель!AV214+май!AV214+июнь!AV214+июль!AV214+август!AV214+сентябрь!AV214+октябрь!AV214+ноябрь!AV214+декабрь!AV214</f>
        <v>0</v>
      </c>
      <c r="AZ214" s="36">
        <f>январь!AW214+февраль!AW214+март!AW214+апрель!AW214+май!AW214+июнь!AW214+июль!AW214+август!AW214+сентябрь!AW214+октябрь!AW214+ноябрь!AW214+декабрь!AW214</f>
        <v>0</v>
      </c>
      <c r="BA214" s="36">
        <f>январь!AX214+февраль!AX214+март!AX214+апрель!AX214+май!AX214+июнь!AX214+июль!AX214+август!AX214+сентябрь!AX214+октябрь!AX214+ноябрь!AX214+декабрь!AX214</f>
        <v>0</v>
      </c>
      <c r="BB214" s="36">
        <f>январь!AY214+февраль!AY214+март!AY214+апрель!AY214+май!AY214+июнь!AY214+июль!AY214+август!AY214+сентябрь!AY214+октябрь!AY214+ноябрь!AY214+декабрь!AY214</f>
        <v>0</v>
      </c>
      <c r="BC214" s="29">
        <f>январь!AZ214+февраль!AZ214+март!AZ214+апрель!AZ214+май!AZ214+июнь!AZ214+июль!AZ214+август!AZ214+сентябрь!AZ214+октябрь!AZ214+ноябрь!AZ214+декабрь!AZ214</f>
        <v>0</v>
      </c>
      <c r="BD214" s="36">
        <f>январь!BA214+февраль!BA214+март!BA214+апрель!BA214+май!BA214+июнь!BA214+июль!BA214+август!BA214+сентябрь!BA214+октябрь!BA214+ноябрь!BA214+декабрь!BA214</f>
        <v>0</v>
      </c>
      <c r="BE214" s="36">
        <f>январь!BB214+февраль!BB214+март!BB214+апрель!BB214+май!BB214+июнь!BB214+июль!BB214+август!BB214+сентябрь!BB214+октябрь!BB214+ноябрь!BB214+декабрь!BB214</f>
        <v>0</v>
      </c>
      <c r="BF214" s="36">
        <f>январь!BC214+февраль!BC214+март!BC214+апрель!BC214+май!BC214+июнь!BC214+июль!BC214+август!BC214+сентябрь!BC214+октябрь!BC214+ноябрь!BC214+декабрь!BC214</f>
        <v>0</v>
      </c>
      <c r="BG214" s="36">
        <f>январь!BD214+февраль!BD214+март!BD214+апрель!BD214+май!BD214+июнь!BD214+июль!BD214+август!BD214+сентябрь!BD214+октябрь!BD214+ноябрь!BD214+декабрь!BD214</f>
        <v>0</v>
      </c>
      <c r="BH214" s="36">
        <f>январь!BE214+февраль!BE214+март!BE214+апрель!BE214+май!BE214+июнь!BE214+июль!BE214+август!BE214+сентябрь!BE214+октябрь!BE214+ноябрь!BE214+декабрь!BE214</f>
        <v>0</v>
      </c>
      <c r="BI214" s="36">
        <f>январь!BF214+февраль!BF214+март!BF214+апрель!BF214+май!BF214+июнь!BF214+июль!BF214+август!BF214+сентябрь!BF214+октябрь!BF214+ноябрь!BF214+декабрь!BF214</f>
        <v>0</v>
      </c>
      <c r="BJ214" s="36">
        <f>январь!BG214+февраль!BG214+март!BG214+апрель!BG214+май!BG214+июнь!BG214+июль!BG214+август!BG214+сентябрь!BG214+октябрь!BG214+ноябрь!BG214+декабрь!BG214</f>
        <v>0</v>
      </c>
      <c r="BK214" s="36">
        <f>январь!BH214+февраль!BH214+март!BH214+апрель!BH214+май!BH214+июнь!BH214+июль!BH214+август!BH214+сентябрь!BH214+октябрь!BH214+ноябрь!BH214+декабрь!BH214</f>
        <v>4.0000000000000001E-3</v>
      </c>
      <c r="BL214" s="36">
        <f>январь!BI214+февраль!BI214+март!BI214+апрель!BI214+май!BI214+июнь!BI214+июль!BI214+август!BI214+сентябрь!BI214+октябрь!BI214+ноябрь!BI214+декабрь!BI214</f>
        <v>2.137</v>
      </c>
      <c r="BM214" s="29">
        <f>январь!BJ214+февраль!BJ214+март!BJ214+апрель!BJ214+май!BJ214+июнь!BJ214+июль!BJ214+август!BJ214+сентябрь!BJ214+октябрь!BJ214+ноябрь!BJ214+декабрь!BJ214</f>
        <v>0</v>
      </c>
      <c r="BN214" s="36">
        <f>январь!BK214+февраль!BK214+март!BK214+апрель!BK214+май!BK214+июнь!BK214+июль!BK214+август!BK214+сентябрь!BK214+октябрь!BK214+ноябрь!BK214+декабрь!BK214</f>
        <v>0</v>
      </c>
      <c r="BO214" s="29">
        <f>январь!BL214+февраль!BL214+март!BL214+апрель!BL214+май!BL214+июнь!BL214+июль!BL214+август!BL214+сентябрь!BL214+октябрь!BL214+ноябрь!BL214+декабрь!BL214</f>
        <v>31</v>
      </c>
      <c r="BP214" s="36">
        <f>январь!BM214+февраль!BM214+март!BM214+апрель!BM214+май!BM214+июнь!BM214+июль!BM214+август!BM214+сентябрь!BM214+октябрь!BM214+ноябрь!BM214+декабрь!BM214</f>
        <v>16.097999999999999</v>
      </c>
      <c r="BQ214" s="36">
        <f>январь!BN214+февраль!BN214+март!BN214+апрель!BN214+май!BN214+июнь!BN214+июль!BN214+август!BN214+сентябрь!BN214+октябрь!BN214+ноябрь!BN214+декабрь!BN214</f>
        <v>0</v>
      </c>
      <c r="BR214" s="36">
        <f>январь!BO214+февраль!BO214+март!BO214+апрель!BO214+май!BO214+июнь!BO214+июль!BO214+август!BO214+сентябрь!BO214+октябрь!BO214+ноябрь!BO214+декабрь!BO214</f>
        <v>0</v>
      </c>
      <c r="BS214" s="29">
        <f>январь!BP214+февраль!BP214+март!BP214+апрель!BP214+май!BP214+июнь!BP214+июль!BP214+август!BP214+сентябрь!BP214+октябрь!BP214+ноябрь!BP214+декабрь!BP214</f>
        <v>0</v>
      </c>
      <c r="BT214" s="36">
        <f>январь!BQ214+февраль!BQ214+март!BQ214+апрель!BQ214+май!BQ214+июнь!BQ214+июль!BQ214+август!BQ214+сентябрь!BQ214+октябрь!BQ214+ноябрь!BQ214+декабрь!BQ214</f>
        <v>0</v>
      </c>
      <c r="BU214" s="29">
        <f>январь!BR214+февраль!BR214+март!BR214+апрель!BR214+май!BR214+июнь!BR214+июль!BR214+август!BR214+сентябрь!BR214+октябрь!BR214+ноябрь!BR214+декабрь!BR214</f>
        <v>0</v>
      </c>
      <c r="BV214" s="36">
        <f>январь!BS214+февраль!BS214+март!BS214+апрель!BS214+май!BS214+июнь!BS214+июль!BS214+август!BS214+сентябрь!BS214+октябрь!BS214+ноябрь!BS214+декабрь!BS214</f>
        <v>0</v>
      </c>
      <c r="BW214" s="36">
        <f>январь!BT214+февраль!BT214+март!BT214+апрель!BT214+май!BT214+июнь!BT214+июль!BT214+август!BT214+сентябрь!BT214+октябрь!BT214+ноябрь!BT214+декабрь!BT214</f>
        <v>0</v>
      </c>
      <c r="BX214" s="36">
        <f>январь!BU214+февраль!BU214+март!BU214+апрель!BU214+май!BU214+июнь!BU214+июль!BU214+август!BU214+сентябрь!BU214+октябрь!BU214+ноябрь!BU214+декабрь!BU214</f>
        <v>0</v>
      </c>
      <c r="BY214" s="36">
        <f>январь!BV214+февраль!BV214+март!BV214+апрель!BV214+май!BV214+июнь!BV214+июль!BV214+август!BV214+сентябрь!BV214+октябрь!BV214+ноябрь!BV214+декабрь!BV214</f>
        <v>3.7030000000000003</v>
      </c>
      <c r="BZ214" s="77">
        <v>3</v>
      </c>
    </row>
    <row r="215" spans="1:78" x14ac:dyDescent="0.25">
      <c r="A215" s="16">
        <v>213</v>
      </c>
      <c r="B215" s="16">
        <v>1</v>
      </c>
      <c r="C215" s="37" t="s">
        <v>670</v>
      </c>
      <c r="D215" s="51">
        <v>134.18309497584542</v>
      </c>
      <c r="E215" s="25">
        <v>41.706609999999998</v>
      </c>
      <c r="F215" s="26">
        <f t="shared" si="9"/>
        <v>-166.40229502415457</v>
      </c>
      <c r="G215" s="26">
        <f t="shared" si="10"/>
        <v>-208.10890502415455</v>
      </c>
      <c r="H215" s="26">
        <f t="shared" si="11"/>
        <v>342.29199999999997</v>
      </c>
      <c r="I215" s="36">
        <f>январь!F215+февраль!F215+март!F215+апрель!F215+май!F215+июнь!F215+июль!F215+август!F215+сентябрь!F215+октябрь!F215+ноябрь!F215+декабрь!F215</f>
        <v>0</v>
      </c>
      <c r="J215" s="36">
        <f>январь!G215+февраль!G215+март!G215+апрель!G215+май!G215+июнь!G215+июль!G215+август!G215+сентябрь!G215+октябрь!G215+ноябрь!G215+декабрь!G215</f>
        <v>0</v>
      </c>
      <c r="K215" s="36">
        <f>январь!H215+февраль!H215+март!H215+апрель!H215+май!H215+июнь!H215+июль!H215+август!H215+сентябрь!H215+октябрь!H215+ноябрь!H215+декабрь!H215</f>
        <v>0</v>
      </c>
      <c r="L215" s="27">
        <f>январь!I215+февраль!I215+март!I215+апрель!I215+май!I215+июнь!I215+июль!I215+август!I215+сентябрь!I215+октябрь!I215+ноябрь!I215+декабрь!I215</f>
        <v>0</v>
      </c>
      <c r="M215" s="36">
        <f>январь!J215+февраль!J215+март!J215+апрель!J215+май!J215+июнь!J215+июль!J215+август!J215+сентябрь!J215+октябрь!J215+ноябрь!J215+декабрь!J215</f>
        <v>0</v>
      </c>
      <c r="N215" s="36">
        <f>январь!K215+февраль!K215+март!K215+апрель!K215+май!K215+июнь!K215+июль!K215+август!K215+сентябрь!K215+октябрь!K215+ноябрь!K215+декабрь!K215</f>
        <v>0</v>
      </c>
      <c r="O215" s="36">
        <f>январь!L215+февраль!L215+март!L215+апрель!L215+май!L215+июнь!L215+июль!L215+август!L215+сентябрь!L215+октябрь!L215+ноябрь!L215+декабрь!L215</f>
        <v>0</v>
      </c>
      <c r="P215" s="36">
        <f>январь!M215+февраль!M215+март!M215+апрель!M215+май!M215+июнь!M215+июль!M215+август!M215+сентябрь!M215+октябрь!M215+ноябрь!M215+декабрь!M215</f>
        <v>0</v>
      </c>
      <c r="Q215" s="36">
        <f>январь!N215+февраль!N215+март!N215+апрель!N215+май!N215+июнь!N215+июль!N215+август!N215+сентябрь!N215+октябрь!N215+ноябрь!N215+декабрь!N215</f>
        <v>0</v>
      </c>
      <c r="R215" s="29">
        <f>январь!O215+февраль!O215+март!O215+апрель!O215+май!O215+июнь!O215+июль!O215+август!O215+сентябрь!O215+октябрь!O215+ноябрь!O215+декабрь!O215</f>
        <v>0</v>
      </c>
      <c r="S215" s="36">
        <f>январь!P215+февраль!P215+март!P215+апрель!P215+май!P215+июнь!P215+июль!P215+август!P215+сентябрь!P215+октябрь!P215+ноябрь!P215+декабрь!P215</f>
        <v>0</v>
      </c>
      <c r="T215" s="29">
        <f>январь!Q215+февраль!Q215+март!Q215+апрель!Q215+май!Q215+июнь!Q215+июль!Q215+август!Q215+сентябрь!Q215+октябрь!Q215+ноябрь!Q215+декабрь!Q215</f>
        <v>0</v>
      </c>
      <c r="U215" s="36">
        <f>январь!R215+февраль!R215+март!R215+апрель!R215+май!R215+июнь!R215+июль!R215+август!R215+сентябрь!R215+октябрь!R215+ноябрь!R215+декабрь!R215</f>
        <v>0</v>
      </c>
      <c r="V215" s="36">
        <f>январь!S215+февраль!S215+март!S215+апрель!S215+май!S215+июнь!S215+июль!S215+август!S215+сентябрь!S215+октябрь!S215+ноябрь!S215+декабрь!S215</f>
        <v>0</v>
      </c>
      <c r="W215" s="36">
        <f>январь!T215+февраль!T215+март!T215+апрель!T215+май!T215+июнь!T215+июль!T215+август!T215+сентябрь!T215+октябрь!T215+ноябрь!T215+декабрь!T215</f>
        <v>0</v>
      </c>
      <c r="X215" s="36">
        <f>январь!U215+февраль!U215+март!U215+апрель!U215+май!U215+июнь!U215+июль!U215+август!U215+сентябрь!U215+октябрь!U215+ноябрь!U215+декабрь!U215</f>
        <v>0</v>
      </c>
      <c r="Y215" s="36">
        <f>январь!V215+февраль!V215+март!V215+апрель!V215+май!V215+июнь!V215+июль!V215+август!V215+сентябрь!V215+октябрь!V215+ноябрь!V215+декабрь!V215</f>
        <v>0</v>
      </c>
      <c r="Z215" s="36">
        <f>январь!W215+февраль!W215+март!W215+апрель!W215+май!W215+июнь!W215+июль!W215+август!W215+сентябрь!W215+октябрь!W215+ноябрь!W215+декабрь!W215</f>
        <v>5.0999999999999997E-2</v>
      </c>
      <c r="AA215" s="36">
        <f>январь!X215+февраль!X215+март!X215+апрель!X215+май!X215+июнь!X215+июль!X215+август!X215+сентябрь!X215+октябрь!X215+ноябрь!X215+декабрь!X215</f>
        <v>195.94399999999999</v>
      </c>
      <c r="AB215" s="29">
        <f>январь!Y215+февраль!Y215+март!Y215+апрель!Y215+май!Y215+июнь!Y215+июль!Y215+август!Y215+сентябрь!Y215+октябрь!Y215+ноябрь!Y215+декабрь!Y215</f>
        <v>0</v>
      </c>
      <c r="AC215" s="36">
        <f>январь!Z215+февраль!Z215+март!Z215+апрель!Z215+май!Z215+июнь!Z215+июль!Z215+август!Z215+сентябрь!Z215+октябрь!Z215+ноябрь!Z215+декабрь!Z215</f>
        <v>0</v>
      </c>
      <c r="AD215" s="66" t="str">
        <f>CONCATENATE(январь!AA215,$BZ$1,февраль!AA215,$BZ$1,март!AA215,$BZ$1,апрель!AA215,$BZ$1,май!AA215,$BZ$1,июнь!AA215,$BZ$1,июль!AA215,$BZ$1,август!AA215,$BZ$1,сентябрь!AA215,$BZ$1,октябрь!AA215,$BZ$1,ноябрь!AA215,$BZ$1,декабрь!AA215)</f>
        <v xml:space="preserve">           </v>
      </c>
      <c r="AE215" s="36">
        <f>январь!AB215+февраль!AB215+март!AB215+апрель!AB215+май!AB215+июнь!AB215+июль!AB215+август!AB215+сентябрь!AB215+октябрь!AB215+ноябрь!AB215+декабрь!AB215</f>
        <v>0</v>
      </c>
      <c r="AF215" s="36">
        <f>январь!AC215+февраль!AC215+март!AC215+апрель!AC215+май!AC215+июнь!AC215+июль!AC215+август!AC215+сентябрь!AC215+октябрь!AC215+ноябрь!AC215+декабрь!AC215</f>
        <v>0</v>
      </c>
      <c r="AG215" s="36">
        <f>январь!AD215+февраль!AD215+март!AD215+апрель!AD215+май!AD215+июнь!AD215+июль!AD215+август!AD215+сентябрь!AD215+октябрь!AD215+ноябрь!AD215+декабрь!AD215</f>
        <v>0</v>
      </c>
      <c r="AH215" s="36">
        <f>январь!AE215+февраль!AE215+март!AE215+апрель!AE215+май!AE215+июнь!AE215+июль!AE215+август!AE215+сентябрь!AE215+октябрь!AE215+ноябрь!AE215+декабрь!AE215</f>
        <v>0</v>
      </c>
      <c r="AI215" s="36">
        <f>январь!AF215+февраль!AF215+март!AF215+апрель!AF215+май!AF215+июнь!AF215+июль!AF215+август!AF215+сентябрь!AF215+октябрь!AF215+ноябрь!AF215+декабрь!AF215</f>
        <v>0</v>
      </c>
      <c r="AJ215" s="36">
        <f>январь!AG215+февраль!AG215+март!AG215+апрель!AG215+май!AG215+июнь!AG215+июль!AG215+август!AG215+сентябрь!AG215+октябрь!AG215+ноябрь!AG215+декабрь!AG215</f>
        <v>0</v>
      </c>
      <c r="AK215" s="29">
        <f>январь!AH215+февраль!AH215+март!AH215+апрель!AH215+май!AH215+июнь!AH215+июль!AH215+август!AH215+сентябрь!AH215+октябрь!AH215+ноябрь!AH215+декабрь!AH215</f>
        <v>2</v>
      </c>
      <c r="AL215" s="36">
        <f>январь!AI215+февраль!AI215+март!AI215+апрель!AI215+май!AI215+июнь!AI215+июль!AI215+август!AI215+сентябрь!AI215+октябрь!AI215+ноябрь!AI215+декабрь!AI215</f>
        <v>4.7640000000000002</v>
      </c>
      <c r="AM215" s="29">
        <f>январь!AJ215+февраль!AJ215+март!AJ215+апрель!AJ215+май!AJ215+июнь!AJ215+июль!AJ215+август!AJ215+сентябрь!AJ215+октябрь!AJ215+ноябрь!AJ215+декабрь!AJ215</f>
        <v>0</v>
      </c>
      <c r="AN215" s="36">
        <f>январь!AK215+февраль!AK215+март!AK215+апрель!AK215+май!AK215+июнь!AK215+июль!AK215+август!AK215+сентябрь!AK215+октябрь!AK215+ноябрь!AK215+декабрь!AK215</f>
        <v>0</v>
      </c>
      <c r="AO215" s="36">
        <f>январь!AL215+февраль!AL215+март!AL215+апрель!AL215+май!AL215+июнь!AL215+июль!AL215+август!AL215+сентябрь!AL215+октябрь!AL215+ноябрь!AL215+декабрь!AL215</f>
        <v>0</v>
      </c>
      <c r="AP215" s="36">
        <f>январь!AM215+февраль!AM215+март!AM215+апрель!AM215+май!AM215+июнь!AM215+июль!AM215+август!AM215+сентябрь!AM215+октябрь!AM215+ноябрь!AM215+декабрь!AM215</f>
        <v>0</v>
      </c>
      <c r="AQ215" s="29">
        <f>январь!AN215+февраль!AN215+март!AN215+апрель!AN215+май!AN215+июнь!AN215+июль!AN215+август!AN215+сентябрь!AN215+октябрь!AN215+ноябрь!AN215+декабрь!AN215</f>
        <v>0</v>
      </c>
      <c r="AR215" s="36">
        <f>январь!AO215+февраль!AO215+март!AO215+апрель!AO215+май!AO215+июнь!AO215+июль!AO215+август!AO215+сентябрь!AO215+октябрь!AO215+ноябрь!AO215+декабрь!AO215</f>
        <v>0</v>
      </c>
      <c r="AS215" s="29">
        <f>январь!AP215+февраль!AP215+март!AP215+апрель!AP215+май!AP215+июнь!AP215+июль!AP215+август!AP215+сентябрь!AP215+октябрь!AP215+ноябрь!AP215+декабрь!AP215</f>
        <v>0</v>
      </c>
      <c r="AT215" s="36">
        <f>январь!AQ215+февраль!AQ215+март!AQ215+апрель!AQ215+май!AQ215+июнь!AQ215+июль!AQ215+август!AQ215+сентябрь!AQ215+октябрь!AQ215+ноябрь!AQ215+декабрь!AQ215</f>
        <v>0</v>
      </c>
      <c r="AU215" s="29">
        <f>январь!AR215+февраль!AR215+март!AR215+апрель!AR215+май!AR215+июнь!AR215+июль!AR215+август!AR215+сентябрь!AR215+октябрь!AR215+ноябрь!AR215+декабрь!AR215</f>
        <v>0</v>
      </c>
      <c r="AV215" s="36">
        <f>январь!AS215+февраль!AS215+март!AS215+апрель!AS215+май!AS215+июнь!AS215+июль!AS215+август!AS215+сентябрь!AS215+октябрь!AS215+ноябрь!AS215+декабрь!AS215</f>
        <v>0</v>
      </c>
      <c r="AW215" s="36">
        <f>январь!AT215+февраль!AT215+март!AT215+апрель!AT215+май!AT215+июнь!AT215+июль!AT215+август!AT215+сентябрь!AT215+октябрь!AT215+ноябрь!AT215+декабрь!AT215</f>
        <v>0</v>
      </c>
      <c r="AX215" s="36">
        <f>январь!AU215+февраль!AU215+март!AU215+апрель!AU215+май!AU215+июнь!AU215+июль!AU215+август!AU215+сентябрь!AU215+октябрь!AU215+ноябрь!AU215+декабрь!AU215</f>
        <v>0</v>
      </c>
      <c r="AY215" s="29">
        <f>январь!AV215+февраль!AV215+март!AV215+апрель!AV215+май!AV215+июнь!AV215+июль!AV215+август!AV215+сентябрь!AV215+октябрь!AV215+ноябрь!AV215+декабрь!AV215</f>
        <v>0</v>
      </c>
      <c r="AZ215" s="36">
        <f>январь!AW215+февраль!AW215+март!AW215+апрель!AW215+май!AW215+июнь!AW215+июль!AW215+август!AW215+сентябрь!AW215+октябрь!AW215+ноябрь!AW215+декабрь!AW215</f>
        <v>0</v>
      </c>
      <c r="BA215" s="36">
        <f>январь!AX215+февраль!AX215+март!AX215+апрель!AX215+май!AX215+июнь!AX215+июль!AX215+август!AX215+сентябрь!AX215+октябрь!AX215+ноябрь!AX215+декабрь!AX215</f>
        <v>0</v>
      </c>
      <c r="BB215" s="36">
        <f>январь!AY215+февраль!AY215+март!AY215+апрель!AY215+май!AY215+июнь!AY215+июль!AY215+август!AY215+сентябрь!AY215+октябрь!AY215+ноябрь!AY215+декабрь!AY215</f>
        <v>0</v>
      </c>
      <c r="BC215" s="29">
        <f>январь!AZ215+февраль!AZ215+март!AZ215+апрель!AZ215+май!AZ215+июнь!AZ215+июль!AZ215+август!AZ215+сентябрь!AZ215+октябрь!AZ215+ноябрь!AZ215+декабрь!AZ215</f>
        <v>0</v>
      </c>
      <c r="BD215" s="36">
        <f>январь!BA215+февраль!BA215+март!BA215+апрель!BA215+май!BA215+июнь!BA215+июль!BA215+август!BA215+сентябрь!BA215+октябрь!BA215+ноябрь!BA215+декабрь!BA215</f>
        <v>0</v>
      </c>
      <c r="BE215" s="36">
        <f>январь!BB215+февраль!BB215+март!BB215+апрель!BB215+май!BB215+июнь!BB215+июль!BB215+август!BB215+сентябрь!BB215+октябрь!BB215+ноябрь!BB215+декабрь!BB215</f>
        <v>0</v>
      </c>
      <c r="BF215" s="36">
        <f>январь!BC215+февраль!BC215+март!BC215+апрель!BC215+май!BC215+июнь!BC215+июль!BC215+август!BC215+сентябрь!BC215+октябрь!BC215+ноябрь!BC215+декабрь!BC215</f>
        <v>0</v>
      </c>
      <c r="BG215" s="36">
        <f>январь!BD215+февраль!BD215+март!BD215+апрель!BD215+май!BD215+июнь!BD215+июль!BD215+август!BD215+сентябрь!BD215+октябрь!BD215+ноябрь!BD215+декабрь!BD215</f>
        <v>0</v>
      </c>
      <c r="BH215" s="36">
        <f>январь!BE215+февраль!BE215+март!BE215+апрель!BE215+май!BE215+июнь!BE215+июль!BE215+август!BE215+сентябрь!BE215+октябрь!BE215+ноябрь!BE215+декабрь!BE215</f>
        <v>0</v>
      </c>
      <c r="BI215" s="36">
        <f>январь!BF215+февраль!BF215+март!BF215+апрель!BF215+май!BF215+июнь!BF215+июль!BF215+август!BF215+сентябрь!BF215+октябрь!BF215+ноябрь!BF215+декабрь!BF215</f>
        <v>0</v>
      </c>
      <c r="BJ215" s="36">
        <f>январь!BG215+февраль!BG215+март!BG215+апрель!BG215+май!BG215+июнь!BG215+июль!BG215+август!BG215+сентябрь!BG215+октябрь!BG215+ноябрь!BG215+декабрь!BG215</f>
        <v>0</v>
      </c>
      <c r="BK215" s="36">
        <f>январь!BH215+февраль!BH215+март!BH215+апрель!BH215+май!BH215+июнь!BH215+июль!BH215+август!BH215+сентябрь!BH215+октябрь!BH215+ноябрь!BH215+декабрь!BH215</f>
        <v>0</v>
      </c>
      <c r="BL215" s="36">
        <f>январь!BI215+февраль!BI215+март!BI215+апрель!BI215+май!BI215+июнь!BI215+июль!BI215+август!BI215+сентябрь!BI215+октябрь!BI215+ноябрь!BI215+декабрь!BI215</f>
        <v>0</v>
      </c>
      <c r="BM215" s="29">
        <f>январь!BJ215+февраль!BJ215+март!BJ215+апрель!BJ215+май!BJ215+июнь!BJ215+июль!BJ215+август!BJ215+сентябрь!BJ215+октябрь!BJ215+ноябрь!BJ215+декабрь!BJ215</f>
        <v>0</v>
      </c>
      <c r="BN215" s="36">
        <f>январь!BK215+февраль!BK215+март!BK215+апрель!BK215+май!BK215+июнь!BK215+июль!BK215+август!BK215+сентябрь!BK215+октябрь!BK215+ноябрь!BK215+декабрь!BK215</f>
        <v>0</v>
      </c>
      <c r="BO215" s="29">
        <f>январь!BL215+февраль!BL215+март!BL215+апрель!BL215+май!BL215+июнь!BL215+июль!BL215+август!BL215+сентябрь!BL215+октябрь!BL215+ноябрь!BL215+декабрь!BL215</f>
        <v>197</v>
      </c>
      <c r="BP215" s="36">
        <f>январь!BM215+февраль!BM215+март!BM215+апрель!BM215+май!BM215+июнь!BM215+июль!BM215+август!BM215+сентябрь!BM215+октябрь!BM215+ноябрь!BM215+декабрь!BM215</f>
        <v>134.035</v>
      </c>
      <c r="BQ215" s="36">
        <f>январь!BN215+февраль!BN215+март!BN215+апрель!BN215+май!BN215+июнь!BN215+июль!BN215+август!BN215+сентябрь!BN215+октябрь!BN215+ноябрь!BN215+декабрь!BN215</f>
        <v>0</v>
      </c>
      <c r="BR215" s="36">
        <f>январь!BO215+февраль!BO215+март!BO215+апрель!BO215+май!BO215+июнь!BO215+июль!BO215+август!BO215+сентябрь!BO215+октябрь!BO215+ноябрь!BO215+декабрь!BO215</f>
        <v>0</v>
      </c>
      <c r="BS215" s="29">
        <f>январь!BP215+февраль!BP215+март!BP215+апрель!BP215+май!BP215+июнь!BP215+июль!BP215+август!BP215+сентябрь!BP215+октябрь!BP215+ноябрь!BP215+декабрь!BP215</f>
        <v>0</v>
      </c>
      <c r="BT215" s="36">
        <f>январь!BQ215+февраль!BQ215+март!BQ215+апрель!BQ215+май!BQ215+июнь!BQ215+июль!BQ215+август!BQ215+сентябрь!BQ215+октябрь!BQ215+ноябрь!BQ215+декабрь!BQ215</f>
        <v>0</v>
      </c>
      <c r="BU215" s="29">
        <f>январь!BR215+февраль!BR215+март!BR215+апрель!BR215+май!BR215+июнь!BR215+июль!BR215+август!BR215+сентябрь!BR215+октябрь!BR215+ноябрь!BR215+декабрь!BR215</f>
        <v>0</v>
      </c>
      <c r="BV215" s="36">
        <f>январь!BS215+февраль!BS215+март!BS215+апрель!BS215+май!BS215+июнь!BS215+июль!BS215+август!BS215+сентябрь!BS215+октябрь!BS215+ноябрь!BS215+декабрь!BS215</f>
        <v>0</v>
      </c>
      <c r="BW215" s="36">
        <f>январь!BT215+февраль!BT215+март!BT215+апрель!BT215+май!BT215+июнь!BT215+июль!BT215+август!BT215+сентябрь!BT215+октябрь!BT215+ноябрь!BT215+декабрь!BT215</f>
        <v>0</v>
      </c>
      <c r="BX215" s="36">
        <f>январь!BU215+февраль!BU215+март!BU215+апрель!BU215+май!BU215+июнь!BU215+июль!BU215+август!BU215+сентябрь!BU215+октябрь!BU215+ноябрь!BU215+декабрь!BU215</f>
        <v>0</v>
      </c>
      <c r="BY215" s="36">
        <f>январь!BV215+февраль!BV215+март!BV215+апрель!BV215+май!BV215+июнь!BV215+июль!BV215+август!BV215+сентябрь!BV215+октябрь!BV215+ноябрь!BV215+декабрь!BV215</f>
        <v>7.5489999999999995</v>
      </c>
      <c r="BZ215" s="77">
        <v>5</v>
      </c>
    </row>
    <row r="216" spans="1:78" x14ac:dyDescent="0.25">
      <c r="A216" s="16">
        <v>214</v>
      </c>
      <c r="B216" s="16">
        <v>1</v>
      </c>
      <c r="C216" s="37" t="s">
        <v>671</v>
      </c>
      <c r="D216" s="51">
        <v>343.93551812560383</v>
      </c>
      <c r="E216" s="25">
        <v>267.533366</v>
      </c>
      <c r="F216" s="26">
        <f t="shared" si="9"/>
        <v>519.64488412560388</v>
      </c>
      <c r="G216" s="26">
        <f t="shared" si="10"/>
        <v>252.11151812560382</v>
      </c>
      <c r="H216" s="26">
        <f t="shared" si="11"/>
        <v>91.823999999999998</v>
      </c>
      <c r="I216" s="36">
        <f>январь!F216+февраль!F216+март!F216+апрель!F216+май!F216+июнь!F216+июль!F216+август!F216+сентябрь!F216+октябрь!F216+ноябрь!F216+декабрь!F216</f>
        <v>0</v>
      </c>
      <c r="J216" s="36">
        <f>январь!G216+февраль!G216+март!G216+апрель!G216+май!G216+июнь!G216+июль!G216+август!G216+сентябрь!G216+октябрь!G216+ноябрь!G216+декабрь!G216</f>
        <v>0</v>
      </c>
      <c r="K216" s="36">
        <f>январь!H216+февраль!H216+март!H216+апрель!H216+май!H216+июнь!H216+июль!H216+август!H216+сентябрь!H216+октябрь!H216+ноябрь!H216+декабрь!H216</f>
        <v>0</v>
      </c>
      <c r="L216" s="27">
        <f>январь!I216+февраль!I216+март!I216+апрель!I216+май!I216+июнь!I216+июль!I216+август!I216+сентябрь!I216+октябрь!I216+ноябрь!I216+декабрь!I216</f>
        <v>0</v>
      </c>
      <c r="M216" s="36">
        <f>январь!J216+февраль!J216+март!J216+апрель!J216+май!J216+июнь!J216+июль!J216+август!J216+сентябрь!J216+октябрь!J216+ноябрь!J216+декабрь!J216</f>
        <v>0</v>
      </c>
      <c r="N216" s="36">
        <f>январь!K216+февраль!K216+март!K216+апрель!K216+май!K216+июнь!K216+июль!K216+август!K216+сентябрь!K216+октябрь!K216+ноябрь!K216+декабрь!K216</f>
        <v>0</v>
      </c>
      <c r="O216" s="36">
        <f>январь!L216+февраль!L216+март!L216+апрель!L216+май!L216+июнь!L216+июль!L216+август!L216+сентябрь!L216+октябрь!L216+ноябрь!L216+декабрь!L216</f>
        <v>0</v>
      </c>
      <c r="P216" s="36">
        <f>январь!M216+февраль!M216+март!M216+апрель!M216+май!M216+июнь!M216+июль!M216+август!M216+сентябрь!M216+октябрь!M216+ноябрь!M216+декабрь!M216</f>
        <v>0</v>
      </c>
      <c r="Q216" s="36">
        <f>январь!N216+февраль!N216+март!N216+апрель!N216+май!N216+июнь!N216+июль!N216+август!N216+сентябрь!N216+октябрь!N216+ноябрь!N216+декабрь!N216</f>
        <v>0</v>
      </c>
      <c r="R216" s="29">
        <f>январь!O216+февраль!O216+март!O216+апрель!O216+май!O216+июнь!O216+июль!O216+август!O216+сентябрь!O216+октябрь!O216+ноябрь!O216+декабрь!O216</f>
        <v>0</v>
      </c>
      <c r="S216" s="36">
        <f>январь!P216+февраль!P216+март!P216+апрель!P216+май!P216+июнь!P216+июль!P216+август!P216+сентябрь!P216+октябрь!P216+ноябрь!P216+декабрь!P216</f>
        <v>0</v>
      </c>
      <c r="T216" s="29">
        <f>январь!Q216+февраль!Q216+март!Q216+апрель!Q216+май!Q216+июнь!Q216+июль!Q216+август!Q216+сентябрь!Q216+октябрь!Q216+ноябрь!Q216+декабрь!Q216</f>
        <v>0</v>
      </c>
      <c r="U216" s="36">
        <f>январь!R216+февраль!R216+март!R216+апрель!R216+май!R216+июнь!R216+июль!R216+август!R216+сентябрь!R216+октябрь!R216+ноябрь!R216+декабрь!R216</f>
        <v>0</v>
      </c>
      <c r="V216" s="36">
        <f>январь!S216+февраль!S216+март!S216+апрель!S216+май!S216+июнь!S216+июль!S216+август!S216+сентябрь!S216+октябрь!S216+ноябрь!S216+декабрь!S216</f>
        <v>0</v>
      </c>
      <c r="W216" s="36">
        <f>январь!T216+февраль!T216+март!T216+апрель!T216+май!T216+июнь!T216+июль!T216+август!T216+сентябрь!T216+октябрь!T216+ноябрь!T216+декабрь!T216</f>
        <v>0</v>
      </c>
      <c r="X216" s="36">
        <f>январь!U216+февраль!U216+март!U216+апрель!U216+май!U216+июнь!U216+июль!U216+август!U216+сентябрь!U216+октябрь!U216+ноябрь!U216+декабрь!U216</f>
        <v>0</v>
      </c>
      <c r="Y216" s="36">
        <f>январь!V216+февраль!V216+март!V216+апрель!V216+май!V216+июнь!V216+июль!V216+август!V216+сентябрь!V216+октябрь!V216+ноябрь!V216+декабрь!V216</f>
        <v>0</v>
      </c>
      <c r="Z216" s="36">
        <f>январь!W216+февраль!W216+март!W216+апрель!W216+май!W216+июнь!W216+июль!W216+август!W216+сентябрь!W216+октябрь!W216+ноябрь!W216+декабрь!W216</f>
        <v>0</v>
      </c>
      <c r="AA216" s="36">
        <f>январь!X216+февраль!X216+март!X216+апрель!X216+май!X216+июнь!X216+июль!X216+август!X216+сентябрь!X216+октябрь!X216+ноябрь!X216+декабрь!X216</f>
        <v>0</v>
      </c>
      <c r="AB216" s="29">
        <f>январь!Y216+февраль!Y216+март!Y216+апрель!Y216+май!Y216+июнь!Y216+июль!Y216+август!Y216+сентябрь!Y216+октябрь!Y216+ноябрь!Y216+декабрь!Y216</f>
        <v>0</v>
      </c>
      <c r="AC216" s="36">
        <f>январь!Z216+февраль!Z216+март!Z216+апрель!Z216+май!Z216+июнь!Z216+июль!Z216+август!Z216+сентябрь!Z216+октябрь!Z216+ноябрь!Z216+декабрь!Z216</f>
        <v>0</v>
      </c>
      <c r="AD216" s="66" t="str">
        <f>CONCATENATE(январь!AA216,$BZ$1,февраль!AA216,$BZ$1,март!AA216,$BZ$1,апрель!AA216,$BZ$1,май!AA216,$BZ$1,июнь!AA216,$BZ$1,июль!AA216,$BZ$1,август!AA216,$BZ$1,сентябрь!AA216,$BZ$1,октябрь!AA216,$BZ$1,ноябрь!AA216,$BZ$1,декабрь!AA216)</f>
        <v xml:space="preserve">           </v>
      </c>
      <c r="AE216" s="36">
        <f>январь!AB216+февраль!AB216+март!AB216+апрель!AB216+май!AB216+июнь!AB216+июль!AB216+август!AB216+сентябрь!AB216+октябрь!AB216+ноябрь!AB216+декабрь!AB216</f>
        <v>0</v>
      </c>
      <c r="AF216" s="36">
        <f>январь!AC216+февраль!AC216+март!AC216+апрель!AC216+май!AC216+июнь!AC216+июль!AC216+август!AC216+сентябрь!AC216+октябрь!AC216+ноябрь!AC216+декабрь!AC216</f>
        <v>0</v>
      </c>
      <c r="AG216" s="36">
        <f>январь!AD216+февраль!AD216+март!AD216+апрель!AD216+май!AD216+июнь!AD216+июль!AD216+август!AD216+сентябрь!AD216+октябрь!AD216+ноябрь!AD216+декабрь!AD216</f>
        <v>0</v>
      </c>
      <c r="AH216" s="36">
        <f>январь!AE216+февраль!AE216+март!AE216+апрель!AE216+май!AE216+июнь!AE216+июль!AE216+август!AE216+сентябрь!AE216+октябрь!AE216+ноябрь!AE216+декабрь!AE216</f>
        <v>0</v>
      </c>
      <c r="AI216" s="36">
        <f>январь!AF216+февраль!AF216+март!AF216+апрель!AF216+май!AF216+июнь!AF216+июль!AF216+август!AF216+сентябрь!AF216+октябрь!AF216+ноябрь!AF216+декабрь!AF216</f>
        <v>0</v>
      </c>
      <c r="AJ216" s="36">
        <f>январь!AG216+февраль!AG216+март!AG216+апрель!AG216+май!AG216+июнь!AG216+июль!AG216+август!AG216+сентябрь!AG216+октябрь!AG216+ноябрь!AG216+декабрь!AG216</f>
        <v>0</v>
      </c>
      <c r="AK216" s="29">
        <f>январь!AH216+февраль!AH216+март!AH216+апрель!AH216+май!AH216+июнь!AH216+июль!AH216+август!AH216+сентябрь!AH216+октябрь!AH216+ноябрь!AH216+декабрь!AH216</f>
        <v>0</v>
      </c>
      <c r="AL216" s="36">
        <f>январь!AI216+февраль!AI216+март!AI216+апрель!AI216+май!AI216+июнь!AI216+июль!AI216+август!AI216+сентябрь!AI216+октябрь!AI216+ноябрь!AI216+декабрь!AI216</f>
        <v>0</v>
      </c>
      <c r="AM216" s="29">
        <f>январь!AJ216+февраль!AJ216+март!AJ216+апрель!AJ216+май!AJ216+июнь!AJ216+июль!AJ216+август!AJ216+сентябрь!AJ216+октябрь!AJ216+ноябрь!AJ216+декабрь!AJ216</f>
        <v>0</v>
      </c>
      <c r="AN216" s="36">
        <f>январь!AK216+февраль!AK216+март!AK216+апрель!AK216+май!AK216+июнь!AK216+июль!AK216+август!AK216+сентябрь!AK216+октябрь!AK216+ноябрь!AK216+декабрь!AK216</f>
        <v>0</v>
      </c>
      <c r="AO216" s="36">
        <f>январь!AL216+февраль!AL216+март!AL216+апрель!AL216+май!AL216+июнь!AL216+июль!AL216+август!AL216+сентябрь!AL216+октябрь!AL216+ноябрь!AL216+декабрь!AL216</f>
        <v>0</v>
      </c>
      <c r="AP216" s="36">
        <f>январь!AM216+февраль!AM216+март!AM216+апрель!AM216+май!AM216+июнь!AM216+июль!AM216+август!AM216+сентябрь!AM216+октябрь!AM216+ноябрь!AM216+декабрь!AM216</f>
        <v>0</v>
      </c>
      <c r="AQ216" s="29">
        <f>январь!AN216+февраль!AN216+март!AN216+апрель!AN216+май!AN216+июнь!AN216+июль!AN216+август!AN216+сентябрь!AN216+октябрь!AN216+ноябрь!AN216+декабрь!AN216</f>
        <v>0</v>
      </c>
      <c r="AR216" s="36">
        <f>январь!AO216+февраль!AO216+март!AO216+апрель!AO216+май!AO216+июнь!AO216+июль!AO216+август!AO216+сентябрь!AO216+октябрь!AO216+ноябрь!AO216+декабрь!AO216</f>
        <v>0</v>
      </c>
      <c r="AS216" s="29">
        <f>январь!AP216+февраль!AP216+март!AP216+апрель!AP216+май!AP216+июнь!AP216+июль!AP216+август!AP216+сентябрь!AP216+октябрь!AP216+ноябрь!AP216+декабрь!AP216</f>
        <v>0</v>
      </c>
      <c r="AT216" s="36">
        <f>январь!AQ216+февраль!AQ216+март!AQ216+апрель!AQ216+май!AQ216+июнь!AQ216+июль!AQ216+август!AQ216+сентябрь!AQ216+октябрь!AQ216+ноябрь!AQ216+декабрь!AQ216</f>
        <v>0</v>
      </c>
      <c r="AU216" s="29">
        <f>январь!AR216+февраль!AR216+март!AR216+апрель!AR216+май!AR216+июнь!AR216+июль!AR216+август!AR216+сентябрь!AR216+октябрь!AR216+ноябрь!AR216+декабрь!AR216</f>
        <v>0</v>
      </c>
      <c r="AV216" s="36">
        <f>январь!AS216+февраль!AS216+март!AS216+апрель!AS216+май!AS216+июнь!AS216+июль!AS216+август!AS216+сентябрь!AS216+октябрь!AS216+ноябрь!AS216+декабрь!AS216</f>
        <v>0</v>
      </c>
      <c r="AW216" s="36">
        <f>январь!AT216+февраль!AT216+март!AT216+апрель!AT216+май!AT216+июнь!AT216+июль!AT216+август!AT216+сентябрь!AT216+октябрь!AT216+ноябрь!AT216+декабрь!AT216</f>
        <v>0</v>
      </c>
      <c r="AX216" s="36">
        <f>январь!AU216+февраль!AU216+март!AU216+апрель!AU216+май!AU216+июнь!AU216+июль!AU216+август!AU216+сентябрь!AU216+октябрь!AU216+ноябрь!AU216+декабрь!AU216</f>
        <v>0</v>
      </c>
      <c r="AY216" s="29">
        <f>январь!AV216+февраль!AV216+март!AV216+апрель!AV216+май!AV216+июнь!AV216+июль!AV216+август!AV216+сентябрь!AV216+октябрь!AV216+ноябрь!AV216+декабрь!AV216</f>
        <v>0</v>
      </c>
      <c r="AZ216" s="36">
        <f>январь!AW216+февраль!AW216+март!AW216+апрель!AW216+май!AW216+июнь!AW216+июль!AW216+август!AW216+сентябрь!AW216+октябрь!AW216+ноябрь!AW216+декабрь!AW216</f>
        <v>0</v>
      </c>
      <c r="BA216" s="36">
        <f>январь!AX216+февраль!AX216+март!AX216+апрель!AX216+май!AX216+июнь!AX216+июль!AX216+август!AX216+сентябрь!AX216+октябрь!AX216+ноябрь!AX216+декабрь!AX216</f>
        <v>0</v>
      </c>
      <c r="BB216" s="36">
        <f>январь!AY216+февраль!AY216+март!AY216+апрель!AY216+май!AY216+июнь!AY216+июль!AY216+август!AY216+сентябрь!AY216+октябрь!AY216+ноябрь!AY216+декабрь!AY216</f>
        <v>0</v>
      </c>
      <c r="BC216" s="29">
        <f>январь!AZ216+февраль!AZ216+март!AZ216+апрель!AZ216+май!AZ216+июнь!AZ216+июль!AZ216+август!AZ216+сентябрь!AZ216+октябрь!AZ216+ноябрь!AZ216+декабрь!AZ216</f>
        <v>0</v>
      </c>
      <c r="BD216" s="36">
        <f>январь!BA216+февраль!BA216+март!BA216+апрель!BA216+май!BA216+июнь!BA216+июль!BA216+август!BA216+сентябрь!BA216+октябрь!BA216+ноябрь!BA216+декабрь!BA216</f>
        <v>0</v>
      </c>
      <c r="BE216" s="36">
        <f>январь!BB216+февраль!BB216+март!BB216+апрель!BB216+май!BB216+июнь!BB216+июль!BB216+август!BB216+сентябрь!BB216+октябрь!BB216+ноябрь!BB216+декабрь!BB216</f>
        <v>0</v>
      </c>
      <c r="BF216" s="36">
        <f>январь!BC216+февраль!BC216+март!BC216+апрель!BC216+май!BC216+июнь!BC216+июль!BC216+август!BC216+сентябрь!BC216+октябрь!BC216+ноябрь!BC216+декабрь!BC216</f>
        <v>0</v>
      </c>
      <c r="BG216" s="36">
        <f>январь!BD216+февраль!BD216+март!BD216+апрель!BD216+май!BD216+июнь!BD216+июль!BD216+август!BD216+сентябрь!BD216+октябрь!BD216+ноябрь!BD216+декабрь!BD216</f>
        <v>0</v>
      </c>
      <c r="BH216" s="36">
        <f>январь!BE216+февраль!BE216+март!BE216+апрель!BE216+май!BE216+июнь!BE216+июль!BE216+август!BE216+сентябрь!BE216+октябрь!BE216+ноябрь!BE216+декабрь!BE216</f>
        <v>0</v>
      </c>
      <c r="BI216" s="36">
        <f>январь!BF216+февраль!BF216+март!BF216+апрель!BF216+май!BF216+июнь!BF216+июль!BF216+август!BF216+сентябрь!BF216+октябрь!BF216+ноябрь!BF216+декабрь!BF216</f>
        <v>0</v>
      </c>
      <c r="BJ216" s="36">
        <f>январь!BG216+февраль!BG216+март!BG216+апрель!BG216+май!BG216+июнь!BG216+июль!BG216+август!BG216+сентябрь!BG216+октябрь!BG216+ноябрь!BG216+декабрь!BG216</f>
        <v>0</v>
      </c>
      <c r="BK216" s="36">
        <f>январь!BH216+февраль!BH216+март!BH216+апрель!BH216+май!BH216+июнь!BH216+июль!BH216+август!BH216+сентябрь!BH216+октябрь!BH216+ноябрь!BH216+декабрь!BH216</f>
        <v>0</v>
      </c>
      <c r="BL216" s="36">
        <f>январь!BI216+февраль!BI216+март!BI216+апрель!BI216+май!BI216+июнь!BI216+июль!BI216+август!BI216+сентябрь!BI216+октябрь!BI216+ноябрь!BI216+декабрь!BI216</f>
        <v>0</v>
      </c>
      <c r="BM216" s="29">
        <f>январь!BJ216+февраль!BJ216+март!BJ216+апрель!BJ216+май!BJ216+июнь!BJ216+июль!BJ216+август!BJ216+сентябрь!BJ216+октябрь!BJ216+ноябрь!BJ216+декабрь!BJ216</f>
        <v>0</v>
      </c>
      <c r="BN216" s="36">
        <f>январь!BK216+февраль!BK216+март!BK216+апрель!BK216+май!BK216+июнь!BK216+июль!BK216+август!BK216+сентябрь!BK216+октябрь!BK216+ноябрь!BK216+декабрь!BK216</f>
        <v>0</v>
      </c>
      <c r="BO216" s="29">
        <f>январь!BL216+февраль!BL216+март!BL216+апрель!BL216+май!BL216+июнь!BL216+июль!BL216+август!BL216+сентябрь!BL216+октябрь!BL216+ноябрь!BL216+декабрь!BL216</f>
        <v>135</v>
      </c>
      <c r="BP216" s="36">
        <f>январь!BM216+февраль!BM216+март!BM216+апрель!BM216+май!BM216+июнь!BM216+июль!BM216+август!BM216+сентябрь!BM216+октябрь!BM216+ноябрь!BM216+декабрь!BM216</f>
        <v>91.823999999999998</v>
      </c>
      <c r="BQ216" s="36">
        <f>январь!BN216+февраль!BN216+март!BN216+апрель!BN216+май!BN216+июнь!BN216+июль!BN216+август!BN216+сентябрь!BN216+октябрь!BN216+ноябрь!BN216+декабрь!BN216</f>
        <v>0</v>
      </c>
      <c r="BR216" s="36">
        <f>январь!BO216+февраль!BO216+март!BO216+апрель!BO216+май!BO216+июнь!BO216+июль!BO216+август!BO216+сентябрь!BO216+октябрь!BO216+ноябрь!BO216+декабрь!BO216</f>
        <v>0</v>
      </c>
      <c r="BS216" s="29">
        <f>январь!BP216+февраль!BP216+март!BP216+апрель!BP216+май!BP216+июнь!BP216+июль!BP216+август!BP216+сентябрь!BP216+октябрь!BP216+ноябрь!BP216+декабрь!BP216</f>
        <v>0</v>
      </c>
      <c r="BT216" s="36">
        <f>январь!BQ216+февраль!BQ216+март!BQ216+апрель!BQ216+май!BQ216+июнь!BQ216+июль!BQ216+август!BQ216+сентябрь!BQ216+октябрь!BQ216+ноябрь!BQ216+декабрь!BQ216</f>
        <v>0</v>
      </c>
      <c r="BU216" s="29">
        <f>январь!BR216+февраль!BR216+март!BR216+апрель!BR216+май!BR216+июнь!BR216+июль!BR216+август!BR216+сентябрь!BR216+октябрь!BR216+ноябрь!BR216+декабрь!BR216</f>
        <v>0</v>
      </c>
      <c r="BV216" s="36">
        <f>январь!BS216+февраль!BS216+март!BS216+апрель!BS216+май!BS216+июнь!BS216+июль!BS216+август!BS216+сентябрь!BS216+октябрь!BS216+ноябрь!BS216+декабрь!BS216</f>
        <v>0</v>
      </c>
      <c r="BW216" s="36">
        <f>январь!BT216+февраль!BT216+март!BT216+апрель!BT216+май!BT216+июнь!BT216+июль!BT216+август!BT216+сентябрь!BT216+октябрь!BT216+ноябрь!BT216+декабрь!BT216</f>
        <v>0</v>
      </c>
      <c r="BX216" s="36">
        <f>январь!BU216+февраль!BU216+март!BU216+апрель!BU216+май!BU216+июнь!BU216+июль!BU216+август!BU216+сентябрь!BU216+октябрь!BU216+ноябрь!BU216+декабрь!BU216</f>
        <v>0</v>
      </c>
      <c r="BY216" s="36">
        <f>январь!BV216+февраль!BV216+март!BV216+апрель!BV216+май!BV216+июнь!BV216+июль!BV216+август!BV216+сентябрь!BV216+октябрь!BV216+ноябрь!BV216+декабрь!BV216</f>
        <v>0</v>
      </c>
      <c r="BZ216" s="77">
        <v>0</v>
      </c>
    </row>
    <row r="217" spans="1:78" x14ac:dyDescent="0.25">
      <c r="A217" s="16">
        <v>215</v>
      </c>
      <c r="B217" s="16">
        <v>1</v>
      </c>
      <c r="C217" s="37" t="s">
        <v>672</v>
      </c>
      <c r="D217" s="51">
        <v>141.55112651207727</v>
      </c>
      <c r="E217" s="25">
        <v>413.56640399999998</v>
      </c>
      <c r="F217" s="26">
        <f t="shared" si="9"/>
        <v>530.85753051207723</v>
      </c>
      <c r="G217" s="26">
        <f t="shared" si="10"/>
        <v>117.29112651207728</v>
      </c>
      <c r="H217" s="26">
        <f t="shared" si="11"/>
        <v>24.259999999999998</v>
      </c>
      <c r="I217" s="36">
        <f>январь!F217+февраль!F217+март!F217+апрель!F217+май!F217+июнь!F217+июль!F217+август!F217+сентябрь!F217+октябрь!F217+ноябрь!F217+декабрь!F217</f>
        <v>0</v>
      </c>
      <c r="J217" s="36">
        <f>январь!G217+февраль!G217+март!G217+апрель!G217+май!G217+июнь!G217+июль!G217+август!G217+сентябрь!G217+октябрь!G217+ноябрь!G217+декабрь!G217</f>
        <v>0</v>
      </c>
      <c r="K217" s="36">
        <f>январь!H217+февраль!H217+март!H217+апрель!H217+май!H217+июнь!H217+июль!H217+август!H217+сентябрь!H217+октябрь!H217+ноябрь!H217+декабрь!H217</f>
        <v>0</v>
      </c>
      <c r="L217" s="27">
        <f>январь!I217+февраль!I217+март!I217+апрель!I217+май!I217+июнь!I217+июль!I217+август!I217+сентябрь!I217+октябрь!I217+ноябрь!I217+декабрь!I217</f>
        <v>0</v>
      </c>
      <c r="M217" s="36">
        <f>январь!J217+февраль!J217+март!J217+апрель!J217+май!J217+июнь!J217+июль!J217+август!J217+сентябрь!J217+октябрь!J217+ноябрь!J217+декабрь!J217</f>
        <v>0</v>
      </c>
      <c r="N217" s="36">
        <f>январь!K217+февраль!K217+март!K217+апрель!K217+май!K217+июнь!K217+июль!K217+август!K217+сентябрь!K217+октябрь!K217+ноябрь!K217+декабрь!K217</f>
        <v>0</v>
      </c>
      <c r="O217" s="36">
        <f>январь!L217+февраль!L217+март!L217+апрель!L217+май!L217+июнь!L217+июль!L217+август!L217+сентябрь!L217+октябрь!L217+ноябрь!L217+декабрь!L217</f>
        <v>0</v>
      </c>
      <c r="P217" s="36">
        <f>январь!M217+февраль!M217+март!M217+апрель!M217+май!M217+июнь!M217+июль!M217+август!M217+сентябрь!M217+октябрь!M217+ноябрь!M217+декабрь!M217</f>
        <v>0</v>
      </c>
      <c r="Q217" s="36">
        <f>январь!N217+февраль!N217+март!N217+апрель!N217+май!N217+июнь!N217+июль!N217+август!N217+сентябрь!N217+октябрь!N217+ноябрь!N217+декабрь!N217</f>
        <v>0</v>
      </c>
      <c r="R217" s="29">
        <f>январь!O217+февраль!O217+март!O217+апрель!O217+май!O217+июнь!O217+июль!O217+август!O217+сентябрь!O217+октябрь!O217+ноябрь!O217+декабрь!O217</f>
        <v>0</v>
      </c>
      <c r="S217" s="36">
        <f>январь!P217+февраль!P217+март!P217+апрель!P217+май!P217+июнь!P217+июль!P217+август!P217+сентябрь!P217+октябрь!P217+ноябрь!P217+декабрь!P217</f>
        <v>0</v>
      </c>
      <c r="T217" s="29">
        <f>январь!Q217+февраль!Q217+март!Q217+апрель!Q217+май!Q217+июнь!Q217+июль!Q217+август!Q217+сентябрь!Q217+октябрь!Q217+ноябрь!Q217+декабрь!Q217</f>
        <v>0</v>
      </c>
      <c r="U217" s="36">
        <f>январь!R217+февраль!R217+март!R217+апрель!R217+май!R217+июнь!R217+июль!R217+август!R217+сентябрь!R217+октябрь!R217+ноябрь!R217+декабрь!R217</f>
        <v>0</v>
      </c>
      <c r="V217" s="36">
        <f>январь!S217+февраль!S217+март!S217+апрель!S217+май!S217+июнь!S217+июль!S217+август!S217+сентябрь!S217+октябрь!S217+ноябрь!S217+декабрь!S217</f>
        <v>0</v>
      </c>
      <c r="W217" s="36">
        <f>январь!T217+февраль!T217+март!T217+апрель!T217+май!T217+июнь!T217+июль!T217+август!T217+сентябрь!T217+октябрь!T217+ноябрь!T217+декабрь!T217</f>
        <v>0</v>
      </c>
      <c r="X217" s="36">
        <f>январь!U217+февраль!U217+март!U217+апрель!U217+май!U217+июнь!U217+июль!U217+август!U217+сентябрь!U217+октябрь!U217+ноябрь!U217+декабрь!U217</f>
        <v>0</v>
      </c>
      <c r="Y217" s="36">
        <f>январь!V217+февраль!V217+март!V217+апрель!V217+май!V217+июнь!V217+июль!V217+август!V217+сентябрь!V217+октябрь!V217+ноябрь!V217+декабрь!V217</f>
        <v>0</v>
      </c>
      <c r="Z217" s="36">
        <f>январь!W217+февраль!W217+март!W217+апрель!W217+май!W217+июнь!W217+июль!W217+август!W217+сентябрь!W217+октябрь!W217+ноябрь!W217+декабрь!W217</f>
        <v>0</v>
      </c>
      <c r="AA217" s="36">
        <f>январь!X217+февраль!X217+март!X217+апрель!X217+май!X217+июнь!X217+июль!X217+август!X217+сентябрь!X217+октябрь!X217+ноябрь!X217+декабрь!X217</f>
        <v>0</v>
      </c>
      <c r="AB217" s="29">
        <f>январь!Y217+февраль!Y217+март!Y217+апрель!Y217+май!Y217+июнь!Y217+июль!Y217+август!Y217+сентябрь!Y217+октябрь!Y217+ноябрь!Y217+декабрь!Y217</f>
        <v>0</v>
      </c>
      <c r="AC217" s="36">
        <f>январь!Z217+февраль!Z217+март!Z217+апрель!Z217+май!Z217+июнь!Z217+июль!Z217+август!Z217+сентябрь!Z217+октябрь!Z217+ноябрь!Z217+декабрь!Z217</f>
        <v>0</v>
      </c>
      <c r="AD217" s="66" t="str">
        <f>CONCATENATE(январь!AA217,$BZ$1,февраль!AA217,$BZ$1,март!AA217,$BZ$1,апрель!AA217,$BZ$1,май!AA217,$BZ$1,июнь!AA217,$BZ$1,июль!AA217,$BZ$1,август!AA217,$BZ$1,сентябрь!AA217,$BZ$1,октябрь!AA217,$BZ$1,ноябрь!AA217,$BZ$1,декабрь!AA217)</f>
        <v xml:space="preserve">           </v>
      </c>
      <c r="AE217" s="36">
        <f>январь!AB217+февраль!AB217+март!AB217+апрель!AB217+май!AB217+июнь!AB217+июль!AB217+август!AB217+сентябрь!AB217+октябрь!AB217+ноябрь!AB217+декабрь!AB217</f>
        <v>0</v>
      </c>
      <c r="AF217" s="36">
        <f>январь!AC217+февраль!AC217+март!AC217+апрель!AC217+май!AC217+июнь!AC217+июль!AC217+август!AC217+сентябрь!AC217+октябрь!AC217+ноябрь!AC217+декабрь!AC217</f>
        <v>0</v>
      </c>
      <c r="AG217" s="36">
        <f>январь!AD217+февраль!AD217+март!AD217+апрель!AD217+май!AD217+июнь!AD217+июль!AD217+август!AD217+сентябрь!AD217+октябрь!AD217+ноябрь!AD217+декабрь!AD217</f>
        <v>0</v>
      </c>
      <c r="AH217" s="36">
        <f>январь!AE217+февраль!AE217+март!AE217+апрель!AE217+май!AE217+июнь!AE217+июль!AE217+август!AE217+сентябрь!AE217+октябрь!AE217+ноябрь!AE217+декабрь!AE217</f>
        <v>0</v>
      </c>
      <c r="AI217" s="36">
        <f>январь!AF217+февраль!AF217+март!AF217+апрель!AF217+май!AF217+июнь!AF217+июль!AF217+август!AF217+сентябрь!AF217+октябрь!AF217+ноябрь!AF217+декабрь!AF217</f>
        <v>0</v>
      </c>
      <c r="AJ217" s="36">
        <f>январь!AG217+февраль!AG217+март!AG217+апрель!AG217+май!AG217+июнь!AG217+июль!AG217+август!AG217+сентябрь!AG217+октябрь!AG217+ноябрь!AG217+декабрь!AG217</f>
        <v>0</v>
      </c>
      <c r="AK217" s="29">
        <f>январь!AH217+февраль!AH217+март!AH217+апрель!AH217+май!AH217+июнь!AH217+июль!AH217+август!AH217+сентябрь!AH217+октябрь!AH217+ноябрь!AH217+декабрь!AH217</f>
        <v>0</v>
      </c>
      <c r="AL217" s="36">
        <f>январь!AI217+февраль!AI217+март!AI217+апрель!AI217+май!AI217+июнь!AI217+июль!AI217+август!AI217+сентябрь!AI217+октябрь!AI217+ноябрь!AI217+декабрь!AI217</f>
        <v>0</v>
      </c>
      <c r="AM217" s="29">
        <f>январь!AJ217+февраль!AJ217+март!AJ217+апрель!AJ217+май!AJ217+июнь!AJ217+июль!AJ217+август!AJ217+сентябрь!AJ217+октябрь!AJ217+ноябрь!AJ217+декабрь!AJ217</f>
        <v>0</v>
      </c>
      <c r="AN217" s="36">
        <f>январь!AK217+февраль!AK217+март!AK217+апрель!AK217+май!AK217+июнь!AK217+июль!AK217+август!AK217+сентябрь!AK217+октябрь!AK217+ноябрь!AK217+декабрь!AK217</f>
        <v>0</v>
      </c>
      <c r="AO217" s="36">
        <f>январь!AL217+февраль!AL217+март!AL217+апрель!AL217+май!AL217+июнь!AL217+июль!AL217+август!AL217+сентябрь!AL217+октябрь!AL217+ноябрь!AL217+декабрь!AL217</f>
        <v>0</v>
      </c>
      <c r="AP217" s="36">
        <f>январь!AM217+февраль!AM217+март!AM217+апрель!AM217+май!AM217+июнь!AM217+июль!AM217+август!AM217+сентябрь!AM217+октябрь!AM217+ноябрь!AM217+декабрь!AM217</f>
        <v>0</v>
      </c>
      <c r="AQ217" s="29">
        <f>январь!AN217+февраль!AN217+март!AN217+апрель!AN217+май!AN217+июнь!AN217+июль!AN217+август!AN217+сентябрь!AN217+октябрь!AN217+ноябрь!AN217+декабрь!AN217</f>
        <v>0</v>
      </c>
      <c r="AR217" s="36">
        <f>январь!AO217+февраль!AO217+март!AO217+апрель!AO217+май!AO217+июнь!AO217+июль!AO217+август!AO217+сентябрь!AO217+октябрь!AO217+ноябрь!AO217+декабрь!AO217</f>
        <v>0</v>
      </c>
      <c r="AS217" s="29">
        <f>январь!AP217+февраль!AP217+март!AP217+апрель!AP217+май!AP217+июнь!AP217+июль!AP217+август!AP217+сентябрь!AP217+октябрь!AP217+ноябрь!AP217+декабрь!AP217</f>
        <v>0</v>
      </c>
      <c r="AT217" s="36">
        <f>январь!AQ217+февраль!AQ217+март!AQ217+апрель!AQ217+май!AQ217+июнь!AQ217+июль!AQ217+август!AQ217+сентябрь!AQ217+октябрь!AQ217+ноябрь!AQ217+декабрь!AQ217</f>
        <v>0</v>
      </c>
      <c r="AU217" s="29">
        <f>январь!AR217+февраль!AR217+март!AR217+апрель!AR217+май!AR217+июнь!AR217+июль!AR217+август!AR217+сентябрь!AR217+октябрь!AR217+ноябрь!AR217+декабрь!AR217</f>
        <v>0</v>
      </c>
      <c r="AV217" s="36">
        <f>январь!AS217+февраль!AS217+март!AS217+апрель!AS217+май!AS217+июнь!AS217+июль!AS217+август!AS217+сентябрь!AS217+октябрь!AS217+ноябрь!AS217+декабрь!AS217</f>
        <v>0</v>
      </c>
      <c r="AW217" s="36">
        <f>январь!AT217+февраль!AT217+март!AT217+апрель!AT217+май!AT217+июнь!AT217+июль!AT217+август!AT217+сентябрь!AT217+октябрь!AT217+ноябрь!AT217+декабрь!AT217</f>
        <v>0</v>
      </c>
      <c r="AX217" s="36">
        <f>январь!AU217+февраль!AU217+март!AU217+апрель!AU217+май!AU217+июнь!AU217+июль!AU217+август!AU217+сентябрь!AU217+октябрь!AU217+ноябрь!AU217+декабрь!AU217</f>
        <v>0</v>
      </c>
      <c r="AY217" s="29">
        <f>январь!AV217+февраль!AV217+март!AV217+апрель!AV217+май!AV217+июнь!AV217+июль!AV217+август!AV217+сентябрь!AV217+октябрь!AV217+ноябрь!AV217+декабрь!AV217</f>
        <v>0</v>
      </c>
      <c r="AZ217" s="36">
        <f>январь!AW217+февраль!AW217+март!AW217+апрель!AW217+май!AW217+июнь!AW217+июль!AW217+август!AW217+сентябрь!AW217+октябрь!AW217+ноябрь!AW217+декабрь!AW217</f>
        <v>0</v>
      </c>
      <c r="BA217" s="36">
        <f>январь!AX217+февраль!AX217+март!AX217+апрель!AX217+май!AX217+июнь!AX217+июль!AX217+август!AX217+сентябрь!AX217+октябрь!AX217+ноябрь!AX217+декабрь!AX217</f>
        <v>0</v>
      </c>
      <c r="BB217" s="36">
        <f>январь!AY217+февраль!AY217+март!AY217+апрель!AY217+май!AY217+июнь!AY217+июль!AY217+август!AY217+сентябрь!AY217+октябрь!AY217+ноябрь!AY217+декабрь!AY217</f>
        <v>0</v>
      </c>
      <c r="BC217" s="29">
        <f>январь!AZ217+февраль!AZ217+март!AZ217+апрель!AZ217+май!AZ217+июнь!AZ217+июль!AZ217+август!AZ217+сентябрь!AZ217+октябрь!AZ217+ноябрь!AZ217+декабрь!AZ217</f>
        <v>0</v>
      </c>
      <c r="BD217" s="36">
        <f>январь!BA217+февраль!BA217+март!BA217+апрель!BA217+май!BA217+июнь!BA217+июль!BA217+август!BA217+сентябрь!BA217+октябрь!BA217+ноябрь!BA217+декабрь!BA217</f>
        <v>0</v>
      </c>
      <c r="BE217" s="36">
        <f>январь!BB217+февраль!BB217+март!BB217+апрель!BB217+май!BB217+июнь!BB217+июль!BB217+август!BB217+сентябрь!BB217+октябрь!BB217+ноябрь!BB217+декабрь!BB217</f>
        <v>0</v>
      </c>
      <c r="BF217" s="36">
        <f>январь!BC217+февраль!BC217+март!BC217+апрель!BC217+май!BC217+июнь!BC217+июль!BC217+август!BC217+сентябрь!BC217+октябрь!BC217+ноябрь!BC217+декабрь!BC217</f>
        <v>0</v>
      </c>
      <c r="BG217" s="36">
        <f>январь!BD217+февраль!BD217+март!BD217+апрель!BD217+май!BD217+июнь!BD217+июль!BD217+август!BD217+сентябрь!BD217+октябрь!BD217+ноябрь!BD217+декабрь!BD217</f>
        <v>0</v>
      </c>
      <c r="BH217" s="36">
        <f>январь!BE217+февраль!BE217+март!BE217+апрель!BE217+май!BE217+июнь!BE217+июль!BE217+август!BE217+сентябрь!BE217+октябрь!BE217+ноябрь!BE217+декабрь!BE217</f>
        <v>0</v>
      </c>
      <c r="BI217" s="36">
        <f>январь!BF217+февраль!BF217+март!BF217+апрель!BF217+май!BF217+июнь!BF217+июль!BF217+август!BF217+сентябрь!BF217+октябрь!BF217+ноябрь!BF217+декабрь!BF217</f>
        <v>0</v>
      </c>
      <c r="BJ217" s="36">
        <f>январь!BG217+февраль!BG217+март!BG217+апрель!BG217+май!BG217+июнь!BG217+июль!BG217+август!BG217+сентябрь!BG217+октябрь!BG217+ноябрь!BG217+декабрь!BG217</f>
        <v>0</v>
      </c>
      <c r="BK217" s="36">
        <f>январь!BH217+февраль!BH217+март!BH217+апрель!BH217+май!BH217+июнь!BH217+июль!BH217+август!BH217+сентябрь!BH217+октябрь!BH217+ноябрь!BH217+декабрь!BH217</f>
        <v>0</v>
      </c>
      <c r="BL217" s="36">
        <f>январь!BI217+февраль!BI217+март!BI217+апрель!BI217+май!BI217+июнь!BI217+июль!BI217+август!BI217+сентябрь!BI217+октябрь!BI217+ноябрь!BI217+декабрь!BI217</f>
        <v>0</v>
      </c>
      <c r="BM217" s="29">
        <f>январь!BJ217+февраль!BJ217+март!BJ217+апрель!BJ217+май!BJ217+июнь!BJ217+июль!BJ217+август!BJ217+сентябрь!BJ217+октябрь!BJ217+ноябрь!BJ217+декабрь!BJ217</f>
        <v>0</v>
      </c>
      <c r="BN217" s="36">
        <f>январь!BK217+февраль!BK217+март!BK217+апрель!BK217+май!BK217+июнь!BK217+июль!BK217+август!BK217+сентябрь!BK217+октябрь!BK217+ноябрь!BK217+декабрь!BK217</f>
        <v>0</v>
      </c>
      <c r="BO217" s="29">
        <f>январь!BL217+февраль!BL217+март!BL217+апрель!BL217+май!BL217+июнь!BL217+июль!BL217+август!BL217+сентябрь!BL217+октябрь!BL217+ноябрь!BL217+декабрь!BL217</f>
        <v>13</v>
      </c>
      <c r="BP217" s="36">
        <f>январь!BM217+февраль!BM217+март!BM217+апрель!BM217+май!BM217+июнь!BM217+июль!BM217+август!BM217+сентябрь!BM217+октябрь!BM217+ноябрь!BM217+декабрь!BM217</f>
        <v>15.209</v>
      </c>
      <c r="BQ217" s="36">
        <f>январь!BN217+февраль!BN217+март!BN217+апрель!BN217+май!BN217+июнь!BN217+июль!BN217+август!BN217+сентябрь!BN217+октябрь!BN217+ноябрь!BN217+декабрь!BN217</f>
        <v>0</v>
      </c>
      <c r="BR217" s="36">
        <f>январь!BO217+февраль!BO217+март!BO217+апрель!BO217+май!BO217+июнь!BO217+июль!BO217+август!BO217+сентябрь!BO217+октябрь!BO217+ноябрь!BO217+декабрь!BO217</f>
        <v>0</v>
      </c>
      <c r="BS217" s="29">
        <f>январь!BP217+февраль!BP217+март!BP217+апрель!BP217+май!BP217+июнь!BP217+июль!BP217+август!BP217+сентябрь!BP217+октябрь!BP217+ноябрь!BP217+декабрь!BP217</f>
        <v>0</v>
      </c>
      <c r="BT217" s="36">
        <f>январь!BQ217+февраль!BQ217+март!BQ217+апрель!BQ217+май!BQ217+июнь!BQ217+июль!BQ217+август!BQ217+сентябрь!BQ217+октябрь!BQ217+ноябрь!BQ217+декабрь!BQ217</f>
        <v>0</v>
      </c>
      <c r="BU217" s="29">
        <f>январь!BR217+февраль!BR217+март!BR217+апрель!BR217+май!BR217+июнь!BR217+июль!BR217+август!BR217+сентябрь!BR217+октябрь!BR217+ноябрь!BR217+декабрь!BR217</f>
        <v>0</v>
      </c>
      <c r="BV217" s="36">
        <f>январь!BS217+февраль!BS217+март!BS217+апрель!BS217+май!BS217+июнь!BS217+июль!BS217+август!BS217+сентябрь!BS217+октябрь!BS217+ноябрь!BS217+декабрь!BS217</f>
        <v>0</v>
      </c>
      <c r="BW217" s="36">
        <f>январь!BT217+февраль!BT217+март!BT217+апрель!BT217+май!BT217+июнь!BT217+июль!BT217+август!BT217+сентябрь!BT217+октябрь!BT217+ноябрь!BT217+декабрь!BT217</f>
        <v>0</v>
      </c>
      <c r="BX217" s="36">
        <f>январь!BU217+февраль!BU217+март!BU217+апрель!BU217+май!BU217+июнь!BU217+июль!BU217+август!BU217+сентябрь!BU217+октябрь!BU217+ноябрь!BU217+декабрь!BU217</f>
        <v>0</v>
      </c>
      <c r="BY217" s="36">
        <f>январь!BV217+февраль!BV217+март!BV217+апрель!BV217+май!BV217+июнь!BV217+июль!BV217+август!BV217+сентябрь!BV217+октябрь!BV217+ноябрь!BV217+декабрь!BV217</f>
        <v>9.0510000000000002</v>
      </c>
      <c r="BZ217" s="77">
        <v>2</v>
      </c>
    </row>
    <row r="218" spans="1:78" x14ac:dyDescent="0.25">
      <c r="A218" s="16">
        <v>216</v>
      </c>
      <c r="B218" s="16">
        <v>1</v>
      </c>
      <c r="C218" s="37" t="s">
        <v>673</v>
      </c>
      <c r="D218" s="51">
        <v>126.15054423188404</v>
      </c>
      <c r="E218" s="25">
        <v>378.43293399999999</v>
      </c>
      <c r="F218" s="26">
        <f t="shared" si="9"/>
        <v>496.17247823188404</v>
      </c>
      <c r="G218" s="26">
        <f t="shared" si="10"/>
        <v>117.73954423188404</v>
      </c>
      <c r="H218" s="26">
        <f t="shared" si="11"/>
        <v>8.4109999999999996</v>
      </c>
      <c r="I218" s="36">
        <f>январь!F218+февраль!F218+март!F218+апрель!F218+май!F218+июнь!F218+июль!F218+август!F218+сентябрь!F218+октябрь!F218+ноябрь!F218+декабрь!F218</f>
        <v>0</v>
      </c>
      <c r="J218" s="36">
        <f>январь!G218+февраль!G218+март!G218+апрель!G218+май!G218+июнь!G218+июль!G218+август!G218+сентябрь!G218+октябрь!G218+ноябрь!G218+декабрь!G218</f>
        <v>0</v>
      </c>
      <c r="K218" s="36">
        <f>январь!H218+февраль!H218+март!H218+апрель!H218+май!H218+июнь!H218+июль!H218+август!H218+сентябрь!H218+октябрь!H218+ноябрь!H218+декабрь!H218</f>
        <v>0</v>
      </c>
      <c r="L218" s="27">
        <f>январь!I218+февраль!I218+март!I218+апрель!I218+май!I218+июнь!I218+июль!I218+август!I218+сентябрь!I218+октябрь!I218+ноябрь!I218+декабрь!I218</f>
        <v>0</v>
      </c>
      <c r="M218" s="36">
        <f>январь!J218+февраль!J218+март!J218+апрель!J218+май!J218+июнь!J218+июль!J218+август!J218+сентябрь!J218+октябрь!J218+ноябрь!J218+декабрь!J218</f>
        <v>0</v>
      </c>
      <c r="N218" s="36">
        <f>январь!K218+февраль!K218+март!K218+апрель!K218+май!K218+июнь!K218+июль!K218+август!K218+сентябрь!K218+октябрь!K218+ноябрь!K218+декабрь!K218</f>
        <v>0</v>
      </c>
      <c r="O218" s="36">
        <f>январь!L218+февраль!L218+март!L218+апрель!L218+май!L218+июнь!L218+июль!L218+август!L218+сентябрь!L218+октябрь!L218+ноябрь!L218+декабрь!L218</f>
        <v>0</v>
      </c>
      <c r="P218" s="36">
        <f>январь!M218+февраль!M218+март!M218+апрель!M218+май!M218+июнь!M218+июль!M218+август!M218+сентябрь!M218+октябрь!M218+ноябрь!M218+декабрь!M218</f>
        <v>0</v>
      </c>
      <c r="Q218" s="36">
        <f>январь!N218+февраль!N218+март!N218+апрель!N218+май!N218+июнь!N218+июль!N218+август!N218+сентябрь!N218+октябрь!N218+ноябрь!N218+декабрь!N218</f>
        <v>0</v>
      </c>
      <c r="R218" s="29">
        <f>январь!O218+февраль!O218+март!O218+апрель!O218+май!O218+июнь!O218+июль!O218+август!O218+сентябрь!O218+октябрь!O218+ноябрь!O218+декабрь!O218</f>
        <v>0</v>
      </c>
      <c r="S218" s="36">
        <f>январь!P218+февраль!P218+март!P218+апрель!P218+май!P218+июнь!P218+июль!P218+август!P218+сентябрь!P218+октябрь!P218+ноябрь!P218+декабрь!P218</f>
        <v>0</v>
      </c>
      <c r="T218" s="29">
        <f>январь!Q218+февраль!Q218+март!Q218+апрель!Q218+май!Q218+июнь!Q218+июль!Q218+август!Q218+сентябрь!Q218+октябрь!Q218+ноябрь!Q218+декабрь!Q218</f>
        <v>0</v>
      </c>
      <c r="U218" s="36">
        <f>январь!R218+февраль!R218+март!R218+апрель!R218+май!R218+июнь!R218+июль!R218+август!R218+сентябрь!R218+октябрь!R218+ноябрь!R218+декабрь!R218</f>
        <v>0</v>
      </c>
      <c r="V218" s="36">
        <f>январь!S218+февраль!S218+март!S218+апрель!S218+май!S218+июнь!S218+июль!S218+август!S218+сентябрь!S218+октябрь!S218+ноябрь!S218+декабрь!S218</f>
        <v>0</v>
      </c>
      <c r="W218" s="36">
        <f>январь!T218+февраль!T218+март!T218+апрель!T218+май!T218+июнь!T218+июль!T218+август!T218+сентябрь!T218+октябрь!T218+ноябрь!T218+декабрь!T218</f>
        <v>0</v>
      </c>
      <c r="X218" s="36">
        <f>январь!U218+февраль!U218+март!U218+апрель!U218+май!U218+июнь!U218+июль!U218+август!U218+сентябрь!U218+октябрь!U218+ноябрь!U218+декабрь!U218</f>
        <v>0</v>
      </c>
      <c r="Y218" s="36">
        <f>январь!V218+февраль!V218+март!V218+апрель!V218+май!V218+июнь!V218+июль!V218+август!V218+сентябрь!V218+октябрь!V218+ноябрь!V218+декабрь!V218</f>
        <v>0</v>
      </c>
      <c r="Z218" s="36">
        <f>январь!W218+февраль!W218+март!W218+апрель!W218+май!W218+июнь!W218+июль!W218+август!W218+сентябрь!W218+октябрь!W218+ноябрь!W218+декабрь!W218</f>
        <v>2E-3</v>
      </c>
      <c r="AA218" s="36">
        <f>январь!X218+февраль!X218+март!X218+апрель!X218+май!X218+июнь!X218+июль!X218+август!X218+сентябрь!X218+октябрь!X218+ноябрь!X218+декабрь!X218</f>
        <v>2.383</v>
      </c>
      <c r="AB218" s="29">
        <f>январь!Y218+февраль!Y218+март!Y218+апрель!Y218+май!Y218+июнь!Y218+июль!Y218+август!Y218+сентябрь!Y218+октябрь!Y218+ноябрь!Y218+декабрь!Y218</f>
        <v>0</v>
      </c>
      <c r="AC218" s="36">
        <f>январь!Z218+февраль!Z218+март!Z218+апрель!Z218+май!Z218+июнь!Z218+июль!Z218+август!Z218+сентябрь!Z218+октябрь!Z218+ноябрь!Z218+декабрь!Z218</f>
        <v>0</v>
      </c>
      <c r="AD218" s="66" t="str">
        <f>CONCATENATE(январь!AA218,$BZ$1,февраль!AA218,$BZ$1,март!AA218,$BZ$1,апрель!AA218,$BZ$1,май!AA218,$BZ$1,июнь!AA218,$BZ$1,июль!AA218,$BZ$1,август!AA218,$BZ$1,сентябрь!AA218,$BZ$1,октябрь!AA218,$BZ$1,ноябрь!AA218,$BZ$1,декабрь!AA218)</f>
        <v xml:space="preserve">           </v>
      </c>
      <c r="AE218" s="36">
        <f>январь!AB218+февраль!AB218+март!AB218+апрель!AB218+май!AB218+июнь!AB218+июль!AB218+август!AB218+сентябрь!AB218+октябрь!AB218+ноябрь!AB218+декабрь!AB218</f>
        <v>0</v>
      </c>
      <c r="AF218" s="36">
        <f>январь!AC218+февраль!AC218+март!AC218+апрель!AC218+май!AC218+июнь!AC218+июль!AC218+август!AC218+сентябрь!AC218+октябрь!AC218+ноябрь!AC218+декабрь!AC218</f>
        <v>0</v>
      </c>
      <c r="AG218" s="36">
        <f>январь!AD218+февраль!AD218+март!AD218+апрель!AD218+май!AD218+июнь!AD218+июль!AD218+август!AD218+сентябрь!AD218+октябрь!AD218+ноябрь!AD218+декабрь!AD218</f>
        <v>0</v>
      </c>
      <c r="AH218" s="36">
        <f>январь!AE218+февраль!AE218+март!AE218+апрель!AE218+май!AE218+июнь!AE218+июль!AE218+август!AE218+сентябрь!AE218+октябрь!AE218+ноябрь!AE218+декабрь!AE218</f>
        <v>0</v>
      </c>
      <c r="AI218" s="36">
        <f>январь!AF218+февраль!AF218+март!AF218+апрель!AF218+май!AF218+июнь!AF218+июль!AF218+август!AF218+сентябрь!AF218+октябрь!AF218+ноябрь!AF218+декабрь!AF218</f>
        <v>0</v>
      </c>
      <c r="AJ218" s="36">
        <f>январь!AG218+февраль!AG218+март!AG218+апрель!AG218+май!AG218+июнь!AG218+июль!AG218+август!AG218+сентябрь!AG218+октябрь!AG218+ноябрь!AG218+декабрь!AG218</f>
        <v>0</v>
      </c>
      <c r="AK218" s="29">
        <f>январь!AH218+февраль!AH218+март!AH218+апрель!AH218+май!AH218+июнь!AH218+июль!AH218+август!AH218+сентябрь!AH218+октябрь!AH218+ноябрь!AH218+декабрь!AH218</f>
        <v>0</v>
      </c>
      <c r="AL218" s="36">
        <f>январь!AI218+февраль!AI218+март!AI218+апрель!AI218+май!AI218+июнь!AI218+июль!AI218+август!AI218+сентябрь!AI218+октябрь!AI218+ноябрь!AI218+декабрь!AI218</f>
        <v>0</v>
      </c>
      <c r="AM218" s="29">
        <f>январь!AJ218+февраль!AJ218+март!AJ218+апрель!AJ218+май!AJ218+июнь!AJ218+июль!AJ218+август!AJ218+сентябрь!AJ218+октябрь!AJ218+ноябрь!AJ218+декабрь!AJ218</f>
        <v>0</v>
      </c>
      <c r="AN218" s="36">
        <f>январь!AK218+февраль!AK218+март!AK218+апрель!AK218+май!AK218+июнь!AK218+июль!AK218+август!AK218+сентябрь!AK218+октябрь!AK218+ноябрь!AK218+декабрь!AK218</f>
        <v>0</v>
      </c>
      <c r="AO218" s="36">
        <f>январь!AL218+февраль!AL218+март!AL218+апрель!AL218+май!AL218+июнь!AL218+июль!AL218+август!AL218+сентябрь!AL218+октябрь!AL218+ноябрь!AL218+декабрь!AL218</f>
        <v>0</v>
      </c>
      <c r="AP218" s="36">
        <f>январь!AM218+февраль!AM218+март!AM218+апрель!AM218+май!AM218+июнь!AM218+июль!AM218+август!AM218+сентябрь!AM218+октябрь!AM218+ноябрь!AM218+декабрь!AM218</f>
        <v>0</v>
      </c>
      <c r="AQ218" s="29">
        <f>январь!AN218+февраль!AN218+март!AN218+апрель!AN218+май!AN218+июнь!AN218+июль!AN218+август!AN218+сентябрь!AN218+октябрь!AN218+ноябрь!AN218+декабрь!AN218</f>
        <v>0</v>
      </c>
      <c r="AR218" s="36">
        <f>январь!AO218+февраль!AO218+март!AO218+апрель!AO218+май!AO218+июнь!AO218+июль!AO218+август!AO218+сентябрь!AO218+октябрь!AO218+ноябрь!AO218+декабрь!AO218</f>
        <v>0</v>
      </c>
      <c r="AS218" s="29">
        <f>январь!AP218+февраль!AP218+март!AP218+апрель!AP218+май!AP218+июнь!AP218+июль!AP218+август!AP218+сентябрь!AP218+октябрь!AP218+ноябрь!AP218+декабрь!AP218</f>
        <v>0</v>
      </c>
      <c r="AT218" s="36">
        <f>январь!AQ218+февраль!AQ218+март!AQ218+апрель!AQ218+май!AQ218+июнь!AQ218+июль!AQ218+август!AQ218+сентябрь!AQ218+октябрь!AQ218+ноябрь!AQ218+декабрь!AQ218</f>
        <v>0</v>
      </c>
      <c r="AU218" s="29">
        <f>январь!AR218+февраль!AR218+март!AR218+апрель!AR218+май!AR218+июнь!AR218+июль!AR218+август!AR218+сентябрь!AR218+октябрь!AR218+ноябрь!AR218+декабрь!AR218</f>
        <v>0</v>
      </c>
      <c r="AV218" s="36">
        <f>январь!AS218+февраль!AS218+март!AS218+апрель!AS218+май!AS218+июнь!AS218+июль!AS218+август!AS218+сентябрь!AS218+октябрь!AS218+ноябрь!AS218+декабрь!AS218</f>
        <v>0</v>
      </c>
      <c r="AW218" s="36">
        <f>январь!AT218+февраль!AT218+март!AT218+апрель!AT218+май!AT218+июнь!AT218+июль!AT218+август!AT218+сентябрь!AT218+октябрь!AT218+ноябрь!AT218+декабрь!AT218</f>
        <v>0</v>
      </c>
      <c r="AX218" s="36">
        <f>январь!AU218+февраль!AU218+март!AU218+апрель!AU218+май!AU218+июнь!AU218+июль!AU218+август!AU218+сентябрь!AU218+октябрь!AU218+ноябрь!AU218+декабрь!AU218</f>
        <v>0</v>
      </c>
      <c r="AY218" s="29">
        <f>январь!AV218+февраль!AV218+март!AV218+апрель!AV218+май!AV218+июнь!AV218+июль!AV218+август!AV218+сентябрь!AV218+октябрь!AV218+ноябрь!AV218+декабрь!AV218</f>
        <v>0</v>
      </c>
      <c r="AZ218" s="36">
        <f>январь!AW218+февраль!AW218+март!AW218+апрель!AW218+май!AW218+июнь!AW218+июль!AW218+август!AW218+сентябрь!AW218+октябрь!AW218+ноябрь!AW218+декабрь!AW218</f>
        <v>0</v>
      </c>
      <c r="BA218" s="36">
        <f>январь!AX218+февраль!AX218+март!AX218+апрель!AX218+май!AX218+июнь!AX218+июль!AX218+август!AX218+сентябрь!AX218+октябрь!AX218+ноябрь!AX218+декабрь!AX218</f>
        <v>0</v>
      </c>
      <c r="BB218" s="36">
        <f>январь!AY218+февраль!AY218+март!AY218+апрель!AY218+май!AY218+июнь!AY218+июль!AY218+август!AY218+сентябрь!AY218+октябрь!AY218+ноябрь!AY218+декабрь!AY218</f>
        <v>0</v>
      </c>
      <c r="BC218" s="29">
        <f>январь!AZ218+февраль!AZ218+март!AZ218+апрель!AZ218+май!AZ218+июнь!AZ218+июль!AZ218+август!AZ218+сентябрь!AZ218+октябрь!AZ218+ноябрь!AZ218+декабрь!AZ218</f>
        <v>0</v>
      </c>
      <c r="BD218" s="36">
        <f>январь!BA218+февраль!BA218+март!BA218+апрель!BA218+май!BA218+июнь!BA218+июль!BA218+август!BA218+сентябрь!BA218+октябрь!BA218+ноябрь!BA218+декабрь!BA218</f>
        <v>0</v>
      </c>
      <c r="BE218" s="36">
        <f>январь!BB218+февраль!BB218+март!BB218+апрель!BB218+май!BB218+июнь!BB218+июль!BB218+август!BB218+сентябрь!BB218+октябрь!BB218+ноябрь!BB218+декабрь!BB218</f>
        <v>0</v>
      </c>
      <c r="BF218" s="36">
        <f>январь!BC218+февраль!BC218+март!BC218+апрель!BC218+май!BC218+июнь!BC218+июль!BC218+август!BC218+сентябрь!BC218+октябрь!BC218+ноябрь!BC218+декабрь!BC218</f>
        <v>0</v>
      </c>
      <c r="BG218" s="36">
        <f>январь!BD218+февраль!BD218+март!BD218+апрель!BD218+май!BD218+июнь!BD218+июль!BD218+август!BD218+сентябрь!BD218+октябрь!BD218+ноябрь!BD218+декабрь!BD218</f>
        <v>0</v>
      </c>
      <c r="BH218" s="36">
        <f>январь!BE218+февраль!BE218+март!BE218+апрель!BE218+май!BE218+июнь!BE218+июль!BE218+август!BE218+сентябрь!BE218+октябрь!BE218+ноябрь!BE218+декабрь!BE218</f>
        <v>0</v>
      </c>
      <c r="BI218" s="36">
        <f>январь!BF218+февраль!BF218+март!BF218+апрель!BF218+май!BF218+июнь!BF218+июль!BF218+август!BF218+сентябрь!BF218+октябрь!BF218+ноябрь!BF218+декабрь!BF218</f>
        <v>2E-3</v>
      </c>
      <c r="BJ218" s="36">
        <f>январь!BG218+февраль!BG218+март!BG218+апрель!BG218+май!BG218+июнь!BG218+июль!BG218+август!BG218+сентябрь!BG218+октябрь!BG218+ноябрь!BG218+декабрь!BG218</f>
        <v>2.1629999999999998</v>
      </c>
      <c r="BK218" s="36">
        <f>январь!BH218+февраль!BH218+март!BH218+апрель!BH218+май!BH218+июнь!BH218+июль!BH218+август!BH218+сентябрь!BH218+октябрь!BH218+ноябрь!BH218+декабрь!BH218</f>
        <v>0</v>
      </c>
      <c r="BL218" s="36">
        <f>январь!BI218+февраль!BI218+март!BI218+апрель!BI218+май!BI218+июнь!BI218+июль!BI218+август!BI218+сентябрь!BI218+октябрь!BI218+ноябрь!BI218+декабрь!BI218</f>
        <v>0</v>
      </c>
      <c r="BM218" s="29">
        <f>январь!BJ218+февраль!BJ218+март!BJ218+апрель!BJ218+май!BJ218+июнь!BJ218+июль!BJ218+август!BJ218+сентябрь!BJ218+октябрь!BJ218+ноябрь!BJ218+декабрь!BJ218</f>
        <v>0</v>
      </c>
      <c r="BN218" s="36">
        <f>январь!BK218+февраль!BK218+март!BK218+апрель!BK218+май!BK218+июнь!BK218+июль!BK218+август!BK218+сентябрь!BK218+октябрь!BK218+ноябрь!BK218+декабрь!BK218</f>
        <v>0</v>
      </c>
      <c r="BO218" s="29">
        <f>январь!BL218+февраль!BL218+март!BL218+апрель!BL218+май!BL218+июнь!BL218+июль!BL218+август!BL218+сентябрь!BL218+октябрь!BL218+ноябрь!BL218+декабрь!BL218</f>
        <v>8</v>
      </c>
      <c r="BP218" s="36">
        <f>январь!BM218+февраль!BM218+март!BM218+апрель!BM218+май!BM218+июнь!BM218+июль!BM218+август!BM218+сентябрь!BM218+октябрь!BM218+ноябрь!BM218+декабрь!BM218</f>
        <v>3.8650000000000002</v>
      </c>
      <c r="BQ218" s="36">
        <f>январь!BN218+февраль!BN218+март!BN218+апрель!BN218+май!BN218+июнь!BN218+июль!BN218+август!BN218+сентябрь!BN218+октябрь!BN218+ноябрь!BN218+декабрь!BN218</f>
        <v>0</v>
      </c>
      <c r="BR218" s="36">
        <f>январь!BO218+февраль!BO218+март!BO218+апрель!BO218+май!BO218+июнь!BO218+июль!BO218+август!BO218+сентябрь!BO218+октябрь!BO218+ноябрь!BO218+декабрь!BO218</f>
        <v>0</v>
      </c>
      <c r="BS218" s="29">
        <f>январь!BP218+февраль!BP218+март!BP218+апрель!BP218+май!BP218+июнь!BP218+июль!BP218+август!BP218+сентябрь!BP218+октябрь!BP218+ноябрь!BP218+декабрь!BP218</f>
        <v>0</v>
      </c>
      <c r="BT218" s="36">
        <f>январь!BQ218+февраль!BQ218+март!BQ218+апрель!BQ218+май!BQ218+июнь!BQ218+июль!BQ218+август!BQ218+сентябрь!BQ218+октябрь!BQ218+ноябрь!BQ218+декабрь!BQ218</f>
        <v>0</v>
      </c>
      <c r="BU218" s="29">
        <f>январь!BR218+февраль!BR218+март!BR218+апрель!BR218+май!BR218+июнь!BR218+июль!BR218+август!BR218+сентябрь!BR218+октябрь!BR218+ноябрь!BR218+декабрь!BR218</f>
        <v>0</v>
      </c>
      <c r="BV218" s="36">
        <f>январь!BS218+февраль!BS218+март!BS218+апрель!BS218+май!BS218+июнь!BS218+июль!BS218+август!BS218+сентябрь!BS218+октябрь!BS218+ноябрь!BS218+декабрь!BS218</f>
        <v>0</v>
      </c>
      <c r="BW218" s="36">
        <f>январь!BT218+февраль!BT218+март!BT218+апрель!BT218+май!BT218+июнь!BT218+июль!BT218+август!BT218+сентябрь!BT218+октябрь!BT218+ноябрь!BT218+декабрь!BT218</f>
        <v>0</v>
      </c>
      <c r="BX218" s="36">
        <f>январь!BU218+февраль!BU218+март!BU218+апрель!BU218+май!BU218+июнь!BU218+июль!BU218+август!BU218+сентябрь!BU218+октябрь!BU218+ноябрь!BU218+декабрь!BU218</f>
        <v>0</v>
      </c>
      <c r="BY218" s="36">
        <f>январь!BV218+февраль!BV218+март!BV218+апрель!BV218+май!BV218+июнь!BV218+июль!BV218+август!BV218+сентябрь!BV218+октябрь!BV218+ноябрь!BV218+декабрь!BV218</f>
        <v>0</v>
      </c>
      <c r="BZ218" s="77">
        <v>1</v>
      </c>
    </row>
    <row r="219" spans="1:78" x14ac:dyDescent="0.25">
      <c r="A219" s="16">
        <v>217</v>
      </c>
      <c r="B219" s="16">
        <v>1</v>
      </c>
      <c r="C219" s="37" t="s">
        <v>674</v>
      </c>
      <c r="D219" s="51">
        <v>127.85318342028987</v>
      </c>
      <c r="E219" s="25">
        <v>276.74149599999998</v>
      </c>
      <c r="F219" s="26">
        <f t="shared" si="9"/>
        <v>120.11367942028983</v>
      </c>
      <c r="G219" s="26">
        <f t="shared" si="10"/>
        <v>-156.62781657971013</v>
      </c>
      <c r="H219" s="26">
        <f t="shared" si="11"/>
        <v>284.48099999999999</v>
      </c>
      <c r="I219" s="36">
        <f>январь!F219+февраль!F219+март!F219+апрель!F219+май!F219+июнь!F219+июль!F219+август!F219+сентябрь!F219+октябрь!F219+ноябрь!F219+декабрь!F219</f>
        <v>0</v>
      </c>
      <c r="J219" s="36">
        <f>январь!G219+февраль!G219+март!G219+апрель!G219+май!G219+июнь!G219+июль!G219+август!G219+сентябрь!G219+октябрь!G219+ноябрь!G219+декабрь!G219</f>
        <v>0</v>
      </c>
      <c r="K219" s="36">
        <f>январь!H219+февраль!H219+март!H219+апрель!H219+май!H219+июнь!H219+июль!H219+август!H219+сентябрь!H219+октябрь!H219+ноябрь!H219+декабрь!H219</f>
        <v>0</v>
      </c>
      <c r="L219" s="27">
        <f>январь!I219+февраль!I219+март!I219+апрель!I219+май!I219+июнь!I219+июль!I219+август!I219+сентябрь!I219+октябрь!I219+ноябрь!I219+декабрь!I219</f>
        <v>0</v>
      </c>
      <c r="M219" s="36">
        <f>январь!J219+февраль!J219+март!J219+апрель!J219+май!J219+июнь!J219+июль!J219+август!J219+сентябрь!J219+октябрь!J219+ноябрь!J219+декабрь!J219</f>
        <v>0</v>
      </c>
      <c r="N219" s="36">
        <f>январь!K219+февраль!K219+март!K219+апрель!K219+май!K219+июнь!K219+июль!K219+август!K219+сентябрь!K219+октябрь!K219+ноябрь!K219+декабрь!K219</f>
        <v>0</v>
      </c>
      <c r="O219" s="36">
        <f>январь!L219+февраль!L219+март!L219+апрель!L219+май!L219+июнь!L219+июль!L219+август!L219+сентябрь!L219+октябрь!L219+ноябрь!L219+декабрь!L219</f>
        <v>0</v>
      </c>
      <c r="P219" s="36">
        <f>январь!M219+февраль!M219+март!M219+апрель!M219+май!M219+июнь!M219+июль!M219+август!M219+сентябрь!M219+октябрь!M219+ноябрь!M219+декабрь!M219</f>
        <v>0</v>
      </c>
      <c r="Q219" s="36">
        <f>январь!N219+февраль!N219+март!N219+апрель!N219+май!N219+июнь!N219+июль!N219+август!N219+сентябрь!N219+октябрь!N219+ноябрь!N219+декабрь!N219</f>
        <v>0</v>
      </c>
      <c r="R219" s="29">
        <f>январь!O219+февраль!O219+март!O219+апрель!O219+май!O219+июнь!O219+июль!O219+август!O219+сентябрь!O219+октябрь!O219+ноябрь!O219+декабрь!O219</f>
        <v>0</v>
      </c>
      <c r="S219" s="36">
        <f>январь!P219+февраль!P219+март!P219+апрель!P219+май!P219+июнь!P219+июль!P219+август!P219+сентябрь!P219+октябрь!P219+ноябрь!P219+декабрь!P219</f>
        <v>0</v>
      </c>
      <c r="T219" s="29">
        <f>январь!Q219+февраль!Q219+март!Q219+апрель!Q219+май!Q219+июнь!Q219+июль!Q219+август!Q219+сентябрь!Q219+октябрь!Q219+ноябрь!Q219+декабрь!Q219</f>
        <v>0</v>
      </c>
      <c r="U219" s="36">
        <f>январь!R219+февраль!R219+март!R219+апрель!R219+май!R219+июнь!R219+июль!R219+август!R219+сентябрь!R219+октябрь!R219+ноябрь!R219+декабрь!R219</f>
        <v>0</v>
      </c>
      <c r="V219" s="36">
        <f>январь!S219+февраль!S219+март!S219+апрель!S219+май!S219+июнь!S219+июль!S219+август!S219+сентябрь!S219+октябрь!S219+ноябрь!S219+декабрь!S219</f>
        <v>0</v>
      </c>
      <c r="W219" s="36">
        <f>январь!T219+февраль!T219+март!T219+апрель!T219+май!T219+июнь!T219+июль!T219+август!T219+сентябрь!T219+октябрь!T219+ноябрь!T219+декабрь!T219</f>
        <v>0</v>
      </c>
      <c r="X219" s="36">
        <f>январь!U219+февраль!U219+март!U219+апрель!U219+май!U219+июнь!U219+июль!U219+август!U219+сентябрь!U219+октябрь!U219+ноябрь!U219+декабрь!U219</f>
        <v>0</v>
      </c>
      <c r="Y219" s="36">
        <f>январь!V219+февраль!V219+март!V219+апрель!V219+май!V219+июнь!V219+июль!V219+август!V219+сентябрь!V219+октябрь!V219+ноябрь!V219+декабрь!V219</f>
        <v>0</v>
      </c>
      <c r="Z219" s="36">
        <f>январь!W219+февраль!W219+март!W219+апрель!W219+май!W219+июнь!W219+июль!W219+август!W219+сентябрь!W219+октябрь!W219+ноябрь!W219+декабрь!W219</f>
        <v>2.1999999999999999E-2</v>
      </c>
      <c r="AA219" s="36">
        <f>январь!X219+февраль!X219+март!X219+апрель!X219+май!X219+июнь!X219+июль!X219+август!X219+сентябрь!X219+октябрь!X219+ноябрь!X219+декабрь!X219</f>
        <v>275.68700000000001</v>
      </c>
      <c r="AB219" s="29">
        <f>январь!Y219+февраль!Y219+март!Y219+апрель!Y219+май!Y219+июнь!Y219+июль!Y219+август!Y219+сентябрь!Y219+октябрь!Y219+ноябрь!Y219+декабрь!Y219</f>
        <v>0</v>
      </c>
      <c r="AC219" s="36">
        <f>январь!Z219+февраль!Z219+март!Z219+апрель!Z219+май!Z219+июнь!Z219+июль!Z219+август!Z219+сентябрь!Z219+октябрь!Z219+ноябрь!Z219+декабрь!Z219</f>
        <v>0</v>
      </c>
      <c r="AD219" s="66" t="str">
        <f>CONCATENATE(январь!AA219,$BZ$1,февраль!AA219,$BZ$1,март!AA219,$BZ$1,апрель!AA219,$BZ$1,май!AA219,$BZ$1,июнь!AA219,$BZ$1,июль!AA219,$BZ$1,август!AA219,$BZ$1,сентябрь!AA219,$BZ$1,октябрь!AA219,$BZ$1,ноябрь!AA219,$BZ$1,декабрь!AA219)</f>
        <v xml:space="preserve">           </v>
      </c>
      <c r="AE219" s="36">
        <f>январь!AB219+февраль!AB219+март!AB219+апрель!AB219+май!AB219+июнь!AB219+июль!AB219+август!AB219+сентябрь!AB219+октябрь!AB219+ноябрь!AB219+декабрь!AB219</f>
        <v>0</v>
      </c>
      <c r="AF219" s="36">
        <f>январь!AC219+февраль!AC219+март!AC219+апрель!AC219+май!AC219+июнь!AC219+июль!AC219+август!AC219+сентябрь!AC219+октябрь!AC219+ноябрь!AC219+декабрь!AC219</f>
        <v>0</v>
      </c>
      <c r="AG219" s="36">
        <f>январь!AD219+февраль!AD219+март!AD219+апрель!AD219+май!AD219+июнь!AD219+июль!AD219+август!AD219+сентябрь!AD219+октябрь!AD219+ноябрь!AD219+декабрь!AD219</f>
        <v>0</v>
      </c>
      <c r="AH219" s="36">
        <f>январь!AE219+февраль!AE219+март!AE219+апрель!AE219+май!AE219+июнь!AE219+июль!AE219+август!AE219+сентябрь!AE219+октябрь!AE219+ноябрь!AE219+декабрь!AE219</f>
        <v>0</v>
      </c>
      <c r="AI219" s="36">
        <f>январь!AF219+февраль!AF219+март!AF219+апрель!AF219+май!AF219+июнь!AF219+июль!AF219+август!AF219+сентябрь!AF219+октябрь!AF219+ноябрь!AF219+декабрь!AF219</f>
        <v>0</v>
      </c>
      <c r="AJ219" s="36">
        <f>январь!AG219+февраль!AG219+март!AG219+апрель!AG219+май!AG219+июнь!AG219+июль!AG219+август!AG219+сентябрь!AG219+октябрь!AG219+ноябрь!AG219+декабрь!AG219</f>
        <v>0</v>
      </c>
      <c r="AK219" s="29">
        <f>январь!AH219+февраль!AH219+март!AH219+апрель!AH219+май!AH219+июнь!AH219+июль!AH219+август!AH219+сентябрь!AH219+октябрь!AH219+ноябрь!AH219+декабрь!AH219</f>
        <v>0</v>
      </c>
      <c r="AL219" s="36">
        <f>январь!AI219+февраль!AI219+март!AI219+апрель!AI219+май!AI219+июнь!AI219+июль!AI219+август!AI219+сентябрь!AI219+октябрь!AI219+ноябрь!AI219+декабрь!AI219</f>
        <v>0</v>
      </c>
      <c r="AM219" s="29">
        <f>январь!AJ219+февраль!AJ219+март!AJ219+апрель!AJ219+май!AJ219+июнь!AJ219+июль!AJ219+август!AJ219+сентябрь!AJ219+октябрь!AJ219+ноябрь!AJ219+декабрь!AJ219</f>
        <v>0</v>
      </c>
      <c r="AN219" s="36">
        <f>январь!AK219+февраль!AK219+март!AK219+апрель!AK219+май!AK219+июнь!AK219+июль!AK219+август!AK219+сентябрь!AK219+октябрь!AK219+ноябрь!AK219+декабрь!AK219</f>
        <v>0</v>
      </c>
      <c r="AO219" s="36">
        <f>январь!AL219+февраль!AL219+март!AL219+апрель!AL219+май!AL219+июнь!AL219+июль!AL219+август!AL219+сентябрь!AL219+октябрь!AL219+ноябрь!AL219+декабрь!AL219</f>
        <v>0</v>
      </c>
      <c r="AP219" s="36">
        <f>январь!AM219+февраль!AM219+март!AM219+апрель!AM219+май!AM219+июнь!AM219+июль!AM219+август!AM219+сентябрь!AM219+октябрь!AM219+ноябрь!AM219+декабрь!AM219</f>
        <v>0</v>
      </c>
      <c r="AQ219" s="29">
        <f>январь!AN219+февраль!AN219+март!AN219+апрель!AN219+май!AN219+июнь!AN219+июль!AN219+август!AN219+сентябрь!AN219+октябрь!AN219+ноябрь!AN219+декабрь!AN219</f>
        <v>0</v>
      </c>
      <c r="AR219" s="36">
        <f>январь!AO219+февраль!AO219+март!AO219+апрель!AO219+май!AO219+июнь!AO219+июль!AO219+август!AO219+сентябрь!AO219+октябрь!AO219+ноябрь!AO219+декабрь!AO219</f>
        <v>0</v>
      </c>
      <c r="AS219" s="29">
        <f>январь!AP219+февраль!AP219+март!AP219+апрель!AP219+май!AP219+июнь!AP219+июль!AP219+август!AP219+сентябрь!AP219+октябрь!AP219+ноябрь!AP219+декабрь!AP219</f>
        <v>0</v>
      </c>
      <c r="AT219" s="36">
        <f>январь!AQ219+февраль!AQ219+март!AQ219+апрель!AQ219+май!AQ219+июнь!AQ219+июль!AQ219+август!AQ219+сентябрь!AQ219+октябрь!AQ219+ноябрь!AQ219+декабрь!AQ219</f>
        <v>0</v>
      </c>
      <c r="AU219" s="29">
        <f>январь!AR219+февраль!AR219+март!AR219+апрель!AR219+май!AR219+июнь!AR219+июль!AR219+август!AR219+сентябрь!AR219+октябрь!AR219+ноябрь!AR219+декабрь!AR219</f>
        <v>0</v>
      </c>
      <c r="AV219" s="36">
        <f>январь!AS219+февраль!AS219+март!AS219+апрель!AS219+май!AS219+июнь!AS219+июль!AS219+август!AS219+сентябрь!AS219+октябрь!AS219+ноябрь!AS219+декабрь!AS219</f>
        <v>0</v>
      </c>
      <c r="AW219" s="36">
        <f>январь!AT219+февраль!AT219+март!AT219+апрель!AT219+май!AT219+июнь!AT219+июль!AT219+август!AT219+сентябрь!AT219+октябрь!AT219+ноябрь!AT219+декабрь!AT219</f>
        <v>0</v>
      </c>
      <c r="AX219" s="36">
        <f>январь!AU219+февраль!AU219+март!AU219+апрель!AU219+май!AU219+июнь!AU219+июль!AU219+август!AU219+сентябрь!AU219+октябрь!AU219+ноябрь!AU219+декабрь!AU219</f>
        <v>0</v>
      </c>
      <c r="AY219" s="29">
        <f>январь!AV219+февраль!AV219+март!AV219+апрель!AV219+май!AV219+июнь!AV219+июль!AV219+август!AV219+сентябрь!AV219+октябрь!AV219+ноябрь!AV219+декабрь!AV219</f>
        <v>0</v>
      </c>
      <c r="AZ219" s="36">
        <f>январь!AW219+февраль!AW219+март!AW219+апрель!AW219+май!AW219+июнь!AW219+июль!AW219+август!AW219+сентябрь!AW219+октябрь!AW219+ноябрь!AW219+декабрь!AW219</f>
        <v>0</v>
      </c>
      <c r="BA219" s="36">
        <f>январь!AX219+февраль!AX219+март!AX219+апрель!AX219+май!AX219+июнь!AX219+июль!AX219+август!AX219+сентябрь!AX219+октябрь!AX219+ноябрь!AX219+декабрь!AX219</f>
        <v>0</v>
      </c>
      <c r="BB219" s="36">
        <f>январь!AY219+февраль!AY219+март!AY219+апрель!AY219+май!AY219+июнь!AY219+июль!AY219+август!AY219+сентябрь!AY219+октябрь!AY219+ноябрь!AY219+декабрь!AY219</f>
        <v>0</v>
      </c>
      <c r="BC219" s="29">
        <f>январь!AZ219+февраль!AZ219+март!AZ219+апрель!AZ219+май!AZ219+июнь!AZ219+июль!AZ219+август!AZ219+сентябрь!AZ219+октябрь!AZ219+ноябрь!AZ219+декабрь!AZ219</f>
        <v>0</v>
      </c>
      <c r="BD219" s="36">
        <f>январь!BA219+февраль!BA219+март!BA219+апрель!BA219+май!BA219+июнь!BA219+июль!BA219+август!BA219+сентябрь!BA219+октябрь!BA219+ноябрь!BA219+декабрь!BA219</f>
        <v>0</v>
      </c>
      <c r="BE219" s="36">
        <f>январь!BB219+февраль!BB219+март!BB219+апрель!BB219+май!BB219+июнь!BB219+июль!BB219+август!BB219+сентябрь!BB219+октябрь!BB219+ноябрь!BB219+декабрь!BB219</f>
        <v>0</v>
      </c>
      <c r="BF219" s="36">
        <f>январь!BC219+февраль!BC219+март!BC219+апрель!BC219+май!BC219+июнь!BC219+июль!BC219+август!BC219+сентябрь!BC219+октябрь!BC219+ноябрь!BC219+декабрь!BC219</f>
        <v>0</v>
      </c>
      <c r="BG219" s="36">
        <f>январь!BD219+февраль!BD219+март!BD219+апрель!BD219+май!BD219+июнь!BD219+июль!BD219+август!BD219+сентябрь!BD219+октябрь!BD219+ноябрь!BD219+декабрь!BD219</f>
        <v>0</v>
      </c>
      <c r="BH219" s="36">
        <f>январь!BE219+февраль!BE219+март!BE219+апрель!BE219+май!BE219+июнь!BE219+июль!BE219+август!BE219+сентябрь!BE219+октябрь!BE219+ноябрь!BE219+декабрь!BE219</f>
        <v>0</v>
      </c>
      <c r="BI219" s="36">
        <f>январь!BF219+февраль!BF219+март!BF219+апрель!BF219+май!BF219+июнь!BF219+июль!BF219+август!BF219+сентябрь!BF219+октябрь!BF219+ноябрь!BF219+декабрь!BF219</f>
        <v>0</v>
      </c>
      <c r="BJ219" s="36">
        <f>январь!BG219+февраль!BG219+март!BG219+апрель!BG219+май!BG219+июнь!BG219+июль!BG219+август!BG219+сентябрь!BG219+октябрь!BG219+ноябрь!BG219+декабрь!BG219</f>
        <v>0</v>
      </c>
      <c r="BK219" s="36">
        <f>январь!BH219+февраль!BH219+март!BH219+апрель!BH219+май!BH219+июнь!BH219+июль!BH219+август!BH219+сентябрь!BH219+октябрь!BH219+ноябрь!BH219+декабрь!BH219</f>
        <v>0</v>
      </c>
      <c r="BL219" s="36">
        <f>январь!BI219+февраль!BI219+март!BI219+апрель!BI219+май!BI219+июнь!BI219+июль!BI219+август!BI219+сентябрь!BI219+октябрь!BI219+ноябрь!BI219+декабрь!BI219</f>
        <v>0</v>
      </c>
      <c r="BM219" s="29">
        <f>январь!BJ219+февраль!BJ219+март!BJ219+апрель!BJ219+май!BJ219+июнь!BJ219+июль!BJ219+август!BJ219+сентябрь!BJ219+октябрь!BJ219+ноябрь!BJ219+декабрь!BJ219</f>
        <v>0</v>
      </c>
      <c r="BN219" s="36">
        <f>январь!BK219+февраль!BK219+март!BK219+апрель!BK219+май!BK219+июнь!BK219+июль!BK219+август!BK219+сентябрь!BK219+октябрь!BK219+ноябрь!BK219+декабрь!BK219</f>
        <v>0</v>
      </c>
      <c r="BO219" s="29">
        <f>январь!BL219+февраль!BL219+март!BL219+апрель!BL219+май!BL219+июнь!BL219+июль!BL219+август!BL219+сентябрь!BL219+октябрь!BL219+ноябрь!BL219+декабрь!BL219</f>
        <v>0</v>
      </c>
      <c r="BP219" s="36">
        <f>январь!BM219+февраль!BM219+март!BM219+апрель!BM219+май!BM219+июнь!BM219+июль!BM219+август!BM219+сентябрь!BM219+октябрь!BM219+ноябрь!BM219+декабрь!BM219</f>
        <v>0</v>
      </c>
      <c r="BQ219" s="36">
        <f>январь!BN219+февраль!BN219+март!BN219+апрель!BN219+май!BN219+июнь!BN219+июль!BN219+август!BN219+сентябрь!BN219+октябрь!BN219+ноябрь!BN219+декабрь!BN219</f>
        <v>0</v>
      </c>
      <c r="BR219" s="36">
        <f>январь!BO219+февраль!BO219+март!BO219+апрель!BO219+май!BO219+июнь!BO219+июль!BO219+август!BO219+сентябрь!BO219+октябрь!BO219+ноябрь!BO219+декабрь!BO219</f>
        <v>0</v>
      </c>
      <c r="BS219" s="29">
        <f>январь!BP219+февраль!BP219+март!BP219+апрель!BP219+май!BP219+июнь!BP219+июль!BP219+август!BP219+сентябрь!BP219+октябрь!BP219+ноябрь!BP219+декабрь!BP219</f>
        <v>0</v>
      </c>
      <c r="BT219" s="36">
        <f>январь!BQ219+февраль!BQ219+март!BQ219+апрель!BQ219+май!BQ219+июнь!BQ219+июль!BQ219+август!BQ219+сентябрь!BQ219+октябрь!BQ219+ноябрь!BQ219+декабрь!BQ219</f>
        <v>0</v>
      </c>
      <c r="BU219" s="29">
        <f>январь!BR219+февраль!BR219+март!BR219+апрель!BR219+май!BR219+июнь!BR219+июль!BR219+август!BR219+сентябрь!BR219+октябрь!BR219+ноябрь!BR219+декабрь!BR219</f>
        <v>0</v>
      </c>
      <c r="BV219" s="36">
        <f>январь!BS219+февраль!BS219+март!BS219+апрель!BS219+май!BS219+июнь!BS219+июль!BS219+август!BS219+сентябрь!BS219+октябрь!BS219+ноябрь!BS219+декабрь!BS219</f>
        <v>0</v>
      </c>
      <c r="BW219" s="36">
        <f>январь!BT219+февраль!BT219+март!BT219+апрель!BT219+май!BT219+июнь!BT219+июль!BT219+август!BT219+сентябрь!BT219+октябрь!BT219+ноябрь!BT219+декабрь!BT219</f>
        <v>0</v>
      </c>
      <c r="BX219" s="36">
        <f>январь!BU219+февраль!BU219+март!BU219+апрель!BU219+май!BU219+июнь!BU219+июль!BU219+август!BU219+сентябрь!BU219+октябрь!BU219+ноябрь!BU219+декабрь!BU219</f>
        <v>0</v>
      </c>
      <c r="BY219" s="36">
        <f>январь!BV219+февраль!BV219+март!BV219+апрель!BV219+май!BV219+июнь!BV219+июль!BV219+август!BV219+сентябрь!BV219+октябрь!BV219+ноябрь!BV219+декабрь!BV219</f>
        <v>8.7940000000000005</v>
      </c>
      <c r="BZ219" s="77">
        <v>4</v>
      </c>
    </row>
    <row r="220" spans="1:78" x14ac:dyDescent="0.25">
      <c r="A220" s="16">
        <v>218</v>
      </c>
      <c r="B220" s="16">
        <v>1</v>
      </c>
      <c r="C220" s="37" t="s">
        <v>675</v>
      </c>
      <c r="D220" s="51">
        <v>500.30504863768107</v>
      </c>
      <c r="E220" s="25">
        <v>661.21831999999995</v>
      </c>
      <c r="F220" s="26">
        <f t="shared" si="9"/>
        <v>857.78736863768097</v>
      </c>
      <c r="G220" s="26">
        <f t="shared" si="10"/>
        <v>196.56904863768108</v>
      </c>
      <c r="H220" s="26">
        <f t="shared" si="11"/>
        <v>303.73599999999999</v>
      </c>
      <c r="I220" s="36">
        <f>январь!F220+февраль!F220+март!F220+апрель!F220+май!F220+июнь!F220+июль!F220+август!F220+сентябрь!F220+октябрь!F220+ноябрь!F220+декабрь!F220</f>
        <v>0</v>
      </c>
      <c r="J220" s="36">
        <f>январь!G220+февраль!G220+март!G220+апрель!G220+май!G220+июнь!G220+июль!G220+август!G220+сентябрь!G220+октябрь!G220+ноябрь!G220+декабрь!G220</f>
        <v>0</v>
      </c>
      <c r="K220" s="36">
        <f>январь!H220+февраль!H220+март!H220+апрель!H220+май!H220+июнь!H220+июль!H220+август!H220+сентябрь!H220+октябрь!H220+ноябрь!H220+декабрь!H220</f>
        <v>0</v>
      </c>
      <c r="L220" s="27">
        <f>январь!I220+февраль!I220+март!I220+апрель!I220+май!I220+июнь!I220+июль!I220+август!I220+сентябрь!I220+октябрь!I220+ноябрь!I220+декабрь!I220</f>
        <v>0</v>
      </c>
      <c r="M220" s="36">
        <f>январь!J220+февраль!J220+март!J220+апрель!J220+май!J220+июнь!J220+июль!J220+август!J220+сентябрь!J220+октябрь!J220+ноябрь!J220+декабрь!J220</f>
        <v>0</v>
      </c>
      <c r="N220" s="36">
        <f>январь!K220+февраль!K220+март!K220+апрель!K220+май!K220+июнь!K220+июль!K220+август!K220+сентябрь!K220+октябрь!K220+ноябрь!K220+декабрь!K220</f>
        <v>0</v>
      </c>
      <c r="O220" s="36">
        <f>январь!L220+февраль!L220+март!L220+апрель!L220+май!L220+июнь!L220+июль!L220+август!L220+сентябрь!L220+октябрь!L220+ноябрь!L220+декабрь!L220</f>
        <v>0</v>
      </c>
      <c r="P220" s="36">
        <f>январь!M220+февраль!M220+март!M220+апрель!M220+май!M220+июнь!M220+июль!M220+август!M220+сентябрь!M220+октябрь!M220+ноябрь!M220+декабрь!M220</f>
        <v>0</v>
      </c>
      <c r="Q220" s="36">
        <f>январь!N220+февраль!N220+март!N220+апрель!N220+май!N220+июнь!N220+июль!N220+август!N220+сентябрь!N220+октябрь!N220+ноябрь!N220+декабрь!N220</f>
        <v>0</v>
      </c>
      <c r="R220" s="29">
        <f>январь!O220+февраль!O220+март!O220+апрель!O220+май!O220+июнь!O220+июль!O220+август!O220+сентябрь!O220+октябрь!O220+ноябрь!O220+декабрь!O220</f>
        <v>0</v>
      </c>
      <c r="S220" s="36">
        <f>январь!P220+февраль!P220+март!P220+апрель!P220+май!P220+июнь!P220+июль!P220+август!P220+сентябрь!P220+октябрь!P220+ноябрь!P220+декабрь!P220</f>
        <v>0</v>
      </c>
      <c r="T220" s="29">
        <f>январь!Q220+февраль!Q220+март!Q220+апрель!Q220+май!Q220+июнь!Q220+июль!Q220+август!Q220+сентябрь!Q220+октябрь!Q220+ноябрь!Q220+декабрь!Q220</f>
        <v>0</v>
      </c>
      <c r="U220" s="36">
        <f>январь!R220+февраль!R220+март!R220+апрель!R220+май!R220+июнь!R220+июль!R220+август!R220+сентябрь!R220+октябрь!R220+ноябрь!R220+декабрь!R220</f>
        <v>0</v>
      </c>
      <c r="V220" s="36">
        <f>январь!S220+февраль!S220+март!S220+апрель!S220+май!S220+июнь!S220+июль!S220+август!S220+сентябрь!S220+октябрь!S220+ноябрь!S220+декабрь!S220</f>
        <v>0</v>
      </c>
      <c r="W220" s="36">
        <f>январь!T220+февраль!T220+март!T220+апрель!T220+май!T220+июнь!T220+июль!T220+август!T220+сентябрь!T220+октябрь!T220+ноябрь!T220+декабрь!T220</f>
        <v>0</v>
      </c>
      <c r="X220" s="36">
        <f>январь!U220+февраль!U220+март!U220+апрель!U220+май!U220+июнь!U220+июль!U220+август!U220+сентябрь!U220+октябрь!U220+ноябрь!U220+декабрь!U220</f>
        <v>2.5000000000000001E-2</v>
      </c>
      <c r="Y220" s="36">
        <f>январь!V220+февраль!V220+март!V220+апрель!V220+май!V220+июнь!V220+июль!V220+август!V220+сентябрь!V220+октябрь!V220+ноябрь!V220+декабрь!V220</f>
        <v>40.411999999999999</v>
      </c>
      <c r="Z220" s="36">
        <f>январь!W220+февраль!W220+март!W220+апрель!W220+май!W220+июнь!W220+июль!W220+август!W220+сентябрь!W220+октябрь!W220+ноябрь!W220+декабрь!W220</f>
        <v>0</v>
      </c>
      <c r="AA220" s="36">
        <f>январь!X220+февраль!X220+март!X220+апрель!X220+май!X220+июнь!X220+июль!X220+август!X220+сентябрь!X220+октябрь!X220+ноябрь!X220+декабрь!X220</f>
        <v>0</v>
      </c>
      <c r="AB220" s="29">
        <f>январь!Y220+февраль!Y220+март!Y220+апрель!Y220+май!Y220+июнь!Y220+июль!Y220+август!Y220+сентябрь!Y220+октябрь!Y220+ноябрь!Y220+декабрь!Y220</f>
        <v>0</v>
      </c>
      <c r="AC220" s="36">
        <f>январь!Z220+февраль!Z220+март!Z220+апрель!Z220+май!Z220+июнь!Z220+июль!Z220+август!Z220+сентябрь!Z220+октябрь!Z220+ноябрь!Z220+декабрь!Z220</f>
        <v>0</v>
      </c>
      <c r="AD220" s="66" t="str">
        <f>CONCATENATE(январь!AA220,$BZ$1,февраль!AA220,$BZ$1,март!AA220,$BZ$1,апрель!AA220,$BZ$1,май!AA220,$BZ$1,июнь!AA220,$BZ$1,июль!AA220,$BZ$1,август!AA220,$BZ$1,сентябрь!AA220,$BZ$1,октябрь!AA220,$BZ$1,ноябрь!AA220,$BZ$1,декабрь!AA220)</f>
        <v xml:space="preserve">           </v>
      </c>
      <c r="AE220" s="36">
        <f>январь!AB220+февраль!AB220+март!AB220+апрель!AB220+май!AB220+июнь!AB220+июль!AB220+август!AB220+сентябрь!AB220+октябрь!AB220+ноябрь!AB220+декабрь!AB220</f>
        <v>0</v>
      </c>
      <c r="AF220" s="36">
        <f>январь!AC220+февраль!AC220+март!AC220+апрель!AC220+май!AC220+июнь!AC220+июль!AC220+август!AC220+сентябрь!AC220+октябрь!AC220+ноябрь!AC220+декабрь!AC220</f>
        <v>0</v>
      </c>
      <c r="AG220" s="36">
        <f>январь!AD220+февраль!AD220+март!AD220+апрель!AD220+май!AD220+июнь!AD220+июль!AD220+август!AD220+сентябрь!AD220+октябрь!AD220+ноябрь!AD220+декабрь!AD220</f>
        <v>0</v>
      </c>
      <c r="AH220" s="36">
        <f>январь!AE220+февраль!AE220+март!AE220+апрель!AE220+май!AE220+июнь!AE220+июль!AE220+август!AE220+сентябрь!AE220+октябрь!AE220+ноябрь!AE220+декабрь!AE220</f>
        <v>0</v>
      </c>
      <c r="AI220" s="36">
        <f>январь!AF220+февраль!AF220+март!AF220+апрель!AF220+май!AF220+июнь!AF220+июль!AF220+август!AF220+сентябрь!AF220+октябрь!AF220+ноябрь!AF220+декабрь!AF220</f>
        <v>6.0000000000000001E-3</v>
      </c>
      <c r="AJ220" s="36">
        <f>январь!AG220+февраль!AG220+март!AG220+апрель!AG220+май!AG220+июнь!AG220+июль!AG220+август!AG220+сентябрь!AG220+октябрь!AG220+ноябрь!AG220+декабрь!AG220</f>
        <v>1.847</v>
      </c>
      <c r="AK220" s="29">
        <f>январь!AH220+февраль!AH220+март!AH220+апрель!AH220+май!AH220+июнь!AH220+июль!AH220+август!AH220+сентябрь!AH220+октябрь!AH220+ноябрь!AH220+декабрь!AH220</f>
        <v>3</v>
      </c>
      <c r="AL220" s="36">
        <f>январь!AI220+февраль!AI220+март!AI220+апрель!AI220+май!AI220+июнь!AI220+июль!AI220+август!AI220+сентябрь!AI220+октябрь!AI220+ноябрь!AI220+декабрь!AI220</f>
        <v>5.5540000000000003</v>
      </c>
      <c r="AM220" s="29">
        <f>январь!AJ220+февраль!AJ220+март!AJ220+апрель!AJ220+май!AJ220+июнь!AJ220+июль!AJ220+август!AJ220+сентябрь!AJ220+октябрь!AJ220+ноябрь!AJ220+декабрь!AJ220</f>
        <v>0</v>
      </c>
      <c r="AN220" s="36">
        <f>январь!AK220+февраль!AK220+март!AK220+апрель!AK220+май!AK220+июнь!AK220+июль!AK220+август!AK220+сентябрь!AK220+октябрь!AK220+ноябрь!AK220+декабрь!AK220</f>
        <v>0</v>
      </c>
      <c r="AO220" s="36">
        <f>январь!AL220+февраль!AL220+март!AL220+апрель!AL220+май!AL220+июнь!AL220+июль!AL220+август!AL220+сентябрь!AL220+октябрь!AL220+ноябрь!AL220+декабрь!AL220</f>
        <v>0</v>
      </c>
      <c r="AP220" s="36">
        <f>январь!AM220+февраль!AM220+март!AM220+апрель!AM220+май!AM220+июнь!AM220+июль!AM220+август!AM220+сентябрь!AM220+октябрь!AM220+ноябрь!AM220+декабрь!AM220</f>
        <v>0</v>
      </c>
      <c r="AQ220" s="29">
        <f>январь!AN220+февраль!AN220+март!AN220+апрель!AN220+май!AN220+июнь!AN220+июль!AN220+август!AN220+сентябрь!AN220+октябрь!AN220+ноябрь!AN220+декабрь!AN220</f>
        <v>0</v>
      </c>
      <c r="AR220" s="36">
        <f>январь!AO220+февраль!AO220+март!AO220+апрель!AO220+май!AO220+июнь!AO220+июль!AO220+август!AO220+сентябрь!AO220+октябрь!AO220+ноябрь!AO220+декабрь!AO220</f>
        <v>0</v>
      </c>
      <c r="AS220" s="29">
        <f>январь!AP220+февраль!AP220+март!AP220+апрель!AP220+май!AP220+июнь!AP220+июль!AP220+август!AP220+сентябрь!AP220+октябрь!AP220+ноябрь!AP220+декабрь!AP220</f>
        <v>0</v>
      </c>
      <c r="AT220" s="36">
        <f>январь!AQ220+февраль!AQ220+март!AQ220+апрель!AQ220+май!AQ220+июнь!AQ220+июль!AQ220+август!AQ220+сентябрь!AQ220+октябрь!AQ220+ноябрь!AQ220+декабрь!AQ220</f>
        <v>0</v>
      </c>
      <c r="AU220" s="29">
        <f>январь!AR220+февраль!AR220+март!AR220+апрель!AR220+май!AR220+июнь!AR220+июль!AR220+август!AR220+сентябрь!AR220+октябрь!AR220+ноябрь!AR220+декабрь!AR220</f>
        <v>0</v>
      </c>
      <c r="AV220" s="36">
        <f>январь!AS220+февраль!AS220+март!AS220+апрель!AS220+май!AS220+июнь!AS220+июль!AS220+август!AS220+сентябрь!AS220+октябрь!AS220+ноябрь!AS220+декабрь!AS220</f>
        <v>0</v>
      </c>
      <c r="AW220" s="36">
        <f>январь!AT220+февраль!AT220+март!AT220+апрель!AT220+май!AT220+июнь!AT220+июль!AT220+август!AT220+сентябрь!AT220+октябрь!AT220+ноябрь!AT220+декабрь!AT220</f>
        <v>0</v>
      </c>
      <c r="AX220" s="36">
        <f>январь!AU220+февраль!AU220+март!AU220+апрель!AU220+май!AU220+июнь!AU220+июль!AU220+август!AU220+сентябрь!AU220+октябрь!AU220+ноябрь!AU220+декабрь!AU220</f>
        <v>0</v>
      </c>
      <c r="AY220" s="29">
        <f>январь!AV220+февраль!AV220+март!AV220+апрель!AV220+май!AV220+июнь!AV220+июль!AV220+август!AV220+сентябрь!AV220+октябрь!AV220+ноябрь!AV220+декабрь!AV220</f>
        <v>0</v>
      </c>
      <c r="AZ220" s="36">
        <f>январь!AW220+февраль!AW220+март!AW220+апрель!AW220+май!AW220+июнь!AW220+июль!AW220+август!AW220+сентябрь!AW220+октябрь!AW220+ноябрь!AW220+декабрь!AW220</f>
        <v>0</v>
      </c>
      <c r="BA220" s="36">
        <f>январь!AX220+февраль!AX220+март!AX220+апрель!AX220+май!AX220+июнь!AX220+июль!AX220+август!AX220+сентябрь!AX220+октябрь!AX220+ноябрь!AX220+декабрь!AX220</f>
        <v>0</v>
      </c>
      <c r="BB220" s="36">
        <f>январь!AY220+февраль!AY220+март!AY220+апрель!AY220+май!AY220+июнь!AY220+июль!AY220+август!AY220+сентябрь!AY220+октябрь!AY220+ноябрь!AY220+декабрь!AY220</f>
        <v>0</v>
      </c>
      <c r="BC220" s="29">
        <f>январь!AZ220+февраль!AZ220+март!AZ220+апрель!AZ220+май!AZ220+июнь!AZ220+июль!AZ220+август!AZ220+сентябрь!AZ220+октябрь!AZ220+ноябрь!AZ220+декабрь!AZ220</f>
        <v>0</v>
      </c>
      <c r="BD220" s="36">
        <f>январь!BA220+февраль!BA220+март!BA220+апрель!BA220+май!BA220+июнь!BA220+июль!BA220+август!BA220+сентябрь!BA220+октябрь!BA220+ноябрь!BA220+декабрь!BA220</f>
        <v>0</v>
      </c>
      <c r="BE220" s="36">
        <f>январь!BB220+февраль!BB220+март!BB220+апрель!BB220+май!BB220+июнь!BB220+июль!BB220+август!BB220+сентябрь!BB220+октябрь!BB220+ноябрь!BB220+декабрь!BB220</f>
        <v>0</v>
      </c>
      <c r="BF220" s="36">
        <f>январь!BC220+февраль!BC220+март!BC220+апрель!BC220+май!BC220+июнь!BC220+июль!BC220+август!BC220+сентябрь!BC220+октябрь!BC220+ноябрь!BC220+декабрь!BC220</f>
        <v>0</v>
      </c>
      <c r="BG220" s="36">
        <f>январь!BD220+февраль!BD220+март!BD220+апрель!BD220+май!BD220+июнь!BD220+июль!BD220+август!BD220+сентябрь!BD220+октябрь!BD220+ноябрь!BD220+декабрь!BD220</f>
        <v>3.0000000000000001E-3</v>
      </c>
      <c r="BH220" s="36">
        <f>январь!BE220+февраль!BE220+март!BE220+апрель!BE220+май!BE220+июнь!BE220+июль!BE220+август!BE220+сентябрь!BE220+октябрь!BE220+ноябрь!BE220+декабрь!BE220</f>
        <v>2.4350000000000001</v>
      </c>
      <c r="BI220" s="36">
        <f>январь!BF220+февраль!BF220+март!BF220+апрель!BF220+май!BF220+июнь!BF220+июль!BF220+август!BF220+сентябрь!BF220+октябрь!BF220+ноябрь!BF220+декабрь!BF220</f>
        <v>7.9000000000000001E-2</v>
      </c>
      <c r="BJ220" s="36">
        <f>январь!BG220+февраль!BG220+март!BG220+апрель!BG220+май!BG220+июнь!BG220+июль!BG220+август!BG220+сентябрь!BG220+октябрь!BG220+ноябрь!BG220+декабрь!BG220</f>
        <v>106.047</v>
      </c>
      <c r="BK220" s="36">
        <f>январь!BH220+февраль!BH220+март!BH220+апрель!BH220+май!BH220+июнь!BH220+июль!BH220+август!BH220+сентябрь!BH220+октябрь!BH220+ноябрь!BH220+декабрь!BH220</f>
        <v>0</v>
      </c>
      <c r="BL220" s="36">
        <f>январь!BI220+февраль!BI220+март!BI220+апрель!BI220+май!BI220+июнь!BI220+июль!BI220+август!BI220+сентябрь!BI220+октябрь!BI220+ноябрь!BI220+декабрь!BI220</f>
        <v>0</v>
      </c>
      <c r="BM220" s="29">
        <f>январь!BJ220+февраль!BJ220+март!BJ220+апрель!BJ220+май!BJ220+июнь!BJ220+июль!BJ220+август!BJ220+сентябрь!BJ220+октябрь!BJ220+ноябрь!BJ220+декабрь!BJ220</f>
        <v>1</v>
      </c>
      <c r="BN220" s="36">
        <f>январь!BK220+февраль!BK220+март!BK220+апрель!BK220+май!BK220+июнь!BK220+июль!BK220+август!BK220+сентябрь!BK220+октябрь!BK220+ноябрь!BK220+декабрь!BK220</f>
        <v>1.746</v>
      </c>
      <c r="BO220" s="29">
        <f>январь!BL220+февраль!BL220+март!BL220+апрель!BL220+май!BL220+июнь!BL220+июль!BL220+август!BL220+сентябрь!BL220+октябрь!BL220+ноябрь!BL220+декабрь!BL220</f>
        <v>78</v>
      </c>
      <c r="BP220" s="36">
        <f>январь!BM220+февраль!BM220+март!BM220+апрель!BM220+май!BM220+июнь!BM220+июль!BM220+август!BM220+сентябрь!BM220+октябрь!BM220+ноябрь!BM220+декабрь!BM220</f>
        <v>44.890999999999998</v>
      </c>
      <c r="BQ220" s="36">
        <f>январь!BN220+февраль!BN220+март!BN220+апрель!BN220+май!BN220+июнь!BN220+июль!BN220+август!BN220+сентябрь!BN220+октябрь!BN220+ноябрь!BN220+декабрь!BN220</f>
        <v>0</v>
      </c>
      <c r="BR220" s="36">
        <f>январь!BO220+февраль!BO220+март!BO220+апрель!BO220+май!BO220+июнь!BO220+июль!BO220+август!BO220+сентябрь!BO220+октябрь!BO220+ноябрь!BO220+декабрь!BO220</f>
        <v>0</v>
      </c>
      <c r="BS220" s="29">
        <f>январь!BP220+февраль!BP220+март!BP220+апрель!BP220+май!BP220+июнь!BP220+июль!BP220+август!BP220+сентябрь!BP220+октябрь!BP220+ноябрь!BP220+декабрь!BP220</f>
        <v>70</v>
      </c>
      <c r="BT220" s="36">
        <f>январь!BQ220+февраль!BQ220+март!BQ220+апрель!BQ220+май!BQ220+июнь!BQ220+июль!BQ220+август!BQ220+сентябрь!BQ220+октябрь!BQ220+ноябрь!BQ220+декабрь!BQ220</f>
        <v>84.885000000000005</v>
      </c>
      <c r="BU220" s="29">
        <f>январь!BR220+февраль!BR220+март!BR220+апрель!BR220+май!BR220+июнь!BR220+июль!BR220+август!BR220+сентябрь!BR220+октябрь!BR220+ноябрь!BR220+декабрь!BR220</f>
        <v>0</v>
      </c>
      <c r="BV220" s="36">
        <f>январь!BS220+февраль!BS220+март!BS220+апрель!BS220+май!BS220+июнь!BS220+июль!BS220+август!BS220+сентябрь!BS220+октябрь!BS220+ноябрь!BS220+декабрь!BS220</f>
        <v>0</v>
      </c>
      <c r="BW220" s="36">
        <f>январь!BT220+февраль!BT220+март!BT220+апрель!BT220+май!BT220+июнь!BT220+июль!BT220+август!BT220+сентябрь!BT220+октябрь!BT220+ноябрь!BT220+декабрь!BT220</f>
        <v>0</v>
      </c>
      <c r="BX220" s="36">
        <f>январь!BU220+февраль!BU220+март!BU220+апрель!BU220+май!BU220+июнь!BU220+июль!BU220+август!BU220+сентябрь!BU220+октябрь!BU220+ноябрь!BU220+декабрь!BU220</f>
        <v>0</v>
      </c>
      <c r="BY220" s="36">
        <f>январь!BV220+февраль!BV220+март!BV220+апрель!BV220+май!BV220+июнь!BV220+июль!BV220+август!BV220+сентябрь!BV220+октябрь!BV220+ноябрь!BV220+декабрь!BV220</f>
        <v>15.919</v>
      </c>
      <c r="BZ220" s="77">
        <v>8</v>
      </c>
    </row>
    <row r="221" spans="1:78" x14ac:dyDescent="0.25">
      <c r="A221" s="16">
        <v>219</v>
      </c>
      <c r="B221" s="16">
        <v>1</v>
      </c>
      <c r="C221" s="37" t="s">
        <v>676</v>
      </c>
      <c r="D221" s="51">
        <v>414.01175414106274</v>
      </c>
      <c r="E221" s="25">
        <v>844.70296399999995</v>
      </c>
      <c r="F221" s="26">
        <f t="shared" si="9"/>
        <v>1248.9077181410628</v>
      </c>
      <c r="G221" s="26">
        <f t="shared" si="10"/>
        <v>404.20475414106272</v>
      </c>
      <c r="H221" s="26">
        <f t="shared" si="11"/>
        <v>9.8070000000000004</v>
      </c>
      <c r="I221" s="36">
        <f>январь!F221+февраль!F221+март!F221+апрель!F221+май!F221+июнь!F221+июль!F221+август!F221+сентябрь!F221+октябрь!F221+ноябрь!F221+декабрь!F221</f>
        <v>0</v>
      </c>
      <c r="J221" s="36">
        <f>январь!G221+февраль!G221+март!G221+апрель!G221+май!G221+июнь!G221+июль!G221+август!G221+сентябрь!G221+октябрь!G221+ноябрь!G221+декабрь!G221</f>
        <v>0</v>
      </c>
      <c r="K221" s="36">
        <f>январь!H221+февраль!H221+март!H221+апрель!H221+май!H221+июнь!H221+июль!H221+август!H221+сентябрь!H221+октябрь!H221+ноябрь!H221+декабрь!H221</f>
        <v>0</v>
      </c>
      <c r="L221" s="27">
        <f>январь!I221+февраль!I221+март!I221+апрель!I221+май!I221+июнь!I221+июль!I221+август!I221+сентябрь!I221+октябрь!I221+ноябрь!I221+декабрь!I221</f>
        <v>0</v>
      </c>
      <c r="M221" s="36">
        <f>январь!J221+февраль!J221+март!J221+апрель!J221+май!J221+июнь!J221+июль!J221+август!J221+сентябрь!J221+октябрь!J221+ноябрь!J221+декабрь!J221</f>
        <v>0</v>
      </c>
      <c r="N221" s="36">
        <f>январь!K221+февраль!K221+март!K221+апрель!K221+май!K221+июнь!K221+июль!K221+август!K221+сентябрь!K221+октябрь!K221+ноябрь!K221+декабрь!K221</f>
        <v>0</v>
      </c>
      <c r="O221" s="36">
        <f>январь!L221+февраль!L221+март!L221+апрель!L221+май!L221+июнь!L221+июль!L221+август!L221+сентябрь!L221+октябрь!L221+ноябрь!L221+декабрь!L221</f>
        <v>0</v>
      </c>
      <c r="P221" s="36">
        <f>январь!M221+февраль!M221+март!M221+апрель!M221+май!M221+июнь!M221+июль!M221+август!M221+сентябрь!M221+октябрь!M221+ноябрь!M221+декабрь!M221</f>
        <v>0</v>
      </c>
      <c r="Q221" s="36">
        <f>январь!N221+февраль!N221+март!N221+апрель!N221+май!N221+июнь!N221+июль!N221+август!N221+сентябрь!N221+октябрь!N221+ноябрь!N221+декабрь!N221</f>
        <v>0</v>
      </c>
      <c r="R221" s="29">
        <f>январь!O221+февраль!O221+март!O221+апрель!O221+май!O221+июнь!O221+июль!O221+август!O221+сентябрь!O221+октябрь!O221+ноябрь!O221+декабрь!O221</f>
        <v>0</v>
      </c>
      <c r="S221" s="36">
        <f>январь!P221+февраль!P221+март!P221+апрель!P221+май!P221+июнь!P221+июль!P221+август!P221+сентябрь!P221+октябрь!P221+ноябрь!P221+декабрь!P221</f>
        <v>0</v>
      </c>
      <c r="T221" s="29">
        <f>январь!Q221+февраль!Q221+март!Q221+апрель!Q221+май!Q221+июнь!Q221+июль!Q221+август!Q221+сентябрь!Q221+октябрь!Q221+ноябрь!Q221+декабрь!Q221</f>
        <v>0</v>
      </c>
      <c r="U221" s="36">
        <f>январь!R221+февраль!R221+март!R221+апрель!R221+май!R221+июнь!R221+июль!R221+август!R221+сентябрь!R221+октябрь!R221+ноябрь!R221+декабрь!R221</f>
        <v>0</v>
      </c>
      <c r="V221" s="36">
        <f>январь!S221+февраль!S221+март!S221+апрель!S221+май!S221+июнь!S221+июль!S221+август!S221+сентябрь!S221+октябрь!S221+ноябрь!S221+декабрь!S221</f>
        <v>0</v>
      </c>
      <c r="W221" s="36">
        <f>январь!T221+февраль!T221+март!T221+апрель!T221+май!T221+июнь!T221+июль!T221+август!T221+сентябрь!T221+октябрь!T221+ноябрь!T221+декабрь!T221</f>
        <v>0</v>
      </c>
      <c r="X221" s="36">
        <f>январь!U221+февраль!U221+март!U221+апрель!U221+май!U221+июнь!U221+июль!U221+август!U221+сентябрь!U221+октябрь!U221+ноябрь!U221+декабрь!U221</f>
        <v>0</v>
      </c>
      <c r="Y221" s="36">
        <f>январь!V221+февраль!V221+март!V221+апрель!V221+май!V221+июнь!V221+июль!V221+август!V221+сентябрь!V221+октябрь!V221+ноябрь!V221+декабрь!V221</f>
        <v>0</v>
      </c>
      <c r="Z221" s="36">
        <f>январь!W221+февраль!W221+март!W221+апрель!W221+май!W221+июнь!W221+июль!W221+август!W221+сентябрь!W221+октябрь!W221+ноябрь!W221+декабрь!W221</f>
        <v>0</v>
      </c>
      <c r="AA221" s="36">
        <f>январь!X221+февраль!X221+март!X221+апрель!X221+май!X221+июнь!X221+июль!X221+август!X221+сентябрь!X221+октябрь!X221+ноябрь!X221+декабрь!X221</f>
        <v>0</v>
      </c>
      <c r="AB221" s="29">
        <f>январь!Y221+февраль!Y221+март!Y221+апрель!Y221+май!Y221+июнь!Y221+июль!Y221+август!Y221+сентябрь!Y221+октябрь!Y221+ноябрь!Y221+декабрь!Y221</f>
        <v>0</v>
      </c>
      <c r="AC221" s="36">
        <f>январь!Z221+февраль!Z221+март!Z221+апрель!Z221+май!Z221+июнь!Z221+июль!Z221+август!Z221+сентябрь!Z221+октябрь!Z221+ноябрь!Z221+декабрь!Z221</f>
        <v>0</v>
      </c>
      <c r="AD221" s="66" t="str">
        <f>CONCATENATE(январь!AA221,$BZ$1,февраль!AA221,$BZ$1,март!AA221,$BZ$1,апрель!AA221,$BZ$1,май!AA221,$BZ$1,июнь!AA221,$BZ$1,июль!AA221,$BZ$1,август!AA221,$BZ$1,сентябрь!AA221,$BZ$1,октябрь!AA221,$BZ$1,ноябрь!AA221,$BZ$1,декабрь!AA221)</f>
        <v xml:space="preserve">           </v>
      </c>
      <c r="AE221" s="36">
        <f>январь!AB221+февраль!AB221+март!AB221+апрель!AB221+май!AB221+июнь!AB221+июль!AB221+август!AB221+сентябрь!AB221+октябрь!AB221+ноябрь!AB221+декабрь!AB221</f>
        <v>0</v>
      </c>
      <c r="AF221" s="36">
        <f>январь!AC221+февраль!AC221+март!AC221+апрель!AC221+май!AC221+июнь!AC221+июль!AC221+август!AC221+сентябрь!AC221+октябрь!AC221+ноябрь!AC221+декабрь!AC221</f>
        <v>0</v>
      </c>
      <c r="AG221" s="36">
        <f>январь!AD221+февраль!AD221+март!AD221+апрель!AD221+май!AD221+июнь!AD221+июль!AD221+август!AD221+сентябрь!AD221+октябрь!AD221+ноябрь!AD221+декабрь!AD221</f>
        <v>0</v>
      </c>
      <c r="AH221" s="36">
        <f>январь!AE221+февраль!AE221+март!AE221+апрель!AE221+май!AE221+июнь!AE221+июль!AE221+август!AE221+сентябрь!AE221+октябрь!AE221+ноябрь!AE221+декабрь!AE221</f>
        <v>0</v>
      </c>
      <c r="AI221" s="36">
        <f>январь!AF221+февраль!AF221+март!AF221+апрель!AF221+май!AF221+июнь!AF221+июль!AF221+август!AF221+сентябрь!AF221+октябрь!AF221+ноябрь!AF221+декабрь!AF221</f>
        <v>0</v>
      </c>
      <c r="AJ221" s="36">
        <f>январь!AG221+февраль!AG221+март!AG221+апрель!AG221+май!AG221+июнь!AG221+июль!AG221+август!AG221+сентябрь!AG221+октябрь!AG221+ноябрь!AG221+декабрь!AG221</f>
        <v>0</v>
      </c>
      <c r="AK221" s="29">
        <f>январь!AH221+февраль!AH221+март!AH221+апрель!AH221+май!AH221+июнь!AH221+июль!AH221+август!AH221+сентябрь!AH221+октябрь!AH221+ноябрь!AH221+декабрь!AH221</f>
        <v>0</v>
      </c>
      <c r="AL221" s="36">
        <f>январь!AI221+февраль!AI221+март!AI221+апрель!AI221+май!AI221+июнь!AI221+июль!AI221+август!AI221+сентябрь!AI221+октябрь!AI221+ноябрь!AI221+декабрь!AI221</f>
        <v>0</v>
      </c>
      <c r="AM221" s="29">
        <f>январь!AJ221+февраль!AJ221+март!AJ221+апрель!AJ221+май!AJ221+июнь!AJ221+июль!AJ221+август!AJ221+сентябрь!AJ221+октябрь!AJ221+ноябрь!AJ221+декабрь!AJ221</f>
        <v>0</v>
      </c>
      <c r="AN221" s="36">
        <f>январь!AK221+февраль!AK221+март!AK221+апрель!AK221+май!AK221+июнь!AK221+июль!AK221+август!AK221+сентябрь!AK221+октябрь!AK221+ноябрь!AK221+декабрь!AK221</f>
        <v>0</v>
      </c>
      <c r="AO221" s="36">
        <f>январь!AL221+февраль!AL221+март!AL221+апрель!AL221+май!AL221+июнь!AL221+июль!AL221+август!AL221+сентябрь!AL221+октябрь!AL221+ноябрь!AL221+декабрь!AL221</f>
        <v>0</v>
      </c>
      <c r="AP221" s="36">
        <f>январь!AM221+февраль!AM221+март!AM221+апрель!AM221+май!AM221+июнь!AM221+июль!AM221+август!AM221+сентябрь!AM221+октябрь!AM221+ноябрь!AM221+декабрь!AM221</f>
        <v>0</v>
      </c>
      <c r="AQ221" s="29">
        <f>январь!AN221+февраль!AN221+март!AN221+апрель!AN221+май!AN221+июнь!AN221+июль!AN221+август!AN221+сентябрь!AN221+октябрь!AN221+ноябрь!AN221+декабрь!AN221</f>
        <v>0</v>
      </c>
      <c r="AR221" s="36">
        <f>январь!AO221+февраль!AO221+март!AO221+апрель!AO221+май!AO221+июнь!AO221+июль!AO221+август!AO221+сентябрь!AO221+октябрь!AO221+ноябрь!AO221+декабрь!AO221</f>
        <v>0</v>
      </c>
      <c r="AS221" s="29">
        <f>январь!AP221+февраль!AP221+март!AP221+апрель!AP221+май!AP221+июнь!AP221+июль!AP221+август!AP221+сентябрь!AP221+октябрь!AP221+ноябрь!AP221+декабрь!AP221</f>
        <v>0</v>
      </c>
      <c r="AT221" s="36">
        <f>январь!AQ221+февраль!AQ221+март!AQ221+апрель!AQ221+май!AQ221+июнь!AQ221+июль!AQ221+август!AQ221+сентябрь!AQ221+октябрь!AQ221+ноябрь!AQ221+декабрь!AQ221</f>
        <v>0</v>
      </c>
      <c r="AU221" s="29">
        <f>январь!AR221+февраль!AR221+март!AR221+апрель!AR221+май!AR221+июнь!AR221+июль!AR221+август!AR221+сентябрь!AR221+октябрь!AR221+ноябрь!AR221+декабрь!AR221</f>
        <v>0</v>
      </c>
      <c r="AV221" s="36">
        <f>январь!AS221+февраль!AS221+март!AS221+апрель!AS221+май!AS221+июнь!AS221+июль!AS221+август!AS221+сентябрь!AS221+октябрь!AS221+ноябрь!AS221+декабрь!AS221</f>
        <v>0</v>
      </c>
      <c r="AW221" s="36">
        <f>январь!AT221+февраль!AT221+март!AT221+апрель!AT221+май!AT221+июнь!AT221+июль!AT221+август!AT221+сентябрь!AT221+октябрь!AT221+ноябрь!AT221+декабрь!AT221</f>
        <v>0</v>
      </c>
      <c r="AX221" s="36">
        <f>январь!AU221+февраль!AU221+март!AU221+апрель!AU221+май!AU221+июнь!AU221+июль!AU221+август!AU221+сентябрь!AU221+октябрь!AU221+ноябрь!AU221+декабрь!AU221</f>
        <v>0</v>
      </c>
      <c r="AY221" s="29">
        <f>январь!AV221+февраль!AV221+март!AV221+апрель!AV221+май!AV221+июнь!AV221+июль!AV221+август!AV221+сентябрь!AV221+октябрь!AV221+ноябрь!AV221+декабрь!AV221</f>
        <v>0</v>
      </c>
      <c r="AZ221" s="36">
        <f>январь!AW221+февраль!AW221+март!AW221+апрель!AW221+май!AW221+июнь!AW221+июль!AW221+август!AW221+сентябрь!AW221+октябрь!AW221+ноябрь!AW221+декабрь!AW221</f>
        <v>0</v>
      </c>
      <c r="BA221" s="36">
        <f>январь!AX221+февраль!AX221+март!AX221+апрель!AX221+май!AX221+июнь!AX221+июль!AX221+август!AX221+сентябрь!AX221+октябрь!AX221+ноябрь!AX221+декабрь!AX221</f>
        <v>0</v>
      </c>
      <c r="BB221" s="36">
        <f>январь!AY221+февраль!AY221+март!AY221+апрель!AY221+май!AY221+июнь!AY221+июль!AY221+август!AY221+сентябрь!AY221+октябрь!AY221+ноябрь!AY221+декабрь!AY221</f>
        <v>0</v>
      </c>
      <c r="BC221" s="29">
        <f>январь!AZ221+февраль!AZ221+март!AZ221+апрель!AZ221+май!AZ221+июнь!AZ221+июль!AZ221+август!AZ221+сентябрь!AZ221+октябрь!AZ221+ноябрь!AZ221+декабрь!AZ221</f>
        <v>0</v>
      </c>
      <c r="BD221" s="36">
        <f>январь!BA221+февраль!BA221+март!BA221+апрель!BA221+май!BA221+июнь!BA221+июль!BA221+август!BA221+сентябрь!BA221+октябрь!BA221+ноябрь!BA221+декабрь!BA221</f>
        <v>0</v>
      </c>
      <c r="BE221" s="36">
        <f>январь!BB221+февраль!BB221+март!BB221+апрель!BB221+май!BB221+июнь!BB221+июль!BB221+август!BB221+сентябрь!BB221+октябрь!BB221+ноябрь!BB221+декабрь!BB221</f>
        <v>0</v>
      </c>
      <c r="BF221" s="36">
        <f>январь!BC221+февраль!BC221+март!BC221+апрель!BC221+май!BC221+июнь!BC221+июль!BC221+август!BC221+сентябрь!BC221+октябрь!BC221+ноябрь!BC221+декабрь!BC221</f>
        <v>0</v>
      </c>
      <c r="BG221" s="36">
        <f>январь!BD221+февраль!BD221+март!BD221+апрель!BD221+май!BD221+июнь!BD221+июль!BD221+август!BD221+сентябрь!BD221+октябрь!BD221+ноябрь!BD221+декабрь!BD221</f>
        <v>0</v>
      </c>
      <c r="BH221" s="36">
        <f>январь!BE221+февраль!BE221+март!BE221+апрель!BE221+май!BE221+июнь!BE221+июль!BE221+август!BE221+сентябрь!BE221+октябрь!BE221+ноябрь!BE221+декабрь!BE221</f>
        <v>0</v>
      </c>
      <c r="BI221" s="36">
        <f>январь!BF221+февраль!BF221+март!BF221+апрель!BF221+май!BF221+июнь!BF221+июль!BF221+август!BF221+сентябрь!BF221+октябрь!BF221+ноябрь!BF221+декабрь!BF221</f>
        <v>0</v>
      </c>
      <c r="BJ221" s="36">
        <f>январь!BG221+февраль!BG221+март!BG221+апрель!BG221+май!BG221+июнь!BG221+июль!BG221+август!BG221+сентябрь!BG221+октябрь!BG221+ноябрь!BG221+декабрь!BG221</f>
        <v>0</v>
      </c>
      <c r="BK221" s="36">
        <f>январь!BH221+февраль!BH221+март!BH221+апрель!BH221+май!BH221+июнь!BH221+июль!BH221+август!BH221+сентябрь!BH221+октябрь!BH221+ноябрь!BH221+декабрь!BH221</f>
        <v>0</v>
      </c>
      <c r="BL221" s="36">
        <f>январь!BI221+февраль!BI221+март!BI221+апрель!BI221+май!BI221+июнь!BI221+июль!BI221+август!BI221+сентябрь!BI221+октябрь!BI221+ноябрь!BI221+декабрь!BI221</f>
        <v>0</v>
      </c>
      <c r="BM221" s="29">
        <f>январь!BJ221+февраль!BJ221+март!BJ221+апрель!BJ221+май!BJ221+июнь!BJ221+июль!BJ221+август!BJ221+сентябрь!BJ221+октябрь!BJ221+ноябрь!BJ221+декабрь!BJ221</f>
        <v>0</v>
      </c>
      <c r="BN221" s="36">
        <f>январь!BK221+февраль!BK221+март!BK221+апрель!BK221+май!BK221+июнь!BK221+июль!BK221+август!BK221+сентябрь!BK221+октябрь!BK221+ноябрь!BK221+декабрь!BK221</f>
        <v>0</v>
      </c>
      <c r="BO221" s="29">
        <f>январь!BL221+февраль!BL221+март!BL221+апрель!BL221+май!BL221+июнь!BL221+июль!BL221+август!BL221+сентябрь!BL221+октябрь!BL221+ноябрь!BL221+декабрь!BL221</f>
        <v>12</v>
      </c>
      <c r="BP221" s="36">
        <f>январь!BM221+февраль!BM221+март!BM221+апрель!BM221+май!BM221+июнь!BM221+июль!BM221+август!BM221+сентябрь!BM221+октябрь!BM221+ноябрь!BM221+декабрь!BM221</f>
        <v>7.7229999999999999</v>
      </c>
      <c r="BQ221" s="36">
        <f>январь!BN221+февраль!BN221+март!BN221+апрель!BN221+май!BN221+июнь!BN221+июль!BN221+август!BN221+сентябрь!BN221+октябрь!BN221+ноябрь!BN221+декабрь!BN221</f>
        <v>0</v>
      </c>
      <c r="BR221" s="36">
        <f>январь!BO221+февраль!BO221+март!BO221+апрель!BO221+май!BO221+июнь!BO221+июль!BO221+август!BO221+сентябрь!BO221+октябрь!BO221+ноябрь!BO221+декабрь!BO221</f>
        <v>0</v>
      </c>
      <c r="BS221" s="29">
        <f>январь!BP221+февраль!BP221+март!BP221+апрель!BP221+май!BP221+июнь!BP221+июль!BP221+август!BP221+сентябрь!BP221+октябрь!BP221+ноябрь!BP221+декабрь!BP221</f>
        <v>0</v>
      </c>
      <c r="BT221" s="36">
        <f>январь!BQ221+февраль!BQ221+март!BQ221+апрель!BQ221+май!BQ221+июнь!BQ221+июль!BQ221+август!BQ221+сентябрь!BQ221+октябрь!BQ221+ноябрь!BQ221+декабрь!BQ221</f>
        <v>0</v>
      </c>
      <c r="BU221" s="29">
        <f>январь!BR221+февраль!BR221+март!BR221+апрель!BR221+май!BR221+июнь!BR221+июль!BR221+август!BR221+сентябрь!BR221+октябрь!BR221+ноябрь!BR221+декабрь!BR221</f>
        <v>0</v>
      </c>
      <c r="BV221" s="36">
        <f>январь!BS221+февраль!BS221+март!BS221+апрель!BS221+май!BS221+июнь!BS221+июль!BS221+август!BS221+сентябрь!BS221+октябрь!BS221+ноябрь!BS221+декабрь!BS221</f>
        <v>0</v>
      </c>
      <c r="BW221" s="36">
        <f>январь!BT221+февраль!BT221+март!BT221+апрель!BT221+май!BT221+июнь!BT221+июль!BT221+август!BT221+сентябрь!BT221+октябрь!BT221+ноябрь!BT221+декабрь!BT221</f>
        <v>0</v>
      </c>
      <c r="BX221" s="36">
        <f>январь!BU221+февраль!BU221+март!BU221+апрель!BU221+май!BU221+июнь!BU221+июль!BU221+август!BU221+сентябрь!BU221+октябрь!BU221+ноябрь!BU221+декабрь!BU221</f>
        <v>0</v>
      </c>
      <c r="BY221" s="36">
        <f>январь!BV221+февраль!BV221+март!BV221+апрель!BV221+май!BV221+июнь!BV221+июль!BV221+август!BV221+сентябрь!BV221+октябрь!BV221+ноябрь!BV221+декабрь!BV221</f>
        <v>2.0840000000000001</v>
      </c>
      <c r="BZ221" s="77">
        <v>3</v>
      </c>
    </row>
    <row r="222" spans="1:78" ht="14.25" customHeight="1" x14ac:dyDescent="0.25">
      <c r="A222" s="16">
        <v>220</v>
      </c>
      <c r="B222" s="16">
        <v>1</v>
      </c>
      <c r="C222" s="37" t="s">
        <v>677</v>
      </c>
      <c r="D222" s="51">
        <v>298.32170477294682</v>
      </c>
      <c r="E222" s="25">
        <v>-67.253265999999968</v>
      </c>
      <c r="F222" s="26">
        <f t="shared" si="9"/>
        <v>197.10843877294684</v>
      </c>
      <c r="G222" s="26">
        <f t="shared" si="10"/>
        <v>264.36170477294684</v>
      </c>
      <c r="H222" s="26">
        <f t="shared" si="11"/>
        <v>33.96</v>
      </c>
      <c r="I222" s="36">
        <f>январь!F222+февраль!F222+март!F222+апрель!F222+май!F222+июнь!F222+июль!F222+август!F222+сентябрь!F222+октябрь!F222+ноябрь!F222+декабрь!F222</f>
        <v>0</v>
      </c>
      <c r="J222" s="36">
        <f>январь!G222+февраль!G222+март!G222+апрель!G222+май!G222+июнь!G222+июль!G222+август!G222+сентябрь!G222+октябрь!G222+ноябрь!G222+декабрь!G222</f>
        <v>0</v>
      </c>
      <c r="K222" s="36">
        <f>январь!H222+февраль!H222+март!H222+апрель!H222+май!H222+июнь!H222+июль!H222+август!H222+сентябрь!H222+октябрь!H222+ноябрь!H222+декабрь!H222</f>
        <v>0</v>
      </c>
      <c r="L222" s="27">
        <f>январь!I222+февраль!I222+март!I222+апрель!I222+май!I222+июнь!I222+июль!I222+август!I222+сентябрь!I222+октябрь!I222+ноябрь!I222+декабрь!I222</f>
        <v>0</v>
      </c>
      <c r="M222" s="36">
        <f>январь!J222+февраль!J222+март!J222+апрель!J222+май!J222+июнь!J222+июль!J222+август!J222+сентябрь!J222+октябрь!J222+ноябрь!J222+декабрь!J222</f>
        <v>0</v>
      </c>
      <c r="N222" s="36">
        <f>январь!K222+февраль!K222+март!K222+апрель!K222+май!K222+июнь!K222+июль!K222+август!K222+сентябрь!K222+октябрь!K222+ноябрь!K222+декабрь!K222</f>
        <v>0</v>
      </c>
      <c r="O222" s="36">
        <f>январь!L222+февраль!L222+март!L222+апрель!L222+май!L222+июнь!L222+июль!L222+август!L222+сентябрь!L222+октябрь!L222+ноябрь!L222+декабрь!L222</f>
        <v>0</v>
      </c>
      <c r="P222" s="36">
        <f>январь!M222+февраль!M222+март!M222+апрель!M222+май!M222+июнь!M222+июль!M222+август!M222+сентябрь!M222+октябрь!M222+ноябрь!M222+декабрь!M222</f>
        <v>0</v>
      </c>
      <c r="Q222" s="36">
        <f>январь!N222+февраль!N222+март!N222+апрель!N222+май!N222+июнь!N222+июль!N222+август!N222+сентябрь!N222+октябрь!N222+ноябрь!N222+декабрь!N222</f>
        <v>0</v>
      </c>
      <c r="R222" s="29">
        <f>январь!O222+февраль!O222+март!O222+апрель!O222+май!O222+июнь!O222+июль!O222+август!O222+сентябрь!O222+октябрь!O222+ноябрь!O222+декабрь!O222</f>
        <v>0</v>
      </c>
      <c r="S222" s="36">
        <f>январь!P222+февраль!P222+март!P222+апрель!P222+май!P222+июнь!P222+июль!P222+август!P222+сентябрь!P222+октябрь!P222+ноябрь!P222+декабрь!P222</f>
        <v>0</v>
      </c>
      <c r="T222" s="29">
        <f>январь!Q222+февраль!Q222+март!Q222+апрель!Q222+май!Q222+июнь!Q222+июль!Q222+август!Q222+сентябрь!Q222+октябрь!Q222+ноябрь!Q222+декабрь!Q222</f>
        <v>0</v>
      </c>
      <c r="U222" s="36">
        <f>январь!R222+февраль!R222+март!R222+апрель!R222+май!R222+июнь!R222+июль!R222+август!R222+сентябрь!R222+октябрь!R222+ноябрь!R222+декабрь!R222</f>
        <v>0</v>
      </c>
      <c r="V222" s="36">
        <f>январь!S222+февраль!S222+март!S222+апрель!S222+май!S222+июнь!S222+июль!S222+август!S222+сентябрь!S222+октябрь!S222+ноябрь!S222+декабрь!S222</f>
        <v>0</v>
      </c>
      <c r="W222" s="36">
        <f>январь!T222+февраль!T222+март!T222+апрель!T222+май!T222+июнь!T222+июль!T222+август!T222+сентябрь!T222+октябрь!T222+ноябрь!T222+декабрь!T222</f>
        <v>0</v>
      </c>
      <c r="X222" s="36">
        <f>январь!U222+февраль!U222+март!U222+апрель!U222+май!U222+июнь!U222+июль!U222+август!U222+сентябрь!U222+октябрь!U222+ноябрь!U222+декабрь!U222</f>
        <v>0</v>
      </c>
      <c r="Y222" s="36">
        <f>январь!V222+февраль!V222+март!V222+апрель!V222+май!V222+июнь!V222+июль!V222+август!V222+сентябрь!V222+октябрь!V222+ноябрь!V222+декабрь!V222</f>
        <v>0</v>
      </c>
      <c r="Z222" s="36">
        <f>январь!W222+февраль!W222+март!W222+апрель!W222+май!W222+июнь!W222+июль!W222+август!W222+сентябрь!W222+октябрь!W222+ноябрь!W222+декабрь!W222</f>
        <v>0</v>
      </c>
      <c r="AA222" s="36">
        <f>январь!X222+февраль!X222+март!X222+апрель!X222+май!X222+июнь!X222+июль!X222+август!X222+сентябрь!X222+октябрь!X222+ноябрь!X222+декабрь!X222</f>
        <v>0</v>
      </c>
      <c r="AB222" s="29">
        <f>январь!Y222+февраль!Y222+март!Y222+апрель!Y222+май!Y222+июнь!Y222+июль!Y222+август!Y222+сентябрь!Y222+октябрь!Y222+ноябрь!Y222+декабрь!Y222</f>
        <v>0</v>
      </c>
      <c r="AC222" s="36">
        <f>январь!Z222+февраль!Z222+март!Z222+апрель!Z222+май!Z222+июнь!Z222+июль!Z222+август!Z222+сентябрь!Z222+октябрь!Z222+ноябрь!Z222+декабрь!Z222</f>
        <v>0</v>
      </c>
      <c r="AD222" s="66" t="str">
        <f>CONCATENATE(январь!AA222,$BZ$1,февраль!AA222,$BZ$1,март!AA222,$BZ$1,апрель!AA222,$BZ$1,май!AA222,$BZ$1,июнь!AA222,$BZ$1,июль!AA222,$BZ$1,август!AA222,$BZ$1,сентябрь!AA222,$BZ$1,октябрь!AA222,$BZ$1,ноябрь!AA222,$BZ$1,декабрь!AA222)</f>
        <v xml:space="preserve">           </v>
      </c>
      <c r="AE222" s="36">
        <f>январь!AB222+февраль!AB222+март!AB222+апрель!AB222+май!AB222+июнь!AB222+июль!AB222+август!AB222+сентябрь!AB222+октябрь!AB222+ноябрь!AB222+декабрь!AB222</f>
        <v>0</v>
      </c>
      <c r="AF222" s="36">
        <f>январь!AC222+февраль!AC222+март!AC222+апрель!AC222+май!AC222+июнь!AC222+июль!AC222+август!AC222+сентябрь!AC222+октябрь!AC222+ноябрь!AC222+декабрь!AC222</f>
        <v>0</v>
      </c>
      <c r="AG222" s="36">
        <f>январь!AD222+февраль!AD222+март!AD222+апрель!AD222+май!AD222+июнь!AD222+июль!AD222+август!AD222+сентябрь!AD222+октябрь!AD222+ноябрь!AD222+декабрь!AD222</f>
        <v>0</v>
      </c>
      <c r="AH222" s="36">
        <f>январь!AE222+февраль!AE222+март!AE222+апрель!AE222+май!AE222+июнь!AE222+июль!AE222+август!AE222+сентябрь!AE222+октябрь!AE222+ноябрь!AE222+декабрь!AE222</f>
        <v>0</v>
      </c>
      <c r="AI222" s="36">
        <f>январь!AF222+февраль!AF222+март!AF222+апрель!AF222+май!AF222+июнь!AF222+июль!AF222+август!AF222+сентябрь!AF222+октябрь!AF222+ноябрь!AF222+декабрь!AF222</f>
        <v>0</v>
      </c>
      <c r="AJ222" s="36">
        <f>январь!AG222+февраль!AG222+март!AG222+апрель!AG222+май!AG222+июнь!AG222+июль!AG222+август!AG222+сентябрь!AG222+октябрь!AG222+ноябрь!AG222+декабрь!AG222</f>
        <v>0</v>
      </c>
      <c r="AK222" s="29">
        <f>январь!AH222+февраль!AH222+март!AH222+апрель!AH222+май!AH222+июнь!AH222+июль!AH222+август!AH222+сентябрь!AH222+октябрь!AH222+ноябрь!AH222+декабрь!AH222</f>
        <v>0</v>
      </c>
      <c r="AL222" s="36">
        <f>январь!AI222+февраль!AI222+март!AI222+апрель!AI222+май!AI222+июнь!AI222+июль!AI222+август!AI222+сентябрь!AI222+октябрь!AI222+ноябрь!AI222+декабрь!AI222</f>
        <v>0</v>
      </c>
      <c r="AM222" s="29">
        <f>январь!AJ222+февраль!AJ222+март!AJ222+апрель!AJ222+май!AJ222+июнь!AJ222+июль!AJ222+август!AJ222+сентябрь!AJ222+октябрь!AJ222+ноябрь!AJ222+декабрь!AJ222</f>
        <v>0</v>
      </c>
      <c r="AN222" s="36">
        <f>январь!AK222+февраль!AK222+март!AK222+апрель!AK222+май!AK222+июнь!AK222+июль!AK222+август!AK222+сентябрь!AK222+октябрь!AK222+ноябрь!AK222+декабрь!AK222</f>
        <v>0</v>
      </c>
      <c r="AO222" s="36">
        <f>январь!AL222+февраль!AL222+март!AL222+апрель!AL222+май!AL222+июнь!AL222+июль!AL222+август!AL222+сентябрь!AL222+октябрь!AL222+ноябрь!AL222+декабрь!AL222</f>
        <v>0</v>
      </c>
      <c r="AP222" s="36">
        <f>январь!AM222+февраль!AM222+март!AM222+апрель!AM222+май!AM222+июнь!AM222+июль!AM222+август!AM222+сентябрь!AM222+октябрь!AM222+ноябрь!AM222+декабрь!AM222</f>
        <v>0</v>
      </c>
      <c r="AQ222" s="29">
        <f>январь!AN222+февраль!AN222+март!AN222+апрель!AN222+май!AN222+июнь!AN222+июль!AN222+август!AN222+сентябрь!AN222+октябрь!AN222+ноябрь!AN222+декабрь!AN222</f>
        <v>0</v>
      </c>
      <c r="AR222" s="36">
        <f>январь!AO222+февраль!AO222+март!AO222+апрель!AO222+май!AO222+июнь!AO222+июль!AO222+август!AO222+сентябрь!AO222+октябрь!AO222+ноябрь!AO222+декабрь!AO222</f>
        <v>0</v>
      </c>
      <c r="AS222" s="29">
        <f>январь!AP222+февраль!AP222+март!AP222+апрель!AP222+май!AP222+июнь!AP222+июль!AP222+август!AP222+сентябрь!AP222+октябрь!AP222+ноябрь!AP222+декабрь!AP222</f>
        <v>0</v>
      </c>
      <c r="AT222" s="36">
        <f>январь!AQ222+февраль!AQ222+март!AQ222+апрель!AQ222+май!AQ222+июнь!AQ222+июль!AQ222+август!AQ222+сентябрь!AQ222+октябрь!AQ222+ноябрь!AQ222+декабрь!AQ222</f>
        <v>0</v>
      </c>
      <c r="AU222" s="29">
        <f>январь!AR222+февраль!AR222+март!AR222+апрель!AR222+май!AR222+июнь!AR222+июль!AR222+август!AR222+сентябрь!AR222+октябрь!AR222+ноябрь!AR222+декабрь!AR222</f>
        <v>0</v>
      </c>
      <c r="AV222" s="36">
        <f>январь!AS222+февраль!AS222+март!AS222+апрель!AS222+май!AS222+июнь!AS222+июль!AS222+август!AS222+сентябрь!AS222+октябрь!AS222+ноябрь!AS222+декабрь!AS222</f>
        <v>0</v>
      </c>
      <c r="AW222" s="36">
        <f>январь!AT222+февраль!AT222+март!AT222+апрель!AT222+май!AT222+июнь!AT222+июль!AT222+август!AT222+сентябрь!AT222+октябрь!AT222+ноябрь!AT222+декабрь!AT222</f>
        <v>0</v>
      </c>
      <c r="AX222" s="36">
        <f>январь!AU222+февраль!AU222+март!AU222+апрель!AU222+май!AU222+июнь!AU222+июль!AU222+август!AU222+сентябрь!AU222+октябрь!AU222+ноябрь!AU222+декабрь!AU222</f>
        <v>0</v>
      </c>
      <c r="AY222" s="29">
        <f>январь!AV222+февраль!AV222+март!AV222+апрель!AV222+май!AV222+июнь!AV222+июль!AV222+август!AV222+сентябрь!AV222+октябрь!AV222+ноябрь!AV222+декабрь!AV222</f>
        <v>3</v>
      </c>
      <c r="AZ222" s="36">
        <f>январь!AW222+февраль!AW222+март!AW222+апрель!AW222+май!AW222+июнь!AW222+июль!AW222+август!AW222+сентябрь!AW222+октябрь!AW222+ноябрь!AW222+декабрь!AW222</f>
        <v>3.74</v>
      </c>
      <c r="BA222" s="36">
        <f>январь!AX222+февраль!AX222+март!AX222+апрель!AX222+май!AX222+июнь!AX222+июль!AX222+август!AX222+сентябрь!AX222+октябрь!AX222+ноябрь!AX222+декабрь!AX222</f>
        <v>0</v>
      </c>
      <c r="BB222" s="36">
        <f>январь!AY222+февраль!AY222+март!AY222+апрель!AY222+май!AY222+июнь!AY222+июль!AY222+август!AY222+сентябрь!AY222+октябрь!AY222+ноябрь!AY222+декабрь!AY222</f>
        <v>0</v>
      </c>
      <c r="BC222" s="29">
        <f>январь!AZ222+февраль!AZ222+март!AZ222+апрель!AZ222+май!AZ222+июнь!AZ222+июль!AZ222+август!AZ222+сентябрь!AZ222+октябрь!AZ222+ноябрь!AZ222+декабрь!AZ222</f>
        <v>0</v>
      </c>
      <c r="BD222" s="36">
        <f>январь!BA222+февраль!BA222+март!BA222+апрель!BA222+май!BA222+июнь!BA222+июль!BA222+август!BA222+сентябрь!BA222+октябрь!BA222+ноябрь!BA222+декабрь!BA222</f>
        <v>0</v>
      </c>
      <c r="BE222" s="36">
        <f>январь!BB222+февраль!BB222+март!BB222+апрель!BB222+май!BB222+июнь!BB222+июль!BB222+август!BB222+сентябрь!BB222+октябрь!BB222+ноябрь!BB222+декабрь!BB222</f>
        <v>0</v>
      </c>
      <c r="BF222" s="36">
        <f>январь!BC222+февраль!BC222+март!BC222+апрель!BC222+май!BC222+июнь!BC222+июль!BC222+август!BC222+сентябрь!BC222+октябрь!BC222+ноябрь!BC222+декабрь!BC222</f>
        <v>0</v>
      </c>
      <c r="BG222" s="36">
        <f>январь!BD222+февраль!BD222+март!BD222+апрель!BD222+май!BD222+июнь!BD222+июль!BD222+август!BD222+сентябрь!BD222+октябрь!BD222+ноябрь!BD222+декабрь!BD222</f>
        <v>0</v>
      </c>
      <c r="BH222" s="36">
        <f>январь!BE222+февраль!BE222+март!BE222+апрель!BE222+май!BE222+июнь!BE222+июль!BE222+август!BE222+сентябрь!BE222+октябрь!BE222+ноябрь!BE222+декабрь!BE222</f>
        <v>0</v>
      </c>
      <c r="BI222" s="36">
        <f>январь!BF222+февраль!BF222+март!BF222+апрель!BF222+май!BF222+июнь!BF222+июль!BF222+август!BF222+сентябрь!BF222+октябрь!BF222+ноябрь!BF222+декабрь!BF222</f>
        <v>0</v>
      </c>
      <c r="BJ222" s="36">
        <f>январь!BG222+февраль!BG222+март!BG222+апрель!BG222+май!BG222+июнь!BG222+июль!BG222+август!BG222+сентябрь!BG222+октябрь!BG222+ноябрь!BG222+декабрь!BG222</f>
        <v>0</v>
      </c>
      <c r="BK222" s="36">
        <f>январь!BH222+февраль!BH222+март!BH222+апрель!BH222+май!BH222+июнь!BH222+июль!BH222+август!BH222+сентябрь!BH222+октябрь!BH222+ноябрь!BH222+декабрь!BH222</f>
        <v>2.5999999999999999E-2</v>
      </c>
      <c r="BL222" s="36">
        <f>январь!BI222+февраль!BI222+март!BI222+апрель!BI222+май!BI222+июнь!BI222+июль!BI222+август!BI222+сентябрь!BI222+октябрь!BI222+ноябрь!BI222+декабрь!BI222</f>
        <v>9.9280000000000008</v>
      </c>
      <c r="BM222" s="29">
        <f>январь!BJ222+февраль!BJ222+март!BJ222+апрель!BJ222+май!BJ222+июнь!BJ222+июль!BJ222+август!BJ222+сентябрь!BJ222+октябрь!BJ222+ноябрь!BJ222+декабрь!BJ222</f>
        <v>0</v>
      </c>
      <c r="BN222" s="36">
        <f>январь!BK222+февраль!BK222+март!BK222+апрель!BK222+май!BK222+июнь!BK222+июль!BK222+август!BK222+сентябрь!BK222+октябрь!BK222+ноябрь!BK222+декабрь!BK222</f>
        <v>0</v>
      </c>
      <c r="BO222" s="29">
        <f>январь!BL222+февраль!BL222+март!BL222+апрель!BL222+май!BL222+июнь!BL222+июль!BL222+август!BL222+сентябрь!BL222+октябрь!BL222+ноябрь!BL222+декабрь!BL222</f>
        <v>26</v>
      </c>
      <c r="BP222" s="36">
        <f>январь!BM222+февраль!BM222+март!BM222+апрель!BM222+май!BM222+июнь!BM222+июль!BM222+август!BM222+сентябрь!BM222+октябрь!BM222+ноябрь!BM222+декабрь!BM222</f>
        <v>12.56</v>
      </c>
      <c r="BQ222" s="36">
        <f>январь!BN222+февраль!BN222+март!BN222+апрель!BN222+май!BN222+июнь!BN222+июль!BN222+август!BN222+сентябрь!BN222+октябрь!BN222+ноябрь!BN222+декабрь!BN222</f>
        <v>0</v>
      </c>
      <c r="BR222" s="36">
        <f>январь!BO222+февраль!BO222+март!BO222+апрель!BO222+май!BO222+июнь!BO222+июль!BO222+август!BO222+сентябрь!BO222+октябрь!BO222+ноябрь!BO222+декабрь!BO222</f>
        <v>0</v>
      </c>
      <c r="BS222" s="29">
        <f>январь!BP222+февраль!BP222+март!BP222+апрель!BP222+май!BP222+июнь!BP222+июль!BP222+август!BP222+сентябрь!BP222+октябрь!BP222+ноябрь!BP222+декабрь!BP222</f>
        <v>4</v>
      </c>
      <c r="BT222" s="36">
        <f>январь!BQ222+февраль!BQ222+март!BQ222+апрель!BQ222+май!BQ222+июнь!BQ222+июль!BQ222+август!BQ222+сентябрь!BQ222+октябрь!BQ222+ноябрь!BQ222+декабрь!BQ222</f>
        <v>6.0149999999999997</v>
      </c>
      <c r="BU222" s="29">
        <f>январь!BR222+февраль!BR222+март!BR222+апрель!BR222+май!BR222+июнь!BR222+июль!BR222+август!BR222+сентябрь!BR222+октябрь!BR222+ноябрь!BR222+декабрь!BR222</f>
        <v>0</v>
      </c>
      <c r="BV222" s="36">
        <f>январь!BS222+февраль!BS222+март!BS222+апрель!BS222+май!BS222+июнь!BS222+июль!BS222+август!BS222+сентябрь!BS222+октябрь!BS222+ноябрь!BS222+декабрь!BS222</f>
        <v>0</v>
      </c>
      <c r="BW222" s="36">
        <f>январь!BT222+февраль!BT222+март!BT222+апрель!BT222+май!BT222+июнь!BT222+июль!BT222+август!BT222+сентябрь!BT222+октябрь!BT222+ноябрь!BT222+декабрь!BT222</f>
        <v>0</v>
      </c>
      <c r="BX222" s="36">
        <f>январь!BU222+февраль!BU222+март!BU222+апрель!BU222+май!BU222+июнь!BU222+июль!BU222+август!BU222+сентябрь!BU222+октябрь!BU222+ноябрь!BU222+декабрь!BU222</f>
        <v>0</v>
      </c>
      <c r="BY222" s="36">
        <f>январь!BV222+февраль!BV222+март!BV222+апрель!BV222+май!BV222+июнь!BV222+июль!BV222+август!BV222+сентябрь!BV222+октябрь!BV222+ноябрь!BV222+декабрь!BV222</f>
        <v>1.7170000000000001</v>
      </c>
      <c r="BZ222" s="77">
        <v>5</v>
      </c>
    </row>
    <row r="223" spans="1:78" x14ac:dyDescent="0.25">
      <c r="A223" s="16">
        <v>221</v>
      </c>
      <c r="B223" s="16">
        <v>1</v>
      </c>
      <c r="C223" s="37" t="s">
        <v>678</v>
      </c>
      <c r="D223" s="51">
        <v>177.8192872657005</v>
      </c>
      <c r="E223" s="25">
        <v>-687.69846800000005</v>
      </c>
      <c r="F223" s="26">
        <f t="shared" si="9"/>
        <v>-550.16318073429954</v>
      </c>
      <c r="G223" s="26">
        <f t="shared" si="10"/>
        <v>137.5352872657005</v>
      </c>
      <c r="H223" s="26">
        <f t="shared" si="11"/>
        <v>40.283999999999992</v>
      </c>
      <c r="I223" s="36">
        <f>январь!F223+февраль!F223+март!F223+апрель!F223+май!F223+июнь!F223+июль!F223+август!F223+сентябрь!F223+октябрь!F223+ноябрь!F223+декабрь!F223</f>
        <v>0</v>
      </c>
      <c r="J223" s="36">
        <f>январь!G223+февраль!G223+март!G223+апрель!G223+май!G223+июнь!G223+июль!G223+август!G223+сентябрь!G223+октябрь!G223+ноябрь!G223+декабрь!G223</f>
        <v>0</v>
      </c>
      <c r="K223" s="36">
        <f>январь!H223+февраль!H223+март!H223+апрель!H223+май!H223+июнь!H223+июль!H223+август!H223+сентябрь!H223+октябрь!H223+ноябрь!H223+декабрь!H223</f>
        <v>0</v>
      </c>
      <c r="L223" s="27">
        <f>январь!I223+февраль!I223+март!I223+апрель!I223+май!I223+июнь!I223+июль!I223+август!I223+сентябрь!I223+октябрь!I223+ноябрь!I223+декабрь!I223</f>
        <v>0</v>
      </c>
      <c r="M223" s="36">
        <f>январь!J223+февраль!J223+март!J223+апрель!J223+май!J223+июнь!J223+июль!J223+август!J223+сентябрь!J223+октябрь!J223+ноябрь!J223+декабрь!J223</f>
        <v>0</v>
      </c>
      <c r="N223" s="36">
        <f>январь!K223+февраль!K223+март!K223+апрель!K223+май!K223+июнь!K223+июль!K223+август!K223+сентябрь!K223+октябрь!K223+ноябрь!K223+декабрь!K223</f>
        <v>0</v>
      </c>
      <c r="O223" s="36">
        <f>январь!L223+февраль!L223+март!L223+апрель!L223+май!L223+июнь!L223+июль!L223+август!L223+сентябрь!L223+октябрь!L223+ноябрь!L223+декабрь!L223</f>
        <v>0</v>
      </c>
      <c r="P223" s="36">
        <f>январь!M223+февраль!M223+март!M223+апрель!M223+май!M223+июнь!M223+июль!M223+август!M223+сентябрь!M223+октябрь!M223+ноябрь!M223+декабрь!M223</f>
        <v>0</v>
      </c>
      <c r="Q223" s="36">
        <f>январь!N223+февраль!N223+март!N223+апрель!N223+май!N223+июнь!N223+июль!N223+август!N223+сентябрь!N223+октябрь!N223+ноябрь!N223+декабрь!N223</f>
        <v>0</v>
      </c>
      <c r="R223" s="29">
        <f>январь!O223+февраль!O223+март!O223+апрель!O223+май!O223+июнь!O223+июль!O223+август!O223+сентябрь!O223+октябрь!O223+ноябрь!O223+декабрь!O223</f>
        <v>0</v>
      </c>
      <c r="S223" s="36">
        <f>январь!P223+февраль!P223+март!P223+апрель!P223+май!P223+июнь!P223+июль!P223+август!P223+сентябрь!P223+октябрь!P223+ноябрь!P223+декабрь!P223</f>
        <v>0</v>
      </c>
      <c r="T223" s="29">
        <f>январь!Q223+февраль!Q223+март!Q223+апрель!Q223+май!Q223+июнь!Q223+июль!Q223+август!Q223+сентябрь!Q223+октябрь!Q223+ноябрь!Q223+декабрь!Q223</f>
        <v>0</v>
      </c>
      <c r="U223" s="36">
        <f>январь!R223+февраль!R223+март!R223+апрель!R223+май!R223+июнь!R223+июль!R223+август!R223+сентябрь!R223+октябрь!R223+ноябрь!R223+декабрь!R223</f>
        <v>0</v>
      </c>
      <c r="V223" s="36">
        <f>январь!S223+февраль!S223+март!S223+апрель!S223+май!S223+июнь!S223+июль!S223+август!S223+сентябрь!S223+октябрь!S223+ноябрь!S223+декабрь!S223</f>
        <v>0</v>
      </c>
      <c r="W223" s="36">
        <f>январь!T223+февраль!T223+март!T223+апрель!T223+май!T223+июнь!T223+июль!T223+август!T223+сентябрь!T223+октябрь!T223+ноябрь!T223+декабрь!T223</f>
        <v>0</v>
      </c>
      <c r="X223" s="36">
        <f>январь!U223+февраль!U223+март!U223+апрель!U223+май!U223+июнь!U223+июль!U223+август!U223+сентябрь!U223+октябрь!U223+ноябрь!U223+декабрь!U223</f>
        <v>0</v>
      </c>
      <c r="Y223" s="36">
        <f>январь!V223+февраль!V223+март!V223+апрель!V223+май!V223+июнь!V223+июль!V223+август!V223+сентябрь!V223+октябрь!V223+ноябрь!V223+декабрь!V223</f>
        <v>0</v>
      </c>
      <c r="Z223" s="36">
        <f>январь!W223+февраль!W223+март!W223+апрель!W223+май!W223+июнь!W223+июль!W223+август!W223+сентябрь!W223+октябрь!W223+ноябрь!W223+декабрь!W223</f>
        <v>0</v>
      </c>
      <c r="AA223" s="36">
        <f>январь!X223+февраль!X223+март!X223+апрель!X223+май!X223+июнь!X223+июль!X223+август!X223+сентябрь!X223+октябрь!X223+ноябрь!X223+декабрь!X223</f>
        <v>0</v>
      </c>
      <c r="AB223" s="29">
        <f>январь!Y223+февраль!Y223+март!Y223+апрель!Y223+май!Y223+июнь!Y223+июль!Y223+август!Y223+сентябрь!Y223+октябрь!Y223+ноябрь!Y223+декабрь!Y223</f>
        <v>0</v>
      </c>
      <c r="AC223" s="36">
        <f>январь!Z223+февраль!Z223+март!Z223+апрель!Z223+май!Z223+июнь!Z223+июль!Z223+август!Z223+сентябрь!Z223+октябрь!Z223+ноябрь!Z223+декабрь!Z223</f>
        <v>0</v>
      </c>
      <c r="AD223" s="66" t="str">
        <f>CONCATENATE(январь!AA223,$BZ$1,февраль!AA223,$BZ$1,март!AA223,$BZ$1,апрель!AA223,$BZ$1,май!AA223,$BZ$1,июнь!AA223,$BZ$1,июль!AA223,$BZ$1,август!AA223,$BZ$1,сентябрь!AA223,$BZ$1,октябрь!AA223,$BZ$1,ноябрь!AA223,$BZ$1,декабрь!AA223)</f>
        <v xml:space="preserve">           </v>
      </c>
      <c r="AE223" s="36">
        <f>январь!AB223+февраль!AB223+март!AB223+апрель!AB223+май!AB223+июнь!AB223+июль!AB223+август!AB223+сентябрь!AB223+октябрь!AB223+ноябрь!AB223+декабрь!AB223</f>
        <v>0</v>
      </c>
      <c r="AF223" s="36">
        <f>январь!AC223+февраль!AC223+март!AC223+апрель!AC223+май!AC223+июнь!AC223+июль!AC223+август!AC223+сентябрь!AC223+октябрь!AC223+ноябрь!AC223+декабрь!AC223</f>
        <v>0</v>
      </c>
      <c r="AG223" s="36">
        <f>январь!AD223+февраль!AD223+март!AD223+апрель!AD223+май!AD223+июнь!AD223+июль!AD223+август!AD223+сентябрь!AD223+октябрь!AD223+ноябрь!AD223+декабрь!AD223</f>
        <v>0</v>
      </c>
      <c r="AH223" s="36">
        <f>январь!AE223+февраль!AE223+март!AE223+апрель!AE223+май!AE223+июнь!AE223+июль!AE223+август!AE223+сентябрь!AE223+октябрь!AE223+ноябрь!AE223+декабрь!AE223</f>
        <v>0</v>
      </c>
      <c r="AI223" s="36">
        <f>январь!AF223+февраль!AF223+март!AF223+апрель!AF223+май!AF223+июнь!AF223+июль!AF223+август!AF223+сентябрь!AF223+октябрь!AF223+ноябрь!AF223+декабрь!AF223</f>
        <v>0</v>
      </c>
      <c r="AJ223" s="36">
        <f>январь!AG223+февраль!AG223+март!AG223+апрель!AG223+май!AG223+июнь!AG223+июль!AG223+август!AG223+сентябрь!AG223+октябрь!AG223+ноябрь!AG223+декабрь!AG223</f>
        <v>0</v>
      </c>
      <c r="AK223" s="29">
        <f>январь!AH223+февраль!AH223+март!AH223+апрель!AH223+май!AH223+июнь!AH223+июль!AH223+август!AH223+сентябрь!AH223+октябрь!AH223+ноябрь!AH223+декабрь!AH223</f>
        <v>2</v>
      </c>
      <c r="AL223" s="36">
        <f>январь!AI223+февраль!AI223+март!AI223+апрель!AI223+май!AI223+июнь!AI223+июль!AI223+август!AI223+сентябрь!AI223+октябрь!AI223+ноябрь!AI223+декабрь!AI223</f>
        <v>2.8</v>
      </c>
      <c r="AM223" s="29">
        <f>январь!AJ223+февраль!AJ223+март!AJ223+апрель!AJ223+май!AJ223+июнь!AJ223+июль!AJ223+август!AJ223+сентябрь!AJ223+октябрь!AJ223+ноябрь!AJ223+декабрь!AJ223</f>
        <v>0</v>
      </c>
      <c r="AN223" s="36">
        <f>январь!AK223+февраль!AK223+март!AK223+апрель!AK223+май!AK223+июнь!AK223+июль!AK223+август!AK223+сентябрь!AK223+октябрь!AK223+ноябрь!AK223+декабрь!AK223</f>
        <v>0</v>
      </c>
      <c r="AO223" s="36">
        <f>январь!AL223+февраль!AL223+март!AL223+апрель!AL223+май!AL223+июнь!AL223+июль!AL223+август!AL223+сентябрь!AL223+октябрь!AL223+ноябрь!AL223+декабрь!AL223</f>
        <v>0</v>
      </c>
      <c r="AP223" s="36">
        <f>январь!AM223+февраль!AM223+март!AM223+апрель!AM223+май!AM223+июнь!AM223+июль!AM223+август!AM223+сентябрь!AM223+октябрь!AM223+ноябрь!AM223+декабрь!AM223</f>
        <v>0</v>
      </c>
      <c r="AQ223" s="29">
        <f>январь!AN223+февраль!AN223+март!AN223+апрель!AN223+май!AN223+июнь!AN223+июль!AN223+август!AN223+сентябрь!AN223+октябрь!AN223+ноябрь!AN223+декабрь!AN223</f>
        <v>0</v>
      </c>
      <c r="AR223" s="36">
        <f>январь!AO223+февраль!AO223+март!AO223+апрель!AO223+май!AO223+июнь!AO223+июль!AO223+август!AO223+сентябрь!AO223+октябрь!AO223+ноябрь!AO223+декабрь!AO223</f>
        <v>0</v>
      </c>
      <c r="AS223" s="29">
        <f>январь!AP223+февраль!AP223+март!AP223+апрель!AP223+май!AP223+июнь!AP223+июль!AP223+август!AP223+сентябрь!AP223+октябрь!AP223+ноябрь!AP223+декабрь!AP223</f>
        <v>0</v>
      </c>
      <c r="AT223" s="36">
        <f>январь!AQ223+февраль!AQ223+март!AQ223+апрель!AQ223+май!AQ223+июнь!AQ223+июль!AQ223+август!AQ223+сентябрь!AQ223+октябрь!AQ223+ноябрь!AQ223+декабрь!AQ223</f>
        <v>0</v>
      </c>
      <c r="AU223" s="29">
        <f>январь!AR223+февраль!AR223+март!AR223+апрель!AR223+май!AR223+июнь!AR223+июль!AR223+август!AR223+сентябрь!AR223+октябрь!AR223+ноябрь!AR223+декабрь!AR223</f>
        <v>0</v>
      </c>
      <c r="AV223" s="36">
        <f>январь!AS223+февраль!AS223+март!AS223+апрель!AS223+май!AS223+июнь!AS223+июль!AS223+август!AS223+сентябрь!AS223+октябрь!AS223+ноябрь!AS223+декабрь!AS223</f>
        <v>0</v>
      </c>
      <c r="AW223" s="36">
        <f>январь!AT223+февраль!AT223+март!AT223+апрель!AT223+май!AT223+июнь!AT223+июль!AT223+август!AT223+сентябрь!AT223+октябрь!AT223+ноябрь!AT223+декабрь!AT223</f>
        <v>0</v>
      </c>
      <c r="AX223" s="36">
        <f>январь!AU223+февраль!AU223+март!AU223+апрель!AU223+май!AU223+июнь!AU223+июль!AU223+август!AU223+сентябрь!AU223+октябрь!AU223+ноябрь!AU223+декабрь!AU223</f>
        <v>0</v>
      </c>
      <c r="AY223" s="29">
        <f>январь!AV223+февраль!AV223+март!AV223+апрель!AV223+май!AV223+июнь!AV223+июль!AV223+август!AV223+сентябрь!AV223+октябрь!AV223+ноябрь!AV223+декабрь!AV223</f>
        <v>0</v>
      </c>
      <c r="AZ223" s="36">
        <f>январь!AW223+февраль!AW223+март!AW223+апрель!AW223+май!AW223+июнь!AW223+июль!AW223+август!AW223+сентябрь!AW223+октябрь!AW223+ноябрь!AW223+декабрь!AW223</f>
        <v>0</v>
      </c>
      <c r="BA223" s="36">
        <f>январь!AX223+февраль!AX223+март!AX223+апрель!AX223+май!AX223+июнь!AX223+июль!AX223+август!AX223+сентябрь!AX223+октябрь!AX223+ноябрь!AX223+декабрь!AX223</f>
        <v>0</v>
      </c>
      <c r="BB223" s="36">
        <f>январь!AY223+февраль!AY223+март!AY223+апрель!AY223+май!AY223+июнь!AY223+июль!AY223+август!AY223+сентябрь!AY223+октябрь!AY223+ноябрь!AY223+декабрь!AY223</f>
        <v>0</v>
      </c>
      <c r="BC223" s="29">
        <f>январь!AZ223+февраль!AZ223+март!AZ223+апрель!AZ223+май!AZ223+июнь!AZ223+июль!AZ223+август!AZ223+сентябрь!AZ223+октябрь!AZ223+ноябрь!AZ223+декабрь!AZ223</f>
        <v>0</v>
      </c>
      <c r="BD223" s="36">
        <f>январь!BA223+февраль!BA223+март!BA223+апрель!BA223+май!BA223+июнь!BA223+июль!BA223+август!BA223+сентябрь!BA223+октябрь!BA223+ноябрь!BA223+декабрь!BA223</f>
        <v>0</v>
      </c>
      <c r="BE223" s="36">
        <f>январь!BB223+февраль!BB223+март!BB223+апрель!BB223+май!BB223+июнь!BB223+июль!BB223+август!BB223+сентябрь!BB223+октябрь!BB223+ноябрь!BB223+декабрь!BB223</f>
        <v>0</v>
      </c>
      <c r="BF223" s="36">
        <f>январь!BC223+февраль!BC223+март!BC223+апрель!BC223+май!BC223+июнь!BC223+июль!BC223+август!BC223+сентябрь!BC223+октябрь!BC223+ноябрь!BC223+декабрь!BC223</f>
        <v>0</v>
      </c>
      <c r="BG223" s="36">
        <f>январь!BD223+февраль!BD223+март!BD223+апрель!BD223+май!BD223+июнь!BD223+июль!BD223+август!BD223+сентябрь!BD223+октябрь!BD223+ноябрь!BD223+декабрь!BD223</f>
        <v>2.5000000000000001E-2</v>
      </c>
      <c r="BH223" s="36">
        <f>январь!BE223+февраль!BE223+март!BE223+апрель!BE223+май!BE223+июнь!BE223+июль!BE223+август!BE223+сентябрь!BE223+октябрь!BE223+ноябрь!BE223+декабрь!BE223</f>
        <v>27.797999999999998</v>
      </c>
      <c r="BI223" s="36">
        <f>январь!BF223+февраль!BF223+март!BF223+апрель!BF223+май!BF223+июнь!BF223+июль!BF223+август!BF223+сентябрь!BF223+октябрь!BF223+ноябрь!BF223+декабрь!BF223</f>
        <v>0</v>
      </c>
      <c r="BJ223" s="36">
        <f>январь!BG223+февраль!BG223+март!BG223+апрель!BG223+май!BG223+июнь!BG223+июль!BG223+август!BG223+сентябрь!BG223+октябрь!BG223+ноябрь!BG223+декабрь!BG223</f>
        <v>0</v>
      </c>
      <c r="BK223" s="36">
        <f>январь!BH223+февраль!BH223+март!BH223+апрель!BH223+май!BH223+июнь!BH223+июль!BH223+август!BH223+сентябрь!BH223+октябрь!BH223+ноябрь!BH223+декабрь!BH223</f>
        <v>0</v>
      </c>
      <c r="BL223" s="36">
        <f>январь!BI223+февраль!BI223+март!BI223+апрель!BI223+май!BI223+июнь!BI223+июль!BI223+август!BI223+сентябрь!BI223+октябрь!BI223+ноябрь!BI223+декабрь!BI223</f>
        <v>0</v>
      </c>
      <c r="BM223" s="29">
        <f>январь!BJ223+февраль!BJ223+март!BJ223+апрель!BJ223+май!BJ223+июнь!BJ223+июль!BJ223+август!BJ223+сентябрь!BJ223+октябрь!BJ223+ноябрь!BJ223+декабрь!BJ223</f>
        <v>0</v>
      </c>
      <c r="BN223" s="36">
        <f>январь!BK223+февраль!BK223+март!BK223+апрель!BK223+май!BK223+июнь!BK223+июль!BK223+август!BK223+сентябрь!BK223+октябрь!BK223+ноябрь!BK223+декабрь!BK223</f>
        <v>0</v>
      </c>
      <c r="BO223" s="29">
        <f>январь!BL223+февраль!BL223+март!BL223+апрель!BL223+май!BL223+июнь!BL223+июль!BL223+август!BL223+сентябрь!BL223+октябрь!BL223+ноябрь!BL223+декабрь!BL223</f>
        <v>8</v>
      </c>
      <c r="BP223" s="36">
        <f>январь!BM223+февраль!BM223+март!BM223+апрель!BM223+май!BM223+июнь!BM223+июль!BM223+август!BM223+сентябрь!BM223+октябрь!BM223+ноябрь!BM223+декабрь!BM223</f>
        <v>3.8639999999999999</v>
      </c>
      <c r="BQ223" s="36">
        <f>январь!BN223+февраль!BN223+март!BN223+апрель!BN223+май!BN223+июнь!BN223+июль!BN223+август!BN223+сентябрь!BN223+октябрь!BN223+ноябрь!BN223+декабрь!BN223</f>
        <v>1.2E-2</v>
      </c>
      <c r="BR223" s="36">
        <f>январь!BO223+февраль!BO223+март!BO223+апрель!BO223+май!BO223+июнь!BO223+июль!BO223+август!BO223+сентябрь!BO223+октябрь!BO223+ноябрь!BO223+декабрь!BO223</f>
        <v>2.738</v>
      </c>
      <c r="BS223" s="29">
        <f>январь!BP223+февраль!BP223+март!BP223+апрель!BP223+май!BP223+июнь!BP223+июль!BP223+август!BP223+сентябрь!BP223+октябрь!BP223+ноябрь!BP223+декабрь!BP223</f>
        <v>0</v>
      </c>
      <c r="BT223" s="36">
        <f>январь!BQ223+февраль!BQ223+март!BQ223+апрель!BQ223+май!BQ223+июнь!BQ223+июль!BQ223+август!BQ223+сентябрь!BQ223+октябрь!BQ223+ноябрь!BQ223+декабрь!BQ223</f>
        <v>0</v>
      </c>
      <c r="BU223" s="29">
        <f>январь!BR223+февраль!BR223+март!BR223+апрель!BR223+май!BR223+июнь!BR223+июль!BR223+август!BR223+сентябрь!BR223+октябрь!BR223+ноябрь!BR223+декабрь!BR223</f>
        <v>0</v>
      </c>
      <c r="BV223" s="36">
        <f>январь!BS223+февраль!BS223+март!BS223+апрель!BS223+май!BS223+июнь!BS223+июль!BS223+август!BS223+сентябрь!BS223+октябрь!BS223+ноябрь!BS223+декабрь!BS223</f>
        <v>0</v>
      </c>
      <c r="BW223" s="36">
        <f>январь!BT223+февраль!BT223+март!BT223+апрель!BT223+май!BT223+июнь!BT223+июль!BT223+август!BT223+сентябрь!BT223+октябрь!BT223+ноябрь!BT223+декабрь!BT223</f>
        <v>0</v>
      </c>
      <c r="BX223" s="36">
        <f>январь!BU223+февраль!BU223+март!BU223+апрель!BU223+май!BU223+июнь!BU223+июль!BU223+август!BU223+сентябрь!BU223+октябрь!BU223+ноябрь!BU223+декабрь!BU223</f>
        <v>0</v>
      </c>
      <c r="BY223" s="36">
        <f>январь!BV223+февраль!BV223+март!BV223+апрель!BV223+май!BV223+июнь!BV223+июль!BV223+август!BV223+сентябрь!BV223+октябрь!BV223+ноябрь!BV223+декабрь!BV223</f>
        <v>3.0839999999999996</v>
      </c>
      <c r="BZ223" s="77">
        <v>0</v>
      </c>
    </row>
    <row r="224" spans="1:78" x14ac:dyDescent="0.25">
      <c r="A224" s="16">
        <v>222</v>
      </c>
      <c r="B224" s="16">
        <v>1</v>
      </c>
      <c r="C224" s="37" t="s">
        <v>679</v>
      </c>
      <c r="D224" s="51">
        <v>669.85282210628009</v>
      </c>
      <c r="E224" s="25">
        <v>1271.8528679999999</v>
      </c>
      <c r="F224" s="26">
        <f t="shared" si="9"/>
        <v>1692.2246901062801</v>
      </c>
      <c r="G224" s="26">
        <f t="shared" si="10"/>
        <v>420.37182210628009</v>
      </c>
      <c r="H224" s="26">
        <f t="shared" si="11"/>
        <v>249.48099999999999</v>
      </c>
      <c r="I224" s="36">
        <f>январь!F224+февраль!F224+март!F224+апрель!F224+май!F224+июнь!F224+июль!F224+август!F224+сентябрь!F224+октябрь!F224+ноябрь!F224+декабрь!F224</f>
        <v>0</v>
      </c>
      <c r="J224" s="36">
        <f>январь!G224+февраль!G224+март!G224+апрель!G224+май!G224+июнь!G224+июль!G224+август!G224+сентябрь!G224+октябрь!G224+ноябрь!G224+декабрь!G224</f>
        <v>0</v>
      </c>
      <c r="K224" s="36">
        <f>январь!H224+февраль!H224+март!H224+апрель!H224+май!H224+июнь!H224+июль!H224+август!H224+сентябрь!H224+октябрь!H224+ноябрь!H224+декабрь!H224</f>
        <v>0</v>
      </c>
      <c r="L224" s="27">
        <f>январь!I224+февраль!I224+март!I224+апрель!I224+май!I224+июнь!I224+июль!I224+август!I224+сентябрь!I224+октябрь!I224+ноябрь!I224+декабрь!I224</f>
        <v>0</v>
      </c>
      <c r="M224" s="36">
        <f>январь!J224+февраль!J224+март!J224+апрель!J224+май!J224+июнь!J224+июль!J224+август!J224+сентябрь!J224+октябрь!J224+ноябрь!J224+декабрь!J224</f>
        <v>0</v>
      </c>
      <c r="N224" s="36">
        <f>январь!K224+февраль!K224+март!K224+апрель!K224+май!K224+июнь!K224+июль!K224+август!K224+сентябрь!K224+октябрь!K224+ноябрь!K224+декабрь!K224</f>
        <v>0</v>
      </c>
      <c r="O224" s="36">
        <f>январь!L224+февраль!L224+март!L224+апрель!L224+май!L224+июнь!L224+июль!L224+август!L224+сентябрь!L224+октябрь!L224+ноябрь!L224+декабрь!L224</f>
        <v>0</v>
      </c>
      <c r="P224" s="36">
        <f>январь!M224+февраль!M224+март!M224+апрель!M224+май!M224+июнь!M224+июль!M224+август!M224+сентябрь!M224+октябрь!M224+ноябрь!M224+декабрь!M224</f>
        <v>0</v>
      </c>
      <c r="Q224" s="36">
        <f>январь!N224+февраль!N224+март!N224+апрель!N224+май!N224+июнь!N224+июль!N224+август!N224+сентябрь!N224+октябрь!N224+ноябрь!N224+декабрь!N224</f>
        <v>0</v>
      </c>
      <c r="R224" s="29">
        <f>январь!O224+февраль!O224+март!O224+апрель!O224+май!O224+июнь!O224+июль!O224+август!O224+сентябрь!O224+октябрь!O224+ноябрь!O224+декабрь!O224</f>
        <v>0</v>
      </c>
      <c r="S224" s="36">
        <f>январь!P224+февраль!P224+март!P224+апрель!P224+май!P224+июнь!P224+июль!P224+август!P224+сентябрь!P224+октябрь!P224+ноябрь!P224+декабрь!P224</f>
        <v>0</v>
      </c>
      <c r="T224" s="29">
        <f>январь!Q224+февраль!Q224+март!Q224+апрель!Q224+май!Q224+июнь!Q224+июль!Q224+август!Q224+сентябрь!Q224+октябрь!Q224+ноябрь!Q224+декабрь!Q224</f>
        <v>0</v>
      </c>
      <c r="U224" s="36">
        <f>январь!R224+февраль!R224+март!R224+апрель!R224+май!R224+июнь!R224+июль!R224+август!R224+сентябрь!R224+октябрь!R224+ноябрь!R224+декабрь!R224</f>
        <v>0</v>
      </c>
      <c r="V224" s="36">
        <f>январь!S224+февраль!S224+март!S224+апрель!S224+май!S224+июнь!S224+июль!S224+август!S224+сентябрь!S224+октябрь!S224+ноябрь!S224+декабрь!S224</f>
        <v>0</v>
      </c>
      <c r="W224" s="36">
        <f>январь!T224+февраль!T224+март!T224+апрель!T224+май!T224+июнь!T224+июль!T224+август!T224+сентябрь!T224+октябрь!T224+ноябрь!T224+декабрь!T224</f>
        <v>0</v>
      </c>
      <c r="X224" s="36">
        <f>январь!U224+февраль!U224+март!U224+апрель!U224+май!U224+июнь!U224+июль!U224+август!U224+сентябрь!U224+октябрь!U224+ноябрь!U224+декабрь!U224</f>
        <v>8.4000000000000005E-2</v>
      </c>
      <c r="Y224" s="36">
        <f>январь!V224+февраль!V224+март!V224+апрель!V224+май!V224+июнь!V224+июль!V224+август!V224+сентябрь!V224+октябрь!V224+ноябрь!V224+декабрь!V224</f>
        <v>90.796999999999997</v>
      </c>
      <c r="Z224" s="36">
        <f>январь!W224+февраль!W224+март!W224+апрель!W224+май!W224+июнь!W224+июль!W224+август!W224+сентябрь!W224+октябрь!W224+ноябрь!W224+декабрь!W224</f>
        <v>0</v>
      </c>
      <c r="AA224" s="36">
        <f>январь!X224+февраль!X224+март!X224+апрель!X224+май!X224+июнь!X224+июль!X224+август!X224+сентябрь!X224+октябрь!X224+ноябрь!X224+декабрь!X224</f>
        <v>0</v>
      </c>
      <c r="AB224" s="29">
        <f>январь!Y224+февраль!Y224+март!Y224+апрель!Y224+май!Y224+июнь!Y224+июль!Y224+август!Y224+сентябрь!Y224+октябрь!Y224+ноябрь!Y224+декабрь!Y224</f>
        <v>0</v>
      </c>
      <c r="AC224" s="36">
        <f>январь!Z224+февраль!Z224+март!Z224+апрель!Z224+май!Z224+июнь!Z224+июль!Z224+август!Z224+сентябрь!Z224+октябрь!Z224+ноябрь!Z224+декабрь!Z224</f>
        <v>0</v>
      </c>
      <c r="AD224" s="66" t="str">
        <f>CONCATENATE(январь!AA224,$BZ$1,февраль!AA224,$BZ$1,март!AA224,$BZ$1,апрель!AA224,$BZ$1,май!AA224,$BZ$1,июнь!AA224,$BZ$1,июль!AA224,$BZ$1,август!AA224,$BZ$1,сентябрь!AA224,$BZ$1,октябрь!AA224,$BZ$1,ноябрь!AA224,$BZ$1,декабрь!AA224)</f>
        <v xml:space="preserve">           </v>
      </c>
      <c r="AE224" s="36">
        <f>январь!AB224+февраль!AB224+март!AB224+апрель!AB224+май!AB224+июнь!AB224+июль!AB224+август!AB224+сентябрь!AB224+октябрь!AB224+ноябрь!AB224+декабрь!AB224</f>
        <v>0</v>
      </c>
      <c r="AF224" s="36">
        <f>январь!AC224+февраль!AC224+март!AC224+апрель!AC224+май!AC224+июнь!AC224+июль!AC224+август!AC224+сентябрь!AC224+октябрь!AC224+ноябрь!AC224+декабрь!AC224</f>
        <v>0</v>
      </c>
      <c r="AG224" s="36">
        <f>январь!AD224+февраль!AD224+март!AD224+апрель!AD224+май!AD224+июнь!AD224+июль!AD224+август!AD224+сентябрь!AD224+октябрь!AD224+ноябрь!AD224+декабрь!AD224</f>
        <v>0</v>
      </c>
      <c r="AH224" s="36">
        <f>январь!AE224+февраль!AE224+март!AE224+апрель!AE224+май!AE224+июнь!AE224+июль!AE224+август!AE224+сентябрь!AE224+октябрь!AE224+ноябрь!AE224+декабрь!AE224</f>
        <v>0</v>
      </c>
      <c r="AI224" s="36">
        <f>январь!AF224+февраль!AF224+март!AF224+апрель!AF224+май!AF224+июнь!AF224+июль!AF224+август!AF224+сентябрь!AF224+октябрь!AF224+ноябрь!AF224+декабрь!AF224</f>
        <v>3.0000000000000001E-3</v>
      </c>
      <c r="AJ224" s="36">
        <f>январь!AG224+февраль!AG224+март!AG224+апрель!AG224+май!AG224+июнь!AG224+июль!AG224+август!AG224+сентябрь!AG224+октябрь!AG224+ноябрь!AG224+декабрь!AG224</f>
        <v>1.0349999999999999</v>
      </c>
      <c r="AK224" s="29">
        <f>январь!AH224+февраль!AH224+март!AH224+апрель!AH224+май!AH224+июнь!AH224+июль!AH224+август!AH224+сентябрь!AH224+октябрь!AH224+ноябрь!AH224+декабрь!AH224</f>
        <v>0</v>
      </c>
      <c r="AL224" s="36">
        <f>январь!AI224+февраль!AI224+март!AI224+апрель!AI224+май!AI224+июнь!AI224+июль!AI224+август!AI224+сентябрь!AI224+октябрь!AI224+ноябрь!AI224+декабрь!AI224</f>
        <v>0</v>
      </c>
      <c r="AM224" s="29">
        <f>январь!AJ224+февраль!AJ224+март!AJ224+апрель!AJ224+май!AJ224+июнь!AJ224+июль!AJ224+август!AJ224+сентябрь!AJ224+октябрь!AJ224+ноябрь!AJ224+декабрь!AJ224</f>
        <v>0</v>
      </c>
      <c r="AN224" s="36">
        <f>январь!AK224+февраль!AK224+март!AK224+апрель!AK224+май!AK224+июнь!AK224+июль!AK224+август!AK224+сентябрь!AK224+октябрь!AK224+ноябрь!AK224+декабрь!AK224</f>
        <v>0</v>
      </c>
      <c r="AO224" s="36">
        <f>январь!AL224+февраль!AL224+март!AL224+апрель!AL224+май!AL224+июнь!AL224+июль!AL224+август!AL224+сентябрь!AL224+октябрь!AL224+ноябрь!AL224+декабрь!AL224</f>
        <v>0</v>
      </c>
      <c r="AP224" s="36">
        <f>январь!AM224+февраль!AM224+март!AM224+апрель!AM224+май!AM224+июнь!AM224+июль!AM224+август!AM224+сентябрь!AM224+октябрь!AM224+ноябрь!AM224+декабрь!AM224</f>
        <v>0</v>
      </c>
      <c r="AQ224" s="29">
        <f>январь!AN224+февраль!AN224+март!AN224+апрель!AN224+май!AN224+июнь!AN224+июль!AN224+август!AN224+сентябрь!AN224+октябрь!AN224+ноябрь!AN224+декабрь!AN224</f>
        <v>0</v>
      </c>
      <c r="AR224" s="36">
        <f>январь!AO224+февраль!AO224+март!AO224+апрель!AO224+май!AO224+июнь!AO224+июль!AO224+август!AO224+сентябрь!AO224+октябрь!AO224+ноябрь!AO224+декабрь!AO224</f>
        <v>0</v>
      </c>
      <c r="AS224" s="29">
        <f>январь!AP224+февраль!AP224+март!AP224+апрель!AP224+май!AP224+июнь!AP224+июль!AP224+август!AP224+сентябрь!AP224+октябрь!AP224+ноябрь!AP224+декабрь!AP224</f>
        <v>0</v>
      </c>
      <c r="AT224" s="36">
        <f>январь!AQ224+февраль!AQ224+март!AQ224+апрель!AQ224+май!AQ224+июнь!AQ224+июль!AQ224+август!AQ224+сентябрь!AQ224+октябрь!AQ224+ноябрь!AQ224+декабрь!AQ224</f>
        <v>0</v>
      </c>
      <c r="AU224" s="29">
        <f>январь!AR224+февраль!AR224+март!AR224+апрель!AR224+май!AR224+июнь!AR224+июль!AR224+август!AR224+сентябрь!AR224+октябрь!AR224+ноябрь!AR224+декабрь!AR224</f>
        <v>0</v>
      </c>
      <c r="AV224" s="36">
        <f>январь!AS224+февраль!AS224+март!AS224+апрель!AS224+май!AS224+июнь!AS224+июль!AS224+август!AS224+сентябрь!AS224+октябрь!AS224+ноябрь!AS224+декабрь!AS224</f>
        <v>0</v>
      </c>
      <c r="AW224" s="36">
        <f>январь!AT224+февраль!AT224+март!AT224+апрель!AT224+май!AT224+июнь!AT224+июль!AT224+август!AT224+сентябрь!AT224+октябрь!AT224+ноябрь!AT224+декабрь!AT224</f>
        <v>0</v>
      </c>
      <c r="AX224" s="36">
        <f>январь!AU224+февраль!AU224+март!AU224+апрель!AU224+май!AU224+июнь!AU224+июль!AU224+август!AU224+сентябрь!AU224+октябрь!AU224+ноябрь!AU224+декабрь!AU224</f>
        <v>0</v>
      </c>
      <c r="AY224" s="29">
        <f>январь!AV224+февраль!AV224+март!AV224+апрель!AV224+май!AV224+июнь!AV224+июль!AV224+август!AV224+сентябрь!AV224+октябрь!AV224+ноябрь!AV224+декабрь!AV224</f>
        <v>0</v>
      </c>
      <c r="AZ224" s="36">
        <f>январь!AW224+февраль!AW224+март!AW224+апрель!AW224+май!AW224+июнь!AW224+июль!AW224+август!AW224+сентябрь!AW224+октябрь!AW224+ноябрь!AW224+декабрь!AW224</f>
        <v>0</v>
      </c>
      <c r="BA224" s="36">
        <f>январь!AX224+февраль!AX224+март!AX224+апрель!AX224+май!AX224+июнь!AX224+июль!AX224+август!AX224+сентябрь!AX224+октябрь!AX224+ноябрь!AX224+декабрь!AX224</f>
        <v>3.7999999999999999E-2</v>
      </c>
      <c r="BB224" s="36">
        <f>январь!AY224+февраль!AY224+март!AY224+апрель!AY224+май!AY224+июнь!AY224+июль!AY224+август!AY224+сентябрь!AY224+октябрь!AY224+ноябрь!AY224+декабрь!AY224</f>
        <v>36.103000000000002</v>
      </c>
      <c r="BC224" s="29">
        <f>январь!AZ224+февраль!AZ224+март!AZ224+апрель!AZ224+май!AZ224+июнь!AZ224+июль!AZ224+август!AZ224+сентябрь!AZ224+октябрь!AZ224+ноябрь!AZ224+декабрь!AZ224</f>
        <v>0</v>
      </c>
      <c r="BD224" s="36">
        <f>январь!BA224+февраль!BA224+март!BA224+апрель!BA224+май!BA224+июнь!BA224+июль!BA224+август!BA224+сентябрь!BA224+октябрь!BA224+ноябрь!BA224+декабрь!BA224</f>
        <v>0</v>
      </c>
      <c r="BE224" s="36">
        <f>январь!BB224+февраль!BB224+март!BB224+апрель!BB224+май!BB224+июнь!BB224+июль!BB224+август!BB224+сентябрь!BB224+октябрь!BB224+ноябрь!BB224+декабрь!BB224</f>
        <v>0</v>
      </c>
      <c r="BF224" s="36">
        <f>январь!BC224+февраль!BC224+март!BC224+апрель!BC224+май!BC224+июнь!BC224+июль!BC224+август!BC224+сентябрь!BC224+октябрь!BC224+ноябрь!BC224+декабрь!BC224</f>
        <v>0</v>
      </c>
      <c r="BG224" s="36">
        <f>январь!BD224+февраль!BD224+март!BD224+апрель!BD224+май!BD224+июнь!BD224+июль!BD224+август!BD224+сентябрь!BD224+октябрь!BD224+ноябрь!BD224+декабрь!BD224</f>
        <v>4.2999999999999997E-2</v>
      </c>
      <c r="BH224" s="36">
        <f>январь!BE224+февраль!BE224+март!BE224+апрель!BE224+май!BE224+июнь!BE224+июль!BE224+август!BE224+сентябрь!BE224+октябрь!BE224+ноябрь!BE224+декабрь!BE224</f>
        <v>46.676000000000002</v>
      </c>
      <c r="BI224" s="36">
        <f>январь!BF224+февраль!BF224+март!BF224+апрель!BF224+май!BF224+июнь!BF224+июль!BF224+август!BF224+сентябрь!BF224+октябрь!BF224+ноябрь!BF224+декабрь!BF224</f>
        <v>4.0000000000000001E-3</v>
      </c>
      <c r="BJ224" s="36">
        <f>январь!BG224+февраль!BG224+март!BG224+апрель!BG224+май!BG224+июнь!BG224+июль!BG224+август!BG224+сентябрь!BG224+октябрь!BG224+ноябрь!BG224+декабрь!BG224</f>
        <v>4.32</v>
      </c>
      <c r="BK224" s="36">
        <f>январь!BH224+февраль!BH224+март!BH224+апрель!BH224+май!BH224+июнь!BH224+июль!BH224+август!BH224+сентябрь!BH224+октябрь!BH224+ноябрь!BH224+декабрь!BH224</f>
        <v>0</v>
      </c>
      <c r="BL224" s="36">
        <f>январь!BI224+февраль!BI224+март!BI224+апрель!BI224+май!BI224+июнь!BI224+июль!BI224+август!BI224+сентябрь!BI224+октябрь!BI224+ноябрь!BI224+декабрь!BI224</f>
        <v>0</v>
      </c>
      <c r="BM224" s="29">
        <f>январь!BJ224+февраль!BJ224+март!BJ224+апрель!BJ224+май!BJ224+июнь!BJ224+июль!BJ224+август!BJ224+сентябрь!BJ224+октябрь!BJ224+ноябрь!BJ224+декабрь!BJ224</f>
        <v>0</v>
      </c>
      <c r="BN224" s="36">
        <f>январь!BK224+февраль!BK224+март!BK224+апрель!BK224+май!BK224+июнь!BK224+июль!BK224+август!BK224+сентябрь!BK224+октябрь!BK224+ноябрь!BK224+декабрь!BK224</f>
        <v>0</v>
      </c>
      <c r="BO224" s="29">
        <f>январь!BL224+февраль!BL224+март!BL224+апрель!BL224+май!BL224+июнь!BL224+июль!BL224+август!BL224+сентябрь!BL224+октябрь!BL224+ноябрь!BL224+декабрь!BL224</f>
        <v>60</v>
      </c>
      <c r="BP224" s="36">
        <f>январь!BM224+февраль!BM224+март!BM224+апрель!BM224+май!BM224+июнь!BM224+июль!BM224+август!BM224+сентябрь!BM224+октябрь!BM224+ноябрь!BM224+декабрь!BM224</f>
        <v>42.721000000000004</v>
      </c>
      <c r="BQ224" s="36">
        <f>январь!BN224+февраль!BN224+март!BN224+апрель!BN224+май!BN224+июнь!BN224+июль!BN224+август!BN224+сентябрь!BN224+октябрь!BN224+ноябрь!BN224+декабрь!BN224</f>
        <v>0</v>
      </c>
      <c r="BR224" s="36">
        <f>январь!BO224+февраль!BO224+март!BO224+апрель!BO224+май!BO224+июнь!BO224+июль!BO224+август!BO224+сентябрь!BO224+октябрь!BO224+ноябрь!BO224+декабрь!BO224</f>
        <v>0</v>
      </c>
      <c r="BS224" s="29">
        <f>январь!BP224+февраль!BP224+март!BP224+апрель!BP224+май!BP224+июнь!BP224+июль!BP224+август!BP224+сентябрь!BP224+октябрь!BP224+ноябрь!BP224+декабрь!BP224</f>
        <v>7</v>
      </c>
      <c r="BT224" s="36">
        <f>январь!BQ224+февраль!BQ224+март!BQ224+апрель!BQ224+май!BQ224+июнь!BQ224+июль!BQ224+август!BQ224+сентябрь!BQ224+октябрь!BQ224+ноябрь!BQ224+декабрь!BQ224</f>
        <v>3.9409999999999998</v>
      </c>
      <c r="BU224" s="29">
        <f>январь!BR224+февраль!BR224+март!BR224+апрель!BR224+май!BR224+июнь!BR224+июль!BR224+август!BR224+сентябрь!BR224+октябрь!BR224+ноябрь!BR224+декабрь!BR224</f>
        <v>0</v>
      </c>
      <c r="BV224" s="36">
        <f>январь!BS224+февраль!BS224+март!BS224+апрель!BS224+май!BS224+июнь!BS224+июль!BS224+август!BS224+сентябрь!BS224+октябрь!BS224+ноябрь!BS224+декабрь!BS224</f>
        <v>0</v>
      </c>
      <c r="BW224" s="36">
        <f>январь!BT224+февраль!BT224+март!BT224+апрель!BT224+май!BT224+июнь!BT224+июль!BT224+август!BT224+сентябрь!BT224+октябрь!BT224+ноябрь!BT224+декабрь!BT224</f>
        <v>0</v>
      </c>
      <c r="BX224" s="36">
        <f>январь!BU224+февраль!BU224+март!BU224+апрель!BU224+май!BU224+июнь!BU224+июль!BU224+август!BU224+сентябрь!BU224+октябрь!BU224+ноябрь!BU224+декабрь!BU224</f>
        <v>0</v>
      </c>
      <c r="BY224" s="36">
        <f>январь!BV224+февраль!BV224+март!BV224+апрель!BV224+май!BV224+июнь!BV224+июль!BV224+август!BV224+сентябрь!BV224+октябрь!BV224+ноябрь!BV224+декабрь!BV224</f>
        <v>23.887999999999998</v>
      </c>
      <c r="BZ224" s="77">
        <v>7</v>
      </c>
    </row>
    <row r="225" spans="1:78" x14ac:dyDescent="0.25">
      <c r="A225" s="16">
        <v>223</v>
      </c>
      <c r="B225" s="16">
        <v>1</v>
      </c>
      <c r="C225" s="37" t="s">
        <v>680</v>
      </c>
      <c r="D225" s="51">
        <v>91.545638512077275</v>
      </c>
      <c r="E225" s="25">
        <v>-441.34706399999999</v>
      </c>
      <c r="F225" s="26">
        <f t="shared" si="9"/>
        <v>-395.14542548792269</v>
      </c>
      <c r="G225" s="26">
        <f t="shared" si="10"/>
        <v>46.201638512077274</v>
      </c>
      <c r="H225" s="26">
        <f t="shared" si="11"/>
        <v>45.344000000000001</v>
      </c>
      <c r="I225" s="36">
        <f>январь!F225+февраль!F225+март!F225+апрель!F225+май!F225+июнь!F225+июль!F225+август!F225+сентябрь!F225+октябрь!F225+ноябрь!F225+декабрь!F225</f>
        <v>0</v>
      </c>
      <c r="J225" s="36">
        <f>январь!G225+февраль!G225+март!G225+апрель!G225+май!G225+июнь!G225+июль!G225+август!G225+сентябрь!G225+октябрь!G225+ноябрь!G225+декабрь!G225</f>
        <v>0</v>
      </c>
      <c r="K225" s="36">
        <f>январь!H225+февраль!H225+март!H225+апрель!H225+май!H225+июнь!H225+июль!H225+август!H225+сентябрь!H225+октябрь!H225+ноябрь!H225+декабрь!H225</f>
        <v>0</v>
      </c>
      <c r="L225" s="27">
        <f>январь!I225+февраль!I225+март!I225+апрель!I225+май!I225+июнь!I225+июль!I225+август!I225+сентябрь!I225+октябрь!I225+ноябрь!I225+декабрь!I225</f>
        <v>0</v>
      </c>
      <c r="M225" s="36">
        <f>январь!J225+февраль!J225+март!J225+апрель!J225+май!J225+июнь!J225+июль!J225+август!J225+сентябрь!J225+октябрь!J225+ноябрь!J225+декабрь!J225</f>
        <v>0</v>
      </c>
      <c r="N225" s="36">
        <f>январь!K225+февраль!K225+март!K225+апрель!K225+май!K225+июнь!K225+июль!K225+август!K225+сентябрь!K225+октябрь!K225+ноябрь!K225+декабрь!K225</f>
        <v>0</v>
      </c>
      <c r="O225" s="36">
        <f>январь!L225+февраль!L225+март!L225+апрель!L225+май!L225+июнь!L225+июль!L225+август!L225+сентябрь!L225+октябрь!L225+ноябрь!L225+декабрь!L225</f>
        <v>0</v>
      </c>
      <c r="P225" s="36">
        <f>январь!M225+февраль!M225+март!M225+апрель!M225+май!M225+июнь!M225+июль!M225+август!M225+сентябрь!M225+октябрь!M225+ноябрь!M225+декабрь!M225</f>
        <v>0</v>
      </c>
      <c r="Q225" s="36">
        <f>январь!N225+февраль!N225+март!N225+апрель!N225+май!N225+июнь!N225+июль!N225+август!N225+сентябрь!N225+октябрь!N225+ноябрь!N225+декабрь!N225</f>
        <v>0</v>
      </c>
      <c r="R225" s="29">
        <f>январь!O225+февраль!O225+март!O225+апрель!O225+май!O225+июнь!O225+июль!O225+август!O225+сентябрь!O225+октябрь!O225+ноябрь!O225+декабрь!O225</f>
        <v>0</v>
      </c>
      <c r="S225" s="36">
        <f>январь!P225+февраль!P225+март!P225+апрель!P225+май!P225+июнь!P225+июль!P225+август!P225+сентябрь!P225+октябрь!P225+ноябрь!P225+декабрь!P225</f>
        <v>0</v>
      </c>
      <c r="T225" s="29">
        <f>январь!Q225+февраль!Q225+март!Q225+апрель!Q225+май!Q225+июнь!Q225+июль!Q225+август!Q225+сентябрь!Q225+октябрь!Q225+ноябрь!Q225+декабрь!Q225</f>
        <v>0</v>
      </c>
      <c r="U225" s="36">
        <f>январь!R225+февраль!R225+март!R225+апрель!R225+май!R225+июнь!R225+июль!R225+август!R225+сентябрь!R225+октябрь!R225+ноябрь!R225+декабрь!R225</f>
        <v>0</v>
      </c>
      <c r="V225" s="36">
        <f>январь!S225+февраль!S225+март!S225+апрель!S225+май!S225+июнь!S225+июль!S225+август!S225+сентябрь!S225+октябрь!S225+ноябрь!S225+декабрь!S225</f>
        <v>0</v>
      </c>
      <c r="W225" s="36">
        <f>январь!T225+февраль!T225+март!T225+апрель!T225+май!T225+июнь!T225+июль!T225+август!T225+сентябрь!T225+октябрь!T225+ноябрь!T225+декабрь!T225</f>
        <v>0</v>
      </c>
      <c r="X225" s="36">
        <f>январь!U225+февраль!U225+март!U225+апрель!U225+май!U225+июнь!U225+июль!U225+август!U225+сентябрь!U225+октябрь!U225+ноябрь!U225+декабрь!U225</f>
        <v>0</v>
      </c>
      <c r="Y225" s="36">
        <f>январь!V225+февраль!V225+март!V225+апрель!V225+май!V225+июнь!V225+июль!V225+август!V225+сентябрь!V225+октябрь!V225+ноябрь!V225+декабрь!V225</f>
        <v>0</v>
      </c>
      <c r="Z225" s="36">
        <f>январь!W225+февраль!W225+март!W225+апрель!W225+май!W225+июнь!W225+июль!W225+август!W225+сентябрь!W225+октябрь!W225+ноябрь!W225+декабрь!W225</f>
        <v>0</v>
      </c>
      <c r="AA225" s="36">
        <f>январь!X225+февраль!X225+март!X225+апрель!X225+май!X225+июнь!X225+июль!X225+август!X225+сентябрь!X225+октябрь!X225+ноябрь!X225+декабрь!X225</f>
        <v>0</v>
      </c>
      <c r="AB225" s="29">
        <f>январь!Y225+февраль!Y225+март!Y225+апрель!Y225+май!Y225+июнь!Y225+июль!Y225+август!Y225+сентябрь!Y225+октябрь!Y225+ноябрь!Y225+декабрь!Y225</f>
        <v>0</v>
      </c>
      <c r="AC225" s="36">
        <f>январь!Z225+февраль!Z225+март!Z225+апрель!Z225+май!Z225+июнь!Z225+июль!Z225+август!Z225+сентябрь!Z225+октябрь!Z225+ноябрь!Z225+декабрь!Z225</f>
        <v>0</v>
      </c>
      <c r="AD225" s="66" t="str">
        <f>CONCATENATE(январь!AA225,$BZ$1,февраль!AA225,$BZ$1,март!AA225,$BZ$1,апрель!AA225,$BZ$1,май!AA225,$BZ$1,июнь!AA225,$BZ$1,июль!AA225,$BZ$1,август!AA225,$BZ$1,сентябрь!AA225,$BZ$1,октябрь!AA225,$BZ$1,ноябрь!AA225,$BZ$1,декабрь!AA225)</f>
        <v xml:space="preserve">           </v>
      </c>
      <c r="AE225" s="36">
        <f>январь!AB225+февраль!AB225+март!AB225+апрель!AB225+май!AB225+июнь!AB225+июль!AB225+август!AB225+сентябрь!AB225+октябрь!AB225+ноябрь!AB225+декабрь!AB225</f>
        <v>0</v>
      </c>
      <c r="AF225" s="36">
        <f>январь!AC225+февраль!AC225+март!AC225+апрель!AC225+май!AC225+июнь!AC225+июль!AC225+август!AC225+сентябрь!AC225+октябрь!AC225+ноябрь!AC225+декабрь!AC225</f>
        <v>0</v>
      </c>
      <c r="AG225" s="36">
        <f>январь!AD225+февраль!AD225+март!AD225+апрель!AD225+май!AD225+июнь!AD225+июль!AD225+август!AD225+сентябрь!AD225+октябрь!AD225+ноябрь!AD225+декабрь!AD225</f>
        <v>0</v>
      </c>
      <c r="AH225" s="36">
        <f>январь!AE225+февраль!AE225+март!AE225+апрель!AE225+май!AE225+июнь!AE225+июль!AE225+август!AE225+сентябрь!AE225+октябрь!AE225+ноябрь!AE225+декабрь!AE225</f>
        <v>0</v>
      </c>
      <c r="AI225" s="36">
        <f>январь!AF225+февраль!AF225+март!AF225+апрель!AF225+май!AF225+июнь!AF225+июль!AF225+август!AF225+сентябрь!AF225+октябрь!AF225+ноябрь!AF225+декабрь!AF225</f>
        <v>5.0000000000000001E-3</v>
      </c>
      <c r="AJ225" s="36">
        <f>январь!AG225+февраль!AG225+март!AG225+апрель!AG225+май!AG225+июнь!AG225+июль!AG225+август!AG225+сентябрь!AG225+октябрь!AG225+ноябрь!AG225+декабрь!AG225</f>
        <v>2.637</v>
      </c>
      <c r="AK225" s="29">
        <f>январь!AH225+февраль!AH225+март!AH225+апрель!AH225+май!AH225+июнь!AH225+июль!AH225+август!AH225+сентябрь!AH225+октябрь!AH225+ноябрь!AH225+декабрь!AH225</f>
        <v>2</v>
      </c>
      <c r="AL225" s="36">
        <f>январь!AI225+февраль!AI225+март!AI225+апрель!AI225+май!AI225+июнь!AI225+июль!AI225+август!AI225+сентябрь!AI225+октябрь!AI225+ноябрь!AI225+декабрь!AI225</f>
        <v>2.7440000000000002</v>
      </c>
      <c r="AM225" s="29">
        <f>январь!AJ225+февраль!AJ225+март!AJ225+апрель!AJ225+май!AJ225+июнь!AJ225+июль!AJ225+август!AJ225+сентябрь!AJ225+октябрь!AJ225+ноябрь!AJ225+декабрь!AJ225</f>
        <v>0</v>
      </c>
      <c r="AN225" s="36">
        <f>январь!AK225+февраль!AK225+март!AK225+апрель!AK225+май!AK225+июнь!AK225+июль!AK225+август!AK225+сентябрь!AK225+октябрь!AK225+ноябрь!AK225+декабрь!AK225</f>
        <v>0</v>
      </c>
      <c r="AO225" s="36">
        <f>январь!AL225+февраль!AL225+март!AL225+апрель!AL225+май!AL225+июнь!AL225+июль!AL225+август!AL225+сентябрь!AL225+октябрь!AL225+ноябрь!AL225+декабрь!AL225</f>
        <v>0</v>
      </c>
      <c r="AP225" s="36">
        <f>январь!AM225+февраль!AM225+март!AM225+апрель!AM225+май!AM225+июнь!AM225+июль!AM225+август!AM225+сентябрь!AM225+октябрь!AM225+ноябрь!AM225+декабрь!AM225</f>
        <v>0</v>
      </c>
      <c r="AQ225" s="29">
        <f>январь!AN225+февраль!AN225+март!AN225+апрель!AN225+май!AN225+июнь!AN225+июль!AN225+август!AN225+сентябрь!AN225+октябрь!AN225+ноябрь!AN225+декабрь!AN225</f>
        <v>0</v>
      </c>
      <c r="AR225" s="36">
        <f>январь!AO225+февраль!AO225+март!AO225+апрель!AO225+май!AO225+июнь!AO225+июль!AO225+август!AO225+сентябрь!AO225+октябрь!AO225+ноябрь!AO225+декабрь!AO225</f>
        <v>0</v>
      </c>
      <c r="AS225" s="29">
        <f>январь!AP225+февраль!AP225+март!AP225+апрель!AP225+май!AP225+июнь!AP225+июль!AP225+август!AP225+сентябрь!AP225+октябрь!AP225+ноябрь!AP225+декабрь!AP225</f>
        <v>0</v>
      </c>
      <c r="AT225" s="36">
        <f>январь!AQ225+февраль!AQ225+март!AQ225+апрель!AQ225+май!AQ225+июнь!AQ225+июль!AQ225+август!AQ225+сентябрь!AQ225+октябрь!AQ225+ноябрь!AQ225+декабрь!AQ225</f>
        <v>0</v>
      </c>
      <c r="AU225" s="29">
        <f>январь!AR225+февраль!AR225+март!AR225+апрель!AR225+май!AR225+июнь!AR225+июль!AR225+август!AR225+сентябрь!AR225+октябрь!AR225+ноябрь!AR225+декабрь!AR225</f>
        <v>0</v>
      </c>
      <c r="AV225" s="36">
        <f>январь!AS225+февраль!AS225+март!AS225+апрель!AS225+май!AS225+июнь!AS225+июль!AS225+август!AS225+сентябрь!AS225+октябрь!AS225+ноябрь!AS225+декабрь!AS225</f>
        <v>0</v>
      </c>
      <c r="AW225" s="36">
        <f>январь!AT225+февраль!AT225+март!AT225+апрель!AT225+май!AT225+июнь!AT225+июль!AT225+август!AT225+сентябрь!AT225+октябрь!AT225+ноябрь!AT225+декабрь!AT225</f>
        <v>0</v>
      </c>
      <c r="AX225" s="36">
        <f>январь!AU225+февраль!AU225+март!AU225+апрель!AU225+май!AU225+июнь!AU225+июль!AU225+август!AU225+сентябрь!AU225+октябрь!AU225+ноябрь!AU225+декабрь!AU225</f>
        <v>0</v>
      </c>
      <c r="AY225" s="29">
        <f>январь!AV225+февраль!AV225+март!AV225+апрель!AV225+май!AV225+июнь!AV225+июль!AV225+август!AV225+сентябрь!AV225+октябрь!AV225+ноябрь!AV225+декабрь!AV225</f>
        <v>0</v>
      </c>
      <c r="AZ225" s="36">
        <f>январь!AW225+февраль!AW225+март!AW225+апрель!AW225+май!AW225+июнь!AW225+июль!AW225+август!AW225+сентябрь!AW225+октябрь!AW225+ноябрь!AW225+декабрь!AW225</f>
        <v>0</v>
      </c>
      <c r="BA225" s="36">
        <f>январь!AX225+февраль!AX225+март!AX225+апрель!AX225+май!AX225+июнь!AX225+июль!AX225+август!AX225+сентябрь!AX225+октябрь!AX225+ноябрь!AX225+декабрь!AX225</f>
        <v>0</v>
      </c>
      <c r="BB225" s="36">
        <f>январь!AY225+февраль!AY225+март!AY225+апрель!AY225+май!AY225+июнь!AY225+июль!AY225+август!AY225+сентябрь!AY225+октябрь!AY225+ноябрь!AY225+декабрь!AY225</f>
        <v>0</v>
      </c>
      <c r="BC225" s="29">
        <f>январь!AZ225+февраль!AZ225+март!AZ225+апрель!AZ225+май!AZ225+июнь!AZ225+июль!AZ225+август!AZ225+сентябрь!AZ225+октябрь!AZ225+ноябрь!AZ225+декабрь!AZ225</f>
        <v>0</v>
      </c>
      <c r="BD225" s="36">
        <f>январь!BA225+февраль!BA225+март!BA225+апрель!BA225+май!BA225+июнь!BA225+июль!BA225+август!BA225+сентябрь!BA225+октябрь!BA225+ноябрь!BA225+декабрь!BA225</f>
        <v>0</v>
      </c>
      <c r="BE225" s="36">
        <f>январь!BB225+февраль!BB225+март!BB225+апрель!BB225+май!BB225+июнь!BB225+июль!BB225+август!BB225+сентябрь!BB225+октябрь!BB225+ноябрь!BB225+декабрь!BB225</f>
        <v>0</v>
      </c>
      <c r="BF225" s="36">
        <f>январь!BC225+февраль!BC225+март!BC225+апрель!BC225+май!BC225+июнь!BC225+июль!BC225+август!BC225+сентябрь!BC225+октябрь!BC225+ноябрь!BC225+декабрь!BC225</f>
        <v>0</v>
      </c>
      <c r="BG225" s="36">
        <f>январь!BD225+февраль!BD225+март!BD225+апрель!BD225+май!BD225+июнь!BD225+июль!BD225+август!BD225+сентябрь!BD225+октябрь!BD225+ноябрь!BD225+декабрь!BD225</f>
        <v>4.0000000000000001E-3</v>
      </c>
      <c r="BH225" s="36">
        <f>январь!BE225+февраль!BE225+март!BE225+апрель!BE225+май!BE225+июнь!BE225+июль!BE225+август!BE225+сентябрь!BE225+октябрь!BE225+ноябрь!BE225+декабрь!BE225</f>
        <v>2.137</v>
      </c>
      <c r="BI225" s="36">
        <f>январь!BF225+февраль!BF225+март!BF225+апрель!BF225+май!BF225+июнь!BF225+июль!BF225+август!BF225+сентябрь!BF225+октябрь!BF225+ноябрь!BF225+декабрь!BF225</f>
        <v>5.0000000000000001E-3</v>
      </c>
      <c r="BJ225" s="36">
        <f>январь!BG225+февраль!BG225+март!BG225+апрель!BG225+май!BG225+июнь!BG225+июль!BG225+август!BG225+сентябрь!BG225+октябрь!BG225+ноябрь!BG225+декабрь!BG225</f>
        <v>5.0309999999999997</v>
      </c>
      <c r="BK225" s="36">
        <f>январь!BH225+февраль!BH225+март!BH225+апрель!BH225+май!BH225+июнь!BH225+июль!BH225+август!BH225+сентябрь!BH225+октябрь!BH225+ноябрь!BH225+декабрь!BH225</f>
        <v>0.01</v>
      </c>
      <c r="BL225" s="36">
        <f>январь!BI225+февраль!BI225+март!BI225+апрель!BI225+май!BI225+июнь!BI225+июль!BI225+август!BI225+сентябрь!BI225+октябрь!BI225+ноябрь!BI225+декабрь!BI225</f>
        <v>4.327</v>
      </c>
      <c r="BM225" s="29">
        <f>январь!BJ225+февраль!BJ225+март!BJ225+апрель!BJ225+май!BJ225+июнь!BJ225+июль!BJ225+август!BJ225+сентябрь!BJ225+октябрь!BJ225+ноябрь!BJ225+декабрь!BJ225</f>
        <v>1</v>
      </c>
      <c r="BN225" s="36">
        <f>январь!BK225+февраль!BK225+март!BK225+апрель!BK225+май!BK225+июнь!BK225+июль!BK225+август!BK225+сентябрь!BK225+октябрь!BK225+ноябрь!BK225+декабрь!BK225</f>
        <v>2.7669999999999999</v>
      </c>
      <c r="BO225" s="29">
        <f>январь!BL225+февраль!BL225+март!BL225+апрель!BL225+май!BL225+июнь!BL225+июль!BL225+август!BL225+сентябрь!BL225+октябрь!BL225+ноябрь!BL225+декабрь!BL225</f>
        <v>29</v>
      </c>
      <c r="BP225" s="36">
        <f>январь!BM225+февраль!BM225+март!BM225+апрель!BM225+май!BM225+июнь!BM225+июль!BM225+август!BM225+сентябрь!BM225+октябрь!BM225+ноябрь!BM225+декабрь!BM225</f>
        <v>18.256</v>
      </c>
      <c r="BQ225" s="36">
        <f>январь!BN225+февраль!BN225+март!BN225+апрель!BN225+май!BN225+июнь!BN225+июль!BN225+август!BN225+сентябрь!BN225+октябрь!BN225+ноябрь!BN225+декабрь!BN225</f>
        <v>0</v>
      </c>
      <c r="BR225" s="36">
        <f>январь!BO225+февраль!BO225+март!BO225+апрель!BO225+май!BO225+июнь!BO225+июль!BO225+август!BO225+сентябрь!BO225+октябрь!BO225+ноябрь!BO225+декабрь!BO225</f>
        <v>0</v>
      </c>
      <c r="BS225" s="29">
        <f>январь!BP225+февраль!BP225+март!BP225+апрель!BP225+май!BP225+июнь!BP225+июль!BP225+август!BP225+сентябрь!BP225+октябрь!BP225+ноябрь!BP225+декабрь!BP225</f>
        <v>0</v>
      </c>
      <c r="BT225" s="36">
        <f>январь!BQ225+февраль!BQ225+март!BQ225+апрель!BQ225+май!BQ225+июнь!BQ225+июль!BQ225+август!BQ225+сентябрь!BQ225+октябрь!BQ225+ноябрь!BQ225+декабрь!BQ225</f>
        <v>0</v>
      </c>
      <c r="BU225" s="29">
        <f>январь!BR225+февраль!BR225+март!BR225+апрель!BR225+май!BR225+июнь!BR225+июль!BR225+август!BR225+сентябрь!BR225+октябрь!BR225+ноябрь!BR225+декабрь!BR225</f>
        <v>0</v>
      </c>
      <c r="BV225" s="36">
        <f>январь!BS225+февраль!BS225+март!BS225+апрель!BS225+май!BS225+июнь!BS225+июль!BS225+август!BS225+сентябрь!BS225+октябрь!BS225+ноябрь!BS225+декабрь!BS225</f>
        <v>0</v>
      </c>
      <c r="BW225" s="36">
        <f>январь!BT225+февраль!BT225+март!BT225+апрель!BT225+май!BT225+июнь!BT225+июль!BT225+август!BT225+сентябрь!BT225+октябрь!BT225+ноябрь!BT225+декабрь!BT225</f>
        <v>0</v>
      </c>
      <c r="BX225" s="36">
        <f>январь!BU225+февраль!BU225+март!BU225+апрель!BU225+май!BU225+июнь!BU225+июль!BU225+август!BU225+сентябрь!BU225+октябрь!BU225+ноябрь!BU225+декабрь!BU225</f>
        <v>0</v>
      </c>
      <c r="BY225" s="36">
        <f>январь!BV225+февраль!BV225+март!BV225+апрель!BV225+май!BV225+июнь!BV225+июль!BV225+август!BV225+сентябрь!BV225+октябрь!BV225+ноябрь!BV225+декабрь!BV225</f>
        <v>7.4449999999999994</v>
      </c>
      <c r="BZ225" s="77">
        <v>3</v>
      </c>
    </row>
    <row r="226" spans="1:78" x14ac:dyDescent="0.25">
      <c r="A226" s="16">
        <v>224</v>
      </c>
      <c r="B226" s="16">
        <v>1</v>
      </c>
      <c r="C226" s="37" t="s">
        <v>681</v>
      </c>
      <c r="D226" s="51">
        <v>87.070684057970993</v>
      </c>
      <c r="E226" s="25">
        <v>301.12412999999998</v>
      </c>
      <c r="F226" s="26">
        <f t="shared" si="9"/>
        <v>332.15381405797098</v>
      </c>
      <c r="G226" s="26">
        <f t="shared" si="10"/>
        <v>31.029684057970996</v>
      </c>
      <c r="H226" s="26">
        <f t="shared" si="11"/>
        <v>56.040999999999997</v>
      </c>
      <c r="I226" s="36">
        <f>январь!F226+февраль!F226+март!F226+апрель!F226+май!F226+июнь!F226+июль!F226+август!F226+сентябрь!F226+октябрь!F226+ноябрь!F226+декабрь!F226</f>
        <v>0</v>
      </c>
      <c r="J226" s="36">
        <f>январь!G226+февраль!G226+март!G226+апрель!G226+май!G226+июнь!G226+июль!G226+август!G226+сентябрь!G226+октябрь!G226+ноябрь!G226+декабрь!G226</f>
        <v>0</v>
      </c>
      <c r="K226" s="36">
        <f>январь!H226+февраль!H226+март!H226+апрель!H226+май!H226+июнь!H226+июль!H226+август!H226+сентябрь!H226+октябрь!H226+ноябрь!H226+декабрь!H226</f>
        <v>0</v>
      </c>
      <c r="L226" s="27">
        <f>январь!I226+февраль!I226+март!I226+апрель!I226+май!I226+июнь!I226+июль!I226+август!I226+сентябрь!I226+октябрь!I226+ноябрь!I226+декабрь!I226</f>
        <v>0</v>
      </c>
      <c r="M226" s="36">
        <f>январь!J226+февраль!J226+март!J226+апрель!J226+май!J226+июнь!J226+июль!J226+август!J226+сентябрь!J226+октябрь!J226+ноябрь!J226+декабрь!J226</f>
        <v>0</v>
      </c>
      <c r="N226" s="36">
        <f>январь!K226+февраль!K226+март!K226+апрель!K226+май!K226+июнь!K226+июль!K226+август!K226+сентябрь!K226+октябрь!K226+ноябрь!K226+декабрь!K226</f>
        <v>0</v>
      </c>
      <c r="O226" s="36">
        <f>январь!L226+февраль!L226+март!L226+апрель!L226+май!L226+июнь!L226+июль!L226+август!L226+сентябрь!L226+октябрь!L226+ноябрь!L226+декабрь!L226</f>
        <v>0</v>
      </c>
      <c r="P226" s="36">
        <f>январь!M226+февраль!M226+март!M226+апрель!M226+май!M226+июнь!M226+июль!M226+август!M226+сентябрь!M226+октябрь!M226+ноябрь!M226+декабрь!M226</f>
        <v>0</v>
      </c>
      <c r="Q226" s="36">
        <f>январь!N226+февраль!N226+март!N226+апрель!N226+май!N226+июнь!N226+июль!N226+август!N226+сентябрь!N226+октябрь!N226+ноябрь!N226+декабрь!N226</f>
        <v>0</v>
      </c>
      <c r="R226" s="29">
        <f>январь!O226+февраль!O226+март!O226+апрель!O226+май!O226+июнь!O226+июль!O226+август!O226+сентябрь!O226+октябрь!O226+ноябрь!O226+декабрь!O226</f>
        <v>0</v>
      </c>
      <c r="S226" s="36">
        <f>январь!P226+февраль!P226+март!P226+апрель!P226+май!P226+июнь!P226+июль!P226+август!P226+сентябрь!P226+октябрь!P226+ноябрь!P226+декабрь!P226</f>
        <v>0</v>
      </c>
      <c r="T226" s="29">
        <f>январь!Q226+февраль!Q226+март!Q226+апрель!Q226+май!Q226+июнь!Q226+июль!Q226+август!Q226+сентябрь!Q226+октябрь!Q226+ноябрь!Q226+декабрь!Q226</f>
        <v>0</v>
      </c>
      <c r="U226" s="36">
        <f>январь!R226+февраль!R226+март!R226+апрель!R226+май!R226+июнь!R226+июль!R226+август!R226+сентябрь!R226+октябрь!R226+ноябрь!R226+декабрь!R226</f>
        <v>0</v>
      </c>
      <c r="V226" s="36">
        <f>январь!S226+февраль!S226+март!S226+апрель!S226+май!S226+июнь!S226+июль!S226+август!S226+сентябрь!S226+октябрь!S226+ноябрь!S226+декабрь!S226</f>
        <v>0</v>
      </c>
      <c r="W226" s="36">
        <f>январь!T226+февраль!T226+март!T226+апрель!T226+май!T226+июнь!T226+июль!T226+август!T226+сентябрь!T226+октябрь!T226+ноябрь!T226+декабрь!T226</f>
        <v>0</v>
      </c>
      <c r="X226" s="36">
        <f>январь!U226+февраль!U226+март!U226+апрель!U226+май!U226+июнь!U226+июль!U226+август!U226+сентябрь!U226+октябрь!U226+ноябрь!U226+декабрь!U226</f>
        <v>0</v>
      </c>
      <c r="Y226" s="36">
        <f>январь!V226+февраль!V226+март!V226+апрель!V226+май!V226+июнь!V226+июль!V226+август!V226+сентябрь!V226+октябрь!V226+ноябрь!V226+декабрь!V226</f>
        <v>0</v>
      </c>
      <c r="Z226" s="36">
        <f>январь!W226+февраль!W226+март!W226+апрель!W226+май!W226+июнь!W226+июль!W226+август!W226+сентябрь!W226+октябрь!W226+ноябрь!W226+декабрь!W226</f>
        <v>0</v>
      </c>
      <c r="AA226" s="36">
        <f>январь!X226+февраль!X226+март!X226+апрель!X226+май!X226+июнь!X226+июль!X226+август!X226+сентябрь!X226+октябрь!X226+ноябрь!X226+декабрь!X226</f>
        <v>0</v>
      </c>
      <c r="AB226" s="29">
        <f>январь!Y226+февраль!Y226+март!Y226+апрель!Y226+май!Y226+июнь!Y226+июль!Y226+август!Y226+сентябрь!Y226+октябрь!Y226+ноябрь!Y226+декабрь!Y226</f>
        <v>0</v>
      </c>
      <c r="AC226" s="36">
        <f>январь!Z226+февраль!Z226+март!Z226+апрель!Z226+май!Z226+июнь!Z226+июль!Z226+август!Z226+сентябрь!Z226+октябрь!Z226+ноябрь!Z226+декабрь!Z226</f>
        <v>0</v>
      </c>
      <c r="AD226" s="66" t="str">
        <f>CONCATENATE(январь!AA226,$BZ$1,февраль!AA226,$BZ$1,март!AA226,$BZ$1,апрель!AA226,$BZ$1,май!AA226,$BZ$1,июнь!AA226,$BZ$1,июль!AA226,$BZ$1,август!AA226,$BZ$1,сентябрь!AA226,$BZ$1,октябрь!AA226,$BZ$1,ноябрь!AA226,$BZ$1,декабрь!AA226)</f>
        <v xml:space="preserve">           </v>
      </c>
      <c r="AE226" s="36">
        <f>январь!AB226+февраль!AB226+март!AB226+апрель!AB226+май!AB226+июнь!AB226+июль!AB226+август!AB226+сентябрь!AB226+октябрь!AB226+ноябрь!AB226+декабрь!AB226</f>
        <v>0</v>
      </c>
      <c r="AF226" s="36">
        <f>январь!AC226+февраль!AC226+март!AC226+апрель!AC226+май!AC226+июнь!AC226+июль!AC226+август!AC226+сентябрь!AC226+октябрь!AC226+ноябрь!AC226+декабрь!AC226</f>
        <v>0</v>
      </c>
      <c r="AG226" s="36">
        <f>январь!AD226+февраль!AD226+март!AD226+апрель!AD226+май!AD226+июнь!AD226+июль!AD226+август!AD226+сентябрь!AD226+октябрь!AD226+ноябрь!AD226+декабрь!AD226</f>
        <v>0</v>
      </c>
      <c r="AH226" s="36">
        <f>январь!AE226+февраль!AE226+март!AE226+апрель!AE226+май!AE226+июнь!AE226+июль!AE226+август!AE226+сентябрь!AE226+октябрь!AE226+ноябрь!AE226+декабрь!AE226</f>
        <v>0</v>
      </c>
      <c r="AI226" s="36">
        <f>январь!AF226+февраль!AF226+март!AF226+апрель!AF226+май!AF226+июнь!AF226+июль!AF226+август!AF226+сентябрь!AF226+октябрь!AF226+ноябрь!AF226+декабрь!AF226</f>
        <v>0</v>
      </c>
      <c r="AJ226" s="36">
        <f>январь!AG226+февраль!AG226+март!AG226+апрель!AG226+май!AG226+июнь!AG226+июль!AG226+август!AG226+сентябрь!AG226+октябрь!AG226+ноябрь!AG226+декабрь!AG226</f>
        <v>0</v>
      </c>
      <c r="AK226" s="29">
        <f>январь!AH226+февраль!AH226+март!AH226+апрель!AH226+май!AH226+июнь!AH226+июль!AH226+август!AH226+сентябрь!AH226+октябрь!AH226+ноябрь!AH226+декабрь!AH226</f>
        <v>2.5999999999999999E-2</v>
      </c>
      <c r="AL226" s="36">
        <f>январь!AI226+февраль!AI226+март!AI226+апрель!AI226+май!AI226+июнь!AI226+июль!AI226+август!AI226+сентябрь!AI226+октябрь!AI226+ноябрь!AI226+декабрь!AI226</f>
        <v>9.4380000000000006</v>
      </c>
      <c r="AM226" s="29">
        <f>январь!AJ226+февраль!AJ226+март!AJ226+апрель!AJ226+май!AJ226+июнь!AJ226+июль!AJ226+август!AJ226+сентябрь!AJ226+октябрь!AJ226+ноябрь!AJ226+декабрь!AJ226</f>
        <v>0</v>
      </c>
      <c r="AN226" s="36">
        <f>январь!AK226+февраль!AK226+март!AK226+апрель!AK226+май!AK226+июнь!AK226+июль!AK226+август!AK226+сентябрь!AK226+октябрь!AK226+ноябрь!AK226+декабрь!AK226</f>
        <v>0</v>
      </c>
      <c r="AO226" s="36">
        <f>январь!AL226+февраль!AL226+март!AL226+апрель!AL226+май!AL226+июнь!AL226+июль!AL226+август!AL226+сентябрь!AL226+октябрь!AL226+ноябрь!AL226+декабрь!AL226</f>
        <v>0</v>
      </c>
      <c r="AP226" s="36">
        <f>январь!AM226+февраль!AM226+март!AM226+апрель!AM226+май!AM226+июнь!AM226+июль!AM226+август!AM226+сентябрь!AM226+октябрь!AM226+ноябрь!AM226+декабрь!AM226</f>
        <v>0</v>
      </c>
      <c r="AQ226" s="29">
        <f>январь!AN226+февраль!AN226+март!AN226+апрель!AN226+май!AN226+июнь!AN226+июль!AN226+август!AN226+сентябрь!AN226+октябрь!AN226+ноябрь!AN226+декабрь!AN226</f>
        <v>0</v>
      </c>
      <c r="AR226" s="36">
        <f>январь!AO226+февраль!AO226+март!AO226+апрель!AO226+май!AO226+июнь!AO226+июль!AO226+август!AO226+сентябрь!AO226+октябрь!AO226+ноябрь!AO226+декабрь!AO226</f>
        <v>0</v>
      </c>
      <c r="AS226" s="29">
        <f>январь!AP226+февраль!AP226+март!AP226+апрель!AP226+май!AP226+июнь!AP226+июль!AP226+август!AP226+сентябрь!AP226+октябрь!AP226+ноябрь!AP226+декабрь!AP226</f>
        <v>0</v>
      </c>
      <c r="AT226" s="36">
        <f>январь!AQ226+февраль!AQ226+март!AQ226+апрель!AQ226+май!AQ226+июнь!AQ226+июль!AQ226+август!AQ226+сентябрь!AQ226+октябрь!AQ226+ноябрь!AQ226+декабрь!AQ226</f>
        <v>0</v>
      </c>
      <c r="AU226" s="29">
        <f>январь!AR226+февраль!AR226+март!AR226+апрель!AR226+май!AR226+июнь!AR226+июль!AR226+август!AR226+сентябрь!AR226+октябрь!AR226+ноябрь!AR226+декабрь!AR226</f>
        <v>0</v>
      </c>
      <c r="AV226" s="36">
        <f>январь!AS226+февраль!AS226+март!AS226+апрель!AS226+май!AS226+июнь!AS226+июль!AS226+август!AS226+сентябрь!AS226+октябрь!AS226+ноябрь!AS226+декабрь!AS226</f>
        <v>0</v>
      </c>
      <c r="AW226" s="36">
        <f>январь!AT226+февраль!AT226+март!AT226+апрель!AT226+май!AT226+июнь!AT226+июль!AT226+август!AT226+сентябрь!AT226+октябрь!AT226+ноябрь!AT226+декабрь!AT226</f>
        <v>0</v>
      </c>
      <c r="AX226" s="36">
        <f>январь!AU226+февраль!AU226+март!AU226+апрель!AU226+май!AU226+июнь!AU226+июль!AU226+август!AU226+сентябрь!AU226+октябрь!AU226+ноябрь!AU226+декабрь!AU226</f>
        <v>0</v>
      </c>
      <c r="AY226" s="29">
        <f>январь!AV226+февраль!AV226+март!AV226+апрель!AV226+май!AV226+июнь!AV226+июль!AV226+август!AV226+сентябрь!AV226+октябрь!AV226+ноябрь!AV226+декабрь!AV226</f>
        <v>0</v>
      </c>
      <c r="AZ226" s="36">
        <f>январь!AW226+февраль!AW226+март!AW226+апрель!AW226+май!AW226+июнь!AW226+июль!AW226+август!AW226+сентябрь!AW226+октябрь!AW226+ноябрь!AW226+декабрь!AW226</f>
        <v>0</v>
      </c>
      <c r="BA226" s="36">
        <f>январь!AX226+февраль!AX226+март!AX226+апрель!AX226+май!AX226+июнь!AX226+июль!AX226+август!AX226+сентябрь!AX226+октябрь!AX226+ноябрь!AX226+декабрь!AX226</f>
        <v>0</v>
      </c>
      <c r="BB226" s="36">
        <f>январь!AY226+февраль!AY226+март!AY226+апрель!AY226+май!AY226+июнь!AY226+июль!AY226+август!AY226+сентябрь!AY226+октябрь!AY226+ноябрь!AY226+декабрь!AY226</f>
        <v>0</v>
      </c>
      <c r="BC226" s="29">
        <f>январь!AZ226+февраль!AZ226+март!AZ226+апрель!AZ226+май!AZ226+июнь!AZ226+июль!AZ226+август!AZ226+сентябрь!AZ226+октябрь!AZ226+ноябрь!AZ226+декабрь!AZ226</f>
        <v>0</v>
      </c>
      <c r="BD226" s="36">
        <f>январь!BA226+февраль!BA226+март!BA226+апрель!BA226+май!BA226+июнь!BA226+июль!BA226+август!BA226+сентябрь!BA226+октябрь!BA226+ноябрь!BA226+декабрь!BA226</f>
        <v>0</v>
      </c>
      <c r="BE226" s="36">
        <f>январь!BB226+февраль!BB226+март!BB226+апрель!BB226+май!BB226+июнь!BB226+июль!BB226+август!BB226+сентябрь!BB226+октябрь!BB226+ноябрь!BB226+декабрь!BB226</f>
        <v>0</v>
      </c>
      <c r="BF226" s="36">
        <f>январь!BC226+февраль!BC226+март!BC226+апрель!BC226+май!BC226+июнь!BC226+июль!BC226+август!BC226+сентябрь!BC226+октябрь!BC226+ноябрь!BC226+декабрь!BC226</f>
        <v>0</v>
      </c>
      <c r="BG226" s="36">
        <f>январь!BD226+февраль!BD226+март!BD226+апрель!BD226+май!BD226+июнь!BD226+июль!BD226+август!BD226+сентябрь!BD226+октябрь!BD226+ноябрь!BD226+декабрь!BD226</f>
        <v>0</v>
      </c>
      <c r="BH226" s="36">
        <f>январь!BE226+февраль!BE226+март!BE226+апрель!BE226+май!BE226+июнь!BE226+июль!BE226+август!BE226+сентябрь!BE226+октябрь!BE226+ноябрь!BE226+декабрь!BE226</f>
        <v>0</v>
      </c>
      <c r="BI226" s="36">
        <f>январь!BF226+февраль!BF226+март!BF226+апрель!BF226+май!BF226+июнь!BF226+июль!BF226+август!BF226+сентябрь!BF226+октябрь!BF226+ноябрь!BF226+декабрь!BF226</f>
        <v>1.6E-2</v>
      </c>
      <c r="BJ226" s="36">
        <f>январь!BG226+февраль!BG226+март!BG226+апрель!BG226+май!BG226+июнь!BG226+июль!BG226+август!BG226+сентябрь!BG226+октябрь!BG226+ноябрь!BG226+декабрь!BG226</f>
        <v>16.648</v>
      </c>
      <c r="BK226" s="36">
        <f>январь!BH226+февраль!BH226+март!BH226+апрель!BH226+май!BH226+июнь!BH226+июль!BH226+август!BH226+сентябрь!BH226+октябрь!BH226+ноябрь!BH226+декабрь!BH226</f>
        <v>0</v>
      </c>
      <c r="BL226" s="36">
        <f>январь!BI226+февраль!BI226+март!BI226+апрель!BI226+май!BI226+июнь!BI226+июль!BI226+август!BI226+сентябрь!BI226+октябрь!BI226+ноябрь!BI226+декабрь!BI226</f>
        <v>0</v>
      </c>
      <c r="BM226" s="29">
        <f>январь!BJ226+февраль!BJ226+март!BJ226+апрель!BJ226+май!BJ226+июнь!BJ226+июль!BJ226+август!BJ226+сентябрь!BJ226+октябрь!BJ226+ноябрь!BJ226+декабрь!BJ226</f>
        <v>0</v>
      </c>
      <c r="BN226" s="36">
        <f>январь!BK226+февраль!BK226+март!BK226+апрель!BK226+май!BK226+июнь!BK226+июль!BK226+август!BK226+сентябрь!BK226+октябрь!BK226+ноябрь!BK226+декабрь!BK226</f>
        <v>0</v>
      </c>
      <c r="BO226" s="29">
        <f>январь!BL226+февраль!BL226+март!BL226+апрель!BL226+май!BL226+июнь!BL226+июль!BL226+август!BL226+сентябрь!BL226+октябрь!BL226+ноябрь!BL226+декабрь!BL226</f>
        <v>28</v>
      </c>
      <c r="BP226" s="36">
        <f>январь!BM226+февраль!BM226+март!BM226+апрель!BM226+май!BM226+июнь!BM226+июль!BM226+август!BM226+сентябрь!BM226+октябрь!BM226+ноябрь!BM226+декабрь!BM226</f>
        <v>15.433</v>
      </c>
      <c r="BQ226" s="36">
        <f>январь!BN226+февраль!BN226+март!BN226+апрель!BN226+май!BN226+июнь!BN226+июль!BN226+август!BN226+сентябрь!BN226+октябрь!BN226+ноябрь!BN226+декабрь!BN226</f>
        <v>0</v>
      </c>
      <c r="BR226" s="36">
        <f>январь!BO226+февраль!BO226+март!BO226+апрель!BO226+май!BO226+июнь!BO226+июль!BO226+август!BO226+сентябрь!BO226+октябрь!BO226+ноябрь!BO226+декабрь!BO226</f>
        <v>0</v>
      </c>
      <c r="BS226" s="29">
        <f>январь!BP226+февраль!BP226+март!BP226+апрель!BP226+май!BP226+июнь!BP226+июль!BP226+август!BP226+сентябрь!BP226+октябрь!BP226+ноябрь!BP226+декабрь!BP226</f>
        <v>1</v>
      </c>
      <c r="BT226" s="36">
        <f>январь!BQ226+февраль!BQ226+март!BQ226+апрель!BQ226+май!BQ226+июнь!BQ226+июль!BQ226+август!BQ226+сентябрь!BQ226+октябрь!BQ226+ноябрь!BQ226+декабрь!BQ226</f>
        <v>1.091</v>
      </c>
      <c r="BU226" s="29">
        <f>январь!BR226+февраль!BR226+март!BR226+апрель!BR226+май!BR226+июнь!BR226+июль!BR226+август!BR226+сентябрь!BR226+октябрь!BR226+ноябрь!BR226+декабрь!BR226</f>
        <v>0</v>
      </c>
      <c r="BV226" s="36">
        <f>январь!BS226+февраль!BS226+март!BS226+апрель!BS226+май!BS226+июнь!BS226+июль!BS226+август!BS226+сентябрь!BS226+октябрь!BS226+ноябрь!BS226+декабрь!BS226</f>
        <v>0</v>
      </c>
      <c r="BW226" s="36">
        <f>январь!BT226+февраль!BT226+март!BT226+апрель!BT226+май!BT226+июнь!BT226+июль!BT226+август!BT226+сентябрь!BT226+октябрь!BT226+ноябрь!BT226+декабрь!BT226</f>
        <v>0</v>
      </c>
      <c r="BX226" s="36">
        <f>январь!BU226+февраль!BU226+март!BU226+апрель!BU226+май!BU226+июнь!BU226+июль!BU226+август!BU226+сентябрь!BU226+октябрь!BU226+ноябрь!BU226+декабрь!BU226</f>
        <v>0</v>
      </c>
      <c r="BY226" s="36">
        <f>январь!BV226+февраль!BV226+март!BV226+апрель!BV226+май!BV226+июнь!BV226+июль!BV226+август!BV226+сентябрь!BV226+октябрь!BV226+ноябрь!BV226+декабрь!BV226</f>
        <v>13.430999999999999</v>
      </c>
      <c r="BZ226" s="77">
        <v>0</v>
      </c>
    </row>
    <row r="227" spans="1:78" x14ac:dyDescent="0.25">
      <c r="A227" s="16">
        <v>225</v>
      </c>
      <c r="B227" s="16">
        <v>1</v>
      </c>
      <c r="C227" s="37" t="s">
        <v>682</v>
      </c>
      <c r="D227" s="51">
        <v>125.12736096618357</v>
      </c>
      <c r="E227" s="25">
        <v>526.55223000000001</v>
      </c>
      <c r="F227" s="26">
        <f t="shared" si="9"/>
        <v>650.47559096618363</v>
      </c>
      <c r="G227" s="26">
        <f t="shared" si="10"/>
        <v>123.92336096618358</v>
      </c>
      <c r="H227" s="26">
        <f t="shared" si="11"/>
        <v>1.204</v>
      </c>
      <c r="I227" s="36">
        <f>январь!F227+февраль!F227+март!F227+апрель!F227+май!F227+июнь!F227+июль!F227+август!F227+сентябрь!F227+октябрь!F227+ноябрь!F227+декабрь!F227</f>
        <v>0</v>
      </c>
      <c r="J227" s="36">
        <f>январь!G227+февраль!G227+март!G227+апрель!G227+май!G227+июнь!G227+июль!G227+август!G227+сентябрь!G227+октябрь!G227+ноябрь!G227+декабрь!G227</f>
        <v>0</v>
      </c>
      <c r="K227" s="36">
        <f>январь!H227+февраль!H227+март!H227+апрель!H227+май!H227+июнь!H227+июль!H227+август!H227+сентябрь!H227+октябрь!H227+ноябрь!H227+декабрь!H227</f>
        <v>0</v>
      </c>
      <c r="L227" s="27">
        <f>январь!I227+февраль!I227+март!I227+апрель!I227+май!I227+июнь!I227+июль!I227+август!I227+сентябрь!I227+октябрь!I227+ноябрь!I227+декабрь!I227</f>
        <v>0</v>
      </c>
      <c r="M227" s="36">
        <f>январь!J227+февраль!J227+март!J227+апрель!J227+май!J227+июнь!J227+июль!J227+август!J227+сентябрь!J227+октябрь!J227+ноябрь!J227+декабрь!J227</f>
        <v>0</v>
      </c>
      <c r="N227" s="36">
        <f>январь!K227+февраль!K227+март!K227+апрель!K227+май!K227+июнь!K227+июль!K227+август!K227+сентябрь!K227+октябрь!K227+ноябрь!K227+декабрь!K227</f>
        <v>0</v>
      </c>
      <c r="O227" s="36">
        <f>январь!L227+февраль!L227+март!L227+апрель!L227+май!L227+июнь!L227+июль!L227+август!L227+сентябрь!L227+октябрь!L227+ноябрь!L227+декабрь!L227</f>
        <v>0</v>
      </c>
      <c r="P227" s="36">
        <f>январь!M227+февраль!M227+март!M227+апрель!M227+май!M227+июнь!M227+июль!M227+август!M227+сентябрь!M227+октябрь!M227+ноябрь!M227+декабрь!M227</f>
        <v>0</v>
      </c>
      <c r="Q227" s="36">
        <f>январь!N227+февраль!N227+март!N227+апрель!N227+май!N227+июнь!N227+июль!N227+август!N227+сентябрь!N227+октябрь!N227+ноябрь!N227+декабрь!N227</f>
        <v>0</v>
      </c>
      <c r="R227" s="29">
        <f>январь!O227+февраль!O227+март!O227+апрель!O227+май!O227+июнь!O227+июль!O227+август!O227+сентябрь!O227+октябрь!O227+ноябрь!O227+декабрь!O227</f>
        <v>0</v>
      </c>
      <c r="S227" s="36">
        <f>январь!P227+февраль!P227+март!P227+апрель!P227+май!P227+июнь!P227+июль!P227+август!P227+сентябрь!P227+октябрь!P227+ноябрь!P227+декабрь!P227</f>
        <v>0</v>
      </c>
      <c r="T227" s="29">
        <f>январь!Q227+февраль!Q227+март!Q227+апрель!Q227+май!Q227+июнь!Q227+июль!Q227+август!Q227+сентябрь!Q227+октябрь!Q227+ноябрь!Q227+декабрь!Q227</f>
        <v>0</v>
      </c>
      <c r="U227" s="36">
        <f>январь!R227+февраль!R227+март!R227+апрель!R227+май!R227+июнь!R227+июль!R227+август!R227+сентябрь!R227+октябрь!R227+ноябрь!R227+декабрь!R227</f>
        <v>0</v>
      </c>
      <c r="V227" s="36">
        <f>январь!S227+февраль!S227+март!S227+апрель!S227+май!S227+июнь!S227+июль!S227+август!S227+сентябрь!S227+октябрь!S227+ноябрь!S227+декабрь!S227</f>
        <v>0</v>
      </c>
      <c r="W227" s="36">
        <f>январь!T227+февраль!T227+март!T227+апрель!T227+май!T227+июнь!T227+июль!T227+август!T227+сентябрь!T227+октябрь!T227+ноябрь!T227+декабрь!T227</f>
        <v>0</v>
      </c>
      <c r="X227" s="36">
        <f>январь!U227+февраль!U227+март!U227+апрель!U227+май!U227+июнь!U227+июль!U227+август!U227+сентябрь!U227+октябрь!U227+ноябрь!U227+декабрь!U227</f>
        <v>0</v>
      </c>
      <c r="Y227" s="36">
        <f>январь!V227+февраль!V227+март!V227+апрель!V227+май!V227+июнь!V227+июль!V227+август!V227+сентябрь!V227+октябрь!V227+ноябрь!V227+декабрь!V227</f>
        <v>0</v>
      </c>
      <c r="Z227" s="36">
        <f>январь!W227+февраль!W227+март!W227+апрель!W227+май!W227+июнь!W227+июль!W227+август!W227+сентябрь!W227+октябрь!W227+ноябрь!W227+декабрь!W227</f>
        <v>0</v>
      </c>
      <c r="AA227" s="36">
        <f>январь!X227+февраль!X227+март!X227+апрель!X227+май!X227+июнь!X227+июль!X227+август!X227+сентябрь!X227+октябрь!X227+ноябрь!X227+декабрь!X227</f>
        <v>0</v>
      </c>
      <c r="AB227" s="29">
        <f>январь!Y227+февраль!Y227+март!Y227+апрель!Y227+май!Y227+июнь!Y227+июль!Y227+август!Y227+сентябрь!Y227+октябрь!Y227+ноябрь!Y227+декабрь!Y227</f>
        <v>0</v>
      </c>
      <c r="AC227" s="36">
        <f>январь!Z227+февраль!Z227+март!Z227+апрель!Z227+май!Z227+июнь!Z227+июль!Z227+август!Z227+сентябрь!Z227+октябрь!Z227+ноябрь!Z227+декабрь!Z227</f>
        <v>0</v>
      </c>
      <c r="AD227" s="66" t="str">
        <f>CONCATENATE(январь!AA227,$BZ$1,февраль!AA227,$BZ$1,март!AA227,$BZ$1,апрель!AA227,$BZ$1,май!AA227,$BZ$1,июнь!AA227,$BZ$1,июль!AA227,$BZ$1,август!AA227,$BZ$1,сентябрь!AA227,$BZ$1,октябрь!AA227,$BZ$1,ноябрь!AA227,$BZ$1,декабрь!AA227)</f>
        <v xml:space="preserve">           </v>
      </c>
      <c r="AE227" s="36">
        <f>январь!AB227+февраль!AB227+март!AB227+апрель!AB227+май!AB227+июнь!AB227+июль!AB227+август!AB227+сентябрь!AB227+октябрь!AB227+ноябрь!AB227+декабрь!AB227</f>
        <v>0</v>
      </c>
      <c r="AF227" s="36">
        <f>январь!AC227+февраль!AC227+март!AC227+апрель!AC227+май!AC227+июнь!AC227+июль!AC227+август!AC227+сентябрь!AC227+октябрь!AC227+ноябрь!AC227+декабрь!AC227</f>
        <v>0</v>
      </c>
      <c r="AG227" s="36">
        <f>январь!AD227+февраль!AD227+март!AD227+апрель!AD227+май!AD227+июнь!AD227+июль!AD227+август!AD227+сентябрь!AD227+октябрь!AD227+ноябрь!AD227+декабрь!AD227</f>
        <v>0</v>
      </c>
      <c r="AH227" s="36">
        <f>январь!AE227+февраль!AE227+март!AE227+апрель!AE227+май!AE227+июнь!AE227+июль!AE227+август!AE227+сентябрь!AE227+октябрь!AE227+ноябрь!AE227+декабрь!AE227</f>
        <v>0</v>
      </c>
      <c r="AI227" s="36">
        <f>январь!AF227+февраль!AF227+март!AF227+апрель!AF227+май!AF227+июнь!AF227+июль!AF227+август!AF227+сентябрь!AF227+октябрь!AF227+ноябрь!AF227+декабрь!AF227</f>
        <v>0</v>
      </c>
      <c r="AJ227" s="36">
        <f>январь!AG227+февраль!AG227+март!AG227+апрель!AG227+май!AG227+июнь!AG227+июль!AG227+август!AG227+сентябрь!AG227+октябрь!AG227+ноябрь!AG227+декабрь!AG227</f>
        <v>0</v>
      </c>
      <c r="AK227" s="29">
        <f>январь!AH227+февраль!AH227+март!AH227+апрель!AH227+май!AH227+июнь!AH227+июль!AH227+август!AH227+сентябрь!AH227+октябрь!AH227+ноябрь!AH227+декабрь!AH227</f>
        <v>0</v>
      </c>
      <c r="AL227" s="36">
        <f>январь!AI227+февраль!AI227+март!AI227+апрель!AI227+май!AI227+июнь!AI227+июль!AI227+август!AI227+сентябрь!AI227+октябрь!AI227+ноябрь!AI227+декабрь!AI227</f>
        <v>0</v>
      </c>
      <c r="AM227" s="29">
        <f>январь!AJ227+февраль!AJ227+март!AJ227+апрель!AJ227+май!AJ227+июнь!AJ227+июль!AJ227+август!AJ227+сентябрь!AJ227+октябрь!AJ227+ноябрь!AJ227+декабрь!AJ227</f>
        <v>0</v>
      </c>
      <c r="AN227" s="36">
        <f>январь!AK227+февраль!AK227+март!AK227+апрель!AK227+май!AK227+июнь!AK227+июль!AK227+август!AK227+сентябрь!AK227+октябрь!AK227+ноябрь!AK227+декабрь!AK227</f>
        <v>0</v>
      </c>
      <c r="AO227" s="36">
        <f>январь!AL227+февраль!AL227+март!AL227+апрель!AL227+май!AL227+июнь!AL227+июль!AL227+август!AL227+сентябрь!AL227+октябрь!AL227+ноябрь!AL227+декабрь!AL227</f>
        <v>0</v>
      </c>
      <c r="AP227" s="36">
        <f>январь!AM227+февраль!AM227+март!AM227+апрель!AM227+май!AM227+июнь!AM227+июль!AM227+август!AM227+сентябрь!AM227+октябрь!AM227+ноябрь!AM227+декабрь!AM227</f>
        <v>0</v>
      </c>
      <c r="AQ227" s="29">
        <f>январь!AN227+февраль!AN227+март!AN227+апрель!AN227+май!AN227+июнь!AN227+июль!AN227+август!AN227+сентябрь!AN227+октябрь!AN227+ноябрь!AN227+декабрь!AN227</f>
        <v>0</v>
      </c>
      <c r="AR227" s="36">
        <f>январь!AO227+февраль!AO227+март!AO227+апрель!AO227+май!AO227+июнь!AO227+июль!AO227+август!AO227+сентябрь!AO227+октябрь!AO227+ноябрь!AO227+декабрь!AO227</f>
        <v>0</v>
      </c>
      <c r="AS227" s="29">
        <f>январь!AP227+февраль!AP227+март!AP227+апрель!AP227+май!AP227+июнь!AP227+июль!AP227+август!AP227+сентябрь!AP227+октябрь!AP227+ноябрь!AP227+декабрь!AP227</f>
        <v>0</v>
      </c>
      <c r="AT227" s="36">
        <f>январь!AQ227+февраль!AQ227+март!AQ227+апрель!AQ227+май!AQ227+июнь!AQ227+июль!AQ227+август!AQ227+сентябрь!AQ227+октябрь!AQ227+ноябрь!AQ227+декабрь!AQ227</f>
        <v>0</v>
      </c>
      <c r="AU227" s="29">
        <f>январь!AR227+февраль!AR227+март!AR227+апрель!AR227+май!AR227+июнь!AR227+июль!AR227+август!AR227+сентябрь!AR227+октябрь!AR227+ноябрь!AR227+декабрь!AR227</f>
        <v>0</v>
      </c>
      <c r="AV227" s="36">
        <f>январь!AS227+февраль!AS227+март!AS227+апрель!AS227+май!AS227+июнь!AS227+июль!AS227+август!AS227+сентябрь!AS227+октябрь!AS227+ноябрь!AS227+декабрь!AS227</f>
        <v>0</v>
      </c>
      <c r="AW227" s="36">
        <f>январь!AT227+февраль!AT227+март!AT227+апрель!AT227+май!AT227+июнь!AT227+июль!AT227+август!AT227+сентябрь!AT227+октябрь!AT227+ноябрь!AT227+декабрь!AT227</f>
        <v>0</v>
      </c>
      <c r="AX227" s="36">
        <f>январь!AU227+февраль!AU227+март!AU227+апрель!AU227+май!AU227+июнь!AU227+июль!AU227+август!AU227+сентябрь!AU227+октябрь!AU227+ноябрь!AU227+декабрь!AU227</f>
        <v>0</v>
      </c>
      <c r="AY227" s="29">
        <f>январь!AV227+февраль!AV227+март!AV227+апрель!AV227+май!AV227+июнь!AV227+июль!AV227+август!AV227+сентябрь!AV227+октябрь!AV227+ноябрь!AV227+декабрь!AV227</f>
        <v>0</v>
      </c>
      <c r="AZ227" s="36">
        <f>январь!AW227+февраль!AW227+март!AW227+апрель!AW227+май!AW227+июнь!AW227+июль!AW227+август!AW227+сентябрь!AW227+октябрь!AW227+ноябрь!AW227+декабрь!AW227</f>
        <v>0</v>
      </c>
      <c r="BA227" s="36">
        <f>январь!AX227+февраль!AX227+март!AX227+апрель!AX227+май!AX227+июнь!AX227+июль!AX227+август!AX227+сентябрь!AX227+октябрь!AX227+ноябрь!AX227+декабрь!AX227</f>
        <v>0</v>
      </c>
      <c r="BB227" s="36">
        <f>январь!AY227+февраль!AY227+март!AY227+апрель!AY227+май!AY227+июнь!AY227+июль!AY227+август!AY227+сентябрь!AY227+октябрь!AY227+ноябрь!AY227+декабрь!AY227</f>
        <v>0</v>
      </c>
      <c r="BC227" s="29">
        <f>январь!AZ227+февраль!AZ227+март!AZ227+апрель!AZ227+май!AZ227+июнь!AZ227+июль!AZ227+август!AZ227+сентябрь!AZ227+октябрь!AZ227+ноябрь!AZ227+декабрь!AZ227</f>
        <v>0</v>
      </c>
      <c r="BD227" s="36">
        <f>январь!BA227+февраль!BA227+март!BA227+апрель!BA227+май!BA227+июнь!BA227+июль!BA227+август!BA227+сентябрь!BA227+октябрь!BA227+ноябрь!BA227+декабрь!BA227</f>
        <v>0</v>
      </c>
      <c r="BE227" s="36">
        <f>январь!BB227+февраль!BB227+март!BB227+апрель!BB227+май!BB227+июнь!BB227+июль!BB227+август!BB227+сентябрь!BB227+октябрь!BB227+ноябрь!BB227+декабрь!BB227</f>
        <v>0</v>
      </c>
      <c r="BF227" s="36">
        <f>январь!BC227+февраль!BC227+март!BC227+апрель!BC227+май!BC227+июнь!BC227+июль!BC227+август!BC227+сентябрь!BC227+октябрь!BC227+ноябрь!BC227+декабрь!BC227</f>
        <v>0</v>
      </c>
      <c r="BG227" s="36">
        <f>январь!BD227+февраль!BD227+март!BD227+апрель!BD227+май!BD227+июнь!BD227+июль!BD227+август!BD227+сентябрь!BD227+октябрь!BD227+ноябрь!BD227+декабрь!BD227</f>
        <v>0</v>
      </c>
      <c r="BH227" s="36">
        <f>январь!BE227+февраль!BE227+март!BE227+апрель!BE227+май!BE227+июнь!BE227+июль!BE227+август!BE227+сентябрь!BE227+октябрь!BE227+ноябрь!BE227+декабрь!BE227</f>
        <v>0</v>
      </c>
      <c r="BI227" s="36">
        <f>январь!BF227+февраль!BF227+март!BF227+апрель!BF227+май!BF227+июнь!BF227+июль!BF227+август!BF227+сентябрь!BF227+октябрь!BF227+ноябрь!BF227+декабрь!BF227</f>
        <v>0</v>
      </c>
      <c r="BJ227" s="36">
        <f>январь!BG227+февраль!BG227+март!BG227+апрель!BG227+май!BG227+июнь!BG227+июль!BG227+август!BG227+сентябрь!BG227+октябрь!BG227+ноябрь!BG227+декабрь!BG227</f>
        <v>0</v>
      </c>
      <c r="BK227" s="36">
        <f>январь!BH227+февраль!BH227+март!BH227+апрель!BH227+май!BH227+июнь!BH227+июль!BH227+август!BH227+сентябрь!BH227+октябрь!BH227+ноябрь!BH227+декабрь!BH227</f>
        <v>0</v>
      </c>
      <c r="BL227" s="36">
        <f>январь!BI227+февраль!BI227+март!BI227+апрель!BI227+май!BI227+июнь!BI227+июль!BI227+август!BI227+сентябрь!BI227+октябрь!BI227+ноябрь!BI227+декабрь!BI227</f>
        <v>0</v>
      </c>
      <c r="BM227" s="29">
        <f>январь!BJ227+февраль!BJ227+март!BJ227+апрель!BJ227+май!BJ227+июнь!BJ227+июль!BJ227+август!BJ227+сентябрь!BJ227+октябрь!BJ227+ноябрь!BJ227+декабрь!BJ227</f>
        <v>0</v>
      </c>
      <c r="BN227" s="36">
        <f>январь!BK227+февраль!BK227+март!BK227+апрель!BK227+май!BK227+июнь!BK227+июль!BK227+август!BK227+сентябрь!BK227+октябрь!BK227+ноябрь!BK227+декабрь!BK227</f>
        <v>0</v>
      </c>
      <c r="BO227" s="29">
        <f>январь!BL227+февраль!BL227+март!BL227+апрель!BL227+май!BL227+июнь!BL227+июль!BL227+август!BL227+сентябрь!BL227+октябрь!BL227+ноябрь!BL227+декабрь!BL227</f>
        <v>2</v>
      </c>
      <c r="BP227" s="36">
        <f>январь!BM227+февраль!BM227+март!BM227+апрель!BM227+май!BM227+июнь!BM227+июль!BM227+август!BM227+сентябрь!BM227+октябрь!BM227+ноябрь!BM227+декабрь!BM227</f>
        <v>1.204</v>
      </c>
      <c r="BQ227" s="36">
        <f>январь!BN227+февраль!BN227+март!BN227+апрель!BN227+май!BN227+июнь!BN227+июль!BN227+август!BN227+сентябрь!BN227+октябрь!BN227+ноябрь!BN227+декабрь!BN227</f>
        <v>0</v>
      </c>
      <c r="BR227" s="36">
        <f>январь!BO227+февраль!BO227+март!BO227+апрель!BO227+май!BO227+июнь!BO227+июль!BO227+август!BO227+сентябрь!BO227+октябрь!BO227+ноябрь!BO227+декабрь!BO227</f>
        <v>0</v>
      </c>
      <c r="BS227" s="29">
        <f>январь!BP227+февраль!BP227+март!BP227+апрель!BP227+май!BP227+июнь!BP227+июль!BP227+август!BP227+сентябрь!BP227+октябрь!BP227+ноябрь!BP227+декабрь!BP227</f>
        <v>0</v>
      </c>
      <c r="BT227" s="36">
        <f>январь!BQ227+февраль!BQ227+март!BQ227+апрель!BQ227+май!BQ227+июнь!BQ227+июль!BQ227+август!BQ227+сентябрь!BQ227+октябрь!BQ227+ноябрь!BQ227+декабрь!BQ227</f>
        <v>0</v>
      </c>
      <c r="BU227" s="29">
        <f>январь!BR227+февраль!BR227+март!BR227+апрель!BR227+май!BR227+июнь!BR227+июль!BR227+август!BR227+сентябрь!BR227+октябрь!BR227+ноябрь!BR227+декабрь!BR227</f>
        <v>0</v>
      </c>
      <c r="BV227" s="36">
        <f>январь!BS227+февраль!BS227+март!BS227+апрель!BS227+май!BS227+июнь!BS227+июль!BS227+август!BS227+сентябрь!BS227+октябрь!BS227+ноябрь!BS227+декабрь!BS227</f>
        <v>0</v>
      </c>
      <c r="BW227" s="36">
        <f>январь!BT227+февраль!BT227+март!BT227+апрель!BT227+май!BT227+июнь!BT227+июль!BT227+август!BT227+сентябрь!BT227+октябрь!BT227+ноябрь!BT227+декабрь!BT227</f>
        <v>0</v>
      </c>
      <c r="BX227" s="36">
        <f>январь!BU227+февраль!BU227+март!BU227+апрель!BU227+май!BU227+июнь!BU227+июль!BU227+август!BU227+сентябрь!BU227+октябрь!BU227+ноябрь!BU227+декабрь!BU227</f>
        <v>0</v>
      </c>
      <c r="BY227" s="36">
        <f>январь!BV227+февраль!BV227+март!BV227+апрель!BV227+май!BV227+июнь!BV227+июль!BV227+август!BV227+сентябрь!BV227+октябрь!BV227+ноябрь!BV227+декабрь!BV227</f>
        <v>0</v>
      </c>
      <c r="BZ227" s="77">
        <v>0</v>
      </c>
    </row>
    <row r="228" spans="1:78" x14ac:dyDescent="0.25">
      <c r="A228" s="16">
        <v>226</v>
      </c>
      <c r="B228" s="16">
        <v>1</v>
      </c>
      <c r="C228" s="37" t="s">
        <v>683</v>
      </c>
      <c r="D228" s="51">
        <v>102.53256173913044</v>
      </c>
      <c r="E228" s="25">
        <v>13.951470000000008</v>
      </c>
      <c r="F228" s="26">
        <f t="shared" si="9"/>
        <v>107.20203173913045</v>
      </c>
      <c r="G228" s="26">
        <f t="shared" si="10"/>
        <v>93.250561739130447</v>
      </c>
      <c r="H228" s="26">
        <f t="shared" si="11"/>
        <v>9.282</v>
      </c>
      <c r="I228" s="36">
        <f>январь!F228+февраль!F228+март!F228+апрель!F228+май!F228+июнь!F228+июль!F228+август!F228+сентябрь!F228+октябрь!F228+ноябрь!F228+декабрь!F228</f>
        <v>0</v>
      </c>
      <c r="J228" s="36">
        <f>январь!G228+февраль!G228+март!G228+апрель!G228+май!G228+июнь!G228+июль!G228+август!G228+сентябрь!G228+октябрь!G228+ноябрь!G228+декабрь!G228</f>
        <v>0</v>
      </c>
      <c r="K228" s="36">
        <f>январь!H228+февраль!H228+март!H228+апрель!H228+май!H228+июнь!H228+июль!H228+август!H228+сентябрь!H228+октябрь!H228+ноябрь!H228+декабрь!H228</f>
        <v>0</v>
      </c>
      <c r="L228" s="27">
        <f>январь!I228+февраль!I228+март!I228+апрель!I228+май!I228+июнь!I228+июль!I228+август!I228+сентябрь!I228+октябрь!I228+ноябрь!I228+декабрь!I228</f>
        <v>0</v>
      </c>
      <c r="M228" s="36">
        <f>январь!J228+февраль!J228+март!J228+апрель!J228+май!J228+июнь!J228+июль!J228+август!J228+сентябрь!J228+октябрь!J228+ноябрь!J228+декабрь!J228</f>
        <v>0</v>
      </c>
      <c r="N228" s="36">
        <f>январь!K228+февраль!K228+март!K228+апрель!K228+май!K228+июнь!K228+июль!K228+август!K228+сентябрь!K228+октябрь!K228+ноябрь!K228+декабрь!K228</f>
        <v>0</v>
      </c>
      <c r="O228" s="36">
        <f>январь!L228+февраль!L228+март!L228+апрель!L228+май!L228+июнь!L228+июль!L228+август!L228+сентябрь!L228+октябрь!L228+ноябрь!L228+декабрь!L228</f>
        <v>0</v>
      </c>
      <c r="P228" s="36">
        <f>январь!M228+февраль!M228+март!M228+апрель!M228+май!M228+июнь!M228+июль!M228+август!M228+сентябрь!M228+октябрь!M228+ноябрь!M228+декабрь!M228</f>
        <v>0</v>
      </c>
      <c r="Q228" s="36">
        <f>январь!N228+февраль!N228+март!N228+апрель!N228+май!N228+июнь!N228+июль!N228+август!N228+сентябрь!N228+октябрь!N228+ноябрь!N228+декабрь!N228</f>
        <v>0</v>
      </c>
      <c r="R228" s="29">
        <f>январь!O228+февраль!O228+март!O228+апрель!O228+май!O228+июнь!O228+июль!O228+август!O228+сентябрь!O228+октябрь!O228+ноябрь!O228+декабрь!O228</f>
        <v>0</v>
      </c>
      <c r="S228" s="36">
        <f>январь!P228+февраль!P228+март!P228+апрель!P228+май!P228+июнь!P228+июль!P228+август!P228+сентябрь!P228+октябрь!P228+ноябрь!P228+декабрь!P228</f>
        <v>0</v>
      </c>
      <c r="T228" s="29">
        <f>январь!Q228+февраль!Q228+март!Q228+апрель!Q228+май!Q228+июнь!Q228+июль!Q228+август!Q228+сентябрь!Q228+октябрь!Q228+ноябрь!Q228+декабрь!Q228</f>
        <v>0</v>
      </c>
      <c r="U228" s="36">
        <f>январь!R228+февраль!R228+март!R228+апрель!R228+май!R228+июнь!R228+июль!R228+август!R228+сентябрь!R228+октябрь!R228+ноябрь!R228+декабрь!R228</f>
        <v>0</v>
      </c>
      <c r="V228" s="36">
        <f>январь!S228+февраль!S228+март!S228+апрель!S228+май!S228+июнь!S228+июль!S228+август!S228+сентябрь!S228+октябрь!S228+ноябрь!S228+декабрь!S228</f>
        <v>0</v>
      </c>
      <c r="W228" s="36">
        <f>январь!T228+февраль!T228+март!T228+апрель!T228+май!T228+июнь!T228+июль!T228+август!T228+сентябрь!T228+октябрь!T228+ноябрь!T228+декабрь!T228</f>
        <v>0</v>
      </c>
      <c r="X228" s="36">
        <f>январь!U228+февраль!U228+март!U228+апрель!U228+май!U228+июнь!U228+июль!U228+август!U228+сентябрь!U228+октябрь!U228+ноябрь!U228+декабрь!U228</f>
        <v>0</v>
      </c>
      <c r="Y228" s="36">
        <f>январь!V228+февраль!V228+март!V228+апрель!V228+май!V228+июнь!V228+июль!V228+август!V228+сентябрь!V228+октябрь!V228+ноябрь!V228+декабрь!V228</f>
        <v>0</v>
      </c>
      <c r="Z228" s="36">
        <f>январь!W228+февраль!W228+март!W228+апрель!W228+май!W228+июнь!W228+июль!W228+август!W228+сентябрь!W228+октябрь!W228+ноябрь!W228+декабрь!W228</f>
        <v>0</v>
      </c>
      <c r="AA228" s="36">
        <f>январь!X228+февраль!X228+март!X228+апрель!X228+май!X228+июнь!X228+июль!X228+август!X228+сентябрь!X228+октябрь!X228+ноябрь!X228+декабрь!X228</f>
        <v>0</v>
      </c>
      <c r="AB228" s="29">
        <f>январь!Y228+февраль!Y228+март!Y228+апрель!Y228+май!Y228+июнь!Y228+июль!Y228+август!Y228+сентябрь!Y228+октябрь!Y228+ноябрь!Y228+декабрь!Y228</f>
        <v>0</v>
      </c>
      <c r="AC228" s="36">
        <f>январь!Z228+февраль!Z228+март!Z228+апрель!Z228+май!Z228+июнь!Z228+июль!Z228+август!Z228+сентябрь!Z228+октябрь!Z228+ноябрь!Z228+декабрь!Z228</f>
        <v>0</v>
      </c>
      <c r="AD228" s="66" t="str">
        <f>CONCATENATE(январь!AA228,$BZ$1,февраль!AA228,$BZ$1,март!AA228,$BZ$1,апрель!AA228,$BZ$1,май!AA228,$BZ$1,июнь!AA228,$BZ$1,июль!AA228,$BZ$1,август!AA228,$BZ$1,сентябрь!AA228,$BZ$1,октябрь!AA228,$BZ$1,ноябрь!AA228,$BZ$1,декабрь!AA228)</f>
        <v xml:space="preserve">           </v>
      </c>
      <c r="AE228" s="36">
        <f>январь!AB228+февраль!AB228+март!AB228+апрель!AB228+май!AB228+июнь!AB228+июль!AB228+август!AB228+сентябрь!AB228+октябрь!AB228+ноябрь!AB228+декабрь!AB228</f>
        <v>0</v>
      </c>
      <c r="AF228" s="36">
        <f>январь!AC228+февраль!AC228+март!AC228+апрель!AC228+май!AC228+июнь!AC228+июль!AC228+август!AC228+сентябрь!AC228+октябрь!AC228+ноябрь!AC228+декабрь!AC228</f>
        <v>0</v>
      </c>
      <c r="AG228" s="36">
        <f>январь!AD228+февраль!AD228+март!AD228+апрель!AD228+май!AD228+июнь!AD228+июль!AD228+август!AD228+сентябрь!AD228+октябрь!AD228+ноябрь!AD228+декабрь!AD228</f>
        <v>0</v>
      </c>
      <c r="AH228" s="36">
        <f>январь!AE228+февраль!AE228+март!AE228+апрель!AE228+май!AE228+июнь!AE228+июль!AE228+август!AE228+сентябрь!AE228+октябрь!AE228+ноябрь!AE228+декабрь!AE228</f>
        <v>0</v>
      </c>
      <c r="AI228" s="36">
        <f>январь!AF228+февраль!AF228+март!AF228+апрель!AF228+май!AF228+июнь!AF228+июль!AF228+август!AF228+сентябрь!AF228+октябрь!AF228+ноябрь!AF228+декабрь!AF228</f>
        <v>0</v>
      </c>
      <c r="AJ228" s="36">
        <f>январь!AG228+февраль!AG228+март!AG228+апрель!AG228+май!AG228+июнь!AG228+июль!AG228+август!AG228+сентябрь!AG228+октябрь!AG228+ноябрь!AG228+декабрь!AG228</f>
        <v>0</v>
      </c>
      <c r="AK228" s="29">
        <f>январь!AH228+февраль!AH228+март!AH228+апрель!AH228+май!AH228+июнь!AH228+июль!AH228+август!AH228+сентябрь!AH228+октябрь!AH228+ноябрь!AH228+декабрь!AH228</f>
        <v>0</v>
      </c>
      <c r="AL228" s="36">
        <f>январь!AI228+февраль!AI228+март!AI228+апрель!AI228+май!AI228+июнь!AI228+июль!AI228+август!AI228+сентябрь!AI228+октябрь!AI228+ноябрь!AI228+декабрь!AI228</f>
        <v>0</v>
      </c>
      <c r="AM228" s="29">
        <f>январь!AJ228+февраль!AJ228+март!AJ228+апрель!AJ228+май!AJ228+июнь!AJ228+июль!AJ228+август!AJ228+сентябрь!AJ228+октябрь!AJ228+ноябрь!AJ228+декабрь!AJ228</f>
        <v>0</v>
      </c>
      <c r="AN228" s="36">
        <f>январь!AK228+февраль!AK228+март!AK228+апрель!AK228+май!AK228+июнь!AK228+июль!AK228+август!AK228+сентябрь!AK228+октябрь!AK228+ноябрь!AK228+декабрь!AK228</f>
        <v>0</v>
      </c>
      <c r="AO228" s="36">
        <f>январь!AL228+февраль!AL228+март!AL228+апрель!AL228+май!AL228+июнь!AL228+июль!AL228+август!AL228+сентябрь!AL228+октябрь!AL228+ноябрь!AL228+декабрь!AL228</f>
        <v>0</v>
      </c>
      <c r="AP228" s="36">
        <f>январь!AM228+февраль!AM228+март!AM228+апрель!AM228+май!AM228+июнь!AM228+июль!AM228+август!AM228+сентябрь!AM228+октябрь!AM228+ноябрь!AM228+декабрь!AM228</f>
        <v>0</v>
      </c>
      <c r="AQ228" s="29">
        <f>январь!AN228+февраль!AN228+март!AN228+апрель!AN228+май!AN228+июнь!AN228+июль!AN228+август!AN228+сентябрь!AN228+октябрь!AN228+ноябрь!AN228+декабрь!AN228</f>
        <v>0</v>
      </c>
      <c r="AR228" s="36">
        <f>январь!AO228+февраль!AO228+март!AO228+апрель!AO228+май!AO228+июнь!AO228+июль!AO228+август!AO228+сентябрь!AO228+октябрь!AO228+ноябрь!AO228+декабрь!AO228</f>
        <v>0</v>
      </c>
      <c r="AS228" s="29">
        <f>январь!AP228+февраль!AP228+март!AP228+апрель!AP228+май!AP228+июнь!AP228+июль!AP228+август!AP228+сентябрь!AP228+октябрь!AP228+ноябрь!AP228+декабрь!AP228</f>
        <v>0</v>
      </c>
      <c r="AT228" s="36">
        <f>январь!AQ228+февраль!AQ228+март!AQ228+апрель!AQ228+май!AQ228+июнь!AQ228+июль!AQ228+август!AQ228+сентябрь!AQ228+октябрь!AQ228+ноябрь!AQ228+декабрь!AQ228</f>
        <v>0</v>
      </c>
      <c r="AU228" s="29">
        <f>январь!AR228+февраль!AR228+март!AR228+апрель!AR228+май!AR228+июнь!AR228+июль!AR228+август!AR228+сентябрь!AR228+октябрь!AR228+ноябрь!AR228+декабрь!AR228</f>
        <v>0</v>
      </c>
      <c r="AV228" s="36">
        <f>январь!AS228+февраль!AS228+март!AS228+апрель!AS228+май!AS228+июнь!AS228+июль!AS228+август!AS228+сентябрь!AS228+октябрь!AS228+ноябрь!AS228+декабрь!AS228</f>
        <v>0</v>
      </c>
      <c r="AW228" s="36">
        <f>январь!AT228+февраль!AT228+март!AT228+апрель!AT228+май!AT228+июнь!AT228+июль!AT228+август!AT228+сентябрь!AT228+октябрь!AT228+ноябрь!AT228+декабрь!AT228</f>
        <v>0</v>
      </c>
      <c r="AX228" s="36">
        <f>январь!AU228+февраль!AU228+март!AU228+апрель!AU228+май!AU228+июнь!AU228+июль!AU228+август!AU228+сентябрь!AU228+октябрь!AU228+ноябрь!AU228+декабрь!AU228</f>
        <v>0</v>
      </c>
      <c r="AY228" s="29">
        <f>январь!AV228+февраль!AV228+март!AV228+апрель!AV228+май!AV228+июнь!AV228+июль!AV228+август!AV228+сентябрь!AV228+октябрь!AV228+ноябрь!AV228+декабрь!AV228</f>
        <v>0</v>
      </c>
      <c r="AZ228" s="36">
        <f>январь!AW228+февраль!AW228+март!AW228+апрель!AW228+май!AW228+июнь!AW228+июль!AW228+август!AW228+сентябрь!AW228+октябрь!AW228+ноябрь!AW228+декабрь!AW228</f>
        <v>0</v>
      </c>
      <c r="BA228" s="36">
        <f>январь!AX228+февраль!AX228+март!AX228+апрель!AX228+май!AX228+июнь!AX228+июль!AX228+август!AX228+сентябрь!AX228+октябрь!AX228+ноябрь!AX228+декабрь!AX228</f>
        <v>0</v>
      </c>
      <c r="BB228" s="36">
        <f>январь!AY228+февраль!AY228+март!AY228+апрель!AY228+май!AY228+июнь!AY228+июль!AY228+август!AY228+сентябрь!AY228+октябрь!AY228+ноябрь!AY228+декабрь!AY228</f>
        <v>0</v>
      </c>
      <c r="BC228" s="29">
        <f>январь!AZ228+февраль!AZ228+март!AZ228+апрель!AZ228+май!AZ228+июнь!AZ228+июль!AZ228+август!AZ228+сентябрь!AZ228+октябрь!AZ228+ноябрь!AZ228+декабрь!AZ228</f>
        <v>0</v>
      </c>
      <c r="BD228" s="36">
        <f>январь!BA228+февраль!BA228+март!BA228+апрель!BA228+май!BA228+июнь!BA228+июль!BA228+август!BA228+сентябрь!BA228+октябрь!BA228+ноябрь!BA228+декабрь!BA228</f>
        <v>0</v>
      </c>
      <c r="BE228" s="36">
        <f>январь!BB228+февраль!BB228+март!BB228+апрель!BB228+май!BB228+июнь!BB228+июль!BB228+август!BB228+сентябрь!BB228+октябрь!BB228+ноябрь!BB228+декабрь!BB228</f>
        <v>0</v>
      </c>
      <c r="BF228" s="36">
        <f>январь!BC228+февраль!BC228+март!BC228+апрель!BC228+май!BC228+июнь!BC228+июль!BC228+август!BC228+сентябрь!BC228+октябрь!BC228+ноябрь!BC228+декабрь!BC228</f>
        <v>0</v>
      </c>
      <c r="BG228" s="36">
        <f>январь!BD228+февраль!BD228+март!BD228+апрель!BD228+май!BD228+июнь!BD228+июль!BD228+август!BD228+сентябрь!BD228+октябрь!BD228+ноябрь!BD228+декабрь!BD228</f>
        <v>0</v>
      </c>
      <c r="BH228" s="36">
        <f>январь!BE228+февраль!BE228+март!BE228+апрель!BE228+май!BE228+июнь!BE228+июль!BE228+август!BE228+сентябрь!BE228+октябрь!BE228+ноябрь!BE228+декабрь!BE228</f>
        <v>0</v>
      </c>
      <c r="BI228" s="36">
        <f>январь!BF228+февраль!BF228+март!BF228+апрель!BF228+май!BF228+июнь!BF228+июль!BF228+август!BF228+сентябрь!BF228+октябрь!BF228+ноябрь!BF228+декабрь!BF228</f>
        <v>0</v>
      </c>
      <c r="BJ228" s="36">
        <f>январь!BG228+февраль!BG228+март!BG228+апрель!BG228+май!BG228+июнь!BG228+июль!BG228+август!BG228+сентябрь!BG228+октябрь!BG228+ноябрь!BG228+декабрь!BG228</f>
        <v>0</v>
      </c>
      <c r="BK228" s="36">
        <f>январь!BH228+февраль!BH228+март!BH228+апрель!BH228+май!BH228+июнь!BH228+июль!BH228+август!BH228+сентябрь!BH228+октябрь!BH228+ноябрь!BH228+декабрь!BH228</f>
        <v>0</v>
      </c>
      <c r="BL228" s="36">
        <f>январь!BI228+февраль!BI228+март!BI228+апрель!BI228+май!BI228+июнь!BI228+июль!BI228+август!BI228+сентябрь!BI228+октябрь!BI228+ноябрь!BI228+декабрь!BI228</f>
        <v>0</v>
      </c>
      <c r="BM228" s="29">
        <f>январь!BJ228+февраль!BJ228+март!BJ228+апрель!BJ228+май!BJ228+июнь!BJ228+июль!BJ228+август!BJ228+сентябрь!BJ228+октябрь!BJ228+ноябрь!BJ228+декабрь!BJ228</f>
        <v>0</v>
      </c>
      <c r="BN228" s="36">
        <f>январь!BK228+февраль!BK228+март!BK228+апрель!BK228+май!BK228+июнь!BK228+июль!BK228+август!BK228+сентябрь!BK228+октябрь!BK228+ноябрь!BK228+декабрь!BK228</f>
        <v>0</v>
      </c>
      <c r="BO228" s="29">
        <f>январь!BL228+февраль!BL228+март!BL228+апрель!BL228+май!BL228+июнь!BL228+июль!BL228+август!BL228+сентябрь!BL228+октябрь!BL228+ноябрь!BL228+декабрь!BL228</f>
        <v>3</v>
      </c>
      <c r="BP228" s="36">
        <f>январь!BM228+февраль!BM228+март!BM228+апрель!BM228+май!BM228+июнь!BM228+июль!BM228+август!BM228+сентябрь!BM228+октябрь!BM228+ноябрь!BM228+декабрь!BM228</f>
        <v>1.6869999999999998</v>
      </c>
      <c r="BQ228" s="36">
        <f>январь!BN228+февраль!BN228+март!BN228+апрель!BN228+май!BN228+июнь!BN228+июль!BN228+август!BN228+сентябрь!BN228+октябрь!BN228+ноябрь!BN228+декабрь!BN228</f>
        <v>0</v>
      </c>
      <c r="BR228" s="36">
        <f>январь!BO228+февраль!BO228+март!BO228+апрель!BO228+май!BO228+июнь!BO228+июль!BO228+август!BO228+сентябрь!BO228+октябрь!BO228+ноябрь!BO228+декабрь!BO228</f>
        <v>0</v>
      </c>
      <c r="BS228" s="29">
        <f>январь!BP228+февраль!BP228+март!BP228+апрель!BP228+май!BP228+июнь!BP228+июль!BP228+август!BP228+сентябрь!BP228+октябрь!BP228+ноябрь!BP228+декабрь!BP228</f>
        <v>0</v>
      </c>
      <c r="BT228" s="36">
        <f>январь!BQ228+февраль!BQ228+март!BQ228+апрель!BQ228+май!BQ228+июнь!BQ228+июль!BQ228+август!BQ228+сентябрь!BQ228+октябрь!BQ228+ноябрь!BQ228+декабрь!BQ228</f>
        <v>0</v>
      </c>
      <c r="BU228" s="29">
        <f>январь!BR228+февраль!BR228+март!BR228+апрель!BR228+май!BR228+июнь!BR228+июль!BR228+август!BR228+сентябрь!BR228+октябрь!BR228+ноябрь!BR228+декабрь!BR228</f>
        <v>0</v>
      </c>
      <c r="BV228" s="36">
        <f>январь!BS228+февраль!BS228+март!BS228+апрель!BS228+май!BS228+июнь!BS228+июль!BS228+август!BS228+сентябрь!BS228+октябрь!BS228+ноябрь!BS228+декабрь!BS228</f>
        <v>0</v>
      </c>
      <c r="BW228" s="36">
        <f>январь!BT228+февраль!BT228+март!BT228+апрель!BT228+май!BT228+июнь!BT228+июль!BT228+август!BT228+сентябрь!BT228+октябрь!BT228+ноябрь!BT228+декабрь!BT228</f>
        <v>0</v>
      </c>
      <c r="BX228" s="36">
        <f>январь!BU228+февраль!BU228+март!BU228+апрель!BU228+май!BU228+июнь!BU228+июль!BU228+август!BU228+сентябрь!BU228+октябрь!BU228+ноябрь!BU228+декабрь!BU228</f>
        <v>0</v>
      </c>
      <c r="BY228" s="36">
        <f>январь!BV228+февраль!BV228+март!BV228+апрель!BV228+май!BV228+июнь!BV228+июль!BV228+август!BV228+сентябрь!BV228+октябрь!BV228+ноябрь!BV228+декабрь!BV228</f>
        <v>7.5949999999999998</v>
      </c>
      <c r="BZ228" s="77">
        <v>5</v>
      </c>
    </row>
    <row r="229" spans="1:78" x14ac:dyDescent="0.25">
      <c r="A229" s="16">
        <v>227</v>
      </c>
      <c r="B229" s="16">
        <v>1</v>
      </c>
      <c r="C229" s="37" t="s">
        <v>684</v>
      </c>
      <c r="D229" s="51">
        <v>105.81550537198066</v>
      </c>
      <c r="E229" s="25">
        <v>10.543949999999995</v>
      </c>
      <c r="F229" s="26">
        <f t="shared" si="9"/>
        <v>110.50945537198066</v>
      </c>
      <c r="G229" s="26">
        <f t="shared" si="10"/>
        <v>99.965505371980669</v>
      </c>
      <c r="H229" s="26">
        <f t="shared" si="11"/>
        <v>5.85</v>
      </c>
      <c r="I229" s="36">
        <f>январь!F229+февраль!F229+март!F229+апрель!F229+май!F229+июнь!F229+июль!F229+август!F229+сентябрь!F229+октябрь!F229+ноябрь!F229+декабрь!F229</f>
        <v>0</v>
      </c>
      <c r="J229" s="36">
        <f>январь!G229+февраль!G229+март!G229+апрель!G229+май!G229+июнь!G229+июль!G229+август!G229+сентябрь!G229+октябрь!G229+ноябрь!G229+декабрь!G229</f>
        <v>0</v>
      </c>
      <c r="K229" s="36">
        <f>январь!H229+февраль!H229+март!H229+апрель!H229+май!H229+июнь!H229+июль!H229+август!H229+сентябрь!H229+октябрь!H229+ноябрь!H229+декабрь!H229</f>
        <v>0</v>
      </c>
      <c r="L229" s="27">
        <f>январь!I229+февраль!I229+март!I229+апрель!I229+май!I229+июнь!I229+июль!I229+август!I229+сентябрь!I229+октябрь!I229+ноябрь!I229+декабрь!I229</f>
        <v>0</v>
      </c>
      <c r="M229" s="36">
        <f>январь!J229+февраль!J229+март!J229+апрель!J229+май!J229+июнь!J229+июль!J229+август!J229+сентябрь!J229+октябрь!J229+ноябрь!J229+декабрь!J229</f>
        <v>0</v>
      </c>
      <c r="N229" s="36">
        <f>январь!K229+февраль!K229+март!K229+апрель!K229+май!K229+июнь!K229+июль!K229+август!K229+сентябрь!K229+октябрь!K229+ноябрь!K229+декабрь!K229</f>
        <v>0</v>
      </c>
      <c r="O229" s="36">
        <f>январь!L229+февраль!L229+март!L229+апрель!L229+май!L229+июнь!L229+июль!L229+август!L229+сентябрь!L229+октябрь!L229+ноябрь!L229+декабрь!L229</f>
        <v>0</v>
      </c>
      <c r="P229" s="36">
        <f>январь!M229+февраль!M229+март!M229+апрель!M229+май!M229+июнь!M229+июль!M229+август!M229+сентябрь!M229+октябрь!M229+ноябрь!M229+декабрь!M229</f>
        <v>0</v>
      </c>
      <c r="Q229" s="36">
        <f>январь!N229+февраль!N229+март!N229+апрель!N229+май!N229+июнь!N229+июль!N229+август!N229+сентябрь!N229+октябрь!N229+ноябрь!N229+декабрь!N229</f>
        <v>0</v>
      </c>
      <c r="R229" s="29">
        <f>январь!O229+февраль!O229+март!O229+апрель!O229+май!O229+июнь!O229+июль!O229+август!O229+сентябрь!O229+октябрь!O229+ноябрь!O229+декабрь!O229</f>
        <v>0</v>
      </c>
      <c r="S229" s="36">
        <f>январь!P229+февраль!P229+март!P229+апрель!P229+май!P229+июнь!P229+июль!P229+август!P229+сентябрь!P229+октябрь!P229+ноябрь!P229+декабрь!P229</f>
        <v>0</v>
      </c>
      <c r="T229" s="29">
        <f>январь!Q229+февраль!Q229+март!Q229+апрель!Q229+май!Q229+июнь!Q229+июль!Q229+август!Q229+сентябрь!Q229+октябрь!Q229+ноябрь!Q229+декабрь!Q229</f>
        <v>0</v>
      </c>
      <c r="U229" s="36">
        <f>январь!R229+февраль!R229+март!R229+апрель!R229+май!R229+июнь!R229+июль!R229+август!R229+сентябрь!R229+октябрь!R229+ноябрь!R229+декабрь!R229</f>
        <v>0</v>
      </c>
      <c r="V229" s="36">
        <f>январь!S229+февраль!S229+март!S229+апрель!S229+май!S229+июнь!S229+июль!S229+август!S229+сентябрь!S229+октябрь!S229+ноябрь!S229+декабрь!S229</f>
        <v>0</v>
      </c>
      <c r="W229" s="36">
        <f>январь!T229+февраль!T229+март!T229+апрель!T229+май!T229+июнь!T229+июль!T229+август!T229+сентябрь!T229+октябрь!T229+ноябрь!T229+декабрь!T229</f>
        <v>0</v>
      </c>
      <c r="X229" s="36">
        <f>январь!U229+февраль!U229+март!U229+апрель!U229+май!U229+июнь!U229+июль!U229+август!U229+сентябрь!U229+октябрь!U229+ноябрь!U229+декабрь!U229</f>
        <v>0</v>
      </c>
      <c r="Y229" s="36">
        <f>январь!V229+февраль!V229+март!V229+апрель!V229+май!V229+июнь!V229+июль!V229+август!V229+сентябрь!V229+октябрь!V229+ноябрь!V229+декабрь!V229</f>
        <v>0</v>
      </c>
      <c r="Z229" s="36">
        <f>январь!W229+февраль!W229+март!W229+апрель!W229+май!W229+июнь!W229+июль!W229+август!W229+сентябрь!W229+октябрь!W229+ноябрь!W229+декабрь!W229</f>
        <v>0</v>
      </c>
      <c r="AA229" s="36">
        <f>январь!X229+февраль!X229+март!X229+апрель!X229+май!X229+июнь!X229+июль!X229+август!X229+сентябрь!X229+октябрь!X229+ноябрь!X229+декабрь!X229</f>
        <v>0</v>
      </c>
      <c r="AB229" s="29">
        <f>январь!Y229+февраль!Y229+март!Y229+апрель!Y229+май!Y229+июнь!Y229+июль!Y229+август!Y229+сентябрь!Y229+октябрь!Y229+ноябрь!Y229+декабрь!Y229</f>
        <v>0</v>
      </c>
      <c r="AC229" s="36">
        <f>январь!Z229+февраль!Z229+март!Z229+апрель!Z229+май!Z229+июнь!Z229+июль!Z229+август!Z229+сентябрь!Z229+октябрь!Z229+ноябрь!Z229+декабрь!Z229</f>
        <v>0</v>
      </c>
      <c r="AD229" s="66" t="str">
        <f>CONCATENATE(январь!AA229,$BZ$1,февраль!AA229,$BZ$1,март!AA229,$BZ$1,апрель!AA229,$BZ$1,май!AA229,$BZ$1,июнь!AA229,$BZ$1,июль!AA229,$BZ$1,август!AA229,$BZ$1,сентябрь!AA229,$BZ$1,октябрь!AA229,$BZ$1,ноябрь!AA229,$BZ$1,декабрь!AA229)</f>
        <v xml:space="preserve">           </v>
      </c>
      <c r="AE229" s="36">
        <f>январь!AB229+февраль!AB229+март!AB229+апрель!AB229+май!AB229+июнь!AB229+июль!AB229+август!AB229+сентябрь!AB229+октябрь!AB229+ноябрь!AB229+декабрь!AB229</f>
        <v>0</v>
      </c>
      <c r="AF229" s="36">
        <f>январь!AC229+февраль!AC229+март!AC229+апрель!AC229+май!AC229+июнь!AC229+июль!AC229+август!AC229+сентябрь!AC229+октябрь!AC229+ноябрь!AC229+декабрь!AC229</f>
        <v>0</v>
      </c>
      <c r="AG229" s="36">
        <f>январь!AD229+февраль!AD229+март!AD229+апрель!AD229+май!AD229+июнь!AD229+июль!AD229+август!AD229+сентябрь!AD229+октябрь!AD229+ноябрь!AD229+декабрь!AD229</f>
        <v>0</v>
      </c>
      <c r="AH229" s="36">
        <f>январь!AE229+февраль!AE229+март!AE229+апрель!AE229+май!AE229+июнь!AE229+июль!AE229+август!AE229+сентябрь!AE229+октябрь!AE229+ноябрь!AE229+декабрь!AE229</f>
        <v>0</v>
      </c>
      <c r="AI229" s="36">
        <f>январь!AF229+февраль!AF229+март!AF229+апрель!AF229+май!AF229+июнь!AF229+июль!AF229+август!AF229+сентябрь!AF229+октябрь!AF229+ноябрь!AF229+декабрь!AF229</f>
        <v>0</v>
      </c>
      <c r="AJ229" s="36">
        <f>январь!AG229+февраль!AG229+март!AG229+апрель!AG229+май!AG229+июнь!AG229+июль!AG229+август!AG229+сентябрь!AG229+октябрь!AG229+ноябрь!AG229+декабрь!AG229</f>
        <v>0</v>
      </c>
      <c r="AK229" s="29">
        <f>январь!AH229+февраль!AH229+март!AH229+апрель!AH229+май!AH229+июнь!AH229+июль!AH229+август!AH229+сентябрь!AH229+октябрь!AH229+ноябрь!AH229+декабрь!AH229</f>
        <v>0</v>
      </c>
      <c r="AL229" s="36">
        <f>январь!AI229+февраль!AI229+март!AI229+апрель!AI229+май!AI229+июнь!AI229+июль!AI229+август!AI229+сентябрь!AI229+октябрь!AI229+ноябрь!AI229+декабрь!AI229</f>
        <v>0</v>
      </c>
      <c r="AM229" s="29">
        <f>январь!AJ229+февраль!AJ229+март!AJ229+апрель!AJ229+май!AJ229+июнь!AJ229+июль!AJ229+август!AJ229+сентябрь!AJ229+октябрь!AJ229+ноябрь!AJ229+декабрь!AJ229</f>
        <v>0</v>
      </c>
      <c r="AN229" s="36">
        <f>январь!AK229+февраль!AK229+март!AK229+апрель!AK229+май!AK229+июнь!AK229+июль!AK229+август!AK229+сентябрь!AK229+октябрь!AK229+ноябрь!AK229+декабрь!AK229</f>
        <v>0</v>
      </c>
      <c r="AO229" s="36">
        <f>январь!AL229+февраль!AL229+март!AL229+апрель!AL229+май!AL229+июнь!AL229+июль!AL229+август!AL229+сентябрь!AL229+октябрь!AL229+ноябрь!AL229+декабрь!AL229</f>
        <v>0</v>
      </c>
      <c r="AP229" s="36">
        <f>январь!AM229+февраль!AM229+март!AM229+апрель!AM229+май!AM229+июнь!AM229+июль!AM229+август!AM229+сентябрь!AM229+октябрь!AM229+ноябрь!AM229+декабрь!AM229</f>
        <v>0</v>
      </c>
      <c r="AQ229" s="29">
        <f>январь!AN229+февраль!AN229+март!AN229+апрель!AN229+май!AN229+июнь!AN229+июль!AN229+август!AN229+сентябрь!AN229+октябрь!AN229+ноябрь!AN229+декабрь!AN229</f>
        <v>0</v>
      </c>
      <c r="AR229" s="36">
        <f>январь!AO229+февраль!AO229+март!AO229+апрель!AO229+май!AO229+июнь!AO229+июль!AO229+август!AO229+сентябрь!AO229+октябрь!AO229+ноябрь!AO229+декабрь!AO229</f>
        <v>0</v>
      </c>
      <c r="AS229" s="29">
        <f>январь!AP229+февраль!AP229+март!AP229+апрель!AP229+май!AP229+июнь!AP229+июль!AP229+август!AP229+сентябрь!AP229+октябрь!AP229+ноябрь!AP229+декабрь!AP229</f>
        <v>0</v>
      </c>
      <c r="AT229" s="36">
        <f>январь!AQ229+февраль!AQ229+март!AQ229+апрель!AQ229+май!AQ229+июнь!AQ229+июль!AQ229+август!AQ229+сентябрь!AQ229+октябрь!AQ229+ноябрь!AQ229+декабрь!AQ229</f>
        <v>0</v>
      </c>
      <c r="AU229" s="29">
        <f>январь!AR229+февраль!AR229+март!AR229+апрель!AR229+май!AR229+июнь!AR229+июль!AR229+август!AR229+сентябрь!AR229+октябрь!AR229+ноябрь!AR229+декабрь!AR229</f>
        <v>0</v>
      </c>
      <c r="AV229" s="36">
        <f>январь!AS229+февраль!AS229+март!AS229+апрель!AS229+май!AS229+июнь!AS229+июль!AS229+август!AS229+сентябрь!AS229+октябрь!AS229+ноябрь!AS229+декабрь!AS229</f>
        <v>0</v>
      </c>
      <c r="AW229" s="36">
        <f>январь!AT229+февраль!AT229+март!AT229+апрель!AT229+май!AT229+июнь!AT229+июль!AT229+август!AT229+сентябрь!AT229+октябрь!AT229+ноябрь!AT229+декабрь!AT229</f>
        <v>0</v>
      </c>
      <c r="AX229" s="36">
        <f>январь!AU229+февраль!AU229+март!AU229+апрель!AU229+май!AU229+июнь!AU229+июль!AU229+август!AU229+сентябрь!AU229+октябрь!AU229+ноябрь!AU229+декабрь!AU229</f>
        <v>0</v>
      </c>
      <c r="AY229" s="29">
        <f>январь!AV229+февраль!AV229+март!AV229+апрель!AV229+май!AV229+июнь!AV229+июль!AV229+август!AV229+сентябрь!AV229+октябрь!AV229+ноябрь!AV229+декабрь!AV229</f>
        <v>0</v>
      </c>
      <c r="AZ229" s="36">
        <f>январь!AW229+февраль!AW229+март!AW229+апрель!AW229+май!AW229+июнь!AW229+июль!AW229+август!AW229+сентябрь!AW229+октябрь!AW229+ноябрь!AW229+декабрь!AW229</f>
        <v>0</v>
      </c>
      <c r="BA229" s="36">
        <f>январь!AX229+февраль!AX229+март!AX229+апрель!AX229+май!AX229+июнь!AX229+июль!AX229+август!AX229+сентябрь!AX229+октябрь!AX229+ноябрь!AX229+декабрь!AX229</f>
        <v>0</v>
      </c>
      <c r="BB229" s="36">
        <f>январь!AY229+февраль!AY229+март!AY229+апрель!AY229+май!AY229+июнь!AY229+июль!AY229+август!AY229+сентябрь!AY229+октябрь!AY229+ноябрь!AY229+декабрь!AY229</f>
        <v>0</v>
      </c>
      <c r="BC229" s="29">
        <f>январь!AZ229+февраль!AZ229+март!AZ229+апрель!AZ229+май!AZ229+июнь!AZ229+июль!AZ229+август!AZ229+сентябрь!AZ229+октябрь!AZ229+ноябрь!AZ229+декабрь!AZ229</f>
        <v>0</v>
      </c>
      <c r="BD229" s="36">
        <f>январь!BA229+февраль!BA229+март!BA229+апрель!BA229+май!BA229+июнь!BA229+июль!BA229+август!BA229+сентябрь!BA229+октябрь!BA229+ноябрь!BA229+декабрь!BA229</f>
        <v>0</v>
      </c>
      <c r="BE229" s="36">
        <f>январь!BB229+февраль!BB229+март!BB229+апрель!BB229+май!BB229+июнь!BB229+июль!BB229+август!BB229+сентябрь!BB229+октябрь!BB229+ноябрь!BB229+декабрь!BB229</f>
        <v>0</v>
      </c>
      <c r="BF229" s="36">
        <f>январь!BC229+февраль!BC229+март!BC229+апрель!BC229+май!BC229+июнь!BC229+июль!BC229+август!BC229+сентябрь!BC229+октябрь!BC229+ноябрь!BC229+декабрь!BC229</f>
        <v>0</v>
      </c>
      <c r="BG229" s="36">
        <f>январь!BD229+февраль!BD229+март!BD229+апрель!BD229+май!BD229+июнь!BD229+июль!BD229+август!BD229+сентябрь!BD229+октябрь!BD229+ноябрь!BD229+декабрь!BD229</f>
        <v>0</v>
      </c>
      <c r="BH229" s="36">
        <f>январь!BE229+февраль!BE229+март!BE229+апрель!BE229+май!BE229+июнь!BE229+июль!BE229+август!BE229+сентябрь!BE229+октябрь!BE229+ноябрь!BE229+декабрь!BE229</f>
        <v>0</v>
      </c>
      <c r="BI229" s="36">
        <f>январь!BF229+февраль!BF229+март!BF229+апрель!BF229+май!BF229+июнь!BF229+июль!BF229+август!BF229+сентябрь!BF229+октябрь!BF229+ноябрь!BF229+декабрь!BF229</f>
        <v>0</v>
      </c>
      <c r="BJ229" s="36">
        <f>январь!BG229+февраль!BG229+март!BG229+апрель!BG229+май!BG229+июнь!BG229+июль!BG229+август!BG229+сентябрь!BG229+октябрь!BG229+ноябрь!BG229+декабрь!BG229</f>
        <v>0</v>
      </c>
      <c r="BK229" s="36">
        <f>январь!BH229+февраль!BH229+март!BH229+апрель!BH229+май!BH229+июнь!BH229+июль!BH229+август!BH229+сентябрь!BH229+октябрь!BH229+ноябрь!BH229+декабрь!BH229</f>
        <v>0</v>
      </c>
      <c r="BL229" s="36">
        <f>январь!BI229+февраль!BI229+март!BI229+апрель!BI229+май!BI229+июнь!BI229+июль!BI229+август!BI229+сентябрь!BI229+октябрь!BI229+ноябрь!BI229+декабрь!BI229</f>
        <v>0</v>
      </c>
      <c r="BM229" s="29">
        <f>январь!BJ229+февраль!BJ229+март!BJ229+апрель!BJ229+май!BJ229+июнь!BJ229+июль!BJ229+август!BJ229+сентябрь!BJ229+октябрь!BJ229+ноябрь!BJ229+декабрь!BJ229</f>
        <v>0</v>
      </c>
      <c r="BN229" s="36">
        <f>январь!BK229+февраль!BK229+март!BK229+апрель!BK229+май!BK229+июнь!BK229+июль!BK229+август!BK229+сентябрь!BK229+октябрь!BK229+ноябрь!BK229+декабрь!BK229</f>
        <v>0</v>
      </c>
      <c r="BO229" s="29">
        <f>январь!BL229+февраль!BL229+март!BL229+апрель!BL229+май!BL229+июнь!BL229+июль!BL229+август!BL229+сентябрь!BL229+октябрь!BL229+ноябрь!BL229+декабрь!BL229</f>
        <v>0</v>
      </c>
      <c r="BP229" s="36">
        <f>январь!BM229+февраль!BM229+март!BM229+апрель!BM229+май!BM229+июнь!BM229+июль!BM229+август!BM229+сентябрь!BM229+октябрь!BM229+ноябрь!BM229+декабрь!BM229</f>
        <v>0</v>
      </c>
      <c r="BQ229" s="36">
        <f>январь!BN229+февраль!BN229+март!BN229+апрель!BN229+май!BN229+июнь!BN229+июль!BN229+август!BN229+сентябрь!BN229+октябрь!BN229+ноябрь!BN229+декабрь!BN229</f>
        <v>0</v>
      </c>
      <c r="BR229" s="36">
        <f>январь!BO229+февраль!BO229+март!BO229+апрель!BO229+май!BO229+июнь!BO229+июль!BO229+август!BO229+сентябрь!BO229+октябрь!BO229+ноябрь!BO229+декабрь!BO229</f>
        <v>0</v>
      </c>
      <c r="BS229" s="29">
        <f>январь!BP229+февраль!BP229+март!BP229+апрель!BP229+май!BP229+июнь!BP229+июль!BP229+август!BP229+сентябрь!BP229+октябрь!BP229+ноябрь!BP229+декабрь!BP229</f>
        <v>0</v>
      </c>
      <c r="BT229" s="36">
        <f>январь!BQ229+февраль!BQ229+март!BQ229+апрель!BQ229+май!BQ229+июнь!BQ229+июль!BQ229+август!BQ229+сентябрь!BQ229+октябрь!BQ229+ноябрь!BQ229+декабрь!BQ229</f>
        <v>0</v>
      </c>
      <c r="BU229" s="29">
        <f>январь!BR229+февраль!BR229+март!BR229+апрель!BR229+май!BR229+июнь!BR229+июль!BR229+август!BR229+сентябрь!BR229+октябрь!BR229+ноябрь!BR229+декабрь!BR229</f>
        <v>0</v>
      </c>
      <c r="BV229" s="36">
        <f>январь!BS229+февраль!BS229+март!BS229+апрель!BS229+май!BS229+июнь!BS229+июль!BS229+август!BS229+сентябрь!BS229+октябрь!BS229+ноябрь!BS229+декабрь!BS229</f>
        <v>0</v>
      </c>
      <c r="BW229" s="36">
        <f>январь!BT229+февраль!BT229+март!BT229+апрель!BT229+май!BT229+июнь!BT229+июль!BT229+август!BT229+сентябрь!BT229+октябрь!BT229+ноябрь!BT229+декабрь!BT229</f>
        <v>0</v>
      </c>
      <c r="BX229" s="36">
        <f>январь!BU229+февраль!BU229+март!BU229+апрель!BU229+май!BU229+июнь!BU229+июль!BU229+август!BU229+сентябрь!BU229+октябрь!BU229+ноябрь!BU229+декабрь!BU229</f>
        <v>0</v>
      </c>
      <c r="BY229" s="36">
        <f>январь!BV229+февраль!BV229+март!BV229+апрель!BV229+май!BV229+июнь!BV229+июль!BV229+август!BV229+сентябрь!BV229+октябрь!BV229+ноябрь!BV229+декабрь!BV229</f>
        <v>5.85</v>
      </c>
      <c r="BZ229" s="77">
        <v>0</v>
      </c>
    </row>
    <row r="230" spans="1:78" x14ac:dyDescent="0.25">
      <c r="A230" s="16">
        <v>228</v>
      </c>
      <c r="B230" s="16">
        <v>1</v>
      </c>
      <c r="C230" s="37" t="s">
        <v>685</v>
      </c>
      <c r="D230" s="51">
        <v>136.6514816231884</v>
      </c>
      <c r="E230" s="25">
        <v>263.40818800000005</v>
      </c>
      <c r="F230" s="26">
        <f t="shared" si="9"/>
        <v>400.05966962318848</v>
      </c>
      <c r="G230" s="26">
        <f t="shared" si="10"/>
        <v>136.6514816231884</v>
      </c>
      <c r="H230" s="26">
        <f t="shared" si="11"/>
        <v>0</v>
      </c>
      <c r="I230" s="36">
        <f>январь!F230+февраль!F230+март!F230+апрель!F230+май!F230+июнь!F230+июль!F230+август!F230+сентябрь!F230+октябрь!F230+ноябрь!F230+декабрь!F230</f>
        <v>0</v>
      </c>
      <c r="J230" s="36">
        <f>январь!G230+февраль!G230+март!G230+апрель!G230+май!G230+июнь!G230+июль!G230+август!G230+сентябрь!G230+октябрь!G230+ноябрь!G230+декабрь!G230</f>
        <v>0</v>
      </c>
      <c r="K230" s="36">
        <f>январь!H230+февраль!H230+март!H230+апрель!H230+май!H230+июнь!H230+июль!H230+август!H230+сентябрь!H230+октябрь!H230+ноябрь!H230+декабрь!H230</f>
        <v>0</v>
      </c>
      <c r="L230" s="27">
        <f>январь!I230+февраль!I230+март!I230+апрель!I230+май!I230+июнь!I230+июль!I230+август!I230+сентябрь!I230+октябрь!I230+ноябрь!I230+декабрь!I230</f>
        <v>0</v>
      </c>
      <c r="M230" s="36">
        <f>январь!J230+февраль!J230+март!J230+апрель!J230+май!J230+июнь!J230+июль!J230+август!J230+сентябрь!J230+октябрь!J230+ноябрь!J230+декабрь!J230</f>
        <v>0</v>
      </c>
      <c r="N230" s="36">
        <f>январь!K230+февраль!K230+март!K230+апрель!K230+май!K230+июнь!K230+июль!K230+август!K230+сентябрь!K230+октябрь!K230+ноябрь!K230+декабрь!K230</f>
        <v>0</v>
      </c>
      <c r="O230" s="36">
        <f>январь!L230+февраль!L230+март!L230+апрель!L230+май!L230+июнь!L230+июль!L230+август!L230+сентябрь!L230+октябрь!L230+ноябрь!L230+декабрь!L230</f>
        <v>0</v>
      </c>
      <c r="P230" s="36">
        <f>январь!M230+февраль!M230+март!M230+апрель!M230+май!M230+июнь!M230+июль!M230+август!M230+сентябрь!M230+октябрь!M230+ноябрь!M230+декабрь!M230</f>
        <v>0</v>
      </c>
      <c r="Q230" s="36">
        <f>январь!N230+февраль!N230+март!N230+апрель!N230+май!N230+июнь!N230+июль!N230+август!N230+сентябрь!N230+октябрь!N230+ноябрь!N230+декабрь!N230</f>
        <v>0</v>
      </c>
      <c r="R230" s="29">
        <f>январь!O230+февраль!O230+март!O230+апрель!O230+май!O230+июнь!O230+июль!O230+август!O230+сентябрь!O230+октябрь!O230+ноябрь!O230+декабрь!O230</f>
        <v>0</v>
      </c>
      <c r="S230" s="36">
        <f>январь!P230+февраль!P230+март!P230+апрель!P230+май!P230+июнь!P230+июль!P230+август!P230+сентябрь!P230+октябрь!P230+ноябрь!P230+декабрь!P230</f>
        <v>0</v>
      </c>
      <c r="T230" s="29">
        <f>январь!Q230+февраль!Q230+март!Q230+апрель!Q230+май!Q230+июнь!Q230+июль!Q230+август!Q230+сентябрь!Q230+октябрь!Q230+ноябрь!Q230+декабрь!Q230</f>
        <v>0</v>
      </c>
      <c r="U230" s="36">
        <f>январь!R230+февраль!R230+март!R230+апрель!R230+май!R230+июнь!R230+июль!R230+август!R230+сентябрь!R230+октябрь!R230+ноябрь!R230+декабрь!R230</f>
        <v>0</v>
      </c>
      <c r="V230" s="36">
        <f>январь!S230+февраль!S230+март!S230+апрель!S230+май!S230+июнь!S230+июль!S230+август!S230+сентябрь!S230+октябрь!S230+ноябрь!S230+декабрь!S230</f>
        <v>0</v>
      </c>
      <c r="W230" s="36">
        <f>январь!T230+февраль!T230+март!T230+апрель!T230+май!T230+июнь!T230+июль!T230+август!T230+сентябрь!T230+октябрь!T230+ноябрь!T230+декабрь!T230</f>
        <v>0</v>
      </c>
      <c r="X230" s="36">
        <f>январь!U230+февраль!U230+март!U230+апрель!U230+май!U230+июнь!U230+июль!U230+август!U230+сентябрь!U230+октябрь!U230+ноябрь!U230+декабрь!U230</f>
        <v>0</v>
      </c>
      <c r="Y230" s="36">
        <f>январь!V230+февраль!V230+март!V230+апрель!V230+май!V230+июнь!V230+июль!V230+август!V230+сентябрь!V230+октябрь!V230+ноябрь!V230+декабрь!V230</f>
        <v>0</v>
      </c>
      <c r="Z230" s="36">
        <f>январь!W230+февраль!W230+март!W230+апрель!W230+май!W230+июнь!W230+июль!W230+август!W230+сентябрь!W230+октябрь!W230+ноябрь!W230+декабрь!W230</f>
        <v>0</v>
      </c>
      <c r="AA230" s="36">
        <f>январь!X230+февраль!X230+март!X230+апрель!X230+май!X230+июнь!X230+июль!X230+август!X230+сентябрь!X230+октябрь!X230+ноябрь!X230+декабрь!X230</f>
        <v>0</v>
      </c>
      <c r="AB230" s="29">
        <f>январь!Y230+февраль!Y230+март!Y230+апрель!Y230+май!Y230+июнь!Y230+июль!Y230+август!Y230+сентябрь!Y230+октябрь!Y230+ноябрь!Y230+декабрь!Y230</f>
        <v>0</v>
      </c>
      <c r="AC230" s="36">
        <f>январь!Z230+февраль!Z230+март!Z230+апрель!Z230+май!Z230+июнь!Z230+июль!Z230+август!Z230+сентябрь!Z230+октябрь!Z230+ноябрь!Z230+декабрь!Z230</f>
        <v>0</v>
      </c>
      <c r="AD230" s="66" t="str">
        <f>CONCATENATE(январь!AA230,$BZ$1,февраль!AA230,$BZ$1,март!AA230,$BZ$1,апрель!AA230,$BZ$1,май!AA230,$BZ$1,июнь!AA230,$BZ$1,июль!AA230,$BZ$1,август!AA230,$BZ$1,сентябрь!AA230,$BZ$1,октябрь!AA230,$BZ$1,ноябрь!AA230,$BZ$1,декабрь!AA230)</f>
        <v xml:space="preserve">           </v>
      </c>
      <c r="AE230" s="36">
        <f>январь!AB230+февраль!AB230+март!AB230+апрель!AB230+май!AB230+июнь!AB230+июль!AB230+август!AB230+сентябрь!AB230+октябрь!AB230+ноябрь!AB230+декабрь!AB230</f>
        <v>0</v>
      </c>
      <c r="AF230" s="36">
        <f>январь!AC230+февраль!AC230+март!AC230+апрель!AC230+май!AC230+июнь!AC230+июль!AC230+август!AC230+сентябрь!AC230+октябрь!AC230+ноябрь!AC230+декабрь!AC230</f>
        <v>0</v>
      </c>
      <c r="AG230" s="36">
        <f>январь!AD230+февраль!AD230+март!AD230+апрель!AD230+май!AD230+июнь!AD230+июль!AD230+август!AD230+сентябрь!AD230+октябрь!AD230+ноябрь!AD230+декабрь!AD230</f>
        <v>0</v>
      </c>
      <c r="AH230" s="36">
        <f>январь!AE230+февраль!AE230+март!AE230+апрель!AE230+май!AE230+июнь!AE230+июль!AE230+август!AE230+сентябрь!AE230+октябрь!AE230+ноябрь!AE230+декабрь!AE230</f>
        <v>0</v>
      </c>
      <c r="AI230" s="36">
        <f>январь!AF230+февраль!AF230+март!AF230+апрель!AF230+май!AF230+июнь!AF230+июль!AF230+август!AF230+сентябрь!AF230+октябрь!AF230+ноябрь!AF230+декабрь!AF230</f>
        <v>0</v>
      </c>
      <c r="AJ230" s="36">
        <f>январь!AG230+февраль!AG230+март!AG230+апрель!AG230+май!AG230+июнь!AG230+июль!AG230+август!AG230+сентябрь!AG230+октябрь!AG230+ноябрь!AG230+декабрь!AG230</f>
        <v>0</v>
      </c>
      <c r="AK230" s="29">
        <f>январь!AH230+февраль!AH230+март!AH230+апрель!AH230+май!AH230+июнь!AH230+июль!AH230+август!AH230+сентябрь!AH230+октябрь!AH230+ноябрь!AH230+декабрь!AH230</f>
        <v>0</v>
      </c>
      <c r="AL230" s="36">
        <f>январь!AI230+февраль!AI230+март!AI230+апрель!AI230+май!AI230+июнь!AI230+июль!AI230+август!AI230+сентябрь!AI230+октябрь!AI230+ноябрь!AI230+декабрь!AI230</f>
        <v>0</v>
      </c>
      <c r="AM230" s="29">
        <f>январь!AJ230+февраль!AJ230+март!AJ230+апрель!AJ230+май!AJ230+июнь!AJ230+июль!AJ230+август!AJ230+сентябрь!AJ230+октябрь!AJ230+ноябрь!AJ230+декабрь!AJ230</f>
        <v>0</v>
      </c>
      <c r="AN230" s="36">
        <f>январь!AK230+февраль!AK230+март!AK230+апрель!AK230+май!AK230+июнь!AK230+июль!AK230+август!AK230+сентябрь!AK230+октябрь!AK230+ноябрь!AK230+декабрь!AK230</f>
        <v>0</v>
      </c>
      <c r="AO230" s="36">
        <f>январь!AL230+февраль!AL230+март!AL230+апрель!AL230+май!AL230+июнь!AL230+июль!AL230+август!AL230+сентябрь!AL230+октябрь!AL230+ноябрь!AL230+декабрь!AL230</f>
        <v>0</v>
      </c>
      <c r="AP230" s="36">
        <f>январь!AM230+февраль!AM230+март!AM230+апрель!AM230+май!AM230+июнь!AM230+июль!AM230+август!AM230+сентябрь!AM230+октябрь!AM230+ноябрь!AM230+декабрь!AM230</f>
        <v>0</v>
      </c>
      <c r="AQ230" s="29">
        <f>январь!AN230+февраль!AN230+март!AN230+апрель!AN230+май!AN230+июнь!AN230+июль!AN230+август!AN230+сентябрь!AN230+октябрь!AN230+ноябрь!AN230+декабрь!AN230</f>
        <v>0</v>
      </c>
      <c r="AR230" s="36">
        <f>январь!AO230+февраль!AO230+март!AO230+апрель!AO230+май!AO230+июнь!AO230+июль!AO230+август!AO230+сентябрь!AO230+октябрь!AO230+ноябрь!AO230+декабрь!AO230</f>
        <v>0</v>
      </c>
      <c r="AS230" s="29">
        <f>январь!AP230+февраль!AP230+март!AP230+апрель!AP230+май!AP230+июнь!AP230+июль!AP230+август!AP230+сентябрь!AP230+октябрь!AP230+ноябрь!AP230+декабрь!AP230</f>
        <v>0</v>
      </c>
      <c r="AT230" s="36">
        <f>январь!AQ230+февраль!AQ230+март!AQ230+апрель!AQ230+май!AQ230+июнь!AQ230+июль!AQ230+август!AQ230+сентябрь!AQ230+октябрь!AQ230+ноябрь!AQ230+декабрь!AQ230</f>
        <v>0</v>
      </c>
      <c r="AU230" s="29">
        <f>январь!AR230+февраль!AR230+март!AR230+апрель!AR230+май!AR230+июнь!AR230+июль!AR230+август!AR230+сентябрь!AR230+октябрь!AR230+ноябрь!AR230+декабрь!AR230</f>
        <v>0</v>
      </c>
      <c r="AV230" s="36">
        <f>январь!AS230+февраль!AS230+март!AS230+апрель!AS230+май!AS230+июнь!AS230+июль!AS230+август!AS230+сентябрь!AS230+октябрь!AS230+ноябрь!AS230+декабрь!AS230</f>
        <v>0</v>
      </c>
      <c r="AW230" s="36">
        <f>январь!AT230+февраль!AT230+март!AT230+апрель!AT230+май!AT230+июнь!AT230+июль!AT230+август!AT230+сентябрь!AT230+октябрь!AT230+ноябрь!AT230+декабрь!AT230</f>
        <v>0</v>
      </c>
      <c r="AX230" s="36">
        <f>январь!AU230+февраль!AU230+март!AU230+апрель!AU230+май!AU230+июнь!AU230+июль!AU230+август!AU230+сентябрь!AU230+октябрь!AU230+ноябрь!AU230+декабрь!AU230</f>
        <v>0</v>
      </c>
      <c r="AY230" s="29">
        <f>январь!AV230+февраль!AV230+март!AV230+апрель!AV230+май!AV230+июнь!AV230+июль!AV230+август!AV230+сентябрь!AV230+октябрь!AV230+ноябрь!AV230+декабрь!AV230</f>
        <v>0</v>
      </c>
      <c r="AZ230" s="36">
        <f>январь!AW230+февраль!AW230+март!AW230+апрель!AW230+май!AW230+июнь!AW230+июль!AW230+август!AW230+сентябрь!AW230+октябрь!AW230+ноябрь!AW230+декабрь!AW230</f>
        <v>0</v>
      </c>
      <c r="BA230" s="36">
        <f>январь!AX230+февраль!AX230+март!AX230+апрель!AX230+май!AX230+июнь!AX230+июль!AX230+август!AX230+сентябрь!AX230+октябрь!AX230+ноябрь!AX230+декабрь!AX230</f>
        <v>0</v>
      </c>
      <c r="BB230" s="36">
        <f>январь!AY230+февраль!AY230+март!AY230+апрель!AY230+май!AY230+июнь!AY230+июль!AY230+август!AY230+сентябрь!AY230+октябрь!AY230+ноябрь!AY230+декабрь!AY230</f>
        <v>0</v>
      </c>
      <c r="BC230" s="29">
        <f>январь!AZ230+февраль!AZ230+март!AZ230+апрель!AZ230+май!AZ230+июнь!AZ230+июль!AZ230+август!AZ230+сентябрь!AZ230+октябрь!AZ230+ноябрь!AZ230+декабрь!AZ230</f>
        <v>0</v>
      </c>
      <c r="BD230" s="36">
        <f>январь!BA230+февраль!BA230+март!BA230+апрель!BA230+май!BA230+июнь!BA230+июль!BA230+август!BA230+сентябрь!BA230+октябрь!BA230+ноябрь!BA230+декабрь!BA230</f>
        <v>0</v>
      </c>
      <c r="BE230" s="36">
        <f>январь!BB230+февраль!BB230+март!BB230+апрель!BB230+май!BB230+июнь!BB230+июль!BB230+август!BB230+сентябрь!BB230+октябрь!BB230+ноябрь!BB230+декабрь!BB230</f>
        <v>0</v>
      </c>
      <c r="BF230" s="36">
        <f>январь!BC230+февраль!BC230+март!BC230+апрель!BC230+май!BC230+июнь!BC230+июль!BC230+август!BC230+сентябрь!BC230+октябрь!BC230+ноябрь!BC230+декабрь!BC230</f>
        <v>0</v>
      </c>
      <c r="BG230" s="36">
        <f>январь!BD230+февраль!BD230+март!BD230+апрель!BD230+май!BD230+июнь!BD230+июль!BD230+август!BD230+сентябрь!BD230+октябрь!BD230+ноябрь!BD230+декабрь!BD230</f>
        <v>0</v>
      </c>
      <c r="BH230" s="36">
        <f>январь!BE230+февраль!BE230+март!BE230+апрель!BE230+май!BE230+июнь!BE230+июль!BE230+август!BE230+сентябрь!BE230+октябрь!BE230+ноябрь!BE230+декабрь!BE230</f>
        <v>0</v>
      </c>
      <c r="BI230" s="36">
        <f>январь!BF230+февраль!BF230+март!BF230+апрель!BF230+май!BF230+июнь!BF230+июль!BF230+август!BF230+сентябрь!BF230+октябрь!BF230+ноябрь!BF230+декабрь!BF230</f>
        <v>0</v>
      </c>
      <c r="BJ230" s="36">
        <f>январь!BG230+февраль!BG230+март!BG230+апрель!BG230+май!BG230+июнь!BG230+июль!BG230+август!BG230+сентябрь!BG230+октябрь!BG230+ноябрь!BG230+декабрь!BG230</f>
        <v>0</v>
      </c>
      <c r="BK230" s="36">
        <f>январь!BH230+февраль!BH230+март!BH230+апрель!BH230+май!BH230+июнь!BH230+июль!BH230+август!BH230+сентябрь!BH230+октябрь!BH230+ноябрь!BH230+декабрь!BH230</f>
        <v>0</v>
      </c>
      <c r="BL230" s="36">
        <f>январь!BI230+февраль!BI230+март!BI230+апрель!BI230+май!BI230+июнь!BI230+июль!BI230+август!BI230+сентябрь!BI230+октябрь!BI230+ноябрь!BI230+декабрь!BI230</f>
        <v>0</v>
      </c>
      <c r="BM230" s="29">
        <f>январь!BJ230+февраль!BJ230+март!BJ230+апрель!BJ230+май!BJ230+июнь!BJ230+июль!BJ230+август!BJ230+сентябрь!BJ230+октябрь!BJ230+ноябрь!BJ230+декабрь!BJ230</f>
        <v>0</v>
      </c>
      <c r="BN230" s="36">
        <f>январь!BK230+февраль!BK230+март!BK230+апрель!BK230+май!BK230+июнь!BK230+июль!BK230+август!BK230+сентябрь!BK230+октябрь!BK230+ноябрь!BK230+декабрь!BK230</f>
        <v>0</v>
      </c>
      <c r="BO230" s="29">
        <f>январь!BL230+февраль!BL230+март!BL230+апрель!BL230+май!BL230+июнь!BL230+июль!BL230+август!BL230+сентябрь!BL230+октябрь!BL230+ноябрь!BL230+декабрь!BL230</f>
        <v>0</v>
      </c>
      <c r="BP230" s="36">
        <f>январь!BM230+февраль!BM230+март!BM230+апрель!BM230+май!BM230+июнь!BM230+июль!BM230+август!BM230+сентябрь!BM230+октябрь!BM230+ноябрь!BM230+декабрь!BM230</f>
        <v>0</v>
      </c>
      <c r="BQ230" s="36">
        <f>январь!BN230+февраль!BN230+март!BN230+апрель!BN230+май!BN230+июнь!BN230+июль!BN230+август!BN230+сентябрь!BN230+октябрь!BN230+ноябрь!BN230+декабрь!BN230</f>
        <v>0</v>
      </c>
      <c r="BR230" s="36">
        <f>январь!BO230+февраль!BO230+март!BO230+апрель!BO230+май!BO230+июнь!BO230+июль!BO230+август!BO230+сентябрь!BO230+октябрь!BO230+ноябрь!BO230+декабрь!BO230</f>
        <v>0</v>
      </c>
      <c r="BS230" s="29">
        <f>январь!BP230+февраль!BP230+март!BP230+апрель!BP230+май!BP230+июнь!BP230+июль!BP230+август!BP230+сентябрь!BP230+октябрь!BP230+ноябрь!BP230+декабрь!BP230</f>
        <v>0</v>
      </c>
      <c r="BT230" s="36">
        <f>январь!BQ230+февраль!BQ230+март!BQ230+апрель!BQ230+май!BQ230+июнь!BQ230+июль!BQ230+август!BQ230+сентябрь!BQ230+октябрь!BQ230+ноябрь!BQ230+декабрь!BQ230</f>
        <v>0</v>
      </c>
      <c r="BU230" s="29">
        <f>январь!BR230+февраль!BR230+март!BR230+апрель!BR230+май!BR230+июнь!BR230+июль!BR230+август!BR230+сентябрь!BR230+октябрь!BR230+ноябрь!BR230+декабрь!BR230</f>
        <v>0</v>
      </c>
      <c r="BV230" s="36">
        <f>январь!BS230+февраль!BS230+март!BS230+апрель!BS230+май!BS230+июнь!BS230+июль!BS230+август!BS230+сентябрь!BS230+октябрь!BS230+ноябрь!BS230+декабрь!BS230</f>
        <v>0</v>
      </c>
      <c r="BW230" s="36">
        <f>январь!BT230+февраль!BT230+март!BT230+апрель!BT230+май!BT230+июнь!BT230+июль!BT230+август!BT230+сентябрь!BT230+октябрь!BT230+ноябрь!BT230+декабрь!BT230</f>
        <v>0</v>
      </c>
      <c r="BX230" s="36">
        <f>январь!BU230+февраль!BU230+март!BU230+апрель!BU230+май!BU230+июнь!BU230+июль!BU230+август!BU230+сентябрь!BU230+октябрь!BU230+ноябрь!BU230+декабрь!BU230</f>
        <v>0</v>
      </c>
      <c r="BY230" s="36">
        <f>январь!BV230+февраль!BV230+март!BV230+апрель!BV230+май!BV230+июнь!BV230+июль!BV230+август!BV230+сентябрь!BV230+октябрь!BV230+ноябрь!BV230+декабрь!BV230</f>
        <v>0</v>
      </c>
      <c r="BZ230" s="77">
        <v>0</v>
      </c>
    </row>
    <row r="231" spans="1:78" x14ac:dyDescent="0.25">
      <c r="A231" s="16">
        <v>229</v>
      </c>
      <c r="B231" s="16">
        <v>1</v>
      </c>
      <c r="C231" s="37" t="s">
        <v>686</v>
      </c>
      <c r="D231" s="51">
        <v>309.19982774879225</v>
      </c>
      <c r="E231" s="25">
        <v>-1409.861682</v>
      </c>
      <c r="F231" s="26">
        <f t="shared" si="9"/>
        <v>-1161.9378542512079</v>
      </c>
      <c r="G231" s="26">
        <f t="shared" si="10"/>
        <v>247.92382774879223</v>
      </c>
      <c r="H231" s="26">
        <f t="shared" si="11"/>
        <v>61.275999999999996</v>
      </c>
      <c r="I231" s="36">
        <f>январь!F231+февраль!F231+март!F231+апрель!F231+май!F231+июнь!F231+июль!F231+август!F231+сентябрь!F231+октябрь!F231+ноябрь!F231+декабрь!F231</f>
        <v>0</v>
      </c>
      <c r="J231" s="36">
        <f>январь!G231+февраль!G231+март!G231+апрель!G231+май!G231+июнь!G231+июль!G231+август!G231+сентябрь!G231+октябрь!G231+ноябрь!G231+декабрь!G231</f>
        <v>0</v>
      </c>
      <c r="K231" s="36">
        <f>январь!H231+февраль!H231+март!H231+апрель!H231+май!H231+июнь!H231+июль!H231+август!H231+сентябрь!H231+октябрь!H231+ноябрь!H231+декабрь!H231</f>
        <v>0</v>
      </c>
      <c r="L231" s="27">
        <f>январь!I231+февраль!I231+март!I231+апрель!I231+май!I231+июнь!I231+июль!I231+август!I231+сентябрь!I231+октябрь!I231+ноябрь!I231+декабрь!I231</f>
        <v>0</v>
      </c>
      <c r="M231" s="36">
        <f>январь!J231+февраль!J231+март!J231+апрель!J231+май!J231+июнь!J231+июль!J231+август!J231+сентябрь!J231+октябрь!J231+ноябрь!J231+декабрь!J231</f>
        <v>0</v>
      </c>
      <c r="N231" s="36">
        <f>январь!K231+февраль!K231+март!K231+апрель!K231+май!K231+июнь!K231+июль!K231+август!K231+сентябрь!K231+октябрь!K231+ноябрь!K231+декабрь!K231</f>
        <v>0</v>
      </c>
      <c r="O231" s="36">
        <f>январь!L231+февраль!L231+март!L231+апрель!L231+май!L231+июнь!L231+июль!L231+август!L231+сентябрь!L231+октябрь!L231+ноябрь!L231+декабрь!L231</f>
        <v>0</v>
      </c>
      <c r="P231" s="36">
        <f>январь!M231+февраль!M231+март!M231+апрель!M231+май!M231+июнь!M231+июль!M231+август!M231+сентябрь!M231+октябрь!M231+ноябрь!M231+декабрь!M231</f>
        <v>0</v>
      </c>
      <c r="Q231" s="36">
        <f>январь!N231+февраль!N231+март!N231+апрель!N231+май!N231+июнь!N231+июль!N231+август!N231+сентябрь!N231+октябрь!N231+ноябрь!N231+декабрь!N231</f>
        <v>0</v>
      </c>
      <c r="R231" s="29">
        <f>январь!O231+февраль!O231+март!O231+апрель!O231+май!O231+июнь!O231+июль!O231+август!O231+сентябрь!O231+октябрь!O231+ноябрь!O231+декабрь!O231</f>
        <v>0</v>
      </c>
      <c r="S231" s="36">
        <f>январь!P231+февраль!P231+март!P231+апрель!P231+май!P231+июнь!P231+июль!P231+август!P231+сентябрь!P231+октябрь!P231+ноябрь!P231+декабрь!P231</f>
        <v>0</v>
      </c>
      <c r="T231" s="29">
        <f>январь!Q231+февраль!Q231+март!Q231+апрель!Q231+май!Q231+июнь!Q231+июль!Q231+август!Q231+сентябрь!Q231+октябрь!Q231+ноябрь!Q231+декабрь!Q231</f>
        <v>0</v>
      </c>
      <c r="U231" s="36">
        <f>январь!R231+февраль!R231+март!R231+апрель!R231+май!R231+июнь!R231+июль!R231+август!R231+сентябрь!R231+октябрь!R231+ноябрь!R231+декабрь!R231</f>
        <v>0</v>
      </c>
      <c r="V231" s="36">
        <f>январь!S231+февраль!S231+март!S231+апрель!S231+май!S231+июнь!S231+июль!S231+август!S231+сентябрь!S231+октябрь!S231+ноябрь!S231+декабрь!S231</f>
        <v>0</v>
      </c>
      <c r="W231" s="36">
        <f>январь!T231+февраль!T231+март!T231+апрель!T231+май!T231+июнь!T231+июль!T231+август!T231+сентябрь!T231+октябрь!T231+ноябрь!T231+декабрь!T231</f>
        <v>0</v>
      </c>
      <c r="X231" s="36">
        <f>январь!U231+февраль!U231+март!U231+апрель!U231+май!U231+июнь!U231+июль!U231+август!U231+сентябрь!U231+октябрь!U231+ноябрь!U231+декабрь!U231</f>
        <v>0</v>
      </c>
      <c r="Y231" s="36">
        <f>январь!V231+февраль!V231+март!V231+апрель!V231+май!V231+июнь!V231+июль!V231+август!V231+сентябрь!V231+октябрь!V231+ноябрь!V231+декабрь!V231</f>
        <v>0</v>
      </c>
      <c r="Z231" s="36">
        <f>январь!W231+февраль!W231+март!W231+апрель!W231+май!W231+июнь!W231+июль!W231+август!W231+сентябрь!W231+октябрь!W231+ноябрь!W231+декабрь!W231</f>
        <v>0</v>
      </c>
      <c r="AA231" s="36">
        <f>январь!X231+февраль!X231+март!X231+апрель!X231+май!X231+июнь!X231+июль!X231+август!X231+сентябрь!X231+октябрь!X231+ноябрь!X231+декабрь!X231</f>
        <v>0</v>
      </c>
      <c r="AB231" s="29">
        <f>январь!Y231+февраль!Y231+март!Y231+апрель!Y231+май!Y231+июнь!Y231+июль!Y231+август!Y231+сентябрь!Y231+октябрь!Y231+ноябрь!Y231+декабрь!Y231</f>
        <v>0</v>
      </c>
      <c r="AC231" s="36">
        <f>январь!Z231+февраль!Z231+март!Z231+апрель!Z231+май!Z231+июнь!Z231+июль!Z231+август!Z231+сентябрь!Z231+октябрь!Z231+ноябрь!Z231+декабрь!Z231</f>
        <v>0</v>
      </c>
      <c r="AD231" s="66" t="str">
        <f>CONCATENATE(январь!AA231,$BZ$1,февраль!AA231,$BZ$1,март!AA231,$BZ$1,апрель!AA231,$BZ$1,май!AA231,$BZ$1,июнь!AA231,$BZ$1,июль!AA231,$BZ$1,август!AA231,$BZ$1,сентябрь!AA231,$BZ$1,октябрь!AA231,$BZ$1,ноябрь!AA231,$BZ$1,декабрь!AA231)</f>
        <v xml:space="preserve">           </v>
      </c>
      <c r="AE231" s="36">
        <f>январь!AB231+февраль!AB231+март!AB231+апрель!AB231+май!AB231+июнь!AB231+июль!AB231+август!AB231+сентябрь!AB231+октябрь!AB231+ноябрь!AB231+декабрь!AB231</f>
        <v>0</v>
      </c>
      <c r="AF231" s="36">
        <f>январь!AC231+февраль!AC231+март!AC231+апрель!AC231+май!AC231+июнь!AC231+июль!AC231+август!AC231+сентябрь!AC231+октябрь!AC231+ноябрь!AC231+декабрь!AC231</f>
        <v>0</v>
      </c>
      <c r="AG231" s="36">
        <f>январь!AD231+февраль!AD231+март!AD231+апрель!AD231+май!AD231+июнь!AD231+июль!AD231+август!AD231+сентябрь!AD231+октябрь!AD231+ноябрь!AD231+декабрь!AD231</f>
        <v>0</v>
      </c>
      <c r="AH231" s="36">
        <f>январь!AE231+февраль!AE231+март!AE231+апрель!AE231+май!AE231+июнь!AE231+июль!AE231+август!AE231+сентябрь!AE231+октябрь!AE231+ноябрь!AE231+декабрь!AE231</f>
        <v>0</v>
      </c>
      <c r="AI231" s="36">
        <f>январь!AF231+февраль!AF231+март!AF231+апрель!AF231+май!AF231+июнь!AF231+июль!AF231+август!AF231+сентябрь!AF231+октябрь!AF231+ноябрь!AF231+декабрь!AF231</f>
        <v>0</v>
      </c>
      <c r="AJ231" s="36">
        <f>январь!AG231+февраль!AG231+март!AG231+апрель!AG231+май!AG231+июнь!AG231+июль!AG231+август!AG231+сентябрь!AG231+октябрь!AG231+ноябрь!AG231+декабрь!AG231</f>
        <v>0</v>
      </c>
      <c r="AK231" s="29">
        <f>январь!AH231+февраль!AH231+март!AH231+апрель!AH231+май!AH231+июнь!AH231+июль!AH231+август!AH231+сентябрь!AH231+октябрь!AH231+ноябрь!AH231+декабрь!AH231</f>
        <v>0</v>
      </c>
      <c r="AL231" s="36">
        <f>январь!AI231+февраль!AI231+март!AI231+апрель!AI231+май!AI231+июнь!AI231+июль!AI231+август!AI231+сентябрь!AI231+октябрь!AI231+ноябрь!AI231+декабрь!AI231</f>
        <v>0</v>
      </c>
      <c r="AM231" s="29">
        <f>январь!AJ231+февраль!AJ231+март!AJ231+апрель!AJ231+май!AJ231+июнь!AJ231+июль!AJ231+август!AJ231+сентябрь!AJ231+октябрь!AJ231+ноябрь!AJ231+декабрь!AJ231</f>
        <v>0</v>
      </c>
      <c r="AN231" s="36">
        <f>январь!AK231+февраль!AK231+март!AK231+апрель!AK231+май!AK231+июнь!AK231+июль!AK231+август!AK231+сентябрь!AK231+октябрь!AK231+ноябрь!AK231+декабрь!AK231</f>
        <v>0</v>
      </c>
      <c r="AO231" s="36">
        <f>январь!AL231+февраль!AL231+март!AL231+апрель!AL231+май!AL231+июнь!AL231+июль!AL231+август!AL231+сентябрь!AL231+октябрь!AL231+ноябрь!AL231+декабрь!AL231</f>
        <v>0</v>
      </c>
      <c r="AP231" s="36">
        <f>январь!AM231+февраль!AM231+март!AM231+апрель!AM231+май!AM231+июнь!AM231+июль!AM231+август!AM231+сентябрь!AM231+октябрь!AM231+ноябрь!AM231+декабрь!AM231</f>
        <v>0</v>
      </c>
      <c r="AQ231" s="29">
        <f>январь!AN231+февраль!AN231+март!AN231+апрель!AN231+май!AN231+июнь!AN231+июль!AN231+август!AN231+сентябрь!AN231+октябрь!AN231+ноябрь!AN231+декабрь!AN231</f>
        <v>0</v>
      </c>
      <c r="AR231" s="36">
        <f>январь!AO231+февраль!AO231+март!AO231+апрель!AO231+май!AO231+июнь!AO231+июль!AO231+август!AO231+сентябрь!AO231+октябрь!AO231+ноябрь!AO231+декабрь!AO231</f>
        <v>0</v>
      </c>
      <c r="AS231" s="29">
        <f>январь!AP231+февраль!AP231+март!AP231+апрель!AP231+май!AP231+июнь!AP231+июль!AP231+август!AP231+сентябрь!AP231+октябрь!AP231+ноябрь!AP231+декабрь!AP231</f>
        <v>0</v>
      </c>
      <c r="AT231" s="36">
        <f>январь!AQ231+февраль!AQ231+март!AQ231+апрель!AQ231+май!AQ231+июнь!AQ231+июль!AQ231+август!AQ231+сентябрь!AQ231+октябрь!AQ231+ноябрь!AQ231+декабрь!AQ231</f>
        <v>0</v>
      </c>
      <c r="AU231" s="29">
        <f>январь!AR231+февраль!AR231+март!AR231+апрель!AR231+май!AR231+июнь!AR231+июль!AR231+август!AR231+сентябрь!AR231+октябрь!AR231+ноябрь!AR231+декабрь!AR231</f>
        <v>0</v>
      </c>
      <c r="AV231" s="36">
        <f>январь!AS231+февраль!AS231+март!AS231+апрель!AS231+май!AS231+июнь!AS231+июль!AS231+август!AS231+сентябрь!AS231+октябрь!AS231+ноябрь!AS231+декабрь!AS231</f>
        <v>0</v>
      </c>
      <c r="AW231" s="36">
        <f>январь!AT231+февраль!AT231+март!AT231+апрель!AT231+май!AT231+июнь!AT231+июль!AT231+август!AT231+сентябрь!AT231+октябрь!AT231+ноябрь!AT231+декабрь!AT231</f>
        <v>0</v>
      </c>
      <c r="AX231" s="36">
        <f>январь!AU231+февраль!AU231+март!AU231+апрель!AU231+май!AU231+июнь!AU231+июль!AU231+август!AU231+сентябрь!AU231+октябрь!AU231+ноябрь!AU231+декабрь!AU231</f>
        <v>0</v>
      </c>
      <c r="AY231" s="29">
        <f>январь!AV231+февраль!AV231+март!AV231+апрель!AV231+май!AV231+июнь!AV231+июль!AV231+август!AV231+сентябрь!AV231+октябрь!AV231+ноябрь!AV231+декабрь!AV231</f>
        <v>0</v>
      </c>
      <c r="AZ231" s="36">
        <f>январь!AW231+февраль!AW231+март!AW231+апрель!AW231+май!AW231+июнь!AW231+июль!AW231+август!AW231+сентябрь!AW231+октябрь!AW231+ноябрь!AW231+декабрь!AW231</f>
        <v>0</v>
      </c>
      <c r="BA231" s="36">
        <f>январь!AX231+февраль!AX231+март!AX231+апрель!AX231+май!AX231+июнь!AX231+июль!AX231+август!AX231+сентябрь!AX231+октябрь!AX231+ноябрь!AX231+декабрь!AX231</f>
        <v>0</v>
      </c>
      <c r="BB231" s="36">
        <f>январь!AY231+февраль!AY231+март!AY231+апрель!AY231+май!AY231+июнь!AY231+июль!AY231+август!AY231+сентябрь!AY231+октябрь!AY231+ноябрь!AY231+декабрь!AY231</f>
        <v>0</v>
      </c>
      <c r="BC231" s="29">
        <f>январь!AZ231+февраль!AZ231+март!AZ231+апрель!AZ231+май!AZ231+июнь!AZ231+июль!AZ231+август!AZ231+сентябрь!AZ231+октябрь!AZ231+ноябрь!AZ231+декабрь!AZ231</f>
        <v>0</v>
      </c>
      <c r="BD231" s="36">
        <f>январь!BA231+февраль!BA231+март!BA231+апрель!BA231+май!BA231+июнь!BA231+июль!BA231+август!BA231+сентябрь!BA231+октябрь!BA231+ноябрь!BA231+декабрь!BA231</f>
        <v>0</v>
      </c>
      <c r="BE231" s="36">
        <f>январь!BB231+февраль!BB231+март!BB231+апрель!BB231+май!BB231+июнь!BB231+июль!BB231+август!BB231+сентябрь!BB231+октябрь!BB231+ноябрь!BB231+декабрь!BB231</f>
        <v>0</v>
      </c>
      <c r="BF231" s="36">
        <f>январь!BC231+февраль!BC231+март!BC231+апрель!BC231+май!BC231+июнь!BC231+июль!BC231+август!BC231+сентябрь!BC231+октябрь!BC231+ноябрь!BC231+декабрь!BC231</f>
        <v>0</v>
      </c>
      <c r="BG231" s="36">
        <f>январь!BD231+февраль!BD231+март!BD231+апрель!BD231+май!BD231+июнь!BD231+июль!BD231+август!BD231+сентябрь!BD231+октябрь!BD231+ноябрь!BD231+декабрь!BD231</f>
        <v>0</v>
      </c>
      <c r="BH231" s="36">
        <f>январь!BE231+февраль!BE231+март!BE231+апрель!BE231+май!BE231+июнь!BE231+июль!BE231+август!BE231+сентябрь!BE231+октябрь!BE231+ноябрь!BE231+декабрь!BE231</f>
        <v>0</v>
      </c>
      <c r="BI231" s="36">
        <f>январь!BF231+февраль!BF231+март!BF231+апрель!BF231+май!BF231+июнь!BF231+июль!BF231+август!BF231+сентябрь!BF231+октябрь!BF231+ноябрь!BF231+декабрь!BF231</f>
        <v>5.0000000000000001E-3</v>
      </c>
      <c r="BJ231" s="36">
        <f>январь!BG231+февраль!BG231+март!BG231+апрель!BG231+май!BG231+июнь!BG231+июль!BG231+август!BG231+сентябрь!BG231+октябрь!BG231+ноябрь!BG231+декабрь!BG231</f>
        <v>5.7949999999999999</v>
      </c>
      <c r="BK231" s="36">
        <f>январь!BH231+февраль!BH231+март!BH231+апрель!BH231+май!BH231+июнь!BH231+июль!BH231+август!BH231+сентябрь!BH231+октябрь!BH231+ноябрь!BH231+декабрь!BH231</f>
        <v>0</v>
      </c>
      <c r="BL231" s="36">
        <f>январь!BI231+февраль!BI231+март!BI231+апрель!BI231+май!BI231+июнь!BI231+июль!BI231+август!BI231+сентябрь!BI231+октябрь!BI231+ноябрь!BI231+декабрь!BI231</f>
        <v>0</v>
      </c>
      <c r="BM231" s="29">
        <f>январь!BJ231+февраль!BJ231+март!BJ231+апрель!BJ231+май!BJ231+июнь!BJ231+июль!BJ231+август!BJ231+сентябрь!BJ231+октябрь!BJ231+ноябрь!BJ231+декабрь!BJ231</f>
        <v>0</v>
      </c>
      <c r="BN231" s="36">
        <f>январь!BK231+февраль!BK231+март!BK231+апрель!BK231+май!BK231+июнь!BK231+июль!BK231+август!BK231+сентябрь!BK231+октябрь!BK231+ноябрь!BK231+декабрь!BK231</f>
        <v>0</v>
      </c>
      <c r="BO231" s="29">
        <f>январь!BL231+февраль!BL231+март!BL231+апрель!BL231+май!BL231+июнь!BL231+июль!BL231+август!BL231+сентябрь!BL231+октябрь!BL231+ноябрь!BL231+декабрь!BL231</f>
        <v>29</v>
      </c>
      <c r="BP231" s="36">
        <f>январь!BM231+февраль!BM231+март!BM231+апрель!BM231+май!BM231+июнь!BM231+июль!BM231+август!BM231+сентябрь!BM231+октябрь!BM231+ноябрь!BM231+декабрь!BM231</f>
        <v>17.570999999999998</v>
      </c>
      <c r="BQ231" s="36">
        <f>январь!BN231+февраль!BN231+март!BN231+апрель!BN231+май!BN231+июнь!BN231+июль!BN231+август!BN231+сентябрь!BN231+октябрь!BN231+ноябрь!BN231+декабрь!BN231</f>
        <v>0</v>
      </c>
      <c r="BR231" s="36">
        <f>январь!BO231+февраль!BO231+март!BO231+апрель!BO231+май!BO231+июнь!BO231+июль!BO231+август!BO231+сентябрь!BO231+октябрь!BO231+ноябрь!BO231+декабрь!BO231</f>
        <v>0</v>
      </c>
      <c r="BS231" s="29">
        <f>январь!BP231+февраль!BP231+март!BP231+апрель!BP231+май!BP231+июнь!BP231+июль!BP231+август!BP231+сентябрь!BP231+октябрь!BP231+ноябрь!BP231+декабрь!BP231</f>
        <v>0</v>
      </c>
      <c r="BT231" s="36">
        <f>январь!BQ231+февраль!BQ231+март!BQ231+апрель!BQ231+май!BQ231+июнь!BQ231+июль!BQ231+август!BQ231+сентябрь!BQ231+октябрь!BQ231+ноябрь!BQ231+декабрь!BQ231</f>
        <v>0</v>
      </c>
      <c r="BU231" s="29">
        <f>январь!BR231+февраль!BR231+март!BR231+апрель!BR231+май!BR231+июнь!BR231+июль!BR231+август!BR231+сентябрь!BR231+октябрь!BR231+ноябрь!BR231+декабрь!BR231</f>
        <v>0</v>
      </c>
      <c r="BV231" s="36">
        <f>январь!BS231+февраль!BS231+март!BS231+апрель!BS231+май!BS231+июнь!BS231+июль!BS231+август!BS231+сентябрь!BS231+октябрь!BS231+ноябрь!BS231+декабрь!BS231</f>
        <v>0</v>
      </c>
      <c r="BW231" s="36">
        <f>январь!BT231+февраль!BT231+март!BT231+апрель!BT231+май!BT231+июнь!BT231+июль!BT231+август!BT231+сентябрь!BT231+октябрь!BT231+ноябрь!BT231+декабрь!BT231</f>
        <v>0</v>
      </c>
      <c r="BX231" s="36">
        <f>январь!BU231+февраль!BU231+март!BU231+апрель!BU231+май!BU231+июнь!BU231+июль!BU231+август!BU231+сентябрь!BU231+октябрь!BU231+ноябрь!BU231+декабрь!BU231</f>
        <v>0</v>
      </c>
      <c r="BY231" s="36">
        <f>январь!BV231+февраль!BV231+март!BV231+апрель!BV231+май!BV231+июнь!BV231+июль!BV231+август!BV231+сентябрь!BV231+октябрь!BV231+ноябрь!BV231+декабрь!BV231</f>
        <v>37.909999999999997</v>
      </c>
      <c r="BZ231" s="77">
        <v>2</v>
      </c>
    </row>
    <row r="232" spans="1:78" x14ac:dyDescent="0.25">
      <c r="A232" s="16">
        <v>230</v>
      </c>
      <c r="B232" s="16">
        <v>1</v>
      </c>
      <c r="C232" s="37" t="s">
        <v>687</v>
      </c>
      <c r="D232" s="51">
        <v>167.09068995169082</v>
      </c>
      <c r="E232" s="25">
        <v>128.43126999999998</v>
      </c>
      <c r="F232" s="26">
        <f t="shared" si="9"/>
        <v>286.79095995169081</v>
      </c>
      <c r="G232" s="26">
        <f t="shared" si="10"/>
        <v>158.35968995169083</v>
      </c>
      <c r="H232" s="26">
        <f t="shared" si="11"/>
        <v>8.7309999999999999</v>
      </c>
      <c r="I232" s="36">
        <f>январь!F232+февраль!F232+март!F232+апрель!F232+май!F232+июнь!F232+июль!F232+август!F232+сентябрь!F232+октябрь!F232+ноябрь!F232+декабрь!F232</f>
        <v>0</v>
      </c>
      <c r="J232" s="36">
        <f>январь!G232+февраль!G232+март!G232+апрель!G232+май!G232+июнь!G232+июль!G232+август!G232+сентябрь!G232+октябрь!G232+ноябрь!G232+декабрь!G232</f>
        <v>0</v>
      </c>
      <c r="K232" s="36">
        <f>январь!H232+февраль!H232+март!H232+апрель!H232+май!H232+июнь!H232+июль!H232+август!H232+сентябрь!H232+октябрь!H232+ноябрь!H232+декабрь!H232</f>
        <v>0</v>
      </c>
      <c r="L232" s="27">
        <f>январь!I232+февраль!I232+март!I232+апрель!I232+май!I232+июнь!I232+июль!I232+август!I232+сентябрь!I232+октябрь!I232+ноябрь!I232+декабрь!I232</f>
        <v>0</v>
      </c>
      <c r="M232" s="36">
        <f>январь!J232+февраль!J232+март!J232+апрель!J232+май!J232+июнь!J232+июль!J232+август!J232+сентябрь!J232+октябрь!J232+ноябрь!J232+декабрь!J232</f>
        <v>0</v>
      </c>
      <c r="N232" s="36">
        <f>январь!K232+февраль!K232+март!K232+апрель!K232+май!K232+июнь!K232+июль!K232+август!K232+сентябрь!K232+октябрь!K232+ноябрь!K232+декабрь!K232</f>
        <v>0</v>
      </c>
      <c r="O232" s="36">
        <f>январь!L232+февраль!L232+март!L232+апрель!L232+май!L232+июнь!L232+июль!L232+август!L232+сентябрь!L232+октябрь!L232+ноябрь!L232+декабрь!L232</f>
        <v>0</v>
      </c>
      <c r="P232" s="36">
        <f>январь!M232+февраль!M232+март!M232+апрель!M232+май!M232+июнь!M232+июль!M232+август!M232+сентябрь!M232+октябрь!M232+ноябрь!M232+декабрь!M232</f>
        <v>0</v>
      </c>
      <c r="Q232" s="36">
        <f>январь!N232+февраль!N232+март!N232+апрель!N232+май!N232+июнь!N232+июль!N232+август!N232+сентябрь!N232+октябрь!N232+ноябрь!N232+декабрь!N232</f>
        <v>0</v>
      </c>
      <c r="R232" s="29">
        <f>январь!O232+февраль!O232+март!O232+апрель!O232+май!O232+июнь!O232+июль!O232+август!O232+сентябрь!O232+октябрь!O232+ноябрь!O232+декабрь!O232</f>
        <v>0</v>
      </c>
      <c r="S232" s="36">
        <f>январь!P232+февраль!P232+март!P232+апрель!P232+май!P232+июнь!P232+июль!P232+август!P232+сентябрь!P232+октябрь!P232+ноябрь!P232+декабрь!P232</f>
        <v>0</v>
      </c>
      <c r="T232" s="29">
        <f>январь!Q232+февраль!Q232+март!Q232+апрель!Q232+май!Q232+июнь!Q232+июль!Q232+август!Q232+сентябрь!Q232+октябрь!Q232+ноябрь!Q232+декабрь!Q232</f>
        <v>0</v>
      </c>
      <c r="U232" s="36">
        <f>январь!R232+февраль!R232+март!R232+апрель!R232+май!R232+июнь!R232+июль!R232+август!R232+сентябрь!R232+октябрь!R232+ноябрь!R232+декабрь!R232</f>
        <v>0</v>
      </c>
      <c r="V232" s="36">
        <f>январь!S232+февраль!S232+март!S232+апрель!S232+май!S232+июнь!S232+июль!S232+август!S232+сентябрь!S232+октябрь!S232+ноябрь!S232+декабрь!S232</f>
        <v>0</v>
      </c>
      <c r="W232" s="36">
        <f>январь!T232+февраль!T232+март!T232+апрель!T232+май!T232+июнь!T232+июль!T232+август!T232+сентябрь!T232+октябрь!T232+ноябрь!T232+декабрь!T232</f>
        <v>0</v>
      </c>
      <c r="X232" s="36">
        <f>январь!U232+февраль!U232+март!U232+апрель!U232+май!U232+июнь!U232+июль!U232+август!U232+сентябрь!U232+октябрь!U232+ноябрь!U232+декабрь!U232</f>
        <v>0</v>
      </c>
      <c r="Y232" s="36">
        <f>январь!V232+февраль!V232+март!V232+апрель!V232+май!V232+июнь!V232+июль!V232+август!V232+сентябрь!V232+октябрь!V232+ноябрь!V232+декабрь!V232</f>
        <v>0</v>
      </c>
      <c r="Z232" s="36">
        <f>январь!W232+февраль!W232+март!W232+апрель!W232+май!W232+июнь!W232+июль!W232+август!W232+сентябрь!W232+октябрь!W232+ноябрь!W232+декабрь!W232</f>
        <v>0</v>
      </c>
      <c r="AA232" s="36">
        <f>январь!X232+февраль!X232+март!X232+апрель!X232+май!X232+июнь!X232+июль!X232+август!X232+сентябрь!X232+октябрь!X232+ноябрь!X232+декабрь!X232</f>
        <v>0</v>
      </c>
      <c r="AB232" s="29">
        <f>январь!Y232+февраль!Y232+март!Y232+апрель!Y232+май!Y232+июнь!Y232+июль!Y232+август!Y232+сентябрь!Y232+октябрь!Y232+ноябрь!Y232+декабрь!Y232</f>
        <v>0</v>
      </c>
      <c r="AC232" s="36">
        <f>январь!Z232+февраль!Z232+март!Z232+апрель!Z232+май!Z232+июнь!Z232+июль!Z232+август!Z232+сентябрь!Z232+октябрь!Z232+ноябрь!Z232+декабрь!Z232</f>
        <v>0</v>
      </c>
      <c r="AD232" s="66" t="str">
        <f>CONCATENATE(январь!AA232,$BZ$1,февраль!AA232,$BZ$1,март!AA232,$BZ$1,апрель!AA232,$BZ$1,май!AA232,$BZ$1,июнь!AA232,$BZ$1,июль!AA232,$BZ$1,август!AA232,$BZ$1,сентябрь!AA232,$BZ$1,октябрь!AA232,$BZ$1,ноябрь!AA232,$BZ$1,декабрь!AA232)</f>
        <v xml:space="preserve">           </v>
      </c>
      <c r="AE232" s="36">
        <f>январь!AB232+февраль!AB232+март!AB232+апрель!AB232+май!AB232+июнь!AB232+июль!AB232+август!AB232+сентябрь!AB232+октябрь!AB232+ноябрь!AB232+декабрь!AB232</f>
        <v>0</v>
      </c>
      <c r="AF232" s="36">
        <f>январь!AC232+февраль!AC232+март!AC232+апрель!AC232+май!AC232+июнь!AC232+июль!AC232+август!AC232+сентябрь!AC232+октябрь!AC232+ноябрь!AC232+декабрь!AC232</f>
        <v>0</v>
      </c>
      <c r="AG232" s="36">
        <f>январь!AD232+февраль!AD232+март!AD232+апрель!AD232+май!AD232+июнь!AD232+июль!AD232+август!AD232+сентябрь!AD232+октябрь!AD232+ноябрь!AD232+декабрь!AD232</f>
        <v>0</v>
      </c>
      <c r="AH232" s="36">
        <f>январь!AE232+февраль!AE232+март!AE232+апрель!AE232+май!AE232+июнь!AE232+июль!AE232+август!AE232+сентябрь!AE232+октябрь!AE232+ноябрь!AE232+декабрь!AE232</f>
        <v>0</v>
      </c>
      <c r="AI232" s="36">
        <f>январь!AF232+февраль!AF232+март!AF232+апрель!AF232+май!AF232+июнь!AF232+июль!AF232+август!AF232+сентябрь!AF232+октябрь!AF232+ноябрь!AF232+декабрь!AF232</f>
        <v>0</v>
      </c>
      <c r="AJ232" s="36">
        <f>январь!AG232+февраль!AG232+март!AG232+апрель!AG232+май!AG232+июнь!AG232+июль!AG232+август!AG232+сентябрь!AG232+октябрь!AG232+ноябрь!AG232+декабрь!AG232</f>
        <v>0</v>
      </c>
      <c r="AK232" s="29">
        <f>январь!AH232+февраль!AH232+март!AH232+апрель!AH232+май!AH232+июнь!AH232+июль!AH232+август!AH232+сентябрь!AH232+октябрь!AH232+ноябрь!AH232+декабрь!AH232</f>
        <v>0</v>
      </c>
      <c r="AL232" s="36">
        <f>январь!AI232+февраль!AI232+март!AI232+апрель!AI232+май!AI232+июнь!AI232+июль!AI232+август!AI232+сентябрь!AI232+октябрь!AI232+ноябрь!AI232+декабрь!AI232</f>
        <v>0</v>
      </c>
      <c r="AM232" s="29">
        <f>январь!AJ232+февраль!AJ232+март!AJ232+апрель!AJ232+май!AJ232+июнь!AJ232+июль!AJ232+август!AJ232+сентябрь!AJ232+октябрь!AJ232+ноябрь!AJ232+декабрь!AJ232</f>
        <v>0</v>
      </c>
      <c r="AN232" s="36">
        <f>январь!AK232+февраль!AK232+март!AK232+апрель!AK232+май!AK232+июнь!AK232+июль!AK232+август!AK232+сентябрь!AK232+октябрь!AK232+ноябрь!AK232+декабрь!AK232</f>
        <v>0</v>
      </c>
      <c r="AO232" s="36">
        <f>январь!AL232+февраль!AL232+март!AL232+апрель!AL232+май!AL232+июнь!AL232+июль!AL232+август!AL232+сентябрь!AL232+октябрь!AL232+ноябрь!AL232+декабрь!AL232</f>
        <v>0</v>
      </c>
      <c r="AP232" s="36">
        <f>январь!AM232+февраль!AM232+март!AM232+апрель!AM232+май!AM232+июнь!AM232+июль!AM232+август!AM232+сентябрь!AM232+октябрь!AM232+ноябрь!AM232+декабрь!AM232</f>
        <v>0</v>
      </c>
      <c r="AQ232" s="29">
        <f>январь!AN232+февраль!AN232+март!AN232+апрель!AN232+май!AN232+июнь!AN232+июль!AN232+август!AN232+сентябрь!AN232+октябрь!AN232+ноябрь!AN232+декабрь!AN232</f>
        <v>0</v>
      </c>
      <c r="AR232" s="36">
        <f>январь!AO232+февраль!AO232+март!AO232+апрель!AO232+май!AO232+июнь!AO232+июль!AO232+август!AO232+сентябрь!AO232+октябрь!AO232+ноябрь!AO232+декабрь!AO232</f>
        <v>0</v>
      </c>
      <c r="AS232" s="29">
        <f>январь!AP232+февраль!AP232+март!AP232+апрель!AP232+май!AP232+июнь!AP232+июль!AP232+август!AP232+сентябрь!AP232+октябрь!AP232+ноябрь!AP232+декабрь!AP232</f>
        <v>0</v>
      </c>
      <c r="AT232" s="36">
        <f>январь!AQ232+февраль!AQ232+март!AQ232+апрель!AQ232+май!AQ232+июнь!AQ232+июль!AQ232+август!AQ232+сентябрь!AQ232+октябрь!AQ232+ноябрь!AQ232+декабрь!AQ232</f>
        <v>0</v>
      </c>
      <c r="AU232" s="29">
        <f>январь!AR232+февраль!AR232+март!AR232+апрель!AR232+май!AR232+июнь!AR232+июль!AR232+август!AR232+сентябрь!AR232+октябрь!AR232+ноябрь!AR232+декабрь!AR232</f>
        <v>0</v>
      </c>
      <c r="AV232" s="36">
        <f>январь!AS232+февраль!AS232+март!AS232+апрель!AS232+май!AS232+июнь!AS232+июль!AS232+август!AS232+сентябрь!AS232+октябрь!AS232+ноябрь!AS232+декабрь!AS232</f>
        <v>0</v>
      </c>
      <c r="AW232" s="36">
        <f>январь!AT232+февраль!AT232+март!AT232+апрель!AT232+май!AT232+июнь!AT232+июль!AT232+август!AT232+сентябрь!AT232+октябрь!AT232+ноябрь!AT232+декабрь!AT232</f>
        <v>0</v>
      </c>
      <c r="AX232" s="36">
        <f>январь!AU232+февраль!AU232+март!AU232+апрель!AU232+май!AU232+июнь!AU232+июль!AU232+август!AU232+сентябрь!AU232+октябрь!AU232+ноябрь!AU232+декабрь!AU232</f>
        <v>0</v>
      </c>
      <c r="AY232" s="29">
        <f>январь!AV232+февраль!AV232+март!AV232+апрель!AV232+май!AV232+июнь!AV232+июль!AV232+август!AV232+сентябрь!AV232+октябрь!AV232+ноябрь!AV232+декабрь!AV232</f>
        <v>0</v>
      </c>
      <c r="AZ232" s="36">
        <f>январь!AW232+февраль!AW232+март!AW232+апрель!AW232+май!AW232+июнь!AW232+июль!AW232+август!AW232+сентябрь!AW232+октябрь!AW232+ноябрь!AW232+декабрь!AW232</f>
        <v>0</v>
      </c>
      <c r="BA232" s="36">
        <f>январь!AX232+февраль!AX232+март!AX232+апрель!AX232+май!AX232+июнь!AX232+июль!AX232+август!AX232+сентябрь!AX232+октябрь!AX232+ноябрь!AX232+декабрь!AX232</f>
        <v>0</v>
      </c>
      <c r="BB232" s="36">
        <f>январь!AY232+февраль!AY232+март!AY232+апрель!AY232+май!AY232+июнь!AY232+июль!AY232+август!AY232+сентябрь!AY232+октябрь!AY232+ноябрь!AY232+декабрь!AY232</f>
        <v>0</v>
      </c>
      <c r="BC232" s="29">
        <f>январь!AZ232+февраль!AZ232+март!AZ232+апрель!AZ232+май!AZ232+июнь!AZ232+июль!AZ232+август!AZ232+сентябрь!AZ232+октябрь!AZ232+ноябрь!AZ232+декабрь!AZ232</f>
        <v>0</v>
      </c>
      <c r="BD232" s="36">
        <f>январь!BA232+февраль!BA232+март!BA232+апрель!BA232+май!BA232+июнь!BA232+июль!BA232+август!BA232+сентябрь!BA232+октябрь!BA232+ноябрь!BA232+декабрь!BA232</f>
        <v>0</v>
      </c>
      <c r="BE232" s="36">
        <f>январь!BB232+февраль!BB232+март!BB232+апрель!BB232+май!BB232+июнь!BB232+июль!BB232+август!BB232+сентябрь!BB232+октябрь!BB232+ноябрь!BB232+декабрь!BB232</f>
        <v>0</v>
      </c>
      <c r="BF232" s="36">
        <f>январь!BC232+февраль!BC232+март!BC232+апрель!BC232+май!BC232+июнь!BC232+июль!BC232+август!BC232+сентябрь!BC232+октябрь!BC232+ноябрь!BC232+декабрь!BC232</f>
        <v>0</v>
      </c>
      <c r="BG232" s="36">
        <f>январь!BD232+февраль!BD232+март!BD232+апрель!BD232+май!BD232+июнь!BD232+июль!BD232+август!BD232+сентябрь!BD232+октябрь!BD232+ноябрь!BD232+декабрь!BD232</f>
        <v>0</v>
      </c>
      <c r="BH232" s="36">
        <f>январь!BE232+февраль!BE232+март!BE232+апрель!BE232+май!BE232+июнь!BE232+июль!BE232+август!BE232+сентябрь!BE232+октябрь!BE232+ноябрь!BE232+декабрь!BE232</f>
        <v>0</v>
      </c>
      <c r="BI232" s="36">
        <f>январь!BF232+февраль!BF232+март!BF232+апрель!BF232+май!BF232+июнь!BF232+июль!BF232+август!BF232+сентябрь!BF232+октябрь!BF232+ноябрь!BF232+декабрь!BF232</f>
        <v>0</v>
      </c>
      <c r="BJ232" s="36">
        <f>январь!BG232+февраль!BG232+март!BG232+апрель!BG232+май!BG232+июнь!BG232+июль!BG232+август!BG232+сентябрь!BG232+октябрь!BG232+ноябрь!BG232+декабрь!BG232</f>
        <v>0</v>
      </c>
      <c r="BK232" s="36">
        <f>январь!BH232+февраль!BH232+март!BH232+апрель!BH232+май!BH232+июнь!BH232+июль!BH232+август!BH232+сентябрь!BH232+октябрь!BH232+ноябрь!BH232+декабрь!BH232</f>
        <v>0</v>
      </c>
      <c r="BL232" s="36">
        <f>январь!BI232+февраль!BI232+март!BI232+апрель!BI232+май!BI232+июнь!BI232+июль!BI232+август!BI232+сентябрь!BI232+октябрь!BI232+ноябрь!BI232+декабрь!BI232</f>
        <v>0</v>
      </c>
      <c r="BM232" s="29">
        <f>январь!BJ232+февраль!BJ232+март!BJ232+апрель!BJ232+май!BJ232+июнь!BJ232+июль!BJ232+август!BJ232+сентябрь!BJ232+октябрь!BJ232+ноябрь!BJ232+декабрь!BJ232</f>
        <v>0</v>
      </c>
      <c r="BN232" s="36">
        <f>январь!BK232+февраль!BK232+март!BK232+апрель!BK232+май!BK232+июнь!BK232+июль!BK232+август!BK232+сентябрь!BK232+октябрь!BK232+ноябрь!BK232+декабрь!BK232</f>
        <v>0</v>
      </c>
      <c r="BO232" s="29">
        <f>январь!BL232+февраль!BL232+март!BL232+апрель!BL232+май!BL232+июнь!BL232+июль!BL232+август!BL232+сентябрь!BL232+октябрь!BL232+ноябрь!BL232+декабрь!BL232</f>
        <v>11</v>
      </c>
      <c r="BP232" s="36">
        <f>январь!BM232+февраль!BM232+март!BM232+апрель!BM232+май!BM232+июнь!BM232+июль!BM232+август!BM232+сентябрь!BM232+октябрь!BM232+ноябрь!BM232+декабрь!BM232</f>
        <v>7.6230000000000002</v>
      </c>
      <c r="BQ232" s="36">
        <f>январь!BN232+февраль!BN232+март!BN232+апрель!BN232+май!BN232+июнь!BN232+июль!BN232+август!BN232+сентябрь!BN232+октябрь!BN232+ноябрь!BN232+декабрь!BN232</f>
        <v>0</v>
      </c>
      <c r="BR232" s="36">
        <f>январь!BO232+февраль!BO232+март!BO232+апрель!BO232+май!BO232+июнь!BO232+июль!BO232+август!BO232+сентябрь!BO232+октябрь!BO232+ноябрь!BO232+декабрь!BO232</f>
        <v>0</v>
      </c>
      <c r="BS232" s="29">
        <f>январь!BP232+февраль!BP232+март!BP232+апрель!BP232+май!BP232+июнь!BP232+июль!BP232+август!BP232+сентябрь!BP232+октябрь!BP232+ноябрь!BP232+декабрь!BP232</f>
        <v>0</v>
      </c>
      <c r="BT232" s="36">
        <f>январь!BQ232+февраль!BQ232+март!BQ232+апрель!BQ232+май!BQ232+июнь!BQ232+июль!BQ232+август!BQ232+сентябрь!BQ232+октябрь!BQ232+ноябрь!BQ232+декабрь!BQ232</f>
        <v>0</v>
      </c>
      <c r="BU232" s="29">
        <f>январь!BR232+февраль!BR232+март!BR232+апрель!BR232+май!BR232+июнь!BR232+июль!BR232+август!BR232+сентябрь!BR232+октябрь!BR232+ноябрь!BR232+декабрь!BR232</f>
        <v>0</v>
      </c>
      <c r="BV232" s="36">
        <f>январь!BS232+февраль!BS232+март!BS232+апрель!BS232+май!BS232+июнь!BS232+июль!BS232+август!BS232+сентябрь!BS232+октябрь!BS232+ноябрь!BS232+декабрь!BS232</f>
        <v>0</v>
      </c>
      <c r="BW232" s="36">
        <f>январь!BT232+февраль!BT232+март!BT232+апрель!BT232+май!BT232+июнь!BT232+июль!BT232+август!BT232+сентябрь!BT232+октябрь!BT232+ноябрь!BT232+декабрь!BT232</f>
        <v>0</v>
      </c>
      <c r="BX232" s="36">
        <f>январь!BU232+февраль!BU232+март!BU232+апрель!BU232+май!BU232+июнь!BU232+июль!BU232+август!BU232+сентябрь!BU232+октябрь!BU232+ноябрь!BU232+декабрь!BU232</f>
        <v>0</v>
      </c>
      <c r="BY232" s="36">
        <f>январь!BV232+февраль!BV232+март!BV232+апрель!BV232+май!BV232+июнь!BV232+июль!BV232+август!BV232+сентябрь!BV232+октябрь!BV232+ноябрь!BV232+декабрь!BV232</f>
        <v>1.1080000000000001</v>
      </c>
      <c r="BZ232" s="77">
        <v>3</v>
      </c>
    </row>
    <row r="233" spans="1:78" x14ac:dyDescent="0.25">
      <c r="A233" s="16">
        <v>231</v>
      </c>
      <c r="B233" s="16">
        <v>1</v>
      </c>
      <c r="C233" s="37" t="s">
        <v>688</v>
      </c>
      <c r="D233" s="51">
        <v>117.63855542028985</v>
      </c>
      <c r="E233" s="25">
        <v>333.09521600000005</v>
      </c>
      <c r="F233" s="26">
        <f t="shared" si="9"/>
        <v>409.44977142028989</v>
      </c>
      <c r="G233" s="26">
        <f t="shared" si="10"/>
        <v>76.354555420289842</v>
      </c>
      <c r="H233" s="26">
        <f t="shared" si="11"/>
        <v>41.283999999999999</v>
      </c>
      <c r="I233" s="36">
        <f>январь!F233+февраль!F233+март!F233+апрель!F233+май!F233+июнь!F233+июль!F233+август!F233+сентябрь!F233+октябрь!F233+ноябрь!F233+декабрь!F233</f>
        <v>0</v>
      </c>
      <c r="J233" s="36">
        <f>январь!G233+февраль!G233+март!G233+апрель!G233+май!G233+июнь!G233+июль!G233+август!G233+сентябрь!G233+октябрь!G233+ноябрь!G233+декабрь!G233</f>
        <v>0</v>
      </c>
      <c r="K233" s="36">
        <f>январь!H233+февраль!H233+март!H233+апрель!H233+май!H233+июнь!H233+июль!H233+август!H233+сентябрь!H233+октябрь!H233+ноябрь!H233+декабрь!H233</f>
        <v>0</v>
      </c>
      <c r="L233" s="27">
        <f>январь!I233+февраль!I233+март!I233+апрель!I233+май!I233+июнь!I233+июль!I233+август!I233+сентябрь!I233+октябрь!I233+ноябрь!I233+декабрь!I233</f>
        <v>0</v>
      </c>
      <c r="M233" s="36">
        <f>январь!J233+февраль!J233+март!J233+апрель!J233+май!J233+июнь!J233+июль!J233+август!J233+сентябрь!J233+октябрь!J233+ноябрь!J233+декабрь!J233</f>
        <v>0</v>
      </c>
      <c r="N233" s="36">
        <f>январь!K233+февраль!K233+март!K233+апрель!K233+май!K233+июнь!K233+июль!K233+август!K233+сентябрь!K233+октябрь!K233+ноябрь!K233+декабрь!K233</f>
        <v>0</v>
      </c>
      <c r="O233" s="36">
        <f>январь!L233+февраль!L233+март!L233+апрель!L233+май!L233+июнь!L233+июль!L233+август!L233+сентябрь!L233+октябрь!L233+ноябрь!L233+декабрь!L233</f>
        <v>0</v>
      </c>
      <c r="P233" s="36">
        <f>январь!M233+февраль!M233+март!M233+апрель!M233+май!M233+июнь!M233+июль!M233+август!M233+сентябрь!M233+октябрь!M233+ноябрь!M233+декабрь!M233</f>
        <v>0</v>
      </c>
      <c r="Q233" s="36">
        <f>январь!N233+февраль!N233+март!N233+апрель!N233+май!N233+июнь!N233+июль!N233+август!N233+сентябрь!N233+октябрь!N233+ноябрь!N233+декабрь!N233</f>
        <v>0</v>
      </c>
      <c r="R233" s="29">
        <f>январь!O233+февраль!O233+март!O233+апрель!O233+май!O233+июнь!O233+июль!O233+август!O233+сентябрь!O233+октябрь!O233+ноябрь!O233+декабрь!O233</f>
        <v>0</v>
      </c>
      <c r="S233" s="36">
        <f>январь!P233+февраль!P233+март!P233+апрель!P233+май!P233+июнь!P233+июль!P233+август!P233+сентябрь!P233+октябрь!P233+ноябрь!P233+декабрь!P233</f>
        <v>0</v>
      </c>
      <c r="T233" s="29">
        <f>январь!Q233+февраль!Q233+март!Q233+апрель!Q233+май!Q233+июнь!Q233+июль!Q233+август!Q233+сентябрь!Q233+октябрь!Q233+ноябрь!Q233+декабрь!Q233</f>
        <v>0</v>
      </c>
      <c r="U233" s="36">
        <f>январь!R233+февраль!R233+март!R233+апрель!R233+май!R233+июнь!R233+июль!R233+август!R233+сентябрь!R233+октябрь!R233+ноябрь!R233+декабрь!R233</f>
        <v>0</v>
      </c>
      <c r="V233" s="36">
        <f>январь!S233+февраль!S233+март!S233+апрель!S233+май!S233+июнь!S233+июль!S233+август!S233+сентябрь!S233+октябрь!S233+ноябрь!S233+декабрь!S233</f>
        <v>0</v>
      </c>
      <c r="W233" s="36">
        <f>январь!T233+февраль!T233+март!T233+апрель!T233+май!T233+июнь!T233+июль!T233+август!T233+сентябрь!T233+октябрь!T233+ноябрь!T233+декабрь!T233</f>
        <v>0</v>
      </c>
      <c r="X233" s="36">
        <f>январь!U233+февраль!U233+март!U233+апрель!U233+май!U233+июнь!U233+июль!U233+август!U233+сентябрь!U233+октябрь!U233+ноябрь!U233+декабрь!U233</f>
        <v>0</v>
      </c>
      <c r="Y233" s="36">
        <f>январь!V233+февраль!V233+март!V233+апрель!V233+май!V233+июнь!V233+июль!V233+август!V233+сентябрь!V233+октябрь!V233+ноябрь!V233+декабрь!V233</f>
        <v>0</v>
      </c>
      <c r="Z233" s="36">
        <f>январь!W233+февраль!W233+март!W233+апрель!W233+май!W233+июнь!W233+июль!W233+август!W233+сентябрь!W233+октябрь!W233+ноябрь!W233+декабрь!W233</f>
        <v>0</v>
      </c>
      <c r="AA233" s="36">
        <f>январь!X233+февраль!X233+март!X233+апрель!X233+май!X233+июнь!X233+июль!X233+август!X233+сентябрь!X233+октябрь!X233+ноябрь!X233+декабрь!X233</f>
        <v>0</v>
      </c>
      <c r="AB233" s="29">
        <f>январь!Y233+февраль!Y233+март!Y233+апрель!Y233+май!Y233+июнь!Y233+июль!Y233+август!Y233+сентябрь!Y233+октябрь!Y233+ноябрь!Y233+декабрь!Y233</f>
        <v>0</v>
      </c>
      <c r="AC233" s="36">
        <f>январь!Z233+февраль!Z233+март!Z233+апрель!Z233+май!Z233+июнь!Z233+июль!Z233+август!Z233+сентябрь!Z233+октябрь!Z233+ноябрь!Z233+декабрь!Z233</f>
        <v>0</v>
      </c>
      <c r="AD233" s="66" t="str">
        <f>CONCATENATE(январь!AA233,$BZ$1,февраль!AA233,$BZ$1,март!AA233,$BZ$1,апрель!AA233,$BZ$1,май!AA233,$BZ$1,июнь!AA233,$BZ$1,июль!AA233,$BZ$1,август!AA233,$BZ$1,сентябрь!AA233,$BZ$1,октябрь!AA233,$BZ$1,ноябрь!AA233,$BZ$1,декабрь!AA233)</f>
        <v xml:space="preserve">           </v>
      </c>
      <c r="AE233" s="36">
        <f>январь!AB233+февраль!AB233+март!AB233+апрель!AB233+май!AB233+июнь!AB233+июль!AB233+август!AB233+сентябрь!AB233+октябрь!AB233+ноябрь!AB233+декабрь!AB233</f>
        <v>0</v>
      </c>
      <c r="AF233" s="36">
        <f>январь!AC233+февраль!AC233+март!AC233+апрель!AC233+май!AC233+июнь!AC233+июль!AC233+август!AC233+сентябрь!AC233+октябрь!AC233+ноябрь!AC233+декабрь!AC233</f>
        <v>0</v>
      </c>
      <c r="AG233" s="36">
        <f>январь!AD233+февраль!AD233+март!AD233+апрель!AD233+май!AD233+июнь!AD233+июль!AD233+август!AD233+сентябрь!AD233+октябрь!AD233+ноябрь!AD233+декабрь!AD233</f>
        <v>0</v>
      </c>
      <c r="AH233" s="36">
        <f>январь!AE233+февраль!AE233+март!AE233+апрель!AE233+май!AE233+июнь!AE233+июль!AE233+август!AE233+сентябрь!AE233+октябрь!AE233+ноябрь!AE233+декабрь!AE233</f>
        <v>0</v>
      </c>
      <c r="AI233" s="36">
        <f>январь!AF233+февраль!AF233+март!AF233+апрель!AF233+май!AF233+июнь!AF233+июль!AF233+август!AF233+сентябрь!AF233+октябрь!AF233+ноябрь!AF233+декабрь!AF233</f>
        <v>0</v>
      </c>
      <c r="AJ233" s="36">
        <f>январь!AG233+февраль!AG233+март!AG233+апрель!AG233+май!AG233+июнь!AG233+июль!AG233+август!AG233+сентябрь!AG233+октябрь!AG233+ноябрь!AG233+декабрь!AG233</f>
        <v>0</v>
      </c>
      <c r="AK233" s="29">
        <f>январь!AH233+февраль!AH233+март!AH233+апрель!AH233+май!AH233+июнь!AH233+июль!AH233+август!AH233+сентябрь!AH233+октябрь!AH233+ноябрь!AH233+декабрь!AH233</f>
        <v>0</v>
      </c>
      <c r="AL233" s="36">
        <f>январь!AI233+февраль!AI233+март!AI233+апрель!AI233+май!AI233+июнь!AI233+июль!AI233+август!AI233+сентябрь!AI233+октябрь!AI233+ноябрь!AI233+декабрь!AI233</f>
        <v>0</v>
      </c>
      <c r="AM233" s="29">
        <f>январь!AJ233+февраль!AJ233+март!AJ233+апрель!AJ233+май!AJ233+июнь!AJ233+июль!AJ233+август!AJ233+сентябрь!AJ233+октябрь!AJ233+ноябрь!AJ233+декабрь!AJ233</f>
        <v>0</v>
      </c>
      <c r="AN233" s="36">
        <f>январь!AK233+февраль!AK233+март!AK233+апрель!AK233+май!AK233+июнь!AK233+июль!AK233+август!AK233+сентябрь!AK233+октябрь!AK233+ноябрь!AK233+декабрь!AK233</f>
        <v>0</v>
      </c>
      <c r="AO233" s="36">
        <f>январь!AL233+февраль!AL233+март!AL233+апрель!AL233+май!AL233+июнь!AL233+июль!AL233+август!AL233+сентябрь!AL233+октябрь!AL233+ноябрь!AL233+декабрь!AL233</f>
        <v>0</v>
      </c>
      <c r="AP233" s="36">
        <f>январь!AM233+февраль!AM233+март!AM233+апрель!AM233+май!AM233+июнь!AM233+июль!AM233+август!AM233+сентябрь!AM233+октябрь!AM233+ноябрь!AM233+декабрь!AM233</f>
        <v>0</v>
      </c>
      <c r="AQ233" s="29">
        <f>январь!AN233+февраль!AN233+март!AN233+апрель!AN233+май!AN233+июнь!AN233+июль!AN233+август!AN233+сентябрь!AN233+октябрь!AN233+ноябрь!AN233+декабрь!AN233</f>
        <v>0</v>
      </c>
      <c r="AR233" s="36">
        <f>январь!AO233+февраль!AO233+март!AO233+апрель!AO233+май!AO233+июнь!AO233+июль!AO233+август!AO233+сентябрь!AO233+октябрь!AO233+ноябрь!AO233+декабрь!AO233</f>
        <v>0</v>
      </c>
      <c r="AS233" s="29">
        <f>январь!AP233+февраль!AP233+март!AP233+апрель!AP233+май!AP233+июнь!AP233+июль!AP233+август!AP233+сентябрь!AP233+октябрь!AP233+ноябрь!AP233+декабрь!AP233</f>
        <v>0</v>
      </c>
      <c r="AT233" s="36">
        <f>январь!AQ233+февраль!AQ233+март!AQ233+апрель!AQ233+май!AQ233+июнь!AQ233+июль!AQ233+август!AQ233+сентябрь!AQ233+октябрь!AQ233+ноябрь!AQ233+декабрь!AQ233</f>
        <v>0</v>
      </c>
      <c r="AU233" s="29">
        <f>январь!AR233+февраль!AR233+март!AR233+апрель!AR233+май!AR233+июнь!AR233+июль!AR233+август!AR233+сентябрь!AR233+октябрь!AR233+ноябрь!AR233+декабрь!AR233</f>
        <v>0</v>
      </c>
      <c r="AV233" s="36">
        <f>январь!AS233+февраль!AS233+март!AS233+апрель!AS233+май!AS233+июнь!AS233+июль!AS233+август!AS233+сентябрь!AS233+октябрь!AS233+ноябрь!AS233+декабрь!AS233</f>
        <v>0</v>
      </c>
      <c r="AW233" s="36">
        <f>январь!AT233+февраль!AT233+март!AT233+апрель!AT233+май!AT233+июнь!AT233+июль!AT233+август!AT233+сентябрь!AT233+октябрь!AT233+ноябрь!AT233+декабрь!AT233</f>
        <v>0</v>
      </c>
      <c r="AX233" s="36">
        <f>январь!AU233+февраль!AU233+март!AU233+апрель!AU233+май!AU233+июнь!AU233+июль!AU233+август!AU233+сентябрь!AU233+октябрь!AU233+ноябрь!AU233+декабрь!AU233</f>
        <v>0</v>
      </c>
      <c r="AY233" s="29">
        <f>январь!AV233+февраль!AV233+март!AV233+апрель!AV233+май!AV233+июнь!AV233+июль!AV233+август!AV233+сентябрь!AV233+октябрь!AV233+ноябрь!AV233+декабрь!AV233</f>
        <v>0</v>
      </c>
      <c r="AZ233" s="36">
        <f>январь!AW233+февраль!AW233+март!AW233+апрель!AW233+май!AW233+июнь!AW233+июль!AW233+август!AW233+сентябрь!AW233+октябрь!AW233+ноябрь!AW233+декабрь!AW233</f>
        <v>0</v>
      </c>
      <c r="BA233" s="36">
        <f>январь!AX233+февраль!AX233+март!AX233+апрель!AX233+май!AX233+июнь!AX233+июль!AX233+август!AX233+сентябрь!AX233+октябрь!AX233+ноябрь!AX233+декабрь!AX233</f>
        <v>0</v>
      </c>
      <c r="BB233" s="36">
        <f>январь!AY233+февраль!AY233+март!AY233+апрель!AY233+май!AY233+июнь!AY233+июль!AY233+август!AY233+сентябрь!AY233+октябрь!AY233+ноябрь!AY233+декабрь!AY233</f>
        <v>0</v>
      </c>
      <c r="BC233" s="29">
        <f>январь!AZ233+февраль!AZ233+март!AZ233+апрель!AZ233+май!AZ233+июнь!AZ233+июль!AZ233+август!AZ233+сентябрь!AZ233+октябрь!AZ233+ноябрь!AZ233+декабрь!AZ233</f>
        <v>0</v>
      </c>
      <c r="BD233" s="36">
        <f>январь!BA233+февраль!BA233+март!BA233+апрель!BA233+май!BA233+июнь!BA233+июль!BA233+август!BA233+сентябрь!BA233+октябрь!BA233+ноябрь!BA233+декабрь!BA233</f>
        <v>0</v>
      </c>
      <c r="BE233" s="36">
        <f>январь!BB233+февраль!BB233+март!BB233+апрель!BB233+май!BB233+июнь!BB233+июль!BB233+август!BB233+сентябрь!BB233+октябрь!BB233+ноябрь!BB233+декабрь!BB233</f>
        <v>0</v>
      </c>
      <c r="BF233" s="36">
        <f>январь!BC233+февраль!BC233+март!BC233+апрель!BC233+май!BC233+июнь!BC233+июль!BC233+август!BC233+сентябрь!BC233+октябрь!BC233+ноябрь!BC233+декабрь!BC233</f>
        <v>0</v>
      </c>
      <c r="BG233" s="36">
        <f>январь!BD233+февраль!BD233+март!BD233+апрель!BD233+май!BD233+июнь!BD233+июль!BD233+август!BD233+сентябрь!BD233+октябрь!BD233+ноябрь!BD233+декабрь!BD233</f>
        <v>0</v>
      </c>
      <c r="BH233" s="36">
        <f>январь!BE233+февраль!BE233+март!BE233+апрель!BE233+май!BE233+июнь!BE233+июль!BE233+август!BE233+сентябрь!BE233+октябрь!BE233+ноябрь!BE233+декабрь!BE233</f>
        <v>0</v>
      </c>
      <c r="BI233" s="36">
        <f>январь!BF233+февраль!BF233+март!BF233+апрель!BF233+май!BF233+июнь!BF233+июль!BF233+август!BF233+сентябрь!BF233+октябрь!BF233+ноябрь!BF233+декабрь!BF233</f>
        <v>0</v>
      </c>
      <c r="BJ233" s="36">
        <f>январь!BG233+февраль!BG233+март!BG233+апрель!BG233+май!BG233+июнь!BG233+июль!BG233+август!BG233+сентябрь!BG233+октябрь!BG233+ноябрь!BG233+декабрь!BG233</f>
        <v>0</v>
      </c>
      <c r="BK233" s="36">
        <f>январь!BH233+февраль!BH233+март!BH233+апрель!BH233+май!BH233+июнь!BH233+июль!BH233+август!BH233+сентябрь!BH233+октябрь!BH233+ноябрь!BH233+декабрь!BH233</f>
        <v>0</v>
      </c>
      <c r="BL233" s="36">
        <f>январь!BI233+февраль!BI233+март!BI233+апрель!BI233+май!BI233+июнь!BI233+июль!BI233+август!BI233+сентябрь!BI233+октябрь!BI233+ноябрь!BI233+декабрь!BI233</f>
        <v>0</v>
      </c>
      <c r="BM233" s="29">
        <f>январь!BJ233+февраль!BJ233+март!BJ233+апрель!BJ233+май!BJ233+июнь!BJ233+июль!BJ233+август!BJ233+сентябрь!BJ233+октябрь!BJ233+ноябрь!BJ233+декабрь!BJ233</f>
        <v>0</v>
      </c>
      <c r="BN233" s="36">
        <f>январь!BK233+февраль!BK233+март!BK233+апрель!BK233+май!BK233+июнь!BK233+июль!BK233+август!BK233+сентябрь!BK233+октябрь!BK233+ноябрь!BK233+декабрь!BK233</f>
        <v>0</v>
      </c>
      <c r="BO233" s="29">
        <f>январь!BL233+февраль!BL233+март!BL233+апрель!BL233+май!BL233+июнь!BL233+июль!BL233+август!BL233+сентябрь!BL233+октябрь!BL233+ноябрь!BL233+декабрь!BL233</f>
        <v>8</v>
      </c>
      <c r="BP233" s="36">
        <f>январь!BM233+февраль!BM233+март!BM233+апрель!BM233+май!BM233+июнь!BM233+июль!BM233+август!BM233+сентябрь!BM233+октябрь!BM233+ноябрь!BM233+декабрь!BM233</f>
        <v>12.846</v>
      </c>
      <c r="BQ233" s="36">
        <f>январь!BN233+февраль!BN233+март!BN233+апрель!BN233+май!BN233+июнь!BN233+июль!BN233+август!BN233+сентябрь!BN233+октябрь!BN233+ноябрь!BN233+декабрь!BN233</f>
        <v>0.05</v>
      </c>
      <c r="BR233" s="36">
        <f>январь!BO233+февраль!BO233+март!BO233+апрель!BO233+май!BO233+июнь!BO233+июль!BO233+август!BO233+сентябрь!BO233+октябрь!BO233+ноябрь!BO233+декабрь!BO233</f>
        <v>11.462999999999999</v>
      </c>
      <c r="BS233" s="29">
        <f>январь!BP233+февраль!BP233+март!BP233+апрель!BP233+май!BP233+июнь!BP233+июль!BP233+август!BP233+сентябрь!BP233+октябрь!BP233+ноябрь!BP233+декабрь!BP233</f>
        <v>11</v>
      </c>
      <c r="BT233" s="36">
        <f>январь!BQ233+февраль!BQ233+март!BQ233+апрель!BQ233+май!BQ233+июнь!BQ233+июль!BQ233+август!BQ233+сентябрь!BQ233+октябрь!BQ233+ноябрь!BQ233+декабрь!BQ233</f>
        <v>14.159000000000001</v>
      </c>
      <c r="BU233" s="29">
        <f>январь!BR233+февраль!BR233+март!BR233+апрель!BR233+май!BR233+июнь!BR233+июль!BR233+август!BR233+сентябрь!BR233+октябрь!BR233+ноябрь!BR233+декабрь!BR233</f>
        <v>1</v>
      </c>
      <c r="BV233" s="36">
        <f>январь!BS233+февраль!BS233+март!BS233+апрель!BS233+май!BS233+июнь!BS233+июль!BS233+август!BS233+сентябрь!BS233+октябрь!BS233+ноябрь!BS233+декабрь!BS233</f>
        <v>2.8159999999999998</v>
      </c>
      <c r="BW233" s="36">
        <f>январь!BT233+февраль!BT233+март!BT233+апрель!BT233+май!BT233+июнь!BT233+июль!BT233+август!BT233+сентябрь!BT233+октябрь!BT233+ноябрь!BT233+декабрь!BT233</f>
        <v>0</v>
      </c>
      <c r="BX233" s="36">
        <f>январь!BU233+февраль!BU233+март!BU233+апрель!BU233+май!BU233+июнь!BU233+июль!BU233+август!BU233+сентябрь!BU233+октябрь!BU233+ноябрь!BU233+декабрь!BU233</f>
        <v>0</v>
      </c>
      <c r="BY233" s="36">
        <f>январь!BV233+февраль!BV233+март!BV233+апрель!BV233+май!BV233+июнь!BV233+июль!BV233+август!BV233+сентябрь!BV233+октябрь!BV233+ноябрь!BV233+декабрь!BV233</f>
        <v>0</v>
      </c>
      <c r="BZ233" s="77">
        <v>1</v>
      </c>
    </row>
    <row r="234" spans="1:78" x14ac:dyDescent="0.25">
      <c r="A234" s="16">
        <v>232</v>
      </c>
      <c r="B234" s="16">
        <v>2</v>
      </c>
      <c r="C234" s="37" t="s">
        <v>689</v>
      </c>
      <c r="D234" s="51">
        <v>715.73605721739136</v>
      </c>
      <c r="E234" s="25">
        <v>2318.2181999999998</v>
      </c>
      <c r="F234" s="26">
        <f t="shared" si="9"/>
        <v>451.35625721739098</v>
      </c>
      <c r="G234" s="26">
        <f t="shared" si="10"/>
        <v>-1866.861942782609</v>
      </c>
      <c r="H234" s="26">
        <f t="shared" si="11"/>
        <v>2582.5980000000004</v>
      </c>
      <c r="I234" s="36">
        <f>январь!F234+февраль!F234+март!F234+апрель!F234+май!F234+июнь!F234+июль!F234+август!F234+сентябрь!F234+октябрь!F234+ноябрь!F234+декабрь!F234</f>
        <v>0</v>
      </c>
      <c r="J234" s="36">
        <f>январь!G234+февраль!G234+март!G234+апрель!G234+май!G234+июнь!G234+июль!G234+август!G234+сентябрь!G234+октябрь!G234+ноябрь!G234+декабрь!G234</f>
        <v>0</v>
      </c>
      <c r="K234" s="36">
        <f>январь!H234+февраль!H234+март!H234+апрель!H234+май!H234+июнь!H234+июль!H234+август!H234+сентябрь!H234+октябрь!H234+ноябрь!H234+декабрь!H234</f>
        <v>0</v>
      </c>
      <c r="L234" s="27">
        <f>январь!I234+февраль!I234+март!I234+апрель!I234+май!I234+июнь!I234+июль!I234+август!I234+сентябрь!I234+октябрь!I234+ноябрь!I234+декабрь!I234</f>
        <v>348</v>
      </c>
      <c r="M234" s="36">
        <f>январь!J234+февраль!J234+март!J234+апрель!J234+май!J234+июнь!J234+июль!J234+август!J234+сентябрь!J234+октябрь!J234+ноябрь!J234+декабрь!J234</f>
        <v>1587.088</v>
      </c>
      <c r="N234" s="36">
        <f>январь!K234+февраль!K234+март!K234+апрель!K234+май!K234+июнь!K234+июль!K234+август!K234+сентябрь!K234+октябрь!K234+ноябрь!K234+декабрь!K234</f>
        <v>0</v>
      </c>
      <c r="O234" s="36">
        <f>январь!L234+февраль!L234+март!L234+апрель!L234+май!L234+июнь!L234+июль!L234+август!L234+сентябрь!L234+октябрь!L234+ноябрь!L234+декабрь!L234</f>
        <v>0</v>
      </c>
      <c r="P234" s="36">
        <f>январь!M234+февраль!M234+март!M234+апрель!M234+май!M234+июнь!M234+июль!M234+август!M234+сентябрь!M234+октябрь!M234+ноябрь!M234+декабрь!M234</f>
        <v>0.75</v>
      </c>
      <c r="Q234" s="36">
        <f>январь!N234+февраль!N234+март!N234+апрель!N234+май!N234+июнь!N234+июль!N234+август!N234+сентябрь!N234+октябрь!N234+ноябрь!N234+декабрь!N234</f>
        <v>700.61900000000003</v>
      </c>
      <c r="R234" s="29">
        <f>январь!O234+февраль!O234+март!O234+апрель!O234+май!O234+июнь!O234+июль!O234+август!O234+сентябрь!O234+октябрь!O234+ноябрь!O234+декабрь!O234</f>
        <v>0</v>
      </c>
      <c r="S234" s="36">
        <f>январь!P234+февраль!P234+март!P234+апрель!P234+май!P234+июнь!P234+июль!P234+август!P234+сентябрь!P234+октябрь!P234+ноябрь!P234+декабрь!P234</f>
        <v>0</v>
      </c>
      <c r="T234" s="29">
        <f>январь!Q234+февраль!Q234+март!Q234+апрель!Q234+май!Q234+июнь!Q234+июль!Q234+август!Q234+сентябрь!Q234+октябрь!Q234+ноябрь!Q234+декабрь!Q234</f>
        <v>0</v>
      </c>
      <c r="U234" s="36">
        <f>январь!R234+февраль!R234+март!R234+апрель!R234+май!R234+июнь!R234+июль!R234+август!R234+сентябрь!R234+октябрь!R234+ноябрь!R234+декабрь!R234</f>
        <v>0</v>
      </c>
      <c r="V234" s="36">
        <f>январь!S234+февраль!S234+март!S234+апрель!S234+май!S234+июнь!S234+июль!S234+август!S234+сентябрь!S234+октябрь!S234+ноябрь!S234+декабрь!S234</f>
        <v>0</v>
      </c>
      <c r="W234" s="36">
        <f>январь!T234+февраль!T234+март!T234+апрель!T234+май!T234+июнь!T234+июль!T234+август!T234+сентябрь!T234+октябрь!T234+ноябрь!T234+декабрь!T234</f>
        <v>0</v>
      </c>
      <c r="X234" s="36">
        <f>январь!U234+февраль!U234+март!U234+апрель!U234+май!U234+июнь!U234+июль!U234+август!U234+сентябрь!U234+октябрь!U234+ноябрь!U234+декабрь!U234</f>
        <v>1.2999999999999999E-2</v>
      </c>
      <c r="Y234" s="36">
        <f>январь!V234+февраль!V234+март!V234+апрель!V234+май!V234+июнь!V234+июль!V234+август!V234+сентябрь!V234+октябрь!V234+ноябрь!V234+декабрь!V234</f>
        <v>16.233000000000001</v>
      </c>
      <c r="Z234" s="36">
        <f>январь!W234+февраль!W234+март!W234+апрель!W234+май!W234+июнь!W234+июль!W234+август!W234+сентябрь!W234+октябрь!W234+ноябрь!W234+декабрь!W234</f>
        <v>0</v>
      </c>
      <c r="AA234" s="36">
        <f>январь!X234+февраль!X234+март!X234+апрель!X234+май!X234+июнь!X234+июль!X234+август!X234+сентябрь!X234+октябрь!X234+ноябрь!X234+декабрь!X234</f>
        <v>0</v>
      </c>
      <c r="AB234" s="29">
        <f>январь!Y234+февраль!Y234+март!Y234+апрель!Y234+май!Y234+июнь!Y234+июль!Y234+август!Y234+сентябрь!Y234+октябрь!Y234+ноябрь!Y234+декабрь!Y234</f>
        <v>0</v>
      </c>
      <c r="AC234" s="36">
        <f>январь!Z234+февраль!Z234+март!Z234+апрель!Z234+май!Z234+июнь!Z234+июль!Z234+август!Z234+сентябрь!Z234+октябрь!Z234+ноябрь!Z234+декабрь!Z234</f>
        <v>0</v>
      </c>
      <c r="AD234" s="66" t="str">
        <f>CONCATENATE(январь!AA234,$BZ$1,февраль!AA234,$BZ$1,март!AA234,$BZ$1,апрель!AA234,$BZ$1,май!AA234,$BZ$1,июнь!AA234,$BZ$1,июль!AA234,$BZ$1,август!AA234,$BZ$1,сентябрь!AA234,$BZ$1,октябрь!AA234,$BZ$1,ноябрь!AA234,$BZ$1,декабрь!AA234)</f>
        <v xml:space="preserve">           </v>
      </c>
      <c r="AE234" s="36">
        <f>январь!AB234+февраль!AB234+март!AB234+апрель!AB234+май!AB234+июнь!AB234+июль!AB234+август!AB234+сентябрь!AB234+октябрь!AB234+ноябрь!AB234+декабрь!AB234</f>
        <v>0</v>
      </c>
      <c r="AF234" s="36">
        <f>январь!AC234+февраль!AC234+март!AC234+апрель!AC234+май!AC234+июнь!AC234+июль!AC234+август!AC234+сентябрь!AC234+октябрь!AC234+ноябрь!AC234+декабрь!AC234</f>
        <v>0</v>
      </c>
      <c r="AG234" s="36">
        <f>январь!AD234+февраль!AD234+март!AD234+апрель!AD234+май!AD234+июнь!AD234+июль!AD234+август!AD234+сентябрь!AD234+октябрь!AD234+ноябрь!AD234+декабрь!AD234</f>
        <v>0</v>
      </c>
      <c r="AH234" s="36">
        <f>январь!AE234+февраль!AE234+март!AE234+апрель!AE234+май!AE234+июнь!AE234+июль!AE234+август!AE234+сентябрь!AE234+октябрь!AE234+ноябрь!AE234+декабрь!AE234</f>
        <v>0</v>
      </c>
      <c r="AI234" s="36">
        <f>январь!AF234+февраль!AF234+март!AF234+апрель!AF234+май!AF234+июнь!AF234+июль!AF234+август!AF234+сентябрь!AF234+октябрь!AF234+ноябрь!AF234+декабрь!AF234</f>
        <v>0</v>
      </c>
      <c r="AJ234" s="36">
        <f>январь!AG234+февраль!AG234+март!AG234+апрель!AG234+май!AG234+июнь!AG234+июль!AG234+август!AG234+сентябрь!AG234+октябрь!AG234+ноябрь!AG234+декабрь!AG234</f>
        <v>0</v>
      </c>
      <c r="AK234" s="29">
        <f>январь!AH234+февраль!AH234+март!AH234+апрель!AH234+май!AH234+июнь!AH234+июль!AH234+август!AH234+сентябрь!AH234+октябрь!AH234+ноябрь!AH234+декабрь!AH234</f>
        <v>3</v>
      </c>
      <c r="AL234" s="36">
        <f>январь!AI234+февраль!AI234+март!AI234+апрель!AI234+май!AI234+июнь!AI234+июль!AI234+август!AI234+сентябрь!AI234+октябрь!AI234+ноябрь!AI234+декабрь!AI234</f>
        <v>3.3679999999999999</v>
      </c>
      <c r="AM234" s="29">
        <f>январь!AJ234+февраль!AJ234+март!AJ234+апрель!AJ234+май!AJ234+июнь!AJ234+июль!AJ234+август!AJ234+сентябрь!AJ234+октябрь!AJ234+ноябрь!AJ234+декабрь!AJ234</f>
        <v>0</v>
      </c>
      <c r="AN234" s="36">
        <f>январь!AK234+февраль!AK234+март!AK234+апрель!AK234+май!AK234+июнь!AK234+июль!AK234+август!AK234+сентябрь!AK234+октябрь!AK234+ноябрь!AK234+декабрь!AK234</f>
        <v>0</v>
      </c>
      <c r="AO234" s="36">
        <f>январь!AL234+февраль!AL234+март!AL234+апрель!AL234+май!AL234+июнь!AL234+июль!AL234+август!AL234+сентябрь!AL234+октябрь!AL234+ноябрь!AL234+декабрь!AL234</f>
        <v>0</v>
      </c>
      <c r="AP234" s="36">
        <f>январь!AM234+февраль!AM234+март!AM234+апрель!AM234+май!AM234+июнь!AM234+июль!AM234+август!AM234+сентябрь!AM234+октябрь!AM234+ноябрь!AM234+декабрь!AM234</f>
        <v>0</v>
      </c>
      <c r="AQ234" s="29">
        <f>январь!AN234+февраль!AN234+март!AN234+апрель!AN234+май!AN234+июнь!AN234+июль!AN234+август!AN234+сентябрь!AN234+октябрь!AN234+ноябрь!AN234+декабрь!AN234</f>
        <v>0</v>
      </c>
      <c r="AR234" s="36">
        <f>январь!AO234+февраль!AO234+март!AO234+апрель!AO234+май!AO234+июнь!AO234+июль!AO234+август!AO234+сентябрь!AO234+октябрь!AO234+ноябрь!AO234+декабрь!AO234</f>
        <v>0</v>
      </c>
      <c r="AS234" s="29">
        <f>январь!AP234+февраль!AP234+март!AP234+апрель!AP234+май!AP234+июнь!AP234+июль!AP234+август!AP234+сентябрь!AP234+октябрь!AP234+ноябрь!AP234+декабрь!AP234</f>
        <v>0</v>
      </c>
      <c r="AT234" s="36">
        <f>январь!AQ234+февраль!AQ234+март!AQ234+апрель!AQ234+май!AQ234+июнь!AQ234+июль!AQ234+август!AQ234+сентябрь!AQ234+октябрь!AQ234+ноябрь!AQ234+декабрь!AQ234</f>
        <v>0</v>
      </c>
      <c r="AU234" s="29">
        <f>январь!AR234+февраль!AR234+март!AR234+апрель!AR234+май!AR234+июнь!AR234+июль!AR234+август!AR234+сентябрь!AR234+октябрь!AR234+ноябрь!AR234+декабрь!AR234</f>
        <v>0</v>
      </c>
      <c r="AV234" s="36">
        <f>январь!AS234+февраль!AS234+март!AS234+апрель!AS234+май!AS234+июнь!AS234+июль!AS234+август!AS234+сентябрь!AS234+октябрь!AS234+ноябрь!AS234+декабрь!AS234</f>
        <v>0</v>
      </c>
      <c r="AW234" s="36">
        <f>январь!AT234+февраль!AT234+март!AT234+апрель!AT234+май!AT234+июнь!AT234+июль!AT234+август!AT234+сентябрь!AT234+октябрь!AT234+ноябрь!AT234+декабрь!AT234</f>
        <v>0</v>
      </c>
      <c r="AX234" s="36">
        <f>январь!AU234+февраль!AU234+март!AU234+апрель!AU234+май!AU234+июнь!AU234+июль!AU234+август!AU234+сентябрь!AU234+октябрь!AU234+ноябрь!AU234+декабрь!AU234</f>
        <v>0</v>
      </c>
      <c r="AY234" s="29">
        <f>январь!AV234+февраль!AV234+март!AV234+апрель!AV234+май!AV234+июнь!AV234+июль!AV234+август!AV234+сентябрь!AV234+октябрь!AV234+ноябрь!AV234+декабрь!AV234</f>
        <v>0</v>
      </c>
      <c r="AZ234" s="36">
        <f>январь!AW234+февраль!AW234+март!AW234+апрель!AW234+май!AW234+июнь!AW234+июль!AW234+август!AW234+сентябрь!AW234+октябрь!AW234+ноябрь!AW234+декабрь!AW234</f>
        <v>0</v>
      </c>
      <c r="BA234" s="36">
        <f>январь!AX234+февраль!AX234+март!AX234+апрель!AX234+май!AX234+июнь!AX234+июль!AX234+август!AX234+сентябрь!AX234+октябрь!AX234+ноябрь!AX234+декабрь!AX234</f>
        <v>1E-3</v>
      </c>
      <c r="BB234" s="36">
        <f>январь!AY234+февраль!AY234+март!AY234+апрель!AY234+май!AY234+июнь!AY234+июль!AY234+август!AY234+сентябрь!AY234+октябрь!AY234+ноябрь!AY234+декабрь!AY234</f>
        <v>3.4060000000000001</v>
      </c>
      <c r="BC234" s="29">
        <f>январь!AZ234+февраль!AZ234+март!AZ234+апрель!AZ234+май!AZ234+июнь!AZ234+июль!AZ234+август!AZ234+сентябрь!AZ234+октябрь!AZ234+ноябрь!AZ234+декабрь!AZ234</f>
        <v>0</v>
      </c>
      <c r="BD234" s="36">
        <f>январь!BA234+февраль!BA234+март!BA234+апрель!BA234+май!BA234+июнь!BA234+июль!BA234+август!BA234+сентябрь!BA234+октябрь!BA234+ноябрь!BA234+декабрь!BA234</f>
        <v>0</v>
      </c>
      <c r="BE234" s="36">
        <f>январь!BB234+февраль!BB234+март!BB234+апрель!BB234+май!BB234+июнь!BB234+июль!BB234+август!BB234+сентябрь!BB234+октябрь!BB234+ноябрь!BB234+декабрь!BB234</f>
        <v>0</v>
      </c>
      <c r="BF234" s="36">
        <f>январь!BC234+февраль!BC234+март!BC234+апрель!BC234+май!BC234+июнь!BC234+июль!BC234+август!BC234+сентябрь!BC234+октябрь!BC234+ноябрь!BC234+декабрь!BC234</f>
        <v>0</v>
      </c>
      <c r="BG234" s="36">
        <f>январь!BD234+февраль!BD234+март!BD234+апрель!BD234+май!BD234+июнь!BD234+июль!BD234+август!BD234+сентябрь!BD234+октябрь!BD234+ноябрь!BD234+декабрь!BD234</f>
        <v>1.6E-2</v>
      </c>
      <c r="BH234" s="36">
        <f>январь!BE234+февраль!BE234+март!BE234+апрель!BE234+май!BE234+июнь!BE234+июль!BE234+август!BE234+сентябрь!BE234+октябрь!BE234+ноябрь!BE234+декабрь!BE234</f>
        <v>19.630000000000003</v>
      </c>
      <c r="BI234" s="36">
        <f>январь!BF234+февраль!BF234+март!BF234+апрель!BF234+май!BF234+июнь!BF234+июль!BF234+август!BF234+сентябрь!BF234+октябрь!BF234+ноябрь!BF234+декабрь!BF234</f>
        <v>3.0000000000000001E-3</v>
      </c>
      <c r="BJ234" s="36">
        <f>январь!BG234+февраль!BG234+март!BG234+апрель!BG234+май!BG234+июнь!BG234+июль!BG234+август!BG234+сентябрь!BG234+октябрь!BG234+ноябрь!BG234+декабрь!BG234</f>
        <v>2.9140000000000001</v>
      </c>
      <c r="BK234" s="36">
        <f>январь!BH234+февраль!BH234+март!BH234+апрель!BH234+май!BH234+июнь!BH234+июль!BH234+август!BH234+сентябрь!BH234+октябрь!BH234+ноябрь!BH234+декабрь!BH234</f>
        <v>0</v>
      </c>
      <c r="BL234" s="36">
        <f>январь!BI234+февраль!BI234+март!BI234+апрель!BI234+май!BI234+июнь!BI234+июль!BI234+август!BI234+сентябрь!BI234+октябрь!BI234+ноябрь!BI234+декабрь!BI234</f>
        <v>0</v>
      </c>
      <c r="BM234" s="29">
        <f>январь!BJ234+февраль!BJ234+март!BJ234+апрель!BJ234+май!BJ234+июнь!BJ234+июль!BJ234+август!BJ234+сентябрь!BJ234+октябрь!BJ234+ноябрь!BJ234+декабрь!BJ234</f>
        <v>0</v>
      </c>
      <c r="BN234" s="36">
        <f>январь!BK234+февраль!BK234+март!BK234+апрель!BK234+май!BK234+июнь!BK234+июль!BK234+август!BK234+сентябрь!BK234+октябрь!BK234+ноябрь!BK234+декабрь!BK234</f>
        <v>0</v>
      </c>
      <c r="BO234" s="29">
        <f>январь!BL234+февраль!BL234+март!BL234+апрель!BL234+май!BL234+июнь!BL234+июль!BL234+август!BL234+сентябрь!BL234+октябрь!BL234+ноябрь!BL234+декабрь!BL234</f>
        <v>26</v>
      </c>
      <c r="BP234" s="36">
        <f>январь!BM234+февраль!BM234+март!BM234+апрель!BM234+май!BM234+июнь!BM234+июль!BM234+август!BM234+сентябрь!BM234+октябрь!BM234+ноябрь!BM234+декабрь!BM234</f>
        <v>18.581</v>
      </c>
      <c r="BQ234" s="36">
        <f>январь!BN234+февраль!BN234+март!BN234+апрель!BN234+май!BN234+июнь!BN234+июль!BN234+август!BN234+сентябрь!BN234+октябрь!BN234+ноябрь!BN234+декабрь!BN234</f>
        <v>0</v>
      </c>
      <c r="BR234" s="36">
        <f>январь!BO234+февраль!BO234+март!BO234+апрель!BO234+май!BO234+июнь!BO234+июль!BO234+август!BO234+сентябрь!BO234+октябрь!BO234+ноябрь!BO234+декабрь!BO234</f>
        <v>0</v>
      </c>
      <c r="BS234" s="29">
        <f>январь!BP234+февраль!BP234+март!BP234+апрель!BP234+май!BP234+июнь!BP234+июль!BP234+август!BP234+сентябрь!BP234+октябрь!BP234+ноябрь!BP234+декабрь!BP234</f>
        <v>0</v>
      </c>
      <c r="BT234" s="36">
        <f>январь!BQ234+февраль!BQ234+март!BQ234+апрель!BQ234+май!BQ234+июнь!BQ234+июль!BQ234+август!BQ234+сентябрь!BQ234+октябрь!BQ234+ноябрь!BQ234+декабрь!BQ234</f>
        <v>0</v>
      </c>
      <c r="BU234" s="29">
        <f>январь!BR234+февраль!BR234+март!BR234+апрель!BR234+май!BR234+июнь!BR234+июль!BR234+август!BR234+сентябрь!BR234+октябрь!BR234+ноябрь!BR234+декабрь!BR234</f>
        <v>0</v>
      </c>
      <c r="BV234" s="36">
        <f>январь!BS234+февраль!BS234+март!BS234+апрель!BS234+май!BS234+июнь!BS234+июль!BS234+август!BS234+сентябрь!BS234+октябрь!BS234+ноябрь!BS234+декабрь!BS234</f>
        <v>0</v>
      </c>
      <c r="BW234" s="36">
        <f>январь!BT234+февраль!BT234+март!BT234+апрель!BT234+май!BT234+июнь!BT234+июль!BT234+август!BT234+сентябрь!BT234+октябрь!BT234+ноябрь!BT234+декабрь!BT234</f>
        <v>2.863</v>
      </c>
      <c r="BX234" s="36">
        <f>январь!BU234+февраль!BU234+март!BU234+апрель!BU234+май!BU234+июнь!BU234+июль!BU234+август!BU234+сентябрь!BU234+октябрь!BU234+ноябрь!BU234+декабрь!BU234</f>
        <v>229.04</v>
      </c>
      <c r="BY234" s="36">
        <f>январь!BV234+февраль!BV234+март!BV234+апрель!BV234+май!BV234+июнь!BV234+июль!BV234+август!BV234+сентябрь!BV234+октябрь!BV234+ноябрь!BV234+декабрь!BV234</f>
        <v>1.7190000000000001</v>
      </c>
      <c r="BZ234" s="77">
        <v>16</v>
      </c>
    </row>
    <row r="235" spans="1:78" x14ac:dyDescent="0.25">
      <c r="A235" s="16">
        <v>233</v>
      </c>
      <c r="B235" s="16">
        <v>2</v>
      </c>
      <c r="C235" s="37" t="s">
        <v>690</v>
      </c>
      <c r="D235" s="51">
        <v>458.79519831884056</v>
      </c>
      <c r="E235" s="25">
        <v>1676.519726</v>
      </c>
      <c r="F235" s="26">
        <f t="shared" si="9"/>
        <v>1937.0089243188404</v>
      </c>
      <c r="G235" s="26">
        <f t="shared" si="10"/>
        <v>260.48919831884058</v>
      </c>
      <c r="H235" s="26">
        <f t="shared" si="11"/>
        <v>198.30599999999998</v>
      </c>
      <c r="I235" s="36">
        <f>январь!F235+февраль!F235+март!F235+апрель!F235+май!F235+июнь!F235+июль!F235+август!F235+сентябрь!F235+октябрь!F235+ноябрь!F235+декабрь!F235</f>
        <v>0</v>
      </c>
      <c r="J235" s="36">
        <f>январь!G235+февраль!G235+март!G235+апрель!G235+май!G235+июнь!G235+июль!G235+август!G235+сентябрь!G235+октябрь!G235+ноябрь!G235+декабрь!G235</f>
        <v>0</v>
      </c>
      <c r="K235" s="36">
        <f>январь!H235+февраль!H235+март!H235+апрель!H235+май!H235+июнь!H235+июль!H235+август!H235+сентябрь!H235+октябрь!H235+ноябрь!H235+декабрь!H235</f>
        <v>0</v>
      </c>
      <c r="L235" s="27">
        <f>январь!I235+февраль!I235+март!I235+апрель!I235+май!I235+июнь!I235+июль!I235+август!I235+сентябрь!I235+октябрь!I235+ноябрь!I235+декабрь!I235</f>
        <v>0</v>
      </c>
      <c r="M235" s="36">
        <f>январь!J235+февраль!J235+март!J235+апрель!J235+май!J235+июнь!J235+июль!J235+август!J235+сентябрь!J235+октябрь!J235+ноябрь!J235+декабрь!J235</f>
        <v>0</v>
      </c>
      <c r="N235" s="36">
        <f>январь!K235+февраль!K235+март!K235+апрель!K235+май!K235+июнь!K235+июль!K235+август!K235+сентябрь!K235+октябрь!K235+ноябрь!K235+декабрь!K235</f>
        <v>0</v>
      </c>
      <c r="O235" s="36">
        <f>январь!L235+февраль!L235+март!L235+апрель!L235+май!L235+июнь!L235+июль!L235+август!L235+сентябрь!L235+октябрь!L235+ноябрь!L235+декабрь!L235</f>
        <v>0</v>
      </c>
      <c r="P235" s="36">
        <f>январь!M235+февраль!M235+март!M235+апрель!M235+май!M235+июнь!M235+июль!M235+август!M235+сентябрь!M235+октябрь!M235+ноябрь!M235+декабрь!M235</f>
        <v>0</v>
      </c>
      <c r="Q235" s="36">
        <f>январь!N235+февраль!N235+март!N235+апрель!N235+май!N235+июнь!N235+июль!N235+август!N235+сентябрь!N235+октябрь!N235+ноябрь!N235+декабрь!N235</f>
        <v>0</v>
      </c>
      <c r="R235" s="29">
        <f>январь!O235+февраль!O235+март!O235+апрель!O235+май!O235+июнь!O235+июль!O235+август!O235+сентябрь!O235+октябрь!O235+ноябрь!O235+декабрь!O235</f>
        <v>0</v>
      </c>
      <c r="S235" s="36">
        <f>январь!P235+февраль!P235+март!P235+апрель!P235+май!P235+июнь!P235+июль!P235+август!P235+сентябрь!P235+октябрь!P235+ноябрь!P235+декабрь!P235</f>
        <v>0</v>
      </c>
      <c r="T235" s="29">
        <f>январь!Q235+февраль!Q235+март!Q235+апрель!Q235+май!Q235+июнь!Q235+июль!Q235+август!Q235+сентябрь!Q235+октябрь!Q235+ноябрь!Q235+декабрь!Q235</f>
        <v>0</v>
      </c>
      <c r="U235" s="36">
        <f>январь!R235+февраль!R235+март!R235+апрель!R235+май!R235+июнь!R235+июль!R235+август!R235+сентябрь!R235+октябрь!R235+ноябрь!R235+декабрь!R235</f>
        <v>0</v>
      </c>
      <c r="V235" s="36">
        <f>январь!S235+февраль!S235+март!S235+апрель!S235+май!S235+июнь!S235+июль!S235+август!S235+сентябрь!S235+октябрь!S235+ноябрь!S235+декабрь!S235</f>
        <v>0</v>
      </c>
      <c r="W235" s="36">
        <f>январь!T235+февраль!T235+март!T235+апрель!T235+май!T235+июнь!T235+июль!T235+август!T235+сентябрь!T235+октябрь!T235+ноябрь!T235+декабрь!T235</f>
        <v>0</v>
      </c>
      <c r="X235" s="36">
        <f>январь!U235+февраль!U235+март!U235+апрель!U235+май!U235+июнь!U235+июль!U235+август!U235+сентябрь!U235+октябрь!U235+ноябрь!U235+декабрь!U235</f>
        <v>0</v>
      </c>
      <c r="Y235" s="36">
        <f>январь!V235+февраль!V235+март!V235+апрель!V235+май!V235+июнь!V235+июль!V235+август!V235+сентябрь!V235+октябрь!V235+ноябрь!V235+декабрь!V235</f>
        <v>0</v>
      </c>
      <c r="Z235" s="36">
        <f>январь!W235+февраль!W235+март!W235+апрель!W235+май!W235+июнь!W235+июль!W235+август!W235+сентябрь!W235+октябрь!W235+ноябрь!W235+декабрь!W235</f>
        <v>0</v>
      </c>
      <c r="AA235" s="36">
        <f>январь!X235+февраль!X235+март!X235+апрель!X235+май!X235+июнь!X235+июль!X235+август!X235+сентябрь!X235+октябрь!X235+ноябрь!X235+декабрь!X235</f>
        <v>0</v>
      </c>
      <c r="AB235" s="29">
        <f>январь!Y235+февраль!Y235+март!Y235+апрель!Y235+май!Y235+июнь!Y235+июль!Y235+август!Y235+сентябрь!Y235+октябрь!Y235+ноябрь!Y235+декабрь!Y235</f>
        <v>0</v>
      </c>
      <c r="AC235" s="36">
        <f>январь!Z235+февраль!Z235+март!Z235+апрель!Z235+май!Z235+июнь!Z235+июль!Z235+август!Z235+сентябрь!Z235+октябрь!Z235+ноябрь!Z235+декабрь!Z235</f>
        <v>0</v>
      </c>
      <c r="AD235" s="66" t="str">
        <f>CONCATENATE(январь!AA235,$BZ$1,февраль!AA235,$BZ$1,март!AA235,$BZ$1,апрель!AA235,$BZ$1,май!AA235,$BZ$1,июнь!AA235,$BZ$1,июль!AA235,$BZ$1,август!AA235,$BZ$1,сентябрь!AA235,$BZ$1,октябрь!AA235,$BZ$1,ноябрь!AA235,$BZ$1,декабрь!AA235)</f>
        <v xml:space="preserve">           </v>
      </c>
      <c r="AE235" s="36">
        <f>январь!AB235+февраль!AB235+март!AB235+апрель!AB235+май!AB235+июнь!AB235+июль!AB235+август!AB235+сентябрь!AB235+октябрь!AB235+ноябрь!AB235+декабрь!AB235</f>
        <v>0</v>
      </c>
      <c r="AF235" s="36">
        <f>январь!AC235+февраль!AC235+март!AC235+апрель!AC235+май!AC235+июнь!AC235+июль!AC235+август!AC235+сентябрь!AC235+октябрь!AC235+ноябрь!AC235+декабрь!AC235</f>
        <v>0</v>
      </c>
      <c r="AG235" s="36">
        <f>январь!AD235+февраль!AD235+март!AD235+апрель!AD235+май!AD235+июнь!AD235+июль!AD235+август!AD235+сентябрь!AD235+октябрь!AD235+ноябрь!AD235+декабрь!AD235</f>
        <v>0</v>
      </c>
      <c r="AH235" s="36">
        <f>январь!AE235+февраль!AE235+март!AE235+апрель!AE235+май!AE235+июнь!AE235+июль!AE235+август!AE235+сентябрь!AE235+октябрь!AE235+ноябрь!AE235+декабрь!AE235</f>
        <v>0</v>
      </c>
      <c r="AI235" s="36">
        <f>январь!AF235+февраль!AF235+март!AF235+апрель!AF235+май!AF235+июнь!AF235+июль!AF235+август!AF235+сентябрь!AF235+октябрь!AF235+ноябрь!AF235+декабрь!AF235</f>
        <v>0</v>
      </c>
      <c r="AJ235" s="36">
        <f>январь!AG235+февраль!AG235+март!AG235+апрель!AG235+май!AG235+июнь!AG235+июль!AG235+август!AG235+сентябрь!AG235+октябрь!AG235+ноябрь!AG235+декабрь!AG235</f>
        <v>0</v>
      </c>
      <c r="AK235" s="29">
        <f>январь!AH235+февраль!AH235+март!AH235+апрель!AH235+май!AH235+июнь!AH235+июль!AH235+август!AH235+сентябрь!AH235+октябрь!AH235+ноябрь!AH235+декабрь!AH235</f>
        <v>0</v>
      </c>
      <c r="AL235" s="36">
        <f>январь!AI235+февраль!AI235+март!AI235+апрель!AI235+май!AI235+июнь!AI235+июль!AI235+август!AI235+сентябрь!AI235+октябрь!AI235+ноябрь!AI235+декабрь!AI235</f>
        <v>0</v>
      </c>
      <c r="AM235" s="29">
        <f>январь!AJ235+февраль!AJ235+март!AJ235+апрель!AJ235+май!AJ235+июнь!AJ235+июль!AJ235+август!AJ235+сентябрь!AJ235+октябрь!AJ235+ноябрь!AJ235+декабрь!AJ235</f>
        <v>0</v>
      </c>
      <c r="AN235" s="36">
        <f>январь!AK235+февраль!AK235+март!AK235+апрель!AK235+май!AK235+июнь!AK235+июль!AK235+август!AK235+сентябрь!AK235+октябрь!AK235+ноябрь!AK235+декабрь!AK235</f>
        <v>0</v>
      </c>
      <c r="AO235" s="36">
        <f>январь!AL235+февраль!AL235+март!AL235+апрель!AL235+май!AL235+июнь!AL235+июль!AL235+август!AL235+сентябрь!AL235+октябрь!AL235+ноябрь!AL235+декабрь!AL235</f>
        <v>2E-3</v>
      </c>
      <c r="AP235" s="36">
        <f>январь!AM235+февраль!AM235+март!AM235+апрель!AM235+май!AM235+июнь!AM235+июль!AM235+август!AM235+сентябрь!AM235+октябрь!AM235+ноябрь!AM235+декабрь!AM235</f>
        <v>1.9</v>
      </c>
      <c r="AQ235" s="29">
        <f>январь!AN235+февраль!AN235+март!AN235+апрель!AN235+май!AN235+июнь!AN235+июль!AN235+август!AN235+сентябрь!AN235+октябрь!AN235+ноябрь!AN235+декабрь!AN235</f>
        <v>0</v>
      </c>
      <c r="AR235" s="36">
        <f>январь!AO235+февраль!AO235+март!AO235+апрель!AO235+май!AO235+июнь!AO235+июль!AO235+август!AO235+сентябрь!AO235+октябрь!AO235+ноябрь!AO235+декабрь!AO235</f>
        <v>0</v>
      </c>
      <c r="AS235" s="29">
        <f>январь!AP235+февраль!AP235+март!AP235+апрель!AP235+май!AP235+июнь!AP235+июль!AP235+август!AP235+сентябрь!AP235+октябрь!AP235+ноябрь!AP235+декабрь!AP235</f>
        <v>0</v>
      </c>
      <c r="AT235" s="36">
        <f>январь!AQ235+февраль!AQ235+март!AQ235+апрель!AQ235+май!AQ235+июнь!AQ235+июль!AQ235+август!AQ235+сентябрь!AQ235+октябрь!AQ235+ноябрь!AQ235+декабрь!AQ235</f>
        <v>0</v>
      </c>
      <c r="AU235" s="29">
        <f>январь!AR235+февраль!AR235+март!AR235+апрель!AR235+май!AR235+июнь!AR235+июль!AR235+август!AR235+сентябрь!AR235+октябрь!AR235+ноябрь!AR235+декабрь!AR235</f>
        <v>0</v>
      </c>
      <c r="AV235" s="36">
        <f>январь!AS235+февраль!AS235+март!AS235+апрель!AS235+май!AS235+июнь!AS235+июль!AS235+август!AS235+сентябрь!AS235+октябрь!AS235+ноябрь!AS235+декабрь!AS235</f>
        <v>0</v>
      </c>
      <c r="AW235" s="36">
        <f>январь!AT235+февраль!AT235+март!AT235+апрель!AT235+май!AT235+июнь!AT235+июль!AT235+август!AT235+сентябрь!AT235+октябрь!AT235+ноябрь!AT235+декабрь!AT235</f>
        <v>0</v>
      </c>
      <c r="AX235" s="36">
        <f>январь!AU235+февраль!AU235+март!AU235+апрель!AU235+май!AU235+июнь!AU235+июль!AU235+август!AU235+сентябрь!AU235+октябрь!AU235+ноябрь!AU235+декабрь!AU235</f>
        <v>0</v>
      </c>
      <c r="AY235" s="29">
        <f>январь!AV235+февраль!AV235+март!AV235+апрель!AV235+май!AV235+июнь!AV235+июль!AV235+август!AV235+сентябрь!AV235+октябрь!AV235+ноябрь!AV235+декабрь!AV235</f>
        <v>0</v>
      </c>
      <c r="AZ235" s="36">
        <f>январь!AW235+февраль!AW235+март!AW235+апрель!AW235+май!AW235+июнь!AW235+июль!AW235+август!AW235+сентябрь!AW235+октябрь!AW235+ноябрь!AW235+декабрь!AW235</f>
        <v>0</v>
      </c>
      <c r="BA235" s="36">
        <f>январь!AX235+февраль!AX235+март!AX235+апрель!AX235+май!AX235+июнь!AX235+июль!AX235+август!AX235+сентябрь!AX235+октябрь!AX235+ноябрь!AX235+декабрь!AX235</f>
        <v>0</v>
      </c>
      <c r="BB235" s="36">
        <f>январь!AY235+февраль!AY235+март!AY235+апрель!AY235+май!AY235+июнь!AY235+июль!AY235+август!AY235+сентябрь!AY235+октябрь!AY235+ноябрь!AY235+декабрь!AY235</f>
        <v>0</v>
      </c>
      <c r="BC235" s="29">
        <f>январь!AZ235+февраль!AZ235+март!AZ235+апрель!AZ235+май!AZ235+июнь!AZ235+июль!AZ235+август!AZ235+сентябрь!AZ235+октябрь!AZ235+ноябрь!AZ235+декабрь!AZ235</f>
        <v>0</v>
      </c>
      <c r="BD235" s="36">
        <f>январь!BA235+февраль!BA235+март!BA235+апрель!BA235+май!BA235+июнь!BA235+июль!BA235+август!BA235+сентябрь!BA235+октябрь!BA235+ноябрь!BA235+декабрь!BA235</f>
        <v>0</v>
      </c>
      <c r="BE235" s="36">
        <f>январь!BB235+февраль!BB235+март!BB235+апрель!BB235+май!BB235+июнь!BB235+июль!BB235+август!BB235+сентябрь!BB235+октябрь!BB235+ноябрь!BB235+декабрь!BB235</f>
        <v>0</v>
      </c>
      <c r="BF235" s="36">
        <f>январь!BC235+февраль!BC235+март!BC235+апрель!BC235+май!BC235+июнь!BC235+июль!BC235+август!BC235+сентябрь!BC235+октябрь!BC235+ноябрь!BC235+декабрь!BC235</f>
        <v>0</v>
      </c>
      <c r="BG235" s="36">
        <f>январь!BD235+февраль!BD235+март!BD235+апрель!BD235+май!BD235+июнь!BD235+июль!BD235+август!BD235+сентябрь!BD235+октябрь!BD235+ноябрь!BD235+декабрь!BD235</f>
        <v>0</v>
      </c>
      <c r="BH235" s="36">
        <f>январь!BE235+февраль!BE235+март!BE235+апрель!BE235+май!BE235+июнь!BE235+июль!BE235+август!BE235+сентябрь!BE235+октябрь!BE235+ноябрь!BE235+декабрь!BE235</f>
        <v>0</v>
      </c>
      <c r="BI235" s="36">
        <f>январь!BF235+февраль!BF235+март!BF235+апрель!BF235+май!BF235+июнь!BF235+июль!BF235+август!BF235+сентябрь!BF235+октябрь!BF235+ноябрь!BF235+декабрь!BF235</f>
        <v>0.01</v>
      </c>
      <c r="BJ235" s="36">
        <f>январь!BG235+февраль!BG235+март!BG235+апрель!BG235+май!BG235+июнь!BG235+июль!BG235+август!BG235+сентябрь!BG235+октябрь!BG235+ноябрь!BG235+декабрь!BG235</f>
        <v>10.370000000000001</v>
      </c>
      <c r="BK235" s="36">
        <f>январь!BH235+февраль!BH235+март!BH235+апрель!BH235+май!BH235+июнь!BH235+июль!BH235+август!BH235+сентябрь!BH235+октябрь!BH235+ноябрь!BH235+декабрь!BH235</f>
        <v>0</v>
      </c>
      <c r="BL235" s="36">
        <f>январь!BI235+февраль!BI235+март!BI235+апрель!BI235+май!BI235+июнь!BI235+июль!BI235+август!BI235+сентябрь!BI235+октябрь!BI235+ноябрь!BI235+декабрь!BI235</f>
        <v>0</v>
      </c>
      <c r="BM235" s="29">
        <f>январь!BJ235+февраль!BJ235+март!BJ235+апрель!BJ235+май!BJ235+июнь!BJ235+июль!BJ235+август!BJ235+сентябрь!BJ235+октябрь!BJ235+ноябрь!BJ235+декабрь!BJ235</f>
        <v>0</v>
      </c>
      <c r="BN235" s="36">
        <f>январь!BK235+февраль!BK235+март!BK235+апрель!BK235+май!BK235+июнь!BK235+июль!BK235+август!BK235+сентябрь!BK235+октябрь!BK235+ноябрь!BK235+декабрь!BK235</f>
        <v>0</v>
      </c>
      <c r="BO235" s="29">
        <f>январь!BL235+февраль!BL235+март!BL235+апрель!BL235+май!BL235+июнь!BL235+июль!BL235+август!BL235+сентябрь!BL235+октябрь!BL235+ноябрь!BL235+декабрь!BL235</f>
        <v>5</v>
      </c>
      <c r="BP235" s="36">
        <f>январь!BM235+февраль!BM235+март!BM235+апрель!BM235+май!BM235+июнь!BM235+июль!BM235+август!BM235+сентябрь!BM235+октябрь!BM235+ноябрь!BM235+декабрь!BM235</f>
        <v>5.81</v>
      </c>
      <c r="BQ235" s="36">
        <f>январь!BN235+февраль!BN235+март!BN235+апрель!BN235+май!BN235+июнь!BN235+июль!BN235+август!BN235+сентябрь!BN235+октябрь!BN235+ноябрь!BN235+декабрь!BN235</f>
        <v>0</v>
      </c>
      <c r="BR235" s="36">
        <f>январь!BO235+февраль!BO235+март!BO235+апрель!BO235+май!BO235+июнь!BO235+июль!BO235+август!BO235+сентябрь!BO235+октябрь!BO235+ноябрь!BO235+декабрь!BO235</f>
        <v>0</v>
      </c>
      <c r="BS235" s="29">
        <f>январь!BP235+февраль!BP235+март!BP235+апрель!BP235+май!BP235+июнь!BP235+июль!BP235+август!BP235+сентябрь!BP235+октябрь!BP235+ноябрь!BP235+декабрь!BP235</f>
        <v>1</v>
      </c>
      <c r="BT235" s="36">
        <f>январь!BQ235+февраль!BQ235+март!BQ235+апрель!BQ235+май!BQ235+июнь!BQ235+июль!BQ235+август!BQ235+сентябрь!BQ235+октябрь!BQ235+ноябрь!BQ235+декабрь!BQ235</f>
        <v>0.97199999999999998</v>
      </c>
      <c r="BU235" s="29">
        <f>январь!BR235+февраль!BR235+март!BR235+апрель!BR235+май!BR235+июнь!BR235+июль!BR235+август!BR235+сентябрь!BR235+октябрь!BR235+ноябрь!BR235+декабрь!BR235</f>
        <v>0</v>
      </c>
      <c r="BV235" s="36">
        <f>январь!BS235+февраль!BS235+март!BS235+апрель!BS235+май!BS235+июнь!BS235+июль!BS235+август!BS235+сентябрь!BS235+октябрь!BS235+ноябрь!BS235+декабрь!BS235</f>
        <v>0</v>
      </c>
      <c r="BW235" s="36">
        <f>январь!BT235+февраль!BT235+март!BT235+апрель!BT235+май!BT235+июнь!BT235+июль!BT235+август!BT235+сентябрь!BT235+октябрь!BT235+ноябрь!BT235+декабрь!BT235</f>
        <v>2.0840000000000001</v>
      </c>
      <c r="BX235" s="36">
        <f>январь!BU235+февраль!BU235+март!BU235+апрель!BU235+май!BU235+июнь!BU235+июль!BU235+август!BU235+сентябрь!BU235+октябрь!BU235+ноябрь!BU235+декабрь!BU235</f>
        <v>166.72</v>
      </c>
      <c r="BY235" s="36">
        <f>январь!BV235+февраль!BV235+март!BV235+апрель!BV235+май!BV235+июнь!BV235+июль!BV235+август!BV235+сентябрь!BV235+октябрь!BV235+ноябрь!BV235+декабрь!BV235</f>
        <v>12.534000000000001</v>
      </c>
      <c r="BZ235" s="77">
        <v>4</v>
      </c>
    </row>
    <row r="236" spans="1:78" x14ac:dyDescent="0.25">
      <c r="A236" s="16">
        <v>234</v>
      </c>
      <c r="B236" s="16">
        <v>2</v>
      </c>
      <c r="C236" s="37" t="s">
        <v>691</v>
      </c>
      <c r="D236" s="51">
        <v>83.28830544927537</v>
      </c>
      <c r="E236" s="25">
        <v>52.816794000000002</v>
      </c>
      <c r="F236" s="26">
        <f t="shared" si="9"/>
        <v>112.04409944927536</v>
      </c>
      <c r="G236" s="26">
        <f t="shared" si="10"/>
        <v>59.22730544927537</v>
      </c>
      <c r="H236" s="26">
        <f t="shared" si="11"/>
        <v>24.061</v>
      </c>
      <c r="I236" s="36">
        <f>январь!F236+февраль!F236+март!F236+апрель!F236+май!F236+июнь!F236+июль!F236+август!F236+сентябрь!F236+октябрь!F236+ноябрь!F236+декабрь!F236</f>
        <v>0</v>
      </c>
      <c r="J236" s="36">
        <f>январь!G236+февраль!G236+март!G236+апрель!G236+май!G236+июнь!G236+июль!G236+август!G236+сентябрь!G236+октябрь!G236+ноябрь!G236+декабрь!G236</f>
        <v>0</v>
      </c>
      <c r="K236" s="36">
        <f>январь!H236+февраль!H236+март!H236+апрель!H236+май!H236+июнь!H236+июль!H236+август!H236+сентябрь!H236+октябрь!H236+ноябрь!H236+декабрь!H236</f>
        <v>0</v>
      </c>
      <c r="L236" s="27">
        <f>январь!I236+февраль!I236+март!I236+апрель!I236+май!I236+июнь!I236+июль!I236+август!I236+сентябрь!I236+октябрь!I236+ноябрь!I236+декабрь!I236</f>
        <v>0</v>
      </c>
      <c r="M236" s="36">
        <f>январь!J236+февраль!J236+март!J236+апрель!J236+май!J236+июнь!J236+июль!J236+август!J236+сентябрь!J236+октябрь!J236+ноябрь!J236+декабрь!J236</f>
        <v>0</v>
      </c>
      <c r="N236" s="36">
        <f>январь!K236+февраль!K236+март!K236+апрель!K236+май!K236+июнь!K236+июль!K236+август!K236+сентябрь!K236+октябрь!K236+ноябрь!K236+декабрь!K236</f>
        <v>0</v>
      </c>
      <c r="O236" s="36">
        <f>январь!L236+февраль!L236+март!L236+апрель!L236+май!L236+июнь!L236+июль!L236+август!L236+сентябрь!L236+октябрь!L236+ноябрь!L236+декабрь!L236</f>
        <v>0</v>
      </c>
      <c r="P236" s="36">
        <f>январь!M236+февраль!M236+март!M236+апрель!M236+май!M236+июнь!M236+июль!M236+август!M236+сентябрь!M236+октябрь!M236+ноябрь!M236+декабрь!M236</f>
        <v>0</v>
      </c>
      <c r="Q236" s="36">
        <f>январь!N236+февраль!N236+март!N236+апрель!N236+май!N236+июнь!N236+июль!N236+август!N236+сентябрь!N236+октябрь!N236+ноябрь!N236+декабрь!N236</f>
        <v>0</v>
      </c>
      <c r="R236" s="29">
        <f>январь!O236+февраль!O236+март!O236+апрель!O236+май!O236+июнь!O236+июль!O236+август!O236+сентябрь!O236+октябрь!O236+ноябрь!O236+декабрь!O236</f>
        <v>0</v>
      </c>
      <c r="S236" s="36">
        <f>январь!P236+февраль!P236+март!P236+апрель!P236+май!P236+июнь!P236+июль!P236+август!P236+сентябрь!P236+октябрь!P236+ноябрь!P236+декабрь!P236</f>
        <v>0</v>
      </c>
      <c r="T236" s="29">
        <f>январь!Q236+февраль!Q236+март!Q236+апрель!Q236+май!Q236+июнь!Q236+июль!Q236+август!Q236+сентябрь!Q236+октябрь!Q236+ноябрь!Q236+декабрь!Q236</f>
        <v>0</v>
      </c>
      <c r="U236" s="36">
        <f>январь!R236+февраль!R236+март!R236+апрель!R236+май!R236+июнь!R236+июль!R236+август!R236+сентябрь!R236+октябрь!R236+ноябрь!R236+декабрь!R236</f>
        <v>0</v>
      </c>
      <c r="V236" s="36">
        <f>январь!S236+февраль!S236+март!S236+апрель!S236+май!S236+июнь!S236+июль!S236+август!S236+сентябрь!S236+октябрь!S236+ноябрь!S236+декабрь!S236</f>
        <v>0</v>
      </c>
      <c r="W236" s="36">
        <f>январь!T236+февраль!T236+март!T236+апрель!T236+май!T236+июнь!T236+июль!T236+август!T236+сентябрь!T236+октябрь!T236+ноябрь!T236+декабрь!T236</f>
        <v>0</v>
      </c>
      <c r="X236" s="36">
        <f>январь!U236+февраль!U236+март!U236+апрель!U236+май!U236+июнь!U236+июль!U236+август!U236+сентябрь!U236+октябрь!U236+ноябрь!U236+декабрь!U236</f>
        <v>0</v>
      </c>
      <c r="Y236" s="36">
        <f>январь!V236+февраль!V236+март!V236+апрель!V236+май!V236+июнь!V236+июль!V236+август!V236+сентябрь!V236+октябрь!V236+ноябрь!V236+декабрь!V236</f>
        <v>0</v>
      </c>
      <c r="Z236" s="36">
        <f>январь!W236+февраль!W236+март!W236+апрель!W236+май!W236+июнь!W236+июль!W236+август!W236+сентябрь!W236+октябрь!W236+ноябрь!W236+декабрь!W236</f>
        <v>0</v>
      </c>
      <c r="AA236" s="36">
        <f>январь!X236+февраль!X236+март!X236+апрель!X236+май!X236+июнь!X236+июль!X236+август!X236+сентябрь!X236+октябрь!X236+ноябрь!X236+декабрь!X236</f>
        <v>0</v>
      </c>
      <c r="AB236" s="29">
        <f>январь!Y236+февраль!Y236+март!Y236+апрель!Y236+май!Y236+июнь!Y236+июль!Y236+август!Y236+сентябрь!Y236+октябрь!Y236+ноябрь!Y236+декабрь!Y236</f>
        <v>0</v>
      </c>
      <c r="AC236" s="36">
        <f>январь!Z236+февраль!Z236+март!Z236+апрель!Z236+май!Z236+июнь!Z236+июль!Z236+август!Z236+сентябрь!Z236+октябрь!Z236+ноябрь!Z236+декабрь!Z236</f>
        <v>0</v>
      </c>
      <c r="AD236" s="66" t="str">
        <f>CONCATENATE(январь!AA236,$BZ$1,февраль!AA236,$BZ$1,март!AA236,$BZ$1,апрель!AA236,$BZ$1,май!AA236,$BZ$1,июнь!AA236,$BZ$1,июль!AA236,$BZ$1,август!AA236,$BZ$1,сентябрь!AA236,$BZ$1,октябрь!AA236,$BZ$1,ноябрь!AA236,$BZ$1,декабрь!AA236)</f>
        <v xml:space="preserve">           </v>
      </c>
      <c r="AE236" s="36">
        <f>январь!AB236+февраль!AB236+март!AB236+апрель!AB236+май!AB236+июнь!AB236+июль!AB236+август!AB236+сентябрь!AB236+октябрь!AB236+ноябрь!AB236+декабрь!AB236</f>
        <v>0</v>
      </c>
      <c r="AF236" s="36">
        <f>январь!AC236+февраль!AC236+март!AC236+апрель!AC236+май!AC236+июнь!AC236+июль!AC236+август!AC236+сентябрь!AC236+октябрь!AC236+ноябрь!AC236+декабрь!AC236</f>
        <v>0</v>
      </c>
      <c r="AG236" s="36">
        <f>январь!AD236+февраль!AD236+март!AD236+апрель!AD236+май!AD236+июнь!AD236+июль!AD236+август!AD236+сентябрь!AD236+октябрь!AD236+ноябрь!AD236+декабрь!AD236</f>
        <v>0</v>
      </c>
      <c r="AH236" s="36">
        <f>январь!AE236+февраль!AE236+март!AE236+апрель!AE236+май!AE236+июнь!AE236+июль!AE236+август!AE236+сентябрь!AE236+октябрь!AE236+ноябрь!AE236+декабрь!AE236</f>
        <v>0</v>
      </c>
      <c r="AI236" s="36">
        <f>январь!AF236+февраль!AF236+март!AF236+апрель!AF236+май!AF236+июнь!AF236+июль!AF236+август!AF236+сентябрь!AF236+октябрь!AF236+ноябрь!AF236+декабрь!AF236</f>
        <v>0</v>
      </c>
      <c r="AJ236" s="36">
        <f>январь!AG236+февраль!AG236+март!AG236+апрель!AG236+май!AG236+июнь!AG236+июль!AG236+август!AG236+сентябрь!AG236+октябрь!AG236+ноябрь!AG236+декабрь!AG236</f>
        <v>0</v>
      </c>
      <c r="AK236" s="29">
        <f>январь!AH236+февраль!AH236+март!AH236+апрель!AH236+май!AH236+июнь!AH236+июль!AH236+август!AH236+сентябрь!AH236+октябрь!AH236+ноябрь!AH236+декабрь!AH236</f>
        <v>0</v>
      </c>
      <c r="AL236" s="36">
        <f>январь!AI236+февраль!AI236+март!AI236+апрель!AI236+май!AI236+июнь!AI236+июль!AI236+август!AI236+сентябрь!AI236+октябрь!AI236+ноябрь!AI236+декабрь!AI236</f>
        <v>0</v>
      </c>
      <c r="AM236" s="29">
        <f>январь!AJ236+февраль!AJ236+март!AJ236+апрель!AJ236+май!AJ236+июнь!AJ236+июль!AJ236+август!AJ236+сентябрь!AJ236+октябрь!AJ236+ноябрь!AJ236+декабрь!AJ236</f>
        <v>0</v>
      </c>
      <c r="AN236" s="36">
        <f>январь!AK236+февраль!AK236+март!AK236+апрель!AK236+май!AK236+июнь!AK236+июль!AK236+август!AK236+сентябрь!AK236+октябрь!AK236+ноябрь!AK236+декабрь!AK236</f>
        <v>0</v>
      </c>
      <c r="AO236" s="36">
        <f>январь!AL236+февраль!AL236+март!AL236+апрель!AL236+май!AL236+июнь!AL236+июль!AL236+август!AL236+сентябрь!AL236+октябрь!AL236+ноябрь!AL236+декабрь!AL236</f>
        <v>0</v>
      </c>
      <c r="AP236" s="36">
        <f>январь!AM236+февраль!AM236+март!AM236+апрель!AM236+май!AM236+июнь!AM236+июль!AM236+август!AM236+сентябрь!AM236+октябрь!AM236+ноябрь!AM236+декабрь!AM236</f>
        <v>0</v>
      </c>
      <c r="AQ236" s="29">
        <f>январь!AN236+февраль!AN236+март!AN236+апрель!AN236+май!AN236+июнь!AN236+июль!AN236+август!AN236+сентябрь!AN236+октябрь!AN236+ноябрь!AN236+декабрь!AN236</f>
        <v>0</v>
      </c>
      <c r="AR236" s="36">
        <f>январь!AO236+февраль!AO236+март!AO236+апрель!AO236+май!AO236+июнь!AO236+июль!AO236+август!AO236+сентябрь!AO236+октябрь!AO236+ноябрь!AO236+декабрь!AO236</f>
        <v>0</v>
      </c>
      <c r="AS236" s="29">
        <f>январь!AP236+февраль!AP236+март!AP236+апрель!AP236+май!AP236+июнь!AP236+июль!AP236+август!AP236+сентябрь!AP236+октябрь!AP236+ноябрь!AP236+декабрь!AP236</f>
        <v>0</v>
      </c>
      <c r="AT236" s="36">
        <f>январь!AQ236+февраль!AQ236+март!AQ236+апрель!AQ236+май!AQ236+июнь!AQ236+июль!AQ236+август!AQ236+сентябрь!AQ236+октябрь!AQ236+ноябрь!AQ236+декабрь!AQ236</f>
        <v>0</v>
      </c>
      <c r="AU236" s="29">
        <f>январь!AR236+февраль!AR236+март!AR236+апрель!AR236+май!AR236+июнь!AR236+июль!AR236+август!AR236+сентябрь!AR236+октябрь!AR236+ноябрь!AR236+декабрь!AR236</f>
        <v>0</v>
      </c>
      <c r="AV236" s="36">
        <f>январь!AS236+февраль!AS236+март!AS236+апрель!AS236+май!AS236+июнь!AS236+июль!AS236+август!AS236+сентябрь!AS236+октябрь!AS236+ноябрь!AS236+декабрь!AS236</f>
        <v>0</v>
      </c>
      <c r="AW236" s="36">
        <f>январь!AT236+февраль!AT236+март!AT236+апрель!AT236+май!AT236+июнь!AT236+июль!AT236+август!AT236+сентябрь!AT236+октябрь!AT236+ноябрь!AT236+декабрь!AT236</f>
        <v>0</v>
      </c>
      <c r="AX236" s="36">
        <f>январь!AU236+февраль!AU236+март!AU236+апрель!AU236+май!AU236+июнь!AU236+июль!AU236+август!AU236+сентябрь!AU236+октябрь!AU236+ноябрь!AU236+декабрь!AU236</f>
        <v>0</v>
      </c>
      <c r="AY236" s="29">
        <f>январь!AV236+февраль!AV236+март!AV236+апрель!AV236+май!AV236+июнь!AV236+июль!AV236+август!AV236+сентябрь!AV236+октябрь!AV236+ноябрь!AV236+декабрь!AV236</f>
        <v>0</v>
      </c>
      <c r="AZ236" s="36">
        <f>январь!AW236+февраль!AW236+март!AW236+апрель!AW236+май!AW236+июнь!AW236+июль!AW236+август!AW236+сентябрь!AW236+октябрь!AW236+ноябрь!AW236+декабрь!AW236</f>
        <v>0</v>
      </c>
      <c r="BA236" s="36">
        <f>январь!AX236+февраль!AX236+март!AX236+апрель!AX236+май!AX236+июнь!AX236+июль!AX236+август!AX236+сентябрь!AX236+октябрь!AX236+ноябрь!AX236+декабрь!AX236</f>
        <v>0.01</v>
      </c>
      <c r="BB236" s="36">
        <f>январь!AY236+февраль!AY236+март!AY236+апрель!AY236+май!AY236+июнь!AY236+июль!AY236+август!AY236+сентябрь!AY236+октябрь!AY236+ноябрь!AY236+декабрь!AY236</f>
        <v>22.01</v>
      </c>
      <c r="BC236" s="29">
        <f>январь!AZ236+февраль!AZ236+март!AZ236+апрель!AZ236+май!AZ236+июнь!AZ236+июль!AZ236+август!AZ236+сентябрь!AZ236+октябрь!AZ236+ноябрь!AZ236+декабрь!AZ236</f>
        <v>0</v>
      </c>
      <c r="BD236" s="36">
        <f>январь!BA236+февраль!BA236+март!BA236+апрель!BA236+май!BA236+июнь!BA236+июль!BA236+август!BA236+сентябрь!BA236+октябрь!BA236+ноябрь!BA236+декабрь!BA236</f>
        <v>0</v>
      </c>
      <c r="BE236" s="36">
        <f>январь!BB236+февраль!BB236+март!BB236+апрель!BB236+май!BB236+июнь!BB236+июль!BB236+август!BB236+сентябрь!BB236+октябрь!BB236+ноябрь!BB236+декабрь!BB236</f>
        <v>0</v>
      </c>
      <c r="BF236" s="36">
        <f>январь!BC236+февраль!BC236+март!BC236+апрель!BC236+май!BC236+июнь!BC236+июль!BC236+август!BC236+сентябрь!BC236+октябрь!BC236+ноябрь!BC236+декабрь!BC236</f>
        <v>0</v>
      </c>
      <c r="BG236" s="36">
        <f>январь!BD236+февраль!BD236+март!BD236+апрель!BD236+май!BD236+июнь!BD236+июль!BD236+август!BD236+сентябрь!BD236+октябрь!BD236+ноябрь!BD236+декабрь!BD236</f>
        <v>0</v>
      </c>
      <c r="BH236" s="36">
        <f>январь!BE236+февраль!BE236+март!BE236+апрель!BE236+май!BE236+июнь!BE236+июль!BE236+август!BE236+сентябрь!BE236+октябрь!BE236+ноябрь!BE236+декабрь!BE236</f>
        <v>0</v>
      </c>
      <c r="BI236" s="36">
        <f>январь!BF236+февраль!BF236+март!BF236+апрель!BF236+май!BF236+июнь!BF236+июль!BF236+август!BF236+сентябрь!BF236+октябрь!BF236+ноябрь!BF236+декабрь!BF236</f>
        <v>0</v>
      </c>
      <c r="BJ236" s="36">
        <f>январь!BG236+февраль!BG236+март!BG236+апрель!BG236+май!BG236+июнь!BG236+июль!BG236+август!BG236+сентябрь!BG236+октябрь!BG236+ноябрь!BG236+декабрь!BG236</f>
        <v>0</v>
      </c>
      <c r="BK236" s="36">
        <f>январь!BH236+февраль!BH236+март!BH236+апрель!BH236+май!BH236+июнь!BH236+июль!BH236+август!BH236+сентябрь!BH236+октябрь!BH236+ноябрь!BH236+декабрь!BH236</f>
        <v>0</v>
      </c>
      <c r="BL236" s="36">
        <f>январь!BI236+февраль!BI236+март!BI236+апрель!BI236+май!BI236+июнь!BI236+июль!BI236+август!BI236+сентябрь!BI236+октябрь!BI236+ноябрь!BI236+декабрь!BI236</f>
        <v>0</v>
      </c>
      <c r="BM236" s="29">
        <f>январь!BJ236+февраль!BJ236+март!BJ236+апрель!BJ236+май!BJ236+июнь!BJ236+июль!BJ236+август!BJ236+сентябрь!BJ236+октябрь!BJ236+ноябрь!BJ236+декабрь!BJ236</f>
        <v>0</v>
      </c>
      <c r="BN236" s="36">
        <f>январь!BK236+февраль!BK236+март!BK236+апрель!BK236+май!BK236+июнь!BK236+июль!BK236+август!BK236+сентябрь!BK236+октябрь!BK236+ноябрь!BK236+декабрь!BK236</f>
        <v>0</v>
      </c>
      <c r="BO236" s="29">
        <f>январь!BL236+февраль!BL236+март!BL236+апрель!BL236+май!BL236+июнь!BL236+июль!BL236+август!BL236+сентябрь!BL236+октябрь!BL236+ноябрь!BL236+декабрь!BL236</f>
        <v>0</v>
      </c>
      <c r="BP236" s="36">
        <f>январь!BM236+февраль!BM236+март!BM236+апрель!BM236+май!BM236+июнь!BM236+июль!BM236+август!BM236+сентябрь!BM236+октябрь!BM236+ноябрь!BM236+декабрь!BM236</f>
        <v>0</v>
      </c>
      <c r="BQ236" s="36">
        <f>январь!BN236+февраль!BN236+март!BN236+апрель!BN236+май!BN236+июнь!BN236+июль!BN236+август!BN236+сентябрь!BN236+октябрь!BN236+ноябрь!BN236+декабрь!BN236</f>
        <v>0</v>
      </c>
      <c r="BR236" s="36">
        <f>январь!BO236+февраль!BO236+март!BO236+апрель!BO236+май!BO236+июнь!BO236+июль!BO236+август!BO236+сентябрь!BO236+октябрь!BO236+ноябрь!BO236+декабрь!BO236</f>
        <v>0</v>
      </c>
      <c r="BS236" s="29">
        <f>январь!BP236+февраль!BP236+март!BP236+апрель!BP236+май!BP236+июнь!BP236+июль!BP236+август!BP236+сентябрь!BP236+октябрь!BP236+ноябрь!BP236+декабрь!BP236</f>
        <v>0</v>
      </c>
      <c r="BT236" s="36">
        <f>январь!BQ236+февраль!BQ236+март!BQ236+апрель!BQ236+май!BQ236+июнь!BQ236+июль!BQ236+август!BQ236+сентябрь!BQ236+октябрь!BQ236+ноябрь!BQ236+декабрь!BQ236</f>
        <v>0</v>
      </c>
      <c r="BU236" s="29">
        <f>январь!BR236+февраль!BR236+март!BR236+апрель!BR236+май!BR236+июнь!BR236+июль!BR236+август!BR236+сентябрь!BR236+октябрь!BR236+ноябрь!BR236+декабрь!BR236</f>
        <v>0</v>
      </c>
      <c r="BV236" s="36">
        <f>январь!BS236+февраль!BS236+март!BS236+апрель!BS236+май!BS236+июнь!BS236+июль!BS236+август!BS236+сентябрь!BS236+октябрь!BS236+ноябрь!BS236+декабрь!BS236</f>
        <v>0</v>
      </c>
      <c r="BW236" s="36">
        <f>январь!BT236+февраль!BT236+март!BT236+апрель!BT236+май!BT236+июнь!BT236+июль!BT236+август!BT236+сентябрь!BT236+октябрь!BT236+ноябрь!BT236+декабрь!BT236</f>
        <v>0</v>
      </c>
      <c r="BX236" s="36">
        <f>январь!BU236+февраль!BU236+март!BU236+апрель!BU236+май!BU236+июнь!BU236+июль!BU236+август!BU236+сентябрь!BU236+октябрь!BU236+ноябрь!BU236+декабрь!BU236</f>
        <v>0</v>
      </c>
      <c r="BY236" s="36">
        <f>январь!BV236+февраль!BV236+март!BV236+апрель!BV236+май!BV236+июнь!BV236+июль!BV236+август!BV236+сентябрь!BV236+октябрь!BV236+ноябрь!BV236+декабрь!BV236</f>
        <v>2.0510000000000002</v>
      </c>
      <c r="BZ236" s="77">
        <v>1</v>
      </c>
    </row>
    <row r="237" spans="1:78" x14ac:dyDescent="0.25">
      <c r="A237" s="16">
        <v>235</v>
      </c>
      <c r="B237" s="16">
        <v>2</v>
      </c>
      <c r="C237" s="37" t="s">
        <v>692</v>
      </c>
      <c r="D237" s="51">
        <v>29.315113835748793</v>
      </c>
      <c r="E237" s="25">
        <v>61.149672000000002</v>
      </c>
      <c r="F237" s="26">
        <f t="shared" si="9"/>
        <v>90.464785835748799</v>
      </c>
      <c r="G237" s="26">
        <f t="shared" si="10"/>
        <v>29.315113835748793</v>
      </c>
      <c r="H237" s="26">
        <f t="shared" si="11"/>
        <v>0</v>
      </c>
      <c r="I237" s="36">
        <f>январь!F237+февраль!F237+март!F237+апрель!F237+май!F237+июнь!F237+июль!F237+август!F237+сентябрь!F237+октябрь!F237+ноябрь!F237+декабрь!F237</f>
        <v>0</v>
      </c>
      <c r="J237" s="36">
        <f>январь!G237+февраль!G237+март!G237+апрель!G237+май!G237+июнь!G237+июль!G237+август!G237+сентябрь!G237+октябрь!G237+ноябрь!G237+декабрь!G237</f>
        <v>0</v>
      </c>
      <c r="K237" s="36">
        <f>январь!H237+февраль!H237+март!H237+апрель!H237+май!H237+июнь!H237+июль!H237+август!H237+сентябрь!H237+октябрь!H237+ноябрь!H237+декабрь!H237</f>
        <v>0</v>
      </c>
      <c r="L237" s="27">
        <f>январь!I237+февраль!I237+март!I237+апрель!I237+май!I237+июнь!I237+июль!I237+август!I237+сентябрь!I237+октябрь!I237+ноябрь!I237+декабрь!I237</f>
        <v>0</v>
      </c>
      <c r="M237" s="36">
        <f>январь!J237+февраль!J237+март!J237+апрель!J237+май!J237+июнь!J237+июль!J237+август!J237+сентябрь!J237+октябрь!J237+ноябрь!J237+декабрь!J237</f>
        <v>0</v>
      </c>
      <c r="N237" s="36">
        <f>январь!K237+февраль!K237+март!K237+апрель!K237+май!K237+июнь!K237+июль!K237+август!K237+сентябрь!K237+октябрь!K237+ноябрь!K237+декабрь!K237</f>
        <v>0</v>
      </c>
      <c r="O237" s="36">
        <f>январь!L237+февраль!L237+март!L237+апрель!L237+май!L237+июнь!L237+июль!L237+август!L237+сентябрь!L237+октябрь!L237+ноябрь!L237+декабрь!L237</f>
        <v>0</v>
      </c>
      <c r="P237" s="36">
        <f>январь!M237+февраль!M237+март!M237+апрель!M237+май!M237+июнь!M237+июль!M237+август!M237+сентябрь!M237+октябрь!M237+ноябрь!M237+декабрь!M237</f>
        <v>0</v>
      </c>
      <c r="Q237" s="36">
        <f>январь!N237+февраль!N237+март!N237+апрель!N237+май!N237+июнь!N237+июль!N237+август!N237+сентябрь!N237+октябрь!N237+ноябрь!N237+декабрь!N237</f>
        <v>0</v>
      </c>
      <c r="R237" s="29">
        <f>январь!O237+февраль!O237+март!O237+апрель!O237+май!O237+июнь!O237+июль!O237+август!O237+сентябрь!O237+октябрь!O237+ноябрь!O237+декабрь!O237</f>
        <v>0</v>
      </c>
      <c r="S237" s="36">
        <f>январь!P237+февраль!P237+март!P237+апрель!P237+май!P237+июнь!P237+июль!P237+август!P237+сентябрь!P237+октябрь!P237+ноябрь!P237+декабрь!P237</f>
        <v>0</v>
      </c>
      <c r="T237" s="29">
        <f>январь!Q237+февраль!Q237+март!Q237+апрель!Q237+май!Q237+июнь!Q237+июль!Q237+август!Q237+сентябрь!Q237+октябрь!Q237+ноябрь!Q237+декабрь!Q237</f>
        <v>0</v>
      </c>
      <c r="U237" s="36">
        <f>январь!R237+февраль!R237+март!R237+апрель!R237+май!R237+июнь!R237+июль!R237+август!R237+сентябрь!R237+октябрь!R237+ноябрь!R237+декабрь!R237</f>
        <v>0</v>
      </c>
      <c r="V237" s="36">
        <f>январь!S237+февраль!S237+март!S237+апрель!S237+май!S237+июнь!S237+июль!S237+август!S237+сентябрь!S237+октябрь!S237+ноябрь!S237+декабрь!S237</f>
        <v>0</v>
      </c>
      <c r="W237" s="36">
        <f>январь!T237+февраль!T237+март!T237+апрель!T237+май!T237+июнь!T237+июль!T237+август!T237+сентябрь!T237+октябрь!T237+ноябрь!T237+декабрь!T237</f>
        <v>0</v>
      </c>
      <c r="X237" s="36">
        <f>январь!U237+февраль!U237+март!U237+апрель!U237+май!U237+июнь!U237+июль!U237+август!U237+сентябрь!U237+октябрь!U237+ноябрь!U237+декабрь!U237</f>
        <v>0</v>
      </c>
      <c r="Y237" s="36">
        <f>январь!V237+февраль!V237+март!V237+апрель!V237+май!V237+июнь!V237+июль!V237+август!V237+сентябрь!V237+октябрь!V237+ноябрь!V237+декабрь!V237</f>
        <v>0</v>
      </c>
      <c r="Z237" s="36">
        <f>январь!W237+февраль!W237+март!W237+апрель!W237+май!W237+июнь!W237+июль!W237+август!W237+сентябрь!W237+октябрь!W237+ноябрь!W237+декабрь!W237</f>
        <v>0</v>
      </c>
      <c r="AA237" s="36">
        <f>январь!X237+февраль!X237+март!X237+апрель!X237+май!X237+июнь!X237+июль!X237+август!X237+сентябрь!X237+октябрь!X237+ноябрь!X237+декабрь!X237</f>
        <v>0</v>
      </c>
      <c r="AB237" s="29">
        <f>январь!Y237+февраль!Y237+март!Y237+апрель!Y237+май!Y237+июнь!Y237+июль!Y237+август!Y237+сентябрь!Y237+октябрь!Y237+ноябрь!Y237+декабрь!Y237</f>
        <v>0</v>
      </c>
      <c r="AC237" s="36">
        <f>январь!Z237+февраль!Z237+март!Z237+апрель!Z237+май!Z237+июнь!Z237+июль!Z237+август!Z237+сентябрь!Z237+октябрь!Z237+ноябрь!Z237+декабрь!Z237</f>
        <v>0</v>
      </c>
      <c r="AD237" s="66" t="str">
        <f>CONCATENATE(январь!AA237,$BZ$1,февраль!AA237,$BZ$1,март!AA237,$BZ$1,апрель!AA237,$BZ$1,май!AA237,$BZ$1,июнь!AA237,$BZ$1,июль!AA237,$BZ$1,август!AA237,$BZ$1,сентябрь!AA237,$BZ$1,октябрь!AA237,$BZ$1,ноябрь!AA237,$BZ$1,декабрь!AA237)</f>
        <v xml:space="preserve">           </v>
      </c>
      <c r="AE237" s="36">
        <f>январь!AB237+февраль!AB237+март!AB237+апрель!AB237+май!AB237+июнь!AB237+июль!AB237+август!AB237+сентябрь!AB237+октябрь!AB237+ноябрь!AB237+декабрь!AB237</f>
        <v>0</v>
      </c>
      <c r="AF237" s="36">
        <f>январь!AC237+февраль!AC237+март!AC237+апрель!AC237+май!AC237+июнь!AC237+июль!AC237+август!AC237+сентябрь!AC237+октябрь!AC237+ноябрь!AC237+декабрь!AC237</f>
        <v>0</v>
      </c>
      <c r="AG237" s="36">
        <f>январь!AD237+февраль!AD237+март!AD237+апрель!AD237+май!AD237+июнь!AD237+июль!AD237+август!AD237+сентябрь!AD237+октябрь!AD237+ноябрь!AD237+декабрь!AD237</f>
        <v>0</v>
      </c>
      <c r="AH237" s="36">
        <f>январь!AE237+февраль!AE237+март!AE237+апрель!AE237+май!AE237+июнь!AE237+июль!AE237+август!AE237+сентябрь!AE237+октябрь!AE237+ноябрь!AE237+декабрь!AE237</f>
        <v>0</v>
      </c>
      <c r="AI237" s="36">
        <f>январь!AF237+февраль!AF237+март!AF237+апрель!AF237+май!AF237+июнь!AF237+июль!AF237+август!AF237+сентябрь!AF237+октябрь!AF237+ноябрь!AF237+декабрь!AF237</f>
        <v>0</v>
      </c>
      <c r="AJ237" s="36">
        <f>январь!AG237+февраль!AG237+март!AG237+апрель!AG237+май!AG237+июнь!AG237+июль!AG237+август!AG237+сентябрь!AG237+октябрь!AG237+ноябрь!AG237+декабрь!AG237</f>
        <v>0</v>
      </c>
      <c r="AK237" s="29">
        <f>январь!AH237+февраль!AH237+март!AH237+апрель!AH237+май!AH237+июнь!AH237+июль!AH237+август!AH237+сентябрь!AH237+октябрь!AH237+ноябрь!AH237+декабрь!AH237</f>
        <v>0</v>
      </c>
      <c r="AL237" s="36">
        <f>январь!AI237+февраль!AI237+март!AI237+апрель!AI237+май!AI237+июнь!AI237+июль!AI237+август!AI237+сентябрь!AI237+октябрь!AI237+ноябрь!AI237+декабрь!AI237</f>
        <v>0</v>
      </c>
      <c r="AM237" s="29">
        <f>январь!AJ237+февраль!AJ237+март!AJ237+апрель!AJ237+май!AJ237+июнь!AJ237+июль!AJ237+август!AJ237+сентябрь!AJ237+октябрь!AJ237+ноябрь!AJ237+декабрь!AJ237</f>
        <v>0</v>
      </c>
      <c r="AN237" s="36">
        <f>январь!AK237+февраль!AK237+март!AK237+апрель!AK237+май!AK237+июнь!AK237+июль!AK237+август!AK237+сентябрь!AK237+октябрь!AK237+ноябрь!AK237+декабрь!AK237</f>
        <v>0</v>
      </c>
      <c r="AO237" s="36">
        <f>январь!AL237+февраль!AL237+март!AL237+апрель!AL237+май!AL237+июнь!AL237+июль!AL237+август!AL237+сентябрь!AL237+октябрь!AL237+ноябрь!AL237+декабрь!AL237</f>
        <v>0</v>
      </c>
      <c r="AP237" s="36">
        <f>январь!AM237+февраль!AM237+март!AM237+апрель!AM237+май!AM237+июнь!AM237+июль!AM237+август!AM237+сентябрь!AM237+октябрь!AM237+ноябрь!AM237+декабрь!AM237</f>
        <v>0</v>
      </c>
      <c r="AQ237" s="29">
        <f>январь!AN237+февраль!AN237+март!AN237+апрель!AN237+май!AN237+июнь!AN237+июль!AN237+август!AN237+сентябрь!AN237+октябрь!AN237+ноябрь!AN237+декабрь!AN237</f>
        <v>0</v>
      </c>
      <c r="AR237" s="36">
        <f>январь!AO237+февраль!AO237+март!AO237+апрель!AO237+май!AO237+июнь!AO237+июль!AO237+август!AO237+сентябрь!AO237+октябрь!AO237+ноябрь!AO237+декабрь!AO237</f>
        <v>0</v>
      </c>
      <c r="AS237" s="29">
        <f>январь!AP237+февраль!AP237+март!AP237+апрель!AP237+май!AP237+июнь!AP237+июль!AP237+август!AP237+сентябрь!AP237+октябрь!AP237+ноябрь!AP237+декабрь!AP237</f>
        <v>0</v>
      </c>
      <c r="AT237" s="36">
        <f>январь!AQ237+февраль!AQ237+март!AQ237+апрель!AQ237+май!AQ237+июнь!AQ237+июль!AQ237+август!AQ237+сентябрь!AQ237+октябрь!AQ237+ноябрь!AQ237+декабрь!AQ237</f>
        <v>0</v>
      </c>
      <c r="AU237" s="29">
        <f>январь!AR237+февраль!AR237+март!AR237+апрель!AR237+май!AR237+июнь!AR237+июль!AR237+август!AR237+сентябрь!AR237+октябрь!AR237+ноябрь!AR237+декабрь!AR237</f>
        <v>0</v>
      </c>
      <c r="AV237" s="36">
        <f>январь!AS237+февраль!AS237+март!AS237+апрель!AS237+май!AS237+июнь!AS237+июль!AS237+август!AS237+сентябрь!AS237+октябрь!AS237+ноябрь!AS237+декабрь!AS237</f>
        <v>0</v>
      </c>
      <c r="AW237" s="36">
        <f>январь!AT237+февраль!AT237+март!AT237+апрель!AT237+май!AT237+июнь!AT237+июль!AT237+август!AT237+сентябрь!AT237+октябрь!AT237+ноябрь!AT237+декабрь!AT237</f>
        <v>0</v>
      </c>
      <c r="AX237" s="36">
        <f>январь!AU237+февраль!AU237+март!AU237+апрель!AU237+май!AU237+июнь!AU237+июль!AU237+август!AU237+сентябрь!AU237+октябрь!AU237+ноябрь!AU237+декабрь!AU237</f>
        <v>0</v>
      </c>
      <c r="AY237" s="29">
        <f>январь!AV237+февраль!AV237+март!AV237+апрель!AV237+май!AV237+июнь!AV237+июль!AV237+август!AV237+сентябрь!AV237+октябрь!AV237+ноябрь!AV237+декабрь!AV237</f>
        <v>0</v>
      </c>
      <c r="AZ237" s="36">
        <f>январь!AW237+февраль!AW237+март!AW237+апрель!AW237+май!AW237+июнь!AW237+июль!AW237+август!AW237+сентябрь!AW237+октябрь!AW237+ноябрь!AW237+декабрь!AW237</f>
        <v>0</v>
      </c>
      <c r="BA237" s="36">
        <f>январь!AX237+февраль!AX237+март!AX237+апрель!AX237+май!AX237+июнь!AX237+июль!AX237+август!AX237+сентябрь!AX237+октябрь!AX237+ноябрь!AX237+декабрь!AX237</f>
        <v>0</v>
      </c>
      <c r="BB237" s="36">
        <f>январь!AY237+февраль!AY237+март!AY237+апрель!AY237+май!AY237+июнь!AY237+июль!AY237+август!AY237+сентябрь!AY237+октябрь!AY237+ноябрь!AY237+декабрь!AY237</f>
        <v>0</v>
      </c>
      <c r="BC237" s="29">
        <f>январь!AZ237+февраль!AZ237+март!AZ237+апрель!AZ237+май!AZ237+июнь!AZ237+июль!AZ237+август!AZ237+сентябрь!AZ237+октябрь!AZ237+ноябрь!AZ237+декабрь!AZ237</f>
        <v>0</v>
      </c>
      <c r="BD237" s="36">
        <f>январь!BA237+февраль!BA237+март!BA237+апрель!BA237+май!BA237+июнь!BA237+июль!BA237+август!BA237+сентябрь!BA237+октябрь!BA237+ноябрь!BA237+декабрь!BA237</f>
        <v>0</v>
      </c>
      <c r="BE237" s="36">
        <f>январь!BB237+февраль!BB237+март!BB237+апрель!BB237+май!BB237+июнь!BB237+июль!BB237+август!BB237+сентябрь!BB237+октябрь!BB237+ноябрь!BB237+декабрь!BB237</f>
        <v>0</v>
      </c>
      <c r="BF237" s="36">
        <f>январь!BC237+февраль!BC237+март!BC237+апрель!BC237+май!BC237+июнь!BC237+июль!BC237+август!BC237+сентябрь!BC237+октябрь!BC237+ноябрь!BC237+декабрь!BC237</f>
        <v>0</v>
      </c>
      <c r="BG237" s="36">
        <f>январь!BD237+февраль!BD237+март!BD237+апрель!BD237+май!BD237+июнь!BD237+июль!BD237+август!BD237+сентябрь!BD237+октябрь!BD237+ноябрь!BD237+декабрь!BD237</f>
        <v>0</v>
      </c>
      <c r="BH237" s="36">
        <f>январь!BE237+февраль!BE237+март!BE237+апрель!BE237+май!BE237+июнь!BE237+июль!BE237+август!BE237+сентябрь!BE237+октябрь!BE237+ноябрь!BE237+декабрь!BE237</f>
        <v>0</v>
      </c>
      <c r="BI237" s="36">
        <f>январь!BF237+февраль!BF237+март!BF237+апрель!BF237+май!BF237+июнь!BF237+июль!BF237+август!BF237+сентябрь!BF237+октябрь!BF237+ноябрь!BF237+декабрь!BF237</f>
        <v>0</v>
      </c>
      <c r="BJ237" s="36">
        <f>январь!BG237+февраль!BG237+март!BG237+апрель!BG237+май!BG237+июнь!BG237+июль!BG237+август!BG237+сентябрь!BG237+октябрь!BG237+ноябрь!BG237+декабрь!BG237</f>
        <v>0</v>
      </c>
      <c r="BK237" s="36">
        <f>январь!BH237+февраль!BH237+март!BH237+апрель!BH237+май!BH237+июнь!BH237+июль!BH237+август!BH237+сентябрь!BH237+октябрь!BH237+ноябрь!BH237+декабрь!BH237</f>
        <v>0</v>
      </c>
      <c r="BL237" s="36">
        <f>январь!BI237+февраль!BI237+март!BI237+апрель!BI237+май!BI237+июнь!BI237+июль!BI237+август!BI237+сентябрь!BI237+октябрь!BI237+ноябрь!BI237+декабрь!BI237</f>
        <v>0</v>
      </c>
      <c r="BM237" s="29">
        <f>январь!BJ237+февраль!BJ237+март!BJ237+апрель!BJ237+май!BJ237+июнь!BJ237+июль!BJ237+август!BJ237+сентябрь!BJ237+октябрь!BJ237+ноябрь!BJ237+декабрь!BJ237</f>
        <v>0</v>
      </c>
      <c r="BN237" s="36">
        <f>январь!BK237+февраль!BK237+март!BK237+апрель!BK237+май!BK237+июнь!BK237+июль!BK237+август!BK237+сентябрь!BK237+октябрь!BK237+ноябрь!BK237+декабрь!BK237</f>
        <v>0</v>
      </c>
      <c r="BO237" s="29">
        <f>январь!BL237+февраль!BL237+март!BL237+апрель!BL237+май!BL237+июнь!BL237+июль!BL237+август!BL237+сентябрь!BL237+октябрь!BL237+ноябрь!BL237+декабрь!BL237</f>
        <v>0</v>
      </c>
      <c r="BP237" s="36">
        <f>январь!BM237+февраль!BM237+март!BM237+апрель!BM237+май!BM237+июнь!BM237+июль!BM237+август!BM237+сентябрь!BM237+октябрь!BM237+ноябрь!BM237+декабрь!BM237</f>
        <v>0</v>
      </c>
      <c r="BQ237" s="36">
        <f>январь!BN237+февраль!BN237+март!BN237+апрель!BN237+май!BN237+июнь!BN237+июль!BN237+август!BN237+сентябрь!BN237+октябрь!BN237+ноябрь!BN237+декабрь!BN237</f>
        <v>0</v>
      </c>
      <c r="BR237" s="36">
        <f>январь!BO237+февраль!BO237+март!BO237+апрель!BO237+май!BO237+июнь!BO237+июль!BO237+август!BO237+сентябрь!BO237+октябрь!BO237+ноябрь!BO237+декабрь!BO237</f>
        <v>0</v>
      </c>
      <c r="BS237" s="29">
        <f>январь!BP237+февраль!BP237+март!BP237+апрель!BP237+май!BP237+июнь!BP237+июль!BP237+август!BP237+сентябрь!BP237+октябрь!BP237+ноябрь!BP237+декабрь!BP237</f>
        <v>0</v>
      </c>
      <c r="BT237" s="36">
        <f>январь!BQ237+февраль!BQ237+март!BQ237+апрель!BQ237+май!BQ237+июнь!BQ237+июль!BQ237+август!BQ237+сентябрь!BQ237+октябрь!BQ237+ноябрь!BQ237+декабрь!BQ237</f>
        <v>0</v>
      </c>
      <c r="BU237" s="29">
        <f>январь!BR237+февраль!BR237+март!BR237+апрель!BR237+май!BR237+июнь!BR237+июль!BR237+август!BR237+сентябрь!BR237+октябрь!BR237+ноябрь!BR237+декабрь!BR237</f>
        <v>0</v>
      </c>
      <c r="BV237" s="36">
        <f>январь!BS237+февраль!BS237+март!BS237+апрель!BS237+май!BS237+июнь!BS237+июль!BS237+август!BS237+сентябрь!BS237+октябрь!BS237+ноябрь!BS237+декабрь!BS237</f>
        <v>0</v>
      </c>
      <c r="BW237" s="36">
        <f>январь!BT237+февраль!BT237+март!BT237+апрель!BT237+май!BT237+июнь!BT237+июль!BT237+август!BT237+сентябрь!BT237+октябрь!BT237+ноябрь!BT237+декабрь!BT237</f>
        <v>0</v>
      </c>
      <c r="BX237" s="36">
        <f>январь!BU237+февраль!BU237+март!BU237+апрель!BU237+май!BU237+июнь!BU237+июль!BU237+август!BU237+сентябрь!BU237+октябрь!BU237+ноябрь!BU237+декабрь!BU237</f>
        <v>0</v>
      </c>
      <c r="BY237" s="36">
        <f>январь!BV237+февраль!BV237+март!BV237+апрель!BV237+май!BV237+июнь!BV237+июль!BV237+август!BV237+сентябрь!BV237+октябрь!BV237+ноябрь!BV237+декабрь!BV237</f>
        <v>0</v>
      </c>
      <c r="BZ237" s="77">
        <v>0</v>
      </c>
    </row>
    <row r="238" spans="1:78" x14ac:dyDescent="0.25">
      <c r="A238" s="16">
        <v>236</v>
      </c>
      <c r="B238" s="16">
        <v>2</v>
      </c>
      <c r="C238" s="37" t="s">
        <v>693</v>
      </c>
      <c r="D238" s="51">
        <v>332.72592200966182</v>
      </c>
      <c r="E238" s="25">
        <v>-902.67733600000008</v>
      </c>
      <c r="F238" s="26">
        <f t="shared" si="9"/>
        <v>-609.62141399033828</v>
      </c>
      <c r="G238" s="26">
        <f t="shared" si="10"/>
        <v>293.0559220096618</v>
      </c>
      <c r="H238" s="26">
        <f t="shared" si="11"/>
        <v>39.67</v>
      </c>
      <c r="I238" s="36">
        <f>январь!F238+февраль!F238+март!F238+апрель!F238+май!F238+июнь!F238+июль!F238+август!F238+сентябрь!F238+октябрь!F238+ноябрь!F238+декабрь!F238</f>
        <v>0</v>
      </c>
      <c r="J238" s="36">
        <f>январь!G238+февраль!G238+март!G238+апрель!G238+май!G238+июнь!G238+июль!G238+август!G238+сентябрь!G238+октябрь!G238+ноябрь!G238+декабрь!G238</f>
        <v>0</v>
      </c>
      <c r="K238" s="36">
        <f>январь!H238+февраль!H238+март!H238+апрель!H238+май!H238+июнь!H238+июль!H238+август!H238+сентябрь!H238+октябрь!H238+ноябрь!H238+декабрь!H238</f>
        <v>0</v>
      </c>
      <c r="L238" s="27">
        <f>январь!I238+февраль!I238+март!I238+апрель!I238+май!I238+июнь!I238+июль!I238+август!I238+сентябрь!I238+октябрь!I238+ноябрь!I238+декабрь!I238</f>
        <v>0</v>
      </c>
      <c r="M238" s="36">
        <f>январь!J238+февраль!J238+март!J238+апрель!J238+май!J238+июнь!J238+июль!J238+август!J238+сентябрь!J238+октябрь!J238+ноябрь!J238+декабрь!J238</f>
        <v>0</v>
      </c>
      <c r="N238" s="36">
        <f>январь!K238+февраль!K238+март!K238+апрель!K238+май!K238+июнь!K238+июль!K238+август!K238+сентябрь!K238+октябрь!K238+ноябрь!K238+декабрь!K238</f>
        <v>0</v>
      </c>
      <c r="O238" s="36">
        <f>январь!L238+февраль!L238+март!L238+апрель!L238+май!L238+июнь!L238+июль!L238+август!L238+сентябрь!L238+октябрь!L238+ноябрь!L238+декабрь!L238</f>
        <v>0</v>
      </c>
      <c r="P238" s="36">
        <f>январь!M238+февраль!M238+март!M238+апрель!M238+май!M238+июнь!M238+июль!M238+август!M238+сентябрь!M238+октябрь!M238+ноябрь!M238+декабрь!M238</f>
        <v>0</v>
      </c>
      <c r="Q238" s="36">
        <f>январь!N238+февраль!N238+март!N238+апрель!N238+май!N238+июнь!N238+июль!N238+август!N238+сентябрь!N238+октябрь!N238+ноябрь!N238+декабрь!N238</f>
        <v>0</v>
      </c>
      <c r="R238" s="29">
        <f>январь!O238+февраль!O238+март!O238+апрель!O238+май!O238+июнь!O238+июль!O238+август!O238+сентябрь!O238+октябрь!O238+ноябрь!O238+декабрь!O238</f>
        <v>0</v>
      </c>
      <c r="S238" s="36">
        <f>январь!P238+февраль!P238+март!P238+апрель!P238+май!P238+июнь!P238+июль!P238+август!P238+сентябрь!P238+октябрь!P238+ноябрь!P238+декабрь!P238</f>
        <v>0</v>
      </c>
      <c r="T238" s="29">
        <f>январь!Q238+февраль!Q238+март!Q238+апрель!Q238+май!Q238+июнь!Q238+июль!Q238+август!Q238+сентябрь!Q238+октябрь!Q238+ноябрь!Q238+декабрь!Q238</f>
        <v>0</v>
      </c>
      <c r="U238" s="36">
        <f>январь!R238+февраль!R238+март!R238+апрель!R238+май!R238+июнь!R238+июль!R238+август!R238+сентябрь!R238+октябрь!R238+ноябрь!R238+декабрь!R238</f>
        <v>0</v>
      </c>
      <c r="V238" s="36">
        <f>январь!S238+февраль!S238+март!S238+апрель!S238+май!S238+июнь!S238+июль!S238+август!S238+сентябрь!S238+октябрь!S238+ноябрь!S238+декабрь!S238</f>
        <v>0</v>
      </c>
      <c r="W238" s="36">
        <f>январь!T238+февраль!T238+март!T238+апрель!T238+май!T238+июнь!T238+июль!T238+август!T238+сентябрь!T238+октябрь!T238+ноябрь!T238+декабрь!T238</f>
        <v>0</v>
      </c>
      <c r="X238" s="36">
        <f>январь!U238+февраль!U238+март!U238+апрель!U238+май!U238+июнь!U238+июль!U238+август!U238+сентябрь!U238+октябрь!U238+ноябрь!U238+декабрь!U238</f>
        <v>1.6E-2</v>
      </c>
      <c r="Y238" s="36">
        <f>январь!V238+февраль!V238+март!V238+апрель!V238+май!V238+июнь!V238+июль!V238+август!V238+сентябрь!V238+октябрь!V238+ноябрь!V238+декабрь!V238</f>
        <v>28.584000000000003</v>
      </c>
      <c r="Z238" s="36">
        <f>январь!W238+февраль!W238+март!W238+апрель!W238+май!W238+июнь!W238+июль!W238+август!W238+сентябрь!W238+октябрь!W238+ноябрь!W238+декабрь!W238</f>
        <v>0</v>
      </c>
      <c r="AA238" s="36">
        <f>январь!X238+февраль!X238+март!X238+апрель!X238+май!X238+июнь!X238+июль!X238+август!X238+сентябрь!X238+октябрь!X238+ноябрь!X238+декабрь!X238</f>
        <v>0</v>
      </c>
      <c r="AB238" s="29">
        <f>январь!Y238+февраль!Y238+март!Y238+апрель!Y238+май!Y238+июнь!Y238+июль!Y238+август!Y238+сентябрь!Y238+октябрь!Y238+ноябрь!Y238+декабрь!Y238</f>
        <v>0</v>
      </c>
      <c r="AC238" s="36">
        <f>январь!Z238+февраль!Z238+март!Z238+апрель!Z238+май!Z238+июнь!Z238+июль!Z238+август!Z238+сентябрь!Z238+октябрь!Z238+ноябрь!Z238+декабрь!Z238</f>
        <v>0</v>
      </c>
      <c r="AD238" s="66" t="str">
        <f>CONCATENATE(январь!AA238,$BZ$1,февраль!AA238,$BZ$1,март!AA238,$BZ$1,апрель!AA238,$BZ$1,май!AA238,$BZ$1,июнь!AA238,$BZ$1,июль!AA238,$BZ$1,август!AA238,$BZ$1,сентябрь!AA238,$BZ$1,октябрь!AA238,$BZ$1,ноябрь!AA238,$BZ$1,декабрь!AA238)</f>
        <v xml:space="preserve">           </v>
      </c>
      <c r="AE238" s="36">
        <f>январь!AB238+февраль!AB238+март!AB238+апрель!AB238+май!AB238+июнь!AB238+июль!AB238+август!AB238+сентябрь!AB238+октябрь!AB238+ноябрь!AB238+декабрь!AB238</f>
        <v>0</v>
      </c>
      <c r="AF238" s="36">
        <f>январь!AC238+февраль!AC238+март!AC238+апрель!AC238+май!AC238+июнь!AC238+июль!AC238+август!AC238+сентябрь!AC238+октябрь!AC238+ноябрь!AC238+декабрь!AC238</f>
        <v>0</v>
      </c>
      <c r="AG238" s="36">
        <f>январь!AD238+февраль!AD238+март!AD238+апрель!AD238+май!AD238+июнь!AD238+июль!AD238+август!AD238+сентябрь!AD238+октябрь!AD238+ноябрь!AD238+декабрь!AD238</f>
        <v>0</v>
      </c>
      <c r="AH238" s="36">
        <f>январь!AE238+февраль!AE238+март!AE238+апрель!AE238+май!AE238+июнь!AE238+июль!AE238+август!AE238+сентябрь!AE238+октябрь!AE238+ноябрь!AE238+декабрь!AE238</f>
        <v>0</v>
      </c>
      <c r="AI238" s="36">
        <f>январь!AF238+февраль!AF238+март!AF238+апрель!AF238+май!AF238+июнь!AF238+июль!AF238+август!AF238+сентябрь!AF238+октябрь!AF238+ноябрь!AF238+декабрь!AF238</f>
        <v>4.0000000000000001E-3</v>
      </c>
      <c r="AJ238" s="36">
        <f>январь!AG238+февраль!AG238+март!AG238+апрель!AG238+май!AG238+июнь!AG238+июль!AG238+август!AG238+сентябрь!AG238+октябрь!AG238+ноябрь!AG238+декабрь!AG238</f>
        <v>8.0429999999999993</v>
      </c>
      <c r="AK238" s="29">
        <f>январь!AH238+февраль!AH238+март!AH238+апрель!AH238+май!AH238+июнь!AH238+июль!AH238+август!AH238+сентябрь!AH238+октябрь!AH238+ноябрь!AH238+декабрь!AH238</f>
        <v>0</v>
      </c>
      <c r="AL238" s="36">
        <f>январь!AI238+февраль!AI238+март!AI238+апрель!AI238+май!AI238+июнь!AI238+июль!AI238+август!AI238+сентябрь!AI238+октябрь!AI238+ноябрь!AI238+декабрь!AI238</f>
        <v>0</v>
      </c>
      <c r="AM238" s="29">
        <f>январь!AJ238+февраль!AJ238+март!AJ238+апрель!AJ238+май!AJ238+июнь!AJ238+июль!AJ238+август!AJ238+сентябрь!AJ238+октябрь!AJ238+ноябрь!AJ238+декабрь!AJ238</f>
        <v>0</v>
      </c>
      <c r="AN238" s="36">
        <f>январь!AK238+февраль!AK238+март!AK238+апрель!AK238+май!AK238+июнь!AK238+июль!AK238+август!AK238+сентябрь!AK238+октябрь!AK238+ноябрь!AK238+декабрь!AK238</f>
        <v>0</v>
      </c>
      <c r="AO238" s="36">
        <f>январь!AL238+февраль!AL238+март!AL238+апрель!AL238+май!AL238+июнь!AL238+июль!AL238+август!AL238+сентябрь!AL238+октябрь!AL238+ноябрь!AL238+декабрь!AL238</f>
        <v>0</v>
      </c>
      <c r="AP238" s="36">
        <f>январь!AM238+февраль!AM238+март!AM238+апрель!AM238+май!AM238+июнь!AM238+июль!AM238+август!AM238+сентябрь!AM238+октябрь!AM238+ноябрь!AM238+декабрь!AM238</f>
        <v>0</v>
      </c>
      <c r="AQ238" s="29">
        <f>январь!AN238+февраль!AN238+март!AN238+апрель!AN238+май!AN238+июнь!AN238+июль!AN238+август!AN238+сентябрь!AN238+октябрь!AN238+ноябрь!AN238+декабрь!AN238</f>
        <v>0</v>
      </c>
      <c r="AR238" s="36">
        <f>январь!AO238+февраль!AO238+март!AO238+апрель!AO238+май!AO238+июнь!AO238+июль!AO238+август!AO238+сентябрь!AO238+октябрь!AO238+ноябрь!AO238+декабрь!AO238</f>
        <v>0</v>
      </c>
      <c r="AS238" s="29">
        <f>январь!AP238+февраль!AP238+март!AP238+апрель!AP238+май!AP238+июнь!AP238+июль!AP238+август!AP238+сентябрь!AP238+октябрь!AP238+ноябрь!AP238+декабрь!AP238</f>
        <v>0</v>
      </c>
      <c r="AT238" s="36">
        <f>январь!AQ238+февраль!AQ238+март!AQ238+апрель!AQ238+май!AQ238+июнь!AQ238+июль!AQ238+август!AQ238+сентябрь!AQ238+октябрь!AQ238+ноябрь!AQ238+декабрь!AQ238</f>
        <v>0</v>
      </c>
      <c r="AU238" s="29">
        <f>январь!AR238+февраль!AR238+март!AR238+апрель!AR238+май!AR238+июнь!AR238+июль!AR238+август!AR238+сентябрь!AR238+октябрь!AR238+ноябрь!AR238+декабрь!AR238</f>
        <v>0</v>
      </c>
      <c r="AV238" s="36">
        <f>январь!AS238+февраль!AS238+март!AS238+апрель!AS238+май!AS238+июнь!AS238+июль!AS238+август!AS238+сентябрь!AS238+октябрь!AS238+ноябрь!AS238+декабрь!AS238</f>
        <v>0</v>
      </c>
      <c r="AW238" s="36">
        <f>январь!AT238+февраль!AT238+март!AT238+апрель!AT238+май!AT238+июнь!AT238+июль!AT238+август!AT238+сентябрь!AT238+октябрь!AT238+ноябрь!AT238+декабрь!AT238</f>
        <v>0</v>
      </c>
      <c r="AX238" s="36">
        <f>январь!AU238+февраль!AU238+март!AU238+апрель!AU238+май!AU238+июнь!AU238+июль!AU238+август!AU238+сентябрь!AU238+октябрь!AU238+ноябрь!AU238+декабрь!AU238</f>
        <v>0</v>
      </c>
      <c r="AY238" s="29">
        <f>январь!AV238+февраль!AV238+март!AV238+апрель!AV238+май!AV238+июнь!AV238+июль!AV238+август!AV238+сентябрь!AV238+октябрь!AV238+ноябрь!AV238+декабрь!AV238</f>
        <v>0</v>
      </c>
      <c r="AZ238" s="36">
        <f>январь!AW238+февраль!AW238+март!AW238+апрель!AW238+май!AW238+июнь!AW238+июль!AW238+август!AW238+сентябрь!AW238+октябрь!AW238+ноябрь!AW238+декабрь!AW238</f>
        <v>0</v>
      </c>
      <c r="BA238" s="36">
        <f>январь!AX238+февраль!AX238+март!AX238+апрель!AX238+май!AX238+июнь!AX238+июль!AX238+август!AX238+сентябрь!AX238+октябрь!AX238+ноябрь!AX238+декабрь!AX238</f>
        <v>0</v>
      </c>
      <c r="BB238" s="36">
        <f>январь!AY238+февраль!AY238+март!AY238+апрель!AY238+май!AY238+июнь!AY238+июль!AY238+август!AY238+сентябрь!AY238+октябрь!AY238+ноябрь!AY238+декабрь!AY238</f>
        <v>0</v>
      </c>
      <c r="BC238" s="29">
        <f>январь!AZ238+февраль!AZ238+март!AZ238+апрель!AZ238+май!AZ238+июнь!AZ238+июль!AZ238+август!AZ238+сентябрь!AZ238+октябрь!AZ238+ноябрь!AZ238+декабрь!AZ238</f>
        <v>0</v>
      </c>
      <c r="BD238" s="36">
        <f>январь!BA238+февраль!BA238+март!BA238+апрель!BA238+май!BA238+июнь!BA238+июль!BA238+август!BA238+сентябрь!BA238+октябрь!BA238+ноябрь!BA238+декабрь!BA238</f>
        <v>0</v>
      </c>
      <c r="BE238" s="36">
        <f>январь!BB238+февраль!BB238+март!BB238+апрель!BB238+май!BB238+июнь!BB238+июль!BB238+август!BB238+сентябрь!BB238+октябрь!BB238+ноябрь!BB238+декабрь!BB238</f>
        <v>0</v>
      </c>
      <c r="BF238" s="36">
        <f>январь!BC238+февраль!BC238+март!BC238+апрель!BC238+май!BC238+июнь!BC238+июль!BC238+август!BC238+сентябрь!BC238+октябрь!BC238+ноябрь!BC238+декабрь!BC238</f>
        <v>0</v>
      </c>
      <c r="BG238" s="36">
        <f>январь!BD238+февраль!BD238+март!BD238+апрель!BD238+май!BD238+июнь!BD238+июль!BD238+август!BD238+сентябрь!BD238+октябрь!BD238+ноябрь!BD238+декабрь!BD238</f>
        <v>0</v>
      </c>
      <c r="BH238" s="36">
        <f>январь!BE238+февраль!BE238+март!BE238+апрель!BE238+май!BE238+июнь!BE238+июль!BE238+август!BE238+сентябрь!BE238+октябрь!BE238+ноябрь!BE238+декабрь!BE238</f>
        <v>0</v>
      </c>
      <c r="BI238" s="36">
        <f>январь!BF238+февраль!BF238+март!BF238+апрель!BF238+май!BF238+июнь!BF238+июль!BF238+август!BF238+сентябрь!BF238+октябрь!BF238+ноябрь!BF238+декабрь!BF238</f>
        <v>0</v>
      </c>
      <c r="BJ238" s="36">
        <f>январь!BG238+февраль!BG238+март!BG238+апрель!BG238+май!BG238+июнь!BG238+июль!BG238+август!BG238+сентябрь!BG238+октябрь!BG238+ноябрь!BG238+декабрь!BG238</f>
        <v>0</v>
      </c>
      <c r="BK238" s="36">
        <f>январь!BH238+февраль!BH238+март!BH238+апрель!BH238+май!BH238+июнь!BH238+июль!BH238+август!BH238+сентябрь!BH238+октябрь!BH238+ноябрь!BH238+декабрь!BH238</f>
        <v>0</v>
      </c>
      <c r="BL238" s="36">
        <f>январь!BI238+февраль!BI238+март!BI238+апрель!BI238+май!BI238+июнь!BI238+июль!BI238+август!BI238+сентябрь!BI238+октябрь!BI238+ноябрь!BI238+декабрь!BI238</f>
        <v>0</v>
      </c>
      <c r="BM238" s="29">
        <f>январь!BJ238+февраль!BJ238+март!BJ238+апрель!BJ238+май!BJ238+июнь!BJ238+июль!BJ238+август!BJ238+сентябрь!BJ238+октябрь!BJ238+ноябрь!BJ238+декабрь!BJ238</f>
        <v>0</v>
      </c>
      <c r="BN238" s="36">
        <f>январь!BK238+февраль!BK238+март!BK238+апрель!BK238+май!BK238+июнь!BK238+июль!BK238+август!BK238+сентябрь!BK238+октябрь!BK238+ноябрь!BK238+декабрь!BK238</f>
        <v>0</v>
      </c>
      <c r="BO238" s="29">
        <f>январь!BL238+февраль!BL238+март!BL238+апрель!BL238+май!BL238+июнь!BL238+июль!BL238+август!BL238+сентябрь!BL238+октябрь!BL238+ноябрь!BL238+декабрь!BL238</f>
        <v>0</v>
      </c>
      <c r="BP238" s="36">
        <f>январь!BM238+февраль!BM238+март!BM238+апрель!BM238+май!BM238+июнь!BM238+июль!BM238+август!BM238+сентябрь!BM238+октябрь!BM238+ноябрь!BM238+декабрь!BM238</f>
        <v>0</v>
      </c>
      <c r="BQ238" s="36">
        <f>январь!BN238+февраль!BN238+март!BN238+апрель!BN238+май!BN238+июнь!BN238+июль!BN238+август!BN238+сентябрь!BN238+октябрь!BN238+ноябрь!BN238+декабрь!BN238</f>
        <v>0</v>
      </c>
      <c r="BR238" s="36">
        <f>январь!BO238+февраль!BO238+март!BO238+апрель!BO238+май!BO238+июнь!BO238+июль!BO238+август!BO238+сентябрь!BO238+октябрь!BO238+ноябрь!BO238+декабрь!BO238</f>
        <v>0</v>
      </c>
      <c r="BS238" s="29">
        <f>январь!BP238+февраль!BP238+март!BP238+апрель!BP238+май!BP238+июнь!BP238+июль!BP238+август!BP238+сентябрь!BP238+октябрь!BP238+ноябрь!BP238+декабрь!BP238</f>
        <v>1</v>
      </c>
      <c r="BT238" s="36">
        <f>январь!BQ238+февраль!BQ238+март!BQ238+апрель!BQ238+май!BQ238+июнь!BQ238+июль!BQ238+август!BQ238+сентябрь!BQ238+октябрь!BQ238+ноябрь!BQ238+декабрь!BQ238</f>
        <v>1.4730000000000001</v>
      </c>
      <c r="BU238" s="29">
        <f>январь!BR238+февраль!BR238+март!BR238+апрель!BR238+май!BR238+июнь!BR238+июль!BR238+август!BR238+сентябрь!BR238+октябрь!BR238+ноябрь!BR238+декабрь!BR238</f>
        <v>0</v>
      </c>
      <c r="BV238" s="36">
        <f>январь!BS238+февраль!BS238+март!BS238+апрель!BS238+май!BS238+июнь!BS238+июль!BS238+август!BS238+сентябрь!BS238+октябрь!BS238+ноябрь!BS238+декабрь!BS238</f>
        <v>0</v>
      </c>
      <c r="BW238" s="36">
        <f>январь!BT238+февраль!BT238+март!BT238+апрель!BT238+май!BT238+июнь!BT238+июль!BT238+август!BT238+сентябрь!BT238+октябрь!BT238+ноябрь!BT238+декабрь!BT238</f>
        <v>0</v>
      </c>
      <c r="BX238" s="36">
        <f>январь!BU238+февраль!BU238+март!BU238+апрель!BU238+май!BU238+июнь!BU238+июль!BU238+август!BU238+сентябрь!BU238+октябрь!BU238+ноябрь!BU238+декабрь!BU238</f>
        <v>0</v>
      </c>
      <c r="BY238" s="36">
        <f>январь!BV238+февраль!BV238+март!BV238+апрель!BV238+май!BV238+июнь!BV238+июль!BV238+август!BV238+сентябрь!BV238+октябрь!BV238+ноябрь!BV238+декабрь!BV238</f>
        <v>1.57</v>
      </c>
      <c r="BZ238" s="77">
        <v>1</v>
      </c>
    </row>
    <row r="239" spans="1:78" x14ac:dyDescent="0.25">
      <c r="A239" s="16">
        <v>237</v>
      </c>
      <c r="B239" s="16">
        <v>2</v>
      </c>
      <c r="C239" s="37" t="s">
        <v>927</v>
      </c>
      <c r="D239" s="51">
        <v>30.250130245410627</v>
      </c>
      <c r="E239" s="25">
        <v>-162.33644999999999</v>
      </c>
      <c r="F239" s="26">
        <f t="shared" si="9"/>
        <v>-147.89931975458936</v>
      </c>
      <c r="G239" s="26">
        <f t="shared" si="10"/>
        <v>14.437130245410627</v>
      </c>
      <c r="H239" s="26">
        <f t="shared" si="11"/>
        <v>15.813000000000001</v>
      </c>
      <c r="I239" s="36">
        <f>январь!F239+февраль!F239+март!F239+апрель!F239+май!F239+июнь!F239+июль!F239+август!F239+сентябрь!F239+октябрь!F239+ноябрь!F239+декабрь!F239</f>
        <v>0</v>
      </c>
      <c r="J239" s="36">
        <f>январь!G239+февраль!G239+март!G239+апрель!G239+май!G239+июнь!G239+июль!G239+август!G239+сентябрь!G239+октябрь!G239+ноябрь!G239+декабрь!G239</f>
        <v>0</v>
      </c>
      <c r="K239" s="36">
        <f>январь!H239+февраль!H239+март!H239+апрель!H239+май!H239+июнь!H239+июль!H239+август!H239+сентябрь!H239+октябрь!H239+ноябрь!H239+декабрь!H239</f>
        <v>0</v>
      </c>
      <c r="L239" s="27">
        <f>январь!I239+февраль!I239+март!I239+апрель!I239+май!I239+июнь!I239+июль!I239+август!I239+сентябрь!I239+октябрь!I239+ноябрь!I239+декабрь!I239</f>
        <v>0</v>
      </c>
      <c r="M239" s="36">
        <f>январь!J239+февраль!J239+март!J239+апрель!J239+май!J239+июнь!J239+июль!J239+август!J239+сентябрь!J239+октябрь!J239+ноябрь!J239+декабрь!J239</f>
        <v>0</v>
      </c>
      <c r="N239" s="36">
        <f>январь!K239+февраль!K239+март!K239+апрель!K239+май!K239+июнь!K239+июль!K239+август!K239+сентябрь!K239+октябрь!K239+ноябрь!K239+декабрь!K239</f>
        <v>0</v>
      </c>
      <c r="O239" s="36">
        <f>январь!L239+февраль!L239+март!L239+апрель!L239+май!L239+июнь!L239+июль!L239+август!L239+сентябрь!L239+октябрь!L239+ноябрь!L239+декабрь!L239</f>
        <v>0</v>
      </c>
      <c r="P239" s="36">
        <f>январь!M239+февраль!M239+март!M239+апрель!M239+май!M239+июнь!M239+июль!M239+август!M239+сентябрь!M239+октябрь!M239+ноябрь!M239+декабрь!M239</f>
        <v>0</v>
      </c>
      <c r="Q239" s="36">
        <f>январь!N239+февраль!N239+март!N239+апрель!N239+май!N239+июнь!N239+июль!N239+август!N239+сентябрь!N239+октябрь!N239+ноябрь!N239+декабрь!N239</f>
        <v>0</v>
      </c>
      <c r="R239" s="29">
        <f>январь!O239+февраль!O239+март!O239+апрель!O239+май!O239+июнь!O239+июль!O239+август!O239+сентябрь!O239+октябрь!O239+ноябрь!O239+декабрь!O239</f>
        <v>0</v>
      </c>
      <c r="S239" s="36">
        <f>январь!P239+февраль!P239+март!P239+апрель!P239+май!P239+июнь!P239+июль!P239+август!P239+сентябрь!P239+октябрь!P239+ноябрь!P239+декабрь!P239</f>
        <v>0</v>
      </c>
      <c r="T239" s="29">
        <f>январь!Q239+февраль!Q239+март!Q239+апрель!Q239+май!Q239+июнь!Q239+июль!Q239+август!Q239+сентябрь!Q239+октябрь!Q239+ноябрь!Q239+декабрь!Q239</f>
        <v>0</v>
      </c>
      <c r="U239" s="36">
        <f>январь!R239+февраль!R239+март!R239+апрель!R239+май!R239+июнь!R239+июль!R239+август!R239+сентябрь!R239+октябрь!R239+ноябрь!R239+декабрь!R239</f>
        <v>0</v>
      </c>
      <c r="V239" s="36">
        <f>январь!S239+февраль!S239+март!S239+апрель!S239+май!S239+июнь!S239+июль!S239+август!S239+сентябрь!S239+октябрь!S239+ноябрь!S239+декабрь!S239</f>
        <v>0</v>
      </c>
      <c r="W239" s="36">
        <f>январь!T239+февраль!T239+март!T239+апрель!T239+май!T239+июнь!T239+июль!T239+август!T239+сентябрь!T239+октябрь!T239+ноябрь!T239+декабрь!T239</f>
        <v>0</v>
      </c>
      <c r="X239" s="36">
        <f>январь!U239+февраль!U239+март!U239+апрель!U239+май!U239+июнь!U239+июль!U239+август!U239+сентябрь!U239+октябрь!U239+ноябрь!U239+декабрь!U239</f>
        <v>0</v>
      </c>
      <c r="Y239" s="36">
        <f>январь!V239+февраль!V239+март!V239+апрель!V239+май!V239+июнь!V239+июль!V239+август!V239+сентябрь!V239+октябрь!V239+ноябрь!V239+декабрь!V239</f>
        <v>0</v>
      </c>
      <c r="Z239" s="36">
        <f>январь!W239+февраль!W239+март!W239+апрель!W239+май!W239+июнь!W239+июль!W239+август!W239+сентябрь!W239+октябрь!W239+ноябрь!W239+декабрь!W239</f>
        <v>0</v>
      </c>
      <c r="AA239" s="36">
        <f>январь!X239+февраль!X239+март!X239+апрель!X239+май!X239+июнь!X239+июль!X239+август!X239+сентябрь!X239+октябрь!X239+ноябрь!X239+декабрь!X239</f>
        <v>0</v>
      </c>
      <c r="AB239" s="29">
        <f>январь!Y239+февраль!Y239+март!Y239+апрель!Y239+май!Y239+июнь!Y239+июль!Y239+август!Y239+сентябрь!Y239+октябрь!Y239+ноябрь!Y239+декабрь!Y239</f>
        <v>0</v>
      </c>
      <c r="AC239" s="36">
        <f>январь!Z239+февраль!Z239+март!Z239+апрель!Z239+май!Z239+июнь!Z239+июль!Z239+август!Z239+сентябрь!Z239+октябрь!Z239+ноябрь!Z239+декабрь!Z239</f>
        <v>0</v>
      </c>
      <c r="AD239" s="66" t="str">
        <f>CONCATENATE(январь!AA239,$BZ$1,февраль!AA239,$BZ$1,март!AA239,$BZ$1,апрель!AA239,$BZ$1,май!AA239,$BZ$1,июнь!AA239,$BZ$1,июль!AA239,$BZ$1,август!AA239,$BZ$1,сентябрь!AA239,$BZ$1,октябрь!AA239,$BZ$1,ноябрь!AA239,$BZ$1,декабрь!AA239)</f>
        <v xml:space="preserve">           </v>
      </c>
      <c r="AE239" s="36">
        <f>январь!AB239+февраль!AB239+март!AB239+апрель!AB239+май!AB239+июнь!AB239+июль!AB239+август!AB239+сентябрь!AB239+октябрь!AB239+ноябрь!AB239+декабрь!AB239</f>
        <v>0</v>
      </c>
      <c r="AF239" s="36">
        <f>январь!AC239+февраль!AC239+март!AC239+апрель!AC239+май!AC239+июнь!AC239+июль!AC239+август!AC239+сентябрь!AC239+октябрь!AC239+ноябрь!AC239+декабрь!AC239</f>
        <v>0</v>
      </c>
      <c r="AG239" s="36">
        <f>январь!AD239+февраль!AD239+март!AD239+апрель!AD239+май!AD239+июнь!AD239+июль!AD239+август!AD239+сентябрь!AD239+октябрь!AD239+ноябрь!AD239+декабрь!AD239</f>
        <v>0</v>
      </c>
      <c r="AH239" s="36">
        <f>январь!AE239+февраль!AE239+март!AE239+апрель!AE239+май!AE239+июнь!AE239+июль!AE239+август!AE239+сентябрь!AE239+октябрь!AE239+ноябрь!AE239+декабрь!AE239</f>
        <v>0</v>
      </c>
      <c r="AI239" s="36">
        <f>январь!AF239+февраль!AF239+март!AF239+апрель!AF239+май!AF239+июнь!AF239+июль!AF239+август!AF239+сентябрь!AF239+октябрь!AF239+ноябрь!AF239+декабрь!AF239</f>
        <v>0</v>
      </c>
      <c r="AJ239" s="36">
        <f>январь!AG239+февраль!AG239+март!AG239+апрель!AG239+май!AG239+июнь!AG239+июль!AG239+август!AG239+сентябрь!AG239+октябрь!AG239+ноябрь!AG239+декабрь!AG239</f>
        <v>0</v>
      </c>
      <c r="AK239" s="29">
        <f>январь!AH239+февраль!AH239+март!AH239+апрель!AH239+май!AH239+июнь!AH239+июль!AH239+август!AH239+сентябрь!AH239+октябрь!AH239+ноябрь!AH239+декабрь!AH239</f>
        <v>0</v>
      </c>
      <c r="AL239" s="36">
        <f>январь!AI239+февраль!AI239+март!AI239+апрель!AI239+май!AI239+июнь!AI239+июль!AI239+август!AI239+сентябрь!AI239+октябрь!AI239+ноябрь!AI239+декабрь!AI239</f>
        <v>0</v>
      </c>
      <c r="AM239" s="29">
        <f>январь!AJ239+февраль!AJ239+март!AJ239+апрель!AJ239+май!AJ239+июнь!AJ239+июль!AJ239+август!AJ239+сентябрь!AJ239+октябрь!AJ239+ноябрь!AJ239+декабрь!AJ239</f>
        <v>0</v>
      </c>
      <c r="AN239" s="36">
        <f>январь!AK239+февраль!AK239+март!AK239+апрель!AK239+май!AK239+июнь!AK239+июль!AK239+август!AK239+сентябрь!AK239+октябрь!AK239+ноябрь!AK239+декабрь!AK239</f>
        <v>0</v>
      </c>
      <c r="AO239" s="36">
        <f>январь!AL239+февраль!AL239+март!AL239+апрель!AL239+май!AL239+июнь!AL239+июль!AL239+август!AL239+сентябрь!AL239+октябрь!AL239+ноябрь!AL239+декабрь!AL239</f>
        <v>0</v>
      </c>
      <c r="AP239" s="36">
        <f>январь!AM239+февраль!AM239+март!AM239+апрель!AM239+май!AM239+июнь!AM239+июль!AM239+август!AM239+сентябрь!AM239+октябрь!AM239+ноябрь!AM239+декабрь!AM239</f>
        <v>0</v>
      </c>
      <c r="AQ239" s="29">
        <f>январь!AN239+февраль!AN239+март!AN239+апрель!AN239+май!AN239+июнь!AN239+июль!AN239+август!AN239+сентябрь!AN239+октябрь!AN239+ноябрь!AN239+декабрь!AN239</f>
        <v>0</v>
      </c>
      <c r="AR239" s="36">
        <f>январь!AO239+февраль!AO239+март!AO239+апрель!AO239+май!AO239+июнь!AO239+июль!AO239+август!AO239+сентябрь!AO239+октябрь!AO239+ноябрь!AO239+декабрь!AO239</f>
        <v>0</v>
      </c>
      <c r="AS239" s="29">
        <f>январь!AP239+февраль!AP239+март!AP239+апрель!AP239+май!AP239+июнь!AP239+июль!AP239+август!AP239+сентябрь!AP239+октябрь!AP239+ноябрь!AP239+декабрь!AP239</f>
        <v>0</v>
      </c>
      <c r="AT239" s="36">
        <f>январь!AQ239+февраль!AQ239+март!AQ239+апрель!AQ239+май!AQ239+июнь!AQ239+июль!AQ239+август!AQ239+сентябрь!AQ239+октябрь!AQ239+ноябрь!AQ239+декабрь!AQ239</f>
        <v>0</v>
      </c>
      <c r="AU239" s="29">
        <f>январь!AR239+февраль!AR239+март!AR239+апрель!AR239+май!AR239+июнь!AR239+июль!AR239+август!AR239+сентябрь!AR239+октябрь!AR239+ноябрь!AR239+декабрь!AR239</f>
        <v>0</v>
      </c>
      <c r="AV239" s="36">
        <f>январь!AS239+февраль!AS239+март!AS239+апрель!AS239+май!AS239+июнь!AS239+июль!AS239+август!AS239+сентябрь!AS239+октябрь!AS239+ноябрь!AS239+декабрь!AS239</f>
        <v>0</v>
      </c>
      <c r="AW239" s="36">
        <f>январь!AT239+февраль!AT239+март!AT239+апрель!AT239+май!AT239+июнь!AT239+июль!AT239+август!AT239+сентябрь!AT239+октябрь!AT239+ноябрь!AT239+декабрь!AT239</f>
        <v>0</v>
      </c>
      <c r="AX239" s="36">
        <f>январь!AU239+февраль!AU239+март!AU239+апрель!AU239+май!AU239+июнь!AU239+июль!AU239+август!AU239+сентябрь!AU239+октябрь!AU239+ноябрь!AU239+декабрь!AU239</f>
        <v>0</v>
      </c>
      <c r="AY239" s="29">
        <f>январь!AV239+февраль!AV239+март!AV239+апрель!AV239+май!AV239+июнь!AV239+июль!AV239+август!AV239+сентябрь!AV239+октябрь!AV239+ноябрь!AV239+декабрь!AV239</f>
        <v>0</v>
      </c>
      <c r="AZ239" s="36">
        <f>январь!AW239+февраль!AW239+март!AW239+апрель!AW239+май!AW239+июнь!AW239+июль!AW239+август!AW239+сентябрь!AW239+октябрь!AW239+ноябрь!AW239+декабрь!AW239</f>
        <v>0</v>
      </c>
      <c r="BA239" s="36">
        <f>январь!AX239+февраль!AX239+март!AX239+апрель!AX239+май!AX239+июнь!AX239+июль!AX239+август!AX239+сентябрь!AX239+октябрь!AX239+ноябрь!AX239+декабрь!AX239</f>
        <v>0</v>
      </c>
      <c r="BB239" s="36">
        <f>январь!AY239+февраль!AY239+март!AY239+апрель!AY239+май!AY239+июнь!AY239+июль!AY239+август!AY239+сентябрь!AY239+октябрь!AY239+ноябрь!AY239+декабрь!AY239</f>
        <v>0</v>
      </c>
      <c r="BC239" s="29">
        <f>январь!AZ239+февраль!AZ239+март!AZ239+апрель!AZ239+май!AZ239+июнь!AZ239+июль!AZ239+август!AZ239+сентябрь!AZ239+октябрь!AZ239+ноябрь!AZ239+декабрь!AZ239</f>
        <v>0</v>
      </c>
      <c r="BD239" s="36">
        <f>январь!BA239+февраль!BA239+март!BA239+апрель!BA239+май!BA239+июнь!BA239+июль!BA239+август!BA239+сентябрь!BA239+октябрь!BA239+ноябрь!BA239+декабрь!BA239</f>
        <v>0</v>
      </c>
      <c r="BE239" s="36">
        <f>январь!BB239+февраль!BB239+март!BB239+апрель!BB239+май!BB239+июнь!BB239+июль!BB239+август!BB239+сентябрь!BB239+октябрь!BB239+ноябрь!BB239+декабрь!BB239</f>
        <v>0</v>
      </c>
      <c r="BF239" s="36">
        <f>январь!BC239+февраль!BC239+март!BC239+апрель!BC239+май!BC239+июнь!BC239+июль!BC239+август!BC239+сентябрь!BC239+октябрь!BC239+ноябрь!BC239+декабрь!BC239</f>
        <v>0</v>
      </c>
      <c r="BG239" s="36">
        <f>январь!BD239+февраль!BD239+март!BD239+апрель!BD239+май!BD239+июнь!BD239+июль!BD239+август!BD239+сентябрь!BD239+октябрь!BD239+ноябрь!BD239+декабрь!BD239</f>
        <v>0</v>
      </c>
      <c r="BH239" s="36">
        <f>январь!BE239+февраль!BE239+март!BE239+апрель!BE239+май!BE239+июнь!BE239+июль!BE239+август!BE239+сентябрь!BE239+октябрь!BE239+ноябрь!BE239+декабрь!BE239</f>
        <v>0</v>
      </c>
      <c r="BI239" s="36">
        <f>январь!BF239+февраль!BF239+март!BF239+апрель!BF239+май!BF239+июнь!BF239+июль!BF239+август!BF239+сентябрь!BF239+октябрь!BF239+ноябрь!BF239+декабрь!BF239</f>
        <v>0</v>
      </c>
      <c r="BJ239" s="36">
        <f>январь!BG239+февраль!BG239+март!BG239+апрель!BG239+май!BG239+июнь!BG239+июль!BG239+август!BG239+сентябрь!BG239+октябрь!BG239+ноябрь!BG239+декабрь!BG239</f>
        <v>0</v>
      </c>
      <c r="BK239" s="36">
        <f>январь!BH239+февраль!BH239+март!BH239+апрель!BH239+май!BH239+июнь!BH239+июль!BH239+август!BH239+сентябрь!BH239+октябрь!BH239+ноябрь!BH239+декабрь!BH239</f>
        <v>0</v>
      </c>
      <c r="BL239" s="36">
        <f>январь!BI239+февраль!BI239+март!BI239+апрель!BI239+май!BI239+июнь!BI239+июль!BI239+август!BI239+сентябрь!BI239+октябрь!BI239+ноябрь!BI239+декабрь!BI239</f>
        <v>0</v>
      </c>
      <c r="BM239" s="29">
        <f>январь!BJ239+февраль!BJ239+март!BJ239+апрель!BJ239+май!BJ239+июнь!BJ239+июль!BJ239+август!BJ239+сентябрь!BJ239+октябрь!BJ239+ноябрь!BJ239+декабрь!BJ239</f>
        <v>0</v>
      </c>
      <c r="BN239" s="36">
        <f>январь!BK239+февраль!BK239+март!BK239+апрель!BK239+май!BK239+июнь!BK239+июль!BK239+август!BK239+сентябрь!BK239+октябрь!BK239+ноябрь!BK239+декабрь!BK239</f>
        <v>0</v>
      </c>
      <c r="BO239" s="29">
        <f>январь!BL239+февраль!BL239+март!BL239+апрель!BL239+май!BL239+июнь!BL239+июль!BL239+август!BL239+сентябрь!BL239+октябрь!BL239+ноябрь!BL239+декабрь!BL239</f>
        <v>15</v>
      </c>
      <c r="BP239" s="36">
        <f>январь!BM239+февраль!BM239+март!BM239+апрель!BM239+май!BM239+июнь!BM239+июль!BM239+август!BM239+сентябрь!BM239+октябрь!BM239+ноябрь!BM239+декабрь!BM239</f>
        <v>13.734</v>
      </c>
      <c r="BQ239" s="36">
        <f>январь!BN239+февраль!BN239+март!BN239+апрель!BN239+май!BN239+июнь!BN239+июль!BN239+август!BN239+сентябрь!BN239+октябрь!BN239+ноябрь!BN239+декабрь!BN239</f>
        <v>0</v>
      </c>
      <c r="BR239" s="36">
        <f>январь!BO239+февраль!BO239+март!BO239+апрель!BO239+май!BO239+июнь!BO239+июль!BO239+август!BO239+сентябрь!BO239+октябрь!BO239+ноябрь!BO239+декабрь!BO239</f>
        <v>0</v>
      </c>
      <c r="BS239" s="29">
        <f>январь!BP239+февраль!BP239+март!BP239+апрель!BP239+май!BP239+июнь!BP239+июль!BP239+август!BP239+сентябрь!BP239+октябрь!BP239+ноябрь!BP239+декабрь!BP239</f>
        <v>0</v>
      </c>
      <c r="BT239" s="36">
        <f>январь!BQ239+февраль!BQ239+март!BQ239+апрель!BQ239+май!BQ239+июнь!BQ239+июль!BQ239+август!BQ239+сентябрь!BQ239+октябрь!BQ239+ноябрь!BQ239+декабрь!BQ239</f>
        <v>0</v>
      </c>
      <c r="BU239" s="29">
        <f>январь!BR239+февраль!BR239+март!BR239+апрель!BR239+май!BR239+июнь!BR239+июль!BR239+август!BR239+сентябрь!BR239+октябрь!BR239+ноябрь!BR239+декабрь!BR239</f>
        <v>0</v>
      </c>
      <c r="BV239" s="36">
        <f>январь!BS239+февраль!BS239+март!BS239+апрель!BS239+май!BS239+июнь!BS239+июль!BS239+август!BS239+сентябрь!BS239+октябрь!BS239+ноябрь!BS239+декабрь!BS239</f>
        <v>0</v>
      </c>
      <c r="BW239" s="36">
        <f>январь!BT239+февраль!BT239+март!BT239+апрель!BT239+май!BT239+июнь!BT239+июль!BT239+август!BT239+сентябрь!BT239+октябрь!BT239+ноябрь!BT239+декабрь!BT239</f>
        <v>0</v>
      </c>
      <c r="BX239" s="36">
        <f>январь!BU239+февраль!BU239+март!BU239+апрель!BU239+май!BU239+июнь!BU239+июль!BU239+август!BU239+сентябрь!BU239+октябрь!BU239+ноябрь!BU239+декабрь!BU239</f>
        <v>0</v>
      </c>
      <c r="BY239" s="36">
        <f>январь!BV239+февраль!BV239+март!BV239+апрель!BV239+май!BV239+июнь!BV239+июль!BV239+август!BV239+сентябрь!BV239+октябрь!BV239+ноябрь!BV239+декабрь!BV239</f>
        <v>2.0790000000000002</v>
      </c>
      <c r="BZ239" s="77">
        <v>0</v>
      </c>
    </row>
    <row r="240" spans="1:78" x14ac:dyDescent="0.25">
      <c r="A240" s="16">
        <v>238</v>
      </c>
      <c r="B240" s="16">
        <v>2</v>
      </c>
      <c r="C240" s="37" t="s">
        <v>694</v>
      </c>
      <c r="D240" s="51">
        <v>198.96722483091784</v>
      </c>
      <c r="E240" s="25">
        <v>-519.96095000000003</v>
      </c>
      <c r="F240" s="26">
        <f t="shared" si="9"/>
        <v>-345.94472516908218</v>
      </c>
      <c r="G240" s="26">
        <f t="shared" si="10"/>
        <v>174.01622483091785</v>
      </c>
      <c r="H240" s="26">
        <f t="shared" si="11"/>
        <v>24.951000000000001</v>
      </c>
      <c r="I240" s="36">
        <f>январь!F240+февраль!F240+март!F240+апрель!F240+май!F240+июнь!F240+июль!F240+август!F240+сентябрь!F240+октябрь!F240+ноябрь!F240+декабрь!F240</f>
        <v>0</v>
      </c>
      <c r="J240" s="36">
        <f>январь!G240+февраль!G240+март!G240+апрель!G240+май!G240+июнь!G240+июль!G240+август!G240+сентябрь!G240+октябрь!G240+ноябрь!G240+декабрь!G240</f>
        <v>0</v>
      </c>
      <c r="K240" s="36">
        <f>январь!H240+февраль!H240+март!H240+апрель!H240+май!H240+июнь!H240+июль!H240+август!H240+сентябрь!H240+октябрь!H240+ноябрь!H240+декабрь!H240</f>
        <v>0</v>
      </c>
      <c r="L240" s="27">
        <f>январь!I240+февраль!I240+март!I240+апрель!I240+май!I240+июнь!I240+июль!I240+август!I240+сентябрь!I240+октябрь!I240+ноябрь!I240+декабрь!I240</f>
        <v>0</v>
      </c>
      <c r="M240" s="36">
        <f>январь!J240+февраль!J240+март!J240+апрель!J240+май!J240+июнь!J240+июль!J240+август!J240+сентябрь!J240+октябрь!J240+ноябрь!J240+декабрь!J240</f>
        <v>0</v>
      </c>
      <c r="N240" s="36">
        <f>январь!K240+февраль!K240+март!K240+апрель!K240+май!K240+июнь!K240+июль!K240+август!K240+сентябрь!K240+октябрь!K240+ноябрь!K240+декабрь!K240</f>
        <v>0</v>
      </c>
      <c r="O240" s="36">
        <f>январь!L240+февраль!L240+март!L240+апрель!L240+май!L240+июнь!L240+июль!L240+август!L240+сентябрь!L240+октябрь!L240+ноябрь!L240+декабрь!L240</f>
        <v>0</v>
      </c>
      <c r="P240" s="36">
        <f>январь!M240+февраль!M240+март!M240+апрель!M240+май!M240+июнь!M240+июль!M240+август!M240+сентябрь!M240+октябрь!M240+ноябрь!M240+декабрь!M240</f>
        <v>0</v>
      </c>
      <c r="Q240" s="36">
        <f>январь!N240+февраль!N240+март!N240+апрель!N240+май!N240+июнь!N240+июль!N240+август!N240+сентябрь!N240+октябрь!N240+ноябрь!N240+декабрь!N240</f>
        <v>0</v>
      </c>
      <c r="R240" s="29">
        <f>январь!O240+февраль!O240+март!O240+апрель!O240+май!O240+июнь!O240+июль!O240+август!O240+сентябрь!O240+октябрь!O240+ноябрь!O240+декабрь!O240</f>
        <v>0</v>
      </c>
      <c r="S240" s="36">
        <f>январь!P240+февраль!P240+март!P240+апрель!P240+май!P240+июнь!P240+июль!P240+август!P240+сентябрь!P240+октябрь!P240+ноябрь!P240+декабрь!P240</f>
        <v>0</v>
      </c>
      <c r="T240" s="29">
        <f>январь!Q240+февраль!Q240+март!Q240+апрель!Q240+май!Q240+июнь!Q240+июль!Q240+август!Q240+сентябрь!Q240+октябрь!Q240+ноябрь!Q240+декабрь!Q240</f>
        <v>0</v>
      </c>
      <c r="U240" s="36">
        <f>январь!R240+февраль!R240+март!R240+апрель!R240+май!R240+июнь!R240+июль!R240+август!R240+сентябрь!R240+октябрь!R240+ноябрь!R240+декабрь!R240</f>
        <v>0</v>
      </c>
      <c r="V240" s="36">
        <f>январь!S240+февраль!S240+март!S240+апрель!S240+май!S240+июнь!S240+июль!S240+август!S240+сентябрь!S240+октябрь!S240+ноябрь!S240+декабрь!S240</f>
        <v>0</v>
      </c>
      <c r="W240" s="36">
        <f>январь!T240+февраль!T240+март!T240+апрель!T240+май!T240+июнь!T240+июль!T240+август!T240+сентябрь!T240+октябрь!T240+ноябрь!T240+декабрь!T240</f>
        <v>0</v>
      </c>
      <c r="X240" s="36">
        <f>январь!U240+февраль!U240+март!U240+апрель!U240+май!U240+июнь!U240+июль!U240+август!U240+сентябрь!U240+октябрь!U240+ноябрь!U240+декабрь!U240</f>
        <v>0</v>
      </c>
      <c r="Y240" s="36">
        <f>январь!V240+февраль!V240+март!V240+апрель!V240+май!V240+июнь!V240+июль!V240+август!V240+сентябрь!V240+октябрь!V240+ноябрь!V240+декабрь!V240</f>
        <v>0</v>
      </c>
      <c r="Z240" s="36">
        <f>январь!W240+февраль!W240+март!W240+апрель!W240+май!W240+июнь!W240+июль!W240+август!W240+сентябрь!W240+октябрь!W240+ноябрь!W240+декабрь!W240</f>
        <v>0</v>
      </c>
      <c r="AA240" s="36">
        <f>январь!X240+февраль!X240+март!X240+апрель!X240+май!X240+июнь!X240+июль!X240+август!X240+сентябрь!X240+октябрь!X240+ноябрь!X240+декабрь!X240</f>
        <v>0</v>
      </c>
      <c r="AB240" s="29">
        <f>январь!Y240+февраль!Y240+март!Y240+апрель!Y240+май!Y240+июнь!Y240+июль!Y240+август!Y240+сентябрь!Y240+октябрь!Y240+ноябрь!Y240+декабрь!Y240</f>
        <v>0</v>
      </c>
      <c r="AC240" s="36">
        <f>январь!Z240+февраль!Z240+март!Z240+апрель!Z240+май!Z240+июнь!Z240+июль!Z240+август!Z240+сентябрь!Z240+октябрь!Z240+ноябрь!Z240+декабрь!Z240</f>
        <v>0</v>
      </c>
      <c r="AD240" s="66" t="str">
        <f>CONCATENATE(январь!AA240,$BZ$1,февраль!AA240,$BZ$1,март!AA240,$BZ$1,апрель!AA240,$BZ$1,май!AA240,$BZ$1,июнь!AA240,$BZ$1,июль!AA240,$BZ$1,август!AA240,$BZ$1,сентябрь!AA240,$BZ$1,октябрь!AA240,$BZ$1,ноябрь!AA240,$BZ$1,декабрь!AA240)</f>
        <v xml:space="preserve">           </v>
      </c>
      <c r="AE240" s="36">
        <f>январь!AB240+февраль!AB240+март!AB240+апрель!AB240+май!AB240+июнь!AB240+июль!AB240+август!AB240+сентябрь!AB240+октябрь!AB240+ноябрь!AB240+декабрь!AB240</f>
        <v>0</v>
      </c>
      <c r="AF240" s="36">
        <f>январь!AC240+февраль!AC240+март!AC240+апрель!AC240+май!AC240+июнь!AC240+июль!AC240+август!AC240+сентябрь!AC240+октябрь!AC240+ноябрь!AC240+декабрь!AC240</f>
        <v>0</v>
      </c>
      <c r="AG240" s="36">
        <f>январь!AD240+февраль!AD240+март!AD240+апрель!AD240+май!AD240+июнь!AD240+июль!AD240+август!AD240+сентябрь!AD240+октябрь!AD240+ноябрь!AD240+декабрь!AD240</f>
        <v>0</v>
      </c>
      <c r="AH240" s="36">
        <f>январь!AE240+февраль!AE240+март!AE240+апрель!AE240+май!AE240+июнь!AE240+июль!AE240+август!AE240+сентябрь!AE240+октябрь!AE240+ноябрь!AE240+декабрь!AE240</f>
        <v>0</v>
      </c>
      <c r="AI240" s="36">
        <f>январь!AF240+февраль!AF240+март!AF240+апрель!AF240+май!AF240+июнь!AF240+июль!AF240+август!AF240+сентябрь!AF240+октябрь!AF240+ноябрь!AF240+декабрь!AF240</f>
        <v>0</v>
      </c>
      <c r="AJ240" s="36">
        <f>январь!AG240+февраль!AG240+март!AG240+апрель!AG240+май!AG240+июнь!AG240+июль!AG240+август!AG240+сентябрь!AG240+октябрь!AG240+ноябрь!AG240+декабрь!AG240</f>
        <v>0</v>
      </c>
      <c r="AK240" s="29">
        <f>январь!AH240+февраль!AH240+март!AH240+апрель!AH240+май!AH240+июнь!AH240+июль!AH240+август!AH240+сентябрь!AH240+октябрь!AH240+ноябрь!AH240+декабрь!AH240</f>
        <v>0</v>
      </c>
      <c r="AL240" s="36">
        <f>январь!AI240+февраль!AI240+март!AI240+апрель!AI240+май!AI240+июнь!AI240+июль!AI240+август!AI240+сентябрь!AI240+октябрь!AI240+ноябрь!AI240+декабрь!AI240</f>
        <v>0</v>
      </c>
      <c r="AM240" s="29">
        <f>январь!AJ240+февраль!AJ240+март!AJ240+апрель!AJ240+май!AJ240+июнь!AJ240+июль!AJ240+август!AJ240+сентябрь!AJ240+октябрь!AJ240+ноябрь!AJ240+декабрь!AJ240</f>
        <v>0</v>
      </c>
      <c r="AN240" s="36">
        <f>январь!AK240+февраль!AK240+март!AK240+апрель!AK240+май!AK240+июнь!AK240+июль!AK240+август!AK240+сентябрь!AK240+октябрь!AK240+ноябрь!AK240+декабрь!AK240</f>
        <v>0</v>
      </c>
      <c r="AO240" s="36">
        <f>январь!AL240+февраль!AL240+март!AL240+апрель!AL240+май!AL240+июнь!AL240+июль!AL240+август!AL240+сентябрь!AL240+октябрь!AL240+ноябрь!AL240+декабрь!AL240</f>
        <v>0</v>
      </c>
      <c r="AP240" s="36">
        <f>январь!AM240+февраль!AM240+март!AM240+апрель!AM240+май!AM240+июнь!AM240+июль!AM240+август!AM240+сентябрь!AM240+октябрь!AM240+ноябрь!AM240+декабрь!AM240</f>
        <v>0</v>
      </c>
      <c r="AQ240" s="29">
        <f>январь!AN240+февраль!AN240+март!AN240+апрель!AN240+май!AN240+июнь!AN240+июль!AN240+август!AN240+сентябрь!AN240+октябрь!AN240+ноябрь!AN240+декабрь!AN240</f>
        <v>0</v>
      </c>
      <c r="AR240" s="36">
        <f>январь!AO240+февраль!AO240+март!AO240+апрель!AO240+май!AO240+июнь!AO240+июль!AO240+август!AO240+сентябрь!AO240+октябрь!AO240+ноябрь!AO240+декабрь!AO240</f>
        <v>0</v>
      </c>
      <c r="AS240" s="29">
        <f>январь!AP240+февраль!AP240+март!AP240+апрель!AP240+май!AP240+июнь!AP240+июль!AP240+август!AP240+сентябрь!AP240+октябрь!AP240+ноябрь!AP240+декабрь!AP240</f>
        <v>0</v>
      </c>
      <c r="AT240" s="36">
        <f>январь!AQ240+февраль!AQ240+март!AQ240+апрель!AQ240+май!AQ240+июнь!AQ240+июль!AQ240+август!AQ240+сентябрь!AQ240+октябрь!AQ240+ноябрь!AQ240+декабрь!AQ240</f>
        <v>0</v>
      </c>
      <c r="AU240" s="29">
        <f>январь!AR240+февраль!AR240+март!AR240+апрель!AR240+май!AR240+июнь!AR240+июль!AR240+август!AR240+сентябрь!AR240+октябрь!AR240+ноябрь!AR240+декабрь!AR240</f>
        <v>0</v>
      </c>
      <c r="AV240" s="36">
        <f>январь!AS240+февраль!AS240+март!AS240+апрель!AS240+май!AS240+июнь!AS240+июль!AS240+август!AS240+сентябрь!AS240+октябрь!AS240+ноябрь!AS240+декабрь!AS240</f>
        <v>0</v>
      </c>
      <c r="AW240" s="36">
        <f>январь!AT240+февраль!AT240+март!AT240+апрель!AT240+май!AT240+июнь!AT240+июль!AT240+август!AT240+сентябрь!AT240+октябрь!AT240+ноябрь!AT240+декабрь!AT240</f>
        <v>0</v>
      </c>
      <c r="AX240" s="36">
        <f>январь!AU240+февраль!AU240+март!AU240+апрель!AU240+май!AU240+июнь!AU240+июль!AU240+август!AU240+сентябрь!AU240+октябрь!AU240+ноябрь!AU240+декабрь!AU240</f>
        <v>0</v>
      </c>
      <c r="AY240" s="29">
        <f>январь!AV240+февраль!AV240+март!AV240+апрель!AV240+май!AV240+июнь!AV240+июль!AV240+август!AV240+сентябрь!AV240+октябрь!AV240+ноябрь!AV240+декабрь!AV240</f>
        <v>0</v>
      </c>
      <c r="AZ240" s="36">
        <f>январь!AW240+февраль!AW240+март!AW240+апрель!AW240+май!AW240+июнь!AW240+июль!AW240+август!AW240+сентябрь!AW240+октябрь!AW240+ноябрь!AW240+декабрь!AW240</f>
        <v>0</v>
      </c>
      <c r="BA240" s="36">
        <f>январь!AX240+февраль!AX240+март!AX240+апрель!AX240+май!AX240+июнь!AX240+июль!AX240+август!AX240+сентябрь!AX240+октябрь!AX240+ноябрь!AX240+декабрь!AX240</f>
        <v>0</v>
      </c>
      <c r="BB240" s="36">
        <f>январь!AY240+февраль!AY240+март!AY240+апрель!AY240+май!AY240+июнь!AY240+июль!AY240+август!AY240+сентябрь!AY240+октябрь!AY240+ноябрь!AY240+декабрь!AY240</f>
        <v>0</v>
      </c>
      <c r="BC240" s="29">
        <f>январь!AZ240+февраль!AZ240+март!AZ240+апрель!AZ240+май!AZ240+июнь!AZ240+июль!AZ240+август!AZ240+сентябрь!AZ240+октябрь!AZ240+ноябрь!AZ240+декабрь!AZ240</f>
        <v>0</v>
      </c>
      <c r="BD240" s="36">
        <f>январь!BA240+февраль!BA240+март!BA240+апрель!BA240+май!BA240+июнь!BA240+июль!BA240+август!BA240+сентябрь!BA240+октябрь!BA240+ноябрь!BA240+декабрь!BA240</f>
        <v>0</v>
      </c>
      <c r="BE240" s="36">
        <f>январь!BB240+февраль!BB240+март!BB240+апрель!BB240+май!BB240+июнь!BB240+июль!BB240+август!BB240+сентябрь!BB240+октябрь!BB240+ноябрь!BB240+декабрь!BB240</f>
        <v>0</v>
      </c>
      <c r="BF240" s="36">
        <f>январь!BC240+февраль!BC240+март!BC240+апрель!BC240+май!BC240+июнь!BC240+июль!BC240+август!BC240+сентябрь!BC240+октябрь!BC240+ноябрь!BC240+декабрь!BC240</f>
        <v>0</v>
      </c>
      <c r="BG240" s="36">
        <f>январь!BD240+февраль!BD240+март!BD240+апрель!BD240+май!BD240+июнь!BD240+июль!BD240+август!BD240+сентябрь!BD240+октябрь!BD240+ноябрь!BD240+декабрь!BD240</f>
        <v>0</v>
      </c>
      <c r="BH240" s="36">
        <f>январь!BE240+февраль!BE240+март!BE240+апрель!BE240+май!BE240+июнь!BE240+июль!BE240+август!BE240+сентябрь!BE240+октябрь!BE240+ноябрь!BE240+декабрь!BE240</f>
        <v>0</v>
      </c>
      <c r="BI240" s="36">
        <f>январь!BF240+февраль!BF240+март!BF240+апрель!BF240+май!BF240+июнь!BF240+июль!BF240+август!BF240+сентябрь!BF240+октябрь!BF240+ноябрь!BF240+декабрь!BF240</f>
        <v>0</v>
      </c>
      <c r="BJ240" s="36">
        <f>январь!BG240+февраль!BG240+март!BG240+апрель!BG240+май!BG240+июнь!BG240+июль!BG240+август!BG240+сентябрь!BG240+октябрь!BG240+ноябрь!BG240+декабрь!BG240</f>
        <v>0</v>
      </c>
      <c r="BK240" s="36">
        <f>январь!BH240+февраль!BH240+март!BH240+апрель!BH240+май!BH240+июнь!BH240+июль!BH240+август!BH240+сентябрь!BH240+октябрь!BH240+ноябрь!BH240+декабрь!BH240</f>
        <v>0</v>
      </c>
      <c r="BL240" s="36">
        <f>январь!BI240+февраль!BI240+март!BI240+апрель!BI240+май!BI240+июнь!BI240+июль!BI240+август!BI240+сентябрь!BI240+октябрь!BI240+ноябрь!BI240+декабрь!BI240</f>
        <v>0</v>
      </c>
      <c r="BM240" s="29">
        <f>январь!BJ240+февраль!BJ240+март!BJ240+апрель!BJ240+май!BJ240+июнь!BJ240+июль!BJ240+август!BJ240+сентябрь!BJ240+октябрь!BJ240+ноябрь!BJ240+декабрь!BJ240</f>
        <v>0</v>
      </c>
      <c r="BN240" s="36">
        <f>январь!BK240+февраль!BK240+март!BK240+апрель!BK240+май!BK240+июнь!BK240+июль!BK240+август!BK240+сентябрь!BK240+октябрь!BK240+ноябрь!BK240+декабрь!BK240</f>
        <v>0</v>
      </c>
      <c r="BO240" s="29">
        <f>январь!BL240+февраль!BL240+март!BL240+апрель!BL240+май!BL240+июнь!BL240+июль!BL240+август!BL240+сентябрь!BL240+октябрь!BL240+ноябрь!BL240+декабрь!BL240</f>
        <v>25</v>
      </c>
      <c r="BP240" s="36">
        <f>январь!BM240+февраль!BM240+март!BM240+апрель!BM240+май!BM240+июнь!BM240+июль!BM240+август!BM240+сентябрь!BM240+октябрь!BM240+ноябрь!BM240+декабрь!BM240</f>
        <v>13.856999999999999</v>
      </c>
      <c r="BQ240" s="36">
        <f>январь!BN240+февраль!BN240+март!BN240+апрель!BN240+май!BN240+июнь!BN240+июль!BN240+август!BN240+сентябрь!BN240+октябрь!BN240+ноябрь!BN240+декабрь!BN240</f>
        <v>0</v>
      </c>
      <c r="BR240" s="36">
        <f>январь!BO240+февраль!BO240+март!BO240+апрель!BO240+май!BO240+июнь!BO240+июль!BO240+август!BO240+сентябрь!BO240+октябрь!BO240+ноябрь!BO240+декабрь!BO240</f>
        <v>0</v>
      </c>
      <c r="BS240" s="29">
        <f>январь!BP240+февраль!BP240+март!BP240+апрель!BP240+май!BP240+июнь!BP240+июль!BP240+август!BP240+сентябрь!BP240+октябрь!BP240+ноябрь!BP240+декабрь!BP240</f>
        <v>0</v>
      </c>
      <c r="BT240" s="36">
        <f>январь!BQ240+февраль!BQ240+март!BQ240+апрель!BQ240+май!BQ240+июнь!BQ240+июль!BQ240+август!BQ240+сентябрь!BQ240+октябрь!BQ240+ноябрь!BQ240+декабрь!BQ240</f>
        <v>0</v>
      </c>
      <c r="BU240" s="29">
        <f>январь!BR240+февраль!BR240+март!BR240+апрель!BR240+май!BR240+июнь!BR240+июль!BR240+август!BR240+сентябрь!BR240+октябрь!BR240+ноябрь!BR240+декабрь!BR240</f>
        <v>0</v>
      </c>
      <c r="BV240" s="36">
        <f>январь!BS240+февраль!BS240+март!BS240+апрель!BS240+май!BS240+июнь!BS240+июль!BS240+август!BS240+сентябрь!BS240+октябрь!BS240+ноябрь!BS240+декабрь!BS240</f>
        <v>0</v>
      </c>
      <c r="BW240" s="36">
        <f>январь!BT240+февраль!BT240+март!BT240+апрель!BT240+май!BT240+июнь!BT240+июль!BT240+август!BT240+сентябрь!BT240+октябрь!BT240+ноябрь!BT240+декабрь!BT240</f>
        <v>0</v>
      </c>
      <c r="BX240" s="36">
        <f>январь!BU240+февраль!BU240+март!BU240+апрель!BU240+май!BU240+июнь!BU240+июль!BU240+август!BU240+сентябрь!BU240+октябрь!BU240+ноябрь!BU240+декабрь!BU240</f>
        <v>0</v>
      </c>
      <c r="BY240" s="36">
        <f>январь!BV240+февраль!BV240+март!BV240+апрель!BV240+май!BV240+июнь!BV240+июль!BV240+август!BV240+сентябрь!BV240+октябрь!BV240+ноябрь!BV240+декабрь!BV240</f>
        <v>11.093999999999999</v>
      </c>
      <c r="BZ240" s="77">
        <v>0</v>
      </c>
    </row>
    <row r="241" spans="1:78" x14ac:dyDescent="0.25">
      <c r="A241" s="16">
        <v>239</v>
      </c>
      <c r="B241" s="16">
        <v>2</v>
      </c>
      <c r="C241" s="37" t="s">
        <v>695</v>
      </c>
      <c r="D241" s="51">
        <v>305.9665666782609</v>
      </c>
      <c r="E241" s="25">
        <v>-1306.215224</v>
      </c>
      <c r="F241" s="26">
        <f t="shared" si="9"/>
        <v>-1204.3516573217391</v>
      </c>
      <c r="G241" s="26">
        <f t="shared" si="10"/>
        <v>101.86356667826092</v>
      </c>
      <c r="H241" s="26">
        <f t="shared" si="11"/>
        <v>204.10299999999998</v>
      </c>
      <c r="I241" s="36">
        <f>январь!F241+февраль!F241+март!F241+апрель!F241+май!F241+июнь!F241+июль!F241+август!F241+сентябрь!F241+октябрь!F241+ноябрь!F241+декабрь!F241</f>
        <v>0</v>
      </c>
      <c r="J241" s="36">
        <f>январь!G241+февраль!G241+март!G241+апрель!G241+май!G241+июнь!G241+июль!G241+август!G241+сентябрь!G241+октябрь!G241+ноябрь!G241+декабрь!G241</f>
        <v>0</v>
      </c>
      <c r="K241" s="36">
        <f>январь!H241+февраль!H241+март!H241+апрель!H241+май!H241+июнь!H241+июль!H241+август!H241+сентябрь!H241+октябрь!H241+ноябрь!H241+декабрь!H241</f>
        <v>0</v>
      </c>
      <c r="L241" s="27">
        <f>январь!I241+февраль!I241+март!I241+апрель!I241+май!I241+июнь!I241+июль!I241+август!I241+сентябрь!I241+октябрь!I241+ноябрь!I241+декабрь!I241</f>
        <v>0</v>
      </c>
      <c r="M241" s="36">
        <f>январь!J241+февраль!J241+март!J241+апрель!J241+май!J241+июнь!J241+июль!J241+август!J241+сентябрь!J241+октябрь!J241+ноябрь!J241+декабрь!J241</f>
        <v>0</v>
      </c>
      <c r="N241" s="36">
        <f>январь!K241+февраль!K241+март!K241+апрель!K241+май!K241+июнь!K241+июль!K241+август!K241+сентябрь!K241+октябрь!K241+ноябрь!K241+декабрь!K241</f>
        <v>0</v>
      </c>
      <c r="O241" s="36">
        <f>январь!L241+февраль!L241+март!L241+апрель!L241+май!L241+июнь!L241+июль!L241+август!L241+сентябрь!L241+октябрь!L241+ноябрь!L241+декабрь!L241</f>
        <v>0</v>
      </c>
      <c r="P241" s="36">
        <f>январь!M241+февраль!M241+март!M241+апрель!M241+май!M241+июнь!M241+июль!M241+август!M241+сентябрь!M241+октябрь!M241+ноябрь!M241+декабрь!M241</f>
        <v>0.28999999999999998</v>
      </c>
      <c r="Q241" s="36">
        <f>январь!N241+февраль!N241+март!N241+апрель!N241+май!N241+июнь!N241+июль!N241+август!N241+сентябрь!N241+октябрь!N241+ноябрь!N241+декабрь!N241</f>
        <v>198.50800000000001</v>
      </c>
      <c r="R241" s="29">
        <f>январь!O241+февраль!O241+март!O241+апрель!O241+май!O241+июнь!O241+июль!O241+август!O241+сентябрь!O241+октябрь!O241+ноябрь!O241+декабрь!O241</f>
        <v>0</v>
      </c>
      <c r="S241" s="36">
        <f>январь!P241+февраль!P241+март!P241+апрель!P241+май!P241+июнь!P241+июль!P241+август!P241+сентябрь!P241+октябрь!P241+ноябрь!P241+декабрь!P241</f>
        <v>0</v>
      </c>
      <c r="T241" s="29">
        <f>январь!Q241+февраль!Q241+март!Q241+апрель!Q241+май!Q241+июнь!Q241+июль!Q241+август!Q241+сентябрь!Q241+октябрь!Q241+ноябрь!Q241+декабрь!Q241</f>
        <v>0</v>
      </c>
      <c r="U241" s="36">
        <f>январь!R241+февраль!R241+март!R241+апрель!R241+май!R241+июнь!R241+июль!R241+август!R241+сентябрь!R241+октябрь!R241+ноябрь!R241+декабрь!R241</f>
        <v>0</v>
      </c>
      <c r="V241" s="36">
        <f>январь!S241+февраль!S241+март!S241+апрель!S241+май!S241+июнь!S241+июль!S241+август!S241+сентябрь!S241+октябрь!S241+ноябрь!S241+декабрь!S241</f>
        <v>0</v>
      </c>
      <c r="W241" s="36">
        <f>январь!T241+февраль!T241+март!T241+апрель!T241+май!T241+июнь!T241+июль!T241+август!T241+сентябрь!T241+октябрь!T241+ноябрь!T241+декабрь!T241</f>
        <v>0</v>
      </c>
      <c r="X241" s="36">
        <f>январь!U241+февраль!U241+март!U241+апрель!U241+май!U241+июнь!U241+июль!U241+август!U241+сентябрь!U241+октябрь!U241+ноябрь!U241+декабрь!U241</f>
        <v>0</v>
      </c>
      <c r="Y241" s="36">
        <f>январь!V241+февраль!V241+март!V241+апрель!V241+май!V241+июнь!V241+июль!V241+август!V241+сентябрь!V241+октябрь!V241+ноябрь!V241+декабрь!V241</f>
        <v>0</v>
      </c>
      <c r="Z241" s="36">
        <f>январь!W241+февраль!W241+март!W241+апрель!W241+май!W241+июнь!W241+июль!W241+август!W241+сентябрь!W241+октябрь!W241+ноябрь!W241+декабрь!W241</f>
        <v>0</v>
      </c>
      <c r="AA241" s="36">
        <f>январь!X241+февраль!X241+март!X241+апрель!X241+май!X241+июнь!X241+июль!X241+август!X241+сентябрь!X241+октябрь!X241+ноябрь!X241+декабрь!X241</f>
        <v>0</v>
      </c>
      <c r="AB241" s="29">
        <f>январь!Y241+февраль!Y241+март!Y241+апрель!Y241+май!Y241+июнь!Y241+июль!Y241+август!Y241+сентябрь!Y241+октябрь!Y241+ноябрь!Y241+декабрь!Y241</f>
        <v>0</v>
      </c>
      <c r="AC241" s="36">
        <f>январь!Z241+февраль!Z241+март!Z241+апрель!Z241+май!Z241+июнь!Z241+июль!Z241+август!Z241+сентябрь!Z241+октябрь!Z241+ноябрь!Z241+декабрь!Z241</f>
        <v>0</v>
      </c>
      <c r="AD241" s="66" t="str">
        <f>CONCATENATE(январь!AA241,$BZ$1,февраль!AA241,$BZ$1,март!AA241,$BZ$1,апрель!AA241,$BZ$1,май!AA241,$BZ$1,июнь!AA241,$BZ$1,июль!AA241,$BZ$1,август!AA241,$BZ$1,сентябрь!AA241,$BZ$1,октябрь!AA241,$BZ$1,ноябрь!AA241,$BZ$1,декабрь!AA241)</f>
        <v xml:space="preserve">           </v>
      </c>
      <c r="AE241" s="36">
        <f>январь!AB241+февраль!AB241+март!AB241+апрель!AB241+май!AB241+июнь!AB241+июль!AB241+август!AB241+сентябрь!AB241+октябрь!AB241+ноябрь!AB241+декабрь!AB241</f>
        <v>0</v>
      </c>
      <c r="AF241" s="36">
        <f>январь!AC241+февраль!AC241+март!AC241+апрель!AC241+май!AC241+июнь!AC241+июль!AC241+август!AC241+сентябрь!AC241+октябрь!AC241+ноябрь!AC241+декабрь!AC241</f>
        <v>0</v>
      </c>
      <c r="AG241" s="36">
        <f>январь!AD241+февраль!AD241+март!AD241+апрель!AD241+май!AD241+июнь!AD241+июль!AD241+август!AD241+сентябрь!AD241+октябрь!AD241+ноябрь!AD241+декабрь!AD241</f>
        <v>0</v>
      </c>
      <c r="AH241" s="36">
        <f>январь!AE241+февраль!AE241+март!AE241+апрель!AE241+май!AE241+июнь!AE241+июль!AE241+август!AE241+сентябрь!AE241+октябрь!AE241+ноябрь!AE241+декабрь!AE241</f>
        <v>0</v>
      </c>
      <c r="AI241" s="36">
        <f>январь!AF241+февраль!AF241+март!AF241+апрель!AF241+май!AF241+июнь!AF241+июль!AF241+август!AF241+сентябрь!AF241+октябрь!AF241+ноябрь!AF241+декабрь!AF241</f>
        <v>0</v>
      </c>
      <c r="AJ241" s="36">
        <f>январь!AG241+февраль!AG241+март!AG241+апрель!AG241+май!AG241+июнь!AG241+июль!AG241+август!AG241+сентябрь!AG241+октябрь!AG241+ноябрь!AG241+декабрь!AG241</f>
        <v>0</v>
      </c>
      <c r="AK241" s="29">
        <f>январь!AH241+февраль!AH241+март!AH241+апрель!AH241+май!AH241+июнь!AH241+июль!AH241+август!AH241+сентябрь!AH241+октябрь!AH241+ноябрь!AH241+декабрь!AH241</f>
        <v>0</v>
      </c>
      <c r="AL241" s="36">
        <f>январь!AI241+февраль!AI241+март!AI241+апрель!AI241+май!AI241+июнь!AI241+июль!AI241+август!AI241+сентябрь!AI241+октябрь!AI241+ноябрь!AI241+декабрь!AI241</f>
        <v>0</v>
      </c>
      <c r="AM241" s="29">
        <f>январь!AJ241+февраль!AJ241+март!AJ241+апрель!AJ241+май!AJ241+июнь!AJ241+июль!AJ241+август!AJ241+сентябрь!AJ241+октябрь!AJ241+ноябрь!AJ241+декабрь!AJ241</f>
        <v>0</v>
      </c>
      <c r="AN241" s="36">
        <f>январь!AK241+февраль!AK241+март!AK241+апрель!AK241+май!AK241+июнь!AK241+июль!AK241+август!AK241+сентябрь!AK241+октябрь!AK241+ноябрь!AK241+декабрь!AK241</f>
        <v>0</v>
      </c>
      <c r="AO241" s="36">
        <f>январь!AL241+февраль!AL241+март!AL241+апрель!AL241+май!AL241+июнь!AL241+июль!AL241+август!AL241+сентябрь!AL241+октябрь!AL241+ноябрь!AL241+декабрь!AL241</f>
        <v>0</v>
      </c>
      <c r="AP241" s="36">
        <f>январь!AM241+февраль!AM241+март!AM241+апрель!AM241+май!AM241+июнь!AM241+июль!AM241+август!AM241+сентябрь!AM241+октябрь!AM241+ноябрь!AM241+декабрь!AM241</f>
        <v>0</v>
      </c>
      <c r="AQ241" s="29">
        <f>январь!AN241+февраль!AN241+март!AN241+апрель!AN241+май!AN241+июнь!AN241+июль!AN241+август!AN241+сентябрь!AN241+октябрь!AN241+ноябрь!AN241+декабрь!AN241</f>
        <v>0</v>
      </c>
      <c r="AR241" s="36">
        <f>январь!AO241+февраль!AO241+март!AO241+апрель!AO241+май!AO241+июнь!AO241+июль!AO241+август!AO241+сентябрь!AO241+октябрь!AO241+ноябрь!AO241+декабрь!AO241</f>
        <v>0</v>
      </c>
      <c r="AS241" s="29">
        <f>январь!AP241+февраль!AP241+март!AP241+апрель!AP241+май!AP241+июнь!AP241+июль!AP241+август!AP241+сентябрь!AP241+октябрь!AP241+ноябрь!AP241+декабрь!AP241</f>
        <v>0</v>
      </c>
      <c r="AT241" s="36">
        <f>январь!AQ241+февраль!AQ241+март!AQ241+апрель!AQ241+май!AQ241+июнь!AQ241+июль!AQ241+август!AQ241+сентябрь!AQ241+октябрь!AQ241+ноябрь!AQ241+декабрь!AQ241</f>
        <v>0</v>
      </c>
      <c r="AU241" s="29">
        <f>январь!AR241+февраль!AR241+март!AR241+апрель!AR241+май!AR241+июнь!AR241+июль!AR241+август!AR241+сентябрь!AR241+октябрь!AR241+ноябрь!AR241+декабрь!AR241</f>
        <v>0</v>
      </c>
      <c r="AV241" s="36">
        <f>январь!AS241+февраль!AS241+март!AS241+апрель!AS241+май!AS241+июнь!AS241+июль!AS241+август!AS241+сентябрь!AS241+октябрь!AS241+ноябрь!AS241+декабрь!AS241</f>
        <v>0</v>
      </c>
      <c r="AW241" s="36">
        <f>январь!AT241+февраль!AT241+март!AT241+апрель!AT241+май!AT241+июнь!AT241+июль!AT241+август!AT241+сентябрь!AT241+октябрь!AT241+ноябрь!AT241+декабрь!AT241</f>
        <v>0</v>
      </c>
      <c r="AX241" s="36">
        <f>январь!AU241+февраль!AU241+март!AU241+апрель!AU241+май!AU241+июнь!AU241+июль!AU241+август!AU241+сентябрь!AU241+октябрь!AU241+ноябрь!AU241+декабрь!AU241</f>
        <v>0</v>
      </c>
      <c r="AY241" s="29">
        <f>январь!AV241+февраль!AV241+март!AV241+апрель!AV241+май!AV241+июнь!AV241+июль!AV241+август!AV241+сентябрь!AV241+октябрь!AV241+ноябрь!AV241+декабрь!AV241</f>
        <v>0</v>
      </c>
      <c r="AZ241" s="36">
        <f>январь!AW241+февраль!AW241+март!AW241+апрель!AW241+май!AW241+июнь!AW241+июль!AW241+август!AW241+сентябрь!AW241+октябрь!AW241+ноябрь!AW241+декабрь!AW241</f>
        <v>0</v>
      </c>
      <c r="BA241" s="36">
        <f>январь!AX241+февраль!AX241+март!AX241+апрель!AX241+май!AX241+июнь!AX241+июль!AX241+август!AX241+сентябрь!AX241+октябрь!AX241+ноябрь!AX241+декабрь!AX241</f>
        <v>0</v>
      </c>
      <c r="BB241" s="36">
        <f>январь!AY241+февраль!AY241+март!AY241+апрель!AY241+май!AY241+июнь!AY241+июль!AY241+август!AY241+сентябрь!AY241+октябрь!AY241+ноябрь!AY241+декабрь!AY241</f>
        <v>0</v>
      </c>
      <c r="BC241" s="29">
        <f>январь!AZ241+февраль!AZ241+март!AZ241+апрель!AZ241+май!AZ241+июнь!AZ241+июль!AZ241+август!AZ241+сентябрь!AZ241+октябрь!AZ241+ноябрь!AZ241+декабрь!AZ241</f>
        <v>0</v>
      </c>
      <c r="BD241" s="36">
        <f>январь!BA241+февраль!BA241+март!BA241+апрель!BA241+май!BA241+июнь!BA241+июль!BA241+август!BA241+сентябрь!BA241+октябрь!BA241+ноябрь!BA241+декабрь!BA241</f>
        <v>0</v>
      </c>
      <c r="BE241" s="36">
        <f>январь!BB241+февраль!BB241+март!BB241+апрель!BB241+май!BB241+июнь!BB241+июль!BB241+август!BB241+сентябрь!BB241+октябрь!BB241+ноябрь!BB241+декабрь!BB241</f>
        <v>0</v>
      </c>
      <c r="BF241" s="36">
        <f>январь!BC241+февраль!BC241+март!BC241+апрель!BC241+май!BC241+июнь!BC241+июль!BC241+август!BC241+сентябрь!BC241+октябрь!BC241+ноябрь!BC241+декабрь!BC241</f>
        <v>0</v>
      </c>
      <c r="BG241" s="36">
        <f>январь!BD241+февраль!BD241+март!BD241+апрель!BD241+май!BD241+июнь!BD241+июль!BD241+август!BD241+сентябрь!BD241+октябрь!BD241+ноябрь!BD241+декабрь!BD241</f>
        <v>0</v>
      </c>
      <c r="BH241" s="36">
        <f>январь!BE241+февраль!BE241+март!BE241+апрель!BE241+май!BE241+июнь!BE241+июль!BE241+август!BE241+сентябрь!BE241+октябрь!BE241+ноябрь!BE241+декабрь!BE241</f>
        <v>0</v>
      </c>
      <c r="BI241" s="36">
        <f>январь!BF241+февраль!BF241+март!BF241+апрель!BF241+май!BF241+июнь!BF241+июль!BF241+август!BF241+сентябрь!BF241+октябрь!BF241+ноябрь!BF241+декабрь!BF241</f>
        <v>3.0000000000000001E-3</v>
      </c>
      <c r="BJ241" s="36">
        <f>январь!BG241+февраль!BG241+март!BG241+апрель!BG241+май!BG241+июнь!BG241+июль!BG241+август!BG241+сентябрь!BG241+октябрь!BG241+ноябрь!BG241+декабрь!BG241</f>
        <v>2.9079999999999999</v>
      </c>
      <c r="BK241" s="36">
        <f>январь!BH241+февраль!BH241+март!BH241+апрель!BH241+май!BH241+июнь!BH241+июль!BH241+август!BH241+сентябрь!BH241+октябрь!BH241+ноябрь!BH241+декабрь!BH241</f>
        <v>3.0000000000000001E-3</v>
      </c>
      <c r="BL241" s="36">
        <f>январь!BI241+февраль!BI241+март!BI241+апрель!BI241+май!BI241+июнь!BI241+июль!BI241+август!BI241+сентябрь!BI241+октябрь!BI241+ноябрь!BI241+декабрь!BI241</f>
        <v>1.5569999999999999</v>
      </c>
      <c r="BM241" s="29">
        <f>январь!BJ241+февраль!BJ241+март!BJ241+апрель!BJ241+май!BJ241+июнь!BJ241+июль!BJ241+август!BJ241+сентябрь!BJ241+октябрь!BJ241+ноябрь!BJ241+декабрь!BJ241</f>
        <v>0</v>
      </c>
      <c r="BN241" s="36">
        <f>январь!BK241+февраль!BK241+март!BK241+апрель!BK241+май!BK241+июнь!BK241+июль!BK241+август!BK241+сентябрь!BK241+октябрь!BK241+ноябрь!BK241+декабрь!BK241</f>
        <v>0</v>
      </c>
      <c r="BO241" s="29">
        <f>январь!BL241+февраль!BL241+март!BL241+апрель!BL241+май!BL241+июнь!BL241+июль!BL241+август!BL241+сентябрь!BL241+октябрь!BL241+ноябрь!BL241+декабрь!BL241</f>
        <v>2</v>
      </c>
      <c r="BP241" s="36">
        <f>январь!BM241+февраль!BM241+март!BM241+апрель!BM241+май!BM241+июнь!BM241+июль!BM241+август!BM241+сентябрь!BM241+октябрь!BM241+ноябрь!BM241+декабрь!BM241</f>
        <v>1.1299999999999999</v>
      </c>
      <c r="BQ241" s="36">
        <f>январь!BN241+февраль!BN241+март!BN241+апрель!BN241+май!BN241+июнь!BN241+июль!BN241+август!BN241+сентябрь!BN241+октябрь!BN241+ноябрь!BN241+декабрь!BN241</f>
        <v>0</v>
      </c>
      <c r="BR241" s="36">
        <f>январь!BO241+февраль!BO241+март!BO241+апрель!BO241+май!BO241+июнь!BO241+июль!BO241+август!BO241+сентябрь!BO241+октябрь!BO241+ноябрь!BO241+декабрь!BO241</f>
        <v>0</v>
      </c>
      <c r="BS241" s="29">
        <f>январь!BP241+февраль!BP241+март!BP241+апрель!BP241+май!BP241+июнь!BP241+июль!BP241+август!BP241+сентябрь!BP241+октябрь!BP241+ноябрь!BP241+декабрь!BP241</f>
        <v>0</v>
      </c>
      <c r="BT241" s="36">
        <f>январь!BQ241+февраль!BQ241+март!BQ241+апрель!BQ241+май!BQ241+июнь!BQ241+июль!BQ241+август!BQ241+сентябрь!BQ241+октябрь!BQ241+ноябрь!BQ241+декабрь!BQ241</f>
        <v>0</v>
      </c>
      <c r="BU241" s="29">
        <f>январь!BR241+февраль!BR241+март!BR241+апрель!BR241+май!BR241+июнь!BR241+июль!BR241+август!BR241+сентябрь!BR241+октябрь!BR241+ноябрь!BR241+декабрь!BR241</f>
        <v>0</v>
      </c>
      <c r="BV241" s="36">
        <f>январь!BS241+февраль!BS241+март!BS241+апрель!BS241+май!BS241+июнь!BS241+июль!BS241+август!BS241+сентябрь!BS241+октябрь!BS241+ноябрь!BS241+декабрь!BS241</f>
        <v>0</v>
      </c>
      <c r="BW241" s="36">
        <f>январь!BT241+февраль!BT241+март!BT241+апрель!BT241+май!BT241+июнь!BT241+июль!BT241+август!BT241+сентябрь!BT241+октябрь!BT241+ноябрь!BT241+декабрь!BT241</f>
        <v>0</v>
      </c>
      <c r="BX241" s="36">
        <f>январь!BU241+февраль!BU241+март!BU241+апрель!BU241+май!BU241+июнь!BU241+июль!BU241+август!BU241+сентябрь!BU241+октябрь!BU241+ноябрь!BU241+декабрь!BU241</f>
        <v>0</v>
      </c>
      <c r="BY241" s="36">
        <f>январь!BV241+февраль!BV241+март!BV241+апрель!BV241+май!BV241+июнь!BV241+июль!BV241+август!BV241+сентябрь!BV241+октябрь!BV241+ноябрь!BV241+декабрь!BV241</f>
        <v>0</v>
      </c>
      <c r="BZ241" s="77">
        <v>0</v>
      </c>
    </row>
    <row r="242" spans="1:78" ht="14.25" customHeight="1" x14ac:dyDescent="0.25">
      <c r="A242" s="16">
        <v>240</v>
      </c>
      <c r="B242" s="16">
        <v>2</v>
      </c>
      <c r="C242" s="37" t="s">
        <v>696</v>
      </c>
      <c r="D242" s="51">
        <v>827.40103013526573</v>
      </c>
      <c r="E242" s="25">
        <v>-286.93567800000017</v>
      </c>
      <c r="F242" s="26">
        <f t="shared" si="9"/>
        <v>131.47235213526557</v>
      </c>
      <c r="G242" s="26">
        <f t="shared" si="10"/>
        <v>418.40803013526573</v>
      </c>
      <c r="H242" s="26">
        <f t="shared" si="11"/>
        <v>408.99299999999999</v>
      </c>
      <c r="I242" s="36">
        <f>январь!F242+февраль!F242+март!F242+апрель!F242+май!F242+июнь!F242+июль!F242+август!F242+сентябрь!F242+октябрь!F242+ноябрь!F242+декабрь!F242</f>
        <v>0</v>
      </c>
      <c r="J242" s="36">
        <f>январь!G242+февраль!G242+март!G242+апрель!G242+май!G242+июнь!G242+июль!G242+август!G242+сентябрь!G242+октябрь!G242+ноябрь!G242+декабрь!G242</f>
        <v>0</v>
      </c>
      <c r="K242" s="36">
        <f>январь!H242+февраль!H242+март!H242+апрель!H242+май!H242+июнь!H242+июль!H242+август!H242+сентябрь!H242+октябрь!H242+ноябрь!H242+декабрь!H242</f>
        <v>0</v>
      </c>
      <c r="L242" s="27">
        <f>январь!I242+февраль!I242+март!I242+апрель!I242+май!I242+июнь!I242+июль!I242+август!I242+сентябрь!I242+октябрь!I242+ноябрь!I242+декабрь!I242</f>
        <v>0</v>
      </c>
      <c r="M242" s="36">
        <f>январь!J242+февраль!J242+март!J242+апрель!J242+май!J242+июнь!J242+июль!J242+август!J242+сентябрь!J242+октябрь!J242+ноябрь!J242+декабрь!J242</f>
        <v>0</v>
      </c>
      <c r="N242" s="36">
        <f>январь!K242+февраль!K242+март!K242+апрель!K242+май!K242+июнь!K242+июль!K242+август!K242+сентябрь!K242+октябрь!K242+ноябрь!K242+декабрь!K242</f>
        <v>0</v>
      </c>
      <c r="O242" s="36">
        <f>январь!L242+февраль!L242+март!L242+апрель!L242+май!L242+июнь!L242+июль!L242+август!L242+сентябрь!L242+октябрь!L242+ноябрь!L242+декабрь!L242</f>
        <v>0</v>
      </c>
      <c r="P242" s="36">
        <f>январь!M242+февраль!M242+март!M242+апрель!M242+май!M242+июнь!M242+июль!M242+август!M242+сентябрь!M242+октябрь!M242+ноябрь!M242+декабрь!M242</f>
        <v>0</v>
      </c>
      <c r="Q242" s="36">
        <f>январь!N242+февраль!N242+март!N242+апрель!N242+май!N242+июнь!N242+июль!N242+август!N242+сентябрь!N242+октябрь!N242+ноябрь!N242+декабрь!N242</f>
        <v>0</v>
      </c>
      <c r="R242" s="29">
        <f>январь!O242+февраль!O242+март!O242+апрель!O242+май!O242+июнь!O242+июль!O242+август!O242+сентябрь!O242+октябрь!O242+ноябрь!O242+декабрь!O242</f>
        <v>0</v>
      </c>
      <c r="S242" s="36">
        <f>январь!P242+февраль!P242+март!P242+апрель!P242+май!P242+июнь!P242+июль!P242+август!P242+сентябрь!P242+октябрь!P242+ноябрь!P242+декабрь!P242</f>
        <v>0</v>
      </c>
      <c r="T242" s="29">
        <f>январь!Q242+февраль!Q242+март!Q242+апрель!Q242+май!Q242+июнь!Q242+июль!Q242+август!Q242+сентябрь!Q242+октябрь!Q242+ноябрь!Q242+декабрь!Q242</f>
        <v>0</v>
      </c>
      <c r="U242" s="36">
        <f>январь!R242+февраль!R242+март!R242+апрель!R242+май!R242+июнь!R242+июль!R242+август!R242+сентябрь!R242+октябрь!R242+ноябрь!R242+декабрь!R242</f>
        <v>0</v>
      </c>
      <c r="V242" s="36">
        <f>январь!S242+февраль!S242+март!S242+апрель!S242+май!S242+июнь!S242+июль!S242+август!S242+сентябрь!S242+октябрь!S242+ноябрь!S242+декабрь!S242</f>
        <v>0</v>
      </c>
      <c r="W242" s="36">
        <f>январь!T242+февраль!T242+март!T242+апрель!T242+май!T242+июнь!T242+июль!T242+август!T242+сентябрь!T242+октябрь!T242+ноябрь!T242+декабрь!T242</f>
        <v>0</v>
      </c>
      <c r="X242" s="36">
        <f>январь!U242+февраль!U242+март!U242+апрель!U242+май!U242+июнь!U242+июль!U242+август!U242+сентябрь!U242+октябрь!U242+ноябрь!U242+декабрь!U242</f>
        <v>2.5999999999999999E-2</v>
      </c>
      <c r="Y242" s="36">
        <f>январь!V242+февраль!V242+март!V242+апрель!V242+май!V242+июнь!V242+июль!V242+август!V242+сентябрь!V242+октябрь!V242+ноябрь!V242+декабрь!V242</f>
        <v>314.55900000000003</v>
      </c>
      <c r="Z242" s="36">
        <f>январь!W242+февраль!W242+март!W242+апрель!W242+май!W242+июнь!W242+июль!W242+август!W242+сентябрь!W242+октябрь!W242+ноябрь!W242+декабрь!W242</f>
        <v>0</v>
      </c>
      <c r="AA242" s="36">
        <f>январь!X242+февраль!X242+март!X242+апрель!X242+май!X242+июнь!X242+июль!X242+август!X242+сентябрь!X242+октябрь!X242+ноябрь!X242+декабрь!X242</f>
        <v>0</v>
      </c>
      <c r="AB242" s="29">
        <f>январь!Y242+февраль!Y242+март!Y242+апрель!Y242+май!Y242+июнь!Y242+июль!Y242+август!Y242+сентябрь!Y242+октябрь!Y242+ноябрь!Y242+декабрь!Y242</f>
        <v>0</v>
      </c>
      <c r="AC242" s="36">
        <f>январь!Z242+февраль!Z242+март!Z242+апрель!Z242+май!Z242+июнь!Z242+июль!Z242+август!Z242+сентябрь!Z242+октябрь!Z242+ноябрь!Z242+декабрь!Z242</f>
        <v>0</v>
      </c>
      <c r="AD242" s="66" t="str">
        <f>CONCATENATE(январь!AA242,$BZ$1,февраль!AA242,$BZ$1,март!AA242,$BZ$1,апрель!AA242,$BZ$1,май!AA242,$BZ$1,июнь!AA242,$BZ$1,июль!AA242,$BZ$1,август!AA242,$BZ$1,сентябрь!AA242,$BZ$1,октябрь!AA242,$BZ$1,ноябрь!AA242,$BZ$1,декабрь!AA242)</f>
        <v xml:space="preserve">           </v>
      </c>
      <c r="AE242" s="36">
        <f>январь!AB242+февраль!AB242+март!AB242+апрель!AB242+май!AB242+июнь!AB242+июль!AB242+август!AB242+сентябрь!AB242+октябрь!AB242+ноябрь!AB242+декабрь!AB242</f>
        <v>0</v>
      </c>
      <c r="AF242" s="36">
        <f>январь!AC242+февраль!AC242+март!AC242+апрель!AC242+май!AC242+июнь!AC242+июль!AC242+август!AC242+сентябрь!AC242+октябрь!AC242+ноябрь!AC242+декабрь!AC242</f>
        <v>0</v>
      </c>
      <c r="AG242" s="36">
        <f>январь!AD242+февраль!AD242+март!AD242+апрель!AD242+май!AD242+июнь!AD242+июль!AD242+август!AD242+сентябрь!AD242+октябрь!AD242+ноябрь!AD242+декабрь!AD242</f>
        <v>0</v>
      </c>
      <c r="AH242" s="36">
        <f>январь!AE242+февраль!AE242+март!AE242+апрель!AE242+май!AE242+июнь!AE242+июль!AE242+август!AE242+сентябрь!AE242+октябрь!AE242+ноябрь!AE242+декабрь!AE242</f>
        <v>0</v>
      </c>
      <c r="AI242" s="36">
        <f>январь!AF242+февраль!AF242+март!AF242+апрель!AF242+май!AF242+июнь!AF242+июль!AF242+август!AF242+сентябрь!AF242+октябрь!AF242+ноябрь!AF242+декабрь!AF242</f>
        <v>0</v>
      </c>
      <c r="AJ242" s="36">
        <f>январь!AG242+февраль!AG242+март!AG242+апрель!AG242+май!AG242+июнь!AG242+июль!AG242+август!AG242+сентябрь!AG242+октябрь!AG242+ноябрь!AG242+декабрь!AG242</f>
        <v>0</v>
      </c>
      <c r="AK242" s="29">
        <f>январь!AH242+февраль!AH242+март!AH242+апрель!AH242+май!AH242+июнь!AH242+июль!AH242+август!AH242+сентябрь!AH242+октябрь!AH242+ноябрь!AH242+декабрь!AH242</f>
        <v>2</v>
      </c>
      <c r="AL242" s="36">
        <f>январь!AI242+февраль!AI242+март!AI242+апрель!AI242+май!AI242+июнь!AI242+июль!AI242+август!AI242+сентябрь!AI242+октябрь!AI242+ноябрь!AI242+декабрь!AI242</f>
        <v>7.6689999999999996</v>
      </c>
      <c r="AM242" s="29">
        <f>январь!AJ242+февраль!AJ242+март!AJ242+апрель!AJ242+май!AJ242+июнь!AJ242+июль!AJ242+август!AJ242+сентябрь!AJ242+октябрь!AJ242+ноябрь!AJ242+декабрь!AJ242</f>
        <v>0</v>
      </c>
      <c r="AN242" s="36">
        <f>январь!AK242+февраль!AK242+март!AK242+апрель!AK242+май!AK242+июнь!AK242+июль!AK242+август!AK242+сентябрь!AK242+октябрь!AK242+ноябрь!AK242+декабрь!AK242</f>
        <v>0</v>
      </c>
      <c r="AO242" s="36">
        <f>январь!AL242+февраль!AL242+март!AL242+апрель!AL242+май!AL242+июнь!AL242+июль!AL242+август!AL242+сентябрь!AL242+октябрь!AL242+ноябрь!AL242+декабрь!AL242</f>
        <v>0</v>
      </c>
      <c r="AP242" s="36">
        <f>январь!AM242+февраль!AM242+март!AM242+апрель!AM242+май!AM242+июнь!AM242+июль!AM242+август!AM242+сентябрь!AM242+октябрь!AM242+ноябрь!AM242+декабрь!AM242</f>
        <v>0</v>
      </c>
      <c r="AQ242" s="29">
        <f>январь!AN242+февраль!AN242+март!AN242+апрель!AN242+май!AN242+июнь!AN242+июль!AN242+август!AN242+сентябрь!AN242+октябрь!AN242+ноябрь!AN242+декабрь!AN242</f>
        <v>0</v>
      </c>
      <c r="AR242" s="36">
        <f>январь!AO242+февраль!AO242+март!AO242+апрель!AO242+май!AO242+июнь!AO242+июль!AO242+август!AO242+сентябрь!AO242+октябрь!AO242+ноябрь!AO242+декабрь!AO242</f>
        <v>0</v>
      </c>
      <c r="AS242" s="29">
        <f>январь!AP242+февраль!AP242+март!AP242+апрель!AP242+май!AP242+июнь!AP242+июль!AP242+август!AP242+сентябрь!AP242+октябрь!AP242+ноябрь!AP242+декабрь!AP242</f>
        <v>0</v>
      </c>
      <c r="AT242" s="36">
        <f>январь!AQ242+февраль!AQ242+март!AQ242+апрель!AQ242+май!AQ242+июнь!AQ242+июль!AQ242+август!AQ242+сентябрь!AQ242+октябрь!AQ242+ноябрь!AQ242+декабрь!AQ242</f>
        <v>0</v>
      </c>
      <c r="AU242" s="29">
        <f>январь!AR242+февраль!AR242+март!AR242+апрель!AR242+май!AR242+июнь!AR242+июль!AR242+август!AR242+сентябрь!AR242+октябрь!AR242+ноябрь!AR242+декабрь!AR242</f>
        <v>0</v>
      </c>
      <c r="AV242" s="36">
        <f>январь!AS242+февраль!AS242+март!AS242+апрель!AS242+май!AS242+июнь!AS242+июль!AS242+август!AS242+сентябрь!AS242+октябрь!AS242+ноябрь!AS242+декабрь!AS242</f>
        <v>0</v>
      </c>
      <c r="AW242" s="36">
        <f>январь!AT242+февраль!AT242+март!AT242+апрель!AT242+май!AT242+июнь!AT242+июль!AT242+август!AT242+сентябрь!AT242+октябрь!AT242+ноябрь!AT242+декабрь!AT242</f>
        <v>0</v>
      </c>
      <c r="AX242" s="36">
        <f>январь!AU242+февраль!AU242+март!AU242+апрель!AU242+май!AU242+июнь!AU242+июль!AU242+август!AU242+сентябрь!AU242+октябрь!AU242+ноябрь!AU242+декабрь!AU242</f>
        <v>0</v>
      </c>
      <c r="AY242" s="29">
        <f>январь!AV242+февраль!AV242+март!AV242+апрель!AV242+май!AV242+июнь!AV242+июль!AV242+август!AV242+сентябрь!AV242+октябрь!AV242+ноябрь!AV242+декабрь!AV242</f>
        <v>0</v>
      </c>
      <c r="AZ242" s="36">
        <f>январь!AW242+февраль!AW242+март!AW242+апрель!AW242+май!AW242+июнь!AW242+июль!AW242+август!AW242+сентябрь!AW242+октябрь!AW242+ноябрь!AW242+декабрь!AW242</f>
        <v>0</v>
      </c>
      <c r="BA242" s="36">
        <f>январь!AX242+февраль!AX242+март!AX242+апрель!AX242+май!AX242+июнь!AX242+июль!AX242+август!AX242+сентябрь!AX242+октябрь!AX242+ноябрь!AX242+декабрь!AX242</f>
        <v>0</v>
      </c>
      <c r="BB242" s="36">
        <f>январь!AY242+февраль!AY242+март!AY242+апрель!AY242+май!AY242+июнь!AY242+июль!AY242+август!AY242+сентябрь!AY242+октябрь!AY242+ноябрь!AY242+декабрь!AY242</f>
        <v>0</v>
      </c>
      <c r="BC242" s="29">
        <f>январь!AZ242+февраль!AZ242+март!AZ242+апрель!AZ242+май!AZ242+июнь!AZ242+июль!AZ242+август!AZ242+сентябрь!AZ242+октябрь!AZ242+ноябрь!AZ242+декабрь!AZ242</f>
        <v>0</v>
      </c>
      <c r="BD242" s="36">
        <f>январь!BA242+февраль!BA242+март!BA242+апрель!BA242+май!BA242+июнь!BA242+июль!BA242+август!BA242+сентябрь!BA242+октябрь!BA242+ноябрь!BA242+декабрь!BA242</f>
        <v>0</v>
      </c>
      <c r="BE242" s="36">
        <f>январь!BB242+февраль!BB242+март!BB242+апрель!BB242+май!BB242+июнь!BB242+июль!BB242+август!BB242+сентябрь!BB242+октябрь!BB242+ноябрь!BB242+декабрь!BB242</f>
        <v>0</v>
      </c>
      <c r="BF242" s="36">
        <f>январь!BC242+февраль!BC242+март!BC242+апрель!BC242+май!BC242+июнь!BC242+июль!BC242+август!BC242+сентябрь!BC242+октябрь!BC242+ноябрь!BC242+декабрь!BC242</f>
        <v>0</v>
      </c>
      <c r="BG242" s="36">
        <f>январь!BD242+февраль!BD242+март!BD242+апрель!BD242+май!BD242+июнь!BD242+июль!BD242+август!BD242+сентябрь!BD242+октябрь!BD242+ноябрь!BD242+декабрь!BD242</f>
        <v>0</v>
      </c>
      <c r="BH242" s="36">
        <f>январь!BE242+февраль!BE242+март!BE242+апрель!BE242+май!BE242+июнь!BE242+июль!BE242+август!BE242+сентябрь!BE242+октябрь!BE242+ноябрь!BE242+декабрь!BE242</f>
        <v>0</v>
      </c>
      <c r="BI242" s="36">
        <f>январь!BF242+февраль!BF242+март!BF242+апрель!BF242+май!BF242+июнь!BF242+июль!BF242+август!BF242+сентябрь!BF242+октябрь!BF242+ноябрь!BF242+декабрь!BF242</f>
        <v>0.03</v>
      </c>
      <c r="BJ242" s="36">
        <f>январь!BG242+февраль!BG242+март!BG242+апрель!BG242+май!BG242+июнь!BG242+июль!BG242+август!BG242+сентябрь!BG242+октябрь!BG242+ноябрь!BG242+декабрь!BG242</f>
        <v>30.251999999999999</v>
      </c>
      <c r="BK242" s="36">
        <f>январь!BH242+февраль!BH242+март!BH242+апрель!BH242+май!BH242+июнь!BH242+июль!BH242+август!BH242+сентябрь!BH242+октябрь!BH242+ноябрь!BH242+декабрь!BH242</f>
        <v>1.2E-2</v>
      </c>
      <c r="BL242" s="36">
        <f>январь!BI242+февраль!BI242+март!BI242+апрель!BI242+май!BI242+июнь!BI242+июль!BI242+август!BI242+сентябрь!BI242+октябрь!BI242+ноябрь!BI242+декабрь!BI242</f>
        <v>9.8279999999999994</v>
      </c>
      <c r="BM242" s="29">
        <f>январь!BJ242+февраль!BJ242+март!BJ242+апрель!BJ242+май!BJ242+июнь!BJ242+июль!BJ242+август!BJ242+сентябрь!BJ242+октябрь!BJ242+ноябрь!BJ242+декабрь!BJ242</f>
        <v>0</v>
      </c>
      <c r="BN242" s="36">
        <f>январь!BK242+февраль!BK242+март!BK242+апрель!BK242+май!BK242+июнь!BK242+июль!BK242+август!BK242+сентябрь!BK242+октябрь!BK242+ноябрь!BK242+декабрь!BK242</f>
        <v>0</v>
      </c>
      <c r="BO242" s="29">
        <f>январь!BL242+февраль!BL242+март!BL242+апрель!BL242+май!BL242+июнь!BL242+июль!BL242+август!BL242+сентябрь!BL242+октябрь!BL242+ноябрь!BL242+декабрь!BL242</f>
        <v>30</v>
      </c>
      <c r="BP242" s="36">
        <f>январь!BM242+февраль!BM242+март!BM242+апрель!BM242+май!BM242+июнь!BM242+июль!BM242+август!BM242+сентябрь!BM242+октябрь!BM242+ноябрь!BM242+декабрь!BM242</f>
        <v>18.426000000000002</v>
      </c>
      <c r="BQ242" s="36">
        <f>январь!BN242+февраль!BN242+март!BN242+апрель!BN242+май!BN242+июнь!BN242+июль!BN242+август!BN242+сентябрь!BN242+октябрь!BN242+ноябрь!BN242+декабрь!BN242</f>
        <v>0</v>
      </c>
      <c r="BR242" s="36">
        <f>январь!BO242+февраль!BO242+март!BO242+апрель!BO242+май!BO242+июнь!BO242+июль!BO242+август!BO242+сентябрь!BO242+октябрь!BO242+ноябрь!BO242+декабрь!BO242</f>
        <v>0</v>
      </c>
      <c r="BS242" s="29">
        <f>январь!BP242+февраль!BP242+март!BP242+апрель!BP242+май!BP242+июнь!BP242+июль!BP242+август!BP242+сентябрь!BP242+октябрь!BP242+ноябрь!BP242+декабрь!BP242</f>
        <v>2</v>
      </c>
      <c r="BT242" s="36">
        <f>январь!BQ242+февраль!BQ242+март!BQ242+апрель!BQ242+май!BQ242+июнь!BQ242+июль!BQ242+август!BQ242+сентябрь!BQ242+октябрь!BQ242+ноябрь!BQ242+декабрь!BQ242</f>
        <v>1.48</v>
      </c>
      <c r="BU242" s="29">
        <f>январь!BR242+февраль!BR242+март!BR242+апрель!BR242+май!BR242+июнь!BR242+июль!BR242+август!BR242+сентябрь!BR242+октябрь!BR242+ноябрь!BR242+декабрь!BR242</f>
        <v>0</v>
      </c>
      <c r="BV242" s="36">
        <f>январь!BS242+февраль!BS242+март!BS242+апрель!BS242+май!BS242+июнь!BS242+июль!BS242+август!BS242+сентябрь!BS242+октябрь!BS242+ноябрь!BS242+декабрь!BS242</f>
        <v>0</v>
      </c>
      <c r="BW242" s="36">
        <f>январь!BT242+февраль!BT242+март!BT242+апрель!BT242+май!BT242+июнь!BT242+июль!BT242+август!BT242+сентябрь!BT242+октябрь!BT242+ноябрь!BT242+декабрь!BT242</f>
        <v>0</v>
      </c>
      <c r="BX242" s="36">
        <f>январь!BU242+февраль!BU242+март!BU242+апрель!BU242+май!BU242+июнь!BU242+июль!BU242+август!BU242+сентябрь!BU242+октябрь!BU242+ноябрь!BU242+декабрь!BU242</f>
        <v>0</v>
      </c>
      <c r="BY242" s="36">
        <f>январь!BV242+февраль!BV242+март!BV242+апрель!BV242+май!BV242+июнь!BV242+июль!BV242+август!BV242+сентябрь!BV242+октябрь!BV242+ноябрь!BV242+декабрь!BV242</f>
        <v>26.778999999999996</v>
      </c>
      <c r="BZ242" s="77">
        <v>8</v>
      </c>
    </row>
    <row r="243" spans="1:78" x14ac:dyDescent="0.25">
      <c r="A243" s="16">
        <v>241</v>
      </c>
      <c r="B243" s="16">
        <v>2</v>
      </c>
      <c r="C243" s="37" t="s">
        <v>697</v>
      </c>
      <c r="D243" s="51">
        <v>517.72174602898542</v>
      </c>
      <c r="E243" s="25">
        <v>-153.93481000000003</v>
      </c>
      <c r="F243" s="26">
        <f t="shared" si="9"/>
        <v>192.44493602898538</v>
      </c>
      <c r="G243" s="26">
        <f t="shared" si="10"/>
        <v>346.37974602898544</v>
      </c>
      <c r="H243" s="26">
        <f t="shared" si="11"/>
        <v>171.34200000000001</v>
      </c>
      <c r="I243" s="36">
        <f>январь!F243+февраль!F243+март!F243+апрель!F243+май!F243+июнь!F243+июль!F243+август!F243+сентябрь!F243+октябрь!F243+ноябрь!F243+декабрь!F243</f>
        <v>0</v>
      </c>
      <c r="J243" s="36">
        <f>январь!G243+февраль!G243+март!G243+апрель!G243+май!G243+июнь!G243+июль!G243+август!G243+сентябрь!G243+октябрь!G243+ноябрь!G243+декабрь!G243</f>
        <v>0</v>
      </c>
      <c r="K243" s="36">
        <f>январь!H243+февраль!H243+март!H243+апрель!H243+май!H243+июнь!H243+июль!H243+август!H243+сентябрь!H243+октябрь!H243+ноябрь!H243+декабрь!H243</f>
        <v>0</v>
      </c>
      <c r="L243" s="27">
        <f>январь!I243+февраль!I243+март!I243+апрель!I243+май!I243+июнь!I243+июль!I243+август!I243+сентябрь!I243+октябрь!I243+ноябрь!I243+декабрь!I243</f>
        <v>0</v>
      </c>
      <c r="M243" s="36">
        <f>январь!J243+февраль!J243+март!J243+апрель!J243+май!J243+июнь!J243+июль!J243+август!J243+сентябрь!J243+октябрь!J243+ноябрь!J243+декабрь!J243</f>
        <v>0</v>
      </c>
      <c r="N243" s="36">
        <f>январь!K243+февраль!K243+март!K243+апрель!K243+май!K243+июнь!K243+июль!K243+август!K243+сентябрь!K243+октябрь!K243+ноябрь!K243+декабрь!K243</f>
        <v>0</v>
      </c>
      <c r="O243" s="36">
        <f>январь!L243+февраль!L243+март!L243+апрель!L243+май!L243+июнь!L243+июль!L243+август!L243+сентябрь!L243+октябрь!L243+ноябрь!L243+декабрь!L243</f>
        <v>0</v>
      </c>
      <c r="P243" s="36">
        <f>январь!M243+февраль!M243+март!M243+апрель!M243+май!M243+июнь!M243+июль!M243+август!M243+сентябрь!M243+октябрь!M243+ноябрь!M243+декабрь!M243</f>
        <v>0</v>
      </c>
      <c r="Q243" s="36">
        <f>январь!N243+февраль!N243+март!N243+апрель!N243+май!N243+июнь!N243+июль!N243+август!N243+сентябрь!N243+октябрь!N243+ноябрь!N243+декабрь!N243</f>
        <v>0</v>
      </c>
      <c r="R243" s="29">
        <f>январь!O243+февраль!O243+март!O243+апрель!O243+май!O243+июнь!O243+июль!O243+август!O243+сентябрь!O243+октябрь!O243+ноябрь!O243+декабрь!O243</f>
        <v>0</v>
      </c>
      <c r="S243" s="36">
        <f>январь!P243+февраль!P243+март!P243+апрель!P243+май!P243+июнь!P243+июль!P243+август!P243+сентябрь!P243+октябрь!P243+ноябрь!P243+декабрь!P243</f>
        <v>0</v>
      </c>
      <c r="T243" s="29">
        <f>январь!Q243+февраль!Q243+март!Q243+апрель!Q243+май!Q243+июнь!Q243+июль!Q243+август!Q243+сентябрь!Q243+октябрь!Q243+ноябрь!Q243+декабрь!Q243</f>
        <v>0</v>
      </c>
      <c r="U243" s="36">
        <f>январь!R243+февраль!R243+март!R243+апрель!R243+май!R243+июнь!R243+июль!R243+август!R243+сентябрь!R243+октябрь!R243+ноябрь!R243+декабрь!R243</f>
        <v>0</v>
      </c>
      <c r="V243" s="36">
        <f>январь!S243+февраль!S243+март!S243+апрель!S243+май!S243+июнь!S243+июль!S243+август!S243+сентябрь!S243+октябрь!S243+ноябрь!S243+декабрь!S243</f>
        <v>0</v>
      </c>
      <c r="W243" s="36">
        <f>январь!T243+февраль!T243+март!T243+апрель!T243+май!T243+июнь!T243+июль!T243+август!T243+сентябрь!T243+октябрь!T243+ноябрь!T243+декабрь!T243</f>
        <v>0</v>
      </c>
      <c r="X243" s="36">
        <f>январь!U243+февраль!U243+март!U243+апрель!U243+май!U243+июнь!U243+июль!U243+август!U243+сентябрь!U243+октябрь!U243+ноябрь!U243+декабрь!U243</f>
        <v>8.2000000000000003E-2</v>
      </c>
      <c r="Y243" s="36">
        <f>январь!V243+февраль!V243+март!V243+апрель!V243+май!V243+июнь!V243+июль!V243+август!V243+сентябрь!V243+октябрь!V243+ноябрь!V243+декабрь!V243</f>
        <v>61.186999999999998</v>
      </c>
      <c r="Z243" s="36">
        <f>январь!W243+февраль!W243+март!W243+апрель!W243+май!W243+июнь!W243+июль!W243+август!W243+сентябрь!W243+октябрь!W243+ноябрь!W243+декабрь!W243</f>
        <v>0</v>
      </c>
      <c r="AA243" s="36">
        <f>январь!X243+февраль!X243+март!X243+апрель!X243+май!X243+июнь!X243+июль!X243+август!X243+сентябрь!X243+октябрь!X243+ноябрь!X243+декабрь!X243</f>
        <v>0</v>
      </c>
      <c r="AB243" s="29">
        <f>январь!Y243+февраль!Y243+март!Y243+апрель!Y243+май!Y243+июнь!Y243+июль!Y243+август!Y243+сентябрь!Y243+октябрь!Y243+ноябрь!Y243+декабрь!Y243</f>
        <v>0</v>
      </c>
      <c r="AC243" s="36">
        <f>январь!Z243+февраль!Z243+март!Z243+апрель!Z243+май!Z243+июнь!Z243+июль!Z243+август!Z243+сентябрь!Z243+октябрь!Z243+ноябрь!Z243+декабрь!Z243</f>
        <v>0</v>
      </c>
      <c r="AD243" s="66" t="str">
        <f>CONCATENATE(январь!AA243,$BZ$1,февраль!AA243,$BZ$1,март!AA243,$BZ$1,апрель!AA243,$BZ$1,май!AA243,$BZ$1,июнь!AA243,$BZ$1,июль!AA243,$BZ$1,август!AA243,$BZ$1,сентябрь!AA243,$BZ$1,октябрь!AA243,$BZ$1,ноябрь!AA243,$BZ$1,декабрь!AA243)</f>
        <v xml:space="preserve">           </v>
      </c>
      <c r="AE243" s="36">
        <f>январь!AB243+февраль!AB243+март!AB243+апрель!AB243+май!AB243+июнь!AB243+июль!AB243+август!AB243+сентябрь!AB243+октябрь!AB243+ноябрь!AB243+декабрь!AB243</f>
        <v>0</v>
      </c>
      <c r="AF243" s="36">
        <f>январь!AC243+февраль!AC243+март!AC243+апрель!AC243+май!AC243+июнь!AC243+июль!AC243+август!AC243+сентябрь!AC243+октябрь!AC243+ноябрь!AC243+декабрь!AC243</f>
        <v>0</v>
      </c>
      <c r="AG243" s="36">
        <f>январь!AD243+февраль!AD243+март!AD243+апрель!AD243+май!AD243+июнь!AD243+июль!AD243+август!AD243+сентябрь!AD243+октябрь!AD243+ноябрь!AD243+декабрь!AD243</f>
        <v>0</v>
      </c>
      <c r="AH243" s="36">
        <f>январь!AE243+февраль!AE243+март!AE243+апрель!AE243+май!AE243+июнь!AE243+июль!AE243+август!AE243+сентябрь!AE243+октябрь!AE243+ноябрь!AE243+декабрь!AE243</f>
        <v>0</v>
      </c>
      <c r="AI243" s="36">
        <f>январь!AF243+февраль!AF243+март!AF243+апрель!AF243+май!AF243+июнь!AF243+июль!AF243+август!AF243+сентябрь!AF243+октябрь!AF243+ноябрь!AF243+декабрь!AF243</f>
        <v>0</v>
      </c>
      <c r="AJ243" s="36">
        <f>январь!AG243+февраль!AG243+март!AG243+апрель!AG243+май!AG243+июнь!AG243+июль!AG243+август!AG243+сентябрь!AG243+октябрь!AG243+ноябрь!AG243+декабрь!AG243</f>
        <v>0</v>
      </c>
      <c r="AK243" s="29">
        <f>январь!AH243+февраль!AH243+март!AH243+апрель!AH243+май!AH243+июнь!AH243+июль!AH243+август!AH243+сентябрь!AH243+октябрь!AH243+ноябрь!AH243+декабрь!AH243</f>
        <v>0</v>
      </c>
      <c r="AL243" s="36">
        <f>январь!AI243+февраль!AI243+март!AI243+апрель!AI243+май!AI243+июнь!AI243+июль!AI243+август!AI243+сентябрь!AI243+октябрь!AI243+ноябрь!AI243+декабрь!AI243</f>
        <v>0</v>
      </c>
      <c r="AM243" s="29">
        <f>январь!AJ243+февраль!AJ243+март!AJ243+апрель!AJ243+май!AJ243+июнь!AJ243+июль!AJ243+август!AJ243+сентябрь!AJ243+октябрь!AJ243+ноябрь!AJ243+декабрь!AJ243</f>
        <v>0</v>
      </c>
      <c r="AN243" s="36">
        <f>январь!AK243+февраль!AK243+март!AK243+апрель!AK243+май!AK243+июнь!AK243+июль!AK243+август!AK243+сентябрь!AK243+октябрь!AK243+ноябрь!AK243+декабрь!AK243</f>
        <v>0</v>
      </c>
      <c r="AO243" s="36">
        <f>январь!AL243+февраль!AL243+март!AL243+апрель!AL243+май!AL243+июнь!AL243+июль!AL243+август!AL243+сентябрь!AL243+октябрь!AL243+ноябрь!AL243+декабрь!AL243</f>
        <v>0</v>
      </c>
      <c r="AP243" s="36">
        <f>январь!AM243+февраль!AM243+март!AM243+апрель!AM243+май!AM243+июнь!AM243+июль!AM243+август!AM243+сентябрь!AM243+октябрь!AM243+ноябрь!AM243+декабрь!AM243</f>
        <v>0</v>
      </c>
      <c r="AQ243" s="29">
        <f>январь!AN243+февраль!AN243+март!AN243+апрель!AN243+май!AN243+июнь!AN243+июль!AN243+август!AN243+сентябрь!AN243+октябрь!AN243+ноябрь!AN243+декабрь!AN243</f>
        <v>0</v>
      </c>
      <c r="AR243" s="36">
        <f>январь!AO243+февраль!AO243+март!AO243+апрель!AO243+май!AO243+июнь!AO243+июль!AO243+август!AO243+сентябрь!AO243+октябрь!AO243+ноябрь!AO243+декабрь!AO243</f>
        <v>0</v>
      </c>
      <c r="AS243" s="29">
        <f>январь!AP243+февраль!AP243+март!AP243+апрель!AP243+май!AP243+июнь!AP243+июль!AP243+август!AP243+сентябрь!AP243+октябрь!AP243+ноябрь!AP243+декабрь!AP243</f>
        <v>0</v>
      </c>
      <c r="AT243" s="36">
        <f>январь!AQ243+февраль!AQ243+март!AQ243+апрель!AQ243+май!AQ243+июнь!AQ243+июль!AQ243+август!AQ243+сентябрь!AQ243+октябрь!AQ243+ноябрь!AQ243+декабрь!AQ243</f>
        <v>0</v>
      </c>
      <c r="AU243" s="29">
        <f>январь!AR243+февраль!AR243+март!AR243+апрель!AR243+май!AR243+июнь!AR243+июль!AR243+август!AR243+сентябрь!AR243+октябрь!AR243+ноябрь!AR243+декабрь!AR243</f>
        <v>0</v>
      </c>
      <c r="AV243" s="36">
        <f>январь!AS243+февраль!AS243+март!AS243+апрель!AS243+май!AS243+июнь!AS243+июль!AS243+август!AS243+сентябрь!AS243+октябрь!AS243+ноябрь!AS243+декабрь!AS243</f>
        <v>0</v>
      </c>
      <c r="AW243" s="36">
        <f>январь!AT243+февраль!AT243+март!AT243+апрель!AT243+май!AT243+июнь!AT243+июль!AT243+август!AT243+сентябрь!AT243+октябрь!AT243+ноябрь!AT243+декабрь!AT243</f>
        <v>0</v>
      </c>
      <c r="AX243" s="36">
        <f>январь!AU243+февраль!AU243+март!AU243+апрель!AU243+май!AU243+июнь!AU243+июль!AU243+август!AU243+сентябрь!AU243+октябрь!AU243+ноябрь!AU243+декабрь!AU243</f>
        <v>0</v>
      </c>
      <c r="AY243" s="29">
        <f>январь!AV243+февраль!AV243+март!AV243+апрель!AV243+май!AV243+июнь!AV243+июль!AV243+август!AV243+сентябрь!AV243+октябрь!AV243+ноябрь!AV243+декабрь!AV243</f>
        <v>0</v>
      </c>
      <c r="AZ243" s="36">
        <f>январь!AW243+февраль!AW243+март!AW243+апрель!AW243+май!AW243+июнь!AW243+июль!AW243+август!AW243+сентябрь!AW243+октябрь!AW243+ноябрь!AW243+декабрь!AW243</f>
        <v>0</v>
      </c>
      <c r="BA243" s="36">
        <f>январь!AX243+февраль!AX243+март!AX243+апрель!AX243+май!AX243+июнь!AX243+июль!AX243+август!AX243+сентябрь!AX243+октябрь!AX243+ноябрь!AX243+декабрь!AX243</f>
        <v>0</v>
      </c>
      <c r="BB243" s="36">
        <f>январь!AY243+февраль!AY243+март!AY243+апрель!AY243+май!AY243+июнь!AY243+июль!AY243+август!AY243+сентябрь!AY243+октябрь!AY243+ноябрь!AY243+декабрь!AY243</f>
        <v>0</v>
      </c>
      <c r="BC243" s="29">
        <f>январь!AZ243+февраль!AZ243+март!AZ243+апрель!AZ243+май!AZ243+июнь!AZ243+июль!AZ243+август!AZ243+сентябрь!AZ243+октябрь!AZ243+ноябрь!AZ243+декабрь!AZ243</f>
        <v>0</v>
      </c>
      <c r="BD243" s="36">
        <f>январь!BA243+февраль!BA243+март!BA243+апрель!BA243+май!BA243+июнь!BA243+июль!BA243+август!BA243+сентябрь!BA243+октябрь!BA243+ноябрь!BA243+декабрь!BA243</f>
        <v>0</v>
      </c>
      <c r="BE243" s="36">
        <f>январь!BB243+февраль!BB243+март!BB243+апрель!BB243+май!BB243+июнь!BB243+июль!BB243+август!BB243+сентябрь!BB243+октябрь!BB243+ноябрь!BB243+декабрь!BB243</f>
        <v>0</v>
      </c>
      <c r="BF243" s="36">
        <f>январь!BC243+февраль!BC243+март!BC243+апрель!BC243+май!BC243+июнь!BC243+июль!BC243+август!BC243+сентябрь!BC243+октябрь!BC243+ноябрь!BC243+декабрь!BC243</f>
        <v>0</v>
      </c>
      <c r="BG243" s="36">
        <f>январь!BD243+февраль!BD243+март!BD243+апрель!BD243+май!BD243+июнь!BD243+июль!BD243+август!BD243+сентябрь!BD243+октябрь!BD243+ноябрь!BD243+декабрь!BD243</f>
        <v>0</v>
      </c>
      <c r="BH243" s="36">
        <f>январь!BE243+февраль!BE243+март!BE243+апрель!BE243+май!BE243+июнь!BE243+июль!BE243+август!BE243+сентябрь!BE243+октябрь!BE243+ноябрь!BE243+декабрь!BE243</f>
        <v>0</v>
      </c>
      <c r="BI243" s="36">
        <f>январь!BF243+февраль!BF243+март!BF243+апрель!BF243+май!BF243+июнь!BF243+июль!BF243+август!BF243+сентябрь!BF243+октябрь!BF243+ноябрь!BF243+декабрь!BF243</f>
        <v>0</v>
      </c>
      <c r="BJ243" s="36">
        <f>январь!BG243+февраль!BG243+март!BG243+апрель!BG243+май!BG243+июнь!BG243+июль!BG243+август!BG243+сентябрь!BG243+октябрь!BG243+ноябрь!BG243+декабрь!BG243</f>
        <v>0</v>
      </c>
      <c r="BK243" s="36">
        <f>январь!BH243+февраль!BH243+март!BH243+апрель!BH243+май!BH243+июнь!BH243+июль!BH243+август!BH243+сентябрь!BH243+октябрь!BH243+ноябрь!BH243+декабрь!BH243</f>
        <v>0</v>
      </c>
      <c r="BL243" s="36">
        <f>январь!BI243+февраль!BI243+март!BI243+апрель!BI243+май!BI243+июнь!BI243+июль!BI243+август!BI243+сентябрь!BI243+октябрь!BI243+ноябрь!BI243+декабрь!BI243</f>
        <v>0</v>
      </c>
      <c r="BM243" s="29">
        <f>январь!BJ243+февраль!BJ243+март!BJ243+апрель!BJ243+май!BJ243+июнь!BJ243+июль!BJ243+август!BJ243+сентябрь!BJ243+октябрь!BJ243+ноябрь!BJ243+декабрь!BJ243</f>
        <v>0</v>
      </c>
      <c r="BN243" s="36">
        <f>январь!BK243+февраль!BK243+март!BK243+апрель!BK243+май!BK243+июнь!BK243+июль!BK243+август!BK243+сентябрь!BK243+октябрь!BK243+ноябрь!BK243+декабрь!BK243</f>
        <v>0</v>
      </c>
      <c r="BO243" s="29">
        <f>январь!BL243+февраль!BL243+март!BL243+апрель!BL243+май!BL243+июнь!BL243+июль!BL243+август!BL243+сентябрь!BL243+октябрь!BL243+ноябрь!BL243+декабрь!BL243</f>
        <v>9</v>
      </c>
      <c r="BP243" s="36">
        <f>январь!BM243+февраль!BM243+март!BM243+апрель!BM243+май!BM243+июнь!BM243+июль!BM243+август!BM243+сентябрь!BM243+октябрь!BM243+ноябрь!BM243+декабрь!BM243</f>
        <v>3.8690000000000002</v>
      </c>
      <c r="BQ243" s="36">
        <f>январь!BN243+февраль!BN243+март!BN243+апрель!BN243+май!BN243+июнь!BN243+июль!BN243+август!BN243+сентябрь!BN243+октябрь!BN243+ноябрь!BN243+декабрь!BN243</f>
        <v>0.24</v>
      </c>
      <c r="BR243" s="36">
        <f>январь!BO243+февраль!BO243+март!BO243+апрель!BO243+май!BO243+июнь!BO243+июль!BO243+август!BO243+сентябрь!BO243+октябрь!BO243+ноябрь!BO243+декабрь!BO243</f>
        <v>85.929000000000002</v>
      </c>
      <c r="BS243" s="29">
        <f>январь!BP243+февраль!BP243+март!BP243+апрель!BP243+май!BP243+июнь!BP243+июль!BP243+август!BP243+сентябрь!BP243+октябрь!BP243+ноябрь!BP243+декабрь!BP243</f>
        <v>4</v>
      </c>
      <c r="BT243" s="36">
        <f>январь!BQ243+февраль!BQ243+март!BQ243+апрель!BQ243+май!BQ243+июнь!BQ243+июль!BQ243+август!BQ243+сентябрь!BQ243+октябрь!BQ243+ноябрь!BQ243+декабрь!BQ243</f>
        <v>12.506</v>
      </c>
      <c r="BU243" s="29">
        <f>январь!BR243+февраль!BR243+март!BR243+апрель!BR243+май!BR243+июнь!BR243+июль!BR243+август!BR243+сентябрь!BR243+октябрь!BR243+ноябрь!BR243+декабрь!BR243</f>
        <v>0</v>
      </c>
      <c r="BV243" s="36">
        <f>январь!BS243+февраль!BS243+март!BS243+апрель!BS243+май!BS243+июнь!BS243+июль!BS243+август!BS243+сентябрь!BS243+октябрь!BS243+ноябрь!BS243+декабрь!BS243</f>
        <v>0</v>
      </c>
      <c r="BW243" s="36">
        <f>январь!BT243+февраль!BT243+март!BT243+апрель!BT243+май!BT243+июнь!BT243+июль!BT243+август!BT243+сентябрь!BT243+октябрь!BT243+ноябрь!BT243+декабрь!BT243</f>
        <v>0</v>
      </c>
      <c r="BX243" s="36">
        <f>январь!BU243+февраль!BU243+март!BU243+апрель!BU243+май!BU243+июнь!BU243+июль!BU243+август!BU243+сентябрь!BU243+октябрь!BU243+ноябрь!BU243+декабрь!BU243</f>
        <v>0</v>
      </c>
      <c r="BY243" s="36">
        <f>январь!BV243+февраль!BV243+март!BV243+апрель!BV243+май!BV243+июнь!BV243+июль!BV243+август!BV243+сентябрь!BV243+октябрь!BV243+ноябрь!BV243+декабрь!BV243</f>
        <v>7.851</v>
      </c>
      <c r="BZ243" s="77">
        <v>3</v>
      </c>
    </row>
    <row r="244" spans="1:78" x14ac:dyDescent="0.25">
      <c r="A244" s="16">
        <v>242</v>
      </c>
      <c r="B244" s="16">
        <v>2</v>
      </c>
      <c r="C244" s="37" t="s">
        <v>698</v>
      </c>
      <c r="D244" s="51">
        <v>475.86136454106276</v>
      </c>
      <c r="E244" s="25">
        <v>-347.65039999999988</v>
      </c>
      <c r="F244" s="26">
        <f t="shared" si="9"/>
        <v>-688.69003545893702</v>
      </c>
      <c r="G244" s="26">
        <f t="shared" si="10"/>
        <v>-341.0396354589372</v>
      </c>
      <c r="H244" s="26">
        <f t="shared" si="11"/>
        <v>816.90099999999995</v>
      </c>
      <c r="I244" s="36">
        <f>январь!F244+февраль!F244+март!F244+апрель!F244+май!F244+июнь!F244+июль!F244+август!F244+сентябрь!F244+октябрь!F244+ноябрь!F244+декабрь!F244</f>
        <v>0</v>
      </c>
      <c r="J244" s="36">
        <f>январь!G244+февраль!G244+март!G244+апрель!G244+май!G244+июнь!G244+июль!G244+август!G244+сентябрь!G244+октябрь!G244+ноябрь!G244+декабрь!G244</f>
        <v>0</v>
      </c>
      <c r="K244" s="36">
        <f>январь!H244+февраль!H244+март!H244+апрель!H244+май!H244+июнь!H244+июль!H244+август!H244+сентябрь!H244+октябрь!H244+ноябрь!H244+декабрь!H244</f>
        <v>0</v>
      </c>
      <c r="L244" s="27">
        <f>январь!I244+февраль!I244+март!I244+апрель!I244+май!I244+июнь!I244+июль!I244+август!I244+сентябрь!I244+октябрь!I244+ноябрь!I244+декабрь!I244</f>
        <v>0</v>
      </c>
      <c r="M244" s="36">
        <f>январь!J244+февраль!J244+март!J244+апрель!J244+май!J244+июнь!J244+июль!J244+август!J244+сентябрь!J244+октябрь!J244+ноябрь!J244+декабрь!J244</f>
        <v>0</v>
      </c>
      <c r="N244" s="36">
        <f>январь!K244+февраль!K244+март!K244+апрель!K244+май!K244+июнь!K244+июль!K244+август!K244+сентябрь!K244+октябрь!K244+ноябрь!K244+декабрь!K244</f>
        <v>0</v>
      </c>
      <c r="O244" s="36">
        <f>январь!L244+февраль!L244+март!L244+апрель!L244+май!L244+июнь!L244+июль!L244+август!L244+сентябрь!L244+октябрь!L244+ноябрь!L244+декабрь!L244</f>
        <v>0</v>
      </c>
      <c r="P244" s="36">
        <f>январь!M244+февраль!M244+март!M244+апрель!M244+май!M244+июнь!M244+июль!M244+август!M244+сентябрь!M244+октябрь!M244+ноябрь!M244+декабрь!M244</f>
        <v>0</v>
      </c>
      <c r="Q244" s="36">
        <f>январь!N244+февраль!N244+март!N244+апрель!N244+май!N244+июнь!N244+июль!N244+август!N244+сентябрь!N244+октябрь!N244+ноябрь!N244+декабрь!N244</f>
        <v>0</v>
      </c>
      <c r="R244" s="29">
        <f>январь!O244+февраль!O244+март!O244+апрель!O244+май!O244+июнь!O244+июль!O244+август!O244+сентябрь!O244+октябрь!O244+ноябрь!O244+декабрь!O244</f>
        <v>0</v>
      </c>
      <c r="S244" s="36">
        <f>январь!P244+февраль!P244+март!P244+апрель!P244+май!P244+июнь!P244+июль!P244+август!P244+сентябрь!P244+октябрь!P244+ноябрь!P244+декабрь!P244</f>
        <v>0</v>
      </c>
      <c r="T244" s="29">
        <f>январь!Q244+февраль!Q244+март!Q244+апрель!Q244+май!Q244+июнь!Q244+июль!Q244+август!Q244+сентябрь!Q244+октябрь!Q244+ноябрь!Q244+декабрь!Q244</f>
        <v>0</v>
      </c>
      <c r="U244" s="36">
        <f>январь!R244+февраль!R244+март!R244+апрель!R244+май!R244+июнь!R244+июль!R244+август!R244+сентябрь!R244+октябрь!R244+ноябрь!R244+декабрь!R244</f>
        <v>0</v>
      </c>
      <c r="V244" s="36">
        <f>январь!S244+февраль!S244+март!S244+апрель!S244+май!S244+июнь!S244+июль!S244+август!S244+сентябрь!S244+октябрь!S244+ноябрь!S244+декабрь!S244</f>
        <v>0</v>
      </c>
      <c r="W244" s="36">
        <f>январь!T244+февраль!T244+март!T244+апрель!T244+май!T244+июнь!T244+июль!T244+август!T244+сентябрь!T244+октябрь!T244+ноябрь!T244+декабрь!T244</f>
        <v>0</v>
      </c>
      <c r="X244" s="36">
        <f>январь!U244+февраль!U244+март!U244+апрель!U244+май!U244+июнь!U244+июль!U244+август!U244+сентябрь!U244+октябрь!U244+ноябрь!U244+декабрь!U244</f>
        <v>0</v>
      </c>
      <c r="Y244" s="36">
        <f>январь!V244+февраль!V244+март!V244+апрель!V244+май!V244+июнь!V244+июль!V244+август!V244+сентябрь!V244+октябрь!V244+ноябрь!V244+декабрь!V244</f>
        <v>0</v>
      </c>
      <c r="Z244" s="36">
        <f>январь!W244+февраль!W244+март!W244+апрель!W244+май!W244+июнь!W244+июль!W244+август!W244+сентябрь!W244+октябрь!W244+ноябрь!W244+декабрь!W244</f>
        <v>0</v>
      </c>
      <c r="AA244" s="36">
        <f>январь!X244+февраль!X244+март!X244+апрель!X244+май!X244+июнь!X244+июль!X244+август!X244+сентябрь!X244+октябрь!X244+ноябрь!X244+декабрь!X244</f>
        <v>0</v>
      </c>
      <c r="AB244" s="29">
        <f>январь!Y244+февраль!Y244+март!Y244+апрель!Y244+май!Y244+июнь!Y244+июль!Y244+август!Y244+сентябрь!Y244+октябрь!Y244+ноябрь!Y244+декабрь!Y244</f>
        <v>0</v>
      </c>
      <c r="AC244" s="36">
        <f>январь!Z244+февраль!Z244+март!Z244+апрель!Z244+май!Z244+июнь!Z244+июль!Z244+август!Z244+сентябрь!Z244+октябрь!Z244+ноябрь!Z244+декабрь!Z244</f>
        <v>0</v>
      </c>
      <c r="AD244" s="66" t="str">
        <f>CONCATENATE(январь!AA244,$BZ$1,февраль!AA244,$BZ$1,март!AA244,$BZ$1,апрель!AA244,$BZ$1,май!AA244,$BZ$1,июнь!AA244,$BZ$1,июль!AA244,$BZ$1,август!AA244,$BZ$1,сентябрь!AA244,$BZ$1,октябрь!AA244,$BZ$1,ноябрь!AA244,$BZ$1,декабрь!AA244)</f>
        <v xml:space="preserve">   л/кл №2, где кв.24-40  л/кл №4, где кв.27-40      </v>
      </c>
      <c r="AE244" s="36">
        <f>январь!AB244+февраль!AB244+март!AB244+апрель!AB244+май!AB244+июнь!AB244+июль!AB244+август!AB244+сентябрь!AB244+октябрь!AB244+ноябрь!AB244+декабрь!AB244</f>
        <v>0.25</v>
      </c>
      <c r="AF244" s="36">
        <f>январь!AC244+февраль!AC244+март!AC244+апрель!AC244+май!AC244+июнь!AC244+июль!AC244+август!AC244+сентябрь!AC244+октябрь!AC244+ноябрь!AC244+декабрь!AC244</f>
        <v>791.62</v>
      </c>
      <c r="AG244" s="36">
        <f>январь!AD244+февраль!AD244+март!AD244+апрель!AD244+май!AD244+июнь!AD244+июль!AD244+август!AD244+сентябрь!AD244+октябрь!AD244+ноябрь!AD244+декабрь!AD244</f>
        <v>0</v>
      </c>
      <c r="AH244" s="36">
        <f>январь!AE244+февраль!AE244+март!AE244+апрель!AE244+май!AE244+июнь!AE244+июль!AE244+август!AE244+сентябрь!AE244+октябрь!AE244+ноябрь!AE244+декабрь!AE244</f>
        <v>0</v>
      </c>
      <c r="AI244" s="36">
        <f>январь!AF244+февраль!AF244+март!AF244+апрель!AF244+май!AF244+июнь!AF244+июль!AF244+август!AF244+сентябрь!AF244+октябрь!AF244+ноябрь!AF244+декабрь!AF244</f>
        <v>0</v>
      </c>
      <c r="AJ244" s="36">
        <f>январь!AG244+февраль!AG244+март!AG244+апрель!AG244+май!AG244+июнь!AG244+июль!AG244+август!AG244+сентябрь!AG244+октябрь!AG244+ноябрь!AG244+декабрь!AG244</f>
        <v>0</v>
      </c>
      <c r="AK244" s="29">
        <f>январь!AH244+февраль!AH244+март!AH244+апрель!AH244+май!AH244+июнь!AH244+июль!AH244+август!AH244+сентябрь!AH244+октябрь!AH244+ноябрь!AH244+декабрь!AH244</f>
        <v>2</v>
      </c>
      <c r="AL244" s="36">
        <f>январь!AI244+февраль!AI244+март!AI244+апрель!AI244+май!AI244+июнь!AI244+июль!AI244+август!AI244+сентябрь!AI244+октябрь!AI244+ноябрь!AI244+декабрь!AI244</f>
        <v>2.2999999999999998</v>
      </c>
      <c r="AM244" s="29">
        <f>январь!AJ244+февраль!AJ244+март!AJ244+апрель!AJ244+май!AJ244+июнь!AJ244+июль!AJ244+август!AJ244+сентябрь!AJ244+октябрь!AJ244+ноябрь!AJ244+декабрь!AJ244</f>
        <v>0</v>
      </c>
      <c r="AN244" s="36">
        <f>январь!AK244+февраль!AK244+март!AK244+апрель!AK244+май!AK244+июнь!AK244+июль!AK244+август!AK244+сентябрь!AK244+октябрь!AK244+ноябрь!AK244+декабрь!AK244</f>
        <v>0</v>
      </c>
      <c r="AO244" s="36">
        <f>январь!AL244+февраль!AL244+март!AL244+апрель!AL244+май!AL244+июнь!AL244+июль!AL244+август!AL244+сентябрь!AL244+октябрь!AL244+ноябрь!AL244+декабрь!AL244</f>
        <v>0</v>
      </c>
      <c r="AP244" s="36">
        <f>январь!AM244+февраль!AM244+март!AM244+апрель!AM244+май!AM244+июнь!AM244+июль!AM244+август!AM244+сентябрь!AM244+октябрь!AM244+ноябрь!AM244+декабрь!AM244</f>
        <v>0</v>
      </c>
      <c r="AQ244" s="29">
        <f>январь!AN244+февраль!AN244+март!AN244+апрель!AN244+май!AN244+июнь!AN244+июль!AN244+август!AN244+сентябрь!AN244+октябрь!AN244+ноябрь!AN244+декабрь!AN244</f>
        <v>0</v>
      </c>
      <c r="AR244" s="36">
        <f>январь!AO244+февраль!AO244+март!AO244+апрель!AO244+май!AO244+июнь!AO244+июль!AO244+август!AO244+сентябрь!AO244+октябрь!AO244+ноябрь!AO244+декабрь!AO244</f>
        <v>0</v>
      </c>
      <c r="AS244" s="29">
        <f>январь!AP244+февраль!AP244+март!AP244+апрель!AP244+май!AP244+июнь!AP244+июль!AP244+август!AP244+сентябрь!AP244+октябрь!AP244+ноябрь!AP244+декабрь!AP244</f>
        <v>0</v>
      </c>
      <c r="AT244" s="36">
        <f>январь!AQ244+февраль!AQ244+март!AQ244+апрель!AQ244+май!AQ244+июнь!AQ244+июль!AQ244+август!AQ244+сентябрь!AQ244+октябрь!AQ244+ноябрь!AQ244+декабрь!AQ244</f>
        <v>0</v>
      </c>
      <c r="AU244" s="29">
        <f>январь!AR244+февраль!AR244+март!AR244+апрель!AR244+май!AR244+июнь!AR244+июль!AR244+август!AR244+сентябрь!AR244+октябрь!AR244+ноябрь!AR244+декабрь!AR244</f>
        <v>0</v>
      </c>
      <c r="AV244" s="36">
        <f>январь!AS244+февраль!AS244+март!AS244+апрель!AS244+май!AS244+июнь!AS244+июль!AS244+август!AS244+сентябрь!AS244+октябрь!AS244+ноябрь!AS244+декабрь!AS244</f>
        <v>0</v>
      </c>
      <c r="AW244" s="36">
        <f>январь!AT244+февраль!AT244+март!AT244+апрель!AT244+май!AT244+июнь!AT244+июль!AT244+август!AT244+сентябрь!AT244+октябрь!AT244+ноябрь!AT244+декабрь!AT244</f>
        <v>0</v>
      </c>
      <c r="AX244" s="36">
        <f>январь!AU244+февраль!AU244+март!AU244+апрель!AU244+май!AU244+июнь!AU244+июль!AU244+август!AU244+сентябрь!AU244+октябрь!AU244+ноябрь!AU244+декабрь!AU244</f>
        <v>0</v>
      </c>
      <c r="AY244" s="29">
        <f>январь!AV244+февраль!AV244+март!AV244+апрель!AV244+май!AV244+июнь!AV244+июль!AV244+август!AV244+сентябрь!AV244+октябрь!AV244+ноябрь!AV244+декабрь!AV244</f>
        <v>0</v>
      </c>
      <c r="AZ244" s="36">
        <f>январь!AW244+февраль!AW244+март!AW244+апрель!AW244+май!AW244+июнь!AW244+июль!AW244+август!AW244+сентябрь!AW244+октябрь!AW244+ноябрь!AW244+декабрь!AW244</f>
        <v>0</v>
      </c>
      <c r="BA244" s="36">
        <f>январь!AX244+февраль!AX244+март!AX244+апрель!AX244+май!AX244+июнь!AX244+июль!AX244+август!AX244+сентябрь!AX244+октябрь!AX244+ноябрь!AX244+декабрь!AX244</f>
        <v>0</v>
      </c>
      <c r="BB244" s="36">
        <f>январь!AY244+февраль!AY244+март!AY244+апрель!AY244+май!AY244+июнь!AY244+июль!AY244+август!AY244+сентябрь!AY244+октябрь!AY244+ноябрь!AY244+декабрь!AY244</f>
        <v>0</v>
      </c>
      <c r="BC244" s="29">
        <f>январь!AZ244+февраль!AZ244+март!AZ244+апрель!AZ244+май!AZ244+июнь!AZ244+июль!AZ244+август!AZ244+сентябрь!AZ244+октябрь!AZ244+ноябрь!AZ244+декабрь!AZ244</f>
        <v>0</v>
      </c>
      <c r="BD244" s="36">
        <f>январь!BA244+февраль!BA244+март!BA244+апрель!BA244+май!BA244+июнь!BA244+июль!BA244+август!BA244+сентябрь!BA244+октябрь!BA244+ноябрь!BA244+декабрь!BA244</f>
        <v>0</v>
      </c>
      <c r="BE244" s="36">
        <f>январь!BB244+февраль!BB244+март!BB244+апрель!BB244+май!BB244+июнь!BB244+июль!BB244+август!BB244+сентябрь!BB244+октябрь!BB244+ноябрь!BB244+декабрь!BB244</f>
        <v>0</v>
      </c>
      <c r="BF244" s="36">
        <f>январь!BC244+февраль!BC244+март!BC244+апрель!BC244+май!BC244+июнь!BC244+июль!BC244+август!BC244+сентябрь!BC244+октябрь!BC244+ноябрь!BC244+декабрь!BC244</f>
        <v>0</v>
      </c>
      <c r="BG244" s="36">
        <f>январь!BD244+февраль!BD244+март!BD244+апрель!BD244+май!BD244+июнь!BD244+июль!BD244+август!BD244+сентябрь!BD244+октябрь!BD244+ноябрь!BD244+декабрь!BD244</f>
        <v>0</v>
      </c>
      <c r="BH244" s="36">
        <f>январь!BE244+февраль!BE244+март!BE244+апрель!BE244+май!BE244+июнь!BE244+июль!BE244+август!BE244+сентябрь!BE244+октябрь!BE244+ноябрь!BE244+декабрь!BE244</f>
        <v>0</v>
      </c>
      <c r="BI244" s="36">
        <f>январь!BF244+февраль!BF244+март!BF244+апрель!BF244+май!BF244+июнь!BF244+июль!BF244+август!BF244+сентябрь!BF244+октябрь!BF244+ноябрь!BF244+декабрь!BF244</f>
        <v>8.0000000000000002E-3</v>
      </c>
      <c r="BJ244" s="36">
        <f>январь!BG244+февраль!BG244+март!BG244+апрель!BG244+май!BG244+июнь!BG244+июль!BG244+август!BG244+сентябрь!BG244+октябрь!BG244+ноябрь!BG244+декабрь!BG244</f>
        <v>11.856</v>
      </c>
      <c r="BK244" s="36">
        <f>январь!BH244+февраль!BH244+март!BH244+апрель!BH244+май!BH244+июнь!BH244+июль!BH244+август!BH244+сентябрь!BH244+октябрь!BH244+ноябрь!BH244+декабрь!BH244</f>
        <v>8.0000000000000002E-3</v>
      </c>
      <c r="BL244" s="36">
        <f>январь!BI244+февраль!BI244+март!BI244+апрель!BI244+май!BI244+июнь!BI244+июль!BI244+август!BI244+сентябрь!BI244+октябрь!BI244+ноябрь!BI244+декабрь!BI244</f>
        <v>2.9329999999999998</v>
      </c>
      <c r="BM244" s="29">
        <f>январь!BJ244+февраль!BJ244+март!BJ244+апрель!BJ244+май!BJ244+июнь!BJ244+июль!BJ244+август!BJ244+сентябрь!BJ244+октябрь!BJ244+ноябрь!BJ244+декабрь!BJ244</f>
        <v>0</v>
      </c>
      <c r="BN244" s="36">
        <f>январь!BK244+февраль!BK244+март!BK244+апрель!BK244+май!BK244+июнь!BK244+июль!BK244+август!BK244+сентябрь!BK244+октябрь!BK244+ноябрь!BK244+декабрь!BK244</f>
        <v>0</v>
      </c>
      <c r="BO244" s="29">
        <f>январь!BL244+февраль!BL244+март!BL244+апрель!BL244+май!BL244+июнь!BL244+июль!BL244+август!BL244+сентябрь!BL244+октябрь!BL244+ноябрь!BL244+декабрь!BL244</f>
        <v>0</v>
      </c>
      <c r="BP244" s="36">
        <f>январь!BM244+февраль!BM244+март!BM244+апрель!BM244+май!BM244+июнь!BM244+июль!BM244+август!BM244+сентябрь!BM244+октябрь!BM244+ноябрь!BM244+декабрь!BM244</f>
        <v>0</v>
      </c>
      <c r="BQ244" s="36">
        <f>январь!BN244+февраль!BN244+март!BN244+апрель!BN244+май!BN244+июнь!BN244+июль!BN244+август!BN244+сентябрь!BN244+октябрь!BN244+ноябрь!BN244+декабрь!BN244</f>
        <v>0</v>
      </c>
      <c r="BR244" s="36">
        <f>январь!BO244+февраль!BO244+март!BO244+апрель!BO244+май!BO244+июнь!BO244+июль!BO244+август!BO244+сентябрь!BO244+октябрь!BO244+ноябрь!BO244+декабрь!BO244</f>
        <v>0</v>
      </c>
      <c r="BS244" s="29">
        <f>январь!BP244+февраль!BP244+март!BP244+апрель!BP244+май!BP244+июнь!BP244+июль!BP244+август!BP244+сентябрь!BP244+октябрь!BP244+ноябрь!BP244+декабрь!BP244</f>
        <v>2</v>
      </c>
      <c r="BT244" s="36">
        <f>январь!BQ244+февраль!BQ244+март!BQ244+апрель!BQ244+май!BQ244+июнь!BQ244+июль!BQ244+август!BQ244+сентябрь!BQ244+октябрь!BQ244+ноябрь!BQ244+декабрь!BQ244</f>
        <v>4.4790000000000001</v>
      </c>
      <c r="BU244" s="29">
        <f>январь!BR244+февраль!BR244+март!BR244+апрель!BR244+май!BR244+июнь!BR244+июль!BR244+август!BR244+сентябрь!BR244+октябрь!BR244+ноябрь!BR244+декабрь!BR244</f>
        <v>0</v>
      </c>
      <c r="BV244" s="36">
        <f>январь!BS244+февраль!BS244+март!BS244+апрель!BS244+май!BS244+июнь!BS244+июль!BS244+август!BS244+сентябрь!BS244+октябрь!BS244+ноябрь!BS244+декабрь!BS244</f>
        <v>0</v>
      </c>
      <c r="BW244" s="36">
        <f>январь!BT244+февраль!BT244+март!BT244+апрель!BT244+май!BT244+июнь!BT244+июль!BT244+август!BT244+сентябрь!BT244+октябрь!BT244+ноябрь!BT244+декабрь!BT244</f>
        <v>0</v>
      </c>
      <c r="BX244" s="36">
        <f>январь!BU244+февраль!BU244+март!BU244+апрель!BU244+май!BU244+июнь!BU244+июль!BU244+август!BU244+сентябрь!BU244+октябрь!BU244+ноябрь!BU244+декабрь!BU244</f>
        <v>0</v>
      </c>
      <c r="BY244" s="36">
        <f>январь!BV244+февраль!BV244+март!BV244+апрель!BV244+май!BV244+июнь!BV244+июль!BV244+август!BV244+сентябрь!BV244+октябрь!BV244+ноябрь!BV244+декабрь!BV244</f>
        <v>3.7130000000000001</v>
      </c>
      <c r="BZ244" s="77">
        <v>3</v>
      </c>
    </row>
    <row r="245" spans="1:78" x14ac:dyDescent="0.25">
      <c r="A245" s="16">
        <v>243</v>
      </c>
      <c r="B245" s="16">
        <v>2</v>
      </c>
      <c r="C245" s="37" t="s">
        <v>699</v>
      </c>
      <c r="D245" s="51">
        <v>110.88500204830916</v>
      </c>
      <c r="E245" s="25">
        <v>158.63284200000001</v>
      </c>
      <c r="F245" s="26">
        <f t="shared" si="9"/>
        <v>267.18584404830915</v>
      </c>
      <c r="G245" s="26">
        <f t="shared" si="10"/>
        <v>108.55300204830917</v>
      </c>
      <c r="H245" s="26">
        <f t="shared" si="11"/>
        <v>2.3319999999999999</v>
      </c>
      <c r="I245" s="36">
        <f>январь!F245+февраль!F245+март!F245+апрель!F245+май!F245+июнь!F245+июль!F245+август!F245+сентябрь!F245+октябрь!F245+ноябрь!F245+декабрь!F245</f>
        <v>0</v>
      </c>
      <c r="J245" s="36">
        <f>январь!G245+февраль!G245+март!G245+апрель!G245+май!G245+июнь!G245+июль!G245+август!G245+сентябрь!G245+октябрь!G245+ноябрь!G245+декабрь!G245</f>
        <v>0</v>
      </c>
      <c r="K245" s="36">
        <f>январь!H245+февраль!H245+март!H245+апрель!H245+май!H245+июнь!H245+июль!H245+август!H245+сентябрь!H245+октябрь!H245+ноябрь!H245+декабрь!H245</f>
        <v>0</v>
      </c>
      <c r="L245" s="27">
        <f>январь!I245+февраль!I245+март!I245+апрель!I245+май!I245+июнь!I245+июль!I245+август!I245+сентябрь!I245+октябрь!I245+ноябрь!I245+декабрь!I245</f>
        <v>0</v>
      </c>
      <c r="M245" s="36">
        <f>январь!J245+февраль!J245+март!J245+апрель!J245+май!J245+июнь!J245+июль!J245+август!J245+сентябрь!J245+октябрь!J245+ноябрь!J245+декабрь!J245</f>
        <v>0</v>
      </c>
      <c r="N245" s="36">
        <f>январь!K245+февраль!K245+март!K245+апрель!K245+май!K245+июнь!K245+июль!K245+август!K245+сентябрь!K245+октябрь!K245+ноябрь!K245+декабрь!K245</f>
        <v>0</v>
      </c>
      <c r="O245" s="36">
        <f>январь!L245+февраль!L245+март!L245+апрель!L245+май!L245+июнь!L245+июль!L245+август!L245+сентябрь!L245+октябрь!L245+ноябрь!L245+декабрь!L245</f>
        <v>0</v>
      </c>
      <c r="P245" s="36">
        <f>январь!M245+февраль!M245+март!M245+апрель!M245+май!M245+июнь!M245+июль!M245+август!M245+сентябрь!M245+октябрь!M245+ноябрь!M245+декабрь!M245</f>
        <v>0</v>
      </c>
      <c r="Q245" s="36">
        <f>январь!N245+февраль!N245+март!N245+апрель!N245+май!N245+июнь!N245+июль!N245+август!N245+сентябрь!N245+октябрь!N245+ноябрь!N245+декабрь!N245</f>
        <v>0</v>
      </c>
      <c r="R245" s="29">
        <f>январь!O245+февраль!O245+март!O245+апрель!O245+май!O245+июнь!O245+июль!O245+август!O245+сентябрь!O245+октябрь!O245+ноябрь!O245+декабрь!O245</f>
        <v>0</v>
      </c>
      <c r="S245" s="36">
        <f>январь!P245+февраль!P245+март!P245+апрель!P245+май!P245+июнь!P245+июль!P245+август!P245+сентябрь!P245+октябрь!P245+ноябрь!P245+декабрь!P245</f>
        <v>0</v>
      </c>
      <c r="T245" s="29">
        <f>январь!Q245+февраль!Q245+март!Q245+апрель!Q245+май!Q245+июнь!Q245+июль!Q245+август!Q245+сентябрь!Q245+октябрь!Q245+ноябрь!Q245+декабрь!Q245</f>
        <v>0</v>
      </c>
      <c r="U245" s="36">
        <f>январь!R245+февраль!R245+март!R245+апрель!R245+май!R245+июнь!R245+июль!R245+август!R245+сентябрь!R245+октябрь!R245+ноябрь!R245+декабрь!R245</f>
        <v>0</v>
      </c>
      <c r="V245" s="36">
        <f>январь!S245+февраль!S245+март!S245+апрель!S245+май!S245+июнь!S245+июль!S245+август!S245+сентябрь!S245+октябрь!S245+ноябрь!S245+декабрь!S245</f>
        <v>0</v>
      </c>
      <c r="W245" s="36">
        <f>январь!T245+февраль!T245+март!T245+апрель!T245+май!T245+июнь!T245+июль!T245+август!T245+сентябрь!T245+октябрь!T245+ноябрь!T245+декабрь!T245</f>
        <v>0</v>
      </c>
      <c r="X245" s="36">
        <f>январь!U245+февраль!U245+март!U245+апрель!U245+май!U245+июнь!U245+июль!U245+август!U245+сентябрь!U245+октябрь!U245+ноябрь!U245+декабрь!U245</f>
        <v>0</v>
      </c>
      <c r="Y245" s="36">
        <f>январь!V245+февраль!V245+март!V245+апрель!V245+май!V245+июнь!V245+июль!V245+август!V245+сентябрь!V245+октябрь!V245+ноябрь!V245+декабрь!V245</f>
        <v>0</v>
      </c>
      <c r="Z245" s="36">
        <f>январь!W245+февраль!W245+март!W245+апрель!W245+май!W245+июнь!W245+июль!W245+август!W245+сентябрь!W245+октябрь!W245+ноябрь!W245+декабрь!W245</f>
        <v>0</v>
      </c>
      <c r="AA245" s="36">
        <f>январь!X245+февраль!X245+март!X245+апрель!X245+май!X245+июнь!X245+июль!X245+август!X245+сентябрь!X245+октябрь!X245+ноябрь!X245+декабрь!X245</f>
        <v>0</v>
      </c>
      <c r="AB245" s="29">
        <f>январь!Y245+февраль!Y245+март!Y245+апрель!Y245+май!Y245+июнь!Y245+июль!Y245+август!Y245+сентябрь!Y245+октябрь!Y245+ноябрь!Y245+декабрь!Y245</f>
        <v>0</v>
      </c>
      <c r="AC245" s="36">
        <f>январь!Z245+февраль!Z245+март!Z245+апрель!Z245+май!Z245+июнь!Z245+июль!Z245+август!Z245+сентябрь!Z245+октябрь!Z245+ноябрь!Z245+декабрь!Z245</f>
        <v>0</v>
      </c>
      <c r="AD245" s="66" t="str">
        <f>CONCATENATE(январь!AA245,$BZ$1,февраль!AA245,$BZ$1,март!AA245,$BZ$1,апрель!AA245,$BZ$1,май!AA245,$BZ$1,июнь!AA245,$BZ$1,июль!AA245,$BZ$1,август!AA245,$BZ$1,сентябрь!AA245,$BZ$1,октябрь!AA245,$BZ$1,ноябрь!AA245,$BZ$1,декабрь!AA245)</f>
        <v xml:space="preserve">           </v>
      </c>
      <c r="AE245" s="36">
        <f>январь!AB245+февраль!AB245+март!AB245+апрель!AB245+май!AB245+июнь!AB245+июль!AB245+август!AB245+сентябрь!AB245+октябрь!AB245+ноябрь!AB245+декабрь!AB245</f>
        <v>0</v>
      </c>
      <c r="AF245" s="36">
        <f>январь!AC245+февраль!AC245+март!AC245+апрель!AC245+май!AC245+июнь!AC245+июль!AC245+август!AC245+сентябрь!AC245+октябрь!AC245+ноябрь!AC245+декабрь!AC245</f>
        <v>0</v>
      </c>
      <c r="AG245" s="36">
        <f>январь!AD245+февраль!AD245+март!AD245+апрель!AD245+май!AD245+июнь!AD245+июль!AD245+август!AD245+сентябрь!AD245+октябрь!AD245+ноябрь!AD245+декабрь!AD245</f>
        <v>0</v>
      </c>
      <c r="AH245" s="36">
        <f>январь!AE245+февраль!AE245+март!AE245+апрель!AE245+май!AE245+июнь!AE245+июль!AE245+август!AE245+сентябрь!AE245+октябрь!AE245+ноябрь!AE245+декабрь!AE245</f>
        <v>0</v>
      </c>
      <c r="AI245" s="36">
        <f>январь!AF245+февраль!AF245+март!AF245+апрель!AF245+май!AF245+июнь!AF245+июль!AF245+август!AF245+сентябрь!AF245+октябрь!AF245+ноябрь!AF245+декабрь!AF245</f>
        <v>0</v>
      </c>
      <c r="AJ245" s="36">
        <f>январь!AG245+февраль!AG245+март!AG245+апрель!AG245+май!AG245+июнь!AG245+июль!AG245+август!AG245+сентябрь!AG245+октябрь!AG245+ноябрь!AG245+декабрь!AG245</f>
        <v>0</v>
      </c>
      <c r="AK245" s="29">
        <f>январь!AH245+февраль!AH245+март!AH245+апрель!AH245+май!AH245+июнь!AH245+июль!AH245+август!AH245+сентябрь!AH245+октябрь!AH245+ноябрь!AH245+декабрь!AH245</f>
        <v>0</v>
      </c>
      <c r="AL245" s="36">
        <f>январь!AI245+февраль!AI245+март!AI245+апрель!AI245+май!AI245+июнь!AI245+июль!AI245+август!AI245+сентябрь!AI245+октябрь!AI245+ноябрь!AI245+декабрь!AI245</f>
        <v>0</v>
      </c>
      <c r="AM245" s="29">
        <f>январь!AJ245+февраль!AJ245+март!AJ245+апрель!AJ245+май!AJ245+июнь!AJ245+июль!AJ245+август!AJ245+сентябрь!AJ245+октябрь!AJ245+ноябрь!AJ245+декабрь!AJ245</f>
        <v>0</v>
      </c>
      <c r="AN245" s="36">
        <f>январь!AK245+февраль!AK245+март!AK245+апрель!AK245+май!AK245+июнь!AK245+июль!AK245+август!AK245+сентябрь!AK245+октябрь!AK245+ноябрь!AK245+декабрь!AK245</f>
        <v>0</v>
      </c>
      <c r="AO245" s="36">
        <f>январь!AL245+февраль!AL245+март!AL245+апрель!AL245+май!AL245+июнь!AL245+июль!AL245+август!AL245+сентябрь!AL245+октябрь!AL245+ноябрь!AL245+декабрь!AL245</f>
        <v>0</v>
      </c>
      <c r="AP245" s="36">
        <f>январь!AM245+февраль!AM245+март!AM245+апрель!AM245+май!AM245+июнь!AM245+июль!AM245+август!AM245+сентябрь!AM245+октябрь!AM245+ноябрь!AM245+декабрь!AM245</f>
        <v>0</v>
      </c>
      <c r="AQ245" s="29">
        <f>январь!AN245+февраль!AN245+март!AN245+апрель!AN245+май!AN245+июнь!AN245+июль!AN245+август!AN245+сентябрь!AN245+октябрь!AN245+ноябрь!AN245+декабрь!AN245</f>
        <v>0</v>
      </c>
      <c r="AR245" s="36">
        <f>январь!AO245+февраль!AO245+март!AO245+апрель!AO245+май!AO245+июнь!AO245+июль!AO245+август!AO245+сентябрь!AO245+октябрь!AO245+ноябрь!AO245+декабрь!AO245</f>
        <v>0</v>
      </c>
      <c r="AS245" s="29">
        <f>январь!AP245+февраль!AP245+март!AP245+апрель!AP245+май!AP245+июнь!AP245+июль!AP245+август!AP245+сентябрь!AP245+октябрь!AP245+ноябрь!AP245+декабрь!AP245</f>
        <v>0</v>
      </c>
      <c r="AT245" s="36">
        <f>январь!AQ245+февраль!AQ245+март!AQ245+апрель!AQ245+май!AQ245+июнь!AQ245+июль!AQ245+август!AQ245+сентябрь!AQ245+октябрь!AQ245+ноябрь!AQ245+декабрь!AQ245</f>
        <v>0</v>
      </c>
      <c r="AU245" s="29">
        <f>январь!AR245+февраль!AR245+март!AR245+апрель!AR245+май!AR245+июнь!AR245+июль!AR245+август!AR245+сентябрь!AR245+октябрь!AR245+ноябрь!AR245+декабрь!AR245</f>
        <v>0</v>
      </c>
      <c r="AV245" s="36">
        <f>январь!AS245+февраль!AS245+март!AS245+апрель!AS245+май!AS245+июнь!AS245+июль!AS245+август!AS245+сентябрь!AS245+октябрь!AS245+ноябрь!AS245+декабрь!AS245</f>
        <v>0</v>
      </c>
      <c r="AW245" s="36">
        <f>январь!AT245+февраль!AT245+март!AT245+апрель!AT245+май!AT245+июнь!AT245+июль!AT245+август!AT245+сентябрь!AT245+октябрь!AT245+ноябрь!AT245+декабрь!AT245</f>
        <v>0</v>
      </c>
      <c r="AX245" s="36">
        <f>январь!AU245+февраль!AU245+март!AU245+апрель!AU245+май!AU245+июнь!AU245+июль!AU245+август!AU245+сентябрь!AU245+октябрь!AU245+ноябрь!AU245+декабрь!AU245</f>
        <v>0</v>
      </c>
      <c r="AY245" s="29">
        <f>январь!AV245+февраль!AV245+март!AV245+апрель!AV245+май!AV245+июнь!AV245+июль!AV245+август!AV245+сентябрь!AV245+октябрь!AV245+ноябрь!AV245+декабрь!AV245</f>
        <v>0</v>
      </c>
      <c r="AZ245" s="36">
        <f>январь!AW245+февраль!AW245+март!AW245+апрель!AW245+май!AW245+июнь!AW245+июль!AW245+август!AW245+сентябрь!AW245+октябрь!AW245+ноябрь!AW245+декабрь!AW245</f>
        <v>0</v>
      </c>
      <c r="BA245" s="36">
        <f>январь!AX245+февраль!AX245+март!AX245+апрель!AX245+май!AX245+июнь!AX245+июль!AX245+август!AX245+сентябрь!AX245+октябрь!AX245+ноябрь!AX245+декабрь!AX245</f>
        <v>0</v>
      </c>
      <c r="BB245" s="36">
        <f>январь!AY245+февраль!AY245+март!AY245+апрель!AY245+май!AY245+июнь!AY245+июль!AY245+август!AY245+сентябрь!AY245+октябрь!AY245+ноябрь!AY245+декабрь!AY245</f>
        <v>0</v>
      </c>
      <c r="BC245" s="29">
        <f>январь!AZ245+февраль!AZ245+март!AZ245+апрель!AZ245+май!AZ245+июнь!AZ245+июль!AZ245+август!AZ245+сентябрь!AZ245+октябрь!AZ245+ноябрь!AZ245+декабрь!AZ245</f>
        <v>0</v>
      </c>
      <c r="BD245" s="36">
        <f>январь!BA245+февраль!BA245+март!BA245+апрель!BA245+май!BA245+июнь!BA245+июль!BA245+август!BA245+сентябрь!BA245+октябрь!BA245+ноябрь!BA245+декабрь!BA245</f>
        <v>0</v>
      </c>
      <c r="BE245" s="36">
        <f>январь!BB245+февраль!BB245+март!BB245+апрель!BB245+май!BB245+июнь!BB245+июль!BB245+август!BB245+сентябрь!BB245+октябрь!BB245+ноябрь!BB245+декабрь!BB245</f>
        <v>0</v>
      </c>
      <c r="BF245" s="36">
        <f>январь!BC245+февраль!BC245+март!BC245+апрель!BC245+май!BC245+июнь!BC245+июль!BC245+август!BC245+сентябрь!BC245+октябрь!BC245+ноябрь!BC245+декабрь!BC245</f>
        <v>0</v>
      </c>
      <c r="BG245" s="36">
        <f>январь!BD245+февраль!BD245+март!BD245+апрель!BD245+май!BD245+июнь!BD245+июль!BD245+август!BD245+сентябрь!BD245+октябрь!BD245+ноябрь!BD245+декабрь!BD245</f>
        <v>0</v>
      </c>
      <c r="BH245" s="36">
        <f>январь!BE245+февраль!BE245+март!BE245+апрель!BE245+май!BE245+июнь!BE245+июль!BE245+август!BE245+сентябрь!BE245+октябрь!BE245+ноябрь!BE245+декабрь!BE245</f>
        <v>0</v>
      </c>
      <c r="BI245" s="36">
        <f>январь!BF245+февраль!BF245+март!BF245+апрель!BF245+май!BF245+июнь!BF245+июль!BF245+август!BF245+сентябрь!BF245+октябрь!BF245+ноябрь!BF245+декабрь!BF245</f>
        <v>0</v>
      </c>
      <c r="BJ245" s="36">
        <f>январь!BG245+февраль!BG245+март!BG245+апрель!BG245+май!BG245+июнь!BG245+июль!BG245+август!BG245+сентябрь!BG245+октябрь!BG245+ноябрь!BG245+декабрь!BG245</f>
        <v>0</v>
      </c>
      <c r="BK245" s="36">
        <f>январь!BH245+февраль!BH245+март!BH245+апрель!BH245+май!BH245+июнь!BH245+июль!BH245+август!BH245+сентябрь!BH245+октябрь!BH245+ноябрь!BH245+декабрь!BH245</f>
        <v>0</v>
      </c>
      <c r="BL245" s="36">
        <f>январь!BI245+февраль!BI245+март!BI245+апрель!BI245+май!BI245+июнь!BI245+июль!BI245+август!BI245+сентябрь!BI245+октябрь!BI245+ноябрь!BI245+декабрь!BI245</f>
        <v>0</v>
      </c>
      <c r="BM245" s="29">
        <f>январь!BJ245+февраль!BJ245+март!BJ245+апрель!BJ245+май!BJ245+июнь!BJ245+июль!BJ245+август!BJ245+сентябрь!BJ245+октябрь!BJ245+ноябрь!BJ245+декабрь!BJ245</f>
        <v>0</v>
      </c>
      <c r="BN245" s="36">
        <f>январь!BK245+февраль!BK245+март!BK245+апрель!BK245+май!BK245+июнь!BK245+июль!BK245+август!BK245+сентябрь!BK245+октябрь!BK245+ноябрь!BK245+декабрь!BK245</f>
        <v>0</v>
      </c>
      <c r="BO245" s="29">
        <f>январь!BL245+февраль!BL245+март!BL245+апрель!BL245+май!BL245+июнь!BL245+июль!BL245+август!BL245+сентябрь!BL245+октябрь!BL245+ноябрь!BL245+декабрь!BL245</f>
        <v>0</v>
      </c>
      <c r="BP245" s="36">
        <f>январь!BM245+февраль!BM245+март!BM245+апрель!BM245+май!BM245+июнь!BM245+июль!BM245+август!BM245+сентябрь!BM245+октябрь!BM245+ноябрь!BM245+декабрь!BM245</f>
        <v>0</v>
      </c>
      <c r="BQ245" s="36">
        <f>январь!BN245+февраль!BN245+март!BN245+апрель!BN245+май!BN245+июнь!BN245+июль!BN245+август!BN245+сентябрь!BN245+октябрь!BN245+ноябрь!BN245+декабрь!BN245</f>
        <v>0</v>
      </c>
      <c r="BR245" s="36">
        <f>январь!BO245+февраль!BO245+март!BO245+апрель!BO245+май!BO245+июнь!BO245+июль!BO245+август!BO245+сентябрь!BO245+октябрь!BO245+ноябрь!BO245+декабрь!BO245</f>
        <v>0</v>
      </c>
      <c r="BS245" s="29">
        <f>январь!BP245+февраль!BP245+март!BP245+апрель!BP245+май!BP245+июнь!BP245+июль!BP245+август!BP245+сентябрь!BP245+октябрь!BP245+ноябрь!BP245+декабрь!BP245</f>
        <v>0</v>
      </c>
      <c r="BT245" s="36">
        <f>январь!BQ245+февраль!BQ245+март!BQ245+апрель!BQ245+май!BQ245+июнь!BQ245+июль!BQ245+август!BQ245+сентябрь!BQ245+октябрь!BQ245+ноябрь!BQ245+декабрь!BQ245</f>
        <v>0</v>
      </c>
      <c r="BU245" s="29">
        <f>январь!BR245+февраль!BR245+март!BR245+апрель!BR245+май!BR245+июнь!BR245+июль!BR245+август!BR245+сентябрь!BR245+октябрь!BR245+ноябрь!BR245+декабрь!BR245</f>
        <v>0</v>
      </c>
      <c r="BV245" s="36">
        <f>январь!BS245+февраль!BS245+март!BS245+апрель!BS245+май!BS245+июнь!BS245+июль!BS245+август!BS245+сентябрь!BS245+октябрь!BS245+ноябрь!BS245+декабрь!BS245</f>
        <v>0</v>
      </c>
      <c r="BW245" s="36">
        <f>январь!BT245+февраль!BT245+март!BT245+апрель!BT245+май!BT245+июнь!BT245+июль!BT245+август!BT245+сентябрь!BT245+октябрь!BT245+ноябрь!BT245+декабрь!BT245</f>
        <v>0</v>
      </c>
      <c r="BX245" s="36">
        <f>январь!BU245+февраль!BU245+март!BU245+апрель!BU245+май!BU245+июнь!BU245+июль!BU245+август!BU245+сентябрь!BU245+октябрь!BU245+ноябрь!BU245+декабрь!BU245</f>
        <v>0</v>
      </c>
      <c r="BY245" s="36">
        <f>январь!BV245+февраль!BV245+март!BV245+апрель!BV245+май!BV245+июнь!BV245+июль!BV245+август!BV245+сентябрь!BV245+октябрь!BV245+ноябрь!BV245+декабрь!BV245</f>
        <v>2.3319999999999999</v>
      </c>
      <c r="BZ245" s="77">
        <v>1</v>
      </c>
    </row>
    <row r="246" spans="1:78" x14ac:dyDescent="0.25">
      <c r="A246" s="16">
        <v>244</v>
      </c>
      <c r="B246" s="16">
        <v>2</v>
      </c>
      <c r="C246" s="37" t="s">
        <v>700</v>
      </c>
      <c r="D246" s="51">
        <v>214.2273166376811</v>
      </c>
      <c r="E246" s="25">
        <v>-1443.0550979999998</v>
      </c>
      <c r="F246" s="26">
        <f t="shared" si="9"/>
        <v>-1231.7057813623187</v>
      </c>
      <c r="G246" s="26">
        <f t="shared" si="10"/>
        <v>211.34931663768111</v>
      </c>
      <c r="H246" s="26">
        <f t="shared" si="11"/>
        <v>2.8780000000000001</v>
      </c>
      <c r="I246" s="36">
        <f>январь!F246+февраль!F246+март!F246+апрель!F246+май!F246+июнь!F246+июль!F246+август!F246+сентябрь!F246+октябрь!F246+ноябрь!F246+декабрь!F246</f>
        <v>0</v>
      </c>
      <c r="J246" s="36">
        <f>январь!G246+февраль!G246+март!G246+апрель!G246+май!G246+июнь!G246+июль!G246+август!G246+сентябрь!G246+октябрь!G246+ноябрь!G246+декабрь!G246</f>
        <v>0</v>
      </c>
      <c r="K246" s="36">
        <f>январь!H246+февраль!H246+март!H246+апрель!H246+май!H246+июнь!H246+июль!H246+август!H246+сентябрь!H246+октябрь!H246+ноябрь!H246+декабрь!H246</f>
        <v>0</v>
      </c>
      <c r="L246" s="27">
        <f>январь!I246+февраль!I246+март!I246+апрель!I246+май!I246+июнь!I246+июль!I246+август!I246+сентябрь!I246+октябрь!I246+ноябрь!I246+декабрь!I246</f>
        <v>0</v>
      </c>
      <c r="M246" s="36">
        <f>январь!J246+февраль!J246+март!J246+апрель!J246+май!J246+июнь!J246+июль!J246+август!J246+сентябрь!J246+октябрь!J246+ноябрь!J246+декабрь!J246</f>
        <v>0</v>
      </c>
      <c r="N246" s="36">
        <f>январь!K246+февраль!K246+март!K246+апрель!K246+май!K246+июнь!K246+июль!K246+август!K246+сентябрь!K246+октябрь!K246+ноябрь!K246+декабрь!K246</f>
        <v>0</v>
      </c>
      <c r="O246" s="36">
        <f>январь!L246+февраль!L246+март!L246+апрель!L246+май!L246+июнь!L246+июль!L246+август!L246+сентябрь!L246+октябрь!L246+ноябрь!L246+декабрь!L246</f>
        <v>0</v>
      </c>
      <c r="P246" s="36">
        <f>январь!M246+февраль!M246+март!M246+апрель!M246+май!M246+июнь!M246+июль!M246+август!M246+сентябрь!M246+октябрь!M246+ноябрь!M246+декабрь!M246</f>
        <v>0</v>
      </c>
      <c r="Q246" s="36">
        <f>январь!N246+февраль!N246+март!N246+апрель!N246+май!N246+июнь!N246+июль!N246+август!N246+сентябрь!N246+октябрь!N246+ноябрь!N246+декабрь!N246</f>
        <v>0</v>
      </c>
      <c r="R246" s="29">
        <f>январь!O246+февраль!O246+март!O246+апрель!O246+май!O246+июнь!O246+июль!O246+август!O246+сентябрь!O246+октябрь!O246+ноябрь!O246+декабрь!O246</f>
        <v>0</v>
      </c>
      <c r="S246" s="36">
        <f>январь!P246+февраль!P246+март!P246+апрель!P246+май!P246+июнь!P246+июль!P246+август!P246+сентябрь!P246+октябрь!P246+ноябрь!P246+декабрь!P246</f>
        <v>0</v>
      </c>
      <c r="T246" s="29">
        <f>январь!Q246+февраль!Q246+март!Q246+апрель!Q246+май!Q246+июнь!Q246+июль!Q246+август!Q246+сентябрь!Q246+октябрь!Q246+ноябрь!Q246+декабрь!Q246</f>
        <v>0</v>
      </c>
      <c r="U246" s="36">
        <f>январь!R246+февраль!R246+март!R246+апрель!R246+май!R246+июнь!R246+июль!R246+август!R246+сентябрь!R246+октябрь!R246+ноябрь!R246+декабрь!R246</f>
        <v>0</v>
      </c>
      <c r="V246" s="36">
        <f>январь!S246+февраль!S246+март!S246+апрель!S246+май!S246+июнь!S246+июль!S246+август!S246+сентябрь!S246+октябрь!S246+ноябрь!S246+декабрь!S246</f>
        <v>0</v>
      </c>
      <c r="W246" s="36">
        <f>январь!T246+февраль!T246+март!T246+апрель!T246+май!T246+июнь!T246+июль!T246+август!T246+сентябрь!T246+октябрь!T246+ноябрь!T246+декабрь!T246</f>
        <v>0</v>
      </c>
      <c r="X246" s="36">
        <f>январь!U246+февраль!U246+март!U246+апрель!U246+май!U246+июнь!U246+июль!U246+август!U246+сентябрь!U246+октябрь!U246+ноябрь!U246+декабрь!U246</f>
        <v>0</v>
      </c>
      <c r="Y246" s="36">
        <f>январь!V246+февраль!V246+март!V246+апрель!V246+май!V246+июнь!V246+июль!V246+август!V246+сентябрь!V246+октябрь!V246+ноябрь!V246+декабрь!V246</f>
        <v>0</v>
      </c>
      <c r="Z246" s="36">
        <f>январь!W246+февраль!W246+март!W246+апрель!W246+май!W246+июнь!W246+июль!W246+август!W246+сентябрь!W246+октябрь!W246+ноябрь!W246+декабрь!W246</f>
        <v>0</v>
      </c>
      <c r="AA246" s="36">
        <f>январь!X246+февраль!X246+март!X246+апрель!X246+май!X246+июнь!X246+июль!X246+август!X246+сентябрь!X246+октябрь!X246+ноябрь!X246+декабрь!X246</f>
        <v>0</v>
      </c>
      <c r="AB246" s="29">
        <f>январь!Y246+февраль!Y246+март!Y246+апрель!Y246+май!Y246+июнь!Y246+июль!Y246+август!Y246+сентябрь!Y246+октябрь!Y246+ноябрь!Y246+декабрь!Y246</f>
        <v>0</v>
      </c>
      <c r="AC246" s="36">
        <f>январь!Z246+февраль!Z246+март!Z246+апрель!Z246+май!Z246+июнь!Z246+июль!Z246+август!Z246+сентябрь!Z246+октябрь!Z246+ноябрь!Z246+декабрь!Z246</f>
        <v>0</v>
      </c>
      <c r="AD246" s="66" t="str">
        <f>CONCATENATE(январь!AA246,$BZ$1,февраль!AA246,$BZ$1,март!AA246,$BZ$1,апрель!AA246,$BZ$1,май!AA246,$BZ$1,июнь!AA246,$BZ$1,июль!AA246,$BZ$1,август!AA246,$BZ$1,сентябрь!AA246,$BZ$1,октябрь!AA246,$BZ$1,ноябрь!AA246,$BZ$1,декабрь!AA246)</f>
        <v xml:space="preserve">           </v>
      </c>
      <c r="AE246" s="36">
        <f>январь!AB246+февраль!AB246+март!AB246+апрель!AB246+май!AB246+июнь!AB246+июль!AB246+август!AB246+сентябрь!AB246+октябрь!AB246+ноябрь!AB246+декабрь!AB246</f>
        <v>0</v>
      </c>
      <c r="AF246" s="36">
        <f>январь!AC246+февраль!AC246+март!AC246+апрель!AC246+май!AC246+июнь!AC246+июль!AC246+август!AC246+сентябрь!AC246+октябрь!AC246+ноябрь!AC246+декабрь!AC246</f>
        <v>0</v>
      </c>
      <c r="AG246" s="36">
        <f>январь!AD246+февраль!AD246+март!AD246+апрель!AD246+май!AD246+июнь!AD246+июль!AD246+август!AD246+сентябрь!AD246+октябрь!AD246+ноябрь!AD246+декабрь!AD246</f>
        <v>0</v>
      </c>
      <c r="AH246" s="36">
        <f>январь!AE246+февраль!AE246+март!AE246+апрель!AE246+май!AE246+июнь!AE246+июль!AE246+август!AE246+сентябрь!AE246+октябрь!AE246+ноябрь!AE246+декабрь!AE246</f>
        <v>0</v>
      </c>
      <c r="AI246" s="36">
        <f>январь!AF246+февраль!AF246+март!AF246+апрель!AF246+май!AF246+июнь!AF246+июль!AF246+август!AF246+сентябрь!AF246+октябрь!AF246+ноябрь!AF246+декабрь!AF246</f>
        <v>0</v>
      </c>
      <c r="AJ246" s="36">
        <f>январь!AG246+февраль!AG246+март!AG246+апрель!AG246+май!AG246+июнь!AG246+июль!AG246+август!AG246+сентябрь!AG246+октябрь!AG246+ноябрь!AG246+декабрь!AG246</f>
        <v>0</v>
      </c>
      <c r="AK246" s="29">
        <f>январь!AH246+февраль!AH246+март!AH246+апрель!AH246+май!AH246+июнь!AH246+июль!AH246+август!AH246+сентябрь!AH246+октябрь!AH246+ноябрь!AH246+декабрь!AH246</f>
        <v>0</v>
      </c>
      <c r="AL246" s="36">
        <f>январь!AI246+февраль!AI246+март!AI246+апрель!AI246+май!AI246+июнь!AI246+июль!AI246+август!AI246+сентябрь!AI246+октябрь!AI246+ноябрь!AI246+декабрь!AI246</f>
        <v>0</v>
      </c>
      <c r="AM246" s="29">
        <f>январь!AJ246+февраль!AJ246+март!AJ246+апрель!AJ246+май!AJ246+июнь!AJ246+июль!AJ246+август!AJ246+сентябрь!AJ246+октябрь!AJ246+ноябрь!AJ246+декабрь!AJ246</f>
        <v>0</v>
      </c>
      <c r="AN246" s="36">
        <f>январь!AK246+февраль!AK246+март!AK246+апрель!AK246+май!AK246+июнь!AK246+июль!AK246+август!AK246+сентябрь!AK246+октябрь!AK246+ноябрь!AK246+декабрь!AK246</f>
        <v>0</v>
      </c>
      <c r="AO246" s="36">
        <f>январь!AL246+февраль!AL246+март!AL246+апрель!AL246+май!AL246+июнь!AL246+июль!AL246+август!AL246+сентябрь!AL246+октябрь!AL246+ноябрь!AL246+декабрь!AL246</f>
        <v>0</v>
      </c>
      <c r="AP246" s="36">
        <f>январь!AM246+февраль!AM246+март!AM246+апрель!AM246+май!AM246+июнь!AM246+июль!AM246+август!AM246+сентябрь!AM246+октябрь!AM246+ноябрь!AM246+декабрь!AM246</f>
        <v>0</v>
      </c>
      <c r="AQ246" s="29">
        <f>январь!AN246+февраль!AN246+март!AN246+апрель!AN246+май!AN246+июнь!AN246+июль!AN246+август!AN246+сентябрь!AN246+октябрь!AN246+ноябрь!AN246+декабрь!AN246</f>
        <v>0</v>
      </c>
      <c r="AR246" s="36">
        <f>январь!AO246+февраль!AO246+март!AO246+апрель!AO246+май!AO246+июнь!AO246+июль!AO246+август!AO246+сентябрь!AO246+октябрь!AO246+ноябрь!AO246+декабрь!AO246</f>
        <v>0</v>
      </c>
      <c r="AS246" s="29">
        <f>январь!AP246+февраль!AP246+март!AP246+апрель!AP246+май!AP246+июнь!AP246+июль!AP246+август!AP246+сентябрь!AP246+октябрь!AP246+ноябрь!AP246+декабрь!AP246</f>
        <v>0</v>
      </c>
      <c r="AT246" s="36">
        <f>январь!AQ246+февраль!AQ246+март!AQ246+апрель!AQ246+май!AQ246+июнь!AQ246+июль!AQ246+август!AQ246+сентябрь!AQ246+октябрь!AQ246+ноябрь!AQ246+декабрь!AQ246</f>
        <v>0</v>
      </c>
      <c r="AU246" s="29">
        <f>январь!AR246+февраль!AR246+март!AR246+апрель!AR246+май!AR246+июнь!AR246+июль!AR246+август!AR246+сентябрь!AR246+октябрь!AR246+ноябрь!AR246+декабрь!AR246</f>
        <v>0</v>
      </c>
      <c r="AV246" s="36">
        <f>январь!AS246+февраль!AS246+март!AS246+апрель!AS246+май!AS246+июнь!AS246+июль!AS246+август!AS246+сентябрь!AS246+октябрь!AS246+ноябрь!AS246+декабрь!AS246</f>
        <v>0</v>
      </c>
      <c r="AW246" s="36">
        <f>январь!AT246+февраль!AT246+март!AT246+апрель!AT246+май!AT246+июнь!AT246+июль!AT246+август!AT246+сентябрь!AT246+октябрь!AT246+ноябрь!AT246+декабрь!AT246</f>
        <v>0</v>
      </c>
      <c r="AX246" s="36">
        <f>январь!AU246+февраль!AU246+март!AU246+апрель!AU246+май!AU246+июнь!AU246+июль!AU246+август!AU246+сентябрь!AU246+октябрь!AU246+ноябрь!AU246+декабрь!AU246</f>
        <v>0</v>
      </c>
      <c r="AY246" s="29">
        <f>январь!AV246+февраль!AV246+март!AV246+апрель!AV246+май!AV246+июнь!AV246+июль!AV246+август!AV246+сентябрь!AV246+октябрь!AV246+ноябрь!AV246+декабрь!AV246</f>
        <v>0</v>
      </c>
      <c r="AZ246" s="36">
        <f>январь!AW246+февраль!AW246+март!AW246+апрель!AW246+май!AW246+июнь!AW246+июль!AW246+август!AW246+сентябрь!AW246+октябрь!AW246+ноябрь!AW246+декабрь!AW246</f>
        <v>0</v>
      </c>
      <c r="BA246" s="36">
        <f>январь!AX246+февраль!AX246+март!AX246+апрель!AX246+май!AX246+июнь!AX246+июль!AX246+август!AX246+сентябрь!AX246+октябрь!AX246+ноябрь!AX246+декабрь!AX246</f>
        <v>0</v>
      </c>
      <c r="BB246" s="36">
        <f>январь!AY246+февраль!AY246+март!AY246+апрель!AY246+май!AY246+июнь!AY246+июль!AY246+август!AY246+сентябрь!AY246+октябрь!AY246+ноябрь!AY246+декабрь!AY246</f>
        <v>0</v>
      </c>
      <c r="BC246" s="29">
        <f>январь!AZ246+февраль!AZ246+март!AZ246+апрель!AZ246+май!AZ246+июнь!AZ246+июль!AZ246+август!AZ246+сентябрь!AZ246+октябрь!AZ246+ноябрь!AZ246+декабрь!AZ246</f>
        <v>0</v>
      </c>
      <c r="BD246" s="36">
        <f>январь!BA246+февраль!BA246+март!BA246+апрель!BA246+май!BA246+июнь!BA246+июль!BA246+август!BA246+сентябрь!BA246+октябрь!BA246+ноябрь!BA246+декабрь!BA246</f>
        <v>0</v>
      </c>
      <c r="BE246" s="36">
        <f>январь!BB246+февраль!BB246+март!BB246+апрель!BB246+май!BB246+июнь!BB246+июль!BB246+август!BB246+сентябрь!BB246+октябрь!BB246+ноябрь!BB246+декабрь!BB246</f>
        <v>0</v>
      </c>
      <c r="BF246" s="36">
        <f>январь!BC246+февраль!BC246+март!BC246+апрель!BC246+май!BC246+июнь!BC246+июль!BC246+август!BC246+сентябрь!BC246+октябрь!BC246+ноябрь!BC246+декабрь!BC246</f>
        <v>0</v>
      </c>
      <c r="BG246" s="36">
        <f>январь!BD246+февраль!BD246+март!BD246+апрель!BD246+май!BD246+июнь!BD246+июль!BD246+август!BD246+сентябрь!BD246+октябрь!BD246+ноябрь!BD246+декабрь!BD246</f>
        <v>0</v>
      </c>
      <c r="BH246" s="36">
        <f>январь!BE246+февраль!BE246+март!BE246+апрель!BE246+май!BE246+июнь!BE246+июль!BE246+август!BE246+сентябрь!BE246+октябрь!BE246+ноябрь!BE246+декабрь!BE246</f>
        <v>0</v>
      </c>
      <c r="BI246" s="36">
        <f>январь!BF246+февраль!BF246+март!BF246+апрель!BF246+май!BF246+июнь!BF246+июль!BF246+август!BF246+сентябрь!BF246+октябрь!BF246+ноябрь!BF246+декабрь!BF246</f>
        <v>0</v>
      </c>
      <c r="BJ246" s="36">
        <f>январь!BG246+февраль!BG246+март!BG246+апрель!BG246+май!BG246+июнь!BG246+июль!BG246+август!BG246+сентябрь!BG246+октябрь!BG246+ноябрь!BG246+декабрь!BG246</f>
        <v>0</v>
      </c>
      <c r="BK246" s="36">
        <f>январь!BH246+февраль!BH246+март!BH246+апрель!BH246+май!BH246+июнь!BH246+июль!BH246+август!BH246+сентябрь!BH246+октябрь!BH246+ноябрь!BH246+декабрь!BH246</f>
        <v>0</v>
      </c>
      <c r="BL246" s="36">
        <f>январь!BI246+февраль!BI246+март!BI246+апрель!BI246+май!BI246+июнь!BI246+июль!BI246+август!BI246+сентябрь!BI246+октябрь!BI246+ноябрь!BI246+декабрь!BI246</f>
        <v>0</v>
      </c>
      <c r="BM246" s="29">
        <f>январь!BJ246+февраль!BJ246+март!BJ246+апрель!BJ246+май!BJ246+июнь!BJ246+июль!BJ246+август!BJ246+сентябрь!BJ246+октябрь!BJ246+ноябрь!BJ246+декабрь!BJ246</f>
        <v>0</v>
      </c>
      <c r="BN246" s="36">
        <f>январь!BK246+февраль!BK246+март!BK246+апрель!BK246+май!BK246+июнь!BK246+июль!BK246+август!BK246+сентябрь!BK246+октябрь!BK246+ноябрь!BK246+декабрь!BK246</f>
        <v>0</v>
      </c>
      <c r="BO246" s="29">
        <f>январь!BL246+февраль!BL246+март!BL246+апрель!BL246+май!BL246+июнь!BL246+июль!BL246+август!BL246+сентябрь!BL246+октябрь!BL246+ноябрь!BL246+декабрь!BL246</f>
        <v>0</v>
      </c>
      <c r="BP246" s="36">
        <f>январь!BM246+февраль!BM246+март!BM246+апрель!BM246+май!BM246+июнь!BM246+июль!BM246+август!BM246+сентябрь!BM246+октябрь!BM246+ноябрь!BM246+декабрь!BM246</f>
        <v>0</v>
      </c>
      <c r="BQ246" s="36">
        <f>январь!BN246+февраль!BN246+март!BN246+апрель!BN246+май!BN246+июнь!BN246+июль!BN246+август!BN246+сентябрь!BN246+октябрь!BN246+ноябрь!BN246+декабрь!BN246</f>
        <v>0</v>
      </c>
      <c r="BR246" s="36">
        <f>январь!BO246+февраль!BO246+март!BO246+апрель!BO246+май!BO246+июнь!BO246+июль!BO246+август!BO246+сентябрь!BO246+октябрь!BO246+ноябрь!BO246+декабрь!BO246</f>
        <v>0</v>
      </c>
      <c r="BS246" s="29">
        <f>январь!BP246+февраль!BP246+март!BP246+апрель!BP246+май!BP246+июнь!BP246+июль!BP246+август!BP246+сентябрь!BP246+октябрь!BP246+ноябрь!BP246+декабрь!BP246</f>
        <v>3</v>
      </c>
      <c r="BT246" s="36">
        <f>январь!BQ246+февраль!BQ246+март!BQ246+апрель!BQ246+май!BQ246+июнь!BQ246+июль!BQ246+август!BQ246+сентябрь!BQ246+октябрь!BQ246+ноябрь!BQ246+декабрь!BQ246</f>
        <v>2.8780000000000001</v>
      </c>
      <c r="BU246" s="29">
        <f>январь!BR246+февраль!BR246+март!BR246+апрель!BR246+май!BR246+июнь!BR246+июль!BR246+август!BR246+сентябрь!BR246+октябрь!BR246+ноябрь!BR246+декабрь!BR246</f>
        <v>0</v>
      </c>
      <c r="BV246" s="36">
        <f>январь!BS246+февраль!BS246+март!BS246+апрель!BS246+май!BS246+июнь!BS246+июль!BS246+август!BS246+сентябрь!BS246+октябрь!BS246+ноябрь!BS246+декабрь!BS246</f>
        <v>0</v>
      </c>
      <c r="BW246" s="36">
        <f>январь!BT246+февраль!BT246+март!BT246+апрель!BT246+май!BT246+июнь!BT246+июль!BT246+август!BT246+сентябрь!BT246+октябрь!BT246+ноябрь!BT246+декабрь!BT246</f>
        <v>0</v>
      </c>
      <c r="BX246" s="36">
        <f>январь!BU246+февраль!BU246+март!BU246+апрель!BU246+май!BU246+июнь!BU246+июль!BU246+август!BU246+сентябрь!BU246+октябрь!BU246+ноябрь!BU246+декабрь!BU246</f>
        <v>0</v>
      </c>
      <c r="BY246" s="36">
        <f>январь!BV246+февраль!BV246+март!BV246+апрель!BV246+май!BV246+июнь!BV246+июль!BV246+август!BV246+сентябрь!BV246+октябрь!BV246+ноябрь!BV246+декабрь!BV246</f>
        <v>0</v>
      </c>
      <c r="BZ246" s="77">
        <v>4</v>
      </c>
    </row>
    <row r="247" spans="1:78" x14ac:dyDescent="0.25">
      <c r="A247" s="16">
        <v>245</v>
      </c>
      <c r="B247" s="16">
        <v>2</v>
      </c>
      <c r="C247" s="37" t="s">
        <v>701</v>
      </c>
      <c r="D247" s="51">
        <v>66.45193052753622</v>
      </c>
      <c r="E247" s="25">
        <v>55.033588000000009</v>
      </c>
      <c r="F247" s="26">
        <f t="shared" si="9"/>
        <v>74.973518527536228</v>
      </c>
      <c r="G247" s="26">
        <f t="shared" si="10"/>
        <v>19.93993052753622</v>
      </c>
      <c r="H247" s="26">
        <f t="shared" si="11"/>
        <v>46.512</v>
      </c>
      <c r="I247" s="36">
        <f>январь!F247+февраль!F247+март!F247+апрель!F247+май!F247+июнь!F247+июль!F247+август!F247+сентябрь!F247+октябрь!F247+ноябрь!F247+декабрь!F247</f>
        <v>0</v>
      </c>
      <c r="J247" s="36">
        <f>январь!G247+февраль!G247+март!G247+апрель!G247+май!G247+июнь!G247+июль!G247+август!G247+сентябрь!G247+октябрь!G247+ноябрь!G247+декабрь!G247</f>
        <v>0</v>
      </c>
      <c r="K247" s="36">
        <f>январь!H247+февраль!H247+март!H247+апрель!H247+май!H247+июнь!H247+июль!H247+август!H247+сентябрь!H247+октябрь!H247+ноябрь!H247+декабрь!H247</f>
        <v>0</v>
      </c>
      <c r="L247" s="27">
        <f>январь!I247+февраль!I247+март!I247+апрель!I247+май!I247+июнь!I247+июль!I247+август!I247+сентябрь!I247+октябрь!I247+ноябрь!I247+декабрь!I247</f>
        <v>0</v>
      </c>
      <c r="M247" s="36">
        <f>январь!J247+февраль!J247+март!J247+апрель!J247+май!J247+июнь!J247+июль!J247+август!J247+сентябрь!J247+октябрь!J247+ноябрь!J247+декабрь!J247</f>
        <v>0</v>
      </c>
      <c r="N247" s="36">
        <f>январь!K247+февраль!K247+март!K247+апрель!K247+май!K247+июнь!K247+июль!K247+август!K247+сентябрь!K247+октябрь!K247+ноябрь!K247+декабрь!K247</f>
        <v>0</v>
      </c>
      <c r="O247" s="36">
        <f>январь!L247+февраль!L247+март!L247+апрель!L247+май!L247+июнь!L247+июль!L247+август!L247+сентябрь!L247+октябрь!L247+ноябрь!L247+декабрь!L247</f>
        <v>0</v>
      </c>
      <c r="P247" s="36">
        <f>январь!M247+февраль!M247+март!M247+апрель!M247+май!M247+июнь!M247+июль!M247+август!M247+сентябрь!M247+октябрь!M247+ноябрь!M247+декабрь!M247</f>
        <v>0</v>
      </c>
      <c r="Q247" s="36">
        <f>январь!N247+февраль!N247+март!N247+апрель!N247+май!N247+июнь!N247+июль!N247+август!N247+сентябрь!N247+октябрь!N247+ноябрь!N247+декабрь!N247</f>
        <v>0</v>
      </c>
      <c r="R247" s="29">
        <f>январь!O247+февраль!O247+март!O247+апрель!O247+май!O247+июнь!O247+июль!O247+август!O247+сентябрь!O247+октябрь!O247+ноябрь!O247+декабрь!O247</f>
        <v>0</v>
      </c>
      <c r="S247" s="36">
        <f>январь!P247+февраль!P247+март!P247+апрель!P247+май!P247+июнь!P247+июль!P247+август!P247+сентябрь!P247+октябрь!P247+ноябрь!P247+декабрь!P247</f>
        <v>0</v>
      </c>
      <c r="T247" s="29">
        <f>январь!Q247+февраль!Q247+март!Q247+апрель!Q247+май!Q247+июнь!Q247+июль!Q247+август!Q247+сентябрь!Q247+октябрь!Q247+ноябрь!Q247+декабрь!Q247</f>
        <v>0</v>
      </c>
      <c r="U247" s="36">
        <f>январь!R247+февраль!R247+март!R247+апрель!R247+май!R247+июнь!R247+июль!R247+август!R247+сентябрь!R247+октябрь!R247+ноябрь!R247+декабрь!R247</f>
        <v>0</v>
      </c>
      <c r="V247" s="36">
        <f>январь!S247+февраль!S247+март!S247+апрель!S247+май!S247+июнь!S247+июль!S247+август!S247+сентябрь!S247+октябрь!S247+ноябрь!S247+декабрь!S247</f>
        <v>0</v>
      </c>
      <c r="W247" s="36">
        <f>январь!T247+февраль!T247+март!T247+апрель!T247+май!T247+июнь!T247+июль!T247+август!T247+сентябрь!T247+октябрь!T247+ноябрь!T247+декабрь!T247</f>
        <v>0</v>
      </c>
      <c r="X247" s="36">
        <f>январь!U247+февраль!U247+март!U247+апрель!U247+май!U247+июнь!U247+июль!U247+август!U247+сентябрь!U247+октябрь!U247+ноябрь!U247+декабрь!U247</f>
        <v>0</v>
      </c>
      <c r="Y247" s="36">
        <f>январь!V247+февраль!V247+март!V247+апрель!V247+май!V247+июнь!V247+июль!V247+август!V247+сентябрь!V247+октябрь!V247+ноябрь!V247+декабрь!V247</f>
        <v>0</v>
      </c>
      <c r="Z247" s="36">
        <f>январь!W247+февраль!W247+март!W247+апрель!W247+май!W247+июнь!W247+июль!W247+август!W247+сентябрь!W247+октябрь!W247+ноябрь!W247+декабрь!W247</f>
        <v>0</v>
      </c>
      <c r="AA247" s="36">
        <f>январь!X247+февраль!X247+март!X247+апрель!X247+май!X247+июнь!X247+июль!X247+август!X247+сентябрь!X247+октябрь!X247+ноябрь!X247+декабрь!X247</f>
        <v>0</v>
      </c>
      <c r="AB247" s="29">
        <f>январь!Y247+февраль!Y247+март!Y247+апрель!Y247+май!Y247+июнь!Y247+июль!Y247+август!Y247+сентябрь!Y247+октябрь!Y247+ноябрь!Y247+декабрь!Y247</f>
        <v>0</v>
      </c>
      <c r="AC247" s="36">
        <f>январь!Z247+февраль!Z247+март!Z247+апрель!Z247+май!Z247+июнь!Z247+июль!Z247+август!Z247+сентябрь!Z247+октябрь!Z247+ноябрь!Z247+декабрь!Z247</f>
        <v>0</v>
      </c>
      <c r="AD247" s="66" t="str">
        <f>CONCATENATE(январь!AA247,$BZ$1,февраль!AA247,$BZ$1,март!AA247,$BZ$1,апрель!AA247,$BZ$1,май!AA247,$BZ$1,июнь!AA247,$BZ$1,июль!AA247,$BZ$1,август!AA247,$BZ$1,сентябрь!AA247,$BZ$1,октябрь!AA247,$BZ$1,ноябрь!AA247,$BZ$1,декабрь!AA247)</f>
        <v xml:space="preserve">           </v>
      </c>
      <c r="AE247" s="36">
        <f>январь!AB247+февраль!AB247+март!AB247+апрель!AB247+май!AB247+июнь!AB247+июль!AB247+август!AB247+сентябрь!AB247+октябрь!AB247+ноябрь!AB247+декабрь!AB247</f>
        <v>0</v>
      </c>
      <c r="AF247" s="36">
        <f>январь!AC247+февраль!AC247+март!AC247+апрель!AC247+май!AC247+июнь!AC247+июль!AC247+август!AC247+сентябрь!AC247+октябрь!AC247+ноябрь!AC247+декабрь!AC247</f>
        <v>0</v>
      </c>
      <c r="AG247" s="36">
        <f>январь!AD247+февраль!AD247+март!AD247+апрель!AD247+май!AD247+июнь!AD247+июль!AD247+август!AD247+сентябрь!AD247+октябрь!AD247+ноябрь!AD247+декабрь!AD247</f>
        <v>0</v>
      </c>
      <c r="AH247" s="36">
        <f>январь!AE247+февраль!AE247+март!AE247+апрель!AE247+май!AE247+июнь!AE247+июль!AE247+август!AE247+сентябрь!AE247+октябрь!AE247+ноябрь!AE247+декабрь!AE247</f>
        <v>0</v>
      </c>
      <c r="AI247" s="36">
        <f>январь!AF247+февраль!AF247+март!AF247+апрель!AF247+май!AF247+июнь!AF247+июль!AF247+август!AF247+сентябрь!AF247+октябрь!AF247+ноябрь!AF247+декабрь!AF247</f>
        <v>0</v>
      </c>
      <c r="AJ247" s="36">
        <f>январь!AG247+февраль!AG247+март!AG247+апрель!AG247+май!AG247+июнь!AG247+июль!AG247+август!AG247+сентябрь!AG247+октябрь!AG247+ноябрь!AG247+декабрь!AG247</f>
        <v>0</v>
      </c>
      <c r="AK247" s="29">
        <f>январь!AH247+февраль!AH247+март!AH247+апрель!AH247+май!AH247+июнь!AH247+июль!AH247+август!AH247+сентябрь!AH247+октябрь!AH247+ноябрь!AH247+декабрь!AH247</f>
        <v>0</v>
      </c>
      <c r="AL247" s="36">
        <f>январь!AI247+февраль!AI247+март!AI247+апрель!AI247+май!AI247+июнь!AI247+июль!AI247+август!AI247+сентябрь!AI247+октябрь!AI247+ноябрь!AI247+декабрь!AI247</f>
        <v>0</v>
      </c>
      <c r="AM247" s="29">
        <f>январь!AJ247+февраль!AJ247+март!AJ247+апрель!AJ247+май!AJ247+июнь!AJ247+июль!AJ247+август!AJ247+сентябрь!AJ247+октябрь!AJ247+ноябрь!AJ247+декабрь!AJ247</f>
        <v>0</v>
      </c>
      <c r="AN247" s="36">
        <f>январь!AK247+февраль!AK247+март!AK247+апрель!AK247+май!AK247+июнь!AK247+июль!AK247+август!AK247+сентябрь!AK247+октябрь!AK247+ноябрь!AK247+декабрь!AK247</f>
        <v>0</v>
      </c>
      <c r="AO247" s="36">
        <f>январь!AL247+февраль!AL247+март!AL247+апрель!AL247+май!AL247+июнь!AL247+июль!AL247+август!AL247+сентябрь!AL247+октябрь!AL247+ноябрь!AL247+декабрь!AL247</f>
        <v>0</v>
      </c>
      <c r="AP247" s="36">
        <f>январь!AM247+февраль!AM247+март!AM247+апрель!AM247+май!AM247+июнь!AM247+июль!AM247+август!AM247+сентябрь!AM247+октябрь!AM247+ноябрь!AM247+декабрь!AM247</f>
        <v>0</v>
      </c>
      <c r="AQ247" s="29">
        <f>январь!AN247+февраль!AN247+март!AN247+апрель!AN247+май!AN247+июнь!AN247+июль!AN247+август!AN247+сентябрь!AN247+октябрь!AN247+ноябрь!AN247+декабрь!AN247</f>
        <v>0</v>
      </c>
      <c r="AR247" s="36">
        <f>январь!AO247+февраль!AO247+март!AO247+апрель!AO247+май!AO247+июнь!AO247+июль!AO247+август!AO247+сентябрь!AO247+октябрь!AO247+ноябрь!AO247+декабрь!AO247</f>
        <v>0</v>
      </c>
      <c r="AS247" s="29">
        <f>январь!AP247+февраль!AP247+март!AP247+апрель!AP247+май!AP247+июнь!AP247+июль!AP247+август!AP247+сентябрь!AP247+октябрь!AP247+ноябрь!AP247+декабрь!AP247</f>
        <v>0</v>
      </c>
      <c r="AT247" s="36">
        <f>январь!AQ247+февраль!AQ247+март!AQ247+апрель!AQ247+май!AQ247+июнь!AQ247+июль!AQ247+август!AQ247+сентябрь!AQ247+октябрь!AQ247+ноябрь!AQ247+декабрь!AQ247</f>
        <v>0</v>
      </c>
      <c r="AU247" s="29">
        <f>январь!AR247+февраль!AR247+март!AR247+апрель!AR247+май!AR247+июнь!AR247+июль!AR247+август!AR247+сентябрь!AR247+октябрь!AR247+ноябрь!AR247+декабрь!AR247</f>
        <v>0</v>
      </c>
      <c r="AV247" s="36">
        <f>январь!AS247+февраль!AS247+март!AS247+апрель!AS247+май!AS247+июнь!AS247+июль!AS247+август!AS247+сентябрь!AS247+октябрь!AS247+ноябрь!AS247+декабрь!AS247</f>
        <v>0</v>
      </c>
      <c r="AW247" s="36">
        <f>январь!AT247+февраль!AT247+март!AT247+апрель!AT247+май!AT247+июнь!AT247+июль!AT247+август!AT247+сентябрь!AT247+октябрь!AT247+ноябрь!AT247+декабрь!AT247</f>
        <v>0</v>
      </c>
      <c r="AX247" s="36">
        <f>январь!AU247+февраль!AU247+март!AU247+апрель!AU247+май!AU247+июнь!AU247+июль!AU247+август!AU247+сентябрь!AU247+октябрь!AU247+ноябрь!AU247+декабрь!AU247</f>
        <v>0</v>
      </c>
      <c r="AY247" s="29">
        <f>январь!AV247+февраль!AV247+март!AV247+апрель!AV247+май!AV247+июнь!AV247+июль!AV247+август!AV247+сентябрь!AV247+октябрь!AV247+ноябрь!AV247+декабрь!AV247</f>
        <v>0</v>
      </c>
      <c r="AZ247" s="36">
        <f>январь!AW247+февраль!AW247+март!AW247+апрель!AW247+май!AW247+июнь!AW247+июль!AW247+август!AW247+сентябрь!AW247+октябрь!AW247+ноябрь!AW247+декабрь!AW247</f>
        <v>0</v>
      </c>
      <c r="BA247" s="36">
        <f>январь!AX247+февраль!AX247+март!AX247+апрель!AX247+май!AX247+июнь!AX247+июль!AX247+август!AX247+сентябрь!AX247+октябрь!AX247+ноябрь!AX247+декабрь!AX247</f>
        <v>4.0000000000000001E-3</v>
      </c>
      <c r="BB247" s="36">
        <f>январь!AY247+февраль!AY247+март!AY247+апрель!AY247+май!AY247+июнь!AY247+июль!AY247+август!AY247+сентябрь!AY247+октябрь!AY247+ноябрь!AY247+декабрь!AY247</f>
        <v>4.3630000000000004</v>
      </c>
      <c r="BC247" s="29">
        <f>январь!AZ247+февраль!AZ247+март!AZ247+апрель!AZ247+май!AZ247+июнь!AZ247+июль!AZ247+август!AZ247+сентябрь!AZ247+октябрь!AZ247+ноябрь!AZ247+декабрь!AZ247</f>
        <v>0</v>
      </c>
      <c r="BD247" s="36">
        <f>январь!BA247+февраль!BA247+март!BA247+апрель!BA247+май!BA247+июнь!BA247+июль!BA247+август!BA247+сентябрь!BA247+октябрь!BA247+ноябрь!BA247+декабрь!BA247</f>
        <v>0</v>
      </c>
      <c r="BE247" s="36">
        <f>январь!BB247+февраль!BB247+март!BB247+апрель!BB247+май!BB247+июнь!BB247+июль!BB247+август!BB247+сентябрь!BB247+октябрь!BB247+ноябрь!BB247+декабрь!BB247</f>
        <v>0</v>
      </c>
      <c r="BF247" s="36">
        <f>январь!BC247+февраль!BC247+март!BC247+апрель!BC247+май!BC247+июнь!BC247+июль!BC247+август!BC247+сентябрь!BC247+октябрь!BC247+ноябрь!BC247+декабрь!BC247</f>
        <v>0</v>
      </c>
      <c r="BG247" s="36">
        <f>январь!BD247+февраль!BD247+март!BD247+апрель!BD247+май!BD247+июнь!BD247+июль!BD247+август!BD247+сентябрь!BD247+октябрь!BD247+ноябрь!BD247+декабрь!BD247</f>
        <v>0</v>
      </c>
      <c r="BH247" s="36">
        <f>январь!BE247+февраль!BE247+март!BE247+апрель!BE247+май!BE247+июнь!BE247+июль!BE247+август!BE247+сентябрь!BE247+октябрь!BE247+ноябрь!BE247+декабрь!BE247</f>
        <v>0</v>
      </c>
      <c r="BI247" s="36">
        <f>январь!BF247+февраль!BF247+март!BF247+апрель!BF247+май!BF247+июнь!BF247+июль!BF247+август!BF247+сентябрь!BF247+октябрь!BF247+ноябрь!BF247+декабрь!BF247</f>
        <v>0</v>
      </c>
      <c r="BJ247" s="36">
        <f>январь!BG247+февраль!BG247+март!BG247+апрель!BG247+май!BG247+июнь!BG247+июль!BG247+август!BG247+сентябрь!BG247+октябрь!BG247+ноябрь!BG247+декабрь!BG247</f>
        <v>0</v>
      </c>
      <c r="BK247" s="36">
        <f>январь!BH247+февраль!BH247+март!BH247+апрель!BH247+май!BH247+июнь!BH247+июль!BH247+август!BH247+сентябрь!BH247+октябрь!BH247+ноябрь!BH247+декабрь!BH247</f>
        <v>0</v>
      </c>
      <c r="BL247" s="36">
        <f>январь!BI247+февраль!BI247+март!BI247+апрель!BI247+май!BI247+июнь!BI247+июль!BI247+август!BI247+сентябрь!BI247+октябрь!BI247+ноябрь!BI247+декабрь!BI247</f>
        <v>0</v>
      </c>
      <c r="BM247" s="29">
        <f>январь!BJ247+февраль!BJ247+март!BJ247+апрель!BJ247+май!BJ247+июнь!BJ247+июль!BJ247+август!BJ247+сентябрь!BJ247+октябрь!BJ247+ноябрь!BJ247+декабрь!BJ247</f>
        <v>0</v>
      </c>
      <c r="BN247" s="36">
        <f>январь!BK247+февраль!BK247+март!BK247+апрель!BK247+май!BK247+июнь!BK247+июль!BK247+август!BK247+сентябрь!BK247+октябрь!BK247+ноябрь!BK247+декабрь!BK247</f>
        <v>0</v>
      </c>
      <c r="BO247" s="29">
        <f>январь!BL247+февраль!BL247+март!BL247+апрель!BL247+май!BL247+июнь!BL247+июль!BL247+август!BL247+сентябрь!BL247+октябрь!BL247+ноябрь!BL247+декабрь!BL247</f>
        <v>0</v>
      </c>
      <c r="BP247" s="36">
        <f>январь!BM247+февраль!BM247+март!BM247+апрель!BM247+май!BM247+июнь!BM247+июль!BM247+август!BM247+сентябрь!BM247+октябрь!BM247+ноябрь!BM247+декабрь!BM247</f>
        <v>0</v>
      </c>
      <c r="BQ247" s="36">
        <f>январь!BN247+февраль!BN247+март!BN247+апрель!BN247+май!BN247+июнь!BN247+июль!BN247+август!BN247+сентябрь!BN247+октябрь!BN247+ноябрь!BN247+декабрь!BN247</f>
        <v>0</v>
      </c>
      <c r="BR247" s="36">
        <f>январь!BO247+февраль!BO247+март!BO247+апрель!BO247+май!BO247+июнь!BO247+июль!BO247+август!BO247+сентябрь!BO247+октябрь!BO247+ноябрь!BO247+декабрь!BO247</f>
        <v>0</v>
      </c>
      <c r="BS247" s="29">
        <f>январь!BP247+февраль!BP247+март!BP247+апрель!BP247+май!BP247+июнь!BP247+июль!BP247+август!BP247+сентябрь!BP247+октябрь!BP247+ноябрь!BP247+декабрь!BP247</f>
        <v>2</v>
      </c>
      <c r="BT247" s="36">
        <f>январь!BQ247+февраль!BQ247+март!BQ247+апрель!BQ247+май!BQ247+июнь!BQ247+июль!BQ247+август!BQ247+сентябрь!BQ247+октябрь!BQ247+ноябрь!BQ247+декабрь!BQ247</f>
        <v>2.1280000000000001</v>
      </c>
      <c r="BU247" s="29">
        <f>январь!BR247+февраль!BR247+март!BR247+апрель!BR247+май!BR247+июнь!BR247+июль!BR247+август!BR247+сентябрь!BR247+октябрь!BR247+ноябрь!BR247+декабрь!BR247</f>
        <v>0</v>
      </c>
      <c r="BV247" s="36">
        <f>январь!BS247+февраль!BS247+март!BS247+апрель!BS247+май!BS247+июнь!BS247+июль!BS247+август!BS247+сентябрь!BS247+октябрь!BS247+ноябрь!BS247+декабрь!BS247</f>
        <v>0</v>
      </c>
      <c r="BW247" s="36">
        <f>январь!BT247+февраль!BT247+март!BT247+апрель!BT247+май!BT247+июнь!BT247+июль!BT247+август!BT247+сентябрь!BT247+октябрь!BT247+ноябрь!BT247+декабрь!BT247</f>
        <v>0</v>
      </c>
      <c r="BX247" s="36">
        <f>январь!BU247+февраль!BU247+март!BU247+апрель!BU247+май!BU247+июнь!BU247+июль!BU247+август!BU247+сентябрь!BU247+октябрь!BU247+ноябрь!BU247+декабрь!BU247</f>
        <v>0</v>
      </c>
      <c r="BY247" s="36">
        <f>январь!BV247+февраль!BV247+март!BV247+апрель!BV247+май!BV247+июнь!BV247+июль!BV247+август!BV247+сентябрь!BV247+октябрь!BV247+ноябрь!BV247+декабрь!BV247</f>
        <v>40.021000000000001</v>
      </c>
      <c r="BZ247" s="77">
        <v>0</v>
      </c>
    </row>
    <row r="248" spans="1:78" x14ac:dyDescent="0.25">
      <c r="A248" s="16">
        <v>246</v>
      </c>
      <c r="B248" s="16">
        <v>2</v>
      </c>
      <c r="C248" s="37" t="s">
        <v>702</v>
      </c>
      <c r="D248" s="51">
        <v>82.389261526570053</v>
      </c>
      <c r="E248" s="25">
        <v>282.586116</v>
      </c>
      <c r="F248" s="26">
        <f t="shared" si="9"/>
        <v>321.47537752657007</v>
      </c>
      <c r="G248" s="26">
        <f t="shared" si="10"/>
        <v>38.889261526570053</v>
      </c>
      <c r="H248" s="26">
        <f t="shared" si="11"/>
        <v>43.5</v>
      </c>
      <c r="I248" s="36">
        <f>январь!F248+февраль!F248+март!F248+апрель!F248+май!F248+июнь!F248+июль!F248+август!F248+сентябрь!F248+октябрь!F248+ноябрь!F248+декабрь!F248</f>
        <v>0</v>
      </c>
      <c r="J248" s="36">
        <f>январь!G248+февраль!G248+март!G248+апрель!G248+май!G248+июнь!G248+июль!G248+август!G248+сентябрь!G248+октябрь!G248+ноябрь!G248+декабрь!G248</f>
        <v>0</v>
      </c>
      <c r="K248" s="36">
        <f>январь!H248+февраль!H248+март!H248+апрель!H248+май!H248+июнь!H248+июль!H248+август!H248+сентябрь!H248+октябрь!H248+ноябрь!H248+декабрь!H248</f>
        <v>0</v>
      </c>
      <c r="L248" s="27">
        <f>январь!I248+февраль!I248+март!I248+апрель!I248+май!I248+июнь!I248+июль!I248+август!I248+сентябрь!I248+октябрь!I248+ноябрь!I248+декабрь!I248</f>
        <v>0</v>
      </c>
      <c r="M248" s="36">
        <f>январь!J248+февраль!J248+март!J248+апрель!J248+май!J248+июнь!J248+июль!J248+август!J248+сентябрь!J248+октябрь!J248+ноябрь!J248+декабрь!J248</f>
        <v>0</v>
      </c>
      <c r="N248" s="36">
        <f>январь!K248+февраль!K248+март!K248+апрель!K248+май!K248+июнь!K248+июль!K248+август!K248+сентябрь!K248+октябрь!K248+ноябрь!K248+декабрь!K248</f>
        <v>0</v>
      </c>
      <c r="O248" s="36">
        <f>январь!L248+февраль!L248+март!L248+апрель!L248+май!L248+июнь!L248+июль!L248+август!L248+сентябрь!L248+октябрь!L248+ноябрь!L248+декабрь!L248</f>
        <v>0</v>
      </c>
      <c r="P248" s="36">
        <f>январь!M248+февраль!M248+март!M248+апрель!M248+май!M248+июнь!M248+июль!M248+август!M248+сентябрь!M248+октябрь!M248+ноябрь!M248+декабрь!M248</f>
        <v>0</v>
      </c>
      <c r="Q248" s="36">
        <f>январь!N248+февраль!N248+март!N248+апрель!N248+май!N248+июнь!N248+июль!N248+август!N248+сентябрь!N248+октябрь!N248+ноябрь!N248+декабрь!N248</f>
        <v>0</v>
      </c>
      <c r="R248" s="29">
        <f>январь!O248+февраль!O248+март!O248+апрель!O248+май!O248+июнь!O248+июль!O248+август!O248+сентябрь!O248+октябрь!O248+ноябрь!O248+декабрь!O248</f>
        <v>0</v>
      </c>
      <c r="S248" s="36">
        <f>январь!P248+февраль!P248+март!P248+апрель!P248+май!P248+июнь!P248+июль!P248+август!P248+сентябрь!P248+октябрь!P248+ноябрь!P248+декабрь!P248</f>
        <v>0</v>
      </c>
      <c r="T248" s="29">
        <f>январь!Q248+февраль!Q248+март!Q248+апрель!Q248+май!Q248+июнь!Q248+июль!Q248+август!Q248+сентябрь!Q248+октябрь!Q248+ноябрь!Q248+декабрь!Q248</f>
        <v>0</v>
      </c>
      <c r="U248" s="36">
        <f>январь!R248+февраль!R248+март!R248+апрель!R248+май!R248+июнь!R248+июль!R248+август!R248+сентябрь!R248+октябрь!R248+ноябрь!R248+декабрь!R248</f>
        <v>0</v>
      </c>
      <c r="V248" s="36">
        <f>январь!S248+февраль!S248+март!S248+апрель!S248+май!S248+июнь!S248+июль!S248+август!S248+сентябрь!S248+октябрь!S248+ноябрь!S248+декабрь!S248</f>
        <v>0</v>
      </c>
      <c r="W248" s="36">
        <f>январь!T248+февраль!T248+март!T248+апрель!T248+май!T248+июнь!T248+июль!T248+август!T248+сентябрь!T248+октябрь!T248+ноябрь!T248+декабрь!T248</f>
        <v>0</v>
      </c>
      <c r="X248" s="36">
        <f>январь!U248+февраль!U248+март!U248+апрель!U248+май!U248+июнь!U248+июль!U248+август!U248+сентябрь!U248+октябрь!U248+ноябрь!U248+декабрь!U248</f>
        <v>0</v>
      </c>
      <c r="Y248" s="36">
        <f>январь!V248+февраль!V248+март!V248+апрель!V248+май!V248+июнь!V248+июль!V248+август!V248+сентябрь!V248+октябрь!V248+ноябрь!V248+декабрь!V248</f>
        <v>0</v>
      </c>
      <c r="Z248" s="36">
        <f>январь!W248+февраль!W248+март!W248+апрель!W248+май!W248+июнь!W248+июль!W248+август!W248+сентябрь!W248+октябрь!W248+ноябрь!W248+декабрь!W248</f>
        <v>0</v>
      </c>
      <c r="AA248" s="36">
        <f>январь!X248+февраль!X248+март!X248+апрель!X248+май!X248+июнь!X248+июль!X248+август!X248+сентябрь!X248+октябрь!X248+ноябрь!X248+декабрь!X248</f>
        <v>0</v>
      </c>
      <c r="AB248" s="29">
        <f>январь!Y248+февраль!Y248+март!Y248+апрель!Y248+май!Y248+июнь!Y248+июль!Y248+август!Y248+сентябрь!Y248+октябрь!Y248+ноябрь!Y248+декабрь!Y248</f>
        <v>0</v>
      </c>
      <c r="AC248" s="36">
        <f>январь!Z248+февраль!Z248+март!Z248+апрель!Z248+май!Z248+июнь!Z248+июль!Z248+август!Z248+сентябрь!Z248+октябрь!Z248+ноябрь!Z248+декабрь!Z248</f>
        <v>0</v>
      </c>
      <c r="AD248" s="66" t="str">
        <f>CONCATENATE(январь!AA248,$BZ$1,февраль!AA248,$BZ$1,март!AA248,$BZ$1,апрель!AA248,$BZ$1,май!AA248,$BZ$1,июнь!AA248,$BZ$1,июль!AA248,$BZ$1,август!AA248,$BZ$1,сентябрь!AA248,$BZ$1,октябрь!AA248,$BZ$1,ноябрь!AA248,$BZ$1,декабрь!AA248)</f>
        <v xml:space="preserve">           </v>
      </c>
      <c r="AE248" s="36">
        <f>январь!AB248+февраль!AB248+март!AB248+апрель!AB248+май!AB248+июнь!AB248+июль!AB248+август!AB248+сентябрь!AB248+октябрь!AB248+ноябрь!AB248+декабрь!AB248</f>
        <v>0</v>
      </c>
      <c r="AF248" s="36">
        <f>январь!AC248+февраль!AC248+март!AC248+апрель!AC248+май!AC248+июнь!AC248+июль!AC248+август!AC248+сентябрь!AC248+октябрь!AC248+ноябрь!AC248+декабрь!AC248</f>
        <v>0</v>
      </c>
      <c r="AG248" s="36">
        <f>январь!AD248+февраль!AD248+март!AD248+апрель!AD248+май!AD248+июнь!AD248+июль!AD248+август!AD248+сентябрь!AD248+октябрь!AD248+ноябрь!AD248+декабрь!AD248</f>
        <v>0</v>
      </c>
      <c r="AH248" s="36">
        <f>январь!AE248+февраль!AE248+март!AE248+апрель!AE248+май!AE248+июнь!AE248+июль!AE248+август!AE248+сентябрь!AE248+октябрь!AE248+ноябрь!AE248+декабрь!AE248</f>
        <v>0</v>
      </c>
      <c r="AI248" s="36">
        <f>январь!AF248+февраль!AF248+март!AF248+апрель!AF248+май!AF248+июнь!AF248+июль!AF248+август!AF248+сентябрь!AF248+октябрь!AF248+ноябрь!AF248+декабрь!AF248</f>
        <v>0</v>
      </c>
      <c r="AJ248" s="36">
        <f>январь!AG248+февраль!AG248+март!AG248+апрель!AG248+май!AG248+июнь!AG248+июль!AG248+август!AG248+сентябрь!AG248+октябрь!AG248+ноябрь!AG248+декабрь!AG248</f>
        <v>0</v>
      </c>
      <c r="AK248" s="29">
        <f>январь!AH248+февраль!AH248+март!AH248+апрель!AH248+май!AH248+июнь!AH248+июль!AH248+август!AH248+сентябрь!AH248+октябрь!AH248+ноябрь!AH248+декабрь!AH248</f>
        <v>0</v>
      </c>
      <c r="AL248" s="36">
        <f>январь!AI248+февраль!AI248+март!AI248+апрель!AI248+май!AI248+июнь!AI248+июль!AI248+август!AI248+сентябрь!AI248+октябрь!AI248+ноябрь!AI248+декабрь!AI248</f>
        <v>0</v>
      </c>
      <c r="AM248" s="29">
        <f>январь!AJ248+февраль!AJ248+март!AJ248+апрель!AJ248+май!AJ248+июнь!AJ248+июль!AJ248+август!AJ248+сентябрь!AJ248+октябрь!AJ248+ноябрь!AJ248+декабрь!AJ248</f>
        <v>0</v>
      </c>
      <c r="AN248" s="36">
        <f>январь!AK248+февраль!AK248+март!AK248+апрель!AK248+май!AK248+июнь!AK248+июль!AK248+август!AK248+сентябрь!AK248+октябрь!AK248+ноябрь!AK248+декабрь!AK248</f>
        <v>0</v>
      </c>
      <c r="AO248" s="36">
        <f>январь!AL248+февраль!AL248+март!AL248+апрель!AL248+май!AL248+июнь!AL248+июль!AL248+август!AL248+сентябрь!AL248+октябрь!AL248+ноябрь!AL248+декабрь!AL248</f>
        <v>0</v>
      </c>
      <c r="AP248" s="36">
        <f>январь!AM248+февраль!AM248+март!AM248+апрель!AM248+май!AM248+июнь!AM248+июль!AM248+август!AM248+сентябрь!AM248+октябрь!AM248+ноябрь!AM248+декабрь!AM248</f>
        <v>0</v>
      </c>
      <c r="AQ248" s="29">
        <f>январь!AN248+февраль!AN248+март!AN248+апрель!AN248+май!AN248+июнь!AN248+июль!AN248+август!AN248+сентябрь!AN248+октябрь!AN248+ноябрь!AN248+декабрь!AN248</f>
        <v>0</v>
      </c>
      <c r="AR248" s="36">
        <f>январь!AO248+февраль!AO248+март!AO248+апрель!AO248+май!AO248+июнь!AO248+июль!AO248+август!AO248+сентябрь!AO248+октябрь!AO248+ноябрь!AO248+декабрь!AO248</f>
        <v>0</v>
      </c>
      <c r="AS248" s="29">
        <f>январь!AP248+февраль!AP248+март!AP248+апрель!AP248+май!AP248+июнь!AP248+июль!AP248+август!AP248+сентябрь!AP248+октябрь!AP248+ноябрь!AP248+декабрь!AP248</f>
        <v>1</v>
      </c>
      <c r="AT248" s="36">
        <f>январь!AQ248+февраль!AQ248+март!AQ248+апрель!AQ248+май!AQ248+июнь!AQ248+июль!AQ248+август!AQ248+сентябрь!AQ248+октябрь!AQ248+ноябрь!AQ248+декабрь!AQ248</f>
        <v>43.5</v>
      </c>
      <c r="AU248" s="29">
        <f>январь!AR248+февраль!AR248+март!AR248+апрель!AR248+май!AR248+июнь!AR248+июль!AR248+август!AR248+сентябрь!AR248+октябрь!AR248+ноябрь!AR248+декабрь!AR248</f>
        <v>0</v>
      </c>
      <c r="AV248" s="36">
        <f>январь!AS248+февраль!AS248+март!AS248+апрель!AS248+май!AS248+июнь!AS248+июль!AS248+август!AS248+сентябрь!AS248+октябрь!AS248+ноябрь!AS248+декабрь!AS248</f>
        <v>0</v>
      </c>
      <c r="AW248" s="36">
        <f>январь!AT248+февраль!AT248+март!AT248+апрель!AT248+май!AT248+июнь!AT248+июль!AT248+август!AT248+сентябрь!AT248+октябрь!AT248+ноябрь!AT248+декабрь!AT248</f>
        <v>0</v>
      </c>
      <c r="AX248" s="36">
        <f>январь!AU248+февраль!AU248+март!AU248+апрель!AU248+май!AU248+июнь!AU248+июль!AU248+август!AU248+сентябрь!AU248+октябрь!AU248+ноябрь!AU248+декабрь!AU248</f>
        <v>0</v>
      </c>
      <c r="AY248" s="29">
        <f>январь!AV248+февраль!AV248+март!AV248+апрель!AV248+май!AV248+июнь!AV248+июль!AV248+август!AV248+сентябрь!AV248+октябрь!AV248+ноябрь!AV248+декабрь!AV248</f>
        <v>0</v>
      </c>
      <c r="AZ248" s="36">
        <f>январь!AW248+февраль!AW248+март!AW248+апрель!AW248+май!AW248+июнь!AW248+июль!AW248+август!AW248+сентябрь!AW248+октябрь!AW248+ноябрь!AW248+декабрь!AW248</f>
        <v>0</v>
      </c>
      <c r="BA248" s="36">
        <f>январь!AX248+февраль!AX248+март!AX248+апрель!AX248+май!AX248+июнь!AX248+июль!AX248+август!AX248+сентябрь!AX248+октябрь!AX248+ноябрь!AX248+декабрь!AX248</f>
        <v>0</v>
      </c>
      <c r="BB248" s="36">
        <f>январь!AY248+февраль!AY248+март!AY248+апрель!AY248+май!AY248+июнь!AY248+июль!AY248+август!AY248+сентябрь!AY248+октябрь!AY248+ноябрь!AY248+декабрь!AY248</f>
        <v>0</v>
      </c>
      <c r="BC248" s="29">
        <f>январь!AZ248+февраль!AZ248+март!AZ248+апрель!AZ248+май!AZ248+июнь!AZ248+июль!AZ248+август!AZ248+сентябрь!AZ248+октябрь!AZ248+ноябрь!AZ248+декабрь!AZ248</f>
        <v>0</v>
      </c>
      <c r="BD248" s="36">
        <f>январь!BA248+февраль!BA248+март!BA248+апрель!BA248+май!BA248+июнь!BA248+июль!BA248+август!BA248+сентябрь!BA248+октябрь!BA248+ноябрь!BA248+декабрь!BA248</f>
        <v>0</v>
      </c>
      <c r="BE248" s="36">
        <f>январь!BB248+февраль!BB248+март!BB248+апрель!BB248+май!BB248+июнь!BB248+июль!BB248+август!BB248+сентябрь!BB248+октябрь!BB248+ноябрь!BB248+декабрь!BB248</f>
        <v>0</v>
      </c>
      <c r="BF248" s="36">
        <f>январь!BC248+февраль!BC248+март!BC248+апрель!BC248+май!BC248+июнь!BC248+июль!BC248+август!BC248+сентябрь!BC248+октябрь!BC248+ноябрь!BC248+декабрь!BC248</f>
        <v>0</v>
      </c>
      <c r="BG248" s="36">
        <f>январь!BD248+февраль!BD248+март!BD248+апрель!BD248+май!BD248+июнь!BD248+июль!BD248+август!BD248+сентябрь!BD248+октябрь!BD248+ноябрь!BD248+декабрь!BD248</f>
        <v>0</v>
      </c>
      <c r="BH248" s="36">
        <f>январь!BE248+февраль!BE248+март!BE248+апрель!BE248+май!BE248+июнь!BE248+июль!BE248+август!BE248+сентябрь!BE248+октябрь!BE248+ноябрь!BE248+декабрь!BE248</f>
        <v>0</v>
      </c>
      <c r="BI248" s="36">
        <f>январь!BF248+февраль!BF248+март!BF248+апрель!BF248+май!BF248+июнь!BF248+июль!BF248+август!BF248+сентябрь!BF248+октябрь!BF248+ноябрь!BF248+декабрь!BF248</f>
        <v>0</v>
      </c>
      <c r="BJ248" s="36">
        <f>январь!BG248+февраль!BG248+март!BG248+апрель!BG248+май!BG248+июнь!BG248+июль!BG248+август!BG248+сентябрь!BG248+октябрь!BG248+ноябрь!BG248+декабрь!BG248</f>
        <v>0</v>
      </c>
      <c r="BK248" s="36">
        <f>январь!BH248+февраль!BH248+март!BH248+апрель!BH248+май!BH248+июнь!BH248+июль!BH248+август!BH248+сентябрь!BH248+октябрь!BH248+ноябрь!BH248+декабрь!BH248</f>
        <v>0</v>
      </c>
      <c r="BL248" s="36">
        <f>январь!BI248+февраль!BI248+март!BI248+апрель!BI248+май!BI248+июнь!BI248+июль!BI248+август!BI248+сентябрь!BI248+октябрь!BI248+ноябрь!BI248+декабрь!BI248</f>
        <v>0</v>
      </c>
      <c r="BM248" s="29">
        <f>январь!BJ248+февраль!BJ248+март!BJ248+апрель!BJ248+май!BJ248+июнь!BJ248+июль!BJ248+август!BJ248+сентябрь!BJ248+октябрь!BJ248+ноябрь!BJ248+декабрь!BJ248</f>
        <v>0</v>
      </c>
      <c r="BN248" s="36">
        <f>январь!BK248+февраль!BK248+март!BK248+апрель!BK248+май!BK248+июнь!BK248+июль!BK248+август!BK248+сентябрь!BK248+октябрь!BK248+ноябрь!BK248+декабрь!BK248</f>
        <v>0</v>
      </c>
      <c r="BO248" s="29">
        <f>январь!BL248+февраль!BL248+март!BL248+апрель!BL248+май!BL248+июнь!BL248+июль!BL248+август!BL248+сентябрь!BL248+октябрь!BL248+ноябрь!BL248+декабрь!BL248</f>
        <v>0</v>
      </c>
      <c r="BP248" s="36">
        <f>январь!BM248+февраль!BM248+март!BM248+апрель!BM248+май!BM248+июнь!BM248+июль!BM248+август!BM248+сентябрь!BM248+октябрь!BM248+ноябрь!BM248+декабрь!BM248</f>
        <v>0</v>
      </c>
      <c r="BQ248" s="36">
        <f>январь!BN248+февраль!BN248+март!BN248+апрель!BN248+май!BN248+июнь!BN248+июль!BN248+август!BN248+сентябрь!BN248+октябрь!BN248+ноябрь!BN248+декабрь!BN248</f>
        <v>0</v>
      </c>
      <c r="BR248" s="36">
        <f>январь!BO248+февраль!BO248+март!BO248+апрель!BO248+май!BO248+июнь!BO248+июль!BO248+август!BO248+сентябрь!BO248+октябрь!BO248+ноябрь!BO248+декабрь!BO248</f>
        <v>0</v>
      </c>
      <c r="BS248" s="29">
        <f>январь!BP248+февраль!BP248+март!BP248+апрель!BP248+май!BP248+июнь!BP248+июль!BP248+август!BP248+сентябрь!BP248+октябрь!BP248+ноябрь!BP248+декабрь!BP248</f>
        <v>0</v>
      </c>
      <c r="BT248" s="36">
        <f>январь!BQ248+февраль!BQ248+март!BQ248+апрель!BQ248+май!BQ248+июнь!BQ248+июль!BQ248+август!BQ248+сентябрь!BQ248+октябрь!BQ248+ноябрь!BQ248+декабрь!BQ248</f>
        <v>0</v>
      </c>
      <c r="BU248" s="29">
        <f>январь!BR248+февраль!BR248+март!BR248+апрель!BR248+май!BR248+июнь!BR248+июль!BR248+август!BR248+сентябрь!BR248+октябрь!BR248+ноябрь!BR248+декабрь!BR248</f>
        <v>0</v>
      </c>
      <c r="BV248" s="36">
        <f>январь!BS248+февраль!BS248+март!BS248+апрель!BS248+май!BS248+июнь!BS248+июль!BS248+август!BS248+сентябрь!BS248+октябрь!BS248+ноябрь!BS248+декабрь!BS248</f>
        <v>0</v>
      </c>
      <c r="BW248" s="36">
        <f>январь!BT248+февраль!BT248+март!BT248+апрель!BT248+май!BT248+июнь!BT248+июль!BT248+август!BT248+сентябрь!BT248+октябрь!BT248+ноябрь!BT248+декабрь!BT248</f>
        <v>0</v>
      </c>
      <c r="BX248" s="36">
        <f>январь!BU248+февраль!BU248+март!BU248+апрель!BU248+май!BU248+июнь!BU248+июль!BU248+август!BU248+сентябрь!BU248+октябрь!BU248+ноябрь!BU248+декабрь!BU248</f>
        <v>0</v>
      </c>
      <c r="BY248" s="36">
        <f>январь!BV248+февраль!BV248+март!BV248+апрель!BV248+май!BV248+июнь!BV248+июль!BV248+август!BV248+сентябрь!BV248+октябрь!BV248+ноябрь!BV248+декабрь!BV248</f>
        <v>0</v>
      </c>
      <c r="BZ248" s="77">
        <v>0</v>
      </c>
    </row>
    <row r="249" spans="1:78" x14ac:dyDescent="0.25">
      <c r="A249" s="16">
        <v>247</v>
      </c>
      <c r="B249" s="16">
        <v>2</v>
      </c>
      <c r="C249" s="37" t="s">
        <v>703</v>
      </c>
      <c r="D249" s="51">
        <v>60.203356396135263</v>
      </c>
      <c r="E249" s="25">
        <v>-273.37375800000001</v>
      </c>
      <c r="F249" s="26">
        <f t="shared" si="9"/>
        <v>-225.68340160386475</v>
      </c>
      <c r="G249" s="26">
        <f t="shared" si="10"/>
        <v>47.690356396135265</v>
      </c>
      <c r="H249" s="26">
        <f t="shared" si="11"/>
        <v>12.512999999999998</v>
      </c>
      <c r="I249" s="36">
        <f>январь!F249+февраль!F249+март!F249+апрель!F249+май!F249+июнь!F249+июль!F249+август!F249+сентябрь!F249+октябрь!F249+ноябрь!F249+декабрь!F249</f>
        <v>0</v>
      </c>
      <c r="J249" s="36">
        <f>январь!G249+февраль!G249+март!G249+апрель!G249+май!G249+июнь!G249+июль!G249+август!G249+сентябрь!G249+октябрь!G249+ноябрь!G249+декабрь!G249</f>
        <v>0</v>
      </c>
      <c r="K249" s="36">
        <f>январь!H249+февраль!H249+март!H249+апрель!H249+май!H249+июнь!H249+июль!H249+август!H249+сентябрь!H249+октябрь!H249+ноябрь!H249+декабрь!H249</f>
        <v>0</v>
      </c>
      <c r="L249" s="27">
        <f>январь!I249+февраль!I249+март!I249+апрель!I249+май!I249+июнь!I249+июль!I249+август!I249+сентябрь!I249+октябрь!I249+ноябрь!I249+декабрь!I249</f>
        <v>0</v>
      </c>
      <c r="M249" s="36">
        <f>январь!J249+февраль!J249+март!J249+апрель!J249+май!J249+июнь!J249+июль!J249+август!J249+сентябрь!J249+октябрь!J249+ноябрь!J249+декабрь!J249</f>
        <v>0</v>
      </c>
      <c r="N249" s="36">
        <f>январь!K249+февраль!K249+март!K249+апрель!K249+май!K249+июнь!K249+июль!K249+август!K249+сентябрь!K249+октябрь!K249+ноябрь!K249+декабрь!K249</f>
        <v>0</v>
      </c>
      <c r="O249" s="36">
        <f>январь!L249+февраль!L249+март!L249+апрель!L249+май!L249+июнь!L249+июль!L249+август!L249+сентябрь!L249+октябрь!L249+ноябрь!L249+декабрь!L249</f>
        <v>0</v>
      </c>
      <c r="P249" s="36">
        <f>январь!M249+февраль!M249+март!M249+апрель!M249+май!M249+июнь!M249+июль!M249+август!M249+сентябрь!M249+октябрь!M249+ноябрь!M249+декабрь!M249</f>
        <v>0</v>
      </c>
      <c r="Q249" s="36">
        <f>январь!N249+февраль!N249+март!N249+апрель!N249+май!N249+июнь!N249+июль!N249+август!N249+сентябрь!N249+октябрь!N249+ноябрь!N249+декабрь!N249</f>
        <v>0</v>
      </c>
      <c r="R249" s="29">
        <f>январь!O249+февраль!O249+март!O249+апрель!O249+май!O249+июнь!O249+июль!O249+август!O249+сентябрь!O249+октябрь!O249+ноябрь!O249+декабрь!O249</f>
        <v>0</v>
      </c>
      <c r="S249" s="36">
        <f>январь!P249+февраль!P249+март!P249+апрель!P249+май!P249+июнь!P249+июль!P249+август!P249+сентябрь!P249+октябрь!P249+ноябрь!P249+декабрь!P249</f>
        <v>0</v>
      </c>
      <c r="T249" s="29">
        <f>январь!Q249+февраль!Q249+март!Q249+апрель!Q249+май!Q249+июнь!Q249+июль!Q249+август!Q249+сентябрь!Q249+октябрь!Q249+ноябрь!Q249+декабрь!Q249</f>
        <v>0</v>
      </c>
      <c r="U249" s="36">
        <f>январь!R249+февраль!R249+март!R249+апрель!R249+май!R249+июнь!R249+июль!R249+август!R249+сентябрь!R249+октябрь!R249+ноябрь!R249+декабрь!R249</f>
        <v>0</v>
      </c>
      <c r="V249" s="36">
        <f>январь!S249+февраль!S249+март!S249+апрель!S249+май!S249+июнь!S249+июль!S249+август!S249+сентябрь!S249+октябрь!S249+ноябрь!S249+декабрь!S249</f>
        <v>0</v>
      </c>
      <c r="W249" s="36">
        <f>январь!T249+февраль!T249+март!T249+апрель!T249+май!T249+июнь!T249+июль!T249+август!T249+сентябрь!T249+октябрь!T249+ноябрь!T249+декабрь!T249</f>
        <v>0</v>
      </c>
      <c r="X249" s="36">
        <f>январь!U249+февраль!U249+март!U249+апрель!U249+май!U249+июнь!U249+июль!U249+август!U249+сентябрь!U249+октябрь!U249+ноябрь!U249+декабрь!U249</f>
        <v>0</v>
      </c>
      <c r="Y249" s="36">
        <f>январь!V249+февраль!V249+март!V249+апрель!V249+май!V249+июнь!V249+июль!V249+август!V249+сентябрь!V249+октябрь!V249+ноябрь!V249+декабрь!V249</f>
        <v>0</v>
      </c>
      <c r="Z249" s="36">
        <f>январь!W249+февраль!W249+март!W249+апрель!W249+май!W249+июнь!W249+июль!W249+август!W249+сентябрь!W249+октябрь!W249+ноябрь!W249+декабрь!W249</f>
        <v>0</v>
      </c>
      <c r="AA249" s="36">
        <f>январь!X249+февраль!X249+март!X249+апрель!X249+май!X249+июнь!X249+июль!X249+август!X249+сентябрь!X249+октябрь!X249+ноябрь!X249+декабрь!X249</f>
        <v>0</v>
      </c>
      <c r="AB249" s="29">
        <f>январь!Y249+февраль!Y249+март!Y249+апрель!Y249+май!Y249+июнь!Y249+июль!Y249+август!Y249+сентябрь!Y249+октябрь!Y249+ноябрь!Y249+декабрь!Y249</f>
        <v>0</v>
      </c>
      <c r="AC249" s="36">
        <f>январь!Z249+февраль!Z249+март!Z249+апрель!Z249+май!Z249+июнь!Z249+июль!Z249+август!Z249+сентябрь!Z249+октябрь!Z249+ноябрь!Z249+декабрь!Z249</f>
        <v>0</v>
      </c>
      <c r="AD249" s="66" t="str">
        <f>CONCATENATE(январь!AA249,$BZ$1,февраль!AA249,$BZ$1,март!AA249,$BZ$1,апрель!AA249,$BZ$1,май!AA249,$BZ$1,июнь!AA249,$BZ$1,июль!AA249,$BZ$1,август!AA249,$BZ$1,сентябрь!AA249,$BZ$1,октябрь!AA249,$BZ$1,ноябрь!AA249,$BZ$1,декабрь!AA249)</f>
        <v xml:space="preserve">           </v>
      </c>
      <c r="AE249" s="36">
        <f>январь!AB249+февраль!AB249+март!AB249+апрель!AB249+май!AB249+июнь!AB249+июль!AB249+август!AB249+сентябрь!AB249+октябрь!AB249+ноябрь!AB249+декабрь!AB249</f>
        <v>0</v>
      </c>
      <c r="AF249" s="36">
        <f>январь!AC249+февраль!AC249+март!AC249+апрель!AC249+май!AC249+июнь!AC249+июль!AC249+август!AC249+сентябрь!AC249+октябрь!AC249+ноябрь!AC249+декабрь!AC249</f>
        <v>0</v>
      </c>
      <c r="AG249" s="36">
        <f>январь!AD249+февраль!AD249+март!AD249+апрель!AD249+май!AD249+июнь!AD249+июль!AD249+август!AD249+сентябрь!AD249+октябрь!AD249+ноябрь!AD249+декабрь!AD249</f>
        <v>0</v>
      </c>
      <c r="AH249" s="36">
        <f>январь!AE249+февраль!AE249+март!AE249+апрель!AE249+май!AE249+июнь!AE249+июль!AE249+август!AE249+сентябрь!AE249+октябрь!AE249+ноябрь!AE249+декабрь!AE249</f>
        <v>0</v>
      </c>
      <c r="AI249" s="36">
        <f>январь!AF249+февраль!AF249+март!AF249+апрель!AF249+май!AF249+июнь!AF249+июль!AF249+август!AF249+сентябрь!AF249+октябрь!AF249+ноябрь!AF249+декабрь!AF249</f>
        <v>0</v>
      </c>
      <c r="AJ249" s="36">
        <f>январь!AG249+февраль!AG249+март!AG249+апрель!AG249+май!AG249+июнь!AG249+июль!AG249+август!AG249+сентябрь!AG249+октябрь!AG249+ноябрь!AG249+декабрь!AG249</f>
        <v>0</v>
      </c>
      <c r="AK249" s="29">
        <f>январь!AH249+февраль!AH249+март!AH249+апрель!AH249+май!AH249+июнь!AH249+июль!AH249+август!AH249+сентябрь!AH249+октябрь!AH249+ноябрь!AH249+декабрь!AH249</f>
        <v>0</v>
      </c>
      <c r="AL249" s="36">
        <f>январь!AI249+февраль!AI249+март!AI249+апрель!AI249+май!AI249+июнь!AI249+июль!AI249+август!AI249+сентябрь!AI249+октябрь!AI249+ноябрь!AI249+декабрь!AI249</f>
        <v>0</v>
      </c>
      <c r="AM249" s="29">
        <f>январь!AJ249+февраль!AJ249+март!AJ249+апрель!AJ249+май!AJ249+июнь!AJ249+июль!AJ249+август!AJ249+сентябрь!AJ249+октябрь!AJ249+ноябрь!AJ249+декабрь!AJ249</f>
        <v>0</v>
      </c>
      <c r="AN249" s="36">
        <f>январь!AK249+февраль!AK249+март!AK249+апрель!AK249+май!AK249+июнь!AK249+июль!AK249+август!AK249+сентябрь!AK249+октябрь!AK249+ноябрь!AK249+декабрь!AK249</f>
        <v>0</v>
      </c>
      <c r="AO249" s="36">
        <f>январь!AL249+февраль!AL249+март!AL249+апрель!AL249+май!AL249+июнь!AL249+июль!AL249+август!AL249+сентябрь!AL249+октябрь!AL249+ноябрь!AL249+декабрь!AL249</f>
        <v>0</v>
      </c>
      <c r="AP249" s="36">
        <f>январь!AM249+февраль!AM249+март!AM249+апрель!AM249+май!AM249+июнь!AM249+июль!AM249+август!AM249+сентябрь!AM249+октябрь!AM249+ноябрь!AM249+декабрь!AM249</f>
        <v>0</v>
      </c>
      <c r="AQ249" s="29">
        <f>январь!AN249+февраль!AN249+март!AN249+апрель!AN249+май!AN249+июнь!AN249+июль!AN249+август!AN249+сентябрь!AN249+октябрь!AN249+ноябрь!AN249+декабрь!AN249</f>
        <v>0</v>
      </c>
      <c r="AR249" s="36">
        <f>январь!AO249+февраль!AO249+март!AO249+апрель!AO249+май!AO249+июнь!AO249+июль!AO249+август!AO249+сентябрь!AO249+октябрь!AO249+ноябрь!AO249+декабрь!AO249</f>
        <v>0</v>
      </c>
      <c r="AS249" s="29">
        <f>январь!AP249+февраль!AP249+март!AP249+апрель!AP249+май!AP249+июнь!AP249+июль!AP249+август!AP249+сентябрь!AP249+октябрь!AP249+ноябрь!AP249+декабрь!AP249</f>
        <v>0</v>
      </c>
      <c r="AT249" s="36">
        <f>январь!AQ249+февраль!AQ249+март!AQ249+апрель!AQ249+май!AQ249+июнь!AQ249+июль!AQ249+август!AQ249+сентябрь!AQ249+октябрь!AQ249+ноябрь!AQ249+декабрь!AQ249</f>
        <v>0</v>
      </c>
      <c r="AU249" s="29">
        <f>январь!AR249+февраль!AR249+март!AR249+апрель!AR249+май!AR249+июнь!AR249+июль!AR249+август!AR249+сентябрь!AR249+октябрь!AR249+ноябрь!AR249+декабрь!AR249</f>
        <v>0</v>
      </c>
      <c r="AV249" s="36">
        <f>январь!AS249+февраль!AS249+март!AS249+апрель!AS249+май!AS249+июнь!AS249+июль!AS249+август!AS249+сентябрь!AS249+октябрь!AS249+ноябрь!AS249+декабрь!AS249</f>
        <v>0</v>
      </c>
      <c r="AW249" s="36">
        <f>январь!AT249+февраль!AT249+март!AT249+апрель!AT249+май!AT249+июнь!AT249+июль!AT249+август!AT249+сентябрь!AT249+октябрь!AT249+ноябрь!AT249+декабрь!AT249</f>
        <v>0</v>
      </c>
      <c r="AX249" s="36">
        <f>январь!AU249+февраль!AU249+март!AU249+апрель!AU249+май!AU249+июнь!AU249+июль!AU249+август!AU249+сентябрь!AU249+октябрь!AU249+ноябрь!AU249+декабрь!AU249</f>
        <v>0</v>
      </c>
      <c r="AY249" s="29">
        <f>январь!AV249+февраль!AV249+март!AV249+апрель!AV249+май!AV249+июнь!AV249+июль!AV249+август!AV249+сентябрь!AV249+октябрь!AV249+ноябрь!AV249+декабрь!AV249</f>
        <v>0</v>
      </c>
      <c r="AZ249" s="36">
        <f>январь!AW249+февраль!AW249+март!AW249+апрель!AW249+май!AW249+июнь!AW249+июль!AW249+август!AW249+сентябрь!AW249+октябрь!AW249+ноябрь!AW249+декабрь!AW249</f>
        <v>0</v>
      </c>
      <c r="BA249" s="36">
        <f>январь!AX249+февраль!AX249+март!AX249+апрель!AX249+май!AX249+июнь!AX249+июль!AX249+август!AX249+сентябрь!AX249+октябрь!AX249+ноябрь!AX249+декабрь!AX249</f>
        <v>1E-3</v>
      </c>
      <c r="BB249" s="36">
        <f>январь!AY249+февраль!AY249+март!AY249+апрель!AY249+май!AY249+июнь!AY249+июль!AY249+август!AY249+сентябрь!AY249+октябрь!AY249+ноябрь!AY249+декабрь!AY249</f>
        <v>3.593</v>
      </c>
      <c r="BC249" s="29">
        <f>январь!AZ249+февраль!AZ249+март!AZ249+апрель!AZ249+май!AZ249+июнь!AZ249+июль!AZ249+август!AZ249+сентябрь!AZ249+октябрь!AZ249+ноябрь!AZ249+декабрь!AZ249</f>
        <v>0</v>
      </c>
      <c r="BD249" s="36">
        <f>январь!BA249+февраль!BA249+март!BA249+апрель!BA249+май!BA249+июнь!BA249+июль!BA249+август!BA249+сентябрь!BA249+октябрь!BA249+ноябрь!BA249+декабрь!BA249</f>
        <v>0</v>
      </c>
      <c r="BE249" s="36">
        <f>январь!BB249+февраль!BB249+март!BB249+апрель!BB249+май!BB249+июнь!BB249+июль!BB249+август!BB249+сентябрь!BB249+октябрь!BB249+ноябрь!BB249+декабрь!BB249</f>
        <v>0</v>
      </c>
      <c r="BF249" s="36">
        <f>январь!BC249+февраль!BC249+март!BC249+апрель!BC249+май!BC249+июнь!BC249+июль!BC249+август!BC249+сентябрь!BC249+октябрь!BC249+ноябрь!BC249+декабрь!BC249</f>
        <v>0</v>
      </c>
      <c r="BG249" s="36">
        <f>январь!BD249+февраль!BD249+март!BD249+апрель!BD249+май!BD249+июнь!BD249+июль!BD249+август!BD249+сентябрь!BD249+октябрь!BD249+ноябрь!BD249+декабрь!BD249</f>
        <v>3.0000000000000001E-3</v>
      </c>
      <c r="BH249" s="36">
        <f>январь!BE249+февраль!BE249+март!BE249+апрель!BE249+май!BE249+июнь!BE249+июль!BE249+август!BE249+сентябрь!BE249+октябрь!BE249+ноябрь!BE249+декабрь!BE249</f>
        <v>3.11</v>
      </c>
      <c r="BI249" s="36">
        <f>январь!BF249+февраль!BF249+март!BF249+апрель!BF249+май!BF249+июнь!BF249+июль!BF249+август!BF249+сентябрь!BF249+октябрь!BF249+ноябрь!BF249+декабрь!BF249</f>
        <v>0</v>
      </c>
      <c r="BJ249" s="36">
        <f>январь!BG249+февраль!BG249+март!BG249+апрель!BG249+май!BG249+июнь!BG249+июль!BG249+август!BG249+сентябрь!BG249+октябрь!BG249+ноябрь!BG249+декабрь!BG249</f>
        <v>0</v>
      </c>
      <c r="BK249" s="36">
        <f>январь!BH249+февраль!BH249+март!BH249+апрель!BH249+май!BH249+июнь!BH249+июль!BH249+август!BH249+сентябрь!BH249+октябрь!BH249+ноябрь!BH249+декабрь!BH249</f>
        <v>0</v>
      </c>
      <c r="BL249" s="36">
        <f>январь!BI249+февраль!BI249+март!BI249+апрель!BI249+май!BI249+июнь!BI249+июль!BI249+август!BI249+сентябрь!BI249+октябрь!BI249+ноябрь!BI249+декабрь!BI249</f>
        <v>0</v>
      </c>
      <c r="BM249" s="29">
        <f>январь!BJ249+февраль!BJ249+март!BJ249+апрель!BJ249+май!BJ249+июнь!BJ249+июль!BJ249+август!BJ249+сентябрь!BJ249+октябрь!BJ249+ноябрь!BJ249+декабрь!BJ249</f>
        <v>0</v>
      </c>
      <c r="BN249" s="36">
        <f>январь!BK249+февраль!BK249+март!BK249+апрель!BK249+май!BK249+июнь!BK249+июль!BK249+август!BK249+сентябрь!BK249+октябрь!BK249+ноябрь!BK249+декабрь!BK249</f>
        <v>0</v>
      </c>
      <c r="BO249" s="29">
        <f>январь!BL249+февраль!BL249+март!BL249+апрель!BL249+май!BL249+июнь!BL249+июль!BL249+август!BL249+сентябрь!BL249+октябрь!BL249+ноябрь!BL249+декабрь!BL249</f>
        <v>5</v>
      </c>
      <c r="BP249" s="36">
        <f>январь!BM249+февраль!BM249+март!BM249+апрель!BM249+май!BM249+июнь!BM249+июль!BM249+август!BM249+сентябрь!BM249+октябрь!BM249+ноябрь!BM249+декабрь!BM249</f>
        <v>5.81</v>
      </c>
      <c r="BQ249" s="36">
        <f>январь!BN249+февраль!BN249+март!BN249+апрель!BN249+май!BN249+июнь!BN249+июль!BN249+август!BN249+сентябрь!BN249+октябрь!BN249+ноябрь!BN249+декабрь!BN249</f>
        <v>0</v>
      </c>
      <c r="BR249" s="36">
        <f>январь!BO249+февраль!BO249+март!BO249+апрель!BO249+май!BO249+июнь!BO249+июль!BO249+август!BO249+сентябрь!BO249+октябрь!BO249+ноябрь!BO249+декабрь!BO249</f>
        <v>0</v>
      </c>
      <c r="BS249" s="29">
        <f>январь!BP249+февраль!BP249+март!BP249+апрель!BP249+май!BP249+июнь!BP249+июль!BP249+август!BP249+сентябрь!BP249+октябрь!BP249+ноябрь!BP249+декабрь!BP249</f>
        <v>0</v>
      </c>
      <c r="BT249" s="36">
        <f>январь!BQ249+февраль!BQ249+март!BQ249+апрель!BQ249+май!BQ249+июнь!BQ249+июль!BQ249+август!BQ249+сентябрь!BQ249+октябрь!BQ249+ноябрь!BQ249+декабрь!BQ249</f>
        <v>0</v>
      </c>
      <c r="BU249" s="29">
        <f>январь!BR249+февраль!BR249+март!BR249+апрель!BR249+май!BR249+июнь!BR249+июль!BR249+август!BR249+сентябрь!BR249+октябрь!BR249+ноябрь!BR249+декабрь!BR249</f>
        <v>0</v>
      </c>
      <c r="BV249" s="36">
        <f>январь!BS249+февраль!BS249+март!BS249+апрель!BS249+май!BS249+июнь!BS249+июль!BS249+август!BS249+сентябрь!BS249+октябрь!BS249+ноябрь!BS249+декабрь!BS249</f>
        <v>0</v>
      </c>
      <c r="BW249" s="36">
        <f>январь!BT249+февраль!BT249+март!BT249+апрель!BT249+май!BT249+июнь!BT249+июль!BT249+август!BT249+сентябрь!BT249+октябрь!BT249+ноябрь!BT249+декабрь!BT249</f>
        <v>0</v>
      </c>
      <c r="BX249" s="36">
        <f>январь!BU249+февраль!BU249+март!BU249+апрель!BU249+май!BU249+июнь!BU249+июль!BU249+август!BU249+сентябрь!BU249+октябрь!BU249+ноябрь!BU249+декабрь!BU249</f>
        <v>0</v>
      </c>
      <c r="BY249" s="36">
        <f>январь!BV249+февраль!BV249+март!BV249+апрель!BV249+май!BV249+июнь!BV249+июль!BV249+август!BV249+сентябрь!BV249+октябрь!BV249+ноябрь!BV249+декабрь!BV249</f>
        <v>0</v>
      </c>
      <c r="BZ249" s="77">
        <v>1</v>
      </c>
    </row>
    <row r="250" spans="1:78" x14ac:dyDescent="0.25">
      <c r="A250" s="16">
        <v>248</v>
      </c>
      <c r="B250" s="16">
        <v>2</v>
      </c>
      <c r="C250" s="37" t="s">
        <v>704</v>
      </c>
      <c r="D250" s="51">
        <v>55.814053333333327</v>
      </c>
      <c r="E250" s="25">
        <v>-459.52825999999999</v>
      </c>
      <c r="F250" s="26">
        <f t="shared" si="9"/>
        <v>-417.88520666666665</v>
      </c>
      <c r="G250" s="26">
        <f t="shared" si="10"/>
        <v>41.643053333333327</v>
      </c>
      <c r="H250" s="26">
        <f t="shared" si="11"/>
        <v>14.170999999999999</v>
      </c>
      <c r="I250" s="36">
        <f>январь!F250+февраль!F250+март!F250+апрель!F250+май!F250+июнь!F250+июль!F250+август!F250+сентябрь!F250+октябрь!F250+ноябрь!F250+декабрь!F250</f>
        <v>0</v>
      </c>
      <c r="J250" s="36">
        <f>январь!G250+февраль!G250+март!G250+апрель!G250+май!G250+июнь!G250+июль!G250+август!G250+сентябрь!G250+октябрь!G250+ноябрь!G250+декабрь!G250</f>
        <v>0</v>
      </c>
      <c r="K250" s="36">
        <f>январь!H250+февраль!H250+март!H250+апрель!H250+май!H250+июнь!H250+июль!H250+август!H250+сентябрь!H250+октябрь!H250+ноябрь!H250+декабрь!H250</f>
        <v>0</v>
      </c>
      <c r="L250" s="27">
        <f>январь!I250+февраль!I250+март!I250+апрель!I250+май!I250+июнь!I250+июль!I250+август!I250+сентябрь!I250+октябрь!I250+ноябрь!I250+декабрь!I250</f>
        <v>0</v>
      </c>
      <c r="M250" s="36">
        <f>январь!J250+февраль!J250+март!J250+апрель!J250+май!J250+июнь!J250+июль!J250+август!J250+сентябрь!J250+октябрь!J250+ноябрь!J250+декабрь!J250</f>
        <v>0</v>
      </c>
      <c r="N250" s="36">
        <f>январь!K250+февраль!K250+март!K250+апрель!K250+май!K250+июнь!K250+июль!K250+август!K250+сентябрь!K250+октябрь!K250+ноябрь!K250+декабрь!K250</f>
        <v>0</v>
      </c>
      <c r="O250" s="36">
        <f>январь!L250+февраль!L250+март!L250+апрель!L250+май!L250+июнь!L250+июль!L250+август!L250+сентябрь!L250+октябрь!L250+ноябрь!L250+декабрь!L250</f>
        <v>0</v>
      </c>
      <c r="P250" s="36">
        <f>январь!M250+февраль!M250+март!M250+апрель!M250+май!M250+июнь!M250+июль!M250+август!M250+сентябрь!M250+октябрь!M250+ноябрь!M250+декабрь!M250</f>
        <v>0</v>
      </c>
      <c r="Q250" s="36">
        <f>январь!N250+февраль!N250+март!N250+апрель!N250+май!N250+июнь!N250+июль!N250+август!N250+сентябрь!N250+октябрь!N250+ноябрь!N250+декабрь!N250</f>
        <v>0</v>
      </c>
      <c r="R250" s="29">
        <f>январь!O250+февраль!O250+март!O250+апрель!O250+май!O250+июнь!O250+июль!O250+август!O250+сентябрь!O250+октябрь!O250+ноябрь!O250+декабрь!O250</f>
        <v>0</v>
      </c>
      <c r="S250" s="36">
        <f>январь!P250+февраль!P250+март!P250+апрель!P250+май!P250+июнь!P250+июль!P250+август!P250+сентябрь!P250+октябрь!P250+ноябрь!P250+декабрь!P250</f>
        <v>0</v>
      </c>
      <c r="T250" s="29">
        <f>январь!Q250+февраль!Q250+март!Q250+апрель!Q250+май!Q250+июнь!Q250+июль!Q250+август!Q250+сентябрь!Q250+октябрь!Q250+ноябрь!Q250+декабрь!Q250</f>
        <v>0</v>
      </c>
      <c r="U250" s="36">
        <f>январь!R250+февраль!R250+март!R250+апрель!R250+май!R250+июнь!R250+июль!R250+август!R250+сентябрь!R250+октябрь!R250+ноябрь!R250+декабрь!R250</f>
        <v>0</v>
      </c>
      <c r="V250" s="36">
        <f>январь!S250+февраль!S250+март!S250+апрель!S250+май!S250+июнь!S250+июль!S250+август!S250+сентябрь!S250+октябрь!S250+ноябрь!S250+декабрь!S250</f>
        <v>0</v>
      </c>
      <c r="W250" s="36">
        <f>январь!T250+февраль!T250+март!T250+апрель!T250+май!T250+июнь!T250+июль!T250+август!T250+сентябрь!T250+октябрь!T250+ноябрь!T250+декабрь!T250</f>
        <v>0</v>
      </c>
      <c r="X250" s="36">
        <f>январь!U250+февраль!U250+март!U250+апрель!U250+май!U250+июнь!U250+июль!U250+август!U250+сентябрь!U250+октябрь!U250+ноябрь!U250+декабрь!U250</f>
        <v>0</v>
      </c>
      <c r="Y250" s="36">
        <f>январь!V250+февраль!V250+март!V250+апрель!V250+май!V250+июнь!V250+июль!V250+август!V250+сентябрь!V250+октябрь!V250+ноябрь!V250+декабрь!V250</f>
        <v>0</v>
      </c>
      <c r="Z250" s="36">
        <f>январь!W250+февраль!W250+март!W250+апрель!W250+май!W250+июнь!W250+июль!W250+август!W250+сентябрь!W250+октябрь!W250+ноябрь!W250+декабрь!W250</f>
        <v>0</v>
      </c>
      <c r="AA250" s="36">
        <f>январь!X250+февраль!X250+март!X250+апрель!X250+май!X250+июнь!X250+июль!X250+август!X250+сентябрь!X250+октябрь!X250+ноябрь!X250+декабрь!X250</f>
        <v>0</v>
      </c>
      <c r="AB250" s="29">
        <f>январь!Y250+февраль!Y250+март!Y250+апрель!Y250+май!Y250+июнь!Y250+июль!Y250+август!Y250+сентябрь!Y250+октябрь!Y250+ноябрь!Y250+декабрь!Y250</f>
        <v>0</v>
      </c>
      <c r="AC250" s="36">
        <f>январь!Z250+февраль!Z250+март!Z250+апрель!Z250+май!Z250+июнь!Z250+июль!Z250+август!Z250+сентябрь!Z250+октябрь!Z250+ноябрь!Z250+декабрь!Z250</f>
        <v>0</v>
      </c>
      <c r="AD250" s="66" t="str">
        <f>CONCATENATE(январь!AA250,$BZ$1,февраль!AA250,$BZ$1,март!AA250,$BZ$1,апрель!AA250,$BZ$1,май!AA250,$BZ$1,июнь!AA250,$BZ$1,июль!AA250,$BZ$1,август!AA250,$BZ$1,сентябрь!AA250,$BZ$1,октябрь!AA250,$BZ$1,ноябрь!AA250,$BZ$1,декабрь!AA250)</f>
        <v xml:space="preserve">           </v>
      </c>
      <c r="AE250" s="36">
        <f>январь!AB250+февраль!AB250+март!AB250+апрель!AB250+май!AB250+июнь!AB250+июль!AB250+август!AB250+сентябрь!AB250+октябрь!AB250+ноябрь!AB250+декабрь!AB250</f>
        <v>0</v>
      </c>
      <c r="AF250" s="36">
        <f>январь!AC250+февраль!AC250+март!AC250+апрель!AC250+май!AC250+июнь!AC250+июль!AC250+август!AC250+сентябрь!AC250+октябрь!AC250+ноябрь!AC250+декабрь!AC250</f>
        <v>0</v>
      </c>
      <c r="AG250" s="36">
        <f>январь!AD250+февраль!AD250+март!AD250+апрель!AD250+май!AD250+июнь!AD250+июль!AD250+август!AD250+сентябрь!AD250+октябрь!AD250+ноябрь!AD250+декабрь!AD250</f>
        <v>0</v>
      </c>
      <c r="AH250" s="36">
        <f>январь!AE250+февраль!AE250+март!AE250+апрель!AE250+май!AE250+июнь!AE250+июль!AE250+август!AE250+сентябрь!AE250+октябрь!AE250+ноябрь!AE250+декабрь!AE250</f>
        <v>0</v>
      </c>
      <c r="AI250" s="36">
        <f>январь!AF250+февраль!AF250+март!AF250+апрель!AF250+май!AF250+июнь!AF250+июль!AF250+август!AF250+сентябрь!AF250+октябрь!AF250+ноябрь!AF250+декабрь!AF250</f>
        <v>0</v>
      </c>
      <c r="AJ250" s="36">
        <f>январь!AG250+февраль!AG250+март!AG250+апрель!AG250+май!AG250+июнь!AG250+июль!AG250+август!AG250+сентябрь!AG250+октябрь!AG250+ноябрь!AG250+декабрь!AG250</f>
        <v>0</v>
      </c>
      <c r="AK250" s="29">
        <f>январь!AH250+февраль!AH250+март!AH250+апрель!AH250+май!AH250+июнь!AH250+июль!AH250+август!AH250+сентябрь!AH250+октябрь!AH250+ноябрь!AH250+декабрь!AH250</f>
        <v>5</v>
      </c>
      <c r="AL250" s="36">
        <f>январь!AI250+февраль!AI250+март!AI250+апрель!AI250+май!AI250+июнь!AI250+июль!AI250+август!AI250+сентябрь!AI250+октябрь!AI250+ноябрь!AI250+декабрь!AI250</f>
        <v>2.88</v>
      </c>
      <c r="AM250" s="29">
        <f>январь!AJ250+февраль!AJ250+март!AJ250+апрель!AJ250+май!AJ250+июнь!AJ250+июль!AJ250+август!AJ250+сентябрь!AJ250+октябрь!AJ250+ноябрь!AJ250+декабрь!AJ250</f>
        <v>0</v>
      </c>
      <c r="AN250" s="36">
        <f>январь!AK250+февраль!AK250+март!AK250+апрель!AK250+май!AK250+июнь!AK250+июль!AK250+август!AK250+сентябрь!AK250+октябрь!AK250+ноябрь!AK250+декабрь!AK250</f>
        <v>0</v>
      </c>
      <c r="AO250" s="36">
        <f>январь!AL250+февраль!AL250+март!AL250+апрель!AL250+май!AL250+июнь!AL250+июль!AL250+август!AL250+сентябрь!AL250+октябрь!AL250+ноябрь!AL250+декабрь!AL250</f>
        <v>0</v>
      </c>
      <c r="AP250" s="36">
        <f>январь!AM250+февраль!AM250+март!AM250+апрель!AM250+май!AM250+июнь!AM250+июль!AM250+август!AM250+сентябрь!AM250+октябрь!AM250+ноябрь!AM250+декабрь!AM250</f>
        <v>0</v>
      </c>
      <c r="AQ250" s="29">
        <f>январь!AN250+февраль!AN250+март!AN250+апрель!AN250+май!AN250+июнь!AN250+июль!AN250+август!AN250+сентябрь!AN250+октябрь!AN250+ноябрь!AN250+декабрь!AN250</f>
        <v>0</v>
      </c>
      <c r="AR250" s="36">
        <f>январь!AO250+февраль!AO250+март!AO250+апрель!AO250+май!AO250+июнь!AO250+июль!AO250+август!AO250+сентябрь!AO250+октябрь!AO250+ноябрь!AO250+декабрь!AO250</f>
        <v>0</v>
      </c>
      <c r="AS250" s="29">
        <f>январь!AP250+февраль!AP250+март!AP250+апрель!AP250+май!AP250+июнь!AP250+июль!AP250+август!AP250+сентябрь!AP250+октябрь!AP250+ноябрь!AP250+декабрь!AP250</f>
        <v>0</v>
      </c>
      <c r="AT250" s="36">
        <f>январь!AQ250+февраль!AQ250+март!AQ250+апрель!AQ250+май!AQ250+июнь!AQ250+июль!AQ250+август!AQ250+сентябрь!AQ250+октябрь!AQ250+ноябрь!AQ250+декабрь!AQ250</f>
        <v>0</v>
      </c>
      <c r="AU250" s="29">
        <f>январь!AR250+февраль!AR250+март!AR250+апрель!AR250+май!AR250+июнь!AR250+июль!AR250+август!AR250+сентябрь!AR250+октябрь!AR250+ноябрь!AR250+декабрь!AR250</f>
        <v>0</v>
      </c>
      <c r="AV250" s="36">
        <f>январь!AS250+февраль!AS250+март!AS250+апрель!AS250+май!AS250+июнь!AS250+июль!AS250+август!AS250+сентябрь!AS250+октябрь!AS250+ноябрь!AS250+декабрь!AS250</f>
        <v>0</v>
      </c>
      <c r="AW250" s="36">
        <f>январь!AT250+февраль!AT250+март!AT250+апрель!AT250+май!AT250+июнь!AT250+июль!AT250+август!AT250+сентябрь!AT250+октябрь!AT250+ноябрь!AT250+декабрь!AT250</f>
        <v>0</v>
      </c>
      <c r="AX250" s="36">
        <f>январь!AU250+февраль!AU250+март!AU250+апрель!AU250+май!AU250+июнь!AU250+июль!AU250+август!AU250+сентябрь!AU250+октябрь!AU250+ноябрь!AU250+декабрь!AU250</f>
        <v>0</v>
      </c>
      <c r="AY250" s="29">
        <f>январь!AV250+февраль!AV250+март!AV250+апрель!AV250+май!AV250+июнь!AV250+июль!AV250+август!AV250+сентябрь!AV250+октябрь!AV250+ноябрь!AV250+декабрь!AV250</f>
        <v>0</v>
      </c>
      <c r="AZ250" s="36">
        <f>январь!AW250+февраль!AW250+март!AW250+апрель!AW250+май!AW250+июнь!AW250+июль!AW250+август!AW250+сентябрь!AW250+октябрь!AW250+ноябрь!AW250+декабрь!AW250</f>
        <v>0</v>
      </c>
      <c r="BA250" s="36">
        <f>январь!AX250+февраль!AX250+март!AX250+апрель!AX250+май!AX250+июнь!AX250+июль!AX250+август!AX250+сентябрь!AX250+октябрь!AX250+ноябрь!AX250+декабрь!AX250</f>
        <v>0</v>
      </c>
      <c r="BB250" s="36">
        <f>январь!AY250+февраль!AY250+март!AY250+апрель!AY250+май!AY250+июнь!AY250+июль!AY250+август!AY250+сентябрь!AY250+октябрь!AY250+ноябрь!AY250+декабрь!AY250</f>
        <v>0</v>
      </c>
      <c r="BC250" s="29">
        <f>январь!AZ250+февраль!AZ250+март!AZ250+апрель!AZ250+май!AZ250+июнь!AZ250+июль!AZ250+август!AZ250+сентябрь!AZ250+октябрь!AZ250+ноябрь!AZ250+декабрь!AZ250</f>
        <v>0</v>
      </c>
      <c r="BD250" s="36">
        <f>январь!BA250+февраль!BA250+март!BA250+апрель!BA250+май!BA250+июнь!BA250+июль!BA250+август!BA250+сентябрь!BA250+октябрь!BA250+ноябрь!BA250+декабрь!BA250</f>
        <v>0</v>
      </c>
      <c r="BE250" s="36">
        <f>январь!BB250+февраль!BB250+март!BB250+апрель!BB250+май!BB250+июнь!BB250+июль!BB250+август!BB250+сентябрь!BB250+октябрь!BB250+ноябрь!BB250+декабрь!BB250</f>
        <v>0</v>
      </c>
      <c r="BF250" s="36">
        <f>январь!BC250+февраль!BC250+март!BC250+апрель!BC250+май!BC250+июнь!BC250+июль!BC250+август!BC250+сентябрь!BC250+октябрь!BC250+ноябрь!BC250+декабрь!BC250</f>
        <v>0</v>
      </c>
      <c r="BG250" s="36">
        <f>январь!BD250+февраль!BD250+март!BD250+апрель!BD250+май!BD250+июнь!BD250+июль!BD250+август!BD250+сентябрь!BD250+октябрь!BD250+ноябрь!BD250+декабрь!BD250</f>
        <v>0</v>
      </c>
      <c r="BH250" s="36">
        <f>январь!BE250+февраль!BE250+март!BE250+апрель!BE250+май!BE250+июнь!BE250+июль!BE250+август!BE250+сентябрь!BE250+октябрь!BE250+ноябрь!BE250+декабрь!BE250</f>
        <v>0</v>
      </c>
      <c r="BI250" s="36">
        <f>январь!BF250+февраль!BF250+март!BF250+апрель!BF250+май!BF250+июнь!BF250+июль!BF250+август!BF250+сентябрь!BF250+октябрь!BF250+ноябрь!BF250+декабрь!BF250</f>
        <v>0</v>
      </c>
      <c r="BJ250" s="36">
        <f>январь!BG250+февраль!BG250+март!BG250+апрель!BG250+май!BG250+июнь!BG250+июль!BG250+август!BG250+сентябрь!BG250+октябрь!BG250+ноябрь!BG250+декабрь!BG250</f>
        <v>0</v>
      </c>
      <c r="BK250" s="36">
        <f>январь!BH250+февраль!BH250+март!BH250+апрель!BH250+май!BH250+июнь!BH250+июль!BH250+август!BH250+сентябрь!BH250+октябрь!BH250+ноябрь!BH250+декабрь!BH250</f>
        <v>0</v>
      </c>
      <c r="BL250" s="36">
        <f>январь!BI250+февраль!BI250+март!BI250+апрель!BI250+май!BI250+июнь!BI250+июль!BI250+август!BI250+сентябрь!BI250+октябрь!BI250+ноябрь!BI250+декабрь!BI250</f>
        <v>0</v>
      </c>
      <c r="BM250" s="29">
        <f>январь!BJ250+февраль!BJ250+март!BJ250+апрель!BJ250+май!BJ250+июнь!BJ250+июль!BJ250+август!BJ250+сентябрь!BJ250+октябрь!BJ250+ноябрь!BJ250+декабрь!BJ250</f>
        <v>0</v>
      </c>
      <c r="BN250" s="36">
        <f>январь!BK250+февраль!BK250+март!BK250+апрель!BK250+май!BK250+июнь!BK250+июль!BK250+август!BK250+сентябрь!BK250+октябрь!BK250+ноябрь!BK250+декабрь!BK250</f>
        <v>0</v>
      </c>
      <c r="BO250" s="29">
        <f>январь!BL250+февраль!BL250+март!BL250+апрель!BL250+май!BL250+июнь!BL250+июль!BL250+август!BL250+сентябрь!BL250+октябрь!BL250+ноябрь!BL250+декабрь!BL250</f>
        <v>5</v>
      </c>
      <c r="BP250" s="36">
        <f>январь!BM250+февраль!BM250+март!BM250+апрель!BM250+май!BM250+июнь!BM250+июль!BM250+август!BM250+сентябрь!BM250+октябрь!BM250+ноябрь!BM250+декабрь!BM250</f>
        <v>10.337999999999999</v>
      </c>
      <c r="BQ250" s="36">
        <f>январь!BN250+февраль!BN250+март!BN250+апрель!BN250+май!BN250+июнь!BN250+июль!BN250+август!BN250+сентябрь!BN250+октябрь!BN250+ноябрь!BN250+декабрь!BN250</f>
        <v>0</v>
      </c>
      <c r="BR250" s="36">
        <f>январь!BO250+февраль!BO250+март!BO250+апрель!BO250+май!BO250+июнь!BO250+июль!BO250+август!BO250+сентябрь!BO250+октябрь!BO250+ноябрь!BO250+декабрь!BO250</f>
        <v>0</v>
      </c>
      <c r="BS250" s="29">
        <f>январь!BP250+февраль!BP250+март!BP250+апрель!BP250+май!BP250+июнь!BP250+июль!BP250+август!BP250+сентябрь!BP250+октябрь!BP250+ноябрь!BP250+декабрь!BP250</f>
        <v>0</v>
      </c>
      <c r="BT250" s="36">
        <f>январь!BQ250+февраль!BQ250+март!BQ250+апрель!BQ250+май!BQ250+июнь!BQ250+июль!BQ250+август!BQ250+сентябрь!BQ250+октябрь!BQ250+ноябрь!BQ250+декабрь!BQ250</f>
        <v>0</v>
      </c>
      <c r="BU250" s="29">
        <f>январь!BR250+февраль!BR250+март!BR250+апрель!BR250+май!BR250+июнь!BR250+июль!BR250+август!BR250+сентябрь!BR250+октябрь!BR250+ноябрь!BR250+декабрь!BR250</f>
        <v>0</v>
      </c>
      <c r="BV250" s="36">
        <f>январь!BS250+февраль!BS250+март!BS250+апрель!BS250+май!BS250+июнь!BS250+июль!BS250+август!BS250+сентябрь!BS250+октябрь!BS250+ноябрь!BS250+декабрь!BS250</f>
        <v>0</v>
      </c>
      <c r="BW250" s="36">
        <f>январь!BT250+февраль!BT250+март!BT250+апрель!BT250+май!BT250+июнь!BT250+июль!BT250+август!BT250+сентябрь!BT250+октябрь!BT250+ноябрь!BT250+декабрь!BT250</f>
        <v>0</v>
      </c>
      <c r="BX250" s="36">
        <f>январь!BU250+февраль!BU250+март!BU250+апрель!BU250+май!BU250+июнь!BU250+июль!BU250+август!BU250+сентябрь!BU250+октябрь!BU250+ноябрь!BU250+декабрь!BU250</f>
        <v>0</v>
      </c>
      <c r="BY250" s="36">
        <f>январь!BV250+февраль!BV250+март!BV250+апрель!BV250+май!BV250+июнь!BV250+июль!BV250+август!BV250+сентябрь!BV250+октябрь!BV250+ноябрь!BV250+декабрь!BV250</f>
        <v>0.95299999999999996</v>
      </c>
      <c r="BZ250" s="77">
        <v>0</v>
      </c>
    </row>
    <row r="251" spans="1:78" x14ac:dyDescent="0.25">
      <c r="A251" s="16">
        <v>249</v>
      </c>
      <c r="B251" s="16">
        <v>2</v>
      </c>
      <c r="C251" s="37" t="s">
        <v>928</v>
      </c>
      <c r="D251" s="51">
        <v>375.40595725603868</v>
      </c>
      <c r="E251" s="25">
        <v>1039.2574400000001</v>
      </c>
      <c r="F251" s="26">
        <f t="shared" si="9"/>
        <v>1386.2673972560387</v>
      </c>
      <c r="G251" s="26">
        <f t="shared" si="10"/>
        <v>347.00995725603866</v>
      </c>
      <c r="H251" s="26">
        <f t="shared" si="11"/>
        <v>28.396000000000001</v>
      </c>
      <c r="I251" s="36">
        <f>январь!F251+февраль!F251+март!F251+апрель!F251+май!F251+июнь!F251+июль!F251+август!F251+сентябрь!F251+октябрь!F251+ноябрь!F251+декабрь!F251</f>
        <v>0</v>
      </c>
      <c r="J251" s="36">
        <f>январь!G251+февраль!G251+март!G251+апрель!G251+май!G251+июнь!G251+июль!G251+август!G251+сентябрь!G251+октябрь!G251+ноябрь!G251+декабрь!G251</f>
        <v>0</v>
      </c>
      <c r="K251" s="36">
        <f>январь!H251+февраль!H251+март!H251+апрель!H251+май!H251+июнь!H251+июль!H251+август!H251+сентябрь!H251+октябрь!H251+ноябрь!H251+декабрь!H251</f>
        <v>0</v>
      </c>
      <c r="L251" s="27">
        <f>январь!I251+февраль!I251+март!I251+апрель!I251+май!I251+июнь!I251+июль!I251+август!I251+сентябрь!I251+октябрь!I251+ноябрь!I251+декабрь!I251</f>
        <v>0</v>
      </c>
      <c r="M251" s="36">
        <f>январь!J251+февраль!J251+март!J251+апрель!J251+май!J251+июнь!J251+июль!J251+август!J251+сентябрь!J251+октябрь!J251+ноябрь!J251+декабрь!J251</f>
        <v>0</v>
      </c>
      <c r="N251" s="36">
        <f>январь!K251+февраль!K251+март!K251+апрель!K251+май!K251+июнь!K251+июль!K251+август!K251+сентябрь!K251+октябрь!K251+ноябрь!K251+декабрь!K251</f>
        <v>0</v>
      </c>
      <c r="O251" s="36">
        <f>январь!L251+февраль!L251+март!L251+апрель!L251+май!L251+июнь!L251+июль!L251+август!L251+сентябрь!L251+октябрь!L251+ноябрь!L251+декабрь!L251</f>
        <v>0</v>
      </c>
      <c r="P251" s="36">
        <f>январь!M251+февраль!M251+март!M251+апрель!M251+май!M251+июнь!M251+июль!M251+август!M251+сентябрь!M251+октябрь!M251+ноябрь!M251+декабрь!M251</f>
        <v>0</v>
      </c>
      <c r="Q251" s="36">
        <f>январь!N251+февраль!N251+март!N251+апрель!N251+май!N251+июнь!N251+июль!N251+август!N251+сентябрь!N251+октябрь!N251+ноябрь!N251+декабрь!N251</f>
        <v>0</v>
      </c>
      <c r="R251" s="29">
        <f>январь!O251+февраль!O251+март!O251+апрель!O251+май!O251+июнь!O251+июль!O251+август!O251+сентябрь!O251+октябрь!O251+ноябрь!O251+декабрь!O251</f>
        <v>0</v>
      </c>
      <c r="S251" s="36">
        <f>январь!P251+февраль!P251+март!P251+апрель!P251+май!P251+июнь!P251+июль!P251+август!P251+сентябрь!P251+октябрь!P251+ноябрь!P251+декабрь!P251</f>
        <v>0</v>
      </c>
      <c r="T251" s="29">
        <f>январь!Q251+февраль!Q251+март!Q251+апрель!Q251+май!Q251+июнь!Q251+июль!Q251+август!Q251+сентябрь!Q251+октябрь!Q251+ноябрь!Q251+декабрь!Q251</f>
        <v>0</v>
      </c>
      <c r="U251" s="36">
        <f>январь!R251+февраль!R251+март!R251+апрель!R251+май!R251+июнь!R251+июль!R251+август!R251+сентябрь!R251+октябрь!R251+ноябрь!R251+декабрь!R251</f>
        <v>0</v>
      </c>
      <c r="V251" s="36">
        <f>январь!S251+февраль!S251+март!S251+апрель!S251+май!S251+июнь!S251+июль!S251+август!S251+сентябрь!S251+октябрь!S251+ноябрь!S251+декабрь!S251</f>
        <v>0</v>
      </c>
      <c r="W251" s="36">
        <f>январь!T251+февраль!T251+март!T251+апрель!T251+май!T251+июнь!T251+июль!T251+август!T251+сентябрь!T251+октябрь!T251+ноябрь!T251+декабрь!T251</f>
        <v>0</v>
      </c>
      <c r="X251" s="36">
        <f>январь!U251+февраль!U251+март!U251+апрель!U251+май!U251+июнь!U251+июль!U251+август!U251+сентябрь!U251+октябрь!U251+ноябрь!U251+декабрь!U251</f>
        <v>0</v>
      </c>
      <c r="Y251" s="36">
        <f>январь!V251+февраль!V251+март!V251+апрель!V251+май!V251+июнь!V251+июль!V251+август!V251+сентябрь!V251+октябрь!V251+ноябрь!V251+декабрь!V251</f>
        <v>0</v>
      </c>
      <c r="Z251" s="36">
        <f>январь!W251+февраль!W251+март!W251+апрель!W251+май!W251+июнь!W251+июль!W251+август!W251+сентябрь!W251+октябрь!W251+ноябрь!W251+декабрь!W251</f>
        <v>0</v>
      </c>
      <c r="AA251" s="36">
        <f>январь!X251+февраль!X251+март!X251+апрель!X251+май!X251+июнь!X251+июль!X251+август!X251+сентябрь!X251+октябрь!X251+ноябрь!X251+декабрь!X251</f>
        <v>0</v>
      </c>
      <c r="AB251" s="29">
        <f>январь!Y251+февраль!Y251+март!Y251+апрель!Y251+май!Y251+июнь!Y251+июль!Y251+август!Y251+сентябрь!Y251+октябрь!Y251+ноябрь!Y251+декабрь!Y251</f>
        <v>0</v>
      </c>
      <c r="AC251" s="36">
        <f>январь!Z251+февраль!Z251+март!Z251+апрель!Z251+май!Z251+июнь!Z251+июль!Z251+август!Z251+сентябрь!Z251+октябрь!Z251+ноябрь!Z251+декабрь!Z251</f>
        <v>0</v>
      </c>
      <c r="AD251" s="66" t="str">
        <f>CONCATENATE(январь!AA251,$BZ$1,февраль!AA251,$BZ$1,март!AA251,$BZ$1,апрель!AA251,$BZ$1,май!AA251,$BZ$1,июнь!AA251,$BZ$1,июль!AA251,$BZ$1,август!AA251,$BZ$1,сентябрь!AA251,$BZ$1,октябрь!AA251,$BZ$1,ноябрь!AA251,$BZ$1,декабрь!AA251)</f>
        <v xml:space="preserve">           </v>
      </c>
      <c r="AE251" s="36">
        <f>январь!AB251+февраль!AB251+март!AB251+апрель!AB251+май!AB251+июнь!AB251+июль!AB251+август!AB251+сентябрь!AB251+октябрь!AB251+ноябрь!AB251+декабрь!AB251</f>
        <v>0</v>
      </c>
      <c r="AF251" s="36">
        <f>январь!AC251+февраль!AC251+март!AC251+апрель!AC251+май!AC251+июнь!AC251+июль!AC251+август!AC251+сентябрь!AC251+октябрь!AC251+ноябрь!AC251+декабрь!AC251</f>
        <v>0</v>
      </c>
      <c r="AG251" s="36">
        <f>январь!AD251+февраль!AD251+март!AD251+апрель!AD251+май!AD251+июнь!AD251+июль!AD251+август!AD251+сентябрь!AD251+октябрь!AD251+ноябрь!AD251+декабрь!AD251</f>
        <v>0</v>
      </c>
      <c r="AH251" s="36">
        <f>январь!AE251+февраль!AE251+март!AE251+апрель!AE251+май!AE251+июнь!AE251+июль!AE251+август!AE251+сентябрь!AE251+октябрь!AE251+ноябрь!AE251+декабрь!AE251</f>
        <v>0</v>
      </c>
      <c r="AI251" s="36">
        <f>январь!AF251+февраль!AF251+март!AF251+апрель!AF251+май!AF251+июнь!AF251+июль!AF251+август!AF251+сентябрь!AF251+октябрь!AF251+ноябрь!AF251+декабрь!AF251</f>
        <v>0</v>
      </c>
      <c r="AJ251" s="36">
        <f>январь!AG251+февраль!AG251+март!AG251+апрель!AG251+май!AG251+июнь!AG251+июль!AG251+август!AG251+сентябрь!AG251+октябрь!AG251+ноябрь!AG251+декабрь!AG251</f>
        <v>0</v>
      </c>
      <c r="AK251" s="29">
        <f>январь!AH251+февраль!AH251+март!AH251+апрель!AH251+май!AH251+июнь!AH251+июль!AH251+август!AH251+сентябрь!AH251+октябрь!AH251+ноябрь!AH251+декабрь!AH251</f>
        <v>0</v>
      </c>
      <c r="AL251" s="36">
        <f>январь!AI251+февраль!AI251+март!AI251+апрель!AI251+май!AI251+июнь!AI251+июль!AI251+август!AI251+сентябрь!AI251+октябрь!AI251+ноябрь!AI251+декабрь!AI251</f>
        <v>0</v>
      </c>
      <c r="AM251" s="29">
        <f>январь!AJ251+февраль!AJ251+март!AJ251+апрель!AJ251+май!AJ251+июнь!AJ251+июль!AJ251+август!AJ251+сентябрь!AJ251+октябрь!AJ251+ноябрь!AJ251+декабрь!AJ251</f>
        <v>0</v>
      </c>
      <c r="AN251" s="36">
        <f>январь!AK251+февраль!AK251+март!AK251+апрель!AK251+май!AK251+июнь!AK251+июль!AK251+август!AK251+сентябрь!AK251+октябрь!AK251+ноябрь!AK251+декабрь!AK251</f>
        <v>0</v>
      </c>
      <c r="AO251" s="36">
        <f>январь!AL251+февраль!AL251+март!AL251+апрель!AL251+май!AL251+июнь!AL251+июль!AL251+август!AL251+сентябрь!AL251+октябрь!AL251+ноябрь!AL251+декабрь!AL251</f>
        <v>0</v>
      </c>
      <c r="AP251" s="36">
        <f>январь!AM251+февраль!AM251+март!AM251+апрель!AM251+май!AM251+июнь!AM251+июль!AM251+август!AM251+сентябрь!AM251+октябрь!AM251+ноябрь!AM251+декабрь!AM251</f>
        <v>0</v>
      </c>
      <c r="AQ251" s="29">
        <f>январь!AN251+февраль!AN251+март!AN251+апрель!AN251+май!AN251+июнь!AN251+июль!AN251+август!AN251+сентябрь!AN251+октябрь!AN251+ноябрь!AN251+декабрь!AN251</f>
        <v>0</v>
      </c>
      <c r="AR251" s="36">
        <f>январь!AO251+февраль!AO251+март!AO251+апрель!AO251+май!AO251+июнь!AO251+июль!AO251+август!AO251+сентябрь!AO251+октябрь!AO251+ноябрь!AO251+декабрь!AO251</f>
        <v>0</v>
      </c>
      <c r="AS251" s="29">
        <f>январь!AP251+февраль!AP251+март!AP251+апрель!AP251+май!AP251+июнь!AP251+июль!AP251+август!AP251+сентябрь!AP251+октябрь!AP251+ноябрь!AP251+декабрь!AP251</f>
        <v>0</v>
      </c>
      <c r="AT251" s="36">
        <f>январь!AQ251+февраль!AQ251+март!AQ251+апрель!AQ251+май!AQ251+июнь!AQ251+июль!AQ251+август!AQ251+сентябрь!AQ251+октябрь!AQ251+ноябрь!AQ251+декабрь!AQ251</f>
        <v>0</v>
      </c>
      <c r="AU251" s="29">
        <f>январь!AR251+февраль!AR251+март!AR251+апрель!AR251+май!AR251+июнь!AR251+июль!AR251+август!AR251+сентябрь!AR251+октябрь!AR251+ноябрь!AR251+декабрь!AR251</f>
        <v>0</v>
      </c>
      <c r="AV251" s="36">
        <f>январь!AS251+февраль!AS251+март!AS251+апрель!AS251+май!AS251+июнь!AS251+июль!AS251+август!AS251+сентябрь!AS251+октябрь!AS251+ноябрь!AS251+декабрь!AS251</f>
        <v>0</v>
      </c>
      <c r="AW251" s="36">
        <f>январь!AT251+февраль!AT251+март!AT251+апрель!AT251+май!AT251+июнь!AT251+июль!AT251+август!AT251+сентябрь!AT251+октябрь!AT251+ноябрь!AT251+декабрь!AT251</f>
        <v>0</v>
      </c>
      <c r="AX251" s="36">
        <f>январь!AU251+февраль!AU251+март!AU251+апрель!AU251+май!AU251+июнь!AU251+июль!AU251+август!AU251+сентябрь!AU251+октябрь!AU251+ноябрь!AU251+декабрь!AU251</f>
        <v>0</v>
      </c>
      <c r="AY251" s="29">
        <f>январь!AV251+февраль!AV251+март!AV251+апрель!AV251+май!AV251+июнь!AV251+июль!AV251+август!AV251+сентябрь!AV251+октябрь!AV251+ноябрь!AV251+декабрь!AV251</f>
        <v>0</v>
      </c>
      <c r="AZ251" s="36">
        <f>январь!AW251+февраль!AW251+март!AW251+апрель!AW251+май!AW251+июнь!AW251+июль!AW251+август!AW251+сентябрь!AW251+октябрь!AW251+ноябрь!AW251+декабрь!AW251</f>
        <v>0</v>
      </c>
      <c r="BA251" s="36">
        <f>январь!AX251+февраль!AX251+март!AX251+апрель!AX251+май!AX251+июнь!AX251+июль!AX251+август!AX251+сентябрь!AX251+октябрь!AX251+ноябрь!AX251+декабрь!AX251</f>
        <v>0</v>
      </c>
      <c r="BB251" s="36">
        <f>январь!AY251+февраль!AY251+март!AY251+апрель!AY251+май!AY251+июнь!AY251+июль!AY251+август!AY251+сентябрь!AY251+октябрь!AY251+ноябрь!AY251+декабрь!AY251</f>
        <v>0</v>
      </c>
      <c r="BC251" s="29">
        <f>январь!AZ251+февраль!AZ251+март!AZ251+апрель!AZ251+май!AZ251+июнь!AZ251+июль!AZ251+август!AZ251+сентябрь!AZ251+октябрь!AZ251+ноябрь!AZ251+декабрь!AZ251</f>
        <v>0</v>
      </c>
      <c r="BD251" s="36">
        <f>январь!BA251+февраль!BA251+март!BA251+апрель!BA251+май!BA251+июнь!BA251+июль!BA251+август!BA251+сентябрь!BA251+октябрь!BA251+ноябрь!BA251+декабрь!BA251</f>
        <v>0</v>
      </c>
      <c r="BE251" s="36">
        <f>январь!BB251+февраль!BB251+март!BB251+апрель!BB251+май!BB251+июнь!BB251+июль!BB251+август!BB251+сентябрь!BB251+октябрь!BB251+ноябрь!BB251+декабрь!BB251</f>
        <v>0</v>
      </c>
      <c r="BF251" s="36">
        <f>январь!BC251+февраль!BC251+март!BC251+апрель!BC251+май!BC251+июнь!BC251+июль!BC251+август!BC251+сентябрь!BC251+октябрь!BC251+ноябрь!BC251+декабрь!BC251</f>
        <v>0</v>
      </c>
      <c r="BG251" s="36">
        <f>январь!BD251+февраль!BD251+март!BD251+апрель!BD251+май!BD251+июнь!BD251+июль!BD251+август!BD251+сентябрь!BD251+октябрь!BD251+ноябрь!BD251+декабрь!BD251</f>
        <v>0</v>
      </c>
      <c r="BH251" s="36">
        <f>январь!BE251+февраль!BE251+март!BE251+апрель!BE251+май!BE251+июнь!BE251+июль!BE251+август!BE251+сентябрь!BE251+октябрь!BE251+ноябрь!BE251+декабрь!BE251</f>
        <v>0</v>
      </c>
      <c r="BI251" s="36">
        <f>январь!BF251+февраль!BF251+март!BF251+апрель!BF251+май!BF251+июнь!BF251+июль!BF251+август!BF251+сентябрь!BF251+октябрь!BF251+ноябрь!BF251+декабрь!BF251</f>
        <v>0</v>
      </c>
      <c r="BJ251" s="36">
        <f>январь!BG251+февраль!BG251+март!BG251+апрель!BG251+май!BG251+июнь!BG251+июль!BG251+август!BG251+сентябрь!BG251+октябрь!BG251+ноябрь!BG251+декабрь!BG251</f>
        <v>0</v>
      </c>
      <c r="BK251" s="36">
        <f>январь!BH251+февраль!BH251+март!BH251+апрель!BH251+май!BH251+июнь!BH251+июль!BH251+август!BH251+сентябрь!BH251+октябрь!BH251+ноябрь!BH251+декабрь!BH251</f>
        <v>0</v>
      </c>
      <c r="BL251" s="36">
        <f>январь!BI251+февраль!BI251+март!BI251+апрель!BI251+май!BI251+июнь!BI251+июль!BI251+август!BI251+сентябрь!BI251+октябрь!BI251+ноябрь!BI251+декабрь!BI251</f>
        <v>0</v>
      </c>
      <c r="BM251" s="29">
        <f>январь!BJ251+февраль!BJ251+март!BJ251+апрель!BJ251+май!BJ251+июнь!BJ251+июль!BJ251+август!BJ251+сентябрь!BJ251+октябрь!BJ251+ноябрь!BJ251+декабрь!BJ251</f>
        <v>0</v>
      </c>
      <c r="BN251" s="36">
        <f>январь!BK251+февраль!BK251+март!BK251+апрель!BK251+май!BK251+июнь!BK251+июль!BK251+август!BK251+сентябрь!BK251+октябрь!BK251+ноябрь!BK251+декабрь!BK251</f>
        <v>0</v>
      </c>
      <c r="BO251" s="29">
        <f>январь!BL251+февраль!BL251+март!BL251+апрель!BL251+май!BL251+июнь!BL251+июль!BL251+август!BL251+сентябрь!BL251+октябрь!BL251+ноябрь!BL251+декабрь!BL251</f>
        <v>25</v>
      </c>
      <c r="BP251" s="36">
        <f>январь!BM251+февраль!BM251+март!BM251+апрель!BM251+май!BM251+июнь!BM251+июль!BM251+август!BM251+сентябрь!BM251+октябрь!BM251+ноябрь!BM251+декабрь!BM251</f>
        <v>17.850999999999999</v>
      </c>
      <c r="BQ251" s="36">
        <f>январь!BN251+февраль!BN251+март!BN251+апрель!BN251+май!BN251+июнь!BN251+июль!BN251+август!BN251+сентябрь!BN251+октябрь!BN251+ноябрь!BN251+декабрь!BN251</f>
        <v>0</v>
      </c>
      <c r="BR251" s="36">
        <f>январь!BO251+февраль!BO251+март!BO251+апрель!BO251+май!BO251+июнь!BO251+июль!BO251+август!BO251+сентябрь!BO251+октябрь!BO251+ноябрь!BO251+декабрь!BO251</f>
        <v>0</v>
      </c>
      <c r="BS251" s="29">
        <f>январь!BP251+февраль!BP251+март!BP251+апрель!BP251+май!BP251+июнь!BP251+июль!BP251+август!BP251+сентябрь!BP251+октябрь!BP251+ноябрь!BP251+декабрь!BP251</f>
        <v>11</v>
      </c>
      <c r="BT251" s="36">
        <f>январь!BQ251+февраль!BQ251+март!BQ251+апрель!BQ251+май!BQ251+июнь!BQ251+июль!BQ251+август!BQ251+сентябрь!BQ251+октябрь!BQ251+ноябрь!BQ251+декабрь!BQ251</f>
        <v>10.545</v>
      </c>
      <c r="BU251" s="29">
        <f>январь!BR251+февраль!BR251+март!BR251+апрель!BR251+май!BR251+июнь!BR251+июль!BR251+август!BR251+сентябрь!BR251+октябрь!BR251+ноябрь!BR251+декабрь!BR251</f>
        <v>0</v>
      </c>
      <c r="BV251" s="36">
        <f>январь!BS251+февраль!BS251+март!BS251+апрель!BS251+май!BS251+июнь!BS251+июль!BS251+август!BS251+сентябрь!BS251+октябрь!BS251+ноябрь!BS251+декабрь!BS251</f>
        <v>0</v>
      </c>
      <c r="BW251" s="36">
        <f>январь!BT251+февраль!BT251+март!BT251+апрель!BT251+май!BT251+июнь!BT251+июль!BT251+август!BT251+сентябрь!BT251+октябрь!BT251+ноябрь!BT251+декабрь!BT251</f>
        <v>0</v>
      </c>
      <c r="BX251" s="36">
        <f>январь!BU251+февраль!BU251+март!BU251+апрель!BU251+май!BU251+июнь!BU251+июль!BU251+август!BU251+сентябрь!BU251+октябрь!BU251+ноябрь!BU251+декабрь!BU251</f>
        <v>0</v>
      </c>
      <c r="BY251" s="36">
        <f>январь!BV251+февраль!BV251+март!BV251+апрель!BV251+май!BV251+июнь!BV251+июль!BV251+август!BV251+сентябрь!BV251+октябрь!BV251+ноябрь!BV251+декабрь!BV251</f>
        <v>0</v>
      </c>
      <c r="BZ251" s="77">
        <v>10</v>
      </c>
    </row>
    <row r="252" spans="1:78" x14ac:dyDescent="0.25">
      <c r="A252" s="16">
        <v>250</v>
      </c>
      <c r="B252" s="16">
        <v>2</v>
      </c>
      <c r="C252" s="37" t="s">
        <v>705</v>
      </c>
      <c r="D252" s="51">
        <v>148.61613172946858</v>
      </c>
      <c r="E252" s="25">
        <v>-593.49339600000008</v>
      </c>
      <c r="F252" s="26">
        <f t="shared" si="9"/>
        <v>-464.41626427053149</v>
      </c>
      <c r="G252" s="26">
        <f t="shared" si="10"/>
        <v>129.07713172946859</v>
      </c>
      <c r="H252" s="26">
        <f t="shared" si="11"/>
        <v>19.539000000000001</v>
      </c>
      <c r="I252" s="36">
        <f>январь!F252+февраль!F252+март!F252+апрель!F252+май!F252+июнь!F252+июль!F252+август!F252+сентябрь!F252+октябрь!F252+ноябрь!F252+декабрь!F252</f>
        <v>0</v>
      </c>
      <c r="J252" s="36">
        <f>январь!G252+февраль!G252+март!G252+апрель!G252+май!G252+июнь!G252+июль!G252+август!G252+сентябрь!G252+октябрь!G252+ноябрь!G252+декабрь!G252</f>
        <v>0</v>
      </c>
      <c r="K252" s="36">
        <f>январь!H252+февраль!H252+март!H252+апрель!H252+май!H252+июнь!H252+июль!H252+август!H252+сентябрь!H252+октябрь!H252+ноябрь!H252+декабрь!H252</f>
        <v>0</v>
      </c>
      <c r="L252" s="27">
        <f>январь!I252+февраль!I252+март!I252+апрель!I252+май!I252+июнь!I252+июль!I252+август!I252+сентябрь!I252+октябрь!I252+ноябрь!I252+декабрь!I252</f>
        <v>0</v>
      </c>
      <c r="M252" s="36">
        <f>январь!J252+февраль!J252+март!J252+апрель!J252+май!J252+июнь!J252+июль!J252+август!J252+сентябрь!J252+октябрь!J252+ноябрь!J252+декабрь!J252</f>
        <v>0</v>
      </c>
      <c r="N252" s="36">
        <f>январь!K252+февраль!K252+март!K252+апрель!K252+май!K252+июнь!K252+июль!K252+август!K252+сентябрь!K252+октябрь!K252+ноябрь!K252+декабрь!K252</f>
        <v>0</v>
      </c>
      <c r="O252" s="36">
        <f>январь!L252+февраль!L252+март!L252+апрель!L252+май!L252+июнь!L252+июль!L252+август!L252+сентябрь!L252+октябрь!L252+ноябрь!L252+декабрь!L252</f>
        <v>0</v>
      </c>
      <c r="P252" s="36">
        <f>январь!M252+февраль!M252+март!M252+апрель!M252+май!M252+июнь!M252+июль!M252+август!M252+сентябрь!M252+октябрь!M252+ноябрь!M252+декабрь!M252</f>
        <v>0</v>
      </c>
      <c r="Q252" s="36">
        <f>январь!N252+февраль!N252+март!N252+апрель!N252+май!N252+июнь!N252+июль!N252+август!N252+сентябрь!N252+октябрь!N252+ноябрь!N252+декабрь!N252</f>
        <v>0</v>
      </c>
      <c r="R252" s="29">
        <f>январь!O252+февраль!O252+март!O252+апрель!O252+май!O252+июнь!O252+июль!O252+август!O252+сентябрь!O252+октябрь!O252+ноябрь!O252+декабрь!O252</f>
        <v>0</v>
      </c>
      <c r="S252" s="36">
        <f>январь!P252+февраль!P252+март!P252+апрель!P252+май!P252+июнь!P252+июль!P252+август!P252+сентябрь!P252+октябрь!P252+ноябрь!P252+декабрь!P252</f>
        <v>0</v>
      </c>
      <c r="T252" s="29">
        <f>январь!Q252+февраль!Q252+март!Q252+апрель!Q252+май!Q252+июнь!Q252+июль!Q252+август!Q252+сентябрь!Q252+октябрь!Q252+ноябрь!Q252+декабрь!Q252</f>
        <v>0</v>
      </c>
      <c r="U252" s="36">
        <f>январь!R252+февраль!R252+март!R252+апрель!R252+май!R252+июнь!R252+июль!R252+август!R252+сентябрь!R252+октябрь!R252+ноябрь!R252+декабрь!R252</f>
        <v>0</v>
      </c>
      <c r="V252" s="36">
        <f>январь!S252+февраль!S252+март!S252+апрель!S252+май!S252+июнь!S252+июль!S252+август!S252+сентябрь!S252+октябрь!S252+ноябрь!S252+декабрь!S252</f>
        <v>0</v>
      </c>
      <c r="W252" s="36">
        <f>январь!T252+февраль!T252+март!T252+апрель!T252+май!T252+июнь!T252+июль!T252+август!T252+сентябрь!T252+октябрь!T252+ноябрь!T252+декабрь!T252</f>
        <v>0</v>
      </c>
      <c r="X252" s="36">
        <f>январь!U252+февраль!U252+март!U252+апрель!U252+май!U252+июнь!U252+июль!U252+август!U252+сентябрь!U252+октябрь!U252+ноябрь!U252+декабрь!U252</f>
        <v>0</v>
      </c>
      <c r="Y252" s="36">
        <f>январь!V252+февраль!V252+март!V252+апрель!V252+май!V252+июнь!V252+июль!V252+август!V252+сентябрь!V252+октябрь!V252+ноябрь!V252+декабрь!V252</f>
        <v>0</v>
      </c>
      <c r="Z252" s="36">
        <f>январь!W252+февраль!W252+март!W252+апрель!W252+май!W252+июнь!W252+июль!W252+август!W252+сентябрь!W252+октябрь!W252+ноябрь!W252+декабрь!W252</f>
        <v>0</v>
      </c>
      <c r="AA252" s="36">
        <f>январь!X252+февраль!X252+март!X252+апрель!X252+май!X252+июнь!X252+июль!X252+август!X252+сентябрь!X252+октябрь!X252+ноябрь!X252+декабрь!X252</f>
        <v>0</v>
      </c>
      <c r="AB252" s="29">
        <f>январь!Y252+февраль!Y252+март!Y252+апрель!Y252+май!Y252+июнь!Y252+июль!Y252+август!Y252+сентябрь!Y252+октябрь!Y252+ноябрь!Y252+декабрь!Y252</f>
        <v>0</v>
      </c>
      <c r="AC252" s="36">
        <f>январь!Z252+февраль!Z252+март!Z252+апрель!Z252+май!Z252+июнь!Z252+июль!Z252+август!Z252+сентябрь!Z252+октябрь!Z252+ноябрь!Z252+декабрь!Z252</f>
        <v>0</v>
      </c>
      <c r="AD252" s="66" t="str">
        <f>CONCATENATE(январь!AA252,$BZ$1,февраль!AA252,$BZ$1,март!AA252,$BZ$1,апрель!AA252,$BZ$1,май!AA252,$BZ$1,июнь!AA252,$BZ$1,июль!AA252,$BZ$1,август!AA252,$BZ$1,сентябрь!AA252,$BZ$1,октябрь!AA252,$BZ$1,ноябрь!AA252,$BZ$1,декабрь!AA252)</f>
        <v xml:space="preserve">           </v>
      </c>
      <c r="AE252" s="36">
        <f>январь!AB252+февраль!AB252+март!AB252+апрель!AB252+май!AB252+июнь!AB252+июль!AB252+август!AB252+сентябрь!AB252+октябрь!AB252+ноябрь!AB252+декабрь!AB252</f>
        <v>0</v>
      </c>
      <c r="AF252" s="36">
        <f>январь!AC252+февраль!AC252+март!AC252+апрель!AC252+май!AC252+июнь!AC252+июль!AC252+август!AC252+сентябрь!AC252+октябрь!AC252+ноябрь!AC252+декабрь!AC252</f>
        <v>0</v>
      </c>
      <c r="AG252" s="36">
        <f>январь!AD252+февраль!AD252+март!AD252+апрель!AD252+май!AD252+июнь!AD252+июль!AD252+август!AD252+сентябрь!AD252+октябрь!AD252+ноябрь!AD252+декабрь!AD252</f>
        <v>0</v>
      </c>
      <c r="AH252" s="36">
        <f>январь!AE252+февраль!AE252+март!AE252+апрель!AE252+май!AE252+июнь!AE252+июль!AE252+август!AE252+сентябрь!AE252+октябрь!AE252+ноябрь!AE252+декабрь!AE252</f>
        <v>0</v>
      </c>
      <c r="AI252" s="36">
        <f>январь!AF252+февраль!AF252+март!AF252+апрель!AF252+май!AF252+июнь!AF252+июль!AF252+август!AF252+сентябрь!AF252+октябрь!AF252+ноябрь!AF252+декабрь!AF252</f>
        <v>0</v>
      </c>
      <c r="AJ252" s="36">
        <f>январь!AG252+февраль!AG252+март!AG252+апрель!AG252+май!AG252+июнь!AG252+июль!AG252+август!AG252+сентябрь!AG252+октябрь!AG252+ноябрь!AG252+декабрь!AG252</f>
        <v>0</v>
      </c>
      <c r="AK252" s="29">
        <f>январь!AH252+февраль!AH252+март!AH252+апрель!AH252+май!AH252+июнь!AH252+июль!AH252+август!AH252+сентябрь!AH252+октябрь!AH252+ноябрь!AH252+декабрь!AH252</f>
        <v>0</v>
      </c>
      <c r="AL252" s="36">
        <f>январь!AI252+февраль!AI252+март!AI252+апрель!AI252+май!AI252+июнь!AI252+июль!AI252+август!AI252+сентябрь!AI252+октябрь!AI252+ноябрь!AI252+декабрь!AI252</f>
        <v>0</v>
      </c>
      <c r="AM252" s="29">
        <f>январь!AJ252+февраль!AJ252+март!AJ252+апрель!AJ252+май!AJ252+июнь!AJ252+июль!AJ252+август!AJ252+сентябрь!AJ252+октябрь!AJ252+ноябрь!AJ252+декабрь!AJ252</f>
        <v>0</v>
      </c>
      <c r="AN252" s="36">
        <f>январь!AK252+февраль!AK252+март!AK252+апрель!AK252+май!AK252+июнь!AK252+июль!AK252+август!AK252+сентябрь!AK252+октябрь!AK252+ноябрь!AK252+декабрь!AK252</f>
        <v>0</v>
      </c>
      <c r="AO252" s="36">
        <f>январь!AL252+февраль!AL252+март!AL252+апрель!AL252+май!AL252+июнь!AL252+июль!AL252+август!AL252+сентябрь!AL252+октябрь!AL252+ноябрь!AL252+декабрь!AL252</f>
        <v>0</v>
      </c>
      <c r="AP252" s="36">
        <f>январь!AM252+февраль!AM252+март!AM252+апрель!AM252+май!AM252+июнь!AM252+июль!AM252+август!AM252+сентябрь!AM252+октябрь!AM252+ноябрь!AM252+декабрь!AM252</f>
        <v>0</v>
      </c>
      <c r="AQ252" s="29">
        <f>январь!AN252+февраль!AN252+март!AN252+апрель!AN252+май!AN252+июнь!AN252+июль!AN252+август!AN252+сентябрь!AN252+октябрь!AN252+ноябрь!AN252+декабрь!AN252</f>
        <v>0</v>
      </c>
      <c r="AR252" s="36">
        <f>январь!AO252+февраль!AO252+март!AO252+апрель!AO252+май!AO252+июнь!AO252+июль!AO252+август!AO252+сентябрь!AO252+октябрь!AO252+ноябрь!AO252+декабрь!AO252</f>
        <v>0</v>
      </c>
      <c r="AS252" s="29">
        <f>январь!AP252+февраль!AP252+март!AP252+апрель!AP252+май!AP252+июнь!AP252+июль!AP252+август!AP252+сентябрь!AP252+октябрь!AP252+ноябрь!AP252+декабрь!AP252</f>
        <v>0</v>
      </c>
      <c r="AT252" s="36">
        <f>январь!AQ252+февраль!AQ252+март!AQ252+апрель!AQ252+май!AQ252+июнь!AQ252+июль!AQ252+август!AQ252+сентябрь!AQ252+октябрь!AQ252+ноябрь!AQ252+декабрь!AQ252</f>
        <v>0</v>
      </c>
      <c r="AU252" s="29">
        <f>январь!AR252+февраль!AR252+март!AR252+апрель!AR252+май!AR252+июнь!AR252+июль!AR252+август!AR252+сентябрь!AR252+октябрь!AR252+ноябрь!AR252+декабрь!AR252</f>
        <v>0</v>
      </c>
      <c r="AV252" s="36">
        <f>январь!AS252+февраль!AS252+март!AS252+апрель!AS252+май!AS252+июнь!AS252+июль!AS252+август!AS252+сентябрь!AS252+октябрь!AS252+ноябрь!AS252+декабрь!AS252</f>
        <v>0</v>
      </c>
      <c r="AW252" s="36">
        <f>январь!AT252+февраль!AT252+март!AT252+апрель!AT252+май!AT252+июнь!AT252+июль!AT252+август!AT252+сентябрь!AT252+октябрь!AT252+ноябрь!AT252+декабрь!AT252</f>
        <v>0</v>
      </c>
      <c r="AX252" s="36">
        <f>январь!AU252+февраль!AU252+март!AU252+апрель!AU252+май!AU252+июнь!AU252+июль!AU252+август!AU252+сентябрь!AU252+октябрь!AU252+ноябрь!AU252+декабрь!AU252</f>
        <v>0</v>
      </c>
      <c r="AY252" s="29">
        <f>январь!AV252+февраль!AV252+март!AV252+апрель!AV252+май!AV252+июнь!AV252+июль!AV252+август!AV252+сентябрь!AV252+октябрь!AV252+ноябрь!AV252+декабрь!AV252</f>
        <v>0</v>
      </c>
      <c r="AZ252" s="36">
        <f>январь!AW252+февраль!AW252+март!AW252+апрель!AW252+май!AW252+июнь!AW252+июль!AW252+август!AW252+сентябрь!AW252+октябрь!AW252+ноябрь!AW252+декабрь!AW252</f>
        <v>0</v>
      </c>
      <c r="BA252" s="36">
        <f>январь!AX252+февраль!AX252+март!AX252+апрель!AX252+май!AX252+июнь!AX252+июль!AX252+август!AX252+сентябрь!AX252+октябрь!AX252+ноябрь!AX252+декабрь!AX252</f>
        <v>0</v>
      </c>
      <c r="BB252" s="36">
        <f>январь!AY252+февраль!AY252+март!AY252+апрель!AY252+май!AY252+июнь!AY252+июль!AY252+август!AY252+сентябрь!AY252+октябрь!AY252+ноябрь!AY252+декабрь!AY252</f>
        <v>0</v>
      </c>
      <c r="BC252" s="29">
        <f>январь!AZ252+февраль!AZ252+март!AZ252+апрель!AZ252+май!AZ252+июнь!AZ252+июль!AZ252+август!AZ252+сентябрь!AZ252+октябрь!AZ252+ноябрь!AZ252+декабрь!AZ252</f>
        <v>0</v>
      </c>
      <c r="BD252" s="36">
        <f>январь!BA252+февраль!BA252+март!BA252+апрель!BA252+май!BA252+июнь!BA252+июль!BA252+август!BA252+сентябрь!BA252+октябрь!BA252+ноябрь!BA252+декабрь!BA252</f>
        <v>0</v>
      </c>
      <c r="BE252" s="36">
        <f>январь!BB252+февраль!BB252+март!BB252+апрель!BB252+май!BB252+июнь!BB252+июль!BB252+август!BB252+сентябрь!BB252+октябрь!BB252+ноябрь!BB252+декабрь!BB252</f>
        <v>0</v>
      </c>
      <c r="BF252" s="36">
        <f>январь!BC252+февраль!BC252+март!BC252+апрель!BC252+май!BC252+июнь!BC252+июль!BC252+август!BC252+сентябрь!BC252+октябрь!BC252+ноябрь!BC252+декабрь!BC252</f>
        <v>0</v>
      </c>
      <c r="BG252" s="36">
        <f>январь!BD252+февраль!BD252+март!BD252+апрель!BD252+май!BD252+июнь!BD252+июль!BD252+август!BD252+сентябрь!BD252+октябрь!BD252+ноябрь!BD252+декабрь!BD252</f>
        <v>0</v>
      </c>
      <c r="BH252" s="36">
        <f>январь!BE252+февраль!BE252+март!BE252+апрель!BE252+май!BE252+июнь!BE252+июль!BE252+август!BE252+сентябрь!BE252+октябрь!BE252+ноябрь!BE252+декабрь!BE252</f>
        <v>0</v>
      </c>
      <c r="BI252" s="36">
        <f>январь!BF252+февраль!BF252+март!BF252+апрель!BF252+май!BF252+июнь!BF252+июль!BF252+август!BF252+сентябрь!BF252+октябрь!BF252+ноябрь!BF252+декабрь!BF252</f>
        <v>0</v>
      </c>
      <c r="BJ252" s="36">
        <f>январь!BG252+февраль!BG252+март!BG252+апрель!BG252+май!BG252+июнь!BG252+июль!BG252+август!BG252+сентябрь!BG252+октябрь!BG252+ноябрь!BG252+декабрь!BG252</f>
        <v>0</v>
      </c>
      <c r="BK252" s="36">
        <f>январь!BH252+февраль!BH252+март!BH252+апрель!BH252+май!BH252+июнь!BH252+июль!BH252+август!BH252+сентябрь!BH252+октябрь!BH252+ноябрь!BH252+декабрь!BH252</f>
        <v>0</v>
      </c>
      <c r="BL252" s="36">
        <f>январь!BI252+февраль!BI252+март!BI252+апрель!BI252+май!BI252+июнь!BI252+июль!BI252+август!BI252+сентябрь!BI252+октябрь!BI252+ноябрь!BI252+декабрь!BI252</f>
        <v>0</v>
      </c>
      <c r="BM252" s="29">
        <f>январь!BJ252+февраль!BJ252+март!BJ252+апрель!BJ252+май!BJ252+июнь!BJ252+июль!BJ252+август!BJ252+сентябрь!BJ252+октябрь!BJ252+ноябрь!BJ252+декабрь!BJ252</f>
        <v>0</v>
      </c>
      <c r="BN252" s="36">
        <f>январь!BK252+февраль!BK252+март!BK252+апрель!BK252+май!BK252+июнь!BK252+июль!BK252+август!BK252+сентябрь!BK252+октябрь!BK252+ноябрь!BK252+декабрь!BK252</f>
        <v>0</v>
      </c>
      <c r="BO252" s="29">
        <f>январь!BL252+февраль!BL252+март!BL252+апрель!BL252+май!BL252+июнь!BL252+июль!BL252+август!BL252+сентябрь!BL252+октябрь!BL252+ноябрь!BL252+декабрь!BL252</f>
        <v>5</v>
      </c>
      <c r="BP252" s="36">
        <f>январь!BM252+февраль!BM252+март!BM252+апрель!BM252+май!BM252+июнь!BM252+июль!BM252+август!BM252+сентябрь!BM252+октябрь!BM252+ноябрь!BM252+декабрь!BM252</f>
        <v>6.1909999999999998</v>
      </c>
      <c r="BQ252" s="36">
        <f>январь!BN252+февраль!BN252+март!BN252+апрель!BN252+май!BN252+июнь!BN252+июль!BN252+август!BN252+сентябрь!BN252+октябрь!BN252+ноябрь!BN252+декабрь!BN252</f>
        <v>0</v>
      </c>
      <c r="BR252" s="36">
        <f>январь!BO252+февраль!BO252+март!BO252+апрель!BO252+май!BO252+июнь!BO252+июль!BO252+август!BO252+сентябрь!BO252+октябрь!BO252+ноябрь!BO252+декабрь!BO252</f>
        <v>0</v>
      </c>
      <c r="BS252" s="29">
        <f>январь!BP252+февраль!BP252+март!BP252+апрель!BP252+май!BP252+июнь!BP252+июль!BP252+август!BP252+сентябрь!BP252+октябрь!BP252+ноябрь!BP252+декабрь!BP252</f>
        <v>1</v>
      </c>
      <c r="BT252" s="36">
        <f>январь!BQ252+февраль!BQ252+март!BQ252+апрель!BQ252+май!BQ252+июнь!BQ252+июль!BQ252+август!BQ252+сентябрь!BQ252+октябрь!BQ252+ноябрь!BQ252+декабрь!BQ252</f>
        <v>9.7249999999999996</v>
      </c>
      <c r="BU252" s="29">
        <f>январь!BR252+февраль!BR252+март!BR252+апрель!BR252+май!BR252+июнь!BR252+июль!BR252+август!BR252+сентябрь!BR252+октябрь!BR252+ноябрь!BR252+декабрь!BR252</f>
        <v>0</v>
      </c>
      <c r="BV252" s="36">
        <f>январь!BS252+февраль!BS252+март!BS252+апрель!BS252+май!BS252+июнь!BS252+июль!BS252+август!BS252+сентябрь!BS252+октябрь!BS252+ноябрь!BS252+декабрь!BS252</f>
        <v>0</v>
      </c>
      <c r="BW252" s="36">
        <f>январь!BT252+февраль!BT252+март!BT252+апрель!BT252+май!BT252+июнь!BT252+июль!BT252+август!BT252+сентябрь!BT252+октябрь!BT252+ноябрь!BT252+декабрь!BT252</f>
        <v>0</v>
      </c>
      <c r="BX252" s="36">
        <f>январь!BU252+февраль!BU252+март!BU252+апрель!BU252+май!BU252+июнь!BU252+июль!BU252+август!BU252+сентябрь!BU252+октябрь!BU252+ноябрь!BU252+декабрь!BU252</f>
        <v>0</v>
      </c>
      <c r="BY252" s="36">
        <f>январь!BV252+февраль!BV252+март!BV252+апрель!BV252+май!BV252+июнь!BV252+июль!BV252+август!BV252+сентябрь!BV252+октябрь!BV252+ноябрь!BV252+декабрь!BV252</f>
        <v>3.6230000000000002</v>
      </c>
      <c r="BZ252" s="77">
        <v>1</v>
      </c>
    </row>
    <row r="253" spans="1:78" x14ac:dyDescent="0.25">
      <c r="A253" s="16">
        <v>251</v>
      </c>
      <c r="B253" s="16">
        <v>2</v>
      </c>
      <c r="C253" s="37" t="s">
        <v>706</v>
      </c>
      <c r="D253" s="51">
        <v>75.856442318840578</v>
      </c>
      <c r="E253" s="25">
        <v>91.991770000000002</v>
      </c>
      <c r="F253" s="26">
        <f t="shared" si="9"/>
        <v>167.84821231884058</v>
      </c>
      <c r="G253" s="26">
        <f t="shared" si="10"/>
        <v>75.856442318840578</v>
      </c>
      <c r="H253" s="26">
        <f t="shared" si="11"/>
        <v>0</v>
      </c>
      <c r="I253" s="36">
        <f>январь!F253+февраль!F253+март!F253+апрель!F253+май!F253+июнь!F253+июль!F253+август!F253+сентябрь!F253+октябрь!F253+ноябрь!F253+декабрь!F253</f>
        <v>0</v>
      </c>
      <c r="J253" s="36">
        <f>январь!G253+февраль!G253+март!G253+апрель!G253+май!G253+июнь!G253+июль!G253+август!G253+сентябрь!G253+октябрь!G253+ноябрь!G253+декабрь!G253</f>
        <v>0</v>
      </c>
      <c r="K253" s="36">
        <f>январь!H253+февраль!H253+март!H253+апрель!H253+май!H253+июнь!H253+июль!H253+август!H253+сентябрь!H253+октябрь!H253+ноябрь!H253+декабрь!H253</f>
        <v>0</v>
      </c>
      <c r="L253" s="27">
        <f>январь!I253+февраль!I253+март!I253+апрель!I253+май!I253+июнь!I253+июль!I253+август!I253+сентябрь!I253+октябрь!I253+ноябрь!I253+декабрь!I253</f>
        <v>0</v>
      </c>
      <c r="M253" s="36">
        <f>январь!J253+февраль!J253+март!J253+апрель!J253+май!J253+июнь!J253+июль!J253+август!J253+сентябрь!J253+октябрь!J253+ноябрь!J253+декабрь!J253</f>
        <v>0</v>
      </c>
      <c r="N253" s="36">
        <f>январь!K253+февраль!K253+март!K253+апрель!K253+май!K253+июнь!K253+июль!K253+август!K253+сентябрь!K253+октябрь!K253+ноябрь!K253+декабрь!K253</f>
        <v>0</v>
      </c>
      <c r="O253" s="36">
        <f>январь!L253+февраль!L253+март!L253+апрель!L253+май!L253+июнь!L253+июль!L253+август!L253+сентябрь!L253+октябрь!L253+ноябрь!L253+декабрь!L253</f>
        <v>0</v>
      </c>
      <c r="P253" s="36">
        <f>январь!M253+февраль!M253+март!M253+апрель!M253+май!M253+июнь!M253+июль!M253+август!M253+сентябрь!M253+октябрь!M253+ноябрь!M253+декабрь!M253</f>
        <v>0</v>
      </c>
      <c r="Q253" s="36">
        <f>январь!N253+февраль!N253+март!N253+апрель!N253+май!N253+июнь!N253+июль!N253+август!N253+сентябрь!N253+октябрь!N253+ноябрь!N253+декабрь!N253</f>
        <v>0</v>
      </c>
      <c r="R253" s="29">
        <f>январь!O253+февраль!O253+март!O253+апрель!O253+май!O253+июнь!O253+июль!O253+август!O253+сентябрь!O253+октябрь!O253+ноябрь!O253+декабрь!O253</f>
        <v>0</v>
      </c>
      <c r="S253" s="36">
        <f>январь!P253+февраль!P253+март!P253+апрель!P253+май!P253+июнь!P253+июль!P253+август!P253+сентябрь!P253+октябрь!P253+ноябрь!P253+декабрь!P253</f>
        <v>0</v>
      </c>
      <c r="T253" s="29">
        <f>январь!Q253+февраль!Q253+март!Q253+апрель!Q253+май!Q253+июнь!Q253+июль!Q253+август!Q253+сентябрь!Q253+октябрь!Q253+ноябрь!Q253+декабрь!Q253</f>
        <v>0</v>
      </c>
      <c r="U253" s="36">
        <f>январь!R253+февраль!R253+март!R253+апрель!R253+май!R253+июнь!R253+июль!R253+август!R253+сентябрь!R253+октябрь!R253+ноябрь!R253+декабрь!R253</f>
        <v>0</v>
      </c>
      <c r="V253" s="36">
        <f>январь!S253+февраль!S253+март!S253+апрель!S253+май!S253+июнь!S253+июль!S253+август!S253+сентябрь!S253+октябрь!S253+ноябрь!S253+декабрь!S253</f>
        <v>0</v>
      </c>
      <c r="W253" s="36">
        <f>январь!T253+февраль!T253+март!T253+апрель!T253+май!T253+июнь!T253+июль!T253+август!T253+сентябрь!T253+октябрь!T253+ноябрь!T253+декабрь!T253</f>
        <v>0</v>
      </c>
      <c r="X253" s="36">
        <f>январь!U253+февраль!U253+март!U253+апрель!U253+май!U253+июнь!U253+июль!U253+август!U253+сентябрь!U253+октябрь!U253+ноябрь!U253+декабрь!U253</f>
        <v>0</v>
      </c>
      <c r="Y253" s="36">
        <f>январь!V253+февраль!V253+март!V253+апрель!V253+май!V253+июнь!V253+июль!V253+август!V253+сентябрь!V253+октябрь!V253+ноябрь!V253+декабрь!V253</f>
        <v>0</v>
      </c>
      <c r="Z253" s="36">
        <f>январь!W253+февраль!W253+март!W253+апрель!W253+май!W253+июнь!W253+июль!W253+август!W253+сентябрь!W253+октябрь!W253+ноябрь!W253+декабрь!W253</f>
        <v>0</v>
      </c>
      <c r="AA253" s="36">
        <f>январь!X253+февраль!X253+март!X253+апрель!X253+май!X253+июнь!X253+июль!X253+август!X253+сентябрь!X253+октябрь!X253+ноябрь!X253+декабрь!X253</f>
        <v>0</v>
      </c>
      <c r="AB253" s="29">
        <f>январь!Y253+февраль!Y253+март!Y253+апрель!Y253+май!Y253+июнь!Y253+июль!Y253+август!Y253+сентябрь!Y253+октябрь!Y253+ноябрь!Y253+декабрь!Y253</f>
        <v>0</v>
      </c>
      <c r="AC253" s="36">
        <f>январь!Z253+февраль!Z253+март!Z253+апрель!Z253+май!Z253+июнь!Z253+июль!Z253+август!Z253+сентябрь!Z253+октябрь!Z253+ноябрь!Z253+декабрь!Z253</f>
        <v>0</v>
      </c>
      <c r="AD253" s="66" t="str">
        <f>CONCATENATE(январь!AA253,$BZ$1,февраль!AA253,$BZ$1,март!AA253,$BZ$1,апрель!AA253,$BZ$1,май!AA253,$BZ$1,июнь!AA253,$BZ$1,июль!AA253,$BZ$1,август!AA253,$BZ$1,сентябрь!AA253,$BZ$1,октябрь!AA253,$BZ$1,ноябрь!AA253,$BZ$1,декабрь!AA253)</f>
        <v xml:space="preserve">           </v>
      </c>
      <c r="AE253" s="36">
        <f>январь!AB253+февраль!AB253+март!AB253+апрель!AB253+май!AB253+июнь!AB253+июль!AB253+август!AB253+сентябрь!AB253+октябрь!AB253+ноябрь!AB253+декабрь!AB253</f>
        <v>0</v>
      </c>
      <c r="AF253" s="36">
        <f>январь!AC253+февраль!AC253+март!AC253+апрель!AC253+май!AC253+июнь!AC253+июль!AC253+август!AC253+сентябрь!AC253+октябрь!AC253+ноябрь!AC253+декабрь!AC253</f>
        <v>0</v>
      </c>
      <c r="AG253" s="36">
        <f>январь!AD253+февраль!AD253+март!AD253+апрель!AD253+май!AD253+июнь!AD253+июль!AD253+август!AD253+сентябрь!AD253+октябрь!AD253+ноябрь!AD253+декабрь!AD253</f>
        <v>0</v>
      </c>
      <c r="AH253" s="36">
        <f>январь!AE253+февраль!AE253+март!AE253+апрель!AE253+май!AE253+июнь!AE253+июль!AE253+август!AE253+сентябрь!AE253+октябрь!AE253+ноябрь!AE253+декабрь!AE253</f>
        <v>0</v>
      </c>
      <c r="AI253" s="36">
        <f>январь!AF253+февраль!AF253+март!AF253+апрель!AF253+май!AF253+июнь!AF253+июль!AF253+август!AF253+сентябрь!AF253+октябрь!AF253+ноябрь!AF253+декабрь!AF253</f>
        <v>0</v>
      </c>
      <c r="AJ253" s="36">
        <f>январь!AG253+февраль!AG253+март!AG253+апрель!AG253+май!AG253+июнь!AG253+июль!AG253+август!AG253+сентябрь!AG253+октябрь!AG253+ноябрь!AG253+декабрь!AG253</f>
        <v>0</v>
      </c>
      <c r="AK253" s="29">
        <f>январь!AH253+февраль!AH253+март!AH253+апрель!AH253+май!AH253+июнь!AH253+июль!AH253+август!AH253+сентябрь!AH253+октябрь!AH253+ноябрь!AH253+декабрь!AH253</f>
        <v>0</v>
      </c>
      <c r="AL253" s="36">
        <f>январь!AI253+февраль!AI253+март!AI253+апрель!AI253+май!AI253+июнь!AI253+июль!AI253+август!AI253+сентябрь!AI253+октябрь!AI253+ноябрь!AI253+декабрь!AI253</f>
        <v>0</v>
      </c>
      <c r="AM253" s="29">
        <f>январь!AJ253+февраль!AJ253+март!AJ253+апрель!AJ253+май!AJ253+июнь!AJ253+июль!AJ253+август!AJ253+сентябрь!AJ253+октябрь!AJ253+ноябрь!AJ253+декабрь!AJ253</f>
        <v>0</v>
      </c>
      <c r="AN253" s="36">
        <f>январь!AK253+февраль!AK253+март!AK253+апрель!AK253+май!AK253+июнь!AK253+июль!AK253+август!AK253+сентябрь!AK253+октябрь!AK253+ноябрь!AK253+декабрь!AK253</f>
        <v>0</v>
      </c>
      <c r="AO253" s="36">
        <f>январь!AL253+февраль!AL253+март!AL253+апрель!AL253+май!AL253+июнь!AL253+июль!AL253+август!AL253+сентябрь!AL253+октябрь!AL253+ноябрь!AL253+декабрь!AL253</f>
        <v>0</v>
      </c>
      <c r="AP253" s="36">
        <f>январь!AM253+февраль!AM253+март!AM253+апрель!AM253+май!AM253+июнь!AM253+июль!AM253+август!AM253+сентябрь!AM253+октябрь!AM253+ноябрь!AM253+декабрь!AM253</f>
        <v>0</v>
      </c>
      <c r="AQ253" s="29">
        <f>январь!AN253+февраль!AN253+март!AN253+апрель!AN253+май!AN253+июнь!AN253+июль!AN253+август!AN253+сентябрь!AN253+октябрь!AN253+ноябрь!AN253+декабрь!AN253</f>
        <v>0</v>
      </c>
      <c r="AR253" s="36">
        <f>январь!AO253+февраль!AO253+март!AO253+апрель!AO253+май!AO253+июнь!AO253+июль!AO253+август!AO253+сентябрь!AO253+октябрь!AO253+ноябрь!AO253+декабрь!AO253</f>
        <v>0</v>
      </c>
      <c r="AS253" s="29">
        <f>январь!AP253+февраль!AP253+март!AP253+апрель!AP253+май!AP253+июнь!AP253+июль!AP253+август!AP253+сентябрь!AP253+октябрь!AP253+ноябрь!AP253+декабрь!AP253</f>
        <v>0</v>
      </c>
      <c r="AT253" s="36">
        <f>январь!AQ253+февраль!AQ253+март!AQ253+апрель!AQ253+май!AQ253+июнь!AQ253+июль!AQ253+август!AQ253+сентябрь!AQ253+октябрь!AQ253+ноябрь!AQ253+декабрь!AQ253</f>
        <v>0</v>
      </c>
      <c r="AU253" s="29">
        <f>январь!AR253+февраль!AR253+март!AR253+апрель!AR253+май!AR253+июнь!AR253+июль!AR253+август!AR253+сентябрь!AR253+октябрь!AR253+ноябрь!AR253+декабрь!AR253</f>
        <v>0</v>
      </c>
      <c r="AV253" s="36">
        <f>январь!AS253+февраль!AS253+март!AS253+апрель!AS253+май!AS253+июнь!AS253+июль!AS253+август!AS253+сентябрь!AS253+октябрь!AS253+ноябрь!AS253+декабрь!AS253</f>
        <v>0</v>
      </c>
      <c r="AW253" s="36">
        <f>январь!AT253+февраль!AT253+март!AT253+апрель!AT253+май!AT253+июнь!AT253+июль!AT253+август!AT253+сентябрь!AT253+октябрь!AT253+ноябрь!AT253+декабрь!AT253</f>
        <v>0</v>
      </c>
      <c r="AX253" s="36">
        <f>январь!AU253+февраль!AU253+март!AU253+апрель!AU253+май!AU253+июнь!AU253+июль!AU253+август!AU253+сентябрь!AU253+октябрь!AU253+ноябрь!AU253+декабрь!AU253</f>
        <v>0</v>
      </c>
      <c r="AY253" s="29">
        <f>январь!AV253+февраль!AV253+март!AV253+апрель!AV253+май!AV253+июнь!AV253+июль!AV253+август!AV253+сентябрь!AV253+октябрь!AV253+ноябрь!AV253+декабрь!AV253</f>
        <v>0</v>
      </c>
      <c r="AZ253" s="36">
        <f>январь!AW253+февраль!AW253+март!AW253+апрель!AW253+май!AW253+июнь!AW253+июль!AW253+август!AW253+сентябрь!AW253+октябрь!AW253+ноябрь!AW253+декабрь!AW253</f>
        <v>0</v>
      </c>
      <c r="BA253" s="36">
        <f>январь!AX253+февраль!AX253+март!AX253+апрель!AX253+май!AX253+июнь!AX253+июль!AX253+август!AX253+сентябрь!AX253+октябрь!AX253+ноябрь!AX253+декабрь!AX253</f>
        <v>0</v>
      </c>
      <c r="BB253" s="36">
        <f>январь!AY253+февраль!AY253+март!AY253+апрель!AY253+май!AY253+июнь!AY253+июль!AY253+август!AY253+сентябрь!AY253+октябрь!AY253+ноябрь!AY253+декабрь!AY253</f>
        <v>0</v>
      </c>
      <c r="BC253" s="29">
        <f>январь!AZ253+февраль!AZ253+март!AZ253+апрель!AZ253+май!AZ253+июнь!AZ253+июль!AZ253+август!AZ253+сентябрь!AZ253+октябрь!AZ253+ноябрь!AZ253+декабрь!AZ253</f>
        <v>0</v>
      </c>
      <c r="BD253" s="36">
        <f>январь!BA253+февраль!BA253+март!BA253+апрель!BA253+май!BA253+июнь!BA253+июль!BA253+август!BA253+сентябрь!BA253+октябрь!BA253+ноябрь!BA253+декабрь!BA253</f>
        <v>0</v>
      </c>
      <c r="BE253" s="36">
        <f>январь!BB253+февраль!BB253+март!BB253+апрель!BB253+май!BB253+июнь!BB253+июль!BB253+август!BB253+сентябрь!BB253+октябрь!BB253+ноябрь!BB253+декабрь!BB253</f>
        <v>0</v>
      </c>
      <c r="BF253" s="36">
        <f>январь!BC253+февраль!BC253+март!BC253+апрель!BC253+май!BC253+июнь!BC253+июль!BC253+август!BC253+сентябрь!BC253+октябрь!BC253+ноябрь!BC253+декабрь!BC253</f>
        <v>0</v>
      </c>
      <c r="BG253" s="36">
        <f>январь!BD253+февраль!BD253+март!BD253+апрель!BD253+май!BD253+июнь!BD253+июль!BD253+август!BD253+сентябрь!BD253+октябрь!BD253+ноябрь!BD253+декабрь!BD253</f>
        <v>0</v>
      </c>
      <c r="BH253" s="36">
        <f>январь!BE253+февраль!BE253+март!BE253+апрель!BE253+май!BE253+июнь!BE253+июль!BE253+август!BE253+сентябрь!BE253+октябрь!BE253+ноябрь!BE253+декабрь!BE253</f>
        <v>0</v>
      </c>
      <c r="BI253" s="36">
        <f>январь!BF253+февраль!BF253+март!BF253+апрель!BF253+май!BF253+июнь!BF253+июль!BF253+август!BF253+сентябрь!BF253+октябрь!BF253+ноябрь!BF253+декабрь!BF253</f>
        <v>0</v>
      </c>
      <c r="BJ253" s="36">
        <f>январь!BG253+февраль!BG253+март!BG253+апрель!BG253+май!BG253+июнь!BG253+июль!BG253+август!BG253+сентябрь!BG253+октябрь!BG253+ноябрь!BG253+декабрь!BG253</f>
        <v>0</v>
      </c>
      <c r="BK253" s="36">
        <f>январь!BH253+февраль!BH253+март!BH253+апрель!BH253+май!BH253+июнь!BH253+июль!BH253+август!BH253+сентябрь!BH253+октябрь!BH253+ноябрь!BH253+декабрь!BH253</f>
        <v>0</v>
      </c>
      <c r="BL253" s="36">
        <f>январь!BI253+февраль!BI253+март!BI253+апрель!BI253+май!BI253+июнь!BI253+июль!BI253+август!BI253+сентябрь!BI253+октябрь!BI253+ноябрь!BI253+декабрь!BI253</f>
        <v>0</v>
      </c>
      <c r="BM253" s="29">
        <f>январь!BJ253+февраль!BJ253+март!BJ253+апрель!BJ253+май!BJ253+июнь!BJ253+июль!BJ253+август!BJ253+сентябрь!BJ253+октябрь!BJ253+ноябрь!BJ253+декабрь!BJ253</f>
        <v>0</v>
      </c>
      <c r="BN253" s="36">
        <f>январь!BK253+февраль!BK253+март!BK253+апрель!BK253+май!BK253+июнь!BK253+июль!BK253+август!BK253+сентябрь!BK253+октябрь!BK253+ноябрь!BK253+декабрь!BK253</f>
        <v>0</v>
      </c>
      <c r="BO253" s="29">
        <f>январь!BL253+февраль!BL253+март!BL253+апрель!BL253+май!BL253+июнь!BL253+июль!BL253+август!BL253+сентябрь!BL253+октябрь!BL253+ноябрь!BL253+декабрь!BL253</f>
        <v>0</v>
      </c>
      <c r="BP253" s="36">
        <f>январь!BM253+февраль!BM253+март!BM253+апрель!BM253+май!BM253+июнь!BM253+июль!BM253+август!BM253+сентябрь!BM253+октябрь!BM253+ноябрь!BM253+декабрь!BM253</f>
        <v>0</v>
      </c>
      <c r="BQ253" s="36">
        <f>январь!BN253+февраль!BN253+март!BN253+апрель!BN253+май!BN253+июнь!BN253+июль!BN253+август!BN253+сентябрь!BN253+октябрь!BN253+ноябрь!BN253+декабрь!BN253</f>
        <v>0</v>
      </c>
      <c r="BR253" s="36">
        <f>январь!BO253+февраль!BO253+март!BO253+апрель!BO253+май!BO253+июнь!BO253+июль!BO253+август!BO253+сентябрь!BO253+октябрь!BO253+ноябрь!BO253+декабрь!BO253</f>
        <v>0</v>
      </c>
      <c r="BS253" s="29">
        <f>январь!BP253+февраль!BP253+март!BP253+апрель!BP253+май!BP253+июнь!BP253+июль!BP253+август!BP253+сентябрь!BP253+октябрь!BP253+ноябрь!BP253+декабрь!BP253</f>
        <v>0</v>
      </c>
      <c r="BT253" s="36">
        <f>январь!BQ253+февраль!BQ253+март!BQ253+апрель!BQ253+май!BQ253+июнь!BQ253+июль!BQ253+август!BQ253+сентябрь!BQ253+октябрь!BQ253+ноябрь!BQ253+декабрь!BQ253</f>
        <v>0</v>
      </c>
      <c r="BU253" s="29">
        <f>январь!BR253+февраль!BR253+март!BR253+апрель!BR253+май!BR253+июнь!BR253+июль!BR253+август!BR253+сентябрь!BR253+октябрь!BR253+ноябрь!BR253+декабрь!BR253</f>
        <v>0</v>
      </c>
      <c r="BV253" s="36">
        <f>январь!BS253+февраль!BS253+март!BS253+апрель!BS253+май!BS253+июнь!BS253+июль!BS253+август!BS253+сентябрь!BS253+октябрь!BS253+ноябрь!BS253+декабрь!BS253</f>
        <v>0</v>
      </c>
      <c r="BW253" s="36">
        <f>январь!BT253+февраль!BT253+март!BT253+апрель!BT253+май!BT253+июнь!BT253+июль!BT253+август!BT253+сентябрь!BT253+октябрь!BT253+ноябрь!BT253+декабрь!BT253</f>
        <v>0</v>
      </c>
      <c r="BX253" s="36">
        <f>январь!BU253+февраль!BU253+март!BU253+апрель!BU253+май!BU253+июнь!BU253+июль!BU253+август!BU253+сентябрь!BU253+октябрь!BU253+ноябрь!BU253+декабрь!BU253</f>
        <v>0</v>
      </c>
      <c r="BY253" s="36">
        <f>январь!BV253+февраль!BV253+март!BV253+апрель!BV253+май!BV253+июнь!BV253+июль!BV253+август!BV253+сентябрь!BV253+октябрь!BV253+ноябрь!BV253+декабрь!BV253</f>
        <v>0</v>
      </c>
      <c r="BZ253" s="77">
        <v>1</v>
      </c>
    </row>
    <row r="254" spans="1:78" x14ac:dyDescent="0.25">
      <c r="A254" s="16">
        <v>252</v>
      </c>
      <c r="B254" s="16">
        <v>2</v>
      </c>
      <c r="C254" s="37" t="s">
        <v>707</v>
      </c>
      <c r="D254" s="51">
        <v>293.89109590144921</v>
      </c>
      <c r="E254" s="25">
        <v>-250.38295400000015</v>
      </c>
      <c r="F254" s="26">
        <f t="shared" si="9"/>
        <v>39.56014190144905</v>
      </c>
      <c r="G254" s="26">
        <f t="shared" si="10"/>
        <v>289.94309590144923</v>
      </c>
      <c r="H254" s="26">
        <f t="shared" si="11"/>
        <v>3.948</v>
      </c>
      <c r="I254" s="36">
        <f>январь!F254+февраль!F254+март!F254+апрель!F254+май!F254+июнь!F254+июль!F254+август!F254+сентябрь!F254+октябрь!F254+ноябрь!F254+декабрь!F254</f>
        <v>0</v>
      </c>
      <c r="J254" s="36">
        <f>январь!G254+февраль!G254+март!G254+апрель!G254+май!G254+июнь!G254+июль!G254+август!G254+сентябрь!G254+октябрь!G254+ноябрь!G254+декабрь!G254</f>
        <v>0</v>
      </c>
      <c r="K254" s="36">
        <f>январь!H254+февраль!H254+март!H254+апрель!H254+май!H254+июнь!H254+июль!H254+август!H254+сентябрь!H254+октябрь!H254+ноябрь!H254+декабрь!H254</f>
        <v>0</v>
      </c>
      <c r="L254" s="27">
        <f>январь!I254+февраль!I254+март!I254+апрель!I254+май!I254+июнь!I254+июль!I254+август!I254+сентябрь!I254+октябрь!I254+ноябрь!I254+декабрь!I254</f>
        <v>0</v>
      </c>
      <c r="M254" s="36">
        <f>январь!J254+февраль!J254+март!J254+апрель!J254+май!J254+июнь!J254+июль!J254+август!J254+сентябрь!J254+октябрь!J254+ноябрь!J254+декабрь!J254</f>
        <v>0</v>
      </c>
      <c r="N254" s="36">
        <f>январь!K254+февраль!K254+март!K254+апрель!K254+май!K254+июнь!K254+июль!K254+август!K254+сентябрь!K254+октябрь!K254+ноябрь!K254+декабрь!K254</f>
        <v>0</v>
      </c>
      <c r="O254" s="36">
        <f>январь!L254+февраль!L254+март!L254+апрель!L254+май!L254+июнь!L254+июль!L254+август!L254+сентябрь!L254+октябрь!L254+ноябрь!L254+декабрь!L254</f>
        <v>0</v>
      </c>
      <c r="P254" s="36">
        <f>январь!M254+февраль!M254+март!M254+апрель!M254+май!M254+июнь!M254+июль!M254+август!M254+сентябрь!M254+октябрь!M254+ноябрь!M254+декабрь!M254</f>
        <v>0</v>
      </c>
      <c r="Q254" s="36">
        <f>январь!N254+февраль!N254+март!N254+апрель!N254+май!N254+июнь!N254+июль!N254+август!N254+сентябрь!N254+октябрь!N254+ноябрь!N254+декабрь!N254</f>
        <v>0</v>
      </c>
      <c r="R254" s="29">
        <f>январь!O254+февраль!O254+март!O254+апрель!O254+май!O254+июнь!O254+июль!O254+август!O254+сентябрь!O254+октябрь!O254+ноябрь!O254+декабрь!O254</f>
        <v>0</v>
      </c>
      <c r="S254" s="36">
        <f>январь!P254+февраль!P254+март!P254+апрель!P254+май!P254+июнь!P254+июль!P254+август!P254+сентябрь!P254+октябрь!P254+ноябрь!P254+декабрь!P254</f>
        <v>0</v>
      </c>
      <c r="T254" s="29">
        <f>январь!Q254+февраль!Q254+март!Q254+апрель!Q254+май!Q254+июнь!Q254+июль!Q254+август!Q254+сентябрь!Q254+октябрь!Q254+ноябрь!Q254+декабрь!Q254</f>
        <v>0</v>
      </c>
      <c r="U254" s="36">
        <f>январь!R254+февраль!R254+март!R254+апрель!R254+май!R254+июнь!R254+июль!R254+август!R254+сентябрь!R254+октябрь!R254+ноябрь!R254+декабрь!R254</f>
        <v>0</v>
      </c>
      <c r="V254" s="36">
        <f>январь!S254+февраль!S254+март!S254+апрель!S254+май!S254+июнь!S254+июль!S254+август!S254+сентябрь!S254+октябрь!S254+ноябрь!S254+декабрь!S254</f>
        <v>0</v>
      </c>
      <c r="W254" s="36">
        <f>январь!T254+февраль!T254+март!T254+апрель!T254+май!T254+июнь!T254+июль!T254+август!T254+сентябрь!T254+октябрь!T254+ноябрь!T254+декабрь!T254</f>
        <v>0</v>
      </c>
      <c r="X254" s="36">
        <f>январь!U254+февраль!U254+март!U254+апрель!U254+май!U254+июнь!U254+июль!U254+август!U254+сентябрь!U254+октябрь!U254+ноябрь!U254+декабрь!U254</f>
        <v>0</v>
      </c>
      <c r="Y254" s="36">
        <f>январь!V254+февраль!V254+март!V254+апрель!V254+май!V254+июнь!V254+июль!V254+август!V254+сентябрь!V254+октябрь!V254+ноябрь!V254+декабрь!V254</f>
        <v>0</v>
      </c>
      <c r="Z254" s="36">
        <f>январь!W254+февраль!W254+март!W254+апрель!W254+май!W254+июнь!W254+июль!W254+август!W254+сентябрь!W254+октябрь!W254+ноябрь!W254+декабрь!W254</f>
        <v>0</v>
      </c>
      <c r="AA254" s="36">
        <f>январь!X254+февраль!X254+март!X254+апрель!X254+май!X254+июнь!X254+июль!X254+август!X254+сентябрь!X254+октябрь!X254+ноябрь!X254+декабрь!X254</f>
        <v>0</v>
      </c>
      <c r="AB254" s="29">
        <f>январь!Y254+февраль!Y254+март!Y254+апрель!Y254+май!Y254+июнь!Y254+июль!Y254+август!Y254+сентябрь!Y254+октябрь!Y254+ноябрь!Y254+декабрь!Y254</f>
        <v>0</v>
      </c>
      <c r="AC254" s="36">
        <f>январь!Z254+февраль!Z254+март!Z254+апрель!Z254+май!Z254+июнь!Z254+июль!Z254+август!Z254+сентябрь!Z254+октябрь!Z254+ноябрь!Z254+декабрь!Z254</f>
        <v>0</v>
      </c>
      <c r="AD254" s="66" t="str">
        <f>CONCATENATE(январь!AA254,$BZ$1,февраль!AA254,$BZ$1,март!AA254,$BZ$1,апрель!AA254,$BZ$1,май!AA254,$BZ$1,июнь!AA254,$BZ$1,июль!AA254,$BZ$1,август!AA254,$BZ$1,сентябрь!AA254,$BZ$1,октябрь!AA254,$BZ$1,ноябрь!AA254,$BZ$1,декабрь!AA254)</f>
        <v xml:space="preserve">           </v>
      </c>
      <c r="AE254" s="36">
        <f>январь!AB254+февраль!AB254+март!AB254+апрель!AB254+май!AB254+июнь!AB254+июль!AB254+август!AB254+сентябрь!AB254+октябрь!AB254+ноябрь!AB254+декабрь!AB254</f>
        <v>0</v>
      </c>
      <c r="AF254" s="36">
        <f>январь!AC254+февраль!AC254+март!AC254+апрель!AC254+май!AC254+июнь!AC254+июль!AC254+август!AC254+сентябрь!AC254+октябрь!AC254+ноябрь!AC254+декабрь!AC254</f>
        <v>0</v>
      </c>
      <c r="AG254" s="36">
        <f>январь!AD254+февраль!AD254+март!AD254+апрель!AD254+май!AD254+июнь!AD254+июль!AD254+август!AD254+сентябрь!AD254+октябрь!AD254+ноябрь!AD254+декабрь!AD254</f>
        <v>0</v>
      </c>
      <c r="AH254" s="36">
        <f>январь!AE254+февраль!AE254+март!AE254+апрель!AE254+май!AE254+июнь!AE254+июль!AE254+август!AE254+сентябрь!AE254+октябрь!AE254+ноябрь!AE254+декабрь!AE254</f>
        <v>0</v>
      </c>
      <c r="AI254" s="36">
        <f>январь!AF254+февраль!AF254+март!AF254+апрель!AF254+май!AF254+июнь!AF254+июль!AF254+август!AF254+сентябрь!AF254+октябрь!AF254+ноябрь!AF254+декабрь!AF254</f>
        <v>0</v>
      </c>
      <c r="AJ254" s="36">
        <f>январь!AG254+февраль!AG254+март!AG254+апрель!AG254+май!AG254+июнь!AG254+июль!AG254+август!AG254+сентябрь!AG254+октябрь!AG254+ноябрь!AG254+декабрь!AG254</f>
        <v>0</v>
      </c>
      <c r="AK254" s="29">
        <f>январь!AH254+февраль!AH254+март!AH254+апрель!AH254+май!AH254+июнь!AH254+июль!AH254+август!AH254+сентябрь!AH254+октябрь!AH254+ноябрь!AH254+декабрь!AH254</f>
        <v>2</v>
      </c>
      <c r="AL254" s="36">
        <f>январь!AI254+февраль!AI254+март!AI254+апрель!AI254+май!AI254+июнь!AI254+июль!AI254+август!AI254+сентябрь!AI254+октябрь!AI254+ноябрь!AI254+декабрь!AI254</f>
        <v>2.548</v>
      </c>
      <c r="AM254" s="29">
        <f>январь!AJ254+февраль!AJ254+март!AJ254+апрель!AJ254+май!AJ254+июнь!AJ254+июль!AJ254+август!AJ254+сентябрь!AJ254+октябрь!AJ254+ноябрь!AJ254+декабрь!AJ254</f>
        <v>0</v>
      </c>
      <c r="AN254" s="36">
        <f>январь!AK254+февраль!AK254+март!AK254+апрель!AK254+май!AK254+июнь!AK254+июль!AK254+август!AK254+сентябрь!AK254+октябрь!AK254+ноябрь!AK254+декабрь!AK254</f>
        <v>0</v>
      </c>
      <c r="AO254" s="36">
        <f>январь!AL254+февраль!AL254+март!AL254+апрель!AL254+май!AL254+июнь!AL254+июль!AL254+август!AL254+сентябрь!AL254+октябрь!AL254+ноябрь!AL254+декабрь!AL254</f>
        <v>0</v>
      </c>
      <c r="AP254" s="36">
        <f>январь!AM254+февраль!AM254+март!AM254+апрель!AM254+май!AM254+июнь!AM254+июль!AM254+август!AM254+сентябрь!AM254+октябрь!AM254+ноябрь!AM254+декабрь!AM254</f>
        <v>0</v>
      </c>
      <c r="AQ254" s="29">
        <f>январь!AN254+февраль!AN254+март!AN254+апрель!AN254+май!AN254+июнь!AN254+июль!AN254+август!AN254+сентябрь!AN254+октябрь!AN254+ноябрь!AN254+декабрь!AN254</f>
        <v>0</v>
      </c>
      <c r="AR254" s="36">
        <f>январь!AO254+февраль!AO254+март!AO254+апрель!AO254+май!AO254+июнь!AO254+июль!AO254+август!AO254+сентябрь!AO254+октябрь!AO254+ноябрь!AO254+декабрь!AO254</f>
        <v>0</v>
      </c>
      <c r="AS254" s="29">
        <f>январь!AP254+февраль!AP254+март!AP254+апрель!AP254+май!AP254+июнь!AP254+июль!AP254+август!AP254+сентябрь!AP254+октябрь!AP254+ноябрь!AP254+декабрь!AP254</f>
        <v>0</v>
      </c>
      <c r="AT254" s="36">
        <f>январь!AQ254+февраль!AQ254+март!AQ254+апрель!AQ254+май!AQ254+июнь!AQ254+июль!AQ254+август!AQ254+сентябрь!AQ254+октябрь!AQ254+ноябрь!AQ254+декабрь!AQ254</f>
        <v>0</v>
      </c>
      <c r="AU254" s="29">
        <f>январь!AR254+февраль!AR254+март!AR254+апрель!AR254+май!AR254+июнь!AR254+июль!AR254+август!AR254+сентябрь!AR254+октябрь!AR254+ноябрь!AR254+декабрь!AR254</f>
        <v>0</v>
      </c>
      <c r="AV254" s="36">
        <f>январь!AS254+февраль!AS254+март!AS254+апрель!AS254+май!AS254+июнь!AS254+июль!AS254+август!AS254+сентябрь!AS254+октябрь!AS254+ноябрь!AS254+декабрь!AS254</f>
        <v>0</v>
      </c>
      <c r="AW254" s="36">
        <f>январь!AT254+февраль!AT254+март!AT254+апрель!AT254+май!AT254+июнь!AT254+июль!AT254+август!AT254+сентябрь!AT254+октябрь!AT254+ноябрь!AT254+декабрь!AT254</f>
        <v>0</v>
      </c>
      <c r="AX254" s="36">
        <f>январь!AU254+февраль!AU254+март!AU254+апрель!AU254+май!AU254+июнь!AU254+июль!AU254+август!AU254+сентябрь!AU254+октябрь!AU254+ноябрь!AU254+декабрь!AU254</f>
        <v>0</v>
      </c>
      <c r="AY254" s="29">
        <f>январь!AV254+февраль!AV254+март!AV254+апрель!AV254+май!AV254+июнь!AV254+июль!AV254+август!AV254+сентябрь!AV254+октябрь!AV254+ноябрь!AV254+декабрь!AV254</f>
        <v>0</v>
      </c>
      <c r="AZ254" s="36">
        <f>январь!AW254+февраль!AW254+март!AW254+апрель!AW254+май!AW254+июнь!AW254+июль!AW254+август!AW254+сентябрь!AW254+октябрь!AW254+ноябрь!AW254+декабрь!AW254</f>
        <v>0</v>
      </c>
      <c r="BA254" s="36">
        <f>январь!AX254+февраль!AX254+март!AX254+апрель!AX254+май!AX254+июнь!AX254+июль!AX254+август!AX254+сентябрь!AX254+октябрь!AX254+ноябрь!AX254+декабрь!AX254</f>
        <v>0</v>
      </c>
      <c r="BB254" s="36">
        <f>январь!AY254+февраль!AY254+март!AY254+апрель!AY254+май!AY254+июнь!AY254+июль!AY254+август!AY254+сентябрь!AY254+октябрь!AY254+ноябрь!AY254+декабрь!AY254</f>
        <v>0</v>
      </c>
      <c r="BC254" s="29">
        <f>январь!AZ254+февраль!AZ254+март!AZ254+апрель!AZ254+май!AZ254+июнь!AZ254+июль!AZ254+август!AZ254+сентябрь!AZ254+октябрь!AZ254+ноябрь!AZ254+декабрь!AZ254</f>
        <v>0</v>
      </c>
      <c r="BD254" s="36">
        <f>январь!BA254+февраль!BA254+март!BA254+апрель!BA254+май!BA254+июнь!BA254+июль!BA254+август!BA254+сентябрь!BA254+октябрь!BA254+ноябрь!BA254+декабрь!BA254</f>
        <v>0</v>
      </c>
      <c r="BE254" s="36">
        <f>январь!BB254+февраль!BB254+март!BB254+апрель!BB254+май!BB254+июнь!BB254+июль!BB254+август!BB254+сентябрь!BB254+октябрь!BB254+ноябрь!BB254+декабрь!BB254</f>
        <v>0</v>
      </c>
      <c r="BF254" s="36">
        <f>январь!BC254+февраль!BC254+март!BC254+апрель!BC254+май!BC254+июнь!BC254+июль!BC254+август!BC254+сентябрь!BC254+октябрь!BC254+ноябрь!BC254+декабрь!BC254</f>
        <v>0</v>
      </c>
      <c r="BG254" s="36">
        <f>январь!BD254+февраль!BD254+март!BD254+апрель!BD254+май!BD254+июнь!BD254+июль!BD254+август!BD254+сентябрь!BD254+октябрь!BD254+ноябрь!BD254+декабрь!BD254</f>
        <v>0</v>
      </c>
      <c r="BH254" s="36">
        <f>январь!BE254+февраль!BE254+март!BE254+апрель!BE254+май!BE254+июнь!BE254+июль!BE254+август!BE254+сентябрь!BE254+октябрь!BE254+ноябрь!BE254+декабрь!BE254</f>
        <v>0</v>
      </c>
      <c r="BI254" s="36">
        <f>январь!BF254+февраль!BF254+март!BF254+апрель!BF254+май!BF254+июнь!BF254+июль!BF254+август!BF254+сентябрь!BF254+октябрь!BF254+ноябрь!BF254+декабрь!BF254</f>
        <v>0</v>
      </c>
      <c r="BJ254" s="36">
        <f>январь!BG254+февраль!BG254+март!BG254+апрель!BG254+май!BG254+июнь!BG254+июль!BG254+август!BG254+сентябрь!BG254+октябрь!BG254+ноябрь!BG254+декабрь!BG254</f>
        <v>0</v>
      </c>
      <c r="BK254" s="36">
        <f>январь!BH254+февраль!BH254+март!BH254+апрель!BH254+май!BH254+июнь!BH254+июль!BH254+август!BH254+сентябрь!BH254+октябрь!BH254+ноябрь!BH254+декабрь!BH254</f>
        <v>0</v>
      </c>
      <c r="BL254" s="36">
        <f>январь!BI254+февраль!BI254+март!BI254+апрель!BI254+май!BI254+июнь!BI254+июль!BI254+август!BI254+сентябрь!BI254+октябрь!BI254+ноябрь!BI254+декабрь!BI254</f>
        <v>0</v>
      </c>
      <c r="BM254" s="29">
        <f>январь!BJ254+февраль!BJ254+март!BJ254+апрель!BJ254+май!BJ254+июнь!BJ254+июль!BJ254+август!BJ254+сентябрь!BJ254+октябрь!BJ254+ноябрь!BJ254+декабрь!BJ254</f>
        <v>0</v>
      </c>
      <c r="BN254" s="36">
        <f>январь!BK254+февраль!BK254+март!BK254+апрель!BK254+май!BK254+июнь!BK254+июль!BK254+август!BK254+сентябрь!BK254+октябрь!BK254+ноябрь!BK254+декабрь!BK254</f>
        <v>0</v>
      </c>
      <c r="BO254" s="29">
        <f>январь!BL254+февраль!BL254+март!BL254+апрель!BL254+май!BL254+июнь!BL254+июль!BL254+август!BL254+сентябрь!BL254+октябрь!BL254+ноябрь!BL254+декабрь!BL254</f>
        <v>0</v>
      </c>
      <c r="BP254" s="36">
        <f>январь!BM254+февраль!BM254+март!BM254+апрель!BM254+май!BM254+июнь!BM254+июль!BM254+август!BM254+сентябрь!BM254+октябрь!BM254+ноябрь!BM254+декабрь!BM254</f>
        <v>0</v>
      </c>
      <c r="BQ254" s="36">
        <f>январь!BN254+февраль!BN254+март!BN254+апрель!BN254+май!BN254+июнь!BN254+июль!BN254+август!BN254+сентябрь!BN254+октябрь!BN254+ноябрь!BN254+декабрь!BN254</f>
        <v>0</v>
      </c>
      <c r="BR254" s="36">
        <f>январь!BO254+февраль!BO254+март!BO254+апрель!BO254+май!BO254+июнь!BO254+июль!BO254+август!BO254+сентябрь!BO254+октябрь!BO254+ноябрь!BO254+декабрь!BO254</f>
        <v>0</v>
      </c>
      <c r="BS254" s="29">
        <f>январь!BP254+февраль!BP254+март!BP254+апрель!BP254+май!BP254+июнь!BP254+июль!BP254+август!BP254+сентябрь!BP254+октябрь!BP254+ноябрь!BP254+декабрь!BP254</f>
        <v>0</v>
      </c>
      <c r="BT254" s="36">
        <f>январь!BQ254+февраль!BQ254+март!BQ254+апрель!BQ254+май!BQ254+июнь!BQ254+июль!BQ254+август!BQ254+сентябрь!BQ254+октябрь!BQ254+ноябрь!BQ254+декабрь!BQ254</f>
        <v>0</v>
      </c>
      <c r="BU254" s="29">
        <f>январь!BR254+февраль!BR254+март!BR254+апрель!BR254+май!BR254+июнь!BR254+июль!BR254+август!BR254+сентябрь!BR254+октябрь!BR254+ноябрь!BR254+декабрь!BR254</f>
        <v>0</v>
      </c>
      <c r="BV254" s="36">
        <f>январь!BS254+февраль!BS254+март!BS254+апрель!BS254+май!BS254+июнь!BS254+июль!BS254+август!BS254+сентябрь!BS254+октябрь!BS254+ноябрь!BS254+декабрь!BS254</f>
        <v>0</v>
      </c>
      <c r="BW254" s="36">
        <f>январь!BT254+февраль!BT254+март!BT254+апрель!BT254+май!BT254+июнь!BT254+июль!BT254+август!BT254+сентябрь!BT254+октябрь!BT254+ноябрь!BT254+декабрь!BT254</f>
        <v>0</v>
      </c>
      <c r="BX254" s="36">
        <f>январь!BU254+февраль!BU254+март!BU254+апрель!BU254+май!BU254+июнь!BU254+июль!BU254+август!BU254+сентябрь!BU254+октябрь!BU254+ноябрь!BU254+декабрь!BU254</f>
        <v>0</v>
      </c>
      <c r="BY254" s="36">
        <f>январь!BV254+февраль!BV254+март!BV254+апрель!BV254+май!BV254+июнь!BV254+июль!BV254+август!BV254+сентябрь!BV254+октябрь!BV254+ноябрь!BV254+декабрь!BV254</f>
        <v>1.4</v>
      </c>
      <c r="BZ254" s="77">
        <v>2</v>
      </c>
    </row>
    <row r="255" spans="1:78" x14ac:dyDescent="0.25">
      <c r="A255" s="16">
        <v>253</v>
      </c>
      <c r="B255" s="16">
        <v>2</v>
      </c>
      <c r="C255" s="37" t="s">
        <v>708</v>
      </c>
      <c r="D255" s="51">
        <v>476.95403706280194</v>
      </c>
      <c r="E255" s="25">
        <v>1167.4760739999999</v>
      </c>
      <c r="F255" s="26">
        <f t="shared" si="9"/>
        <v>1600.5591110628018</v>
      </c>
      <c r="G255" s="26">
        <f t="shared" si="10"/>
        <v>433.08303706280196</v>
      </c>
      <c r="H255" s="26">
        <f t="shared" si="11"/>
        <v>43.870999999999995</v>
      </c>
      <c r="I255" s="36">
        <f>январь!F255+февраль!F255+март!F255+апрель!F255+май!F255+июнь!F255+июль!F255+август!F255+сентябрь!F255+октябрь!F255+ноябрь!F255+декабрь!F255</f>
        <v>0</v>
      </c>
      <c r="J255" s="36">
        <f>январь!G255+февраль!G255+март!G255+апрель!G255+май!G255+июнь!G255+июль!G255+август!G255+сентябрь!G255+октябрь!G255+ноябрь!G255+декабрь!G255</f>
        <v>0</v>
      </c>
      <c r="K255" s="36">
        <f>январь!H255+февраль!H255+март!H255+апрель!H255+май!H255+июнь!H255+июль!H255+август!H255+сентябрь!H255+октябрь!H255+ноябрь!H255+декабрь!H255</f>
        <v>0</v>
      </c>
      <c r="L255" s="27">
        <f>январь!I255+февраль!I255+март!I255+апрель!I255+май!I255+июнь!I255+июль!I255+август!I255+сентябрь!I255+октябрь!I255+ноябрь!I255+декабрь!I255</f>
        <v>0</v>
      </c>
      <c r="M255" s="36">
        <f>январь!J255+февраль!J255+март!J255+апрель!J255+май!J255+июнь!J255+июль!J255+август!J255+сентябрь!J255+октябрь!J255+ноябрь!J255+декабрь!J255</f>
        <v>0</v>
      </c>
      <c r="N255" s="36">
        <f>январь!K255+февраль!K255+март!K255+апрель!K255+май!K255+июнь!K255+июль!K255+август!K255+сентябрь!K255+октябрь!K255+ноябрь!K255+декабрь!K255</f>
        <v>0</v>
      </c>
      <c r="O255" s="36">
        <f>январь!L255+февраль!L255+март!L255+апрель!L255+май!L255+июнь!L255+июль!L255+август!L255+сентябрь!L255+октябрь!L255+ноябрь!L255+декабрь!L255</f>
        <v>0</v>
      </c>
      <c r="P255" s="36">
        <f>январь!M255+февраль!M255+март!M255+апрель!M255+май!M255+июнь!M255+июль!M255+август!M255+сентябрь!M255+октябрь!M255+ноябрь!M255+декабрь!M255</f>
        <v>0</v>
      </c>
      <c r="Q255" s="36">
        <f>январь!N255+февраль!N255+март!N255+апрель!N255+май!N255+июнь!N255+июль!N255+август!N255+сентябрь!N255+октябрь!N255+ноябрь!N255+декабрь!N255</f>
        <v>0</v>
      </c>
      <c r="R255" s="29">
        <f>январь!O255+февраль!O255+март!O255+апрель!O255+май!O255+июнь!O255+июль!O255+август!O255+сентябрь!O255+октябрь!O255+ноябрь!O255+декабрь!O255</f>
        <v>0</v>
      </c>
      <c r="S255" s="36">
        <f>январь!P255+февраль!P255+март!P255+апрель!P255+май!P255+июнь!P255+июль!P255+август!P255+сентябрь!P255+октябрь!P255+ноябрь!P255+декабрь!P255</f>
        <v>0</v>
      </c>
      <c r="T255" s="29">
        <f>январь!Q255+февраль!Q255+март!Q255+апрель!Q255+май!Q255+июнь!Q255+июль!Q255+август!Q255+сентябрь!Q255+октябрь!Q255+ноябрь!Q255+декабрь!Q255</f>
        <v>0</v>
      </c>
      <c r="U255" s="36">
        <f>январь!R255+февраль!R255+март!R255+апрель!R255+май!R255+июнь!R255+июль!R255+август!R255+сентябрь!R255+октябрь!R255+ноябрь!R255+декабрь!R255</f>
        <v>0</v>
      </c>
      <c r="V255" s="36">
        <f>январь!S255+февраль!S255+март!S255+апрель!S255+май!S255+июнь!S255+июль!S255+август!S255+сентябрь!S255+октябрь!S255+ноябрь!S255+декабрь!S255</f>
        <v>0</v>
      </c>
      <c r="W255" s="36">
        <f>январь!T255+февраль!T255+март!T255+апрель!T255+май!T255+июнь!T255+июль!T255+август!T255+сентябрь!T255+октябрь!T255+ноябрь!T255+декабрь!T255</f>
        <v>0</v>
      </c>
      <c r="X255" s="36">
        <f>январь!U255+февраль!U255+март!U255+апрель!U255+май!U255+июнь!U255+июль!U255+август!U255+сентябрь!U255+октябрь!U255+ноябрь!U255+декабрь!U255</f>
        <v>8.0000000000000002E-3</v>
      </c>
      <c r="Y255" s="36">
        <f>январь!V255+февраль!V255+март!V255+апрель!V255+май!V255+июнь!V255+июль!V255+август!V255+сентябрь!V255+октябрь!V255+ноябрь!V255+декабрь!V255</f>
        <v>6.3879999999999999</v>
      </c>
      <c r="Z255" s="36">
        <f>январь!W255+февраль!W255+март!W255+апрель!W255+май!W255+июнь!W255+июль!W255+август!W255+сентябрь!W255+октябрь!W255+ноябрь!W255+декабрь!W255</f>
        <v>0</v>
      </c>
      <c r="AA255" s="36">
        <f>январь!X255+февраль!X255+март!X255+апрель!X255+май!X255+июнь!X255+июль!X255+август!X255+сентябрь!X255+октябрь!X255+ноябрь!X255+декабрь!X255</f>
        <v>0</v>
      </c>
      <c r="AB255" s="29">
        <f>январь!Y255+февраль!Y255+март!Y255+апрель!Y255+май!Y255+июнь!Y255+июль!Y255+август!Y255+сентябрь!Y255+октябрь!Y255+ноябрь!Y255+декабрь!Y255</f>
        <v>0</v>
      </c>
      <c r="AC255" s="36">
        <f>январь!Z255+февраль!Z255+март!Z255+апрель!Z255+май!Z255+июнь!Z255+июль!Z255+август!Z255+сентябрь!Z255+октябрь!Z255+ноябрь!Z255+декабрь!Z255</f>
        <v>0</v>
      </c>
      <c r="AD255" s="66" t="str">
        <f>CONCATENATE(январь!AA255,$BZ$1,февраль!AA255,$BZ$1,март!AA255,$BZ$1,апрель!AA255,$BZ$1,май!AA255,$BZ$1,июнь!AA255,$BZ$1,июль!AA255,$BZ$1,август!AA255,$BZ$1,сентябрь!AA255,$BZ$1,октябрь!AA255,$BZ$1,ноябрь!AA255,$BZ$1,декабрь!AA255)</f>
        <v xml:space="preserve">           </v>
      </c>
      <c r="AE255" s="36">
        <f>январь!AB255+февраль!AB255+март!AB255+апрель!AB255+май!AB255+июнь!AB255+июль!AB255+август!AB255+сентябрь!AB255+октябрь!AB255+ноябрь!AB255+декабрь!AB255</f>
        <v>0</v>
      </c>
      <c r="AF255" s="36">
        <f>январь!AC255+февраль!AC255+март!AC255+апрель!AC255+май!AC255+июнь!AC255+июль!AC255+август!AC255+сентябрь!AC255+октябрь!AC255+ноябрь!AC255+декабрь!AC255</f>
        <v>0</v>
      </c>
      <c r="AG255" s="36">
        <f>январь!AD255+февраль!AD255+март!AD255+апрель!AD255+май!AD255+июнь!AD255+июль!AD255+август!AD255+сентябрь!AD255+октябрь!AD255+ноябрь!AD255+декабрь!AD255</f>
        <v>0</v>
      </c>
      <c r="AH255" s="36">
        <f>январь!AE255+февраль!AE255+март!AE255+апрель!AE255+май!AE255+июнь!AE255+июль!AE255+август!AE255+сентябрь!AE255+октябрь!AE255+ноябрь!AE255+декабрь!AE255</f>
        <v>0</v>
      </c>
      <c r="AI255" s="36">
        <f>январь!AF255+февраль!AF255+март!AF255+апрель!AF255+май!AF255+июнь!AF255+июль!AF255+август!AF255+сентябрь!AF255+октябрь!AF255+ноябрь!AF255+декабрь!AF255</f>
        <v>3.0000000000000001E-3</v>
      </c>
      <c r="AJ255" s="36">
        <f>январь!AG255+февраль!AG255+март!AG255+апрель!AG255+май!AG255+июнь!AG255+июль!AG255+август!AG255+сентябрь!AG255+октябрь!AG255+ноябрь!AG255+декабрь!AG255</f>
        <v>6.5129999999999999</v>
      </c>
      <c r="AK255" s="29">
        <f>январь!AH255+февраль!AH255+март!AH255+апрель!AH255+май!AH255+июнь!AH255+июль!AH255+август!AH255+сентябрь!AH255+октябрь!AH255+ноябрь!AH255+декабрь!AH255</f>
        <v>2</v>
      </c>
      <c r="AL255" s="36">
        <f>январь!AI255+февраль!AI255+март!AI255+апрель!AI255+май!AI255+июнь!AI255+июль!AI255+август!AI255+сентябрь!AI255+октябрь!AI255+ноябрь!AI255+декабрь!AI255</f>
        <v>2.3050000000000002</v>
      </c>
      <c r="AM255" s="29">
        <f>январь!AJ255+февраль!AJ255+март!AJ255+апрель!AJ255+май!AJ255+июнь!AJ255+июль!AJ255+август!AJ255+сентябрь!AJ255+октябрь!AJ255+ноябрь!AJ255+декабрь!AJ255</f>
        <v>0</v>
      </c>
      <c r="AN255" s="36">
        <f>январь!AK255+февраль!AK255+март!AK255+апрель!AK255+май!AK255+июнь!AK255+июль!AK255+август!AK255+сентябрь!AK255+октябрь!AK255+ноябрь!AK255+декабрь!AK255</f>
        <v>0</v>
      </c>
      <c r="AO255" s="36">
        <f>январь!AL255+февраль!AL255+март!AL255+апрель!AL255+май!AL255+июнь!AL255+июль!AL255+август!AL255+сентябрь!AL255+октябрь!AL255+ноябрь!AL255+декабрь!AL255</f>
        <v>0</v>
      </c>
      <c r="AP255" s="36">
        <f>январь!AM255+февраль!AM255+март!AM255+апрель!AM255+май!AM255+июнь!AM255+июль!AM255+август!AM255+сентябрь!AM255+октябрь!AM255+ноябрь!AM255+декабрь!AM255</f>
        <v>0</v>
      </c>
      <c r="AQ255" s="29">
        <f>январь!AN255+февраль!AN255+март!AN255+апрель!AN255+май!AN255+июнь!AN255+июль!AN255+август!AN255+сентябрь!AN255+октябрь!AN255+ноябрь!AN255+декабрь!AN255</f>
        <v>0</v>
      </c>
      <c r="AR255" s="36">
        <f>январь!AO255+февраль!AO255+март!AO255+апрель!AO255+май!AO255+июнь!AO255+июль!AO255+август!AO255+сентябрь!AO255+октябрь!AO255+ноябрь!AO255+декабрь!AO255</f>
        <v>0</v>
      </c>
      <c r="AS255" s="29">
        <f>январь!AP255+февраль!AP255+март!AP255+апрель!AP255+май!AP255+июнь!AP255+июль!AP255+август!AP255+сентябрь!AP255+октябрь!AP255+ноябрь!AP255+декабрь!AP255</f>
        <v>0</v>
      </c>
      <c r="AT255" s="36">
        <f>январь!AQ255+февраль!AQ255+март!AQ255+апрель!AQ255+май!AQ255+июнь!AQ255+июль!AQ255+август!AQ255+сентябрь!AQ255+октябрь!AQ255+ноябрь!AQ255+декабрь!AQ255</f>
        <v>0</v>
      </c>
      <c r="AU255" s="29">
        <f>январь!AR255+февраль!AR255+март!AR255+апрель!AR255+май!AR255+июнь!AR255+июль!AR255+август!AR255+сентябрь!AR255+октябрь!AR255+ноябрь!AR255+декабрь!AR255</f>
        <v>0</v>
      </c>
      <c r="AV255" s="36">
        <f>январь!AS255+февраль!AS255+март!AS255+апрель!AS255+май!AS255+июнь!AS255+июль!AS255+август!AS255+сентябрь!AS255+октябрь!AS255+ноябрь!AS255+декабрь!AS255</f>
        <v>0</v>
      </c>
      <c r="AW255" s="36">
        <f>январь!AT255+февраль!AT255+март!AT255+апрель!AT255+май!AT255+июнь!AT255+июль!AT255+август!AT255+сентябрь!AT255+октябрь!AT255+ноябрь!AT255+декабрь!AT255</f>
        <v>0</v>
      </c>
      <c r="AX255" s="36">
        <f>январь!AU255+февраль!AU255+март!AU255+апрель!AU255+май!AU255+июнь!AU255+июль!AU255+август!AU255+сентябрь!AU255+октябрь!AU255+ноябрь!AU255+декабрь!AU255</f>
        <v>0</v>
      </c>
      <c r="AY255" s="29">
        <f>январь!AV255+февраль!AV255+март!AV255+апрель!AV255+май!AV255+июнь!AV255+июль!AV255+август!AV255+сентябрь!AV255+октябрь!AV255+ноябрь!AV255+декабрь!AV255</f>
        <v>0</v>
      </c>
      <c r="AZ255" s="36">
        <f>январь!AW255+февраль!AW255+март!AW255+апрель!AW255+май!AW255+июнь!AW255+июль!AW255+август!AW255+сентябрь!AW255+октябрь!AW255+ноябрь!AW255+декабрь!AW255</f>
        <v>0</v>
      </c>
      <c r="BA255" s="36">
        <f>январь!AX255+февраль!AX255+март!AX255+апрель!AX255+май!AX255+июнь!AX255+июль!AX255+август!AX255+сентябрь!AX255+октябрь!AX255+ноябрь!AX255+декабрь!AX255</f>
        <v>0</v>
      </c>
      <c r="BB255" s="36">
        <f>январь!AY255+февраль!AY255+март!AY255+апрель!AY255+май!AY255+июнь!AY255+июль!AY255+август!AY255+сентябрь!AY255+октябрь!AY255+ноябрь!AY255+декабрь!AY255</f>
        <v>0</v>
      </c>
      <c r="BC255" s="29">
        <f>январь!AZ255+февраль!AZ255+март!AZ255+апрель!AZ255+май!AZ255+июнь!AZ255+июль!AZ255+август!AZ255+сентябрь!AZ255+октябрь!AZ255+ноябрь!AZ255+декабрь!AZ255</f>
        <v>0</v>
      </c>
      <c r="BD255" s="36">
        <f>январь!BA255+февраль!BA255+март!BA255+апрель!BA255+май!BA255+июнь!BA255+июль!BA255+август!BA255+сентябрь!BA255+октябрь!BA255+ноябрь!BA255+декабрь!BA255</f>
        <v>0</v>
      </c>
      <c r="BE255" s="36">
        <f>январь!BB255+февраль!BB255+март!BB255+апрель!BB255+май!BB255+июнь!BB255+июль!BB255+август!BB255+сентябрь!BB255+октябрь!BB255+ноябрь!BB255+декабрь!BB255</f>
        <v>0</v>
      </c>
      <c r="BF255" s="36">
        <f>январь!BC255+февраль!BC255+март!BC255+апрель!BC255+май!BC255+июнь!BC255+июль!BC255+август!BC255+сентябрь!BC255+октябрь!BC255+ноябрь!BC255+декабрь!BC255</f>
        <v>0</v>
      </c>
      <c r="BG255" s="36">
        <f>январь!BD255+февраль!BD255+март!BD255+апрель!BD255+май!BD255+июнь!BD255+июль!BD255+август!BD255+сентябрь!BD255+октябрь!BD255+ноябрь!BD255+декабрь!BD255</f>
        <v>3.0000000000000001E-3</v>
      </c>
      <c r="BH255" s="36">
        <f>январь!BE255+февраль!BE255+март!BE255+апрель!BE255+май!BE255+июнь!BE255+июль!BE255+август!BE255+сентябрь!BE255+октябрь!BE255+ноябрь!BE255+декабрь!BE255</f>
        <v>1.8009999999999999</v>
      </c>
      <c r="BI255" s="36">
        <f>январь!BF255+февраль!BF255+март!BF255+апрель!BF255+май!BF255+июнь!BF255+июль!BF255+август!BF255+сентябрь!BF255+октябрь!BF255+ноябрь!BF255+декабрь!BF255</f>
        <v>3.0000000000000001E-3</v>
      </c>
      <c r="BJ255" s="36">
        <f>январь!BG255+февраль!BG255+март!BG255+апрель!BG255+май!BG255+июнь!BG255+июль!BG255+август!BG255+сентябрь!BG255+октябрь!BG255+ноябрь!BG255+декабрь!BG255</f>
        <v>4.1840000000000002</v>
      </c>
      <c r="BK255" s="36">
        <f>январь!BH255+февраль!BH255+март!BH255+апрель!BH255+май!BH255+июнь!BH255+июль!BH255+август!BH255+сентябрь!BH255+октябрь!BH255+ноябрь!BH255+декабрь!BH255</f>
        <v>4.0000000000000001E-3</v>
      </c>
      <c r="BL255" s="36">
        <f>январь!BI255+февраль!BI255+март!BI255+апрель!BI255+май!BI255+июнь!BI255+июль!BI255+август!BI255+сентябрь!BI255+октябрь!BI255+ноябрь!BI255+декабрь!BI255</f>
        <v>1.554</v>
      </c>
      <c r="BM255" s="29">
        <f>январь!BJ255+февраль!BJ255+март!BJ255+апрель!BJ255+май!BJ255+июнь!BJ255+июль!BJ255+август!BJ255+сентябрь!BJ255+октябрь!BJ255+ноябрь!BJ255+декабрь!BJ255</f>
        <v>0</v>
      </c>
      <c r="BN255" s="36">
        <f>январь!BK255+февраль!BK255+март!BK255+апрель!BK255+май!BK255+июнь!BK255+июль!BK255+август!BK255+сентябрь!BK255+октябрь!BK255+ноябрь!BK255+декабрь!BK255</f>
        <v>0</v>
      </c>
      <c r="BO255" s="29">
        <f>январь!BL255+февраль!BL255+март!BL255+апрель!BL255+май!BL255+июнь!BL255+июль!BL255+август!BL255+сентябрь!BL255+октябрь!BL255+ноябрь!BL255+декабрь!BL255</f>
        <v>8</v>
      </c>
      <c r="BP255" s="36">
        <f>январь!BM255+февраль!BM255+март!BM255+апрель!BM255+май!BM255+июнь!BM255+июль!BM255+август!BM255+сентябрь!BM255+октябрь!BM255+ноябрь!BM255+декабрь!BM255</f>
        <v>2.9980000000000002</v>
      </c>
      <c r="BQ255" s="36">
        <f>январь!BN255+февраль!BN255+март!BN255+апрель!BN255+май!BN255+июнь!BN255+июль!BN255+август!BN255+сентябрь!BN255+октябрь!BN255+ноябрь!BN255+декабрь!BN255</f>
        <v>1.4E-2</v>
      </c>
      <c r="BR255" s="36">
        <f>январь!BO255+февраль!BO255+март!BO255+апрель!BO255+май!BO255+июнь!BO255+июль!BO255+август!BO255+сентябрь!BO255+октябрь!BO255+ноябрь!BO255+декабрь!BO255</f>
        <v>2.3719999999999999</v>
      </c>
      <c r="BS255" s="29">
        <f>январь!BP255+февраль!BP255+март!BP255+апрель!BP255+май!BP255+июнь!BP255+июль!BP255+август!BP255+сентябрь!BP255+октябрь!BP255+ноябрь!BP255+декабрь!BP255</f>
        <v>9</v>
      </c>
      <c r="BT255" s="36">
        <f>январь!BQ255+февраль!BQ255+март!BQ255+апрель!BQ255+май!BQ255+июнь!BQ255+июль!BQ255+август!BQ255+сентябрь!BQ255+октябрь!BQ255+ноябрь!BQ255+декабрь!BQ255</f>
        <v>5.7439999999999998</v>
      </c>
      <c r="BU255" s="29">
        <f>январь!BR255+февраль!BR255+март!BR255+апрель!BR255+май!BR255+июнь!BR255+июль!BR255+август!BR255+сентябрь!BR255+октябрь!BR255+ноябрь!BR255+декабрь!BR255</f>
        <v>0</v>
      </c>
      <c r="BV255" s="36">
        <f>январь!BS255+февраль!BS255+март!BS255+апрель!BS255+май!BS255+июнь!BS255+июль!BS255+август!BS255+сентябрь!BS255+октябрь!BS255+ноябрь!BS255+декабрь!BS255</f>
        <v>0</v>
      </c>
      <c r="BW255" s="36">
        <f>январь!BT255+февраль!BT255+март!BT255+апрель!BT255+май!BT255+июнь!BT255+июль!BT255+август!BT255+сентябрь!BT255+октябрь!BT255+ноябрь!BT255+декабрь!BT255</f>
        <v>0</v>
      </c>
      <c r="BX255" s="36">
        <f>январь!BU255+февраль!BU255+март!BU255+апрель!BU255+май!BU255+июнь!BU255+июль!BU255+август!BU255+сентябрь!BU255+октябрь!BU255+ноябрь!BU255+декабрь!BU255</f>
        <v>0</v>
      </c>
      <c r="BY255" s="36">
        <f>январь!BV255+февраль!BV255+март!BV255+апрель!BV255+май!BV255+июнь!BV255+июль!BV255+август!BV255+сентябрь!BV255+октябрь!BV255+ноябрь!BV255+декабрь!BV255</f>
        <v>10.012</v>
      </c>
      <c r="BZ255" s="77">
        <v>5</v>
      </c>
    </row>
    <row r="256" spans="1:78" x14ac:dyDescent="0.25">
      <c r="A256" s="16">
        <v>254</v>
      </c>
      <c r="B256" s="16">
        <v>2</v>
      </c>
      <c r="C256" s="37" t="s">
        <v>709</v>
      </c>
      <c r="D256" s="51">
        <v>149.11759078260866</v>
      </c>
      <c r="E256" s="25">
        <v>-372.21067200000005</v>
      </c>
      <c r="F256" s="26">
        <f t="shared" si="9"/>
        <v>-249.1550812173914</v>
      </c>
      <c r="G256" s="26">
        <f t="shared" si="10"/>
        <v>123.05559078260866</v>
      </c>
      <c r="H256" s="26">
        <f t="shared" si="11"/>
        <v>26.062000000000001</v>
      </c>
      <c r="I256" s="36">
        <f>январь!F256+февраль!F256+март!F256+апрель!F256+май!F256+июнь!F256+июль!F256+август!F256+сентябрь!F256+октябрь!F256+ноябрь!F256+декабрь!F256</f>
        <v>0</v>
      </c>
      <c r="J256" s="36">
        <f>январь!G256+февраль!G256+март!G256+апрель!G256+май!G256+июнь!G256+июль!G256+август!G256+сентябрь!G256+октябрь!G256+ноябрь!G256+декабрь!G256</f>
        <v>0</v>
      </c>
      <c r="K256" s="36">
        <f>январь!H256+февраль!H256+март!H256+апрель!H256+май!H256+июнь!H256+июль!H256+август!H256+сентябрь!H256+октябрь!H256+ноябрь!H256+декабрь!H256</f>
        <v>0</v>
      </c>
      <c r="L256" s="27">
        <f>январь!I256+февраль!I256+март!I256+апрель!I256+май!I256+июнь!I256+июль!I256+август!I256+сентябрь!I256+октябрь!I256+ноябрь!I256+декабрь!I256</f>
        <v>0</v>
      </c>
      <c r="M256" s="36">
        <f>январь!J256+февраль!J256+март!J256+апрель!J256+май!J256+июнь!J256+июль!J256+август!J256+сентябрь!J256+октябрь!J256+ноябрь!J256+декабрь!J256</f>
        <v>0</v>
      </c>
      <c r="N256" s="36">
        <f>январь!K256+февраль!K256+март!K256+апрель!K256+май!K256+июнь!K256+июль!K256+август!K256+сентябрь!K256+октябрь!K256+ноябрь!K256+декабрь!K256</f>
        <v>0</v>
      </c>
      <c r="O256" s="36">
        <f>январь!L256+февраль!L256+март!L256+апрель!L256+май!L256+июнь!L256+июль!L256+август!L256+сентябрь!L256+октябрь!L256+ноябрь!L256+декабрь!L256</f>
        <v>0</v>
      </c>
      <c r="P256" s="36">
        <f>январь!M256+февраль!M256+март!M256+апрель!M256+май!M256+июнь!M256+июль!M256+август!M256+сентябрь!M256+октябрь!M256+ноябрь!M256+декабрь!M256</f>
        <v>0</v>
      </c>
      <c r="Q256" s="36">
        <f>январь!N256+февраль!N256+март!N256+апрель!N256+май!N256+июнь!N256+июль!N256+август!N256+сентябрь!N256+октябрь!N256+ноябрь!N256+декабрь!N256</f>
        <v>0</v>
      </c>
      <c r="R256" s="29">
        <f>январь!O256+февраль!O256+март!O256+апрель!O256+май!O256+июнь!O256+июль!O256+август!O256+сентябрь!O256+октябрь!O256+ноябрь!O256+декабрь!O256</f>
        <v>0</v>
      </c>
      <c r="S256" s="36">
        <f>январь!P256+февраль!P256+март!P256+апрель!P256+май!P256+июнь!P256+июль!P256+август!P256+сентябрь!P256+октябрь!P256+ноябрь!P256+декабрь!P256</f>
        <v>0</v>
      </c>
      <c r="T256" s="29">
        <f>январь!Q256+февраль!Q256+март!Q256+апрель!Q256+май!Q256+июнь!Q256+июль!Q256+август!Q256+сентябрь!Q256+октябрь!Q256+ноябрь!Q256+декабрь!Q256</f>
        <v>0</v>
      </c>
      <c r="U256" s="36">
        <f>январь!R256+февраль!R256+март!R256+апрель!R256+май!R256+июнь!R256+июль!R256+август!R256+сентябрь!R256+октябрь!R256+ноябрь!R256+декабрь!R256</f>
        <v>0</v>
      </c>
      <c r="V256" s="36">
        <f>январь!S256+февраль!S256+март!S256+апрель!S256+май!S256+июнь!S256+июль!S256+август!S256+сентябрь!S256+октябрь!S256+ноябрь!S256+декабрь!S256</f>
        <v>0</v>
      </c>
      <c r="W256" s="36">
        <f>январь!T256+февраль!T256+март!T256+апрель!T256+май!T256+июнь!T256+июль!T256+август!T256+сентябрь!T256+октябрь!T256+ноябрь!T256+декабрь!T256</f>
        <v>0</v>
      </c>
      <c r="X256" s="36">
        <f>январь!U256+февраль!U256+март!U256+апрель!U256+май!U256+июнь!U256+июль!U256+август!U256+сентябрь!U256+октябрь!U256+ноябрь!U256+декабрь!U256</f>
        <v>0</v>
      </c>
      <c r="Y256" s="36">
        <f>январь!V256+февраль!V256+март!V256+апрель!V256+май!V256+июнь!V256+июль!V256+август!V256+сентябрь!V256+октябрь!V256+ноябрь!V256+декабрь!V256</f>
        <v>0</v>
      </c>
      <c r="Z256" s="36">
        <f>январь!W256+февраль!W256+март!W256+апрель!W256+май!W256+июнь!W256+июль!W256+август!W256+сентябрь!W256+октябрь!W256+ноябрь!W256+декабрь!W256</f>
        <v>0</v>
      </c>
      <c r="AA256" s="36">
        <f>январь!X256+февраль!X256+март!X256+апрель!X256+май!X256+июнь!X256+июль!X256+август!X256+сентябрь!X256+октябрь!X256+ноябрь!X256+декабрь!X256</f>
        <v>0</v>
      </c>
      <c r="AB256" s="29">
        <f>январь!Y256+февраль!Y256+март!Y256+апрель!Y256+май!Y256+июнь!Y256+июль!Y256+август!Y256+сентябрь!Y256+октябрь!Y256+ноябрь!Y256+декабрь!Y256</f>
        <v>0</v>
      </c>
      <c r="AC256" s="36">
        <f>январь!Z256+февраль!Z256+март!Z256+апрель!Z256+май!Z256+июнь!Z256+июль!Z256+август!Z256+сентябрь!Z256+октябрь!Z256+ноябрь!Z256+декабрь!Z256</f>
        <v>0</v>
      </c>
      <c r="AD256" s="66" t="str">
        <f>CONCATENATE(январь!AA256,$BZ$1,февраль!AA256,$BZ$1,март!AA256,$BZ$1,апрель!AA256,$BZ$1,май!AA256,$BZ$1,июнь!AA256,$BZ$1,июль!AA256,$BZ$1,август!AA256,$BZ$1,сентябрь!AA256,$BZ$1,октябрь!AA256,$BZ$1,ноябрь!AA256,$BZ$1,декабрь!AA256)</f>
        <v xml:space="preserve">           </v>
      </c>
      <c r="AE256" s="36">
        <f>январь!AB256+февраль!AB256+март!AB256+апрель!AB256+май!AB256+июнь!AB256+июль!AB256+август!AB256+сентябрь!AB256+октябрь!AB256+ноябрь!AB256+декабрь!AB256</f>
        <v>0</v>
      </c>
      <c r="AF256" s="36">
        <f>январь!AC256+февраль!AC256+март!AC256+апрель!AC256+май!AC256+июнь!AC256+июль!AC256+август!AC256+сентябрь!AC256+октябрь!AC256+ноябрь!AC256+декабрь!AC256</f>
        <v>0</v>
      </c>
      <c r="AG256" s="36">
        <f>январь!AD256+февраль!AD256+март!AD256+апрель!AD256+май!AD256+июнь!AD256+июль!AD256+август!AD256+сентябрь!AD256+октябрь!AD256+ноябрь!AD256+декабрь!AD256</f>
        <v>0</v>
      </c>
      <c r="AH256" s="36">
        <f>январь!AE256+февраль!AE256+март!AE256+апрель!AE256+май!AE256+июнь!AE256+июль!AE256+август!AE256+сентябрь!AE256+октябрь!AE256+ноябрь!AE256+декабрь!AE256</f>
        <v>0</v>
      </c>
      <c r="AI256" s="36">
        <f>январь!AF256+февраль!AF256+март!AF256+апрель!AF256+май!AF256+июнь!AF256+июль!AF256+август!AF256+сентябрь!AF256+октябрь!AF256+ноябрь!AF256+декабрь!AF256</f>
        <v>0</v>
      </c>
      <c r="AJ256" s="36">
        <f>январь!AG256+февраль!AG256+март!AG256+апрель!AG256+май!AG256+июнь!AG256+июль!AG256+август!AG256+сентябрь!AG256+октябрь!AG256+ноябрь!AG256+декабрь!AG256</f>
        <v>0</v>
      </c>
      <c r="AK256" s="29">
        <f>январь!AH256+февраль!AH256+март!AH256+апрель!AH256+май!AH256+июнь!AH256+июль!AH256+август!AH256+сентябрь!AH256+октябрь!AH256+ноябрь!AH256+декабрь!AH256</f>
        <v>8</v>
      </c>
      <c r="AL256" s="36">
        <f>январь!AI256+февраль!AI256+март!AI256+апрель!AI256+май!AI256+июнь!AI256+июль!AI256+август!AI256+сентябрь!AI256+октябрь!AI256+ноябрь!AI256+декабрь!AI256</f>
        <v>16.321000000000002</v>
      </c>
      <c r="AM256" s="29">
        <f>январь!AJ256+февраль!AJ256+март!AJ256+апрель!AJ256+май!AJ256+июнь!AJ256+июль!AJ256+август!AJ256+сентябрь!AJ256+октябрь!AJ256+ноябрь!AJ256+декабрь!AJ256</f>
        <v>0</v>
      </c>
      <c r="AN256" s="36">
        <f>январь!AK256+февраль!AK256+март!AK256+апрель!AK256+май!AK256+июнь!AK256+июль!AK256+август!AK256+сентябрь!AK256+октябрь!AK256+ноябрь!AK256+декабрь!AK256</f>
        <v>0</v>
      </c>
      <c r="AO256" s="36">
        <f>январь!AL256+февраль!AL256+март!AL256+апрель!AL256+май!AL256+июнь!AL256+июль!AL256+август!AL256+сентябрь!AL256+октябрь!AL256+ноябрь!AL256+декабрь!AL256</f>
        <v>0</v>
      </c>
      <c r="AP256" s="36">
        <f>январь!AM256+февраль!AM256+март!AM256+апрель!AM256+май!AM256+июнь!AM256+июль!AM256+август!AM256+сентябрь!AM256+октябрь!AM256+ноябрь!AM256+декабрь!AM256</f>
        <v>0</v>
      </c>
      <c r="AQ256" s="29">
        <f>январь!AN256+февраль!AN256+март!AN256+апрель!AN256+май!AN256+июнь!AN256+июль!AN256+август!AN256+сентябрь!AN256+октябрь!AN256+ноябрь!AN256+декабрь!AN256</f>
        <v>0</v>
      </c>
      <c r="AR256" s="36">
        <f>январь!AO256+февраль!AO256+март!AO256+апрель!AO256+май!AO256+июнь!AO256+июль!AO256+август!AO256+сентябрь!AO256+октябрь!AO256+ноябрь!AO256+декабрь!AO256</f>
        <v>0</v>
      </c>
      <c r="AS256" s="29">
        <f>январь!AP256+февраль!AP256+март!AP256+апрель!AP256+май!AP256+июнь!AP256+июль!AP256+август!AP256+сентябрь!AP256+октябрь!AP256+ноябрь!AP256+декабрь!AP256</f>
        <v>0</v>
      </c>
      <c r="AT256" s="36">
        <f>январь!AQ256+февраль!AQ256+март!AQ256+апрель!AQ256+май!AQ256+июнь!AQ256+июль!AQ256+август!AQ256+сентябрь!AQ256+октябрь!AQ256+ноябрь!AQ256+декабрь!AQ256</f>
        <v>0</v>
      </c>
      <c r="AU256" s="29">
        <f>январь!AR256+февраль!AR256+март!AR256+апрель!AR256+май!AR256+июнь!AR256+июль!AR256+август!AR256+сентябрь!AR256+октябрь!AR256+ноябрь!AR256+декабрь!AR256</f>
        <v>0</v>
      </c>
      <c r="AV256" s="36">
        <f>январь!AS256+февраль!AS256+март!AS256+апрель!AS256+май!AS256+июнь!AS256+июль!AS256+август!AS256+сентябрь!AS256+октябрь!AS256+ноябрь!AS256+декабрь!AS256</f>
        <v>0</v>
      </c>
      <c r="AW256" s="36">
        <f>январь!AT256+февраль!AT256+март!AT256+апрель!AT256+май!AT256+июнь!AT256+июль!AT256+август!AT256+сентябрь!AT256+октябрь!AT256+ноябрь!AT256+декабрь!AT256</f>
        <v>0</v>
      </c>
      <c r="AX256" s="36">
        <f>январь!AU256+февраль!AU256+март!AU256+апрель!AU256+май!AU256+июнь!AU256+июль!AU256+август!AU256+сентябрь!AU256+октябрь!AU256+ноябрь!AU256+декабрь!AU256</f>
        <v>0</v>
      </c>
      <c r="AY256" s="29">
        <f>январь!AV256+февраль!AV256+март!AV256+апрель!AV256+май!AV256+июнь!AV256+июль!AV256+август!AV256+сентябрь!AV256+октябрь!AV256+ноябрь!AV256+декабрь!AV256</f>
        <v>0</v>
      </c>
      <c r="AZ256" s="36">
        <f>январь!AW256+февраль!AW256+март!AW256+апрель!AW256+май!AW256+июнь!AW256+июль!AW256+август!AW256+сентябрь!AW256+октябрь!AW256+ноябрь!AW256+декабрь!AW256</f>
        <v>0</v>
      </c>
      <c r="BA256" s="36">
        <f>январь!AX256+февраль!AX256+март!AX256+апрель!AX256+май!AX256+июнь!AX256+июль!AX256+август!AX256+сентябрь!AX256+октябрь!AX256+ноябрь!AX256+декабрь!AX256</f>
        <v>0</v>
      </c>
      <c r="BB256" s="36">
        <f>январь!AY256+февраль!AY256+март!AY256+апрель!AY256+май!AY256+июнь!AY256+июль!AY256+август!AY256+сентябрь!AY256+октябрь!AY256+ноябрь!AY256+декабрь!AY256</f>
        <v>0</v>
      </c>
      <c r="BC256" s="29">
        <f>январь!AZ256+февраль!AZ256+март!AZ256+апрель!AZ256+май!AZ256+июнь!AZ256+июль!AZ256+август!AZ256+сентябрь!AZ256+октябрь!AZ256+ноябрь!AZ256+декабрь!AZ256</f>
        <v>0</v>
      </c>
      <c r="BD256" s="36">
        <f>январь!BA256+февраль!BA256+март!BA256+апрель!BA256+май!BA256+июнь!BA256+июль!BA256+август!BA256+сентябрь!BA256+октябрь!BA256+ноябрь!BA256+декабрь!BA256</f>
        <v>0</v>
      </c>
      <c r="BE256" s="36">
        <f>январь!BB256+февраль!BB256+март!BB256+апрель!BB256+май!BB256+июнь!BB256+июль!BB256+август!BB256+сентябрь!BB256+октябрь!BB256+ноябрь!BB256+декабрь!BB256</f>
        <v>0</v>
      </c>
      <c r="BF256" s="36">
        <f>январь!BC256+февраль!BC256+март!BC256+апрель!BC256+май!BC256+июнь!BC256+июль!BC256+август!BC256+сентябрь!BC256+октябрь!BC256+ноябрь!BC256+декабрь!BC256</f>
        <v>0</v>
      </c>
      <c r="BG256" s="36">
        <f>январь!BD256+февраль!BD256+март!BD256+апрель!BD256+май!BD256+июнь!BD256+июль!BD256+август!BD256+сентябрь!BD256+октябрь!BD256+ноябрь!BD256+декабрь!BD256</f>
        <v>0</v>
      </c>
      <c r="BH256" s="36">
        <f>январь!BE256+февраль!BE256+март!BE256+апрель!BE256+май!BE256+июнь!BE256+июль!BE256+август!BE256+сентябрь!BE256+октябрь!BE256+ноябрь!BE256+декабрь!BE256</f>
        <v>0</v>
      </c>
      <c r="BI256" s="36">
        <f>январь!BF256+февраль!BF256+март!BF256+апрель!BF256+май!BF256+июнь!BF256+июль!BF256+август!BF256+сентябрь!BF256+октябрь!BF256+ноябрь!BF256+декабрь!BF256</f>
        <v>0</v>
      </c>
      <c r="BJ256" s="36">
        <f>январь!BG256+февраль!BG256+март!BG256+апрель!BG256+май!BG256+июнь!BG256+июль!BG256+август!BG256+сентябрь!BG256+октябрь!BG256+ноябрь!BG256+декабрь!BG256</f>
        <v>0</v>
      </c>
      <c r="BK256" s="36">
        <f>январь!BH256+февраль!BH256+март!BH256+апрель!BH256+май!BH256+июнь!BH256+июль!BH256+август!BH256+сентябрь!BH256+октябрь!BH256+ноябрь!BH256+декабрь!BH256</f>
        <v>0</v>
      </c>
      <c r="BL256" s="36">
        <f>январь!BI256+февраль!BI256+март!BI256+апрель!BI256+май!BI256+июнь!BI256+июль!BI256+август!BI256+сентябрь!BI256+октябрь!BI256+ноябрь!BI256+декабрь!BI256</f>
        <v>0</v>
      </c>
      <c r="BM256" s="29">
        <f>январь!BJ256+февраль!BJ256+март!BJ256+апрель!BJ256+май!BJ256+июнь!BJ256+июль!BJ256+август!BJ256+сентябрь!BJ256+октябрь!BJ256+ноябрь!BJ256+декабрь!BJ256</f>
        <v>0</v>
      </c>
      <c r="BN256" s="36">
        <f>январь!BK256+февраль!BK256+март!BK256+апрель!BK256+май!BK256+июнь!BK256+июль!BK256+август!BK256+сентябрь!BK256+октябрь!BK256+ноябрь!BK256+декабрь!BK256</f>
        <v>0</v>
      </c>
      <c r="BO256" s="29">
        <f>январь!BL256+февраль!BL256+март!BL256+апрель!BL256+май!BL256+июнь!BL256+июль!BL256+август!BL256+сентябрь!BL256+октябрь!BL256+ноябрь!BL256+декабрь!BL256</f>
        <v>5</v>
      </c>
      <c r="BP256" s="36">
        <f>январь!BM256+февраль!BM256+март!BM256+апрель!BM256+май!BM256+июнь!BM256+июль!BM256+август!BM256+сентябрь!BM256+октябрь!BM256+ноябрь!BM256+декабрь!BM256</f>
        <v>9.7409999999999997</v>
      </c>
      <c r="BQ256" s="36">
        <f>январь!BN256+февраль!BN256+март!BN256+апрель!BN256+май!BN256+июнь!BN256+июль!BN256+август!BN256+сентябрь!BN256+октябрь!BN256+ноябрь!BN256+декабрь!BN256</f>
        <v>0</v>
      </c>
      <c r="BR256" s="36">
        <f>январь!BO256+февраль!BO256+март!BO256+апрель!BO256+май!BO256+июнь!BO256+июль!BO256+август!BO256+сентябрь!BO256+октябрь!BO256+ноябрь!BO256+декабрь!BO256</f>
        <v>0</v>
      </c>
      <c r="BS256" s="29">
        <f>январь!BP256+февраль!BP256+март!BP256+апрель!BP256+май!BP256+июнь!BP256+июль!BP256+август!BP256+сентябрь!BP256+октябрь!BP256+ноябрь!BP256+декабрь!BP256</f>
        <v>0</v>
      </c>
      <c r="BT256" s="36">
        <f>январь!BQ256+февраль!BQ256+март!BQ256+апрель!BQ256+май!BQ256+июнь!BQ256+июль!BQ256+август!BQ256+сентябрь!BQ256+октябрь!BQ256+ноябрь!BQ256+декабрь!BQ256</f>
        <v>0</v>
      </c>
      <c r="BU256" s="29">
        <f>январь!BR256+февраль!BR256+март!BR256+апрель!BR256+май!BR256+июнь!BR256+июль!BR256+август!BR256+сентябрь!BR256+октябрь!BR256+ноябрь!BR256+декабрь!BR256</f>
        <v>0</v>
      </c>
      <c r="BV256" s="36">
        <f>январь!BS256+февраль!BS256+март!BS256+апрель!BS256+май!BS256+июнь!BS256+июль!BS256+август!BS256+сентябрь!BS256+октябрь!BS256+ноябрь!BS256+декабрь!BS256</f>
        <v>0</v>
      </c>
      <c r="BW256" s="36">
        <f>январь!BT256+февраль!BT256+март!BT256+апрель!BT256+май!BT256+июнь!BT256+июль!BT256+август!BT256+сентябрь!BT256+октябрь!BT256+ноябрь!BT256+декабрь!BT256</f>
        <v>0</v>
      </c>
      <c r="BX256" s="36">
        <f>январь!BU256+февраль!BU256+март!BU256+апрель!BU256+май!BU256+июнь!BU256+июль!BU256+август!BU256+сентябрь!BU256+октябрь!BU256+ноябрь!BU256+декабрь!BU256</f>
        <v>0</v>
      </c>
      <c r="BY256" s="36">
        <f>январь!BV256+февраль!BV256+март!BV256+апрель!BV256+май!BV256+июнь!BV256+июль!BV256+август!BV256+сентябрь!BV256+октябрь!BV256+ноябрь!BV256+декабрь!BV256</f>
        <v>0</v>
      </c>
      <c r="BZ256" s="77">
        <v>1</v>
      </c>
    </row>
    <row r="257" spans="1:78" x14ac:dyDescent="0.25">
      <c r="A257" s="16">
        <v>255</v>
      </c>
      <c r="B257" s="16">
        <v>2</v>
      </c>
      <c r="C257" s="37" t="s">
        <v>710</v>
      </c>
      <c r="D257" s="51">
        <v>399.54370085024146</v>
      </c>
      <c r="E257" s="25">
        <v>341.52917600000006</v>
      </c>
      <c r="F257" s="26">
        <f t="shared" si="9"/>
        <v>-251.54012314975853</v>
      </c>
      <c r="G257" s="26">
        <f t="shared" si="10"/>
        <v>-593.06929914975854</v>
      </c>
      <c r="H257" s="26">
        <f t="shared" si="11"/>
        <v>992.61300000000006</v>
      </c>
      <c r="I257" s="36">
        <f>январь!F257+февраль!F257+март!F257+апрель!F257+май!F257+июнь!F257+июль!F257+август!F257+сентябрь!F257+октябрь!F257+ноябрь!F257+декабрь!F257</f>
        <v>0</v>
      </c>
      <c r="J257" s="36">
        <f>январь!G257+февраль!G257+март!G257+апрель!G257+май!G257+июнь!G257+июль!G257+август!G257+сентябрь!G257+октябрь!G257+ноябрь!G257+декабрь!G257</f>
        <v>0</v>
      </c>
      <c r="K257" s="36">
        <f>январь!H257+февраль!H257+март!H257+апрель!H257+май!H257+июнь!H257+июль!H257+август!H257+сентябрь!H257+октябрь!H257+ноябрь!H257+декабрь!H257</f>
        <v>0</v>
      </c>
      <c r="L257" s="27">
        <f>январь!I257+февраль!I257+март!I257+апрель!I257+май!I257+июнь!I257+июль!I257+август!I257+сентябрь!I257+октябрь!I257+ноябрь!I257+декабрь!I257</f>
        <v>152</v>
      </c>
      <c r="M257" s="36">
        <f>январь!J257+февраль!J257+март!J257+апрель!J257+май!J257+июнь!J257+июль!J257+август!J257+сентябрь!J257+октябрь!J257+ноябрь!J257+декабрь!J257</f>
        <v>693.21100000000001</v>
      </c>
      <c r="N257" s="36">
        <f>январь!K257+февраль!K257+март!K257+апрель!K257+май!K257+июнь!K257+июль!K257+август!K257+сентябрь!K257+октябрь!K257+ноябрь!K257+декабрь!K257</f>
        <v>0</v>
      </c>
      <c r="O257" s="36">
        <f>январь!L257+февраль!L257+март!L257+апрель!L257+май!L257+июнь!L257+июль!L257+август!L257+сентябрь!L257+октябрь!L257+ноябрь!L257+декабрь!L257</f>
        <v>0</v>
      </c>
      <c r="P257" s="36">
        <f>январь!M257+февраль!M257+март!M257+апрель!M257+май!M257+июнь!M257+июль!M257+август!M257+сентябрь!M257+октябрь!M257+ноябрь!M257+декабрь!M257</f>
        <v>0.24</v>
      </c>
      <c r="Q257" s="36">
        <f>январь!N257+февраль!N257+март!N257+апрель!N257+май!N257+июнь!N257+июль!N257+август!N257+сентябрь!N257+октябрь!N257+ноябрь!N257+декабрь!N257</f>
        <v>224.19800000000001</v>
      </c>
      <c r="R257" s="29">
        <f>январь!O257+февраль!O257+март!O257+апрель!O257+май!O257+июнь!O257+июль!O257+август!O257+сентябрь!O257+октябрь!O257+ноябрь!O257+декабрь!O257</f>
        <v>0</v>
      </c>
      <c r="S257" s="36">
        <f>январь!P257+февраль!P257+март!P257+апрель!P257+май!P257+июнь!P257+июль!P257+август!P257+сентябрь!P257+октябрь!P257+ноябрь!P257+декабрь!P257</f>
        <v>0</v>
      </c>
      <c r="T257" s="29">
        <f>январь!Q257+февраль!Q257+март!Q257+апрель!Q257+май!Q257+июнь!Q257+июль!Q257+август!Q257+сентябрь!Q257+октябрь!Q257+ноябрь!Q257+декабрь!Q257</f>
        <v>0</v>
      </c>
      <c r="U257" s="36">
        <f>январь!R257+февраль!R257+март!R257+апрель!R257+май!R257+июнь!R257+июль!R257+август!R257+сентябрь!R257+октябрь!R257+ноябрь!R257+декабрь!R257</f>
        <v>0</v>
      </c>
      <c r="V257" s="36">
        <f>январь!S257+февраль!S257+март!S257+апрель!S257+май!S257+июнь!S257+июль!S257+август!S257+сентябрь!S257+октябрь!S257+ноябрь!S257+декабрь!S257</f>
        <v>0</v>
      </c>
      <c r="W257" s="36">
        <f>январь!T257+февраль!T257+март!T257+апрель!T257+май!T257+июнь!T257+июль!T257+август!T257+сентябрь!T257+октябрь!T257+ноябрь!T257+декабрь!T257</f>
        <v>0</v>
      </c>
      <c r="X257" s="36">
        <f>январь!U257+февраль!U257+март!U257+апрель!U257+май!U257+июнь!U257+июль!U257+август!U257+сентябрь!U257+октябрь!U257+ноябрь!U257+декабрь!U257</f>
        <v>0</v>
      </c>
      <c r="Y257" s="36">
        <f>январь!V257+февраль!V257+март!V257+апрель!V257+май!V257+июнь!V257+июль!V257+август!V257+сентябрь!V257+октябрь!V257+ноябрь!V257+декабрь!V257</f>
        <v>0</v>
      </c>
      <c r="Z257" s="36">
        <f>январь!W257+февраль!W257+март!W257+апрель!W257+май!W257+июнь!W257+июль!W257+август!W257+сентябрь!W257+октябрь!W257+ноябрь!W257+декабрь!W257</f>
        <v>0</v>
      </c>
      <c r="AA257" s="36">
        <f>январь!X257+февраль!X257+март!X257+апрель!X257+май!X257+июнь!X257+июль!X257+август!X257+сентябрь!X257+октябрь!X257+ноябрь!X257+декабрь!X257</f>
        <v>0</v>
      </c>
      <c r="AB257" s="29">
        <f>январь!Y257+февраль!Y257+март!Y257+апрель!Y257+май!Y257+июнь!Y257+июль!Y257+август!Y257+сентябрь!Y257+октябрь!Y257+ноябрь!Y257+декабрь!Y257</f>
        <v>0</v>
      </c>
      <c r="AC257" s="36">
        <f>январь!Z257+февраль!Z257+март!Z257+апрель!Z257+май!Z257+июнь!Z257+июль!Z257+август!Z257+сентябрь!Z257+октябрь!Z257+ноябрь!Z257+декабрь!Z257</f>
        <v>0</v>
      </c>
      <c r="AD257" s="66" t="str">
        <f>CONCATENATE(январь!AA257,$BZ$1,февраль!AA257,$BZ$1,март!AA257,$BZ$1,апрель!AA257,$BZ$1,май!AA257,$BZ$1,июнь!AA257,$BZ$1,июль!AA257,$BZ$1,август!AA257,$BZ$1,сентябрь!AA257,$BZ$1,октябрь!AA257,$BZ$1,ноябрь!AA257,$BZ$1,декабрь!AA257)</f>
        <v xml:space="preserve">           </v>
      </c>
      <c r="AE257" s="36">
        <f>январь!AB257+февраль!AB257+март!AB257+апрель!AB257+май!AB257+июнь!AB257+июль!AB257+август!AB257+сентябрь!AB257+октябрь!AB257+ноябрь!AB257+декабрь!AB257</f>
        <v>0</v>
      </c>
      <c r="AF257" s="36">
        <f>январь!AC257+февраль!AC257+март!AC257+апрель!AC257+май!AC257+июнь!AC257+июль!AC257+август!AC257+сентябрь!AC257+октябрь!AC257+ноябрь!AC257+декабрь!AC257</f>
        <v>0</v>
      </c>
      <c r="AG257" s="36">
        <f>январь!AD257+февраль!AD257+март!AD257+апрель!AD257+май!AD257+июнь!AD257+июль!AD257+август!AD257+сентябрь!AD257+октябрь!AD257+ноябрь!AD257+декабрь!AD257</f>
        <v>0</v>
      </c>
      <c r="AH257" s="36">
        <f>январь!AE257+февраль!AE257+март!AE257+апрель!AE257+май!AE257+июнь!AE257+июль!AE257+август!AE257+сентябрь!AE257+октябрь!AE257+ноябрь!AE257+декабрь!AE257</f>
        <v>0</v>
      </c>
      <c r="AI257" s="36">
        <f>январь!AF257+февраль!AF257+март!AF257+апрель!AF257+май!AF257+июнь!AF257+июль!AF257+август!AF257+сентябрь!AF257+октябрь!AF257+ноябрь!AF257+декабрь!AF257</f>
        <v>0</v>
      </c>
      <c r="AJ257" s="36">
        <f>январь!AG257+февраль!AG257+март!AG257+апрель!AG257+май!AG257+июнь!AG257+июль!AG257+август!AG257+сентябрь!AG257+октябрь!AG257+ноябрь!AG257+декабрь!AG257</f>
        <v>0</v>
      </c>
      <c r="AK257" s="29">
        <f>январь!AH257+февраль!AH257+март!AH257+апрель!AH257+май!AH257+июнь!AH257+июль!AH257+август!AH257+сентябрь!AH257+октябрь!AH257+ноябрь!AH257+декабрь!AH257</f>
        <v>6</v>
      </c>
      <c r="AL257" s="36">
        <f>январь!AI257+февраль!AI257+март!AI257+апрель!AI257+май!AI257+июнь!AI257+июль!AI257+август!AI257+сентябрь!AI257+октябрь!AI257+ноябрь!AI257+декабрь!AI257</f>
        <v>11.577000000000002</v>
      </c>
      <c r="AM257" s="29">
        <f>январь!AJ257+февраль!AJ257+март!AJ257+апрель!AJ257+май!AJ257+июнь!AJ257+июль!AJ257+август!AJ257+сентябрь!AJ257+октябрь!AJ257+ноябрь!AJ257+декабрь!AJ257</f>
        <v>0</v>
      </c>
      <c r="AN257" s="36">
        <f>январь!AK257+февраль!AK257+март!AK257+апрель!AK257+май!AK257+июнь!AK257+июль!AK257+август!AK257+сентябрь!AK257+октябрь!AK257+ноябрь!AK257+декабрь!AK257</f>
        <v>0</v>
      </c>
      <c r="AO257" s="36">
        <f>январь!AL257+февраль!AL257+март!AL257+апрель!AL257+май!AL257+июнь!AL257+июль!AL257+август!AL257+сентябрь!AL257+октябрь!AL257+ноябрь!AL257+декабрь!AL257</f>
        <v>0</v>
      </c>
      <c r="AP257" s="36">
        <f>январь!AM257+февраль!AM257+март!AM257+апрель!AM257+май!AM257+июнь!AM257+июль!AM257+август!AM257+сентябрь!AM257+октябрь!AM257+ноябрь!AM257+декабрь!AM257</f>
        <v>0</v>
      </c>
      <c r="AQ257" s="29">
        <f>январь!AN257+февраль!AN257+март!AN257+апрель!AN257+май!AN257+июнь!AN257+июль!AN257+август!AN257+сентябрь!AN257+октябрь!AN257+ноябрь!AN257+декабрь!AN257</f>
        <v>0</v>
      </c>
      <c r="AR257" s="36">
        <f>январь!AO257+февраль!AO257+март!AO257+апрель!AO257+май!AO257+июнь!AO257+июль!AO257+август!AO257+сентябрь!AO257+октябрь!AO257+ноябрь!AO257+декабрь!AO257</f>
        <v>0</v>
      </c>
      <c r="AS257" s="29">
        <f>январь!AP257+февраль!AP257+март!AP257+апрель!AP257+май!AP257+июнь!AP257+июль!AP257+август!AP257+сентябрь!AP257+октябрь!AP257+ноябрь!AP257+декабрь!AP257</f>
        <v>0</v>
      </c>
      <c r="AT257" s="36">
        <f>январь!AQ257+февраль!AQ257+март!AQ257+апрель!AQ257+май!AQ257+июнь!AQ257+июль!AQ257+август!AQ257+сентябрь!AQ257+октябрь!AQ257+ноябрь!AQ257+декабрь!AQ257</f>
        <v>0</v>
      </c>
      <c r="AU257" s="29">
        <f>январь!AR257+февраль!AR257+март!AR257+апрель!AR257+май!AR257+июнь!AR257+июль!AR257+август!AR257+сентябрь!AR257+октябрь!AR257+ноябрь!AR257+декабрь!AR257</f>
        <v>0</v>
      </c>
      <c r="AV257" s="36">
        <f>январь!AS257+февраль!AS257+март!AS257+апрель!AS257+май!AS257+июнь!AS257+июль!AS257+август!AS257+сентябрь!AS257+октябрь!AS257+ноябрь!AS257+декабрь!AS257</f>
        <v>0</v>
      </c>
      <c r="AW257" s="36">
        <f>январь!AT257+февраль!AT257+март!AT257+апрель!AT257+май!AT257+июнь!AT257+июль!AT257+август!AT257+сентябрь!AT257+октябрь!AT257+ноябрь!AT257+декабрь!AT257</f>
        <v>0</v>
      </c>
      <c r="AX257" s="36">
        <f>январь!AU257+февраль!AU257+март!AU257+апрель!AU257+май!AU257+июнь!AU257+июль!AU257+август!AU257+сентябрь!AU257+октябрь!AU257+ноябрь!AU257+декабрь!AU257</f>
        <v>0</v>
      </c>
      <c r="AY257" s="29">
        <f>январь!AV257+февраль!AV257+март!AV257+апрель!AV257+май!AV257+июнь!AV257+июль!AV257+август!AV257+сентябрь!AV257+октябрь!AV257+ноябрь!AV257+декабрь!AV257</f>
        <v>0</v>
      </c>
      <c r="AZ257" s="36">
        <f>январь!AW257+февраль!AW257+март!AW257+апрель!AW257+май!AW257+июнь!AW257+июль!AW257+август!AW257+сентябрь!AW257+октябрь!AW257+ноябрь!AW257+декабрь!AW257</f>
        <v>0</v>
      </c>
      <c r="BA257" s="36">
        <f>январь!AX257+февраль!AX257+март!AX257+апрель!AX257+май!AX257+июнь!AX257+июль!AX257+август!AX257+сентябрь!AX257+октябрь!AX257+ноябрь!AX257+декабрь!AX257</f>
        <v>2E-3</v>
      </c>
      <c r="BB257" s="36">
        <f>январь!AY257+февраль!AY257+март!AY257+апрель!AY257+май!AY257+июнь!AY257+июль!AY257+август!AY257+сентябрь!AY257+октябрь!AY257+ноябрь!AY257+декабрь!AY257</f>
        <v>6.8120000000000003</v>
      </c>
      <c r="BC257" s="29">
        <f>январь!AZ257+февраль!AZ257+март!AZ257+апрель!AZ257+май!AZ257+июнь!AZ257+июль!AZ257+август!AZ257+сентябрь!AZ257+октябрь!AZ257+ноябрь!AZ257+декабрь!AZ257</f>
        <v>0</v>
      </c>
      <c r="BD257" s="36">
        <f>январь!BA257+февраль!BA257+март!BA257+апрель!BA257+май!BA257+июнь!BA257+июль!BA257+август!BA257+сентябрь!BA257+октябрь!BA257+ноябрь!BA257+декабрь!BA257</f>
        <v>0</v>
      </c>
      <c r="BE257" s="36">
        <f>январь!BB257+февраль!BB257+март!BB257+апрель!BB257+май!BB257+июнь!BB257+июль!BB257+август!BB257+сентябрь!BB257+октябрь!BB257+ноябрь!BB257+декабрь!BB257</f>
        <v>0</v>
      </c>
      <c r="BF257" s="36">
        <f>январь!BC257+февраль!BC257+март!BC257+апрель!BC257+май!BC257+июнь!BC257+июль!BC257+август!BC257+сентябрь!BC257+октябрь!BC257+ноябрь!BC257+декабрь!BC257</f>
        <v>0</v>
      </c>
      <c r="BG257" s="36">
        <f>январь!BD257+февраль!BD257+март!BD257+апрель!BD257+май!BD257+июнь!BD257+июль!BD257+август!BD257+сентябрь!BD257+октябрь!BD257+ноябрь!BD257+декабрь!BD257</f>
        <v>0</v>
      </c>
      <c r="BH257" s="36">
        <f>январь!BE257+февраль!BE257+март!BE257+апрель!BE257+май!BE257+июнь!BE257+июль!BE257+август!BE257+сентябрь!BE257+октябрь!BE257+ноябрь!BE257+декабрь!BE257</f>
        <v>0</v>
      </c>
      <c r="BI257" s="36">
        <f>январь!BF257+февраль!BF257+март!BF257+апрель!BF257+май!BF257+июнь!BF257+июль!BF257+август!BF257+сентябрь!BF257+октябрь!BF257+ноябрь!BF257+декабрь!BF257</f>
        <v>3.0000000000000001E-3</v>
      </c>
      <c r="BJ257" s="36">
        <f>январь!BG257+февраль!BG257+март!BG257+апрель!BG257+май!BG257+июнь!BG257+июль!BG257+август!BG257+сентябрь!BG257+октябрь!BG257+ноябрь!BG257+декабрь!BG257</f>
        <v>2.9129999999999998</v>
      </c>
      <c r="BK257" s="36">
        <f>январь!BH257+февраль!BH257+март!BH257+апрель!BH257+май!BH257+июнь!BH257+июль!BH257+август!BH257+сентябрь!BH257+октябрь!BH257+ноябрь!BH257+декабрь!BH257</f>
        <v>0</v>
      </c>
      <c r="BL257" s="36">
        <f>январь!BI257+февраль!BI257+март!BI257+апрель!BI257+май!BI257+июнь!BI257+июль!BI257+август!BI257+сентябрь!BI257+октябрь!BI257+ноябрь!BI257+декабрь!BI257</f>
        <v>0</v>
      </c>
      <c r="BM257" s="29">
        <f>январь!BJ257+февраль!BJ257+март!BJ257+апрель!BJ257+май!BJ257+июнь!BJ257+июль!BJ257+август!BJ257+сентябрь!BJ257+октябрь!BJ257+ноябрь!BJ257+декабрь!BJ257</f>
        <v>0</v>
      </c>
      <c r="BN257" s="36">
        <f>январь!BK257+февраль!BK257+март!BK257+апрель!BK257+май!BK257+июнь!BK257+июль!BK257+август!BK257+сентябрь!BK257+октябрь!BK257+ноябрь!BK257+декабрь!BK257</f>
        <v>0</v>
      </c>
      <c r="BO257" s="29">
        <f>январь!BL257+февраль!BL257+март!BL257+апрель!BL257+май!BL257+июнь!BL257+июль!BL257+август!BL257+сентябрь!BL257+октябрь!BL257+ноябрь!BL257+декабрь!BL257</f>
        <v>5</v>
      </c>
      <c r="BP257" s="36">
        <f>январь!BM257+февраль!BM257+март!BM257+апрель!BM257+май!BM257+июнь!BM257+июль!BM257+август!BM257+сентябрь!BM257+октябрь!BM257+ноябрь!BM257+декабрь!BM257</f>
        <v>1.5579999999999998</v>
      </c>
      <c r="BQ257" s="36">
        <f>январь!BN257+февраль!BN257+март!BN257+апрель!BN257+май!BN257+июнь!BN257+июль!BN257+август!BN257+сентябрь!BN257+октябрь!BN257+ноябрь!BN257+декабрь!BN257</f>
        <v>0</v>
      </c>
      <c r="BR257" s="36">
        <f>январь!BO257+февраль!BO257+март!BO257+апрель!BO257+май!BO257+июнь!BO257+июль!BO257+август!BO257+сентябрь!BO257+октябрь!BO257+ноябрь!BO257+декабрь!BO257</f>
        <v>0</v>
      </c>
      <c r="BS257" s="29">
        <f>январь!BP257+февраль!BP257+март!BP257+апрель!BP257+май!BP257+июнь!BP257+июль!BP257+август!BP257+сентябрь!BP257+октябрь!BP257+ноябрь!BP257+декабрь!BP257</f>
        <v>0</v>
      </c>
      <c r="BT257" s="36">
        <f>январь!BQ257+февраль!BQ257+март!BQ257+апрель!BQ257+май!BQ257+июнь!BQ257+июль!BQ257+август!BQ257+сентябрь!BQ257+октябрь!BQ257+ноябрь!BQ257+декабрь!BQ257</f>
        <v>0</v>
      </c>
      <c r="BU257" s="29">
        <f>январь!BR257+февраль!BR257+март!BR257+апрель!BR257+май!BR257+июнь!BR257+июль!BR257+август!BR257+сентябрь!BR257+октябрь!BR257+ноябрь!BR257+декабрь!BR257</f>
        <v>0</v>
      </c>
      <c r="BV257" s="36">
        <f>январь!BS257+февраль!BS257+март!BS257+апрель!BS257+май!BS257+июнь!BS257+июль!BS257+август!BS257+сентябрь!BS257+октябрь!BS257+ноябрь!BS257+декабрь!BS257</f>
        <v>0</v>
      </c>
      <c r="BW257" s="36">
        <f>январь!BT257+февраль!BT257+март!BT257+апрель!BT257+май!BT257+июнь!BT257+июль!BT257+август!BT257+сентябрь!BT257+октябрь!BT257+ноябрь!BT257+декабрь!BT257</f>
        <v>0</v>
      </c>
      <c r="BX257" s="36">
        <f>январь!BU257+февраль!BU257+март!BU257+апрель!BU257+май!BU257+июнь!BU257+июль!BU257+август!BU257+сентябрь!BU257+октябрь!BU257+ноябрь!BU257+декабрь!BU257</f>
        <v>0</v>
      </c>
      <c r="BY257" s="36">
        <f>январь!BV257+февраль!BV257+март!BV257+апрель!BV257+май!BV257+июнь!BV257+июль!BV257+август!BV257+сентябрь!BV257+октябрь!BV257+ноябрь!BV257+декабрь!BV257</f>
        <v>52.344000000000001</v>
      </c>
      <c r="BZ257" s="77">
        <v>4</v>
      </c>
    </row>
    <row r="258" spans="1:78" x14ac:dyDescent="0.25">
      <c r="A258" s="16">
        <v>256</v>
      </c>
      <c r="B258" s="16">
        <v>2</v>
      </c>
      <c r="C258" s="37" t="s">
        <v>711</v>
      </c>
      <c r="D258" s="51">
        <v>182.31959145893714</v>
      </c>
      <c r="E258" s="25">
        <v>-151.76570000000001</v>
      </c>
      <c r="F258" s="26">
        <f t="shared" si="9"/>
        <v>26.73389145893713</v>
      </c>
      <c r="G258" s="26">
        <f t="shared" si="10"/>
        <v>178.49959145893715</v>
      </c>
      <c r="H258" s="26">
        <f t="shared" si="11"/>
        <v>3.82</v>
      </c>
      <c r="I258" s="36">
        <f>январь!F258+февраль!F258+март!F258+апрель!F258+май!F258+июнь!F258+июль!F258+август!F258+сентябрь!F258+октябрь!F258+ноябрь!F258+декабрь!F258</f>
        <v>0</v>
      </c>
      <c r="J258" s="36">
        <f>январь!G258+февраль!G258+март!G258+апрель!G258+май!G258+июнь!G258+июль!G258+август!G258+сентябрь!G258+октябрь!G258+ноябрь!G258+декабрь!G258</f>
        <v>0</v>
      </c>
      <c r="K258" s="36">
        <f>январь!H258+февраль!H258+март!H258+апрель!H258+май!H258+июнь!H258+июль!H258+август!H258+сентябрь!H258+октябрь!H258+ноябрь!H258+декабрь!H258</f>
        <v>0</v>
      </c>
      <c r="L258" s="27">
        <f>январь!I258+февраль!I258+март!I258+апрель!I258+май!I258+июнь!I258+июль!I258+август!I258+сентябрь!I258+октябрь!I258+ноябрь!I258+декабрь!I258</f>
        <v>0</v>
      </c>
      <c r="M258" s="36">
        <f>январь!J258+февраль!J258+март!J258+апрель!J258+май!J258+июнь!J258+июль!J258+август!J258+сентябрь!J258+октябрь!J258+ноябрь!J258+декабрь!J258</f>
        <v>0</v>
      </c>
      <c r="N258" s="36">
        <f>январь!K258+февраль!K258+март!K258+апрель!K258+май!K258+июнь!K258+июль!K258+август!K258+сентябрь!K258+октябрь!K258+ноябрь!K258+декабрь!K258</f>
        <v>0</v>
      </c>
      <c r="O258" s="36">
        <f>январь!L258+февраль!L258+март!L258+апрель!L258+май!L258+июнь!L258+июль!L258+август!L258+сентябрь!L258+октябрь!L258+ноябрь!L258+декабрь!L258</f>
        <v>0</v>
      </c>
      <c r="P258" s="36">
        <f>январь!M258+февраль!M258+март!M258+апрель!M258+май!M258+июнь!M258+июль!M258+август!M258+сентябрь!M258+октябрь!M258+ноябрь!M258+декабрь!M258</f>
        <v>0</v>
      </c>
      <c r="Q258" s="36">
        <f>январь!N258+февраль!N258+март!N258+апрель!N258+май!N258+июнь!N258+июль!N258+август!N258+сентябрь!N258+октябрь!N258+ноябрь!N258+декабрь!N258</f>
        <v>0</v>
      </c>
      <c r="R258" s="29">
        <f>январь!O258+февраль!O258+март!O258+апрель!O258+май!O258+июнь!O258+июль!O258+август!O258+сентябрь!O258+октябрь!O258+ноябрь!O258+декабрь!O258</f>
        <v>0</v>
      </c>
      <c r="S258" s="36">
        <f>январь!P258+февраль!P258+март!P258+апрель!P258+май!P258+июнь!P258+июль!P258+август!P258+сентябрь!P258+октябрь!P258+ноябрь!P258+декабрь!P258</f>
        <v>0</v>
      </c>
      <c r="T258" s="29">
        <f>январь!Q258+февраль!Q258+март!Q258+апрель!Q258+май!Q258+июнь!Q258+июль!Q258+август!Q258+сентябрь!Q258+октябрь!Q258+ноябрь!Q258+декабрь!Q258</f>
        <v>0</v>
      </c>
      <c r="U258" s="36">
        <f>январь!R258+февраль!R258+март!R258+апрель!R258+май!R258+июнь!R258+июль!R258+август!R258+сентябрь!R258+октябрь!R258+ноябрь!R258+декабрь!R258</f>
        <v>0</v>
      </c>
      <c r="V258" s="36">
        <f>январь!S258+февраль!S258+март!S258+апрель!S258+май!S258+июнь!S258+июль!S258+август!S258+сентябрь!S258+октябрь!S258+ноябрь!S258+декабрь!S258</f>
        <v>0</v>
      </c>
      <c r="W258" s="36">
        <f>январь!T258+февраль!T258+март!T258+апрель!T258+май!T258+июнь!T258+июль!T258+август!T258+сентябрь!T258+октябрь!T258+ноябрь!T258+декабрь!T258</f>
        <v>0</v>
      </c>
      <c r="X258" s="36">
        <f>январь!U258+февраль!U258+март!U258+апрель!U258+май!U258+июнь!U258+июль!U258+август!U258+сентябрь!U258+октябрь!U258+ноябрь!U258+декабрь!U258</f>
        <v>0</v>
      </c>
      <c r="Y258" s="36">
        <f>январь!V258+февраль!V258+март!V258+апрель!V258+май!V258+июнь!V258+июль!V258+август!V258+сентябрь!V258+октябрь!V258+ноябрь!V258+декабрь!V258</f>
        <v>0</v>
      </c>
      <c r="Z258" s="36">
        <f>январь!W258+февраль!W258+март!W258+апрель!W258+май!W258+июнь!W258+июль!W258+август!W258+сентябрь!W258+октябрь!W258+ноябрь!W258+декабрь!W258</f>
        <v>0</v>
      </c>
      <c r="AA258" s="36">
        <f>январь!X258+февраль!X258+март!X258+апрель!X258+май!X258+июнь!X258+июль!X258+август!X258+сентябрь!X258+октябрь!X258+ноябрь!X258+декабрь!X258</f>
        <v>0</v>
      </c>
      <c r="AB258" s="29">
        <f>январь!Y258+февраль!Y258+март!Y258+апрель!Y258+май!Y258+июнь!Y258+июль!Y258+август!Y258+сентябрь!Y258+октябрь!Y258+ноябрь!Y258+декабрь!Y258</f>
        <v>0</v>
      </c>
      <c r="AC258" s="36">
        <f>январь!Z258+февраль!Z258+март!Z258+апрель!Z258+май!Z258+июнь!Z258+июль!Z258+август!Z258+сентябрь!Z258+октябрь!Z258+ноябрь!Z258+декабрь!Z258</f>
        <v>0</v>
      </c>
      <c r="AD258" s="66" t="str">
        <f>CONCATENATE(январь!AA258,$BZ$1,февраль!AA258,$BZ$1,март!AA258,$BZ$1,апрель!AA258,$BZ$1,май!AA258,$BZ$1,июнь!AA258,$BZ$1,июль!AA258,$BZ$1,август!AA258,$BZ$1,сентябрь!AA258,$BZ$1,октябрь!AA258,$BZ$1,ноябрь!AA258,$BZ$1,декабрь!AA258)</f>
        <v xml:space="preserve">           </v>
      </c>
      <c r="AE258" s="36">
        <f>январь!AB258+февраль!AB258+март!AB258+апрель!AB258+май!AB258+июнь!AB258+июль!AB258+август!AB258+сентябрь!AB258+октябрь!AB258+ноябрь!AB258+декабрь!AB258</f>
        <v>0</v>
      </c>
      <c r="AF258" s="36">
        <f>январь!AC258+февраль!AC258+март!AC258+апрель!AC258+май!AC258+июнь!AC258+июль!AC258+август!AC258+сентябрь!AC258+октябрь!AC258+ноябрь!AC258+декабрь!AC258</f>
        <v>0</v>
      </c>
      <c r="AG258" s="36">
        <f>январь!AD258+февраль!AD258+март!AD258+апрель!AD258+май!AD258+июнь!AD258+июль!AD258+август!AD258+сентябрь!AD258+октябрь!AD258+ноябрь!AD258+декабрь!AD258</f>
        <v>0</v>
      </c>
      <c r="AH258" s="36">
        <f>январь!AE258+февраль!AE258+март!AE258+апрель!AE258+май!AE258+июнь!AE258+июль!AE258+август!AE258+сентябрь!AE258+октябрь!AE258+ноябрь!AE258+декабрь!AE258</f>
        <v>0</v>
      </c>
      <c r="AI258" s="36">
        <f>январь!AF258+февраль!AF258+март!AF258+апрель!AF258+май!AF258+июнь!AF258+июль!AF258+август!AF258+сентябрь!AF258+октябрь!AF258+ноябрь!AF258+декабрь!AF258</f>
        <v>0</v>
      </c>
      <c r="AJ258" s="36">
        <f>январь!AG258+февраль!AG258+март!AG258+апрель!AG258+май!AG258+июнь!AG258+июль!AG258+август!AG258+сентябрь!AG258+октябрь!AG258+ноябрь!AG258+декабрь!AG258</f>
        <v>0</v>
      </c>
      <c r="AK258" s="29">
        <f>январь!AH258+февраль!AH258+март!AH258+апрель!AH258+май!AH258+июнь!AH258+июль!AH258+август!AH258+сентябрь!AH258+октябрь!AH258+ноябрь!AH258+декабрь!AH258</f>
        <v>3</v>
      </c>
      <c r="AL258" s="36">
        <f>январь!AI258+февраль!AI258+март!AI258+апрель!AI258+май!AI258+июнь!AI258+июль!AI258+август!AI258+сентябрь!AI258+октябрь!AI258+ноябрь!AI258+декабрь!AI258</f>
        <v>3.82</v>
      </c>
      <c r="AM258" s="29">
        <f>январь!AJ258+февраль!AJ258+март!AJ258+апрель!AJ258+май!AJ258+июнь!AJ258+июль!AJ258+август!AJ258+сентябрь!AJ258+октябрь!AJ258+ноябрь!AJ258+декабрь!AJ258</f>
        <v>0</v>
      </c>
      <c r="AN258" s="36">
        <f>январь!AK258+февраль!AK258+март!AK258+апрель!AK258+май!AK258+июнь!AK258+июль!AK258+август!AK258+сентябрь!AK258+октябрь!AK258+ноябрь!AK258+декабрь!AK258</f>
        <v>0</v>
      </c>
      <c r="AO258" s="36">
        <f>январь!AL258+февраль!AL258+март!AL258+апрель!AL258+май!AL258+июнь!AL258+июль!AL258+август!AL258+сентябрь!AL258+октябрь!AL258+ноябрь!AL258+декабрь!AL258</f>
        <v>0</v>
      </c>
      <c r="AP258" s="36">
        <f>январь!AM258+февраль!AM258+март!AM258+апрель!AM258+май!AM258+июнь!AM258+июль!AM258+август!AM258+сентябрь!AM258+октябрь!AM258+ноябрь!AM258+декабрь!AM258</f>
        <v>0</v>
      </c>
      <c r="AQ258" s="29">
        <f>январь!AN258+февраль!AN258+март!AN258+апрель!AN258+май!AN258+июнь!AN258+июль!AN258+август!AN258+сентябрь!AN258+октябрь!AN258+ноябрь!AN258+декабрь!AN258</f>
        <v>0</v>
      </c>
      <c r="AR258" s="36">
        <f>январь!AO258+февраль!AO258+март!AO258+апрель!AO258+май!AO258+июнь!AO258+июль!AO258+август!AO258+сентябрь!AO258+октябрь!AO258+ноябрь!AO258+декабрь!AO258</f>
        <v>0</v>
      </c>
      <c r="AS258" s="29">
        <f>январь!AP258+февраль!AP258+март!AP258+апрель!AP258+май!AP258+июнь!AP258+июль!AP258+август!AP258+сентябрь!AP258+октябрь!AP258+ноябрь!AP258+декабрь!AP258</f>
        <v>0</v>
      </c>
      <c r="AT258" s="36">
        <f>январь!AQ258+февраль!AQ258+март!AQ258+апрель!AQ258+май!AQ258+июнь!AQ258+июль!AQ258+август!AQ258+сентябрь!AQ258+октябрь!AQ258+ноябрь!AQ258+декабрь!AQ258</f>
        <v>0</v>
      </c>
      <c r="AU258" s="29">
        <f>январь!AR258+февраль!AR258+март!AR258+апрель!AR258+май!AR258+июнь!AR258+июль!AR258+август!AR258+сентябрь!AR258+октябрь!AR258+ноябрь!AR258+декабрь!AR258</f>
        <v>0</v>
      </c>
      <c r="AV258" s="36">
        <f>январь!AS258+февраль!AS258+март!AS258+апрель!AS258+май!AS258+июнь!AS258+июль!AS258+август!AS258+сентябрь!AS258+октябрь!AS258+ноябрь!AS258+декабрь!AS258</f>
        <v>0</v>
      </c>
      <c r="AW258" s="36">
        <f>январь!AT258+февраль!AT258+март!AT258+апрель!AT258+май!AT258+июнь!AT258+июль!AT258+август!AT258+сентябрь!AT258+октябрь!AT258+ноябрь!AT258+декабрь!AT258</f>
        <v>0</v>
      </c>
      <c r="AX258" s="36">
        <f>январь!AU258+февраль!AU258+март!AU258+апрель!AU258+май!AU258+июнь!AU258+июль!AU258+август!AU258+сентябрь!AU258+октябрь!AU258+ноябрь!AU258+декабрь!AU258</f>
        <v>0</v>
      </c>
      <c r="AY258" s="29">
        <f>январь!AV258+февраль!AV258+март!AV258+апрель!AV258+май!AV258+июнь!AV258+июль!AV258+август!AV258+сентябрь!AV258+октябрь!AV258+ноябрь!AV258+декабрь!AV258</f>
        <v>0</v>
      </c>
      <c r="AZ258" s="36">
        <f>январь!AW258+февраль!AW258+март!AW258+апрель!AW258+май!AW258+июнь!AW258+июль!AW258+август!AW258+сентябрь!AW258+октябрь!AW258+ноябрь!AW258+декабрь!AW258</f>
        <v>0</v>
      </c>
      <c r="BA258" s="36">
        <f>январь!AX258+февраль!AX258+март!AX258+апрель!AX258+май!AX258+июнь!AX258+июль!AX258+август!AX258+сентябрь!AX258+октябрь!AX258+ноябрь!AX258+декабрь!AX258</f>
        <v>0</v>
      </c>
      <c r="BB258" s="36">
        <f>январь!AY258+февраль!AY258+март!AY258+апрель!AY258+май!AY258+июнь!AY258+июль!AY258+август!AY258+сентябрь!AY258+октябрь!AY258+ноябрь!AY258+декабрь!AY258</f>
        <v>0</v>
      </c>
      <c r="BC258" s="29">
        <f>январь!AZ258+февраль!AZ258+март!AZ258+апрель!AZ258+май!AZ258+июнь!AZ258+июль!AZ258+август!AZ258+сентябрь!AZ258+октябрь!AZ258+ноябрь!AZ258+декабрь!AZ258</f>
        <v>0</v>
      </c>
      <c r="BD258" s="36">
        <f>январь!BA258+февраль!BA258+март!BA258+апрель!BA258+май!BA258+июнь!BA258+июль!BA258+август!BA258+сентябрь!BA258+октябрь!BA258+ноябрь!BA258+декабрь!BA258</f>
        <v>0</v>
      </c>
      <c r="BE258" s="36">
        <f>январь!BB258+февраль!BB258+март!BB258+апрель!BB258+май!BB258+июнь!BB258+июль!BB258+август!BB258+сентябрь!BB258+октябрь!BB258+ноябрь!BB258+декабрь!BB258</f>
        <v>0</v>
      </c>
      <c r="BF258" s="36">
        <f>январь!BC258+февраль!BC258+март!BC258+апрель!BC258+май!BC258+июнь!BC258+июль!BC258+август!BC258+сентябрь!BC258+октябрь!BC258+ноябрь!BC258+декабрь!BC258</f>
        <v>0</v>
      </c>
      <c r="BG258" s="36">
        <f>январь!BD258+февраль!BD258+март!BD258+апрель!BD258+май!BD258+июнь!BD258+июль!BD258+август!BD258+сентябрь!BD258+октябрь!BD258+ноябрь!BD258+декабрь!BD258</f>
        <v>0</v>
      </c>
      <c r="BH258" s="36">
        <f>январь!BE258+февраль!BE258+март!BE258+апрель!BE258+май!BE258+июнь!BE258+июль!BE258+август!BE258+сентябрь!BE258+октябрь!BE258+ноябрь!BE258+декабрь!BE258</f>
        <v>0</v>
      </c>
      <c r="BI258" s="36">
        <f>январь!BF258+февраль!BF258+март!BF258+апрель!BF258+май!BF258+июнь!BF258+июль!BF258+август!BF258+сентябрь!BF258+октябрь!BF258+ноябрь!BF258+декабрь!BF258</f>
        <v>0</v>
      </c>
      <c r="BJ258" s="36">
        <f>январь!BG258+февраль!BG258+март!BG258+апрель!BG258+май!BG258+июнь!BG258+июль!BG258+август!BG258+сентябрь!BG258+октябрь!BG258+ноябрь!BG258+декабрь!BG258</f>
        <v>0</v>
      </c>
      <c r="BK258" s="36">
        <f>январь!BH258+февраль!BH258+март!BH258+апрель!BH258+май!BH258+июнь!BH258+июль!BH258+август!BH258+сентябрь!BH258+октябрь!BH258+ноябрь!BH258+декабрь!BH258</f>
        <v>0</v>
      </c>
      <c r="BL258" s="36">
        <f>январь!BI258+февраль!BI258+март!BI258+апрель!BI258+май!BI258+июнь!BI258+июль!BI258+август!BI258+сентябрь!BI258+октябрь!BI258+ноябрь!BI258+декабрь!BI258</f>
        <v>0</v>
      </c>
      <c r="BM258" s="29">
        <f>январь!BJ258+февраль!BJ258+март!BJ258+апрель!BJ258+май!BJ258+июнь!BJ258+июль!BJ258+август!BJ258+сентябрь!BJ258+октябрь!BJ258+ноябрь!BJ258+декабрь!BJ258</f>
        <v>0</v>
      </c>
      <c r="BN258" s="36">
        <f>январь!BK258+февраль!BK258+март!BK258+апрель!BK258+май!BK258+июнь!BK258+июль!BK258+август!BK258+сентябрь!BK258+октябрь!BK258+ноябрь!BK258+декабрь!BK258</f>
        <v>0</v>
      </c>
      <c r="BO258" s="29">
        <f>январь!BL258+февраль!BL258+март!BL258+апрель!BL258+май!BL258+июнь!BL258+июль!BL258+август!BL258+сентябрь!BL258+октябрь!BL258+ноябрь!BL258+декабрь!BL258</f>
        <v>0</v>
      </c>
      <c r="BP258" s="36">
        <f>январь!BM258+февраль!BM258+март!BM258+апрель!BM258+май!BM258+июнь!BM258+июль!BM258+август!BM258+сентябрь!BM258+октябрь!BM258+ноябрь!BM258+декабрь!BM258</f>
        <v>0</v>
      </c>
      <c r="BQ258" s="36">
        <f>январь!BN258+февраль!BN258+март!BN258+апрель!BN258+май!BN258+июнь!BN258+июль!BN258+август!BN258+сентябрь!BN258+октябрь!BN258+ноябрь!BN258+декабрь!BN258</f>
        <v>0</v>
      </c>
      <c r="BR258" s="36">
        <f>январь!BO258+февраль!BO258+март!BO258+апрель!BO258+май!BO258+июнь!BO258+июль!BO258+август!BO258+сентябрь!BO258+октябрь!BO258+ноябрь!BO258+декабрь!BO258</f>
        <v>0</v>
      </c>
      <c r="BS258" s="29">
        <f>январь!BP258+февраль!BP258+март!BP258+апрель!BP258+май!BP258+июнь!BP258+июль!BP258+август!BP258+сентябрь!BP258+октябрь!BP258+ноябрь!BP258+декабрь!BP258</f>
        <v>0</v>
      </c>
      <c r="BT258" s="36">
        <f>январь!BQ258+февраль!BQ258+март!BQ258+апрель!BQ258+май!BQ258+июнь!BQ258+июль!BQ258+август!BQ258+сентябрь!BQ258+октябрь!BQ258+ноябрь!BQ258+декабрь!BQ258</f>
        <v>0</v>
      </c>
      <c r="BU258" s="29">
        <f>январь!BR258+февраль!BR258+март!BR258+апрель!BR258+май!BR258+июнь!BR258+июль!BR258+август!BR258+сентябрь!BR258+октябрь!BR258+ноябрь!BR258+декабрь!BR258</f>
        <v>0</v>
      </c>
      <c r="BV258" s="36">
        <f>январь!BS258+февраль!BS258+март!BS258+апрель!BS258+май!BS258+июнь!BS258+июль!BS258+август!BS258+сентябрь!BS258+октябрь!BS258+ноябрь!BS258+декабрь!BS258</f>
        <v>0</v>
      </c>
      <c r="BW258" s="36">
        <f>январь!BT258+февраль!BT258+март!BT258+апрель!BT258+май!BT258+июнь!BT258+июль!BT258+август!BT258+сентябрь!BT258+октябрь!BT258+ноябрь!BT258+декабрь!BT258</f>
        <v>0</v>
      </c>
      <c r="BX258" s="36">
        <f>январь!BU258+февраль!BU258+март!BU258+апрель!BU258+май!BU258+июнь!BU258+июль!BU258+август!BU258+сентябрь!BU258+октябрь!BU258+ноябрь!BU258+декабрь!BU258</f>
        <v>0</v>
      </c>
      <c r="BY258" s="36">
        <f>январь!BV258+февраль!BV258+март!BV258+апрель!BV258+май!BV258+июнь!BV258+июль!BV258+август!BV258+сентябрь!BV258+октябрь!BV258+ноябрь!BV258+декабрь!BV258</f>
        <v>0</v>
      </c>
      <c r="BZ258" s="77">
        <v>2</v>
      </c>
    </row>
    <row r="259" spans="1:78" x14ac:dyDescent="0.25">
      <c r="A259" s="16">
        <v>257</v>
      </c>
      <c r="B259" s="16">
        <v>2</v>
      </c>
      <c r="C259" s="37" t="s">
        <v>712</v>
      </c>
      <c r="D259" s="51">
        <v>284.2904717487923</v>
      </c>
      <c r="E259" s="25">
        <v>88.872331999999915</v>
      </c>
      <c r="F259" s="26">
        <f t="shared" si="9"/>
        <v>347.79980374879221</v>
      </c>
      <c r="G259" s="26">
        <f t="shared" si="10"/>
        <v>258.9274717487923</v>
      </c>
      <c r="H259" s="26">
        <f t="shared" si="11"/>
        <v>25.363000000000003</v>
      </c>
      <c r="I259" s="36">
        <f>январь!F259+февраль!F259+март!F259+апрель!F259+май!F259+июнь!F259+июль!F259+август!F259+сентябрь!F259+октябрь!F259+ноябрь!F259+декабрь!F259</f>
        <v>0</v>
      </c>
      <c r="J259" s="36">
        <f>январь!G259+февраль!G259+март!G259+апрель!G259+май!G259+июнь!G259+июль!G259+август!G259+сентябрь!G259+октябрь!G259+ноябрь!G259+декабрь!G259</f>
        <v>0</v>
      </c>
      <c r="K259" s="36">
        <f>январь!H259+февраль!H259+март!H259+апрель!H259+май!H259+июнь!H259+июль!H259+август!H259+сентябрь!H259+октябрь!H259+ноябрь!H259+декабрь!H259</f>
        <v>0</v>
      </c>
      <c r="L259" s="27">
        <f>январь!I259+февраль!I259+март!I259+апрель!I259+май!I259+июнь!I259+июль!I259+август!I259+сентябрь!I259+октябрь!I259+ноябрь!I259+декабрь!I259</f>
        <v>0</v>
      </c>
      <c r="M259" s="36">
        <f>январь!J259+февраль!J259+март!J259+апрель!J259+май!J259+июнь!J259+июль!J259+август!J259+сентябрь!J259+октябрь!J259+ноябрь!J259+декабрь!J259</f>
        <v>0</v>
      </c>
      <c r="N259" s="36">
        <f>январь!K259+февраль!K259+март!K259+апрель!K259+май!K259+июнь!K259+июль!K259+август!K259+сентябрь!K259+октябрь!K259+ноябрь!K259+декабрь!K259</f>
        <v>0</v>
      </c>
      <c r="O259" s="36">
        <f>январь!L259+февраль!L259+март!L259+апрель!L259+май!L259+июнь!L259+июль!L259+август!L259+сентябрь!L259+октябрь!L259+ноябрь!L259+декабрь!L259</f>
        <v>0</v>
      </c>
      <c r="P259" s="36">
        <f>январь!M259+февраль!M259+март!M259+апрель!M259+май!M259+июнь!M259+июль!M259+август!M259+сентябрь!M259+октябрь!M259+ноябрь!M259+декабрь!M259</f>
        <v>0</v>
      </c>
      <c r="Q259" s="36">
        <f>январь!N259+февраль!N259+март!N259+апрель!N259+май!N259+июнь!N259+июль!N259+август!N259+сентябрь!N259+октябрь!N259+ноябрь!N259+декабрь!N259</f>
        <v>0</v>
      </c>
      <c r="R259" s="29">
        <f>январь!O259+февраль!O259+март!O259+апрель!O259+май!O259+июнь!O259+июль!O259+август!O259+сентябрь!O259+октябрь!O259+ноябрь!O259+декабрь!O259</f>
        <v>0</v>
      </c>
      <c r="S259" s="36">
        <f>январь!P259+февраль!P259+март!P259+апрель!P259+май!P259+июнь!P259+июль!P259+август!P259+сентябрь!P259+октябрь!P259+ноябрь!P259+декабрь!P259</f>
        <v>0</v>
      </c>
      <c r="T259" s="29">
        <f>январь!Q259+февраль!Q259+март!Q259+апрель!Q259+май!Q259+июнь!Q259+июль!Q259+август!Q259+сентябрь!Q259+октябрь!Q259+ноябрь!Q259+декабрь!Q259</f>
        <v>0</v>
      </c>
      <c r="U259" s="36">
        <f>январь!R259+февраль!R259+март!R259+апрель!R259+май!R259+июнь!R259+июль!R259+август!R259+сентябрь!R259+октябрь!R259+ноябрь!R259+декабрь!R259</f>
        <v>0</v>
      </c>
      <c r="V259" s="36">
        <f>январь!S259+февраль!S259+март!S259+апрель!S259+май!S259+июнь!S259+июль!S259+август!S259+сентябрь!S259+октябрь!S259+ноябрь!S259+декабрь!S259</f>
        <v>0</v>
      </c>
      <c r="W259" s="36">
        <f>январь!T259+февраль!T259+март!T259+апрель!T259+май!T259+июнь!T259+июль!T259+август!T259+сентябрь!T259+октябрь!T259+ноябрь!T259+декабрь!T259</f>
        <v>0</v>
      </c>
      <c r="X259" s="36">
        <f>январь!U259+февраль!U259+март!U259+апрель!U259+май!U259+июнь!U259+июль!U259+август!U259+сентябрь!U259+октябрь!U259+ноябрь!U259+декабрь!U259</f>
        <v>0</v>
      </c>
      <c r="Y259" s="36">
        <f>январь!V259+февраль!V259+март!V259+апрель!V259+май!V259+июнь!V259+июль!V259+август!V259+сентябрь!V259+октябрь!V259+ноябрь!V259+декабрь!V259</f>
        <v>0</v>
      </c>
      <c r="Z259" s="36">
        <f>январь!W259+февраль!W259+март!W259+апрель!W259+май!W259+июнь!W259+июль!W259+август!W259+сентябрь!W259+октябрь!W259+ноябрь!W259+декабрь!W259</f>
        <v>0</v>
      </c>
      <c r="AA259" s="36">
        <f>январь!X259+февраль!X259+март!X259+апрель!X259+май!X259+июнь!X259+июль!X259+август!X259+сентябрь!X259+октябрь!X259+ноябрь!X259+декабрь!X259</f>
        <v>0</v>
      </c>
      <c r="AB259" s="29">
        <f>январь!Y259+февраль!Y259+март!Y259+апрель!Y259+май!Y259+июнь!Y259+июль!Y259+август!Y259+сентябрь!Y259+октябрь!Y259+ноябрь!Y259+декабрь!Y259</f>
        <v>0</v>
      </c>
      <c r="AC259" s="36">
        <f>январь!Z259+февраль!Z259+март!Z259+апрель!Z259+май!Z259+июнь!Z259+июль!Z259+август!Z259+сентябрь!Z259+октябрь!Z259+ноябрь!Z259+декабрь!Z259</f>
        <v>0</v>
      </c>
      <c r="AD259" s="66" t="str">
        <f>CONCATENATE(январь!AA259,$BZ$1,февраль!AA259,$BZ$1,март!AA259,$BZ$1,апрель!AA259,$BZ$1,май!AA259,$BZ$1,июнь!AA259,$BZ$1,июль!AA259,$BZ$1,август!AA259,$BZ$1,сентябрь!AA259,$BZ$1,октябрь!AA259,$BZ$1,ноябрь!AA259,$BZ$1,декабрь!AA259)</f>
        <v xml:space="preserve">           </v>
      </c>
      <c r="AE259" s="36">
        <f>январь!AB259+февраль!AB259+март!AB259+апрель!AB259+май!AB259+июнь!AB259+июль!AB259+август!AB259+сентябрь!AB259+октябрь!AB259+ноябрь!AB259+декабрь!AB259</f>
        <v>0</v>
      </c>
      <c r="AF259" s="36">
        <f>январь!AC259+февраль!AC259+март!AC259+апрель!AC259+май!AC259+июнь!AC259+июль!AC259+август!AC259+сентябрь!AC259+октябрь!AC259+ноябрь!AC259+декабрь!AC259</f>
        <v>0</v>
      </c>
      <c r="AG259" s="36">
        <f>январь!AD259+февраль!AD259+март!AD259+апрель!AD259+май!AD259+июнь!AD259+июль!AD259+август!AD259+сентябрь!AD259+октябрь!AD259+ноябрь!AD259+декабрь!AD259</f>
        <v>0</v>
      </c>
      <c r="AH259" s="36">
        <f>январь!AE259+февраль!AE259+март!AE259+апрель!AE259+май!AE259+июнь!AE259+июль!AE259+август!AE259+сентябрь!AE259+октябрь!AE259+ноябрь!AE259+декабрь!AE259</f>
        <v>0</v>
      </c>
      <c r="AI259" s="36">
        <f>январь!AF259+февраль!AF259+март!AF259+апрель!AF259+май!AF259+июнь!AF259+июль!AF259+август!AF259+сентябрь!AF259+октябрь!AF259+ноябрь!AF259+декабрь!AF259</f>
        <v>0</v>
      </c>
      <c r="AJ259" s="36">
        <f>январь!AG259+февраль!AG259+март!AG259+апрель!AG259+май!AG259+июнь!AG259+июль!AG259+август!AG259+сентябрь!AG259+октябрь!AG259+ноябрь!AG259+декабрь!AG259</f>
        <v>0</v>
      </c>
      <c r="AK259" s="29">
        <f>январь!AH259+февраль!AH259+март!AH259+апрель!AH259+май!AH259+июнь!AH259+июль!AH259+август!AH259+сентябрь!AH259+октябрь!AH259+ноябрь!AH259+декабрь!AH259</f>
        <v>0</v>
      </c>
      <c r="AL259" s="36">
        <f>январь!AI259+февраль!AI259+март!AI259+апрель!AI259+май!AI259+июнь!AI259+июль!AI259+август!AI259+сентябрь!AI259+октябрь!AI259+ноябрь!AI259+декабрь!AI259</f>
        <v>0</v>
      </c>
      <c r="AM259" s="29">
        <f>январь!AJ259+февраль!AJ259+март!AJ259+апрель!AJ259+май!AJ259+июнь!AJ259+июль!AJ259+август!AJ259+сентябрь!AJ259+октябрь!AJ259+ноябрь!AJ259+декабрь!AJ259</f>
        <v>0</v>
      </c>
      <c r="AN259" s="36">
        <f>январь!AK259+февраль!AK259+март!AK259+апрель!AK259+май!AK259+июнь!AK259+июль!AK259+август!AK259+сентябрь!AK259+октябрь!AK259+ноябрь!AK259+декабрь!AK259</f>
        <v>0</v>
      </c>
      <c r="AO259" s="36">
        <f>январь!AL259+февраль!AL259+март!AL259+апрель!AL259+май!AL259+июнь!AL259+июль!AL259+август!AL259+сентябрь!AL259+октябрь!AL259+ноябрь!AL259+декабрь!AL259</f>
        <v>0</v>
      </c>
      <c r="AP259" s="36">
        <f>январь!AM259+февраль!AM259+март!AM259+апрель!AM259+май!AM259+июнь!AM259+июль!AM259+август!AM259+сентябрь!AM259+октябрь!AM259+ноябрь!AM259+декабрь!AM259</f>
        <v>0</v>
      </c>
      <c r="AQ259" s="29">
        <f>январь!AN259+февраль!AN259+март!AN259+апрель!AN259+май!AN259+июнь!AN259+июль!AN259+август!AN259+сентябрь!AN259+октябрь!AN259+ноябрь!AN259+декабрь!AN259</f>
        <v>0</v>
      </c>
      <c r="AR259" s="36">
        <f>январь!AO259+февраль!AO259+март!AO259+апрель!AO259+май!AO259+июнь!AO259+июль!AO259+август!AO259+сентябрь!AO259+октябрь!AO259+ноябрь!AO259+декабрь!AO259</f>
        <v>0</v>
      </c>
      <c r="AS259" s="29">
        <f>январь!AP259+февраль!AP259+март!AP259+апрель!AP259+май!AP259+июнь!AP259+июль!AP259+август!AP259+сентябрь!AP259+октябрь!AP259+ноябрь!AP259+декабрь!AP259</f>
        <v>0</v>
      </c>
      <c r="AT259" s="36">
        <f>январь!AQ259+февраль!AQ259+март!AQ259+апрель!AQ259+май!AQ259+июнь!AQ259+июль!AQ259+август!AQ259+сентябрь!AQ259+октябрь!AQ259+ноябрь!AQ259+декабрь!AQ259</f>
        <v>0</v>
      </c>
      <c r="AU259" s="29">
        <f>январь!AR259+февраль!AR259+март!AR259+апрель!AR259+май!AR259+июнь!AR259+июль!AR259+август!AR259+сентябрь!AR259+октябрь!AR259+ноябрь!AR259+декабрь!AR259</f>
        <v>0</v>
      </c>
      <c r="AV259" s="36">
        <f>январь!AS259+февраль!AS259+март!AS259+апрель!AS259+май!AS259+июнь!AS259+июль!AS259+август!AS259+сентябрь!AS259+октябрь!AS259+ноябрь!AS259+декабрь!AS259</f>
        <v>0</v>
      </c>
      <c r="AW259" s="36">
        <f>январь!AT259+февраль!AT259+март!AT259+апрель!AT259+май!AT259+июнь!AT259+июль!AT259+август!AT259+сентябрь!AT259+октябрь!AT259+ноябрь!AT259+декабрь!AT259</f>
        <v>0</v>
      </c>
      <c r="AX259" s="36">
        <f>январь!AU259+февраль!AU259+март!AU259+апрель!AU259+май!AU259+июнь!AU259+июль!AU259+август!AU259+сентябрь!AU259+октябрь!AU259+ноябрь!AU259+декабрь!AU259</f>
        <v>0</v>
      </c>
      <c r="AY259" s="29">
        <f>январь!AV259+февраль!AV259+март!AV259+апрель!AV259+май!AV259+июнь!AV259+июль!AV259+август!AV259+сентябрь!AV259+октябрь!AV259+ноябрь!AV259+декабрь!AV259</f>
        <v>0</v>
      </c>
      <c r="AZ259" s="36">
        <f>январь!AW259+февраль!AW259+март!AW259+апрель!AW259+май!AW259+июнь!AW259+июль!AW259+август!AW259+сентябрь!AW259+октябрь!AW259+ноябрь!AW259+декабрь!AW259</f>
        <v>0</v>
      </c>
      <c r="BA259" s="36">
        <f>январь!AX259+февраль!AX259+март!AX259+апрель!AX259+май!AX259+июнь!AX259+июль!AX259+август!AX259+сентябрь!AX259+октябрь!AX259+ноябрь!AX259+декабрь!AX259</f>
        <v>0</v>
      </c>
      <c r="BB259" s="36">
        <f>январь!AY259+февраль!AY259+март!AY259+апрель!AY259+май!AY259+июнь!AY259+июль!AY259+август!AY259+сентябрь!AY259+октябрь!AY259+ноябрь!AY259+декабрь!AY259</f>
        <v>0</v>
      </c>
      <c r="BC259" s="29">
        <f>январь!AZ259+февраль!AZ259+март!AZ259+апрель!AZ259+май!AZ259+июнь!AZ259+июль!AZ259+август!AZ259+сентябрь!AZ259+октябрь!AZ259+ноябрь!AZ259+декабрь!AZ259</f>
        <v>0</v>
      </c>
      <c r="BD259" s="36">
        <f>январь!BA259+февраль!BA259+март!BA259+апрель!BA259+май!BA259+июнь!BA259+июль!BA259+август!BA259+сентябрь!BA259+октябрь!BA259+ноябрь!BA259+декабрь!BA259</f>
        <v>0</v>
      </c>
      <c r="BE259" s="36">
        <f>январь!BB259+февраль!BB259+март!BB259+апрель!BB259+май!BB259+июнь!BB259+июль!BB259+август!BB259+сентябрь!BB259+октябрь!BB259+ноябрь!BB259+декабрь!BB259</f>
        <v>0</v>
      </c>
      <c r="BF259" s="36">
        <f>январь!BC259+февраль!BC259+март!BC259+апрель!BC259+май!BC259+июнь!BC259+июль!BC259+август!BC259+сентябрь!BC259+октябрь!BC259+ноябрь!BC259+декабрь!BC259</f>
        <v>0</v>
      </c>
      <c r="BG259" s="36">
        <f>январь!BD259+февраль!BD259+март!BD259+апрель!BD259+май!BD259+июнь!BD259+июль!BD259+август!BD259+сентябрь!BD259+октябрь!BD259+ноябрь!BD259+декабрь!BD259</f>
        <v>3.0000000000000001E-3</v>
      </c>
      <c r="BH259" s="36">
        <f>январь!BE259+февраль!BE259+март!BE259+апрель!BE259+май!BE259+июнь!BE259+июль!BE259+август!BE259+сентябрь!BE259+октябрь!BE259+ноябрь!BE259+декабрь!BE259</f>
        <v>4.617</v>
      </c>
      <c r="BI259" s="36">
        <f>январь!BF259+февраль!BF259+март!BF259+апрель!BF259+май!BF259+июнь!BF259+июль!BF259+август!BF259+сентябрь!BF259+октябрь!BF259+ноябрь!BF259+декабрь!BF259</f>
        <v>0</v>
      </c>
      <c r="BJ259" s="36">
        <f>январь!BG259+февраль!BG259+март!BG259+апрель!BG259+май!BG259+июнь!BG259+июль!BG259+август!BG259+сентябрь!BG259+октябрь!BG259+ноябрь!BG259+декабрь!BG259</f>
        <v>0</v>
      </c>
      <c r="BK259" s="36">
        <f>январь!BH259+февраль!BH259+март!BH259+апрель!BH259+май!BH259+июнь!BH259+июль!BH259+август!BH259+сентябрь!BH259+октябрь!BH259+ноябрь!BH259+декабрь!BH259</f>
        <v>0</v>
      </c>
      <c r="BL259" s="36">
        <f>январь!BI259+февраль!BI259+март!BI259+апрель!BI259+май!BI259+июнь!BI259+июль!BI259+август!BI259+сентябрь!BI259+октябрь!BI259+ноябрь!BI259+декабрь!BI259</f>
        <v>0</v>
      </c>
      <c r="BM259" s="29">
        <f>январь!BJ259+февраль!BJ259+март!BJ259+апрель!BJ259+май!BJ259+июнь!BJ259+июль!BJ259+август!BJ259+сентябрь!BJ259+октябрь!BJ259+ноябрь!BJ259+декабрь!BJ259</f>
        <v>0</v>
      </c>
      <c r="BN259" s="36">
        <f>январь!BK259+февраль!BK259+март!BK259+апрель!BK259+май!BK259+июнь!BK259+июль!BK259+август!BK259+сентябрь!BK259+октябрь!BK259+ноябрь!BK259+декабрь!BK259</f>
        <v>0</v>
      </c>
      <c r="BO259" s="29">
        <f>январь!BL259+февраль!BL259+март!BL259+апрель!BL259+май!BL259+июнь!BL259+июль!BL259+август!BL259+сентябрь!BL259+октябрь!BL259+ноябрь!BL259+декабрь!BL259</f>
        <v>25</v>
      </c>
      <c r="BP259" s="36">
        <f>январь!BM259+февраль!BM259+март!BM259+апрель!BM259+май!BM259+июнь!BM259+июль!BM259+август!BM259+сентябрь!BM259+октябрь!BM259+ноябрь!BM259+декабрь!BM259</f>
        <v>17.850999999999999</v>
      </c>
      <c r="BQ259" s="36">
        <f>январь!BN259+февраль!BN259+март!BN259+апрель!BN259+май!BN259+июнь!BN259+июль!BN259+август!BN259+сентябрь!BN259+октябрь!BN259+ноябрь!BN259+декабрь!BN259</f>
        <v>0</v>
      </c>
      <c r="BR259" s="36">
        <f>январь!BO259+февраль!BO259+март!BO259+апрель!BO259+май!BO259+июнь!BO259+июль!BO259+август!BO259+сентябрь!BO259+октябрь!BO259+ноябрь!BO259+декабрь!BO259</f>
        <v>0</v>
      </c>
      <c r="BS259" s="29">
        <f>январь!BP259+февраль!BP259+март!BP259+апрель!BP259+май!BP259+июнь!BP259+июль!BP259+август!BP259+сентябрь!BP259+октябрь!BP259+ноябрь!BP259+декабрь!BP259</f>
        <v>1</v>
      </c>
      <c r="BT259" s="36">
        <f>январь!BQ259+февраль!BQ259+март!BQ259+апрель!BQ259+май!BQ259+июнь!BQ259+июль!BQ259+август!BQ259+сентябрь!BQ259+октябрь!BQ259+ноябрь!BQ259+декабрь!BQ259</f>
        <v>0.95199999999999996</v>
      </c>
      <c r="BU259" s="29">
        <f>январь!BR259+февраль!BR259+март!BR259+апрель!BR259+май!BR259+июнь!BR259+июль!BR259+август!BR259+сентябрь!BR259+октябрь!BR259+ноябрь!BR259+декабрь!BR259</f>
        <v>0</v>
      </c>
      <c r="BV259" s="36">
        <f>январь!BS259+февраль!BS259+март!BS259+апрель!BS259+май!BS259+июнь!BS259+июль!BS259+август!BS259+сентябрь!BS259+октябрь!BS259+ноябрь!BS259+декабрь!BS259</f>
        <v>0</v>
      </c>
      <c r="BW259" s="36">
        <f>январь!BT259+февраль!BT259+март!BT259+апрель!BT259+май!BT259+июнь!BT259+июль!BT259+август!BT259+сентябрь!BT259+октябрь!BT259+ноябрь!BT259+декабрь!BT259</f>
        <v>0</v>
      </c>
      <c r="BX259" s="36">
        <f>январь!BU259+февраль!BU259+март!BU259+апрель!BU259+май!BU259+июнь!BU259+июль!BU259+август!BU259+сентябрь!BU259+октябрь!BU259+ноябрь!BU259+декабрь!BU259</f>
        <v>0</v>
      </c>
      <c r="BY259" s="36">
        <f>январь!BV259+февраль!BV259+март!BV259+апрель!BV259+май!BV259+июнь!BV259+июль!BV259+август!BV259+сентябрь!BV259+октябрь!BV259+ноябрь!BV259+декабрь!BV259</f>
        <v>1.9430000000000001</v>
      </c>
      <c r="BZ259" s="77">
        <v>1</v>
      </c>
    </row>
    <row r="260" spans="1:78" x14ac:dyDescent="0.25">
      <c r="A260" s="16">
        <v>258</v>
      </c>
      <c r="B260" s="16">
        <v>2</v>
      </c>
      <c r="C260" s="37" t="s">
        <v>713</v>
      </c>
      <c r="D260" s="51">
        <v>52.293256231884051</v>
      </c>
      <c r="E260" s="25">
        <v>-455.20556999999997</v>
      </c>
      <c r="F260" s="26">
        <f t="shared" ref="F260:F323" si="12">D260+E260-H260</f>
        <v>-493.92831376811591</v>
      </c>
      <c r="G260" s="26">
        <f t="shared" ref="G260:G323" si="13">D260-H260</f>
        <v>-38.722743768115954</v>
      </c>
      <c r="H260" s="26">
        <f t="shared" ref="H260:H323" si="14">J260+K260+M260+O260+Q260+S260+U260+W260+Y260+AA260+AC260+AF260+AH260+AJ260+AL260+AN260+AP260+AR260+AT260+AV260+AX260+AZ260+BB260+BD260+BF260+BH260+BJ260+BL260+BN260+BP260+BR260+BT260+BV260+BX260+BY260</f>
        <v>91.016000000000005</v>
      </c>
      <c r="I260" s="36">
        <f>январь!F260+февраль!F260+март!F260+апрель!F260+май!F260+июнь!F260+июль!F260+август!F260+сентябрь!F260+октябрь!F260+ноябрь!F260+декабрь!F260</f>
        <v>0</v>
      </c>
      <c r="J260" s="36">
        <f>январь!G260+февраль!G260+март!G260+апрель!G260+май!G260+июнь!G260+июль!G260+август!G260+сентябрь!G260+октябрь!G260+ноябрь!G260+декабрь!G260</f>
        <v>0</v>
      </c>
      <c r="K260" s="36">
        <f>январь!H260+февраль!H260+март!H260+апрель!H260+май!H260+июнь!H260+июль!H260+август!H260+сентябрь!H260+октябрь!H260+ноябрь!H260+декабрь!H260</f>
        <v>0</v>
      </c>
      <c r="L260" s="27">
        <f>январь!I260+февраль!I260+март!I260+апрель!I260+май!I260+июнь!I260+июль!I260+август!I260+сентябрь!I260+октябрь!I260+ноябрь!I260+декабрь!I260</f>
        <v>0</v>
      </c>
      <c r="M260" s="36">
        <f>январь!J260+февраль!J260+март!J260+апрель!J260+май!J260+июнь!J260+июль!J260+август!J260+сентябрь!J260+октябрь!J260+ноябрь!J260+декабрь!J260</f>
        <v>0</v>
      </c>
      <c r="N260" s="36">
        <f>январь!K260+февраль!K260+март!K260+апрель!K260+май!K260+июнь!K260+июль!K260+август!K260+сентябрь!K260+октябрь!K260+ноябрь!K260+декабрь!K260</f>
        <v>0</v>
      </c>
      <c r="O260" s="36">
        <f>январь!L260+февраль!L260+март!L260+апрель!L260+май!L260+июнь!L260+июль!L260+август!L260+сентябрь!L260+октябрь!L260+ноябрь!L260+декабрь!L260</f>
        <v>0</v>
      </c>
      <c r="P260" s="36">
        <f>январь!M260+февраль!M260+март!M260+апрель!M260+май!M260+июнь!M260+июль!M260+август!M260+сентябрь!M260+октябрь!M260+ноябрь!M260+декабрь!M260</f>
        <v>0</v>
      </c>
      <c r="Q260" s="36">
        <f>январь!N260+февраль!N260+март!N260+апрель!N260+май!N260+июнь!N260+июль!N260+август!N260+сентябрь!N260+октябрь!N260+ноябрь!N260+декабрь!N260</f>
        <v>0</v>
      </c>
      <c r="R260" s="29">
        <f>январь!O260+февраль!O260+март!O260+апрель!O260+май!O260+июнь!O260+июль!O260+август!O260+сентябрь!O260+октябрь!O260+ноябрь!O260+декабрь!O260</f>
        <v>0</v>
      </c>
      <c r="S260" s="36">
        <f>январь!P260+февраль!P260+март!P260+апрель!P260+май!P260+июнь!P260+июль!P260+август!P260+сентябрь!P260+октябрь!P260+ноябрь!P260+декабрь!P260</f>
        <v>0</v>
      </c>
      <c r="T260" s="29">
        <f>январь!Q260+февраль!Q260+март!Q260+апрель!Q260+май!Q260+июнь!Q260+июль!Q260+август!Q260+сентябрь!Q260+октябрь!Q260+ноябрь!Q260+декабрь!Q260</f>
        <v>0</v>
      </c>
      <c r="U260" s="36">
        <f>январь!R260+февраль!R260+март!R260+апрель!R260+май!R260+июнь!R260+июль!R260+август!R260+сентябрь!R260+октябрь!R260+ноябрь!R260+декабрь!R260</f>
        <v>0</v>
      </c>
      <c r="V260" s="36">
        <f>январь!S260+февраль!S260+март!S260+апрель!S260+май!S260+июнь!S260+июль!S260+август!S260+сентябрь!S260+октябрь!S260+ноябрь!S260+декабрь!S260</f>
        <v>0</v>
      </c>
      <c r="W260" s="36">
        <f>январь!T260+февраль!T260+март!T260+апрель!T260+май!T260+июнь!T260+июль!T260+август!T260+сентябрь!T260+октябрь!T260+ноябрь!T260+декабрь!T260</f>
        <v>0</v>
      </c>
      <c r="X260" s="36">
        <f>январь!U260+февраль!U260+март!U260+апрель!U260+май!U260+июнь!U260+июль!U260+август!U260+сентябрь!U260+октябрь!U260+ноябрь!U260+декабрь!U260</f>
        <v>0</v>
      </c>
      <c r="Y260" s="36">
        <f>январь!V260+февраль!V260+март!V260+апрель!V260+май!V260+июнь!V260+июль!V260+август!V260+сентябрь!V260+октябрь!V260+ноябрь!V260+декабрь!V260</f>
        <v>0</v>
      </c>
      <c r="Z260" s="36">
        <f>январь!W260+февраль!W260+март!W260+апрель!W260+май!W260+июнь!W260+июль!W260+август!W260+сентябрь!W260+октябрь!W260+ноябрь!W260+декабрь!W260</f>
        <v>0</v>
      </c>
      <c r="AA260" s="36">
        <f>январь!X260+февраль!X260+март!X260+апрель!X260+май!X260+июнь!X260+июль!X260+август!X260+сентябрь!X260+октябрь!X260+ноябрь!X260+декабрь!X260</f>
        <v>0</v>
      </c>
      <c r="AB260" s="29">
        <f>январь!Y260+февраль!Y260+март!Y260+апрель!Y260+май!Y260+июнь!Y260+июль!Y260+август!Y260+сентябрь!Y260+октябрь!Y260+ноябрь!Y260+декабрь!Y260</f>
        <v>0</v>
      </c>
      <c r="AC260" s="36">
        <f>январь!Z260+февраль!Z260+март!Z260+апрель!Z260+май!Z260+июнь!Z260+июль!Z260+август!Z260+сентябрь!Z260+октябрь!Z260+ноябрь!Z260+декабрь!Z260</f>
        <v>0</v>
      </c>
      <c r="AD260" s="66" t="str">
        <f>CONCATENATE(январь!AA260,$BZ$1,февраль!AA260,$BZ$1,март!AA260,$BZ$1,апрель!AA260,$BZ$1,май!AA260,$BZ$1,июнь!AA260,$BZ$1,июль!AA260,$BZ$1,август!AA260,$BZ$1,сентябрь!AA260,$BZ$1,октябрь!AA260,$BZ$1,ноябрь!AA260,$BZ$1,декабрь!AA260)</f>
        <v xml:space="preserve">           </v>
      </c>
      <c r="AE260" s="36">
        <f>январь!AB260+февраль!AB260+март!AB260+апрель!AB260+май!AB260+июнь!AB260+июль!AB260+август!AB260+сентябрь!AB260+октябрь!AB260+ноябрь!AB260+декабрь!AB260</f>
        <v>0</v>
      </c>
      <c r="AF260" s="36">
        <f>январь!AC260+февраль!AC260+март!AC260+апрель!AC260+май!AC260+июнь!AC260+июль!AC260+август!AC260+сентябрь!AC260+октябрь!AC260+ноябрь!AC260+декабрь!AC260</f>
        <v>0</v>
      </c>
      <c r="AG260" s="36">
        <f>январь!AD260+февраль!AD260+март!AD260+апрель!AD260+май!AD260+июнь!AD260+июль!AD260+август!AD260+сентябрь!AD260+октябрь!AD260+ноябрь!AD260+декабрь!AD260</f>
        <v>0</v>
      </c>
      <c r="AH260" s="36">
        <f>январь!AE260+февраль!AE260+март!AE260+апрель!AE260+май!AE260+июнь!AE260+июль!AE260+август!AE260+сентябрь!AE260+октябрь!AE260+ноябрь!AE260+декабрь!AE260</f>
        <v>0</v>
      </c>
      <c r="AI260" s="36">
        <f>январь!AF260+февраль!AF260+март!AF260+апрель!AF260+май!AF260+июнь!AF260+июль!AF260+август!AF260+сентябрь!AF260+октябрь!AF260+ноябрь!AF260+декабрь!AF260</f>
        <v>0</v>
      </c>
      <c r="AJ260" s="36">
        <f>январь!AG260+февраль!AG260+март!AG260+апрель!AG260+май!AG260+июнь!AG260+июль!AG260+август!AG260+сентябрь!AG260+октябрь!AG260+ноябрь!AG260+декабрь!AG260</f>
        <v>0</v>
      </c>
      <c r="AK260" s="29">
        <f>январь!AH260+февраль!AH260+март!AH260+апрель!AH260+май!AH260+июнь!AH260+июль!AH260+август!AH260+сентябрь!AH260+октябрь!AH260+ноябрь!AH260+декабрь!AH260</f>
        <v>0</v>
      </c>
      <c r="AL260" s="36">
        <f>январь!AI260+февраль!AI260+март!AI260+апрель!AI260+май!AI260+июнь!AI260+июль!AI260+август!AI260+сентябрь!AI260+октябрь!AI260+ноябрь!AI260+декабрь!AI260</f>
        <v>0</v>
      </c>
      <c r="AM260" s="29">
        <f>январь!AJ260+февраль!AJ260+март!AJ260+апрель!AJ260+май!AJ260+июнь!AJ260+июль!AJ260+август!AJ260+сентябрь!AJ260+октябрь!AJ260+ноябрь!AJ260+декабрь!AJ260</f>
        <v>0</v>
      </c>
      <c r="AN260" s="36">
        <f>январь!AK260+февраль!AK260+март!AK260+апрель!AK260+май!AK260+июнь!AK260+июль!AK260+август!AK260+сентябрь!AK260+октябрь!AK260+ноябрь!AK260+декабрь!AK260</f>
        <v>0</v>
      </c>
      <c r="AO260" s="36">
        <f>январь!AL260+февраль!AL260+март!AL260+апрель!AL260+май!AL260+июнь!AL260+июль!AL260+август!AL260+сентябрь!AL260+октябрь!AL260+ноябрь!AL260+декабрь!AL260</f>
        <v>0</v>
      </c>
      <c r="AP260" s="36">
        <f>январь!AM260+февраль!AM260+март!AM260+апрель!AM260+май!AM260+июнь!AM260+июль!AM260+август!AM260+сентябрь!AM260+октябрь!AM260+ноябрь!AM260+декабрь!AM260</f>
        <v>0</v>
      </c>
      <c r="AQ260" s="29">
        <f>январь!AN260+февраль!AN260+март!AN260+апрель!AN260+май!AN260+июнь!AN260+июль!AN260+август!AN260+сентябрь!AN260+октябрь!AN260+ноябрь!AN260+декабрь!AN260</f>
        <v>0</v>
      </c>
      <c r="AR260" s="36">
        <f>январь!AO260+февраль!AO260+март!AO260+апрель!AO260+май!AO260+июнь!AO260+июль!AO260+август!AO260+сентябрь!AO260+октябрь!AO260+ноябрь!AO260+декабрь!AO260</f>
        <v>0</v>
      </c>
      <c r="AS260" s="29">
        <f>январь!AP260+февраль!AP260+март!AP260+апрель!AP260+май!AP260+июнь!AP260+июль!AP260+август!AP260+сентябрь!AP260+октябрь!AP260+ноябрь!AP260+декабрь!AP260</f>
        <v>0</v>
      </c>
      <c r="AT260" s="36">
        <f>январь!AQ260+февраль!AQ260+март!AQ260+апрель!AQ260+май!AQ260+июнь!AQ260+июль!AQ260+август!AQ260+сентябрь!AQ260+октябрь!AQ260+ноябрь!AQ260+декабрь!AQ260</f>
        <v>0</v>
      </c>
      <c r="AU260" s="29">
        <f>январь!AR260+февраль!AR260+март!AR260+апрель!AR260+май!AR260+июнь!AR260+июль!AR260+август!AR260+сентябрь!AR260+октябрь!AR260+ноябрь!AR260+декабрь!AR260</f>
        <v>0</v>
      </c>
      <c r="AV260" s="36">
        <f>январь!AS260+февраль!AS260+март!AS260+апрель!AS260+май!AS260+июнь!AS260+июль!AS260+август!AS260+сентябрь!AS260+октябрь!AS260+ноябрь!AS260+декабрь!AS260</f>
        <v>0</v>
      </c>
      <c r="AW260" s="36">
        <f>январь!AT260+февраль!AT260+март!AT260+апрель!AT260+май!AT260+июнь!AT260+июль!AT260+август!AT260+сентябрь!AT260+октябрь!AT260+ноябрь!AT260+декабрь!AT260</f>
        <v>0</v>
      </c>
      <c r="AX260" s="36">
        <f>январь!AU260+февраль!AU260+март!AU260+апрель!AU260+май!AU260+июнь!AU260+июль!AU260+август!AU260+сентябрь!AU260+октябрь!AU260+ноябрь!AU260+декабрь!AU260</f>
        <v>0</v>
      </c>
      <c r="AY260" s="29">
        <f>январь!AV260+февраль!AV260+март!AV260+апрель!AV260+май!AV260+июнь!AV260+июль!AV260+август!AV260+сентябрь!AV260+октябрь!AV260+ноябрь!AV260+декабрь!AV260</f>
        <v>0</v>
      </c>
      <c r="AZ260" s="36">
        <f>январь!AW260+февраль!AW260+март!AW260+апрель!AW260+май!AW260+июнь!AW260+июль!AW260+август!AW260+сентябрь!AW260+октябрь!AW260+ноябрь!AW260+декабрь!AW260</f>
        <v>0</v>
      </c>
      <c r="BA260" s="36">
        <f>январь!AX260+февраль!AX260+март!AX260+апрель!AX260+май!AX260+июнь!AX260+июль!AX260+август!AX260+сентябрь!AX260+октябрь!AX260+ноябрь!AX260+декабрь!AX260</f>
        <v>0</v>
      </c>
      <c r="BB260" s="36">
        <f>январь!AY260+февраль!AY260+март!AY260+апрель!AY260+май!AY260+июнь!AY260+июль!AY260+август!AY260+сентябрь!AY260+октябрь!AY260+ноябрь!AY260+декабрь!AY260</f>
        <v>0</v>
      </c>
      <c r="BC260" s="29">
        <f>январь!AZ260+февраль!AZ260+март!AZ260+апрель!AZ260+май!AZ260+июнь!AZ260+июль!AZ260+август!AZ260+сентябрь!AZ260+октябрь!AZ260+ноябрь!AZ260+декабрь!AZ260</f>
        <v>0</v>
      </c>
      <c r="BD260" s="36">
        <f>январь!BA260+февраль!BA260+март!BA260+апрель!BA260+май!BA260+июнь!BA260+июль!BA260+август!BA260+сентябрь!BA260+октябрь!BA260+ноябрь!BA260+декабрь!BA260</f>
        <v>0</v>
      </c>
      <c r="BE260" s="36">
        <f>январь!BB260+февраль!BB260+март!BB260+апрель!BB260+май!BB260+июнь!BB260+июль!BB260+август!BB260+сентябрь!BB260+октябрь!BB260+ноябрь!BB260+декабрь!BB260</f>
        <v>0</v>
      </c>
      <c r="BF260" s="36">
        <f>январь!BC260+февраль!BC260+март!BC260+апрель!BC260+май!BC260+июнь!BC260+июль!BC260+август!BC260+сентябрь!BC260+октябрь!BC260+ноябрь!BC260+декабрь!BC260</f>
        <v>0</v>
      </c>
      <c r="BG260" s="36">
        <f>январь!BD260+февраль!BD260+март!BD260+апрель!BD260+май!BD260+июнь!BD260+июль!BD260+август!BD260+сентябрь!BD260+октябрь!BD260+ноябрь!BD260+декабрь!BD260</f>
        <v>0</v>
      </c>
      <c r="BH260" s="36">
        <f>январь!BE260+февраль!BE260+март!BE260+апрель!BE260+май!BE260+июнь!BE260+июль!BE260+август!BE260+сентябрь!BE260+октябрь!BE260+ноябрь!BE260+декабрь!BE260</f>
        <v>0</v>
      </c>
      <c r="BI260" s="36">
        <f>январь!BF260+февраль!BF260+март!BF260+апрель!BF260+май!BF260+июнь!BF260+июль!BF260+август!BF260+сентябрь!BF260+октябрь!BF260+ноябрь!BF260+декабрь!BF260</f>
        <v>0</v>
      </c>
      <c r="BJ260" s="36">
        <f>январь!BG260+февраль!BG260+март!BG260+апрель!BG260+май!BG260+июнь!BG260+июль!BG260+август!BG260+сентябрь!BG260+октябрь!BG260+ноябрь!BG260+декабрь!BG260</f>
        <v>0</v>
      </c>
      <c r="BK260" s="36">
        <f>январь!BH260+февраль!BH260+март!BH260+апрель!BH260+май!BH260+июнь!BH260+июль!BH260+август!BH260+сентябрь!BH260+октябрь!BH260+ноябрь!BH260+декабрь!BH260</f>
        <v>0</v>
      </c>
      <c r="BL260" s="36">
        <f>январь!BI260+февраль!BI260+март!BI260+апрель!BI260+май!BI260+июнь!BI260+июль!BI260+август!BI260+сентябрь!BI260+октябрь!BI260+ноябрь!BI260+декабрь!BI260</f>
        <v>0</v>
      </c>
      <c r="BM260" s="29">
        <f>январь!BJ260+февраль!BJ260+март!BJ260+апрель!BJ260+май!BJ260+июнь!BJ260+июль!BJ260+август!BJ260+сентябрь!BJ260+октябрь!BJ260+ноябрь!BJ260+декабрь!BJ260</f>
        <v>0</v>
      </c>
      <c r="BN260" s="36">
        <f>январь!BK260+февраль!BK260+март!BK260+апрель!BK260+май!BK260+июнь!BK260+июль!BK260+август!BK260+сентябрь!BK260+октябрь!BK260+ноябрь!BK260+декабрь!BK260</f>
        <v>0</v>
      </c>
      <c r="BO260" s="29">
        <f>январь!BL260+февраль!BL260+март!BL260+апрель!BL260+май!BL260+июнь!BL260+июль!BL260+август!BL260+сентябрь!BL260+октябрь!BL260+ноябрь!BL260+декабрь!BL260</f>
        <v>0</v>
      </c>
      <c r="BP260" s="36">
        <f>январь!BM260+февраль!BM260+март!BM260+апрель!BM260+май!BM260+июнь!BM260+июль!BM260+август!BM260+сентябрь!BM260+октябрь!BM260+ноябрь!BM260+декабрь!BM260</f>
        <v>0</v>
      </c>
      <c r="BQ260" s="36">
        <f>январь!BN260+февраль!BN260+март!BN260+апрель!BN260+май!BN260+июнь!BN260+июль!BN260+август!BN260+сентябрь!BN260+октябрь!BN260+ноябрь!BN260+декабрь!BN260</f>
        <v>0</v>
      </c>
      <c r="BR260" s="36">
        <f>январь!BO260+февраль!BO260+март!BO260+апрель!BO260+май!BO260+июнь!BO260+июль!BO260+август!BO260+сентябрь!BO260+октябрь!BO260+ноябрь!BO260+декабрь!BO260</f>
        <v>0</v>
      </c>
      <c r="BS260" s="29">
        <f>январь!BP260+февраль!BP260+март!BP260+апрель!BP260+май!BP260+июнь!BP260+июль!BP260+август!BP260+сентябрь!BP260+октябрь!BP260+ноябрь!BP260+декабрь!BP260</f>
        <v>0</v>
      </c>
      <c r="BT260" s="36">
        <f>январь!BQ260+февраль!BQ260+март!BQ260+апрель!BQ260+май!BQ260+июнь!BQ260+июль!BQ260+август!BQ260+сентябрь!BQ260+октябрь!BQ260+ноябрь!BQ260+декабрь!BQ260</f>
        <v>0</v>
      </c>
      <c r="BU260" s="29">
        <f>январь!BR260+февраль!BR260+март!BR260+апрель!BR260+май!BR260+июнь!BR260+июль!BR260+август!BR260+сентябрь!BR260+октябрь!BR260+ноябрь!BR260+декабрь!BR260</f>
        <v>0</v>
      </c>
      <c r="BV260" s="36">
        <f>январь!BS260+февраль!BS260+март!BS260+апрель!BS260+май!BS260+июнь!BS260+июль!BS260+август!BS260+сентябрь!BS260+октябрь!BS260+ноябрь!BS260+декабрь!BS260</f>
        <v>0</v>
      </c>
      <c r="BW260" s="36">
        <f>январь!BT260+февраль!BT260+март!BT260+апрель!BT260+май!BT260+июнь!BT260+июль!BT260+август!BT260+сентябрь!BT260+октябрь!BT260+ноябрь!BT260+декабрь!BT260</f>
        <v>0</v>
      </c>
      <c r="BX260" s="36">
        <f>январь!BU260+февраль!BU260+март!BU260+апрель!BU260+май!BU260+июнь!BU260+июль!BU260+август!BU260+сентябрь!BU260+октябрь!BU260+ноябрь!BU260+декабрь!BU260</f>
        <v>0</v>
      </c>
      <c r="BY260" s="36">
        <f>январь!BV260+февраль!BV260+март!BV260+апрель!BV260+май!BV260+июнь!BV260+июль!BV260+август!BV260+сентябрь!BV260+октябрь!BV260+ноябрь!BV260+декабрь!BV260</f>
        <v>91.016000000000005</v>
      </c>
      <c r="BZ260" s="77">
        <v>0</v>
      </c>
    </row>
    <row r="261" spans="1:78" x14ac:dyDescent="0.25">
      <c r="A261" s="16">
        <v>259</v>
      </c>
      <c r="B261" s="16">
        <v>2</v>
      </c>
      <c r="C261" s="37" t="s">
        <v>714</v>
      </c>
      <c r="D261" s="51">
        <v>12.9004078647343</v>
      </c>
      <c r="E261" s="25">
        <v>-154.24552599999998</v>
      </c>
      <c r="F261" s="26">
        <f t="shared" si="12"/>
        <v>-145.03911813526568</v>
      </c>
      <c r="G261" s="26">
        <f t="shared" si="13"/>
        <v>9.2064078647342988</v>
      </c>
      <c r="H261" s="26">
        <f t="shared" si="14"/>
        <v>3.694</v>
      </c>
      <c r="I261" s="36">
        <f>январь!F261+февраль!F261+март!F261+апрель!F261+май!F261+июнь!F261+июль!F261+август!F261+сентябрь!F261+октябрь!F261+ноябрь!F261+декабрь!F261</f>
        <v>0</v>
      </c>
      <c r="J261" s="36">
        <f>январь!G261+февраль!G261+март!G261+апрель!G261+май!G261+июнь!G261+июль!G261+август!G261+сентябрь!G261+октябрь!G261+ноябрь!G261+декабрь!G261</f>
        <v>0</v>
      </c>
      <c r="K261" s="36">
        <f>январь!H261+февраль!H261+март!H261+апрель!H261+май!H261+июнь!H261+июль!H261+август!H261+сентябрь!H261+октябрь!H261+ноябрь!H261+декабрь!H261</f>
        <v>0</v>
      </c>
      <c r="L261" s="27">
        <f>январь!I261+февраль!I261+март!I261+апрель!I261+май!I261+июнь!I261+июль!I261+август!I261+сентябрь!I261+октябрь!I261+ноябрь!I261+декабрь!I261</f>
        <v>0</v>
      </c>
      <c r="M261" s="36">
        <f>январь!J261+февраль!J261+март!J261+апрель!J261+май!J261+июнь!J261+июль!J261+август!J261+сентябрь!J261+октябрь!J261+ноябрь!J261+декабрь!J261</f>
        <v>0</v>
      </c>
      <c r="N261" s="36">
        <f>январь!K261+февраль!K261+март!K261+апрель!K261+май!K261+июнь!K261+июль!K261+август!K261+сентябрь!K261+октябрь!K261+ноябрь!K261+декабрь!K261</f>
        <v>0</v>
      </c>
      <c r="O261" s="36">
        <f>январь!L261+февраль!L261+март!L261+апрель!L261+май!L261+июнь!L261+июль!L261+август!L261+сентябрь!L261+октябрь!L261+ноябрь!L261+декабрь!L261</f>
        <v>0</v>
      </c>
      <c r="P261" s="36">
        <f>январь!M261+февраль!M261+март!M261+апрель!M261+май!M261+июнь!M261+июль!M261+август!M261+сентябрь!M261+октябрь!M261+ноябрь!M261+декабрь!M261</f>
        <v>0</v>
      </c>
      <c r="Q261" s="36">
        <f>январь!N261+февраль!N261+март!N261+апрель!N261+май!N261+июнь!N261+июль!N261+август!N261+сентябрь!N261+октябрь!N261+ноябрь!N261+декабрь!N261</f>
        <v>0</v>
      </c>
      <c r="R261" s="29">
        <f>январь!O261+февраль!O261+март!O261+апрель!O261+май!O261+июнь!O261+июль!O261+август!O261+сентябрь!O261+октябрь!O261+ноябрь!O261+декабрь!O261</f>
        <v>0</v>
      </c>
      <c r="S261" s="36">
        <f>январь!P261+февраль!P261+март!P261+апрель!P261+май!P261+июнь!P261+июль!P261+август!P261+сентябрь!P261+октябрь!P261+ноябрь!P261+декабрь!P261</f>
        <v>0</v>
      </c>
      <c r="T261" s="29">
        <f>январь!Q261+февраль!Q261+март!Q261+апрель!Q261+май!Q261+июнь!Q261+июль!Q261+август!Q261+сентябрь!Q261+октябрь!Q261+ноябрь!Q261+декабрь!Q261</f>
        <v>0</v>
      </c>
      <c r="U261" s="36">
        <f>январь!R261+февраль!R261+март!R261+апрель!R261+май!R261+июнь!R261+июль!R261+август!R261+сентябрь!R261+октябрь!R261+ноябрь!R261+декабрь!R261</f>
        <v>0</v>
      </c>
      <c r="V261" s="36">
        <f>январь!S261+февраль!S261+март!S261+апрель!S261+май!S261+июнь!S261+июль!S261+август!S261+сентябрь!S261+октябрь!S261+ноябрь!S261+декабрь!S261</f>
        <v>0</v>
      </c>
      <c r="W261" s="36">
        <f>январь!T261+февраль!T261+март!T261+апрель!T261+май!T261+июнь!T261+июль!T261+август!T261+сентябрь!T261+октябрь!T261+ноябрь!T261+декабрь!T261</f>
        <v>0</v>
      </c>
      <c r="X261" s="36">
        <f>январь!U261+февраль!U261+март!U261+апрель!U261+май!U261+июнь!U261+июль!U261+август!U261+сентябрь!U261+октябрь!U261+ноябрь!U261+декабрь!U261</f>
        <v>0</v>
      </c>
      <c r="Y261" s="36">
        <f>январь!V261+февраль!V261+март!V261+апрель!V261+май!V261+июнь!V261+июль!V261+август!V261+сентябрь!V261+октябрь!V261+ноябрь!V261+декабрь!V261</f>
        <v>0</v>
      </c>
      <c r="Z261" s="36">
        <f>январь!W261+февраль!W261+март!W261+апрель!W261+май!W261+июнь!W261+июль!W261+август!W261+сентябрь!W261+октябрь!W261+ноябрь!W261+декабрь!W261</f>
        <v>0</v>
      </c>
      <c r="AA261" s="36">
        <f>январь!X261+февраль!X261+март!X261+апрель!X261+май!X261+июнь!X261+июль!X261+август!X261+сентябрь!X261+октябрь!X261+ноябрь!X261+декабрь!X261</f>
        <v>0</v>
      </c>
      <c r="AB261" s="29">
        <f>январь!Y261+февраль!Y261+март!Y261+апрель!Y261+май!Y261+июнь!Y261+июль!Y261+август!Y261+сентябрь!Y261+октябрь!Y261+ноябрь!Y261+декабрь!Y261</f>
        <v>0</v>
      </c>
      <c r="AC261" s="36">
        <f>январь!Z261+февраль!Z261+март!Z261+апрель!Z261+май!Z261+июнь!Z261+июль!Z261+август!Z261+сентябрь!Z261+октябрь!Z261+ноябрь!Z261+декабрь!Z261</f>
        <v>0</v>
      </c>
      <c r="AD261" s="66" t="str">
        <f>CONCATENATE(январь!AA261,$BZ$1,февраль!AA261,$BZ$1,март!AA261,$BZ$1,апрель!AA261,$BZ$1,май!AA261,$BZ$1,июнь!AA261,$BZ$1,июль!AA261,$BZ$1,август!AA261,$BZ$1,сентябрь!AA261,$BZ$1,октябрь!AA261,$BZ$1,ноябрь!AA261,$BZ$1,декабрь!AA261)</f>
        <v xml:space="preserve">           </v>
      </c>
      <c r="AE261" s="36">
        <f>январь!AB261+февраль!AB261+март!AB261+апрель!AB261+май!AB261+июнь!AB261+июль!AB261+август!AB261+сентябрь!AB261+октябрь!AB261+ноябрь!AB261+декабрь!AB261</f>
        <v>0</v>
      </c>
      <c r="AF261" s="36">
        <f>январь!AC261+февраль!AC261+март!AC261+апрель!AC261+май!AC261+июнь!AC261+июль!AC261+август!AC261+сентябрь!AC261+октябрь!AC261+ноябрь!AC261+декабрь!AC261</f>
        <v>0</v>
      </c>
      <c r="AG261" s="36">
        <f>январь!AD261+февраль!AD261+март!AD261+апрель!AD261+май!AD261+июнь!AD261+июль!AD261+август!AD261+сентябрь!AD261+октябрь!AD261+ноябрь!AD261+декабрь!AD261</f>
        <v>0</v>
      </c>
      <c r="AH261" s="36">
        <f>январь!AE261+февраль!AE261+март!AE261+апрель!AE261+май!AE261+июнь!AE261+июль!AE261+август!AE261+сентябрь!AE261+октябрь!AE261+ноябрь!AE261+декабрь!AE261</f>
        <v>0</v>
      </c>
      <c r="AI261" s="36">
        <f>январь!AF261+февраль!AF261+март!AF261+апрель!AF261+май!AF261+июнь!AF261+июль!AF261+август!AF261+сентябрь!AF261+октябрь!AF261+ноябрь!AF261+декабрь!AF261</f>
        <v>0</v>
      </c>
      <c r="AJ261" s="36">
        <f>январь!AG261+февраль!AG261+март!AG261+апрель!AG261+май!AG261+июнь!AG261+июль!AG261+август!AG261+сентябрь!AG261+октябрь!AG261+ноябрь!AG261+декабрь!AG261</f>
        <v>0</v>
      </c>
      <c r="AK261" s="29">
        <f>январь!AH261+февраль!AH261+март!AH261+апрель!AH261+май!AH261+июнь!AH261+июль!AH261+август!AH261+сентябрь!AH261+октябрь!AH261+ноябрь!AH261+декабрь!AH261</f>
        <v>0</v>
      </c>
      <c r="AL261" s="36">
        <f>январь!AI261+февраль!AI261+март!AI261+апрель!AI261+май!AI261+июнь!AI261+июль!AI261+август!AI261+сентябрь!AI261+октябрь!AI261+ноябрь!AI261+декабрь!AI261</f>
        <v>0</v>
      </c>
      <c r="AM261" s="29">
        <f>январь!AJ261+февраль!AJ261+март!AJ261+апрель!AJ261+май!AJ261+июнь!AJ261+июль!AJ261+август!AJ261+сентябрь!AJ261+октябрь!AJ261+ноябрь!AJ261+декабрь!AJ261</f>
        <v>0</v>
      </c>
      <c r="AN261" s="36">
        <f>январь!AK261+февраль!AK261+март!AK261+апрель!AK261+май!AK261+июнь!AK261+июль!AK261+август!AK261+сентябрь!AK261+октябрь!AK261+ноябрь!AK261+декабрь!AK261</f>
        <v>0</v>
      </c>
      <c r="AO261" s="36">
        <f>январь!AL261+февраль!AL261+март!AL261+апрель!AL261+май!AL261+июнь!AL261+июль!AL261+август!AL261+сентябрь!AL261+октябрь!AL261+ноябрь!AL261+декабрь!AL261</f>
        <v>4.0000000000000001E-3</v>
      </c>
      <c r="AP261" s="36">
        <f>январь!AM261+февраль!AM261+март!AM261+апрель!AM261+май!AM261+июнь!AM261+июль!AM261+август!AM261+сентябрь!AM261+октябрь!AM261+ноябрь!AM261+декабрь!AM261</f>
        <v>3.694</v>
      </c>
      <c r="AQ261" s="29">
        <f>январь!AN261+февраль!AN261+март!AN261+апрель!AN261+май!AN261+июнь!AN261+июль!AN261+август!AN261+сентябрь!AN261+октябрь!AN261+ноябрь!AN261+декабрь!AN261</f>
        <v>0</v>
      </c>
      <c r="AR261" s="36">
        <f>январь!AO261+февраль!AO261+март!AO261+апрель!AO261+май!AO261+июнь!AO261+июль!AO261+август!AO261+сентябрь!AO261+октябрь!AO261+ноябрь!AO261+декабрь!AO261</f>
        <v>0</v>
      </c>
      <c r="AS261" s="29">
        <f>январь!AP261+февраль!AP261+март!AP261+апрель!AP261+май!AP261+июнь!AP261+июль!AP261+август!AP261+сентябрь!AP261+октябрь!AP261+ноябрь!AP261+декабрь!AP261</f>
        <v>0</v>
      </c>
      <c r="AT261" s="36">
        <f>январь!AQ261+февраль!AQ261+март!AQ261+апрель!AQ261+май!AQ261+июнь!AQ261+июль!AQ261+август!AQ261+сентябрь!AQ261+октябрь!AQ261+ноябрь!AQ261+декабрь!AQ261</f>
        <v>0</v>
      </c>
      <c r="AU261" s="29">
        <f>январь!AR261+февраль!AR261+март!AR261+апрель!AR261+май!AR261+июнь!AR261+июль!AR261+август!AR261+сентябрь!AR261+октябрь!AR261+ноябрь!AR261+декабрь!AR261</f>
        <v>0</v>
      </c>
      <c r="AV261" s="36">
        <f>январь!AS261+февраль!AS261+март!AS261+апрель!AS261+май!AS261+июнь!AS261+июль!AS261+август!AS261+сентябрь!AS261+октябрь!AS261+ноябрь!AS261+декабрь!AS261</f>
        <v>0</v>
      </c>
      <c r="AW261" s="36">
        <f>январь!AT261+февраль!AT261+март!AT261+апрель!AT261+май!AT261+июнь!AT261+июль!AT261+август!AT261+сентябрь!AT261+октябрь!AT261+ноябрь!AT261+декабрь!AT261</f>
        <v>0</v>
      </c>
      <c r="AX261" s="36">
        <f>январь!AU261+февраль!AU261+март!AU261+апрель!AU261+май!AU261+июнь!AU261+июль!AU261+август!AU261+сентябрь!AU261+октябрь!AU261+ноябрь!AU261+декабрь!AU261</f>
        <v>0</v>
      </c>
      <c r="AY261" s="29">
        <f>январь!AV261+февраль!AV261+март!AV261+апрель!AV261+май!AV261+июнь!AV261+июль!AV261+август!AV261+сентябрь!AV261+октябрь!AV261+ноябрь!AV261+декабрь!AV261</f>
        <v>0</v>
      </c>
      <c r="AZ261" s="36">
        <f>январь!AW261+февраль!AW261+март!AW261+апрель!AW261+май!AW261+июнь!AW261+июль!AW261+август!AW261+сентябрь!AW261+октябрь!AW261+ноябрь!AW261+декабрь!AW261</f>
        <v>0</v>
      </c>
      <c r="BA261" s="36">
        <f>январь!AX261+февраль!AX261+март!AX261+апрель!AX261+май!AX261+июнь!AX261+июль!AX261+август!AX261+сентябрь!AX261+октябрь!AX261+ноябрь!AX261+декабрь!AX261</f>
        <v>0</v>
      </c>
      <c r="BB261" s="36">
        <f>январь!AY261+февраль!AY261+март!AY261+апрель!AY261+май!AY261+июнь!AY261+июль!AY261+август!AY261+сентябрь!AY261+октябрь!AY261+ноябрь!AY261+декабрь!AY261</f>
        <v>0</v>
      </c>
      <c r="BC261" s="29">
        <f>январь!AZ261+февраль!AZ261+март!AZ261+апрель!AZ261+май!AZ261+июнь!AZ261+июль!AZ261+август!AZ261+сентябрь!AZ261+октябрь!AZ261+ноябрь!AZ261+декабрь!AZ261</f>
        <v>0</v>
      </c>
      <c r="BD261" s="36">
        <f>январь!BA261+февраль!BA261+март!BA261+апрель!BA261+май!BA261+июнь!BA261+июль!BA261+август!BA261+сентябрь!BA261+октябрь!BA261+ноябрь!BA261+декабрь!BA261</f>
        <v>0</v>
      </c>
      <c r="BE261" s="36">
        <f>январь!BB261+февраль!BB261+март!BB261+апрель!BB261+май!BB261+июнь!BB261+июль!BB261+август!BB261+сентябрь!BB261+октябрь!BB261+ноябрь!BB261+декабрь!BB261</f>
        <v>0</v>
      </c>
      <c r="BF261" s="36">
        <f>январь!BC261+февраль!BC261+март!BC261+апрель!BC261+май!BC261+июнь!BC261+июль!BC261+август!BC261+сентябрь!BC261+октябрь!BC261+ноябрь!BC261+декабрь!BC261</f>
        <v>0</v>
      </c>
      <c r="BG261" s="36">
        <f>январь!BD261+февраль!BD261+март!BD261+апрель!BD261+май!BD261+июнь!BD261+июль!BD261+август!BD261+сентябрь!BD261+октябрь!BD261+ноябрь!BD261+декабрь!BD261</f>
        <v>0</v>
      </c>
      <c r="BH261" s="36">
        <f>январь!BE261+февраль!BE261+март!BE261+апрель!BE261+май!BE261+июнь!BE261+июль!BE261+август!BE261+сентябрь!BE261+октябрь!BE261+ноябрь!BE261+декабрь!BE261</f>
        <v>0</v>
      </c>
      <c r="BI261" s="36">
        <f>январь!BF261+февраль!BF261+март!BF261+апрель!BF261+май!BF261+июнь!BF261+июль!BF261+август!BF261+сентябрь!BF261+октябрь!BF261+ноябрь!BF261+декабрь!BF261</f>
        <v>0</v>
      </c>
      <c r="BJ261" s="36">
        <f>январь!BG261+февраль!BG261+март!BG261+апрель!BG261+май!BG261+июнь!BG261+июль!BG261+август!BG261+сентябрь!BG261+октябрь!BG261+ноябрь!BG261+декабрь!BG261</f>
        <v>0</v>
      </c>
      <c r="BK261" s="36">
        <f>январь!BH261+февраль!BH261+март!BH261+апрель!BH261+май!BH261+июнь!BH261+июль!BH261+август!BH261+сентябрь!BH261+октябрь!BH261+ноябрь!BH261+декабрь!BH261</f>
        <v>0</v>
      </c>
      <c r="BL261" s="36">
        <f>январь!BI261+февраль!BI261+март!BI261+апрель!BI261+май!BI261+июнь!BI261+июль!BI261+август!BI261+сентябрь!BI261+октябрь!BI261+ноябрь!BI261+декабрь!BI261</f>
        <v>0</v>
      </c>
      <c r="BM261" s="29">
        <f>январь!BJ261+февраль!BJ261+март!BJ261+апрель!BJ261+май!BJ261+июнь!BJ261+июль!BJ261+август!BJ261+сентябрь!BJ261+октябрь!BJ261+ноябрь!BJ261+декабрь!BJ261</f>
        <v>0</v>
      </c>
      <c r="BN261" s="36">
        <f>январь!BK261+февраль!BK261+март!BK261+апрель!BK261+май!BK261+июнь!BK261+июль!BK261+август!BK261+сентябрь!BK261+октябрь!BK261+ноябрь!BK261+декабрь!BK261</f>
        <v>0</v>
      </c>
      <c r="BO261" s="29">
        <f>январь!BL261+февраль!BL261+март!BL261+апрель!BL261+май!BL261+июнь!BL261+июль!BL261+август!BL261+сентябрь!BL261+октябрь!BL261+ноябрь!BL261+декабрь!BL261</f>
        <v>0</v>
      </c>
      <c r="BP261" s="36">
        <f>январь!BM261+февраль!BM261+март!BM261+апрель!BM261+май!BM261+июнь!BM261+июль!BM261+август!BM261+сентябрь!BM261+октябрь!BM261+ноябрь!BM261+декабрь!BM261</f>
        <v>0</v>
      </c>
      <c r="BQ261" s="36">
        <f>январь!BN261+февраль!BN261+март!BN261+апрель!BN261+май!BN261+июнь!BN261+июль!BN261+август!BN261+сентябрь!BN261+октябрь!BN261+ноябрь!BN261+декабрь!BN261</f>
        <v>0</v>
      </c>
      <c r="BR261" s="36">
        <f>январь!BO261+февраль!BO261+март!BO261+апрель!BO261+май!BO261+июнь!BO261+июль!BO261+август!BO261+сентябрь!BO261+октябрь!BO261+ноябрь!BO261+декабрь!BO261</f>
        <v>0</v>
      </c>
      <c r="BS261" s="29">
        <f>январь!BP261+февраль!BP261+март!BP261+апрель!BP261+май!BP261+июнь!BP261+июль!BP261+август!BP261+сентябрь!BP261+октябрь!BP261+ноябрь!BP261+декабрь!BP261</f>
        <v>0</v>
      </c>
      <c r="BT261" s="36">
        <f>январь!BQ261+февраль!BQ261+март!BQ261+апрель!BQ261+май!BQ261+июнь!BQ261+июль!BQ261+август!BQ261+сентябрь!BQ261+октябрь!BQ261+ноябрь!BQ261+декабрь!BQ261</f>
        <v>0</v>
      </c>
      <c r="BU261" s="29">
        <f>январь!BR261+февраль!BR261+март!BR261+апрель!BR261+май!BR261+июнь!BR261+июль!BR261+август!BR261+сентябрь!BR261+октябрь!BR261+ноябрь!BR261+декабрь!BR261</f>
        <v>0</v>
      </c>
      <c r="BV261" s="36">
        <f>январь!BS261+февраль!BS261+март!BS261+апрель!BS261+май!BS261+июнь!BS261+июль!BS261+август!BS261+сентябрь!BS261+октябрь!BS261+ноябрь!BS261+декабрь!BS261</f>
        <v>0</v>
      </c>
      <c r="BW261" s="36">
        <f>январь!BT261+февраль!BT261+март!BT261+апрель!BT261+май!BT261+июнь!BT261+июль!BT261+август!BT261+сентябрь!BT261+октябрь!BT261+ноябрь!BT261+декабрь!BT261</f>
        <v>0</v>
      </c>
      <c r="BX261" s="36">
        <f>январь!BU261+февраль!BU261+март!BU261+апрель!BU261+май!BU261+июнь!BU261+июль!BU261+август!BU261+сентябрь!BU261+октябрь!BU261+ноябрь!BU261+декабрь!BU261</f>
        <v>0</v>
      </c>
      <c r="BY261" s="36">
        <f>январь!BV261+февраль!BV261+март!BV261+апрель!BV261+май!BV261+июнь!BV261+июль!BV261+август!BV261+сентябрь!BV261+октябрь!BV261+ноябрь!BV261+декабрь!BV261</f>
        <v>0</v>
      </c>
      <c r="BZ261" s="77">
        <v>0</v>
      </c>
    </row>
    <row r="262" spans="1:78" x14ac:dyDescent="0.25">
      <c r="A262" s="16">
        <v>260</v>
      </c>
      <c r="B262" s="16">
        <v>2</v>
      </c>
      <c r="C262" s="37" t="s">
        <v>715</v>
      </c>
      <c r="D262" s="51">
        <v>150.27428999033816</v>
      </c>
      <c r="E262" s="25">
        <v>-69.543596000000008</v>
      </c>
      <c r="F262" s="26">
        <f t="shared" si="12"/>
        <v>77.840693990338153</v>
      </c>
      <c r="G262" s="26">
        <f t="shared" si="13"/>
        <v>147.38428999033817</v>
      </c>
      <c r="H262" s="26">
        <f t="shared" si="14"/>
        <v>2.89</v>
      </c>
      <c r="I262" s="36">
        <f>январь!F262+февраль!F262+март!F262+апрель!F262+май!F262+июнь!F262+июль!F262+август!F262+сентябрь!F262+октябрь!F262+ноябрь!F262+декабрь!F262</f>
        <v>0</v>
      </c>
      <c r="J262" s="36">
        <f>январь!G262+февраль!G262+март!G262+апрель!G262+май!G262+июнь!G262+июль!G262+август!G262+сентябрь!G262+октябрь!G262+ноябрь!G262+декабрь!G262</f>
        <v>0</v>
      </c>
      <c r="K262" s="36">
        <f>январь!H262+февраль!H262+март!H262+апрель!H262+май!H262+июнь!H262+июль!H262+август!H262+сентябрь!H262+октябрь!H262+ноябрь!H262+декабрь!H262</f>
        <v>0</v>
      </c>
      <c r="L262" s="27">
        <f>январь!I262+февраль!I262+март!I262+апрель!I262+май!I262+июнь!I262+июль!I262+август!I262+сентябрь!I262+октябрь!I262+ноябрь!I262+декабрь!I262</f>
        <v>0</v>
      </c>
      <c r="M262" s="36">
        <f>январь!J262+февраль!J262+март!J262+апрель!J262+май!J262+июнь!J262+июль!J262+август!J262+сентябрь!J262+октябрь!J262+ноябрь!J262+декабрь!J262</f>
        <v>0</v>
      </c>
      <c r="N262" s="36">
        <f>январь!K262+февраль!K262+март!K262+апрель!K262+май!K262+июнь!K262+июль!K262+август!K262+сентябрь!K262+октябрь!K262+ноябрь!K262+декабрь!K262</f>
        <v>0</v>
      </c>
      <c r="O262" s="36">
        <f>январь!L262+февраль!L262+март!L262+апрель!L262+май!L262+июнь!L262+июль!L262+август!L262+сентябрь!L262+октябрь!L262+ноябрь!L262+декабрь!L262</f>
        <v>0</v>
      </c>
      <c r="P262" s="36">
        <f>январь!M262+февраль!M262+март!M262+апрель!M262+май!M262+июнь!M262+июль!M262+август!M262+сентябрь!M262+октябрь!M262+ноябрь!M262+декабрь!M262</f>
        <v>0</v>
      </c>
      <c r="Q262" s="36">
        <f>январь!N262+февраль!N262+март!N262+апрель!N262+май!N262+июнь!N262+июль!N262+август!N262+сентябрь!N262+октябрь!N262+ноябрь!N262+декабрь!N262</f>
        <v>0</v>
      </c>
      <c r="R262" s="29">
        <f>январь!O262+февраль!O262+март!O262+апрель!O262+май!O262+июнь!O262+июль!O262+август!O262+сентябрь!O262+октябрь!O262+ноябрь!O262+декабрь!O262</f>
        <v>0</v>
      </c>
      <c r="S262" s="36">
        <f>январь!P262+февраль!P262+март!P262+апрель!P262+май!P262+июнь!P262+июль!P262+август!P262+сентябрь!P262+октябрь!P262+ноябрь!P262+декабрь!P262</f>
        <v>0</v>
      </c>
      <c r="T262" s="29">
        <f>январь!Q262+февраль!Q262+март!Q262+апрель!Q262+май!Q262+июнь!Q262+июль!Q262+август!Q262+сентябрь!Q262+октябрь!Q262+ноябрь!Q262+декабрь!Q262</f>
        <v>0</v>
      </c>
      <c r="U262" s="36">
        <f>январь!R262+февраль!R262+март!R262+апрель!R262+май!R262+июнь!R262+июль!R262+август!R262+сентябрь!R262+октябрь!R262+ноябрь!R262+декабрь!R262</f>
        <v>0</v>
      </c>
      <c r="V262" s="36">
        <f>январь!S262+февраль!S262+март!S262+апрель!S262+май!S262+июнь!S262+июль!S262+август!S262+сентябрь!S262+октябрь!S262+ноябрь!S262+декабрь!S262</f>
        <v>0</v>
      </c>
      <c r="W262" s="36">
        <f>январь!T262+февраль!T262+март!T262+апрель!T262+май!T262+июнь!T262+июль!T262+август!T262+сентябрь!T262+октябрь!T262+ноябрь!T262+декабрь!T262</f>
        <v>0</v>
      </c>
      <c r="X262" s="36">
        <f>январь!U262+февраль!U262+март!U262+апрель!U262+май!U262+июнь!U262+июль!U262+август!U262+сентябрь!U262+октябрь!U262+ноябрь!U262+декабрь!U262</f>
        <v>0</v>
      </c>
      <c r="Y262" s="36">
        <f>январь!V262+февраль!V262+март!V262+апрель!V262+май!V262+июнь!V262+июль!V262+август!V262+сентябрь!V262+октябрь!V262+ноябрь!V262+декабрь!V262</f>
        <v>0</v>
      </c>
      <c r="Z262" s="36">
        <f>январь!W262+февраль!W262+март!W262+апрель!W262+май!W262+июнь!W262+июль!W262+август!W262+сентябрь!W262+октябрь!W262+ноябрь!W262+декабрь!W262</f>
        <v>0</v>
      </c>
      <c r="AA262" s="36">
        <f>январь!X262+февраль!X262+март!X262+апрель!X262+май!X262+июнь!X262+июль!X262+август!X262+сентябрь!X262+октябрь!X262+ноябрь!X262+декабрь!X262</f>
        <v>0</v>
      </c>
      <c r="AB262" s="29">
        <f>январь!Y262+февраль!Y262+март!Y262+апрель!Y262+май!Y262+июнь!Y262+июль!Y262+август!Y262+сентябрь!Y262+октябрь!Y262+ноябрь!Y262+декабрь!Y262</f>
        <v>0</v>
      </c>
      <c r="AC262" s="36">
        <f>январь!Z262+февраль!Z262+март!Z262+апрель!Z262+май!Z262+июнь!Z262+июль!Z262+август!Z262+сентябрь!Z262+октябрь!Z262+ноябрь!Z262+декабрь!Z262</f>
        <v>0</v>
      </c>
      <c r="AD262" s="66" t="str">
        <f>CONCATENATE(январь!AA262,$BZ$1,февраль!AA262,$BZ$1,март!AA262,$BZ$1,апрель!AA262,$BZ$1,май!AA262,$BZ$1,июнь!AA262,$BZ$1,июль!AA262,$BZ$1,август!AA262,$BZ$1,сентябрь!AA262,$BZ$1,октябрь!AA262,$BZ$1,ноябрь!AA262,$BZ$1,декабрь!AA262)</f>
        <v xml:space="preserve">           </v>
      </c>
      <c r="AE262" s="36">
        <f>январь!AB262+февраль!AB262+март!AB262+апрель!AB262+май!AB262+июнь!AB262+июль!AB262+август!AB262+сентябрь!AB262+октябрь!AB262+ноябрь!AB262+декабрь!AB262</f>
        <v>0</v>
      </c>
      <c r="AF262" s="36">
        <f>январь!AC262+февраль!AC262+март!AC262+апрель!AC262+май!AC262+июнь!AC262+июль!AC262+август!AC262+сентябрь!AC262+октябрь!AC262+ноябрь!AC262+декабрь!AC262</f>
        <v>0</v>
      </c>
      <c r="AG262" s="36">
        <f>январь!AD262+февраль!AD262+март!AD262+апрель!AD262+май!AD262+июнь!AD262+июль!AD262+август!AD262+сентябрь!AD262+октябрь!AD262+ноябрь!AD262+декабрь!AD262</f>
        <v>0</v>
      </c>
      <c r="AH262" s="36">
        <f>январь!AE262+февраль!AE262+март!AE262+апрель!AE262+май!AE262+июнь!AE262+июль!AE262+август!AE262+сентябрь!AE262+октябрь!AE262+ноябрь!AE262+декабрь!AE262</f>
        <v>0</v>
      </c>
      <c r="AI262" s="36">
        <f>январь!AF262+февраль!AF262+март!AF262+апрель!AF262+май!AF262+июнь!AF262+июль!AF262+август!AF262+сентябрь!AF262+октябрь!AF262+ноябрь!AF262+декабрь!AF262</f>
        <v>0</v>
      </c>
      <c r="AJ262" s="36">
        <f>январь!AG262+февраль!AG262+март!AG262+апрель!AG262+май!AG262+июнь!AG262+июль!AG262+август!AG262+сентябрь!AG262+октябрь!AG262+ноябрь!AG262+декабрь!AG262</f>
        <v>0</v>
      </c>
      <c r="AK262" s="29">
        <f>январь!AH262+февраль!AH262+март!AH262+апрель!AH262+май!AH262+июнь!AH262+июль!AH262+август!AH262+сентябрь!AH262+октябрь!AH262+ноябрь!AH262+декабрь!AH262</f>
        <v>0</v>
      </c>
      <c r="AL262" s="36">
        <f>январь!AI262+февраль!AI262+март!AI262+апрель!AI262+май!AI262+июнь!AI262+июль!AI262+август!AI262+сентябрь!AI262+октябрь!AI262+ноябрь!AI262+декабрь!AI262</f>
        <v>0</v>
      </c>
      <c r="AM262" s="29">
        <f>январь!AJ262+февраль!AJ262+март!AJ262+апрель!AJ262+май!AJ262+июнь!AJ262+июль!AJ262+август!AJ262+сентябрь!AJ262+октябрь!AJ262+ноябрь!AJ262+декабрь!AJ262</f>
        <v>0</v>
      </c>
      <c r="AN262" s="36">
        <f>январь!AK262+февраль!AK262+март!AK262+апрель!AK262+май!AK262+июнь!AK262+июль!AK262+август!AK262+сентябрь!AK262+октябрь!AK262+ноябрь!AK262+декабрь!AK262</f>
        <v>0</v>
      </c>
      <c r="AO262" s="36">
        <f>январь!AL262+февраль!AL262+март!AL262+апрель!AL262+май!AL262+июнь!AL262+июль!AL262+август!AL262+сентябрь!AL262+октябрь!AL262+ноябрь!AL262+декабрь!AL262</f>
        <v>0</v>
      </c>
      <c r="AP262" s="36">
        <f>январь!AM262+февраль!AM262+март!AM262+апрель!AM262+май!AM262+июнь!AM262+июль!AM262+август!AM262+сентябрь!AM262+октябрь!AM262+ноябрь!AM262+декабрь!AM262</f>
        <v>0</v>
      </c>
      <c r="AQ262" s="29">
        <f>январь!AN262+февраль!AN262+март!AN262+апрель!AN262+май!AN262+июнь!AN262+июль!AN262+август!AN262+сентябрь!AN262+октябрь!AN262+ноябрь!AN262+декабрь!AN262</f>
        <v>0</v>
      </c>
      <c r="AR262" s="36">
        <f>январь!AO262+февраль!AO262+март!AO262+апрель!AO262+май!AO262+июнь!AO262+июль!AO262+август!AO262+сентябрь!AO262+октябрь!AO262+ноябрь!AO262+декабрь!AO262</f>
        <v>0</v>
      </c>
      <c r="AS262" s="29">
        <f>январь!AP262+февраль!AP262+март!AP262+апрель!AP262+май!AP262+июнь!AP262+июль!AP262+август!AP262+сентябрь!AP262+октябрь!AP262+ноябрь!AP262+декабрь!AP262</f>
        <v>0</v>
      </c>
      <c r="AT262" s="36">
        <f>январь!AQ262+февраль!AQ262+март!AQ262+апрель!AQ262+май!AQ262+июнь!AQ262+июль!AQ262+август!AQ262+сентябрь!AQ262+октябрь!AQ262+ноябрь!AQ262+декабрь!AQ262</f>
        <v>0</v>
      </c>
      <c r="AU262" s="29">
        <f>январь!AR262+февраль!AR262+март!AR262+апрель!AR262+май!AR262+июнь!AR262+июль!AR262+август!AR262+сентябрь!AR262+октябрь!AR262+ноябрь!AR262+декабрь!AR262</f>
        <v>0</v>
      </c>
      <c r="AV262" s="36">
        <f>январь!AS262+февраль!AS262+март!AS262+апрель!AS262+май!AS262+июнь!AS262+июль!AS262+август!AS262+сентябрь!AS262+октябрь!AS262+ноябрь!AS262+декабрь!AS262</f>
        <v>0</v>
      </c>
      <c r="AW262" s="36">
        <f>январь!AT262+февраль!AT262+март!AT262+апрель!AT262+май!AT262+июнь!AT262+июль!AT262+август!AT262+сентябрь!AT262+октябрь!AT262+ноябрь!AT262+декабрь!AT262</f>
        <v>0</v>
      </c>
      <c r="AX262" s="36">
        <f>январь!AU262+февраль!AU262+март!AU262+апрель!AU262+май!AU262+июнь!AU262+июль!AU262+август!AU262+сентябрь!AU262+октябрь!AU262+ноябрь!AU262+декабрь!AU262</f>
        <v>0</v>
      </c>
      <c r="AY262" s="29">
        <f>январь!AV262+февраль!AV262+март!AV262+апрель!AV262+май!AV262+июнь!AV262+июль!AV262+август!AV262+сентябрь!AV262+октябрь!AV262+ноябрь!AV262+декабрь!AV262</f>
        <v>0</v>
      </c>
      <c r="AZ262" s="36">
        <f>январь!AW262+февраль!AW262+март!AW262+апрель!AW262+май!AW262+июнь!AW262+июль!AW262+август!AW262+сентябрь!AW262+октябрь!AW262+ноябрь!AW262+декабрь!AW262</f>
        <v>0</v>
      </c>
      <c r="BA262" s="36">
        <f>январь!AX262+февраль!AX262+март!AX262+апрель!AX262+май!AX262+июнь!AX262+июль!AX262+август!AX262+сентябрь!AX262+октябрь!AX262+ноябрь!AX262+декабрь!AX262</f>
        <v>0</v>
      </c>
      <c r="BB262" s="36">
        <f>январь!AY262+февраль!AY262+март!AY262+апрель!AY262+май!AY262+июнь!AY262+июль!AY262+август!AY262+сентябрь!AY262+октябрь!AY262+ноябрь!AY262+декабрь!AY262</f>
        <v>0</v>
      </c>
      <c r="BC262" s="29">
        <f>январь!AZ262+февраль!AZ262+март!AZ262+апрель!AZ262+май!AZ262+июнь!AZ262+июль!AZ262+август!AZ262+сентябрь!AZ262+октябрь!AZ262+ноябрь!AZ262+декабрь!AZ262</f>
        <v>0</v>
      </c>
      <c r="BD262" s="36">
        <f>январь!BA262+февраль!BA262+март!BA262+апрель!BA262+май!BA262+июнь!BA262+июль!BA262+август!BA262+сентябрь!BA262+октябрь!BA262+ноябрь!BA262+декабрь!BA262</f>
        <v>0</v>
      </c>
      <c r="BE262" s="36">
        <f>январь!BB262+февраль!BB262+март!BB262+апрель!BB262+май!BB262+июнь!BB262+июль!BB262+август!BB262+сентябрь!BB262+октябрь!BB262+ноябрь!BB262+декабрь!BB262</f>
        <v>0</v>
      </c>
      <c r="BF262" s="36">
        <f>январь!BC262+февраль!BC262+март!BC262+апрель!BC262+май!BC262+июнь!BC262+июль!BC262+август!BC262+сентябрь!BC262+октябрь!BC262+ноябрь!BC262+декабрь!BC262</f>
        <v>0</v>
      </c>
      <c r="BG262" s="36">
        <f>январь!BD262+февраль!BD262+март!BD262+апрель!BD262+май!BD262+июнь!BD262+июль!BD262+август!BD262+сентябрь!BD262+октябрь!BD262+ноябрь!BD262+декабрь!BD262</f>
        <v>0</v>
      </c>
      <c r="BH262" s="36">
        <f>январь!BE262+февраль!BE262+март!BE262+апрель!BE262+май!BE262+июнь!BE262+июль!BE262+август!BE262+сентябрь!BE262+октябрь!BE262+ноябрь!BE262+декабрь!BE262</f>
        <v>0</v>
      </c>
      <c r="BI262" s="36">
        <f>январь!BF262+февраль!BF262+март!BF262+апрель!BF262+май!BF262+июнь!BF262+июль!BF262+август!BF262+сентябрь!BF262+октябрь!BF262+ноябрь!BF262+декабрь!BF262</f>
        <v>0</v>
      </c>
      <c r="BJ262" s="36">
        <f>январь!BG262+февраль!BG262+март!BG262+апрель!BG262+май!BG262+июнь!BG262+июль!BG262+август!BG262+сентябрь!BG262+октябрь!BG262+ноябрь!BG262+декабрь!BG262</f>
        <v>0</v>
      </c>
      <c r="BK262" s="36">
        <f>январь!BH262+февраль!BH262+март!BH262+апрель!BH262+май!BH262+июнь!BH262+июль!BH262+август!BH262+сентябрь!BH262+октябрь!BH262+ноябрь!BH262+декабрь!BH262</f>
        <v>0</v>
      </c>
      <c r="BL262" s="36">
        <f>январь!BI262+февраль!BI262+март!BI262+апрель!BI262+май!BI262+июнь!BI262+июль!BI262+август!BI262+сентябрь!BI262+октябрь!BI262+ноябрь!BI262+декабрь!BI262</f>
        <v>0</v>
      </c>
      <c r="BM262" s="29">
        <f>январь!BJ262+февраль!BJ262+март!BJ262+апрель!BJ262+май!BJ262+июнь!BJ262+июль!BJ262+август!BJ262+сентябрь!BJ262+октябрь!BJ262+ноябрь!BJ262+декабрь!BJ262</f>
        <v>0</v>
      </c>
      <c r="BN262" s="36">
        <f>январь!BK262+февраль!BK262+март!BK262+апрель!BK262+май!BK262+июнь!BK262+июль!BK262+август!BK262+сентябрь!BK262+октябрь!BK262+ноябрь!BK262+декабрь!BK262</f>
        <v>0</v>
      </c>
      <c r="BO262" s="29">
        <f>январь!BL262+февраль!BL262+март!BL262+апрель!BL262+май!BL262+июнь!BL262+июль!BL262+август!BL262+сентябрь!BL262+октябрь!BL262+ноябрь!BL262+декабрь!BL262</f>
        <v>5</v>
      </c>
      <c r="BP262" s="36">
        <f>январь!BM262+февраль!BM262+март!BM262+апрель!BM262+май!BM262+июнь!BM262+июль!BM262+август!BM262+сентябрь!BM262+октябрь!BM262+ноябрь!BM262+декабрь!BM262</f>
        <v>2.89</v>
      </c>
      <c r="BQ262" s="36">
        <f>январь!BN262+февраль!BN262+март!BN262+апрель!BN262+май!BN262+июнь!BN262+июль!BN262+август!BN262+сентябрь!BN262+октябрь!BN262+ноябрь!BN262+декабрь!BN262</f>
        <v>0</v>
      </c>
      <c r="BR262" s="36">
        <f>январь!BO262+февраль!BO262+март!BO262+апрель!BO262+май!BO262+июнь!BO262+июль!BO262+август!BO262+сентябрь!BO262+октябрь!BO262+ноябрь!BO262+декабрь!BO262</f>
        <v>0</v>
      </c>
      <c r="BS262" s="29">
        <f>январь!BP262+февраль!BP262+март!BP262+апрель!BP262+май!BP262+июнь!BP262+июль!BP262+август!BP262+сентябрь!BP262+октябрь!BP262+ноябрь!BP262+декабрь!BP262</f>
        <v>0</v>
      </c>
      <c r="BT262" s="36">
        <f>январь!BQ262+февраль!BQ262+март!BQ262+апрель!BQ262+май!BQ262+июнь!BQ262+июль!BQ262+август!BQ262+сентябрь!BQ262+октябрь!BQ262+ноябрь!BQ262+декабрь!BQ262</f>
        <v>0</v>
      </c>
      <c r="BU262" s="29">
        <f>январь!BR262+февраль!BR262+март!BR262+апрель!BR262+май!BR262+июнь!BR262+июль!BR262+август!BR262+сентябрь!BR262+октябрь!BR262+ноябрь!BR262+декабрь!BR262</f>
        <v>0</v>
      </c>
      <c r="BV262" s="36">
        <f>январь!BS262+февраль!BS262+март!BS262+апрель!BS262+май!BS262+июнь!BS262+июль!BS262+август!BS262+сентябрь!BS262+октябрь!BS262+ноябрь!BS262+декабрь!BS262</f>
        <v>0</v>
      </c>
      <c r="BW262" s="36">
        <f>январь!BT262+февраль!BT262+март!BT262+апрель!BT262+май!BT262+июнь!BT262+июль!BT262+август!BT262+сентябрь!BT262+октябрь!BT262+ноябрь!BT262+декабрь!BT262</f>
        <v>0</v>
      </c>
      <c r="BX262" s="36">
        <f>январь!BU262+февраль!BU262+март!BU262+апрель!BU262+май!BU262+июнь!BU262+июль!BU262+август!BU262+сентябрь!BU262+октябрь!BU262+ноябрь!BU262+декабрь!BU262</f>
        <v>0</v>
      </c>
      <c r="BY262" s="36">
        <f>январь!BV262+февраль!BV262+март!BV262+апрель!BV262+май!BV262+июнь!BV262+июль!BV262+август!BV262+сентябрь!BV262+октябрь!BV262+ноябрь!BV262+декабрь!BV262</f>
        <v>0</v>
      </c>
      <c r="BZ262" s="77">
        <v>1</v>
      </c>
    </row>
    <row r="263" spans="1:78" x14ac:dyDescent="0.25">
      <c r="A263" s="16">
        <v>261</v>
      </c>
      <c r="B263" s="16">
        <v>2</v>
      </c>
      <c r="C263" s="37" t="s">
        <v>716</v>
      </c>
      <c r="D263" s="51">
        <v>188.65805047342991</v>
      </c>
      <c r="E263" s="25">
        <v>-413.43690599999996</v>
      </c>
      <c r="F263" s="26">
        <f t="shared" si="12"/>
        <v>-243.97685552657006</v>
      </c>
      <c r="G263" s="26">
        <f t="shared" si="13"/>
        <v>169.4600504734299</v>
      </c>
      <c r="H263" s="26">
        <f t="shared" si="14"/>
        <v>19.198</v>
      </c>
      <c r="I263" s="36">
        <f>январь!F263+февраль!F263+март!F263+апрель!F263+май!F263+июнь!F263+июль!F263+август!F263+сентябрь!F263+октябрь!F263+ноябрь!F263+декабрь!F263</f>
        <v>0</v>
      </c>
      <c r="J263" s="36">
        <f>январь!G263+февраль!G263+март!G263+апрель!G263+май!G263+июнь!G263+июль!G263+август!G263+сентябрь!G263+октябрь!G263+ноябрь!G263+декабрь!G263</f>
        <v>0</v>
      </c>
      <c r="K263" s="36">
        <f>январь!H263+февраль!H263+март!H263+апрель!H263+май!H263+июнь!H263+июль!H263+август!H263+сентябрь!H263+октябрь!H263+ноябрь!H263+декабрь!H263</f>
        <v>0</v>
      </c>
      <c r="L263" s="27">
        <f>январь!I263+февраль!I263+март!I263+апрель!I263+май!I263+июнь!I263+июль!I263+август!I263+сентябрь!I263+октябрь!I263+ноябрь!I263+декабрь!I263</f>
        <v>0</v>
      </c>
      <c r="M263" s="36">
        <f>январь!J263+февраль!J263+март!J263+апрель!J263+май!J263+июнь!J263+июль!J263+август!J263+сентябрь!J263+октябрь!J263+ноябрь!J263+декабрь!J263</f>
        <v>0</v>
      </c>
      <c r="N263" s="36">
        <f>январь!K263+февраль!K263+март!K263+апрель!K263+май!K263+июнь!K263+июль!K263+август!K263+сентябрь!K263+октябрь!K263+ноябрь!K263+декабрь!K263</f>
        <v>0</v>
      </c>
      <c r="O263" s="36">
        <f>январь!L263+февраль!L263+март!L263+апрель!L263+май!L263+июнь!L263+июль!L263+август!L263+сентябрь!L263+октябрь!L263+ноябрь!L263+декабрь!L263</f>
        <v>0</v>
      </c>
      <c r="P263" s="36">
        <f>январь!M263+февраль!M263+март!M263+апрель!M263+май!M263+июнь!M263+июль!M263+август!M263+сентябрь!M263+октябрь!M263+ноябрь!M263+декабрь!M263</f>
        <v>0</v>
      </c>
      <c r="Q263" s="36">
        <f>январь!N263+февраль!N263+март!N263+апрель!N263+май!N263+июнь!N263+июль!N263+август!N263+сентябрь!N263+октябрь!N263+ноябрь!N263+декабрь!N263</f>
        <v>0</v>
      </c>
      <c r="R263" s="29">
        <f>январь!O263+февраль!O263+март!O263+апрель!O263+май!O263+июнь!O263+июль!O263+август!O263+сентябрь!O263+октябрь!O263+ноябрь!O263+декабрь!O263</f>
        <v>0</v>
      </c>
      <c r="S263" s="36">
        <f>январь!P263+февраль!P263+март!P263+апрель!P263+май!P263+июнь!P263+июль!P263+август!P263+сентябрь!P263+октябрь!P263+ноябрь!P263+декабрь!P263</f>
        <v>0</v>
      </c>
      <c r="T263" s="29">
        <f>январь!Q263+февраль!Q263+март!Q263+апрель!Q263+май!Q263+июнь!Q263+июль!Q263+август!Q263+сентябрь!Q263+октябрь!Q263+ноябрь!Q263+декабрь!Q263</f>
        <v>0</v>
      </c>
      <c r="U263" s="36">
        <f>январь!R263+февраль!R263+март!R263+апрель!R263+май!R263+июнь!R263+июль!R263+август!R263+сентябрь!R263+октябрь!R263+ноябрь!R263+декабрь!R263</f>
        <v>0</v>
      </c>
      <c r="V263" s="36">
        <f>январь!S263+февраль!S263+март!S263+апрель!S263+май!S263+июнь!S263+июль!S263+август!S263+сентябрь!S263+октябрь!S263+ноябрь!S263+декабрь!S263</f>
        <v>0</v>
      </c>
      <c r="W263" s="36">
        <f>январь!T263+февраль!T263+март!T263+апрель!T263+май!T263+июнь!T263+июль!T263+август!T263+сентябрь!T263+октябрь!T263+ноябрь!T263+декабрь!T263</f>
        <v>0</v>
      </c>
      <c r="X263" s="36">
        <f>январь!U263+февраль!U263+март!U263+апрель!U263+май!U263+июнь!U263+июль!U263+август!U263+сентябрь!U263+октябрь!U263+ноябрь!U263+декабрь!U263</f>
        <v>0</v>
      </c>
      <c r="Y263" s="36">
        <f>январь!V263+февраль!V263+март!V263+апрель!V263+май!V263+июнь!V263+июль!V263+август!V263+сентябрь!V263+октябрь!V263+ноябрь!V263+декабрь!V263</f>
        <v>0</v>
      </c>
      <c r="Z263" s="36">
        <f>январь!W263+февраль!W263+март!W263+апрель!W263+май!W263+июнь!W263+июль!W263+август!W263+сентябрь!W263+октябрь!W263+ноябрь!W263+декабрь!W263</f>
        <v>0</v>
      </c>
      <c r="AA263" s="36">
        <f>январь!X263+февраль!X263+март!X263+апрель!X263+май!X263+июнь!X263+июль!X263+август!X263+сентябрь!X263+октябрь!X263+ноябрь!X263+декабрь!X263</f>
        <v>0</v>
      </c>
      <c r="AB263" s="29">
        <f>январь!Y263+февраль!Y263+март!Y263+апрель!Y263+май!Y263+июнь!Y263+июль!Y263+август!Y263+сентябрь!Y263+октябрь!Y263+ноябрь!Y263+декабрь!Y263</f>
        <v>0</v>
      </c>
      <c r="AC263" s="36">
        <f>январь!Z263+февраль!Z263+март!Z263+апрель!Z263+май!Z263+июнь!Z263+июль!Z263+август!Z263+сентябрь!Z263+октябрь!Z263+ноябрь!Z263+декабрь!Z263</f>
        <v>0</v>
      </c>
      <c r="AD263" s="66" t="str">
        <f>CONCATENATE(январь!AA263,$BZ$1,февраль!AA263,$BZ$1,март!AA263,$BZ$1,апрель!AA263,$BZ$1,май!AA263,$BZ$1,июнь!AA263,$BZ$1,июль!AA263,$BZ$1,август!AA263,$BZ$1,сентябрь!AA263,$BZ$1,октябрь!AA263,$BZ$1,ноябрь!AA263,$BZ$1,декабрь!AA263)</f>
        <v xml:space="preserve">           </v>
      </c>
      <c r="AE263" s="36">
        <f>январь!AB263+февраль!AB263+март!AB263+апрель!AB263+май!AB263+июнь!AB263+июль!AB263+август!AB263+сентябрь!AB263+октябрь!AB263+ноябрь!AB263+декабрь!AB263</f>
        <v>0</v>
      </c>
      <c r="AF263" s="36">
        <f>январь!AC263+февраль!AC263+март!AC263+апрель!AC263+май!AC263+июнь!AC263+июль!AC263+август!AC263+сентябрь!AC263+октябрь!AC263+ноябрь!AC263+декабрь!AC263</f>
        <v>0</v>
      </c>
      <c r="AG263" s="36">
        <f>январь!AD263+февраль!AD263+март!AD263+апрель!AD263+май!AD263+июнь!AD263+июль!AD263+август!AD263+сентябрь!AD263+октябрь!AD263+ноябрь!AD263+декабрь!AD263</f>
        <v>0</v>
      </c>
      <c r="AH263" s="36">
        <f>январь!AE263+февраль!AE263+март!AE263+апрель!AE263+май!AE263+июнь!AE263+июль!AE263+август!AE263+сентябрь!AE263+октябрь!AE263+ноябрь!AE263+декабрь!AE263</f>
        <v>0</v>
      </c>
      <c r="AI263" s="36">
        <f>январь!AF263+февраль!AF263+март!AF263+апрель!AF263+май!AF263+июнь!AF263+июль!AF263+август!AF263+сентябрь!AF263+октябрь!AF263+ноябрь!AF263+декабрь!AF263</f>
        <v>0</v>
      </c>
      <c r="AJ263" s="36">
        <f>январь!AG263+февраль!AG263+март!AG263+апрель!AG263+май!AG263+июнь!AG263+июль!AG263+август!AG263+сентябрь!AG263+октябрь!AG263+ноябрь!AG263+декабрь!AG263</f>
        <v>0</v>
      </c>
      <c r="AK263" s="29">
        <f>январь!AH263+февраль!AH263+март!AH263+апрель!AH263+май!AH263+июнь!AH263+июль!AH263+август!AH263+сентябрь!AH263+октябрь!AH263+ноябрь!AH263+декабрь!AH263</f>
        <v>4</v>
      </c>
      <c r="AL263" s="36">
        <f>январь!AI263+февраль!AI263+март!AI263+апрель!AI263+май!AI263+июнь!AI263+июль!AI263+август!AI263+сентябрь!AI263+октябрь!AI263+ноябрь!AI263+декабрь!AI263</f>
        <v>8.2289999999999992</v>
      </c>
      <c r="AM263" s="29">
        <f>январь!AJ263+февраль!AJ263+март!AJ263+апрель!AJ263+май!AJ263+июнь!AJ263+июль!AJ263+август!AJ263+сентябрь!AJ263+октябрь!AJ263+ноябрь!AJ263+декабрь!AJ263</f>
        <v>0</v>
      </c>
      <c r="AN263" s="36">
        <f>январь!AK263+февраль!AK263+март!AK263+апрель!AK263+май!AK263+июнь!AK263+июль!AK263+август!AK263+сентябрь!AK263+октябрь!AK263+ноябрь!AK263+декабрь!AK263</f>
        <v>0</v>
      </c>
      <c r="AO263" s="36">
        <f>январь!AL263+февраль!AL263+март!AL263+апрель!AL263+май!AL263+июнь!AL263+июль!AL263+август!AL263+сентябрь!AL263+октябрь!AL263+ноябрь!AL263+декабрь!AL263</f>
        <v>0</v>
      </c>
      <c r="AP263" s="36">
        <f>январь!AM263+февраль!AM263+март!AM263+апрель!AM263+май!AM263+июнь!AM263+июль!AM263+август!AM263+сентябрь!AM263+октябрь!AM263+ноябрь!AM263+декабрь!AM263</f>
        <v>0</v>
      </c>
      <c r="AQ263" s="29">
        <f>январь!AN263+февраль!AN263+март!AN263+апрель!AN263+май!AN263+июнь!AN263+июль!AN263+август!AN263+сентябрь!AN263+октябрь!AN263+ноябрь!AN263+декабрь!AN263</f>
        <v>0</v>
      </c>
      <c r="AR263" s="36">
        <f>январь!AO263+февраль!AO263+март!AO263+апрель!AO263+май!AO263+июнь!AO263+июль!AO263+август!AO263+сентябрь!AO263+октябрь!AO263+ноябрь!AO263+декабрь!AO263</f>
        <v>0</v>
      </c>
      <c r="AS263" s="29">
        <f>январь!AP263+февраль!AP263+март!AP263+апрель!AP263+май!AP263+июнь!AP263+июль!AP263+август!AP263+сентябрь!AP263+октябрь!AP263+ноябрь!AP263+декабрь!AP263</f>
        <v>0</v>
      </c>
      <c r="AT263" s="36">
        <f>январь!AQ263+февраль!AQ263+март!AQ263+апрель!AQ263+май!AQ263+июнь!AQ263+июль!AQ263+август!AQ263+сентябрь!AQ263+октябрь!AQ263+ноябрь!AQ263+декабрь!AQ263</f>
        <v>0</v>
      </c>
      <c r="AU263" s="29">
        <f>январь!AR263+февраль!AR263+март!AR263+апрель!AR263+май!AR263+июнь!AR263+июль!AR263+август!AR263+сентябрь!AR263+октябрь!AR263+ноябрь!AR263+декабрь!AR263</f>
        <v>0</v>
      </c>
      <c r="AV263" s="36">
        <f>январь!AS263+февраль!AS263+март!AS263+апрель!AS263+май!AS263+июнь!AS263+июль!AS263+август!AS263+сентябрь!AS263+октябрь!AS263+ноябрь!AS263+декабрь!AS263</f>
        <v>0</v>
      </c>
      <c r="AW263" s="36">
        <f>январь!AT263+февраль!AT263+март!AT263+апрель!AT263+май!AT263+июнь!AT263+июль!AT263+август!AT263+сентябрь!AT263+октябрь!AT263+ноябрь!AT263+декабрь!AT263</f>
        <v>0</v>
      </c>
      <c r="AX263" s="36">
        <f>январь!AU263+февраль!AU263+март!AU263+апрель!AU263+май!AU263+июнь!AU263+июль!AU263+август!AU263+сентябрь!AU263+октябрь!AU263+ноябрь!AU263+декабрь!AU263</f>
        <v>0</v>
      </c>
      <c r="AY263" s="29">
        <f>январь!AV263+февраль!AV263+март!AV263+апрель!AV263+май!AV263+июнь!AV263+июль!AV263+август!AV263+сентябрь!AV263+октябрь!AV263+ноябрь!AV263+декабрь!AV263</f>
        <v>0</v>
      </c>
      <c r="AZ263" s="36">
        <f>январь!AW263+февраль!AW263+март!AW263+апрель!AW263+май!AW263+июнь!AW263+июль!AW263+август!AW263+сентябрь!AW263+октябрь!AW263+ноябрь!AW263+декабрь!AW263</f>
        <v>0</v>
      </c>
      <c r="BA263" s="36">
        <f>январь!AX263+февраль!AX263+март!AX263+апрель!AX263+май!AX263+июнь!AX263+июль!AX263+август!AX263+сентябрь!AX263+октябрь!AX263+ноябрь!AX263+декабрь!AX263</f>
        <v>0</v>
      </c>
      <c r="BB263" s="36">
        <f>январь!AY263+февраль!AY263+март!AY263+апрель!AY263+май!AY263+июнь!AY263+июль!AY263+август!AY263+сентябрь!AY263+октябрь!AY263+ноябрь!AY263+декабрь!AY263</f>
        <v>0</v>
      </c>
      <c r="BC263" s="29">
        <f>январь!AZ263+февраль!AZ263+март!AZ263+апрель!AZ263+май!AZ263+июнь!AZ263+июль!AZ263+август!AZ263+сентябрь!AZ263+октябрь!AZ263+ноябрь!AZ263+декабрь!AZ263</f>
        <v>0</v>
      </c>
      <c r="BD263" s="36">
        <f>январь!BA263+февраль!BA263+март!BA263+апрель!BA263+май!BA263+июнь!BA263+июль!BA263+август!BA263+сентябрь!BA263+октябрь!BA263+ноябрь!BA263+декабрь!BA263</f>
        <v>0</v>
      </c>
      <c r="BE263" s="36">
        <f>январь!BB263+февраль!BB263+март!BB263+апрель!BB263+май!BB263+июнь!BB263+июль!BB263+август!BB263+сентябрь!BB263+октябрь!BB263+ноябрь!BB263+декабрь!BB263</f>
        <v>0</v>
      </c>
      <c r="BF263" s="36">
        <f>январь!BC263+февраль!BC263+март!BC263+апрель!BC263+май!BC263+июнь!BC263+июль!BC263+август!BC263+сентябрь!BC263+октябрь!BC263+ноябрь!BC263+декабрь!BC263</f>
        <v>0</v>
      </c>
      <c r="BG263" s="36">
        <f>январь!BD263+февраль!BD263+март!BD263+апрель!BD263+май!BD263+июнь!BD263+июль!BD263+август!BD263+сентябрь!BD263+октябрь!BD263+ноябрь!BD263+декабрь!BD263</f>
        <v>0</v>
      </c>
      <c r="BH263" s="36">
        <f>январь!BE263+февраль!BE263+март!BE263+апрель!BE263+май!BE263+июнь!BE263+июль!BE263+август!BE263+сентябрь!BE263+октябрь!BE263+ноябрь!BE263+декабрь!BE263</f>
        <v>0</v>
      </c>
      <c r="BI263" s="36">
        <f>январь!BF263+февраль!BF263+март!BF263+апрель!BF263+май!BF263+июнь!BF263+июль!BF263+август!BF263+сентябрь!BF263+октябрь!BF263+ноябрь!BF263+декабрь!BF263</f>
        <v>0</v>
      </c>
      <c r="BJ263" s="36">
        <f>январь!BG263+февраль!BG263+март!BG263+апрель!BG263+май!BG263+июнь!BG263+июль!BG263+август!BG263+сентябрь!BG263+октябрь!BG263+ноябрь!BG263+декабрь!BG263</f>
        <v>0</v>
      </c>
      <c r="BK263" s="36">
        <f>январь!BH263+февраль!BH263+март!BH263+апрель!BH263+май!BH263+июнь!BH263+июль!BH263+август!BH263+сентябрь!BH263+октябрь!BH263+ноябрь!BH263+декабрь!BH263</f>
        <v>0</v>
      </c>
      <c r="BL263" s="36">
        <f>январь!BI263+февраль!BI263+март!BI263+апрель!BI263+май!BI263+июнь!BI263+июль!BI263+август!BI263+сентябрь!BI263+октябрь!BI263+ноябрь!BI263+декабрь!BI263</f>
        <v>0</v>
      </c>
      <c r="BM263" s="29">
        <f>январь!BJ263+февраль!BJ263+март!BJ263+апрель!BJ263+май!BJ263+июнь!BJ263+июль!BJ263+август!BJ263+сентябрь!BJ263+октябрь!BJ263+ноябрь!BJ263+декабрь!BJ263</f>
        <v>0</v>
      </c>
      <c r="BN263" s="36">
        <f>январь!BK263+февраль!BK263+март!BK263+апрель!BK263+май!BK263+июнь!BK263+июль!BK263+август!BK263+сентябрь!BK263+октябрь!BK263+ноябрь!BK263+декабрь!BK263</f>
        <v>0</v>
      </c>
      <c r="BO263" s="29">
        <f>январь!BL263+февраль!BL263+март!BL263+апрель!BL263+май!BL263+июнь!BL263+июль!BL263+август!BL263+сентябрь!BL263+октябрь!BL263+ноябрь!BL263+декабрь!BL263</f>
        <v>0</v>
      </c>
      <c r="BP263" s="36">
        <f>январь!BM263+февраль!BM263+март!BM263+апрель!BM263+май!BM263+июнь!BM263+июль!BM263+август!BM263+сентябрь!BM263+октябрь!BM263+ноябрь!BM263+декабрь!BM263</f>
        <v>0</v>
      </c>
      <c r="BQ263" s="36">
        <f>январь!BN263+февраль!BN263+март!BN263+апрель!BN263+май!BN263+июнь!BN263+июль!BN263+август!BN263+сентябрь!BN263+октябрь!BN263+ноябрь!BN263+декабрь!BN263</f>
        <v>0</v>
      </c>
      <c r="BR263" s="36">
        <f>январь!BO263+февраль!BO263+март!BO263+апрель!BO263+май!BO263+июнь!BO263+июль!BO263+август!BO263+сентябрь!BO263+октябрь!BO263+ноябрь!BO263+декабрь!BO263</f>
        <v>0</v>
      </c>
      <c r="BS263" s="29">
        <f>январь!BP263+февраль!BP263+март!BP263+апрель!BP263+май!BP263+июнь!BP263+июль!BP263+август!BP263+сентябрь!BP263+октябрь!BP263+ноябрь!BP263+декабрь!BP263</f>
        <v>0</v>
      </c>
      <c r="BT263" s="36">
        <f>январь!BQ263+февраль!BQ263+март!BQ263+апрель!BQ263+май!BQ263+июнь!BQ263+июль!BQ263+август!BQ263+сентябрь!BQ263+октябрь!BQ263+ноябрь!BQ263+декабрь!BQ263</f>
        <v>0</v>
      </c>
      <c r="BU263" s="29">
        <f>январь!BR263+февраль!BR263+март!BR263+апрель!BR263+май!BR263+июнь!BR263+июль!BR263+август!BR263+сентябрь!BR263+октябрь!BR263+ноябрь!BR263+декабрь!BR263</f>
        <v>1</v>
      </c>
      <c r="BV263" s="36">
        <f>январь!BS263+февраль!BS263+март!BS263+апрель!BS263+май!BS263+июнь!BS263+июль!BS263+август!BS263+сентябрь!BS263+октябрь!BS263+ноябрь!BS263+декабрь!BS263</f>
        <v>3.9540000000000002</v>
      </c>
      <c r="BW263" s="36">
        <f>январь!BT263+февраль!BT263+март!BT263+апрель!BT263+май!BT263+июнь!BT263+июль!BT263+август!BT263+сентябрь!BT263+октябрь!BT263+ноябрь!BT263+декабрь!BT263</f>
        <v>0</v>
      </c>
      <c r="BX263" s="36">
        <f>январь!BU263+февраль!BU263+март!BU263+апрель!BU263+май!BU263+июнь!BU263+июль!BU263+август!BU263+сентябрь!BU263+октябрь!BU263+ноябрь!BU263+декабрь!BU263</f>
        <v>0</v>
      </c>
      <c r="BY263" s="36">
        <f>январь!BV263+февраль!BV263+март!BV263+апрель!BV263+май!BV263+июнь!BV263+июль!BV263+август!BV263+сентябрь!BV263+октябрь!BV263+ноябрь!BV263+декабрь!BV263</f>
        <v>7.0150000000000006</v>
      </c>
      <c r="BZ263" s="77">
        <v>4</v>
      </c>
    </row>
    <row r="264" spans="1:78" x14ac:dyDescent="0.25">
      <c r="A264" s="16">
        <v>262</v>
      </c>
      <c r="B264" s="16">
        <v>2</v>
      </c>
      <c r="C264" s="37" t="s">
        <v>717</v>
      </c>
      <c r="D264" s="51">
        <v>132.95309002898551</v>
      </c>
      <c r="E264" s="25">
        <v>-338.96334200000001</v>
      </c>
      <c r="F264" s="26">
        <f t="shared" si="12"/>
        <v>-213.40625197101448</v>
      </c>
      <c r="G264" s="26">
        <f t="shared" si="13"/>
        <v>125.55709002898551</v>
      </c>
      <c r="H264" s="26">
        <f t="shared" si="14"/>
        <v>7.3959999999999999</v>
      </c>
      <c r="I264" s="36">
        <f>январь!F264+февраль!F264+март!F264+апрель!F264+май!F264+июнь!F264+июль!F264+август!F264+сентябрь!F264+октябрь!F264+ноябрь!F264+декабрь!F264</f>
        <v>0</v>
      </c>
      <c r="J264" s="36">
        <f>январь!G264+февраль!G264+март!G264+апрель!G264+май!G264+июнь!G264+июль!G264+август!G264+сентябрь!G264+октябрь!G264+ноябрь!G264+декабрь!G264</f>
        <v>0</v>
      </c>
      <c r="K264" s="36">
        <f>январь!H264+февраль!H264+март!H264+апрель!H264+май!H264+июнь!H264+июль!H264+август!H264+сентябрь!H264+октябрь!H264+ноябрь!H264+декабрь!H264</f>
        <v>0</v>
      </c>
      <c r="L264" s="27">
        <f>январь!I264+февраль!I264+март!I264+апрель!I264+май!I264+июнь!I264+июль!I264+август!I264+сентябрь!I264+октябрь!I264+ноябрь!I264+декабрь!I264</f>
        <v>0</v>
      </c>
      <c r="M264" s="36">
        <f>январь!J264+февраль!J264+март!J264+апрель!J264+май!J264+июнь!J264+июль!J264+август!J264+сентябрь!J264+октябрь!J264+ноябрь!J264+декабрь!J264</f>
        <v>0</v>
      </c>
      <c r="N264" s="36">
        <f>январь!K264+февраль!K264+март!K264+апрель!K264+май!K264+июнь!K264+июль!K264+август!K264+сентябрь!K264+октябрь!K264+ноябрь!K264+декабрь!K264</f>
        <v>0</v>
      </c>
      <c r="O264" s="36">
        <f>январь!L264+февраль!L264+март!L264+апрель!L264+май!L264+июнь!L264+июль!L264+август!L264+сентябрь!L264+октябрь!L264+ноябрь!L264+декабрь!L264</f>
        <v>0</v>
      </c>
      <c r="P264" s="36">
        <f>январь!M264+февраль!M264+март!M264+апрель!M264+май!M264+июнь!M264+июль!M264+август!M264+сентябрь!M264+октябрь!M264+ноябрь!M264+декабрь!M264</f>
        <v>0</v>
      </c>
      <c r="Q264" s="36">
        <f>январь!N264+февраль!N264+март!N264+апрель!N264+май!N264+июнь!N264+июль!N264+август!N264+сентябрь!N264+октябрь!N264+ноябрь!N264+декабрь!N264</f>
        <v>0</v>
      </c>
      <c r="R264" s="29">
        <f>январь!O264+февраль!O264+март!O264+апрель!O264+май!O264+июнь!O264+июль!O264+август!O264+сентябрь!O264+октябрь!O264+ноябрь!O264+декабрь!O264</f>
        <v>0</v>
      </c>
      <c r="S264" s="36">
        <f>январь!P264+февраль!P264+март!P264+апрель!P264+май!P264+июнь!P264+июль!P264+август!P264+сентябрь!P264+октябрь!P264+ноябрь!P264+декабрь!P264</f>
        <v>0</v>
      </c>
      <c r="T264" s="29">
        <f>январь!Q264+февраль!Q264+март!Q264+апрель!Q264+май!Q264+июнь!Q264+июль!Q264+август!Q264+сентябрь!Q264+октябрь!Q264+ноябрь!Q264+декабрь!Q264</f>
        <v>0</v>
      </c>
      <c r="U264" s="36">
        <f>январь!R264+февраль!R264+март!R264+апрель!R264+май!R264+июнь!R264+июль!R264+август!R264+сентябрь!R264+октябрь!R264+ноябрь!R264+декабрь!R264</f>
        <v>0</v>
      </c>
      <c r="V264" s="36">
        <f>январь!S264+февраль!S264+март!S264+апрель!S264+май!S264+июнь!S264+июль!S264+август!S264+сентябрь!S264+октябрь!S264+ноябрь!S264+декабрь!S264</f>
        <v>0</v>
      </c>
      <c r="W264" s="36">
        <f>январь!T264+февраль!T264+март!T264+апрель!T264+май!T264+июнь!T264+июль!T264+август!T264+сентябрь!T264+октябрь!T264+ноябрь!T264+декабрь!T264</f>
        <v>0</v>
      </c>
      <c r="X264" s="36">
        <f>январь!U264+февраль!U264+март!U264+апрель!U264+май!U264+июнь!U264+июль!U264+август!U264+сентябрь!U264+октябрь!U264+ноябрь!U264+декабрь!U264</f>
        <v>0</v>
      </c>
      <c r="Y264" s="36">
        <f>январь!V264+февраль!V264+март!V264+апрель!V264+май!V264+июнь!V264+июль!V264+август!V264+сентябрь!V264+октябрь!V264+ноябрь!V264+декабрь!V264</f>
        <v>0</v>
      </c>
      <c r="Z264" s="36">
        <f>январь!W264+февраль!W264+март!W264+апрель!W264+май!W264+июнь!W264+июль!W264+август!W264+сентябрь!W264+октябрь!W264+ноябрь!W264+декабрь!W264</f>
        <v>0</v>
      </c>
      <c r="AA264" s="36">
        <f>январь!X264+февраль!X264+март!X264+апрель!X264+май!X264+июнь!X264+июль!X264+август!X264+сентябрь!X264+октябрь!X264+ноябрь!X264+декабрь!X264</f>
        <v>0</v>
      </c>
      <c r="AB264" s="29">
        <f>январь!Y264+февраль!Y264+март!Y264+апрель!Y264+май!Y264+июнь!Y264+июль!Y264+август!Y264+сентябрь!Y264+октябрь!Y264+ноябрь!Y264+декабрь!Y264</f>
        <v>0</v>
      </c>
      <c r="AC264" s="36">
        <f>январь!Z264+февраль!Z264+март!Z264+апрель!Z264+май!Z264+июнь!Z264+июль!Z264+август!Z264+сентябрь!Z264+октябрь!Z264+ноябрь!Z264+декабрь!Z264</f>
        <v>0</v>
      </c>
      <c r="AD264" s="66" t="str">
        <f>CONCATENATE(январь!AA264,$BZ$1,февраль!AA264,$BZ$1,март!AA264,$BZ$1,апрель!AA264,$BZ$1,май!AA264,$BZ$1,июнь!AA264,$BZ$1,июль!AA264,$BZ$1,август!AA264,$BZ$1,сентябрь!AA264,$BZ$1,октябрь!AA264,$BZ$1,ноябрь!AA264,$BZ$1,декабрь!AA264)</f>
        <v xml:space="preserve">           </v>
      </c>
      <c r="AE264" s="36">
        <f>январь!AB264+февраль!AB264+март!AB264+апрель!AB264+май!AB264+июнь!AB264+июль!AB264+август!AB264+сентябрь!AB264+октябрь!AB264+ноябрь!AB264+декабрь!AB264</f>
        <v>0</v>
      </c>
      <c r="AF264" s="36">
        <f>январь!AC264+февраль!AC264+март!AC264+апрель!AC264+май!AC264+июнь!AC264+июль!AC264+август!AC264+сентябрь!AC264+октябрь!AC264+ноябрь!AC264+декабрь!AC264</f>
        <v>0</v>
      </c>
      <c r="AG264" s="36">
        <f>январь!AD264+февраль!AD264+март!AD264+апрель!AD264+май!AD264+июнь!AD264+июль!AD264+август!AD264+сентябрь!AD264+октябрь!AD264+ноябрь!AD264+декабрь!AD264</f>
        <v>0</v>
      </c>
      <c r="AH264" s="36">
        <f>январь!AE264+февраль!AE264+март!AE264+апрель!AE264+май!AE264+июнь!AE264+июль!AE264+август!AE264+сентябрь!AE264+октябрь!AE264+ноябрь!AE264+декабрь!AE264</f>
        <v>0</v>
      </c>
      <c r="AI264" s="36">
        <f>январь!AF264+февраль!AF264+март!AF264+апрель!AF264+май!AF264+июнь!AF264+июль!AF264+август!AF264+сентябрь!AF264+октябрь!AF264+ноябрь!AF264+декабрь!AF264</f>
        <v>0</v>
      </c>
      <c r="AJ264" s="36">
        <f>январь!AG264+февраль!AG264+март!AG264+апрель!AG264+май!AG264+июнь!AG264+июль!AG264+август!AG264+сентябрь!AG264+октябрь!AG264+ноябрь!AG264+декабрь!AG264</f>
        <v>0</v>
      </c>
      <c r="AK264" s="29">
        <f>январь!AH264+февраль!AH264+март!AH264+апрель!AH264+май!AH264+июнь!AH264+июль!AH264+август!AH264+сентябрь!AH264+октябрь!AH264+ноябрь!AH264+декабрь!AH264</f>
        <v>0</v>
      </c>
      <c r="AL264" s="36">
        <f>январь!AI264+февраль!AI264+март!AI264+апрель!AI264+май!AI264+июнь!AI264+июль!AI264+август!AI264+сентябрь!AI264+октябрь!AI264+ноябрь!AI264+декабрь!AI264</f>
        <v>0</v>
      </c>
      <c r="AM264" s="29">
        <f>январь!AJ264+февраль!AJ264+март!AJ264+апрель!AJ264+май!AJ264+июнь!AJ264+июль!AJ264+август!AJ264+сентябрь!AJ264+октябрь!AJ264+ноябрь!AJ264+декабрь!AJ264</f>
        <v>0</v>
      </c>
      <c r="AN264" s="36">
        <f>январь!AK264+февраль!AK264+март!AK264+апрель!AK264+май!AK264+июнь!AK264+июль!AK264+август!AK264+сентябрь!AK264+октябрь!AK264+ноябрь!AK264+декабрь!AK264</f>
        <v>0</v>
      </c>
      <c r="AO264" s="36">
        <f>январь!AL264+февраль!AL264+март!AL264+апрель!AL264+май!AL264+июнь!AL264+июль!AL264+август!AL264+сентябрь!AL264+октябрь!AL264+ноябрь!AL264+декабрь!AL264</f>
        <v>0</v>
      </c>
      <c r="AP264" s="36">
        <f>январь!AM264+февраль!AM264+март!AM264+апрель!AM264+май!AM264+июнь!AM264+июль!AM264+август!AM264+сентябрь!AM264+октябрь!AM264+ноябрь!AM264+декабрь!AM264</f>
        <v>0</v>
      </c>
      <c r="AQ264" s="29">
        <f>январь!AN264+февраль!AN264+март!AN264+апрель!AN264+май!AN264+июнь!AN264+июль!AN264+август!AN264+сентябрь!AN264+октябрь!AN264+ноябрь!AN264+декабрь!AN264</f>
        <v>0</v>
      </c>
      <c r="AR264" s="36">
        <f>январь!AO264+февраль!AO264+март!AO264+апрель!AO264+май!AO264+июнь!AO264+июль!AO264+август!AO264+сентябрь!AO264+октябрь!AO264+ноябрь!AO264+декабрь!AO264</f>
        <v>0</v>
      </c>
      <c r="AS264" s="29">
        <f>январь!AP264+февраль!AP264+март!AP264+апрель!AP264+май!AP264+июнь!AP264+июль!AP264+август!AP264+сентябрь!AP264+октябрь!AP264+ноябрь!AP264+декабрь!AP264</f>
        <v>0</v>
      </c>
      <c r="AT264" s="36">
        <f>январь!AQ264+февраль!AQ264+март!AQ264+апрель!AQ264+май!AQ264+июнь!AQ264+июль!AQ264+август!AQ264+сентябрь!AQ264+октябрь!AQ264+ноябрь!AQ264+декабрь!AQ264</f>
        <v>0</v>
      </c>
      <c r="AU264" s="29">
        <f>январь!AR264+февраль!AR264+март!AR264+апрель!AR264+май!AR264+июнь!AR264+июль!AR264+август!AR264+сентябрь!AR264+октябрь!AR264+ноябрь!AR264+декабрь!AR264</f>
        <v>0</v>
      </c>
      <c r="AV264" s="36">
        <f>январь!AS264+февраль!AS264+март!AS264+апрель!AS264+май!AS264+июнь!AS264+июль!AS264+август!AS264+сентябрь!AS264+октябрь!AS264+ноябрь!AS264+декабрь!AS264</f>
        <v>0</v>
      </c>
      <c r="AW264" s="36">
        <f>январь!AT264+февраль!AT264+март!AT264+апрель!AT264+май!AT264+июнь!AT264+июль!AT264+август!AT264+сентябрь!AT264+октябрь!AT264+ноябрь!AT264+декабрь!AT264</f>
        <v>0</v>
      </c>
      <c r="AX264" s="36">
        <f>январь!AU264+февраль!AU264+март!AU264+апрель!AU264+май!AU264+июнь!AU264+июль!AU264+август!AU264+сентябрь!AU264+октябрь!AU264+ноябрь!AU264+декабрь!AU264</f>
        <v>0</v>
      </c>
      <c r="AY264" s="29">
        <f>январь!AV264+февраль!AV264+март!AV264+апрель!AV264+май!AV264+июнь!AV264+июль!AV264+август!AV264+сентябрь!AV264+октябрь!AV264+ноябрь!AV264+декабрь!AV264</f>
        <v>0</v>
      </c>
      <c r="AZ264" s="36">
        <f>январь!AW264+февраль!AW264+март!AW264+апрель!AW264+май!AW264+июнь!AW264+июль!AW264+август!AW264+сентябрь!AW264+октябрь!AW264+ноябрь!AW264+декабрь!AW264</f>
        <v>0</v>
      </c>
      <c r="BA264" s="36">
        <f>январь!AX264+февраль!AX264+март!AX264+апрель!AX264+май!AX264+июнь!AX264+июль!AX264+август!AX264+сентябрь!AX264+октябрь!AX264+ноябрь!AX264+декабрь!AX264</f>
        <v>0</v>
      </c>
      <c r="BB264" s="36">
        <f>январь!AY264+февраль!AY264+март!AY264+апрель!AY264+май!AY264+июнь!AY264+июль!AY264+август!AY264+сентябрь!AY264+октябрь!AY264+ноябрь!AY264+декабрь!AY264</f>
        <v>0</v>
      </c>
      <c r="BC264" s="29">
        <f>январь!AZ264+февраль!AZ264+март!AZ264+апрель!AZ264+май!AZ264+июнь!AZ264+июль!AZ264+август!AZ264+сентябрь!AZ264+октябрь!AZ264+ноябрь!AZ264+декабрь!AZ264</f>
        <v>0</v>
      </c>
      <c r="BD264" s="36">
        <f>январь!BA264+февраль!BA264+март!BA264+апрель!BA264+май!BA264+июнь!BA264+июль!BA264+август!BA264+сентябрь!BA264+октябрь!BA264+ноябрь!BA264+декабрь!BA264</f>
        <v>0</v>
      </c>
      <c r="BE264" s="36">
        <f>январь!BB264+февраль!BB264+март!BB264+апрель!BB264+май!BB264+июнь!BB264+июль!BB264+август!BB264+сентябрь!BB264+октябрь!BB264+ноябрь!BB264+декабрь!BB264</f>
        <v>0</v>
      </c>
      <c r="BF264" s="36">
        <f>январь!BC264+февраль!BC264+март!BC264+апрель!BC264+май!BC264+июнь!BC264+июль!BC264+август!BC264+сентябрь!BC264+октябрь!BC264+ноябрь!BC264+декабрь!BC264</f>
        <v>0</v>
      </c>
      <c r="BG264" s="36">
        <f>январь!BD264+февраль!BD264+март!BD264+апрель!BD264+май!BD264+июнь!BD264+июль!BD264+август!BD264+сентябрь!BD264+октябрь!BD264+ноябрь!BD264+декабрь!BD264</f>
        <v>0</v>
      </c>
      <c r="BH264" s="36">
        <f>январь!BE264+февраль!BE264+март!BE264+апрель!BE264+май!BE264+июнь!BE264+июль!BE264+август!BE264+сентябрь!BE264+октябрь!BE264+ноябрь!BE264+декабрь!BE264</f>
        <v>0</v>
      </c>
      <c r="BI264" s="36">
        <f>январь!BF264+февраль!BF264+март!BF264+апрель!BF264+май!BF264+июнь!BF264+июль!BF264+август!BF264+сентябрь!BF264+октябрь!BF264+ноябрь!BF264+декабрь!BF264</f>
        <v>3.0000000000000001E-3</v>
      </c>
      <c r="BJ264" s="36">
        <f>январь!BG264+февраль!BG264+март!BG264+апрель!BG264+май!BG264+июнь!BG264+июль!BG264+август!BG264+сентябрь!BG264+октябрь!BG264+ноябрь!BG264+декабрь!BG264</f>
        <v>3.1219999999999999</v>
      </c>
      <c r="BK264" s="36">
        <f>январь!BH264+февраль!BH264+март!BH264+апрель!BH264+май!BH264+июнь!BH264+июль!BH264+август!BH264+сентябрь!BH264+октябрь!BH264+ноябрь!BH264+декабрь!BH264</f>
        <v>0</v>
      </c>
      <c r="BL264" s="36">
        <f>январь!BI264+февраль!BI264+март!BI264+апрель!BI264+май!BI264+июнь!BI264+июль!BI264+август!BI264+сентябрь!BI264+октябрь!BI264+ноябрь!BI264+декабрь!BI264</f>
        <v>0</v>
      </c>
      <c r="BM264" s="29">
        <f>январь!BJ264+февраль!BJ264+март!BJ264+апрель!BJ264+май!BJ264+июнь!BJ264+июль!BJ264+август!BJ264+сентябрь!BJ264+октябрь!BJ264+ноябрь!BJ264+декабрь!BJ264</f>
        <v>0</v>
      </c>
      <c r="BN264" s="36">
        <f>январь!BK264+февраль!BK264+март!BK264+апрель!BK264+май!BK264+июнь!BK264+июль!BK264+август!BK264+сентябрь!BK264+октябрь!BK264+ноябрь!BK264+декабрь!BK264</f>
        <v>0</v>
      </c>
      <c r="BO264" s="29">
        <f>январь!BL264+февраль!BL264+март!BL264+апрель!BL264+май!BL264+июнь!BL264+июль!BL264+август!BL264+сентябрь!BL264+октябрь!BL264+ноябрь!BL264+декабрь!BL264</f>
        <v>0</v>
      </c>
      <c r="BP264" s="36">
        <f>январь!BM264+февраль!BM264+март!BM264+апрель!BM264+май!BM264+июнь!BM264+июль!BM264+август!BM264+сентябрь!BM264+октябрь!BM264+ноябрь!BM264+декабрь!BM264</f>
        <v>0</v>
      </c>
      <c r="BQ264" s="36">
        <f>январь!BN264+февраль!BN264+март!BN264+апрель!BN264+май!BN264+июнь!BN264+июль!BN264+август!BN264+сентябрь!BN264+октябрь!BN264+ноябрь!BN264+декабрь!BN264</f>
        <v>0</v>
      </c>
      <c r="BR264" s="36">
        <f>январь!BO264+февраль!BO264+март!BO264+апрель!BO264+май!BO264+июнь!BO264+июль!BO264+август!BO264+сентябрь!BO264+октябрь!BO264+ноябрь!BO264+декабрь!BO264</f>
        <v>0</v>
      </c>
      <c r="BS264" s="29">
        <f>январь!BP264+февраль!BP264+март!BP264+апрель!BP264+май!BP264+июнь!BP264+июль!BP264+август!BP264+сентябрь!BP264+октябрь!BP264+ноябрь!BP264+декабрь!BP264</f>
        <v>0</v>
      </c>
      <c r="BT264" s="36">
        <f>январь!BQ264+февраль!BQ264+март!BQ264+апрель!BQ264+май!BQ264+июнь!BQ264+июль!BQ264+август!BQ264+сентябрь!BQ264+октябрь!BQ264+ноябрь!BQ264+декабрь!BQ264</f>
        <v>0</v>
      </c>
      <c r="BU264" s="29">
        <f>январь!BR264+февраль!BR264+март!BR264+апрель!BR264+май!BR264+июнь!BR264+июль!BR264+август!BR264+сентябрь!BR264+октябрь!BR264+ноябрь!BR264+декабрь!BR264</f>
        <v>0</v>
      </c>
      <c r="BV264" s="36">
        <f>январь!BS264+февраль!BS264+март!BS264+апрель!BS264+май!BS264+июнь!BS264+июль!BS264+август!BS264+сентябрь!BS264+октябрь!BS264+ноябрь!BS264+декабрь!BS264</f>
        <v>0</v>
      </c>
      <c r="BW264" s="36">
        <f>январь!BT264+февраль!BT264+март!BT264+апрель!BT264+май!BT264+июнь!BT264+июль!BT264+август!BT264+сентябрь!BT264+октябрь!BT264+ноябрь!BT264+декабрь!BT264</f>
        <v>0</v>
      </c>
      <c r="BX264" s="36">
        <f>январь!BU264+февраль!BU264+март!BU264+апрель!BU264+май!BU264+июнь!BU264+июль!BU264+август!BU264+сентябрь!BU264+октябрь!BU264+ноябрь!BU264+декабрь!BU264</f>
        <v>0</v>
      </c>
      <c r="BY264" s="36">
        <f>январь!BV264+февраль!BV264+март!BV264+апрель!BV264+май!BV264+июнь!BV264+июль!BV264+август!BV264+сентябрь!BV264+октябрь!BV264+ноябрь!BV264+декабрь!BV264</f>
        <v>4.274</v>
      </c>
      <c r="BZ264" s="77">
        <v>5</v>
      </c>
    </row>
    <row r="265" spans="1:78" x14ac:dyDescent="0.25">
      <c r="A265" s="16">
        <v>263</v>
      </c>
      <c r="B265" s="16">
        <v>1</v>
      </c>
      <c r="C265" s="37" t="s">
        <v>718</v>
      </c>
      <c r="D265" s="51">
        <v>67.169736618357476</v>
      </c>
      <c r="E265" s="25">
        <v>127.44259</v>
      </c>
      <c r="F265" s="26">
        <f t="shared" si="12"/>
        <v>-3.9086733816425294</v>
      </c>
      <c r="G265" s="26">
        <f t="shared" si="13"/>
        <v>-131.35126338164253</v>
      </c>
      <c r="H265" s="26">
        <f t="shared" si="14"/>
        <v>198.52100000000002</v>
      </c>
      <c r="I265" s="36">
        <f>январь!F265+февраль!F265+март!F265+апрель!F265+май!F265+июнь!F265+июль!F265+август!F265+сентябрь!F265+октябрь!F265+ноябрь!F265+декабрь!F265</f>
        <v>0</v>
      </c>
      <c r="J265" s="36">
        <f>январь!G265+февраль!G265+март!G265+апрель!G265+май!G265+июнь!G265+июль!G265+август!G265+сентябрь!G265+октябрь!G265+ноябрь!G265+декабрь!G265</f>
        <v>0</v>
      </c>
      <c r="K265" s="36">
        <f>январь!H265+февраль!H265+март!H265+апрель!H265+май!H265+июнь!H265+июль!H265+август!H265+сентябрь!H265+октябрь!H265+ноябрь!H265+декабрь!H265</f>
        <v>0</v>
      </c>
      <c r="L265" s="27">
        <f>январь!I265+февраль!I265+март!I265+апрель!I265+май!I265+июнь!I265+июль!I265+август!I265+сентябрь!I265+октябрь!I265+ноябрь!I265+декабрь!I265</f>
        <v>0</v>
      </c>
      <c r="M265" s="36">
        <f>январь!J265+февраль!J265+март!J265+апрель!J265+май!J265+июнь!J265+июль!J265+август!J265+сентябрь!J265+октябрь!J265+ноябрь!J265+декабрь!J265</f>
        <v>0</v>
      </c>
      <c r="N265" s="36">
        <f>январь!K265+февраль!K265+март!K265+апрель!K265+май!K265+июнь!K265+июль!K265+август!K265+сентябрь!K265+октябрь!K265+ноябрь!K265+декабрь!K265</f>
        <v>0</v>
      </c>
      <c r="O265" s="36">
        <f>январь!L265+февраль!L265+март!L265+апрель!L265+май!L265+июнь!L265+июль!L265+август!L265+сентябрь!L265+октябрь!L265+ноябрь!L265+декабрь!L265</f>
        <v>0</v>
      </c>
      <c r="P265" s="36">
        <f>январь!M265+февраль!M265+март!M265+апрель!M265+май!M265+июнь!M265+июль!M265+август!M265+сентябрь!M265+октябрь!M265+ноябрь!M265+декабрь!M265</f>
        <v>0</v>
      </c>
      <c r="Q265" s="36">
        <f>январь!N265+февраль!N265+март!N265+апрель!N265+май!N265+июнь!N265+июль!N265+август!N265+сентябрь!N265+октябрь!N265+ноябрь!N265+декабрь!N265</f>
        <v>0</v>
      </c>
      <c r="R265" s="29">
        <f>январь!O265+февраль!O265+март!O265+апрель!O265+май!O265+июнь!O265+июль!O265+август!O265+сентябрь!O265+октябрь!O265+ноябрь!O265+декабрь!O265</f>
        <v>0</v>
      </c>
      <c r="S265" s="36">
        <f>январь!P265+февраль!P265+март!P265+апрель!P265+май!P265+июнь!P265+июль!P265+август!P265+сентябрь!P265+октябрь!P265+ноябрь!P265+декабрь!P265</f>
        <v>0</v>
      </c>
      <c r="T265" s="29">
        <f>январь!Q265+февраль!Q265+март!Q265+апрель!Q265+май!Q265+июнь!Q265+июль!Q265+август!Q265+сентябрь!Q265+октябрь!Q265+ноябрь!Q265+декабрь!Q265</f>
        <v>0</v>
      </c>
      <c r="U265" s="36">
        <f>январь!R265+февраль!R265+март!R265+апрель!R265+май!R265+июнь!R265+июль!R265+август!R265+сентябрь!R265+октябрь!R265+ноябрь!R265+декабрь!R265</f>
        <v>0</v>
      </c>
      <c r="V265" s="36">
        <f>январь!S265+февраль!S265+март!S265+апрель!S265+май!S265+июнь!S265+июль!S265+август!S265+сентябрь!S265+октябрь!S265+ноябрь!S265+декабрь!S265</f>
        <v>0</v>
      </c>
      <c r="W265" s="36">
        <f>январь!T265+февраль!T265+март!T265+апрель!T265+май!T265+июнь!T265+июль!T265+август!T265+сентябрь!T265+октябрь!T265+ноябрь!T265+декабрь!T265</f>
        <v>0</v>
      </c>
      <c r="X265" s="36">
        <f>январь!U265+февраль!U265+март!U265+апрель!U265+май!U265+июнь!U265+июль!U265+август!U265+сентябрь!U265+октябрь!U265+ноябрь!U265+декабрь!U265</f>
        <v>0</v>
      </c>
      <c r="Y265" s="36">
        <f>январь!V265+февраль!V265+март!V265+апрель!V265+май!V265+июнь!V265+июль!V265+август!V265+сентябрь!V265+октябрь!V265+ноябрь!V265+декабрь!V265</f>
        <v>0</v>
      </c>
      <c r="Z265" s="36">
        <f>январь!W265+февраль!W265+март!W265+апрель!W265+май!W265+июнь!W265+июль!W265+август!W265+сентябрь!W265+октябрь!W265+ноябрь!W265+декабрь!W265</f>
        <v>0</v>
      </c>
      <c r="AA265" s="36">
        <f>январь!X265+февраль!X265+март!X265+апрель!X265+май!X265+июнь!X265+июль!X265+август!X265+сентябрь!X265+октябрь!X265+ноябрь!X265+декабрь!X265</f>
        <v>0</v>
      </c>
      <c r="AB265" s="29">
        <f>январь!Y265+февраль!Y265+март!Y265+апрель!Y265+май!Y265+июнь!Y265+июль!Y265+август!Y265+сентябрь!Y265+октябрь!Y265+ноябрь!Y265+декабрь!Y265</f>
        <v>0</v>
      </c>
      <c r="AC265" s="36">
        <f>январь!Z265+февраль!Z265+март!Z265+апрель!Z265+май!Z265+июнь!Z265+июль!Z265+август!Z265+сентябрь!Z265+октябрь!Z265+ноябрь!Z265+декабрь!Z265</f>
        <v>0</v>
      </c>
      <c r="AD265" s="66" t="str">
        <f>CONCATENATE(январь!AA265,$BZ$1,февраль!AA265,$BZ$1,март!AA265,$BZ$1,апрель!AA265,$BZ$1,май!AA265,$BZ$1,июнь!AA265,$BZ$1,июль!AA265,$BZ$1,август!AA265,$BZ$1,сентябрь!AA265,$BZ$1,октябрь!AA265,$BZ$1,ноябрь!AA265,$BZ$1,декабрь!AA265)</f>
        <v xml:space="preserve">           </v>
      </c>
      <c r="AE265" s="36">
        <f>январь!AB265+февраль!AB265+март!AB265+апрель!AB265+май!AB265+июнь!AB265+июль!AB265+август!AB265+сентябрь!AB265+октябрь!AB265+ноябрь!AB265+декабрь!AB265</f>
        <v>0</v>
      </c>
      <c r="AF265" s="36">
        <f>январь!AC265+февраль!AC265+март!AC265+апрель!AC265+май!AC265+июнь!AC265+июль!AC265+август!AC265+сентябрь!AC265+октябрь!AC265+ноябрь!AC265+декабрь!AC265</f>
        <v>0</v>
      </c>
      <c r="AG265" s="36">
        <f>январь!AD265+февраль!AD265+март!AD265+апрель!AD265+май!AD265+июнь!AD265+июль!AD265+август!AD265+сентябрь!AD265+октябрь!AD265+ноябрь!AD265+декабрь!AD265</f>
        <v>0</v>
      </c>
      <c r="AH265" s="36">
        <f>январь!AE265+февраль!AE265+март!AE265+апрель!AE265+май!AE265+июнь!AE265+июль!AE265+август!AE265+сентябрь!AE265+октябрь!AE265+ноябрь!AE265+декабрь!AE265</f>
        <v>0</v>
      </c>
      <c r="AI265" s="36">
        <f>январь!AF265+февраль!AF265+март!AF265+апрель!AF265+май!AF265+июнь!AF265+июль!AF265+август!AF265+сентябрь!AF265+октябрь!AF265+ноябрь!AF265+декабрь!AF265</f>
        <v>0</v>
      </c>
      <c r="AJ265" s="36">
        <f>январь!AG265+февраль!AG265+март!AG265+апрель!AG265+май!AG265+июнь!AG265+июль!AG265+август!AG265+сентябрь!AG265+октябрь!AG265+ноябрь!AG265+декабрь!AG265</f>
        <v>0</v>
      </c>
      <c r="AK265" s="29">
        <f>январь!AH265+февраль!AH265+март!AH265+апрель!AH265+май!AH265+июнь!AH265+июль!AH265+август!AH265+сентябрь!AH265+октябрь!AH265+ноябрь!AH265+декабрь!AH265</f>
        <v>0</v>
      </c>
      <c r="AL265" s="36">
        <f>январь!AI265+февраль!AI265+март!AI265+апрель!AI265+май!AI265+июнь!AI265+июль!AI265+август!AI265+сентябрь!AI265+октябрь!AI265+ноябрь!AI265+декабрь!AI265</f>
        <v>0</v>
      </c>
      <c r="AM265" s="29">
        <f>январь!AJ265+февраль!AJ265+март!AJ265+апрель!AJ265+май!AJ265+июнь!AJ265+июль!AJ265+август!AJ265+сентябрь!AJ265+октябрь!AJ265+ноябрь!AJ265+декабрь!AJ265</f>
        <v>0</v>
      </c>
      <c r="AN265" s="36">
        <f>январь!AK265+февраль!AK265+март!AK265+апрель!AK265+май!AK265+июнь!AK265+июль!AK265+август!AK265+сентябрь!AK265+октябрь!AK265+ноябрь!AK265+декабрь!AK265</f>
        <v>0</v>
      </c>
      <c r="AO265" s="36">
        <f>январь!AL265+февраль!AL265+март!AL265+апрель!AL265+май!AL265+июнь!AL265+июль!AL265+август!AL265+сентябрь!AL265+октябрь!AL265+ноябрь!AL265+декабрь!AL265</f>
        <v>0</v>
      </c>
      <c r="AP265" s="36">
        <f>январь!AM265+февраль!AM265+март!AM265+апрель!AM265+май!AM265+июнь!AM265+июль!AM265+август!AM265+сентябрь!AM265+октябрь!AM265+ноябрь!AM265+декабрь!AM265</f>
        <v>0</v>
      </c>
      <c r="AQ265" s="29">
        <f>январь!AN265+февраль!AN265+март!AN265+апрель!AN265+май!AN265+июнь!AN265+июль!AN265+август!AN265+сентябрь!AN265+октябрь!AN265+ноябрь!AN265+декабрь!AN265</f>
        <v>0</v>
      </c>
      <c r="AR265" s="36">
        <f>январь!AO265+февраль!AO265+март!AO265+апрель!AO265+май!AO265+июнь!AO265+июль!AO265+август!AO265+сентябрь!AO265+октябрь!AO265+ноябрь!AO265+декабрь!AO265</f>
        <v>0</v>
      </c>
      <c r="AS265" s="29">
        <f>январь!AP265+февраль!AP265+март!AP265+апрель!AP265+май!AP265+июнь!AP265+июль!AP265+август!AP265+сентябрь!AP265+октябрь!AP265+ноябрь!AP265+декабрь!AP265</f>
        <v>0</v>
      </c>
      <c r="AT265" s="36">
        <f>январь!AQ265+февраль!AQ265+март!AQ265+апрель!AQ265+май!AQ265+июнь!AQ265+июль!AQ265+август!AQ265+сентябрь!AQ265+октябрь!AQ265+ноябрь!AQ265+декабрь!AQ265</f>
        <v>0</v>
      </c>
      <c r="AU265" s="29">
        <f>январь!AR265+февраль!AR265+март!AR265+апрель!AR265+май!AR265+июнь!AR265+июль!AR265+август!AR265+сентябрь!AR265+октябрь!AR265+ноябрь!AR265+декабрь!AR265</f>
        <v>3</v>
      </c>
      <c r="AV265" s="36">
        <f>январь!AS265+февраль!AS265+март!AS265+апрель!AS265+май!AS265+июнь!AS265+июль!AS265+август!AS265+сентябрь!AS265+октябрь!AS265+ноябрь!AS265+декабрь!AS265</f>
        <v>148.44300000000001</v>
      </c>
      <c r="AW265" s="36">
        <f>январь!AT265+февраль!AT265+март!AT265+апрель!AT265+май!AT265+июнь!AT265+июль!AT265+август!AT265+сентябрь!AT265+октябрь!AT265+ноябрь!AT265+декабрь!AT265</f>
        <v>0</v>
      </c>
      <c r="AX265" s="36">
        <f>январь!AU265+февраль!AU265+март!AU265+апрель!AU265+май!AU265+июнь!AU265+июль!AU265+август!AU265+сентябрь!AU265+октябрь!AU265+ноябрь!AU265+декабрь!AU265</f>
        <v>0</v>
      </c>
      <c r="AY265" s="29">
        <f>январь!AV265+февраль!AV265+март!AV265+апрель!AV265+май!AV265+июнь!AV265+июль!AV265+август!AV265+сентябрь!AV265+октябрь!AV265+ноябрь!AV265+декабрь!AV265</f>
        <v>0</v>
      </c>
      <c r="AZ265" s="36">
        <f>январь!AW265+февраль!AW265+март!AW265+апрель!AW265+май!AW265+июнь!AW265+июль!AW265+август!AW265+сентябрь!AW265+октябрь!AW265+ноябрь!AW265+декабрь!AW265</f>
        <v>0</v>
      </c>
      <c r="BA265" s="36">
        <f>январь!AX265+февраль!AX265+март!AX265+апрель!AX265+май!AX265+июнь!AX265+июль!AX265+август!AX265+сентябрь!AX265+октябрь!AX265+ноябрь!AX265+декабрь!AX265</f>
        <v>0</v>
      </c>
      <c r="BB265" s="36">
        <f>январь!AY265+февраль!AY265+март!AY265+апрель!AY265+май!AY265+июнь!AY265+июль!AY265+август!AY265+сентябрь!AY265+октябрь!AY265+ноябрь!AY265+декабрь!AY265</f>
        <v>0</v>
      </c>
      <c r="BC265" s="29">
        <f>январь!AZ265+февраль!AZ265+март!AZ265+апрель!AZ265+май!AZ265+июнь!AZ265+июль!AZ265+август!AZ265+сентябрь!AZ265+октябрь!AZ265+ноябрь!AZ265+декабрь!AZ265</f>
        <v>0</v>
      </c>
      <c r="BD265" s="36">
        <f>январь!BA265+февраль!BA265+март!BA265+апрель!BA265+май!BA265+июнь!BA265+июль!BA265+август!BA265+сентябрь!BA265+октябрь!BA265+ноябрь!BA265+декабрь!BA265</f>
        <v>0</v>
      </c>
      <c r="BE265" s="36">
        <f>январь!BB265+февраль!BB265+март!BB265+апрель!BB265+май!BB265+июнь!BB265+июль!BB265+август!BB265+сентябрь!BB265+октябрь!BB265+ноябрь!BB265+декабрь!BB265</f>
        <v>0</v>
      </c>
      <c r="BF265" s="36">
        <f>январь!BC265+февраль!BC265+март!BC265+апрель!BC265+май!BC265+июнь!BC265+июль!BC265+август!BC265+сентябрь!BC265+октябрь!BC265+ноябрь!BC265+декабрь!BC265</f>
        <v>0</v>
      </c>
      <c r="BG265" s="36">
        <f>январь!BD265+февраль!BD265+март!BD265+апрель!BD265+май!BD265+июнь!BD265+июль!BD265+август!BD265+сентябрь!BD265+октябрь!BD265+ноябрь!BD265+декабрь!BD265</f>
        <v>0</v>
      </c>
      <c r="BH265" s="36">
        <f>январь!BE265+февраль!BE265+март!BE265+апрель!BE265+май!BE265+июнь!BE265+июль!BE265+август!BE265+сентябрь!BE265+октябрь!BE265+ноябрь!BE265+декабрь!BE265</f>
        <v>0</v>
      </c>
      <c r="BI265" s="36">
        <f>январь!BF265+февраль!BF265+март!BF265+апрель!BF265+май!BF265+июнь!BF265+июль!BF265+август!BF265+сентябрь!BF265+октябрь!BF265+ноябрь!BF265+декабрь!BF265</f>
        <v>0</v>
      </c>
      <c r="BJ265" s="36">
        <f>январь!BG265+февраль!BG265+март!BG265+апрель!BG265+май!BG265+июнь!BG265+июль!BG265+август!BG265+сентябрь!BG265+октябрь!BG265+ноябрь!BG265+декабрь!BG265</f>
        <v>0</v>
      </c>
      <c r="BK265" s="36">
        <f>январь!BH265+февраль!BH265+март!BH265+апрель!BH265+май!BH265+июнь!BH265+июль!BH265+август!BH265+сентябрь!BH265+октябрь!BH265+ноябрь!BH265+декабрь!BH265</f>
        <v>0</v>
      </c>
      <c r="BL265" s="36">
        <f>январь!BI265+февраль!BI265+март!BI265+апрель!BI265+май!BI265+июнь!BI265+июль!BI265+август!BI265+сентябрь!BI265+октябрь!BI265+ноябрь!BI265+декабрь!BI265</f>
        <v>0</v>
      </c>
      <c r="BM265" s="29">
        <f>январь!BJ265+февраль!BJ265+март!BJ265+апрель!BJ265+май!BJ265+июнь!BJ265+июль!BJ265+август!BJ265+сентябрь!BJ265+октябрь!BJ265+ноябрь!BJ265+декабрь!BJ265</f>
        <v>0</v>
      </c>
      <c r="BN265" s="36">
        <f>январь!BK265+февраль!BK265+март!BK265+апрель!BK265+май!BK265+июнь!BK265+июль!BK265+август!BK265+сентябрь!BK265+октябрь!BK265+ноябрь!BK265+декабрь!BK265</f>
        <v>0</v>
      </c>
      <c r="BO265" s="29">
        <f>январь!BL265+февраль!BL265+март!BL265+апрель!BL265+май!BL265+июнь!BL265+июль!BL265+август!BL265+сентябрь!BL265+октябрь!BL265+ноябрь!BL265+декабрь!BL265</f>
        <v>0</v>
      </c>
      <c r="BP265" s="36">
        <f>январь!BM265+февраль!BM265+март!BM265+апрель!BM265+май!BM265+июнь!BM265+июль!BM265+август!BM265+сентябрь!BM265+октябрь!BM265+ноябрь!BM265+декабрь!BM265</f>
        <v>0</v>
      </c>
      <c r="BQ265" s="36">
        <f>январь!BN265+февраль!BN265+март!BN265+апрель!BN265+май!BN265+июнь!BN265+июль!BN265+август!BN265+сентябрь!BN265+октябрь!BN265+ноябрь!BN265+декабрь!BN265</f>
        <v>0.04</v>
      </c>
      <c r="BR265" s="36">
        <f>январь!BO265+февраль!BO265+март!BO265+апрель!BO265+май!BO265+июнь!BO265+июль!BO265+август!BO265+сентябрь!BO265+октябрь!BO265+ноябрь!BO265+декабрь!BO265</f>
        <v>27.245000000000001</v>
      </c>
      <c r="BS265" s="29">
        <f>январь!BP265+февраль!BP265+март!BP265+апрель!BP265+май!BP265+июнь!BP265+июль!BP265+август!BP265+сентябрь!BP265+октябрь!BP265+ноябрь!BP265+декабрь!BP265</f>
        <v>0</v>
      </c>
      <c r="BT265" s="36">
        <f>январь!BQ265+февраль!BQ265+март!BQ265+апрель!BQ265+май!BQ265+июнь!BQ265+июль!BQ265+август!BQ265+сентябрь!BQ265+октябрь!BQ265+ноябрь!BQ265+декабрь!BQ265</f>
        <v>0</v>
      </c>
      <c r="BU265" s="29">
        <f>январь!BR265+февраль!BR265+март!BR265+апрель!BR265+май!BR265+июнь!BR265+июль!BR265+август!BR265+сентябрь!BR265+октябрь!BR265+ноябрь!BR265+декабрь!BR265</f>
        <v>11</v>
      </c>
      <c r="BV265" s="36">
        <f>январь!BS265+февраль!BS265+март!BS265+апрель!BS265+май!BS265+июнь!BS265+июль!BS265+август!BS265+сентябрь!BS265+октябрь!BS265+ноябрь!BS265+декабрь!BS265</f>
        <v>19.248999999999999</v>
      </c>
      <c r="BW265" s="36">
        <f>январь!BT265+февраль!BT265+март!BT265+апрель!BT265+май!BT265+июнь!BT265+июль!BT265+август!BT265+сентябрь!BT265+октябрь!BT265+ноябрь!BT265+декабрь!BT265</f>
        <v>0</v>
      </c>
      <c r="BX265" s="36">
        <f>январь!BU265+февраль!BU265+март!BU265+апрель!BU265+май!BU265+июнь!BU265+июль!BU265+август!BU265+сентябрь!BU265+октябрь!BU265+ноябрь!BU265+декабрь!BU265</f>
        <v>0</v>
      </c>
      <c r="BY265" s="36">
        <f>январь!BV265+февраль!BV265+март!BV265+апрель!BV265+май!BV265+июнь!BV265+июль!BV265+август!BV265+сентябрь!BV265+октябрь!BV265+ноябрь!BV265+декабрь!BV265</f>
        <v>3.5840000000000001</v>
      </c>
      <c r="BZ265" s="77">
        <v>0</v>
      </c>
    </row>
    <row r="266" spans="1:78" x14ac:dyDescent="0.25">
      <c r="A266" s="16">
        <v>264</v>
      </c>
      <c r="B266" s="16">
        <v>3</v>
      </c>
      <c r="C266" s="37" t="s">
        <v>719</v>
      </c>
      <c r="D266" s="51">
        <v>573.09389207729464</v>
      </c>
      <c r="E266" s="25">
        <v>-726.3804439999999</v>
      </c>
      <c r="F266" s="26">
        <f t="shared" si="12"/>
        <v>-209.44955192270527</v>
      </c>
      <c r="G266" s="26">
        <f t="shared" si="13"/>
        <v>516.93089207729463</v>
      </c>
      <c r="H266" s="26">
        <f t="shared" si="14"/>
        <v>56.162999999999997</v>
      </c>
      <c r="I266" s="36">
        <f>январь!F266+февраль!F266+март!F266+апрель!F266+май!F266+июнь!F266+июль!F266+август!F266+сентябрь!F266+октябрь!F266+ноябрь!F266+декабрь!F266</f>
        <v>0</v>
      </c>
      <c r="J266" s="36">
        <f>январь!G266+февраль!G266+март!G266+апрель!G266+май!G266+июнь!G266+июль!G266+август!G266+сентябрь!G266+октябрь!G266+ноябрь!G266+декабрь!G266</f>
        <v>0</v>
      </c>
      <c r="K266" s="36">
        <f>январь!H266+февраль!H266+март!H266+апрель!H266+май!H266+июнь!H266+июль!H266+август!H266+сентябрь!H266+октябрь!H266+ноябрь!H266+декабрь!H266</f>
        <v>0</v>
      </c>
      <c r="L266" s="27">
        <f>январь!I266+февраль!I266+март!I266+апрель!I266+май!I266+июнь!I266+июль!I266+август!I266+сентябрь!I266+октябрь!I266+ноябрь!I266+декабрь!I266</f>
        <v>0</v>
      </c>
      <c r="M266" s="36">
        <f>январь!J266+февраль!J266+март!J266+апрель!J266+май!J266+июнь!J266+июль!J266+август!J266+сентябрь!J266+октябрь!J266+ноябрь!J266+декабрь!J266</f>
        <v>0</v>
      </c>
      <c r="N266" s="36">
        <f>январь!K266+февраль!K266+март!K266+апрель!K266+май!K266+июнь!K266+июль!K266+август!K266+сентябрь!K266+октябрь!K266+ноябрь!K266+декабрь!K266</f>
        <v>0</v>
      </c>
      <c r="O266" s="36">
        <f>январь!L266+февраль!L266+март!L266+апрель!L266+май!L266+июнь!L266+июль!L266+август!L266+сентябрь!L266+октябрь!L266+ноябрь!L266+декабрь!L266</f>
        <v>0</v>
      </c>
      <c r="P266" s="36">
        <f>январь!M266+февраль!M266+март!M266+апрель!M266+май!M266+июнь!M266+июль!M266+август!M266+сентябрь!M266+октябрь!M266+ноябрь!M266+декабрь!M266</f>
        <v>0</v>
      </c>
      <c r="Q266" s="36">
        <f>январь!N266+февраль!N266+март!N266+апрель!N266+май!N266+июнь!N266+июль!N266+август!N266+сентябрь!N266+октябрь!N266+ноябрь!N266+декабрь!N266</f>
        <v>0</v>
      </c>
      <c r="R266" s="29">
        <f>январь!O266+февраль!O266+март!O266+апрель!O266+май!O266+июнь!O266+июль!O266+август!O266+сентябрь!O266+октябрь!O266+ноябрь!O266+декабрь!O266</f>
        <v>0</v>
      </c>
      <c r="S266" s="36">
        <f>январь!P266+февраль!P266+март!P266+апрель!P266+май!P266+июнь!P266+июль!P266+август!P266+сентябрь!P266+октябрь!P266+ноябрь!P266+декабрь!P266</f>
        <v>0</v>
      </c>
      <c r="T266" s="29">
        <f>январь!Q266+февраль!Q266+март!Q266+апрель!Q266+май!Q266+июнь!Q266+июль!Q266+август!Q266+сентябрь!Q266+октябрь!Q266+ноябрь!Q266+декабрь!Q266</f>
        <v>0</v>
      </c>
      <c r="U266" s="36">
        <f>январь!R266+февраль!R266+март!R266+апрель!R266+май!R266+июнь!R266+июль!R266+август!R266+сентябрь!R266+октябрь!R266+ноябрь!R266+декабрь!R266</f>
        <v>0</v>
      </c>
      <c r="V266" s="36">
        <f>январь!S266+февраль!S266+март!S266+апрель!S266+май!S266+июнь!S266+июль!S266+август!S266+сентябрь!S266+октябрь!S266+ноябрь!S266+декабрь!S266</f>
        <v>0</v>
      </c>
      <c r="W266" s="36">
        <f>январь!T266+февраль!T266+март!T266+апрель!T266+май!T266+июнь!T266+июль!T266+август!T266+сентябрь!T266+октябрь!T266+ноябрь!T266+декабрь!T266</f>
        <v>0</v>
      </c>
      <c r="X266" s="36">
        <f>январь!U266+февраль!U266+март!U266+апрель!U266+май!U266+июнь!U266+июль!U266+август!U266+сентябрь!U266+октябрь!U266+ноябрь!U266+декабрь!U266</f>
        <v>0</v>
      </c>
      <c r="Y266" s="36">
        <f>январь!V266+февраль!V266+март!V266+апрель!V266+май!V266+июнь!V266+июль!V266+август!V266+сентябрь!V266+октябрь!V266+ноябрь!V266+декабрь!V266</f>
        <v>0</v>
      </c>
      <c r="Z266" s="36">
        <f>январь!W266+февраль!W266+март!W266+апрель!W266+май!W266+июнь!W266+июль!W266+август!W266+сентябрь!W266+октябрь!W266+ноябрь!W266+декабрь!W266</f>
        <v>0</v>
      </c>
      <c r="AA266" s="36">
        <f>январь!X266+февраль!X266+март!X266+апрель!X266+май!X266+июнь!X266+июль!X266+август!X266+сентябрь!X266+октябрь!X266+ноябрь!X266+декабрь!X266</f>
        <v>0</v>
      </c>
      <c r="AB266" s="29">
        <f>январь!Y266+февраль!Y266+март!Y266+апрель!Y266+май!Y266+июнь!Y266+июль!Y266+август!Y266+сентябрь!Y266+октябрь!Y266+ноябрь!Y266+декабрь!Y266</f>
        <v>0</v>
      </c>
      <c r="AC266" s="36">
        <f>январь!Z266+февраль!Z266+март!Z266+апрель!Z266+май!Z266+июнь!Z266+июль!Z266+август!Z266+сентябрь!Z266+октябрь!Z266+ноябрь!Z266+декабрь!Z266</f>
        <v>0</v>
      </c>
      <c r="AD266" s="66" t="str">
        <f>CONCATENATE(январь!AA266,$BZ$1,февраль!AA266,$BZ$1,март!AA266,$BZ$1,апрель!AA266,$BZ$1,май!AA266,$BZ$1,июнь!AA266,$BZ$1,июль!AA266,$BZ$1,август!AA266,$BZ$1,сентябрь!AA266,$BZ$1,октябрь!AA266,$BZ$1,ноябрь!AA266,$BZ$1,декабрь!AA266)</f>
        <v xml:space="preserve">           </v>
      </c>
      <c r="AE266" s="36">
        <f>январь!AB266+февраль!AB266+март!AB266+апрель!AB266+май!AB266+июнь!AB266+июль!AB266+август!AB266+сентябрь!AB266+октябрь!AB266+ноябрь!AB266+декабрь!AB266</f>
        <v>0</v>
      </c>
      <c r="AF266" s="36">
        <f>январь!AC266+февраль!AC266+март!AC266+апрель!AC266+май!AC266+июнь!AC266+июль!AC266+август!AC266+сентябрь!AC266+октябрь!AC266+ноябрь!AC266+декабрь!AC266</f>
        <v>0</v>
      </c>
      <c r="AG266" s="36">
        <f>январь!AD266+февраль!AD266+март!AD266+апрель!AD266+май!AD266+июнь!AD266+июль!AD266+август!AD266+сентябрь!AD266+октябрь!AD266+ноябрь!AD266+декабрь!AD266</f>
        <v>0</v>
      </c>
      <c r="AH266" s="36">
        <f>январь!AE266+февраль!AE266+март!AE266+апрель!AE266+май!AE266+июнь!AE266+июль!AE266+август!AE266+сентябрь!AE266+октябрь!AE266+ноябрь!AE266+декабрь!AE266</f>
        <v>0</v>
      </c>
      <c r="AI266" s="36">
        <f>январь!AF266+февраль!AF266+март!AF266+апрель!AF266+май!AF266+июнь!AF266+июль!AF266+август!AF266+сентябрь!AF266+октябрь!AF266+ноябрь!AF266+декабрь!AF266</f>
        <v>0</v>
      </c>
      <c r="AJ266" s="36">
        <f>январь!AG266+февраль!AG266+март!AG266+апрель!AG266+май!AG266+июнь!AG266+июль!AG266+август!AG266+сентябрь!AG266+октябрь!AG266+ноябрь!AG266+декабрь!AG266</f>
        <v>0</v>
      </c>
      <c r="AK266" s="29">
        <f>январь!AH266+февраль!AH266+март!AH266+апрель!AH266+май!AH266+июнь!AH266+июль!AH266+август!AH266+сентябрь!AH266+октябрь!AH266+ноябрь!AH266+декабрь!AH266</f>
        <v>5</v>
      </c>
      <c r="AL266" s="36">
        <f>январь!AI266+февраль!AI266+март!AI266+апрель!AI266+май!AI266+июнь!AI266+июль!AI266+август!AI266+сентябрь!AI266+октябрь!AI266+ноябрь!AI266+декабрь!AI266</f>
        <v>10.308999999999999</v>
      </c>
      <c r="AM266" s="29">
        <f>январь!AJ266+февраль!AJ266+март!AJ266+апрель!AJ266+май!AJ266+июнь!AJ266+июль!AJ266+август!AJ266+сентябрь!AJ266+октябрь!AJ266+ноябрь!AJ266+декабрь!AJ266</f>
        <v>0</v>
      </c>
      <c r="AN266" s="36">
        <f>январь!AK266+февраль!AK266+март!AK266+апрель!AK266+май!AK266+июнь!AK266+июль!AK266+август!AK266+сентябрь!AK266+октябрь!AK266+ноябрь!AK266+декабрь!AK266</f>
        <v>0</v>
      </c>
      <c r="AO266" s="36">
        <f>январь!AL266+февраль!AL266+март!AL266+апрель!AL266+май!AL266+июнь!AL266+июль!AL266+август!AL266+сентябрь!AL266+октябрь!AL266+ноябрь!AL266+декабрь!AL266</f>
        <v>0</v>
      </c>
      <c r="AP266" s="36">
        <f>январь!AM266+февраль!AM266+март!AM266+апрель!AM266+май!AM266+июнь!AM266+июль!AM266+август!AM266+сентябрь!AM266+октябрь!AM266+ноябрь!AM266+декабрь!AM266</f>
        <v>0</v>
      </c>
      <c r="AQ266" s="29">
        <f>январь!AN266+февраль!AN266+март!AN266+апрель!AN266+май!AN266+июнь!AN266+июль!AN266+август!AN266+сентябрь!AN266+октябрь!AN266+ноябрь!AN266+декабрь!AN266</f>
        <v>0</v>
      </c>
      <c r="AR266" s="36">
        <f>январь!AO266+февраль!AO266+март!AO266+апрель!AO266+май!AO266+июнь!AO266+июль!AO266+август!AO266+сентябрь!AO266+октябрь!AO266+ноябрь!AO266+декабрь!AO266</f>
        <v>0</v>
      </c>
      <c r="AS266" s="29">
        <f>январь!AP266+февраль!AP266+март!AP266+апрель!AP266+май!AP266+июнь!AP266+июль!AP266+август!AP266+сентябрь!AP266+октябрь!AP266+ноябрь!AP266+декабрь!AP266</f>
        <v>0</v>
      </c>
      <c r="AT266" s="36">
        <f>январь!AQ266+февраль!AQ266+март!AQ266+апрель!AQ266+май!AQ266+июнь!AQ266+июль!AQ266+август!AQ266+сентябрь!AQ266+октябрь!AQ266+ноябрь!AQ266+декабрь!AQ266</f>
        <v>0</v>
      </c>
      <c r="AU266" s="29">
        <f>январь!AR266+февраль!AR266+март!AR266+апрель!AR266+май!AR266+июнь!AR266+июль!AR266+август!AR266+сентябрь!AR266+октябрь!AR266+ноябрь!AR266+декабрь!AR266</f>
        <v>0</v>
      </c>
      <c r="AV266" s="36">
        <f>январь!AS266+февраль!AS266+март!AS266+апрель!AS266+май!AS266+июнь!AS266+июль!AS266+август!AS266+сентябрь!AS266+октябрь!AS266+ноябрь!AS266+декабрь!AS266</f>
        <v>0</v>
      </c>
      <c r="AW266" s="36">
        <f>январь!AT266+февраль!AT266+март!AT266+апрель!AT266+май!AT266+июнь!AT266+июль!AT266+август!AT266+сентябрь!AT266+октябрь!AT266+ноябрь!AT266+декабрь!AT266</f>
        <v>0</v>
      </c>
      <c r="AX266" s="36">
        <f>январь!AU266+февраль!AU266+март!AU266+апрель!AU266+май!AU266+июнь!AU266+июль!AU266+август!AU266+сентябрь!AU266+октябрь!AU266+ноябрь!AU266+декабрь!AU266</f>
        <v>0</v>
      </c>
      <c r="AY266" s="29">
        <f>январь!AV266+февраль!AV266+март!AV266+апрель!AV266+май!AV266+июнь!AV266+июль!AV266+август!AV266+сентябрь!AV266+октябрь!AV266+ноябрь!AV266+декабрь!AV266</f>
        <v>0</v>
      </c>
      <c r="AZ266" s="36">
        <f>январь!AW266+февраль!AW266+март!AW266+апрель!AW266+май!AW266+июнь!AW266+июль!AW266+август!AW266+сентябрь!AW266+октябрь!AW266+ноябрь!AW266+декабрь!AW266</f>
        <v>0</v>
      </c>
      <c r="BA266" s="36">
        <f>январь!AX266+февраль!AX266+март!AX266+апрель!AX266+май!AX266+июнь!AX266+июль!AX266+август!AX266+сентябрь!AX266+октябрь!AX266+ноябрь!AX266+декабрь!AX266</f>
        <v>0</v>
      </c>
      <c r="BB266" s="36">
        <f>январь!AY266+февраль!AY266+март!AY266+апрель!AY266+май!AY266+июнь!AY266+июль!AY266+август!AY266+сентябрь!AY266+октябрь!AY266+ноябрь!AY266+декабрь!AY266</f>
        <v>0</v>
      </c>
      <c r="BC266" s="29">
        <f>январь!AZ266+февраль!AZ266+март!AZ266+апрель!AZ266+май!AZ266+июнь!AZ266+июль!AZ266+август!AZ266+сентябрь!AZ266+октябрь!AZ266+ноябрь!AZ266+декабрь!AZ266</f>
        <v>0</v>
      </c>
      <c r="BD266" s="36">
        <f>январь!BA266+февраль!BA266+март!BA266+апрель!BA266+май!BA266+июнь!BA266+июль!BA266+август!BA266+сентябрь!BA266+октябрь!BA266+ноябрь!BA266+декабрь!BA266</f>
        <v>0</v>
      </c>
      <c r="BE266" s="36">
        <f>январь!BB266+февраль!BB266+март!BB266+апрель!BB266+май!BB266+июнь!BB266+июль!BB266+август!BB266+сентябрь!BB266+октябрь!BB266+ноябрь!BB266+декабрь!BB266</f>
        <v>0</v>
      </c>
      <c r="BF266" s="36">
        <f>январь!BC266+февраль!BC266+март!BC266+апрель!BC266+май!BC266+июнь!BC266+июль!BC266+август!BC266+сентябрь!BC266+октябрь!BC266+ноябрь!BC266+декабрь!BC266</f>
        <v>0</v>
      </c>
      <c r="BG266" s="36">
        <f>январь!BD266+февраль!BD266+март!BD266+апрель!BD266+май!BD266+июнь!BD266+июль!BD266+август!BD266+сентябрь!BD266+октябрь!BD266+ноябрь!BD266+декабрь!BD266</f>
        <v>0</v>
      </c>
      <c r="BH266" s="36">
        <f>январь!BE266+февраль!BE266+март!BE266+апрель!BE266+май!BE266+июнь!BE266+июль!BE266+август!BE266+сентябрь!BE266+октябрь!BE266+ноябрь!BE266+декабрь!BE266</f>
        <v>0</v>
      </c>
      <c r="BI266" s="36">
        <f>январь!BF266+февраль!BF266+март!BF266+апрель!BF266+май!BF266+июнь!BF266+июль!BF266+август!BF266+сентябрь!BF266+октябрь!BF266+ноябрь!BF266+декабрь!BF266</f>
        <v>0</v>
      </c>
      <c r="BJ266" s="36">
        <f>январь!BG266+февраль!BG266+март!BG266+апрель!BG266+май!BG266+июнь!BG266+июль!BG266+август!BG266+сентябрь!BG266+октябрь!BG266+ноябрь!BG266+декабрь!BG266</f>
        <v>0</v>
      </c>
      <c r="BK266" s="36">
        <f>январь!BH266+февраль!BH266+март!BH266+апрель!BH266+май!BH266+июнь!BH266+июль!BH266+август!BH266+сентябрь!BH266+октябрь!BH266+ноябрь!BH266+декабрь!BH266</f>
        <v>0</v>
      </c>
      <c r="BL266" s="36">
        <f>январь!BI266+февраль!BI266+март!BI266+апрель!BI266+май!BI266+июнь!BI266+июль!BI266+август!BI266+сентябрь!BI266+октябрь!BI266+ноябрь!BI266+декабрь!BI266</f>
        <v>0</v>
      </c>
      <c r="BM266" s="29">
        <f>январь!BJ266+февраль!BJ266+март!BJ266+апрель!BJ266+май!BJ266+июнь!BJ266+июль!BJ266+август!BJ266+сентябрь!BJ266+октябрь!BJ266+ноябрь!BJ266+декабрь!BJ266</f>
        <v>0</v>
      </c>
      <c r="BN266" s="36">
        <f>январь!BK266+февраль!BK266+март!BK266+апрель!BK266+май!BK266+июнь!BK266+июль!BK266+август!BK266+сентябрь!BK266+октябрь!BK266+ноябрь!BK266+декабрь!BK266</f>
        <v>0</v>
      </c>
      <c r="BO266" s="29">
        <f>январь!BL266+февраль!BL266+март!BL266+апрель!BL266+май!BL266+июнь!BL266+июль!BL266+август!BL266+сентябрь!BL266+октябрь!BL266+ноябрь!BL266+декабрь!BL266</f>
        <v>10</v>
      </c>
      <c r="BP266" s="36">
        <f>январь!BM266+февраль!BM266+март!BM266+апрель!BM266+май!BM266+июнь!BM266+июль!BM266+август!BM266+сентябрь!BM266+октябрь!BM266+ноябрь!BM266+декабрь!BM266</f>
        <v>8.8239999999999998</v>
      </c>
      <c r="BQ266" s="36">
        <f>январь!BN266+февраль!BN266+март!BN266+апрель!BN266+май!BN266+июнь!BN266+июль!BN266+август!BN266+сентябрь!BN266+октябрь!BN266+ноябрь!BN266+декабрь!BN266</f>
        <v>0</v>
      </c>
      <c r="BR266" s="36">
        <f>январь!BO266+февраль!BO266+март!BO266+апрель!BO266+май!BO266+июнь!BO266+июль!BO266+август!BO266+сентябрь!BO266+октябрь!BO266+ноябрь!BO266+декабрь!BO266</f>
        <v>0</v>
      </c>
      <c r="BS266" s="29">
        <f>январь!BP266+февраль!BP266+март!BP266+апрель!BP266+май!BP266+июнь!BP266+июль!BP266+август!BP266+сентябрь!BP266+октябрь!BP266+ноябрь!BP266+декабрь!BP266</f>
        <v>0</v>
      </c>
      <c r="BT266" s="36">
        <f>январь!BQ266+февраль!BQ266+март!BQ266+апрель!BQ266+май!BQ266+июнь!BQ266+июль!BQ266+август!BQ266+сентябрь!BQ266+октябрь!BQ266+ноябрь!BQ266+декабрь!BQ266</f>
        <v>0</v>
      </c>
      <c r="BU266" s="29">
        <f>январь!BR266+февраль!BR266+март!BR266+апрель!BR266+май!BR266+июнь!BR266+июль!BR266+август!BR266+сентябрь!BR266+октябрь!BR266+ноябрь!BR266+декабрь!BR266</f>
        <v>0</v>
      </c>
      <c r="BV266" s="36">
        <f>январь!BS266+февраль!BS266+март!BS266+апрель!BS266+май!BS266+июнь!BS266+июль!BS266+август!BS266+сентябрь!BS266+октябрь!BS266+ноябрь!BS266+декабрь!BS266</f>
        <v>0</v>
      </c>
      <c r="BW266" s="36">
        <f>январь!BT266+февраль!BT266+март!BT266+апрель!BT266+май!BT266+июнь!BT266+июль!BT266+август!BT266+сентябрь!BT266+октябрь!BT266+ноябрь!BT266+декабрь!BT266</f>
        <v>0</v>
      </c>
      <c r="BX266" s="36">
        <f>январь!BU266+февраль!BU266+март!BU266+апрель!BU266+май!BU266+июнь!BU266+июль!BU266+август!BU266+сентябрь!BU266+октябрь!BU266+ноябрь!BU266+декабрь!BU266</f>
        <v>0</v>
      </c>
      <c r="BY266" s="36">
        <f>январь!BV266+февраль!BV266+март!BV266+апрель!BV266+май!BV266+июнь!BV266+июль!BV266+август!BV266+сентябрь!BV266+октябрь!BV266+ноябрь!BV266+декабрь!BV266</f>
        <v>37.03</v>
      </c>
      <c r="BZ266" s="77">
        <v>2</v>
      </c>
    </row>
    <row r="267" spans="1:78" x14ac:dyDescent="0.25">
      <c r="A267" s="16">
        <v>265</v>
      </c>
      <c r="B267" s="16">
        <v>1</v>
      </c>
      <c r="C267" s="37" t="s">
        <v>720</v>
      </c>
      <c r="D267" s="51">
        <v>349.57574363285016</v>
      </c>
      <c r="E267" s="25">
        <v>1261.9972359999999</v>
      </c>
      <c r="F267" s="26">
        <f t="shared" si="12"/>
        <v>1603.15297963285</v>
      </c>
      <c r="G267" s="26">
        <f t="shared" si="13"/>
        <v>341.15574363285015</v>
      </c>
      <c r="H267" s="26">
        <f t="shared" si="14"/>
        <v>8.42</v>
      </c>
      <c r="I267" s="36">
        <f>январь!F267+февраль!F267+март!F267+апрель!F267+май!F267+июнь!F267+июль!F267+август!F267+сентябрь!F267+октябрь!F267+ноябрь!F267+декабрь!F267</f>
        <v>0</v>
      </c>
      <c r="J267" s="36">
        <f>январь!G267+февраль!G267+март!G267+апрель!G267+май!G267+июнь!G267+июль!G267+август!G267+сентябрь!G267+октябрь!G267+ноябрь!G267+декабрь!G267</f>
        <v>0</v>
      </c>
      <c r="K267" s="36">
        <f>январь!H267+февраль!H267+март!H267+апрель!H267+май!H267+июнь!H267+июль!H267+август!H267+сентябрь!H267+октябрь!H267+ноябрь!H267+декабрь!H267</f>
        <v>0</v>
      </c>
      <c r="L267" s="27">
        <f>январь!I267+февраль!I267+март!I267+апрель!I267+май!I267+июнь!I267+июль!I267+август!I267+сентябрь!I267+октябрь!I267+ноябрь!I267+декабрь!I267</f>
        <v>0</v>
      </c>
      <c r="M267" s="36">
        <f>январь!J267+февраль!J267+март!J267+апрель!J267+май!J267+июнь!J267+июль!J267+август!J267+сентябрь!J267+октябрь!J267+ноябрь!J267+декабрь!J267</f>
        <v>0</v>
      </c>
      <c r="N267" s="36">
        <f>январь!K267+февраль!K267+март!K267+апрель!K267+май!K267+июнь!K267+июль!K267+август!K267+сентябрь!K267+октябрь!K267+ноябрь!K267+декабрь!K267</f>
        <v>0</v>
      </c>
      <c r="O267" s="36">
        <f>январь!L267+февраль!L267+март!L267+апрель!L267+май!L267+июнь!L267+июль!L267+август!L267+сентябрь!L267+октябрь!L267+ноябрь!L267+декабрь!L267</f>
        <v>0</v>
      </c>
      <c r="P267" s="36">
        <f>январь!M267+февраль!M267+март!M267+апрель!M267+май!M267+июнь!M267+июль!M267+август!M267+сентябрь!M267+октябрь!M267+ноябрь!M267+декабрь!M267</f>
        <v>0</v>
      </c>
      <c r="Q267" s="36">
        <f>январь!N267+февраль!N267+март!N267+апрель!N267+май!N267+июнь!N267+июль!N267+август!N267+сентябрь!N267+октябрь!N267+ноябрь!N267+декабрь!N267</f>
        <v>0</v>
      </c>
      <c r="R267" s="29">
        <f>январь!O267+февраль!O267+март!O267+апрель!O267+май!O267+июнь!O267+июль!O267+август!O267+сентябрь!O267+октябрь!O267+ноябрь!O267+декабрь!O267</f>
        <v>0</v>
      </c>
      <c r="S267" s="36">
        <f>январь!P267+февраль!P267+март!P267+апрель!P267+май!P267+июнь!P267+июль!P267+август!P267+сентябрь!P267+октябрь!P267+ноябрь!P267+декабрь!P267</f>
        <v>0</v>
      </c>
      <c r="T267" s="29">
        <f>январь!Q267+февраль!Q267+март!Q267+апрель!Q267+май!Q267+июнь!Q267+июль!Q267+август!Q267+сентябрь!Q267+октябрь!Q267+ноябрь!Q267+декабрь!Q267</f>
        <v>0</v>
      </c>
      <c r="U267" s="36">
        <f>январь!R267+февраль!R267+март!R267+апрель!R267+май!R267+июнь!R267+июль!R267+август!R267+сентябрь!R267+октябрь!R267+ноябрь!R267+декабрь!R267</f>
        <v>0</v>
      </c>
      <c r="V267" s="36">
        <f>январь!S267+февраль!S267+март!S267+апрель!S267+май!S267+июнь!S267+июль!S267+август!S267+сентябрь!S267+октябрь!S267+ноябрь!S267+декабрь!S267</f>
        <v>0</v>
      </c>
      <c r="W267" s="36">
        <f>январь!T267+февраль!T267+март!T267+апрель!T267+май!T267+июнь!T267+июль!T267+август!T267+сентябрь!T267+октябрь!T267+ноябрь!T267+декабрь!T267</f>
        <v>0</v>
      </c>
      <c r="X267" s="36">
        <f>январь!U267+февраль!U267+март!U267+апрель!U267+май!U267+июнь!U267+июль!U267+август!U267+сентябрь!U267+октябрь!U267+ноябрь!U267+декабрь!U267</f>
        <v>0</v>
      </c>
      <c r="Y267" s="36">
        <f>январь!V267+февраль!V267+март!V267+апрель!V267+май!V267+июнь!V267+июль!V267+август!V267+сентябрь!V267+октябрь!V267+ноябрь!V267+декабрь!V267</f>
        <v>0</v>
      </c>
      <c r="Z267" s="36">
        <f>январь!W267+февраль!W267+март!W267+апрель!W267+май!W267+июнь!W267+июль!W267+август!W267+сентябрь!W267+октябрь!W267+ноябрь!W267+декабрь!W267</f>
        <v>0</v>
      </c>
      <c r="AA267" s="36">
        <f>январь!X267+февраль!X267+март!X267+апрель!X267+май!X267+июнь!X267+июль!X267+август!X267+сентябрь!X267+октябрь!X267+ноябрь!X267+декабрь!X267</f>
        <v>0</v>
      </c>
      <c r="AB267" s="29">
        <f>январь!Y267+февраль!Y267+март!Y267+апрель!Y267+май!Y267+июнь!Y267+июль!Y267+август!Y267+сентябрь!Y267+октябрь!Y267+ноябрь!Y267+декабрь!Y267</f>
        <v>0</v>
      </c>
      <c r="AC267" s="36">
        <f>январь!Z267+февраль!Z267+март!Z267+апрель!Z267+май!Z267+июнь!Z267+июль!Z267+август!Z267+сентябрь!Z267+октябрь!Z267+ноябрь!Z267+декабрь!Z267</f>
        <v>0</v>
      </c>
      <c r="AD267" s="66" t="str">
        <f>CONCATENATE(январь!AA267,$BZ$1,февраль!AA267,$BZ$1,март!AA267,$BZ$1,апрель!AA267,$BZ$1,май!AA267,$BZ$1,июнь!AA267,$BZ$1,июль!AA267,$BZ$1,август!AA267,$BZ$1,сентябрь!AA267,$BZ$1,октябрь!AA267,$BZ$1,ноябрь!AA267,$BZ$1,декабрь!AA267)</f>
        <v xml:space="preserve">           </v>
      </c>
      <c r="AE267" s="36">
        <f>январь!AB267+февраль!AB267+март!AB267+апрель!AB267+май!AB267+июнь!AB267+июль!AB267+август!AB267+сентябрь!AB267+октябрь!AB267+ноябрь!AB267+декабрь!AB267</f>
        <v>0</v>
      </c>
      <c r="AF267" s="36">
        <f>январь!AC267+февраль!AC267+март!AC267+апрель!AC267+май!AC267+июнь!AC267+июль!AC267+август!AC267+сентябрь!AC267+октябрь!AC267+ноябрь!AC267+декабрь!AC267</f>
        <v>0</v>
      </c>
      <c r="AG267" s="36">
        <f>январь!AD267+февраль!AD267+март!AD267+апрель!AD267+май!AD267+июнь!AD267+июль!AD267+август!AD267+сентябрь!AD267+октябрь!AD267+ноябрь!AD267+декабрь!AD267</f>
        <v>0</v>
      </c>
      <c r="AH267" s="36">
        <f>январь!AE267+февраль!AE267+март!AE267+апрель!AE267+май!AE267+июнь!AE267+июль!AE267+август!AE267+сентябрь!AE267+октябрь!AE267+ноябрь!AE267+декабрь!AE267</f>
        <v>0</v>
      </c>
      <c r="AI267" s="36">
        <f>январь!AF267+февраль!AF267+март!AF267+апрель!AF267+май!AF267+июнь!AF267+июль!AF267+август!AF267+сентябрь!AF267+октябрь!AF267+ноябрь!AF267+декабрь!AF267</f>
        <v>0</v>
      </c>
      <c r="AJ267" s="36">
        <f>январь!AG267+февраль!AG267+март!AG267+апрель!AG267+май!AG267+июнь!AG267+июль!AG267+август!AG267+сентябрь!AG267+октябрь!AG267+ноябрь!AG267+декабрь!AG267</f>
        <v>0</v>
      </c>
      <c r="AK267" s="29">
        <f>январь!AH267+февраль!AH267+март!AH267+апрель!AH267+май!AH267+июнь!AH267+июль!AH267+август!AH267+сентябрь!AH267+октябрь!AH267+ноябрь!AH267+декабрь!AH267</f>
        <v>0</v>
      </c>
      <c r="AL267" s="36">
        <f>январь!AI267+февраль!AI267+март!AI267+апрель!AI267+май!AI267+июнь!AI267+июль!AI267+август!AI267+сентябрь!AI267+октябрь!AI267+ноябрь!AI267+декабрь!AI267</f>
        <v>0</v>
      </c>
      <c r="AM267" s="29">
        <f>январь!AJ267+февраль!AJ267+март!AJ267+апрель!AJ267+май!AJ267+июнь!AJ267+июль!AJ267+август!AJ267+сентябрь!AJ267+октябрь!AJ267+ноябрь!AJ267+декабрь!AJ267</f>
        <v>0</v>
      </c>
      <c r="AN267" s="36">
        <f>январь!AK267+февраль!AK267+март!AK267+апрель!AK267+май!AK267+июнь!AK267+июль!AK267+август!AK267+сентябрь!AK267+октябрь!AK267+ноябрь!AK267+декабрь!AK267</f>
        <v>0</v>
      </c>
      <c r="AO267" s="36">
        <f>январь!AL267+февраль!AL267+март!AL267+апрель!AL267+май!AL267+июнь!AL267+июль!AL267+август!AL267+сентябрь!AL267+октябрь!AL267+ноябрь!AL267+декабрь!AL267</f>
        <v>0</v>
      </c>
      <c r="AP267" s="36">
        <f>январь!AM267+февраль!AM267+март!AM267+апрель!AM267+май!AM267+июнь!AM267+июль!AM267+август!AM267+сентябрь!AM267+октябрь!AM267+ноябрь!AM267+декабрь!AM267</f>
        <v>0</v>
      </c>
      <c r="AQ267" s="29">
        <f>январь!AN267+февраль!AN267+март!AN267+апрель!AN267+май!AN267+июнь!AN267+июль!AN267+август!AN267+сентябрь!AN267+октябрь!AN267+ноябрь!AN267+декабрь!AN267</f>
        <v>0</v>
      </c>
      <c r="AR267" s="36">
        <f>январь!AO267+февраль!AO267+март!AO267+апрель!AO267+май!AO267+июнь!AO267+июль!AO267+август!AO267+сентябрь!AO267+октябрь!AO267+ноябрь!AO267+декабрь!AO267</f>
        <v>0</v>
      </c>
      <c r="AS267" s="29">
        <f>январь!AP267+февраль!AP267+март!AP267+апрель!AP267+май!AP267+июнь!AP267+июль!AP267+август!AP267+сентябрь!AP267+октябрь!AP267+ноябрь!AP267+декабрь!AP267</f>
        <v>0</v>
      </c>
      <c r="AT267" s="36">
        <f>январь!AQ267+февраль!AQ267+март!AQ267+апрель!AQ267+май!AQ267+июнь!AQ267+июль!AQ267+август!AQ267+сентябрь!AQ267+октябрь!AQ267+ноябрь!AQ267+декабрь!AQ267</f>
        <v>0</v>
      </c>
      <c r="AU267" s="29">
        <f>январь!AR267+февраль!AR267+март!AR267+апрель!AR267+май!AR267+июнь!AR267+июль!AR267+август!AR267+сентябрь!AR267+октябрь!AR267+ноябрь!AR267+декабрь!AR267</f>
        <v>0</v>
      </c>
      <c r="AV267" s="36">
        <f>январь!AS267+февраль!AS267+март!AS267+апрель!AS267+май!AS267+июнь!AS267+июль!AS267+август!AS267+сентябрь!AS267+октябрь!AS267+ноябрь!AS267+декабрь!AS267</f>
        <v>0</v>
      </c>
      <c r="AW267" s="36">
        <f>январь!AT267+февраль!AT267+март!AT267+апрель!AT267+май!AT267+июнь!AT267+июль!AT267+август!AT267+сентябрь!AT267+октябрь!AT267+ноябрь!AT267+декабрь!AT267</f>
        <v>0</v>
      </c>
      <c r="AX267" s="36">
        <f>январь!AU267+февраль!AU267+март!AU267+апрель!AU267+май!AU267+июнь!AU267+июль!AU267+август!AU267+сентябрь!AU267+октябрь!AU267+ноябрь!AU267+декабрь!AU267</f>
        <v>0</v>
      </c>
      <c r="AY267" s="29">
        <f>январь!AV267+февраль!AV267+март!AV267+апрель!AV267+май!AV267+июнь!AV267+июль!AV267+август!AV267+сентябрь!AV267+октябрь!AV267+ноябрь!AV267+декабрь!AV267</f>
        <v>0</v>
      </c>
      <c r="AZ267" s="36">
        <f>январь!AW267+февраль!AW267+март!AW267+апрель!AW267+май!AW267+июнь!AW267+июль!AW267+август!AW267+сентябрь!AW267+октябрь!AW267+ноябрь!AW267+декабрь!AW267</f>
        <v>0</v>
      </c>
      <c r="BA267" s="36">
        <f>январь!AX267+февраль!AX267+март!AX267+апрель!AX267+май!AX267+июнь!AX267+июль!AX267+август!AX267+сентябрь!AX267+октябрь!AX267+ноябрь!AX267+декабрь!AX267</f>
        <v>0</v>
      </c>
      <c r="BB267" s="36">
        <f>январь!AY267+февраль!AY267+март!AY267+апрель!AY267+май!AY267+июнь!AY267+июль!AY267+август!AY267+сентябрь!AY267+октябрь!AY267+ноябрь!AY267+декабрь!AY267</f>
        <v>0</v>
      </c>
      <c r="BC267" s="29">
        <f>январь!AZ267+февраль!AZ267+март!AZ267+апрель!AZ267+май!AZ267+июнь!AZ267+июль!AZ267+август!AZ267+сентябрь!AZ267+октябрь!AZ267+ноябрь!AZ267+декабрь!AZ267</f>
        <v>0</v>
      </c>
      <c r="BD267" s="36">
        <f>январь!BA267+февраль!BA267+март!BA267+апрель!BA267+май!BA267+июнь!BA267+июль!BA267+август!BA267+сентябрь!BA267+октябрь!BA267+ноябрь!BA267+декабрь!BA267</f>
        <v>0</v>
      </c>
      <c r="BE267" s="36">
        <f>январь!BB267+февраль!BB267+март!BB267+апрель!BB267+май!BB267+июнь!BB267+июль!BB267+август!BB267+сентябрь!BB267+октябрь!BB267+ноябрь!BB267+декабрь!BB267</f>
        <v>0</v>
      </c>
      <c r="BF267" s="36">
        <f>январь!BC267+февраль!BC267+март!BC267+апрель!BC267+май!BC267+июнь!BC267+июль!BC267+август!BC267+сентябрь!BC267+октябрь!BC267+ноябрь!BC267+декабрь!BC267</f>
        <v>0</v>
      </c>
      <c r="BG267" s="36">
        <f>январь!BD267+февраль!BD267+март!BD267+апрель!BD267+май!BD267+июнь!BD267+июль!BD267+август!BD267+сентябрь!BD267+октябрь!BD267+ноябрь!BD267+декабрь!BD267</f>
        <v>0</v>
      </c>
      <c r="BH267" s="36">
        <f>январь!BE267+февраль!BE267+март!BE267+апрель!BE267+май!BE267+июнь!BE267+июль!BE267+август!BE267+сентябрь!BE267+октябрь!BE267+ноябрь!BE267+декабрь!BE267</f>
        <v>0</v>
      </c>
      <c r="BI267" s="36">
        <f>январь!BF267+февраль!BF267+март!BF267+апрель!BF267+май!BF267+июнь!BF267+июль!BF267+август!BF267+сентябрь!BF267+октябрь!BF267+ноябрь!BF267+декабрь!BF267</f>
        <v>0</v>
      </c>
      <c r="BJ267" s="36">
        <f>январь!BG267+февраль!BG267+март!BG267+апрель!BG267+май!BG267+июнь!BG267+июль!BG267+август!BG267+сентябрь!BG267+октябрь!BG267+ноябрь!BG267+декабрь!BG267</f>
        <v>0</v>
      </c>
      <c r="BK267" s="36">
        <f>январь!BH267+февраль!BH267+март!BH267+апрель!BH267+май!BH267+июнь!BH267+июль!BH267+август!BH267+сентябрь!BH267+октябрь!BH267+ноябрь!BH267+декабрь!BH267</f>
        <v>0</v>
      </c>
      <c r="BL267" s="36">
        <f>январь!BI267+февраль!BI267+март!BI267+апрель!BI267+май!BI267+июнь!BI267+июль!BI267+август!BI267+сентябрь!BI267+октябрь!BI267+ноябрь!BI267+декабрь!BI267</f>
        <v>0</v>
      </c>
      <c r="BM267" s="29">
        <f>январь!BJ267+февраль!BJ267+март!BJ267+апрель!BJ267+май!BJ267+июнь!BJ267+июль!BJ267+август!BJ267+сентябрь!BJ267+октябрь!BJ267+ноябрь!BJ267+декабрь!BJ267</f>
        <v>0</v>
      </c>
      <c r="BN267" s="36">
        <f>январь!BK267+февраль!BK267+март!BK267+апрель!BK267+май!BK267+июнь!BK267+июль!BK267+август!BK267+сентябрь!BK267+октябрь!BK267+ноябрь!BK267+декабрь!BK267</f>
        <v>0</v>
      </c>
      <c r="BO267" s="29">
        <f>январь!BL267+февраль!BL267+март!BL267+апрель!BL267+май!BL267+июнь!BL267+июль!BL267+август!BL267+сентябрь!BL267+октябрь!BL267+ноябрь!BL267+декабрь!BL267</f>
        <v>0</v>
      </c>
      <c r="BP267" s="36">
        <f>январь!BM267+февраль!BM267+март!BM267+апрель!BM267+май!BM267+июнь!BM267+июль!BM267+август!BM267+сентябрь!BM267+октябрь!BM267+ноябрь!BM267+декабрь!BM267</f>
        <v>0</v>
      </c>
      <c r="BQ267" s="36">
        <f>январь!BN267+февраль!BN267+март!BN267+апрель!BN267+май!BN267+июнь!BN267+июль!BN267+август!BN267+сентябрь!BN267+октябрь!BN267+ноябрь!BN267+декабрь!BN267</f>
        <v>0</v>
      </c>
      <c r="BR267" s="36">
        <f>январь!BO267+февраль!BO267+март!BO267+апрель!BO267+май!BO267+июнь!BO267+июль!BO267+август!BO267+сентябрь!BO267+октябрь!BO267+ноябрь!BO267+декабрь!BO267</f>
        <v>0</v>
      </c>
      <c r="BS267" s="29">
        <f>январь!BP267+февраль!BP267+март!BP267+апрель!BP267+май!BP267+июнь!BP267+июль!BP267+август!BP267+сентябрь!BP267+октябрь!BP267+ноябрь!BP267+декабрь!BP267</f>
        <v>1</v>
      </c>
      <c r="BT267" s="36">
        <f>январь!BQ267+февраль!BQ267+март!BQ267+апрель!BQ267+май!BQ267+июнь!BQ267+июль!BQ267+август!BQ267+сентябрь!BQ267+октябрь!BQ267+ноябрь!BQ267+декабрь!BQ267</f>
        <v>1.1659999999999999</v>
      </c>
      <c r="BU267" s="29">
        <f>январь!BR267+февраль!BR267+март!BR267+апрель!BR267+май!BR267+июнь!BR267+июль!BR267+август!BR267+сентябрь!BR267+октябрь!BR267+ноябрь!BR267+декабрь!BR267</f>
        <v>0</v>
      </c>
      <c r="BV267" s="36">
        <f>январь!BS267+февраль!BS267+март!BS267+апрель!BS267+май!BS267+июнь!BS267+июль!BS267+август!BS267+сентябрь!BS267+октябрь!BS267+ноябрь!BS267+декабрь!BS267</f>
        <v>0</v>
      </c>
      <c r="BW267" s="36">
        <f>январь!BT267+февраль!BT267+март!BT267+апрель!BT267+май!BT267+июнь!BT267+июль!BT267+август!BT267+сентябрь!BT267+октябрь!BT267+ноябрь!BT267+декабрь!BT267</f>
        <v>0</v>
      </c>
      <c r="BX267" s="36">
        <f>январь!BU267+февраль!BU267+март!BU267+апрель!BU267+май!BU267+июнь!BU267+июль!BU267+август!BU267+сентябрь!BU267+октябрь!BU267+ноябрь!BU267+декабрь!BU267</f>
        <v>0</v>
      </c>
      <c r="BY267" s="36">
        <f>январь!BV267+февраль!BV267+март!BV267+апрель!BV267+май!BV267+июнь!BV267+июль!BV267+август!BV267+сентябрь!BV267+октябрь!BV267+ноябрь!BV267+декабрь!BV267</f>
        <v>7.2539999999999996</v>
      </c>
      <c r="BZ267" s="77">
        <v>4</v>
      </c>
    </row>
    <row r="268" spans="1:78" x14ac:dyDescent="0.25">
      <c r="A268" s="16">
        <v>266</v>
      </c>
      <c r="B268" s="16">
        <v>3</v>
      </c>
      <c r="C268" s="37" t="s">
        <v>721</v>
      </c>
      <c r="D268" s="51">
        <v>101.17040649275363</v>
      </c>
      <c r="E268" s="25">
        <v>337.98353199999997</v>
      </c>
      <c r="F268" s="26">
        <f t="shared" si="12"/>
        <v>411.28893849275357</v>
      </c>
      <c r="G268" s="26">
        <f t="shared" si="13"/>
        <v>73.305406492753633</v>
      </c>
      <c r="H268" s="26">
        <f t="shared" si="14"/>
        <v>27.865000000000002</v>
      </c>
      <c r="I268" s="36">
        <f>январь!F268+февраль!F268+март!F268+апрель!F268+май!F268+июнь!F268+июль!F268+август!F268+сентябрь!F268+октябрь!F268+ноябрь!F268+декабрь!F268</f>
        <v>0</v>
      </c>
      <c r="J268" s="36">
        <f>январь!G268+февраль!G268+март!G268+апрель!G268+май!G268+июнь!G268+июль!G268+август!G268+сентябрь!G268+октябрь!G268+ноябрь!G268+декабрь!G268</f>
        <v>0</v>
      </c>
      <c r="K268" s="36">
        <f>январь!H268+февраль!H268+март!H268+апрель!H268+май!H268+июнь!H268+июль!H268+август!H268+сентябрь!H268+октябрь!H268+ноябрь!H268+декабрь!H268</f>
        <v>0</v>
      </c>
      <c r="L268" s="27">
        <f>январь!I268+февраль!I268+март!I268+апрель!I268+май!I268+июнь!I268+июль!I268+август!I268+сентябрь!I268+октябрь!I268+ноябрь!I268+декабрь!I268</f>
        <v>0</v>
      </c>
      <c r="M268" s="36">
        <f>январь!J268+февраль!J268+март!J268+апрель!J268+май!J268+июнь!J268+июль!J268+август!J268+сентябрь!J268+октябрь!J268+ноябрь!J268+декабрь!J268</f>
        <v>0</v>
      </c>
      <c r="N268" s="36">
        <f>январь!K268+февраль!K268+март!K268+апрель!K268+май!K268+июнь!K268+июль!K268+август!K268+сентябрь!K268+октябрь!K268+ноябрь!K268+декабрь!K268</f>
        <v>0</v>
      </c>
      <c r="O268" s="36">
        <f>январь!L268+февраль!L268+март!L268+апрель!L268+май!L268+июнь!L268+июль!L268+август!L268+сентябрь!L268+октябрь!L268+ноябрь!L268+декабрь!L268</f>
        <v>0</v>
      </c>
      <c r="P268" s="36">
        <f>январь!M268+февраль!M268+март!M268+апрель!M268+май!M268+июнь!M268+июль!M268+август!M268+сентябрь!M268+октябрь!M268+ноябрь!M268+декабрь!M268</f>
        <v>0</v>
      </c>
      <c r="Q268" s="36">
        <f>январь!N268+февраль!N268+март!N268+апрель!N268+май!N268+июнь!N268+июль!N268+август!N268+сентябрь!N268+октябрь!N268+ноябрь!N268+декабрь!N268</f>
        <v>0</v>
      </c>
      <c r="R268" s="29">
        <f>январь!O268+февраль!O268+март!O268+апрель!O268+май!O268+июнь!O268+июль!O268+август!O268+сентябрь!O268+октябрь!O268+ноябрь!O268+декабрь!O268</f>
        <v>0</v>
      </c>
      <c r="S268" s="36">
        <f>январь!P268+февраль!P268+март!P268+апрель!P268+май!P268+июнь!P268+июль!P268+август!P268+сентябрь!P268+октябрь!P268+ноябрь!P268+декабрь!P268</f>
        <v>0</v>
      </c>
      <c r="T268" s="29">
        <f>январь!Q268+февраль!Q268+март!Q268+апрель!Q268+май!Q268+июнь!Q268+июль!Q268+август!Q268+сентябрь!Q268+октябрь!Q268+ноябрь!Q268+декабрь!Q268</f>
        <v>0</v>
      </c>
      <c r="U268" s="36">
        <f>январь!R268+февраль!R268+март!R268+апрель!R268+май!R268+июнь!R268+июль!R268+август!R268+сентябрь!R268+октябрь!R268+ноябрь!R268+декабрь!R268</f>
        <v>0</v>
      </c>
      <c r="V268" s="36">
        <f>январь!S268+февраль!S268+март!S268+апрель!S268+май!S268+июнь!S268+июль!S268+август!S268+сентябрь!S268+октябрь!S268+ноябрь!S268+декабрь!S268</f>
        <v>0</v>
      </c>
      <c r="W268" s="36">
        <f>январь!T268+февраль!T268+март!T268+апрель!T268+май!T268+июнь!T268+июль!T268+август!T268+сентябрь!T268+октябрь!T268+ноябрь!T268+декабрь!T268</f>
        <v>0</v>
      </c>
      <c r="X268" s="36">
        <f>январь!U268+февраль!U268+март!U268+апрель!U268+май!U268+июнь!U268+июль!U268+август!U268+сентябрь!U268+октябрь!U268+ноябрь!U268+декабрь!U268</f>
        <v>0</v>
      </c>
      <c r="Y268" s="36">
        <f>январь!V268+февраль!V268+март!V268+апрель!V268+май!V268+июнь!V268+июль!V268+август!V268+сентябрь!V268+октябрь!V268+ноябрь!V268+декабрь!V268</f>
        <v>0</v>
      </c>
      <c r="Z268" s="36">
        <f>январь!W268+февраль!W268+март!W268+апрель!W268+май!W268+июнь!W268+июль!W268+август!W268+сентябрь!W268+октябрь!W268+ноябрь!W268+декабрь!W268</f>
        <v>0</v>
      </c>
      <c r="AA268" s="36">
        <f>январь!X268+февраль!X268+март!X268+апрель!X268+май!X268+июнь!X268+июль!X268+август!X268+сентябрь!X268+октябрь!X268+ноябрь!X268+декабрь!X268</f>
        <v>0</v>
      </c>
      <c r="AB268" s="29">
        <f>январь!Y268+февраль!Y268+март!Y268+апрель!Y268+май!Y268+июнь!Y268+июль!Y268+август!Y268+сентябрь!Y268+октябрь!Y268+ноябрь!Y268+декабрь!Y268</f>
        <v>0</v>
      </c>
      <c r="AC268" s="36">
        <f>январь!Z268+февраль!Z268+март!Z268+апрель!Z268+май!Z268+июнь!Z268+июль!Z268+август!Z268+сентябрь!Z268+октябрь!Z268+ноябрь!Z268+декабрь!Z268</f>
        <v>0</v>
      </c>
      <c r="AD268" s="66" t="str">
        <f>CONCATENATE(январь!AA268,$BZ$1,февраль!AA268,$BZ$1,март!AA268,$BZ$1,апрель!AA268,$BZ$1,май!AA268,$BZ$1,июнь!AA268,$BZ$1,июль!AA268,$BZ$1,август!AA268,$BZ$1,сентябрь!AA268,$BZ$1,октябрь!AA268,$BZ$1,ноябрь!AA268,$BZ$1,декабрь!AA268)</f>
        <v xml:space="preserve">           </v>
      </c>
      <c r="AE268" s="36">
        <f>январь!AB268+февраль!AB268+март!AB268+апрель!AB268+май!AB268+июнь!AB268+июль!AB268+август!AB268+сентябрь!AB268+октябрь!AB268+ноябрь!AB268+декабрь!AB268</f>
        <v>0</v>
      </c>
      <c r="AF268" s="36">
        <f>январь!AC268+февраль!AC268+март!AC268+апрель!AC268+май!AC268+июнь!AC268+июль!AC268+август!AC268+сентябрь!AC268+октябрь!AC268+ноябрь!AC268+декабрь!AC268</f>
        <v>0</v>
      </c>
      <c r="AG268" s="36">
        <f>январь!AD268+февраль!AD268+март!AD268+апрель!AD268+май!AD268+июнь!AD268+июль!AD268+август!AD268+сентябрь!AD268+октябрь!AD268+ноябрь!AD268+декабрь!AD268</f>
        <v>0</v>
      </c>
      <c r="AH268" s="36">
        <f>январь!AE268+февраль!AE268+март!AE268+апрель!AE268+май!AE268+июнь!AE268+июль!AE268+август!AE268+сентябрь!AE268+октябрь!AE268+ноябрь!AE268+декабрь!AE268</f>
        <v>0</v>
      </c>
      <c r="AI268" s="36">
        <f>январь!AF268+февраль!AF268+март!AF268+апрель!AF268+май!AF268+июнь!AF268+июль!AF268+август!AF268+сентябрь!AF268+октябрь!AF268+ноябрь!AF268+декабрь!AF268</f>
        <v>0</v>
      </c>
      <c r="AJ268" s="36">
        <f>январь!AG268+февраль!AG268+март!AG268+апрель!AG268+май!AG268+июнь!AG268+июль!AG268+август!AG268+сентябрь!AG268+октябрь!AG268+ноябрь!AG268+декабрь!AG268</f>
        <v>0</v>
      </c>
      <c r="AK268" s="29">
        <f>январь!AH268+февраль!AH268+март!AH268+апрель!AH268+май!AH268+июнь!AH268+июль!AH268+август!AH268+сентябрь!AH268+октябрь!AH268+ноябрь!AH268+декабрь!AH268</f>
        <v>0</v>
      </c>
      <c r="AL268" s="36">
        <f>январь!AI268+февраль!AI268+март!AI268+апрель!AI268+май!AI268+июнь!AI268+июль!AI268+август!AI268+сентябрь!AI268+октябрь!AI268+ноябрь!AI268+декабрь!AI268</f>
        <v>0</v>
      </c>
      <c r="AM268" s="29">
        <f>январь!AJ268+февраль!AJ268+март!AJ268+апрель!AJ268+май!AJ268+июнь!AJ268+июль!AJ268+август!AJ268+сентябрь!AJ268+октябрь!AJ268+ноябрь!AJ268+декабрь!AJ268</f>
        <v>0</v>
      </c>
      <c r="AN268" s="36">
        <f>январь!AK268+февраль!AK268+март!AK268+апрель!AK268+май!AK268+июнь!AK268+июль!AK268+август!AK268+сентябрь!AK268+октябрь!AK268+ноябрь!AK268+декабрь!AK268</f>
        <v>0</v>
      </c>
      <c r="AO268" s="36">
        <f>январь!AL268+февраль!AL268+март!AL268+апрель!AL268+май!AL268+июнь!AL268+июль!AL268+август!AL268+сентябрь!AL268+октябрь!AL268+ноябрь!AL268+декабрь!AL268</f>
        <v>0</v>
      </c>
      <c r="AP268" s="36">
        <f>январь!AM268+февраль!AM268+март!AM268+апрель!AM268+май!AM268+июнь!AM268+июль!AM268+август!AM268+сентябрь!AM268+октябрь!AM268+ноябрь!AM268+декабрь!AM268</f>
        <v>0</v>
      </c>
      <c r="AQ268" s="29">
        <f>январь!AN268+февраль!AN268+март!AN268+апрель!AN268+май!AN268+июнь!AN268+июль!AN268+август!AN268+сентябрь!AN268+октябрь!AN268+ноябрь!AN268+декабрь!AN268</f>
        <v>0</v>
      </c>
      <c r="AR268" s="36">
        <f>январь!AO268+февраль!AO268+март!AO268+апрель!AO268+май!AO268+июнь!AO268+июль!AO268+август!AO268+сентябрь!AO268+октябрь!AO268+ноябрь!AO268+декабрь!AO268</f>
        <v>0</v>
      </c>
      <c r="AS268" s="29">
        <f>январь!AP268+февраль!AP268+март!AP268+апрель!AP268+май!AP268+июнь!AP268+июль!AP268+август!AP268+сентябрь!AP268+октябрь!AP268+ноябрь!AP268+декабрь!AP268</f>
        <v>0</v>
      </c>
      <c r="AT268" s="36">
        <f>январь!AQ268+февраль!AQ268+март!AQ268+апрель!AQ268+май!AQ268+июнь!AQ268+июль!AQ268+август!AQ268+сентябрь!AQ268+октябрь!AQ268+ноябрь!AQ268+декабрь!AQ268</f>
        <v>0</v>
      </c>
      <c r="AU268" s="29">
        <f>январь!AR268+февраль!AR268+март!AR268+апрель!AR268+май!AR268+июнь!AR268+июль!AR268+август!AR268+сентябрь!AR268+октябрь!AR268+ноябрь!AR268+декабрь!AR268</f>
        <v>0</v>
      </c>
      <c r="AV268" s="36">
        <f>январь!AS268+февраль!AS268+март!AS268+апрель!AS268+май!AS268+июнь!AS268+июль!AS268+август!AS268+сентябрь!AS268+октябрь!AS268+ноябрь!AS268+декабрь!AS268</f>
        <v>0</v>
      </c>
      <c r="AW268" s="36">
        <f>январь!AT268+февраль!AT268+март!AT268+апрель!AT268+май!AT268+июнь!AT268+июль!AT268+август!AT268+сентябрь!AT268+октябрь!AT268+ноябрь!AT268+декабрь!AT268</f>
        <v>0</v>
      </c>
      <c r="AX268" s="36">
        <f>январь!AU268+февраль!AU268+март!AU268+апрель!AU268+май!AU268+июнь!AU268+июль!AU268+август!AU268+сентябрь!AU268+октябрь!AU268+ноябрь!AU268+декабрь!AU268</f>
        <v>0</v>
      </c>
      <c r="AY268" s="29">
        <f>январь!AV268+февраль!AV268+март!AV268+апрель!AV268+май!AV268+июнь!AV268+июль!AV268+август!AV268+сентябрь!AV268+октябрь!AV268+ноябрь!AV268+декабрь!AV268</f>
        <v>0</v>
      </c>
      <c r="AZ268" s="36">
        <f>январь!AW268+февраль!AW268+март!AW268+апрель!AW268+май!AW268+июнь!AW268+июль!AW268+август!AW268+сентябрь!AW268+октябрь!AW268+ноябрь!AW268+декабрь!AW268</f>
        <v>0</v>
      </c>
      <c r="BA268" s="36">
        <f>январь!AX268+февраль!AX268+март!AX268+апрель!AX268+май!AX268+июнь!AX268+июль!AX268+август!AX268+сентябрь!AX268+октябрь!AX268+ноябрь!AX268+декабрь!AX268</f>
        <v>0</v>
      </c>
      <c r="BB268" s="36">
        <f>январь!AY268+февраль!AY268+март!AY268+апрель!AY268+май!AY268+июнь!AY268+июль!AY268+август!AY268+сентябрь!AY268+октябрь!AY268+ноябрь!AY268+декабрь!AY268</f>
        <v>0</v>
      </c>
      <c r="BC268" s="29">
        <f>январь!AZ268+февраль!AZ268+март!AZ268+апрель!AZ268+май!AZ268+июнь!AZ268+июль!AZ268+август!AZ268+сентябрь!AZ268+октябрь!AZ268+ноябрь!AZ268+декабрь!AZ268</f>
        <v>0</v>
      </c>
      <c r="BD268" s="36">
        <f>январь!BA268+февраль!BA268+март!BA268+апрель!BA268+май!BA268+июнь!BA268+июль!BA268+август!BA268+сентябрь!BA268+октябрь!BA268+ноябрь!BA268+декабрь!BA268</f>
        <v>0</v>
      </c>
      <c r="BE268" s="36">
        <f>январь!BB268+февраль!BB268+март!BB268+апрель!BB268+май!BB268+июнь!BB268+июль!BB268+август!BB268+сентябрь!BB268+октябрь!BB268+ноябрь!BB268+декабрь!BB268</f>
        <v>0</v>
      </c>
      <c r="BF268" s="36">
        <f>январь!BC268+февраль!BC268+март!BC268+апрель!BC268+май!BC268+июнь!BC268+июль!BC268+август!BC268+сентябрь!BC268+октябрь!BC268+ноябрь!BC268+декабрь!BC268</f>
        <v>0</v>
      </c>
      <c r="BG268" s="36">
        <f>январь!BD268+февраль!BD268+март!BD268+апрель!BD268+май!BD268+июнь!BD268+июль!BD268+август!BD268+сентябрь!BD268+октябрь!BD268+ноябрь!BD268+декабрь!BD268</f>
        <v>0</v>
      </c>
      <c r="BH268" s="36">
        <f>январь!BE268+февраль!BE268+март!BE268+апрель!BE268+май!BE268+июнь!BE268+июль!BE268+август!BE268+сентябрь!BE268+октябрь!BE268+ноябрь!BE268+декабрь!BE268</f>
        <v>0</v>
      </c>
      <c r="BI268" s="36">
        <f>январь!BF268+февраль!BF268+март!BF268+апрель!BF268+май!BF268+июнь!BF268+июль!BF268+август!BF268+сентябрь!BF268+октябрь!BF268+ноябрь!BF268+декабрь!BF268</f>
        <v>0.01</v>
      </c>
      <c r="BJ268" s="36">
        <f>январь!BG268+февраль!BG268+март!BG268+апрель!BG268+май!BG268+июнь!BG268+июль!BG268+август!BG268+сентябрь!BG268+октябрь!BG268+ноябрь!BG268+декабрь!BG268</f>
        <v>11.375999999999999</v>
      </c>
      <c r="BK268" s="36">
        <f>январь!BH268+февраль!BH268+март!BH268+апрель!BH268+май!BH268+июнь!BH268+июль!BH268+август!BH268+сентябрь!BH268+октябрь!BH268+ноябрь!BH268+декабрь!BH268</f>
        <v>0</v>
      </c>
      <c r="BL268" s="36">
        <f>январь!BI268+февраль!BI268+март!BI268+апрель!BI268+май!BI268+июнь!BI268+июль!BI268+август!BI268+сентябрь!BI268+октябрь!BI268+ноябрь!BI268+декабрь!BI268</f>
        <v>0</v>
      </c>
      <c r="BM268" s="29">
        <f>январь!BJ268+февраль!BJ268+март!BJ268+апрель!BJ268+май!BJ268+июнь!BJ268+июль!BJ268+август!BJ268+сентябрь!BJ268+октябрь!BJ268+ноябрь!BJ268+декабрь!BJ268</f>
        <v>0</v>
      </c>
      <c r="BN268" s="36">
        <f>январь!BK268+февраль!BK268+март!BK268+апрель!BK268+май!BK268+июнь!BK268+июль!BK268+август!BK268+сентябрь!BK268+октябрь!BK268+ноябрь!BK268+декабрь!BK268</f>
        <v>0</v>
      </c>
      <c r="BO268" s="29">
        <f>январь!BL268+февраль!BL268+март!BL268+апрель!BL268+май!BL268+июнь!BL268+июль!BL268+август!BL268+сентябрь!BL268+октябрь!BL268+ноябрь!BL268+декабрь!BL268</f>
        <v>6</v>
      </c>
      <c r="BP268" s="36">
        <f>январь!BM268+февраль!BM268+март!BM268+апрель!BM268+май!BM268+июнь!BM268+июль!BM268+август!BM268+сентябрь!BM268+октябрь!BM268+ноябрь!BM268+декабрь!BM268</f>
        <v>9.0510000000000002</v>
      </c>
      <c r="BQ268" s="36">
        <f>январь!BN268+февраль!BN268+март!BN268+апрель!BN268+май!BN268+июнь!BN268+июль!BN268+август!BN268+сентябрь!BN268+октябрь!BN268+ноябрь!BN268+декабрь!BN268</f>
        <v>0</v>
      </c>
      <c r="BR268" s="36">
        <f>январь!BO268+февраль!BO268+март!BO268+апрель!BO268+май!BO268+июнь!BO268+июль!BO268+август!BO268+сентябрь!BO268+октябрь!BO268+ноябрь!BO268+декабрь!BO268</f>
        <v>0</v>
      </c>
      <c r="BS268" s="29">
        <f>январь!BP268+февраль!BP268+март!BP268+апрель!BP268+май!BP268+июнь!BP268+июль!BP268+август!BP268+сентябрь!BP268+октябрь!BP268+ноябрь!BP268+декабрь!BP268</f>
        <v>0</v>
      </c>
      <c r="BT268" s="36">
        <f>январь!BQ268+февраль!BQ268+март!BQ268+апрель!BQ268+май!BQ268+июнь!BQ268+июль!BQ268+август!BQ268+сентябрь!BQ268+октябрь!BQ268+ноябрь!BQ268+декабрь!BQ268</f>
        <v>0</v>
      </c>
      <c r="BU268" s="29">
        <f>январь!BR268+февраль!BR268+март!BR268+апрель!BR268+май!BR268+июнь!BR268+июль!BR268+август!BR268+сентябрь!BR268+октябрь!BR268+ноябрь!BR268+декабрь!BR268</f>
        <v>0</v>
      </c>
      <c r="BV268" s="36">
        <f>январь!BS268+февраль!BS268+март!BS268+апрель!BS268+май!BS268+июнь!BS268+июль!BS268+август!BS268+сентябрь!BS268+октябрь!BS268+ноябрь!BS268+декабрь!BS268</f>
        <v>0</v>
      </c>
      <c r="BW268" s="36">
        <f>январь!BT268+февраль!BT268+март!BT268+апрель!BT268+май!BT268+июнь!BT268+июль!BT268+август!BT268+сентябрь!BT268+октябрь!BT268+ноябрь!BT268+декабрь!BT268</f>
        <v>0</v>
      </c>
      <c r="BX268" s="36">
        <f>январь!BU268+февраль!BU268+март!BU268+апрель!BU268+май!BU268+июнь!BU268+июль!BU268+август!BU268+сентябрь!BU268+октябрь!BU268+ноябрь!BU268+декабрь!BU268</f>
        <v>0</v>
      </c>
      <c r="BY268" s="36">
        <f>январь!BV268+февраль!BV268+март!BV268+апрель!BV268+май!BV268+июнь!BV268+июль!BV268+август!BV268+сентябрь!BV268+октябрь!BV268+ноябрь!BV268+декабрь!BV268</f>
        <v>7.4380000000000006</v>
      </c>
      <c r="BZ268" s="77">
        <v>1</v>
      </c>
    </row>
    <row r="269" spans="1:78" x14ac:dyDescent="0.25">
      <c r="A269" s="16">
        <v>267</v>
      </c>
      <c r="B269" s="16">
        <v>3</v>
      </c>
      <c r="C269" s="37" t="s">
        <v>722</v>
      </c>
      <c r="D269" s="51">
        <v>221.64042657004828</v>
      </c>
      <c r="E269" s="25">
        <v>901.15605000000005</v>
      </c>
      <c r="F269" s="26">
        <f t="shared" si="12"/>
        <v>574.7674765700483</v>
      </c>
      <c r="G269" s="26">
        <f t="shared" si="13"/>
        <v>-326.38857342995175</v>
      </c>
      <c r="H269" s="26">
        <f t="shared" si="14"/>
        <v>548.029</v>
      </c>
      <c r="I269" s="36">
        <f>январь!F269+февраль!F269+март!F269+апрель!F269+май!F269+июнь!F269+июль!F269+август!F269+сентябрь!F269+октябрь!F269+ноябрь!F269+декабрь!F269</f>
        <v>0</v>
      </c>
      <c r="J269" s="36">
        <f>январь!G269+февраль!G269+март!G269+апрель!G269+май!G269+июнь!G269+июль!G269+август!G269+сентябрь!G269+октябрь!G269+ноябрь!G269+декабрь!G269</f>
        <v>0</v>
      </c>
      <c r="K269" s="36">
        <f>январь!H269+февраль!H269+март!H269+апрель!H269+май!H269+июнь!H269+июль!H269+август!H269+сентябрь!H269+октябрь!H269+ноябрь!H269+декабрь!H269</f>
        <v>0</v>
      </c>
      <c r="L269" s="27">
        <f>январь!I269+февраль!I269+март!I269+апрель!I269+май!I269+июнь!I269+июль!I269+август!I269+сентябрь!I269+октябрь!I269+ноябрь!I269+декабрь!I269</f>
        <v>0</v>
      </c>
      <c r="M269" s="36">
        <f>январь!J269+февраль!J269+март!J269+апрель!J269+май!J269+июнь!J269+июль!J269+август!J269+сентябрь!J269+октябрь!J269+ноябрь!J269+декабрь!J269</f>
        <v>0</v>
      </c>
      <c r="N269" s="36">
        <f>январь!K269+февраль!K269+март!K269+апрель!K269+май!K269+июнь!K269+июль!K269+август!K269+сентябрь!K269+октябрь!K269+ноябрь!K269+декабрь!K269</f>
        <v>0</v>
      </c>
      <c r="O269" s="36">
        <f>январь!L269+февраль!L269+март!L269+апрель!L269+май!L269+июнь!L269+июль!L269+август!L269+сентябрь!L269+октябрь!L269+ноябрь!L269+декабрь!L269</f>
        <v>0</v>
      </c>
      <c r="P269" s="36">
        <f>январь!M269+февраль!M269+март!M269+апрель!M269+май!M269+июнь!M269+июль!M269+август!M269+сентябрь!M269+октябрь!M269+ноябрь!M269+декабрь!M269</f>
        <v>0</v>
      </c>
      <c r="Q269" s="36">
        <f>январь!N269+февраль!N269+март!N269+апрель!N269+май!N269+июнь!N269+июль!N269+август!N269+сентябрь!N269+октябрь!N269+ноябрь!N269+декабрь!N269</f>
        <v>0</v>
      </c>
      <c r="R269" s="29">
        <f>январь!O269+февраль!O269+март!O269+апрель!O269+май!O269+июнь!O269+июль!O269+август!O269+сентябрь!O269+октябрь!O269+ноябрь!O269+декабрь!O269</f>
        <v>0</v>
      </c>
      <c r="S269" s="36">
        <f>январь!P269+февраль!P269+март!P269+апрель!P269+май!P269+июнь!P269+июль!P269+август!P269+сентябрь!P269+октябрь!P269+ноябрь!P269+декабрь!P269</f>
        <v>0</v>
      </c>
      <c r="T269" s="29">
        <f>январь!Q269+февраль!Q269+март!Q269+апрель!Q269+май!Q269+июнь!Q269+июль!Q269+август!Q269+сентябрь!Q269+октябрь!Q269+ноябрь!Q269+декабрь!Q269</f>
        <v>0</v>
      </c>
      <c r="U269" s="36">
        <f>январь!R269+февраль!R269+март!R269+апрель!R269+май!R269+июнь!R269+июль!R269+август!R269+сентябрь!R269+октябрь!R269+ноябрь!R269+декабрь!R269</f>
        <v>0</v>
      </c>
      <c r="V269" s="36">
        <f>январь!S269+февраль!S269+март!S269+апрель!S269+май!S269+июнь!S269+июль!S269+август!S269+сентябрь!S269+октябрь!S269+ноябрь!S269+декабрь!S269</f>
        <v>0</v>
      </c>
      <c r="W269" s="36">
        <f>январь!T269+февраль!T269+март!T269+апрель!T269+май!T269+июнь!T269+июль!T269+август!T269+сентябрь!T269+октябрь!T269+ноябрь!T269+декабрь!T269</f>
        <v>0</v>
      </c>
      <c r="X269" s="36">
        <f>январь!U269+февраль!U269+март!U269+апрель!U269+май!U269+июнь!U269+июль!U269+август!U269+сентябрь!U269+октябрь!U269+ноябрь!U269+декабрь!U269</f>
        <v>0</v>
      </c>
      <c r="Y269" s="36">
        <f>январь!V269+февраль!V269+март!V269+апрель!V269+май!V269+июнь!V269+июль!V269+август!V269+сентябрь!V269+октябрь!V269+ноябрь!V269+декабрь!V269</f>
        <v>0</v>
      </c>
      <c r="Z269" s="36">
        <f>январь!W269+февраль!W269+март!W269+апрель!W269+май!W269+июнь!W269+июль!W269+август!W269+сентябрь!W269+октябрь!W269+ноябрь!W269+декабрь!W269</f>
        <v>0</v>
      </c>
      <c r="AA269" s="36">
        <f>январь!X269+февраль!X269+март!X269+апрель!X269+май!X269+июнь!X269+июль!X269+август!X269+сентябрь!X269+октябрь!X269+ноябрь!X269+декабрь!X269</f>
        <v>0</v>
      </c>
      <c r="AB269" s="29">
        <f>январь!Y269+февраль!Y269+март!Y269+апрель!Y269+май!Y269+июнь!Y269+июль!Y269+август!Y269+сентябрь!Y269+октябрь!Y269+ноябрь!Y269+декабрь!Y269</f>
        <v>0</v>
      </c>
      <c r="AC269" s="36">
        <f>январь!Z269+февраль!Z269+март!Z269+апрель!Z269+май!Z269+июнь!Z269+июль!Z269+август!Z269+сентябрь!Z269+октябрь!Z269+ноябрь!Z269+декабрь!Z269</f>
        <v>0</v>
      </c>
      <c r="AD269" s="66" t="str">
        <f>CONCATENATE(январь!AA269,$BZ$1,февраль!AA269,$BZ$1,март!AA269,$BZ$1,апрель!AA269,$BZ$1,май!AA269,$BZ$1,июнь!AA269,$BZ$1,июль!AA269,$BZ$1,август!AA269,$BZ$1,сентябрь!AA269,$BZ$1,октябрь!AA269,$BZ$1,ноябрь!AA269,$BZ$1,декабрь!AA269)</f>
        <v xml:space="preserve">     л/кл №1, где кв.1-20      </v>
      </c>
      <c r="AE269" s="36">
        <f>январь!AB269+февраль!AB269+март!AB269+апрель!AB269+май!AB269+июнь!AB269+июль!AB269+август!AB269+сентябрь!AB269+октябрь!AB269+ноябрь!AB269+декабрь!AB269</f>
        <v>0.124</v>
      </c>
      <c r="AF269" s="36">
        <f>январь!AC269+февраль!AC269+март!AC269+апрель!AC269+май!AC269+июнь!AC269+июль!AC269+август!AC269+сентябрь!AC269+октябрь!AC269+ноябрь!AC269+декабрь!AC269</f>
        <v>332.03199999999998</v>
      </c>
      <c r="AG269" s="36">
        <f>январь!AD269+февраль!AD269+март!AD269+апрель!AD269+май!AD269+июнь!AD269+июль!AD269+август!AD269+сентябрь!AD269+октябрь!AD269+ноябрь!AD269+декабрь!AD269</f>
        <v>0</v>
      </c>
      <c r="AH269" s="36">
        <f>январь!AE269+февраль!AE269+март!AE269+апрель!AE269+май!AE269+июнь!AE269+июль!AE269+август!AE269+сентябрь!AE269+октябрь!AE269+ноябрь!AE269+декабрь!AE269</f>
        <v>0</v>
      </c>
      <c r="AI269" s="36">
        <f>январь!AF269+февраль!AF269+март!AF269+апрель!AF269+май!AF269+июнь!AF269+июль!AF269+август!AF269+сентябрь!AF269+октябрь!AF269+ноябрь!AF269+декабрь!AF269</f>
        <v>0</v>
      </c>
      <c r="AJ269" s="36">
        <f>январь!AG269+февраль!AG269+март!AG269+апрель!AG269+май!AG269+июнь!AG269+июль!AG269+август!AG269+сентябрь!AG269+октябрь!AG269+ноябрь!AG269+декабрь!AG269</f>
        <v>0</v>
      </c>
      <c r="AK269" s="29">
        <f>январь!AH269+февраль!AH269+март!AH269+апрель!AH269+май!AH269+июнь!AH269+июль!AH269+август!AH269+сентябрь!AH269+октябрь!AH269+ноябрь!AH269+декабрь!AH269</f>
        <v>0</v>
      </c>
      <c r="AL269" s="36">
        <f>январь!AI269+февраль!AI269+март!AI269+апрель!AI269+май!AI269+июнь!AI269+июль!AI269+август!AI269+сентябрь!AI269+октябрь!AI269+ноябрь!AI269+декабрь!AI269</f>
        <v>0</v>
      </c>
      <c r="AM269" s="29">
        <f>январь!AJ269+февраль!AJ269+март!AJ269+апрель!AJ269+май!AJ269+июнь!AJ269+июль!AJ269+август!AJ269+сентябрь!AJ269+октябрь!AJ269+ноябрь!AJ269+декабрь!AJ269</f>
        <v>0</v>
      </c>
      <c r="AN269" s="36">
        <f>январь!AK269+февраль!AK269+март!AK269+апрель!AK269+май!AK269+июнь!AK269+июль!AK269+август!AK269+сентябрь!AK269+октябрь!AK269+ноябрь!AK269+декабрь!AK269</f>
        <v>0</v>
      </c>
      <c r="AO269" s="36">
        <f>январь!AL269+февраль!AL269+март!AL269+апрель!AL269+май!AL269+июнь!AL269+июль!AL269+август!AL269+сентябрь!AL269+октябрь!AL269+ноябрь!AL269+декабрь!AL269</f>
        <v>0</v>
      </c>
      <c r="AP269" s="36">
        <f>январь!AM269+февраль!AM269+март!AM269+апрель!AM269+май!AM269+июнь!AM269+июль!AM269+август!AM269+сентябрь!AM269+октябрь!AM269+ноябрь!AM269+декабрь!AM269</f>
        <v>0</v>
      </c>
      <c r="AQ269" s="29">
        <f>январь!AN269+февраль!AN269+март!AN269+апрель!AN269+май!AN269+июнь!AN269+июль!AN269+август!AN269+сентябрь!AN269+октябрь!AN269+ноябрь!AN269+декабрь!AN269</f>
        <v>0</v>
      </c>
      <c r="AR269" s="36">
        <f>январь!AO269+февраль!AO269+март!AO269+апрель!AO269+май!AO269+июнь!AO269+июль!AO269+август!AO269+сентябрь!AO269+октябрь!AO269+ноябрь!AO269+декабрь!AO269</f>
        <v>0</v>
      </c>
      <c r="AS269" s="29">
        <f>январь!AP269+февраль!AP269+март!AP269+апрель!AP269+май!AP269+июнь!AP269+июль!AP269+август!AP269+сентябрь!AP269+октябрь!AP269+ноябрь!AP269+декабрь!AP269</f>
        <v>0</v>
      </c>
      <c r="AT269" s="36">
        <f>январь!AQ269+февраль!AQ269+март!AQ269+апрель!AQ269+май!AQ269+июнь!AQ269+июль!AQ269+август!AQ269+сентябрь!AQ269+октябрь!AQ269+ноябрь!AQ269+декабрь!AQ269</f>
        <v>0</v>
      </c>
      <c r="AU269" s="29">
        <f>январь!AR269+февраль!AR269+март!AR269+апрель!AR269+май!AR269+июнь!AR269+июль!AR269+август!AR269+сентябрь!AR269+октябрь!AR269+ноябрь!AR269+декабрь!AR269</f>
        <v>0</v>
      </c>
      <c r="AV269" s="36">
        <f>январь!AS269+февраль!AS269+март!AS269+апрель!AS269+май!AS269+июнь!AS269+июль!AS269+август!AS269+сентябрь!AS269+октябрь!AS269+ноябрь!AS269+декабрь!AS269</f>
        <v>0</v>
      </c>
      <c r="AW269" s="36">
        <f>январь!AT269+февраль!AT269+март!AT269+апрель!AT269+май!AT269+июнь!AT269+июль!AT269+август!AT269+сентябрь!AT269+октябрь!AT269+ноябрь!AT269+декабрь!AT269</f>
        <v>0</v>
      </c>
      <c r="AX269" s="36">
        <f>январь!AU269+февраль!AU269+март!AU269+апрель!AU269+май!AU269+июнь!AU269+июль!AU269+август!AU269+сентябрь!AU269+октябрь!AU269+ноябрь!AU269+декабрь!AU269</f>
        <v>0</v>
      </c>
      <c r="AY269" s="29">
        <f>январь!AV269+февраль!AV269+март!AV269+апрель!AV269+май!AV269+июнь!AV269+июль!AV269+август!AV269+сентябрь!AV269+октябрь!AV269+ноябрь!AV269+декабрь!AV269</f>
        <v>0</v>
      </c>
      <c r="AZ269" s="36">
        <f>январь!AW269+февраль!AW269+март!AW269+апрель!AW269+май!AW269+июнь!AW269+июль!AW269+август!AW269+сентябрь!AW269+октябрь!AW269+ноябрь!AW269+декабрь!AW269</f>
        <v>0</v>
      </c>
      <c r="BA269" s="36">
        <f>январь!AX269+февраль!AX269+март!AX269+апрель!AX269+май!AX269+июнь!AX269+июль!AX269+август!AX269+сентябрь!AX269+октябрь!AX269+ноябрь!AX269+декабрь!AX269</f>
        <v>0</v>
      </c>
      <c r="BB269" s="36">
        <f>январь!AY269+февраль!AY269+март!AY269+апрель!AY269+май!AY269+июнь!AY269+июль!AY269+август!AY269+сентябрь!AY269+октябрь!AY269+ноябрь!AY269+декабрь!AY269</f>
        <v>0</v>
      </c>
      <c r="BC269" s="29">
        <f>январь!AZ269+февраль!AZ269+март!AZ269+апрель!AZ269+май!AZ269+июнь!AZ269+июль!AZ269+август!AZ269+сентябрь!AZ269+октябрь!AZ269+ноябрь!AZ269+декабрь!AZ269</f>
        <v>0</v>
      </c>
      <c r="BD269" s="36">
        <f>январь!BA269+февраль!BA269+март!BA269+апрель!BA269+май!BA269+июнь!BA269+июль!BA269+август!BA269+сентябрь!BA269+октябрь!BA269+ноябрь!BA269+декабрь!BA269</f>
        <v>0</v>
      </c>
      <c r="BE269" s="36">
        <f>январь!BB269+февраль!BB269+март!BB269+апрель!BB269+май!BB269+июнь!BB269+июль!BB269+август!BB269+сентябрь!BB269+октябрь!BB269+ноябрь!BB269+декабрь!BB269</f>
        <v>0</v>
      </c>
      <c r="BF269" s="36">
        <f>январь!BC269+февраль!BC269+март!BC269+апрель!BC269+май!BC269+июнь!BC269+июль!BC269+август!BC269+сентябрь!BC269+октябрь!BC269+ноябрь!BC269+декабрь!BC269</f>
        <v>0</v>
      </c>
      <c r="BG269" s="36">
        <f>январь!BD269+февраль!BD269+март!BD269+апрель!BD269+май!BD269+июнь!BD269+июль!BD269+август!BD269+сентябрь!BD269+октябрь!BD269+ноябрь!BD269+декабрь!BD269</f>
        <v>4.9000000000000002E-2</v>
      </c>
      <c r="BH269" s="36">
        <f>январь!BE269+февраль!BE269+март!BE269+апрель!BE269+май!BE269+июнь!BE269+июль!BE269+август!BE269+сентябрь!BE269+октябрь!BE269+ноябрь!BE269+декабрь!BE269</f>
        <v>63.152000000000001</v>
      </c>
      <c r="BI269" s="36">
        <f>январь!BF269+февраль!BF269+март!BF269+апрель!BF269+май!BF269+июнь!BF269+июль!BF269+август!BF269+сентябрь!BF269+октябрь!BF269+ноябрь!BF269+декабрь!BF269</f>
        <v>6.4000000000000001E-2</v>
      </c>
      <c r="BJ269" s="36">
        <f>январь!BG269+февраль!BG269+март!BG269+апрель!BG269+май!BG269+июнь!BG269+июль!BG269+август!BG269+сентябрь!BG269+октябрь!BG269+ноябрь!BG269+декабрь!BG269</f>
        <v>76.125</v>
      </c>
      <c r="BK269" s="36">
        <f>январь!BH269+февраль!BH269+март!BH269+апрель!BH269+май!BH269+июнь!BH269+июль!BH269+август!BH269+сентябрь!BH269+октябрь!BH269+ноябрь!BH269+декабрь!BH269</f>
        <v>0</v>
      </c>
      <c r="BL269" s="36">
        <f>январь!BI269+февраль!BI269+март!BI269+апрель!BI269+май!BI269+июнь!BI269+июль!BI269+август!BI269+сентябрь!BI269+октябрь!BI269+ноябрь!BI269+декабрь!BI269</f>
        <v>0</v>
      </c>
      <c r="BM269" s="29">
        <f>январь!BJ269+февраль!BJ269+март!BJ269+апрель!BJ269+май!BJ269+июнь!BJ269+июль!BJ269+август!BJ269+сентябрь!BJ269+октябрь!BJ269+ноябрь!BJ269+декабрь!BJ269</f>
        <v>0</v>
      </c>
      <c r="BN269" s="36">
        <f>январь!BK269+февраль!BK269+март!BK269+апрель!BK269+май!BK269+июнь!BK269+июль!BK269+август!BK269+сентябрь!BK269+октябрь!BK269+ноябрь!BK269+декабрь!BK269</f>
        <v>0</v>
      </c>
      <c r="BO269" s="29">
        <f>январь!BL269+февраль!BL269+март!BL269+апрель!BL269+май!BL269+июнь!BL269+июль!BL269+август!BL269+сентябрь!BL269+октябрь!BL269+ноябрь!BL269+декабрь!BL269</f>
        <v>92</v>
      </c>
      <c r="BP269" s="36">
        <f>январь!BM269+февраль!BM269+март!BM269+апрель!BM269+май!BM269+июнь!BM269+июль!BM269+август!BM269+сентябрь!BM269+октябрь!BM269+ноябрь!BM269+декабрь!BM269</f>
        <v>72.170999999999992</v>
      </c>
      <c r="BQ269" s="36">
        <f>январь!BN269+февраль!BN269+март!BN269+апрель!BN269+май!BN269+июнь!BN269+июль!BN269+август!BN269+сентябрь!BN269+октябрь!BN269+ноябрь!BN269+декабрь!BN269</f>
        <v>0</v>
      </c>
      <c r="BR269" s="36">
        <f>январь!BO269+февраль!BO269+март!BO269+апрель!BO269+май!BO269+июнь!BO269+июль!BO269+август!BO269+сентябрь!BO269+октябрь!BO269+ноябрь!BO269+декабрь!BO269</f>
        <v>0</v>
      </c>
      <c r="BS269" s="29">
        <f>январь!BP269+февраль!BP269+март!BP269+апрель!BP269+май!BP269+июнь!BP269+июль!BP269+август!BP269+сентябрь!BP269+октябрь!BP269+ноябрь!BP269+декабрь!BP269</f>
        <v>0</v>
      </c>
      <c r="BT269" s="36">
        <f>январь!BQ269+февраль!BQ269+март!BQ269+апрель!BQ269+май!BQ269+июнь!BQ269+июль!BQ269+август!BQ269+сентябрь!BQ269+октябрь!BQ269+ноябрь!BQ269+декабрь!BQ269</f>
        <v>0</v>
      </c>
      <c r="BU269" s="29">
        <f>январь!BR269+февраль!BR269+март!BR269+апрель!BR269+май!BR269+июнь!BR269+июль!BR269+август!BR269+сентябрь!BR269+октябрь!BR269+ноябрь!BR269+декабрь!BR269</f>
        <v>0</v>
      </c>
      <c r="BV269" s="36">
        <f>январь!BS269+февраль!BS269+март!BS269+апрель!BS269+май!BS269+июнь!BS269+июль!BS269+август!BS269+сентябрь!BS269+октябрь!BS269+ноябрь!BS269+декабрь!BS269</f>
        <v>0</v>
      </c>
      <c r="BW269" s="36">
        <f>январь!BT269+февраль!BT269+март!BT269+апрель!BT269+май!BT269+июнь!BT269+июль!BT269+август!BT269+сентябрь!BT269+октябрь!BT269+ноябрь!BT269+декабрь!BT269</f>
        <v>0</v>
      </c>
      <c r="BX269" s="36">
        <f>январь!BU269+февраль!BU269+март!BU269+апрель!BU269+май!BU269+июнь!BU269+июль!BU269+август!BU269+сентябрь!BU269+октябрь!BU269+ноябрь!BU269+декабрь!BU269</f>
        <v>0</v>
      </c>
      <c r="BY269" s="36">
        <f>январь!BV269+февраль!BV269+март!BV269+апрель!BV269+май!BV269+июнь!BV269+июль!BV269+август!BV269+сентябрь!BV269+октябрь!BV269+ноябрь!BV269+декабрь!BV269</f>
        <v>4.5490000000000004</v>
      </c>
      <c r="BZ269" s="77">
        <v>6</v>
      </c>
    </row>
    <row r="270" spans="1:78" x14ac:dyDescent="0.25">
      <c r="A270" s="16">
        <v>268</v>
      </c>
      <c r="B270" s="16">
        <v>3</v>
      </c>
      <c r="C270" s="37" t="s">
        <v>723</v>
      </c>
      <c r="D270" s="51">
        <v>222.722637294686</v>
      </c>
      <c r="E270" s="25">
        <v>-135.561994</v>
      </c>
      <c r="F270" s="26">
        <f t="shared" si="12"/>
        <v>-267.08635670531402</v>
      </c>
      <c r="G270" s="26">
        <f t="shared" si="13"/>
        <v>-131.52436270531402</v>
      </c>
      <c r="H270" s="26">
        <f t="shared" si="14"/>
        <v>354.24700000000001</v>
      </c>
      <c r="I270" s="36">
        <f>январь!F270+февраль!F270+март!F270+апрель!F270+май!F270+июнь!F270+июль!F270+август!F270+сентябрь!F270+октябрь!F270+ноябрь!F270+декабрь!F270</f>
        <v>0</v>
      </c>
      <c r="J270" s="36">
        <f>январь!G270+февраль!G270+март!G270+апрель!G270+май!G270+июнь!G270+июль!G270+август!G270+сентябрь!G270+октябрь!G270+ноябрь!G270+декабрь!G270</f>
        <v>0</v>
      </c>
      <c r="K270" s="36">
        <f>январь!H270+февраль!H270+март!H270+апрель!H270+май!H270+июнь!H270+июль!H270+август!H270+сентябрь!H270+октябрь!H270+ноябрь!H270+декабрь!H270</f>
        <v>0</v>
      </c>
      <c r="L270" s="27">
        <f>январь!I270+февраль!I270+март!I270+апрель!I270+май!I270+июнь!I270+июль!I270+август!I270+сентябрь!I270+октябрь!I270+ноябрь!I270+декабрь!I270</f>
        <v>0</v>
      </c>
      <c r="M270" s="36">
        <f>январь!J270+февраль!J270+март!J270+апрель!J270+май!J270+июнь!J270+июль!J270+август!J270+сентябрь!J270+октябрь!J270+ноябрь!J270+декабрь!J270</f>
        <v>0</v>
      </c>
      <c r="N270" s="36">
        <f>январь!K270+февраль!K270+март!K270+апрель!K270+май!K270+июнь!K270+июль!K270+август!K270+сентябрь!K270+октябрь!K270+ноябрь!K270+декабрь!K270</f>
        <v>0</v>
      </c>
      <c r="O270" s="36">
        <f>январь!L270+февраль!L270+март!L270+апрель!L270+май!L270+июнь!L270+июль!L270+август!L270+сентябрь!L270+октябрь!L270+ноябрь!L270+декабрь!L270</f>
        <v>0</v>
      </c>
      <c r="P270" s="36">
        <f>январь!M270+февраль!M270+март!M270+апрель!M270+май!M270+июнь!M270+июль!M270+август!M270+сентябрь!M270+октябрь!M270+ноябрь!M270+декабрь!M270</f>
        <v>0</v>
      </c>
      <c r="Q270" s="36">
        <f>январь!N270+февраль!N270+март!N270+апрель!N270+май!N270+июнь!N270+июль!N270+август!N270+сентябрь!N270+октябрь!N270+ноябрь!N270+декабрь!N270</f>
        <v>0</v>
      </c>
      <c r="R270" s="29">
        <f>январь!O270+февраль!O270+март!O270+апрель!O270+май!O270+июнь!O270+июль!O270+август!O270+сентябрь!O270+октябрь!O270+ноябрь!O270+декабрь!O270</f>
        <v>0</v>
      </c>
      <c r="S270" s="36">
        <f>январь!P270+февраль!P270+март!P270+апрель!P270+май!P270+июнь!P270+июль!P270+август!P270+сентябрь!P270+октябрь!P270+ноябрь!P270+декабрь!P270</f>
        <v>0</v>
      </c>
      <c r="T270" s="29">
        <f>январь!Q270+февраль!Q270+март!Q270+апрель!Q270+май!Q270+июнь!Q270+июль!Q270+август!Q270+сентябрь!Q270+октябрь!Q270+ноябрь!Q270+декабрь!Q270</f>
        <v>0</v>
      </c>
      <c r="U270" s="36">
        <f>январь!R270+февраль!R270+март!R270+апрель!R270+май!R270+июнь!R270+июль!R270+август!R270+сентябрь!R270+октябрь!R270+ноябрь!R270+декабрь!R270</f>
        <v>0</v>
      </c>
      <c r="V270" s="36">
        <f>январь!S270+февраль!S270+март!S270+апрель!S270+май!S270+июнь!S270+июль!S270+август!S270+сентябрь!S270+октябрь!S270+ноябрь!S270+декабрь!S270</f>
        <v>0</v>
      </c>
      <c r="W270" s="36">
        <f>январь!T270+февраль!T270+март!T270+апрель!T270+май!T270+июнь!T270+июль!T270+август!T270+сентябрь!T270+октябрь!T270+ноябрь!T270+декабрь!T270</f>
        <v>0</v>
      </c>
      <c r="X270" s="36">
        <f>январь!U270+февраль!U270+март!U270+апрель!U270+май!U270+июнь!U270+июль!U270+август!U270+сентябрь!U270+октябрь!U270+ноябрь!U270+декабрь!U270</f>
        <v>0.17200000000000001</v>
      </c>
      <c r="Y270" s="36">
        <f>январь!V270+февраль!V270+март!V270+апрель!V270+май!V270+июнь!V270+июль!V270+август!V270+сентябрь!V270+октябрь!V270+ноябрь!V270+декабрь!V270</f>
        <v>317.83600000000001</v>
      </c>
      <c r="Z270" s="36">
        <f>январь!W270+февраль!W270+март!W270+апрель!W270+май!W270+июнь!W270+июль!W270+август!W270+сентябрь!W270+октябрь!W270+ноябрь!W270+декабрь!W270</f>
        <v>0</v>
      </c>
      <c r="AA270" s="36">
        <f>январь!X270+февраль!X270+март!X270+апрель!X270+май!X270+июнь!X270+июль!X270+август!X270+сентябрь!X270+октябрь!X270+ноябрь!X270+декабрь!X270</f>
        <v>0</v>
      </c>
      <c r="AB270" s="29">
        <f>январь!Y270+февраль!Y270+март!Y270+апрель!Y270+май!Y270+июнь!Y270+июль!Y270+август!Y270+сентябрь!Y270+октябрь!Y270+ноябрь!Y270+декабрь!Y270</f>
        <v>0</v>
      </c>
      <c r="AC270" s="36">
        <f>январь!Z270+февраль!Z270+март!Z270+апрель!Z270+май!Z270+июнь!Z270+июль!Z270+август!Z270+сентябрь!Z270+октябрь!Z270+ноябрь!Z270+декабрь!Z270</f>
        <v>0</v>
      </c>
      <c r="AD270" s="66" t="str">
        <f>CONCATENATE(январь!AA270,$BZ$1,февраль!AA270,$BZ$1,март!AA270,$BZ$1,апрель!AA270,$BZ$1,май!AA270,$BZ$1,июнь!AA270,$BZ$1,июль!AA270,$BZ$1,август!AA270,$BZ$1,сентябрь!AA270,$BZ$1,октябрь!AA270,$BZ$1,ноябрь!AA270,$BZ$1,декабрь!AA270)</f>
        <v xml:space="preserve">           </v>
      </c>
      <c r="AE270" s="36">
        <f>январь!AB270+февраль!AB270+март!AB270+апрель!AB270+май!AB270+июнь!AB270+июль!AB270+август!AB270+сентябрь!AB270+октябрь!AB270+ноябрь!AB270+декабрь!AB270</f>
        <v>0</v>
      </c>
      <c r="AF270" s="36">
        <f>январь!AC270+февраль!AC270+март!AC270+апрель!AC270+май!AC270+июнь!AC270+июль!AC270+август!AC270+сентябрь!AC270+октябрь!AC270+ноябрь!AC270+декабрь!AC270</f>
        <v>0</v>
      </c>
      <c r="AG270" s="36">
        <f>январь!AD270+февраль!AD270+март!AD270+апрель!AD270+май!AD270+июнь!AD270+июль!AD270+август!AD270+сентябрь!AD270+октябрь!AD270+ноябрь!AD270+декабрь!AD270</f>
        <v>0</v>
      </c>
      <c r="AH270" s="36">
        <f>январь!AE270+февраль!AE270+март!AE270+апрель!AE270+май!AE270+июнь!AE270+июль!AE270+август!AE270+сентябрь!AE270+октябрь!AE270+ноябрь!AE270+декабрь!AE270</f>
        <v>0</v>
      </c>
      <c r="AI270" s="36">
        <f>январь!AF270+февраль!AF270+март!AF270+апрель!AF270+май!AF270+июнь!AF270+июль!AF270+август!AF270+сентябрь!AF270+октябрь!AF270+ноябрь!AF270+декабрь!AF270</f>
        <v>0</v>
      </c>
      <c r="AJ270" s="36">
        <f>январь!AG270+февраль!AG270+март!AG270+апрель!AG270+май!AG270+июнь!AG270+июль!AG270+август!AG270+сентябрь!AG270+октябрь!AG270+ноябрь!AG270+декабрь!AG270</f>
        <v>0</v>
      </c>
      <c r="AK270" s="29">
        <f>январь!AH270+февраль!AH270+март!AH270+апрель!AH270+май!AH270+июнь!AH270+июль!AH270+август!AH270+сентябрь!AH270+октябрь!AH270+ноябрь!AH270+декабрь!AH270</f>
        <v>0</v>
      </c>
      <c r="AL270" s="36">
        <f>январь!AI270+февраль!AI270+март!AI270+апрель!AI270+май!AI270+июнь!AI270+июль!AI270+август!AI270+сентябрь!AI270+октябрь!AI270+ноябрь!AI270+декабрь!AI270</f>
        <v>0</v>
      </c>
      <c r="AM270" s="29">
        <f>январь!AJ270+февраль!AJ270+март!AJ270+апрель!AJ270+май!AJ270+июнь!AJ270+июль!AJ270+август!AJ270+сентябрь!AJ270+октябрь!AJ270+ноябрь!AJ270+декабрь!AJ270</f>
        <v>0</v>
      </c>
      <c r="AN270" s="36">
        <f>январь!AK270+февраль!AK270+март!AK270+апрель!AK270+май!AK270+июнь!AK270+июль!AK270+август!AK270+сентябрь!AK270+октябрь!AK270+ноябрь!AK270+декабрь!AK270</f>
        <v>0</v>
      </c>
      <c r="AO270" s="36">
        <f>январь!AL270+февраль!AL270+март!AL270+апрель!AL270+май!AL270+июнь!AL270+июль!AL270+август!AL270+сентябрь!AL270+октябрь!AL270+ноябрь!AL270+декабрь!AL270</f>
        <v>0</v>
      </c>
      <c r="AP270" s="36">
        <f>январь!AM270+февраль!AM270+март!AM270+апрель!AM270+май!AM270+июнь!AM270+июль!AM270+август!AM270+сентябрь!AM270+октябрь!AM270+ноябрь!AM270+декабрь!AM270</f>
        <v>0</v>
      </c>
      <c r="AQ270" s="29">
        <f>январь!AN270+февраль!AN270+март!AN270+апрель!AN270+май!AN270+июнь!AN270+июль!AN270+август!AN270+сентябрь!AN270+октябрь!AN270+ноябрь!AN270+декабрь!AN270</f>
        <v>0</v>
      </c>
      <c r="AR270" s="36">
        <f>январь!AO270+февраль!AO270+март!AO270+апрель!AO270+май!AO270+июнь!AO270+июль!AO270+август!AO270+сентябрь!AO270+октябрь!AO270+ноябрь!AO270+декабрь!AO270</f>
        <v>0</v>
      </c>
      <c r="AS270" s="29">
        <f>январь!AP270+февраль!AP270+март!AP270+апрель!AP270+май!AP270+июнь!AP270+июль!AP270+август!AP270+сентябрь!AP270+октябрь!AP270+ноябрь!AP270+декабрь!AP270</f>
        <v>0</v>
      </c>
      <c r="AT270" s="36">
        <f>январь!AQ270+февраль!AQ270+март!AQ270+апрель!AQ270+май!AQ270+июнь!AQ270+июль!AQ270+август!AQ270+сентябрь!AQ270+октябрь!AQ270+ноябрь!AQ270+декабрь!AQ270</f>
        <v>0</v>
      </c>
      <c r="AU270" s="29">
        <f>январь!AR270+февраль!AR270+март!AR270+апрель!AR270+май!AR270+июнь!AR270+июль!AR270+август!AR270+сентябрь!AR270+октябрь!AR270+ноябрь!AR270+декабрь!AR270</f>
        <v>0</v>
      </c>
      <c r="AV270" s="36">
        <f>январь!AS270+февраль!AS270+март!AS270+апрель!AS270+май!AS270+июнь!AS270+июль!AS270+август!AS270+сентябрь!AS270+октябрь!AS270+ноябрь!AS270+декабрь!AS270</f>
        <v>0</v>
      </c>
      <c r="AW270" s="36">
        <f>январь!AT270+февраль!AT270+март!AT270+апрель!AT270+май!AT270+июнь!AT270+июль!AT270+август!AT270+сентябрь!AT270+октябрь!AT270+ноябрь!AT270+декабрь!AT270</f>
        <v>0</v>
      </c>
      <c r="AX270" s="36">
        <f>январь!AU270+февраль!AU270+март!AU270+апрель!AU270+май!AU270+июнь!AU270+июль!AU270+август!AU270+сентябрь!AU270+октябрь!AU270+ноябрь!AU270+декабрь!AU270</f>
        <v>0</v>
      </c>
      <c r="AY270" s="29">
        <f>январь!AV270+февраль!AV270+март!AV270+апрель!AV270+май!AV270+июнь!AV270+июль!AV270+август!AV270+сентябрь!AV270+октябрь!AV270+ноябрь!AV270+декабрь!AV270</f>
        <v>0</v>
      </c>
      <c r="AZ270" s="36">
        <f>январь!AW270+февраль!AW270+март!AW270+апрель!AW270+май!AW270+июнь!AW270+июль!AW270+август!AW270+сентябрь!AW270+октябрь!AW270+ноябрь!AW270+декабрь!AW270</f>
        <v>0</v>
      </c>
      <c r="BA270" s="36">
        <f>январь!AX270+февраль!AX270+март!AX270+апрель!AX270+май!AX270+июнь!AX270+июль!AX270+август!AX270+сентябрь!AX270+октябрь!AX270+ноябрь!AX270+декабрь!AX270</f>
        <v>0</v>
      </c>
      <c r="BB270" s="36">
        <f>январь!AY270+февраль!AY270+март!AY270+апрель!AY270+май!AY270+июнь!AY270+июль!AY270+август!AY270+сентябрь!AY270+октябрь!AY270+ноябрь!AY270+декабрь!AY270</f>
        <v>0</v>
      </c>
      <c r="BC270" s="29">
        <f>январь!AZ270+февраль!AZ270+март!AZ270+апрель!AZ270+май!AZ270+июнь!AZ270+июль!AZ270+август!AZ270+сентябрь!AZ270+октябрь!AZ270+ноябрь!AZ270+декабрь!AZ270</f>
        <v>0</v>
      </c>
      <c r="BD270" s="36">
        <f>январь!BA270+февраль!BA270+март!BA270+апрель!BA270+май!BA270+июнь!BA270+июль!BA270+август!BA270+сентябрь!BA270+октябрь!BA270+ноябрь!BA270+декабрь!BA270</f>
        <v>0</v>
      </c>
      <c r="BE270" s="36">
        <f>январь!BB270+февраль!BB270+март!BB270+апрель!BB270+май!BB270+июнь!BB270+июль!BB270+август!BB270+сентябрь!BB270+октябрь!BB270+ноябрь!BB270+декабрь!BB270</f>
        <v>0</v>
      </c>
      <c r="BF270" s="36">
        <f>январь!BC270+февраль!BC270+март!BC270+апрель!BC270+май!BC270+июнь!BC270+июль!BC270+август!BC270+сентябрь!BC270+октябрь!BC270+ноябрь!BC270+декабрь!BC270</f>
        <v>0</v>
      </c>
      <c r="BG270" s="36">
        <f>январь!BD270+февраль!BD270+март!BD270+апрель!BD270+май!BD270+июнь!BD270+июль!BD270+август!BD270+сентябрь!BD270+октябрь!BD270+ноябрь!BD270+декабрь!BD270</f>
        <v>0.01</v>
      </c>
      <c r="BH270" s="36">
        <f>январь!BE270+февраль!BE270+март!BE270+апрель!BE270+май!BE270+июнь!BE270+июль!BE270+август!BE270+сентябрь!BE270+октябрь!BE270+ноябрь!BE270+декабрь!BE270</f>
        <v>6.0049999999999999</v>
      </c>
      <c r="BI270" s="36">
        <f>январь!BF270+февраль!BF270+март!BF270+апрель!BF270+май!BF270+июнь!BF270+июль!BF270+август!BF270+сентябрь!BF270+октябрь!BF270+ноябрь!BF270+декабрь!BF270</f>
        <v>0</v>
      </c>
      <c r="BJ270" s="36">
        <f>январь!BG270+февраль!BG270+март!BG270+апрель!BG270+май!BG270+июнь!BG270+июль!BG270+август!BG270+сентябрь!BG270+октябрь!BG270+ноябрь!BG270+декабрь!BG270</f>
        <v>0</v>
      </c>
      <c r="BK270" s="36">
        <f>январь!BH270+февраль!BH270+март!BH270+апрель!BH270+май!BH270+июнь!BH270+июль!BH270+август!BH270+сентябрь!BH270+октябрь!BH270+ноябрь!BH270+декабрь!BH270</f>
        <v>0.01</v>
      </c>
      <c r="BL270" s="36">
        <f>январь!BI270+февраль!BI270+март!BI270+апрель!BI270+май!BI270+июнь!BI270+июль!BI270+август!BI270+сентябрь!BI270+октябрь!BI270+ноябрь!BI270+декабрь!BI270</f>
        <v>4.0529999999999999</v>
      </c>
      <c r="BM270" s="29">
        <f>январь!BJ270+февраль!BJ270+март!BJ270+апрель!BJ270+май!BJ270+июнь!BJ270+июль!BJ270+август!BJ270+сентябрь!BJ270+октябрь!BJ270+ноябрь!BJ270+декабрь!BJ270</f>
        <v>0</v>
      </c>
      <c r="BN270" s="36">
        <f>январь!BK270+февраль!BK270+март!BK270+апрель!BK270+май!BK270+июнь!BK270+июль!BK270+август!BK270+сентябрь!BK270+октябрь!BK270+ноябрь!BK270+декабрь!BK270</f>
        <v>0</v>
      </c>
      <c r="BO270" s="29">
        <f>январь!BL270+февраль!BL270+март!BL270+апрель!BL270+май!BL270+июнь!BL270+июль!BL270+август!BL270+сентябрь!BL270+октябрь!BL270+ноябрь!BL270+декабрь!BL270</f>
        <v>6</v>
      </c>
      <c r="BP270" s="36">
        <f>январь!BM270+февраль!BM270+март!BM270+апрель!BM270+май!BM270+июнь!BM270+июль!BM270+август!BM270+сентябрь!BM270+октябрь!BM270+ноябрь!BM270+декабрь!BM270</f>
        <v>9.8670000000000009</v>
      </c>
      <c r="BQ270" s="36">
        <f>январь!BN270+февраль!BN270+март!BN270+апрель!BN270+май!BN270+июнь!BN270+июль!BN270+август!BN270+сентябрь!BN270+октябрь!BN270+ноябрь!BN270+декабрь!BN270</f>
        <v>0</v>
      </c>
      <c r="BR270" s="36">
        <f>январь!BO270+февраль!BO270+март!BO270+апрель!BO270+май!BO270+июнь!BO270+июль!BO270+август!BO270+сентябрь!BO270+октябрь!BO270+ноябрь!BO270+декабрь!BO270</f>
        <v>0</v>
      </c>
      <c r="BS270" s="29">
        <f>январь!BP270+февраль!BP270+март!BP270+апрель!BP270+май!BP270+июнь!BP270+июль!BP270+август!BP270+сентябрь!BP270+октябрь!BP270+ноябрь!BP270+декабрь!BP270</f>
        <v>0</v>
      </c>
      <c r="BT270" s="36">
        <f>январь!BQ270+февраль!BQ270+март!BQ270+апрель!BQ270+май!BQ270+июнь!BQ270+июль!BQ270+август!BQ270+сентябрь!BQ270+октябрь!BQ270+ноябрь!BQ270+декабрь!BQ270</f>
        <v>0</v>
      </c>
      <c r="BU270" s="29">
        <f>январь!BR270+февраль!BR270+март!BR270+апрель!BR270+май!BR270+июнь!BR270+июль!BR270+август!BR270+сентябрь!BR270+октябрь!BR270+ноябрь!BR270+декабрь!BR270</f>
        <v>0</v>
      </c>
      <c r="BV270" s="36">
        <f>январь!BS270+февраль!BS270+март!BS270+апрель!BS270+май!BS270+июнь!BS270+июль!BS270+август!BS270+сентябрь!BS270+октябрь!BS270+ноябрь!BS270+декабрь!BS270</f>
        <v>0</v>
      </c>
      <c r="BW270" s="36">
        <f>январь!BT270+февраль!BT270+март!BT270+апрель!BT270+май!BT270+июнь!BT270+июль!BT270+август!BT270+сентябрь!BT270+октябрь!BT270+ноябрь!BT270+декабрь!BT270</f>
        <v>0</v>
      </c>
      <c r="BX270" s="36">
        <f>январь!BU270+февраль!BU270+март!BU270+апрель!BU270+май!BU270+июнь!BU270+июль!BU270+август!BU270+сентябрь!BU270+октябрь!BU270+ноябрь!BU270+декабрь!BU270</f>
        <v>0</v>
      </c>
      <c r="BY270" s="36">
        <f>январь!BV270+февраль!BV270+март!BV270+апрель!BV270+май!BV270+июнь!BV270+июль!BV270+август!BV270+сентябрь!BV270+октябрь!BV270+ноябрь!BV270+декабрь!BV270</f>
        <v>16.486000000000001</v>
      </c>
      <c r="BZ270" s="77">
        <v>0</v>
      </c>
    </row>
    <row r="271" spans="1:78" x14ac:dyDescent="0.25">
      <c r="A271" s="16">
        <v>269</v>
      </c>
      <c r="B271" s="16">
        <v>3</v>
      </c>
      <c r="C271" s="37" t="s">
        <v>724</v>
      </c>
      <c r="D271" s="51">
        <v>161.48859269565216</v>
      </c>
      <c r="E271" s="25">
        <v>-232.36587600000001</v>
      </c>
      <c r="F271" s="26">
        <f t="shared" si="12"/>
        <v>-147.12628330434785</v>
      </c>
      <c r="G271" s="26">
        <f t="shared" si="13"/>
        <v>85.239592695652163</v>
      </c>
      <c r="H271" s="26">
        <f t="shared" si="14"/>
        <v>76.248999999999995</v>
      </c>
      <c r="I271" s="36">
        <f>январь!F271+февраль!F271+март!F271+апрель!F271+май!F271+июнь!F271+июль!F271+август!F271+сентябрь!F271+октябрь!F271+ноябрь!F271+декабрь!F271</f>
        <v>0</v>
      </c>
      <c r="J271" s="36">
        <f>январь!G271+февраль!G271+март!G271+апрель!G271+май!G271+июнь!G271+июль!G271+август!G271+сентябрь!G271+октябрь!G271+ноябрь!G271+декабрь!G271</f>
        <v>0</v>
      </c>
      <c r="K271" s="36">
        <f>январь!H271+февраль!H271+март!H271+апрель!H271+май!H271+июнь!H271+июль!H271+август!H271+сентябрь!H271+октябрь!H271+ноябрь!H271+декабрь!H271</f>
        <v>0</v>
      </c>
      <c r="L271" s="27">
        <f>январь!I271+февраль!I271+март!I271+апрель!I271+май!I271+июнь!I271+июль!I271+август!I271+сентябрь!I271+октябрь!I271+ноябрь!I271+декабрь!I271</f>
        <v>0</v>
      </c>
      <c r="M271" s="36">
        <f>январь!J271+февраль!J271+март!J271+апрель!J271+май!J271+июнь!J271+июль!J271+август!J271+сентябрь!J271+октябрь!J271+ноябрь!J271+декабрь!J271</f>
        <v>0</v>
      </c>
      <c r="N271" s="36">
        <f>январь!K271+февраль!K271+март!K271+апрель!K271+май!K271+июнь!K271+июль!K271+август!K271+сентябрь!K271+октябрь!K271+ноябрь!K271+декабрь!K271</f>
        <v>0</v>
      </c>
      <c r="O271" s="36">
        <f>январь!L271+февраль!L271+март!L271+апрель!L271+май!L271+июнь!L271+июль!L271+август!L271+сентябрь!L271+октябрь!L271+ноябрь!L271+декабрь!L271</f>
        <v>0</v>
      </c>
      <c r="P271" s="36">
        <f>январь!M271+февраль!M271+март!M271+апрель!M271+май!M271+июнь!M271+июль!M271+август!M271+сентябрь!M271+октябрь!M271+ноябрь!M271+декабрь!M271</f>
        <v>0.06</v>
      </c>
      <c r="Q271" s="36">
        <f>январь!N271+февраль!N271+март!N271+апрель!N271+май!N271+июнь!N271+июль!N271+август!N271+сентябрь!N271+октябрь!N271+ноябрь!N271+декабрь!N271</f>
        <v>54.89</v>
      </c>
      <c r="R271" s="29">
        <f>январь!O271+февраль!O271+март!O271+апрель!O271+май!O271+июнь!O271+июль!O271+август!O271+сентябрь!O271+октябрь!O271+ноябрь!O271+декабрь!O271</f>
        <v>0</v>
      </c>
      <c r="S271" s="36">
        <f>январь!P271+февраль!P271+март!P271+апрель!P271+май!P271+июнь!P271+июль!P271+август!P271+сентябрь!P271+октябрь!P271+ноябрь!P271+декабрь!P271</f>
        <v>0</v>
      </c>
      <c r="T271" s="29">
        <f>январь!Q271+февраль!Q271+март!Q271+апрель!Q271+май!Q271+июнь!Q271+июль!Q271+август!Q271+сентябрь!Q271+октябрь!Q271+ноябрь!Q271+декабрь!Q271</f>
        <v>0</v>
      </c>
      <c r="U271" s="36">
        <f>январь!R271+февраль!R271+март!R271+апрель!R271+май!R271+июнь!R271+июль!R271+август!R271+сентябрь!R271+октябрь!R271+ноябрь!R271+декабрь!R271</f>
        <v>0</v>
      </c>
      <c r="V271" s="36">
        <f>январь!S271+февраль!S271+март!S271+апрель!S271+май!S271+июнь!S271+июль!S271+август!S271+сентябрь!S271+октябрь!S271+ноябрь!S271+декабрь!S271</f>
        <v>0</v>
      </c>
      <c r="W271" s="36">
        <f>январь!T271+февраль!T271+март!T271+апрель!T271+май!T271+июнь!T271+июль!T271+август!T271+сентябрь!T271+октябрь!T271+ноябрь!T271+декабрь!T271</f>
        <v>0</v>
      </c>
      <c r="X271" s="36">
        <f>январь!U271+февраль!U271+март!U271+апрель!U271+май!U271+июнь!U271+июль!U271+август!U271+сентябрь!U271+октябрь!U271+ноябрь!U271+декабрь!U271</f>
        <v>0</v>
      </c>
      <c r="Y271" s="36">
        <f>январь!V271+февраль!V271+март!V271+апрель!V271+май!V271+июнь!V271+июль!V271+август!V271+сентябрь!V271+октябрь!V271+ноябрь!V271+декабрь!V271</f>
        <v>0</v>
      </c>
      <c r="Z271" s="36">
        <f>январь!W271+февраль!W271+март!W271+апрель!W271+май!W271+июнь!W271+июль!W271+август!W271+сентябрь!W271+октябрь!W271+ноябрь!W271+декабрь!W271</f>
        <v>0</v>
      </c>
      <c r="AA271" s="36">
        <f>январь!X271+февраль!X271+март!X271+апрель!X271+май!X271+июнь!X271+июль!X271+август!X271+сентябрь!X271+октябрь!X271+ноябрь!X271+декабрь!X271</f>
        <v>0</v>
      </c>
      <c r="AB271" s="29">
        <f>январь!Y271+февраль!Y271+март!Y271+апрель!Y271+май!Y271+июнь!Y271+июль!Y271+август!Y271+сентябрь!Y271+октябрь!Y271+ноябрь!Y271+декабрь!Y271</f>
        <v>0</v>
      </c>
      <c r="AC271" s="36">
        <f>январь!Z271+февраль!Z271+март!Z271+апрель!Z271+май!Z271+июнь!Z271+июль!Z271+август!Z271+сентябрь!Z271+октябрь!Z271+ноябрь!Z271+декабрь!Z271</f>
        <v>0</v>
      </c>
      <c r="AD271" s="66" t="str">
        <f>CONCATENATE(январь!AA271,$BZ$1,февраль!AA271,$BZ$1,март!AA271,$BZ$1,апрель!AA271,$BZ$1,май!AA271,$BZ$1,июнь!AA271,$BZ$1,июль!AA271,$BZ$1,август!AA271,$BZ$1,сентябрь!AA271,$BZ$1,октябрь!AA271,$BZ$1,ноябрь!AA271,$BZ$1,декабрь!AA271)</f>
        <v xml:space="preserve">           </v>
      </c>
      <c r="AE271" s="36">
        <f>январь!AB271+февраль!AB271+март!AB271+апрель!AB271+май!AB271+июнь!AB271+июль!AB271+август!AB271+сентябрь!AB271+октябрь!AB271+ноябрь!AB271+декабрь!AB271</f>
        <v>0</v>
      </c>
      <c r="AF271" s="36">
        <f>январь!AC271+февраль!AC271+март!AC271+апрель!AC271+май!AC271+июнь!AC271+июль!AC271+август!AC271+сентябрь!AC271+октябрь!AC271+ноябрь!AC271+декабрь!AC271</f>
        <v>0</v>
      </c>
      <c r="AG271" s="36">
        <f>январь!AD271+февраль!AD271+март!AD271+апрель!AD271+май!AD271+июнь!AD271+июль!AD271+август!AD271+сентябрь!AD271+октябрь!AD271+ноябрь!AD271+декабрь!AD271</f>
        <v>0</v>
      </c>
      <c r="AH271" s="36">
        <f>январь!AE271+февраль!AE271+март!AE271+апрель!AE271+май!AE271+июнь!AE271+июль!AE271+август!AE271+сентябрь!AE271+октябрь!AE271+ноябрь!AE271+декабрь!AE271</f>
        <v>0</v>
      </c>
      <c r="AI271" s="36">
        <f>январь!AF271+февраль!AF271+март!AF271+апрель!AF271+май!AF271+июнь!AF271+июль!AF271+август!AF271+сентябрь!AF271+октябрь!AF271+ноябрь!AF271+декабрь!AF271</f>
        <v>0</v>
      </c>
      <c r="AJ271" s="36">
        <f>январь!AG271+февраль!AG271+март!AG271+апрель!AG271+май!AG271+июнь!AG271+июль!AG271+август!AG271+сентябрь!AG271+октябрь!AG271+ноябрь!AG271+декабрь!AG271</f>
        <v>0</v>
      </c>
      <c r="AK271" s="29">
        <f>январь!AH271+февраль!AH271+март!AH271+апрель!AH271+май!AH271+июнь!AH271+июль!AH271+август!AH271+сентябрь!AH271+октябрь!AH271+ноябрь!AH271+декабрь!AH271</f>
        <v>0</v>
      </c>
      <c r="AL271" s="36">
        <f>январь!AI271+февраль!AI271+март!AI271+апрель!AI271+май!AI271+июнь!AI271+июль!AI271+август!AI271+сентябрь!AI271+октябрь!AI271+ноябрь!AI271+декабрь!AI271</f>
        <v>0</v>
      </c>
      <c r="AM271" s="29">
        <f>январь!AJ271+февраль!AJ271+март!AJ271+апрель!AJ271+май!AJ271+июнь!AJ271+июль!AJ271+август!AJ271+сентябрь!AJ271+октябрь!AJ271+ноябрь!AJ271+декабрь!AJ271</f>
        <v>0</v>
      </c>
      <c r="AN271" s="36">
        <f>январь!AK271+февраль!AK271+март!AK271+апрель!AK271+май!AK271+июнь!AK271+июль!AK271+август!AK271+сентябрь!AK271+октябрь!AK271+ноябрь!AK271+декабрь!AK271</f>
        <v>0</v>
      </c>
      <c r="AO271" s="36">
        <f>январь!AL271+февраль!AL271+март!AL271+апрель!AL271+май!AL271+июнь!AL271+июль!AL271+август!AL271+сентябрь!AL271+октябрь!AL271+ноябрь!AL271+декабрь!AL271</f>
        <v>0</v>
      </c>
      <c r="AP271" s="36">
        <f>январь!AM271+февраль!AM271+март!AM271+апрель!AM271+май!AM271+июнь!AM271+июль!AM271+август!AM271+сентябрь!AM271+октябрь!AM271+ноябрь!AM271+декабрь!AM271</f>
        <v>0</v>
      </c>
      <c r="AQ271" s="29">
        <f>январь!AN271+февраль!AN271+март!AN271+апрель!AN271+май!AN271+июнь!AN271+июль!AN271+август!AN271+сентябрь!AN271+октябрь!AN271+ноябрь!AN271+декабрь!AN271</f>
        <v>0</v>
      </c>
      <c r="AR271" s="36">
        <f>январь!AO271+февраль!AO271+март!AO271+апрель!AO271+май!AO271+июнь!AO271+июль!AO271+август!AO271+сентябрь!AO271+октябрь!AO271+ноябрь!AO271+декабрь!AO271</f>
        <v>0</v>
      </c>
      <c r="AS271" s="29">
        <f>январь!AP271+февраль!AP271+март!AP271+апрель!AP271+май!AP271+июнь!AP271+июль!AP271+август!AP271+сентябрь!AP271+октябрь!AP271+ноябрь!AP271+декабрь!AP271</f>
        <v>0</v>
      </c>
      <c r="AT271" s="36">
        <f>январь!AQ271+февраль!AQ271+март!AQ271+апрель!AQ271+май!AQ271+июнь!AQ271+июль!AQ271+август!AQ271+сентябрь!AQ271+октябрь!AQ271+ноябрь!AQ271+декабрь!AQ271</f>
        <v>0</v>
      </c>
      <c r="AU271" s="29">
        <f>январь!AR271+февраль!AR271+март!AR271+апрель!AR271+май!AR271+июнь!AR271+июль!AR271+август!AR271+сентябрь!AR271+октябрь!AR271+ноябрь!AR271+декабрь!AR271</f>
        <v>0</v>
      </c>
      <c r="AV271" s="36">
        <f>январь!AS271+февраль!AS271+март!AS271+апрель!AS271+май!AS271+июнь!AS271+июль!AS271+август!AS271+сентябрь!AS271+октябрь!AS271+ноябрь!AS271+декабрь!AS271</f>
        <v>0</v>
      </c>
      <c r="AW271" s="36">
        <f>январь!AT271+февраль!AT271+март!AT271+апрель!AT271+май!AT271+июнь!AT271+июль!AT271+август!AT271+сентябрь!AT271+октябрь!AT271+ноябрь!AT271+декабрь!AT271</f>
        <v>0</v>
      </c>
      <c r="AX271" s="36">
        <f>январь!AU271+февраль!AU271+март!AU271+апрель!AU271+май!AU271+июнь!AU271+июль!AU271+август!AU271+сентябрь!AU271+октябрь!AU271+ноябрь!AU271+декабрь!AU271</f>
        <v>0</v>
      </c>
      <c r="AY271" s="29">
        <f>январь!AV271+февраль!AV271+март!AV271+апрель!AV271+май!AV271+июнь!AV271+июль!AV271+август!AV271+сентябрь!AV271+октябрь!AV271+ноябрь!AV271+декабрь!AV271</f>
        <v>0</v>
      </c>
      <c r="AZ271" s="36">
        <f>январь!AW271+февраль!AW271+март!AW271+апрель!AW271+май!AW271+июнь!AW271+июль!AW271+август!AW271+сентябрь!AW271+октябрь!AW271+ноябрь!AW271+декабрь!AW271</f>
        <v>0</v>
      </c>
      <c r="BA271" s="36">
        <f>январь!AX271+февраль!AX271+март!AX271+апрель!AX271+май!AX271+июнь!AX271+июль!AX271+август!AX271+сентябрь!AX271+октябрь!AX271+ноябрь!AX271+декабрь!AX271</f>
        <v>0</v>
      </c>
      <c r="BB271" s="36">
        <f>январь!AY271+февраль!AY271+март!AY271+апрель!AY271+май!AY271+июнь!AY271+июль!AY271+август!AY271+сентябрь!AY271+октябрь!AY271+ноябрь!AY271+декабрь!AY271</f>
        <v>0</v>
      </c>
      <c r="BC271" s="29">
        <f>январь!AZ271+февраль!AZ271+март!AZ271+апрель!AZ271+май!AZ271+июнь!AZ271+июль!AZ271+август!AZ271+сентябрь!AZ271+октябрь!AZ271+ноябрь!AZ271+декабрь!AZ271</f>
        <v>0</v>
      </c>
      <c r="BD271" s="36">
        <f>январь!BA271+февраль!BA271+март!BA271+апрель!BA271+май!BA271+июнь!BA271+июль!BA271+август!BA271+сентябрь!BA271+октябрь!BA271+ноябрь!BA271+декабрь!BA271</f>
        <v>0</v>
      </c>
      <c r="BE271" s="36">
        <f>январь!BB271+февраль!BB271+март!BB271+апрель!BB271+май!BB271+июнь!BB271+июль!BB271+август!BB271+сентябрь!BB271+октябрь!BB271+ноябрь!BB271+декабрь!BB271</f>
        <v>0</v>
      </c>
      <c r="BF271" s="36">
        <f>январь!BC271+февраль!BC271+март!BC271+апрель!BC271+май!BC271+июнь!BC271+июль!BC271+август!BC271+сентябрь!BC271+октябрь!BC271+ноябрь!BC271+декабрь!BC271</f>
        <v>0</v>
      </c>
      <c r="BG271" s="36">
        <f>январь!BD271+февраль!BD271+март!BD271+апрель!BD271+май!BD271+июнь!BD271+июль!BD271+август!BD271+сентябрь!BD271+октябрь!BD271+ноябрь!BD271+декабрь!BD271</f>
        <v>0</v>
      </c>
      <c r="BH271" s="36">
        <f>январь!BE271+февраль!BE271+март!BE271+апрель!BE271+май!BE271+июнь!BE271+июль!BE271+август!BE271+сентябрь!BE271+октябрь!BE271+ноябрь!BE271+декабрь!BE271</f>
        <v>0</v>
      </c>
      <c r="BI271" s="36">
        <f>январь!BF271+февраль!BF271+март!BF271+апрель!BF271+май!BF271+июнь!BF271+июль!BF271+август!BF271+сентябрь!BF271+октябрь!BF271+ноябрь!BF271+декабрь!BF271</f>
        <v>0</v>
      </c>
      <c r="BJ271" s="36">
        <f>январь!BG271+февраль!BG271+март!BG271+апрель!BG271+май!BG271+июнь!BG271+июль!BG271+август!BG271+сентябрь!BG271+октябрь!BG271+ноябрь!BG271+декабрь!BG271</f>
        <v>0</v>
      </c>
      <c r="BK271" s="36">
        <f>январь!BH271+февраль!BH271+март!BH271+апрель!BH271+май!BH271+июнь!BH271+июль!BH271+август!BH271+сентябрь!BH271+октябрь!BH271+ноябрь!BH271+декабрь!BH271</f>
        <v>0</v>
      </c>
      <c r="BL271" s="36">
        <f>январь!BI271+февраль!BI271+март!BI271+апрель!BI271+май!BI271+июнь!BI271+июль!BI271+август!BI271+сентябрь!BI271+октябрь!BI271+ноябрь!BI271+декабрь!BI271</f>
        <v>0</v>
      </c>
      <c r="BM271" s="29">
        <f>январь!BJ271+февраль!BJ271+март!BJ271+апрель!BJ271+май!BJ271+июнь!BJ271+июль!BJ271+август!BJ271+сентябрь!BJ271+октябрь!BJ271+ноябрь!BJ271+декабрь!BJ271</f>
        <v>0</v>
      </c>
      <c r="BN271" s="36">
        <f>январь!BK271+февраль!BK271+март!BK271+апрель!BK271+май!BK271+июнь!BK271+июль!BK271+август!BK271+сентябрь!BK271+октябрь!BK271+ноябрь!BK271+декабрь!BK271</f>
        <v>0</v>
      </c>
      <c r="BO271" s="29">
        <f>январь!BL271+февраль!BL271+март!BL271+апрель!BL271+май!BL271+июнь!BL271+июль!BL271+август!BL271+сентябрь!BL271+октябрь!BL271+ноябрь!BL271+декабрь!BL271</f>
        <v>8</v>
      </c>
      <c r="BP271" s="36">
        <f>январь!BM271+февраль!BM271+март!BM271+апрель!BM271+май!BM271+июнь!BM271+июль!BM271+август!BM271+сентябрь!BM271+октябрь!BM271+ноябрь!BM271+декабрь!BM271</f>
        <v>10.127000000000001</v>
      </c>
      <c r="BQ271" s="36">
        <f>январь!BN271+февраль!BN271+март!BN271+апрель!BN271+май!BN271+июнь!BN271+июль!BN271+август!BN271+сентябрь!BN271+октябрь!BN271+ноябрь!BN271+декабрь!BN271</f>
        <v>0</v>
      </c>
      <c r="BR271" s="36">
        <f>январь!BO271+февраль!BO271+март!BO271+апрель!BO271+май!BO271+июнь!BO271+июль!BO271+август!BO271+сентябрь!BO271+октябрь!BO271+ноябрь!BO271+декабрь!BO271</f>
        <v>0</v>
      </c>
      <c r="BS271" s="29">
        <f>январь!BP271+февраль!BP271+март!BP271+апрель!BP271+май!BP271+июнь!BP271+июль!BP271+август!BP271+сентябрь!BP271+октябрь!BP271+ноябрь!BP271+декабрь!BP271</f>
        <v>0</v>
      </c>
      <c r="BT271" s="36">
        <f>январь!BQ271+февраль!BQ271+март!BQ271+апрель!BQ271+май!BQ271+июнь!BQ271+июль!BQ271+август!BQ271+сентябрь!BQ271+октябрь!BQ271+ноябрь!BQ271+декабрь!BQ271</f>
        <v>0</v>
      </c>
      <c r="BU271" s="29">
        <f>январь!BR271+февраль!BR271+март!BR271+апрель!BR271+май!BR271+июнь!BR271+июль!BR271+август!BR271+сентябрь!BR271+октябрь!BR271+ноябрь!BR271+декабрь!BR271</f>
        <v>0</v>
      </c>
      <c r="BV271" s="36">
        <f>январь!BS271+февраль!BS271+март!BS271+апрель!BS271+май!BS271+июнь!BS271+июль!BS271+август!BS271+сентябрь!BS271+октябрь!BS271+ноябрь!BS271+декабрь!BS271</f>
        <v>0</v>
      </c>
      <c r="BW271" s="36">
        <f>январь!BT271+февраль!BT271+март!BT271+апрель!BT271+май!BT271+июнь!BT271+июль!BT271+август!BT271+сентябрь!BT271+октябрь!BT271+ноябрь!BT271+декабрь!BT271</f>
        <v>0</v>
      </c>
      <c r="BX271" s="36">
        <f>январь!BU271+февраль!BU271+март!BU271+апрель!BU271+май!BU271+июнь!BU271+июль!BU271+август!BU271+сентябрь!BU271+октябрь!BU271+ноябрь!BU271+декабрь!BU271</f>
        <v>0</v>
      </c>
      <c r="BY271" s="36">
        <f>январь!BV271+февраль!BV271+март!BV271+апрель!BV271+май!BV271+июнь!BV271+июль!BV271+август!BV271+сентябрь!BV271+октябрь!BV271+ноябрь!BV271+декабрь!BV271</f>
        <v>11.231999999999999</v>
      </c>
      <c r="BZ271" s="77">
        <v>1</v>
      </c>
    </row>
    <row r="272" spans="1:78" x14ac:dyDescent="0.25">
      <c r="A272" s="16">
        <v>270</v>
      </c>
      <c r="B272" s="16">
        <v>3</v>
      </c>
      <c r="C272" s="37" t="s">
        <v>725</v>
      </c>
      <c r="D272" s="51">
        <v>144.28456973913043</v>
      </c>
      <c r="E272" s="25">
        <v>-204.79002800000001</v>
      </c>
      <c r="F272" s="26">
        <f t="shared" si="12"/>
        <v>-89.771458260869565</v>
      </c>
      <c r="G272" s="26">
        <f t="shared" si="13"/>
        <v>115.01856973913044</v>
      </c>
      <c r="H272" s="26">
        <f t="shared" si="14"/>
        <v>29.265999999999998</v>
      </c>
      <c r="I272" s="36">
        <f>январь!F272+февраль!F272+март!F272+апрель!F272+май!F272+июнь!F272+июль!F272+август!F272+сентябрь!F272+октябрь!F272+ноябрь!F272+декабрь!F272</f>
        <v>0</v>
      </c>
      <c r="J272" s="36">
        <f>январь!G272+февраль!G272+март!G272+апрель!G272+май!G272+июнь!G272+июль!G272+август!G272+сентябрь!G272+октябрь!G272+ноябрь!G272+декабрь!G272</f>
        <v>0</v>
      </c>
      <c r="K272" s="36">
        <f>январь!H272+февраль!H272+март!H272+апрель!H272+май!H272+июнь!H272+июль!H272+август!H272+сентябрь!H272+октябрь!H272+ноябрь!H272+декабрь!H272</f>
        <v>0</v>
      </c>
      <c r="L272" s="27">
        <f>январь!I272+февраль!I272+март!I272+апрель!I272+май!I272+июнь!I272+июль!I272+август!I272+сентябрь!I272+октябрь!I272+ноябрь!I272+декабрь!I272</f>
        <v>0</v>
      </c>
      <c r="M272" s="36">
        <f>январь!J272+февраль!J272+март!J272+апрель!J272+май!J272+июнь!J272+июль!J272+август!J272+сентябрь!J272+октябрь!J272+ноябрь!J272+декабрь!J272</f>
        <v>0</v>
      </c>
      <c r="N272" s="36">
        <f>январь!K272+февраль!K272+март!K272+апрель!K272+май!K272+июнь!K272+июль!K272+август!K272+сентябрь!K272+октябрь!K272+ноябрь!K272+декабрь!K272</f>
        <v>0</v>
      </c>
      <c r="O272" s="36">
        <f>январь!L272+февраль!L272+март!L272+апрель!L272+май!L272+июнь!L272+июль!L272+август!L272+сентябрь!L272+октябрь!L272+ноябрь!L272+декабрь!L272</f>
        <v>0</v>
      </c>
      <c r="P272" s="36">
        <f>январь!M272+февраль!M272+март!M272+апрель!M272+май!M272+июнь!M272+июль!M272+август!M272+сентябрь!M272+октябрь!M272+ноябрь!M272+декабрь!M272</f>
        <v>0</v>
      </c>
      <c r="Q272" s="36">
        <f>январь!N272+февраль!N272+март!N272+апрель!N272+май!N272+июнь!N272+июль!N272+август!N272+сентябрь!N272+октябрь!N272+ноябрь!N272+декабрь!N272</f>
        <v>0</v>
      </c>
      <c r="R272" s="29">
        <f>январь!O272+февраль!O272+март!O272+апрель!O272+май!O272+июнь!O272+июль!O272+август!O272+сентябрь!O272+октябрь!O272+ноябрь!O272+декабрь!O272</f>
        <v>0</v>
      </c>
      <c r="S272" s="36">
        <f>январь!P272+февраль!P272+март!P272+апрель!P272+май!P272+июнь!P272+июль!P272+август!P272+сентябрь!P272+октябрь!P272+ноябрь!P272+декабрь!P272</f>
        <v>0</v>
      </c>
      <c r="T272" s="29">
        <f>январь!Q272+февраль!Q272+март!Q272+апрель!Q272+май!Q272+июнь!Q272+июль!Q272+август!Q272+сентябрь!Q272+октябрь!Q272+ноябрь!Q272+декабрь!Q272</f>
        <v>0</v>
      </c>
      <c r="U272" s="36">
        <f>январь!R272+февраль!R272+март!R272+апрель!R272+май!R272+июнь!R272+июль!R272+август!R272+сентябрь!R272+октябрь!R272+ноябрь!R272+декабрь!R272</f>
        <v>0</v>
      </c>
      <c r="V272" s="36">
        <f>январь!S272+февраль!S272+март!S272+апрель!S272+май!S272+июнь!S272+июль!S272+август!S272+сентябрь!S272+октябрь!S272+ноябрь!S272+декабрь!S272</f>
        <v>0</v>
      </c>
      <c r="W272" s="36">
        <f>январь!T272+февраль!T272+март!T272+апрель!T272+май!T272+июнь!T272+июль!T272+август!T272+сентябрь!T272+октябрь!T272+ноябрь!T272+декабрь!T272</f>
        <v>0</v>
      </c>
      <c r="X272" s="36">
        <f>январь!U272+февраль!U272+март!U272+апрель!U272+май!U272+июнь!U272+июль!U272+август!U272+сентябрь!U272+октябрь!U272+ноябрь!U272+декабрь!U272</f>
        <v>0</v>
      </c>
      <c r="Y272" s="36">
        <f>январь!V272+февраль!V272+март!V272+апрель!V272+май!V272+июнь!V272+июль!V272+август!V272+сентябрь!V272+октябрь!V272+ноябрь!V272+декабрь!V272</f>
        <v>0</v>
      </c>
      <c r="Z272" s="36">
        <f>январь!W272+февраль!W272+март!W272+апрель!W272+май!W272+июнь!W272+июль!W272+август!W272+сентябрь!W272+октябрь!W272+ноябрь!W272+декабрь!W272</f>
        <v>0</v>
      </c>
      <c r="AA272" s="36">
        <f>январь!X272+февраль!X272+март!X272+апрель!X272+май!X272+июнь!X272+июль!X272+август!X272+сентябрь!X272+октябрь!X272+ноябрь!X272+декабрь!X272</f>
        <v>0</v>
      </c>
      <c r="AB272" s="29">
        <f>январь!Y272+февраль!Y272+март!Y272+апрель!Y272+май!Y272+июнь!Y272+июль!Y272+август!Y272+сентябрь!Y272+октябрь!Y272+ноябрь!Y272+декабрь!Y272</f>
        <v>0</v>
      </c>
      <c r="AC272" s="36">
        <f>январь!Z272+февраль!Z272+март!Z272+апрель!Z272+май!Z272+июнь!Z272+июль!Z272+август!Z272+сентябрь!Z272+октябрь!Z272+ноябрь!Z272+декабрь!Z272</f>
        <v>0</v>
      </c>
      <c r="AD272" s="66" t="str">
        <f>CONCATENATE(январь!AA272,$BZ$1,февраль!AA272,$BZ$1,март!AA272,$BZ$1,апрель!AA272,$BZ$1,май!AA272,$BZ$1,июнь!AA272,$BZ$1,июль!AA272,$BZ$1,август!AA272,$BZ$1,сентябрь!AA272,$BZ$1,октябрь!AA272,$BZ$1,ноябрь!AA272,$BZ$1,декабрь!AA272)</f>
        <v xml:space="preserve">           </v>
      </c>
      <c r="AE272" s="36">
        <f>январь!AB272+февраль!AB272+март!AB272+апрель!AB272+май!AB272+июнь!AB272+июль!AB272+август!AB272+сентябрь!AB272+октябрь!AB272+ноябрь!AB272+декабрь!AB272</f>
        <v>0</v>
      </c>
      <c r="AF272" s="36">
        <f>январь!AC272+февраль!AC272+март!AC272+апрель!AC272+май!AC272+июнь!AC272+июль!AC272+август!AC272+сентябрь!AC272+октябрь!AC272+ноябрь!AC272+декабрь!AC272</f>
        <v>0</v>
      </c>
      <c r="AG272" s="36">
        <f>январь!AD272+февраль!AD272+март!AD272+апрель!AD272+май!AD272+июнь!AD272+июль!AD272+август!AD272+сентябрь!AD272+октябрь!AD272+ноябрь!AD272+декабрь!AD272</f>
        <v>0</v>
      </c>
      <c r="AH272" s="36">
        <f>январь!AE272+февраль!AE272+март!AE272+апрель!AE272+май!AE272+июнь!AE272+июль!AE272+август!AE272+сентябрь!AE272+октябрь!AE272+ноябрь!AE272+декабрь!AE272</f>
        <v>0</v>
      </c>
      <c r="AI272" s="36">
        <f>январь!AF272+февраль!AF272+март!AF272+апрель!AF272+май!AF272+июнь!AF272+июль!AF272+август!AF272+сентябрь!AF272+октябрь!AF272+ноябрь!AF272+декабрь!AF272</f>
        <v>0</v>
      </c>
      <c r="AJ272" s="36">
        <f>январь!AG272+февраль!AG272+март!AG272+апрель!AG272+май!AG272+июнь!AG272+июль!AG272+август!AG272+сентябрь!AG272+октябрь!AG272+ноябрь!AG272+декабрь!AG272</f>
        <v>0</v>
      </c>
      <c r="AK272" s="29">
        <f>январь!AH272+февраль!AH272+март!AH272+апрель!AH272+май!AH272+июнь!AH272+июль!AH272+август!AH272+сентябрь!AH272+октябрь!AH272+ноябрь!AH272+декабрь!AH272</f>
        <v>6</v>
      </c>
      <c r="AL272" s="36">
        <f>январь!AI272+февраль!AI272+март!AI272+апрель!AI272+май!AI272+июнь!AI272+июль!AI272+август!AI272+сентябрь!AI272+октябрь!AI272+ноябрь!AI272+декабрь!AI272</f>
        <v>14.59</v>
      </c>
      <c r="AM272" s="29">
        <f>январь!AJ272+февраль!AJ272+март!AJ272+апрель!AJ272+май!AJ272+июнь!AJ272+июль!AJ272+август!AJ272+сентябрь!AJ272+октябрь!AJ272+ноябрь!AJ272+декабрь!AJ272</f>
        <v>0</v>
      </c>
      <c r="AN272" s="36">
        <f>январь!AK272+февраль!AK272+март!AK272+апрель!AK272+май!AK272+июнь!AK272+июль!AK272+август!AK272+сентябрь!AK272+октябрь!AK272+ноябрь!AK272+декабрь!AK272</f>
        <v>0</v>
      </c>
      <c r="AO272" s="36">
        <f>январь!AL272+февраль!AL272+март!AL272+апрель!AL272+май!AL272+июнь!AL272+июль!AL272+август!AL272+сентябрь!AL272+октябрь!AL272+ноябрь!AL272+декабрь!AL272</f>
        <v>0</v>
      </c>
      <c r="AP272" s="36">
        <f>январь!AM272+февраль!AM272+март!AM272+апрель!AM272+май!AM272+июнь!AM272+июль!AM272+август!AM272+сентябрь!AM272+октябрь!AM272+ноябрь!AM272+декабрь!AM272</f>
        <v>0</v>
      </c>
      <c r="AQ272" s="29">
        <f>январь!AN272+февраль!AN272+март!AN272+апрель!AN272+май!AN272+июнь!AN272+июль!AN272+август!AN272+сентябрь!AN272+октябрь!AN272+ноябрь!AN272+декабрь!AN272</f>
        <v>0</v>
      </c>
      <c r="AR272" s="36">
        <f>январь!AO272+февраль!AO272+март!AO272+апрель!AO272+май!AO272+июнь!AO272+июль!AO272+август!AO272+сентябрь!AO272+октябрь!AO272+ноябрь!AO272+декабрь!AO272</f>
        <v>0</v>
      </c>
      <c r="AS272" s="29">
        <f>январь!AP272+февраль!AP272+март!AP272+апрель!AP272+май!AP272+июнь!AP272+июль!AP272+август!AP272+сентябрь!AP272+октябрь!AP272+ноябрь!AP272+декабрь!AP272</f>
        <v>0</v>
      </c>
      <c r="AT272" s="36">
        <f>январь!AQ272+февраль!AQ272+март!AQ272+апрель!AQ272+май!AQ272+июнь!AQ272+июль!AQ272+август!AQ272+сентябрь!AQ272+октябрь!AQ272+ноябрь!AQ272+декабрь!AQ272</f>
        <v>0</v>
      </c>
      <c r="AU272" s="29">
        <f>январь!AR272+февраль!AR272+март!AR272+апрель!AR272+май!AR272+июнь!AR272+июль!AR272+август!AR272+сентябрь!AR272+октябрь!AR272+ноябрь!AR272+декабрь!AR272</f>
        <v>0</v>
      </c>
      <c r="AV272" s="36">
        <f>январь!AS272+февраль!AS272+март!AS272+апрель!AS272+май!AS272+июнь!AS272+июль!AS272+август!AS272+сентябрь!AS272+октябрь!AS272+ноябрь!AS272+декабрь!AS272</f>
        <v>0</v>
      </c>
      <c r="AW272" s="36">
        <f>январь!AT272+февраль!AT272+март!AT272+апрель!AT272+май!AT272+июнь!AT272+июль!AT272+август!AT272+сентябрь!AT272+октябрь!AT272+ноябрь!AT272+декабрь!AT272</f>
        <v>0</v>
      </c>
      <c r="AX272" s="36">
        <f>январь!AU272+февраль!AU272+март!AU272+апрель!AU272+май!AU272+июнь!AU272+июль!AU272+август!AU272+сентябрь!AU272+октябрь!AU272+ноябрь!AU272+декабрь!AU272</f>
        <v>0</v>
      </c>
      <c r="AY272" s="29">
        <f>январь!AV272+февраль!AV272+март!AV272+апрель!AV272+май!AV272+июнь!AV272+июль!AV272+август!AV272+сентябрь!AV272+октябрь!AV272+ноябрь!AV272+декабрь!AV272</f>
        <v>0</v>
      </c>
      <c r="AZ272" s="36">
        <f>январь!AW272+февраль!AW272+март!AW272+апрель!AW272+май!AW272+июнь!AW272+июль!AW272+август!AW272+сентябрь!AW272+октябрь!AW272+ноябрь!AW272+декабрь!AW272</f>
        <v>0</v>
      </c>
      <c r="BA272" s="36">
        <f>январь!AX272+февраль!AX272+март!AX272+апрель!AX272+май!AX272+июнь!AX272+июль!AX272+август!AX272+сентябрь!AX272+октябрь!AX272+ноябрь!AX272+декабрь!AX272</f>
        <v>0</v>
      </c>
      <c r="BB272" s="36">
        <f>январь!AY272+февраль!AY272+март!AY272+апрель!AY272+май!AY272+июнь!AY272+июль!AY272+август!AY272+сентябрь!AY272+октябрь!AY272+ноябрь!AY272+декабрь!AY272</f>
        <v>0</v>
      </c>
      <c r="BC272" s="29">
        <f>январь!AZ272+февраль!AZ272+март!AZ272+апрель!AZ272+май!AZ272+июнь!AZ272+июль!AZ272+август!AZ272+сентябрь!AZ272+октябрь!AZ272+ноябрь!AZ272+декабрь!AZ272</f>
        <v>0</v>
      </c>
      <c r="BD272" s="36">
        <f>январь!BA272+февраль!BA272+март!BA272+апрель!BA272+май!BA272+июнь!BA272+июль!BA272+август!BA272+сентябрь!BA272+октябрь!BA272+ноябрь!BA272+декабрь!BA272</f>
        <v>0</v>
      </c>
      <c r="BE272" s="36">
        <f>январь!BB272+февраль!BB272+март!BB272+апрель!BB272+май!BB272+июнь!BB272+июль!BB272+август!BB272+сентябрь!BB272+октябрь!BB272+ноябрь!BB272+декабрь!BB272</f>
        <v>0</v>
      </c>
      <c r="BF272" s="36">
        <f>январь!BC272+февраль!BC272+март!BC272+апрель!BC272+май!BC272+июнь!BC272+июль!BC272+август!BC272+сентябрь!BC272+октябрь!BC272+ноябрь!BC272+декабрь!BC272</f>
        <v>0</v>
      </c>
      <c r="BG272" s="36">
        <f>январь!BD272+февраль!BD272+март!BD272+апрель!BD272+май!BD272+июнь!BD272+июль!BD272+август!BD272+сентябрь!BD272+октябрь!BD272+ноябрь!BD272+декабрь!BD272</f>
        <v>0</v>
      </c>
      <c r="BH272" s="36">
        <f>январь!BE272+февраль!BE272+март!BE272+апрель!BE272+май!BE272+июнь!BE272+июль!BE272+август!BE272+сентябрь!BE272+октябрь!BE272+ноябрь!BE272+декабрь!BE272</f>
        <v>0</v>
      </c>
      <c r="BI272" s="36">
        <f>январь!BF272+февраль!BF272+март!BF272+апрель!BF272+май!BF272+июнь!BF272+июль!BF272+август!BF272+сентябрь!BF272+октябрь!BF272+ноябрь!BF272+декабрь!BF272</f>
        <v>0</v>
      </c>
      <c r="BJ272" s="36">
        <f>январь!BG272+февраль!BG272+март!BG272+апрель!BG272+май!BG272+июнь!BG272+июль!BG272+август!BG272+сентябрь!BG272+октябрь!BG272+ноябрь!BG272+декабрь!BG272</f>
        <v>0</v>
      </c>
      <c r="BK272" s="36">
        <f>январь!BH272+февраль!BH272+март!BH272+апрель!BH272+май!BH272+июнь!BH272+июль!BH272+август!BH272+сентябрь!BH272+октябрь!BH272+ноябрь!BH272+декабрь!BH272</f>
        <v>0</v>
      </c>
      <c r="BL272" s="36">
        <f>январь!BI272+февраль!BI272+март!BI272+апрель!BI272+май!BI272+июнь!BI272+июль!BI272+август!BI272+сентябрь!BI272+октябрь!BI272+ноябрь!BI272+декабрь!BI272</f>
        <v>0</v>
      </c>
      <c r="BM272" s="29">
        <f>январь!BJ272+февраль!BJ272+март!BJ272+апрель!BJ272+май!BJ272+июнь!BJ272+июль!BJ272+август!BJ272+сентябрь!BJ272+октябрь!BJ272+ноябрь!BJ272+декабрь!BJ272</f>
        <v>0</v>
      </c>
      <c r="BN272" s="36">
        <f>январь!BK272+февраль!BK272+март!BK272+апрель!BK272+май!BK272+июнь!BK272+июль!BK272+август!BK272+сентябрь!BK272+октябрь!BK272+ноябрь!BK272+декабрь!BK272</f>
        <v>0</v>
      </c>
      <c r="BO272" s="29">
        <f>январь!BL272+февраль!BL272+март!BL272+апрель!BL272+май!BL272+июнь!BL272+июль!BL272+август!BL272+сентябрь!BL272+октябрь!BL272+ноябрь!BL272+декабрь!BL272</f>
        <v>8</v>
      </c>
      <c r="BP272" s="36">
        <f>январь!BM272+февраль!BM272+март!BM272+апрель!BM272+май!BM272+июнь!BM272+июль!BM272+август!BM272+сентябрь!BM272+октябрь!BM272+ноябрь!BM272+декабрь!BM272</f>
        <v>10.127000000000001</v>
      </c>
      <c r="BQ272" s="36">
        <f>январь!BN272+февраль!BN272+март!BN272+апрель!BN272+май!BN272+июнь!BN272+июль!BN272+август!BN272+сентябрь!BN272+октябрь!BN272+ноябрь!BN272+декабрь!BN272</f>
        <v>0</v>
      </c>
      <c r="BR272" s="36">
        <f>январь!BO272+февраль!BO272+март!BO272+апрель!BO272+май!BO272+июнь!BO272+июль!BO272+август!BO272+сентябрь!BO272+октябрь!BO272+ноябрь!BO272+декабрь!BO272</f>
        <v>0</v>
      </c>
      <c r="BS272" s="29">
        <f>январь!BP272+февраль!BP272+март!BP272+апрель!BP272+май!BP272+июнь!BP272+июль!BP272+август!BP272+сентябрь!BP272+октябрь!BP272+ноябрь!BP272+декабрь!BP272</f>
        <v>0</v>
      </c>
      <c r="BT272" s="36">
        <f>январь!BQ272+февраль!BQ272+март!BQ272+апрель!BQ272+май!BQ272+июнь!BQ272+июль!BQ272+август!BQ272+сентябрь!BQ272+октябрь!BQ272+ноябрь!BQ272+декабрь!BQ272</f>
        <v>0</v>
      </c>
      <c r="BU272" s="29">
        <f>январь!BR272+февраль!BR272+март!BR272+апрель!BR272+май!BR272+июнь!BR272+июль!BR272+август!BR272+сентябрь!BR272+октябрь!BR272+ноябрь!BR272+декабрь!BR272</f>
        <v>0</v>
      </c>
      <c r="BV272" s="36">
        <f>январь!BS272+февраль!BS272+март!BS272+апрель!BS272+май!BS272+июнь!BS272+июль!BS272+август!BS272+сентябрь!BS272+октябрь!BS272+ноябрь!BS272+декабрь!BS272</f>
        <v>0</v>
      </c>
      <c r="BW272" s="36">
        <f>январь!BT272+февраль!BT272+март!BT272+апрель!BT272+май!BT272+июнь!BT272+июль!BT272+август!BT272+сентябрь!BT272+октябрь!BT272+ноябрь!BT272+декабрь!BT272</f>
        <v>0</v>
      </c>
      <c r="BX272" s="36">
        <f>январь!BU272+февраль!BU272+март!BU272+апрель!BU272+май!BU272+июнь!BU272+июль!BU272+август!BU272+сентябрь!BU272+октябрь!BU272+ноябрь!BU272+декабрь!BU272</f>
        <v>0</v>
      </c>
      <c r="BY272" s="36">
        <f>январь!BV272+февраль!BV272+март!BV272+апрель!BV272+май!BV272+июнь!BV272+июль!BV272+август!BV272+сентябрь!BV272+октябрь!BV272+ноябрь!BV272+декабрь!BV272</f>
        <v>4.5490000000000004</v>
      </c>
      <c r="BZ272" s="77">
        <v>0</v>
      </c>
    </row>
    <row r="273" spans="1:78" x14ac:dyDescent="0.25">
      <c r="A273" s="16">
        <v>271</v>
      </c>
      <c r="B273" s="16">
        <v>3</v>
      </c>
      <c r="C273" s="37" t="s">
        <v>726</v>
      </c>
      <c r="D273" s="51">
        <v>241.25436960386475</v>
      </c>
      <c r="E273" s="25">
        <v>337.656564</v>
      </c>
      <c r="F273" s="26">
        <f t="shared" si="12"/>
        <v>306.6659336038648</v>
      </c>
      <c r="G273" s="26">
        <f t="shared" si="13"/>
        <v>-30.990630396135259</v>
      </c>
      <c r="H273" s="26">
        <f t="shared" si="14"/>
        <v>272.245</v>
      </c>
      <c r="I273" s="36">
        <f>январь!F273+февраль!F273+март!F273+апрель!F273+май!F273+июнь!F273+июль!F273+август!F273+сентябрь!F273+октябрь!F273+ноябрь!F273+декабрь!F273</f>
        <v>0</v>
      </c>
      <c r="J273" s="36">
        <f>январь!G273+февраль!G273+март!G273+апрель!G273+май!G273+июнь!G273+июль!G273+август!G273+сентябрь!G273+октябрь!G273+ноябрь!G273+декабрь!G273</f>
        <v>0</v>
      </c>
      <c r="K273" s="36">
        <f>январь!H273+февраль!H273+март!H273+апрель!H273+май!H273+июнь!H273+июль!H273+август!H273+сентябрь!H273+октябрь!H273+ноябрь!H273+декабрь!H273</f>
        <v>0</v>
      </c>
      <c r="L273" s="27">
        <f>январь!I273+февраль!I273+март!I273+апрель!I273+май!I273+июнь!I273+июль!I273+август!I273+сентябрь!I273+октябрь!I273+ноябрь!I273+декабрь!I273</f>
        <v>0</v>
      </c>
      <c r="M273" s="36">
        <f>январь!J273+февраль!J273+март!J273+апрель!J273+май!J273+июнь!J273+июль!J273+август!J273+сентябрь!J273+октябрь!J273+ноябрь!J273+декабрь!J273</f>
        <v>0</v>
      </c>
      <c r="N273" s="36">
        <f>январь!K273+февраль!K273+март!K273+апрель!K273+май!K273+июнь!K273+июль!K273+август!K273+сентябрь!K273+октябрь!K273+ноябрь!K273+декабрь!K273</f>
        <v>0</v>
      </c>
      <c r="O273" s="36">
        <f>январь!L273+февраль!L273+март!L273+апрель!L273+май!L273+июнь!L273+июль!L273+август!L273+сентябрь!L273+октябрь!L273+ноябрь!L273+декабрь!L273</f>
        <v>0</v>
      </c>
      <c r="P273" s="36">
        <f>январь!M273+февраль!M273+март!M273+апрель!M273+май!M273+июнь!M273+июль!M273+август!M273+сентябрь!M273+октябрь!M273+ноябрь!M273+декабрь!M273</f>
        <v>0.21199999999999999</v>
      </c>
      <c r="Q273" s="36">
        <f>январь!N273+февраль!N273+март!N273+апрель!N273+май!N273+июнь!N273+июль!N273+август!N273+сентябрь!N273+октябрь!N273+ноябрь!N273+декабрь!N273</f>
        <v>209.09100000000001</v>
      </c>
      <c r="R273" s="29">
        <f>январь!O273+февраль!O273+март!O273+апрель!O273+май!O273+июнь!O273+июль!O273+август!O273+сентябрь!O273+октябрь!O273+ноябрь!O273+декабрь!O273</f>
        <v>0</v>
      </c>
      <c r="S273" s="36">
        <f>январь!P273+февраль!P273+март!P273+апрель!P273+май!P273+июнь!P273+июль!P273+август!P273+сентябрь!P273+октябрь!P273+ноябрь!P273+декабрь!P273</f>
        <v>0</v>
      </c>
      <c r="T273" s="29">
        <f>январь!Q273+февраль!Q273+март!Q273+апрель!Q273+май!Q273+июнь!Q273+июль!Q273+август!Q273+сентябрь!Q273+октябрь!Q273+ноябрь!Q273+декабрь!Q273</f>
        <v>0</v>
      </c>
      <c r="U273" s="36">
        <f>январь!R273+февраль!R273+март!R273+апрель!R273+май!R273+июнь!R273+июль!R273+август!R273+сентябрь!R273+октябрь!R273+ноябрь!R273+декабрь!R273</f>
        <v>0</v>
      </c>
      <c r="V273" s="36">
        <f>январь!S273+февраль!S273+март!S273+апрель!S273+май!S273+июнь!S273+июль!S273+август!S273+сентябрь!S273+октябрь!S273+ноябрь!S273+декабрь!S273</f>
        <v>0</v>
      </c>
      <c r="W273" s="36">
        <f>январь!T273+февраль!T273+март!T273+апрель!T273+май!T273+июнь!T273+июль!T273+август!T273+сентябрь!T273+октябрь!T273+ноябрь!T273+декабрь!T273</f>
        <v>0</v>
      </c>
      <c r="X273" s="36">
        <f>январь!U273+февраль!U273+март!U273+апрель!U273+май!U273+июнь!U273+июль!U273+август!U273+сентябрь!U273+октябрь!U273+ноябрь!U273+декабрь!U273</f>
        <v>0</v>
      </c>
      <c r="Y273" s="36">
        <f>январь!V273+февраль!V273+март!V273+апрель!V273+май!V273+июнь!V273+июль!V273+август!V273+сентябрь!V273+октябрь!V273+ноябрь!V273+декабрь!V273</f>
        <v>0</v>
      </c>
      <c r="Z273" s="36">
        <f>январь!W273+февраль!W273+март!W273+апрель!W273+май!W273+июнь!W273+июль!W273+август!W273+сентябрь!W273+октябрь!W273+ноябрь!W273+декабрь!W273</f>
        <v>0</v>
      </c>
      <c r="AA273" s="36">
        <f>январь!X273+февраль!X273+март!X273+апрель!X273+май!X273+июнь!X273+июль!X273+август!X273+сентябрь!X273+октябрь!X273+ноябрь!X273+декабрь!X273</f>
        <v>0</v>
      </c>
      <c r="AB273" s="29">
        <f>январь!Y273+февраль!Y273+март!Y273+апрель!Y273+май!Y273+июнь!Y273+июль!Y273+август!Y273+сентябрь!Y273+октябрь!Y273+ноябрь!Y273+декабрь!Y273</f>
        <v>0</v>
      </c>
      <c r="AC273" s="36">
        <f>январь!Z273+февраль!Z273+март!Z273+апрель!Z273+май!Z273+июнь!Z273+июль!Z273+август!Z273+сентябрь!Z273+октябрь!Z273+ноябрь!Z273+декабрь!Z273</f>
        <v>0</v>
      </c>
      <c r="AD273" s="66" t="str">
        <f>CONCATENATE(январь!AA273,$BZ$1,февраль!AA273,$BZ$1,март!AA273,$BZ$1,апрель!AA273,$BZ$1,май!AA273,$BZ$1,июнь!AA273,$BZ$1,июль!AA273,$BZ$1,август!AA273,$BZ$1,сентябрь!AA273,$BZ$1,октябрь!AA273,$BZ$1,ноябрь!AA273,$BZ$1,декабрь!AA273)</f>
        <v xml:space="preserve">           </v>
      </c>
      <c r="AE273" s="36">
        <f>январь!AB273+февраль!AB273+март!AB273+апрель!AB273+май!AB273+июнь!AB273+июль!AB273+август!AB273+сентябрь!AB273+октябрь!AB273+ноябрь!AB273+декабрь!AB273</f>
        <v>0</v>
      </c>
      <c r="AF273" s="36">
        <f>январь!AC273+февраль!AC273+март!AC273+апрель!AC273+май!AC273+июнь!AC273+июль!AC273+август!AC273+сентябрь!AC273+октябрь!AC273+ноябрь!AC273+декабрь!AC273</f>
        <v>0</v>
      </c>
      <c r="AG273" s="36">
        <f>январь!AD273+февраль!AD273+март!AD273+апрель!AD273+май!AD273+июнь!AD273+июль!AD273+август!AD273+сентябрь!AD273+октябрь!AD273+ноябрь!AD273+декабрь!AD273</f>
        <v>0</v>
      </c>
      <c r="AH273" s="36">
        <f>январь!AE273+февраль!AE273+март!AE273+апрель!AE273+май!AE273+июнь!AE273+июль!AE273+август!AE273+сентябрь!AE273+октябрь!AE273+ноябрь!AE273+декабрь!AE273</f>
        <v>0</v>
      </c>
      <c r="AI273" s="36">
        <f>январь!AF273+февраль!AF273+март!AF273+апрель!AF273+май!AF273+июнь!AF273+июль!AF273+август!AF273+сентябрь!AF273+октябрь!AF273+ноябрь!AF273+декабрь!AF273</f>
        <v>0</v>
      </c>
      <c r="AJ273" s="36">
        <f>январь!AG273+февраль!AG273+март!AG273+апрель!AG273+май!AG273+июнь!AG273+июль!AG273+август!AG273+сентябрь!AG273+октябрь!AG273+ноябрь!AG273+декабрь!AG273</f>
        <v>0</v>
      </c>
      <c r="AK273" s="29">
        <f>январь!AH273+февраль!AH273+март!AH273+апрель!AH273+май!AH273+июнь!AH273+июль!AH273+август!AH273+сентябрь!AH273+октябрь!AH273+ноябрь!AH273+декабрь!AH273</f>
        <v>1</v>
      </c>
      <c r="AL273" s="36">
        <f>январь!AI273+февраль!AI273+март!AI273+апрель!AI273+май!AI273+июнь!AI273+июль!AI273+август!AI273+сентябрь!AI273+октябрь!AI273+ноябрь!AI273+декабрь!AI273</f>
        <v>2.6579999999999999</v>
      </c>
      <c r="AM273" s="29">
        <f>январь!AJ273+февраль!AJ273+март!AJ273+апрель!AJ273+май!AJ273+июнь!AJ273+июль!AJ273+август!AJ273+сентябрь!AJ273+октябрь!AJ273+ноябрь!AJ273+декабрь!AJ273</f>
        <v>0</v>
      </c>
      <c r="AN273" s="36">
        <f>январь!AK273+февраль!AK273+март!AK273+апрель!AK273+май!AK273+июнь!AK273+июль!AK273+август!AK273+сентябрь!AK273+октябрь!AK273+ноябрь!AK273+декабрь!AK273</f>
        <v>0</v>
      </c>
      <c r="AO273" s="36">
        <f>январь!AL273+февраль!AL273+март!AL273+апрель!AL273+май!AL273+июнь!AL273+июль!AL273+август!AL273+сентябрь!AL273+октябрь!AL273+ноябрь!AL273+декабрь!AL273</f>
        <v>0</v>
      </c>
      <c r="AP273" s="36">
        <f>январь!AM273+февраль!AM273+март!AM273+апрель!AM273+май!AM273+июнь!AM273+июль!AM273+август!AM273+сентябрь!AM273+октябрь!AM273+ноябрь!AM273+декабрь!AM273</f>
        <v>0</v>
      </c>
      <c r="AQ273" s="29">
        <f>январь!AN273+февраль!AN273+март!AN273+апрель!AN273+май!AN273+июнь!AN273+июль!AN273+август!AN273+сентябрь!AN273+октябрь!AN273+ноябрь!AN273+декабрь!AN273</f>
        <v>0</v>
      </c>
      <c r="AR273" s="36">
        <f>январь!AO273+февраль!AO273+март!AO273+апрель!AO273+май!AO273+июнь!AO273+июль!AO273+август!AO273+сентябрь!AO273+октябрь!AO273+ноябрь!AO273+декабрь!AO273</f>
        <v>0</v>
      </c>
      <c r="AS273" s="29">
        <f>январь!AP273+февраль!AP273+март!AP273+апрель!AP273+май!AP273+июнь!AP273+июль!AP273+август!AP273+сентябрь!AP273+октябрь!AP273+ноябрь!AP273+декабрь!AP273</f>
        <v>1</v>
      </c>
      <c r="AT273" s="36">
        <f>январь!AQ273+февраль!AQ273+март!AQ273+апрель!AQ273+май!AQ273+июнь!AQ273+июль!AQ273+август!AQ273+сентябрь!AQ273+октябрь!AQ273+ноябрь!AQ273+декабрь!AQ273</f>
        <v>41</v>
      </c>
      <c r="AU273" s="29">
        <f>январь!AR273+февраль!AR273+март!AR273+апрель!AR273+май!AR273+июнь!AR273+июль!AR273+август!AR273+сентябрь!AR273+октябрь!AR273+ноябрь!AR273+декабрь!AR273</f>
        <v>0</v>
      </c>
      <c r="AV273" s="36">
        <f>январь!AS273+февраль!AS273+март!AS273+апрель!AS273+май!AS273+июнь!AS273+июль!AS273+август!AS273+сентябрь!AS273+октябрь!AS273+ноябрь!AS273+декабрь!AS273</f>
        <v>0</v>
      </c>
      <c r="AW273" s="36">
        <f>январь!AT273+февраль!AT273+март!AT273+апрель!AT273+май!AT273+июнь!AT273+июль!AT273+август!AT273+сентябрь!AT273+октябрь!AT273+ноябрь!AT273+декабрь!AT273</f>
        <v>0</v>
      </c>
      <c r="AX273" s="36">
        <f>январь!AU273+февраль!AU273+март!AU273+апрель!AU273+май!AU273+июнь!AU273+июль!AU273+август!AU273+сентябрь!AU273+октябрь!AU273+ноябрь!AU273+декабрь!AU273</f>
        <v>0</v>
      </c>
      <c r="AY273" s="29">
        <f>январь!AV273+февраль!AV273+март!AV273+апрель!AV273+май!AV273+июнь!AV273+июль!AV273+август!AV273+сентябрь!AV273+октябрь!AV273+ноябрь!AV273+декабрь!AV273</f>
        <v>0</v>
      </c>
      <c r="AZ273" s="36">
        <f>январь!AW273+февраль!AW273+март!AW273+апрель!AW273+май!AW273+июнь!AW273+июль!AW273+август!AW273+сентябрь!AW273+октябрь!AW273+ноябрь!AW273+декабрь!AW273</f>
        <v>0</v>
      </c>
      <c r="BA273" s="36">
        <f>январь!AX273+февраль!AX273+март!AX273+апрель!AX273+май!AX273+июнь!AX273+июль!AX273+август!AX273+сентябрь!AX273+октябрь!AX273+ноябрь!AX273+декабрь!AX273</f>
        <v>0</v>
      </c>
      <c r="BB273" s="36">
        <f>январь!AY273+февраль!AY273+март!AY273+апрель!AY273+май!AY273+июнь!AY273+июль!AY273+август!AY273+сентябрь!AY273+октябрь!AY273+ноябрь!AY273+декабрь!AY273</f>
        <v>0</v>
      </c>
      <c r="BC273" s="29">
        <f>январь!AZ273+февраль!AZ273+март!AZ273+апрель!AZ273+май!AZ273+июнь!AZ273+июль!AZ273+август!AZ273+сентябрь!AZ273+октябрь!AZ273+ноябрь!AZ273+декабрь!AZ273</f>
        <v>0</v>
      </c>
      <c r="BD273" s="36">
        <f>январь!BA273+февраль!BA273+март!BA273+апрель!BA273+май!BA273+июнь!BA273+июль!BA273+август!BA273+сентябрь!BA273+октябрь!BA273+ноябрь!BA273+декабрь!BA273</f>
        <v>0</v>
      </c>
      <c r="BE273" s="36">
        <f>январь!BB273+февраль!BB273+март!BB273+апрель!BB273+май!BB273+июнь!BB273+июль!BB273+август!BB273+сентябрь!BB273+октябрь!BB273+ноябрь!BB273+декабрь!BB273</f>
        <v>0</v>
      </c>
      <c r="BF273" s="36">
        <f>январь!BC273+февраль!BC273+март!BC273+апрель!BC273+май!BC273+июнь!BC273+июль!BC273+август!BC273+сентябрь!BC273+октябрь!BC273+ноябрь!BC273+декабрь!BC273</f>
        <v>0</v>
      </c>
      <c r="BG273" s="36">
        <f>январь!BD273+февраль!BD273+март!BD273+апрель!BD273+май!BD273+июнь!BD273+июль!BD273+август!BD273+сентябрь!BD273+октябрь!BD273+ноябрь!BD273+декабрь!BD273</f>
        <v>5.0000000000000001E-3</v>
      </c>
      <c r="BH273" s="36">
        <f>январь!BE273+февраль!BE273+март!BE273+апрель!BE273+май!BE273+июнь!BE273+июль!BE273+август!BE273+сентябрь!BE273+октябрь!BE273+ноябрь!BE273+декабрь!BE273</f>
        <v>4.13</v>
      </c>
      <c r="BI273" s="36">
        <f>январь!BF273+февраль!BF273+март!BF273+апрель!BF273+май!BF273+июнь!BF273+июль!BF273+август!BF273+сентябрь!BF273+октябрь!BF273+ноябрь!BF273+декабрь!BF273</f>
        <v>0</v>
      </c>
      <c r="BJ273" s="36">
        <f>январь!BG273+февраль!BG273+март!BG273+апрель!BG273+май!BG273+июнь!BG273+июль!BG273+август!BG273+сентябрь!BG273+октябрь!BG273+ноябрь!BG273+декабрь!BG273</f>
        <v>0</v>
      </c>
      <c r="BK273" s="36">
        <f>январь!BH273+февраль!BH273+март!BH273+апрель!BH273+май!BH273+июнь!BH273+июль!BH273+август!BH273+сентябрь!BH273+октябрь!BH273+ноябрь!BH273+декабрь!BH273</f>
        <v>0</v>
      </c>
      <c r="BL273" s="36">
        <f>январь!BI273+февраль!BI273+март!BI273+апрель!BI273+май!BI273+июнь!BI273+июль!BI273+август!BI273+сентябрь!BI273+октябрь!BI273+ноябрь!BI273+декабрь!BI273</f>
        <v>0</v>
      </c>
      <c r="BM273" s="29">
        <f>январь!BJ273+февраль!BJ273+март!BJ273+апрель!BJ273+май!BJ273+июнь!BJ273+июль!BJ273+август!BJ273+сентябрь!BJ273+октябрь!BJ273+ноябрь!BJ273+декабрь!BJ273</f>
        <v>0</v>
      </c>
      <c r="BN273" s="36">
        <f>январь!BK273+февраль!BK273+март!BK273+апрель!BK273+май!BK273+июнь!BK273+июль!BK273+август!BK273+сентябрь!BK273+октябрь!BK273+ноябрь!BK273+декабрь!BK273</f>
        <v>0</v>
      </c>
      <c r="BO273" s="29">
        <f>январь!BL273+февраль!BL273+март!BL273+апрель!BL273+май!BL273+июнь!BL273+июль!BL273+август!BL273+сентябрь!BL273+октябрь!BL273+ноябрь!BL273+декабрь!BL273</f>
        <v>10</v>
      </c>
      <c r="BP273" s="36">
        <f>январь!BM273+февраль!BM273+март!BM273+апрель!BM273+май!BM273+июнь!BM273+июль!BM273+август!BM273+сентябрь!BM273+октябрь!BM273+ноябрь!BM273+декабрь!BM273</f>
        <v>8.8239999999999998</v>
      </c>
      <c r="BQ273" s="36">
        <f>январь!BN273+февраль!BN273+март!BN273+апрель!BN273+май!BN273+июнь!BN273+июль!BN273+август!BN273+сентябрь!BN273+октябрь!BN273+ноябрь!BN273+декабрь!BN273</f>
        <v>0</v>
      </c>
      <c r="BR273" s="36">
        <f>январь!BO273+февраль!BO273+март!BO273+апрель!BO273+май!BO273+июнь!BO273+июль!BO273+август!BO273+сентябрь!BO273+октябрь!BO273+ноябрь!BO273+декабрь!BO273</f>
        <v>0</v>
      </c>
      <c r="BS273" s="29">
        <f>январь!BP273+февраль!BP273+март!BP273+апрель!BP273+май!BP273+июнь!BP273+июль!BP273+август!BP273+сентябрь!BP273+октябрь!BP273+ноябрь!BP273+декабрь!BP273</f>
        <v>0</v>
      </c>
      <c r="BT273" s="36">
        <f>январь!BQ273+февраль!BQ273+март!BQ273+апрель!BQ273+май!BQ273+июнь!BQ273+июль!BQ273+август!BQ273+сентябрь!BQ273+октябрь!BQ273+ноябрь!BQ273+декабрь!BQ273</f>
        <v>0</v>
      </c>
      <c r="BU273" s="29">
        <f>январь!BR273+февраль!BR273+март!BR273+апрель!BR273+май!BR273+июнь!BR273+июль!BR273+август!BR273+сентябрь!BR273+октябрь!BR273+ноябрь!BR273+декабрь!BR273</f>
        <v>0</v>
      </c>
      <c r="BV273" s="36">
        <f>январь!BS273+февраль!BS273+март!BS273+апрель!BS273+май!BS273+июнь!BS273+июль!BS273+август!BS273+сентябрь!BS273+октябрь!BS273+ноябрь!BS273+декабрь!BS273</f>
        <v>0</v>
      </c>
      <c r="BW273" s="36">
        <f>январь!BT273+февраль!BT273+март!BT273+апрель!BT273+май!BT273+июнь!BT273+июль!BT273+август!BT273+сентябрь!BT273+октябрь!BT273+ноябрь!BT273+декабрь!BT273</f>
        <v>0</v>
      </c>
      <c r="BX273" s="36">
        <f>январь!BU273+февраль!BU273+март!BU273+апрель!BU273+май!BU273+июнь!BU273+июль!BU273+август!BU273+сентябрь!BU273+октябрь!BU273+ноябрь!BU273+декабрь!BU273</f>
        <v>0</v>
      </c>
      <c r="BY273" s="36">
        <f>январь!BV273+февраль!BV273+март!BV273+апрель!BV273+май!BV273+июнь!BV273+июль!BV273+август!BV273+сентябрь!BV273+октябрь!BV273+ноябрь!BV273+декабрь!BV273</f>
        <v>6.5419999999999998</v>
      </c>
      <c r="BZ273" s="77">
        <v>2</v>
      </c>
    </row>
    <row r="274" spans="1:78" x14ac:dyDescent="0.25">
      <c r="A274" s="16">
        <v>272</v>
      </c>
      <c r="B274" s="16">
        <v>3</v>
      </c>
      <c r="C274" s="37" t="s">
        <v>727</v>
      </c>
      <c r="D274" s="51">
        <v>140.38563598067634</v>
      </c>
      <c r="E274" s="25">
        <v>266.04019399999999</v>
      </c>
      <c r="F274" s="26">
        <f t="shared" si="12"/>
        <v>328.93782998067633</v>
      </c>
      <c r="G274" s="26">
        <f t="shared" si="13"/>
        <v>62.897635980676341</v>
      </c>
      <c r="H274" s="26">
        <f t="shared" si="14"/>
        <v>77.488</v>
      </c>
      <c r="I274" s="36">
        <f>январь!F274+февраль!F274+март!F274+апрель!F274+май!F274+июнь!F274+июль!F274+август!F274+сентябрь!F274+октябрь!F274+ноябрь!F274+декабрь!F274</f>
        <v>0</v>
      </c>
      <c r="J274" s="36">
        <f>январь!G274+февраль!G274+март!G274+апрель!G274+май!G274+июнь!G274+июль!G274+август!G274+сентябрь!G274+октябрь!G274+ноябрь!G274+декабрь!G274</f>
        <v>0</v>
      </c>
      <c r="K274" s="36">
        <f>январь!H274+февраль!H274+март!H274+апрель!H274+май!H274+июнь!H274+июль!H274+август!H274+сентябрь!H274+октябрь!H274+ноябрь!H274+декабрь!H274</f>
        <v>0</v>
      </c>
      <c r="L274" s="27">
        <f>январь!I274+февраль!I274+март!I274+апрель!I274+май!I274+июнь!I274+июль!I274+август!I274+сентябрь!I274+октябрь!I274+ноябрь!I274+декабрь!I274</f>
        <v>0</v>
      </c>
      <c r="M274" s="36">
        <f>январь!J274+февраль!J274+март!J274+апрель!J274+май!J274+июнь!J274+июль!J274+август!J274+сентябрь!J274+октябрь!J274+ноябрь!J274+декабрь!J274</f>
        <v>0</v>
      </c>
      <c r="N274" s="36">
        <f>январь!K274+февраль!K274+март!K274+апрель!K274+май!K274+июнь!K274+июль!K274+август!K274+сентябрь!K274+октябрь!K274+ноябрь!K274+декабрь!K274</f>
        <v>0</v>
      </c>
      <c r="O274" s="36">
        <f>январь!L274+февраль!L274+март!L274+апрель!L274+май!L274+июнь!L274+июль!L274+август!L274+сентябрь!L274+октябрь!L274+ноябрь!L274+декабрь!L274</f>
        <v>0</v>
      </c>
      <c r="P274" s="36">
        <f>январь!M274+февраль!M274+март!M274+апрель!M274+май!M274+июнь!M274+июль!M274+август!M274+сентябрь!M274+октябрь!M274+ноябрь!M274+декабрь!M274</f>
        <v>6.6000000000000003E-2</v>
      </c>
      <c r="Q274" s="36">
        <f>январь!N274+февраль!N274+март!N274+апрель!N274+май!N274+июнь!N274+июль!N274+август!N274+сентябрь!N274+октябрь!N274+ноябрь!N274+декабрь!N274</f>
        <v>60.378999999999998</v>
      </c>
      <c r="R274" s="29">
        <f>январь!O274+февраль!O274+март!O274+апрель!O274+май!O274+июнь!O274+июль!O274+август!O274+сентябрь!O274+октябрь!O274+ноябрь!O274+декабрь!O274</f>
        <v>0</v>
      </c>
      <c r="S274" s="36">
        <f>январь!P274+февраль!P274+март!P274+апрель!P274+май!P274+июнь!P274+июль!P274+август!P274+сентябрь!P274+октябрь!P274+ноябрь!P274+декабрь!P274</f>
        <v>0</v>
      </c>
      <c r="T274" s="29">
        <f>январь!Q274+февраль!Q274+март!Q274+апрель!Q274+май!Q274+июнь!Q274+июль!Q274+август!Q274+сентябрь!Q274+октябрь!Q274+ноябрь!Q274+декабрь!Q274</f>
        <v>0</v>
      </c>
      <c r="U274" s="36">
        <f>январь!R274+февраль!R274+март!R274+апрель!R274+май!R274+июнь!R274+июль!R274+август!R274+сентябрь!R274+октябрь!R274+ноябрь!R274+декабрь!R274</f>
        <v>0</v>
      </c>
      <c r="V274" s="36">
        <f>январь!S274+февраль!S274+март!S274+апрель!S274+май!S274+июнь!S274+июль!S274+август!S274+сентябрь!S274+октябрь!S274+ноябрь!S274+декабрь!S274</f>
        <v>0</v>
      </c>
      <c r="W274" s="36">
        <f>январь!T274+февраль!T274+март!T274+апрель!T274+май!T274+июнь!T274+июль!T274+август!T274+сентябрь!T274+октябрь!T274+ноябрь!T274+декабрь!T274</f>
        <v>0</v>
      </c>
      <c r="X274" s="36">
        <f>январь!U274+февраль!U274+март!U274+апрель!U274+май!U274+июнь!U274+июль!U274+август!U274+сентябрь!U274+октябрь!U274+ноябрь!U274+декабрь!U274</f>
        <v>0</v>
      </c>
      <c r="Y274" s="36">
        <f>январь!V274+февраль!V274+март!V274+апрель!V274+май!V274+июнь!V274+июль!V274+август!V274+сентябрь!V274+октябрь!V274+ноябрь!V274+декабрь!V274</f>
        <v>0</v>
      </c>
      <c r="Z274" s="36">
        <f>январь!W274+февраль!W274+март!W274+апрель!W274+май!W274+июнь!W274+июль!W274+август!W274+сентябрь!W274+октябрь!W274+ноябрь!W274+декабрь!W274</f>
        <v>0</v>
      </c>
      <c r="AA274" s="36">
        <f>январь!X274+февраль!X274+март!X274+апрель!X274+май!X274+июнь!X274+июль!X274+август!X274+сентябрь!X274+октябрь!X274+ноябрь!X274+декабрь!X274</f>
        <v>0</v>
      </c>
      <c r="AB274" s="29">
        <f>январь!Y274+февраль!Y274+март!Y274+апрель!Y274+май!Y274+июнь!Y274+июль!Y274+август!Y274+сентябрь!Y274+октябрь!Y274+ноябрь!Y274+декабрь!Y274</f>
        <v>0</v>
      </c>
      <c r="AC274" s="36">
        <f>январь!Z274+февраль!Z274+март!Z274+апрель!Z274+май!Z274+июнь!Z274+июль!Z274+август!Z274+сентябрь!Z274+октябрь!Z274+ноябрь!Z274+декабрь!Z274</f>
        <v>0</v>
      </c>
      <c r="AD274" s="66" t="str">
        <f>CONCATENATE(январь!AA274,$BZ$1,февраль!AA274,$BZ$1,март!AA274,$BZ$1,апрель!AA274,$BZ$1,май!AA274,$BZ$1,июнь!AA274,$BZ$1,июль!AA274,$BZ$1,август!AA274,$BZ$1,сентябрь!AA274,$BZ$1,октябрь!AA274,$BZ$1,ноябрь!AA274,$BZ$1,декабрь!AA274)</f>
        <v xml:space="preserve">           </v>
      </c>
      <c r="AE274" s="36">
        <f>январь!AB274+февраль!AB274+март!AB274+апрель!AB274+май!AB274+июнь!AB274+июль!AB274+август!AB274+сентябрь!AB274+октябрь!AB274+ноябрь!AB274+декабрь!AB274</f>
        <v>0</v>
      </c>
      <c r="AF274" s="36">
        <f>январь!AC274+февраль!AC274+март!AC274+апрель!AC274+май!AC274+июнь!AC274+июль!AC274+август!AC274+сентябрь!AC274+октябрь!AC274+ноябрь!AC274+декабрь!AC274</f>
        <v>0</v>
      </c>
      <c r="AG274" s="36">
        <f>январь!AD274+февраль!AD274+март!AD274+апрель!AD274+май!AD274+июнь!AD274+июль!AD274+август!AD274+сентябрь!AD274+октябрь!AD274+ноябрь!AD274+декабрь!AD274</f>
        <v>0</v>
      </c>
      <c r="AH274" s="36">
        <f>январь!AE274+февраль!AE274+март!AE274+апрель!AE274+май!AE274+июнь!AE274+июль!AE274+август!AE274+сентябрь!AE274+октябрь!AE274+ноябрь!AE274+декабрь!AE274</f>
        <v>0</v>
      </c>
      <c r="AI274" s="36">
        <f>январь!AF274+февраль!AF274+март!AF274+апрель!AF274+май!AF274+июнь!AF274+июль!AF274+август!AF274+сентябрь!AF274+октябрь!AF274+ноябрь!AF274+декабрь!AF274</f>
        <v>0</v>
      </c>
      <c r="AJ274" s="36">
        <f>январь!AG274+февраль!AG274+март!AG274+апрель!AG274+май!AG274+июнь!AG274+июль!AG274+август!AG274+сентябрь!AG274+октябрь!AG274+ноябрь!AG274+декабрь!AG274</f>
        <v>0</v>
      </c>
      <c r="AK274" s="29">
        <f>январь!AH274+февраль!AH274+март!AH274+апрель!AH274+май!AH274+июнь!AH274+июль!AH274+август!AH274+сентябрь!AH274+октябрь!AH274+ноябрь!AH274+декабрь!AH274</f>
        <v>2</v>
      </c>
      <c r="AL274" s="36">
        <f>январь!AI274+февраль!AI274+март!AI274+апрель!AI274+май!AI274+июнь!AI274+июль!AI274+август!AI274+сентябрь!AI274+октябрь!AI274+ноябрь!AI274+декабрь!AI274</f>
        <v>3.5249999999999999</v>
      </c>
      <c r="AM274" s="29">
        <f>январь!AJ274+февраль!AJ274+март!AJ274+апрель!AJ274+май!AJ274+июнь!AJ274+июль!AJ274+август!AJ274+сентябрь!AJ274+октябрь!AJ274+ноябрь!AJ274+декабрь!AJ274</f>
        <v>0</v>
      </c>
      <c r="AN274" s="36">
        <f>январь!AK274+февраль!AK274+март!AK274+апрель!AK274+май!AK274+июнь!AK274+июль!AK274+август!AK274+сентябрь!AK274+октябрь!AK274+ноябрь!AK274+декабрь!AK274</f>
        <v>0</v>
      </c>
      <c r="AO274" s="36">
        <f>январь!AL274+февраль!AL274+март!AL274+апрель!AL274+май!AL274+июнь!AL274+июль!AL274+август!AL274+сентябрь!AL274+октябрь!AL274+ноябрь!AL274+декабрь!AL274</f>
        <v>0</v>
      </c>
      <c r="AP274" s="36">
        <f>январь!AM274+февраль!AM274+март!AM274+апрель!AM274+май!AM274+июнь!AM274+июль!AM274+август!AM274+сентябрь!AM274+октябрь!AM274+ноябрь!AM274+декабрь!AM274</f>
        <v>0</v>
      </c>
      <c r="AQ274" s="29">
        <f>январь!AN274+февраль!AN274+март!AN274+апрель!AN274+май!AN274+июнь!AN274+июль!AN274+август!AN274+сентябрь!AN274+октябрь!AN274+ноябрь!AN274+декабрь!AN274</f>
        <v>0</v>
      </c>
      <c r="AR274" s="36">
        <f>январь!AO274+февраль!AO274+март!AO274+апрель!AO274+май!AO274+июнь!AO274+июль!AO274+август!AO274+сентябрь!AO274+октябрь!AO274+ноябрь!AO274+декабрь!AO274</f>
        <v>0</v>
      </c>
      <c r="AS274" s="29">
        <f>январь!AP274+февраль!AP274+март!AP274+апрель!AP274+май!AP274+июнь!AP274+июль!AP274+август!AP274+сентябрь!AP274+октябрь!AP274+ноябрь!AP274+декабрь!AP274</f>
        <v>0</v>
      </c>
      <c r="AT274" s="36">
        <f>январь!AQ274+февраль!AQ274+март!AQ274+апрель!AQ274+май!AQ274+июнь!AQ274+июль!AQ274+август!AQ274+сентябрь!AQ274+октябрь!AQ274+ноябрь!AQ274+декабрь!AQ274</f>
        <v>0</v>
      </c>
      <c r="AU274" s="29">
        <f>январь!AR274+февраль!AR274+март!AR274+апрель!AR274+май!AR274+июнь!AR274+июль!AR274+август!AR274+сентябрь!AR274+октябрь!AR274+ноябрь!AR274+декабрь!AR274</f>
        <v>0</v>
      </c>
      <c r="AV274" s="36">
        <f>январь!AS274+февраль!AS274+март!AS274+апрель!AS274+май!AS274+июнь!AS274+июль!AS274+август!AS274+сентябрь!AS274+октябрь!AS274+ноябрь!AS274+декабрь!AS274</f>
        <v>0</v>
      </c>
      <c r="AW274" s="36">
        <f>январь!AT274+февраль!AT274+март!AT274+апрель!AT274+май!AT274+июнь!AT274+июль!AT274+август!AT274+сентябрь!AT274+октябрь!AT274+ноябрь!AT274+декабрь!AT274</f>
        <v>0</v>
      </c>
      <c r="AX274" s="36">
        <f>январь!AU274+февраль!AU274+март!AU274+апрель!AU274+май!AU274+июнь!AU274+июль!AU274+август!AU274+сентябрь!AU274+октябрь!AU274+ноябрь!AU274+декабрь!AU274</f>
        <v>0</v>
      </c>
      <c r="AY274" s="29">
        <f>январь!AV274+февраль!AV274+март!AV274+апрель!AV274+май!AV274+июнь!AV274+июль!AV274+август!AV274+сентябрь!AV274+октябрь!AV274+ноябрь!AV274+декабрь!AV274</f>
        <v>0</v>
      </c>
      <c r="AZ274" s="36">
        <f>январь!AW274+февраль!AW274+март!AW274+апрель!AW274+май!AW274+июнь!AW274+июль!AW274+август!AW274+сентябрь!AW274+октябрь!AW274+ноябрь!AW274+декабрь!AW274</f>
        <v>0</v>
      </c>
      <c r="BA274" s="36">
        <f>январь!AX274+февраль!AX274+март!AX274+апрель!AX274+май!AX274+июнь!AX274+июль!AX274+август!AX274+сентябрь!AX274+октябрь!AX274+ноябрь!AX274+декабрь!AX274</f>
        <v>0</v>
      </c>
      <c r="BB274" s="36">
        <f>январь!AY274+февраль!AY274+март!AY274+апрель!AY274+май!AY274+июнь!AY274+июль!AY274+август!AY274+сентябрь!AY274+октябрь!AY274+ноябрь!AY274+декабрь!AY274</f>
        <v>0</v>
      </c>
      <c r="BC274" s="29">
        <f>январь!AZ274+февраль!AZ274+март!AZ274+апрель!AZ274+май!AZ274+июнь!AZ274+июль!AZ274+август!AZ274+сентябрь!AZ274+октябрь!AZ274+ноябрь!AZ274+декабрь!AZ274</f>
        <v>0</v>
      </c>
      <c r="BD274" s="36">
        <f>январь!BA274+февраль!BA274+март!BA274+апрель!BA274+май!BA274+июнь!BA274+июль!BA274+август!BA274+сентябрь!BA274+октябрь!BA274+ноябрь!BA274+декабрь!BA274</f>
        <v>0</v>
      </c>
      <c r="BE274" s="36">
        <f>январь!BB274+февраль!BB274+март!BB274+апрель!BB274+май!BB274+июнь!BB274+июль!BB274+август!BB274+сентябрь!BB274+октябрь!BB274+ноябрь!BB274+декабрь!BB274</f>
        <v>0</v>
      </c>
      <c r="BF274" s="36">
        <f>январь!BC274+февраль!BC274+март!BC274+апрель!BC274+май!BC274+июнь!BC274+июль!BC274+август!BC274+сентябрь!BC274+октябрь!BC274+ноябрь!BC274+декабрь!BC274</f>
        <v>0</v>
      </c>
      <c r="BG274" s="36">
        <f>январь!BD274+февраль!BD274+март!BD274+апрель!BD274+май!BD274+июнь!BD274+июль!BD274+август!BD274+сентябрь!BD274+октябрь!BD274+ноябрь!BD274+декабрь!BD274</f>
        <v>0</v>
      </c>
      <c r="BH274" s="36">
        <f>январь!BE274+февраль!BE274+март!BE274+апрель!BE274+май!BE274+июнь!BE274+июль!BE274+август!BE274+сентябрь!BE274+октябрь!BE274+ноябрь!BE274+декабрь!BE274</f>
        <v>0</v>
      </c>
      <c r="BI274" s="36">
        <f>январь!BF274+февраль!BF274+март!BF274+апрель!BF274+май!BF274+июнь!BF274+июль!BF274+август!BF274+сентябрь!BF274+октябрь!BF274+ноябрь!BF274+декабрь!BF274</f>
        <v>0</v>
      </c>
      <c r="BJ274" s="36">
        <f>январь!BG274+февраль!BG274+март!BG274+апрель!BG274+май!BG274+июнь!BG274+июль!BG274+август!BG274+сентябрь!BG274+октябрь!BG274+ноябрь!BG274+декабрь!BG274</f>
        <v>0</v>
      </c>
      <c r="BK274" s="36">
        <f>январь!BH274+февраль!BH274+март!BH274+апрель!BH274+май!BH274+июнь!BH274+июль!BH274+август!BH274+сентябрь!BH274+октябрь!BH274+ноябрь!BH274+декабрь!BH274</f>
        <v>0</v>
      </c>
      <c r="BL274" s="36">
        <f>январь!BI274+февраль!BI274+март!BI274+апрель!BI274+май!BI274+июнь!BI274+июль!BI274+август!BI274+сентябрь!BI274+октябрь!BI274+ноябрь!BI274+декабрь!BI274</f>
        <v>0</v>
      </c>
      <c r="BM274" s="29">
        <f>январь!BJ274+февраль!BJ274+март!BJ274+апрель!BJ274+май!BJ274+июнь!BJ274+июль!BJ274+август!BJ274+сентябрь!BJ274+октябрь!BJ274+ноябрь!BJ274+декабрь!BJ274</f>
        <v>0</v>
      </c>
      <c r="BN274" s="36">
        <f>январь!BK274+февраль!BK274+март!BK274+апрель!BK274+май!BK274+июнь!BK274+июль!BK274+август!BK274+сентябрь!BK274+октябрь!BK274+ноябрь!BK274+декабрь!BK274</f>
        <v>0</v>
      </c>
      <c r="BO274" s="29">
        <f>январь!BL274+февраль!BL274+март!BL274+апрель!BL274+май!BL274+июнь!BL274+июль!BL274+август!BL274+сентябрь!BL274+октябрь!BL274+ноябрь!BL274+декабрь!BL274</f>
        <v>10</v>
      </c>
      <c r="BP274" s="36">
        <f>январь!BM274+февраль!BM274+март!BM274+апрель!BM274+май!BM274+июнь!BM274+июль!BM274+август!BM274+сентябрь!BM274+октябрь!BM274+ноябрь!BM274+декабрь!BM274</f>
        <v>10</v>
      </c>
      <c r="BQ274" s="36">
        <f>январь!BN274+февраль!BN274+март!BN274+апрель!BN274+май!BN274+июнь!BN274+июль!BN274+август!BN274+сентябрь!BN274+октябрь!BN274+ноябрь!BN274+декабрь!BN274</f>
        <v>0</v>
      </c>
      <c r="BR274" s="36">
        <f>январь!BO274+февраль!BO274+март!BO274+апрель!BO274+май!BO274+июнь!BO274+июль!BO274+август!BO274+сентябрь!BO274+октябрь!BO274+ноябрь!BO274+декабрь!BO274</f>
        <v>0</v>
      </c>
      <c r="BS274" s="29">
        <f>январь!BP274+февраль!BP274+март!BP274+апрель!BP274+май!BP274+июнь!BP274+июль!BP274+август!BP274+сентябрь!BP274+октябрь!BP274+ноябрь!BP274+декабрь!BP274</f>
        <v>0</v>
      </c>
      <c r="BT274" s="36">
        <f>январь!BQ274+февраль!BQ274+март!BQ274+апрель!BQ274+май!BQ274+июнь!BQ274+июль!BQ274+август!BQ274+сентябрь!BQ274+октябрь!BQ274+ноябрь!BQ274+декабрь!BQ274</f>
        <v>0</v>
      </c>
      <c r="BU274" s="29">
        <f>январь!BR274+февраль!BR274+март!BR274+апрель!BR274+май!BR274+июнь!BR274+июль!BR274+август!BR274+сентябрь!BR274+октябрь!BR274+ноябрь!BR274+декабрь!BR274</f>
        <v>0</v>
      </c>
      <c r="BV274" s="36">
        <f>январь!BS274+февраль!BS274+март!BS274+апрель!BS274+май!BS274+июнь!BS274+июль!BS274+август!BS274+сентябрь!BS274+октябрь!BS274+ноябрь!BS274+декабрь!BS274</f>
        <v>0</v>
      </c>
      <c r="BW274" s="36">
        <f>январь!BT274+февраль!BT274+март!BT274+апрель!BT274+май!BT274+июнь!BT274+июль!BT274+август!BT274+сентябрь!BT274+октябрь!BT274+ноябрь!BT274+декабрь!BT274</f>
        <v>0</v>
      </c>
      <c r="BX274" s="36">
        <f>январь!BU274+февраль!BU274+март!BU274+апрель!BU274+май!BU274+июнь!BU274+июль!BU274+август!BU274+сентябрь!BU274+октябрь!BU274+ноябрь!BU274+декабрь!BU274</f>
        <v>0</v>
      </c>
      <c r="BY274" s="36">
        <f>январь!BV274+февраль!BV274+март!BV274+апрель!BV274+май!BV274+июнь!BV274+июль!BV274+август!BV274+сентябрь!BV274+октябрь!BV274+ноябрь!BV274+декабрь!BV274</f>
        <v>3.5840000000000001</v>
      </c>
      <c r="BZ274" s="77">
        <v>1</v>
      </c>
    </row>
    <row r="275" spans="1:78" x14ac:dyDescent="0.25">
      <c r="A275" s="16">
        <v>273</v>
      </c>
      <c r="B275" s="16">
        <v>3</v>
      </c>
      <c r="C275" s="37" t="s">
        <v>728</v>
      </c>
      <c r="D275" s="51">
        <v>33.127439033816422</v>
      </c>
      <c r="E275" s="25">
        <v>112.06855</v>
      </c>
      <c r="F275" s="26">
        <f t="shared" si="12"/>
        <v>131.82298903381644</v>
      </c>
      <c r="G275" s="26">
        <f t="shared" si="13"/>
        <v>19.754439033816421</v>
      </c>
      <c r="H275" s="26">
        <f t="shared" si="14"/>
        <v>13.373000000000001</v>
      </c>
      <c r="I275" s="36">
        <f>январь!F275+февраль!F275+март!F275+апрель!F275+май!F275+июнь!F275+июль!F275+август!F275+сентябрь!F275+октябрь!F275+ноябрь!F275+декабрь!F275</f>
        <v>0</v>
      </c>
      <c r="J275" s="36">
        <f>январь!G275+февраль!G275+март!G275+апрель!G275+май!G275+июнь!G275+июль!G275+август!G275+сентябрь!G275+октябрь!G275+ноябрь!G275+декабрь!G275</f>
        <v>0</v>
      </c>
      <c r="K275" s="36">
        <f>январь!H275+февраль!H275+март!H275+апрель!H275+май!H275+июнь!H275+июль!H275+август!H275+сентябрь!H275+октябрь!H275+ноябрь!H275+декабрь!H275</f>
        <v>0</v>
      </c>
      <c r="L275" s="27">
        <f>январь!I275+февраль!I275+март!I275+апрель!I275+май!I275+июнь!I275+июль!I275+август!I275+сентябрь!I275+октябрь!I275+ноябрь!I275+декабрь!I275</f>
        <v>0</v>
      </c>
      <c r="M275" s="36">
        <f>январь!J275+февраль!J275+март!J275+апрель!J275+май!J275+июнь!J275+июль!J275+август!J275+сентябрь!J275+октябрь!J275+ноябрь!J275+декабрь!J275</f>
        <v>0</v>
      </c>
      <c r="N275" s="36">
        <f>январь!K275+февраль!K275+март!K275+апрель!K275+май!K275+июнь!K275+июль!K275+август!K275+сентябрь!K275+октябрь!K275+ноябрь!K275+декабрь!K275</f>
        <v>0</v>
      </c>
      <c r="O275" s="36">
        <f>январь!L275+февраль!L275+март!L275+апрель!L275+май!L275+июнь!L275+июль!L275+август!L275+сентябрь!L275+октябрь!L275+ноябрь!L275+декабрь!L275</f>
        <v>0</v>
      </c>
      <c r="P275" s="36">
        <f>январь!M275+февраль!M275+март!M275+апрель!M275+май!M275+июнь!M275+июль!M275+август!M275+сентябрь!M275+октябрь!M275+ноябрь!M275+декабрь!M275</f>
        <v>0</v>
      </c>
      <c r="Q275" s="36">
        <f>январь!N275+февраль!N275+март!N275+апрель!N275+май!N275+июнь!N275+июль!N275+август!N275+сентябрь!N275+октябрь!N275+ноябрь!N275+декабрь!N275</f>
        <v>0</v>
      </c>
      <c r="R275" s="29">
        <f>январь!O275+февраль!O275+март!O275+апрель!O275+май!O275+июнь!O275+июль!O275+август!O275+сентябрь!O275+октябрь!O275+ноябрь!O275+декабрь!O275</f>
        <v>0</v>
      </c>
      <c r="S275" s="36">
        <f>январь!P275+февраль!P275+март!P275+апрель!P275+май!P275+июнь!P275+июль!P275+август!P275+сентябрь!P275+октябрь!P275+ноябрь!P275+декабрь!P275</f>
        <v>0</v>
      </c>
      <c r="T275" s="29">
        <f>январь!Q275+февраль!Q275+март!Q275+апрель!Q275+май!Q275+июнь!Q275+июль!Q275+август!Q275+сентябрь!Q275+октябрь!Q275+ноябрь!Q275+декабрь!Q275</f>
        <v>0</v>
      </c>
      <c r="U275" s="36">
        <f>январь!R275+февраль!R275+март!R275+апрель!R275+май!R275+июнь!R275+июль!R275+август!R275+сентябрь!R275+октябрь!R275+ноябрь!R275+декабрь!R275</f>
        <v>0</v>
      </c>
      <c r="V275" s="36">
        <f>январь!S275+февраль!S275+март!S275+апрель!S275+май!S275+июнь!S275+июль!S275+август!S275+сентябрь!S275+октябрь!S275+ноябрь!S275+декабрь!S275</f>
        <v>0</v>
      </c>
      <c r="W275" s="36">
        <f>январь!T275+февраль!T275+март!T275+апрель!T275+май!T275+июнь!T275+июль!T275+август!T275+сентябрь!T275+октябрь!T275+ноябрь!T275+декабрь!T275</f>
        <v>0</v>
      </c>
      <c r="X275" s="36">
        <f>январь!U275+февраль!U275+март!U275+апрель!U275+май!U275+июнь!U275+июль!U275+август!U275+сентябрь!U275+октябрь!U275+ноябрь!U275+декабрь!U275</f>
        <v>0</v>
      </c>
      <c r="Y275" s="36">
        <f>январь!V275+февраль!V275+март!V275+апрель!V275+май!V275+июнь!V275+июль!V275+август!V275+сентябрь!V275+октябрь!V275+ноябрь!V275+декабрь!V275</f>
        <v>0</v>
      </c>
      <c r="Z275" s="36">
        <f>январь!W275+февраль!W275+март!W275+апрель!W275+май!W275+июнь!W275+июль!W275+август!W275+сентябрь!W275+октябрь!W275+ноябрь!W275+декабрь!W275</f>
        <v>0</v>
      </c>
      <c r="AA275" s="36">
        <f>январь!X275+февраль!X275+март!X275+апрель!X275+май!X275+июнь!X275+июль!X275+август!X275+сентябрь!X275+октябрь!X275+ноябрь!X275+декабрь!X275</f>
        <v>0</v>
      </c>
      <c r="AB275" s="29">
        <f>январь!Y275+февраль!Y275+март!Y275+апрель!Y275+май!Y275+июнь!Y275+июль!Y275+август!Y275+сентябрь!Y275+октябрь!Y275+ноябрь!Y275+декабрь!Y275</f>
        <v>0</v>
      </c>
      <c r="AC275" s="36">
        <f>январь!Z275+февраль!Z275+март!Z275+апрель!Z275+май!Z275+июнь!Z275+июль!Z275+август!Z275+сентябрь!Z275+октябрь!Z275+ноябрь!Z275+декабрь!Z275</f>
        <v>0</v>
      </c>
      <c r="AD275" s="66" t="str">
        <f>CONCATENATE(январь!AA275,$BZ$1,февраль!AA275,$BZ$1,март!AA275,$BZ$1,апрель!AA275,$BZ$1,май!AA275,$BZ$1,июнь!AA275,$BZ$1,июль!AA275,$BZ$1,август!AA275,$BZ$1,сентябрь!AA275,$BZ$1,октябрь!AA275,$BZ$1,ноябрь!AA275,$BZ$1,декабрь!AA275)</f>
        <v xml:space="preserve">           </v>
      </c>
      <c r="AE275" s="36">
        <f>январь!AB275+февраль!AB275+март!AB275+апрель!AB275+май!AB275+июнь!AB275+июль!AB275+август!AB275+сентябрь!AB275+октябрь!AB275+ноябрь!AB275+декабрь!AB275</f>
        <v>0</v>
      </c>
      <c r="AF275" s="36">
        <f>январь!AC275+февраль!AC275+март!AC275+апрель!AC275+май!AC275+июнь!AC275+июль!AC275+август!AC275+сентябрь!AC275+октябрь!AC275+ноябрь!AC275+декабрь!AC275</f>
        <v>0</v>
      </c>
      <c r="AG275" s="36">
        <f>январь!AD275+февраль!AD275+март!AD275+апрель!AD275+май!AD275+июнь!AD275+июль!AD275+август!AD275+сентябрь!AD275+октябрь!AD275+ноябрь!AD275+декабрь!AD275</f>
        <v>0</v>
      </c>
      <c r="AH275" s="36">
        <f>январь!AE275+февраль!AE275+март!AE275+апрель!AE275+май!AE275+июнь!AE275+июль!AE275+август!AE275+сентябрь!AE275+октябрь!AE275+ноябрь!AE275+декабрь!AE275</f>
        <v>0</v>
      </c>
      <c r="AI275" s="36">
        <f>январь!AF275+февраль!AF275+март!AF275+апрель!AF275+май!AF275+июнь!AF275+июль!AF275+август!AF275+сентябрь!AF275+октябрь!AF275+ноябрь!AF275+декабрь!AF275</f>
        <v>0</v>
      </c>
      <c r="AJ275" s="36">
        <f>январь!AG275+февраль!AG275+март!AG275+апрель!AG275+май!AG275+июнь!AG275+июль!AG275+август!AG275+сентябрь!AG275+октябрь!AG275+ноябрь!AG275+декабрь!AG275</f>
        <v>0</v>
      </c>
      <c r="AK275" s="29">
        <f>январь!AH275+февраль!AH275+март!AH275+апрель!AH275+май!AH275+июнь!AH275+июль!AH275+август!AH275+сентябрь!AH275+октябрь!AH275+ноябрь!AH275+декабрь!AH275</f>
        <v>0</v>
      </c>
      <c r="AL275" s="36">
        <f>январь!AI275+февраль!AI275+март!AI275+апрель!AI275+май!AI275+июнь!AI275+июль!AI275+август!AI275+сентябрь!AI275+октябрь!AI275+ноябрь!AI275+декабрь!AI275</f>
        <v>0</v>
      </c>
      <c r="AM275" s="29">
        <f>январь!AJ275+февраль!AJ275+март!AJ275+апрель!AJ275+май!AJ275+июнь!AJ275+июль!AJ275+август!AJ275+сентябрь!AJ275+октябрь!AJ275+ноябрь!AJ275+декабрь!AJ275</f>
        <v>0</v>
      </c>
      <c r="AN275" s="36">
        <f>январь!AK275+февраль!AK275+март!AK275+апрель!AK275+май!AK275+июнь!AK275+июль!AK275+август!AK275+сентябрь!AK275+октябрь!AK275+ноябрь!AK275+декабрь!AK275</f>
        <v>0</v>
      </c>
      <c r="AO275" s="36">
        <f>январь!AL275+февраль!AL275+март!AL275+апрель!AL275+май!AL275+июнь!AL275+июль!AL275+август!AL275+сентябрь!AL275+октябрь!AL275+ноябрь!AL275+декабрь!AL275</f>
        <v>0</v>
      </c>
      <c r="AP275" s="36">
        <f>январь!AM275+февраль!AM275+март!AM275+апрель!AM275+май!AM275+июнь!AM275+июль!AM275+август!AM275+сентябрь!AM275+октябрь!AM275+ноябрь!AM275+декабрь!AM275</f>
        <v>0</v>
      </c>
      <c r="AQ275" s="29">
        <f>январь!AN275+февраль!AN275+март!AN275+апрель!AN275+май!AN275+июнь!AN275+июль!AN275+август!AN275+сентябрь!AN275+октябрь!AN275+ноябрь!AN275+декабрь!AN275</f>
        <v>0</v>
      </c>
      <c r="AR275" s="36">
        <f>январь!AO275+февраль!AO275+март!AO275+апрель!AO275+май!AO275+июнь!AO275+июль!AO275+август!AO275+сентябрь!AO275+октябрь!AO275+ноябрь!AO275+декабрь!AO275</f>
        <v>0</v>
      </c>
      <c r="AS275" s="29">
        <f>январь!AP275+февраль!AP275+март!AP275+апрель!AP275+май!AP275+июнь!AP275+июль!AP275+август!AP275+сентябрь!AP275+октябрь!AP275+ноябрь!AP275+декабрь!AP275</f>
        <v>0</v>
      </c>
      <c r="AT275" s="36">
        <f>январь!AQ275+февраль!AQ275+март!AQ275+апрель!AQ275+май!AQ275+июнь!AQ275+июль!AQ275+август!AQ275+сентябрь!AQ275+октябрь!AQ275+ноябрь!AQ275+декабрь!AQ275</f>
        <v>0</v>
      </c>
      <c r="AU275" s="29">
        <f>январь!AR275+февраль!AR275+март!AR275+апрель!AR275+май!AR275+июнь!AR275+июль!AR275+август!AR275+сентябрь!AR275+октябрь!AR275+ноябрь!AR275+декабрь!AR275</f>
        <v>0</v>
      </c>
      <c r="AV275" s="36">
        <f>январь!AS275+февраль!AS275+март!AS275+апрель!AS275+май!AS275+июнь!AS275+июль!AS275+август!AS275+сентябрь!AS275+октябрь!AS275+ноябрь!AS275+декабрь!AS275</f>
        <v>0</v>
      </c>
      <c r="AW275" s="36">
        <f>январь!AT275+февраль!AT275+март!AT275+апрель!AT275+май!AT275+июнь!AT275+июль!AT275+август!AT275+сентябрь!AT275+октябрь!AT275+ноябрь!AT275+декабрь!AT275</f>
        <v>0</v>
      </c>
      <c r="AX275" s="36">
        <f>январь!AU275+февраль!AU275+март!AU275+апрель!AU275+май!AU275+июнь!AU275+июль!AU275+август!AU275+сентябрь!AU275+октябрь!AU275+ноябрь!AU275+декабрь!AU275</f>
        <v>0</v>
      </c>
      <c r="AY275" s="29">
        <f>январь!AV275+февраль!AV275+март!AV275+апрель!AV275+май!AV275+июнь!AV275+июль!AV275+август!AV275+сентябрь!AV275+октябрь!AV275+ноябрь!AV275+декабрь!AV275</f>
        <v>0</v>
      </c>
      <c r="AZ275" s="36">
        <f>январь!AW275+февраль!AW275+март!AW275+апрель!AW275+май!AW275+июнь!AW275+июль!AW275+август!AW275+сентябрь!AW275+октябрь!AW275+ноябрь!AW275+декабрь!AW275</f>
        <v>0</v>
      </c>
      <c r="BA275" s="36">
        <f>январь!AX275+февраль!AX275+март!AX275+апрель!AX275+май!AX275+июнь!AX275+июль!AX275+август!AX275+сентябрь!AX275+октябрь!AX275+ноябрь!AX275+декабрь!AX275</f>
        <v>0</v>
      </c>
      <c r="BB275" s="36">
        <f>январь!AY275+февраль!AY275+март!AY275+апрель!AY275+май!AY275+июнь!AY275+июль!AY275+август!AY275+сентябрь!AY275+октябрь!AY275+ноябрь!AY275+декабрь!AY275</f>
        <v>0</v>
      </c>
      <c r="BC275" s="29">
        <f>январь!AZ275+февраль!AZ275+март!AZ275+апрель!AZ275+май!AZ275+июнь!AZ275+июль!AZ275+август!AZ275+сентябрь!AZ275+октябрь!AZ275+ноябрь!AZ275+декабрь!AZ275</f>
        <v>0</v>
      </c>
      <c r="BD275" s="36">
        <f>январь!BA275+февраль!BA275+март!BA275+апрель!BA275+май!BA275+июнь!BA275+июль!BA275+август!BA275+сентябрь!BA275+октябрь!BA275+ноябрь!BA275+декабрь!BA275</f>
        <v>0</v>
      </c>
      <c r="BE275" s="36">
        <f>январь!BB275+февраль!BB275+март!BB275+апрель!BB275+май!BB275+июнь!BB275+июль!BB275+август!BB275+сентябрь!BB275+октябрь!BB275+ноябрь!BB275+декабрь!BB275</f>
        <v>0</v>
      </c>
      <c r="BF275" s="36">
        <f>январь!BC275+февраль!BC275+март!BC275+апрель!BC275+май!BC275+июнь!BC275+июль!BC275+август!BC275+сентябрь!BC275+октябрь!BC275+ноябрь!BC275+декабрь!BC275</f>
        <v>0</v>
      </c>
      <c r="BG275" s="36">
        <f>январь!BD275+февраль!BD275+март!BD275+апрель!BD275+май!BD275+июнь!BD275+июль!BD275+август!BD275+сентябрь!BD275+октябрь!BD275+ноябрь!BD275+декабрь!BD275</f>
        <v>0</v>
      </c>
      <c r="BH275" s="36">
        <f>январь!BE275+февраль!BE275+март!BE275+апрель!BE275+май!BE275+июнь!BE275+июль!BE275+август!BE275+сентябрь!BE275+октябрь!BE275+ноябрь!BE275+декабрь!BE275</f>
        <v>0</v>
      </c>
      <c r="BI275" s="36">
        <f>январь!BF275+февраль!BF275+март!BF275+апрель!BF275+май!BF275+июнь!BF275+июль!BF275+август!BF275+сентябрь!BF275+октябрь!BF275+ноябрь!BF275+декабрь!BF275</f>
        <v>0</v>
      </c>
      <c r="BJ275" s="36">
        <f>январь!BG275+февраль!BG275+март!BG275+апрель!BG275+май!BG275+июнь!BG275+июль!BG275+август!BG275+сентябрь!BG275+октябрь!BG275+ноябрь!BG275+декабрь!BG275</f>
        <v>0</v>
      </c>
      <c r="BK275" s="36">
        <f>январь!BH275+февраль!BH275+март!BH275+апрель!BH275+май!BH275+июнь!BH275+июль!BH275+август!BH275+сентябрь!BH275+октябрь!BH275+ноябрь!BH275+декабрь!BH275</f>
        <v>0</v>
      </c>
      <c r="BL275" s="36">
        <f>январь!BI275+февраль!BI275+март!BI275+апрель!BI275+май!BI275+июнь!BI275+июль!BI275+август!BI275+сентябрь!BI275+октябрь!BI275+ноябрь!BI275+декабрь!BI275</f>
        <v>0</v>
      </c>
      <c r="BM275" s="29">
        <f>январь!BJ275+февраль!BJ275+март!BJ275+апрель!BJ275+май!BJ275+июнь!BJ275+июль!BJ275+август!BJ275+сентябрь!BJ275+октябрь!BJ275+ноябрь!BJ275+декабрь!BJ275</f>
        <v>0</v>
      </c>
      <c r="BN275" s="36">
        <f>январь!BK275+февраль!BK275+март!BK275+апрель!BK275+май!BK275+июнь!BK275+июль!BK275+август!BK275+сентябрь!BK275+октябрь!BK275+ноябрь!BK275+декабрь!BK275</f>
        <v>0</v>
      </c>
      <c r="BO275" s="29">
        <f>январь!BL275+февраль!BL275+март!BL275+апрель!BL275+май!BL275+июнь!BL275+июль!BL275+август!BL275+сентябрь!BL275+октябрь!BL275+ноябрь!BL275+декабрь!BL275</f>
        <v>10</v>
      </c>
      <c r="BP275" s="36">
        <f>январь!BM275+февраль!BM275+март!BM275+апрель!BM275+май!BM275+июнь!BM275+июль!BM275+август!BM275+сентябрь!BM275+октябрь!BM275+ноябрь!BM275+декабрь!BM275</f>
        <v>8.8239999999999998</v>
      </c>
      <c r="BQ275" s="36">
        <f>январь!BN275+февраль!BN275+март!BN275+апрель!BN275+май!BN275+июнь!BN275+июль!BN275+август!BN275+сентябрь!BN275+октябрь!BN275+ноябрь!BN275+декабрь!BN275</f>
        <v>0</v>
      </c>
      <c r="BR275" s="36">
        <f>январь!BO275+февраль!BO275+март!BO275+апрель!BO275+май!BO275+июнь!BO275+июль!BO275+август!BO275+сентябрь!BO275+октябрь!BO275+ноябрь!BO275+декабрь!BO275</f>
        <v>0</v>
      </c>
      <c r="BS275" s="29">
        <f>январь!BP275+февраль!BP275+март!BP275+апрель!BP275+май!BP275+июнь!BP275+июль!BP275+август!BP275+сентябрь!BP275+октябрь!BP275+ноябрь!BP275+декабрь!BP275</f>
        <v>0</v>
      </c>
      <c r="BT275" s="36">
        <f>январь!BQ275+февраль!BQ275+март!BQ275+апрель!BQ275+май!BQ275+июнь!BQ275+июль!BQ275+август!BQ275+сентябрь!BQ275+октябрь!BQ275+ноябрь!BQ275+декабрь!BQ275</f>
        <v>0</v>
      </c>
      <c r="BU275" s="29">
        <f>январь!BR275+февраль!BR275+март!BR275+апрель!BR275+май!BR275+июнь!BR275+июль!BR275+август!BR275+сентябрь!BR275+октябрь!BR275+ноябрь!BR275+декабрь!BR275</f>
        <v>0</v>
      </c>
      <c r="BV275" s="36">
        <f>январь!BS275+февраль!BS275+март!BS275+апрель!BS275+май!BS275+июнь!BS275+июль!BS275+август!BS275+сентябрь!BS275+октябрь!BS275+ноябрь!BS275+декабрь!BS275</f>
        <v>0</v>
      </c>
      <c r="BW275" s="36">
        <f>январь!BT275+февраль!BT275+март!BT275+апрель!BT275+май!BT275+июнь!BT275+июль!BT275+август!BT275+сентябрь!BT275+октябрь!BT275+ноябрь!BT275+декабрь!BT275</f>
        <v>0</v>
      </c>
      <c r="BX275" s="36">
        <f>январь!BU275+февраль!BU275+март!BU275+апрель!BU275+май!BU275+июнь!BU275+июль!BU275+август!BU275+сентябрь!BU275+октябрь!BU275+ноябрь!BU275+декабрь!BU275</f>
        <v>0</v>
      </c>
      <c r="BY275" s="36">
        <f>январь!BV275+февраль!BV275+март!BV275+апрель!BV275+май!BV275+июнь!BV275+июль!BV275+август!BV275+сентябрь!BV275+октябрь!BV275+ноябрь!BV275+декабрь!BV275</f>
        <v>4.5490000000000004</v>
      </c>
      <c r="BZ275" s="77">
        <v>0</v>
      </c>
    </row>
    <row r="276" spans="1:78" x14ac:dyDescent="0.25">
      <c r="A276" s="16">
        <v>274</v>
      </c>
      <c r="B276" s="16">
        <v>3</v>
      </c>
      <c r="C276" s="37" t="s">
        <v>729</v>
      </c>
      <c r="D276" s="51">
        <v>204.12587845410627</v>
      </c>
      <c r="E276" s="25">
        <v>75.093259999999987</v>
      </c>
      <c r="F276" s="26">
        <f t="shared" si="12"/>
        <v>163.10413845410625</v>
      </c>
      <c r="G276" s="26">
        <f t="shared" si="13"/>
        <v>88.010878454106276</v>
      </c>
      <c r="H276" s="26">
        <f t="shared" si="14"/>
        <v>116.11499999999999</v>
      </c>
      <c r="I276" s="36">
        <f>январь!F276+февраль!F276+март!F276+апрель!F276+май!F276+июнь!F276+июль!F276+август!F276+сентябрь!F276+октябрь!F276+ноябрь!F276+декабрь!F276</f>
        <v>0</v>
      </c>
      <c r="J276" s="36">
        <f>январь!G276+февраль!G276+март!G276+апрель!G276+май!G276+июнь!G276+июль!G276+август!G276+сентябрь!G276+октябрь!G276+ноябрь!G276+декабрь!G276</f>
        <v>0</v>
      </c>
      <c r="K276" s="36">
        <f>январь!H276+февраль!H276+март!H276+апрель!H276+май!H276+июнь!H276+июль!H276+август!H276+сентябрь!H276+октябрь!H276+ноябрь!H276+декабрь!H276</f>
        <v>0</v>
      </c>
      <c r="L276" s="27">
        <f>январь!I276+февраль!I276+март!I276+апрель!I276+май!I276+июнь!I276+июль!I276+август!I276+сентябрь!I276+октябрь!I276+ноябрь!I276+декабрь!I276</f>
        <v>0</v>
      </c>
      <c r="M276" s="36">
        <f>январь!J276+февраль!J276+март!J276+апрель!J276+май!J276+июнь!J276+июль!J276+август!J276+сентябрь!J276+октябрь!J276+ноябрь!J276+декабрь!J276</f>
        <v>0</v>
      </c>
      <c r="N276" s="36">
        <f>январь!K276+февраль!K276+март!K276+апрель!K276+май!K276+июнь!K276+июль!K276+август!K276+сентябрь!K276+октябрь!K276+ноябрь!K276+декабрь!K276</f>
        <v>0</v>
      </c>
      <c r="O276" s="36">
        <f>январь!L276+февраль!L276+март!L276+апрель!L276+май!L276+июнь!L276+июль!L276+август!L276+сентябрь!L276+октябрь!L276+ноябрь!L276+декабрь!L276</f>
        <v>0</v>
      </c>
      <c r="P276" s="36">
        <f>январь!M276+февраль!M276+март!M276+апрель!M276+май!M276+июнь!M276+июль!M276+август!M276+сентябрь!M276+октябрь!M276+ноябрь!M276+декабрь!M276</f>
        <v>6.6000000000000003E-2</v>
      </c>
      <c r="Q276" s="36">
        <f>январь!N276+февраль!N276+март!N276+апрель!N276+май!N276+июнь!N276+июль!N276+август!N276+сентябрь!N276+октябрь!N276+ноябрь!N276+декабрь!N276</f>
        <v>62.017000000000003</v>
      </c>
      <c r="R276" s="29">
        <f>январь!O276+февраль!O276+март!O276+апрель!O276+май!O276+июнь!O276+июль!O276+август!O276+сентябрь!O276+октябрь!O276+ноябрь!O276+декабрь!O276</f>
        <v>0</v>
      </c>
      <c r="S276" s="36">
        <f>январь!P276+февраль!P276+март!P276+апрель!P276+май!P276+июнь!P276+июль!P276+август!P276+сентябрь!P276+октябрь!P276+ноябрь!P276+декабрь!P276</f>
        <v>0</v>
      </c>
      <c r="T276" s="29">
        <f>январь!Q276+февраль!Q276+март!Q276+апрель!Q276+май!Q276+июнь!Q276+июль!Q276+август!Q276+сентябрь!Q276+октябрь!Q276+ноябрь!Q276+декабрь!Q276</f>
        <v>0</v>
      </c>
      <c r="U276" s="36">
        <f>январь!R276+февраль!R276+март!R276+апрель!R276+май!R276+июнь!R276+июль!R276+август!R276+сентябрь!R276+октябрь!R276+ноябрь!R276+декабрь!R276</f>
        <v>0</v>
      </c>
      <c r="V276" s="36">
        <f>январь!S276+февраль!S276+март!S276+апрель!S276+май!S276+июнь!S276+июль!S276+август!S276+сентябрь!S276+октябрь!S276+ноябрь!S276+декабрь!S276</f>
        <v>0</v>
      </c>
      <c r="W276" s="36">
        <f>январь!T276+февраль!T276+март!T276+апрель!T276+май!T276+июнь!T276+июль!T276+август!T276+сентябрь!T276+октябрь!T276+ноябрь!T276+декабрь!T276</f>
        <v>0</v>
      </c>
      <c r="X276" s="36">
        <f>январь!U276+февраль!U276+март!U276+апрель!U276+май!U276+июнь!U276+июль!U276+август!U276+сентябрь!U276+октябрь!U276+ноябрь!U276+декабрь!U276</f>
        <v>0</v>
      </c>
      <c r="Y276" s="36">
        <f>январь!V276+февраль!V276+март!V276+апрель!V276+май!V276+июнь!V276+июль!V276+август!V276+сентябрь!V276+октябрь!V276+ноябрь!V276+декабрь!V276</f>
        <v>0</v>
      </c>
      <c r="Z276" s="36">
        <f>январь!W276+февраль!W276+март!W276+апрель!W276+май!W276+июнь!W276+июль!W276+август!W276+сентябрь!W276+октябрь!W276+ноябрь!W276+декабрь!W276</f>
        <v>0</v>
      </c>
      <c r="AA276" s="36">
        <f>январь!X276+февраль!X276+март!X276+апрель!X276+май!X276+июнь!X276+июль!X276+август!X276+сентябрь!X276+октябрь!X276+ноябрь!X276+декабрь!X276</f>
        <v>0</v>
      </c>
      <c r="AB276" s="29">
        <f>январь!Y276+февраль!Y276+март!Y276+апрель!Y276+май!Y276+июнь!Y276+июль!Y276+август!Y276+сентябрь!Y276+октябрь!Y276+ноябрь!Y276+декабрь!Y276</f>
        <v>0</v>
      </c>
      <c r="AC276" s="36">
        <f>январь!Z276+февраль!Z276+март!Z276+апрель!Z276+май!Z276+июнь!Z276+июль!Z276+август!Z276+сентябрь!Z276+октябрь!Z276+ноябрь!Z276+декабрь!Z276</f>
        <v>0</v>
      </c>
      <c r="AD276" s="66" t="str">
        <f>CONCATENATE(январь!AA276,$BZ$1,февраль!AA276,$BZ$1,март!AA276,$BZ$1,апрель!AA276,$BZ$1,май!AA276,$BZ$1,июнь!AA276,$BZ$1,июль!AA276,$BZ$1,август!AA276,$BZ$1,сентябрь!AA276,$BZ$1,октябрь!AA276,$BZ$1,ноябрь!AA276,$BZ$1,декабрь!AA276)</f>
        <v xml:space="preserve">           </v>
      </c>
      <c r="AE276" s="36">
        <f>январь!AB276+февраль!AB276+март!AB276+апрель!AB276+май!AB276+июнь!AB276+июль!AB276+август!AB276+сентябрь!AB276+октябрь!AB276+ноябрь!AB276+декабрь!AB276</f>
        <v>0</v>
      </c>
      <c r="AF276" s="36">
        <f>январь!AC276+февраль!AC276+март!AC276+апрель!AC276+май!AC276+июнь!AC276+июль!AC276+август!AC276+сентябрь!AC276+октябрь!AC276+ноябрь!AC276+декабрь!AC276</f>
        <v>0</v>
      </c>
      <c r="AG276" s="36">
        <f>январь!AD276+февраль!AD276+март!AD276+апрель!AD276+май!AD276+июнь!AD276+июль!AD276+август!AD276+сентябрь!AD276+октябрь!AD276+ноябрь!AD276+декабрь!AD276</f>
        <v>0</v>
      </c>
      <c r="AH276" s="36">
        <f>январь!AE276+февраль!AE276+март!AE276+апрель!AE276+май!AE276+июнь!AE276+июль!AE276+август!AE276+сентябрь!AE276+октябрь!AE276+ноябрь!AE276+декабрь!AE276</f>
        <v>0</v>
      </c>
      <c r="AI276" s="36">
        <f>январь!AF276+февраль!AF276+март!AF276+апрель!AF276+май!AF276+июнь!AF276+июль!AF276+август!AF276+сентябрь!AF276+октябрь!AF276+ноябрь!AF276+декабрь!AF276</f>
        <v>0</v>
      </c>
      <c r="AJ276" s="36">
        <f>январь!AG276+февраль!AG276+март!AG276+апрель!AG276+май!AG276+июнь!AG276+июль!AG276+август!AG276+сентябрь!AG276+октябрь!AG276+ноябрь!AG276+декабрь!AG276</f>
        <v>0</v>
      </c>
      <c r="AK276" s="29">
        <f>январь!AH276+февраль!AH276+март!AH276+апрель!AH276+май!AH276+июнь!AH276+июль!AH276+август!AH276+сентябрь!AH276+октябрь!AH276+ноябрь!AH276+декабрь!AH276</f>
        <v>0</v>
      </c>
      <c r="AL276" s="36">
        <f>январь!AI276+февраль!AI276+март!AI276+апрель!AI276+май!AI276+июнь!AI276+июль!AI276+август!AI276+сентябрь!AI276+октябрь!AI276+ноябрь!AI276+декабрь!AI276</f>
        <v>0</v>
      </c>
      <c r="AM276" s="29">
        <f>январь!AJ276+февраль!AJ276+март!AJ276+апрель!AJ276+май!AJ276+июнь!AJ276+июль!AJ276+август!AJ276+сентябрь!AJ276+октябрь!AJ276+ноябрь!AJ276+декабрь!AJ276</f>
        <v>0</v>
      </c>
      <c r="AN276" s="36">
        <f>январь!AK276+февраль!AK276+март!AK276+апрель!AK276+май!AK276+июнь!AK276+июль!AK276+август!AK276+сентябрь!AK276+октябрь!AK276+ноябрь!AK276+декабрь!AK276</f>
        <v>0</v>
      </c>
      <c r="AO276" s="36">
        <f>январь!AL276+февраль!AL276+март!AL276+апрель!AL276+май!AL276+июнь!AL276+июль!AL276+август!AL276+сентябрь!AL276+октябрь!AL276+ноябрь!AL276+декабрь!AL276</f>
        <v>0</v>
      </c>
      <c r="AP276" s="36">
        <f>январь!AM276+февраль!AM276+март!AM276+апрель!AM276+май!AM276+июнь!AM276+июль!AM276+август!AM276+сентябрь!AM276+октябрь!AM276+ноябрь!AM276+декабрь!AM276</f>
        <v>0</v>
      </c>
      <c r="AQ276" s="29">
        <f>январь!AN276+февраль!AN276+март!AN276+апрель!AN276+май!AN276+июнь!AN276+июль!AN276+август!AN276+сентябрь!AN276+октябрь!AN276+ноябрь!AN276+декабрь!AN276</f>
        <v>0</v>
      </c>
      <c r="AR276" s="36">
        <f>январь!AO276+февраль!AO276+март!AO276+апрель!AO276+май!AO276+июнь!AO276+июль!AO276+август!AO276+сентябрь!AO276+октябрь!AO276+ноябрь!AO276+декабрь!AO276</f>
        <v>0</v>
      </c>
      <c r="AS276" s="29">
        <f>январь!AP276+февраль!AP276+март!AP276+апрель!AP276+май!AP276+июнь!AP276+июль!AP276+август!AP276+сентябрь!AP276+октябрь!AP276+ноябрь!AP276+декабрь!AP276</f>
        <v>1</v>
      </c>
      <c r="AT276" s="36">
        <f>январь!AQ276+февраль!AQ276+март!AQ276+апрель!AQ276+май!AQ276+июнь!AQ276+июль!AQ276+август!AQ276+сентябрь!AQ276+октябрь!AQ276+ноябрь!AQ276+декабрь!AQ276</f>
        <v>41</v>
      </c>
      <c r="AU276" s="29">
        <f>январь!AR276+февраль!AR276+март!AR276+апрель!AR276+май!AR276+июнь!AR276+июль!AR276+август!AR276+сентябрь!AR276+октябрь!AR276+ноябрь!AR276+декабрь!AR276</f>
        <v>0</v>
      </c>
      <c r="AV276" s="36">
        <f>январь!AS276+февраль!AS276+март!AS276+апрель!AS276+май!AS276+июнь!AS276+июль!AS276+август!AS276+сентябрь!AS276+октябрь!AS276+ноябрь!AS276+декабрь!AS276</f>
        <v>0</v>
      </c>
      <c r="AW276" s="36">
        <f>январь!AT276+февраль!AT276+март!AT276+апрель!AT276+май!AT276+июнь!AT276+июль!AT276+август!AT276+сентябрь!AT276+октябрь!AT276+ноябрь!AT276+декабрь!AT276</f>
        <v>0</v>
      </c>
      <c r="AX276" s="36">
        <f>январь!AU276+февраль!AU276+март!AU276+апрель!AU276+май!AU276+июнь!AU276+июль!AU276+август!AU276+сентябрь!AU276+октябрь!AU276+ноябрь!AU276+декабрь!AU276</f>
        <v>0</v>
      </c>
      <c r="AY276" s="29">
        <f>январь!AV276+февраль!AV276+март!AV276+апрель!AV276+май!AV276+июнь!AV276+июль!AV276+август!AV276+сентябрь!AV276+октябрь!AV276+ноябрь!AV276+декабрь!AV276</f>
        <v>0</v>
      </c>
      <c r="AZ276" s="36">
        <f>январь!AW276+февраль!AW276+март!AW276+апрель!AW276+май!AW276+июнь!AW276+июль!AW276+август!AW276+сентябрь!AW276+октябрь!AW276+ноябрь!AW276+декабрь!AW276</f>
        <v>0</v>
      </c>
      <c r="BA276" s="36">
        <f>январь!AX276+февраль!AX276+март!AX276+апрель!AX276+май!AX276+июнь!AX276+июль!AX276+август!AX276+сентябрь!AX276+октябрь!AX276+ноябрь!AX276+декабрь!AX276</f>
        <v>0</v>
      </c>
      <c r="BB276" s="36">
        <f>январь!AY276+февраль!AY276+март!AY276+апрель!AY276+май!AY276+июнь!AY276+июль!AY276+август!AY276+сентябрь!AY276+октябрь!AY276+ноябрь!AY276+декабрь!AY276</f>
        <v>0</v>
      </c>
      <c r="BC276" s="29">
        <f>январь!AZ276+февраль!AZ276+март!AZ276+апрель!AZ276+май!AZ276+июнь!AZ276+июль!AZ276+август!AZ276+сентябрь!AZ276+октябрь!AZ276+ноябрь!AZ276+декабрь!AZ276</f>
        <v>0</v>
      </c>
      <c r="BD276" s="36">
        <f>январь!BA276+февраль!BA276+март!BA276+апрель!BA276+май!BA276+июнь!BA276+июль!BA276+август!BA276+сентябрь!BA276+октябрь!BA276+ноябрь!BA276+декабрь!BA276</f>
        <v>0</v>
      </c>
      <c r="BE276" s="36">
        <f>январь!BB276+февраль!BB276+март!BB276+апрель!BB276+май!BB276+июнь!BB276+июль!BB276+август!BB276+сентябрь!BB276+октябрь!BB276+ноябрь!BB276+декабрь!BB276</f>
        <v>0</v>
      </c>
      <c r="BF276" s="36">
        <f>январь!BC276+февраль!BC276+март!BC276+апрель!BC276+май!BC276+июнь!BC276+июль!BC276+август!BC276+сентябрь!BC276+октябрь!BC276+ноябрь!BC276+декабрь!BC276</f>
        <v>0</v>
      </c>
      <c r="BG276" s="36">
        <f>январь!BD276+февраль!BD276+март!BD276+апрель!BD276+май!BD276+июнь!BD276+июль!BD276+август!BD276+сентябрь!BD276+октябрь!BD276+ноябрь!BD276+декабрь!BD276</f>
        <v>0</v>
      </c>
      <c r="BH276" s="36">
        <f>январь!BE276+февраль!BE276+март!BE276+апрель!BE276+май!BE276+июнь!BE276+июль!BE276+август!BE276+сентябрь!BE276+октябрь!BE276+ноябрь!BE276+декабрь!BE276</f>
        <v>0</v>
      </c>
      <c r="BI276" s="36">
        <f>январь!BF276+февраль!BF276+март!BF276+апрель!BF276+май!BF276+июнь!BF276+июль!BF276+август!BF276+сентябрь!BF276+октябрь!BF276+ноябрь!BF276+декабрь!BF276</f>
        <v>0</v>
      </c>
      <c r="BJ276" s="36">
        <f>январь!BG276+февраль!BG276+март!BG276+апрель!BG276+май!BG276+июнь!BG276+июль!BG276+август!BG276+сентябрь!BG276+октябрь!BG276+ноябрь!BG276+декабрь!BG276</f>
        <v>0</v>
      </c>
      <c r="BK276" s="36">
        <f>январь!BH276+февраль!BH276+март!BH276+апрель!BH276+май!BH276+июнь!BH276+июль!BH276+август!BH276+сентябрь!BH276+октябрь!BH276+ноябрь!BH276+декабрь!BH276</f>
        <v>0</v>
      </c>
      <c r="BL276" s="36">
        <f>январь!BI276+февраль!BI276+март!BI276+апрель!BI276+май!BI276+июнь!BI276+июль!BI276+август!BI276+сентябрь!BI276+октябрь!BI276+ноябрь!BI276+декабрь!BI276</f>
        <v>0</v>
      </c>
      <c r="BM276" s="29">
        <f>январь!BJ276+февраль!BJ276+март!BJ276+апрель!BJ276+май!BJ276+июнь!BJ276+июль!BJ276+август!BJ276+сентябрь!BJ276+октябрь!BJ276+ноябрь!BJ276+декабрь!BJ276</f>
        <v>0</v>
      </c>
      <c r="BN276" s="36">
        <f>январь!BK276+февраль!BK276+март!BK276+апрель!BK276+май!BK276+июнь!BK276+июль!BK276+август!BK276+сентябрь!BK276+октябрь!BK276+ноябрь!BK276+декабрь!BK276</f>
        <v>0</v>
      </c>
      <c r="BO276" s="29">
        <f>январь!BL276+февраль!BL276+март!BL276+апрель!BL276+май!BL276+июнь!BL276+июль!BL276+август!BL276+сентябрь!BL276+октябрь!BL276+ноябрь!BL276+декабрь!BL276</f>
        <v>10</v>
      </c>
      <c r="BP276" s="36">
        <f>январь!BM276+февраль!BM276+март!BM276+апрель!BM276+май!BM276+июнь!BM276+июль!BM276+август!BM276+сентябрь!BM276+октябрь!BM276+ноябрь!BM276+декабрь!BM276</f>
        <v>8.8239999999999998</v>
      </c>
      <c r="BQ276" s="36">
        <f>январь!BN276+февраль!BN276+март!BN276+апрель!BN276+май!BN276+июнь!BN276+июль!BN276+август!BN276+сентябрь!BN276+октябрь!BN276+ноябрь!BN276+декабрь!BN276</f>
        <v>0</v>
      </c>
      <c r="BR276" s="36">
        <f>январь!BO276+февраль!BO276+март!BO276+апрель!BO276+май!BO276+июнь!BO276+июль!BO276+август!BO276+сентябрь!BO276+октябрь!BO276+ноябрь!BO276+декабрь!BO276</f>
        <v>0</v>
      </c>
      <c r="BS276" s="29">
        <f>январь!BP276+февраль!BP276+март!BP276+апрель!BP276+май!BP276+июнь!BP276+июль!BP276+август!BP276+сентябрь!BP276+октябрь!BP276+ноябрь!BP276+декабрь!BP276</f>
        <v>0</v>
      </c>
      <c r="BT276" s="36">
        <f>январь!BQ276+февраль!BQ276+март!BQ276+апрель!BQ276+май!BQ276+июнь!BQ276+июль!BQ276+август!BQ276+сентябрь!BQ276+октябрь!BQ276+ноябрь!BQ276+декабрь!BQ276</f>
        <v>0</v>
      </c>
      <c r="BU276" s="29">
        <f>январь!BR276+февраль!BR276+март!BR276+апрель!BR276+май!BR276+июнь!BR276+июль!BR276+август!BR276+сентябрь!BR276+октябрь!BR276+ноябрь!BR276+декабрь!BR276</f>
        <v>0</v>
      </c>
      <c r="BV276" s="36">
        <f>январь!BS276+февраль!BS276+март!BS276+апрель!BS276+май!BS276+июнь!BS276+июль!BS276+август!BS276+сентябрь!BS276+октябрь!BS276+ноябрь!BS276+декабрь!BS276</f>
        <v>0</v>
      </c>
      <c r="BW276" s="36">
        <f>январь!BT276+февраль!BT276+март!BT276+апрель!BT276+май!BT276+июнь!BT276+июль!BT276+август!BT276+сентябрь!BT276+октябрь!BT276+ноябрь!BT276+декабрь!BT276</f>
        <v>0</v>
      </c>
      <c r="BX276" s="36">
        <f>январь!BU276+февраль!BU276+март!BU276+апрель!BU276+май!BU276+июнь!BU276+июль!BU276+август!BU276+сентябрь!BU276+октябрь!BU276+ноябрь!BU276+декабрь!BU276</f>
        <v>0</v>
      </c>
      <c r="BY276" s="36">
        <f>январь!BV276+февраль!BV276+март!BV276+апрель!BV276+май!BV276+июнь!BV276+июль!BV276+август!BV276+сентябрь!BV276+октябрь!BV276+ноябрь!BV276+декабрь!BV276</f>
        <v>4.274</v>
      </c>
      <c r="BZ276" s="77">
        <v>1</v>
      </c>
    </row>
    <row r="277" spans="1:78" x14ac:dyDescent="0.25">
      <c r="A277" s="16">
        <v>275</v>
      </c>
      <c r="B277" s="16">
        <v>3</v>
      </c>
      <c r="C277" s="37" t="s">
        <v>730</v>
      </c>
      <c r="D277" s="51">
        <v>53.676371652173906</v>
      </c>
      <c r="E277" s="25">
        <v>129.86605600000001</v>
      </c>
      <c r="F277" s="26">
        <f t="shared" si="12"/>
        <v>171.13442765217394</v>
      </c>
      <c r="G277" s="26">
        <f t="shared" si="13"/>
        <v>41.268371652173904</v>
      </c>
      <c r="H277" s="26">
        <f t="shared" si="14"/>
        <v>12.407999999999999</v>
      </c>
      <c r="I277" s="36">
        <f>январь!F277+февраль!F277+март!F277+апрель!F277+май!F277+июнь!F277+июль!F277+август!F277+сентябрь!F277+октябрь!F277+ноябрь!F277+декабрь!F277</f>
        <v>0</v>
      </c>
      <c r="J277" s="36">
        <f>январь!G277+февраль!G277+март!G277+апрель!G277+май!G277+июнь!G277+июль!G277+август!G277+сентябрь!G277+октябрь!G277+ноябрь!G277+декабрь!G277</f>
        <v>0</v>
      </c>
      <c r="K277" s="36">
        <f>январь!H277+февраль!H277+март!H277+апрель!H277+май!H277+июнь!H277+июль!H277+август!H277+сентябрь!H277+октябрь!H277+ноябрь!H277+декабрь!H277</f>
        <v>0</v>
      </c>
      <c r="L277" s="27">
        <f>январь!I277+февраль!I277+март!I277+апрель!I277+май!I277+июнь!I277+июль!I277+август!I277+сентябрь!I277+октябрь!I277+ноябрь!I277+декабрь!I277</f>
        <v>0</v>
      </c>
      <c r="M277" s="36">
        <f>январь!J277+февраль!J277+март!J277+апрель!J277+май!J277+июнь!J277+июль!J277+август!J277+сентябрь!J277+октябрь!J277+ноябрь!J277+декабрь!J277</f>
        <v>0</v>
      </c>
      <c r="N277" s="36">
        <f>январь!K277+февраль!K277+март!K277+апрель!K277+май!K277+июнь!K277+июль!K277+август!K277+сентябрь!K277+октябрь!K277+ноябрь!K277+декабрь!K277</f>
        <v>0</v>
      </c>
      <c r="O277" s="36">
        <f>январь!L277+февраль!L277+март!L277+апрель!L277+май!L277+июнь!L277+июль!L277+август!L277+сентябрь!L277+октябрь!L277+ноябрь!L277+декабрь!L277</f>
        <v>0</v>
      </c>
      <c r="P277" s="36">
        <f>январь!M277+февраль!M277+март!M277+апрель!M277+май!M277+июнь!M277+июль!M277+август!M277+сентябрь!M277+октябрь!M277+ноябрь!M277+декабрь!M277</f>
        <v>0</v>
      </c>
      <c r="Q277" s="36">
        <f>январь!N277+февраль!N277+март!N277+апрель!N277+май!N277+июнь!N277+июль!N277+август!N277+сентябрь!N277+октябрь!N277+ноябрь!N277+декабрь!N277</f>
        <v>0</v>
      </c>
      <c r="R277" s="29">
        <f>январь!O277+февраль!O277+март!O277+апрель!O277+май!O277+июнь!O277+июль!O277+август!O277+сентябрь!O277+октябрь!O277+ноябрь!O277+декабрь!O277</f>
        <v>0</v>
      </c>
      <c r="S277" s="36">
        <f>январь!P277+февраль!P277+март!P277+апрель!P277+май!P277+июнь!P277+июль!P277+август!P277+сентябрь!P277+октябрь!P277+ноябрь!P277+декабрь!P277</f>
        <v>0</v>
      </c>
      <c r="T277" s="29">
        <f>январь!Q277+февраль!Q277+март!Q277+апрель!Q277+май!Q277+июнь!Q277+июль!Q277+август!Q277+сентябрь!Q277+октябрь!Q277+ноябрь!Q277+декабрь!Q277</f>
        <v>0</v>
      </c>
      <c r="U277" s="36">
        <f>январь!R277+февраль!R277+март!R277+апрель!R277+май!R277+июнь!R277+июль!R277+август!R277+сентябрь!R277+октябрь!R277+ноябрь!R277+декабрь!R277</f>
        <v>0</v>
      </c>
      <c r="V277" s="36">
        <f>январь!S277+февраль!S277+март!S277+апрель!S277+май!S277+июнь!S277+июль!S277+август!S277+сентябрь!S277+октябрь!S277+ноябрь!S277+декабрь!S277</f>
        <v>0</v>
      </c>
      <c r="W277" s="36">
        <f>январь!T277+февраль!T277+март!T277+апрель!T277+май!T277+июнь!T277+июль!T277+август!T277+сентябрь!T277+октябрь!T277+ноябрь!T277+декабрь!T277</f>
        <v>0</v>
      </c>
      <c r="X277" s="36">
        <f>январь!U277+февраль!U277+март!U277+апрель!U277+май!U277+июнь!U277+июль!U277+август!U277+сентябрь!U277+октябрь!U277+ноябрь!U277+декабрь!U277</f>
        <v>0</v>
      </c>
      <c r="Y277" s="36">
        <f>январь!V277+февраль!V277+март!V277+апрель!V277+май!V277+июнь!V277+июль!V277+август!V277+сентябрь!V277+октябрь!V277+ноябрь!V277+декабрь!V277</f>
        <v>0</v>
      </c>
      <c r="Z277" s="36">
        <f>январь!W277+февраль!W277+март!W277+апрель!W277+май!W277+июнь!W277+июль!W277+август!W277+сентябрь!W277+октябрь!W277+ноябрь!W277+декабрь!W277</f>
        <v>0</v>
      </c>
      <c r="AA277" s="36">
        <f>январь!X277+февраль!X277+март!X277+апрель!X277+май!X277+июнь!X277+июль!X277+август!X277+сентябрь!X277+октябрь!X277+ноябрь!X277+декабрь!X277</f>
        <v>0</v>
      </c>
      <c r="AB277" s="29">
        <f>январь!Y277+февраль!Y277+март!Y277+апрель!Y277+май!Y277+июнь!Y277+июль!Y277+август!Y277+сентябрь!Y277+октябрь!Y277+ноябрь!Y277+декабрь!Y277</f>
        <v>0</v>
      </c>
      <c r="AC277" s="36">
        <f>январь!Z277+февраль!Z277+март!Z277+апрель!Z277+май!Z277+июнь!Z277+июль!Z277+август!Z277+сентябрь!Z277+октябрь!Z277+ноябрь!Z277+декабрь!Z277</f>
        <v>0</v>
      </c>
      <c r="AD277" s="66" t="str">
        <f>CONCATENATE(январь!AA277,$BZ$1,февраль!AA277,$BZ$1,март!AA277,$BZ$1,апрель!AA277,$BZ$1,май!AA277,$BZ$1,июнь!AA277,$BZ$1,июль!AA277,$BZ$1,август!AA277,$BZ$1,сентябрь!AA277,$BZ$1,октябрь!AA277,$BZ$1,ноябрь!AA277,$BZ$1,декабрь!AA277)</f>
        <v xml:space="preserve">           </v>
      </c>
      <c r="AE277" s="36">
        <f>январь!AB277+февраль!AB277+март!AB277+апрель!AB277+май!AB277+июнь!AB277+июль!AB277+август!AB277+сентябрь!AB277+октябрь!AB277+ноябрь!AB277+декабрь!AB277</f>
        <v>0</v>
      </c>
      <c r="AF277" s="36">
        <f>январь!AC277+февраль!AC277+март!AC277+апрель!AC277+май!AC277+июнь!AC277+июль!AC277+август!AC277+сентябрь!AC277+октябрь!AC277+ноябрь!AC277+декабрь!AC277</f>
        <v>0</v>
      </c>
      <c r="AG277" s="36">
        <f>январь!AD277+февраль!AD277+март!AD277+апрель!AD277+май!AD277+июнь!AD277+июль!AD277+август!AD277+сентябрь!AD277+октябрь!AD277+ноябрь!AD277+декабрь!AD277</f>
        <v>0</v>
      </c>
      <c r="AH277" s="36">
        <f>январь!AE277+февраль!AE277+март!AE277+апрель!AE277+май!AE277+июнь!AE277+июль!AE277+август!AE277+сентябрь!AE277+октябрь!AE277+ноябрь!AE277+декабрь!AE277</f>
        <v>0</v>
      </c>
      <c r="AI277" s="36">
        <f>январь!AF277+февраль!AF277+март!AF277+апрель!AF277+май!AF277+июнь!AF277+июль!AF277+август!AF277+сентябрь!AF277+октябрь!AF277+ноябрь!AF277+декабрь!AF277</f>
        <v>0</v>
      </c>
      <c r="AJ277" s="36">
        <f>январь!AG277+февраль!AG277+март!AG277+апрель!AG277+май!AG277+июнь!AG277+июль!AG277+август!AG277+сентябрь!AG277+октябрь!AG277+ноябрь!AG277+декабрь!AG277</f>
        <v>0</v>
      </c>
      <c r="AK277" s="29">
        <f>январь!AH277+февраль!AH277+март!AH277+апрель!AH277+май!AH277+июнь!AH277+июль!AH277+август!AH277+сентябрь!AH277+октябрь!AH277+ноябрь!AH277+декабрь!AH277</f>
        <v>0</v>
      </c>
      <c r="AL277" s="36">
        <f>январь!AI277+февраль!AI277+март!AI277+апрель!AI277+май!AI277+июнь!AI277+июль!AI277+август!AI277+сентябрь!AI277+октябрь!AI277+ноябрь!AI277+декабрь!AI277</f>
        <v>0</v>
      </c>
      <c r="AM277" s="29">
        <f>январь!AJ277+февраль!AJ277+март!AJ277+апрель!AJ277+май!AJ277+июнь!AJ277+июль!AJ277+август!AJ277+сентябрь!AJ277+октябрь!AJ277+ноябрь!AJ277+декабрь!AJ277</f>
        <v>0</v>
      </c>
      <c r="AN277" s="36">
        <f>январь!AK277+февраль!AK277+март!AK277+апрель!AK277+май!AK277+июнь!AK277+июль!AK277+август!AK277+сентябрь!AK277+октябрь!AK277+ноябрь!AK277+декабрь!AK277</f>
        <v>0</v>
      </c>
      <c r="AO277" s="36">
        <f>январь!AL277+февраль!AL277+март!AL277+апрель!AL277+май!AL277+июнь!AL277+июль!AL277+август!AL277+сентябрь!AL277+октябрь!AL277+ноябрь!AL277+декабрь!AL277</f>
        <v>0</v>
      </c>
      <c r="AP277" s="36">
        <f>январь!AM277+февраль!AM277+март!AM277+апрель!AM277+май!AM277+июнь!AM277+июль!AM277+август!AM277+сентябрь!AM277+октябрь!AM277+ноябрь!AM277+декабрь!AM277</f>
        <v>0</v>
      </c>
      <c r="AQ277" s="29">
        <f>январь!AN277+февраль!AN277+март!AN277+апрель!AN277+май!AN277+июнь!AN277+июль!AN277+август!AN277+сентябрь!AN277+октябрь!AN277+ноябрь!AN277+декабрь!AN277</f>
        <v>0</v>
      </c>
      <c r="AR277" s="36">
        <f>январь!AO277+февраль!AO277+март!AO277+апрель!AO277+май!AO277+июнь!AO277+июль!AO277+август!AO277+сентябрь!AO277+октябрь!AO277+ноябрь!AO277+декабрь!AO277</f>
        <v>0</v>
      </c>
      <c r="AS277" s="29">
        <f>январь!AP277+февраль!AP277+март!AP277+апрель!AP277+май!AP277+июнь!AP277+июль!AP277+август!AP277+сентябрь!AP277+октябрь!AP277+ноябрь!AP277+декабрь!AP277</f>
        <v>0</v>
      </c>
      <c r="AT277" s="36">
        <f>январь!AQ277+февраль!AQ277+март!AQ277+апрель!AQ277+май!AQ277+июнь!AQ277+июль!AQ277+август!AQ277+сентябрь!AQ277+октябрь!AQ277+ноябрь!AQ277+декабрь!AQ277</f>
        <v>0</v>
      </c>
      <c r="AU277" s="29">
        <f>январь!AR277+февраль!AR277+март!AR277+апрель!AR277+май!AR277+июнь!AR277+июль!AR277+август!AR277+сентябрь!AR277+октябрь!AR277+ноябрь!AR277+декабрь!AR277</f>
        <v>0</v>
      </c>
      <c r="AV277" s="36">
        <f>январь!AS277+февраль!AS277+март!AS277+апрель!AS277+май!AS277+июнь!AS277+июль!AS277+август!AS277+сентябрь!AS277+октябрь!AS277+ноябрь!AS277+декабрь!AS277</f>
        <v>0</v>
      </c>
      <c r="AW277" s="36">
        <f>январь!AT277+февраль!AT277+март!AT277+апрель!AT277+май!AT277+июнь!AT277+июль!AT277+август!AT277+сентябрь!AT277+октябрь!AT277+ноябрь!AT277+декабрь!AT277</f>
        <v>0</v>
      </c>
      <c r="AX277" s="36">
        <f>январь!AU277+февраль!AU277+март!AU277+апрель!AU277+май!AU277+июнь!AU277+июль!AU277+август!AU277+сентябрь!AU277+октябрь!AU277+ноябрь!AU277+декабрь!AU277</f>
        <v>0</v>
      </c>
      <c r="AY277" s="29">
        <f>январь!AV277+февраль!AV277+март!AV277+апрель!AV277+май!AV277+июнь!AV277+июль!AV277+август!AV277+сентябрь!AV277+октябрь!AV277+ноябрь!AV277+декабрь!AV277</f>
        <v>0</v>
      </c>
      <c r="AZ277" s="36">
        <f>январь!AW277+февраль!AW277+март!AW277+апрель!AW277+май!AW277+июнь!AW277+июль!AW277+август!AW277+сентябрь!AW277+октябрь!AW277+ноябрь!AW277+декабрь!AW277</f>
        <v>0</v>
      </c>
      <c r="BA277" s="36">
        <f>январь!AX277+февраль!AX277+март!AX277+апрель!AX277+май!AX277+июнь!AX277+июль!AX277+август!AX277+сентябрь!AX277+октябрь!AX277+ноябрь!AX277+декабрь!AX277</f>
        <v>0</v>
      </c>
      <c r="BB277" s="36">
        <f>январь!AY277+февраль!AY277+март!AY277+апрель!AY277+май!AY277+июнь!AY277+июль!AY277+август!AY277+сентябрь!AY277+октябрь!AY277+ноябрь!AY277+декабрь!AY277</f>
        <v>0</v>
      </c>
      <c r="BC277" s="29">
        <f>январь!AZ277+февраль!AZ277+март!AZ277+апрель!AZ277+май!AZ277+июнь!AZ277+июль!AZ277+август!AZ277+сентябрь!AZ277+октябрь!AZ277+ноябрь!AZ277+декабрь!AZ277</f>
        <v>0</v>
      </c>
      <c r="BD277" s="36">
        <f>январь!BA277+февраль!BA277+март!BA277+апрель!BA277+май!BA277+июнь!BA277+июль!BA277+август!BA277+сентябрь!BA277+октябрь!BA277+ноябрь!BA277+декабрь!BA277</f>
        <v>0</v>
      </c>
      <c r="BE277" s="36">
        <f>январь!BB277+февраль!BB277+март!BB277+апрель!BB277+май!BB277+июнь!BB277+июль!BB277+август!BB277+сентябрь!BB277+октябрь!BB277+ноябрь!BB277+декабрь!BB277</f>
        <v>0</v>
      </c>
      <c r="BF277" s="36">
        <f>январь!BC277+февраль!BC277+март!BC277+апрель!BC277+май!BC277+июнь!BC277+июль!BC277+август!BC277+сентябрь!BC277+октябрь!BC277+ноябрь!BC277+декабрь!BC277</f>
        <v>0</v>
      </c>
      <c r="BG277" s="36">
        <f>январь!BD277+февраль!BD277+март!BD277+апрель!BD277+май!BD277+июнь!BD277+июль!BD277+август!BD277+сентябрь!BD277+октябрь!BD277+ноябрь!BD277+декабрь!BD277</f>
        <v>0</v>
      </c>
      <c r="BH277" s="36">
        <f>январь!BE277+февраль!BE277+март!BE277+апрель!BE277+май!BE277+июнь!BE277+июль!BE277+август!BE277+сентябрь!BE277+октябрь!BE277+ноябрь!BE277+декабрь!BE277</f>
        <v>0</v>
      </c>
      <c r="BI277" s="36">
        <f>январь!BF277+февраль!BF277+март!BF277+апрель!BF277+май!BF277+июнь!BF277+июль!BF277+август!BF277+сентябрь!BF277+октябрь!BF277+ноябрь!BF277+декабрь!BF277</f>
        <v>0</v>
      </c>
      <c r="BJ277" s="36">
        <f>январь!BG277+февраль!BG277+март!BG277+апрель!BG277+май!BG277+июнь!BG277+июль!BG277+август!BG277+сентябрь!BG277+октябрь!BG277+ноябрь!BG277+декабрь!BG277</f>
        <v>0</v>
      </c>
      <c r="BK277" s="36">
        <f>январь!BH277+февраль!BH277+март!BH277+апрель!BH277+май!BH277+июнь!BH277+июль!BH277+август!BH277+сентябрь!BH277+октябрь!BH277+ноябрь!BH277+декабрь!BH277</f>
        <v>0</v>
      </c>
      <c r="BL277" s="36">
        <f>январь!BI277+февраль!BI277+март!BI277+апрель!BI277+май!BI277+июнь!BI277+июль!BI277+август!BI277+сентябрь!BI277+октябрь!BI277+ноябрь!BI277+декабрь!BI277</f>
        <v>0</v>
      </c>
      <c r="BM277" s="29">
        <f>январь!BJ277+февраль!BJ277+март!BJ277+апрель!BJ277+май!BJ277+июнь!BJ277+июль!BJ277+август!BJ277+сентябрь!BJ277+октябрь!BJ277+ноябрь!BJ277+декабрь!BJ277</f>
        <v>0</v>
      </c>
      <c r="BN277" s="36">
        <f>январь!BK277+февраль!BK277+март!BK277+апрель!BK277+май!BK277+июнь!BK277+июль!BK277+август!BK277+сентябрь!BK277+октябрь!BK277+ноябрь!BK277+декабрь!BK277</f>
        <v>0</v>
      </c>
      <c r="BO277" s="29">
        <f>январь!BL277+февраль!BL277+март!BL277+апрель!BL277+май!BL277+июнь!BL277+июль!BL277+август!BL277+сентябрь!BL277+октябрь!BL277+ноябрь!BL277+декабрь!BL277</f>
        <v>10</v>
      </c>
      <c r="BP277" s="36">
        <f>январь!BM277+февраль!BM277+март!BM277+апрель!BM277+май!BM277+июнь!BM277+июль!BM277+август!BM277+сентябрь!BM277+октябрь!BM277+ноябрь!BM277+декабрь!BM277</f>
        <v>8.8239999999999998</v>
      </c>
      <c r="BQ277" s="36">
        <f>январь!BN277+февраль!BN277+март!BN277+апрель!BN277+май!BN277+июнь!BN277+июль!BN277+август!BN277+сентябрь!BN277+октябрь!BN277+ноябрь!BN277+декабрь!BN277</f>
        <v>0</v>
      </c>
      <c r="BR277" s="36">
        <f>январь!BO277+февраль!BO277+март!BO277+апрель!BO277+май!BO277+июнь!BO277+июль!BO277+август!BO277+сентябрь!BO277+октябрь!BO277+ноябрь!BO277+декабрь!BO277</f>
        <v>0</v>
      </c>
      <c r="BS277" s="29">
        <f>январь!BP277+февраль!BP277+март!BP277+апрель!BP277+май!BP277+июнь!BP277+июль!BP277+август!BP277+сентябрь!BP277+октябрь!BP277+ноябрь!BP277+декабрь!BP277</f>
        <v>0</v>
      </c>
      <c r="BT277" s="36">
        <f>январь!BQ277+февраль!BQ277+март!BQ277+апрель!BQ277+май!BQ277+июнь!BQ277+июль!BQ277+август!BQ277+сентябрь!BQ277+октябрь!BQ277+ноябрь!BQ277+декабрь!BQ277</f>
        <v>0</v>
      </c>
      <c r="BU277" s="29">
        <f>январь!BR277+февраль!BR277+март!BR277+апрель!BR277+май!BR277+июнь!BR277+июль!BR277+август!BR277+сентябрь!BR277+октябрь!BR277+ноябрь!BR277+декабрь!BR277</f>
        <v>0</v>
      </c>
      <c r="BV277" s="36">
        <f>январь!BS277+февраль!BS277+март!BS277+апрель!BS277+май!BS277+июнь!BS277+июль!BS277+август!BS277+сентябрь!BS277+октябрь!BS277+ноябрь!BS277+декабрь!BS277</f>
        <v>0</v>
      </c>
      <c r="BW277" s="36">
        <f>январь!BT277+февраль!BT277+март!BT277+апрель!BT277+май!BT277+июнь!BT277+июль!BT277+август!BT277+сентябрь!BT277+октябрь!BT277+ноябрь!BT277+декабрь!BT277</f>
        <v>0</v>
      </c>
      <c r="BX277" s="36">
        <f>январь!BU277+февраль!BU277+март!BU277+апрель!BU277+май!BU277+июнь!BU277+июль!BU277+август!BU277+сентябрь!BU277+октябрь!BU277+ноябрь!BU277+декабрь!BU277</f>
        <v>0</v>
      </c>
      <c r="BY277" s="36">
        <f>январь!BV277+февраль!BV277+март!BV277+апрель!BV277+май!BV277+июнь!BV277+июль!BV277+август!BV277+сентябрь!BV277+октябрь!BV277+ноябрь!BV277+декабрь!BV277</f>
        <v>3.5840000000000001</v>
      </c>
      <c r="BZ277" s="77">
        <v>0</v>
      </c>
    </row>
    <row r="278" spans="1:78" x14ac:dyDescent="0.25">
      <c r="A278" s="16">
        <v>276</v>
      </c>
      <c r="B278" s="16">
        <v>3</v>
      </c>
      <c r="C278" s="37" t="s">
        <v>731</v>
      </c>
      <c r="D278" s="51">
        <v>343.47030956521741</v>
      </c>
      <c r="E278" s="25">
        <v>-239.69968999999998</v>
      </c>
      <c r="F278" s="26">
        <f t="shared" si="12"/>
        <v>34.174619565217426</v>
      </c>
      <c r="G278" s="26">
        <f t="shared" si="13"/>
        <v>273.8743095652174</v>
      </c>
      <c r="H278" s="26">
        <f t="shared" si="14"/>
        <v>69.596000000000004</v>
      </c>
      <c r="I278" s="36">
        <f>январь!F278+февраль!F278+март!F278+апрель!F278+май!F278+июнь!F278+июль!F278+август!F278+сентябрь!F278+октябрь!F278+ноябрь!F278+декабрь!F278</f>
        <v>0</v>
      </c>
      <c r="J278" s="36">
        <f>январь!G278+февраль!G278+март!G278+апрель!G278+май!G278+июнь!G278+июль!G278+август!G278+сентябрь!G278+октябрь!G278+ноябрь!G278+декабрь!G278</f>
        <v>0</v>
      </c>
      <c r="K278" s="36">
        <f>январь!H278+февраль!H278+март!H278+апрель!H278+май!H278+июнь!H278+июль!H278+август!H278+сентябрь!H278+октябрь!H278+ноябрь!H278+декабрь!H278</f>
        <v>0</v>
      </c>
      <c r="L278" s="27">
        <f>январь!I278+февраль!I278+март!I278+апрель!I278+май!I278+июнь!I278+июль!I278+август!I278+сентябрь!I278+октябрь!I278+ноябрь!I278+декабрь!I278</f>
        <v>0</v>
      </c>
      <c r="M278" s="36">
        <f>январь!J278+февраль!J278+март!J278+апрель!J278+май!J278+июнь!J278+июль!J278+август!J278+сентябрь!J278+октябрь!J278+ноябрь!J278+декабрь!J278</f>
        <v>0</v>
      </c>
      <c r="N278" s="36">
        <f>январь!K278+февраль!K278+март!K278+апрель!K278+май!K278+июнь!K278+июль!K278+август!K278+сентябрь!K278+октябрь!K278+ноябрь!K278+декабрь!K278</f>
        <v>0</v>
      </c>
      <c r="O278" s="36">
        <f>январь!L278+февраль!L278+март!L278+апрель!L278+май!L278+июнь!L278+июль!L278+август!L278+сентябрь!L278+октябрь!L278+ноябрь!L278+декабрь!L278</f>
        <v>0</v>
      </c>
      <c r="P278" s="36">
        <f>январь!M278+февраль!M278+март!M278+апрель!M278+май!M278+июнь!M278+июль!M278+август!M278+сентябрь!M278+октябрь!M278+ноябрь!M278+декабрь!M278</f>
        <v>0</v>
      </c>
      <c r="Q278" s="36">
        <f>январь!N278+февраль!N278+март!N278+апрель!N278+май!N278+июнь!N278+июль!N278+август!N278+сентябрь!N278+октябрь!N278+ноябрь!N278+декабрь!N278</f>
        <v>0</v>
      </c>
      <c r="R278" s="29">
        <f>январь!O278+февраль!O278+март!O278+апрель!O278+май!O278+июнь!O278+июль!O278+август!O278+сентябрь!O278+октябрь!O278+ноябрь!O278+декабрь!O278</f>
        <v>0</v>
      </c>
      <c r="S278" s="36">
        <f>январь!P278+февраль!P278+март!P278+апрель!P278+май!P278+июнь!P278+июль!P278+август!P278+сентябрь!P278+октябрь!P278+ноябрь!P278+декабрь!P278</f>
        <v>0</v>
      </c>
      <c r="T278" s="29">
        <f>январь!Q278+февраль!Q278+март!Q278+апрель!Q278+май!Q278+июнь!Q278+июль!Q278+август!Q278+сентябрь!Q278+октябрь!Q278+ноябрь!Q278+декабрь!Q278</f>
        <v>0</v>
      </c>
      <c r="U278" s="36">
        <f>январь!R278+февраль!R278+март!R278+апрель!R278+май!R278+июнь!R278+июль!R278+август!R278+сентябрь!R278+октябрь!R278+ноябрь!R278+декабрь!R278</f>
        <v>0</v>
      </c>
      <c r="V278" s="36">
        <f>январь!S278+февраль!S278+март!S278+апрель!S278+май!S278+июнь!S278+июль!S278+август!S278+сентябрь!S278+октябрь!S278+ноябрь!S278+декабрь!S278</f>
        <v>0</v>
      </c>
      <c r="W278" s="36">
        <f>январь!T278+февраль!T278+март!T278+апрель!T278+май!T278+июнь!T278+июль!T278+август!T278+сентябрь!T278+октябрь!T278+ноябрь!T278+декабрь!T278</f>
        <v>0</v>
      </c>
      <c r="X278" s="36">
        <f>январь!U278+февраль!U278+март!U278+апрель!U278+май!U278+июнь!U278+июль!U278+август!U278+сентябрь!U278+октябрь!U278+ноябрь!U278+декабрь!U278</f>
        <v>8.0000000000000002E-3</v>
      </c>
      <c r="Y278" s="36">
        <f>январь!V278+февраль!V278+март!V278+апрель!V278+май!V278+июнь!V278+июль!V278+август!V278+сентябрь!V278+октябрь!V278+ноябрь!V278+декабрь!V278</f>
        <v>15.452999999999999</v>
      </c>
      <c r="Z278" s="36">
        <f>январь!W278+февраль!W278+март!W278+апрель!W278+май!W278+июнь!W278+июль!W278+август!W278+сентябрь!W278+октябрь!W278+ноябрь!W278+декабрь!W278</f>
        <v>0</v>
      </c>
      <c r="AA278" s="36">
        <f>январь!X278+февраль!X278+март!X278+апрель!X278+май!X278+июнь!X278+июль!X278+август!X278+сентябрь!X278+октябрь!X278+ноябрь!X278+декабрь!X278</f>
        <v>0</v>
      </c>
      <c r="AB278" s="29">
        <f>январь!Y278+февраль!Y278+март!Y278+апрель!Y278+май!Y278+июнь!Y278+июль!Y278+август!Y278+сентябрь!Y278+октябрь!Y278+ноябрь!Y278+декабрь!Y278</f>
        <v>0</v>
      </c>
      <c r="AC278" s="36">
        <f>январь!Z278+февраль!Z278+март!Z278+апрель!Z278+май!Z278+июнь!Z278+июль!Z278+август!Z278+сентябрь!Z278+октябрь!Z278+ноябрь!Z278+декабрь!Z278</f>
        <v>0</v>
      </c>
      <c r="AD278" s="66" t="str">
        <f>CONCATENATE(январь!AA278,$BZ$1,февраль!AA278,$BZ$1,март!AA278,$BZ$1,апрель!AA278,$BZ$1,май!AA278,$BZ$1,июнь!AA278,$BZ$1,июль!AA278,$BZ$1,август!AA278,$BZ$1,сентябрь!AA278,$BZ$1,октябрь!AA278,$BZ$1,ноябрь!AA278,$BZ$1,декабрь!AA278)</f>
        <v xml:space="preserve">           </v>
      </c>
      <c r="AE278" s="36">
        <f>январь!AB278+февраль!AB278+март!AB278+апрель!AB278+май!AB278+июнь!AB278+июль!AB278+август!AB278+сентябрь!AB278+октябрь!AB278+ноябрь!AB278+декабрь!AB278</f>
        <v>0</v>
      </c>
      <c r="AF278" s="36">
        <f>январь!AC278+февраль!AC278+март!AC278+апрель!AC278+май!AC278+июнь!AC278+июль!AC278+август!AC278+сентябрь!AC278+октябрь!AC278+ноябрь!AC278+декабрь!AC278</f>
        <v>0</v>
      </c>
      <c r="AG278" s="36">
        <f>январь!AD278+февраль!AD278+март!AD278+апрель!AD278+май!AD278+июнь!AD278+июль!AD278+август!AD278+сентябрь!AD278+октябрь!AD278+ноябрь!AD278+декабрь!AD278</f>
        <v>0</v>
      </c>
      <c r="AH278" s="36">
        <f>январь!AE278+февраль!AE278+март!AE278+апрель!AE278+май!AE278+июнь!AE278+июль!AE278+август!AE278+сентябрь!AE278+октябрь!AE278+ноябрь!AE278+декабрь!AE278</f>
        <v>0</v>
      </c>
      <c r="AI278" s="36">
        <f>январь!AF278+февраль!AF278+март!AF278+апрель!AF278+май!AF278+июнь!AF278+июль!AF278+август!AF278+сентябрь!AF278+октябрь!AF278+ноябрь!AF278+декабрь!AF278</f>
        <v>0</v>
      </c>
      <c r="AJ278" s="36">
        <f>январь!AG278+февраль!AG278+март!AG278+апрель!AG278+май!AG278+июнь!AG278+июль!AG278+август!AG278+сентябрь!AG278+октябрь!AG278+ноябрь!AG278+декабрь!AG278</f>
        <v>0</v>
      </c>
      <c r="AK278" s="29">
        <f>январь!AH278+февраль!AH278+март!AH278+апрель!AH278+май!AH278+июнь!AH278+июль!AH278+август!AH278+сентябрь!AH278+октябрь!AH278+ноябрь!AH278+декабрь!AH278</f>
        <v>0</v>
      </c>
      <c r="AL278" s="36">
        <f>январь!AI278+февраль!AI278+март!AI278+апрель!AI278+май!AI278+июнь!AI278+июль!AI278+август!AI278+сентябрь!AI278+октябрь!AI278+ноябрь!AI278+декабрь!AI278</f>
        <v>0</v>
      </c>
      <c r="AM278" s="29">
        <f>январь!AJ278+февраль!AJ278+март!AJ278+апрель!AJ278+май!AJ278+июнь!AJ278+июль!AJ278+август!AJ278+сентябрь!AJ278+октябрь!AJ278+ноябрь!AJ278+декабрь!AJ278</f>
        <v>0</v>
      </c>
      <c r="AN278" s="36">
        <f>январь!AK278+февраль!AK278+март!AK278+апрель!AK278+май!AK278+июнь!AK278+июль!AK278+август!AK278+сентябрь!AK278+октябрь!AK278+ноябрь!AK278+декабрь!AK278</f>
        <v>0</v>
      </c>
      <c r="AO278" s="36">
        <f>январь!AL278+февраль!AL278+март!AL278+апрель!AL278+май!AL278+июнь!AL278+июль!AL278+август!AL278+сентябрь!AL278+октябрь!AL278+ноябрь!AL278+декабрь!AL278</f>
        <v>0</v>
      </c>
      <c r="AP278" s="36">
        <f>январь!AM278+февраль!AM278+март!AM278+апрель!AM278+май!AM278+июнь!AM278+июль!AM278+август!AM278+сентябрь!AM278+октябрь!AM278+ноябрь!AM278+декабрь!AM278</f>
        <v>0</v>
      </c>
      <c r="AQ278" s="29">
        <f>январь!AN278+февраль!AN278+март!AN278+апрель!AN278+май!AN278+июнь!AN278+июль!AN278+август!AN278+сентябрь!AN278+октябрь!AN278+ноябрь!AN278+декабрь!AN278</f>
        <v>0</v>
      </c>
      <c r="AR278" s="36">
        <f>январь!AO278+февраль!AO278+март!AO278+апрель!AO278+май!AO278+июнь!AO278+июль!AO278+август!AO278+сентябрь!AO278+октябрь!AO278+ноябрь!AO278+декабрь!AO278</f>
        <v>0</v>
      </c>
      <c r="AS278" s="29">
        <f>январь!AP278+февраль!AP278+март!AP278+апрель!AP278+май!AP278+июнь!AP278+июль!AP278+август!AP278+сентябрь!AP278+октябрь!AP278+ноябрь!AP278+декабрь!AP278</f>
        <v>0</v>
      </c>
      <c r="AT278" s="36">
        <f>январь!AQ278+февраль!AQ278+март!AQ278+апрель!AQ278+май!AQ278+июнь!AQ278+июль!AQ278+август!AQ278+сентябрь!AQ278+октябрь!AQ278+ноябрь!AQ278+декабрь!AQ278</f>
        <v>0</v>
      </c>
      <c r="AU278" s="29">
        <f>январь!AR278+февраль!AR278+март!AR278+апрель!AR278+май!AR278+июнь!AR278+июль!AR278+август!AR278+сентябрь!AR278+октябрь!AR278+ноябрь!AR278+декабрь!AR278</f>
        <v>0</v>
      </c>
      <c r="AV278" s="36">
        <f>январь!AS278+февраль!AS278+март!AS278+апрель!AS278+май!AS278+июнь!AS278+июль!AS278+август!AS278+сентябрь!AS278+октябрь!AS278+ноябрь!AS278+декабрь!AS278</f>
        <v>0</v>
      </c>
      <c r="AW278" s="36">
        <f>январь!AT278+февраль!AT278+март!AT278+апрель!AT278+май!AT278+июнь!AT278+июль!AT278+август!AT278+сентябрь!AT278+октябрь!AT278+ноябрь!AT278+декабрь!AT278</f>
        <v>0</v>
      </c>
      <c r="AX278" s="36">
        <f>январь!AU278+февраль!AU278+март!AU278+апрель!AU278+май!AU278+июнь!AU278+июль!AU278+август!AU278+сентябрь!AU278+октябрь!AU278+ноябрь!AU278+декабрь!AU278</f>
        <v>0</v>
      </c>
      <c r="AY278" s="29">
        <f>январь!AV278+февраль!AV278+март!AV278+апрель!AV278+май!AV278+июнь!AV278+июль!AV278+август!AV278+сентябрь!AV278+октябрь!AV278+ноябрь!AV278+декабрь!AV278</f>
        <v>0</v>
      </c>
      <c r="AZ278" s="36">
        <f>январь!AW278+февраль!AW278+март!AW278+апрель!AW278+май!AW278+июнь!AW278+июль!AW278+август!AW278+сентябрь!AW278+октябрь!AW278+ноябрь!AW278+декабрь!AW278</f>
        <v>0</v>
      </c>
      <c r="BA278" s="36">
        <f>январь!AX278+февраль!AX278+март!AX278+апрель!AX278+май!AX278+июнь!AX278+июль!AX278+август!AX278+сентябрь!AX278+октябрь!AX278+ноябрь!AX278+декабрь!AX278</f>
        <v>0</v>
      </c>
      <c r="BB278" s="36">
        <f>январь!AY278+февраль!AY278+март!AY278+апрель!AY278+май!AY278+июнь!AY278+июль!AY278+август!AY278+сентябрь!AY278+октябрь!AY278+ноябрь!AY278+декабрь!AY278</f>
        <v>0</v>
      </c>
      <c r="BC278" s="29">
        <f>январь!AZ278+февраль!AZ278+март!AZ278+апрель!AZ278+май!AZ278+июнь!AZ278+июль!AZ278+август!AZ278+сентябрь!AZ278+октябрь!AZ278+ноябрь!AZ278+декабрь!AZ278</f>
        <v>0</v>
      </c>
      <c r="BD278" s="36">
        <f>январь!BA278+февраль!BA278+март!BA278+апрель!BA278+май!BA278+июнь!BA278+июль!BA278+август!BA278+сентябрь!BA278+октябрь!BA278+ноябрь!BA278+декабрь!BA278</f>
        <v>0</v>
      </c>
      <c r="BE278" s="36">
        <f>январь!BB278+февраль!BB278+март!BB278+апрель!BB278+май!BB278+июнь!BB278+июль!BB278+август!BB278+сентябрь!BB278+октябрь!BB278+ноябрь!BB278+декабрь!BB278</f>
        <v>0</v>
      </c>
      <c r="BF278" s="36">
        <f>январь!BC278+февраль!BC278+март!BC278+апрель!BC278+май!BC278+июнь!BC278+июль!BC278+август!BC278+сентябрь!BC278+октябрь!BC278+ноябрь!BC278+декабрь!BC278</f>
        <v>0</v>
      </c>
      <c r="BG278" s="36">
        <f>январь!BD278+февраль!BD278+март!BD278+апрель!BD278+май!BD278+июнь!BD278+июль!BD278+август!BD278+сентябрь!BD278+октябрь!BD278+ноябрь!BD278+декабрь!BD278</f>
        <v>0</v>
      </c>
      <c r="BH278" s="36">
        <f>январь!BE278+февраль!BE278+март!BE278+апрель!BE278+май!BE278+июнь!BE278+июль!BE278+август!BE278+сентябрь!BE278+октябрь!BE278+ноябрь!BE278+декабрь!BE278</f>
        <v>0</v>
      </c>
      <c r="BI278" s="36">
        <f>январь!BF278+февраль!BF278+март!BF278+апрель!BF278+май!BF278+июнь!BF278+июль!BF278+август!BF278+сентябрь!BF278+октябрь!BF278+ноябрь!BF278+декабрь!BF278</f>
        <v>2E-3</v>
      </c>
      <c r="BJ278" s="36">
        <f>январь!BG278+февраль!BG278+март!BG278+апрель!BG278+май!BG278+июнь!BG278+июль!BG278+август!BG278+сентябрь!BG278+октябрь!BG278+ноябрь!BG278+декабрь!BG278</f>
        <v>2.2709999999999999</v>
      </c>
      <c r="BK278" s="36">
        <f>январь!BH278+февраль!BH278+март!BH278+апрель!BH278+май!BH278+июнь!BH278+июль!BH278+август!BH278+сентябрь!BH278+октябрь!BH278+ноябрь!BH278+декабрь!BH278</f>
        <v>0.01</v>
      </c>
      <c r="BL278" s="36">
        <f>январь!BI278+февраль!BI278+март!BI278+апрель!BI278+май!BI278+июнь!BI278+июль!BI278+август!BI278+сентябрь!BI278+октябрь!BI278+ноябрь!BI278+декабрь!BI278</f>
        <v>4.0519999999999996</v>
      </c>
      <c r="BM278" s="29">
        <f>январь!BJ278+февраль!BJ278+март!BJ278+апрель!BJ278+май!BJ278+июнь!BJ278+июль!BJ278+август!BJ278+сентябрь!BJ278+октябрь!BJ278+ноябрь!BJ278+декабрь!BJ278</f>
        <v>0</v>
      </c>
      <c r="BN278" s="36">
        <f>январь!BK278+февраль!BK278+март!BK278+апрель!BK278+май!BK278+июнь!BK278+июль!BK278+август!BK278+сентябрь!BK278+октябрь!BK278+ноябрь!BK278+декабрь!BK278</f>
        <v>0</v>
      </c>
      <c r="BO278" s="29">
        <f>январь!BL278+февраль!BL278+март!BL278+апрель!BL278+май!BL278+июнь!BL278+июль!BL278+август!BL278+сентябрь!BL278+октябрь!BL278+ноябрь!BL278+декабрь!BL278</f>
        <v>0</v>
      </c>
      <c r="BP278" s="36">
        <f>январь!BM278+февраль!BM278+март!BM278+апрель!BM278+май!BM278+июнь!BM278+июль!BM278+август!BM278+сентябрь!BM278+октябрь!BM278+ноябрь!BM278+декабрь!BM278</f>
        <v>0</v>
      </c>
      <c r="BQ278" s="36">
        <f>январь!BN278+февраль!BN278+март!BN278+апрель!BN278+май!BN278+июнь!BN278+июль!BN278+август!BN278+сентябрь!BN278+октябрь!BN278+ноябрь!BN278+декабрь!BN278</f>
        <v>0.06</v>
      </c>
      <c r="BR278" s="36">
        <f>январь!BO278+февраль!BO278+март!BO278+апрель!BO278+май!BO278+июнь!BO278+июль!BO278+август!BO278+сентябрь!BO278+октябрь!BO278+ноябрь!BO278+декабрь!BO278</f>
        <v>11.611000000000001</v>
      </c>
      <c r="BS278" s="29">
        <f>январь!BP278+февраль!BP278+март!BP278+апрель!BP278+май!BP278+июнь!BP278+июль!BP278+август!BP278+сентябрь!BP278+октябрь!BP278+ноябрь!BP278+декабрь!BP278</f>
        <v>6</v>
      </c>
      <c r="BT278" s="36">
        <f>январь!BQ278+февраль!BQ278+март!BQ278+апрель!BQ278+май!BQ278+июнь!BQ278+июль!BQ278+август!BQ278+сентябрь!BQ278+октябрь!BQ278+ноябрь!BQ278+декабрь!BQ278</f>
        <v>6.8000000000000007</v>
      </c>
      <c r="BU278" s="29">
        <f>январь!BR278+февраль!BR278+март!BR278+апрель!BR278+май!BR278+июнь!BR278+июль!BR278+август!BR278+сентябрь!BR278+октябрь!BR278+ноябрь!BR278+декабрь!BR278</f>
        <v>0</v>
      </c>
      <c r="BV278" s="36">
        <f>январь!BS278+февраль!BS278+март!BS278+апрель!BS278+май!BS278+июнь!BS278+июль!BS278+август!BS278+сентябрь!BS278+октябрь!BS278+ноябрь!BS278+декабрь!BS278</f>
        <v>0</v>
      </c>
      <c r="BW278" s="36">
        <f>январь!BT278+февраль!BT278+март!BT278+апрель!BT278+май!BT278+июнь!BT278+июль!BT278+август!BT278+сентябрь!BT278+октябрь!BT278+ноябрь!BT278+декабрь!BT278</f>
        <v>0</v>
      </c>
      <c r="BX278" s="36">
        <f>январь!BU278+февраль!BU278+март!BU278+апрель!BU278+май!BU278+июнь!BU278+июль!BU278+август!BU278+сентябрь!BU278+октябрь!BU278+ноябрь!BU278+декабрь!BU278</f>
        <v>0</v>
      </c>
      <c r="BY278" s="36">
        <f>январь!BV278+февраль!BV278+март!BV278+апрель!BV278+май!BV278+июнь!BV278+июль!BV278+август!BV278+сентябрь!BV278+октябрь!BV278+ноябрь!BV278+декабрь!BV278</f>
        <v>29.408999999999999</v>
      </c>
      <c r="BZ278" s="77">
        <v>3</v>
      </c>
    </row>
    <row r="279" spans="1:78" x14ac:dyDescent="0.25">
      <c r="A279" s="16">
        <v>277</v>
      </c>
      <c r="B279" s="16">
        <v>3</v>
      </c>
      <c r="C279" s="37" t="s">
        <v>732</v>
      </c>
      <c r="D279" s="51">
        <v>141.91472883091785</v>
      </c>
      <c r="E279" s="25">
        <v>420.38115000000005</v>
      </c>
      <c r="F279" s="26">
        <f t="shared" si="12"/>
        <v>492.62087883091789</v>
      </c>
      <c r="G279" s="26">
        <f t="shared" si="13"/>
        <v>72.239728830917855</v>
      </c>
      <c r="H279" s="26">
        <f t="shared" si="14"/>
        <v>69.674999999999997</v>
      </c>
      <c r="I279" s="36">
        <f>январь!F279+февраль!F279+март!F279+апрель!F279+май!F279+июнь!F279+июль!F279+август!F279+сентябрь!F279+октябрь!F279+ноябрь!F279+декабрь!F279</f>
        <v>0</v>
      </c>
      <c r="J279" s="36">
        <f>январь!G279+февраль!G279+март!G279+апрель!G279+май!G279+июнь!G279+июль!G279+август!G279+сентябрь!G279+октябрь!G279+ноябрь!G279+декабрь!G279</f>
        <v>0</v>
      </c>
      <c r="K279" s="36">
        <f>январь!H279+февраль!H279+март!H279+апрель!H279+май!H279+июнь!H279+июль!H279+август!H279+сентябрь!H279+октябрь!H279+ноябрь!H279+декабрь!H279</f>
        <v>0</v>
      </c>
      <c r="L279" s="27">
        <f>январь!I279+февраль!I279+март!I279+апрель!I279+май!I279+июнь!I279+июль!I279+август!I279+сентябрь!I279+октябрь!I279+ноябрь!I279+декабрь!I279</f>
        <v>0</v>
      </c>
      <c r="M279" s="36">
        <f>январь!J279+февраль!J279+март!J279+апрель!J279+май!J279+июнь!J279+июль!J279+август!J279+сентябрь!J279+октябрь!J279+ноябрь!J279+декабрь!J279</f>
        <v>0</v>
      </c>
      <c r="N279" s="36">
        <f>январь!K279+февраль!K279+март!K279+апрель!K279+май!K279+июнь!K279+июль!K279+август!K279+сентябрь!K279+октябрь!K279+ноябрь!K279+декабрь!K279</f>
        <v>0.20599999999999999</v>
      </c>
      <c r="O279" s="36">
        <f>январь!L279+февраль!L279+март!L279+апрель!L279+май!L279+июнь!L279+июль!L279+август!L279+сентябрь!L279+октябрь!L279+ноябрь!L279+декабрь!L279</f>
        <v>47.356999999999999</v>
      </c>
      <c r="P279" s="36">
        <f>январь!M279+февраль!M279+март!M279+апрель!M279+май!M279+июнь!M279+июль!M279+август!M279+сентябрь!M279+октябрь!M279+ноябрь!M279+декабрь!M279</f>
        <v>0</v>
      </c>
      <c r="Q279" s="36">
        <f>январь!N279+февраль!N279+март!N279+апрель!N279+май!N279+июнь!N279+июль!N279+август!N279+сентябрь!N279+октябрь!N279+ноябрь!N279+декабрь!N279</f>
        <v>0</v>
      </c>
      <c r="R279" s="29">
        <f>январь!O279+февраль!O279+март!O279+апрель!O279+май!O279+июнь!O279+июль!O279+август!O279+сентябрь!O279+октябрь!O279+ноябрь!O279+декабрь!O279</f>
        <v>0</v>
      </c>
      <c r="S279" s="36">
        <f>январь!P279+февраль!P279+март!P279+апрель!P279+май!P279+июнь!P279+июль!P279+август!P279+сентябрь!P279+октябрь!P279+ноябрь!P279+декабрь!P279</f>
        <v>0</v>
      </c>
      <c r="T279" s="29">
        <f>январь!Q279+февраль!Q279+март!Q279+апрель!Q279+май!Q279+июнь!Q279+июль!Q279+август!Q279+сентябрь!Q279+октябрь!Q279+ноябрь!Q279+декабрь!Q279</f>
        <v>0</v>
      </c>
      <c r="U279" s="36">
        <f>январь!R279+февраль!R279+март!R279+апрель!R279+май!R279+июнь!R279+июль!R279+август!R279+сентябрь!R279+октябрь!R279+ноябрь!R279+декабрь!R279</f>
        <v>0</v>
      </c>
      <c r="V279" s="36">
        <f>январь!S279+февраль!S279+март!S279+апрель!S279+май!S279+июнь!S279+июль!S279+август!S279+сентябрь!S279+октябрь!S279+ноябрь!S279+декабрь!S279</f>
        <v>0</v>
      </c>
      <c r="W279" s="36">
        <f>январь!T279+февраль!T279+март!T279+апрель!T279+май!T279+июнь!T279+июль!T279+август!T279+сентябрь!T279+октябрь!T279+ноябрь!T279+декабрь!T279</f>
        <v>0</v>
      </c>
      <c r="X279" s="36">
        <f>январь!U279+февраль!U279+март!U279+апрель!U279+май!U279+июнь!U279+июль!U279+август!U279+сентябрь!U279+октябрь!U279+ноябрь!U279+декабрь!U279</f>
        <v>0</v>
      </c>
      <c r="Y279" s="36">
        <f>январь!V279+февраль!V279+март!V279+апрель!V279+май!V279+июнь!V279+июль!V279+август!V279+сентябрь!V279+октябрь!V279+ноябрь!V279+декабрь!V279</f>
        <v>0</v>
      </c>
      <c r="Z279" s="36">
        <f>январь!W279+февраль!W279+март!W279+апрель!W279+май!W279+июнь!W279+июль!W279+август!W279+сентябрь!W279+октябрь!W279+ноябрь!W279+декабрь!W279</f>
        <v>0</v>
      </c>
      <c r="AA279" s="36">
        <f>январь!X279+февраль!X279+март!X279+апрель!X279+май!X279+июнь!X279+июль!X279+август!X279+сентябрь!X279+октябрь!X279+ноябрь!X279+декабрь!X279</f>
        <v>0</v>
      </c>
      <c r="AB279" s="29">
        <f>январь!Y279+февраль!Y279+март!Y279+апрель!Y279+май!Y279+июнь!Y279+июль!Y279+август!Y279+сентябрь!Y279+октябрь!Y279+ноябрь!Y279+декабрь!Y279</f>
        <v>0</v>
      </c>
      <c r="AC279" s="36">
        <f>январь!Z279+февраль!Z279+март!Z279+апрель!Z279+май!Z279+июнь!Z279+июль!Z279+август!Z279+сентябрь!Z279+октябрь!Z279+ноябрь!Z279+декабрь!Z279</f>
        <v>0</v>
      </c>
      <c r="AD279" s="66" t="str">
        <f>CONCATENATE(январь!AA279,$BZ$1,февраль!AA279,$BZ$1,март!AA279,$BZ$1,апрель!AA279,$BZ$1,май!AA279,$BZ$1,июнь!AA279,$BZ$1,июль!AA279,$BZ$1,август!AA279,$BZ$1,сентябрь!AA279,$BZ$1,октябрь!AA279,$BZ$1,ноябрь!AA279,$BZ$1,декабрь!AA279)</f>
        <v xml:space="preserve">           </v>
      </c>
      <c r="AE279" s="36">
        <f>январь!AB279+февраль!AB279+март!AB279+апрель!AB279+май!AB279+июнь!AB279+июль!AB279+август!AB279+сентябрь!AB279+октябрь!AB279+ноябрь!AB279+декабрь!AB279</f>
        <v>0</v>
      </c>
      <c r="AF279" s="36">
        <f>январь!AC279+февраль!AC279+март!AC279+апрель!AC279+май!AC279+июнь!AC279+июль!AC279+август!AC279+сентябрь!AC279+октябрь!AC279+ноябрь!AC279+декабрь!AC279</f>
        <v>0</v>
      </c>
      <c r="AG279" s="36">
        <f>январь!AD279+февраль!AD279+март!AD279+апрель!AD279+май!AD279+июнь!AD279+июль!AD279+август!AD279+сентябрь!AD279+октябрь!AD279+ноябрь!AD279+декабрь!AD279</f>
        <v>0</v>
      </c>
      <c r="AH279" s="36">
        <f>январь!AE279+февраль!AE279+март!AE279+апрель!AE279+май!AE279+июнь!AE279+июль!AE279+август!AE279+сентябрь!AE279+октябрь!AE279+ноябрь!AE279+декабрь!AE279</f>
        <v>0</v>
      </c>
      <c r="AI279" s="36">
        <f>январь!AF279+февраль!AF279+март!AF279+апрель!AF279+май!AF279+июнь!AF279+июль!AF279+август!AF279+сентябрь!AF279+октябрь!AF279+ноябрь!AF279+декабрь!AF279</f>
        <v>0</v>
      </c>
      <c r="AJ279" s="36">
        <f>январь!AG279+февраль!AG279+март!AG279+апрель!AG279+май!AG279+июнь!AG279+июль!AG279+август!AG279+сентябрь!AG279+октябрь!AG279+ноябрь!AG279+декабрь!AG279</f>
        <v>0</v>
      </c>
      <c r="AK279" s="29">
        <f>январь!AH279+февраль!AH279+март!AH279+апрель!AH279+май!AH279+июнь!AH279+июль!AH279+август!AH279+сентябрь!AH279+октябрь!AH279+ноябрь!AH279+декабрь!AH279</f>
        <v>0</v>
      </c>
      <c r="AL279" s="36">
        <f>январь!AI279+февраль!AI279+март!AI279+апрель!AI279+май!AI279+июнь!AI279+июль!AI279+август!AI279+сентябрь!AI279+октябрь!AI279+ноябрь!AI279+декабрь!AI279</f>
        <v>0</v>
      </c>
      <c r="AM279" s="29">
        <f>январь!AJ279+февраль!AJ279+март!AJ279+апрель!AJ279+май!AJ279+июнь!AJ279+июль!AJ279+август!AJ279+сентябрь!AJ279+октябрь!AJ279+ноябрь!AJ279+декабрь!AJ279</f>
        <v>0</v>
      </c>
      <c r="AN279" s="36">
        <f>январь!AK279+февраль!AK279+март!AK279+апрель!AK279+май!AK279+июнь!AK279+июль!AK279+август!AK279+сентябрь!AK279+октябрь!AK279+ноябрь!AK279+декабрь!AK279</f>
        <v>0</v>
      </c>
      <c r="AO279" s="36">
        <f>январь!AL279+февраль!AL279+март!AL279+апрель!AL279+май!AL279+июнь!AL279+июль!AL279+август!AL279+сентябрь!AL279+октябрь!AL279+ноябрь!AL279+декабрь!AL279</f>
        <v>0</v>
      </c>
      <c r="AP279" s="36">
        <f>январь!AM279+февраль!AM279+март!AM279+апрель!AM279+май!AM279+июнь!AM279+июль!AM279+август!AM279+сентябрь!AM279+октябрь!AM279+ноябрь!AM279+декабрь!AM279</f>
        <v>0</v>
      </c>
      <c r="AQ279" s="29">
        <f>январь!AN279+февраль!AN279+март!AN279+апрель!AN279+май!AN279+июнь!AN279+июль!AN279+август!AN279+сентябрь!AN279+октябрь!AN279+ноябрь!AN279+декабрь!AN279</f>
        <v>0</v>
      </c>
      <c r="AR279" s="36">
        <f>январь!AO279+февраль!AO279+март!AO279+апрель!AO279+май!AO279+июнь!AO279+июль!AO279+август!AO279+сентябрь!AO279+октябрь!AO279+ноябрь!AO279+декабрь!AO279</f>
        <v>0</v>
      </c>
      <c r="AS279" s="29">
        <f>январь!AP279+февраль!AP279+март!AP279+апрель!AP279+май!AP279+июнь!AP279+июль!AP279+август!AP279+сентябрь!AP279+октябрь!AP279+ноябрь!AP279+декабрь!AP279</f>
        <v>0</v>
      </c>
      <c r="AT279" s="36">
        <f>январь!AQ279+февраль!AQ279+март!AQ279+апрель!AQ279+май!AQ279+июнь!AQ279+июль!AQ279+август!AQ279+сентябрь!AQ279+октябрь!AQ279+ноябрь!AQ279+декабрь!AQ279</f>
        <v>0</v>
      </c>
      <c r="AU279" s="29">
        <f>январь!AR279+февраль!AR279+март!AR279+апрель!AR279+май!AR279+июнь!AR279+июль!AR279+август!AR279+сентябрь!AR279+октябрь!AR279+ноябрь!AR279+декабрь!AR279</f>
        <v>0</v>
      </c>
      <c r="AV279" s="36">
        <f>январь!AS279+февраль!AS279+март!AS279+апрель!AS279+май!AS279+июнь!AS279+июль!AS279+август!AS279+сентябрь!AS279+октябрь!AS279+ноябрь!AS279+декабрь!AS279</f>
        <v>0</v>
      </c>
      <c r="AW279" s="36">
        <f>январь!AT279+февраль!AT279+март!AT279+апрель!AT279+май!AT279+июнь!AT279+июль!AT279+август!AT279+сентябрь!AT279+октябрь!AT279+ноябрь!AT279+декабрь!AT279</f>
        <v>0</v>
      </c>
      <c r="AX279" s="36">
        <f>январь!AU279+февраль!AU279+март!AU279+апрель!AU279+май!AU279+июнь!AU279+июль!AU279+август!AU279+сентябрь!AU279+октябрь!AU279+ноябрь!AU279+декабрь!AU279</f>
        <v>0</v>
      </c>
      <c r="AY279" s="29">
        <f>январь!AV279+февраль!AV279+март!AV279+апрель!AV279+май!AV279+июнь!AV279+июль!AV279+август!AV279+сентябрь!AV279+октябрь!AV279+ноябрь!AV279+декабрь!AV279</f>
        <v>0</v>
      </c>
      <c r="AZ279" s="36">
        <f>январь!AW279+февраль!AW279+март!AW279+апрель!AW279+май!AW279+июнь!AW279+июль!AW279+август!AW279+сентябрь!AW279+октябрь!AW279+ноябрь!AW279+декабрь!AW279</f>
        <v>0</v>
      </c>
      <c r="BA279" s="36">
        <f>январь!AX279+февраль!AX279+март!AX279+апрель!AX279+май!AX279+июнь!AX279+июль!AX279+август!AX279+сентябрь!AX279+октябрь!AX279+ноябрь!AX279+декабрь!AX279</f>
        <v>0</v>
      </c>
      <c r="BB279" s="36">
        <f>январь!AY279+февраль!AY279+март!AY279+апрель!AY279+май!AY279+июнь!AY279+июль!AY279+август!AY279+сентябрь!AY279+октябрь!AY279+ноябрь!AY279+декабрь!AY279</f>
        <v>0</v>
      </c>
      <c r="BC279" s="29">
        <f>январь!AZ279+февраль!AZ279+март!AZ279+апрель!AZ279+май!AZ279+июнь!AZ279+июль!AZ279+август!AZ279+сентябрь!AZ279+октябрь!AZ279+ноябрь!AZ279+декабрь!AZ279</f>
        <v>0</v>
      </c>
      <c r="BD279" s="36">
        <f>январь!BA279+февраль!BA279+март!BA279+апрель!BA279+май!BA279+июнь!BA279+июль!BA279+август!BA279+сентябрь!BA279+октябрь!BA279+ноябрь!BA279+декабрь!BA279</f>
        <v>0</v>
      </c>
      <c r="BE279" s="36">
        <f>январь!BB279+февраль!BB279+март!BB279+апрель!BB279+май!BB279+июнь!BB279+июль!BB279+август!BB279+сентябрь!BB279+октябрь!BB279+ноябрь!BB279+декабрь!BB279</f>
        <v>0</v>
      </c>
      <c r="BF279" s="36">
        <f>январь!BC279+февраль!BC279+март!BC279+апрель!BC279+май!BC279+июнь!BC279+июль!BC279+август!BC279+сентябрь!BC279+октябрь!BC279+ноябрь!BC279+декабрь!BC279</f>
        <v>0</v>
      </c>
      <c r="BG279" s="36">
        <f>январь!BD279+февраль!BD279+март!BD279+апрель!BD279+май!BD279+июнь!BD279+июль!BD279+август!BD279+сентябрь!BD279+октябрь!BD279+ноябрь!BD279+декабрь!BD279</f>
        <v>0</v>
      </c>
      <c r="BH279" s="36">
        <f>январь!BE279+февраль!BE279+март!BE279+апрель!BE279+май!BE279+июнь!BE279+июль!BE279+август!BE279+сентябрь!BE279+октябрь!BE279+ноябрь!BE279+декабрь!BE279</f>
        <v>0</v>
      </c>
      <c r="BI279" s="36">
        <f>январь!BF279+февраль!BF279+март!BF279+апрель!BF279+май!BF279+июнь!BF279+июль!BF279+август!BF279+сентябрь!BF279+октябрь!BF279+ноябрь!BF279+декабрь!BF279</f>
        <v>0</v>
      </c>
      <c r="BJ279" s="36">
        <f>январь!BG279+февраль!BG279+март!BG279+апрель!BG279+май!BG279+июнь!BG279+июль!BG279+август!BG279+сентябрь!BG279+октябрь!BG279+ноябрь!BG279+декабрь!BG279</f>
        <v>0</v>
      </c>
      <c r="BK279" s="36">
        <f>январь!BH279+февраль!BH279+март!BH279+апрель!BH279+май!BH279+июнь!BH279+июль!BH279+август!BH279+сентябрь!BH279+октябрь!BH279+ноябрь!BH279+декабрь!BH279</f>
        <v>0</v>
      </c>
      <c r="BL279" s="36">
        <f>январь!BI279+февраль!BI279+март!BI279+апрель!BI279+май!BI279+июнь!BI279+июль!BI279+август!BI279+сентябрь!BI279+октябрь!BI279+ноябрь!BI279+декабрь!BI279</f>
        <v>0</v>
      </c>
      <c r="BM279" s="29">
        <f>январь!BJ279+февраль!BJ279+март!BJ279+апрель!BJ279+май!BJ279+июнь!BJ279+июль!BJ279+август!BJ279+сентябрь!BJ279+октябрь!BJ279+ноябрь!BJ279+декабрь!BJ279</f>
        <v>0</v>
      </c>
      <c r="BN279" s="36">
        <f>январь!BK279+февраль!BK279+март!BK279+апрель!BK279+май!BK279+июнь!BK279+июль!BK279+август!BK279+сентябрь!BK279+октябрь!BK279+ноябрь!BK279+декабрь!BK279</f>
        <v>0</v>
      </c>
      <c r="BO279" s="29">
        <f>январь!BL279+февраль!BL279+март!BL279+апрель!BL279+май!BL279+июнь!BL279+июль!BL279+август!BL279+сентябрь!BL279+октябрь!BL279+ноябрь!BL279+декабрь!BL279</f>
        <v>0</v>
      </c>
      <c r="BP279" s="36">
        <f>январь!BM279+февраль!BM279+март!BM279+апрель!BM279+май!BM279+июнь!BM279+июль!BM279+август!BM279+сентябрь!BM279+октябрь!BM279+ноябрь!BM279+декабрь!BM279</f>
        <v>0</v>
      </c>
      <c r="BQ279" s="36">
        <f>январь!BN279+февраль!BN279+март!BN279+апрель!BN279+май!BN279+июнь!BN279+июль!BN279+август!BN279+сентябрь!BN279+октябрь!BN279+ноябрь!BN279+декабрь!BN279</f>
        <v>0.03</v>
      </c>
      <c r="BR279" s="36">
        <f>январь!BO279+февраль!BO279+март!BO279+апрель!BO279+май!BO279+июнь!BO279+июль!BO279+август!BO279+сентябрь!BO279+октябрь!BO279+ноябрь!BO279+декабрь!BO279</f>
        <v>6.6879999999999997</v>
      </c>
      <c r="BS279" s="29">
        <f>январь!BP279+февраль!BP279+март!BP279+апрель!BP279+май!BP279+июнь!BP279+июль!BP279+август!BP279+сентябрь!BP279+октябрь!BP279+ноябрь!BP279+декабрь!BP279</f>
        <v>12</v>
      </c>
      <c r="BT279" s="36">
        <f>январь!BQ279+февраль!BQ279+март!BQ279+апрель!BQ279+май!BQ279+июнь!BQ279+июль!BQ279+август!BQ279+сентябрь!BQ279+октябрь!BQ279+ноябрь!BQ279+декабрь!BQ279</f>
        <v>11.356</v>
      </c>
      <c r="BU279" s="29">
        <f>январь!BR279+февраль!BR279+март!BR279+апрель!BR279+май!BR279+июнь!BR279+июль!BR279+август!BR279+сентябрь!BR279+октябрь!BR279+ноябрь!BR279+декабрь!BR279</f>
        <v>0</v>
      </c>
      <c r="BV279" s="36">
        <f>январь!BS279+февраль!BS279+март!BS279+апрель!BS279+май!BS279+июнь!BS279+июль!BS279+август!BS279+сентябрь!BS279+октябрь!BS279+ноябрь!BS279+декабрь!BS279</f>
        <v>0</v>
      </c>
      <c r="BW279" s="36">
        <f>январь!BT279+февраль!BT279+март!BT279+апрель!BT279+май!BT279+июнь!BT279+июль!BT279+август!BT279+сентябрь!BT279+октябрь!BT279+ноябрь!BT279+декабрь!BT279</f>
        <v>0</v>
      </c>
      <c r="BX279" s="36">
        <f>январь!BU279+февраль!BU279+март!BU279+апрель!BU279+май!BU279+июнь!BU279+июль!BU279+август!BU279+сентябрь!BU279+октябрь!BU279+ноябрь!BU279+декабрь!BU279</f>
        <v>0</v>
      </c>
      <c r="BY279" s="36">
        <f>январь!BV279+февраль!BV279+март!BV279+апрель!BV279+май!BV279+июнь!BV279+июль!BV279+август!BV279+сентябрь!BV279+октябрь!BV279+ноябрь!BV279+декабрь!BV279</f>
        <v>4.274</v>
      </c>
      <c r="BZ279" s="77">
        <v>2</v>
      </c>
    </row>
    <row r="280" spans="1:78" x14ac:dyDescent="0.25">
      <c r="A280" s="16">
        <v>278</v>
      </c>
      <c r="B280" s="16">
        <v>3</v>
      </c>
      <c r="C280" s="37" t="s">
        <v>733</v>
      </c>
      <c r="D280" s="51">
        <v>541.91906577777775</v>
      </c>
      <c r="E280" s="25">
        <v>-55.419681999999739</v>
      </c>
      <c r="F280" s="26">
        <f t="shared" si="12"/>
        <v>356.00238377777805</v>
      </c>
      <c r="G280" s="26">
        <f t="shared" si="13"/>
        <v>411.42206577777779</v>
      </c>
      <c r="H280" s="26">
        <f t="shared" si="14"/>
        <v>130.49699999999999</v>
      </c>
      <c r="I280" s="36">
        <f>январь!F280+февраль!F280+март!F280+апрель!F280+май!F280+июнь!F280+июль!F280+август!F280+сентябрь!F280+октябрь!F280+ноябрь!F280+декабрь!F280</f>
        <v>7.0000000000000007E-2</v>
      </c>
      <c r="J280" s="36">
        <f>январь!G280+февраль!G280+март!G280+апрель!G280+май!G280+июнь!G280+июль!G280+август!G280+сентябрь!G280+октябрь!G280+ноябрь!G280+декабрь!G280</f>
        <v>68.783000000000001</v>
      </c>
      <c r="K280" s="36">
        <f>январь!H280+февраль!H280+март!H280+апрель!H280+май!H280+июнь!H280+июль!H280+август!H280+сентябрь!H280+октябрь!H280+ноябрь!H280+декабрь!H280</f>
        <v>0</v>
      </c>
      <c r="L280" s="27">
        <f>январь!I280+февраль!I280+март!I280+апрель!I280+май!I280+июнь!I280+июль!I280+август!I280+сентябрь!I280+октябрь!I280+ноябрь!I280+декабрь!I280</f>
        <v>0</v>
      </c>
      <c r="M280" s="36">
        <f>январь!J280+февраль!J280+март!J280+апрель!J280+май!J280+июнь!J280+июль!J280+август!J280+сентябрь!J280+октябрь!J280+ноябрь!J280+декабрь!J280</f>
        <v>0</v>
      </c>
      <c r="N280" s="36">
        <f>январь!K280+февраль!K280+март!K280+апрель!K280+май!K280+июнь!K280+июль!K280+август!K280+сентябрь!K280+октябрь!K280+ноябрь!K280+декабрь!K280</f>
        <v>0</v>
      </c>
      <c r="O280" s="36">
        <f>январь!L280+февраль!L280+март!L280+апрель!L280+май!L280+июнь!L280+июль!L280+август!L280+сентябрь!L280+октябрь!L280+ноябрь!L280+декабрь!L280</f>
        <v>0</v>
      </c>
      <c r="P280" s="36">
        <f>январь!M280+февраль!M280+март!M280+апрель!M280+май!M280+июнь!M280+июль!M280+август!M280+сентябрь!M280+октябрь!M280+ноябрь!M280+декабрь!M280</f>
        <v>0</v>
      </c>
      <c r="Q280" s="36">
        <f>январь!N280+февраль!N280+март!N280+апрель!N280+май!N280+июнь!N280+июль!N280+август!N280+сентябрь!N280+октябрь!N280+ноябрь!N280+декабрь!N280</f>
        <v>0</v>
      </c>
      <c r="R280" s="29">
        <f>январь!O280+февраль!O280+март!O280+апрель!O280+май!O280+июнь!O280+июль!O280+август!O280+сентябрь!O280+октябрь!O280+ноябрь!O280+декабрь!O280</f>
        <v>0</v>
      </c>
      <c r="S280" s="36">
        <f>январь!P280+февраль!P280+март!P280+апрель!P280+май!P280+июнь!P280+июль!P280+август!P280+сентябрь!P280+октябрь!P280+ноябрь!P280+декабрь!P280</f>
        <v>0</v>
      </c>
      <c r="T280" s="29">
        <f>январь!Q280+февраль!Q280+март!Q280+апрель!Q280+май!Q280+июнь!Q280+июль!Q280+август!Q280+сентябрь!Q280+октябрь!Q280+ноябрь!Q280+декабрь!Q280</f>
        <v>0</v>
      </c>
      <c r="U280" s="36">
        <f>январь!R280+февраль!R280+март!R280+апрель!R280+май!R280+июнь!R280+июль!R280+август!R280+сентябрь!R280+октябрь!R280+ноябрь!R280+декабрь!R280</f>
        <v>0</v>
      </c>
      <c r="V280" s="36">
        <f>январь!S280+февраль!S280+март!S280+апрель!S280+май!S280+июнь!S280+июль!S280+август!S280+сентябрь!S280+октябрь!S280+ноябрь!S280+декабрь!S280</f>
        <v>0</v>
      </c>
      <c r="W280" s="36">
        <f>январь!T280+февраль!T280+март!T280+апрель!T280+май!T280+июнь!T280+июль!T280+август!T280+сентябрь!T280+октябрь!T280+ноябрь!T280+декабрь!T280</f>
        <v>0</v>
      </c>
      <c r="X280" s="36">
        <f>январь!U280+февраль!U280+март!U280+апрель!U280+май!U280+июнь!U280+июль!U280+август!U280+сентябрь!U280+октябрь!U280+ноябрь!U280+декабрь!U280</f>
        <v>2.1000000000000001E-2</v>
      </c>
      <c r="Y280" s="36">
        <f>январь!V280+февраль!V280+март!V280+апрель!V280+май!V280+июнь!V280+июль!V280+август!V280+сентябрь!V280+октябрь!V280+ноябрь!V280+декабрь!V280</f>
        <v>28.637999999999998</v>
      </c>
      <c r="Z280" s="36">
        <f>январь!W280+февраль!W280+март!W280+апрель!W280+май!W280+июнь!W280+июль!W280+август!W280+сентябрь!W280+октябрь!W280+ноябрь!W280+декабрь!W280</f>
        <v>0</v>
      </c>
      <c r="AA280" s="36">
        <f>январь!X280+февраль!X280+март!X280+апрель!X280+май!X280+июнь!X280+июль!X280+август!X280+сентябрь!X280+октябрь!X280+ноябрь!X280+декабрь!X280</f>
        <v>0</v>
      </c>
      <c r="AB280" s="29">
        <f>январь!Y280+февраль!Y280+март!Y280+апрель!Y280+май!Y280+июнь!Y280+июль!Y280+август!Y280+сентябрь!Y280+октябрь!Y280+ноябрь!Y280+декабрь!Y280</f>
        <v>0</v>
      </c>
      <c r="AC280" s="36">
        <f>январь!Z280+февраль!Z280+март!Z280+апрель!Z280+май!Z280+июнь!Z280+июль!Z280+август!Z280+сентябрь!Z280+октябрь!Z280+ноябрь!Z280+декабрь!Z280</f>
        <v>0</v>
      </c>
      <c r="AD280" s="66" t="str">
        <f>CONCATENATE(январь!AA280,$BZ$1,февраль!AA280,$BZ$1,март!AA280,$BZ$1,апрель!AA280,$BZ$1,май!AA280,$BZ$1,июнь!AA280,$BZ$1,июль!AA280,$BZ$1,август!AA280,$BZ$1,сентябрь!AA280,$BZ$1,октябрь!AA280,$BZ$1,ноябрь!AA280,$BZ$1,декабрь!AA280)</f>
        <v xml:space="preserve">           </v>
      </c>
      <c r="AE280" s="36">
        <f>январь!AB280+февраль!AB280+март!AB280+апрель!AB280+май!AB280+июнь!AB280+июль!AB280+август!AB280+сентябрь!AB280+октябрь!AB280+ноябрь!AB280+декабрь!AB280</f>
        <v>0</v>
      </c>
      <c r="AF280" s="36">
        <f>январь!AC280+февраль!AC280+март!AC280+апрель!AC280+май!AC280+июнь!AC280+июль!AC280+август!AC280+сентябрь!AC280+октябрь!AC280+ноябрь!AC280+декабрь!AC280</f>
        <v>0</v>
      </c>
      <c r="AG280" s="36">
        <f>январь!AD280+февраль!AD280+март!AD280+апрель!AD280+май!AD280+июнь!AD280+июль!AD280+август!AD280+сентябрь!AD280+октябрь!AD280+ноябрь!AD280+декабрь!AD280</f>
        <v>0</v>
      </c>
      <c r="AH280" s="36">
        <f>январь!AE280+февраль!AE280+март!AE280+апрель!AE280+май!AE280+июнь!AE280+июль!AE280+август!AE280+сентябрь!AE280+октябрь!AE280+ноябрь!AE280+декабрь!AE280</f>
        <v>0</v>
      </c>
      <c r="AI280" s="36">
        <f>январь!AF280+февраль!AF280+март!AF280+апрель!AF280+май!AF280+июнь!AF280+июль!AF280+август!AF280+сентябрь!AF280+октябрь!AF280+ноябрь!AF280+декабрь!AF280</f>
        <v>0</v>
      </c>
      <c r="AJ280" s="36">
        <f>январь!AG280+февраль!AG280+март!AG280+апрель!AG280+май!AG280+июнь!AG280+июль!AG280+август!AG280+сентябрь!AG280+октябрь!AG280+ноябрь!AG280+декабрь!AG280</f>
        <v>0</v>
      </c>
      <c r="AK280" s="29">
        <f>январь!AH280+февраль!AH280+март!AH280+апрель!AH280+май!AH280+июнь!AH280+июль!AH280+август!AH280+сентябрь!AH280+октябрь!AH280+ноябрь!AH280+декабрь!AH280</f>
        <v>2</v>
      </c>
      <c r="AL280" s="36">
        <f>январь!AI280+февраль!AI280+март!AI280+апрель!AI280+май!AI280+июнь!AI280+июль!AI280+август!AI280+сентябрь!AI280+октябрь!AI280+ноябрь!AI280+декабрь!AI280</f>
        <v>2.827</v>
      </c>
      <c r="AM280" s="29">
        <f>январь!AJ280+февраль!AJ280+март!AJ280+апрель!AJ280+май!AJ280+июнь!AJ280+июль!AJ280+август!AJ280+сентябрь!AJ280+октябрь!AJ280+ноябрь!AJ280+декабрь!AJ280</f>
        <v>0</v>
      </c>
      <c r="AN280" s="36">
        <f>январь!AK280+февраль!AK280+март!AK280+апрель!AK280+май!AK280+июнь!AK280+июль!AK280+август!AK280+сентябрь!AK280+октябрь!AK280+ноябрь!AK280+декабрь!AK280</f>
        <v>0</v>
      </c>
      <c r="AO280" s="36">
        <f>январь!AL280+февраль!AL280+март!AL280+апрель!AL280+май!AL280+июнь!AL280+июль!AL280+август!AL280+сентябрь!AL280+октябрь!AL280+ноябрь!AL280+декабрь!AL280</f>
        <v>0</v>
      </c>
      <c r="AP280" s="36">
        <f>январь!AM280+февраль!AM280+март!AM280+апрель!AM280+май!AM280+июнь!AM280+июль!AM280+август!AM280+сентябрь!AM280+октябрь!AM280+ноябрь!AM280+декабрь!AM280</f>
        <v>0</v>
      </c>
      <c r="AQ280" s="29">
        <f>январь!AN280+февраль!AN280+март!AN280+апрель!AN280+май!AN280+июнь!AN280+июль!AN280+август!AN280+сентябрь!AN280+октябрь!AN280+ноябрь!AN280+декабрь!AN280</f>
        <v>0</v>
      </c>
      <c r="AR280" s="36">
        <f>январь!AO280+февраль!AO280+март!AO280+апрель!AO280+май!AO280+июнь!AO280+июль!AO280+август!AO280+сентябрь!AO280+октябрь!AO280+ноябрь!AO280+декабрь!AO280</f>
        <v>0</v>
      </c>
      <c r="AS280" s="29">
        <f>январь!AP280+февраль!AP280+март!AP280+апрель!AP280+май!AP280+июнь!AP280+июль!AP280+август!AP280+сентябрь!AP280+октябрь!AP280+ноябрь!AP280+декабрь!AP280</f>
        <v>0</v>
      </c>
      <c r="AT280" s="36">
        <f>январь!AQ280+февраль!AQ280+март!AQ280+апрель!AQ280+май!AQ280+июнь!AQ280+июль!AQ280+август!AQ280+сентябрь!AQ280+октябрь!AQ280+ноябрь!AQ280+декабрь!AQ280</f>
        <v>0</v>
      </c>
      <c r="AU280" s="29">
        <f>январь!AR280+февраль!AR280+март!AR280+апрель!AR280+май!AR280+июнь!AR280+июль!AR280+август!AR280+сентябрь!AR280+октябрь!AR280+ноябрь!AR280+декабрь!AR280</f>
        <v>0</v>
      </c>
      <c r="AV280" s="36">
        <f>январь!AS280+февраль!AS280+март!AS280+апрель!AS280+май!AS280+июнь!AS280+июль!AS280+август!AS280+сентябрь!AS280+октябрь!AS280+ноябрь!AS280+декабрь!AS280</f>
        <v>0</v>
      </c>
      <c r="AW280" s="36">
        <f>январь!AT280+февраль!AT280+март!AT280+апрель!AT280+май!AT280+июнь!AT280+июль!AT280+август!AT280+сентябрь!AT280+октябрь!AT280+ноябрь!AT280+декабрь!AT280</f>
        <v>0</v>
      </c>
      <c r="AX280" s="36">
        <f>январь!AU280+февраль!AU280+март!AU280+апрель!AU280+май!AU280+июнь!AU280+июль!AU280+август!AU280+сентябрь!AU280+октябрь!AU280+ноябрь!AU280+декабрь!AU280</f>
        <v>0</v>
      </c>
      <c r="AY280" s="29">
        <f>январь!AV280+февраль!AV280+март!AV280+апрель!AV280+май!AV280+июнь!AV280+июль!AV280+август!AV280+сентябрь!AV280+октябрь!AV280+ноябрь!AV280+декабрь!AV280</f>
        <v>0</v>
      </c>
      <c r="AZ280" s="36">
        <f>январь!AW280+февраль!AW280+март!AW280+апрель!AW280+май!AW280+июнь!AW280+июль!AW280+август!AW280+сентябрь!AW280+октябрь!AW280+ноябрь!AW280+декабрь!AW280</f>
        <v>0</v>
      </c>
      <c r="BA280" s="36">
        <f>январь!AX280+февраль!AX280+март!AX280+апрель!AX280+май!AX280+июнь!AX280+июль!AX280+август!AX280+сентябрь!AX280+октябрь!AX280+ноябрь!AX280+декабрь!AX280</f>
        <v>0</v>
      </c>
      <c r="BB280" s="36">
        <f>январь!AY280+февраль!AY280+март!AY280+апрель!AY280+май!AY280+июнь!AY280+июль!AY280+август!AY280+сентябрь!AY280+октябрь!AY280+ноябрь!AY280+декабрь!AY280</f>
        <v>0</v>
      </c>
      <c r="BC280" s="29">
        <f>январь!AZ280+февраль!AZ280+март!AZ280+апрель!AZ280+май!AZ280+июнь!AZ280+июль!AZ280+август!AZ280+сентябрь!AZ280+октябрь!AZ280+ноябрь!AZ280+декабрь!AZ280</f>
        <v>0</v>
      </c>
      <c r="BD280" s="36">
        <f>январь!BA280+февраль!BA280+март!BA280+апрель!BA280+май!BA280+июнь!BA280+июль!BA280+август!BA280+сентябрь!BA280+октябрь!BA280+ноябрь!BA280+декабрь!BA280</f>
        <v>0</v>
      </c>
      <c r="BE280" s="36">
        <f>январь!BB280+февраль!BB280+март!BB280+апрель!BB280+май!BB280+июнь!BB280+июль!BB280+август!BB280+сентябрь!BB280+октябрь!BB280+ноябрь!BB280+декабрь!BB280</f>
        <v>0</v>
      </c>
      <c r="BF280" s="36">
        <f>январь!BC280+февраль!BC280+март!BC280+апрель!BC280+май!BC280+июнь!BC280+июль!BC280+август!BC280+сентябрь!BC280+октябрь!BC280+ноябрь!BC280+декабрь!BC280</f>
        <v>0</v>
      </c>
      <c r="BG280" s="36">
        <f>январь!BD280+февраль!BD280+март!BD280+апрель!BD280+май!BD280+июнь!BD280+июль!BD280+август!BD280+сентябрь!BD280+октябрь!BD280+ноябрь!BD280+декабрь!BD280</f>
        <v>0</v>
      </c>
      <c r="BH280" s="36">
        <f>январь!BE280+февраль!BE280+март!BE280+апрель!BE280+май!BE280+июнь!BE280+июль!BE280+август!BE280+сентябрь!BE280+октябрь!BE280+ноябрь!BE280+декабрь!BE280</f>
        <v>0</v>
      </c>
      <c r="BI280" s="36">
        <f>январь!BF280+февраль!BF280+март!BF280+апрель!BF280+май!BF280+июнь!BF280+июль!BF280+август!BF280+сентябрь!BF280+октябрь!BF280+ноябрь!BF280+декабрь!BF280</f>
        <v>1.6E-2</v>
      </c>
      <c r="BJ280" s="36">
        <f>январь!BG280+февраль!BG280+март!BG280+апрель!BG280+май!BG280+июнь!BG280+июль!BG280+август!BG280+сентябрь!BG280+октябрь!BG280+ноябрь!BG280+декабрь!BG280</f>
        <v>18.023</v>
      </c>
      <c r="BK280" s="36">
        <f>январь!BH280+февраль!BH280+март!BH280+апрель!BH280+май!BH280+июнь!BH280+июль!BH280+август!BH280+сентябрь!BH280+октябрь!BH280+ноябрь!BH280+декабрь!BH280</f>
        <v>0</v>
      </c>
      <c r="BL280" s="36">
        <f>январь!BI280+февраль!BI280+март!BI280+апрель!BI280+май!BI280+июнь!BI280+июль!BI280+август!BI280+сентябрь!BI280+октябрь!BI280+ноябрь!BI280+декабрь!BI280</f>
        <v>0</v>
      </c>
      <c r="BM280" s="29">
        <f>январь!BJ280+февраль!BJ280+март!BJ280+апрель!BJ280+май!BJ280+июнь!BJ280+июль!BJ280+август!BJ280+сентябрь!BJ280+октябрь!BJ280+ноябрь!BJ280+декабрь!BJ280</f>
        <v>0</v>
      </c>
      <c r="BN280" s="36">
        <f>январь!BK280+февраль!BK280+март!BK280+апрель!BK280+май!BK280+июнь!BK280+июль!BK280+август!BK280+сентябрь!BK280+октябрь!BK280+ноябрь!BK280+декабрь!BK280</f>
        <v>0</v>
      </c>
      <c r="BO280" s="29">
        <f>январь!BL280+февраль!BL280+март!BL280+апрель!BL280+май!BL280+июнь!BL280+июль!BL280+август!BL280+сентябрь!BL280+октябрь!BL280+ноябрь!BL280+декабрь!BL280</f>
        <v>0</v>
      </c>
      <c r="BP280" s="36">
        <f>январь!BM280+февраль!BM280+март!BM280+апрель!BM280+май!BM280+июнь!BM280+июль!BM280+август!BM280+сентябрь!BM280+октябрь!BM280+ноябрь!BM280+декабрь!BM280</f>
        <v>0</v>
      </c>
      <c r="BQ280" s="36">
        <f>январь!BN280+февраль!BN280+март!BN280+апрель!BN280+май!BN280+июнь!BN280+июль!BN280+август!BN280+сентябрь!BN280+октябрь!BN280+ноябрь!BN280+декабрь!BN280</f>
        <v>0</v>
      </c>
      <c r="BR280" s="36">
        <f>январь!BO280+февраль!BO280+март!BO280+апрель!BO280+май!BO280+июнь!BO280+июль!BO280+август!BO280+сентябрь!BO280+октябрь!BO280+ноябрь!BO280+декабрь!BO280</f>
        <v>0</v>
      </c>
      <c r="BS280" s="29">
        <f>январь!BP280+февраль!BP280+март!BP280+апрель!BP280+май!BP280+июнь!BP280+июль!BP280+август!BP280+сентябрь!BP280+октябрь!BP280+ноябрь!BP280+декабрь!BP280</f>
        <v>1</v>
      </c>
      <c r="BT280" s="36">
        <f>январь!BQ280+февраль!BQ280+март!BQ280+апрель!BQ280+май!BQ280+июнь!BQ280+июль!BQ280+август!BQ280+сентябрь!BQ280+октябрь!BQ280+ноябрь!BQ280+декабрь!BQ280</f>
        <v>2.907</v>
      </c>
      <c r="BU280" s="29">
        <f>январь!BR280+февраль!BR280+март!BR280+апрель!BR280+май!BR280+июнь!BR280+июль!BR280+август!BR280+сентябрь!BR280+октябрь!BR280+ноябрь!BR280+декабрь!BR280</f>
        <v>0</v>
      </c>
      <c r="BV280" s="36">
        <f>январь!BS280+февраль!BS280+март!BS280+апрель!BS280+май!BS280+июнь!BS280+июль!BS280+август!BS280+сентябрь!BS280+октябрь!BS280+ноябрь!BS280+декабрь!BS280</f>
        <v>0</v>
      </c>
      <c r="BW280" s="36">
        <f>январь!BT280+февраль!BT280+март!BT280+апрель!BT280+май!BT280+июнь!BT280+июль!BT280+август!BT280+сентябрь!BT280+октябрь!BT280+ноябрь!BT280+декабрь!BT280</f>
        <v>0</v>
      </c>
      <c r="BX280" s="36">
        <f>январь!BU280+февраль!BU280+март!BU280+апрель!BU280+май!BU280+июнь!BU280+июль!BU280+август!BU280+сентябрь!BU280+октябрь!BU280+ноябрь!BU280+декабрь!BU280</f>
        <v>0</v>
      </c>
      <c r="BY280" s="36">
        <f>январь!BV280+февраль!BV280+март!BV280+апрель!BV280+май!BV280+июнь!BV280+июль!BV280+август!BV280+сентябрь!BV280+октябрь!BV280+ноябрь!BV280+декабрь!BV280</f>
        <v>9.3190000000000008</v>
      </c>
      <c r="BZ280" s="77">
        <v>8</v>
      </c>
    </row>
    <row r="281" spans="1:78" x14ac:dyDescent="0.25">
      <c r="A281" s="16">
        <v>279</v>
      </c>
      <c r="B281" s="16">
        <v>1</v>
      </c>
      <c r="C281" s="37" t="s">
        <v>734</v>
      </c>
      <c r="D281" s="51">
        <v>952.58708324637678</v>
      </c>
      <c r="E281" s="25">
        <v>1292.232268</v>
      </c>
      <c r="F281" s="26">
        <f t="shared" si="12"/>
        <v>2190.3893512463769</v>
      </c>
      <c r="G281" s="26">
        <f t="shared" si="13"/>
        <v>898.15708324637683</v>
      </c>
      <c r="H281" s="26">
        <f t="shared" si="14"/>
        <v>54.43</v>
      </c>
      <c r="I281" s="36">
        <f>январь!F281+февраль!F281+март!F281+апрель!F281+май!F281+июнь!F281+июль!F281+август!F281+сентябрь!F281+октябрь!F281+ноябрь!F281+декабрь!F281</f>
        <v>0</v>
      </c>
      <c r="J281" s="36">
        <f>январь!G281+февраль!G281+март!G281+апрель!G281+май!G281+июнь!G281+июль!G281+август!G281+сентябрь!G281+октябрь!G281+ноябрь!G281+декабрь!G281</f>
        <v>0</v>
      </c>
      <c r="K281" s="36">
        <f>январь!H281+февраль!H281+март!H281+апрель!H281+май!H281+июнь!H281+июль!H281+август!H281+сентябрь!H281+октябрь!H281+ноябрь!H281+декабрь!H281</f>
        <v>0</v>
      </c>
      <c r="L281" s="27">
        <f>январь!I281+февраль!I281+март!I281+апрель!I281+май!I281+июнь!I281+июль!I281+август!I281+сентябрь!I281+октябрь!I281+ноябрь!I281+декабрь!I281</f>
        <v>0</v>
      </c>
      <c r="M281" s="36">
        <f>январь!J281+февраль!J281+март!J281+апрель!J281+май!J281+июнь!J281+июль!J281+август!J281+сентябрь!J281+октябрь!J281+ноябрь!J281+декабрь!J281</f>
        <v>0</v>
      </c>
      <c r="N281" s="36">
        <f>январь!K281+февраль!K281+март!K281+апрель!K281+май!K281+июнь!K281+июль!K281+август!K281+сентябрь!K281+октябрь!K281+ноябрь!K281+декабрь!K281</f>
        <v>0</v>
      </c>
      <c r="O281" s="36">
        <f>январь!L281+февраль!L281+март!L281+апрель!L281+май!L281+июнь!L281+июль!L281+август!L281+сентябрь!L281+октябрь!L281+ноябрь!L281+декабрь!L281</f>
        <v>0</v>
      </c>
      <c r="P281" s="36">
        <f>январь!M281+февраль!M281+март!M281+апрель!M281+май!M281+июнь!M281+июль!M281+август!M281+сентябрь!M281+октябрь!M281+ноябрь!M281+декабрь!M281</f>
        <v>0</v>
      </c>
      <c r="Q281" s="36">
        <f>январь!N281+февраль!N281+март!N281+апрель!N281+май!N281+июнь!N281+июль!N281+август!N281+сентябрь!N281+октябрь!N281+ноябрь!N281+декабрь!N281</f>
        <v>0</v>
      </c>
      <c r="R281" s="29">
        <f>январь!O281+февраль!O281+март!O281+апрель!O281+май!O281+июнь!O281+июль!O281+август!O281+сентябрь!O281+октябрь!O281+ноябрь!O281+декабрь!O281</f>
        <v>0</v>
      </c>
      <c r="S281" s="36">
        <f>январь!P281+февраль!P281+март!P281+апрель!P281+май!P281+июнь!P281+июль!P281+август!P281+сентябрь!P281+октябрь!P281+ноябрь!P281+декабрь!P281</f>
        <v>0</v>
      </c>
      <c r="T281" s="29">
        <f>январь!Q281+февраль!Q281+март!Q281+апрель!Q281+май!Q281+июнь!Q281+июль!Q281+август!Q281+сентябрь!Q281+октябрь!Q281+ноябрь!Q281+декабрь!Q281</f>
        <v>0</v>
      </c>
      <c r="U281" s="36">
        <f>январь!R281+февраль!R281+март!R281+апрель!R281+май!R281+июнь!R281+июль!R281+август!R281+сентябрь!R281+октябрь!R281+ноябрь!R281+декабрь!R281</f>
        <v>0</v>
      </c>
      <c r="V281" s="36">
        <f>январь!S281+февраль!S281+март!S281+апрель!S281+май!S281+июнь!S281+июль!S281+август!S281+сентябрь!S281+октябрь!S281+ноябрь!S281+декабрь!S281</f>
        <v>0</v>
      </c>
      <c r="W281" s="36">
        <f>январь!T281+февраль!T281+март!T281+апрель!T281+май!T281+июнь!T281+июль!T281+август!T281+сентябрь!T281+октябрь!T281+ноябрь!T281+декабрь!T281</f>
        <v>0</v>
      </c>
      <c r="X281" s="36">
        <f>январь!U281+февраль!U281+март!U281+апрель!U281+май!U281+июнь!U281+июль!U281+август!U281+сентябрь!U281+октябрь!U281+ноябрь!U281+декабрь!U281</f>
        <v>0</v>
      </c>
      <c r="Y281" s="36">
        <f>январь!V281+февраль!V281+март!V281+апрель!V281+май!V281+июнь!V281+июль!V281+август!V281+сентябрь!V281+октябрь!V281+ноябрь!V281+декабрь!V281</f>
        <v>0</v>
      </c>
      <c r="Z281" s="36">
        <f>январь!W281+февраль!W281+март!W281+апрель!W281+май!W281+июнь!W281+июль!W281+август!W281+сентябрь!W281+октябрь!W281+ноябрь!W281+декабрь!W281</f>
        <v>0</v>
      </c>
      <c r="AA281" s="36">
        <f>январь!X281+февраль!X281+март!X281+апрель!X281+май!X281+июнь!X281+июль!X281+август!X281+сентябрь!X281+октябрь!X281+ноябрь!X281+декабрь!X281</f>
        <v>0</v>
      </c>
      <c r="AB281" s="29">
        <f>январь!Y281+февраль!Y281+март!Y281+апрель!Y281+май!Y281+июнь!Y281+июль!Y281+август!Y281+сентябрь!Y281+октябрь!Y281+ноябрь!Y281+декабрь!Y281</f>
        <v>0</v>
      </c>
      <c r="AC281" s="36">
        <f>январь!Z281+февраль!Z281+март!Z281+апрель!Z281+май!Z281+июнь!Z281+июль!Z281+август!Z281+сентябрь!Z281+октябрь!Z281+ноябрь!Z281+декабрь!Z281</f>
        <v>0</v>
      </c>
      <c r="AD281" s="66" t="str">
        <f>CONCATENATE(январь!AA281,$BZ$1,февраль!AA281,$BZ$1,март!AA281,$BZ$1,апрель!AA281,$BZ$1,май!AA281,$BZ$1,июнь!AA281,$BZ$1,июль!AA281,$BZ$1,август!AA281,$BZ$1,сентябрь!AA281,$BZ$1,октябрь!AA281,$BZ$1,ноябрь!AA281,$BZ$1,декабрь!AA281)</f>
        <v xml:space="preserve">           </v>
      </c>
      <c r="AE281" s="36">
        <f>январь!AB281+февраль!AB281+март!AB281+апрель!AB281+май!AB281+июнь!AB281+июль!AB281+август!AB281+сентябрь!AB281+октябрь!AB281+ноябрь!AB281+декабрь!AB281</f>
        <v>0</v>
      </c>
      <c r="AF281" s="36">
        <f>январь!AC281+февраль!AC281+март!AC281+апрель!AC281+май!AC281+июнь!AC281+июль!AC281+август!AC281+сентябрь!AC281+октябрь!AC281+ноябрь!AC281+декабрь!AC281</f>
        <v>0</v>
      </c>
      <c r="AG281" s="36">
        <f>январь!AD281+февраль!AD281+март!AD281+апрель!AD281+май!AD281+июнь!AD281+июль!AD281+август!AD281+сентябрь!AD281+октябрь!AD281+ноябрь!AD281+декабрь!AD281</f>
        <v>0</v>
      </c>
      <c r="AH281" s="36">
        <f>январь!AE281+февраль!AE281+март!AE281+апрель!AE281+май!AE281+июнь!AE281+июль!AE281+август!AE281+сентябрь!AE281+октябрь!AE281+ноябрь!AE281+декабрь!AE281</f>
        <v>0</v>
      </c>
      <c r="AI281" s="36">
        <f>январь!AF281+февраль!AF281+март!AF281+апрель!AF281+май!AF281+июнь!AF281+июль!AF281+август!AF281+сентябрь!AF281+октябрь!AF281+ноябрь!AF281+декабрь!AF281</f>
        <v>0</v>
      </c>
      <c r="AJ281" s="36">
        <f>январь!AG281+февраль!AG281+март!AG281+апрель!AG281+май!AG281+июнь!AG281+июль!AG281+август!AG281+сентябрь!AG281+октябрь!AG281+ноябрь!AG281+декабрь!AG281</f>
        <v>0</v>
      </c>
      <c r="AK281" s="29">
        <f>январь!AH281+февраль!AH281+март!AH281+апрель!AH281+май!AH281+июнь!AH281+июль!AH281+август!AH281+сентябрь!AH281+октябрь!AH281+ноябрь!AH281+декабрь!AH281</f>
        <v>0</v>
      </c>
      <c r="AL281" s="36">
        <f>январь!AI281+февраль!AI281+март!AI281+апрель!AI281+май!AI281+июнь!AI281+июль!AI281+август!AI281+сентябрь!AI281+октябрь!AI281+ноябрь!AI281+декабрь!AI281</f>
        <v>0</v>
      </c>
      <c r="AM281" s="29">
        <f>январь!AJ281+февраль!AJ281+март!AJ281+апрель!AJ281+май!AJ281+июнь!AJ281+июль!AJ281+август!AJ281+сентябрь!AJ281+октябрь!AJ281+ноябрь!AJ281+декабрь!AJ281</f>
        <v>0</v>
      </c>
      <c r="AN281" s="36">
        <f>январь!AK281+февраль!AK281+март!AK281+апрель!AK281+май!AK281+июнь!AK281+июль!AK281+август!AK281+сентябрь!AK281+октябрь!AK281+ноябрь!AK281+декабрь!AK281</f>
        <v>0</v>
      </c>
      <c r="AO281" s="36">
        <f>январь!AL281+февраль!AL281+март!AL281+апрель!AL281+май!AL281+июнь!AL281+июль!AL281+август!AL281+сентябрь!AL281+октябрь!AL281+ноябрь!AL281+декабрь!AL281</f>
        <v>0</v>
      </c>
      <c r="AP281" s="36">
        <f>январь!AM281+февраль!AM281+март!AM281+апрель!AM281+май!AM281+июнь!AM281+июль!AM281+август!AM281+сентябрь!AM281+октябрь!AM281+ноябрь!AM281+декабрь!AM281</f>
        <v>0</v>
      </c>
      <c r="AQ281" s="29">
        <f>январь!AN281+февраль!AN281+март!AN281+апрель!AN281+май!AN281+июнь!AN281+июль!AN281+август!AN281+сентябрь!AN281+октябрь!AN281+ноябрь!AN281+декабрь!AN281</f>
        <v>0</v>
      </c>
      <c r="AR281" s="36">
        <f>январь!AO281+февраль!AO281+март!AO281+апрель!AO281+май!AO281+июнь!AO281+июль!AO281+август!AO281+сентябрь!AO281+октябрь!AO281+ноябрь!AO281+декабрь!AO281</f>
        <v>0</v>
      </c>
      <c r="AS281" s="29">
        <f>январь!AP281+февраль!AP281+март!AP281+апрель!AP281+май!AP281+июнь!AP281+июль!AP281+август!AP281+сентябрь!AP281+октябрь!AP281+ноябрь!AP281+декабрь!AP281</f>
        <v>0</v>
      </c>
      <c r="AT281" s="36">
        <f>январь!AQ281+февраль!AQ281+март!AQ281+апрель!AQ281+май!AQ281+июнь!AQ281+июль!AQ281+август!AQ281+сентябрь!AQ281+октябрь!AQ281+ноябрь!AQ281+декабрь!AQ281</f>
        <v>0</v>
      </c>
      <c r="AU281" s="29">
        <f>январь!AR281+февраль!AR281+март!AR281+апрель!AR281+май!AR281+июнь!AR281+июль!AR281+август!AR281+сентябрь!AR281+октябрь!AR281+ноябрь!AR281+декабрь!AR281</f>
        <v>0</v>
      </c>
      <c r="AV281" s="36">
        <f>январь!AS281+февраль!AS281+март!AS281+апрель!AS281+май!AS281+июнь!AS281+июль!AS281+август!AS281+сентябрь!AS281+октябрь!AS281+ноябрь!AS281+декабрь!AS281</f>
        <v>0</v>
      </c>
      <c r="AW281" s="36">
        <f>январь!AT281+февраль!AT281+март!AT281+апрель!AT281+май!AT281+июнь!AT281+июль!AT281+август!AT281+сентябрь!AT281+октябрь!AT281+ноябрь!AT281+декабрь!AT281</f>
        <v>0</v>
      </c>
      <c r="AX281" s="36">
        <f>январь!AU281+февраль!AU281+март!AU281+апрель!AU281+май!AU281+июнь!AU281+июль!AU281+август!AU281+сентябрь!AU281+октябрь!AU281+ноябрь!AU281+декабрь!AU281</f>
        <v>0</v>
      </c>
      <c r="AY281" s="29">
        <f>январь!AV281+февраль!AV281+март!AV281+апрель!AV281+май!AV281+июнь!AV281+июль!AV281+август!AV281+сентябрь!AV281+октябрь!AV281+ноябрь!AV281+декабрь!AV281</f>
        <v>0</v>
      </c>
      <c r="AZ281" s="36">
        <f>январь!AW281+февраль!AW281+март!AW281+апрель!AW281+май!AW281+июнь!AW281+июль!AW281+август!AW281+сентябрь!AW281+октябрь!AW281+ноябрь!AW281+декабрь!AW281</f>
        <v>0</v>
      </c>
      <c r="BA281" s="36">
        <f>январь!AX281+февраль!AX281+март!AX281+апрель!AX281+май!AX281+июнь!AX281+июль!AX281+август!AX281+сентябрь!AX281+октябрь!AX281+ноябрь!AX281+декабрь!AX281</f>
        <v>0</v>
      </c>
      <c r="BB281" s="36">
        <f>январь!AY281+февраль!AY281+март!AY281+апрель!AY281+май!AY281+июнь!AY281+июль!AY281+август!AY281+сентябрь!AY281+октябрь!AY281+ноябрь!AY281+декабрь!AY281</f>
        <v>0</v>
      </c>
      <c r="BC281" s="29">
        <f>январь!AZ281+февраль!AZ281+март!AZ281+апрель!AZ281+май!AZ281+июнь!AZ281+июль!AZ281+август!AZ281+сентябрь!AZ281+октябрь!AZ281+ноябрь!AZ281+декабрь!AZ281</f>
        <v>0</v>
      </c>
      <c r="BD281" s="36">
        <f>январь!BA281+февраль!BA281+март!BA281+апрель!BA281+май!BA281+июнь!BA281+июль!BA281+август!BA281+сентябрь!BA281+октябрь!BA281+ноябрь!BA281+декабрь!BA281</f>
        <v>0</v>
      </c>
      <c r="BE281" s="36">
        <f>январь!BB281+февраль!BB281+март!BB281+апрель!BB281+май!BB281+июнь!BB281+июль!BB281+август!BB281+сентябрь!BB281+октябрь!BB281+ноябрь!BB281+декабрь!BB281</f>
        <v>0</v>
      </c>
      <c r="BF281" s="36">
        <f>январь!BC281+февраль!BC281+март!BC281+апрель!BC281+май!BC281+июнь!BC281+июль!BC281+август!BC281+сентябрь!BC281+октябрь!BC281+ноябрь!BC281+декабрь!BC281</f>
        <v>0</v>
      </c>
      <c r="BG281" s="36">
        <f>январь!BD281+февраль!BD281+март!BD281+апрель!BD281+май!BD281+июнь!BD281+июль!BD281+август!BD281+сентябрь!BD281+октябрь!BD281+ноябрь!BD281+декабрь!BD281</f>
        <v>0</v>
      </c>
      <c r="BH281" s="36">
        <f>январь!BE281+февраль!BE281+март!BE281+апрель!BE281+май!BE281+июнь!BE281+июль!BE281+август!BE281+сентябрь!BE281+октябрь!BE281+ноябрь!BE281+декабрь!BE281</f>
        <v>0</v>
      </c>
      <c r="BI281" s="36">
        <f>январь!BF281+февраль!BF281+март!BF281+апрель!BF281+май!BF281+июнь!BF281+июль!BF281+август!BF281+сентябрь!BF281+октябрь!BF281+ноябрь!BF281+декабрь!BF281</f>
        <v>0</v>
      </c>
      <c r="BJ281" s="36">
        <f>январь!BG281+февраль!BG281+март!BG281+апрель!BG281+май!BG281+июнь!BG281+июль!BG281+август!BG281+сентябрь!BG281+октябрь!BG281+ноябрь!BG281+декабрь!BG281</f>
        <v>0</v>
      </c>
      <c r="BK281" s="36">
        <f>январь!BH281+февраль!BH281+март!BH281+апрель!BH281+май!BH281+июнь!BH281+июль!BH281+август!BH281+сентябрь!BH281+октябрь!BH281+ноябрь!BH281+декабрь!BH281</f>
        <v>0</v>
      </c>
      <c r="BL281" s="36">
        <f>январь!BI281+февраль!BI281+март!BI281+апрель!BI281+май!BI281+июнь!BI281+июль!BI281+август!BI281+сентябрь!BI281+октябрь!BI281+ноябрь!BI281+декабрь!BI281</f>
        <v>0</v>
      </c>
      <c r="BM281" s="29">
        <f>январь!BJ281+февраль!BJ281+март!BJ281+апрель!BJ281+май!BJ281+июнь!BJ281+июль!BJ281+август!BJ281+сентябрь!BJ281+октябрь!BJ281+ноябрь!BJ281+декабрь!BJ281</f>
        <v>0</v>
      </c>
      <c r="BN281" s="36">
        <f>январь!BK281+февраль!BK281+март!BK281+апрель!BK281+май!BK281+июнь!BK281+июль!BK281+август!BK281+сентябрь!BK281+октябрь!BK281+ноябрь!BK281+декабрь!BK281</f>
        <v>0</v>
      </c>
      <c r="BO281" s="29">
        <f>январь!BL281+февраль!BL281+март!BL281+апрель!BL281+май!BL281+июнь!BL281+июль!BL281+август!BL281+сентябрь!BL281+октябрь!BL281+ноябрь!BL281+декабрь!BL281</f>
        <v>49</v>
      </c>
      <c r="BP281" s="36">
        <f>январь!BM281+февраль!BM281+март!BM281+апрель!BM281+май!BM281+июнь!BM281+июль!BM281+август!BM281+сентябрь!BM281+октябрь!BM281+ноябрь!BM281+декабрь!BM281</f>
        <v>44.728999999999999</v>
      </c>
      <c r="BQ281" s="36">
        <f>январь!BN281+февраль!BN281+март!BN281+апрель!BN281+май!BN281+июнь!BN281+июль!BN281+август!BN281+сентябрь!BN281+октябрь!BN281+ноябрь!BN281+декабрь!BN281</f>
        <v>0</v>
      </c>
      <c r="BR281" s="36">
        <f>январь!BO281+февраль!BO281+март!BO281+апрель!BO281+май!BO281+июнь!BO281+июль!BO281+август!BO281+сентябрь!BO281+октябрь!BO281+ноябрь!BO281+декабрь!BO281</f>
        <v>0</v>
      </c>
      <c r="BS281" s="29">
        <f>январь!BP281+февраль!BP281+март!BP281+апрель!BP281+май!BP281+июнь!BP281+июль!BP281+август!BP281+сентябрь!BP281+октябрь!BP281+ноябрь!BP281+декабрь!BP281</f>
        <v>0</v>
      </c>
      <c r="BT281" s="36">
        <f>январь!BQ281+февраль!BQ281+март!BQ281+апрель!BQ281+май!BQ281+июнь!BQ281+июль!BQ281+август!BQ281+сентябрь!BQ281+октябрь!BQ281+ноябрь!BQ281+декабрь!BQ281</f>
        <v>0</v>
      </c>
      <c r="BU281" s="29">
        <f>январь!BR281+февраль!BR281+март!BR281+апрель!BR281+май!BR281+июнь!BR281+июль!BR281+август!BR281+сентябрь!BR281+октябрь!BR281+ноябрь!BR281+декабрь!BR281</f>
        <v>0</v>
      </c>
      <c r="BV281" s="36">
        <f>январь!BS281+февраль!BS281+март!BS281+апрель!BS281+май!BS281+июнь!BS281+июль!BS281+август!BS281+сентябрь!BS281+октябрь!BS281+ноябрь!BS281+декабрь!BS281</f>
        <v>0</v>
      </c>
      <c r="BW281" s="36">
        <f>январь!BT281+февраль!BT281+март!BT281+апрель!BT281+май!BT281+июнь!BT281+июль!BT281+август!BT281+сентябрь!BT281+октябрь!BT281+ноябрь!BT281+декабрь!BT281</f>
        <v>0</v>
      </c>
      <c r="BX281" s="36">
        <f>январь!BU281+февраль!BU281+март!BU281+апрель!BU281+май!BU281+июнь!BU281+июль!BU281+август!BU281+сентябрь!BU281+октябрь!BU281+ноябрь!BU281+декабрь!BU281</f>
        <v>0</v>
      </c>
      <c r="BY281" s="36">
        <f>январь!BV281+февраль!BV281+март!BV281+апрель!BV281+май!BV281+июнь!BV281+июль!BV281+август!BV281+сентябрь!BV281+октябрь!BV281+ноябрь!BV281+декабрь!BV281</f>
        <v>9.7010000000000005</v>
      </c>
      <c r="BZ281" s="77">
        <v>9</v>
      </c>
    </row>
    <row r="282" spans="1:78" x14ac:dyDescent="0.25">
      <c r="A282" s="16">
        <v>280</v>
      </c>
      <c r="B282" s="16">
        <v>3</v>
      </c>
      <c r="C282" s="37" t="s">
        <v>735</v>
      </c>
      <c r="D282" s="51">
        <v>232.43923254106278</v>
      </c>
      <c r="E282" s="25">
        <v>-468.80826200000001</v>
      </c>
      <c r="F282" s="26">
        <f t="shared" si="12"/>
        <v>-278.42502945893722</v>
      </c>
      <c r="G282" s="26">
        <f t="shared" si="13"/>
        <v>190.3832325410628</v>
      </c>
      <c r="H282" s="26">
        <f t="shared" si="14"/>
        <v>42.055999999999997</v>
      </c>
      <c r="I282" s="36">
        <f>январь!F282+февраль!F282+март!F282+апрель!F282+май!F282+июнь!F282+июль!F282+август!F282+сентябрь!F282+октябрь!F282+ноябрь!F282+декабрь!F282</f>
        <v>0.01</v>
      </c>
      <c r="J282" s="36">
        <f>январь!G282+февраль!G282+март!G282+апрель!G282+май!G282+июнь!G282+июль!G282+август!G282+сентябрь!G282+октябрь!G282+ноябрь!G282+декабрь!G282</f>
        <v>3.8940000000000001</v>
      </c>
      <c r="K282" s="36">
        <f>январь!H282+февраль!H282+март!H282+апрель!H282+май!H282+июнь!H282+июль!H282+август!H282+сентябрь!H282+октябрь!H282+ноябрь!H282+декабрь!H282</f>
        <v>0</v>
      </c>
      <c r="L282" s="27">
        <f>январь!I282+февраль!I282+март!I282+апрель!I282+май!I282+июнь!I282+июль!I282+август!I282+сентябрь!I282+октябрь!I282+ноябрь!I282+декабрь!I282</f>
        <v>0</v>
      </c>
      <c r="M282" s="36">
        <f>январь!J282+февраль!J282+март!J282+апрель!J282+май!J282+июнь!J282+июль!J282+август!J282+сентябрь!J282+октябрь!J282+ноябрь!J282+декабрь!J282</f>
        <v>0</v>
      </c>
      <c r="N282" s="36">
        <f>январь!K282+февраль!K282+март!K282+апрель!K282+май!K282+июнь!K282+июль!K282+август!K282+сентябрь!K282+октябрь!K282+ноябрь!K282+декабрь!K282</f>
        <v>0</v>
      </c>
      <c r="O282" s="36">
        <f>январь!L282+февраль!L282+март!L282+апрель!L282+май!L282+июнь!L282+июль!L282+август!L282+сентябрь!L282+октябрь!L282+ноябрь!L282+декабрь!L282</f>
        <v>0</v>
      </c>
      <c r="P282" s="36">
        <f>январь!M282+февраль!M282+март!M282+апрель!M282+май!M282+июнь!M282+июль!M282+август!M282+сентябрь!M282+октябрь!M282+ноябрь!M282+декабрь!M282</f>
        <v>0</v>
      </c>
      <c r="Q282" s="36">
        <f>январь!N282+февраль!N282+март!N282+апрель!N282+май!N282+июнь!N282+июль!N282+август!N282+сентябрь!N282+октябрь!N282+ноябрь!N282+декабрь!N282</f>
        <v>0</v>
      </c>
      <c r="R282" s="29">
        <f>январь!O282+февраль!O282+март!O282+апрель!O282+май!O282+июнь!O282+июль!O282+август!O282+сентябрь!O282+октябрь!O282+ноябрь!O282+декабрь!O282</f>
        <v>0</v>
      </c>
      <c r="S282" s="36">
        <f>январь!P282+февраль!P282+март!P282+апрель!P282+май!P282+июнь!P282+июль!P282+август!P282+сентябрь!P282+октябрь!P282+ноябрь!P282+декабрь!P282</f>
        <v>0</v>
      </c>
      <c r="T282" s="29">
        <f>январь!Q282+февраль!Q282+март!Q282+апрель!Q282+май!Q282+июнь!Q282+июль!Q282+август!Q282+сентябрь!Q282+октябрь!Q282+ноябрь!Q282+декабрь!Q282</f>
        <v>0</v>
      </c>
      <c r="U282" s="36">
        <f>январь!R282+февраль!R282+март!R282+апрель!R282+май!R282+июнь!R282+июль!R282+август!R282+сентябрь!R282+октябрь!R282+ноябрь!R282+декабрь!R282</f>
        <v>0</v>
      </c>
      <c r="V282" s="36">
        <f>январь!S282+февраль!S282+март!S282+апрель!S282+май!S282+июнь!S282+июль!S282+август!S282+сентябрь!S282+октябрь!S282+ноябрь!S282+декабрь!S282</f>
        <v>0</v>
      </c>
      <c r="W282" s="36">
        <f>январь!T282+февраль!T282+март!T282+апрель!T282+май!T282+июнь!T282+июль!T282+август!T282+сентябрь!T282+октябрь!T282+ноябрь!T282+декабрь!T282</f>
        <v>0</v>
      </c>
      <c r="X282" s="36">
        <f>январь!U282+февраль!U282+март!U282+апрель!U282+май!U282+июнь!U282+июль!U282+август!U282+сентябрь!U282+октябрь!U282+ноябрь!U282+декабрь!U282</f>
        <v>1.4E-2</v>
      </c>
      <c r="Y282" s="36">
        <f>январь!V282+февраль!V282+март!V282+апрель!V282+май!V282+июнь!V282+июль!V282+август!V282+сентябрь!V282+октябрь!V282+ноябрь!V282+декабрь!V282</f>
        <v>19.303999999999998</v>
      </c>
      <c r="Z282" s="36">
        <f>январь!W282+февраль!W282+март!W282+апрель!W282+май!W282+июнь!W282+июль!W282+август!W282+сентябрь!W282+октябрь!W282+ноябрь!W282+декабрь!W282</f>
        <v>0</v>
      </c>
      <c r="AA282" s="36">
        <f>январь!X282+февраль!X282+март!X282+апрель!X282+май!X282+июнь!X282+июль!X282+август!X282+сентябрь!X282+октябрь!X282+ноябрь!X282+декабрь!X282</f>
        <v>0</v>
      </c>
      <c r="AB282" s="29">
        <f>январь!Y282+февраль!Y282+март!Y282+апрель!Y282+май!Y282+июнь!Y282+июль!Y282+август!Y282+сентябрь!Y282+октябрь!Y282+ноябрь!Y282+декабрь!Y282</f>
        <v>0</v>
      </c>
      <c r="AC282" s="36">
        <f>январь!Z282+февраль!Z282+март!Z282+апрель!Z282+май!Z282+июнь!Z282+июль!Z282+август!Z282+сентябрь!Z282+октябрь!Z282+ноябрь!Z282+декабрь!Z282</f>
        <v>0</v>
      </c>
      <c r="AD282" s="66" t="str">
        <f>CONCATENATE(январь!AA282,$BZ$1,февраль!AA282,$BZ$1,март!AA282,$BZ$1,апрель!AA282,$BZ$1,май!AA282,$BZ$1,июнь!AA282,$BZ$1,июль!AA282,$BZ$1,август!AA282,$BZ$1,сентябрь!AA282,$BZ$1,октябрь!AA282,$BZ$1,ноябрь!AA282,$BZ$1,декабрь!AA282)</f>
        <v xml:space="preserve">           </v>
      </c>
      <c r="AE282" s="36">
        <f>январь!AB282+февраль!AB282+март!AB282+апрель!AB282+май!AB282+июнь!AB282+июль!AB282+август!AB282+сентябрь!AB282+октябрь!AB282+ноябрь!AB282+декабрь!AB282</f>
        <v>0</v>
      </c>
      <c r="AF282" s="36">
        <f>январь!AC282+февраль!AC282+март!AC282+апрель!AC282+май!AC282+июнь!AC282+июль!AC282+август!AC282+сентябрь!AC282+октябрь!AC282+ноябрь!AC282+декабрь!AC282</f>
        <v>0</v>
      </c>
      <c r="AG282" s="36">
        <f>январь!AD282+февраль!AD282+март!AD282+апрель!AD282+май!AD282+июнь!AD282+июль!AD282+август!AD282+сентябрь!AD282+октябрь!AD282+ноябрь!AD282+декабрь!AD282</f>
        <v>0</v>
      </c>
      <c r="AH282" s="36">
        <f>январь!AE282+февраль!AE282+март!AE282+апрель!AE282+май!AE282+июнь!AE282+июль!AE282+август!AE282+сентябрь!AE282+октябрь!AE282+ноябрь!AE282+декабрь!AE282</f>
        <v>0</v>
      </c>
      <c r="AI282" s="36">
        <f>январь!AF282+февраль!AF282+март!AF282+апрель!AF282+май!AF282+июнь!AF282+июль!AF282+август!AF282+сентябрь!AF282+октябрь!AF282+ноябрь!AF282+декабрь!AF282</f>
        <v>2E-3</v>
      </c>
      <c r="AJ282" s="36">
        <f>январь!AG282+февраль!AG282+март!AG282+апрель!AG282+май!AG282+июнь!AG282+июль!AG282+август!AG282+сентябрь!AG282+октябрь!AG282+ноябрь!AG282+декабрь!AG282</f>
        <v>0.61599999999999999</v>
      </c>
      <c r="AK282" s="29">
        <f>январь!AH282+февраль!AH282+март!AH282+апрель!AH282+май!AH282+июнь!AH282+июль!AH282+август!AH282+сентябрь!AH282+октябрь!AH282+ноябрь!AH282+декабрь!AH282</f>
        <v>0</v>
      </c>
      <c r="AL282" s="36">
        <f>январь!AI282+февраль!AI282+март!AI282+апрель!AI282+май!AI282+июнь!AI282+июль!AI282+август!AI282+сентябрь!AI282+октябрь!AI282+ноябрь!AI282+декабрь!AI282</f>
        <v>0</v>
      </c>
      <c r="AM282" s="29">
        <f>январь!AJ282+февраль!AJ282+март!AJ282+апрель!AJ282+май!AJ282+июнь!AJ282+июль!AJ282+август!AJ282+сентябрь!AJ282+октябрь!AJ282+ноябрь!AJ282+декабрь!AJ282</f>
        <v>0</v>
      </c>
      <c r="AN282" s="36">
        <f>январь!AK282+февраль!AK282+март!AK282+апрель!AK282+май!AK282+июнь!AK282+июль!AK282+август!AK282+сентябрь!AK282+октябрь!AK282+ноябрь!AK282+декабрь!AK282</f>
        <v>0</v>
      </c>
      <c r="AO282" s="36">
        <f>январь!AL282+февраль!AL282+март!AL282+апрель!AL282+май!AL282+июнь!AL282+июль!AL282+август!AL282+сентябрь!AL282+октябрь!AL282+ноябрь!AL282+декабрь!AL282</f>
        <v>0</v>
      </c>
      <c r="AP282" s="36">
        <f>январь!AM282+февраль!AM282+март!AM282+апрель!AM282+май!AM282+июнь!AM282+июль!AM282+август!AM282+сентябрь!AM282+октябрь!AM282+ноябрь!AM282+декабрь!AM282</f>
        <v>0</v>
      </c>
      <c r="AQ282" s="29">
        <f>январь!AN282+февраль!AN282+март!AN282+апрель!AN282+май!AN282+июнь!AN282+июль!AN282+август!AN282+сентябрь!AN282+октябрь!AN282+ноябрь!AN282+декабрь!AN282</f>
        <v>0</v>
      </c>
      <c r="AR282" s="36">
        <f>январь!AO282+февраль!AO282+март!AO282+апрель!AO282+май!AO282+июнь!AO282+июль!AO282+август!AO282+сентябрь!AO282+октябрь!AO282+ноябрь!AO282+декабрь!AO282</f>
        <v>0</v>
      </c>
      <c r="AS282" s="29">
        <f>январь!AP282+февраль!AP282+март!AP282+апрель!AP282+май!AP282+июнь!AP282+июль!AP282+август!AP282+сентябрь!AP282+октябрь!AP282+ноябрь!AP282+декабрь!AP282</f>
        <v>0</v>
      </c>
      <c r="AT282" s="36">
        <f>январь!AQ282+февраль!AQ282+март!AQ282+апрель!AQ282+май!AQ282+июнь!AQ282+июль!AQ282+август!AQ282+сентябрь!AQ282+октябрь!AQ282+ноябрь!AQ282+декабрь!AQ282</f>
        <v>0</v>
      </c>
      <c r="AU282" s="29">
        <f>январь!AR282+февраль!AR282+март!AR282+апрель!AR282+май!AR282+июнь!AR282+июль!AR282+август!AR282+сентябрь!AR282+октябрь!AR282+ноябрь!AR282+декабрь!AR282</f>
        <v>0</v>
      </c>
      <c r="AV282" s="36">
        <f>январь!AS282+февраль!AS282+март!AS282+апрель!AS282+май!AS282+июнь!AS282+июль!AS282+август!AS282+сентябрь!AS282+октябрь!AS282+ноябрь!AS282+декабрь!AS282</f>
        <v>0</v>
      </c>
      <c r="AW282" s="36">
        <f>январь!AT282+февраль!AT282+март!AT282+апрель!AT282+май!AT282+июнь!AT282+июль!AT282+август!AT282+сентябрь!AT282+октябрь!AT282+ноябрь!AT282+декабрь!AT282</f>
        <v>0</v>
      </c>
      <c r="AX282" s="36">
        <f>январь!AU282+февраль!AU282+март!AU282+апрель!AU282+май!AU282+июнь!AU282+июль!AU282+август!AU282+сентябрь!AU282+октябрь!AU282+ноябрь!AU282+декабрь!AU282</f>
        <v>0</v>
      </c>
      <c r="AY282" s="29">
        <f>январь!AV282+февраль!AV282+март!AV282+апрель!AV282+май!AV282+июнь!AV282+июль!AV282+август!AV282+сентябрь!AV282+октябрь!AV282+ноябрь!AV282+декабрь!AV282</f>
        <v>0</v>
      </c>
      <c r="AZ282" s="36">
        <f>январь!AW282+февраль!AW282+март!AW282+апрель!AW282+май!AW282+июнь!AW282+июль!AW282+август!AW282+сентябрь!AW282+октябрь!AW282+ноябрь!AW282+декабрь!AW282</f>
        <v>0</v>
      </c>
      <c r="BA282" s="36">
        <f>январь!AX282+февраль!AX282+март!AX282+апрель!AX282+май!AX282+июнь!AX282+июль!AX282+август!AX282+сентябрь!AX282+октябрь!AX282+ноябрь!AX282+декабрь!AX282</f>
        <v>2E-3</v>
      </c>
      <c r="BB282" s="36">
        <f>январь!AY282+февраль!AY282+март!AY282+апрель!AY282+май!AY282+июнь!AY282+июль!AY282+август!AY282+сентябрь!AY282+октябрь!AY282+ноябрь!AY282+декабрь!AY282</f>
        <v>2.2440000000000002</v>
      </c>
      <c r="BC282" s="29">
        <f>январь!AZ282+февраль!AZ282+март!AZ282+апрель!AZ282+май!AZ282+июнь!AZ282+июль!AZ282+август!AZ282+сентябрь!AZ282+октябрь!AZ282+ноябрь!AZ282+декабрь!AZ282</f>
        <v>0</v>
      </c>
      <c r="BD282" s="36">
        <f>январь!BA282+февраль!BA282+март!BA282+апрель!BA282+май!BA282+июнь!BA282+июль!BA282+август!BA282+сентябрь!BA282+октябрь!BA282+ноябрь!BA282+декабрь!BA282</f>
        <v>0</v>
      </c>
      <c r="BE282" s="36">
        <f>январь!BB282+февраль!BB282+март!BB282+апрель!BB282+май!BB282+июнь!BB282+июль!BB282+август!BB282+сентябрь!BB282+октябрь!BB282+ноябрь!BB282+декабрь!BB282</f>
        <v>0</v>
      </c>
      <c r="BF282" s="36">
        <f>январь!BC282+февраль!BC282+март!BC282+апрель!BC282+май!BC282+июнь!BC282+июль!BC282+август!BC282+сентябрь!BC282+октябрь!BC282+ноябрь!BC282+декабрь!BC282</f>
        <v>0</v>
      </c>
      <c r="BG282" s="36">
        <f>январь!BD282+февраль!BD282+март!BD282+апрель!BD282+май!BD282+июнь!BD282+июль!BD282+август!BD282+сентябрь!BD282+октябрь!BD282+ноябрь!BD282+декабрь!BD282</f>
        <v>0</v>
      </c>
      <c r="BH282" s="36">
        <f>январь!BE282+февраль!BE282+март!BE282+апрель!BE282+май!BE282+июнь!BE282+июль!BE282+август!BE282+сентябрь!BE282+октябрь!BE282+ноябрь!BE282+декабрь!BE282</f>
        <v>0</v>
      </c>
      <c r="BI282" s="36">
        <f>январь!BF282+февраль!BF282+март!BF282+апрель!BF282+май!BF282+июнь!BF282+июль!BF282+август!BF282+сентябрь!BF282+октябрь!BF282+ноябрь!BF282+декабрь!BF282</f>
        <v>0</v>
      </c>
      <c r="BJ282" s="36">
        <f>январь!BG282+февраль!BG282+март!BG282+апрель!BG282+май!BG282+июнь!BG282+июль!BG282+август!BG282+сентябрь!BG282+октябрь!BG282+ноябрь!BG282+декабрь!BG282</f>
        <v>0</v>
      </c>
      <c r="BK282" s="36">
        <f>январь!BH282+февраль!BH282+март!BH282+апрель!BH282+май!BH282+июнь!BH282+июль!BH282+август!BH282+сентябрь!BH282+октябрь!BH282+ноябрь!BH282+декабрь!BH282</f>
        <v>0.01</v>
      </c>
      <c r="BL282" s="36">
        <f>январь!BI282+февраль!BI282+март!BI282+апрель!BI282+май!BI282+июнь!BI282+июль!BI282+август!BI282+сентябрь!BI282+октябрь!BI282+ноябрь!BI282+декабрь!BI282</f>
        <v>3.2690000000000001</v>
      </c>
      <c r="BM282" s="29">
        <f>январь!BJ282+февраль!BJ282+март!BJ282+апрель!BJ282+май!BJ282+июнь!BJ282+июль!BJ282+август!BJ282+сентябрь!BJ282+октябрь!BJ282+ноябрь!BJ282+декабрь!BJ282</f>
        <v>0</v>
      </c>
      <c r="BN282" s="36">
        <f>январь!BK282+февраль!BK282+март!BK282+апрель!BK282+май!BK282+июнь!BK282+июль!BK282+август!BK282+сентябрь!BK282+октябрь!BK282+ноябрь!BK282+декабрь!BK282</f>
        <v>0</v>
      </c>
      <c r="BO282" s="29">
        <f>январь!BL282+февраль!BL282+март!BL282+апрель!BL282+май!BL282+июнь!BL282+июль!BL282+август!BL282+сентябрь!BL282+октябрь!BL282+ноябрь!BL282+декабрь!BL282</f>
        <v>4</v>
      </c>
      <c r="BP282" s="36">
        <f>январь!BM282+февраль!BM282+март!BM282+апрель!BM282+май!BM282+июнь!BM282+июль!BM282+август!BM282+сентябрь!BM282+октябрь!BM282+ноябрь!BM282+декабрь!BM282</f>
        <v>8.4550000000000001</v>
      </c>
      <c r="BQ282" s="36">
        <f>январь!BN282+февраль!BN282+март!BN282+апрель!BN282+май!BN282+июнь!BN282+июль!BN282+август!BN282+сентябрь!BN282+октябрь!BN282+ноябрь!BN282+декабрь!BN282</f>
        <v>0</v>
      </c>
      <c r="BR282" s="36">
        <f>январь!BO282+февраль!BO282+март!BO282+апрель!BO282+май!BO282+июнь!BO282+июль!BO282+август!BO282+сентябрь!BO282+октябрь!BO282+ноябрь!BO282+декабрь!BO282</f>
        <v>0</v>
      </c>
      <c r="BS282" s="29">
        <f>январь!BP282+февраль!BP282+март!BP282+апрель!BP282+май!BP282+июнь!BP282+июль!BP282+август!BP282+сентябрь!BP282+октябрь!BP282+ноябрь!BP282+декабрь!BP282</f>
        <v>0</v>
      </c>
      <c r="BT282" s="36">
        <f>январь!BQ282+февраль!BQ282+март!BQ282+апрель!BQ282+май!BQ282+июнь!BQ282+июль!BQ282+август!BQ282+сентябрь!BQ282+октябрь!BQ282+ноябрь!BQ282+декабрь!BQ282</f>
        <v>0</v>
      </c>
      <c r="BU282" s="29">
        <f>январь!BR282+февраль!BR282+март!BR282+апрель!BR282+май!BR282+июнь!BR282+июль!BR282+август!BR282+сентябрь!BR282+октябрь!BR282+ноябрь!BR282+декабрь!BR282</f>
        <v>0</v>
      </c>
      <c r="BV282" s="36">
        <f>январь!BS282+февраль!BS282+март!BS282+апрель!BS282+май!BS282+июнь!BS282+июль!BS282+август!BS282+сентябрь!BS282+октябрь!BS282+ноябрь!BS282+декабрь!BS282</f>
        <v>0</v>
      </c>
      <c r="BW282" s="36">
        <f>январь!BT282+февраль!BT282+март!BT282+апрель!BT282+май!BT282+июнь!BT282+июль!BT282+август!BT282+сентябрь!BT282+октябрь!BT282+ноябрь!BT282+декабрь!BT282</f>
        <v>0</v>
      </c>
      <c r="BX282" s="36">
        <f>январь!BU282+февраль!BU282+март!BU282+апрель!BU282+май!BU282+июнь!BU282+июль!BU282+август!BU282+сентябрь!BU282+октябрь!BU282+ноябрь!BU282+декабрь!BU282</f>
        <v>0</v>
      </c>
      <c r="BY282" s="36">
        <f>январь!BV282+февраль!BV282+март!BV282+апрель!BV282+май!BV282+июнь!BV282+июль!BV282+август!BV282+сентябрь!BV282+октябрь!BV282+ноябрь!BV282+декабрь!BV282</f>
        <v>4.274</v>
      </c>
      <c r="BZ282" s="77">
        <v>4</v>
      </c>
    </row>
    <row r="283" spans="1:78" x14ac:dyDescent="0.25">
      <c r="A283" s="16">
        <v>281</v>
      </c>
      <c r="B283" s="16">
        <v>3</v>
      </c>
      <c r="C283" s="37" t="s">
        <v>929</v>
      </c>
      <c r="D283" s="51">
        <v>14.439840579710143</v>
      </c>
      <c r="E283" s="25">
        <v>64.158450000000002</v>
      </c>
      <c r="F283" s="26">
        <f t="shared" si="12"/>
        <v>75.014290579710149</v>
      </c>
      <c r="G283" s="26">
        <f t="shared" si="13"/>
        <v>10.855840579710144</v>
      </c>
      <c r="H283" s="26">
        <f t="shared" si="14"/>
        <v>3.5840000000000001</v>
      </c>
      <c r="I283" s="36">
        <f>январь!F283+февраль!F283+март!F283+апрель!F283+май!F283+июнь!F283+июль!F283+август!F283+сентябрь!F283+октябрь!F283+ноябрь!F283+декабрь!F283</f>
        <v>0</v>
      </c>
      <c r="J283" s="36">
        <f>январь!G283+февраль!G283+март!G283+апрель!G283+май!G283+июнь!G283+июль!G283+август!G283+сентябрь!G283+октябрь!G283+ноябрь!G283+декабрь!G283</f>
        <v>0</v>
      </c>
      <c r="K283" s="36">
        <f>январь!H283+февраль!H283+март!H283+апрель!H283+май!H283+июнь!H283+июль!H283+август!H283+сентябрь!H283+октябрь!H283+ноябрь!H283+декабрь!H283</f>
        <v>0</v>
      </c>
      <c r="L283" s="27">
        <f>январь!I283+февраль!I283+март!I283+апрель!I283+май!I283+июнь!I283+июль!I283+август!I283+сентябрь!I283+октябрь!I283+ноябрь!I283+декабрь!I283</f>
        <v>0</v>
      </c>
      <c r="M283" s="36">
        <f>январь!J283+февраль!J283+март!J283+апрель!J283+май!J283+июнь!J283+июль!J283+август!J283+сентябрь!J283+октябрь!J283+ноябрь!J283+декабрь!J283</f>
        <v>0</v>
      </c>
      <c r="N283" s="36">
        <f>январь!K283+февраль!K283+март!K283+апрель!K283+май!K283+июнь!K283+июль!K283+август!K283+сентябрь!K283+октябрь!K283+ноябрь!K283+декабрь!K283</f>
        <v>0</v>
      </c>
      <c r="O283" s="36">
        <f>январь!L283+февраль!L283+март!L283+апрель!L283+май!L283+июнь!L283+июль!L283+август!L283+сентябрь!L283+октябрь!L283+ноябрь!L283+декабрь!L283</f>
        <v>0</v>
      </c>
      <c r="P283" s="36">
        <f>январь!M283+февраль!M283+март!M283+апрель!M283+май!M283+июнь!M283+июль!M283+август!M283+сентябрь!M283+октябрь!M283+ноябрь!M283+декабрь!M283</f>
        <v>0</v>
      </c>
      <c r="Q283" s="36">
        <f>январь!N283+февраль!N283+март!N283+апрель!N283+май!N283+июнь!N283+июль!N283+август!N283+сентябрь!N283+октябрь!N283+ноябрь!N283+декабрь!N283</f>
        <v>0</v>
      </c>
      <c r="R283" s="29">
        <f>январь!O283+февраль!O283+март!O283+апрель!O283+май!O283+июнь!O283+июль!O283+август!O283+сентябрь!O283+октябрь!O283+ноябрь!O283+декабрь!O283</f>
        <v>0</v>
      </c>
      <c r="S283" s="36">
        <f>январь!P283+февраль!P283+март!P283+апрель!P283+май!P283+июнь!P283+июль!P283+август!P283+сентябрь!P283+октябрь!P283+ноябрь!P283+декабрь!P283</f>
        <v>0</v>
      </c>
      <c r="T283" s="29">
        <f>январь!Q283+февраль!Q283+март!Q283+апрель!Q283+май!Q283+июнь!Q283+июль!Q283+август!Q283+сентябрь!Q283+октябрь!Q283+ноябрь!Q283+декабрь!Q283</f>
        <v>0</v>
      </c>
      <c r="U283" s="36">
        <f>январь!R283+февраль!R283+март!R283+апрель!R283+май!R283+июнь!R283+июль!R283+август!R283+сентябрь!R283+октябрь!R283+ноябрь!R283+декабрь!R283</f>
        <v>0</v>
      </c>
      <c r="V283" s="36">
        <f>январь!S283+февраль!S283+март!S283+апрель!S283+май!S283+июнь!S283+июль!S283+август!S283+сентябрь!S283+октябрь!S283+ноябрь!S283+декабрь!S283</f>
        <v>0</v>
      </c>
      <c r="W283" s="36">
        <f>январь!T283+февраль!T283+март!T283+апрель!T283+май!T283+июнь!T283+июль!T283+август!T283+сентябрь!T283+октябрь!T283+ноябрь!T283+декабрь!T283</f>
        <v>0</v>
      </c>
      <c r="X283" s="36">
        <f>январь!U283+февраль!U283+март!U283+апрель!U283+май!U283+июнь!U283+июль!U283+август!U283+сентябрь!U283+октябрь!U283+ноябрь!U283+декабрь!U283</f>
        <v>0</v>
      </c>
      <c r="Y283" s="36">
        <f>январь!V283+февраль!V283+март!V283+апрель!V283+май!V283+июнь!V283+июль!V283+август!V283+сентябрь!V283+октябрь!V283+ноябрь!V283+декабрь!V283</f>
        <v>0</v>
      </c>
      <c r="Z283" s="36">
        <f>январь!W283+февраль!W283+март!W283+апрель!W283+май!W283+июнь!W283+июль!W283+август!W283+сентябрь!W283+октябрь!W283+ноябрь!W283+декабрь!W283</f>
        <v>0</v>
      </c>
      <c r="AA283" s="36">
        <f>январь!X283+февраль!X283+март!X283+апрель!X283+май!X283+июнь!X283+июль!X283+август!X283+сентябрь!X283+октябрь!X283+ноябрь!X283+декабрь!X283</f>
        <v>0</v>
      </c>
      <c r="AB283" s="29">
        <f>январь!Y283+февраль!Y283+март!Y283+апрель!Y283+май!Y283+июнь!Y283+июль!Y283+август!Y283+сентябрь!Y283+октябрь!Y283+ноябрь!Y283+декабрь!Y283</f>
        <v>0</v>
      </c>
      <c r="AC283" s="36">
        <f>январь!Z283+февраль!Z283+март!Z283+апрель!Z283+май!Z283+июнь!Z283+июль!Z283+август!Z283+сентябрь!Z283+октябрь!Z283+ноябрь!Z283+декабрь!Z283</f>
        <v>0</v>
      </c>
      <c r="AD283" s="66" t="str">
        <f>CONCATENATE(январь!AA283,$BZ$1,февраль!AA283,$BZ$1,март!AA283,$BZ$1,апрель!AA283,$BZ$1,май!AA283,$BZ$1,июнь!AA283,$BZ$1,июль!AA283,$BZ$1,август!AA283,$BZ$1,сентябрь!AA283,$BZ$1,октябрь!AA283,$BZ$1,ноябрь!AA283,$BZ$1,декабрь!AA283)</f>
        <v xml:space="preserve">           </v>
      </c>
      <c r="AE283" s="36">
        <f>январь!AB283+февраль!AB283+март!AB283+апрель!AB283+май!AB283+июнь!AB283+июль!AB283+август!AB283+сентябрь!AB283+октябрь!AB283+ноябрь!AB283+декабрь!AB283</f>
        <v>0</v>
      </c>
      <c r="AF283" s="36">
        <f>январь!AC283+февраль!AC283+март!AC283+апрель!AC283+май!AC283+июнь!AC283+июль!AC283+август!AC283+сентябрь!AC283+октябрь!AC283+ноябрь!AC283+декабрь!AC283</f>
        <v>0</v>
      </c>
      <c r="AG283" s="36">
        <f>январь!AD283+февраль!AD283+март!AD283+апрель!AD283+май!AD283+июнь!AD283+июль!AD283+август!AD283+сентябрь!AD283+октябрь!AD283+ноябрь!AD283+декабрь!AD283</f>
        <v>0</v>
      </c>
      <c r="AH283" s="36">
        <f>январь!AE283+февраль!AE283+март!AE283+апрель!AE283+май!AE283+июнь!AE283+июль!AE283+август!AE283+сентябрь!AE283+октябрь!AE283+ноябрь!AE283+декабрь!AE283</f>
        <v>0</v>
      </c>
      <c r="AI283" s="36">
        <f>январь!AF283+февраль!AF283+март!AF283+апрель!AF283+май!AF283+июнь!AF283+июль!AF283+август!AF283+сентябрь!AF283+октябрь!AF283+ноябрь!AF283+декабрь!AF283</f>
        <v>0</v>
      </c>
      <c r="AJ283" s="36">
        <f>январь!AG283+февраль!AG283+март!AG283+апрель!AG283+май!AG283+июнь!AG283+июль!AG283+август!AG283+сентябрь!AG283+октябрь!AG283+ноябрь!AG283+декабрь!AG283</f>
        <v>0</v>
      </c>
      <c r="AK283" s="29">
        <f>январь!AH283+февраль!AH283+март!AH283+апрель!AH283+май!AH283+июнь!AH283+июль!AH283+август!AH283+сентябрь!AH283+октябрь!AH283+ноябрь!AH283+декабрь!AH283</f>
        <v>0</v>
      </c>
      <c r="AL283" s="36">
        <f>январь!AI283+февраль!AI283+март!AI283+апрель!AI283+май!AI283+июнь!AI283+июль!AI283+август!AI283+сентябрь!AI283+октябрь!AI283+ноябрь!AI283+декабрь!AI283</f>
        <v>0</v>
      </c>
      <c r="AM283" s="29">
        <f>январь!AJ283+февраль!AJ283+март!AJ283+апрель!AJ283+май!AJ283+июнь!AJ283+июль!AJ283+август!AJ283+сентябрь!AJ283+октябрь!AJ283+ноябрь!AJ283+декабрь!AJ283</f>
        <v>0</v>
      </c>
      <c r="AN283" s="36">
        <f>январь!AK283+февраль!AK283+март!AK283+апрель!AK283+май!AK283+июнь!AK283+июль!AK283+август!AK283+сентябрь!AK283+октябрь!AK283+ноябрь!AK283+декабрь!AK283</f>
        <v>0</v>
      </c>
      <c r="AO283" s="36">
        <f>январь!AL283+февраль!AL283+март!AL283+апрель!AL283+май!AL283+июнь!AL283+июль!AL283+август!AL283+сентябрь!AL283+октябрь!AL283+ноябрь!AL283+декабрь!AL283</f>
        <v>0</v>
      </c>
      <c r="AP283" s="36">
        <f>январь!AM283+февраль!AM283+март!AM283+апрель!AM283+май!AM283+июнь!AM283+июль!AM283+август!AM283+сентябрь!AM283+октябрь!AM283+ноябрь!AM283+декабрь!AM283</f>
        <v>0</v>
      </c>
      <c r="AQ283" s="29">
        <f>январь!AN283+февраль!AN283+март!AN283+апрель!AN283+май!AN283+июнь!AN283+июль!AN283+август!AN283+сентябрь!AN283+октябрь!AN283+ноябрь!AN283+декабрь!AN283</f>
        <v>0</v>
      </c>
      <c r="AR283" s="36">
        <f>январь!AO283+февраль!AO283+март!AO283+апрель!AO283+май!AO283+июнь!AO283+июль!AO283+август!AO283+сентябрь!AO283+октябрь!AO283+ноябрь!AO283+декабрь!AO283</f>
        <v>0</v>
      </c>
      <c r="AS283" s="29">
        <f>январь!AP283+февраль!AP283+март!AP283+апрель!AP283+май!AP283+июнь!AP283+июль!AP283+август!AP283+сентябрь!AP283+октябрь!AP283+ноябрь!AP283+декабрь!AP283</f>
        <v>0</v>
      </c>
      <c r="AT283" s="36">
        <f>январь!AQ283+февраль!AQ283+март!AQ283+апрель!AQ283+май!AQ283+июнь!AQ283+июль!AQ283+август!AQ283+сентябрь!AQ283+октябрь!AQ283+ноябрь!AQ283+декабрь!AQ283</f>
        <v>0</v>
      </c>
      <c r="AU283" s="29">
        <f>январь!AR283+февраль!AR283+март!AR283+апрель!AR283+май!AR283+июнь!AR283+июль!AR283+август!AR283+сентябрь!AR283+октябрь!AR283+ноябрь!AR283+декабрь!AR283</f>
        <v>0</v>
      </c>
      <c r="AV283" s="36">
        <f>январь!AS283+февраль!AS283+март!AS283+апрель!AS283+май!AS283+июнь!AS283+июль!AS283+август!AS283+сентябрь!AS283+октябрь!AS283+ноябрь!AS283+декабрь!AS283</f>
        <v>0</v>
      </c>
      <c r="AW283" s="36">
        <f>январь!AT283+февраль!AT283+март!AT283+апрель!AT283+май!AT283+июнь!AT283+июль!AT283+август!AT283+сентябрь!AT283+октябрь!AT283+ноябрь!AT283+декабрь!AT283</f>
        <v>0</v>
      </c>
      <c r="AX283" s="36">
        <f>январь!AU283+февраль!AU283+март!AU283+апрель!AU283+май!AU283+июнь!AU283+июль!AU283+август!AU283+сентябрь!AU283+октябрь!AU283+ноябрь!AU283+декабрь!AU283</f>
        <v>0</v>
      </c>
      <c r="AY283" s="29">
        <f>январь!AV283+февраль!AV283+март!AV283+апрель!AV283+май!AV283+июнь!AV283+июль!AV283+август!AV283+сентябрь!AV283+октябрь!AV283+ноябрь!AV283+декабрь!AV283</f>
        <v>0</v>
      </c>
      <c r="AZ283" s="36">
        <f>январь!AW283+февраль!AW283+март!AW283+апрель!AW283+май!AW283+июнь!AW283+июль!AW283+август!AW283+сентябрь!AW283+октябрь!AW283+ноябрь!AW283+декабрь!AW283</f>
        <v>0</v>
      </c>
      <c r="BA283" s="36">
        <f>январь!AX283+февраль!AX283+март!AX283+апрель!AX283+май!AX283+июнь!AX283+июль!AX283+август!AX283+сентябрь!AX283+октябрь!AX283+ноябрь!AX283+декабрь!AX283</f>
        <v>0</v>
      </c>
      <c r="BB283" s="36">
        <f>январь!AY283+февраль!AY283+март!AY283+апрель!AY283+май!AY283+июнь!AY283+июль!AY283+август!AY283+сентябрь!AY283+октябрь!AY283+ноябрь!AY283+декабрь!AY283</f>
        <v>0</v>
      </c>
      <c r="BC283" s="29">
        <f>январь!AZ283+февраль!AZ283+март!AZ283+апрель!AZ283+май!AZ283+июнь!AZ283+июль!AZ283+август!AZ283+сентябрь!AZ283+октябрь!AZ283+ноябрь!AZ283+декабрь!AZ283</f>
        <v>0</v>
      </c>
      <c r="BD283" s="36">
        <f>январь!BA283+февраль!BA283+март!BA283+апрель!BA283+май!BA283+июнь!BA283+июль!BA283+август!BA283+сентябрь!BA283+октябрь!BA283+ноябрь!BA283+декабрь!BA283</f>
        <v>0</v>
      </c>
      <c r="BE283" s="36">
        <f>январь!BB283+февраль!BB283+март!BB283+апрель!BB283+май!BB283+июнь!BB283+июль!BB283+август!BB283+сентябрь!BB283+октябрь!BB283+ноябрь!BB283+декабрь!BB283</f>
        <v>0</v>
      </c>
      <c r="BF283" s="36">
        <f>январь!BC283+февраль!BC283+март!BC283+апрель!BC283+май!BC283+июнь!BC283+июль!BC283+август!BC283+сентябрь!BC283+октябрь!BC283+ноябрь!BC283+декабрь!BC283</f>
        <v>0</v>
      </c>
      <c r="BG283" s="36">
        <f>январь!BD283+февраль!BD283+март!BD283+апрель!BD283+май!BD283+июнь!BD283+июль!BD283+август!BD283+сентябрь!BD283+октябрь!BD283+ноябрь!BD283+декабрь!BD283</f>
        <v>0</v>
      </c>
      <c r="BH283" s="36">
        <f>январь!BE283+февраль!BE283+март!BE283+апрель!BE283+май!BE283+июнь!BE283+июль!BE283+август!BE283+сентябрь!BE283+октябрь!BE283+ноябрь!BE283+декабрь!BE283</f>
        <v>0</v>
      </c>
      <c r="BI283" s="36">
        <f>январь!BF283+февраль!BF283+март!BF283+апрель!BF283+май!BF283+июнь!BF283+июль!BF283+август!BF283+сентябрь!BF283+октябрь!BF283+ноябрь!BF283+декабрь!BF283</f>
        <v>0</v>
      </c>
      <c r="BJ283" s="36">
        <f>январь!BG283+февраль!BG283+март!BG283+апрель!BG283+май!BG283+июнь!BG283+июль!BG283+август!BG283+сентябрь!BG283+октябрь!BG283+ноябрь!BG283+декабрь!BG283</f>
        <v>0</v>
      </c>
      <c r="BK283" s="36">
        <f>январь!BH283+февраль!BH283+март!BH283+апрель!BH283+май!BH283+июнь!BH283+июль!BH283+август!BH283+сентябрь!BH283+октябрь!BH283+ноябрь!BH283+декабрь!BH283</f>
        <v>0</v>
      </c>
      <c r="BL283" s="36">
        <f>январь!BI283+февраль!BI283+март!BI283+апрель!BI283+май!BI283+июнь!BI283+июль!BI283+август!BI283+сентябрь!BI283+октябрь!BI283+ноябрь!BI283+декабрь!BI283</f>
        <v>0</v>
      </c>
      <c r="BM283" s="29">
        <f>январь!BJ283+февраль!BJ283+март!BJ283+апрель!BJ283+май!BJ283+июнь!BJ283+июль!BJ283+август!BJ283+сентябрь!BJ283+октябрь!BJ283+ноябрь!BJ283+декабрь!BJ283</f>
        <v>0</v>
      </c>
      <c r="BN283" s="36">
        <f>январь!BK283+февраль!BK283+март!BK283+апрель!BK283+май!BK283+июнь!BK283+июль!BK283+август!BK283+сентябрь!BK283+октябрь!BK283+ноябрь!BK283+декабрь!BK283</f>
        <v>0</v>
      </c>
      <c r="BO283" s="29">
        <f>январь!BL283+февраль!BL283+март!BL283+апрель!BL283+май!BL283+июнь!BL283+июль!BL283+август!BL283+сентябрь!BL283+октябрь!BL283+ноябрь!BL283+декабрь!BL283</f>
        <v>0</v>
      </c>
      <c r="BP283" s="36">
        <f>январь!BM283+февраль!BM283+март!BM283+апрель!BM283+май!BM283+июнь!BM283+июль!BM283+август!BM283+сентябрь!BM283+октябрь!BM283+ноябрь!BM283+декабрь!BM283</f>
        <v>0</v>
      </c>
      <c r="BQ283" s="36">
        <f>январь!BN283+февраль!BN283+март!BN283+апрель!BN283+май!BN283+июнь!BN283+июль!BN283+август!BN283+сентябрь!BN283+октябрь!BN283+ноябрь!BN283+декабрь!BN283</f>
        <v>0</v>
      </c>
      <c r="BR283" s="36">
        <f>январь!BO283+февраль!BO283+март!BO283+апрель!BO283+май!BO283+июнь!BO283+июль!BO283+август!BO283+сентябрь!BO283+октябрь!BO283+ноябрь!BO283+декабрь!BO283</f>
        <v>0</v>
      </c>
      <c r="BS283" s="29">
        <f>январь!BP283+февраль!BP283+март!BP283+апрель!BP283+май!BP283+июнь!BP283+июль!BP283+август!BP283+сентябрь!BP283+октябрь!BP283+ноябрь!BP283+декабрь!BP283</f>
        <v>0</v>
      </c>
      <c r="BT283" s="36">
        <f>январь!BQ283+февраль!BQ283+март!BQ283+апрель!BQ283+май!BQ283+июнь!BQ283+июль!BQ283+август!BQ283+сентябрь!BQ283+октябрь!BQ283+ноябрь!BQ283+декабрь!BQ283</f>
        <v>0</v>
      </c>
      <c r="BU283" s="29">
        <f>январь!BR283+февраль!BR283+март!BR283+апрель!BR283+май!BR283+июнь!BR283+июль!BR283+август!BR283+сентябрь!BR283+октябрь!BR283+ноябрь!BR283+декабрь!BR283</f>
        <v>0</v>
      </c>
      <c r="BV283" s="36">
        <f>январь!BS283+февраль!BS283+март!BS283+апрель!BS283+май!BS283+июнь!BS283+июль!BS283+август!BS283+сентябрь!BS283+октябрь!BS283+ноябрь!BS283+декабрь!BS283</f>
        <v>0</v>
      </c>
      <c r="BW283" s="36">
        <f>январь!BT283+февраль!BT283+март!BT283+апрель!BT283+май!BT283+июнь!BT283+июль!BT283+август!BT283+сентябрь!BT283+октябрь!BT283+ноябрь!BT283+декабрь!BT283</f>
        <v>0</v>
      </c>
      <c r="BX283" s="36">
        <f>январь!BU283+февраль!BU283+март!BU283+апрель!BU283+май!BU283+июнь!BU283+июль!BU283+август!BU283+сентябрь!BU283+октябрь!BU283+ноябрь!BU283+декабрь!BU283</f>
        <v>0</v>
      </c>
      <c r="BY283" s="36">
        <f>январь!BV283+февраль!BV283+март!BV283+апрель!BV283+май!BV283+июнь!BV283+июль!BV283+август!BV283+сентябрь!BV283+октябрь!BV283+ноябрь!BV283+декабрь!BV283</f>
        <v>3.5840000000000001</v>
      </c>
      <c r="BZ283" s="77">
        <v>0</v>
      </c>
    </row>
    <row r="284" spans="1:78" x14ac:dyDescent="0.25">
      <c r="A284" s="16">
        <v>282</v>
      </c>
      <c r="B284" s="16">
        <v>3</v>
      </c>
      <c r="C284" s="37" t="s">
        <v>736</v>
      </c>
      <c r="D284" s="51">
        <v>649.28002732367133</v>
      </c>
      <c r="E284" s="25">
        <v>81.362959999999873</v>
      </c>
      <c r="F284" s="26">
        <f t="shared" si="12"/>
        <v>703.05998732367118</v>
      </c>
      <c r="G284" s="26">
        <f t="shared" si="13"/>
        <v>621.69702732367136</v>
      </c>
      <c r="H284" s="26">
        <f t="shared" si="14"/>
        <v>27.582999999999998</v>
      </c>
      <c r="I284" s="36">
        <f>январь!F284+февраль!F284+март!F284+апрель!F284+май!F284+июнь!F284+июль!F284+август!F284+сентябрь!F284+октябрь!F284+ноябрь!F284+декабрь!F284</f>
        <v>0</v>
      </c>
      <c r="J284" s="36">
        <f>январь!G284+февраль!G284+март!G284+апрель!G284+май!G284+июнь!G284+июль!G284+август!G284+сентябрь!G284+октябрь!G284+ноябрь!G284+декабрь!G284</f>
        <v>0</v>
      </c>
      <c r="K284" s="36">
        <f>январь!H284+февраль!H284+март!H284+апрель!H284+май!H284+июнь!H284+июль!H284+август!H284+сентябрь!H284+октябрь!H284+ноябрь!H284+декабрь!H284</f>
        <v>0</v>
      </c>
      <c r="L284" s="27">
        <f>январь!I284+февраль!I284+март!I284+апрель!I284+май!I284+июнь!I284+июль!I284+август!I284+сентябрь!I284+октябрь!I284+ноябрь!I284+декабрь!I284</f>
        <v>0</v>
      </c>
      <c r="M284" s="36">
        <f>январь!J284+февраль!J284+март!J284+апрель!J284+май!J284+июнь!J284+июль!J284+август!J284+сентябрь!J284+октябрь!J284+ноябрь!J284+декабрь!J284</f>
        <v>0</v>
      </c>
      <c r="N284" s="36">
        <f>январь!K284+февраль!K284+март!K284+апрель!K284+май!K284+июнь!K284+июль!K284+август!K284+сентябрь!K284+октябрь!K284+ноябрь!K284+декабрь!K284</f>
        <v>0</v>
      </c>
      <c r="O284" s="36">
        <f>январь!L284+февраль!L284+март!L284+апрель!L284+май!L284+июнь!L284+июль!L284+август!L284+сентябрь!L284+октябрь!L284+ноябрь!L284+декабрь!L284</f>
        <v>0</v>
      </c>
      <c r="P284" s="36">
        <f>январь!M284+февраль!M284+март!M284+апрель!M284+май!M284+июнь!M284+июль!M284+август!M284+сентябрь!M284+октябрь!M284+ноябрь!M284+декабрь!M284</f>
        <v>0</v>
      </c>
      <c r="Q284" s="36">
        <f>январь!N284+февраль!N284+март!N284+апрель!N284+май!N284+июнь!N284+июль!N284+август!N284+сентябрь!N284+октябрь!N284+ноябрь!N284+декабрь!N284</f>
        <v>0</v>
      </c>
      <c r="R284" s="29">
        <f>январь!O284+февраль!O284+март!O284+апрель!O284+май!O284+июнь!O284+июль!O284+август!O284+сентябрь!O284+октябрь!O284+ноябрь!O284+декабрь!O284</f>
        <v>0</v>
      </c>
      <c r="S284" s="36">
        <f>январь!P284+февраль!P284+март!P284+апрель!P284+май!P284+июнь!P284+июль!P284+август!P284+сентябрь!P284+октябрь!P284+ноябрь!P284+декабрь!P284</f>
        <v>0</v>
      </c>
      <c r="T284" s="29">
        <f>январь!Q284+февраль!Q284+март!Q284+апрель!Q284+май!Q284+июнь!Q284+июль!Q284+август!Q284+сентябрь!Q284+октябрь!Q284+ноябрь!Q284+декабрь!Q284</f>
        <v>0</v>
      </c>
      <c r="U284" s="36">
        <f>январь!R284+февраль!R284+март!R284+апрель!R284+май!R284+июнь!R284+июль!R284+август!R284+сентябрь!R284+октябрь!R284+ноябрь!R284+декабрь!R284</f>
        <v>0</v>
      </c>
      <c r="V284" s="36">
        <f>январь!S284+февраль!S284+март!S284+апрель!S284+май!S284+июнь!S284+июль!S284+август!S284+сентябрь!S284+октябрь!S284+ноябрь!S284+декабрь!S284</f>
        <v>0</v>
      </c>
      <c r="W284" s="36">
        <f>январь!T284+февраль!T284+март!T284+апрель!T284+май!T284+июнь!T284+июль!T284+август!T284+сентябрь!T284+октябрь!T284+ноябрь!T284+декабрь!T284</f>
        <v>0</v>
      </c>
      <c r="X284" s="36">
        <f>январь!U284+февраль!U284+март!U284+апрель!U284+май!U284+июнь!U284+июль!U284+август!U284+сентябрь!U284+октябрь!U284+ноябрь!U284+декабрь!U284</f>
        <v>0</v>
      </c>
      <c r="Y284" s="36">
        <f>январь!V284+февраль!V284+март!V284+апрель!V284+май!V284+июнь!V284+июль!V284+август!V284+сентябрь!V284+октябрь!V284+ноябрь!V284+декабрь!V284</f>
        <v>0</v>
      </c>
      <c r="Z284" s="36">
        <f>январь!W284+февраль!W284+март!W284+апрель!W284+май!W284+июнь!W284+июль!W284+август!W284+сентябрь!W284+октябрь!W284+ноябрь!W284+декабрь!W284</f>
        <v>0</v>
      </c>
      <c r="AA284" s="36">
        <f>январь!X284+февраль!X284+март!X284+апрель!X284+май!X284+июнь!X284+июль!X284+август!X284+сентябрь!X284+октябрь!X284+ноябрь!X284+декабрь!X284</f>
        <v>0</v>
      </c>
      <c r="AB284" s="29">
        <f>январь!Y284+февраль!Y284+март!Y284+апрель!Y284+май!Y284+июнь!Y284+июль!Y284+август!Y284+сентябрь!Y284+октябрь!Y284+ноябрь!Y284+декабрь!Y284</f>
        <v>0</v>
      </c>
      <c r="AC284" s="36">
        <f>январь!Z284+февраль!Z284+март!Z284+апрель!Z284+май!Z284+июнь!Z284+июль!Z284+август!Z284+сентябрь!Z284+октябрь!Z284+ноябрь!Z284+декабрь!Z284</f>
        <v>0</v>
      </c>
      <c r="AD284" s="66" t="str">
        <f>CONCATENATE(январь!AA284,$BZ$1,февраль!AA284,$BZ$1,март!AA284,$BZ$1,апрель!AA284,$BZ$1,май!AA284,$BZ$1,июнь!AA284,$BZ$1,июль!AA284,$BZ$1,август!AA284,$BZ$1,сентябрь!AA284,$BZ$1,октябрь!AA284,$BZ$1,ноябрь!AA284,$BZ$1,декабрь!AA284)</f>
        <v xml:space="preserve">           </v>
      </c>
      <c r="AE284" s="36">
        <f>январь!AB284+февраль!AB284+март!AB284+апрель!AB284+май!AB284+июнь!AB284+июль!AB284+август!AB284+сентябрь!AB284+октябрь!AB284+ноябрь!AB284+декабрь!AB284</f>
        <v>0</v>
      </c>
      <c r="AF284" s="36">
        <f>январь!AC284+февраль!AC284+март!AC284+апрель!AC284+май!AC284+июнь!AC284+июль!AC284+август!AC284+сентябрь!AC284+октябрь!AC284+ноябрь!AC284+декабрь!AC284</f>
        <v>0</v>
      </c>
      <c r="AG284" s="36">
        <f>январь!AD284+февраль!AD284+март!AD284+апрель!AD284+май!AD284+июнь!AD284+июль!AD284+август!AD284+сентябрь!AD284+октябрь!AD284+ноябрь!AD284+декабрь!AD284</f>
        <v>0</v>
      </c>
      <c r="AH284" s="36">
        <f>январь!AE284+февраль!AE284+март!AE284+апрель!AE284+май!AE284+июнь!AE284+июль!AE284+август!AE284+сентябрь!AE284+октябрь!AE284+ноябрь!AE284+декабрь!AE284</f>
        <v>0</v>
      </c>
      <c r="AI284" s="36">
        <f>январь!AF284+февраль!AF284+март!AF284+апрель!AF284+май!AF284+июнь!AF284+июль!AF284+август!AF284+сентябрь!AF284+октябрь!AF284+ноябрь!AF284+декабрь!AF284</f>
        <v>0</v>
      </c>
      <c r="AJ284" s="36">
        <f>январь!AG284+февраль!AG284+март!AG284+апрель!AG284+май!AG284+июнь!AG284+июль!AG284+август!AG284+сентябрь!AG284+октябрь!AG284+ноябрь!AG284+декабрь!AG284</f>
        <v>0</v>
      </c>
      <c r="AK284" s="29">
        <f>январь!AH284+февраль!AH284+март!AH284+апрель!AH284+май!AH284+июнь!AH284+июль!AH284+август!AH284+сентябрь!AH284+октябрь!AH284+ноябрь!AH284+декабрь!AH284</f>
        <v>0</v>
      </c>
      <c r="AL284" s="36">
        <f>январь!AI284+февраль!AI284+март!AI284+апрель!AI284+май!AI284+июнь!AI284+июль!AI284+август!AI284+сентябрь!AI284+октябрь!AI284+ноябрь!AI284+декабрь!AI284</f>
        <v>0</v>
      </c>
      <c r="AM284" s="29">
        <f>январь!AJ284+февраль!AJ284+март!AJ284+апрель!AJ284+май!AJ284+июнь!AJ284+июль!AJ284+август!AJ284+сентябрь!AJ284+октябрь!AJ284+ноябрь!AJ284+декабрь!AJ284</f>
        <v>0</v>
      </c>
      <c r="AN284" s="36">
        <f>январь!AK284+февраль!AK284+март!AK284+апрель!AK284+май!AK284+июнь!AK284+июль!AK284+август!AK284+сентябрь!AK284+октябрь!AK284+ноябрь!AK284+декабрь!AK284</f>
        <v>0</v>
      </c>
      <c r="AO284" s="36">
        <f>январь!AL284+февраль!AL284+март!AL284+апрель!AL284+май!AL284+июнь!AL284+июль!AL284+август!AL284+сентябрь!AL284+октябрь!AL284+ноябрь!AL284+декабрь!AL284</f>
        <v>0</v>
      </c>
      <c r="AP284" s="36">
        <f>январь!AM284+февраль!AM284+март!AM284+апрель!AM284+май!AM284+июнь!AM284+июль!AM284+август!AM284+сентябрь!AM284+октябрь!AM284+ноябрь!AM284+декабрь!AM284</f>
        <v>0</v>
      </c>
      <c r="AQ284" s="29">
        <f>январь!AN284+февраль!AN284+март!AN284+апрель!AN284+май!AN284+июнь!AN284+июль!AN284+август!AN284+сентябрь!AN284+октябрь!AN284+ноябрь!AN284+декабрь!AN284</f>
        <v>0</v>
      </c>
      <c r="AR284" s="36">
        <f>январь!AO284+февраль!AO284+март!AO284+апрель!AO284+май!AO284+июнь!AO284+июль!AO284+август!AO284+сентябрь!AO284+октябрь!AO284+ноябрь!AO284+декабрь!AO284</f>
        <v>0</v>
      </c>
      <c r="AS284" s="29">
        <f>январь!AP284+февраль!AP284+март!AP284+апрель!AP284+май!AP284+июнь!AP284+июль!AP284+август!AP284+сентябрь!AP284+октябрь!AP284+ноябрь!AP284+декабрь!AP284</f>
        <v>0</v>
      </c>
      <c r="AT284" s="36">
        <f>январь!AQ284+февраль!AQ284+март!AQ284+апрель!AQ284+май!AQ284+июнь!AQ284+июль!AQ284+август!AQ284+сентябрь!AQ284+октябрь!AQ284+ноябрь!AQ284+декабрь!AQ284</f>
        <v>0</v>
      </c>
      <c r="AU284" s="29">
        <f>январь!AR284+февраль!AR284+март!AR284+апрель!AR284+май!AR284+июнь!AR284+июль!AR284+август!AR284+сентябрь!AR284+октябрь!AR284+ноябрь!AR284+декабрь!AR284</f>
        <v>0</v>
      </c>
      <c r="AV284" s="36">
        <f>январь!AS284+февраль!AS284+март!AS284+апрель!AS284+май!AS284+июнь!AS284+июль!AS284+август!AS284+сентябрь!AS284+октябрь!AS284+ноябрь!AS284+декабрь!AS284</f>
        <v>0</v>
      </c>
      <c r="AW284" s="36">
        <f>январь!AT284+февраль!AT284+март!AT284+апрель!AT284+май!AT284+июнь!AT284+июль!AT284+август!AT284+сентябрь!AT284+октябрь!AT284+ноябрь!AT284+декабрь!AT284</f>
        <v>0</v>
      </c>
      <c r="AX284" s="36">
        <f>январь!AU284+февраль!AU284+март!AU284+апрель!AU284+май!AU284+июнь!AU284+июль!AU284+август!AU284+сентябрь!AU284+октябрь!AU284+ноябрь!AU284+декабрь!AU284</f>
        <v>0</v>
      </c>
      <c r="AY284" s="29">
        <f>январь!AV284+февраль!AV284+март!AV284+апрель!AV284+май!AV284+июнь!AV284+июль!AV284+август!AV284+сентябрь!AV284+октябрь!AV284+ноябрь!AV284+декабрь!AV284</f>
        <v>0</v>
      </c>
      <c r="AZ284" s="36">
        <f>январь!AW284+февраль!AW284+март!AW284+апрель!AW284+май!AW284+июнь!AW284+июль!AW284+август!AW284+сентябрь!AW284+октябрь!AW284+ноябрь!AW284+декабрь!AW284</f>
        <v>0</v>
      </c>
      <c r="BA284" s="36">
        <f>январь!AX284+февраль!AX284+март!AX284+апрель!AX284+май!AX284+июнь!AX284+июль!AX284+август!AX284+сентябрь!AX284+октябрь!AX284+ноябрь!AX284+декабрь!AX284</f>
        <v>0</v>
      </c>
      <c r="BB284" s="36">
        <f>январь!AY284+февраль!AY284+март!AY284+апрель!AY284+май!AY284+июнь!AY284+июль!AY284+август!AY284+сентябрь!AY284+октябрь!AY284+ноябрь!AY284+декабрь!AY284</f>
        <v>0</v>
      </c>
      <c r="BC284" s="29">
        <f>январь!AZ284+февраль!AZ284+март!AZ284+апрель!AZ284+май!AZ284+июнь!AZ284+июль!AZ284+август!AZ284+сентябрь!AZ284+октябрь!AZ284+ноябрь!AZ284+декабрь!AZ284</f>
        <v>0</v>
      </c>
      <c r="BD284" s="36">
        <f>январь!BA284+февраль!BA284+март!BA284+апрель!BA284+май!BA284+июнь!BA284+июль!BA284+август!BA284+сентябрь!BA284+октябрь!BA284+ноябрь!BA284+декабрь!BA284</f>
        <v>0</v>
      </c>
      <c r="BE284" s="36">
        <f>январь!BB284+февраль!BB284+март!BB284+апрель!BB284+май!BB284+июнь!BB284+июль!BB284+август!BB284+сентябрь!BB284+октябрь!BB284+ноябрь!BB284+декабрь!BB284</f>
        <v>0.01</v>
      </c>
      <c r="BF284" s="36">
        <f>январь!BC284+февраль!BC284+март!BC284+апрель!BC284+май!BC284+июнь!BC284+июль!BC284+август!BC284+сентябрь!BC284+октябрь!BC284+ноябрь!BC284+декабрь!BC284</f>
        <v>7.6769999999999996</v>
      </c>
      <c r="BG284" s="36">
        <f>январь!BD284+февраль!BD284+март!BD284+апрель!BD284+май!BD284+июнь!BD284+июль!BD284+август!BD284+сентябрь!BD284+октябрь!BD284+ноябрь!BD284+декабрь!BD284</f>
        <v>0</v>
      </c>
      <c r="BH284" s="36">
        <f>январь!BE284+февраль!BE284+март!BE284+апрель!BE284+май!BE284+июнь!BE284+июль!BE284+август!BE284+сентябрь!BE284+октябрь!BE284+ноябрь!BE284+декабрь!BE284</f>
        <v>0</v>
      </c>
      <c r="BI284" s="36">
        <f>январь!BF284+февраль!BF284+март!BF284+апрель!BF284+май!BF284+июнь!BF284+июль!BF284+август!BF284+сентябрь!BF284+октябрь!BF284+ноябрь!BF284+декабрь!BF284</f>
        <v>0</v>
      </c>
      <c r="BJ284" s="36">
        <f>январь!BG284+февраль!BG284+март!BG284+апрель!BG284+май!BG284+июнь!BG284+июль!BG284+август!BG284+сентябрь!BG284+октябрь!BG284+ноябрь!BG284+декабрь!BG284</f>
        <v>0</v>
      </c>
      <c r="BK284" s="36">
        <f>январь!BH284+февраль!BH284+март!BH284+апрель!BH284+май!BH284+июнь!BH284+июль!BH284+август!BH284+сентябрь!BH284+октябрь!BH284+ноябрь!BH284+декабрь!BH284</f>
        <v>0</v>
      </c>
      <c r="BL284" s="36">
        <f>январь!BI284+февраль!BI284+март!BI284+апрель!BI284+май!BI284+июнь!BI284+июль!BI284+август!BI284+сентябрь!BI284+октябрь!BI284+ноябрь!BI284+декабрь!BI284</f>
        <v>0</v>
      </c>
      <c r="BM284" s="29">
        <f>январь!BJ284+февраль!BJ284+март!BJ284+апрель!BJ284+май!BJ284+июнь!BJ284+июль!BJ284+август!BJ284+сентябрь!BJ284+октябрь!BJ284+ноябрь!BJ284+декабрь!BJ284</f>
        <v>0</v>
      </c>
      <c r="BN284" s="36">
        <f>январь!BK284+февраль!BK284+март!BK284+апрель!BK284+май!BK284+июнь!BK284+июль!BK284+август!BK284+сентябрь!BK284+октябрь!BK284+ноябрь!BK284+декабрь!BK284</f>
        <v>0</v>
      </c>
      <c r="BO284" s="29">
        <f>январь!BL284+февраль!BL284+март!BL284+апрель!BL284+май!BL284+июнь!BL284+июль!BL284+август!BL284+сентябрь!BL284+октябрь!BL284+ноябрь!BL284+декабрь!BL284</f>
        <v>19</v>
      </c>
      <c r="BP284" s="36">
        <f>январь!BM284+февраль!BM284+март!BM284+апрель!BM284+май!BM284+июнь!BM284+июль!BM284+август!BM284+сентябрь!BM284+октябрь!BM284+ноябрь!BM284+декабрь!BM284</f>
        <v>14.207000000000001</v>
      </c>
      <c r="BQ284" s="36">
        <f>январь!BN284+февраль!BN284+март!BN284+апрель!BN284+май!BN284+июнь!BN284+июль!BN284+август!BN284+сентябрь!BN284+октябрь!BN284+ноябрь!BN284+декабрь!BN284</f>
        <v>0</v>
      </c>
      <c r="BR284" s="36">
        <f>январь!BO284+февраль!BO284+март!BO284+апрель!BO284+май!BO284+июнь!BO284+июль!BO284+август!BO284+сентябрь!BO284+октябрь!BO284+ноябрь!BO284+декабрь!BO284</f>
        <v>0</v>
      </c>
      <c r="BS284" s="29">
        <f>январь!BP284+февраль!BP284+март!BP284+апрель!BP284+май!BP284+июнь!BP284+июль!BP284+август!BP284+сентябрь!BP284+октябрь!BP284+ноябрь!BP284+декабрь!BP284</f>
        <v>0</v>
      </c>
      <c r="BT284" s="36">
        <f>январь!BQ284+февраль!BQ284+март!BQ284+апрель!BQ284+май!BQ284+июнь!BQ284+июль!BQ284+август!BQ284+сентябрь!BQ284+октябрь!BQ284+ноябрь!BQ284+декабрь!BQ284</f>
        <v>0</v>
      </c>
      <c r="BU284" s="29">
        <f>январь!BR284+февраль!BR284+март!BR284+апрель!BR284+май!BR284+июнь!BR284+июль!BR284+август!BR284+сентябрь!BR284+октябрь!BR284+ноябрь!BR284+декабрь!BR284</f>
        <v>0</v>
      </c>
      <c r="BV284" s="36">
        <f>январь!BS284+февраль!BS284+март!BS284+апрель!BS284+май!BS284+июнь!BS284+июль!BS284+август!BS284+сентябрь!BS284+октябрь!BS284+ноябрь!BS284+декабрь!BS284</f>
        <v>0</v>
      </c>
      <c r="BW284" s="36">
        <f>январь!BT284+февраль!BT284+март!BT284+апрель!BT284+май!BT284+июнь!BT284+июль!BT284+август!BT284+сентябрь!BT284+октябрь!BT284+ноябрь!BT284+декабрь!BT284</f>
        <v>0</v>
      </c>
      <c r="BX284" s="36">
        <f>январь!BU284+февраль!BU284+март!BU284+апрель!BU284+май!BU284+июнь!BU284+июль!BU284+август!BU284+сентябрь!BU284+октябрь!BU284+ноябрь!BU284+декабрь!BU284</f>
        <v>0</v>
      </c>
      <c r="BY284" s="36">
        <f>январь!BV284+февраль!BV284+март!BV284+апрель!BV284+май!BV284+июнь!BV284+июль!BV284+август!BV284+сентябрь!BV284+октябрь!BV284+ноябрь!BV284+декабрь!BV284</f>
        <v>5.6989999999999998</v>
      </c>
      <c r="BZ284" s="77">
        <v>0</v>
      </c>
    </row>
    <row r="285" spans="1:78" x14ac:dyDescent="0.25">
      <c r="A285" s="16">
        <v>283</v>
      </c>
      <c r="B285" s="16">
        <v>3</v>
      </c>
      <c r="C285" s="37" t="s">
        <v>737</v>
      </c>
      <c r="D285" s="51">
        <v>221.52334711111109</v>
      </c>
      <c r="E285" s="25">
        <v>249.28166599999997</v>
      </c>
      <c r="F285" s="26">
        <f t="shared" si="12"/>
        <v>452.75001311111106</v>
      </c>
      <c r="G285" s="26">
        <f t="shared" si="13"/>
        <v>203.46834711111109</v>
      </c>
      <c r="H285" s="26">
        <f t="shared" si="14"/>
        <v>18.055</v>
      </c>
      <c r="I285" s="36">
        <f>январь!F285+февраль!F285+март!F285+апрель!F285+май!F285+июнь!F285+июль!F285+август!F285+сентябрь!F285+октябрь!F285+ноябрь!F285+декабрь!F285</f>
        <v>0</v>
      </c>
      <c r="J285" s="36">
        <f>январь!G285+февраль!G285+март!G285+апрель!G285+май!G285+июнь!G285+июль!G285+август!G285+сентябрь!G285+октябрь!G285+ноябрь!G285+декабрь!G285</f>
        <v>0</v>
      </c>
      <c r="K285" s="36">
        <f>январь!H285+февраль!H285+март!H285+апрель!H285+май!H285+июнь!H285+июль!H285+август!H285+сентябрь!H285+октябрь!H285+ноябрь!H285+декабрь!H285</f>
        <v>0</v>
      </c>
      <c r="L285" s="27">
        <f>январь!I285+февраль!I285+март!I285+апрель!I285+май!I285+июнь!I285+июль!I285+август!I285+сентябрь!I285+октябрь!I285+ноябрь!I285+декабрь!I285</f>
        <v>0</v>
      </c>
      <c r="M285" s="36">
        <f>январь!J285+февраль!J285+март!J285+апрель!J285+май!J285+июнь!J285+июль!J285+август!J285+сентябрь!J285+октябрь!J285+ноябрь!J285+декабрь!J285</f>
        <v>0</v>
      </c>
      <c r="N285" s="36">
        <f>январь!K285+февраль!K285+март!K285+апрель!K285+май!K285+июнь!K285+июль!K285+август!K285+сентябрь!K285+октябрь!K285+ноябрь!K285+декабрь!K285</f>
        <v>0</v>
      </c>
      <c r="O285" s="36">
        <f>январь!L285+февраль!L285+март!L285+апрель!L285+май!L285+июнь!L285+июль!L285+август!L285+сентябрь!L285+октябрь!L285+ноябрь!L285+декабрь!L285</f>
        <v>0</v>
      </c>
      <c r="P285" s="36">
        <f>январь!M285+февраль!M285+март!M285+апрель!M285+май!M285+июнь!M285+июль!M285+август!M285+сентябрь!M285+октябрь!M285+ноябрь!M285+декабрь!M285</f>
        <v>0</v>
      </c>
      <c r="Q285" s="36">
        <f>январь!N285+февраль!N285+март!N285+апрель!N285+май!N285+июнь!N285+июль!N285+август!N285+сентябрь!N285+октябрь!N285+ноябрь!N285+декабрь!N285</f>
        <v>0</v>
      </c>
      <c r="R285" s="29">
        <f>январь!O285+февраль!O285+март!O285+апрель!O285+май!O285+июнь!O285+июль!O285+август!O285+сентябрь!O285+октябрь!O285+ноябрь!O285+декабрь!O285</f>
        <v>0</v>
      </c>
      <c r="S285" s="36">
        <f>январь!P285+февраль!P285+март!P285+апрель!P285+май!P285+июнь!P285+июль!P285+август!P285+сентябрь!P285+октябрь!P285+ноябрь!P285+декабрь!P285</f>
        <v>0</v>
      </c>
      <c r="T285" s="29">
        <f>январь!Q285+февраль!Q285+март!Q285+апрель!Q285+май!Q285+июнь!Q285+июль!Q285+август!Q285+сентябрь!Q285+октябрь!Q285+ноябрь!Q285+декабрь!Q285</f>
        <v>0</v>
      </c>
      <c r="U285" s="36">
        <f>январь!R285+февраль!R285+март!R285+апрель!R285+май!R285+июнь!R285+июль!R285+август!R285+сентябрь!R285+октябрь!R285+ноябрь!R285+декабрь!R285</f>
        <v>0</v>
      </c>
      <c r="V285" s="36">
        <f>январь!S285+февраль!S285+март!S285+апрель!S285+май!S285+июнь!S285+июль!S285+август!S285+сентябрь!S285+октябрь!S285+ноябрь!S285+декабрь!S285</f>
        <v>0</v>
      </c>
      <c r="W285" s="36">
        <f>январь!T285+февраль!T285+март!T285+апрель!T285+май!T285+июнь!T285+июль!T285+август!T285+сентябрь!T285+октябрь!T285+ноябрь!T285+декабрь!T285</f>
        <v>0</v>
      </c>
      <c r="X285" s="36">
        <f>январь!U285+февраль!U285+март!U285+апрель!U285+май!U285+июнь!U285+июль!U285+август!U285+сентябрь!U285+октябрь!U285+ноябрь!U285+декабрь!U285</f>
        <v>0</v>
      </c>
      <c r="Y285" s="36">
        <f>январь!V285+февраль!V285+март!V285+апрель!V285+май!V285+июнь!V285+июль!V285+август!V285+сентябрь!V285+октябрь!V285+ноябрь!V285+декабрь!V285</f>
        <v>0</v>
      </c>
      <c r="Z285" s="36">
        <f>январь!W285+февраль!W285+март!W285+апрель!W285+май!W285+июнь!W285+июль!W285+август!W285+сентябрь!W285+октябрь!W285+ноябрь!W285+декабрь!W285</f>
        <v>0</v>
      </c>
      <c r="AA285" s="36">
        <f>январь!X285+февраль!X285+март!X285+апрель!X285+май!X285+июнь!X285+июль!X285+август!X285+сентябрь!X285+октябрь!X285+ноябрь!X285+декабрь!X285</f>
        <v>0</v>
      </c>
      <c r="AB285" s="29">
        <f>январь!Y285+февраль!Y285+март!Y285+апрель!Y285+май!Y285+июнь!Y285+июль!Y285+август!Y285+сентябрь!Y285+октябрь!Y285+ноябрь!Y285+декабрь!Y285</f>
        <v>0</v>
      </c>
      <c r="AC285" s="36">
        <f>январь!Z285+февраль!Z285+март!Z285+апрель!Z285+май!Z285+июнь!Z285+июль!Z285+август!Z285+сентябрь!Z285+октябрь!Z285+ноябрь!Z285+декабрь!Z285</f>
        <v>0</v>
      </c>
      <c r="AD285" s="66" t="str">
        <f>CONCATENATE(январь!AA285,$BZ$1,февраль!AA285,$BZ$1,март!AA285,$BZ$1,апрель!AA285,$BZ$1,май!AA285,$BZ$1,июнь!AA285,$BZ$1,июль!AA285,$BZ$1,август!AA285,$BZ$1,сентябрь!AA285,$BZ$1,октябрь!AA285,$BZ$1,ноябрь!AA285,$BZ$1,декабрь!AA285)</f>
        <v xml:space="preserve">           </v>
      </c>
      <c r="AE285" s="36">
        <f>январь!AB285+февраль!AB285+март!AB285+апрель!AB285+май!AB285+июнь!AB285+июль!AB285+август!AB285+сентябрь!AB285+октябрь!AB285+ноябрь!AB285+декабрь!AB285</f>
        <v>0</v>
      </c>
      <c r="AF285" s="36">
        <f>январь!AC285+февраль!AC285+март!AC285+апрель!AC285+май!AC285+июнь!AC285+июль!AC285+август!AC285+сентябрь!AC285+октябрь!AC285+ноябрь!AC285+декабрь!AC285</f>
        <v>0</v>
      </c>
      <c r="AG285" s="36">
        <f>январь!AD285+февраль!AD285+март!AD285+апрель!AD285+май!AD285+июнь!AD285+июль!AD285+август!AD285+сентябрь!AD285+октябрь!AD285+ноябрь!AD285+декабрь!AD285</f>
        <v>0</v>
      </c>
      <c r="AH285" s="36">
        <f>январь!AE285+февраль!AE285+март!AE285+апрель!AE285+май!AE285+июнь!AE285+июль!AE285+август!AE285+сентябрь!AE285+октябрь!AE285+ноябрь!AE285+декабрь!AE285</f>
        <v>0</v>
      </c>
      <c r="AI285" s="36">
        <f>январь!AF285+февраль!AF285+март!AF285+апрель!AF285+май!AF285+июнь!AF285+июль!AF285+август!AF285+сентябрь!AF285+октябрь!AF285+ноябрь!AF285+декабрь!AF285</f>
        <v>0</v>
      </c>
      <c r="AJ285" s="36">
        <f>январь!AG285+февраль!AG285+март!AG285+апрель!AG285+май!AG285+июнь!AG285+июль!AG285+август!AG285+сентябрь!AG285+октябрь!AG285+ноябрь!AG285+декабрь!AG285</f>
        <v>0</v>
      </c>
      <c r="AK285" s="29">
        <f>январь!AH285+февраль!AH285+март!AH285+апрель!AH285+май!AH285+июнь!AH285+июль!AH285+август!AH285+сентябрь!AH285+октябрь!AH285+ноябрь!AH285+декабрь!AH285</f>
        <v>1</v>
      </c>
      <c r="AL285" s="36">
        <f>январь!AI285+февраль!AI285+март!AI285+апрель!AI285+май!AI285+июнь!AI285+июль!AI285+август!AI285+сентябрь!AI285+октябрь!AI285+ноябрь!AI285+декабрь!AI285</f>
        <v>1.234</v>
      </c>
      <c r="AM285" s="29">
        <f>январь!AJ285+февраль!AJ285+март!AJ285+апрель!AJ285+май!AJ285+июнь!AJ285+июль!AJ285+август!AJ285+сентябрь!AJ285+октябрь!AJ285+ноябрь!AJ285+декабрь!AJ285</f>
        <v>0</v>
      </c>
      <c r="AN285" s="36">
        <f>январь!AK285+февраль!AK285+март!AK285+апрель!AK285+май!AK285+июнь!AK285+июль!AK285+август!AK285+сентябрь!AK285+октябрь!AK285+ноябрь!AK285+декабрь!AK285</f>
        <v>0</v>
      </c>
      <c r="AO285" s="36">
        <f>январь!AL285+февраль!AL285+март!AL285+апрель!AL285+май!AL285+июнь!AL285+июль!AL285+август!AL285+сентябрь!AL285+октябрь!AL285+ноябрь!AL285+декабрь!AL285</f>
        <v>0</v>
      </c>
      <c r="AP285" s="36">
        <f>январь!AM285+февраль!AM285+март!AM285+апрель!AM285+май!AM285+июнь!AM285+июль!AM285+август!AM285+сентябрь!AM285+октябрь!AM285+ноябрь!AM285+декабрь!AM285</f>
        <v>0</v>
      </c>
      <c r="AQ285" s="29">
        <f>январь!AN285+февраль!AN285+март!AN285+апрель!AN285+май!AN285+июнь!AN285+июль!AN285+август!AN285+сентябрь!AN285+октябрь!AN285+ноябрь!AN285+декабрь!AN285</f>
        <v>0</v>
      </c>
      <c r="AR285" s="36">
        <f>январь!AO285+февраль!AO285+март!AO285+апрель!AO285+май!AO285+июнь!AO285+июль!AO285+август!AO285+сентябрь!AO285+октябрь!AO285+ноябрь!AO285+декабрь!AO285</f>
        <v>0</v>
      </c>
      <c r="AS285" s="29">
        <f>январь!AP285+февраль!AP285+март!AP285+апрель!AP285+май!AP285+июнь!AP285+июль!AP285+август!AP285+сентябрь!AP285+октябрь!AP285+ноябрь!AP285+декабрь!AP285</f>
        <v>0</v>
      </c>
      <c r="AT285" s="36">
        <f>январь!AQ285+февраль!AQ285+март!AQ285+апрель!AQ285+май!AQ285+июнь!AQ285+июль!AQ285+август!AQ285+сентябрь!AQ285+октябрь!AQ285+ноябрь!AQ285+декабрь!AQ285</f>
        <v>0</v>
      </c>
      <c r="AU285" s="29">
        <f>январь!AR285+февраль!AR285+март!AR285+апрель!AR285+май!AR285+июнь!AR285+июль!AR285+август!AR285+сентябрь!AR285+октябрь!AR285+ноябрь!AR285+декабрь!AR285</f>
        <v>0</v>
      </c>
      <c r="AV285" s="36">
        <f>январь!AS285+февраль!AS285+март!AS285+апрель!AS285+май!AS285+июнь!AS285+июль!AS285+август!AS285+сентябрь!AS285+октябрь!AS285+ноябрь!AS285+декабрь!AS285</f>
        <v>0</v>
      </c>
      <c r="AW285" s="36">
        <f>январь!AT285+февраль!AT285+март!AT285+апрель!AT285+май!AT285+июнь!AT285+июль!AT285+август!AT285+сентябрь!AT285+октябрь!AT285+ноябрь!AT285+декабрь!AT285</f>
        <v>0</v>
      </c>
      <c r="AX285" s="36">
        <f>январь!AU285+февраль!AU285+март!AU285+апрель!AU285+май!AU285+июнь!AU285+июль!AU285+август!AU285+сентябрь!AU285+октябрь!AU285+ноябрь!AU285+декабрь!AU285</f>
        <v>0</v>
      </c>
      <c r="AY285" s="29">
        <f>январь!AV285+февраль!AV285+март!AV285+апрель!AV285+май!AV285+июнь!AV285+июль!AV285+август!AV285+сентябрь!AV285+октябрь!AV285+ноябрь!AV285+декабрь!AV285</f>
        <v>0</v>
      </c>
      <c r="AZ285" s="36">
        <f>январь!AW285+февраль!AW285+март!AW285+апрель!AW285+май!AW285+июнь!AW285+июль!AW285+август!AW285+сентябрь!AW285+октябрь!AW285+ноябрь!AW285+декабрь!AW285</f>
        <v>0</v>
      </c>
      <c r="BA285" s="36">
        <f>январь!AX285+февраль!AX285+март!AX285+апрель!AX285+май!AX285+июнь!AX285+июль!AX285+август!AX285+сентябрь!AX285+октябрь!AX285+ноябрь!AX285+декабрь!AX285</f>
        <v>0</v>
      </c>
      <c r="BB285" s="36">
        <f>январь!AY285+февраль!AY285+март!AY285+апрель!AY285+май!AY285+июнь!AY285+июль!AY285+август!AY285+сентябрь!AY285+октябрь!AY285+ноябрь!AY285+декабрь!AY285</f>
        <v>0</v>
      </c>
      <c r="BC285" s="29">
        <f>январь!AZ285+февраль!AZ285+март!AZ285+апрель!AZ285+май!AZ285+июнь!AZ285+июль!AZ285+август!AZ285+сентябрь!AZ285+октябрь!AZ285+ноябрь!AZ285+декабрь!AZ285</f>
        <v>0</v>
      </c>
      <c r="BD285" s="36">
        <f>январь!BA285+февраль!BA285+март!BA285+апрель!BA285+май!BA285+июнь!BA285+июль!BA285+август!BA285+сентябрь!BA285+октябрь!BA285+ноябрь!BA285+декабрь!BA285</f>
        <v>0</v>
      </c>
      <c r="BE285" s="36">
        <f>январь!BB285+февраль!BB285+март!BB285+апрель!BB285+май!BB285+июнь!BB285+июль!BB285+август!BB285+сентябрь!BB285+октябрь!BB285+ноябрь!BB285+декабрь!BB285</f>
        <v>0</v>
      </c>
      <c r="BF285" s="36">
        <f>январь!BC285+февраль!BC285+март!BC285+апрель!BC285+май!BC285+июнь!BC285+июль!BC285+август!BC285+сентябрь!BC285+октябрь!BC285+ноябрь!BC285+декабрь!BC285</f>
        <v>0</v>
      </c>
      <c r="BG285" s="36">
        <f>январь!BD285+февраль!BD285+март!BD285+апрель!BD285+май!BD285+июнь!BD285+июль!BD285+август!BD285+сентябрь!BD285+октябрь!BD285+ноябрь!BD285+декабрь!BD285</f>
        <v>0</v>
      </c>
      <c r="BH285" s="36">
        <f>январь!BE285+февраль!BE285+март!BE285+апрель!BE285+май!BE285+июнь!BE285+июль!BE285+август!BE285+сентябрь!BE285+октябрь!BE285+ноябрь!BE285+декабрь!BE285</f>
        <v>0</v>
      </c>
      <c r="BI285" s="36">
        <f>январь!BF285+февраль!BF285+март!BF285+апрель!BF285+май!BF285+июнь!BF285+июль!BF285+август!BF285+сентябрь!BF285+октябрь!BF285+ноябрь!BF285+декабрь!BF285</f>
        <v>0</v>
      </c>
      <c r="BJ285" s="36">
        <f>январь!BG285+февраль!BG285+март!BG285+апрель!BG285+май!BG285+июнь!BG285+июль!BG285+август!BG285+сентябрь!BG285+октябрь!BG285+ноябрь!BG285+декабрь!BG285</f>
        <v>0</v>
      </c>
      <c r="BK285" s="36">
        <f>январь!BH285+февраль!BH285+март!BH285+апрель!BH285+май!BH285+июнь!BH285+июль!BH285+август!BH285+сентябрь!BH285+октябрь!BH285+ноябрь!BH285+декабрь!BH285</f>
        <v>0</v>
      </c>
      <c r="BL285" s="36">
        <f>январь!BI285+февраль!BI285+март!BI285+апрель!BI285+май!BI285+июнь!BI285+июль!BI285+август!BI285+сентябрь!BI285+октябрь!BI285+ноябрь!BI285+декабрь!BI285</f>
        <v>0</v>
      </c>
      <c r="BM285" s="29">
        <f>январь!BJ285+февраль!BJ285+март!BJ285+апрель!BJ285+май!BJ285+июнь!BJ285+июль!BJ285+август!BJ285+сентябрь!BJ285+октябрь!BJ285+ноябрь!BJ285+декабрь!BJ285</f>
        <v>0</v>
      </c>
      <c r="BN285" s="36">
        <f>январь!BK285+февраль!BK285+март!BK285+апрель!BK285+май!BK285+июнь!BK285+июль!BK285+август!BK285+сентябрь!BK285+октябрь!BK285+ноябрь!BK285+декабрь!BK285</f>
        <v>0</v>
      </c>
      <c r="BO285" s="29">
        <f>январь!BL285+февраль!BL285+март!BL285+апрель!BL285+май!BL285+июнь!BL285+июль!BL285+август!BL285+сентябрь!BL285+октябрь!BL285+ноябрь!BL285+декабрь!BL285</f>
        <v>12</v>
      </c>
      <c r="BP285" s="36">
        <f>январь!BM285+февраль!BM285+март!BM285+апрель!BM285+май!BM285+июнь!BM285+июль!BM285+август!BM285+сентябрь!BM285+октябрь!BM285+ноябрь!BM285+декабрь!BM285</f>
        <v>12.547000000000001</v>
      </c>
      <c r="BQ285" s="36">
        <f>январь!BN285+февраль!BN285+март!BN285+апрель!BN285+май!BN285+июнь!BN285+июль!BN285+август!BN285+сентябрь!BN285+октябрь!BN285+ноябрь!BN285+декабрь!BN285</f>
        <v>0</v>
      </c>
      <c r="BR285" s="36">
        <f>январь!BO285+февраль!BO285+март!BO285+апрель!BO285+май!BO285+июнь!BO285+июль!BO285+август!BO285+сентябрь!BO285+октябрь!BO285+ноябрь!BO285+декабрь!BO285</f>
        <v>0</v>
      </c>
      <c r="BS285" s="29">
        <f>январь!BP285+февраль!BP285+март!BP285+апрель!BP285+май!BP285+июнь!BP285+июль!BP285+август!BP285+сентябрь!BP285+октябрь!BP285+ноябрь!BP285+декабрь!BP285</f>
        <v>0</v>
      </c>
      <c r="BT285" s="36">
        <f>январь!BQ285+февраль!BQ285+март!BQ285+апрель!BQ285+май!BQ285+июнь!BQ285+июль!BQ285+август!BQ285+сентябрь!BQ285+октябрь!BQ285+ноябрь!BQ285+декабрь!BQ285</f>
        <v>0</v>
      </c>
      <c r="BU285" s="29">
        <f>январь!BR285+февраль!BR285+март!BR285+апрель!BR285+май!BR285+июнь!BR285+июль!BR285+август!BR285+сентябрь!BR285+октябрь!BR285+ноябрь!BR285+декабрь!BR285</f>
        <v>0</v>
      </c>
      <c r="BV285" s="36">
        <f>январь!BS285+февраль!BS285+март!BS285+апрель!BS285+май!BS285+июнь!BS285+июль!BS285+август!BS285+сентябрь!BS285+октябрь!BS285+ноябрь!BS285+декабрь!BS285</f>
        <v>0</v>
      </c>
      <c r="BW285" s="36">
        <f>январь!BT285+февраль!BT285+март!BT285+апрель!BT285+май!BT285+июнь!BT285+июль!BT285+август!BT285+сентябрь!BT285+октябрь!BT285+ноябрь!BT285+декабрь!BT285</f>
        <v>0</v>
      </c>
      <c r="BX285" s="36">
        <f>январь!BU285+февраль!BU285+март!BU285+апрель!BU285+май!BU285+июнь!BU285+июль!BU285+август!BU285+сентябрь!BU285+октябрь!BU285+ноябрь!BU285+декабрь!BU285</f>
        <v>0</v>
      </c>
      <c r="BY285" s="36">
        <f>январь!BV285+февраль!BV285+март!BV285+апрель!BV285+май!BV285+июнь!BV285+июль!BV285+август!BV285+сентябрь!BV285+октябрь!BV285+ноябрь!BV285+декабрь!BV285</f>
        <v>4.274</v>
      </c>
      <c r="BZ285" s="77">
        <v>0</v>
      </c>
    </row>
    <row r="286" spans="1:78" x14ac:dyDescent="0.25">
      <c r="A286" s="16">
        <v>284</v>
      </c>
      <c r="B286" s="16">
        <v>3</v>
      </c>
      <c r="C286" s="37" t="s">
        <v>738</v>
      </c>
      <c r="D286" s="51">
        <v>137.69514952657005</v>
      </c>
      <c r="E286" s="25">
        <v>-1.9455939999999998</v>
      </c>
      <c r="F286" s="26">
        <f t="shared" si="12"/>
        <v>129.77255552657005</v>
      </c>
      <c r="G286" s="26">
        <f t="shared" si="13"/>
        <v>131.71814952657004</v>
      </c>
      <c r="H286" s="26">
        <f t="shared" si="14"/>
        <v>5.9770000000000003</v>
      </c>
      <c r="I286" s="36">
        <f>январь!F286+февраль!F286+март!F286+апрель!F286+май!F286+июнь!F286+июль!F286+август!F286+сентябрь!F286+октябрь!F286+ноябрь!F286+декабрь!F286</f>
        <v>0</v>
      </c>
      <c r="J286" s="36">
        <f>январь!G286+февраль!G286+март!G286+апрель!G286+май!G286+июнь!G286+июль!G286+август!G286+сентябрь!G286+октябрь!G286+ноябрь!G286+декабрь!G286</f>
        <v>0</v>
      </c>
      <c r="K286" s="36">
        <f>январь!H286+февраль!H286+март!H286+апрель!H286+май!H286+июнь!H286+июль!H286+август!H286+сентябрь!H286+октябрь!H286+ноябрь!H286+декабрь!H286</f>
        <v>0</v>
      </c>
      <c r="L286" s="27">
        <f>январь!I286+февраль!I286+март!I286+апрель!I286+май!I286+июнь!I286+июль!I286+август!I286+сентябрь!I286+октябрь!I286+ноябрь!I286+декабрь!I286</f>
        <v>0</v>
      </c>
      <c r="M286" s="36">
        <f>январь!J286+февраль!J286+март!J286+апрель!J286+май!J286+июнь!J286+июль!J286+август!J286+сентябрь!J286+октябрь!J286+ноябрь!J286+декабрь!J286</f>
        <v>0</v>
      </c>
      <c r="N286" s="36">
        <f>январь!K286+февраль!K286+март!K286+апрель!K286+май!K286+июнь!K286+июль!K286+август!K286+сентябрь!K286+октябрь!K286+ноябрь!K286+декабрь!K286</f>
        <v>0</v>
      </c>
      <c r="O286" s="36">
        <f>январь!L286+февраль!L286+март!L286+апрель!L286+май!L286+июнь!L286+июль!L286+август!L286+сентябрь!L286+октябрь!L286+ноябрь!L286+декабрь!L286</f>
        <v>0</v>
      </c>
      <c r="P286" s="36">
        <f>январь!M286+февраль!M286+март!M286+апрель!M286+май!M286+июнь!M286+июль!M286+август!M286+сентябрь!M286+октябрь!M286+ноябрь!M286+декабрь!M286</f>
        <v>0</v>
      </c>
      <c r="Q286" s="36">
        <f>январь!N286+февраль!N286+март!N286+апрель!N286+май!N286+июнь!N286+июль!N286+август!N286+сентябрь!N286+октябрь!N286+ноябрь!N286+декабрь!N286</f>
        <v>0</v>
      </c>
      <c r="R286" s="29">
        <f>январь!O286+февраль!O286+март!O286+апрель!O286+май!O286+июнь!O286+июль!O286+август!O286+сентябрь!O286+октябрь!O286+ноябрь!O286+декабрь!O286</f>
        <v>0</v>
      </c>
      <c r="S286" s="36">
        <f>январь!P286+февраль!P286+март!P286+апрель!P286+май!P286+июнь!P286+июль!P286+август!P286+сентябрь!P286+октябрь!P286+ноябрь!P286+декабрь!P286</f>
        <v>0</v>
      </c>
      <c r="T286" s="29">
        <f>январь!Q286+февраль!Q286+март!Q286+апрель!Q286+май!Q286+июнь!Q286+июль!Q286+август!Q286+сентябрь!Q286+октябрь!Q286+ноябрь!Q286+декабрь!Q286</f>
        <v>0</v>
      </c>
      <c r="U286" s="36">
        <f>январь!R286+февраль!R286+март!R286+апрель!R286+май!R286+июнь!R286+июль!R286+август!R286+сентябрь!R286+октябрь!R286+ноябрь!R286+декабрь!R286</f>
        <v>0</v>
      </c>
      <c r="V286" s="36">
        <f>январь!S286+февраль!S286+март!S286+апрель!S286+май!S286+июнь!S286+июль!S286+август!S286+сентябрь!S286+октябрь!S286+ноябрь!S286+декабрь!S286</f>
        <v>0</v>
      </c>
      <c r="W286" s="36">
        <f>январь!T286+февраль!T286+март!T286+апрель!T286+май!T286+июнь!T286+июль!T286+август!T286+сентябрь!T286+октябрь!T286+ноябрь!T286+декабрь!T286</f>
        <v>0</v>
      </c>
      <c r="X286" s="36">
        <f>январь!U286+февраль!U286+март!U286+апрель!U286+май!U286+июнь!U286+июль!U286+август!U286+сентябрь!U286+октябрь!U286+ноябрь!U286+декабрь!U286</f>
        <v>0</v>
      </c>
      <c r="Y286" s="36">
        <f>январь!V286+февраль!V286+март!V286+апрель!V286+май!V286+июнь!V286+июль!V286+август!V286+сентябрь!V286+октябрь!V286+ноябрь!V286+декабрь!V286</f>
        <v>0</v>
      </c>
      <c r="Z286" s="36">
        <f>январь!W286+февраль!W286+март!W286+апрель!W286+май!W286+июнь!W286+июль!W286+август!W286+сентябрь!W286+октябрь!W286+ноябрь!W286+декабрь!W286</f>
        <v>0</v>
      </c>
      <c r="AA286" s="36">
        <f>январь!X286+февраль!X286+март!X286+апрель!X286+май!X286+июнь!X286+июль!X286+август!X286+сентябрь!X286+октябрь!X286+ноябрь!X286+декабрь!X286</f>
        <v>0</v>
      </c>
      <c r="AB286" s="29">
        <f>январь!Y286+февраль!Y286+март!Y286+апрель!Y286+май!Y286+июнь!Y286+июль!Y286+август!Y286+сентябрь!Y286+октябрь!Y286+ноябрь!Y286+декабрь!Y286</f>
        <v>0</v>
      </c>
      <c r="AC286" s="36">
        <f>январь!Z286+февраль!Z286+март!Z286+апрель!Z286+май!Z286+июнь!Z286+июль!Z286+август!Z286+сентябрь!Z286+октябрь!Z286+ноябрь!Z286+декабрь!Z286</f>
        <v>0</v>
      </c>
      <c r="AD286" s="66" t="str">
        <f>CONCATENATE(январь!AA286,$BZ$1,февраль!AA286,$BZ$1,март!AA286,$BZ$1,апрель!AA286,$BZ$1,май!AA286,$BZ$1,июнь!AA286,$BZ$1,июль!AA286,$BZ$1,август!AA286,$BZ$1,сентябрь!AA286,$BZ$1,октябрь!AA286,$BZ$1,ноябрь!AA286,$BZ$1,декабрь!AA286)</f>
        <v xml:space="preserve">           </v>
      </c>
      <c r="AE286" s="36">
        <f>январь!AB286+февраль!AB286+март!AB286+апрель!AB286+май!AB286+июнь!AB286+июль!AB286+август!AB286+сентябрь!AB286+октябрь!AB286+ноябрь!AB286+декабрь!AB286</f>
        <v>0</v>
      </c>
      <c r="AF286" s="36">
        <f>январь!AC286+февраль!AC286+март!AC286+апрель!AC286+май!AC286+июнь!AC286+июль!AC286+август!AC286+сентябрь!AC286+октябрь!AC286+ноябрь!AC286+декабрь!AC286</f>
        <v>0</v>
      </c>
      <c r="AG286" s="36">
        <f>январь!AD286+февраль!AD286+март!AD286+апрель!AD286+май!AD286+июнь!AD286+июль!AD286+август!AD286+сентябрь!AD286+октябрь!AD286+ноябрь!AD286+декабрь!AD286</f>
        <v>0</v>
      </c>
      <c r="AH286" s="36">
        <f>январь!AE286+февраль!AE286+март!AE286+апрель!AE286+май!AE286+июнь!AE286+июль!AE286+август!AE286+сентябрь!AE286+октябрь!AE286+ноябрь!AE286+декабрь!AE286</f>
        <v>0</v>
      </c>
      <c r="AI286" s="36">
        <f>январь!AF286+февраль!AF286+март!AF286+апрель!AF286+май!AF286+июнь!AF286+июль!AF286+август!AF286+сентябрь!AF286+октябрь!AF286+ноябрь!AF286+декабрь!AF286</f>
        <v>0</v>
      </c>
      <c r="AJ286" s="36">
        <f>январь!AG286+февраль!AG286+март!AG286+апрель!AG286+май!AG286+июнь!AG286+июль!AG286+август!AG286+сентябрь!AG286+октябрь!AG286+ноябрь!AG286+декабрь!AG286</f>
        <v>0</v>
      </c>
      <c r="AK286" s="29">
        <f>январь!AH286+февраль!AH286+март!AH286+апрель!AH286+май!AH286+июнь!AH286+июль!AH286+август!AH286+сентябрь!AH286+октябрь!AH286+ноябрь!AH286+декабрь!AH286</f>
        <v>0</v>
      </c>
      <c r="AL286" s="36">
        <f>январь!AI286+февраль!AI286+март!AI286+апрель!AI286+май!AI286+июнь!AI286+июль!AI286+август!AI286+сентябрь!AI286+октябрь!AI286+ноябрь!AI286+декабрь!AI286</f>
        <v>0</v>
      </c>
      <c r="AM286" s="29">
        <f>январь!AJ286+февраль!AJ286+март!AJ286+апрель!AJ286+май!AJ286+июнь!AJ286+июль!AJ286+август!AJ286+сентябрь!AJ286+октябрь!AJ286+ноябрь!AJ286+декабрь!AJ286</f>
        <v>0</v>
      </c>
      <c r="AN286" s="36">
        <f>январь!AK286+февраль!AK286+март!AK286+апрель!AK286+май!AK286+июнь!AK286+июль!AK286+август!AK286+сентябрь!AK286+октябрь!AK286+ноябрь!AK286+декабрь!AK286</f>
        <v>0</v>
      </c>
      <c r="AO286" s="36">
        <f>январь!AL286+февраль!AL286+март!AL286+апрель!AL286+май!AL286+июнь!AL286+июль!AL286+август!AL286+сентябрь!AL286+октябрь!AL286+ноябрь!AL286+декабрь!AL286</f>
        <v>0</v>
      </c>
      <c r="AP286" s="36">
        <f>январь!AM286+февраль!AM286+март!AM286+апрель!AM286+май!AM286+июнь!AM286+июль!AM286+август!AM286+сентябрь!AM286+октябрь!AM286+ноябрь!AM286+декабрь!AM286</f>
        <v>0</v>
      </c>
      <c r="AQ286" s="29">
        <f>январь!AN286+февраль!AN286+март!AN286+апрель!AN286+май!AN286+июнь!AN286+июль!AN286+август!AN286+сентябрь!AN286+октябрь!AN286+ноябрь!AN286+декабрь!AN286</f>
        <v>0</v>
      </c>
      <c r="AR286" s="36">
        <f>январь!AO286+февраль!AO286+март!AO286+апрель!AO286+май!AO286+июнь!AO286+июль!AO286+август!AO286+сентябрь!AO286+октябрь!AO286+ноябрь!AO286+декабрь!AO286</f>
        <v>0</v>
      </c>
      <c r="AS286" s="29">
        <f>январь!AP286+февраль!AP286+март!AP286+апрель!AP286+май!AP286+июнь!AP286+июль!AP286+август!AP286+сентябрь!AP286+октябрь!AP286+ноябрь!AP286+декабрь!AP286</f>
        <v>0</v>
      </c>
      <c r="AT286" s="36">
        <f>январь!AQ286+февраль!AQ286+март!AQ286+апрель!AQ286+май!AQ286+июнь!AQ286+июль!AQ286+август!AQ286+сентябрь!AQ286+октябрь!AQ286+ноябрь!AQ286+декабрь!AQ286</f>
        <v>0</v>
      </c>
      <c r="AU286" s="29">
        <f>январь!AR286+февраль!AR286+март!AR286+апрель!AR286+май!AR286+июнь!AR286+июль!AR286+август!AR286+сентябрь!AR286+октябрь!AR286+ноябрь!AR286+декабрь!AR286</f>
        <v>0</v>
      </c>
      <c r="AV286" s="36">
        <f>январь!AS286+февраль!AS286+март!AS286+апрель!AS286+май!AS286+июнь!AS286+июль!AS286+август!AS286+сентябрь!AS286+октябрь!AS286+ноябрь!AS286+декабрь!AS286</f>
        <v>0</v>
      </c>
      <c r="AW286" s="36">
        <f>январь!AT286+февраль!AT286+март!AT286+апрель!AT286+май!AT286+июнь!AT286+июль!AT286+август!AT286+сентябрь!AT286+октябрь!AT286+ноябрь!AT286+декабрь!AT286</f>
        <v>0</v>
      </c>
      <c r="AX286" s="36">
        <f>январь!AU286+февраль!AU286+март!AU286+апрель!AU286+май!AU286+июнь!AU286+июль!AU286+август!AU286+сентябрь!AU286+октябрь!AU286+ноябрь!AU286+декабрь!AU286</f>
        <v>0</v>
      </c>
      <c r="AY286" s="29">
        <f>январь!AV286+февраль!AV286+март!AV286+апрель!AV286+май!AV286+июнь!AV286+июль!AV286+август!AV286+сентябрь!AV286+октябрь!AV286+ноябрь!AV286+декабрь!AV286</f>
        <v>0</v>
      </c>
      <c r="AZ286" s="36">
        <f>январь!AW286+февраль!AW286+март!AW286+апрель!AW286+май!AW286+июнь!AW286+июль!AW286+август!AW286+сентябрь!AW286+октябрь!AW286+ноябрь!AW286+декабрь!AW286</f>
        <v>0</v>
      </c>
      <c r="BA286" s="36">
        <f>январь!AX286+февраль!AX286+март!AX286+апрель!AX286+май!AX286+июнь!AX286+июль!AX286+август!AX286+сентябрь!AX286+октябрь!AX286+ноябрь!AX286+декабрь!AX286</f>
        <v>0</v>
      </c>
      <c r="BB286" s="36">
        <f>январь!AY286+февраль!AY286+март!AY286+апрель!AY286+май!AY286+июнь!AY286+июль!AY286+август!AY286+сентябрь!AY286+октябрь!AY286+ноябрь!AY286+декабрь!AY286</f>
        <v>0</v>
      </c>
      <c r="BC286" s="29">
        <f>январь!AZ286+февраль!AZ286+март!AZ286+апрель!AZ286+май!AZ286+июнь!AZ286+июль!AZ286+август!AZ286+сентябрь!AZ286+октябрь!AZ286+ноябрь!AZ286+декабрь!AZ286</f>
        <v>0</v>
      </c>
      <c r="BD286" s="36">
        <f>январь!BA286+февраль!BA286+март!BA286+апрель!BA286+май!BA286+июнь!BA286+июль!BA286+август!BA286+сентябрь!BA286+октябрь!BA286+ноябрь!BA286+декабрь!BA286</f>
        <v>0</v>
      </c>
      <c r="BE286" s="36">
        <f>январь!BB286+февраль!BB286+март!BB286+апрель!BB286+май!BB286+июнь!BB286+июль!BB286+август!BB286+сентябрь!BB286+октябрь!BB286+ноябрь!BB286+декабрь!BB286</f>
        <v>0</v>
      </c>
      <c r="BF286" s="36">
        <f>январь!BC286+февраль!BC286+март!BC286+апрель!BC286+май!BC286+июнь!BC286+июль!BC286+август!BC286+сентябрь!BC286+октябрь!BC286+ноябрь!BC286+декабрь!BC286</f>
        <v>0</v>
      </c>
      <c r="BG286" s="36">
        <f>январь!BD286+февраль!BD286+март!BD286+апрель!BD286+май!BD286+июнь!BD286+июль!BD286+август!BD286+сентябрь!BD286+октябрь!BD286+ноябрь!BD286+декабрь!BD286</f>
        <v>0</v>
      </c>
      <c r="BH286" s="36">
        <f>январь!BE286+февраль!BE286+март!BE286+апрель!BE286+май!BE286+июнь!BE286+июль!BE286+август!BE286+сентябрь!BE286+октябрь!BE286+ноябрь!BE286+декабрь!BE286</f>
        <v>0</v>
      </c>
      <c r="BI286" s="36">
        <f>январь!BF286+февраль!BF286+март!BF286+апрель!BF286+май!BF286+июнь!BF286+июль!BF286+август!BF286+сентябрь!BF286+октябрь!BF286+ноябрь!BF286+декабрь!BF286</f>
        <v>0</v>
      </c>
      <c r="BJ286" s="36">
        <f>январь!BG286+февраль!BG286+март!BG286+апрель!BG286+май!BG286+июнь!BG286+июль!BG286+август!BG286+сентябрь!BG286+октябрь!BG286+ноябрь!BG286+декабрь!BG286</f>
        <v>0</v>
      </c>
      <c r="BK286" s="36">
        <f>январь!BH286+февраль!BH286+март!BH286+апрель!BH286+май!BH286+июнь!BH286+июль!BH286+август!BH286+сентябрь!BH286+октябрь!BH286+ноябрь!BH286+декабрь!BH286</f>
        <v>0</v>
      </c>
      <c r="BL286" s="36">
        <f>январь!BI286+февраль!BI286+март!BI286+апрель!BI286+май!BI286+июнь!BI286+июль!BI286+август!BI286+сентябрь!BI286+октябрь!BI286+ноябрь!BI286+декабрь!BI286</f>
        <v>0</v>
      </c>
      <c r="BM286" s="29">
        <f>январь!BJ286+февраль!BJ286+март!BJ286+апрель!BJ286+май!BJ286+июнь!BJ286+июль!BJ286+август!BJ286+сентябрь!BJ286+октябрь!BJ286+ноябрь!BJ286+декабрь!BJ286</f>
        <v>0</v>
      </c>
      <c r="BN286" s="36">
        <f>январь!BK286+февраль!BK286+март!BK286+апрель!BK286+май!BK286+июнь!BK286+июль!BK286+август!BK286+сентябрь!BK286+октябрь!BK286+ноябрь!BK286+декабрь!BK286</f>
        <v>0</v>
      </c>
      <c r="BO286" s="29">
        <f>январь!BL286+февраль!BL286+март!BL286+апрель!BL286+май!BL286+июнь!BL286+июль!BL286+август!BL286+сентябрь!BL286+октябрь!BL286+ноябрь!BL286+декабрь!BL286</f>
        <v>0</v>
      </c>
      <c r="BP286" s="36">
        <f>январь!BM286+февраль!BM286+март!BM286+апрель!BM286+май!BM286+июнь!BM286+июль!BM286+август!BM286+сентябрь!BM286+октябрь!BM286+ноябрь!BM286+декабрь!BM286</f>
        <v>0</v>
      </c>
      <c r="BQ286" s="36">
        <f>январь!BN286+февраль!BN286+март!BN286+апрель!BN286+май!BN286+июнь!BN286+июль!BN286+август!BN286+сентябрь!BN286+октябрь!BN286+ноябрь!BN286+декабрь!BN286</f>
        <v>0</v>
      </c>
      <c r="BR286" s="36">
        <f>январь!BO286+февраль!BO286+март!BO286+апрель!BO286+май!BO286+июнь!BO286+июль!BO286+август!BO286+сентябрь!BO286+октябрь!BO286+ноябрь!BO286+декабрь!BO286</f>
        <v>0</v>
      </c>
      <c r="BS286" s="29">
        <f>январь!BP286+февраль!BP286+март!BP286+апрель!BP286+май!BP286+июнь!BP286+июль!BP286+август!BP286+сентябрь!BP286+октябрь!BP286+ноябрь!BP286+декабрь!BP286</f>
        <v>0</v>
      </c>
      <c r="BT286" s="36">
        <f>январь!BQ286+февраль!BQ286+март!BQ286+апрель!BQ286+май!BQ286+июнь!BQ286+июль!BQ286+август!BQ286+сентябрь!BQ286+октябрь!BQ286+ноябрь!BQ286+декабрь!BQ286</f>
        <v>0</v>
      </c>
      <c r="BU286" s="29">
        <f>январь!BR286+февраль!BR286+март!BR286+апрель!BR286+май!BR286+июнь!BR286+июль!BR286+август!BR286+сентябрь!BR286+октябрь!BR286+ноябрь!BR286+декабрь!BR286</f>
        <v>0</v>
      </c>
      <c r="BV286" s="36">
        <f>январь!BS286+февраль!BS286+март!BS286+апрель!BS286+май!BS286+июнь!BS286+июль!BS286+август!BS286+сентябрь!BS286+октябрь!BS286+ноябрь!BS286+декабрь!BS286</f>
        <v>0</v>
      </c>
      <c r="BW286" s="36">
        <f>январь!BT286+февраль!BT286+март!BT286+апрель!BT286+май!BT286+июнь!BT286+июль!BT286+август!BT286+сентябрь!BT286+октябрь!BT286+ноябрь!BT286+декабрь!BT286</f>
        <v>0</v>
      </c>
      <c r="BX286" s="36">
        <f>январь!BU286+февраль!BU286+март!BU286+апрель!BU286+май!BU286+июнь!BU286+июль!BU286+август!BU286+сентябрь!BU286+октябрь!BU286+ноябрь!BU286+декабрь!BU286</f>
        <v>0</v>
      </c>
      <c r="BY286" s="36">
        <f>январь!BV286+февраль!BV286+март!BV286+апрель!BV286+май!BV286+июнь!BV286+июль!BV286+август!BV286+сентябрь!BV286+октябрь!BV286+ноябрь!BV286+декабрь!BV286</f>
        <v>5.9770000000000003</v>
      </c>
      <c r="BZ286" s="77">
        <v>0</v>
      </c>
    </row>
    <row r="287" spans="1:78" x14ac:dyDescent="0.25">
      <c r="A287" s="16">
        <v>285</v>
      </c>
      <c r="B287" s="16">
        <v>3</v>
      </c>
      <c r="C287" s="37" t="s">
        <v>739</v>
      </c>
      <c r="D287" s="51">
        <v>376.25881319806757</v>
      </c>
      <c r="E287" s="25">
        <v>-577.16640800000005</v>
      </c>
      <c r="F287" s="26">
        <f t="shared" si="12"/>
        <v>-244.14759480193248</v>
      </c>
      <c r="G287" s="26">
        <f t="shared" si="13"/>
        <v>333.01881319806756</v>
      </c>
      <c r="H287" s="26">
        <f t="shared" si="14"/>
        <v>43.239999999999995</v>
      </c>
      <c r="I287" s="36">
        <f>январь!F287+февраль!F287+март!F287+апрель!F287+май!F287+июнь!F287+июль!F287+август!F287+сентябрь!F287+октябрь!F287+ноябрь!F287+декабрь!F287</f>
        <v>0</v>
      </c>
      <c r="J287" s="36">
        <f>январь!G287+февраль!G287+март!G287+апрель!G287+май!G287+июнь!G287+июль!G287+август!G287+сентябрь!G287+октябрь!G287+ноябрь!G287+декабрь!G287</f>
        <v>0</v>
      </c>
      <c r="K287" s="36">
        <f>январь!H287+февраль!H287+март!H287+апрель!H287+май!H287+июнь!H287+июль!H287+август!H287+сентябрь!H287+октябрь!H287+ноябрь!H287+декабрь!H287</f>
        <v>0</v>
      </c>
      <c r="L287" s="27">
        <f>январь!I287+февраль!I287+март!I287+апрель!I287+май!I287+июнь!I287+июль!I287+август!I287+сентябрь!I287+октябрь!I287+ноябрь!I287+декабрь!I287</f>
        <v>0</v>
      </c>
      <c r="M287" s="36">
        <f>январь!J287+февраль!J287+март!J287+апрель!J287+май!J287+июнь!J287+июль!J287+август!J287+сентябрь!J287+октябрь!J287+ноябрь!J287+декабрь!J287</f>
        <v>0</v>
      </c>
      <c r="N287" s="36">
        <f>январь!K287+февраль!K287+март!K287+апрель!K287+май!K287+июнь!K287+июль!K287+август!K287+сентябрь!K287+октябрь!K287+ноябрь!K287+декабрь!K287</f>
        <v>0</v>
      </c>
      <c r="O287" s="36">
        <f>январь!L287+февраль!L287+март!L287+апрель!L287+май!L287+июнь!L287+июль!L287+август!L287+сентябрь!L287+октябрь!L287+ноябрь!L287+декабрь!L287</f>
        <v>0</v>
      </c>
      <c r="P287" s="36">
        <f>январь!M287+февраль!M287+март!M287+апрель!M287+май!M287+июнь!M287+июль!M287+август!M287+сентябрь!M287+октябрь!M287+ноябрь!M287+декабрь!M287</f>
        <v>0</v>
      </c>
      <c r="Q287" s="36">
        <f>январь!N287+февраль!N287+март!N287+апрель!N287+май!N287+июнь!N287+июль!N287+август!N287+сентябрь!N287+октябрь!N287+ноябрь!N287+декабрь!N287</f>
        <v>0</v>
      </c>
      <c r="R287" s="29">
        <f>январь!O287+февраль!O287+март!O287+апрель!O287+май!O287+июнь!O287+июль!O287+август!O287+сентябрь!O287+октябрь!O287+ноябрь!O287+декабрь!O287</f>
        <v>0</v>
      </c>
      <c r="S287" s="36">
        <f>январь!P287+февраль!P287+март!P287+апрель!P287+май!P287+июнь!P287+июль!P287+август!P287+сентябрь!P287+октябрь!P287+ноябрь!P287+декабрь!P287</f>
        <v>0</v>
      </c>
      <c r="T287" s="29">
        <f>январь!Q287+февраль!Q287+март!Q287+апрель!Q287+май!Q287+июнь!Q287+июль!Q287+август!Q287+сентябрь!Q287+октябрь!Q287+ноябрь!Q287+декабрь!Q287</f>
        <v>0</v>
      </c>
      <c r="U287" s="36">
        <f>январь!R287+февраль!R287+март!R287+апрель!R287+май!R287+июнь!R287+июль!R287+август!R287+сентябрь!R287+октябрь!R287+ноябрь!R287+декабрь!R287</f>
        <v>0</v>
      </c>
      <c r="V287" s="36">
        <f>январь!S287+февраль!S287+март!S287+апрель!S287+май!S287+июнь!S287+июль!S287+август!S287+сентябрь!S287+октябрь!S287+ноябрь!S287+декабрь!S287</f>
        <v>0</v>
      </c>
      <c r="W287" s="36">
        <f>январь!T287+февраль!T287+март!T287+апрель!T287+май!T287+июнь!T287+июль!T287+август!T287+сентябрь!T287+октябрь!T287+ноябрь!T287+декабрь!T287</f>
        <v>0</v>
      </c>
      <c r="X287" s="36">
        <f>январь!U287+февраль!U287+март!U287+апрель!U287+май!U287+июнь!U287+июль!U287+август!U287+сентябрь!U287+октябрь!U287+ноябрь!U287+декабрь!U287</f>
        <v>0</v>
      </c>
      <c r="Y287" s="36">
        <f>январь!V287+февраль!V287+март!V287+апрель!V287+май!V287+июнь!V287+июль!V287+август!V287+сентябрь!V287+октябрь!V287+ноябрь!V287+декабрь!V287</f>
        <v>0</v>
      </c>
      <c r="Z287" s="36">
        <f>январь!W287+февраль!W287+март!W287+апрель!W287+май!W287+июнь!W287+июль!W287+август!W287+сентябрь!W287+октябрь!W287+ноябрь!W287+декабрь!W287</f>
        <v>0</v>
      </c>
      <c r="AA287" s="36">
        <f>январь!X287+февраль!X287+март!X287+апрель!X287+май!X287+июнь!X287+июль!X287+август!X287+сентябрь!X287+октябрь!X287+ноябрь!X287+декабрь!X287</f>
        <v>0</v>
      </c>
      <c r="AB287" s="29">
        <f>январь!Y287+февраль!Y287+март!Y287+апрель!Y287+май!Y287+июнь!Y287+июль!Y287+август!Y287+сентябрь!Y287+октябрь!Y287+ноябрь!Y287+декабрь!Y287</f>
        <v>0</v>
      </c>
      <c r="AC287" s="36">
        <f>январь!Z287+февраль!Z287+март!Z287+апрель!Z287+май!Z287+июнь!Z287+июль!Z287+август!Z287+сентябрь!Z287+октябрь!Z287+ноябрь!Z287+декабрь!Z287</f>
        <v>0</v>
      </c>
      <c r="AD287" s="66" t="str">
        <f>CONCATENATE(январь!AA287,$BZ$1,февраль!AA287,$BZ$1,март!AA287,$BZ$1,апрель!AA287,$BZ$1,май!AA287,$BZ$1,июнь!AA287,$BZ$1,июль!AA287,$BZ$1,август!AA287,$BZ$1,сентябрь!AA287,$BZ$1,октябрь!AA287,$BZ$1,ноябрь!AA287,$BZ$1,декабрь!AA287)</f>
        <v xml:space="preserve">           </v>
      </c>
      <c r="AE287" s="36">
        <f>январь!AB287+февраль!AB287+март!AB287+апрель!AB287+май!AB287+июнь!AB287+июль!AB287+август!AB287+сентябрь!AB287+октябрь!AB287+ноябрь!AB287+декабрь!AB287</f>
        <v>0</v>
      </c>
      <c r="AF287" s="36">
        <f>январь!AC287+февраль!AC287+март!AC287+апрель!AC287+май!AC287+июнь!AC287+июль!AC287+август!AC287+сентябрь!AC287+октябрь!AC287+ноябрь!AC287+декабрь!AC287</f>
        <v>0</v>
      </c>
      <c r="AG287" s="36">
        <f>январь!AD287+февраль!AD287+март!AD287+апрель!AD287+май!AD287+июнь!AD287+июль!AD287+август!AD287+сентябрь!AD287+октябрь!AD287+ноябрь!AD287+декабрь!AD287</f>
        <v>0</v>
      </c>
      <c r="AH287" s="36">
        <f>январь!AE287+февраль!AE287+март!AE287+апрель!AE287+май!AE287+июнь!AE287+июль!AE287+август!AE287+сентябрь!AE287+октябрь!AE287+ноябрь!AE287+декабрь!AE287</f>
        <v>0</v>
      </c>
      <c r="AI287" s="36">
        <f>январь!AF287+февраль!AF287+март!AF287+апрель!AF287+май!AF287+июнь!AF287+июль!AF287+август!AF287+сентябрь!AF287+октябрь!AF287+ноябрь!AF287+декабрь!AF287</f>
        <v>0</v>
      </c>
      <c r="AJ287" s="36">
        <f>январь!AG287+февраль!AG287+март!AG287+апрель!AG287+май!AG287+июнь!AG287+июль!AG287+август!AG287+сентябрь!AG287+октябрь!AG287+ноябрь!AG287+декабрь!AG287</f>
        <v>0</v>
      </c>
      <c r="AK287" s="29">
        <f>январь!AH287+февраль!AH287+март!AH287+апрель!AH287+май!AH287+июнь!AH287+июль!AH287+август!AH287+сентябрь!AH287+октябрь!AH287+ноябрь!AH287+декабрь!AH287</f>
        <v>3</v>
      </c>
      <c r="AL287" s="36">
        <f>январь!AI287+февраль!AI287+март!AI287+апрель!AI287+май!AI287+июнь!AI287+июль!AI287+август!AI287+сентябрь!AI287+октябрь!AI287+ноябрь!AI287+декабрь!AI287</f>
        <v>5.3689999999999998</v>
      </c>
      <c r="AM287" s="29">
        <f>январь!AJ287+февраль!AJ287+март!AJ287+апрель!AJ287+май!AJ287+июнь!AJ287+июль!AJ287+август!AJ287+сентябрь!AJ287+октябрь!AJ287+ноябрь!AJ287+декабрь!AJ287</f>
        <v>0</v>
      </c>
      <c r="AN287" s="36">
        <f>январь!AK287+февраль!AK287+март!AK287+апрель!AK287+май!AK287+июнь!AK287+июль!AK287+август!AK287+сентябрь!AK287+октябрь!AK287+ноябрь!AK287+декабрь!AK287</f>
        <v>0</v>
      </c>
      <c r="AO287" s="36">
        <f>январь!AL287+февраль!AL287+март!AL287+апрель!AL287+май!AL287+июнь!AL287+июль!AL287+август!AL287+сентябрь!AL287+октябрь!AL287+ноябрь!AL287+декабрь!AL287</f>
        <v>0</v>
      </c>
      <c r="AP287" s="36">
        <f>январь!AM287+февраль!AM287+март!AM287+апрель!AM287+май!AM287+июнь!AM287+июль!AM287+август!AM287+сентябрь!AM287+октябрь!AM287+ноябрь!AM287+декабрь!AM287</f>
        <v>0</v>
      </c>
      <c r="AQ287" s="29">
        <f>январь!AN287+февраль!AN287+март!AN287+апрель!AN287+май!AN287+июнь!AN287+июль!AN287+август!AN287+сентябрь!AN287+октябрь!AN287+ноябрь!AN287+декабрь!AN287</f>
        <v>0</v>
      </c>
      <c r="AR287" s="36">
        <f>январь!AO287+февраль!AO287+март!AO287+апрель!AO287+май!AO287+июнь!AO287+июль!AO287+август!AO287+сентябрь!AO287+октябрь!AO287+ноябрь!AO287+декабрь!AO287</f>
        <v>0</v>
      </c>
      <c r="AS287" s="29">
        <f>январь!AP287+февраль!AP287+март!AP287+апрель!AP287+май!AP287+июнь!AP287+июль!AP287+август!AP287+сентябрь!AP287+октябрь!AP287+ноябрь!AP287+декабрь!AP287</f>
        <v>0</v>
      </c>
      <c r="AT287" s="36">
        <f>январь!AQ287+февраль!AQ287+март!AQ287+апрель!AQ287+май!AQ287+июнь!AQ287+июль!AQ287+август!AQ287+сентябрь!AQ287+октябрь!AQ287+ноябрь!AQ287+декабрь!AQ287</f>
        <v>0</v>
      </c>
      <c r="AU287" s="29">
        <f>январь!AR287+февраль!AR287+март!AR287+апрель!AR287+май!AR287+июнь!AR287+июль!AR287+август!AR287+сентябрь!AR287+октябрь!AR287+ноябрь!AR287+декабрь!AR287</f>
        <v>0</v>
      </c>
      <c r="AV287" s="36">
        <f>январь!AS287+февраль!AS287+март!AS287+апрель!AS287+май!AS287+июнь!AS287+июль!AS287+август!AS287+сентябрь!AS287+октябрь!AS287+ноябрь!AS287+декабрь!AS287</f>
        <v>0</v>
      </c>
      <c r="AW287" s="36">
        <f>январь!AT287+февраль!AT287+март!AT287+апрель!AT287+май!AT287+июнь!AT287+июль!AT287+август!AT287+сентябрь!AT287+октябрь!AT287+ноябрь!AT287+декабрь!AT287</f>
        <v>0</v>
      </c>
      <c r="AX287" s="36">
        <f>январь!AU287+февраль!AU287+март!AU287+апрель!AU287+май!AU287+июнь!AU287+июль!AU287+август!AU287+сентябрь!AU287+октябрь!AU287+ноябрь!AU287+декабрь!AU287</f>
        <v>0</v>
      </c>
      <c r="AY287" s="29">
        <f>январь!AV287+февраль!AV287+март!AV287+апрель!AV287+май!AV287+июнь!AV287+июль!AV287+август!AV287+сентябрь!AV287+октябрь!AV287+ноябрь!AV287+декабрь!AV287</f>
        <v>0</v>
      </c>
      <c r="AZ287" s="36">
        <f>январь!AW287+февраль!AW287+март!AW287+апрель!AW287+май!AW287+июнь!AW287+июль!AW287+август!AW287+сентябрь!AW287+октябрь!AW287+ноябрь!AW287+декабрь!AW287</f>
        <v>0</v>
      </c>
      <c r="BA287" s="36">
        <f>январь!AX287+февраль!AX287+март!AX287+апрель!AX287+май!AX287+июнь!AX287+июль!AX287+август!AX287+сентябрь!AX287+октябрь!AX287+ноябрь!AX287+декабрь!AX287</f>
        <v>0</v>
      </c>
      <c r="BB287" s="36">
        <f>январь!AY287+февраль!AY287+март!AY287+апрель!AY287+май!AY287+июнь!AY287+июль!AY287+август!AY287+сентябрь!AY287+октябрь!AY287+ноябрь!AY287+декабрь!AY287</f>
        <v>0</v>
      </c>
      <c r="BC287" s="29">
        <f>январь!AZ287+февраль!AZ287+март!AZ287+апрель!AZ287+май!AZ287+июнь!AZ287+июль!AZ287+август!AZ287+сентябрь!AZ287+октябрь!AZ287+ноябрь!AZ287+декабрь!AZ287</f>
        <v>0</v>
      </c>
      <c r="BD287" s="36">
        <f>январь!BA287+февраль!BA287+март!BA287+апрель!BA287+май!BA287+июнь!BA287+июль!BA287+август!BA287+сентябрь!BA287+октябрь!BA287+ноябрь!BA287+декабрь!BA287</f>
        <v>0</v>
      </c>
      <c r="BE287" s="36">
        <f>январь!BB287+февраль!BB287+март!BB287+апрель!BB287+май!BB287+июнь!BB287+июль!BB287+август!BB287+сентябрь!BB287+октябрь!BB287+ноябрь!BB287+декабрь!BB287</f>
        <v>4.0000000000000001E-3</v>
      </c>
      <c r="BF287" s="36">
        <f>январь!BC287+февраль!BC287+март!BC287+апрель!BC287+май!BC287+июнь!BC287+июль!BC287+август!BC287+сентябрь!BC287+октябрь!BC287+ноябрь!BC287+декабрь!BC287</f>
        <v>4.327</v>
      </c>
      <c r="BG287" s="36">
        <f>январь!BD287+февраль!BD287+март!BD287+апрель!BD287+май!BD287+июнь!BD287+июль!BD287+август!BD287+сентябрь!BD287+октябрь!BD287+ноябрь!BD287+декабрь!BD287</f>
        <v>0</v>
      </c>
      <c r="BH287" s="36">
        <f>январь!BE287+февраль!BE287+март!BE287+апрель!BE287+май!BE287+июнь!BE287+июль!BE287+август!BE287+сентябрь!BE287+октябрь!BE287+ноябрь!BE287+декабрь!BE287</f>
        <v>0</v>
      </c>
      <c r="BI287" s="36">
        <f>январь!BF287+февраль!BF287+март!BF287+апрель!BF287+май!BF287+июнь!BF287+июль!BF287+август!BF287+сентябрь!BF287+октябрь!BF287+ноябрь!BF287+декабрь!BF287</f>
        <v>0</v>
      </c>
      <c r="BJ287" s="36">
        <f>январь!BG287+февраль!BG287+март!BG287+апрель!BG287+май!BG287+июнь!BG287+июль!BG287+август!BG287+сентябрь!BG287+октябрь!BG287+ноябрь!BG287+декабрь!BG287</f>
        <v>0</v>
      </c>
      <c r="BK287" s="36">
        <f>январь!BH287+февраль!BH287+март!BH287+апрель!BH287+май!BH287+июнь!BH287+июль!BH287+август!BH287+сентябрь!BH287+октябрь!BH287+ноябрь!BH287+декабрь!BH287</f>
        <v>3.0000000000000001E-3</v>
      </c>
      <c r="BL287" s="36">
        <f>январь!BI287+февраль!BI287+март!BI287+апрель!BI287+май!BI287+июнь!BI287+июль!BI287+август!BI287+сентябрь!BI287+октябрь!BI287+ноябрь!BI287+декабрь!BI287</f>
        <v>2.1440000000000001</v>
      </c>
      <c r="BM287" s="29">
        <f>январь!BJ287+февраль!BJ287+март!BJ287+апрель!BJ287+май!BJ287+июнь!BJ287+июль!BJ287+август!BJ287+сентябрь!BJ287+октябрь!BJ287+ноябрь!BJ287+декабрь!BJ287</f>
        <v>0</v>
      </c>
      <c r="BN287" s="36">
        <f>январь!BK287+февраль!BK287+март!BK287+апрель!BK287+май!BK287+июнь!BK287+июль!BK287+август!BK287+сентябрь!BK287+октябрь!BK287+ноябрь!BK287+декабрь!BK287</f>
        <v>0</v>
      </c>
      <c r="BO287" s="29">
        <f>январь!BL287+февраль!BL287+март!BL287+апрель!BL287+май!BL287+июнь!BL287+июль!BL287+август!BL287+сентябрь!BL287+октябрь!BL287+ноябрь!BL287+декабрь!BL287</f>
        <v>1</v>
      </c>
      <c r="BP287" s="36">
        <f>январь!BM287+февраль!BM287+март!BM287+апрель!BM287+май!BM287+июнь!BM287+июль!BM287+август!BM287+сентябрь!BM287+октябрь!BM287+ноябрь!BM287+декабрь!BM287</f>
        <v>1.119</v>
      </c>
      <c r="BQ287" s="36">
        <f>январь!BN287+февраль!BN287+март!BN287+апрель!BN287+май!BN287+июнь!BN287+июль!BN287+август!BN287+сентябрь!BN287+октябрь!BN287+ноябрь!BN287+декабрь!BN287</f>
        <v>0.03</v>
      </c>
      <c r="BR287" s="36">
        <f>январь!BO287+февраль!BO287+март!BO287+апрель!BO287+май!BO287+июнь!BO287+июль!BO287+август!BO287+сентябрь!BO287+октябрь!BO287+ноябрь!BO287+декабрь!BO287</f>
        <v>18.643000000000001</v>
      </c>
      <c r="BS287" s="29">
        <f>январь!BP287+февраль!BP287+март!BP287+апрель!BP287+май!BP287+июнь!BP287+июль!BP287+август!BP287+сентябрь!BP287+октябрь!BP287+ноябрь!BP287+декабрь!BP287</f>
        <v>3</v>
      </c>
      <c r="BT287" s="36">
        <f>январь!BQ287+февраль!BQ287+март!BQ287+апрель!BQ287+май!BQ287+июнь!BQ287+июль!BQ287+август!BQ287+сентябрь!BQ287+октябрь!BQ287+ноябрь!BQ287+декабрь!BQ287</f>
        <v>2.8559999999999999</v>
      </c>
      <c r="BU287" s="29">
        <f>январь!BR287+февраль!BR287+март!BR287+апрель!BR287+май!BR287+июнь!BR287+июль!BR287+август!BR287+сентябрь!BR287+октябрь!BR287+ноябрь!BR287+декабрь!BR287</f>
        <v>1</v>
      </c>
      <c r="BV287" s="36">
        <f>январь!BS287+февраль!BS287+март!BS287+апрель!BS287+май!BS287+июнь!BS287+июль!BS287+август!BS287+сентябрь!BS287+октябрь!BS287+ноябрь!BS287+декабрь!BS287</f>
        <v>3.5249999999999999</v>
      </c>
      <c r="BW287" s="36">
        <f>январь!BT287+февраль!BT287+март!BT287+апрель!BT287+май!BT287+июнь!BT287+июль!BT287+август!BT287+сентябрь!BT287+октябрь!BT287+ноябрь!BT287+декабрь!BT287</f>
        <v>0</v>
      </c>
      <c r="BX287" s="36">
        <f>январь!BU287+февраль!BU287+март!BU287+апрель!BU287+май!BU287+июнь!BU287+июль!BU287+август!BU287+сентябрь!BU287+октябрь!BU287+ноябрь!BU287+декабрь!BU287</f>
        <v>0</v>
      </c>
      <c r="BY287" s="36">
        <f>январь!BV287+февраль!BV287+март!BV287+апрель!BV287+май!BV287+июнь!BV287+июль!BV287+август!BV287+сентябрь!BV287+октябрь!BV287+ноябрь!BV287+декабрь!BV287</f>
        <v>5.2570000000000006</v>
      </c>
      <c r="BZ287" s="77">
        <v>1</v>
      </c>
    </row>
    <row r="288" spans="1:78" x14ac:dyDescent="0.25">
      <c r="A288" s="16">
        <v>286</v>
      </c>
      <c r="B288" s="16">
        <v>3</v>
      </c>
      <c r="C288" s="37" t="s">
        <v>740</v>
      </c>
      <c r="D288" s="51">
        <v>24.646067439613528</v>
      </c>
      <c r="E288" s="25">
        <v>-55.721570000000007</v>
      </c>
      <c r="F288" s="26">
        <f t="shared" si="12"/>
        <v>-50.849502560386483</v>
      </c>
      <c r="G288" s="26">
        <f t="shared" si="13"/>
        <v>4.8720674396135273</v>
      </c>
      <c r="H288" s="26">
        <f t="shared" si="14"/>
        <v>19.774000000000001</v>
      </c>
      <c r="I288" s="36">
        <f>январь!F288+февраль!F288+март!F288+апрель!F288+май!F288+июнь!F288+июль!F288+август!F288+сентябрь!F288+октябрь!F288+ноябрь!F288+декабрь!F288</f>
        <v>0</v>
      </c>
      <c r="J288" s="36">
        <f>январь!G288+февраль!G288+март!G288+апрель!G288+май!G288+июнь!G288+июль!G288+август!G288+сентябрь!G288+октябрь!G288+ноябрь!G288+декабрь!G288</f>
        <v>0</v>
      </c>
      <c r="K288" s="36">
        <f>январь!H288+февраль!H288+март!H288+апрель!H288+май!H288+июнь!H288+июль!H288+август!H288+сентябрь!H288+октябрь!H288+ноябрь!H288+декабрь!H288</f>
        <v>0</v>
      </c>
      <c r="L288" s="27">
        <f>январь!I288+февраль!I288+март!I288+апрель!I288+май!I288+июнь!I288+июль!I288+август!I288+сентябрь!I288+октябрь!I288+ноябрь!I288+декабрь!I288</f>
        <v>0</v>
      </c>
      <c r="M288" s="36">
        <f>январь!J288+февраль!J288+март!J288+апрель!J288+май!J288+июнь!J288+июль!J288+август!J288+сентябрь!J288+октябрь!J288+ноябрь!J288+декабрь!J288</f>
        <v>0</v>
      </c>
      <c r="N288" s="36">
        <f>январь!K288+февраль!K288+март!K288+апрель!K288+май!K288+июнь!K288+июль!K288+август!K288+сентябрь!K288+октябрь!K288+ноябрь!K288+декабрь!K288</f>
        <v>0</v>
      </c>
      <c r="O288" s="36">
        <f>январь!L288+февраль!L288+март!L288+апрель!L288+май!L288+июнь!L288+июль!L288+август!L288+сентябрь!L288+октябрь!L288+ноябрь!L288+декабрь!L288</f>
        <v>0</v>
      </c>
      <c r="P288" s="36">
        <f>январь!M288+февраль!M288+март!M288+апрель!M288+май!M288+июнь!M288+июль!M288+август!M288+сентябрь!M288+октябрь!M288+ноябрь!M288+декабрь!M288</f>
        <v>0</v>
      </c>
      <c r="Q288" s="36">
        <f>январь!N288+февраль!N288+март!N288+апрель!N288+май!N288+июнь!N288+июль!N288+август!N288+сентябрь!N288+октябрь!N288+ноябрь!N288+декабрь!N288</f>
        <v>0</v>
      </c>
      <c r="R288" s="29">
        <f>январь!O288+февраль!O288+март!O288+апрель!O288+май!O288+июнь!O288+июль!O288+август!O288+сентябрь!O288+октябрь!O288+ноябрь!O288+декабрь!O288</f>
        <v>0</v>
      </c>
      <c r="S288" s="36">
        <f>январь!P288+февраль!P288+март!P288+апрель!P288+май!P288+июнь!P288+июль!P288+август!P288+сентябрь!P288+октябрь!P288+ноябрь!P288+декабрь!P288</f>
        <v>0</v>
      </c>
      <c r="T288" s="29">
        <f>январь!Q288+февраль!Q288+март!Q288+апрель!Q288+май!Q288+июнь!Q288+июль!Q288+август!Q288+сентябрь!Q288+октябрь!Q288+ноябрь!Q288+декабрь!Q288</f>
        <v>0</v>
      </c>
      <c r="U288" s="36">
        <f>январь!R288+февраль!R288+март!R288+апрель!R288+май!R288+июнь!R288+июль!R288+август!R288+сентябрь!R288+октябрь!R288+ноябрь!R288+декабрь!R288</f>
        <v>0</v>
      </c>
      <c r="V288" s="36">
        <f>январь!S288+февраль!S288+март!S288+апрель!S288+май!S288+июнь!S288+июль!S288+август!S288+сентябрь!S288+октябрь!S288+ноябрь!S288+декабрь!S288</f>
        <v>0</v>
      </c>
      <c r="W288" s="36">
        <f>январь!T288+февраль!T288+март!T288+апрель!T288+май!T288+июнь!T288+июль!T288+август!T288+сентябрь!T288+октябрь!T288+ноябрь!T288+декабрь!T288</f>
        <v>0</v>
      </c>
      <c r="X288" s="36">
        <f>январь!U288+февраль!U288+март!U288+апрель!U288+май!U288+июнь!U288+июль!U288+август!U288+сентябрь!U288+октябрь!U288+ноябрь!U288+декабрь!U288</f>
        <v>0</v>
      </c>
      <c r="Y288" s="36">
        <f>январь!V288+февраль!V288+март!V288+апрель!V288+май!V288+июнь!V288+июль!V288+август!V288+сентябрь!V288+октябрь!V288+ноябрь!V288+декабрь!V288</f>
        <v>0</v>
      </c>
      <c r="Z288" s="36">
        <f>январь!W288+февраль!W288+март!W288+апрель!W288+май!W288+июнь!W288+июль!W288+август!W288+сентябрь!W288+октябрь!W288+ноябрь!W288+декабрь!W288</f>
        <v>0</v>
      </c>
      <c r="AA288" s="36">
        <f>январь!X288+февраль!X288+март!X288+апрель!X288+май!X288+июнь!X288+июль!X288+август!X288+сентябрь!X288+октябрь!X288+ноябрь!X288+декабрь!X288</f>
        <v>0</v>
      </c>
      <c r="AB288" s="29">
        <f>январь!Y288+февраль!Y288+март!Y288+апрель!Y288+май!Y288+июнь!Y288+июль!Y288+август!Y288+сентябрь!Y288+октябрь!Y288+ноябрь!Y288+декабрь!Y288</f>
        <v>0</v>
      </c>
      <c r="AC288" s="36">
        <f>январь!Z288+февраль!Z288+март!Z288+апрель!Z288+май!Z288+июнь!Z288+июль!Z288+август!Z288+сентябрь!Z288+октябрь!Z288+ноябрь!Z288+декабрь!Z288</f>
        <v>0</v>
      </c>
      <c r="AD288" s="66" t="str">
        <f>CONCATENATE(январь!AA288,$BZ$1,февраль!AA288,$BZ$1,март!AA288,$BZ$1,апрель!AA288,$BZ$1,май!AA288,$BZ$1,июнь!AA288,$BZ$1,июль!AA288,$BZ$1,август!AA288,$BZ$1,сентябрь!AA288,$BZ$1,октябрь!AA288,$BZ$1,ноябрь!AA288,$BZ$1,декабрь!AA288)</f>
        <v xml:space="preserve">           </v>
      </c>
      <c r="AE288" s="36">
        <f>январь!AB288+февраль!AB288+март!AB288+апрель!AB288+май!AB288+июнь!AB288+июль!AB288+август!AB288+сентябрь!AB288+октябрь!AB288+ноябрь!AB288+декабрь!AB288</f>
        <v>0</v>
      </c>
      <c r="AF288" s="36">
        <f>январь!AC288+февраль!AC288+март!AC288+апрель!AC288+май!AC288+июнь!AC288+июль!AC288+август!AC288+сентябрь!AC288+октябрь!AC288+ноябрь!AC288+декабрь!AC288</f>
        <v>0</v>
      </c>
      <c r="AG288" s="36">
        <f>январь!AD288+февраль!AD288+март!AD288+апрель!AD288+май!AD288+июнь!AD288+июль!AD288+август!AD288+сентябрь!AD288+октябрь!AD288+ноябрь!AD288+декабрь!AD288</f>
        <v>0</v>
      </c>
      <c r="AH288" s="36">
        <f>январь!AE288+февраль!AE288+март!AE288+апрель!AE288+май!AE288+июнь!AE288+июль!AE288+август!AE288+сентябрь!AE288+октябрь!AE288+ноябрь!AE288+декабрь!AE288</f>
        <v>0</v>
      </c>
      <c r="AI288" s="36">
        <f>январь!AF288+февраль!AF288+март!AF288+апрель!AF288+май!AF288+июнь!AF288+июль!AF288+август!AF288+сентябрь!AF288+октябрь!AF288+ноябрь!AF288+декабрь!AF288</f>
        <v>0</v>
      </c>
      <c r="AJ288" s="36">
        <f>январь!AG288+февраль!AG288+март!AG288+апрель!AG288+май!AG288+июнь!AG288+июль!AG288+август!AG288+сентябрь!AG288+октябрь!AG288+ноябрь!AG288+декабрь!AG288</f>
        <v>0</v>
      </c>
      <c r="AK288" s="29">
        <f>январь!AH288+февраль!AH288+март!AH288+апрель!AH288+май!AH288+июнь!AH288+июль!AH288+август!AH288+сентябрь!AH288+октябрь!AH288+ноябрь!AH288+декабрь!AH288</f>
        <v>0</v>
      </c>
      <c r="AL288" s="36">
        <f>январь!AI288+февраль!AI288+март!AI288+апрель!AI288+май!AI288+июнь!AI288+июль!AI288+август!AI288+сентябрь!AI288+октябрь!AI288+ноябрь!AI288+декабрь!AI288</f>
        <v>0</v>
      </c>
      <c r="AM288" s="29">
        <f>январь!AJ288+февраль!AJ288+март!AJ288+апрель!AJ288+май!AJ288+июнь!AJ288+июль!AJ288+август!AJ288+сентябрь!AJ288+октябрь!AJ288+ноябрь!AJ288+декабрь!AJ288</f>
        <v>0</v>
      </c>
      <c r="AN288" s="36">
        <f>январь!AK288+февраль!AK288+март!AK288+апрель!AK288+май!AK288+июнь!AK288+июль!AK288+август!AK288+сентябрь!AK288+октябрь!AK288+ноябрь!AK288+декабрь!AK288</f>
        <v>0</v>
      </c>
      <c r="AO288" s="36">
        <f>январь!AL288+февраль!AL288+март!AL288+апрель!AL288+май!AL288+июнь!AL288+июль!AL288+август!AL288+сентябрь!AL288+октябрь!AL288+ноябрь!AL288+декабрь!AL288</f>
        <v>0</v>
      </c>
      <c r="AP288" s="36">
        <f>январь!AM288+февраль!AM288+март!AM288+апрель!AM288+май!AM288+июнь!AM288+июль!AM288+август!AM288+сентябрь!AM288+октябрь!AM288+ноябрь!AM288+декабрь!AM288</f>
        <v>0</v>
      </c>
      <c r="AQ288" s="29">
        <f>январь!AN288+февраль!AN288+март!AN288+апрель!AN288+май!AN288+июнь!AN288+июль!AN288+август!AN288+сентябрь!AN288+октябрь!AN288+ноябрь!AN288+декабрь!AN288</f>
        <v>0</v>
      </c>
      <c r="AR288" s="36">
        <f>январь!AO288+февраль!AO288+март!AO288+апрель!AO288+май!AO288+июнь!AO288+июль!AO288+август!AO288+сентябрь!AO288+октябрь!AO288+ноябрь!AO288+декабрь!AO288</f>
        <v>0</v>
      </c>
      <c r="AS288" s="29">
        <f>январь!AP288+февраль!AP288+март!AP288+апрель!AP288+май!AP288+июнь!AP288+июль!AP288+август!AP288+сентябрь!AP288+октябрь!AP288+ноябрь!AP288+декабрь!AP288</f>
        <v>0</v>
      </c>
      <c r="AT288" s="36">
        <f>январь!AQ288+февраль!AQ288+март!AQ288+апрель!AQ288+май!AQ288+июнь!AQ288+июль!AQ288+август!AQ288+сентябрь!AQ288+октябрь!AQ288+ноябрь!AQ288+декабрь!AQ288</f>
        <v>0</v>
      </c>
      <c r="AU288" s="29">
        <f>январь!AR288+февраль!AR288+март!AR288+апрель!AR288+май!AR288+июнь!AR288+июль!AR288+август!AR288+сентябрь!AR288+октябрь!AR288+ноябрь!AR288+декабрь!AR288</f>
        <v>0</v>
      </c>
      <c r="AV288" s="36">
        <f>январь!AS288+февраль!AS288+март!AS288+апрель!AS288+май!AS288+июнь!AS288+июль!AS288+август!AS288+сентябрь!AS288+октябрь!AS288+ноябрь!AS288+декабрь!AS288</f>
        <v>0</v>
      </c>
      <c r="AW288" s="36">
        <f>январь!AT288+февраль!AT288+март!AT288+апрель!AT288+май!AT288+июнь!AT288+июль!AT288+август!AT288+сентябрь!AT288+октябрь!AT288+ноябрь!AT288+декабрь!AT288</f>
        <v>0</v>
      </c>
      <c r="AX288" s="36">
        <f>январь!AU288+февраль!AU288+март!AU288+апрель!AU288+май!AU288+июнь!AU288+июль!AU288+август!AU288+сентябрь!AU288+октябрь!AU288+ноябрь!AU288+декабрь!AU288</f>
        <v>0</v>
      </c>
      <c r="AY288" s="29">
        <f>январь!AV288+февраль!AV288+март!AV288+апрель!AV288+май!AV288+июнь!AV288+июль!AV288+август!AV288+сентябрь!AV288+октябрь!AV288+ноябрь!AV288+декабрь!AV288</f>
        <v>0</v>
      </c>
      <c r="AZ288" s="36">
        <f>январь!AW288+февраль!AW288+март!AW288+апрель!AW288+май!AW288+июнь!AW288+июль!AW288+август!AW288+сентябрь!AW288+октябрь!AW288+ноябрь!AW288+декабрь!AW288</f>
        <v>0</v>
      </c>
      <c r="BA288" s="36">
        <f>январь!AX288+февраль!AX288+март!AX288+апрель!AX288+май!AX288+июнь!AX288+июль!AX288+август!AX288+сентябрь!AX288+октябрь!AX288+ноябрь!AX288+декабрь!AX288</f>
        <v>0</v>
      </c>
      <c r="BB288" s="36">
        <f>январь!AY288+февраль!AY288+март!AY288+апрель!AY288+май!AY288+июнь!AY288+июль!AY288+август!AY288+сентябрь!AY288+октябрь!AY288+ноябрь!AY288+декабрь!AY288</f>
        <v>0</v>
      </c>
      <c r="BC288" s="29">
        <f>январь!AZ288+февраль!AZ288+март!AZ288+апрель!AZ288+май!AZ288+июнь!AZ288+июль!AZ288+август!AZ288+сентябрь!AZ288+октябрь!AZ288+ноябрь!AZ288+декабрь!AZ288</f>
        <v>0</v>
      </c>
      <c r="BD288" s="36">
        <f>январь!BA288+февраль!BA288+март!BA288+апрель!BA288+май!BA288+июнь!BA288+июль!BA288+август!BA288+сентябрь!BA288+октябрь!BA288+ноябрь!BA288+декабрь!BA288</f>
        <v>0</v>
      </c>
      <c r="BE288" s="36">
        <f>январь!BB288+февраль!BB288+март!BB288+апрель!BB288+май!BB288+июнь!BB288+июль!BB288+август!BB288+сентябрь!BB288+октябрь!BB288+ноябрь!BB288+декабрь!BB288</f>
        <v>6.0000000000000001E-3</v>
      </c>
      <c r="BF288" s="36">
        <f>январь!BC288+февраль!BC288+март!BC288+апрель!BC288+май!BC288+июнь!BC288+июль!BC288+август!BC288+сентябрь!BC288+октябрь!BC288+ноябрь!BC288+декабрь!BC288</f>
        <v>5.931</v>
      </c>
      <c r="BG288" s="36">
        <f>январь!BD288+февраль!BD288+март!BD288+апрель!BD288+май!BD288+июнь!BD288+июль!BD288+август!BD288+сентябрь!BD288+октябрь!BD288+ноябрь!BD288+декабрь!BD288</f>
        <v>0</v>
      </c>
      <c r="BH288" s="36">
        <f>январь!BE288+февраль!BE288+март!BE288+апрель!BE288+май!BE288+июнь!BE288+июль!BE288+август!BE288+сентябрь!BE288+октябрь!BE288+ноябрь!BE288+декабрь!BE288</f>
        <v>0</v>
      </c>
      <c r="BI288" s="36">
        <f>январь!BF288+февраль!BF288+март!BF288+апрель!BF288+май!BF288+июнь!BF288+июль!BF288+август!BF288+сентябрь!BF288+октябрь!BF288+ноябрь!BF288+декабрь!BF288</f>
        <v>0</v>
      </c>
      <c r="BJ288" s="36">
        <f>январь!BG288+февраль!BG288+март!BG288+апрель!BG288+май!BG288+июнь!BG288+июль!BG288+август!BG288+сентябрь!BG288+октябрь!BG288+ноябрь!BG288+декабрь!BG288</f>
        <v>0</v>
      </c>
      <c r="BK288" s="36">
        <f>январь!BH288+февраль!BH288+март!BH288+апрель!BH288+май!BH288+июнь!BH288+июль!BH288+август!BH288+сентябрь!BH288+октябрь!BH288+ноябрь!BH288+декабрь!BH288</f>
        <v>0</v>
      </c>
      <c r="BL288" s="36">
        <f>январь!BI288+февраль!BI288+март!BI288+апрель!BI288+май!BI288+июнь!BI288+июль!BI288+август!BI288+сентябрь!BI288+октябрь!BI288+ноябрь!BI288+декабрь!BI288</f>
        <v>0</v>
      </c>
      <c r="BM288" s="29">
        <f>январь!BJ288+февраль!BJ288+март!BJ288+апрель!BJ288+май!BJ288+июнь!BJ288+июль!BJ288+август!BJ288+сентябрь!BJ288+октябрь!BJ288+ноябрь!BJ288+декабрь!BJ288</f>
        <v>0</v>
      </c>
      <c r="BN288" s="36">
        <f>январь!BK288+февраль!BK288+март!BK288+апрель!BK288+май!BK288+июнь!BK288+июль!BK288+август!BK288+сентябрь!BK288+октябрь!BK288+ноябрь!BK288+декабрь!BK288</f>
        <v>0</v>
      </c>
      <c r="BO288" s="29">
        <f>январь!BL288+февраль!BL288+март!BL288+апрель!BL288+май!BL288+июнь!BL288+июль!BL288+август!BL288+сентябрь!BL288+октябрь!BL288+ноябрь!BL288+декабрь!BL288</f>
        <v>6</v>
      </c>
      <c r="BP288" s="36">
        <f>январь!BM288+февраль!BM288+март!BM288+апрель!BM288+май!BM288+июнь!BM288+июль!BM288+август!BM288+сентябрь!BM288+октябрь!BM288+ноябрь!BM288+декабрь!BM288</f>
        <v>2.5339999999999998</v>
      </c>
      <c r="BQ288" s="36">
        <f>январь!BN288+февраль!BN288+март!BN288+апрель!BN288+май!BN288+июнь!BN288+июль!BN288+август!BN288+сентябрь!BN288+октябрь!BN288+ноябрь!BN288+декабрь!BN288</f>
        <v>0</v>
      </c>
      <c r="BR288" s="36">
        <f>январь!BO288+февраль!BO288+март!BO288+апрель!BO288+май!BO288+июнь!BO288+июль!BO288+август!BO288+сентябрь!BO288+октябрь!BO288+ноябрь!BO288+декабрь!BO288</f>
        <v>0</v>
      </c>
      <c r="BS288" s="29">
        <f>январь!BP288+февраль!BP288+март!BP288+апрель!BP288+май!BP288+июнь!BP288+июль!BP288+август!BP288+сентябрь!BP288+октябрь!BP288+ноябрь!BP288+декабрь!BP288</f>
        <v>0</v>
      </c>
      <c r="BT288" s="36">
        <f>январь!BQ288+февраль!BQ288+март!BQ288+апрель!BQ288+май!BQ288+июнь!BQ288+июль!BQ288+август!BQ288+сентябрь!BQ288+октябрь!BQ288+ноябрь!BQ288+декабрь!BQ288</f>
        <v>0</v>
      </c>
      <c r="BU288" s="29">
        <f>январь!BR288+февраль!BR288+март!BR288+апрель!BR288+май!BR288+июнь!BR288+июль!BR288+август!BR288+сентябрь!BR288+октябрь!BR288+ноябрь!BR288+декабрь!BR288</f>
        <v>0</v>
      </c>
      <c r="BV288" s="36">
        <f>январь!BS288+февраль!BS288+март!BS288+апрель!BS288+май!BS288+июнь!BS288+июль!BS288+август!BS288+сентябрь!BS288+октябрь!BS288+ноябрь!BS288+декабрь!BS288</f>
        <v>0</v>
      </c>
      <c r="BW288" s="36">
        <f>январь!BT288+февраль!BT288+март!BT288+апрель!BT288+май!BT288+июнь!BT288+июль!BT288+август!BT288+сентябрь!BT288+октябрь!BT288+ноябрь!BT288+декабрь!BT288</f>
        <v>0</v>
      </c>
      <c r="BX288" s="36">
        <f>январь!BU288+февраль!BU288+март!BU288+апрель!BU288+май!BU288+июнь!BU288+июль!BU288+август!BU288+сентябрь!BU288+октябрь!BU288+ноябрь!BU288+декабрь!BU288</f>
        <v>0</v>
      </c>
      <c r="BY288" s="36">
        <f>январь!BV288+февраль!BV288+март!BV288+апрель!BV288+май!BV288+июнь!BV288+июль!BV288+август!BV288+сентябрь!BV288+октябрь!BV288+ноябрь!BV288+декабрь!BV288</f>
        <v>11.309000000000001</v>
      </c>
      <c r="BZ288" s="77">
        <v>0</v>
      </c>
    </row>
    <row r="289" spans="1:78" x14ac:dyDescent="0.25">
      <c r="A289" s="16">
        <v>287</v>
      </c>
      <c r="B289" s="16">
        <v>2</v>
      </c>
      <c r="C289" s="37" t="s">
        <v>741</v>
      </c>
      <c r="D289" s="51">
        <v>184.77862589371978</v>
      </c>
      <c r="E289" s="25">
        <v>5.8865600000000029</v>
      </c>
      <c r="F289" s="26">
        <f t="shared" si="12"/>
        <v>-158.22281410628014</v>
      </c>
      <c r="G289" s="26">
        <f t="shared" si="13"/>
        <v>-164.10937410628014</v>
      </c>
      <c r="H289" s="26">
        <f t="shared" si="14"/>
        <v>348.88799999999992</v>
      </c>
      <c r="I289" s="36">
        <f>январь!F289+февраль!F289+март!F289+апрель!F289+май!F289+июнь!F289+июль!F289+август!F289+сентябрь!F289+октябрь!F289+ноябрь!F289+декабрь!F289</f>
        <v>0</v>
      </c>
      <c r="J289" s="36">
        <f>январь!G289+февраль!G289+март!G289+апрель!G289+май!G289+июнь!G289+июль!G289+август!G289+сентябрь!G289+октябрь!G289+ноябрь!G289+декабрь!G289</f>
        <v>0</v>
      </c>
      <c r="K289" s="36">
        <f>январь!H289+февраль!H289+март!H289+апрель!H289+май!H289+июнь!H289+июль!H289+август!H289+сентябрь!H289+октябрь!H289+ноябрь!H289+декабрь!H289</f>
        <v>0</v>
      </c>
      <c r="L289" s="27">
        <f>январь!I289+февраль!I289+март!I289+апрель!I289+май!I289+июнь!I289+июль!I289+август!I289+сентябрь!I289+октябрь!I289+ноябрь!I289+декабрь!I289</f>
        <v>66.7</v>
      </c>
      <c r="M289" s="36">
        <f>январь!J289+февраль!J289+март!J289+апрель!J289+май!J289+июнь!J289+июль!J289+август!J289+сентябрь!J289+октябрь!J289+ноябрь!J289+декабрь!J289</f>
        <v>304.017</v>
      </c>
      <c r="N289" s="36">
        <f>январь!K289+февраль!K289+март!K289+апрель!K289+май!K289+июнь!K289+июль!K289+август!K289+сентябрь!K289+октябрь!K289+ноябрь!K289+декабрь!K289</f>
        <v>0</v>
      </c>
      <c r="O289" s="36">
        <f>январь!L289+февраль!L289+март!L289+апрель!L289+май!L289+июнь!L289+июль!L289+август!L289+сентябрь!L289+октябрь!L289+ноябрь!L289+декабрь!L289</f>
        <v>0</v>
      </c>
      <c r="P289" s="36">
        <f>январь!M289+февраль!M289+март!M289+апрель!M289+май!M289+июнь!M289+июль!M289+август!M289+сентябрь!M289+октябрь!M289+ноябрь!M289+декабрь!M289</f>
        <v>3.2000000000000001E-2</v>
      </c>
      <c r="Q289" s="36">
        <f>январь!N289+февраль!N289+март!N289+апрель!N289+май!N289+июнь!N289+июль!N289+август!N289+сентябрь!N289+октябрь!N289+ноябрь!N289+декабрь!N289</f>
        <v>8.234</v>
      </c>
      <c r="R289" s="29">
        <f>январь!O289+февраль!O289+март!O289+апрель!O289+май!O289+июнь!O289+июль!O289+август!O289+сентябрь!O289+октябрь!O289+ноябрь!O289+декабрь!O289</f>
        <v>0</v>
      </c>
      <c r="S289" s="36">
        <f>январь!P289+февраль!P289+март!P289+апрель!P289+май!P289+июнь!P289+июль!P289+август!P289+сентябрь!P289+октябрь!P289+ноябрь!P289+декабрь!P289</f>
        <v>0</v>
      </c>
      <c r="T289" s="29">
        <f>январь!Q289+февраль!Q289+март!Q289+апрель!Q289+май!Q289+июнь!Q289+июль!Q289+август!Q289+сентябрь!Q289+октябрь!Q289+ноябрь!Q289+декабрь!Q289</f>
        <v>0</v>
      </c>
      <c r="U289" s="36">
        <f>январь!R289+февраль!R289+март!R289+апрель!R289+май!R289+июнь!R289+июль!R289+август!R289+сентябрь!R289+октябрь!R289+ноябрь!R289+декабрь!R289</f>
        <v>0</v>
      </c>
      <c r="V289" s="36">
        <f>январь!S289+февраль!S289+март!S289+апрель!S289+май!S289+июнь!S289+июль!S289+август!S289+сентябрь!S289+октябрь!S289+ноябрь!S289+декабрь!S289</f>
        <v>0</v>
      </c>
      <c r="W289" s="36">
        <f>январь!T289+февраль!T289+март!T289+апрель!T289+май!T289+июнь!T289+июль!T289+август!T289+сентябрь!T289+октябрь!T289+ноябрь!T289+декабрь!T289</f>
        <v>0</v>
      </c>
      <c r="X289" s="36">
        <f>январь!U289+февраль!U289+март!U289+апрель!U289+май!U289+июнь!U289+июль!U289+август!U289+сентябрь!U289+октябрь!U289+ноябрь!U289+декабрь!U289</f>
        <v>0</v>
      </c>
      <c r="Y289" s="36">
        <f>январь!V289+февраль!V289+март!V289+апрель!V289+май!V289+июнь!V289+июль!V289+август!V289+сентябрь!V289+октябрь!V289+ноябрь!V289+декабрь!V289</f>
        <v>0</v>
      </c>
      <c r="Z289" s="36">
        <f>январь!W289+февраль!W289+март!W289+апрель!W289+май!W289+июнь!W289+июль!W289+август!W289+сентябрь!W289+октябрь!W289+ноябрь!W289+декабрь!W289</f>
        <v>0</v>
      </c>
      <c r="AA289" s="36">
        <f>январь!X289+февраль!X289+март!X289+апрель!X289+май!X289+июнь!X289+июль!X289+август!X289+сентябрь!X289+октябрь!X289+ноябрь!X289+декабрь!X289</f>
        <v>0</v>
      </c>
      <c r="AB289" s="29">
        <f>январь!Y289+февраль!Y289+март!Y289+апрель!Y289+май!Y289+июнь!Y289+июль!Y289+август!Y289+сентябрь!Y289+октябрь!Y289+ноябрь!Y289+декабрь!Y289</f>
        <v>0</v>
      </c>
      <c r="AC289" s="36">
        <f>январь!Z289+февраль!Z289+март!Z289+апрель!Z289+май!Z289+июнь!Z289+июль!Z289+август!Z289+сентябрь!Z289+октябрь!Z289+ноябрь!Z289+декабрь!Z289</f>
        <v>0</v>
      </c>
      <c r="AD289" s="66" t="str">
        <f>CONCATENATE(январь!AA289,$BZ$1,февраль!AA289,$BZ$1,март!AA289,$BZ$1,апрель!AA289,$BZ$1,май!AA289,$BZ$1,июнь!AA289,$BZ$1,июль!AA289,$BZ$1,август!AA289,$BZ$1,сентябрь!AA289,$BZ$1,октябрь!AA289,$BZ$1,ноябрь!AA289,$BZ$1,декабрь!AA289)</f>
        <v xml:space="preserve">           </v>
      </c>
      <c r="AE289" s="36">
        <f>январь!AB289+февраль!AB289+март!AB289+апрель!AB289+май!AB289+июнь!AB289+июль!AB289+август!AB289+сентябрь!AB289+октябрь!AB289+ноябрь!AB289+декабрь!AB289</f>
        <v>0</v>
      </c>
      <c r="AF289" s="36">
        <f>январь!AC289+февраль!AC289+март!AC289+апрель!AC289+май!AC289+июнь!AC289+июль!AC289+август!AC289+сентябрь!AC289+октябрь!AC289+ноябрь!AC289+декабрь!AC289</f>
        <v>0</v>
      </c>
      <c r="AG289" s="36">
        <f>январь!AD289+февраль!AD289+март!AD289+апрель!AD289+май!AD289+июнь!AD289+июль!AD289+август!AD289+сентябрь!AD289+октябрь!AD289+ноябрь!AD289+декабрь!AD289</f>
        <v>0</v>
      </c>
      <c r="AH289" s="36">
        <f>январь!AE289+февраль!AE289+март!AE289+апрель!AE289+май!AE289+июнь!AE289+июль!AE289+август!AE289+сентябрь!AE289+октябрь!AE289+ноябрь!AE289+декабрь!AE289</f>
        <v>0</v>
      </c>
      <c r="AI289" s="36">
        <f>январь!AF289+февраль!AF289+март!AF289+апрель!AF289+май!AF289+июнь!AF289+июль!AF289+август!AF289+сентябрь!AF289+октябрь!AF289+ноябрь!AF289+декабрь!AF289</f>
        <v>0</v>
      </c>
      <c r="AJ289" s="36">
        <f>январь!AG289+февраль!AG289+март!AG289+апрель!AG289+май!AG289+июнь!AG289+июль!AG289+август!AG289+сентябрь!AG289+октябрь!AG289+ноябрь!AG289+декабрь!AG289</f>
        <v>0</v>
      </c>
      <c r="AK289" s="29">
        <f>январь!AH289+февраль!AH289+март!AH289+апрель!AH289+май!AH289+июнь!AH289+июль!AH289+август!AH289+сентябрь!AH289+октябрь!AH289+ноябрь!AH289+декабрь!AH289</f>
        <v>5</v>
      </c>
      <c r="AL289" s="36">
        <f>январь!AI289+февраль!AI289+март!AI289+апрель!AI289+май!AI289+июнь!AI289+июль!AI289+август!AI289+сентябрь!AI289+октябрь!AI289+ноябрь!AI289+декабрь!AI289</f>
        <v>7.6689999999999996</v>
      </c>
      <c r="AM289" s="29">
        <f>январь!AJ289+февраль!AJ289+март!AJ289+апрель!AJ289+май!AJ289+июнь!AJ289+июль!AJ289+август!AJ289+сентябрь!AJ289+октябрь!AJ289+ноябрь!AJ289+декабрь!AJ289</f>
        <v>0</v>
      </c>
      <c r="AN289" s="36">
        <f>январь!AK289+февраль!AK289+март!AK289+апрель!AK289+май!AK289+июнь!AK289+июль!AK289+август!AK289+сентябрь!AK289+октябрь!AK289+ноябрь!AK289+декабрь!AK289</f>
        <v>0</v>
      </c>
      <c r="AO289" s="36">
        <f>январь!AL289+февраль!AL289+март!AL289+апрель!AL289+май!AL289+июнь!AL289+июль!AL289+август!AL289+сентябрь!AL289+октябрь!AL289+ноябрь!AL289+декабрь!AL289</f>
        <v>0</v>
      </c>
      <c r="AP289" s="36">
        <f>январь!AM289+февраль!AM289+март!AM289+апрель!AM289+май!AM289+июнь!AM289+июль!AM289+август!AM289+сентябрь!AM289+октябрь!AM289+ноябрь!AM289+декабрь!AM289</f>
        <v>0</v>
      </c>
      <c r="AQ289" s="29">
        <f>январь!AN289+февраль!AN289+март!AN289+апрель!AN289+май!AN289+июнь!AN289+июль!AN289+август!AN289+сентябрь!AN289+октябрь!AN289+ноябрь!AN289+декабрь!AN289</f>
        <v>0</v>
      </c>
      <c r="AR289" s="36">
        <f>январь!AO289+февраль!AO289+март!AO289+апрель!AO289+май!AO289+июнь!AO289+июль!AO289+август!AO289+сентябрь!AO289+октябрь!AO289+ноябрь!AO289+декабрь!AO289</f>
        <v>0</v>
      </c>
      <c r="AS289" s="29">
        <f>январь!AP289+февраль!AP289+март!AP289+апрель!AP289+май!AP289+июнь!AP289+июль!AP289+август!AP289+сентябрь!AP289+октябрь!AP289+ноябрь!AP289+декабрь!AP289</f>
        <v>0</v>
      </c>
      <c r="AT289" s="36">
        <f>январь!AQ289+февраль!AQ289+март!AQ289+апрель!AQ289+май!AQ289+июнь!AQ289+июль!AQ289+август!AQ289+сентябрь!AQ289+октябрь!AQ289+ноябрь!AQ289+декабрь!AQ289</f>
        <v>0</v>
      </c>
      <c r="AU289" s="29">
        <f>январь!AR289+февраль!AR289+март!AR289+апрель!AR289+май!AR289+июнь!AR289+июль!AR289+август!AR289+сентябрь!AR289+октябрь!AR289+ноябрь!AR289+декабрь!AR289</f>
        <v>0</v>
      </c>
      <c r="AV289" s="36">
        <f>январь!AS289+февраль!AS289+март!AS289+апрель!AS289+май!AS289+июнь!AS289+июль!AS289+август!AS289+сентябрь!AS289+октябрь!AS289+ноябрь!AS289+декабрь!AS289</f>
        <v>0</v>
      </c>
      <c r="AW289" s="36">
        <f>январь!AT289+февраль!AT289+март!AT289+апрель!AT289+май!AT289+июнь!AT289+июль!AT289+август!AT289+сентябрь!AT289+октябрь!AT289+ноябрь!AT289+декабрь!AT289</f>
        <v>0</v>
      </c>
      <c r="AX289" s="36">
        <f>январь!AU289+февраль!AU289+март!AU289+апрель!AU289+май!AU289+июнь!AU289+июль!AU289+август!AU289+сентябрь!AU289+октябрь!AU289+ноябрь!AU289+декабрь!AU289</f>
        <v>0</v>
      </c>
      <c r="AY289" s="29">
        <f>январь!AV289+февраль!AV289+март!AV289+апрель!AV289+май!AV289+июнь!AV289+июль!AV289+август!AV289+сентябрь!AV289+октябрь!AV289+ноябрь!AV289+декабрь!AV289</f>
        <v>0</v>
      </c>
      <c r="AZ289" s="36">
        <f>январь!AW289+февраль!AW289+март!AW289+апрель!AW289+май!AW289+июнь!AW289+июль!AW289+август!AW289+сентябрь!AW289+октябрь!AW289+ноябрь!AW289+декабрь!AW289</f>
        <v>0</v>
      </c>
      <c r="BA289" s="36">
        <f>январь!AX289+февраль!AX289+март!AX289+апрель!AX289+май!AX289+июнь!AX289+июль!AX289+август!AX289+сентябрь!AX289+октябрь!AX289+ноябрь!AX289+декабрь!AX289</f>
        <v>0</v>
      </c>
      <c r="BB289" s="36">
        <f>январь!AY289+февраль!AY289+март!AY289+апрель!AY289+май!AY289+июнь!AY289+июль!AY289+август!AY289+сентябрь!AY289+октябрь!AY289+ноябрь!AY289+декабрь!AY289</f>
        <v>0</v>
      </c>
      <c r="BC289" s="29">
        <f>январь!AZ289+февраль!AZ289+март!AZ289+апрель!AZ289+май!AZ289+июнь!AZ289+июль!AZ289+август!AZ289+сентябрь!AZ289+октябрь!AZ289+ноябрь!AZ289+декабрь!AZ289</f>
        <v>0</v>
      </c>
      <c r="BD289" s="36">
        <f>январь!BA289+февраль!BA289+март!BA289+апрель!BA289+май!BA289+июнь!BA289+июль!BA289+август!BA289+сентябрь!BA289+октябрь!BA289+ноябрь!BA289+декабрь!BA289</f>
        <v>0</v>
      </c>
      <c r="BE289" s="36">
        <f>январь!BB289+февраль!BB289+март!BB289+апрель!BB289+май!BB289+июнь!BB289+июль!BB289+август!BB289+сентябрь!BB289+октябрь!BB289+ноябрь!BB289+декабрь!BB289</f>
        <v>0</v>
      </c>
      <c r="BF289" s="36">
        <f>январь!BC289+февраль!BC289+март!BC289+апрель!BC289+май!BC289+июнь!BC289+июль!BC289+август!BC289+сентябрь!BC289+октябрь!BC289+ноябрь!BC289+декабрь!BC289</f>
        <v>0</v>
      </c>
      <c r="BG289" s="36">
        <f>январь!BD289+февраль!BD289+март!BD289+апрель!BD289+май!BD289+июнь!BD289+июль!BD289+август!BD289+сентябрь!BD289+октябрь!BD289+ноябрь!BD289+декабрь!BD289</f>
        <v>0</v>
      </c>
      <c r="BH289" s="36">
        <f>январь!BE289+февраль!BE289+март!BE289+апрель!BE289+май!BE289+июнь!BE289+июль!BE289+август!BE289+сентябрь!BE289+октябрь!BE289+ноябрь!BE289+декабрь!BE289</f>
        <v>0</v>
      </c>
      <c r="BI289" s="36">
        <f>январь!BF289+февраль!BF289+март!BF289+апрель!BF289+май!BF289+июнь!BF289+июль!BF289+август!BF289+сентябрь!BF289+октябрь!BF289+ноябрь!BF289+декабрь!BF289</f>
        <v>1.2E-2</v>
      </c>
      <c r="BJ289" s="36">
        <f>январь!BG289+февраль!BG289+март!BG289+апрель!BG289+май!BG289+июнь!BG289+июль!BG289+август!BG289+сентябрь!BG289+октябрь!BG289+ноябрь!BG289+декабрь!BG289</f>
        <v>11.65</v>
      </c>
      <c r="BK289" s="36">
        <f>январь!BH289+февраль!BH289+март!BH289+апрель!BH289+май!BH289+июнь!BH289+июль!BH289+август!BH289+сентябрь!BH289+октябрь!BH289+ноябрь!BH289+декабрь!BH289</f>
        <v>0</v>
      </c>
      <c r="BL289" s="36">
        <f>январь!BI289+февраль!BI289+март!BI289+апрель!BI289+май!BI289+июнь!BI289+июль!BI289+август!BI289+сентябрь!BI289+октябрь!BI289+ноябрь!BI289+декабрь!BI289</f>
        <v>0</v>
      </c>
      <c r="BM289" s="29">
        <f>январь!BJ289+февраль!BJ289+март!BJ289+апрель!BJ289+май!BJ289+июнь!BJ289+июль!BJ289+август!BJ289+сентябрь!BJ289+октябрь!BJ289+ноябрь!BJ289+декабрь!BJ289</f>
        <v>0</v>
      </c>
      <c r="BN289" s="36">
        <f>январь!BK289+февраль!BK289+март!BK289+апрель!BK289+май!BK289+июнь!BK289+июль!BK289+август!BK289+сентябрь!BK289+октябрь!BK289+ноябрь!BK289+декабрь!BK289</f>
        <v>0</v>
      </c>
      <c r="BO289" s="29">
        <f>январь!BL289+февраль!BL289+март!BL289+апрель!BL289+май!BL289+июнь!BL289+июль!BL289+август!BL289+сентябрь!BL289+октябрь!BL289+ноябрь!BL289+декабрь!BL289</f>
        <v>25</v>
      </c>
      <c r="BP289" s="36">
        <f>январь!BM289+февраль!BM289+март!BM289+апрель!BM289+май!BM289+июнь!BM289+июль!BM289+август!BM289+сентябрь!BM289+октябрь!BM289+ноябрь!BM289+декабрь!BM289</f>
        <v>13.734</v>
      </c>
      <c r="BQ289" s="36">
        <f>январь!BN289+февраль!BN289+март!BN289+апрель!BN289+май!BN289+июнь!BN289+июль!BN289+август!BN289+сентябрь!BN289+октябрь!BN289+ноябрь!BN289+декабрь!BN289</f>
        <v>0</v>
      </c>
      <c r="BR289" s="36">
        <f>январь!BO289+февраль!BO289+март!BO289+апрель!BO289+май!BO289+июнь!BO289+июль!BO289+август!BO289+сентябрь!BO289+октябрь!BO289+ноябрь!BO289+декабрь!BO289</f>
        <v>0</v>
      </c>
      <c r="BS289" s="29">
        <f>январь!BP289+февраль!BP289+март!BP289+апрель!BP289+май!BP289+июнь!BP289+июль!BP289+август!BP289+сентябрь!BP289+октябрь!BP289+ноябрь!BP289+декабрь!BP289</f>
        <v>0</v>
      </c>
      <c r="BT289" s="36">
        <f>январь!BQ289+февраль!BQ289+март!BQ289+апрель!BQ289+май!BQ289+июнь!BQ289+июль!BQ289+август!BQ289+сентябрь!BQ289+октябрь!BQ289+ноябрь!BQ289+декабрь!BQ289</f>
        <v>0</v>
      </c>
      <c r="BU289" s="29">
        <f>январь!BR289+февраль!BR289+март!BR289+апрель!BR289+май!BR289+июнь!BR289+июль!BR289+август!BR289+сентябрь!BR289+октябрь!BR289+ноябрь!BR289+декабрь!BR289</f>
        <v>0</v>
      </c>
      <c r="BV289" s="36">
        <f>январь!BS289+февраль!BS289+март!BS289+апрель!BS289+май!BS289+июнь!BS289+июль!BS289+август!BS289+сентябрь!BS289+октябрь!BS289+ноябрь!BS289+декабрь!BS289</f>
        <v>0</v>
      </c>
      <c r="BW289" s="36">
        <f>январь!BT289+февраль!BT289+март!BT289+апрель!BT289+май!BT289+июнь!BT289+июль!BT289+август!BT289+сентябрь!BT289+октябрь!BT289+ноябрь!BT289+декабрь!BT289</f>
        <v>0</v>
      </c>
      <c r="BX289" s="36">
        <f>январь!BU289+февраль!BU289+март!BU289+апрель!BU289+май!BU289+июнь!BU289+июль!BU289+август!BU289+сентябрь!BU289+октябрь!BU289+ноябрь!BU289+декабрь!BU289</f>
        <v>0</v>
      </c>
      <c r="BY289" s="36">
        <f>январь!BV289+февраль!BV289+март!BV289+апрель!BV289+май!BV289+июнь!BV289+июль!BV289+август!BV289+сентябрь!BV289+октябрь!BV289+ноябрь!BV289+декабрь!BV289</f>
        <v>3.5840000000000001</v>
      </c>
      <c r="BZ289" s="77">
        <v>5</v>
      </c>
    </row>
    <row r="290" spans="1:78" x14ac:dyDescent="0.25">
      <c r="A290" s="16">
        <v>288</v>
      </c>
      <c r="B290" s="16">
        <v>2</v>
      </c>
      <c r="C290" s="37" t="s">
        <v>742</v>
      </c>
      <c r="D290" s="51">
        <v>192.34567543961353</v>
      </c>
      <c r="E290" s="25">
        <v>374.94925000000001</v>
      </c>
      <c r="F290" s="26">
        <f t="shared" si="12"/>
        <v>459.8529254396135</v>
      </c>
      <c r="G290" s="26">
        <f t="shared" si="13"/>
        <v>84.903675439613522</v>
      </c>
      <c r="H290" s="26">
        <f t="shared" si="14"/>
        <v>107.44200000000001</v>
      </c>
      <c r="I290" s="36">
        <f>январь!F290+февраль!F290+март!F290+апрель!F290+май!F290+июнь!F290+июль!F290+август!F290+сентябрь!F290+октябрь!F290+ноябрь!F290+декабрь!F290</f>
        <v>0</v>
      </c>
      <c r="J290" s="36">
        <f>январь!G290+февраль!G290+март!G290+апрель!G290+май!G290+июнь!G290+июль!G290+август!G290+сентябрь!G290+октябрь!G290+ноябрь!G290+декабрь!G290</f>
        <v>0</v>
      </c>
      <c r="K290" s="36">
        <f>январь!H290+февраль!H290+март!H290+апрель!H290+май!H290+июнь!H290+июль!H290+август!H290+сентябрь!H290+октябрь!H290+ноябрь!H290+декабрь!H290</f>
        <v>0</v>
      </c>
      <c r="L290" s="27">
        <f>январь!I290+февраль!I290+март!I290+апрель!I290+май!I290+июнь!I290+июль!I290+август!I290+сентябрь!I290+октябрь!I290+ноябрь!I290+декабрь!I290</f>
        <v>0</v>
      </c>
      <c r="M290" s="36">
        <f>январь!J290+февраль!J290+март!J290+апрель!J290+май!J290+июнь!J290+июль!J290+август!J290+сентябрь!J290+октябрь!J290+ноябрь!J290+декабрь!J290</f>
        <v>0</v>
      </c>
      <c r="N290" s="36">
        <f>январь!K290+февраль!K290+март!K290+апрель!K290+май!K290+июнь!K290+июль!K290+август!K290+сентябрь!K290+октябрь!K290+ноябрь!K290+декабрь!K290</f>
        <v>0</v>
      </c>
      <c r="O290" s="36">
        <f>январь!L290+февраль!L290+март!L290+апрель!L290+май!L290+июнь!L290+июль!L290+август!L290+сентябрь!L290+октябрь!L290+ноябрь!L290+декабрь!L290</f>
        <v>0</v>
      </c>
      <c r="P290" s="36">
        <f>январь!M290+февраль!M290+март!M290+апрель!M290+май!M290+июнь!M290+июль!M290+август!M290+сентябрь!M290+октябрь!M290+ноябрь!M290+декабрь!M290</f>
        <v>0</v>
      </c>
      <c r="Q290" s="36">
        <f>январь!N290+февраль!N290+март!N290+апрель!N290+май!N290+июнь!N290+июль!N290+август!N290+сентябрь!N290+октябрь!N290+ноябрь!N290+декабрь!N290</f>
        <v>0</v>
      </c>
      <c r="R290" s="29">
        <f>январь!O290+февраль!O290+март!O290+апрель!O290+май!O290+июнь!O290+июль!O290+август!O290+сентябрь!O290+октябрь!O290+ноябрь!O290+декабрь!O290</f>
        <v>0</v>
      </c>
      <c r="S290" s="36">
        <f>январь!P290+февраль!P290+март!P290+апрель!P290+май!P290+июнь!P290+июль!P290+август!P290+сентябрь!P290+октябрь!P290+ноябрь!P290+декабрь!P290</f>
        <v>0</v>
      </c>
      <c r="T290" s="29">
        <f>январь!Q290+февраль!Q290+март!Q290+апрель!Q290+май!Q290+июнь!Q290+июль!Q290+август!Q290+сентябрь!Q290+октябрь!Q290+ноябрь!Q290+декабрь!Q290</f>
        <v>0</v>
      </c>
      <c r="U290" s="36">
        <f>январь!R290+февраль!R290+март!R290+апрель!R290+май!R290+июнь!R290+июль!R290+август!R290+сентябрь!R290+октябрь!R290+ноябрь!R290+декабрь!R290</f>
        <v>0</v>
      </c>
      <c r="V290" s="36">
        <f>январь!S290+февраль!S290+март!S290+апрель!S290+май!S290+июнь!S290+июль!S290+август!S290+сентябрь!S290+октябрь!S290+ноябрь!S290+декабрь!S290</f>
        <v>0</v>
      </c>
      <c r="W290" s="36">
        <f>январь!T290+февраль!T290+март!T290+апрель!T290+май!T290+июнь!T290+июль!T290+август!T290+сентябрь!T290+октябрь!T290+ноябрь!T290+декабрь!T290</f>
        <v>0</v>
      </c>
      <c r="X290" s="36">
        <f>январь!U290+февраль!U290+март!U290+апрель!U290+май!U290+июнь!U290+июль!U290+август!U290+сентябрь!U290+октябрь!U290+ноябрь!U290+декабрь!U290</f>
        <v>0.14399999999999999</v>
      </c>
      <c r="Y290" s="36">
        <f>январь!V290+февраль!V290+март!V290+апрель!V290+май!V290+июнь!V290+июль!V290+август!V290+сентябрь!V290+октябрь!V290+ноябрь!V290+декабрь!V290</f>
        <v>99.272000000000006</v>
      </c>
      <c r="Z290" s="36">
        <f>январь!W290+февраль!W290+март!W290+апрель!W290+май!W290+июнь!W290+июль!W290+август!W290+сентябрь!W290+октябрь!W290+ноябрь!W290+декабрь!W290</f>
        <v>0</v>
      </c>
      <c r="AA290" s="36">
        <f>январь!X290+февраль!X290+март!X290+апрель!X290+май!X290+июнь!X290+июль!X290+август!X290+сентябрь!X290+октябрь!X290+ноябрь!X290+декабрь!X290</f>
        <v>0</v>
      </c>
      <c r="AB290" s="29">
        <f>январь!Y290+февраль!Y290+март!Y290+апрель!Y290+май!Y290+июнь!Y290+июль!Y290+август!Y290+сентябрь!Y290+октябрь!Y290+ноябрь!Y290+декабрь!Y290</f>
        <v>0</v>
      </c>
      <c r="AC290" s="36">
        <f>январь!Z290+февраль!Z290+март!Z290+апрель!Z290+май!Z290+июнь!Z290+июль!Z290+август!Z290+сентябрь!Z290+октябрь!Z290+ноябрь!Z290+декабрь!Z290</f>
        <v>0</v>
      </c>
      <c r="AD290" s="66" t="str">
        <f>CONCATENATE(январь!AA290,$BZ$1,февраль!AA290,$BZ$1,март!AA290,$BZ$1,апрель!AA290,$BZ$1,май!AA290,$BZ$1,июнь!AA290,$BZ$1,июль!AA290,$BZ$1,август!AA290,$BZ$1,сентябрь!AA290,$BZ$1,октябрь!AA290,$BZ$1,ноябрь!AA290,$BZ$1,декабрь!AA290)</f>
        <v xml:space="preserve">           </v>
      </c>
      <c r="AE290" s="36">
        <f>январь!AB290+февраль!AB290+март!AB290+апрель!AB290+май!AB290+июнь!AB290+июль!AB290+август!AB290+сентябрь!AB290+октябрь!AB290+ноябрь!AB290+декабрь!AB290</f>
        <v>0</v>
      </c>
      <c r="AF290" s="36">
        <f>январь!AC290+февраль!AC290+март!AC290+апрель!AC290+май!AC290+июнь!AC290+июль!AC290+август!AC290+сентябрь!AC290+октябрь!AC290+ноябрь!AC290+декабрь!AC290</f>
        <v>0</v>
      </c>
      <c r="AG290" s="36">
        <f>январь!AD290+февраль!AD290+март!AD290+апрель!AD290+май!AD290+июнь!AD290+июль!AD290+август!AD290+сентябрь!AD290+октябрь!AD290+ноябрь!AD290+декабрь!AD290</f>
        <v>0</v>
      </c>
      <c r="AH290" s="36">
        <f>январь!AE290+февраль!AE290+март!AE290+апрель!AE290+май!AE290+июнь!AE290+июль!AE290+август!AE290+сентябрь!AE290+октябрь!AE290+ноябрь!AE290+декабрь!AE290</f>
        <v>0</v>
      </c>
      <c r="AI290" s="36">
        <f>январь!AF290+февраль!AF290+март!AF290+апрель!AF290+май!AF290+июнь!AF290+июль!AF290+август!AF290+сентябрь!AF290+октябрь!AF290+ноябрь!AF290+декабрь!AF290</f>
        <v>0</v>
      </c>
      <c r="AJ290" s="36">
        <f>январь!AG290+февраль!AG290+март!AG290+апрель!AG290+май!AG290+июнь!AG290+июль!AG290+август!AG290+сентябрь!AG290+октябрь!AG290+ноябрь!AG290+декабрь!AG290</f>
        <v>0</v>
      </c>
      <c r="AK290" s="29">
        <f>январь!AH290+февраль!AH290+март!AH290+апрель!AH290+май!AH290+июнь!AH290+июль!AH290+август!AH290+сентябрь!AH290+октябрь!AH290+ноябрь!AH290+декабрь!AH290</f>
        <v>0</v>
      </c>
      <c r="AL290" s="36">
        <f>январь!AI290+февраль!AI290+март!AI290+апрель!AI290+май!AI290+июнь!AI290+июль!AI290+август!AI290+сентябрь!AI290+октябрь!AI290+ноябрь!AI290+декабрь!AI290</f>
        <v>0</v>
      </c>
      <c r="AM290" s="29">
        <f>январь!AJ290+февраль!AJ290+март!AJ290+апрель!AJ290+май!AJ290+июнь!AJ290+июль!AJ290+август!AJ290+сентябрь!AJ290+октябрь!AJ290+ноябрь!AJ290+декабрь!AJ290</f>
        <v>0</v>
      </c>
      <c r="AN290" s="36">
        <f>январь!AK290+февраль!AK290+март!AK290+апрель!AK290+май!AK290+июнь!AK290+июль!AK290+август!AK290+сентябрь!AK290+октябрь!AK290+ноябрь!AK290+декабрь!AK290</f>
        <v>0</v>
      </c>
      <c r="AO290" s="36">
        <f>январь!AL290+февраль!AL290+март!AL290+апрель!AL290+май!AL290+июнь!AL290+июль!AL290+август!AL290+сентябрь!AL290+октябрь!AL290+ноябрь!AL290+декабрь!AL290</f>
        <v>0</v>
      </c>
      <c r="AP290" s="36">
        <f>январь!AM290+февраль!AM290+март!AM290+апрель!AM290+май!AM290+июнь!AM290+июль!AM290+август!AM290+сентябрь!AM290+октябрь!AM290+ноябрь!AM290+декабрь!AM290</f>
        <v>0</v>
      </c>
      <c r="AQ290" s="29">
        <f>январь!AN290+февраль!AN290+март!AN290+апрель!AN290+май!AN290+июнь!AN290+июль!AN290+август!AN290+сентябрь!AN290+октябрь!AN290+ноябрь!AN290+декабрь!AN290</f>
        <v>0</v>
      </c>
      <c r="AR290" s="36">
        <f>январь!AO290+февраль!AO290+март!AO290+апрель!AO290+май!AO290+июнь!AO290+июль!AO290+август!AO290+сентябрь!AO290+октябрь!AO290+ноябрь!AO290+декабрь!AO290</f>
        <v>0</v>
      </c>
      <c r="AS290" s="29">
        <f>январь!AP290+февраль!AP290+март!AP290+апрель!AP290+май!AP290+июнь!AP290+июль!AP290+август!AP290+сентябрь!AP290+октябрь!AP290+ноябрь!AP290+декабрь!AP290</f>
        <v>0</v>
      </c>
      <c r="AT290" s="36">
        <f>январь!AQ290+февраль!AQ290+март!AQ290+апрель!AQ290+май!AQ290+июнь!AQ290+июль!AQ290+август!AQ290+сентябрь!AQ290+октябрь!AQ290+ноябрь!AQ290+декабрь!AQ290</f>
        <v>0</v>
      </c>
      <c r="AU290" s="29">
        <f>январь!AR290+февраль!AR290+март!AR290+апрель!AR290+май!AR290+июнь!AR290+июль!AR290+август!AR290+сентябрь!AR290+октябрь!AR290+ноябрь!AR290+декабрь!AR290</f>
        <v>0</v>
      </c>
      <c r="AV290" s="36">
        <f>январь!AS290+февраль!AS290+март!AS290+апрель!AS290+май!AS290+июнь!AS290+июль!AS290+август!AS290+сентябрь!AS290+октябрь!AS290+ноябрь!AS290+декабрь!AS290</f>
        <v>0</v>
      </c>
      <c r="AW290" s="36">
        <f>январь!AT290+февраль!AT290+март!AT290+апрель!AT290+май!AT290+июнь!AT290+июль!AT290+август!AT290+сентябрь!AT290+октябрь!AT290+ноябрь!AT290+декабрь!AT290</f>
        <v>0</v>
      </c>
      <c r="AX290" s="36">
        <f>январь!AU290+февраль!AU290+март!AU290+апрель!AU290+май!AU290+июнь!AU290+июль!AU290+август!AU290+сентябрь!AU290+октябрь!AU290+ноябрь!AU290+декабрь!AU290</f>
        <v>0</v>
      </c>
      <c r="AY290" s="29">
        <f>январь!AV290+февраль!AV290+март!AV290+апрель!AV290+май!AV290+июнь!AV290+июль!AV290+август!AV290+сентябрь!AV290+октябрь!AV290+ноябрь!AV290+декабрь!AV290</f>
        <v>0</v>
      </c>
      <c r="AZ290" s="36">
        <f>январь!AW290+февраль!AW290+март!AW290+апрель!AW290+май!AW290+июнь!AW290+июль!AW290+август!AW290+сентябрь!AW290+октябрь!AW290+ноябрь!AW290+декабрь!AW290</f>
        <v>0</v>
      </c>
      <c r="BA290" s="36">
        <f>январь!AX290+февраль!AX290+март!AX290+апрель!AX290+май!AX290+июнь!AX290+июль!AX290+август!AX290+сентябрь!AX290+октябрь!AX290+ноябрь!AX290+декабрь!AX290</f>
        <v>0</v>
      </c>
      <c r="BB290" s="36">
        <f>январь!AY290+февраль!AY290+март!AY290+апрель!AY290+май!AY290+июнь!AY290+июль!AY290+август!AY290+сентябрь!AY290+октябрь!AY290+ноябрь!AY290+декабрь!AY290</f>
        <v>0</v>
      </c>
      <c r="BC290" s="29">
        <f>январь!AZ290+февраль!AZ290+март!AZ290+апрель!AZ290+май!AZ290+июнь!AZ290+июль!AZ290+август!AZ290+сентябрь!AZ290+октябрь!AZ290+ноябрь!AZ290+декабрь!AZ290</f>
        <v>0</v>
      </c>
      <c r="BD290" s="36">
        <f>январь!BA290+февраль!BA290+март!BA290+апрель!BA290+май!BA290+июнь!BA290+июль!BA290+август!BA290+сентябрь!BA290+октябрь!BA290+ноябрь!BA290+декабрь!BA290</f>
        <v>0</v>
      </c>
      <c r="BE290" s="36">
        <f>январь!BB290+февраль!BB290+март!BB290+апрель!BB290+май!BB290+июнь!BB290+июль!BB290+август!BB290+сентябрь!BB290+октябрь!BB290+ноябрь!BB290+декабрь!BB290</f>
        <v>0</v>
      </c>
      <c r="BF290" s="36">
        <f>январь!BC290+февраль!BC290+март!BC290+апрель!BC290+май!BC290+июнь!BC290+июль!BC290+август!BC290+сентябрь!BC290+октябрь!BC290+ноябрь!BC290+декабрь!BC290</f>
        <v>0</v>
      </c>
      <c r="BG290" s="36">
        <f>январь!BD290+февраль!BD290+март!BD290+апрель!BD290+май!BD290+июнь!BD290+июль!BD290+август!BD290+сентябрь!BD290+октябрь!BD290+ноябрь!BD290+декабрь!BD290</f>
        <v>0</v>
      </c>
      <c r="BH290" s="36">
        <f>январь!BE290+февраль!BE290+март!BE290+апрель!BE290+май!BE290+июнь!BE290+июль!BE290+август!BE290+сентябрь!BE290+октябрь!BE290+ноябрь!BE290+декабрь!BE290</f>
        <v>0</v>
      </c>
      <c r="BI290" s="36">
        <f>январь!BF290+февраль!BF290+март!BF290+апрель!BF290+май!BF290+июнь!BF290+июль!BF290+август!BF290+сентябрь!BF290+октябрь!BF290+ноябрь!BF290+декабрь!BF290</f>
        <v>0</v>
      </c>
      <c r="BJ290" s="36">
        <f>январь!BG290+февраль!BG290+март!BG290+апрель!BG290+май!BG290+июнь!BG290+июль!BG290+август!BG290+сентябрь!BG290+октябрь!BG290+ноябрь!BG290+декабрь!BG290</f>
        <v>0</v>
      </c>
      <c r="BK290" s="36">
        <f>январь!BH290+февраль!BH290+март!BH290+апрель!BH290+май!BH290+июнь!BH290+июль!BH290+август!BH290+сентябрь!BH290+октябрь!BH290+ноябрь!BH290+декабрь!BH290</f>
        <v>0</v>
      </c>
      <c r="BL290" s="36">
        <f>январь!BI290+февраль!BI290+март!BI290+апрель!BI290+май!BI290+июнь!BI290+июль!BI290+август!BI290+сентябрь!BI290+октябрь!BI290+ноябрь!BI290+декабрь!BI290</f>
        <v>0</v>
      </c>
      <c r="BM290" s="29">
        <f>январь!BJ290+февраль!BJ290+март!BJ290+апрель!BJ290+май!BJ290+июнь!BJ290+июль!BJ290+август!BJ290+сентябрь!BJ290+октябрь!BJ290+ноябрь!BJ290+декабрь!BJ290</f>
        <v>0</v>
      </c>
      <c r="BN290" s="36">
        <f>январь!BK290+февраль!BK290+март!BK290+апрель!BK290+май!BK290+июнь!BK290+июль!BK290+август!BK290+сентябрь!BK290+октябрь!BK290+ноябрь!BK290+декабрь!BK290</f>
        <v>0</v>
      </c>
      <c r="BO290" s="29">
        <f>январь!BL290+февраль!BL290+март!BL290+апрель!BL290+май!BL290+июнь!BL290+июль!BL290+август!BL290+сентябрь!BL290+октябрь!BL290+ноябрь!BL290+декабрь!BL290</f>
        <v>0</v>
      </c>
      <c r="BP290" s="36">
        <f>январь!BM290+февраль!BM290+март!BM290+апрель!BM290+май!BM290+июнь!BM290+июль!BM290+август!BM290+сентябрь!BM290+октябрь!BM290+ноябрь!BM290+декабрь!BM290</f>
        <v>0</v>
      </c>
      <c r="BQ290" s="36">
        <f>январь!BN290+февраль!BN290+март!BN290+апрель!BN290+май!BN290+июнь!BN290+июль!BN290+август!BN290+сентябрь!BN290+октябрь!BN290+ноябрь!BN290+декабрь!BN290</f>
        <v>0</v>
      </c>
      <c r="BR290" s="36">
        <f>январь!BO290+февраль!BO290+март!BO290+апрель!BO290+май!BO290+июнь!BO290+июль!BO290+август!BO290+сентябрь!BO290+октябрь!BO290+ноябрь!BO290+декабрь!BO290</f>
        <v>0</v>
      </c>
      <c r="BS290" s="29">
        <f>январь!BP290+февраль!BP290+март!BP290+апрель!BP290+май!BP290+июнь!BP290+июль!BP290+август!BP290+сентябрь!BP290+октябрь!BP290+ноябрь!BP290+декабрь!BP290</f>
        <v>0</v>
      </c>
      <c r="BT290" s="36">
        <f>январь!BQ290+февраль!BQ290+март!BQ290+апрель!BQ290+май!BQ290+июнь!BQ290+июль!BQ290+август!BQ290+сентябрь!BQ290+октябрь!BQ290+ноябрь!BQ290+декабрь!BQ290</f>
        <v>0</v>
      </c>
      <c r="BU290" s="29">
        <f>январь!BR290+февраль!BR290+март!BR290+апрель!BR290+май!BR290+июнь!BR290+июль!BR290+август!BR290+сентябрь!BR290+октябрь!BR290+ноябрь!BR290+декабрь!BR290</f>
        <v>0</v>
      </c>
      <c r="BV290" s="36">
        <f>январь!BS290+февраль!BS290+март!BS290+апрель!BS290+май!BS290+июнь!BS290+июль!BS290+август!BS290+сентябрь!BS290+октябрь!BS290+ноябрь!BS290+декабрь!BS290</f>
        <v>0</v>
      </c>
      <c r="BW290" s="36">
        <f>январь!BT290+февраль!BT290+март!BT290+апрель!BT290+май!BT290+июнь!BT290+июль!BT290+август!BT290+сентябрь!BT290+октябрь!BT290+ноябрь!BT290+декабрь!BT290</f>
        <v>0</v>
      </c>
      <c r="BX290" s="36">
        <f>январь!BU290+февраль!BU290+март!BU290+апрель!BU290+май!BU290+июнь!BU290+июль!BU290+август!BU290+сентябрь!BU290+октябрь!BU290+ноябрь!BU290+декабрь!BU290</f>
        <v>0</v>
      </c>
      <c r="BY290" s="36">
        <f>январь!BV290+февраль!BV290+март!BV290+апрель!BV290+май!BV290+июнь!BV290+июль!BV290+август!BV290+сентябрь!BV290+октябрь!BV290+ноябрь!BV290+декабрь!BV290</f>
        <v>8.17</v>
      </c>
      <c r="BZ290" s="77">
        <v>1</v>
      </c>
    </row>
    <row r="291" spans="1:78" x14ac:dyDescent="0.25">
      <c r="A291" s="16">
        <v>289</v>
      </c>
      <c r="B291" s="16">
        <v>2</v>
      </c>
      <c r="C291" s="37" t="s">
        <v>743</v>
      </c>
      <c r="D291" s="51">
        <v>17.15076289855072</v>
      </c>
      <c r="E291" s="25">
        <v>18.406570000000002</v>
      </c>
      <c r="F291" s="26">
        <f t="shared" si="12"/>
        <v>8.6563328985507297</v>
      </c>
      <c r="G291" s="26">
        <f t="shared" si="13"/>
        <v>-9.7502371014492759</v>
      </c>
      <c r="H291" s="26">
        <f t="shared" si="14"/>
        <v>26.900999999999996</v>
      </c>
      <c r="I291" s="36">
        <f>январь!F291+февраль!F291+март!F291+апрель!F291+май!F291+июнь!F291+июль!F291+август!F291+сентябрь!F291+октябрь!F291+ноябрь!F291+декабрь!F291</f>
        <v>0</v>
      </c>
      <c r="J291" s="36">
        <f>январь!G291+февраль!G291+март!G291+апрель!G291+май!G291+июнь!G291+июль!G291+август!G291+сентябрь!G291+октябрь!G291+ноябрь!G291+декабрь!G291</f>
        <v>0</v>
      </c>
      <c r="K291" s="36">
        <f>январь!H291+февраль!H291+март!H291+апрель!H291+май!H291+июнь!H291+июль!H291+август!H291+сентябрь!H291+октябрь!H291+ноябрь!H291+декабрь!H291</f>
        <v>0</v>
      </c>
      <c r="L291" s="27">
        <f>январь!I291+февраль!I291+март!I291+апрель!I291+май!I291+июнь!I291+июль!I291+август!I291+сентябрь!I291+октябрь!I291+ноябрь!I291+декабрь!I291</f>
        <v>0</v>
      </c>
      <c r="M291" s="36">
        <f>январь!J291+февраль!J291+март!J291+апрель!J291+май!J291+июнь!J291+июль!J291+август!J291+сентябрь!J291+октябрь!J291+ноябрь!J291+декабрь!J291</f>
        <v>0</v>
      </c>
      <c r="N291" s="36">
        <f>январь!K291+февраль!K291+март!K291+апрель!K291+май!K291+июнь!K291+июль!K291+август!K291+сентябрь!K291+октябрь!K291+ноябрь!K291+декабрь!K291</f>
        <v>0</v>
      </c>
      <c r="O291" s="36">
        <f>январь!L291+февраль!L291+март!L291+апрель!L291+май!L291+июнь!L291+июль!L291+август!L291+сентябрь!L291+октябрь!L291+ноябрь!L291+декабрь!L291</f>
        <v>0</v>
      </c>
      <c r="P291" s="36">
        <f>январь!M291+февраль!M291+март!M291+апрель!M291+май!M291+июнь!M291+июль!M291+август!M291+сентябрь!M291+октябрь!M291+ноябрь!M291+декабрь!M291</f>
        <v>0</v>
      </c>
      <c r="Q291" s="36">
        <f>январь!N291+февраль!N291+март!N291+апрель!N291+май!N291+июнь!N291+июль!N291+август!N291+сентябрь!N291+октябрь!N291+ноябрь!N291+декабрь!N291</f>
        <v>0</v>
      </c>
      <c r="R291" s="29">
        <f>январь!O291+февраль!O291+март!O291+апрель!O291+май!O291+июнь!O291+июль!O291+август!O291+сентябрь!O291+октябрь!O291+ноябрь!O291+декабрь!O291</f>
        <v>0</v>
      </c>
      <c r="S291" s="36">
        <f>январь!P291+февраль!P291+март!P291+апрель!P291+май!P291+июнь!P291+июль!P291+август!P291+сентябрь!P291+октябрь!P291+ноябрь!P291+декабрь!P291</f>
        <v>0</v>
      </c>
      <c r="T291" s="29">
        <f>январь!Q291+февраль!Q291+март!Q291+апрель!Q291+май!Q291+июнь!Q291+июль!Q291+август!Q291+сентябрь!Q291+октябрь!Q291+ноябрь!Q291+декабрь!Q291</f>
        <v>0</v>
      </c>
      <c r="U291" s="36">
        <f>январь!R291+февраль!R291+март!R291+апрель!R291+май!R291+июнь!R291+июль!R291+август!R291+сентябрь!R291+октябрь!R291+ноябрь!R291+декабрь!R291</f>
        <v>0</v>
      </c>
      <c r="V291" s="36">
        <f>январь!S291+февраль!S291+март!S291+апрель!S291+май!S291+июнь!S291+июль!S291+август!S291+сентябрь!S291+октябрь!S291+ноябрь!S291+декабрь!S291</f>
        <v>0</v>
      </c>
      <c r="W291" s="36">
        <f>январь!T291+февраль!T291+март!T291+апрель!T291+май!T291+июнь!T291+июль!T291+август!T291+сентябрь!T291+октябрь!T291+ноябрь!T291+декабрь!T291</f>
        <v>0</v>
      </c>
      <c r="X291" s="36">
        <f>январь!U291+февраль!U291+март!U291+апрель!U291+май!U291+июнь!U291+июль!U291+август!U291+сентябрь!U291+октябрь!U291+ноябрь!U291+декабрь!U291</f>
        <v>0</v>
      </c>
      <c r="Y291" s="36">
        <f>январь!V291+февраль!V291+март!V291+апрель!V291+май!V291+июнь!V291+июль!V291+август!V291+сентябрь!V291+октябрь!V291+ноябрь!V291+декабрь!V291</f>
        <v>0</v>
      </c>
      <c r="Z291" s="36">
        <f>январь!W291+февраль!W291+март!W291+апрель!W291+май!W291+июнь!W291+июль!W291+август!W291+сентябрь!W291+октябрь!W291+ноябрь!W291+декабрь!W291</f>
        <v>0</v>
      </c>
      <c r="AA291" s="36">
        <f>январь!X291+февраль!X291+март!X291+апрель!X291+май!X291+июнь!X291+июль!X291+август!X291+сентябрь!X291+октябрь!X291+ноябрь!X291+декабрь!X291</f>
        <v>0</v>
      </c>
      <c r="AB291" s="29">
        <f>январь!Y291+февраль!Y291+март!Y291+апрель!Y291+май!Y291+июнь!Y291+июль!Y291+август!Y291+сентябрь!Y291+октябрь!Y291+ноябрь!Y291+декабрь!Y291</f>
        <v>0</v>
      </c>
      <c r="AC291" s="36">
        <f>январь!Z291+февраль!Z291+март!Z291+апрель!Z291+май!Z291+июнь!Z291+июль!Z291+август!Z291+сентябрь!Z291+октябрь!Z291+ноябрь!Z291+декабрь!Z291</f>
        <v>0</v>
      </c>
      <c r="AD291" s="66" t="str">
        <f>CONCATENATE(январь!AA291,$BZ$1,февраль!AA291,$BZ$1,март!AA291,$BZ$1,апрель!AA291,$BZ$1,май!AA291,$BZ$1,июнь!AA291,$BZ$1,июль!AA291,$BZ$1,август!AA291,$BZ$1,сентябрь!AA291,$BZ$1,октябрь!AA291,$BZ$1,ноябрь!AA291,$BZ$1,декабрь!AA291)</f>
        <v xml:space="preserve">           </v>
      </c>
      <c r="AE291" s="36">
        <f>январь!AB291+февраль!AB291+март!AB291+апрель!AB291+май!AB291+июнь!AB291+июль!AB291+август!AB291+сентябрь!AB291+октябрь!AB291+ноябрь!AB291+декабрь!AB291</f>
        <v>0</v>
      </c>
      <c r="AF291" s="36">
        <f>январь!AC291+февраль!AC291+март!AC291+апрель!AC291+май!AC291+июнь!AC291+июль!AC291+август!AC291+сентябрь!AC291+октябрь!AC291+ноябрь!AC291+декабрь!AC291</f>
        <v>0</v>
      </c>
      <c r="AG291" s="36">
        <f>январь!AD291+февраль!AD291+март!AD291+апрель!AD291+май!AD291+июнь!AD291+июль!AD291+август!AD291+сентябрь!AD291+октябрь!AD291+ноябрь!AD291+декабрь!AD291</f>
        <v>0</v>
      </c>
      <c r="AH291" s="36">
        <f>январь!AE291+февраль!AE291+март!AE291+апрель!AE291+май!AE291+июнь!AE291+июль!AE291+август!AE291+сентябрь!AE291+октябрь!AE291+ноябрь!AE291+декабрь!AE291</f>
        <v>0</v>
      </c>
      <c r="AI291" s="36">
        <f>январь!AF291+февраль!AF291+март!AF291+апрель!AF291+май!AF291+июнь!AF291+июль!AF291+август!AF291+сентябрь!AF291+октябрь!AF291+ноябрь!AF291+декабрь!AF291</f>
        <v>0</v>
      </c>
      <c r="AJ291" s="36">
        <f>январь!AG291+февраль!AG291+март!AG291+апрель!AG291+май!AG291+июнь!AG291+июль!AG291+август!AG291+сентябрь!AG291+октябрь!AG291+ноябрь!AG291+декабрь!AG291</f>
        <v>0</v>
      </c>
      <c r="AK291" s="29">
        <f>январь!AH291+февраль!AH291+март!AH291+апрель!AH291+май!AH291+июнь!AH291+июль!AH291+август!AH291+сентябрь!AH291+октябрь!AH291+ноябрь!AH291+декабрь!AH291</f>
        <v>5</v>
      </c>
      <c r="AL291" s="36">
        <f>январь!AI291+февраль!AI291+март!AI291+апрель!AI291+май!AI291+июнь!AI291+июль!AI291+август!AI291+сентябрь!AI291+октябрь!AI291+ноябрь!AI291+декабрь!AI291</f>
        <v>7.6689999999999996</v>
      </c>
      <c r="AM291" s="29">
        <f>январь!AJ291+февраль!AJ291+март!AJ291+апрель!AJ291+май!AJ291+июнь!AJ291+июль!AJ291+август!AJ291+сентябрь!AJ291+октябрь!AJ291+ноябрь!AJ291+декабрь!AJ291</f>
        <v>0</v>
      </c>
      <c r="AN291" s="36">
        <f>январь!AK291+февраль!AK291+март!AK291+апрель!AK291+май!AK291+июнь!AK291+июль!AK291+август!AK291+сентябрь!AK291+октябрь!AK291+ноябрь!AK291+декабрь!AK291</f>
        <v>0</v>
      </c>
      <c r="AO291" s="36">
        <f>январь!AL291+февраль!AL291+март!AL291+апрель!AL291+май!AL291+июнь!AL291+июль!AL291+август!AL291+сентябрь!AL291+октябрь!AL291+ноябрь!AL291+декабрь!AL291</f>
        <v>0</v>
      </c>
      <c r="AP291" s="36">
        <f>январь!AM291+февраль!AM291+март!AM291+апрель!AM291+май!AM291+июнь!AM291+июль!AM291+август!AM291+сентябрь!AM291+октябрь!AM291+ноябрь!AM291+декабрь!AM291</f>
        <v>0</v>
      </c>
      <c r="AQ291" s="29">
        <f>январь!AN291+февраль!AN291+март!AN291+апрель!AN291+май!AN291+июнь!AN291+июль!AN291+август!AN291+сентябрь!AN291+октябрь!AN291+ноябрь!AN291+декабрь!AN291</f>
        <v>0</v>
      </c>
      <c r="AR291" s="36">
        <f>январь!AO291+февраль!AO291+март!AO291+апрель!AO291+май!AO291+июнь!AO291+июль!AO291+август!AO291+сентябрь!AO291+октябрь!AO291+ноябрь!AO291+декабрь!AO291</f>
        <v>0</v>
      </c>
      <c r="AS291" s="29">
        <f>январь!AP291+февраль!AP291+март!AP291+апрель!AP291+май!AP291+июнь!AP291+июль!AP291+август!AP291+сентябрь!AP291+октябрь!AP291+ноябрь!AP291+декабрь!AP291</f>
        <v>0</v>
      </c>
      <c r="AT291" s="36">
        <f>январь!AQ291+февраль!AQ291+март!AQ291+апрель!AQ291+май!AQ291+июнь!AQ291+июль!AQ291+август!AQ291+сентябрь!AQ291+октябрь!AQ291+ноябрь!AQ291+декабрь!AQ291</f>
        <v>0</v>
      </c>
      <c r="AU291" s="29">
        <f>январь!AR291+февраль!AR291+март!AR291+апрель!AR291+май!AR291+июнь!AR291+июль!AR291+август!AR291+сентябрь!AR291+октябрь!AR291+ноябрь!AR291+декабрь!AR291</f>
        <v>0</v>
      </c>
      <c r="AV291" s="36">
        <f>январь!AS291+февраль!AS291+март!AS291+апрель!AS291+май!AS291+июнь!AS291+июль!AS291+август!AS291+сентябрь!AS291+октябрь!AS291+ноябрь!AS291+декабрь!AS291</f>
        <v>0</v>
      </c>
      <c r="AW291" s="36">
        <f>январь!AT291+февраль!AT291+март!AT291+апрель!AT291+май!AT291+июнь!AT291+июль!AT291+август!AT291+сентябрь!AT291+октябрь!AT291+ноябрь!AT291+декабрь!AT291</f>
        <v>0</v>
      </c>
      <c r="AX291" s="36">
        <f>январь!AU291+февраль!AU291+март!AU291+апрель!AU291+май!AU291+июнь!AU291+июль!AU291+август!AU291+сентябрь!AU291+октябрь!AU291+ноябрь!AU291+декабрь!AU291</f>
        <v>0</v>
      </c>
      <c r="AY291" s="29">
        <f>январь!AV291+февраль!AV291+март!AV291+апрель!AV291+май!AV291+июнь!AV291+июль!AV291+август!AV291+сентябрь!AV291+октябрь!AV291+ноябрь!AV291+декабрь!AV291</f>
        <v>0</v>
      </c>
      <c r="AZ291" s="36">
        <f>январь!AW291+февраль!AW291+март!AW291+апрель!AW291+май!AW291+июнь!AW291+июль!AW291+август!AW291+сентябрь!AW291+октябрь!AW291+ноябрь!AW291+декабрь!AW291</f>
        <v>0</v>
      </c>
      <c r="BA291" s="36">
        <f>январь!AX291+февраль!AX291+март!AX291+апрель!AX291+май!AX291+июнь!AX291+июль!AX291+август!AX291+сентябрь!AX291+октябрь!AX291+ноябрь!AX291+декабрь!AX291</f>
        <v>0</v>
      </c>
      <c r="BB291" s="36">
        <f>январь!AY291+февраль!AY291+март!AY291+апрель!AY291+май!AY291+июнь!AY291+июль!AY291+август!AY291+сентябрь!AY291+октябрь!AY291+ноябрь!AY291+декабрь!AY291</f>
        <v>0</v>
      </c>
      <c r="BC291" s="29">
        <f>январь!AZ291+февраль!AZ291+март!AZ291+апрель!AZ291+май!AZ291+июнь!AZ291+июль!AZ291+август!AZ291+сентябрь!AZ291+октябрь!AZ291+ноябрь!AZ291+декабрь!AZ291</f>
        <v>0</v>
      </c>
      <c r="BD291" s="36">
        <f>январь!BA291+февраль!BA291+март!BA291+апрель!BA291+май!BA291+июнь!BA291+июль!BA291+август!BA291+сентябрь!BA291+октябрь!BA291+ноябрь!BA291+декабрь!BA291</f>
        <v>0</v>
      </c>
      <c r="BE291" s="36">
        <f>январь!BB291+февраль!BB291+март!BB291+апрель!BB291+май!BB291+июнь!BB291+июль!BB291+август!BB291+сентябрь!BB291+октябрь!BB291+ноябрь!BB291+декабрь!BB291</f>
        <v>0</v>
      </c>
      <c r="BF291" s="36">
        <f>январь!BC291+февраль!BC291+март!BC291+апрель!BC291+май!BC291+июнь!BC291+июль!BC291+август!BC291+сентябрь!BC291+октябрь!BC291+ноябрь!BC291+декабрь!BC291</f>
        <v>0</v>
      </c>
      <c r="BG291" s="36">
        <f>январь!BD291+февраль!BD291+март!BD291+апрель!BD291+май!BD291+июнь!BD291+июль!BD291+август!BD291+сентябрь!BD291+октябрь!BD291+ноябрь!BD291+декабрь!BD291</f>
        <v>0</v>
      </c>
      <c r="BH291" s="36">
        <f>январь!BE291+февраль!BE291+март!BE291+апрель!BE291+май!BE291+июнь!BE291+июль!BE291+август!BE291+сентябрь!BE291+октябрь!BE291+ноябрь!BE291+декабрь!BE291</f>
        <v>0</v>
      </c>
      <c r="BI291" s="36">
        <f>январь!BF291+февраль!BF291+март!BF291+апрель!BF291+май!BF291+июнь!BF291+июль!BF291+август!BF291+сентябрь!BF291+октябрь!BF291+ноябрь!BF291+декабрь!BF291</f>
        <v>1.0999999999999999E-2</v>
      </c>
      <c r="BJ291" s="36">
        <f>январь!BG291+февраль!BG291+март!BG291+апрель!BG291+май!BG291+июнь!BG291+июль!BG291+август!BG291+сентябрь!BG291+октябрь!BG291+ноябрь!BG291+декабрь!BG291</f>
        <v>13.58</v>
      </c>
      <c r="BK291" s="36">
        <f>январь!BH291+февраль!BH291+март!BH291+апрель!BH291+май!BH291+июнь!BH291+июль!BH291+август!BH291+сентябрь!BH291+октябрь!BH291+ноябрь!BH291+декабрь!BH291</f>
        <v>0</v>
      </c>
      <c r="BL291" s="36">
        <f>январь!BI291+февраль!BI291+март!BI291+апрель!BI291+май!BI291+июнь!BI291+июль!BI291+август!BI291+сентябрь!BI291+октябрь!BI291+ноябрь!BI291+декабрь!BI291</f>
        <v>0</v>
      </c>
      <c r="BM291" s="29">
        <f>январь!BJ291+февраль!BJ291+март!BJ291+апрель!BJ291+май!BJ291+июнь!BJ291+июль!BJ291+август!BJ291+сентябрь!BJ291+октябрь!BJ291+ноябрь!BJ291+декабрь!BJ291</f>
        <v>0</v>
      </c>
      <c r="BN291" s="36">
        <f>январь!BK291+февраль!BK291+март!BK291+апрель!BK291+май!BK291+июнь!BK291+июль!BK291+август!BK291+сентябрь!BK291+октябрь!BK291+ноябрь!BK291+декабрь!BK291</f>
        <v>0</v>
      </c>
      <c r="BO291" s="29">
        <f>январь!BL291+февраль!BL291+март!BL291+апрель!BL291+май!BL291+июнь!BL291+июль!BL291+август!BL291+сентябрь!BL291+октябрь!BL291+ноябрь!BL291+декабрь!BL291</f>
        <v>2</v>
      </c>
      <c r="BP291" s="36">
        <f>январь!BM291+февраль!BM291+март!BM291+апрель!BM291+май!BM291+июнь!BM291+июль!BM291+август!BM291+сентябрь!BM291+октябрь!BM291+ноябрь!BM291+декабрь!BM291</f>
        <v>0.86599999999999999</v>
      </c>
      <c r="BQ291" s="36">
        <f>январь!BN291+февраль!BN291+март!BN291+апрель!BN291+май!BN291+июнь!BN291+июль!BN291+август!BN291+сентябрь!BN291+октябрь!BN291+ноябрь!BN291+декабрь!BN291</f>
        <v>0</v>
      </c>
      <c r="BR291" s="36">
        <f>январь!BO291+февраль!BO291+март!BO291+апрель!BO291+май!BO291+июнь!BO291+июль!BO291+август!BO291+сентябрь!BO291+октябрь!BO291+ноябрь!BO291+декабрь!BO291</f>
        <v>0</v>
      </c>
      <c r="BS291" s="29">
        <f>январь!BP291+февраль!BP291+март!BP291+апрель!BP291+май!BP291+июнь!BP291+июль!BP291+август!BP291+сентябрь!BP291+октябрь!BP291+ноябрь!BP291+декабрь!BP291</f>
        <v>0</v>
      </c>
      <c r="BT291" s="36">
        <f>январь!BQ291+февраль!BQ291+март!BQ291+апрель!BQ291+май!BQ291+июнь!BQ291+июль!BQ291+август!BQ291+сентябрь!BQ291+октябрь!BQ291+ноябрь!BQ291+декабрь!BQ291</f>
        <v>0</v>
      </c>
      <c r="BU291" s="29">
        <f>январь!BR291+февраль!BR291+март!BR291+апрель!BR291+май!BR291+июнь!BR291+июль!BR291+август!BR291+сентябрь!BR291+октябрь!BR291+ноябрь!BR291+декабрь!BR291</f>
        <v>0</v>
      </c>
      <c r="BV291" s="36">
        <f>январь!BS291+февраль!BS291+март!BS291+апрель!BS291+май!BS291+июнь!BS291+июль!BS291+август!BS291+сентябрь!BS291+октябрь!BS291+ноябрь!BS291+декабрь!BS291</f>
        <v>0</v>
      </c>
      <c r="BW291" s="36">
        <f>январь!BT291+февраль!BT291+март!BT291+апрель!BT291+май!BT291+июнь!BT291+июль!BT291+август!BT291+сентябрь!BT291+октябрь!BT291+ноябрь!BT291+декабрь!BT291</f>
        <v>0</v>
      </c>
      <c r="BX291" s="36">
        <f>январь!BU291+февраль!BU291+март!BU291+апрель!BU291+май!BU291+июнь!BU291+июль!BU291+август!BU291+сентябрь!BU291+октябрь!BU291+ноябрь!BU291+декабрь!BU291</f>
        <v>0</v>
      </c>
      <c r="BY291" s="36">
        <f>январь!BV291+февраль!BV291+март!BV291+апрель!BV291+май!BV291+июнь!BV291+июль!BV291+август!BV291+сентябрь!BV291+октябрь!BV291+ноябрь!BV291+декабрь!BV291</f>
        <v>4.7859999999999996</v>
      </c>
      <c r="BZ291" s="77">
        <v>0</v>
      </c>
    </row>
    <row r="292" spans="1:78" x14ac:dyDescent="0.25">
      <c r="A292" s="16">
        <v>290</v>
      </c>
      <c r="B292" s="16">
        <v>2</v>
      </c>
      <c r="C292" s="37" t="s">
        <v>744</v>
      </c>
      <c r="D292" s="51">
        <v>141.17996438647344</v>
      </c>
      <c r="E292" s="25">
        <v>509.21058399999993</v>
      </c>
      <c r="F292" s="26">
        <f t="shared" si="12"/>
        <v>643.89254838647332</v>
      </c>
      <c r="G292" s="26">
        <f t="shared" si="13"/>
        <v>134.68196438647345</v>
      </c>
      <c r="H292" s="26">
        <f t="shared" si="14"/>
        <v>6.4980000000000002</v>
      </c>
      <c r="I292" s="36">
        <f>январь!F292+февраль!F292+март!F292+апрель!F292+май!F292+июнь!F292+июль!F292+август!F292+сентябрь!F292+октябрь!F292+ноябрь!F292+декабрь!F292</f>
        <v>0</v>
      </c>
      <c r="J292" s="36">
        <f>январь!G292+февраль!G292+март!G292+апрель!G292+май!G292+июнь!G292+июль!G292+август!G292+сентябрь!G292+октябрь!G292+ноябрь!G292+декабрь!G292</f>
        <v>0</v>
      </c>
      <c r="K292" s="36">
        <f>январь!H292+февраль!H292+март!H292+апрель!H292+май!H292+июнь!H292+июль!H292+август!H292+сентябрь!H292+октябрь!H292+ноябрь!H292+декабрь!H292</f>
        <v>0</v>
      </c>
      <c r="L292" s="27">
        <f>январь!I292+февраль!I292+март!I292+апрель!I292+май!I292+июнь!I292+июль!I292+август!I292+сентябрь!I292+октябрь!I292+ноябрь!I292+декабрь!I292</f>
        <v>0</v>
      </c>
      <c r="M292" s="36">
        <f>январь!J292+февраль!J292+март!J292+апрель!J292+май!J292+июнь!J292+июль!J292+август!J292+сентябрь!J292+октябрь!J292+ноябрь!J292+декабрь!J292</f>
        <v>0</v>
      </c>
      <c r="N292" s="36">
        <f>январь!K292+февраль!K292+март!K292+апрель!K292+май!K292+июнь!K292+июль!K292+август!K292+сентябрь!K292+октябрь!K292+ноябрь!K292+декабрь!K292</f>
        <v>0</v>
      </c>
      <c r="O292" s="36">
        <f>январь!L292+февраль!L292+март!L292+апрель!L292+май!L292+июнь!L292+июль!L292+август!L292+сентябрь!L292+октябрь!L292+ноябрь!L292+декабрь!L292</f>
        <v>0</v>
      </c>
      <c r="P292" s="36">
        <f>январь!M292+февраль!M292+март!M292+апрель!M292+май!M292+июнь!M292+июль!M292+август!M292+сентябрь!M292+октябрь!M292+ноябрь!M292+декабрь!M292</f>
        <v>0</v>
      </c>
      <c r="Q292" s="36">
        <f>январь!N292+февраль!N292+март!N292+апрель!N292+май!N292+июнь!N292+июль!N292+август!N292+сентябрь!N292+октябрь!N292+ноябрь!N292+декабрь!N292</f>
        <v>0</v>
      </c>
      <c r="R292" s="29">
        <f>январь!O292+февраль!O292+март!O292+апрель!O292+май!O292+июнь!O292+июль!O292+август!O292+сентябрь!O292+октябрь!O292+ноябрь!O292+декабрь!O292</f>
        <v>0</v>
      </c>
      <c r="S292" s="36">
        <f>январь!P292+февраль!P292+март!P292+апрель!P292+май!P292+июнь!P292+июль!P292+август!P292+сентябрь!P292+октябрь!P292+ноябрь!P292+декабрь!P292</f>
        <v>0</v>
      </c>
      <c r="T292" s="29">
        <f>январь!Q292+февраль!Q292+март!Q292+апрель!Q292+май!Q292+июнь!Q292+июль!Q292+август!Q292+сентябрь!Q292+октябрь!Q292+ноябрь!Q292+декабрь!Q292</f>
        <v>0</v>
      </c>
      <c r="U292" s="36">
        <f>январь!R292+февраль!R292+март!R292+апрель!R292+май!R292+июнь!R292+июль!R292+август!R292+сентябрь!R292+октябрь!R292+ноябрь!R292+декабрь!R292</f>
        <v>0</v>
      </c>
      <c r="V292" s="36">
        <f>январь!S292+февраль!S292+март!S292+апрель!S292+май!S292+июнь!S292+июль!S292+август!S292+сентябрь!S292+октябрь!S292+ноябрь!S292+декабрь!S292</f>
        <v>0</v>
      </c>
      <c r="W292" s="36">
        <f>январь!T292+февраль!T292+март!T292+апрель!T292+май!T292+июнь!T292+июль!T292+август!T292+сентябрь!T292+октябрь!T292+ноябрь!T292+декабрь!T292</f>
        <v>0</v>
      </c>
      <c r="X292" s="36">
        <f>январь!U292+февраль!U292+март!U292+апрель!U292+май!U292+июнь!U292+июль!U292+август!U292+сентябрь!U292+октябрь!U292+ноябрь!U292+декабрь!U292</f>
        <v>0</v>
      </c>
      <c r="Y292" s="36">
        <f>январь!V292+февраль!V292+март!V292+апрель!V292+май!V292+июнь!V292+июль!V292+август!V292+сентябрь!V292+октябрь!V292+ноябрь!V292+декабрь!V292</f>
        <v>0</v>
      </c>
      <c r="Z292" s="36">
        <f>январь!W292+февраль!W292+март!W292+апрель!W292+май!W292+июнь!W292+июль!W292+август!W292+сентябрь!W292+октябрь!W292+ноябрь!W292+декабрь!W292</f>
        <v>0</v>
      </c>
      <c r="AA292" s="36">
        <f>январь!X292+февраль!X292+март!X292+апрель!X292+май!X292+июнь!X292+июль!X292+август!X292+сентябрь!X292+октябрь!X292+ноябрь!X292+декабрь!X292</f>
        <v>0</v>
      </c>
      <c r="AB292" s="29">
        <f>январь!Y292+февраль!Y292+март!Y292+апрель!Y292+май!Y292+июнь!Y292+июль!Y292+август!Y292+сентябрь!Y292+октябрь!Y292+ноябрь!Y292+декабрь!Y292</f>
        <v>0</v>
      </c>
      <c r="AC292" s="36">
        <f>январь!Z292+февраль!Z292+март!Z292+апрель!Z292+май!Z292+июнь!Z292+июль!Z292+август!Z292+сентябрь!Z292+октябрь!Z292+ноябрь!Z292+декабрь!Z292</f>
        <v>0</v>
      </c>
      <c r="AD292" s="66" t="str">
        <f>CONCATENATE(январь!AA292,$BZ$1,февраль!AA292,$BZ$1,март!AA292,$BZ$1,апрель!AA292,$BZ$1,май!AA292,$BZ$1,июнь!AA292,$BZ$1,июль!AA292,$BZ$1,август!AA292,$BZ$1,сентябрь!AA292,$BZ$1,октябрь!AA292,$BZ$1,ноябрь!AA292,$BZ$1,декабрь!AA292)</f>
        <v xml:space="preserve">           </v>
      </c>
      <c r="AE292" s="36">
        <f>январь!AB292+февраль!AB292+март!AB292+апрель!AB292+май!AB292+июнь!AB292+июль!AB292+август!AB292+сентябрь!AB292+октябрь!AB292+ноябрь!AB292+декабрь!AB292</f>
        <v>0</v>
      </c>
      <c r="AF292" s="36">
        <f>январь!AC292+февраль!AC292+март!AC292+апрель!AC292+май!AC292+июнь!AC292+июль!AC292+август!AC292+сентябрь!AC292+октябрь!AC292+ноябрь!AC292+декабрь!AC292</f>
        <v>0</v>
      </c>
      <c r="AG292" s="36">
        <f>январь!AD292+февраль!AD292+март!AD292+апрель!AD292+май!AD292+июнь!AD292+июль!AD292+август!AD292+сентябрь!AD292+октябрь!AD292+ноябрь!AD292+декабрь!AD292</f>
        <v>0</v>
      </c>
      <c r="AH292" s="36">
        <f>январь!AE292+февраль!AE292+март!AE292+апрель!AE292+май!AE292+июнь!AE292+июль!AE292+август!AE292+сентябрь!AE292+октябрь!AE292+ноябрь!AE292+декабрь!AE292</f>
        <v>0</v>
      </c>
      <c r="AI292" s="36">
        <f>январь!AF292+февраль!AF292+март!AF292+апрель!AF292+май!AF292+июнь!AF292+июль!AF292+август!AF292+сентябрь!AF292+октябрь!AF292+ноябрь!AF292+декабрь!AF292</f>
        <v>0</v>
      </c>
      <c r="AJ292" s="36">
        <f>январь!AG292+февраль!AG292+март!AG292+апрель!AG292+май!AG292+июнь!AG292+июль!AG292+август!AG292+сентябрь!AG292+октябрь!AG292+ноябрь!AG292+декабрь!AG292</f>
        <v>0</v>
      </c>
      <c r="AK292" s="29">
        <f>январь!AH292+февраль!AH292+март!AH292+апрель!AH292+май!AH292+июнь!AH292+июль!AH292+август!AH292+сентябрь!AH292+октябрь!AH292+ноябрь!AH292+декабрь!AH292</f>
        <v>0</v>
      </c>
      <c r="AL292" s="36">
        <f>январь!AI292+февраль!AI292+март!AI292+апрель!AI292+май!AI292+июнь!AI292+июль!AI292+август!AI292+сентябрь!AI292+октябрь!AI292+ноябрь!AI292+декабрь!AI292</f>
        <v>0</v>
      </c>
      <c r="AM292" s="29">
        <f>январь!AJ292+февраль!AJ292+март!AJ292+апрель!AJ292+май!AJ292+июнь!AJ292+июль!AJ292+август!AJ292+сентябрь!AJ292+октябрь!AJ292+ноябрь!AJ292+декабрь!AJ292</f>
        <v>0</v>
      </c>
      <c r="AN292" s="36">
        <f>январь!AK292+февраль!AK292+март!AK292+апрель!AK292+май!AK292+июнь!AK292+июль!AK292+август!AK292+сентябрь!AK292+октябрь!AK292+ноябрь!AK292+декабрь!AK292</f>
        <v>0</v>
      </c>
      <c r="AO292" s="36">
        <f>январь!AL292+февраль!AL292+март!AL292+апрель!AL292+май!AL292+июнь!AL292+июль!AL292+август!AL292+сентябрь!AL292+октябрь!AL292+ноябрь!AL292+декабрь!AL292</f>
        <v>0</v>
      </c>
      <c r="AP292" s="36">
        <f>январь!AM292+февраль!AM292+март!AM292+апрель!AM292+май!AM292+июнь!AM292+июль!AM292+август!AM292+сентябрь!AM292+октябрь!AM292+ноябрь!AM292+декабрь!AM292</f>
        <v>0</v>
      </c>
      <c r="AQ292" s="29">
        <f>январь!AN292+февраль!AN292+март!AN292+апрель!AN292+май!AN292+июнь!AN292+июль!AN292+август!AN292+сентябрь!AN292+октябрь!AN292+ноябрь!AN292+декабрь!AN292</f>
        <v>0</v>
      </c>
      <c r="AR292" s="36">
        <f>январь!AO292+февраль!AO292+март!AO292+апрель!AO292+май!AO292+июнь!AO292+июль!AO292+август!AO292+сентябрь!AO292+октябрь!AO292+ноябрь!AO292+декабрь!AO292</f>
        <v>0</v>
      </c>
      <c r="AS292" s="29">
        <f>январь!AP292+февраль!AP292+март!AP292+апрель!AP292+май!AP292+июнь!AP292+июль!AP292+август!AP292+сентябрь!AP292+октябрь!AP292+ноябрь!AP292+декабрь!AP292</f>
        <v>0</v>
      </c>
      <c r="AT292" s="36">
        <f>январь!AQ292+февраль!AQ292+март!AQ292+апрель!AQ292+май!AQ292+июнь!AQ292+июль!AQ292+август!AQ292+сентябрь!AQ292+октябрь!AQ292+ноябрь!AQ292+декабрь!AQ292</f>
        <v>0</v>
      </c>
      <c r="AU292" s="29">
        <f>январь!AR292+февраль!AR292+март!AR292+апрель!AR292+май!AR292+июнь!AR292+июль!AR292+август!AR292+сентябрь!AR292+октябрь!AR292+ноябрь!AR292+декабрь!AR292</f>
        <v>0</v>
      </c>
      <c r="AV292" s="36">
        <f>январь!AS292+февраль!AS292+март!AS292+апрель!AS292+май!AS292+июнь!AS292+июль!AS292+август!AS292+сентябрь!AS292+октябрь!AS292+ноябрь!AS292+декабрь!AS292</f>
        <v>0</v>
      </c>
      <c r="AW292" s="36">
        <f>январь!AT292+февраль!AT292+март!AT292+апрель!AT292+май!AT292+июнь!AT292+июль!AT292+август!AT292+сентябрь!AT292+октябрь!AT292+ноябрь!AT292+декабрь!AT292</f>
        <v>0</v>
      </c>
      <c r="AX292" s="36">
        <f>январь!AU292+февраль!AU292+март!AU292+апрель!AU292+май!AU292+июнь!AU292+июль!AU292+август!AU292+сентябрь!AU292+октябрь!AU292+ноябрь!AU292+декабрь!AU292</f>
        <v>0</v>
      </c>
      <c r="AY292" s="29">
        <f>январь!AV292+февраль!AV292+март!AV292+апрель!AV292+май!AV292+июнь!AV292+июль!AV292+август!AV292+сентябрь!AV292+октябрь!AV292+ноябрь!AV292+декабрь!AV292</f>
        <v>0</v>
      </c>
      <c r="AZ292" s="36">
        <f>январь!AW292+февраль!AW292+март!AW292+апрель!AW292+май!AW292+июнь!AW292+июль!AW292+август!AW292+сентябрь!AW292+октябрь!AW292+ноябрь!AW292+декабрь!AW292</f>
        <v>0</v>
      </c>
      <c r="BA292" s="36">
        <f>январь!AX292+февраль!AX292+март!AX292+апрель!AX292+май!AX292+июнь!AX292+июль!AX292+август!AX292+сентябрь!AX292+октябрь!AX292+ноябрь!AX292+декабрь!AX292</f>
        <v>0</v>
      </c>
      <c r="BB292" s="36">
        <f>январь!AY292+февраль!AY292+март!AY292+апрель!AY292+май!AY292+июнь!AY292+июль!AY292+август!AY292+сентябрь!AY292+октябрь!AY292+ноябрь!AY292+декабрь!AY292</f>
        <v>0</v>
      </c>
      <c r="BC292" s="29">
        <f>январь!AZ292+февраль!AZ292+март!AZ292+апрель!AZ292+май!AZ292+июнь!AZ292+июль!AZ292+август!AZ292+сентябрь!AZ292+октябрь!AZ292+ноябрь!AZ292+декабрь!AZ292</f>
        <v>0</v>
      </c>
      <c r="BD292" s="36">
        <f>январь!BA292+февраль!BA292+март!BA292+апрель!BA292+май!BA292+июнь!BA292+июль!BA292+август!BA292+сентябрь!BA292+октябрь!BA292+ноябрь!BA292+декабрь!BA292</f>
        <v>0</v>
      </c>
      <c r="BE292" s="36">
        <f>январь!BB292+февраль!BB292+март!BB292+апрель!BB292+май!BB292+июнь!BB292+июль!BB292+август!BB292+сентябрь!BB292+октябрь!BB292+ноябрь!BB292+декабрь!BB292</f>
        <v>0</v>
      </c>
      <c r="BF292" s="36">
        <f>январь!BC292+февраль!BC292+март!BC292+апрель!BC292+май!BC292+июнь!BC292+июль!BC292+август!BC292+сентябрь!BC292+октябрь!BC292+ноябрь!BC292+декабрь!BC292</f>
        <v>0</v>
      </c>
      <c r="BG292" s="36">
        <f>январь!BD292+февраль!BD292+март!BD292+апрель!BD292+май!BD292+июнь!BD292+июль!BD292+август!BD292+сентябрь!BD292+октябрь!BD292+ноябрь!BD292+декабрь!BD292</f>
        <v>0</v>
      </c>
      <c r="BH292" s="36">
        <f>январь!BE292+февраль!BE292+март!BE292+апрель!BE292+май!BE292+июнь!BE292+июль!BE292+август!BE292+сентябрь!BE292+октябрь!BE292+ноябрь!BE292+декабрь!BE292</f>
        <v>0</v>
      </c>
      <c r="BI292" s="36">
        <f>январь!BF292+февраль!BF292+март!BF292+апрель!BF292+май!BF292+июнь!BF292+июль!BF292+август!BF292+сентябрь!BF292+октябрь!BF292+ноябрь!BF292+декабрь!BF292</f>
        <v>3.0000000000000001E-3</v>
      </c>
      <c r="BJ292" s="36">
        <f>январь!BG292+февраль!BG292+март!BG292+апрель!BG292+май!BG292+июнь!BG292+июль!BG292+август!BG292+сентябрь!BG292+октябрь!BG292+ноябрь!BG292+декабрь!BG292</f>
        <v>2.9140000000000001</v>
      </c>
      <c r="BK292" s="36">
        <f>январь!BH292+февраль!BH292+март!BH292+апрель!BH292+май!BH292+июнь!BH292+июль!BH292+август!BH292+сентябрь!BH292+октябрь!BH292+ноябрь!BH292+декабрь!BH292</f>
        <v>0</v>
      </c>
      <c r="BL292" s="36">
        <f>январь!BI292+февраль!BI292+март!BI292+апрель!BI292+май!BI292+июнь!BI292+июль!BI292+август!BI292+сентябрь!BI292+октябрь!BI292+ноябрь!BI292+декабрь!BI292</f>
        <v>0</v>
      </c>
      <c r="BM292" s="29">
        <f>январь!BJ292+февраль!BJ292+март!BJ292+апрель!BJ292+май!BJ292+июнь!BJ292+июль!BJ292+август!BJ292+сентябрь!BJ292+октябрь!BJ292+ноябрь!BJ292+декабрь!BJ292</f>
        <v>0</v>
      </c>
      <c r="BN292" s="36">
        <f>январь!BK292+февраль!BK292+март!BK292+апрель!BK292+май!BK292+июнь!BK292+июль!BK292+август!BK292+сентябрь!BK292+октябрь!BK292+ноябрь!BK292+декабрь!BK292</f>
        <v>0</v>
      </c>
      <c r="BO292" s="29">
        <f>январь!BL292+февраль!BL292+март!BL292+апрель!BL292+май!BL292+июнь!BL292+июль!BL292+август!BL292+сентябрь!BL292+октябрь!BL292+ноябрь!BL292+декабрь!BL292</f>
        <v>0</v>
      </c>
      <c r="BP292" s="36">
        <f>январь!BM292+февраль!BM292+март!BM292+апрель!BM292+май!BM292+июнь!BM292+июль!BM292+август!BM292+сентябрь!BM292+октябрь!BM292+ноябрь!BM292+декабрь!BM292</f>
        <v>0</v>
      </c>
      <c r="BQ292" s="36">
        <f>январь!BN292+февраль!BN292+март!BN292+апрель!BN292+май!BN292+июнь!BN292+июль!BN292+август!BN292+сентябрь!BN292+октябрь!BN292+ноябрь!BN292+декабрь!BN292</f>
        <v>0</v>
      </c>
      <c r="BR292" s="36">
        <f>январь!BO292+февраль!BO292+март!BO292+апрель!BO292+май!BO292+июнь!BO292+июль!BO292+август!BO292+сентябрь!BO292+октябрь!BO292+ноябрь!BO292+декабрь!BO292</f>
        <v>0</v>
      </c>
      <c r="BS292" s="29">
        <f>январь!BP292+февраль!BP292+март!BP292+апрель!BP292+май!BP292+июнь!BP292+июль!BP292+август!BP292+сентябрь!BP292+октябрь!BP292+ноябрь!BP292+декабрь!BP292</f>
        <v>0</v>
      </c>
      <c r="BT292" s="36">
        <f>январь!BQ292+февраль!BQ292+март!BQ292+апрель!BQ292+май!BQ292+июнь!BQ292+июль!BQ292+август!BQ292+сентябрь!BQ292+октябрь!BQ292+ноябрь!BQ292+декабрь!BQ292</f>
        <v>0</v>
      </c>
      <c r="BU292" s="29">
        <f>январь!BR292+февраль!BR292+март!BR292+апрель!BR292+май!BR292+июнь!BR292+июль!BR292+август!BR292+сентябрь!BR292+октябрь!BR292+ноябрь!BR292+декабрь!BR292</f>
        <v>0</v>
      </c>
      <c r="BV292" s="36">
        <f>январь!BS292+февраль!BS292+март!BS292+апрель!BS292+май!BS292+июнь!BS292+июль!BS292+август!BS292+сентябрь!BS292+октябрь!BS292+ноябрь!BS292+декабрь!BS292</f>
        <v>0</v>
      </c>
      <c r="BW292" s="36">
        <f>январь!BT292+февраль!BT292+март!BT292+апрель!BT292+май!BT292+июнь!BT292+июль!BT292+август!BT292+сентябрь!BT292+октябрь!BT292+ноябрь!BT292+декабрь!BT292</f>
        <v>0</v>
      </c>
      <c r="BX292" s="36">
        <f>январь!BU292+февраль!BU292+март!BU292+апрель!BU292+май!BU292+июнь!BU292+июль!BU292+август!BU292+сентябрь!BU292+октябрь!BU292+ноябрь!BU292+декабрь!BU292</f>
        <v>0</v>
      </c>
      <c r="BY292" s="36">
        <f>январь!BV292+февраль!BV292+март!BV292+апрель!BV292+май!BV292+июнь!BV292+июль!BV292+август!BV292+сентябрь!BV292+октябрь!BV292+ноябрь!BV292+декабрь!BV292</f>
        <v>3.5840000000000001</v>
      </c>
      <c r="BZ292" s="77">
        <v>0</v>
      </c>
    </row>
    <row r="293" spans="1:78" x14ac:dyDescent="0.25">
      <c r="A293" s="16">
        <v>291</v>
      </c>
      <c r="B293" s="16">
        <v>2</v>
      </c>
      <c r="C293" s="37" t="s">
        <v>745</v>
      </c>
      <c r="D293" s="51">
        <v>294.34649988019322</v>
      </c>
      <c r="E293" s="25">
        <v>306.84910600000012</v>
      </c>
      <c r="F293" s="26">
        <f t="shared" si="12"/>
        <v>537.1666058801934</v>
      </c>
      <c r="G293" s="26">
        <f t="shared" si="13"/>
        <v>230.31749988019322</v>
      </c>
      <c r="H293" s="26">
        <f t="shared" si="14"/>
        <v>64.028999999999996</v>
      </c>
      <c r="I293" s="36">
        <f>январь!F293+февраль!F293+март!F293+апрель!F293+май!F293+июнь!F293+июль!F293+август!F293+сентябрь!F293+октябрь!F293+ноябрь!F293+декабрь!F293</f>
        <v>0</v>
      </c>
      <c r="J293" s="36">
        <f>январь!G293+февраль!G293+март!G293+апрель!G293+май!G293+июнь!G293+июль!G293+август!G293+сентябрь!G293+октябрь!G293+ноябрь!G293+декабрь!G293</f>
        <v>0</v>
      </c>
      <c r="K293" s="36">
        <f>январь!H293+февраль!H293+март!H293+апрель!H293+май!H293+июнь!H293+июль!H293+август!H293+сентябрь!H293+октябрь!H293+ноябрь!H293+декабрь!H293</f>
        <v>0</v>
      </c>
      <c r="L293" s="27">
        <f>январь!I293+февраль!I293+март!I293+апрель!I293+май!I293+июнь!I293+июль!I293+август!I293+сентябрь!I293+октябрь!I293+ноябрь!I293+декабрь!I293</f>
        <v>0</v>
      </c>
      <c r="M293" s="36">
        <f>январь!J293+февраль!J293+март!J293+апрель!J293+май!J293+июнь!J293+июль!J293+август!J293+сентябрь!J293+октябрь!J293+ноябрь!J293+декабрь!J293</f>
        <v>0</v>
      </c>
      <c r="N293" s="36">
        <f>январь!K293+февраль!K293+март!K293+апрель!K293+май!K293+июнь!K293+июль!K293+август!K293+сентябрь!K293+октябрь!K293+ноябрь!K293+декабрь!K293</f>
        <v>0</v>
      </c>
      <c r="O293" s="36">
        <f>январь!L293+февраль!L293+март!L293+апрель!L293+май!L293+июнь!L293+июль!L293+август!L293+сентябрь!L293+октябрь!L293+ноябрь!L293+декабрь!L293</f>
        <v>0</v>
      </c>
      <c r="P293" s="36">
        <f>январь!M293+февраль!M293+март!M293+апрель!M293+май!M293+июнь!M293+июль!M293+август!M293+сентябрь!M293+октябрь!M293+ноябрь!M293+декабрь!M293</f>
        <v>0</v>
      </c>
      <c r="Q293" s="36">
        <f>январь!N293+февраль!N293+март!N293+апрель!N293+май!N293+июнь!N293+июль!N293+август!N293+сентябрь!N293+октябрь!N293+ноябрь!N293+декабрь!N293</f>
        <v>0</v>
      </c>
      <c r="R293" s="29">
        <f>январь!O293+февраль!O293+март!O293+апрель!O293+май!O293+июнь!O293+июль!O293+август!O293+сентябрь!O293+октябрь!O293+ноябрь!O293+декабрь!O293</f>
        <v>0</v>
      </c>
      <c r="S293" s="36">
        <f>январь!P293+февраль!P293+март!P293+апрель!P293+май!P293+июнь!P293+июль!P293+август!P293+сентябрь!P293+октябрь!P293+ноябрь!P293+декабрь!P293</f>
        <v>0</v>
      </c>
      <c r="T293" s="29">
        <f>январь!Q293+февраль!Q293+март!Q293+апрель!Q293+май!Q293+июнь!Q293+июль!Q293+август!Q293+сентябрь!Q293+октябрь!Q293+ноябрь!Q293+декабрь!Q293</f>
        <v>0</v>
      </c>
      <c r="U293" s="36">
        <f>январь!R293+февраль!R293+март!R293+апрель!R293+май!R293+июнь!R293+июль!R293+август!R293+сентябрь!R293+октябрь!R293+ноябрь!R293+декабрь!R293</f>
        <v>0</v>
      </c>
      <c r="V293" s="36">
        <f>январь!S293+февраль!S293+март!S293+апрель!S293+май!S293+июнь!S293+июль!S293+август!S293+сентябрь!S293+октябрь!S293+ноябрь!S293+декабрь!S293</f>
        <v>0</v>
      </c>
      <c r="W293" s="36">
        <f>январь!T293+февраль!T293+март!T293+апрель!T293+май!T293+июнь!T293+июль!T293+август!T293+сентябрь!T293+октябрь!T293+ноябрь!T293+декабрь!T293</f>
        <v>0</v>
      </c>
      <c r="X293" s="36">
        <f>январь!U293+февраль!U293+март!U293+апрель!U293+май!U293+июнь!U293+июль!U293+август!U293+сентябрь!U293+октябрь!U293+ноябрь!U293+декабрь!U293</f>
        <v>1.8000000000000002E-2</v>
      </c>
      <c r="Y293" s="36">
        <f>январь!V293+февраль!V293+март!V293+апрель!V293+май!V293+июнь!V293+июль!V293+август!V293+сентябрь!V293+октябрь!V293+ноябрь!V293+декабрь!V293</f>
        <v>45.323999999999998</v>
      </c>
      <c r="Z293" s="36">
        <f>январь!W293+февраль!W293+март!W293+апрель!W293+май!W293+июнь!W293+июль!W293+август!W293+сентябрь!W293+октябрь!W293+ноябрь!W293+декабрь!W293</f>
        <v>0</v>
      </c>
      <c r="AA293" s="36">
        <f>январь!X293+февраль!X293+март!X293+апрель!X293+май!X293+июнь!X293+июль!X293+август!X293+сентябрь!X293+октябрь!X293+ноябрь!X293+декабрь!X293</f>
        <v>0</v>
      </c>
      <c r="AB293" s="29">
        <f>январь!Y293+февраль!Y293+март!Y293+апрель!Y293+май!Y293+июнь!Y293+июль!Y293+август!Y293+сентябрь!Y293+октябрь!Y293+ноябрь!Y293+декабрь!Y293</f>
        <v>0</v>
      </c>
      <c r="AC293" s="36">
        <f>январь!Z293+февраль!Z293+март!Z293+апрель!Z293+май!Z293+июнь!Z293+июль!Z293+август!Z293+сентябрь!Z293+октябрь!Z293+ноябрь!Z293+декабрь!Z293</f>
        <v>0</v>
      </c>
      <c r="AD293" s="66" t="str">
        <f>CONCATENATE(январь!AA293,$BZ$1,февраль!AA293,$BZ$1,март!AA293,$BZ$1,апрель!AA293,$BZ$1,май!AA293,$BZ$1,июнь!AA293,$BZ$1,июль!AA293,$BZ$1,август!AA293,$BZ$1,сентябрь!AA293,$BZ$1,октябрь!AA293,$BZ$1,ноябрь!AA293,$BZ$1,декабрь!AA293)</f>
        <v xml:space="preserve">           </v>
      </c>
      <c r="AE293" s="36">
        <f>январь!AB293+февраль!AB293+март!AB293+апрель!AB293+май!AB293+июнь!AB293+июль!AB293+август!AB293+сентябрь!AB293+октябрь!AB293+ноябрь!AB293+декабрь!AB293</f>
        <v>0</v>
      </c>
      <c r="AF293" s="36">
        <f>январь!AC293+февраль!AC293+март!AC293+апрель!AC293+май!AC293+июнь!AC293+июль!AC293+август!AC293+сентябрь!AC293+октябрь!AC293+ноябрь!AC293+декабрь!AC293</f>
        <v>0</v>
      </c>
      <c r="AG293" s="36">
        <f>январь!AD293+февраль!AD293+март!AD293+апрель!AD293+май!AD293+июнь!AD293+июль!AD293+август!AD293+сентябрь!AD293+октябрь!AD293+ноябрь!AD293+декабрь!AD293</f>
        <v>0</v>
      </c>
      <c r="AH293" s="36">
        <f>январь!AE293+февраль!AE293+март!AE293+апрель!AE293+май!AE293+июнь!AE293+июль!AE293+август!AE293+сентябрь!AE293+октябрь!AE293+ноябрь!AE293+декабрь!AE293</f>
        <v>0</v>
      </c>
      <c r="AI293" s="36">
        <f>январь!AF293+февраль!AF293+март!AF293+апрель!AF293+май!AF293+июнь!AF293+июль!AF293+август!AF293+сентябрь!AF293+октябрь!AF293+ноябрь!AF293+декабрь!AF293</f>
        <v>0</v>
      </c>
      <c r="AJ293" s="36">
        <f>январь!AG293+февраль!AG293+март!AG293+апрель!AG293+май!AG293+июнь!AG293+июль!AG293+август!AG293+сентябрь!AG293+октябрь!AG293+ноябрь!AG293+декабрь!AG293</f>
        <v>0</v>
      </c>
      <c r="AK293" s="29">
        <f>январь!AH293+февраль!AH293+март!AH293+апрель!AH293+май!AH293+июнь!AH293+июль!AH293+август!AH293+сентябрь!AH293+октябрь!AH293+ноябрь!AH293+декабрь!AH293</f>
        <v>0</v>
      </c>
      <c r="AL293" s="36">
        <f>январь!AI293+февраль!AI293+март!AI293+апрель!AI293+май!AI293+июнь!AI293+июль!AI293+август!AI293+сентябрь!AI293+октябрь!AI293+ноябрь!AI293+декабрь!AI293</f>
        <v>0</v>
      </c>
      <c r="AM293" s="29">
        <f>январь!AJ293+февраль!AJ293+март!AJ293+апрель!AJ293+май!AJ293+июнь!AJ293+июль!AJ293+август!AJ293+сентябрь!AJ293+октябрь!AJ293+ноябрь!AJ293+декабрь!AJ293</f>
        <v>0</v>
      </c>
      <c r="AN293" s="36">
        <f>январь!AK293+февраль!AK293+март!AK293+апрель!AK293+май!AK293+июнь!AK293+июль!AK293+август!AK293+сентябрь!AK293+октябрь!AK293+ноябрь!AK293+декабрь!AK293</f>
        <v>0</v>
      </c>
      <c r="AO293" s="36">
        <f>январь!AL293+февраль!AL293+март!AL293+апрель!AL293+май!AL293+июнь!AL293+июль!AL293+август!AL293+сентябрь!AL293+октябрь!AL293+ноябрь!AL293+декабрь!AL293</f>
        <v>0</v>
      </c>
      <c r="AP293" s="36">
        <f>январь!AM293+февраль!AM293+март!AM293+апрель!AM293+май!AM293+июнь!AM293+июль!AM293+август!AM293+сентябрь!AM293+октябрь!AM293+ноябрь!AM293+декабрь!AM293</f>
        <v>0</v>
      </c>
      <c r="AQ293" s="29">
        <f>январь!AN293+февраль!AN293+март!AN293+апрель!AN293+май!AN293+июнь!AN293+июль!AN293+август!AN293+сентябрь!AN293+октябрь!AN293+ноябрь!AN293+декабрь!AN293</f>
        <v>0</v>
      </c>
      <c r="AR293" s="36">
        <f>январь!AO293+февраль!AO293+март!AO293+апрель!AO293+май!AO293+июнь!AO293+июль!AO293+август!AO293+сентябрь!AO293+октябрь!AO293+ноябрь!AO293+декабрь!AO293</f>
        <v>0</v>
      </c>
      <c r="AS293" s="29">
        <f>январь!AP293+февраль!AP293+март!AP293+апрель!AP293+май!AP293+июнь!AP293+июль!AP293+август!AP293+сентябрь!AP293+октябрь!AP293+ноябрь!AP293+декабрь!AP293</f>
        <v>0</v>
      </c>
      <c r="AT293" s="36">
        <f>январь!AQ293+февраль!AQ293+март!AQ293+апрель!AQ293+май!AQ293+июнь!AQ293+июль!AQ293+август!AQ293+сентябрь!AQ293+октябрь!AQ293+ноябрь!AQ293+декабрь!AQ293</f>
        <v>0</v>
      </c>
      <c r="AU293" s="29">
        <f>январь!AR293+февраль!AR293+март!AR293+апрель!AR293+май!AR293+июнь!AR293+июль!AR293+август!AR293+сентябрь!AR293+октябрь!AR293+ноябрь!AR293+декабрь!AR293</f>
        <v>0</v>
      </c>
      <c r="AV293" s="36">
        <f>январь!AS293+февраль!AS293+март!AS293+апрель!AS293+май!AS293+июнь!AS293+июль!AS293+август!AS293+сентябрь!AS293+октябрь!AS293+ноябрь!AS293+декабрь!AS293</f>
        <v>0</v>
      </c>
      <c r="AW293" s="36">
        <f>январь!AT293+февраль!AT293+март!AT293+апрель!AT293+май!AT293+июнь!AT293+июль!AT293+август!AT293+сентябрь!AT293+октябрь!AT293+ноябрь!AT293+декабрь!AT293</f>
        <v>0</v>
      </c>
      <c r="AX293" s="36">
        <f>январь!AU293+февраль!AU293+март!AU293+апрель!AU293+май!AU293+июнь!AU293+июль!AU293+август!AU293+сентябрь!AU293+октябрь!AU293+ноябрь!AU293+декабрь!AU293</f>
        <v>0</v>
      </c>
      <c r="AY293" s="29">
        <f>январь!AV293+февраль!AV293+март!AV293+апрель!AV293+май!AV293+июнь!AV293+июль!AV293+август!AV293+сентябрь!AV293+октябрь!AV293+ноябрь!AV293+декабрь!AV293</f>
        <v>0</v>
      </c>
      <c r="AZ293" s="36">
        <f>январь!AW293+февраль!AW293+март!AW293+апрель!AW293+май!AW293+июнь!AW293+июль!AW293+август!AW293+сентябрь!AW293+октябрь!AW293+ноябрь!AW293+декабрь!AW293</f>
        <v>0</v>
      </c>
      <c r="BA293" s="36">
        <f>январь!AX293+февраль!AX293+март!AX293+апрель!AX293+май!AX293+июнь!AX293+июль!AX293+август!AX293+сентябрь!AX293+октябрь!AX293+ноябрь!AX293+декабрь!AX293</f>
        <v>0</v>
      </c>
      <c r="BB293" s="36">
        <f>январь!AY293+февраль!AY293+март!AY293+апрель!AY293+май!AY293+июнь!AY293+июль!AY293+август!AY293+сентябрь!AY293+октябрь!AY293+ноябрь!AY293+декабрь!AY293</f>
        <v>0</v>
      </c>
      <c r="BC293" s="29">
        <f>январь!AZ293+февраль!AZ293+март!AZ293+апрель!AZ293+май!AZ293+июнь!AZ293+июль!AZ293+август!AZ293+сентябрь!AZ293+октябрь!AZ293+ноябрь!AZ293+декабрь!AZ293</f>
        <v>0</v>
      </c>
      <c r="BD293" s="36">
        <f>январь!BA293+февраль!BA293+март!BA293+апрель!BA293+май!BA293+июнь!BA293+июль!BA293+август!BA293+сентябрь!BA293+октябрь!BA293+ноябрь!BA293+декабрь!BA293</f>
        <v>0</v>
      </c>
      <c r="BE293" s="36">
        <f>январь!BB293+февраль!BB293+март!BB293+апрель!BB293+май!BB293+июнь!BB293+июль!BB293+август!BB293+сентябрь!BB293+октябрь!BB293+ноябрь!BB293+декабрь!BB293</f>
        <v>0</v>
      </c>
      <c r="BF293" s="36">
        <f>январь!BC293+февраль!BC293+март!BC293+апрель!BC293+май!BC293+июнь!BC293+июль!BC293+август!BC293+сентябрь!BC293+октябрь!BC293+ноябрь!BC293+декабрь!BC293</f>
        <v>0</v>
      </c>
      <c r="BG293" s="36">
        <f>январь!BD293+февраль!BD293+март!BD293+апрель!BD293+май!BD293+июнь!BD293+июль!BD293+август!BD293+сентябрь!BD293+октябрь!BD293+ноябрь!BD293+декабрь!BD293</f>
        <v>0</v>
      </c>
      <c r="BH293" s="36">
        <f>январь!BE293+февраль!BE293+март!BE293+апрель!BE293+май!BE293+июнь!BE293+июль!BE293+август!BE293+сентябрь!BE293+октябрь!BE293+ноябрь!BE293+декабрь!BE293</f>
        <v>0</v>
      </c>
      <c r="BI293" s="36">
        <f>январь!BF293+февраль!BF293+март!BF293+апрель!BF293+май!BF293+июнь!BF293+июль!BF293+август!BF293+сентябрь!BF293+октябрь!BF293+ноябрь!BF293+декабрь!BF293</f>
        <v>0</v>
      </c>
      <c r="BJ293" s="36">
        <f>январь!BG293+февраль!BG293+март!BG293+апрель!BG293+май!BG293+июнь!BG293+июль!BG293+август!BG293+сентябрь!BG293+октябрь!BG293+ноябрь!BG293+декабрь!BG293</f>
        <v>0</v>
      </c>
      <c r="BK293" s="36">
        <f>январь!BH293+февраль!BH293+март!BH293+апрель!BH293+май!BH293+июнь!BH293+июль!BH293+август!BH293+сентябрь!BH293+октябрь!BH293+ноябрь!BH293+декабрь!BH293</f>
        <v>0</v>
      </c>
      <c r="BL293" s="36">
        <f>январь!BI293+февраль!BI293+март!BI293+апрель!BI293+май!BI293+июнь!BI293+июль!BI293+август!BI293+сентябрь!BI293+октябрь!BI293+ноябрь!BI293+декабрь!BI293</f>
        <v>0</v>
      </c>
      <c r="BM293" s="29">
        <f>январь!BJ293+февраль!BJ293+март!BJ293+апрель!BJ293+май!BJ293+июнь!BJ293+июль!BJ293+август!BJ293+сентябрь!BJ293+октябрь!BJ293+ноябрь!BJ293+декабрь!BJ293</f>
        <v>0</v>
      </c>
      <c r="BN293" s="36">
        <f>январь!BK293+февраль!BK293+март!BK293+апрель!BK293+май!BK293+июнь!BK293+июль!BK293+август!BK293+сентябрь!BK293+октябрь!BK293+ноябрь!BK293+декабрь!BK293</f>
        <v>0</v>
      </c>
      <c r="BO293" s="29">
        <f>январь!BL293+февраль!BL293+март!BL293+апрель!BL293+май!BL293+июнь!BL293+июль!BL293+август!BL293+сентябрь!BL293+октябрь!BL293+ноябрь!BL293+декабрь!BL293</f>
        <v>10</v>
      </c>
      <c r="BP293" s="36">
        <f>январь!BM293+февраль!BM293+март!BM293+апрель!BM293+май!BM293+июнь!BM293+июль!BM293+август!BM293+сентябрь!BM293+октябрь!BM293+ноябрь!BM293+декабрь!BM293</f>
        <v>7.8710000000000004</v>
      </c>
      <c r="BQ293" s="36">
        <f>январь!BN293+февраль!BN293+март!BN293+апрель!BN293+май!BN293+июнь!BN293+июль!BN293+август!BN293+сентябрь!BN293+октябрь!BN293+ноябрь!BN293+декабрь!BN293</f>
        <v>5.0000000000000001E-3</v>
      </c>
      <c r="BR293" s="36">
        <f>январь!BO293+февраль!BO293+март!BO293+апрель!BO293+май!BO293+июнь!BO293+июль!BO293+август!BO293+сентябрь!BO293+октябрь!BO293+ноябрь!BO293+декабрь!BO293</f>
        <v>1.0960000000000001</v>
      </c>
      <c r="BS293" s="29">
        <f>январь!BP293+февраль!BP293+март!BP293+апрель!BP293+май!BP293+июнь!BP293+июль!BP293+август!BP293+сентябрь!BP293+октябрь!BP293+ноябрь!BP293+декабрь!BP293</f>
        <v>4</v>
      </c>
      <c r="BT293" s="36">
        <f>январь!BQ293+февраль!BQ293+март!BQ293+апрель!BQ293+май!BQ293+июнь!BQ293+июль!BQ293+август!BQ293+сентябрь!BQ293+октябрь!BQ293+ноябрь!BQ293+декабрь!BQ293</f>
        <v>3.7320000000000002</v>
      </c>
      <c r="BU293" s="29">
        <f>январь!BR293+февраль!BR293+март!BR293+апрель!BR293+май!BR293+июнь!BR293+июль!BR293+август!BR293+сентябрь!BR293+октябрь!BR293+ноябрь!BR293+декабрь!BR293</f>
        <v>0</v>
      </c>
      <c r="BV293" s="36">
        <f>январь!BS293+февраль!BS293+март!BS293+апрель!BS293+май!BS293+июнь!BS293+июль!BS293+август!BS293+сентябрь!BS293+октябрь!BS293+ноябрь!BS293+декабрь!BS293</f>
        <v>0</v>
      </c>
      <c r="BW293" s="36">
        <f>январь!BT293+февраль!BT293+март!BT293+апрель!BT293+май!BT293+июнь!BT293+июль!BT293+август!BT293+сентябрь!BT293+октябрь!BT293+ноябрь!BT293+декабрь!BT293</f>
        <v>0</v>
      </c>
      <c r="BX293" s="36">
        <f>январь!BU293+февраль!BU293+март!BU293+апрель!BU293+май!BU293+июнь!BU293+июль!BU293+август!BU293+сентябрь!BU293+октябрь!BU293+ноябрь!BU293+декабрь!BU293</f>
        <v>0</v>
      </c>
      <c r="BY293" s="36">
        <f>январь!BV293+февраль!BV293+март!BV293+апрель!BV293+май!BV293+июнь!BV293+июль!BV293+август!BV293+сентябрь!BV293+октябрь!BV293+ноябрь!BV293+декабрь!BV293</f>
        <v>6.0060000000000002</v>
      </c>
      <c r="BZ293" s="77">
        <v>1</v>
      </c>
    </row>
    <row r="294" spans="1:78" x14ac:dyDescent="0.25">
      <c r="A294" s="16">
        <v>292</v>
      </c>
      <c r="B294" s="16">
        <v>2</v>
      </c>
      <c r="C294" s="37" t="s">
        <v>746</v>
      </c>
      <c r="D294" s="51">
        <v>298.29570879227049</v>
      </c>
      <c r="E294" s="25">
        <v>-1054.4952719999999</v>
      </c>
      <c r="F294" s="26">
        <f t="shared" si="12"/>
        <v>-763.06156320772936</v>
      </c>
      <c r="G294" s="26">
        <f t="shared" si="13"/>
        <v>291.43370879227047</v>
      </c>
      <c r="H294" s="26">
        <f t="shared" si="14"/>
        <v>6.8620000000000001</v>
      </c>
      <c r="I294" s="36">
        <f>январь!F294+февраль!F294+март!F294+апрель!F294+май!F294+июнь!F294+июль!F294+август!F294+сентябрь!F294+октябрь!F294+ноябрь!F294+декабрь!F294</f>
        <v>0</v>
      </c>
      <c r="J294" s="36">
        <f>январь!G294+февраль!G294+март!G294+апрель!G294+май!G294+июнь!G294+июль!G294+август!G294+сентябрь!G294+октябрь!G294+ноябрь!G294+декабрь!G294</f>
        <v>0</v>
      </c>
      <c r="K294" s="36">
        <f>январь!H294+февраль!H294+март!H294+апрель!H294+май!H294+июнь!H294+июль!H294+август!H294+сентябрь!H294+октябрь!H294+ноябрь!H294+декабрь!H294</f>
        <v>0</v>
      </c>
      <c r="L294" s="27">
        <f>январь!I294+февраль!I294+март!I294+апрель!I294+май!I294+июнь!I294+июль!I294+август!I294+сентябрь!I294+октябрь!I294+ноябрь!I294+декабрь!I294</f>
        <v>0</v>
      </c>
      <c r="M294" s="36">
        <f>январь!J294+февраль!J294+март!J294+апрель!J294+май!J294+июнь!J294+июль!J294+август!J294+сентябрь!J294+октябрь!J294+ноябрь!J294+декабрь!J294</f>
        <v>0</v>
      </c>
      <c r="N294" s="36">
        <f>январь!K294+февраль!K294+март!K294+апрель!K294+май!K294+июнь!K294+июль!K294+август!K294+сентябрь!K294+октябрь!K294+ноябрь!K294+декабрь!K294</f>
        <v>0</v>
      </c>
      <c r="O294" s="36">
        <f>январь!L294+февраль!L294+март!L294+апрель!L294+май!L294+июнь!L294+июль!L294+август!L294+сентябрь!L294+октябрь!L294+ноябрь!L294+декабрь!L294</f>
        <v>0</v>
      </c>
      <c r="P294" s="36">
        <f>январь!M294+февраль!M294+март!M294+апрель!M294+май!M294+июнь!M294+июль!M294+август!M294+сентябрь!M294+октябрь!M294+ноябрь!M294+декабрь!M294</f>
        <v>0</v>
      </c>
      <c r="Q294" s="36">
        <f>январь!N294+февраль!N294+март!N294+апрель!N294+май!N294+июнь!N294+июль!N294+август!N294+сентябрь!N294+октябрь!N294+ноябрь!N294+декабрь!N294</f>
        <v>0</v>
      </c>
      <c r="R294" s="29">
        <f>январь!O294+февраль!O294+март!O294+апрель!O294+май!O294+июнь!O294+июль!O294+август!O294+сентябрь!O294+октябрь!O294+ноябрь!O294+декабрь!O294</f>
        <v>0</v>
      </c>
      <c r="S294" s="36">
        <f>январь!P294+февраль!P294+март!P294+апрель!P294+май!P294+июнь!P294+июль!P294+август!P294+сентябрь!P294+октябрь!P294+ноябрь!P294+декабрь!P294</f>
        <v>0</v>
      </c>
      <c r="T294" s="29">
        <f>январь!Q294+февраль!Q294+март!Q294+апрель!Q294+май!Q294+июнь!Q294+июль!Q294+август!Q294+сентябрь!Q294+октябрь!Q294+ноябрь!Q294+декабрь!Q294</f>
        <v>0</v>
      </c>
      <c r="U294" s="36">
        <f>январь!R294+февраль!R294+март!R294+апрель!R294+май!R294+июнь!R294+июль!R294+август!R294+сентябрь!R294+октябрь!R294+ноябрь!R294+декабрь!R294</f>
        <v>0</v>
      </c>
      <c r="V294" s="36">
        <f>январь!S294+февраль!S294+март!S294+апрель!S294+май!S294+июнь!S294+июль!S294+август!S294+сентябрь!S294+октябрь!S294+ноябрь!S294+декабрь!S294</f>
        <v>0</v>
      </c>
      <c r="W294" s="36">
        <f>январь!T294+февраль!T294+март!T294+апрель!T294+май!T294+июнь!T294+июль!T294+август!T294+сентябрь!T294+октябрь!T294+ноябрь!T294+декабрь!T294</f>
        <v>0</v>
      </c>
      <c r="X294" s="36">
        <f>январь!U294+февраль!U294+март!U294+апрель!U294+май!U294+июнь!U294+июль!U294+август!U294+сентябрь!U294+октябрь!U294+ноябрь!U294+декабрь!U294</f>
        <v>0</v>
      </c>
      <c r="Y294" s="36">
        <f>январь!V294+февраль!V294+март!V294+апрель!V294+май!V294+июнь!V294+июль!V294+август!V294+сентябрь!V294+октябрь!V294+ноябрь!V294+декабрь!V294</f>
        <v>0</v>
      </c>
      <c r="Z294" s="36">
        <f>январь!W294+февраль!W294+март!W294+апрель!W294+май!W294+июнь!W294+июль!W294+август!W294+сентябрь!W294+октябрь!W294+ноябрь!W294+декабрь!W294</f>
        <v>0</v>
      </c>
      <c r="AA294" s="36">
        <f>январь!X294+февраль!X294+март!X294+апрель!X294+май!X294+июнь!X294+июль!X294+август!X294+сентябрь!X294+октябрь!X294+ноябрь!X294+декабрь!X294</f>
        <v>0</v>
      </c>
      <c r="AB294" s="29">
        <f>январь!Y294+февраль!Y294+март!Y294+апрель!Y294+май!Y294+июнь!Y294+июль!Y294+август!Y294+сентябрь!Y294+октябрь!Y294+ноябрь!Y294+декабрь!Y294</f>
        <v>0</v>
      </c>
      <c r="AC294" s="36">
        <f>январь!Z294+февраль!Z294+март!Z294+апрель!Z294+май!Z294+июнь!Z294+июль!Z294+август!Z294+сентябрь!Z294+октябрь!Z294+ноябрь!Z294+декабрь!Z294</f>
        <v>0</v>
      </c>
      <c r="AD294" s="66" t="str">
        <f>CONCATENATE(январь!AA294,$BZ$1,февраль!AA294,$BZ$1,март!AA294,$BZ$1,апрель!AA294,$BZ$1,май!AA294,$BZ$1,июнь!AA294,$BZ$1,июль!AA294,$BZ$1,август!AA294,$BZ$1,сентябрь!AA294,$BZ$1,октябрь!AA294,$BZ$1,ноябрь!AA294,$BZ$1,декабрь!AA294)</f>
        <v xml:space="preserve">           </v>
      </c>
      <c r="AE294" s="36">
        <f>январь!AB294+февраль!AB294+март!AB294+апрель!AB294+май!AB294+июнь!AB294+июль!AB294+август!AB294+сентябрь!AB294+октябрь!AB294+ноябрь!AB294+декабрь!AB294</f>
        <v>0</v>
      </c>
      <c r="AF294" s="36">
        <f>январь!AC294+февраль!AC294+март!AC294+апрель!AC294+май!AC294+июнь!AC294+июль!AC294+август!AC294+сентябрь!AC294+октябрь!AC294+ноябрь!AC294+декабрь!AC294</f>
        <v>0</v>
      </c>
      <c r="AG294" s="36">
        <f>январь!AD294+февраль!AD294+март!AD294+апрель!AD294+май!AD294+июнь!AD294+июль!AD294+август!AD294+сентябрь!AD294+октябрь!AD294+ноябрь!AD294+декабрь!AD294</f>
        <v>0</v>
      </c>
      <c r="AH294" s="36">
        <f>январь!AE294+февраль!AE294+март!AE294+апрель!AE294+май!AE294+июнь!AE294+июль!AE294+август!AE294+сентябрь!AE294+октябрь!AE294+ноябрь!AE294+декабрь!AE294</f>
        <v>0</v>
      </c>
      <c r="AI294" s="36">
        <f>январь!AF294+февраль!AF294+март!AF294+апрель!AF294+май!AF294+июнь!AF294+июль!AF294+август!AF294+сентябрь!AF294+октябрь!AF294+ноябрь!AF294+декабрь!AF294</f>
        <v>0</v>
      </c>
      <c r="AJ294" s="36">
        <f>январь!AG294+февраль!AG294+март!AG294+апрель!AG294+май!AG294+июнь!AG294+июль!AG294+август!AG294+сентябрь!AG294+октябрь!AG294+ноябрь!AG294+декабрь!AG294</f>
        <v>0</v>
      </c>
      <c r="AK294" s="29">
        <f>январь!AH294+февраль!AH294+март!AH294+апрель!AH294+май!AH294+июнь!AH294+июль!AH294+август!AH294+сентябрь!AH294+октябрь!AH294+ноябрь!AH294+декабрь!AH294</f>
        <v>0</v>
      </c>
      <c r="AL294" s="36">
        <f>январь!AI294+февраль!AI294+март!AI294+апрель!AI294+май!AI294+июнь!AI294+июль!AI294+август!AI294+сентябрь!AI294+октябрь!AI294+ноябрь!AI294+декабрь!AI294</f>
        <v>0</v>
      </c>
      <c r="AM294" s="29">
        <f>январь!AJ294+февраль!AJ294+март!AJ294+апрель!AJ294+май!AJ294+июнь!AJ294+июль!AJ294+август!AJ294+сентябрь!AJ294+октябрь!AJ294+ноябрь!AJ294+декабрь!AJ294</f>
        <v>0</v>
      </c>
      <c r="AN294" s="36">
        <f>январь!AK294+февраль!AK294+март!AK294+апрель!AK294+май!AK294+июнь!AK294+июль!AK294+август!AK294+сентябрь!AK294+октябрь!AK294+ноябрь!AK294+декабрь!AK294</f>
        <v>0</v>
      </c>
      <c r="AO294" s="36">
        <f>январь!AL294+февраль!AL294+март!AL294+апрель!AL294+май!AL294+июнь!AL294+июль!AL294+август!AL294+сентябрь!AL294+октябрь!AL294+ноябрь!AL294+декабрь!AL294</f>
        <v>0</v>
      </c>
      <c r="AP294" s="36">
        <f>январь!AM294+февраль!AM294+март!AM294+апрель!AM294+май!AM294+июнь!AM294+июль!AM294+август!AM294+сентябрь!AM294+октябрь!AM294+ноябрь!AM294+декабрь!AM294</f>
        <v>0</v>
      </c>
      <c r="AQ294" s="29">
        <f>январь!AN294+февраль!AN294+март!AN294+апрель!AN294+май!AN294+июнь!AN294+июль!AN294+август!AN294+сентябрь!AN294+октябрь!AN294+ноябрь!AN294+декабрь!AN294</f>
        <v>0</v>
      </c>
      <c r="AR294" s="36">
        <f>январь!AO294+февраль!AO294+март!AO294+апрель!AO294+май!AO294+июнь!AO294+июль!AO294+август!AO294+сентябрь!AO294+октябрь!AO294+ноябрь!AO294+декабрь!AO294</f>
        <v>0</v>
      </c>
      <c r="AS294" s="29">
        <f>январь!AP294+февраль!AP294+март!AP294+апрель!AP294+май!AP294+июнь!AP294+июль!AP294+август!AP294+сентябрь!AP294+октябрь!AP294+ноябрь!AP294+декабрь!AP294</f>
        <v>0</v>
      </c>
      <c r="AT294" s="36">
        <f>январь!AQ294+февраль!AQ294+март!AQ294+апрель!AQ294+май!AQ294+июнь!AQ294+июль!AQ294+август!AQ294+сентябрь!AQ294+октябрь!AQ294+ноябрь!AQ294+декабрь!AQ294</f>
        <v>0</v>
      </c>
      <c r="AU294" s="29">
        <f>январь!AR294+февраль!AR294+март!AR294+апрель!AR294+май!AR294+июнь!AR294+июль!AR294+август!AR294+сентябрь!AR294+октябрь!AR294+ноябрь!AR294+декабрь!AR294</f>
        <v>0</v>
      </c>
      <c r="AV294" s="36">
        <f>январь!AS294+февраль!AS294+март!AS294+апрель!AS294+май!AS294+июнь!AS294+июль!AS294+август!AS294+сентябрь!AS294+октябрь!AS294+ноябрь!AS294+декабрь!AS294</f>
        <v>0</v>
      </c>
      <c r="AW294" s="36">
        <f>январь!AT294+февраль!AT294+март!AT294+апрель!AT294+май!AT294+июнь!AT294+июль!AT294+август!AT294+сентябрь!AT294+октябрь!AT294+ноябрь!AT294+декабрь!AT294</f>
        <v>0</v>
      </c>
      <c r="AX294" s="36">
        <f>январь!AU294+февраль!AU294+март!AU294+апрель!AU294+май!AU294+июнь!AU294+июль!AU294+август!AU294+сентябрь!AU294+октябрь!AU294+ноябрь!AU294+декабрь!AU294</f>
        <v>0</v>
      </c>
      <c r="AY294" s="29">
        <f>январь!AV294+февраль!AV294+март!AV294+апрель!AV294+май!AV294+июнь!AV294+июль!AV294+август!AV294+сентябрь!AV294+октябрь!AV294+ноябрь!AV294+декабрь!AV294</f>
        <v>0</v>
      </c>
      <c r="AZ294" s="36">
        <f>январь!AW294+февраль!AW294+март!AW294+апрель!AW294+май!AW294+июнь!AW294+июль!AW294+август!AW294+сентябрь!AW294+октябрь!AW294+ноябрь!AW294+декабрь!AW294</f>
        <v>0</v>
      </c>
      <c r="BA294" s="36">
        <f>январь!AX294+февраль!AX294+март!AX294+апрель!AX294+май!AX294+июнь!AX294+июль!AX294+август!AX294+сентябрь!AX294+октябрь!AX294+ноябрь!AX294+декабрь!AX294</f>
        <v>0</v>
      </c>
      <c r="BB294" s="36">
        <f>январь!AY294+февраль!AY294+март!AY294+апрель!AY294+май!AY294+июнь!AY294+июль!AY294+август!AY294+сентябрь!AY294+октябрь!AY294+ноябрь!AY294+декабрь!AY294</f>
        <v>0</v>
      </c>
      <c r="BC294" s="29">
        <f>январь!AZ294+февраль!AZ294+март!AZ294+апрель!AZ294+май!AZ294+июнь!AZ294+июль!AZ294+август!AZ294+сентябрь!AZ294+октябрь!AZ294+ноябрь!AZ294+декабрь!AZ294</f>
        <v>0</v>
      </c>
      <c r="BD294" s="36">
        <f>январь!BA294+февраль!BA294+март!BA294+апрель!BA294+май!BA294+июнь!BA294+июль!BA294+август!BA294+сентябрь!BA294+октябрь!BA294+ноябрь!BA294+декабрь!BA294</f>
        <v>0</v>
      </c>
      <c r="BE294" s="36">
        <f>январь!BB294+февраль!BB294+март!BB294+апрель!BB294+май!BB294+июнь!BB294+июль!BB294+август!BB294+сентябрь!BB294+октябрь!BB294+ноябрь!BB294+декабрь!BB294</f>
        <v>0</v>
      </c>
      <c r="BF294" s="36">
        <f>январь!BC294+февраль!BC294+март!BC294+апрель!BC294+май!BC294+июнь!BC294+июль!BC294+август!BC294+сентябрь!BC294+октябрь!BC294+ноябрь!BC294+декабрь!BC294</f>
        <v>0</v>
      </c>
      <c r="BG294" s="36">
        <f>январь!BD294+февраль!BD294+март!BD294+апрель!BD294+май!BD294+июнь!BD294+июль!BD294+август!BD294+сентябрь!BD294+октябрь!BD294+ноябрь!BD294+декабрь!BD294</f>
        <v>0</v>
      </c>
      <c r="BH294" s="36">
        <f>январь!BE294+февраль!BE294+март!BE294+апрель!BE294+май!BE294+июнь!BE294+июль!BE294+август!BE294+сентябрь!BE294+октябрь!BE294+ноябрь!BE294+декабрь!BE294</f>
        <v>0</v>
      </c>
      <c r="BI294" s="36">
        <f>январь!BF294+февраль!BF294+март!BF294+апрель!BF294+май!BF294+июнь!BF294+июль!BF294+август!BF294+сентябрь!BF294+октябрь!BF294+ноябрь!BF294+декабрь!BF294</f>
        <v>0</v>
      </c>
      <c r="BJ294" s="36">
        <f>январь!BG294+февраль!BG294+март!BG294+апрель!BG294+май!BG294+июнь!BG294+июль!BG294+август!BG294+сентябрь!BG294+октябрь!BG294+ноябрь!BG294+декабрь!BG294</f>
        <v>0</v>
      </c>
      <c r="BK294" s="36">
        <f>январь!BH294+февраль!BH294+март!BH294+апрель!BH294+май!BH294+июнь!BH294+июль!BH294+август!BH294+сентябрь!BH294+октябрь!BH294+ноябрь!BH294+декабрь!BH294</f>
        <v>0</v>
      </c>
      <c r="BL294" s="36">
        <f>январь!BI294+февраль!BI294+март!BI294+апрель!BI294+май!BI294+июнь!BI294+июль!BI294+август!BI294+сентябрь!BI294+октябрь!BI294+ноябрь!BI294+декабрь!BI294</f>
        <v>0</v>
      </c>
      <c r="BM294" s="29">
        <f>январь!BJ294+февраль!BJ294+март!BJ294+апрель!BJ294+май!BJ294+июнь!BJ294+июль!BJ294+август!BJ294+сентябрь!BJ294+октябрь!BJ294+ноябрь!BJ294+декабрь!BJ294</f>
        <v>0</v>
      </c>
      <c r="BN294" s="36">
        <f>январь!BK294+февраль!BK294+март!BK294+апрель!BK294+май!BK294+июнь!BK294+июль!BK294+август!BK294+сентябрь!BK294+октябрь!BK294+ноябрь!BK294+декабрь!BK294</f>
        <v>0</v>
      </c>
      <c r="BO294" s="29">
        <f>январь!BL294+февраль!BL294+март!BL294+апрель!BL294+май!BL294+июнь!BL294+июль!BL294+август!BL294+сентябрь!BL294+октябрь!BL294+ноябрь!BL294+декабрь!BL294</f>
        <v>5</v>
      </c>
      <c r="BP294" s="36">
        <f>январь!BM294+февраль!BM294+март!BM294+апрель!BM294+май!BM294+июнь!BM294+июль!BM294+август!BM294+сентябрь!BM294+октябрь!BM294+ноябрь!BM294+декабрь!BM294</f>
        <v>2.5880000000000001</v>
      </c>
      <c r="BQ294" s="36">
        <f>январь!BN294+февраль!BN294+март!BN294+апрель!BN294+май!BN294+июнь!BN294+июль!BN294+август!BN294+сентябрь!BN294+октябрь!BN294+ноябрь!BN294+декабрь!BN294</f>
        <v>0</v>
      </c>
      <c r="BR294" s="36">
        <f>январь!BO294+февраль!BO294+март!BO294+апрель!BO294+май!BO294+июнь!BO294+июль!BO294+август!BO294+сентябрь!BO294+октябрь!BO294+ноябрь!BO294+декабрь!BO294</f>
        <v>0</v>
      </c>
      <c r="BS294" s="29">
        <f>январь!BP294+февраль!BP294+март!BP294+апрель!BP294+май!BP294+июнь!BP294+июль!BP294+август!BP294+сентябрь!BP294+октябрь!BP294+ноябрь!BP294+декабрь!BP294</f>
        <v>0</v>
      </c>
      <c r="BT294" s="36">
        <f>январь!BQ294+февраль!BQ294+март!BQ294+апрель!BQ294+май!BQ294+июнь!BQ294+июль!BQ294+август!BQ294+сентябрь!BQ294+октябрь!BQ294+ноябрь!BQ294+декабрь!BQ294</f>
        <v>0</v>
      </c>
      <c r="BU294" s="29">
        <f>январь!BR294+февраль!BR294+март!BR294+апрель!BR294+май!BR294+июнь!BR294+июль!BR294+август!BR294+сентябрь!BR294+октябрь!BR294+ноябрь!BR294+декабрь!BR294</f>
        <v>0</v>
      </c>
      <c r="BV294" s="36">
        <f>январь!BS294+февраль!BS294+март!BS294+апрель!BS294+май!BS294+июнь!BS294+июль!BS294+август!BS294+сентябрь!BS294+октябрь!BS294+ноябрь!BS294+декабрь!BS294</f>
        <v>0</v>
      </c>
      <c r="BW294" s="36">
        <f>январь!BT294+февраль!BT294+март!BT294+апрель!BT294+май!BT294+июнь!BT294+июль!BT294+август!BT294+сентябрь!BT294+октябрь!BT294+ноябрь!BT294+декабрь!BT294</f>
        <v>0</v>
      </c>
      <c r="BX294" s="36">
        <f>январь!BU294+февраль!BU294+март!BU294+апрель!BU294+май!BU294+июнь!BU294+июль!BU294+август!BU294+сентябрь!BU294+октябрь!BU294+ноябрь!BU294+декабрь!BU294</f>
        <v>0</v>
      </c>
      <c r="BY294" s="36">
        <f>январь!BV294+февраль!BV294+март!BV294+апрель!BV294+май!BV294+июнь!BV294+июль!BV294+август!BV294+сентябрь!BV294+октябрь!BV294+ноябрь!BV294+декабрь!BV294</f>
        <v>4.274</v>
      </c>
      <c r="BZ294" s="77">
        <v>3</v>
      </c>
    </row>
    <row r="295" spans="1:78" x14ac:dyDescent="0.25">
      <c r="A295" s="16">
        <v>293</v>
      </c>
      <c r="B295" s="16">
        <v>2</v>
      </c>
      <c r="C295" s="37" t="s">
        <v>747</v>
      </c>
      <c r="D295" s="51">
        <v>436.19370500483086</v>
      </c>
      <c r="E295" s="25">
        <v>1550.185956</v>
      </c>
      <c r="F295" s="26">
        <f t="shared" si="12"/>
        <v>1967.7556610048309</v>
      </c>
      <c r="G295" s="26">
        <f t="shared" si="13"/>
        <v>417.56970500483084</v>
      </c>
      <c r="H295" s="26">
        <f t="shared" si="14"/>
        <v>18.623999999999999</v>
      </c>
      <c r="I295" s="36">
        <f>январь!F295+февраль!F295+март!F295+апрель!F295+май!F295+июнь!F295+июль!F295+август!F295+сентябрь!F295+октябрь!F295+ноябрь!F295+декабрь!F295</f>
        <v>0</v>
      </c>
      <c r="J295" s="36">
        <f>январь!G295+февраль!G295+март!G295+апрель!G295+май!G295+июнь!G295+июль!G295+август!G295+сентябрь!G295+октябрь!G295+ноябрь!G295+декабрь!G295</f>
        <v>0</v>
      </c>
      <c r="K295" s="36">
        <f>январь!H295+февраль!H295+март!H295+апрель!H295+май!H295+июнь!H295+июль!H295+август!H295+сентябрь!H295+октябрь!H295+ноябрь!H295+декабрь!H295</f>
        <v>0</v>
      </c>
      <c r="L295" s="27">
        <f>январь!I295+февраль!I295+март!I295+апрель!I295+май!I295+июнь!I295+июль!I295+август!I295+сентябрь!I295+октябрь!I295+ноябрь!I295+декабрь!I295</f>
        <v>0</v>
      </c>
      <c r="M295" s="36">
        <f>январь!J295+февраль!J295+март!J295+апрель!J295+май!J295+июнь!J295+июль!J295+август!J295+сентябрь!J295+октябрь!J295+ноябрь!J295+декабрь!J295</f>
        <v>0</v>
      </c>
      <c r="N295" s="36">
        <f>январь!K295+февраль!K295+март!K295+апрель!K295+май!K295+июнь!K295+июль!K295+август!K295+сентябрь!K295+октябрь!K295+ноябрь!K295+декабрь!K295</f>
        <v>0</v>
      </c>
      <c r="O295" s="36">
        <f>январь!L295+февраль!L295+март!L295+апрель!L295+май!L295+июнь!L295+июль!L295+август!L295+сентябрь!L295+октябрь!L295+ноябрь!L295+декабрь!L295</f>
        <v>0</v>
      </c>
      <c r="P295" s="36">
        <f>январь!M295+февраль!M295+март!M295+апрель!M295+май!M295+июнь!M295+июль!M295+август!M295+сентябрь!M295+октябрь!M295+ноябрь!M295+декабрь!M295</f>
        <v>0</v>
      </c>
      <c r="Q295" s="36">
        <f>январь!N295+февраль!N295+март!N295+апрель!N295+май!N295+июнь!N295+июль!N295+август!N295+сентябрь!N295+октябрь!N295+ноябрь!N295+декабрь!N295</f>
        <v>0</v>
      </c>
      <c r="R295" s="29">
        <f>январь!O295+февраль!O295+март!O295+апрель!O295+май!O295+июнь!O295+июль!O295+август!O295+сентябрь!O295+октябрь!O295+ноябрь!O295+декабрь!O295</f>
        <v>0</v>
      </c>
      <c r="S295" s="36">
        <f>январь!P295+февраль!P295+март!P295+апрель!P295+май!P295+июнь!P295+июль!P295+август!P295+сентябрь!P295+октябрь!P295+ноябрь!P295+декабрь!P295</f>
        <v>0</v>
      </c>
      <c r="T295" s="29">
        <f>январь!Q295+февраль!Q295+март!Q295+апрель!Q295+май!Q295+июнь!Q295+июль!Q295+август!Q295+сентябрь!Q295+октябрь!Q295+ноябрь!Q295+декабрь!Q295</f>
        <v>0</v>
      </c>
      <c r="U295" s="36">
        <f>январь!R295+февраль!R295+март!R295+апрель!R295+май!R295+июнь!R295+июль!R295+август!R295+сентябрь!R295+октябрь!R295+ноябрь!R295+декабрь!R295</f>
        <v>0</v>
      </c>
      <c r="V295" s="36">
        <f>январь!S295+февраль!S295+март!S295+апрель!S295+май!S295+июнь!S295+июль!S295+август!S295+сентябрь!S295+октябрь!S295+ноябрь!S295+декабрь!S295</f>
        <v>0</v>
      </c>
      <c r="W295" s="36">
        <f>январь!T295+февраль!T295+март!T295+апрель!T295+май!T295+июнь!T295+июль!T295+август!T295+сентябрь!T295+октябрь!T295+ноябрь!T295+декабрь!T295</f>
        <v>0</v>
      </c>
      <c r="X295" s="36">
        <f>январь!U295+февраль!U295+март!U295+апрель!U295+май!U295+июнь!U295+июль!U295+август!U295+сентябрь!U295+октябрь!U295+ноябрь!U295+декабрь!U295</f>
        <v>0</v>
      </c>
      <c r="Y295" s="36">
        <f>январь!V295+февраль!V295+март!V295+апрель!V295+май!V295+июнь!V295+июль!V295+август!V295+сентябрь!V295+октябрь!V295+ноябрь!V295+декабрь!V295</f>
        <v>0</v>
      </c>
      <c r="Z295" s="36">
        <f>январь!W295+февраль!W295+март!W295+апрель!W295+май!W295+июнь!W295+июль!W295+август!W295+сентябрь!W295+октябрь!W295+ноябрь!W295+декабрь!W295</f>
        <v>0</v>
      </c>
      <c r="AA295" s="36">
        <f>январь!X295+февраль!X295+март!X295+апрель!X295+май!X295+июнь!X295+июль!X295+август!X295+сентябрь!X295+октябрь!X295+ноябрь!X295+декабрь!X295</f>
        <v>0</v>
      </c>
      <c r="AB295" s="29">
        <f>январь!Y295+февраль!Y295+март!Y295+апрель!Y295+май!Y295+июнь!Y295+июль!Y295+август!Y295+сентябрь!Y295+октябрь!Y295+ноябрь!Y295+декабрь!Y295</f>
        <v>0</v>
      </c>
      <c r="AC295" s="36">
        <f>январь!Z295+февраль!Z295+март!Z295+апрель!Z295+май!Z295+июнь!Z295+июль!Z295+август!Z295+сентябрь!Z295+октябрь!Z295+ноябрь!Z295+декабрь!Z295</f>
        <v>0</v>
      </c>
      <c r="AD295" s="66" t="str">
        <f>CONCATENATE(январь!AA295,$BZ$1,февраль!AA295,$BZ$1,март!AA295,$BZ$1,апрель!AA295,$BZ$1,май!AA295,$BZ$1,июнь!AA295,$BZ$1,июль!AA295,$BZ$1,август!AA295,$BZ$1,сентябрь!AA295,$BZ$1,октябрь!AA295,$BZ$1,ноябрь!AA295,$BZ$1,декабрь!AA295)</f>
        <v xml:space="preserve">           </v>
      </c>
      <c r="AE295" s="36">
        <f>январь!AB295+февраль!AB295+март!AB295+апрель!AB295+май!AB295+июнь!AB295+июль!AB295+август!AB295+сентябрь!AB295+октябрь!AB295+ноябрь!AB295+декабрь!AB295</f>
        <v>0</v>
      </c>
      <c r="AF295" s="36">
        <f>январь!AC295+февраль!AC295+март!AC295+апрель!AC295+май!AC295+июнь!AC295+июль!AC295+август!AC295+сентябрь!AC295+октябрь!AC295+ноябрь!AC295+декабрь!AC295</f>
        <v>0</v>
      </c>
      <c r="AG295" s="36">
        <f>январь!AD295+февраль!AD295+март!AD295+апрель!AD295+май!AD295+июнь!AD295+июль!AD295+август!AD295+сентябрь!AD295+октябрь!AD295+ноябрь!AD295+декабрь!AD295</f>
        <v>0</v>
      </c>
      <c r="AH295" s="36">
        <f>январь!AE295+февраль!AE295+март!AE295+апрель!AE295+май!AE295+июнь!AE295+июль!AE295+август!AE295+сентябрь!AE295+октябрь!AE295+ноябрь!AE295+декабрь!AE295</f>
        <v>0</v>
      </c>
      <c r="AI295" s="36">
        <f>январь!AF295+февраль!AF295+март!AF295+апрель!AF295+май!AF295+июнь!AF295+июль!AF295+август!AF295+сентябрь!AF295+октябрь!AF295+ноябрь!AF295+декабрь!AF295</f>
        <v>0</v>
      </c>
      <c r="AJ295" s="36">
        <f>январь!AG295+февраль!AG295+март!AG295+апрель!AG295+май!AG295+июнь!AG295+июль!AG295+август!AG295+сентябрь!AG295+октябрь!AG295+ноябрь!AG295+декабрь!AG295</f>
        <v>0</v>
      </c>
      <c r="AK295" s="29">
        <f>январь!AH295+февраль!AH295+март!AH295+апрель!AH295+май!AH295+июнь!AH295+июль!AH295+август!AH295+сентябрь!AH295+октябрь!AH295+ноябрь!AH295+декабрь!AH295</f>
        <v>0</v>
      </c>
      <c r="AL295" s="36">
        <f>январь!AI295+февраль!AI295+март!AI295+апрель!AI295+май!AI295+июнь!AI295+июль!AI295+август!AI295+сентябрь!AI295+октябрь!AI295+ноябрь!AI295+декабрь!AI295</f>
        <v>0</v>
      </c>
      <c r="AM295" s="29">
        <f>январь!AJ295+февраль!AJ295+март!AJ295+апрель!AJ295+май!AJ295+июнь!AJ295+июль!AJ295+август!AJ295+сентябрь!AJ295+октябрь!AJ295+ноябрь!AJ295+декабрь!AJ295</f>
        <v>0</v>
      </c>
      <c r="AN295" s="36">
        <f>январь!AK295+февраль!AK295+март!AK295+апрель!AK295+май!AK295+июнь!AK295+июль!AK295+август!AK295+сентябрь!AK295+октябрь!AK295+ноябрь!AK295+декабрь!AK295</f>
        <v>0</v>
      </c>
      <c r="AO295" s="36">
        <f>январь!AL295+февраль!AL295+март!AL295+апрель!AL295+май!AL295+июнь!AL295+июль!AL295+август!AL295+сентябрь!AL295+октябрь!AL295+ноябрь!AL295+декабрь!AL295</f>
        <v>0</v>
      </c>
      <c r="AP295" s="36">
        <f>январь!AM295+февраль!AM295+март!AM295+апрель!AM295+май!AM295+июнь!AM295+июль!AM295+август!AM295+сентябрь!AM295+октябрь!AM295+ноябрь!AM295+декабрь!AM295</f>
        <v>0</v>
      </c>
      <c r="AQ295" s="29">
        <f>январь!AN295+февраль!AN295+март!AN295+апрель!AN295+май!AN295+июнь!AN295+июль!AN295+август!AN295+сентябрь!AN295+октябрь!AN295+ноябрь!AN295+декабрь!AN295</f>
        <v>0</v>
      </c>
      <c r="AR295" s="36">
        <f>январь!AO295+февраль!AO295+март!AO295+апрель!AO295+май!AO295+июнь!AO295+июль!AO295+август!AO295+сентябрь!AO295+октябрь!AO295+ноябрь!AO295+декабрь!AO295</f>
        <v>0</v>
      </c>
      <c r="AS295" s="29">
        <f>январь!AP295+февраль!AP295+март!AP295+апрель!AP295+май!AP295+июнь!AP295+июль!AP295+август!AP295+сентябрь!AP295+октябрь!AP295+ноябрь!AP295+декабрь!AP295</f>
        <v>0</v>
      </c>
      <c r="AT295" s="36">
        <f>январь!AQ295+февраль!AQ295+март!AQ295+апрель!AQ295+май!AQ295+июнь!AQ295+июль!AQ295+август!AQ295+сентябрь!AQ295+октябрь!AQ295+ноябрь!AQ295+декабрь!AQ295</f>
        <v>0</v>
      </c>
      <c r="AU295" s="29">
        <f>январь!AR295+февраль!AR295+март!AR295+апрель!AR295+май!AR295+июнь!AR295+июль!AR295+август!AR295+сентябрь!AR295+октябрь!AR295+ноябрь!AR295+декабрь!AR295</f>
        <v>0</v>
      </c>
      <c r="AV295" s="36">
        <f>январь!AS295+февраль!AS295+март!AS295+апрель!AS295+май!AS295+июнь!AS295+июль!AS295+август!AS295+сентябрь!AS295+октябрь!AS295+ноябрь!AS295+декабрь!AS295</f>
        <v>0</v>
      </c>
      <c r="AW295" s="36">
        <f>январь!AT295+февраль!AT295+март!AT295+апрель!AT295+май!AT295+июнь!AT295+июль!AT295+август!AT295+сентябрь!AT295+октябрь!AT295+ноябрь!AT295+декабрь!AT295</f>
        <v>0</v>
      </c>
      <c r="AX295" s="36">
        <f>январь!AU295+февраль!AU295+март!AU295+апрель!AU295+май!AU295+июнь!AU295+июль!AU295+август!AU295+сентябрь!AU295+октябрь!AU295+ноябрь!AU295+декабрь!AU295</f>
        <v>0</v>
      </c>
      <c r="AY295" s="29">
        <f>январь!AV295+февраль!AV295+март!AV295+апрель!AV295+май!AV295+июнь!AV295+июль!AV295+август!AV295+сентябрь!AV295+октябрь!AV295+ноябрь!AV295+декабрь!AV295</f>
        <v>0</v>
      </c>
      <c r="AZ295" s="36">
        <f>январь!AW295+февраль!AW295+март!AW295+апрель!AW295+май!AW295+июнь!AW295+июль!AW295+август!AW295+сентябрь!AW295+октябрь!AW295+ноябрь!AW295+декабрь!AW295</f>
        <v>0</v>
      </c>
      <c r="BA295" s="36">
        <f>январь!AX295+февраль!AX295+март!AX295+апрель!AX295+май!AX295+июнь!AX295+июль!AX295+август!AX295+сентябрь!AX295+октябрь!AX295+ноябрь!AX295+декабрь!AX295</f>
        <v>0</v>
      </c>
      <c r="BB295" s="36">
        <f>январь!AY295+февраль!AY295+март!AY295+апрель!AY295+май!AY295+июнь!AY295+июль!AY295+август!AY295+сентябрь!AY295+октябрь!AY295+ноябрь!AY295+декабрь!AY295</f>
        <v>0</v>
      </c>
      <c r="BC295" s="29">
        <f>январь!AZ295+февраль!AZ295+март!AZ295+апрель!AZ295+май!AZ295+июнь!AZ295+июль!AZ295+август!AZ295+сентябрь!AZ295+октябрь!AZ295+ноябрь!AZ295+декабрь!AZ295</f>
        <v>0</v>
      </c>
      <c r="BD295" s="36">
        <f>январь!BA295+февраль!BA295+март!BA295+апрель!BA295+май!BA295+июнь!BA295+июль!BA295+август!BA295+сентябрь!BA295+октябрь!BA295+ноябрь!BA295+декабрь!BA295</f>
        <v>0</v>
      </c>
      <c r="BE295" s="36">
        <f>январь!BB295+февраль!BB295+март!BB295+апрель!BB295+май!BB295+июнь!BB295+июль!BB295+август!BB295+сентябрь!BB295+октябрь!BB295+ноябрь!BB295+декабрь!BB295</f>
        <v>0</v>
      </c>
      <c r="BF295" s="36">
        <f>январь!BC295+февраль!BC295+март!BC295+апрель!BC295+май!BC295+июнь!BC295+июль!BC295+август!BC295+сентябрь!BC295+октябрь!BC295+ноябрь!BC295+декабрь!BC295</f>
        <v>0</v>
      </c>
      <c r="BG295" s="36">
        <f>январь!BD295+февраль!BD295+март!BD295+апрель!BD295+май!BD295+июнь!BD295+июль!BD295+август!BD295+сентябрь!BD295+октябрь!BD295+ноябрь!BD295+декабрь!BD295</f>
        <v>0</v>
      </c>
      <c r="BH295" s="36">
        <f>январь!BE295+февраль!BE295+март!BE295+апрель!BE295+май!BE295+июнь!BE295+июль!BE295+август!BE295+сентябрь!BE295+октябрь!BE295+ноябрь!BE295+декабрь!BE295</f>
        <v>0</v>
      </c>
      <c r="BI295" s="36">
        <f>январь!BF295+февраль!BF295+март!BF295+апрель!BF295+май!BF295+июнь!BF295+июль!BF295+август!BF295+сентябрь!BF295+октябрь!BF295+ноябрь!BF295+декабрь!BF295</f>
        <v>3.0000000000000001E-3</v>
      </c>
      <c r="BJ295" s="36">
        <f>январь!BG295+февраль!BG295+март!BG295+апрель!BG295+май!BG295+июнь!BG295+июль!BG295+август!BG295+сентябрь!BG295+октябрь!BG295+ноябрь!BG295+декабрь!BG295</f>
        <v>3.89</v>
      </c>
      <c r="BK295" s="36">
        <f>январь!BH295+февраль!BH295+март!BH295+апрель!BH295+май!BH295+июнь!BH295+июль!BH295+август!BH295+сентябрь!BH295+октябрь!BH295+ноябрь!BH295+декабрь!BH295</f>
        <v>0</v>
      </c>
      <c r="BL295" s="36">
        <f>январь!BI295+февраль!BI295+март!BI295+апрель!BI295+май!BI295+июнь!BI295+июль!BI295+август!BI295+сентябрь!BI295+октябрь!BI295+ноябрь!BI295+декабрь!BI295</f>
        <v>0</v>
      </c>
      <c r="BM295" s="29">
        <f>январь!BJ295+февраль!BJ295+март!BJ295+апрель!BJ295+май!BJ295+июнь!BJ295+июль!BJ295+август!BJ295+сентябрь!BJ295+октябрь!BJ295+ноябрь!BJ295+декабрь!BJ295</f>
        <v>0</v>
      </c>
      <c r="BN295" s="36">
        <f>январь!BK295+февраль!BK295+март!BK295+апрель!BK295+май!BK295+июнь!BK295+июль!BK295+август!BK295+сентябрь!BK295+октябрь!BK295+ноябрь!BK295+декабрь!BK295</f>
        <v>0</v>
      </c>
      <c r="BO295" s="29">
        <f>январь!BL295+февраль!BL295+март!BL295+апрель!BL295+май!BL295+июнь!BL295+июль!BL295+август!BL295+сентябрь!BL295+октябрь!BL295+ноябрь!BL295+декабрь!BL295</f>
        <v>6</v>
      </c>
      <c r="BP295" s="36">
        <f>январь!BM295+февраль!BM295+март!BM295+апрель!BM295+май!BM295+июнь!BM295+июль!BM295+август!BM295+сентябрь!BM295+октябрь!BM295+ноябрь!BM295+декабрь!BM295</f>
        <v>6.3570000000000002</v>
      </c>
      <c r="BQ295" s="36">
        <f>январь!BN295+февраль!BN295+март!BN295+апрель!BN295+май!BN295+июнь!BN295+июль!BN295+август!BN295+сентябрь!BN295+октябрь!BN295+ноябрь!BN295+декабрь!BN295</f>
        <v>0</v>
      </c>
      <c r="BR295" s="36">
        <f>январь!BO295+февраль!BO295+март!BO295+апрель!BO295+май!BO295+июнь!BO295+июль!BO295+август!BO295+сентябрь!BO295+октябрь!BO295+ноябрь!BO295+декабрь!BO295</f>
        <v>0</v>
      </c>
      <c r="BS295" s="29">
        <f>январь!BP295+февраль!BP295+март!BP295+апрель!BP295+май!BP295+июнь!BP295+июль!BP295+август!BP295+сентябрь!BP295+октябрь!BP295+ноябрь!BP295+декабрь!BP295</f>
        <v>2</v>
      </c>
      <c r="BT295" s="36">
        <f>январь!BQ295+февраль!BQ295+март!BQ295+апрель!BQ295+май!BQ295+июнь!BQ295+июль!BQ295+август!BQ295+сентябрь!BQ295+октябрь!BQ295+ноябрь!BQ295+декабрь!BQ295</f>
        <v>4.7930000000000001</v>
      </c>
      <c r="BU295" s="29">
        <f>январь!BR295+февраль!BR295+март!BR295+апрель!BR295+май!BR295+июнь!BR295+июль!BR295+август!BR295+сентябрь!BR295+октябрь!BR295+ноябрь!BR295+декабрь!BR295</f>
        <v>0</v>
      </c>
      <c r="BV295" s="36">
        <f>январь!BS295+февраль!BS295+март!BS295+апрель!BS295+май!BS295+июнь!BS295+июль!BS295+август!BS295+сентябрь!BS295+октябрь!BS295+ноябрь!BS295+декабрь!BS295</f>
        <v>0</v>
      </c>
      <c r="BW295" s="36">
        <f>январь!BT295+февраль!BT295+март!BT295+апрель!BT295+май!BT295+июнь!BT295+июль!BT295+август!BT295+сентябрь!BT295+октябрь!BT295+ноябрь!BT295+декабрь!BT295</f>
        <v>0</v>
      </c>
      <c r="BX295" s="36">
        <f>январь!BU295+февраль!BU295+март!BU295+апрель!BU295+май!BU295+июнь!BU295+июль!BU295+август!BU295+сентябрь!BU295+октябрь!BU295+ноябрь!BU295+декабрь!BU295</f>
        <v>0</v>
      </c>
      <c r="BY295" s="36">
        <f>январь!BV295+февраль!BV295+март!BV295+апрель!BV295+май!BV295+июнь!BV295+июль!BV295+август!BV295+сентябрь!BV295+октябрь!BV295+ноябрь!BV295+декабрь!BV295</f>
        <v>3.5840000000000001</v>
      </c>
      <c r="BZ295" s="77">
        <v>2</v>
      </c>
    </row>
    <row r="296" spans="1:78" x14ac:dyDescent="0.25">
      <c r="A296" s="16">
        <v>294</v>
      </c>
      <c r="B296" s="16">
        <v>2</v>
      </c>
      <c r="C296" s="37" t="s">
        <v>748</v>
      </c>
      <c r="D296" s="51">
        <v>68.20128444444444</v>
      </c>
      <c r="E296" s="25">
        <v>-20.879159999999999</v>
      </c>
      <c r="F296" s="26">
        <f t="shared" si="12"/>
        <v>36.416124444444442</v>
      </c>
      <c r="G296" s="26">
        <f t="shared" si="13"/>
        <v>57.295284444444441</v>
      </c>
      <c r="H296" s="26">
        <f t="shared" si="14"/>
        <v>10.906000000000001</v>
      </c>
      <c r="I296" s="36">
        <f>январь!F296+февраль!F296+март!F296+апрель!F296+май!F296+июнь!F296+июль!F296+август!F296+сентябрь!F296+октябрь!F296+ноябрь!F296+декабрь!F296</f>
        <v>0</v>
      </c>
      <c r="J296" s="36">
        <f>январь!G296+февраль!G296+март!G296+апрель!G296+май!G296+июнь!G296+июль!G296+август!G296+сентябрь!G296+октябрь!G296+ноябрь!G296+декабрь!G296</f>
        <v>0</v>
      </c>
      <c r="K296" s="36">
        <f>январь!H296+февраль!H296+март!H296+апрель!H296+май!H296+июнь!H296+июль!H296+август!H296+сентябрь!H296+октябрь!H296+ноябрь!H296+декабрь!H296</f>
        <v>0</v>
      </c>
      <c r="L296" s="27">
        <f>январь!I296+февраль!I296+март!I296+апрель!I296+май!I296+июнь!I296+июль!I296+август!I296+сентябрь!I296+октябрь!I296+ноябрь!I296+декабрь!I296</f>
        <v>0</v>
      </c>
      <c r="M296" s="36">
        <f>январь!J296+февраль!J296+март!J296+апрель!J296+май!J296+июнь!J296+июль!J296+август!J296+сентябрь!J296+октябрь!J296+ноябрь!J296+декабрь!J296</f>
        <v>0</v>
      </c>
      <c r="N296" s="36">
        <f>январь!K296+февраль!K296+март!K296+апрель!K296+май!K296+июнь!K296+июль!K296+август!K296+сентябрь!K296+октябрь!K296+ноябрь!K296+декабрь!K296</f>
        <v>0</v>
      </c>
      <c r="O296" s="36">
        <f>январь!L296+февраль!L296+март!L296+апрель!L296+май!L296+июнь!L296+июль!L296+август!L296+сентябрь!L296+октябрь!L296+ноябрь!L296+декабрь!L296</f>
        <v>0</v>
      </c>
      <c r="P296" s="36">
        <f>январь!M296+февраль!M296+март!M296+апрель!M296+май!M296+июнь!M296+июль!M296+август!M296+сентябрь!M296+октябрь!M296+ноябрь!M296+декабрь!M296</f>
        <v>0</v>
      </c>
      <c r="Q296" s="36">
        <f>январь!N296+февраль!N296+март!N296+апрель!N296+май!N296+июнь!N296+июль!N296+август!N296+сентябрь!N296+октябрь!N296+ноябрь!N296+декабрь!N296</f>
        <v>0</v>
      </c>
      <c r="R296" s="29">
        <f>январь!O296+февраль!O296+март!O296+апрель!O296+май!O296+июнь!O296+июль!O296+август!O296+сентябрь!O296+октябрь!O296+ноябрь!O296+декабрь!O296</f>
        <v>0</v>
      </c>
      <c r="S296" s="36">
        <f>январь!P296+февраль!P296+март!P296+апрель!P296+май!P296+июнь!P296+июль!P296+август!P296+сентябрь!P296+октябрь!P296+ноябрь!P296+декабрь!P296</f>
        <v>0</v>
      </c>
      <c r="T296" s="29">
        <f>январь!Q296+февраль!Q296+март!Q296+апрель!Q296+май!Q296+июнь!Q296+июль!Q296+август!Q296+сентябрь!Q296+октябрь!Q296+ноябрь!Q296+декабрь!Q296</f>
        <v>0</v>
      </c>
      <c r="U296" s="36">
        <f>январь!R296+февраль!R296+март!R296+апрель!R296+май!R296+июнь!R296+июль!R296+август!R296+сентябрь!R296+октябрь!R296+ноябрь!R296+декабрь!R296</f>
        <v>0</v>
      </c>
      <c r="V296" s="36">
        <f>январь!S296+февраль!S296+март!S296+апрель!S296+май!S296+июнь!S296+июль!S296+август!S296+сентябрь!S296+октябрь!S296+ноябрь!S296+декабрь!S296</f>
        <v>0</v>
      </c>
      <c r="W296" s="36">
        <f>январь!T296+февраль!T296+март!T296+апрель!T296+май!T296+июнь!T296+июль!T296+август!T296+сентябрь!T296+октябрь!T296+ноябрь!T296+декабрь!T296</f>
        <v>0</v>
      </c>
      <c r="X296" s="36">
        <f>январь!U296+февраль!U296+март!U296+апрель!U296+май!U296+июнь!U296+июль!U296+август!U296+сентябрь!U296+октябрь!U296+ноябрь!U296+декабрь!U296</f>
        <v>0</v>
      </c>
      <c r="Y296" s="36">
        <f>январь!V296+февраль!V296+март!V296+апрель!V296+май!V296+июнь!V296+июль!V296+август!V296+сентябрь!V296+октябрь!V296+ноябрь!V296+декабрь!V296</f>
        <v>0</v>
      </c>
      <c r="Z296" s="36">
        <f>январь!W296+февраль!W296+март!W296+апрель!W296+май!W296+июнь!W296+июль!W296+август!W296+сентябрь!W296+октябрь!W296+ноябрь!W296+декабрь!W296</f>
        <v>0</v>
      </c>
      <c r="AA296" s="36">
        <f>январь!X296+февраль!X296+март!X296+апрель!X296+май!X296+июнь!X296+июль!X296+август!X296+сентябрь!X296+октябрь!X296+ноябрь!X296+декабрь!X296</f>
        <v>0</v>
      </c>
      <c r="AB296" s="29">
        <f>январь!Y296+февраль!Y296+март!Y296+апрель!Y296+май!Y296+июнь!Y296+июль!Y296+август!Y296+сентябрь!Y296+октябрь!Y296+ноябрь!Y296+декабрь!Y296</f>
        <v>0</v>
      </c>
      <c r="AC296" s="36">
        <f>январь!Z296+февраль!Z296+март!Z296+апрель!Z296+май!Z296+июнь!Z296+июль!Z296+август!Z296+сентябрь!Z296+октябрь!Z296+ноябрь!Z296+декабрь!Z296</f>
        <v>0</v>
      </c>
      <c r="AD296" s="66" t="str">
        <f>CONCATENATE(январь!AA296,$BZ$1,февраль!AA296,$BZ$1,март!AA296,$BZ$1,апрель!AA296,$BZ$1,май!AA296,$BZ$1,июнь!AA296,$BZ$1,июль!AA296,$BZ$1,август!AA296,$BZ$1,сентябрь!AA296,$BZ$1,октябрь!AA296,$BZ$1,ноябрь!AA296,$BZ$1,декабрь!AA296)</f>
        <v xml:space="preserve">           </v>
      </c>
      <c r="AE296" s="36">
        <f>январь!AB296+февраль!AB296+март!AB296+апрель!AB296+май!AB296+июнь!AB296+июль!AB296+август!AB296+сентябрь!AB296+октябрь!AB296+ноябрь!AB296+декабрь!AB296</f>
        <v>0</v>
      </c>
      <c r="AF296" s="36">
        <f>январь!AC296+февраль!AC296+март!AC296+апрель!AC296+май!AC296+июнь!AC296+июль!AC296+август!AC296+сентябрь!AC296+октябрь!AC296+ноябрь!AC296+декабрь!AC296</f>
        <v>0</v>
      </c>
      <c r="AG296" s="36">
        <f>январь!AD296+февраль!AD296+март!AD296+апрель!AD296+май!AD296+июнь!AD296+июль!AD296+август!AD296+сентябрь!AD296+октябрь!AD296+ноябрь!AD296+декабрь!AD296</f>
        <v>0</v>
      </c>
      <c r="AH296" s="36">
        <f>январь!AE296+февраль!AE296+март!AE296+апрель!AE296+май!AE296+июнь!AE296+июль!AE296+август!AE296+сентябрь!AE296+октябрь!AE296+ноябрь!AE296+декабрь!AE296</f>
        <v>0</v>
      </c>
      <c r="AI296" s="36">
        <f>январь!AF296+февраль!AF296+март!AF296+апрель!AF296+май!AF296+июнь!AF296+июль!AF296+август!AF296+сентябрь!AF296+октябрь!AF296+ноябрь!AF296+декабрь!AF296</f>
        <v>0</v>
      </c>
      <c r="AJ296" s="36">
        <f>январь!AG296+февраль!AG296+март!AG296+апрель!AG296+май!AG296+июнь!AG296+июль!AG296+август!AG296+сентябрь!AG296+октябрь!AG296+ноябрь!AG296+декабрь!AG296</f>
        <v>0</v>
      </c>
      <c r="AK296" s="29">
        <f>январь!AH296+февраль!AH296+март!AH296+апрель!AH296+май!AH296+июнь!AH296+июль!AH296+август!AH296+сентябрь!AH296+октябрь!AH296+ноябрь!AH296+декабрь!AH296</f>
        <v>0</v>
      </c>
      <c r="AL296" s="36">
        <f>январь!AI296+февраль!AI296+март!AI296+апрель!AI296+май!AI296+июнь!AI296+июль!AI296+август!AI296+сентябрь!AI296+октябрь!AI296+ноябрь!AI296+декабрь!AI296</f>
        <v>0</v>
      </c>
      <c r="AM296" s="29">
        <f>январь!AJ296+февраль!AJ296+март!AJ296+апрель!AJ296+май!AJ296+июнь!AJ296+июль!AJ296+август!AJ296+сентябрь!AJ296+октябрь!AJ296+ноябрь!AJ296+декабрь!AJ296</f>
        <v>0</v>
      </c>
      <c r="AN296" s="36">
        <f>январь!AK296+февраль!AK296+март!AK296+апрель!AK296+май!AK296+июнь!AK296+июль!AK296+август!AK296+сентябрь!AK296+октябрь!AK296+ноябрь!AK296+декабрь!AK296</f>
        <v>0</v>
      </c>
      <c r="AO296" s="36">
        <f>январь!AL296+февраль!AL296+март!AL296+апрель!AL296+май!AL296+июнь!AL296+июль!AL296+август!AL296+сентябрь!AL296+октябрь!AL296+ноябрь!AL296+декабрь!AL296</f>
        <v>0</v>
      </c>
      <c r="AP296" s="36">
        <f>январь!AM296+февраль!AM296+март!AM296+апрель!AM296+май!AM296+июнь!AM296+июль!AM296+август!AM296+сентябрь!AM296+октябрь!AM296+ноябрь!AM296+декабрь!AM296</f>
        <v>0</v>
      </c>
      <c r="AQ296" s="29">
        <f>январь!AN296+февраль!AN296+март!AN296+апрель!AN296+май!AN296+июнь!AN296+июль!AN296+август!AN296+сентябрь!AN296+октябрь!AN296+ноябрь!AN296+декабрь!AN296</f>
        <v>0</v>
      </c>
      <c r="AR296" s="36">
        <f>январь!AO296+февраль!AO296+март!AO296+апрель!AO296+май!AO296+июнь!AO296+июль!AO296+август!AO296+сентябрь!AO296+октябрь!AO296+ноябрь!AO296+декабрь!AO296</f>
        <v>0</v>
      </c>
      <c r="AS296" s="29">
        <f>январь!AP296+февраль!AP296+март!AP296+апрель!AP296+май!AP296+июнь!AP296+июль!AP296+август!AP296+сентябрь!AP296+октябрь!AP296+ноябрь!AP296+декабрь!AP296</f>
        <v>0</v>
      </c>
      <c r="AT296" s="36">
        <f>январь!AQ296+февраль!AQ296+март!AQ296+апрель!AQ296+май!AQ296+июнь!AQ296+июль!AQ296+август!AQ296+сентябрь!AQ296+октябрь!AQ296+ноябрь!AQ296+декабрь!AQ296</f>
        <v>0</v>
      </c>
      <c r="AU296" s="29">
        <f>январь!AR296+февраль!AR296+март!AR296+апрель!AR296+май!AR296+июнь!AR296+июль!AR296+август!AR296+сентябрь!AR296+октябрь!AR296+ноябрь!AR296+декабрь!AR296</f>
        <v>0</v>
      </c>
      <c r="AV296" s="36">
        <f>январь!AS296+февраль!AS296+март!AS296+апрель!AS296+май!AS296+июнь!AS296+июль!AS296+август!AS296+сентябрь!AS296+октябрь!AS296+ноябрь!AS296+декабрь!AS296</f>
        <v>0</v>
      </c>
      <c r="AW296" s="36">
        <f>январь!AT296+февраль!AT296+март!AT296+апрель!AT296+май!AT296+июнь!AT296+июль!AT296+август!AT296+сентябрь!AT296+октябрь!AT296+ноябрь!AT296+декабрь!AT296</f>
        <v>0</v>
      </c>
      <c r="AX296" s="36">
        <f>январь!AU296+февраль!AU296+март!AU296+апрель!AU296+май!AU296+июнь!AU296+июль!AU296+август!AU296+сентябрь!AU296+октябрь!AU296+ноябрь!AU296+декабрь!AU296</f>
        <v>0</v>
      </c>
      <c r="AY296" s="29">
        <f>январь!AV296+февраль!AV296+март!AV296+апрель!AV296+май!AV296+июнь!AV296+июль!AV296+август!AV296+сентябрь!AV296+октябрь!AV296+ноябрь!AV296+декабрь!AV296</f>
        <v>0</v>
      </c>
      <c r="AZ296" s="36">
        <f>январь!AW296+февраль!AW296+март!AW296+апрель!AW296+май!AW296+июнь!AW296+июль!AW296+август!AW296+сентябрь!AW296+октябрь!AW296+ноябрь!AW296+декабрь!AW296</f>
        <v>0</v>
      </c>
      <c r="BA296" s="36">
        <f>январь!AX296+февраль!AX296+март!AX296+апрель!AX296+май!AX296+июнь!AX296+июль!AX296+август!AX296+сентябрь!AX296+октябрь!AX296+ноябрь!AX296+декабрь!AX296</f>
        <v>0</v>
      </c>
      <c r="BB296" s="36">
        <f>январь!AY296+февраль!AY296+март!AY296+апрель!AY296+май!AY296+июнь!AY296+июль!AY296+август!AY296+сентябрь!AY296+октябрь!AY296+ноябрь!AY296+декабрь!AY296</f>
        <v>0</v>
      </c>
      <c r="BC296" s="29">
        <f>январь!AZ296+февраль!AZ296+март!AZ296+апрель!AZ296+май!AZ296+июнь!AZ296+июль!AZ296+август!AZ296+сентябрь!AZ296+октябрь!AZ296+ноябрь!AZ296+декабрь!AZ296</f>
        <v>0</v>
      </c>
      <c r="BD296" s="36">
        <f>январь!BA296+февраль!BA296+март!BA296+апрель!BA296+май!BA296+июнь!BA296+июль!BA296+август!BA296+сентябрь!BA296+октябрь!BA296+ноябрь!BA296+декабрь!BA296</f>
        <v>0</v>
      </c>
      <c r="BE296" s="36">
        <f>январь!BB296+февраль!BB296+март!BB296+апрель!BB296+май!BB296+июнь!BB296+июль!BB296+август!BB296+сентябрь!BB296+октябрь!BB296+ноябрь!BB296+декабрь!BB296</f>
        <v>0</v>
      </c>
      <c r="BF296" s="36">
        <f>январь!BC296+февраль!BC296+март!BC296+апрель!BC296+май!BC296+июнь!BC296+июль!BC296+август!BC296+сентябрь!BC296+октябрь!BC296+ноябрь!BC296+декабрь!BC296</f>
        <v>0</v>
      </c>
      <c r="BG296" s="36">
        <f>январь!BD296+февраль!BD296+март!BD296+апрель!BD296+май!BD296+июнь!BD296+июль!BD296+август!BD296+сентябрь!BD296+октябрь!BD296+ноябрь!BD296+декабрь!BD296</f>
        <v>0</v>
      </c>
      <c r="BH296" s="36">
        <f>январь!BE296+февраль!BE296+март!BE296+апрель!BE296+май!BE296+июнь!BE296+июль!BE296+август!BE296+сентябрь!BE296+октябрь!BE296+ноябрь!BE296+декабрь!BE296</f>
        <v>0</v>
      </c>
      <c r="BI296" s="36">
        <f>январь!BF296+февраль!BF296+март!BF296+апрель!BF296+май!BF296+июнь!BF296+июль!BF296+август!BF296+сентябрь!BF296+октябрь!BF296+ноябрь!BF296+декабрь!BF296</f>
        <v>0</v>
      </c>
      <c r="BJ296" s="36">
        <f>январь!BG296+февраль!BG296+март!BG296+апрель!BG296+май!BG296+июнь!BG296+июль!BG296+август!BG296+сентябрь!BG296+октябрь!BG296+ноябрь!BG296+декабрь!BG296</f>
        <v>0</v>
      </c>
      <c r="BK296" s="36">
        <f>январь!BH296+февраль!BH296+март!BH296+апрель!BH296+май!BH296+июнь!BH296+июль!BH296+август!BH296+сентябрь!BH296+октябрь!BH296+ноябрь!BH296+декабрь!BH296</f>
        <v>0</v>
      </c>
      <c r="BL296" s="36">
        <f>январь!BI296+февраль!BI296+март!BI296+апрель!BI296+май!BI296+июнь!BI296+июль!BI296+август!BI296+сентябрь!BI296+октябрь!BI296+ноябрь!BI296+декабрь!BI296</f>
        <v>0</v>
      </c>
      <c r="BM296" s="29">
        <f>январь!BJ296+февраль!BJ296+март!BJ296+апрель!BJ296+май!BJ296+июнь!BJ296+июль!BJ296+август!BJ296+сентябрь!BJ296+октябрь!BJ296+ноябрь!BJ296+декабрь!BJ296</f>
        <v>0</v>
      </c>
      <c r="BN296" s="36">
        <f>январь!BK296+февраль!BK296+март!BK296+апрель!BK296+май!BK296+июнь!BK296+июль!BK296+август!BK296+сентябрь!BK296+октябрь!BK296+ноябрь!BK296+декабрь!BK296</f>
        <v>0</v>
      </c>
      <c r="BO296" s="29">
        <f>январь!BL296+февраль!BL296+март!BL296+апрель!BL296+май!BL296+июнь!BL296+июль!BL296+август!BL296+сентябрь!BL296+октябрь!BL296+ноябрь!BL296+декабрь!BL296</f>
        <v>6</v>
      </c>
      <c r="BP296" s="36">
        <f>январь!BM296+февраль!BM296+март!BM296+апрель!BM296+май!BM296+июнь!BM296+июль!BM296+август!BM296+сентябрь!BM296+октябрь!BM296+ноябрь!BM296+декабрь!BM296</f>
        <v>6.3570000000000002</v>
      </c>
      <c r="BQ296" s="36">
        <f>январь!BN296+февраль!BN296+март!BN296+апрель!BN296+май!BN296+июнь!BN296+июль!BN296+август!BN296+сентябрь!BN296+октябрь!BN296+ноябрь!BN296+декабрь!BN296</f>
        <v>0</v>
      </c>
      <c r="BR296" s="36">
        <f>январь!BO296+февраль!BO296+март!BO296+апрель!BO296+май!BO296+июнь!BO296+июль!BO296+август!BO296+сентябрь!BO296+октябрь!BO296+ноябрь!BO296+декабрь!BO296</f>
        <v>0</v>
      </c>
      <c r="BS296" s="29">
        <f>январь!BP296+февраль!BP296+март!BP296+апрель!BP296+май!BP296+июнь!BP296+июль!BP296+август!BP296+сентябрь!BP296+октябрь!BP296+ноябрь!BP296+декабрь!BP296</f>
        <v>0</v>
      </c>
      <c r="BT296" s="36">
        <f>январь!BQ296+февраль!BQ296+март!BQ296+апрель!BQ296+май!BQ296+июнь!BQ296+июль!BQ296+август!BQ296+сентябрь!BQ296+октябрь!BQ296+ноябрь!BQ296+декабрь!BQ296</f>
        <v>0</v>
      </c>
      <c r="BU296" s="29">
        <f>январь!BR296+февраль!BR296+март!BR296+апрель!BR296+май!BR296+июнь!BR296+июль!BR296+август!BR296+сентябрь!BR296+октябрь!BR296+ноябрь!BR296+декабрь!BR296</f>
        <v>0</v>
      </c>
      <c r="BV296" s="36">
        <f>январь!BS296+февраль!BS296+март!BS296+апрель!BS296+май!BS296+июнь!BS296+июль!BS296+август!BS296+сентябрь!BS296+октябрь!BS296+ноябрь!BS296+декабрь!BS296</f>
        <v>0</v>
      </c>
      <c r="BW296" s="36">
        <f>январь!BT296+февраль!BT296+март!BT296+апрель!BT296+май!BT296+июнь!BT296+июль!BT296+август!BT296+сентябрь!BT296+октябрь!BT296+ноябрь!BT296+декабрь!BT296</f>
        <v>0</v>
      </c>
      <c r="BX296" s="36">
        <f>январь!BU296+февраль!BU296+март!BU296+апрель!BU296+май!BU296+июнь!BU296+июль!BU296+август!BU296+сентябрь!BU296+октябрь!BU296+ноябрь!BU296+декабрь!BU296</f>
        <v>0</v>
      </c>
      <c r="BY296" s="36">
        <f>январь!BV296+февраль!BV296+март!BV296+апрель!BV296+май!BV296+июнь!BV296+июль!BV296+август!BV296+сентябрь!BV296+октябрь!BV296+ноябрь!BV296+декабрь!BV296</f>
        <v>4.5490000000000004</v>
      </c>
      <c r="BZ296" s="77">
        <v>0</v>
      </c>
    </row>
    <row r="297" spans="1:78" x14ac:dyDescent="0.25">
      <c r="A297" s="16">
        <v>295</v>
      </c>
      <c r="B297" s="16">
        <v>2</v>
      </c>
      <c r="C297" s="37" t="s">
        <v>749</v>
      </c>
      <c r="D297" s="51">
        <v>86.821295787439595</v>
      </c>
      <c r="E297" s="25">
        <v>-35.912410000000001</v>
      </c>
      <c r="F297" s="26">
        <f t="shared" si="12"/>
        <v>34.201885787439593</v>
      </c>
      <c r="G297" s="26">
        <f t="shared" si="13"/>
        <v>70.114295787439602</v>
      </c>
      <c r="H297" s="26">
        <f t="shared" si="14"/>
        <v>16.707000000000001</v>
      </c>
      <c r="I297" s="36">
        <f>январь!F297+февраль!F297+март!F297+апрель!F297+май!F297+июнь!F297+июль!F297+август!F297+сентябрь!F297+октябрь!F297+ноябрь!F297+декабрь!F297</f>
        <v>0</v>
      </c>
      <c r="J297" s="36">
        <f>январь!G297+февраль!G297+март!G297+апрель!G297+май!G297+июнь!G297+июль!G297+август!G297+сентябрь!G297+октябрь!G297+ноябрь!G297+декабрь!G297</f>
        <v>0</v>
      </c>
      <c r="K297" s="36">
        <f>январь!H297+февраль!H297+март!H297+апрель!H297+май!H297+июнь!H297+июль!H297+август!H297+сентябрь!H297+октябрь!H297+ноябрь!H297+декабрь!H297</f>
        <v>0</v>
      </c>
      <c r="L297" s="27">
        <f>январь!I297+февраль!I297+март!I297+апрель!I297+май!I297+июнь!I297+июль!I297+август!I297+сентябрь!I297+октябрь!I297+ноябрь!I297+декабрь!I297</f>
        <v>0</v>
      </c>
      <c r="M297" s="36">
        <f>январь!J297+февраль!J297+март!J297+апрель!J297+май!J297+июнь!J297+июль!J297+август!J297+сентябрь!J297+октябрь!J297+ноябрь!J297+декабрь!J297</f>
        <v>0</v>
      </c>
      <c r="N297" s="36">
        <f>январь!K297+февраль!K297+март!K297+апрель!K297+май!K297+июнь!K297+июль!K297+август!K297+сентябрь!K297+октябрь!K297+ноябрь!K297+декабрь!K297</f>
        <v>0</v>
      </c>
      <c r="O297" s="36">
        <f>январь!L297+февраль!L297+март!L297+апрель!L297+май!L297+июнь!L297+июль!L297+август!L297+сентябрь!L297+октябрь!L297+ноябрь!L297+декабрь!L297</f>
        <v>0</v>
      </c>
      <c r="P297" s="36">
        <f>январь!M297+февраль!M297+март!M297+апрель!M297+май!M297+июнь!M297+июль!M297+август!M297+сентябрь!M297+октябрь!M297+ноябрь!M297+декабрь!M297</f>
        <v>0</v>
      </c>
      <c r="Q297" s="36">
        <f>январь!N297+февраль!N297+март!N297+апрель!N297+май!N297+июнь!N297+июль!N297+август!N297+сентябрь!N297+октябрь!N297+ноябрь!N297+декабрь!N297</f>
        <v>0</v>
      </c>
      <c r="R297" s="29">
        <f>январь!O297+февраль!O297+март!O297+апрель!O297+май!O297+июнь!O297+июль!O297+август!O297+сентябрь!O297+октябрь!O297+ноябрь!O297+декабрь!O297</f>
        <v>0</v>
      </c>
      <c r="S297" s="36">
        <f>январь!P297+февраль!P297+март!P297+апрель!P297+май!P297+июнь!P297+июль!P297+август!P297+сентябрь!P297+октябрь!P297+ноябрь!P297+декабрь!P297</f>
        <v>0</v>
      </c>
      <c r="T297" s="29">
        <f>январь!Q297+февраль!Q297+март!Q297+апрель!Q297+май!Q297+июнь!Q297+июль!Q297+август!Q297+сентябрь!Q297+октябрь!Q297+ноябрь!Q297+декабрь!Q297</f>
        <v>0</v>
      </c>
      <c r="U297" s="36">
        <f>январь!R297+февраль!R297+март!R297+апрель!R297+май!R297+июнь!R297+июль!R297+август!R297+сентябрь!R297+октябрь!R297+ноябрь!R297+декабрь!R297</f>
        <v>0</v>
      </c>
      <c r="V297" s="36">
        <f>январь!S297+февраль!S297+март!S297+апрель!S297+май!S297+июнь!S297+июль!S297+август!S297+сентябрь!S297+октябрь!S297+ноябрь!S297+декабрь!S297</f>
        <v>0</v>
      </c>
      <c r="W297" s="36">
        <f>январь!T297+февраль!T297+март!T297+апрель!T297+май!T297+июнь!T297+июль!T297+август!T297+сентябрь!T297+октябрь!T297+ноябрь!T297+декабрь!T297</f>
        <v>0</v>
      </c>
      <c r="X297" s="36">
        <f>январь!U297+февраль!U297+март!U297+апрель!U297+май!U297+июнь!U297+июль!U297+август!U297+сентябрь!U297+октябрь!U297+ноябрь!U297+декабрь!U297</f>
        <v>0</v>
      </c>
      <c r="Y297" s="36">
        <f>январь!V297+февраль!V297+март!V297+апрель!V297+май!V297+июнь!V297+июль!V297+август!V297+сентябрь!V297+октябрь!V297+ноябрь!V297+декабрь!V297</f>
        <v>0</v>
      </c>
      <c r="Z297" s="36">
        <f>январь!W297+февраль!W297+март!W297+апрель!W297+май!W297+июнь!W297+июль!W297+август!W297+сентябрь!W297+октябрь!W297+ноябрь!W297+декабрь!W297</f>
        <v>0</v>
      </c>
      <c r="AA297" s="36">
        <f>январь!X297+февраль!X297+март!X297+апрель!X297+май!X297+июнь!X297+июль!X297+август!X297+сентябрь!X297+октябрь!X297+ноябрь!X297+декабрь!X297</f>
        <v>0</v>
      </c>
      <c r="AB297" s="29">
        <f>январь!Y297+февраль!Y297+март!Y297+апрель!Y297+май!Y297+июнь!Y297+июль!Y297+август!Y297+сентябрь!Y297+октябрь!Y297+ноябрь!Y297+декабрь!Y297</f>
        <v>0</v>
      </c>
      <c r="AC297" s="36">
        <f>январь!Z297+февраль!Z297+март!Z297+апрель!Z297+май!Z297+июнь!Z297+июль!Z297+август!Z297+сентябрь!Z297+октябрь!Z297+ноябрь!Z297+декабрь!Z297</f>
        <v>0</v>
      </c>
      <c r="AD297" s="66" t="str">
        <f>CONCATENATE(январь!AA297,$BZ$1,февраль!AA297,$BZ$1,март!AA297,$BZ$1,апрель!AA297,$BZ$1,май!AA297,$BZ$1,июнь!AA297,$BZ$1,июль!AA297,$BZ$1,август!AA297,$BZ$1,сентябрь!AA297,$BZ$1,октябрь!AA297,$BZ$1,ноябрь!AA297,$BZ$1,декабрь!AA297)</f>
        <v xml:space="preserve">           </v>
      </c>
      <c r="AE297" s="36">
        <f>январь!AB297+февраль!AB297+март!AB297+апрель!AB297+май!AB297+июнь!AB297+июль!AB297+август!AB297+сентябрь!AB297+октябрь!AB297+ноябрь!AB297+декабрь!AB297</f>
        <v>0</v>
      </c>
      <c r="AF297" s="36">
        <f>январь!AC297+февраль!AC297+март!AC297+апрель!AC297+май!AC297+июнь!AC297+июль!AC297+август!AC297+сентябрь!AC297+октябрь!AC297+ноябрь!AC297+декабрь!AC297</f>
        <v>0</v>
      </c>
      <c r="AG297" s="36">
        <f>январь!AD297+февраль!AD297+март!AD297+апрель!AD297+май!AD297+июнь!AD297+июль!AD297+август!AD297+сентябрь!AD297+октябрь!AD297+ноябрь!AD297+декабрь!AD297</f>
        <v>0</v>
      </c>
      <c r="AH297" s="36">
        <f>январь!AE297+февраль!AE297+март!AE297+апрель!AE297+май!AE297+июнь!AE297+июль!AE297+август!AE297+сентябрь!AE297+октябрь!AE297+ноябрь!AE297+декабрь!AE297</f>
        <v>0</v>
      </c>
      <c r="AI297" s="36">
        <f>январь!AF297+февраль!AF297+март!AF297+апрель!AF297+май!AF297+июнь!AF297+июль!AF297+август!AF297+сентябрь!AF297+октябрь!AF297+ноябрь!AF297+декабрь!AF297</f>
        <v>5.0000000000000001E-3</v>
      </c>
      <c r="AJ297" s="36">
        <f>январь!AG297+февраль!AG297+март!AG297+апрель!AG297+май!AG297+июнь!AG297+июль!AG297+август!AG297+сентябрь!AG297+октябрь!AG297+ноябрь!AG297+декабрь!AG297</f>
        <v>2.1949999999999998</v>
      </c>
      <c r="AK297" s="29">
        <f>январь!AH297+февраль!AH297+март!AH297+апрель!AH297+май!AH297+июнь!AH297+июль!AH297+август!AH297+сентябрь!AH297+октябрь!AH297+ноябрь!AH297+декабрь!AH297</f>
        <v>0</v>
      </c>
      <c r="AL297" s="36">
        <f>январь!AI297+февраль!AI297+март!AI297+апрель!AI297+май!AI297+июнь!AI297+июль!AI297+август!AI297+сентябрь!AI297+октябрь!AI297+ноябрь!AI297+декабрь!AI297</f>
        <v>0</v>
      </c>
      <c r="AM297" s="29">
        <f>январь!AJ297+февраль!AJ297+март!AJ297+апрель!AJ297+май!AJ297+июнь!AJ297+июль!AJ297+август!AJ297+сентябрь!AJ297+октябрь!AJ297+ноябрь!AJ297+декабрь!AJ297</f>
        <v>0</v>
      </c>
      <c r="AN297" s="36">
        <f>январь!AK297+февраль!AK297+март!AK297+апрель!AK297+май!AK297+июнь!AK297+июль!AK297+август!AK297+сентябрь!AK297+октябрь!AK297+ноябрь!AK297+декабрь!AK297</f>
        <v>0</v>
      </c>
      <c r="AO297" s="36">
        <f>январь!AL297+февраль!AL297+март!AL297+апрель!AL297+май!AL297+июнь!AL297+июль!AL297+август!AL297+сентябрь!AL297+октябрь!AL297+ноябрь!AL297+декабрь!AL297</f>
        <v>0</v>
      </c>
      <c r="AP297" s="36">
        <f>январь!AM297+февраль!AM297+март!AM297+апрель!AM297+май!AM297+июнь!AM297+июль!AM297+август!AM297+сентябрь!AM297+октябрь!AM297+ноябрь!AM297+декабрь!AM297</f>
        <v>0</v>
      </c>
      <c r="AQ297" s="29">
        <f>январь!AN297+февраль!AN297+март!AN297+апрель!AN297+май!AN297+июнь!AN297+июль!AN297+август!AN297+сентябрь!AN297+октябрь!AN297+ноябрь!AN297+декабрь!AN297</f>
        <v>0</v>
      </c>
      <c r="AR297" s="36">
        <f>январь!AO297+февраль!AO297+март!AO297+апрель!AO297+май!AO297+июнь!AO297+июль!AO297+август!AO297+сентябрь!AO297+октябрь!AO297+ноябрь!AO297+декабрь!AO297</f>
        <v>0</v>
      </c>
      <c r="AS297" s="29">
        <f>январь!AP297+февраль!AP297+март!AP297+апрель!AP297+май!AP297+июнь!AP297+июль!AP297+август!AP297+сентябрь!AP297+октябрь!AP297+ноябрь!AP297+декабрь!AP297</f>
        <v>0</v>
      </c>
      <c r="AT297" s="36">
        <f>январь!AQ297+февраль!AQ297+март!AQ297+апрель!AQ297+май!AQ297+июнь!AQ297+июль!AQ297+август!AQ297+сентябрь!AQ297+октябрь!AQ297+ноябрь!AQ297+декабрь!AQ297</f>
        <v>0</v>
      </c>
      <c r="AU297" s="29">
        <f>январь!AR297+февраль!AR297+март!AR297+апрель!AR297+май!AR297+июнь!AR297+июль!AR297+август!AR297+сентябрь!AR297+октябрь!AR297+ноябрь!AR297+декабрь!AR297</f>
        <v>0</v>
      </c>
      <c r="AV297" s="36">
        <f>январь!AS297+февраль!AS297+март!AS297+апрель!AS297+май!AS297+июнь!AS297+июль!AS297+август!AS297+сентябрь!AS297+октябрь!AS297+ноябрь!AS297+декабрь!AS297</f>
        <v>0</v>
      </c>
      <c r="AW297" s="36">
        <f>январь!AT297+февраль!AT297+март!AT297+апрель!AT297+май!AT297+июнь!AT297+июль!AT297+август!AT297+сентябрь!AT297+октябрь!AT297+ноябрь!AT297+декабрь!AT297</f>
        <v>0</v>
      </c>
      <c r="AX297" s="36">
        <f>январь!AU297+февраль!AU297+март!AU297+апрель!AU297+май!AU297+июнь!AU297+июль!AU297+август!AU297+сентябрь!AU297+октябрь!AU297+ноябрь!AU297+декабрь!AU297</f>
        <v>0</v>
      </c>
      <c r="AY297" s="29">
        <f>январь!AV297+февраль!AV297+март!AV297+апрель!AV297+май!AV297+июнь!AV297+июль!AV297+август!AV297+сентябрь!AV297+октябрь!AV297+ноябрь!AV297+декабрь!AV297</f>
        <v>0</v>
      </c>
      <c r="AZ297" s="36">
        <f>январь!AW297+февраль!AW297+март!AW297+апрель!AW297+май!AW297+июнь!AW297+июль!AW297+август!AW297+сентябрь!AW297+октябрь!AW297+ноябрь!AW297+декабрь!AW297</f>
        <v>0</v>
      </c>
      <c r="BA297" s="36">
        <f>январь!AX297+февраль!AX297+март!AX297+апрель!AX297+май!AX297+июнь!AX297+июль!AX297+август!AX297+сентябрь!AX297+октябрь!AX297+ноябрь!AX297+декабрь!AX297</f>
        <v>0</v>
      </c>
      <c r="BB297" s="36">
        <f>январь!AY297+февраль!AY297+март!AY297+апрель!AY297+май!AY297+июнь!AY297+июль!AY297+август!AY297+сентябрь!AY297+октябрь!AY297+ноябрь!AY297+декабрь!AY297</f>
        <v>0</v>
      </c>
      <c r="BC297" s="29">
        <f>январь!AZ297+февраль!AZ297+март!AZ297+апрель!AZ297+май!AZ297+июнь!AZ297+июль!AZ297+август!AZ297+сентябрь!AZ297+октябрь!AZ297+ноябрь!AZ297+декабрь!AZ297</f>
        <v>0</v>
      </c>
      <c r="BD297" s="36">
        <f>январь!BA297+февраль!BA297+март!BA297+апрель!BA297+май!BA297+июнь!BA297+июль!BA297+август!BA297+сентябрь!BA297+октябрь!BA297+ноябрь!BA297+декабрь!BA297</f>
        <v>0</v>
      </c>
      <c r="BE297" s="36">
        <f>январь!BB297+февраль!BB297+март!BB297+апрель!BB297+май!BB297+июнь!BB297+июль!BB297+август!BB297+сентябрь!BB297+октябрь!BB297+ноябрь!BB297+декабрь!BB297</f>
        <v>0</v>
      </c>
      <c r="BF297" s="36">
        <f>январь!BC297+февраль!BC297+март!BC297+апрель!BC297+май!BC297+июнь!BC297+июль!BC297+август!BC297+сентябрь!BC297+октябрь!BC297+ноябрь!BC297+декабрь!BC297</f>
        <v>0</v>
      </c>
      <c r="BG297" s="36">
        <f>январь!BD297+февраль!BD297+март!BD297+апрель!BD297+май!BD297+июнь!BD297+июль!BD297+август!BD297+сентябрь!BD297+октябрь!BD297+ноябрь!BD297+декабрь!BD297</f>
        <v>0</v>
      </c>
      <c r="BH297" s="36">
        <f>январь!BE297+февраль!BE297+март!BE297+апрель!BE297+май!BE297+июнь!BE297+июль!BE297+август!BE297+сентябрь!BE297+октябрь!BE297+ноябрь!BE297+декабрь!BE297</f>
        <v>0</v>
      </c>
      <c r="BI297" s="36">
        <f>январь!BF297+февраль!BF297+март!BF297+апрель!BF297+май!BF297+июнь!BF297+июль!BF297+август!BF297+сентябрь!BF297+октябрь!BF297+ноябрь!BF297+декабрь!BF297</f>
        <v>0</v>
      </c>
      <c r="BJ297" s="36">
        <f>январь!BG297+февраль!BG297+март!BG297+апрель!BG297+май!BG297+июнь!BG297+июль!BG297+август!BG297+сентябрь!BG297+октябрь!BG297+ноябрь!BG297+декабрь!BG297</f>
        <v>0</v>
      </c>
      <c r="BK297" s="36">
        <f>январь!BH297+февраль!BH297+март!BH297+апрель!BH297+май!BH297+июнь!BH297+июль!BH297+август!BH297+сентябрь!BH297+октябрь!BH297+ноябрь!BH297+декабрь!BH297</f>
        <v>0</v>
      </c>
      <c r="BL297" s="36">
        <f>январь!BI297+февраль!BI297+март!BI297+апрель!BI297+май!BI297+июнь!BI297+июль!BI297+август!BI297+сентябрь!BI297+октябрь!BI297+ноябрь!BI297+декабрь!BI297</f>
        <v>0</v>
      </c>
      <c r="BM297" s="29">
        <f>январь!BJ297+февраль!BJ297+март!BJ297+апрель!BJ297+май!BJ297+июнь!BJ297+июль!BJ297+август!BJ297+сентябрь!BJ297+октябрь!BJ297+ноябрь!BJ297+декабрь!BJ297</f>
        <v>0</v>
      </c>
      <c r="BN297" s="36">
        <f>январь!BK297+февраль!BK297+март!BK297+апрель!BK297+май!BK297+июнь!BK297+июль!BK297+август!BK297+сентябрь!BK297+октябрь!BK297+ноябрь!BK297+декабрь!BK297</f>
        <v>0</v>
      </c>
      <c r="BO297" s="29">
        <f>январь!BL297+февраль!BL297+март!BL297+апрель!BL297+май!BL297+июнь!BL297+июль!BL297+август!BL297+сентябрь!BL297+октябрь!BL297+ноябрь!BL297+декабрь!BL297</f>
        <v>13</v>
      </c>
      <c r="BP297" s="36">
        <f>январь!BM297+февраль!BM297+март!BM297+апрель!BM297+май!BM297+июнь!BM297+июль!BM297+август!BM297+сентябрь!BM297+октябрь!BM297+ноябрь!BM297+декабрь!BM297</f>
        <v>9.15</v>
      </c>
      <c r="BQ297" s="36">
        <f>январь!BN297+февраль!BN297+март!BN297+апрель!BN297+май!BN297+июнь!BN297+июль!BN297+август!BN297+сентябрь!BN297+октябрь!BN297+ноябрь!BN297+декабрь!BN297</f>
        <v>0</v>
      </c>
      <c r="BR297" s="36">
        <f>январь!BO297+февраль!BO297+март!BO297+апрель!BO297+май!BO297+июнь!BO297+июль!BO297+август!BO297+сентябрь!BO297+октябрь!BO297+ноябрь!BO297+декабрь!BO297</f>
        <v>0</v>
      </c>
      <c r="BS297" s="29">
        <f>январь!BP297+февраль!BP297+март!BP297+апрель!BP297+май!BP297+июнь!BP297+июль!BP297+август!BP297+сентябрь!BP297+октябрь!BP297+ноябрь!BP297+декабрь!BP297</f>
        <v>0</v>
      </c>
      <c r="BT297" s="36">
        <f>январь!BQ297+февраль!BQ297+март!BQ297+апрель!BQ297+май!BQ297+июнь!BQ297+июль!BQ297+август!BQ297+сентябрь!BQ297+октябрь!BQ297+ноябрь!BQ297+декабрь!BQ297</f>
        <v>0</v>
      </c>
      <c r="BU297" s="29">
        <f>январь!BR297+февраль!BR297+март!BR297+апрель!BR297+май!BR297+июнь!BR297+июль!BR297+август!BR297+сентябрь!BR297+октябрь!BR297+ноябрь!BR297+декабрь!BR297</f>
        <v>0</v>
      </c>
      <c r="BV297" s="36">
        <f>январь!BS297+февраль!BS297+март!BS297+апрель!BS297+май!BS297+июнь!BS297+июль!BS297+август!BS297+сентябрь!BS297+октябрь!BS297+ноябрь!BS297+декабрь!BS297</f>
        <v>0</v>
      </c>
      <c r="BW297" s="36">
        <f>январь!BT297+февраль!BT297+март!BT297+апрель!BT297+май!BT297+июнь!BT297+июль!BT297+август!BT297+сентябрь!BT297+октябрь!BT297+ноябрь!BT297+декабрь!BT297</f>
        <v>0</v>
      </c>
      <c r="BX297" s="36">
        <f>январь!BU297+февраль!BU297+март!BU297+апрель!BU297+май!BU297+июнь!BU297+июль!BU297+август!BU297+сентябрь!BU297+октябрь!BU297+ноябрь!BU297+декабрь!BU297</f>
        <v>0</v>
      </c>
      <c r="BY297" s="36">
        <f>январь!BV297+февраль!BV297+март!BV297+апрель!BV297+май!BV297+июнь!BV297+июль!BV297+август!BV297+сентябрь!BV297+октябрь!BV297+ноябрь!BV297+декабрь!BV297</f>
        <v>5.3620000000000001</v>
      </c>
      <c r="BZ297" s="77">
        <v>0</v>
      </c>
    </row>
    <row r="298" spans="1:78" x14ac:dyDescent="0.25">
      <c r="A298" s="16">
        <v>296</v>
      </c>
      <c r="B298" s="16">
        <v>2</v>
      </c>
      <c r="C298" s="37" t="s">
        <v>750</v>
      </c>
      <c r="D298" s="51">
        <v>66.156356714975828</v>
      </c>
      <c r="E298" s="25">
        <v>87.576689999999999</v>
      </c>
      <c r="F298" s="26">
        <f t="shared" si="12"/>
        <v>141.85304671497585</v>
      </c>
      <c r="G298" s="26">
        <f t="shared" si="13"/>
        <v>54.276356714975833</v>
      </c>
      <c r="H298" s="26">
        <f t="shared" si="14"/>
        <v>11.879999999999999</v>
      </c>
      <c r="I298" s="36">
        <f>январь!F298+февраль!F298+март!F298+апрель!F298+май!F298+июнь!F298+июль!F298+август!F298+сентябрь!F298+октябрь!F298+ноябрь!F298+декабрь!F298</f>
        <v>0</v>
      </c>
      <c r="J298" s="36">
        <f>январь!G298+февраль!G298+март!G298+апрель!G298+май!G298+июнь!G298+июль!G298+август!G298+сентябрь!G298+октябрь!G298+ноябрь!G298+декабрь!G298</f>
        <v>0</v>
      </c>
      <c r="K298" s="36">
        <f>январь!H298+февраль!H298+март!H298+апрель!H298+май!H298+июнь!H298+июль!H298+август!H298+сентябрь!H298+октябрь!H298+ноябрь!H298+декабрь!H298</f>
        <v>0</v>
      </c>
      <c r="L298" s="27">
        <f>январь!I298+февраль!I298+март!I298+апрель!I298+май!I298+июнь!I298+июль!I298+август!I298+сентябрь!I298+октябрь!I298+ноябрь!I298+декабрь!I298</f>
        <v>0</v>
      </c>
      <c r="M298" s="36">
        <f>январь!J298+февраль!J298+март!J298+апрель!J298+май!J298+июнь!J298+июль!J298+август!J298+сентябрь!J298+октябрь!J298+ноябрь!J298+декабрь!J298</f>
        <v>0</v>
      </c>
      <c r="N298" s="36">
        <f>январь!K298+февраль!K298+март!K298+апрель!K298+май!K298+июнь!K298+июль!K298+август!K298+сентябрь!K298+октябрь!K298+ноябрь!K298+декабрь!K298</f>
        <v>0</v>
      </c>
      <c r="O298" s="36">
        <f>январь!L298+февраль!L298+март!L298+апрель!L298+май!L298+июнь!L298+июль!L298+август!L298+сентябрь!L298+октябрь!L298+ноябрь!L298+декабрь!L298</f>
        <v>0</v>
      </c>
      <c r="P298" s="36">
        <f>январь!M298+февраль!M298+март!M298+апрель!M298+май!M298+июнь!M298+июль!M298+август!M298+сентябрь!M298+октябрь!M298+ноябрь!M298+декабрь!M298</f>
        <v>0</v>
      </c>
      <c r="Q298" s="36">
        <f>январь!N298+февраль!N298+март!N298+апрель!N298+май!N298+июнь!N298+июль!N298+август!N298+сентябрь!N298+октябрь!N298+ноябрь!N298+декабрь!N298</f>
        <v>0</v>
      </c>
      <c r="R298" s="29">
        <f>январь!O298+февраль!O298+март!O298+апрель!O298+май!O298+июнь!O298+июль!O298+август!O298+сентябрь!O298+октябрь!O298+ноябрь!O298+декабрь!O298</f>
        <v>0</v>
      </c>
      <c r="S298" s="36">
        <f>январь!P298+февраль!P298+март!P298+апрель!P298+май!P298+июнь!P298+июль!P298+август!P298+сентябрь!P298+октябрь!P298+ноябрь!P298+декабрь!P298</f>
        <v>0</v>
      </c>
      <c r="T298" s="29">
        <f>январь!Q298+февраль!Q298+март!Q298+апрель!Q298+май!Q298+июнь!Q298+июль!Q298+август!Q298+сентябрь!Q298+октябрь!Q298+ноябрь!Q298+декабрь!Q298</f>
        <v>0</v>
      </c>
      <c r="U298" s="36">
        <f>январь!R298+февраль!R298+март!R298+апрель!R298+май!R298+июнь!R298+июль!R298+август!R298+сентябрь!R298+октябрь!R298+ноябрь!R298+декабрь!R298</f>
        <v>0</v>
      </c>
      <c r="V298" s="36">
        <f>январь!S298+февраль!S298+март!S298+апрель!S298+май!S298+июнь!S298+июль!S298+август!S298+сентябрь!S298+октябрь!S298+ноябрь!S298+декабрь!S298</f>
        <v>0</v>
      </c>
      <c r="W298" s="36">
        <f>январь!T298+февраль!T298+март!T298+апрель!T298+май!T298+июнь!T298+июль!T298+август!T298+сентябрь!T298+октябрь!T298+ноябрь!T298+декабрь!T298</f>
        <v>0</v>
      </c>
      <c r="X298" s="36">
        <f>январь!U298+февраль!U298+март!U298+апрель!U298+май!U298+июнь!U298+июль!U298+август!U298+сентябрь!U298+октябрь!U298+ноябрь!U298+декабрь!U298</f>
        <v>0</v>
      </c>
      <c r="Y298" s="36">
        <f>январь!V298+февраль!V298+март!V298+апрель!V298+май!V298+июнь!V298+июль!V298+август!V298+сентябрь!V298+октябрь!V298+ноябрь!V298+декабрь!V298</f>
        <v>0</v>
      </c>
      <c r="Z298" s="36">
        <f>январь!W298+февраль!W298+март!W298+апрель!W298+май!W298+июнь!W298+июль!W298+август!W298+сентябрь!W298+октябрь!W298+ноябрь!W298+декабрь!W298</f>
        <v>0</v>
      </c>
      <c r="AA298" s="36">
        <f>январь!X298+февраль!X298+март!X298+апрель!X298+май!X298+июнь!X298+июль!X298+август!X298+сентябрь!X298+октябрь!X298+ноябрь!X298+декабрь!X298</f>
        <v>0</v>
      </c>
      <c r="AB298" s="29">
        <f>январь!Y298+февраль!Y298+март!Y298+апрель!Y298+май!Y298+июнь!Y298+июль!Y298+август!Y298+сентябрь!Y298+октябрь!Y298+ноябрь!Y298+декабрь!Y298</f>
        <v>0</v>
      </c>
      <c r="AC298" s="36">
        <f>январь!Z298+февраль!Z298+март!Z298+апрель!Z298+май!Z298+июнь!Z298+июль!Z298+август!Z298+сентябрь!Z298+октябрь!Z298+ноябрь!Z298+декабрь!Z298</f>
        <v>0</v>
      </c>
      <c r="AD298" s="66" t="str">
        <f>CONCATENATE(январь!AA298,$BZ$1,февраль!AA298,$BZ$1,март!AA298,$BZ$1,апрель!AA298,$BZ$1,май!AA298,$BZ$1,июнь!AA298,$BZ$1,июль!AA298,$BZ$1,август!AA298,$BZ$1,сентябрь!AA298,$BZ$1,октябрь!AA298,$BZ$1,ноябрь!AA298,$BZ$1,декабрь!AA298)</f>
        <v xml:space="preserve">           </v>
      </c>
      <c r="AE298" s="36">
        <f>январь!AB298+февраль!AB298+март!AB298+апрель!AB298+май!AB298+июнь!AB298+июль!AB298+август!AB298+сентябрь!AB298+октябрь!AB298+ноябрь!AB298+декабрь!AB298</f>
        <v>0</v>
      </c>
      <c r="AF298" s="36">
        <f>январь!AC298+февраль!AC298+март!AC298+апрель!AC298+май!AC298+июнь!AC298+июль!AC298+август!AC298+сентябрь!AC298+октябрь!AC298+ноябрь!AC298+декабрь!AC298</f>
        <v>0</v>
      </c>
      <c r="AG298" s="36">
        <f>январь!AD298+февраль!AD298+март!AD298+апрель!AD298+май!AD298+июнь!AD298+июль!AD298+август!AD298+сентябрь!AD298+октябрь!AD298+ноябрь!AD298+декабрь!AD298</f>
        <v>0</v>
      </c>
      <c r="AH298" s="36">
        <f>январь!AE298+февраль!AE298+март!AE298+апрель!AE298+май!AE298+июнь!AE298+июль!AE298+август!AE298+сентябрь!AE298+октябрь!AE298+ноябрь!AE298+декабрь!AE298</f>
        <v>0</v>
      </c>
      <c r="AI298" s="36">
        <f>январь!AF298+февраль!AF298+март!AF298+апрель!AF298+май!AF298+июнь!AF298+июль!AF298+август!AF298+сентябрь!AF298+октябрь!AF298+ноябрь!AF298+декабрь!AF298</f>
        <v>0</v>
      </c>
      <c r="AJ298" s="36">
        <f>январь!AG298+февраль!AG298+март!AG298+апрель!AG298+май!AG298+июнь!AG298+июль!AG298+август!AG298+сентябрь!AG298+октябрь!AG298+ноябрь!AG298+декабрь!AG298</f>
        <v>0</v>
      </c>
      <c r="AK298" s="29">
        <f>январь!AH298+февраль!AH298+март!AH298+апрель!AH298+май!AH298+июнь!AH298+июль!AH298+август!AH298+сентябрь!AH298+октябрь!AH298+ноябрь!AH298+декабрь!AH298</f>
        <v>0</v>
      </c>
      <c r="AL298" s="36">
        <f>январь!AI298+февраль!AI298+март!AI298+апрель!AI298+май!AI298+июнь!AI298+июль!AI298+август!AI298+сентябрь!AI298+октябрь!AI298+ноябрь!AI298+декабрь!AI298</f>
        <v>0</v>
      </c>
      <c r="AM298" s="29">
        <f>январь!AJ298+февраль!AJ298+март!AJ298+апрель!AJ298+май!AJ298+июнь!AJ298+июль!AJ298+август!AJ298+сентябрь!AJ298+октябрь!AJ298+ноябрь!AJ298+декабрь!AJ298</f>
        <v>0</v>
      </c>
      <c r="AN298" s="36">
        <f>январь!AK298+февраль!AK298+март!AK298+апрель!AK298+май!AK298+июнь!AK298+июль!AK298+август!AK298+сентябрь!AK298+октябрь!AK298+ноябрь!AK298+декабрь!AK298</f>
        <v>0</v>
      </c>
      <c r="AO298" s="36">
        <f>январь!AL298+февраль!AL298+март!AL298+апрель!AL298+май!AL298+июнь!AL298+июль!AL298+август!AL298+сентябрь!AL298+октябрь!AL298+ноябрь!AL298+декабрь!AL298</f>
        <v>0</v>
      </c>
      <c r="AP298" s="36">
        <f>январь!AM298+февраль!AM298+март!AM298+апрель!AM298+май!AM298+июнь!AM298+июль!AM298+август!AM298+сентябрь!AM298+октябрь!AM298+ноябрь!AM298+декабрь!AM298</f>
        <v>0</v>
      </c>
      <c r="AQ298" s="29">
        <f>январь!AN298+февраль!AN298+март!AN298+апрель!AN298+май!AN298+июнь!AN298+июль!AN298+август!AN298+сентябрь!AN298+октябрь!AN298+ноябрь!AN298+декабрь!AN298</f>
        <v>0</v>
      </c>
      <c r="AR298" s="36">
        <f>январь!AO298+февраль!AO298+март!AO298+апрель!AO298+май!AO298+июнь!AO298+июль!AO298+август!AO298+сентябрь!AO298+октябрь!AO298+ноябрь!AO298+декабрь!AO298</f>
        <v>0</v>
      </c>
      <c r="AS298" s="29">
        <f>январь!AP298+февраль!AP298+март!AP298+апрель!AP298+май!AP298+июнь!AP298+июль!AP298+август!AP298+сентябрь!AP298+октябрь!AP298+ноябрь!AP298+декабрь!AP298</f>
        <v>0</v>
      </c>
      <c r="AT298" s="36">
        <f>январь!AQ298+февраль!AQ298+март!AQ298+апрель!AQ298+май!AQ298+июнь!AQ298+июль!AQ298+август!AQ298+сентябрь!AQ298+октябрь!AQ298+ноябрь!AQ298+декабрь!AQ298</f>
        <v>0</v>
      </c>
      <c r="AU298" s="29">
        <f>январь!AR298+февраль!AR298+март!AR298+апрель!AR298+май!AR298+июнь!AR298+июль!AR298+август!AR298+сентябрь!AR298+октябрь!AR298+ноябрь!AR298+декабрь!AR298</f>
        <v>0</v>
      </c>
      <c r="AV298" s="36">
        <f>январь!AS298+февраль!AS298+март!AS298+апрель!AS298+май!AS298+июнь!AS298+июль!AS298+август!AS298+сентябрь!AS298+октябрь!AS298+ноябрь!AS298+декабрь!AS298</f>
        <v>0</v>
      </c>
      <c r="AW298" s="36">
        <f>январь!AT298+февраль!AT298+март!AT298+апрель!AT298+май!AT298+июнь!AT298+июль!AT298+август!AT298+сентябрь!AT298+октябрь!AT298+ноябрь!AT298+декабрь!AT298</f>
        <v>0</v>
      </c>
      <c r="AX298" s="36">
        <f>январь!AU298+февраль!AU298+март!AU298+апрель!AU298+май!AU298+июнь!AU298+июль!AU298+август!AU298+сентябрь!AU298+октябрь!AU298+ноябрь!AU298+декабрь!AU298</f>
        <v>0</v>
      </c>
      <c r="AY298" s="29">
        <f>январь!AV298+февраль!AV298+март!AV298+апрель!AV298+май!AV298+июнь!AV298+июль!AV298+август!AV298+сентябрь!AV298+октябрь!AV298+ноябрь!AV298+декабрь!AV298</f>
        <v>0</v>
      </c>
      <c r="AZ298" s="36">
        <f>январь!AW298+февраль!AW298+март!AW298+апрель!AW298+май!AW298+июнь!AW298+июль!AW298+август!AW298+сентябрь!AW298+октябрь!AW298+ноябрь!AW298+декабрь!AW298</f>
        <v>0</v>
      </c>
      <c r="BA298" s="36">
        <f>январь!AX298+февраль!AX298+март!AX298+апрель!AX298+май!AX298+июнь!AX298+июль!AX298+август!AX298+сентябрь!AX298+октябрь!AX298+ноябрь!AX298+декабрь!AX298</f>
        <v>0</v>
      </c>
      <c r="BB298" s="36">
        <f>январь!AY298+февраль!AY298+март!AY298+апрель!AY298+май!AY298+июнь!AY298+июль!AY298+август!AY298+сентябрь!AY298+октябрь!AY298+ноябрь!AY298+декабрь!AY298</f>
        <v>0</v>
      </c>
      <c r="BC298" s="29">
        <f>январь!AZ298+февраль!AZ298+март!AZ298+апрель!AZ298+май!AZ298+июнь!AZ298+июль!AZ298+август!AZ298+сентябрь!AZ298+октябрь!AZ298+ноябрь!AZ298+декабрь!AZ298</f>
        <v>0</v>
      </c>
      <c r="BD298" s="36">
        <f>январь!BA298+февраль!BA298+март!BA298+апрель!BA298+май!BA298+июнь!BA298+июль!BA298+август!BA298+сентябрь!BA298+октябрь!BA298+ноябрь!BA298+декабрь!BA298</f>
        <v>0</v>
      </c>
      <c r="BE298" s="36">
        <f>январь!BB298+февраль!BB298+март!BB298+апрель!BB298+май!BB298+июнь!BB298+июль!BB298+август!BB298+сентябрь!BB298+октябрь!BB298+ноябрь!BB298+декабрь!BB298</f>
        <v>0</v>
      </c>
      <c r="BF298" s="36">
        <f>январь!BC298+февраль!BC298+март!BC298+апрель!BC298+май!BC298+июнь!BC298+июль!BC298+август!BC298+сентябрь!BC298+октябрь!BC298+ноябрь!BC298+декабрь!BC298</f>
        <v>0</v>
      </c>
      <c r="BG298" s="36">
        <f>январь!BD298+февраль!BD298+март!BD298+апрель!BD298+май!BD298+июнь!BD298+июль!BD298+август!BD298+сентябрь!BD298+октябрь!BD298+ноябрь!BD298+декабрь!BD298</f>
        <v>0</v>
      </c>
      <c r="BH298" s="36">
        <f>январь!BE298+февраль!BE298+март!BE298+апрель!BE298+май!BE298+июнь!BE298+июль!BE298+август!BE298+сентябрь!BE298+октябрь!BE298+ноябрь!BE298+декабрь!BE298</f>
        <v>0</v>
      </c>
      <c r="BI298" s="36">
        <f>январь!BF298+февраль!BF298+март!BF298+апрель!BF298+май!BF298+июнь!BF298+июль!BF298+август!BF298+сентябрь!BF298+октябрь!BF298+ноябрь!BF298+декабрь!BF298</f>
        <v>2E-3</v>
      </c>
      <c r="BJ298" s="36">
        <f>январь!BG298+февраль!BG298+март!BG298+апрель!BG298+май!BG298+июнь!BG298+июль!BG298+август!BG298+сентябрь!BG298+октябрь!BG298+ноябрь!BG298+декабрь!BG298</f>
        <v>1.9390000000000001</v>
      </c>
      <c r="BK298" s="36">
        <f>январь!BH298+февраль!BH298+март!BH298+апрель!BH298+май!BH298+июнь!BH298+июль!BH298+август!BH298+сентябрь!BH298+октябрь!BH298+ноябрь!BH298+декабрь!BH298</f>
        <v>0</v>
      </c>
      <c r="BL298" s="36">
        <f>январь!BI298+февраль!BI298+март!BI298+апрель!BI298+май!BI298+июнь!BI298+июль!BI298+август!BI298+сентябрь!BI298+октябрь!BI298+ноябрь!BI298+декабрь!BI298</f>
        <v>0</v>
      </c>
      <c r="BM298" s="29">
        <f>январь!BJ298+февраль!BJ298+март!BJ298+апрель!BJ298+май!BJ298+июнь!BJ298+июль!BJ298+август!BJ298+сентябрь!BJ298+октябрь!BJ298+ноябрь!BJ298+декабрь!BJ298</f>
        <v>0</v>
      </c>
      <c r="BN298" s="36">
        <f>январь!BK298+февраль!BK298+март!BK298+апрель!BK298+май!BK298+июнь!BK298+июль!BK298+август!BK298+сентябрь!BK298+октябрь!BK298+ноябрь!BK298+декабрь!BK298</f>
        <v>0</v>
      </c>
      <c r="BO298" s="29">
        <f>январь!BL298+февраль!BL298+март!BL298+апрель!BL298+май!BL298+июнь!BL298+июль!BL298+август!BL298+сентябрь!BL298+октябрь!BL298+ноябрь!BL298+декабрь!BL298</f>
        <v>6</v>
      </c>
      <c r="BP298" s="36">
        <f>январь!BM298+февраль!BM298+март!BM298+апрель!BM298+май!BM298+июнь!BM298+июль!BM298+август!BM298+сентябрь!BM298+октябрь!BM298+ноябрь!BM298+декабрь!BM298</f>
        <v>6.3570000000000002</v>
      </c>
      <c r="BQ298" s="36">
        <f>январь!BN298+февраль!BN298+март!BN298+апрель!BN298+май!BN298+июнь!BN298+июль!BN298+август!BN298+сентябрь!BN298+октябрь!BN298+ноябрь!BN298+декабрь!BN298</f>
        <v>0</v>
      </c>
      <c r="BR298" s="36">
        <f>январь!BO298+февраль!BO298+март!BO298+апрель!BO298+май!BO298+июнь!BO298+июль!BO298+август!BO298+сентябрь!BO298+октябрь!BO298+ноябрь!BO298+декабрь!BO298</f>
        <v>0</v>
      </c>
      <c r="BS298" s="29">
        <f>январь!BP298+февраль!BP298+март!BP298+апрель!BP298+май!BP298+июнь!BP298+июль!BP298+август!BP298+сентябрь!BP298+октябрь!BP298+ноябрь!BP298+декабрь!BP298</f>
        <v>0</v>
      </c>
      <c r="BT298" s="36">
        <f>январь!BQ298+февраль!BQ298+март!BQ298+апрель!BQ298+май!BQ298+июнь!BQ298+июль!BQ298+август!BQ298+сентябрь!BQ298+октябрь!BQ298+ноябрь!BQ298+декабрь!BQ298</f>
        <v>0</v>
      </c>
      <c r="BU298" s="29">
        <f>январь!BR298+февраль!BR298+март!BR298+апрель!BR298+май!BR298+июнь!BR298+июль!BR298+август!BR298+сентябрь!BR298+октябрь!BR298+ноябрь!BR298+декабрь!BR298</f>
        <v>0</v>
      </c>
      <c r="BV298" s="36">
        <f>январь!BS298+февраль!BS298+март!BS298+апрель!BS298+май!BS298+июнь!BS298+июль!BS298+август!BS298+сентябрь!BS298+октябрь!BS298+ноябрь!BS298+декабрь!BS298</f>
        <v>0</v>
      </c>
      <c r="BW298" s="36">
        <f>январь!BT298+февраль!BT298+март!BT298+апрель!BT298+май!BT298+июнь!BT298+июль!BT298+август!BT298+сентябрь!BT298+октябрь!BT298+ноябрь!BT298+декабрь!BT298</f>
        <v>0</v>
      </c>
      <c r="BX298" s="36">
        <f>январь!BU298+февраль!BU298+март!BU298+апрель!BU298+май!BU298+июнь!BU298+июль!BU298+август!BU298+сентябрь!BU298+октябрь!BU298+ноябрь!BU298+декабрь!BU298</f>
        <v>0</v>
      </c>
      <c r="BY298" s="36">
        <f>январь!BV298+февраль!BV298+март!BV298+апрель!BV298+май!BV298+июнь!BV298+июль!BV298+август!BV298+сентябрь!BV298+октябрь!BV298+ноябрь!BV298+декабрь!BV298</f>
        <v>3.5840000000000001</v>
      </c>
      <c r="BZ298" s="77">
        <v>4</v>
      </c>
    </row>
    <row r="299" spans="1:78" x14ac:dyDescent="0.25">
      <c r="A299" s="16">
        <v>297</v>
      </c>
      <c r="B299" s="16">
        <v>2</v>
      </c>
      <c r="C299" s="37" t="s">
        <v>751</v>
      </c>
      <c r="D299" s="51">
        <v>40.949400386473428</v>
      </c>
      <c r="E299" s="25">
        <v>-31.167310000000004</v>
      </c>
      <c r="F299" s="26">
        <f t="shared" si="12"/>
        <v>3.3330903864734243</v>
      </c>
      <c r="G299" s="26">
        <f t="shared" si="13"/>
        <v>34.50040038647343</v>
      </c>
      <c r="H299" s="26">
        <f t="shared" si="14"/>
        <v>6.4489999999999998</v>
      </c>
      <c r="I299" s="36">
        <f>январь!F299+февраль!F299+март!F299+апрель!F299+май!F299+июнь!F299+июль!F299+август!F299+сентябрь!F299+октябрь!F299+ноябрь!F299+декабрь!F299</f>
        <v>0</v>
      </c>
      <c r="J299" s="36">
        <f>январь!G299+февраль!G299+март!G299+апрель!G299+май!G299+июнь!G299+июль!G299+август!G299+сентябрь!G299+октябрь!G299+ноябрь!G299+декабрь!G299</f>
        <v>0</v>
      </c>
      <c r="K299" s="36">
        <f>январь!H299+февраль!H299+март!H299+апрель!H299+май!H299+июнь!H299+июль!H299+август!H299+сентябрь!H299+октябрь!H299+ноябрь!H299+декабрь!H299</f>
        <v>0</v>
      </c>
      <c r="L299" s="27">
        <f>январь!I299+февраль!I299+март!I299+апрель!I299+май!I299+июнь!I299+июль!I299+август!I299+сентябрь!I299+октябрь!I299+ноябрь!I299+декабрь!I299</f>
        <v>0</v>
      </c>
      <c r="M299" s="36">
        <f>январь!J299+февраль!J299+март!J299+апрель!J299+май!J299+июнь!J299+июль!J299+август!J299+сентябрь!J299+октябрь!J299+ноябрь!J299+декабрь!J299</f>
        <v>0</v>
      </c>
      <c r="N299" s="36">
        <f>январь!K299+февраль!K299+март!K299+апрель!K299+май!K299+июнь!K299+июль!K299+август!K299+сентябрь!K299+октябрь!K299+ноябрь!K299+декабрь!K299</f>
        <v>0</v>
      </c>
      <c r="O299" s="36">
        <f>январь!L299+февраль!L299+март!L299+апрель!L299+май!L299+июнь!L299+июль!L299+август!L299+сентябрь!L299+октябрь!L299+ноябрь!L299+декабрь!L299</f>
        <v>0</v>
      </c>
      <c r="P299" s="36">
        <f>январь!M299+февраль!M299+март!M299+апрель!M299+май!M299+июнь!M299+июль!M299+август!M299+сентябрь!M299+октябрь!M299+ноябрь!M299+декабрь!M299</f>
        <v>0</v>
      </c>
      <c r="Q299" s="36">
        <f>январь!N299+февраль!N299+март!N299+апрель!N299+май!N299+июнь!N299+июль!N299+август!N299+сентябрь!N299+октябрь!N299+ноябрь!N299+декабрь!N299</f>
        <v>0</v>
      </c>
      <c r="R299" s="29">
        <f>январь!O299+февраль!O299+март!O299+апрель!O299+май!O299+июнь!O299+июль!O299+август!O299+сентябрь!O299+октябрь!O299+ноябрь!O299+декабрь!O299</f>
        <v>0</v>
      </c>
      <c r="S299" s="36">
        <f>январь!P299+февраль!P299+март!P299+апрель!P299+май!P299+июнь!P299+июль!P299+август!P299+сентябрь!P299+октябрь!P299+ноябрь!P299+декабрь!P299</f>
        <v>0</v>
      </c>
      <c r="T299" s="29">
        <f>январь!Q299+февраль!Q299+март!Q299+апрель!Q299+май!Q299+июнь!Q299+июль!Q299+август!Q299+сентябрь!Q299+октябрь!Q299+ноябрь!Q299+декабрь!Q299</f>
        <v>0</v>
      </c>
      <c r="U299" s="36">
        <f>январь!R299+февраль!R299+март!R299+апрель!R299+май!R299+июнь!R299+июль!R299+август!R299+сентябрь!R299+октябрь!R299+ноябрь!R299+декабрь!R299</f>
        <v>0</v>
      </c>
      <c r="V299" s="36">
        <f>январь!S299+февраль!S299+март!S299+апрель!S299+май!S299+июнь!S299+июль!S299+август!S299+сентябрь!S299+октябрь!S299+ноябрь!S299+декабрь!S299</f>
        <v>0</v>
      </c>
      <c r="W299" s="36">
        <f>январь!T299+февраль!T299+март!T299+апрель!T299+май!T299+июнь!T299+июль!T299+август!T299+сентябрь!T299+октябрь!T299+ноябрь!T299+декабрь!T299</f>
        <v>0</v>
      </c>
      <c r="X299" s="36">
        <f>январь!U299+февраль!U299+март!U299+апрель!U299+май!U299+июнь!U299+июль!U299+август!U299+сентябрь!U299+октябрь!U299+ноябрь!U299+декабрь!U299</f>
        <v>0</v>
      </c>
      <c r="Y299" s="36">
        <f>январь!V299+февраль!V299+март!V299+апрель!V299+май!V299+июнь!V299+июль!V299+август!V299+сентябрь!V299+октябрь!V299+ноябрь!V299+декабрь!V299</f>
        <v>0</v>
      </c>
      <c r="Z299" s="36">
        <f>январь!W299+февраль!W299+март!W299+апрель!W299+май!W299+июнь!W299+июль!W299+август!W299+сентябрь!W299+октябрь!W299+ноябрь!W299+декабрь!W299</f>
        <v>0</v>
      </c>
      <c r="AA299" s="36">
        <f>январь!X299+февраль!X299+март!X299+апрель!X299+май!X299+июнь!X299+июль!X299+август!X299+сентябрь!X299+октябрь!X299+ноябрь!X299+декабрь!X299</f>
        <v>0</v>
      </c>
      <c r="AB299" s="29">
        <f>январь!Y299+февраль!Y299+март!Y299+апрель!Y299+май!Y299+июнь!Y299+июль!Y299+август!Y299+сентябрь!Y299+октябрь!Y299+ноябрь!Y299+декабрь!Y299</f>
        <v>0</v>
      </c>
      <c r="AC299" s="36">
        <f>январь!Z299+февраль!Z299+март!Z299+апрель!Z299+май!Z299+июнь!Z299+июль!Z299+август!Z299+сентябрь!Z299+октябрь!Z299+ноябрь!Z299+декабрь!Z299</f>
        <v>0</v>
      </c>
      <c r="AD299" s="66" t="str">
        <f>CONCATENATE(январь!AA299,$BZ$1,февраль!AA299,$BZ$1,март!AA299,$BZ$1,апрель!AA299,$BZ$1,май!AA299,$BZ$1,июнь!AA299,$BZ$1,июль!AA299,$BZ$1,август!AA299,$BZ$1,сентябрь!AA299,$BZ$1,октябрь!AA299,$BZ$1,ноябрь!AA299,$BZ$1,декабрь!AA299)</f>
        <v xml:space="preserve">           </v>
      </c>
      <c r="AE299" s="36">
        <f>январь!AB299+февраль!AB299+март!AB299+апрель!AB299+май!AB299+июнь!AB299+июль!AB299+август!AB299+сентябрь!AB299+октябрь!AB299+ноябрь!AB299+декабрь!AB299</f>
        <v>0</v>
      </c>
      <c r="AF299" s="36">
        <f>январь!AC299+февраль!AC299+март!AC299+апрель!AC299+май!AC299+июнь!AC299+июль!AC299+август!AC299+сентябрь!AC299+октябрь!AC299+ноябрь!AC299+декабрь!AC299</f>
        <v>0</v>
      </c>
      <c r="AG299" s="36">
        <f>январь!AD299+февраль!AD299+март!AD299+апрель!AD299+май!AD299+июнь!AD299+июль!AD299+август!AD299+сентябрь!AD299+октябрь!AD299+ноябрь!AD299+декабрь!AD299</f>
        <v>0</v>
      </c>
      <c r="AH299" s="36">
        <f>январь!AE299+февраль!AE299+март!AE299+апрель!AE299+май!AE299+июнь!AE299+июль!AE299+август!AE299+сентябрь!AE299+октябрь!AE299+ноябрь!AE299+декабрь!AE299</f>
        <v>0</v>
      </c>
      <c r="AI299" s="36">
        <f>январь!AF299+февраль!AF299+март!AF299+апрель!AF299+май!AF299+июнь!AF299+июль!AF299+август!AF299+сентябрь!AF299+октябрь!AF299+ноябрь!AF299+декабрь!AF299</f>
        <v>0</v>
      </c>
      <c r="AJ299" s="36">
        <f>январь!AG299+февраль!AG299+март!AG299+апрель!AG299+май!AG299+июнь!AG299+июль!AG299+август!AG299+сентябрь!AG299+октябрь!AG299+ноябрь!AG299+декабрь!AG299</f>
        <v>0</v>
      </c>
      <c r="AK299" s="29">
        <f>январь!AH299+февраль!AH299+март!AH299+апрель!AH299+май!AH299+июнь!AH299+июль!AH299+август!AH299+сентябрь!AH299+октябрь!AH299+ноябрь!AH299+декабрь!AH299</f>
        <v>0</v>
      </c>
      <c r="AL299" s="36">
        <f>январь!AI299+февраль!AI299+март!AI299+апрель!AI299+май!AI299+июнь!AI299+июль!AI299+август!AI299+сентябрь!AI299+октябрь!AI299+ноябрь!AI299+декабрь!AI299</f>
        <v>0</v>
      </c>
      <c r="AM299" s="29">
        <f>январь!AJ299+февраль!AJ299+март!AJ299+апрель!AJ299+май!AJ299+июнь!AJ299+июль!AJ299+август!AJ299+сентябрь!AJ299+октябрь!AJ299+ноябрь!AJ299+декабрь!AJ299</f>
        <v>0</v>
      </c>
      <c r="AN299" s="36">
        <f>январь!AK299+февраль!AK299+март!AK299+апрель!AK299+май!AK299+июнь!AK299+июль!AK299+август!AK299+сентябрь!AK299+октябрь!AK299+ноябрь!AK299+декабрь!AK299</f>
        <v>0</v>
      </c>
      <c r="AO299" s="36">
        <f>январь!AL299+февраль!AL299+март!AL299+апрель!AL299+май!AL299+июнь!AL299+июль!AL299+август!AL299+сентябрь!AL299+октябрь!AL299+ноябрь!AL299+декабрь!AL299</f>
        <v>2E-3</v>
      </c>
      <c r="AP299" s="36">
        <f>январь!AM299+февраль!AM299+март!AM299+апрель!AM299+май!AM299+июнь!AM299+июль!AM299+август!AM299+сентябрь!AM299+октябрь!AM299+ноябрь!AM299+декабрь!AM299</f>
        <v>1.9</v>
      </c>
      <c r="AQ299" s="29">
        <f>январь!AN299+февраль!AN299+март!AN299+апрель!AN299+май!AN299+июнь!AN299+июль!AN299+август!AN299+сентябрь!AN299+октябрь!AN299+ноябрь!AN299+декабрь!AN299</f>
        <v>0</v>
      </c>
      <c r="AR299" s="36">
        <f>январь!AO299+февраль!AO299+март!AO299+апрель!AO299+май!AO299+июнь!AO299+июль!AO299+август!AO299+сентябрь!AO299+октябрь!AO299+ноябрь!AO299+декабрь!AO299</f>
        <v>0</v>
      </c>
      <c r="AS299" s="29">
        <f>январь!AP299+февраль!AP299+март!AP299+апрель!AP299+май!AP299+июнь!AP299+июль!AP299+август!AP299+сентябрь!AP299+октябрь!AP299+ноябрь!AP299+декабрь!AP299</f>
        <v>0</v>
      </c>
      <c r="AT299" s="36">
        <f>январь!AQ299+февраль!AQ299+март!AQ299+апрель!AQ299+май!AQ299+июнь!AQ299+июль!AQ299+август!AQ299+сентябрь!AQ299+октябрь!AQ299+ноябрь!AQ299+декабрь!AQ299</f>
        <v>0</v>
      </c>
      <c r="AU299" s="29">
        <f>январь!AR299+февраль!AR299+март!AR299+апрель!AR299+май!AR299+июнь!AR299+июль!AR299+август!AR299+сентябрь!AR299+октябрь!AR299+ноябрь!AR299+декабрь!AR299</f>
        <v>0</v>
      </c>
      <c r="AV299" s="36">
        <f>январь!AS299+февраль!AS299+март!AS299+апрель!AS299+май!AS299+июнь!AS299+июль!AS299+август!AS299+сентябрь!AS299+октябрь!AS299+ноябрь!AS299+декабрь!AS299</f>
        <v>0</v>
      </c>
      <c r="AW299" s="36">
        <f>январь!AT299+февраль!AT299+март!AT299+апрель!AT299+май!AT299+июнь!AT299+июль!AT299+август!AT299+сентябрь!AT299+октябрь!AT299+ноябрь!AT299+декабрь!AT299</f>
        <v>0</v>
      </c>
      <c r="AX299" s="36">
        <f>январь!AU299+февраль!AU299+март!AU299+апрель!AU299+май!AU299+июнь!AU299+июль!AU299+август!AU299+сентябрь!AU299+октябрь!AU299+ноябрь!AU299+декабрь!AU299</f>
        <v>0</v>
      </c>
      <c r="AY299" s="29">
        <f>январь!AV299+февраль!AV299+март!AV299+апрель!AV299+май!AV299+июнь!AV299+июль!AV299+август!AV299+сентябрь!AV299+октябрь!AV299+ноябрь!AV299+декабрь!AV299</f>
        <v>0</v>
      </c>
      <c r="AZ299" s="36">
        <f>январь!AW299+февраль!AW299+март!AW299+апрель!AW299+май!AW299+июнь!AW299+июль!AW299+август!AW299+сентябрь!AW299+октябрь!AW299+ноябрь!AW299+декабрь!AW299</f>
        <v>0</v>
      </c>
      <c r="BA299" s="36">
        <f>январь!AX299+февраль!AX299+март!AX299+апрель!AX299+май!AX299+июнь!AX299+июль!AX299+август!AX299+сентябрь!AX299+октябрь!AX299+ноябрь!AX299+декабрь!AX299</f>
        <v>0</v>
      </c>
      <c r="BB299" s="36">
        <f>январь!AY299+февраль!AY299+март!AY299+апрель!AY299+май!AY299+июнь!AY299+июль!AY299+август!AY299+сентябрь!AY299+октябрь!AY299+ноябрь!AY299+декабрь!AY299</f>
        <v>0</v>
      </c>
      <c r="BC299" s="29">
        <f>январь!AZ299+февраль!AZ299+март!AZ299+апрель!AZ299+май!AZ299+июнь!AZ299+июль!AZ299+август!AZ299+сентябрь!AZ299+октябрь!AZ299+ноябрь!AZ299+декабрь!AZ299</f>
        <v>0</v>
      </c>
      <c r="BD299" s="36">
        <f>январь!BA299+февраль!BA299+март!BA299+апрель!BA299+май!BA299+июнь!BA299+июль!BA299+август!BA299+сентябрь!BA299+октябрь!BA299+ноябрь!BA299+декабрь!BA299</f>
        <v>0</v>
      </c>
      <c r="BE299" s="36">
        <f>январь!BB299+февраль!BB299+март!BB299+апрель!BB299+май!BB299+июнь!BB299+июль!BB299+август!BB299+сентябрь!BB299+октябрь!BB299+ноябрь!BB299+декабрь!BB299</f>
        <v>0</v>
      </c>
      <c r="BF299" s="36">
        <f>январь!BC299+февраль!BC299+март!BC299+апрель!BC299+май!BC299+июнь!BC299+июль!BC299+август!BC299+сентябрь!BC299+октябрь!BC299+ноябрь!BC299+декабрь!BC299</f>
        <v>0</v>
      </c>
      <c r="BG299" s="36">
        <f>январь!BD299+февраль!BD299+март!BD299+апрель!BD299+май!BD299+июнь!BD299+июль!BD299+август!BD299+сентябрь!BD299+октябрь!BD299+ноябрь!BD299+декабрь!BD299</f>
        <v>0</v>
      </c>
      <c r="BH299" s="36">
        <f>январь!BE299+февраль!BE299+март!BE299+апрель!BE299+май!BE299+июнь!BE299+июль!BE299+август!BE299+сентябрь!BE299+октябрь!BE299+ноябрь!BE299+декабрь!BE299</f>
        <v>0</v>
      </c>
      <c r="BI299" s="36">
        <f>январь!BF299+февраль!BF299+март!BF299+апрель!BF299+май!BF299+июнь!BF299+июль!BF299+август!BF299+сентябрь!BF299+октябрь!BF299+ноябрь!BF299+декабрь!BF299</f>
        <v>0</v>
      </c>
      <c r="BJ299" s="36">
        <f>январь!BG299+февраль!BG299+март!BG299+апрель!BG299+май!BG299+июнь!BG299+июль!BG299+август!BG299+сентябрь!BG299+октябрь!BG299+ноябрь!BG299+декабрь!BG299</f>
        <v>0</v>
      </c>
      <c r="BK299" s="36">
        <f>январь!BH299+февраль!BH299+март!BH299+апрель!BH299+май!BH299+июнь!BH299+июль!BH299+август!BH299+сентябрь!BH299+октябрь!BH299+ноябрь!BH299+декабрь!BH299</f>
        <v>0</v>
      </c>
      <c r="BL299" s="36">
        <f>январь!BI299+февраль!BI299+март!BI299+апрель!BI299+май!BI299+июнь!BI299+июль!BI299+август!BI299+сентябрь!BI299+октябрь!BI299+ноябрь!BI299+декабрь!BI299</f>
        <v>0</v>
      </c>
      <c r="BM299" s="29">
        <f>январь!BJ299+февраль!BJ299+март!BJ299+апрель!BJ299+май!BJ299+июнь!BJ299+июль!BJ299+август!BJ299+сентябрь!BJ299+октябрь!BJ299+ноябрь!BJ299+декабрь!BJ299</f>
        <v>0</v>
      </c>
      <c r="BN299" s="36">
        <f>январь!BK299+февраль!BK299+март!BK299+апрель!BK299+май!BK299+июнь!BK299+июль!BK299+август!BK299+сентябрь!BK299+октябрь!BK299+ноябрь!BK299+декабрь!BK299</f>
        <v>0</v>
      </c>
      <c r="BO299" s="29">
        <f>январь!BL299+февраль!BL299+март!BL299+апрель!BL299+май!BL299+июнь!BL299+июль!BL299+август!BL299+сентябрь!BL299+октябрь!BL299+ноябрь!BL299+декабрь!BL299</f>
        <v>0</v>
      </c>
      <c r="BP299" s="36">
        <f>январь!BM299+февраль!BM299+март!BM299+апрель!BM299+май!BM299+июнь!BM299+июль!BM299+август!BM299+сентябрь!BM299+октябрь!BM299+ноябрь!BM299+декабрь!BM299</f>
        <v>0</v>
      </c>
      <c r="BQ299" s="36">
        <f>январь!BN299+февраль!BN299+март!BN299+апрель!BN299+май!BN299+июнь!BN299+июль!BN299+август!BN299+сентябрь!BN299+октябрь!BN299+ноябрь!BN299+декабрь!BN299</f>
        <v>0</v>
      </c>
      <c r="BR299" s="36">
        <f>январь!BO299+февраль!BO299+март!BO299+апрель!BO299+май!BO299+июнь!BO299+июль!BO299+август!BO299+сентябрь!BO299+октябрь!BO299+ноябрь!BO299+декабрь!BO299</f>
        <v>0</v>
      </c>
      <c r="BS299" s="29">
        <f>январь!BP299+февраль!BP299+март!BP299+апрель!BP299+май!BP299+июнь!BP299+июль!BP299+август!BP299+сентябрь!BP299+октябрь!BP299+ноябрь!BP299+декабрь!BP299</f>
        <v>0</v>
      </c>
      <c r="BT299" s="36">
        <f>январь!BQ299+февраль!BQ299+март!BQ299+апрель!BQ299+май!BQ299+июнь!BQ299+июль!BQ299+август!BQ299+сентябрь!BQ299+октябрь!BQ299+ноябрь!BQ299+декабрь!BQ299</f>
        <v>0</v>
      </c>
      <c r="BU299" s="29">
        <f>январь!BR299+февраль!BR299+март!BR299+апрель!BR299+май!BR299+июнь!BR299+июль!BR299+август!BR299+сентябрь!BR299+октябрь!BR299+ноябрь!BR299+декабрь!BR299</f>
        <v>0</v>
      </c>
      <c r="BV299" s="36">
        <f>январь!BS299+февраль!BS299+март!BS299+апрель!BS299+май!BS299+июнь!BS299+июль!BS299+август!BS299+сентябрь!BS299+октябрь!BS299+ноябрь!BS299+декабрь!BS299</f>
        <v>0</v>
      </c>
      <c r="BW299" s="36">
        <f>январь!BT299+февраль!BT299+март!BT299+апрель!BT299+май!BT299+июнь!BT299+июль!BT299+август!BT299+сентябрь!BT299+октябрь!BT299+ноябрь!BT299+декабрь!BT299</f>
        <v>0</v>
      </c>
      <c r="BX299" s="36">
        <f>январь!BU299+февраль!BU299+март!BU299+апрель!BU299+май!BU299+июнь!BU299+июль!BU299+август!BU299+сентябрь!BU299+октябрь!BU299+ноябрь!BU299+декабрь!BU299</f>
        <v>0</v>
      </c>
      <c r="BY299" s="36">
        <f>январь!BV299+февраль!BV299+март!BV299+апрель!BV299+май!BV299+июнь!BV299+июль!BV299+август!BV299+сентябрь!BV299+октябрь!BV299+ноябрь!BV299+декабрь!BV299</f>
        <v>4.5490000000000004</v>
      </c>
      <c r="BZ299" s="77">
        <v>0</v>
      </c>
    </row>
    <row r="300" spans="1:78" x14ac:dyDescent="0.25">
      <c r="A300" s="16">
        <v>298</v>
      </c>
      <c r="B300" s="16">
        <v>2</v>
      </c>
      <c r="C300" s="37" t="s">
        <v>752</v>
      </c>
      <c r="D300" s="51">
        <v>129.05009592270531</v>
      </c>
      <c r="E300" s="25">
        <v>148.781408</v>
      </c>
      <c r="F300" s="26">
        <f t="shared" si="12"/>
        <v>271.61550392270533</v>
      </c>
      <c r="G300" s="26">
        <f t="shared" si="13"/>
        <v>122.83409592270532</v>
      </c>
      <c r="H300" s="26">
        <f t="shared" si="14"/>
        <v>6.2160000000000002</v>
      </c>
      <c r="I300" s="36">
        <f>январь!F300+февраль!F300+март!F300+апрель!F300+май!F300+июнь!F300+июль!F300+август!F300+сентябрь!F300+октябрь!F300+ноябрь!F300+декабрь!F300</f>
        <v>0</v>
      </c>
      <c r="J300" s="36">
        <f>январь!G300+февраль!G300+март!G300+апрель!G300+май!G300+июнь!G300+июль!G300+август!G300+сентябрь!G300+октябрь!G300+ноябрь!G300+декабрь!G300</f>
        <v>0</v>
      </c>
      <c r="K300" s="36">
        <f>январь!H300+февраль!H300+март!H300+апрель!H300+май!H300+июнь!H300+июль!H300+август!H300+сентябрь!H300+октябрь!H300+ноябрь!H300+декабрь!H300</f>
        <v>0</v>
      </c>
      <c r="L300" s="27">
        <f>январь!I300+февраль!I300+март!I300+апрель!I300+май!I300+июнь!I300+июль!I300+август!I300+сентябрь!I300+октябрь!I300+ноябрь!I300+декабрь!I300</f>
        <v>0</v>
      </c>
      <c r="M300" s="36">
        <f>январь!J300+февраль!J300+март!J300+апрель!J300+май!J300+июнь!J300+июль!J300+август!J300+сентябрь!J300+октябрь!J300+ноябрь!J300+декабрь!J300</f>
        <v>0</v>
      </c>
      <c r="N300" s="36">
        <f>январь!K300+февраль!K300+март!K300+апрель!K300+май!K300+июнь!K300+июль!K300+август!K300+сентябрь!K300+октябрь!K300+ноябрь!K300+декабрь!K300</f>
        <v>0</v>
      </c>
      <c r="O300" s="36">
        <f>январь!L300+февраль!L300+март!L300+апрель!L300+май!L300+июнь!L300+июль!L300+август!L300+сентябрь!L300+октябрь!L300+ноябрь!L300+декабрь!L300</f>
        <v>0</v>
      </c>
      <c r="P300" s="36">
        <f>январь!M300+февраль!M300+март!M300+апрель!M300+май!M300+июнь!M300+июль!M300+август!M300+сентябрь!M300+октябрь!M300+ноябрь!M300+декабрь!M300</f>
        <v>0</v>
      </c>
      <c r="Q300" s="36">
        <f>январь!N300+февраль!N300+март!N300+апрель!N300+май!N300+июнь!N300+июль!N300+август!N300+сентябрь!N300+октябрь!N300+ноябрь!N300+декабрь!N300</f>
        <v>0</v>
      </c>
      <c r="R300" s="29">
        <f>январь!O300+февраль!O300+март!O300+апрель!O300+май!O300+июнь!O300+июль!O300+август!O300+сентябрь!O300+октябрь!O300+ноябрь!O300+декабрь!O300</f>
        <v>0</v>
      </c>
      <c r="S300" s="36">
        <f>январь!P300+февраль!P300+март!P300+апрель!P300+май!P300+июнь!P300+июль!P300+август!P300+сентябрь!P300+октябрь!P300+ноябрь!P300+декабрь!P300</f>
        <v>0</v>
      </c>
      <c r="T300" s="29">
        <f>январь!Q300+февраль!Q300+март!Q300+апрель!Q300+май!Q300+июнь!Q300+июль!Q300+август!Q300+сентябрь!Q300+октябрь!Q300+ноябрь!Q300+декабрь!Q300</f>
        <v>0</v>
      </c>
      <c r="U300" s="36">
        <f>январь!R300+февраль!R300+март!R300+апрель!R300+май!R300+июнь!R300+июль!R300+август!R300+сентябрь!R300+октябрь!R300+ноябрь!R300+декабрь!R300</f>
        <v>0</v>
      </c>
      <c r="V300" s="36">
        <f>январь!S300+февраль!S300+март!S300+апрель!S300+май!S300+июнь!S300+июль!S300+август!S300+сентябрь!S300+октябрь!S300+ноябрь!S300+декабрь!S300</f>
        <v>0</v>
      </c>
      <c r="W300" s="36">
        <f>январь!T300+февраль!T300+март!T300+апрель!T300+май!T300+июнь!T300+июль!T300+август!T300+сентябрь!T300+октябрь!T300+ноябрь!T300+декабрь!T300</f>
        <v>0</v>
      </c>
      <c r="X300" s="36">
        <f>январь!U300+февраль!U300+март!U300+апрель!U300+май!U300+июнь!U300+июль!U300+август!U300+сентябрь!U300+октябрь!U300+ноябрь!U300+декабрь!U300</f>
        <v>0</v>
      </c>
      <c r="Y300" s="36">
        <f>январь!V300+февраль!V300+март!V300+апрель!V300+май!V300+июнь!V300+июль!V300+август!V300+сентябрь!V300+октябрь!V300+ноябрь!V300+декабрь!V300</f>
        <v>0</v>
      </c>
      <c r="Z300" s="36">
        <f>январь!W300+февраль!W300+март!W300+апрель!W300+май!W300+июнь!W300+июль!W300+август!W300+сентябрь!W300+октябрь!W300+ноябрь!W300+декабрь!W300</f>
        <v>0</v>
      </c>
      <c r="AA300" s="36">
        <f>январь!X300+февраль!X300+март!X300+апрель!X300+май!X300+июнь!X300+июль!X300+август!X300+сентябрь!X300+октябрь!X300+ноябрь!X300+декабрь!X300</f>
        <v>0</v>
      </c>
      <c r="AB300" s="29">
        <f>январь!Y300+февраль!Y300+март!Y300+апрель!Y300+май!Y300+июнь!Y300+июль!Y300+август!Y300+сентябрь!Y300+октябрь!Y300+ноябрь!Y300+декабрь!Y300</f>
        <v>0</v>
      </c>
      <c r="AC300" s="36">
        <f>январь!Z300+февраль!Z300+март!Z300+апрель!Z300+май!Z300+июнь!Z300+июль!Z300+август!Z300+сентябрь!Z300+октябрь!Z300+ноябрь!Z300+декабрь!Z300</f>
        <v>0</v>
      </c>
      <c r="AD300" s="66" t="str">
        <f>CONCATENATE(январь!AA300,$BZ$1,февраль!AA300,$BZ$1,март!AA300,$BZ$1,апрель!AA300,$BZ$1,май!AA300,$BZ$1,июнь!AA300,$BZ$1,июль!AA300,$BZ$1,август!AA300,$BZ$1,сентябрь!AA300,$BZ$1,октябрь!AA300,$BZ$1,ноябрь!AA300,$BZ$1,декабрь!AA300)</f>
        <v xml:space="preserve">           </v>
      </c>
      <c r="AE300" s="36">
        <f>январь!AB300+февраль!AB300+март!AB300+апрель!AB300+май!AB300+июнь!AB300+июль!AB300+август!AB300+сентябрь!AB300+октябрь!AB300+ноябрь!AB300+декабрь!AB300</f>
        <v>0</v>
      </c>
      <c r="AF300" s="36">
        <f>январь!AC300+февраль!AC300+март!AC300+апрель!AC300+май!AC300+июнь!AC300+июль!AC300+август!AC300+сентябрь!AC300+октябрь!AC300+ноябрь!AC300+декабрь!AC300</f>
        <v>0</v>
      </c>
      <c r="AG300" s="36">
        <f>январь!AD300+февраль!AD300+март!AD300+апрель!AD300+май!AD300+июнь!AD300+июль!AD300+август!AD300+сентябрь!AD300+октябрь!AD300+ноябрь!AD300+декабрь!AD300</f>
        <v>0</v>
      </c>
      <c r="AH300" s="36">
        <f>январь!AE300+февраль!AE300+март!AE300+апрель!AE300+май!AE300+июнь!AE300+июль!AE300+август!AE300+сентябрь!AE300+октябрь!AE300+ноябрь!AE300+декабрь!AE300</f>
        <v>0</v>
      </c>
      <c r="AI300" s="36">
        <f>январь!AF300+февраль!AF300+март!AF300+апрель!AF300+май!AF300+июнь!AF300+июль!AF300+август!AF300+сентябрь!AF300+октябрь!AF300+ноябрь!AF300+декабрь!AF300</f>
        <v>0</v>
      </c>
      <c r="AJ300" s="36">
        <f>январь!AG300+февраль!AG300+март!AG300+апрель!AG300+май!AG300+июнь!AG300+июль!AG300+август!AG300+сентябрь!AG300+октябрь!AG300+ноябрь!AG300+декабрь!AG300</f>
        <v>0</v>
      </c>
      <c r="AK300" s="29">
        <f>январь!AH300+февраль!AH300+март!AH300+апрель!AH300+май!AH300+июнь!AH300+июль!AH300+август!AH300+сентябрь!AH300+октябрь!AH300+ноябрь!AH300+декабрь!AH300</f>
        <v>0</v>
      </c>
      <c r="AL300" s="36">
        <f>январь!AI300+февраль!AI300+март!AI300+апрель!AI300+май!AI300+июнь!AI300+июль!AI300+август!AI300+сентябрь!AI300+октябрь!AI300+ноябрь!AI300+декабрь!AI300</f>
        <v>0</v>
      </c>
      <c r="AM300" s="29">
        <f>январь!AJ300+февраль!AJ300+март!AJ300+апрель!AJ300+май!AJ300+июнь!AJ300+июль!AJ300+август!AJ300+сентябрь!AJ300+октябрь!AJ300+ноябрь!AJ300+декабрь!AJ300</f>
        <v>0</v>
      </c>
      <c r="AN300" s="36">
        <f>январь!AK300+февраль!AK300+март!AK300+апрель!AK300+май!AK300+июнь!AK300+июль!AK300+август!AK300+сентябрь!AK300+октябрь!AK300+ноябрь!AK300+декабрь!AK300</f>
        <v>0</v>
      </c>
      <c r="AO300" s="36">
        <f>январь!AL300+февраль!AL300+март!AL300+апрель!AL300+май!AL300+июнь!AL300+июль!AL300+август!AL300+сентябрь!AL300+октябрь!AL300+ноябрь!AL300+декабрь!AL300</f>
        <v>0</v>
      </c>
      <c r="AP300" s="36">
        <f>январь!AM300+февраль!AM300+март!AM300+апрель!AM300+май!AM300+июнь!AM300+июль!AM300+август!AM300+сентябрь!AM300+октябрь!AM300+ноябрь!AM300+декабрь!AM300</f>
        <v>0</v>
      </c>
      <c r="AQ300" s="29">
        <f>январь!AN300+февраль!AN300+март!AN300+апрель!AN300+май!AN300+июнь!AN300+июль!AN300+август!AN300+сентябрь!AN300+октябрь!AN300+ноябрь!AN300+декабрь!AN300</f>
        <v>0</v>
      </c>
      <c r="AR300" s="36">
        <f>январь!AO300+февраль!AO300+март!AO300+апрель!AO300+май!AO300+июнь!AO300+июль!AO300+август!AO300+сентябрь!AO300+октябрь!AO300+ноябрь!AO300+декабрь!AO300</f>
        <v>0</v>
      </c>
      <c r="AS300" s="29">
        <f>январь!AP300+февраль!AP300+март!AP300+апрель!AP300+май!AP300+июнь!AP300+июль!AP300+август!AP300+сентябрь!AP300+октябрь!AP300+ноябрь!AP300+декабрь!AP300</f>
        <v>0</v>
      </c>
      <c r="AT300" s="36">
        <f>январь!AQ300+февраль!AQ300+март!AQ300+апрель!AQ300+май!AQ300+июнь!AQ300+июль!AQ300+август!AQ300+сентябрь!AQ300+октябрь!AQ300+ноябрь!AQ300+декабрь!AQ300</f>
        <v>0</v>
      </c>
      <c r="AU300" s="29">
        <f>январь!AR300+февраль!AR300+март!AR300+апрель!AR300+май!AR300+июнь!AR300+июль!AR300+август!AR300+сентябрь!AR300+октябрь!AR300+ноябрь!AR300+декабрь!AR300</f>
        <v>0</v>
      </c>
      <c r="AV300" s="36">
        <f>январь!AS300+февраль!AS300+март!AS300+апрель!AS300+май!AS300+июнь!AS300+июль!AS300+август!AS300+сентябрь!AS300+октябрь!AS300+ноябрь!AS300+декабрь!AS300</f>
        <v>0</v>
      </c>
      <c r="AW300" s="36">
        <f>январь!AT300+февраль!AT300+март!AT300+апрель!AT300+май!AT300+июнь!AT300+июль!AT300+август!AT300+сентябрь!AT300+октябрь!AT300+ноябрь!AT300+декабрь!AT300</f>
        <v>0</v>
      </c>
      <c r="AX300" s="36">
        <f>январь!AU300+февраль!AU300+март!AU300+апрель!AU300+май!AU300+июнь!AU300+июль!AU300+август!AU300+сентябрь!AU300+октябрь!AU300+ноябрь!AU300+декабрь!AU300</f>
        <v>0</v>
      </c>
      <c r="AY300" s="29">
        <f>январь!AV300+февраль!AV300+март!AV300+апрель!AV300+май!AV300+июнь!AV300+июль!AV300+август!AV300+сентябрь!AV300+октябрь!AV300+ноябрь!AV300+декабрь!AV300</f>
        <v>0</v>
      </c>
      <c r="AZ300" s="36">
        <f>январь!AW300+февраль!AW300+март!AW300+апрель!AW300+май!AW300+июнь!AW300+июль!AW300+август!AW300+сентябрь!AW300+октябрь!AW300+ноябрь!AW300+декабрь!AW300</f>
        <v>0</v>
      </c>
      <c r="BA300" s="36">
        <f>январь!AX300+февраль!AX300+март!AX300+апрель!AX300+май!AX300+июнь!AX300+июль!AX300+август!AX300+сентябрь!AX300+октябрь!AX300+ноябрь!AX300+декабрь!AX300</f>
        <v>0</v>
      </c>
      <c r="BB300" s="36">
        <f>январь!AY300+февраль!AY300+март!AY300+апрель!AY300+май!AY300+июнь!AY300+июль!AY300+август!AY300+сентябрь!AY300+октябрь!AY300+ноябрь!AY300+декабрь!AY300</f>
        <v>0</v>
      </c>
      <c r="BC300" s="29">
        <f>январь!AZ300+февраль!AZ300+март!AZ300+апрель!AZ300+май!AZ300+июнь!AZ300+июль!AZ300+август!AZ300+сентябрь!AZ300+октябрь!AZ300+ноябрь!AZ300+декабрь!AZ300</f>
        <v>0</v>
      </c>
      <c r="BD300" s="36">
        <f>январь!BA300+февраль!BA300+март!BA300+апрель!BA300+май!BA300+июнь!BA300+июль!BA300+август!BA300+сентябрь!BA300+октябрь!BA300+ноябрь!BA300+декабрь!BA300</f>
        <v>0</v>
      </c>
      <c r="BE300" s="36">
        <f>январь!BB300+февраль!BB300+март!BB300+апрель!BB300+май!BB300+июнь!BB300+июль!BB300+август!BB300+сентябрь!BB300+октябрь!BB300+ноябрь!BB300+декабрь!BB300</f>
        <v>0</v>
      </c>
      <c r="BF300" s="36">
        <f>январь!BC300+февраль!BC300+март!BC300+апрель!BC300+май!BC300+июнь!BC300+июль!BC300+август!BC300+сентябрь!BC300+октябрь!BC300+ноябрь!BC300+декабрь!BC300</f>
        <v>0</v>
      </c>
      <c r="BG300" s="36">
        <f>январь!BD300+февраль!BD300+март!BD300+апрель!BD300+май!BD300+июнь!BD300+июль!BD300+август!BD300+сентябрь!BD300+октябрь!BD300+ноябрь!BD300+декабрь!BD300</f>
        <v>0</v>
      </c>
      <c r="BH300" s="36">
        <f>январь!BE300+февраль!BE300+март!BE300+апрель!BE300+май!BE300+июнь!BE300+июль!BE300+август!BE300+сентябрь!BE300+октябрь!BE300+ноябрь!BE300+декабрь!BE300</f>
        <v>0</v>
      </c>
      <c r="BI300" s="36">
        <f>январь!BF300+февраль!BF300+март!BF300+апрель!BF300+май!BF300+июнь!BF300+июль!BF300+август!BF300+сентябрь!BF300+октябрь!BF300+ноябрь!BF300+декабрь!BF300</f>
        <v>2E-3</v>
      </c>
      <c r="BJ300" s="36">
        <f>январь!BG300+февраль!BG300+март!BG300+апрель!BG300+май!BG300+июнь!BG300+июль!BG300+август!BG300+сентябрь!BG300+октябрь!BG300+ноябрь!BG300+декабрь!BG300</f>
        <v>1.9419999999999999</v>
      </c>
      <c r="BK300" s="36">
        <f>январь!BH300+февраль!BH300+март!BH300+апрель!BH300+май!BH300+июнь!BH300+июль!BH300+август!BH300+сентябрь!BH300+октябрь!BH300+ноябрь!BH300+декабрь!BH300</f>
        <v>0</v>
      </c>
      <c r="BL300" s="36">
        <f>январь!BI300+февраль!BI300+март!BI300+апрель!BI300+май!BI300+июнь!BI300+июль!BI300+август!BI300+сентябрь!BI300+октябрь!BI300+ноябрь!BI300+декабрь!BI300</f>
        <v>0</v>
      </c>
      <c r="BM300" s="29">
        <f>январь!BJ300+февраль!BJ300+март!BJ300+апрель!BJ300+май!BJ300+июнь!BJ300+июль!BJ300+август!BJ300+сентябрь!BJ300+октябрь!BJ300+ноябрь!BJ300+декабрь!BJ300</f>
        <v>0</v>
      </c>
      <c r="BN300" s="36">
        <f>январь!BK300+февраль!BK300+март!BK300+апрель!BK300+май!BK300+июнь!BK300+июль!BK300+август!BK300+сентябрь!BK300+октябрь!BK300+ноябрь!BK300+декабрь!BK300</f>
        <v>0</v>
      </c>
      <c r="BO300" s="29">
        <f>январь!BL300+февраль!BL300+март!BL300+апрель!BL300+май!BL300+июнь!BL300+июль!BL300+август!BL300+сентябрь!BL300+октябрь!BL300+ноябрь!BL300+декабрь!BL300</f>
        <v>0</v>
      </c>
      <c r="BP300" s="36">
        <f>январь!BM300+февраль!BM300+март!BM300+апрель!BM300+май!BM300+июнь!BM300+июль!BM300+август!BM300+сентябрь!BM300+октябрь!BM300+ноябрь!BM300+декабрь!BM300</f>
        <v>0</v>
      </c>
      <c r="BQ300" s="36">
        <f>январь!BN300+февраль!BN300+март!BN300+апрель!BN300+май!BN300+июнь!BN300+июль!BN300+август!BN300+сентябрь!BN300+октябрь!BN300+ноябрь!BN300+декабрь!BN300</f>
        <v>0</v>
      </c>
      <c r="BR300" s="36">
        <f>январь!BO300+февраль!BO300+март!BO300+апрель!BO300+май!BO300+июнь!BO300+июль!BO300+август!BO300+сентябрь!BO300+октябрь!BO300+ноябрь!BO300+декабрь!BO300</f>
        <v>0</v>
      </c>
      <c r="BS300" s="29">
        <f>январь!BP300+февраль!BP300+март!BP300+апрель!BP300+май!BP300+июнь!BP300+июль!BP300+август!BP300+сентябрь!BP300+октябрь!BP300+ноябрь!BP300+декабрь!BP300</f>
        <v>0</v>
      </c>
      <c r="BT300" s="36">
        <f>январь!BQ300+февраль!BQ300+март!BQ300+апрель!BQ300+май!BQ300+июнь!BQ300+июль!BQ300+август!BQ300+сентябрь!BQ300+октябрь!BQ300+ноябрь!BQ300+декабрь!BQ300</f>
        <v>0</v>
      </c>
      <c r="BU300" s="29">
        <f>январь!BR300+февраль!BR300+март!BR300+апрель!BR300+май!BR300+июнь!BR300+июль!BR300+август!BR300+сентябрь!BR300+октябрь!BR300+ноябрь!BR300+декабрь!BR300</f>
        <v>0</v>
      </c>
      <c r="BV300" s="36">
        <f>январь!BS300+февраль!BS300+март!BS300+апрель!BS300+май!BS300+июнь!BS300+июль!BS300+август!BS300+сентябрь!BS300+октябрь!BS300+ноябрь!BS300+декабрь!BS300</f>
        <v>0</v>
      </c>
      <c r="BW300" s="36">
        <f>январь!BT300+февраль!BT300+март!BT300+апрель!BT300+май!BT300+июнь!BT300+июль!BT300+август!BT300+сентябрь!BT300+октябрь!BT300+ноябрь!BT300+декабрь!BT300</f>
        <v>0</v>
      </c>
      <c r="BX300" s="36">
        <f>январь!BU300+февраль!BU300+март!BU300+апрель!BU300+май!BU300+июнь!BU300+июль!BU300+август!BU300+сентябрь!BU300+октябрь!BU300+ноябрь!BU300+декабрь!BU300</f>
        <v>0</v>
      </c>
      <c r="BY300" s="36">
        <f>январь!BV300+февраль!BV300+март!BV300+апрель!BV300+май!BV300+июнь!BV300+июль!BV300+август!BV300+сентябрь!BV300+октябрь!BV300+ноябрь!BV300+декабрь!BV300</f>
        <v>4.274</v>
      </c>
      <c r="BZ300" s="77">
        <v>0</v>
      </c>
    </row>
    <row r="301" spans="1:78" x14ac:dyDescent="0.25">
      <c r="A301" s="16">
        <v>299</v>
      </c>
      <c r="B301" s="16">
        <v>2</v>
      </c>
      <c r="C301" s="37" t="s">
        <v>753</v>
      </c>
      <c r="D301" s="51">
        <v>700.88443884057961</v>
      </c>
      <c r="E301" s="25">
        <v>469.71441000000004</v>
      </c>
      <c r="F301" s="26">
        <f t="shared" si="12"/>
        <v>1031.4058488405797</v>
      </c>
      <c r="G301" s="26">
        <f t="shared" si="13"/>
        <v>561.69143884057962</v>
      </c>
      <c r="H301" s="26">
        <f t="shared" si="14"/>
        <v>139.19300000000001</v>
      </c>
      <c r="I301" s="36">
        <f>январь!F301+февраль!F301+март!F301+апрель!F301+май!F301+июнь!F301+июль!F301+август!F301+сентябрь!F301+октябрь!F301+ноябрь!F301+декабрь!F301</f>
        <v>0</v>
      </c>
      <c r="J301" s="36">
        <f>январь!G301+февраль!G301+март!G301+апрель!G301+май!G301+июнь!G301+июль!G301+август!G301+сентябрь!G301+октябрь!G301+ноябрь!G301+декабрь!G301</f>
        <v>0</v>
      </c>
      <c r="K301" s="36">
        <f>январь!H301+февраль!H301+март!H301+апрель!H301+май!H301+июнь!H301+июль!H301+август!H301+сентябрь!H301+октябрь!H301+ноябрь!H301+декабрь!H301</f>
        <v>0</v>
      </c>
      <c r="L301" s="27">
        <f>январь!I301+февраль!I301+март!I301+апрель!I301+май!I301+июнь!I301+июль!I301+август!I301+сентябрь!I301+октябрь!I301+ноябрь!I301+декабрь!I301</f>
        <v>0</v>
      </c>
      <c r="M301" s="36">
        <f>январь!J301+февраль!J301+март!J301+апрель!J301+май!J301+июнь!J301+июль!J301+август!J301+сентябрь!J301+октябрь!J301+ноябрь!J301+декабрь!J301</f>
        <v>0</v>
      </c>
      <c r="N301" s="36">
        <f>январь!K301+февраль!K301+март!K301+апрель!K301+май!K301+июнь!K301+июль!K301+август!K301+сентябрь!K301+октябрь!K301+ноябрь!K301+декабрь!K301</f>
        <v>0</v>
      </c>
      <c r="O301" s="36">
        <f>январь!L301+февраль!L301+март!L301+апрель!L301+май!L301+июнь!L301+июль!L301+август!L301+сентябрь!L301+октябрь!L301+ноябрь!L301+декабрь!L301</f>
        <v>0</v>
      </c>
      <c r="P301" s="36">
        <f>январь!M301+февраль!M301+март!M301+апрель!M301+май!M301+июнь!M301+июль!M301+август!M301+сентябрь!M301+октябрь!M301+ноябрь!M301+декабрь!M301</f>
        <v>0</v>
      </c>
      <c r="Q301" s="36">
        <f>январь!N301+февраль!N301+март!N301+апрель!N301+май!N301+июнь!N301+июль!N301+август!N301+сентябрь!N301+октябрь!N301+ноябрь!N301+декабрь!N301</f>
        <v>0</v>
      </c>
      <c r="R301" s="29">
        <f>январь!O301+февраль!O301+март!O301+апрель!O301+май!O301+июнь!O301+июль!O301+август!O301+сентябрь!O301+октябрь!O301+ноябрь!O301+декабрь!O301</f>
        <v>0</v>
      </c>
      <c r="S301" s="36">
        <f>январь!P301+февраль!P301+март!P301+апрель!P301+май!P301+июнь!P301+июль!P301+август!P301+сентябрь!P301+октябрь!P301+ноябрь!P301+декабрь!P301</f>
        <v>0</v>
      </c>
      <c r="T301" s="29">
        <f>январь!Q301+февраль!Q301+март!Q301+апрель!Q301+май!Q301+июнь!Q301+июль!Q301+август!Q301+сентябрь!Q301+октябрь!Q301+ноябрь!Q301+декабрь!Q301</f>
        <v>0</v>
      </c>
      <c r="U301" s="36">
        <f>январь!R301+февраль!R301+март!R301+апрель!R301+май!R301+июнь!R301+июль!R301+август!R301+сентябрь!R301+октябрь!R301+ноябрь!R301+декабрь!R301</f>
        <v>0</v>
      </c>
      <c r="V301" s="36">
        <f>январь!S301+февраль!S301+март!S301+апрель!S301+май!S301+июнь!S301+июль!S301+август!S301+сентябрь!S301+октябрь!S301+ноябрь!S301+декабрь!S301</f>
        <v>0</v>
      </c>
      <c r="W301" s="36">
        <f>январь!T301+февраль!T301+март!T301+апрель!T301+май!T301+июнь!T301+июль!T301+август!T301+сентябрь!T301+октябрь!T301+ноябрь!T301+декабрь!T301</f>
        <v>0</v>
      </c>
      <c r="X301" s="36">
        <f>январь!U301+февраль!U301+март!U301+апрель!U301+май!U301+июнь!U301+июль!U301+август!U301+сентябрь!U301+октябрь!U301+ноябрь!U301+декабрь!U301</f>
        <v>0</v>
      </c>
      <c r="Y301" s="36">
        <f>январь!V301+февраль!V301+март!V301+апрель!V301+май!V301+июнь!V301+июль!V301+август!V301+сентябрь!V301+октябрь!V301+ноябрь!V301+декабрь!V301</f>
        <v>0</v>
      </c>
      <c r="Z301" s="36">
        <f>январь!W301+февраль!W301+март!W301+апрель!W301+май!W301+июнь!W301+июль!W301+август!W301+сентябрь!W301+октябрь!W301+ноябрь!W301+декабрь!W301</f>
        <v>0</v>
      </c>
      <c r="AA301" s="36">
        <f>январь!X301+февраль!X301+март!X301+апрель!X301+май!X301+июнь!X301+июль!X301+август!X301+сентябрь!X301+октябрь!X301+ноябрь!X301+декабрь!X301</f>
        <v>0</v>
      </c>
      <c r="AB301" s="29">
        <f>январь!Y301+февраль!Y301+март!Y301+апрель!Y301+май!Y301+июнь!Y301+июль!Y301+август!Y301+сентябрь!Y301+октябрь!Y301+ноябрь!Y301+декабрь!Y301</f>
        <v>0</v>
      </c>
      <c r="AC301" s="36">
        <f>январь!Z301+февраль!Z301+март!Z301+апрель!Z301+май!Z301+июнь!Z301+июль!Z301+август!Z301+сентябрь!Z301+октябрь!Z301+ноябрь!Z301+декабрь!Z301</f>
        <v>0</v>
      </c>
      <c r="AD301" s="66" t="str">
        <f>CONCATENATE(январь!AA301,$BZ$1,февраль!AA301,$BZ$1,март!AA301,$BZ$1,апрель!AA301,$BZ$1,май!AA301,$BZ$1,июнь!AA301,$BZ$1,июль!AA301,$BZ$1,август!AA301,$BZ$1,сентябрь!AA301,$BZ$1,октябрь!AA301,$BZ$1,ноябрь!AA301,$BZ$1,декабрь!AA301)</f>
        <v xml:space="preserve">           </v>
      </c>
      <c r="AE301" s="36">
        <f>январь!AB301+февраль!AB301+март!AB301+апрель!AB301+май!AB301+июнь!AB301+июль!AB301+август!AB301+сентябрь!AB301+октябрь!AB301+ноябрь!AB301+декабрь!AB301</f>
        <v>0</v>
      </c>
      <c r="AF301" s="36">
        <f>январь!AC301+февраль!AC301+март!AC301+апрель!AC301+май!AC301+июнь!AC301+июль!AC301+август!AC301+сентябрь!AC301+октябрь!AC301+ноябрь!AC301+декабрь!AC301</f>
        <v>0</v>
      </c>
      <c r="AG301" s="36">
        <f>январь!AD301+февраль!AD301+март!AD301+апрель!AD301+май!AD301+июнь!AD301+июль!AD301+август!AD301+сентябрь!AD301+октябрь!AD301+ноябрь!AD301+декабрь!AD301</f>
        <v>0</v>
      </c>
      <c r="AH301" s="36">
        <f>январь!AE301+февраль!AE301+март!AE301+апрель!AE301+май!AE301+июнь!AE301+июль!AE301+август!AE301+сентябрь!AE301+октябрь!AE301+ноябрь!AE301+декабрь!AE301</f>
        <v>0</v>
      </c>
      <c r="AI301" s="36">
        <f>январь!AF301+февраль!AF301+март!AF301+апрель!AF301+май!AF301+июнь!AF301+июль!AF301+август!AF301+сентябрь!AF301+октябрь!AF301+ноябрь!AF301+декабрь!AF301</f>
        <v>0</v>
      </c>
      <c r="AJ301" s="36">
        <f>январь!AG301+февраль!AG301+март!AG301+апрель!AG301+май!AG301+июнь!AG301+июль!AG301+август!AG301+сентябрь!AG301+октябрь!AG301+ноябрь!AG301+декабрь!AG301</f>
        <v>0</v>
      </c>
      <c r="AK301" s="29">
        <f>январь!AH301+февраль!AH301+март!AH301+апрель!AH301+май!AH301+июнь!AH301+июль!AH301+август!AH301+сентябрь!AH301+октябрь!AH301+ноябрь!AH301+декабрь!AH301</f>
        <v>12</v>
      </c>
      <c r="AL301" s="36">
        <f>январь!AI301+февраль!AI301+март!AI301+апрель!AI301+май!AI301+июнь!AI301+июль!AI301+август!AI301+сентябрь!AI301+октябрь!AI301+ноябрь!AI301+декабрь!AI301</f>
        <v>24.567</v>
      </c>
      <c r="AM301" s="29">
        <f>январь!AJ301+февраль!AJ301+март!AJ301+апрель!AJ301+май!AJ301+июнь!AJ301+июль!AJ301+август!AJ301+сентябрь!AJ301+октябрь!AJ301+ноябрь!AJ301+декабрь!AJ301</f>
        <v>0</v>
      </c>
      <c r="AN301" s="36">
        <f>январь!AK301+февраль!AK301+март!AK301+апрель!AK301+май!AK301+июнь!AK301+июль!AK301+август!AK301+сентябрь!AK301+октябрь!AK301+ноябрь!AK301+декабрь!AK301</f>
        <v>0</v>
      </c>
      <c r="AO301" s="36">
        <f>январь!AL301+февраль!AL301+март!AL301+апрель!AL301+май!AL301+июнь!AL301+июль!AL301+август!AL301+сентябрь!AL301+октябрь!AL301+ноябрь!AL301+декабрь!AL301</f>
        <v>0</v>
      </c>
      <c r="AP301" s="36">
        <f>январь!AM301+февраль!AM301+март!AM301+апрель!AM301+май!AM301+июнь!AM301+июль!AM301+август!AM301+сентябрь!AM301+октябрь!AM301+ноябрь!AM301+декабрь!AM301</f>
        <v>0</v>
      </c>
      <c r="AQ301" s="29">
        <f>январь!AN301+февраль!AN301+март!AN301+апрель!AN301+май!AN301+июнь!AN301+июль!AN301+август!AN301+сентябрь!AN301+октябрь!AN301+ноябрь!AN301+декабрь!AN301</f>
        <v>0</v>
      </c>
      <c r="AR301" s="36">
        <f>январь!AO301+февраль!AO301+март!AO301+апрель!AO301+май!AO301+июнь!AO301+июль!AO301+август!AO301+сентябрь!AO301+октябрь!AO301+ноябрь!AO301+декабрь!AO301</f>
        <v>0</v>
      </c>
      <c r="AS301" s="29">
        <f>январь!AP301+февраль!AP301+март!AP301+апрель!AP301+май!AP301+июнь!AP301+июль!AP301+август!AP301+сентябрь!AP301+октябрь!AP301+ноябрь!AP301+декабрь!AP301</f>
        <v>2</v>
      </c>
      <c r="AT301" s="36">
        <f>январь!AQ301+февраль!AQ301+март!AQ301+апрель!AQ301+май!AQ301+июнь!AQ301+июль!AQ301+август!AQ301+сентябрь!AQ301+октябрь!AQ301+ноябрь!AQ301+декабрь!AQ301</f>
        <v>64</v>
      </c>
      <c r="AU301" s="29">
        <f>январь!AR301+февраль!AR301+март!AR301+апрель!AR301+май!AR301+июнь!AR301+июль!AR301+август!AR301+сентябрь!AR301+октябрь!AR301+ноябрь!AR301+декабрь!AR301</f>
        <v>0</v>
      </c>
      <c r="AV301" s="36">
        <f>январь!AS301+февраль!AS301+март!AS301+апрель!AS301+май!AS301+июнь!AS301+июль!AS301+август!AS301+сентябрь!AS301+октябрь!AS301+ноябрь!AS301+декабрь!AS301</f>
        <v>0</v>
      </c>
      <c r="AW301" s="36">
        <f>январь!AT301+февраль!AT301+март!AT301+апрель!AT301+май!AT301+июнь!AT301+июль!AT301+август!AT301+сентябрь!AT301+октябрь!AT301+ноябрь!AT301+декабрь!AT301</f>
        <v>0</v>
      </c>
      <c r="AX301" s="36">
        <f>январь!AU301+февраль!AU301+март!AU301+апрель!AU301+май!AU301+июнь!AU301+июль!AU301+август!AU301+сентябрь!AU301+октябрь!AU301+ноябрь!AU301+декабрь!AU301</f>
        <v>0</v>
      </c>
      <c r="AY301" s="29">
        <f>январь!AV301+февраль!AV301+март!AV301+апрель!AV301+май!AV301+июнь!AV301+июль!AV301+август!AV301+сентябрь!AV301+октябрь!AV301+ноябрь!AV301+декабрь!AV301</f>
        <v>0</v>
      </c>
      <c r="AZ301" s="36">
        <f>январь!AW301+февраль!AW301+март!AW301+апрель!AW301+май!AW301+июнь!AW301+июль!AW301+август!AW301+сентябрь!AW301+октябрь!AW301+ноябрь!AW301+декабрь!AW301</f>
        <v>0</v>
      </c>
      <c r="BA301" s="36">
        <f>январь!AX301+февраль!AX301+март!AX301+апрель!AX301+май!AX301+июнь!AX301+июль!AX301+август!AX301+сентябрь!AX301+октябрь!AX301+ноябрь!AX301+декабрь!AX301</f>
        <v>0</v>
      </c>
      <c r="BB301" s="36">
        <f>январь!AY301+февраль!AY301+март!AY301+апрель!AY301+май!AY301+июнь!AY301+июль!AY301+август!AY301+сентябрь!AY301+октябрь!AY301+ноябрь!AY301+декабрь!AY301</f>
        <v>0</v>
      </c>
      <c r="BC301" s="29">
        <f>январь!AZ301+февраль!AZ301+март!AZ301+апрель!AZ301+май!AZ301+июнь!AZ301+июль!AZ301+август!AZ301+сентябрь!AZ301+октябрь!AZ301+ноябрь!AZ301+декабрь!AZ301</f>
        <v>0</v>
      </c>
      <c r="BD301" s="36">
        <f>январь!BA301+февраль!BA301+март!BA301+апрель!BA301+май!BA301+июнь!BA301+июль!BA301+август!BA301+сентябрь!BA301+октябрь!BA301+ноябрь!BA301+декабрь!BA301</f>
        <v>0</v>
      </c>
      <c r="BE301" s="36">
        <f>январь!BB301+февраль!BB301+март!BB301+апрель!BB301+май!BB301+июнь!BB301+июль!BB301+август!BB301+сентябрь!BB301+октябрь!BB301+ноябрь!BB301+декабрь!BB301</f>
        <v>0</v>
      </c>
      <c r="BF301" s="36">
        <f>январь!BC301+февраль!BC301+март!BC301+апрель!BC301+май!BC301+июнь!BC301+июль!BC301+август!BC301+сентябрь!BC301+октябрь!BC301+ноябрь!BC301+декабрь!BC301</f>
        <v>0</v>
      </c>
      <c r="BG301" s="36">
        <f>январь!BD301+февраль!BD301+март!BD301+апрель!BD301+май!BD301+июнь!BD301+июль!BD301+август!BD301+сентябрь!BD301+октябрь!BD301+ноябрь!BD301+декабрь!BD301</f>
        <v>5.0000000000000001E-3</v>
      </c>
      <c r="BH301" s="36">
        <f>январь!BE301+февраль!BE301+март!BE301+апрель!BE301+май!BE301+июнь!BE301+июль!BE301+август!BE301+сентябрь!BE301+октябрь!BE301+ноябрь!BE301+декабрь!BE301</f>
        <v>5.1829999999999998</v>
      </c>
      <c r="BI301" s="36">
        <f>январь!BF301+февраль!BF301+март!BF301+апрель!BF301+май!BF301+июнь!BF301+июль!BF301+август!BF301+сентябрь!BF301+октябрь!BF301+ноябрь!BF301+декабрь!BF301</f>
        <v>5.0000000000000001E-3</v>
      </c>
      <c r="BJ301" s="36">
        <f>январь!BG301+февраль!BG301+март!BG301+апрель!BG301+май!BG301+июнь!BG301+июль!BG301+август!BG301+сентябрь!BG301+октябрь!BG301+ноябрь!BG301+декабрь!BG301</f>
        <v>4.8559999999999999</v>
      </c>
      <c r="BK301" s="36">
        <f>январь!BH301+февраль!BH301+март!BH301+апрель!BH301+май!BH301+июнь!BH301+июль!BH301+август!BH301+сентябрь!BH301+октябрь!BH301+ноябрь!BH301+декабрь!BH301</f>
        <v>6.0000000000000001E-3</v>
      </c>
      <c r="BL301" s="36">
        <f>январь!BI301+февраль!BI301+март!BI301+апрель!BI301+май!BI301+июнь!BI301+июль!BI301+август!BI301+сентябрь!BI301+октябрь!BI301+ноябрь!BI301+декабрь!BI301</f>
        <v>25.536999999999999</v>
      </c>
      <c r="BM301" s="29">
        <f>январь!BJ301+февраль!BJ301+март!BJ301+апрель!BJ301+май!BJ301+июнь!BJ301+июль!BJ301+август!BJ301+сентябрь!BJ301+октябрь!BJ301+ноябрь!BJ301+декабрь!BJ301</f>
        <v>0</v>
      </c>
      <c r="BN301" s="36">
        <f>январь!BK301+февраль!BK301+март!BK301+апрель!BK301+май!BK301+июнь!BK301+июль!BK301+август!BK301+сентябрь!BK301+октябрь!BK301+ноябрь!BK301+декабрь!BK301</f>
        <v>0</v>
      </c>
      <c r="BO301" s="29">
        <f>январь!BL301+февраль!BL301+март!BL301+апрель!BL301+май!BL301+июнь!BL301+июль!BL301+август!BL301+сентябрь!BL301+октябрь!BL301+ноябрь!BL301+декабрь!BL301</f>
        <v>15</v>
      </c>
      <c r="BP301" s="36">
        <f>январь!BM301+февраль!BM301+март!BM301+апрель!BM301+май!BM301+июнь!BM301+июль!BM301+август!BM301+сентябрь!BM301+октябрь!BM301+ноябрь!BM301+декабрь!BM301</f>
        <v>11.466000000000001</v>
      </c>
      <c r="BQ301" s="36">
        <f>январь!BN301+февраль!BN301+март!BN301+апрель!BN301+май!BN301+июнь!BN301+июль!BN301+август!BN301+сентябрь!BN301+октябрь!BN301+ноябрь!BN301+декабрь!BN301</f>
        <v>0</v>
      </c>
      <c r="BR301" s="36">
        <f>январь!BO301+февраль!BO301+март!BO301+апрель!BO301+май!BO301+июнь!BO301+июль!BO301+август!BO301+сентябрь!BO301+октябрь!BO301+ноябрь!BO301+декабрь!BO301</f>
        <v>0</v>
      </c>
      <c r="BS301" s="29">
        <f>январь!BP301+февраль!BP301+март!BP301+апрель!BP301+май!BP301+июнь!BP301+июль!BP301+август!BP301+сентябрь!BP301+октябрь!BP301+ноябрь!BP301+декабрь!BP301</f>
        <v>0</v>
      </c>
      <c r="BT301" s="36">
        <f>январь!BQ301+февраль!BQ301+март!BQ301+апрель!BQ301+май!BQ301+июнь!BQ301+июль!BQ301+август!BQ301+сентябрь!BQ301+октябрь!BQ301+ноябрь!BQ301+декабрь!BQ301</f>
        <v>0</v>
      </c>
      <c r="BU301" s="29">
        <f>январь!BR301+февраль!BR301+март!BR301+апрель!BR301+май!BR301+июнь!BR301+июль!BR301+август!BR301+сентябрь!BR301+октябрь!BR301+ноябрь!BR301+декабрь!BR301</f>
        <v>0</v>
      </c>
      <c r="BV301" s="36">
        <f>январь!BS301+февраль!BS301+март!BS301+апрель!BS301+май!BS301+июнь!BS301+июль!BS301+август!BS301+сентябрь!BS301+октябрь!BS301+ноябрь!BS301+декабрь!BS301</f>
        <v>0</v>
      </c>
      <c r="BW301" s="36">
        <f>январь!BT301+февраль!BT301+март!BT301+апрель!BT301+май!BT301+июнь!BT301+июль!BT301+август!BT301+сентябрь!BT301+октябрь!BT301+ноябрь!BT301+декабрь!BT301</f>
        <v>0</v>
      </c>
      <c r="BX301" s="36">
        <f>январь!BU301+февраль!BU301+март!BU301+апрель!BU301+май!BU301+июнь!BU301+июль!BU301+август!BU301+сентябрь!BU301+октябрь!BU301+ноябрь!BU301+декабрь!BU301</f>
        <v>0</v>
      </c>
      <c r="BY301" s="36">
        <f>январь!BV301+февраль!BV301+март!BV301+апрель!BV301+май!BV301+июнь!BV301+июль!BV301+август!BV301+сентябрь!BV301+октябрь!BV301+ноябрь!BV301+декабрь!BV301</f>
        <v>3.5840000000000001</v>
      </c>
      <c r="BZ301" s="77">
        <v>4</v>
      </c>
    </row>
    <row r="302" spans="1:78" x14ac:dyDescent="0.25">
      <c r="A302" s="16">
        <v>300</v>
      </c>
      <c r="B302" s="16">
        <v>2</v>
      </c>
      <c r="C302" s="37" t="s">
        <v>754</v>
      </c>
      <c r="D302" s="51">
        <v>111.78279006763283</v>
      </c>
      <c r="E302" s="25">
        <v>234.51812200000001</v>
      </c>
      <c r="F302" s="26">
        <f t="shared" si="12"/>
        <v>179.47791206763287</v>
      </c>
      <c r="G302" s="26">
        <f t="shared" si="13"/>
        <v>-55.040209932367148</v>
      </c>
      <c r="H302" s="26">
        <f t="shared" si="14"/>
        <v>166.82299999999998</v>
      </c>
      <c r="I302" s="36">
        <f>январь!F302+февраль!F302+март!F302+апрель!F302+май!F302+июнь!F302+июль!F302+август!F302+сентябрь!F302+октябрь!F302+ноябрь!F302+декабрь!F302</f>
        <v>0</v>
      </c>
      <c r="J302" s="36">
        <f>январь!G302+февраль!G302+март!G302+апрель!G302+май!G302+июнь!G302+июль!G302+август!G302+сентябрь!G302+октябрь!G302+ноябрь!G302+декабрь!G302</f>
        <v>0</v>
      </c>
      <c r="K302" s="36">
        <f>январь!H302+февраль!H302+март!H302+апрель!H302+май!H302+июнь!H302+июль!H302+август!H302+сентябрь!H302+октябрь!H302+ноябрь!H302+декабрь!H302</f>
        <v>0</v>
      </c>
      <c r="L302" s="27">
        <f>январь!I302+февраль!I302+март!I302+апрель!I302+май!I302+июнь!I302+июль!I302+август!I302+сентябрь!I302+октябрь!I302+ноябрь!I302+декабрь!I302</f>
        <v>0</v>
      </c>
      <c r="M302" s="36">
        <f>январь!J302+февраль!J302+март!J302+апрель!J302+май!J302+июнь!J302+июль!J302+август!J302+сентябрь!J302+октябрь!J302+ноябрь!J302+декабрь!J302</f>
        <v>0</v>
      </c>
      <c r="N302" s="36">
        <f>январь!K302+февраль!K302+март!K302+апрель!K302+май!K302+июнь!K302+июль!K302+август!K302+сентябрь!K302+октябрь!K302+ноябрь!K302+декабрь!K302</f>
        <v>0</v>
      </c>
      <c r="O302" s="36">
        <f>январь!L302+февраль!L302+март!L302+апрель!L302+май!L302+июнь!L302+июль!L302+август!L302+сентябрь!L302+октябрь!L302+ноябрь!L302+декабрь!L302</f>
        <v>0</v>
      </c>
      <c r="P302" s="36">
        <f>январь!M302+февраль!M302+март!M302+апрель!M302+май!M302+июнь!M302+июль!M302+август!M302+сентябрь!M302+октябрь!M302+ноябрь!M302+декабрь!M302</f>
        <v>0</v>
      </c>
      <c r="Q302" s="36">
        <f>январь!N302+февраль!N302+март!N302+апрель!N302+май!N302+июнь!N302+июль!N302+август!N302+сентябрь!N302+октябрь!N302+ноябрь!N302+декабрь!N302</f>
        <v>0</v>
      </c>
      <c r="R302" s="29">
        <f>январь!O302+февраль!O302+март!O302+апрель!O302+май!O302+июнь!O302+июль!O302+август!O302+сентябрь!O302+октябрь!O302+ноябрь!O302+декабрь!O302</f>
        <v>0</v>
      </c>
      <c r="S302" s="36">
        <f>январь!P302+февраль!P302+март!P302+апрель!P302+май!P302+июнь!P302+июль!P302+август!P302+сентябрь!P302+октябрь!P302+ноябрь!P302+декабрь!P302</f>
        <v>0</v>
      </c>
      <c r="T302" s="29">
        <f>январь!Q302+февраль!Q302+март!Q302+апрель!Q302+май!Q302+июнь!Q302+июль!Q302+август!Q302+сентябрь!Q302+октябрь!Q302+ноябрь!Q302+декабрь!Q302</f>
        <v>0</v>
      </c>
      <c r="U302" s="36">
        <f>январь!R302+февраль!R302+март!R302+апрель!R302+май!R302+июнь!R302+июль!R302+август!R302+сентябрь!R302+октябрь!R302+ноябрь!R302+декабрь!R302</f>
        <v>0</v>
      </c>
      <c r="V302" s="36">
        <f>январь!S302+февраль!S302+март!S302+апрель!S302+май!S302+июнь!S302+июль!S302+август!S302+сентябрь!S302+октябрь!S302+ноябрь!S302+декабрь!S302</f>
        <v>0</v>
      </c>
      <c r="W302" s="36">
        <f>январь!T302+февраль!T302+март!T302+апрель!T302+май!T302+июнь!T302+июль!T302+август!T302+сентябрь!T302+октябрь!T302+ноябрь!T302+декабрь!T302</f>
        <v>0</v>
      </c>
      <c r="X302" s="36">
        <f>январь!U302+февраль!U302+март!U302+апрель!U302+май!U302+июнь!U302+июль!U302+август!U302+сентябрь!U302+октябрь!U302+ноябрь!U302+декабрь!U302</f>
        <v>0</v>
      </c>
      <c r="Y302" s="36">
        <f>январь!V302+февраль!V302+март!V302+апрель!V302+май!V302+июнь!V302+июль!V302+август!V302+сентябрь!V302+октябрь!V302+ноябрь!V302+декабрь!V302</f>
        <v>0</v>
      </c>
      <c r="Z302" s="36">
        <f>январь!W302+февраль!W302+март!W302+апрель!W302+май!W302+июнь!W302+июль!W302+август!W302+сентябрь!W302+октябрь!W302+ноябрь!W302+декабрь!W302</f>
        <v>0</v>
      </c>
      <c r="AA302" s="36">
        <f>январь!X302+февраль!X302+март!X302+апрель!X302+май!X302+июнь!X302+июль!X302+август!X302+сентябрь!X302+октябрь!X302+ноябрь!X302+декабрь!X302</f>
        <v>0</v>
      </c>
      <c r="AB302" s="29">
        <f>январь!Y302+февраль!Y302+март!Y302+апрель!Y302+май!Y302+июнь!Y302+июль!Y302+август!Y302+сентябрь!Y302+октябрь!Y302+ноябрь!Y302+декабрь!Y302</f>
        <v>0</v>
      </c>
      <c r="AC302" s="36">
        <f>январь!Z302+февраль!Z302+март!Z302+апрель!Z302+май!Z302+июнь!Z302+июль!Z302+август!Z302+сентябрь!Z302+октябрь!Z302+ноябрь!Z302+декабрь!Z302</f>
        <v>0</v>
      </c>
      <c r="AD302" s="66" t="str">
        <f>CONCATENATE(январь!AA302,$BZ$1,февраль!AA302,$BZ$1,март!AA302,$BZ$1,апрель!AA302,$BZ$1,май!AA302,$BZ$1,июнь!AA302,$BZ$1,июль!AA302,$BZ$1,август!AA302,$BZ$1,сентябрь!AA302,$BZ$1,октябрь!AA302,$BZ$1,ноябрь!AA302,$BZ$1,декабрь!AA302)</f>
        <v xml:space="preserve">           </v>
      </c>
      <c r="AE302" s="36">
        <f>январь!AB302+февраль!AB302+март!AB302+апрель!AB302+май!AB302+июнь!AB302+июль!AB302+август!AB302+сентябрь!AB302+октябрь!AB302+ноябрь!AB302+декабрь!AB302</f>
        <v>0</v>
      </c>
      <c r="AF302" s="36">
        <f>январь!AC302+февраль!AC302+март!AC302+апрель!AC302+май!AC302+июнь!AC302+июль!AC302+август!AC302+сентябрь!AC302+октябрь!AC302+ноябрь!AC302+декабрь!AC302</f>
        <v>0</v>
      </c>
      <c r="AG302" s="36">
        <f>январь!AD302+февраль!AD302+март!AD302+апрель!AD302+май!AD302+июнь!AD302+июль!AD302+август!AD302+сентябрь!AD302+октябрь!AD302+ноябрь!AD302+декабрь!AD302</f>
        <v>0</v>
      </c>
      <c r="AH302" s="36">
        <f>январь!AE302+февраль!AE302+март!AE302+апрель!AE302+май!AE302+июнь!AE302+июль!AE302+август!AE302+сентябрь!AE302+октябрь!AE302+ноябрь!AE302+декабрь!AE302</f>
        <v>0</v>
      </c>
      <c r="AI302" s="36">
        <f>январь!AF302+февраль!AF302+март!AF302+апрель!AF302+май!AF302+июнь!AF302+июль!AF302+август!AF302+сентябрь!AF302+октябрь!AF302+ноябрь!AF302+декабрь!AF302</f>
        <v>0</v>
      </c>
      <c r="AJ302" s="36">
        <f>январь!AG302+февраль!AG302+март!AG302+апрель!AG302+май!AG302+июнь!AG302+июль!AG302+август!AG302+сентябрь!AG302+октябрь!AG302+ноябрь!AG302+декабрь!AG302</f>
        <v>0</v>
      </c>
      <c r="AK302" s="29">
        <f>январь!AH302+февраль!AH302+март!AH302+апрель!AH302+май!AH302+июнь!AH302+июль!AH302+август!AH302+сентябрь!AH302+октябрь!AH302+ноябрь!AH302+декабрь!AH302</f>
        <v>0</v>
      </c>
      <c r="AL302" s="36">
        <f>январь!AI302+февраль!AI302+март!AI302+апрель!AI302+май!AI302+июнь!AI302+июль!AI302+август!AI302+сентябрь!AI302+октябрь!AI302+ноябрь!AI302+декабрь!AI302</f>
        <v>0</v>
      </c>
      <c r="AM302" s="29">
        <f>январь!AJ302+февраль!AJ302+март!AJ302+апрель!AJ302+май!AJ302+июнь!AJ302+июль!AJ302+август!AJ302+сентябрь!AJ302+октябрь!AJ302+ноябрь!AJ302+декабрь!AJ302</f>
        <v>0</v>
      </c>
      <c r="AN302" s="36">
        <f>январь!AK302+февраль!AK302+март!AK302+апрель!AK302+май!AK302+июнь!AK302+июль!AK302+август!AK302+сентябрь!AK302+октябрь!AK302+ноябрь!AK302+декабрь!AK302</f>
        <v>0</v>
      </c>
      <c r="AO302" s="36">
        <f>январь!AL302+февраль!AL302+март!AL302+апрель!AL302+май!AL302+июнь!AL302+июль!AL302+август!AL302+сентябрь!AL302+октябрь!AL302+ноябрь!AL302+декабрь!AL302</f>
        <v>0</v>
      </c>
      <c r="AP302" s="36">
        <f>январь!AM302+февраль!AM302+март!AM302+апрель!AM302+май!AM302+июнь!AM302+июль!AM302+август!AM302+сентябрь!AM302+октябрь!AM302+ноябрь!AM302+декабрь!AM302</f>
        <v>0</v>
      </c>
      <c r="AQ302" s="29">
        <f>январь!AN302+февраль!AN302+март!AN302+апрель!AN302+май!AN302+июнь!AN302+июль!AN302+август!AN302+сентябрь!AN302+октябрь!AN302+ноябрь!AN302+декабрь!AN302</f>
        <v>0</v>
      </c>
      <c r="AR302" s="36">
        <f>январь!AO302+февраль!AO302+март!AO302+апрель!AO302+май!AO302+июнь!AO302+июль!AO302+август!AO302+сентябрь!AO302+октябрь!AO302+ноябрь!AO302+декабрь!AO302</f>
        <v>0</v>
      </c>
      <c r="AS302" s="29">
        <f>январь!AP302+февраль!AP302+март!AP302+апрель!AP302+май!AP302+июнь!AP302+июль!AP302+август!AP302+сентябрь!AP302+октябрь!AP302+ноябрь!AP302+декабрь!AP302</f>
        <v>0</v>
      </c>
      <c r="AT302" s="36">
        <f>январь!AQ302+февраль!AQ302+март!AQ302+апрель!AQ302+май!AQ302+июнь!AQ302+июль!AQ302+август!AQ302+сентябрь!AQ302+октябрь!AQ302+ноябрь!AQ302+декабрь!AQ302</f>
        <v>0</v>
      </c>
      <c r="AU302" s="29">
        <f>январь!AR302+февраль!AR302+март!AR302+апрель!AR302+май!AR302+июнь!AR302+июль!AR302+август!AR302+сентябрь!AR302+октябрь!AR302+ноябрь!AR302+декабрь!AR302</f>
        <v>2</v>
      </c>
      <c r="AV302" s="36">
        <f>январь!AS302+февраль!AS302+март!AS302+апрель!AS302+май!AS302+июнь!AS302+июль!AS302+август!AS302+сентябрь!AS302+октябрь!AS302+ноябрь!AS302+декабрь!AS302</f>
        <v>153.73400000000001</v>
      </c>
      <c r="AW302" s="36">
        <f>январь!AT302+февраль!AT302+март!AT302+апрель!AT302+май!AT302+июнь!AT302+июль!AT302+август!AT302+сентябрь!AT302+октябрь!AT302+ноябрь!AT302+декабрь!AT302</f>
        <v>0</v>
      </c>
      <c r="AX302" s="36">
        <f>январь!AU302+февраль!AU302+март!AU302+апрель!AU302+май!AU302+июнь!AU302+июль!AU302+август!AU302+сентябрь!AU302+октябрь!AU302+ноябрь!AU302+декабрь!AU302</f>
        <v>0</v>
      </c>
      <c r="AY302" s="29">
        <f>январь!AV302+февраль!AV302+март!AV302+апрель!AV302+май!AV302+июнь!AV302+июль!AV302+август!AV302+сентябрь!AV302+октябрь!AV302+ноябрь!AV302+декабрь!AV302</f>
        <v>0</v>
      </c>
      <c r="AZ302" s="36">
        <f>январь!AW302+февраль!AW302+март!AW302+апрель!AW302+май!AW302+июнь!AW302+июль!AW302+август!AW302+сентябрь!AW302+октябрь!AW302+ноябрь!AW302+декабрь!AW302</f>
        <v>0</v>
      </c>
      <c r="BA302" s="36">
        <f>январь!AX302+февраль!AX302+март!AX302+апрель!AX302+май!AX302+июнь!AX302+июль!AX302+август!AX302+сентябрь!AX302+октябрь!AX302+ноябрь!AX302+декабрь!AX302</f>
        <v>0</v>
      </c>
      <c r="BB302" s="36">
        <f>январь!AY302+февраль!AY302+март!AY302+апрель!AY302+май!AY302+июнь!AY302+июль!AY302+август!AY302+сентябрь!AY302+октябрь!AY302+ноябрь!AY302+декабрь!AY302</f>
        <v>0</v>
      </c>
      <c r="BC302" s="29">
        <f>январь!AZ302+февраль!AZ302+март!AZ302+апрель!AZ302+май!AZ302+июнь!AZ302+июль!AZ302+август!AZ302+сентябрь!AZ302+октябрь!AZ302+ноябрь!AZ302+декабрь!AZ302</f>
        <v>0</v>
      </c>
      <c r="BD302" s="36">
        <f>январь!BA302+февраль!BA302+март!BA302+апрель!BA302+май!BA302+июнь!BA302+июль!BA302+август!BA302+сентябрь!BA302+октябрь!BA302+ноябрь!BA302+декабрь!BA302</f>
        <v>0</v>
      </c>
      <c r="BE302" s="36">
        <f>январь!BB302+февраль!BB302+март!BB302+апрель!BB302+май!BB302+июнь!BB302+июль!BB302+август!BB302+сентябрь!BB302+октябрь!BB302+ноябрь!BB302+декабрь!BB302</f>
        <v>0</v>
      </c>
      <c r="BF302" s="36">
        <f>январь!BC302+февраль!BC302+март!BC302+апрель!BC302+май!BC302+июнь!BC302+июль!BC302+август!BC302+сентябрь!BC302+октябрь!BC302+ноябрь!BC302+декабрь!BC302</f>
        <v>0</v>
      </c>
      <c r="BG302" s="36">
        <f>январь!BD302+февраль!BD302+март!BD302+апрель!BD302+май!BD302+июнь!BD302+июль!BD302+август!BD302+сентябрь!BD302+октябрь!BD302+ноябрь!BD302+декабрь!BD302</f>
        <v>0</v>
      </c>
      <c r="BH302" s="36">
        <f>январь!BE302+февраль!BE302+март!BE302+апрель!BE302+май!BE302+июнь!BE302+июль!BE302+август!BE302+сентябрь!BE302+октябрь!BE302+ноябрь!BE302+декабрь!BE302</f>
        <v>0</v>
      </c>
      <c r="BI302" s="36">
        <f>январь!BF302+февраль!BF302+март!BF302+апрель!BF302+май!BF302+июнь!BF302+июль!BF302+август!BF302+сентябрь!BF302+октябрь!BF302+ноябрь!BF302+декабрь!BF302</f>
        <v>2E-3</v>
      </c>
      <c r="BJ302" s="36">
        <f>январь!BG302+февраль!BG302+март!BG302+апрель!BG302+май!BG302+июнь!BG302+июль!BG302+август!BG302+сентябрь!BG302+октябрь!BG302+ноябрь!BG302+декабрь!BG302</f>
        <v>2.081</v>
      </c>
      <c r="BK302" s="36">
        <f>январь!BH302+февраль!BH302+март!BH302+апрель!BH302+май!BH302+июнь!BH302+июль!BH302+август!BH302+сентябрь!BH302+октябрь!BH302+ноябрь!BH302+декабрь!BH302</f>
        <v>0</v>
      </c>
      <c r="BL302" s="36">
        <f>январь!BI302+февраль!BI302+март!BI302+апрель!BI302+май!BI302+июнь!BI302+июль!BI302+август!BI302+сентябрь!BI302+октябрь!BI302+ноябрь!BI302+декабрь!BI302</f>
        <v>0</v>
      </c>
      <c r="BM302" s="29">
        <f>январь!BJ302+февраль!BJ302+март!BJ302+апрель!BJ302+май!BJ302+июнь!BJ302+июль!BJ302+август!BJ302+сентябрь!BJ302+октябрь!BJ302+ноябрь!BJ302+декабрь!BJ302</f>
        <v>0</v>
      </c>
      <c r="BN302" s="36">
        <f>январь!BK302+февраль!BK302+март!BK302+апрель!BK302+май!BK302+июнь!BK302+июль!BK302+август!BK302+сентябрь!BK302+октябрь!BK302+ноябрь!BK302+декабрь!BK302</f>
        <v>0</v>
      </c>
      <c r="BO302" s="29">
        <f>январь!BL302+февраль!BL302+март!BL302+апрель!BL302+май!BL302+июнь!BL302+июль!BL302+август!BL302+сентябрь!BL302+октябрь!BL302+ноябрь!BL302+декабрь!BL302</f>
        <v>2</v>
      </c>
      <c r="BP302" s="36">
        <f>январь!BM302+февраль!BM302+март!BM302+апрель!BM302+май!BM302+июнь!BM302+июль!BM302+август!BM302+сентябрь!BM302+октябрь!BM302+ноябрь!BM302+декабрь!BM302</f>
        <v>1.6120000000000001</v>
      </c>
      <c r="BQ302" s="36">
        <f>январь!BN302+февраль!BN302+март!BN302+апрель!BN302+май!BN302+июнь!BN302+июль!BN302+август!BN302+сентябрь!BN302+октябрь!BN302+ноябрь!BN302+декабрь!BN302</f>
        <v>5.0000000000000001E-3</v>
      </c>
      <c r="BR302" s="36">
        <f>январь!BO302+февраль!BO302+март!BO302+апрель!BO302+май!BO302+июнь!BO302+июль!BO302+август!BO302+сентябрь!BO302+октябрь!BO302+ноябрь!BO302+декабрь!BO302</f>
        <v>1.143</v>
      </c>
      <c r="BS302" s="29">
        <f>январь!BP302+февраль!BP302+март!BP302+апрель!BP302+май!BP302+июнь!BP302+июль!BP302+август!BP302+сентябрь!BP302+октябрь!BP302+ноябрь!BP302+декабрь!BP302</f>
        <v>2</v>
      </c>
      <c r="BT302" s="36">
        <f>январь!BQ302+февраль!BQ302+март!BQ302+апрель!BQ302+май!BQ302+июнь!BQ302+июль!BQ302+август!BQ302+сентябрь!BQ302+октябрь!BQ302+ноябрь!BQ302+декабрь!BQ302</f>
        <v>2.802</v>
      </c>
      <c r="BU302" s="29">
        <f>январь!BR302+февраль!BR302+март!BR302+апрель!BR302+май!BR302+июнь!BR302+июль!BR302+август!BR302+сентябрь!BR302+октябрь!BR302+ноябрь!BR302+декабрь!BR302</f>
        <v>0</v>
      </c>
      <c r="BV302" s="36">
        <f>январь!BS302+февраль!BS302+март!BS302+апрель!BS302+май!BS302+июнь!BS302+июль!BS302+август!BS302+сентябрь!BS302+октябрь!BS302+ноябрь!BS302+декабрь!BS302</f>
        <v>0</v>
      </c>
      <c r="BW302" s="36">
        <f>январь!BT302+февраль!BT302+март!BT302+апрель!BT302+май!BT302+июнь!BT302+июль!BT302+август!BT302+сентябрь!BT302+октябрь!BT302+ноябрь!BT302+декабрь!BT302</f>
        <v>0</v>
      </c>
      <c r="BX302" s="36">
        <f>январь!BU302+февраль!BU302+март!BU302+апрель!BU302+май!BU302+июнь!BU302+июль!BU302+август!BU302+сентябрь!BU302+октябрь!BU302+ноябрь!BU302+декабрь!BU302</f>
        <v>0</v>
      </c>
      <c r="BY302" s="36">
        <f>январь!BV302+февраль!BV302+март!BV302+апрель!BV302+май!BV302+июнь!BV302+июль!BV302+август!BV302+сентябрь!BV302+октябрь!BV302+ноябрь!BV302+декабрь!BV302</f>
        <v>5.4510000000000005</v>
      </c>
      <c r="BZ302" s="77">
        <v>0</v>
      </c>
    </row>
    <row r="303" spans="1:78" x14ac:dyDescent="0.25">
      <c r="A303" s="16">
        <v>301</v>
      </c>
      <c r="B303" s="16">
        <v>2</v>
      </c>
      <c r="C303" s="37" t="s">
        <v>755</v>
      </c>
      <c r="D303" s="51">
        <v>22.034483420289853</v>
      </c>
      <c r="E303" s="25">
        <v>63.847244000000003</v>
      </c>
      <c r="F303" s="26">
        <f t="shared" si="12"/>
        <v>73.117727420289853</v>
      </c>
      <c r="G303" s="26">
        <f t="shared" si="13"/>
        <v>9.2704834202898532</v>
      </c>
      <c r="H303" s="26">
        <f t="shared" si="14"/>
        <v>12.763999999999999</v>
      </c>
      <c r="I303" s="36">
        <f>январь!F303+февраль!F303+март!F303+апрель!F303+май!F303+июнь!F303+июль!F303+август!F303+сентябрь!F303+октябрь!F303+ноябрь!F303+декабрь!F303</f>
        <v>0</v>
      </c>
      <c r="J303" s="36">
        <f>январь!G303+февраль!G303+март!G303+апрель!G303+май!G303+июнь!G303+июль!G303+август!G303+сентябрь!G303+октябрь!G303+ноябрь!G303+декабрь!G303</f>
        <v>0</v>
      </c>
      <c r="K303" s="36">
        <f>январь!H303+февраль!H303+март!H303+апрель!H303+май!H303+июнь!H303+июль!H303+август!H303+сентябрь!H303+октябрь!H303+ноябрь!H303+декабрь!H303</f>
        <v>0</v>
      </c>
      <c r="L303" s="27">
        <f>январь!I303+февраль!I303+март!I303+апрель!I303+май!I303+июнь!I303+июль!I303+август!I303+сентябрь!I303+октябрь!I303+ноябрь!I303+декабрь!I303</f>
        <v>0</v>
      </c>
      <c r="M303" s="36">
        <f>январь!J303+февраль!J303+март!J303+апрель!J303+май!J303+июнь!J303+июль!J303+август!J303+сентябрь!J303+октябрь!J303+ноябрь!J303+декабрь!J303</f>
        <v>0</v>
      </c>
      <c r="N303" s="36">
        <f>январь!K303+февраль!K303+март!K303+апрель!K303+май!K303+июнь!K303+июль!K303+август!K303+сентябрь!K303+октябрь!K303+ноябрь!K303+декабрь!K303</f>
        <v>0</v>
      </c>
      <c r="O303" s="36">
        <f>январь!L303+февраль!L303+март!L303+апрель!L303+май!L303+июнь!L303+июль!L303+август!L303+сентябрь!L303+октябрь!L303+ноябрь!L303+декабрь!L303</f>
        <v>0</v>
      </c>
      <c r="P303" s="36">
        <f>январь!M303+февраль!M303+март!M303+апрель!M303+май!M303+июнь!M303+июль!M303+август!M303+сентябрь!M303+октябрь!M303+ноябрь!M303+декабрь!M303</f>
        <v>0</v>
      </c>
      <c r="Q303" s="36">
        <f>январь!N303+февраль!N303+март!N303+апрель!N303+май!N303+июнь!N303+июль!N303+август!N303+сентябрь!N303+октябрь!N303+ноябрь!N303+декабрь!N303</f>
        <v>0</v>
      </c>
      <c r="R303" s="29">
        <f>январь!O303+февраль!O303+март!O303+апрель!O303+май!O303+июнь!O303+июль!O303+август!O303+сентябрь!O303+октябрь!O303+ноябрь!O303+декабрь!O303</f>
        <v>0</v>
      </c>
      <c r="S303" s="36">
        <f>январь!P303+февраль!P303+март!P303+апрель!P303+май!P303+июнь!P303+июль!P303+август!P303+сентябрь!P303+октябрь!P303+ноябрь!P303+декабрь!P303</f>
        <v>0</v>
      </c>
      <c r="T303" s="29">
        <f>январь!Q303+февраль!Q303+март!Q303+апрель!Q303+май!Q303+июнь!Q303+июль!Q303+август!Q303+сентябрь!Q303+октябрь!Q303+ноябрь!Q303+декабрь!Q303</f>
        <v>0</v>
      </c>
      <c r="U303" s="36">
        <f>январь!R303+февраль!R303+март!R303+апрель!R303+май!R303+июнь!R303+июль!R303+август!R303+сентябрь!R303+октябрь!R303+ноябрь!R303+декабрь!R303</f>
        <v>0</v>
      </c>
      <c r="V303" s="36">
        <f>январь!S303+февраль!S303+март!S303+апрель!S303+май!S303+июнь!S303+июль!S303+август!S303+сентябрь!S303+октябрь!S303+ноябрь!S303+декабрь!S303</f>
        <v>0</v>
      </c>
      <c r="W303" s="36">
        <f>январь!T303+февраль!T303+март!T303+апрель!T303+май!T303+июнь!T303+июль!T303+август!T303+сентябрь!T303+октябрь!T303+ноябрь!T303+декабрь!T303</f>
        <v>0</v>
      </c>
      <c r="X303" s="36">
        <f>январь!U303+февраль!U303+март!U303+апрель!U303+май!U303+июнь!U303+июль!U303+август!U303+сентябрь!U303+октябрь!U303+ноябрь!U303+декабрь!U303</f>
        <v>0</v>
      </c>
      <c r="Y303" s="36">
        <f>январь!V303+февраль!V303+март!V303+апрель!V303+май!V303+июнь!V303+июль!V303+август!V303+сентябрь!V303+октябрь!V303+ноябрь!V303+декабрь!V303</f>
        <v>0</v>
      </c>
      <c r="Z303" s="36">
        <f>январь!W303+февраль!W303+март!W303+апрель!W303+май!W303+июнь!W303+июль!W303+август!W303+сентябрь!W303+октябрь!W303+ноябрь!W303+декабрь!W303</f>
        <v>0</v>
      </c>
      <c r="AA303" s="36">
        <f>январь!X303+февраль!X303+март!X303+апрель!X303+май!X303+июнь!X303+июль!X303+август!X303+сентябрь!X303+октябрь!X303+ноябрь!X303+декабрь!X303</f>
        <v>0</v>
      </c>
      <c r="AB303" s="29">
        <f>январь!Y303+февраль!Y303+март!Y303+апрель!Y303+май!Y303+июнь!Y303+июль!Y303+август!Y303+сентябрь!Y303+октябрь!Y303+ноябрь!Y303+декабрь!Y303</f>
        <v>0</v>
      </c>
      <c r="AC303" s="36">
        <f>январь!Z303+февраль!Z303+март!Z303+апрель!Z303+май!Z303+июнь!Z303+июль!Z303+август!Z303+сентябрь!Z303+октябрь!Z303+ноябрь!Z303+декабрь!Z303</f>
        <v>0</v>
      </c>
      <c r="AD303" s="66" t="str">
        <f>CONCATENATE(январь!AA303,$BZ$1,февраль!AA303,$BZ$1,март!AA303,$BZ$1,апрель!AA303,$BZ$1,май!AA303,$BZ$1,июнь!AA303,$BZ$1,июль!AA303,$BZ$1,август!AA303,$BZ$1,сентябрь!AA303,$BZ$1,октябрь!AA303,$BZ$1,ноябрь!AA303,$BZ$1,декабрь!AA303)</f>
        <v xml:space="preserve">           </v>
      </c>
      <c r="AE303" s="36">
        <f>январь!AB303+февраль!AB303+март!AB303+апрель!AB303+май!AB303+июнь!AB303+июль!AB303+август!AB303+сентябрь!AB303+октябрь!AB303+ноябрь!AB303+декабрь!AB303</f>
        <v>0</v>
      </c>
      <c r="AF303" s="36">
        <f>январь!AC303+февраль!AC303+март!AC303+апрель!AC303+май!AC303+июнь!AC303+июль!AC303+август!AC303+сентябрь!AC303+октябрь!AC303+ноябрь!AC303+декабрь!AC303</f>
        <v>0</v>
      </c>
      <c r="AG303" s="36">
        <f>январь!AD303+февраль!AD303+март!AD303+апрель!AD303+май!AD303+июнь!AD303+июль!AD303+август!AD303+сентябрь!AD303+октябрь!AD303+ноябрь!AD303+декабрь!AD303</f>
        <v>0</v>
      </c>
      <c r="AH303" s="36">
        <f>январь!AE303+февраль!AE303+март!AE303+апрель!AE303+май!AE303+июнь!AE303+июль!AE303+август!AE303+сентябрь!AE303+октябрь!AE303+ноябрь!AE303+декабрь!AE303</f>
        <v>0</v>
      </c>
      <c r="AI303" s="36">
        <f>январь!AF303+февраль!AF303+март!AF303+апрель!AF303+май!AF303+июнь!AF303+июль!AF303+август!AF303+сентябрь!AF303+октябрь!AF303+ноябрь!AF303+декабрь!AF303</f>
        <v>0</v>
      </c>
      <c r="AJ303" s="36">
        <f>январь!AG303+февраль!AG303+март!AG303+апрель!AG303+май!AG303+июнь!AG303+июль!AG303+август!AG303+сентябрь!AG303+октябрь!AG303+ноябрь!AG303+декабрь!AG303</f>
        <v>0</v>
      </c>
      <c r="AK303" s="29">
        <f>январь!AH303+февраль!AH303+март!AH303+апрель!AH303+май!AH303+июнь!AH303+июль!AH303+август!AH303+сентябрь!AH303+октябрь!AH303+ноябрь!AH303+декабрь!AH303</f>
        <v>0</v>
      </c>
      <c r="AL303" s="36">
        <f>январь!AI303+февраль!AI303+март!AI303+апрель!AI303+май!AI303+июнь!AI303+июль!AI303+август!AI303+сентябрь!AI303+октябрь!AI303+ноябрь!AI303+декабрь!AI303</f>
        <v>0</v>
      </c>
      <c r="AM303" s="29">
        <f>январь!AJ303+февраль!AJ303+март!AJ303+апрель!AJ303+май!AJ303+июнь!AJ303+июль!AJ303+август!AJ303+сентябрь!AJ303+октябрь!AJ303+ноябрь!AJ303+декабрь!AJ303</f>
        <v>0</v>
      </c>
      <c r="AN303" s="36">
        <f>январь!AK303+февраль!AK303+март!AK303+апрель!AK303+май!AK303+июнь!AK303+июль!AK303+август!AK303+сентябрь!AK303+октябрь!AK303+ноябрь!AK303+декабрь!AK303</f>
        <v>0</v>
      </c>
      <c r="AO303" s="36">
        <f>январь!AL303+февраль!AL303+март!AL303+апрель!AL303+май!AL303+июнь!AL303+июль!AL303+август!AL303+сентябрь!AL303+октябрь!AL303+ноябрь!AL303+декабрь!AL303</f>
        <v>0</v>
      </c>
      <c r="AP303" s="36">
        <f>январь!AM303+февраль!AM303+март!AM303+апрель!AM303+май!AM303+июнь!AM303+июль!AM303+август!AM303+сентябрь!AM303+октябрь!AM303+ноябрь!AM303+декабрь!AM303</f>
        <v>0</v>
      </c>
      <c r="AQ303" s="29">
        <f>январь!AN303+февраль!AN303+март!AN303+апрель!AN303+май!AN303+июнь!AN303+июль!AN303+август!AN303+сентябрь!AN303+октябрь!AN303+ноябрь!AN303+декабрь!AN303</f>
        <v>0</v>
      </c>
      <c r="AR303" s="36">
        <f>январь!AO303+февраль!AO303+март!AO303+апрель!AO303+май!AO303+июнь!AO303+июль!AO303+август!AO303+сентябрь!AO303+октябрь!AO303+ноябрь!AO303+декабрь!AO303</f>
        <v>0</v>
      </c>
      <c r="AS303" s="29">
        <f>январь!AP303+февраль!AP303+март!AP303+апрель!AP303+май!AP303+июнь!AP303+июль!AP303+август!AP303+сентябрь!AP303+октябрь!AP303+ноябрь!AP303+декабрь!AP303</f>
        <v>0</v>
      </c>
      <c r="AT303" s="36">
        <f>январь!AQ303+февраль!AQ303+март!AQ303+апрель!AQ303+май!AQ303+июнь!AQ303+июль!AQ303+август!AQ303+сентябрь!AQ303+октябрь!AQ303+ноябрь!AQ303+декабрь!AQ303</f>
        <v>0</v>
      </c>
      <c r="AU303" s="29">
        <f>январь!AR303+февраль!AR303+март!AR303+апрель!AR303+май!AR303+июнь!AR303+июль!AR303+август!AR303+сентябрь!AR303+октябрь!AR303+ноябрь!AR303+декабрь!AR303</f>
        <v>0</v>
      </c>
      <c r="AV303" s="36">
        <f>январь!AS303+февраль!AS303+март!AS303+апрель!AS303+май!AS303+июнь!AS303+июль!AS303+август!AS303+сентябрь!AS303+октябрь!AS303+ноябрь!AS303+декабрь!AS303</f>
        <v>0</v>
      </c>
      <c r="AW303" s="36">
        <f>январь!AT303+февраль!AT303+март!AT303+апрель!AT303+май!AT303+июнь!AT303+июль!AT303+август!AT303+сентябрь!AT303+октябрь!AT303+ноябрь!AT303+декабрь!AT303</f>
        <v>0</v>
      </c>
      <c r="AX303" s="36">
        <f>январь!AU303+февраль!AU303+март!AU303+апрель!AU303+май!AU303+июнь!AU303+июль!AU303+август!AU303+сентябрь!AU303+октябрь!AU303+ноябрь!AU303+декабрь!AU303</f>
        <v>0</v>
      </c>
      <c r="AY303" s="29">
        <f>январь!AV303+февраль!AV303+март!AV303+апрель!AV303+май!AV303+июнь!AV303+июль!AV303+август!AV303+сентябрь!AV303+октябрь!AV303+ноябрь!AV303+декабрь!AV303</f>
        <v>0</v>
      </c>
      <c r="AZ303" s="36">
        <f>январь!AW303+февраль!AW303+март!AW303+апрель!AW303+май!AW303+июнь!AW303+июль!AW303+август!AW303+сентябрь!AW303+октябрь!AW303+ноябрь!AW303+декабрь!AW303</f>
        <v>0</v>
      </c>
      <c r="BA303" s="36">
        <f>январь!AX303+февраль!AX303+март!AX303+апрель!AX303+май!AX303+июнь!AX303+июль!AX303+август!AX303+сентябрь!AX303+октябрь!AX303+ноябрь!AX303+декабрь!AX303</f>
        <v>0</v>
      </c>
      <c r="BB303" s="36">
        <f>январь!AY303+февраль!AY303+март!AY303+апрель!AY303+май!AY303+июнь!AY303+июль!AY303+август!AY303+сентябрь!AY303+октябрь!AY303+ноябрь!AY303+декабрь!AY303</f>
        <v>0</v>
      </c>
      <c r="BC303" s="29">
        <f>январь!AZ303+февраль!AZ303+март!AZ303+апрель!AZ303+май!AZ303+июнь!AZ303+июль!AZ303+август!AZ303+сентябрь!AZ303+октябрь!AZ303+ноябрь!AZ303+декабрь!AZ303</f>
        <v>0</v>
      </c>
      <c r="BD303" s="36">
        <f>январь!BA303+февраль!BA303+март!BA303+апрель!BA303+май!BA303+июнь!BA303+июль!BA303+август!BA303+сентябрь!BA303+октябрь!BA303+ноябрь!BA303+декабрь!BA303</f>
        <v>0</v>
      </c>
      <c r="BE303" s="36">
        <f>январь!BB303+февраль!BB303+март!BB303+апрель!BB303+май!BB303+июнь!BB303+июль!BB303+август!BB303+сентябрь!BB303+октябрь!BB303+ноябрь!BB303+декабрь!BB303</f>
        <v>0</v>
      </c>
      <c r="BF303" s="36">
        <f>январь!BC303+февраль!BC303+март!BC303+апрель!BC303+май!BC303+июнь!BC303+июль!BC303+август!BC303+сентябрь!BC303+октябрь!BC303+ноябрь!BC303+декабрь!BC303</f>
        <v>0</v>
      </c>
      <c r="BG303" s="36">
        <f>январь!BD303+февраль!BD303+март!BD303+апрель!BD303+май!BD303+июнь!BD303+июль!BD303+август!BD303+сентябрь!BD303+октябрь!BD303+ноябрь!BD303+декабрь!BD303</f>
        <v>0</v>
      </c>
      <c r="BH303" s="36">
        <f>январь!BE303+февраль!BE303+март!BE303+апрель!BE303+май!BE303+июнь!BE303+июль!BE303+август!BE303+сентябрь!BE303+октябрь!BE303+ноябрь!BE303+декабрь!BE303</f>
        <v>0</v>
      </c>
      <c r="BI303" s="36">
        <f>январь!BF303+февраль!BF303+март!BF303+апрель!BF303+май!BF303+июнь!BF303+июль!BF303+август!BF303+сентябрь!BF303+октябрь!BF303+ноябрь!BF303+декабрь!BF303</f>
        <v>0</v>
      </c>
      <c r="BJ303" s="36">
        <f>январь!BG303+февраль!BG303+март!BG303+апрель!BG303+май!BG303+июнь!BG303+июль!BG303+август!BG303+сентябрь!BG303+октябрь!BG303+ноябрь!BG303+декабрь!BG303</f>
        <v>0</v>
      </c>
      <c r="BK303" s="36">
        <f>январь!BH303+февраль!BH303+март!BH303+апрель!BH303+май!BH303+июнь!BH303+июль!BH303+август!BH303+сентябрь!BH303+октябрь!BH303+ноябрь!BH303+декабрь!BH303</f>
        <v>0</v>
      </c>
      <c r="BL303" s="36">
        <f>январь!BI303+февраль!BI303+март!BI303+апрель!BI303+май!BI303+июнь!BI303+июль!BI303+август!BI303+сентябрь!BI303+октябрь!BI303+ноябрь!BI303+декабрь!BI303</f>
        <v>0</v>
      </c>
      <c r="BM303" s="29">
        <f>январь!BJ303+февраль!BJ303+март!BJ303+апрель!BJ303+май!BJ303+июнь!BJ303+июль!BJ303+август!BJ303+сентябрь!BJ303+октябрь!BJ303+ноябрь!BJ303+декабрь!BJ303</f>
        <v>0</v>
      </c>
      <c r="BN303" s="36">
        <f>январь!BK303+февраль!BK303+март!BK303+апрель!BK303+май!BK303+июнь!BK303+июль!BK303+август!BK303+сентябрь!BK303+октябрь!BK303+ноябрь!BK303+декабрь!BK303</f>
        <v>0</v>
      </c>
      <c r="BO303" s="29">
        <f>январь!BL303+февраль!BL303+март!BL303+апрель!BL303+май!BL303+июнь!BL303+июль!BL303+август!BL303+сентябрь!BL303+октябрь!BL303+ноябрь!BL303+декабрь!BL303</f>
        <v>5</v>
      </c>
      <c r="BP303" s="36">
        <f>январь!BM303+февраль!BM303+март!BM303+апрель!BM303+май!BM303+июнь!BM303+июль!BM303+август!BM303+сентябрь!BM303+октябрь!BM303+ноябрь!BM303+декабрь!BM303</f>
        <v>5.81</v>
      </c>
      <c r="BQ303" s="36">
        <f>январь!BN303+февраль!BN303+март!BN303+апрель!BN303+май!BN303+июнь!BN303+июль!BN303+август!BN303+сентябрь!BN303+октябрь!BN303+ноябрь!BN303+декабрь!BN303</f>
        <v>0</v>
      </c>
      <c r="BR303" s="36">
        <f>январь!BO303+февраль!BO303+март!BO303+апрель!BO303+май!BO303+июнь!BO303+июль!BO303+август!BO303+сентябрь!BO303+октябрь!BO303+ноябрь!BO303+декабрь!BO303</f>
        <v>0</v>
      </c>
      <c r="BS303" s="29">
        <f>январь!BP303+февраль!BP303+март!BP303+апрель!BP303+май!BP303+июнь!BP303+июль!BP303+август!BP303+сентябрь!BP303+октябрь!BP303+ноябрь!BP303+декабрь!BP303</f>
        <v>0</v>
      </c>
      <c r="BT303" s="36">
        <f>январь!BQ303+февраль!BQ303+март!BQ303+апрель!BQ303+май!BQ303+июнь!BQ303+июль!BQ303+август!BQ303+сентябрь!BQ303+октябрь!BQ303+ноябрь!BQ303+декабрь!BQ303</f>
        <v>0</v>
      </c>
      <c r="BU303" s="29">
        <f>январь!BR303+февраль!BR303+март!BR303+апрель!BR303+май!BR303+июнь!BR303+июль!BR303+август!BR303+сентябрь!BR303+октябрь!BR303+ноябрь!BR303+декабрь!BR303</f>
        <v>0</v>
      </c>
      <c r="BV303" s="36">
        <f>январь!BS303+февраль!BS303+март!BS303+апрель!BS303+май!BS303+июнь!BS303+июль!BS303+август!BS303+сентябрь!BS303+октябрь!BS303+ноябрь!BS303+декабрь!BS303</f>
        <v>0</v>
      </c>
      <c r="BW303" s="36">
        <f>январь!BT303+февраль!BT303+март!BT303+апрель!BT303+май!BT303+июнь!BT303+июль!BT303+август!BT303+сентябрь!BT303+октябрь!BT303+ноябрь!BT303+декабрь!BT303</f>
        <v>0</v>
      </c>
      <c r="BX303" s="36">
        <f>январь!BU303+февраль!BU303+март!BU303+апрель!BU303+май!BU303+июнь!BU303+июль!BU303+август!BU303+сентябрь!BU303+октябрь!BU303+ноябрь!BU303+декабрь!BU303</f>
        <v>0</v>
      </c>
      <c r="BY303" s="36">
        <f>январь!BV303+февраль!BV303+март!BV303+апрель!BV303+май!BV303+июнь!BV303+июль!BV303+август!BV303+сентябрь!BV303+октябрь!BV303+ноябрь!BV303+декабрь!BV303</f>
        <v>6.9540000000000006</v>
      </c>
      <c r="BZ303" s="77">
        <v>0</v>
      </c>
    </row>
    <row r="304" spans="1:78" x14ac:dyDescent="0.25">
      <c r="A304" s="16">
        <v>302</v>
      </c>
      <c r="B304" s="16">
        <v>2</v>
      </c>
      <c r="C304" s="37" t="s">
        <v>756</v>
      </c>
      <c r="D304" s="51">
        <v>134.55458631884056</v>
      </c>
      <c r="E304" s="25">
        <v>53.874719999999996</v>
      </c>
      <c r="F304" s="26">
        <f t="shared" si="12"/>
        <v>160.97230631884057</v>
      </c>
      <c r="G304" s="26">
        <f t="shared" si="13"/>
        <v>107.09758631884057</v>
      </c>
      <c r="H304" s="26">
        <f t="shared" si="14"/>
        <v>27.456999999999997</v>
      </c>
      <c r="I304" s="36">
        <f>январь!F304+февраль!F304+март!F304+апрель!F304+май!F304+июнь!F304+июль!F304+август!F304+сентябрь!F304+октябрь!F304+ноябрь!F304+декабрь!F304</f>
        <v>0</v>
      </c>
      <c r="J304" s="36">
        <f>январь!G304+февраль!G304+март!G304+апрель!G304+май!G304+июнь!G304+июль!G304+август!G304+сентябрь!G304+октябрь!G304+ноябрь!G304+декабрь!G304</f>
        <v>0</v>
      </c>
      <c r="K304" s="36">
        <f>январь!H304+февраль!H304+март!H304+апрель!H304+май!H304+июнь!H304+июль!H304+август!H304+сентябрь!H304+октябрь!H304+ноябрь!H304+декабрь!H304</f>
        <v>0</v>
      </c>
      <c r="L304" s="27">
        <f>январь!I304+февраль!I304+март!I304+апрель!I304+май!I304+июнь!I304+июль!I304+август!I304+сентябрь!I304+октябрь!I304+ноябрь!I304+декабрь!I304</f>
        <v>0</v>
      </c>
      <c r="M304" s="36">
        <f>январь!J304+февраль!J304+март!J304+апрель!J304+май!J304+июнь!J304+июль!J304+август!J304+сентябрь!J304+октябрь!J304+ноябрь!J304+декабрь!J304</f>
        <v>0</v>
      </c>
      <c r="N304" s="36">
        <f>январь!K304+февраль!K304+март!K304+апрель!K304+май!K304+июнь!K304+июль!K304+август!K304+сентябрь!K304+октябрь!K304+ноябрь!K304+декабрь!K304</f>
        <v>0</v>
      </c>
      <c r="O304" s="36">
        <f>январь!L304+февраль!L304+март!L304+апрель!L304+май!L304+июнь!L304+июль!L304+август!L304+сентябрь!L304+октябрь!L304+ноябрь!L304+декабрь!L304</f>
        <v>0</v>
      </c>
      <c r="P304" s="36">
        <f>январь!M304+февраль!M304+март!M304+апрель!M304+май!M304+июнь!M304+июль!M304+август!M304+сентябрь!M304+октябрь!M304+ноябрь!M304+декабрь!M304</f>
        <v>0</v>
      </c>
      <c r="Q304" s="36">
        <f>январь!N304+февраль!N304+март!N304+апрель!N304+май!N304+июнь!N304+июль!N304+август!N304+сентябрь!N304+октябрь!N304+ноябрь!N304+декабрь!N304</f>
        <v>0</v>
      </c>
      <c r="R304" s="29">
        <f>январь!O304+февраль!O304+март!O304+апрель!O304+май!O304+июнь!O304+июль!O304+август!O304+сентябрь!O304+октябрь!O304+ноябрь!O304+декабрь!O304</f>
        <v>0</v>
      </c>
      <c r="S304" s="36">
        <f>январь!P304+февраль!P304+март!P304+апрель!P304+май!P304+июнь!P304+июль!P304+август!P304+сентябрь!P304+октябрь!P304+ноябрь!P304+декабрь!P304</f>
        <v>0</v>
      </c>
      <c r="T304" s="29">
        <f>январь!Q304+февраль!Q304+март!Q304+апрель!Q304+май!Q304+июнь!Q304+июль!Q304+август!Q304+сентябрь!Q304+октябрь!Q304+ноябрь!Q304+декабрь!Q304</f>
        <v>0</v>
      </c>
      <c r="U304" s="36">
        <f>январь!R304+февраль!R304+март!R304+апрель!R304+май!R304+июнь!R304+июль!R304+август!R304+сентябрь!R304+октябрь!R304+ноябрь!R304+декабрь!R304</f>
        <v>0</v>
      </c>
      <c r="V304" s="36">
        <f>январь!S304+февраль!S304+март!S304+апрель!S304+май!S304+июнь!S304+июль!S304+август!S304+сентябрь!S304+октябрь!S304+ноябрь!S304+декабрь!S304</f>
        <v>0</v>
      </c>
      <c r="W304" s="36">
        <f>январь!T304+февраль!T304+март!T304+апрель!T304+май!T304+июнь!T304+июль!T304+август!T304+сентябрь!T304+октябрь!T304+ноябрь!T304+декабрь!T304</f>
        <v>0</v>
      </c>
      <c r="X304" s="36">
        <f>январь!U304+февраль!U304+март!U304+апрель!U304+май!U304+июнь!U304+июль!U304+август!U304+сентябрь!U304+октябрь!U304+ноябрь!U304+декабрь!U304</f>
        <v>0</v>
      </c>
      <c r="Y304" s="36">
        <f>январь!V304+февраль!V304+март!V304+апрель!V304+май!V304+июнь!V304+июль!V304+август!V304+сентябрь!V304+октябрь!V304+ноябрь!V304+декабрь!V304</f>
        <v>0</v>
      </c>
      <c r="Z304" s="36">
        <f>январь!W304+февраль!W304+март!W304+апрель!W304+май!W304+июнь!W304+июль!W304+август!W304+сентябрь!W304+октябрь!W304+ноябрь!W304+декабрь!W304</f>
        <v>0</v>
      </c>
      <c r="AA304" s="36">
        <f>январь!X304+февраль!X304+март!X304+апрель!X304+май!X304+июнь!X304+июль!X304+август!X304+сентябрь!X304+октябрь!X304+ноябрь!X304+декабрь!X304</f>
        <v>0</v>
      </c>
      <c r="AB304" s="29">
        <f>январь!Y304+февраль!Y304+март!Y304+апрель!Y304+май!Y304+июнь!Y304+июль!Y304+август!Y304+сентябрь!Y304+октябрь!Y304+ноябрь!Y304+декабрь!Y304</f>
        <v>0</v>
      </c>
      <c r="AC304" s="36">
        <f>январь!Z304+февраль!Z304+март!Z304+апрель!Z304+май!Z304+июнь!Z304+июль!Z304+август!Z304+сентябрь!Z304+октябрь!Z304+ноябрь!Z304+декабрь!Z304</f>
        <v>0</v>
      </c>
      <c r="AD304" s="66" t="str">
        <f>CONCATENATE(январь!AA304,$BZ$1,февраль!AA304,$BZ$1,март!AA304,$BZ$1,апрель!AA304,$BZ$1,май!AA304,$BZ$1,июнь!AA304,$BZ$1,июль!AA304,$BZ$1,август!AA304,$BZ$1,сентябрь!AA304,$BZ$1,октябрь!AA304,$BZ$1,ноябрь!AA304,$BZ$1,декабрь!AA304)</f>
        <v xml:space="preserve">           </v>
      </c>
      <c r="AE304" s="36">
        <f>январь!AB304+февраль!AB304+март!AB304+апрель!AB304+май!AB304+июнь!AB304+июль!AB304+август!AB304+сентябрь!AB304+октябрь!AB304+ноябрь!AB304+декабрь!AB304</f>
        <v>0</v>
      </c>
      <c r="AF304" s="36">
        <f>январь!AC304+февраль!AC304+март!AC304+апрель!AC304+май!AC304+июнь!AC304+июль!AC304+август!AC304+сентябрь!AC304+октябрь!AC304+ноябрь!AC304+декабрь!AC304</f>
        <v>0</v>
      </c>
      <c r="AG304" s="36">
        <f>январь!AD304+февраль!AD304+март!AD304+апрель!AD304+май!AD304+июнь!AD304+июль!AD304+август!AD304+сентябрь!AD304+октябрь!AD304+ноябрь!AD304+декабрь!AD304</f>
        <v>0</v>
      </c>
      <c r="AH304" s="36">
        <f>январь!AE304+февраль!AE304+март!AE304+апрель!AE304+май!AE304+июнь!AE304+июль!AE304+август!AE304+сентябрь!AE304+октябрь!AE304+ноябрь!AE304+декабрь!AE304</f>
        <v>0</v>
      </c>
      <c r="AI304" s="36">
        <f>январь!AF304+февраль!AF304+март!AF304+апрель!AF304+май!AF304+июнь!AF304+июль!AF304+август!AF304+сентябрь!AF304+октябрь!AF304+ноябрь!AF304+декабрь!AF304</f>
        <v>0</v>
      </c>
      <c r="AJ304" s="36">
        <f>январь!AG304+февраль!AG304+март!AG304+апрель!AG304+май!AG304+июнь!AG304+июль!AG304+август!AG304+сентябрь!AG304+октябрь!AG304+ноябрь!AG304+декабрь!AG304</f>
        <v>0</v>
      </c>
      <c r="AK304" s="29">
        <f>январь!AH304+февраль!AH304+март!AH304+апрель!AH304+май!AH304+июнь!AH304+июль!AH304+август!AH304+сентябрь!AH304+октябрь!AH304+ноябрь!AH304+декабрь!AH304</f>
        <v>5</v>
      </c>
      <c r="AL304" s="36">
        <f>январь!AI304+февраль!AI304+март!AI304+апрель!AI304+май!AI304+июнь!AI304+июль!AI304+август!AI304+сентябрь!AI304+октябрь!AI304+ноябрь!AI304+декабрь!AI304</f>
        <v>12.484999999999999</v>
      </c>
      <c r="AM304" s="29">
        <f>январь!AJ304+февраль!AJ304+март!AJ304+апрель!AJ304+май!AJ304+июнь!AJ304+июль!AJ304+август!AJ304+сентябрь!AJ304+октябрь!AJ304+ноябрь!AJ304+декабрь!AJ304</f>
        <v>0</v>
      </c>
      <c r="AN304" s="36">
        <f>январь!AK304+февраль!AK304+март!AK304+апрель!AK304+май!AK304+июнь!AK304+июль!AK304+август!AK304+сентябрь!AK304+октябрь!AK304+ноябрь!AK304+декабрь!AK304</f>
        <v>0</v>
      </c>
      <c r="AO304" s="36">
        <f>январь!AL304+февраль!AL304+март!AL304+апрель!AL304+май!AL304+июнь!AL304+июль!AL304+август!AL304+сентябрь!AL304+октябрь!AL304+ноябрь!AL304+декабрь!AL304</f>
        <v>0</v>
      </c>
      <c r="AP304" s="36">
        <f>январь!AM304+февраль!AM304+март!AM304+апрель!AM304+май!AM304+июнь!AM304+июль!AM304+август!AM304+сентябрь!AM304+октябрь!AM304+ноябрь!AM304+декабрь!AM304</f>
        <v>0</v>
      </c>
      <c r="AQ304" s="29">
        <f>январь!AN304+февраль!AN304+март!AN304+апрель!AN304+май!AN304+июнь!AN304+июль!AN304+август!AN304+сентябрь!AN304+октябрь!AN304+ноябрь!AN304+декабрь!AN304</f>
        <v>0</v>
      </c>
      <c r="AR304" s="36">
        <f>январь!AO304+февраль!AO304+март!AO304+апрель!AO304+май!AO304+июнь!AO304+июль!AO304+август!AO304+сентябрь!AO304+октябрь!AO304+ноябрь!AO304+декабрь!AO304</f>
        <v>0</v>
      </c>
      <c r="AS304" s="29">
        <f>январь!AP304+февраль!AP304+март!AP304+апрель!AP304+май!AP304+июнь!AP304+июль!AP304+август!AP304+сентябрь!AP304+октябрь!AP304+ноябрь!AP304+декабрь!AP304</f>
        <v>0</v>
      </c>
      <c r="AT304" s="36">
        <f>январь!AQ304+февраль!AQ304+март!AQ304+апрель!AQ304+май!AQ304+июнь!AQ304+июль!AQ304+август!AQ304+сентябрь!AQ304+октябрь!AQ304+ноябрь!AQ304+декабрь!AQ304</f>
        <v>0</v>
      </c>
      <c r="AU304" s="29">
        <f>январь!AR304+февраль!AR304+март!AR304+апрель!AR304+май!AR304+июнь!AR304+июль!AR304+август!AR304+сентябрь!AR304+октябрь!AR304+ноябрь!AR304+декабрь!AR304</f>
        <v>0</v>
      </c>
      <c r="AV304" s="36">
        <f>январь!AS304+февраль!AS304+март!AS304+апрель!AS304+май!AS304+июнь!AS304+июль!AS304+август!AS304+сентябрь!AS304+октябрь!AS304+ноябрь!AS304+декабрь!AS304</f>
        <v>0</v>
      </c>
      <c r="AW304" s="36">
        <f>январь!AT304+февраль!AT304+март!AT304+апрель!AT304+май!AT304+июнь!AT304+июль!AT304+август!AT304+сентябрь!AT304+октябрь!AT304+ноябрь!AT304+декабрь!AT304</f>
        <v>0</v>
      </c>
      <c r="AX304" s="36">
        <f>январь!AU304+февраль!AU304+март!AU304+апрель!AU304+май!AU304+июнь!AU304+июль!AU304+август!AU304+сентябрь!AU304+октябрь!AU304+ноябрь!AU304+декабрь!AU304</f>
        <v>0</v>
      </c>
      <c r="AY304" s="29">
        <f>январь!AV304+февраль!AV304+март!AV304+апрель!AV304+май!AV304+июнь!AV304+июль!AV304+август!AV304+сентябрь!AV304+октябрь!AV304+ноябрь!AV304+декабрь!AV304</f>
        <v>0</v>
      </c>
      <c r="AZ304" s="36">
        <f>январь!AW304+февраль!AW304+март!AW304+апрель!AW304+май!AW304+июнь!AW304+июль!AW304+август!AW304+сентябрь!AW304+октябрь!AW304+ноябрь!AW304+декабрь!AW304</f>
        <v>0</v>
      </c>
      <c r="BA304" s="36">
        <f>январь!AX304+февраль!AX304+март!AX304+апрель!AX304+май!AX304+июнь!AX304+июль!AX304+август!AX304+сентябрь!AX304+октябрь!AX304+ноябрь!AX304+декабрь!AX304</f>
        <v>0</v>
      </c>
      <c r="BB304" s="36">
        <f>январь!AY304+февраль!AY304+март!AY304+апрель!AY304+май!AY304+июнь!AY304+июль!AY304+август!AY304+сентябрь!AY304+октябрь!AY304+ноябрь!AY304+декабрь!AY304</f>
        <v>0</v>
      </c>
      <c r="BC304" s="29">
        <f>январь!AZ304+февраль!AZ304+март!AZ304+апрель!AZ304+май!AZ304+июнь!AZ304+июль!AZ304+август!AZ304+сентябрь!AZ304+октябрь!AZ304+ноябрь!AZ304+декабрь!AZ304</f>
        <v>0</v>
      </c>
      <c r="BD304" s="36">
        <f>январь!BA304+февраль!BA304+март!BA304+апрель!BA304+май!BA304+июнь!BA304+июль!BA304+август!BA304+сентябрь!BA304+октябрь!BA304+ноябрь!BA304+декабрь!BA304</f>
        <v>0</v>
      </c>
      <c r="BE304" s="36">
        <f>январь!BB304+февраль!BB304+март!BB304+апрель!BB304+май!BB304+июнь!BB304+июль!BB304+август!BB304+сентябрь!BB304+октябрь!BB304+ноябрь!BB304+декабрь!BB304</f>
        <v>0</v>
      </c>
      <c r="BF304" s="36">
        <f>январь!BC304+февраль!BC304+март!BC304+апрель!BC304+май!BC304+июнь!BC304+июль!BC304+август!BC304+сентябрь!BC304+октябрь!BC304+ноябрь!BC304+декабрь!BC304</f>
        <v>0</v>
      </c>
      <c r="BG304" s="36">
        <f>январь!BD304+февраль!BD304+март!BD304+апрель!BD304+май!BD304+июнь!BD304+июль!BD304+август!BD304+сентябрь!BD304+октябрь!BD304+ноябрь!BD304+декабрь!BD304</f>
        <v>0</v>
      </c>
      <c r="BH304" s="36">
        <f>январь!BE304+февраль!BE304+март!BE304+апрель!BE304+май!BE304+июнь!BE304+июль!BE304+август!BE304+сентябрь!BE304+октябрь!BE304+ноябрь!BE304+декабрь!BE304</f>
        <v>0</v>
      </c>
      <c r="BI304" s="36">
        <f>январь!BF304+февраль!BF304+март!BF304+апрель!BF304+май!BF304+июнь!BF304+июль!BF304+август!BF304+сентябрь!BF304+октябрь!BF304+ноябрь!BF304+декабрь!BF304</f>
        <v>0</v>
      </c>
      <c r="BJ304" s="36">
        <f>январь!BG304+февраль!BG304+март!BG304+апрель!BG304+май!BG304+июнь!BG304+июль!BG304+август!BG304+сентябрь!BG304+октябрь!BG304+ноябрь!BG304+декабрь!BG304</f>
        <v>0</v>
      </c>
      <c r="BK304" s="36">
        <f>январь!BH304+февраль!BH304+март!BH304+апрель!BH304+май!BH304+июнь!BH304+июль!BH304+август!BH304+сентябрь!BH304+октябрь!BH304+ноябрь!BH304+декабрь!BH304</f>
        <v>5.0000000000000001E-3</v>
      </c>
      <c r="BL304" s="36">
        <f>январь!BI304+февраль!BI304+март!BI304+апрель!BI304+май!BI304+июнь!BI304+июль!BI304+август!BI304+сентябрь!BI304+октябрь!BI304+ноябрь!BI304+декабрь!BI304</f>
        <v>3.09</v>
      </c>
      <c r="BM304" s="29">
        <f>январь!BJ304+февраль!BJ304+март!BJ304+апрель!BJ304+май!BJ304+июнь!BJ304+июль!BJ304+август!BJ304+сентябрь!BJ304+октябрь!BJ304+ноябрь!BJ304+декабрь!BJ304</f>
        <v>0</v>
      </c>
      <c r="BN304" s="36">
        <f>январь!BK304+февраль!BK304+март!BK304+апрель!BK304+май!BK304+июнь!BK304+июль!BK304+август!BK304+сентябрь!BK304+октябрь!BK304+ноябрь!BK304+декабрь!BK304</f>
        <v>0</v>
      </c>
      <c r="BO304" s="29">
        <f>январь!BL304+февраль!BL304+март!BL304+апрель!BL304+май!BL304+июнь!BL304+июль!BL304+август!BL304+сентябрь!BL304+октябрь!BL304+ноябрь!BL304+декабрь!BL304</f>
        <v>13</v>
      </c>
      <c r="BP304" s="36">
        <f>январь!BM304+февраль!BM304+март!BM304+апрель!BM304+май!BM304+июнь!BM304+июль!BM304+август!BM304+сентябрь!BM304+октябрь!BM304+ноябрь!BM304+декабрь!BM304</f>
        <v>8.298</v>
      </c>
      <c r="BQ304" s="36">
        <f>январь!BN304+февраль!BN304+март!BN304+апрель!BN304+май!BN304+июнь!BN304+июль!BN304+август!BN304+сентябрь!BN304+октябрь!BN304+ноябрь!BN304+декабрь!BN304</f>
        <v>0</v>
      </c>
      <c r="BR304" s="36">
        <f>январь!BO304+февраль!BO304+март!BO304+апрель!BO304+май!BO304+июнь!BO304+июль!BO304+август!BO304+сентябрь!BO304+октябрь!BO304+ноябрь!BO304+декабрь!BO304</f>
        <v>0</v>
      </c>
      <c r="BS304" s="29">
        <f>январь!BP304+февраль!BP304+март!BP304+апрель!BP304+май!BP304+июнь!BP304+июль!BP304+август!BP304+сентябрь!BP304+октябрь!BP304+ноябрь!BP304+декабрь!BP304</f>
        <v>0</v>
      </c>
      <c r="BT304" s="36">
        <f>январь!BQ304+февраль!BQ304+март!BQ304+апрель!BQ304+май!BQ304+июнь!BQ304+июль!BQ304+август!BQ304+сентябрь!BQ304+октябрь!BQ304+ноябрь!BQ304+декабрь!BQ304</f>
        <v>0</v>
      </c>
      <c r="BU304" s="29">
        <f>январь!BR304+февраль!BR304+март!BR304+апрель!BR304+май!BR304+июнь!BR304+июль!BR304+август!BR304+сентябрь!BR304+октябрь!BR304+ноябрь!BR304+декабрь!BR304</f>
        <v>0</v>
      </c>
      <c r="BV304" s="36">
        <f>январь!BS304+февраль!BS304+март!BS304+апрель!BS304+май!BS304+июнь!BS304+июль!BS304+август!BS304+сентябрь!BS304+октябрь!BS304+ноябрь!BS304+декабрь!BS304</f>
        <v>0</v>
      </c>
      <c r="BW304" s="36">
        <f>январь!BT304+февраль!BT304+март!BT304+апрель!BT304+май!BT304+июнь!BT304+июль!BT304+август!BT304+сентябрь!BT304+октябрь!BT304+ноябрь!BT304+декабрь!BT304</f>
        <v>0</v>
      </c>
      <c r="BX304" s="36">
        <f>январь!BU304+февраль!BU304+март!BU304+апрель!BU304+май!BU304+июнь!BU304+июль!BU304+август!BU304+сентябрь!BU304+октябрь!BU304+ноябрь!BU304+декабрь!BU304</f>
        <v>0</v>
      </c>
      <c r="BY304" s="36">
        <f>январь!BV304+февраль!BV304+март!BV304+апрель!BV304+май!BV304+июнь!BV304+июль!BV304+август!BV304+сентябрь!BV304+октябрь!BV304+ноябрь!BV304+декабрь!BV304</f>
        <v>3.5840000000000001</v>
      </c>
      <c r="BZ304" s="77">
        <v>3</v>
      </c>
    </row>
    <row r="305" spans="1:78" x14ac:dyDescent="0.25">
      <c r="A305" s="16">
        <v>303</v>
      </c>
      <c r="B305" s="16">
        <v>2</v>
      </c>
      <c r="C305" s="37" t="s">
        <v>757</v>
      </c>
      <c r="D305" s="51">
        <v>54.457677681159424</v>
      </c>
      <c r="E305" s="25">
        <v>-514.68569000000002</v>
      </c>
      <c r="F305" s="26">
        <f t="shared" si="12"/>
        <v>-471.25301231884055</v>
      </c>
      <c r="G305" s="26">
        <f t="shared" si="13"/>
        <v>43.432677681159426</v>
      </c>
      <c r="H305" s="26">
        <f t="shared" si="14"/>
        <v>11.025</v>
      </c>
      <c r="I305" s="36">
        <f>январь!F305+февраль!F305+март!F305+апрель!F305+май!F305+июнь!F305+июль!F305+август!F305+сентябрь!F305+октябрь!F305+ноябрь!F305+декабрь!F305</f>
        <v>0</v>
      </c>
      <c r="J305" s="36">
        <f>январь!G305+февраль!G305+март!G305+апрель!G305+май!G305+июнь!G305+июль!G305+август!G305+сентябрь!G305+октябрь!G305+ноябрь!G305+декабрь!G305</f>
        <v>0</v>
      </c>
      <c r="K305" s="36">
        <f>январь!H305+февраль!H305+март!H305+апрель!H305+май!H305+июнь!H305+июль!H305+август!H305+сентябрь!H305+октябрь!H305+ноябрь!H305+декабрь!H305</f>
        <v>0</v>
      </c>
      <c r="L305" s="27">
        <f>январь!I305+февраль!I305+март!I305+апрель!I305+май!I305+июнь!I305+июль!I305+август!I305+сентябрь!I305+октябрь!I305+ноябрь!I305+декабрь!I305</f>
        <v>0</v>
      </c>
      <c r="M305" s="36">
        <f>январь!J305+февраль!J305+март!J305+апрель!J305+май!J305+июнь!J305+июль!J305+август!J305+сентябрь!J305+октябрь!J305+ноябрь!J305+декабрь!J305</f>
        <v>0</v>
      </c>
      <c r="N305" s="36">
        <f>январь!K305+февраль!K305+март!K305+апрель!K305+май!K305+июнь!K305+июль!K305+август!K305+сентябрь!K305+октябрь!K305+ноябрь!K305+декабрь!K305</f>
        <v>0</v>
      </c>
      <c r="O305" s="36">
        <f>январь!L305+февраль!L305+март!L305+апрель!L305+май!L305+июнь!L305+июль!L305+август!L305+сентябрь!L305+октябрь!L305+ноябрь!L305+декабрь!L305</f>
        <v>0</v>
      </c>
      <c r="P305" s="36">
        <f>январь!M305+февраль!M305+март!M305+апрель!M305+май!M305+июнь!M305+июль!M305+август!M305+сентябрь!M305+октябрь!M305+ноябрь!M305+декабрь!M305</f>
        <v>0</v>
      </c>
      <c r="Q305" s="36">
        <f>январь!N305+февраль!N305+март!N305+апрель!N305+май!N305+июнь!N305+июль!N305+август!N305+сентябрь!N305+октябрь!N305+ноябрь!N305+декабрь!N305</f>
        <v>0</v>
      </c>
      <c r="R305" s="29">
        <f>январь!O305+февраль!O305+март!O305+апрель!O305+май!O305+июнь!O305+июль!O305+август!O305+сентябрь!O305+октябрь!O305+ноябрь!O305+декабрь!O305</f>
        <v>0</v>
      </c>
      <c r="S305" s="36">
        <f>январь!P305+февраль!P305+март!P305+апрель!P305+май!P305+июнь!P305+июль!P305+август!P305+сентябрь!P305+октябрь!P305+ноябрь!P305+декабрь!P305</f>
        <v>0</v>
      </c>
      <c r="T305" s="29">
        <f>январь!Q305+февраль!Q305+март!Q305+апрель!Q305+май!Q305+июнь!Q305+июль!Q305+август!Q305+сентябрь!Q305+октябрь!Q305+ноябрь!Q305+декабрь!Q305</f>
        <v>0</v>
      </c>
      <c r="U305" s="36">
        <f>январь!R305+февраль!R305+март!R305+апрель!R305+май!R305+июнь!R305+июль!R305+август!R305+сентябрь!R305+октябрь!R305+ноябрь!R305+декабрь!R305</f>
        <v>0</v>
      </c>
      <c r="V305" s="36">
        <f>январь!S305+февраль!S305+март!S305+апрель!S305+май!S305+июнь!S305+июль!S305+август!S305+сентябрь!S305+октябрь!S305+ноябрь!S305+декабрь!S305</f>
        <v>0</v>
      </c>
      <c r="W305" s="36">
        <f>январь!T305+февраль!T305+март!T305+апрель!T305+май!T305+июнь!T305+июль!T305+август!T305+сентябрь!T305+октябрь!T305+ноябрь!T305+декабрь!T305</f>
        <v>0</v>
      </c>
      <c r="X305" s="36">
        <f>январь!U305+февраль!U305+март!U305+апрель!U305+май!U305+июнь!U305+июль!U305+август!U305+сентябрь!U305+октябрь!U305+ноябрь!U305+декабрь!U305</f>
        <v>0</v>
      </c>
      <c r="Y305" s="36">
        <f>январь!V305+февраль!V305+март!V305+апрель!V305+май!V305+июнь!V305+июль!V305+август!V305+сентябрь!V305+октябрь!V305+ноябрь!V305+декабрь!V305</f>
        <v>0</v>
      </c>
      <c r="Z305" s="36">
        <f>январь!W305+февраль!W305+март!W305+апрель!W305+май!W305+июнь!W305+июль!W305+август!W305+сентябрь!W305+октябрь!W305+ноябрь!W305+декабрь!W305</f>
        <v>0</v>
      </c>
      <c r="AA305" s="36">
        <f>январь!X305+февраль!X305+март!X305+апрель!X305+май!X305+июнь!X305+июль!X305+август!X305+сентябрь!X305+октябрь!X305+ноябрь!X305+декабрь!X305</f>
        <v>0</v>
      </c>
      <c r="AB305" s="29">
        <f>январь!Y305+февраль!Y305+март!Y305+апрель!Y305+май!Y305+июнь!Y305+июль!Y305+август!Y305+сентябрь!Y305+октябрь!Y305+ноябрь!Y305+декабрь!Y305</f>
        <v>0</v>
      </c>
      <c r="AC305" s="36">
        <f>январь!Z305+февраль!Z305+март!Z305+апрель!Z305+май!Z305+июнь!Z305+июль!Z305+август!Z305+сентябрь!Z305+октябрь!Z305+ноябрь!Z305+декабрь!Z305</f>
        <v>0</v>
      </c>
      <c r="AD305" s="66" t="str">
        <f>CONCATENATE(январь!AA305,$BZ$1,февраль!AA305,$BZ$1,март!AA305,$BZ$1,апрель!AA305,$BZ$1,май!AA305,$BZ$1,июнь!AA305,$BZ$1,июль!AA305,$BZ$1,август!AA305,$BZ$1,сентябрь!AA305,$BZ$1,октябрь!AA305,$BZ$1,ноябрь!AA305,$BZ$1,декабрь!AA305)</f>
        <v xml:space="preserve">           </v>
      </c>
      <c r="AE305" s="36">
        <f>январь!AB305+февраль!AB305+март!AB305+апрель!AB305+май!AB305+июнь!AB305+июль!AB305+август!AB305+сентябрь!AB305+октябрь!AB305+ноябрь!AB305+декабрь!AB305</f>
        <v>0</v>
      </c>
      <c r="AF305" s="36">
        <f>январь!AC305+февраль!AC305+март!AC305+апрель!AC305+май!AC305+июнь!AC305+июль!AC305+август!AC305+сентябрь!AC305+октябрь!AC305+ноябрь!AC305+декабрь!AC305</f>
        <v>0</v>
      </c>
      <c r="AG305" s="36">
        <f>январь!AD305+февраль!AD305+март!AD305+апрель!AD305+май!AD305+июнь!AD305+июль!AD305+август!AD305+сентябрь!AD305+октябрь!AD305+ноябрь!AD305+декабрь!AD305</f>
        <v>0</v>
      </c>
      <c r="AH305" s="36">
        <f>январь!AE305+февраль!AE305+март!AE305+апрель!AE305+май!AE305+июнь!AE305+июль!AE305+август!AE305+сентябрь!AE305+октябрь!AE305+ноябрь!AE305+декабрь!AE305</f>
        <v>0</v>
      </c>
      <c r="AI305" s="36">
        <f>январь!AF305+февраль!AF305+март!AF305+апрель!AF305+май!AF305+июнь!AF305+июль!AF305+август!AF305+сентябрь!AF305+октябрь!AF305+ноябрь!AF305+декабрь!AF305</f>
        <v>0</v>
      </c>
      <c r="AJ305" s="36">
        <f>январь!AG305+февраль!AG305+март!AG305+апрель!AG305+май!AG305+июнь!AG305+июль!AG305+август!AG305+сентябрь!AG305+октябрь!AG305+ноябрь!AG305+декабрь!AG305</f>
        <v>0</v>
      </c>
      <c r="AK305" s="29">
        <f>январь!AH305+февраль!AH305+март!AH305+апрель!AH305+май!AH305+июнь!AH305+июль!AH305+август!AH305+сентябрь!AH305+октябрь!AH305+ноябрь!AH305+декабрь!AH305</f>
        <v>0</v>
      </c>
      <c r="AL305" s="36">
        <f>январь!AI305+февраль!AI305+март!AI305+апрель!AI305+май!AI305+июнь!AI305+июль!AI305+август!AI305+сентябрь!AI305+октябрь!AI305+ноябрь!AI305+декабрь!AI305</f>
        <v>0</v>
      </c>
      <c r="AM305" s="29">
        <f>январь!AJ305+февраль!AJ305+март!AJ305+апрель!AJ305+май!AJ305+июнь!AJ305+июль!AJ305+август!AJ305+сентябрь!AJ305+октябрь!AJ305+ноябрь!AJ305+декабрь!AJ305</f>
        <v>0</v>
      </c>
      <c r="AN305" s="36">
        <f>январь!AK305+февраль!AK305+март!AK305+апрель!AK305+май!AK305+июнь!AK305+июль!AK305+август!AK305+сентябрь!AK305+октябрь!AK305+ноябрь!AK305+декабрь!AK305</f>
        <v>0</v>
      </c>
      <c r="AO305" s="36">
        <f>январь!AL305+февраль!AL305+март!AL305+апрель!AL305+май!AL305+июнь!AL305+июль!AL305+август!AL305+сентябрь!AL305+октябрь!AL305+ноябрь!AL305+декабрь!AL305</f>
        <v>0</v>
      </c>
      <c r="AP305" s="36">
        <f>январь!AM305+февраль!AM305+март!AM305+апрель!AM305+май!AM305+июнь!AM305+июль!AM305+август!AM305+сентябрь!AM305+октябрь!AM305+ноябрь!AM305+декабрь!AM305</f>
        <v>0</v>
      </c>
      <c r="AQ305" s="29">
        <f>январь!AN305+февраль!AN305+март!AN305+апрель!AN305+май!AN305+июнь!AN305+июль!AN305+август!AN305+сентябрь!AN305+октябрь!AN305+ноябрь!AN305+декабрь!AN305</f>
        <v>0</v>
      </c>
      <c r="AR305" s="36">
        <f>январь!AO305+февраль!AO305+март!AO305+апрель!AO305+май!AO305+июнь!AO305+июль!AO305+август!AO305+сентябрь!AO305+октябрь!AO305+ноябрь!AO305+декабрь!AO305</f>
        <v>0</v>
      </c>
      <c r="AS305" s="29">
        <f>январь!AP305+февраль!AP305+март!AP305+апрель!AP305+май!AP305+июнь!AP305+июль!AP305+август!AP305+сентябрь!AP305+октябрь!AP305+ноябрь!AP305+декабрь!AP305</f>
        <v>0</v>
      </c>
      <c r="AT305" s="36">
        <f>январь!AQ305+февраль!AQ305+март!AQ305+апрель!AQ305+май!AQ305+июнь!AQ305+июль!AQ305+август!AQ305+сентябрь!AQ305+октябрь!AQ305+ноябрь!AQ305+декабрь!AQ305</f>
        <v>0</v>
      </c>
      <c r="AU305" s="29">
        <f>январь!AR305+февраль!AR305+март!AR305+апрель!AR305+май!AR305+июнь!AR305+июль!AR305+август!AR305+сентябрь!AR305+октябрь!AR305+ноябрь!AR305+декабрь!AR305</f>
        <v>0</v>
      </c>
      <c r="AV305" s="36">
        <f>январь!AS305+февраль!AS305+март!AS305+апрель!AS305+май!AS305+июнь!AS305+июль!AS305+август!AS305+сентябрь!AS305+октябрь!AS305+ноябрь!AS305+декабрь!AS305</f>
        <v>0</v>
      </c>
      <c r="AW305" s="36">
        <f>январь!AT305+февраль!AT305+март!AT305+апрель!AT305+май!AT305+июнь!AT305+июль!AT305+август!AT305+сентябрь!AT305+октябрь!AT305+ноябрь!AT305+декабрь!AT305</f>
        <v>0</v>
      </c>
      <c r="AX305" s="36">
        <f>январь!AU305+февраль!AU305+март!AU305+апрель!AU305+май!AU305+июнь!AU305+июль!AU305+август!AU305+сентябрь!AU305+октябрь!AU305+ноябрь!AU305+декабрь!AU305</f>
        <v>0</v>
      </c>
      <c r="AY305" s="29">
        <f>январь!AV305+февраль!AV305+март!AV305+апрель!AV305+май!AV305+июнь!AV305+июль!AV305+август!AV305+сентябрь!AV305+октябрь!AV305+ноябрь!AV305+декабрь!AV305</f>
        <v>0</v>
      </c>
      <c r="AZ305" s="36">
        <f>январь!AW305+февраль!AW305+март!AW305+апрель!AW305+май!AW305+июнь!AW305+июль!AW305+август!AW305+сентябрь!AW305+октябрь!AW305+ноябрь!AW305+декабрь!AW305</f>
        <v>0</v>
      </c>
      <c r="BA305" s="36">
        <f>январь!AX305+февраль!AX305+март!AX305+апрель!AX305+май!AX305+июнь!AX305+июль!AX305+август!AX305+сентябрь!AX305+октябрь!AX305+ноябрь!AX305+декабрь!AX305</f>
        <v>0</v>
      </c>
      <c r="BB305" s="36">
        <f>январь!AY305+февраль!AY305+март!AY305+апрель!AY305+май!AY305+июнь!AY305+июль!AY305+август!AY305+сентябрь!AY305+октябрь!AY305+ноябрь!AY305+декабрь!AY305</f>
        <v>0</v>
      </c>
      <c r="BC305" s="29">
        <f>январь!AZ305+февраль!AZ305+март!AZ305+апрель!AZ305+май!AZ305+июнь!AZ305+июль!AZ305+август!AZ305+сентябрь!AZ305+октябрь!AZ305+ноябрь!AZ305+декабрь!AZ305</f>
        <v>0</v>
      </c>
      <c r="BD305" s="36">
        <f>январь!BA305+февраль!BA305+март!BA305+апрель!BA305+май!BA305+июнь!BA305+июль!BA305+август!BA305+сентябрь!BA305+октябрь!BA305+ноябрь!BA305+декабрь!BA305</f>
        <v>0</v>
      </c>
      <c r="BE305" s="36">
        <f>январь!BB305+февраль!BB305+март!BB305+апрель!BB305+май!BB305+июнь!BB305+июль!BB305+август!BB305+сентябрь!BB305+октябрь!BB305+ноябрь!BB305+декабрь!BB305</f>
        <v>0</v>
      </c>
      <c r="BF305" s="36">
        <f>январь!BC305+февраль!BC305+март!BC305+апрель!BC305+май!BC305+июнь!BC305+июль!BC305+август!BC305+сентябрь!BC305+октябрь!BC305+ноябрь!BC305+декабрь!BC305</f>
        <v>0</v>
      </c>
      <c r="BG305" s="36">
        <f>январь!BD305+февраль!BD305+март!BD305+апрель!BD305+май!BD305+июнь!BD305+июль!BD305+август!BD305+сентябрь!BD305+октябрь!BD305+ноябрь!BD305+декабрь!BD305</f>
        <v>0</v>
      </c>
      <c r="BH305" s="36">
        <f>январь!BE305+февраль!BE305+март!BE305+апрель!BE305+май!BE305+июнь!BE305+июль!BE305+август!BE305+сентябрь!BE305+октябрь!BE305+ноябрь!BE305+декабрь!BE305</f>
        <v>0</v>
      </c>
      <c r="BI305" s="36">
        <f>январь!BF305+февраль!BF305+март!BF305+апрель!BF305+май!BF305+июнь!BF305+июль!BF305+август!BF305+сентябрь!BF305+октябрь!BF305+ноябрь!BF305+декабрь!BF305</f>
        <v>0</v>
      </c>
      <c r="BJ305" s="36">
        <f>январь!BG305+февраль!BG305+март!BG305+апрель!BG305+май!BG305+июнь!BG305+июль!BG305+август!BG305+сентябрь!BG305+октябрь!BG305+ноябрь!BG305+декабрь!BG305</f>
        <v>0</v>
      </c>
      <c r="BK305" s="36">
        <f>январь!BH305+февраль!BH305+март!BH305+апрель!BH305+май!BH305+июнь!BH305+июль!BH305+август!BH305+сентябрь!BH305+октябрь!BH305+ноябрь!BH305+декабрь!BH305</f>
        <v>0</v>
      </c>
      <c r="BL305" s="36">
        <f>январь!BI305+февраль!BI305+март!BI305+апрель!BI305+май!BI305+июнь!BI305+июль!BI305+август!BI305+сентябрь!BI305+октябрь!BI305+ноябрь!BI305+декабрь!BI305</f>
        <v>0</v>
      </c>
      <c r="BM305" s="29">
        <f>январь!BJ305+февраль!BJ305+март!BJ305+апрель!BJ305+май!BJ305+июнь!BJ305+июль!BJ305+август!BJ305+сентябрь!BJ305+октябрь!BJ305+ноябрь!BJ305+декабрь!BJ305</f>
        <v>0</v>
      </c>
      <c r="BN305" s="36">
        <f>январь!BK305+февраль!BK305+март!BK305+апрель!BK305+май!BK305+июнь!BK305+июль!BK305+август!BK305+сентябрь!BK305+октябрь!BK305+ноябрь!BK305+декабрь!BK305</f>
        <v>0</v>
      </c>
      <c r="BO305" s="29">
        <f>январь!BL305+февраль!BL305+март!BL305+апрель!BL305+май!BL305+июнь!BL305+июль!BL305+август!BL305+сентябрь!BL305+октябрь!BL305+ноябрь!BL305+декабрь!BL305</f>
        <v>5</v>
      </c>
      <c r="BP305" s="36">
        <f>январь!BM305+февраль!BM305+март!BM305+апрель!BM305+май!BM305+июнь!BM305+июль!BM305+август!BM305+сентябрь!BM305+октябрь!BM305+ноябрь!BM305+декабрь!BM305</f>
        <v>6.274</v>
      </c>
      <c r="BQ305" s="36">
        <f>январь!BN305+февраль!BN305+март!BN305+апрель!BN305+май!BN305+июнь!BN305+июль!BN305+август!BN305+сентябрь!BN305+октябрь!BN305+ноябрь!BN305+декабрь!BN305</f>
        <v>0</v>
      </c>
      <c r="BR305" s="36">
        <f>январь!BO305+февраль!BO305+март!BO305+апрель!BO305+май!BO305+июнь!BO305+июль!BO305+август!BO305+сентябрь!BO305+октябрь!BO305+ноябрь!BO305+декабрь!BO305</f>
        <v>0</v>
      </c>
      <c r="BS305" s="29">
        <f>январь!BP305+февраль!BP305+март!BP305+апрель!BP305+май!BP305+июнь!BP305+июль!BP305+август!BP305+сентябрь!BP305+октябрь!BP305+ноябрь!BP305+декабрь!BP305</f>
        <v>0</v>
      </c>
      <c r="BT305" s="36">
        <f>январь!BQ305+февраль!BQ305+март!BQ305+апрель!BQ305+май!BQ305+июнь!BQ305+июль!BQ305+август!BQ305+сентябрь!BQ305+октябрь!BQ305+ноябрь!BQ305+декабрь!BQ305</f>
        <v>0</v>
      </c>
      <c r="BU305" s="29">
        <f>январь!BR305+февраль!BR305+март!BR305+апрель!BR305+май!BR305+июнь!BR305+июль!BR305+август!BR305+сентябрь!BR305+октябрь!BR305+ноябрь!BR305+декабрь!BR305</f>
        <v>0</v>
      </c>
      <c r="BV305" s="36">
        <f>январь!BS305+февраль!BS305+март!BS305+апрель!BS305+май!BS305+июнь!BS305+июль!BS305+август!BS305+сентябрь!BS305+октябрь!BS305+ноябрь!BS305+декабрь!BS305</f>
        <v>0</v>
      </c>
      <c r="BW305" s="36">
        <f>январь!BT305+февраль!BT305+март!BT305+апрель!BT305+май!BT305+июнь!BT305+июль!BT305+август!BT305+сентябрь!BT305+октябрь!BT305+ноябрь!BT305+декабрь!BT305</f>
        <v>0</v>
      </c>
      <c r="BX305" s="36">
        <f>январь!BU305+февраль!BU305+март!BU305+апрель!BU305+май!BU305+июнь!BU305+июль!BU305+август!BU305+сентябрь!BU305+октябрь!BU305+ноябрь!BU305+декабрь!BU305</f>
        <v>0</v>
      </c>
      <c r="BY305" s="36">
        <f>январь!BV305+февраль!BV305+март!BV305+апрель!BV305+май!BV305+июнь!BV305+июль!BV305+август!BV305+сентябрь!BV305+октябрь!BV305+ноябрь!BV305+декабрь!BV305</f>
        <v>4.7510000000000003</v>
      </c>
      <c r="BZ305" s="77">
        <v>0</v>
      </c>
    </row>
    <row r="306" spans="1:78" x14ac:dyDescent="0.25">
      <c r="A306" s="16">
        <v>304</v>
      </c>
      <c r="B306" s="16">
        <v>2</v>
      </c>
      <c r="C306" s="37" t="s">
        <v>758</v>
      </c>
      <c r="D306" s="51">
        <v>351.17445986473427</v>
      </c>
      <c r="E306" s="25">
        <v>898.0229720000001</v>
      </c>
      <c r="F306" s="26">
        <f t="shared" si="12"/>
        <v>1127.0884318647345</v>
      </c>
      <c r="G306" s="26">
        <f t="shared" si="13"/>
        <v>229.06545986473427</v>
      </c>
      <c r="H306" s="26">
        <f t="shared" si="14"/>
        <v>122.10900000000001</v>
      </c>
      <c r="I306" s="36">
        <f>январь!F306+февраль!F306+март!F306+апрель!F306+май!F306+июнь!F306+июль!F306+август!F306+сентябрь!F306+октябрь!F306+ноябрь!F306+декабрь!F306</f>
        <v>0</v>
      </c>
      <c r="J306" s="36">
        <f>январь!G306+февраль!G306+март!G306+апрель!G306+май!G306+июнь!G306+июль!G306+август!G306+сентябрь!G306+октябрь!G306+ноябрь!G306+декабрь!G306</f>
        <v>0</v>
      </c>
      <c r="K306" s="36">
        <f>январь!H306+февраль!H306+март!H306+апрель!H306+май!H306+июнь!H306+июль!H306+август!H306+сентябрь!H306+октябрь!H306+ноябрь!H306+декабрь!H306</f>
        <v>0</v>
      </c>
      <c r="L306" s="27">
        <f>январь!I306+февраль!I306+март!I306+апрель!I306+май!I306+июнь!I306+июль!I306+август!I306+сентябрь!I306+октябрь!I306+ноябрь!I306+декабрь!I306</f>
        <v>0</v>
      </c>
      <c r="M306" s="36">
        <f>январь!J306+февраль!J306+март!J306+апрель!J306+май!J306+июнь!J306+июль!J306+август!J306+сентябрь!J306+октябрь!J306+ноябрь!J306+декабрь!J306</f>
        <v>0</v>
      </c>
      <c r="N306" s="36">
        <f>январь!K306+февраль!K306+март!K306+апрель!K306+май!K306+июнь!K306+июль!K306+август!K306+сентябрь!K306+октябрь!K306+ноябрь!K306+декабрь!K306</f>
        <v>0</v>
      </c>
      <c r="O306" s="36">
        <f>январь!L306+февраль!L306+март!L306+апрель!L306+май!L306+июнь!L306+июль!L306+август!L306+сентябрь!L306+октябрь!L306+ноябрь!L306+декабрь!L306</f>
        <v>0</v>
      </c>
      <c r="P306" s="36">
        <f>январь!M306+февраль!M306+март!M306+апрель!M306+май!M306+июнь!M306+июль!M306+август!M306+сентябрь!M306+октябрь!M306+ноябрь!M306+декабрь!M306</f>
        <v>0</v>
      </c>
      <c r="Q306" s="36">
        <f>январь!N306+февраль!N306+март!N306+апрель!N306+май!N306+июнь!N306+июль!N306+август!N306+сентябрь!N306+октябрь!N306+ноябрь!N306+декабрь!N306</f>
        <v>0</v>
      </c>
      <c r="R306" s="29">
        <f>январь!O306+февраль!O306+март!O306+апрель!O306+май!O306+июнь!O306+июль!O306+август!O306+сентябрь!O306+октябрь!O306+ноябрь!O306+декабрь!O306</f>
        <v>0</v>
      </c>
      <c r="S306" s="36">
        <f>январь!P306+февраль!P306+март!P306+апрель!P306+май!P306+июнь!P306+июль!P306+август!P306+сентябрь!P306+октябрь!P306+ноябрь!P306+декабрь!P306</f>
        <v>0</v>
      </c>
      <c r="T306" s="29">
        <f>январь!Q306+февраль!Q306+март!Q306+апрель!Q306+май!Q306+июнь!Q306+июль!Q306+август!Q306+сентябрь!Q306+октябрь!Q306+ноябрь!Q306+декабрь!Q306</f>
        <v>0</v>
      </c>
      <c r="U306" s="36">
        <f>январь!R306+февраль!R306+март!R306+апрель!R306+май!R306+июнь!R306+июль!R306+август!R306+сентябрь!R306+октябрь!R306+ноябрь!R306+декабрь!R306</f>
        <v>0</v>
      </c>
      <c r="V306" s="36">
        <f>январь!S306+февраль!S306+март!S306+апрель!S306+май!S306+июнь!S306+июль!S306+август!S306+сентябрь!S306+октябрь!S306+ноябрь!S306+декабрь!S306</f>
        <v>0</v>
      </c>
      <c r="W306" s="36">
        <f>январь!T306+февраль!T306+март!T306+апрель!T306+май!T306+июнь!T306+июль!T306+август!T306+сентябрь!T306+октябрь!T306+ноябрь!T306+декабрь!T306</f>
        <v>0</v>
      </c>
      <c r="X306" s="36">
        <f>январь!U306+февраль!U306+март!U306+апрель!U306+май!U306+июнь!U306+июль!U306+август!U306+сентябрь!U306+октябрь!U306+ноябрь!U306+декабрь!U306</f>
        <v>5.5E-2</v>
      </c>
      <c r="Y306" s="36">
        <f>январь!V306+февраль!V306+март!V306+апрель!V306+май!V306+июнь!V306+июль!V306+август!V306+сентябрь!V306+октябрь!V306+ноябрь!V306+декабрь!V306</f>
        <v>80.356999999999999</v>
      </c>
      <c r="Z306" s="36">
        <f>январь!W306+февраль!W306+март!W306+апрель!W306+май!W306+июнь!W306+июль!W306+август!W306+сентябрь!W306+октябрь!W306+ноябрь!W306+декабрь!W306</f>
        <v>0</v>
      </c>
      <c r="AA306" s="36">
        <f>январь!X306+февраль!X306+март!X306+апрель!X306+май!X306+июнь!X306+июль!X306+август!X306+сентябрь!X306+октябрь!X306+ноябрь!X306+декабрь!X306</f>
        <v>0</v>
      </c>
      <c r="AB306" s="29">
        <f>январь!Y306+февраль!Y306+март!Y306+апрель!Y306+май!Y306+июнь!Y306+июль!Y306+август!Y306+сентябрь!Y306+октябрь!Y306+ноябрь!Y306+декабрь!Y306</f>
        <v>0</v>
      </c>
      <c r="AC306" s="36">
        <f>январь!Z306+февраль!Z306+март!Z306+апрель!Z306+май!Z306+июнь!Z306+июль!Z306+август!Z306+сентябрь!Z306+октябрь!Z306+ноябрь!Z306+декабрь!Z306</f>
        <v>0</v>
      </c>
      <c r="AD306" s="66" t="str">
        <f>CONCATENATE(январь!AA306,$BZ$1,февраль!AA306,$BZ$1,март!AA306,$BZ$1,апрель!AA306,$BZ$1,май!AA306,$BZ$1,июнь!AA306,$BZ$1,июль!AA306,$BZ$1,август!AA306,$BZ$1,сентябрь!AA306,$BZ$1,октябрь!AA306,$BZ$1,ноябрь!AA306,$BZ$1,декабрь!AA306)</f>
        <v xml:space="preserve">           </v>
      </c>
      <c r="AE306" s="36">
        <f>январь!AB306+февраль!AB306+март!AB306+апрель!AB306+май!AB306+июнь!AB306+июль!AB306+август!AB306+сентябрь!AB306+октябрь!AB306+ноябрь!AB306+декабрь!AB306</f>
        <v>0</v>
      </c>
      <c r="AF306" s="36">
        <f>январь!AC306+февраль!AC306+март!AC306+апрель!AC306+май!AC306+июнь!AC306+июль!AC306+август!AC306+сентябрь!AC306+октябрь!AC306+ноябрь!AC306+декабрь!AC306</f>
        <v>0</v>
      </c>
      <c r="AG306" s="36">
        <f>январь!AD306+февраль!AD306+март!AD306+апрель!AD306+май!AD306+июнь!AD306+июль!AD306+август!AD306+сентябрь!AD306+октябрь!AD306+ноябрь!AD306+декабрь!AD306</f>
        <v>0</v>
      </c>
      <c r="AH306" s="36">
        <f>январь!AE306+февраль!AE306+март!AE306+апрель!AE306+май!AE306+июнь!AE306+июль!AE306+август!AE306+сентябрь!AE306+октябрь!AE306+ноябрь!AE306+декабрь!AE306</f>
        <v>0</v>
      </c>
      <c r="AI306" s="36">
        <f>январь!AF306+февраль!AF306+март!AF306+апрель!AF306+май!AF306+июнь!AF306+июль!AF306+август!AF306+сентябрь!AF306+октябрь!AF306+ноябрь!AF306+декабрь!AF306</f>
        <v>0</v>
      </c>
      <c r="AJ306" s="36">
        <f>январь!AG306+февраль!AG306+март!AG306+апрель!AG306+май!AG306+июнь!AG306+июль!AG306+август!AG306+сентябрь!AG306+октябрь!AG306+ноябрь!AG306+декабрь!AG306</f>
        <v>0</v>
      </c>
      <c r="AK306" s="29">
        <f>январь!AH306+февраль!AH306+март!AH306+апрель!AH306+май!AH306+июнь!AH306+июль!AH306+август!AH306+сентябрь!AH306+октябрь!AH306+ноябрь!AH306+декабрь!AH306</f>
        <v>3</v>
      </c>
      <c r="AL306" s="36">
        <f>январь!AI306+февраль!AI306+март!AI306+апрель!AI306+май!AI306+июнь!AI306+июль!AI306+август!AI306+сентябрь!AI306+октябрь!AI306+ноябрь!AI306+декабрь!AI306</f>
        <v>9.7119999999999997</v>
      </c>
      <c r="AM306" s="29">
        <f>январь!AJ306+февраль!AJ306+март!AJ306+апрель!AJ306+май!AJ306+июнь!AJ306+июль!AJ306+август!AJ306+сентябрь!AJ306+октябрь!AJ306+ноябрь!AJ306+декабрь!AJ306</f>
        <v>0</v>
      </c>
      <c r="AN306" s="36">
        <f>январь!AK306+февраль!AK306+март!AK306+апрель!AK306+май!AK306+июнь!AK306+июль!AK306+август!AK306+сентябрь!AK306+октябрь!AK306+ноябрь!AK306+декабрь!AK306</f>
        <v>0</v>
      </c>
      <c r="AO306" s="36">
        <f>январь!AL306+февраль!AL306+март!AL306+апрель!AL306+май!AL306+июнь!AL306+июль!AL306+август!AL306+сентябрь!AL306+октябрь!AL306+ноябрь!AL306+декабрь!AL306</f>
        <v>2E-3</v>
      </c>
      <c r="AP306" s="36">
        <f>январь!AM306+февраль!AM306+март!AM306+апрель!AM306+май!AM306+июнь!AM306+июль!AM306+август!AM306+сентябрь!AM306+октябрь!AM306+ноябрь!AM306+декабрь!AM306</f>
        <v>1.9</v>
      </c>
      <c r="AQ306" s="29">
        <f>январь!AN306+февраль!AN306+март!AN306+апрель!AN306+май!AN306+июнь!AN306+июль!AN306+август!AN306+сентябрь!AN306+октябрь!AN306+ноябрь!AN306+декабрь!AN306</f>
        <v>0</v>
      </c>
      <c r="AR306" s="36">
        <f>январь!AO306+февраль!AO306+март!AO306+апрель!AO306+май!AO306+июнь!AO306+июль!AO306+август!AO306+сентябрь!AO306+октябрь!AO306+ноябрь!AO306+декабрь!AO306</f>
        <v>0</v>
      </c>
      <c r="AS306" s="29">
        <f>январь!AP306+февраль!AP306+март!AP306+апрель!AP306+май!AP306+июнь!AP306+июль!AP306+август!AP306+сентябрь!AP306+октябрь!AP306+ноябрь!AP306+декабрь!AP306</f>
        <v>0</v>
      </c>
      <c r="AT306" s="36">
        <f>январь!AQ306+февраль!AQ306+март!AQ306+апрель!AQ306+май!AQ306+июнь!AQ306+июль!AQ306+август!AQ306+сентябрь!AQ306+октябрь!AQ306+ноябрь!AQ306+декабрь!AQ306</f>
        <v>0</v>
      </c>
      <c r="AU306" s="29">
        <f>январь!AR306+февраль!AR306+март!AR306+апрель!AR306+май!AR306+июнь!AR306+июль!AR306+август!AR306+сентябрь!AR306+октябрь!AR306+ноябрь!AR306+декабрь!AR306</f>
        <v>0</v>
      </c>
      <c r="AV306" s="36">
        <f>январь!AS306+февраль!AS306+март!AS306+апрель!AS306+май!AS306+июнь!AS306+июль!AS306+август!AS306+сентябрь!AS306+октябрь!AS306+ноябрь!AS306+декабрь!AS306</f>
        <v>0</v>
      </c>
      <c r="AW306" s="36">
        <f>январь!AT306+февраль!AT306+март!AT306+апрель!AT306+май!AT306+июнь!AT306+июль!AT306+август!AT306+сентябрь!AT306+октябрь!AT306+ноябрь!AT306+декабрь!AT306</f>
        <v>0</v>
      </c>
      <c r="AX306" s="36">
        <f>январь!AU306+февраль!AU306+март!AU306+апрель!AU306+май!AU306+июнь!AU306+июль!AU306+август!AU306+сентябрь!AU306+октябрь!AU306+ноябрь!AU306+декабрь!AU306</f>
        <v>0</v>
      </c>
      <c r="AY306" s="29">
        <f>январь!AV306+февраль!AV306+март!AV306+апрель!AV306+май!AV306+июнь!AV306+июль!AV306+август!AV306+сентябрь!AV306+октябрь!AV306+ноябрь!AV306+декабрь!AV306</f>
        <v>0</v>
      </c>
      <c r="AZ306" s="36">
        <f>январь!AW306+февраль!AW306+март!AW306+апрель!AW306+май!AW306+июнь!AW306+июль!AW306+август!AW306+сентябрь!AW306+октябрь!AW306+ноябрь!AW306+декабрь!AW306</f>
        <v>0</v>
      </c>
      <c r="BA306" s="36">
        <f>январь!AX306+февраль!AX306+март!AX306+апрель!AX306+май!AX306+июнь!AX306+июль!AX306+август!AX306+сентябрь!AX306+октябрь!AX306+ноябрь!AX306+декабрь!AX306</f>
        <v>0</v>
      </c>
      <c r="BB306" s="36">
        <f>январь!AY306+февраль!AY306+март!AY306+апрель!AY306+май!AY306+июнь!AY306+июль!AY306+август!AY306+сентябрь!AY306+октябрь!AY306+ноябрь!AY306+декабрь!AY306</f>
        <v>0</v>
      </c>
      <c r="BC306" s="29">
        <f>январь!AZ306+февраль!AZ306+март!AZ306+апрель!AZ306+май!AZ306+июнь!AZ306+июль!AZ306+август!AZ306+сентябрь!AZ306+октябрь!AZ306+ноябрь!AZ306+декабрь!AZ306</f>
        <v>0</v>
      </c>
      <c r="BD306" s="36">
        <f>январь!BA306+февраль!BA306+март!BA306+апрель!BA306+май!BA306+июнь!BA306+июль!BA306+август!BA306+сентябрь!BA306+октябрь!BA306+ноябрь!BA306+декабрь!BA306</f>
        <v>0</v>
      </c>
      <c r="BE306" s="36">
        <f>январь!BB306+февраль!BB306+март!BB306+апрель!BB306+май!BB306+июнь!BB306+июль!BB306+август!BB306+сентябрь!BB306+октябрь!BB306+ноябрь!BB306+декабрь!BB306</f>
        <v>0</v>
      </c>
      <c r="BF306" s="36">
        <f>январь!BC306+февраль!BC306+март!BC306+апрель!BC306+май!BC306+июнь!BC306+июль!BC306+август!BC306+сентябрь!BC306+октябрь!BC306+ноябрь!BC306+декабрь!BC306</f>
        <v>0</v>
      </c>
      <c r="BG306" s="36">
        <f>январь!BD306+февраль!BD306+март!BD306+апрель!BD306+май!BD306+июнь!BD306+июль!BD306+август!BD306+сентябрь!BD306+октябрь!BD306+ноябрь!BD306+декабрь!BD306</f>
        <v>0</v>
      </c>
      <c r="BH306" s="36">
        <f>январь!BE306+февраль!BE306+март!BE306+апрель!BE306+май!BE306+июнь!BE306+июль!BE306+август!BE306+сентябрь!BE306+октябрь!BE306+ноябрь!BE306+декабрь!BE306</f>
        <v>0</v>
      </c>
      <c r="BI306" s="36">
        <f>январь!BF306+февраль!BF306+март!BF306+апрель!BF306+май!BF306+июнь!BF306+июль!BF306+август!BF306+сентябрь!BF306+октябрь!BF306+ноябрь!BF306+декабрь!BF306</f>
        <v>0</v>
      </c>
      <c r="BJ306" s="36">
        <f>январь!BG306+февраль!BG306+март!BG306+апрель!BG306+май!BG306+июнь!BG306+июль!BG306+август!BG306+сентябрь!BG306+октябрь!BG306+ноябрь!BG306+декабрь!BG306</f>
        <v>0</v>
      </c>
      <c r="BK306" s="36">
        <f>январь!BH306+февраль!BH306+март!BH306+апрель!BH306+май!BH306+июнь!BH306+июль!BH306+август!BH306+сентябрь!BH306+октябрь!BH306+ноябрь!BH306+декабрь!BH306</f>
        <v>0</v>
      </c>
      <c r="BL306" s="36">
        <f>январь!BI306+февраль!BI306+март!BI306+апрель!BI306+май!BI306+июнь!BI306+июль!BI306+август!BI306+сентябрь!BI306+октябрь!BI306+ноябрь!BI306+декабрь!BI306</f>
        <v>0</v>
      </c>
      <c r="BM306" s="29">
        <f>январь!BJ306+февраль!BJ306+март!BJ306+апрель!BJ306+май!BJ306+июнь!BJ306+июль!BJ306+август!BJ306+сентябрь!BJ306+октябрь!BJ306+ноябрь!BJ306+декабрь!BJ306</f>
        <v>0</v>
      </c>
      <c r="BN306" s="36">
        <f>январь!BK306+февраль!BK306+март!BK306+апрель!BK306+май!BK306+июнь!BK306+июль!BK306+август!BK306+сентябрь!BK306+октябрь!BK306+ноябрь!BK306+декабрь!BK306</f>
        <v>0</v>
      </c>
      <c r="BO306" s="29">
        <f>январь!BL306+февраль!BL306+март!BL306+апрель!BL306+май!BL306+июнь!BL306+июль!BL306+август!BL306+сентябрь!BL306+октябрь!BL306+ноябрь!BL306+декабрь!BL306</f>
        <v>2</v>
      </c>
      <c r="BP306" s="36">
        <f>январь!BM306+февраль!BM306+март!BM306+апрель!BM306+май!BM306+июнь!BM306+июль!BM306+август!BM306+сентябрь!BM306+октябрь!BM306+ноябрь!BM306+декабрь!BM306</f>
        <v>1.2729999999999999</v>
      </c>
      <c r="BQ306" s="36">
        <f>январь!BN306+февраль!BN306+март!BN306+апрель!BN306+май!BN306+июнь!BN306+июль!BN306+август!BN306+сентябрь!BN306+октябрь!BN306+ноябрь!BN306+декабрь!BN306</f>
        <v>7.0000000000000007E-2</v>
      </c>
      <c r="BR306" s="36">
        <f>январь!BO306+февраль!BO306+март!BO306+апрель!BO306+май!BO306+июнь!BO306+июль!BO306+август!BO306+сентябрь!BO306+октябрь!BO306+ноябрь!BO306+декабрь!BO306</f>
        <v>17.241</v>
      </c>
      <c r="BS306" s="29">
        <f>январь!BP306+февраль!BP306+март!BP306+апрель!BP306+май!BP306+июнь!BP306+июль!BP306+август!BP306+сентябрь!BP306+октябрь!BP306+ноябрь!BP306+декабрь!BP306</f>
        <v>4</v>
      </c>
      <c r="BT306" s="36">
        <f>январь!BQ306+февраль!BQ306+март!BQ306+апрель!BQ306+май!BQ306+июнь!BQ306+июль!BQ306+август!BQ306+сентябрь!BQ306+октябрь!BQ306+ноябрь!BQ306+декабрь!BQ306</f>
        <v>5.4950000000000001</v>
      </c>
      <c r="BU306" s="29">
        <f>январь!BR306+февраль!BR306+март!BR306+апрель!BR306+май!BR306+июнь!BR306+июль!BR306+август!BR306+сентябрь!BR306+октябрь!BR306+ноябрь!BR306+декабрь!BR306</f>
        <v>5</v>
      </c>
      <c r="BV306" s="36">
        <f>январь!BS306+февраль!BS306+март!BS306+апрель!BS306+май!BS306+июнь!BS306+июль!BS306+август!BS306+сентябрь!BS306+октябрь!BS306+ноябрь!BS306+декабрь!BS306</f>
        <v>5.875</v>
      </c>
      <c r="BW306" s="36">
        <f>январь!BT306+февраль!BT306+март!BT306+апрель!BT306+май!BT306+июнь!BT306+июль!BT306+август!BT306+сентябрь!BT306+октябрь!BT306+ноябрь!BT306+декабрь!BT306</f>
        <v>0</v>
      </c>
      <c r="BX306" s="36">
        <f>январь!BU306+февраль!BU306+март!BU306+апрель!BU306+май!BU306+июнь!BU306+июль!BU306+август!BU306+сентябрь!BU306+октябрь!BU306+ноябрь!BU306+декабрь!BU306</f>
        <v>0</v>
      </c>
      <c r="BY306" s="36">
        <f>январь!BV306+февраль!BV306+март!BV306+апрель!BV306+май!BV306+июнь!BV306+июль!BV306+август!BV306+сентябрь!BV306+октябрь!BV306+ноябрь!BV306+декабрь!BV306</f>
        <v>0.25600000000000001</v>
      </c>
      <c r="BZ306" s="77">
        <v>4</v>
      </c>
    </row>
    <row r="307" spans="1:78" x14ac:dyDescent="0.25">
      <c r="A307" s="16">
        <v>305</v>
      </c>
      <c r="B307" s="16">
        <v>2</v>
      </c>
      <c r="C307" s="37" t="s">
        <v>759</v>
      </c>
      <c r="D307" s="51">
        <v>147.7410475169082</v>
      </c>
      <c r="E307" s="25">
        <v>503.44996800000001</v>
      </c>
      <c r="F307" s="26">
        <f t="shared" si="12"/>
        <v>501.71101551690822</v>
      </c>
      <c r="G307" s="26">
        <f t="shared" si="13"/>
        <v>-1.7389524830918219</v>
      </c>
      <c r="H307" s="26">
        <f t="shared" si="14"/>
        <v>149.48000000000002</v>
      </c>
      <c r="I307" s="36">
        <f>январь!F307+февраль!F307+март!F307+апрель!F307+май!F307+июнь!F307+июль!F307+август!F307+сентябрь!F307+октябрь!F307+ноябрь!F307+декабрь!F307</f>
        <v>0</v>
      </c>
      <c r="J307" s="36">
        <f>январь!G307+февраль!G307+март!G307+апрель!G307+май!G307+июнь!G307+июль!G307+август!G307+сентябрь!G307+октябрь!G307+ноябрь!G307+декабрь!G307</f>
        <v>0</v>
      </c>
      <c r="K307" s="36">
        <f>январь!H307+февраль!H307+март!H307+апрель!H307+май!H307+июнь!H307+июль!H307+август!H307+сентябрь!H307+октябрь!H307+ноябрь!H307+декабрь!H307</f>
        <v>0</v>
      </c>
      <c r="L307" s="27">
        <f>январь!I307+февраль!I307+март!I307+апрель!I307+май!I307+июнь!I307+июль!I307+август!I307+сентябрь!I307+октябрь!I307+ноябрь!I307+декабрь!I307</f>
        <v>0</v>
      </c>
      <c r="M307" s="36">
        <f>январь!J307+февраль!J307+март!J307+апрель!J307+май!J307+июнь!J307+июль!J307+август!J307+сентябрь!J307+октябрь!J307+ноябрь!J307+декабрь!J307</f>
        <v>0</v>
      </c>
      <c r="N307" s="36">
        <f>январь!K307+февраль!K307+март!K307+апрель!K307+май!K307+июнь!K307+июль!K307+август!K307+сентябрь!K307+октябрь!K307+ноябрь!K307+декабрь!K307</f>
        <v>0</v>
      </c>
      <c r="O307" s="36">
        <f>январь!L307+февраль!L307+март!L307+апрель!L307+май!L307+июнь!L307+июль!L307+август!L307+сентябрь!L307+октябрь!L307+ноябрь!L307+декабрь!L307</f>
        <v>0</v>
      </c>
      <c r="P307" s="36">
        <f>январь!M307+февраль!M307+март!M307+апрель!M307+май!M307+июнь!M307+июль!M307+август!M307+сентябрь!M307+октябрь!M307+ноябрь!M307+декабрь!M307</f>
        <v>0.19</v>
      </c>
      <c r="Q307" s="36">
        <f>январь!N307+февраль!N307+март!N307+апрель!N307+май!N307+июнь!N307+июль!N307+август!N307+сентябрь!N307+октябрь!N307+ноябрь!N307+декабрь!N307</f>
        <v>65.518000000000001</v>
      </c>
      <c r="R307" s="29">
        <f>январь!O307+февраль!O307+март!O307+апрель!O307+май!O307+июнь!O307+июль!O307+август!O307+сентябрь!O307+октябрь!O307+ноябрь!O307+декабрь!O307</f>
        <v>0</v>
      </c>
      <c r="S307" s="36">
        <f>январь!P307+февраль!P307+март!P307+апрель!P307+май!P307+июнь!P307+июль!P307+август!P307+сентябрь!P307+октябрь!P307+ноябрь!P307+декабрь!P307</f>
        <v>0</v>
      </c>
      <c r="T307" s="29">
        <f>январь!Q307+февраль!Q307+март!Q307+апрель!Q307+май!Q307+июнь!Q307+июль!Q307+август!Q307+сентябрь!Q307+октябрь!Q307+ноябрь!Q307+декабрь!Q307</f>
        <v>0</v>
      </c>
      <c r="U307" s="36">
        <f>январь!R307+февраль!R307+март!R307+апрель!R307+май!R307+июнь!R307+июль!R307+август!R307+сентябрь!R307+октябрь!R307+ноябрь!R307+декабрь!R307</f>
        <v>0</v>
      </c>
      <c r="V307" s="36">
        <f>январь!S307+февраль!S307+март!S307+апрель!S307+май!S307+июнь!S307+июль!S307+август!S307+сентябрь!S307+октябрь!S307+ноябрь!S307+декабрь!S307</f>
        <v>0</v>
      </c>
      <c r="W307" s="36">
        <f>январь!T307+февраль!T307+март!T307+апрель!T307+май!T307+июнь!T307+июль!T307+август!T307+сентябрь!T307+октябрь!T307+ноябрь!T307+декабрь!T307</f>
        <v>0</v>
      </c>
      <c r="X307" s="36">
        <f>январь!U307+февраль!U307+март!U307+апрель!U307+май!U307+июнь!U307+июль!U307+август!U307+сентябрь!U307+октябрь!U307+ноябрь!U307+декабрь!U307</f>
        <v>0</v>
      </c>
      <c r="Y307" s="36">
        <f>январь!V307+февраль!V307+март!V307+апрель!V307+май!V307+июнь!V307+июль!V307+август!V307+сентябрь!V307+октябрь!V307+ноябрь!V307+декабрь!V307</f>
        <v>0</v>
      </c>
      <c r="Z307" s="36">
        <f>январь!W307+февраль!W307+март!W307+апрель!W307+май!W307+июнь!W307+июль!W307+август!W307+сентябрь!W307+октябрь!W307+ноябрь!W307+декабрь!W307</f>
        <v>0</v>
      </c>
      <c r="AA307" s="36">
        <f>январь!X307+февраль!X307+март!X307+апрель!X307+май!X307+июнь!X307+июль!X307+август!X307+сентябрь!X307+октябрь!X307+ноябрь!X307+декабрь!X307</f>
        <v>0</v>
      </c>
      <c r="AB307" s="29">
        <f>январь!Y307+февраль!Y307+март!Y307+апрель!Y307+май!Y307+июнь!Y307+июль!Y307+август!Y307+сентябрь!Y307+октябрь!Y307+ноябрь!Y307+декабрь!Y307</f>
        <v>0</v>
      </c>
      <c r="AC307" s="36">
        <f>январь!Z307+февраль!Z307+март!Z307+апрель!Z307+май!Z307+июнь!Z307+июль!Z307+август!Z307+сентябрь!Z307+октябрь!Z307+ноябрь!Z307+декабрь!Z307</f>
        <v>0</v>
      </c>
      <c r="AD307" s="66" t="str">
        <f>CONCATENATE(январь!AA307,$BZ$1,февраль!AA307,$BZ$1,март!AA307,$BZ$1,апрель!AA307,$BZ$1,май!AA307,$BZ$1,июнь!AA307,$BZ$1,июль!AA307,$BZ$1,август!AA307,$BZ$1,сентябрь!AA307,$BZ$1,октябрь!AA307,$BZ$1,ноябрь!AA307,$BZ$1,декабрь!AA307)</f>
        <v xml:space="preserve">           </v>
      </c>
      <c r="AE307" s="36">
        <f>январь!AB307+февраль!AB307+март!AB307+апрель!AB307+май!AB307+июнь!AB307+июль!AB307+август!AB307+сентябрь!AB307+октябрь!AB307+ноябрь!AB307+декабрь!AB307</f>
        <v>0</v>
      </c>
      <c r="AF307" s="36">
        <f>январь!AC307+февраль!AC307+март!AC307+апрель!AC307+май!AC307+июнь!AC307+июль!AC307+август!AC307+сентябрь!AC307+октябрь!AC307+ноябрь!AC307+декабрь!AC307</f>
        <v>0</v>
      </c>
      <c r="AG307" s="36">
        <f>январь!AD307+февраль!AD307+март!AD307+апрель!AD307+май!AD307+июнь!AD307+июль!AD307+август!AD307+сентябрь!AD307+октябрь!AD307+ноябрь!AD307+декабрь!AD307</f>
        <v>0</v>
      </c>
      <c r="AH307" s="36">
        <f>январь!AE307+февраль!AE307+март!AE307+апрель!AE307+май!AE307+июнь!AE307+июль!AE307+август!AE307+сентябрь!AE307+октябрь!AE307+ноябрь!AE307+декабрь!AE307</f>
        <v>0</v>
      </c>
      <c r="AI307" s="36">
        <f>январь!AF307+февраль!AF307+март!AF307+апрель!AF307+май!AF307+июнь!AF307+июль!AF307+август!AF307+сентябрь!AF307+октябрь!AF307+ноябрь!AF307+декабрь!AF307</f>
        <v>0</v>
      </c>
      <c r="AJ307" s="36">
        <f>январь!AG307+февраль!AG307+март!AG307+апрель!AG307+май!AG307+июнь!AG307+июль!AG307+август!AG307+сентябрь!AG307+октябрь!AG307+ноябрь!AG307+декабрь!AG307</f>
        <v>0</v>
      </c>
      <c r="AK307" s="29">
        <f>январь!AH307+февраль!AH307+март!AH307+апрель!AH307+май!AH307+июнь!AH307+июль!AH307+август!AH307+сентябрь!AH307+октябрь!AH307+ноябрь!AH307+декабрь!AH307</f>
        <v>0</v>
      </c>
      <c r="AL307" s="36">
        <f>январь!AI307+февраль!AI307+март!AI307+апрель!AI307+май!AI307+июнь!AI307+июль!AI307+август!AI307+сентябрь!AI307+октябрь!AI307+ноябрь!AI307+декабрь!AI307</f>
        <v>0</v>
      </c>
      <c r="AM307" s="29">
        <f>январь!AJ307+февраль!AJ307+март!AJ307+апрель!AJ307+май!AJ307+июнь!AJ307+июль!AJ307+август!AJ307+сентябрь!AJ307+октябрь!AJ307+ноябрь!AJ307+декабрь!AJ307</f>
        <v>0</v>
      </c>
      <c r="AN307" s="36">
        <f>январь!AK307+февраль!AK307+март!AK307+апрель!AK307+май!AK307+июнь!AK307+июль!AK307+август!AK307+сентябрь!AK307+октябрь!AK307+ноябрь!AK307+декабрь!AK307</f>
        <v>0</v>
      </c>
      <c r="AO307" s="36">
        <f>январь!AL307+февраль!AL307+март!AL307+апрель!AL307+май!AL307+июнь!AL307+июль!AL307+август!AL307+сентябрь!AL307+октябрь!AL307+ноябрь!AL307+декабрь!AL307</f>
        <v>0</v>
      </c>
      <c r="AP307" s="36">
        <f>январь!AM307+февраль!AM307+март!AM307+апрель!AM307+май!AM307+июнь!AM307+июль!AM307+август!AM307+сентябрь!AM307+октябрь!AM307+ноябрь!AM307+декабрь!AM307</f>
        <v>0</v>
      </c>
      <c r="AQ307" s="29">
        <f>январь!AN307+февраль!AN307+март!AN307+апрель!AN307+май!AN307+июнь!AN307+июль!AN307+август!AN307+сентябрь!AN307+октябрь!AN307+ноябрь!AN307+декабрь!AN307</f>
        <v>0</v>
      </c>
      <c r="AR307" s="36">
        <f>январь!AO307+февраль!AO307+март!AO307+апрель!AO307+май!AO307+июнь!AO307+июль!AO307+август!AO307+сентябрь!AO307+октябрь!AO307+ноябрь!AO307+декабрь!AO307</f>
        <v>0</v>
      </c>
      <c r="AS307" s="29">
        <f>январь!AP307+февраль!AP307+март!AP307+апрель!AP307+май!AP307+июнь!AP307+июль!AP307+август!AP307+сентябрь!AP307+октябрь!AP307+ноябрь!AP307+декабрь!AP307</f>
        <v>0</v>
      </c>
      <c r="AT307" s="36">
        <f>январь!AQ307+февраль!AQ307+март!AQ307+апрель!AQ307+май!AQ307+июнь!AQ307+июль!AQ307+август!AQ307+сентябрь!AQ307+октябрь!AQ307+ноябрь!AQ307+декабрь!AQ307</f>
        <v>0</v>
      </c>
      <c r="AU307" s="29">
        <f>январь!AR307+февраль!AR307+март!AR307+апрель!AR307+май!AR307+июнь!AR307+июль!AR307+август!AR307+сентябрь!AR307+октябрь!AR307+ноябрь!AR307+декабрь!AR307</f>
        <v>0</v>
      </c>
      <c r="AV307" s="36">
        <f>январь!AS307+февраль!AS307+март!AS307+апрель!AS307+май!AS307+июнь!AS307+июль!AS307+август!AS307+сентябрь!AS307+октябрь!AS307+ноябрь!AS307+декабрь!AS307</f>
        <v>0</v>
      </c>
      <c r="AW307" s="36">
        <f>январь!AT307+февраль!AT307+март!AT307+апрель!AT307+май!AT307+июнь!AT307+июль!AT307+август!AT307+сентябрь!AT307+октябрь!AT307+ноябрь!AT307+декабрь!AT307</f>
        <v>0</v>
      </c>
      <c r="AX307" s="36">
        <f>январь!AU307+февраль!AU307+март!AU307+апрель!AU307+май!AU307+июнь!AU307+июль!AU307+август!AU307+сентябрь!AU307+октябрь!AU307+ноябрь!AU307+декабрь!AU307</f>
        <v>0</v>
      </c>
      <c r="AY307" s="29">
        <f>январь!AV307+февраль!AV307+март!AV307+апрель!AV307+май!AV307+июнь!AV307+июль!AV307+август!AV307+сентябрь!AV307+октябрь!AV307+ноябрь!AV307+декабрь!AV307</f>
        <v>0</v>
      </c>
      <c r="AZ307" s="36">
        <f>январь!AW307+февраль!AW307+март!AW307+апрель!AW307+май!AW307+июнь!AW307+июль!AW307+август!AW307+сентябрь!AW307+октябрь!AW307+ноябрь!AW307+декабрь!AW307</f>
        <v>0</v>
      </c>
      <c r="BA307" s="36">
        <f>январь!AX307+февраль!AX307+март!AX307+апрель!AX307+май!AX307+июнь!AX307+июль!AX307+август!AX307+сентябрь!AX307+октябрь!AX307+ноябрь!AX307+декабрь!AX307</f>
        <v>0</v>
      </c>
      <c r="BB307" s="36">
        <f>январь!AY307+февраль!AY307+март!AY307+апрель!AY307+май!AY307+июнь!AY307+июль!AY307+август!AY307+сентябрь!AY307+октябрь!AY307+ноябрь!AY307+декабрь!AY307</f>
        <v>0</v>
      </c>
      <c r="BC307" s="29">
        <f>январь!AZ307+февраль!AZ307+март!AZ307+апрель!AZ307+май!AZ307+июнь!AZ307+июль!AZ307+август!AZ307+сентябрь!AZ307+октябрь!AZ307+ноябрь!AZ307+декабрь!AZ307</f>
        <v>0</v>
      </c>
      <c r="BD307" s="36">
        <f>январь!BA307+февраль!BA307+март!BA307+апрель!BA307+май!BA307+июнь!BA307+июль!BA307+август!BA307+сентябрь!BA307+октябрь!BA307+ноябрь!BA307+декабрь!BA307</f>
        <v>0</v>
      </c>
      <c r="BE307" s="36">
        <f>январь!BB307+февраль!BB307+март!BB307+апрель!BB307+май!BB307+июнь!BB307+июль!BB307+август!BB307+сентябрь!BB307+октябрь!BB307+ноябрь!BB307+декабрь!BB307</f>
        <v>0</v>
      </c>
      <c r="BF307" s="36">
        <f>январь!BC307+февраль!BC307+март!BC307+апрель!BC307+май!BC307+июнь!BC307+июль!BC307+август!BC307+сентябрь!BC307+октябрь!BC307+ноябрь!BC307+декабрь!BC307</f>
        <v>0</v>
      </c>
      <c r="BG307" s="36">
        <f>январь!BD307+февраль!BD307+март!BD307+апрель!BD307+май!BD307+июнь!BD307+июль!BD307+август!BD307+сентябрь!BD307+октябрь!BD307+ноябрь!BD307+декабрь!BD307</f>
        <v>8.0000000000000002E-3</v>
      </c>
      <c r="BH307" s="36">
        <f>январь!BE307+февраль!BE307+март!BE307+апрель!BE307+май!BE307+июнь!BE307+июль!BE307+август!BE307+сентябрь!BE307+октябрь!BE307+ноябрь!BE307+декабрь!BE307</f>
        <v>9.2119999999999997</v>
      </c>
      <c r="BI307" s="36">
        <f>январь!BF307+февраль!BF307+март!BF307+апрель!BF307+май!BF307+июнь!BF307+июль!BF307+август!BF307+сентябрь!BF307+октябрь!BF307+ноябрь!BF307+декабрь!BF307</f>
        <v>0.01</v>
      </c>
      <c r="BJ307" s="36">
        <f>январь!BG307+февраль!BG307+март!BG307+апрель!BG307+май!BG307+июнь!BG307+июль!BG307+август!BG307+сентябрь!BG307+октябрь!BG307+ноябрь!BG307+декабрь!BG307</f>
        <v>10.406000000000001</v>
      </c>
      <c r="BK307" s="36">
        <f>январь!BH307+февраль!BH307+март!BH307+апрель!BH307+май!BH307+июнь!BH307+июль!BH307+август!BH307+сентябрь!BH307+октябрь!BH307+ноябрь!BH307+декабрь!BH307</f>
        <v>0</v>
      </c>
      <c r="BL307" s="36">
        <f>январь!BI307+февраль!BI307+март!BI307+апрель!BI307+май!BI307+июнь!BI307+июль!BI307+август!BI307+сентябрь!BI307+октябрь!BI307+ноябрь!BI307+декабрь!BI307</f>
        <v>0</v>
      </c>
      <c r="BM307" s="29">
        <f>январь!BJ307+февраль!BJ307+март!BJ307+апрель!BJ307+май!BJ307+июнь!BJ307+июль!BJ307+август!BJ307+сентябрь!BJ307+октябрь!BJ307+ноябрь!BJ307+декабрь!BJ307</f>
        <v>0</v>
      </c>
      <c r="BN307" s="36">
        <f>январь!BK307+февраль!BK307+март!BK307+апрель!BK307+май!BK307+июнь!BK307+июль!BK307+август!BK307+сентябрь!BK307+октябрь!BK307+ноябрь!BK307+декабрь!BK307</f>
        <v>0</v>
      </c>
      <c r="BO307" s="29">
        <f>январь!BL307+февраль!BL307+март!BL307+апрель!BL307+май!BL307+июнь!BL307+июль!BL307+август!BL307+сентябрь!BL307+октябрь!BL307+ноябрь!BL307+декабрь!BL307</f>
        <v>5</v>
      </c>
      <c r="BP307" s="36">
        <f>январь!BM307+февраль!BM307+март!BM307+апрель!BM307+май!BM307+июнь!BM307+июль!BM307+август!BM307+сентябрь!BM307+октябрь!BM307+ноябрь!BM307+декабрь!BM307</f>
        <v>1.3959999999999999</v>
      </c>
      <c r="BQ307" s="36">
        <f>январь!BN307+февраль!BN307+март!BN307+апрель!BN307+май!BN307+июнь!BN307+июль!BN307+август!BN307+сентябрь!BN307+октябрь!BN307+ноябрь!BN307+декабрь!BN307</f>
        <v>0.03</v>
      </c>
      <c r="BR307" s="36">
        <f>январь!BO307+февраль!BO307+март!BO307+апрель!BO307+май!BO307+июнь!BO307+июль!BO307+август!BO307+сентябрь!BO307+октябрь!BO307+ноябрь!BO307+декабрь!BO307</f>
        <v>57.039000000000001</v>
      </c>
      <c r="BS307" s="29">
        <f>январь!BP307+февраль!BP307+март!BP307+апрель!BP307+май!BP307+июнь!BP307+июль!BP307+август!BP307+сентябрь!BP307+октябрь!BP307+ноябрь!BP307+декабрь!BP307</f>
        <v>5</v>
      </c>
      <c r="BT307" s="36">
        <f>январь!BQ307+февраль!BQ307+март!BQ307+апрель!BQ307+май!BQ307+июнь!BQ307+июль!BQ307+август!BQ307+сентябрь!BQ307+октябрь!BQ307+ноябрь!BQ307+декабрь!BQ307</f>
        <v>4.7510000000000003</v>
      </c>
      <c r="BU307" s="29">
        <f>январь!BR307+февраль!BR307+март!BR307+апрель!BR307+май!BR307+июнь!BR307+июль!BR307+август!BR307+сентябрь!BR307+октябрь!BR307+ноябрь!BR307+декабрь!BR307</f>
        <v>0</v>
      </c>
      <c r="BV307" s="36">
        <f>январь!BS307+февраль!BS307+март!BS307+апрель!BS307+май!BS307+июнь!BS307+июль!BS307+август!BS307+сентябрь!BS307+октябрь!BS307+ноябрь!BS307+декабрь!BS307</f>
        <v>0</v>
      </c>
      <c r="BW307" s="36">
        <f>январь!BT307+февраль!BT307+март!BT307+апрель!BT307+май!BT307+июнь!BT307+июль!BT307+август!BT307+сентябрь!BT307+октябрь!BT307+ноябрь!BT307+декабрь!BT307</f>
        <v>0</v>
      </c>
      <c r="BX307" s="36">
        <f>январь!BU307+февраль!BU307+март!BU307+апрель!BU307+май!BU307+июнь!BU307+июль!BU307+август!BU307+сентябрь!BU307+октябрь!BU307+ноябрь!BU307+декабрь!BU307</f>
        <v>0</v>
      </c>
      <c r="BY307" s="36">
        <f>январь!BV307+февраль!BV307+март!BV307+апрель!BV307+май!BV307+июнь!BV307+июль!BV307+август!BV307+сентябрь!BV307+октябрь!BV307+ноябрь!BV307+декабрь!BV307</f>
        <v>1.1579999999999999</v>
      </c>
      <c r="BZ307" s="77">
        <v>2</v>
      </c>
    </row>
    <row r="308" spans="1:78" x14ac:dyDescent="0.25">
      <c r="A308" s="16">
        <v>306</v>
      </c>
      <c r="B308" s="16">
        <v>1</v>
      </c>
      <c r="C308" s="37" t="s">
        <v>760</v>
      </c>
      <c r="D308" s="51">
        <v>197.79039458937191</v>
      </c>
      <c r="E308" s="25">
        <v>-308.46060199999999</v>
      </c>
      <c r="F308" s="26">
        <f t="shared" si="12"/>
        <v>-470.26020741062803</v>
      </c>
      <c r="G308" s="26">
        <f t="shared" si="13"/>
        <v>-161.79960541062806</v>
      </c>
      <c r="H308" s="26">
        <f t="shared" si="14"/>
        <v>359.59</v>
      </c>
      <c r="I308" s="36">
        <f>январь!F308+февраль!F308+март!F308+апрель!F308+май!F308+июнь!F308+июль!F308+август!F308+сентябрь!F308+октябрь!F308+ноябрь!F308+декабрь!F308</f>
        <v>0</v>
      </c>
      <c r="J308" s="36">
        <f>январь!G308+февраль!G308+март!G308+апрель!G308+май!G308+июнь!G308+июль!G308+август!G308+сентябрь!G308+октябрь!G308+ноябрь!G308+декабрь!G308</f>
        <v>0</v>
      </c>
      <c r="K308" s="36">
        <f>январь!H308+февраль!H308+март!H308+апрель!H308+май!H308+июнь!H308+июль!H308+август!H308+сентябрь!H308+октябрь!H308+ноябрь!H308+декабрь!H308</f>
        <v>0</v>
      </c>
      <c r="L308" s="27">
        <f>январь!I308+февраль!I308+март!I308+апрель!I308+май!I308+июнь!I308+июль!I308+август!I308+сентябрь!I308+октябрь!I308+ноябрь!I308+декабрь!I308</f>
        <v>0</v>
      </c>
      <c r="M308" s="36">
        <f>январь!J308+февраль!J308+март!J308+апрель!J308+май!J308+июнь!J308+июль!J308+август!J308+сентябрь!J308+октябрь!J308+ноябрь!J308+декабрь!J308</f>
        <v>0</v>
      </c>
      <c r="N308" s="36">
        <f>январь!K308+февраль!K308+март!K308+апрель!K308+май!K308+июнь!K308+июль!K308+август!K308+сентябрь!K308+октябрь!K308+ноябрь!K308+декабрь!K308</f>
        <v>0</v>
      </c>
      <c r="O308" s="36">
        <f>январь!L308+февраль!L308+март!L308+апрель!L308+май!L308+июнь!L308+июль!L308+август!L308+сентябрь!L308+октябрь!L308+ноябрь!L308+декабрь!L308</f>
        <v>0</v>
      </c>
      <c r="P308" s="36">
        <f>январь!M308+февраль!M308+март!M308+апрель!M308+май!M308+июнь!M308+июль!M308+август!M308+сентябрь!M308+октябрь!M308+ноябрь!M308+декабрь!M308</f>
        <v>0</v>
      </c>
      <c r="Q308" s="36">
        <f>январь!N308+февраль!N308+март!N308+апрель!N308+май!N308+июнь!N308+июль!N308+август!N308+сентябрь!N308+октябрь!N308+ноябрь!N308+декабрь!N308</f>
        <v>0</v>
      </c>
      <c r="R308" s="29">
        <f>январь!O308+февраль!O308+март!O308+апрель!O308+май!O308+июнь!O308+июль!O308+август!O308+сентябрь!O308+октябрь!O308+ноябрь!O308+декабрь!O308</f>
        <v>0</v>
      </c>
      <c r="S308" s="36">
        <f>январь!P308+февраль!P308+март!P308+апрель!P308+май!P308+июнь!P308+июль!P308+август!P308+сентябрь!P308+октябрь!P308+ноябрь!P308+декабрь!P308</f>
        <v>0</v>
      </c>
      <c r="T308" s="29">
        <f>январь!Q308+февраль!Q308+март!Q308+апрель!Q308+май!Q308+июнь!Q308+июль!Q308+август!Q308+сентябрь!Q308+октябрь!Q308+ноябрь!Q308+декабрь!Q308</f>
        <v>0</v>
      </c>
      <c r="U308" s="36">
        <f>январь!R308+февраль!R308+март!R308+апрель!R308+май!R308+июнь!R308+июль!R308+август!R308+сентябрь!R308+октябрь!R308+ноябрь!R308+декабрь!R308</f>
        <v>0</v>
      </c>
      <c r="V308" s="36">
        <f>январь!S308+февраль!S308+март!S308+апрель!S308+май!S308+июнь!S308+июль!S308+август!S308+сентябрь!S308+октябрь!S308+ноябрь!S308+декабрь!S308</f>
        <v>0</v>
      </c>
      <c r="W308" s="36">
        <f>январь!T308+февраль!T308+март!T308+апрель!T308+май!T308+июнь!T308+июль!T308+август!T308+сентябрь!T308+октябрь!T308+ноябрь!T308+декабрь!T308</f>
        <v>0</v>
      </c>
      <c r="X308" s="36">
        <f>январь!U308+февраль!U308+март!U308+апрель!U308+май!U308+июнь!U308+июль!U308+август!U308+сентябрь!U308+октябрь!U308+ноябрь!U308+декабрь!U308</f>
        <v>0</v>
      </c>
      <c r="Y308" s="36">
        <f>январь!V308+февраль!V308+март!V308+апрель!V308+май!V308+июнь!V308+июль!V308+август!V308+сентябрь!V308+октябрь!V308+ноябрь!V308+декабрь!V308</f>
        <v>0</v>
      </c>
      <c r="Z308" s="36">
        <f>январь!W308+февраль!W308+март!W308+апрель!W308+май!W308+июнь!W308+июль!W308+август!W308+сентябрь!W308+октябрь!W308+ноябрь!W308+декабрь!W308</f>
        <v>0</v>
      </c>
      <c r="AA308" s="36">
        <f>январь!X308+февраль!X308+март!X308+апрель!X308+май!X308+июнь!X308+июль!X308+август!X308+сентябрь!X308+октябрь!X308+ноябрь!X308+декабрь!X308</f>
        <v>0</v>
      </c>
      <c r="AB308" s="29">
        <f>январь!Y308+февраль!Y308+март!Y308+апрель!Y308+май!Y308+июнь!Y308+июль!Y308+август!Y308+сентябрь!Y308+октябрь!Y308+ноябрь!Y308+декабрь!Y308</f>
        <v>0</v>
      </c>
      <c r="AC308" s="36">
        <f>январь!Z308+февраль!Z308+март!Z308+апрель!Z308+май!Z308+июнь!Z308+июль!Z308+август!Z308+сентябрь!Z308+октябрь!Z308+ноябрь!Z308+декабрь!Z308</f>
        <v>0</v>
      </c>
      <c r="AD308" s="66" t="str">
        <f>CONCATENATE(январь!AA308,$BZ$1,февраль!AA308,$BZ$1,март!AA308,$BZ$1,апрель!AA308,$BZ$1,май!AA308,$BZ$1,июнь!AA308,$BZ$1,июль!AA308,$BZ$1,август!AA308,$BZ$1,сентябрь!AA308,$BZ$1,октябрь!AA308,$BZ$1,ноябрь!AA308,$BZ$1,декабрь!AA308)</f>
        <v xml:space="preserve">           </v>
      </c>
      <c r="AE308" s="36">
        <f>январь!AB308+февраль!AB308+март!AB308+апрель!AB308+май!AB308+июнь!AB308+июль!AB308+август!AB308+сентябрь!AB308+октябрь!AB308+ноябрь!AB308+декабрь!AB308</f>
        <v>0</v>
      </c>
      <c r="AF308" s="36">
        <f>январь!AC308+февраль!AC308+март!AC308+апрель!AC308+май!AC308+июнь!AC308+июль!AC308+август!AC308+сентябрь!AC308+октябрь!AC308+ноябрь!AC308+декабрь!AC308</f>
        <v>0</v>
      </c>
      <c r="AG308" s="36">
        <f>январь!AD308+февраль!AD308+март!AD308+апрель!AD308+май!AD308+июнь!AD308+июль!AD308+август!AD308+сентябрь!AD308+октябрь!AD308+ноябрь!AD308+декабрь!AD308</f>
        <v>0</v>
      </c>
      <c r="AH308" s="36">
        <f>январь!AE308+февраль!AE308+март!AE308+апрель!AE308+май!AE308+июнь!AE308+июль!AE308+август!AE308+сентябрь!AE308+октябрь!AE308+ноябрь!AE308+декабрь!AE308</f>
        <v>0</v>
      </c>
      <c r="AI308" s="36">
        <f>январь!AF308+февраль!AF308+март!AF308+апрель!AF308+май!AF308+июнь!AF308+июль!AF308+август!AF308+сентябрь!AF308+октябрь!AF308+ноябрь!AF308+декабрь!AF308</f>
        <v>0</v>
      </c>
      <c r="AJ308" s="36">
        <f>январь!AG308+февраль!AG308+март!AG308+апрель!AG308+май!AG308+июнь!AG308+июль!AG308+август!AG308+сентябрь!AG308+октябрь!AG308+ноябрь!AG308+декабрь!AG308</f>
        <v>0</v>
      </c>
      <c r="AK308" s="29">
        <f>январь!AH308+февраль!AH308+март!AH308+апрель!AH308+май!AH308+июнь!AH308+июль!AH308+август!AH308+сентябрь!AH308+октябрь!AH308+ноябрь!AH308+декабрь!AH308</f>
        <v>14</v>
      </c>
      <c r="AL308" s="36">
        <f>январь!AI308+февраль!AI308+март!AI308+апрель!AI308+май!AI308+июнь!AI308+июль!AI308+август!AI308+сентябрь!AI308+октябрь!AI308+ноябрь!AI308+декабрь!AI308</f>
        <v>13.646000000000001</v>
      </c>
      <c r="AM308" s="29">
        <f>январь!AJ308+февраль!AJ308+март!AJ308+апрель!AJ308+май!AJ308+июнь!AJ308+июль!AJ308+август!AJ308+сентябрь!AJ308+октябрь!AJ308+ноябрь!AJ308+декабрь!AJ308</f>
        <v>0</v>
      </c>
      <c r="AN308" s="36">
        <f>январь!AK308+февраль!AK308+март!AK308+апрель!AK308+май!AK308+июнь!AK308+июль!AK308+август!AK308+сентябрь!AK308+октябрь!AK308+ноябрь!AK308+декабрь!AK308</f>
        <v>0</v>
      </c>
      <c r="AO308" s="36">
        <f>январь!AL308+февраль!AL308+март!AL308+апрель!AL308+май!AL308+июнь!AL308+июль!AL308+август!AL308+сентябрь!AL308+октябрь!AL308+ноябрь!AL308+декабрь!AL308</f>
        <v>0</v>
      </c>
      <c r="AP308" s="36">
        <f>январь!AM308+февраль!AM308+март!AM308+апрель!AM308+май!AM308+июнь!AM308+июль!AM308+август!AM308+сентябрь!AM308+октябрь!AM308+ноябрь!AM308+декабрь!AM308</f>
        <v>0</v>
      </c>
      <c r="AQ308" s="29">
        <f>январь!AN308+февраль!AN308+март!AN308+апрель!AN308+май!AN308+июнь!AN308+июль!AN308+август!AN308+сентябрь!AN308+октябрь!AN308+ноябрь!AN308+декабрь!AN308</f>
        <v>0</v>
      </c>
      <c r="AR308" s="36">
        <f>январь!AO308+февраль!AO308+март!AO308+апрель!AO308+май!AO308+июнь!AO308+июль!AO308+август!AO308+сентябрь!AO308+октябрь!AO308+ноябрь!AO308+декабрь!AO308</f>
        <v>0</v>
      </c>
      <c r="AS308" s="29">
        <f>январь!AP308+февраль!AP308+март!AP308+апрель!AP308+май!AP308+июнь!AP308+июль!AP308+август!AP308+сентябрь!AP308+октябрь!AP308+ноябрь!AP308+декабрь!AP308</f>
        <v>0</v>
      </c>
      <c r="AT308" s="36">
        <f>январь!AQ308+февраль!AQ308+март!AQ308+апрель!AQ308+май!AQ308+июнь!AQ308+июль!AQ308+август!AQ308+сентябрь!AQ308+октябрь!AQ308+ноябрь!AQ308+декабрь!AQ308</f>
        <v>0</v>
      </c>
      <c r="AU308" s="29">
        <f>январь!AR308+февраль!AR308+март!AR308+апрель!AR308+май!AR308+июнь!AR308+июль!AR308+август!AR308+сентябрь!AR308+октябрь!AR308+ноябрь!AR308+декабрь!AR308</f>
        <v>6</v>
      </c>
      <c r="AV308" s="36">
        <f>январь!AS308+февраль!AS308+март!AS308+апрель!AS308+май!AS308+июнь!AS308+июль!AS308+август!AS308+сентябрь!AS308+октябрь!AS308+ноябрь!AS308+декабрь!AS308</f>
        <v>238.74</v>
      </c>
      <c r="AW308" s="36">
        <f>январь!AT308+февраль!AT308+март!AT308+апрель!AT308+май!AT308+июнь!AT308+июль!AT308+август!AT308+сентябрь!AT308+октябрь!AT308+ноябрь!AT308+декабрь!AT308</f>
        <v>0</v>
      </c>
      <c r="AX308" s="36">
        <f>январь!AU308+февраль!AU308+март!AU308+апрель!AU308+май!AU308+июнь!AU308+июль!AU308+август!AU308+сентябрь!AU308+октябрь!AU308+ноябрь!AU308+декабрь!AU308</f>
        <v>0</v>
      </c>
      <c r="AY308" s="29">
        <f>январь!AV308+февраль!AV308+март!AV308+апрель!AV308+май!AV308+июнь!AV308+июль!AV308+август!AV308+сентябрь!AV308+октябрь!AV308+ноябрь!AV308+декабрь!AV308</f>
        <v>0</v>
      </c>
      <c r="AZ308" s="36">
        <f>январь!AW308+февраль!AW308+март!AW308+апрель!AW308+май!AW308+июнь!AW308+июль!AW308+август!AW308+сентябрь!AW308+октябрь!AW308+ноябрь!AW308+декабрь!AW308</f>
        <v>0</v>
      </c>
      <c r="BA308" s="36">
        <f>январь!AX308+февраль!AX308+март!AX308+апрель!AX308+май!AX308+июнь!AX308+июль!AX308+август!AX308+сентябрь!AX308+октябрь!AX308+ноябрь!AX308+декабрь!AX308</f>
        <v>0</v>
      </c>
      <c r="BB308" s="36">
        <f>январь!AY308+февраль!AY308+март!AY308+апрель!AY308+май!AY308+июнь!AY308+июль!AY308+август!AY308+сентябрь!AY308+октябрь!AY308+ноябрь!AY308+декабрь!AY308</f>
        <v>0</v>
      </c>
      <c r="BC308" s="29">
        <f>январь!AZ308+февраль!AZ308+март!AZ308+апрель!AZ308+май!AZ308+июнь!AZ308+июль!AZ308+август!AZ308+сентябрь!AZ308+октябрь!AZ308+ноябрь!AZ308+декабрь!AZ308</f>
        <v>0</v>
      </c>
      <c r="BD308" s="36">
        <f>январь!BA308+февраль!BA308+март!BA308+апрель!BA308+май!BA308+июнь!BA308+июль!BA308+август!BA308+сентябрь!BA308+октябрь!BA308+ноябрь!BA308+декабрь!BA308</f>
        <v>0</v>
      </c>
      <c r="BE308" s="36">
        <f>январь!BB308+февраль!BB308+март!BB308+апрель!BB308+май!BB308+июнь!BB308+июль!BB308+август!BB308+сентябрь!BB308+октябрь!BB308+ноябрь!BB308+декабрь!BB308</f>
        <v>0</v>
      </c>
      <c r="BF308" s="36">
        <f>январь!BC308+февраль!BC308+март!BC308+апрель!BC308+май!BC308+июнь!BC308+июль!BC308+август!BC308+сентябрь!BC308+октябрь!BC308+ноябрь!BC308+декабрь!BC308</f>
        <v>0</v>
      </c>
      <c r="BG308" s="36">
        <f>январь!BD308+февраль!BD308+март!BD308+апрель!BD308+май!BD308+июнь!BD308+июль!BD308+август!BD308+сентябрь!BD308+октябрь!BD308+ноябрь!BD308+декабрь!BD308</f>
        <v>0</v>
      </c>
      <c r="BH308" s="36">
        <f>январь!BE308+февраль!BE308+март!BE308+апрель!BE308+май!BE308+июнь!BE308+июль!BE308+август!BE308+сентябрь!BE308+октябрь!BE308+ноябрь!BE308+декабрь!BE308</f>
        <v>0</v>
      </c>
      <c r="BI308" s="36">
        <f>январь!BF308+февраль!BF308+март!BF308+апрель!BF308+май!BF308+июнь!BF308+июль!BF308+август!BF308+сентябрь!BF308+октябрь!BF308+ноябрь!BF308+декабрь!BF308</f>
        <v>1.4E-2</v>
      </c>
      <c r="BJ308" s="36">
        <f>январь!BG308+февраль!BG308+март!BG308+апрель!BG308+май!BG308+июнь!BG308+июль!BG308+август!BG308+сентябрь!BG308+октябрь!BG308+ноябрь!BG308+декабрь!BG308</f>
        <v>17.768000000000001</v>
      </c>
      <c r="BK308" s="36">
        <f>январь!BH308+февраль!BH308+март!BH308+апрель!BH308+май!BH308+июнь!BH308+июль!BH308+август!BH308+сентябрь!BH308+октябрь!BH308+ноябрь!BH308+декабрь!BH308</f>
        <v>0</v>
      </c>
      <c r="BL308" s="36">
        <f>январь!BI308+февраль!BI308+март!BI308+апрель!BI308+май!BI308+июнь!BI308+июль!BI308+август!BI308+сентябрь!BI308+октябрь!BI308+ноябрь!BI308+декабрь!BI308</f>
        <v>0</v>
      </c>
      <c r="BM308" s="29">
        <f>январь!BJ308+февраль!BJ308+март!BJ308+апрель!BJ308+май!BJ308+июнь!BJ308+июль!BJ308+август!BJ308+сентябрь!BJ308+октябрь!BJ308+ноябрь!BJ308+декабрь!BJ308</f>
        <v>0</v>
      </c>
      <c r="BN308" s="36">
        <f>январь!BK308+февраль!BK308+март!BK308+апрель!BK308+май!BK308+июнь!BK308+июль!BK308+август!BK308+сентябрь!BK308+октябрь!BK308+ноябрь!BK308+декабрь!BK308</f>
        <v>0</v>
      </c>
      <c r="BO308" s="29">
        <f>январь!BL308+февраль!BL308+март!BL308+апрель!BL308+май!BL308+июнь!BL308+июль!BL308+август!BL308+сентябрь!BL308+октябрь!BL308+ноябрь!BL308+декабрь!BL308</f>
        <v>93</v>
      </c>
      <c r="BP308" s="36">
        <f>январь!BM308+февраль!BM308+март!BM308+апрель!BM308+май!BM308+июнь!BM308+июль!BM308+август!BM308+сентябрь!BM308+октябрь!BM308+ноябрь!BM308+декабрь!BM308</f>
        <v>84.442999999999998</v>
      </c>
      <c r="BQ308" s="36">
        <f>январь!BN308+февраль!BN308+март!BN308+апрель!BN308+май!BN308+июнь!BN308+июль!BN308+август!BN308+сентябрь!BN308+октябрь!BN308+ноябрь!BN308+декабрь!BN308</f>
        <v>0</v>
      </c>
      <c r="BR308" s="36">
        <f>январь!BO308+февраль!BO308+март!BO308+апрель!BO308+май!BO308+июнь!BO308+июль!BO308+август!BO308+сентябрь!BO308+октябрь!BO308+ноябрь!BO308+декабрь!BO308</f>
        <v>0</v>
      </c>
      <c r="BS308" s="29">
        <f>январь!BP308+февраль!BP308+март!BP308+апрель!BP308+май!BP308+июнь!BP308+июль!BP308+август!BP308+сентябрь!BP308+октябрь!BP308+ноябрь!BP308+декабрь!BP308</f>
        <v>0</v>
      </c>
      <c r="BT308" s="36">
        <f>январь!BQ308+февраль!BQ308+март!BQ308+апрель!BQ308+май!BQ308+июнь!BQ308+июль!BQ308+август!BQ308+сентябрь!BQ308+октябрь!BQ308+ноябрь!BQ308+декабрь!BQ308</f>
        <v>0</v>
      </c>
      <c r="BU308" s="29">
        <f>январь!BR308+февраль!BR308+март!BR308+апрель!BR308+май!BR308+июнь!BR308+июль!BR308+август!BR308+сентябрь!BR308+октябрь!BR308+ноябрь!BR308+декабрь!BR308</f>
        <v>0</v>
      </c>
      <c r="BV308" s="36">
        <f>январь!BS308+февраль!BS308+март!BS308+апрель!BS308+май!BS308+июнь!BS308+июль!BS308+август!BS308+сентябрь!BS308+октябрь!BS308+ноябрь!BS308+декабрь!BS308</f>
        <v>0</v>
      </c>
      <c r="BW308" s="36">
        <f>январь!BT308+февраль!BT308+март!BT308+апрель!BT308+май!BT308+июнь!BT308+июль!BT308+август!BT308+сентябрь!BT308+октябрь!BT308+ноябрь!BT308+декабрь!BT308</f>
        <v>0</v>
      </c>
      <c r="BX308" s="36">
        <f>январь!BU308+февраль!BU308+март!BU308+апрель!BU308+май!BU308+июнь!BU308+июль!BU308+август!BU308+сентябрь!BU308+октябрь!BU308+ноябрь!BU308+декабрь!BU308</f>
        <v>0</v>
      </c>
      <c r="BY308" s="36">
        <f>январь!BV308+февраль!BV308+март!BV308+апрель!BV308+май!BV308+июнь!BV308+июль!BV308+август!BV308+сентябрь!BV308+октябрь!BV308+ноябрь!BV308+декабрь!BV308</f>
        <v>4.9930000000000003</v>
      </c>
      <c r="BZ308" s="77">
        <v>0</v>
      </c>
    </row>
    <row r="309" spans="1:78" x14ac:dyDescent="0.25">
      <c r="A309" s="16">
        <v>307</v>
      </c>
      <c r="B309" s="16">
        <v>1</v>
      </c>
      <c r="C309" s="37" t="s">
        <v>761</v>
      </c>
      <c r="D309" s="51">
        <v>66.322550531400964</v>
      </c>
      <c r="E309" s="25">
        <v>161.58032</v>
      </c>
      <c r="F309" s="26">
        <f t="shared" si="12"/>
        <v>121.69887053140096</v>
      </c>
      <c r="G309" s="26">
        <f t="shared" si="13"/>
        <v>-39.881449468599044</v>
      </c>
      <c r="H309" s="26">
        <f t="shared" si="14"/>
        <v>106.20400000000001</v>
      </c>
      <c r="I309" s="36">
        <f>январь!F309+февраль!F309+март!F309+апрель!F309+май!F309+июнь!F309+июль!F309+август!F309+сентябрь!F309+октябрь!F309+ноябрь!F309+декабрь!F309</f>
        <v>0</v>
      </c>
      <c r="J309" s="36">
        <f>январь!G309+февраль!G309+март!G309+апрель!G309+май!G309+июнь!G309+июль!G309+август!G309+сентябрь!G309+октябрь!G309+ноябрь!G309+декабрь!G309</f>
        <v>0</v>
      </c>
      <c r="K309" s="36">
        <f>январь!H309+февраль!H309+март!H309+апрель!H309+май!H309+июнь!H309+июль!H309+август!H309+сентябрь!H309+октябрь!H309+ноябрь!H309+декабрь!H309</f>
        <v>0</v>
      </c>
      <c r="L309" s="27">
        <f>январь!I309+февраль!I309+март!I309+апрель!I309+май!I309+июнь!I309+июль!I309+август!I309+сентябрь!I309+октябрь!I309+ноябрь!I309+декабрь!I309</f>
        <v>0</v>
      </c>
      <c r="M309" s="36">
        <f>январь!J309+февраль!J309+март!J309+апрель!J309+май!J309+июнь!J309+июль!J309+август!J309+сентябрь!J309+октябрь!J309+ноябрь!J309+декабрь!J309</f>
        <v>0</v>
      </c>
      <c r="N309" s="36">
        <f>январь!K309+февраль!K309+март!K309+апрель!K309+май!K309+июнь!K309+июль!K309+август!K309+сентябрь!K309+октябрь!K309+ноябрь!K309+декабрь!K309</f>
        <v>0</v>
      </c>
      <c r="O309" s="36">
        <f>январь!L309+февраль!L309+март!L309+апрель!L309+май!L309+июнь!L309+июль!L309+август!L309+сентябрь!L309+октябрь!L309+ноябрь!L309+декабрь!L309</f>
        <v>0</v>
      </c>
      <c r="P309" s="36">
        <f>январь!M309+февраль!M309+март!M309+апрель!M309+май!M309+июнь!M309+июль!M309+август!M309+сентябрь!M309+октябрь!M309+ноябрь!M309+декабрь!M309</f>
        <v>0</v>
      </c>
      <c r="Q309" s="36">
        <f>январь!N309+февраль!N309+март!N309+апрель!N309+май!N309+июнь!N309+июль!N309+август!N309+сентябрь!N309+октябрь!N309+ноябрь!N309+декабрь!N309</f>
        <v>0</v>
      </c>
      <c r="R309" s="29">
        <f>январь!O309+февраль!O309+март!O309+апрель!O309+май!O309+июнь!O309+июль!O309+август!O309+сентябрь!O309+октябрь!O309+ноябрь!O309+декабрь!O309</f>
        <v>0</v>
      </c>
      <c r="S309" s="36">
        <f>январь!P309+февраль!P309+март!P309+апрель!P309+май!P309+июнь!P309+июль!P309+август!P309+сентябрь!P309+октябрь!P309+ноябрь!P309+декабрь!P309</f>
        <v>0</v>
      </c>
      <c r="T309" s="29">
        <f>январь!Q309+февраль!Q309+март!Q309+апрель!Q309+май!Q309+июнь!Q309+июль!Q309+август!Q309+сентябрь!Q309+октябрь!Q309+ноябрь!Q309+декабрь!Q309</f>
        <v>0</v>
      </c>
      <c r="U309" s="36">
        <f>январь!R309+февраль!R309+март!R309+апрель!R309+май!R309+июнь!R309+июль!R309+август!R309+сентябрь!R309+октябрь!R309+ноябрь!R309+декабрь!R309</f>
        <v>0</v>
      </c>
      <c r="V309" s="36">
        <f>январь!S309+февраль!S309+март!S309+апрель!S309+май!S309+июнь!S309+июль!S309+август!S309+сентябрь!S309+октябрь!S309+ноябрь!S309+декабрь!S309</f>
        <v>0</v>
      </c>
      <c r="W309" s="36">
        <f>январь!T309+февраль!T309+март!T309+апрель!T309+май!T309+июнь!T309+июль!T309+август!T309+сентябрь!T309+октябрь!T309+ноябрь!T309+декабрь!T309</f>
        <v>0</v>
      </c>
      <c r="X309" s="36">
        <f>январь!U309+февраль!U309+март!U309+апрель!U309+май!U309+июнь!U309+июль!U309+август!U309+сентябрь!U309+октябрь!U309+ноябрь!U309+декабрь!U309</f>
        <v>0</v>
      </c>
      <c r="Y309" s="36">
        <f>январь!V309+февраль!V309+март!V309+апрель!V309+май!V309+июнь!V309+июль!V309+август!V309+сентябрь!V309+октябрь!V309+ноябрь!V309+декабрь!V309</f>
        <v>0</v>
      </c>
      <c r="Z309" s="36">
        <f>январь!W309+февраль!W309+март!W309+апрель!W309+май!W309+июнь!W309+июль!W309+август!W309+сентябрь!W309+октябрь!W309+ноябрь!W309+декабрь!W309</f>
        <v>0</v>
      </c>
      <c r="AA309" s="36">
        <f>январь!X309+февраль!X309+март!X309+апрель!X309+май!X309+июнь!X309+июль!X309+август!X309+сентябрь!X309+октябрь!X309+ноябрь!X309+декабрь!X309</f>
        <v>0</v>
      </c>
      <c r="AB309" s="29">
        <f>январь!Y309+февраль!Y309+март!Y309+апрель!Y309+май!Y309+июнь!Y309+июль!Y309+август!Y309+сентябрь!Y309+октябрь!Y309+ноябрь!Y309+декабрь!Y309</f>
        <v>0</v>
      </c>
      <c r="AC309" s="36">
        <f>январь!Z309+февраль!Z309+март!Z309+апрель!Z309+май!Z309+июнь!Z309+июль!Z309+август!Z309+сентябрь!Z309+октябрь!Z309+ноябрь!Z309+декабрь!Z309</f>
        <v>0</v>
      </c>
      <c r="AD309" s="66" t="str">
        <f>CONCATENATE(январь!AA309,$BZ$1,февраль!AA309,$BZ$1,март!AA309,$BZ$1,апрель!AA309,$BZ$1,май!AA309,$BZ$1,июнь!AA309,$BZ$1,июль!AA309,$BZ$1,август!AA309,$BZ$1,сентябрь!AA309,$BZ$1,октябрь!AA309,$BZ$1,ноябрь!AA309,$BZ$1,декабрь!AA309)</f>
        <v xml:space="preserve">           </v>
      </c>
      <c r="AE309" s="36">
        <f>январь!AB309+февраль!AB309+март!AB309+апрель!AB309+май!AB309+июнь!AB309+июль!AB309+август!AB309+сентябрь!AB309+октябрь!AB309+ноябрь!AB309+декабрь!AB309</f>
        <v>0</v>
      </c>
      <c r="AF309" s="36">
        <f>январь!AC309+февраль!AC309+март!AC309+апрель!AC309+май!AC309+июнь!AC309+июль!AC309+август!AC309+сентябрь!AC309+октябрь!AC309+ноябрь!AC309+декабрь!AC309</f>
        <v>0</v>
      </c>
      <c r="AG309" s="36">
        <f>январь!AD309+февраль!AD309+март!AD309+апрель!AD309+май!AD309+июнь!AD309+июль!AD309+август!AD309+сентябрь!AD309+октябрь!AD309+ноябрь!AD309+декабрь!AD309</f>
        <v>0</v>
      </c>
      <c r="AH309" s="36">
        <f>январь!AE309+февраль!AE309+март!AE309+апрель!AE309+май!AE309+июнь!AE309+июль!AE309+август!AE309+сентябрь!AE309+октябрь!AE309+ноябрь!AE309+декабрь!AE309</f>
        <v>0</v>
      </c>
      <c r="AI309" s="36">
        <f>январь!AF309+февраль!AF309+март!AF309+апрель!AF309+май!AF309+июнь!AF309+июль!AF309+август!AF309+сентябрь!AF309+октябрь!AF309+ноябрь!AF309+декабрь!AF309</f>
        <v>0</v>
      </c>
      <c r="AJ309" s="36">
        <f>январь!AG309+февраль!AG309+март!AG309+апрель!AG309+май!AG309+июнь!AG309+июль!AG309+август!AG309+сентябрь!AG309+октябрь!AG309+ноябрь!AG309+декабрь!AG309</f>
        <v>0</v>
      </c>
      <c r="AK309" s="29">
        <f>январь!AH309+февраль!AH309+март!AH309+апрель!AH309+май!AH309+июнь!AH309+июль!AH309+август!AH309+сентябрь!AH309+октябрь!AH309+ноябрь!AH309+декабрь!AH309</f>
        <v>0</v>
      </c>
      <c r="AL309" s="36">
        <f>январь!AI309+февраль!AI309+март!AI309+апрель!AI309+май!AI309+июнь!AI309+июль!AI309+август!AI309+сентябрь!AI309+октябрь!AI309+ноябрь!AI309+декабрь!AI309</f>
        <v>0</v>
      </c>
      <c r="AM309" s="29">
        <f>январь!AJ309+февраль!AJ309+март!AJ309+апрель!AJ309+май!AJ309+июнь!AJ309+июль!AJ309+август!AJ309+сентябрь!AJ309+октябрь!AJ309+ноябрь!AJ309+декабрь!AJ309</f>
        <v>0</v>
      </c>
      <c r="AN309" s="36">
        <f>январь!AK309+февраль!AK309+март!AK309+апрель!AK309+май!AK309+июнь!AK309+июль!AK309+август!AK309+сентябрь!AK309+октябрь!AK309+ноябрь!AK309+декабрь!AK309</f>
        <v>0</v>
      </c>
      <c r="AO309" s="36">
        <f>январь!AL309+февраль!AL309+март!AL309+апрель!AL309+май!AL309+июнь!AL309+июль!AL309+август!AL309+сентябрь!AL309+октябрь!AL309+ноябрь!AL309+декабрь!AL309</f>
        <v>0</v>
      </c>
      <c r="AP309" s="36">
        <f>январь!AM309+февраль!AM309+март!AM309+апрель!AM309+май!AM309+июнь!AM309+июль!AM309+август!AM309+сентябрь!AM309+октябрь!AM309+ноябрь!AM309+декабрь!AM309</f>
        <v>0</v>
      </c>
      <c r="AQ309" s="29">
        <f>январь!AN309+февраль!AN309+март!AN309+апрель!AN309+май!AN309+июнь!AN309+июль!AN309+август!AN309+сентябрь!AN309+октябрь!AN309+ноябрь!AN309+декабрь!AN309</f>
        <v>0</v>
      </c>
      <c r="AR309" s="36">
        <f>январь!AO309+февраль!AO309+март!AO309+апрель!AO309+май!AO309+июнь!AO309+июль!AO309+август!AO309+сентябрь!AO309+октябрь!AO309+ноябрь!AO309+декабрь!AO309</f>
        <v>0</v>
      </c>
      <c r="AS309" s="29">
        <f>январь!AP309+февраль!AP309+март!AP309+апрель!AP309+май!AP309+июнь!AP309+июль!AP309+август!AP309+сентябрь!AP309+октябрь!AP309+ноябрь!AP309+декабрь!AP309</f>
        <v>2</v>
      </c>
      <c r="AT309" s="36">
        <f>январь!AQ309+февраль!AQ309+март!AQ309+апрель!AQ309+май!AQ309+июнь!AQ309+июль!AQ309+август!AQ309+сентябрь!AQ309+октябрь!AQ309+ноябрь!AQ309+декабрь!AQ309</f>
        <v>84</v>
      </c>
      <c r="AU309" s="29">
        <f>январь!AR309+февраль!AR309+март!AR309+апрель!AR309+май!AR309+июнь!AR309+июль!AR309+август!AR309+сентябрь!AR309+октябрь!AR309+ноябрь!AR309+декабрь!AR309</f>
        <v>0</v>
      </c>
      <c r="AV309" s="36">
        <f>январь!AS309+февраль!AS309+март!AS309+апрель!AS309+май!AS309+июнь!AS309+июль!AS309+август!AS309+сентябрь!AS309+октябрь!AS309+ноябрь!AS309+декабрь!AS309</f>
        <v>0</v>
      </c>
      <c r="AW309" s="36">
        <f>январь!AT309+февраль!AT309+март!AT309+апрель!AT309+май!AT309+июнь!AT309+июль!AT309+август!AT309+сентябрь!AT309+октябрь!AT309+ноябрь!AT309+декабрь!AT309</f>
        <v>0</v>
      </c>
      <c r="AX309" s="36">
        <f>январь!AU309+февраль!AU309+март!AU309+апрель!AU309+май!AU309+июнь!AU309+июль!AU309+август!AU309+сентябрь!AU309+октябрь!AU309+ноябрь!AU309+декабрь!AU309</f>
        <v>0</v>
      </c>
      <c r="AY309" s="29">
        <f>январь!AV309+февраль!AV309+март!AV309+апрель!AV309+май!AV309+июнь!AV309+июль!AV309+август!AV309+сентябрь!AV309+октябрь!AV309+ноябрь!AV309+декабрь!AV309</f>
        <v>0</v>
      </c>
      <c r="AZ309" s="36">
        <f>январь!AW309+февраль!AW309+март!AW309+апрель!AW309+май!AW309+июнь!AW309+июль!AW309+август!AW309+сентябрь!AW309+октябрь!AW309+ноябрь!AW309+декабрь!AW309</f>
        <v>0</v>
      </c>
      <c r="BA309" s="36">
        <f>январь!AX309+февраль!AX309+март!AX309+апрель!AX309+май!AX309+июнь!AX309+июль!AX309+август!AX309+сентябрь!AX309+октябрь!AX309+ноябрь!AX309+декабрь!AX309</f>
        <v>0</v>
      </c>
      <c r="BB309" s="36">
        <f>январь!AY309+февраль!AY309+март!AY309+апрель!AY309+май!AY309+июнь!AY309+июль!AY309+август!AY309+сентябрь!AY309+октябрь!AY309+ноябрь!AY309+декабрь!AY309</f>
        <v>0</v>
      </c>
      <c r="BC309" s="29">
        <f>январь!AZ309+февраль!AZ309+март!AZ309+апрель!AZ309+май!AZ309+июнь!AZ309+июль!AZ309+август!AZ309+сентябрь!AZ309+октябрь!AZ309+ноябрь!AZ309+декабрь!AZ309</f>
        <v>0</v>
      </c>
      <c r="BD309" s="36">
        <f>январь!BA309+февраль!BA309+март!BA309+апрель!BA309+май!BA309+июнь!BA309+июль!BA309+август!BA309+сентябрь!BA309+октябрь!BA309+ноябрь!BA309+декабрь!BA309</f>
        <v>0</v>
      </c>
      <c r="BE309" s="36">
        <f>январь!BB309+февраль!BB309+март!BB309+апрель!BB309+май!BB309+июнь!BB309+июль!BB309+август!BB309+сентябрь!BB309+октябрь!BB309+ноябрь!BB309+декабрь!BB309</f>
        <v>0</v>
      </c>
      <c r="BF309" s="36">
        <f>январь!BC309+февраль!BC309+март!BC309+апрель!BC309+май!BC309+июнь!BC309+июль!BC309+август!BC309+сентябрь!BC309+октябрь!BC309+ноябрь!BC309+декабрь!BC309</f>
        <v>0</v>
      </c>
      <c r="BG309" s="36">
        <f>январь!BD309+февраль!BD309+март!BD309+апрель!BD309+май!BD309+июнь!BD309+июль!BD309+август!BD309+сентябрь!BD309+октябрь!BD309+ноябрь!BD309+декабрь!BD309</f>
        <v>0</v>
      </c>
      <c r="BH309" s="36">
        <f>январь!BE309+февраль!BE309+март!BE309+апрель!BE309+май!BE309+июнь!BE309+июль!BE309+август!BE309+сентябрь!BE309+октябрь!BE309+ноябрь!BE309+декабрь!BE309</f>
        <v>0</v>
      </c>
      <c r="BI309" s="36">
        <f>январь!BF309+февраль!BF309+март!BF309+апрель!BF309+май!BF309+июнь!BF309+июль!BF309+август!BF309+сентябрь!BF309+октябрь!BF309+ноябрь!BF309+декабрь!BF309</f>
        <v>2E-3</v>
      </c>
      <c r="BJ309" s="36">
        <f>январь!BG309+февраль!BG309+март!BG309+апрель!BG309+май!BG309+июнь!BG309+июль!BG309+август!BG309+сентябрь!BG309+октябрь!BG309+ноябрь!BG309+декабрь!BG309</f>
        <v>2.0009999999999999</v>
      </c>
      <c r="BK309" s="36">
        <f>январь!BH309+февраль!BH309+март!BH309+апрель!BH309+май!BH309+июнь!BH309+июль!BH309+август!BH309+сентябрь!BH309+октябрь!BH309+ноябрь!BH309+декабрь!BH309</f>
        <v>0</v>
      </c>
      <c r="BL309" s="36">
        <f>январь!BI309+февраль!BI309+март!BI309+апрель!BI309+май!BI309+июнь!BI309+июль!BI309+август!BI309+сентябрь!BI309+октябрь!BI309+ноябрь!BI309+декабрь!BI309</f>
        <v>0</v>
      </c>
      <c r="BM309" s="29">
        <f>январь!BJ309+февраль!BJ309+март!BJ309+апрель!BJ309+май!BJ309+июнь!BJ309+июль!BJ309+август!BJ309+сентябрь!BJ309+октябрь!BJ309+ноябрь!BJ309+декабрь!BJ309</f>
        <v>0</v>
      </c>
      <c r="BN309" s="36">
        <f>январь!BK309+февраль!BK309+март!BK309+апрель!BK309+май!BK309+июнь!BK309+июль!BK309+август!BK309+сентябрь!BK309+октябрь!BK309+ноябрь!BK309+декабрь!BK309</f>
        <v>0</v>
      </c>
      <c r="BO309" s="29">
        <f>январь!BL309+февраль!BL309+март!BL309+апрель!BL309+май!BL309+июнь!BL309+июль!BL309+август!BL309+сентябрь!BL309+октябрь!BL309+ноябрь!BL309+декабрь!BL309</f>
        <v>25</v>
      </c>
      <c r="BP309" s="36">
        <f>январь!BM309+февраль!BM309+март!BM309+апрель!BM309+май!BM309+июнь!BM309+июль!BM309+август!BM309+сентябрь!BM309+октябрь!BM309+ноябрь!BM309+декабрь!BM309</f>
        <v>9.8849999999999998</v>
      </c>
      <c r="BQ309" s="36">
        <f>январь!BN309+февраль!BN309+март!BN309+апрель!BN309+май!BN309+июнь!BN309+июль!BN309+август!BN309+сентябрь!BN309+октябрь!BN309+ноябрь!BN309+декабрь!BN309</f>
        <v>5.0000000000000001E-3</v>
      </c>
      <c r="BR309" s="36">
        <f>январь!BO309+февраль!BO309+март!BO309+апрель!BO309+май!BO309+июнь!BO309+июль!BO309+август!BO309+сентябрь!BO309+октябрь!BO309+ноябрь!BO309+декабрь!BO309</f>
        <v>1.1970000000000001</v>
      </c>
      <c r="BS309" s="29">
        <f>январь!BP309+февраль!BP309+март!BP309+апрель!BP309+май!BP309+июнь!BP309+июль!BP309+август!BP309+сентябрь!BP309+октябрь!BP309+ноябрь!BP309+декабрь!BP309</f>
        <v>7</v>
      </c>
      <c r="BT309" s="36">
        <f>январь!BQ309+февраль!BQ309+март!BQ309+апрель!BQ309+май!BQ309+июнь!BQ309+июль!BQ309+август!BQ309+сентябрь!BQ309+октябрь!BQ309+ноябрь!BQ309+декабрь!BQ309</f>
        <v>7.851</v>
      </c>
      <c r="BU309" s="29">
        <f>январь!BR309+февраль!BR309+март!BR309+апрель!BR309+май!BR309+июнь!BR309+июль!BR309+август!BR309+сентябрь!BR309+октябрь!BR309+ноябрь!BR309+декабрь!BR309</f>
        <v>0</v>
      </c>
      <c r="BV309" s="36">
        <f>январь!BS309+февраль!BS309+март!BS309+апрель!BS309+май!BS309+июнь!BS309+июль!BS309+август!BS309+сентябрь!BS309+октябрь!BS309+ноябрь!BS309+декабрь!BS309</f>
        <v>0</v>
      </c>
      <c r="BW309" s="36">
        <f>январь!BT309+февраль!BT309+март!BT309+апрель!BT309+май!BT309+июнь!BT309+июль!BT309+август!BT309+сентябрь!BT309+октябрь!BT309+ноябрь!BT309+декабрь!BT309</f>
        <v>0</v>
      </c>
      <c r="BX309" s="36">
        <f>январь!BU309+февраль!BU309+март!BU309+апрель!BU309+май!BU309+июнь!BU309+июль!BU309+август!BU309+сентябрь!BU309+октябрь!BU309+ноябрь!BU309+декабрь!BU309</f>
        <v>0</v>
      </c>
      <c r="BY309" s="36">
        <f>январь!BV309+февраль!BV309+март!BV309+апрель!BV309+май!BV309+июнь!BV309+июль!BV309+август!BV309+сентябрь!BV309+октябрь!BV309+ноябрь!BV309+декабрь!BV309</f>
        <v>1.27</v>
      </c>
      <c r="BZ309" s="77">
        <v>0</v>
      </c>
    </row>
    <row r="310" spans="1:78" x14ac:dyDescent="0.25">
      <c r="A310" s="16">
        <v>308</v>
      </c>
      <c r="B310" s="16">
        <v>1</v>
      </c>
      <c r="C310" s="37" t="s">
        <v>762</v>
      </c>
      <c r="D310" s="51">
        <v>34.611721739130431</v>
      </c>
      <c r="E310" s="25">
        <v>83.024899999999988</v>
      </c>
      <c r="F310" s="26">
        <f t="shared" si="12"/>
        <v>115.91462173913042</v>
      </c>
      <c r="G310" s="26">
        <f t="shared" si="13"/>
        <v>32.88972173913043</v>
      </c>
      <c r="H310" s="26">
        <f t="shared" si="14"/>
        <v>1.722</v>
      </c>
      <c r="I310" s="36">
        <f>январь!F310+февраль!F310+март!F310+апрель!F310+май!F310+июнь!F310+июль!F310+август!F310+сентябрь!F310+октябрь!F310+ноябрь!F310+декабрь!F310</f>
        <v>0</v>
      </c>
      <c r="J310" s="36">
        <f>январь!G310+февраль!G310+март!G310+апрель!G310+май!G310+июнь!G310+июль!G310+август!G310+сентябрь!G310+октябрь!G310+ноябрь!G310+декабрь!G310</f>
        <v>0</v>
      </c>
      <c r="K310" s="36">
        <f>январь!H310+февраль!H310+март!H310+апрель!H310+май!H310+июнь!H310+июль!H310+август!H310+сентябрь!H310+октябрь!H310+ноябрь!H310+декабрь!H310</f>
        <v>0</v>
      </c>
      <c r="L310" s="27">
        <f>январь!I310+февраль!I310+март!I310+апрель!I310+май!I310+июнь!I310+июль!I310+август!I310+сентябрь!I310+октябрь!I310+ноябрь!I310+декабрь!I310</f>
        <v>0</v>
      </c>
      <c r="M310" s="36">
        <f>январь!J310+февраль!J310+март!J310+апрель!J310+май!J310+июнь!J310+июль!J310+август!J310+сентябрь!J310+октябрь!J310+ноябрь!J310+декабрь!J310</f>
        <v>0</v>
      </c>
      <c r="N310" s="36">
        <f>январь!K310+февраль!K310+март!K310+апрель!K310+май!K310+июнь!K310+июль!K310+август!K310+сентябрь!K310+октябрь!K310+ноябрь!K310+декабрь!K310</f>
        <v>0</v>
      </c>
      <c r="O310" s="36">
        <f>январь!L310+февраль!L310+март!L310+апрель!L310+май!L310+июнь!L310+июль!L310+август!L310+сентябрь!L310+октябрь!L310+ноябрь!L310+декабрь!L310</f>
        <v>0</v>
      </c>
      <c r="P310" s="36">
        <f>январь!M310+февраль!M310+март!M310+апрель!M310+май!M310+июнь!M310+июль!M310+август!M310+сентябрь!M310+октябрь!M310+ноябрь!M310+декабрь!M310</f>
        <v>0</v>
      </c>
      <c r="Q310" s="36">
        <f>январь!N310+февраль!N310+март!N310+апрель!N310+май!N310+июнь!N310+июль!N310+август!N310+сентябрь!N310+октябрь!N310+ноябрь!N310+декабрь!N310</f>
        <v>0</v>
      </c>
      <c r="R310" s="29">
        <f>январь!O310+февраль!O310+март!O310+апрель!O310+май!O310+июнь!O310+июль!O310+август!O310+сентябрь!O310+октябрь!O310+ноябрь!O310+декабрь!O310</f>
        <v>0</v>
      </c>
      <c r="S310" s="36">
        <f>январь!P310+февраль!P310+март!P310+апрель!P310+май!P310+июнь!P310+июль!P310+август!P310+сентябрь!P310+октябрь!P310+ноябрь!P310+декабрь!P310</f>
        <v>0</v>
      </c>
      <c r="T310" s="29">
        <f>январь!Q310+февраль!Q310+март!Q310+апрель!Q310+май!Q310+июнь!Q310+июль!Q310+август!Q310+сентябрь!Q310+октябрь!Q310+ноябрь!Q310+декабрь!Q310</f>
        <v>0</v>
      </c>
      <c r="U310" s="36">
        <f>январь!R310+февраль!R310+март!R310+апрель!R310+май!R310+июнь!R310+июль!R310+август!R310+сентябрь!R310+октябрь!R310+ноябрь!R310+декабрь!R310</f>
        <v>0</v>
      </c>
      <c r="V310" s="36">
        <f>январь!S310+февраль!S310+март!S310+апрель!S310+май!S310+июнь!S310+июль!S310+август!S310+сентябрь!S310+октябрь!S310+ноябрь!S310+декабрь!S310</f>
        <v>0</v>
      </c>
      <c r="W310" s="36">
        <f>январь!T310+февраль!T310+март!T310+апрель!T310+май!T310+июнь!T310+июль!T310+август!T310+сентябрь!T310+октябрь!T310+ноябрь!T310+декабрь!T310</f>
        <v>0</v>
      </c>
      <c r="X310" s="36">
        <f>январь!U310+февраль!U310+март!U310+апрель!U310+май!U310+июнь!U310+июль!U310+август!U310+сентябрь!U310+октябрь!U310+ноябрь!U310+декабрь!U310</f>
        <v>0</v>
      </c>
      <c r="Y310" s="36">
        <f>январь!V310+февраль!V310+март!V310+апрель!V310+май!V310+июнь!V310+июль!V310+август!V310+сентябрь!V310+октябрь!V310+ноябрь!V310+декабрь!V310</f>
        <v>0</v>
      </c>
      <c r="Z310" s="36">
        <f>январь!W310+февраль!W310+март!W310+апрель!W310+май!W310+июнь!W310+июль!W310+август!W310+сентябрь!W310+октябрь!W310+ноябрь!W310+декабрь!W310</f>
        <v>0</v>
      </c>
      <c r="AA310" s="36">
        <f>январь!X310+февраль!X310+март!X310+апрель!X310+май!X310+июнь!X310+июль!X310+август!X310+сентябрь!X310+октябрь!X310+ноябрь!X310+декабрь!X310</f>
        <v>0</v>
      </c>
      <c r="AB310" s="29">
        <f>январь!Y310+февраль!Y310+март!Y310+апрель!Y310+май!Y310+июнь!Y310+июль!Y310+август!Y310+сентябрь!Y310+октябрь!Y310+ноябрь!Y310+декабрь!Y310</f>
        <v>0</v>
      </c>
      <c r="AC310" s="36">
        <f>январь!Z310+февраль!Z310+март!Z310+апрель!Z310+май!Z310+июнь!Z310+июль!Z310+август!Z310+сентябрь!Z310+октябрь!Z310+ноябрь!Z310+декабрь!Z310</f>
        <v>0</v>
      </c>
      <c r="AD310" s="66" t="str">
        <f>CONCATENATE(январь!AA310,$BZ$1,февраль!AA310,$BZ$1,март!AA310,$BZ$1,апрель!AA310,$BZ$1,май!AA310,$BZ$1,июнь!AA310,$BZ$1,июль!AA310,$BZ$1,август!AA310,$BZ$1,сентябрь!AA310,$BZ$1,октябрь!AA310,$BZ$1,ноябрь!AA310,$BZ$1,декабрь!AA310)</f>
        <v xml:space="preserve">           </v>
      </c>
      <c r="AE310" s="36">
        <f>январь!AB310+февраль!AB310+март!AB310+апрель!AB310+май!AB310+июнь!AB310+июль!AB310+август!AB310+сентябрь!AB310+октябрь!AB310+ноябрь!AB310+декабрь!AB310</f>
        <v>0</v>
      </c>
      <c r="AF310" s="36">
        <f>январь!AC310+февраль!AC310+март!AC310+апрель!AC310+май!AC310+июнь!AC310+июль!AC310+август!AC310+сентябрь!AC310+октябрь!AC310+ноябрь!AC310+декабрь!AC310</f>
        <v>0</v>
      </c>
      <c r="AG310" s="36">
        <f>январь!AD310+февраль!AD310+март!AD310+апрель!AD310+май!AD310+июнь!AD310+июль!AD310+август!AD310+сентябрь!AD310+октябрь!AD310+ноябрь!AD310+декабрь!AD310</f>
        <v>0</v>
      </c>
      <c r="AH310" s="36">
        <f>январь!AE310+февраль!AE310+март!AE310+апрель!AE310+май!AE310+июнь!AE310+июль!AE310+август!AE310+сентябрь!AE310+октябрь!AE310+ноябрь!AE310+декабрь!AE310</f>
        <v>0</v>
      </c>
      <c r="AI310" s="36">
        <f>январь!AF310+февраль!AF310+март!AF310+апрель!AF310+май!AF310+июнь!AF310+июль!AF310+август!AF310+сентябрь!AF310+октябрь!AF310+ноябрь!AF310+декабрь!AF310</f>
        <v>0</v>
      </c>
      <c r="AJ310" s="36">
        <f>январь!AG310+февраль!AG310+март!AG310+апрель!AG310+май!AG310+июнь!AG310+июль!AG310+август!AG310+сентябрь!AG310+октябрь!AG310+ноябрь!AG310+декабрь!AG310</f>
        <v>0</v>
      </c>
      <c r="AK310" s="29">
        <f>январь!AH310+февраль!AH310+март!AH310+апрель!AH310+май!AH310+июнь!AH310+июль!AH310+август!AH310+сентябрь!AH310+октябрь!AH310+ноябрь!AH310+декабрь!AH310</f>
        <v>0</v>
      </c>
      <c r="AL310" s="36">
        <f>январь!AI310+февраль!AI310+март!AI310+апрель!AI310+май!AI310+июнь!AI310+июль!AI310+август!AI310+сентябрь!AI310+октябрь!AI310+ноябрь!AI310+декабрь!AI310</f>
        <v>0</v>
      </c>
      <c r="AM310" s="29">
        <f>январь!AJ310+февраль!AJ310+март!AJ310+апрель!AJ310+май!AJ310+июнь!AJ310+июль!AJ310+август!AJ310+сентябрь!AJ310+октябрь!AJ310+ноябрь!AJ310+декабрь!AJ310</f>
        <v>0</v>
      </c>
      <c r="AN310" s="36">
        <f>январь!AK310+февраль!AK310+март!AK310+апрель!AK310+май!AK310+июнь!AK310+июль!AK310+август!AK310+сентябрь!AK310+октябрь!AK310+ноябрь!AK310+декабрь!AK310</f>
        <v>0</v>
      </c>
      <c r="AO310" s="36">
        <f>январь!AL310+февраль!AL310+март!AL310+апрель!AL310+май!AL310+июнь!AL310+июль!AL310+август!AL310+сентябрь!AL310+октябрь!AL310+ноябрь!AL310+декабрь!AL310</f>
        <v>0</v>
      </c>
      <c r="AP310" s="36">
        <f>январь!AM310+февраль!AM310+март!AM310+апрель!AM310+май!AM310+июнь!AM310+июль!AM310+август!AM310+сентябрь!AM310+октябрь!AM310+ноябрь!AM310+декабрь!AM310</f>
        <v>0</v>
      </c>
      <c r="AQ310" s="29">
        <f>январь!AN310+февраль!AN310+март!AN310+апрель!AN310+май!AN310+июнь!AN310+июль!AN310+август!AN310+сентябрь!AN310+октябрь!AN310+ноябрь!AN310+декабрь!AN310</f>
        <v>0</v>
      </c>
      <c r="AR310" s="36">
        <f>январь!AO310+февраль!AO310+март!AO310+апрель!AO310+май!AO310+июнь!AO310+июль!AO310+август!AO310+сентябрь!AO310+октябрь!AO310+ноябрь!AO310+декабрь!AO310</f>
        <v>0</v>
      </c>
      <c r="AS310" s="29">
        <f>январь!AP310+февраль!AP310+март!AP310+апрель!AP310+май!AP310+июнь!AP310+июль!AP310+август!AP310+сентябрь!AP310+октябрь!AP310+ноябрь!AP310+декабрь!AP310</f>
        <v>0</v>
      </c>
      <c r="AT310" s="36">
        <f>январь!AQ310+февраль!AQ310+март!AQ310+апрель!AQ310+май!AQ310+июнь!AQ310+июль!AQ310+август!AQ310+сентябрь!AQ310+октябрь!AQ310+ноябрь!AQ310+декабрь!AQ310</f>
        <v>0</v>
      </c>
      <c r="AU310" s="29">
        <f>январь!AR310+февраль!AR310+март!AR310+апрель!AR310+май!AR310+июнь!AR310+июль!AR310+август!AR310+сентябрь!AR310+октябрь!AR310+ноябрь!AR310+декабрь!AR310</f>
        <v>0</v>
      </c>
      <c r="AV310" s="36">
        <f>январь!AS310+февраль!AS310+март!AS310+апрель!AS310+май!AS310+июнь!AS310+июль!AS310+август!AS310+сентябрь!AS310+октябрь!AS310+ноябрь!AS310+декабрь!AS310</f>
        <v>0</v>
      </c>
      <c r="AW310" s="36">
        <f>январь!AT310+февраль!AT310+март!AT310+апрель!AT310+май!AT310+июнь!AT310+июль!AT310+август!AT310+сентябрь!AT310+октябрь!AT310+ноябрь!AT310+декабрь!AT310</f>
        <v>0</v>
      </c>
      <c r="AX310" s="36">
        <f>январь!AU310+февраль!AU310+март!AU310+апрель!AU310+май!AU310+июнь!AU310+июль!AU310+август!AU310+сентябрь!AU310+октябрь!AU310+ноябрь!AU310+декабрь!AU310</f>
        <v>0</v>
      </c>
      <c r="AY310" s="29">
        <f>январь!AV310+февраль!AV310+март!AV310+апрель!AV310+май!AV310+июнь!AV310+июль!AV310+август!AV310+сентябрь!AV310+октябрь!AV310+ноябрь!AV310+декабрь!AV310</f>
        <v>0</v>
      </c>
      <c r="AZ310" s="36">
        <f>январь!AW310+февраль!AW310+март!AW310+апрель!AW310+май!AW310+июнь!AW310+июль!AW310+август!AW310+сентябрь!AW310+октябрь!AW310+ноябрь!AW310+декабрь!AW310</f>
        <v>0</v>
      </c>
      <c r="BA310" s="36">
        <f>январь!AX310+февраль!AX310+март!AX310+апрель!AX310+май!AX310+июнь!AX310+июль!AX310+август!AX310+сентябрь!AX310+октябрь!AX310+ноябрь!AX310+декабрь!AX310</f>
        <v>0</v>
      </c>
      <c r="BB310" s="36">
        <f>январь!AY310+февраль!AY310+март!AY310+апрель!AY310+май!AY310+июнь!AY310+июль!AY310+август!AY310+сентябрь!AY310+октябрь!AY310+ноябрь!AY310+декабрь!AY310</f>
        <v>0</v>
      </c>
      <c r="BC310" s="29">
        <f>январь!AZ310+февраль!AZ310+март!AZ310+апрель!AZ310+май!AZ310+июнь!AZ310+июль!AZ310+август!AZ310+сентябрь!AZ310+октябрь!AZ310+ноябрь!AZ310+декабрь!AZ310</f>
        <v>0</v>
      </c>
      <c r="BD310" s="36">
        <f>январь!BA310+февраль!BA310+март!BA310+апрель!BA310+май!BA310+июнь!BA310+июль!BA310+август!BA310+сентябрь!BA310+октябрь!BA310+ноябрь!BA310+декабрь!BA310</f>
        <v>0</v>
      </c>
      <c r="BE310" s="36">
        <f>январь!BB310+февраль!BB310+март!BB310+апрель!BB310+май!BB310+июнь!BB310+июль!BB310+август!BB310+сентябрь!BB310+октябрь!BB310+ноябрь!BB310+декабрь!BB310</f>
        <v>0</v>
      </c>
      <c r="BF310" s="36">
        <f>январь!BC310+февраль!BC310+март!BC310+апрель!BC310+май!BC310+июнь!BC310+июль!BC310+август!BC310+сентябрь!BC310+октябрь!BC310+ноябрь!BC310+декабрь!BC310</f>
        <v>0</v>
      </c>
      <c r="BG310" s="36">
        <f>январь!BD310+февраль!BD310+март!BD310+апрель!BD310+май!BD310+июнь!BD310+июль!BD310+август!BD310+сентябрь!BD310+октябрь!BD310+ноябрь!BD310+декабрь!BD310</f>
        <v>0</v>
      </c>
      <c r="BH310" s="36">
        <f>январь!BE310+февраль!BE310+март!BE310+апрель!BE310+май!BE310+июнь!BE310+июль!BE310+август!BE310+сентябрь!BE310+октябрь!BE310+ноябрь!BE310+декабрь!BE310</f>
        <v>0</v>
      </c>
      <c r="BI310" s="36">
        <f>январь!BF310+февраль!BF310+март!BF310+апрель!BF310+май!BF310+июнь!BF310+июль!BF310+август!BF310+сентябрь!BF310+октябрь!BF310+ноябрь!BF310+декабрь!BF310</f>
        <v>0</v>
      </c>
      <c r="BJ310" s="36">
        <f>январь!BG310+февраль!BG310+март!BG310+апрель!BG310+май!BG310+июнь!BG310+июль!BG310+август!BG310+сентябрь!BG310+октябрь!BG310+ноябрь!BG310+декабрь!BG310</f>
        <v>0</v>
      </c>
      <c r="BK310" s="36">
        <f>январь!BH310+февраль!BH310+март!BH310+апрель!BH310+май!BH310+июнь!BH310+июль!BH310+август!BH310+сентябрь!BH310+октябрь!BH310+ноябрь!BH310+декабрь!BH310</f>
        <v>0</v>
      </c>
      <c r="BL310" s="36">
        <f>январь!BI310+февраль!BI310+март!BI310+апрель!BI310+май!BI310+июнь!BI310+июль!BI310+август!BI310+сентябрь!BI310+октябрь!BI310+ноябрь!BI310+декабрь!BI310</f>
        <v>0</v>
      </c>
      <c r="BM310" s="29">
        <f>январь!BJ310+февраль!BJ310+март!BJ310+апрель!BJ310+май!BJ310+июнь!BJ310+июль!BJ310+август!BJ310+сентябрь!BJ310+октябрь!BJ310+ноябрь!BJ310+декабрь!BJ310</f>
        <v>0</v>
      </c>
      <c r="BN310" s="36">
        <f>январь!BK310+февраль!BK310+март!BK310+апрель!BK310+май!BK310+июнь!BK310+июль!BK310+август!BK310+сентябрь!BK310+октябрь!BK310+ноябрь!BK310+декабрь!BK310</f>
        <v>0</v>
      </c>
      <c r="BO310" s="29">
        <f>январь!BL310+февраль!BL310+март!BL310+апрель!BL310+май!BL310+июнь!BL310+июль!BL310+август!BL310+сентябрь!BL310+октябрь!BL310+ноябрь!BL310+декабрь!BL310</f>
        <v>0</v>
      </c>
      <c r="BP310" s="36">
        <f>январь!BM310+февраль!BM310+март!BM310+апрель!BM310+май!BM310+июнь!BM310+июль!BM310+август!BM310+сентябрь!BM310+октябрь!BM310+ноябрь!BM310+декабрь!BM310</f>
        <v>0</v>
      </c>
      <c r="BQ310" s="36">
        <f>январь!BN310+февраль!BN310+март!BN310+апрель!BN310+май!BN310+июнь!BN310+июль!BN310+август!BN310+сентябрь!BN310+октябрь!BN310+ноябрь!BN310+декабрь!BN310</f>
        <v>0</v>
      </c>
      <c r="BR310" s="36">
        <f>январь!BO310+февраль!BO310+март!BO310+апрель!BO310+май!BO310+июнь!BO310+июль!BO310+август!BO310+сентябрь!BO310+октябрь!BO310+ноябрь!BO310+декабрь!BO310</f>
        <v>0</v>
      </c>
      <c r="BS310" s="29">
        <f>январь!BP310+февраль!BP310+март!BP310+апрель!BP310+май!BP310+июнь!BP310+июль!BP310+август!BP310+сентябрь!BP310+октябрь!BP310+ноябрь!BP310+декабрь!BP310</f>
        <v>0</v>
      </c>
      <c r="BT310" s="36">
        <f>январь!BQ310+февраль!BQ310+март!BQ310+апрель!BQ310+май!BQ310+июнь!BQ310+июль!BQ310+август!BQ310+сентябрь!BQ310+октябрь!BQ310+ноябрь!BQ310+декабрь!BQ310</f>
        <v>0</v>
      </c>
      <c r="BU310" s="29">
        <f>январь!BR310+февраль!BR310+март!BR310+апрель!BR310+май!BR310+июнь!BR310+июль!BR310+август!BR310+сентябрь!BR310+октябрь!BR310+ноябрь!BR310+декабрь!BR310</f>
        <v>0</v>
      </c>
      <c r="BV310" s="36">
        <f>январь!BS310+февраль!BS310+март!BS310+апрель!BS310+май!BS310+июнь!BS310+июль!BS310+август!BS310+сентябрь!BS310+октябрь!BS310+ноябрь!BS310+декабрь!BS310</f>
        <v>0</v>
      </c>
      <c r="BW310" s="36">
        <f>январь!BT310+февраль!BT310+март!BT310+апрель!BT310+май!BT310+июнь!BT310+июль!BT310+август!BT310+сентябрь!BT310+октябрь!BT310+ноябрь!BT310+декабрь!BT310</f>
        <v>0</v>
      </c>
      <c r="BX310" s="36">
        <f>январь!BU310+февраль!BU310+март!BU310+апрель!BU310+май!BU310+июнь!BU310+июль!BU310+август!BU310+сентябрь!BU310+октябрь!BU310+ноябрь!BU310+декабрь!BU310</f>
        <v>0</v>
      </c>
      <c r="BY310" s="36">
        <f>январь!BV310+февраль!BV310+март!BV310+апрель!BV310+май!BV310+июнь!BV310+июль!BV310+август!BV310+сентябрь!BV310+октябрь!BV310+ноябрь!BV310+декабрь!BV310</f>
        <v>1.722</v>
      </c>
      <c r="BZ310" s="77">
        <v>0</v>
      </c>
    </row>
    <row r="311" spans="1:78" x14ac:dyDescent="0.25">
      <c r="A311" s="16">
        <v>309</v>
      </c>
      <c r="B311" s="16">
        <v>1</v>
      </c>
      <c r="C311" s="37" t="s">
        <v>763</v>
      </c>
      <c r="D311" s="51">
        <v>39.060058357487918</v>
      </c>
      <c r="E311" s="25">
        <v>-151.26581999999996</v>
      </c>
      <c r="F311" s="26">
        <f t="shared" si="12"/>
        <v>-140.39876164251206</v>
      </c>
      <c r="G311" s="26">
        <f t="shared" si="13"/>
        <v>10.86705835748792</v>
      </c>
      <c r="H311" s="26">
        <f t="shared" si="14"/>
        <v>28.192999999999998</v>
      </c>
      <c r="I311" s="36">
        <f>январь!F311+февраль!F311+март!F311+апрель!F311+май!F311+июнь!F311+июль!F311+август!F311+сентябрь!F311+октябрь!F311+ноябрь!F311+декабрь!F311</f>
        <v>0</v>
      </c>
      <c r="J311" s="36">
        <f>январь!G311+февраль!G311+март!G311+апрель!G311+май!G311+июнь!G311+июль!G311+август!G311+сентябрь!G311+октябрь!G311+ноябрь!G311+декабрь!G311</f>
        <v>0</v>
      </c>
      <c r="K311" s="36">
        <f>январь!H311+февраль!H311+март!H311+апрель!H311+май!H311+июнь!H311+июль!H311+август!H311+сентябрь!H311+октябрь!H311+ноябрь!H311+декабрь!H311</f>
        <v>0</v>
      </c>
      <c r="L311" s="27">
        <f>январь!I311+февраль!I311+март!I311+апрель!I311+май!I311+июнь!I311+июль!I311+август!I311+сентябрь!I311+октябрь!I311+ноябрь!I311+декабрь!I311</f>
        <v>0</v>
      </c>
      <c r="M311" s="36">
        <f>январь!J311+февраль!J311+март!J311+апрель!J311+май!J311+июнь!J311+июль!J311+август!J311+сентябрь!J311+октябрь!J311+ноябрь!J311+декабрь!J311</f>
        <v>0</v>
      </c>
      <c r="N311" s="36">
        <f>январь!K311+февраль!K311+март!K311+апрель!K311+май!K311+июнь!K311+июль!K311+август!K311+сентябрь!K311+октябрь!K311+ноябрь!K311+декабрь!K311</f>
        <v>0</v>
      </c>
      <c r="O311" s="36">
        <f>январь!L311+февраль!L311+март!L311+апрель!L311+май!L311+июнь!L311+июль!L311+август!L311+сентябрь!L311+октябрь!L311+ноябрь!L311+декабрь!L311</f>
        <v>0</v>
      </c>
      <c r="P311" s="36">
        <f>январь!M311+февраль!M311+март!M311+апрель!M311+май!M311+июнь!M311+июль!M311+август!M311+сентябрь!M311+октябрь!M311+ноябрь!M311+декабрь!M311</f>
        <v>0</v>
      </c>
      <c r="Q311" s="36">
        <f>январь!N311+февраль!N311+март!N311+апрель!N311+май!N311+июнь!N311+июль!N311+август!N311+сентябрь!N311+октябрь!N311+ноябрь!N311+декабрь!N311</f>
        <v>0</v>
      </c>
      <c r="R311" s="29">
        <f>январь!O311+февраль!O311+март!O311+апрель!O311+май!O311+июнь!O311+июль!O311+август!O311+сентябрь!O311+октябрь!O311+ноябрь!O311+декабрь!O311</f>
        <v>0</v>
      </c>
      <c r="S311" s="36">
        <f>январь!P311+февраль!P311+март!P311+апрель!P311+май!P311+июнь!P311+июль!P311+август!P311+сентябрь!P311+октябрь!P311+ноябрь!P311+декабрь!P311</f>
        <v>0</v>
      </c>
      <c r="T311" s="29">
        <f>январь!Q311+февраль!Q311+март!Q311+апрель!Q311+май!Q311+июнь!Q311+июль!Q311+август!Q311+сентябрь!Q311+октябрь!Q311+ноябрь!Q311+декабрь!Q311</f>
        <v>0</v>
      </c>
      <c r="U311" s="36">
        <f>январь!R311+февраль!R311+март!R311+апрель!R311+май!R311+июнь!R311+июль!R311+август!R311+сентябрь!R311+октябрь!R311+ноябрь!R311+декабрь!R311</f>
        <v>0</v>
      </c>
      <c r="V311" s="36">
        <f>январь!S311+февраль!S311+март!S311+апрель!S311+май!S311+июнь!S311+июль!S311+август!S311+сентябрь!S311+октябрь!S311+ноябрь!S311+декабрь!S311</f>
        <v>0</v>
      </c>
      <c r="W311" s="36">
        <f>январь!T311+февраль!T311+март!T311+апрель!T311+май!T311+июнь!T311+июль!T311+август!T311+сентябрь!T311+октябрь!T311+ноябрь!T311+декабрь!T311</f>
        <v>0</v>
      </c>
      <c r="X311" s="36">
        <f>январь!U311+февраль!U311+март!U311+апрель!U311+май!U311+июнь!U311+июль!U311+август!U311+сентябрь!U311+октябрь!U311+ноябрь!U311+декабрь!U311</f>
        <v>0</v>
      </c>
      <c r="Y311" s="36">
        <f>январь!V311+февраль!V311+март!V311+апрель!V311+май!V311+июнь!V311+июль!V311+август!V311+сентябрь!V311+октябрь!V311+ноябрь!V311+декабрь!V311</f>
        <v>0</v>
      </c>
      <c r="Z311" s="36">
        <f>январь!W311+февраль!W311+март!W311+апрель!W311+май!W311+июнь!W311+июль!W311+август!W311+сентябрь!W311+октябрь!W311+ноябрь!W311+декабрь!W311</f>
        <v>0</v>
      </c>
      <c r="AA311" s="36">
        <f>январь!X311+февраль!X311+март!X311+апрель!X311+май!X311+июнь!X311+июль!X311+август!X311+сентябрь!X311+октябрь!X311+ноябрь!X311+декабрь!X311</f>
        <v>0</v>
      </c>
      <c r="AB311" s="29">
        <f>январь!Y311+февраль!Y311+март!Y311+апрель!Y311+май!Y311+июнь!Y311+июль!Y311+август!Y311+сентябрь!Y311+октябрь!Y311+ноябрь!Y311+декабрь!Y311</f>
        <v>0</v>
      </c>
      <c r="AC311" s="36">
        <f>январь!Z311+февраль!Z311+март!Z311+апрель!Z311+май!Z311+июнь!Z311+июль!Z311+август!Z311+сентябрь!Z311+октябрь!Z311+ноябрь!Z311+декабрь!Z311</f>
        <v>0</v>
      </c>
      <c r="AD311" s="66" t="str">
        <f>CONCATENATE(январь!AA311,$BZ$1,февраль!AA311,$BZ$1,март!AA311,$BZ$1,апрель!AA311,$BZ$1,май!AA311,$BZ$1,июнь!AA311,$BZ$1,июль!AA311,$BZ$1,август!AA311,$BZ$1,сентябрь!AA311,$BZ$1,октябрь!AA311,$BZ$1,ноябрь!AA311,$BZ$1,декабрь!AA311)</f>
        <v xml:space="preserve">           </v>
      </c>
      <c r="AE311" s="36">
        <f>январь!AB311+февраль!AB311+март!AB311+апрель!AB311+май!AB311+июнь!AB311+июль!AB311+август!AB311+сентябрь!AB311+октябрь!AB311+ноябрь!AB311+декабрь!AB311</f>
        <v>0</v>
      </c>
      <c r="AF311" s="36">
        <f>январь!AC311+февраль!AC311+март!AC311+апрель!AC311+май!AC311+июнь!AC311+июль!AC311+август!AC311+сентябрь!AC311+октябрь!AC311+ноябрь!AC311+декабрь!AC311</f>
        <v>0</v>
      </c>
      <c r="AG311" s="36">
        <f>январь!AD311+февраль!AD311+март!AD311+апрель!AD311+май!AD311+июнь!AD311+июль!AD311+август!AD311+сентябрь!AD311+октябрь!AD311+ноябрь!AD311+декабрь!AD311</f>
        <v>0</v>
      </c>
      <c r="AH311" s="36">
        <f>январь!AE311+февраль!AE311+март!AE311+апрель!AE311+май!AE311+июнь!AE311+июль!AE311+август!AE311+сентябрь!AE311+октябрь!AE311+ноябрь!AE311+декабрь!AE311</f>
        <v>0</v>
      </c>
      <c r="AI311" s="36">
        <f>январь!AF311+февраль!AF311+март!AF311+апрель!AF311+май!AF311+июнь!AF311+июль!AF311+август!AF311+сентябрь!AF311+октябрь!AF311+ноябрь!AF311+декабрь!AF311</f>
        <v>0</v>
      </c>
      <c r="AJ311" s="36">
        <f>январь!AG311+февраль!AG311+март!AG311+апрель!AG311+май!AG311+июнь!AG311+июль!AG311+август!AG311+сентябрь!AG311+октябрь!AG311+ноябрь!AG311+декабрь!AG311</f>
        <v>0</v>
      </c>
      <c r="AK311" s="29">
        <f>январь!AH311+февраль!AH311+март!AH311+апрель!AH311+май!AH311+июнь!AH311+июль!AH311+август!AH311+сентябрь!AH311+октябрь!AH311+ноябрь!AH311+декабрь!AH311</f>
        <v>0</v>
      </c>
      <c r="AL311" s="36">
        <f>январь!AI311+февраль!AI311+март!AI311+апрель!AI311+май!AI311+июнь!AI311+июль!AI311+август!AI311+сентябрь!AI311+октябрь!AI311+ноябрь!AI311+декабрь!AI311</f>
        <v>0</v>
      </c>
      <c r="AM311" s="29">
        <f>январь!AJ311+февраль!AJ311+март!AJ311+апрель!AJ311+май!AJ311+июнь!AJ311+июль!AJ311+август!AJ311+сентябрь!AJ311+октябрь!AJ311+ноябрь!AJ311+декабрь!AJ311</f>
        <v>0</v>
      </c>
      <c r="AN311" s="36">
        <f>январь!AK311+февраль!AK311+март!AK311+апрель!AK311+май!AK311+июнь!AK311+июль!AK311+август!AK311+сентябрь!AK311+октябрь!AK311+ноябрь!AK311+декабрь!AK311</f>
        <v>0</v>
      </c>
      <c r="AO311" s="36">
        <f>январь!AL311+февраль!AL311+март!AL311+апрель!AL311+май!AL311+июнь!AL311+июль!AL311+август!AL311+сентябрь!AL311+октябрь!AL311+ноябрь!AL311+декабрь!AL311</f>
        <v>0</v>
      </c>
      <c r="AP311" s="36">
        <f>январь!AM311+февраль!AM311+март!AM311+апрель!AM311+май!AM311+июнь!AM311+июль!AM311+август!AM311+сентябрь!AM311+октябрь!AM311+ноябрь!AM311+декабрь!AM311</f>
        <v>0</v>
      </c>
      <c r="AQ311" s="29">
        <f>январь!AN311+февраль!AN311+март!AN311+апрель!AN311+май!AN311+июнь!AN311+июль!AN311+август!AN311+сентябрь!AN311+октябрь!AN311+ноябрь!AN311+декабрь!AN311</f>
        <v>0</v>
      </c>
      <c r="AR311" s="36">
        <f>январь!AO311+февраль!AO311+март!AO311+апрель!AO311+май!AO311+июнь!AO311+июль!AO311+август!AO311+сентябрь!AO311+октябрь!AO311+ноябрь!AO311+декабрь!AO311</f>
        <v>0</v>
      </c>
      <c r="AS311" s="29">
        <f>январь!AP311+февраль!AP311+март!AP311+апрель!AP311+май!AP311+июнь!AP311+июль!AP311+август!AP311+сентябрь!AP311+октябрь!AP311+ноябрь!AP311+декабрь!AP311</f>
        <v>0</v>
      </c>
      <c r="AT311" s="36">
        <f>январь!AQ311+февраль!AQ311+март!AQ311+апрель!AQ311+май!AQ311+июнь!AQ311+июль!AQ311+август!AQ311+сентябрь!AQ311+октябрь!AQ311+ноябрь!AQ311+декабрь!AQ311</f>
        <v>0</v>
      </c>
      <c r="AU311" s="29">
        <f>январь!AR311+февраль!AR311+март!AR311+апрель!AR311+май!AR311+июнь!AR311+июль!AR311+август!AR311+сентябрь!AR311+октябрь!AR311+ноябрь!AR311+декабрь!AR311</f>
        <v>0</v>
      </c>
      <c r="AV311" s="36">
        <f>январь!AS311+февраль!AS311+март!AS311+апрель!AS311+май!AS311+июнь!AS311+июль!AS311+август!AS311+сентябрь!AS311+октябрь!AS311+ноябрь!AS311+декабрь!AS311</f>
        <v>0</v>
      </c>
      <c r="AW311" s="36">
        <f>январь!AT311+февраль!AT311+март!AT311+апрель!AT311+май!AT311+июнь!AT311+июль!AT311+август!AT311+сентябрь!AT311+октябрь!AT311+ноябрь!AT311+декабрь!AT311</f>
        <v>0</v>
      </c>
      <c r="AX311" s="36">
        <f>январь!AU311+февраль!AU311+март!AU311+апрель!AU311+май!AU311+июнь!AU311+июль!AU311+август!AU311+сентябрь!AU311+октябрь!AU311+ноябрь!AU311+декабрь!AU311</f>
        <v>0</v>
      </c>
      <c r="AY311" s="29">
        <f>январь!AV311+февраль!AV311+март!AV311+апрель!AV311+май!AV311+июнь!AV311+июль!AV311+август!AV311+сентябрь!AV311+октябрь!AV311+ноябрь!AV311+декабрь!AV311</f>
        <v>0</v>
      </c>
      <c r="AZ311" s="36">
        <f>январь!AW311+февраль!AW311+март!AW311+апрель!AW311+май!AW311+июнь!AW311+июль!AW311+август!AW311+сентябрь!AW311+октябрь!AW311+ноябрь!AW311+декабрь!AW311</f>
        <v>0</v>
      </c>
      <c r="BA311" s="36">
        <f>январь!AX311+февраль!AX311+март!AX311+апрель!AX311+май!AX311+июнь!AX311+июль!AX311+август!AX311+сентябрь!AX311+октябрь!AX311+ноябрь!AX311+декабрь!AX311</f>
        <v>0</v>
      </c>
      <c r="BB311" s="36">
        <f>январь!AY311+февраль!AY311+март!AY311+апрель!AY311+май!AY311+июнь!AY311+июль!AY311+август!AY311+сентябрь!AY311+октябрь!AY311+ноябрь!AY311+декабрь!AY311</f>
        <v>0</v>
      </c>
      <c r="BC311" s="29">
        <f>январь!AZ311+февраль!AZ311+март!AZ311+апрель!AZ311+май!AZ311+июнь!AZ311+июль!AZ311+август!AZ311+сентябрь!AZ311+октябрь!AZ311+ноябрь!AZ311+декабрь!AZ311</f>
        <v>0</v>
      </c>
      <c r="BD311" s="36">
        <f>январь!BA311+февраль!BA311+март!BA311+апрель!BA311+май!BA311+июнь!BA311+июль!BA311+август!BA311+сентябрь!BA311+октябрь!BA311+ноябрь!BA311+декабрь!BA311</f>
        <v>0</v>
      </c>
      <c r="BE311" s="36">
        <f>январь!BB311+февраль!BB311+март!BB311+апрель!BB311+май!BB311+июнь!BB311+июль!BB311+август!BB311+сентябрь!BB311+октябрь!BB311+ноябрь!BB311+декабрь!BB311</f>
        <v>0</v>
      </c>
      <c r="BF311" s="36">
        <f>январь!BC311+февраль!BC311+март!BC311+апрель!BC311+май!BC311+июнь!BC311+июль!BC311+август!BC311+сентябрь!BC311+октябрь!BC311+ноябрь!BC311+декабрь!BC311</f>
        <v>0</v>
      </c>
      <c r="BG311" s="36">
        <f>январь!BD311+февраль!BD311+март!BD311+апрель!BD311+май!BD311+июнь!BD311+июль!BD311+август!BD311+сентябрь!BD311+октябрь!BD311+ноябрь!BD311+декабрь!BD311</f>
        <v>0</v>
      </c>
      <c r="BH311" s="36">
        <f>январь!BE311+февраль!BE311+март!BE311+апрель!BE311+май!BE311+июнь!BE311+июль!BE311+август!BE311+сентябрь!BE311+октябрь!BE311+ноябрь!BE311+декабрь!BE311</f>
        <v>0</v>
      </c>
      <c r="BI311" s="36">
        <f>январь!BF311+февраль!BF311+март!BF311+апрель!BF311+май!BF311+июнь!BF311+июль!BF311+август!BF311+сентябрь!BF311+октябрь!BF311+ноябрь!BF311+декабрь!BF311</f>
        <v>4.0000000000000001E-3</v>
      </c>
      <c r="BJ311" s="36">
        <f>январь!BG311+февраль!BG311+март!BG311+апрель!BG311+май!BG311+июнь!BG311+июль!BG311+август!BG311+сентябрь!BG311+октябрь!BG311+ноябрь!BG311+декабрь!BG311</f>
        <v>4.76</v>
      </c>
      <c r="BK311" s="36">
        <f>январь!BH311+февраль!BH311+март!BH311+апрель!BH311+май!BH311+июнь!BH311+июль!BH311+август!BH311+сентябрь!BH311+октябрь!BH311+ноябрь!BH311+декабрь!BH311</f>
        <v>0</v>
      </c>
      <c r="BL311" s="36">
        <f>январь!BI311+февраль!BI311+март!BI311+апрель!BI311+май!BI311+июнь!BI311+июль!BI311+август!BI311+сентябрь!BI311+октябрь!BI311+ноябрь!BI311+декабрь!BI311</f>
        <v>0</v>
      </c>
      <c r="BM311" s="29">
        <f>январь!BJ311+февраль!BJ311+март!BJ311+апрель!BJ311+май!BJ311+июнь!BJ311+июль!BJ311+август!BJ311+сентябрь!BJ311+октябрь!BJ311+ноябрь!BJ311+декабрь!BJ311</f>
        <v>0</v>
      </c>
      <c r="BN311" s="36">
        <f>январь!BK311+февраль!BK311+март!BK311+апрель!BK311+май!BK311+июнь!BK311+июль!BK311+август!BK311+сентябрь!BK311+октябрь!BK311+ноябрь!BK311+декабрь!BK311</f>
        <v>0</v>
      </c>
      <c r="BO311" s="29">
        <f>январь!BL311+февраль!BL311+март!BL311+апрель!BL311+май!BL311+июнь!BL311+июль!BL311+август!BL311+сентябрь!BL311+октябрь!BL311+ноябрь!BL311+декабрь!BL311</f>
        <v>6</v>
      </c>
      <c r="BP311" s="36">
        <f>январь!BM311+февраль!BM311+март!BM311+апрель!BM311+май!BM311+июнь!BM311+июль!BM311+август!BM311+сентябрь!BM311+октябрь!BM311+ноябрь!BM311+декабрь!BM311</f>
        <v>3.742</v>
      </c>
      <c r="BQ311" s="36">
        <f>январь!BN311+февраль!BN311+март!BN311+апрель!BN311+май!BN311+июнь!BN311+июль!BN311+август!BN311+сентябрь!BN311+октябрь!BN311+ноябрь!BN311+декабрь!BN311</f>
        <v>0.01</v>
      </c>
      <c r="BR311" s="36">
        <f>январь!BO311+февраль!BO311+март!BO311+апрель!BO311+май!BO311+июнь!BO311+июль!BO311+август!BO311+сентябрь!BO311+октябрь!BO311+ноябрь!BO311+декабрь!BO311</f>
        <v>3.883</v>
      </c>
      <c r="BS311" s="29">
        <f>январь!BP311+февраль!BP311+март!BP311+апрель!BP311+май!BP311+июнь!BP311+июль!BP311+август!BP311+сентябрь!BP311+октябрь!BP311+ноябрь!BP311+декабрь!BP311</f>
        <v>1</v>
      </c>
      <c r="BT311" s="36">
        <f>январь!BQ311+февраль!BQ311+март!BQ311+апрель!BQ311+май!BQ311+июнь!BQ311+июль!BQ311+август!BQ311+сентябрь!BQ311+октябрь!BQ311+ноябрь!BQ311+декабрь!BQ311</f>
        <v>7.1239999999999997</v>
      </c>
      <c r="BU311" s="29">
        <f>январь!BR311+февраль!BR311+март!BR311+апрель!BR311+май!BR311+июнь!BR311+июль!BR311+август!BR311+сентябрь!BR311+октябрь!BR311+ноябрь!BR311+декабрь!BR311</f>
        <v>0</v>
      </c>
      <c r="BV311" s="36">
        <f>январь!BS311+февраль!BS311+март!BS311+апрель!BS311+май!BS311+июнь!BS311+июль!BS311+август!BS311+сентябрь!BS311+октябрь!BS311+ноябрь!BS311+декабрь!BS311</f>
        <v>0</v>
      </c>
      <c r="BW311" s="36">
        <f>январь!BT311+февраль!BT311+март!BT311+апрель!BT311+май!BT311+июнь!BT311+июль!BT311+август!BT311+сентябрь!BT311+октябрь!BT311+ноябрь!BT311+декабрь!BT311</f>
        <v>0</v>
      </c>
      <c r="BX311" s="36">
        <f>январь!BU311+февраль!BU311+март!BU311+апрель!BU311+май!BU311+июнь!BU311+июль!BU311+август!BU311+сентябрь!BU311+октябрь!BU311+ноябрь!BU311+декабрь!BU311</f>
        <v>0</v>
      </c>
      <c r="BY311" s="36">
        <f>январь!BV311+февраль!BV311+март!BV311+апрель!BV311+май!BV311+июнь!BV311+июль!BV311+август!BV311+сентябрь!BV311+октябрь!BV311+ноябрь!BV311+декабрь!BV311</f>
        <v>8.6840000000000011</v>
      </c>
      <c r="BZ311" s="77">
        <v>0</v>
      </c>
    </row>
    <row r="312" spans="1:78" x14ac:dyDescent="0.25">
      <c r="A312" s="16">
        <v>310</v>
      </c>
      <c r="B312" s="16">
        <v>1</v>
      </c>
      <c r="C312" s="37" t="s">
        <v>764</v>
      </c>
      <c r="D312" s="51">
        <v>93.794461545893725</v>
      </c>
      <c r="E312" s="25">
        <v>414.22519</v>
      </c>
      <c r="F312" s="26">
        <f t="shared" si="12"/>
        <v>430.24165154589377</v>
      </c>
      <c r="G312" s="26">
        <f t="shared" si="13"/>
        <v>16.016461545893748</v>
      </c>
      <c r="H312" s="26">
        <f t="shared" si="14"/>
        <v>77.777999999999977</v>
      </c>
      <c r="I312" s="36">
        <f>январь!F312+февраль!F312+март!F312+апрель!F312+май!F312+июнь!F312+июль!F312+август!F312+сентябрь!F312+октябрь!F312+ноябрь!F312+декабрь!F312</f>
        <v>0</v>
      </c>
      <c r="J312" s="36">
        <f>январь!G312+февраль!G312+март!G312+апрель!G312+май!G312+июнь!G312+июль!G312+август!G312+сентябрь!G312+октябрь!G312+ноябрь!G312+декабрь!G312</f>
        <v>0</v>
      </c>
      <c r="K312" s="36">
        <f>январь!H312+февраль!H312+март!H312+апрель!H312+май!H312+июнь!H312+июль!H312+август!H312+сентябрь!H312+октябрь!H312+ноябрь!H312+декабрь!H312</f>
        <v>0</v>
      </c>
      <c r="L312" s="27">
        <f>январь!I312+февраль!I312+март!I312+апрель!I312+май!I312+июнь!I312+июль!I312+август!I312+сентябрь!I312+октябрь!I312+ноябрь!I312+декабрь!I312</f>
        <v>0</v>
      </c>
      <c r="M312" s="36">
        <f>январь!J312+февраль!J312+март!J312+апрель!J312+май!J312+июнь!J312+июль!J312+август!J312+сентябрь!J312+октябрь!J312+ноябрь!J312+декабрь!J312</f>
        <v>0</v>
      </c>
      <c r="N312" s="36">
        <f>январь!K312+февраль!K312+март!K312+апрель!K312+май!K312+июнь!K312+июль!K312+август!K312+сентябрь!K312+октябрь!K312+ноябрь!K312+декабрь!K312</f>
        <v>0</v>
      </c>
      <c r="O312" s="36">
        <f>январь!L312+февраль!L312+март!L312+апрель!L312+май!L312+июнь!L312+июль!L312+август!L312+сентябрь!L312+октябрь!L312+ноябрь!L312+декабрь!L312</f>
        <v>0</v>
      </c>
      <c r="P312" s="36">
        <f>январь!M312+февраль!M312+март!M312+апрель!M312+май!M312+июнь!M312+июль!M312+август!M312+сентябрь!M312+октябрь!M312+ноябрь!M312+декабрь!M312</f>
        <v>0</v>
      </c>
      <c r="Q312" s="36">
        <f>январь!N312+февраль!N312+март!N312+апрель!N312+май!N312+июнь!N312+июль!N312+август!N312+сентябрь!N312+октябрь!N312+ноябрь!N312+декабрь!N312</f>
        <v>0</v>
      </c>
      <c r="R312" s="29">
        <f>январь!O312+февраль!O312+март!O312+апрель!O312+май!O312+июнь!O312+июль!O312+август!O312+сентябрь!O312+октябрь!O312+ноябрь!O312+декабрь!O312</f>
        <v>0</v>
      </c>
      <c r="S312" s="36">
        <f>январь!P312+февраль!P312+март!P312+апрель!P312+май!P312+июнь!P312+июль!P312+август!P312+сентябрь!P312+октябрь!P312+ноябрь!P312+декабрь!P312</f>
        <v>0</v>
      </c>
      <c r="T312" s="29">
        <f>январь!Q312+февраль!Q312+март!Q312+апрель!Q312+май!Q312+июнь!Q312+июль!Q312+август!Q312+сентябрь!Q312+октябрь!Q312+ноябрь!Q312+декабрь!Q312</f>
        <v>0</v>
      </c>
      <c r="U312" s="36">
        <f>январь!R312+февраль!R312+март!R312+апрель!R312+май!R312+июнь!R312+июль!R312+август!R312+сентябрь!R312+октябрь!R312+ноябрь!R312+декабрь!R312</f>
        <v>0</v>
      </c>
      <c r="V312" s="36">
        <f>январь!S312+февраль!S312+март!S312+апрель!S312+май!S312+июнь!S312+июль!S312+август!S312+сентябрь!S312+октябрь!S312+ноябрь!S312+декабрь!S312</f>
        <v>0</v>
      </c>
      <c r="W312" s="36">
        <f>январь!T312+февраль!T312+март!T312+апрель!T312+май!T312+июнь!T312+июль!T312+август!T312+сентябрь!T312+октябрь!T312+ноябрь!T312+декабрь!T312</f>
        <v>0</v>
      </c>
      <c r="X312" s="36">
        <f>январь!U312+февраль!U312+март!U312+апрель!U312+май!U312+июнь!U312+июль!U312+август!U312+сентябрь!U312+октябрь!U312+ноябрь!U312+декабрь!U312</f>
        <v>3.5999999999999997E-2</v>
      </c>
      <c r="Y312" s="36">
        <f>январь!V312+февраль!V312+март!V312+апрель!V312+май!V312+июнь!V312+июль!V312+август!V312+сентябрь!V312+октябрь!V312+ноябрь!V312+декабрь!V312</f>
        <v>62.780999999999999</v>
      </c>
      <c r="Z312" s="36">
        <f>январь!W312+февраль!W312+март!W312+апрель!W312+май!W312+июнь!W312+июль!W312+август!W312+сентябрь!W312+октябрь!W312+ноябрь!W312+декабрь!W312</f>
        <v>2E-3</v>
      </c>
      <c r="AA312" s="36">
        <f>январь!X312+февраль!X312+март!X312+апрель!X312+май!X312+июнь!X312+июль!X312+август!X312+сентябрь!X312+октябрь!X312+ноябрь!X312+декабрь!X312</f>
        <v>2.3839999999999999</v>
      </c>
      <c r="AB312" s="29">
        <f>январь!Y312+февраль!Y312+март!Y312+апрель!Y312+май!Y312+июнь!Y312+июль!Y312+август!Y312+сентябрь!Y312+октябрь!Y312+ноябрь!Y312+декабрь!Y312</f>
        <v>0</v>
      </c>
      <c r="AC312" s="36">
        <f>январь!Z312+февраль!Z312+март!Z312+апрель!Z312+май!Z312+июнь!Z312+июль!Z312+август!Z312+сентябрь!Z312+октябрь!Z312+ноябрь!Z312+декабрь!Z312</f>
        <v>0</v>
      </c>
      <c r="AD312" s="66" t="str">
        <f>CONCATENATE(январь!AA312,$BZ$1,февраль!AA312,$BZ$1,март!AA312,$BZ$1,апрель!AA312,$BZ$1,май!AA312,$BZ$1,июнь!AA312,$BZ$1,июль!AA312,$BZ$1,август!AA312,$BZ$1,сентябрь!AA312,$BZ$1,октябрь!AA312,$BZ$1,ноябрь!AA312,$BZ$1,декабрь!AA312)</f>
        <v xml:space="preserve">           </v>
      </c>
      <c r="AE312" s="36">
        <f>январь!AB312+февраль!AB312+март!AB312+апрель!AB312+май!AB312+июнь!AB312+июль!AB312+август!AB312+сентябрь!AB312+октябрь!AB312+ноябрь!AB312+декабрь!AB312</f>
        <v>0</v>
      </c>
      <c r="AF312" s="36">
        <f>январь!AC312+февраль!AC312+март!AC312+апрель!AC312+май!AC312+июнь!AC312+июль!AC312+август!AC312+сентябрь!AC312+октябрь!AC312+ноябрь!AC312+декабрь!AC312</f>
        <v>0</v>
      </c>
      <c r="AG312" s="36">
        <f>январь!AD312+февраль!AD312+март!AD312+апрель!AD312+май!AD312+июнь!AD312+июль!AD312+август!AD312+сентябрь!AD312+октябрь!AD312+ноябрь!AD312+декабрь!AD312</f>
        <v>0</v>
      </c>
      <c r="AH312" s="36">
        <f>январь!AE312+февраль!AE312+март!AE312+апрель!AE312+май!AE312+июнь!AE312+июль!AE312+август!AE312+сентябрь!AE312+октябрь!AE312+ноябрь!AE312+декабрь!AE312</f>
        <v>0</v>
      </c>
      <c r="AI312" s="36">
        <f>январь!AF312+февраль!AF312+март!AF312+апрель!AF312+май!AF312+июнь!AF312+июль!AF312+август!AF312+сентябрь!AF312+октябрь!AF312+ноябрь!AF312+декабрь!AF312</f>
        <v>0</v>
      </c>
      <c r="AJ312" s="36">
        <f>январь!AG312+февраль!AG312+март!AG312+апрель!AG312+май!AG312+июнь!AG312+июль!AG312+август!AG312+сентябрь!AG312+октябрь!AG312+ноябрь!AG312+декабрь!AG312</f>
        <v>0</v>
      </c>
      <c r="AK312" s="29">
        <f>январь!AH312+февраль!AH312+март!AH312+апрель!AH312+май!AH312+июнь!AH312+июль!AH312+август!AH312+сентябрь!AH312+октябрь!AH312+ноябрь!AH312+декабрь!AH312</f>
        <v>0</v>
      </c>
      <c r="AL312" s="36">
        <f>январь!AI312+февраль!AI312+март!AI312+апрель!AI312+май!AI312+июнь!AI312+июль!AI312+август!AI312+сентябрь!AI312+октябрь!AI312+ноябрь!AI312+декабрь!AI312</f>
        <v>0</v>
      </c>
      <c r="AM312" s="29">
        <f>январь!AJ312+февраль!AJ312+март!AJ312+апрель!AJ312+май!AJ312+июнь!AJ312+июль!AJ312+август!AJ312+сентябрь!AJ312+октябрь!AJ312+ноябрь!AJ312+декабрь!AJ312</f>
        <v>0</v>
      </c>
      <c r="AN312" s="36">
        <f>январь!AK312+февраль!AK312+март!AK312+апрель!AK312+май!AK312+июнь!AK312+июль!AK312+август!AK312+сентябрь!AK312+октябрь!AK312+ноябрь!AK312+декабрь!AK312</f>
        <v>0</v>
      </c>
      <c r="AO312" s="36">
        <f>январь!AL312+февраль!AL312+март!AL312+апрель!AL312+май!AL312+июнь!AL312+июль!AL312+август!AL312+сентябрь!AL312+октябрь!AL312+ноябрь!AL312+декабрь!AL312</f>
        <v>0</v>
      </c>
      <c r="AP312" s="36">
        <f>январь!AM312+февраль!AM312+март!AM312+апрель!AM312+май!AM312+июнь!AM312+июль!AM312+август!AM312+сентябрь!AM312+октябрь!AM312+ноябрь!AM312+декабрь!AM312</f>
        <v>0</v>
      </c>
      <c r="AQ312" s="29">
        <f>январь!AN312+февраль!AN312+март!AN312+апрель!AN312+май!AN312+июнь!AN312+июль!AN312+август!AN312+сентябрь!AN312+октябрь!AN312+ноябрь!AN312+декабрь!AN312</f>
        <v>0</v>
      </c>
      <c r="AR312" s="36">
        <f>январь!AO312+февраль!AO312+март!AO312+апрель!AO312+май!AO312+июнь!AO312+июль!AO312+август!AO312+сентябрь!AO312+октябрь!AO312+ноябрь!AO312+декабрь!AO312</f>
        <v>0</v>
      </c>
      <c r="AS312" s="29">
        <f>январь!AP312+февраль!AP312+март!AP312+апрель!AP312+май!AP312+июнь!AP312+июль!AP312+август!AP312+сентябрь!AP312+октябрь!AP312+ноябрь!AP312+декабрь!AP312</f>
        <v>0</v>
      </c>
      <c r="AT312" s="36">
        <f>январь!AQ312+февраль!AQ312+март!AQ312+апрель!AQ312+май!AQ312+июнь!AQ312+июль!AQ312+август!AQ312+сентябрь!AQ312+октябрь!AQ312+ноябрь!AQ312+декабрь!AQ312</f>
        <v>0</v>
      </c>
      <c r="AU312" s="29">
        <f>январь!AR312+февраль!AR312+март!AR312+апрель!AR312+май!AR312+июнь!AR312+июль!AR312+август!AR312+сентябрь!AR312+октябрь!AR312+ноябрь!AR312+декабрь!AR312</f>
        <v>0</v>
      </c>
      <c r="AV312" s="36">
        <f>январь!AS312+февраль!AS312+март!AS312+апрель!AS312+май!AS312+июнь!AS312+июль!AS312+август!AS312+сентябрь!AS312+октябрь!AS312+ноябрь!AS312+декабрь!AS312</f>
        <v>0</v>
      </c>
      <c r="AW312" s="36">
        <f>январь!AT312+февраль!AT312+март!AT312+апрель!AT312+май!AT312+июнь!AT312+июль!AT312+август!AT312+сентябрь!AT312+октябрь!AT312+ноябрь!AT312+декабрь!AT312</f>
        <v>0</v>
      </c>
      <c r="AX312" s="36">
        <f>январь!AU312+февраль!AU312+март!AU312+апрель!AU312+май!AU312+июнь!AU312+июль!AU312+август!AU312+сентябрь!AU312+октябрь!AU312+ноябрь!AU312+декабрь!AU312</f>
        <v>0</v>
      </c>
      <c r="AY312" s="29">
        <f>январь!AV312+февраль!AV312+март!AV312+апрель!AV312+май!AV312+июнь!AV312+июль!AV312+август!AV312+сентябрь!AV312+октябрь!AV312+ноябрь!AV312+декабрь!AV312</f>
        <v>0</v>
      </c>
      <c r="AZ312" s="36">
        <f>январь!AW312+февраль!AW312+март!AW312+апрель!AW312+май!AW312+июнь!AW312+июль!AW312+август!AW312+сентябрь!AW312+октябрь!AW312+ноябрь!AW312+декабрь!AW312</f>
        <v>0</v>
      </c>
      <c r="BA312" s="36">
        <f>январь!AX312+февраль!AX312+март!AX312+апрель!AX312+май!AX312+июнь!AX312+июль!AX312+август!AX312+сентябрь!AX312+октябрь!AX312+ноябрь!AX312+декабрь!AX312</f>
        <v>0</v>
      </c>
      <c r="BB312" s="36">
        <f>январь!AY312+февраль!AY312+март!AY312+апрель!AY312+май!AY312+июнь!AY312+июль!AY312+август!AY312+сентябрь!AY312+октябрь!AY312+ноябрь!AY312+декабрь!AY312</f>
        <v>0</v>
      </c>
      <c r="BC312" s="29">
        <f>январь!AZ312+февраль!AZ312+март!AZ312+апрель!AZ312+май!AZ312+июнь!AZ312+июль!AZ312+август!AZ312+сентябрь!AZ312+октябрь!AZ312+ноябрь!AZ312+декабрь!AZ312</f>
        <v>0</v>
      </c>
      <c r="BD312" s="36">
        <f>январь!BA312+февраль!BA312+март!BA312+апрель!BA312+май!BA312+июнь!BA312+июль!BA312+август!BA312+сентябрь!BA312+октябрь!BA312+ноябрь!BA312+декабрь!BA312</f>
        <v>0</v>
      </c>
      <c r="BE312" s="36">
        <f>январь!BB312+февраль!BB312+март!BB312+апрель!BB312+май!BB312+июнь!BB312+июль!BB312+август!BB312+сентябрь!BB312+октябрь!BB312+ноябрь!BB312+декабрь!BB312</f>
        <v>0</v>
      </c>
      <c r="BF312" s="36">
        <f>январь!BC312+февраль!BC312+март!BC312+апрель!BC312+май!BC312+июнь!BC312+июль!BC312+август!BC312+сентябрь!BC312+октябрь!BC312+ноябрь!BC312+декабрь!BC312</f>
        <v>0</v>
      </c>
      <c r="BG312" s="36">
        <f>январь!BD312+февраль!BD312+март!BD312+апрель!BD312+май!BD312+июнь!BD312+июль!BD312+август!BD312+сентябрь!BD312+октябрь!BD312+ноябрь!BD312+декабрь!BD312</f>
        <v>0</v>
      </c>
      <c r="BH312" s="36">
        <f>январь!BE312+февраль!BE312+март!BE312+апрель!BE312+май!BE312+июнь!BE312+июль!BE312+август!BE312+сентябрь!BE312+октябрь!BE312+ноябрь!BE312+декабрь!BE312</f>
        <v>0</v>
      </c>
      <c r="BI312" s="36">
        <f>январь!BF312+февраль!BF312+март!BF312+апрель!BF312+май!BF312+июнь!BF312+июль!BF312+август!BF312+сентябрь!BF312+октябрь!BF312+ноябрь!BF312+декабрь!BF312</f>
        <v>3.0000000000000001E-3</v>
      </c>
      <c r="BJ312" s="36">
        <f>январь!BG312+февраль!BG312+март!BG312+апрель!BG312+май!BG312+июнь!BG312+июль!BG312+август!BG312+сентябрь!BG312+октябрь!BG312+ноябрь!BG312+декабрь!BG312</f>
        <v>3.407</v>
      </c>
      <c r="BK312" s="36">
        <f>январь!BH312+февраль!BH312+март!BH312+апрель!BH312+май!BH312+июнь!BH312+июль!BH312+август!BH312+сентябрь!BH312+октябрь!BH312+ноябрь!BH312+декабрь!BH312</f>
        <v>0</v>
      </c>
      <c r="BL312" s="36">
        <f>январь!BI312+февраль!BI312+март!BI312+апрель!BI312+май!BI312+июнь!BI312+июль!BI312+август!BI312+сентябрь!BI312+октябрь!BI312+ноябрь!BI312+декабрь!BI312</f>
        <v>0</v>
      </c>
      <c r="BM312" s="29">
        <f>январь!BJ312+февраль!BJ312+март!BJ312+апрель!BJ312+май!BJ312+июнь!BJ312+июль!BJ312+август!BJ312+сентябрь!BJ312+октябрь!BJ312+ноябрь!BJ312+декабрь!BJ312</f>
        <v>0</v>
      </c>
      <c r="BN312" s="36">
        <f>январь!BK312+февраль!BK312+март!BK312+апрель!BK312+май!BK312+июнь!BK312+июль!BK312+август!BK312+сентябрь!BK312+октябрь!BK312+ноябрь!BK312+декабрь!BK312</f>
        <v>0</v>
      </c>
      <c r="BO312" s="29">
        <f>январь!BL312+февраль!BL312+март!BL312+апрель!BL312+май!BL312+июнь!BL312+июль!BL312+август!BL312+сентябрь!BL312+октябрь!BL312+ноябрь!BL312+декабрь!BL312</f>
        <v>9</v>
      </c>
      <c r="BP312" s="36">
        <f>январь!BM312+февраль!BM312+март!BM312+апрель!BM312+май!BM312+июнь!BM312+июль!BM312+август!BM312+сентябрь!BM312+октябрь!BM312+ноябрь!BM312+декабрь!BM312</f>
        <v>7.2549999999999999</v>
      </c>
      <c r="BQ312" s="36">
        <f>январь!BN312+февраль!BN312+март!BN312+апрель!BN312+май!BN312+июнь!BN312+июль!BN312+август!BN312+сентябрь!BN312+октябрь!BN312+ноябрь!BN312+декабрь!BN312</f>
        <v>0</v>
      </c>
      <c r="BR312" s="36">
        <f>январь!BO312+февраль!BO312+март!BO312+апрель!BO312+май!BO312+июнь!BO312+июль!BO312+август!BO312+сентябрь!BO312+октябрь!BO312+ноябрь!BO312+декабрь!BO312</f>
        <v>0</v>
      </c>
      <c r="BS312" s="29">
        <f>январь!BP312+февраль!BP312+март!BP312+апрель!BP312+май!BP312+июнь!BP312+июль!BP312+август!BP312+сентябрь!BP312+октябрь!BP312+ноябрь!BP312+декабрь!BP312</f>
        <v>0</v>
      </c>
      <c r="BT312" s="36">
        <f>январь!BQ312+февраль!BQ312+март!BQ312+апрель!BQ312+май!BQ312+июнь!BQ312+июль!BQ312+август!BQ312+сентябрь!BQ312+октябрь!BQ312+ноябрь!BQ312+декабрь!BQ312</f>
        <v>0</v>
      </c>
      <c r="BU312" s="29">
        <f>январь!BR312+февраль!BR312+март!BR312+апрель!BR312+май!BR312+июнь!BR312+июль!BR312+август!BR312+сентябрь!BR312+октябрь!BR312+ноябрь!BR312+декабрь!BR312</f>
        <v>0</v>
      </c>
      <c r="BV312" s="36">
        <f>январь!BS312+февраль!BS312+март!BS312+апрель!BS312+май!BS312+июнь!BS312+июль!BS312+август!BS312+сентябрь!BS312+октябрь!BS312+ноябрь!BS312+декабрь!BS312</f>
        <v>0</v>
      </c>
      <c r="BW312" s="36">
        <f>январь!BT312+февраль!BT312+март!BT312+апрель!BT312+май!BT312+июнь!BT312+июль!BT312+август!BT312+сентябрь!BT312+октябрь!BT312+ноябрь!BT312+декабрь!BT312</f>
        <v>0</v>
      </c>
      <c r="BX312" s="36">
        <f>январь!BU312+февраль!BU312+март!BU312+апрель!BU312+май!BU312+июнь!BU312+июль!BU312+август!BU312+сентябрь!BU312+октябрь!BU312+ноябрь!BU312+декабрь!BU312</f>
        <v>0</v>
      </c>
      <c r="BY312" s="36">
        <f>январь!BV312+февраль!BV312+март!BV312+апрель!BV312+май!BV312+июнь!BV312+июль!BV312+август!BV312+сентябрь!BV312+октябрь!BV312+ноябрь!BV312+декабрь!BV312</f>
        <v>1.9510000000000001</v>
      </c>
      <c r="BZ312" s="77">
        <v>0</v>
      </c>
    </row>
    <row r="313" spans="1:78" x14ac:dyDescent="0.25">
      <c r="A313" s="16">
        <v>311</v>
      </c>
      <c r="B313" s="16">
        <v>1</v>
      </c>
      <c r="C313" s="37" t="s">
        <v>765</v>
      </c>
      <c r="D313" s="51">
        <v>46.696682512077302</v>
      </c>
      <c r="E313" s="25">
        <v>-640.23206999999991</v>
      </c>
      <c r="F313" s="26">
        <f t="shared" si="12"/>
        <v>-602.97738748792267</v>
      </c>
      <c r="G313" s="26">
        <f t="shared" si="13"/>
        <v>37.254682512077302</v>
      </c>
      <c r="H313" s="26">
        <f t="shared" si="14"/>
        <v>9.4420000000000002</v>
      </c>
      <c r="I313" s="36">
        <f>январь!F313+февраль!F313+март!F313+апрель!F313+май!F313+июнь!F313+июль!F313+август!F313+сентябрь!F313+октябрь!F313+ноябрь!F313+декабрь!F313</f>
        <v>0</v>
      </c>
      <c r="J313" s="36">
        <f>январь!G313+февраль!G313+март!G313+апрель!G313+май!G313+июнь!G313+июль!G313+август!G313+сентябрь!G313+октябрь!G313+ноябрь!G313+декабрь!G313</f>
        <v>0</v>
      </c>
      <c r="K313" s="36">
        <f>январь!H313+февраль!H313+март!H313+апрель!H313+май!H313+июнь!H313+июль!H313+август!H313+сентябрь!H313+октябрь!H313+ноябрь!H313+декабрь!H313</f>
        <v>0</v>
      </c>
      <c r="L313" s="27">
        <f>январь!I313+февраль!I313+март!I313+апрель!I313+май!I313+июнь!I313+июль!I313+август!I313+сентябрь!I313+октябрь!I313+ноябрь!I313+декабрь!I313</f>
        <v>0</v>
      </c>
      <c r="M313" s="36">
        <f>январь!J313+февраль!J313+март!J313+апрель!J313+май!J313+июнь!J313+июль!J313+август!J313+сентябрь!J313+октябрь!J313+ноябрь!J313+декабрь!J313</f>
        <v>0</v>
      </c>
      <c r="N313" s="36">
        <f>январь!K313+февраль!K313+март!K313+апрель!K313+май!K313+июнь!K313+июль!K313+август!K313+сентябрь!K313+октябрь!K313+ноябрь!K313+декабрь!K313</f>
        <v>0</v>
      </c>
      <c r="O313" s="36">
        <f>январь!L313+февраль!L313+март!L313+апрель!L313+май!L313+июнь!L313+июль!L313+август!L313+сентябрь!L313+октябрь!L313+ноябрь!L313+декабрь!L313</f>
        <v>0</v>
      </c>
      <c r="P313" s="36">
        <f>январь!M313+февраль!M313+март!M313+апрель!M313+май!M313+июнь!M313+июль!M313+август!M313+сентябрь!M313+октябрь!M313+ноябрь!M313+декабрь!M313</f>
        <v>0</v>
      </c>
      <c r="Q313" s="36">
        <f>январь!N313+февраль!N313+март!N313+апрель!N313+май!N313+июнь!N313+июль!N313+август!N313+сентябрь!N313+октябрь!N313+ноябрь!N313+декабрь!N313</f>
        <v>0</v>
      </c>
      <c r="R313" s="29">
        <f>январь!O313+февраль!O313+март!O313+апрель!O313+май!O313+июнь!O313+июль!O313+август!O313+сентябрь!O313+октябрь!O313+ноябрь!O313+декабрь!O313</f>
        <v>0</v>
      </c>
      <c r="S313" s="36">
        <f>январь!P313+февраль!P313+март!P313+апрель!P313+май!P313+июнь!P313+июль!P313+август!P313+сентябрь!P313+октябрь!P313+ноябрь!P313+декабрь!P313</f>
        <v>0</v>
      </c>
      <c r="T313" s="29">
        <f>январь!Q313+февраль!Q313+март!Q313+апрель!Q313+май!Q313+июнь!Q313+июль!Q313+август!Q313+сентябрь!Q313+октябрь!Q313+ноябрь!Q313+декабрь!Q313</f>
        <v>0</v>
      </c>
      <c r="U313" s="36">
        <f>январь!R313+февраль!R313+март!R313+апрель!R313+май!R313+июнь!R313+июль!R313+август!R313+сентябрь!R313+октябрь!R313+ноябрь!R313+декабрь!R313</f>
        <v>0</v>
      </c>
      <c r="V313" s="36">
        <f>январь!S313+февраль!S313+март!S313+апрель!S313+май!S313+июнь!S313+июль!S313+август!S313+сентябрь!S313+октябрь!S313+ноябрь!S313+декабрь!S313</f>
        <v>0</v>
      </c>
      <c r="W313" s="36">
        <f>январь!T313+февраль!T313+март!T313+апрель!T313+май!T313+июнь!T313+июль!T313+август!T313+сентябрь!T313+октябрь!T313+ноябрь!T313+декабрь!T313</f>
        <v>0</v>
      </c>
      <c r="X313" s="36">
        <f>январь!U313+февраль!U313+март!U313+апрель!U313+май!U313+июнь!U313+июль!U313+август!U313+сентябрь!U313+октябрь!U313+ноябрь!U313+декабрь!U313</f>
        <v>8.9999999999999993E-3</v>
      </c>
      <c r="Y313" s="36">
        <f>январь!V313+февраль!V313+март!V313+апрель!V313+май!V313+июнь!V313+июль!V313+август!V313+сентябрь!V313+октябрь!V313+ноябрь!V313+декабрь!V313</f>
        <v>9.4420000000000002</v>
      </c>
      <c r="Z313" s="36">
        <f>январь!W313+февраль!W313+март!W313+апрель!W313+май!W313+июнь!W313+июль!W313+август!W313+сентябрь!W313+октябрь!W313+ноябрь!W313+декабрь!W313</f>
        <v>0</v>
      </c>
      <c r="AA313" s="36">
        <f>январь!X313+февраль!X313+март!X313+апрель!X313+май!X313+июнь!X313+июль!X313+август!X313+сентябрь!X313+октябрь!X313+ноябрь!X313+декабрь!X313</f>
        <v>0</v>
      </c>
      <c r="AB313" s="29">
        <f>январь!Y313+февраль!Y313+март!Y313+апрель!Y313+май!Y313+июнь!Y313+июль!Y313+август!Y313+сентябрь!Y313+октябрь!Y313+ноябрь!Y313+декабрь!Y313</f>
        <v>0</v>
      </c>
      <c r="AC313" s="36">
        <f>январь!Z313+февраль!Z313+март!Z313+апрель!Z313+май!Z313+июнь!Z313+июль!Z313+август!Z313+сентябрь!Z313+октябрь!Z313+ноябрь!Z313+декабрь!Z313</f>
        <v>0</v>
      </c>
      <c r="AD313" s="66" t="str">
        <f>CONCATENATE(январь!AA313,$BZ$1,февраль!AA313,$BZ$1,март!AA313,$BZ$1,апрель!AA313,$BZ$1,май!AA313,$BZ$1,июнь!AA313,$BZ$1,июль!AA313,$BZ$1,август!AA313,$BZ$1,сентябрь!AA313,$BZ$1,октябрь!AA313,$BZ$1,ноябрь!AA313,$BZ$1,декабрь!AA313)</f>
        <v xml:space="preserve">           </v>
      </c>
      <c r="AE313" s="36">
        <f>январь!AB313+февраль!AB313+март!AB313+апрель!AB313+май!AB313+июнь!AB313+июль!AB313+август!AB313+сентябрь!AB313+октябрь!AB313+ноябрь!AB313+декабрь!AB313</f>
        <v>0</v>
      </c>
      <c r="AF313" s="36">
        <f>январь!AC313+февраль!AC313+март!AC313+апрель!AC313+май!AC313+июнь!AC313+июль!AC313+август!AC313+сентябрь!AC313+октябрь!AC313+ноябрь!AC313+декабрь!AC313</f>
        <v>0</v>
      </c>
      <c r="AG313" s="36">
        <f>январь!AD313+февраль!AD313+март!AD313+апрель!AD313+май!AD313+июнь!AD313+июль!AD313+август!AD313+сентябрь!AD313+октябрь!AD313+ноябрь!AD313+декабрь!AD313</f>
        <v>0</v>
      </c>
      <c r="AH313" s="36">
        <f>январь!AE313+февраль!AE313+март!AE313+апрель!AE313+май!AE313+июнь!AE313+июль!AE313+август!AE313+сентябрь!AE313+октябрь!AE313+ноябрь!AE313+декабрь!AE313</f>
        <v>0</v>
      </c>
      <c r="AI313" s="36">
        <f>январь!AF313+февраль!AF313+март!AF313+апрель!AF313+май!AF313+июнь!AF313+июль!AF313+август!AF313+сентябрь!AF313+октябрь!AF313+ноябрь!AF313+декабрь!AF313</f>
        <v>0</v>
      </c>
      <c r="AJ313" s="36">
        <f>январь!AG313+февраль!AG313+март!AG313+апрель!AG313+май!AG313+июнь!AG313+июль!AG313+август!AG313+сентябрь!AG313+октябрь!AG313+ноябрь!AG313+декабрь!AG313</f>
        <v>0</v>
      </c>
      <c r="AK313" s="29">
        <f>январь!AH313+февраль!AH313+март!AH313+апрель!AH313+май!AH313+июнь!AH313+июль!AH313+август!AH313+сентябрь!AH313+октябрь!AH313+ноябрь!AH313+декабрь!AH313</f>
        <v>0</v>
      </c>
      <c r="AL313" s="36">
        <f>январь!AI313+февраль!AI313+март!AI313+апрель!AI313+май!AI313+июнь!AI313+июль!AI313+август!AI313+сентябрь!AI313+октябрь!AI313+ноябрь!AI313+декабрь!AI313</f>
        <v>0</v>
      </c>
      <c r="AM313" s="29">
        <f>январь!AJ313+февраль!AJ313+март!AJ313+апрель!AJ313+май!AJ313+июнь!AJ313+июль!AJ313+август!AJ313+сентябрь!AJ313+октябрь!AJ313+ноябрь!AJ313+декабрь!AJ313</f>
        <v>0</v>
      </c>
      <c r="AN313" s="36">
        <f>январь!AK313+февраль!AK313+март!AK313+апрель!AK313+май!AK313+июнь!AK313+июль!AK313+август!AK313+сентябрь!AK313+октябрь!AK313+ноябрь!AK313+декабрь!AK313</f>
        <v>0</v>
      </c>
      <c r="AO313" s="36">
        <f>январь!AL313+февраль!AL313+март!AL313+апрель!AL313+май!AL313+июнь!AL313+июль!AL313+август!AL313+сентябрь!AL313+октябрь!AL313+ноябрь!AL313+декабрь!AL313</f>
        <v>0</v>
      </c>
      <c r="AP313" s="36">
        <f>январь!AM313+февраль!AM313+март!AM313+апрель!AM313+май!AM313+июнь!AM313+июль!AM313+август!AM313+сентябрь!AM313+октябрь!AM313+ноябрь!AM313+декабрь!AM313</f>
        <v>0</v>
      </c>
      <c r="AQ313" s="29">
        <f>январь!AN313+февраль!AN313+март!AN313+апрель!AN313+май!AN313+июнь!AN313+июль!AN313+август!AN313+сентябрь!AN313+октябрь!AN313+ноябрь!AN313+декабрь!AN313</f>
        <v>0</v>
      </c>
      <c r="AR313" s="36">
        <f>январь!AO313+февраль!AO313+март!AO313+апрель!AO313+май!AO313+июнь!AO313+июль!AO313+август!AO313+сентябрь!AO313+октябрь!AO313+ноябрь!AO313+декабрь!AO313</f>
        <v>0</v>
      </c>
      <c r="AS313" s="29">
        <f>январь!AP313+февраль!AP313+март!AP313+апрель!AP313+май!AP313+июнь!AP313+июль!AP313+август!AP313+сентябрь!AP313+октябрь!AP313+ноябрь!AP313+декабрь!AP313</f>
        <v>0</v>
      </c>
      <c r="AT313" s="36">
        <f>январь!AQ313+февраль!AQ313+март!AQ313+апрель!AQ313+май!AQ313+июнь!AQ313+июль!AQ313+август!AQ313+сентябрь!AQ313+октябрь!AQ313+ноябрь!AQ313+декабрь!AQ313</f>
        <v>0</v>
      </c>
      <c r="AU313" s="29">
        <f>январь!AR313+февраль!AR313+март!AR313+апрель!AR313+май!AR313+июнь!AR313+июль!AR313+август!AR313+сентябрь!AR313+октябрь!AR313+ноябрь!AR313+декабрь!AR313</f>
        <v>0</v>
      </c>
      <c r="AV313" s="36">
        <f>январь!AS313+февраль!AS313+март!AS313+апрель!AS313+май!AS313+июнь!AS313+июль!AS313+август!AS313+сентябрь!AS313+октябрь!AS313+ноябрь!AS313+декабрь!AS313</f>
        <v>0</v>
      </c>
      <c r="AW313" s="36">
        <f>январь!AT313+февраль!AT313+март!AT313+апрель!AT313+май!AT313+июнь!AT313+июль!AT313+август!AT313+сентябрь!AT313+октябрь!AT313+ноябрь!AT313+декабрь!AT313</f>
        <v>0</v>
      </c>
      <c r="AX313" s="36">
        <f>январь!AU313+февраль!AU313+март!AU313+апрель!AU313+май!AU313+июнь!AU313+июль!AU313+август!AU313+сентябрь!AU313+октябрь!AU313+ноябрь!AU313+декабрь!AU313</f>
        <v>0</v>
      </c>
      <c r="AY313" s="29">
        <f>январь!AV313+февраль!AV313+март!AV313+апрель!AV313+май!AV313+июнь!AV313+июль!AV313+август!AV313+сентябрь!AV313+октябрь!AV313+ноябрь!AV313+декабрь!AV313</f>
        <v>0</v>
      </c>
      <c r="AZ313" s="36">
        <f>январь!AW313+февраль!AW313+март!AW313+апрель!AW313+май!AW313+июнь!AW313+июль!AW313+август!AW313+сентябрь!AW313+октябрь!AW313+ноябрь!AW313+декабрь!AW313</f>
        <v>0</v>
      </c>
      <c r="BA313" s="36">
        <f>январь!AX313+февраль!AX313+март!AX313+апрель!AX313+май!AX313+июнь!AX313+июль!AX313+август!AX313+сентябрь!AX313+октябрь!AX313+ноябрь!AX313+декабрь!AX313</f>
        <v>0</v>
      </c>
      <c r="BB313" s="36">
        <f>январь!AY313+февраль!AY313+март!AY313+апрель!AY313+май!AY313+июнь!AY313+июль!AY313+август!AY313+сентябрь!AY313+октябрь!AY313+ноябрь!AY313+декабрь!AY313</f>
        <v>0</v>
      </c>
      <c r="BC313" s="29">
        <f>январь!AZ313+февраль!AZ313+март!AZ313+апрель!AZ313+май!AZ313+июнь!AZ313+июль!AZ313+август!AZ313+сентябрь!AZ313+октябрь!AZ313+ноябрь!AZ313+декабрь!AZ313</f>
        <v>0</v>
      </c>
      <c r="BD313" s="36">
        <f>январь!BA313+февраль!BA313+март!BA313+апрель!BA313+май!BA313+июнь!BA313+июль!BA313+август!BA313+сентябрь!BA313+октябрь!BA313+ноябрь!BA313+декабрь!BA313</f>
        <v>0</v>
      </c>
      <c r="BE313" s="36">
        <f>январь!BB313+февраль!BB313+март!BB313+апрель!BB313+май!BB313+июнь!BB313+июль!BB313+август!BB313+сентябрь!BB313+октябрь!BB313+ноябрь!BB313+декабрь!BB313</f>
        <v>0</v>
      </c>
      <c r="BF313" s="36">
        <f>январь!BC313+февраль!BC313+март!BC313+апрель!BC313+май!BC313+июнь!BC313+июль!BC313+август!BC313+сентябрь!BC313+октябрь!BC313+ноябрь!BC313+декабрь!BC313</f>
        <v>0</v>
      </c>
      <c r="BG313" s="36">
        <f>январь!BD313+февраль!BD313+март!BD313+апрель!BD313+май!BD313+июнь!BD313+июль!BD313+август!BD313+сентябрь!BD313+октябрь!BD313+ноябрь!BD313+декабрь!BD313</f>
        <v>0</v>
      </c>
      <c r="BH313" s="36">
        <f>январь!BE313+февраль!BE313+март!BE313+апрель!BE313+май!BE313+июнь!BE313+июль!BE313+август!BE313+сентябрь!BE313+октябрь!BE313+ноябрь!BE313+декабрь!BE313</f>
        <v>0</v>
      </c>
      <c r="BI313" s="36">
        <f>январь!BF313+февраль!BF313+март!BF313+апрель!BF313+май!BF313+июнь!BF313+июль!BF313+август!BF313+сентябрь!BF313+октябрь!BF313+ноябрь!BF313+декабрь!BF313</f>
        <v>0</v>
      </c>
      <c r="BJ313" s="36">
        <f>январь!BG313+февраль!BG313+март!BG313+апрель!BG313+май!BG313+июнь!BG313+июль!BG313+август!BG313+сентябрь!BG313+октябрь!BG313+ноябрь!BG313+декабрь!BG313</f>
        <v>0</v>
      </c>
      <c r="BK313" s="36">
        <f>январь!BH313+февраль!BH313+март!BH313+апрель!BH313+май!BH313+июнь!BH313+июль!BH313+август!BH313+сентябрь!BH313+октябрь!BH313+ноябрь!BH313+декабрь!BH313</f>
        <v>0</v>
      </c>
      <c r="BL313" s="36">
        <f>январь!BI313+февраль!BI313+март!BI313+апрель!BI313+май!BI313+июнь!BI313+июль!BI313+август!BI313+сентябрь!BI313+октябрь!BI313+ноябрь!BI313+декабрь!BI313</f>
        <v>0</v>
      </c>
      <c r="BM313" s="29">
        <f>январь!BJ313+февраль!BJ313+март!BJ313+апрель!BJ313+май!BJ313+июнь!BJ313+июль!BJ313+август!BJ313+сентябрь!BJ313+октябрь!BJ313+ноябрь!BJ313+декабрь!BJ313</f>
        <v>0</v>
      </c>
      <c r="BN313" s="36">
        <f>январь!BK313+февраль!BK313+март!BK313+апрель!BK313+май!BK313+июнь!BK313+июль!BK313+август!BK313+сентябрь!BK313+октябрь!BK313+ноябрь!BK313+декабрь!BK313</f>
        <v>0</v>
      </c>
      <c r="BO313" s="29">
        <f>январь!BL313+февраль!BL313+март!BL313+апрель!BL313+май!BL313+июнь!BL313+июль!BL313+август!BL313+сентябрь!BL313+октябрь!BL313+ноябрь!BL313+декабрь!BL313</f>
        <v>0</v>
      </c>
      <c r="BP313" s="36">
        <f>январь!BM313+февраль!BM313+март!BM313+апрель!BM313+май!BM313+июнь!BM313+июль!BM313+август!BM313+сентябрь!BM313+октябрь!BM313+ноябрь!BM313+декабрь!BM313</f>
        <v>0</v>
      </c>
      <c r="BQ313" s="36">
        <f>январь!BN313+февраль!BN313+март!BN313+апрель!BN313+май!BN313+июнь!BN313+июль!BN313+август!BN313+сентябрь!BN313+октябрь!BN313+ноябрь!BN313+декабрь!BN313</f>
        <v>0</v>
      </c>
      <c r="BR313" s="36">
        <f>январь!BO313+февраль!BO313+март!BO313+апрель!BO313+май!BO313+июнь!BO313+июль!BO313+август!BO313+сентябрь!BO313+октябрь!BO313+ноябрь!BO313+декабрь!BO313</f>
        <v>0</v>
      </c>
      <c r="BS313" s="29">
        <f>январь!BP313+февраль!BP313+март!BP313+апрель!BP313+май!BP313+июнь!BP313+июль!BP313+август!BP313+сентябрь!BP313+октябрь!BP313+ноябрь!BP313+декабрь!BP313</f>
        <v>0</v>
      </c>
      <c r="BT313" s="36">
        <f>январь!BQ313+февраль!BQ313+март!BQ313+апрель!BQ313+май!BQ313+июнь!BQ313+июль!BQ313+август!BQ313+сентябрь!BQ313+октябрь!BQ313+ноябрь!BQ313+декабрь!BQ313</f>
        <v>0</v>
      </c>
      <c r="BU313" s="29">
        <f>январь!BR313+февраль!BR313+март!BR313+апрель!BR313+май!BR313+июнь!BR313+июль!BR313+август!BR313+сентябрь!BR313+октябрь!BR313+ноябрь!BR313+декабрь!BR313</f>
        <v>0</v>
      </c>
      <c r="BV313" s="36">
        <f>январь!BS313+февраль!BS313+март!BS313+апрель!BS313+май!BS313+июнь!BS313+июль!BS313+август!BS313+сентябрь!BS313+октябрь!BS313+ноябрь!BS313+декабрь!BS313</f>
        <v>0</v>
      </c>
      <c r="BW313" s="36">
        <f>январь!BT313+февраль!BT313+март!BT313+апрель!BT313+май!BT313+июнь!BT313+июль!BT313+август!BT313+сентябрь!BT313+октябрь!BT313+ноябрь!BT313+декабрь!BT313</f>
        <v>0</v>
      </c>
      <c r="BX313" s="36">
        <f>январь!BU313+февраль!BU313+март!BU313+апрель!BU313+май!BU313+июнь!BU313+июль!BU313+август!BU313+сентябрь!BU313+октябрь!BU313+ноябрь!BU313+декабрь!BU313</f>
        <v>0</v>
      </c>
      <c r="BY313" s="36">
        <f>январь!BV313+февраль!BV313+март!BV313+апрель!BV313+май!BV313+июнь!BV313+июль!BV313+август!BV313+сентябрь!BV313+октябрь!BV313+ноябрь!BV313+декабрь!BV313</f>
        <v>0</v>
      </c>
      <c r="BZ313" s="77">
        <v>0</v>
      </c>
    </row>
    <row r="314" spans="1:78" x14ac:dyDescent="0.25">
      <c r="A314" s="16">
        <v>312</v>
      </c>
      <c r="B314" s="16">
        <v>1</v>
      </c>
      <c r="C314" s="37" t="s">
        <v>766</v>
      </c>
      <c r="D314" s="51">
        <v>101.05763124637681</v>
      </c>
      <c r="E314" s="25">
        <v>48.510704000000004</v>
      </c>
      <c r="F314" s="26">
        <f t="shared" si="12"/>
        <v>100.53233524637682</v>
      </c>
      <c r="G314" s="26">
        <f t="shared" si="13"/>
        <v>52.021631246376813</v>
      </c>
      <c r="H314" s="26">
        <f t="shared" si="14"/>
        <v>49.036000000000001</v>
      </c>
      <c r="I314" s="36">
        <f>январь!F314+февраль!F314+март!F314+апрель!F314+май!F314+июнь!F314+июль!F314+август!F314+сентябрь!F314+октябрь!F314+ноябрь!F314+декабрь!F314</f>
        <v>0</v>
      </c>
      <c r="J314" s="36">
        <f>январь!G314+февраль!G314+март!G314+апрель!G314+май!G314+июнь!G314+июль!G314+август!G314+сентябрь!G314+октябрь!G314+ноябрь!G314+декабрь!G314</f>
        <v>0</v>
      </c>
      <c r="K314" s="36">
        <f>январь!H314+февраль!H314+март!H314+апрель!H314+май!H314+июнь!H314+июль!H314+август!H314+сентябрь!H314+октябрь!H314+ноябрь!H314+декабрь!H314</f>
        <v>0</v>
      </c>
      <c r="L314" s="27">
        <f>январь!I314+февраль!I314+март!I314+апрель!I314+май!I314+июнь!I314+июль!I314+август!I314+сентябрь!I314+октябрь!I314+ноябрь!I314+декабрь!I314</f>
        <v>0</v>
      </c>
      <c r="M314" s="36">
        <f>январь!J314+февраль!J314+март!J314+апрель!J314+май!J314+июнь!J314+июль!J314+август!J314+сентябрь!J314+октябрь!J314+ноябрь!J314+декабрь!J314</f>
        <v>0</v>
      </c>
      <c r="N314" s="36">
        <f>январь!K314+февраль!K314+март!K314+апрель!K314+май!K314+июнь!K314+июль!K314+август!K314+сентябрь!K314+октябрь!K314+ноябрь!K314+декабрь!K314</f>
        <v>0</v>
      </c>
      <c r="O314" s="36">
        <f>январь!L314+февраль!L314+март!L314+апрель!L314+май!L314+июнь!L314+июль!L314+август!L314+сентябрь!L314+октябрь!L314+ноябрь!L314+декабрь!L314</f>
        <v>0</v>
      </c>
      <c r="P314" s="36">
        <f>январь!M314+февраль!M314+март!M314+апрель!M314+май!M314+июнь!M314+июль!M314+август!M314+сентябрь!M314+октябрь!M314+ноябрь!M314+декабрь!M314</f>
        <v>0</v>
      </c>
      <c r="Q314" s="36">
        <f>январь!N314+февраль!N314+март!N314+апрель!N314+май!N314+июнь!N314+июль!N314+август!N314+сентябрь!N314+октябрь!N314+ноябрь!N314+декабрь!N314</f>
        <v>0</v>
      </c>
      <c r="R314" s="29">
        <f>январь!O314+февраль!O314+март!O314+апрель!O314+май!O314+июнь!O314+июль!O314+август!O314+сентябрь!O314+октябрь!O314+ноябрь!O314+декабрь!O314</f>
        <v>0</v>
      </c>
      <c r="S314" s="36">
        <f>январь!P314+февраль!P314+март!P314+апрель!P314+май!P314+июнь!P314+июль!P314+август!P314+сентябрь!P314+октябрь!P314+ноябрь!P314+декабрь!P314</f>
        <v>0</v>
      </c>
      <c r="T314" s="29">
        <f>январь!Q314+февраль!Q314+март!Q314+апрель!Q314+май!Q314+июнь!Q314+июль!Q314+август!Q314+сентябрь!Q314+октябрь!Q314+ноябрь!Q314+декабрь!Q314</f>
        <v>0</v>
      </c>
      <c r="U314" s="36">
        <f>январь!R314+февраль!R314+март!R314+апрель!R314+май!R314+июнь!R314+июль!R314+август!R314+сентябрь!R314+октябрь!R314+ноябрь!R314+декабрь!R314</f>
        <v>0</v>
      </c>
      <c r="V314" s="36">
        <f>январь!S314+февраль!S314+март!S314+апрель!S314+май!S314+июнь!S314+июль!S314+август!S314+сентябрь!S314+октябрь!S314+ноябрь!S314+декабрь!S314</f>
        <v>0</v>
      </c>
      <c r="W314" s="36">
        <f>январь!T314+февраль!T314+март!T314+апрель!T314+май!T314+июнь!T314+июль!T314+август!T314+сентябрь!T314+октябрь!T314+ноябрь!T314+декабрь!T314</f>
        <v>0</v>
      </c>
      <c r="X314" s="36">
        <f>январь!U314+февраль!U314+март!U314+апрель!U314+май!U314+июнь!U314+июль!U314+август!U314+сентябрь!U314+октябрь!U314+ноябрь!U314+декабрь!U314</f>
        <v>0</v>
      </c>
      <c r="Y314" s="36">
        <f>январь!V314+февраль!V314+март!V314+апрель!V314+май!V314+июнь!V314+июль!V314+август!V314+сентябрь!V314+октябрь!V314+ноябрь!V314+декабрь!V314</f>
        <v>0</v>
      </c>
      <c r="Z314" s="36">
        <f>январь!W314+февраль!W314+март!W314+апрель!W314+май!W314+июнь!W314+июль!W314+август!W314+сентябрь!W314+октябрь!W314+ноябрь!W314+декабрь!W314</f>
        <v>0</v>
      </c>
      <c r="AA314" s="36">
        <f>январь!X314+февраль!X314+март!X314+апрель!X314+май!X314+июнь!X314+июль!X314+август!X314+сентябрь!X314+октябрь!X314+ноябрь!X314+декабрь!X314</f>
        <v>0</v>
      </c>
      <c r="AB314" s="29">
        <f>январь!Y314+февраль!Y314+март!Y314+апрель!Y314+май!Y314+июнь!Y314+июль!Y314+август!Y314+сентябрь!Y314+октябрь!Y314+ноябрь!Y314+декабрь!Y314</f>
        <v>0</v>
      </c>
      <c r="AC314" s="36">
        <f>январь!Z314+февраль!Z314+март!Z314+апрель!Z314+май!Z314+июнь!Z314+июль!Z314+август!Z314+сентябрь!Z314+октябрь!Z314+ноябрь!Z314+декабрь!Z314</f>
        <v>0</v>
      </c>
      <c r="AD314" s="66" t="str">
        <f>CONCATENATE(январь!AA314,$BZ$1,февраль!AA314,$BZ$1,март!AA314,$BZ$1,апрель!AA314,$BZ$1,май!AA314,$BZ$1,июнь!AA314,$BZ$1,июль!AA314,$BZ$1,август!AA314,$BZ$1,сентябрь!AA314,$BZ$1,октябрь!AA314,$BZ$1,ноябрь!AA314,$BZ$1,декабрь!AA314)</f>
        <v xml:space="preserve">           </v>
      </c>
      <c r="AE314" s="36">
        <f>январь!AB314+февраль!AB314+март!AB314+апрель!AB314+май!AB314+июнь!AB314+июль!AB314+август!AB314+сентябрь!AB314+октябрь!AB314+ноябрь!AB314+декабрь!AB314</f>
        <v>0</v>
      </c>
      <c r="AF314" s="36">
        <f>январь!AC314+февраль!AC314+март!AC314+апрель!AC314+май!AC314+июнь!AC314+июль!AC314+август!AC314+сентябрь!AC314+октябрь!AC314+ноябрь!AC314+декабрь!AC314</f>
        <v>0</v>
      </c>
      <c r="AG314" s="36">
        <f>январь!AD314+февраль!AD314+март!AD314+апрель!AD314+май!AD314+июнь!AD314+июль!AD314+август!AD314+сентябрь!AD314+октябрь!AD314+ноябрь!AD314+декабрь!AD314</f>
        <v>0</v>
      </c>
      <c r="AH314" s="36">
        <f>январь!AE314+февраль!AE314+март!AE314+апрель!AE314+май!AE314+июнь!AE314+июль!AE314+август!AE314+сентябрь!AE314+октябрь!AE314+ноябрь!AE314+декабрь!AE314</f>
        <v>0</v>
      </c>
      <c r="AI314" s="36">
        <f>январь!AF314+февраль!AF314+март!AF314+апрель!AF314+май!AF314+июнь!AF314+июль!AF314+август!AF314+сентябрь!AF314+октябрь!AF314+ноябрь!AF314+декабрь!AF314</f>
        <v>0</v>
      </c>
      <c r="AJ314" s="36">
        <f>январь!AG314+февраль!AG314+март!AG314+апрель!AG314+май!AG314+июнь!AG314+июль!AG314+август!AG314+сентябрь!AG314+октябрь!AG314+ноябрь!AG314+декабрь!AG314</f>
        <v>0</v>
      </c>
      <c r="AK314" s="29">
        <f>январь!AH314+февраль!AH314+март!AH314+апрель!AH314+май!AH314+июнь!AH314+июль!AH314+август!AH314+сентябрь!AH314+октябрь!AH314+ноябрь!AH314+декабрь!AH314</f>
        <v>0</v>
      </c>
      <c r="AL314" s="36">
        <f>январь!AI314+февраль!AI314+март!AI314+апрель!AI314+май!AI314+июнь!AI314+июль!AI314+август!AI314+сентябрь!AI314+октябрь!AI314+ноябрь!AI314+декабрь!AI314</f>
        <v>0</v>
      </c>
      <c r="AM314" s="29">
        <f>январь!AJ314+февраль!AJ314+март!AJ314+апрель!AJ314+май!AJ314+июнь!AJ314+июль!AJ314+август!AJ314+сентябрь!AJ314+октябрь!AJ314+ноябрь!AJ314+декабрь!AJ314</f>
        <v>0</v>
      </c>
      <c r="AN314" s="36">
        <f>январь!AK314+февраль!AK314+март!AK314+апрель!AK314+май!AK314+июнь!AK314+июль!AK314+август!AK314+сентябрь!AK314+октябрь!AK314+ноябрь!AK314+декабрь!AK314</f>
        <v>0</v>
      </c>
      <c r="AO314" s="36">
        <f>январь!AL314+февраль!AL314+март!AL314+апрель!AL314+май!AL314+июнь!AL314+июль!AL314+август!AL314+сентябрь!AL314+октябрь!AL314+ноябрь!AL314+декабрь!AL314</f>
        <v>0</v>
      </c>
      <c r="AP314" s="36">
        <f>январь!AM314+февраль!AM314+март!AM314+апрель!AM314+май!AM314+июнь!AM314+июль!AM314+август!AM314+сентябрь!AM314+октябрь!AM314+ноябрь!AM314+декабрь!AM314</f>
        <v>0</v>
      </c>
      <c r="AQ314" s="29">
        <f>январь!AN314+февраль!AN314+март!AN314+апрель!AN314+май!AN314+июнь!AN314+июль!AN314+август!AN314+сентябрь!AN314+октябрь!AN314+ноябрь!AN314+декабрь!AN314</f>
        <v>0</v>
      </c>
      <c r="AR314" s="36">
        <f>январь!AO314+февраль!AO314+март!AO314+апрель!AO314+май!AO314+июнь!AO314+июль!AO314+август!AO314+сентябрь!AO314+октябрь!AO314+ноябрь!AO314+декабрь!AO314</f>
        <v>0</v>
      </c>
      <c r="AS314" s="29">
        <f>январь!AP314+февраль!AP314+март!AP314+апрель!AP314+май!AP314+июнь!AP314+июль!AP314+август!AP314+сентябрь!AP314+октябрь!AP314+ноябрь!AP314+декабрь!AP314</f>
        <v>0</v>
      </c>
      <c r="AT314" s="36">
        <f>январь!AQ314+февраль!AQ314+март!AQ314+апрель!AQ314+май!AQ314+июнь!AQ314+июль!AQ314+август!AQ314+сентябрь!AQ314+октябрь!AQ314+ноябрь!AQ314+декабрь!AQ314</f>
        <v>0</v>
      </c>
      <c r="AU314" s="29">
        <f>январь!AR314+февраль!AR314+март!AR314+апрель!AR314+май!AR314+июнь!AR314+июль!AR314+август!AR314+сентябрь!AR314+октябрь!AR314+ноябрь!AR314+декабрь!AR314</f>
        <v>0</v>
      </c>
      <c r="AV314" s="36">
        <f>январь!AS314+февраль!AS314+март!AS314+апрель!AS314+май!AS314+июнь!AS314+июль!AS314+август!AS314+сентябрь!AS314+октябрь!AS314+ноябрь!AS314+декабрь!AS314</f>
        <v>0</v>
      </c>
      <c r="AW314" s="36">
        <f>январь!AT314+февраль!AT314+март!AT314+апрель!AT314+май!AT314+июнь!AT314+июль!AT314+август!AT314+сентябрь!AT314+октябрь!AT314+ноябрь!AT314+декабрь!AT314</f>
        <v>0</v>
      </c>
      <c r="AX314" s="36">
        <f>январь!AU314+февраль!AU314+март!AU314+апрель!AU314+май!AU314+июнь!AU314+июль!AU314+август!AU314+сентябрь!AU314+октябрь!AU314+ноябрь!AU314+декабрь!AU314</f>
        <v>0</v>
      </c>
      <c r="AY314" s="29">
        <f>январь!AV314+февраль!AV314+март!AV314+апрель!AV314+май!AV314+июнь!AV314+июль!AV314+август!AV314+сентябрь!AV314+октябрь!AV314+ноябрь!AV314+декабрь!AV314</f>
        <v>0</v>
      </c>
      <c r="AZ314" s="36">
        <f>январь!AW314+февраль!AW314+март!AW314+апрель!AW314+май!AW314+июнь!AW314+июль!AW314+август!AW314+сентябрь!AW314+октябрь!AW314+ноябрь!AW314+декабрь!AW314</f>
        <v>0</v>
      </c>
      <c r="BA314" s="36">
        <f>январь!AX314+февраль!AX314+март!AX314+апрель!AX314+май!AX314+июнь!AX314+июль!AX314+август!AX314+сентябрь!AX314+октябрь!AX314+ноябрь!AX314+декабрь!AX314</f>
        <v>0</v>
      </c>
      <c r="BB314" s="36">
        <f>январь!AY314+февраль!AY314+март!AY314+апрель!AY314+май!AY314+июнь!AY314+июль!AY314+август!AY314+сентябрь!AY314+октябрь!AY314+ноябрь!AY314+декабрь!AY314</f>
        <v>0</v>
      </c>
      <c r="BC314" s="29">
        <f>январь!AZ314+февраль!AZ314+март!AZ314+апрель!AZ314+май!AZ314+июнь!AZ314+июль!AZ314+август!AZ314+сентябрь!AZ314+октябрь!AZ314+ноябрь!AZ314+декабрь!AZ314</f>
        <v>0</v>
      </c>
      <c r="BD314" s="36">
        <f>январь!BA314+февраль!BA314+март!BA314+апрель!BA314+май!BA314+июнь!BA314+июль!BA314+август!BA314+сентябрь!BA314+октябрь!BA314+ноябрь!BA314+декабрь!BA314</f>
        <v>0</v>
      </c>
      <c r="BE314" s="36">
        <f>январь!BB314+февраль!BB314+март!BB314+апрель!BB314+май!BB314+июнь!BB314+июль!BB314+август!BB314+сентябрь!BB314+октябрь!BB314+ноябрь!BB314+декабрь!BB314</f>
        <v>0</v>
      </c>
      <c r="BF314" s="36">
        <f>январь!BC314+февраль!BC314+март!BC314+апрель!BC314+май!BC314+июнь!BC314+июль!BC314+август!BC314+сентябрь!BC314+октябрь!BC314+ноябрь!BC314+декабрь!BC314</f>
        <v>0</v>
      </c>
      <c r="BG314" s="36">
        <f>январь!BD314+февраль!BD314+март!BD314+апрель!BD314+май!BD314+июнь!BD314+июль!BD314+август!BD314+сентябрь!BD314+октябрь!BD314+ноябрь!BD314+декабрь!BD314</f>
        <v>0</v>
      </c>
      <c r="BH314" s="36">
        <f>январь!BE314+февраль!BE314+март!BE314+апрель!BE314+май!BE314+июнь!BE314+июль!BE314+август!BE314+сентябрь!BE314+октябрь!BE314+ноябрь!BE314+декабрь!BE314</f>
        <v>0</v>
      </c>
      <c r="BI314" s="36">
        <f>январь!BF314+февраль!BF314+март!BF314+апрель!BF314+май!BF314+июнь!BF314+июль!BF314+август!BF314+сентябрь!BF314+октябрь!BF314+ноябрь!BF314+декабрь!BF314</f>
        <v>1.4E-2</v>
      </c>
      <c r="BJ314" s="36">
        <f>январь!BG314+февраль!BG314+март!BG314+апрель!BG314+май!BG314+июнь!BG314+июль!BG314+август!BG314+сентябрь!BG314+октябрь!BG314+ноябрь!BG314+декабрь!BG314</f>
        <v>17.445</v>
      </c>
      <c r="BK314" s="36">
        <f>январь!BH314+февраль!BH314+март!BH314+апрель!BH314+май!BH314+июнь!BH314+июль!BH314+август!BH314+сентябрь!BH314+октябрь!BH314+ноябрь!BH314+декабрь!BH314</f>
        <v>0</v>
      </c>
      <c r="BL314" s="36">
        <f>январь!BI314+февраль!BI314+март!BI314+апрель!BI314+май!BI314+июнь!BI314+июль!BI314+август!BI314+сентябрь!BI314+октябрь!BI314+ноябрь!BI314+декабрь!BI314</f>
        <v>0</v>
      </c>
      <c r="BM314" s="29">
        <f>январь!BJ314+февраль!BJ314+март!BJ314+апрель!BJ314+май!BJ314+июнь!BJ314+июль!BJ314+август!BJ314+сентябрь!BJ314+октябрь!BJ314+ноябрь!BJ314+декабрь!BJ314</f>
        <v>0</v>
      </c>
      <c r="BN314" s="36">
        <f>январь!BK314+февраль!BK314+март!BK314+апрель!BK314+май!BK314+июнь!BK314+июль!BK314+август!BK314+сентябрь!BK314+октябрь!BK314+ноябрь!BK314+декабрь!BK314</f>
        <v>0</v>
      </c>
      <c r="BO314" s="29">
        <f>январь!BL314+февраль!BL314+март!BL314+апрель!BL314+май!BL314+июнь!BL314+июль!BL314+август!BL314+сентябрь!BL314+октябрь!BL314+ноябрь!BL314+декабрь!BL314</f>
        <v>33</v>
      </c>
      <c r="BP314" s="36">
        <f>январь!BM314+февраль!BM314+март!BM314+апрель!BM314+май!BM314+июнь!BM314+июль!BM314+август!BM314+сентябрь!BM314+октябрь!BM314+ноябрь!BM314+декабрь!BM314</f>
        <v>26.994999999999997</v>
      </c>
      <c r="BQ314" s="36">
        <f>январь!BN314+февраль!BN314+март!BN314+апрель!BN314+май!BN314+июнь!BN314+июль!BN314+август!BN314+сентябрь!BN314+октябрь!BN314+ноябрь!BN314+декабрь!BN314</f>
        <v>0</v>
      </c>
      <c r="BR314" s="36">
        <f>январь!BO314+февраль!BO314+март!BO314+апрель!BO314+май!BO314+июнь!BO314+июль!BO314+август!BO314+сентябрь!BO314+октябрь!BO314+ноябрь!BO314+декабрь!BO314</f>
        <v>0</v>
      </c>
      <c r="BS314" s="29">
        <f>январь!BP314+февраль!BP314+март!BP314+апрель!BP314+май!BP314+июнь!BP314+июль!BP314+август!BP314+сентябрь!BP314+октябрь!BP314+ноябрь!BP314+декабрь!BP314</f>
        <v>0</v>
      </c>
      <c r="BT314" s="36">
        <f>январь!BQ314+февраль!BQ314+март!BQ314+апрель!BQ314+май!BQ314+июнь!BQ314+июль!BQ314+август!BQ314+сентябрь!BQ314+октябрь!BQ314+ноябрь!BQ314+декабрь!BQ314</f>
        <v>0</v>
      </c>
      <c r="BU314" s="29">
        <f>январь!BR314+февраль!BR314+март!BR314+апрель!BR314+май!BR314+июнь!BR314+июль!BR314+август!BR314+сентябрь!BR314+октябрь!BR314+ноябрь!BR314+декабрь!BR314</f>
        <v>0</v>
      </c>
      <c r="BV314" s="36">
        <f>январь!BS314+февраль!BS314+март!BS314+апрель!BS314+май!BS314+июнь!BS314+июль!BS314+август!BS314+сентябрь!BS314+октябрь!BS314+ноябрь!BS314+декабрь!BS314</f>
        <v>0</v>
      </c>
      <c r="BW314" s="36">
        <f>январь!BT314+февраль!BT314+март!BT314+апрель!BT314+май!BT314+июнь!BT314+июль!BT314+август!BT314+сентябрь!BT314+октябрь!BT314+ноябрь!BT314+декабрь!BT314</f>
        <v>0</v>
      </c>
      <c r="BX314" s="36">
        <f>январь!BU314+февраль!BU314+март!BU314+апрель!BU314+май!BU314+июнь!BU314+июль!BU314+август!BU314+сентябрь!BU314+октябрь!BU314+ноябрь!BU314+декабрь!BU314</f>
        <v>0</v>
      </c>
      <c r="BY314" s="36">
        <f>январь!BV314+февраль!BV314+март!BV314+апрель!BV314+май!BV314+июнь!BV314+июль!BV314+август!BV314+сентябрь!BV314+октябрь!BV314+ноябрь!BV314+декабрь!BV314</f>
        <v>4.5960000000000001</v>
      </c>
      <c r="BZ314" s="77">
        <v>2</v>
      </c>
    </row>
    <row r="315" spans="1:78" x14ac:dyDescent="0.25">
      <c r="A315" s="16">
        <v>313</v>
      </c>
      <c r="B315" s="16">
        <v>1</v>
      </c>
      <c r="C315" s="37" t="s">
        <v>767</v>
      </c>
      <c r="D315" s="51">
        <v>33.990842125603855</v>
      </c>
      <c r="E315" s="25">
        <v>140.31255999999999</v>
      </c>
      <c r="F315" s="26">
        <f t="shared" si="12"/>
        <v>173.14540212560385</v>
      </c>
      <c r="G315" s="26">
        <f t="shared" si="13"/>
        <v>32.832842125603854</v>
      </c>
      <c r="H315" s="26">
        <f t="shared" si="14"/>
        <v>1.1579999999999999</v>
      </c>
      <c r="I315" s="36">
        <f>январь!F315+февраль!F315+март!F315+апрель!F315+май!F315+июнь!F315+июль!F315+август!F315+сентябрь!F315+октябрь!F315+ноябрь!F315+декабрь!F315</f>
        <v>0</v>
      </c>
      <c r="J315" s="36">
        <f>январь!G315+февраль!G315+март!G315+апрель!G315+май!G315+июнь!G315+июль!G315+август!G315+сентябрь!G315+октябрь!G315+ноябрь!G315+декабрь!G315</f>
        <v>0</v>
      </c>
      <c r="K315" s="36">
        <f>январь!H315+февраль!H315+март!H315+апрель!H315+май!H315+июнь!H315+июль!H315+август!H315+сентябрь!H315+октябрь!H315+ноябрь!H315+декабрь!H315</f>
        <v>0</v>
      </c>
      <c r="L315" s="27">
        <f>январь!I315+февраль!I315+март!I315+апрель!I315+май!I315+июнь!I315+июль!I315+август!I315+сентябрь!I315+октябрь!I315+ноябрь!I315+декабрь!I315</f>
        <v>0</v>
      </c>
      <c r="M315" s="36">
        <f>январь!J315+февраль!J315+март!J315+апрель!J315+май!J315+июнь!J315+июль!J315+август!J315+сентябрь!J315+октябрь!J315+ноябрь!J315+декабрь!J315</f>
        <v>0</v>
      </c>
      <c r="N315" s="36">
        <f>январь!K315+февраль!K315+март!K315+апрель!K315+май!K315+июнь!K315+июль!K315+август!K315+сентябрь!K315+октябрь!K315+ноябрь!K315+декабрь!K315</f>
        <v>0</v>
      </c>
      <c r="O315" s="36">
        <f>январь!L315+февраль!L315+март!L315+апрель!L315+май!L315+июнь!L315+июль!L315+август!L315+сентябрь!L315+октябрь!L315+ноябрь!L315+декабрь!L315</f>
        <v>0</v>
      </c>
      <c r="P315" s="36">
        <f>январь!M315+февраль!M315+март!M315+апрель!M315+май!M315+июнь!M315+июль!M315+август!M315+сентябрь!M315+октябрь!M315+ноябрь!M315+декабрь!M315</f>
        <v>0</v>
      </c>
      <c r="Q315" s="36">
        <f>январь!N315+февраль!N315+март!N315+апрель!N315+май!N315+июнь!N315+июль!N315+август!N315+сентябрь!N315+октябрь!N315+ноябрь!N315+декабрь!N315</f>
        <v>0</v>
      </c>
      <c r="R315" s="29">
        <f>январь!O315+февраль!O315+март!O315+апрель!O315+май!O315+июнь!O315+июль!O315+август!O315+сентябрь!O315+октябрь!O315+ноябрь!O315+декабрь!O315</f>
        <v>0</v>
      </c>
      <c r="S315" s="36">
        <f>январь!P315+февраль!P315+март!P315+апрель!P315+май!P315+июнь!P315+июль!P315+август!P315+сентябрь!P315+октябрь!P315+ноябрь!P315+декабрь!P315</f>
        <v>0</v>
      </c>
      <c r="T315" s="29">
        <f>январь!Q315+февраль!Q315+март!Q315+апрель!Q315+май!Q315+июнь!Q315+июль!Q315+август!Q315+сентябрь!Q315+октябрь!Q315+ноябрь!Q315+декабрь!Q315</f>
        <v>0</v>
      </c>
      <c r="U315" s="36">
        <f>январь!R315+февраль!R315+март!R315+апрель!R315+май!R315+июнь!R315+июль!R315+август!R315+сентябрь!R315+октябрь!R315+ноябрь!R315+декабрь!R315</f>
        <v>0</v>
      </c>
      <c r="V315" s="36">
        <f>январь!S315+февраль!S315+март!S315+апрель!S315+май!S315+июнь!S315+июль!S315+август!S315+сентябрь!S315+октябрь!S315+ноябрь!S315+декабрь!S315</f>
        <v>0</v>
      </c>
      <c r="W315" s="36">
        <f>январь!T315+февраль!T315+март!T315+апрель!T315+май!T315+июнь!T315+июль!T315+август!T315+сентябрь!T315+октябрь!T315+ноябрь!T315+декабрь!T315</f>
        <v>0</v>
      </c>
      <c r="X315" s="36">
        <f>январь!U315+февраль!U315+март!U315+апрель!U315+май!U315+июнь!U315+июль!U315+август!U315+сентябрь!U315+октябрь!U315+ноябрь!U315+декабрь!U315</f>
        <v>0</v>
      </c>
      <c r="Y315" s="36">
        <f>январь!V315+февраль!V315+март!V315+апрель!V315+май!V315+июнь!V315+июль!V315+август!V315+сентябрь!V315+октябрь!V315+ноябрь!V315+декабрь!V315</f>
        <v>0</v>
      </c>
      <c r="Z315" s="36">
        <f>январь!W315+февраль!W315+март!W315+апрель!W315+май!W315+июнь!W315+июль!W315+август!W315+сентябрь!W315+октябрь!W315+ноябрь!W315+декабрь!W315</f>
        <v>0</v>
      </c>
      <c r="AA315" s="36">
        <f>январь!X315+февраль!X315+март!X315+апрель!X315+май!X315+июнь!X315+июль!X315+август!X315+сентябрь!X315+октябрь!X315+ноябрь!X315+декабрь!X315</f>
        <v>0</v>
      </c>
      <c r="AB315" s="29">
        <f>январь!Y315+февраль!Y315+март!Y315+апрель!Y315+май!Y315+июнь!Y315+июль!Y315+август!Y315+сентябрь!Y315+октябрь!Y315+ноябрь!Y315+декабрь!Y315</f>
        <v>0</v>
      </c>
      <c r="AC315" s="36">
        <f>январь!Z315+февраль!Z315+март!Z315+апрель!Z315+май!Z315+июнь!Z315+июль!Z315+август!Z315+сентябрь!Z315+октябрь!Z315+ноябрь!Z315+декабрь!Z315</f>
        <v>0</v>
      </c>
      <c r="AD315" s="66" t="str">
        <f>CONCATENATE(январь!AA315,$BZ$1,февраль!AA315,$BZ$1,март!AA315,$BZ$1,апрель!AA315,$BZ$1,май!AA315,$BZ$1,июнь!AA315,$BZ$1,июль!AA315,$BZ$1,август!AA315,$BZ$1,сентябрь!AA315,$BZ$1,октябрь!AA315,$BZ$1,ноябрь!AA315,$BZ$1,декабрь!AA315)</f>
        <v xml:space="preserve">           </v>
      </c>
      <c r="AE315" s="36">
        <f>январь!AB315+февраль!AB315+март!AB315+апрель!AB315+май!AB315+июнь!AB315+июль!AB315+август!AB315+сентябрь!AB315+октябрь!AB315+ноябрь!AB315+декабрь!AB315</f>
        <v>0</v>
      </c>
      <c r="AF315" s="36">
        <f>январь!AC315+февраль!AC315+март!AC315+апрель!AC315+май!AC315+июнь!AC315+июль!AC315+август!AC315+сентябрь!AC315+октябрь!AC315+ноябрь!AC315+декабрь!AC315</f>
        <v>0</v>
      </c>
      <c r="AG315" s="36">
        <f>январь!AD315+февраль!AD315+март!AD315+апрель!AD315+май!AD315+июнь!AD315+июль!AD315+август!AD315+сентябрь!AD315+октябрь!AD315+ноябрь!AD315+декабрь!AD315</f>
        <v>0</v>
      </c>
      <c r="AH315" s="36">
        <f>январь!AE315+февраль!AE315+март!AE315+апрель!AE315+май!AE315+июнь!AE315+июль!AE315+август!AE315+сентябрь!AE315+октябрь!AE315+ноябрь!AE315+декабрь!AE315</f>
        <v>0</v>
      </c>
      <c r="AI315" s="36">
        <f>январь!AF315+февраль!AF315+март!AF315+апрель!AF315+май!AF315+июнь!AF315+июль!AF315+август!AF315+сентябрь!AF315+октябрь!AF315+ноябрь!AF315+декабрь!AF315</f>
        <v>0</v>
      </c>
      <c r="AJ315" s="36">
        <f>январь!AG315+февраль!AG315+март!AG315+апрель!AG315+май!AG315+июнь!AG315+июль!AG315+август!AG315+сентябрь!AG315+октябрь!AG315+ноябрь!AG315+декабрь!AG315</f>
        <v>0</v>
      </c>
      <c r="AK315" s="29">
        <f>январь!AH315+февраль!AH315+март!AH315+апрель!AH315+май!AH315+июнь!AH315+июль!AH315+август!AH315+сентябрь!AH315+октябрь!AH315+ноябрь!AH315+декабрь!AH315</f>
        <v>0</v>
      </c>
      <c r="AL315" s="36">
        <f>январь!AI315+февраль!AI315+март!AI315+апрель!AI315+май!AI315+июнь!AI315+июль!AI315+август!AI315+сентябрь!AI315+октябрь!AI315+ноябрь!AI315+декабрь!AI315</f>
        <v>0</v>
      </c>
      <c r="AM315" s="29">
        <f>январь!AJ315+февраль!AJ315+март!AJ315+апрель!AJ315+май!AJ315+июнь!AJ315+июль!AJ315+август!AJ315+сентябрь!AJ315+октябрь!AJ315+ноябрь!AJ315+декабрь!AJ315</f>
        <v>0</v>
      </c>
      <c r="AN315" s="36">
        <f>январь!AK315+февраль!AK315+март!AK315+апрель!AK315+май!AK315+июнь!AK315+июль!AK315+август!AK315+сентябрь!AK315+октябрь!AK315+ноябрь!AK315+декабрь!AK315</f>
        <v>0</v>
      </c>
      <c r="AO315" s="36">
        <f>январь!AL315+февраль!AL315+март!AL315+апрель!AL315+май!AL315+июнь!AL315+июль!AL315+август!AL315+сентябрь!AL315+октябрь!AL315+ноябрь!AL315+декабрь!AL315</f>
        <v>0</v>
      </c>
      <c r="AP315" s="36">
        <f>январь!AM315+февраль!AM315+март!AM315+апрель!AM315+май!AM315+июнь!AM315+июль!AM315+август!AM315+сентябрь!AM315+октябрь!AM315+ноябрь!AM315+декабрь!AM315</f>
        <v>0</v>
      </c>
      <c r="AQ315" s="29">
        <f>январь!AN315+февраль!AN315+март!AN315+апрель!AN315+май!AN315+июнь!AN315+июль!AN315+август!AN315+сентябрь!AN315+октябрь!AN315+ноябрь!AN315+декабрь!AN315</f>
        <v>0</v>
      </c>
      <c r="AR315" s="36">
        <f>январь!AO315+февраль!AO315+март!AO315+апрель!AO315+май!AO315+июнь!AO315+июль!AO315+август!AO315+сентябрь!AO315+октябрь!AO315+ноябрь!AO315+декабрь!AO315</f>
        <v>0</v>
      </c>
      <c r="AS315" s="29">
        <f>январь!AP315+февраль!AP315+март!AP315+апрель!AP315+май!AP315+июнь!AP315+июль!AP315+август!AP315+сентябрь!AP315+октябрь!AP315+ноябрь!AP315+декабрь!AP315</f>
        <v>0</v>
      </c>
      <c r="AT315" s="36">
        <f>январь!AQ315+февраль!AQ315+март!AQ315+апрель!AQ315+май!AQ315+июнь!AQ315+июль!AQ315+август!AQ315+сентябрь!AQ315+октябрь!AQ315+ноябрь!AQ315+декабрь!AQ315</f>
        <v>0</v>
      </c>
      <c r="AU315" s="29">
        <f>январь!AR315+февраль!AR315+март!AR315+апрель!AR315+май!AR315+июнь!AR315+июль!AR315+август!AR315+сентябрь!AR315+октябрь!AR315+ноябрь!AR315+декабрь!AR315</f>
        <v>0</v>
      </c>
      <c r="AV315" s="36">
        <f>январь!AS315+февраль!AS315+март!AS315+апрель!AS315+май!AS315+июнь!AS315+июль!AS315+август!AS315+сентябрь!AS315+октябрь!AS315+ноябрь!AS315+декабрь!AS315</f>
        <v>0</v>
      </c>
      <c r="AW315" s="36">
        <f>январь!AT315+февраль!AT315+март!AT315+апрель!AT315+май!AT315+июнь!AT315+июль!AT315+август!AT315+сентябрь!AT315+октябрь!AT315+ноябрь!AT315+декабрь!AT315</f>
        <v>0</v>
      </c>
      <c r="AX315" s="36">
        <f>январь!AU315+февраль!AU315+март!AU315+апрель!AU315+май!AU315+июнь!AU315+июль!AU315+август!AU315+сентябрь!AU315+октябрь!AU315+ноябрь!AU315+декабрь!AU315</f>
        <v>0</v>
      </c>
      <c r="AY315" s="29">
        <f>январь!AV315+февраль!AV315+март!AV315+апрель!AV315+май!AV315+июнь!AV315+июль!AV315+август!AV315+сентябрь!AV315+октябрь!AV315+ноябрь!AV315+декабрь!AV315</f>
        <v>0</v>
      </c>
      <c r="AZ315" s="36">
        <f>январь!AW315+февраль!AW315+март!AW315+апрель!AW315+май!AW315+июнь!AW315+июль!AW315+август!AW315+сентябрь!AW315+октябрь!AW315+ноябрь!AW315+декабрь!AW315</f>
        <v>0</v>
      </c>
      <c r="BA315" s="36">
        <f>январь!AX315+февраль!AX315+март!AX315+апрель!AX315+май!AX315+июнь!AX315+июль!AX315+август!AX315+сентябрь!AX315+октябрь!AX315+ноябрь!AX315+декабрь!AX315</f>
        <v>0</v>
      </c>
      <c r="BB315" s="36">
        <f>январь!AY315+февраль!AY315+март!AY315+апрель!AY315+май!AY315+июнь!AY315+июль!AY315+август!AY315+сентябрь!AY315+октябрь!AY315+ноябрь!AY315+декабрь!AY315</f>
        <v>0</v>
      </c>
      <c r="BC315" s="29">
        <f>январь!AZ315+февраль!AZ315+март!AZ315+апрель!AZ315+май!AZ315+июнь!AZ315+июль!AZ315+август!AZ315+сентябрь!AZ315+октябрь!AZ315+ноябрь!AZ315+декабрь!AZ315</f>
        <v>0</v>
      </c>
      <c r="BD315" s="36">
        <f>январь!BA315+февраль!BA315+март!BA315+апрель!BA315+май!BA315+июнь!BA315+июль!BA315+август!BA315+сентябрь!BA315+октябрь!BA315+ноябрь!BA315+декабрь!BA315</f>
        <v>0</v>
      </c>
      <c r="BE315" s="36">
        <f>январь!BB315+февраль!BB315+март!BB315+апрель!BB315+май!BB315+июнь!BB315+июль!BB315+август!BB315+сентябрь!BB315+октябрь!BB315+ноябрь!BB315+декабрь!BB315</f>
        <v>0</v>
      </c>
      <c r="BF315" s="36">
        <f>январь!BC315+февраль!BC315+март!BC315+апрель!BC315+май!BC315+июнь!BC315+июль!BC315+август!BC315+сентябрь!BC315+октябрь!BC315+ноябрь!BC315+декабрь!BC315</f>
        <v>0</v>
      </c>
      <c r="BG315" s="36">
        <f>январь!BD315+февраль!BD315+март!BD315+апрель!BD315+май!BD315+июнь!BD315+июль!BD315+август!BD315+сентябрь!BD315+октябрь!BD315+ноябрь!BD315+декабрь!BD315</f>
        <v>0</v>
      </c>
      <c r="BH315" s="36">
        <f>январь!BE315+февраль!BE315+март!BE315+апрель!BE315+май!BE315+июнь!BE315+июль!BE315+август!BE315+сентябрь!BE315+октябрь!BE315+ноябрь!BE315+декабрь!BE315</f>
        <v>0</v>
      </c>
      <c r="BI315" s="36">
        <f>январь!BF315+февраль!BF315+март!BF315+апрель!BF315+май!BF315+июнь!BF315+июль!BF315+август!BF315+сентябрь!BF315+октябрь!BF315+ноябрь!BF315+декабрь!BF315</f>
        <v>0</v>
      </c>
      <c r="BJ315" s="36">
        <f>январь!BG315+февраль!BG315+март!BG315+апрель!BG315+май!BG315+июнь!BG315+июль!BG315+август!BG315+сентябрь!BG315+октябрь!BG315+ноябрь!BG315+декабрь!BG315</f>
        <v>0</v>
      </c>
      <c r="BK315" s="36">
        <f>январь!BH315+февраль!BH315+март!BH315+апрель!BH315+май!BH315+июнь!BH315+июль!BH315+август!BH315+сентябрь!BH315+октябрь!BH315+ноябрь!BH315+декабрь!BH315</f>
        <v>0</v>
      </c>
      <c r="BL315" s="36">
        <f>январь!BI315+февраль!BI315+март!BI315+апрель!BI315+май!BI315+июнь!BI315+июль!BI315+август!BI315+сентябрь!BI315+октябрь!BI315+ноябрь!BI315+декабрь!BI315</f>
        <v>0</v>
      </c>
      <c r="BM315" s="29">
        <f>январь!BJ315+февраль!BJ315+март!BJ315+апрель!BJ315+май!BJ315+июнь!BJ315+июль!BJ315+август!BJ315+сентябрь!BJ315+октябрь!BJ315+ноябрь!BJ315+декабрь!BJ315</f>
        <v>0</v>
      </c>
      <c r="BN315" s="36">
        <f>январь!BK315+февраль!BK315+март!BK315+апрель!BK315+май!BK315+июнь!BK315+июль!BK315+август!BK315+сентябрь!BK315+октябрь!BK315+ноябрь!BK315+декабрь!BK315</f>
        <v>0</v>
      </c>
      <c r="BO315" s="29">
        <f>январь!BL315+февраль!BL315+март!BL315+апрель!BL315+май!BL315+июнь!BL315+июль!BL315+август!BL315+сентябрь!BL315+октябрь!BL315+ноябрь!BL315+декабрь!BL315</f>
        <v>0</v>
      </c>
      <c r="BP315" s="36">
        <f>январь!BM315+февраль!BM315+март!BM315+апрель!BM315+май!BM315+июнь!BM315+июль!BM315+август!BM315+сентябрь!BM315+октябрь!BM315+ноябрь!BM315+декабрь!BM315</f>
        <v>0</v>
      </c>
      <c r="BQ315" s="36">
        <f>январь!BN315+февраль!BN315+март!BN315+апрель!BN315+май!BN315+июнь!BN315+июль!BN315+август!BN315+сентябрь!BN315+октябрь!BN315+ноябрь!BN315+декабрь!BN315</f>
        <v>0</v>
      </c>
      <c r="BR315" s="36">
        <f>январь!BO315+февраль!BO315+март!BO315+апрель!BO315+май!BO315+июнь!BO315+июль!BO315+август!BO315+сентябрь!BO315+октябрь!BO315+ноябрь!BO315+декабрь!BO315</f>
        <v>0</v>
      </c>
      <c r="BS315" s="29">
        <f>январь!BP315+февраль!BP315+март!BP315+апрель!BP315+май!BP315+июнь!BP315+июль!BP315+август!BP315+сентябрь!BP315+октябрь!BP315+ноябрь!BP315+декабрь!BP315</f>
        <v>0</v>
      </c>
      <c r="BT315" s="36">
        <f>январь!BQ315+февраль!BQ315+март!BQ315+апрель!BQ315+май!BQ315+июнь!BQ315+июль!BQ315+август!BQ315+сентябрь!BQ315+октябрь!BQ315+ноябрь!BQ315+декабрь!BQ315</f>
        <v>0</v>
      </c>
      <c r="BU315" s="29">
        <f>январь!BR315+февраль!BR315+март!BR315+апрель!BR315+май!BR315+июнь!BR315+июль!BR315+август!BR315+сентябрь!BR315+октябрь!BR315+ноябрь!BR315+декабрь!BR315</f>
        <v>0</v>
      </c>
      <c r="BV315" s="36">
        <f>январь!BS315+февраль!BS315+март!BS315+апрель!BS315+май!BS315+июнь!BS315+июль!BS315+август!BS315+сентябрь!BS315+октябрь!BS315+ноябрь!BS315+декабрь!BS315</f>
        <v>0</v>
      </c>
      <c r="BW315" s="36">
        <f>январь!BT315+февраль!BT315+март!BT315+апрель!BT315+май!BT315+июнь!BT315+июль!BT315+август!BT315+сентябрь!BT315+октябрь!BT315+ноябрь!BT315+декабрь!BT315</f>
        <v>0</v>
      </c>
      <c r="BX315" s="36">
        <f>январь!BU315+февраль!BU315+март!BU315+апрель!BU315+май!BU315+июнь!BU315+июль!BU315+август!BU315+сентябрь!BU315+октябрь!BU315+ноябрь!BU315+декабрь!BU315</f>
        <v>0</v>
      </c>
      <c r="BY315" s="36">
        <f>январь!BV315+февраль!BV315+март!BV315+апрель!BV315+май!BV315+июнь!BV315+июль!BV315+август!BV315+сентябрь!BV315+октябрь!BV315+ноябрь!BV315+декабрь!BV315</f>
        <v>1.1579999999999999</v>
      </c>
      <c r="BZ315" s="77">
        <v>0</v>
      </c>
    </row>
    <row r="316" spans="1:78" x14ac:dyDescent="0.25">
      <c r="A316" s="16">
        <v>314</v>
      </c>
      <c r="B316" s="16">
        <v>1</v>
      </c>
      <c r="C316" s="37" t="s">
        <v>930</v>
      </c>
      <c r="D316" s="51">
        <v>61.177870357487919</v>
      </c>
      <c r="E316" s="25">
        <v>33.874291999999997</v>
      </c>
      <c r="F316" s="26">
        <f t="shared" si="12"/>
        <v>91.699162357487921</v>
      </c>
      <c r="G316" s="26">
        <f t="shared" si="13"/>
        <v>57.824870357487917</v>
      </c>
      <c r="H316" s="26">
        <f t="shared" si="14"/>
        <v>3.3530000000000002</v>
      </c>
      <c r="I316" s="36">
        <f>январь!F316+февраль!F316+март!F316+апрель!F316+май!F316+июнь!F316+июль!F316+август!F316+сентябрь!F316+октябрь!F316+ноябрь!F316+декабрь!F316</f>
        <v>0</v>
      </c>
      <c r="J316" s="36">
        <f>январь!G316+февраль!G316+март!G316+апрель!G316+май!G316+июнь!G316+июль!G316+август!G316+сентябрь!G316+октябрь!G316+ноябрь!G316+декабрь!G316</f>
        <v>0</v>
      </c>
      <c r="K316" s="36">
        <f>январь!H316+февраль!H316+март!H316+апрель!H316+май!H316+июнь!H316+июль!H316+август!H316+сентябрь!H316+октябрь!H316+ноябрь!H316+декабрь!H316</f>
        <v>0</v>
      </c>
      <c r="L316" s="27">
        <f>январь!I316+февраль!I316+март!I316+апрель!I316+май!I316+июнь!I316+июль!I316+август!I316+сентябрь!I316+октябрь!I316+ноябрь!I316+декабрь!I316</f>
        <v>0</v>
      </c>
      <c r="M316" s="36">
        <f>январь!J316+февраль!J316+март!J316+апрель!J316+май!J316+июнь!J316+июль!J316+август!J316+сентябрь!J316+октябрь!J316+ноябрь!J316+декабрь!J316</f>
        <v>0</v>
      </c>
      <c r="N316" s="36">
        <f>январь!K316+февраль!K316+март!K316+апрель!K316+май!K316+июнь!K316+июль!K316+август!K316+сентябрь!K316+октябрь!K316+ноябрь!K316+декабрь!K316</f>
        <v>0</v>
      </c>
      <c r="O316" s="36">
        <f>январь!L316+февраль!L316+март!L316+апрель!L316+май!L316+июнь!L316+июль!L316+август!L316+сентябрь!L316+октябрь!L316+ноябрь!L316+декабрь!L316</f>
        <v>0</v>
      </c>
      <c r="P316" s="36">
        <f>январь!M316+февраль!M316+март!M316+апрель!M316+май!M316+июнь!M316+июль!M316+август!M316+сентябрь!M316+октябрь!M316+ноябрь!M316+декабрь!M316</f>
        <v>0</v>
      </c>
      <c r="Q316" s="36">
        <f>январь!N316+февраль!N316+март!N316+апрель!N316+май!N316+июнь!N316+июль!N316+август!N316+сентябрь!N316+октябрь!N316+ноябрь!N316+декабрь!N316</f>
        <v>0</v>
      </c>
      <c r="R316" s="29">
        <f>январь!O316+февраль!O316+март!O316+апрель!O316+май!O316+июнь!O316+июль!O316+август!O316+сентябрь!O316+октябрь!O316+ноябрь!O316+декабрь!O316</f>
        <v>0</v>
      </c>
      <c r="S316" s="36">
        <f>январь!P316+февраль!P316+март!P316+апрель!P316+май!P316+июнь!P316+июль!P316+август!P316+сентябрь!P316+октябрь!P316+ноябрь!P316+декабрь!P316</f>
        <v>0</v>
      </c>
      <c r="T316" s="29">
        <f>январь!Q316+февраль!Q316+март!Q316+апрель!Q316+май!Q316+июнь!Q316+июль!Q316+август!Q316+сентябрь!Q316+октябрь!Q316+ноябрь!Q316+декабрь!Q316</f>
        <v>0</v>
      </c>
      <c r="U316" s="36">
        <f>январь!R316+февраль!R316+март!R316+апрель!R316+май!R316+июнь!R316+июль!R316+август!R316+сентябрь!R316+октябрь!R316+ноябрь!R316+декабрь!R316</f>
        <v>0</v>
      </c>
      <c r="V316" s="36">
        <f>январь!S316+февраль!S316+март!S316+апрель!S316+май!S316+июнь!S316+июль!S316+август!S316+сентябрь!S316+октябрь!S316+ноябрь!S316+декабрь!S316</f>
        <v>0</v>
      </c>
      <c r="W316" s="36">
        <f>январь!T316+февраль!T316+март!T316+апрель!T316+май!T316+июнь!T316+июль!T316+август!T316+сентябрь!T316+октябрь!T316+ноябрь!T316+декабрь!T316</f>
        <v>0</v>
      </c>
      <c r="X316" s="36">
        <f>январь!U316+февраль!U316+март!U316+апрель!U316+май!U316+июнь!U316+июль!U316+август!U316+сентябрь!U316+октябрь!U316+ноябрь!U316+декабрь!U316</f>
        <v>0</v>
      </c>
      <c r="Y316" s="36">
        <f>январь!V316+февраль!V316+март!V316+апрель!V316+май!V316+июнь!V316+июль!V316+август!V316+сентябрь!V316+октябрь!V316+ноябрь!V316+декабрь!V316</f>
        <v>0</v>
      </c>
      <c r="Z316" s="36">
        <f>январь!W316+февраль!W316+март!W316+апрель!W316+май!W316+июнь!W316+июль!W316+август!W316+сентябрь!W316+октябрь!W316+ноябрь!W316+декабрь!W316</f>
        <v>0</v>
      </c>
      <c r="AA316" s="36">
        <f>январь!X316+февраль!X316+март!X316+апрель!X316+май!X316+июнь!X316+июль!X316+август!X316+сентябрь!X316+октябрь!X316+ноябрь!X316+декабрь!X316</f>
        <v>0</v>
      </c>
      <c r="AB316" s="29">
        <f>январь!Y316+февраль!Y316+март!Y316+апрель!Y316+май!Y316+июнь!Y316+июль!Y316+август!Y316+сентябрь!Y316+октябрь!Y316+ноябрь!Y316+декабрь!Y316</f>
        <v>0</v>
      </c>
      <c r="AC316" s="36">
        <f>январь!Z316+февраль!Z316+март!Z316+апрель!Z316+май!Z316+июнь!Z316+июль!Z316+август!Z316+сентябрь!Z316+октябрь!Z316+ноябрь!Z316+декабрь!Z316</f>
        <v>0</v>
      </c>
      <c r="AD316" s="66" t="str">
        <f>CONCATENATE(январь!AA316,$BZ$1,февраль!AA316,$BZ$1,март!AA316,$BZ$1,апрель!AA316,$BZ$1,май!AA316,$BZ$1,июнь!AA316,$BZ$1,июль!AA316,$BZ$1,август!AA316,$BZ$1,сентябрь!AA316,$BZ$1,октябрь!AA316,$BZ$1,ноябрь!AA316,$BZ$1,декабрь!AA316)</f>
        <v xml:space="preserve">           </v>
      </c>
      <c r="AE316" s="36">
        <f>январь!AB316+февраль!AB316+март!AB316+апрель!AB316+май!AB316+июнь!AB316+июль!AB316+август!AB316+сентябрь!AB316+октябрь!AB316+ноябрь!AB316+декабрь!AB316</f>
        <v>0</v>
      </c>
      <c r="AF316" s="36">
        <f>январь!AC316+февраль!AC316+март!AC316+апрель!AC316+май!AC316+июнь!AC316+июль!AC316+август!AC316+сентябрь!AC316+октябрь!AC316+ноябрь!AC316+декабрь!AC316</f>
        <v>0</v>
      </c>
      <c r="AG316" s="36">
        <f>январь!AD316+февраль!AD316+март!AD316+апрель!AD316+май!AD316+июнь!AD316+июль!AD316+август!AD316+сентябрь!AD316+октябрь!AD316+ноябрь!AD316+декабрь!AD316</f>
        <v>0</v>
      </c>
      <c r="AH316" s="36">
        <f>январь!AE316+февраль!AE316+март!AE316+апрель!AE316+май!AE316+июнь!AE316+июль!AE316+август!AE316+сентябрь!AE316+октябрь!AE316+ноябрь!AE316+декабрь!AE316</f>
        <v>0</v>
      </c>
      <c r="AI316" s="36">
        <f>январь!AF316+февраль!AF316+март!AF316+апрель!AF316+май!AF316+июнь!AF316+июль!AF316+август!AF316+сентябрь!AF316+октябрь!AF316+ноябрь!AF316+декабрь!AF316</f>
        <v>0</v>
      </c>
      <c r="AJ316" s="36">
        <f>январь!AG316+февраль!AG316+март!AG316+апрель!AG316+май!AG316+июнь!AG316+июль!AG316+август!AG316+сентябрь!AG316+октябрь!AG316+ноябрь!AG316+декабрь!AG316</f>
        <v>0</v>
      </c>
      <c r="AK316" s="29">
        <f>январь!AH316+февраль!AH316+март!AH316+апрель!AH316+май!AH316+июнь!AH316+июль!AH316+август!AH316+сентябрь!AH316+октябрь!AH316+ноябрь!AH316+декабрь!AH316</f>
        <v>0</v>
      </c>
      <c r="AL316" s="36">
        <f>январь!AI316+февраль!AI316+март!AI316+апрель!AI316+май!AI316+июнь!AI316+июль!AI316+август!AI316+сентябрь!AI316+октябрь!AI316+ноябрь!AI316+декабрь!AI316</f>
        <v>0</v>
      </c>
      <c r="AM316" s="29">
        <f>январь!AJ316+февраль!AJ316+март!AJ316+апрель!AJ316+май!AJ316+июнь!AJ316+июль!AJ316+август!AJ316+сентябрь!AJ316+октябрь!AJ316+ноябрь!AJ316+декабрь!AJ316</f>
        <v>0</v>
      </c>
      <c r="AN316" s="36">
        <f>январь!AK316+февраль!AK316+март!AK316+апрель!AK316+май!AK316+июнь!AK316+июль!AK316+август!AK316+сентябрь!AK316+октябрь!AK316+ноябрь!AK316+декабрь!AK316</f>
        <v>0</v>
      </c>
      <c r="AO316" s="36">
        <f>январь!AL316+февраль!AL316+март!AL316+апрель!AL316+май!AL316+июнь!AL316+июль!AL316+август!AL316+сентябрь!AL316+октябрь!AL316+ноябрь!AL316+декабрь!AL316</f>
        <v>0</v>
      </c>
      <c r="AP316" s="36">
        <f>январь!AM316+февраль!AM316+март!AM316+апрель!AM316+май!AM316+июнь!AM316+июль!AM316+август!AM316+сентябрь!AM316+октябрь!AM316+ноябрь!AM316+декабрь!AM316</f>
        <v>0</v>
      </c>
      <c r="AQ316" s="29">
        <f>январь!AN316+февраль!AN316+март!AN316+апрель!AN316+май!AN316+июнь!AN316+июль!AN316+август!AN316+сентябрь!AN316+октябрь!AN316+ноябрь!AN316+декабрь!AN316</f>
        <v>0</v>
      </c>
      <c r="AR316" s="36">
        <f>январь!AO316+февраль!AO316+март!AO316+апрель!AO316+май!AO316+июнь!AO316+июль!AO316+август!AO316+сентябрь!AO316+октябрь!AO316+ноябрь!AO316+декабрь!AO316</f>
        <v>0</v>
      </c>
      <c r="AS316" s="29">
        <f>январь!AP316+февраль!AP316+март!AP316+апрель!AP316+май!AP316+июнь!AP316+июль!AP316+август!AP316+сентябрь!AP316+октябрь!AP316+ноябрь!AP316+декабрь!AP316</f>
        <v>0</v>
      </c>
      <c r="AT316" s="36">
        <f>январь!AQ316+февраль!AQ316+март!AQ316+апрель!AQ316+май!AQ316+июнь!AQ316+июль!AQ316+август!AQ316+сентябрь!AQ316+октябрь!AQ316+ноябрь!AQ316+декабрь!AQ316</f>
        <v>0</v>
      </c>
      <c r="AU316" s="29">
        <f>январь!AR316+февраль!AR316+март!AR316+апрель!AR316+май!AR316+июнь!AR316+июль!AR316+август!AR316+сентябрь!AR316+октябрь!AR316+ноябрь!AR316+декабрь!AR316</f>
        <v>0</v>
      </c>
      <c r="AV316" s="36">
        <f>январь!AS316+февраль!AS316+март!AS316+апрель!AS316+май!AS316+июнь!AS316+июль!AS316+август!AS316+сентябрь!AS316+октябрь!AS316+ноябрь!AS316+декабрь!AS316</f>
        <v>0</v>
      </c>
      <c r="AW316" s="36">
        <f>январь!AT316+февраль!AT316+март!AT316+апрель!AT316+май!AT316+июнь!AT316+июль!AT316+август!AT316+сентябрь!AT316+октябрь!AT316+ноябрь!AT316+декабрь!AT316</f>
        <v>0</v>
      </c>
      <c r="AX316" s="36">
        <f>январь!AU316+февраль!AU316+март!AU316+апрель!AU316+май!AU316+июнь!AU316+июль!AU316+август!AU316+сентябрь!AU316+октябрь!AU316+ноябрь!AU316+декабрь!AU316</f>
        <v>0</v>
      </c>
      <c r="AY316" s="29">
        <f>январь!AV316+февраль!AV316+март!AV316+апрель!AV316+май!AV316+июнь!AV316+июль!AV316+август!AV316+сентябрь!AV316+октябрь!AV316+ноябрь!AV316+декабрь!AV316</f>
        <v>0</v>
      </c>
      <c r="AZ316" s="36">
        <f>январь!AW316+февраль!AW316+март!AW316+апрель!AW316+май!AW316+июнь!AW316+июль!AW316+август!AW316+сентябрь!AW316+октябрь!AW316+ноябрь!AW316+декабрь!AW316</f>
        <v>0</v>
      </c>
      <c r="BA316" s="36">
        <f>январь!AX316+февраль!AX316+март!AX316+апрель!AX316+май!AX316+июнь!AX316+июль!AX316+август!AX316+сентябрь!AX316+октябрь!AX316+ноябрь!AX316+декабрь!AX316</f>
        <v>0</v>
      </c>
      <c r="BB316" s="36">
        <f>январь!AY316+февраль!AY316+март!AY316+апрель!AY316+май!AY316+июнь!AY316+июль!AY316+август!AY316+сентябрь!AY316+октябрь!AY316+ноябрь!AY316+декабрь!AY316</f>
        <v>0</v>
      </c>
      <c r="BC316" s="29">
        <f>январь!AZ316+февраль!AZ316+март!AZ316+апрель!AZ316+май!AZ316+июнь!AZ316+июль!AZ316+август!AZ316+сентябрь!AZ316+октябрь!AZ316+ноябрь!AZ316+декабрь!AZ316</f>
        <v>0</v>
      </c>
      <c r="BD316" s="36">
        <f>январь!BA316+февраль!BA316+март!BA316+апрель!BA316+май!BA316+июнь!BA316+июль!BA316+август!BA316+сентябрь!BA316+октябрь!BA316+ноябрь!BA316+декабрь!BA316</f>
        <v>0</v>
      </c>
      <c r="BE316" s="36">
        <f>январь!BB316+февраль!BB316+март!BB316+апрель!BB316+май!BB316+июнь!BB316+июль!BB316+август!BB316+сентябрь!BB316+октябрь!BB316+ноябрь!BB316+декабрь!BB316</f>
        <v>0</v>
      </c>
      <c r="BF316" s="36">
        <f>январь!BC316+февраль!BC316+март!BC316+апрель!BC316+май!BC316+июнь!BC316+июль!BC316+август!BC316+сентябрь!BC316+октябрь!BC316+ноябрь!BC316+декабрь!BC316</f>
        <v>0</v>
      </c>
      <c r="BG316" s="36">
        <f>январь!BD316+февраль!BD316+март!BD316+апрель!BD316+май!BD316+июнь!BD316+июль!BD316+август!BD316+сентябрь!BD316+октябрь!BD316+ноябрь!BD316+декабрь!BD316</f>
        <v>0</v>
      </c>
      <c r="BH316" s="36">
        <f>январь!BE316+февраль!BE316+март!BE316+апрель!BE316+май!BE316+июнь!BE316+июль!BE316+август!BE316+сентябрь!BE316+октябрь!BE316+ноябрь!BE316+декабрь!BE316</f>
        <v>0</v>
      </c>
      <c r="BI316" s="36">
        <f>январь!BF316+февраль!BF316+март!BF316+апрель!BF316+май!BF316+июнь!BF316+июль!BF316+август!BF316+сентябрь!BF316+октябрь!BF316+ноябрь!BF316+декабрь!BF316</f>
        <v>0</v>
      </c>
      <c r="BJ316" s="36">
        <f>январь!BG316+февраль!BG316+март!BG316+апрель!BG316+май!BG316+июнь!BG316+июль!BG316+август!BG316+сентябрь!BG316+октябрь!BG316+ноябрь!BG316+декабрь!BG316</f>
        <v>0</v>
      </c>
      <c r="BK316" s="36">
        <f>январь!BH316+февраль!BH316+март!BH316+апрель!BH316+май!BH316+июнь!BH316+июль!BH316+август!BH316+сентябрь!BH316+октябрь!BH316+ноябрь!BH316+декабрь!BH316</f>
        <v>0</v>
      </c>
      <c r="BL316" s="36">
        <f>январь!BI316+февраль!BI316+март!BI316+апрель!BI316+май!BI316+июнь!BI316+июль!BI316+август!BI316+сентябрь!BI316+октябрь!BI316+ноябрь!BI316+декабрь!BI316</f>
        <v>0</v>
      </c>
      <c r="BM316" s="29">
        <f>январь!BJ316+февраль!BJ316+март!BJ316+апрель!BJ316+май!BJ316+июнь!BJ316+июль!BJ316+август!BJ316+сентябрь!BJ316+октябрь!BJ316+ноябрь!BJ316+декабрь!BJ316</f>
        <v>0</v>
      </c>
      <c r="BN316" s="36">
        <f>январь!BK316+февраль!BK316+март!BK316+апрель!BK316+май!BK316+июнь!BK316+июль!BK316+август!BK316+сентябрь!BK316+октябрь!BK316+ноябрь!BK316+декабрь!BK316</f>
        <v>0</v>
      </c>
      <c r="BO316" s="29">
        <f>январь!BL316+февраль!BL316+март!BL316+апрель!BL316+май!BL316+июнь!BL316+июль!BL316+август!BL316+сентябрь!BL316+октябрь!BL316+ноябрь!BL316+декабрь!BL316</f>
        <v>0</v>
      </c>
      <c r="BP316" s="36">
        <f>январь!BM316+февраль!BM316+март!BM316+апрель!BM316+май!BM316+июнь!BM316+июль!BM316+август!BM316+сентябрь!BM316+октябрь!BM316+ноябрь!BM316+декабрь!BM316</f>
        <v>0</v>
      </c>
      <c r="BQ316" s="36">
        <f>январь!BN316+февраль!BN316+март!BN316+апрель!BN316+май!BN316+июнь!BN316+июль!BN316+август!BN316+сентябрь!BN316+октябрь!BN316+ноябрь!BN316+декабрь!BN316</f>
        <v>0</v>
      </c>
      <c r="BR316" s="36">
        <f>январь!BO316+февраль!BO316+март!BO316+апрель!BO316+май!BO316+июнь!BO316+июль!BO316+август!BO316+сентябрь!BO316+октябрь!BO316+ноябрь!BO316+декабрь!BO316</f>
        <v>0</v>
      </c>
      <c r="BS316" s="29">
        <f>январь!BP316+февраль!BP316+март!BP316+апрель!BP316+май!BP316+июнь!BP316+июль!BP316+август!BP316+сентябрь!BP316+октябрь!BP316+ноябрь!BP316+декабрь!BP316</f>
        <v>0</v>
      </c>
      <c r="BT316" s="36">
        <f>январь!BQ316+февраль!BQ316+март!BQ316+апрель!BQ316+май!BQ316+июнь!BQ316+июль!BQ316+август!BQ316+сентябрь!BQ316+октябрь!BQ316+ноябрь!BQ316+декабрь!BQ316</f>
        <v>0</v>
      </c>
      <c r="BU316" s="29">
        <f>январь!BR316+февраль!BR316+март!BR316+апрель!BR316+май!BR316+июнь!BR316+июль!BR316+август!BR316+сентябрь!BR316+октябрь!BR316+ноябрь!BR316+декабрь!BR316</f>
        <v>0</v>
      </c>
      <c r="BV316" s="36">
        <f>январь!BS316+февраль!BS316+март!BS316+апрель!BS316+май!BS316+июнь!BS316+июль!BS316+август!BS316+сентябрь!BS316+октябрь!BS316+ноябрь!BS316+декабрь!BS316</f>
        <v>0</v>
      </c>
      <c r="BW316" s="36">
        <f>январь!BT316+февраль!BT316+март!BT316+апрель!BT316+май!BT316+июнь!BT316+июль!BT316+август!BT316+сентябрь!BT316+октябрь!BT316+ноябрь!BT316+декабрь!BT316</f>
        <v>0</v>
      </c>
      <c r="BX316" s="36">
        <f>январь!BU316+февраль!BU316+март!BU316+апрель!BU316+май!BU316+июнь!BU316+июль!BU316+август!BU316+сентябрь!BU316+октябрь!BU316+ноябрь!BU316+декабрь!BU316</f>
        <v>0</v>
      </c>
      <c r="BY316" s="36">
        <f>январь!BV316+февраль!BV316+март!BV316+апрель!BV316+май!BV316+июнь!BV316+июль!BV316+август!BV316+сентябрь!BV316+октябрь!BV316+ноябрь!BV316+декабрь!BV316</f>
        <v>3.3530000000000002</v>
      </c>
      <c r="BZ316" s="77">
        <v>0</v>
      </c>
    </row>
    <row r="317" spans="1:78" x14ac:dyDescent="0.25">
      <c r="A317" s="16">
        <v>315</v>
      </c>
      <c r="B317" s="16">
        <v>1</v>
      </c>
      <c r="C317" s="37" t="s">
        <v>931</v>
      </c>
      <c r="D317" s="51">
        <v>136.23394252173912</v>
      </c>
      <c r="E317" s="25">
        <v>149.82601199999999</v>
      </c>
      <c r="F317" s="26">
        <f t="shared" si="12"/>
        <v>250.01495452173907</v>
      </c>
      <c r="G317" s="26">
        <f t="shared" si="13"/>
        <v>100.18894252173912</v>
      </c>
      <c r="H317" s="26">
        <f t="shared" si="14"/>
        <v>36.045000000000002</v>
      </c>
      <c r="I317" s="36">
        <f>январь!F317+февраль!F317+март!F317+апрель!F317+май!F317+июнь!F317+июль!F317+август!F317+сентябрь!F317+октябрь!F317+ноябрь!F317+декабрь!F317</f>
        <v>0</v>
      </c>
      <c r="J317" s="36">
        <f>январь!G317+февраль!G317+март!G317+апрель!G317+май!G317+июнь!G317+июль!G317+август!G317+сентябрь!G317+октябрь!G317+ноябрь!G317+декабрь!G317</f>
        <v>0</v>
      </c>
      <c r="K317" s="36">
        <f>январь!H317+февраль!H317+март!H317+апрель!H317+май!H317+июнь!H317+июль!H317+август!H317+сентябрь!H317+октябрь!H317+ноябрь!H317+декабрь!H317</f>
        <v>0</v>
      </c>
      <c r="L317" s="27">
        <f>январь!I317+февраль!I317+март!I317+апрель!I317+май!I317+июнь!I317+июль!I317+август!I317+сентябрь!I317+октябрь!I317+ноябрь!I317+декабрь!I317</f>
        <v>0</v>
      </c>
      <c r="M317" s="36">
        <f>январь!J317+февраль!J317+март!J317+апрель!J317+май!J317+июнь!J317+июль!J317+август!J317+сентябрь!J317+октябрь!J317+ноябрь!J317+декабрь!J317</f>
        <v>0</v>
      </c>
      <c r="N317" s="36">
        <f>январь!K317+февраль!K317+март!K317+апрель!K317+май!K317+июнь!K317+июль!K317+август!K317+сентябрь!K317+октябрь!K317+ноябрь!K317+декабрь!K317</f>
        <v>0</v>
      </c>
      <c r="O317" s="36">
        <f>январь!L317+февраль!L317+март!L317+апрель!L317+май!L317+июнь!L317+июль!L317+август!L317+сентябрь!L317+октябрь!L317+ноябрь!L317+декабрь!L317</f>
        <v>0</v>
      </c>
      <c r="P317" s="36">
        <f>январь!M317+февраль!M317+март!M317+апрель!M317+май!M317+июнь!M317+июль!M317+август!M317+сентябрь!M317+октябрь!M317+ноябрь!M317+декабрь!M317</f>
        <v>0</v>
      </c>
      <c r="Q317" s="36">
        <f>январь!N317+февраль!N317+март!N317+апрель!N317+май!N317+июнь!N317+июль!N317+август!N317+сентябрь!N317+октябрь!N317+ноябрь!N317+декабрь!N317</f>
        <v>0</v>
      </c>
      <c r="R317" s="29">
        <f>январь!O317+февраль!O317+март!O317+апрель!O317+май!O317+июнь!O317+июль!O317+август!O317+сентябрь!O317+октябрь!O317+ноябрь!O317+декабрь!O317</f>
        <v>0</v>
      </c>
      <c r="S317" s="36">
        <f>январь!P317+февраль!P317+март!P317+апрель!P317+май!P317+июнь!P317+июль!P317+август!P317+сентябрь!P317+октябрь!P317+ноябрь!P317+декабрь!P317</f>
        <v>0</v>
      </c>
      <c r="T317" s="29">
        <f>январь!Q317+февраль!Q317+март!Q317+апрель!Q317+май!Q317+июнь!Q317+июль!Q317+август!Q317+сентябрь!Q317+октябрь!Q317+ноябрь!Q317+декабрь!Q317</f>
        <v>0</v>
      </c>
      <c r="U317" s="36">
        <f>январь!R317+февраль!R317+март!R317+апрель!R317+май!R317+июнь!R317+июль!R317+август!R317+сентябрь!R317+октябрь!R317+ноябрь!R317+декабрь!R317</f>
        <v>0</v>
      </c>
      <c r="V317" s="36">
        <f>январь!S317+февраль!S317+март!S317+апрель!S317+май!S317+июнь!S317+июль!S317+август!S317+сентябрь!S317+октябрь!S317+ноябрь!S317+декабрь!S317</f>
        <v>0</v>
      </c>
      <c r="W317" s="36">
        <f>январь!T317+февраль!T317+март!T317+апрель!T317+май!T317+июнь!T317+июль!T317+август!T317+сентябрь!T317+октябрь!T317+ноябрь!T317+декабрь!T317</f>
        <v>0</v>
      </c>
      <c r="X317" s="36">
        <f>январь!U317+февраль!U317+март!U317+апрель!U317+май!U317+июнь!U317+июль!U317+август!U317+сентябрь!U317+октябрь!U317+ноябрь!U317+декабрь!U317</f>
        <v>0</v>
      </c>
      <c r="Y317" s="36">
        <f>январь!V317+февраль!V317+март!V317+апрель!V317+май!V317+июнь!V317+июль!V317+август!V317+сентябрь!V317+октябрь!V317+ноябрь!V317+декабрь!V317</f>
        <v>0</v>
      </c>
      <c r="Z317" s="36">
        <f>январь!W317+февраль!W317+март!W317+апрель!W317+май!W317+июнь!W317+июль!W317+август!W317+сентябрь!W317+октябрь!W317+ноябрь!W317+декабрь!W317</f>
        <v>0</v>
      </c>
      <c r="AA317" s="36">
        <f>январь!X317+февраль!X317+март!X317+апрель!X317+май!X317+июнь!X317+июль!X317+август!X317+сентябрь!X317+октябрь!X317+ноябрь!X317+декабрь!X317</f>
        <v>0</v>
      </c>
      <c r="AB317" s="29">
        <f>январь!Y317+февраль!Y317+март!Y317+апрель!Y317+май!Y317+июнь!Y317+июль!Y317+август!Y317+сентябрь!Y317+октябрь!Y317+ноябрь!Y317+декабрь!Y317</f>
        <v>0</v>
      </c>
      <c r="AC317" s="36">
        <f>январь!Z317+февраль!Z317+март!Z317+апрель!Z317+май!Z317+июнь!Z317+июль!Z317+август!Z317+сентябрь!Z317+октябрь!Z317+ноябрь!Z317+декабрь!Z317</f>
        <v>0</v>
      </c>
      <c r="AD317" s="66" t="str">
        <f>CONCATENATE(январь!AA317,$BZ$1,февраль!AA317,$BZ$1,март!AA317,$BZ$1,апрель!AA317,$BZ$1,май!AA317,$BZ$1,июнь!AA317,$BZ$1,июль!AA317,$BZ$1,август!AA317,$BZ$1,сентябрь!AA317,$BZ$1,октябрь!AA317,$BZ$1,ноябрь!AA317,$BZ$1,декабрь!AA317)</f>
        <v xml:space="preserve">           </v>
      </c>
      <c r="AE317" s="36">
        <f>январь!AB317+февраль!AB317+март!AB317+апрель!AB317+май!AB317+июнь!AB317+июль!AB317+август!AB317+сентябрь!AB317+октябрь!AB317+ноябрь!AB317+декабрь!AB317</f>
        <v>0</v>
      </c>
      <c r="AF317" s="36">
        <f>январь!AC317+февраль!AC317+март!AC317+апрель!AC317+май!AC317+июнь!AC317+июль!AC317+август!AC317+сентябрь!AC317+октябрь!AC317+ноябрь!AC317+декабрь!AC317</f>
        <v>0</v>
      </c>
      <c r="AG317" s="36">
        <f>январь!AD317+февраль!AD317+март!AD317+апрель!AD317+май!AD317+июнь!AD317+июль!AD317+август!AD317+сентябрь!AD317+октябрь!AD317+ноябрь!AD317+декабрь!AD317</f>
        <v>0</v>
      </c>
      <c r="AH317" s="36">
        <f>январь!AE317+февраль!AE317+март!AE317+апрель!AE317+май!AE317+июнь!AE317+июль!AE317+август!AE317+сентябрь!AE317+октябрь!AE317+ноябрь!AE317+декабрь!AE317</f>
        <v>0</v>
      </c>
      <c r="AI317" s="36">
        <f>январь!AF317+февраль!AF317+март!AF317+апрель!AF317+май!AF317+июнь!AF317+июль!AF317+август!AF317+сентябрь!AF317+октябрь!AF317+ноябрь!AF317+декабрь!AF317</f>
        <v>0</v>
      </c>
      <c r="AJ317" s="36">
        <f>январь!AG317+февраль!AG317+март!AG317+апрель!AG317+май!AG317+июнь!AG317+июль!AG317+август!AG317+сентябрь!AG317+октябрь!AG317+ноябрь!AG317+декабрь!AG317</f>
        <v>0</v>
      </c>
      <c r="AK317" s="29">
        <f>январь!AH317+февраль!AH317+март!AH317+апрель!AH317+май!AH317+июнь!AH317+июль!AH317+август!AH317+сентябрь!AH317+октябрь!AH317+ноябрь!AH317+декабрь!AH317</f>
        <v>0</v>
      </c>
      <c r="AL317" s="36">
        <f>январь!AI317+февраль!AI317+март!AI317+апрель!AI317+май!AI317+июнь!AI317+июль!AI317+август!AI317+сентябрь!AI317+октябрь!AI317+ноябрь!AI317+декабрь!AI317</f>
        <v>0</v>
      </c>
      <c r="AM317" s="29">
        <f>январь!AJ317+февраль!AJ317+март!AJ317+апрель!AJ317+май!AJ317+июнь!AJ317+июль!AJ317+август!AJ317+сентябрь!AJ317+октябрь!AJ317+ноябрь!AJ317+декабрь!AJ317</f>
        <v>0</v>
      </c>
      <c r="AN317" s="36">
        <f>январь!AK317+февраль!AK317+март!AK317+апрель!AK317+май!AK317+июнь!AK317+июль!AK317+август!AK317+сентябрь!AK317+октябрь!AK317+ноябрь!AK317+декабрь!AK317</f>
        <v>0</v>
      </c>
      <c r="AO317" s="36">
        <f>январь!AL317+февраль!AL317+март!AL317+апрель!AL317+май!AL317+июнь!AL317+июль!AL317+август!AL317+сентябрь!AL317+октябрь!AL317+ноябрь!AL317+декабрь!AL317</f>
        <v>0</v>
      </c>
      <c r="AP317" s="36">
        <f>январь!AM317+февраль!AM317+март!AM317+апрель!AM317+май!AM317+июнь!AM317+июль!AM317+август!AM317+сентябрь!AM317+октябрь!AM317+ноябрь!AM317+декабрь!AM317</f>
        <v>0</v>
      </c>
      <c r="AQ317" s="29">
        <f>январь!AN317+февраль!AN317+март!AN317+апрель!AN317+май!AN317+июнь!AN317+июль!AN317+август!AN317+сентябрь!AN317+октябрь!AN317+ноябрь!AN317+декабрь!AN317</f>
        <v>0</v>
      </c>
      <c r="AR317" s="36">
        <f>январь!AO317+февраль!AO317+март!AO317+апрель!AO317+май!AO317+июнь!AO317+июль!AO317+август!AO317+сентябрь!AO317+октябрь!AO317+ноябрь!AO317+декабрь!AO317</f>
        <v>0</v>
      </c>
      <c r="AS317" s="29">
        <f>январь!AP317+февраль!AP317+март!AP317+апрель!AP317+май!AP317+июнь!AP317+июль!AP317+август!AP317+сентябрь!AP317+октябрь!AP317+ноябрь!AP317+декабрь!AP317</f>
        <v>0</v>
      </c>
      <c r="AT317" s="36">
        <f>январь!AQ317+февраль!AQ317+март!AQ317+апрель!AQ317+май!AQ317+июнь!AQ317+июль!AQ317+август!AQ317+сентябрь!AQ317+октябрь!AQ317+ноябрь!AQ317+декабрь!AQ317</f>
        <v>0</v>
      </c>
      <c r="AU317" s="29">
        <f>январь!AR317+февраль!AR317+март!AR317+апрель!AR317+май!AR317+июнь!AR317+июль!AR317+август!AR317+сентябрь!AR317+октябрь!AR317+ноябрь!AR317+декабрь!AR317</f>
        <v>0</v>
      </c>
      <c r="AV317" s="36">
        <f>январь!AS317+февраль!AS317+март!AS317+апрель!AS317+май!AS317+июнь!AS317+июль!AS317+август!AS317+сентябрь!AS317+октябрь!AS317+ноябрь!AS317+декабрь!AS317</f>
        <v>0</v>
      </c>
      <c r="AW317" s="36">
        <f>январь!AT317+февраль!AT317+март!AT317+апрель!AT317+май!AT317+июнь!AT317+июль!AT317+август!AT317+сентябрь!AT317+октябрь!AT317+ноябрь!AT317+декабрь!AT317</f>
        <v>0</v>
      </c>
      <c r="AX317" s="36">
        <f>январь!AU317+февраль!AU317+март!AU317+апрель!AU317+май!AU317+июнь!AU317+июль!AU317+август!AU317+сентябрь!AU317+октябрь!AU317+ноябрь!AU317+декабрь!AU317</f>
        <v>0</v>
      </c>
      <c r="AY317" s="29">
        <f>январь!AV317+февраль!AV317+март!AV317+апрель!AV317+май!AV317+июнь!AV317+июль!AV317+август!AV317+сентябрь!AV317+октябрь!AV317+ноябрь!AV317+декабрь!AV317</f>
        <v>0</v>
      </c>
      <c r="AZ317" s="36">
        <f>январь!AW317+февраль!AW317+март!AW317+апрель!AW317+май!AW317+июнь!AW317+июль!AW317+август!AW317+сентябрь!AW317+октябрь!AW317+ноябрь!AW317+декабрь!AW317</f>
        <v>0</v>
      </c>
      <c r="BA317" s="36">
        <f>январь!AX317+февраль!AX317+март!AX317+апрель!AX317+май!AX317+июнь!AX317+июль!AX317+август!AX317+сентябрь!AX317+октябрь!AX317+ноябрь!AX317+декабрь!AX317</f>
        <v>0</v>
      </c>
      <c r="BB317" s="36">
        <f>январь!AY317+февраль!AY317+март!AY317+апрель!AY317+май!AY317+июнь!AY317+июль!AY317+август!AY317+сентябрь!AY317+октябрь!AY317+ноябрь!AY317+декабрь!AY317</f>
        <v>0</v>
      </c>
      <c r="BC317" s="29">
        <f>январь!AZ317+февраль!AZ317+март!AZ317+апрель!AZ317+май!AZ317+июнь!AZ317+июль!AZ317+август!AZ317+сентябрь!AZ317+октябрь!AZ317+ноябрь!AZ317+декабрь!AZ317</f>
        <v>0</v>
      </c>
      <c r="BD317" s="36">
        <f>январь!BA317+февраль!BA317+март!BA317+апрель!BA317+май!BA317+июнь!BA317+июль!BA317+август!BA317+сентябрь!BA317+октябрь!BA317+ноябрь!BA317+декабрь!BA317</f>
        <v>0</v>
      </c>
      <c r="BE317" s="36">
        <f>январь!BB317+февраль!BB317+март!BB317+апрель!BB317+май!BB317+июнь!BB317+июль!BB317+август!BB317+сентябрь!BB317+октябрь!BB317+ноябрь!BB317+декабрь!BB317</f>
        <v>0</v>
      </c>
      <c r="BF317" s="36">
        <f>январь!BC317+февраль!BC317+март!BC317+апрель!BC317+май!BC317+июнь!BC317+июль!BC317+август!BC317+сентябрь!BC317+октябрь!BC317+ноябрь!BC317+декабрь!BC317</f>
        <v>0</v>
      </c>
      <c r="BG317" s="36">
        <f>январь!BD317+февраль!BD317+март!BD317+апрель!BD317+май!BD317+июнь!BD317+июль!BD317+август!BD317+сентябрь!BD317+октябрь!BD317+ноябрь!BD317+декабрь!BD317</f>
        <v>0</v>
      </c>
      <c r="BH317" s="36">
        <f>январь!BE317+февраль!BE317+март!BE317+апрель!BE317+май!BE317+июнь!BE317+июль!BE317+август!BE317+сентябрь!BE317+октябрь!BE317+ноябрь!BE317+декабрь!BE317</f>
        <v>0</v>
      </c>
      <c r="BI317" s="36">
        <f>январь!BF317+февраль!BF317+март!BF317+апрель!BF317+май!BF317+июнь!BF317+июль!BF317+август!BF317+сентябрь!BF317+октябрь!BF317+ноябрь!BF317+декабрь!BF317</f>
        <v>0</v>
      </c>
      <c r="BJ317" s="36">
        <f>январь!BG317+февраль!BG317+март!BG317+апрель!BG317+май!BG317+июнь!BG317+июль!BG317+август!BG317+сентябрь!BG317+октябрь!BG317+ноябрь!BG317+декабрь!BG317</f>
        <v>0</v>
      </c>
      <c r="BK317" s="36">
        <f>январь!BH317+февраль!BH317+март!BH317+апрель!BH317+май!BH317+июнь!BH317+июль!BH317+август!BH317+сентябрь!BH317+октябрь!BH317+ноябрь!BH317+декабрь!BH317</f>
        <v>4.0000000000000001E-3</v>
      </c>
      <c r="BL317" s="36">
        <f>январь!BI317+февраль!BI317+март!BI317+апрель!BI317+май!BI317+июнь!BI317+июль!BI317+август!BI317+сентябрь!BI317+октябрь!BI317+ноябрь!BI317+декабрь!BI317</f>
        <v>2.6619999999999999</v>
      </c>
      <c r="BM317" s="29">
        <f>январь!BJ317+февраль!BJ317+март!BJ317+апрель!BJ317+май!BJ317+июнь!BJ317+июль!BJ317+август!BJ317+сентябрь!BJ317+октябрь!BJ317+ноябрь!BJ317+декабрь!BJ317</f>
        <v>0</v>
      </c>
      <c r="BN317" s="36">
        <f>январь!BK317+февраль!BK317+март!BK317+апрель!BK317+май!BK317+июнь!BK317+июль!BK317+август!BK317+сентябрь!BK317+октябрь!BK317+ноябрь!BK317+декабрь!BK317</f>
        <v>0</v>
      </c>
      <c r="BO317" s="29">
        <f>январь!BL317+февраль!BL317+март!BL317+апрель!BL317+май!BL317+июнь!BL317+июль!BL317+август!BL317+сентябрь!BL317+октябрь!BL317+ноябрь!BL317+декабрь!BL317</f>
        <v>23</v>
      </c>
      <c r="BP317" s="36">
        <f>январь!BM317+февраль!BM317+март!BM317+апрель!BM317+май!BM317+июнь!BM317+июль!BM317+август!BM317+сентябрь!BM317+октябрь!BM317+ноябрь!BM317+декабрь!BM317</f>
        <v>30.483000000000001</v>
      </c>
      <c r="BQ317" s="36">
        <f>январь!BN317+февраль!BN317+март!BN317+апрель!BN317+май!BN317+июнь!BN317+июль!BN317+август!BN317+сентябрь!BN317+октябрь!BN317+ноябрь!BN317+декабрь!BN317</f>
        <v>0</v>
      </c>
      <c r="BR317" s="36">
        <f>январь!BO317+февраль!BO317+март!BO317+апрель!BO317+май!BO317+июнь!BO317+июль!BO317+август!BO317+сентябрь!BO317+октябрь!BO317+ноябрь!BO317+декабрь!BO317</f>
        <v>0</v>
      </c>
      <c r="BS317" s="29">
        <f>январь!BP317+февраль!BP317+март!BP317+апрель!BP317+май!BP317+июнь!BP317+июль!BP317+август!BP317+сентябрь!BP317+октябрь!BP317+ноябрь!BP317+декабрь!BP317</f>
        <v>0</v>
      </c>
      <c r="BT317" s="36">
        <f>январь!BQ317+февраль!BQ317+март!BQ317+апрель!BQ317+май!BQ317+июнь!BQ317+июль!BQ317+август!BQ317+сентябрь!BQ317+октябрь!BQ317+ноябрь!BQ317+декабрь!BQ317</f>
        <v>0</v>
      </c>
      <c r="BU317" s="29">
        <f>январь!BR317+февраль!BR317+март!BR317+апрель!BR317+май!BR317+июнь!BR317+июль!BR317+август!BR317+сентябрь!BR317+октябрь!BR317+ноябрь!BR317+декабрь!BR317</f>
        <v>0</v>
      </c>
      <c r="BV317" s="36">
        <f>январь!BS317+февраль!BS317+март!BS317+апрель!BS317+май!BS317+июнь!BS317+июль!BS317+август!BS317+сентябрь!BS317+октябрь!BS317+ноябрь!BS317+декабрь!BS317</f>
        <v>0</v>
      </c>
      <c r="BW317" s="36">
        <f>январь!BT317+февраль!BT317+март!BT317+апрель!BT317+май!BT317+июнь!BT317+июль!BT317+август!BT317+сентябрь!BT317+октябрь!BT317+ноябрь!BT317+декабрь!BT317</f>
        <v>0</v>
      </c>
      <c r="BX317" s="36">
        <f>январь!BU317+февраль!BU317+март!BU317+апрель!BU317+май!BU317+июнь!BU317+июль!BU317+август!BU317+сентябрь!BU317+октябрь!BU317+ноябрь!BU317+декабрь!BU317</f>
        <v>0</v>
      </c>
      <c r="BY317" s="36">
        <f>январь!BV317+февраль!BV317+март!BV317+апрель!BV317+май!BV317+июнь!BV317+июль!BV317+август!BV317+сентябрь!BV317+октябрь!BV317+ноябрь!BV317+декабрь!BV317</f>
        <v>2.9</v>
      </c>
      <c r="BZ317" s="77">
        <v>0</v>
      </c>
    </row>
    <row r="318" spans="1:78" x14ac:dyDescent="0.25">
      <c r="A318" s="16">
        <v>316</v>
      </c>
      <c r="B318" s="16">
        <v>1</v>
      </c>
      <c r="C318" s="37" t="s">
        <v>768</v>
      </c>
      <c r="D318" s="51">
        <v>121.15430452173915</v>
      </c>
      <c r="E318" s="25">
        <v>117.15195799999999</v>
      </c>
      <c r="F318" s="26">
        <f t="shared" si="12"/>
        <v>133.62226252173915</v>
      </c>
      <c r="G318" s="26">
        <f t="shared" si="13"/>
        <v>16.470304521739152</v>
      </c>
      <c r="H318" s="26">
        <f t="shared" si="14"/>
        <v>104.684</v>
      </c>
      <c r="I318" s="36">
        <f>январь!F318+февраль!F318+март!F318+апрель!F318+май!F318+июнь!F318+июль!F318+август!F318+сентябрь!F318+октябрь!F318+ноябрь!F318+декабрь!F318</f>
        <v>0</v>
      </c>
      <c r="J318" s="36">
        <f>январь!G318+февраль!G318+март!G318+апрель!G318+май!G318+июнь!G318+июль!G318+август!G318+сентябрь!G318+октябрь!G318+ноябрь!G318+декабрь!G318</f>
        <v>0</v>
      </c>
      <c r="K318" s="36">
        <f>январь!H318+февраль!H318+март!H318+апрель!H318+май!H318+июнь!H318+июль!H318+август!H318+сентябрь!H318+октябрь!H318+ноябрь!H318+декабрь!H318</f>
        <v>0</v>
      </c>
      <c r="L318" s="27">
        <f>январь!I318+февраль!I318+март!I318+апрель!I318+май!I318+июнь!I318+июль!I318+август!I318+сентябрь!I318+октябрь!I318+ноябрь!I318+декабрь!I318</f>
        <v>0</v>
      </c>
      <c r="M318" s="36">
        <f>январь!J318+февраль!J318+март!J318+апрель!J318+май!J318+июнь!J318+июль!J318+август!J318+сентябрь!J318+октябрь!J318+ноябрь!J318+декабрь!J318</f>
        <v>0</v>
      </c>
      <c r="N318" s="36">
        <f>январь!K318+февраль!K318+март!K318+апрель!K318+май!K318+июнь!K318+июль!K318+август!K318+сентябрь!K318+октябрь!K318+ноябрь!K318+декабрь!K318</f>
        <v>0</v>
      </c>
      <c r="O318" s="36">
        <f>январь!L318+февраль!L318+март!L318+апрель!L318+май!L318+июнь!L318+июль!L318+август!L318+сентябрь!L318+октябрь!L318+ноябрь!L318+декабрь!L318</f>
        <v>0</v>
      </c>
      <c r="P318" s="36">
        <f>январь!M318+февраль!M318+март!M318+апрель!M318+май!M318+июнь!M318+июль!M318+август!M318+сентябрь!M318+октябрь!M318+ноябрь!M318+декабрь!M318</f>
        <v>0</v>
      </c>
      <c r="Q318" s="36">
        <f>январь!N318+февраль!N318+март!N318+апрель!N318+май!N318+июнь!N318+июль!N318+август!N318+сентябрь!N318+октябрь!N318+ноябрь!N318+декабрь!N318</f>
        <v>0</v>
      </c>
      <c r="R318" s="29">
        <f>январь!O318+февраль!O318+март!O318+апрель!O318+май!O318+июнь!O318+июль!O318+август!O318+сентябрь!O318+октябрь!O318+ноябрь!O318+декабрь!O318</f>
        <v>0</v>
      </c>
      <c r="S318" s="36">
        <f>январь!P318+февраль!P318+март!P318+апрель!P318+май!P318+июнь!P318+июль!P318+август!P318+сентябрь!P318+октябрь!P318+ноябрь!P318+декабрь!P318</f>
        <v>0</v>
      </c>
      <c r="T318" s="29">
        <f>январь!Q318+февраль!Q318+март!Q318+апрель!Q318+май!Q318+июнь!Q318+июль!Q318+август!Q318+сентябрь!Q318+октябрь!Q318+ноябрь!Q318+декабрь!Q318</f>
        <v>0</v>
      </c>
      <c r="U318" s="36">
        <f>январь!R318+февраль!R318+март!R318+апрель!R318+май!R318+июнь!R318+июль!R318+август!R318+сентябрь!R318+октябрь!R318+ноябрь!R318+декабрь!R318</f>
        <v>0</v>
      </c>
      <c r="V318" s="36">
        <f>январь!S318+февраль!S318+март!S318+апрель!S318+май!S318+июнь!S318+июль!S318+август!S318+сентябрь!S318+октябрь!S318+ноябрь!S318+декабрь!S318</f>
        <v>0</v>
      </c>
      <c r="W318" s="36">
        <f>январь!T318+февраль!T318+март!T318+апрель!T318+май!T318+июнь!T318+июль!T318+август!T318+сентябрь!T318+октябрь!T318+ноябрь!T318+декабрь!T318</f>
        <v>0</v>
      </c>
      <c r="X318" s="36">
        <f>январь!U318+февраль!U318+март!U318+апрель!U318+май!U318+июнь!U318+июль!U318+август!U318+сентябрь!U318+октябрь!U318+ноябрь!U318+декабрь!U318</f>
        <v>0</v>
      </c>
      <c r="Y318" s="36">
        <f>январь!V318+февраль!V318+март!V318+апрель!V318+май!V318+июнь!V318+июль!V318+август!V318+сентябрь!V318+октябрь!V318+ноябрь!V318+декабрь!V318</f>
        <v>0</v>
      </c>
      <c r="Z318" s="36">
        <f>январь!W318+февраль!W318+март!W318+апрель!W318+май!W318+июнь!W318+июль!W318+август!W318+сентябрь!W318+октябрь!W318+ноябрь!W318+декабрь!W318</f>
        <v>0</v>
      </c>
      <c r="AA318" s="36">
        <f>январь!X318+февраль!X318+март!X318+апрель!X318+май!X318+июнь!X318+июль!X318+август!X318+сентябрь!X318+октябрь!X318+ноябрь!X318+декабрь!X318</f>
        <v>0</v>
      </c>
      <c r="AB318" s="29">
        <f>январь!Y318+февраль!Y318+март!Y318+апрель!Y318+май!Y318+июнь!Y318+июль!Y318+август!Y318+сентябрь!Y318+октябрь!Y318+ноябрь!Y318+декабрь!Y318</f>
        <v>0</v>
      </c>
      <c r="AC318" s="36">
        <f>январь!Z318+февраль!Z318+март!Z318+апрель!Z318+май!Z318+июнь!Z318+июль!Z318+август!Z318+сентябрь!Z318+октябрь!Z318+ноябрь!Z318+декабрь!Z318</f>
        <v>0</v>
      </c>
      <c r="AD318" s="66" t="str">
        <f>CONCATENATE(январь!AA318,$BZ$1,февраль!AA318,$BZ$1,март!AA318,$BZ$1,апрель!AA318,$BZ$1,май!AA318,$BZ$1,июнь!AA318,$BZ$1,июль!AA318,$BZ$1,август!AA318,$BZ$1,сентябрь!AA318,$BZ$1,октябрь!AA318,$BZ$1,ноябрь!AA318,$BZ$1,декабрь!AA318)</f>
        <v xml:space="preserve">           </v>
      </c>
      <c r="AE318" s="36">
        <f>январь!AB318+февраль!AB318+март!AB318+апрель!AB318+май!AB318+июнь!AB318+июль!AB318+август!AB318+сентябрь!AB318+октябрь!AB318+ноябрь!AB318+декабрь!AB318</f>
        <v>0</v>
      </c>
      <c r="AF318" s="36">
        <f>январь!AC318+февраль!AC318+март!AC318+апрель!AC318+май!AC318+июнь!AC318+июль!AC318+август!AC318+сентябрь!AC318+октябрь!AC318+ноябрь!AC318+декабрь!AC318</f>
        <v>0</v>
      </c>
      <c r="AG318" s="36">
        <f>январь!AD318+февраль!AD318+март!AD318+апрель!AD318+май!AD318+июнь!AD318+июль!AD318+август!AD318+сентябрь!AD318+октябрь!AD318+ноябрь!AD318+декабрь!AD318</f>
        <v>0</v>
      </c>
      <c r="AH318" s="36">
        <f>январь!AE318+февраль!AE318+март!AE318+апрель!AE318+май!AE318+июнь!AE318+июль!AE318+август!AE318+сентябрь!AE318+октябрь!AE318+ноябрь!AE318+декабрь!AE318</f>
        <v>0</v>
      </c>
      <c r="AI318" s="36">
        <f>январь!AF318+февраль!AF318+март!AF318+апрель!AF318+май!AF318+июнь!AF318+июль!AF318+август!AF318+сентябрь!AF318+октябрь!AF318+ноябрь!AF318+декабрь!AF318</f>
        <v>0</v>
      </c>
      <c r="AJ318" s="36">
        <f>январь!AG318+февраль!AG318+март!AG318+апрель!AG318+май!AG318+июнь!AG318+июль!AG318+август!AG318+сентябрь!AG318+октябрь!AG318+ноябрь!AG318+декабрь!AG318</f>
        <v>0</v>
      </c>
      <c r="AK318" s="29">
        <f>январь!AH318+февраль!AH318+март!AH318+апрель!AH318+май!AH318+июнь!AH318+июль!AH318+август!AH318+сентябрь!AH318+октябрь!AH318+ноябрь!AH318+декабрь!AH318</f>
        <v>0</v>
      </c>
      <c r="AL318" s="36">
        <f>январь!AI318+февраль!AI318+март!AI318+апрель!AI318+май!AI318+июнь!AI318+июль!AI318+август!AI318+сентябрь!AI318+октябрь!AI318+ноябрь!AI318+декабрь!AI318</f>
        <v>0</v>
      </c>
      <c r="AM318" s="29">
        <f>январь!AJ318+февраль!AJ318+март!AJ318+апрель!AJ318+май!AJ318+июнь!AJ318+июль!AJ318+август!AJ318+сентябрь!AJ318+октябрь!AJ318+ноябрь!AJ318+декабрь!AJ318</f>
        <v>0</v>
      </c>
      <c r="AN318" s="36">
        <f>январь!AK318+февраль!AK318+март!AK318+апрель!AK318+май!AK318+июнь!AK318+июль!AK318+август!AK318+сентябрь!AK318+октябрь!AK318+ноябрь!AK318+декабрь!AK318</f>
        <v>0</v>
      </c>
      <c r="AO318" s="36">
        <f>январь!AL318+февраль!AL318+март!AL318+апрель!AL318+май!AL318+июнь!AL318+июль!AL318+август!AL318+сентябрь!AL318+октябрь!AL318+ноябрь!AL318+декабрь!AL318</f>
        <v>0</v>
      </c>
      <c r="AP318" s="36">
        <f>январь!AM318+февраль!AM318+март!AM318+апрель!AM318+май!AM318+июнь!AM318+июль!AM318+август!AM318+сентябрь!AM318+октябрь!AM318+ноябрь!AM318+декабрь!AM318</f>
        <v>0</v>
      </c>
      <c r="AQ318" s="29">
        <f>январь!AN318+февраль!AN318+март!AN318+апрель!AN318+май!AN318+июнь!AN318+июль!AN318+август!AN318+сентябрь!AN318+октябрь!AN318+ноябрь!AN318+декабрь!AN318</f>
        <v>0</v>
      </c>
      <c r="AR318" s="36">
        <f>январь!AO318+февраль!AO318+март!AO318+апрель!AO318+май!AO318+июнь!AO318+июль!AO318+август!AO318+сентябрь!AO318+октябрь!AO318+ноябрь!AO318+декабрь!AO318</f>
        <v>0</v>
      </c>
      <c r="AS318" s="29">
        <f>январь!AP318+февраль!AP318+март!AP318+апрель!AP318+май!AP318+июнь!AP318+июль!AP318+август!AP318+сентябрь!AP318+октябрь!AP318+ноябрь!AP318+декабрь!AP318</f>
        <v>0</v>
      </c>
      <c r="AT318" s="36">
        <f>январь!AQ318+февраль!AQ318+март!AQ318+апрель!AQ318+май!AQ318+июнь!AQ318+июль!AQ318+август!AQ318+сентябрь!AQ318+октябрь!AQ318+ноябрь!AQ318+декабрь!AQ318</f>
        <v>0</v>
      </c>
      <c r="AU318" s="29">
        <f>январь!AR318+февраль!AR318+март!AR318+апрель!AR318+май!AR318+июнь!AR318+июль!AR318+август!AR318+сентябрь!AR318+октябрь!AR318+ноябрь!AR318+декабрь!AR318</f>
        <v>0</v>
      </c>
      <c r="AV318" s="36">
        <f>январь!AS318+февраль!AS318+март!AS318+апрель!AS318+май!AS318+июнь!AS318+июль!AS318+август!AS318+сентябрь!AS318+октябрь!AS318+ноябрь!AS318+декабрь!AS318</f>
        <v>0</v>
      </c>
      <c r="AW318" s="36">
        <f>январь!AT318+февраль!AT318+март!AT318+апрель!AT318+май!AT318+июнь!AT318+июль!AT318+август!AT318+сентябрь!AT318+октябрь!AT318+ноябрь!AT318+декабрь!AT318</f>
        <v>0</v>
      </c>
      <c r="AX318" s="36">
        <f>январь!AU318+февраль!AU318+март!AU318+апрель!AU318+май!AU318+июнь!AU318+июль!AU318+август!AU318+сентябрь!AU318+октябрь!AU318+ноябрь!AU318+декабрь!AU318</f>
        <v>0</v>
      </c>
      <c r="AY318" s="29">
        <f>январь!AV318+февраль!AV318+март!AV318+апрель!AV318+май!AV318+июнь!AV318+июль!AV318+август!AV318+сентябрь!AV318+октябрь!AV318+ноябрь!AV318+декабрь!AV318</f>
        <v>0</v>
      </c>
      <c r="AZ318" s="36">
        <f>январь!AW318+февраль!AW318+март!AW318+апрель!AW318+май!AW318+июнь!AW318+июль!AW318+август!AW318+сентябрь!AW318+октябрь!AW318+ноябрь!AW318+декабрь!AW318</f>
        <v>0</v>
      </c>
      <c r="BA318" s="36">
        <f>январь!AX318+февраль!AX318+март!AX318+апрель!AX318+май!AX318+июнь!AX318+июль!AX318+август!AX318+сентябрь!AX318+октябрь!AX318+ноябрь!AX318+декабрь!AX318</f>
        <v>0</v>
      </c>
      <c r="BB318" s="36">
        <f>январь!AY318+февраль!AY318+март!AY318+апрель!AY318+май!AY318+июнь!AY318+июль!AY318+август!AY318+сентябрь!AY318+октябрь!AY318+ноябрь!AY318+декабрь!AY318</f>
        <v>0</v>
      </c>
      <c r="BC318" s="29">
        <f>январь!AZ318+февраль!AZ318+март!AZ318+апрель!AZ318+май!AZ318+июнь!AZ318+июль!AZ318+август!AZ318+сентябрь!AZ318+октябрь!AZ318+ноябрь!AZ318+декабрь!AZ318</f>
        <v>0</v>
      </c>
      <c r="BD318" s="36">
        <f>январь!BA318+февраль!BA318+март!BA318+апрель!BA318+май!BA318+июнь!BA318+июль!BA318+август!BA318+сентябрь!BA318+октябрь!BA318+ноябрь!BA318+декабрь!BA318</f>
        <v>0</v>
      </c>
      <c r="BE318" s="36">
        <f>январь!BB318+февраль!BB318+март!BB318+апрель!BB318+май!BB318+июнь!BB318+июль!BB318+август!BB318+сентябрь!BB318+октябрь!BB318+ноябрь!BB318+декабрь!BB318</f>
        <v>0</v>
      </c>
      <c r="BF318" s="36">
        <f>январь!BC318+февраль!BC318+март!BC318+апрель!BC318+май!BC318+июнь!BC318+июль!BC318+август!BC318+сентябрь!BC318+октябрь!BC318+ноябрь!BC318+декабрь!BC318</f>
        <v>0</v>
      </c>
      <c r="BG318" s="36">
        <f>январь!BD318+февраль!BD318+март!BD318+апрель!BD318+май!BD318+июнь!BD318+июль!BD318+август!BD318+сентябрь!BD318+октябрь!BD318+ноябрь!BD318+декабрь!BD318</f>
        <v>0.08</v>
      </c>
      <c r="BH318" s="36">
        <f>январь!BE318+февраль!BE318+март!BE318+апрель!BE318+май!BE318+июнь!BE318+июль!BE318+август!BE318+сентябрь!BE318+октябрь!BE318+ноябрь!BE318+декабрь!BE318</f>
        <v>61.396000000000001</v>
      </c>
      <c r="BI318" s="36">
        <f>январь!BF318+февраль!BF318+март!BF318+апрель!BF318+май!BF318+июнь!BF318+июль!BF318+август!BF318+сентябрь!BF318+октябрь!BF318+ноябрь!BF318+декабрь!BF318</f>
        <v>2.1999999999999999E-2</v>
      </c>
      <c r="BJ318" s="36">
        <f>январь!BG318+февраль!BG318+март!BG318+апрель!BG318+май!BG318+июнь!BG318+июль!BG318+август!BG318+сентябрь!BG318+октябрь!BG318+ноябрь!BG318+декабрь!BG318</f>
        <v>24.806000000000001</v>
      </c>
      <c r="BK318" s="36">
        <f>январь!BH318+февраль!BH318+март!BH318+апрель!BH318+май!BH318+июнь!BH318+июль!BH318+август!BH318+сентябрь!BH318+октябрь!BH318+ноябрь!BH318+декабрь!BH318</f>
        <v>0</v>
      </c>
      <c r="BL318" s="36">
        <f>январь!BI318+февраль!BI318+март!BI318+апрель!BI318+май!BI318+июнь!BI318+июль!BI318+август!BI318+сентябрь!BI318+октябрь!BI318+ноябрь!BI318+декабрь!BI318</f>
        <v>0</v>
      </c>
      <c r="BM318" s="29">
        <f>январь!BJ318+февраль!BJ318+март!BJ318+апрель!BJ318+май!BJ318+июнь!BJ318+июль!BJ318+август!BJ318+сентябрь!BJ318+октябрь!BJ318+ноябрь!BJ318+декабрь!BJ318</f>
        <v>0</v>
      </c>
      <c r="BN318" s="36">
        <f>январь!BK318+февраль!BK318+март!BK318+апрель!BK318+май!BK318+июнь!BK318+июль!BK318+август!BK318+сентябрь!BK318+октябрь!BK318+ноябрь!BK318+декабрь!BK318</f>
        <v>0</v>
      </c>
      <c r="BO318" s="29">
        <f>январь!BL318+февраль!BL318+март!BL318+апрель!BL318+май!BL318+июнь!BL318+июль!BL318+август!BL318+сентябрь!BL318+октябрь!BL318+ноябрь!BL318+декабрь!BL318</f>
        <v>20</v>
      </c>
      <c r="BP318" s="36">
        <f>январь!BM318+февраль!BM318+март!BM318+апрель!BM318+май!BM318+июнь!BM318+июль!BM318+август!BM318+сентябрь!BM318+октябрь!BM318+ноябрь!BM318+декабрь!BM318</f>
        <v>9.363999999999999</v>
      </c>
      <c r="BQ318" s="36">
        <f>январь!BN318+февраль!BN318+март!BN318+апрель!BN318+май!BN318+июнь!BN318+июль!BN318+август!BN318+сентябрь!BN318+октябрь!BN318+ноябрь!BN318+декабрь!BN318</f>
        <v>0</v>
      </c>
      <c r="BR318" s="36">
        <f>январь!BO318+февраль!BO318+март!BO318+апрель!BO318+май!BO318+июнь!BO318+июль!BO318+август!BO318+сентябрь!BO318+октябрь!BO318+ноябрь!BO318+декабрь!BO318</f>
        <v>0</v>
      </c>
      <c r="BS318" s="29">
        <f>январь!BP318+февраль!BP318+март!BP318+апрель!BP318+май!BP318+июнь!BP318+июль!BP318+август!BP318+сентябрь!BP318+октябрь!BP318+ноябрь!BP318+декабрь!BP318</f>
        <v>9</v>
      </c>
      <c r="BT318" s="36">
        <f>январь!BQ318+февраль!BQ318+март!BQ318+апрель!BQ318+май!BQ318+июнь!BQ318+июль!BQ318+август!BQ318+сентябрь!BQ318+октябрь!BQ318+ноябрь!BQ318+декабрь!BQ318</f>
        <v>9.1180000000000003</v>
      </c>
      <c r="BU318" s="29">
        <f>январь!BR318+февраль!BR318+март!BR318+апрель!BR318+май!BR318+июнь!BR318+июль!BR318+август!BR318+сентябрь!BR318+октябрь!BR318+ноябрь!BR318+декабрь!BR318</f>
        <v>0</v>
      </c>
      <c r="BV318" s="36">
        <f>январь!BS318+февраль!BS318+март!BS318+апрель!BS318+май!BS318+июнь!BS318+июль!BS318+август!BS318+сентябрь!BS318+октябрь!BS318+ноябрь!BS318+декабрь!BS318</f>
        <v>0</v>
      </c>
      <c r="BW318" s="36">
        <f>январь!BT318+февраль!BT318+март!BT318+апрель!BT318+май!BT318+июнь!BT318+июль!BT318+август!BT318+сентябрь!BT318+октябрь!BT318+ноябрь!BT318+декабрь!BT318</f>
        <v>0</v>
      </c>
      <c r="BX318" s="36">
        <f>январь!BU318+февраль!BU318+март!BU318+апрель!BU318+май!BU318+июнь!BU318+июль!BU318+август!BU318+сентябрь!BU318+октябрь!BU318+ноябрь!BU318+декабрь!BU318</f>
        <v>0</v>
      </c>
      <c r="BY318" s="36">
        <f>январь!BV318+февраль!BV318+март!BV318+апрель!BV318+май!BV318+июнь!BV318+июль!BV318+август!BV318+сентябрь!BV318+октябрь!BV318+ноябрь!BV318+декабрь!BV318</f>
        <v>0</v>
      </c>
      <c r="BZ318" s="77">
        <v>2</v>
      </c>
    </row>
    <row r="319" spans="1:78" x14ac:dyDescent="0.25">
      <c r="A319" s="16">
        <v>317</v>
      </c>
      <c r="B319" s="16">
        <v>3</v>
      </c>
      <c r="C319" s="37" t="s">
        <v>769</v>
      </c>
      <c r="D319" s="51">
        <v>185.21792382608695</v>
      </c>
      <c r="E319" s="25">
        <v>110.25076600000001</v>
      </c>
      <c r="F319" s="26">
        <f t="shared" si="12"/>
        <v>279.67568982608697</v>
      </c>
      <c r="G319" s="26">
        <f t="shared" si="13"/>
        <v>169.42492382608694</v>
      </c>
      <c r="H319" s="26">
        <f t="shared" si="14"/>
        <v>15.792999999999999</v>
      </c>
      <c r="I319" s="36">
        <f>январь!F319+февраль!F319+март!F319+апрель!F319+май!F319+июнь!F319+июль!F319+август!F319+сентябрь!F319+октябрь!F319+ноябрь!F319+декабрь!F319</f>
        <v>0</v>
      </c>
      <c r="J319" s="36">
        <f>январь!G319+февраль!G319+март!G319+апрель!G319+май!G319+июнь!G319+июль!G319+август!G319+сентябрь!G319+октябрь!G319+ноябрь!G319+декабрь!G319</f>
        <v>0</v>
      </c>
      <c r="K319" s="36">
        <f>январь!H319+февраль!H319+март!H319+апрель!H319+май!H319+июнь!H319+июль!H319+август!H319+сентябрь!H319+октябрь!H319+ноябрь!H319+декабрь!H319</f>
        <v>0</v>
      </c>
      <c r="L319" s="27">
        <f>январь!I319+февраль!I319+март!I319+апрель!I319+май!I319+июнь!I319+июль!I319+август!I319+сентябрь!I319+октябрь!I319+ноябрь!I319+декабрь!I319</f>
        <v>0</v>
      </c>
      <c r="M319" s="36">
        <f>январь!J319+февраль!J319+март!J319+апрель!J319+май!J319+июнь!J319+июль!J319+август!J319+сентябрь!J319+октябрь!J319+ноябрь!J319+декабрь!J319</f>
        <v>0</v>
      </c>
      <c r="N319" s="36">
        <f>январь!K319+февраль!K319+март!K319+апрель!K319+май!K319+июнь!K319+июль!K319+август!K319+сентябрь!K319+октябрь!K319+ноябрь!K319+декабрь!K319</f>
        <v>0</v>
      </c>
      <c r="O319" s="36">
        <f>январь!L319+февраль!L319+март!L319+апрель!L319+май!L319+июнь!L319+июль!L319+август!L319+сентябрь!L319+октябрь!L319+ноябрь!L319+декабрь!L319</f>
        <v>0</v>
      </c>
      <c r="P319" s="36">
        <f>январь!M319+февраль!M319+март!M319+апрель!M319+май!M319+июнь!M319+июль!M319+август!M319+сентябрь!M319+октябрь!M319+ноябрь!M319+декабрь!M319</f>
        <v>0</v>
      </c>
      <c r="Q319" s="36">
        <f>январь!N319+февраль!N319+март!N319+апрель!N319+май!N319+июнь!N319+июль!N319+август!N319+сентябрь!N319+октябрь!N319+ноябрь!N319+декабрь!N319</f>
        <v>0</v>
      </c>
      <c r="R319" s="29">
        <f>январь!O319+февраль!O319+март!O319+апрель!O319+май!O319+июнь!O319+июль!O319+август!O319+сентябрь!O319+октябрь!O319+ноябрь!O319+декабрь!O319</f>
        <v>0</v>
      </c>
      <c r="S319" s="36">
        <f>январь!P319+февраль!P319+март!P319+апрель!P319+май!P319+июнь!P319+июль!P319+август!P319+сентябрь!P319+октябрь!P319+ноябрь!P319+декабрь!P319</f>
        <v>0</v>
      </c>
      <c r="T319" s="29">
        <f>январь!Q319+февраль!Q319+март!Q319+апрель!Q319+май!Q319+июнь!Q319+июль!Q319+август!Q319+сентябрь!Q319+октябрь!Q319+ноябрь!Q319+декабрь!Q319</f>
        <v>0</v>
      </c>
      <c r="U319" s="36">
        <f>январь!R319+февраль!R319+март!R319+апрель!R319+май!R319+июнь!R319+июль!R319+август!R319+сентябрь!R319+октябрь!R319+ноябрь!R319+декабрь!R319</f>
        <v>0</v>
      </c>
      <c r="V319" s="36">
        <f>январь!S319+февраль!S319+март!S319+апрель!S319+май!S319+июнь!S319+июль!S319+август!S319+сентябрь!S319+октябрь!S319+ноябрь!S319+декабрь!S319</f>
        <v>0</v>
      </c>
      <c r="W319" s="36">
        <f>январь!T319+февраль!T319+март!T319+апрель!T319+май!T319+июнь!T319+июль!T319+август!T319+сентябрь!T319+октябрь!T319+ноябрь!T319+декабрь!T319</f>
        <v>0</v>
      </c>
      <c r="X319" s="36">
        <f>январь!U319+февраль!U319+март!U319+апрель!U319+май!U319+июнь!U319+июль!U319+август!U319+сентябрь!U319+октябрь!U319+ноябрь!U319+декабрь!U319</f>
        <v>0</v>
      </c>
      <c r="Y319" s="36">
        <f>январь!V319+февраль!V319+март!V319+апрель!V319+май!V319+июнь!V319+июль!V319+август!V319+сентябрь!V319+октябрь!V319+ноябрь!V319+декабрь!V319</f>
        <v>0</v>
      </c>
      <c r="Z319" s="36">
        <f>январь!W319+февраль!W319+март!W319+апрель!W319+май!W319+июнь!W319+июль!W319+август!W319+сентябрь!W319+октябрь!W319+ноябрь!W319+декабрь!W319</f>
        <v>0</v>
      </c>
      <c r="AA319" s="36">
        <f>январь!X319+февраль!X319+март!X319+апрель!X319+май!X319+июнь!X319+июль!X319+август!X319+сентябрь!X319+октябрь!X319+ноябрь!X319+декабрь!X319</f>
        <v>0</v>
      </c>
      <c r="AB319" s="29">
        <f>январь!Y319+февраль!Y319+март!Y319+апрель!Y319+май!Y319+июнь!Y319+июль!Y319+август!Y319+сентябрь!Y319+октябрь!Y319+ноябрь!Y319+декабрь!Y319</f>
        <v>0</v>
      </c>
      <c r="AC319" s="36">
        <f>январь!Z319+февраль!Z319+март!Z319+апрель!Z319+май!Z319+июнь!Z319+июль!Z319+август!Z319+сентябрь!Z319+октябрь!Z319+ноябрь!Z319+декабрь!Z319</f>
        <v>0</v>
      </c>
      <c r="AD319" s="66" t="str">
        <f>CONCATENATE(январь!AA319,$BZ$1,февраль!AA319,$BZ$1,март!AA319,$BZ$1,апрель!AA319,$BZ$1,май!AA319,$BZ$1,июнь!AA319,$BZ$1,июль!AA319,$BZ$1,август!AA319,$BZ$1,сентябрь!AA319,$BZ$1,октябрь!AA319,$BZ$1,ноябрь!AA319,$BZ$1,декабрь!AA319)</f>
        <v xml:space="preserve">           </v>
      </c>
      <c r="AE319" s="36">
        <f>январь!AB319+февраль!AB319+март!AB319+апрель!AB319+май!AB319+июнь!AB319+июль!AB319+август!AB319+сентябрь!AB319+октябрь!AB319+ноябрь!AB319+декабрь!AB319</f>
        <v>0</v>
      </c>
      <c r="AF319" s="36">
        <f>январь!AC319+февраль!AC319+март!AC319+апрель!AC319+май!AC319+июнь!AC319+июль!AC319+август!AC319+сентябрь!AC319+октябрь!AC319+ноябрь!AC319+декабрь!AC319</f>
        <v>0</v>
      </c>
      <c r="AG319" s="36">
        <f>январь!AD319+февраль!AD319+март!AD319+апрель!AD319+май!AD319+июнь!AD319+июль!AD319+август!AD319+сентябрь!AD319+октябрь!AD319+ноябрь!AD319+декабрь!AD319</f>
        <v>0</v>
      </c>
      <c r="AH319" s="36">
        <f>январь!AE319+февраль!AE319+март!AE319+апрель!AE319+май!AE319+июнь!AE319+июль!AE319+август!AE319+сентябрь!AE319+октябрь!AE319+ноябрь!AE319+декабрь!AE319</f>
        <v>0</v>
      </c>
      <c r="AI319" s="36">
        <f>январь!AF319+февраль!AF319+март!AF319+апрель!AF319+май!AF319+июнь!AF319+июль!AF319+август!AF319+сентябрь!AF319+октябрь!AF319+ноябрь!AF319+декабрь!AF319</f>
        <v>0</v>
      </c>
      <c r="AJ319" s="36">
        <f>январь!AG319+февраль!AG319+март!AG319+апрель!AG319+май!AG319+июнь!AG319+июль!AG319+август!AG319+сентябрь!AG319+октябрь!AG319+ноябрь!AG319+декабрь!AG319</f>
        <v>0</v>
      </c>
      <c r="AK319" s="29">
        <f>январь!AH319+февраль!AH319+март!AH319+апрель!AH319+май!AH319+июнь!AH319+июль!AH319+август!AH319+сентябрь!AH319+октябрь!AH319+ноябрь!AH319+декабрь!AH319</f>
        <v>0</v>
      </c>
      <c r="AL319" s="36">
        <f>январь!AI319+февраль!AI319+март!AI319+апрель!AI319+май!AI319+июнь!AI319+июль!AI319+август!AI319+сентябрь!AI319+октябрь!AI319+ноябрь!AI319+декабрь!AI319</f>
        <v>0</v>
      </c>
      <c r="AM319" s="29">
        <f>январь!AJ319+февраль!AJ319+март!AJ319+апрель!AJ319+май!AJ319+июнь!AJ319+июль!AJ319+август!AJ319+сентябрь!AJ319+октябрь!AJ319+ноябрь!AJ319+декабрь!AJ319</f>
        <v>0</v>
      </c>
      <c r="AN319" s="36">
        <f>январь!AK319+февраль!AK319+март!AK319+апрель!AK319+май!AK319+июнь!AK319+июль!AK319+август!AK319+сентябрь!AK319+октябрь!AK319+ноябрь!AK319+декабрь!AK319</f>
        <v>0</v>
      </c>
      <c r="AO319" s="36">
        <f>январь!AL319+февраль!AL319+март!AL319+апрель!AL319+май!AL319+июнь!AL319+июль!AL319+август!AL319+сентябрь!AL319+октябрь!AL319+ноябрь!AL319+декабрь!AL319</f>
        <v>0</v>
      </c>
      <c r="AP319" s="36">
        <f>январь!AM319+февраль!AM319+март!AM319+апрель!AM319+май!AM319+июнь!AM319+июль!AM319+август!AM319+сентябрь!AM319+октябрь!AM319+ноябрь!AM319+декабрь!AM319</f>
        <v>0</v>
      </c>
      <c r="AQ319" s="29">
        <f>январь!AN319+февраль!AN319+март!AN319+апрель!AN319+май!AN319+июнь!AN319+июль!AN319+август!AN319+сентябрь!AN319+октябрь!AN319+ноябрь!AN319+декабрь!AN319</f>
        <v>0</v>
      </c>
      <c r="AR319" s="36">
        <f>январь!AO319+февраль!AO319+март!AO319+апрель!AO319+май!AO319+июнь!AO319+июль!AO319+август!AO319+сентябрь!AO319+октябрь!AO319+ноябрь!AO319+декабрь!AO319</f>
        <v>0</v>
      </c>
      <c r="AS319" s="29">
        <f>январь!AP319+февраль!AP319+март!AP319+апрель!AP319+май!AP319+июнь!AP319+июль!AP319+август!AP319+сентябрь!AP319+октябрь!AP319+ноябрь!AP319+декабрь!AP319</f>
        <v>0</v>
      </c>
      <c r="AT319" s="36">
        <f>январь!AQ319+февраль!AQ319+март!AQ319+апрель!AQ319+май!AQ319+июнь!AQ319+июль!AQ319+август!AQ319+сентябрь!AQ319+октябрь!AQ319+ноябрь!AQ319+декабрь!AQ319</f>
        <v>0</v>
      </c>
      <c r="AU319" s="29">
        <f>январь!AR319+февраль!AR319+март!AR319+апрель!AR319+май!AR319+июнь!AR319+июль!AR319+август!AR319+сентябрь!AR319+октябрь!AR319+ноябрь!AR319+декабрь!AR319</f>
        <v>0</v>
      </c>
      <c r="AV319" s="36">
        <f>январь!AS319+февраль!AS319+март!AS319+апрель!AS319+май!AS319+июнь!AS319+июль!AS319+август!AS319+сентябрь!AS319+октябрь!AS319+ноябрь!AS319+декабрь!AS319</f>
        <v>0</v>
      </c>
      <c r="AW319" s="36">
        <f>январь!AT319+февраль!AT319+март!AT319+апрель!AT319+май!AT319+июнь!AT319+июль!AT319+август!AT319+сентябрь!AT319+октябрь!AT319+ноябрь!AT319+декабрь!AT319</f>
        <v>0</v>
      </c>
      <c r="AX319" s="36">
        <f>январь!AU319+февраль!AU319+март!AU319+апрель!AU319+май!AU319+июнь!AU319+июль!AU319+август!AU319+сентябрь!AU319+октябрь!AU319+ноябрь!AU319+декабрь!AU319</f>
        <v>0</v>
      </c>
      <c r="AY319" s="29">
        <f>январь!AV319+февраль!AV319+март!AV319+апрель!AV319+май!AV319+июнь!AV319+июль!AV319+август!AV319+сентябрь!AV319+октябрь!AV319+ноябрь!AV319+декабрь!AV319</f>
        <v>0</v>
      </c>
      <c r="AZ319" s="36">
        <f>январь!AW319+февраль!AW319+март!AW319+апрель!AW319+май!AW319+июнь!AW319+июль!AW319+август!AW319+сентябрь!AW319+октябрь!AW319+ноябрь!AW319+декабрь!AW319</f>
        <v>0</v>
      </c>
      <c r="BA319" s="36">
        <f>январь!AX319+февраль!AX319+март!AX319+апрель!AX319+май!AX319+июнь!AX319+июль!AX319+август!AX319+сентябрь!AX319+октябрь!AX319+ноябрь!AX319+декабрь!AX319</f>
        <v>0</v>
      </c>
      <c r="BB319" s="36">
        <f>январь!AY319+февраль!AY319+март!AY319+апрель!AY319+май!AY319+июнь!AY319+июль!AY319+август!AY319+сентябрь!AY319+октябрь!AY319+ноябрь!AY319+декабрь!AY319</f>
        <v>0</v>
      </c>
      <c r="BC319" s="29">
        <f>январь!AZ319+февраль!AZ319+март!AZ319+апрель!AZ319+май!AZ319+июнь!AZ319+июль!AZ319+август!AZ319+сентябрь!AZ319+октябрь!AZ319+ноябрь!AZ319+декабрь!AZ319</f>
        <v>0</v>
      </c>
      <c r="BD319" s="36">
        <f>январь!BA319+февраль!BA319+март!BA319+апрель!BA319+май!BA319+июнь!BA319+июль!BA319+август!BA319+сентябрь!BA319+октябрь!BA319+ноябрь!BA319+декабрь!BA319</f>
        <v>0</v>
      </c>
      <c r="BE319" s="36">
        <f>январь!BB319+февраль!BB319+март!BB319+апрель!BB319+май!BB319+июнь!BB319+июль!BB319+август!BB319+сентябрь!BB319+октябрь!BB319+ноябрь!BB319+декабрь!BB319</f>
        <v>0</v>
      </c>
      <c r="BF319" s="36">
        <f>январь!BC319+февраль!BC319+март!BC319+апрель!BC319+май!BC319+июнь!BC319+июль!BC319+август!BC319+сентябрь!BC319+октябрь!BC319+ноябрь!BC319+декабрь!BC319</f>
        <v>0</v>
      </c>
      <c r="BG319" s="36">
        <f>январь!BD319+февраль!BD319+март!BD319+апрель!BD319+май!BD319+июнь!BD319+июль!BD319+август!BD319+сентябрь!BD319+октябрь!BD319+ноябрь!BD319+декабрь!BD319</f>
        <v>0</v>
      </c>
      <c r="BH319" s="36">
        <f>январь!BE319+февраль!BE319+март!BE319+апрель!BE319+май!BE319+июнь!BE319+июль!BE319+август!BE319+сентябрь!BE319+октябрь!BE319+ноябрь!BE319+декабрь!BE319</f>
        <v>0</v>
      </c>
      <c r="BI319" s="36">
        <f>январь!BF319+февраль!BF319+март!BF319+апрель!BF319+май!BF319+июнь!BF319+июль!BF319+август!BF319+сентябрь!BF319+октябрь!BF319+ноябрь!BF319+декабрь!BF319</f>
        <v>0.01</v>
      </c>
      <c r="BJ319" s="36">
        <f>январь!BG319+февраль!BG319+март!BG319+апрель!BG319+май!BG319+июнь!BG319+июль!BG319+август!BG319+сентябрь!BG319+октябрь!BG319+ноябрь!BG319+декабрь!BG319</f>
        <v>10.818</v>
      </c>
      <c r="BK319" s="36">
        <f>январь!BH319+февраль!BH319+март!BH319+апрель!BH319+май!BH319+июнь!BH319+июль!BH319+август!BH319+сентябрь!BH319+октябрь!BH319+ноябрь!BH319+декабрь!BH319</f>
        <v>0</v>
      </c>
      <c r="BL319" s="36">
        <f>январь!BI319+февраль!BI319+март!BI319+апрель!BI319+май!BI319+июнь!BI319+июль!BI319+август!BI319+сентябрь!BI319+октябрь!BI319+ноябрь!BI319+декабрь!BI319</f>
        <v>0</v>
      </c>
      <c r="BM319" s="29">
        <f>январь!BJ319+февраль!BJ319+март!BJ319+апрель!BJ319+май!BJ319+июнь!BJ319+июль!BJ319+август!BJ319+сентябрь!BJ319+октябрь!BJ319+ноябрь!BJ319+декабрь!BJ319</f>
        <v>0</v>
      </c>
      <c r="BN319" s="36">
        <f>январь!BK319+февраль!BK319+март!BK319+апрель!BK319+май!BK319+июнь!BK319+июль!BK319+август!BK319+сентябрь!BK319+октябрь!BK319+ноябрь!BK319+декабрь!BK319</f>
        <v>0</v>
      </c>
      <c r="BO319" s="29">
        <f>январь!BL319+февраль!BL319+март!BL319+апрель!BL319+май!BL319+июнь!BL319+июль!BL319+август!BL319+сентябрь!BL319+октябрь!BL319+ноябрь!BL319+декабрь!BL319</f>
        <v>0</v>
      </c>
      <c r="BP319" s="36">
        <f>январь!BM319+февраль!BM319+март!BM319+апрель!BM319+май!BM319+июнь!BM319+июль!BM319+август!BM319+сентябрь!BM319+октябрь!BM319+ноябрь!BM319+декабрь!BM319</f>
        <v>0</v>
      </c>
      <c r="BQ319" s="36">
        <f>январь!BN319+февраль!BN319+март!BN319+апрель!BN319+май!BN319+июнь!BN319+июль!BN319+август!BN319+сентябрь!BN319+октябрь!BN319+ноябрь!BN319+декабрь!BN319</f>
        <v>0</v>
      </c>
      <c r="BR319" s="36">
        <f>январь!BO319+февраль!BO319+март!BO319+апрель!BO319+май!BO319+июнь!BO319+июль!BO319+август!BO319+сентябрь!BO319+октябрь!BO319+ноябрь!BO319+декабрь!BO319</f>
        <v>0</v>
      </c>
      <c r="BS319" s="29">
        <f>январь!BP319+февраль!BP319+март!BP319+апрель!BP319+май!BP319+июнь!BP319+июль!BP319+август!BP319+сентябрь!BP319+октябрь!BP319+ноябрь!BP319+декабрь!BP319</f>
        <v>0</v>
      </c>
      <c r="BT319" s="36">
        <f>январь!BQ319+февраль!BQ319+март!BQ319+апрель!BQ319+май!BQ319+июнь!BQ319+июль!BQ319+август!BQ319+сентябрь!BQ319+октябрь!BQ319+ноябрь!BQ319+декабрь!BQ319</f>
        <v>0</v>
      </c>
      <c r="BU319" s="29">
        <f>январь!BR319+февраль!BR319+март!BR319+апрель!BR319+май!BR319+июнь!BR319+июль!BR319+август!BR319+сентябрь!BR319+октябрь!BR319+ноябрь!BR319+декабрь!BR319</f>
        <v>0</v>
      </c>
      <c r="BV319" s="36">
        <f>январь!BS319+февраль!BS319+март!BS319+апрель!BS319+май!BS319+июнь!BS319+июль!BS319+август!BS319+сентябрь!BS319+октябрь!BS319+ноябрь!BS319+декабрь!BS319</f>
        <v>0</v>
      </c>
      <c r="BW319" s="36">
        <f>январь!BT319+февраль!BT319+март!BT319+апрель!BT319+май!BT319+июнь!BT319+июль!BT319+август!BT319+сентябрь!BT319+октябрь!BT319+ноябрь!BT319+декабрь!BT319</f>
        <v>0</v>
      </c>
      <c r="BX319" s="36">
        <f>январь!BU319+февраль!BU319+март!BU319+апрель!BU319+май!BU319+июнь!BU319+июль!BU319+август!BU319+сентябрь!BU319+октябрь!BU319+ноябрь!BU319+декабрь!BU319</f>
        <v>0</v>
      </c>
      <c r="BY319" s="36">
        <f>январь!BV319+февраль!BV319+март!BV319+апрель!BV319+май!BV319+июнь!BV319+июль!BV319+август!BV319+сентябрь!BV319+октябрь!BV319+ноябрь!BV319+декабрь!BV319</f>
        <v>4.9750000000000005</v>
      </c>
      <c r="BZ319" s="77">
        <v>1</v>
      </c>
    </row>
    <row r="320" spans="1:78" x14ac:dyDescent="0.25">
      <c r="A320" s="16">
        <v>318</v>
      </c>
      <c r="B320" s="16">
        <v>3</v>
      </c>
      <c r="C320" s="37" t="s">
        <v>770</v>
      </c>
      <c r="D320" s="51">
        <v>144.83774030917874</v>
      </c>
      <c r="E320" s="25">
        <v>362.82703199999997</v>
      </c>
      <c r="F320" s="26">
        <f t="shared" si="12"/>
        <v>479.20977230917873</v>
      </c>
      <c r="G320" s="26">
        <f t="shared" si="13"/>
        <v>116.38274030917874</v>
      </c>
      <c r="H320" s="26">
        <f t="shared" si="14"/>
        <v>28.455000000000002</v>
      </c>
      <c r="I320" s="36">
        <f>январь!F320+февраль!F320+март!F320+апрель!F320+май!F320+июнь!F320+июль!F320+август!F320+сентябрь!F320+октябрь!F320+ноябрь!F320+декабрь!F320</f>
        <v>0</v>
      </c>
      <c r="J320" s="36">
        <f>январь!G320+февраль!G320+март!G320+апрель!G320+май!G320+июнь!G320+июль!G320+август!G320+сентябрь!G320+октябрь!G320+ноябрь!G320+декабрь!G320</f>
        <v>0</v>
      </c>
      <c r="K320" s="36">
        <f>январь!H320+февраль!H320+март!H320+апрель!H320+май!H320+июнь!H320+июль!H320+август!H320+сентябрь!H320+октябрь!H320+ноябрь!H320+декабрь!H320</f>
        <v>0</v>
      </c>
      <c r="L320" s="27">
        <f>январь!I320+февраль!I320+март!I320+апрель!I320+май!I320+июнь!I320+июль!I320+август!I320+сентябрь!I320+октябрь!I320+ноябрь!I320+декабрь!I320</f>
        <v>0</v>
      </c>
      <c r="M320" s="36">
        <f>январь!J320+февраль!J320+март!J320+апрель!J320+май!J320+июнь!J320+июль!J320+август!J320+сентябрь!J320+октябрь!J320+ноябрь!J320+декабрь!J320</f>
        <v>0</v>
      </c>
      <c r="N320" s="36">
        <f>январь!K320+февраль!K320+март!K320+апрель!K320+май!K320+июнь!K320+июль!K320+август!K320+сентябрь!K320+октябрь!K320+ноябрь!K320+декабрь!K320</f>
        <v>0</v>
      </c>
      <c r="O320" s="36">
        <f>январь!L320+февраль!L320+март!L320+апрель!L320+май!L320+июнь!L320+июль!L320+август!L320+сентябрь!L320+октябрь!L320+ноябрь!L320+декабрь!L320</f>
        <v>0</v>
      </c>
      <c r="P320" s="36">
        <f>январь!M320+февраль!M320+март!M320+апрель!M320+май!M320+июнь!M320+июль!M320+август!M320+сентябрь!M320+октябрь!M320+ноябрь!M320+декабрь!M320</f>
        <v>0</v>
      </c>
      <c r="Q320" s="36">
        <f>январь!N320+февраль!N320+март!N320+апрель!N320+май!N320+июнь!N320+июль!N320+август!N320+сентябрь!N320+октябрь!N320+ноябрь!N320+декабрь!N320</f>
        <v>0</v>
      </c>
      <c r="R320" s="29">
        <f>январь!O320+февраль!O320+март!O320+апрель!O320+май!O320+июнь!O320+июль!O320+август!O320+сентябрь!O320+октябрь!O320+ноябрь!O320+декабрь!O320</f>
        <v>0</v>
      </c>
      <c r="S320" s="36">
        <f>январь!P320+февраль!P320+март!P320+апрель!P320+май!P320+июнь!P320+июль!P320+август!P320+сентябрь!P320+октябрь!P320+ноябрь!P320+декабрь!P320</f>
        <v>0</v>
      </c>
      <c r="T320" s="29">
        <f>январь!Q320+февраль!Q320+март!Q320+апрель!Q320+май!Q320+июнь!Q320+июль!Q320+август!Q320+сентябрь!Q320+октябрь!Q320+ноябрь!Q320+декабрь!Q320</f>
        <v>0</v>
      </c>
      <c r="U320" s="36">
        <f>январь!R320+февраль!R320+март!R320+апрель!R320+май!R320+июнь!R320+июль!R320+август!R320+сентябрь!R320+октябрь!R320+ноябрь!R320+декабрь!R320</f>
        <v>0</v>
      </c>
      <c r="V320" s="36">
        <f>январь!S320+февраль!S320+март!S320+апрель!S320+май!S320+июнь!S320+июль!S320+август!S320+сентябрь!S320+октябрь!S320+ноябрь!S320+декабрь!S320</f>
        <v>0</v>
      </c>
      <c r="W320" s="36">
        <f>январь!T320+февраль!T320+март!T320+апрель!T320+май!T320+июнь!T320+июль!T320+август!T320+сентябрь!T320+октябрь!T320+ноябрь!T320+декабрь!T320</f>
        <v>0</v>
      </c>
      <c r="X320" s="36">
        <f>январь!U320+февраль!U320+март!U320+апрель!U320+май!U320+июнь!U320+июль!U320+август!U320+сентябрь!U320+октябрь!U320+ноябрь!U320+декабрь!U320</f>
        <v>4.0000000000000001E-3</v>
      </c>
      <c r="Y320" s="36">
        <f>январь!V320+февраль!V320+март!V320+апрель!V320+май!V320+июнь!V320+июль!V320+август!V320+сентябрь!V320+октябрь!V320+ноябрь!V320+декабрь!V320</f>
        <v>6.3440000000000003</v>
      </c>
      <c r="Z320" s="36">
        <f>январь!W320+февраль!W320+март!W320+апрель!W320+май!W320+июнь!W320+июль!W320+август!W320+сентябрь!W320+октябрь!W320+ноябрь!W320+декабрь!W320</f>
        <v>0</v>
      </c>
      <c r="AA320" s="36">
        <f>январь!X320+февраль!X320+март!X320+апрель!X320+май!X320+июнь!X320+июль!X320+август!X320+сентябрь!X320+октябрь!X320+ноябрь!X320+декабрь!X320</f>
        <v>0</v>
      </c>
      <c r="AB320" s="29">
        <f>январь!Y320+февраль!Y320+март!Y320+апрель!Y320+май!Y320+июнь!Y320+июль!Y320+август!Y320+сентябрь!Y320+октябрь!Y320+ноябрь!Y320+декабрь!Y320</f>
        <v>0</v>
      </c>
      <c r="AC320" s="36">
        <f>январь!Z320+февраль!Z320+март!Z320+апрель!Z320+май!Z320+июнь!Z320+июль!Z320+август!Z320+сентябрь!Z320+октябрь!Z320+ноябрь!Z320+декабрь!Z320</f>
        <v>0</v>
      </c>
      <c r="AD320" s="66" t="str">
        <f>CONCATENATE(январь!AA320,$BZ$1,февраль!AA320,$BZ$1,март!AA320,$BZ$1,апрель!AA320,$BZ$1,май!AA320,$BZ$1,июнь!AA320,$BZ$1,июль!AA320,$BZ$1,август!AA320,$BZ$1,сентябрь!AA320,$BZ$1,октябрь!AA320,$BZ$1,ноябрь!AA320,$BZ$1,декабрь!AA320)</f>
        <v xml:space="preserve">           </v>
      </c>
      <c r="AE320" s="36">
        <f>январь!AB320+февраль!AB320+март!AB320+апрель!AB320+май!AB320+июнь!AB320+июль!AB320+август!AB320+сентябрь!AB320+октябрь!AB320+ноябрь!AB320+декабрь!AB320</f>
        <v>0</v>
      </c>
      <c r="AF320" s="36">
        <f>январь!AC320+февраль!AC320+март!AC320+апрель!AC320+май!AC320+июнь!AC320+июль!AC320+август!AC320+сентябрь!AC320+октябрь!AC320+ноябрь!AC320+декабрь!AC320</f>
        <v>0</v>
      </c>
      <c r="AG320" s="36">
        <f>январь!AD320+февраль!AD320+март!AD320+апрель!AD320+май!AD320+июнь!AD320+июль!AD320+август!AD320+сентябрь!AD320+октябрь!AD320+ноябрь!AD320+декабрь!AD320</f>
        <v>0</v>
      </c>
      <c r="AH320" s="36">
        <f>январь!AE320+февраль!AE320+март!AE320+апрель!AE320+май!AE320+июнь!AE320+июль!AE320+август!AE320+сентябрь!AE320+октябрь!AE320+ноябрь!AE320+декабрь!AE320</f>
        <v>0</v>
      </c>
      <c r="AI320" s="36">
        <f>январь!AF320+февраль!AF320+март!AF320+апрель!AF320+май!AF320+июнь!AF320+июль!AF320+август!AF320+сентябрь!AF320+октябрь!AF320+ноябрь!AF320+декабрь!AF320</f>
        <v>0</v>
      </c>
      <c r="AJ320" s="36">
        <f>январь!AG320+февраль!AG320+март!AG320+апрель!AG320+май!AG320+июнь!AG320+июль!AG320+август!AG320+сентябрь!AG320+октябрь!AG320+ноябрь!AG320+декабрь!AG320</f>
        <v>0</v>
      </c>
      <c r="AK320" s="29">
        <f>январь!AH320+февраль!AH320+март!AH320+апрель!AH320+май!AH320+июнь!AH320+июль!AH320+август!AH320+сентябрь!AH320+октябрь!AH320+ноябрь!AH320+декабрь!AH320</f>
        <v>0</v>
      </c>
      <c r="AL320" s="36">
        <f>январь!AI320+февраль!AI320+март!AI320+апрель!AI320+май!AI320+июнь!AI320+июль!AI320+август!AI320+сентябрь!AI320+октябрь!AI320+ноябрь!AI320+декабрь!AI320</f>
        <v>0</v>
      </c>
      <c r="AM320" s="29">
        <f>январь!AJ320+февраль!AJ320+март!AJ320+апрель!AJ320+май!AJ320+июнь!AJ320+июль!AJ320+август!AJ320+сентябрь!AJ320+октябрь!AJ320+ноябрь!AJ320+декабрь!AJ320</f>
        <v>0</v>
      </c>
      <c r="AN320" s="36">
        <f>январь!AK320+февраль!AK320+март!AK320+апрель!AK320+май!AK320+июнь!AK320+июль!AK320+август!AK320+сентябрь!AK320+октябрь!AK320+ноябрь!AK320+декабрь!AK320</f>
        <v>0</v>
      </c>
      <c r="AO320" s="36">
        <f>январь!AL320+февраль!AL320+март!AL320+апрель!AL320+май!AL320+июнь!AL320+июль!AL320+август!AL320+сентябрь!AL320+октябрь!AL320+ноябрь!AL320+декабрь!AL320</f>
        <v>0</v>
      </c>
      <c r="AP320" s="36">
        <f>январь!AM320+февраль!AM320+март!AM320+апрель!AM320+май!AM320+июнь!AM320+июль!AM320+август!AM320+сентябрь!AM320+октябрь!AM320+ноябрь!AM320+декабрь!AM320</f>
        <v>0</v>
      </c>
      <c r="AQ320" s="29">
        <f>январь!AN320+февраль!AN320+март!AN320+апрель!AN320+май!AN320+июнь!AN320+июль!AN320+август!AN320+сентябрь!AN320+октябрь!AN320+ноябрь!AN320+декабрь!AN320</f>
        <v>0</v>
      </c>
      <c r="AR320" s="36">
        <f>январь!AO320+февраль!AO320+март!AO320+апрель!AO320+май!AO320+июнь!AO320+июль!AO320+август!AO320+сентябрь!AO320+октябрь!AO320+ноябрь!AO320+декабрь!AO320</f>
        <v>0</v>
      </c>
      <c r="AS320" s="29">
        <f>январь!AP320+февраль!AP320+март!AP320+апрель!AP320+май!AP320+июнь!AP320+июль!AP320+август!AP320+сентябрь!AP320+октябрь!AP320+ноябрь!AP320+декабрь!AP320</f>
        <v>0</v>
      </c>
      <c r="AT320" s="36">
        <f>январь!AQ320+февраль!AQ320+март!AQ320+апрель!AQ320+май!AQ320+июнь!AQ320+июль!AQ320+август!AQ320+сентябрь!AQ320+октябрь!AQ320+ноябрь!AQ320+декабрь!AQ320</f>
        <v>0</v>
      </c>
      <c r="AU320" s="29">
        <f>январь!AR320+февраль!AR320+март!AR320+апрель!AR320+май!AR320+июнь!AR320+июль!AR320+август!AR320+сентябрь!AR320+октябрь!AR320+ноябрь!AR320+декабрь!AR320</f>
        <v>0</v>
      </c>
      <c r="AV320" s="36">
        <f>январь!AS320+февраль!AS320+март!AS320+апрель!AS320+май!AS320+июнь!AS320+июль!AS320+август!AS320+сентябрь!AS320+октябрь!AS320+ноябрь!AS320+декабрь!AS320</f>
        <v>0</v>
      </c>
      <c r="AW320" s="36">
        <f>январь!AT320+февраль!AT320+март!AT320+апрель!AT320+май!AT320+июнь!AT320+июль!AT320+август!AT320+сентябрь!AT320+октябрь!AT320+ноябрь!AT320+декабрь!AT320</f>
        <v>0</v>
      </c>
      <c r="AX320" s="36">
        <f>январь!AU320+февраль!AU320+март!AU320+апрель!AU320+май!AU320+июнь!AU320+июль!AU320+август!AU320+сентябрь!AU320+октябрь!AU320+ноябрь!AU320+декабрь!AU320</f>
        <v>0</v>
      </c>
      <c r="AY320" s="29">
        <f>январь!AV320+февраль!AV320+март!AV320+апрель!AV320+май!AV320+июнь!AV320+июль!AV320+август!AV320+сентябрь!AV320+октябрь!AV320+ноябрь!AV320+декабрь!AV320</f>
        <v>0</v>
      </c>
      <c r="AZ320" s="36">
        <f>январь!AW320+февраль!AW320+март!AW320+апрель!AW320+май!AW320+июнь!AW320+июль!AW320+август!AW320+сентябрь!AW320+октябрь!AW320+ноябрь!AW320+декабрь!AW320</f>
        <v>0</v>
      </c>
      <c r="BA320" s="36">
        <f>январь!AX320+февраль!AX320+март!AX320+апрель!AX320+май!AX320+июнь!AX320+июль!AX320+август!AX320+сентябрь!AX320+октябрь!AX320+ноябрь!AX320+декабрь!AX320</f>
        <v>0</v>
      </c>
      <c r="BB320" s="36">
        <f>январь!AY320+февраль!AY320+март!AY320+апрель!AY320+май!AY320+июнь!AY320+июль!AY320+август!AY320+сентябрь!AY320+октябрь!AY320+ноябрь!AY320+декабрь!AY320</f>
        <v>0</v>
      </c>
      <c r="BC320" s="29">
        <f>январь!AZ320+февраль!AZ320+март!AZ320+апрель!AZ320+май!AZ320+июнь!AZ320+июль!AZ320+август!AZ320+сентябрь!AZ320+октябрь!AZ320+ноябрь!AZ320+декабрь!AZ320</f>
        <v>0</v>
      </c>
      <c r="BD320" s="36">
        <f>январь!BA320+февраль!BA320+март!BA320+апрель!BA320+май!BA320+июнь!BA320+июль!BA320+август!BA320+сентябрь!BA320+октябрь!BA320+ноябрь!BA320+декабрь!BA320</f>
        <v>0</v>
      </c>
      <c r="BE320" s="36">
        <f>январь!BB320+февраль!BB320+март!BB320+апрель!BB320+май!BB320+июнь!BB320+июль!BB320+август!BB320+сентябрь!BB320+октябрь!BB320+ноябрь!BB320+декабрь!BB320</f>
        <v>0</v>
      </c>
      <c r="BF320" s="36">
        <f>январь!BC320+февраль!BC320+март!BC320+апрель!BC320+май!BC320+июнь!BC320+июль!BC320+август!BC320+сентябрь!BC320+октябрь!BC320+ноябрь!BC320+декабрь!BC320</f>
        <v>0</v>
      </c>
      <c r="BG320" s="36">
        <f>январь!BD320+февраль!BD320+март!BD320+апрель!BD320+май!BD320+июнь!BD320+июль!BD320+август!BD320+сентябрь!BD320+октябрь!BD320+ноябрь!BD320+декабрь!BD320</f>
        <v>0</v>
      </c>
      <c r="BH320" s="36">
        <f>январь!BE320+февраль!BE320+март!BE320+апрель!BE320+май!BE320+июнь!BE320+июль!BE320+август!BE320+сентябрь!BE320+октябрь!BE320+ноябрь!BE320+декабрь!BE320</f>
        <v>0</v>
      </c>
      <c r="BI320" s="36">
        <f>январь!BF320+февраль!BF320+март!BF320+апрель!BF320+май!BF320+июнь!BF320+июль!BF320+август!BF320+сентябрь!BF320+октябрь!BF320+ноябрь!BF320+декабрь!BF320</f>
        <v>0</v>
      </c>
      <c r="BJ320" s="36">
        <f>январь!BG320+февраль!BG320+март!BG320+апрель!BG320+май!BG320+июнь!BG320+июль!BG320+август!BG320+сентябрь!BG320+октябрь!BG320+ноябрь!BG320+декабрь!BG320</f>
        <v>0</v>
      </c>
      <c r="BK320" s="36">
        <f>январь!BH320+февраль!BH320+март!BH320+апрель!BH320+май!BH320+июнь!BH320+июль!BH320+август!BH320+сентябрь!BH320+октябрь!BH320+ноябрь!BH320+декабрь!BH320</f>
        <v>0</v>
      </c>
      <c r="BL320" s="36">
        <f>январь!BI320+февраль!BI320+март!BI320+апрель!BI320+май!BI320+июнь!BI320+июль!BI320+август!BI320+сентябрь!BI320+октябрь!BI320+ноябрь!BI320+декабрь!BI320</f>
        <v>0</v>
      </c>
      <c r="BM320" s="29">
        <f>январь!BJ320+февраль!BJ320+март!BJ320+апрель!BJ320+май!BJ320+июнь!BJ320+июль!BJ320+август!BJ320+сентябрь!BJ320+октябрь!BJ320+ноябрь!BJ320+декабрь!BJ320</f>
        <v>0</v>
      </c>
      <c r="BN320" s="36">
        <f>январь!BK320+февраль!BK320+март!BK320+апрель!BK320+май!BK320+июнь!BK320+июль!BK320+август!BK320+сентябрь!BK320+октябрь!BK320+ноябрь!BK320+декабрь!BK320</f>
        <v>0</v>
      </c>
      <c r="BO320" s="29">
        <f>январь!BL320+февраль!BL320+март!BL320+апрель!BL320+май!BL320+июнь!BL320+июль!BL320+август!BL320+сентябрь!BL320+октябрь!BL320+ноябрь!BL320+декабрь!BL320</f>
        <v>1</v>
      </c>
      <c r="BP320" s="36">
        <f>январь!BM320+февраль!BM320+март!BM320+апрель!BM320+май!BM320+июнь!BM320+июль!BM320+август!BM320+сентябрь!BM320+октябрь!BM320+ноябрь!BM320+декабрь!BM320</f>
        <v>1.119</v>
      </c>
      <c r="BQ320" s="36">
        <f>январь!BN320+февраль!BN320+март!BN320+апрель!BN320+май!BN320+июнь!BN320+июль!BN320+август!BN320+сентябрь!BN320+октябрь!BN320+ноябрь!BN320+декабрь!BN320</f>
        <v>0</v>
      </c>
      <c r="BR320" s="36">
        <f>январь!BO320+февраль!BO320+март!BO320+апрель!BO320+май!BO320+июнь!BO320+июль!BO320+август!BO320+сентябрь!BO320+октябрь!BO320+ноябрь!BO320+декабрь!BO320</f>
        <v>0</v>
      </c>
      <c r="BS320" s="29">
        <f>январь!BP320+февраль!BP320+март!BP320+апрель!BP320+май!BP320+июнь!BP320+июль!BP320+август!BP320+сентябрь!BP320+октябрь!BP320+ноябрь!BP320+декабрь!BP320</f>
        <v>0</v>
      </c>
      <c r="BT320" s="36">
        <f>январь!BQ320+февраль!BQ320+март!BQ320+апрель!BQ320+май!BQ320+июнь!BQ320+июль!BQ320+август!BQ320+сентябрь!BQ320+октябрь!BQ320+ноябрь!BQ320+декабрь!BQ320</f>
        <v>0</v>
      </c>
      <c r="BU320" s="29">
        <f>январь!BR320+февраль!BR320+март!BR320+апрель!BR320+май!BR320+июнь!BR320+июль!BR320+август!BR320+сентябрь!BR320+октябрь!BR320+ноябрь!BR320+декабрь!BR320</f>
        <v>0</v>
      </c>
      <c r="BV320" s="36">
        <f>январь!BS320+февраль!BS320+март!BS320+апрель!BS320+май!BS320+июнь!BS320+июль!BS320+август!BS320+сентябрь!BS320+октябрь!BS320+ноябрь!BS320+декабрь!BS320</f>
        <v>0</v>
      </c>
      <c r="BW320" s="36">
        <f>январь!BT320+февраль!BT320+март!BT320+апрель!BT320+май!BT320+июнь!BT320+июль!BT320+август!BT320+сентябрь!BT320+октябрь!BT320+ноябрь!BT320+декабрь!BT320</f>
        <v>0</v>
      </c>
      <c r="BX320" s="36">
        <f>январь!BU320+февраль!BU320+март!BU320+апрель!BU320+май!BU320+июнь!BU320+июль!BU320+август!BU320+сентябрь!BU320+октябрь!BU320+ноябрь!BU320+декабрь!BU320</f>
        <v>0</v>
      </c>
      <c r="BY320" s="36">
        <f>январь!BV320+февраль!BV320+март!BV320+апрель!BV320+май!BV320+июнь!BV320+июль!BV320+август!BV320+сентябрь!BV320+октябрь!BV320+ноябрь!BV320+декабрь!BV320</f>
        <v>20.992000000000001</v>
      </c>
      <c r="BZ320" s="77">
        <v>4</v>
      </c>
    </row>
    <row r="321" spans="1:78" x14ac:dyDescent="0.25">
      <c r="A321" s="16">
        <v>319</v>
      </c>
      <c r="B321" s="16">
        <v>3</v>
      </c>
      <c r="C321" s="37" t="s">
        <v>771</v>
      </c>
      <c r="D321" s="51">
        <v>301.59656428985505</v>
      </c>
      <c r="E321" s="25">
        <v>-433.975416</v>
      </c>
      <c r="F321" s="26">
        <f t="shared" si="12"/>
        <v>-167.36185171014495</v>
      </c>
      <c r="G321" s="26">
        <f t="shared" si="13"/>
        <v>266.61356428985505</v>
      </c>
      <c r="H321" s="26">
        <f t="shared" si="14"/>
        <v>34.983000000000004</v>
      </c>
      <c r="I321" s="36">
        <f>январь!F321+февраль!F321+март!F321+апрель!F321+май!F321+июнь!F321+июль!F321+август!F321+сентябрь!F321+октябрь!F321+ноябрь!F321+декабрь!F321</f>
        <v>0</v>
      </c>
      <c r="J321" s="36">
        <f>январь!G321+февраль!G321+март!G321+апрель!G321+май!G321+июнь!G321+июль!G321+август!G321+сентябрь!G321+октябрь!G321+ноябрь!G321+декабрь!G321</f>
        <v>0</v>
      </c>
      <c r="K321" s="36">
        <f>январь!H321+февраль!H321+март!H321+апрель!H321+май!H321+июнь!H321+июль!H321+август!H321+сентябрь!H321+октябрь!H321+ноябрь!H321+декабрь!H321</f>
        <v>0</v>
      </c>
      <c r="L321" s="27">
        <f>январь!I321+февраль!I321+март!I321+апрель!I321+май!I321+июнь!I321+июль!I321+август!I321+сентябрь!I321+октябрь!I321+ноябрь!I321+декабрь!I321</f>
        <v>0</v>
      </c>
      <c r="M321" s="36">
        <f>январь!J321+февраль!J321+март!J321+апрель!J321+май!J321+июнь!J321+июль!J321+август!J321+сентябрь!J321+октябрь!J321+ноябрь!J321+декабрь!J321</f>
        <v>0</v>
      </c>
      <c r="N321" s="36">
        <f>январь!K321+февраль!K321+март!K321+апрель!K321+май!K321+июнь!K321+июль!K321+август!K321+сентябрь!K321+октябрь!K321+ноябрь!K321+декабрь!K321</f>
        <v>0</v>
      </c>
      <c r="O321" s="36">
        <f>январь!L321+февраль!L321+март!L321+апрель!L321+май!L321+июнь!L321+июль!L321+август!L321+сентябрь!L321+октябрь!L321+ноябрь!L321+декабрь!L321</f>
        <v>0</v>
      </c>
      <c r="P321" s="36">
        <f>январь!M321+февраль!M321+март!M321+апрель!M321+май!M321+июнь!M321+июль!M321+август!M321+сентябрь!M321+октябрь!M321+ноябрь!M321+декабрь!M321</f>
        <v>0</v>
      </c>
      <c r="Q321" s="36">
        <f>январь!N321+февраль!N321+март!N321+апрель!N321+май!N321+июнь!N321+июль!N321+август!N321+сентябрь!N321+октябрь!N321+ноябрь!N321+декабрь!N321</f>
        <v>0</v>
      </c>
      <c r="R321" s="29">
        <f>январь!O321+февраль!O321+март!O321+апрель!O321+май!O321+июнь!O321+июль!O321+август!O321+сентябрь!O321+октябрь!O321+ноябрь!O321+декабрь!O321</f>
        <v>0</v>
      </c>
      <c r="S321" s="36">
        <f>январь!P321+февраль!P321+март!P321+апрель!P321+май!P321+июнь!P321+июль!P321+август!P321+сентябрь!P321+октябрь!P321+ноябрь!P321+декабрь!P321</f>
        <v>0</v>
      </c>
      <c r="T321" s="29">
        <f>январь!Q321+февраль!Q321+март!Q321+апрель!Q321+май!Q321+июнь!Q321+июль!Q321+август!Q321+сентябрь!Q321+октябрь!Q321+ноябрь!Q321+декабрь!Q321</f>
        <v>0</v>
      </c>
      <c r="U321" s="36">
        <f>январь!R321+февраль!R321+март!R321+апрель!R321+май!R321+июнь!R321+июль!R321+август!R321+сентябрь!R321+октябрь!R321+ноябрь!R321+декабрь!R321</f>
        <v>0</v>
      </c>
      <c r="V321" s="36">
        <f>январь!S321+февраль!S321+март!S321+апрель!S321+май!S321+июнь!S321+июль!S321+август!S321+сентябрь!S321+октябрь!S321+ноябрь!S321+декабрь!S321</f>
        <v>0</v>
      </c>
      <c r="W321" s="36">
        <f>январь!T321+февраль!T321+март!T321+апрель!T321+май!T321+июнь!T321+июль!T321+август!T321+сентябрь!T321+октябрь!T321+ноябрь!T321+декабрь!T321</f>
        <v>0</v>
      </c>
      <c r="X321" s="36">
        <f>январь!U321+февраль!U321+март!U321+апрель!U321+май!U321+июнь!U321+июль!U321+август!U321+сентябрь!U321+октябрь!U321+ноябрь!U321+декабрь!U321</f>
        <v>0</v>
      </c>
      <c r="Y321" s="36">
        <f>январь!V321+февраль!V321+март!V321+апрель!V321+май!V321+июнь!V321+июль!V321+август!V321+сентябрь!V321+октябрь!V321+ноябрь!V321+декабрь!V321</f>
        <v>0</v>
      </c>
      <c r="Z321" s="36">
        <f>январь!W321+февраль!W321+март!W321+апрель!W321+май!W321+июнь!W321+июль!W321+август!W321+сентябрь!W321+октябрь!W321+ноябрь!W321+декабрь!W321</f>
        <v>0</v>
      </c>
      <c r="AA321" s="36">
        <f>январь!X321+февраль!X321+март!X321+апрель!X321+май!X321+июнь!X321+июль!X321+август!X321+сентябрь!X321+октябрь!X321+ноябрь!X321+декабрь!X321</f>
        <v>0</v>
      </c>
      <c r="AB321" s="29">
        <f>январь!Y321+февраль!Y321+март!Y321+апрель!Y321+май!Y321+июнь!Y321+июль!Y321+август!Y321+сентябрь!Y321+октябрь!Y321+ноябрь!Y321+декабрь!Y321</f>
        <v>0</v>
      </c>
      <c r="AC321" s="36">
        <f>январь!Z321+февраль!Z321+март!Z321+апрель!Z321+май!Z321+июнь!Z321+июль!Z321+август!Z321+сентябрь!Z321+октябрь!Z321+ноябрь!Z321+декабрь!Z321</f>
        <v>0</v>
      </c>
      <c r="AD321" s="66" t="str">
        <f>CONCATENATE(январь!AA321,$BZ$1,февраль!AA321,$BZ$1,март!AA321,$BZ$1,апрель!AA321,$BZ$1,май!AA321,$BZ$1,июнь!AA321,$BZ$1,июль!AA321,$BZ$1,август!AA321,$BZ$1,сентябрь!AA321,$BZ$1,октябрь!AA321,$BZ$1,ноябрь!AA321,$BZ$1,декабрь!AA321)</f>
        <v xml:space="preserve">           </v>
      </c>
      <c r="AE321" s="36">
        <f>январь!AB321+февраль!AB321+март!AB321+апрель!AB321+май!AB321+июнь!AB321+июль!AB321+август!AB321+сентябрь!AB321+октябрь!AB321+ноябрь!AB321+декабрь!AB321</f>
        <v>0</v>
      </c>
      <c r="AF321" s="36">
        <f>январь!AC321+февраль!AC321+март!AC321+апрель!AC321+май!AC321+июнь!AC321+июль!AC321+август!AC321+сентябрь!AC321+октябрь!AC321+ноябрь!AC321+декабрь!AC321</f>
        <v>0</v>
      </c>
      <c r="AG321" s="36">
        <f>январь!AD321+февраль!AD321+март!AD321+апрель!AD321+май!AD321+июнь!AD321+июль!AD321+август!AD321+сентябрь!AD321+октябрь!AD321+ноябрь!AD321+декабрь!AD321</f>
        <v>0</v>
      </c>
      <c r="AH321" s="36">
        <f>январь!AE321+февраль!AE321+март!AE321+апрель!AE321+май!AE321+июнь!AE321+июль!AE321+август!AE321+сентябрь!AE321+октябрь!AE321+ноябрь!AE321+декабрь!AE321</f>
        <v>0</v>
      </c>
      <c r="AI321" s="36">
        <f>январь!AF321+февраль!AF321+март!AF321+апрель!AF321+май!AF321+июнь!AF321+июль!AF321+август!AF321+сентябрь!AF321+октябрь!AF321+ноябрь!AF321+декабрь!AF321</f>
        <v>0</v>
      </c>
      <c r="AJ321" s="36">
        <f>январь!AG321+февраль!AG321+март!AG321+апрель!AG321+май!AG321+июнь!AG321+июль!AG321+август!AG321+сентябрь!AG321+октябрь!AG321+ноябрь!AG321+декабрь!AG321</f>
        <v>0</v>
      </c>
      <c r="AK321" s="29">
        <f>январь!AH321+февраль!AH321+март!AH321+апрель!AH321+май!AH321+июнь!AH321+июль!AH321+август!AH321+сентябрь!AH321+октябрь!AH321+ноябрь!AH321+декабрь!AH321</f>
        <v>0</v>
      </c>
      <c r="AL321" s="36">
        <f>январь!AI321+февраль!AI321+март!AI321+апрель!AI321+май!AI321+июнь!AI321+июль!AI321+август!AI321+сентябрь!AI321+октябрь!AI321+ноябрь!AI321+декабрь!AI321</f>
        <v>0</v>
      </c>
      <c r="AM321" s="29">
        <f>январь!AJ321+февраль!AJ321+март!AJ321+апрель!AJ321+май!AJ321+июнь!AJ321+июль!AJ321+август!AJ321+сентябрь!AJ321+октябрь!AJ321+ноябрь!AJ321+декабрь!AJ321</f>
        <v>0</v>
      </c>
      <c r="AN321" s="36">
        <f>январь!AK321+февраль!AK321+март!AK321+апрель!AK321+май!AK321+июнь!AK321+июль!AK321+август!AK321+сентябрь!AK321+октябрь!AK321+ноябрь!AK321+декабрь!AK321</f>
        <v>0</v>
      </c>
      <c r="AO321" s="36">
        <f>январь!AL321+февраль!AL321+март!AL321+апрель!AL321+май!AL321+июнь!AL321+июль!AL321+август!AL321+сентябрь!AL321+октябрь!AL321+ноябрь!AL321+декабрь!AL321</f>
        <v>0</v>
      </c>
      <c r="AP321" s="36">
        <f>январь!AM321+февраль!AM321+март!AM321+апрель!AM321+май!AM321+июнь!AM321+июль!AM321+август!AM321+сентябрь!AM321+октябрь!AM321+ноябрь!AM321+декабрь!AM321</f>
        <v>0</v>
      </c>
      <c r="AQ321" s="29">
        <f>январь!AN321+февраль!AN321+март!AN321+апрель!AN321+май!AN321+июнь!AN321+июль!AN321+август!AN321+сентябрь!AN321+октябрь!AN321+ноябрь!AN321+декабрь!AN321</f>
        <v>0</v>
      </c>
      <c r="AR321" s="36">
        <f>январь!AO321+февраль!AO321+март!AO321+апрель!AO321+май!AO321+июнь!AO321+июль!AO321+август!AO321+сентябрь!AO321+октябрь!AO321+ноябрь!AO321+декабрь!AO321</f>
        <v>0</v>
      </c>
      <c r="AS321" s="29">
        <f>январь!AP321+февраль!AP321+март!AP321+апрель!AP321+май!AP321+июнь!AP321+июль!AP321+август!AP321+сентябрь!AP321+октябрь!AP321+ноябрь!AP321+декабрь!AP321</f>
        <v>0</v>
      </c>
      <c r="AT321" s="36">
        <f>январь!AQ321+февраль!AQ321+март!AQ321+апрель!AQ321+май!AQ321+июнь!AQ321+июль!AQ321+август!AQ321+сентябрь!AQ321+октябрь!AQ321+ноябрь!AQ321+декабрь!AQ321</f>
        <v>0</v>
      </c>
      <c r="AU321" s="29">
        <f>январь!AR321+февраль!AR321+март!AR321+апрель!AR321+май!AR321+июнь!AR321+июль!AR321+август!AR321+сентябрь!AR321+октябрь!AR321+ноябрь!AR321+декабрь!AR321</f>
        <v>0</v>
      </c>
      <c r="AV321" s="36">
        <f>январь!AS321+февраль!AS321+март!AS321+апрель!AS321+май!AS321+июнь!AS321+июль!AS321+август!AS321+сентябрь!AS321+октябрь!AS321+ноябрь!AS321+декабрь!AS321</f>
        <v>0</v>
      </c>
      <c r="AW321" s="36">
        <f>январь!AT321+февраль!AT321+март!AT321+апрель!AT321+май!AT321+июнь!AT321+июль!AT321+август!AT321+сентябрь!AT321+октябрь!AT321+ноябрь!AT321+декабрь!AT321</f>
        <v>0</v>
      </c>
      <c r="AX321" s="36">
        <f>январь!AU321+февраль!AU321+март!AU321+апрель!AU321+май!AU321+июнь!AU321+июль!AU321+август!AU321+сентябрь!AU321+октябрь!AU321+ноябрь!AU321+декабрь!AU321</f>
        <v>0</v>
      </c>
      <c r="AY321" s="29">
        <f>январь!AV321+февраль!AV321+март!AV321+апрель!AV321+май!AV321+июнь!AV321+июль!AV321+август!AV321+сентябрь!AV321+октябрь!AV321+ноябрь!AV321+декабрь!AV321</f>
        <v>0</v>
      </c>
      <c r="AZ321" s="36">
        <f>январь!AW321+февраль!AW321+март!AW321+апрель!AW321+май!AW321+июнь!AW321+июль!AW321+август!AW321+сентябрь!AW321+октябрь!AW321+ноябрь!AW321+декабрь!AW321</f>
        <v>0</v>
      </c>
      <c r="BA321" s="36">
        <f>январь!AX321+февраль!AX321+март!AX321+апрель!AX321+май!AX321+июнь!AX321+июль!AX321+август!AX321+сентябрь!AX321+октябрь!AX321+ноябрь!AX321+декабрь!AX321</f>
        <v>0</v>
      </c>
      <c r="BB321" s="36">
        <f>январь!AY321+февраль!AY321+март!AY321+апрель!AY321+май!AY321+июнь!AY321+июль!AY321+август!AY321+сентябрь!AY321+октябрь!AY321+ноябрь!AY321+декабрь!AY321</f>
        <v>0</v>
      </c>
      <c r="BC321" s="29">
        <f>январь!AZ321+февраль!AZ321+март!AZ321+апрель!AZ321+май!AZ321+июнь!AZ321+июль!AZ321+август!AZ321+сентябрь!AZ321+октябрь!AZ321+ноябрь!AZ321+декабрь!AZ321</f>
        <v>0</v>
      </c>
      <c r="BD321" s="36">
        <f>январь!BA321+февраль!BA321+март!BA321+апрель!BA321+май!BA321+июнь!BA321+июль!BA321+август!BA321+сентябрь!BA321+октябрь!BA321+ноябрь!BA321+декабрь!BA321</f>
        <v>0</v>
      </c>
      <c r="BE321" s="36">
        <f>январь!BB321+февраль!BB321+март!BB321+апрель!BB321+май!BB321+июнь!BB321+июль!BB321+август!BB321+сентябрь!BB321+октябрь!BB321+ноябрь!BB321+декабрь!BB321</f>
        <v>0</v>
      </c>
      <c r="BF321" s="36">
        <f>январь!BC321+февраль!BC321+март!BC321+апрель!BC321+май!BC321+июнь!BC321+июль!BC321+август!BC321+сентябрь!BC321+октябрь!BC321+ноябрь!BC321+декабрь!BC321</f>
        <v>0</v>
      </c>
      <c r="BG321" s="36">
        <f>январь!BD321+февраль!BD321+март!BD321+апрель!BD321+май!BD321+июнь!BD321+июль!BD321+август!BD321+сентябрь!BD321+октябрь!BD321+ноябрь!BD321+декабрь!BD321</f>
        <v>0</v>
      </c>
      <c r="BH321" s="36">
        <f>январь!BE321+февраль!BE321+март!BE321+апрель!BE321+май!BE321+июнь!BE321+июль!BE321+август!BE321+сентябрь!BE321+октябрь!BE321+ноябрь!BE321+декабрь!BE321</f>
        <v>0</v>
      </c>
      <c r="BI321" s="36">
        <f>январь!BF321+февраль!BF321+март!BF321+апрель!BF321+май!BF321+июнь!BF321+июль!BF321+август!BF321+сентябрь!BF321+октябрь!BF321+ноябрь!BF321+декабрь!BF321</f>
        <v>0</v>
      </c>
      <c r="BJ321" s="36">
        <f>январь!BG321+февраль!BG321+март!BG321+апрель!BG321+май!BG321+июнь!BG321+июль!BG321+август!BG321+сентябрь!BG321+октябрь!BG321+ноябрь!BG321+декабрь!BG321</f>
        <v>0</v>
      </c>
      <c r="BK321" s="36">
        <f>январь!BH321+февраль!BH321+март!BH321+апрель!BH321+май!BH321+июнь!BH321+июль!BH321+август!BH321+сентябрь!BH321+октябрь!BH321+ноябрь!BH321+декабрь!BH321</f>
        <v>0</v>
      </c>
      <c r="BL321" s="36">
        <f>январь!BI321+февраль!BI321+март!BI321+апрель!BI321+май!BI321+июнь!BI321+июль!BI321+август!BI321+сентябрь!BI321+октябрь!BI321+ноябрь!BI321+декабрь!BI321</f>
        <v>0</v>
      </c>
      <c r="BM321" s="29">
        <f>январь!BJ321+февраль!BJ321+март!BJ321+апрель!BJ321+май!BJ321+июнь!BJ321+июль!BJ321+август!BJ321+сентябрь!BJ321+октябрь!BJ321+ноябрь!BJ321+декабрь!BJ321</f>
        <v>0</v>
      </c>
      <c r="BN321" s="36">
        <f>январь!BK321+февраль!BK321+март!BK321+апрель!BK321+май!BK321+июнь!BK321+июль!BK321+август!BK321+сентябрь!BK321+октябрь!BK321+ноябрь!BK321+декабрь!BK321</f>
        <v>0</v>
      </c>
      <c r="BO321" s="29">
        <f>январь!BL321+февраль!BL321+март!BL321+апрель!BL321+май!BL321+июнь!BL321+июль!BL321+август!BL321+сентябрь!BL321+октябрь!BL321+ноябрь!BL321+декабрь!BL321</f>
        <v>0</v>
      </c>
      <c r="BP321" s="36">
        <f>январь!BM321+февраль!BM321+март!BM321+апрель!BM321+май!BM321+июнь!BM321+июль!BM321+август!BM321+сентябрь!BM321+октябрь!BM321+ноябрь!BM321+декабрь!BM321</f>
        <v>0</v>
      </c>
      <c r="BQ321" s="36">
        <f>январь!BN321+февраль!BN321+март!BN321+апрель!BN321+май!BN321+июнь!BN321+июль!BN321+август!BN321+сентябрь!BN321+октябрь!BN321+ноябрь!BN321+декабрь!BN321</f>
        <v>3.0000000000000001E-3</v>
      </c>
      <c r="BR321" s="36">
        <f>январь!BO321+февраль!BO321+март!BO321+апрель!BO321+май!BO321+июнь!BO321+июль!BO321+август!BO321+сентябрь!BO321+октябрь!BO321+ноябрь!BO321+декабрь!BO321</f>
        <v>0.72699999999999998</v>
      </c>
      <c r="BS321" s="29">
        <f>январь!BP321+февраль!BP321+март!BP321+апрель!BP321+май!BP321+июнь!BP321+июль!BP321+август!BP321+сентябрь!BP321+октябрь!BP321+ноябрь!BP321+декабрь!BP321</f>
        <v>17</v>
      </c>
      <c r="BT321" s="36">
        <f>январь!BQ321+февраль!BQ321+март!BQ321+апрель!BQ321+май!BQ321+июнь!BQ321+июль!BQ321+август!BQ321+сентябрь!BQ321+октябрь!BQ321+ноябрь!BQ321+декабрь!BQ321</f>
        <v>16.199000000000002</v>
      </c>
      <c r="BU321" s="29">
        <f>январь!BR321+февраль!BR321+март!BR321+апрель!BR321+май!BR321+июнь!BR321+июль!BR321+август!BR321+сентябрь!BR321+октябрь!BR321+ноябрь!BR321+декабрь!BR321</f>
        <v>0</v>
      </c>
      <c r="BV321" s="36">
        <f>январь!BS321+февраль!BS321+март!BS321+апрель!BS321+май!BS321+июнь!BS321+июль!BS321+август!BS321+сентябрь!BS321+октябрь!BS321+ноябрь!BS321+декабрь!BS321</f>
        <v>0</v>
      </c>
      <c r="BW321" s="36">
        <f>январь!BT321+февраль!BT321+март!BT321+апрель!BT321+май!BT321+июнь!BT321+июль!BT321+август!BT321+сентябрь!BT321+октябрь!BT321+ноябрь!BT321+декабрь!BT321</f>
        <v>0</v>
      </c>
      <c r="BX321" s="36">
        <f>январь!BU321+февраль!BU321+март!BU321+апрель!BU321+май!BU321+июнь!BU321+июль!BU321+август!BU321+сентябрь!BU321+октябрь!BU321+ноябрь!BU321+декабрь!BU321</f>
        <v>0</v>
      </c>
      <c r="BY321" s="36">
        <f>январь!BV321+февраль!BV321+март!BV321+апрель!BV321+май!BV321+июнь!BV321+июль!BV321+август!BV321+сентябрь!BV321+октябрь!BV321+ноябрь!BV321+декабрь!BV321</f>
        <v>18.056999999999999</v>
      </c>
      <c r="BZ321" s="77">
        <v>5</v>
      </c>
    </row>
    <row r="322" spans="1:78" ht="15.75" customHeight="1" x14ac:dyDescent="0.25">
      <c r="A322" s="16">
        <v>320</v>
      </c>
      <c r="B322" s="16">
        <v>3</v>
      </c>
      <c r="C322" s="37" t="s">
        <v>772</v>
      </c>
      <c r="D322" s="51">
        <v>97.065816726570034</v>
      </c>
      <c r="E322" s="25">
        <v>257.72822400000001</v>
      </c>
      <c r="F322" s="26">
        <f t="shared" si="12"/>
        <v>338.88804072657007</v>
      </c>
      <c r="G322" s="26">
        <f t="shared" si="13"/>
        <v>81.159816726570028</v>
      </c>
      <c r="H322" s="26">
        <f t="shared" si="14"/>
        <v>15.905999999999999</v>
      </c>
      <c r="I322" s="36">
        <f>январь!F322+февраль!F322+март!F322+апрель!F322+май!F322+июнь!F322+июль!F322+август!F322+сентябрь!F322+октябрь!F322+ноябрь!F322+декабрь!F322</f>
        <v>0</v>
      </c>
      <c r="J322" s="36">
        <f>январь!G322+февраль!G322+март!G322+апрель!G322+май!G322+июнь!G322+июль!G322+август!G322+сентябрь!G322+октябрь!G322+ноябрь!G322+декабрь!G322</f>
        <v>0</v>
      </c>
      <c r="K322" s="36">
        <f>январь!H322+февраль!H322+март!H322+апрель!H322+май!H322+июнь!H322+июль!H322+август!H322+сентябрь!H322+октябрь!H322+ноябрь!H322+декабрь!H322</f>
        <v>0</v>
      </c>
      <c r="L322" s="27">
        <f>январь!I322+февраль!I322+март!I322+апрель!I322+май!I322+июнь!I322+июль!I322+август!I322+сентябрь!I322+октябрь!I322+ноябрь!I322+декабрь!I322</f>
        <v>0</v>
      </c>
      <c r="M322" s="36">
        <f>январь!J322+февраль!J322+март!J322+апрель!J322+май!J322+июнь!J322+июль!J322+август!J322+сентябрь!J322+октябрь!J322+ноябрь!J322+декабрь!J322</f>
        <v>0</v>
      </c>
      <c r="N322" s="36">
        <f>январь!K322+февраль!K322+март!K322+апрель!K322+май!K322+июнь!K322+июль!K322+август!K322+сентябрь!K322+октябрь!K322+ноябрь!K322+декабрь!K322</f>
        <v>0</v>
      </c>
      <c r="O322" s="36">
        <f>январь!L322+февраль!L322+март!L322+апрель!L322+май!L322+июнь!L322+июль!L322+август!L322+сентябрь!L322+октябрь!L322+ноябрь!L322+декабрь!L322</f>
        <v>0</v>
      </c>
      <c r="P322" s="36">
        <f>январь!M322+февраль!M322+март!M322+апрель!M322+май!M322+июнь!M322+июль!M322+август!M322+сентябрь!M322+октябрь!M322+ноябрь!M322+декабрь!M322</f>
        <v>0</v>
      </c>
      <c r="Q322" s="36">
        <f>январь!N322+февраль!N322+март!N322+апрель!N322+май!N322+июнь!N322+июль!N322+август!N322+сентябрь!N322+октябрь!N322+ноябрь!N322+декабрь!N322</f>
        <v>0</v>
      </c>
      <c r="R322" s="29">
        <f>январь!O322+февраль!O322+март!O322+апрель!O322+май!O322+июнь!O322+июль!O322+август!O322+сентябрь!O322+октябрь!O322+ноябрь!O322+декабрь!O322</f>
        <v>0</v>
      </c>
      <c r="S322" s="36">
        <f>январь!P322+февраль!P322+март!P322+апрель!P322+май!P322+июнь!P322+июль!P322+август!P322+сентябрь!P322+октябрь!P322+ноябрь!P322+декабрь!P322</f>
        <v>0</v>
      </c>
      <c r="T322" s="29">
        <f>январь!Q322+февраль!Q322+март!Q322+апрель!Q322+май!Q322+июнь!Q322+июль!Q322+август!Q322+сентябрь!Q322+октябрь!Q322+ноябрь!Q322+декабрь!Q322</f>
        <v>0</v>
      </c>
      <c r="U322" s="36">
        <f>январь!R322+февраль!R322+март!R322+апрель!R322+май!R322+июнь!R322+июль!R322+август!R322+сентябрь!R322+октябрь!R322+ноябрь!R322+декабрь!R322</f>
        <v>0</v>
      </c>
      <c r="V322" s="36">
        <f>январь!S322+февраль!S322+март!S322+апрель!S322+май!S322+июнь!S322+июль!S322+август!S322+сентябрь!S322+октябрь!S322+ноябрь!S322+декабрь!S322</f>
        <v>0</v>
      </c>
      <c r="W322" s="36">
        <f>январь!T322+февраль!T322+март!T322+апрель!T322+май!T322+июнь!T322+июль!T322+август!T322+сентябрь!T322+октябрь!T322+ноябрь!T322+декабрь!T322</f>
        <v>0</v>
      </c>
      <c r="X322" s="36">
        <f>январь!U322+февраль!U322+март!U322+апрель!U322+май!U322+июнь!U322+июль!U322+август!U322+сентябрь!U322+октябрь!U322+ноябрь!U322+декабрь!U322</f>
        <v>0</v>
      </c>
      <c r="Y322" s="36">
        <f>январь!V322+февраль!V322+март!V322+апрель!V322+май!V322+июнь!V322+июль!V322+август!V322+сентябрь!V322+октябрь!V322+ноябрь!V322+декабрь!V322</f>
        <v>0</v>
      </c>
      <c r="Z322" s="36">
        <f>январь!W322+февраль!W322+март!W322+апрель!W322+май!W322+июнь!W322+июль!W322+август!W322+сентябрь!W322+октябрь!W322+ноябрь!W322+декабрь!W322</f>
        <v>0</v>
      </c>
      <c r="AA322" s="36">
        <f>январь!X322+февраль!X322+март!X322+апрель!X322+май!X322+июнь!X322+июль!X322+август!X322+сентябрь!X322+октябрь!X322+ноябрь!X322+декабрь!X322</f>
        <v>0</v>
      </c>
      <c r="AB322" s="29">
        <f>январь!Y322+февраль!Y322+март!Y322+апрель!Y322+май!Y322+июнь!Y322+июль!Y322+август!Y322+сентябрь!Y322+октябрь!Y322+ноябрь!Y322+декабрь!Y322</f>
        <v>0</v>
      </c>
      <c r="AC322" s="36">
        <f>январь!Z322+февраль!Z322+март!Z322+апрель!Z322+май!Z322+июнь!Z322+июль!Z322+август!Z322+сентябрь!Z322+октябрь!Z322+ноябрь!Z322+декабрь!Z322</f>
        <v>0</v>
      </c>
      <c r="AD322" s="66" t="str">
        <f>CONCATENATE(январь!AA322,$BZ$1,февраль!AA322,$BZ$1,март!AA322,$BZ$1,апрель!AA322,$BZ$1,май!AA322,$BZ$1,июнь!AA322,$BZ$1,июль!AA322,$BZ$1,август!AA322,$BZ$1,сентябрь!AA322,$BZ$1,октябрь!AA322,$BZ$1,ноябрь!AA322,$BZ$1,декабрь!AA322)</f>
        <v xml:space="preserve">           </v>
      </c>
      <c r="AE322" s="36">
        <f>январь!AB322+февраль!AB322+март!AB322+апрель!AB322+май!AB322+июнь!AB322+июль!AB322+август!AB322+сентябрь!AB322+октябрь!AB322+ноябрь!AB322+декабрь!AB322</f>
        <v>0</v>
      </c>
      <c r="AF322" s="36">
        <f>январь!AC322+февраль!AC322+март!AC322+апрель!AC322+май!AC322+июнь!AC322+июль!AC322+август!AC322+сентябрь!AC322+октябрь!AC322+ноябрь!AC322+декабрь!AC322</f>
        <v>0</v>
      </c>
      <c r="AG322" s="36">
        <f>январь!AD322+февраль!AD322+март!AD322+апрель!AD322+май!AD322+июнь!AD322+июль!AD322+август!AD322+сентябрь!AD322+октябрь!AD322+ноябрь!AD322+декабрь!AD322</f>
        <v>0</v>
      </c>
      <c r="AH322" s="36">
        <f>январь!AE322+февраль!AE322+март!AE322+апрель!AE322+май!AE322+июнь!AE322+июль!AE322+август!AE322+сентябрь!AE322+октябрь!AE322+ноябрь!AE322+декабрь!AE322</f>
        <v>0</v>
      </c>
      <c r="AI322" s="36">
        <f>январь!AF322+февраль!AF322+март!AF322+апрель!AF322+май!AF322+июнь!AF322+июль!AF322+август!AF322+сентябрь!AF322+октябрь!AF322+ноябрь!AF322+декабрь!AF322</f>
        <v>0</v>
      </c>
      <c r="AJ322" s="36">
        <f>январь!AG322+февраль!AG322+март!AG322+апрель!AG322+май!AG322+июнь!AG322+июль!AG322+август!AG322+сентябрь!AG322+октябрь!AG322+ноябрь!AG322+декабрь!AG322</f>
        <v>0</v>
      </c>
      <c r="AK322" s="29">
        <f>январь!AH322+февраль!AH322+март!AH322+апрель!AH322+май!AH322+июнь!AH322+июль!AH322+август!AH322+сентябрь!AH322+октябрь!AH322+ноябрь!AH322+декабрь!AH322</f>
        <v>2</v>
      </c>
      <c r="AL322" s="36">
        <f>январь!AI322+февраль!AI322+март!AI322+апрель!AI322+май!AI322+июнь!AI322+июль!AI322+август!AI322+сентябрь!AI322+октябрь!AI322+ноябрь!AI322+декабрь!AI322</f>
        <v>5.8120000000000003</v>
      </c>
      <c r="AM322" s="29">
        <f>январь!AJ322+февраль!AJ322+март!AJ322+апрель!AJ322+май!AJ322+июнь!AJ322+июль!AJ322+август!AJ322+сентябрь!AJ322+октябрь!AJ322+ноябрь!AJ322+декабрь!AJ322</f>
        <v>0</v>
      </c>
      <c r="AN322" s="36">
        <f>январь!AK322+февраль!AK322+март!AK322+апрель!AK322+май!AK322+июнь!AK322+июль!AK322+август!AK322+сентябрь!AK322+октябрь!AK322+ноябрь!AK322+декабрь!AK322</f>
        <v>0</v>
      </c>
      <c r="AO322" s="36">
        <f>январь!AL322+февраль!AL322+март!AL322+апрель!AL322+май!AL322+июнь!AL322+июль!AL322+август!AL322+сентябрь!AL322+октябрь!AL322+ноябрь!AL322+декабрь!AL322</f>
        <v>0</v>
      </c>
      <c r="AP322" s="36">
        <f>январь!AM322+февраль!AM322+март!AM322+апрель!AM322+май!AM322+июнь!AM322+июль!AM322+август!AM322+сентябрь!AM322+октябрь!AM322+ноябрь!AM322+декабрь!AM322</f>
        <v>0</v>
      </c>
      <c r="AQ322" s="29">
        <f>январь!AN322+февраль!AN322+март!AN322+апрель!AN322+май!AN322+июнь!AN322+июль!AN322+август!AN322+сентябрь!AN322+октябрь!AN322+ноябрь!AN322+декабрь!AN322</f>
        <v>0</v>
      </c>
      <c r="AR322" s="36">
        <f>январь!AO322+февраль!AO322+март!AO322+апрель!AO322+май!AO322+июнь!AO322+июль!AO322+август!AO322+сентябрь!AO322+октябрь!AO322+ноябрь!AO322+декабрь!AO322</f>
        <v>0</v>
      </c>
      <c r="AS322" s="29">
        <f>январь!AP322+февраль!AP322+март!AP322+апрель!AP322+май!AP322+июнь!AP322+июль!AP322+август!AP322+сентябрь!AP322+октябрь!AP322+ноябрь!AP322+декабрь!AP322</f>
        <v>0</v>
      </c>
      <c r="AT322" s="36">
        <f>январь!AQ322+февраль!AQ322+март!AQ322+апрель!AQ322+май!AQ322+июнь!AQ322+июль!AQ322+август!AQ322+сентябрь!AQ322+октябрь!AQ322+ноябрь!AQ322+декабрь!AQ322</f>
        <v>0</v>
      </c>
      <c r="AU322" s="29">
        <f>январь!AR322+февраль!AR322+март!AR322+апрель!AR322+май!AR322+июнь!AR322+июль!AR322+август!AR322+сентябрь!AR322+октябрь!AR322+ноябрь!AR322+декабрь!AR322</f>
        <v>0</v>
      </c>
      <c r="AV322" s="36">
        <f>январь!AS322+февраль!AS322+март!AS322+апрель!AS322+май!AS322+июнь!AS322+июль!AS322+август!AS322+сентябрь!AS322+октябрь!AS322+ноябрь!AS322+декабрь!AS322</f>
        <v>0</v>
      </c>
      <c r="AW322" s="36">
        <f>январь!AT322+февраль!AT322+март!AT322+апрель!AT322+май!AT322+июнь!AT322+июль!AT322+август!AT322+сентябрь!AT322+октябрь!AT322+ноябрь!AT322+декабрь!AT322</f>
        <v>0</v>
      </c>
      <c r="AX322" s="36">
        <f>январь!AU322+февраль!AU322+март!AU322+апрель!AU322+май!AU322+июнь!AU322+июль!AU322+август!AU322+сентябрь!AU322+октябрь!AU322+ноябрь!AU322+декабрь!AU322</f>
        <v>0</v>
      </c>
      <c r="AY322" s="29">
        <f>январь!AV322+февраль!AV322+март!AV322+апрель!AV322+май!AV322+июнь!AV322+июль!AV322+август!AV322+сентябрь!AV322+октябрь!AV322+ноябрь!AV322+декабрь!AV322</f>
        <v>0</v>
      </c>
      <c r="AZ322" s="36">
        <f>январь!AW322+февраль!AW322+март!AW322+апрель!AW322+май!AW322+июнь!AW322+июль!AW322+август!AW322+сентябрь!AW322+октябрь!AW322+ноябрь!AW322+декабрь!AW322</f>
        <v>0</v>
      </c>
      <c r="BA322" s="36">
        <f>январь!AX322+февраль!AX322+март!AX322+апрель!AX322+май!AX322+июнь!AX322+июль!AX322+август!AX322+сентябрь!AX322+октябрь!AX322+ноябрь!AX322+декабрь!AX322</f>
        <v>4.0000000000000001E-3</v>
      </c>
      <c r="BB322" s="36">
        <f>январь!AY322+февраль!AY322+март!AY322+апрель!AY322+май!AY322+июнь!AY322+июль!AY322+август!AY322+сентябрь!AY322+октябрь!AY322+ноябрь!AY322+декабрь!AY322</f>
        <v>4.4889999999999999</v>
      </c>
      <c r="BC322" s="29">
        <f>январь!AZ322+февраль!AZ322+март!AZ322+апрель!AZ322+май!AZ322+июнь!AZ322+июль!AZ322+август!AZ322+сентябрь!AZ322+октябрь!AZ322+ноябрь!AZ322+декабрь!AZ322</f>
        <v>0</v>
      </c>
      <c r="BD322" s="36">
        <f>январь!BA322+февраль!BA322+март!BA322+апрель!BA322+май!BA322+июнь!BA322+июль!BA322+август!BA322+сентябрь!BA322+октябрь!BA322+ноябрь!BA322+декабрь!BA322</f>
        <v>0</v>
      </c>
      <c r="BE322" s="36">
        <f>январь!BB322+февраль!BB322+март!BB322+апрель!BB322+май!BB322+июнь!BB322+июль!BB322+август!BB322+сентябрь!BB322+октябрь!BB322+ноябрь!BB322+декабрь!BB322</f>
        <v>0</v>
      </c>
      <c r="BF322" s="36">
        <f>январь!BC322+февраль!BC322+март!BC322+апрель!BC322+май!BC322+июнь!BC322+июль!BC322+август!BC322+сентябрь!BC322+октябрь!BC322+ноябрь!BC322+декабрь!BC322</f>
        <v>0</v>
      </c>
      <c r="BG322" s="36">
        <f>январь!BD322+февраль!BD322+март!BD322+апрель!BD322+май!BD322+июнь!BD322+июль!BD322+август!BD322+сентябрь!BD322+октябрь!BD322+ноябрь!BD322+декабрь!BD322</f>
        <v>0</v>
      </c>
      <c r="BH322" s="36">
        <f>январь!BE322+февраль!BE322+март!BE322+апрель!BE322+май!BE322+июнь!BE322+июль!BE322+август!BE322+сентябрь!BE322+октябрь!BE322+ноябрь!BE322+декабрь!BE322</f>
        <v>0</v>
      </c>
      <c r="BI322" s="36">
        <f>январь!BF322+февраль!BF322+март!BF322+апрель!BF322+май!BF322+июнь!BF322+июль!BF322+август!BF322+сентябрь!BF322+октябрь!BF322+ноябрь!BF322+декабрь!BF322</f>
        <v>0</v>
      </c>
      <c r="BJ322" s="36">
        <f>январь!BG322+февраль!BG322+март!BG322+апрель!BG322+май!BG322+июнь!BG322+июль!BG322+август!BG322+сентябрь!BG322+октябрь!BG322+ноябрь!BG322+декабрь!BG322</f>
        <v>0</v>
      </c>
      <c r="BK322" s="36">
        <f>январь!BH322+февраль!BH322+март!BH322+апрель!BH322+май!BH322+июнь!BH322+июль!BH322+август!BH322+сентябрь!BH322+октябрь!BH322+ноябрь!BH322+декабрь!BH322</f>
        <v>0</v>
      </c>
      <c r="BL322" s="36">
        <f>январь!BI322+февраль!BI322+март!BI322+апрель!BI322+май!BI322+июнь!BI322+июль!BI322+август!BI322+сентябрь!BI322+октябрь!BI322+ноябрь!BI322+декабрь!BI322</f>
        <v>0</v>
      </c>
      <c r="BM322" s="29">
        <f>январь!BJ322+февраль!BJ322+март!BJ322+апрель!BJ322+май!BJ322+июнь!BJ322+июль!BJ322+август!BJ322+сентябрь!BJ322+октябрь!BJ322+ноябрь!BJ322+декабрь!BJ322</f>
        <v>0</v>
      </c>
      <c r="BN322" s="36">
        <f>январь!BK322+февраль!BK322+март!BK322+апрель!BK322+май!BK322+июнь!BK322+июль!BK322+август!BK322+сентябрь!BK322+октябрь!BK322+ноябрь!BK322+декабрь!BK322</f>
        <v>0</v>
      </c>
      <c r="BO322" s="29">
        <f>январь!BL322+февраль!BL322+март!BL322+апрель!BL322+май!BL322+июнь!BL322+июль!BL322+август!BL322+сентябрь!BL322+октябрь!BL322+ноябрь!BL322+декабрь!BL322</f>
        <v>10</v>
      </c>
      <c r="BP322" s="36">
        <f>январь!BM322+февраль!BM322+март!BM322+апрель!BM322+май!BM322+июнь!BM322+июль!BM322+август!BM322+сентябрь!BM322+октябрь!BM322+ноябрь!BM322+декабрь!BM322</f>
        <v>2.4849999999999999</v>
      </c>
      <c r="BQ322" s="36">
        <f>январь!BN322+февраль!BN322+март!BN322+апрель!BN322+май!BN322+июнь!BN322+июль!BN322+август!BN322+сентябрь!BN322+октябрь!BN322+ноябрь!BN322+декабрь!BN322</f>
        <v>0</v>
      </c>
      <c r="BR322" s="36">
        <f>январь!BO322+февраль!BO322+март!BO322+апрель!BO322+май!BO322+июнь!BO322+июль!BO322+август!BO322+сентябрь!BO322+октябрь!BO322+ноябрь!BO322+декабрь!BO322</f>
        <v>0</v>
      </c>
      <c r="BS322" s="29">
        <f>январь!BP322+февраль!BP322+март!BP322+апрель!BP322+май!BP322+июнь!BP322+июль!BP322+август!BP322+сентябрь!BP322+октябрь!BP322+ноябрь!BP322+декабрь!BP322</f>
        <v>0</v>
      </c>
      <c r="BT322" s="36">
        <f>январь!BQ322+февраль!BQ322+март!BQ322+апрель!BQ322+май!BQ322+июнь!BQ322+июль!BQ322+август!BQ322+сентябрь!BQ322+октябрь!BQ322+ноябрь!BQ322+декабрь!BQ322</f>
        <v>0</v>
      </c>
      <c r="BU322" s="29">
        <f>январь!BR322+февраль!BR322+март!BR322+апрель!BR322+май!BR322+июнь!BR322+июль!BR322+август!BR322+сентябрь!BR322+октябрь!BR322+ноябрь!BR322+декабрь!BR322</f>
        <v>0</v>
      </c>
      <c r="BV322" s="36">
        <f>январь!BS322+февраль!BS322+март!BS322+апрель!BS322+май!BS322+июнь!BS322+июль!BS322+август!BS322+сентябрь!BS322+октябрь!BS322+ноябрь!BS322+декабрь!BS322</f>
        <v>0</v>
      </c>
      <c r="BW322" s="36">
        <f>январь!BT322+февраль!BT322+март!BT322+апрель!BT322+май!BT322+июнь!BT322+июль!BT322+август!BT322+сентябрь!BT322+октябрь!BT322+ноябрь!BT322+декабрь!BT322</f>
        <v>0</v>
      </c>
      <c r="BX322" s="36">
        <f>январь!BU322+февраль!BU322+март!BU322+апрель!BU322+май!BU322+июнь!BU322+июль!BU322+август!BU322+сентябрь!BU322+октябрь!BU322+ноябрь!BU322+декабрь!BU322</f>
        <v>0</v>
      </c>
      <c r="BY322" s="36">
        <f>январь!BV322+февраль!BV322+март!BV322+апрель!BV322+май!BV322+июнь!BV322+июль!BV322+август!BV322+сентябрь!BV322+октябрь!BV322+ноябрь!BV322+декабрь!BV322</f>
        <v>3.12</v>
      </c>
      <c r="BZ322" s="77">
        <v>1</v>
      </c>
    </row>
    <row r="323" spans="1:78" x14ac:dyDescent="0.25">
      <c r="A323" s="16">
        <v>321</v>
      </c>
      <c r="B323" s="16">
        <v>3</v>
      </c>
      <c r="C323" s="37" t="s">
        <v>773</v>
      </c>
      <c r="D323" s="51">
        <v>915.42617028019333</v>
      </c>
      <c r="E323" s="25">
        <v>783.67642999999998</v>
      </c>
      <c r="F323" s="26">
        <f t="shared" si="12"/>
        <v>1611.3946002801931</v>
      </c>
      <c r="G323" s="26">
        <f t="shared" si="13"/>
        <v>827.71817028019336</v>
      </c>
      <c r="H323" s="26">
        <f t="shared" si="14"/>
        <v>87.707999999999998</v>
      </c>
      <c r="I323" s="36">
        <f>январь!F323+февраль!F323+март!F323+апрель!F323+май!F323+июнь!F323+июль!F323+август!F323+сентябрь!F323+октябрь!F323+ноябрь!F323+декабрь!F323</f>
        <v>0</v>
      </c>
      <c r="J323" s="36">
        <f>январь!G323+февраль!G323+март!G323+апрель!G323+май!G323+июнь!G323+июль!G323+август!G323+сентябрь!G323+октябрь!G323+ноябрь!G323+декабрь!G323</f>
        <v>0</v>
      </c>
      <c r="K323" s="36">
        <f>январь!H323+февраль!H323+март!H323+апрель!H323+май!H323+июнь!H323+июль!H323+август!H323+сентябрь!H323+октябрь!H323+ноябрь!H323+декабрь!H323</f>
        <v>0</v>
      </c>
      <c r="L323" s="27">
        <f>январь!I323+февраль!I323+март!I323+апрель!I323+май!I323+июнь!I323+июль!I323+август!I323+сентябрь!I323+октябрь!I323+ноябрь!I323+декабрь!I323</f>
        <v>0</v>
      </c>
      <c r="M323" s="36">
        <f>январь!J323+февраль!J323+март!J323+апрель!J323+май!J323+июнь!J323+июль!J323+август!J323+сентябрь!J323+октябрь!J323+ноябрь!J323+декабрь!J323</f>
        <v>0</v>
      </c>
      <c r="N323" s="36">
        <f>январь!K323+февраль!K323+март!K323+апрель!K323+май!K323+июнь!K323+июль!K323+август!K323+сентябрь!K323+октябрь!K323+ноябрь!K323+декабрь!K323</f>
        <v>0</v>
      </c>
      <c r="O323" s="36">
        <f>январь!L323+февраль!L323+март!L323+апрель!L323+май!L323+июнь!L323+июль!L323+август!L323+сентябрь!L323+октябрь!L323+ноябрь!L323+декабрь!L323</f>
        <v>0</v>
      </c>
      <c r="P323" s="36">
        <f>январь!M323+февраль!M323+март!M323+апрель!M323+май!M323+июнь!M323+июль!M323+август!M323+сентябрь!M323+октябрь!M323+ноябрь!M323+декабрь!M323</f>
        <v>0</v>
      </c>
      <c r="Q323" s="36">
        <f>январь!N323+февраль!N323+март!N323+апрель!N323+май!N323+июнь!N323+июль!N323+август!N323+сентябрь!N323+октябрь!N323+ноябрь!N323+декабрь!N323</f>
        <v>0</v>
      </c>
      <c r="R323" s="29">
        <f>январь!O323+февраль!O323+март!O323+апрель!O323+май!O323+июнь!O323+июль!O323+август!O323+сентябрь!O323+октябрь!O323+ноябрь!O323+декабрь!O323</f>
        <v>0</v>
      </c>
      <c r="S323" s="36">
        <f>январь!P323+февраль!P323+март!P323+апрель!P323+май!P323+июнь!P323+июль!P323+август!P323+сентябрь!P323+октябрь!P323+ноябрь!P323+декабрь!P323</f>
        <v>0</v>
      </c>
      <c r="T323" s="29">
        <f>январь!Q323+февраль!Q323+март!Q323+апрель!Q323+май!Q323+июнь!Q323+июль!Q323+август!Q323+сентябрь!Q323+октябрь!Q323+ноябрь!Q323+декабрь!Q323</f>
        <v>0</v>
      </c>
      <c r="U323" s="36">
        <f>январь!R323+февраль!R323+март!R323+апрель!R323+май!R323+июнь!R323+июль!R323+август!R323+сентябрь!R323+октябрь!R323+ноябрь!R323+декабрь!R323</f>
        <v>0</v>
      </c>
      <c r="V323" s="36">
        <f>январь!S323+февраль!S323+март!S323+апрель!S323+май!S323+июнь!S323+июль!S323+август!S323+сентябрь!S323+октябрь!S323+ноябрь!S323+декабрь!S323</f>
        <v>3.0000000000000001E-3</v>
      </c>
      <c r="W323" s="36">
        <f>январь!T323+февраль!T323+март!T323+апрель!T323+май!T323+июнь!T323+июль!T323+август!T323+сентябрь!T323+октябрь!T323+ноябрь!T323+декабрь!T323</f>
        <v>0.74099999999999999</v>
      </c>
      <c r="X323" s="36">
        <f>январь!U323+февраль!U323+март!U323+апрель!U323+май!U323+июнь!U323+июль!U323+август!U323+сентябрь!U323+октябрь!U323+ноябрь!U323+декабрь!U323</f>
        <v>0</v>
      </c>
      <c r="Y323" s="36">
        <f>январь!V323+февраль!V323+март!V323+апрель!V323+май!V323+июнь!V323+июль!V323+август!V323+сентябрь!V323+октябрь!V323+ноябрь!V323+декабрь!V323</f>
        <v>0</v>
      </c>
      <c r="Z323" s="36">
        <f>январь!W323+февраль!W323+март!W323+апрель!W323+май!W323+июнь!W323+июль!W323+август!W323+сентябрь!W323+октябрь!W323+ноябрь!W323+декабрь!W323</f>
        <v>0</v>
      </c>
      <c r="AA323" s="36">
        <f>январь!X323+февраль!X323+март!X323+апрель!X323+май!X323+июнь!X323+июль!X323+август!X323+сентябрь!X323+октябрь!X323+ноябрь!X323+декабрь!X323</f>
        <v>0</v>
      </c>
      <c r="AB323" s="29">
        <f>январь!Y323+февраль!Y323+март!Y323+апрель!Y323+май!Y323+июнь!Y323+июль!Y323+август!Y323+сентябрь!Y323+октябрь!Y323+ноябрь!Y323+декабрь!Y323</f>
        <v>0</v>
      </c>
      <c r="AC323" s="36">
        <f>январь!Z323+февраль!Z323+март!Z323+апрель!Z323+май!Z323+июнь!Z323+июль!Z323+август!Z323+сентябрь!Z323+октябрь!Z323+ноябрь!Z323+декабрь!Z323</f>
        <v>0</v>
      </c>
      <c r="AD323" s="66" t="str">
        <f>CONCATENATE(январь!AA323,$BZ$1,февраль!AA323,$BZ$1,март!AA323,$BZ$1,апрель!AA323,$BZ$1,май!AA323,$BZ$1,июнь!AA323,$BZ$1,июль!AA323,$BZ$1,август!AA323,$BZ$1,сентябрь!AA323,$BZ$1,октябрь!AA323,$BZ$1,ноябрь!AA323,$BZ$1,декабрь!AA323)</f>
        <v xml:space="preserve">           </v>
      </c>
      <c r="AE323" s="36">
        <f>январь!AB323+февраль!AB323+март!AB323+апрель!AB323+май!AB323+июнь!AB323+июль!AB323+август!AB323+сентябрь!AB323+октябрь!AB323+ноябрь!AB323+декабрь!AB323</f>
        <v>0</v>
      </c>
      <c r="AF323" s="36">
        <f>январь!AC323+февраль!AC323+март!AC323+апрель!AC323+май!AC323+июнь!AC323+июль!AC323+август!AC323+сентябрь!AC323+октябрь!AC323+ноябрь!AC323+декабрь!AC323</f>
        <v>0</v>
      </c>
      <c r="AG323" s="36">
        <f>январь!AD323+февраль!AD323+март!AD323+апрель!AD323+май!AD323+июнь!AD323+июль!AD323+август!AD323+сентябрь!AD323+октябрь!AD323+ноябрь!AD323+декабрь!AD323</f>
        <v>0</v>
      </c>
      <c r="AH323" s="36">
        <f>январь!AE323+февраль!AE323+март!AE323+апрель!AE323+май!AE323+июнь!AE323+июль!AE323+август!AE323+сентябрь!AE323+октябрь!AE323+ноябрь!AE323+декабрь!AE323</f>
        <v>0</v>
      </c>
      <c r="AI323" s="36">
        <f>январь!AF323+февраль!AF323+март!AF323+апрель!AF323+май!AF323+июнь!AF323+июль!AF323+август!AF323+сентябрь!AF323+октябрь!AF323+ноябрь!AF323+декабрь!AF323</f>
        <v>0</v>
      </c>
      <c r="AJ323" s="36">
        <f>январь!AG323+февраль!AG323+март!AG323+апрель!AG323+май!AG323+июнь!AG323+июль!AG323+август!AG323+сентябрь!AG323+октябрь!AG323+ноябрь!AG323+декабрь!AG323</f>
        <v>0</v>
      </c>
      <c r="AK323" s="29">
        <f>январь!AH323+февраль!AH323+март!AH323+апрель!AH323+май!AH323+июнь!AH323+июль!AH323+август!AH323+сентябрь!AH323+октябрь!AH323+ноябрь!AH323+декабрь!AH323</f>
        <v>13</v>
      </c>
      <c r="AL323" s="36">
        <f>январь!AI323+февраль!AI323+март!AI323+апрель!AI323+май!AI323+июнь!AI323+июль!AI323+август!AI323+сентябрь!AI323+октябрь!AI323+ноябрь!AI323+декабрь!AI323</f>
        <v>24.931999999999999</v>
      </c>
      <c r="AM323" s="29">
        <f>январь!AJ323+февраль!AJ323+март!AJ323+апрель!AJ323+май!AJ323+июнь!AJ323+июль!AJ323+август!AJ323+сентябрь!AJ323+октябрь!AJ323+ноябрь!AJ323+декабрь!AJ323</f>
        <v>0</v>
      </c>
      <c r="AN323" s="36">
        <f>январь!AK323+февраль!AK323+март!AK323+апрель!AK323+май!AK323+июнь!AK323+июль!AK323+август!AK323+сентябрь!AK323+октябрь!AK323+ноябрь!AK323+декабрь!AK323</f>
        <v>0</v>
      </c>
      <c r="AO323" s="36">
        <f>январь!AL323+февраль!AL323+март!AL323+апрель!AL323+май!AL323+июнь!AL323+июль!AL323+август!AL323+сентябрь!AL323+октябрь!AL323+ноябрь!AL323+декабрь!AL323</f>
        <v>0</v>
      </c>
      <c r="AP323" s="36">
        <f>январь!AM323+февраль!AM323+март!AM323+апрель!AM323+май!AM323+июнь!AM323+июль!AM323+август!AM323+сентябрь!AM323+октябрь!AM323+ноябрь!AM323+декабрь!AM323</f>
        <v>0</v>
      </c>
      <c r="AQ323" s="29">
        <f>январь!AN323+февраль!AN323+март!AN323+апрель!AN323+май!AN323+июнь!AN323+июль!AN323+август!AN323+сентябрь!AN323+октябрь!AN323+ноябрь!AN323+декабрь!AN323</f>
        <v>0</v>
      </c>
      <c r="AR323" s="36">
        <f>январь!AO323+февраль!AO323+март!AO323+апрель!AO323+май!AO323+июнь!AO323+июль!AO323+август!AO323+сентябрь!AO323+октябрь!AO323+ноябрь!AO323+декабрь!AO323</f>
        <v>0</v>
      </c>
      <c r="AS323" s="29">
        <f>январь!AP323+февраль!AP323+март!AP323+апрель!AP323+май!AP323+июнь!AP323+июль!AP323+август!AP323+сентябрь!AP323+октябрь!AP323+ноябрь!AP323+декабрь!AP323</f>
        <v>0</v>
      </c>
      <c r="AT323" s="36">
        <f>январь!AQ323+февраль!AQ323+март!AQ323+апрель!AQ323+май!AQ323+июнь!AQ323+июль!AQ323+август!AQ323+сентябрь!AQ323+октябрь!AQ323+ноябрь!AQ323+декабрь!AQ323</f>
        <v>0</v>
      </c>
      <c r="AU323" s="29">
        <f>январь!AR323+февраль!AR323+март!AR323+апрель!AR323+май!AR323+июнь!AR323+июль!AR323+август!AR323+сентябрь!AR323+октябрь!AR323+ноябрь!AR323+декабрь!AR323</f>
        <v>0</v>
      </c>
      <c r="AV323" s="36">
        <f>январь!AS323+февраль!AS323+март!AS323+апрель!AS323+май!AS323+июнь!AS323+июль!AS323+август!AS323+сентябрь!AS323+октябрь!AS323+ноябрь!AS323+декабрь!AS323</f>
        <v>0</v>
      </c>
      <c r="AW323" s="36">
        <f>январь!AT323+февраль!AT323+март!AT323+апрель!AT323+май!AT323+июнь!AT323+июль!AT323+август!AT323+сентябрь!AT323+октябрь!AT323+ноябрь!AT323+декабрь!AT323</f>
        <v>0</v>
      </c>
      <c r="AX323" s="36">
        <f>январь!AU323+февраль!AU323+март!AU323+апрель!AU323+май!AU323+июнь!AU323+июль!AU323+август!AU323+сентябрь!AU323+октябрь!AU323+ноябрь!AU323+декабрь!AU323</f>
        <v>0</v>
      </c>
      <c r="AY323" s="29">
        <f>январь!AV323+февраль!AV323+март!AV323+апрель!AV323+май!AV323+июнь!AV323+июль!AV323+август!AV323+сентябрь!AV323+октябрь!AV323+ноябрь!AV323+декабрь!AV323</f>
        <v>0</v>
      </c>
      <c r="AZ323" s="36">
        <f>январь!AW323+февраль!AW323+март!AW323+апрель!AW323+май!AW323+июнь!AW323+июль!AW323+август!AW323+сентябрь!AW323+октябрь!AW323+ноябрь!AW323+декабрь!AW323</f>
        <v>0</v>
      </c>
      <c r="BA323" s="36">
        <f>январь!AX323+февраль!AX323+март!AX323+апрель!AX323+май!AX323+июнь!AX323+июль!AX323+август!AX323+сентябрь!AX323+октябрь!AX323+ноябрь!AX323+декабрь!AX323</f>
        <v>0</v>
      </c>
      <c r="BB323" s="36">
        <f>январь!AY323+февраль!AY323+март!AY323+апрель!AY323+май!AY323+июнь!AY323+июль!AY323+август!AY323+сентябрь!AY323+октябрь!AY323+ноябрь!AY323+декабрь!AY323</f>
        <v>0</v>
      </c>
      <c r="BC323" s="29">
        <f>январь!AZ323+февраль!AZ323+март!AZ323+апрель!AZ323+май!AZ323+июнь!AZ323+июль!AZ323+август!AZ323+сентябрь!AZ323+октябрь!AZ323+ноябрь!AZ323+декабрь!AZ323</f>
        <v>0</v>
      </c>
      <c r="BD323" s="36">
        <f>январь!BA323+февраль!BA323+март!BA323+апрель!BA323+май!BA323+июнь!BA323+июль!BA323+август!BA323+сентябрь!BA323+октябрь!BA323+ноябрь!BA323+декабрь!BA323</f>
        <v>0</v>
      </c>
      <c r="BE323" s="36">
        <f>январь!BB323+февраль!BB323+март!BB323+апрель!BB323+май!BB323+июнь!BB323+июль!BB323+август!BB323+сентябрь!BB323+октябрь!BB323+ноябрь!BB323+декабрь!BB323</f>
        <v>1.7000000000000001E-2</v>
      </c>
      <c r="BF323" s="36">
        <f>январь!BC323+февраль!BC323+март!BC323+апрель!BC323+май!BC323+июнь!BC323+июль!BC323+август!BC323+сентябрь!BC323+октябрь!BC323+ноябрь!BC323+декабрь!BC323</f>
        <v>27.519999999999996</v>
      </c>
      <c r="BG323" s="36">
        <f>январь!BD323+февраль!BD323+март!BD323+апрель!BD323+май!BD323+июнь!BD323+июль!BD323+август!BD323+сентябрь!BD323+октябрь!BD323+ноябрь!BD323+декабрь!BD323</f>
        <v>0</v>
      </c>
      <c r="BH323" s="36">
        <f>январь!BE323+февраль!BE323+март!BE323+апрель!BE323+май!BE323+июнь!BE323+июль!BE323+август!BE323+сентябрь!BE323+октябрь!BE323+ноябрь!BE323+декабрь!BE323</f>
        <v>0</v>
      </c>
      <c r="BI323" s="36">
        <f>январь!BF323+февраль!BF323+март!BF323+апрель!BF323+май!BF323+июнь!BF323+июль!BF323+август!BF323+сентябрь!BF323+октябрь!BF323+ноябрь!BF323+декабрь!BF323</f>
        <v>0.01</v>
      </c>
      <c r="BJ323" s="36">
        <f>январь!BG323+февраль!BG323+март!BG323+апрель!BG323+май!BG323+июнь!BG323+июль!BG323+август!BG323+сентябрь!BG323+октябрь!BG323+ноябрь!BG323+декабрь!BG323</f>
        <v>10.817</v>
      </c>
      <c r="BK323" s="36">
        <f>январь!BH323+февраль!BH323+март!BH323+апрель!BH323+май!BH323+июнь!BH323+июль!BH323+август!BH323+сентябрь!BH323+октябрь!BH323+ноябрь!BH323+декабрь!BH323</f>
        <v>0</v>
      </c>
      <c r="BL323" s="36">
        <f>январь!BI323+февраль!BI323+март!BI323+апрель!BI323+май!BI323+июнь!BI323+июль!BI323+август!BI323+сентябрь!BI323+октябрь!BI323+ноябрь!BI323+декабрь!BI323</f>
        <v>0</v>
      </c>
      <c r="BM323" s="29">
        <f>январь!BJ323+февраль!BJ323+март!BJ323+апрель!BJ323+май!BJ323+июнь!BJ323+июль!BJ323+август!BJ323+сентябрь!BJ323+октябрь!BJ323+ноябрь!BJ323+декабрь!BJ323</f>
        <v>0</v>
      </c>
      <c r="BN323" s="36">
        <f>январь!BK323+февраль!BK323+март!BK323+апрель!BK323+май!BK323+июнь!BK323+июль!BK323+август!BK323+сентябрь!BK323+октябрь!BK323+ноябрь!BK323+декабрь!BK323</f>
        <v>0</v>
      </c>
      <c r="BO323" s="29">
        <f>январь!BL323+февраль!BL323+март!BL323+апрель!BL323+май!BL323+июнь!BL323+июль!BL323+август!BL323+сентябрь!BL323+октябрь!BL323+ноябрь!BL323+декабрь!BL323</f>
        <v>10</v>
      </c>
      <c r="BP323" s="36">
        <f>январь!BM323+февраль!BM323+март!BM323+апрель!BM323+май!BM323+июнь!BM323+июль!BM323+август!BM323+сентябрь!BM323+октябрь!BM323+ноябрь!BM323+декабрь!BM323</f>
        <v>10.696</v>
      </c>
      <c r="BQ323" s="36">
        <f>январь!BN323+февраль!BN323+март!BN323+апрель!BN323+май!BN323+июнь!BN323+июль!BN323+август!BN323+сентябрь!BN323+октябрь!BN323+ноябрь!BN323+декабрь!BN323</f>
        <v>0</v>
      </c>
      <c r="BR323" s="36">
        <f>январь!BO323+февраль!BO323+март!BO323+апрель!BO323+май!BO323+июнь!BO323+июль!BO323+август!BO323+сентябрь!BO323+октябрь!BO323+ноябрь!BO323+декабрь!BO323</f>
        <v>0</v>
      </c>
      <c r="BS323" s="29">
        <f>январь!BP323+февраль!BP323+март!BP323+апрель!BP323+май!BP323+июнь!BP323+июль!BP323+август!BP323+сентябрь!BP323+октябрь!BP323+ноябрь!BP323+декабрь!BP323</f>
        <v>4</v>
      </c>
      <c r="BT323" s="36">
        <f>январь!BQ323+февраль!BQ323+март!BQ323+апрель!BQ323+май!BQ323+июнь!BQ323+июль!BQ323+август!BQ323+сентябрь!BQ323+октябрь!BQ323+ноябрь!BQ323+декабрь!BQ323</f>
        <v>3.8130000000000002</v>
      </c>
      <c r="BU323" s="29">
        <f>январь!BR323+февраль!BR323+март!BR323+апрель!BR323+май!BR323+июнь!BR323+июль!BR323+август!BR323+сентябрь!BR323+октябрь!BR323+ноябрь!BR323+декабрь!BR323</f>
        <v>0</v>
      </c>
      <c r="BV323" s="36">
        <f>январь!BS323+февраль!BS323+март!BS323+апрель!BS323+май!BS323+июнь!BS323+июль!BS323+август!BS323+сентябрь!BS323+октябрь!BS323+ноябрь!BS323+декабрь!BS323</f>
        <v>0</v>
      </c>
      <c r="BW323" s="36">
        <f>январь!BT323+февраль!BT323+март!BT323+апрель!BT323+май!BT323+июнь!BT323+июль!BT323+август!BT323+сентябрь!BT323+октябрь!BT323+ноябрь!BT323+декабрь!BT323</f>
        <v>0</v>
      </c>
      <c r="BX323" s="36">
        <f>январь!BU323+февраль!BU323+март!BU323+апрель!BU323+май!BU323+июнь!BU323+июль!BU323+август!BU323+сентябрь!BU323+октябрь!BU323+ноябрь!BU323+декабрь!BU323</f>
        <v>0</v>
      </c>
      <c r="BY323" s="36">
        <f>январь!BV323+февраль!BV323+март!BV323+апрель!BV323+май!BV323+июнь!BV323+июль!BV323+август!BV323+сентябрь!BV323+октябрь!BV323+ноябрь!BV323+декабрь!BV323</f>
        <v>9.1890000000000001</v>
      </c>
      <c r="BZ323" s="77">
        <v>9</v>
      </c>
    </row>
    <row r="324" spans="1:78" x14ac:dyDescent="0.25">
      <c r="A324" s="16">
        <v>322</v>
      </c>
      <c r="B324" s="16">
        <v>1</v>
      </c>
      <c r="C324" s="37" t="s">
        <v>774</v>
      </c>
      <c r="D324" s="51">
        <v>198.10673592270533</v>
      </c>
      <c r="E324" s="25">
        <v>43.689554000000101</v>
      </c>
      <c r="F324" s="26">
        <f t="shared" ref="F324:F387" si="15">D324+E324-H324</f>
        <v>164.93228992270542</v>
      </c>
      <c r="G324" s="26">
        <f t="shared" ref="G324:G387" si="16">D324-H324</f>
        <v>121.24273592270532</v>
      </c>
      <c r="H324" s="26">
        <f t="shared" ref="H324:H387" si="17">J324+K324+M324+O324+Q324+S324+U324+W324+Y324+AA324+AC324+AF324+AH324+AJ324+AL324+AN324+AP324+AR324+AT324+AV324+AX324+AZ324+BB324+BD324+BF324+BH324+BJ324+BL324+BN324+BP324+BR324+BT324+BV324+BX324+BY324</f>
        <v>76.864000000000004</v>
      </c>
      <c r="I324" s="36">
        <f>январь!F324+февраль!F324+март!F324+апрель!F324+май!F324+июнь!F324+июль!F324+август!F324+сентябрь!F324+октябрь!F324+ноябрь!F324+декабрь!F324</f>
        <v>0</v>
      </c>
      <c r="J324" s="36">
        <f>январь!G324+февраль!G324+март!G324+апрель!G324+май!G324+июнь!G324+июль!G324+август!G324+сентябрь!G324+октябрь!G324+ноябрь!G324+декабрь!G324</f>
        <v>0</v>
      </c>
      <c r="K324" s="36">
        <f>январь!H324+февраль!H324+март!H324+апрель!H324+май!H324+июнь!H324+июль!H324+август!H324+сентябрь!H324+октябрь!H324+ноябрь!H324+декабрь!H324</f>
        <v>0</v>
      </c>
      <c r="L324" s="27">
        <f>январь!I324+февраль!I324+март!I324+апрель!I324+май!I324+июнь!I324+июль!I324+август!I324+сентябрь!I324+октябрь!I324+ноябрь!I324+декабрь!I324</f>
        <v>0</v>
      </c>
      <c r="M324" s="36">
        <f>январь!J324+февраль!J324+март!J324+апрель!J324+май!J324+июнь!J324+июль!J324+август!J324+сентябрь!J324+октябрь!J324+ноябрь!J324+декабрь!J324</f>
        <v>0</v>
      </c>
      <c r="N324" s="36">
        <f>январь!K324+февраль!K324+март!K324+апрель!K324+май!K324+июнь!K324+июль!K324+август!K324+сентябрь!K324+октябрь!K324+ноябрь!K324+декабрь!K324</f>
        <v>0</v>
      </c>
      <c r="O324" s="36">
        <f>январь!L324+февраль!L324+март!L324+апрель!L324+май!L324+июнь!L324+июль!L324+август!L324+сентябрь!L324+октябрь!L324+ноябрь!L324+декабрь!L324</f>
        <v>0</v>
      </c>
      <c r="P324" s="36">
        <f>январь!M324+февраль!M324+март!M324+апрель!M324+май!M324+июнь!M324+июль!M324+август!M324+сентябрь!M324+октябрь!M324+ноябрь!M324+декабрь!M324</f>
        <v>0</v>
      </c>
      <c r="Q324" s="36">
        <f>январь!N324+февраль!N324+март!N324+апрель!N324+май!N324+июнь!N324+июль!N324+август!N324+сентябрь!N324+октябрь!N324+ноябрь!N324+декабрь!N324</f>
        <v>0</v>
      </c>
      <c r="R324" s="29">
        <f>январь!O324+февраль!O324+март!O324+апрель!O324+май!O324+июнь!O324+июль!O324+август!O324+сентябрь!O324+октябрь!O324+ноябрь!O324+декабрь!O324</f>
        <v>0</v>
      </c>
      <c r="S324" s="36">
        <f>январь!P324+февраль!P324+март!P324+апрель!P324+май!P324+июнь!P324+июль!P324+август!P324+сентябрь!P324+октябрь!P324+ноябрь!P324+декабрь!P324</f>
        <v>0</v>
      </c>
      <c r="T324" s="29">
        <f>январь!Q324+февраль!Q324+март!Q324+апрель!Q324+май!Q324+июнь!Q324+июль!Q324+август!Q324+сентябрь!Q324+октябрь!Q324+ноябрь!Q324+декабрь!Q324</f>
        <v>0</v>
      </c>
      <c r="U324" s="36">
        <f>январь!R324+февраль!R324+март!R324+апрель!R324+май!R324+июнь!R324+июль!R324+август!R324+сентябрь!R324+октябрь!R324+ноябрь!R324+декабрь!R324</f>
        <v>0</v>
      </c>
      <c r="V324" s="36">
        <f>январь!S324+февраль!S324+март!S324+апрель!S324+май!S324+июнь!S324+июль!S324+август!S324+сентябрь!S324+октябрь!S324+ноябрь!S324+декабрь!S324</f>
        <v>0</v>
      </c>
      <c r="W324" s="36">
        <f>январь!T324+февраль!T324+март!T324+апрель!T324+май!T324+июнь!T324+июль!T324+август!T324+сентябрь!T324+октябрь!T324+ноябрь!T324+декабрь!T324</f>
        <v>0</v>
      </c>
      <c r="X324" s="36">
        <f>январь!U324+февраль!U324+март!U324+апрель!U324+май!U324+июнь!U324+июль!U324+август!U324+сентябрь!U324+октябрь!U324+ноябрь!U324+декабрь!U324</f>
        <v>0</v>
      </c>
      <c r="Y324" s="36">
        <f>январь!V324+февраль!V324+март!V324+апрель!V324+май!V324+июнь!V324+июль!V324+август!V324+сентябрь!V324+октябрь!V324+ноябрь!V324+декабрь!V324</f>
        <v>0</v>
      </c>
      <c r="Z324" s="36">
        <f>январь!W324+февраль!W324+март!W324+апрель!W324+май!W324+июнь!W324+июль!W324+август!W324+сентябрь!W324+октябрь!W324+ноябрь!W324+декабрь!W324</f>
        <v>0</v>
      </c>
      <c r="AA324" s="36">
        <f>январь!X324+февраль!X324+март!X324+апрель!X324+май!X324+июнь!X324+июль!X324+август!X324+сентябрь!X324+октябрь!X324+ноябрь!X324+декабрь!X324</f>
        <v>0</v>
      </c>
      <c r="AB324" s="29">
        <f>январь!Y324+февраль!Y324+март!Y324+апрель!Y324+май!Y324+июнь!Y324+июль!Y324+август!Y324+сентябрь!Y324+октябрь!Y324+ноябрь!Y324+декабрь!Y324</f>
        <v>0</v>
      </c>
      <c r="AC324" s="36">
        <f>январь!Z324+февраль!Z324+март!Z324+апрель!Z324+май!Z324+июнь!Z324+июль!Z324+август!Z324+сентябрь!Z324+октябрь!Z324+ноябрь!Z324+декабрь!Z324</f>
        <v>0</v>
      </c>
      <c r="AD324" s="66" t="str">
        <f>CONCATENATE(январь!AA324,$BZ$1,февраль!AA324,$BZ$1,март!AA324,$BZ$1,апрель!AA324,$BZ$1,май!AA324,$BZ$1,июнь!AA324,$BZ$1,июль!AA324,$BZ$1,август!AA324,$BZ$1,сентябрь!AA324,$BZ$1,октябрь!AA324,$BZ$1,ноябрь!AA324,$BZ$1,декабрь!AA324)</f>
        <v xml:space="preserve">           </v>
      </c>
      <c r="AE324" s="36">
        <f>январь!AB324+февраль!AB324+март!AB324+апрель!AB324+май!AB324+июнь!AB324+июль!AB324+август!AB324+сентябрь!AB324+октябрь!AB324+ноябрь!AB324+декабрь!AB324</f>
        <v>0</v>
      </c>
      <c r="AF324" s="36">
        <f>январь!AC324+февраль!AC324+март!AC324+апрель!AC324+май!AC324+июнь!AC324+июль!AC324+август!AC324+сентябрь!AC324+октябрь!AC324+ноябрь!AC324+декабрь!AC324</f>
        <v>0</v>
      </c>
      <c r="AG324" s="36">
        <f>январь!AD324+февраль!AD324+март!AD324+апрель!AD324+май!AD324+июнь!AD324+июль!AD324+август!AD324+сентябрь!AD324+октябрь!AD324+ноябрь!AD324+декабрь!AD324</f>
        <v>0</v>
      </c>
      <c r="AH324" s="36">
        <f>январь!AE324+февраль!AE324+март!AE324+апрель!AE324+май!AE324+июнь!AE324+июль!AE324+август!AE324+сентябрь!AE324+октябрь!AE324+ноябрь!AE324+декабрь!AE324</f>
        <v>0</v>
      </c>
      <c r="AI324" s="36">
        <f>январь!AF324+февраль!AF324+март!AF324+апрель!AF324+май!AF324+июнь!AF324+июль!AF324+август!AF324+сентябрь!AF324+октябрь!AF324+ноябрь!AF324+декабрь!AF324</f>
        <v>0</v>
      </c>
      <c r="AJ324" s="36">
        <f>январь!AG324+февраль!AG324+март!AG324+апрель!AG324+май!AG324+июнь!AG324+июль!AG324+август!AG324+сентябрь!AG324+октябрь!AG324+ноябрь!AG324+декабрь!AG324</f>
        <v>0</v>
      </c>
      <c r="AK324" s="29">
        <f>январь!AH324+февраль!AH324+март!AH324+апрель!AH324+май!AH324+июнь!AH324+июль!AH324+август!AH324+сентябрь!AH324+октябрь!AH324+ноябрь!AH324+декабрь!AH324</f>
        <v>4</v>
      </c>
      <c r="AL324" s="36">
        <f>январь!AI324+февраль!AI324+март!AI324+апрель!AI324+май!AI324+июнь!AI324+июль!AI324+август!AI324+сентябрь!AI324+октябрь!AI324+ноябрь!AI324+декабрь!AI324</f>
        <v>4.0270000000000001</v>
      </c>
      <c r="AM324" s="29">
        <f>январь!AJ324+февраль!AJ324+март!AJ324+апрель!AJ324+май!AJ324+июнь!AJ324+июль!AJ324+август!AJ324+сентябрь!AJ324+октябрь!AJ324+ноябрь!AJ324+декабрь!AJ324</f>
        <v>0</v>
      </c>
      <c r="AN324" s="36">
        <f>январь!AK324+февраль!AK324+март!AK324+апрель!AK324+май!AK324+июнь!AK324+июль!AK324+август!AK324+сентябрь!AK324+октябрь!AK324+ноябрь!AK324+декабрь!AK324</f>
        <v>0</v>
      </c>
      <c r="AO324" s="36">
        <f>январь!AL324+февраль!AL324+март!AL324+апрель!AL324+май!AL324+июнь!AL324+июль!AL324+август!AL324+сентябрь!AL324+октябрь!AL324+ноябрь!AL324+декабрь!AL324</f>
        <v>0</v>
      </c>
      <c r="AP324" s="36">
        <f>январь!AM324+февраль!AM324+март!AM324+апрель!AM324+май!AM324+июнь!AM324+июль!AM324+август!AM324+сентябрь!AM324+октябрь!AM324+ноябрь!AM324+декабрь!AM324</f>
        <v>0</v>
      </c>
      <c r="AQ324" s="29">
        <f>январь!AN324+февраль!AN324+март!AN324+апрель!AN324+май!AN324+июнь!AN324+июль!AN324+август!AN324+сентябрь!AN324+октябрь!AN324+ноябрь!AN324+декабрь!AN324</f>
        <v>0</v>
      </c>
      <c r="AR324" s="36">
        <f>январь!AO324+февраль!AO324+март!AO324+апрель!AO324+май!AO324+июнь!AO324+июль!AO324+август!AO324+сентябрь!AO324+октябрь!AO324+ноябрь!AO324+декабрь!AO324</f>
        <v>0</v>
      </c>
      <c r="AS324" s="29">
        <f>январь!AP324+февраль!AP324+март!AP324+апрель!AP324+май!AP324+июнь!AP324+июль!AP324+август!AP324+сентябрь!AP324+октябрь!AP324+ноябрь!AP324+декабрь!AP324</f>
        <v>2</v>
      </c>
      <c r="AT324" s="36">
        <f>январь!AQ324+февраль!AQ324+март!AQ324+апрель!AQ324+май!AQ324+июнь!AQ324+июль!AQ324+август!AQ324+сентябрь!AQ324+октябрь!AQ324+ноябрь!AQ324+декабрь!AQ324</f>
        <v>44.246000000000002</v>
      </c>
      <c r="AU324" s="29">
        <f>январь!AR324+февраль!AR324+март!AR324+апрель!AR324+май!AR324+июнь!AR324+июль!AR324+август!AR324+сентябрь!AR324+октябрь!AR324+ноябрь!AR324+декабрь!AR324</f>
        <v>0</v>
      </c>
      <c r="AV324" s="36">
        <f>январь!AS324+февраль!AS324+март!AS324+апрель!AS324+май!AS324+июнь!AS324+июль!AS324+август!AS324+сентябрь!AS324+октябрь!AS324+ноябрь!AS324+декабрь!AS324</f>
        <v>0</v>
      </c>
      <c r="AW324" s="36">
        <f>январь!AT324+февраль!AT324+март!AT324+апрель!AT324+май!AT324+июнь!AT324+июль!AT324+август!AT324+сентябрь!AT324+октябрь!AT324+ноябрь!AT324+декабрь!AT324</f>
        <v>0</v>
      </c>
      <c r="AX324" s="36">
        <f>январь!AU324+февраль!AU324+март!AU324+апрель!AU324+май!AU324+июнь!AU324+июль!AU324+август!AU324+сентябрь!AU324+октябрь!AU324+ноябрь!AU324+декабрь!AU324</f>
        <v>0</v>
      </c>
      <c r="AY324" s="29">
        <f>январь!AV324+февраль!AV324+март!AV324+апрель!AV324+май!AV324+июнь!AV324+июль!AV324+август!AV324+сентябрь!AV324+октябрь!AV324+ноябрь!AV324+декабрь!AV324</f>
        <v>0</v>
      </c>
      <c r="AZ324" s="36">
        <f>январь!AW324+февраль!AW324+март!AW324+апрель!AW324+май!AW324+июнь!AW324+июль!AW324+август!AW324+сентябрь!AW324+октябрь!AW324+ноябрь!AW324+декабрь!AW324</f>
        <v>0</v>
      </c>
      <c r="BA324" s="36">
        <f>январь!AX324+февраль!AX324+март!AX324+апрель!AX324+май!AX324+июнь!AX324+июль!AX324+август!AX324+сентябрь!AX324+октябрь!AX324+ноябрь!AX324+декабрь!AX324</f>
        <v>0</v>
      </c>
      <c r="BB324" s="36">
        <f>январь!AY324+февраль!AY324+март!AY324+апрель!AY324+май!AY324+июнь!AY324+июль!AY324+август!AY324+сентябрь!AY324+октябрь!AY324+ноябрь!AY324+декабрь!AY324</f>
        <v>0</v>
      </c>
      <c r="BC324" s="29">
        <f>январь!AZ324+февраль!AZ324+март!AZ324+апрель!AZ324+май!AZ324+июнь!AZ324+июль!AZ324+август!AZ324+сентябрь!AZ324+октябрь!AZ324+ноябрь!AZ324+декабрь!AZ324</f>
        <v>0</v>
      </c>
      <c r="BD324" s="36">
        <f>январь!BA324+февраль!BA324+март!BA324+апрель!BA324+май!BA324+июнь!BA324+июль!BA324+август!BA324+сентябрь!BA324+октябрь!BA324+ноябрь!BA324+декабрь!BA324</f>
        <v>0</v>
      </c>
      <c r="BE324" s="36">
        <f>январь!BB324+февраль!BB324+март!BB324+апрель!BB324+май!BB324+июнь!BB324+июль!BB324+август!BB324+сентябрь!BB324+октябрь!BB324+ноябрь!BB324+декабрь!BB324</f>
        <v>0</v>
      </c>
      <c r="BF324" s="36">
        <f>январь!BC324+февраль!BC324+март!BC324+апрель!BC324+май!BC324+июнь!BC324+июль!BC324+август!BC324+сентябрь!BC324+октябрь!BC324+ноябрь!BC324+декабрь!BC324</f>
        <v>0</v>
      </c>
      <c r="BG324" s="36">
        <f>январь!BD324+февраль!BD324+март!BD324+апрель!BD324+май!BD324+июнь!BD324+июль!BD324+август!BD324+сентябрь!BD324+октябрь!BD324+ноябрь!BD324+декабрь!BD324</f>
        <v>0</v>
      </c>
      <c r="BH324" s="36">
        <f>январь!BE324+февраль!BE324+март!BE324+апрель!BE324+май!BE324+июнь!BE324+июль!BE324+август!BE324+сентябрь!BE324+октябрь!BE324+ноябрь!BE324+декабрь!BE324</f>
        <v>0</v>
      </c>
      <c r="BI324" s="36">
        <f>январь!BF324+февраль!BF324+март!BF324+апрель!BF324+май!BF324+июнь!BF324+июль!BF324+август!BF324+сентябрь!BF324+октябрь!BF324+ноябрь!BF324+декабрь!BF324</f>
        <v>4.0000000000000001E-3</v>
      </c>
      <c r="BJ324" s="36">
        <f>январь!BG324+февраль!BG324+март!BG324+апрель!BG324+май!BG324+июнь!BG324+июль!BG324+август!BG324+сентябрь!BG324+октябрь!BG324+ноябрь!BG324+декабрь!BG324</f>
        <v>4.76</v>
      </c>
      <c r="BK324" s="36">
        <f>январь!BH324+февраль!BH324+март!BH324+апрель!BH324+май!BH324+июнь!BH324+июль!BH324+август!BH324+сентябрь!BH324+октябрь!BH324+ноябрь!BH324+декабрь!BH324</f>
        <v>0</v>
      </c>
      <c r="BL324" s="36">
        <f>январь!BI324+февраль!BI324+март!BI324+апрель!BI324+май!BI324+июнь!BI324+июль!BI324+август!BI324+сентябрь!BI324+октябрь!BI324+ноябрь!BI324+декабрь!BI324</f>
        <v>0</v>
      </c>
      <c r="BM324" s="29">
        <f>январь!BJ324+февраль!BJ324+март!BJ324+апрель!BJ324+май!BJ324+июнь!BJ324+июль!BJ324+август!BJ324+сентябрь!BJ324+октябрь!BJ324+ноябрь!BJ324+декабрь!BJ324</f>
        <v>0</v>
      </c>
      <c r="BN324" s="36">
        <f>январь!BK324+февраль!BK324+март!BK324+апрель!BK324+май!BK324+июнь!BK324+июль!BK324+август!BK324+сентябрь!BK324+октябрь!BK324+ноябрь!BK324+декабрь!BK324</f>
        <v>0</v>
      </c>
      <c r="BO324" s="29">
        <f>январь!BL324+февраль!BL324+март!BL324+апрель!BL324+май!BL324+июнь!BL324+июль!BL324+август!BL324+сентябрь!BL324+октябрь!BL324+ноябрь!BL324+декабрь!BL324</f>
        <v>18</v>
      </c>
      <c r="BP324" s="36">
        <f>январь!BM324+февраль!BM324+март!BM324+апрель!BM324+май!BM324+июнь!BM324+июль!BM324+август!BM324+сентябрь!BM324+октябрь!BM324+ноябрь!BM324+декабрь!BM324</f>
        <v>9.9849999999999994</v>
      </c>
      <c r="BQ324" s="36">
        <f>январь!BN324+февраль!BN324+март!BN324+апрель!BN324+май!BN324+июнь!BN324+июль!BN324+август!BN324+сентябрь!BN324+октябрь!BN324+ноябрь!BN324+декабрь!BN324</f>
        <v>0</v>
      </c>
      <c r="BR324" s="36">
        <f>январь!BO324+февраль!BO324+март!BO324+апрель!BO324+май!BO324+июнь!BO324+июль!BO324+август!BO324+сентябрь!BO324+октябрь!BO324+ноябрь!BO324+декабрь!BO324</f>
        <v>0</v>
      </c>
      <c r="BS324" s="29">
        <f>январь!BP324+февраль!BP324+март!BP324+апрель!BP324+май!BP324+июнь!BP324+июль!BP324+август!BP324+сентябрь!BP324+октябрь!BP324+ноябрь!BP324+декабрь!BP324</f>
        <v>4</v>
      </c>
      <c r="BT324" s="36">
        <f>январь!BQ324+февраль!BQ324+март!BQ324+апрель!BQ324+май!BQ324+июнь!BQ324+июль!BQ324+август!BQ324+сентябрь!BQ324+октябрь!BQ324+ноябрь!BQ324+декабрь!BQ324</f>
        <v>3.8010000000000002</v>
      </c>
      <c r="BU324" s="29">
        <f>январь!BR324+февраль!BR324+март!BR324+апрель!BR324+май!BR324+июнь!BR324+июль!BR324+август!BR324+сентябрь!BR324+октябрь!BR324+ноябрь!BR324+декабрь!BR324</f>
        <v>0</v>
      </c>
      <c r="BV324" s="36">
        <f>январь!BS324+февраль!BS324+март!BS324+апрель!BS324+май!BS324+июнь!BS324+июль!BS324+август!BS324+сентябрь!BS324+октябрь!BS324+ноябрь!BS324+декабрь!BS324</f>
        <v>0</v>
      </c>
      <c r="BW324" s="36">
        <f>январь!BT324+февраль!BT324+март!BT324+апрель!BT324+май!BT324+июнь!BT324+июль!BT324+август!BT324+сентябрь!BT324+октябрь!BT324+ноябрь!BT324+декабрь!BT324</f>
        <v>0</v>
      </c>
      <c r="BX324" s="36">
        <f>январь!BU324+февраль!BU324+март!BU324+апрель!BU324+май!BU324+июнь!BU324+июль!BU324+август!BU324+сентябрь!BU324+октябрь!BU324+ноябрь!BU324+декабрь!BU324</f>
        <v>0</v>
      </c>
      <c r="BY324" s="36">
        <f>январь!BV324+февраль!BV324+март!BV324+апрель!BV324+май!BV324+июнь!BV324+июль!BV324+август!BV324+сентябрь!BV324+октябрь!BV324+ноябрь!BV324+декабрь!BV324</f>
        <v>10.045</v>
      </c>
      <c r="BZ324" s="77">
        <v>2</v>
      </c>
    </row>
    <row r="325" spans="1:78" x14ac:dyDescent="0.25">
      <c r="A325" s="16">
        <v>323</v>
      </c>
      <c r="B325" s="16">
        <v>1</v>
      </c>
      <c r="C325" s="37" t="s">
        <v>775</v>
      </c>
      <c r="D325" s="51">
        <v>110.93099493719807</v>
      </c>
      <c r="E325" s="25">
        <v>-477.18309199999987</v>
      </c>
      <c r="F325" s="26">
        <f t="shared" si="15"/>
        <v>-990.7270970628017</v>
      </c>
      <c r="G325" s="26">
        <f t="shared" si="16"/>
        <v>-513.54400506280183</v>
      </c>
      <c r="H325" s="26">
        <f t="shared" si="17"/>
        <v>624.47499999999991</v>
      </c>
      <c r="I325" s="36">
        <f>январь!F325+февраль!F325+март!F325+апрель!F325+май!F325+июнь!F325+июль!F325+август!F325+сентябрь!F325+октябрь!F325+ноябрь!F325+декабрь!F325</f>
        <v>0</v>
      </c>
      <c r="J325" s="36">
        <f>январь!G325+февраль!G325+март!G325+апрель!G325+май!G325+июнь!G325+июль!G325+август!G325+сентябрь!G325+октябрь!G325+ноябрь!G325+декабрь!G325</f>
        <v>0</v>
      </c>
      <c r="K325" s="36">
        <f>январь!H325+февраль!H325+март!H325+апрель!H325+май!H325+июнь!H325+июль!H325+август!H325+сентябрь!H325+октябрь!H325+ноябрь!H325+декабрь!H325</f>
        <v>0</v>
      </c>
      <c r="L325" s="27">
        <f>январь!I325+февраль!I325+март!I325+апрель!I325+май!I325+июнь!I325+июль!I325+август!I325+сентябрь!I325+октябрь!I325+ноябрь!I325+декабрь!I325</f>
        <v>0</v>
      </c>
      <c r="M325" s="36">
        <f>январь!J325+февраль!J325+март!J325+апрель!J325+май!J325+июнь!J325+июль!J325+август!J325+сентябрь!J325+октябрь!J325+ноябрь!J325+декабрь!J325</f>
        <v>0</v>
      </c>
      <c r="N325" s="36">
        <f>январь!K325+февраль!K325+март!K325+апрель!K325+май!K325+июнь!K325+июль!K325+август!K325+сентябрь!K325+октябрь!K325+ноябрь!K325+декабрь!K325</f>
        <v>0</v>
      </c>
      <c r="O325" s="36">
        <f>январь!L325+февраль!L325+март!L325+апрель!L325+май!L325+июнь!L325+июль!L325+август!L325+сентябрь!L325+октябрь!L325+ноябрь!L325+декабрь!L325</f>
        <v>0</v>
      </c>
      <c r="P325" s="36">
        <f>январь!M325+февраль!M325+март!M325+апрель!M325+май!M325+июнь!M325+июль!M325+август!M325+сентябрь!M325+октябрь!M325+ноябрь!M325+декабрь!M325</f>
        <v>0</v>
      </c>
      <c r="Q325" s="36">
        <f>январь!N325+февраль!N325+март!N325+апрель!N325+май!N325+июнь!N325+июль!N325+август!N325+сентябрь!N325+октябрь!N325+ноябрь!N325+декабрь!N325</f>
        <v>0</v>
      </c>
      <c r="R325" s="29">
        <f>январь!O325+февраль!O325+март!O325+апрель!O325+май!O325+июнь!O325+июль!O325+август!O325+сентябрь!O325+октябрь!O325+ноябрь!O325+декабрь!O325</f>
        <v>0</v>
      </c>
      <c r="S325" s="36">
        <f>январь!P325+февраль!P325+март!P325+апрель!P325+май!P325+июнь!P325+июль!P325+август!P325+сентябрь!P325+октябрь!P325+ноябрь!P325+декабрь!P325</f>
        <v>0</v>
      </c>
      <c r="T325" s="29">
        <f>январь!Q325+февраль!Q325+март!Q325+апрель!Q325+май!Q325+июнь!Q325+июль!Q325+август!Q325+сентябрь!Q325+октябрь!Q325+ноябрь!Q325+декабрь!Q325</f>
        <v>0</v>
      </c>
      <c r="U325" s="36">
        <f>январь!R325+февраль!R325+март!R325+апрель!R325+май!R325+июнь!R325+июль!R325+август!R325+сентябрь!R325+октябрь!R325+ноябрь!R325+декабрь!R325</f>
        <v>0</v>
      </c>
      <c r="V325" s="36">
        <f>январь!S325+февраль!S325+март!S325+апрель!S325+май!S325+июнь!S325+июль!S325+август!S325+сентябрь!S325+октябрь!S325+ноябрь!S325+декабрь!S325</f>
        <v>0</v>
      </c>
      <c r="W325" s="36">
        <f>январь!T325+февраль!T325+март!T325+апрель!T325+май!T325+июнь!T325+июль!T325+август!T325+сентябрь!T325+октябрь!T325+ноябрь!T325+декабрь!T325</f>
        <v>0</v>
      </c>
      <c r="X325" s="36">
        <f>январь!U325+февраль!U325+март!U325+апрель!U325+май!U325+июнь!U325+июль!U325+август!U325+сентябрь!U325+октябрь!U325+ноябрь!U325+декабрь!U325</f>
        <v>0</v>
      </c>
      <c r="Y325" s="36">
        <f>январь!V325+февраль!V325+март!V325+апрель!V325+май!V325+июнь!V325+июль!V325+август!V325+сентябрь!V325+октябрь!V325+ноябрь!V325+декабрь!V325</f>
        <v>0</v>
      </c>
      <c r="Z325" s="36">
        <f>январь!W325+февраль!W325+март!W325+апрель!W325+май!W325+июнь!W325+июль!W325+август!W325+сентябрь!W325+октябрь!W325+ноябрь!W325+декабрь!W325</f>
        <v>0</v>
      </c>
      <c r="AA325" s="36">
        <f>январь!X325+февраль!X325+март!X325+апрель!X325+май!X325+июнь!X325+июль!X325+август!X325+сентябрь!X325+октябрь!X325+ноябрь!X325+декабрь!X325</f>
        <v>0</v>
      </c>
      <c r="AB325" s="29">
        <f>январь!Y325+февраль!Y325+март!Y325+апрель!Y325+май!Y325+июнь!Y325+июль!Y325+август!Y325+сентябрь!Y325+октябрь!Y325+ноябрь!Y325+декабрь!Y325</f>
        <v>0</v>
      </c>
      <c r="AC325" s="36">
        <f>январь!Z325+февраль!Z325+март!Z325+апрель!Z325+май!Z325+июнь!Z325+июль!Z325+август!Z325+сентябрь!Z325+октябрь!Z325+ноябрь!Z325+декабрь!Z325</f>
        <v>0</v>
      </c>
      <c r="AD325" s="66" t="str">
        <f>CONCATENATE(январь!AA325,$BZ$1,февраль!AA325,$BZ$1,март!AA325,$BZ$1,апрель!AA325,$BZ$1,май!AA325,$BZ$1,июнь!AA325,$BZ$1,июль!AA325,$BZ$1,август!AA325,$BZ$1,сентябрь!AA325,$BZ$1,октябрь!AA325,$BZ$1,ноябрь!AA325,$BZ$1,декабрь!AA325)</f>
        <v xml:space="preserve">     л/кл №3  л/кл №1, где кв.1-10    </v>
      </c>
      <c r="AE325" s="36">
        <f>январь!AB325+февраль!AB325+март!AB325+апрель!AB325+май!AB325+июнь!AB325+июль!AB325+август!AB325+сентябрь!AB325+октябрь!AB325+ноябрь!AB325+декабрь!AB325</f>
        <v>0.17099999999999999</v>
      </c>
      <c r="AF325" s="36">
        <f>январь!AC325+февраль!AC325+март!AC325+апрель!AC325+май!AC325+июнь!AC325+июль!AC325+август!AC325+сентябрь!AC325+октябрь!AC325+ноябрь!AC325+декабрь!AC325</f>
        <v>611.79099999999994</v>
      </c>
      <c r="AG325" s="36">
        <f>январь!AD325+февраль!AD325+март!AD325+апрель!AD325+май!AD325+июнь!AD325+июль!AD325+август!AD325+сентябрь!AD325+октябрь!AD325+ноябрь!AD325+декабрь!AD325</f>
        <v>0</v>
      </c>
      <c r="AH325" s="36">
        <f>январь!AE325+февраль!AE325+март!AE325+апрель!AE325+май!AE325+июнь!AE325+июль!AE325+август!AE325+сентябрь!AE325+октябрь!AE325+ноябрь!AE325+декабрь!AE325</f>
        <v>0</v>
      </c>
      <c r="AI325" s="36">
        <f>январь!AF325+февраль!AF325+март!AF325+апрель!AF325+май!AF325+июнь!AF325+июль!AF325+август!AF325+сентябрь!AF325+октябрь!AF325+ноябрь!AF325+декабрь!AF325</f>
        <v>0</v>
      </c>
      <c r="AJ325" s="36">
        <f>январь!AG325+февраль!AG325+март!AG325+апрель!AG325+май!AG325+июнь!AG325+июль!AG325+август!AG325+сентябрь!AG325+октябрь!AG325+ноябрь!AG325+декабрь!AG325</f>
        <v>0</v>
      </c>
      <c r="AK325" s="29">
        <f>январь!AH325+февраль!AH325+март!AH325+апрель!AH325+май!AH325+июнь!AH325+июль!AH325+август!AH325+сентябрь!AH325+октябрь!AH325+ноябрь!AH325+декабрь!AH325</f>
        <v>0</v>
      </c>
      <c r="AL325" s="36">
        <f>январь!AI325+февраль!AI325+март!AI325+апрель!AI325+май!AI325+июнь!AI325+июль!AI325+август!AI325+сентябрь!AI325+октябрь!AI325+ноябрь!AI325+декабрь!AI325</f>
        <v>0</v>
      </c>
      <c r="AM325" s="29">
        <f>январь!AJ325+февраль!AJ325+март!AJ325+апрель!AJ325+май!AJ325+июнь!AJ325+июль!AJ325+август!AJ325+сентябрь!AJ325+октябрь!AJ325+ноябрь!AJ325+декабрь!AJ325</f>
        <v>0</v>
      </c>
      <c r="AN325" s="36">
        <f>январь!AK325+февраль!AK325+март!AK325+апрель!AK325+май!AK325+июнь!AK325+июль!AK325+август!AK325+сентябрь!AK325+октябрь!AK325+ноябрь!AK325+декабрь!AK325</f>
        <v>0</v>
      </c>
      <c r="AO325" s="36">
        <f>январь!AL325+февраль!AL325+март!AL325+апрель!AL325+май!AL325+июнь!AL325+июль!AL325+август!AL325+сентябрь!AL325+октябрь!AL325+ноябрь!AL325+декабрь!AL325</f>
        <v>0</v>
      </c>
      <c r="AP325" s="36">
        <f>январь!AM325+февраль!AM325+март!AM325+апрель!AM325+май!AM325+июнь!AM325+июль!AM325+август!AM325+сентябрь!AM325+октябрь!AM325+ноябрь!AM325+декабрь!AM325</f>
        <v>0</v>
      </c>
      <c r="AQ325" s="29">
        <f>январь!AN325+февраль!AN325+март!AN325+апрель!AN325+май!AN325+июнь!AN325+июль!AN325+август!AN325+сентябрь!AN325+октябрь!AN325+ноябрь!AN325+декабрь!AN325</f>
        <v>0</v>
      </c>
      <c r="AR325" s="36">
        <f>январь!AO325+февраль!AO325+март!AO325+апрель!AO325+май!AO325+июнь!AO325+июль!AO325+август!AO325+сентябрь!AO325+октябрь!AO325+ноябрь!AO325+декабрь!AO325</f>
        <v>0</v>
      </c>
      <c r="AS325" s="29">
        <f>январь!AP325+февраль!AP325+март!AP325+апрель!AP325+май!AP325+июнь!AP325+июль!AP325+август!AP325+сентябрь!AP325+октябрь!AP325+ноябрь!AP325+декабрь!AP325</f>
        <v>0</v>
      </c>
      <c r="AT325" s="36">
        <f>январь!AQ325+февраль!AQ325+март!AQ325+апрель!AQ325+май!AQ325+июнь!AQ325+июль!AQ325+август!AQ325+сентябрь!AQ325+октябрь!AQ325+ноябрь!AQ325+декабрь!AQ325</f>
        <v>0</v>
      </c>
      <c r="AU325" s="29">
        <f>январь!AR325+февраль!AR325+март!AR325+апрель!AR325+май!AR325+июнь!AR325+июль!AR325+август!AR325+сентябрь!AR325+октябрь!AR325+ноябрь!AR325+декабрь!AR325</f>
        <v>0</v>
      </c>
      <c r="AV325" s="36">
        <f>январь!AS325+февраль!AS325+март!AS325+апрель!AS325+май!AS325+июнь!AS325+июль!AS325+август!AS325+сентябрь!AS325+октябрь!AS325+ноябрь!AS325+декабрь!AS325</f>
        <v>0</v>
      </c>
      <c r="AW325" s="36">
        <f>январь!AT325+февраль!AT325+март!AT325+апрель!AT325+май!AT325+июнь!AT325+июль!AT325+август!AT325+сентябрь!AT325+октябрь!AT325+ноябрь!AT325+декабрь!AT325</f>
        <v>0</v>
      </c>
      <c r="AX325" s="36">
        <f>январь!AU325+февраль!AU325+март!AU325+апрель!AU325+май!AU325+июнь!AU325+июль!AU325+август!AU325+сентябрь!AU325+октябрь!AU325+ноябрь!AU325+декабрь!AU325</f>
        <v>0</v>
      </c>
      <c r="AY325" s="29">
        <f>январь!AV325+февраль!AV325+март!AV325+апрель!AV325+май!AV325+июнь!AV325+июль!AV325+август!AV325+сентябрь!AV325+октябрь!AV325+ноябрь!AV325+декабрь!AV325</f>
        <v>0</v>
      </c>
      <c r="AZ325" s="36">
        <f>январь!AW325+февраль!AW325+март!AW325+апрель!AW325+май!AW325+июнь!AW325+июль!AW325+август!AW325+сентябрь!AW325+октябрь!AW325+ноябрь!AW325+декабрь!AW325</f>
        <v>0</v>
      </c>
      <c r="BA325" s="36">
        <f>январь!AX325+февраль!AX325+март!AX325+апрель!AX325+май!AX325+июнь!AX325+июль!AX325+август!AX325+сентябрь!AX325+октябрь!AX325+ноябрь!AX325+декабрь!AX325</f>
        <v>0</v>
      </c>
      <c r="BB325" s="36">
        <f>январь!AY325+февраль!AY325+март!AY325+апрель!AY325+май!AY325+июнь!AY325+июль!AY325+август!AY325+сентябрь!AY325+октябрь!AY325+ноябрь!AY325+декабрь!AY325</f>
        <v>0</v>
      </c>
      <c r="BC325" s="29">
        <f>январь!AZ325+февраль!AZ325+март!AZ325+апрель!AZ325+май!AZ325+июнь!AZ325+июль!AZ325+август!AZ325+сентябрь!AZ325+октябрь!AZ325+ноябрь!AZ325+декабрь!AZ325</f>
        <v>0</v>
      </c>
      <c r="BD325" s="36">
        <f>январь!BA325+февраль!BA325+март!BA325+апрель!BA325+май!BA325+июнь!BA325+июль!BA325+август!BA325+сентябрь!BA325+октябрь!BA325+ноябрь!BA325+декабрь!BA325</f>
        <v>0</v>
      </c>
      <c r="BE325" s="36">
        <f>январь!BB325+февраль!BB325+март!BB325+апрель!BB325+май!BB325+июнь!BB325+июль!BB325+август!BB325+сентябрь!BB325+октябрь!BB325+ноябрь!BB325+декабрь!BB325</f>
        <v>0</v>
      </c>
      <c r="BF325" s="36">
        <f>январь!BC325+февраль!BC325+март!BC325+апрель!BC325+май!BC325+июнь!BC325+июль!BC325+август!BC325+сентябрь!BC325+октябрь!BC325+ноябрь!BC325+декабрь!BC325</f>
        <v>0</v>
      </c>
      <c r="BG325" s="36">
        <f>январь!BD325+февраль!BD325+март!BD325+апрель!BD325+май!BD325+июнь!BD325+июль!BD325+август!BD325+сентябрь!BD325+октябрь!BD325+ноябрь!BD325+декабрь!BD325</f>
        <v>0</v>
      </c>
      <c r="BH325" s="36">
        <f>январь!BE325+февраль!BE325+март!BE325+апрель!BE325+май!BE325+июнь!BE325+июль!BE325+август!BE325+сентябрь!BE325+октябрь!BE325+ноябрь!BE325+декабрь!BE325</f>
        <v>0</v>
      </c>
      <c r="BI325" s="36">
        <f>январь!BF325+февраль!BF325+март!BF325+апрель!BF325+май!BF325+июнь!BF325+июль!BF325+август!BF325+сентябрь!BF325+октябрь!BF325+ноябрь!BF325+декабрь!BF325</f>
        <v>4.0000000000000001E-3</v>
      </c>
      <c r="BJ325" s="36">
        <f>январь!BG325+февраль!BG325+март!BG325+апрель!BG325+май!BG325+июнь!BG325+июль!BG325+август!BG325+сентябрь!BG325+октябрь!BG325+ноябрь!BG325+декабрь!BG325</f>
        <v>4.76</v>
      </c>
      <c r="BK325" s="36">
        <f>январь!BH325+февраль!BH325+март!BH325+апрель!BH325+май!BH325+июнь!BH325+июль!BH325+август!BH325+сентябрь!BH325+октябрь!BH325+ноябрь!BH325+декабрь!BH325</f>
        <v>0</v>
      </c>
      <c r="BL325" s="36">
        <f>январь!BI325+февраль!BI325+март!BI325+апрель!BI325+май!BI325+июнь!BI325+июль!BI325+август!BI325+сентябрь!BI325+октябрь!BI325+ноябрь!BI325+декабрь!BI325</f>
        <v>0</v>
      </c>
      <c r="BM325" s="29">
        <f>январь!BJ325+февраль!BJ325+март!BJ325+апрель!BJ325+май!BJ325+июнь!BJ325+июль!BJ325+август!BJ325+сентябрь!BJ325+октябрь!BJ325+ноябрь!BJ325+декабрь!BJ325</f>
        <v>0</v>
      </c>
      <c r="BN325" s="36">
        <f>январь!BK325+февраль!BK325+март!BK325+апрель!BK325+май!BK325+июнь!BK325+июль!BK325+август!BK325+сентябрь!BK325+октябрь!BK325+ноябрь!BK325+декабрь!BK325</f>
        <v>0</v>
      </c>
      <c r="BO325" s="29">
        <f>январь!BL325+февраль!BL325+март!BL325+апрель!BL325+май!BL325+июнь!BL325+июль!BL325+август!BL325+сентябрь!BL325+октябрь!BL325+ноябрь!BL325+декабрь!BL325</f>
        <v>11</v>
      </c>
      <c r="BP325" s="36">
        <f>январь!BM325+февраль!BM325+март!BM325+апрель!BM325+май!BM325+июнь!BM325+июль!BM325+август!BM325+сентябрь!BM325+октябрь!BM325+ноябрь!BM325+декабрь!BM325</f>
        <v>7.9240000000000004</v>
      </c>
      <c r="BQ325" s="36">
        <f>январь!BN325+февраль!BN325+март!BN325+апрель!BN325+май!BN325+июнь!BN325+июль!BN325+август!BN325+сентябрь!BN325+октябрь!BN325+ноябрь!BN325+декабрь!BN325</f>
        <v>0</v>
      </c>
      <c r="BR325" s="36">
        <f>январь!BO325+февраль!BO325+март!BO325+апрель!BO325+май!BO325+июнь!BO325+июль!BO325+август!BO325+сентябрь!BO325+октябрь!BO325+ноябрь!BO325+декабрь!BO325</f>
        <v>0</v>
      </c>
      <c r="BS325" s="29">
        <f>январь!BP325+февраль!BP325+март!BP325+апрель!BP325+май!BP325+июнь!BP325+июль!BP325+август!BP325+сентябрь!BP325+октябрь!BP325+ноябрь!BP325+декабрь!BP325</f>
        <v>0</v>
      </c>
      <c r="BT325" s="36">
        <f>январь!BQ325+февраль!BQ325+март!BQ325+апрель!BQ325+май!BQ325+июнь!BQ325+июль!BQ325+август!BQ325+сентябрь!BQ325+октябрь!BQ325+ноябрь!BQ325+декабрь!BQ325</f>
        <v>0</v>
      </c>
      <c r="BU325" s="29">
        <f>январь!BR325+февраль!BR325+март!BR325+апрель!BR325+май!BR325+июнь!BR325+июль!BR325+август!BR325+сентябрь!BR325+октябрь!BR325+ноябрь!BR325+декабрь!BR325</f>
        <v>0</v>
      </c>
      <c r="BV325" s="36">
        <f>январь!BS325+февраль!BS325+март!BS325+апрель!BS325+май!BS325+июнь!BS325+июль!BS325+август!BS325+сентябрь!BS325+октябрь!BS325+ноябрь!BS325+декабрь!BS325</f>
        <v>0</v>
      </c>
      <c r="BW325" s="36">
        <f>январь!BT325+февраль!BT325+март!BT325+апрель!BT325+май!BT325+июнь!BT325+июль!BT325+август!BT325+сентябрь!BT325+октябрь!BT325+ноябрь!BT325+декабрь!BT325</f>
        <v>0</v>
      </c>
      <c r="BX325" s="36">
        <f>январь!BU325+февраль!BU325+март!BU325+апрель!BU325+май!BU325+июнь!BU325+июль!BU325+август!BU325+сентябрь!BU325+октябрь!BU325+ноябрь!BU325+декабрь!BU325</f>
        <v>0</v>
      </c>
      <c r="BY325" s="36">
        <f>январь!BV325+февраль!BV325+март!BV325+апрель!BV325+май!BV325+июнь!BV325+июль!BV325+август!BV325+сентябрь!BV325+октябрь!BV325+ноябрь!BV325+декабрь!BV325</f>
        <v>0</v>
      </c>
      <c r="BZ325" s="77">
        <v>3</v>
      </c>
    </row>
    <row r="326" spans="1:78" x14ac:dyDescent="0.25">
      <c r="A326" s="16">
        <v>324</v>
      </c>
      <c r="B326" s="16">
        <v>1</v>
      </c>
      <c r="C326" s="37" t="s">
        <v>776</v>
      </c>
      <c r="D326" s="51">
        <v>212.42427833816427</v>
      </c>
      <c r="E326" s="25">
        <v>86.394288000000017</v>
      </c>
      <c r="F326" s="26">
        <f t="shared" si="15"/>
        <v>225.91456633816426</v>
      </c>
      <c r="G326" s="26">
        <f t="shared" si="16"/>
        <v>139.52027833816427</v>
      </c>
      <c r="H326" s="26">
        <f t="shared" si="17"/>
        <v>72.903999999999996</v>
      </c>
      <c r="I326" s="36">
        <f>январь!F326+февраль!F326+март!F326+апрель!F326+май!F326+июнь!F326+июль!F326+август!F326+сентябрь!F326+октябрь!F326+ноябрь!F326+декабрь!F326</f>
        <v>0</v>
      </c>
      <c r="J326" s="36">
        <f>январь!G326+февраль!G326+март!G326+апрель!G326+май!G326+июнь!G326+июль!G326+август!G326+сентябрь!G326+октябрь!G326+ноябрь!G326+декабрь!G326</f>
        <v>0</v>
      </c>
      <c r="K326" s="36">
        <f>январь!H326+февраль!H326+март!H326+апрель!H326+май!H326+июнь!H326+июль!H326+август!H326+сентябрь!H326+октябрь!H326+ноябрь!H326+декабрь!H326</f>
        <v>0</v>
      </c>
      <c r="L326" s="27">
        <f>январь!I326+февраль!I326+март!I326+апрель!I326+май!I326+июнь!I326+июль!I326+август!I326+сентябрь!I326+октябрь!I326+ноябрь!I326+декабрь!I326</f>
        <v>0</v>
      </c>
      <c r="M326" s="36">
        <f>январь!J326+февраль!J326+март!J326+апрель!J326+май!J326+июнь!J326+июль!J326+август!J326+сентябрь!J326+октябрь!J326+ноябрь!J326+декабрь!J326</f>
        <v>0</v>
      </c>
      <c r="N326" s="36">
        <f>январь!K326+февраль!K326+март!K326+апрель!K326+май!K326+июнь!K326+июль!K326+август!K326+сентябрь!K326+октябрь!K326+ноябрь!K326+декабрь!K326</f>
        <v>0</v>
      </c>
      <c r="O326" s="36">
        <f>январь!L326+февраль!L326+март!L326+апрель!L326+май!L326+июнь!L326+июль!L326+август!L326+сентябрь!L326+октябрь!L326+ноябрь!L326+декабрь!L326</f>
        <v>0</v>
      </c>
      <c r="P326" s="36">
        <f>январь!M326+февраль!M326+март!M326+апрель!M326+май!M326+июнь!M326+июль!M326+август!M326+сентябрь!M326+октябрь!M326+ноябрь!M326+декабрь!M326</f>
        <v>0</v>
      </c>
      <c r="Q326" s="36">
        <f>январь!N326+февраль!N326+март!N326+апрель!N326+май!N326+июнь!N326+июль!N326+август!N326+сентябрь!N326+октябрь!N326+ноябрь!N326+декабрь!N326</f>
        <v>0</v>
      </c>
      <c r="R326" s="29">
        <f>январь!O326+февраль!O326+март!O326+апрель!O326+май!O326+июнь!O326+июль!O326+август!O326+сентябрь!O326+октябрь!O326+ноябрь!O326+декабрь!O326</f>
        <v>0</v>
      </c>
      <c r="S326" s="36">
        <f>январь!P326+февраль!P326+март!P326+апрель!P326+май!P326+июнь!P326+июль!P326+август!P326+сентябрь!P326+октябрь!P326+ноябрь!P326+декабрь!P326</f>
        <v>0</v>
      </c>
      <c r="T326" s="29">
        <f>январь!Q326+февраль!Q326+март!Q326+апрель!Q326+май!Q326+июнь!Q326+июль!Q326+август!Q326+сентябрь!Q326+октябрь!Q326+ноябрь!Q326+декабрь!Q326</f>
        <v>0</v>
      </c>
      <c r="U326" s="36">
        <f>январь!R326+февраль!R326+март!R326+апрель!R326+май!R326+июнь!R326+июль!R326+август!R326+сентябрь!R326+октябрь!R326+ноябрь!R326+декабрь!R326</f>
        <v>0</v>
      </c>
      <c r="V326" s="36">
        <f>январь!S326+февраль!S326+март!S326+апрель!S326+май!S326+июнь!S326+июль!S326+август!S326+сентябрь!S326+октябрь!S326+ноябрь!S326+декабрь!S326</f>
        <v>0</v>
      </c>
      <c r="W326" s="36">
        <f>январь!T326+февраль!T326+март!T326+апрель!T326+май!T326+июнь!T326+июль!T326+август!T326+сентябрь!T326+октябрь!T326+ноябрь!T326+декабрь!T326</f>
        <v>0</v>
      </c>
      <c r="X326" s="36">
        <f>январь!U326+февраль!U326+март!U326+апрель!U326+май!U326+июнь!U326+июль!U326+август!U326+сентябрь!U326+октябрь!U326+ноябрь!U326+декабрь!U326</f>
        <v>0</v>
      </c>
      <c r="Y326" s="36">
        <f>январь!V326+февраль!V326+март!V326+апрель!V326+май!V326+июнь!V326+июль!V326+август!V326+сентябрь!V326+октябрь!V326+ноябрь!V326+декабрь!V326</f>
        <v>0</v>
      </c>
      <c r="Z326" s="36">
        <f>январь!W326+февраль!W326+март!W326+апрель!W326+май!W326+июнь!W326+июль!W326+август!W326+сентябрь!W326+октябрь!W326+ноябрь!W326+декабрь!W326</f>
        <v>0</v>
      </c>
      <c r="AA326" s="36">
        <f>январь!X326+февраль!X326+март!X326+апрель!X326+май!X326+июнь!X326+июль!X326+август!X326+сентябрь!X326+октябрь!X326+ноябрь!X326+декабрь!X326</f>
        <v>0</v>
      </c>
      <c r="AB326" s="29">
        <f>январь!Y326+февраль!Y326+март!Y326+апрель!Y326+май!Y326+июнь!Y326+июль!Y326+август!Y326+сентябрь!Y326+октябрь!Y326+ноябрь!Y326+декабрь!Y326</f>
        <v>0</v>
      </c>
      <c r="AC326" s="36">
        <f>январь!Z326+февраль!Z326+март!Z326+апрель!Z326+май!Z326+июнь!Z326+июль!Z326+август!Z326+сентябрь!Z326+октябрь!Z326+ноябрь!Z326+декабрь!Z326</f>
        <v>0</v>
      </c>
      <c r="AD326" s="66" t="str">
        <f>CONCATENATE(январь!AA326,$BZ$1,февраль!AA326,$BZ$1,март!AA326,$BZ$1,апрель!AA326,$BZ$1,май!AA326,$BZ$1,июнь!AA326,$BZ$1,июль!AA326,$BZ$1,август!AA326,$BZ$1,сентябрь!AA326,$BZ$1,октябрь!AA326,$BZ$1,ноябрь!AA326,$BZ$1,декабрь!AA326)</f>
        <v xml:space="preserve">           </v>
      </c>
      <c r="AE326" s="36">
        <f>январь!AB326+февраль!AB326+март!AB326+апрель!AB326+май!AB326+июнь!AB326+июль!AB326+август!AB326+сентябрь!AB326+октябрь!AB326+ноябрь!AB326+декабрь!AB326</f>
        <v>0</v>
      </c>
      <c r="AF326" s="36">
        <f>январь!AC326+февраль!AC326+март!AC326+апрель!AC326+май!AC326+июнь!AC326+июль!AC326+август!AC326+сентябрь!AC326+октябрь!AC326+ноябрь!AC326+декабрь!AC326</f>
        <v>0</v>
      </c>
      <c r="AG326" s="36">
        <f>январь!AD326+февраль!AD326+март!AD326+апрель!AD326+май!AD326+июнь!AD326+июль!AD326+август!AD326+сентябрь!AD326+октябрь!AD326+ноябрь!AD326+декабрь!AD326</f>
        <v>0</v>
      </c>
      <c r="AH326" s="36">
        <f>январь!AE326+февраль!AE326+март!AE326+апрель!AE326+май!AE326+июнь!AE326+июль!AE326+август!AE326+сентябрь!AE326+октябрь!AE326+ноябрь!AE326+декабрь!AE326</f>
        <v>0</v>
      </c>
      <c r="AI326" s="36">
        <f>январь!AF326+февраль!AF326+март!AF326+апрель!AF326+май!AF326+июнь!AF326+июль!AF326+август!AF326+сентябрь!AF326+октябрь!AF326+ноябрь!AF326+декабрь!AF326</f>
        <v>0</v>
      </c>
      <c r="AJ326" s="36">
        <f>январь!AG326+февраль!AG326+март!AG326+апрель!AG326+май!AG326+июнь!AG326+июль!AG326+август!AG326+сентябрь!AG326+октябрь!AG326+ноябрь!AG326+декабрь!AG326</f>
        <v>0</v>
      </c>
      <c r="AK326" s="29">
        <f>январь!AH326+февраль!AH326+март!AH326+апрель!AH326+май!AH326+июнь!AH326+июль!AH326+август!AH326+сентябрь!AH326+октябрь!AH326+ноябрь!AH326+декабрь!AH326</f>
        <v>5</v>
      </c>
      <c r="AL326" s="36">
        <f>январь!AI326+февраль!AI326+март!AI326+апрель!AI326+май!AI326+июнь!AI326+июль!AI326+август!AI326+сентябрь!AI326+октябрь!AI326+ноябрь!AI326+декабрь!AI326</f>
        <v>5.0880000000000001</v>
      </c>
      <c r="AM326" s="29">
        <f>январь!AJ326+февраль!AJ326+март!AJ326+апрель!AJ326+май!AJ326+июнь!AJ326+июль!AJ326+август!AJ326+сентябрь!AJ326+октябрь!AJ326+ноябрь!AJ326+декабрь!AJ326</f>
        <v>0</v>
      </c>
      <c r="AN326" s="36">
        <f>январь!AK326+февраль!AK326+март!AK326+апрель!AK326+май!AK326+июнь!AK326+июль!AK326+август!AK326+сентябрь!AK326+октябрь!AK326+ноябрь!AK326+декабрь!AK326</f>
        <v>0</v>
      </c>
      <c r="AO326" s="36">
        <f>январь!AL326+февраль!AL326+март!AL326+апрель!AL326+май!AL326+июнь!AL326+июль!AL326+август!AL326+сентябрь!AL326+октябрь!AL326+ноябрь!AL326+декабрь!AL326</f>
        <v>0.04</v>
      </c>
      <c r="AP326" s="36">
        <f>январь!AM326+февраль!AM326+март!AM326+апрель!AM326+май!AM326+июнь!AM326+июль!AM326+август!AM326+сентябрь!AM326+октябрь!AM326+ноябрь!AM326+декабрь!AM326</f>
        <v>39.6</v>
      </c>
      <c r="AQ326" s="29">
        <f>январь!AN326+февраль!AN326+март!AN326+апрель!AN326+май!AN326+июнь!AN326+июль!AN326+август!AN326+сентябрь!AN326+октябрь!AN326+ноябрь!AN326+декабрь!AN326</f>
        <v>0</v>
      </c>
      <c r="AR326" s="36">
        <f>январь!AO326+февраль!AO326+март!AO326+апрель!AO326+май!AO326+июнь!AO326+июль!AO326+август!AO326+сентябрь!AO326+октябрь!AO326+ноябрь!AO326+декабрь!AO326</f>
        <v>0</v>
      </c>
      <c r="AS326" s="29">
        <f>январь!AP326+февраль!AP326+март!AP326+апрель!AP326+май!AP326+июнь!AP326+июль!AP326+август!AP326+сентябрь!AP326+октябрь!AP326+ноябрь!AP326+декабрь!AP326</f>
        <v>0</v>
      </c>
      <c r="AT326" s="36">
        <f>январь!AQ326+февраль!AQ326+март!AQ326+апрель!AQ326+май!AQ326+июнь!AQ326+июль!AQ326+август!AQ326+сентябрь!AQ326+октябрь!AQ326+ноябрь!AQ326+декабрь!AQ326</f>
        <v>0</v>
      </c>
      <c r="AU326" s="29">
        <f>январь!AR326+февраль!AR326+март!AR326+апрель!AR326+май!AR326+июнь!AR326+июль!AR326+август!AR326+сентябрь!AR326+октябрь!AR326+ноябрь!AR326+декабрь!AR326</f>
        <v>0</v>
      </c>
      <c r="AV326" s="36">
        <f>январь!AS326+февраль!AS326+март!AS326+апрель!AS326+май!AS326+июнь!AS326+июль!AS326+август!AS326+сентябрь!AS326+октябрь!AS326+ноябрь!AS326+декабрь!AS326</f>
        <v>0</v>
      </c>
      <c r="AW326" s="36">
        <f>январь!AT326+февраль!AT326+март!AT326+апрель!AT326+май!AT326+июнь!AT326+июль!AT326+август!AT326+сентябрь!AT326+октябрь!AT326+ноябрь!AT326+декабрь!AT326</f>
        <v>0</v>
      </c>
      <c r="AX326" s="36">
        <f>январь!AU326+февраль!AU326+март!AU326+апрель!AU326+май!AU326+июнь!AU326+июль!AU326+август!AU326+сентябрь!AU326+октябрь!AU326+ноябрь!AU326+декабрь!AU326</f>
        <v>0</v>
      </c>
      <c r="AY326" s="29">
        <f>январь!AV326+февраль!AV326+март!AV326+апрель!AV326+май!AV326+июнь!AV326+июль!AV326+август!AV326+сентябрь!AV326+октябрь!AV326+ноябрь!AV326+декабрь!AV326</f>
        <v>0</v>
      </c>
      <c r="AZ326" s="36">
        <f>январь!AW326+февраль!AW326+март!AW326+апрель!AW326+май!AW326+июнь!AW326+июль!AW326+август!AW326+сентябрь!AW326+октябрь!AW326+ноябрь!AW326+декабрь!AW326</f>
        <v>0</v>
      </c>
      <c r="BA326" s="36">
        <f>январь!AX326+февраль!AX326+март!AX326+апрель!AX326+май!AX326+июнь!AX326+июль!AX326+август!AX326+сентябрь!AX326+октябрь!AX326+ноябрь!AX326+декабрь!AX326</f>
        <v>0</v>
      </c>
      <c r="BB326" s="36">
        <f>январь!AY326+февраль!AY326+март!AY326+апрель!AY326+май!AY326+июнь!AY326+июль!AY326+август!AY326+сентябрь!AY326+октябрь!AY326+ноябрь!AY326+декабрь!AY326</f>
        <v>0</v>
      </c>
      <c r="BC326" s="29">
        <f>январь!AZ326+февраль!AZ326+март!AZ326+апрель!AZ326+май!AZ326+июнь!AZ326+июль!AZ326+август!AZ326+сентябрь!AZ326+октябрь!AZ326+ноябрь!AZ326+декабрь!AZ326</f>
        <v>0</v>
      </c>
      <c r="BD326" s="36">
        <f>январь!BA326+февраль!BA326+март!BA326+апрель!BA326+май!BA326+июнь!BA326+июль!BA326+август!BA326+сентябрь!BA326+октябрь!BA326+ноябрь!BA326+декабрь!BA326</f>
        <v>0</v>
      </c>
      <c r="BE326" s="36">
        <f>январь!BB326+февраль!BB326+март!BB326+апрель!BB326+май!BB326+июнь!BB326+июль!BB326+август!BB326+сентябрь!BB326+октябрь!BB326+ноябрь!BB326+декабрь!BB326</f>
        <v>0</v>
      </c>
      <c r="BF326" s="36">
        <f>январь!BC326+февраль!BC326+март!BC326+апрель!BC326+май!BC326+июнь!BC326+июль!BC326+август!BC326+сентябрь!BC326+октябрь!BC326+ноябрь!BC326+декабрь!BC326</f>
        <v>0</v>
      </c>
      <c r="BG326" s="36">
        <f>январь!BD326+февраль!BD326+март!BD326+апрель!BD326+май!BD326+июнь!BD326+июль!BD326+август!BD326+сентябрь!BD326+октябрь!BD326+ноябрь!BD326+декабрь!BD326</f>
        <v>8.0000000000000002E-3</v>
      </c>
      <c r="BH326" s="36">
        <f>январь!BE326+февраль!BE326+март!BE326+апрель!BE326+май!BE326+июнь!BE326+июль!BE326+август!BE326+сентябрь!BE326+октябрь!BE326+ноябрь!BE326+декабрь!BE326</f>
        <v>7.7530000000000001</v>
      </c>
      <c r="BI326" s="36">
        <f>январь!BF326+февраль!BF326+март!BF326+апрель!BF326+май!BF326+июнь!BF326+июль!BF326+август!BF326+сентябрь!BF326+октябрь!BF326+ноябрь!BF326+декабрь!BF326</f>
        <v>4.0000000000000001E-3</v>
      </c>
      <c r="BJ326" s="36">
        <f>январь!BG326+февраль!BG326+март!BG326+апрель!BG326+май!BG326+июнь!BG326+июль!BG326+август!BG326+сентябрь!BG326+октябрь!BG326+ноябрь!BG326+декабрь!BG326</f>
        <v>4.3209999999999997</v>
      </c>
      <c r="BK326" s="36">
        <f>январь!BH326+февраль!BH326+март!BH326+апрель!BH326+май!BH326+июнь!BH326+июль!BH326+август!BH326+сентябрь!BH326+октябрь!BH326+ноябрь!BH326+декабрь!BH326</f>
        <v>0</v>
      </c>
      <c r="BL326" s="36">
        <f>январь!BI326+февраль!BI326+март!BI326+апрель!BI326+май!BI326+июнь!BI326+июль!BI326+август!BI326+сентябрь!BI326+октябрь!BI326+ноябрь!BI326+декабрь!BI326</f>
        <v>0</v>
      </c>
      <c r="BM326" s="29">
        <f>январь!BJ326+февраль!BJ326+март!BJ326+апрель!BJ326+май!BJ326+июнь!BJ326+июль!BJ326+август!BJ326+сентябрь!BJ326+октябрь!BJ326+ноябрь!BJ326+декабрь!BJ326</f>
        <v>0</v>
      </c>
      <c r="BN326" s="36">
        <f>январь!BK326+февраль!BK326+март!BK326+апрель!BK326+май!BK326+июнь!BK326+июль!BK326+август!BK326+сентябрь!BK326+октябрь!BK326+ноябрь!BK326+декабрь!BK326</f>
        <v>0</v>
      </c>
      <c r="BO326" s="29">
        <f>январь!BL326+февраль!BL326+март!BL326+апрель!BL326+май!BL326+июнь!BL326+июль!BL326+август!BL326+сентябрь!BL326+октябрь!BL326+ноябрь!BL326+декабрь!BL326</f>
        <v>19</v>
      </c>
      <c r="BP326" s="36">
        <f>январь!BM326+февраль!BM326+март!BM326+апрель!BM326+май!BM326+июнь!BM326+июль!BM326+август!BM326+сентябрь!BM326+октябрь!BM326+ноябрь!BM326+декабрь!BM326</f>
        <v>9.7319999999999993</v>
      </c>
      <c r="BQ326" s="36">
        <f>январь!BN326+февраль!BN326+март!BN326+апрель!BN326+май!BN326+июнь!BN326+июль!BN326+август!BN326+сентябрь!BN326+октябрь!BN326+ноябрь!BN326+декабрь!BN326</f>
        <v>0</v>
      </c>
      <c r="BR326" s="36">
        <f>январь!BO326+февраль!BO326+март!BO326+апрель!BO326+май!BO326+июнь!BO326+июль!BO326+август!BO326+сентябрь!BO326+октябрь!BO326+ноябрь!BO326+декабрь!BO326</f>
        <v>0</v>
      </c>
      <c r="BS326" s="29">
        <f>январь!BP326+февраль!BP326+март!BP326+апрель!BP326+май!BP326+июнь!BP326+июль!BP326+август!BP326+сентябрь!BP326+октябрь!BP326+ноябрь!BP326+декабрь!BP326</f>
        <v>1</v>
      </c>
      <c r="BT326" s="36">
        <f>январь!BQ326+февраль!BQ326+март!BQ326+апрель!BQ326+май!BQ326+июнь!BQ326+июль!BQ326+август!BQ326+сентябрь!BQ326+октябрь!BQ326+ноябрь!BQ326+декабрь!BQ326</f>
        <v>0.74</v>
      </c>
      <c r="BU326" s="29">
        <f>январь!BR326+февраль!BR326+март!BR326+апрель!BR326+май!BR326+июнь!BR326+июль!BR326+август!BR326+сентябрь!BR326+октябрь!BR326+ноябрь!BR326+декабрь!BR326</f>
        <v>0</v>
      </c>
      <c r="BV326" s="36">
        <f>январь!BS326+февраль!BS326+март!BS326+апрель!BS326+май!BS326+июнь!BS326+июль!BS326+август!BS326+сентябрь!BS326+октябрь!BS326+ноябрь!BS326+декабрь!BS326</f>
        <v>0</v>
      </c>
      <c r="BW326" s="36">
        <f>январь!BT326+февраль!BT326+март!BT326+апрель!BT326+май!BT326+июнь!BT326+июль!BT326+август!BT326+сентябрь!BT326+октябрь!BT326+ноябрь!BT326+декабрь!BT326</f>
        <v>0</v>
      </c>
      <c r="BX326" s="36">
        <f>январь!BU326+февраль!BU326+март!BU326+апрель!BU326+май!BU326+июнь!BU326+июль!BU326+август!BU326+сентябрь!BU326+октябрь!BU326+ноябрь!BU326+декабрь!BU326</f>
        <v>0</v>
      </c>
      <c r="BY326" s="36">
        <f>январь!BV326+февраль!BV326+март!BV326+апрель!BV326+май!BV326+июнь!BV326+июль!BV326+август!BV326+сентябрь!BV326+октябрь!BV326+ноябрь!BV326+декабрь!BV326</f>
        <v>5.67</v>
      </c>
      <c r="BZ326" s="77">
        <v>1</v>
      </c>
    </row>
    <row r="327" spans="1:78" x14ac:dyDescent="0.25">
      <c r="A327" s="16">
        <v>325</v>
      </c>
      <c r="B327" s="16">
        <v>1</v>
      </c>
      <c r="C327" s="37" t="s">
        <v>777</v>
      </c>
      <c r="D327" s="51">
        <v>579.18303598067632</v>
      </c>
      <c r="E327" s="25">
        <v>1684.3182499999998</v>
      </c>
      <c r="F327" s="26">
        <f t="shared" si="15"/>
        <v>1343.1292859806763</v>
      </c>
      <c r="G327" s="26">
        <f t="shared" si="16"/>
        <v>-341.18896401932363</v>
      </c>
      <c r="H327" s="26">
        <f t="shared" si="17"/>
        <v>920.37199999999996</v>
      </c>
      <c r="I327" s="36">
        <f>январь!F327+февраль!F327+март!F327+апрель!F327+май!F327+июнь!F327+июль!F327+август!F327+сентябрь!F327+октябрь!F327+ноябрь!F327+декабрь!F327</f>
        <v>2E-3</v>
      </c>
      <c r="J327" s="36">
        <f>январь!G327+февраль!G327+март!G327+апрель!G327+май!G327+июнь!G327+июль!G327+август!G327+сентябрь!G327+октябрь!G327+ноябрь!G327+декабрь!G327</f>
        <v>1.387</v>
      </c>
      <c r="K327" s="36">
        <f>январь!H327+февраль!H327+март!H327+апрель!H327+май!H327+июнь!H327+июль!H327+август!H327+сентябрь!H327+октябрь!H327+ноябрь!H327+декабрь!H327</f>
        <v>0</v>
      </c>
      <c r="L327" s="27">
        <f>январь!I327+февраль!I327+март!I327+апрель!I327+май!I327+июнь!I327+июль!I327+август!I327+сентябрь!I327+октябрь!I327+ноябрь!I327+декабрь!I327</f>
        <v>0</v>
      </c>
      <c r="M327" s="36">
        <f>январь!J327+февраль!J327+март!J327+апрель!J327+май!J327+июнь!J327+июль!J327+август!J327+сентябрь!J327+октябрь!J327+ноябрь!J327+декабрь!J327</f>
        <v>0</v>
      </c>
      <c r="N327" s="36">
        <f>январь!K327+февраль!K327+март!K327+апрель!K327+май!K327+июнь!K327+июль!K327+август!K327+сентябрь!K327+октябрь!K327+ноябрь!K327+декабрь!K327</f>
        <v>0</v>
      </c>
      <c r="O327" s="36">
        <f>январь!L327+февраль!L327+март!L327+апрель!L327+май!L327+июнь!L327+июль!L327+август!L327+сентябрь!L327+октябрь!L327+ноябрь!L327+декабрь!L327</f>
        <v>0</v>
      </c>
      <c r="P327" s="36">
        <f>январь!M327+февраль!M327+март!M327+апрель!M327+май!M327+июнь!M327+июль!M327+август!M327+сентябрь!M327+октябрь!M327+ноябрь!M327+декабрь!M327</f>
        <v>0</v>
      </c>
      <c r="Q327" s="36">
        <f>январь!N327+февраль!N327+март!N327+апрель!N327+май!N327+июнь!N327+июль!N327+август!N327+сентябрь!N327+октябрь!N327+ноябрь!N327+декабрь!N327</f>
        <v>0</v>
      </c>
      <c r="R327" s="29">
        <f>январь!O327+февраль!O327+март!O327+апрель!O327+май!O327+июнь!O327+июль!O327+август!O327+сентябрь!O327+октябрь!O327+ноябрь!O327+декабрь!O327</f>
        <v>0</v>
      </c>
      <c r="S327" s="36">
        <f>январь!P327+февраль!P327+март!P327+апрель!P327+май!P327+июнь!P327+июль!P327+август!P327+сентябрь!P327+октябрь!P327+ноябрь!P327+декабрь!P327</f>
        <v>0</v>
      </c>
      <c r="T327" s="29">
        <f>январь!Q327+февраль!Q327+март!Q327+апрель!Q327+май!Q327+июнь!Q327+июль!Q327+август!Q327+сентябрь!Q327+октябрь!Q327+ноябрь!Q327+декабрь!Q327</f>
        <v>0</v>
      </c>
      <c r="U327" s="36">
        <f>январь!R327+февраль!R327+март!R327+апрель!R327+май!R327+июнь!R327+июль!R327+август!R327+сентябрь!R327+октябрь!R327+ноябрь!R327+декабрь!R327</f>
        <v>0</v>
      </c>
      <c r="V327" s="36">
        <f>январь!S327+февраль!S327+март!S327+апрель!S327+май!S327+июнь!S327+июль!S327+август!S327+сентябрь!S327+октябрь!S327+ноябрь!S327+декабрь!S327</f>
        <v>0</v>
      </c>
      <c r="W327" s="36">
        <f>январь!T327+февраль!T327+март!T327+апрель!T327+май!T327+июнь!T327+июль!T327+август!T327+сентябрь!T327+октябрь!T327+ноябрь!T327+декабрь!T327</f>
        <v>0</v>
      </c>
      <c r="X327" s="36">
        <f>январь!U327+февраль!U327+март!U327+апрель!U327+май!U327+июнь!U327+июль!U327+август!U327+сентябрь!U327+октябрь!U327+ноябрь!U327+декабрь!U327</f>
        <v>0</v>
      </c>
      <c r="Y327" s="36">
        <f>январь!V327+февраль!V327+март!V327+апрель!V327+май!V327+июнь!V327+июль!V327+август!V327+сентябрь!V327+октябрь!V327+ноябрь!V327+декабрь!V327</f>
        <v>0</v>
      </c>
      <c r="Z327" s="36">
        <f>январь!W327+февраль!W327+март!W327+апрель!W327+май!W327+июнь!W327+июль!W327+август!W327+сентябрь!W327+октябрь!W327+ноябрь!W327+декабрь!W327</f>
        <v>0</v>
      </c>
      <c r="AA327" s="36">
        <f>январь!X327+февраль!X327+март!X327+апрель!X327+май!X327+июнь!X327+июль!X327+август!X327+сентябрь!X327+октябрь!X327+ноябрь!X327+декабрь!X327</f>
        <v>0</v>
      </c>
      <c r="AB327" s="29">
        <f>январь!Y327+февраль!Y327+март!Y327+апрель!Y327+май!Y327+июнь!Y327+июль!Y327+август!Y327+сентябрь!Y327+октябрь!Y327+ноябрь!Y327+декабрь!Y327</f>
        <v>0</v>
      </c>
      <c r="AC327" s="36">
        <f>январь!Z327+февраль!Z327+март!Z327+апрель!Z327+май!Z327+июнь!Z327+июль!Z327+август!Z327+сентябрь!Z327+октябрь!Z327+ноябрь!Z327+декабрь!Z327</f>
        <v>0</v>
      </c>
      <c r="AD327" s="66" t="str">
        <f>CONCATENATE(январь!AA327,$BZ$1,февраль!AA327,$BZ$1,март!AA327,$BZ$1,апрель!AA327,$BZ$1,май!AA327,$BZ$1,июнь!AA327,$BZ$1,июль!AA327,$BZ$1,август!AA327,$BZ$1,сентябрь!AA327,$BZ$1,октябрь!AA327,$BZ$1,ноябрь!AA327,$BZ$1,декабрь!AA327)</f>
        <v xml:space="preserve">       л/кл №1, где кв.7-18    </v>
      </c>
      <c r="AE327" s="36">
        <f>январь!AB327+февраль!AB327+март!AB327+апрель!AB327+май!AB327+июнь!AB327+июль!AB327+август!AB327+сентябрь!AB327+октябрь!AB327+ноябрь!AB327+декабрь!AB327</f>
        <v>0.182</v>
      </c>
      <c r="AF327" s="36">
        <f>январь!AC327+февраль!AC327+март!AC327+апрель!AC327+май!AC327+июнь!AC327+июль!AC327+август!AC327+сентябрь!AC327+октябрь!AC327+ноябрь!AC327+декабрь!AC327</f>
        <v>581.78399999999999</v>
      </c>
      <c r="AG327" s="36">
        <f>январь!AD327+февраль!AD327+март!AD327+апрель!AD327+май!AD327+июнь!AD327+июль!AD327+август!AD327+сентябрь!AD327+октябрь!AD327+ноябрь!AD327+декабрь!AD327</f>
        <v>0</v>
      </c>
      <c r="AH327" s="36">
        <f>январь!AE327+февраль!AE327+март!AE327+апрель!AE327+май!AE327+июнь!AE327+июль!AE327+август!AE327+сентябрь!AE327+октябрь!AE327+ноябрь!AE327+декабрь!AE327</f>
        <v>0</v>
      </c>
      <c r="AI327" s="36">
        <f>январь!AF327+февраль!AF327+март!AF327+апрель!AF327+май!AF327+июнь!AF327+июль!AF327+август!AF327+сентябрь!AF327+октябрь!AF327+ноябрь!AF327+декабрь!AF327</f>
        <v>1E-3</v>
      </c>
      <c r="AJ327" s="36">
        <f>январь!AG327+февраль!AG327+март!AG327+апрель!AG327+май!AG327+июнь!AG327+июль!AG327+август!AG327+сентябрь!AG327+октябрь!AG327+ноябрь!AG327+декабрь!AG327</f>
        <v>0.52800000000000002</v>
      </c>
      <c r="AK327" s="29">
        <f>январь!AH327+февраль!AH327+март!AH327+апрель!AH327+май!AH327+июнь!AH327+июль!AH327+август!AH327+сентябрь!AH327+октябрь!AH327+ноябрь!AH327+декабрь!AH327</f>
        <v>0</v>
      </c>
      <c r="AL327" s="36">
        <f>январь!AI327+февраль!AI327+март!AI327+апрель!AI327+май!AI327+июнь!AI327+июль!AI327+август!AI327+сентябрь!AI327+октябрь!AI327+ноябрь!AI327+декабрь!AI327</f>
        <v>0</v>
      </c>
      <c r="AM327" s="29">
        <f>январь!AJ327+февраль!AJ327+март!AJ327+апрель!AJ327+май!AJ327+июнь!AJ327+июль!AJ327+август!AJ327+сентябрь!AJ327+октябрь!AJ327+ноябрь!AJ327+декабрь!AJ327</f>
        <v>0</v>
      </c>
      <c r="AN327" s="36">
        <f>январь!AK327+февраль!AK327+март!AK327+апрель!AK327+май!AK327+июнь!AK327+июль!AK327+август!AK327+сентябрь!AK327+октябрь!AK327+ноябрь!AK327+декабрь!AK327</f>
        <v>0</v>
      </c>
      <c r="AO327" s="36">
        <f>январь!AL327+февраль!AL327+март!AL327+апрель!AL327+май!AL327+июнь!AL327+июль!AL327+август!AL327+сентябрь!AL327+октябрь!AL327+ноябрь!AL327+декабрь!AL327</f>
        <v>0</v>
      </c>
      <c r="AP327" s="36">
        <f>январь!AM327+февраль!AM327+март!AM327+апрель!AM327+май!AM327+июнь!AM327+июль!AM327+август!AM327+сентябрь!AM327+октябрь!AM327+ноябрь!AM327+декабрь!AM327</f>
        <v>0</v>
      </c>
      <c r="AQ327" s="29">
        <f>январь!AN327+февраль!AN327+март!AN327+апрель!AN327+май!AN327+июнь!AN327+июль!AN327+август!AN327+сентябрь!AN327+октябрь!AN327+ноябрь!AN327+декабрь!AN327</f>
        <v>0</v>
      </c>
      <c r="AR327" s="36">
        <f>январь!AO327+февраль!AO327+март!AO327+апрель!AO327+май!AO327+июнь!AO327+июль!AO327+август!AO327+сентябрь!AO327+октябрь!AO327+ноябрь!AO327+декабрь!AO327</f>
        <v>0</v>
      </c>
      <c r="AS327" s="29">
        <f>январь!AP327+февраль!AP327+март!AP327+апрель!AP327+май!AP327+июнь!AP327+июль!AP327+август!AP327+сентябрь!AP327+октябрь!AP327+ноябрь!AP327+декабрь!AP327</f>
        <v>0</v>
      </c>
      <c r="AT327" s="36">
        <f>январь!AQ327+февраль!AQ327+март!AQ327+апрель!AQ327+май!AQ327+июнь!AQ327+июль!AQ327+август!AQ327+сентябрь!AQ327+октябрь!AQ327+ноябрь!AQ327+декабрь!AQ327</f>
        <v>0</v>
      </c>
      <c r="AU327" s="29">
        <f>январь!AR327+февраль!AR327+март!AR327+апрель!AR327+май!AR327+июнь!AR327+июль!AR327+август!AR327+сентябрь!AR327+октябрь!AR327+ноябрь!AR327+декабрь!AR327</f>
        <v>0</v>
      </c>
      <c r="AV327" s="36">
        <f>январь!AS327+февраль!AS327+март!AS327+апрель!AS327+май!AS327+июнь!AS327+июль!AS327+август!AS327+сентябрь!AS327+октябрь!AS327+ноябрь!AS327+декабрь!AS327</f>
        <v>0</v>
      </c>
      <c r="AW327" s="36">
        <f>январь!AT327+февраль!AT327+март!AT327+апрель!AT327+май!AT327+июнь!AT327+июль!AT327+август!AT327+сентябрь!AT327+октябрь!AT327+ноябрь!AT327+декабрь!AT327</f>
        <v>0</v>
      </c>
      <c r="AX327" s="36">
        <f>январь!AU327+февраль!AU327+март!AU327+апрель!AU327+май!AU327+июнь!AU327+июль!AU327+август!AU327+сентябрь!AU327+октябрь!AU327+ноябрь!AU327+декабрь!AU327</f>
        <v>0</v>
      </c>
      <c r="AY327" s="29">
        <f>январь!AV327+февраль!AV327+март!AV327+апрель!AV327+май!AV327+июнь!AV327+июль!AV327+август!AV327+сентябрь!AV327+октябрь!AV327+ноябрь!AV327+декабрь!AV327</f>
        <v>0</v>
      </c>
      <c r="AZ327" s="36">
        <f>январь!AW327+февраль!AW327+март!AW327+апрель!AW327+май!AW327+июнь!AW327+июль!AW327+август!AW327+сентябрь!AW327+октябрь!AW327+ноябрь!AW327+декабрь!AW327</f>
        <v>0</v>
      </c>
      <c r="BA327" s="36">
        <f>январь!AX327+февраль!AX327+март!AX327+апрель!AX327+май!AX327+июнь!AX327+июль!AX327+август!AX327+сентябрь!AX327+октябрь!AX327+ноябрь!AX327+декабрь!AX327</f>
        <v>0</v>
      </c>
      <c r="BB327" s="36">
        <f>январь!AY327+февраль!AY327+март!AY327+апрель!AY327+май!AY327+июнь!AY327+июль!AY327+август!AY327+сентябрь!AY327+октябрь!AY327+ноябрь!AY327+декабрь!AY327</f>
        <v>0</v>
      </c>
      <c r="BC327" s="29">
        <f>январь!AZ327+февраль!AZ327+март!AZ327+апрель!AZ327+май!AZ327+июнь!AZ327+июль!AZ327+август!AZ327+сентябрь!AZ327+октябрь!AZ327+ноябрь!AZ327+декабрь!AZ327</f>
        <v>0</v>
      </c>
      <c r="BD327" s="36">
        <f>январь!BA327+февраль!BA327+март!BA327+апрель!BA327+май!BA327+июнь!BA327+июль!BA327+август!BA327+сентябрь!BA327+октябрь!BA327+ноябрь!BA327+декабрь!BA327</f>
        <v>0</v>
      </c>
      <c r="BE327" s="36">
        <f>январь!BB327+февраль!BB327+март!BB327+апрель!BB327+май!BB327+июнь!BB327+июль!BB327+август!BB327+сентябрь!BB327+октябрь!BB327+ноябрь!BB327+декабрь!BB327</f>
        <v>0</v>
      </c>
      <c r="BF327" s="36">
        <f>январь!BC327+февраль!BC327+март!BC327+апрель!BC327+май!BC327+июнь!BC327+июль!BC327+август!BC327+сентябрь!BC327+октябрь!BC327+ноябрь!BC327+декабрь!BC327</f>
        <v>0</v>
      </c>
      <c r="BG327" s="36">
        <f>январь!BD327+февраль!BD327+март!BD327+апрель!BD327+май!BD327+июнь!BD327+июль!BD327+август!BD327+сентябрь!BD327+октябрь!BD327+ноябрь!BD327+декабрь!BD327</f>
        <v>0.04</v>
      </c>
      <c r="BH327" s="36">
        <f>январь!BE327+февраль!BE327+март!BE327+апрель!BE327+май!BE327+июнь!BE327+июль!BE327+август!BE327+сентябрь!BE327+октябрь!BE327+ноябрь!BE327+декабрь!BE327</f>
        <v>60.34</v>
      </c>
      <c r="BI327" s="36">
        <f>январь!BF327+февраль!BF327+март!BF327+апрель!BF327+май!BF327+июнь!BF327+июль!BF327+август!BF327+сентябрь!BF327+октябрь!BF327+ноябрь!BF327+декабрь!BF327</f>
        <v>0</v>
      </c>
      <c r="BJ327" s="36">
        <f>январь!BG327+февраль!BG327+март!BG327+апрель!BG327+май!BG327+июнь!BG327+июль!BG327+август!BG327+сентябрь!BG327+октябрь!BG327+ноябрь!BG327+декабрь!BG327</f>
        <v>0</v>
      </c>
      <c r="BK327" s="36">
        <f>январь!BH327+февраль!BH327+март!BH327+апрель!BH327+май!BH327+июнь!BH327+июль!BH327+август!BH327+сентябрь!BH327+октябрь!BH327+ноябрь!BH327+декабрь!BH327</f>
        <v>0</v>
      </c>
      <c r="BL327" s="36">
        <f>январь!BI327+февраль!BI327+март!BI327+апрель!BI327+май!BI327+июнь!BI327+июль!BI327+август!BI327+сентябрь!BI327+октябрь!BI327+ноябрь!BI327+декабрь!BI327</f>
        <v>0</v>
      </c>
      <c r="BM327" s="29">
        <f>январь!BJ327+февраль!BJ327+март!BJ327+апрель!BJ327+май!BJ327+июнь!BJ327+июль!BJ327+август!BJ327+сентябрь!BJ327+октябрь!BJ327+ноябрь!BJ327+декабрь!BJ327</f>
        <v>0</v>
      </c>
      <c r="BN327" s="36">
        <f>январь!BK327+февраль!BK327+март!BK327+апрель!BK327+май!BK327+июнь!BK327+июль!BK327+август!BK327+сентябрь!BK327+октябрь!BK327+ноябрь!BK327+декабрь!BK327</f>
        <v>0</v>
      </c>
      <c r="BO327" s="29">
        <f>январь!BL327+февраль!BL327+март!BL327+апрель!BL327+май!BL327+июнь!BL327+июль!BL327+август!BL327+сентябрь!BL327+октябрь!BL327+ноябрь!BL327+декабрь!BL327</f>
        <v>0</v>
      </c>
      <c r="BP327" s="36">
        <f>январь!BM327+февраль!BM327+март!BM327+апрель!BM327+май!BM327+июнь!BM327+июль!BM327+август!BM327+сентябрь!BM327+октябрь!BM327+ноябрь!BM327+декабрь!BM327</f>
        <v>0</v>
      </c>
      <c r="BQ327" s="36">
        <f>январь!BN327+февраль!BN327+март!BN327+апрель!BN327+май!BN327+июнь!BN327+июль!BN327+август!BN327+сентябрь!BN327+октябрь!BN327+ноябрь!BN327+декабрь!BN327</f>
        <v>5.5000000000000007E-2</v>
      </c>
      <c r="BR327" s="36">
        <f>январь!BO327+февраль!BO327+март!BO327+апрель!BO327+май!BO327+июнь!BO327+июль!BO327+август!BO327+сентябрь!BO327+октябрь!BO327+ноябрь!BO327+декабрь!BO327</f>
        <v>19.510999999999999</v>
      </c>
      <c r="BS327" s="29">
        <f>январь!BP327+февраль!BP327+март!BP327+апрель!BP327+май!BP327+июнь!BP327+июль!BP327+август!BP327+сентябрь!BP327+октябрь!BP327+ноябрь!BP327+декабрь!BP327</f>
        <v>22</v>
      </c>
      <c r="BT327" s="36">
        <f>январь!BQ327+февраль!BQ327+март!BQ327+апрель!BQ327+май!BQ327+июнь!BQ327+июль!BQ327+август!BQ327+сентябрь!BQ327+октябрь!BQ327+ноябрь!BQ327+декабрь!BQ327</f>
        <v>28.38</v>
      </c>
      <c r="BU327" s="29">
        <f>январь!BR327+февраль!BR327+март!BR327+апрель!BR327+май!BR327+июнь!BR327+июль!BR327+август!BR327+сентябрь!BR327+октябрь!BR327+ноябрь!BR327+декабрь!BR327</f>
        <v>0</v>
      </c>
      <c r="BV327" s="36">
        <f>январь!BS327+февраль!BS327+март!BS327+апрель!BS327+май!BS327+июнь!BS327+июль!BS327+август!BS327+сентябрь!BS327+октябрь!BS327+ноябрь!BS327+декабрь!BS327</f>
        <v>0</v>
      </c>
      <c r="BW327" s="36">
        <f>январь!BT327+февраль!BT327+март!BT327+апрель!BT327+май!BT327+июнь!BT327+июль!BT327+август!BT327+сентябрь!BT327+октябрь!BT327+ноябрь!BT327+декабрь!BT327</f>
        <v>2.323</v>
      </c>
      <c r="BX327" s="36">
        <f>январь!BU327+февраль!BU327+март!BU327+апрель!BU327+май!BU327+июнь!BU327+июль!BU327+август!BU327+сентябрь!BU327+октябрь!BU327+ноябрь!BU327+декабрь!BU327</f>
        <v>185.84</v>
      </c>
      <c r="BY327" s="36">
        <f>январь!BV327+февраль!BV327+март!BV327+апрель!BV327+май!BV327+июнь!BV327+июль!BV327+август!BV327+сентябрь!BV327+октябрь!BV327+ноябрь!BV327+декабрь!BV327</f>
        <v>42.601999999999997</v>
      </c>
      <c r="BZ327" s="77">
        <v>1</v>
      </c>
    </row>
    <row r="328" spans="1:78" x14ac:dyDescent="0.25">
      <c r="A328" s="16">
        <v>326</v>
      </c>
      <c r="B328" s="16">
        <v>1</v>
      </c>
      <c r="C328" s="37" t="s">
        <v>778</v>
      </c>
      <c r="D328" s="51">
        <v>117.80919976811595</v>
      </c>
      <c r="E328" s="25">
        <v>-207.74996400000003</v>
      </c>
      <c r="F328" s="26">
        <f t="shared" si="15"/>
        <v>-107.28876423188409</v>
      </c>
      <c r="G328" s="26">
        <f t="shared" si="16"/>
        <v>100.46119976811595</v>
      </c>
      <c r="H328" s="26">
        <f t="shared" si="17"/>
        <v>17.347999999999999</v>
      </c>
      <c r="I328" s="36">
        <f>январь!F328+февраль!F328+март!F328+апрель!F328+май!F328+июнь!F328+июль!F328+август!F328+сентябрь!F328+октябрь!F328+ноябрь!F328+декабрь!F328</f>
        <v>0</v>
      </c>
      <c r="J328" s="36">
        <f>январь!G328+февраль!G328+март!G328+апрель!G328+май!G328+июнь!G328+июль!G328+август!G328+сентябрь!G328+октябрь!G328+ноябрь!G328+декабрь!G328</f>
        <v>0</v>
      </c>
      <c r="K328" s="36">
        <f>январь!H328+февраль!H328+март!H328+апрель!H328+май!H328+июнь!H328+июль!H328+август!H328+сентябрь!H328+октябрь!H328+ноябрь!H328+декабрь!H328</f>
        <v>0</v>
      </c>
      <c r="L328" s="27">
        <f>январь!I328+февраль!I328+март!I328+апрель!I328+май!I328+июнь!I328+июль!I328+август!I328+сентябрь!I328+октябрь!I328+ноябрь!I328+декабрь!I328</f>
        <v>0</v>
      </c>
      <c r="M328" s="36">
        <f>январь!J328+февраль!J328+март!J328+апрель!J328+май!J328+июнь!J328+июль!J328+август!J328+сентябрь!J328+октябрь!J328+ноябрь!J328+декабрь!J328</f>
        <v>0</v>
      </c>
      <c r="N328" s="36">
        <f>январь!K328+февраль!K328+март!K328+апрель!K328+май!K328+июнь!K328+июль!K328+август!K328+сентябрь!K328+октябрь!K328+ноябрь!K328+декабрь!K328</f>
        <v>0</v>
      </c>
      <c r="O328" s="36">
        <f>январь!L328+февраль!L328+март!L328+апрель!L328+май!L328+июнь!L328+июль!L328+август!L328+сентябрь!L328+октябрь!L328+ноябрь!L328+декабрь!L328</f>
        <v>0</v>
      </c>
      <c r="P328" s="36">
        <f>январь!M328+февраль!M328+март!M328+апрель!M328+май!M328+июнь!M328+июль!M328+август!M328+сентябрь!M328+октябрь!M328+ноябрь!M328+декабрь!M328</f>
        <v>0</v>
      </c>
      <c r="Q328" s="36">
        <f>январь!N328+февраль!N328+март!N328+апрель!N328+май!N328+июнь!N328+июль!N328+август!N328+сентябрь!N328+октябрь!N328+ноябрь!N328+декабрь!N328</f>
        <v>0</v>
      </c>
      <c r="R328" s="29">
        <f>январь!O328+февраль!O328+март!O328+апрель!O328+май!O328+июнь!O328+июль!O328+август!O328+сентябрь!O328+октябрь!O328+ноябрь!O328+декабрь!O328</f>
        <v>0</v>
      </c>
      <c r="S328" s="36">
        <f>январь!P328+февраль!P328+март!P328+апрель!P328+май!P328+июнь!P328+июль!P328+август!P328+сентябрь!P328+октябрь!P328+ноябрь!P328+декабрь!P328</f>
        <v>0</v>
      </c>
      <c r="T328" s="29">
        <f>январь!Q328+февраль!Q328+март!Q328+апрель!Q328+май!Q328+июнь!Q328+июль!Q328+август!Q328+сентябрь!Q328+октябрь!Q328+ноябрь!Q328+декабрь!Q328</f>
        <v>0</v>
      </c>
      <c r="U328" s="36">
        <f>январь!R328+февраль!R328+март!R328+апрель!R328+май!R328+июнь!R328+июль!R328+август!R328+сентябрь!R328+октябрь!R328+ноябрь!R328+декабрь!R328</f>
        <v>0</v>
      </c>
      <c r="V328" s="36">
        <f>январь!S328+февраль!S328+март!S328+апрель!S328+май!S328+июнь!S328+июль!S328+август!S328+сентябрь!S328+октябрь!S328+ноябрь!S328+декабрь!S328</f>
        <v>0</v>
      </c>
      <c r="W328" s="36">
        <f>январь!T328+февраль!T328+март!T328+апрель!T328+май!T328+июнь!T328+июль!T328+август!T328+сентябрь!T328+октябрь!T328+ноябрь!T328+декабрь!T328</f>
        <v>0</v>
      </c>
      <c r="X328" s="36">
        <f>январь!U328+февраль!U328+март!U328+апрель!U328+май!U328+июнь!U328+июль!U328+август!U328+сентябрь!U328+октябрь!U328+ноябрь!U328+декабрь!U328</f>
        <v>0</v>
      </c>
      <c r="Y328" s="36">
        <f>январь!V328+февраль!V328+март!V328+апрель!V328+май!V328+июнь!V328+июль!V328+август!V328+сентябрь!V328+октябрь!V328+ноябрь!V328+декабрь!V328</f>
        <v>0</v>
      </c>
      <c r="Z328" s="36">
        <f>январь!W328+февраль!W328+март!W328+апрель!W328+май!W328+июнь!W328+июль!W328+август!W328+сентябрь!W328+октябрь!W328+ноябрь!W328+декабрь!W328</f>
        <v>0</v>
      </c>
      <c r="AA328" s="36">
        <f>январь!X328+февраль!X328+март!X328+апрель!X328+май!X328+июнь!X328+июль!X328+август!X328+сентябрь!X328+октябрь!X328+ноябрь!X328+декабрь!X328</f>
        <v>0</v>
      </c>
      <c r="AB328" s="29">
        <f>январь!Y328+февраль!Y328+март!Y328+апрель!Y328+май!Y328+июнь!Y328+июль!Y328+август!Y328+сентябрь!Y328+октябрь!Y328+ноябрь!Y328+декабрь!Y328</f>
        <v>0</v>
      </c>
      <c r="AC328" s="36">
        <f>январь!Z328+февраль!Z328+март!Z328+апрель!Z328+май!Z328+июнь!Z328+июль!Z328+август!Z328+сентябрь!Z328+октябрь!Z328+ноябрь!Z328+декабрь!Z328</f>
        <v>0</v>
      </c>
      <c r="AD328" s="66" t="str">
        <f>CONCATENATE(январь!AA328,$BZ$1,февраль!AA328,$BZ$1,март!AA328,$BZ$1,апрель!AA328,$BZ$1,май!AA328,$BZ$1,июнь!AA328,$BZ$1,июль!AA328,$BZ$1,август!AA328,$BZ$1,сентябрь!AA328,$BZ$1,октябрь!AA328,$BZ$1,ноябрь!AA328,$BZ$1,декабрь!AA328)</f>
        <v xml:space="preserve">           </v>
      </c>
      <c r="AE328" s="36">
        <f>январь!AB328+февраль!AB328+март!AB328+апрель!AB328+май!AB328+июнь!AB328+июль!AB328+август!AB328+сентябрь!AB328+октябрь!AB328+ноябрь!AB328+декабрь!AB328</f>
        <v>0</v>
      </c>
      <c r="AF328" s="36">
        <f>январь!AC328+февраль!AC328+март!AC328+апрель!AC328+май!AC328+июнь!AC328+июль!AC328+август!AC328+сентябрь!AC328+октябрь!AC328+ноябрь!AC328+декабрь!AC328</f>
        <v>0</v>
      </c>
      <c r="AG328" s="36">
        <f>январь!AD328+февраль!AD328+март!AD328+апрель!AD328+май!AD328+июнь!AD328+июль!AD328+август!AD328+сентябрь!AD328+октябрь!AD328+ноябрь!AD328+декабрь!AD328</f>
        <v>0</v>
      </c>
      <c r="AH328" s="36">
        <f>январь!AE328+февраль!AE328+март!AE328+апрель!AE328+май!AE328+июнь!AE328+июль!AE328+август!AE328+сентябрь!AE328+октябрь!AE328+ноябрь!AE328+декабрь!AE328</f>
        <v>0</v>
      </c>
      <c r="AI328" s="36">
        <f>январь!AF328+февраль!AF328+март!AF328+апрель!AF328+май!AF328+июнь!AF328+июль!AF328+август!AF328+сентябрь!AF328+октябрь!AF328+ноябрь!AF328+декабрь!AF328</f>
        <v>0</v>
      </c>
      <c r="AJ328" s="36">
        <f>январь!AG328+февраль!AG328+март!AG328+апрель!AG328+май!AG328+июнь!AG328+июль!AG328+август!AG328+сентябрь!AG328+октябрь!AG328+ноябрь!AG328+декабрь!AG328</f>
        <v>0</v>
      </c>
      <c r="AK328" s="29">
        <f>январь!AH328+февраль!AH328+март!AH328+апрель!AH328+май!AH328+июнь!AH328+июль!AH328+август!AH328+сентябрь!AH328+октябрь!AH328+ноябрь!AH328+декабрь!AH328</f>
        <v>1</v>
      </c>
      <c r="AL328" s="36">
        <f>январь!AI328+февраль!AI328+март!AI328+апрель!AI328+май!AI328+июнь!AI328+июль!AI328+август!AI328+сентябрь!AI328+октябрь!AI328+ноябрь!AI328+декабрь!AI328</f>
        <v>2.6970000000000001</v>
      </c>
      <c r="AM328" s="29">
        <f>январь!AJ328+февраль!AJ328+март!AJ328+апрель!AJ328+май!AJ328+июнь!AJ328+июль!AJ328+август!AJ328+сентябрь!AJ328+октябрь!AJ328+ноябрь!AJ328+декабрь!AJ328</f>
        <v>0</v>
      </c>
      <c r="AN328" s="36">
        <f>январь!AK328+февраль!AK328+март!AK328+апрель!AK328+май!AK328+июнь!AK328+июль!AK328+август!AK328+сентябрь!AK328+октябрь!AK328+ноябрь!AK328+декабрь!AK328</f>
        <v>0</v>
      </c>
      <c r="AO328" s="36">
        <f>январь!AL328+февраль!AL328+март!AL328+апрель!AL328+май!AL328+июнь!AL328+июль!AL328+август!AL328+сентябрь!AL328+октябрь!AL328+ноябрь!AL328+декабрь!AL328</f>
        <v>0</v>
      </c>
      <c r="AP328" s="36">
        <f>январь!AM328+февраль!AM328+март!AM328+апрель!AM328+май!AM328+июнь!AM328+июль!AM328+август!AM328+сентябрь!AM328+октябрь!AM328+ноябрь!AM328+декабрь!AM328</f>
        <v>0</v>
      </c>
      <c r="AQ328" s="29">
        <f>январь!AN328+февраль!AN328+март!AN328+апрель!AN328+май!AN328+июнь!AN328+июль!AN328+август!AN328+сентябрь!AN328+октябрь!AN328+ноябрь!AN328+декабрь!AN328</f>
        <v>0</v>
      </c>
      <c r="AR328" s="36">
        <f>январь!AO328+февраль!AO328+март!AO328+апрель!AO328+май!AO328+июнь!AO328+июль!AO328+август!AO328+сентябрь!AO328+октябрь!AO328+ноябрь!AO328+декабрь!AO328</f>
        <v>0</v>
      </c>
      <c r="AS328" s="29">
        <f>январь!AP328+февраль!AP328+март!AP328+апрель!AP328+май!AP328+июнь!AP328+июль!AP328+август!AP328+сентябрь!AP328+октябрь!AP328+ноябрь!AP328+декабрь!AP328</f>
        <v>0</v>
      </c>
      <c r="AT328" s="36">
        <f>январь!AQ328+февраль!AQ328+март!AQ328+апрель!AQ328+май!AQ328+июнь!AQ328+июль!AQ328+август!AQ328+сентябрь!AQ328+октябрь!AQ328+ноябрь!AQ328+декабрь!AQ328</f>
        <v>0</v>
      </c>
      <c r="AU328" s="29">
        <f>январь!AR328+февраль!AR328+март!AR328+апрель!AR328+май!AR328+июнь!AR328+июль!AR328+август!AR328+сентябрь!AR328+октябрь!AR328+ноябрь!AR328+декабрь!AR328</f>
        <v>0</v>
      </c>
      <c r="AV328" s="36">
        <f>январь!AS328+февраль!AS328+март!AS328+апрель!AS328+май!AS328+июнь!AS328+июль!AS328+август!AS328+сентябрь!AS328+октябрь!AS328+ноябрь!AS328+декабрь!AS328</f>
        <v>0</v>
      </c>
      <c r="AW328" s="36">
        <f>январь!AT328+февраль!AT328+март!AT328+апрель!AT328+май!AT328+июнь!AT328+июль!AT328+август!AT328+сентябрь!AT328+октябрь!AT328+ноябрь!AT328+декабрь!AT328</f>
        <v>0</v>
      </c>
      <c r="AX328" s="36">
        <f>январь!AU328+февраль!AU328+март!AU328+апрель!AU328+май!AU328+июнь!AU328+июль!AU328+август!AU328+сентябрь!AU328+октябрь!AU328+ноябрь!AU328+декабрь!AU328</f>
        <v>0</v>
      </c>
      <c r="AY328" s="29">
        <f>январь!AV328+февраль!AV328+март!AV328+апрель!AV328+май!AV328+июнь!AV328+июль!AV328+август!AV328+сентябрь!AV328+октябрь!AV328+ноябрь!AV328+декабрь!AV328</f>
        <v>0</v>
      </c>
      <c r="AZ328" s="36">
        <f>январь!AW328+февраль!AW328+март!AW328+апрель!AW328+май!AW328+июнь!AW328+июль!AW328+август!AW328+сентябрь!AW328+октябрь!AW328+ноябрь!AW328+декабрь!AW328</f>
        <v>0</v>
      </c>
      <c r="BA328" s="36">
        <f>январь!AX328+февраль!AX328+март!AX328+апрель!AX328+май!AX328+июнь!AX328+июль!AX328+август!AX328+сентябрь!AX328+октябрь!AX328+ноябрь!AX328+декабрь!AX328</f>
        <v>0</v>
      </c>
      <c r="BB328" s="36">
        <f>январь!AY328+февраль!AY328+март!AY328+апрель!AY328+май!AY328+июнь!AY328+июль!AY328+август!AY328+сентябрь!AY328+октябрь!AY328+ноябрь!AY328+декабрь!AY328</f>
        <v>0</v>
      </c>
      <c r="BC328" s="29">
        <f>январь!AZ328+февраль!AZ328+март!AZ328+апрель!AZ328+май!AZ328+июнь!AZ328+июль!AZ328+август!AZ328+сентябрь!AZ328+октябрь!AZ328+ноябрь!AZ328+декабрь!AZ328</f>
        <v>0</v>
      </c>
      <c r="BD328" s="36">
        <f>январь!BA328+февраль!BA328+март!BA328+апрель!BA328+май!BA328+июнь!BA328+июль!BA328+август!BA328+сентябрь!BA328+октябрь!BA328+ноябрь!BA328+декабрь!BA328</f>
        <v>0</v>
      </c>
      <c r="BE328" s="36">
        <f>январь!BB328+февраль!BB328+март!BB328+апрель!BB328+май!BB328+июнь!BB328+июль!BB328+август!BB328+сентябрь!BB328+октябрь!BB328+ноябрь!BB328+декабрь!BB328</f>
        <v>0</v>
      </c>
      <c r="BF328" s="36">
        <f>январь!BC328+февраль!BC328+март!BC328+апрель!BC328+май!BC328+июнь!BC328+июль!BC328+август!BC328+сентябрь!BC328+октябрь!BC328+ноябрь!BC328+декабрь!BC328</f>
        <v>0</v>
      </c>
      <c r="BG328" s="36">
        <f>январь!BD328+февраль!BD328+март!BD328+апрель!BD328+май!BD328+июнь!BD328+июль!BD328+август!BD328+сентябрь!BD328+октябрь!BD328+ноябрь!BD328+декабрь!BD328</f>
        <v>0</v>
      </c>
      <c r="BH328" s="36">
        <f>январь!BE328+февраль!BE328+март!BE328+апрель!BE328+май!BE328+июнь!BE328+июль!BE328+август!BE328+сентябрь!BE328+октябрь!BE328+ноябрь!BE328+декабрь!BE328</f>
        <v>0</v>
      </c>
      <c r="BI328" s="36">
        <f>январь!BF328+февраль!BF328+март!BF328+апрель!BF328+май!BF328+июнь!BF328+июль!BF328+август!BF328+сентябрь!BF328+октябрь!BF328+ноябрь!BF328+декабрь!BF328</f>
        <v>6.0000000000000001E-3</v>
      </c>
      <c r="BJ328" s="36">
        <f>январь!BG328+февраль!BG328+март!BG328+апрель!BG328+май!BG328+июнь!BG328+июль!BG328+август!BG328+сентябрь!BG328+октябрь!BG328+ноябрь!BG328+декабрь!BG328</f>
        <v>6.3289999999999997</v>
      </c>
      <c r="BK328" s="36">
        <f>январь!BH328+февраль!BH328+март!BH328+апрель!BH328+май!BH328+июнь!BH328+июль!BH328+август!BH328+сентябрь!BH328+октябрь!BH328+ноябрь!BH328+декабрь!BH328</f>
        <v>0</v>
      </c>
      <c r="BL328" s="36">
        <f>январь!BI328+февраль!BI328+март!BI328+апрель!BI328+май!BI328+июнь!BI328+июль!BI328+август!BI328+сентябрь!BI328+октябрь!BI328+ноябрь!BI328+декабрь!BI328</f>
        <v>0</v>
      </c>
      <c r="BM328" s="29">
        <f>январь!BJ328+февраль!BJ328+март!BJ328+апрель!BJ328+май!BJ328+июнь!BJ328+июль!BJ328+август!BJ328+сентябрь!BJ328+октябрь!BJ328+ноябрь!BJ328+декабрь!BJ328</f>
        <v>2</v>
      </c>
      <c r="BN328" s="36">
        <f>январь!BK328+февраль!BK328+март!BK328+апрель!BK328+май!BK328+июнь!BK328+июль!BK328+август!BK328+сентябрь!BK328+октябрь!BK328+ноябрь!BK328+декабрь!BK328</f>
        <v>3.492</v>
      </c>
      <c r="BO328" s="29">
        <f>январь!BL328+февраль!BL328+март!BL328+апрель!BL328+май!BL328+июнь!BL328+июль!BL328+август!BL328+сентябрь!BL328+октябрь!BL328+ноябрь!BL328+декабрь!BL328</f>
        <v>10</v>
      </c>
      <c r="BP328" s="36">
        <f>январь!BM328+февраль!BM328+март!BM328+апрель!BM328+май!BM328+июнь!BM328+июль!BM328+август!BM328+сентябрь!BM328+октябрь!BM328+ноябрь!BM328+декабрь!BM328</f>
        <v>4.83</v>
      </c>
      <c r="BQ328" s="36">
        <f>январь!BN328+февраль!BN328+март!BN328+апрель!BN328+май!BN328+июнь!BN328+июль!BN328+август!BN328+сентябрь!BN328+октябрь!BN328+ноябрь!BN328+декабрь!BN328</f>
        <v>0</v>
      </c>
      <c r="BR328" s="36">
        <f>январь!BO328+февраль!BO328+март!BO328+апрель!BO328+май!BO328+июнь!BO328+июль!BO328+август!BO328+сентябрь!BO328+октябрь!BO328+ноябрь!BO328+декабрь!BO328</f>
        <v>0</v>
      </c>
      <c r="BS328" s="29">
        <f>январь!BP328+февраль!BP328+март!BP328+апрель!BP328+май!BP328+июнь!BP328+июль!BP328+август!BP328+сентябрь!BP328+октябрь!BP328+ноябрь!BP328+декабрь!BP328</f>
        <v>0</v>
      </c>
      <c r="BT328" s="36">
        <f>январь!BQ328+февраль!BQ328+март!BQ328+апрель!BQ328+май!BQ328+июнь!BQ328+июль!BQ328+август!BQ328+сентябрь!BQ328+октябрь!BQ328+ноябрь!BQ328+декабрь!BQ328</f>
        <v>0</v>
      </c>
      <c r="BU328" s="29">
        <f>январь!BR328+февраль!BR328+март!BR328+апрель!BR328+май!BR328+июнь!BR328+июль!BR328+август!BR328+сентябрь!BR328+октябрь!BR328+ноябрь!BR328+декабрь!BR328</f>
        <v>0</v>
      </c>
      <c r="BV328" s="36">
        <f>январь!BS328+февраль!BS328+март!BS328+апрель!BS328+май!BS328+июнь!BS328+июль!BS328+август!BS328+сентябрь!BS328+октябрь!BS328+ноябрь!BS328+декабрь!BS328</f>
        <v>0</v>
      </c>
      <c r="BW328" s="36">
        <f>январь!BT328+февраль!BT328+март!BT328+апрель!BT328+май!BT328+июнь!BT328+июль!BT328+август!BT328+сентябрь!BT328+октябрь!BT328+ноябрь!BT328+декабрь!BT328</f>
        <v>0</v>
      </c>
      <c r="BX328" s="36">
        <f>январь!BU328+февраль!BU328+март!BU328+апрель!BU328+май!BU328+июнь!BU328+июль!BU328+август!BU328+сентябрь!BU328+октябрь!BU328+ноябрь!BU328+декабрь!BU328</f>
        <v>0</v>
      </c>
      <c r="BY328" s="36">
        <f>январь!BV328+февраль!BV328+март!BV328+апрель!BV328+май!BV328+июнь!BV328+июль!BV328+август!BV328+сентябрь!BV328+октябрь!BV328+ноябрь!BV328+декабрь!BV328</f>
        <v>0</v>
      </c>
      <c r="BZ328" s="77">
        <v>1</v>
      </c>
    </row>
    <row r="329" spans="1:78" x14ac:dyDescent="0.25">
      <c r="A329" s="16">
        <v>327</v>
      </c>
      <c r="B329" s="16">
        <v>2</v>
      </c>
      <c r="C329" s="37" t="s">
        <v>779</v>
      </c>
      <c r="D329" s="51">
        <v>110.60363091787437</v>
      </c>
      <c r="E329" s="25">
        <v>233.69017000000002</v>
      </c>
      <c r="F329" s="26">
        <f t="shared" si="15"/>
        <v>320.53580091787438</v>
      </c>
      <c r="G329" s="26">
        <f t="shared" si="16"/>
        <v>86.84563091787436</v>
      </c>
      <c r="H329" s="26">
        <f t="shared" si="17"/>
        <v>23.758000000000003</v>
      </c>
      <c r="I329" s="36">
        <f>январь!F329+февраль!F329+март!F329+апрель!F329+май!F329+июнь!F329+июль!F329+август!F329+сентябрь!F329+октябрь!F329+ноябрь!F329+декабрь!F329</f>
        <v>0</v>
      </c>
      <c r="J329" s="36">
        <f>январь!G329+февраль!G329+март!G329+апрель!G329+май!G329+июнь!G329+июль!G329+август!G329+сентябрь!G329+октябрь!G329+ноябрь!G329+декабрь!G329</f>
        <v>0</v>
      </c>
      <c r="K329" s="36">
        <f>январь!H329+февраль!H329+март!H329+апрель!H329+май!H329+июнь!H329+июль!H329+август!H329+сентябрь!H329+октябрь!H329+ноябрь!H329+декабрь!H329</f>
        <v>0</v>
      </c>
      <c r="L329" s="27">
        <f>январь!I329+февраль!I329+март!I329+апрель!I329+май!I329+июнь!I329+июль!I329+август!I329+сентябрь!I329+октябрь!I329+ноябрь!I329+декабрь!I329</f>
        <v>0</v>
      </c>
      <c r="M329" s="36">
        <f>январь!J329+февраль!J329+март!J329+апрель!J329+май!J329+июнь!J329+июль!J329+август!J329+сентябрь!J329+октябрь!J329+ноябрь!J329+декабрь!J329</f>
        <v>0</v>
      </c>
      <c r="N329" s="36">
        <f>январь!K329+февраль!K329+март!K329+апрель!K329+май!K329+июнь!K329+июль!K329+август!K329+сентябрь!K329+октябрь!K329+ноябрь!K329+декабрь!K329</f>
        <v>0</v>
      </c>
      <c r="O329" s="36">
        <f>январь!L329+февраль!L329+март!L329+апрель!L329+май!L329+июнь!L329+июль!L329+август!L329+сентябрь!L329+октябрь!L329+ноябрь!L329+декабрь!L329</f>
        <v>0</v>
      </c>
      <c r="P329" s="36">
        <f>январь!M329+февраль!M329+март!M329+апрель!M329+май!M329+июнь!M329+июль!M329+август!M329+сентябрь!M329+октябрь!M329+ноябрь!M329+декабрь!M329</f>
        <v>0</v>
      </c>
      <c r="Q329" s="36">
        <f>январь!N329+февраль!N329+март!N329+апрель!N329+май!N329+июнь!N329+июль!N329+август!N329+сентябрь!N329+октябрь!N329+ноябрь!N329+декабрь!N329</f>
        <v>0</v>
      </c>
      <c r="R329" s="29">
        <f>январь!O329+февраль!O329+март!O329+апрель!O329+май!O329+июнь!O329+июль!O329+август!O329+сентябрь!O329+октябрь!O329+ноябрь!O329+декабрь!O329</f>
        <v>0</v>
      </c>
      <c r="S329" s="36">
        <f>январь!P329+февраль!P329+март!P329+апрель!P329+май!P329+июнь!P329+июль!P329+август!P329+сентябрь!P329+октябрь!P329+ноябрь!P329+декабрь!P329</f>
        <v>0</v>
      </c>
      <c r="T329" s="29">
        <f>январь!Q329+февраль!Q329+март!Q329+апрель!Q329+май!Q329+июнь!Q329+июль!Q329+август!Q329+сентябрь!Q329+октябрь!Q329+ноябрь!Q329+декабрь!Q329</f>
        <v>0</v>
      </c>
      <c r="U329" s="36">
        <f>январь!R329+февраль!R329+март!R329+апрель!R329+май!R329+июнь!R329+июль!R329+август!R329+сентябрь!R329+октябрь!R329+ноябрь!R329+декабрь!R329</f>
        <v>0</v>
      </c>
      <c r="V329" s="36">
        <f>январь!S329+февраль!S329+март!S329+апрель!S329+май!S329+июнь!S329+июль!S329+август!S329+сентябрь!S329+октябрь!S329+ноябрь!S329+декабрь!S329</f>
        <v>0</v>
      </c>
      <c r="W329" s="36">
        <f>январь!T329+февраль!T329+март!T329+апрель!T329+май!T329+июнь!T329+июль!T329+август!T329+сентябрь!T329+октябрь!T329+ноябрь!T329+декабрь!T329</f>
        <v>0</v>
      </c>
      <c r="X329" s="36">
        <f>январь!U329+февраль!U329+март!U329+апрель!U329+май!U329+июнь!U329+июль!U329+август!U329+сентябрь!U329+октябрь!U329+ноябрь!U329+декабрь!U329</f>
        <v>0</v>
      </c>
      <c r="Y329" s="36">
        <f>январь!V329+февраль!V329+март!V329+апрель!V329+май!V329+июнь!V329+июль!V329+август!V329+сентябрь!V329+октябрь!V329+ноябрь!V329+декабрь!V329</f>
        <v>0</v>
      </c>
      <c r="Z329" s="36">
        <f>январь!W329+февраль!W329+март!W329+апрель!W329+май!W329+июнь!W329+июль!W329+август!W329+сентябрь!W329+октябрь!W329+ноябрь!W329+декабрь!W329</f>
        <v>0</v>
      </c>
      <c r="AA329" s="36">
        <f>январь!X329+февраль!X329+март!X329+апрель!X329+май!X329+июнь!X329+июль!X329+август!X329+сентябрь!X329+октябрь!X329+ноябрь!X329+декабрь!X329</f>
        <v>0</v>
      </c>
      <c r="AB329" s="29">
        <f>январь!Y329+февраль!Y329+март!Y329+апрель!Y329+май!Y329+июнь!Y329+июль!Y329+август!Y329+сентябрь!Y329+октябрь!Y329+ноябрь!Y329+декабрь!Y329</f>
        <v>0</v>
      </c>
      <c r="AC329" s="36">
        <f>январь!Z329+февраль!Z329+март!Z329+апрель!Z329+май!Z329+июнь!Z329+июль!Z329+август!Z329+сентябрь!Z329+октябрь!Z329+ноябрь!Z329+декабрь!Z329</f>
        <v>0</v>
      </c>
      <c r="AD329" s="66" t="str">
        <f>CONCATENATE(январь!AA329,$BZ$1,февраль!AA329,$BZ$1,март!AA329,$BZ$1,апрель!AA329,$BZ$1,май!AA329,$BZ$1,июнь!AA329,$BZ$1,июль!AA329,$BZ$1,август!AA329,$BZ$1,сентябрь!AA329,$BZ$1,октябрь!AA329,$BZ$1,ноябрь!AA329,$BZ$1,декабрь!AA329)</f>
        <v xml:space="preserve">           </v>
      </c>
      <c r="AE329" s="36">
        <f>январь!AB329+февраль!AB329+март!AB329+апрель!AB329+май!AB329+июнь!AB329+июль!AB329+август!AB329+сентябрь!AB329+октябрь!AB329+ноябрь!AB329+декабрь!AB329</f>
        <v>0</v>
      </c>
      <c r="AF329" s="36">
        <f>январь!AC329+февраль!AC329+март!AC329+апрель!AC329+май!AC329+июнь!AC329+июль!AC329+август!AC329+сентябрь!AC329+октябрь!AC329+ноябрь!AC329+декабрь!AC329</f>
        <v>0</v>
      </c>
      <c r="AG329" s="36">
        <f>январь!AD329+февраль!AD329+март!AD329+апрель!AD329+май!AD329+июнь!AD329+июль!AD329+август!AD329+сентябрь!AD329+октябрь!AD329+ноябрь!AD329+декабрь!AD329</f>
        <v>0</v>
      </c>
      <c r="AH329" s="36">
        <f>январь!AE329+февраль!AE329+март!AE329+апрель!AE329+май!AE329+июнь!AE329+июль!AE329+август!AE329+сентябрь!AE329+октябрь!AE329+ноябрь!AE329+декабрь!AE329</f>
        <v>0</v>
      </c>
      <c r="AI329" s="36">
        <f>январь!AF329+февраль!AF329+март!AF329+апрель!AF329+май!AF329+июнь!AF329+июль!AF329+август!AF329+сентябрь!AF329+октябрь!AF329+ноябрь!AF329+декабрь!AF329</f>
        <v>0</v>
      </c>
      <c r="AJ329" s="36">
        <f>январь!AG329+февраль!AG329+март!AG329+апрель!AG329+май!AG329+июнь!AG329+июль!AG329+август!AG329+сентябрь!AG329+октябрь!AG329+ноябрь!AG329+декабрь!AG329</f>
        <v>0</v>
      </c>
      <c r="AK329" s="29">
        <f>январь!AH329+февраль!AH329+март!AH329+апрель!AH329+май!AH329+июнь!AH329+июль!AH329+август!AH329+сентябрь!AH329+октябрь!AH329+ноябрь!AH329+декабрь!AH329</f>
        <v>0</v>
      </c>
      <c r="AL329" s="36">
        <f>январь!AI329+февраль!AI329+март!AI329+апрель!AI329+май!AI329+июнь!AI329+июль!AI329+август!AI329+сентябрь!AI329+октябрь!AI329+ноябрь!AI329+декабрь!AI329</f>
        <v>0</v>
      </c>
      <c r="AM329" s="29">
        <f>январь!AJ329+февраль!AJ329+март!AJ329+апрель!AJ329+май!AJ329+июнь!AJ329+июль!AJ329+август!AJ329+сентябрь!AJ329+октябрь!AJ329+ноябрь!AJ329+декабрь!AJ329</f>
        <v>0</v>
      </c>
      <c r="AN329" s="36">
        <f>январь!AK329+февраль!AK329+март!AK329+апрель!AK329+май!AK329+июнь!AK329+июль!AK329+август!AK329+сентябрь!AK329+октябрь!AK329+ноябрь!AK329+декабрь!AK329</f>
        <v>0</v>
      </c>
      <c r="AO329" s="36">
        <f>январь!AL329+февраль!AL329+март!AL329+апрель!AL329+май!AL329+июнь!AL329+июль!AL329+август!AL329+сентябрь!AL329+октябрь!AL329+ноябрь!AL329+декабрь!AL329</f>
        <v>0</v>
      </c>
      <c r="AP329" s="36">
        <f>январь!AM329+февраль!AM329+март!AM329+апрель!AM329+май!AM329+июнь!AM329+июль!AM329+август!AM329+сентябрь!AM329+октябрь!AM329+ноябрь!AM329+декабрь!AM329</f>
        <v>0</v>
      </c>
      <c r="AQ329" s="29">
        <f>январь!AN329+февраль!AN329+март!AN329+апрель!AN329+май!AN329+июнь!AN329+июль!AN329+август!AN329+сентябрь!AN329+октябрь!AN329+ноябрь!AN329+декабрь!AN329</f>
        <v>0</v>
      </c>
      <c r="AR329" s="36">
        <f>январь!AO329+февраль!AO329+март!AO329+апрель!AO329+май!AO329+июнь!AO329+июль!AO329+август!AO329+сентябрь!AO329+октябрь!AO329+ноябрь!AO329+декабрь!AO329</f>
        <v>0</v>
      </c>
      <c r="AS329" s="29">
        <f>январь!AP329+февраль!AP329+март!AP329+апрель!AP329+май!AP329+июнь!AP329+июль!AP329+август!AP329+сентябрь!AP329+октябрь!AP329+ноябрь!AP329+декабрь!AP329</f>
        <v>0</v>
      </c>
      <c r="AT329" s="36">
        <f>январь!AQ329+февраль!AQ329+март!AQ329+апрель!AQ329+май!AQ329+июнь!AQ329+июль!AQ329+август!AQ329+сентябрь!AQ329+октябрь!AQ329+ноябрь!AQ329+декабрь!AQ329</f>
        <v>0</v>
      </c>
      <c r="AU329" s="29">
        <f>январь!AR329+февраль!AR329+март!AR329+апрель!AR329+май!AR329+июнь!AR329+июль!AR329+август!AR329+сентябрь!AR329+октябрь!AR329+ноябрь!AR329+декабрь!AR329</f>
        <v>0</v>
      </c>
      <c r="AV329" s="36">
        <f>январь!AS329+февраль!AS329+март!AS329+апрель!AS329+май!AS329+июнь!AS329+июль!AS329+август!AS329+сентябрь!AS329+октябрь!AS329+ноябрь!AS329+декабрь!AS329</f>
        <v>0</v>
      </c>
      <c r="AW329" s="36">
        <f>январь!AT329+февраль!AT329+март!AT329+апрель!AT329+май!AT329+июнь!AT329+июль!AT329+август!AT329+сентябрь!AT329+октябрь!AT329+ноябрь!AT329+декабрь!AT329</f>
        <v>0</v>
      </c>
      <c r="AX329" s="36">
        <f>январь!AU329+февраль!AU329+март!AU329+апрель!AU329+май!AU329+июнь!AU329+июль!AU329+август!AU329+сентябрь!AU329+октябрь!AU329+ноябрь!AU329+декабрь!AU329</f>
        <v>0</v>
      </c>
      <c r="AY329" s="29">
        <f>январь!AV329+февраль!AV329+март!AV329+апрель!AV329+май!AV329+июнь!AV329+июль!AV329+август!AV329+сентябрь!AV329+октябрь!AV329+ноябрь!AV329+декабрь!AV329</f>
        <v>0</v>
      </c>
      <c r="AZ329" s="36">
        <f>январь!AW329+февраль!AW329+март!AW329+апрель!AW329+май!AW329+июнь!AW329+июль!AW329+август!AW329+сентябрь!AW329+октябрь!AW329+ноябрь!AW329+декабрь!AW329</f>
        <v>0</v>
      </c>
      <c r="BA329" s="36">
        <f>январь!AX329+февраль!AX329+март!AX329+апрель!AX329+май!AX329+июнь!AX329+июль!AX329+август!AX329+сентябрь!AX329+октябрь!AX329+ноябрь!AX329+декабрь!AX329</f>
        <v>0</v>
      </c>
      <c r="BB329" s="36">
        <f>январь!AY329+февраль!AY329+март!AY329+апрель!AY329+май!AY329+июнь!AY329+июль!AY329+август!AY329+сентябрь!AY329+октябрь!AY329+ноябрь!AY329+декабрь!AY329</f>
        <v>0</v>
      </c>
      <c r="BC329" s="29">
        <f>январь!AZ329+февраль!AZ329+март!AZ329+апрель!AZ329+май!AZ329+июнь!AZ329+июль!AZ329+август!AZ329+сентябрь!AZ329+октябрь!AZ329+ноябрь!AZ329+декабрь!AZ329</f>
        <v>0</v>
      </c>
      <c r="BD329" s="36">
        <f>январь!BA329+февраль!BA329+март!BA329+апрель!BA329+май!BA329+июнь!BA329+июль!BA329+август!BA329+сентябрь!BA329+октябрь!BA329+ноябрь!BA329+декабрь!BA329</f>
        <v>0</v>
      </c>
      <c r="BE329" s="36">
        <f>январь!BB329+февраль!BB329+март!BB329+апрель!BB329+май!BB329+июнь!BB329+июль!BB329+август!BB329+сентябрь!BB329+октябрь!BB329+ноябрь!BB329+декабрь!BB329</f>
        <v>0</v>
      </c>
      <c r="BF329" s="36">
        <f>январь!BC329+февраль!BC329+март!BC329+апрель!BC329+май!BC329+июнь!BC329+июль!BC329+август!BC329+сентябрь!BC329+октябрь!BC329+ноябрь!BC329+декабрь!BC329</f>
        <v>0</v>
      </c>
      <c r="BG329" s="36">
        <f>январь!BD329+февраль!BD329+март!BD329+апрель!BD329+май!BD329+июнь!BD329+июль!BD329+август!BD329+сентябрь!BD329+октябрь!BD329+ноябрь!BD329+декабрь!BD329</f>
        <v>0</v>
      </c>
      <c r="BH329" s="36">
        <f>январь!BE329+февраль!BE329+март!BE329+апрель!BE329+май!BE329+июнь!BE329+июль!BE329+август!BE329+сентябрь!BE329+октябрь!BE329+ноябрь!BE329+декабрь!BE329</f>
        <v>0</v>
      </c>
      <c r="BI329" s="36">
        <f>январь!BF329+февраль!BF329+март!BF329+апрель!BF329+май!BF329+июнь!BF329+июль!BF329+август!BF329+сентябрь!BF329+октябрь!BF329+ноябрь!BF329+декабрь!BF329</f>
        <v>3.0000000000000001E-3</v>
      </c>
      <c r="BJ329" s="36">
        <f>январь!BG329+февраль!BG329+март!BG329+апрель!BG329+май!BG329+июнь!BG329+июль!BG329+август!BG329+сентябрь!BG329+октябрь!BG329+ноябрь!BG329+декабрь!BG329</f>
        <v>3.1219999999999999</v>
      </c>
      <c r="BK329" s="36">
        <f>январь!BH329+февраль!BH329+март!BH329+апрель!BH329+май!BH329+июнь!BH329+июль!BH329+август!BH329+сентябрь!BH329+октябрь!BH329+ноябрь!BH329+декабрь!BH329</f>
        <v>0</v>
      </c>
      <c r="BL329" s="36">
        <f>январь!BI329+февраль!BI329+март!BI329+апрель!BI329+май!BI329+июнь!BI329+июль!BI329+август!BI329+сентябрь!BI329+октябрь!BI329+ноябрь!BI329+декабрь!BI329</f>
        <v>0</v>
      </c>
      <c r="BM329" s="29">
        <f>январь!BJ329+февраль!BJ329+март!BJ329+апрель!BJ329+май!BJ329+июнь!BJ329+июль!BJ329+август!BJ329+сентябрь!BJ329+октябрь!BJ329+ноябрь!BJ329+декабрь!BJ329</f>
        <v>0</v>
      </c>
      <c r="BN329" s="36">
        <f>январь!BK329+февраль!BK329+март!BK329+апрель!BK329+май!BK329+июнь!BK329+июль!BK329+август!BK329+сентябрь!BK329+октябрь!BK329+ноябрь!BK329+декабрь!BK329</f>
        <v>0</v>
      </c>
      <c r="BO329" s="29">
        <f>январь!BL329+февраль!BL329+март!BL329+апрель!BL329+май!BL329+июнь!BL329+июль!BL329+август!BL329+сентябрь!BL329+октябрь!BL329+ноябрь!BL329+декабрь!BL329</f>
        <v>25</v>
      </c>
      <c r="BP329" s="36">
        <f>январь!BM329+февраль!BM329+март!BM329+апрель!BM329+май!BM329+июнь!BM329+июль!BM329+август!BM329+сентябрь!BM329+октябрь!BM329+ноябрь!BM329+декабрь!BM329</f>
        <v>15.747</v>
      </c>
      <c r="BQ329" s="36">
        <f>январь!BN329+февраль!BN329+март!BN329+апрель!BN329+май!BN329+июнь!BN329+июль!BN329+август!BN329+сентябрь!BN329+октябрь!BN329+ноябрь!BN329+декабрь!BN329</f>
        <v>5.0000000000000001E-3</v>
      </c>
      <c r="BR329" s="36">
        <f>январь!BO329+февраль!BO329+март!BO329+апрель!BO329+май!BO329+июнь!BO329+июль!BO329+август!BO329+сентябрь!BO329+октябрь!BO329+ноябрь!BO329+декабрь!BO329</f>
        <v>1.0880000000000001</v>
      </c>
      <c r="BS329" s="29">
        <f>январь!BP329+февраль!BP329+март!BP329+апрель!BP329+май!BP329+июнь!BP329+июль!BP329+август!BP329+сентябрь!BP329+октябрь!BP329+ноябрь!BP329+декабрь!BP329</f>
        <v>5</v>
      </c>
      <c r="BT329" s="36">
        <f>январь!BQ329+февраль!BQ329+март!BQ329+апрель!BQ329+май!BQ329+июнь!BQ329+июль!BQ329+август!BQ329+сентябрь!BQ329+октябрь!BQ329+ноябрь!BQ329+декабрь!BQ329</f>
        <v>3.8010000000000002</v>
      </c>
      <c r="BU329" s="29">
        <f>январь!BR329+февраль!BR329+март!BR329+апрель!BR329+май!BR329+июнь!BR329+июль!BR329+август!BR329+сентябрь!BR329+октябрь!BR329+ноябрь!BR329+декабрь!BR329</f>
        <v>0</v>
      </c>
      <c r="BV329" s="36">
        <f>январь!BS329+февраль!BS329+март!BS329+апрель!BS329+май!BS329+июнь!BS329+июль!BS329+август!BS329+сентябрь!BS329+октябрь!BS329+ноябрь!BS329+декабрь!BS329</f>
        <v>0</v>
      </c>
      <c r="BW329" s="36">
        <f>январь!BT329+февраль!BT329+март!BT329+апрель!BT329+май!BT329+июнь!BT329+июль!BT329+август!BT329+сентябрь!BT329+октябрь!BT329+ноябрь!BT329+декабрь!BT329</f>
        <v>0</v>
      </c>
      <c r="BX329" s="36">
        <f>январь!BU329+февраль!BU329+март!BU329+апрель!BU329+май!BU329+июнь!BU329+июль!BU329+август!BU329+сентябрь!BU329+октябрь!BU329+ноябрь!BU329+декабрь!BU329</f>
        <v>0</v>
      </c>
      <c r="BY329" s="36">
        <f>январь!BV329+февраль!BV329+март!BV329+апрель!BV329+май!BV329+июнь!BV329+июль!BV329+август!BV329+сентябрь!BV329+октябрь!BV329+ноябрь!BV329+декабрь!BV329</f>
        <v>0</v>
      </c>
      <c r="BZ329" s="77">
        <v>1</v>
      </c>
    </row>
    <row r="330" spans="1:78" x14ac:dyDescent="0.25">
      <c r="A330" s="16">
        <v>328</v>
      </c>
      <c r="B330" s="16">
        <v>2</v>
      </c>
      <c r="C330" s="37" t="s">
        <v>780</v>
      </c>
      <c r="D330" s="51">
        <v>119.21279982608694</v>
      </c>
      <c r="E330" s="25">
        <v>353.70207199999999</v>
      </c>
      <c r="F330" s="26">
        <f t="shared" si="15"/>
        <v>433.48887182608695</v>
      </c>
      <c r="G330" s="26">
        <f t="shared" si="16"/>
        <v>79.786799826086934</v>
      </c>
      <c r="H330" s="26">
        <f t="shared" si="17"/>
        <v>39.426000000000002</v>
      </c>
      <c r="I330" s="36">
        <f>январь!F330+февраль!F330+март!F330+апрель!F330+май!F330+июнь!F330+июль!F330+август!F330+сентябрь!F330+октябрь!F330+ноябрь!F330+декабрь!F330</f>
        <v>0</v>
      </c>
      <c r="J330" s="36">
        <f>январь!G330+февраль!G330+март!G330+апрель!G330+май!G330+июнь!G330+июль!G330+август!G330+сентябрь!G330+октябрь!G330+ноябрь!G330+декабрь!G330</f>
        <v>0</v>
      </c>
      <c r="K330" s="36">
        <f>январь!H330+февраль!H330+март!H330+апрель!H330+май!H330+июнь!H330+июль!H330+август!H330+сентябрь!H330+октябрь!H330+ноябрь!H330+декабрь!H330</f>
        <v>0</v>
      </c>
      <c r="L330" s="27">
        <f>январь!I330+февраль!I330+март!I330+апрель!I330+май!I330+июнь!I330+июль!I330+август!I330+сентябрь!I330+октябрь!I330+ноябрь!I330+декабрь!I330</f>
        <v>0</v>
      </c>
      <c r="M330" s="36">
        <f>январь!J330+февраль!J330+март!J330+апрель!J330+май!J330+июнь!J330+июль!J330+август!J330+сентябрь!J330+октябрь!J330+ноябрь!J330+декабрь!J330</f>
        <v>0</v>
      </c>
      <c r="N330" s="36">
        <f>январь!K330+февраль!K330+март!K330+апрель!K330+май!K330+июнь!K330+июль!K330+август!K330+сентябрь!K330+октябрь!K330+ноябрь!K330+декабрь!K330</f>
        <v>0</v>
      </c>
      <c r="O330" s="36">
        <f>январь!L330+февраль!L330+март!L330+апрель!L330+май!L330+июнь!L330+июль!L330+август!L330+сентябрь!L330+октябрь!L330+ноябрь!L330+декабрь!L330</f>
        <v>0</v>
      </c>
      <c r="P330" s="36">
        <f>январь!M330+февраль!M330+март!M330+апрель!M330+май!M330+июнь!M330+июль!M330+август!M330+сентябрь!M330+октябрь!M330+ноябрь!M330+декабрь!M330</f>
        <v>0</v>
      </c>
      <c r="Q330" s="36">
        <f>январь!N330+февраль!N330+март!N330+апрель!N330+май!N330+июнь!N330+июль!N330+август!N330+сентябрь!N330+октябрь!N330+ноябрь!N330+декабрь!N330</f>
        <v>0</v>
      </c>
      <c r="R330" s="29">
        <f>январь!O330+февраль!O330+март!O330+апрель!O330+май!O330+июнь!O330+июль!O330+август!O330+сентябрь!O330+октябрь!O330+ноябрь!O330+декабрь!O330</f>
        <v>0</v>
      </c>
      <c r="S330" s="36">
        <f>январь!P330+февраль!P330+март!P330+апрель!P330+май!P330+июнь!P330+июль!P330+август!P330+сентябрь!P330+октябрь!P330+ноябрь!P330+декабрь!P330</f>
        <v>0</v>
      </c>
      <c r="T330" s="29">
        <f>январь!Q330+февраль!Q330+март!Q330+апрель!Q330+май!Q330+июнь!Q330+июль!Q330+август!Q330+сентябрь!Q330+октябрь!Q330+ноябрь!Q330+декабрь!Q330</f>
        <v>0</v>
      </c>
      <c r="U330" s="36">
        <f>январь!R330+февраль!R330+март!R330+апрель!R330+май!R330+июнь!R330+июль!R330+август!R330+сентябрь!R330+октябрь!R330+ноябрь!R330+декабрь!R330</f>
        <v>0</v>
      </c>
      <c r="V330" s="36">
        <f>январь!S330+февраль!S330+март!S330+апрель!S330+май!S330+июнь!S330+июль!S330+август!S330+сентябрь!S330+октябрь!S330+ноябрь!S330+декабрь!S330</f>
        <v>0</v>
      </c>
      <c r="W330" s="36">
        <f>январь!T330+февраль!T330+март!T330+апрель!T330+май!T330+июнь!T330+июль!T330+август!T330+сентябрь!T330+октябрь!T330+ноябрь!T330+декабрь!T330</f>
        <v>0</v>
      </c>
      <c r="X330" s="36">
        <f>январь!U330+февраль!U330+март!U330+апрель!U330+май!U330+июнь!U330+июль!U330+август!U330+сентябрь!U330+октябрь!U330+ноябрь!U330+декабрь!U330</f>
        <v>0</v>
      </c>
      <c r="Y330" s="36">
        <f>январь!V330+февраль!V330+март!V330+апрель!V330+май!V330+июнь!V330+июль!V330+август!V330+сентябрь!V330+октябрь!V330+ноябрь!V330+декабрь!V330</f>
        <v>0</v>
      </c>
      <c r="Z330" s="36">
        <f>январь!W330+февраль!W330+март!W330+апрель!W330+май!W330+июнь!W330+июль!W330+август!W330+сентябрь!W330+октябрь!W330+ноябрь!W330+декабрь!W330</f>
        <v>0</v>
      </c>
      <c r="AA330" s="36">
        <f>январь!X330+февраль!X330+март!X330+апрель!X330+май!X330+июнь!X330+июль!X330+август!X330+сентябрь!X330+октябрь!X330+ноябрь!X330+декабрь!X330</f>
        <v>0</v>
      </c>
      <c r="AB330" s="29">
        <f>январь!Y330+февраль!Y330+март!Y330+апрель!Y330+май!Y330+июнь!Y330+июль!Y330+август!Y330+сентябрь!Y330+октябрь!Y330+ноябрь!Y330+декабрь!Y330</f>
        <v>0</v>
      </c>
      <c r="AC330" s="36">
        <f>январь!Z330+февраль!Z330+март!Z330+апрель!Z330+май!Z330+июнь!Z330+июль!Z330+август!Z330+сентябрь!Z330+октябрь!Z330+ноябрь!Z330+декабрь!Z330</f>
        <v>0</v>
      </c>
      <c r="AD330" s="66" t="str">
        <f>CONCATENATE(январь!AA330,$BZ$1,февраль!AA330,$BZ$1,март!AA330,$BZ$1,апрель!AA330,$BZ$1,май!AA330,$BZ$1,июнь!AA330,$BZ$1,июль!AA330,$BZ$1,август!AA330,$BZ$1,сентябрь!AA330,$BZ$1,октябрь!AA330,$BZ$1,ноябрь!AA330,$BZ$1,декабрь!AA330)</f>
        <v xml:space="preserve">           </v>
      </c>
      <c r="AE330" s="36">
        <f>январь!AB330+февраль!AB330+март!AB330+апрель!AB330+май!AB330+июнь!AB330+июль!AB330+август!AB330+сентябрь!AB330+октябрь!AB330+ноябрь!AB330+декабрь!AB330</f>
        <v>0</v>
      </c>
      <c r="AF330" s="36">
        <f>январь!AC330+февраль!AC330+март!AC330+апрель!AC330+май!AC330+июнь!AC330+июль!AC330+август!AC330+сентябрь!AC330+октябрь!AC330+ноябрь!AC330+декабрь!AC330</f>
        <v>0</v>
      </c>
      <c r="AG330" s="36">
        <f>январь!AD330+февраль!AD330+март!AD330+апрель!AD330+май!AD330+июнь!AD330+июль!AD330+август!AD330+сентябрь!AD330+октябрь!AD330+ноябрь!AD330+декабрь!AD330</f>
        <v>0</v>
      </c>
      <c r="AH330" s="36">
        <f>январь!AE330+февраль!AE330+март!AE330+апрель!AE330+май!AE330+июнь!AE330+июль!AE330+август!AE330+сентябрь!AE330+октябрь!AE330+ноябрь!AE330+декабрь!AE330</f>
        <v>0</v>
      </c>
      <c r="AI330" s="36">
        <f>январь!AF330+февраль!AF330+март!AF330+апрель!AF330+май!AF330+июнь!AF330+июль!AF330+август!AF330+сентябрь!AF330+октябрь!AF330+ноябрь!AF330+декабрь!AF330</f>
        <v>0</v>
      </c>
      <c r="AJ330" s="36">
        <f>январь!AG330+февраль!AG330+март!AG330+апрель!AG330+май!AG330+июнь!AG330+июль!AG330+август!AG330+сентябрь!AG330+октябрь!AG330+ноябрь!AG330+декабрь!AG330</f>
        <v>0</v>
      </c>
      <c r="AK330" s="29">
        <f>январь!AH330+февраль!AH330+март!AH330+апрель!AH330+май!AH330+июнь!AH330+июль!AH330+август!AH330+сентябрь!AH330+октябрь!AH330+ноябрь!AH330+декабрь!AH330</f>
        <v>3</v>
      </c>
      <c r="AL330" s="36">
        <f>январь!AI330+февраль!AI330+март!AI330+апрель!AI330+май!AI330+июнь!AI330+июль!AI330+август!AI330+сентябрь!AI330+октябрь!AI330+ноябрь!AI330+декабрь!AI330</f>
        <v>7.758</v>
      </c>
      <c r="AM330" s="29">
        <f>январь!AJ330+февраль!AJ330+март!AJ330+апрель!AJ330+май!AJ330+июнь!AJ330+июль!AJ330+август!AJ330+сентябрь!AJ330+октябрь!AJ330+ноябрь!AJ330+декабрь!AJ330</f>
        <v>0</v>
      </c>
      <c r="AN330" s="36">
        <f>январь!AK330+февраль!AK330+март!AK330+апрель!AK330+май!AK330+июнь!AK330+июль!AK330+август!AK330+сентябрь!AK330+октябрь!AK330+ноябрь!AK330+декабрь!AK330</f>
        <v>0</v>
      </c>
      <c r="AO330" s="36">
        <f>январь!AL330+февраль!AL330+март!AL330+апрель!AL330+май!AL330+июнь!AL330+июль!AL330+август!AL330+сентябрь!AL330+октябрь!AL330+ноябрь!AL330+декабрь!AL330</f>
        <v>0</v>
      </c>
      <c r="AP330" s="36">
        <f>январь!AM330+февраль!AM330+март!AM330+апрель!AM330+май!AM330+июнь!AM330+июль!AM330+август!AM330+сентябрь!AM330+октябрь!AM330+ноябрь!AM330+декабрь!AM330</f>
        <v>0</v>
      </c>
      <c r="AQ330" s="29">
        <f>январь!AN330+февраль!AN330+март!AN330+апрель!AN330+май!AN330+июнь!AN330+июль!AN330+август!AN330+сентябрь!AN330+октябрь!AN330+ноябрь!AN330+декабрь!AN330</f>
        <v>0</v>
      </c>
      <c r="AR330" s="36">
        <f>январь!AO330+февраль!AO330+март!AO330+апрель!AO330+май!AO330+июнь!AO330+июль!AO330+август!AO330+сентябрь!AO330+октябрь!AO330+ноябрь!AO330+декабрь!AO330</f>
        <v>0</v>
      </c>
      <c r="AS330" s="29">
        <f>январь!AP330+февраль!AP330+март!AP330+апрель!AP330+май!AP330+июнь!AP330+июль!AP330+август!AP330+сентябрь!AP330+октябрь!AP330+ноябрь!AP330+декабрь!AP330</f>
        <v>0</v>
      </c>
      <c r="AT330" s="36">
        <f>январь!AQ330+февраль!AQ330+март!AQ330+апрель!AQ330+май!AQ330+июнь!AQ330+июль!AQ330+август!AQ330+сентябрь!AQ330+октябрь!AQ330+ноябрь!AQ330+декабрь!AQ330</f>
        <v>0</v>
      </c>
      <c r="AU330" s="29">
        <f>январь!AR330+февраль!AR330+март!AR330+апрель!AR330+май!AR330+июнь!AR330+июль!AR330+август!AR330+сентябрь!AR330+октябрь!AR330+ноябрь!AR330+декабрь!AR330</f>
        <v>0</v>
      </c>
      <c r="AV330" s="36">
        <f>январь!AS330+февраль!AS330+март!AS330+апрель!AS330+май!AS330+июнь!AS330+июль!AS330+август!AS330+сентябрь!AS330+октябрь!AS330+ноябрь!AS330+декабрь!AS330</f>
        <v>0</v>
      </c>
      <c r="AW330" s="36">
        <f>январь!AT330+февраль!AT330+март!AT330+апрель!AT330+май!AT330+июнь!AT330+июль!AT330+август!AT330+сентябрь!AT330+октябрь!AT330+ноябрь!AT330+декабрь!AT330</f>
        <v>0</v>
      </c>
      <c r="AX330" s="36">
        <f>январь!AU330+февраль!AU330+март!AU330+апрель!AU330+май!AU330+июнь!AU330+июль!AU330+август!AU330+сентябрь!AU330+октябрь!AU330+ноябрь!AU330+декабрь!AU330</f>
        <v>0</v>
      </c>
      <c r="AY330" s="29">
        <f>январь!AV330+февраль!AV330+март!AV330+апрель!AV330+май!AV330+июнь!AV330+июль!AV330+август!AV330+сентябрь!AV330+октябрь!AV330+ноябрь!AV330+декабрь!AV330</f>
        <v>0</v>
      </c>
      <c r="AZ330" s="36">
        <f>январь!AW330+февраль!AW330+март!AW330+апрель!AW330+май!AW330+июнь!AW330+июль!AW330+август!AW330+сентябрь!AW330+октябрь!AW330+ноябрь!AW330+декабрь!AW330</f>
        <v>0</v>
      </c>
      <c r="BA330" s="36">
        <f>январь!AX330+февраль!AX330+март!AX330+апрель!AX330+май!AX330+июнь!AX330+июль!AX330+август!AX330+сентябрь!AX330+октябрь!AX330+ноябрь!AX330+декабрь!AX330</f>
        <v>0</v>
      </c>
      <c r="BB330" s="36">
        <f>январь!AY330+февраль!AY330+март!AY330+апрель!AY330+май!AY330+июнь!AY330+июль!AY330+август!AY330+сентябрь!AY330+октябрь!AY330+ноябрь!AY330+декабрь!AY330</f>
        <v>0</v>
      </c>
      <c r="BC330" s="29">
        <f>январь!AZ330+февраль!AZ330+март!AZ330+апрель!AZ330+май!AZ330+июнь!AZ330+июль!AZ330+август!AZ330+сентябрь!AZ330+октябрь!AZ330+ноябрь!AZ330+декабрь!AZ330</f>
        <v>0</v>
      </c>
      <c r="BD330" s="36">
        <f>январь!BA330+февраль!BA330+март!BA330+апрель!BA330+май!BA330+июнь!BA330+июль!BA330+август!BA330+сентябрь!BA330+октябрь!BA330+ноябрь!BA330+декабрь!BA330</f>
        <v>0</v>
      </c>
      <c r="BE330" s="36">
        <f>январь!BB330+февраль!BB330+март!BB330+апрель!BB330+май!BB330+июнь!BB330+июль!BB330+август!BB330+сентябрь!BB330+октябрь!BB330+ноябрь!BB330+декабрь!BB330</f>
        <v>0</v>
      </c>
      <c r="BF330" s="36">
        <f>январь!BC330+февраль!BC330+март!BC330+апрель!BC330+май!BC330+июнь!BC330+июль!BC330+август!BC330+сентябрь!BC330+октябрь!BC330+ноябрь!BC330+декабрь!BC330</f>
        <v>0</v>
      </c>
      <c r="BG330" s="36">
        <f>январь!BD330+февраль!BD330+март!BD330+апрель!BD330+май!BD330+июнь!BD330+июль!BD330+август!BD330+сентябрь!BD330+октябрь!BD330+ноябрь!BD330+декабрь!BD330</f>
        <v>7.0000000000000001E-3</v>
      </c>
      <c r="BH330" s="36">
        <f>январь!BE330+февраль!BE330+март!BE330+апрель!BE330+май!BE330+июнь!BE330+июль!BE330+август!BE330+сентябрь!BE330+октябрь!BE330+ноябрь!BE330+декабрь!BE330</f>
        <v>7.2560000000000002</v>
      </c>
      <c r="BI330" s="36">
        <f>январь!BF330+февраль!BF330+март!BF330+апрель!BF330+май!BF330+июнь!BF330+июль!BF330+август!BF330+сентябрь!BF330+октябрь!BF330+ноябрь!BF330+декабрь!BF330</f>
        <v>4.0000000000000001E-3</v>
      </c>
      <c r="BJ330" s="36">
        <f>январь!BG330+февраль!BG330+март!BG330+апрель!BG330+май!BG330+июнь!BG330+июль!BG330+август!BG330+сентябрь!BG330+октябрь!BG330+ноябрь!BG330+декабрь!BG330</f>
        <v>5.5170000000000003</v>
      </c>
      <c r="BK330" s="36">
        <f>январь!BH330+февраль!BH330+март!BH330+апрель!BH330+май!BH330+июнь!BH330+июль!BH330+август!BH330+сентябрь!BH330+октябрь!BH330+ноябрь!BH330+декабрь!BH330</f>
        <v>0</v>
      </c>
      <c r="BL330" s="36">
        <f>январь!BI330+февраль!BI330+март!BI330+апрель!BI330+май!BI330+июнь!BI330+июль!BI330+август!BI330+сентябрь!BI330+октябрь!BI330+ноябрь!BI330+декабрь!BI330</f>
        <v>0</v>
      </c>
      <c r="BM330" s="29">
        <f>январь!BJ330+февраль!BJ330+март!BJ330+апрель!BJ330+май!BJ330+июнь!BJ330+июль!BJ330+август!BJ330+сентябрь!BJ330+октябрь!BJ330+ноябрь!BJ330+декабрь!BJ330</f>
        <v>0</v>
      </c>
      <c r="BN330" s="36">
        <f>январь!BK330+февраль!BK330+март!BK330+апрель!BK330+май!BK330+июнь!BK330+июль!BK330+август!BK330+сентябрь!BK330+октябрь!BK330+ноябрь!BK330+декабрь!BK330</f>
        <v>0</v>
      </c>
      <c r="BO330" s="29">
        <f>январь!BL330+февраль!BL330+март!BL330+апрель!BL330+май!BL330+июнь!BL330+июль!BL330+август!BL330+сентябрь!BL330+октябрь!BL330+ноябрь!BL330+декабрь!BL330</f>
        <v>29</v>
      </c>
      <c r="BP330" s="36">
        <f>январь!BM330+февраль!BM330+март!BM330+апрель!BM330+май!BM330+июнь!BM330+июль!BM330+август!BM330+сентябрь!BM330+октябрь!BM330+ноябрь!BM330+декабрь!BM330</f>
        <v>16.766999999999999</v>
      </c>
      <c r="BQ330" s="36">
        <f>январь!BN330+февраль!BN330+март!BN330+апрель!BN330+май!BN330+июнь!BN330+июль!BN330+август!BN330+сентябрь!BN330+октябрь!BN330+ноябрь!BN330+декабрь!BN330</f>
        <v>0</v>
      </c>
      <c r="BR330" s="36">
        <f>январь!BO330+февраль!BO330+март!BO330+апрель!BO330+май!BO330+июнь!BO330+июль!BO330+август!BO330+сентябрь!BO330+октябрь!BO330+ноябрь!BO330+декабрь!BO330</f>
        <v>0</v>
      </c>
      <c r="BS330" s="29">
        <f>январь!BP330+февраль!BP330+март!BP330+апрель!BP330+май!BP330+июнь!BP330+июль!BP330+август!BP330+сентябрь!BP330+октябрь!BP330+ноябрь!BP330+декабрь!BP330</f>
        <v>2</v>
      </c>
      <c r="BT330" s="36">
        <f>январь!BQ330+февраль!BQ330+март!BQ330+апрель!BQ330+май!BQ330+июнь!BQ330+июль!BQ330+август!BQ330+сентябрь!BQ330+октябрь!BQ330+ноябрь!BQ330+декабрь!BQ330</f>
        <v>2.1280000000000001</v>
      </c>
      <c r="BU330" s="29">
        <f>январь!BR330+февраль!BR330+март!BR330+апрель!BR330+май!BR330+июнь!BR330+июль!BR330+август!BR330+сентябрь!BR330+октябрь!BR330+ноябрь!BR330+декабрь!BR330</f>
        <v>0</v>
      </c>
      <c r="BV330" s="36">
        <f>январь!BS330+февраль!BS330+март!BS330+апрель!BS330+май!BS330+июнь!BS330+июль!BS330+август!BS330+сентябрь!BS330+октябрь!BS330+ноябрь!BS330+декабрь!BS330</f>
        <v>0</v>
      </c>
      <c r="BW330" s="36">
        <f>январь!BT330+февраль!BT330+март!BT330+апрель!BT330+май!BT330+июнь!BT330+июль!BT330+август!BT330+сентябрь!BT330+октябрь!BT330+ноябрь!BT330+декабрь!BT330</f>
        <v>0</v>
      </c>
      <c r="BX330" s="36">
        <f>январь!BU330+февраль!BU330+март!BU330+апрель!BU330+май!BU330+июнь!BU330+июль!BU330+август!BU330+сентябрь!BU330+октябрь!BU330+ноябрь!BU330+декабрь!BU330</f>
        <v>0</v>
      </c>
      <c r="BY330" s="36">
        <f>январь!BV330+февраль!BV330+март!BV330+апрель!BV330+май!BV330+июнь!BV330+июль!BV330+август!BV330+сентябрь!BV330+октябрь!BV330+ноябрь!BV330+декабрь!BV330</f>
        <v>0</v>
      </c>
      <c r="BZ330" s="77">
        <v>0</v>
      </c>
    </row>
    <row r="331" spans="1:78" x14ac:dyDescent="0.25">
      <c r="A331" s="16">
        <v>329</v>
      </c>
      <c r="B331" s="16">
        <v>2</v>
      </c>
      <c r="C331" s="37" t="s">
        <v>781</v>
      </c>
      <c r="D331" s="51">
        <v>149.06512328502413</v>
      </c>
      <c r="E331" s="25">
        <v>-416.50786000000005</v>
      </c>
      <c r="F331" s="26">
        <f t="shared" si="15"/>
        <v>-295.72073671497594</v>
      </c>
      <c r="G331" s="26">
        <f t="shared" si="16"/>
        <v>120.78712328502414</v>
      </c>
      <c r="H331" s="26">
        <f t="shared" si="17"/>
        <v>28.277999999999999</v>
      </c>
      <c r="I331" s="36">
        <f>январь!F331+февраль!F331+март!F331+апрель!F331+май!F331+июнь!F331+июль!F331+август!F331+сентябрь!F331+октябрь!F331+ноябрь!F331+декабрь!F331</f>
        <v>0</v>
      </c>
      <c r="J331" s="36">
        <f>январь!G331+февраль!G331+март!G331+апрель!G331+май!G331+июнь!G331+июль!G331+август!G331+сентябрь!G331+октябрь!G331+ноябрь!G331+декабрь!G331</f>
        <v>0</v>
      </c>
      <c r="K331" s="36">
        <f>январь!H331+февраль!H331+март!H331+апрель!H331+май!H331+июнь!H331+июль!H331+август!H331+сентябрь!H331+октябрь!H331+ноябрь!H331+декабрь!H331</f>
        <v>0</v>
      </c>
      <c r="L331" s="27">
        <f>январь!I331+февраль!I331+март!I331+апрель!I331+май!I331+июнь!I331+июль!I331+август!I331+сентябрь!I331+октябрь!I331+ноябрь!I331+декабрь!I331</f>
        <v>0</v>
      </c>
      <c r="M331" s="36">
        <f>январь!J331+февраль!J331+март!J331+апрель!J331+май!J331+июнь!J331+июль!J331+август!J331+сентябрь!J331+октябрь!J331+ноябрь!J331+декабрь!J331</f>
        <v>0</v>
      </c>
      <c r="N331" s="36">
        <f>январь!K331+февраль!K331+март!K331+апрель!K331+май!K331+июнь!K331+июль!K331+август!K331+сентябрь!K331+октябрь!K331+ноябрь!K331+декабрь!K331</f>
        <v>0</v>
      </c>
      <c r="O331" s="36">
        <f>январь!L331+февраль!L331+март!L331+апрель!L331+май!L331+июнь!L331+июль!L331+август!L331+сентябрь!L331+октябрь!L331+ноябрь!L331+декабрь!L331</f>
        <v>0</v>
      </c>
      <c r="P331" s="36">
        <f>январь!M331+февраль!M331+март!M331+апрель!M331+май!M331+июнь!M331+июль!M331+август!M331+сентябрь!M331+октябрь!M331+ноябрь!M331+декабрь!M331</f>
        <v>0</v>
      </c>
      <c r="Q331" s="36">
        <f>январь!N331+февраль!N331+март!N331+апрель!N331+май!N331+июнь!N331+июль!N331+август!N331+сентябрь!N331+октябрь!N331+ноябрь!N331+декабрь!N331</f>
        <v>0</v>
      </c>
      <c r="R331" s="29">
        <f>январь!O331+февраль!O331+март!O331+апрель!O331+май!O331+июнь!O331+июль!O331+август!O331+сентябрь!O331+октябрь!O331+ноябрь!O331+декабрь!O331</f>
        <v>0</v>
      </c>
      <c r="S331" s="36">
        <f>январь!P331+февраль!P331+март!P331+апрель!P331+май!P331+июнь!P331+июль!P331+август!P331+сентябрь!P331+октябрь!P331+ноябрь!P331+декабрь!P331</f>
        <v>0</v>
      </c>
      <c r="T331" s="29">
        <f>январь!Q331+февраль!Q331+март!Q331+апрель!Q331+май!Q331+июнь!Q331+июль!Q331+август!Q331+сентябрь!Q331+октябрь!Q331+ноябрь!Q331+декабрь!Q331</f>
        <v>0</v>
      </c>
      <c r="U331" s="36">
        <f>январь!R331+февраль!R331+март!R331+апрель!R331+май!R331+июнь!R331+июль!R331+август!R331+сентябрь!R331+октябрь!R331+ноябрь!R331+декабрь!R331</f>
        <v>0</v>
      </c>
      <c r="V331" s="36">
        <f>январь!S331+февраль!S331+март!S331+апрель!S331+май!S331+июнь!S331+июль!S331+август!S331+сентябрь!S331+октябрь!S331+ноябрь!S331+декабрь!S331</f>
        <v>0</v>
      </c>
      <c r="W331" s="36">
        <f>январь!T331+февраль!T331+март!T331+апрель!T331+май!T331+июнь!T331+июль!T331+август!T331+сентябрь!T331+октябрь!T331+ноябрь!T331+декабрь!T331</f>
        <v>0</v>
      </c>
      <c r="X331" s="36">
        <f>январь!U331+февраль!U331+март!U331+апрель!U331+май!U331+июнь!U331+июль!U331+август!U331+сентябрь!U331+октябрь!U331+ноябрь!U331+декабрь!U331</f>
        <v>0.03</v>
      </c>
      <c r="Y331" s="36">
        <f>январь!V331+февраль!V331+март!V331+апрель!V331+май!V331+июнь!V331+июль!V331+август!V331+сентябрь!V331+октябрь!V331+ноябрь!V331+декабрь!V331</f>
        <v>18.364000000000001</v>
      </c>
      <c r="Z331" s="36">
        <f>январь!W331+февраль!W331+март!W331+апрель!W331+май!W331+июнь!W331+июль!W331+август!W331+сентябрь!W331+октябрь!W331+ноябрь!W331+декабрь!W331</f>
        <v>0</v>
      </c>
      <c r="AA331" s="36">
        <f>январь!X331+февраль!X331+март!X331+апрель!X331+май!X331+июнь!X331+июль!X331+август!X331+сентябрь!X331+октябрь!X331+ноябрь!X331+декабрь!X331</f>
        <v>0</v>
      </c>
      <c r="AB331" s="29">
        <f>январь!Y331+февраль!Y331+март!Y331+апрель!Y331+май!Y331+июнь!Y331+июль!Y331+август!Y331+сентябрь!Y331+октябрь!Y331+ноябрь!Y331+декабрь!Y331</f>
        <v>0</v>
      </c>
      <c r="AC331" s="36">
        <f>январь!Z331+февраль!Z331+март!Z331+апрель!Z331+май!Z331+июнь!Z331+июль!Z331+август!Z331+сентябрь!Z331+октябрь!Z331+ноябрь!Z331+декабрь!Z331</f>
        <v>0</v>
      </c>
      <c r="AD331" s="66" t="str">
        <f>CONCATENATE(январь!AA331,$BZ$1,февраль!AA331,$BZ$1,март!AA331,$BZ$1,апрель!AA331,$BZ$1,май!AA331,$BZ$1,июнь!AA331,$BZ$1,июль!AA331,$BZ$1,август!AA331,$BZ$1,сентябрь!AA331,$BZ$1,октябрь!AA331,$BZ$1,ноябрь!AA331,$BZ$1,декабрь!AA331)</f>
        <v xml:space="preserve">           </v>
      </c>
      <c r="AE331" s="36">
        <f>январь!AB331+февраль!AB331+март!AB331+апрель!AB331+май!AB331+июнь!AB331+июль!AB331+август!AB331+сентябрь!AB331+октябрь!AB331+ноябрь!AB331+декабрь!AB331</f>
        <v>0</v>
      </c>
      <c r="AF331" s="36">
        <f>январь!AC331+февраль!AC331+март!AC331+апрель!AC331+май!AC331+июнь!AC331+июль!AC331+август!AC331+сентябрь!AC331+октябрь!AC331+ноябрь!AC331+декабрь!AC331</f>
        <v>0</v>
      </c>
      <c r="AG331" s="36">
        <f>январь!AD331+февраль!AD331+март!AD331+апрель!AD331+май!AD331+июнь!AD331+июль!AD331+август!AD331+сентябрь!AD331+октябрь!AD331+ноябрь!AD331+декабрь!AD331</f>
        <v>0</v>
      </c>
      <c r="AH331" s="36">
        <f>январь!AE331+февраль!AE331+март!AE331+апрель!AE331+май!AE331+июнь!AE331+июль!AE331+август!AE331+сентябрь!AE331+октябрь!AE331+ноябрь!AE331+декабрь!AE331</f>
        <v>0</v>
      </c>
      <c r="AI331" s="36">
        <f>январь!AF331+февраль!AF331+март!AF331+апрель!AF331+май!AF331+июнь!AF331+июль!AF331+август!AF331+сентябрь!AF331+октябрь!AF331+ноябрь!AF331+декабрь!AF331</f>
        <v>0</v>
      </c>
      <c r="AJ331" s="36">
        <f>январь!AG331+февраль!AG331+март!AG331+апрель!AG331+май!AG331+июнь!AG331+июль!AG331+август!AG331+сентябрь!AG331+октябрь!AG331+ноябрь!AG331+декабрь!AG331</f>
        <v>0</v>
      </c>
      <c r="AK331" s="29">
        <f>январь!AH331+февраль!AH331+март!AH331+апрель!AH331+май!AH331+июнь!AH331+июль!AH331+август!AH331+сентябрь!AH331+октябрь!AH331+ноябрь!AH331+декабрь!AH331</f>
        <v>0</v>
      </c>
      <c r="AL331" s="36">
        <f>январь!AI331+февраль!AI331+март!AI331+апрель!AI331+май!AI331+июнь!AI331+июль!AI331+август!AI331+сентябрь!AI331+октябрь!AI331+ноябрь!AI331+декабрь!AI331</f>
        <v>0</v>
      </c>
      <c r="AM331" s="29">
        <f>январь!AJ331+февраль!AJ331+март!AJ331+апрель!AJ331+май!AJ331+июнь!AJ331+июль!AJ331+август!AJ331+сентябрь!AJ331+октябрь!AJ331+ноябрь!AJ331+декабрь!AJ331</f>
        <v>0</v>
      </c>
      <c r="AN331" s="36">
        <f>январь!AK331+февраль!AK331+март!AK331+апрель!AK331+май!AK331+июнь!AK331+июль!AK331+август!AK331+сентябрь!AK331+октябрь!AK331+ноябрь!AK331+декабрь!AK331</f>
        <v>0</v>
      </c>
      <c r="AO331" s="36">
        <f>январь!AL331+февраль!AL331+март!AL331+апрель!AL331+май!AL331+июнь!AL331+июль!AL331+август!AL331+сентябрь!AL331+октябрь!AL331+ноябрь!AL331+декабрь!AL331</f>
        <v>0</v>
      </c>
      <c r="AP331" s="36">
        <f>январь!AM331+февраль!AM331+март!AM331+апрель!AM331+май!AM331+июнь!AM331+июль!AM331+август!AM331+сентябрь!AM331+октябрь!AM331+ноябрь!AM331+декабрь!AM331</f>
        <v>0</v>
      </c>
      <c r="AQ331" s="29">
        <f>январь!AN331+февраль!AN331+март!AN331+апрель!AN331+май!AN331+июнь!AN331+июль!AN331+август!AN331+сентябрь!AN331+октябрь!AN331+ноябрь!AN331+декабрь!AN331</f>
        <v>0</v>
      </c>
      <c r="AR331" s="36">
        <f>январь!AO331+февраль!AO331+март!AO331+апрель!AO331+май!AO331+июнь!AO331+июль!AO331+август!AO331+сентябрь!AO331+октябрь!AO331+ноябрь!AO331+декабрь!AO331</f>
        <v>0</v>
      </c>
      <c r="AS331" s="29">
        <f>январь!AP331+февраль!AP331+март!AP331+апрель!AP331+май!AP331+июнь!AP331+июль!AP331+август!AP331+сентябрь!AP331+октябрь!AP331+ноябрь!AP331+декабрь!AP331</f>
        <v>0</v>
      </c>
      <c r="AT331" s="36">
        <f>январь!AQ331+февраль!AQ331+март!AQ331+апрель!AQ331+май!AQ331+июнь!AQ331+июль!AQ331+август!AQ331+сентябрь!AQ331+октябрь!AQ331+ноябрь!AQ331+декабрь!AQ331</f>
        <v>0</v>
      </c>
      <c r="AU331" s="29">
        <f>январь!AR331+февраль!AR331+март!AR331+апрель!AR331+май!AR331+июнь!AR331+июль!AR331+август!AR331+сентябрь!AR331+октябрь!AR331+ноябрь!AR331+декабрь!AR331</f>
        <v>0</v>
      </c>
      <c r="AV331" s="36">
        <f>январь!AS331+февраль!AS331+март!AS331+апрель!AS331+май!AS331+июнь!AS331+июль!AS331+август!AS331+сентябрь!AS331+октябрь!AS331+ноябрь!AS331+декабрь!AS331</f>
        <v>0</v>
      </c>
      <c r="AW331" s="36">
        <f>январь!AT331+февраль!AT331+март!AT331+апрель!AT331+май!AT331+июнь!AT331+июль!AT331+август!AT331+сентябрь!AT331+октябрь!AT331+ноябрь!AT331+декабрь!AT331</f>
        <v>0</v>
      </c>
      <c r="AX331" s="36">
        <f>январь!AU331+февраль!AU331+март!AU331+апрель!AU331+май!AU331+июнь!AU331+июль!AU331+август!AU331+сентябрь!AU331+октябрь!AU331+ноябрь!AU331+декабрь!AU331</f>
        <v>0</v>
      </c>
      <c r="AY331" s="29">
        <f>январь!AV331+февраль!AV331+март!AV331+апрель!AV331+май!AV331+июнь!AV331+июль!AV331+август!AV331+сентябрь!AV331+октябрь!AV331+ноябрь!AV331+декабрь!AV331</f>
        <v>0</v>
      </c>
      <c r="AZ331" s="36">
        <f>январь!AW331+февраль!AW331+март!AW331+апрель!AW331+май!AW331+июнь!AW331+июль!AW331+август!AW331+сентябрь!AW331+октябрь!AW331+ноябрь!AW331+декабрь!AW331</f>
        <v>0</v>
      </c>
      <c r="BA331" s="36">
        <f>январь!AX331+февраль!AX331+март!AX331+апрель!AX331+май!AX331+июнь!AX331+июль!AX331+август!AX331+сентябрь!AX331+октябрь!AX331+ноябрь!AX331+декабрь!AX331</f>
        <v>0</v>
      </c>
      <c r="BB331" s="36">
        <f>январь!AY331+февраль!AY331+март!AY331+апрель!AY331+май!AY331+июнь!AY331+июль!AY331+август!AY331+сентябрь!AY331+октябрь!AY331+ноябрь!AY331+декабрь!AY331</f>
        <v>0</v>
      </c>
      <c r="BC331" s="29">
        <f>январь!AZ331+февраль!AZ331+март!AZ331+апрель!AZ331+май!AZ331+июнь!AZ331+июль!AZ331+август!AZ331+сентябрь!AZ331+октябрь!AZ331+ноябрь!AZ331+декабрь!AZ331</f>
        <v>0</v>
      </c>
      <c r="BD331" s="36">
        <f>январь!BA331+февраль!BA331+март!BA331+апрель!BA331+май!BA331+июнь!BA331+июль!BA331+август!BA331+сентябрь!BA331+октябрь!BA331+ноябрь!BA331+декабрь!BA331</f>
        <v>0</v>
      </c>
      <c r="BE331" s="36">
        <f>январь!BB331+февраль!BB331+март!BB331+апрель!BB331+май!BB331+июнь!BB331+июль!BB331+август!BB331+сентябрь!BB331+октябрь!BB331+ноябрь!BB331+декабрь!BB331</f>
        <v>0</v>
      </c>
      <c r="BF331" s="36">
        <f>январь!BC331+февраль!BC331+март!BC331+апрель!BC331+май!BC331+июнь!BC331+июль!BC331+август!BC331+сентябрь!BC331+октябрь!BC331+ноябрь!BC331+декабрь!BC331</f>
        <v>0</v>
      </c>
      <c r="BG331" s="36">
        <f>январь!BD331+февраль!BD331+март!BD331+апрель!BD331+май!BD331+июнь!BD331+июль!BD331+август!BD331+сентябрь!BD331+октябрь!BD331+ноябрь!BD331+декабрь!BD331</f>
        <v>0</v>
      </c>
      <c r="BH331" s="36">
        <f>январь!BE331+февраль!BE331+март!BE331+апрель!BE331+май!BE331+июнь!BE331+июль!BE331+август!BE331+сентябрь!BE331+октябрь!BE331+ноябрь!BE331+декабрь!BE331</f>
        <v>0</v>
      </c>
      <c r="BI331" s="36">
        <f>январь!BF331+февраль!BF331+март!BF331+апрель!BF331+май!BF331+июнь!BF331+июль!BF331+август!BF331+сентябрь!BF331+октябрь!BF331+ноябрь!BF331+декабрь!BF331</f>
        <v>0</v>
      </c>
      <c r="BJ331" s="36">
        <f>январь!BG331+февраль!BG331+март!BG331+апрель!BG331+май!BG331+июнь!BG331+июль!BG331+август!BG331+сентябрь!BG331+октябрь!BG331+ноябрь!BG331+декабрь!BG331</f>
        <v>0</v>
      </c>
      <c r="BK331" s="36">
        <f>январь!BH331+февраль!BH331+март!BH331+апрель!BH331+май!BH331+июнь!BH331+июль!BH331+август!BH331+сентябрь!BH331+октябрь!BH331+ноябрь!BH331+декабрь!BH331</f>
        <v>0</v>
      </c>
      <c r="BL331" s="36">
        <f>январь!BI331+февраль!BI331+март!BI331+апрель!BI331+май!BI331+июнь!BI331+июль!BI331+август!BI331+сентябрь!BI331+октябрь!BI331+ноябрь!BI331+декабрь!BI331</f>
        <v>0</v>
      </c>
      <c r="BM331" s="29">
        <f>январь!BJ331+февраль!BJ331+март!BJ331+апрель!BJ331+май!BJ331+июнь!BJ331+июль!BJ331+август!BJ331+сентябрь!BJ331+октябрь!BJ331+ноябрь!BJ331+декабрь!BJ331</f>
        <v>0</v>
      </c>
      <c r="BN331" s="36">
        <f>январь!BK331+февраль!BK331+март!BK331+апрель!BK331+май!BK331+июнь!BK331+июль!BK331+август!BK331+сентябрь!BK331+октябрь!BK331+ноябрь!BK331+декабрь!BK331</f>
        <v>0</v>
      </c>
      <c r="BO331" s="29">
        <f>январь!BL331+февраль!BL331+март!BL331+апрель!BL331+май!BL331+июнь!BL331+июль!BL331+август!BL331+сентябрь!BL331+октябрь!BL331+ноябрь!BL331+декабрь!BL331</f>
        <v>1</v>
      </c>
      <c r="BP331" s="36">
        <f>январь!BM331+февраль!BM331+март!BM331+апрель!BM331+май!BM331+июнь!BM331+июль!BM331+август!BM331+сентябрь!BM331+октябрь!BM331+ноябрь!BM331+декабрь!BM331</f>
        <v>2.5310000000000001</v>
      </c>
      <c r="BQ331" s="36">
        <f>январь!BN331+февраль!BN331+март!BN331+апрель!BN331+май!BN331+июнь!BN331+июль!BN331+август!BN331+сентябрь!BN331+октябрь!BN331+ноябрь!BN331+декабрь!BN331</f>
        <v>0.02</v>
      </c>
      <c r="BR331" s="36">
        <f>январь!BO331+февраль!BO331+март!BO331+апрель!BO331+май!BO331+июнь!BO331+июль!BO331+август!BO331+сентябрь!BO331+октябрь!BO331+ноябрь!BO331+декабрь!BO331</f>
        <v>3.3889999999999998</v>
      </c>
      <c r="BS331" s="29">
        <f>январь!BP331+февраль!BP331+март!BP331+апрель!BP331+май!BP331+июнь!BP331+июль!BP331+август!BP331+сентябрь!BP331+октябрь!BP331+ноябрь!BP331+декабрь!BP331</f>
        <v>4</v>
      </c>
      <c r="BT331" s="36">
        <f>январь!BQ331+февраль!BQ331+март!BQ331+апрель!BQ331+май!BQ331+июнь!BQ331+июль!BQ331+август!BQ331+сентябрь!BQ331+октябрь!BQ331+ноябрь!BQ331+декабрь!BQ331</f>
        <v>3.9940000000000002</v>
      </c>
      <c r="BU331" s="29">
        <f>январь!BR331+февраль!BR331+март!BR331+апрель!BR331+май!BR331+июнь!BR331+июль!BR331+август!BR331+сентябрь!BR331+октябрь!BR331+ноябрь!BR331+декабрь!BR331</f>
        <v>0</v>
      </c>
      <c r="BV331" s="36">
        <f>январь!BS331+февраль!BS331+март!BS331+апрель!BS331+май!BS331+июнь!BS331+июль!BS331+август!BS331+сентябрь!BS331+октябрь!BS331+ноябрь!BS331+декабрь!BS331</f>
        <v>0</v>
      </c>
      <c r="BW331" s="36">
        <f>январь!BT331+февраль!BT331+март!BT331+апрель!BT331+май!BT331+июнь!BT331+июль!BT331+август!BT331+сентябрь!BT331+октябрь!BT331+ноябрь!BT331+декабрь!BT331</f>
        <v>0</v>
      </c>
      <c r="BX331" s="36">
        <f>январь!BU331+февраль!BU331+март!BU331+апрель!BU331+май!BU331+июнь!BU331+июль!BU331+август!BU331+сентябрь!BU331+октябрь!BU331+ноябрь!BU331+декабрь!BU331</f>
        <v>0</v>
      </c>
      <c r="BY331" s="36">
        <f>январь!BV331+февраль!BV331+март!BV331+апрель!BV331+май!BV331+июнь!BV331+июль!BV331+август!BV331+сентябрь!BV331+октябрь!BV331+ноябрь!BV331+декабрь!BV331</f>
        <v>0</v>
      </c>
      <c r="BZ331" s="77">
        <v>1</v>
      </c>
    </row>
    <row r="332" spans="1:78" x14ac:dyDescent="0.25">
      <c r="A332" s="16">
        <v>330</v>
      </c>
      <c r="B332" s="16">
        <v>2</v>
      </c>
      <c r="C332" s="37" t="s">
        <v>782</v>
      </c>
      <c r="D332" s="51">
        <v>149.97937339323673</v>
      </c>
      <c r="E332" s="25">
        <v>102.54015000000001</v>
      </c>
      <c r="F332" s="26">
        <f t="shared" si="15"/>
        <v>222.73652339323672</v>
      </c>
      <c r="G332" s="26">
        <f t="shared" si="16"/>
        <v>120.19637339323673</v>
      </c>
      <c r="H332" s="26">
        <f t="shared" si="17"/>
        <v>29.783000000000001</v>
      </c>
      <c r="I332" s="36">
        <f>январь!F332+февраль!F332+март!F332+апрель!F332+май!F332+июнь!F332+июль!F332+август!F332+сентябрь!F332+октябрь!F332+ноябрь!F332+декабрь!F332</f>
        <v>0</v>
      </c>
      <c r="J332" s="36">
        <f>январь!G332+февраль!G332+март!G332+апрель!G332+май!G332+июнь!G332+июль!G332+август!G332+сентябрь!G332+октябрь!G332+ноябрь!G332+декабрь!G332</f>
        <v>0</v>
      </c>
      <c r="K332" s="36">
        <f>январь!H332+февраль!H332+март!H332+апрель!H332+май!H332+июнь!H332+июль!H332+август!H332+сентябрь!H332+октябрь!H332+ноябрь!H332+декабрь!H332</f>
        <v>0</v>
      </c>
      <c r="L332" s="27">
        <f>январь!I332+февраль!I332+март!I332+апрель!I332+май!I332+июнь!I332+июль!I332+август!I332+сентябрь!I332+октябрь!I332+ноябрь!I332+декабрь!I332</f>
        <v>0</v>
      </c>
      <c r="M332" s="36">
        <f>январь!J332+февраль!J332+март!J332+апрель!J332+май!J332+июнь!J332+июль!J332+август!J332+сентябрь!J332+октябрь!J332+ноябрь!J332+декабрь!J332</f>
        <v>0</v>
      </c>
      <c r="N332" s="36">
        <f>январь!K332+февраль!K332+март!K332+апрель!K332+май!K332+июнь!K332+июль!K332+август!K332+сентябрь!K332+октябрь!K332+ноябрь!K332+декабрь!K332</f>
        <v>0</v>
      </c>
      <c r="O332" s="36">
        <f>январь!L332+февраль!L332+март!L332+апрель!L332+май!L332+июнь!L332+июль!L332+август!L332+сентябрь!L332+октябрь!L332+ноябрь!L332+декабрь!L332</f>
        <v>0</v>
      </c>
      <c r="P332" s="36">
        <f>январь!M332+февраль!M332+март!M332+апрель!M332+май!M332+июнь!M332+июль!M332+август!M332+сентябрь!M332+октябрь!M332+ноябрь!M332+декабрь!M332</f>
        <v>0</v>
      </c>
      <c r="Q332" s="36">
        <f>январь!N332+февраль!N332+март!N332+апрель!N332+май!N332+июнь!N332+июль!N332+август!N332+сентябрь!N332+октябрь!N332+ноябрь!N332+декабрь!N332</f>
        <v>0</v>
      </c>
      <c r="R332" s="29">
        <f>январь!O332+февраль!O332+март!O332+апрель!O332+май!O332+июнь!O332+июль!O332+август!O332+сентябрь!O332+октябрь!O332+ноябрь!O332+декабрь!O332</f>
        <v>0</v>
      </c>
      <c r="S332" s="36">
        <f>январь!P332+февраль!P332+март!P332+апрель!P332+май!P332+июнь!P332+июль!P332+август!P332+сентябрь!P332+октябрь!P332+ноябрь!P332+декабрь!P332</f>
        <v>0</v>
      </c>
      <c r="T332" s="29">
        <f>январь!Q332+февраль!Q332+март!Q332+апрель!Q332+май!Q332+июнь!Q332+июль!Q332+август!Q332+сентябрь!Q332+октябрь!Q332+ноябрь!Q332+декабрь!Q332</f>
        <v>0</v>
      </c>
      <c r="U332" s="36">
        <f>январь!R332+февраль!R332+март!R332+апрель!R332+май!R332+июнь!R332+июль!R332+август!R332+сентябрь!R332+октябрь!R332+ноябрь!R332+декабрь!R332</f>
        <v>0</v>
      </c>
      <c r="V332" s="36">
        <f>январь!S332+февраль!S332+март!S332+апрель!S332+май!S332+июнь!S332+июль!S332+август!S332+сентябрь!S332+октябрь!S332+ноябрь!S332+декабрь!S332</f>
        <v>0</v>
      </c>
      <c r="W332" s="36">
        <f>январь!T332+февраль!T332+март!T332+апрель!T332+май!T332+июнь!T332+июль!T332+август!T332+сентябрь!T332+октябрь!T332+ноябрь!T332+декабрь!T332</f>
        <v>0</v>
      </c>
      <c r="X332" s="36">
        <f>январь!U332+февраль!U332+март!U332+апрель!U332+май!U332+июнь!U332+июль!U332+август!U332+сентябрь!U332+октябрь!U332+ноябрь!U332+декабрь!U332</f>
        <v>0</v>
      </c>
      <c r="Y332" s="36">
        <f>январь!V332+февраль!V332+март!V332+апрель!V332+май!V332+июнь!V332+июль!V332+август!V332+сентябрь!V332+октябрь!V332+ноябрь!V332+декабрь!V332</f>
        <v>0</v>
      </c>
      <c r="Z332" s="36">
        <f>январь!W332+февраль!W332+март!W332+апрель!W332+май!W332+июнь!W332+июль!W332+август!W332+сентябрь!W332+октябрь!W332+ноябрь!W332+декабрь!W332</f>
        <v>0</v>
      </c>
      <c r="AA332" s="36">
        <f>январь!X332+февраль!X332+март!X332+апрель!X332+май!X332+июнь!X332+июль!X332+август!X332+сентябрь!X332+октябрь!X332+ноябрь!X332+декабрь!X332</f>
        <v>0</v>
      </c>
      <c r="AB332" s="29">
        <f>январь!Y332+февраль!Y332+март!Y332+апрель!Y332+май!Y332+июнь!Y332+июль!Y332+август!Y332+сентябрь!Y332+октябрь!Y332+ноябрь!Y332+декабрь!Y332</f>
        <v>0</v>
      </c>
      <c r="AC332" s="36">
        <f>январь!Z332+февраль!Z332+март!Z332+апрель!Z332+май!Z332+июнь!Z332+июль!Z332+август!Z332+сентябрь!Z332+октябрь!Z332+ноябрь!Z332+декабрь!Z332</f>
        <v>0</v>
      </c>
      <c r="AD332" s="66" t="str">
        <f>CONCATENATE(январь!AA332,$BZ$1,февраль!AA332,$BZ$1,март!AA332,$BZ$1,апрель!AA332,$BZ$1,май!AA332,$BZ$1,июнь!AA332,$BZ$1,июль!AA332,$BZ$1,август!AA332,$BZ$1,сентябрь!AA332,$BZ$1,октябрь!AA332,$BZ$1,ноябрь!AA332,$BZ$1,декабрь!AA332)</f>
        <v xml:space="preserve">           </v>
      </c>
      <c r="AE332" s="36">
        <f>январь!AB332+февраль!AB332+март!AB332+апрель!AB332+май!AB332+июнь!AB332+июль!AB332+август!AB332+сентябрь!AB332+октябрь!AB332+ноябрь!AB332+декабрь!AB332</f>
        <v>0</v>
      </c>
      <c r="AF332" s="36">
        <f>январь!AC332+февраль!AC332+март!AC332+апрель!AC332+май!AC332+июнь!AC332+июль!AC332+август!AC332+сентябрь!AC332+октябрь!AC332+ноябрь!AC332+декабрь!AC332</f>
        <v>0</v>
      </c>
      <c r="AG332" s="36">
        <f>январь!AD332+февраль!AD332+март!AD332+апрель!AD332+май!AD332+июнь!AD332+июль!AD332+август!AD332+сентябрь!AD332+октябрь!AD332+ноябрь!AD332+декабрь!AD332</f>
        <v>0</v>
      </c>
      <c r="AH332" s="36">
        <f>январь!AE332+февраль!AE332+март!AE332+апрель!AE332+май!AE332+июнь!AE332+июль!AE332+август!AE332+сентябрь!AE332+октябрь!AE332+ноябрь!AE332+декабрь!AE332</f>
        <v>0</v>
      </c>
      <c r="AI332" s="36">
        <f>январь!AF332+февраль!AF332+март!AF332+апрель!AF332+май!AF332+июнь!AF332+июль!AF332+август!AF332+сентябрь!AF332+октябрь!AF332+ноябрь!AF332+декабрь!AF332</f>
        <v>0</v>
      </c>
      <c r="AJ332" s="36">
        <f>январь!AG332+февраль!AG332+март!AG332+апрель!AG332+май!AG332+июнь!AG332+июль!AG332+август!AG332+сентябрь!AG332+октябрь!AG332+ноябрь!AG332+декабрь!AG332</f>
        <v>0</v>
      </c>
      <c r="AK332" s="29">
        <f>январь!AH332+февраль!AH332+март!AH332+апрель!AH332+май!AH332+июнь!AH332+июль!AH332+август!AH332+сентябрь!AH332+октябрь!AH332+ноябрь!AH332+декабрь!AH332</f>
        <v>3</v>
      </c>
      <c r="AL332" s="36">
        <f>январь!AI332+февраль!AI332+март!AI332+апрель!AI332+май!AI332+июнь!AI332+июль!AI332+август!AI332+сентябрь!AI332+октябрь!AI332+ноябрь!AI332+декабрь!AI332</f>
        <v>4.625</v>
      </c>
      <c r="AM332" s="29">
        <f>январь!AJ332+февраль!AJ332+март!AJ332+апрель!AJ332+май!AJ332+июнь!AJ332+июль!AJ332+август!AJ332+сентябрь!AJ332+октябрь!AJ332+ноябрь!AJ332+декабрь!AJ332</f>
        <v>0</v>
      </c>
      <c r="AN332" s="36">
        <f>январь!AK332+февраль!AK332+март!AK332+апрель!AK332+май!AK332+июнь!AK332+июль!AK332+август!AK332+сентябрь!AK332+октябрь!AK332+ноябрь!AK332+декабрь!AK332</f>
        <v>0</v>
      </c>
      <c r="AO332" s="36">
        <f>январь!AL332+февраль!AL332+март!AL332+апрель!AL332+май!AL332+июнь!AL332+июль!AL332+август!AL332+сентябрь!AL332+октябрь!AL332+ноябрь!AL332+декабрь!AL332</f>
        <v>0</v>
      </c>
      <c r="AP332" s="36">
        <f>январь!AM332+февраль!AM332+март!AM332+апрель!AM332+май!AM332+июнь!AM332+июль!AM332+август!AM332+сентябрь!AM332+октябрь!AM332+ноябрь!AM332+декабрь!AM332</f>
        <v>0</v>
      </c>
      <c r="AQ332" s="29">
        <f>январь!AN332+февраль!AN332+март!AN332+апрель!AN332+май!AN332+июнь!AN332+июль!AN332+август!AN332+сентябрь!AN332+октябрь!AN332+ноябрь!AN332+декабрь!AN332</f>
        <v>0</v>
      </c>
      <c r="AR332" s="36">
        <f>январь!AO332+февраль!AO332+март!AO332+апрель!AO332+май!AO332+июнь!AO332+июль!AO332+август!AO332+сентябрь!AO332+октябрь!AO332+ноябрь!AO332+декабрь!AO332</f>
        <v>0</v>
      </c>
      <c r="AS332" s="29">
        <f>январь!AP332+февраль!AP332+март!AP332+апрель!AP332+май!AP332+июнь!AP332+июль!AP332+август!AP332+сентябрь!AP332+октябрь!AP332+ноябрь!AP332+декабрь!AP332</f>
        <v>0</v>
      </c>
      <c r="AT332" s="36">
        <f>январь!AQ332+февраль!AQ332+март!AQ332+апрель!AQ332+май!AQ332+июнь!AQ332+июль!AQ332+август!AQ332+сентябрь!AQ332+октябрь!AQ332+ноябрь!AQ332+декабрь!AQ332</f>
        <v>0</v>
      </c>
      <c r="AU332" s="29">
        <f>январь!AR332+февраль!AR332+март!AR332+апрель!AR332+май!AR332+июнь!AR332+июль!AR332+август!AR332+сентябрь!AR332+октябрь!AR332+ноябрь!AR332+декабрь!AR332</f>
        <v>0</v>
      </c>
      <c r="AV332" s="36">
        <f>январь!AS332+февраль!AS332+март!AS332+апрель!AS332+май!AS332+июнь!AS332+июль!AS332+август!AS332+сентябрь!AS332+октябрь!AS332+ноябрь!AS332+декабрь!AS332</f>
        <v>0</v>
      </c>
      <c r="AW332" s="36">
        <f>январь!AT332+февраль!AT332+март!AT332+апрель!AT332+май!AT332+июнь!AT332+июль!AT332+август!AT332+сентябрь!AT332+октябрь!AT332+ноябрь!AT332+декабрь!AT332</f>
        <v>0</v>
      </c>
      <c r="AX332" s="36">
        <f>январь!AU332+февраль!AU332+март!AU332+апрель!AU332+май!AU332+июнь!AU332+июль!AU332+август!AU332+сентябрь!AU332+октябрь!AU332+ноябрь!AU332+декабрь!AU332</f>
        <v>0</v>
      </c>
      <c r="AY332" s="29">
        <f>январь!AV332+февраль!AV332+март!AV332+апрель!AV332+май!AV332+июнь!AV332+июль!AV332+август!AV332+сентябрь!AV332+октябрь!AV332+ноябрь!AV332+декабрь!AV332</f>
        <v>0</v>
      </c>
      <c r="AZ332" s="36">
        <f>январь!AW332+февраль!AW332+март!AW332+апрель!AW332+май!AW332+июнь!AW332+июль!AW332+август!AW332+сентябрь!AW332+октябрь!AW332+ноябрь!AW332+декабрь!AW332</f>
        <v>0</v>
      </c>
      <c r="BA332" s="36">
        <f>январь!AX332+февраль!AX332+март!AX332+апрель!AX332+май!AX332+июнь!AX332+июль!AX332+август!AX332+сентябрь!AX332+октябрь!AX332+ноябрь!AX332+декабрь!AX332</f>
        <v>0</v>
      </c>
      <c r="BB332" s="36">
        <f>январь!AY332+февраль!AY332+март!AY332+апрель!AY332+май!AY332+июнь!AY332+июль!AY332+август!AY332+сентябрь!AY332+октябрь!AY332+ноябрь!AY332+декабрь!AY332</f>
        <v>0</v>
      </c>
      <c r="BC332" s="29">
        <f>январь!AZ332+февраль!AZ332+март!AZ332+апрель!AZ332+май!AZ332+июнь!AZ332+июль!AZ332+август!AZ332+сентябрь!AZ332+октябрь!AZ332+ноябрь!AZ332+декабрь!AZ332</f>
        <v>0</v>
      </c>
      <c r="BD332" s="36">
        <f>январь!BA332+февраль!BA332+март!BA332+апрель!BA332+май!BA332+июнь!BA332+июль!BA332+август!BA332+сентябрь!BA332+октябрь!BA332+ноябрь!BA332+декабрь!BA332</f>
        <v>0</v>
      </c>
      <c r="BE332" s="36">
        <f>январь!BB332+февраль!BB332+март!BB332+апрель!BB332+май!BB332+июнь!BB332+июль!BB332+август!BB332+сентябрь!BB332+октябрь!BB332+ноябрь!BB332+декабрь!BB332</f>
        <v>0</v>
      </c>
      <c r="BF332" s="36">
        <f>январь!BC332+февраль!BC332+март!BC332+апрель!BC332+май!BC332+июнь!BC332+июль!BC332+август!BC332+сентябрь!BC332+октябрь!BC332+ноябрь!BC332+декабрь!BC332</f>
        <v>0</v>
      </c>
      <c r="BG332" s="36">
        <f>январь!BD332+февраль!BD332+март!BD332+апрель!BD332+май!BD332+июнь!BD332+июль!BD332+август!BD332+сентябрь!BD332+октябрь!BD332+ноябрь!BD332+декабрь!BD332</f>
        <v>0</v>
      </c>
      <c r="BH332" s="36">
        <f>январь!BE332+февраль!BE332+март!BE332+апрель!BE332+май!BE332+июнь!BE332+июль!BE332+август!BE332+сентябрь!BE332+октябрь!BE332+ноябрь!BE332+декабрь!BE332</f>
        <v>0</v>
      </c>
      <c r="BI332" s="36">
        <f>январь!BF332+февраль!BF332+март!BF332+апрель!BF332+май!BF332+июнь!BF332+июль!BF332+август!BF332+сентябрь!BF332+октябрь!BF332+ноябрь!BF332+декабрь!BF332</f>
        <v>0.01</v>
      </c>
      <c r="BJ332" s="36">
        <f>январь!BG332+февраль!BG332+март!BG332+апрель!BG332+май!BG332+июнь!BG332+июль!BG332+август!BG332+сентябрь!BG332+октябрь!BG332+ноябрь!BG332+декабрь!BG332</f>
        <v>10.548</v>
      </c>
      <c r="BK332" s="36">
        <f>январь!BH332+февраль!BH332+март!BH332+апрель!BH332+май!BH332+июнь!BH332+июль!BH332+август!BH332+сентябрь!BH332+октябрь!BH332+ноябрь!BH332+декабрь!BH332</f>
        <v>0</v>
      </c>
      <c r="BL332" s="36">
        <f>январь!BI332+февраль!BI332+март!BI332+апрель!BI332+май!BI332+июнь!BI332+июль!BI332+август!BI332+сентябрь!BI332+октябрь!BI332+ноябрь!BI332+декабрь!BI332</f>
        <v>0</v>
      </c>
      <c r="BM332" s="29">
        <f>январь!BJ332+февраль!BJ332+март!BJ332+апрель!BJ332+май!BJ332+июнь!BJ332+июль!BJ332+август!BJ332+сентябрь!BJ332+октябрь!BJ332+ноябрь!BJ332+декабрь!BJ332</f>
        <v>0</v>
      </c>
      <c r="BN332" s="36">
        <f>январь!BK332+февраль!BK332+март!BK332+апрель!BK332+май!BK332+июнь!BK332+июль!BK332+август!BK332+сентябрь!BK332+октябрь!BK332+ноябрь!BK332+декабрь!BK332</f>
        <v>0</v>
      </c>
      <c r="BO332" s="29">
        <f>январь!BL332+февраль!BL332+март!BL332+апрель!BL332+май!BL332+июнь!BL332+июль!BL332+август!BL332+сентябрь!BL332+октябрь!BL332+ноябрь!BL332+декабрь!BL332</f>
        <v>25</v>
      </c>
      <c r="BP332" s="36">
        <f>январь!BM332+февраль!BM332+март!BM332+апрель!BM332+май!BM332+июнь!BM332+июль!BM332+август!BM332+сентябрь!BM332+октябрь!BM332+ноябрь!BM332+декабрь!BM332</f>
        <v>14.61</v>
      </c>
      <c r="BQ332" s="36">
        <f>январь!BN332+февраль!BN332+март!BN332+апрель!BN332+май!BN332+июнь!BN332+июль!BN332+август!BN332+сентябрь!BN332+октябрь!BN332+ноябрь!BN332+декабрь!BN332</f>
        <v>0</v>
      </c>
      <c r="BR332" s="36">
        <f>январь!BO332+февраль!BO332+март!BO332+апрель!BO332+май!BO332+июнь!BO332+июль!BO332+август!BO332+сентябрь!BO332+октябрь!BO332+ноябрь!BO332+декабрь!BO332</f>
        <v>0</v>
      </c>
      <c r="BS332" s="29">
        <f>январь!BP332+февраль!BP332+март!BP332+апрель!BP332+май!BP332+июнь!BP332+июль!BP332+август!BP332+сентябрь!BP332+октябрь!BP332+ноябрь!BP332+декабрь!BP332</f>
        <v>0</v>
      </c>
      <c r="BT332" s="36">
        <f>январь!BQ332+февраль!BQ332+март!BQ332+апрель!BQ332+май!BQ332+июнь!BQ332+июль!BQ332+август!BQ332+сентябрь!BQ332+октябрь!BQ332+ноябрь!BQ332+декабрь!BQ332</f>
        <v>0</v>
      </c>
      <c r="BU332" s="29">
        <f>январь!BR332+февраль!BR332+март!BR332+апрель!BR332+май!BR332+июнь!BR332+июль!BR332+август!BR332+сентябрь!BR332+октябрь!BR332+ноябрь!BR332+декабрь!BR332</f>
        <v>0</v>
      </c>
      <c r="BV332" s="36">
        <f>январь!BS332+февраль!BS332+март!BS332+апрель!BS332+май!BS332+июнь!BS332+июль!BS332+август!BS332+сентябрь!BS332+октябрь!BS332+ноябрь!BS332+декабрь!BS332</f>
        <v>0</v>
      </c>
      <c r="BW332" s="36">
        <f>январь!BT332+февраль!BT332+март!BT332+апрель!BT332+май!BT332+июнь!BT332+июль!BT332+август!BT332+сентябрь!BT332+октябрь!BT332+ноябрь!BT332+декабрь!BT332</f>
        <v>0</v>
      </c>
      <c r="BX332" s="36">
        <f>январь!BU332+февраль!BU332+март!BU332+апрель!BU332+май!BU332+июнь!BU332+июль!BU332+август!BU332+сентябрь!BU332+октябрь!BU332+ноябрь!BU332+декабрь!BU332</f>
        <v>0</v>
      </c>
      <c r="BY332" s="36">
        <f>январь!BV332+февраль!BV332+март!BV332+апрель!BV332+май!BV332+июнь!BV332+июль!BV332+август!BV332+сентябрь!BV332+октябрь!BV332+ноябрь!BV332+декабрь!BV332</f>
        <v>0</v>
      </c>
      <c r="BZ332" s="77">
        <v>1</v>
      </c>
    </row>
    <row r="333" spans="1:78" x14ac:dyDescent="0.25">
      <c r="A333" s="16">
        <v>331</v>
      </c>
      <c r="B333" s="16">
        <v>2</v>
      </c>
      <c r="C333" s="37" t="s">
        <v>783</v>
      </c>
      <c r="D333" s="51">
        <v>610.26629107246379</v>
      </c>
      <c r="E333" s="25">
        <v>1845.4546820000003</v>
      </c>
      <c r="F333" s="26">
        <f t="shared" si="15"/>
        <v>852.62097307246381</v>
      </c>
      <c r="G333" s="26">
        <f t="shared" si="16"/>
        <v>-992.83370892753635</v>
      </c>
      <c r="H333" s="26">
        <f t="shared" si="17"/>
        <v>1603.1000000000001</v>
      </c>
      <c r="I333" s="36">
        <f>январь!F333+февраль!F333+март!F333+апрель!F333+май!F333+июнь!F333+июль!F333+август!F333+сентябрь!F333+октябрь!F333+ноябрь!F333+декабрь!F333</f>
        <v>0</v>
      </c>
      <c r="J333" s="36">
        <f>январь!G333+февраль!G333+март!G333+апрель!G333+май!G333+июнь!G333+июль!G333+август!G333+сентябрь!G333+октябрь!G333+ноябрь!G333+декабрь!G333</f>
        <v>0</v>
      </c>
      <c r="K333" s="36">
        <f>январь!H333+февраль!H333+март!H333+апрель!H333+май!H333+июнь!H333+июль!H333+август!H333+сентябрь!H333+октябрь!H333+ноябрь!H333+декабрь!H333</f>
        <v>0</v>
      </c>
      <c r="L333" s="27">
        <f>январь!I333+февраль!I333+март!I333+апрель!I333+май!I333+июнь!I333+июль!I333+август!I333+сентябрь!I333+октябрь!I333+ноябрь!I333+декабрь!I333</f>
        <v>0</v>
      </c>
      <c r="M333" s="36">
        <f>январь!J333+февраль!J333+март!J333+апрель!J333+май!J333+июнь!J333+июль!J333+август!J333+сентябрь!J333+октябрь!J333+ноябрь!J333+декабрь!J333</f>
        <v>0</v>
      </c>
      <c r="N333" s="36">
        <f>январь!K333+февраль!K333+март!K333+апрель!K333+май!K333+июнь!K333+июль!K333+август!K333+сентябрь!K333+октябрь!K333+ноябрь!K333+декабрь!K333</f>
        <v>0</v>
      </c>
      <c r="O333" s="36">
        <f>январь!L333+февраль!L333+март!L333+апрель!L333+май!L333+июнь!L333+июль!L333+август!L333+сентябрь!L333+октябрь!L333+ноябрь!L333+декабрь!L333</f>
        <v>0</v>
      </c>
      <c r="P333" s="36">
        <f>январь!M333+февраль!M333+март!M333+апрель!M333+май!M333+июнь!M333+июль!M333+август!M333+сентябрь!M333+октябрь!M333+ноябрь!M333+декабрь!M333</f>
        <v>0</v>
      </c>
      <c r="Q333" s="36">
        <f>январь!N333+февраль!N333+март!N333+апрель!N333+май!N333+июнь!N333+июль!N333+август!N333+сентябрь!N333+октябрь!N333+ноябрь!N333+декабрь!N333</f>
        <v>0</v>
      </c>
      <c r="R333" s="29">
        <f>январь!O333+февраль!O333+март!O333+апрель!O333+май!O333+июнь!O333+июль!O333+август!O333+сентябрь!O333+октябрь!O333+ноябрь!O333+декабрь!O333</f>
        <v>0</v>
      </c>
      <c r="S333" s="36">
        <f>январь!P333+февраль!P333+март!P333+апрель!P333+май!P333+июнь!P333+июль!P333+август!P333+сентябрь!P333+октябрь!P333+ноябрь!P333+декабрь!P333</f>
        <v>0</v>
      </c>
      <c r="T333" s="29">
        <f>январь!Q333+февраль!Q333+март!Q333+апрель!Q333+май!Q333+июнь!Q333+июль!Q333+август!Q333+сентябрь!Q333+октябрь!Q333+ноябрь!Q333+декабрь!Q333</f>
        <v>0</v>
      </c>
      <c r="U333" s="36">
        <f>январь!R333+февраль!R333+март!R333+апрель!R333+май!R333+июнь!R333+июль!R333+август!R333+сентябрь!R333+октябрь!R333+ноябрь!R333+декабрь!R333</f>
        <v>0</v>
      </c>
      <c r="V333" s="36">
        <f>январь!S333+февраль!S333+март!S333+апрель!S333+май!S333+июнь!S333+июль!S333+август!S333+сентябрь!S333+октябрь!S333+ноябрь!S333+декабрь!S333</f>
        <v>0</v>
      </c>
      <c r="W333" s="36">
        <f>январь!T333+февраль!T333+март!T333+апрель!T333+май!T333+июнь!T333+июль!T333+август!T333+сентябрь!T333+октябрь!T333+ноябрь!T333+декабрь!T333</f>
        <v>0</v>
      </c>
      <c r="X333" s="36">
        <f>январь!U333+февраль!U333+март!U333+апрель!U333+май!U333+июнь!U333+июль!U333+август!U333+сентябрь!U333+октябрь!U333+ноябрь!U333+декабрь!U333</f>
        <v>0</v>
      </c>
      <c r="Y333" s="36">
        <f>январь!V333+февраль!V333+март!V333+апрель!V333+май!V333+июнь!V333+июль!V333+август!V333+сентябрь!V333+октябрь!V333+ноябрь!V333+декабрь!V333</f>
        <v>0</v>
      </c>
      <c r="Z333" s="36">
        <f>январь!W333+февраль!W333+март!W333+апрель!W333+май!W333+июнь!W333+июль!W333+август!W333+сентябрь!W333+октябрь!W333+ноябрь!W333+декабрь!W333</f>
        <v>0</v>
      </c>
      <c r="AA333" s="36">
        <f>январь!X333+февраль!X333+март!X333+апрель!X333+май!X333+июнь!X333+июль!X333+август!X333+сентябрь!X333+октябрь!X333+ноябрь!X333+декабрь!X333</f>
        <v>0</v>
      </c>
      <c r="AB333" s="29">
        <f>январь!Y333+февраль!Y333+март!Y333+апрель!Y333+май!Y333+июнь!Y333+июль!Y333+август!Y333+сентябрь!Y333+октябрь!Y333+ноябрь!Y333+декабрь!Y333</f>
        <v>0</v>
      </c>
      <c r="AC333" s="36">
        <f>январь!Z333+февраль!Z333+март!Z333+апрель!Z333+май!Z333+июнь!Z333+июль!Z333+август!Z333+сентябрь!Z333+октябрь!Z333+ноябрь!Z333+декабрь!Z333</f>
        <v>0</v>
      </c>
      <c r="AD333" s="66" t="str">
        <f>CONCATENATE(январь!AA333,$BZ$1,февраль!AA333,$BZ$1,март!AA333,$BZ$1,апрель!AA333,$BZ$1,май!AA333,$BZ$1,июнь!AA333,$BZ$1,июль!AA333,$BZ$1,август!AA333,$BZ$1,сентябрь!AA333,$BZ$1,октябрь!AA333,$BZ$1,ноябрь!AA333,$BZ$1,декабрь!AA333)</f>
        <v xml:space="preserve">       л/кл №1,галерея №5, где кв.82-105    </v>
      </c>
      <c r="AE333" s="36">
        <f>январь!AB333+февраль!AB333+март!AB333+апрель!AB333+май!AB333+июнь!AB333+июль!AB333+август!AB333+сентябрь!AB333+октябрь!AB333+ноябрь!AB333+декабрь!AB333</f>
        <v>0.20499999999999999</v>
      </c>
      <c r="AF333" s="36">
        <f>январь!AC333+февраль!AC333+март!AC333+апрель!AC333+май!AC333+июнь!AC333+июль!AC333+август!AC333+сентябрь!AC333+октябрь!AC333+ноябрь!AC333+декабрь!AC333</f>
        <v>657.24900000000002</v>
      </c>
      <c r="AG333" s="36">
        <f>январь!AD333+февраль!AD333+март!AD333+апрель!AD333+май!AD333+июнь!AD333+июль!AD333+август!AD333+сентябрь!AD333+октябрь!AD333+ноябрь!AD333+декабрь!AD333</f>
        <v>0</v>
      </c>
      <c r="AH333" s="36">
        <f>январь!AE333+февраль!AE333+март!AE333+апрель!AE333+май!AE333+июнь!AE333+июль!AE333+август!AE333+сентябрь!AE333+октябрь!AE333+ноябрь!AE333+декабрь!AE333</f>
        <v>0</v>
      </c>
      <c r="AI333" s="36">
        <f>январь!AF333+февраль!AF333+март!AF333+апрель!AF333+май!AF333+июнь!AF333+июль!AF333+август!AF333+сентябрь!AF333+октябрь!AF333+ноябрь!AF333+декабрь!AF333</f>
        <v>0</v>
      </c>
      <c r="AJ333" s="36">
        <f>январь!AG333+февраль!AG333+март!AG333+апрель!AG333+май!AG333+июнь!AG333+июль!AG333+август!AG333+сентябрь!AG333+октябрь!AG333+ноябрь!AG333+декабрь!AG333</f>
        <v>0</v>
      </c>
      <c r="AK333" s="29">
        <f>январь!AH333+февраль!AH333+март!AH333+апрель!AH333+май!AH333+июнь!AH333+июль!AH333+август!AH333+сентябрь!AH333+октябрь!AH333+ноябрь!AH333+декабрь!AH333</f>
        <v>0</v>
      </c>
      <c r="AL333" s="36">
        <f>январь!AI333+февраль!AI333+март!AI333+апрель!AI333+май!AI333+июнь!AI333+июль!AI333+август!AI333+сентябрь!AI333+октябрь!AI333+ноябрь!AI333+декабрь!AI333</f>
        <v>0</v>
      </c>
      <c r="AM333" s="29">
        <f>январь!AJ333+февраль!AJ333+март!AJ333+апрель!AJ333+май!AJ333+июнь!AJ333+июль!AJ333+август!AJ333+сентябрь!AJ333+октябрь!AJ333+ноябрь!AJ333+декабрь!AJ333</f>
        <v>0</v>
      </c>
      <c r="AN333" s="36">
        <f>январь!AK333+февраль!AK333+март!AK333+апрель!AK333+май!AK333+июнь!AK333+июль!AK333+август!AK333+сентябрь!AK333+октябрь!AK333+ноябрь!AK333+декабрь!AK333</f>
        <v>0</v>
      </c>
      <c r="AO333" s="36">
        <f>январь!AL333+февраль!AL333+март!AL333+апрель!AL333+май!AL333+июнь!AL333+июль!AL333+август!AL333+сентябрь!AL333+октябрь!AL333+ноябрь!AL333+декабрь!AL333</f>
        <v>0</v>
      </c>
      <c r="AP333" s="36">
        <f>январь!AM333+февраль!AM333+март!AM333+апрель!AM333+май!AM333+июнь!AM333+июль!AM333+август!AM333+сентябрь!AM333+октябрь!AM333+ноябрь!AM333+декабрь!AM333</f>
        <v>0</v>
      </c>
      <c r="AQ333" s="29">
        <f>январь!AN333+февраль!AN333+март!AN333+апрель!AN333+май!AN333+июнь!AN333+июль!AN333+август!AN333+сентябрь!AN333+октябрь!AN333+ноябрь!AN333+декабрь!AN333</f>
        <v>0</v>
      </c>
      <c r="AR333" s="36">
        <f>январь!AO333+февраль!AO333+март!AO333+апрель!AO333+май!AO333+июнь!AO333+июль!AO333+август!AO333+сентябрь!AO333+октябрь!AO333+ноябрь!AO333+декабрь!AO333</f>
        <v>0</v>
      </c>
      <c r="AS333" s="29">
        <f>январь!AP333+февраль!AP333+март!AP333+апрель!AP333+май!AP333+июнь!AP333+июль!AP333+август!AP333+сентябрь!AP333+октябрь!AP333+ноябрь!AP333+декабрь!AP333</f>
        <v>0</v>
      </c>
      <c r="AT333" s="36">
        <f>январь!AQ333+февраль!AQ333+март!AQ333+апрель!AQ333+май!AQ333+июнь!AQ333+июль!AQ333+август!AQ333+сентябрь!AQ333+октябрь!AQ333+ноябрь!AQ333+декабрь!AQ333</f>
        <v>0</v>
      </c>
      <c r="AU333" s="29">
        <f>январь!AR333+февраль!AR333+март!AR333+апрель!AR333+май!AR333+июнь!AR333+июль!AR333+август!AR333+сентябрь!AR333+октябрь!AR333+ноябрь!AR333+декабрь!AR333</f>
        <v>38</v>
      </c>
      <c r="AV333" s="36">
        <f>январь!AS333+февраль!AS333+март!AS333+апрель!AS333+май!AS333+июнь!AS333+июль!AS333+август!AS333+сентябрь!AS333+октябрь!AS333+ноябрь!AS333+декабрь!AS333</f>
        <v>899.51900000000001</v>
      </c>
      <c r="AW333" s="36">
        <f>январь!AT333+февраль!AT333+март!AT333+апрель!AT333+май!AT333+июнь!AT333+июль!AT333+август!AT333+сентябрь!AT333+октябрь!AT333+ноябрь!AT333+декабрь!AT333</f>
        <v>0</v>
      </c>
      <c r="AX333" s="36">
        <f>январь!AU333+февраль!AU333+март!AU333+апрель!AU333+май!AU333+июнь!AU333+июль!AU333+август!AU333+сентябрь!AU333+октябрь!AU333+ноябрь!AU333+декабрь!AU333</f>
        <v>0</v>
      </c>
      <c r="AY333" s="29">
        <f>январь!AV333+февраль!AV333+март!AV333+апрель!AV333+май!AV333+июнь!AV333+июль!AV333+август!AV333+сентябрь!AV333+октябрь!AV333+ноябрь!AV333+декабрь!AV333</f>
        <v>0</v>
      </c>
      <c r="AZ333" s="36">
        <f>январь!AW333+февраль!AW333+март!AW333+апрель!AW333+май!AW333+июнь!AW333+июль!AW333+август!AW333+сентябрь!AW333+октябрь!AW333+ноябрь!AW333+декабрь!AW333</f>
        <v>0</v>
      </c>
      <c r="BA333" s="36">
        <f>январь!AX333+февраль!AX333+март!AX333+апрель!AX333+май!AX333+июнь!AX333+июль!AX333+август!AX333+сентябрь!AX333+октябрь!AX333+ноябрь!AX333+декабрь!AX333</f>
        <v>0</v>
      </c>
      <c r="BB333" s="36">
        <f>январь!AY333+февраль!AY333+март!AY333+апрель!AY333+май!AY333+июнь!AY333+июль!AY333+август!AY333+сентябрь!AY333+октябрь!AY333+ноябрь!AY333+декабрь!AY333</f>
        <v>0</v>
      </c>
      <c r="BC333" s="29">
        <f>январь!AZ333+февраль!AZ333+март!AZ333+апрель!AZ333+май!AZ333+июнь!AZ333+июль!AZ333+август!AZ333+сентябрь!AZ333+октябрь!AZ333+ноябрь!AZ333+декабрь!AZ333</f>
        <v>0</v>
      </c>
      <c r="BD333" s="36">
        <f>январь!BA333+февраль!BA333+март!BA333+апрель!BA333+май!BA333+июнь!BA333+июль!BA333+август!BA333+сентябрь!BA333+октябрь!BA333+ноябрь!BA333+декабрь!BA333</f>
        <v>0</v>
      </c>
      <c r="BE333" s="36">
        <f>январь!BB333+февраль!BB333+март!BB333+апрель!BB333+май!BB333+июнь!BB333+июль!BB333+август!BB333+сентябрь!BB333+октябрь!BB333+ноябрь!BB333+декабрь!BB333</f>
        <v>0</v>
      </c>
      <c r="BF333" s="36">
        <f>январь!BC333+февраль!BC333+март!BC333+апрель!BC333+май!BC333+июнь!BC333+июль!BC333+август!BC333+сентябрь!BC333+октябрь!BC333+ноябрь!BC333+декабрь!BC333</f>
        <v>0</v>
      </c>
      <c r="BG333" s="36">
        <f>январь!BD333+февраль!BD333+март!BD333+апрель!BD333+май!BD333+июнь!BD333+июль!BD333+август!BD333+сентябрь!BD333+октябрь!BD333+ноябрь!BD333+декабрь!BD333</f>
        <v>0</v>
      </c>
      <c r="BH333" s="36">
        <f>январь!BE333+февраль!BE333+март!BE333+апрель!BE333+май!BE333+июнь!BE333+июль!BE333+август!BE333+сентябрь!BE333+октябрь!BE333+ноябрь!BE333+декабрь!BE333</f>
        <v>0</v>
      </c>
      <c r="BI333" s="36">
        <f>январь!BF333+февраль!BF333+март!BF333+апрель!BF333+май!BF333+июнь!BF333+июль!BF333+август!BF333+сентябрь!BF333+октябрь!BF333+ноябрь!BF333+декабрь!BF333</f>
        <v>5.0000000000000001E-3</v>
      </c>
      <c r="BJ333" s="36">
        <f>январь!BG333+февраль!BG333+март!BG333+апрель!BG333+май!BG333+июнь!BG333+июль!BG333+август!BG333+сентябрь!BG333+октябрь!BG333+ноябрь!BG333+декабрь!BG333</f>
        <v>4.8470000000000004</v>
      </c>
      <c r="BK333" s="36">
        <f>январь!BH333+февраль!BH333+март!BH333+апрель!BH333+май!BH333+июнь!BH333+июль!BH333+август!BH333+сентябрь!BH333+октябрь!BH333+ноябрь!BH333+декабрь!BH333</f>
        <v>0</v>
      </c>
      <c r="BL333" s="36">
        <f>январь!BI333+февраль!BI333+март!BI333+апрель!BI333+май!BI333+июнь!BI333+июль!BI333+август!BI333+сентябрь!BI333+октябрь!BI333+ноябрь!BI333+декабрь!BI333</f>
        <v>0</v>
      </c>
      <c r="BM333" s="29">
        <f>январь!BJ333+февраль!BJ333+март!BJ333+апрель!BJ333+май!BJ333+июнь!BJ333+июль!BJ333+август!BJ333+сентябрь!BJ333+октябрь!BJ333+ноябрь!BJ333+декабрь!BJ333</f>
        <v>2</v>
      </c>
      <c r="BN333" s="36">
        <f>январь!BK333+февраль!BK333+март!BK333+апрель!BK333+май!BK333+июнь!BK333+июль!BK333+август!BK333+сентябрь!BK333+октябрь!BK333+ноябрь!BK333+декабрь!BK333</f>
        <v>3.8530000000000002</v>
      </c>
      <c r="BO333" s="29">
        <f>январь!BL333+февраль!BL333+март!BL333+апрель!BL333+май!BL333+июнь!BL333+июль!BL333+август!BL333+сентябрь!BL333+октябрь!BL333+ноябрь!BL333+декабрь!BL333</f>
        <v>51</v>
      </c>
      <c r="BP333" s="36">
        <f>январь!BM333+февраль!BM333+март!BM333+апрель!BM333+май!BM333+июнь!BM333+июль!BM333+август!BM333+сентябрь!BM333+октябрь!BM333+ноябрь!BM333+декабрь!BM333</f>
        <v>37.631999999999998</v>
      </c>
      <c r="BQ333" s="36">
        <f>январь!BN333+февраль!BN333+март!BN333+апрель!BN333+май!BN333+июнь!BN333+июль!BN333+август!BN333+сентябрь!BN333+октябрь!BN333+ноябрь!BN333+декабрь!BN333</f>
        <v>0</v>
      </c>
      <c r="BR333" s="36">
        <f>январь!BO333+февраль!BO333+март!BO333+апрель!BO333+май!BO333+июнь!BO333+июль!BO333+август!BO333+сентябрь!BO333+октябрь!BO333+ноябрь!BO333+декабрь!BO333</f>
        <v>0</v>
      </c>
      <c r="BS333" s="29">
        <f>январь!BP333+февраль!BP333+март!BP333+апрель!BP333+май!BP333+июнь!BP333+июль!BP333+август!BP333+сентябрь!BP333+октябрь!BP333+ноябрь!BP333+декабрь!BP333</f>
        <v>0</v>
      </c>
      <c r="BT333" s="36">
        <f>январь!BQ333+февраль!BQ333+март!BQ333+апрель!BQ333+май!BQ333+июнь!BQ333+июль!BQ333+август!BQ333+сентябрь!BQ333+октябрь!BQ333+ноябрь!BQ333+декабрь!BQ333</f>
        <v>0</v>
      </c>
      <c r="BU333" s="29">
        <f>январь!BR333+февраль!BR333+март!BR333+апрель!BR333+май!BR333+июнь!BR333+июль!BR333+август!BR333+сентябрь!BR333+октябрь!BR333+ноябрь!BR333+декабрь!BR333</f>
        <v>0</v>
      </c>
      <c r="BV333" s="36">
        <f>январь!BS333+февраль!BS333+март!BS333+апрель!BS333+май!BS333+июнь!BS333+июль!BS333+август!BS333+сентябрь!BS333+октябрь!BS333+ноябрь!BS333+декабрь!BS333</f>
        <v>0</v>
      </c>
      <c r="BW333" s="36">
        <f>январь!BT333+февраль!BT333+март!BT333+апрель!BT333+май!BT333+июнь!BT333+июль!BT333+август!BT333+сентябрь!BT333+октябрь!BT333+ноябрь!BT333+декабрь!BT333</f>
        <v>0</v>
      </c>
      <c r="BX333" s="36">
        <f>январь!BU333+февраль!BU333+март!BU333+апрель!BU333+май!BU333+июнь!BU333+июль!BU333+август!BU333+сентябрь!BU333+октябрь!BU333+ноябрь!BU333+декабрь!BU333</f>
        <v>0</v>
      </c>
      <c r="BY333" s="36">
        <f>январь!BV333+февраль!BV333+март!BV333+апрель!BV333+май!BV333+июнь!BV333+июль!BV333+август!BV333+сентябрь!BV333+октябрь!BV333+ноябрь!BV333+декабрь!BV333</f>
        <v>0</v>
      </c>
      <c r="BZ333" s="77">
        <v>8</v>
      </c>
    </row>
    <row r="334" spans="1:78" x14ac:dyDescent="0.25">
      <c r="A334" s="16">
        <v>332</v>
      </c>
      <c r="B334" s="16">
        <v>2</v>
      </c>
      <c r="C334" s="37" t="s">
        <v>784</v>
      </c>
      <c r="D334" s="51">
        <v>115.30595265700482</v>
      </c>
      <c r="E334" s="25">
        <v>-128.49704000000003</v>
      </c>
      <c r="F334" s="26">
        <f t="shared" si="15"/>
        <v>-27.054087342995203</v>
      </c>
      <c r="G334" s="26">
        <f t="shared" si="16"/>
        <v>101.44295265700482</v>
      </c>
      <c r="H334" s="26">
        <f t="shared" si="17"/>
        <v>13.863</v>
      </c>
      <c r="I334" s="36">
        <f>январь!F334+февраль!F334+март!F334+апрель!F334+май!F334+июнь!F334+июль!F334+август!F334+сентябрь!F334+октябрь!F334+ноябрь!F334+декабрь!F334</f>
        <v>0</v>
      </c>
      <c r="J334" s="36">
        <f>январь!G334+февраль!G334+март!G334+апрель!G334+май!G334+июнь!G334+июль!G334+август!G334+сентябрь!G334+октябрь!G334+ноябрь!G334+декабрь!G334</f>
        <v>0</v>
      </c>
      <c r="K334" s="36">
        <f>январь!H334+февраль!H334+март!H334+апрель!H334+май!H334+июнь!H334+июль!H334+август!H334+сентябрь!H334+октябрь!H334+ноябрь!H334+декабрь!H334</f>
        <v>0</v>
      </c>
      <c r="L334" s="27">
        <f>январь!I334+февраль!I334+март!I334+апрель!I334+май!I334+июнь!I334+июль!I334+август!I334+сентябрь!I334+октябрь!I334+ноябрь!I334+декабрь!I334</f>
        <v>0</v>
      </c>
      <c r="M334" s="36">
        <f>январь!J334+февраль!J334+март!J334+апрель!J334+май!J334+июнь!J334+июль!J334+август!J334+сентябрь!J334+октябрь!J334+ноябрь!J334+декабрь!J334</f>
        <v>0</v>
      </c>
      <c r="N334" s="36">
        <f>январь!K334+февраль!K334+март!K334+апрель!K334+май!K334+июнь!K334+июль!K334+август!K334+сентябрь!K334+октябрь!K334+ноябрь!K334+декабрь!K334</f>
        <v>0</v>
      </c>
      <c r="O334" s="36">
        <f>январь!L334+февраль!L334+март!L334+апрель!L334+май!L334+июнь!L334+июль!L334+август!L334+сентябрь!L334+октябрь!L334+ноябрь!L334+декабрь!L334</f>
        <v>0</v>
      </c>
      <c r="P334" s="36">
        <f>январь!M334+февраль!M334+март!M334+апрель!M334+май!M334+июнь!M334+июль!M334+август!M334+сентябрь!M334+октябрь!M334+ноябрь!M334+декабрь!M334</f>
        <v>0</v>
      </c>
      <c r="Q334" s="36">
        <f>январь!N334+февраль!N334+март!N334+апрель!N334+май!N334+июнь!N334+июль!N334+август!N334+сентябрь!N334+октябрь!N334+ноябрь!N334+декабрь!N334</f>
        <v>0</v>
      </c>
      <c r="R334" s="29">
        <f>январь!O334+февраль!O334+март!O334+апрель!O334+май!O334+июнь!O334+июль!O334+август!O334+сентябрь!O334+октябрь!O334+ноябрь!O334+декабрь!O334</f>
        <v>0</v>
      </c>
      <c r="S334" s="36">
        <f>январь!P334+февраль!P334+март!P334+апрель!P334+май!P334+июнь!P334+июль!P334+август!P334+сентябрь!P334+октябрь!P334+ноябрь!P334+декабрь!P334</f>
        <v>0</v>
      </c>
      <c r="T334" s="29">
        <f>январь!Q334+февраль!Q334+март!Q334+апрель!Q334+май!Q334+июнь!Q334+июль!Q334+август!Q334+сентябрь!Q334+октябрь!Q334+ноябрь!Q334+декабрь!Q334</f>
        <v>0</v>
      </c>
      <c r="U334" s="36">
        <f>январь!R334+февраль!R334+март!R334+апрель!R334+май!R334+июнь!R334+июль!R334+август!R334+сентябрь!R334+октябрь!R334+ноябрь!R334+декабрь!R334</f>
        <v>0</v>
      </c>
      <c r="V334" s="36">
        <f>январь!S334+февраль!S334+март!S334+апрель!S334+май!S334+июнь!S334+июль!S334+август!S334+сентябрь!S334+октябрь!S334+ноябрь!S334+декабрь!S334</f>
        <v>0</v>
      </c>
      <c r="W334" s="36">
        <f>январь!T334+февраль!T334+март!T334+апрель!T334+май!T334+июнь!T334+июль!T334+август!T334+сентябрь!T334+октябрь!T334+ноябрь!T334+декабрь!T334</f>
        <v>0</v>
      </c>
      <c r="X334" s="36">
        <f>январь!U334+февраль!U334+март!U334+апрель!U334+май!U334+июнь!U334+июль!U334+август!U334+сентябрь!U334+октябрь!U334+ноябрь!U334+декабрь!U334</f>
        <v>0</v>
      </c>
      <c r="Y334" s="36">
        <f>январь!V334+февраль!V334+март!V334+апрель!V334+май!V334+июнь!V334+июль!V334+август!V334+сентябрь!V334+октябрь!V334+ноябрь!V334+декабрь!V334</f>
        <v>0</v>
      </c>
      <c r="Z334" s="36">
        <f>январь!W334+февраль!W334+март!W334+апрель!W334+май!W334+июнь!W334+июль!W334+август!W334+сентябрь!W334+октябрь!W334+ноябрь!W334+декабрь!W334</f>
        <v>0</v>
      </c>
      <c r="AA334" s="36">
        <f>январь!X334+февраль!X334+март!X334+апрель!X334+май!X334+июнь!X334+июль!X334+август!X334+сентябрь!X334+октябрь!X334+ноябрь!X334+декабрь!X334</f>
        <v>0</v>
      </c>
      <c r="AB334" s="29">
        <f>январь!Y334+февраль!Y334+март!Y334+апрель!Y334+май!Y334+июнь!Y334+июль!Y334+август!Y334+сентябрь!Y334+октябрь!Y334+ноябрь!Y334+декабрь!Y334</f>
        <v>0</v>
      </c>
      <c r="AC334" s="36">
        <f>январь!Z334+февраль!Z334+март!Z334+апрель!Z334+май!Z334+июнь!Z334+июль!Z334+август!Z334+сентябрь!Z334+октябрь!Z334+ноябрь!Z334+декабрь!Z334</f>
        <v>0</v>
      </c>
      <c r="AD334" s="66" t="str">
        <f>CONCATENATE(январь!AA334,$BZ$1,февраль!AA334,$BZ$1,март!AA334,$BZ$1,апрель!AA334,$BZ$1,май!AA334,$BZ$1,июнь!AA334,$BZ$1,июль!AA334,$BZ$1,август!AA334,$BZ$1,сентябрь!AA334,$BZ$1,октябрь!AA334,$BZ$1,ноябрь!AA334,$BZ$1,декабрь!AA334)</f>
        <v xml:space="preserve">           </v>
      </c>
      <c r="AE334" s="36">
        <f>январь!AB334+февраль!AB334+март!AB334+апрель!AB334+май!AB334+июнь!AB334+июль!AB334+август!AB334+сентябрь!AB334+октябрь!AB334+ноябрь!AB334+декабрь!AB334</f>
        <v>0</v>
      </c>
      <c r="AF334" s="36">
        <f>январь!AC334+февраль!AC334+март!AC334+апрель!AC334+май!AC334+июнь!AC334+июль!AC334+август!AC334+сентябрь!AC334+октябрь!AC334+ноябрь!AC334+декабрь!AC334</f>
        <v>0</v>
      </c>
      <c r="AG334" s="36">
        <f>январь!AD334+февраль!AD334+март!AD334+апрель!AD334+май!AD334+июнь!AD334+июль!AD334+август!AD334+сентябрь!AD334+октябрь!AD334+ноябрь!AD334+декабрь!AD334</f>
        <v>0</v>
      </c>
      <c r="AH334" s="36">
        <f>январь!AE334+февраль!AE334+март!AE334+апрель!AE334+май!AE334+июнь!AE334+июль!AE334+август!AE334+сентябрь!AE334+октябрь!AE334+ноябрь!AE334+декабрь!AE334</f>
        <v>0</v>
      </c>
      <c r="AI334" s="36">
        <f>январь!AF334+февраль!AF334+март!AF334+апрель!AF334+май!AF334+июнь!AF334+июль!AF334+август!AF334+сентябрь!AF334+октябрь!AF334+ноябрь!AF334+декабрь!AF334</f>
        <v>0</v>
      </c>
      <c r="AJ334" s="36">
        <f>январь!AG334+февраль!AG334+март!AG334+апрель!AG334+май!AG334+июнь!AG334+июль!AG334+август!AG334+сентябрь!AG334+октябрь!AG334+ноябрь!AG334+декабрь!AG334</f>
        <v>0</v>
      </c>
      <c r="AK334" s="29">
        <f>январь!AH334+февраль!AH334+март!AH334+апрель!AH334+май!AH334+июнь!AH334+июль!AH334+август!AH334+сентябрь!AH334+октябрь!AH334+ноябрь!AH334+декабрь!AH334</f>
        <v>0</v>
      </c>
      <c r="AL334" s="36">
        <f>январь!AI334+февраль!AI334+март!AI334+апрель!AI334+май!AI334+июнь!AI334+июль!AI334+август!AI334+сентябрь!AI334+октябрь!AI334+ноябрь!AI334+декабрь!AI334</f>
        <v>0</v>
      </c>
      <c r="AM334" s="29">
        <f>январь!AJ334+февраль!AJ334+март!AJ334+апрель!AJ334+май!AJ334+июнь!AJ334+июль!AJ334+август!AJ334+сентябрь!AJ334+октябрь!AJ334+ноябрь!AJ334+декабрь!AJ334</f>
        <v>0</v>
      </c>
      <c r="AN334" s="36">
        <f>январь!AK334+февраль!AK334+март!AK334+апрель!AK334+май!AK334+июнь!AK334+июль!AK334+август!AK334+сентябрь!AK334+октябрь!AK334+ноябрь!AK334+декабрь!AK334</f>
        <v>0</v>
      </c>
      <c r="AO334" s="36">
        <f>январь!AL334+февраль!AL334+март!AL334+апрель!AL334+май!AL334+июнь!AL334+июль!AL334+август!AL334+сентябрь!AL334+октябрь!AL334+ноябрь!AL334+декабрь!AL334</f>
        <v>0</v>
      </c>
      <c r="AP334" s="36">
        <f>январь!AM334+февраль!AM334+март!AM334+апрель!AM334+май!AM334+июнь!AM334+июль!AM334+август!AM334+сентябрь!AM334+октябрь!AM334+ноябрь!AM334+декабрь!AM334</f>
        <v>0</v>
      </c>
      <c r="AQ334" s="29">
        <f>январь!AN334+февраль!AN334+март!AN334+апрель!AN334+май!AN334+июнь!AN334+июль!AN334+август!AN334+сентябрь!AN334+октябрь!AN334+ноябрь!AN334+декабрь!AN334</f>
        <v>0</v>
      </c>
      <c r="AR334" s="36">
        <f>январь!AO334+февраль!AO334+март!AO334+апрель!AO334+май!AO334+июнь!AO334+июль!AO334+август!AO334+сентябрь!AO334+октябрь!AO334+ноябрь!AO334+декабрь!AO334</f>
        <v>0</v>
      </c>
      <c r="AS334" s="29">
        <f>январь!AP334+февраль!AP334+март!AP334+апрель!AP334+май!AP334+июнь!AP334+июль!AP334+август!AP334+сентябрь!AP334+октябрь!AP334+ноябрь!AP334+декабрь!AP334</f>
        <v>0</v>
      </c>
      <c r="AT334" s="36">
        <f>январь!AQ334+февраль!AQ334+март!AQ334+апрель!AQ334+май!AQ334+июнь!AQ334+июль!AQ334+август!AQ334+сентябрь!AQ334+октябрь!AQ334+ноябрь!AQ334+декабрь!AQ334</f>
        <v>0</v>
      </c>
      <c r="AU334" s="29">
        <f>январь!AR334+февраль!AR334+март!AR334+апрель!AR334+май!AR334+июнь!AR334+июль!AR334+август!AR334+сентябрь!AR334+октябрь!AR334+ноябрь!AR334+декабрь!AR334</f>
        <v>0</v>
      </c>
      <c r="AV334" s="36">
        <f>январь!AS334+февраль!AS334+март!AS334+апрель!AS334+май!AS334+июнь!AS334+июль!AS334+август!AS334+сентябрь!AS334+октябрь!AS334+ноябрь!AS334+декабрь!AS334</f>
        <v>0</v>
      </c>
      <c r="AW334" s="36">
        <f>январь!AT334+февраль!AT334+март!AT334+апрель!AT334+май!AT334+июнь!AT334+июль!AT334+август!AT334+сентябрь!AT334+октябрь!AT334+ноябрь!AT334+декабрь!AT334</f>
        <v>0</v>
      </c>
      <c r="AX334" s="36">
        <f>январь!AU334+февраль!AU334+март!AU334+апрель!AU334+май!AU334+июнь!AU334+июль!AU334+август!AU334+сентябрь!AU334+октябрь!AU334+ноябрь!AU334+декабрь!AU334</f>
        <v>0</v>
      </c>
      <c r="AY334" s="29">
        <f>январь!AV334+февраль!AV334+март!AV334+апрель!AV334+май!AV334+июнь!AV334+июль!AV334+август!AV334+сентябрь!AV334+октябрь!AV334+ноябрь!AV334+декабрь!AV334</f>
        <v>0</v>
      </c>
      <c r="AZ334" s="36">
        <f>январь!AW334+февраль!AW334+март!AW334+апрель!AW334+май!AW334+июнь!AW334+июль!AW334+август!AW334+сентябрь!AW334+октябрь!AW334+ноябрь!AW334+декабрь!AW334</f>
        <v>0</v>
      </c>
      <c r="BA334" s="36">
        <f>январь!AX334+февраль!AX334+март!AX334+апрель!AX334+май!AX334+июнь!AX334+июль!AX334+август!AX334+сентябрь!AX334+октябрь!AX334+ноябрь!AX334+декабрь!AX334</f>
        <v>0</v>
      </c>
      <c r="BB334" s="36">
        <f>январь!AY334+февраль!AY334+март!AY334+апрель!AY334+май!AY334+июнь!AY334+июль!AY334+август!AY334+сентябрь!AY334+октябрь!AY334+ноябрь!AY334+декабрь!AY334</f>
        <v>0</v>
      </c>
      <c r="BC334" s="29">
        <f>январь!AZ334+февраль!AZ334+март!AZ334+апрель!AZ334+май!AZ334+июнь!AZ334+июль!AZ334+август!AZ334+сентябрь!AZ334+октябрь!AZ334+ноябрь!AZ334+декабрь!AZ334</f>
        <v>0</v>
      </c>
      <c r="BD334" s="36">
        <f>январь!BA334+февраль!BA334+март!BA334+апрель!BA334+май!BA334+июнь!BA334+июль!BA334+август!BA334+сентябрь!BA334+октябрь!BA334+ноябрь!BA334+декабрь!BA334</f>
        <v>0</v>
      </c>
      <c r="BE334" s="36">
        <f>январь!BB334+февраль!BB334+март!BB334+апрель!BB334+май!BB334+июнь!BB334+июль!BB334+август!BB334+сентябрь!BB334+октябрь!BB334+ноябрь!BB334+декабрь!BB334</f>
        <v>0</v>
      </c>
      <c r="BF334" s="36">
        <f>январь!BC334+февраль!BC334+март!BC334+апрель!BC334+май!BC334+июнь!BC334+июль!BC334+август!BC334+сентябрь!BC334+октябрь!BC334+ноябрь!BC334+декабрь!BC334</f>
        <v>0</v>
      </c>
      <c r="BG334" s="36">
        <f>январь!BD334+февраль!BD334+март!BD334+апрель!BD334+май!BD334+июнь!BD334+июль!BD334+август!BD334+сентябрь!BD334+октябрь!BD334+ноябрь!BD334+декабрь!BD334</f>
        <v>0</v>
      </c>
      <c r="BH334" s="36">
        <f>январь!BE334+февраль!BE334+март!BE334+апрель!BE334+май!BE334+июнь!BE334+июль!BE334+август!BE334+сентябрь!BE334+октябрь!BE334+ноябрь!BE334+декабрь!BE334</f>
        <v>0</v>
      </c>
      <c r="BI334" s="36">
        <f>январь!BF334+февраль!BF334+март!BF334+апрель!BF334+май!BF334+июнь!BF334+июль!BF334+август!BF334+сентябрь!BF334+октябрь!BF334+ноябрь!BF334+декабрь!BF334</f>
        <v>0</v>
      </c>
      <c r="BJ334" s="36">
        <f>январь!BG334+февраль!BG334+март!BG334+апрель!BG334+май!BG334+июнь!BG334+июль!BG334+август!BG334+сентябрь!BG334+октябрь!BG334+ноябрь!BG334+декабрь!BG334</f>
        <v>0</v>
      </c>
      <c r="BK334" s="36">
        <f>январь!BH334+февраль!BH334+март!BH334+апрель!BH334+май!BH334+июнь!BH334+июль!BH334+август!BH334+сентябрь!BH334+октябрь!BH334+ноябрь!BH334+декабрь!BH334</f>
        <v>0</v>
      </c>
      <c r="BL334" s="36">
        <f>январь!BI334+февраль!BI334+март!BI334+апрель!BI334+май!BI334+июнь!BI334+июль!BI334+август!BI334+сентябрь!BI334+октябрь!BI334+ноябрь!BI334+декабрь!BI334</f>
        <v>0</v>
      </c>
      <c r="BM334" s="29">
        <f>январь!BJ334+февраль!BJ334+март!BJ334+апрель!BJ334+май!BJ334+июнь!BJ334+июль!BJ334+август!BJ334+сентябрь!BJ334+октябрь!BJ334+ноябрь!BJ334+декабрь!BJ334</f>
        <v>0</v>
      </c>
      <c r="BN334" s="36">
        <f>январь!BK334+февраль!BK334+март!BK334+апрель!BK334+май!BK334+июнь!BK334+июль!BK334+август!BK334+сентябрь!BK334+октябрь!BK334+ноябрь!BK334+декабрь!BK334</f>
        <v>0</v>
      </c>
      <c r="BO334" s="29">
        <f>январь!BL334+февраль!BL334+март!BL334+апрель!BL334+май!BL334+июнь!BL334+июль!BL334+август!BL334+сентябрь!BL334+октябрь!BL334+ноябрь!BL334+декабрь!BL334</f>
        <v>25</v>
      </c>
      <c r="BP334" s="36">
        <f>январь!BM334+февраль!BM334+март!BM334+апрель!BM334+май!BM334+июнь!BM334+июль!BM334+август!BM334+сентябрь!BM334+октябрь!BM334+ноябрь!BM334+декабрь!BM334</f>
        <v>13.863</v>
      </c>
      <c r="BQ334" s="36">
        <f>январь!BN334+февраль!BN334+март!BN334+апрель!BN334+май!BN334+июнь!BN334+июль!BN334+август!BN334+сентябрь!BN334+октябрь!BN334+ноябрь!BN334+декабрь!BN334</f>
        <v>0</v>
      </c>
      <c r="BR334" s="36">
        <f>январь!BO334+февраль!BO334+март!BO334+апрель!BO334+май!BO334+июнь!BO334+июль!BO334+август!BO334+сентябрь!BO334+октябрь!BO334+ноябрь!BO334+декабрь!BO334</f>
        <v>0</v>
      </c>
      <c r="BS334" s="29">
        <f>январь!BP334+февраль!BP334+март!BP334+апрель!BP334+май!BP334+июнь!BP334+июль!BP334+август!BP334+сентябрь!BP334+октябрь!BP334+ноябрь!BP334+декабрь!BP334</f>
        <v>0</v>
      </c>
      <c r="BT334" s="36">
        <f>январь!BQ334+февраль!BQ334+март!BQ334+апрель!BQ334+май!BQ334+июнь!BQ334+июль!BQ334+август!BQ334+сентябрь!BQ334+октябрь!BQ334+ноябрь!BQ334+декабрь!BQ334</f>
        <v>0</v>
      </c>
      <c r="BU334" s="29">
        <f>январь!BR334+февраль!BR334+март!BR334+апрель!BR334+май!BR334+июнь!BR334+июль!BR334+август!BR334+сентябрь!BR334+октябрь!BR334+ноябрь!BR334+декабрь!BR334</f>
        <v>0</v>
      </c>
      <c r="BV334" s="36">
        <f>январь!BS334+февраль!BS334+март!BS334+апрель!BS334+май!BS334+июнь!BS334+июль!BS334+август!BS334+сентябрь!BS334+октябрь!BS334+ноябрь!BS334+декабрь!BS334</f>
        <v>0</v>
      </c>
      <c r="BW334" s="36">
        <f>январь!BT334+февраль!BT334+март!BT334+апрель!BT334+май!BT334+июнь!BT334+июль!BT334+август!BT334+сентябрь!BT334+октябрь!BT334+ноябрь!BT334+декабрь!BT334</f>
        <v>0</v>
      </c>
      <c r="BX334" s="36">
        <f>январь!BU334+февраль!BU334+март!BU334+апрель!BU334+май!BU334+июнь!BU334+июль!BU334+август!BU334+сентябрь!BU334+октябрь!BU334+ноябрь!BU334+декабрь!BU334</f>
        <v>0</v>
      </c>
      <c r="BY334" s="36">
        <f>январь!BV334+февраль!BV334+март!BV334+апрель!BV334+май!BV334+июнь!BV334+июль!BV334+август!BV334+сентябрь!BV334+октябрь!BV334+ноябрь!BV334+декабрь!BV334</f>
        <v>0</v>
      </c>
      <c r="BZ334" s="77">
        <v>0</v>
      </c>
    </row>
    <row r="335" spans="1:78" x14ac:dyDescent="0.25">
      <c r="A335" s="16">
        <v>333</v>
      </c>
      <c r="B335" s="16">
        <v>2</v>
      </c>
      <c r="C335" s="37" t="s">
        <v>785</v>
      </c>
      <c r="D335" s="51">
        <v>275.09124772946859</v>
      </c>
      <c r="E335" s="25">
        <v>60.580239999999975</v>
      </c>
      <c r="F335" s="26">
        <f t="shared" si="15"/>
        <v>292.7744877294686</v>
      </c>
      <c r="G335" s="26">
        <f t="shared" si="16"/>
        <v>232.1942477294686</v>
      </c>
      <c r="H335" s="26">
        <f t="shared" si="17"/>
        <v>42.896999999999998</v>
      </c>
      <c r="I335" s="36">
        <f>январь!F335+февраль!F335+март!F335+апрель!F335+май!F335+июнь!F335+июль!F335+август!F335+сентябрь!F335+октябрь!F335+ноябрь!F335+декабрь!F335</f>
        <v>0</v>
      </c>
      <c r="J335" s="36">
        <f>январь!G335+февраль!G335+март!G335+апрель!G335+май!G335+июнь!G335+июль!G335+август!G335+сентябрь!G335+октябрь!G335+ноябрь!G335+декабрь!G335</f>
        <v>0</v>
      </c>
      <c r="K335" s="36">
        <f>январь!H335+февраль!H335+март!H335+апрель!H335+май!H335+июнь!H335+июль!H335+август!H335+сентябрь!H335+октябрь!H335+ноябрь!H335+декабрь!H335</f>
        <v>0</v>
      </c>
      <c r="L335" s="27">
        <f>январь!I335+февраль!I335+март!I335+апрель!I335+май!I335+июнь!I335+июль!I335+август!I335+сентябрь!I335+октябрь!I335+ноябрь!I335+декабрь!I335</f>
        <v>0</v>
      </c>
      <c r="M335" s="36">
        <f>январь!J335+февраль!J335+март!J335+апрель!J335+май!J335+июнь!J335+июль!J335+август!J335+сентябрь!J335+октябрь!J335+ноябрь!J335+декабрь!J335</f>
        <v>0</v>
      </c>
      <c r="N335" s="36">
        <f>январь!K335+февраль!K335+март!K335+апрель!K335+май!K335+июнь!K335+июль!K335+август!K335+сентябрь!K335+октябрь!K335+ноябрь!K335+декабрь!K335</f>
        <v>0</v>
      </c>
      <c r="O335" s="36">
        <f>январь!L335+февраль!L335+март!L335+апрель!L335+май!L335+июнь!L335+июль!L335+август!L335+сентябрь!L335+октябрь!L335+ноябрь!L335+декабрь!L335</f>
        <v>0</v>
      </c>
      <c r="P335" s="36">
        <f>январь!M335+февраль!M335+март!M335+апрель!M335+май!M335+июнь!M335+июль!M335+август!M335+сентябрь!M335+октябрь!M335+ноябрь!M335+декабрь!M335</f>
        <v>0</v>
      </c>
      <c r="Q335" s="36">
        <f>январь!N335+февраль!N335+март!N335+апрель!N335+май!N335+июнь!N335+июль!N335+август!N335+сентябрь!N335+октябрь!N335+ноябрь!N335+декабрь!N335</f>
        <v>0</v>
      </c>
      <c r="R335" s="29">
        <f>январь!O335+февраль!O335+март!O335+апрель!O335+май!O335+июнь!O335+июль!O335+август!O335+сентябрь!O335+октябрь!O335+ноябрь!O335+декабрь!O335</f>
        <v>0</v>
      </c>
      <c r="S335" s="36">
        <f>январь!P335+февраль!P335+март!P335+апрель!P335+май!P335+июнь!P335+июль!P335+август!P335+сентябрь!P335+октябрь!P335+ноябрь!P335+декабрь!P335</f>
        <v>0</v>
      </c>
      <c r="T335" s="29">
        <f>январь!Q335+февраль!Q335+март!Q335+апрель!Q335+май!Q335+июнь!Q335+июль!Q335+август!Q335+сентябрь!Q335+октябрь!Q335+ноябрь!Q335+декабрь!Q335</f>
        <v>0</v>
      </c>
      <c r="U335" s="36">
        <f>январь!R335+февраль!R335+март!R335+апрель!R335+май!R335+июнь!R335+июль!R335+август!R335+сентябрь!R335+октябрь!R335+ноябрь!R335+декабрь!R335</f>
        <v>0</v>
      </c>
      <c r="V335" s="36">
        <f>январь!S335+февраль!S335+март!S335+апрель!S335+май!S335+июнь!S335+июль!S335+август!S335+сентябрь!S335+октябрь!S335+ноябрь!S335+декабрь!S335</f>
        <v>0</v>
      </c>
      <c r="W335" s="36">
        <f>январь!T335+февраль!T335+март!T335+апрель!T335+май!T335+июнь!T335+июль!T335+август!T335+сентябрь!T335+октябрь!T335+ноябрь!T335+декабрь!T335</f>
        <v>0</v>
      </c>
      <c r="X335" s="36">
        <f>январь!U335+февраль!U335+март!U335+апрель!U335+май!U335+июнь!U335+июль!U335+август!U335+сентябрь!U335+октябрь!U335+ноябрь!U335+декабрь!U335</f>
        <v>5.0000000000000001E-3</v>
      </c>
      <c r="Y335" s="36">
        <f>январь!V335+февраль!V335+март!V335+апрель!V335+май!V335+июнь!V335+июль!V335+август!V335+сентябрь!V335+октябрь!V335+ноябрь!V335+декабрь!V335</f>
        <v>7.1139999999999999</v>
      </c>
      <c r="Z335" s="36">
        <f>январь!W335+февраль!W335+март!W335+апрель!W335+май!W335+июнь!W335+июль!W335+август!W335+сентябрь!W335+октябрь!W335+ноябрь!W335+декабрь!W335</f>
        <v>0</v>
      </c>
      <c r="AA335" s="36">
        <f>январь!X335+февраль!X335+март!X335+апрель!X335+май!X335+июнь!X335+июль!X335+август!X335+сентябрь!X335+октябрь!X335+ноябрь!X335+декабрь!X335</f>
        <v>0</v>
      </c>
      <c r="AB335" s="29">
        <f>январь!Y335+февраль!Y335+март!Y335+апрель!Y335+май!Y335+июнь!Y335+июль!Y335+август!Y335+сентябрь!Y335+октябрь!Y335+ноябрь!Y335+декабрь!Y335</f>
        <v>0</v>
      </c>
      <c r="AC335" s="36">
        <f>январь!Z335+февраль!Z335+март!Z335+апрель!Z335+май!Z335+июнь!Z335+июль!Z335+август!Z335+сентябрь!Z335+октябрь!Z335+ноябрь!Z335+декабрь!Z335</f>
        <v>0</v>
      </c>
      <c r="AD335" s="66" t="str">
        <f>CONCATENATE(январь!AA335,$BZ$1,февраль!AA335,$BZ$1,март!AA335,$BZ$1,апрель!AA335,$BZ$1,май!AA335,$BZ$1,июнь!AA335,$BZ$1,июль!AA335,$BZ$1,август!AA335,$BZ$1,сентябрь!AA335,$BZ$1,октябрь!AA335,$BZ$1,ноябрь!AA335,$BZ$1,декабрь!AA335)</f>
        <v xml:space="preserve">           </v>
      </c>
      <c r="AE335" s="36">
        <f>январь!AB335+февраль!AB335+март!AB335+апрель!AB335+май!AB335+июнь!AB335+июль!AB335+август!AB335+сентябрь!AB335+октябрь!AB335+ноябрь!AB335+декабрь!AB335</f>
        <v>0</v>
      </c>
      <c r="AF335" s="36">
        <f>январь!AC335+февраль!AC335+март!AC335+апрель!AC335+май!AC335+июнь!AC335+июль!AC335+август!AC335+сентябрь!AC335+октябрь!AC335+ноябрь!AC335+декабрь!AC335</f>
        <v>0</v>
      </c>
      <c r="AG335" s="36">
        <f>январь!AD335+февраль!AD335+март!AD335+апрель!AD335+май!AD335+июнь!AD335+июль!AD335+август!AD335+сентябрь!AD335+октябрь!AD335+ноябрь!AD335+декабрь!AD335</f>
        <v>0</v>
      </c>
      <c r="AH335" s="36">
        <f>январь!AE335+февраль!AE335+март!AE335+апрель!AE335+май!AE335+июнь!AE335+июль!AE335+август!AE335+сентябрь!AE335+октябрь!AE335+ноябрь!AE335+декабрь!AE335</f>
        <v>0</v>
      </c>
      <c r="AI335" s="36">
        <f>январь!AF335+февраль!AF335+март!AF335+апрель!AF335+май!AF335+июнь!AF335+июль!AF335+август!AF335+сентябрь!AF335+октябрь!AF335+ноябрь!AF335+декабрь!AF335</f>
        <v>0</v>
      </c>
      <c r="AJ335" s="36">
        <f>январь!AG335+февраль!AG335+март!AG335+апрель!AG335+май!AG335+июнь!AG335+июль!AG335+август!AG335+сентябрь!AG335+октябрь!AG335+ноябрь!AG335+декабрь!AG335</f>
        <v>0</v>
      </c>
      <c r="AK335" s="29">
        <f>январь!AH335+февраль!AH335+март!AH335+апрель!AH335+май!AH335+июнь!AH335+июль!AH335+август!AH335+сентябрь!AH335+октябрь!AH335+ноябрь!AH335+декабрь!AH335</f>
        <v>10</v>
      </c>
      <c r="AL335" s="36">
        <f>январь!AI335+февраль!AI335+март!AI335+апрель!AI335+май!AI335+июнь!AI335+июль!AI335+август!AI335+сентябрь!AI335+октябрь!AI335+ноябрь!AI335+декабрь!AI335</f>
        <v>19.094000000000001</v>
      </c>
      <c r="AM335" s="29">
        <f>январь!AJ335+февраль!AJ335+март!AJ335+апрель!AJ335+май!AJ335+июнь!AJ335+июль!AJ335+август!AJ335+сентябрь!AJ335+октябрь!AJ335+ноябрь!AJ335+декабрь!AJ335</f>
        <v>0</v>
      </c>
      <c r="AN335" s="36">
        <f>январь!AK335+февраль!AK335+март!AK335+апрель!AK335+май!AK335+июнь!AK335+июль!AK335+август!AK335+сентябрь!AK335+октябрь!AK335+ноябрь!AK335+декабрь!AK335</f>
        <v>0</v>
      </c>
      <c r="AO335" s="36">
        <f>январь!AL335+февраль!AL335+март!AL335+апрель!AL335+май!AL335+июнь!AL335+июль!AL335+август!AL335+сентябрь!AL335+октябрь!AL335+ноябрь!AL335+декабрь!AL335</f>
        <v>0</v>
      </c>
      <c r="AP335" s="36">
        <f>январь!AM335+февраль!AM335+март!AM335+апрель!AM335+май!AM335+июнь!AM335+июль!AM335+август!AM335+сентябрь!AM335+октябрь!AM335+ноябрь!AM335+декабрь!AM335</f>
        <v>0</v>
      </c>
      <c r="AQ335" s="29">
        <f>январь!AN335+февраль!AN335+март!AN335+апрель!AN335+май!AN335+июнь!AN335+июль!AN335+август!AN335+сентябрь!AN335+октябрь!AN335+ноябрь!AN335+декабрь!AN335</f>
        <v>0</v>
      </c>
      <c r="AR335" s="36">
        <f>январь!AO335+февраль!AO335+март!AO335+апрель!AO335+май!AO335+июнь!AO335+июль!AO335+август!AO335+сентябрь!AO335+октябрь!AO335+ноябрь!AO335+декабрь!AO335</f>
        <v>0</v>
      </c>
      <c r="AS335" s="29">
        <f>январь!AP335+февраль!AP335+март!AP335+апрель!AP335+май!AP335+июнь!AP335+июль!AP335+август!AP335+сентябрь!AP335+октябрь!AP335+ноябрь!AP335+декабрь!AP335</f>
        <v>0</v>
      </c>
      <c r="AT335" s="36">
        <f>январь!AQ335+февраль!AQ335+март!AQ335+апрель!AQ335+май!AQ335+июнь!AQ335+июль!AQ335+август!AQ335+сентябрь!AQ335+октябрь!AQ335+ноябрь!AQ335+декабрь!AQ335</f>
        <v>0</v>
      </c>
      <c r="AU335" s="29">
        <f>январь!AR335+февраль!AR335+март!AR335+апрель!AR335+май!AR335+июнь!AR335+июль!AR335+август!AR335+сентябрь!AR335+октябрь!AR335+ноябрь!AR335+декабрь!AR335</f>
        <v>0</v>
      </c>
      <c r="AV335" s="36">
        <f>январь!AS335+февраль!AS335+март!AS335+апрель!AS335+май!AS335+июнь!AS335+июль!AS335+август!AS335+сентябрь!AS335+октябрь!AS335+ноябрь!AS335+декабрь!AS335</f>
        <v>0</v>
      </c>
      <c r="AW335" s="36">
        <f>январь!AT335+февраль!AT335+март!AT335+апрель!AT335+май!AT335+июнь!AT335+июль!AT335+август!AT335+сентябрь!AT335+октябрь!AT335+ноябрь!AT335+декабрь!AT335</f>
        <v>0</v>
      </c>
      <c r="AX335" s="36">
        <f>январь!AU335+февраль!AU335+март!AU335+апрель!AU335+май!AU335+июнь!AU335+июль!AU335+август!AU335+сентябрь!AU335+октябрь!AU335+ноябрь!AU335+декабрь!AU335</f>
        <v>0</v>
      </c>
      <c r="AY335" s="29">
        <f>январь!AV335+февраль!AV335+март!AV335+апрель!AV335+май!AV335+июнь!AV335+июль!AV335+август!AV335+сентябрь!AV335+октябрь!AV335+ноябрь!AV335+декабрь!AV335</f>
        <v>0</v>
      </c>
      <c r="AZ335" s="36">
        <f>январь!AW335+февраль!AW335+март!AW335+апрель!AW335+май!AW335+июнь!AW335+июль!AW335+август!AW335+сентябрь!AW335+октябрь!AW335+ноябрь!AW335+декабрь!AW335</f>
        <v>0</v>
      </c>
      <c r="BA335" s="36">
        <f>январь!AX335+февраль!AX335+март!AX335+апрель!AX335+май!AX335+июнь!AX335+июль!AX335+август!AX335+сентябрь!AX335+октябрь!AX335+ноябрь!AX335+декабрь!AX335</f>
        <v>0</v>
      </c>
      <c r="BB335" s="36">
        <f>январь!AY335+февраль!AY335+март!AY335+апрель!AY335+май!AY335+июнь!AY335+июль!AY335+август!AY335+сентябрь!AY335+октябрь!AY335+ноябрь!AY335+декабрь!AY335</f>
        <v>0</v>
      </c>
      <c r="BC335" s="29">
        <f>январь!AZ335+февраль!AZ335+март!AZ335+апрель!AZ335+май!AZ335+июнь!AZ335+июль!AZ335+август!AZ335+сентябрь!AZ335+октябрь!AZ335+ноябрь!AZ335+декабрь!AZ335</f>
        <v>0</v>
      </c>
      <c r="BD335" s="36">
        <f>январь!BA335+февраль!BA335+март!BA335+апрель!BA335+май!BA335+июнь!BA335+июль!BA335+август!BA335+сентябрь!BA335+октябрь!BA335+ноябрь!BA335+декабрь!BA335</f>
        <v>0</v>
      </c>
      <c r="BE335" s="36">
        <f>январь!BB335+февраль!BB335+март!BB335+апрель!BB335+май!BB335+июнь!BB335+июль!BB335+август!BB335+сентябрь!BB335+октябрь!BB335+ноябрь!BB335+декабрь!BB335</f>
        <v>0</v>
      </c>
      <c r="BF335" s="36">
        <f>январь!BC335+февраль!BC335+март!BC335+апрель!BC335+май!BC335+июнь!BC335+июль!BC335+август!BC335+сентябрь!BC335+октябрь!BC335+ноябрь!BC335+декабрь!BC335</f>
        <v>0</v>
      </c>
      <c r="BG335" s="36">
        <f>январь!BD335+февраль!BD335+март!BD335+апрель!BD335+май!BD335+июнь!BD335+июль!BD335+август!BD335+сентябрь!BD335+октябрь!BD335+ноябрь!BD335+декабрь!BD335</f>
        <v>0</v>
      </c>
      <c r="BH335" s="36">
        <f>январь!BE335+февраль!BE335+март!BE335+апрель!BE335+май!BE335+июнь!BE335+июль!BE335+август!BE335+сентябрь!BE335+октябрь!BE335+ноябрь!BE335+декабрь!BE335</f>
        <v>0</v>
      </c>
      <c r="BI335" s="36">
        <f>январь!BF335+февраль!BF335+март!BF335+апрель!BF335+май!BF335+июнь!BF335+июль!BF335+август!BF335+сентябрь!BF335+октябрь!BF335+ноябрь!BF335+декабрь!BF335</f>
        <v>0</v>
      </c>
      <c r="BJ335" s="36">
        <f>январь!BG335+февраль!BG335+март!BG335+апрель!BG335+май!BG335+июнь!BG335+июль!BG335+август!BG335+сентябрь!BG335+октябрь!BG335+ноябрь!BG335+декабрь!BG335</f>
        <v>0</v>
      </c>
      <c r="BK335" s="36">
        <f>январь!BH335+февраль!BH335+март!BH335+апрель!BH335+май!BH335+июнь!BH335+июль!BH335+август!BH335+сентябрь!BH335+октябрь!BH335+ноябрь!BH335+декабрь!BH335</f>
        <v>0</v>
      </c>
      <c r="BL335" s="36">
        <f>январь!BI335+февраль!BI335+март!BI335+апрель!BI335+май!BI335+июнь!BI335+июль!BI335+август!BI335+сентябрь!BI335+октябрь!BI335+ноябрь!BI335+декабрь!BI335</f>
        <v>0</v>
      </c>
      <c r="BM335" s="29">
        <f>январь!BJ335+февраль!BJ335+март!BJ335+апрель!BJ335+май!BJ335+июнь!BJ335+июль!BJ335+август!BJ335+сентябрь!BJ335+октябрь!BJ335+ноябрь!BJ335+декабрь!BJ335</f>
        <v>0</v>
      </c>
      <c r="BN335" s="36">
        <f>январь!BK335+февраль!BK335+март!BK335+апрель!BK335+май!BK335+июнь!BK335+июль!BK335+август!BK335+сентябрь!BK335+октябрь!BK335+ноябрь!BK335+декабрь!BK335</f>
        <v>0</v>
      </c>
      <c r="BO335" s="29">
        <f>январь!BL335+февраль!BL335+март!BL335+апрель!BL335+май!BL335+июнь!BL335+июль!BL335+август!BL335+сентябрь!BL335+октябрь!BL335+ноябрь!BL335+декабрь!BL335</f>
        <v>25</v>
      </c>
      <c r="BP335" s="36">
        <f>январь!BM335+февраль!BM335+март!BM335+апрель!BM335+май!BM335+июнь!BM335+июль!BM335+август!BM335+сентябрь!BM335+октябрь!BM335+ноябрь!BM335+декабрь!BM335</f>
        <v>14.61</v>
      </c>
      <c r="BQ335" s="36">
        <f>январь!BN335+февраль!BN335+март!BN335+апрель!BN335+май!BN335+июнь!BN335+июль!BN335+август!BN335+сентябрь!BN335+октябрь!BN335+ноябрь!BN335+декабрь!BN335</f>
        <v>0</v>
      </c>
      <c r="BR335" s="36">
        <f>январь!BO335+февраль!BO335+март!BO335+апрель!BO335+май!BO335+июнь!BO335+июль!BO335+август!BO335+сентябрь!BO335+октябрь!BO335+ноябрь!BO335+декабрь!BO335</f>
        <v>0</v>
      </c>
      <c r="BS335" s="29">
        <f>январь!BP335+февраль!BP335+март!BP335+апрель!BP335+май!BP335+июнь!BP335+июль!BP335+август!BP335+сентябрь!BP335+октябрь!BP335+ноябрь!BP335+декабрь!BP335</f>
        <v>0</v>
      </c>
      <c r="BT335" s="36">
        <f>январь!BQ335+февраль!BQ335+март!BQ335+апрель!BQ335+май!BQ335+июнь!BQ335+июль!BQ335+август!BQ335+сентябрь!BQ335+октябрь!BQ335+ноябрь!BQ335+декабрь!BQ335</f>
        <v>0</v>
      </c>
      <c r="BU335" s="29">
        <f>январь!BR335+февраль!BR335+март!BR335+апрель!BR335+май!BR335+июнь!BR335+июль!BR335+август!BR335+сентябрь!BR335+октябрь!BR335+ноябрь!BR335+декабрь!BR335</f>
        <v>0</v>
      </c>
      <c r="BV335" s="36">
        <f>январь!BS335+февраль!BS335+март!BS335+апрель!BS335+май!BS335+июнь!BS335+июль!BS335+август!BS335+сентябрь!BS335+октябрь!BS335+ноябрь!BS335+декабрь!BS335</f>
        <v>0</v>
      </c>
      <c r="BW335" s="36">
        <f>январь!BT335+февраль!BT335+март!BT335+апрель!BT335+май!BT335+июнь!BT335+июль!BT335+август!BT335+сентябрь!BT335+октябрь!BT335+ноябрь!BT335+декабрь!BT335</f>
        <v>0</v>
      </c>
      <c r="BX335" s="36">
        <f>январь!BU335+февраль!BU335+март!BU335+апрель!BU335+май!BU335+июнь!BU335+июль!BU335+август!BU335+сентябрь!BU335+октябрь!BU335+ноябрь!BU335+декабрь!BU335</f>
        <v>0</v>
      </c>
      <c r="BY335" s="36">
        <f>январь!BV335+февраль!BV335+март!BV335+апрель!BV335+май!BV335+июнь!BV335+июль!BV335+август!BV335+сентябрь!BV335+октябрь!BV335+ноябрь!BV335+декабрь!BV335</f>
        <v>2.0790000000000002</v>
      </c>
      <c r="BZ335" s="77">
        <v>1</v>
      </c>
    </row>
    <row r="336" spans="1:78" x14ac:dyDescent="0.25">
      <c r="A336" s="16">
        <v>334</v>
      </c>
      <c r="B336" s="16">
        <v>2</v>
      </c>
      <c r="C336" s="37" t="s">
        <v>938</v>
      </c>
      <c r="D336" s="51">
        <v>101.51808444444444</v>
      </c>
      <c r="E336" s="25">
        <v>-909.55492000000004</v>
      </c>
      <c r="F336" s="26">
        <f t="shared" si="15"/>
        <v>-808.47383555555564</v>
      </c>
      <c r="G336" s="26">
        <f t="shared" si="16"/>
        <v>101.08108444444444</v>
      </c>
      <c r="H336" s="26">
        <f t="shared" si="17"/>
        <v>0.437</v>
      </c>
      <c r="I336" s="36">
        <f>январь!F336+февраль!F336+март!F336+апрель!F336+май!F336+июнь!F336+июль!F336+август!F336+сентябрь!F336+октябрь!F336+ноябрь!F336+декабрь!F336</f>
        <v>0</v>
      </c>
      <c r="J336" s="36">
        <f>январь!G336+февраль!G336+март!G336+апрель!G336+май!G336+июнь!G336+июль!G336+август!G336+сентябрь!G336+октябрь!G336+ноябрь!G336+декабрь!G336</f>
        <v>0</v>
      </c>
      <c r="K336" s="36">
        <f>январь!H336+февраль!H336+март!H336+апрель!H336+май!H336+июнь!H336+июль!H336+август!H336+сентябрь!H336+октябрь!H336+ноябрь!H336+декабрь!H336</f>
        <v>0</v>
      </c>
      <c r="L336" s="27">
        <f>январь!I336+февраль!I336+март!I336+апрель!I336+май!I336+июнь!I336+июль!I336+август!I336+сентябрь!I336+октябрь!I336+ноябрь!I336+декабрь!I336</f>
        <v>0</v>
      </c>
      <c r="M336" s="36">
        <f>январь!J336+февраль!J336+март!J336+апрель!J336+май!J336+июнь!J336+июль!J336+август!J336+сентябрь!J336+октябрь!J336+ноябрь!J336+декабрь!J336</f>
        <v>0</v>
      </c>
      <c r="N336" s="36">
        <f>январь!K336+февраль!K336+март!K336+апрель!K336+май!K336+июнь!K336+июль!K336+август!K336+сентябрь!K336+октябрь!K336+ноябрь!K336+декабрь!K336</f>
        <v>0</v>
      </c>
      <c r="O336" s="36">
        <f>январь!L336+февраль!L336+март!L336+апрель!L336+май!L336+июнь!L336+июль!L336+август!L336+сентябрь!L336+октябрь!L336+ноябрь!L336+декабрь!L336</f>
        <v>0</v>
      </c>
      <c r="P336" s="36">
        <f>январь!M336+февраль!M336+март!M336+апрель!M336+май!M336+июнь!M336+июль!M336+август!M336+сентябрь!M336+октябрь!M336+ноябрь!M336+декабрь!M336</f>
        <v>0</v>
      </c>
      <c r="Q336" s="36">
        <f>январь!N336+февраль!N336+март!N336+апрель!N336+май!N336+июнь!N336+июль!N336+август!N336+сентябрь!N336+октябрь!N336+ноябрь!N336+декабрь!N336</f>
        <v>0</v>
      </c>
      <c r="R336" s="29">
        <f>январь!O336+февраль!O336+март!O336+апрель!O336+май!O336+июнь!O336+июль!O336+август!O336+сентябрь!O336+октябрь!O336+ноябрь!O336+декабрь!O336</f>
        <v>0</v>
      </c>
      <c r="S336" s="36">
        <f>январь!P336+февраль!P336+март!P336+апрель!P336+май!P336+июнь!P336+июль!P336+август!P336+сентябрь!P336+октябрь!P336+ноябрь!P336+декабрь!P336</f>
        <v>0</v>
      </c>
      <c r="T336" s="29">
        <f>январь!Q336+февраль!Q336+март!Q336+апрель!Q336+май!Q336+июнь!Q336+июль!Q336+август!Q336+сентябрь!Q336+октябрь!Q336+ноябрь!Q336+декабрь!Q336</f>
        <v>0</v>
      </c>
      <c r="U336" s="36">
        <f>январь!R336+февраль!R336+март!R336+апрель!R336+май!R336+июнь!R336+июль!R336+август!R336+сентябрь!R336+октябрь!R336+ноябрь!R336+декабрь!R336</f>
        <v>0</v>
      </c>
      <c r="V336" s="36">
        <f>январь!S336+февраль!S336+март!S336+апрель!S336+май!S336+июнь!S336+июль!S336+август!S336+сентябрь!S336+октябрь!S336+ноябрь!S336+декабрь!S336</f>
        <v>0</v>
      </c>
      <c r="W336" s="36">
        <f>январь!T336+февраль!T336+март!T336+апрель!T336+май!T336+июнь!T336+июль!T336+август!T336+сентябрь!T336+октябрь!T336+ноябрь!T336+декабрь!T336</f>
        <v>0</v>
      </c>
      <c r="X336" s="36">
        <f>январь!U336+февраль!U336+март!U336+апрель!U336+май!U336+июнь!U336+июль!U336+август!U336+сентябрь!U336+октябрь!U336+ноябрь!U336+декабрь!U336</f>
        <v>0</v>
      </c>
      <c r="Y336" s="36">
        <f>январь!V336+февраль!V336+март!V336+апрель!V336+май!V336+июнь!V336+июль!V336+август!V336+сентябрь!V336+октябрь!V336+ноябрь!V336+декабрь!V336</f>
        <v>0</v>
      </c>
      <c r="Z336" s="36">
        <f>январь!W336+февраль!W336+март!W336+апрель!W336+май!W336+июнь!W336+июль!W336+август!W336+сентябрь!W336+октябрь!W336+ноябрь!W336+декабрь!W336</f>
        <v>0</v>
      </c>
      <c r="AA336" s="36">
        <f>январь!X336+февраль!X336+март!X336+апрель!X336+май!X336+июнь!X336+июль!X336+август!X336+сентябрь!X336+октябрь!X336+ноябрь!X336+декабрь!X336</f>
        <v>0</v>
      </c>
      <c r="AB336" s="29">
        <f>январь!Y336+февраль!Y336+март!Y336+апрель!Y336+май!Y336+июнь!Y336+июль!Y336+август!Y336+сентябрь!Y336+октябрь!Y336+ноябрь!Y336+декабрь!Y336</f>
        <v>0</v>
      </c>
      <c r="AC336" s="36">
        <f>январь!Z336+февраль!Z336+март!Z336+апрель!Z336+май!Z336+июнь!Z336+июль!Z336+август!Z336+сентябрь!Z336+октябрь!Z336+ноябрь!Z336+декабрь!Z336</f>
        <v>0</v>
      </c>
      <c r="AD336" s="66" t="str">
        <f>CONCATENATE(январь!AA336,$BZ$1,февраль!AA336,$BZ$1,март!AA336,$BZ$1,апрель!AA336,$BZ$1,май!AA336,$BZ$1,июнь!AA336,$BZ$1,июль!AA336,$BZ$1,август!AA336,$BZ$1,сентябрь!AA336,$BZ$1,октябрь!AA336,$BZ$1,ноябрь!AA336,$BZ$1,декабрь!AA336)</f>
        <v xml:space="preserve">           </v>
      </c>
      <c r="AE336" s="36">
        <f>январь!AB336+февраль!AB336+март!AB336+апрель!AB336+май!AB336+июнь!AB336+июль!AB336+август!AB336+сентябрь!AB336+октябрь!AB336+ноябрь!AB336+декабрь!AB336</f>
        <v>0</v>
      </c>
      <c r="AF336" s="36">
        <f>январь!AC336+февраль!AC336+март!AC336+апрель!AC336+май!AC336+июнь!AC336+июль!AC336+август!AC336+сентябрь!AC336+октябрь!AC336+ноябрь!AC336+декабрь!AC336</f>
        <v>0</v>
      </c>
      <c r="AG336" s="36">
        <f>январь!AD336+февраль!AD336+март!AD336+апрель!AD336+май!AD336+июнь!AD336+июль!AD336+август!AD336+сентябрь!AD336+октябрь!AD336+ноябрь!AD336+декабрь!AD336</f>
        <v>0</v>
      </c>
      <c r="AH336" s="36">
        <f>январь!AE336+февраль!AE336+март!AE336+апрель!AE336+май!AE336+июнь!AE336+июль!AE336+август!AE336+сентябрь!AE336+октябрь!AE336+ноябрь!AE336+декабрь!AE336</f>
        <v>0</v>
      </c>
      <c r="AI336" s="36">
        <f>январь!AF336+февраль!AF336+март!AF336+апрель!AF336+май!AF336+июнь!AF336+июль!AF336+август!AF336+сентябрь!AF336+октябрь!AF336+ноябрь!AF336+декабрь!AF336</f>
        <v>0</v>
      </c>
      <c r="AJ336" s="36">
        <f>январь!AG336+февраль!AG336+март!AG336+апрель!AG336+май!AG336+июнь!AG336+июль!AG336+август!AG336+сентябрь!AG336+октябрь!AG336+ноябрь!AG336+декабрь!AG336</f>
        <v>0</v>
      </c>
      <c r="AK336" s="29">
        <f>январь!AH336+февраль!AH336+март!AH336+апрель!AH336+май!AH336+июнь!AH336+июль!AH336+август!AH336+сентябрь!AH336+октябрь!AH336+ноябрь!AH336+декабрь!AH336</f>
        <v>0</v>
      </c>
      <c r="AL336" s="36">
        <f>январь!AI336+февраль!AI336+март!AI336+апрель!AI336+май!AI336+июнь!AI336+июль!AI336+август!AI336+сентябрь!AI336+октябрь!AI336+ноябрь!AI336+декабрь!AI336</f>
        <v>0</v>
      </c>
      <c r="AM336" s="29">
        <f>январь!AJ336+февраль!AJ336+март!AJ336+апрель!AJ336+май!AJ336+июнь!AJ336+июль!AJ336+август!AJ336+сентябрь!AJ336+октябрь!AJ336+ноябрь!AJ336+декабрь!AJ336</f>
        <v>0</v>
      </c>
      <c r="AN336" s="36">
        <f>январь!AK336+февраль!AK336+март!AK336+апрель!AK336+май!AK336+июнь!AK336+июль!AK336+август!AK336+сентябрь!AK336+октябрь!AK336+ноябрь!AK336+декабрь!AK336</f>
        <v>0</v>
      </c>
      <c r="AO336" s="36">
        <f>январь!AL336+февраль!AL336+март!AL336+апрель!AL336+май!AL336+июнь!AL336+июль!AL336+август!AL336+сентябрь!AL336+октябрь!AL336+ноябрь!AL336+декабрь!AL336</f>
        <v>0</v>
      </c>
      <c r="AP336" s="36">
        <f>январь!AM336+февраль!AM336+март!AM336+апрель!AM336+май!AM336+июнь!AM336+июль!AM336+август!AM336+сентябрь!AM336+октябрь!AM336+ноябрь!AM336+декабрь!AM336</f>
        <v>0</v>
      </c>
      <c r="AQ336" s="29">
        <f>январь!AN336+февраль!AN336+март!AN336+апрель!AN336+май!AN336+июнь!AN336+июль!AN336+август!AN336+сентябрь!AN336+октябрь!AN336+ноябрь!AN336+декабрь!AN336</f>
        <v>0</v>
      </c>
      <c r="AR336" s="36">
        <f>январь!AO336+февраль!AO336+март!AO336+апрель!AO336+май!AO336+июнь!AO336+июль!AO336+август!AO336+сентябрь!AO336+октябрь!AO336+ноябрь!AO336+декабрь!AO336</f>
        <v>0</v>
      </c>
      <c r="AS336" s="29">
        <f>январь!AP336+февраль!AP336+март!AP336+апрель!AP336+май!AP336+июнь!AP336+июль!AP336+август!AP336+сентябрь!AP336+октябрь!AP336+ноябрь!AP336+декабрь!AP336</f>
        <v>0</v>
      </c>
      <c r="AT336" s="36">
        <f>январь!AQ336+февраль!AQ336+март!AQ336+апрель!AQ336+май!AQ336+июнь!AQ336+июль!AQ336+август!AQ336+сентябрь!AQ336+октябрь!AQ336+ноябрь!AQ336+декабрь!AQ336</f>
        <v>0</v>
      </c>
      <c r="AU336" s="29">
        <f>январь!AR336+февраль!AR336+март!AR336+апрель!AR336+май!AR336+июнь!AR336+июль!AR336+август!AR336+сентябрь!AR336+октябрь!AR336+ноябрь!AR336+декабрь!AR336</f>
        <v>0</v>
      </c>
      <c r="AV336" s="36">
        <f>январь!AS336+февраль!AS336+март!AS336+апрель!AS336+май!AS336+июнь!AS336+июль!AS336+август!AS336+сентябрь!AS336+октябрь!AS336+ноябрь!AS336+декабрь!AS336</f>
        <v>0</v>
      </c>
      <c r="AW336" s="36">
        <f>январь!AT336+февраль!AT336+март!AT336+апрель!AT336+май!AT336+июнь!AT336+июль!AT336+август!AT336+сентябрь!AT336+октябрь!AT336+ноябрь!AT336+декабрь!AT336</f>
        <v>0</v>
      </c>
      <c r="AX336" s="36">
        <f>январь!AU336+февраль!AU336+март!AU336+апрель!AU336+май!AU336+июнь!AU336+июль!AU336+август!AU336+сентябрь!AU336+октябрь!AU336+ноябрь!AU336+декабрь!AU336</f>
        <v>0</v>
      </c>
      <c r="AY336" s="29">
        <f>январь!AV336+февраль!AV336+март!AV336+апрель!AV336+май!AV336+июнь!AV336+июль!AV336+август!AV336+сентябрь!AV336+октябрь!AV336+ноябрь!AV336+декабрь!AV336</f>
        <v>0</v>
      </c>
      <c r="AZ336" s="36">
        <f>январь!AW336+февраль!AW336+март!AW336+апрель!AW336+май!AW336+июнь!AW336+июль!AW336+август!AW336+сентябрь!AW336+октябрь!AW336+ноябрь!AW336+декабрь!AW336</f>
        <v>0</v>
      </c>
      <c r="BA336" s="36">
        <f>январь!AX336+февраль!AX336+март!AX336+апрель!AX336+май!AX336+июнь!AX336+июль!AX336+август!AX336+сентябрь!AX336+октябрь!AX336+ноябрь!AX336+декабрь!AX336</f>
        <v>0</v>
      </c>
      <c r="BB336" s="36">
        <f>январь!AY336+февраль!AY336+март!AY336+апрель!AY336+май!AY336+июнь!AY336+июль!AY336+август!AY336+сентябрь!AY336+октябрь!AY336+ноябрь!AY336+декабрь!AY336</f>
        <v>0</v>
      </c>
      <c r="BC336" s="29">
        <f>январь!AZ336+февраль!AZ336+март!AZ336+апрель!AZ336+май!AZ336+июнь!AZ336+июль!AZ336+август!AZ336+сентябрь!AZ336+октябрь!AZ336+ноябрь!AZ336+декабрь!AZ336</f>
        <v>0</v>
      </c>
      <c r="BD336" s="36">
        <f>январь!BA336+февраль!BA336+март!BA336+апрель!BA336+май!BA336+июнь!BA336+июль!BA336+август!BA336+сентябрь!BA336+октябрь!BA336+ноябрь!BA336+декабрь!BA336</f>
        <v>0</v>
      </c>
      <c r="BE336" s="36">
        <f>январь!BB336+февраль!BB336+март!BB336+апрель!BB336+май!BB336+июнь!BB336+июль!BB336+август!BB336+сентябрь!BB336+октябрь!BB336+ноябрь!BB336+декабрь!BB336</f>
        <v>0</v>
      </c>
      <c r="BF336" s="36">
        <f>январь!BC336+февраль!BC336+март!BC336+апрель!BC336+май!BC336+июнь!BC336+июль!BC336+август!BC336+сентябрь!BC336+октябрь!BC336+ноябрь!BC336+декабрь!BC336</f>
        <v>0</v>
      </c>
      <c r="BG336" s="36">
        <f>январь!BD336+февраль!BD336+март!BD336+апрель!BD336+май!BD336+июнь!BD336+июль!BD336+август!BD336+сентябрь!BD336+октябрь!BD336+ноябрь!BD336+декабрь!BD336</f>
        <v>0</v>
      </c>
      <c r="BH336" s="36">
        <f>январь!BE336+февраль!BE336+март!BE336+апрель!BE336+май!BE336+июнь!BE336+июль!BE336+август!BE336+сентябрь!BE336+октябрь!BE336+ноябрь!BE336+декабрь!BE336</f>
        <v>0</v>
      </c>
      <c r="BI336" s="36">
        <f>январь!BF336+февраль!BF336+март!BF336+апрель!BF336+май!BF336+июнь!BF336+июль!BF336+август!BF336+сентябрь!BF336+октябрь!BF336+ноябрь!BF336+декабрь!BF336</f>
        <v>0</v>
      </c>
      <c r="BJ336" s="36">
        <f>январь!BG336+февраль!BG336+март!BG336+апрель!BG336+май!BG336+июнь!BG336+июль!BG336+август!BG336+сентябрь!BG336+октябрь!BG336+ноябрь!BG336+декабрь!BG336</f>
        <v>0</v>
      </c>
      <c r="BK336" s="36">
        <f>январь!BH336+февраль!BH336+март!BH336+апрель!BH336+май!BH336+июнь!BH336+июль!BH336+август!BH336+сентябрь!BH336+октябрь!BH336+ноябрь!BH336+декабрь!BH336</f>
        <v>0</v>
      </c>
      <c r="BL336" s="36">
        <f>январь!BI336+февраль!BI336+март!BI336+апрель!BI336+май!BI336+июнь!BI336+июль!BI336+август!BI336+сентябрь!BI336+октябрь!BI336+ноябрь!BI336+декабрь!BI336</f>
        <v>0</v>
      </c>
      <c r="BM336" s="29">
        <f>январь!BJ336+февраль!BJ336+март!BJ336+апрель!BJ336+май!BJ336+июнь!BJ336+июль!BJ336+август!BJ336+сентябрь!BJ336+октябрь!BJ336+ноябрь!BJ336+декабрь!BJ336</f>
        <v>0</v>
      </c>
      <c r="BN336" s="36">
        <f>январь!BK336+февраль!BK336+март!BK336+апрель!BK336+май!BK336+июнь!BK336+июль!BK336+август!BK336+сентябрь!BK336+октябрь!BK336+ноябрь!BK336+декабрь!BK336</f>
        <v>0</v>
      </c>
      <c r="BO336" s="29">
        <f>январь!BL336+февраль!BL336+март!BL336+апрель!BL336+май!BL336+июнь!BL336+июль!BL336+август!BL336+сентябрь!BL336+октябрь!BL336+ноябрь!BL336+декабрь!BL336</f>
        <v>0</v>
      </c>
      <c r="BP336" s="36">
        <f>январь!BM336+февраль!BM336+март!BM336+апрель!BM336+май!BM336+июнь!BM336+июль!BM336+август!BM336+сентябрь!BM336+октябрь!BM336+ноябрь!BM336+декабрь!BM336</f>
        <v>0</v>
      </c>
      <c r="BQ336" s="36">
        <f>январь!BN336+февраль!BN336+март!BN336+апрель!BN336+май!BN336+июнь!BN336+июль!BN336+август!BN336+сентябрь!BN336+октябрь!BN336+ноябрь!BN336+декабрь!BN336</f>
        <v>0</v>
      </c>
      <c r="BR336" s="36">
        <f>январь!BO336+февраль!BO336+март!BO336+апрель!BO336+май!BO336+июнь!BO336+июль!BO336+август!BO336+сентябрь!BO336+октябрь!BO336+ноябрь!BO336+декабрь!BO336</f>
        <v>0</v>
      </c>
      <c r="BS336" s="29">
        <f>январь!BP336+февраль!BP336+март!BP336+апрель!BP336+май!BP336+июнь!BP336+июль!BP336+август!BP336+сентябрь!BP336+октябрь!BP336+ноябрь!BP336+декабрь!BP336</f>
        <v>0</v>
      </c>
      <c r="BT336" s="36">
        <f>январь!BQ336+февраль!BQ336+март!BQ336+апрель!BQ336+май!BQ336+июнь!BQ336+июль!BQ336+август!BQ336+сентябрь!BQ336+октябрь!BQ336+ноябрь!BQ336+декабрь!BQ336</f>
        <v>0</v>
      </c>
      <c r="BU336" s="29">
        <f>январь!BR336+февраль!BR336+март!BR336+апрель!BR336+май!BR336+июнь!BR336+июль!BR336+август!BR336+сентябрь!BR336+октябрь!BR336+ноябрь!BR336+декабрь!BR336</f>
        <v>0</v>
      </c>
      <c r="BV336" s="36">
        <f>январь!BS336+февраль!BS336+март!BS336+апрель!BS336+май!BS336+июнь!BS336+июль!BS336+август!BS336+сентябрь!BS336+октябрь!BS336+ноябрь!BS336+декабрь!BS336</f>
        <v>0</v>
      </c>
      <c r="BW336" s="36">
        <f>январь!BT336+февраль!BT336+март!BT336+апрель!BT336+май!BT336+июнь!BT336+июль!BT336+август!BT336+сентябрь!BT336+октябрь!BT336+ноябрь!BT336+декабрь!BT336</f>
        <v>0</v>
      </c>
      <c r="BX336" s="36">
        <f>январь!BU336+февраль!BU336+март!BU336+апрель!BU336+май!BU336+июнь!BU336+июль!BU336+август!BU336+сентябрь!BU336+октябрь!BU336+ноябрь!BU336+декабрь!BU336</f>
        <v>0</v>
      </c>
      <c r="BY336" s="36">
        <f>январь!BV336+февраль!BV336+март!BV336+апрель!BV336+май!BV336+июнь!BV336+июль!BV336+август!BV336+сентябрь!BV336+октябрь!BV336+ноябрь!BV336+декабрь!BV336</f>
        <v>0.437</v>
      </c>
      <c r="BZ336" s="77">
        <v>1</v>
      </c>
    </row>
    <row r="337" spans="1:78" x14ac:dyDescent="0.25">
      <c r="A337" s="16">
        <v>335</v>
      </c>
      <c r="B337" s="16">
        <v>2</v>
      </c>
      <c r="C337" s="37" t="s">
        <v>786</v>
      </c>
      <c r="D337" s="51">
        <v>254.94983746859904</v>
      </c>
      <c r="E337" s="25">
        <v>-278.41713200000004</v>
      </c>
      <c r="F337" s="26">
        <f t="shared" si="15"/>
        <v>-38.391294531400995</v>
      </c>
      <c r="G337" s="26">
        <f t="shared" si="16"/>
        <v>240.02583746859904</v>
      </c>
      <c r="H337" s="26">
        <f t="shared" si="17"/>
        <v>14.923999999999999</v>
      </c>
      <c r="I337" s="36">
        <f>январь!F337+февраль!F337+март!F337+апрель!F337+май!F337+июнь!F337+июль!F337+август!F337+сентябрь!F337+октябрь!F337+ноябрь!F337+декабрь!F337</f>
        <v>0</v>
      </c>
      <c r="J337" s="36">
        <f>январь!G337+февраль!G337+март!G337+апрель!G337+май!G337+июнь!G337+июль!G337+август!G337+сентябрь!G337+октябрь!G337+ноябрь!G337+декабрь!G337</f>
        <v>0</v>
      </c>
      <c r="K337" s="36">
        <f>январь!H337+февраль!H337+март!H337+апрель!H337+май!H337+июнь!H337+июль!H337+август!H337+сентябрь!H337+октябрь!H337+ноябрь!H337+декабрь!H337</f>
        <v>0</v>
      </c>
      <c r="L337" s="27">
        <f>январь!I337+февраль!I337+март!I337+апрель!I337+май!I337+июнь!I337+июль!I337+август!I337+сентябрь!I337+октябрь!I337+ноябрь!I337+декабрь!I337</f>
        <v>0</v>
      </c>
      <c r="M337" s="36">
        <f>январь!J337+февраль!J337+март!J337+апрель!J337+май!J337+июнь!J337+июль!J337+август!J337+сентябрь!J337+октябрь!J337+ноябрь!J337+декабрь!J337</f>
        <v>0</v>
      </c>
      <c r="N337" s="36">
        <f>январь!K337+февраль!K337+март!K337+апрель!K337+май!K337+июнь!K337+июль!K337+август!K337+сентябрь!K337+октябрь!K337+ноябрь!K337+декабрь!K337</f>
        <v>0</v>
      </c>
      <c r="O337" s="36">
        <f>январь!L337+февраль!L337+март!L337+апрель!L337+май!L337+июнь!L337+июль!L337+август!L337+сентябрь!L337+октябрь!L337+ноябрь!L337+декабрь!L337</f>
        <v>0</v>
      </c>
      <c r="P337" s="36">
        <f>январь!M337+февраль!M337+март!M337+апрель!M337+май!M337+июнь!M337+июль!M337+август!M337+сентябрь!M337+октябрь!M337+ноябрь!M337+декабрь!M337</f>
        <v>0</v>
      </c>
      <c r="Q337" s="36">
        <f>январь!N337+февраль!N337+март!N337+апрель!N337+май!N337+июнь!N337+июль!N337+август!N337+сентябрь!N337+октябрь!N337+ноябрь!N337+декабрь!N337</f>
        <v>0</v>
      </c>
      <c r="R337" s="29">
        <f>январь!O337+февраль!O337+март!O337+апрель!O337+май!O337+июнь!O337+июль!O337+август!O337+сентябрь!O337+октябрь!O337+ноябрь!O337+декабрь!O337</f>
        <v>0</v>
      </c>
      <c r="S337" s="36">
        <f>январь!P337+февраль!P337+март!P337+апрель!P337+май!P337+июнь!P337+июль!P337+август!P337+сентябрь!P337+октябрь!P337+ноябрь!P337+декабрь!P337</f>
        <v>0</v>
      </c>
      <c r="T337" s="29">
        <f>январь!Q337+февраль!Q337+март!Q337+апрель!Q337+май!Q337+июнь!Q337+июль!Q337+август!Q337+сентябрь!Q337+октябрь!Q337+ноябрь!Q337+декабрь!Q337</f>
        <v>0</v>
      </c>
      <c r="U337" s="36">
        <f>январь!R337+февраль!R337+март!R337+апрель!R337+май!R337+июнь!R337+июль!R337+август!R337+сентябрь!R337+октябрь!R337+ноябрь!R337+декабрь!R337</f>
        <v>0</v>
      </c>
      <c r="V337" s="36">
        <f>январь!S337+февраль!S337+март!S337+апрель!S337+май!S337+июнь!S337+июль!S337+август!S337+сентябрь!S337+октябрь!S337+ноябрь!S337+декабрь!S337</f>
        <v>0</v>
      </c>
      <c r="W337" s="36">
        <f>январь!T337+февраль!T337+март!T337+апрель!T337+май!T337+июнь!T337+июль!T337+август!T337+сентябрь!T337+октябрь!T337+ноябрь!T337+декабрь!T337</f>
        <v>0</v>
      </c>
      <c r="X337" s="36">
        <f>январь!U337+февраль!U337+март!U337+апрель!U337+май!U337+июнь!U337+июль!U337+август!U337+сентябрь!U337+октябрь!U337+ноябрь!U337+декабрь!U337</f>
        <v>0</v>
      </c>
      <c r="Y337" s="36">
        <f>январь!V337+февраль!V337+март!V337+апрель!V337+май!V337+июнь!V337+июль!V337+август!V337+сентябрь!V337+октябрь!V337+ноябрь!V337+декабрь!V337</f>
        <v>0</v>
      </c>
      <c r="Z337" s="36">
        <f>январь!W337+февраль!W337+март!W337+апрель!W337+май!W337+июнь!W337+июль!W337+август!W337+сентябрь!W337+октябрь!W337+ноябрь!W337+декабрь!W337</f>
        <v>0</v>
      </c>
      <c r="AA337" s="36">
        <f>январь!X337+февраль!X337+март!X337+апрель!X337+май!X337+июнь!X337+июль!X337+август!X337+сентябрь!X337+октябрь!X337+ноябрь!X337+декабрь!X337</f>
        <v>0</v>
      </c>
      <c r="AB337" s="29">
        <f>январь!Y337+февраль!Y337+март!Y337+апрель!Y337+май!Y337+июнь!Y337+июль!Y337+август!Y337+сентябрь!Y337+октябрь!Y337+ноябрь!Y337+декабрь!Y337</f>
        <v>0</v>
      </c>
      <c r="AC337" s="36">
        <f>январь!Z337+февраль!Z337+март!Z337+апрель!Z337+май!Z337+июнь!Z337+июль!Z337+август!Z337+сентябрь!Z337+октябрь!Z337+ноябрь!Z337+декабрь!Z337</f>
        <v>0</v>
      </c>
      <c r="AD337" s="66" t="str">
        <f>CONCATENATE(январь!AA337,$BZ$1,февраль!AA337,$BZ$1,март!AA337,$BZ$1,апрель!AA337,$BZ$1,май!AA337,$BZ$1,июнь!AA337,$BZ$1,июль!AA337,$BZ$1,август!AA337,$BZ$1,сентябрь!AA337,$BZ$1,октябрь!AA337,$BZ$1,ноябрь!AA337,$BZ$1,декабрь!AA337)</f>
        <v xml:space="preserve">           </v>
      </c>
      <c r="AE337" s="36">
        <f>январь!AB337+февраль!AB337+март!AB337+апрель!AB337+май!AB337+июнь!AB337+июль!AB337+август!AB337+сентябрь!AB337+октябрь!AB337+ноябрь!AB337+декабрь!AB337</f>
        <v>0</v>
      </c>
      <c r="AF337" s="36">
        <f>январь!AC337+февраль!AC337+март!AC337+апрель!AC337+май!AC337+июнь!AC337+июль!AC337+август!AC337+сентябрь!AC337+октябрь!AC337+ноябрь!AC337+декабрь!AC337</f>
        <v>0</v>
      </c>
      <c r="AG337" s="36">
        <f>январь!AD337+февраль!AD337+март!AD337+апрель!AD337+май!AD337+июнь!AD337+июль!AD337+август!AD337+сентябрь!AD337+октябрь!AD337+ноябрь!AD337+декабрь!AD337</f>
        <v>0</v>
      </c>
      <c r="AH337" s="36">
        <f>январь!AE337+февраль!AE337+март!AE337+апрель!AE337+май!AE337+июнь!AE337+июль!AE337+август!AE337+сентябрь!AE337+октябрь!AE337+ноябрь!AE337+декабрь!AE337</f>
        <v>0</v>
      </c>
      <c r="AI337" s="36">
        <f>январь!AF337+февраль!AF337+март!AF337+апрель!AF337+май!AF337+июнь!AF337+июль!AF337+август!AF337+сентябрь!AF337+октябрь!AF337+ноябрь!AF337+декабрь!AF337</f>
        <v>0</v>
      </c>
      <c r="AJ337" s="36">
        <f>январь!AG337+февраль!AG337+март!AG337+апрель!AG337+май!AG337+июнь!AG337+июль!AG337+август!AG337+сентябрь!AG337+октябрь!AG337+ноябрь!AG337+декабрь!AG337</f>
        <v>0</v>
      </c>
      <c r="AK337" s="29">
        <f>январь!AH337+февраль!AH337+март!AH337+апрель!AH337+май!AH337+июнь!AH337+июль!AH337+август!AH337+сентябрь!AH337+октябрь!AH337+ноябрь!AH337+декабрь!AH337</f>
        <v>0</v>
      </c>
      <c r="AL337" s="36">
        <f>январь!AI337+февраль!AI337+март!AI337+апрель!AI337+май!AI337+июнь!AI337+июль!AI337+август!AI337+сентябрь!AI337+октябрь!AI337+ноябрь!AI337+декабрь!AI337</f>
        <v>0</v>
      </c>
      <c r="AM337" s="29">
        <f>январь!AJ337+февраль!AJ337+март!AJ337+апрель!AJ337+май!AJ337+июнь!AJ337+июль!AJ337+август!AJ337+сентябрь!AJ337+октябрь!AJ337+ноябрь!AJ337+декабрь!AJ337</f>
        <v>0</v>
      </c>
      <c r="AN337" s="36">
        <f>январь!AK337+февраль!AK337+март!AK337+апрель!AK337+май!AK337+июнь!AK337+июль!AK337+август!AK337+сентябрь!AK337+октябрь!AK337+ноябрь!AK337+декабрь!AK337</f>
        <v>0</v>
      </c>
      <c r="AO337" s="36">
        <f>январь!AL337+февраль!AL337+март!AL337+апрель!AL337+май!AL337+июнь!AL337+июль!AL337+август!AL337+сентябрь!AL337+октябрь!AL337+ноябрь!AL337+декабрь!AL337</f>
        <v>0</v>
      </c>
      <c r="AP337" s="36">
        <f>январь!AM337+февраль!AM337+март!AM337+апрель!AM337+май!AM337+июнь!AM337+июль!AM337+август!AM337+сентябрь!AM337+октябрь!AM337+ноябрь!AM337+декабрь!AM337</f>
        <v>0</v>
      </c>
      <c r="AQ337" s="29">
        <f>январь!AN337+февраль!AN337+март!AN337+апрель!AN337+май!AN337+июнь!AN337+июль!AN337+август!AN337+сентябрь!AN337+октябрь!AN337+ноябрь!AN337+декабрь!AN337</f>
        <v>0</v>
      </c>
      <c r="AR337" s="36">
        <f>январь!AO337+февраль!AO337+март!AO337+апрель!AO337+май!AO337+июнь!AO337+июль!AO337+август!AO337+сентябрь!AO337+октябрь!AO337+ноябрь!AO337+декабрь!AO337</f>
        <v>0</v>
      </c>
      <c r="AS337" s="29">
        <f>январь!AP337+февраль!AP337+март!AP337+апрель!AP337+май!AP337+июнь!AP337+июль!AP337+август!AP337+сентябрь!AP337+октябрь!AP337+ноябрь!AP337+декабрь!AP337</f>
        <v>0</v>
      </c>
      <c r="AT337" s="36">
        <f>январь!AQ337+февраль!AQ337+март!AQ337+апрель!AQ337+май!AQ337+июнь!AQ337+июль!AQ337+август!AQ337+сентябрь!AQ337+октябрь!AQ337+ноябрь!AQ337+декабрь!AQ337</f>
        <v>0</v>
      </c>
      <c r="AU337" s="29">
        <f>январь!AR337+февраль!AR337+март!AR337+апрель!AR337+май!AR337+июнь!AR337+июль!AR337+август!AR337+сентябрь!AR337+октябрь!AR337+ноябрь!AR337+декабрь!AR337</f>
        <v>0</v>
      </c>
      <c r="AV337" s="36">
        <f>январь!AS337+февраль!AS337+март!AS337+апрель!AS337+май!AS337+июнь!AS337+июль!AS337+август!AS337+сентябрь!AS337+октябрь!AS337+ноябрь!AS337+декабрь!AS337</f>
        <v>0</v>
      </c>
      <c r="AW337" s="36">
        <f>январь!AT337+февраль!AT337+март!AT337+апрель!AT337+май!AT337+июнь!AT337+июль!AT337+август!AT337+сентябрь!AT337+октябрь!AT337+ноябрь!AT337+декабрь!AT337</f>
        <v>0</v>
      </c>
      <c r="AX337" s="36">
        <f>январь!AU337+февраль!AU337+март!AU337+апрель!AU337+май!AU337+июнь!AU337+июль!AU337+август!AU337+сентябрь!AU337+октябрь!AU337+ноябрь!AU337+декабрь!AU337</f>
        <v>0</v>
      </c>
      <c r="AY337" s="29">
        <f>январь!AV337+февраль!AV337+март!AV337+апрель!AV337+май!AV337+июнь!AV337+июль!AV337+август!AV337+сентябрь!AV337+октябрь!AV337+ноябрь!AV337+декабрь!AV337</f>
        <v>0</v>
      </c>
      <c r="AZ337" s="36">
        <f>январь!AW337+февраль!AW337+март!AW337+апрель!AW337+май!AW337+июнь!AW337+июль!AW337+август!AW337+сентябрь!AW337+октябрь!AW337+ноябрь!AW337+декабрь!AW337</f>
        <v>0</v>
      </c>
      <c r="BA337" s="36">
        <f>январь!AX337+февраль!AX337+март!AX337+апрель!AX337+май!AX337+июнь!AX337+июль!AX337+август!AX337+сентябрь!AX337+октябрь!AX337+ноябрь!AX337+декабрь!AX337</f>
        <v>0</v>
      </c>
      <c r="BB337" s="36">
        <f>январь!AY337+февраль!AY337+март!AY337+апрель!AY337+май!AY337+июнь!AY337+июль!AY337+август!AY337+сентябрь!AY337+октябрь!AY337+ноябрь!AY337+декабрь!AY337</f>
        <v>0</v>
      </c>
      <c r="BC337" s="29">
        <f>январь!AZ337+февраль!AZ337+март!AZ337+апрель!AZ337+май!AZ337+июнь!AZ337+июль!AZ337+август!AZ337+сентябрь!AZ337+октябрь!AZ337+ноябрь!AZ337+декабрь!AZ337</f>
        <v>0</v>
      </c>
      <c r="BD337" s="36">
        <f>январь!BA337+февраль!BA337+март!BA337+апрель!BA337+май!BA337+июнь!BA337+июль!BA337+август!BA337+сентябрь!BA337+октябрь!BA337+ноябрь!BA337+декабрь!BA337</f>
        <v>0</v>
      </c>
      <c r="BE337" s="36">
        <f>январь!BB337+февраль!BB337+март!BB337+апрель!BB337+май!BB337+июнь!BB337+июль!BB337+август!BB337+сентябрь!BB337+октябрь!BB337+ноябрь!BB337+декабрь!BB337</f>
        <v>0</v>
      </c>
      <c r="BF337" s="36">
        <f>январь!BC337+февраль!BC337+март!BC337+апрель!BC337+май!BC337+июнь!BC337+июль!BC337+август!BC337+сентябрь!BC337+октябрь!BC337+ноябрь!BC337+декабрь!BC337</f>
        <v>0</v>
      </c>
      <c r="BG337" s="36">
        <f>январь!BD337+февраль!BD337+март!BD337+апрель!BD337+май!BD337+июнь!BD337+июль!BD337+август!BD337+сентябрь!BD337+октябрь!BD337+ноябрь!BD337+декабрь!BD337</f>
        <v>0</v>
      </c>
      <c r="BH337" s="36">
        <f>январь!BE337+февраль!BE337+март!BE337+апрель!BE337+май!BE337+июнь!BE337+июль!BE337+август!BE337+сентябрь!BE337+октябрь!BE337+ноябрь!BE337+декабрь!BE337</f>
        <v>0</v>
      </c>
      <c r="BI337" s="36">
        <f>январь!BF337+февраль!BF337+март!BF337+апрель!BF337+май!BF337+июнь!BF337+июль!BF337+август!BF337+сентябрь!BF337+октябрь!BF337+ноябрь!BF337+декабрь!BF337</f>
        <v>0</v>
      </c>
      <c r="BJ337" s="36">
        <f>январь!BG337+февраль!BG337+март!BG337+апрель!BG337+май!BG337+июнь!BG337+июль!BG337+август!BG337+сентябрь!BG337+октябрь!BG337+ноябрь!BG337+декабрь!BG337</f>
        <v>0</v>
      </c>
      <c r="BK337" s="36">
        <f>январь!BH337+февраль!BH337+март!BH337+апрель!BH337+май!BH337+июнь!BH337+июль!BH337+август!BH337+сентябрь!BH337+октябрь!BH337+ноябрь!BH337+декабрь!BH337</f>
        <v>0</v>
      </c>
      <c r="BL337" s="36">
        <f>январь!BI337+февраль!BI337+март!BI337+апрель!BI337+май!BI337+июнь!BI337+июль!BI337+август!BI337+сентябрь!BI337+октябрь!BI337+ноябрь!BI337+декабрь!BI337</f>
        <v>0</v>
      </c>
      <c r="BM337" s="29">
        <f>январь!BJ337+февраль!BJ337+март!BJ337+апрель!BJ337+май!BJ337+июнь!BJ337+июль!BJ337+август!BJ337+сентябрь!BJ337+октябрь!BJ337+ноябрь!BJ337+декабрь!BJ337</f>
        <v>0</v>
      </c>
      <c r="BN337" s="36">
        <f>январь!BK337+февраль!BK337+март!BK337+апрель!BK337+май!BK337+июнь!BK337+июль!BK337+август!BK337+сентябрь!BK337+октябрь!BK337+ноябрь!BK337+декабрь!BK337</f>
        <v>0</v>
      </c>
      <c r="BO337" s="29">
        <f>январь!BL337+февраль!BL337+март!BL337+апрель!BL337+май!BL337+июнь!BL337+июль!BL337+август!BL337+сентябрь!BL337+октябрь!BL337+ноябрь!BL337+декабрь!BL337</f>
        <v>25</v>
      </c>
      <c r="BP337" s="36">
        <f>январь!BM337+февраль!BM337+март!BM337+апрель!BM337+май!BM337+июнь!BM337+июль!BM337+август!BM337+сентябрь!BM337+октябрь!BM337+ноябрь!BM337+декабрь!BM337</f>
        <v>14.308</v>
      </c>
      <c r="BQ337" s="36">
        <f>январь!BN337+февраль!BN337+март!BN337+апрель!BN337+май!BN337+июнь!BN337+июль!BN337+август!BN337+сентябрь!BN337+октябрь!BN337+ноябрь!BN337+декабрь!BN337</f>
        <v>0</v>
      </c>
      <c r="BR337" s="36">
        <f>январь!BO337+февраль!BO337+март!BO337+апрель!BO337+май!BO337+июнь!BO337+июль!BO337+август!BO337+сентябрь!BO337+октябрь!BO337+ноябрь!BO337+декабрь!BO337</f>
        <v>0</v>
      </c>
      <c r="BS337" s="29">
        <f>январь!BP337+февраль!BP337+март!BP337+апрель!BP337+май!BP337+июнь!BP337+июль!BP337+август!BP337+сентябрь!BP337+октябрь!BP337+ноябрь!BP337+декабрь!BP337</f>
        <v>0</v>
      </c>
      <c r="BT337" s="36">
        <f>январь!BQ337+февраль!BQ337+март!BQ337+апрель!BQ337+май!BQ337+июнь!BQ337+июль!BQ337+август!BQ337+сентябрь!BQ337+октябрь!BQ337+ноябрь!BQ337+декабрь!BQ337</f>
        <v>0</v>
      </c>
      <c r="BU337" s="29">
        <f>январь!BR337+февраль!BR337+март!BR337+апрель!BR337+май!BR337+июнь!BR337+июль!BR337+август!BR337+сентябрь!BR337+октябрь!BR337+ноябрь!BR337+декабрь!BR337</f>
        <v>0</v>
      </c>
      <c r="BV337" s="36">
        <f>январь!BS337+февраль!BS337+март!BS337+апрель!BS337+май!BS337+июнь!BS337+июль!BS337+август!BS337+сентябрь!BS337+октябрь!BS337+ноябрь!BS337+декабрь!BS337</f>
        <v>0</v>
      </c>
      <c r="BW337" s="36">
        <f>январь!BT337+февраль!BT337+март!BT337+апрель!BT337+май!BT337+июнь!BT337+июль!BT337+август!BT337+сентябрь!BT337+октябрь!BT337+ноябрь!BT337+декабрь!BT337</f>
        <v>0</v>
      </c>
      <c r="BX337" s="36">
        <f>январь!BU337+февраль!BU337+март!BU337+апрель!BU337+май!BU337+июнь!BU337+июль!BU337+август!BU337+сентябрь!BU337+октябрь!BU337+ноябрь!BU337+декабрь!BU337</f>
        <v>0</v>
      </c>
      <c r="BY337" s="36">
        <f>январь!BV337+февраль!BV337+март!BV337+апрель!BV337+май!BV337+июнь!BV337+июль!BV337+август!BV337+сентябрь!BV337+октябрь!BV337+ноябрь!BV337+декабрь!BV337</f>
        <v>0.61599999999999999</v>
      </c>
      <c r="BZ337" s="77">
        <v>1</v>
      </c>
    </row>
    <row r="338" spans="1:78" x14ac:dyDescent="0.25">
      <c r="A338" s="16">
        <v>336</v>
      </c>
      <c r="B338" s="16">
        <v>2</v>
      </c>
      <c r="C338" s="37" t="s">
        <v>787</v>
      </c>
      <c r="D338" s="51">
        <v>9.0485156135265701</v>
      </c>
      <c r="E338" s="25">
        <v>34.522705999999999</v>
      </c>
      <c r="F338" s="26">
        <f t="shared" si="15"/>
        <v>-9.7987783864734297</v>
      </c>
      <c r="G338" s="26">
        <f t="shared" si="16"/>
        <v>-44.321484386473429</v>
      </c>
      <c r="H338" s="26">
        <f t="shared" si="17"/>
        <v>53.37</v>
      </c>
      <c r="I338" s="36">
        <f>январь!F338+февраль!F338+март!F338+апрель!F338+май!F338+июнь!F338+июль!F338+август!F338+сентябрь!F338+октябрь!F338+ноябрь!F338+декабрь!F338</f>
        <v>0</v>
      </c>
      <c r="J338" s="36">
        <f>январь!G338+февраль!G338+март!G338+апрель!G338+май!G338+июнь!G338+июль!G338+август!G338+сентябрь!G338+октябрь!G338+ноябрь!G338+декабрь!G338</f>
        <v>0</v>
      </c>
      <c r="K338" s="36">
        <f>январь!H338+февраль!H338+март!H338+апрель!H338+май!H338+июнь!H338+июль!H338+август!H338+сентябрь!H338+октябрь!H338+ноябрь!H338+декабрь!H338</f>
        <v>0</v>
      </c>
      <c r="L338" s="27">
        <f>январь!I338+февраль!I338+март!I338+апрель!I338+май!I338+июнь!I338+июль!I338+август!I338+сентябрь!I338+октябрь!I338+ноябрь!I338+декабрь!I338</f>
        <v>0</v>
      </c>
      <c r="M338" s="36">
        <f>январь!J338+февраль!J338+март!J338+апрель!J338+май!J338+июнь!J338+июль!J338+август!J338+сентябрь!J338+октябрь!J338+ноябрь!J338+декабрь!J338</f>
        <v>0</v>
      </c>
      <c r="N338" s="36">
        <f>январь!K338+февраль!K338+март!K338+апрель!K338+май!K338+июнь!K338+июль!K338+август!K338+сентябрь!K338+октябрь!K338+ноябрь!K338+декабрь!K338</f>
        <v>0</v>
      </c>
      <c r="O338" s="36">
        <f>январь!L338+февраль!L338+март!L338+апрель!L338+май!L338+июнь!L338+июль!L338+август!L338+сентябрь!L338+октябрь!L338+ноябрь!L338+декабрь!L338</f>
        <v>0</v>
      </c>
      <c r="P338" s="36">
        <f>январь!M338+февраль!M338+март!M338+апрель!M338+май!M338+июнь!M338+июль!M338+август!M338+сентябрь!M338+октябрь!M338+ноябрь!M338+декабрь!M338</f>
        <v>0</v>
      </c>
      <c r="Q338" s="36">
        <f>январь!N338+февраль!N338+март!N338+апрель!N338+май!N338+июнь!N338+июль!N338+август!N338+сентябрь!N338+октябрь!N338+ноябрь!N338+декабрь!N338</f>
        <v>0</v>
      </c>
      <c r="R338" s="29">
        <f>январь!O338+февраль!O338+март!O338+апрель!O338+май!O338+июнь!O338+июль!O338+август!O338+сентябрь!O338+октябрь!O338+ноябрь!O338+декабрь!O338</f>
        <v>0</v>
      </c>
      <c r="S338" s="36">
        <f>январь!P338+февраль!P338+март!P338+апрель!P338+май!P338+июнь!P338+июль!P338+август!P338+сентябрь!P338+октябрь!P338+ноябрь!P338+декабрь!P338</f>
        <v>0</v>
      </c>
      <c r="T338" s="29">
        <f>январь!Q338+февраль!Q338+март!Q338+апрель!Q338+май!Q338+июнь!Q338+июль!Q338+август!Q338+сентябрь!Q338+октябрь!Q338+ноябрь!Q338+декабрь!Q338</f>
        <v>0</v>
      </c>
      <c r="U338" s="36">
        <f>январь!R338+февраль!R338+март!R338+апрель!R338+май!R338+июнь!R338+июль!R338+август!R338+сентябрь!R338+октябрь!R338+ноябрь!R338+декабрь!R338</f>
        <v>0</v>
      </c>
      <c r="V338" s="36">
        <f>январь!S338+февраль!S338+март!S338+апрель!S338+май!S338+июнь!S338+июль!S338+август!S338+сентябрь!S338+октябрь!S338+ноябрь!S338+декабрь!S338</f>
        <v>0</v>
      </c>
      <c r="W338" s="36">
        <f>январь!T338+февраль!T338+март!T338+апрель!T338+май!T338+июнь!T338+июль!T338+август!T338+сентябрь!T338+октябрь!T338+ноябрь!T338+декабрь!T338</f>
        <v>0</v>
      </c>
      <c r="X338" s="36">
        <f>январь!U338+февраль!U338+март!U338+апрель!U338+май!U338+июнь!U338+июль!U338+август!U338+сентябрь!U338+октябрь!U338+ноябрь!U338+декабрь!U338</f>
        <v>0</v>
      </c>
      <c r="Y338" s="36">
        <f>январь!V338+февраль!V338+март!V338+апрель!V338+май!V338+июнь!V338+июль!V338+август!V338+сентябрь!V338+октябрь!V338+ноябрь!V338+декабрь!V338</f>
        <v>0</v>
      </c>
      <c r="Z338" s="36">
        <f>январь!W338+февраль!W338+март!W338+апрель!W338+май!W338+июнь!W338+июль!W338+август!W338+сентябрь!W338+октябрь!W338+ноябрь!W338+декабрь!W338</f>
        <v>0</v>
      </c>
      <c r="AA338" s="36">
        <f>январь!X338+февраль!X338+март!X338+апрель!X338+май!X338+июнь!X338+июль!X338+август!X338+сентябрь!X338+октябрь!X338+ноябрь!X338+декабрь!X338</f>
        <v>0</v>
      </c>
      <c r="AB338" s="29">
        <f>январь!Y338+февраль!Y338+март!Y338+апрель!Y338+май!Y338+июнь!Y338+июль!Y338+август!Y338+сентябрь!Y338+октябрь!Y338+ноябрь!Y338+декабрь!Y338</f>
        <v>0</v>
      </c>
      <c r="AC338" s="36">
        <f>январь!Z338+февраль!Z338+март!Z338+апрель!Z338+май!Z338+июнь!Z338+июль!Z338+август!Z338+сентябрь!Z338+октябрь!Z338+ноябрь!Z338+декабрь!Z338</f>
        <v>0</v>
      </c>
      <c r="AD338" s="66" t="str">
        <f>CONCATENATE(январь!AA338,$BZ$1,февраль!AA338,$BZ$1,март!AA338,$BZ$1,апрель!AA338,$BZ$1,май!AA338,$BZ$1,июнь!AA338,$BZ$1,июль!AA338,$BZ$1,август!AA338,$BZ$1,сентябрь!AA338,$BZ$1,октябрь!AA338,$BZ$1,ноябрь!AA338,$BZ$1,декабрь!AA338)</f>
        <v xml:space="preserve">           </v>
      </c>
      <c r="AE338" s="36">
        <f>январь!AB338+февраль!AB338+март!AB338+апрель!AB338+май!AB338+июнь!AB338+июль!AB338+август!AB338+сентябрь!AB338+октябрь!AB338+ноябрь!AB338+декабрь!AB338</f>
        <v>0</v>
      </c>
      <c r="AF338" s="36">
        <f>январь!AC338+февраль!AC338+март!AC338+апрель!AC338+май!AC338+июнь!AC338+июль!AC338+август!AC338+сентябрь!AC338+октябрь!AC338+ноябрь!AC338+декабрь!AC338</f>
        <v>0</v>
      </c>
      <c r="AG338" s="36">
        <f>январь!AD338+февраль!AD338+март!AD338+апрель!AD338+май!AD338+июнь!AD338+июль!AD338+август!AD338+сентябрь!AD338+октябрь!AD338+ноябрь!AD338+декабрь!AD338</f>
        <v>0</v>
      </c>
      <c r="AH338" s="36">
        <f>январь!AE338+февраль!AE338+март!AE338+апрель!AE338+май!AE338+июнь!AE338+июль!AE338+август!AE338+сентябрь!AE338+октябрь!AE338+ноябрь!AE338+декабрь!AE338</f>
        <v>0</v>
      </c>
      <c r="AI338" s="36">
        <f>январь!AF338+февраль!AF338+март!AF338+апрель!AF338+май!AF338+июнь!AF338+июль!AF338+август!AF338+сентябрь!AF338+октябрь!AF338+ноябрь!AF338+декабрь!AF338</f>
        <v>0</v>
      </c>
      <c r="AJ338" s="36">
        <f>январь!AG338+февраль!AG338+март!AG338+апрель!AG338+май!AG338+июнь!AG338+июль!AG338+август!AG338+сентябрь!AG338+октябрь!AG338+ноябрь!AG338+декабрь!AG338</f>
        <v>0</v>
      </c>
      <c r="AK338" s="29">
        <f>январь!AH338+февраль!AH338+март!AH338+апрель!AH338+май!AH338+июнь!AH338+июль!AH338+август!AH338+сентябрь!AH338+октябрь!AH338+ноябрь!AH338+декабрь!AH338</f>
        <v>0</v>
      </c>
      <c r="AL338" s="36">
        <f>январь!AI338+февраль!AI338+март!AI338+апрель!AI338+май!AI338+июнь!AI338+июль!AI338+август!AI338+сентябрь!AI338+октябрь!AI338+ноябрь!AI338+декабрь!AI338</f>
        <v>0</v>
      </c>
      <c r="AM338" s="29">
        <f>январь!AJ338+февраль!AJ338+март!AJ338+апрель!AJ338+май!AJ338+июнь!AJ338+июль!AJ338+август!AJ338+сентябрь!AJ338+октябрь!AJ338+ноябрь!AJ338+декабрь!AJ338</f>
        <v>0</v>
      </c>
      <c r="AN338" s="36">
        <f>январь!AK338+февраль!AK338+март!AK338+апрель!AK338+май!AK338+июнь!AK338+июль!AK338+август!AK338+сентябрь!AK338+октябрь!AK338+ноябрь!AK338+декабрь!AK338</f>
        <v>0</v>
      </c>
      <c r="AO338" s="36">
        <f>январь!AL338+февраль!AL338+март!AL338+апрель!AL338+май!AL338+июнь!AL338+июль!AL338+август!AL338+сентябрь!AL338+октябрь!AL338+ноябрь!AL338+декабрь!AL338</f>
        <v>0</v>
      </c>
      <c r="AP338" s="36">
        <f>январь!AM338+февраль!AM338+март!AM338+апрель!AM338+май!AM338+июнь!AM338+июль!AM338+август!AM338+сентябрь!AM338+октябрь!AM338+ноябрь!AM338+декабрь!AM338</f>
        <v>0</v>
      </c>
      <c r="AQ338" s="29">
        <f>январь!AN338+февраль!AN338+март!AN338+апрель!AN338+май!AN338+июнь!AN338+июль!AN338+август!AN338+сентябрь!AN338+октябрь!AN338+ноябрь!AN338+декабрь!AN338</f>
        <v>0</v>
      </c>
      <c r="AR338" s="36">
        <f>январь!AO338+февраль!AO338+март!AO338+апрель!AO338+май!AO338+июнь!AO338+июль!AO338+август!AO338+сентябрь!AO338+октябрь!AO338+ноябрь!AO338+декабрь!AO338</f>
        <v>0</v>
      </c>
      <c r="AS338" s="29">
        <f>январь!AP338+февраль!AP338+март!AP338+апрель!AP338+май!AP338+июнь!AP338+июль!AP338+август!AP338+сентябрь!AP338+октябрь!AP338+ноябрь!AP338+декабрь!AP338</f>
        <v>0</v>
      </c>
      <c r="AT338" s="36">
        <f>январь!AQ338+февраль!AQ338+март!AQ338+апрель!AQ338+май!AQ338+июнь!AQ338+июль!AQ338+август!AQ338+сентябрь!AQ338+октябрь!AQ338+ноябрь!AQ338+декабрь!AQ338</f>
        <v>0</v>
      </c>
      <c r="AU338" s="29">
        <f>январь!AR338+февраль!AR338+март!AR338+апрель!AR338+май!AR338+июнь!AR338+июль!AR338+август!AR338+сентябрь!AR338+октябрь!AR338+ноябрь!AR338+декабрь!AR338</f>
        <v>0</v>
      </c>
      <c r="AV338" s="36">
        <f>январь!AS338+февраль!AS338+март!AS338+апрель!AS338+май!AS338+июнь!AS338+июль!AS338+август!AS338+сентябрь!AS338+октябрь!AS338+ноябрь!AS338+декабрь!AS338</f>
        <v>0</v>
      </c>
      <c r="AW338" s="36">
        <f>январь!AT338+февраль!AT338+март!AT338+апрель!AT338+май!AT338+июнь!AT338+июль!AT338+август!AT338+сентябрь!AT338+октябрь!AT338+ноябрь!AT338+декабрь!AT338</f>
        <v>0</v>
      </c>
      <c r="AX338" s="36">
        <f>январь!AU338+февраль!AU338+март!AU338+апрель!AU338+май!AU338+июнь!AU338+июль!AU338+август!AU338+сентябрь!AU338+октябрь!AU338+ноябрь!AU338+декабрь!AU338</f>
        <v>0</v>
      </c>
      <c r="AY338" s="29">
        <f>январь!AV338+февраль!AV338+март!AV338+апрель!AV338+май!AV338+июнь!AV338+июль!AV338+август!AV338+сентябрь!AV338+октябрь!AV338+ноябрь!AV338+декабрь!AV338</f>
        <v>0</v>
      </c>
      <c r="AZ338" s="36">
        <f>январь!AW338+февраль!AW338+март!AW338+апрель!AW338+май!AW338+июнь!AW338+июль!AW338+август!AW338+сентябрь!AW338+октябрь!AW338+ноябрь!AW338+декабрь!AW338</f>
        <v>0</v>
      </c>
      <c r="BA338" s="36">
        <f>январь!AX338+февраль!AX338+март!AX338+апрель!AX338+май!AX338+июнь!AX338+июль!AX338+август!AX338+сентябрь!AX338+октябрь!AX338+ноябрь!AX338+декабрь!AX338</f>
        <v>0</v>
      </c>
      <c r="BB338" s="36">
        <f>январь!AY338+февраль!AY338+март!AY338+апрель!AY338+май!AY338+июнь!AY338+июль!AY338+август!AY338+сентябрь!AY338+октябрь!AY338+ноябрь!AY338+декабрь!AY338</f>
        <v>0</v>
      </c>
      <c r="BC338" s="29">
        <f>январь!AZ338+февраль!AZ338+март!AZ338+апрель!AZ338+май!AZ338+июнь!AZ338+июль!AZ338+август!AZ338+сентябрь!AZ338+октябрь!AZ338+ноябрь!AZ338+декабрь!AZ338</f>
        <v>0</v>
      </c>
      <c r="BD338" s="36">
        <f>январь!BA338+февраль!BA338+март!BA338+апрель!BA338+май!BA338+июнь!BA338+июль!BA338+август!BA338+сентябрь!BA338+октябрь!BA338+ноябрь!BA338+декабрь!BA338</f>
        <v>0</v>
      </c>
      <c r="BE338" s="36">
        <f>январь!BB338+февраль!BB338+март!BB338+апрель!BB338+май!BB338+июнь!BB338+июль!BB338+август!BB338+сентябрь!BB338+октябрь!BB338+ноябрь!BB338+декабрь!BB338</f>
        <v>0</v>
      </c>
      <c r="BF338" s="36">
        <f>январь!BC338+февраль!BC338+март!BC338+апрель!BC338+май!BC338+июнь!BC338+июль!BC338+август!BC338+сентябрь!BC338+октябрь!BC338+ноябрь!BC338+декабрь!BC338</f>
        <v>0</v>
      </c>
      <c r="BG338" s="36">
        <f>январь!BD338+февраль!BD338+март!BD338+апрель!BD338+май!BD338+июнь!BD338+июль!BD338+август!BD338+сентябрь!BD338+октябрь!BD338+ноябрь!BD338+декабрь!BD338</f>
        <v>0</v>
      </c>
      <c r="BH338" s="36">
        <f>январь!BE338+февраль!BE338+март!BE338+апрель!BE338+май!BE338+июнь!BE338+июль!BE338+август!BE338+сентябрь!BE338+октябрь!BE338+ноябрь!BE338+декабрь!BE338</f>
        <v>0</v>
      </c>
      <c r="BI338" s="36">
        <f>январь!BF338+февраль!BF338+март!BF338+апрель!BF338+май!BF338+июнь!BF338+июль!BF338+август!BF338+сентябрь!BF338+октябрь!BF338+ноябрь!BF338+декабрь!BF338</f>
        <v>0</v>
      </c>
      <c r="BJ338" s="36">
        <f>январь!BG338+февраль!BG338+март!BG338+апрель!BG338+май!BG338+июнь!BG338+июль!BG338+август!BG338+сентябрь!BG338+октябрь!BG338+ноябрь!BG338+декабрь!BG338</f>
        <v>0</v>
      </c>
      <c r="BK338" s="36">
        <f>январь!BH338+февраль!BH338+март!BH338+апрель!BH338+май!BH338+июнь!BH338+июль!BH338+август!BH338+сентябрь!BH338+октябрь!BH338+ноябрь!BH338+декабрь!BH338</f>
        <v>0</v>
      </c>
      <c r="BL338" s="36">
        <f>январь!BI338+февраль!BI338+март!BI338+апрель!BI338+май!BI338+июнь!BI338+июль!BI338+август!BI338+сентябрь!BI338+октябрь!BI338+ноябрь!BI338+декабрь!BI338</f>
        <v>0</v>
      </c>
      <c r="BM338" s="29">
        <f>январь!BJ338+февраль!BJ338+март!BJ338+апрель!BJ338+май!BJ338+июнь!BJ338+июль!BJ338+август!BJ338+сентябрь!BJ338+октябрь!BJ338+ноябрь!BJ338+декабрь!BJ338</f>
        <v>0</v>
      </c>
      <c r="BN338" s="36">
        <f>январь!BK338+февраль!BK338+март!BK338+апрель!BK338+май!BK338+июнь!BK338+июль!BK338+август!BK338+сентябрь!BK338+октябрь!BK338+ноябрь!BK338+декабрь!BK338</f>
        <v>0</v>
      </c>
      <c r="BO338" s="29">
        <f>январь!BL338+февраль!BL338+март!BL338+апрель!BL338+май!BL338+июнь!BL338+июль!BL338+август!BL338+сентябрь!BL338+октябрь!BL338+ноябрь!BL338+декабрь!BL338</f>
        <v>25</v>
      </c>
      <c r="BP338" s="36">
        <f>январь!BM338+февраль!BM338+март!BM338+апрель!BM338+май!BM338+июнь!BM338+июль!BM338+август!BM338+сентябрь!BM338+октябрь!BM338+ноябрь!BM338+декабрь!BM338</f>
        <v>14.308</v>
      </c>
      <c r="BQ338" s="36">
        <f>январь!BN338+февраль!BN338+март!BN338+апрель!BN338+май!BN338+июнь!BN338+июль!BN338+август!BN338+сентябрь!BN338+октябрь!BN338+ноябрь!BN338+декабрь!BN338</f>
        <v>0</v>
      </c>
      <c r="BR338" s="36">
        <f>январь!BO338+февраль!BO338+март!BO338+апрель!BO338+май!BO338+июнь!BO338+июль!BO338+август!BO338+сентябрь!BO338+октябрь!BO338+ноябрь!BO338+декабрь!BO338</f>
        <v>0</v>
      </c>
      <c r="BS338" s="29">
        <f>январь!BP338+февраль!BP338+март!BP338+апрель!BP338+май!BP338+июнь!BP338+июль!BP338+август!BP338+сентябрь!BP338+октябрь!BP338+ноябрь!BP338+декабрь!BP338</f>
        <v>0</v>
      </c>
      <c r="BT338" s="36">
        <f>январь!BQ338+февраль!BQ338+март!BQ338+апрель!BQ338+май!BQ338+июнь!BQ338+июль!BQ338+август!BQ338+сентябрь!BQ338+октябрь!BQ338+ноябрь!BQ338+декабрь!BQ338</f>
        <v>0</v>
      </c>
      <c r="BU338" s="29">
        <f>январь!BR338+февраль!BR338+март!BR338+апрель!BR338+май!BR338+июнь!BR338+июль!BR338+август!BR338+сентябрь!BR338+октябрь!BR338+ноябрь!BR338+декабрь!BR338</f>
        <v>0</v>
      </c>
      <c r="BV338" s="36">
        <f>январь!BS338+февраль!BS338+март!BS338+апрель!BS338+май!BS338+июнь!BS338+июль!BS338+август!BS338+сентябрь!BS338+октябрь!BS338+ноябрь!BS338+декабрь!BS338</f>
        <v>0</v>
      </c>
      <c r="BW338" s="36">
        <f>январь!BT338+февраль!BT338+март!BT338+апрель!BT338+май!BT338+июнь!BT338+июль!BT338+август!BT338+сентябрь!BT338+октябрь!BT338+ноябрь!BT338+декабрь!BT338</f>
        <v>0</v>
      </c>
      <c r="BX338" s="36">
        <f>январь!BU338+февраль!BU338+март!BU338+апрель!BU338+май!BU338+июнь!BU338+июль!BU338+август!BU338+сентябрь!BU338+октябрь!BU338+ноябрь!BU338+декабрь!BU338</f>
        <v>0</v>
      </c>
      <c r="BY338" s="36">
        <f>январь!BV338+февраль!BV338+март!BV338+апрель!BV338+май!BV338+июнь!BV338+июль!BV338+август!BV338+сентябрь!BV338+октябрь!BV338+ноябрь!BV338+декабрь!BV338</f>
        <v>39.061999999999998</v>
      </c>
      <c r="BZ338" s="77">
        <v>0</v>
      </c>
    </row>
    <row r="339" spans="1:78" x14ac:dyDescent="0.25">
      <c r="A339" s="16">
        <v>337</v>
      </c>
      <c r="B339" s="16">
        <v>1</v>
      </c>
      <c r="C339" s="37" t="s">
        <v>918</v>
      </c>
      <c r="D339" s="51">
        <v>313.56777435748791</v>
      </c>
      <c r="E339" s="25">
        <v>166.620216</v>
      </c>
      <c r="F339" s="26">
        <f t="shared" si="15"/>
        <v>412.97399035748793</v>
      </c>
      <c r="G339" s="26">
        <f t="shared" si="16"/>
        <v>246.35377435748791</v>
      </c>
      <c r="H339" s="26">
        <f t="shared" si="17"/>
        <v>67.213999999999999</v>
      </c>
      <c r="I339" s="36">
        <f>январь!F339+февраль!F339+март!F339+апрель!F339+май!F339+июнь!F339+июль!F339+август!F339+сентябрь!F339+октябрь!F339+ноябрь!F339+декабрь!F339</f>
        <v>0</v>
      </c>
      <c r="J339" s="36">
        <f>январь!G339+февраль!G339+март!G339+апрель!G339+май!G339+июнь!G339+июль!G339+август!G339+сентябрь!G339+октябрь!G339+ноябрь!G339+декабрь!G339</f>
        <v>0</v>
      </c>
      <c r="K339" s="36">
        <f>январь!H339+февраль!H339+март!H339+апрель!H339+май!H339+июнь!H339+июль!H339+август!H339+сентябрь!H339+октябрь!H339+ноябрь!H339+декабрь!H339</f>
        <v>0</v>
      </c>
      <c r="L339" s="27">
        <f>январь!I339+февраль!I339+март!I339+апрель!I339+май!I339+июнь!I339+июль!I339+август!I339+сентябрь!I339+октябрь!I339+ноябрь!I339+декабрь!I339</f>
        <v>0</v>
      </c>
      <c r="M339" s="36">
        <f>январь!J339+февраль!J339+март!J339+апрель!J339+май!J339+июнь!J339+июль!J339+август!J339+сентябрь!J339+октябрь!J339+ноябрь!J339+декабрь!J339</f>
        <v>0</v>
      </c>
      <c r="N339" s="36">
        <f>январь!K339+февраль!K339+март!K339+апрель!K339+май!K339+июнь!K339+июль!K339+август!K339+сентябрь!K339+октябрь!K339+ноябрь!K339+декабрь!K339</f>
        <v>0</v>
      </c>
      <c r="O339" s="36">
        <f>январь!L339+февраль!L339+март!L339+апрель!L339+май!L339+июнь!L339+июль!L339+август!L339+сентябрь!L339+октябрь!L339+ноябрь!L339+декабрь!L339</f>
        <v>0</v>
      </c>
      <c r="P339" s="36">
        <f>январь!M339+февраль!M339+март!M339+апрель!M339+май!M339+июнь!M339+июль!M339+август!M339+сентябрь!M339+октябрь!M339+ноябрь!M339+декабрь!M339</f>
        <v>0</v>
      </c>
      <c r="Q339" s="36">
        <f>январь!N339+февраль!N339+март!N339+апрель!N339+май!N339+июнь!N339+июль!N339+август!N339+сентябрь!N339+октябрь!N339+ноябрь!N339+декабрь!N339</f>
        <v>0</v>
      </c>
      <c r="R339" s="29">
        <f>январь!O339+февраль!O339+март!O339+апрель!O339+май!O339+июнь!O339+июль!O339+август!O339+сентябрь!O339+октябрь!O339+ноябрь!O339+декабрь!O339</f>
        <v>0</v>
      </c>
      <c r="S339" s="36">
        <f>январь!P339+февраль!P339+март!P339+апрель!P339+май!P339+июнь!P339+июль!P339+август!P339+сентябрь!P339+октябрь!P339+ноябрь!P339+декабрь!P339</f>
        <v>0</v>
      </c>
      <c r="T339" s="29">
        <f>январь!Q339+февраль!Q339+март!Q339+апрель!Q339+май!Q339+июнь!Q339+июль!Q339+август!Q339+сентябрь!Q339+октябрь!Q339+ноябрь!Q339+декабрь!Q339</f>
        <v>0</v>
      </c>
      <c r="U339" s="36">
        <f>январь!R339+февраль!R339+март!R339+апрель!R339+май!R339+июнь!R339+июль!R339+август!R339+сентябрь!R339+октябрь!R339+ноябрь!R339+декабрь!R339</f>
        <v>0</v>
      </c>
      <c r="V339" s="36">
        <f>январь!S339+февраль!S339+март!S339+апрель!S339+май!S339+июнь!S339+июль!S339+август!S339+сентябрь!S339+октябрь!S339+ноябрь!S339+декабрь!S339</f>
        <v>0</v>
      </c>
      <c r="W339" s="36">
        <f>январь!T339+февраль!T339+март!T339+апрель!T339+май!T339+июнь!T339+июль!T339+август!T339+сентябрь!T339+октябрь!T339+ноябрь!T339+декабрь!T339</f>
        <v>0</v>
      </c>
      <c r="X339" s="36">
        <f>январь!U339+февраль!U339+март!U339+апрель!U339+май!U339+июнь!U339+июль!U339+август!U339+сентябрь!U339+октябрь!U339+ноябрь!U339+декабрь!U339</f>
        <v>0</v>
      </c>
      <c r="Y339" s="36">
        <f>январь!V339+февраль!V339+март!V339+апрель!V339+май!V339+июнь!V339+июль!V339+август!V339+сентябрь!V339+октябрь!V339+ноябрь!V339+декабрь!V339</f>
        <v>0</v>
      </c>
      <c r="Z339" s="36">
        <f>январь!W339+февраль!W339+март!W339+апрель!W339+май!W339+июнь!W339+июль!W339+август!W339+сентябрь!W339+октябрь!W339+ноябрь!W339+декабрь!W339</f>
        <v>0</v>
      </c>
      <c r="AA339" s="36">
        <f>январь!X339+февраль!X339+март!X339+апрель!X339+май!X339+июнь!X339+июль!X339+август!X339+сентябрь!X339+октябрь!X339+ноябрь!X339+декабрь!X339</f>
        <v>0</v>
      </c>
      <c r="AB339" s="29">
        <f>январь!Y339+февраль!Y339+март!Y339+апрель!Y339+май!Y339+июнь!Y339+июль!Y339+август!Y339+сентябрь!Y339+октябрь!Y339+ноябрь!Y339+декабрь!Y339</f>
        <v>0</v>
      </c>
      <c r="AC339" s="36">
        <f>январь!Z339+февраль!Z339+март!Z339+апрель!Z339+май!Z339+июнь!Z339+июль!Z339+август!Z339+сентябрь!Z339+октябрь!Z339+ноябрь!Z339+декабрь!Z339</f>
        <v>0</v>
      </c>
      <c r="AD339" s="66" t="str">
        <f>CONCATENATE(январь!AA339,$BZ$1,февраль!AA339,$BZ$1,март!AA339,$BZ$1,апрель!AA339,$BZ$1,май!AA339,$BZ$1,июнь!AA339,$BZ$1,июль!AA339,$BZ$1,август!AA339,$BZ$1,сентябрь!AA339,$BZ$1,октябрь!AA339,$BZ$1,ноябрь!AA339,$BZ$1,декабрь!AA339)</f>
        <v xml:space="preserve">           </v>
      </c>
      <c r="AE339" s="36">
        <f>январь!AB339+февраль!AB339+март!AB339+апрель!AB339+май!AB339+июнь!AB339+июль!AB339+август!AB339+сентябрь!AB339+октябрь!AB339+ноябрь!AB339+декабрь!AB339</f>
        <v>0</v>
      </c>
      <c r="AF339" s="36">
        <f>январь!AC339+февраль!AC339+март!AC339+апрель!AC339+май!AC339+июнь!AC339+июль!AC339+август!AC339+сентябрь!AC339+октябрь!AC339+ноябрь!AC339+декабрь!AC339</f>
        <v>0</v>
      </c>
      <c r="AG339" s="36">
        <f>январь!AD339+февраль!AD339+март!AD339+апрель!AD339+май!AD339+июнь!AD339+июль!AD339+август!AD339+сентябрь!AD339+октябрь!AD339+ноябрь!AD339+декабрь!AD339</f>
        <v>0</v>
      </c>
      <c r="AH339" s="36">
        <f>январь!AE339+февраль!AE339+март!AE339+апрель!AE339+май!AE339+июнь!AE339+июль!AE339+август!AE339+сентябрь!AE339+октябрь!AE339+ноябрь!AE339+декабрь!AE339</f>
        <v>0</v>
      </c>
      <c r="AI339" s="36">
        <f>январь!AF339+февраль!AF339+март!AF339+апрель!AF339+май!AF339+июнь!AF339+июль!AF339+август!AF339+сентябрь!AF339+октябрь!AF339+ноябрь!AF339+декабрь!AF339</f>
        <v>0</v>
      </c>
      <c r="AJ339" s="36">
        <f>январь!AG339+февраль!AG339+март!AG339+апрель!AG339+май!AG339+июнь!AG339+июль!AG339+август!AG339+сентябрь!AG339+октябрь!AG339+ноябрь!AG339+декабрь!AG339</f>
        <v>0</v>
      </c>
      <c r="AK339" s="29">
        <f>январь!AH339+февраль!AH339+март!AH339+апрель!AH339+май!AH339+июнь!AH339+июль!AH339+август!AH339+сентябрь!AH339+октябрь!AH339+ноябрь!AH339+декабрь!AH339</f>
        <v>0</v>
      </c>
      <c r="AL339" s="36">
        <f>январь!AI339+февраль!AI339+март!AI339+апрель!AI339+май!AI339+июнь!AI339+июль!AI339+август!AI339+сентябрь!AI339+октябрь!AI339+ноябрь!AI339+декабрь!AI339</f>
        <v>0</v>
      </c>
      <c r="AM339" s="29">
        <f>январь!AJ339+февраль!AJ339+март!AJ339+апрель!AJ339+май!AJ339+июнь!AJ339+июль!AJ339+август!AJ339+сентябрь!AJ339+октябрь!AJ339+ноябрь!AJ339+декабрь!AJ339</f>
        <v>0</v>
      </c>
      <c r="AN339" s="36">
        <f>январь!AK339+февраль!AK339+март!AK339+апрель!AK339+май!AK339+июнь!AK339+июль!AK339+август!AK339+сентябрь!AK339+октябрь!AK339+ноябрь!AK339+декабрь!AK339</f>
        <v>0</v>
      </c>
      <c r="AO339" s="36">
        <f>январь!AL339+февраль!AL339+март!AL339+апрель!AL339+май!AL339+июнь!AL339+июль!AL339+август!AL339+сентябрь!AL339+октябрь!AL339+ноябрь!AL339+декабрь!AL339</f>
        <v>0</v>
      </c>
      <c r="AP339" s="36">
        <f>январь!AM339+февраль!AM339+март!AM339+апрель!AM339+май!AM339+июнь!AM339+июль!AM339+август!AM339+сентябрь!AM339+октябрь!AM339+ноябрь!AM339+декабрь!AM339</f>
        <v>0</v>
      </c>
      <c r="AQ339" s="29">
        <f>январь!AN339+февраль!AN339+март!AN339+апрель!AN339+май!AN339+июнь!AN339+июль!AN339+август!AN339+сентябрь!AN339+октябрь!AN339+ноябрь!AN339+декабрь!AN339</f>
        <v>0</v>
      </c>
      <c r="AR339" s="36">
        <f>январь!AO339+февраль!AO339+март!AO339+апрель!AO339+май!AO339+июнь!AO339+июль!AO339+август!AO339+сентябрь!AO339+октябрь!AO339+ноябрь!AO339+декабрь!AO339</f>
        <v>0</v>
      </c>
      <c r="AS339" s="29">
        <f>январь!AP339+февраль!AP339+март!AP339+апрель!AP339+май!AP339+июнь!AP339+июль!AP339+август!AP339+сентябрь!AP339+октябрь!AP339+ноябрь!AP339+декабрь!AP339</f>
        <v>0</v>
      </c>
      <c r="AT339" s="36">
        <f>январь!AQ339+февраль!AQ339+март!AQ339+апрель!AQ339+май!AQ339+июнь!AQ339+июль!AQ339+август!AQ339+сентябрь!AQ339+октябрь!AQ339+ноябрь!AQ339+декабрь!AQ339</f>
        <v>0</v>
      </c>
      <c r="AU339" s="29">
        <f>январь!AR339+февраль!AR339+март!AR339+апрель!AR339+май!AR339+июнь!AR339+июль!AR339+август!AR339+сентябрь!AR339+октябрь!AR339+ноябрь!AR339+декабрь!AR339</f>
        <v>0</v>
      </c>
      <c r="AV339" s="36">
        <f>январь!AS339+февраль!AS339+март!AS339+апрель!AS339+май!AS339+июнь!AS339+июль!AS339+август!AS339+сентябрь!AS339+октябрь!AS339+ноябрь!AS339+декабрь!AS339</f>
        <v>0</v>
      </c>
      <c r="AW339" s="36">
        <f>январь!AT339+февраль!AT339+март!AT339+апрель!AT339+май!AT339+июнь!AT339+июль!AT339+август!AT339+сентябрь!AT339+октябрь!AT339+ноябрь!AT339+декабрь!AT339</f>
        <v>0</v>
      </c>
      <c r="AX339" s="36">
        <f>январь!AU339+февраль!AU339+март!AU339+апрель!AU339+май!AU339+июнь!AU339+июль!AU339+август!AU339+сентябрь!AU339+октябрь!AU339+ноябрь!AU339+декабрь!AU339</f>
        <v>0</v>
      </c>
      <c r="AY339" s="29">
        <f>январь!AV339+февраль!AV339+март!AV339+апрель!AV339+май!AV339+июнь!AV339+июль!AV339+август!AV339+сентябрь!AV339+октябрь!AV339+ноябрь!AV339+декабрь!AV339</f>
        <v>0</v>
      </c>
      <c r="AZ339" s="36">
        <f>январь!AW339+февраль!AW339+март!AW339+апрель!AW339+май!AW339+июнь!AW339+июль!AW339+август!AW339+сентябрь!AW339+октябрь!AW339+ноябрь!AW339+декабрь!AW339</f>
        <v>0</v>
      </c>
      <c r="BA339" s="36">
        <f>январь!AX339+февраль!AX339+март!AX339+апрель!AX339+май!AX339+июнь!AX339+июль!AX339+август!AX339+сентябрь!AX339+октябрь!AX339+ноябрь!AX339+декабрь!AX339</f>
        <v>0</v>
      </c>
      <c r="BB339" s="36">
        <f>январь!AY339+февраль!AY339+март!AY339+апрель!AY339+май!AY339+июнь!AY339+июль!AY339+август!AY339+сентябрь!AY339+октябрь!AY339+ноябрь!AY339+декабрь!AY339</f>
        <v>0</v>
      </c>
      <c r="BC339" s="29">
        <f>январь!AZ339+февраль!AZ339+март!AZ339+апрель!AZ339+май!AZ339+июнь!AZ339+июль!AZ339+август!AZ339+сентябрь!AZ339+октябрь!AZ339+ноябрь!AZ339+декабрь!AZ339</f>
        <v>0</v>
      </c>
      <c r="BD339" s="36">
        <f>январь!BA339+февраль!BA339+март!BA339+апрель!BA339+май!BA339+июнь!BA339+июль!BA339+август!BA339+сентябрь!BA339+октябрь!BA339+ноябрь!BA339+декабрь!BA339</f>
        <v>0</v>
      </c>
      <c r="BE339" s="36">
        <f>январь!BB339+февраль!BB339+март!BB339+апрель!BB339+май!BB339+июнь!BB339+июль!BB339+август!BB339+сентябрь!BB339+октябрь!BB339+ноябрь!BB339+декабрь!BB339</f>
        <v>0</v>
      </c>
      <c r="BF339" s="36">
        <f>январь!BC339+февраль!BC339+март!BC339+апрель!BC339+май!BC339+июнь!BC339+июль!BC339+август!BC339+сентябрь!BC339+октябрь!BC339+ноябрь!BC339+декабрь!BC339</f>
        <v>0</v>
      </c>
      <c r="BG339" s="36">
        <f>январь!BD339+февраль!BD339+март!BD339+апрель!BD339+май!BD339+июнь!BD339+июль!BD339+август!BD339+сентябрь!BD339+октябрь!BD339+ноябрь!BD339+декабрь!BD339</f>
        <v>8.0000000000000002E-3</v>
      </c>
      <c r="BH339" s="36">
        <f>январь!BE339+февраль!BE339+март!BE339+апрель!BE339+май!BE339+июнь!BE339+июль!BE339+август!BE339+сентябрь!BE339+октябрь!BE339+ноябрь!BE339+декабрь!BE339</f>
        <v>8.161999999999999</v>
      </c>
      <c r="BI339" s="36">
        <f>январь!BF339+февраль!BF339+март!BF339+апрель!BF339+май!BF339+июнь!BF339+июль!BF339+август!BF339+сентябрь!BF339+октябрь!BF339+ноябрь!BF339+декабрь!BF339</f>
        <v>0</v>
      </c>
      <c r="BJ339" s="36">
        <f>январь!BG339+февраль!BG339+март!BG339+апрель!BG339+май!BG339+июнь!BG339+июль!BG339+август!BG339+сентябрь!BG339+октябрь!BG339+ноябрь!BG339+декабрь!BG339</f>
        <v>0</v>
      </c>
      <c r="BK339" s="36">
        <f>январь!BH339+февраль!BH339+март!BH339+апрель!BH339+май!BH339+июнь!BH339+июль!BH339+август!BH339+сентябрь!BH339+октябрь!BH339+ноябрь!BH339+декабрь!BH339</f>
        <v>3.5000000000000003E-2</v>
      </c>
      <c r="BL339" s="36">
        <f>январь!BI339+февраль!BI339+март!BI339+апрель!BI339+май!BI339+июнь!BI339+июль!BI339+август!BI339+сентябрь!BI339+октябрь!BI339+ноябрь!BI339+декабрь!BI339</f>
        <v>43.075000000000003</v>
      </c>
      <c r="BM339" s="29">
        <f>январь!BJ339+февраль!BJ339+март!BJ339+апрель!BJ339+май!BJ339+июнь!BJ339+июль!BJ339+август!BJ339+сентябрь!BJ339+октябрь!BJ339+ноябрь!BJ339+декабрь!BJ339</f>
        <v>0</v>
      </c>
      <c r="BN339" s="36">
        <f>январь!BK339+февраль!BK339+март!BK339+апрель!BK339+май!BK339+июнь!BK339+июль!BK339+август!BK339+сентябрь!BK339+октябрь!BK339+ноябрь!BK339+декабрь!BK339</f>
        <v>0</v>
      </c>
      <c r="BO339" s="29">
        <f>январь!BL339+февраль!BL339+март!BL339+апрель!BL339+май!BL339+июнь!BL339+июль!BL339+август!BL339+сентябрь!BL339+октябрь!BL339+ноябрь!BL339+декабрь!BL339</f>
        <v>19</v>
      </c>
      <c r="BP339" s="36">
        <f>январь!BM339+февраль!BM339+март!BM339+апрель!BM339+май!BM339+июнь!BM339+июль!BM339+август!BM339+сентябрь!BM339+октябрь!BM339+ноябрь!BM339+декабрь!BM339</f>
        <v>10.302</v>
      </c>
      <c r="BQ339" s="36">
        <f>январь!BN339+февраль!BN339+март!BN339+апрель!BN339+май!BN339+июнь!BN339+июль!BN339+август!BN339+сентябрь!BN339+октябрь!BN339+ноябрь!BN339+декабрь!BN339</f>
        <v>0</v>
      </c>
      <c r="BR339" s="36">
        <f>январь!BO339+февраль!BO339+март!BO339+апрель!BO339+май!BO339+июнь!BO339+июль!BO339+август!BO339+сентябрь!BO339+октябрь!BO339+ноябрь!BO339+декабрь!BO339</f>
        <v>0</v>
      </c>
      <c r="BS339" s="29">
        <f>январь!BP339+февраль!BP339+март!BP339+апрель!BP339+май!BP339+июнь!BP339+июль!BP339+август!BP339+сентябрь!BP339+октябрь!BP339+ноябрь!BP339+декабрь!BP339</f>
        <v>0</v>
      </c>
      <c r="BT339" s="36">
        <f>январь!BQ339+февраль!BQ339+март!BQ339+апрель!BQ339+май!BQ339+июнь!BQ339+июль!BQ339+август!BQ339+сентябрь!BQ339+октябрь!BQ339+ноябрь!BQ339+декабрь!BQ339</f>
        <v>0</v>
      </c>
      <c r="BU339" s="29">
        <f>январь!BR339+февраль!BR339+март!BR339+апрель!BR339+май!BR339+июнь!BR339+июль!BR339+август!BR339+сентябрь!BR339+октябрь!BR339+ноябрь!BR339+декабрь!BR339</f>
        <v>0</v>
      </c>
      <c r="BV339" s="36">
        <f>январь!BS339+февраль!BS339+март!BS339+апрель!BS339+май!BS339+июнь!BS339+июль!BS339+август!BS339+сентябрь!BS339+октябрь!BS339+ноябрь!BS339+декабрь!BS339</f>
        <v>0</v>
      </c>
      <c r="BW339" s="36">
        <f>январь!BT339+февраль!BT339+март!BT339+апрель!BT339+май!BT339+июнь!BT339+июль!BT339+август!BT339+сентябрь!BT339+октябрь!BT339+ноябрь!BT339+декабрь!BT339</f>
        <v>0</v>
      </c>
      <c r="BX339" s="36">
        <f>январь!BU339+февраль!BU339+март!BU339+апрель!BU339+май!BU339+июнь!BU339+июль!BU339+август!BU339+сентябрь!BU339+октябрь!BU339+ноябрь!BU339+декабрь!BU339</f>
        <v>0</v>
      </c>
      <c r="BY339" s="36">
        <f>январь!BV339+февраль!BV339+март!BV339+апрель!BV339+май!BV339+июнь!BV339+июль!BV339+август!BV339+сентябрь!BV339+октябрь!BV339+ноябрь!BV339+декабрь!BV339</f>
        <v>5.6749999999999998</v>
      </c>
      <c r="BZ339" s="77">
        <v>1</v>
      </c>
    </row>
    <row r="340" spans="1:78" x14ac:dyDescent="0.25">
      <c r="A340" s="16">
        <v>338</v>
      </c>
      <c r="B340" s="16">
        <v>1</v>
      </c>
      <c r="C340" s="37" t="s">
        <v>788</v>
      </c>
      <c r="D340" s="51">
        <v>179.84950995169081</v>
      </c>
      <c r="E340" s="25">
        <v>-71.582660000000004</v>
      </c>
      <c r="F340" s="26">
        <f t="shared" si="15"/>
        <v>57.015849951690797</v>
      </c>
      <c r="G340" s="26">
        <f t="shared" si="16"/>
        <v>128.5985099516908</v>
      </c>
      <c r="H340" s="26">
        <f t="shared" si="17"/>
        <v>51.251000000000005</v>
      </c>
      <c r="I340" s="36">
        <f>январь!F340+февраль!F340+март!F340+апрель!F340+май!F340+июнь!F340+июль!F340+август!F340+сентябрь!F340+октябрь!F340+ноябрь!F340+декабрь!F340</f>
        <v>0</v>
      </c>
      <c r="J340" s="36">
        <f>январь!G340+февраль!G340+март!G340+апрель!G340+май!G340+июнь!G340+июль!G340+август!G340+сентябрь!G340+октябрь!G340+ноябрь!G340+декабрь!G340</f>
        <v>0</v>
      </c>
      <c r="K340" s="36">
        <f>январь!H340+февраль!H340+март!H340+апрель!H340+май!H340+июнь!H340+июль!H340+август!H340+сентябрь!H340+октябрь!H340+ноябрь!H340+декабрь!H340</f>
        <v>0</v>
      </c>
      <c r="L340" s="27">
        <f>январь!I340+февраль!I340+март!I340+апрель!I340+май!I340+июнь!I340+июль!I340+август!I340+сентябрь!I340+октябрь!I340+ноябрь!I340+декабрь!I340</f>
        <v>0</v>
      </c>
      <c r="M340" s="36">
        <f>январь!J340+февраль!J340+март!J340+апрель!J340+май!J340+июнь!J340+июль!J340+август!J340+сентябрь!J340+октябрь!J340+ноябрь!J340+декабрь!J340</f>
        <v>0</v>
      </c>
      <c r="N340" s="36">
        <f>январь!K340+февраль!K340+март!K340+апрель!K340+май!K340+июнь!K340+июль!K340+август!K340+сентябрь!K340+октябрь!K340+ноябрь!K340+декабрь!K340</f>
        <v>0</v>
      </c>
      <c r="O340" s="36">
        <f>январь!L340+февраль!L340+март!L340+апрель!L340+май!L340+июнь!L340+июль!L340+август!L340+сентябрь!L340+октябрь!L340+ноябрь!L340+декабрь!L340</f>
        <v>0</v>
      </c>
      <c r="P340" s="36">
        <f>январь!M340+февраль!M340+март!M340+апрель!M340+май!M340+июнь!M340+июль!M340+август!M340+сентябрь!M340+октябрь!M340+ноябрь!M340+декабрь!M340</f>
        <v>0</v>
      </c>
      <c r="Q340" s="36">
        <f>январь!N340+февраль!N340+март!N340+апрель!N340+май!N340+июнь!N340+июль!N340+август!N340+сентябрь!N340+октябрь!N340+ноябрь!N340+декабрь!N340</f>
        <v>0</v>
      </c>
      <c r="R340" s="29">
        <f>январь!O340+февраль!O340+март!O340+апрель!O340+май!O340+июнь!O340+июль!O340+август!O340+сентябрь!O340+октябрь!O340+ноябрь!O340+декабрь!O340</f>
        <v>0</v>
      </c>
      <c r="S340" s="36">
        <f>январь!P340+февраль!P340+март!P340+апрель!P340+май!P340+июнь!P340+июль!P340+август!P340+сентябрь!P340+октябрь!P340+ноябрь!P340+декабрь!P340</f>
        <v>0</v>
      </c>
      <c r="T340" s="29">
        <f>январь!Q340+февраль!Q340+март!Q340+апрель!Q340+май!Q340+июнь!Q340+июль!Q340+август!Q340+сентябрь!Q340+октябрь!Q340+ноябрь!Q340+декабрь!Q340</f>
        <v>0</v>
      </c>
      <c r="U340" s="36">
        <f>январь!R340+февраль!R340+март!R340+апрель!R340+май!R340+июнь!R340+июль!R340+август!R340+сентябрь!R340+октябрь!R340+ноябрь!R340+декабрь!R340</f>
        <v>0</v>
      </c>
      <c r="V340" s="36">
        <f>январь!S340+февраль!S340+март!S340+апрель!S340+май!S340+июнь!S340+июль!S340+август!S340+сентябрь!S340+октябрь!S340+ноябрь!S340+декабрь!S340</f>
        <v>0</v>
      </c>
      <c r="W340" s="36">
        <f>январь!T340+февраль!T340+март!T340+апрель!T340+май!T340+июнь!T340+июль!T340+август!T340+сентябрь!T340+октябрь!T340+ноябрь!T340+декабрь!T340</f>
        <v>0</v>
      </c>
      <c r="X340" s="36">
        <f>январь!U340+февраль!U340+март!U340+апрель!U340+май!U340+июнь!U340+июль!U340+август!U340+сентябрь!U340+октябрь!U340+ноябрь!U340+декабрь!U340</f>
        <v>0</v>
      </c>
      <c r="Y340" s="36">
        <f>январь!V340+февраль!V340+март!V340+апрель!V340+май!V340+июнь!V340+июль!V340+август!V340+сентябрь!V340+октябрь!V340+ноябрь!V340+декабрь!V340</f>
        <v>0</v>
      </c>
      <c r="Z340" s="36">
        <f>январь!W340+февраль!W340+март!W340+апрель!W340+май!W340+июнь!W340+июль!W340+август!W340+сентябрь!W340+октябрь!W340+ноябрь!W340+декабрь!W340</f>
        <v>0</v>
      </c>
      <c r="AA340" s="36">
        <f>январь!X340+февраль!X340+март!X340+апрель!X340+май!X340+июнь!X340+июль!X340+август!X340+сентябрь!X340+октябрь!X340+ноябрь!X340+декабрь!X340</f>
        <v>0</v>
      </c>
      <c r="AB340" s="29">
        <f>январь!Y340+февраль!Y340+март!Y340+апрель!Y340+май!Y340+июнь!Y340+июль!Y340+август!Y340+сентябрь!Y340+октябрь!Y340+ноябрь!Y340+декабрь!Y340</f>
        <v>0</v>
      </c>
      <c r="AC340" s="36">
        <f>январь!Z340+февраль!Z340+март!Z340+апрель!Z340+май!Z340+июнь!Z340+июль!Z340+август!Z340+сентябрь!Z340+октябрь!Z340+ноябрь!Z340+декабрь!Z340</f>
        <v>0</v>
      </c>
      <c r="AD340" s="66" t="str">
        <f>CONCATENATE(январь!AA340,$BZ$1,февраль!AA340,$BZ$1,март!AA340,$BZ$1,апрель!AA340,$BZ$1,май!AA340,$BZ$1,июнь!AA340,$BZ$1,июль!AA340,$BZ$1,август!AA340,$BZ$1,сентябрь!AA340,$BZ$1,октябрь!AA340,$BZ$1,ноябрь!AA340,$BZ$1,декабрь!AA340)</f>
        <v xml:space="preserve">           </v>
      </c>
      <c r="AE340" s="36">
        <f>январь!AB340+февраль!AB340+март!AB340+апрель!AB340+май!AB340+июнь!AB340+июль!AB340+август!AB340+сентябрь!AB340+октябрь!AB340+ноябрь!AB340+декабрь!AB340</f>
        <v>0</v>
      </c>
      <c r="AF340" s="36">
        <f>январь!AC340+февраль!AC340+март!AC340+апрель!AC340+май!AC340+июнь!AC340+июль!AC340+август!AC340+сентябрь!AC340+октябрь!AC340+ноябрь!AC340+декабрь!AC340</f>
        <v>0</v>
      </c>
      <c r="AG340" s="36">
        <f>январь!AD340+февраль!AD340+март!AD340+апрель!AD340+май!AD340+июнь!AD340+июль!AD340+август!AD340+сентябрь!AD340+октябрь!AD340+ноябрь!AD340+декабрь!AD340</f>
        <v>0</v>
      </c>
      <c r="AH340" s="36">
        <f>январь!AE340+февраль!AE340+март!AE340+апрель!AE340+май!AE340+июнь!AE340+июль!AE340+август!AE340+сентябрь!AE340+октябрь!AE340+ноябрь!AE340+декабрь!AE340</f>
        <v>0</v>
      </c>
      <c r="AI340" s="36">
        <f>январь!AF340+февраль!AF340+март!AF340+апрель!AF340+май!AF340+июнь!AF340+июль!AF340+август!AF340+сентябрь!AF340+октябрь!AF340+ноябрь!AF340+декабрь!AF340</f>
        <v>0</v>
      </c>
      <c r="AJ340" s="36">
        <f>январь!AG340+февраль!AG340+март!AG340+апрель!AG340+май!AG340+июнь!AG340+июль!AG340+август!AG340+сентябрь!AG340+октябрь!AG340+ноябрь!AG340+декабрь!AG340</f>
        <v>0</v>
      </c>
      <c r="AK340" s="29">
        <f>январь!AH340+февраль!AH340+март!AH340+апрель!AH340+май!AH340+июнь!AH340+июль!AH340+август!AH340+сентябрь!AH340+октябрь!AH340+ноябрь!AH340+декабрь!AH340</f>
        <v>0</v>
      </c>
      <c r="AL340" s="36">
        <f>январь!AI340+февраль!AI340+март!AI340+апрель!AI340+май!AI340+июнь!AI340+июль!AI340+август!AI340+сентябрь!AI340+октябрь!AI340+ноябрь!AI340+декабрь!AI340</f>
        <v>0</v>
      </c>
      <c r="AM340" s="29">
        <f>январь!AJ340+февраль!AJ340+март!AJ340+апрель!AJ340+май!AJ340+июнь!AJ340+июль!AJ340+август!AJ340+сентябрь!AJ340+октябрь!AJ340+ноябрь!AJ340+декабрь!AJ340</f>
        <v>0</v>
      </c>
      <c r="AN340" s="36">
        <f>январь!AK340+февраль!AK340+март!AK340+апрель!AK340+май!AK340+июнь!AK340+июль!AK340+август!AK340+сентябрь!AK340+октябрь!AK340+ноябрь!AK340+декабрь!AK340</f>
        <v>0</v>
      </c>
      <c r="AO340" s="36">
        <f>январь!AL340+февраль!AL340+март!AL340+апрель!AL340+май!AL340+июнь!AL340+июль!AL340+август!AL340+сентябрь!AL340+октябрь!AL340+ноябрь!AL340+декабрь!AL340</f>
        <v>0</v>
      </c>
      <c r="AP340" s="36">
        <f>январь!AM340+февраль!AM340+март!AM340+апрель!AM340+май!AM340+июнь!AM340+июль!AM340+август!AM340+сентябрь!AM340+октябрь!AM340+ноябрь!AM340+декабрь!AM340</f>
        <v>0</v>
      </c>
      <c r="AQ340" s="29">
        <f>январь!AN340+февраль!AN340+март!AN340+апрель!AN340+май!AN340+июнь!AN340+июль!AN340+август!AN340+сентябрь!AN340+октябрь!AN340+ноябрь!AN340+декабрь!AN340</f>
        <v>0</v>
      </c>
      <c r="AR340" s="36">
        <f>январь!AO340+февраль!AO340+март!AO340+апрель!AO340+май!AO340+июнь!AO340+июль!AO340+август!AO340+сентябрь!AO340+октябрь!AO340+ноябрь!AO340+декабрь!AO340</f>
        <v>0</v>
      </c>
      <c r="AS340" s="29">
        <f>январь!AP340+февраль!AP340+март!AP340+апрель!AP340+май!AP340+июнь!AP340+июль!AP340+август!AP340+сентябрь!AP340+октябрь!AP340+ноябрь!AP340+декабрь!AP340</f>
        <v>0</v>
      </c>
      <c r="AT340" s="36">
        <f>январь!AQ340+февраль!AQ340+март!AQ340+апрель!AQ340+май!AQ340+июнь!AQ340+июль!AQ340+август!AQ340+сентябрь!AQ340+октябрь!AQ340+ноябрь!AQ340+декабрь!AQ340</f>
        <v>0</v>
      </c>
      <c r="AU340" s="29">
        <f>январь!AR340+февраль!AR340+март!AR340+апрель!AR340+май!AR340+июнь!AR340+июль!AR340+август!AR340+сентябрь!AR340+октябрь!AR340+ноябрь!AR340+декабрь!AR340</f>
        <v>0</v>
      </c>
      <c r="AV340" s="36">
        <f>январь!AS340+февраль!AS340+март!AS340+апрель!AS340+май!AS340+июнь!AS340+июль!AS340+август!AS340+сентябрь!AS340+октябрь!AS340+ноябрь!AS340+декабрь!AS340</f>
        <v>0</v>
      </c>
      <c r="AW340" s="36">
        <f>январь!AT340+февраль!AT340+март!AT340+апрель!AT340+май!AT340+июнь!AT340+июль!AT340+август!AT340+сентябрь!AT340+октябрь!AT340+ноябрь!AT340+декабрь!AT340</f>
        <v>0</v>
      </c>
      <c r="AX340" s="36">
        <f>январь!AU340+февраль!AU340+март!AU340+апрель!AU340+май!AU340+июнь!AU340+июль!AU340+август!AU340+сентябрь!AU340+октябрь!AU340+ноябрь!AU340+декабрь!AU340</f>
        <v>0</v>
      </c>
      <c r="AY340" s="29">
        <f>январь!AV340+февраль!AV340+март!AV340+апрель!AV340+май!AV340+июнь!AV340+июль!AV340+август!AV340+сентябрь!AV340+октябрь!AV340+ноябрь!AV340+декабрь!AV340</f>
        <v>0</v>
      </c>
      <c r="AZ340" s="36">
        <f>январь!AW340+февраль!AW340+март!AW340+апрель!AW340+май!AW340+июнь!AW340+июль!AW340+август!AW340+сентябрь!AW340+октябрь!AW340+ноябрь!AW340+декабрь!AW340</f>
        <v>0</v>
      </c>
      <c r="BA340" s="36">
        <f>январь!AX340+февраль!AX340+март!AX340+апрель!AX340+май!AX340+июнь!AX340+июль!AX340+август!AX340+сентябрь!AX340+октябрь!AX340+ноябрь!AX340+декабрь!AX340</f>
        <v>0</v>
      </c>
      <c r="BB340" s="36">
        <f>январь!AY340+февраль!AY340+март!AY340+апрель!AY340+май!AY340+июнь!AY340+июль!AY340+август!AY340+сентябрь!AY340+октябрь!AY340+ноябрь!AY340+декабрь!AY340</f>
        <v>0</v>
      </c>
      <c r="BC340" s="29">
        <f>январь!AZ340+февраль!AZ340+март!AZ340+апрель!AZ340+май!AZ340+июнь!AZ340+июль!AZ340+август!AZ340+сентябрь!AZ340+октябрь!AZ340+ноябрь!AZ340+декабрь!AZ340</f>
        <v>0</v>
      </c>
      <c r="BD340" s="36">
        <f>январь!BA340+февраль!BA340+март!BA340+апрель!BA340+май!BA340+июнь!BA340+июль!BA340+август!BA340+сентябрь!BA340+октябрь!BA340+ноябрь!BA340+декабрь!BA340</f>
        <v>0</v>
      </c>
      <c r="BE340" s="36">
        <f>январь!BB340+февраль!BB340+март!BB340+апрель!BB340+май!BB340+июнь!BB340+июль!BB340+август!BB340+сентябрь!BB340+октябрь!BB340+ноябрь!BB340+декабрь!BB340</f>
        <v>0</v>
      </c>
      <c r="BF340" s="36">
        <f>январь!BC340+февраль!BC340+март!BC340+апрель!BC340+май!BC340+июнь!BC340+июль!BC340+август!BC340+сентябрь!BC340+октябрь!BC340+ноябрь!BC340+декабрь!BC340</f>
        <v>0</v>
      </c>
      <c r="BG340" s="36">
        <f>январь!BD340+февраль!BD340+март!BD340+апрель!BD340+май!BD340+июнь!BD340+июль!BD340+август!BD340+сентябрь!BD340+октябрь!BD340+ноябрь!BD340+декабрь!BD340</f>
        <v>1.6E-2</v>
      </c>
      <c r="BH340" s="36">
        <f>январь!BE340+февраль!BE340+март!BE340+апрель!BE340+май!BE340+июнь!BE340+июль!BE340+август!BE340+сентябрь!BE340+октябрь!BE340+ноябрь!BE340+декабрь!BE340</f>
        <v>18.994</v>
      </c>
      <c r="BI340" s="36">
        <f>январь!BF340+февраль!BF340+март!BF340+апрель!BF340+май!BF340+июнь!BF340+июль!BF340+август!BF340+сентябрь!BF340+октябрь!BF340+ноябрь!BF340+декабрь!BF340</f>
        <v>0</v>
      </c>
      <c r="BJ340" s="36">
        <f>январь!BG340+февраль!BG340+март!BG340+апрель!BG340+май!BG340+июнь!BG340+июль!BG340+август!BG340+сентябрь!BG340+октябрь!BG340+ноябрь!BG340+декабрь!BG340</f>
        <v>0</v>
      </c>
      <c r="BK340" s="36">
        <f>январь!BH340+февраль!BH340+март!BH340+апрель!BH340+май!BH340+июнь!BH340+июль!BH340+август!BH340+сентябрь!BH340+октябрь!BH340+ноябрь!BH340+декабрь!BH340</f>
        <v>0</v>
      </c>
      <c r="BL340" s="36">
        <f>январь!BI340+февраль!BI340+март!BI340+апрель!BI340+май!BI340+июнь!BI340+июль!BI340+август!BI340+сентябрь!BI340+октябрь!BI340+ноябрь!BI340+декабрь!BI340</f>
        <v>0</v>
      </c>
      <c r="BM340" s="29">
        <f>январь!BJ340+февраль!BJ340+март!BJ340+апрель!BJ340+май!BJ340+июнь!BJ340+июль!BJ340+август!BJ340+сентябрь!BJ340+октябрь!BJ340+ноябрь!BJ340+декабрь!BJ340</f>
        <v>0</v>
      </c>
      <c r="BN340" s="36">
        <f>январь!BK340+февраль!BK340+март!BK340+апрель!BK340+май!BK340+июнь!BK340+июль!BK340+август!BK340+сентябрь!BK340+октябрь!BK340+ноябрь!BK340+декабрь!BK340</f>
        <v>0</v>
      </c>
      <c r="BO340" s="29">
        <f>январь!BL340+февраль!BL340+март!BL340+апрель!BL340+май!BL340+июнь!BL340+июль!BL340+август!BL340+сентябрь!BL340+октябрь!BL340+ноябрь!BL340+декабрь!BL340</f>
        <v>16</v>
      </c>
      <c r="BP340" s="36">
        <f>январь!BM340+февраль!BM340+март!BM340+апрель!BM340+май!BM340+июнь!BM340+июль!BM340+август!BM340+сентябрь!BM340+октябрь!BM340+ноябрь!BM340+декабрь!BM340</f>
        <v>7.7279999999999998</v>
      </c>
      <c r="BQ340" s="36">
        <f>январь!BN340+февраль!BN340+март!BN340+апрель!BN340+май!BN340+июнь!BN340+июль!BN340+август!BN340+сентябрь!BN340+октябрь!BN340+ноябрь!BN340+декабрь!BN340</f>
        <v>0</v>
      </c>
      <c r="BR340" s="36">
        <f>январь!BO340+февраль!BO340+март!BO340+апрель!BO340+май!BO340+июнь!BO340+июль!BO340+август!BO340+сентябрь!BO340+октябрь!BO340+ноябрь!BO340+декабрь!BO340</f>
        <v>0</v>
      </c>
      <c r="BS340" s="29">
        <f>январь!BP340+февраль!BP340+март!BP340+апрель!BP340+май!BP340+июнь!BP340+июль!BP340+август!BP340+сентябрь!BP340+октябрь!BP340+ноябрь!BP340+декабрь!BP340</f>
        <v>0</v>
      </c>
      <c r="BT340" s="36">
        <f>январь!BQ340+февраль!BQ340+март!BQ340+апрель!BQ340+май!BQ340+июнь!BQ340+июль!BQ340+август!BQ340+сентябрь!BQ340+октябрь!BQ340+ноябрь!BQ340+декабрь!BQ340</f>
        <v>0</v>
      </c>
      <c r="BU340" s="29">
        <f>январь!BR340+февраль!BR340+март!BR340+апрель!BR340+май!BR340+июнь!BR340+июль!BR340+август!BR340+сентябрь!BR340+октябрь!BR340+ноябрь!BR340+декабрь!BR340</f>
        <v>0</v>
      </c>
      <c r="BV340" s="36">
        <f>январь!BS340+февраль!BS340+март!BS340+апрель!BS340+май!BS340+июнь!BS340+июль!BS340+август!BS340+сентябрь!BS340+октябрь!BS340+ноябрь!BS340+декабрь!BS340</f>
        <v>0</v>
      </c>
      <c r="BW340" s="36">
        <f>январь!BT340+февраль!BT340+март!BT340+апрель!BT340+май!BT340+июнь!BT340+июль!BT340+август!BT340+сентябрь!BT340+октябрь!BT340+ноябрь!BT340+декабрь!BT340</f>
        <v>0</v>
      </c>
      <c r="BX340" s="36">
        <f>январь!BU340+февраль!BU340+март!BU340+апрель!BU340+май!BU340+июнь!BU340+июль!BU340+август!BU340+сентябрь!BU340+октябрь!BU340+ноябрь!BU340+декабрь!BU340</f>
        <v>0</v>
      </c>
      <c r="BY340" s="36">
        <f>январь!BV340+февраль!BV340+март!BV340+апрель!BV340+май!BV340+июнь!BV340+июль!BV340+август!BV340+сентябрь!BV340+октябрь!BV340+ноябрь!BV340+декабрь!BV340</f>
        <v>24.529000000000003</v>
      </c>
      <c r="BZ340" s="77">
        <v>0</v>
      </c>
    </row>
    <row r="341" spans="1:78" x14ac:dyDescent="0.25">
      <c r="A341" s="16">
        <v>339</v>
      </c>
      <c r="B341" s="16">
        <v>1</v>
      </c>
      <c r="C341" s="37" t="s">
        <v>789</v>
      </c>
      <c r="D341" s="51">
        <v>106.50791051207729</v>
      </c>
      <c r="E341" s="25">
        <v>-284.00904600000001</v>
      </c>
      <c r="F341" s="26">
        <f t="shared" si="15"/>
        <v>-194.33213548792273</v>
      </c>
      <c r="G341" s="26">
        <f t="shared" si="16"/>
        <v>89.676910512077285</v>
      </c>
      <c r="H341" s="26">
        <f t="shared" si="17"/>
        <v>16.831</v>
      </c>
      <c r="I341" s="36">
        <f>январь!F341+февраль!F341+март!F341+апрель!F341+май!F341+июнь!F341+июль!F341+август!F341+сентябрь!F341+октябрь!F341+ноябрь!F341+декабрь!F341</f>
        <v>0</v>
      </c>
      <c r="J341" s="36">
        <f>январь!G341+февраль!G341+март!G341+апрель!G341+май!G341+июнь!G341+июль!G341+август!G341+сентябрь!G341+октябрь!G341+ноябрь!G341+декабрь!G341</f>
        <v>0</v>
      </c>
      <c r="K341" s="36">
        <f>январь!H341+февраль!H341+март!H341+апрель!H341+май!H341+июнь!H341+июль!H341+август!H341+сентябрь!H341+октябрь!H341+ноябрь!H341+декабрь!H341</f>
        <v>0</v>
      </c>
      <c r="L341" s="27">
        <f>январь!I341+февраль!I341+март!I341+апрель!I341+май!I341+июнь!I341+июль!I341+август!I341+сентябрь!I341+октябрь!I341+ноябрь!I341+декабрь!I341</f>
        <v>0</v>
      </c>
      <c r="M341" s="36">
        <f>январь!J341+февраль!J341+март!J341+апрель!J341+май!J341+июнь!J341+июль!J341+август!J341+сентябрь!J341+октябрь!J341+ноябрь!J341+декабрь!J341</f>
        <v>0</v>
      </c>
      <c r="N341" s="36">
        <f>январь!K341+февраль!K341+март!K341+апрель!K341+май!K341+июнь!K341+июль!K341+август!K341+сентябрь!K341+октябрь!K341+ноябрь!K341+декабрь!K341</f>
        <v>0</v>
      </c>
      <c r="O341" s="36">
        <f>январь!L341+февраль!L341+март!L341+апрель!L341+май!L341+июнь!L341+июль!L341+август!L341+сентябрь!L341+октябрь!L341+ноябрь!L341+декабрь!L341</f>
        <v>0</v>
      </c>
      <c r="P341" s="36">
        <f>январь!M341+февраль!M341+март!M341+апрель!M341+май!M341+июнь!M341+июль!M341+август!M341+сентябрь!M341+октябрь!M341+ноябрь!M341+декабрь!M341</f>
        <v>0</v>
      </c>
      <c r="Q341" s="36">
        <f>январь!N341+февраль!N341+март!N341+апрель!N341+май!N341+июнь!N341+июль!N341+август!N341+сентябрь!N341+октябрь!N341+ноябрь!N341+декабрь!N341</f>
        <v>0</v>
      </c>
      <c r="R341" s="29">
        <f>январь!O341+февраль!O341+март!O341+апрель!O341+май!O341+июнь!O341+июль!O341+август!O341+сентябрь!O341+октябрь!O341+ноябрь!O341+декабрь!O341</f>
        <v>0</v>
      </c>
      <c r="S341" s="36">
        <f>январь!P341+февраль!P341+март!P341+апрель!P341+май!P341+июнь!P341+июль!P341+август!P341+сентябрь!P341+октябрь!P341+ноябрь!P341+декабрь!P341</f>
        <v>0</v>
      </c>
      <c r="T341" s="29">
        <f>январь!Q341+февраль!Q341+март!Q341+апрель!Q341+май!Q341+июнь!Q341+июль!Q341+август!Q341+сентябрь!Q341+октябрь!Q341+ноябрь!Q341+декабрь!Q341</f>
        <v>0</v>
      </c>
      <c r="U341" s="36">
        <f>январь!R341+февраль!R341+март!R341+апрель!R341+май!R341+июнь!R341+июль!R341+август!R341+сентябрь!R341+октябрь!R341+ноябрь!R341+декабрь!R341</f>
        <v>0</v>
      </c>
      <c r="V341" s="36">
        <f>январь!S341+февраль!S341+март!S341+апрель!S341+май!S341+июнь!S341+июль!S341+август!S341+сентябрь!S341+октябрь!S341+ноябрь!S341+декабрь!S341</f>
        <v>0</v>
      </c>
      <c r="W341" s="36">
        <f>январь!T341+февраль!T341+март!T341+апрель!T341+май!T341+июнь!T341+июль!T341+август!T341+сентябрь!T341+октябрь!T341+ноябрь!T341+декабрь!T341</f>
        <v>0</v>
      </c>
      <c r="X341" s="36">
        <f>январь!U341+февраль!U341+март!U341+апрель!U341+май!U341+июнь!U341+июль!U341+август!U341+сентябрь!U341+октябрь!U341+ноябрь!U341+декабрь!U341</f>
        <v>0</v>
      </c>
      <c r="Y341" s="36">
        <f>январь!V341+февраль!V341+март!V341+апрель!V341+май!V341+июнь!V341+июль!V341+август!V341+сентябрь!V341+октябрь!V341+ноябрь!V341+декабрь!V341</f>
        <v>0</v>
      </c>
      <c r="Z341" s="36">
        <f>январь!W341+февраль!W341+март!W341+апрель!W341+май!W341+июнь!W341+июль!W341+август!W341+сентябрь!W341+октябрь!W341+ноябрь!W341+декабрь!W341</f>
        <v>0</v>
      </c>
      <c r="AA341" s="36">
        <f>январь!X341+февраль!X341+март!X341+апрель!X341+май!X341+июнь!X341+июль!X341+август!X341+сентябрь!X341+октябрь!X341+ноябрь!X341+декабрь!X341</f>
        <v>0</v>
      </c>
      <c r="AB341" s="29">
        <f>январь!Y341+февраль!Y341+март!Y341+апрель!Y341+май!Y341+июнь!Y341+июль!Y341+август!Y341+сентябрь!Y341+октябрь!Y341+ноябрь!Y341+декабрь!Y341</f>
        <v>0</v>
      </c>
      <c r="AC341" s="36">
        <f>январь!Z341+февраль!Z341+март!Z341+апрель!Z341+май!Z341+июнь!Z341+июль!Z341+август!Z341+сентябрь!Z341+октябрь!Z341+ноябрь!Z341+декабрь!Z341</f>
        <v>0</v>
      </c>
      <c r="AD341" s="66" t="str">
        <f>CONCATENATE(январь!AA341,$BZ$1,февраль!AA341,$BZ$1,март!AA341,$BZ$1,апрель!AA341,$BZ$1,май!AA341,$BZ$1,июнь!AA341,$BZ$1,июль!AA341,$BZ$1,август!AA341,$BZ$1,сентябрь!AA341,$BZ$1,октябрь!AA341,$BZ$1,ноябрь!AA341,$BZ$1,декабрь!AA341)</f>
        <v xml:space="preserve">           </v>
      </c>
      <c r="AE341" s="36">
        <f>январь!AB341+февраль!AB341+март!AB341+апрель!AB341+май!AB341+июнь!AB341+июль!AB341+август!AB341+сентябрь!AB341+октябрь!AB341+ноябрь!AB341+декабрь!AB341</f>
        <v>0</v>
      </c>
      <c r="AF341" s="36">
        <f>январь!AC341+февраль!AC341+март!AC341+апрель!AC341+май!AC341+июнь!AC341+июль!AC341+август!AC341+сентябрь!AC341+октябрь!AC341+ноябрь!AC341+декабрь!AC341</f>
        <v>0</v>
      </c>
      <c r="AG341" s="36">
        <f>январь!AD341+февраль!AD341+март!AD341+апрель!AD341+май!AD341+июнь!AD341+июль!AD341+август!AD341+сентябрь!AD341+октябрь!AD341+ноябрь!AD341+декабрь!AD341</f>
        <v>0</v>
      </c>
      <c r="AH341" s="36">
        <f>январь!AE341+февраль!AE341+март!AE341+апрель!AE341+май!AE341+июнь!AE341+июль!AE341+август!AE341+сентябрь!AE341+октябрь!AE341+ноябрь!AE341+декабрь!AE341</f>
        <v>0</v>
      </c>
      <c r="AI341" s="36">
        <f>январь!AF341+февраль!AF341+март!AF341+апрель!AF341+май!AF341+июнь!AF341+июль!AF341+август!AF341+сентябрь!AF341+октябрь!AF341+ноябрь!AF341+декабрь!AF341</f>
        <v>0</v>
      </c>
      <c r="AJ341" s="36">
        <f>январь!AG341+февраль!AG341+март!AG341+апрель!AG341+май!AG341+июнь!AG341+июль!AG341+август!AG341+сентябрь!AG341+октябрь!AG341+ноябрь!AG341+декабрь!AG341</f>
        <v>0</v>
      </c>
      <c r="AK341" s="29">
        <f>январь!AH341+февраль!AH341+март!AH341+апрель!AH341+май!AH341+июнь!AH341+июль!AH341+август!AH341+сентябрь!AH341+октябрь!AH341+ноябрь!AH341+декабрь!AH341</f>
        <v>10</v>
      </c>
      <c r="AL341" s="36">
        <f>январь!AI341+февраль!AI341+март!AI341+апрель!AI341+май!AI341+июнь!AI341+июль!AI341+август!AI341+сентябрь!AI341+октябрь!AI341+ноябрь!AI341+декабрь!AI341</f>
        <v>16.831</v>
      </c>
      <c r="AM341" s="29">
        <f>январь!AJ341+февраль!AJ341+март!AJ341+апрель!AJ341+май!AJ341+июнь!AJ341+июль!AJ341+август!AJ341+сентябрь!AJ341+октябрь!AJ341+ноябрь!AJ341+декабрь!AJ341</f>
        <v>0</v>
      </c>
      <c r="AN341" s="36">
        <f>январь!AK341+февраль!AK341+март!AK341+апрель!AK341+май!AK341+июнь!AK341+июль!AK341+август!AK341+сентябрь!AK341+октябрь!AK341+ноябрь!AK341+декабрь!AK341</f>
        <v>0</v>
      </c>
      <c r="AO341" s="36">
        <f>январь!AL341+февраль!AL341+март!AL341+апрель!AL341+май!AL341+июнь!AL341+июль!AL341+август!AL341+сентябрь!AL341+октябрь!AL341+ноябрь!AL341+декабрь!AL341</f>
        <v>0</v>
      </c>
      <c r="AP341" s="36">
        <f>январь!AM341+февраль!AM341+март!AM341+апрель!AM341+май!AM341+июнь!AM341+июль!AM341+август!AM341+сентябрь!AM341+октябрь!AM341+ноябрь!AM341+декабрь!AM341</f>
        <v>0</v>
      </c>
      <c r="AQ341" s="29">
        <f>январь!AN341+февраль!AN341+март!AN341+апрель!AN341+май!AN341+июнь!AN341+июль!AN341+август!AN341+сентябрь!AN341+октябрь!AN341+ноябрь!AN341+декабрь!AN341</f>
        <v>0</v>
      </c>
      <c r="AR341" s="36">
        <f>январь!AO341+февраль!AO341+март!AO341+апрель!AO341+май!AO341+июнь!AO341+июль!AO341+август!AO341+сентябрь!AO341+октябрь!AO341+ноябрь!AO341+декабрь!AO341</f>
        <v>0</v>
      </c>
      <c r="AS341" s="29">
        <f>январь!AP341+февраль!AP341+март!AP341+апрель!AP341+май!AP341+июнь!AP341+июль!AP341+август!AP341+сентябрь!AP341+октябрь!AP341+ноябрь!AP341+декабрь!AP341</f>
        <v>0</v>
      </c>
      <c r="AT341" s="36">
        <f>январь!AQ341+февраль!AQ341+март!AQ341+апрель!AQ341+май!AQ341+июнь!AQ341+июль!AQ341+август!AQ341+сентябрь!AQ341+октябрь!AQ341+ноябрь!AQ341+декабрь!AQ341</f>
        <v>0</v>
      </c>
      <c r="AU341" s="29">
        <f>январь!AR341+февраль!AR341+март!AR341+апрель!AR341+май!AR341+июнь!AR341+июль!AR341+август!AR341+сентябрь!AR341+октябрь!AR341+ноябрь!AR341+декабрь!AR341</f>
        <v>0</v>
      </c>
      <c r="AV341" s="36">
        <f>январь!AS341+февраль!AS341+март!AS341+апрель!AS341+май!AS341+июнь!AS341+июль!AS341+август!AS341+сентябрь!AS341+октябрь!AS341+ноябрь!AS341+декабрь!AS341</f>
        <v>0</v>
      </c>
      <c r="AW341" s="36">
        <f>январь!AT341+февраль!AT341+март!AT341+апрель!AT341+май!AT341+июнь!AT341+июль!AT341+август!AT341+сентябрь!AT341+октябрь!AT341+ноябрь!AT341+декабрь!AT341</f>
        <v>0</v>
      </c>
      <c r="AX341" s="36">
        <f>январь!AU341+февраль!AU341+март!AU341+апрель!AU341+май!AU341+июнь!AU341+июль!AU341+август!AU341+сентябрь!AU341+октябрь!AU341+ноябрь!AU341+декабрь!AU341</f>
        <v>0</v>
      </c>
      <c r="AY341" s="29">
        <f>январь!AV341+февраль!AV341+март!AV341+апрель!AV341+май!AV341+июнь!AV341+июль!AV341+август!AV341+сентябрь!AV341+октябрь!AV341+ноябрь!AV341+декабрь!AV341</f>
        <v>0</v>
      </c>
      <c r="AZ341" s="36">
        <f>январь!AW341+февраль!AW341+март!AW341+апрель!AW341+май!AW341+июнь!AW341+июль!AW341+август!AW341+сентябрь!AW341+октябрь!AW341+ноябрь!AW341+декабрь!AW341</f>
        <v>0</v>
      </c>
      <c r="BA341" s="36">
        <f>январь!AX341+февраль!AX341+март!AX341+апрель!AX341+май!AX341+июнь!AX341+июль!AX341+август!AX341+сентябрь!AX341+октябрь!AX341+ноябрь!AX341+декабрь!AX341</f>
        <v>0</v>
      </c>
      <c r="BB341" s="36">
        <f>январь!AY341+февраль!AY341+март!AY341+апрель!AY341+май!AY341+июнь!AY341+июль!AY341+август!AY341+сентябрь!AY341+октябрь!AY341+ноябрь!AY341+декабрь!AY341</f>
        <v>0</v>
      </c>
      <c r="BC341" s="29">
        <f>январь!AZ341+февраль!AZ341+март!AZ341+апрель!AZ341+май!AZ341+июнь!AZ341+июль!AZ341+август!AZ341+сентябрь!AZ341+октябрь!AZ341+ноябрь!AZ341+декабрь!AZ341</f>
        <v>0</v>
      </c>
      <c r="BD341" s="36">
        <f>январь!BA341+февраль!BA341+март!BA341+апрель!BA341+май!BA341+июнь!BA341+июль!BA341+август!BA341+сентябрь!BA341+октябрь!BA341+ноябрь!BA341+декабрь!BA341</f>
        <v>0</v>
      </c>
      <c r="BE341" s="36">
        <f>январь!BB341+февраль!BB341+март!BB341+апрель!BB341+май!BB341+июнь!BB341+июль!BB341+август!BB341+сентябрь!BB341+октябрь!BB341+ноябрь!BB341+декабрь!BB341</f>
        <v>0</v>
      </c>
      <c r="BF341" s="36">
        <f>январь!BC341+февраль!BC341+март!BC341+апрель!BC341+май!BC341+июнь!BC341+июль!BC341+август!BC341+сентябрь!BC341+октябрь!BC341+ноябрь!BC341+декабрь!BC341</f>
        <v>0</v>
      </c>
      <c r="BG341" s="36">
        <f>январь!BD341+февраль!BD341+март!BD341+апрель!BD341+май!BD341+июнь!BD341+июль!BD341+август!BD341+сентябрь!BD341+октябрь!BD341+ноябрь!BD341+декабрь!BD341</f>
        <v>0</v>
      </c>
      <c r="BH341" s="36">
        <f>январь!BE341+февраль!BE341+март!BE341+апрель!BE341+май!BE341+июнь!BE341+июль!BE341+август!BE341+сентябрь!BE341+октябрь!BE341+ноябрь!BE341+декабрь!BE341</f>
        <v>0</v>
      </c>
      <c r="BI341" s="36">
        <f>январь!BF341+февраль!BF341+март!BF341+апрель!BF341+май!BF341+июнь!BF341+июль!BF341+август!BF341+сентябрь!BF341+октябрь!BF341+ноябрь!BF341+декабрь!BF341</f>
        <v>0</v>
      </c>
      <c r="BJ341" s="36">
        <f>январь!BG341+февраль!BG341+март!BG341+апрель!BG341+май!BG341+июнь!BG341+июль!BG341+август!BG341+сентябрь!BG341+октябрь!BG341+ноябрь!BG341+декабрь!BG341</f>
        <v>0</v>
      </c>
      <c r="BK341" s="36">
        <f>январь!BH341+февраль!BH341+март!BH341+апрель!BH341+май!BH341+июнь!BH341+июль!BH341+август!BH341+сентябрь!BH341+октябрь!BH341+ноябрь!BH341+декабрь!BH341</f>
        <v>0</v>
      </c>
      <c r="BL341" s="36">
        <f>январь!BI341+февраль!BI341+март!BI341+апрель!BI341+май!BI341+июнь!BI341+июль!BI341+август!BI341+сентябрь!BI341+октябрь!BI341+ноябрь!BI341+декабрь!BI341</f>
        <v>0</v>
      </c>
      <c r="BM341" s="29">
        <f>январь!BJ341+февраль!BJ341+март!BJ341+апрель!BJ341+май!BJ341+июнь!BJ341+июль!BJ341+август!BJ341+сентябрь!BJ341+октябрь!BJ341+ноябрь!BJ341+декабрь!BJ341</f>
        <v>0</v>
      </c>
      <c r="BN341" s="36">
        <f>январь!BK341+февраль!BK341+март!BK341+апрель!BK341+май!BK341+июнь!BK341+июль!BK341+август!BK341+сентябрь!BK341+октябрь!BK341+ноябрь!BK341+декабрь!BK341</f>
        <v>0</v>
      </c>
      <c r="BO341" s="29">
        <f>январь!BL341+февраль!BL341+март!BL341+апрель!BL341+май!BL341+июнь!BL341+июль!BL341+август!BL341+сентябрь!BL341+октябрь!BL341+ноябрь!BL341+декабрь!BL341</f>
        <v>0</v>
      </c>
      <c r="BP341" s="36">
        <f>январь!BM341+февраль!BM341+март!BM341+апрель!BM341+май!BM341+июнь!BM341+июль!BM341+август!BM341+сентябрь!BM341+октябрь!BM341+ноябрь!BM341+декабрь!BM341</f>
        <v>0</v>
      </c>
      <c r="BQ341" s="36">
        <f>январь!BN341+февраль!BN341+март!BN341+апрель!BN341+май!BN341+июнь!BN341+июль!BN341+август!BN341+сентябрь!BN341+октябрь!BN341+ноябрь!BN341+декабрь!BN341</f>
        <v>0</v>
      </c>
      <c r="BR341" s="36">
        <f>январь!BO341+февраль!BO341+март!BO341+апрель!BO341+май!BO341+июнь!BO341+июль!BO341+август!BO341+сентябрь!BO341+октябрь!BO341+ноябрь!BO341+декабрь!BO341</f>
        <v>0</v>
      </c>
      <c r="BS341" s="29">
        <f>январь!BP341+февраль!BP341+март!BP341+апрель!BP341+май!BP341+июнь!BP341+июль!BP341+август!BP341+сентябрь!BP341+октябрь!BP341+ноябрь!BP341+декабрь!BP341</f>
        <v>0</v>
      </c>
      <c r="BT341" s="36">
        <f>январь!BQ341+февраль!BQ341+март!BQ341+апрель!BQ341+май!BQ341+июнь!BQ341+июль!BQ341+август!BQ341+сентябрь!BQ341+октябрь!BQ341+ноябрь!BQ341+декабрь!BQ341</f>
        <v>0</v>
      </c>
      <c r="BU341" s="29">
        <f>январь!BR341+февраль!BR341+март!BR341+апрель!BR341+май!BR341+июнь!BR341+июль!BR341+август!BR341+сентябрь!BR341+октябрь!BR341+ноябрь!BR341+декабрь!BR341</f>
        <v>0</v>
      </c>
      <c r="BV341" s="36">
        <f>январь!BS341+февраль!BS341+март!BS341+апрель!BS341+май!BS341+июнь!BS341+июль!BS341+август!BS341+сентябрь!BS341+октябрь!BS341+ноябрь!BS341+декабрь!BS341</f>
        <v>0</v>
      </c>
      <c r="BW341" s="36">
        <f>январь!BT341+февраль!BT341+март!BT341+апрель!BT341+май!BT341+июнь!BT341+июль!BT341+август!BT341+сентябрь!BT341+октябрь!BT341+ноябрь!BT341+декабрь!BT341</f>
        <v>0</v>
      </c>
      <c r="BX341" s="36">
        <f>январь!BU341+февраль!BU341+март!BU341+апрель!BU341+май!BU341+июнь!BU341+июль!BU341+август!BU341+сентябрь!BU341+октябрь!BU341+ноябрь!BU341+декабрь!BU341</f>
        <v>0</v>
      </c>
      <c r="BY341" s="36">
        <f>январь!BV341+февраль!BV341+март!BV341+апрель!BV341+май!BV341+июнь!BV341+июль!BV341+август!BV341+сентябрь!BV341+октябрь!BV341+ноябрь!BV341+декабрь!BV341</f>
        <v>0</v>
      </c>
      <c r="BZ341" s="77">
        <v>5</v>
      </c>
    </row>
    <row r="342" spans="1:78" x14ac:dyDescent="0.25">
      <c r="A342" s="16">
        <v>340</v>
      </c>
      <c r="B342" s="16">
        <v>1</v>
      </c>
      <c r="C342" s="37" t="s">
        <v>790</v>
      </c>
      <c r="D342" s="51">
        <v>57.635210782608688</v>
      </c>
      <c r="E342" s="25">
        <v>52.029350000000001</v>
      </c>
      <c r="F342" s="26">
        <f t="shared" si="15"/>
        <v>109.66456078260869</v>
      </c>
      <c r="G342" s="26">
        <f t="shared" si="16"/>
        <v>57.635210782608688</v>
      </c>
      <c r="H342" s="26">
        <f t="shared" si="17"/>
        <v>0</v>
      </c>
      <c r="I342" s="36">
        <f>январь!F342+февраль!F342+март!F342+апрель!F342+май!F342+июнь!F342+июль!F342+август!F342+сентябрь!F342+октябрь!F342+ноябрь!F342+декабрь!F342</f>
        <v>0</v>
      </c>
      <c r="J342" s="36">
        <f>январь!G342+февраль!G342+март!G342+апрель!G342+май!G342+июнь!G342+июль!G342+август!G342+сентябрь!G342+октябрь!G342+ноябрь!G342+декабрь!G342</f>
        <v>0</v>
      </c>
      <c r="K342" s="36">
        <f>январь!H342+февраль!H342+март!H342+апрель!H342+май!H342+июнь!H342+июль!H342+август!H342+сентябрь!H342+октябрь!H342+ноябрь!H342+декабрь!H342</f>
        <v>0</v>
      </c>
      <c r="L342" s="27">
        <f>январь!I342+февраль!I342+март!I342+апрель!I342+май!I342+июнь!I342+июль!I342+август!I342+сентябрь!I342+октябрь!I342+ноябрь!I342+декабрь!I342</f>
        <v>0</v>
      </c>
      <c r="M342" s="36">
        <f>январь!J342+февраль!J342+март!J342+апрель!J342+май!J342+июнь!J342+июль!J342+август!J342+сентябрь!J342+октябрь!J342+ноябрь!J342+декабрь!J342</f>
        <v>0</v>
      </c>
      <c r="N342" s="36">
        <f>январь!K342+февраль!K342+март!K342+апрель!K342+май!K342+июнь!K342+июль!K342+август!K342+сентябрь!K342+октябрь!K342+ноябрь!K342+декабрь!K342</f>
        <v>0</v>
      </c>
      <c r="O342" s="36">
        <f>январь!L342+февраль!L342+март!L342+апрель!L342+май!L342+июнь!L342+июль!L342+август!L342+сентябрь!L342+октябрь!L342+ноябрь!L342+декабрь!L342</f>
        <v>0</v>
      </c>
      <c r="P342" s="36">
        <f>январь!M342+февраль!M342+март!M342+апрель!M342+май!M342+июнь!M342+июль!M342+август!M342+сентябрь!M342+октябрь!M342+ноябрь!M342+декабрь!M342</f>
        <v>0</v>
      </c>
      <c r="Q342" s="36">
        <f>январь!N342+февраль!N342+март!N342+апрель!N342+май!N342+июнь!N342+июль!N342+август!N342+сентябрь!N342+октябрь!N342+ноябрь!N342+декабрь!N342</f>
        <v>0</v>
      </c>
      <c r="R342" s="29">
        <f>январь!O342+февраль!O342+март!O342+апрель!O342+май!O342+июнь!O342+июль!O342+август!O342+сентябрь!O342+октябрь!O342+ноябрь!O342+декабрь!O342</f>
        <v>0</v>
      </c>
      <c r="S342" s="36">
        <f>январь!P342+февраль!P342+март!P342+апрель!P342+май!P342+июнь!P342+июль!P342+август!P342+сентябрь!P342+октябрь!P342+ноябрь!P342+декабрь!P342</f>
        <v>0</v>
      </c>
      <c r="T342" s="29">
        <f>январь!Q342+февраль!Q342+март!Q342+апрель!Q342+май!Q342+июнь!Q342+июль!Q342+август!Q342+сентябрь!Q342+октябрь!Q342+ноябрь!Q342+декабрь!Q342</f>
        <v>0</v>
      </c>
      <c r="U342" s="36">
        <f>январь!R342+февраль!R342+март!R342+апрель!R342+май!R342+июнь!R342+июль!R342+август!R342+сентябрь!R342+октябрь!R342+ноябрь!R342+декабрь!R342</f>
        <v>0</v>
      </c>
      <c r="V342" s="36">
        <f>январь!S342+февраль!S342+март!S342+апрель!S342+май!S342+июнь!S342+июль!S342+август!S342+сентябрь!S342+октябрь!S342+ноябрь!S342+декабрь!S342</f>
        <v>0</v>
      </c>
      <c r="W342" s="36">
        <f>январь!T342+февраль!T342+март!T342+апрель!T342+май!T342+июнь!T342+июль!T342+август!T342+сентябрь!T342+октябрь!T342+ноябрь!T342+декабрь!T342</f>
        <v>0</v>
      </c>
      <c r="X342" s="36">
        <f>январь!U342+февраль!U342+март!U342+апрель!U342+май!U342+июнь!U342+июль!U342+август!U342+сентябрь!U342+октябрь!U342+ноябрь!U342+декабрь!U342</f>
        <v>0</v>
      </c>
      <c r="Y342" s="36">
        <f>январь!V342+февраль!V342+март!V342+апрель!V342+май!V342+июнь!V342+июль!V342+август!V342+сентябрь!V342+октябрь!V342+ноябрь!V342+декабрь!V342</f>
        <v>0</v>
      </c>
      <c r="Z342" s="36">
        <f>январь!W342+февраль!W342+март!W342+апрель!W342+май!W342+июнь!W342+июль!W342+август!W342+сентябрь!W342+октябрь!W342+ноябрь!W342+декабрь!W342</f>
        <v>0</v>
      </c>
      <c r="AA342" s="36">
        <f>январь!X342+февраль!X342+март!X342+апрель!X342+май!X342+июнь!X342+июль!X342+август!X342+сентябрь!X342+октябрь!X342+ноябрь!X342+декабрь!X342</f>
        <v>0</v>
      </c>
      <c r="AB342" s="29">
        <f>январь!Y342+февраль!Y342+март!Y342+апрель!Y342+май!Y342+июнь!Y342+июль!Y342+август!Y342+сентябрь!Y342+октябрь!Y342+ноябрь!Y342+декабрь!Y342</f>
        <v>0</v>
      </c>
      <c r="AC342" s="36">
        <f>январь!Z342+февраль!Z342+март!Z342+апрель!Z342+май!Z342+июнь!Z342+июль!Z342+август!Z342+сентябрь!Z342+октябрь!Z342+ноябрь!Z342+декабрь!Z342</f>
        <v>0</v>
      </c>
      <c r="AD342" s="66" t="str">
        <f>CONCATENATE(январь!AA342,$BZ$1,февраль!AA342,$BZ$1,март!AA342,$BZ$1,апрель!AA342,$BZ$1,май!AA342,$BZ$1,июнь!AA342,$BZ$1,июль!AA342,$BZ$1,август!AA342,$BZ$1,сентябрь!AA342,$BZ$1,октябрь!AA342,$BZ$1,ноябрь!AA342,$BZ$1,декабрь!AA342)</f>
        <v xml:space="preserve">           </v>
      </c>
      <c r="AE342" s="36">
        <f>январь!AB342+февраль!AB342+март!AB342+апрель!AB342+май!AB342+июнь!AB342+июль!AB342+август!AB342+сентябрь!AB342+октябрь!AB342+ноябрь!AB342+декабрь!AB342</f>
        <v>0</v>
      </c>
      <c r="AF342" s="36">
        <f>январь!AC342+февраль!AC342+март!AC342+апрель!AC342+май!AC342+июнь!AC342+июль!AC342+август!AC342+сентябрь!AC342+октябрь!AC342+ноябрь!AC342+декабрь!AC342</f>
        <v>0</v>
      </c>
      <c r="AG342" s="36">
        <f>январь!AD342+февраль!AD342+март!AD342+апрель!AD342+май!AD342+июнь!AD342+июль!AD342+август!AD342+сентябрь!AD342+октябрь!AD342+ноябрь!AD342+декабрь!AD342</f>
        <v>0</v>
      </c>
      <c r="AH342" s="36">
        <f>январь!AE342+февраль!AE342+март!AE342+апрель!AE342+май!AE342+июнь!AE342+июль!AE342+август!AE342+сентябрь!AE342+октябрь!AE342+ноябрь!AE342+декабрь!AE342</f>
        <v>0</v>
      </c>
      <c r="AI342" s="36">
        <f>январь!AF342+февраль!AF342+март!AF342+апрель!AF342+май!AF342+июнь!AF342+июль!AF342+август!AF342+сентябрь!AF342+октябрь!AF342+ноябрь!AF342+декабрь!AF342</f>
        <v>0</v>
      </c>
      <c r="AJ342" s="36">
        <f>январь!AG342+февраль!AG342+март!AG342+апрель!AG342+май!AG342+июнь!AG342+июль!AG342+август!AG342+сентябрь!AG342+октябрь!AG342+ноябрь!AG342+декабрь!AG342</f>
        <v>0</v>
      </c>
      <c r="AK342" s="29">
        <f>январь!AH342+февраль!AH342+март!AH342+апрель!AH342+май!AH342+июнь!AH342+июль!AH342+август!AH342+сентябрь!AH342+октябрь!AH342+ноябрь!AH342+декабрь!AH342</f>
        <v>0</v>
      </c>
      <c r="AL342" s="36">
        <f>январь!AI342+февраль!AI342+март!AI342+апрель!AI342+май!AI342+июнь!AI342+июль!AI342+август!AI342+сентябрь!AI342+октябрь!AI342+ноябрь!AI342+декабрь!AI342</f>
        <v>0</v>
      </c>
      <c r="AM342" s="29">
        <f>январь!AJ342+февраль!AJ342+март!AJ342+апрель!AJ342+май!AJ342+июнь!AJ342+июль!AJ342+август!AJ342+сентябрь!AJ342+октябрь!AJ342+ноябрь!AJ342+декабрь!AJ342</f>
        <v>0</v>
      </c>
      <c r="AN342" s="36">
        <f>январь!AK342+февраль!AK342+март!AK342+апрель!AK342+май!AK342+июнь!AK342+июль!AK342+август!AK342+сентябрь!AK342+октябрь!AK342+ноябрь!AK342+декабрь!AK342</f>
        <v>0</v>
      </c>
      <c r="AO342" s="36">
        <f>январь!AL342+февраль!AL342+март!AL342+апрель!AL342+май!AL342+июнь!AL342+июль!AL342+август!AL342+сентябрь!AL342+октябрь!AL342+ноябрь!AL342+декабрь!AL342</f>
        <v>0</v>
      </c>
      <c r="AP342" s="36">
        <f>январь!AM342+февраль!AM342+март!AM342+апрель!AM342+май!AM342+июнь!AM342+июль!AM342+август!AM342+сентябрь!AM342+октябрь!AM342+ноябрь!AM342+декабрь!AM342</f>
        <v>0</v>
      </c>
      <c r="AQ342" s="29">
        <f>январь!AN342+февраль!AN342+март!AN342+апрель!AN342+май!AN342+июнь!AN342+июль!AN342+август!AN342+сентябрь!AN342+октябрь!AN342+ноябрь!AN342+декабрь!AN342</f>
        <v>0</v>
      </c>
      <c r="AR342" s="36">
        <f>январь!AO342+февраль!AO342+март!AO342+апрель!AO342+май!AO342+июнь!AO342+июль!AO342+август!AO342+сентябрь!AO342+октябрь!AO342+ноябрь!AO342+декабрь!AO342</f>
        <v>0</v>
      </c>
      <c r="AS342" s="29">
        <f>январь!AP342+февраль!AP342+март!AP342+апрель!AP342+май!AP342+июнь!AP342+июль!AP342+август!AP342+сентябрь!AP342+октябрь!AP342+ноябрь!AP342+декабрь!AP342</f>
        <v>0</v>
      </c>
      <c r="AT342" s="36">
        <f>январь!AQ342+февраль!AQ342+март!AQ342+апрель!AQ342+май!AQ342+июнь!AQ342+июль!AQ342+август!AQ342+сентябрь!AQ342+октябрь!AQ342+ноябрь!AQ342+декабрь!AQ342</f>
        <v>0</v>
      </c>
      <c r="AU342" s="29">
        <f>январь!AR342+февраль!AR342+март!AR342+апрель!AR342+май!AR342+июнь!AR342+июль!AR342+август!AR342+сентябрь!AR342+октябрь!AR342+ноябрь!AR342+декабрь!AR342</f>
        <v>0</v>
      </c>
      <c r="AV342" s="36">
        <f>январь!AS342+февраль!AS342+март!AS342+апрель!AS342+май!AS342+июнь!AS342+июль!AS342+август!AS342+сентябрь!AS342+октябрь!AS342+ноябрь!AS342+декабрь!AS342</f>
        <v>0</v>
      </c>
      <c r="AW342" s="36">
        <f>январь!AT342+февраль!AT342+март!AT342+апрель!AT342+май!AT342+июнь!AT342+июль!AT342+август!AT342+сентябрь!AT342+октябрь!AT342+ноябрь!AT342+декабрь!AT342</f>
        <v>0</v>
      </c>
      <c r="AX342" s="36">
        <f>январь!AU342+февраль!AU342+март!AU342+апрель!AU342+май!AU342+июнь!AU342+июль!AU342+август!AU342+сентябрь!AU342+октябрь!AU342+ноябрь!AU342+декабрь!AU342</f>
        <v>0</v>
      </c>
      <c r="AY342" s="29">
        <f>январь!AV342+февраль!AV342+март!AV342+апрель!AV342+май!AV342+июнь!AV342+июль!AV342+август!AV342+сентябрь!AV342+октябрь!AV342+ноябрь!AV342+декабрь!AV342</f>
        <v>0</v>
      </c>
      <c r="AZ342" s="36">
        <f>январь!AW342+февраль!AW342+март!AW342+апрель!AW342+май!AW342+июнь!AW342+июль!AW342+август!AW342+сентябрь!AW342+октябрь!AW342+ноябрь!AW342+декабрь!AW342</f>
        <v>0</v>
      </c>
      <c r="BA342" s="36">
        <f>январь!AX342+февраль!AX342+март!AX342+апрель!AX342+май!AX342+июнь!AX342+июль!AX342+август!AX342+сентябрь!AX342+октябрь!AX342+ноябрь!AX342+декабрь!AX342</f>
        <v>0</v>
      </c>
      <c r="BB342" s="36">
        <f>январь!AY342+февраль!AY342+март!AY342+апрель!AY342+май!AY342+июнь!AY342+июль!AY342+август!AY342+сентябрь!AY342+октябрь!AY342+ноябрь!AY342+декабрь!AY342</f>
        <v>0</v>
      </c>
      <c r="BC342" s="29">
        <f>январь!AZ342+февраль!AZ342+март!AZ342+апрель!AZ342+май!AZ342+июнь!AZ342+июль!AZ342+август!AZ342+сентябрь!AZ342+октябрь!AZ342+ноябрь!AZ342+декабрь!AZ342</f>
        <v>0</v>
      </c>
      <c r="BD342" s="36">
        <f>январь!BA342+февраль!BA342+март!BA342+апрель!BA342+май!BA342+июнь!BA342+июль!BA342+август!BA342+сентябрь!BA342+октябрь!BA342+ноябрь!BA342+декабрь!BA342</f>
        <v>0</v>
      </c>
      <c r="BE342" s="36">
        <f>январь!BB342+февраль!BB342+март!BB342+апрель!BB342+май!BB342+июнь!BB342+июль!BB342+август!BB342+сентябрь!BB342+октябрь!BB342+ноябрь!BB342+декабрь!BB342</f>
        <v>0</v>
      </c>
      <c r="BF342" s="36">
        <f>январь!BC342+февраль!BC342+март!BC342+апрель!BC342+май!BC342+июнь!BC342+июль!BC342+август!BC342+сентябрь!BC342+октябрь!BC342+ноябрь!BC342+декабрь!BC342</f>
        <v>0</v>
      </c>
      <c r="BG342" s="36">
        <f>январь!BD342+февраль!BD342+март!BD342+апрель!BD342+май!BD342+июнь!BD342+июль!BD342+август!BD342+сентябрь!BD342+октябрь!BD342+ноябрь!BD342+декабрь!BD342</f>
        <v>0</v>
      </c>
      <c r="BH342" s="36">
        <f>январь!BE342+февраль!BE342+март!BE342+апрель!BE342+май!BE342+июнь!BE342+июль!BE342+август!BE342+сентябрь!BE342+октябрь!BE342+ноябрь!BE342+декабрь!BE342</f>
        <v>0</v>
      </c>
      <c r="BI342" s="36">
        <f>январь!BF342+февраль!BF342+март!BF342+апрель!BF342+май!BF342+июнь!BF342+июль!BF342+август!BF342+сентябрь!BF342+октябрь!BF342+ноябрь!BF342+декабрь!BF342</f>
        <v>0</v>
      </c>
      <c r="BJ342" s="36">
        <f>январь!BG342+февраль!BG342+март!BG342+апрель!BG342+май!BG342+июнь!BG342+июль!BG342+август!BG342+сентябрь!BG342+октябрь!BG342+ноябрь!BG342+декабрь!BG342</f>
        <v>0</v>
      </c>
      <c r="BK342" s="36">
        <f>январь!BH342+февраль!BH342+март!BH342+апрель!BH342+май!BH342+июнь!BH342+июль!BH342+август!BH342+сентябрь!BH342+октябрь!BH342+ноябрь!BH342+декабрь!BH342</f>
        <v>0</v>
      </c>
      <c r="BL342" s="36">
        <f>январь!BI342+февраль!BI342+март!BI342+апрель!BI342+май!BI342+июнь!BI342+июль!BI342+август!BI342+сентябрь!BI342+октябрь!BI342+ноябрь!BI342+декабрь!BI342</f>
        <v>0</v>
      </c>
      <c r="BM342" s="29">
        <f>январь!BJ342+февраль!BJ342+март!BJ342+апрель!BJ342+май!BJ342+июнь!BJ342+июль!BJ342+август!BJ342+сентябрь!BJ342+октябрь!BJ342+ноябрь!BJ342+декабрь!BJ342</f>
        <v>0</v>
      </c>
      <c r="BN342" s="36">
        <f>январь!BK342+февраль!BK342+март!BK342+апрель!BK342+май!BK342+июнь!BK342+июль!BK342+август!BK342+сентябрь!BK342+октябрь!BK342+ноябрь!BK342+декабрь!BK342</f>
        <v>0</v>
      </c>
      <c r="BO342" s="29">
        <f>январь!BL342+февраль!BL342+март!BL342+апрель!BL342+май!BL342+июнь!BL342+июль!BL342+август!BL342+сентябрь!BL342+октябрь!BL342+ноябрь!BL342+декабрь!BL342</f>
        <v>0</v>
      </c>
      <c r="BP342" s="36">
        <f>январь!BM342+февраль!BM342+март!BM342+апрель!BM342+май!BM342+июнь!BM342+июль!BM342+август!BM342+сентябрь!BM342+октябрь!BM342+ноябрь!BM342+декабрь!BM342</f>
        <v>0</v>
      </c>
      <c r="BQ342" s="36">
        <f>январь!BN342+февраль!BN342+март!BN342+апрель!BN342+май!BN342+июнь!BN342+июль!BN342+август!BN342+сентябрь!BN342+октябрь!BN342+ноябрь!BN342+декабрь!BN342</f>
        <v>0</v>
      </c>
      <c r="BR342" s="36">
        <f>январь!BO342+февраль!BO342+март!BO342+апрель!BO342+май!BO342+июнь!BO342+июль!BO342+август!BO342+сентябрь!BO342+октябрь!BO342+ноябрь!BO342+декабрь!BO342</f>
        <v>0</v>
      </c>
      <c r="BS342" s="29">
        <f>январь!BP342+февраль!BP342+март!BP342+апрель!BP342+май!BP342+июнь!BP342+июль!BP342+август!BP342+сентябрь!BP342+октябрь!BP342+ноябрь!BP342+декабрь!BP342</f>
        <v>0</v>
      </c>
      <c r="BT342" s="36">
        <f>январь!BQ342+февраль!BQ342+март!BQ342+апрель!BQ342+май!BQ342+июнь!BQ342+июль!BQ342+август!BQ342+сентябрь!BQ342+октябрь!BQ342+ноябрь!BQ342+декабрь!BQ342</f>
        <v>0</v>
      </c>
      <c r="BU342" s="29">
        <f>январь!BR342+февраль!BR342+март!BR342+апрель!BR342+май!BR342+июнь!BR342+июль!BR342+август!BR342+сентябрь!BR342+октябрь!BR342+ноябрь!BR342+декабрь!BR342</f>
        <v>0</v>
      </c>
      <c r="BV342" s="36">
        <f>январь!BS342+февраль!BS342+март!BS342+апрель!BS342+май!BS342+июнь!BS342+июль!BS342+август!BS342+сентябрь!BS342+октябрь!BS342+ноябрь!BS342+декабрь!BS342</f>
        <v>0</v>
      </c>
      <c r="BW342" s="36">
        <f>январь!BT342+февраль!BT342+март!BT342+апрель!BT342+май!BT342+июнь!BT342+июль!BT342+август!BT342+сентябрь!BT342+октябрь!BT342+ноябрь!BT342+декабрь!BT342</f>
        <v>0</v>
      </c>
      <c r="BX342" s="36">
        <f>январь!BU342+февраль!BU342+март!BU342+апрель!BU342+май!BU342+июнь!BU342+июль!BU342+август!BU342+сентябрь!BU342+октябрь!BU342+ноябрь!BU342+декабрь!BU342</f>
        <v>0</v>
      </c>
      <c r="BY342" s="36">
        <f>январь!BV342+февраль!BV342+март!BV342+апрель!BV342+май!BV342+июнь!BV342+июль!BV342+август!BV342+сентябрь!BV342+октябрь!BV342+ноябрь!BV342+декабрь!BV342</f>
        <v>0</v>
      </c>
      <c r="BZ342" s="77">
        <v>0</v>
      </c>
    </row>
    <row r="343" spans="1:78" x14ac:dyDescent="0.25">
      <c r="A343" s="16">
        <v>341</v>
      </c>
      <c r="B343" s="16">
        <v>1</v>
      </c>
      <c r="C343" s="37" t="s">
        <v>791</v>
      </c>
      <c r="D343" s="51">
        <v>46.355649874396143</v>
      </c>
      <c r="E343" s="25">
        <v>4.5835900000000009</v>
      </c>
      <c r="F343" s="26">
        <f t="shared" si="15"/>
        <v>50.939239874396144</v>
      </c>
      <c r="G343" s="26">
        <f t="shared" si="16"/>
        <v>46.355649874396143</v>
      </c>
      <c r="H343" s="26">
        <f t="shared" si="17"/>
        <v>0</v>
      </c>
      <c r="I343" s="36">
        <f>январь!F343+февраль!F343+март!F343+апрель!F343+май!F343+июнь!F343+июль!F343+август!F343+сентябрь!F343+октябрь!F343+ноябрь!F343+декабрь!F343</f>
        <v>0</v>
      </c>
      <c r="J343" s="36">
        <f>январь!G343+февраль!G343+март!G343+апрель!G343+май!G343+июнь!G343+июль!G343+август!G343+сентябрь!G343+октябрь!G343+ноябрь!G343+декабрь!G343</f>
        <v>0</v>
      </c>
      <c r="K343" s="36">
        <f>январь!H343+февраль!H343+март!H343+апрель!H343+май!H343+июнь!H343+июль!H343+август!H343+сентябрь!H343+октябрь!H343+ноябрь!H343+декабрь!H343</f>
        <v>0</v>
      </c>
      <c r="L343" s="27">
        <f>январь!I343+февраль!I343+март!I343+апрель!I343+май!I343+июнь!I343+июль!I343+август!I343+сентябрь!I343+октябрь!I343+ноябрь!I343+декабрь!I343</f>
        <v>0</v>
      </c>
      <c r="M343" s="36">
        <f>январь!J343+февраль!J343+март!J343+апрель!J343+май!J343+июнь!J343+июль!J343+август!J343+сентябрь!J343+октябрь!J343+ноябрь!J343+декабрь!J343</f>
        <v>0</v>
      </c>
      <c r="N343" s="36">
        <f>январь!K343+февраль!K343+март!K343+апрель!K343+май!K343+июнь!K343+июль!K343+август!K343+сентябрь!K343+октябрь!K343+ноябрь!K343+декабрь!K343</f>
        <v>0</v>
      </c>
      <c r="O343" s="36">
        <f>январь!L343+февраль!L343+март!L343+апрель!L343+май!L343+июнь!L343+июль!L343+август!L343+сентябрь!L343+октябрь!L343+ноябрь!L343+декабрь!L343</f>
        <v>0</v>
      </c>
      <c r="P343" s="36">
        <f>январь!M343+февраль!M343+март!M343+апрель!M343+май!M343+июнь!M343+июль!M343+август!M343+сентябрь!M343+октябрь!M343+ноябрь!M343+декабрь!M343</f>
        <v>0</v>
      </c>
      <c r="Q343" s="36">
        <f>январь!N343+февраль!N343+март!N343+апрель!N343+май!N343+июнь!N343+июль!N343+август!N343+сентябрь!N343+октябрь!N343+ноябрь!N343+декабрь!N343</f>
        <v>0</v>
      </c>
      <c r="R343" s="29">
        <f>январь!O343+февраль!O343+март!O343+апрель!O343+май!O343+июнь!O343+июль!O343+август!O343+сентябрь!O343+октябрь!O343+ноябрь!O343+декабрь!O343</f>
        <v>0</v>
      </c>
      <c r="S343" s="36">
        <f>январь!P343+февраль!P343+март!P343+апрель!P343+май!P343+июнь!P343+июль!P343+август!P343+сентябрь!P343+октябрь!P343+ноябрь!P343+декабрь!P343</f>
        <v>0</v>
      </c>
      <c r="T343" s="29">
        <f>январь!Q343+февраль!Q343+март!Q343+апрель!Q343+май!Q343+июнь!Q343+июль!Q343+август!Q343+сентябрь!Q343+октябрь!Q343+ноябрь!Q343+декабрь!Q343</f>
        <v>0</v>
      </c>
      <c r="U343" s="36">
        <f>январь!R343+февраль!R343+март!R343+апрель!R343+май!R343+июнь!R343+июль!R343+август!R343+сентябрь!R343+октябрь!R343+ноябрь!R343+декабрь!R343</f>
        <v>0</v>
      </c>
      <c r="V343" s="36">
        <f>январь!S343+февраль!S343+март!S343+апрель!S343+май!S343+июнь!S343+июль!S343+август!S343+сентябрь!S343+октябрь!S343+ноябрь!S343+декабрь!S343</f>
        <v>0</v>
      </c>
      <c r="W343" s="36">
        <f>январь!T343+февраль!T343+март!T343+апрель!T343+май!T343+июнь!T343+июль!T343+август!T343+сентябрь!T343+октябрь!T343+ноябрь!T343+декабрь!T343</f>
        <v>0</v>
      </c>
      <c r="X343" s="36">
        <f>январь!U343+февраль!U343+март!U343+апрель!U343+май!U343+июнь!U343+июль!U343+август!U343+сентябрь!U343+октябрь!U343+ноябрь!U343+декабрь!U343</f>
        <v>0</v>
      </c>
      <c r="Y343" s="36">
        <f>январь!V343+февраль!V343+март!V343+апрель!V343+май!V343+июнь!V343+июль!V343+август!V343+сентябрь!V343+октябрь!V343+ноябрь!V343+декабрь!V343</f>
        <v>0</v>
      </c>
      <c r="Z343" s="36">
        <f>январь!W343+февраль!W343+март!W343+апрель!W343+май!W343+июнь!W343+июль!W343+август!W343+сентябрь!W343+октябрь!W343+ноябрь!W343+декабрь!W343</f>
        <v>0</v>
      </c>
      <c r="AA343" s="36">
        <f>январь!X343+февраль!X343+март!X343+апрель!X343+май!X343+июнь!X343+июль!X343+август!X343+сентябрь!X343+октябрь!X343+ноябрь!X343+декабрь!X343</f>
        <v>0</v>
      </c>
      <c r="AB343" s="29">
        <f>январь!Y343+февраль!Y343+март!Y343+апрель!Y343+май!Y343+июнь!Y343+июль!Y343+август!Y343+сентябрь!Y343+октябрь!Y343+ноябрь!Y343+декабрь!Y343</f>
        <v>0</v>
      </c>
      <c r="AC343" s="36">
        <f>январь!Z343+февраль!Z343+март!Z343+апрель!Z343+май!Z343+июнь!Z343+июль!Z343+август!Z343+сентябрь!Z343+октябрь!Z343+ноябрь!Z343+декабрь!Z343</f>
        <v>0</v>
      </c>
      <c r="AD343" s="66" t="str">
        <f>CONCATENATE(январь!AA343,$BZ$1,февраль!AA343,$BZ$1,март!AA343,$BZ$1,апрель!AA343,$BZ$1,май!AA343,$BZ$1,июнь!AA343,$BZ$1,июль!AA343,$BZ$1,август!AA343,$BZ$1,сентябрь!AA343,$BZ$1,октябрь!AA343,$BZ$1,ноябрь!AA343,$BZ$1,декабрь!AA343)</f>
        <v xml:space="preserve">           </v>
      </c>
      <c r="AE343" s="36">
        <f>январь!AB343+февраль!AB343+март!AB343+апрель!AB343+май!AB343+июнь!AB343+июль!AB343+август!AB343+сентябрь!AB343+октябрь!AB343+ноябрь!AB343+декабрь!AB343</f>
        <v>0</v>
      </c>
      <c r="AF343" s="36">
        <f>январь!AC343+февраль!AC343+март!AC343+апрель!AC343+май!AC343+июнь!AC343+июль!AC343+август!AC343+сентябрь!AC343+октябрь!AC343+ноябрь!AC343+декабрь!AC343</f>
        <v>0</v>
      </c>
      <c r="AG343" s="36">
        <f>январь!AD343+февраль!AD343+март!AD343+апрель!AD343+май!AD343+июнь!AD343+июль!AD343+август!AD343+сентябрь!AD343+октябрь!AD343+ноябрь!AD343+декабрь!AD343</f>
        <v>0</v>
      </c>
      <c r="AH343" s="36">
        <f>январь!AE343+февраль!AE343+март!AE343+апрель!AE343+май!AE343+июнь!AE343+июль!AE343+август!AE343+сентябрь!AE343+октябрь!AE343+ноябрь!AE343+декабрь!AE343</f>
        <v>0</v>
      </c>
      <c r="AI343" s="36">
        <f>январь!AF343+февраль!AF343+март!AF343+апрель!AF343+май!AF343+июнь!AF343+июль!AF343+август!AF343+сентябрь!AF343+октябрь!AF343+ноябрь!AF343+декабрь!AF343</f>
        <v>0</v>
      </c>
      <c r="AJ343" s="36">
        <f>январь!AG343+февраль!AG343+март!AG343+апрель!AG343+май!AG343+июнь!AG343+июль!AG343+август!AG343+сентябрь!AG343+октябрь!AG343+ноябрь!AG343+декабрь!AG343</f>
        <v>0</v>
      </c>
      <c r="AK343" s="29">
        <f>январь!AH343+февраль!AH343+март!AH343+апрель!AH343+май!AH343+июнь!AH343+июль!AH343+август!AH343+сентябрь!AH343+октябрь!AH343+ноябрь!AH343+декабрь!AH343</f>
        <v>0</v>
      </c>
      <c r="AL343" s="36">
        <f>январь!AI343+февраль!AI343+март!AI343+апрель!AI343+май!AI343+июнь!AI343+июль!AI343+август!AI343+сентябрь!AI343+октябрь!AI343+ноябрь!AI343+декабрь!AI343</f>
        <v>0</v>
      </c>
      <c r="AM343" s="29">
        <f>январь!AJ343+февраль!AJ343+март!AJ343+апрель!AJ343+май!AJ343+июнь!AJ343+июль!AJ343+август!AJ343+сентябрь!AJ343+октябрь!AJ343+ноябрь!AJ343+декабрь!AJ343</f>
        <v>0</v>
      </c>
      <c r="AN343" s="36">
        <f>январь!AK343+февраль!AK343+март!AK343+апрель!AK343+май!AK343+июнь!AK343+июль!AK343+август!AK343+сентябрь!AK343+октябрь!AK343+ноябрь!AK343+декабрь!AK343</f>
        <v>0</v>
      </c>
      <c r="AO343" s="36">
        <f>январь!AL343+февраль!AL343+март!AL343+апрель!AL343+май!AL343+июнь!AL343+июль!AL343+август!AL343+сентябрь!AL343+октябрь!AL343+ноябрь!AL343+декабрь!AL343</f>
        <v>0</v>
      </c>
      <c r="AP343" s="36">
        <f>январь!AM343+февраль!AM343+март!AM343+апрель!AM343+май!AM343+июнь!AM343+июль!AM343+август!AM343+сентябрь!AM343+октябрь!AM343+ноябрь!AM343+декабрь!AM343</f>
        <v>0</v>
      </c>
      <c r="AQ343" s="29">
        <f>январь!AN343+февраль!AN343+март!AN343+апрель!AN343+май!AN343+июнь!AN343+июль!AN343+август!AN343+сентябрь!AN343+октябрь!AN343+ноябрь!AN343+декабрь!AN343</f>
        <v>0</v>
      </c>
      <c r="AR343" s="36">
        <f>январь!AO343+февраль!AO343+март!AO343+апрель!AO343+май!AO343+июнь!AO343+июль!AO343+август!AO343+сентябрь!AO343+октябрь!AO343+ноябрь!AO343+декабрь!AO343</f>
        <v>0</v>
      </c>
      <c r="AS343" s="29">
        <f>январь!AP343+февраль!AP343+март!AP343+апрель!AP343+май!AP343+июнь!AP343+июль!AP343+август!AP343+сентябрь!AP343+октябрь!AP343+ноябрь!AP343+декабрь!AP343</f>
        <v>0</v>
      </c>
      <c r="AT343" s="36">
        <f>январь!AQ343+февраль!AQ343+март!AQ343+апрель!AQ343+май!AQ343+июнь!AQ343+июль!AQ343+август!AQ343+сентябрь!AQ343+октябрь!AQ343+ноябрь!AQ343+декабрь!AQ343</f>
        <v>0</v>
      </c>
      <c r="AU343" s="29">
        <f>январь!AR343+февраль!AR343+март!AR343+апрель!AR343+май!AR343+июнь!AR343+июль!AR343+август!AR343+сентябрь!AR343+октябрь!AR343+ноябрь!AR343+декабрь!AR343</f>
        <v>0</v>
      </c>
      <c r="AV343" s="36">
        <f>январь!AS343+февраль!AS343+март!AS343+апрель!AS343+май!AS343+июнь!AS343+июль!AS343+август!AS343+сентябрь!AS343+октябрь!AS343+ноябрь!AS343+декабрь!AS343</f>
        <v>0</v>
      </c>
      <c r="AW343" s="36">
        <f>январь!AT343+февраль!AT343+март!AT343+апрель!AT343+май!AT343+июнь!AT343+июль!AT343+август!AT343+сентябрь!AT343+октябрь!AT343+ноябрь!AT343+декабрь!AT343</f>
        <v>0</v>
      </c>
      <c r="AX343" s="36">
        <f>январь!AU343+февраль!AU343+март!AU343+апрель!AU343+май!AU343+июнь!AU343+июль!AU343+август!AU343+сентябрь!AU343+октябрь!AU343+ноябрь!AU343+декабрь!AU343</f>
        <v>0</v>
      </c>
      <c r="AY343" s="29">
        <f>январь!AV343+февраль!AV343+март!AV343+апрель!AV343+май!AV343+июнь!AV343+июль!AV343+август!AV343+сентябрь!AV343+октябрь!AV343+ноябрь!AV343+декабрь!AV343</f>
        <v>0</v>
      </c>
      <c r="AZ343" s="36">
        <f>январь!AW343+февраль!AW343+март!AW343+апрель!AW343+май!AW343+июнь!AW343+июль!AW343+август!AW343+сентябрь!AW343+октябрь!AW343+ноябрь!AW343+декабрь!AW343</f>
        <v>0</v>
      </c>
      <c r="BA343" s="36">
        <f>январь!AX343+февраль!AX343+март!AX343+апрель!AX343+май!AX343+июнь!AX343+июль!AX343+август!AX343+сентябрь!AX343+октябрь!AX343+ноябрь!AX343+декабрь!AX343</f>
        <v>0</v>
      </c>
      <c r="BB343" s="36">
        <f>январь!AY343+февраль!AY343+март!AY343+апрель!AY343+май!AY343+июнь!AY343+июль!AY343+август!AY343+сентябрь!AY343+октябрь!AY343+ноябрь!AY343+декабрь!AY343</f>
        <v>0</v>
      </c>
      <c r="BC343" s="29">
        <f>январь!AZ343+февраль!AZ343+март!AZ343+апрель!AZ343+май!AZ343+июнь!AZ343+июль!AZ343+август!AZ343+сентябрь!AZ343+октябрь!AZ343+ноябрь!AZ343+декабрь!AZ343</f>
        <v>0</v>
      </c>
      <c r="BD343" s="36">
        <f>январь!BA343+февраль!BA343+март!BA343+апрель!BA343+май!BA343+июнь!BA343+июль!BA343+август!BA343+сентябрь!BA343+октябрь!BA343+ноябрь!BA343+декабрь!BA343</f>
        <v>0</v>
      </c>
      <c r="BE343" s="36">
        <f>январь!BB343+февраль!BB343+март!BB343+апрель!BB343+май!BB343+июнь!BB343+июль!BB343+август!BB343+сентябрь!BB343+октябрь!BB343+ноябрь!BB343+декабрь!BB343</f>
        <v>0</v>
      </c>
      <c r="BF343" s="36">
        <f>январь!BC343+февраль!BC343+март!BC343+апрель!BC343+май!BC343+июнь!BC343+июль!BC343+август!BC343+сентябрь!BC343+октябрь!BC343+ноябрь!BC343+декабрь!BC343</f>
        <v>0</v>
      </c>
      <c r="BG343" s="36">
        <f>январь!BD343+февраль!BD343+март!BD343+апрель!BD343+май!BD343+июнь!BD343+июль!BD343+август!BD343+сентябрь!BD343+октябрь!BD343+ноябрь!BD343+декабрь!BD343</f>
        <v>0</v>
      </c>
      <c r="BH343" s="36">
        <f>январь!BE343+февраль!BE343+март!BE343+апрель!BE343+май!BE343+июнь!BE343+июль!BE343+август!BE343+сентябрь!BE343+октябрь!BE343+ноябрь!BE343+декабрь!BE343</f>
        <v>0</v>
      </c>
      <c r="BI343" s="36">
        <f>январь!BF343+февраль!BF343+март!BF343+апрель!BF343+май!BF343+июнь!BF343+июль!BF343+август!BF343+сентябрь!BF343+октябрь!BF343+ноябрь!BF343+декабрь!BF343</f>
        <v>0</v>
      </c>
      <c r="BJ343" s="36">
        <f>январь!BG343+февраль!BG343+март!BG343+апрель!BG343+май!BG343+июнь!BG343+июль!BG343+август!BG343+сентябрь!BG343+октябрь!BG343+ноябрь!BG343+декабрь!BG343</f>
        <v>0</v>
      </c>
      <c r="BK343" s="36">
        <f>январь!BH343+февраль!BH343+март!BH343+апрель!BH343+май!BH343+июнь!BH343+июль!BH343+август!BH343+сентябрь!BH343+октябрь!BH343+ноябрь!BH343+декабрь!BH343</f>
        <v>0</v>
      </c>
      <c r="BL343" s="36">
        <f>январь!BI343+февраль!BI343+март!BI343+апрель!BI343+май!BI343+июнь!BI343+июль!BI343+август!BI343+сентябрь!BI343+октябрь!BI343+ноябрь!BI343+декабрь!BI343</f>
        <v>0</v>
      </c>
      <c r="BM343" s="29">
        <f>январь!BJ343+февраль!BJ343+март!BJ343+апрель!BJ343+май!BJ343+июнь!BJ343+июль!BJ343+август!BJ343+сентябрь!BJ343+октябрь!BJ343+ноябрь!BJ343+декабрь!BJ343</f>
        <v>0</v>
      </c>
      <c r="BN343" s="36">
        <f>январь!BK343+февраль!BK343+март!BK343+апрель!BK343+май!BK343+июнь!BK343+июль!BK343+август!BK343+сентябрь!BK343+октябрь!BK343+ноябрь!BK343+декабрь!BK343</f>
        <v>0</v>
      </c>
      <c r="BO343" s="29">
        <f>январь!BL343+февраль!BL343+март!BL343+апрель!BL343+май!BL343+июнь!BL343+июль!BL343+август!BL343+сентябрь!BL343+октябрь!BL343+ноябрь!BL343+декабрь!BL343</f>
        <v>0</v>
      </c>
      <c r="BP343" s="36">
        <f>январь!BM343+февраль!BM343+март!BM343+апрель!BM343+май!BM343+июнь!BM343+июль!BM343+август!BM343+сентябрь!BM343+октябрь!BM343+ноябрь!BM343+декабрь!BM343</f>
        <v>0</v>
      </c>
      <c r="BQ343" s="36">
        <f>январь!BN343+февраль!BN343+март!BN343+апрель!BN343+май!BN343+июнь!BN343+июль!BN343+август!BN343+сентябрь!BN343+октябрь!BN343+ноябрь!BN343+декабрь!BN343</f>
        <v>0</v>
      </c>
      <c r="BR343" s="36">
        <f>январь!BO343+февраль!BO343+март!BO343+апрель!BO343+май!BO343+июнь!BO343+июль!BO343+август!BO343+сентябрь!BO343+октябрь!BO343+ноябрь!BO343+декабрь!BO343</f>
        <v>0</v>
      </c>
      <c r="BS343" s="29">
        <f>январь!BP343+февраль!BP343+март!BP343+апрель!BP343+май!BP343+июнь!BP343+июль!BP343+август!BP343+сентябрь!BP343+октябрь!BP343+ноябрь!BP343+декабрь!BP343</f>
        <v>0</v>
      </c>
      <c r="BT343" s="36">
        <f>январь!BQ343+февраль!BQ343+март!BQ343+апрель!BQ343+май!BQ343+июнь!BQ343+июль!BQ343+август!BQ343+сентябрь!BQ343+октябрь!BQ343+ноябрь!BQ343+декабрь!BQ343</f>
        <v>0</v>
      </c>
      <c r="BU343" s="29">
        <f>январь!BR343+февраль!BR343+март!BR343+апрель!BR343+май!BR343+июнь!BR343+июль!BR343+август!BR343+сентябрь!BR343+октябрь!BR343+ноябрь!BR343+декабрь!BR343</f>
        <v>0</v>
      </c>
      <c r="BV343" s="36">
        <f>январь!BS343+февраль!BS343+март!BS343+апрель!BS343+май!BS343+июнь!BS343+июль!BS343+август!BS343+сентябрь!BS343+октябрь!BS343+ноябрь!BS343+декабрь!BS343</f>
        <v>0</v>
      </c>
      <c r="BW343" s="36">
        <f>январь!BT343+февраль!BT343+март!BT343+апрель!BT343+май!BT343+июнь!BT343+июль!BT343+август!BT343+сентябрь!BT343+октябрь!BT343+ноябрь!BT343+декабрь!BT343</f>
        <v>0</v>
      </c>
      <c r="BX343" s="36">
        <f>январь!BU343+февраль!BU343+март!BU343+апрель!BU343+май!BU343+июнь!BU343+июль!BU343+август!BU343+сентябрь!BU343+октябрь!BU343+ноябрь!BU343+декабрь!BU343</f>
        <v>0</v>
      </c>
      <c r="BY343" s="36">
        <f>январь!BV343+февраль!BV343+март!BV343+апрель!BV343+май!BV343+июнь!BV343+июль!BV343+август!BV343+сентябрь!BV343+октябрь!BV343+ноябрь!BV343+декабрь!BV343</f>
        <v>0</v>
      </c>
      <c r="BZ343" s="77">
        <v>0</v>
      </c>
    </row>
    <row r="344" spans="1:78" x14ac:dyDescent="0.25">
      <c r="A344" s="16">
        <v>342</v>
      </c>
      <c r="B344" s="16">
        <v>1</v>
      </c>
      <c r="C344" s="37" t="s">
        <v>792</v>
      </c>
      <c r="D344" s="51">
        <v>204.14053472463763</v>
      </c>
      <c r="E344" s="25">
        <v>87.915304000000035</v>
      </c>
      <c r="F344" s="26">
        <f t="shared" si="15"/>
        <v>195.08583872463768</v>
      </c>
      <c r="G344" s="26">
        <f t="shared" si="16"/>
        <v>107.17053472463763</v>
      </c>
      <c r="H344" s="26">
        <f t="shared" si="17"/>
        <v>96.97</v>
      </c>
      <c r="I344" s="36">
        <f>январь!F344+февраль!F344+март!F344+апрель!F344+май!F344+июнь!F344+июль!F344+август!F344+сентябрь!F344+октябрь!F344+ноябрь!F344+декабрь!F344</f>
        <v>0</v>
      </c>
      <c r="J344" s="36">
        <f>январь!G344+февраль!G344+март!G344+апрель!G344+май!G344+июнь!G344+июль!G344+август!G344+сентябрь!G344+октябрь!G344+ноябрь!G344+декабрь!G344</f>
        <v>0</v>
      </c>
      <c r="K344" s="36">
        <f>январь!H344+февраль!H344+март!H344+апрель!H344+май!H344+июнь!H344+июль!H344+август!H344+сентябрь!H344+октябрь!H344+ноябрь!H344+декабрь!H344</f>
        <v>0</v>
      </c>
      <c r="L344" s="27">
        <f>январь!I344+февраль!I344+март!I344+апрель!I344+май!I344+июнь!I344+июль!I344+август!I344+сентябрь!I344+октябрь!I344+ноябрь!I344+декабрь!I344</f>
        <v>0</v>
      </c>
      <c r="M344" s="36">
        <f>январь!J344+февраль!J344+март!J344+апрель!J344+май!J344+июнь!J344+июль!J344+август!J344+сентябрь!J344+октябрь!J344+ноябрь!J344+декабрь!J344</f>
        <v>0</v>
      </c>
      <c r="N344" s="36">
        <f>январь!K344+февраль!K344+март!K344+апрель!K344+май!K344+июнь!K344+июль!K344+август!K344+сентябрь!K344+октябрь!K344+ноябрь!K344+декабрь!K344</f>
        <v>0</v>
      </c>
      <c r="O344" s="36">
        <f>январь!L344+февраль!L344+март!L344+апрель!L344+май!L344+июнь!L344+июль!L344+август!L344+сентябрь!L344+октябрь!L344+ноябрь!L344+декабрь!L344</f>
        <v>0</v>
      </c>
      <c r="P344" s="36">
        <f>январь!M344+февраль!M344+март!M344+апрель!M344+май!M344+июнь!M344+июль!M344+август!M344+сентябрь!M344+октябрь!M344+ноябрь!M344+декабрь!M344</f>
        <v>0</v>
      </c>
      <c r="Q344" s="36">
        <f>январь!N344+февраль!N344+март!N344+апрель!N344+май!N344+июнь!N344+июль!N344+август!N344+сентябрь!N344+октябрь!N344+ноябрь!N344+декабрь!N344</f>
        <v>0</v>
      </c>
      <c r="R344" s="29">
        <f>январь!O344+февраль!O344+март!O344+апрель!O344+май!O344+июнь!O344+июль!O344+август!O344+сентябрь!O344+октябрь!O344+ноябрь!O344+декабрь!O344</f>
        <v>0</v>
      </c>
      <c r="S344" s="36">
        <f>январь!P344+февраль!P344+март!P344+апрель!P344+май!P344+июнь!P344+июль!P344+август!P344+сентябрь!P344+октябрь!P344+ноябрь!P344+декабрь!P344</f>
        <v>0</v>
      </c>
      <c r="T344" s="29">
        <f>январь!Q344+февраль!Q344+март!Q344+апрель!Q344+май!Q344+июнь!Q344+июль!Q344+август!Q344+сентябрь!Q344+октябрь!Q344+ноябрь!Q344+декабрь!Q344</f>
        <v>0</v>
      </c>
      <c r="U344" s="36">
        <f>январь!R344+февраль!R344+март!R344+апрель!R344+май!R344+июнь!R344+июль!R344+август!R344+сентябрь!R344+октябрь!R344+ноябрь!R344+декабрь!R344</f>
        <v>0</v>
      </c>
      <c r="V344" s="36">
        <f>январь!S344+февраль!S344+март!S344+апрель!S344+май!S344+июнь!S344+июль!S344+август!S344+сентябрь!S344+октябрь!S344+ноябрь!S344+декабрь!S344</f>
        <v>0</v>
      </c>
      <c r="W344" s="36">
        <f>январь!T344+февраль!T344+март!T344+апрель!T344+май!T344+июнь!T344+июль!T344+август!T344+сентябрь!T344+октябрь!T344+ноябрь!T344+декабрь!T344</f>
        <v>0</v>
      </c>
      <c r="X344" s="36">
        <f>январь!U344+февраль!U344+март!U344+апрель!U344+май!U344+июнь!U344+июль!U344+август!U344+сентябрь!U344+октябрь!U344+ноябрь!U344+декабрь!U344</f>
        <v>3.9E-2</v>
      </c>
      <c r="Y344" s="36">
        <f>январь!V344+февраль!V344+март!V344+апрель!V344+май!V344+июнь!V344+июль!V344+август!V344+сентябрь!V344+октябрь!V344+ноябрь!V344+декабрь!V344</f>
        <v>87.997</v>
      </c>
      <c r="Z344" s="36">
        <f>январь!W344+февраль!W344+март!W344+апрель!W344+май!W344+июнь!W344+июль!W344+август!W344+сентябрь!W344+октябрь!W344+ноябрь!W344+декабрь!W344</f>
        <v>0</v>
      </c>
      <c r="AA344" s="36">
        <f>январь!X344+февраль!X344+март!X344+апрель!X344+май!X344+июнь!X344+июль!X344+август!X344+сентябрь!X344+октябрь!X344+ноябрь!X344+декабрь!X344</f>
        <v>0</v>
      </c>
      <c r="AB344" s="29">
        <f>январь!Y344+февраль!Y344+март!Y344+апрель!Y344+май!Y344+июнь!Y344+июль!Y344+август!Y344+сентябрь!Y344+октябрь!Y344+ноябрь!Y344+декабрь!Y344</f>
        <v>0</v>
      </c>
      <c r="AC344" s="36">
        <f>январь!Z344+февраль!Z344+март!Z344+апрель!Z344+май!Z344+июнь!Z344+июль!Z344+август!Z344+сентябрь!Z344+октябрь!Z344+ноябрь!Z344+декабрь!Z344</f>
        <v>0</v>
      </c>
      <c r="AD344" s="66" t="str">
        <f>CONCATENATE(январь!AA344,$BZ$1,февраль!AA344,$BZ$1,март!AA344,$BZ$1,апрель!AA344,$BZ$1,май!AA344,$BZ$1,июнь!AA344,$BZ$1,июль!AA344,$BZ$1,август!AA344,$BZ$1,сентябрь!AA344,$BZ$1,октябрь!AA344,$BZ$1,ноябрь!AA344,$BZ$1,декабрь!AA344)</f>
        <v xml:space="preserve">           </v>
      </c>
      <c r="AE344" s="36">
        <f>январь!AB344+февраль!AB344+март!AB344+апрель!AB344+май!AB344+июнь!AB344+июль!AB344+август!AB344+сентябрь!AB344+октябрь!AB344+ноябрь!AB344+декабрь!AB344</f>
        <v>0</v>
      </c>
      <c r="AF344" s="36">
        <f>январь!AC344+февраль!AC344+март!AC344+апрель!AC344+май!AC344+июнь!AC344+июль!AC344+август!AC344+сентябрь!AC344+октябрь!AC344+ноябрь!AC344+декабрь!AC344</f>
        <v>0</v>
      </c>
      <c r="AG344" s="36">
        <f>январь!AD344+февраль!AD344+март!AD344+апрель!AD344+май!AD344+июнь!AD344+июль!AD344+август!AD344+сентябрь!AD344+октябрь!AD344+ноябрь!AD344+декабрь!AD344</f>
        <v>0</v>
      </c>
      <c r="AH344" s="36">
        <f>январь!AE344+февраль!AE344+март!AE344+апрель!AE344+май!AE344+июнь!AE344+июль!AE344+август!AE344+сентябрь!AE344+октябрь!AE344+ноябрь!AE344+декабрь!AE344</f>
        <v>0</v>
      </c>
      <c r="AI344" s="36">
        <f>январь!AF344+февраль!AF344+март!AF344+апрель!AF344+май!AF344+июнь!AF344+июль!AF344+август!AF344+сентябрь!AF344+октябрь!AF344+ноябрь!AF344+декабрь!AF344</f>
        <v>0</v>
      </c>
      <c r="AJ344" s="36">
        <f>январь!AG344+февраль!AG344+март!AG344+апрель!AG344+май!AG344+июнь!AG344+июль!AG344+август!AG344+сентябрь!AG344+октябрь!AG344+ноябрь!AG344+декабрь!AG344</f>
        <v>0</v>
      </c>
      <c r="AK344" s="29">
        <f>январь!AH344+февраль!AH344+март!AH344+апрель!AH344+май!AH344+июнь!AH344+июль!AH344+август!AH344+сентябрь!AH344+октябрь!AH344+ноябрь!AH344+декабрь!AH344</f>
        <v>3</v>
      </c>
      <c r="AL344" s="36">
        <f>январь!AI344+февраль!AI344+март!AI344+апрель!AI344+май!AI344+июнь!AI344+июль!AI344+август!AI344+сентябрь!AI344+октябрь!AI344+ноябрь!AI344+декабрь!AI344</f>
        <v>2.2309999999999999</v>
      </c>
      <c r="AM344" s="29">
        <f>январь!AJ344+февраль!AJ344+март!AJ344+апрель!AJ344+май!AJ344+июнь!AJ344+июль!AJ344+август!AJ344+сентябрь!AJ344+октябрь!AJ344+ноябрь!AJ344+декабрь!AJ344</f>
        <v>0</v>
      </c>
      <c r="AN344" s="36">
        <f>январь!AK344+февраль!AK344+март!AK344+апрель!AK344+май!AK344+июнь!AK344+июль!AK344+август!AK344+сентябрь!AK344+октябрь!AK344+ноябрь!AK344+декабрь!AK344</f>
        <v>0</v>
      </c>
      <c r="AO344" s="36">
        <f>январь!AL344+февраль!AL344+март!AL344+апрель!AL344+май!AL344+июнь!AL344+июль!AL344+август!AL344+сентябрь!AL344+октябрь!AL344+ноябрь!AL344+декабрь!AL344</f>
        <v>0</v>
      </c>
      <c r="AP344" s="36">
        <f>январь!AM344+февраль!AM344+март!AM344+апрель!AM344+май!AM344+июнь!AM344+июль!AM344+август!AM344+сентябрь!AM344+октябрь!AM344+ноябрь!AM344+декабрь!AM344</f>
        <v>0</v>
      </c>
      <c r="AQ344" s="29">
        <f>январь!AN344+февраль!AN344+март!AN344+апрель!AN344+май!AN344+июнь!AN344+июль!AN344+август!AN344+сентябрь!AN344+октябрь!AN344+ноябрь!AN344+декабрь!AN344</f>
        <v>0</v>
      </c>
      <c r="AR344" s="36">
        <f>январь!AO344+февраль!AO344+март!AO344+апрель!AO344+май!AO344+июнь!AO344+июль!AO344+август!AO344+сентябрь!AO344+октябрь!AO344+ноябрь!AO344+декабрь!AO344</f>
        <v>0</v>
      </c>
      <c r="AS344" s="29">
        <f>январь!AP344+февраль!AP344+март!AP344+апрель!AP344+май!AP344+июнь!AP344+июль!AP344+август!AP344+сентябрь!AP344+октябрь!AP344+ноябрь!AP344+декабрь!AP344</f>
        <v>0</v>
      </c>
      <c r="AT344" s="36">
        <f>январь!AQ344+февраль!AQ344+март!AQ344+апрель!AQ344+май!AQ344+июнь!AQ344+июль!AQ344+август!AQ344+сентябрь!AQ344+октябрь!AQ344+ноябрь!AQ344+декабрь!AQ344</f>
        <v>0</v>
      </c>
      <c r="AU344" s="29">
        <f>январь!AR344+февраль!AR344+март!AR344+апрель!AR344+май!AR344+июнь!AR344+июль!AR344+август!AR344+сентябрь!AR344+октябрь!AR344+ноябрь!AR344+декабрь!AR344</f>
        <v>0</v>
      </c>
      <c r="AV344" s="36">
        <f>январь!AS344+февраль!AS344+март!AS344+апрель!AS344+май!AS344+июнь!AS344+июль!AS344+август!AS344+сентябрь!AS344+октябрь!AS344+ноябрь!AS344+декабрь!AS344</f>
        <v>0</v>
      </c>
      <c r="AW344" s="36">
        <f>январь!AT344+февраль!AT344+март!AT344+апрель!AT344+май!AT344+июнь!AT344+июль!AT344+август!AT344+сентябрь!AT344+октябрь!AT344+ноябрь!AT344+декабрь!AT344</f>
        <v>0</v>
      </c>
      <c r="AX344" s="36">
        <f>январь!AU344+февраль!AU344+март!AU344+апрель!AU344+май!AU344+июнь!AU344+июль!AU344+август!AU344+сентябрь!AU344+октябрь!AU344+ноябрь!AU344+декабрь!AU344</f>
        <v>0</v>
      </c>
      <c r="AY344" s="29">
        <f>январь!AV344+февраль!AV344+март!AV344+апрель!AV344+май!AV344+июнь!AV344+июль!AV344+август!AV344+сентябрь!AV344+октябрь!AV344+ноябрь!AV344+декабрь!AV344</f>
        <v>0</v>
      </c>
      <c r="AZ344" s="36">
        <f>январь!AW344+февраль!AW344+март!AW344+апрель!AW344+май!AW344+июнь!AW344+июль!AW344+август!AW344+сентябрь!AW344+октябрь!AW344+ноябрь!AW344+декабрь!AW344</f>
        <v>0</v>
      </c>
      <c r="BA344" s="36">
        <f>январь!AX344+февраль!AX344+март!AX344+апрель!AX344+май!AX344+июнь!AX344+июль!AX344+август!AX344+сентябрь!AX344+октябрь!AX344+ноябрь!AX344+декабрь!AX344</f>
        <v>0</v>
      </c>
      <c r="BB344" s="36">
        <f>январь!AY344+февраль!AY344+март!AY344+апрель!AY344+май!AY344+июнь!AY344+июль!AY344+август!AY344+сентябрь!AY344+октябрь!AY344+ноябрь!AY344+декабрь!AY344</f>
        <v>0</v>
      </c>
      <c r="BC344" s="29">
        <f>январь!AZ344+февраль!AZ344+март!AZ344+апрель!AZ344+май!AZ344+июнь!AZ344+июль!AZ344+август!AZ344+сентябрь!AZ344+октябрь!AZ344+ноябрь!AZ344+декабрь!AZ344</f>
        <v>0</v>
      </c>
      <c r="BD344" s="36">
        <f>январь!BA344+февраль!BA344+март!BA344+апрель!BA344+май!BA344+июнь!BA344+июль!BA344+август!BA344+сентябрь!BA344+октябрь!BA344+ноябрь!BA344+декабрь!BA344</f>
        <v>0</v>
      </c>
      <c r="BE344" s="36">
        <f>январь!BB344+февраль!BB344+март!BB344+апрель!BB344+май!BB344+июнь!BB344+июль!BB344+август!BB344+сентябрь!BB344+октябрь!BB344+ноябрь!BB344+декабрь!BB344</f>
        <v>0</v>
      </c>
      <c r="BF344" s="36">
        <f>январь!BC344+февраль!BC344+март!BC344+апрель!BC344+май!BC344+июнь!BC344+июль!BC344+август!BC344+сентябрь!BC344+октябрь!BC344+ноябрь!BC344+декабрь!BC344</f>
        <v>0</v>
      </c>
      <c r="BG344" s="36">
        <f>январь!BD344+февраль!BD344+март!BD344+апрель!BD344+май!BD344+июнь!BD344+июль!BD344+август!BD344+сентябрь!BD344+октябрь!BD344+ноябрь!BD344+декабрь!BD344</f>
        <v>0</v>
      </c>
      <c r="BH344" s="36">
        <f>январь!BE344+февраль!BE344+март!BE344+апрель!BE344+май!BE344+июнь!BE344+июль!BE344+август!BE344+сентябрь!BE344+октябрь!BE344+ноябрь!BE344+декабрь!BE344</f>
        <v>0</v>
      </c>
      <c r="BI344" s="36">
        <f>январь!BF344+февраль!BF344+март!BF344+апрель!BF344+май!BF344+июнь!BF344+июль!BF344+август!BF344+сентябрь!BF344+октябрь!BF344+ноябрь!BF344+декабрь!BF344</f>
        <v>4.0000000000000001E-3</v>
      </c>
      <c r="BJ344" s="36">
        <f>январь!BG344+февраль!BG344+март!BG344+апрель!BG344+май!BG344+июнь!BG344+июль!BG344+август!BG344+сентябрь!BG344+октябрь!BG344+ноябрь!BG344+декабрь!BG344</f>
        <v>4.327</v>
      </c>
      <c r="BK344" s="36">
        <f>январь!BH344+февраль!BH344+март!BH344+апрель!BH344+май!BH344+июнь!BH344+июль!BH344+август!BH344+сентябрь!BH344+октябрь!BH344+ноябрь!BH344+декабрь!BH344</f>
        <v>0</v>
      </c>
      <c r="BL344" s="36">
        <f>январь!BI344+февраль!BI344+март!BI344+апрель!BI344+май!BI344+июнь!BI344+июль!BI344+август!BI344+сентябрь!BI344+октябрь!BI344+ноябрь!BI344+декабрь!BI344</f>
        <v>0</v>
      </c>
      <c r="BM344" s="29">
        <f>январь!BJ344+февраль!BJ344+март!BJ344+апрель!BJ344+май!BJ344+июнь!BJ344+июль!BJ344+август!BJ344+сентябрь!BJ344+октябрь!BJ344+ноябрь!BJ344+декабрь!BJ344</f>
        <v>0</v>
      </c>
      <c r="BN344" s="36">
        <f>январь!BK344+февраль!BK344+март!BK344+апрель!BK344+май!BK344+июнь!BK344+июль!BK344+август!BK344+сентябрь!BK344+октябрь!BK344+ноябрь!BK344+декабрь!BK344</f>
        <v>0</v>
      </c>
      <c r="BO344" s="29">
        <f>январь!BL344+февраль!BL344+март!BL344+апрель!BL344+май!BL344+июнь!BL344+июль!BL344+август!BL344+сентябрь!BL344+октябрь!BL344+ноябрь!BL344+декабрь!BL344</f>
        <v>5</v>
      </c>
      <c r="BP344" s="36">
        <f>январь!BM344+февраль!BM344+март!BM344+апрель!BM344+май!BM344+июнь!BM344+июль!BM344+август!BM344+сентябрь!BM344+октябрь!BM344+ноябрь!BM344+декабрь!BM344</f>
        <v>2.415</v>
      </c>
      <c r="BQ344" s="36">
        <f>январь!BN344+февраль!BN344+март!BN344+апрель!BN344+май!BN344+июнь!BN344+июль!BN344+август!BN344+сентябрь!BN344+октябрь!BN344+ноябрь!BN344+декабрь!BN344</f>
        <v>0</v>
      </c>
      <c r="BR344" s="36">
        <f>январь!BO344+февраль!BO344+март!BO344+апрель!BO344+май!BO344+июнь!BO344+июль!BO344+август!BO344+сентябрь!BO344+октябрь!BO344+ноябрь!BO344+декабрь!BO344</f>
        <v>0</v>
      </c>
      <c r="BS344" s="29">
        <f>январь!BP344+февраль!BP344+март!BP344+апрель!BP344+май!BP344+июнь!BP344+июль!BP344+август!BP344+сентябрь!BP344+октябрь!BP344+ноябрь!BP344+декабрь!BP344</f>
        <v>0</v>
      </c>
      <c r="BT344" s="36">
        <f>январь!BQ344+февраль!BQ344+март!BQ344+апрель!BQ344+май!BQ344+июнь!BQ344+июль!BQ344+август!BQ344+сентябрь!BQ344+октябрь!BQ344+ноябрь!BQ344+декабрь!BQ344</f>
        <v>0</v>
      </c>
      <c r="BU344" s="29">
        <f>январь!BR344+февраль!BR344+март!BR344+апрель!BR344+май!BR344+июнь!BR344+июль!BR344+август!BR344+сентябрь!BR344+октябрь!BR344+ноябрь!BR344+декабрь!BR344</f>
        <v>0</v>
      </c>
      <c r="BV344" s="36">
        <f>январь!BS344+февраль!BS344+март!BS344+апрель!BS344+май!BS344+июнь!BS344+июль!BS344+август!BS344+сентябрь!BS344+октябрь!BS344+ноябрь!BS344+декабрь!BS344</f>
        <v>0</v>
      </c>
      <c r="BW344" s="36">
        <f>январь!BT344+февраль!BT344+март!BT344+апрель!BT344+май!BT344+июнь!BT344+июль!BT344+август!BT344+сентябрь!BT344+октябрь!BT344+ноябрь!BT344+декабрь!BT344</f>
        <v>0</v>
      </c>
      <c r="BX344" s="36">
        <f>январь!BU344+февраль!BU344+март!BU344+апрель!BU344+май!BU344+июнь!BU344+июль!BU344+август!BU344+сентябрь!BU344+октябрь!BU344+ноябрь!BU344+декабрь!BU344</f>
        <v>0</v>
      </c>
      <c r="BY344" s="36">
        <f>январь!BV344+февраль!BV344+март!BV344+апрель!BV344+май!BV344+июнь!BV344+июль!BV344+август!BV344+сентябрь!BV344+октябрь!BV344+ноябрь!BV344+декабрь!BV344</f>
        <v>0</v>
      </c>
      <c r="BZ344" s="77">
        <v>2</v>
      </c>
    </row>
    <row r="345" spans="1:78" x14ac:dyDescent="0.25">
      <c r="A345" s="16">
        <v>343</v>
      </c>
      <c r="B345" s="16">
        <v>2</v>
      </c>
      <c r="C345" s="37" t="s">
        <v>793</v>
      </c>
      <c r="D345" s="51">
        <v>142.701741294686</v>
      </c>
      <c r="E345" s="25">
        <v>171.95370600000001</v>
      </c>
      <c r="F345" s="26">
        <f t="shared" si="15"/>
        <v>297.68544729468601</v>
      </c>
      <c r="G345" s="26">
        <f t="shared" si="16"/>
        <v>125.731741294686</v>
      </c>
      <c r="H345" s="26">
        <f t="shared" si="17"/>
        <v>16.97</v>
      </c>
      <c r="I345" s="36">
        <f>январь!F345+февраль!F345+март!F345+апрель!F345+май!F345+июнь!F345+июль!F345+август!F345+сентябрь!F345+октябрь!F345+ноябрь!F345+декабрь!F345</f>
        <v>0</v>
      </c>
      <c r="J345" s="36">
        <f>январь!G345+февраль!G345+март!G345+апрель!G345+май!G345+июнь!G345+июль!G345+август!G345+сентябрь!G345+октябрь!G345+ноябрь!G345+декабрь!G345</f>
        <v>0</v>
      </c>
      <c r="K345" s="36">
        <f>январь!H345+февраль!H345+март!H345+апрель!H345+май!H345+июнь!H345+июль!H345+август!H345+сентябрь!H345+октябрь!H345+ноябрь!H345+декабрь!H345</f>
        <v>0</v>
      </c>
      <c r="L345" s="27">
        <f>январь!I345+февраль!I345+март!I345+апрель!I345+май!I345+июнь!I345+июль!I345+август!I345+сентябрь!I345+октябрь!I345+ноябрь!I345+декабрь!I345</f>
        <v>0</v>
      </c>
      <c r="M345" s="36">
        <f>январь!J345+февраль!J345+март!J345+апрель!J345+май!J345+июнь!J345+июль!J345+август!J345+сентябрь!J345+октябрь!J345+ноябрь!J345+декабрь!J345</f>
        <v>0</v>
      </c>
      <c r="N345" s="36">
        <f>январь!K345+февраль!K345+март!K345+апрель!K345+май!K345+июнь!K345+июль!K345+август!K345+сентябрь!K345+октябрь!K345+ноябрь!K345+декабрь!K345</f>
        <v>0</v>
      </c>
      <c r="O345" s="36">
        <f>январь!L345+февраль!L345+март!L345+апрель!L345+май!L345+июнь!L345+июль!L345+август!L345+сентябрь!L345+октябрь!L345+ноябрь!L345+декабрь!L345</f>
        <v>0</v>
      </c>
      <c r="P345" s="36">
        <f>январь!M345+февраль!M345+март!M345+апрель!M345+май!M345+июнь!M345+июль!M345+август!M345+сентябрь!M345+октябрь!M345+ноябрь!M345+декабрь!M345</f>
        <v>0</v>
      </c>
      <c r="Q345" s="36">
        <f>январь!N345+февраль!N345+март!N345+апрель!N345+май!N345+июнь!N345+июль!N345+август!N345+сентябрь!N345+октябрь!N345+ноябрь!N345+декабрь!N345</f>
        <v>0</v>
      </c>
      <c r="R345" s="29">
        <f>январь!O345+февраль!O345+март!O345+апрель!O345+май!O345+июнь!O345+июль!O345+август!O345+сентябрь!O345+октябрь!O345+ноябрь!O345+декабрь!O345</f>
        <v>0</v>
      </c>
      <c r="S345" s="36">
        <f>январь!P345+февраль!P345+март!P345+апрель!P345+май!P345+июнь!P345+июль!P345+август!P345+сентябрь!P345+октябрь!P345+ноябрь!P345+декабрь!P345</f>
        <v>0</v>
      </c>
      <c r="T345" s="29">
        <f>январь!Q345+февраль!Q345+март!Q345+апрель!Q345+май!Q345+июнь!Q345+июль!Q345+август!Q345+сентябрь!Q345+октябрь!Q345+ноябрь!Q345+декабрь!Q345</f>
        <v>0</v>
      </c>
      <c r="U345" s="36">
        <f>январь!R345+февраль!R345+март!R345+апрель!R345+май!R345+июнь!R345+июль!R345+август!R345+сентябрь!R345+октябрь!R345+ноябрь!R345+декабрь!R345</f>
        <v>0</v>
      </c>
      <c r="V345" s="36">
        <f>январь!S345+февраль!S345+март!S345+апрель!S345+май!S345+июнь!S345+июль!S345+август!S345+сентябрь!S345+октябрь!S345+ноябрь!S345+декабрь!S345</f>
        <v>0</v>
      </c>
      <c r="W345" s="36">
        <f>январь!T345+февраль!T345+март!T345+апрель!T345+май!T345+июнь!T345+июль!T345+август!T345+сентябрь!T345+октябрь!T345+ноябрь!T345+декабрь!T345</f>
        <v>0</v>
      </c>
      <c r="X345" s="36">
        <f>январь!U345+февраль!U345+март!U345+апрель!U345+май!U345+июнь!U345+июль!U345+август!U345+сентябрь!U345+октябрь!U345+ноябрь!U345+декабрь!U345</f>
        <v>0</v>
      </c>
      <c r="Y345" s="36">
        <f>январь!V345+февраль!V345+март!V345+апрель!V345+май!V345+июнь!V345+июль!V345+август!V345+сентябрь!V345+октябрь!V345+ноябрь!V345+декабрь!V345</f>
        <v>0</v>
      </c>
      <c r="Z345" s="36">
        <f>январь!W345+февраль!W345+март!W345+апрель!W345+май!W345+июнь!W345+июль!W345+август!W345+сентябрь!W345+октябрь!W345+ноябрь!W345+декабрь!W345</f>
        <v>0</v>
      </c>
      <c r="AA345" s="36">
        <f>январь!X345+февраль!X345+март!X345+апрель!X345+май!X345+июнь!X345+июль!X345+август!X345+сентябрь!X345+октябрь!X345+ноябрь!X345+декабрь!X345</f>
        <v>0</v>
      </c>
      <c r="AB345" s="29">
        <f>январь!Y345+февраль!Y345+март!Y345+апрель!Y345+май!Y345+июнь!Y345+июль!Y345+август!Y345+сентябрь!Y345+октябрь!Y345+ноябрь!Y345+декабрь!Y345</f>
        <v>0</v>
      </c>
      <c r="AC345" s="36">
        <f>январь!Z345+февраль!Z345+март!Z345+апрель!Z345+май!Z345+июнь!Z345+июль!Z345+август!Z345+сентябрь!Z345+октябрь!Z345+ноябрь!Z345+декабрь!Z345</f>
        <v>0</v>
      </c>
      <c r="AD345" s="66" t="str">
        <f>CONCATENATE(январь!AA345,$BZ$1,февраль!AA345,$BZ$1,март!AA345,$BZ$1,апрель!AA345,$BZ$1,май!AA345,$BZ$1,июнь!AA345,$BZ$1,июль!AA345,$BZ$1,август!AA345,$BZ$1,сентябрь!AA345,$BZ$1,октябрь!AA345,$BZ$1,ноябрь!AA345,$BZ$1,декабрь!AA345)</f>
        <v xml:space="preserve">           </v>
      </c>
      <c r="AE345" s="36">
        <f>январь!AB345+февраль!AB345+март!AB345+апрель!AB345+май!AB345+июнь!AB345+июль!AB345+август!AB345+сентябрь!AB345+октябрь!AB345+ноябрь!AB345+декабрь!AB345</f>
        <v>0</v>
      </c>
      <c r="AF345" s="36">
        <f>январь!AC345+февраль!AC345+март!AC345+апрель!AC345+май!AC345+июнь!AC345+июль!AC345+август!AC345+сентябрь!AC345+октябрь!AC345+ноябрь!AC345+декабрь!AC345</f>
        <v>0</v>
      </c>
      <c r="AG345" s="36">
        <f>январь!AD345+февраль!AD345+март!AD345+апрель!AD345+май!AD345+июнь!AD345+июль!AD345+август!AD345+сентябрь!AD345+октябрь!AD345+ноябрь!AD345+декабрь!AD345</f>
        <v>0</v>
      </c>
      <c r="AH345" s="36">
        <f>январь!AE345+февраль!AE345+март!AE345+апрель!AE345+май!AE345+июнь!AE345+июль!AE345+август!AE345+сентябрь!AE345+октябрь!AE345+ноябрь!AE345+декабрь!AE345</f>
        <v>0</v>
      </c>
      <c r="AI345" s="36">
        <f>январь!AF345+февраль!AF345+март!AF345+апрель!AF345+май!AF345+июнь!AF345+июль!AF345+август!AF345+сентябрь!AF345+октябрь!AF345+ноябрь!AF345+декабрь!AF345</f>
        <v>0</v>
      </c>
      <c r="AJ345" s="36">
        <f>январь!AG345+февраль!AG345+март!AG345+апрель!AG345+май!AG345+июнь!AG345+июль!AG345+август!AG345+сентябрь!AG345+октябрь!AG345+ноябрь!AG345+декабрь!AG345</f>
        <v>0</v>
      </c>
      <c r="AK345" s="29">
        <f>январь!AH345+февраль!AH345+март!AH345+апрель!AH345+май!AH345+июнь!AH345+июль!AH345+август!AH345+сентябрь!AH345+октябрь!AH345+ноябрь!AH345+декабрь!AH345</f>
        <v>0</v>
      </c>
      <c r="AL345" s="36">
        <f>январь!AI345+февраль!AI345+март!AI345+апрель!AI345+май!AI345+июнь!AI345+июль!AI345+август!AI345+сентябрь!AI345+октябрь!AI345+ноябрь!AI345+декабрь!AI345</f>
        <v>0</v>
      </c>
      <c r="AM345" s="29">
        <f>январь!AJ345+февраль!AJ345+март!AJ345+апрель!AJ345+май!AJ345+июнь!AJ345+июль!AJ345+август!AJ345+сентябрь!AJ345+октябрь!AJ345+ноябрь!AJ345+декабрь!AJ345</f>
        <v>0</v>
      </c>
      <c r="AN345" s="36">
        <f>январь!AK345+февраль!AK345+март!AK345+апрель!AK345+май!AK345+июнь!AK345+июль!AK345+август!AK345+сентябрь!AK345+октябрь!AK345+ноябрь!AK345+декабрь!AK345</f>
        <v>0</v>
      </c>
      <c r="AO345" s="36">
        <f>январь!AL345+февраль!AL345+март!AL345+апрель!AL345+май!AL345+июнь!AL345+июль!AL345+август!AL345+сентябрь!AL345+октябрь!AL345+ноябрь!AL345+декабрь!AL345</f>
        <v>0</v>
      </c>
      <c r="AP345" s="36">
        <f>январь!AM345+февраль!AM345+март!AM345+апрель!AM345+май!AM345+июнь!AM345+июль!AM345+август!AM345+сентябрь!AM345+октябрь!AM345+ноябрь!AM345+декабрь!AM345</f>
        <v>0</v>
      </c>
      <c r="AQ345" s="29">
        <f>январь!AN345+февраль!AN345+март!AN345+апрель!AN345+май!AN345+июнь!AN345+июль!AN345+август!AN345+сентябрь!AN345+октябрь!AN345+ноябрь!AN345+декабрь!AN345</f>
        <v>0</v>
      </c>
      <c r="AR345" s="36">
        <f>январь!AO345+февраль!AO345+март!AO345+апрель!AO345+май!AO345+июнь!AO345+июль!AO345+август!AO345+сентябрь!AO345+октябрь!AO345+ноябрь!AO345+декабрь!AO345</f>
        <v>0</v>
      </c>
      <c r="AS345" s="29">
        <f>январь!AP345+февраль!AP345+март!AP345+апрель!AP345+май!AP345+июнь!AP345+июль!AP345+август!AP345+сентябрь!AP345+октябрь!AP345+ноябрь!AP345+декабрь!AP345</f>
        <v>0</v>
      </c>
      <c r="AT345" s="36">
        <f>январь!AQ345+февраль!AQ345+март!AQ345+апрель!AQ345+май!AQ345+июнь!AQ345+июль!AQ345+август!AQ345+сентябрь!AQ345+октябрь!AQ345+ноябрь!AQ345+декабрь!AQ345</f>
        <v>0</v>
      </c>
      <c r="AU345" s="29">
        <f>январь!AR345+февраль!AR345+март!AR345+апрель!AR345+май!AR345+июнь!AR345+июль!AR345+август!AR345+сентябрь!AR345+октябрь!AR345+ноябрь!AR345+декабрь!AR345</f>
        <v>0</v>
      </c>
      <c r="AV345" s="36">
        <f>январь!AS345+февраль!AS345+март!AS345+апрель!AS345+май!AS345+июнь!AS345+июль!AS345+август!AS345+сентябрь!AS345+октябрь!AS345+ноябрь!AS345+декабрь!AS345</f>
        <v>0</v>
      </c>
      <c r="AW345" s="36">
        <f>январь!AT345+февраль!AT345+март!AT345+апрель!AT345+май!AT345+июнь!AT345+июль!AT345+август!AT345+сентябрь!AT345+октябрь!AT345+ноябрь!AT345+декабрь!AT345</f>
        <v>0</v>
      </c>
      <c r="AX345" s="36">
        <f>январь!AU345+февраль!AU345+март!AU345+апрель!AU345+май!AU345+июнь!AU345+июль!AU345+август!AU345+сентябрь!AU345+октябрь!AU345+ноябрь!AU345+декабрь!AU345</f>
        <v>0</v>
      </c>
      <c r="AY345" s="29">
        <f>январь!AV345+февраль!AV345+март!AV345+апрель!AV345+май!AV345+июнь!AV345+июль!AV345+август!AV345+сентябрь!AV345+октябрь!AV345+ноябрь!AV345+декабрь!AV345</f>
        <v>0</v>
      </c>
      <c r="AZ345" s="36">
        <f>январь!AW345+февраль!AW345+март!AW345+апрель!AW345+май!AW345+июнь!AW345+июль!AW345+август!AW345+сентябрь!AW345+октябрь!AW345+ноябрь!AW345+декабрь!AW345</f>
        <v>0</v>
      </c>
      <c r="BA345" s="36">
        <f>январь!AX345+февраль!AX345+март!AX345+апрель!AX345+май!AX345+июнь!AX345+июль!AX345+август!AX345+сентябрь!AX345+октябрь!AX345+ноябрь!AX345+декабрь!AX345</f>
        <v>0</v>
      </c>
      <c r="BB345" s="36">
        <f>январь!AY345+февраль!AY345+март!AY345+апрель!AY345+май!AY345+июнь!AY345+июль!AY345+август!AY345+сентябрь!AY345+октябрь!AY345+ноябрь!AY345+декабрь!AY345</f>
        <v>0</v>
      </c>
      <c r="BC345" s="29">
        <f>январь!AZ345+февраль!AZ345+март!AZ345+апрель!AZ345+май!AZ345+июнь!AZ345+июль!AZ345+август!AZ345+сентябрь!AZ345+октябрь!AZ345+ноябрь!AZ345+декабрь!AZ345</f>
        <v>0</v>
      </c>
      <c r="BD345" s="36">
        <f>январь!BA345+февраль!BA345+март!BA345+апрель!BA345+май!BA345+июнь!BA345+июль!BA345+август!BA345+сентябрь!BA345+октябрь!BA345+ноябрь!BA345+декабрь!BA345</f>
        <v>0</v>
      </c>
      <c r="BE345" s="36">
        <f>январь!BB345+февраль!BB345+март!BB345+апрель!BB345+май!BB345+июнь!BB345+июль!BB345+август!BB345+сентябрь!BB345+октябрь!BB345+ноябрь!BB345+декабрь!BB345</f>
        <v>0</v>
      </c>
      <c r="BF345" s="36">
        <f>январь!BC345+февраль!BC345+март!BC345+апрель!BC345+май!BC345+июнь!BC345+июль!BC345+август!BC345+сентябрь!BC345+октябрь!BC345+ноябрь!BC345+декабрь!BC345</f>
        <v>0</v>
      </c>
      <c r="BG345" s="36">
        <f>январь!BD345+февраль!BD345+март!BD345+апрель!BD345+май!BD345+июнь!BD345+июль!BD345+август!BD345+сентябрь!BD345+октябрь!BD345+ноябрь!BD345+декабрь!BD345</f>
        <v>8.0000000000000002E-3</v>
      </c>
      <c r="BH345" s="36">
        <f>январь!BE345+февраль!BE345+март!BE345+апрель!BE345+май!BE345+июнь!BE345+июль!BE345+август!BE345+сентябрь!BE345+октябрь!BE345+ноябрь!BE345+декабрь!BE345</f>
        <v>8.3179999999999996</v>
      </c>
      <c r="BI345" s="36">
        <f>январь!BF345+февраль!BF345+март!BF345+апрель!BF345+май!BF345+июнь!BF345+июль!BF345+август!BF345+сентябрь!BF345+октябрь!BF345+ноябрь!BF345+декабрь!BF345</f>
        <v>0</v>
      </c>
      <c r="BJ345" s="36">
        <f>январь!BG345+февраль!BG345+март!BG345+апрель!BG345+май!BG345+июнь!BG345+июль!BG345+август!BG345+сентябрь!BG345+октябрь!BG345+ноябрь!BG345+декабрь!BG345</f>
        <v>0</v>
      </c>
      <c r="BK345" s="36">
        <f>январь!BH345+февраль!BH345+март!BH345+апрель!BH345+май!BH345+июнь!BH345+июль!BH345+август!BH345+сентябрь!BH345+октябрь!BH345+ноябрь!BH345+декабрь!BH345</f>
        <v>0</v>
      </c>
      <c r="BL345" s="36">
        <f>январь!BI345+февраль!BI345+март!BI345+апрель!BI345+май!BI345+июнь!BI345+июль!BI345+август!BI345+сентябрь!BI345+октябрь!BI345+ноябрь!BI345+декабрь!BI345</f>
        <v>0</v>
      </c>
      <c r="BM345" s="29">
        <f>январь!BJ345+февраль!BJ345+март!BJ345+апрель!BJ345+май!BJ345+июнь!BJ345+июль!BJ345+август!BJ345+сентябрь!BJ345+октябрь!BJ345+ноябрь!BJ345+декабрь!BJ345</f>
        <v>0</v>
      </c>
      <c r="BN345" s="36">
        <f>январь!BK345+февраль!BK345+март!BK345+апрель!BK345+май!BK345+июнь!BK345+июль!BK345+август!BK345+сентябрь!BK345+октябрь!BK345+ноябрь!BK345+декабрь!BK345</f>
        <v>0</v>
      </c>
      <c r="BO345" s="29">
        <f>январь!BL345+февраль!BL345+март!BL345+апрель!BL345+май!BL345+июнь!BL345+июль!BL345+август!BL345+сентябрь!BL345+октябрь!BL345+ноябрь!BL345+декабрь!BL345</f>
        <v>3</v>
      </c>
      <c r="BP345" s="36">
        <f>январь!BM345+февраль!BM345+март!BM345+апрель!BM345+май!BM345+июнь!BM345+июль!BM345+август!BM345+сентябрь!BM345+октябрь!BM345+ноябрь!BM345+декабрь!BM345</f>
        <v>1.7390000000000001</v>
      </c>
      <c r="BQ345" s="36">
        <f>январь!BN345+февраль!BN345+март!BN345+апрель!BN345+май!BN345+июнь!BN345+июль!BN345+август!BN345+сентябрь!BN345+октябрь!BN345+ноябрь!BN345+декабрь!BN345</f>
        <v>0</v>
      </c>
      <c r="BR345" s="36">
        <f>январь!BO345+февраль!BO345+март!BO345+апрель!BO345+май!BO345+июнь!BO345+июль!BO345+август!BO345+сентябрь!BO345+октябрь!BO345+ноябрь!BO345+декабрь!BO345</f>
        <v>0</v>
      </c>
      <c r="BS345" s="29">
        <f>январь!BP345+февраль!BP345+март!BP345+апрель!BP345+май!BP345+июнь!BP345+июль!BP345+август!BP345+сентябрь!BP345+октябрь!BP345+ноябрь!BP345+декабрь!BP345</f>
        <v>0</v>
      </c>
      <c r="BT345" s="36">
        <f>январь!BQ345+февраль!BQ345+март!BQ345+апрель!BQ345+май!BQ345+июнь!BQ345+июль!BQ345+август!BQ345+сентябрь!BQ345+октябрь!BQ345+ноябрь!BQ345+декабрь!BQ345</f>
        <v>0</v>
      </c>
      <c r="BU345" s="29">
        <f>январь!BR345+февраль!BR345+март!BR345+апрель!BR345+май!BR345+июнь!BR345+июль!BR345+август!BR345+сентябрь!BR345+октябрь!BR345+ноябрь!BR345+декабрь!BR345</f>
        <v>0</v>
      </c>
      <c r="BV345" s="36">
        <f>январь!BS345+февраль!BS345+март!BS345+апрель!BS345+май!BS345+июнь!BS345+июль!BS345+август!BS345+сентябрь!BS345+октябрь!BS345+ноябрь!BS345+декабрь!BS345</f>
        <v>0</v>
      </c>
      <c r="BW345" s="36">
        <f>январь!BT345+февраль!BT345+март!BT345+апрель!BT345+май!BT345+июнь!BT345+июль!BT345+август!BT345+сентябрь!BT345+октябрь!BT345+ноябрь!BT345+декабрь!BT345</f>
        <v>0</v>
      </c>
      <c r="BX345" s="36">
        <f>январь!BU345+февраль!BU345+март!BU345+апрель!BU345+май!BU345+июнь!BU345+июль!BU345+август!BU345+сентябрь!BU345+октябрь!BU345+ноябрь!BU345+декабрь!BU345</f>
        <v>0</v>
      </c>
      <c r="BY345" s="36">
        <f>январь!BV345+февраль!BV345+март!BV345+апрель!BV345+май!BV345+июнь!BV345+июль!BV345+август!BV345+сентябрь!BV345+октябрь!BV345+ноябрь!BV345+декабрь!BV345</f>
        <v>6.9130000000000003</v>
      </c>
      <c r="BZ345" s="77">
        <v>1</v>
      </c>
    </row>
    <row r="346" spans="1:78" x14ac:dyDescent="0.25">
      <c r="A346" s="16">
        <v>344</v>
      </c>
      <c r="B346" s="16">
        <v>2</v>
      </c>
      <c r="C346" s="37" t="s">
        <v>794</v>
      </c>
      <c r="D346" s="51">
        <v>252.77556388405796</v>
      </c>
      <c r="E346" s="25">
        <v>-388.13781999999998</v>
      </c>
      <c r="F346" s="26">
        <f t="shared" si="15"/>
        <v>-151.74725611594201</v>
      </c>
      <c r="G346" s="26">
        <f t="shared" si="16"/>
        <v>236.39056388405797</v>
      </c>
      <c r="H346" s="26">
        <f t="shared" si="17"/>
        <v>16.385000000000002</v>
      </c>
      <c r="I346" s="36">
        <f>январь!F346+февраль!F346+март!F346+апрель!F346+май!F346+июнь!F346+июль!F346+август!F346+сентябрь!F346+октябрь!F346+ноябрь!F346+декабрь!F346</f>
        <v>0</v>
      </c>
      <c r="J346" s="36">
        <f>январь!G346+февраль!G346+март!G346+апрель!G346+май!G346+июнь!G346+июль!G346+август!G346+сентябрь!G346+октябрь!G346+ноябрь!G346+декабрь!G346</f>
        <v>0</v>
      </c>
      <c r="K346" s="36">
        <f>январь!H346+февраль!H346+март!H346+апрель!H346+май!H346+июнь!H346+июль!H346+август!H346+сентябрь!H346+октябрь!H346+ноябрь!H346+декабрь!H346</f>
        <v>0</v>
      </c>
      <c r="L346" s="27">
        <f>январь!I346+февраль!I346+март!I346+апрель!I346+май!I346+июнь!I346+июль!I346+август!I346+сентябрь!I346+октябрь!I346+ноябрь!I346+декабрь!I346</f>
        <v>0</v>
      </c>
      <c r="M346" s="36">
        <f>январь!J346+февраль!J346+март!J346+апрель!J346+май!J346+июнь!J346+июль!J346+август!J346+сентябрь!J346+октябрь!J346+ноябрь!J346+декабрь!J346</f>
        <v>0</v>
      </c>
      <c r="N346" s="36">
        <f>январь!K346+февраль!K346+март!K346+апрель!K346+май!K346+июнь!K346+июль!K346+август!K346+сентябрь!K346+октябрь!K346+ноябрь!K346+декабрь!K346</f>
        <v>0</v>
      </c>
      <c r="O346" s="36">
        <f>январь!L346+февраль!L346+март!L346+апрель!L346+май!L346+июнь!L346+июль!L346+август!L346+сентябрь!L346+октябрь!L346+ноябрь!L346+декабрь!L346</f>
        <v>0</v>
      </c>
      <c r="P346" s="36">
        <f>январь!M346+февраль!M346+март!M346+апрель!M346+май!M346+июнь!M346+июль!M346+август!M346+сентябрь!M346+октябрь!M346+ноябрь!M346+декабрь!M346</f>
        <v>0</v>
      </c>
      <c r="Q346" s="36">
        <f>январь!N346+февраль!N346+март!N346+апрель!N346+май!N346+июнь!N346+июль!N346+август!N346+сентябрь!N346+октябрь!N346+ноябрь!N346+декабрь!N346</f>
        <v>0</v>
      </c>
      <c r="R346" s="29">
        <f>январь!O346+февраль!O346+март!O346+апрель!O346+май!O346+июнь!O346+июль!O346+август!O346+сентябрь!O346+октябрь!O346+ноябрь!O346+декабрь!O346</f>
        <v>0</v>
      </c>
      <c r="S346" s="36">
        <f>январь!P346+февраль!P346+март!P346+апрель!P346+май!P346+июнь!P346+июль!P346+август!P346+сентябрь!P346+октябрь!P346+ноябрь!P346+декабрь!P346</f>
        <v>0</v>
      </c>
      <c r="T346" s="29">
        <f>январь!Q346+февраль!Q346+март!Q346+апрель!Q346+май!Q346+июнь!Q346+июль!Q346+август!Q346+сентябрь!Q346+октябрь!Q346+ноябрь!Q346+декабрь!Q346</f>
        <v>0</v>
      </c>
      <c r="U346" s="36">
        <f>январь!R346+февраль!R346+март!R346+апрель!R346+май!R346+июнь!R346+июль!R346+август!R346+сентябрь!R346+октябрь!R346+ноябрь!R346+декабрь!R346</f>
        <v>0</v>
      </c>
      <c r="V346" s="36">
        <f>январь!S346+февраль!S346+март!S346+апрель!S346+май!S346+июнь!S346+июль!S346+август!S346+сентябрь!S346+октябрь!S346+ноябрь!S346+декабрь!S346</f>
        <v>0</v>
      </c>
      <c r="W346" s="36">
        <f>январь!T346+февраль!T346+март!T346+апрель!T346+май!T346+июнь!T346+июль!T346+август!T346+сентябрь!T346+октябрь!T346+ноябрь!T346+декабрь!T346</f>
        <v>0</v>
      </c>
      <c r="X346" s="36">
        <f>январь!U346+февраль!U346+март!U346+апрель!U346+май!U346+июнь!U346+июль!U346+август!U346+сентябрь!U346+октябрь!U346+ноябрь!U346+декабрь!U346</f>
        <v>8.0000000000000002E-3</v>
      </c>
      <c r="Y346" s="36">
        <f>январь!V346+февраль!V346+март!V346+апрель!V346+май!V346+июнь!V346+июль!V346+август!V346+сентябрь!V346+октябрь!V346+ноябрь!V346+декабрь!V346</f>
        <v>9.6370000000000005</v>
      </c>
      <c r="Z346" s="36">
        <f>январь!W346+февраль!W346+март!W346+апрель!W346+май!W346+июнь!W346+июль!W346+август!W346+сентябрь!W346+октябрь!W346+ноябрь!W346+декабрь!W346</f>
        <v>0</v>
      </c>
      <c r="AA346" s="36">
        <f>январь!X346+февраль!X346+март!X346+апрель!X346+май!X346+июнь!X346+июль!X346+август!X346+сентябрь!X346+октябрь!X346+ноябрь!X346+декабрь!X346</f>
        <v>0</v>
      </c>
      <c r="AB346" s="29">
        <f>январь!Y346+февраль!Y346+март!Y346+апрель!Y346+май!Y346+июнь!Y346+июль!Y346+август!Y346+сентябрь!Y346+октябрь!Y346+ноябрь!Y346+декабрь!Y346</f>
        <v>0</v>
      </c>
      <c r="AC346" s="36">
        <f>январь!Z346+февраль!Z346+март!Z346+апрель!Z346+май!Z346+июнь!Z346+июль!Z346+август!Z346+сентябрь!Z346+октябрь!Z346+ноябрь!Z346+декабрь!Z346</f>
        <v>0</v>
      </c>
      <c r="AD346" s="66" t="str">
        <f>CONCATENATE(январь!AA346,$BZ$1,февраль!AA346,$BZ$1,март!AA346,$BZ$1,апрель!AA346,$BZ$1,май!AA346,$BZ$1,июнь!AA346,$BZ$1,июль!AA346,$BZ$1,август!AA346,$BZ$1,сентябрь!AA346,$BZ$1,октябрь!AA346,$BZ$1,ноябрь!AA346,$BZ$1,декабрь!AA346)</f>
        <v xml:space="preserve">           </v>
      </c>
      <c r="AE346" s="36">
        <f>январь!AB346+февраль!AB346+март!AB346+апрель!AB346+май!AB346+июнь!AB346+июль!AB346+август!AB346+сентябрь!AB346+октябрь!AB346+ноябрь!AB346+декабрь!AB346</f>
        <v>0</v>
      </c>
      <c r="AF346" s="36">
        <f>январь!AC346+февраль!AC346+март!AC346+апрель!AC346+май!AC346+июнь!AC346+июль!AC346+август!AC346+сентябрь!AC346+октябрь!AC346+ноябрь!AC346+декабрь!AC346</f>
        <v>0</v>
      </c>
      <c r="AG346" s="36">
        <f>январь!AD346+февраль!AD346+март!AD346+апрель!AD346+май!AD346+июнь!AD346+июль!AD346+август!AD346+сентябрь!AD346+октябрь!AD346+ноябрь!AD346+декабрь!AD346</f>
        <v>0</v>
      </c>
      <c r="AH346" s="36">
        <f>январь!AE346+февраль!AE346+март!AE346+апрель!AE346+май!AE346+июнь!AE346+июль!AE346+август!AE346+сентябрь!AE346+октябрь!AE346+ноябрь!AE346+декабрь!AE346</f>
        <v>0</v>
      </c>
      <c r="AI346" s="36">
        <f>январь!AF346+февраль!AF346+март!AF346+апрель!AF346+май!AF346+июнь!AF346+июль!AF346+август!AF346+сентябрь!AF346+октябрь!AF346+ноябрь!AF346+декабрь!AF346</f>
        <v>0</v>
      </c>
      <c r="AJ346" s="36">
        <f>январь!AG346+февраль!AG346+март!AG346+апрель!AG346+май!AG346+июнь!AG346+июль!AG346+август!AG346+сентябрь!AG346+октябрь!AG346+ноябрь!AG346+декабрь!AG346</f>
        <v>0</v>
      </c>
      <c r="AK346" s="29">
        <f>январь!AH346+февраль!AH346+март!AH346+апрель!AH346+май!AH346+июнь!AH346+июль!AH346+август!AH346+сентябрь!AH346+октябрь!AH346+ноябрь!AH346+декабрь!AH346</f>
        <v>3</v>
      </c>
      <c r="AL346" s="36">
        <f>январь!AI346+февраль!AI346+март!AI346+апрель!AI346+май!AI346+июнь!AI346+июль!AI346+август!AI346+сентябрь!AI346+октябрь!AI346+ноябрь!AI346+декабрь!AI346</f>
        <v>2.4350000000000001</v>
      </c>
      <c r="AM346" s="29">
        <f>январь!AJ346+февраль!AJ346+март!AJ346+апрель!AJ346+май!AJ346+июнь!AJ346+июль!AJ346+август!AJ346+сентябрь!AJ346+октябрь!AJ346+ноябрь!AJ346+декабрь!AJ346</f>
        <v>0</v>
      </c>
      <c r="AN346" s="36">
        <f>январь!AK346+февраль!AK346+март!AK346+апрель!AK346+май!AK346+июнь!AK346+июль!AK346+август!AK346+сентябрь!AK346+октябрь!AK346+ноябрь!AK346+декабрь!AK346</f>
        <v>0</v>
      </c>
      <c r="AO346" s="36">
        <f>январь!AL346+февраль!AL346+март!AL346+апрель!AL346+май!AL346+июнь!AL346+июль!AL346+август!AL346+сентябрь!AL346+октябрь!AL346+ноябрь!AL346+декабрь!AL346</f>
        <v>0</v>
      </c>
      <c r="AP346" s="36">
        <f>январь!AM346+февраль!AM346+март!AM346+апрель!AM346+май!AM346+июнь!AM346+июль!AM346+август!AM346+сентябрь!AM346+октябрь!AM346+ноябрь!AM346+декабрь!AM346</f>
        <v>0</v>
      </c>
      <c r="AQ346" s="29">
        <f>январь!AN346+февраль!AN346+март!AN346+апрель!AN346+май!AN346+июнь!AN346+июль!AN346+август!AN346+сентябрь!AN346+октябрь!AN346+ноябрь!AN346+декабрь!AN346</f>
        <v>0</v>
      </c>
      <c r="AR346" s="36">
        <f>январь!AO346+февраль!AO346+март!AO346+апрель!AO346+май!AO346+июнь!AO346+июль!AO346+август!AO346+сентябрь!AO346+октябрь!AO346+ноябрь!AO346+декабрь!AO346</f>
        <v>0</v>
      </c>
      <c r="AS346" s="29">
        <f>январь!AP346+февраль!AP346+март!AP346+апрель!AP346+май!AP346+июнь!AP346+июль!AP346+август!AP346+сентябрь!AP346+октябрь!AP346+ноябрь!AP346+декабрь!AP346</f>
        <v>0</v>
      </c>
      <c r="AT346" s="36">
        <f>январь!AQ346+февраль!AQ346+март!AQ346+апрель!AQ346+май!AQ346+июнь!AQ346+июль!AQ346+август!AQ346+сентябрь!AQ346+октябрь!AQ346+ноябрь!AQ346+декабрь!AQ346</f>
        <v>0</v>
      </c>
      <c r="AU346" s="29">
        <f>январь!AR346+февраль!AR346+март!AR346+апрель!AR346+май!AR346+июнь!AR346+июль!AR346+август!AR346+сентябрь!AR346+октябрь!AR346+ноябрь!AR346+декабрь!AR346</f>
        <v>0</v>
      </c>
      <c r="AV346" s="36">
        <f>январь!AS346+февраль!AS346+март!AS346+апрель!AS346+май!AS346+июнь!AS346+июль!AS346+август!AS346+сентябрь!AS346+октябрь!AS346+ноябрь!AS346+декабрь!AS346</f>
        <v>0</v>
      </c>
      <c r="AW346" s="36">
        <f>январь!AT346+февраль!AT346+март!AT346+апрель!AT346+май!AT346+июнь!AT346+июль!AT346+август!AT346+сентябрь!AT346+октябрь!AT346+ноябрь!AT346+декабрь!AT346</f>
        <v>0</v>
      </c>
      <c r="AX346" s="36">
        <f>январь!AU346+февраль!AU346+март!AU346+апрель!AU346+май!AU346+июнь!AU346+июль!AU346+август!AU346+сентябрь!AU346+октябрь!AU346+ноябрь!AU346+декабрь!AU346</f>
        <v>0</v>
      </c>
      <c r="AY346" s="29">
        <f>январь!AV346+февраль!AV346+март!AV346+апрель!AV346+май!AV346+июнь!AV346+июль!AV346+август!AV346+сентябрь!AV346+октябрь!AV346+ноябрь!AV346+декабрь!AV346</f>
        <v>0</v>
      </c>
      <c r="AZ346" s="36">
        <f>январь!AW346+февраль!AW346+март!AW346+апрель!AW346+май!AW346+июнь!AW346+июль!AW346+август!AW346+сентябрь!AW346+октябрь!AW346+ноябрь!AW346+декабрь!AW346</f>
        <v>0</v>
      </c>
      <c r="BA346" s="36">
        <f>январь!AX346+февраль!AX346+март!AX346+апрель!AX346+май!AX346+июнь!AX346+июль!AX346+август!AX346+сентябрь!AX346+октябрь!AX346+ноябрь!AX346+декабрь!AX346</f>
        <v>0</v>
      </c>
      <c r="BB346" s="36">
        <f>январь!AY346+февраль!AY346+март!AY346+апрель!AY346+май!AY346+июнь!AY346+июль!AY346+август!AY346+сентябрь!AY346+октябрь!AY346+ноябрь!AY346+декабрь!AY346</f>
        <v>0</v>
      </c>
      <c r="BC346" s="29">
        <f>январь!AZ346+февраль!AZ346+март!AZ346+апрель!AZ346+май!AZ346+июнь!AZ346+июль!AZ346+август!AZ346+сентябрь!AZ346+октябрь!AZ346+ноябрь!AZ346+декабрь!AZ346</f>
        <v>0</v>
      </c>
      <c r="BD346" s="36">
        <f>январь!BA346+февраль!BA346+март!BA346+апрель!BA346+май!BA346+июнь!BA346+июль!BA346+август!BA346+сентябрь!BA346+октябрь!BA346+ноябрь!BA346+декабрь!BA346</f>
        <v>0</v>
      </c>
      <c r="BE346" s="36">
        <f>январь!BB346+февраль!BB346+март!BB346+апрель!BB346+май!BB346+июнь!BB346+июль!BB346+август!BB346+сентябрь!BB346+октябрь!BB346+ноябрь!BB346+декабрь!BB346</f>
        <v>0</v>
      </c>
      <c r="BF346" s="36">
        <f>январь!BC346+февраль!BC346+март!BC346+апрель!BC346+май!BC346+июнь!BC346+июль!BC346+август!BC346+сентябрь!BC346+октябрь!BC346+ноябрь!BC346+декабрь!BC346</f>
        <v>0</v>
      </c>
      <c r="BG346" s="36">
        <f>январь!BD346+февраль!BD346+март!BD346+апрель!BD346+май!BD346+июнь!BD346+июль!BD346+август!BD346+сентябрь!BD346+октябрь!BD346+ноябрь!BD346+декабрь!BD346</f>
        <v>0</v>
      </c>
      <c r="BH346" s="36">
        <f>январь!BE346+февраль!BE346+март!BE346+апрель!BE346+май!BE346+июнь!BE346+июль!BE346+август!BE346+сентябрь!BE346+октябрь!BE346+ноябрь!BE346+декабрь!BE346</f>
        <v>0</v>
      </c>
      <c r="BI346" s="36">
        <f>январь!BF346+февраль!BF346+март!BF346+апрель!BF346+май!BF346+июнь!BF346+июль!BF346+август!BF346+сентябрь!BF346+октябрь!BF346+ноябрь!BF346+декабрь!BF346</f>
        <v>0</v>
      </c>
      <c r="BJ346" s="36">
        <f>январь!BG346+февраль!BG346+март!BG346+апрель!BG346+май!BG346+июнь!BG346+июль!BG346+август!BG346+сентябрь!BG346+октябрь!BG346+ноябрь!BG346+декабрь!BG346</f>
        <v>0</v>
      </c>
      <c r="BK346" s="36">
        <f>январь!BH346+февраль!BH346+март!BH346+апрель!BH346+май!BH346+июнь!BH346+июль!BH346+август!BH346+сентябрь!BH346+октябрь!BH346+ноябрь!BH346+декабрь!BH346</f>
        <v>0</v>
      </c>
      <c r="BL346" s="36">
        <f>январь!BI346+февраль!BI346+март!BI346+апрель!BI346+май!BI346+июнь!BI346+июль!BI346+август!BI346+сентябрь!BI346+октябрь!BI346+ноябрь!BI346+декабрь!BI346</f>
        <v>0</v>
      </c>
      <c r="BM346" s="29">
        <f>январь!BJ346+февраль!BJ346+март!BJ346+апрель!BJ346+май!BJ346+июнь!BJ346+июль!BJ346+август!BJ346+сентябрь!BJ346+октябрь!BJ346+ноябрь!BJ346+декабрь!BJ346</f>
        <v>0</v>
      </c>
      <c r="BN346" s="36">
        <f>январь!BK346+февраль!BK346+март!BK346+апрель!BK346+май!BK346+июнь!BK346+июль!BK346+август!BK346+сентябрь!BK346+октябрь!BK346+ноябрь!BK346+декабрь!BK346</f>
        <v>0</v>
      </c>
      <c r="BO346" s="29">
        <f>январь!BL346+февраль!BL346+март!BL346+апрель!BL346+май!BL346+июнь!BL346+июль!BL346+август!BL346+сентябрь!BL346+октябрь!BL346+ноябрь!BL346+декабрь!BL346</f>
        <v>0</v>
      </c>
      <c r="BP346" s="36">
        <f>январь!BM346+февраль!BM346+март!BM346+апрель!BM346+май!BM346+июнь!BM346+июль!BM346+август!BM346+сентябрь!BM346+октябрь!BM346+ноябрь!BM346+декабрь!BM346</f>
        <v>0</v>
      </c>
      <c r="BQ346" s="36">
        <f>январь!BN346+февраль!BN346+март!BN346+апрель!BN346+май!BN346+июнь!BN346+июль!BN346+август!BN346+сентябрь!BN346+октябрь!BN346+ноябрь!BN346+декабрь!BN346</f>
        <v>0</v>
      </c>
      <c r="BR346" s="36">
        <f>январь!BO346+февраль!BO346+март!BO346+апрель!BO346+май!BO346+июнь!BO346+июль!BO346+август!BO346+сентябрь!BO346+октябрь!BO346+ноябрь!BO346+декабрь!BO346</f>
        <v>0</v>
      </c>
      <c r="BS346" s="29">
        <f>январь!BP346+февраль!BP346+март!BP346+апрель!BP346+май!BP346+июнь!BP346+июль!BP346+август!BP346+сентябрь!BP346+октябрь!BP346+ноябрь!BP346+декабрь!BP346</f>
        <v>4</v>
      </c>
      <c r="BT346" s="36">
        <f>январь!BQ346+февраль!BQ346+март!BQ346+апрель!BQ346+май!BQ346+июнь!BQ346+июль!BQ346+август!BQ346+сентябрь!BQ346+октябрь!BQ346+ноябрь!BQ346+декабрь!BQ346</f>
        <v>4.3129999999999997</v>
      </c>
      <c r="BU346" s="29">
        <f>январь!BR346+февраль!BR346+март!BR346+апрель!BR346+май!BR346+июнь!BR346+июль!BR346+август!BR346+сентябрь!BR346+октябрь!BR346+ноябрь!BR346+декабрь!BR346</f>
        <v>0</v>
      </c>
      <c r="BV346" s="36">
        <f>январь!BS346+февраль!BS346+март!BS346+апрель!BS346+май!BS346+июнь!BS346+июль!BS346+август!BS346+сентябрь!BS346+октябрь!BS346+ноябрь!BS346+декабрь!BS346</f>
        <v>0</v>
      </c>
      <c r="BW346" s="36">
        <f>январь!BT346+февраль!BT346+март!BT346+апрель!BT346+май!BT346+июнь!BT346+июль!BT346+август!BT346+сентябрь!BT346+октябрь!BT346+ноябрь!BT346+декабрь!BT346</f>
        <v>0</v>
      </c>
      <c r="BX346" s="36">
        <f>январь!BU346+февраль!BU346+март!BU346+апрель!BU346+май!BU346+июнь!BU346+июль!BU346+август!BU346+сентябрь!BU346+октябрь!BU346+ноябрь!BU346+декабрь!BU346</f>
        <v>0</v>
      </c>
      <c r="BY346" s="36">
        <f>январь!BV346+февраль!BV346+март!BV346+апрель!BV346+май!BV346+июнь!BV346+июль!BV346+август!BV346+сентябрь!BV346+октябрь!BV346+ноябрь!BV346+декабрь!BV346</f>
        <v>0</v>
      </c>
      <c r="BZ346" s="77">
        <v>0</v>
      </c>
    </row>
    <row r="347" spans="1:78" x14ac:dyDescent="0.25">
      <c r="A347" s="16">
        <v>345</v>
      </c>
      <c r="B347" s="16">
        <v>2</v>
      </c>
      <c r="C347" s="37" t="s">
        <v>795</v>
      </c>
      <c r="D347" s="51">
        <v>34.979103961352649</v>
      </c>
      <c r="E347" s="25">
        <v>-229.75965000000002</v>
      </c>
      <c r="F347" s="26">
        <f t="shared" si="15"/>
        <v>-199.21554603864737</v>
      </c>
      <c r="G347" s="26">
        <f t="shared" si="16"/>
        <v>30.544103961352647</v>
      </c>
      <c r="H347" s="26">
        <f t="shared" si="17"/>
        <v>4.4350000000000005</v>
      </c>
      <c r="I347" s="36">
        <f>январь!F347+февраль!F347+март!F347+апрель!F347+май!F347+июнь!F347+июль!F347+август!F347+сентябрь!F347+октябрь!F347+ноябрь!F347+декабрь!F347</f>
        <v>0</v>
      </c>
      <c r="J347" s="36">
        <f>январь!G347+февраль!G347+март!G347+апрель!G347+май!G347+июнь!G347+июль!G347+август!G347+сентябрь!G347+октябрь!G347+ноябрь!G347+декабрь!G347</f>
        <v>0</v>
      </c>
      <c r="K347" s="36">
        <f>январь!H347+февраль!H347+март!H347+апрель!H347+май!H347+июнь!H347+июль!H347+август!H347+сентябрь!H347+октябрь!H347+ноябрь!H347+декабрь!H347</f>
        <v>0</v>
      </c>
      <c r="L347" s="27">
        <f>январь!I347+февраль!I347+март!I347+апрель!I347+май!I347+июнь!I347+июль!I347+август!I347+сентябрь!I347+октябрь!I347+ноябрь!I347+декабрь!I347</f>
        <v>0</v>
      </c>
      <c r="M347" s="36">
        <f>январь!J347+февраль!J347+март!J347+апрель!J347+май!J347+июнь!J347+июль!J347+август!J347+сентябрь!J347+октябрь!J347+ноябрь!J347+декабрь!J347</f>
        <v>0</v>
      </c>
      <c r="N347" s="36">
        <f>январь!K347+февраль!K347+март!K347+апрель!K347+май!K347+июнь!K347+июль!K347+август!K347+сентябрь!K347+октябрь!K347+ноябрь!K347+декабрь!K347</f>
        <v>0</v>
      </c>
      <c r="O347" s="36">
        <f>январь!L347+февраль!L347+март!L347+апрель!L347+май!L347+июнь!L347+июль!L347+август!L347+сентябрь!L347+октябрь!L347+ноябрь!L347+декабрь!L347</f>
        <v>0</v>
      </c>
      <c r="P347" s="36">
        <f>январь!M347+февраль!M347+март!M347+апрель!M347+май!M347+июнь!M347+июль!M347+август!M347+сентябрь!M347+октябрь!M347+ноябрь!M347+декабрь!M347</f>
        <v>0</v>
      </c>
      <c r="Q347" s="36">
        <f>январь!N347+февраль!N347+март!N347+апрель!N347+май!N347+июнь!N347+июль!N347+август!N347+сентябрь!N347+октябрь!N347+ноябрь!N347+декабрь!N347</f>
        <v>0</v>
      </c>
      <c r="R347" s="29">
        <f>январь!O347+февраль!O347+март!O347+апрель!O347+май!O347+июнь!O347+июль!O347+август!O347+сентябрь!O347+октябрь!O347+ноябрь!O347+декабрь!O347</f>
        <v>0</v>
      </c>
      <c r="S347" s="36">
        <f>январь!P347+февраль!P347+март!P347+апрель!P347+май!P347+июнь!P347+июль!P347+август!P347+сентябрь!P347+октябрь!P347+ноябрь!P347+декабрь!P347</f>
        <v>0</v>
      </c>
      <c r="T347" s="29">
        <f>январь!Q347+февраль!Q347+март!Q347+апрель!Q347+май!Q347+июнь!Q347+июль!Q347+август!Q347+сентябрь!Q347+октябрь!Q347+ноябрь!Q347+декабрь!Q347</f>
        <v>0</v>
      </c>
      <c r="U347" s="36">
        <f>январь!R347+февраль!R347+март!R347+апрель!R347+май!R347+июнь!R347+июль!R347+август!R347+сентябрь!R347+октябрь!R347+ноябрь!R347+декабрь!R347</f>
        <v>0</v>
      </c>
      <c r="V347" s="36">
        <f>январь!S347+февраль!S347+март!S347+апрель!S347+май!S347+июнь!S347+июль!S347+август!S347+сентябрь!S347+октябрь!S347+ноябрь!S347+декабрь!S347</f>
        <v>0</v>
      </c>
      <c r="W347" s="36">
        <f>январь!T347+февраль!T347+март!T347+апрель!T347+май!T347+июнь!T347+июль!T347+август!T347+сентябрь!T347+октябрь!T347+ноябрь!T347+декабрь!T347</f>
        <v>0</v>
      </c>
      <c r="X347" s="36">
        <f>январь!U347+февраль!U347+март!U347+апрель!U347+май!U347+июнь!U347+июль!U347+август!U347+сентябрь!U347+октябрь!U347+ноябрь!U347+декабрь!U347</f>
        <v>0</v>
      </c>
      <c r="Y347" s="36">
        <f>январь!V347+февраль!V347+март!V347+апрель!V347+май!V347+июнь!V347+июль!V347+август!V347+сентябрь!V347+октябрь!V347+ноябрь!V347+декабрь!V347</f>
        <v>0</v>
      </c>
      <c r="Z347" s="36">
        <f>январь!W347+февраль!W347+март!W347+апрель!W347+май!W347+июнь!W347+июль!W347+август!W347+сентябрь!W347+октябрь!W347+ноябрь!W347+декабрь!W347</f>
        <v>0</v>
      </c>
      <c r="AA347" s="36">
        <f>январь!X347+февраль!X347+март!X347+апрель!X347+май!X347+июнь!X347+июль!X347+август!X347+сентябрь!X347+октябрь!X347+ноябрь!X347+декабрь!X347</f>
        <v>0</v>
      </c>
      <c r="AB347" s="29">
        <f>январь!Y347+февраль!Y347+март!Y347+апрель!Y347+май!Y347+июнь!Y347+июль!Y347+август!Y347+сентябрь!Y347+октябрь!Y347+ноябрь!Y347+декабрь!Y347</f>
        <v>0</v>
      </c>
      <c r="AC347" s="36">
        <f>январь!Z347+февраль!Z347+март!Z347+апрель!Z347+май!Z347+июнь!Z347+июль!Z347+август!Z347+сентябрь!Z347+октябрь!Z347+ноябрь!Z347+декабрь!Z347</f>
        <v>0</v>
      </c>
      <c r="AD347" s="66" t="str">
        <f>CONCATENATE(январь!AA347,$BZ$1,февраль!AA347,$BZ$1,март!AA347,$BZ$1,апрель!AA347,$BZ$1,май!AA347,$BZ$1,июнь!AA347,$BZ$1,июль!AA347,$BZ$1,август!AA347,$BZ$1,сентябрь!AA347,$BZ$1,октябрь!AA347,$BZ$1,ноябрь!AA347,$BZ$1,декабрь!AA347)</f>
        <v xml:space="preserve">           </v>
      </c>
      <c r="AE347" s="36">
        <f>январь!AB347+февраль!AB347+март!AB347+апрель!AB347+май!AB347+июнь!AB347+июль!AB347+август!AB347+сентябрь!AB347+октябрь!AB347+ноябрь!AB347+декабрь!AB347</f>
        <v>0</v>
      </c>
      <c r="AF347" s="36">
        <f>январь!AC347+февраль!AC347+март!AC347+апрель!AC347+май!AC347+июнь!AC347+июль!AC347+август!AC347+сентябрь!AC347+октябрь!AC347+ноябрь!AC347+декабрь!AC347</f>
        <v>0</v>
      </c>
      <c r="AG347" s="36">
        <f>январь!AD347+февраль!AD347+март!AD347+апрель!AD347+май!AD347+июнь!AD347+июль!AD347+август!AD347+сентябрь!AD347+октябрь!AD347+ноябрь!AD347+декабрь!AD347</f>
        <v>0</v>
      </c>
      <c r="AH347" s="36">
        <f>январь!AE347+февраль!AE347+март!AE347+апрель!AE347+май!AE347+июнь!AE347+июль!AE347+август!AE347+сентябрь!AE347+октябрь!AE347+ноябрь!AE347+декабрь!AE347</f>
        <v>0</v>
      </c>
      <c r="AI347" s="36">
        <f>январь!AF347+февраль!AF347+март!AF347+апрель!AF347+май!AF347+июнь!AF347+июль!AF347+август!AF347+сентябрь!AF347+октябрь!AF347+ноябрь!AF347+декабрь!AF347</f>
        <v>0</v>
      </c>
      <c r="AJ347" s="36">
        <f>январь!AG347+февраль!AG347+март!AG347+апрель!AG347+май!AG347+июнь!AG347+июль!AG347+август!AG347+сентябрь!AG347+октябрь!AG347+ноябрь!AG347+декабрь!AG347</f>
        <v>0</v>
      </c>
      <c r="AK347" s="29">
        <f>январь!AH347+февраль!AH347+март!AH347+апрель!AH347+май!AH347+июнь!AH347+июль!AH347+август!AH347+сентябрь!AH347+октябрь!AH347+ноябрь!AH347+декабрь!AH347</f>
        <v>0</v>
      </c>
      <c r="AL347" s="36">
        <f>январь!AI347+февраль!AI347+март!AI347+апрель!AI347+май!AI347+июнь!AI347+июль!AI347+август!AI347+сентябрь!AI347+октябрь!AI347+ноябрь!AI347+декабрь!AI347</f>
        <v>0</v>
      </c>
      <c r="AM347" s="29">
        <f>январь!AJ347+февраль!AJ347+март!AJ347+апрель!AJ347+май!AJ347+июнь!AJ347+июль!AJ347+август!AJ347+сентябрь!AJ347+октябрь!AJ347+ноябрь!AJ347+декабрь!AJ347</f>
        <v>0</v>
      </c>
      <c r="AN347" s="36">
        <f>январь!AK347+февраль!AK347+март!AK347+апрель!AK347+май!AK347+июнь!AK347+июль!AK347+август!AK347+сентябрь!AK347+октябрь!AK347+ноябрь!AK347+декабрь!AK347</f>
        <v>0</v>
      </c>
      <c r="AO347" s="36">
        <f>январь!AL347+февраль!AL347+март!AL347+апрель!AL347+май!AL347+июнь!AL347+июль!AL347+август!AL347+сентябрь!AL347+октябрь!AL347+ноябрь!AL347+декабрь!AL347</f>
        <v>0</v>
      </c>
      <c r="AP347" s="36">
        <f>январь!AM347+февраль!AM347+март!AM347+апрель!AM347+май!AM347+июнь!AM347+июль!AM347+август!AM347+сентябрь!AM347+октябрь!AM347+ноябрь!AM347+декабрь!AM347</f>
        <v>0</v>
      </c>
      <c r="AQ347" s="29">
        <f>январь!AN347+февраль!AN347+март!AN347+апрель!AN347+май!AN347+июнь!AN347+июль!AN347+август!AN347+сентябрь!AN347+октябрь!AN347+ноябрь!AN347+декабрь!AN347</f>
        <v>0</v>
      </c>
      <c r="AR347" s="36">
        <f>январь!AO347+февраль!AO347+март!AO347+апрель!AO347+май!AO347+июнь!AO347+июль!AO347+август!AO347+сентябрь!AO347+октябрь!AO347+ноябрь!AO347+декабрь!AO347</f>
        <v>0</v>
      </c>
      <c r="AS347" s="29">
        <f>январь!AP347+февраль!AP347+март!AP347+апрель!AP347+май!AP347+июнь!AP347+июль!AP347+август!AP347+сентябрь!AP347+октябрь!AP347+ноябрь!AP347+декабрь!AP347</f>
        <v>0</v>
      </c>
      <c r="AT347" s="36">
        <f>январь!AQ347+февраль!AQ347+март!AQ347+апрель!AQ347+май!AQ347+июнь!AQ347+июль!AQ347+август!AQ347+сентябрь!AQ347+октябрь!AQ347+ноябрь!AQ347+декабрь!AQ347</f>
        <v>0</v>
      </c>
      <c r="AU347" s="29">
        <f>январь!AR347+февраль!AR347+март!AR347+апрель!AR347+май!AR347+июнь!AR347+июль!AR347+август!AR347+сентябрь!AR347+октябрь!AR347+ноябрь!AR347+декабрь!AR347</f>
        <v>0</v>
      </c>
      <c r="AV347" s="36">
        <f>январь!AS347+февраль!AS347+март!AS347+апрель!AS347+май!AS347+июнь!AS347+июль!AS347+август!AS347+сентябрь!AS347+октябрь!AS347+ноябрь!AS347+декабрь!AS347</f>
        <v>0</v>
      </c>
      <c r="AW347" s="36">
        <f>январь!AT347+февраль!AT347+март!AT347+апрель!AT347+май!AT347+июнь!AT347+июль!AT347+август!AT347+сентябрь!AT347+октябрь!AT347+ноябрь!AT347+декабрь!AT347</f>
        <v>0</v>
      </c>
      <c r="AX347" s="36">
        <f>январь!AU347+февраль!AU347+март!AU347+апрель!AU347+май!AU347+июнь!AU347+июль!AU347+август!AU347+сентябрь!AU347+октябрь!AU347+ноябрь!AU347+декабрь!AU347</f>
        <v>0</v>
      </c>
      <c r="AY347" s="29">
        <f>январь!AV347+февраль!AV347+март!AV347+апрель!AV347+май!AV347+июнь!AV347+июль!AV347+август!AV347+сентябрь!AV347+октябрь!AV347+ноябрь!AV347+декабрь!AV347</f>
        <v>0</v>
      </c>
      <c r="AZ347" s="36">
        <f>январь!AW347+февраль!AW347+март!AW347+апрель!AW347+май!AW347+июнь!AW347+июль!AW347+август!AW347+сентябрь!AW347+октябрь!AW347+ноябрь!AW347+декабрь!AW347</f>
        <v>0</v>
      </c>
      <c r="BA347" s="36">
        <f>январь!AX347+февраль!AX347+март!AX347+апрель!AX347+май!AX347+июнь!AX347+июль!AX347+август!AX347+сентябрь!AX347+октябрь!AX347+ноябрь!AX347+декабрь!AX347</f>
        <v>0</v>
      </c>
      <c r="BB347" s="36">
        <f>январь!AY347+февраль!AY347+март!AY347+апрель!AY347+май!AY347+июнь!AY347+июль!AY347+август!AY347+сентябрь!AY347+октябрь!AY347+ноябрь!AY347+декабрь!AY347</f>
        <v>0</v>
      </c>
      <c r="BC347" s="29">
        <f>январь!AZ347+февраль!AZ347+март!AZ347+апрель!AZ347+май!AZ347+июнь!AZ347+июль!AZ347+август!AZ347+сентябрь!AZ347+октябрь!AZ347+ноябрь!AZ347+декабрь!AZ347</f>
        <v>0</v>
      </c>
      <c r="BD347" s="36">
        <f>январь!BA347+февраль!BA347+март!BA347+апрель!BA347+май!BA347+июнь!BA347+июль!BA347+август!BA347+сентябрь!BA347+октябрь!BA347+ноябрь!BA347+декабрь!BA347</f>
        <v>0</v>
      </c>
      <c r="BE347" s="36">
        <f>январь!BB347+февраль!BB347+март!BB347+апрель!BB347+май!BB347+июнь!BB347+июль!BB347+август!BB347+сентябрь!BB347+октябрь!BB347+ноябрь!BB347+декабрь!BB347</f>
        <v>0</v>
      </c>
      <c r="BF347" s="36">
        <f>январь!BC347+февраль!BC347+март!BC347+апрель!BC347+май!BC347+июнь!BC347+июль!BC347+август!BC347+сентябрь!BC347+октябрь!BC347+ноябрь!BC347+декабрь!BC347</f>
        <v>0</v>
      </c>
      <c r="BG347" s="36">
        <f>январь!BD347+февраль!BD347+март!BD347+апрель!BD347+май!BD347+июнь!BD347+июль!BD347+август!BD347+сентябрь!BD347+октябрь!BD347+ноябрь!BD347+декабрь!BD347</f>
        <v>0</v>
      </c>
      <c r="BH347" s="36">
        <f>январь!BE347+февраль!BE347+март!BE347+апрель!BE347+май!BE347+июнь!BE347+июль!BE347+август!BE347+сентябрь!BE347+октябрь!BE347+ноябрь!BE347+декабрь!BE347</f>
        <v>0</v>
      </c>
      <c r="BI347" s="36">
        <f>январь!BF347+февраль!BF347+март!BF347+апрель!BF347+май!BF347+июнь!BF347+июль!BF347+август!BF347+сентябрь!BF347+октябрь!BF347+ноябрь!BF347+декабрь!BF347</f>
        <v>0</v>
      </c>
      <c r="BJ347" s="36">
        <f>январь!BG347+февраль!BG347+март!BG347+апрель!BG347+май!BG347+июнь!BG347+июль!BG347+август!BG347+сентябрь!BG347+октябрь!BG347+ноябрь!BG347+декабрь!BG347</f>
        <v>0</v>
      </c>
      <c r="BK347" s="36">
        <f>январь!BH347+февраль!BH347+март!BH347+апрель!BH347+май!BH347+июнь!BH347+июль!BH347+август!BH347+сентябрь!BH347+октябрь!BH347+ноябрь!BH347+декабрь!BH347</f>
        <v>9.0000000000000011E-3</v>
      </c>
      <c r="BL347" s="36">
        <f>январь!BI347+февраль!BI347+март!BI347+апрель!BI347+май!BI347+июнь!BI347+июль!BI347+август!BI347+сентябрь!BI347+октябрь!BI347+ноябрь!BI347+декабрь!BI347</f>
        <v>4.4350000000000005</v>
      </c>
      <c r="BM347" s="29">
        <f>январь!BJ347+февраль!BJ347+март!BJ347+апрель!BJ347+май!BJ347+июнь!BJ347+июль!BJ347+август!BJ347+сентябрь!BJ347+октябрь!BJ347+ноябрь!BJ347+декабрь!BJ347</f>
        <v>0</v>
      </c>
      <c r="BN347" s="36">
        <f>январь!BK347+февраль!BK347+март!BK347+апрель!BK347+май!BK347+июнь!BK347+июль!BK347+август!BK347+сентябрь!BK347+октябрь!BK347+ноябрь!BK347+декабрь!BK347</f>
        <v>0</v>
      </c>
      <c r="BO347" s="29">
        <f>январь!BL347+февраль!BL347+март!BL347+апрель!BL347+май!BL347+июнь!BL347+июль!BL347+август!BL347+сентябрь!BL347+октябрь!BL347+ноябрь!BL347+декабрь!BL347</f>
        <v>0</v>
      </c>
      <c r="BP347" s="36">
        <f>январь!BM347+февраль!BM347+март!BM347+апрель!BM347+май!BM347+июнь!BM347+июль!BM347+август!BM347+сентябрь!BM347+октябрь!BM347+ноябрь!BM347+декабрь!BM347</f>
        <v>0</v>
      </c>
      <c r="BQ347" s="36">
        <f>январь!BN347+февраль!BN347+март!BN347+апрель!BN347+май!BN347+июнь!BN347+июль!BN347+август!BN347+сентябрь!BN347+октябрь!BN347+ноябрь!BN347+декабрь!BN347</f>
        <v>0</v>
      </c>
      <c r="BR347" s="36">
        <f>январь!BO347+февраль!BO347+март!BO347+апрель!BO347+май!BO347+июнь!BO347+июль!BO347+август!BO347+сентябрь!BO347+октябрь!BO347+ноябрь!BO347+декабрь!BO347</f>
        <v>0</v>
      </c>
      <c r="BS347" s="29">
        <f>январь!BP347+февраль!BP347+март!BP347+апрель!BP347+май!BP347+июнь!BP347+июль!BP347+август!BP347+сентябрь!BP347+октябрь!BP347+ноябрь!BP347+декабрь!BP347</f>
        <v>0</v>
      </c>
      <c r="BT347" s="36">
        <f>январь!BQ347+февраль!BQ347+март!BQ347+апрель!BQ347+май!BQ347+июнь!BQ347+июль!BQ347+август!BQ347+сентябрь!BQ347+октябрь!BQ347+ноябрь!BQ347+декабрь!BQ347</f>
        <v>0</v>
      </c>
      <c r="BU347" s="29">
        <f>январь!BR347+февраль!BR347+март!BR347+апрель!BR347+май!BR347+июнь!BR347+июль!BR347+август!BR347+сентябрь!BR347+октябрь!BR347+ноябрь!BR347+декабрь!BR347</f>
        <v>0</v>
      </c>
      <c r="BV347" s="36">
        <f>январь!BS347+февраль!BS347+март!BS347+апрель!BS347+май!BS347+июнь!BS347+июль!BS347+август!BS347+сентябрь!BS347+октябрь!BS347+ноябрь!BS347+декабрь!BS347</f>
        <v>0</v>
      </c>
      <c r="BW347" s="36">
        <f>январь!BT347+февраль!BT347+март!BT347+апрель!BT347+май!BT347+июнь!BT347+июль!BT347+август!BT347+сентябрь!BT347+октябрь!BT347+ноябрь!BT347+декабрь!BT347</f>
        <v>0</v>
      </c>
      <c r="BX347" s="36">
        <f>январь!BU347+февраль!BU347+март!BU347+апрель!BU347+май!BU347+июнь!BU347+июль!BU347+август!BU347+сентябрь!BU347+октябрь!BU347+ноябрь!BU347+декабрь!BU347</f>
        <v>0</v>
      </c>
      <c r="BY347" s="36">
        <f>январь!BV347+февраль!BV347+март!BV347+апрель!BV347+май!BV347+июнь!BV347+июль!BV347+август!BV347+сентябрь!BV347+октябрь!BV347+ноябрь!BV347+декабрь!BV347</f>
        <v>0</v>
      </c>
      <c r="BZ347" s="77">
        <v>1</v>
      </c>
    </row>
    <row r="348" spans="1:78" x14ac:dyDescent="0.25">
      <c r="A348" s="16">
        <v>346</v>
      </c>
      <c r="B348" s="16">
        <v>2</v>
      </c>
      <c r="C348" s="37" t="s">
        <v>796</v>
      </c>
      <c r="D348" s="51">
        <v>44.30753971014493</v>
      </c>
      <c r="E348" s="25">
        <v>-160.04745</v>
      </c>
      <c r="F348" s="26">
        <f t="shared" si="15"/>
        <v>-115.73991028985506</v>
      </c>
      <c r="G348" s="26">
        <f t="shared" si="16"/>
        <v>44.30753971014493</v>
      </c>
      <c r="H348" s="26">
        <f t="shared" si="17"/>
        <v>0</v>
      </c>
      <c r="I348" s="36">
        <f>январь!F348+февраль!F348+март!F348+апрель!F348+май!F348+июнь!F348+июль!F348+август!F348+сентябрь!F348+октябрь!F348+ноябрь!F348+декабрь!F348</f>
        <v>0</v>
      </c>
      <c r="J348" s="36">
        <f>январь!G348+февраль!G348+март!G348+апрель!G348+май!G348+июнь!G348+июль!G348+август!G348+сентябрь!G348+октябрь!G348+ноябрь!G348+декабрь!G348</f>
        <v>0</v>
      </c>
      <c r="K348" s="36">
        <f>январь!H348+февраль!H348+март!H348+апрель!H348+май!H348+июнь!H348+июль!H348+август!H348+сентябрь!H348+октябрь!H348+ноябрь!H348+декабрь!H348</f>
        <v>0</v>
      </c>
      <c r="L348" s="27">
        <f>январь!I348+февраль!I348+март!I348+апрель!I348+май!I348+июнь!I348+июль!I348+август!I348+сентябрь!I348+октябрь!I348+ноябрь!I348+декабрь!I348</f>
        <v>0</v>
      </c>
      <c r="M348" s="36">
        <f>январь!J348+февраль!J348+март!J348+апрель!J348+май!J348+июнь!J348+июль!J348+август!J348+сентябрь!J348+октябрь!J348+ноябрь!J348+декабрь!J348</f>
        <v>0</v>
      </c>
      <c r="N348" s="36">
        <f>январь!K348+февраль!K348+март!K348+апрель!K348+май!K348+июнь!K348+июль!K348+август!K348+сентябрь!K348+октябрь!K348+ноябрь!K348+декабрь!K348</f>
        <v>0</v>
      </c>
      <c r="O348" s="36">
        <f>январь!L348+февраль!L348+март!L348+апрель!L348+май!L348+июнь!L348+июль!L348+август!L348+сентябрь!L348+октябрь!L348+ноябрь!L348+декабрь!L348</f>
        <v>0</v>
      </c>
      <c r="P348" s="36">
        <f>январь!M348+февраль!M348+март!M348+апрель!M348+май!M348+июнь!M348+июль!M348+август!M348+сентябрь!M348+октябрь!M348+ноябрь!M348+декабрь!M348</f>
        <v>0</v>
      </c>
      <c r="Q348" s="36">
        <f>январь!N348+февраль!N348+март!N348+апрель!N348+май!N348+июнь!N348+июль!N348+август!N348+сентябрь!N348+октябрь!N348+ноябрь!N348+декабрь!N348</f>
        <v>0</v>
      </c>
      <c r="R348" s="29">
        <f>январь!O348+февраль!O348+март!O348+апрель!O348+май!O348+июнь!O348+июль!O348+август!O348+сентябрь!O348+октябрь!O348+ноябрь!O348+декабрь!O348</f>
        <v>0</v>
      </c>
      <c r="S348" s="36">
        <f>январь!P348+февраль!P348+март!P348+апрель!P348+май!P348+июнь!P348+июль!P348+август!P348+сентябрь!P348+октябрь!P348+ноябрь!P348+декабрь!P348</f>
        <v>0</v>
      </c>
      <c r="T348" s="29">
        <f>январь!Q348+февраль!Q348+март!Q348+апрель!Q348+май!Q348+июнь!Q348+июль!Q348+август!Q348+сентябрь!Q348+октябрь!Q348+ноябрь!Q348+декабрь!Q348</f>
        <v>0</v>
      </c>
      <c r="U348" s="36">
        <f>январь!R348+февраль!R348+март!R348+апрель!R348+май!R348+июнь!R348+июль!R348+август!R348+сентябрь!R348+октябрь!R348+ноябрь!R348+декабрь!R348</f>
        <v>0</v>
      </c>
      <c r="V348" s="36">
        <f>январь!S348+февраль!S348+март!S348+апрель!S348+май!S348+июнь!S348+июль!S348+август!S348+сентябрь!S348+октябрь!S348+ноябрь!S348+декабрь!S348</f>
        <v>0</v>
      </c>
      <c r="W348" s="36">
        <f>январь!T348+февраль!T348+март!T348+апрель!T348+май!T348+июнь!T348+июль!T348+август!T348+сентябрь!T348+октябрь!T348+ноябрь!T348+декабрь!T348</f>
        <v>0</v>
      </c>
      <c r="X348" s="36">
        <f>январь!U348+февраль!U348+март!U348+апрель!U348+май!U348+июнь!U348+июль!U348+август!U348+сентябрь!U348+октябрь!U348+ноябрь!U348+декабрь!U348</f>
        <v>0</v>
      </c>
      <c r="Y348" s="36">
        <f>январь!V348+февраль!V348+март!V348+апрель!V348+май!V348+июнь!V348+июль!V348+август!V348+сентябрь!V348+октябрь!V348+ноябрь!V348+декабрь!V348</f>
        <v>0</v>
      </c>
      <c r="Z348" s="36">
        <f>январь!W348+февраль!W348+март!W348+апрель!W348+май!W348+июнь!W348+июль!W348+август!W348+сентябрь!W348+октябрь!W348+ноябрь!W348+декабрь!W348</f>
        <v>0</v>
      </c>
      <c r="AA348" s="36">
        <f>январь!X348+февраль!X348+март!X348+апрель!X348+май!X348+июнь!X348+июль!X348+август!X348+сентябрь!X348+октябрь!X348+ноябрь!X348+декабрь!X348</f>
        <v>0</v>
      </c>
      <c r="AB348" s="29">
        <f>январь!Y348+февраль!Y348+март!Y348+апрель!Y348+май!Y348+июнь!Y348+июль!Y348+август!Y348+сентябрь!Y348+октябрь!Y348+ноябрь!Y348+декабрь!Y348</f>
        <v>0</v>
      </c>
      <c r="AC348" s="36">
        <f>январь!Z348+февраль!Z348+март!Z348+апрель!Z348+май!Z348+июнь!Z348+июль!Z348+август!Z348+сентябрь!Z348+октябрь!Z348+ноябрь!Z348+декабрь!Z348</f>
        <v>0</v>
      </c>
      <c r="AD348" s="66" t="str">
        <f>CONCATENATE(январь!AA348,$BZ$1,февраль!AA348,$BZ$1,март!AA348,$BZ$1,апрель!AA348,$BZ$1,май!AA348,$BZ$1,июнь!AA348,$BZ$1,июль!AA348,$BZ$1,август!AA348,$BZ$1,сентябрь!AA348,$BZ$1,октябрь!AA348,$BZ$1,ноябрь!AA348,$BZ$1,декабрь!AA348)</f>
        <v xml:space="preserve">           </v>
      </c>
      <c r="AE348" s="36">
        <f>январь!AB348+февраль!AB348+март!AB348+апрель!AB348+май!AB348+июнь!AB348+июль!AB348+август!AB348+сентябрь!AB348+октябрь!AB348+ноябрь!AB348+декабрь!AB348</f>
        <v>0</v>
      </c>
      <c r="AF348" s="36">
        <f>январь!AC348+февраль!AC348+март!AC348+апрель!AC348+май!AC348+июнь!AC348+июль!AC348+август!AC348+сентябрь!AC348+октябрь!AC348+ноябрь!AC348+декабрь!AC348</f>
        <v>0</v>
      </c>
      <c r="AG348" s="36">
        <f>январь!AD348+февраль!AD348+март!AD348+апрель!AD348+май!AD348+июнь!AD348+июль!AD348+август!AD348+сентябрь!AD348+октябрь!AD348+ноябрь!AD348+декабрь!AD348</f>
        <v>0</v>
      </c>
      <c r="AH348" s="36">
        <f>январь!AE348+февраль!AE348+март!AE348+апрель!AE348+май!AE348+июнь!AE348+июль!AE348+август!AE348+сентябрь!AE348+октябрь!AE348+ноябрь!AE348+декабрь!AE348</f>
        <v>0</v>
      </c>
      <c r="AI348" s="36">
        <f>январь!AF348+февраль!AF348+март!AF348+апрель!AF348+май!AF348+июнь!AF348+июль!AF348+август!AF348+сентябрь!AF348+октябрь!AF348+ноябрь!AF348+декабрь!AF348</f>
        <v>0</v>
      </c>
      <c r="AJ348" s="36">
        <f>январь!AG348+февраль!AG348+март!AG348+апрель!AG348+май!AG348+июнь!AG348+июль!AG348+август!AG348+сентябрь!AG348+октябрь!AG348+ноябрь!AG348+декабрь!AG348</f>
        <v>0</v>
      </c>
      <c r="AK348" s="29">
        <f>январь!AH348+февраль!AH348+март!AH348+апрель!AH348+май!AH348+июнь!AH348+июль!AH348+август!AH348+сентябрь!AH348+октябрь!AH348+ноябрь!AH348+декабрь!AH348</f>
        <v>0</v>
      </c>
      <c r="AL348" s="36">
        <f>январь!AI348+февраль!AI348+март!AI348+апрель!AI348+май!AI348+июнь!AI348+июль!AI348+август!AI348+сентябрь!AI348+октябрь!AI348+ноябрь!AI348+декабрь!AI348</f>
        <v>0</v>
      </c>
      <c r="AM348" s="29">
        <f>январь!AJ348+февраль!AJ348+март!AJ348+апрель!AJ348+май!AJ348+июнь!AJ348+июль!AJ348+август!AJ348+сентябрь!AJ348+октябрь!AJ348+ноябрь!AJ348+декабрь!AJ348</f>
        <v>0</v>
      </c>
      <c r="AN348" s="36">
        <f>январь!AK348+февраль!AK348+март!AK348+апрель!AK348+май!AK348+июнь!AK348+июль!AK348+август!AK348+сентябрь!AK348+октябрь!AK348+ноябрь!AK348+декабрь!AK348</f>
        <v>0</v>
      </c>
      <c r="AO348" s="36">
        <f>январь!AL348+февраль!AL348+март!AL348+апрель!AL348+май!AL348+июнь!AL348+июль!AL348+август!AL348+сентябрь!AL348+октябрь!AL348+ноябрь!AL348+декабрь!AL348</f>
        <v>0</v>
      </c>
      <c r="AP348" s="36">
        <f>январь!AM348+февраль!AM348+март!AM348+апрель!AM348+май!AM348+июнь!AM348+июль!AM348+август!AM348+сентябрь!AM348+октябрь!AM348+ноябрь!AM348+декабрь!AM348</f>
        <v>0</v>
      </c>
      <c r="AQ348" s="29">
        <f>январь!AN348+февраль!AN348+март!AN348+апрель!AN348+май!AN348+июнь!AN348+июль!AN348+август!AN348+сентябрь!AN348+октябрь!AN348+ноябрь!AN348+декабрь!AN348</f>
        <v>0</v>
      </c>
      <c r="AR348" s="36">
        <f>январь!AO348+февраль!AO348+март!AO348+апрель!AO348+май!AO348+июнь!AO348+июль!AO348+август!AO348+сентябрь!AO348+октябрь!AO348+ноябрь!AO348+декабрь!AO348</f>
        <v>0</v>
      </c>
      <c r="AS348" s="29">
        <f>январь!AP348+февраль!AP348+март!AP348+апрель!AP348+май!AP348+июнь!AP348+июль!AP348+август!AP348+сентябрь!AP348+октябрь!AP348+ноябрь!AP348+декабрь!AP348</f>
        <v>0</v>
      </c>
      <c r="AT348" s="36">
        <f>январь!AQ348+февраль!AQ348+март!AQ348+апрель!AQ348+май!AQ348+июнь!AQ348+июль!AQ348+август!AQ348+сентябрь!AQ348+октябрь!AQ348+ноябрь!AQ348+декабрь!AQ348</f>
        <v>0</v>
      </c>
      <c r="AU348" s="29">
        <f>январь!AR348+февраль!AR348+март!AR348+апрель!AR348+май!AR348+июнь!AR348+июль!AR348+август!AR348+сентябрь!AR348+октябрь!AR348+ноябрь!AR348+декабрь!AR348</f>
        <v>0</v>
      </c>
      <c r="AV348" s="36">
        <f>январь!AS348+февраль!AS348+март!AS348+апрель!AS348+май!AS348+июнь!AS348+июль!AS348+август!AS348+сентябрь!AS348+октябрь!AS348+ноябрь!AS348+декабрь!AS348</f>
        <v>0</v>
      </c>
      <c r="AW348" s="36">
        <f>январь!AT348+февраль!AT348+март!AT348+апрель!AT348+май!AT348+июнь!AT348+июль!AT348+август!AT348+сентябрь!AT348+октябрь!AT348+ноябрь!AT348+декабрь!AT348</f>
        <v>0</v>
      </c>
      <c r="AX348" s="36">
        <f>январь!AU348+февраль!AU348+март!AU348+апрель!AU348+май!AU348+июнь!AU348+июль!AU348+август!AU348+сентябрь!AU348+октябрь!AU348+ноябрь!AU348+декабрь!AU348</f>
        <v>0</v>
      </c>
      <c r="AY348" s="29">
        <f>январь!AV348+февраль!AV348+март!AV348+апрель!AV348+май!AV348+июнь!AV348+июль!AV348+август!AV348+сентябрь!AV348+октябрь!AV348+ноябрь!AV348+декабрь!AV348</f>
        <v>0</v>
      </c>
      <c r="AZ348" s="36">
        <f>январь!AW348+февраль!AW348+март!AW348+апрель!AW348+май!AW348+июнь!AW348+июль!AW348+август!AW348+сентябрь!AW348+октябрь!AW348+ноябрь!AW348+декабрь!AW348</f>
        <v>0</v>
      </c>
      <c r="BA348" s="36">
        <f>январь!AX348+февраль!AX348+март!AX348+апрель!AX348+май!AX348+июнь!AX348+июль!AX348+август!AX348+сентябрь!AX348+октябрь!AX348+ноябрь!AX348+декабрь!AX348</f>
        <v>0</v>
      </c>
      <c r="BB348" s="36">
        <f>январь!AY348+февраль!AY348+март!AY348+апрель!AY348+май!AY348+июнь!AY348+июль!AY348+август!AY348+сентябрь!AY348+октябрь!AY348+ноябрь!AY348+декабрь!AY348</f>
        <v>0</v>
      </c>
      <c r="BC348" s="29">
        <f>январь!AZ348+февраль!AZ348+март!AZ348+апрель!AZ348+май!AZ348+июнь!AZ348+июль!AZ348+август!AZ348+сентябрь!AZ348+октябрь!AZ348+ноябрь!AZ348+декабрь!AZ348</f>
        <v>0</v>
      </c>
      <c r="BD348" s="36">
        <f>январь!BA348+февраль!BA348+март!BA348+апрель!BA348+май!BA348+июнь!BA348+июль!BA348+август!BA348+сентябрь!BA348+октябрь!BA348+ноябрь!BA348+декабрь!BA348</f>
        <v>0</v>
      </c>
      <c r="BE348" s="36">
        <f>январь!BB348+февраль!BB348+март!BB348+апрель!BB348+май!BB348+июнь!BB348+июль!BB348+август!BB348+сентябрь!BB348+октябрь!BB348+ноябрь!BB348+декабрь!BB348</f>
        <v>0</v>
      </c>
      <c r="BF348" s="36">
        <f>январь!BC348+февраль!BC348+март!BC348+апрель!BC348+май!BC348+июнь!BC348+июль!BC348+август!BC348+сентябрь!BC348+октябрь!BC348+ноябрь!BC348+декабрь!BC348</f>
        <v>0</v>
      </c>
      <c r="BG348" s="36">
        <f>январь!BD348+февраль!BD348+март!BD348+апрель!BD348+май!BD348+июнь!BD348+июль!BD348+август!BD348+сентябрь!BD348+октябрь!BD348+ноябрь!BD348+декабрь!BD348</f>
        <v>0</v>
      </c>
      <c r="BH348" s="36">
        <f>январь!BE348+февраль!BE348+март!BE348+апрель!BE348+май!BE348+июнь!BE348+июль!BE348+август!BE348+сентябрь!BE348+октябрь!BE348+ноябрь!BE348+декабрь!BE348</f>
        <v>0</v>
      </c>
      <c r="BI348" s="36">
        <f>январь!BF348+февраль!BF348+март!BF348+апрель!BF348+май!BF348+июнь!BF348+июль!BF348+август!BF348+сентябрь!BF348+октябрь!BF348+ноябрь!BF348+декабрь!BF348</f>
        <v>0</v>
      </c>
      <c r="BJ348" s="36">
        <f>январь!BG348+февраль!BG348+март!BG348+апрель!BG348+май!BG348+июнь!BG348+июль!BG348+август!BG348+сентябрь!BG348+октябрь!BG348+ноябрь!BG348+декабрь!BG348</f>
        <v>0</v>
      </c>
      <c r="BK348" s="36">
        <f>январь!BH348+февраль!BH348+март!BH348+апрель!BH348+май!BH348+июнь!BH348+июль!BH348+август!BH348+сентябрь!BH348+октябрь!BH348+ноябрь!BH348+декабрь!BH348</f>
        <v>0</v>
      </c>
      <c r="BL348" s="36">
        <f>январь!BI348+февраль!BI348+март!BI348+апрель!BI348+май!BI348+июнь!BI348+июль!BI348+август!BI348+сентябрь!BI348+октябрь!BI348+ноябрь!BI348+декабрь!BI348</f>
        <v>0</v>
      </c>
      <c r="BM348" s="29">
        <f>январь!BJ348+февраль!BJ348+март!BJ348+апрель!BJ348+май!BJ348+июнь!BJ348+июль!BJ348+август!BJ348+сентябрь!BJ348+октябрь!BJ348+ноябрь!BJ348+декабрь!BJ348</f>
        <v>0</v>
      </c>
      <c r="BN348" s="36">
        <f>январь!BK348+февраль!BK348+март!BK348+апрель!BK348+май!BK348+июнь!BK348+июль!BK348+август!BK348+сентябрь!BK348+октябрь!BK348+ноябрь!BK348+декабрь!BK348</f>
        <v>0</v>
      </c>
      <c r="BO348" s="29">
        <f>январь!BL348+февраль!BL348+март!BL348+апрель!BL348+май!BL348+июнь!BL348+июль!BL348+август!BL348+сентябрь!BL348+октябрь!BL348+ноябрь!BL348+декабрь!BL348</f>
        <v>0</v>
      </c>
      <c r="BP348" s="36">
        <f>январь!BM348+февраль!BM348+март!BM348+апрель!BM348+май!BM348+июнь!BM348+июль!BM348+август!BM348+сентябрь!BM348+октябрь!BM348+ноябрь!BM348+декабрь!BM348</f>
        <v>0</v>
      </c>
      <c r="BQ348" s="36">
        <f>январь!BN348+февраль!BN348+март!BN348+апрель!BN348+май!BN348+июнь!BN348+июль!BN348+август!BN348+сентябрь!BN348+октябрь!BN348+ноябрь!BN348+декабрь!BN348</f>
        <v>0</v>
      </c>
      <c r="BR348" s="36">
        <f>январь!BO348+февраль!BO348+март!BO348+апрель!BO348+май!BO348+июнь!BO348+июль!BO348+август!BO348+сентябрь!BO348+октябрь!BO348+ноябрь!BO348+декабрь!BO348</f>
        <v>0</v>
      </c>
      <c r="BS348" s="29">
        <f>январь!BP348+февраль!BP348+март!BP348+апрель!BP348+май!BP348+июнь!BP348+июль!BP348+август!BP348+сентябрь!BP348+октябрь!BP348+ноябрь!BP348+декабрь!BP348</f>
        <v>0</v>
      </c>
      <c r="BT348" s="36">
        <f>январь!BQ348+февраль!BQ348+март!BQ348+апрель!BQ348+май!BQ348+июнь!BQ348+июль!BQ348+август!BQ348+сентябрь!BQ348+октябрь!BQ348+ноябрь!BQ348+декабрь!BQ348</f>
        <v>0</v>
      </c>
      <c r="BU348" s="29">
        <f>январь!BR348+февраль!BR348+март!BR348+апрель!BR348+май!BR348+июнь!BR348+июль!BR348+август!BR348+сентябрь!BR348+октябрь!BR348+ноябрь!BR348+декабрь!BR348</f>
        <v>0</v>
      </c>
      <c r="BV348" s="36">
        <f>январь!BS348+февраль!BS348+март!BS348+апрель!BS348+май!BS348+июнь!BS348+июль!BS348+август!BS348+сентябрь!BS348+октябрь!BS348+ноябрь!BS348+декабрь!BS348</f>
        <v>0</v>
      </c>
      <c r="BW348" s="36">
        <f>январь!BT348+февраль!BT348+март!BT348+апрель!BT348+май!BT348+июнь!BT348+июль!BT348+август!BT348+сентябрь!BT348+октябрь!BT348+ноябрь!BT348+декабрь!BT348</f>
        <v>0</v>
      </c>
      <c r="BX348" s="36">
        <f>январь!BU348+февраль!BU348+март!BU348+апрель!BU348+май!BU348+июнь!BU348+июль!BU348+август!BU348+сентябрь!BU348+октябрь!BU348+ноябрь!BU348+декабрь!BU348</f>
        <v>0</v>
      </c>
      <c r="BY348" s="36">
        <f>январь!BV348+февраль!BV348+март!BV348+апрель!BV348+май!BV348+июнь!BV348+июль!BV348+август!BV348+сентябрь!BV348+октябрь!BV348+ноябрь!BV348+декабрь!BV348</f>
        <v>0</v>
      </c>
      <c r="BZ348" s="77">
        <v>0</v>
      </c>
    </row>
    <row r="349" spans="1:78" x14ac:dyDescent="0.25">
      <c r="A349" s="16">
        <v>347</v>
      </c>
      <c r="B349" s="16">
        <v>2</v>
      </c>
      <c r="C349" s="37" t="s">
        <v>797</v>
      </c>
      <c r="D349" s="51">
        <v>257.06198651207734</v>
      </c>
      <c r="E349" s="25">
        <v>-613.58537000000001</v>
      </c>
      <c r="F349" s="26">
        <f t="shared" si="15"/>
        <v>-359.67938348792268</v>
      </c>
      <c r="G349" s="26">
        <f t="shared" si="16"/>
        <v>253.90598651207733</v>
      </c>
      <c r="H349" s="26">
        <f t="shared" si="17"/>
        <v>3.1560000000000001</v>
      </c>
      <c r="I349" s="36">
        <f>январь!F349+февраль!F349+март!F349+апрель!F349+май!F349+июнь!F349+июль!F349+август!F349+сентябрь!F349+октябрь!F349+ноябрь!F349+декабрь!F349</f>
        <v>0</v>
      </c>
      <c r="J349" s="36">
        <f>январь!G349+февраль!G349+март!G349+апрель!G349+май!G349+июнь!G349+июль!G349+август!G349+сентябрь!G349+октябрь!G349+ноябрь!G349+декабрь!G349</f>
        <v>0</v>
      </c>
      <c r="K349" s="36">
        <f>январь!H349+февраль!H349+март!H349+апрель!H349+май!H349+июнь!H349+июль!H349+август!H349+сентябрь!H349+октябрь!H349+ноябрь!H349+декабрь!H349</f>
        <v>0</v>
      </c>
      <c r="L349" s="27">
        <f>январь!I349+февраль!I349+март!I349+апрель!I349+май!I349+июнь!I349+июль!I349+август!I349+сентябрь!I349+октябрь!I349+ноябрь!I349+декабрь!I349</f>
        <v>0</v>
      </c>
      <c r="M349" s="36">
        <f>январь!J349+февраль!J349+март!J349+апрель!J349+май!J349+июнь!J349+июль!J349+август!J349+сентябрь!J349+октябрь!J349+ноябрь!J349+декабрь!J349</f>
        <v>0</v>
      </c>
      <c r="N349" s="36">
        <f>январь!K349+февраль!K349+март!K349+апрель!K349+май!K349+июнь!K349+июль!K349+август!K349+сентябрь!K349+октябрь!K349+ноябрь!K349+декабрь!K349</f>
        <v>0</v>
      </c>
      <c r="O349" s="36">
        <f>январь!L349+февраль!L349+март!L349+апрель!L349+май!L349+июнь!L349+июль!L349+август!L349+сентябрь!L349+октябрь!L349+ноябрь!L349+декабрь!L349</f>
        <v>0</v>
      </c>
      <c r="P349" s="36">
        <f>январь!M349+февраль!M349+март!M349+апрель!M349+май!M349+июнь!M349+июль!M349+август!M349+сентябрь!M349+октябрь!M349+ноябрь!M349+декабрь!M349</f>
        <v>0</v>
      </c>
      <c r="Q349" s="36">
        <f>январь!N349+февраль!N349+март!N349+апрель!N349+май!N349+июнь!N349+июль!N349+август!N349+сентябрь!N349+октябрь!N349+ноябрь!N349+декабрь!N349</f>
        <v>0</v>
      </c>
      <c r="R349" s="29">
        <f>январь!O349+февраль!O349+март!O349+апрель!O349+май!O349+июнь!O349+июль!O349+август!O349+сентябрь!O349+октябрь!O349+ноябрь!O349+декабрь!O349</f>
        <v>0</v>
      </c>
      <c r="S349" s="36">
        <f>январь!P349+февраль!P349+март!P349+апрель!P349+май!P349+июнь!P349+июль!P349+август!P349+сентябрь!P349+октябрь!P349+ноябрь!P349+декабрь!P349</f>
        <v>0</v>
      </c>
      <c r="T349" s="29">
        <f>январь!Q349+февраль!Q349+март!Q349+апрель!Q349+май!Q349+июнь!Q349+июль!Q349+август!Q349+сентябрь!Q349+октябрь!Q349+ноябрь!Q349+декабрь!Q349</f>
        <v>0</v>
      </c>
      <c r="U349" s="36">
        <f>январь!R349+февраль!R349+март!R349+апрель!R349+май!R349+июнь!R349+июль!R349+август!R349+сентябрь!R349+октябрь!R349+ноябрь!R349+декабрь!R349</f>
        <v>0</v>
      </c>
      <c r="V349" s="36">
        <f>январь!S349+февраль!S349+март!S349+апрель!S349+май!S349+июнь!S349+июль!S349+август!S349+сентябрь!S349+октябрь!S349+ноябрь!S349+декабрь!S349</f>
        <v>0</v>
      </c>
      <c r="W349" s="36">
        <f>январь!T349+февраль!T349+март!T349+апрель!T349+май!T349+июнь!T349+июль!T349+август!T349+сентябрь!T349+октябрь!T349+ноябрь!T349+декабрь!T349</f>
        <v>0</v>
      </c>
      <c r="X349" s="36">
        <f>январь!U349+февраль!U349+март!U349+апрель!U349+май!U349+июнь!U349+июль!U349+август!U349+сентябрь!U349+октябрь!U349+ноябрь!U349+декабрь!U349</f>
        <v>0</v>
      </c>
      <c r="Y349" s="36">
        <f>январь!V349+февраль!V349+март!V349+апрель!V349+май!V349+июнь!V349+июль!V349+август!V349+сентябрь!V349+октябрь!V349+ноябрь!V349+декабрь!V349</f>
        <v>0</v>
      </c>
      <c r="Z349" s="36">
        <f>январь!W349+февраль!W349+март!W349+апрель!W349+май!W349+июнь!W349+июль!W349+август!W349+сентябрь!W349+октябрь!W349+ноябрь!W349+декабрь!W349</f>
        <v>0</v>
      </c>
      <c r="AA349" s="36">
        <f>январь!X349+февраль!X349+март!X349+апрель!X349+май!X349+июнь!X349+июль!X349+август!X349+сентябрь!X349+октябрь!X349+ноябрь!X349+декабрь!X349</f>
        <v>0</v>
      </c>
      <c r="AB349" s="29">
        <f>январь!Y349+февраль!Y349+март!Y349+апрель!Y349+май!Y349+июнь!Y349+июль!Y349+август!Y349+сентябрь!Y349+октябрь!Y349+ноябрь!Y349+декабрь!Y349</f>
        <v>0</v>
      </c>
      <c r="AC349" s="36">
        <f>январь!Z349+февраль!Z349+март!Z349+апрель!Z349+май!Z349+июнь!Z349+июль!Z349+август!Z349+сентябрь!Z349+октябрь!Z349+ноябрь!Z349+декабрь!Z349</f>
        <v>0</v>
      </c>
      <c r="AD349" s="66" t="str">
        <f>CONCATENATE(январь!AA349,$BZ$1,февраль!AA349,$BZ$1,март!AA349,$BZ$1,апрель!AA349,$BZ$1,май!AA349,$BZ$1,июнь!AA349,$BZ$1,июль!AA349,$BZ$1,август!AA349,$BZ$1,сентябрь!AA349,$BZ$1,октябрь!AA349,$BZ$1,ноябрь!AA349,$BZ$1,декабрь!AA349)</f>
        <v xml:space="preserve">           </v>
      </c>
      <c r="AE349" s="36">
        <f>январь!AB349+февраль!AB349+март!AB349+апрель!AB349+май!AB349+июнь!AB349+июль!AB349+август!AB349+сентябрь!AB349+октябрь!AB349+ноябрь!AB349+декабрь!AB349</f>
        <v>0</v>
      </c>
      <c r="AF349" s="36">
        <f>январь!AC349+февраль!AC349+март!AC349+апрель!AC349+май!AC349+июнь!AC349+июль!AC349+август!AC349+сентябрь!AC349+октябрь!AC349+ноябрь!AC349+декабрь!AC349</f>
        <v>0</v>
      </c>
      <c r="AG349" s="36">
        <f>январь!AD349+февраль!AD349+март!AD349+апрель!AD349+май!AD349+июнь!AD349+июль!AD349+август!AD349+сентябрь!AD349+октябрь!AD349+ноябрь!AD349+декабрь!AD349</f>
        <v>0</v>
      </c>
      <c r="AH349" s="36">
        <f>январь!AE349+февраль!AE349+март!AE349+апрель!AE349+май!AE349+июнь!AE349+июль!AE349+август!AE349+сентябрь!AE349+октябрь!AE349+ноябрь!AE349+декабрь!AE349</f>
        <v>0</v>
      </c>
      <c r="AI349" s="36">
        <f>январь!AF349+февраль!AF349+март!AF349+апрель!AF349+май!AF349+июнь!AF349+июль!AF349+август!AF349+сентябрь!AF349+октябрь!AF349+ноябрь!AF349+декабрь!AF349</f>
        <v>0</v>
      </c>
      <c r="AJ349" s="36">
        <f>январь!AG349+февраль!AG349+март!AG349+апрель!AG349+май!AG349+июнь!AG349+июль!AG349+август!AG349+сентябрь!AG349+октябрь!AG349+ноябрь!AG349+декабрь!AG349</f>
        <v>0</v>
      </c>
      <c r="AK349" s="29">
        <f>январь!AH349+февраль!AH349+март!AH349+апрель!AH349+май!AH349+июнь!AH349+июль!AH349+август!AH349+сентябрь!AH349+октябрь!AH349+ноябрь!AH349+декабрь!AH349</f>
        <v>0</v>
      </c>
      <c r="AL349" s="36">
        <f>январь!AI349+февраль!AI349+март!AI349+апрель!AI349+май!AI349+июнь!AI349+июль!AI349+август!AI349+сентябрь!AI349+октябрь!AI349+ноябрь!AI349+декабрь!AI349</f>
        <v>0</v>
      </c>
      <c r="AM349" s="29">
        <f>январь!AJ349+февраль!AJ349+март!AJ349+апрель!AJ349+май!AJ349+июнь!AJ349+июль!AJ349+август!AJ349+сентябрь!AJ349+октябрь!AJ349+ноябрь!AJ349+декабрь!AJ349</f>
        <v>0</v>
      </c>
      <c r="AN349" s="36">
        <f>январь!AK349+февраль!AK349+март!AK349+апрель!AK349+май!AK349+июнь!AK349+июль!AK349+август!AK349+сентябрь!AK349+октябрь!AK349+ноябрь!AK349+декабрь!AK349</f>
        <v>0</v>
      </c>
      <c r="AO349" s="36">
        <f>январь!AL349+февраль!AL349+март!AL349+апрель!AL349+май!AL349+июнь!AL349+июль!AL349+август!AL349+сентябрь!AL349+октябрь!AL349+ноябрь!AL349+декабрь!AL349</f>
        <v>0</v>
      </c>
      <c r="AP349" s="36">
        <f>январь!AM349+февраль!AM349+март!AM349+апрель!AM349+май!AM349+июнь!AM349+июль!AM349+август!AM349+сентябрь!AM349+октябрь!AM349+ноябрь!AM349+декабрь!AM349</f>
        <v>0</v>
      </c>
      <c r="AQ349" s="29">
        <f>январь!AN349+февраль!AN349+март!AN349+апрель!AN349+май!AN349+июнь!AN349+июль!AN349+август!AN349+сентябрь!AN349+октябрь!AN349+ноябрь!AN349+декабрь!AN349</f>
        <v>0</v>
      </c>
      <c r="AR349" s="36">
        <f>январь!AO349+февраль!AO349+март!AO349+апрель!AO349+май!AO349+июнь!AO349+июль!AO349+август!AO349+сентябрь!AO349+октябрь!AO349+ноябрь!AO349+декабрь!AO349</f>
        <v>0</v>
      </c>
      <c r="AS349" s="29">
        <f>январь!AP349+февраль!AP349+март!AP349+апрель!AP349+май!AP349+июнь!AP349+июль!AP349+август!AP349+сентябрь!AP349+октябрь!AP349+ноябрь!AP349+декабрь!AP349</f>
        <v>0</v>
      </c>
      <c r="AT349" s="36">
        <f>январь!AQ349+февраль!AQ349+март!AQ349+апрель!AQ349+май!AQ349+июнь!AQ349+июль!AQ349+август!AQ349+сентябрь!AQ349+октябрь!AQ349+ноябрь!AQ349+декабрь!AQ349</f>
        <v>0</v>
      </c>
      <c r="AU349" s="29">
        <f>январь!AR349+февраль!AR349+март!AR349+апрель!AR349+май!AR349+июнь!AR349+июль!AR349+август!AR349+сентябрь!AR349+октябрь!AR349+ноябрь!AR349+декабрь!AR349</f>
        <v>0</v>
      </c>
      <c r="AV349" s="36">
        <f>январь!AS349+февраль!AS349+март!AS349+апрель!AS349+май!AS349+июнь!AS349+июль!AS349+август!AS349+сентябрь!AS349+октябрь!AS349+ноябрь!AS349+декабрь!AS349</f>
        <v>0</v>
      </c>
      <c r="AW349" s="36">
        <f>январь!AT349+февраль!AT349+март!AT349+апрель!AT349+май!AT349+июнь!AT349+июль!AT349+август!AT349+сентябрь!AT349+октябрь!AT349+ноябрь!AT349+декабрь!AT349</f>
        <v>0</v>
      </c>
      <c r="AX349" s="36">
        <f>январь!AU349+февраль!AU349+март!AU349+апрель!AU349+май!AU349+июнь!AU349+июль!AU349+август!AU349+сентябрь!AU349+октябрь!AU349+ноябрь!AU349+декабрь!AU349</f>
        <v>0</v>
      </c>
      <c r="AY349" s="29">
        <f>январь!AV349+февраль!AV349+март!AV349+апрель!AV349+май!AV349+июнь!AV349+июль!AV349+август!AV349+сентябрь!AV349+октябрь!AV349+ноябрь!AV349+декабрь!AV349</f>
        <v>0</v>
      </c>
      <c r="AZ349" s="36">
        <f>январь!AW349+февраль!AW349+март!AW349+апрель!AW349+май!AW349+июнь!AW349+июль!AW349+август!AW349+сентябрь!AW349+октябрь!AW349+ноябрь!AW349+декабрь!AW349</f>
        <v>0</v>
      </c>
      <c r="BA349" s="36">
        <f>январь!AX349+февраль!AX349+март!AX349+апрель!AX349+май!AX349+июнь!AX349+июль!AX349+август!AX349+сентябрь!AX349+октябрь!AX349+ноябрь!AX349+декабрь!AX349</f>
        <v>0</v>
      </c>
      <c r="BB349" s="36">
        <f>январь!AY349+февраль!AY349+март!AY349+апрель!AY349+май!AY349+июнь!AY349+июль!AY349+август!AY349+сентябрь!AY349+октябрь!AY349+ноябрь!AY349+декабрь!AY349</f>
        <v>0</v>
      </c>
      <c r="BC349" s="29">
        <f>январь!AZ349+февраль!AZ349+март!AZ349+апрель!AZ349+май!AZ349+июнь!AZ349+июль!AZ349+август!AZ349+сентябрь!AZ349+октябрь!AZ349+ноябрь!AZ349+декабрь!AZ349</f>
        <v>0</v>
      </c>
      <c r="BD349" s="36">
        <f>январь!BA349+февраль!BA349+март!BA349+апрель!BA349+май!BA349+июнь!BA349+июль!BA349+август!BA349+сентябрь!BA349+октябрь!BA349+ноябрь!BA349+декабрь!BA349</f>
        <v>0</v>
      </c>
      <c r="BE349" s="36">
        <f>январь!BB349+февраль!BB349+март!BB349+апрель!BB349+май!BB349+июнь!BB349+июль!BB349+август!BB349+сентябрь!BB349+октябрь!BB349+ноябрь!BB349+декабрь!BB349</f>
        <v>0</v>
      </c>
      <c r="BF349" s="36">
        <f>январь!BC349+февраль!BC349+март!BC349+апрель!BC349+май!BC349+июнь!BC349+июль!BC349+август!BC349+сентябрь!BC349+октябрь!BC349+ноябрь!BC349+декабрь!BC349</f>
        <v>0</v>
      </c>
      <c r="BG349" s="36">
        <f>январь!BD349+февраль!BD349+март!BD349+апрель!BD349+май!BD349+июнь!BD349+июль!BD349+август!BD349+сентябрь!BD349+октябрь!BD349+ноябрь!BD349+декабрь!BD349</f>
        <v>0</v>
      </c>
      <c r="BH349" s="36">
        <f>январь!BE349+февраль!BE349+март!BE349+апрель!BE349+май!BE349+июнь!BE349+июль!BE349+август!BE349+сентябрь!BE349+октябрь!BE349+ноябрь!BE349+декабрь!BE349</f>
        <v>0</v>
      </c>
      <c r="BI349" s="36">
        <f>январь!BF349+февраль!BF349+март!BF349+апрель!BF349+май!BF349+июнь!BF349+июль!BF349+август!BF349+сентябрь!BF349+октябрь!BF349+ноябрь!BF349+декабрь!BF349</f>
        <v>3.0000000000000001E-3</v>
      </c>
      <c r="BJ349" s="36">
        <f>январь!BG349+февраль!BG349+март!BG349+апрель!BG349+май!BG349+июнь!BG349+июль!BG349+август!BG349+сентябрь!BG349+октябрь!BG349+ноябрь!BG349+декабрь!BG349</f>
        <v>3.1560000000000001</v>
      </c>
      <c r="BK349" s="36">
        <f>январь!BH349+февраль!BH349+март!BH349+апрель!BH349+май!BH349+июнь!BH349+июль!BH349+август!BH349+сентябрь!BH349+октябрь!BH349+ноябрь!BH349+декабрь!BH349</f>
        <v>0</v>
      </c>
      <c r="BL349" s="36">
        <f>январь!BI349+февраль!BI349+март!BI349+апрель!BI349+май!BI349+июнь!BI349+июль!BI349+август!BI349+сентябрь!BI349+октябрь!BI349+ноябрь!BI349+декабрь!BI349</f>
        <v>0</v>
      </c>
      <c r="BM349" s="29">
        <f>январь!BJ349+февраль!BJ349+март!BJ349+апрель!BJ349+май!BJ349+июнь!BJ349+июль!BJ349+август!BJ349+сентябрь!BJ349+октябрь!BJ349+ноябрь!BJ349+декабрь!BJ349</f>
        <v>0</v>
      </c>
      <c r="BN349" s="36">
        <f>январь!BK349+февраль!BK349+март!BK349+апрель!BK349+май!BK349+июнь!BK349+июль!BK349+август!BK349+сентябрь!BK349+октябрь!BK349+ноябрь!BK349+декабрь!BK349</f>
        <v>0</v>
      </c>
      <c r="BO349" s="29">
        <f>январь!BL349+февраль!BL349+март!BL349+апрель!BL349+май!BL349+июнь!BL349+июль!BL349+август!BL349+сентябрь!BL349+октябрь!BL349+ноябрь!BL349+декабрь!BL349</f>
        <v>0</v>
      </c>
      <c r="BP349" s="36">
        <f>январь!BM349+февраль!BM349+март!BM349+апрель!BM349+май!BM349+июнь!BM349+июль!BM349+август!BM349+сентябрь!BM349+октябрь!BM349+ноябрь!BM349+декабрь!BM349</f>
        <v>0</v>
      </c>
      <c r="BQ349" s="36">
        <f>январь!BN349+февраль!BN349+март!BN349+апрель!BN349+май!BN349+июнь!BN349+июль!BN349+август!BN349+сентябрь!BN349+октябрь!BN349+ноябрь!BN349+декабрь!BN349</f>
        <v>0</v>
      </c>
      <c r="BR349" s="36">
        <f>январь!BO349+февраль!BO349+март!BO349+апрель!BO349+май!BO349+июнь!BO349+июль!BO349+август!BO349+сентябрь!BO349+октябрь!BO349+ноябрь!BO349+декабрь!BO349</f>
        <v>0</v>
      </c>
      <c r="BS349" s="29">
        <f>январь!BP349+февраль!BP349+март!BP349+апрель!BP349+май!BP349+июнь!BP349+июль!BP349+август!BP349+сентябрь!BP349+октябрь!BP349+ноябрь!BP349+декабрь!BP349</f>
        <v>0</v>
      </c>
      <c r="BT349" s="36">
        <f>январь!BQ349+февраль!BQ349+март!BQ349+апрель!BQ349+май!BQ349+июнь!BQ349+июль!BQ349+август!BQ349+сентябрь!BQ349+октябрь!BQ349+ноябрь!BQ349+декабрь!BQ349</f>
        <v>0</v>
      </c>
      <c r="BU349" s="29">
        <f>январь!BR349+февраль!BR349+март!BR349+апрель!BR349+май!BR349+июнь!BR349+июль!BR349+август!BR349+сентябрь!BR349+октябрь!BR349+ноябрь!BR349+декабрь!BR349</f>
        <v>0</v>
      </c>
      <c r="BV349" s="36">
        <f>январь!BS349+февраль!BS349+март!BS349+апрель!BS349+май!BS349+июнь!BS349+июль!BS349+август!BS349+сентябрь!BS349+октябрь!BS349+ноябрь!BS349+декабрь!BS349</f>
        <v>0</v>
      </c>
      <c r="BW349" s="36">
        <f>январь!BT349+февраль!BT349+март!BT349+апрель!BT349+май!BT349+июнь!BT349+июль!BT349+август!BT349+сентябрь!BT349+октябрь!BT349+ноябрь!BT349+декабрь!BT349</f>
        <v>0</v>
      </c>
      <c r="BX349" s="36">
        <f>январь!BU349+февраль!BU349+март!BU349+апрель!BU349+май!BU349+июнь!BU349+июль!BU349+август!BU349+сентябрь!BU349+октябрь!BU349+ноябрь!BU349+декабрь!BU349</f>
        <v>0</v>
      </c>
      <c r="BY349" s="36">
        <f>январь!BV349+февраль!BV349+март!BV349+апрель!BV349+май!BV349+июнь!BV349+июль!BV349+август!BV349+сентябрь!BV349+октябрь!BV349+ноябрь!BV349+декабрь!BV349</f>
        <v>0</v>
      </c>
      <c r="BZ349" s="77">
        <v>1</v>
      </c>
    </row>
    <row r="350" spans="1:78" x14ac:dyDescent="0.25">
      <c r="A350" s="16">
        <v>348</v>
      </c>
      <c r="B350" s="16">
        <v>2</v>
      </c>
      <c r="C350" s="37" t="s">
        <v>798</v>
      </c>
      <c r="D350" s="51">
        <v>127.60422191304347</v>
      </c>
      <c r="E350" s="25">
        <v>-583.39733999999999</v>
      </c>
      <c r="F350" s="26">
        <f t="shared" si="15"/>
        <v>-482.96711808695648</v>
      </c>
      <c r="G350" s="26">
        <f t="shared" si="16"/>
        <v>100.43022191304348</v>
      </c>
      <c r="H350" s="26">
        <f t="shared" si="17"/>
        <v>27.173999999999999</v>
      </c>
      <c r="I350" s="36">
        <f>январь!F350+февраль!F350+март!F350+апрель!F350+май!F350+июнь!F350+июль!F350+август!F350+сентябрь!F350+октябрь!F350+ноябрь!F350+декабрь!F350</f>
        <v>0</v>
      </c>
      <c r="J350" s="36">
        <f>январь!G350+февраль!G350+март!G350+апрель!G350+май!G350+июнь!G350+июль!G350+август!G350+сентябрь!G350+октябрь!G350+ноябрь!G350+декабрь!G350</f>
        <v>0</v>
      </c>
      <c r="K350" s="36">
        <f>январь!H350+февраль!H350+март!H350+апрель!H350+май!H350+июнь!H350+июль!H350+август!H350+сентябрь!H350+октябрь!H350+ноябрь!H350+декабрь!H350</f>
        <v>0</v>
      </c>
      <c r="L350" s="27">
        <f>январь!I350+февраль!I350+март!I350+апрель!I350+май!I350+июнь!I350+июль!I350+август!I350+сентябрь!I350+октябрь!I350+ноябрь!I350+декабрь!I350</f>
        <v>0</v>
      </c>
      <c r="M350" s="36">
        <f>январь!J350+февраль!J350+март!J350+апрель!J350+май!J350+июнь!J350+июль!J350+август!J350+сентябрь!J350+октябрь!J350+ноябрь!J350+декабрь!J350</f>
        <v>0</v>
      </c>
      <c r="N350" s="36">
        <f>январь!K350+февраль!K350+март!K350+апрель!K350+май!K350+июнь!K350+июль!K350+август!K350+сентябрь!K350+октябрь!K350+ноябрь!K350+декабрь!K350</f>
        <v>0</v>
      </c>
      <c r="O350" s="36">
        <f>январь!L350+февраль!L350+март!L350+апрель!L350+май!L350+июнь!L350+июль!L350+август!L350+сентябрь!L350+октябрь!L350+ноябрь!L350+декабрь!L350</f>
        <v>0</v>
      </c>
      <c r="P350" s="36">
        <f>январь!M350+февраль!M350+март!M350+апрель!M350+май!M350+июнь!M350+июль!M350+август!M350+сентябрь!M350+октябрь!M350+ноябрь!M350+декабрь!M350</f>
        <v>0</v>
      </c>
      <c r="Q350" s="36">
        <f>январь!N350+февраль!N350+март!N350+апрель!N350+май!N350+июнь!N350+июль!N350+август!N350+сентябрь!N350+октябрь!N350+ноябрь!N350+декабрь!N350</f>
        <v>0</v>
      </c>
      <c r="R350" s="29">
        <f>январь!O350+февраль!O350+март!O350+апрель!O350+май!O350+июнь!O350+июль!O350+август!O350+сентябрь!O350+октябрь!O350+ноябрь!O350+декабрь!O350</f>
        <v>0</v>
      </c>
      <c r="S350" s="36">
        <f>январь!P350+февраль!P350+март!P350+апрель!P350+май!P350+июнь!P350+июль!P350+август!P350+сентябрь!P350+октябрь!P350+ноябрь!P350+декабрь!P350</f>
        <v>0</v>
      </c>
      <c r="T350" s="29">
        <f>январь!Q350+февраль!Q350+март!Q350+апрель!Q350+май!Q350+июнь!Q350+июль!Q350+август!Q350+сентябрь!Q350+октябрь!Q350+ноябрь!Q350+декабрь!Q350</f>
        <v>0</v>
      </c>
      <c r="U350" s="36">
        <f>январь!R350+февраль!R350+март!R350+апрель!R350+май!R350+июнь!R350+июль!R350+август!R350+сентябрь!R350+октябрь!R350+ноябрь!R350+декабрь!R350</f>
        <v>0</v>
      </c>
      <c r="V350" s="36">
        <f>январь!S350+февраль!S350+март!S350+апрель!S350+май!S350+июнь!S350+июль!S350+август!S350+сентябрь!S350+октябрь!S350+ноябрь!S350+декабрь!S350</f>
        <v>0</v>
      </c>
      <c r="W350" s="36">
        <f>январь!T350+февраль!T350+март!T350+апрель!T350+май!T350+июнь!T350+июль!T350+август!T350+сентябрь!T350+октябрь!T350+ноябрь!T350+декабрь!T350</f>
        <v>0</v>
      </c>
      <c r="X350" s="36">
        <f>январь!U350+февраль!U350+март!U350+апрель!U350+май!U350+июнь!U350+июль!U350+август!U350+сентябрь!U350+октябрь!U350+ноябрь!U350+декабрь!U350</f>
        <v>0</v>
      </c>
      <c r="Y350" s="36">
        <f>январь!V350+февраль!V350+март!V350+апрель!V350+май!V350+июнь!V350+июль!V350+август!V350+сентябрь!V350+октябрь!V350+ноябрь!V350+декабрь!V350</f>
        <v>0</v>
      </c>
      <c r="Z350" s="36">
        <f>январь!W350+февраль!W350+март!W350+апрель!W350+май!W350+июнь!W350+июль!W350+август!W350+сентябрь!W350+октябрь!W350+ноябрь!W350+декабрь!W350</f>
        <v>0</v>
      </c>
      <c r="AA350" s="36">
        <f>январь!X350+февраль!X350+март!X350+апрель!X350+май!X350+июнь!X350+июль!X350+август!X350+сентябрь!X350+октябрь!X350+ноябрь!X350+декабрь!X350</f>
        <v>0</v>
      </c>
      <c r="AB350" s="29">
        <f>январь!Y350+февраль!Y350+март!Y350+апрель!Y350+май!Y350+июнь!Y350+июль!Y350+август!Y350+сентябрь!Y350+октябрь!Y350+ноябрь!Y350+декабрь!Y350</f>
        <v>0</v>
      </c>
      <c r="AC350" s="36">
        <f>январь!Z350+февраль!Z350+март!Z350+апрель!Z350+май!Z350+июнь!Z350+июль!Z350+август!Z350+сентябрь!Z350+октябрь!Z350+ноябрь!Z350+декабрь!Z350</f>
        <v>0</v>
      </c>
      <c r="AD350" s="66" t="str">
        <f>CONCATENATE(январь!AA350,$BZ$1,февраль!AA350,$BZ$1,март!AA350,$BZ$1,апрель!AA350,$BZ$1,май!AA350,$BZ$1,июнь!AA350,$BZ$1,июль!AA350,$BZ$1,август!AA350,$BZ$1,сентябрь!AA350,$BZ$1,октябрь!AA350,$BZ$1,ноябрь!AA350,$BZ$1,декабрь!AA350)</f>
        <v xml:space="preserve">           </v>
      </c>
      <c r="AE350" s="36">
        <f>январь!AB350+февраль!AB350+март!AB350+апрель!AB350+май!AB350+июнь!AB350+июль!AB350+август!AB350+сентябрь!AB350+октябрь!AB350+ноябрь!AB350+декабрь!AB350</f>
        <v>0</v>
      </c>
      <c r="AF350" s="36">
        <f>январь!AC350+февраль!AC350+март!AC350+апрель!AC350+май!AC350+июнь!AC350+июль!AC350+август!AC350+сентябрь!AC350+октябрь!AC350+ноябрь!AC350+декабрь!AC350</f>
        <v>0</v>
      </c>
      <c r="AG350" s="36">
        <f>январь!AD350+февраль!AD350+март!AD350+апрель!AD350+май!AD350+июнь!AD350+июль!AD350+август!AD350+сентябрь!AD350+октябрь!AD350+ноябрь!AD350+декабрь!AD350</f>
        <v>0</v>
      </c>
      <c r="AH350" s="36">
        <f>январь!AE350+февраль!AE350+март!AE350+апрель!AE350+май!AE350+июнь!AE350+июль!AE350+август!AE350+сентябрь!AE350+октябрь!AE350+ноябрь!AE350+декабрь!AE350</f>
        <v>0</v>
      </c>
      <c r="AI350" s="36">
        <f>январь!AF350+февраль!AF350+март!AF350+апрель!AF350+май!AF350+июнь!AF350+июль!AF350+август!AF350+сентябрь!AF350+октябрь!AF350+ноябрь!AF350+декабрь!AF350</f>
        <v>0</v>
      </c>
      <c r="AJ350" s="36">
        <f>январь!AG350+февраль!AG350+март!AG350+апрель!AG350+май!AG350+июнь!AG350+июль!AG350+август!AG350+сентябрь!AG350+октябрь!AG350+ноябрь!AG350+декабрь!AG350</f>
        <v>0</v>
      </c>
      <c r="AK350" s="29">
        <f>январь!AH350+февраль!AH350+март!AH350+апрель!AH350+май!AH350+июнь!AH350+июль!AH350+август!AH350+сентябрь!AH350+октябрь!AH350+ноябрь!AH350+декабрь!AH350</f>
        <v>5</v>
      </c>
      <c r="AL350" s="36">
        <f>январь!AI350+февраль!AI350+март!AI350+апрель!AI350+май!AI350+июнь!AI350+июль!AI350+август!AI350+сентябрь!AI350+октябрь!AI350+ноябрь!AI350+декабрь!AI350</f>
        <v>8.6950000000000003</v>
      </c>
      <c r="AM350" s="29">
        <f>январь!AJ350+февраль!AJ350+март!AJ350+апрель!AJ350+май!AJ350+июнь!AJ350+июль!AJ350+август!AJ350+сентябрь!AJ350+октябрь!AJ350+ноябрь!AJ350+декабрь!AJ350</f>
        <v>0</v>
      </c>
      <c r="AN350" s="36">
        <f>январь!AK350+февраль!AK350+март!AK350+апрель!AK350+май!AK350+июнь!AK350+июль!AK350+август!AK350+сентябрь!AK350+октябрь!AK350+ноябрь!AK350+декабрь!AK350</f>
        <v>0</v>
      </c>
      <c r="AO350" s="36">
        <f>январь!AL350+февраль!AL350+март!AL350+апрель!AL350+май!AL350+июнь!AL350+июль!AL350+август!AL350+сентябрь!AL350+октябрь!AL350+ноябрь!AL350+декабрь!AL350</f>
        <v>0</v>
      </c>
      <c r="AP350" s="36">
        <f>январь!AM350+февраль!AM350+март!AM350+апрель!AM350+май!AM350+июнь!AM350+июль!AM350+август!AM350+сентябрь!AM350+октябрь!AM350+ноябрь!AM350+декабрь!AM350</f>
        <v>0</v>
      </c>
      <c r="AQ350" s="29">
        <f>январь!AN350+февраль!AN350+март!AN350+апрель!AN350+май!AN350+июнь!AN350+июль!AN350+август!AN350+сентябрь!AN350+октябрь!AN350+ноябрь!AN350+декабрь!AN350</f>
        <v>0</v>
      </c>
      <c r="AR350" s="36">
        <f>январь!AO350+февраль!AO350+март!AO350+апрель!AO350+май!AO350+июнь!AO350+июль!AO350+август!AO350+сентябрь!AO350+октябрь!AO350+ноябрь!AO350+декабрь!AO350</f>
        <v>0</v>
      </c>
      <c r="AS350" s="29">
        <f>январь!AP350+февраль!AP350+март!AP350+апрель!AP350+май!AP350+июнь!AP350+июль!AP350+август!AP350+сентябрь!AP350+октябрь!AP350+ноябрь!AP350+декабрь!AP350</f>
        <v>0</v>
      </c>
      <c r="AT350" s="36">
        <f>январь!AQ350+февраль!AQ350+март!AQ350+апрель!AQ350+май!AQ350+июнь!AQ350+июль!AQ350+август!AQ350+сентябрь!AQ350+октябрь!AQ350+ноябрь!AQ350+декабрь!AQ350</f>
        <v>0</v>
      </c>
      <c r="AU350" s="29">
        <f>январь!AR350+февраль!AR350+март!AR350+апрель!AR350+май!AR350+июнь!AR350+июль!AR350+август!AR350+сентябрь!AR350+октябрь!AR350+ноябрь!AR350+декабрь!AR350</f>
        <v>0</v>
      </c>
      <c r="AV350" s="36">
        <f>январь!AS350+февраль!AS350+март!AS350+апрель!AS350+май!AS350+июнь!AS350+июль!AS350+август!AS350+сентябрь!AS350+октябрь!AS350+ноябрь!AS350+декабрь!AS350</f>
        <v>0</v>
      </c>
      <c r="AW350" s="36">
        <f>январь!AT350+февраль!AT350+март!AT350+апрель!AT350+май!AT350+июнь!AT350+июль!AT350+август!AT350+сентябрь!AT350+октябрь!AT350+ноябрь!AT350+декабрь!AT350</f>
        <v>0</v>
      </c>
      <c r="AX350" s="36">
        <f>январь!AU350+февраль!AU350+март!AU350+апрель!AU350+май!AU350+июнь!AU350+июль!AU350+август!AU350+сентябрь!AU350+октябрь!AU350+ноябрь!AU350+декабрь!AU350</f>
        <v>0</v>
      </c>
      <c r="AY350" s="29">
        <f>январь!AV350+февраль!AV350+март!AV350+апрель!AV350+май!AV350+июнь!AV350+июль!AV350+август!AV350+сентябрь!AV350+октябрь!AV350+ноябрь!AV350+декабрь!AV350</f>
        <v>0</v>
      </c>
      <c r="AZ350" s="36">
        <f>январь!AW350+февраль!AW350+март!AW350+апрель!AW350+май!AW350+июнь!AW350+июль!AW350+август!AW350+сентябрь!AW350+октябрь!AW350+ноябрь!AW350+декабрь!AW350</f>
        <v>0</v>
      </c>
      <c r="BA350" s="36">
        <f>январь!AX350+февраль!AX350+март!AX350+апрель!AX350+май!AX350+июнь!AX350+июль!AX350+август!AX350+сентябрь!AX350+октябрь!AX350+ноябрь!AX350+декабрь!AX350</f>
        <v>0</v>
      </c>
      <c r="BB350" s="36">
        <f>январь!AY350+февраль!AY350+март!AY350+апрель!AY350+май!AY350+июнь!AY350+июль!AY350+август!AY350+сентябрь!AY350+октябрь!AY350+ноябрь!AY350+декабрь!AY350</f>
        <v>0</v>
      </c>
      <c r="BC350" s="29">
        <f>январь!AZ350+февраль!AZ350+март!AZ350+апрель!AZ350+май!AZ350+июнь!AZ350+июль!AZ350+август!AZ350+сентябрь!AZ350+октябрь!AZ350+ноябрь!AZ350+декабрь!AZ350</f>
        <v>0</v>
      </c>
      <c r="BD350" s="36">
        <f>январь!BA350+февраль!BA350+март!BA350+апрель!BA350+май!BA350+июнь!BA350+июль!BA350+август!BA350+сентябрь!BA350+октябрь!BA350+ноябрь!BA350+декабрь!BA350</f>
        <v>0</v>
      </c>
      <c r="BE350" s="36">
        <f>январь!BB350+февраль!BB350+март!BB350+апрель!BB350+май!BB350+июнь!BB350+июль!BB350+август!BB350+сентябрь!BB350+октябрь!BB350+ноябрь!BB350+декабрь!BB350</f>
        <v>0</v>
      </c>
      <c r="BF350" s="36">
        <f>январь!BC350+февраль!BC350+март!BC350+апрель!BC350+май!BC350+июнь!BC350+июль!BC350+август!BC350+сентябрь!BC350+октябрь!BC350+ноябрь!BC350+декабрь!BC350</f>
        <v>0</v>
      </c>
      <c r="BG350" s="36">
        <f>январь!BD350+февраль!BD350+март!BD350+апрель!BD350+май!BD350+июнь!BD350+июль!BD350+август!BD350+сентябрь!BD350+октябрь!BD350+ноябрь!BD350+декабрь!BD350</f>
        <v>0</v>
      </c>
      <c r="BH350" s="36">
        <f>январь!BE350+февраль!BE350+март!BE350+апрель!BE350+май!BE350+июнь!BE350+июль!BE350+август!BE350+сентябрь!BE350+октябрь!BE350+ноябрь!BE350+декабрь!BE350</f>
        <v>0</v>
      </c>
      <c r="BI350" s="36">
        <f>январь!BF350+февраль!BF350+март!BF350+апрель!BF350+май!BF350+июнь!BF350+июль!BF350+август!BF350+сентябрь!BF350+октябрь!BF350+ноябрь!BF350+декабрь!BF350</f>
        <v>0</v>
      </c>
      <c r="BJ350" s="36">
        <f>январь!BG350+февраль!BG350+март!BG350+апрель!BG350+май!BG350+июнь!BG350+июль!BG350+август!BG350+сентябрь!BG350+октябрь!BG350+ноябрь!BG350+декабрь!BG350</f>
        <v>0</v>
      </c>
      <c r="BK350" s="36">
        <f>январь!BH350+февраль!BH350+март!BH350+апрель!BH350+май!BH350+июнь!BH350+июль!BH350+август!BH350+сентябрь!BH350+октябрь!BH350+ноябрь!BH350+декабрь!BH350</f>
        <v>0</v>
      </c>
      <c r="BL350" s="36">
        <f>январь!BI350+февраль!BI350+март!BI350+апрель!BI350+май!BI350+июнь!BI350+июль!BI350+август!BI350+сентябрь!BI350+октябрь!BI350+ноябрь!BI350+декабрь!BI350</f>
        <v>0</v>
      </c>
      <c r="BM350" s="29">
        <f>январь!BJ350+февраль!BJ350+март!BJ350+апрель!BJ350+май!BJ350+июнь!BJ350+июль!BJ350+август!BJ350+сентябрь!BJ350+октябрь!BJ350+ноябрь!BJ350+декабрь!BJ350</f>
        <v>0</v>
      </c>
      <c r="BN350" s="36">
        <f>январь!BK350+февраль!BK350+март!BK350+апрель!BK350+май!BK350+июнь!BK350+июль!BK350+август!BK350+сентябрь!BK350+октябрь!BK350+ноябрь!BK350+декабрь!BK350</f>
        <v>0</v>
      </c>
      <c r="BO350" s="29">
        <f>январь!BL350+февраль!BL350+март!BL350+апрель!BL350+май!BL350+июнь!BL350+июль!BL350+август!BL350+сентябрь!BL350+октябрь!BL350+ноябрь!BL350+декабрь!BL350</f>
        <v>27</v>
      </c>
      <c r="BP350" s="36">
        <f>январь!BM350+февраль!BM350+март!BM350+апрель!BM350+май!BM350+июнь!BM350+июль!BM350+август!BM350+сентябрь!BM350+октябрь!BM350+ноябрь!BM350+декабрь!BM350</f>
        <v>18.478999999999999</v>
      </c>
      <c r="BQ350" s="36">
        <f>январь!BN350+февраль!BN350+март!BN350+апрель!BN350+май!BN350+июнь!BN350+июль!BN350+август!BN350+сентябрь!BN350+октябрь!BN350+ноябрь!BN350+декабрь!BN350</f>
        <v>0</v>
      </c>
      <c r="BR350" s="36">
        <f>январь!BO350+февраль!BO350+март!BO350+апрель!BO350+май!BO350+июнь!BO350+июль!BO350+август!BO350+сентябрь!BO350+октябрь!BO350+ноябрь!BO350+декабрь!BO350</f>
        <v>0</v>
      </c>
      <c r="BS350" s="29">
        <f>январь!BP350+февраль!BP350+март!BP350+апрель!BP350+май!BP350+июнь!BP350+июль!BP350+август!BP350+сентябрь!BP350+октябрь!BP350+ноябрь!BP350+декабрь!BP350</f>
        <v>0</v>
      </c>
      <c r="BT350" s="36">
        <f>январь!BQ350+февраль!BQ350+март!BQ350+апрель!BQ350+май!BQ350+июнь!BQ350+июль!BQ350+август!BQ350+сентябрь!BQ350+октябрь!BQ350+ноябрь!BQ350+декабрь!BQ350</f>
        <v>0</v>
      </c>
      <c r="BU350" s="29">
        <f>январь!BR350+февраль!BR350+март!BR350+апрель!BR350+май!BR350+июнь!BR350+июль!BR350+август!BR350+сентябрь!BR350+октябрь!BR350+ноябрь!BR350+декабрь!BR350</f>
        <v>0</v>
      </c>
      <c r="BV350" s="36">
        <f>январь!BS350+февраль!BS350+март!BS350+апрель!BS350+май!BS350+июнь!BS350+июль!BS350+август!BS350+сентябрь!BS350+октябрь!BS350+ноябрь!BS350+декабрь!BS350</f>
        <v>0</v>
      </c>
      <c r="BW350" s="36">
        <f>январь!BT350+февраль!BT350+март!BT350+апрель!BT350+май!BT350+июнь!BT350+июль!BT350+август!BT350+сентябрь!BT350+октябрь!BT350+ноябрь!BT350+декабрь!BT350</f>
        <v>0</v>
      </c>
      <c r="BX350" s="36">
        <f>январь!BU350+февраль!BU350+март!BU350+апрель!BU350+май!BU350+июнь!BU350+июль!BU350+август!BU350+сентябрь!BU350+октябрь!BU350+ноябрь!BU350+декабрь!BU350</f>
        <v>0</v>
      </c>
      <c r="BY350" s="36">
        <f>январь!BV350+февраль!BV350+март!BV350+апрель!BV350+май!BV350+июнь!BV350+июль!BV350+август!BV350+сентябрь!BV350+октябрь!BV350+ноябрь!BV350+декабрь!BV350</f>
        <v>0</v>
      </c>
      <c r="BZ350" s="77">
        <v>1</v>
      </c>
    </row>
    <row r="351" spans="1:78" x14ac:dyDescent="0.25">
      <c r="A351" s="16">
        <v>349</v>
      </c>
      <c r="B351" s="16">
        <v>2</v>
      </c>
      <c r="C351" s="37" t="s">
        <v>799</v>
      </c>
      <c r="D351" s="51">
        <v>110.42256135265698</v>
      </c>
      <c r="E351" s="25">
        <v>-427.23131999999993</v>
      </c>
      <c r="F351" s="26">
        <f t="shared" si="15"/>
        <v>-332.83975864734293</v>
      </c>
      <c r="G351" s="26">
        <f t="shared" si="16"/>
        <v>94.391561352656993</v>
      </c>
      <c r="H351" s="26">
        <f t="shared" si="17"/>
        <v>16.030999999999999</v>
      </c>
      <c r="I351" s="36">
        <f>январь!F351+февраль!F351+март!F351+апрель!F351+май!F351+июнь!F351+июль!F351+август!F351+сентябрь!F351+октябрь!F351+ноябрь!F351+декабрь!F351</f>
        <v>0</v>
      </c>
      <c r="J351" s="36">
        <f>январь!G351+февраль!G351+март!G351+апрель!G351+май!G351+июнь!G351+июль!G351+август!G351+сентябрь!G351+октябрь!G351+ноябрь!G351+декабрь!G351</f>
        <v>0</v>
      </c>
      <c r="K351" s="36">
        <f>январь!H351+февраль!H351+март!H351+апрель!H351+май!H351+июнь!H351+июль!H351+август!H351+сентябрь!H351+октябрь!H351+ноябрь!H351+декабрь!H351</f>
        <v>0</v>
      </c>
      <c r="L351" s="27">
        <f>январь!I351+февраль!I351+март!I351+апрель!I351+май!I351+июнь!I351+июль!I351+август!I351+сентябрь!I351+октябрь!I351+ноябрь!I351+декабрь!I351</f>
        <v>0</v>
      </c>
      <c r="M351" s="36">
        <f>январь!J351+февраль!J351+март!J351+апрель!J351+май!J351+июнь!J351+июль!J351+август!J351+сентябрь!J351+октябрь!J351+ноябрь!J351+декабрь!J351</f>
        <v>0</v>
      </c>
      <c r="N351" s="36">
        <f>январь!K351+февраль!K351+март!K351+апрель!K351+май!K351+июнь!K351+июль!K351+август!K351+сентябрь!K351+октябрь!K351+ноябрь!K351+декабрь!K351</f>
        <v>0</v>
      </c>
      <c r="O351" s="36">
        <f>январь!L351+февраль!L351+март!L351+апрель!L351+май!L351+июнь!L351+июль!L351+август!L351+сентябрь!L351+октябрь!L351+ноябрь!L351+декабрь!L351</f>
        <v>0</v>
      </c>
      <c r="P351" s="36">
        <f>январь!M351+февраль!M351+март!M351+апрель!M351+май!M351+июнь!M351+июль!M351+август!M351+сентябрь!M351+октябрь!M351+ноябрь!M351+декабрь!M351</f>
        <v>0</v>
      </c>
      <c r="Q351" s="36">
        <f>январь!N351+февраль!N351+март!N351+апрель!N351+май!N351+июнь!N351+июль!N351+август!N351+сентябрь!N351+октябрь!N351+ноябрь!N351+декабрь!N351</f>
        <v>0</v>
      </c>
      <c r="R351" s="29">
        <f>январь!O351+февраль!O351+март!O351+апрель!O351+май!O351+июнь!O351+июль!O351+август!O351+сентябрь!O351+октябрь!O351+ноябрь!O351+декабрь!O351</f>
        <v>0</v>
      </c>
      <c r="S351" s="36">
        <f>январь!P351+февраль!P351+март!P351+апрель!P351+май!P351+июнь!P351+июль!P351+август!P351+сентябрь!P351+октябрь!P351+ноябрь!P351+декабрь!P351</f>
        <v>0</v>
      </c>
      <c r="T351" s="29">
        <f>январь!Q351+февраль!Q351+март!Q351+апрель!Q351+май!Q351+июнь!Q351+июль!Q351+август!Q351+сентябрь!Q351+октябрь!Q351+ноябрь!Q351+декабрь!Q351</f>
        <v>0</v>
      </c>
      <c r="U351" s="36">
        <f>январь!R351+февраль!R351+март!R351+апрель!R351+май!R351+июнь!R351+июль!R351+август!R351+сентябрь!R351+октябрь!R351+ноябрь!R351+декабрь!R351</f>
        <v>0</v>
      </c>
      <c r="V351" s="36">
        <f>январь!S351+февраль!S351+март!S351+апрель!S351+май!S351+июнь!S351+июль!S351+август!S351+сентябрь!S351+октябрь!S351+ноябрь!S351+декабрь!S351</f>
        <v>0</v>
      </c>
      <c r="W351" s="36">
        <f>январь!T351+февраль!T351+март!T351+апрель!T351+май!T351+июнь!T351+июль!T351+август!T351+сентябрь!T351+октябрь!T351+ноябрь!T351+декабрь!T351</f>
        <v>0</v>
      </c>
      <c r="X351" s="36">
        <f>январь!U351+февраль!U351+март!U351+апрель!U351+май!U351+июнь!U351+июль!U351+август!U351+сентябрь!U351+октябрь!U351+ноябрь!U351+декабрь!U351</f>
        <v>0</v>
      </c>
      <c r="Y351" s="36">
        <f>январь!V351+февраль!V351+март!V351+апрель!V351+май!V351+июнь!V351+июль!V351+август!V351+сентябрь!V351+октябрь!V351+ноябрь!V351+декабрь!V351</f>
        <v>0</v>
      </c>
      <c r="Z351" s="36">
        <f>январь!W351+февраль!W351+март!W351+апрель!W351+май!W351+июнь!W351+июль!W351+август!W351+сентябрь!W351+октябрь!W351+ноябрь!W351+декабрь!W351</f>
        <v>0</v>
      </c>
      <c r="AA351" s="36">
        <f>январь!X351+февраль!X351+март!X351+апрель!X351+май!X351+июнь!X351+июль!X351+август!X351+сентябрь!X351+октябрь!X351+ноябрь!X351+декабрь!X351</f>
        <v>0</v>
      </c>
      <c r="AB351" s="29">
        <f>январь!Y351+февраль!Y351+март!Y351+апрель!Y351+май!Y351+июнь!Y351+июль!Y351+август!Y351+сентябрь!Y351+октябрь!Y351+ноябрь!Y351+декабрь!Y351</f>
        <v>0</v>
      </c>
      <c r="AC351" s="36">
        <f>январь!Z351+февраль!Z351+март!Z351+апрель!Z351+май!Z351+июнь!Z351+июль!Z351+август!Z351+сентябрь!Z351+октябрь!Z351+ноябрь!Z351+декабрь!Z351</f>
        <v>0</v>
      </c>
      <c r="AD351" s="66" t="str">
        <f>CONCATENATE(январь!AA351,$BZ$1,февраль!AA351,$BZ$1,март!AA351,$BZ$1,апрель!AA351,$BZ$1,май!AA351,$BZ$1,июнь!AA351,$BZ$1,июль!AA351,$BZ$1,август!AA351,$BZ$1,сентябрь!AA351,$BZ$1,октябрь!AA351,$BZ$1,ноябрь!AA351,$BZ$1,декабрь!AA351)</f>
        <v xml:space="preserve">           </v>
      </c>
      <c r="AE351" s="36">
        <f>январь!AB351+февраль!AB351+март!AB351+апрель!AB351+май!AB351+июнь!AB351+июль!AB351+август!AB351+сентябрь!AB351+октябрь!AB351+ноябрь!AB351+декабрь!AB351</f>
        <v>0</v>
      </c>
      <c r="AF351" s="36">
        <f>январь!AC351+февраль!AC351+март!AC351+апрель!AC351+май!AC351+июнь!AC351+июль!AC351+август!AC351+сентябрь!AC351+октябрь!AC351+ноябрь!AC351+декабрь!AC351</f>
        <v>0</v>
      </c>
      <c r="AG351" s="36">
        <f>январь!AD351+февраль!AD351+март!AD351+апрель!AD351+май!AD351+июнь!AD351+июль!AD351+август!AD351+сентябрь!AD351+октябрь!AD351+ноябрь!AD351+декабрь!AD351</f>
        <v>0</v>
      </c>
      <c r="AH351" s="36">
        <f>январь!AE351+февраль!AE351+март!AE351+апрель!AE351+май!AE351+июнь!AE351+июль!AE351+август!AE351+сентябрь!AE351+октябрь!AE351+ноябрь!AE351+декабрь!AE351</f>
        <v>0</v>
      </c>
      <c r="AI351" s="36">
        <f>январь!AF351+февраль!AF351+март!AF351+апрель!AF351+май!AF351+июнь!AF351+июль!AF351+август!AF351+сентябрь!AF351+октябрь!AF351+ноябрь!AF351+декабрь!AF351</f>
        <v>0</v>
      </c>
      <c r="AJ351" s="36">
        <f>январь!AG351+февраль!AG351+март!AG351+апрель!AG351+май!AG351+июнь!AG351+июль!AG351+август!AG351+сентябрь!AG351+октябрь!AG351+ноябрь!AG351+декабрь!AG351</f>
        <v>0</v>
      </c>
      <c r="AK351" s="29">
        <f>январь!AH351+февраль!AH351+март!AH351+апрель!AH351+май!AH351+июнь!AH351+июль!AH351+август!AH351+сентябрь!AH351+октябрь!AH351+ноябрь!AH351+декабрь!AH351</f>
        <v>0</v>
      </c>
      <c r="AL351" s="36">
        <f>январь!AI351+февраль!AI351+март!AI351+апрель!AI351+май!AI351+июнь!AI351+июль!AI351+август!AI351+сентябрь!AI351+октябрь!AI351+ноябрь!AI351+декабрь!AI351</f>
        <v>0</v>
      </c>
      <c r="AM351" s="29">
        <f>январь!AJ351+февраль!AJ351+март!AJ351+апрель!AJ351+май!AJ351+июнь!AJ351+июль!AJ351+август!AJ351+сентябрь!AJ351+октябрь!AJ351+ноябрь!AJ351+декабрь!AJ351</f>
        <v>0</v>
      </c>
      <c r="AN351" s="36">
        <f>январь!AK351+февраль!AK351+март!AK351+апрель!AK351+май!AK351+июнь!AK351+июль!AK351+август!AK351+сентябрь!AK351+октябрь!AK351+ноябрь!AK351+декабрь!AK351</f>
        <v>0</v>
      </c>
      <c r="AO351" s="36">
        <f>январь!AL351+февраль!AL351+март!AL351+апрель!AL351+май!AL351+июнь!AL351+июль!AL351+август!AL351+сентябрь!AL351+октябрь!AL351+ноябрь!AL351+декабрь!AL351</f>
        <v>0</v>
      </c>
      <c r="AP351" s="36">
        <f>январь!AM351+февраль!AM351+март!AM351+апрель!AM351+май!AM351+июнь!AM351+июль!AM351+август!AM351+сентябрь!AM351+октябрь!AM351+ноябрь!AM351+декабрь!AM351</f>
        <v>0</v>
      </c>
      <c r="AQ351" s="29">
        <f>январь!AN351+февраль!AN351+март!AN351+апрель!AN351+май!AN351+июнь!AN351+июль!AN351+август!AN351+сентябрь!AN351+октябрь!AN351+ноябрь!AN351+декабрь!AN351</f>
        <v>0</v>
      </c>
      <c r="AR351" s="36">
        <f>январь!AO351+февраль!AO351+март!AO351+апрель!AO351+май!AO351+июнь!AO351+июль!AO351+август!AO351+сентябрь!AO351+октябрь!AO351+ноябрь!AO351+декабрь!AO351</f>
        <v>0</v>
      </c>
      <c r="AS351" s="29">
        <f>январь!AP351+февраль!AP351+март!AP351+апрель!AP351+май!AP351+июнь!AP351+июль!AP351+август!AP351+сентябрь!AP351+октябрь!AP351+ноябрь!AP351+декабрь!AP351</f>
        <v>0</v>
      </c>
      <c r="AT351" s="36">
        <f>январь!AQ351+февраль!AQ351+март!AQ351+апрель!AQ351+май!AQ351+июнь!AQ351+июль!AQ351+август!AQ351+сентябрь!AQ351+октябрь!AQ351+ноябрь!AQ351+декабрь!AQ351</f>
        <v>0</v>
      </c>
      <c r="AU351" s="29">
        <f>январь!AR351+февраль!AR351+март!AR351+апрель!AR351+май!AR351+июнь!AR351+июль!AR351+август!AR351+сентябрь!AR351+октябрь!AR351+ноябрь!AR351+декабрь!AR351</f>
        <v>0</v>
      </c>
      <c r="AV351" s="36">
        <f>январь!AS351+февраль!AS351+март!AS351+апрель!AS351+май!AS351+июнь!AS351+июль!AS351+август!AS351+сентябрь!AS351+октябрь!AS351+ноябрь!AS351+декабрь!AS351</f>
        <v>0</v>
      </c>
      <c r="AW351" s="36">
        <f>январь!AT351+февраль!AT351+март!AT351+апрель!AT351+май!AT351+июнь!AT351+июль!AT351+август!AT351+сентябрь!AT351+октябрь!AT351+ноябрь!AT351+декабрь!AT351</f>
        <v>0</v>
      </c>
      <c r="AX351" s="36">
        <f>январь!AU351+февраль!AU351+март!AU351+апрель!AU351+май!AU351+июнь!AU351+июль!AU351+август!AU351+сентябрь!AU351+октябрь!AU351+ноябрь!AU351+декабрь!AU351</f>
        <v>0</v>
      </c>
      <c r="AY351" s="29">
        <f>январь!AV351+февраль!AV351+март!AV351+апрель!AV351+май!AV351+июнь!AV351+июль!AV351+август!AV351+сентябрь!AV351+октябрь!AV351+ноябрь!AV351+декабрь!AV351</f>
        <v>0</v>
      </c>
      <c r="AZ351" s="36">
        <f>январь!AW351+февраль!AW351+март!AW351+апрель!AW351+май!AW351+июнь!AW351+июль!AW351+август!AW351+сентябрь!AW351+октябрь!AW351+ноябрь!AW351+декабрь!AW351</f>
        <v>0</v>
      </c>
      <c r="BA351" s="36">
        <f>январь!AX351+февраль!AX351+март!AX351+апрель!AX351+май!AX351+июнь!AX351+июль!AX351+август!AX351+сентябрь!AX351+октябрь!AX351+ноябрь!AX351+декабрь!AX351</f>
        <v>0</v>
      </c>
      <c r="BB351" s="36">
        <f>январь!AY351+февраль!AY351+март!AY351+апрель!AY351+май!AY351+июнь!AY351+июль!AY351+август!AY351+сентябрь!AY351+октябрь!AY351+ноябрь!AY351+декабрь!AY351</f>
        <v>0</v>
      </c>
      <c r="BC351" s="29">
        <f>январь!AZ351+февраль!AZ351+март!AZ351+апрель!AZ351+май!AZ351+июнь!AZ351+июль!AZ351+август!AZ351+сентябрь!AZ351+октябрь!AZ351+ноябрь!AZ351+декабрь!AZ351</f>
        <v>0</v>
      </c>
      <c r="BD351" s="36">
        <f>январь!BA351+февраль!BA351+март!BA351+апрель!BA351+май!BA351+июнь!BA351+июль!BA351+август!BA351+сентябрь!BA351+октябрь!BA351+ноябрь!BA351+декабрь!BA351</f>
        <v>0</v>
      </c>
      <c r="BE351" s="36">
        <f>январь!BB351+февраль!BB351+март!BB351+апрель!BB351+май!BB351+июнь!BB351+июль!BB351+август!BB351+сентябрь!BB351+октябрь!BB351+ноябрь!BB351+декабрь!BB351</f>
        <v>0</v>
      </c>
      <c r="BF351" s="36">
        <f>январь!BC351+февраль!BC351+март!BC351+апрель!BC351+май!BC351+июнь!BC351+июль!BC351+август!BC351+сентябрь!BC351+октябрь!BC351+ноябрь!BC351+декабрь!BC351</f>
        <v>0</v>
      </c>
      <c r="BG351" s="36">
        <f>январь!BD351+февраль!BD351+март!BD351+апрель!BD351+май!BD351+июнь!BD351+июль!BD351+август!BD351+сентябрь!BD351+октябрь!BD351+ноябрь!BD351+декабрь!BD351</f>
        <v>0</v>
      </c>
      <c r="BH351" s="36">
        <f>январь!BE351+февраль!BE351+март!BE351+апрель!BE351+май!BE351+июнь!BE351+июль!BE351+август!BE351+сентябрь!BE351+октябрь!BE351+ноябрь!BE351+декабрь!BE351</f>
        <v>0</v>
      </c>
      <c r="BI351" s="36">
        <f>январь!BF351+февраль!BF351+март!BF351+апрель!BF351+май!BF351+июнь!BF351+июль!BF351+август!BF351+сентябрь!BF351+октябрь!BF351+ноябрь!BF351+декабрь!BF351</f>
        <v>0</v>
      </c>
      <c r="BJ351" s="36">
        <f>январь!BG351+февраль!BG351+март!BG351+апрель!BG351+май!BG351+июнь!BG351+июль!BG351+август!BG351+сентябрь!BG351+октябрь!BG351+ноябрь!BG351+декабрь!BG351</f>
        <v>0</v>
      </c>
      <c r="BK351" s="36">
        <f>январь!BH351+февраль!BH351+март!BH351+апрель!BH351+май!BH351+июнь!BH351+июль!BH351+август!BH351+сентябрь!BH351+октябрь!BH351+ноябрь!BH351+декабрь!BH351</f>
        <v>0</v>
      </c>
      <c r="BL351" s="36">
        <f>январь!BI351+февраль!BI351+март!BI351+апрель!BI351+май!BI351+июнь!BI351+июль!BI351+август!BI351+сентябрь!BI351+октябрь!BI351+ноябрь!BI351+декабрь!BI351</f>
        <v>0</v>
      </c>
      <c r="BM351" s="29">
        <f>январь!BJ351+февраль!BJ351+март!BJ351+апрель!BJ351+май!BJ351+июнь!BJ351+июль!BJ351+август!BJ351+сентябрь!BJ351+октябрь!BJ351+ноябрь!BJ351+декабрь!BJ351</f>
        <v>0</v>
      </c>
      <c r="BN351" s="36">
        <f>январь!BK351+февраль!BK351+март!BK351+апрель!BK351+май!BK351+июнь!BK351+июль!BK351+август!BK351+сентябрь!BK351+октябрь!BK351+ноябрь!BK351+декабрь!BK351</f>
        <v>0</v>
      </c>
      <c r="BO351" s="29">
        <f>январь!BL351+февраль!BL351+март!BL351+апрель!BL351+май!BL351+июнь!BL351+июль!BL351+август!BL351+сентябрь!BL351+октябрь!BL351+ноябрь!BL351+декабрь!BL351</f>
        <v>25</v>
      </c>
      <c r="BP351" s="36">
        <f>январь!BM351+февраль!BM351+март!BM351+апрель!BM351+май!BM351+июнь!BM351+июль!BM351+август!BM351+сентябрь!BM351+октябрь!BM351+ноябрь!BM351+декабрь!BM351</f>
        <v>16.030999999999999</v>
      </c>
      <c r="BQ351" s="36">
        <f>январь!BN351+февраль!BN351+март!BN351+апрель!BN351+май!BN351+июнь!BN351+июль!BN351+август!BN351+сентябрь!BN351+октябрь!BN351+ноябрь!BN351+декабрь!BN351</f>
        <v>0</v>
      </c>
      <c r="BR351" s="36">
        <f>январь!BO351+февраль!BO351+март!BO351+апрель!BO351+май!BO351+июнь!BO351+июль!BO351+август!BO351+сентябрь!BO351+октябрь!BO351+ноябрь!BO351+декабрь!BO351</f>
        <v>0</v>
      </c>
      <c r="BS351" s="29">
        <f>январь!BP351+февраль!BP351+март!BP351+апрель!BP351+май!BP351+июнь!BP351+июль!BP351+август!BP351+сентябрь!BP351+октябрь!BP351+ноябрь!BP351+декабрь!BP351</f>
        <v>0</v>
      </c>
      <c r="BT351" s="36">
        <f>январь!BQ351+февраль!BQ351+март!BQ351+апрель!BQ351+май!BQ351+июнь!BQ351+июль!BQ351+август!BQ351+сентябрь!BQ351+октябрь!BQ351+ноябрь!BQ351+декабрь!BQ351</f>
        <v>0</v>
      </c>
      <c r="BU351" s="29">
        <f>январь!BR351+февраль!BR351+март!BR351+апрель!BR351+май!BR351+июнь!BR351+июль!BR351+август!BR351+сентябрь!BR351+октябрь!BR351+ноябрь!BR351+декабрь!BR351</f>
        <v>0</v>
      </c>
      <c r="BV351" s="36">
        <f>январь!BS351+февраль!BS351+март!BS351+апрель!BS351+май!BS351+июнь!BS351+июль!BS351+август!BS351+сентябрь!BS351+октябрь!BS351+ноябрь!BS351+декабрь!BS351</f>
        <v>0</v>
      </c>
      <c r="BW351" s="36">
        <f>январь!BT351+февраль!BT351+март!BT351+апрель!BT351+май!BT351+июнь!BT351+июль!BT351+август!BT351+сентябрь!BT351+октябрь!BT351+ноябрь!BT351+декабрь!BT351</f>
        <v>0</v>
      </c>
      <c r="BX351" s="36">
        <f>январь!BU351+февраль!BU351+март!BU351+апрель!BU351+май!BU351+июнь!BU351+июль!BU351+август!BU351+сентябрь!BU351+октябрь!BU351+ноябрь!BU351+декабрь!BU351</f>
        <v>0</v>
      </c>
      <c r="BY351" s="36">
        <f>январь!BV351+февраль!BV351+март!BV351+апрель!BV351+май!BV351+июнь!BV351+июль!BV351+август!BV351+сентябрь!BV351+октябрь!BV351+ноябрь!BV351+декабрь!BV351</f>
        <v>0</v>
      </c>
      <c r="BZ351" s="77">
        <v>0</v>
      </c>
    </row>
    <row r="352" spans="1:78" x14ac:dyDescent="0.25">
      <c r="A352" s="16">
        <v>350</v>
      </c>
      <c r="B352" s="16">
        <v>2</v>
      </c>
      <c r="C352" s="37" t="s">
        <v>800</v>
      </c>
      <c r="D352" s="51">
        <v>296.6589923381643</v>
      </c>
      <c r="E352" s="25">
        <v>240.64143599999997</v>
      </c>
      <c r="F352" s="26">
        <f t="shared" si="15"/>
        <v>22.20942833816423</v>
      </c>
      <c r="G352" s="26">
        <f t="shared" si="16"/>
        <v>-218.43200766183571</v>
      </c>
      <c r="H352" s="26">
        <f t="shared" si="17"/>
        <v>515.09100000000001</v>
      </c>
      <c r="I352" s="36">
        <f>январь!F352+февраль!F352+март!F352+апрель!F352+май!F352+июнь!F352+июль!F352+август!F352+сентябрь!F352+октябрь!F352+ноябрь!F352+декабрь!F352</f>
        <v>0</v>
      </c>
      <c r="J352" s="36">
        <f>январь!G352+февраль!G352+март!G352+апрель!G352+май!G352+июнь!G352+июль!G352+август!G352+сентябрь!G352+октябрь!G352+ноябрь!G352+декабрь!G352</f>
        <v>0</v>
      </c>
      <c r="K352" s="36">
        <f>январь!H352+февраль!H352+март!H352+апрель!H352+май!H352+июнь!H352+июль!H352+август!H352+сентябрь!H352+октябрь!H352+ноябрь!H352+декабрь!H352</f>
        <v>0</v>
      </c>
      <c r="L352" s="27">
        <f>январь!I352+февраль!I352+март!I352+апрель!I352+май!I352+июнь!I352+июль!I352+август!I352+сентябрь!I352+октябрь!I352+ноябрь!I352+декабрь!I352</f>
        <v>0</v>
      </c>
      <c r="M352" s="36">
        <f>январь!J352+февраль!J352+март!J352+апрель!J352+май!J352+июнь!J352+июль!J352+август!J352+сентябрь!J352+октябрь!J352+ноябрь!J352+декабрь!J352</f>
        <v>0</v>
      </c>
      <c r="N352" s="36">
        <f>январь!K352+февраль!K352+март!K352+апрель!K352+май!K352+июнь!K352+июль!K352+август!K352+сентябрь!K352+октябрь!K352+ноябрь!K352+декабрь!K352</f>
        <v>0</v>
      </c>
      <c r="O352" s="36">
        <f>январь!L352+февраль!L352+март!L352+апрель!L352+май!L352+июнь!L352+июль!L352+август!L352+сентябрь!L352+октябрь!L352+ноябрь!L352+декабрь!L352</f>
        <v>0</v>
      </c>
      <c r="P352" s="36">
        <f>январь!M352+февраль!M352+март!M352+апрель!M352+май!M352+июнь!M352+июль!M352+август!M352+сентябрь!M352+октябрь!M352+ноябрь!M352+декабрь!M352</f>
        <v>0</v>
      </c>
      <c r="Q352" s="36">
        <f>январь!N352+февраль!N352+март!N352+апрель!N352+май!N352+июнь!N352+июль!N352+август!N352+сентябрь!N352+октябрь!N352+ноябрь!N352+декабрь!N352</f>
        <v>0</v>
      </c>
      <c r="R352" s="29">
        <f>январь!O352+февраль!O352+март!O352+апрель!O352+май!O352+июнь!O352+июль!O352+август!O352+сентябрь!O352+октябрь!O352+ноябрь!O352+декабрь!O352</f>
        <v>0</v>
      </c>
      <c r="S352" s="36">
        <f>январь!P352+февраль!P352+март!P352+апрель!P352+май!P352+июнь!P352+июль!P352+август!P352+сентябрь!P352+октябрь!P352+ноябрь!P352+декабрь!P352</f>
        <v>0</v>
      </c>
      <c r="T352" s="29">
        <f>январь!Q352+февраль!Q352+март!Q352+апрель!Q352+май!Q352+июнь!Q352+июль!Q352+август!Q352+сентябрь!Q352+октябрь!Q352+ноябрь!Q352+декабрь!Q352</f>
        <v>0</v>
      </c>
      <c r="U352" s="36">
        <f>январь!R352+февраль!R352+март!R352+апрель!R352+май!R352+июнь!R352+июль!R352+август!R352+сентябрь!R352+октябрь!R352+ноябрь!R352+декабрь!R352</f>
        <v>0</v>
      </c>
      <c r="V352" s="36">
        <f>январь!S352+февраль!S352+март!S352+апрель!S352+май!S352+июнь!S352+июль!S352+август!S352+сентябрь!S352+октябрь!S352+ноябрь!S352+декабрь!S352</f>
        <v>0</v>
      </c>
      <c r="W352" s="36">
        <f>январь!T352+февраль!T352+март!T352+апрель!T352+май!T352+июнь!T352+июль!T352+август!T352+сентябрь!T352+октябрь!T352+ноябрь!T352+декабрь!T352</f>
        <v>0</v>
      </c>
      <c r="X352" s="36">
        <f>январь!U352+февраль!U352+март!U352+апрель!U352+май!U352+июнь!U352+июль!U352+август!U352+сентябрь!U352+октябрь!U352+ноябрь!U352+декабрь!U352</f>
        <v>0</v>
      </c>
      <c r="Y352" s="36">
        <f>январь!V352+февраль!V352+март!V352+апрель!V352+май!V352+июнь!V352+июль!V352+август!V352+сентябрь!V352+октябрь!V352+ноябрь!V352+декабрь!V352</f>
        <v>0</v>
      </c>
      <c r="Z352" s="36">
        <f>январь!W352+февраль!W352+март!W352+апрель!W352+май!W352+июнь!W352+июль!W352+август!W352+сентябрь!W352+октябрь!W352+ноябрь!W352+декабрь!W352</f>
        <v>0</v>
      </c>
      <c r="AA352" s="36">
        <f>январь!X352+февраль!X352+март!X352+апрель!X352+май!X352+июнь!X352+июль!X352+август!X352+сентябрь!X352+октябрь!X352+ноябрь!X352+декабрь!X352</f>
        <v>0</v>
      </c>
      <c r="AB352" s="29">
        <f>январь!Y352+февраль!Y352+март!Y352+апрель!Y352+май!Y352+июнь!Y352+июль!Y352+август!Y352+сентябрь!Y352+октябрь!Y352+ноябрь!Y352+декабрь!Y352</f>
        <v>0</v>
      </c>
      <c r="AC352" s="36">
        <f>январь!Z352+февраль!Z352+март!Z352+апрель!Z352+май!Z352+июнь!Z352+июль!Z352+август!Z352+сентябрь!Z352+октябрь!Z352+ноябрь!Z352+декабрь!Z352</f>
        <v>0</v>
      </c>
      <c r="AD352" s="66" t="str">
        <f>CONCATENATE(январь!AA352,$BZ$1,февраль!AA352,$BZ$1,март!AA352,$BZ$1,апрель!AA352,$BZ$1,май!AA352,$BZ$1,июнь!AA352,$BZ$1,июль!AA352,$BZ$1,август!AA352,$BZ$1,сентябрь!AA352,$BZ$1,октябрь!AA352,$BZ$1,ноябрь!AA352,$BZ$1,декабрь!AA352)</f>
        <v xml:space="preserve">     л/кл №2      </v>
      </c>
      <c r="AE352" s="36">
        <f>январь!AB352+февраль!AB352+март!AB352+апрель!AB352+май!AB352+июнь!AB352+июль!AB352+август!AB352+сентябрь!AB352+октябрь!AB352+ноябрь!AB352+декабрь!AB352</f>
        <v>0.23</v>
      </c>
      <c r="AF352" s="36">
        <f>январь!AC352+февраль!AC352+март!AC352+апрель!AC352+май!AC352+июнь!AC352+июль!AC352+август!AC352+сентябрь!AC352+октябрь!AC352+ноябрь!AC352+декабрь!AC352</f>
        <v>479.95600000000002</v>
      </c>
      <c r="AG352" s="36">
        <f>январь!AD352+февраль!AD352+март!AD352+апрель!AD352+май!AD352+июнь!AD352+июль!AD352+август!AD352+сентябрь!AD352+октябрь!AD352+ноябрь!AD352+декабрь!AD352</f>
        <v>0</v>
      </c>
      <c r="AH352" s="36">
        <f>январь!AE352+февраль!AE352+март!AE352+апрель!AE352+май!AE352+июнь!AE352+июль!AE352+август!AE352+сентябрь!AE352+октябрь!AE352+ноябрь!AE352+декабрь!AE352</f>
        <v>0</v>
      </c>
      <c r="AI352" s="36">
        <f>январь!AF352+февраль!AF352+март!AF352+апрель!AF352+май!AF352+июнь!AF352+июль!AF352+август!AF352+сентябрь!AF352+октябрь!AF352+ноябрь!AF352+декабрь!AF352</f>
        <v>0</v>
      </c>
      <c r="AJ352" s="36">
        <f>январь!AG352+февраль!AG352+март!AG352+апрель!AG352+май!AG352+июнь!AG352+июль!AG352+август!AG352+сентябрь!AG352+октябрь!AG352+ноябрь!AG352+декабрь!AG352</f>
        <v>0</v>
      </c>
      <c r="AK352" s="29">
        <f>январь!AH352+февраль!AH352+март!AH352+апрель!AH352+май!AH352+июнь!AH352+июль!AH352+август!AH352+сентябрь!AH352+октябрь!AH352+ноябрь!AH352+декабрь!AH352</f>
        <v>6</v>
      </c>
      <c r="AL352" s="36">
        <f>январь!AI352+февраль!AI352+март!AI352+апрель!AI352+май!AI352+июнь!AI352+июль!AI352+август!AI352+сентябрь!AI352+октябрь!AI352+ноябрь!AI352+декабрь!AI352</f>
        <v>7.1310000000000002</v>
      </c>
      <c r="AM352" s="29">
        <f>январь!AJ352+февраль!AJ352+март!AJ352+апрель!AJ352+май!AJ352+июнь!AJ352+июль!AJ352+август!AJ352+сентябрь!AJ352+октябрь!AJ352+ноябрь!AJ352+декабрь!AJ352</f>
        <v>0</v>
      </c>
      <c r="AN352" s="36">
        <f>январь!AK352+февраль!AK352+март!AK352+апрель!AK352+май!AK352+июнь!AK352+июль!AK352+август!AK352+сентябрь!AK352+октябрь!AK352+ноябрь!AK352+декабрь!AK352</f>
        <v>0</v>
      </c>
      <c r="AO352" s="36">
        <f>январь!AL352+февраль!AL352+март!AL352+апрель!AL352+май!AL352+июнь!AL352+июль!AL352+август!AL352+сентябрь!AL352+октябрь!AL352+ноябрь!AL352+декабрь!AL352</f>
        <v>0</v>
      </c>
      <c r="AP352" s="36">
        <f>январь!AM352+февраль!AM352+март!AM352+апрель!AM352+май!AM352+июнь!AM352+июль!AM352+август!AM352+сентябрь!AM352+октябрь!AM352+ноябрь!AM352+декабрь!AM352</f>
        <v>0</v>
      </c>
      <c r="AQ352" s="29">
        <f>январь!AN352+февраль!AN352+март!AN352+апрель!AN352+май!AN352+июнь!AN352+июль!AN352+август!AN352+сентябрь!AN352+октябрь!AN352+ноябрь!AN352+декабрь!AN352</f>
        <v>0</v>
      </c>
      <c r="AR352" s="36">
        <f>январь!AO352+февраль!AO352+март!AO352+апрель!AO352+май!AO352+июнь!AO352+июль!AO352+август!AO352+сентябрь!AO352+октябрь!AO352+ноябрь!AO352+декабрь!AO352</f>
        <v>0</v>
      </c>
      <c r="AS352" s="29">
        <f>январь!AP352+февраль!AP352+март!AP352+апрель!AP352+май!AP352+июнь!AP352+июль!AP352+август!AP352+сентябрь!AP352+октябрь!AP352+ноябрь!AP352+декабрь!AP352</f>
        <v>0</v>
      </c>
      <c r="AT352" s="36">
        <f>январь!AQ352+февраль!AQ352+март!AQ352+апрель!AQ352+май!AQ352+июнь!AQ352+июль!AQ352+август!AQ352+сентябрь!AQ352+октябрь!AQ352+ноябрь!AQ352+декабрь!AQ352</f>
        <v>0</v>
      </c>
      <c r="AU352" s="29">
        <f>январь!AR352+февраль!AR352+март!AR352+апрель!AR352+май!AR352+июнь!AR352+июль!AR352+август!AR352+сентябрь!AR352+октябрь!AR352+ноябрь!AR352+декабрь!AR352</f>
        <v>0</v>
      </c>
      <c r="AV352" s="36">
        <f>январь!AS352+февраль!AS352+март!AS352+апрель!AS352+май!AS352+июнь!AS352+июль!AS352+август!AS352+сентябрь!AS352+октябрь!AS352+ноябрь!AS352+декабрь!AS352</f>
        <v>0</v>
      </c>
      <c r="AW352" s="36">
        <f>январь!AT352+февраль!AT352+март!AT352+апрель!AT352+май!AT352+июнь!AT352+июль!AT352+август!AT352+сентябрь!AT352+октябрь!AT352+ноябрь!AT352+декабрь!AT352</f>
        <v>0</v>
      </c>
      <c r="AX352" s="36">
        <f>январь!AU352+февраль!AU352+март!AU352+апрель!AU352+май!AU352+июнь!AU352+июль!AU352+август!AU352+сентябрь!AU352+октябрь!AU352+ноябрь!AU352+декабрь!AU352</f>
        <v>0</v>
      </c>
      <c r="AY352" s="29">
        <f>январь!AV352+февраль!AV352+март!AV352+апрель!AV352+май!AV352+июнь!AV352+июль!AV352+август!AV352+сентябрь!AV352+октябрь!AV352+ноябрь!AV352+декабрь!AV352</f>
        <v>0</v>
      </c>
      <c r="AZ352" s="36">
        <f>январь!AW352+февраль!AW352+март!AW352+апрель!AW352+май!AW352+июнь!AW352+июль!AW352+август!AW352+сентябрь!AW352+октябрь!AW352+ноябрь!AW352+декабрь!AW352</f>
        <v>0</v>
      </c>
      <c r="BA352" s="36">
        <f>январь!AX352+февраль!AX352+март!AX352+апрель!AX352+май!AX352+июнь!AX352+июль!AX352+август!AX352+сентябрь!AX352+октябрь!AX352+ноябрь!AX352+декабрь!AX352</f>
        <v>0</v>
      </c>
      <c r="BB352" s="36">
        <f>январь!AY352+февраль!AY352+март!AY352+апрель!AY352+май!AY352+июнь!AY352+июль!AY352+август!AY352+сентябрь!AY352+октябрь!AY352+ноябрь!AY352+декабрь!AY352</f>
        <v>0</v>
      </c>
      <c r="BC352" s="29">
        <f>январь!AZ352+февраль!AZ352+март!AZ352+апрель!AZ352+май!AZ352+июнь!AZ352+июль!AZ352+август!AZ352+сентябрь!AZ352+октябрь!AZ352+ноябрь!AZ352+декабрь!AZ352</f>
        <v>0</v>
      </c>
      <c r="BD352" s="36">
        <f>январь!BA352+февраль!BA352+март!BA352+апрель!BA352+май!BA352+июнь!BA352+июль!BA352+август!BA352+сентябрь!BA352+октябрь!BA352+ноябрь!BA352+декабрь!BA352</f>
        <v>0</v>
      </c>
      <c r="BE352" s="36">
        <f>январь!BB352+февраль!BB352+март!BB352+апрель!BB352+май!BB352+июнь!BB352+июль!BB352+август!BB352+сентябрь!BB352+октябрь!BB352+ноябрь!BB352+декабрь!BB352</f>
        <v>0</v>
      </c>
      <c r="BF352" s="36">
        <f>январь!BC352+февраль!BC352+март!BC352+апрель!BC352+май!BC352+июнь!BC352+июль!BC352+август!BC352+сентябрь!BC352+октябрь!BC352+ноябрь!BC352+декабрь!BC352</f>
        <v>0</v>
      </c>
      <c r="BG352" s="36">
        <f>январь!BD352+февраль!BD352+март!BD352+апрель!BD352+май!BD352+июнь!BD352+июль!BD352+август!BD352+сентябрь!BD352+октябрь!BD352+ноябрь!BD352+декабрь!BD352</f>
        <v>0</v>
      </c>
      <c r="BH352" s="36">
        <f>январь!BE352+февраль!BE352+март!BE352+апрель!BE352+май!BE352+июнь!BE352+июль!BE352+август!BE352+сентябрь!BE352+октябрь!BE352+ноябрь!BE352+декабрь!BE352</f>
        <v>0</v>
      </c>
      <c r="BI352" s="36">
        <f>январь!BF352+февраль!BF352+март!BF352+апрель!BF352+май!BF352+июнь!BF352+июль!BF352+август!BF352+сентябрь!BF352+октябрь!BF352+ноябрь!BF352+декабрь!BF352</f>
        <v>4.0000000000000001E-3</v>
      </c>
      <c r="BJ352" s="36">
        <f>январь!BG352+февраль!BG352+март!BG352+апрель!BG352+май!BG352+июнь!BG352+июль!BG352+август!BG352+сентябрь!BG352+октябрь!BG352+ноябрь!BG352+декабрь!BG352</f>
        <v>4.5419999999999998</v>
      </c>
      <c r="BK352" s="36">
        <f>январь!BH352+февраль!BH352+март!BH352+апрель!BH352+май!BH352+июнь!BH352+июль!BH352+август!BH352+сентябрь!BH352+октябрь!BH352+ноябрь!BH352+декабрь!BH352</f>
        <v>0</v>
      </c>
      <c r="BL352" s="36">
        <f>январь!BI352+февраль!BI352+март!BI352+апрель!BI352+май!BI352+июнь!BI352+июль!BI352+август!BI352+сентябрь!BI352+октябрь!BI352+ноябрь!BI352+декабрь!BI352</f>
        <v>0</v>
      </c>
      <c r="BM352" s="29">
        <f>январь!BJ352+февраль!BJ352+март!BJ352+апрель!BJ352+май!BJ352+июнь!BJ352+июль!BJ352+август!BJ352+сентябрь!BJ352+октябрь!BJ352+ноябрь!BJ352+декабрь!BJ352</f>
        <v>0</v>
      </c>
      <c r="BN352" s="36">
        <f>январь!BK352+февраль!BK352+март!BK352+апрель!BK352+май!BK352+июнь!BK352+июль!BK352+август!BK352+сентябрь!BK352+октябрь!BK352+ноябрь!BK352+декабрь!BK352</f>
        <v>0</v>
      </c>
      <c r="BO352" s="29">
        <f>январь!BL352+февраль!BL352+март!BL352+апрель!BL352+май!BL352+июнь!BL352+июль!BL352+август!BL352+сентябрь!BL352+октябрь!BL352+ноябрь!BL352+декабрь!BL352</f>
        <v>25</v>
      </c>
      <c r="BP352" s="36">
        <f>январь!BM352+февраль!BM352+март!BM352+апрель!BM352+май!BM352+июнь!BM352+июль!BM352+август!BM352+сентябрь!BM352+октябрь!BM352+ноябрь!BM352+декабрь!BM352</f>
        <v>16.239000000000001</v>
      </c>
      <c r="BQ352" s="36">
        <f>январь!BN352+февраль!BN352+март!BN352+апрель!BN352+май!BN352+июнь!BN352+июль!BN352+август!BN352+сентябрь!BN352+октябрь!BN352+ноябрь!BN352+декабрь!BN352</f>
        <v>1.4999999999999999E-2</v>
      </c>
      <c r="BR352" s="36">
        <f>январь!BO352+февраль!BO352+март!BO352+апрель!BO352+май!BO352+июнь!BO352+июль!BO352+август!BO352+сентябрь!BO352+октябрь!BO352+ноябрь!BO352+декабрь!BO352</f>
        <v>3.41</v>
      </c>
      <c r="BS352" s="29">
        <f>январь!BP352+февраль!BP352+март!BP352+апрель!BP352+май!BP352+июнь!BP352+июль!BP352+август!BP352+сентябрь!BP352+октябрь!BP352+ноябрь!BP352+декабрь!BP352</f>
        <v>4</v>
      </c>
      <c r="BT352" s="36">
        <f>январь!BQ352+февраль!BQ352+март!BQ352+апрель!BQ352+май!BQ352+июнь!BQ352+июль!BQ352+август!BQ352+сентябрь!BQ352+октябрь!BQ352+ноябрь!BQ352+декабрь!BQ352</f>
        <v>3.8130000000000002</v>
      </c>
      <c r="BU352" s="29">
        <f>январь!BR352+февраль!BR352+март!BR352+апрель!BR352+май!BR352+июнь!BR352+июль!BR352+август!BR352+сентябрь!BR352+октябрь!BR352+ноябрь!BR352+декабрь!BR352</f>
        <v>0</v>
      </c>
      <c r="BV352" s="36">
        <f>январь!BS352+февраль!BS352+март!BS352+апрель!BS352+май!BS352+июнь!BS352+июль!BS352+август!BS352+сентябрь!BS352+октябрь!BS352+ноябрь!BS352+декабрь!BS352</f>
        <v>0</v>
      </c>
      <c r="BW352" s="36">
        <f>январь!BT352+февраль!BT352+март!BT352+апрель!BT352+май!BT352+июнь!BT352+июль!BT352+август!BT352+сентябрь!BT352+октябрь!BT352+ноябрь!BT352+декабрь!BT352</f>
        <v>0</v>
      </c>
      <c r="BX352" s="36">
        <f>январь!BU352+февраль!BU352+март!BU352+апрель!BU352+май!BU352+июнь!BU352+июль!BU352+август!BU352+сентябрь!BU352+октябрь!BU352+ноябрь!BU352+декабрь!BU352</f>
        <v>0</v>
      </c>
      <c r="BY352" s="36">
        <f>январь!BV352+февраль!BV352+март!BV352+апрель!BV352+май!BV352+июнь!BV352+июль!BV352+август!BV352+сентябрь!BV352+октябрь!BV352+ноябрь!BV352+декабрь!BV352</f>
        <v>0</v>
      </c>
      <c r="BZ352" s="77">
        <v>7</v>
      </c>
    </row>
    <row r="353" spans="1:78" ht="16.5" customHeight="1" x14ac:dyDescent="0.25">
      <c r="A353" s="16">
        <v>351</v>
      </c>
      <c r="B353" s="16">
        <v>3</v>
      </c>
      <c r="C353" s="37" t="s">
        <v>801</v>
      </c>
      <c r="D353" s="51">
        <v>111.37741371980674</v>
      </c>
      <c r="E353" s="25">
        <v>74.014610000000005</v>
      </c>
      <c r="F353" s="26">
        <f t="shared" si="15"/>
        <v>162.88202371980674</v>
      </c>
      <c r="G353" s="26">
        <f t="shared" si="16"/>
        <v>88.867413719806734</v>
      </c>
      <c r="H353" s="26">
        <f t="shared" si="17"/>
        <v>22.509999999999998</v>
      </c>
      <c r="I353" s="36">
        <f>январь!F353+февраль!F353+март!F353+апрель!F353+май!F353+июнь!F353+июль!F353+август!F353+сентябрь!F353+октябрь!F353+ноябрь!F353+декабрь!F353</f>
        <v>0</v>
      </c>
      <c r="J353" s="36">
        <f>январь!G353+февраль!G353+март!G353+апрель!G353+май!G353+июнь!G353+июль!G353+август!G353+сентябрь!G353+октябрь!G353+ноябрь!G353+декабрь!G353</f>
        <v>0</v>
      </c>
      <c r="K353" s="36">
        <f>январь!H353+февраль!H353+март!H353+апрель!H353+май!H353+июнь!H353+июль!H353+август!H353+сентябрь!H353+октябрь!H353+ноябрь!H353+декабрь!H353</f>
        <v>0</v>
      </c>
      <c r="L353" s="27">
        <f>январь!I353+февраль!I353+март!I353+апрель!I353+май!I353+июнь!I353+июль!I353+август!I353+сентябрь!I353+октябрь!I353+ноябрь!I353+декабрь!I353</f>
        <v>0</v>
      </c>
      <c r="M353" s="36">
        <f>январь!J353+февраль!J353+март!J353+апрель!J353+май!J353+июнь!J353+июль!J353+август!J353+сентябрь!J353+октябрь!J353+ноябрь!J353+декабрь!J353</f>
        <v>0</v>
      </c>
      <c r="N353" s="36">
        <f>январь!K353+февраль!K353+март!K353+апрель!K353+май!K353+июнь!K353+июль!K353+август!K353+сентябрь!K353+октябрь!K353+ноябрь!K353+декабрь!K353</f>
        <v>0</v>
      </c>
      <c r="O353" s="36">
        <f>январь!L353+февраль!L353+март!L353+апрель!L353+май!L353+июнь!L353+июль!L353+август!L353+сентябрь!L353+октябрь!L353+ноябрь!L353+декабрь!L353</f>
        <v>0</v>
      </c>
      <c r="P353" s="36">
        <f>январь!M353+февраль!M353+март!M353+апрель!M353+май!M353+июнь!M353+июль!M353+август!M353+сентябрь!M353+октябрь!M353+ноябрь!M353+декабрь!M353</f>
        <v>0</v>
      </c>
      <c r="Q353" s="36">
        <f>январь!N353+февраль!N353+март!N353+апрель!N353+май!N353+июнь!N353+июль!N353+август!N353+сентябрь!N353+октябрь!N353+ноябрь!N353+декабрь!N353</f>
        <v>0</v>
      </c>
      <c r="R353" s="29">
        <f>январь!O353+февраль!O353+март!O353+апрель!O353+май!O353+июнь!O353+июль!O353+август!O353+сентябрь!O353+октябрь!O353+ноябрь!O353+декабрь!O353</f>
        <v>0</v>
      </c>
      <c r="S353" s="36">
        <f>январь!P353+февраль!P353+март!P353+апрель!P353+май!P353+июнь!P353+июль!P353+август!P353+сентябрь!P353+октябрь!P353+ноябрь!P353+декабрь!P353</f>
        <v>0</v>
      </c>
      <c r="T353" s="29">
        <f>январь!Q353+февраль!Q353+март!Q353+апрель!Q353+май!Q353+июнь!Q353+июль!Q353+август!Q353+сентябрь!Q353+октябрь!Q353+ноябрь!Q353+декабрь!Q353</f>
        <v>0</v>
      </c>
      <c r="U353" s="36">
        <f>январь!R353+февраль!R353+март!R353+апрель!R353+май!R353+июнь!R353+июль!R353+август!R353+сентябрь!R353+октябрь!R353+ноябрь!R353+декабрь!R353</f>
        <v>0</v>
      </c>
      <c r="V353" s="36">
        <f>январь!S353+февраль!S353+март!S353+апрель!S353+май!S353+июнь!S353+июль!S353+август!S353+сентябрь!S353+октябрь!S353+ноябрь!S353+декабрь!S353</f>
        <v>0</v>
      </c>
      <c r="W353" s="36">
        <f>январь!T353+февраль!T353+март!T353+апрель!T353+май!T353+июнь!T353+июль!T353+август!T353+сентябрь!T353+октябрь!T353+ноябрь!T353+декабрь!T353</f>
        <v>0</v>
      </c>
      <c r="X353" s="36">
        <f>январь!U353+февраль!U353+март!U353+апрель!U353+май!U353+июнь!U353+июль!U353+август!U353+сентябрь!U353+октябрь!U353+ноябрь!U353+декабрь!U353</f>
        <v>0</v>
      </c>
      <c r="Y353" s="36">
        <f>январь!V353+февраль!V353+март!V353+апрель!V353+май!V353+июнь!V353+июль!V353+август!V353+сентябрь!V353+октябрь!V353+ноябрь!V353+декабрь!V353</f>
        <v>0</v>
      </c>
      <c r="Z353" s="36">
        <f>январь!W353+февраль!W353+март!W353+апрель!W353+май!W353+июнь!W353+июль!W353+август!W353+сентябрь!W353+октябрь!W353+ноябрь!W353+декабрь!W353</f>
        <v>0</v>
      </c>
      <c r="AA353" s="36">
        <f>январь!X353+февраль!X353+март!X353+апрель!X353+май!X353+июнь!X353+июль!X353+август!X353+сентябрь!X353+октябрь!X353+ноябрь!X353+декабрь!X353</f>
        <v>0</v>
      </c>
      <c r="AB353" s="29">
        <f>январь!Y353+февраль!Y353+март!Y353+апрель!Y353+май!Y353+июнь!Y353+июль!Y353+август!Y353+сентябрь!Y353+октябрь!Y353+ноябрь!Y353+декабрь!Y353</f>
        <v>0</v>
      </c>
      <c r="AC353" s="36">
        <f>январь!Z353+февраль!Z353+март!Z353+апрель!Z353+май!Z353+июнь!Z353+июль!Z353+август!Z353+сентябрь!Z353+октябрь!Z353+ноябрь!Z353+декабрь!Z353</f>
        <v>0</v>
      </c>
      <c r="AD353" s="66" t="str">
        <f>CONCATENATE(январь!AA353,$BZ$1,февраль!AA353,$BZ$1,март!AA353,$BZ$1,апрель!AA353,$BZ$1,май!AA353,$BZ$1,июнь!AA353,$BZ$1,июль!AA353,$BZ$1,август!AA353,$BZ$1,сентябрь!AA353,$BZ$1,октябрь!AA353,$BZ$1,ноябрь!AA353,$BZ$1,декабрь!AA353)</f>
        <v xml:space="preserve">           </v>
      </c>
      <c r="AE353" s="36">
        <f>январь!AB353+февраль!AB353+март!AB353+апрель!AB353+май!AB353+июнь!AB353+июль!AB353+август!AB353+сентябрь!AB353+октябрь!AB353+ноябрь!AB353+декабрь!AB353</f>
        <v>0</v>
      </c>
      <c r="AF353" s="36">
        <f>январь!AC353+февраль!AC353+март!AC353+апрель!AC353+май!AC353+июнь!AC353+июль!AC353+август!AC353+сентябрь!AC353+октябрь!AC353+ноябрь!AC353+декабрь!AC353</f>
        <v>0</v>
      </c>
      <c r="AG353" s="36">
        <f>январь!AD353+февраль!AD353+март!AD353+апрель!AD353+май!AD353+июнь!AD353+июль!AD353+август!AD353+сентябрь!AD353+октябрь!AD353+ноябрь!AD353+декабрь!AD353</f>
        <v>0</v>
      </c>
      <c r="AH353" s="36">
        <f>январь!AE353+февраль!AE353+март!AE353+апрель!AE353+май!AE353+июнь!AE353+июль!AE353+август!AE353+сентябрь!AE353+октябрь!AE353+ноябрь!AE353+декабрь!AE353</f>
        <v>0</v>
      </c>
      <c r="AI353" s="36">
        <f>январь!AF353+февраль!AF353+март!AF353+апрель!AF353+май!AF353+июнь!AF353+июль!AF353+август!AF353+сентябрь!AF353+октябрь!AF353+ноябрь!AF353+декабрь!AF353</f>
        <v>0</v>
      </c>
      <c r="AJ353" s="36">
        <f>январь!AG353+февраль!AG353+март!AG353+апрель!AG353+май!AG353+июнь!AG353+июль!AG353+август!AG353+сентябрь!AG353+октябрь!AG353+ноябрь!AG353+декабрь!AG353</f>
        <v>0</v>
      </c>
      <c r="AK353" s="29">
        <f>январь!AH353+февраль!AH353+март!AH353+апрель!AH353+май!AH353+июнь!AH353+июль!AH353+август!AH353+сентябрь!AH353+октябрь!AH353+ноябрь!AH353+декабрь!AH353</f>
        <v>0</v>
      </c>
      <c r="AL353" s="36">
        <f>январь!AI353+февраль!AI353+март!AI353+апрель!AI353+май!AI353+июнь!AI353+июль!AI353+август!AI353+сентябрь!AI353+октябрь!AI353+ноябрь!AI353+декабрь!AI353</f>
        <v>0</v>
      </c>
      <c r="AM353" s="29">
        <f>январь!AJ353+февраль!AJ353+март!AJ353+апрель!AJ353+май!AJ353+июнь!AJ353+июль!AJ353+август!AJ353+сентябрь!AJ353+октябрь!AJ353+ноябрь!AJ353+декабрь!AJ353</f>
        <v>0</v>
      </c>
      <c r="AN353" s="36">
        <f>январь!AK353+февраль!AK353+март!AK353+апрель!AK353+май!AK353+июнь!AK353+июль!AK353+август!AK353+сентябрь!AK353+октябрь!AK353+ноябрь!AK353+декабрь!AK353</f>
        <v>0</v>
      </c>
      <c r="AO353" s="36">
        <f>январь!AL353+февраль!AL353+март!AL353+апрель!AL353+май!AL353+июнь!AL353+июль!AL353+август!AL353+сентябрь!AL353+октябрь!AL353+ноябрь!AL353+декабрь!AL353</f>
        <v>0</v>
      </c>
      <c r="AP353" s="36">
        <f>январь!AM353+февраль!AM353+март!AM353+апрель!AM353+май!AM353+июнь!AM353+июль!AM353+август!AM353+сентябрь!AM353+октябрь!AM353+ноябрь!AM353+декабрь!AM353</f>
        <v>0</v>
      </c>
      <c r="AQ353" s="29">
        <f>январь!AN353+февраль!AN353+март!AN353+апрель!AN353+май!AN353+июнь!AN353+июль!AN353+август!AN353+сентябрь!AN353+октябрь!AN353+ноябрь!AN353+декабрь!AN353</f>
        <v>0</v>
      </c>
      <c r="AR353" s="36">
        <f>январь!AO353+февраль!AO353+март!AO353+апрель!AO353+май!AO353+июнь!AO353+июль!AO353+август!AO353+сентябрь!AO353+октябрь!AO353+ноябрь!AO353+декабрь!AO353</f>
        <v>0</v>
      </c>
      <c r="AS353" s="29">
        <f>январь!AP353+февраль!AP353+март!AP353+апрель!AP353+май!AP353+июнь!AP353+июль!AP353+август!AP353+сентябрь!AP353+октябрь!AP353+ноябрь!AP353+декабрь!AP353</f>
        <v>0</v>
      </c>
      <c r="AT353" s="36">
        <f>январь!AQ353+февраль!AQ353+март!AQ353+апрель!AQ353+май!AQ353+июнь!AQ353+июль!AQ353+август!AQ353+сентябрь!AQ353+октябрь!AQ353+ноябрь!AQ353+декабрь!AQ353</f>
        <v>0</v>
      </c>
      <c r="AU353" s="29">
        <f>январь!AR353+февраль!AR353+март!AR353+апрель!AR353+май!AR353+июнь!AR353+июль!AR353+август!AR353+сентябрь!AR353+октябрь!AR353+ноябрь!AR353+декабрь!AR353</f>
        <v>0</v>
      </c>
      <c r="AV353" s="36">
        <f>январь!AS353+февраль!AS353+март!AS353+апрель!AS353+май!AS353+июнь!AS353+июль!AS353+август!AS353+сентябрь!AS353+октябрь!AS353+ноябрь!AS353+декабрь!AS353</f>
        <v>0</v>
      </c>
      <c r="AW353" s="36">
        <f>январь!AT353+февраль!AT353+март!AT353+апрель!AT353+май!AT353+июнь!AT353+июль!AT353+август!AT353+сентябрь!AT353+октябрь!AT353+ноябрь!AT353+декабрь!AT353</f>
        <v>0</v>
      </c>
      <c r="AX353" s="36">
        <f>январь!AU353+февраль!AU353+март!AU353+апрель!AU353+май!AU353+июнь!AU353+июль!AU353+август!AU353+сентябрь!AU353+октябрь!AU353+ноябрь!AU353+декабрь!AU353</f>
        <v>0</v>
      </c>
      <c r="AY353" s="29">
        <f>январь!AV353+февраль!AV353+март!AV353+апрель!AV353+май!AV353+июнь!AV353+июль!AV353+август!AV353+сентябрь!AV353+октябрь!AV353+ноябрь!AV353+декабрь!AV353</f>
        <v>0</v>
      </c>
      <c r="AZ353" s="36">
        <f>январь!AW353+февраль!AW353+март!AW353+апрель!AW353+май!AW353+июнь!AW353+июль!AW353+август!AW353+сентябрь!AW353+октябрь!AW353+ноябрь!AW353+декабрь!AW353</f>
        <v>0</v>
      </c>
      <c r="BA353" s="36">
        <f>январь!AX353+февраль!AX353+март!AX353+апрель!AX353+май!AX353+июнь!AX353+июль!AX353+август!AX353+сентябрь!AX353+октябрь!AX353+ноябрь!AX353+декабрь!AX353</f>
        <v>0</v>
      </c>
      <c r="BB353" s="36">
        <f>январь!AY353+февраль!AY353+март!AY353+апрель!AY353+май!AY353+июнь!AY353+июль!AY353+август!AY353+сентябрь!AY353+октябрь!AY353+ноябрь!AY353+декабрь!AY353</f>
        <v>0</v>
      </c>
      <c r="BC353" s="29">
        <f>январь!AZ353+февраль!AZ353+март!AZ353+апрель!AZ353+май!AZ353+июнь!AZ353+июль!AZ353+август!AZ353+сентябрь!AZ353+октябрь!AZ353+ноябрь!AZ353+декабрь!AZ353</f>
        <v>0</v>
      </c>
      <c r="BD353" s="36">
        <f>январь!BA353+февраль!BA353+март!BA353+апрель!BA353+май!BA353+июнь!BA353+июль!BA353+август!BA353+сентябрь!BA353+октябрь!BA353+ноябрь!BA353+декабрь!BA353</f>
        <v>0</v>
      </c>
      <c r="BE353" s="36">
        <f>январь!BB353+февраль!BB353+март!BB353+апрель!BB353+май!BB353+июнь!BB353+июль!BB353+август!BB353+сентябрь!BB353+октябрь!BB353+ноябрь!BB353+декабрь!BB353</f>
        <v>0</v>
      </c>
      <c r="BF353" s="36">
        <f>январь!BC353+февраль!BC353+март!BC353+апрель!BC353+май!BC353+июнь!BC353+июль!BC353+август!BC353+сентябрь!BC353+октябрь!BC353+ноябрь!BC353+декабрь!BC353</f>
        <v>0</v>
      </c>
      <c r="BG353" s="36">
        <f>январь!BD353+февраль!BD353+март!BD353+апрель!BD353+май!BD353+июнь!BD353+июль!BD353+август!BD353+сентябрь!BD353+октябрь!BD353+ноябрь!BD353+декабрь!BD353</f>
        <v>0</v>
      </c>
      <c r="BH353" s="36">
        <f>январь!BE353+февраль!BE353+март!BE353+апрель!BE353+май!BE353+июнь!BE353+июль!BE353+август!BE353+сентябрь!BE353+октябрь!BE353+ноябрь!BE353+декабрь!BE353</f>
        <v>0</v>
      </c>
      <c r="BI353" s="36">
        <f>январь!BF353+февраль!BF353+март!BF353+апрель!BF353+май!BF353+июнь!BF353+июль!BF353+август!BF353+сентябрь!BF353+октябрь!BF353+ноябрь!BF353+декабрь!BF353</f>
        <v>0</v>
      </c>
      <c r="BJ353" s="36">
        <f>январь!BG353+февраль!BG353+март!BG353+апрель!BG353+май!BG353+июнь!BG353+июль!BG353+август!BG353+сентябрь!BG353+октябрь!BG353+ноябрь!BG353+декабрь!BG353</f>
        <v>0</v>
      </c>
      <c r="BK353" s="36">
        <f>январь!BH353+февраль!BH353+март!BH353+апрель!BH353+май!BH353+июнь!BH353+июль!BH353+август!BH353+сентябрь!BH353+октябрь!BH353+ноябрь!BH353+декабрь!BH353</f>
        <v>0</v>
      </c>
      <c r="BL353" s="36">
        <f>январь!BI353+февраль!BI353+март!BI353+апрель!BI353+май!BI353+июнь!BI353+июль!BI353+август!BI353+сентябрь!BI353+октябрь!BI353+ноябрь!BI353+декабрь!BI353</f>
        <v>0</v>
      </c>
      <c r="BM353" s="29">
        <f>январь!BJ353+февраль!BJ353+март!BJ353+апрель!BJ353+май!BJ353+июнь!BJ353+июль!BJ353+август!BJ353+сентябрь!BJ353+октябрь!BJ353+ноябрь!BJ353+декабрь!BJ353</f>
        <v>0</v>
      </c>
      <c r="BN353" s="36">
        <f>январь!BK353+февраль!BK353+март!BK353+апрель!BK353+май!BK353+июнь!BK353+июль!BK353+август!BK353+сентябрь!BK353+октябрь!BK353+ноябрь!BK353+декабрь!BK353</f>
        <v>0</v>
      </c>
      <c r="BO353" s="29">
        <f>январь!BL353+февраль!BL353+март!BL353+апрель!BL353+май!BL353+июнь!BL353+июль!BL353+август!BL353+сентябрь!BL353+октябрь!BL353+ноябрь!BL353+декабрь!BL353</f>
        <v>0</v>
      </c>
      <c r="BP353" s="36">
        <f>январь!BM353+февраль!BM353+март!BM353+апрель!BM353+май!BM353+июнь!BM353+июль!BM353+август!BM353+сентябрь!BM353+октябрь!BM353+ноябрь!BM353+декабрь!BM353</f>
        <v>0</v>
      </c>
      <c r="BQ353" s="36">
        <f>январь!BN353+февраль!BN353+март!BN353+апрель!BN353+май!BN353+июнь!BN353+июль!BN353+август!BN353+сентябрь!BN353+октябрь!BN353+ноябрь!BN353+декабрь!BN353</f>
        <v>0</v>
      </c>
      <c r="BR353" s="36">
        <f>январь!BO353+февраль!BO353+март!BO353+апрель!BO353+май!BO353+июнь!BO353+июль!BO353+август!BO353+сентябрь!BO353+октябрь!BO353+ноябрь!BO353+декабрь!BO353</f>
        <v>0</v>
      </c>
      <c r="BS353" s="29">
        <f>январь!BP353+февраль!BP353+март!BP353+апрель!BP353+май!BP353+июнь!BP353+июль!BP353+август!BP353+сентябрь!BP353+октябрь!BP353+ноябрь!BP353+декабрь!BP353</f>
        <v>19</v>
      </c>
      <c r="BT353" s="36">
        <f>январь!BQ353+февраль!BQ353+март!BQ353+апрель!BQ353+май!BQ353+июнь!BQ353+июль!BQ353+август!BQ353+сентябрь!BQ353+октябрь!BQ353+ноябрь!BQ353+декабрь!BQ353</f>
        <v>19.341999999999999</v>
      </c>
      <c r="BU353" s="29">
        <f>январь!BR353+февраль!BR353+март!BR353+апрель!BR353+май!BR353+июнь!BR353+июль!BR353+август!BR353+сентябрь!BR353+октябрь!BR353+ноябрь!BR353+декабрь!BR353</f>
        <v>0</v>
      </c>
      <c r="BV353" s="36">
        <f>январь!BS353+февраль!BS353+март!BS353+апрель!BS353+май!BS353+июнь!BS353+июль!BS353+август!BS353+сентябрь!BS353+октябрь!BS353+ноябрь!BS353+декабрь!BS353</f>
        <v>0</v>
      </c>
      <c r="BW353" s="36">
        <f>январь!BT353+февраль!BT353+март!BT353+апрель!BT353+май!BT353+июнь!BT353+июль!BT353+август!BT353+сентябрь!BT353+октябрь!BT353+ноябрь!BT353+декабрь!BT353</f>
        <v>0</v>
      </c>
      <c r="BX353" s="36">
        <f>январь!BU353+февраль!BU353+март!BU353+апрель!BU353+май!BU353+июнь!BU353+июль!BU353+август!BU353+сентябрь!BU353+октябрь!BU353+ноябрь!BU353+декабрь!BU353</f>
        <v>0</v>
      </c>
      <c r="BY353" s="36">
        <f>январь!BV353+февраль!BV353+март!BV353+апрель!BV353+май!BV353+июнь!BV353+июль!BV353+август!BV353+сентябрь!BV353+октябрь!BV353+ноябрь!BV353+декабрь!BV353</f>
        <v>3.1680000000000001</v>
      </c>
      <c r="BZ353" s="77">
        <v>1</v>
      </c>
    </row>
    <row r="354" spans="1:78" x14ac:dyDescent="0.25">
      <c r="A354" s="16">
        <v>352</v>
      </c>
      <c r="B354" s="16">
        <v>3</v>
      </c>
      <c r="C354" s="37" t="s">
        <v>802</v>
      </c>
      <c r="D354" s="51">
        <v>270.8511837874396</v>
      </c>
      <c r="E354" s="25">
        <v>-128.17794400000002</v>
      </c>
      <c r="F354" s="26">
        <f t="shared" si="15"/>
        <v>109.52723978743957</v>
      </c>
      <c r="G354" s="26">
        <f t="shared" si="16"/>
        <v>237.70518378743958</v>
      </c>
      <c r="H354" s="26">
        <f t="shared" si="17"/>
        <v>33.146000000000001</v>
      </c>
      <c r="I354" s="36">
        <f>январь!F354+февраль!F354+март!F354+апрель!F354+май!F354+июнь!F354+июль!F354+август!F354+сентябрь!F354+октябрь!F354+ноябрь!F354+декабрь!F354</f>
        <v>0</v>
      </c>
      <c r="J354" s="36">
        <f>январь!G354+февраль!G354+март!G354+апрель!G354+май!G354+июнь!G354+июль!G354+август!G354+сентябрь!G354+октябрь!G354+ноябрь!G354+декабрь!G354</f>
        <v>0</v>
      </c>
      <c r="K354" s="36">
        <f>январь!H354+февраль!H354+март!H354+апрель!H354+май!H354+июнь!H354+июль!H354+август!H354+сентябрь!H354+октябрь!H354+ноябрь!H354+декабрь!H354</f>
        <v>0</v>
      </c>
      <c r="L354" s="27">
        <f>январь!I354+февраль!I354+март!I354+апрель!I354+май!I354+июнь!I354+июль!I354+август!I354+сентябрь!I354+октябрь!I354+ноябрь!I354+декабрь!I354</f>
        <v>0</v>
      </c>
      <c r="M354" s="36">
        <f>январь!J354+февраль!J354+март!J354+апрель!J354+май!J354+июнь!J354+июль!J354+август!J354+сентябрь!J354+октябрь!J354+ноябрь!J354+декабрь!J354</f>
        <v>0</v>
      </c>
      <c r="N354" s="36">
        <f>январь!K354+февраль!K354+март!K354+апрель!K354+май!K354+июнь!K354+июль!K354+август!K354+сентябрь!K354+октябрь!K354+ноябрь!K354+декабрь!K354</f>
        <v>0</v>
      </c>
      <c r="O354" s="36">
        <f>январь!L354+февраль!L354+март!L354+апрель!L354+май!L354+июнь!L354+июль!L354+август!L354+сентябрь!L354+октябрь!L354+ноябрь!L354+декабрь!L354</f>
        <v>0</v>
      </c>
      <c r="P354" s="36">
        <f>январь!M354+февраль!M354+март!M354+апрель!M354+май!M354+июнь!M354+июль!M354+август!M354+сентябрь!M354+октябрь!M354+ноябрь!M354+декабрь!M354</f>
        <v>0</v>
      </c>
      <c r="Q354" s="36">
        <f>январь!N354+февраль!N354+март!N354+апрель!N354+май!N354+июнь!N354+июль!N354+август!N354+сентябрь!N354+октябрь!N354+ноябрь!N354+декабрь!N354</f>
        <v>0</v>
      </c>
      <c r="R354" s="29">
        <f>январь!O354+февраль!O354+март!O354+апрель!O354+май!O354+июнь!O354+июль!O354+август!O354+сентябрь!O354+октябрь!O354+ноябрь!O354+декабрь!O354</f>
        <v>0</v>
      </c>
      <c r="S354" s="36">
        <f>январь!P354+февраль!P354+март!P354+апрель!P354+май!P354+июнь!P354+июль!P354+август!P354+сентябрь!P354+октябрь!P354+ноябрь!P354+декабрь!P354</f>
        <v>0</v>
      </c>
      <c r="T354" s="29">
        <f>январь!Q354+февраль!Q354+март!Q354+апрель!Q354+май!Q354+июнь!Q354+июль!Q354+август!Q354+сентябрь!Q354+октябрь!Q354+ноябрь!Q354+декабрь!Q354</f>
        <v>0</v>
      </c>
      <c r="U354" s="36">
        <f>январь!R354+февраль!R354+март!R354+апрель!R354+май!R354+июнь!R354+июль!R354+август!R354+сентябрь!R354+октябрь!R354+ноябрь!R354+декабрь!R354</f>
        <v>0</v>
      </c>
      <c r="V354" s="36">
        <f>январь!S354+февраль!S354+март!S354+апрель!S354+май!S354+июнь!S354+июль!S354+август!S354+сентябрь!S354+октябрь!S354+ноябрь!S354+декабрь!S354</f>
        <v>0</v>
      </c>
      <c r="W354" s="36">
        <f>январь!T354+февраль!T354+март!T354+апрель!T354+май!T354+июнь!T354+июль!T354+август!T354+сентябрь!T354+октябрь!T354+ноябрь!T354+декабрь!T354</f>
        <v>0</v>
      </c>
      <c r="X354" s="36">
        <f>январь!U354+февраль!U354+март!U354+апрель!U354+май!U354+июнь!U354+июль!U354+август!U354+сентябрь!U354+октябрь!U354+ноябрь!U354+декабрь!U354</f>
        <v>0</v>
      </c>
      <c r="Y354" s="36">
        <f>январь!V354+февраль!V354+март!V354+апрель!V354+май!V354+июнь!V354+июль!V354+август!V354+сентябрь!V354+октябрь!V354+ноябрь!V354+декабрь!V354</f>
        <v>0</v>
      </c>
      <c r="Z354" s="36">
        <f>январь!W354+февраль!W354+март!W354+апрель!W354+май!W354+июнь!W354+июль!W354+август!W354+сентябрь!W354+октябрь!W354+ноябрь!W354+декабрь!W354</f>
        <v>0</v>
      </c>
      <c r="AA354" s="36">
        <f>январь!X354+февраль!X354+март!X354+апрель!X354+май!X354+июнь!X354+июль!X354+август!X354+сентябрь!X354+октябрь!X354+ноябрь!X354+декабрь!X354</f>
        <v>0</v>
      </c>
      <c r="AB354" s="29">
        <f>январь!Y354+февраль!Y354+март!Y354+апрель!Y354+май!Y354+июнь!Y354+июль!Y354+август!Y354+сентябрь!Y354+октябрь!Y354+ноябрь!Y354+декабрь!Y354</f>
        <v>0</v>
      </c>
      <c r="AC354" s="36">
        <f>январь!Z354+февраль!Z354+март!Z354+апрель!Z354+май!Z354+июнь!Z354+июль!Z354+август!Z354+сентябрь!Z354+октябрь!Z354+ноябрь!Z354+декабрь!Z354</f>
        <v>0</v>
      </c>
      <c r="AD354" s="66" t="str">
        <f>CONCATENATE(январь!AA354,$BZ$1,февраль!AA354,$BZ$1,март!AA354,$BZ$1,апрель!AA354,$BZ$1,май!AA354,$BZ$1,июнь!AA354,$BZ$1,июль!AA354,$BZ$1,август!AA354,$BZ$1,сентябрь!AA354,$BZ$1,октябрь!AA354,$BZ$1,ноябрь!AA354,$BZ$1,декабрь!AA354)</f>
        <v xml:space="preserve">           </v>
      </c>
      <c r="AE354" s="36">
        <f>январь!AB354+февраль!AB354+март!AB354+апрель!AB354+май!AB354+июнь!AB354+июль!AB354+август!AB354+сентябрь!AB354+октябрь!AB354+ноябрь!AB354+декабрь!AB354</f>
        <v>0</v>
      </c>
      <c r="AF354" s="36">
        <f>январь!AC354+февраль!AC354+март!AC354+апрель!AC354+май!AC354+июнь!AC354+июль!AC354+август!AC354+сентябрь!AC354+октябрь!AC354+ноябрь!AC354+декабрь!AC354</f>
        <v>0</v>
      </c>
      <c r="AG354" s="36">
        <f>январь!AD354+февраль!AD354+март!AD354+апрель!AD354+май!AD354+июнь!AD354+июль!AD354+август!AD354+сентябрь!AD354+октябрь!AD354+ноябрь!AD354+декабрь!AD354</f>
        <v>0</v>
      </c>
      <c r="AH354" s="36">
        <f>январь!AE354+февраль!AE354+март!AE354+апрель!AE354+май!AE354+июнь!AE354+июль!AE354+август!AE354+сентябрь!AE354+октябрь!AE354+ноябрь!AE354+декабрь!AE354</f>
        <v>0</v>
      </c>
      <c r="AI354" s="36">
        <f>январь!AF354+февраль!AF354+март!AF354+апрель!AF354+май!AF354+июнь!AF354+июль!AF354+август!AF354+сентябрь!AF354+октябрь!AF354+ноябрь!AF354+декабрь!AF354</f>
        <v>0</v>
      </c>
      <c r="AJ354" s="36">
        <f>январь!AG354+февраль!AG354+март!AG354+апрель!AG354+май!AG354+июнь!AG354+июль!AG354+август!AG354+сентябрь!AG354+октябрь!AG354+ноябрь!AG354+декабрь!AG354</f>
        <v>0</v>
      </c>
      <c r="AK354" s="29">
        <f>январь!AH354+февраль!AH354+март!AH354+апрель!AH354+май!AH354+июнь!AH354+июль!AH354+август!AH354+сентябрь!AH354+октябрь!AH354+ноябрь!AH354+декабрь!AH354</f>
        <v>0</v>
      </c>
      <c r="AL354" s="36">
        <f>январь!AI354+февраль!AI354+март!AI354+апрель!AI354+май!AI354+июнь!AI354+июль!AI354+август!AI354+сентябрь!AI354+октябрь!AI354+ноябрь!AI354+декабрь!AI354</f>
        <v>0</v>
      </c>
      <c r="AM354" s="29">
        <f>январь!AJ354+февраль!AJ354+март!AJ354+апрель!AJ354+май!AJ354+июнь!AJ354+июль!AJ354+август!AJ354+сентябрь!AJ354+октябрь!AJ354+ноябрь!AJ354+декабрь!AJ354</f>
        <v>0</v>
      </c>
      <c r="AN354" s="36">
        <f>январь!AK354+февраль!AK354+март!AK354+апрель!AK354+май!AK354+июнь!AK354+июль!AK354+август!AK354+сентябрь!AK354+октябрь!AK354+ноябрь!AK354+декабрь!AK354</f>
        <v>0</v>
      </c>
      <c r="AO354" s="36">
        <f>январь!AL354+февраль!AL354+март!AL354+апрель!AL354+май!AL354+июнь!AL354+июль!AL354+август!AL354+сентябрь!AL354+октябрь!AL354+ноябрь!AL354+декабрь!AL354</f>
        <v>0</v>
      </c>
      <c r="AP354" s="36">
        <f>январь!AM354+февраль!AM354+март!AM354+апрель!AM354+май!AM354+июнь!AM354+июль!AM354+август!AM354+сентябрь!AM354+октябрь!AM354+ноябрь!AM354+декабрь!AM354</f>
        <v>0</v>
      </c>
      <c r="AQ354" s="29">
        <f>январь!AN354+февраль!AN354+март!AN354+апрель!AN354+май!AN354+июнь!AN354+июль!AN354+август!AN354+сентябрь!AN354+октябрь!AN354+ноябрь!AN354+декабрь!AN354</f>
        <v>0</v>
      </c>
      <c r="AR354" s="36">
        <f>январь!AO354+февраль!AO354+март!AO354+апрель!AO354+май!AO354+июнь!AO354+июль!AO354+август!AO354+сентябрь!AO354+октябрь!AO354+ноябрь!AO354+декабрь!AO354</f>
        <v>0</v>
      </c>
      <c r="AS354" s="29">
        <f>январь!AP354+февраль!AP354+март!AP354+апрель!AP354+май!AP354+июнь!AP354+июль!AP354+август!AP354+сентябрь!AP354+октябрь!AP354+ноябрь!AP354+декабрь!AP354</f>
        <v>0</v>
      </c>
      <c r="AT354" s="36">
        <f>январь!AQ354+февраль!AQ354+март!AQ354+апрель!AQ354+май!AQ354+июнь!AQ354+июль!AQ354+август!AQ354+сентябрь!AQ354+октябрь!AQ354+ноябрь!AQ354+декабрь!AQ354</f>
        <v>0</v>
      </c>
      <c r="AU354" s="29">
        <f>январь!AR354+февраль!AR354+март!AR354+апрель!AR354+май!AR354+июнь!AR354+июль!AR354+август!AR354+сентябрь!AR354+октябрь!AR354+ноябрь!AR354+декабрь!AR354</f>
        <v>0</v>
      </c>
      <c r="AV354" s="36">
        <f>январь!AS354+февраль!AS354+март!AS354+апрель!AS354+май!AS354+июнь!AS354+июль!AS354+август!AS354+сентябрь!AS354+октябрь!AS354+ноябрь!AS354+декабрь!AS354</f>
        <v>0</v>
      </c>
      <c r="AW354" s="36">
        <f>январь!AT354+февраль!AT354+март!AT354+апрель!AT354+май!AT354+июнь!AT354+июль!AT354+август!AT354+сентябрь!AT354+октябрь!AT354+ноябрь!AT354+декабрь!AT354</f>
        <v>0</v>
      </c>
      <c r="AX354" s="36">
        <f>январь!AU354+февраль!AU354+март!AU354+апрель!AU354+май!AU354+июнь!AU354+июль!AU354+август!AU354+сентябрь!AU354+октябрь!AU354+ноябрь!AU354+декабрь!AU354</f>
        <v>0</v>
      </c>
      <c r="AY354" s="29">
        <f>январь!AV354+февраль!AV354+март!AV354+апрель!AV354+май!AV354+июнь!AV354+июль!AV354+август!AV354+сентябрь!AV354+октябрь!AV354+ноябрь!AV354+декабрь!AV354</f>
        <v>0</v>
      </c>
      <c r="AZ354" s="36">
        <f>январь!AW354+февраль!AW354+март!AW354+апрель!AW354+май!AW354+июнь!AW354+июль!AW354+август!AW354+сентябрь!AW354+октябрь!AW354+ноябрь!AW354+декабрь!AW354</f>
        <v>0</v>
      </c>
      <c r="BA354" s="36">
        <f>январь!AX354+февраль!AX354+март!AX354+апрель!AX354+май!AX354+июнь!AX354+июль!AX354+август!AX354+сентябрь!AX354+октябрь!AX354+ноябрь!AX354+декабрь!AX354</f>
        <v>0</v>
      </c>
      <c r="BB354" s="36">
        <f>январь!AY354+февраль!AY354+март!AY354+апрель!AY354+май!AY354+июнь!AY354+июль!AY354+август!AY354+сентябрь!AY354+октябрь!AY354+ноябрь!AY354+декабрь!AY354</f>
        <v>0</v>
      </c>
      <c r="BC354" s="29">
        <f>январь!AZ354+февраль!AZ354+март!AZ354+апрель!AZ354+май!AZ354+июнь!AZ354+июль!AZ354+август!AZ354+сентябрь!AZ354+октябрь!AZ354+ноябрь!AZ354+декабрь!AZ354</f>
        <v>0</v>
      </c>
      <c r="BD354" s="36">
        <f>январь!BA354+февраль!BA354+март!BA354+апрель!BA354+май!BA354+июнь!BA354+июль!BA354+август!BA354+сентябрь!BA354+октябрь!BA354+ноябрь!BA354+декабрь!BA354</f>
        <v>0</v>
      </c>
      <c r="BE354" s="36">
        <f>январь!BB354+февраль!BB354+март!BB354+апрель!BB354+май!BB354+июнь!BB354+июль!BB354+август!BB354+сентябрь!BB354+октябрь!BB354+ноябрь!BB354+декабрь!BB354</f>
        <v>0</v>
      </c>
      <c r="BF354" s="36">
        <f>январь!BC354+февраль!BC354+март!BC354+апрель!BC354+май!BC354+июнь!BC354+июль!BC354+август!BC354+сентябрь!BC354+октябрь!BC354+ноябрь!BC354+декабрь!BC354</f>
        <v>0</v>
      </c>
      <c r="BG354" s="36">
        <f>январь!BD354+февраль!BD354+март!BD354+апрель!BD354+май!BD354+июнь!BD354+июль!BD354+август!BD354+сентябрь!BD354+октябрь!BD354+ноябрь!BD354+декабрь!BD354</f>
        <v>0</v>
      </c>
      <c r="BH354" s="36">
        <f>январь!BE354+февраль!BE354+март!BE354+апрель!BE354+май!BE354+июнь!BE354+июль!BE354+август!BE354+сентябрь!BE354+октябрь!BE354+ноябрь!BE354+декабрь!BE354</f>
        <v>0</v>
      </c>
      <c r="BI354" s="36">
        <f>январь!BF354+февраль!BF354+март!BF354+апрель!BF354+май!BF354+июнь!BF354+июль!BF354+август!BF354+сентябрь!BF354+октябрь!BF354+ноябрь!BF354+декабрь!BF354</f>
        <v>0</v>
      </c>
      <c r="BJ354" s="36">
        <f>январь!BG354+февраль!BG354+март!BG354+апрель!BG354+май!BG354+июнь!BG354+июль!BG354+август!BG354+сентябрь!BG354+октябрь!BG354+ноябрь!BG354+декабрь!BG354</f>
        <v>0</v>
      </c>
      <c r="BK354" s="36">
        <f>январь!BH354+февраль!BH354+март!BH354+апрель!BH354+май!BH354+июнь!BH354+июль!BH354+август!BH354+сентябрь!BH354+октябрь!BH354+ноябрь!BH354+декабрь!BH354</f>
        <v>0</v>
      </c>
      <c r="BL354" s="36">
        <f>январь!BI354+февраль!BI354+март!BI354+апрель!BI354+май!BI354+июнь!BI354+июль!BI354+август!BI354+сентябрь!BI354+октябрь!BI354+ноябрь!BI354+декабрь!BI354</f>
        <v>0</v>
      </c>
      <c r="BM354" s="29">
        <f>январь!BJ354+февраль!BJ354+март!BJ354+апрель!BJ354+май!BJ354+июнь!BJ354+июль!BJ354+август!BJ354+сентябрь!BJ354+октябрь!BJ354+ноябрь!BJ354+декабрь!BJ354</f>
        <v>0</v>
      </c>
      <c r="BN354" s="36">
        <f>январь!BK354+февраль!BK354+март!BK354+апрель!BK354+май!BK354+июнь!BK354+июль!BK354+август!BK354+сентябрь!BK354+октябрь!BK354+ноябрь!BK354+декабрь!BK354</f>
        <v>0</v>
      </c>
      <c r="BO354" s="29">
        <f>январь!BL354+февраль!BL354+март!BL354+апрель!BL354+май!BL354+июнь!BL354+июль!BL354+август!BL354+сентябрь!BL354+октябрь!BL354+ноябрь!BL354+декабрь!BL354</f>
        <v>1</v>
      </c>
      <c r="BP354" s="36">
        <f>январь!BM354+февраль!BM354+март!BM354+апрель!BM354+май!BM354+июнь!BM354+июль!BM354+август!BM354+сентябрь!BM354+октябрь!BM354+ноябрь!BM354+декабрь!BM354</f>
        <v>0.249</v>
      </c>
      <c r="BQ354" s="36">
        <f>январь!BN354+февраль!BN354+март!BN354+апрель!BN354+май!BN354+июнь!BN354+июль!BN354+август!BN354+сентябрь!BN354+октябрь!BN354+ноябрь!BN354+декабрь!BN354</f>
        <v>0</v>
      </c>
      <c r="BR354" s="36">
        <f>январь!BO354+февраль!BO354+март!BO354+апрель!BO354+май!BO354+июнь!BO354+июль!BO354+август!BO354+сентябрь!BO354+октябрь!BO354+ноябрь!BO354+декабрь!BO354</f>
        <v>0</v>
      </c>
      <c r="BS354" s="29">
        <f>январь!BP354+февраль!BP354+март!BP354+апрель!BP354+май!BP354+июнь!BP354+июль!BP354+август!BP354+сентябрь!BP354+октябрь!BP354+ноябрь!BP354+декабрь!BP354</f>
        <v>0</v>
      </c>
      <c r="BT354" s="36">
        <f>январь!BQ354+февраль!BQ354+март!BQ354+апрель!BQ354+май!BQ354+июнь!BQ354+июль!BQ354+август!BQ354+сентябрь!BQ354+октябрь!BQ354+ноябрь!BQ354+декабрь!BQ354</f>
        <v>0</v>
      </c>
      <c r="BU354" s="29">
        <f>январь!BR354+февраль!BR354+март!BR354+апрель!BR354+май!BR354+июнь!BR354+июль!BR354+август!BR354+сентябрь!BR354+октябрь!BR354+ноябрь!BR354+декабрь!BR354</f>
        <v>0</v>
      </c>
      <c r="BV354" s="36">
        <f>январь!BS354+февраль!BS354+март!BS354+апрель!BS354+май!BS354+июнь!BS354+июль!BS354+август!BS354+сентябрь!BS354+октябрь!BS354+ноябрь!BS354+декабрь!BS354</f>
        <v>0</v>
      </c>
      <c r="BW354" s="36">
        <f>январь!BT354+февраль!BT354+март!BT354+апрель!BT354+май!BT354+июнь!BT354+июль!BT354+август!BT354+сентябрь!BT354+октябрь!BT354+ноябрь!BT354+декабрь!BT354</f>
        <v>0</v>
      </c>
      <c r="BX354" s="36">
        <f>январь!BU354+февраль!BU354+март!BU354+апрель!BU354+май!BU354+июнь!BU354+июль!BU354+август!BU354+сентябрь!BU354+октябрь!BU354+ноябрь!BU354+декабрь!BU354</f>
        <v>0</v>
      </c>
      <c r="BY354" s="36">
        <f>январь!BV354+февраль!BV354+март!BV354+апрель!BV354+май!BV354+июнь!BV354+июль!BV354+август!BV354+сентябрь!BV354+октябрь!BV354+ноябрь!BV354+декабрь!BV354</f>
        <v>32.896999999999998</v>
      </c>
      <c r="BZ354" s="77">
        <v>3</v>
      </c>
    </row>
    <row r="355" spans="1:78" x14ac:dyDescent="0.25">
      <c r="A355" s="16">
        <v>353</v>
      </c>
      <c r="B355" s="16">
        <v>3</v>
      </c>
      <c r="C355" s="37" t="s">
        <v>803</v>
      </c>
      <c r="D355" s="51">
        <v>234.46758966183575</v>
      </c>
      <c r="E355" s="25">
        <v>940.94028999999989</v>
      </c>
      <c r="F355" s="26">
        <f t="shared" si="15"/>
        <v>1087.8328796618355</v>
      </c>
      <c r="G355" s="26">
        <f t="shared" si="16"/>
        <v>146.89258966183573</v>
      </c>
      <c r="H355" s="26">
        <f t="shared" si="17"/>
        <v>87.575000000000017</v>
      </c>
      <c r="I355" s="36">
        <f>январь!F355+февраль!F355+март!F355+апрель!F355+май!F355+июнь!F355+июль!F355+август!F355+сентябрь!F355+октябрь!F355+ноябрь!F355+декабрь!F355</f>
        <v>0</v>
      </c>
      <c r="J355" s="36">
        <f>январь!G355+февраль!G355+март!G355+апрель!G355+май!G355+июнь!G355+июль!G355+август!G355+сентябрь!G355+октябрь!G355+ноябрь!G355+декабрь!G355</f>
        <v>0</v>
      </c>
      <c r="K355" s="36">
        <f>январь!H355+февраль!H355+март!H355+апрель!H355+май!H355+июнь!H355+июль!H355+август!H355+сентябрь!H355+октябрь!H355+ноябрь!H355+декабрь!H355</f>
        <v>0</v>
      </c>
      <c r="L355" s="27">
        <f>январь!I355+февраль!I355+март!I355+апрель!I355+май!I355+июнь!I355+июль!I355+август!I355+сентябрь!I355+октябрь!I355+ноябрь!I355+декабрь!I355</f>
        <v>0</v>
      </c>
      <c r="M355" s="36">
        <f>январь!J355+февраль!J355+март!J355+апрель!J355+май!J355+июнь!J355+июль!J355+август!J355+сентябрь!J355+октябрь!J355+ноябрь!J355+декабрь!J355</f>
        <v>0</v>
      </c>
      <c r="N355" s="36">
        <f>январь!K355+февраль!K355+март!K355+апрель!K355+май!K355+июнь!K355+июль!K355+август!K355+сентябрь!K355+октябрь!K355+ноябрь!K355+декабрь!K355</f>
        <v>0.214</v>
      </c>
      <c r="O355" s="36">
        <f>январь!L355+февраль!L355+март!L355+апрель!L355+май!L355+июнь!L355+июль!L355+август!L355+сентябрь!L355+октябрь!L355+ноябрь!L355+декабрь!L355</f>
        <v>49.265000000000001</v>
      </c>
      <c r="P355" s="36">
        <f>январь!M355+февраль!M355+март!M355+апрель!M355+май!M355+июнь!M355+июль!M355+август!M355+сентябрь!M355+октябрь!M355+ноябрь!M355+декабрь!M355</f>
        <v>0</v>
      </c>
      <c r="Q355" s="36">
        <f>январь!N355+февраль!N355+март!N355+апрель!N355+май!N355+июнь!N355+июль!N355+август!N355+сентябрь!N355+октябрь!N355+ноябрь!N355+декабрь!N355</f>
        <v>0</v>
      </c>
      <c r="R355" s="29">
        <f>январь!O355+февраль!O355+март!O355+апрель!O355+май!O355+июнь!O355+июль!O355+август!O355+сентябрь!O355+октябрь!O355+ноябрь!O355+декабрь!O355</f>
        <v>0</v>
      </c>
      <c r="S355" s="36">
        <f>январь!P355+февраль!P355+март!P355+апрель!P355+май!P355+июнь!P355+июль!P355+август!P355+сентябрь!P355+октябрь!P355+ноябрь!P355+декабрь!P355</f>
        <v>0</v>
      </c>
      <c r="T355" s="29">
        <f>январь!Q355+февраль!Q355+март!Q355+апрель!Q355+май!Q355+июнь!Q355+июль!Q355+август!Q355+сентябрь!Q355+октябрь!Q355+ноябрь!Q355+декабрь!Q355</f>
        <v>0</v>
      </c>
      <c r="U355" s="36">
        <f>январь!R355+февраль!R355+март!R355+апрель!R355+май!R355+июнь!R355+июль!R355+август!R355+сентябрь!R355+октябрь!R355+ноябрь!R355+декабрь!R355</f>
        <v>0</v>
      </c>
      <c r="V355" s="36">
        <f>январь!S355+февраль!S355+март!S355+апрель!S355+май!S355+июнь!S355+июль!S355+август!S355+сентябрь!S355+октябрь!S355+ноябрь!S355+декабрь!S355</f>
        <v>0</v>
      </c>
      <c r="W355" s="36">
        <f>январь!T355+февраль!T355+март!T355+апрель!T355+май!T355+июнь!T355+июль!T355+август!T355+сентябрь!T355+октябрь!T355+ноябрь!T355+декабрь!T355</f>
        <v>0</v>
      </c>
      <c r="X355" s="36">
        <f>январь!U355+февраль!U355+март!U355+апрель!U355+май!U355+июнь!U355+июль!U355+август!U355+сентябрь!U355+октябрь!U355+ноябрь!U355+декабрь!U355</f>
        <v>5.0000000000000001E-3</v>
      </c>
      <c r="Y355" s="36">
        <f>январь!V355+февраль!V355+март!V355+апрель!V355+май!V355+июнь!V355+июль!V355+август!V355+сентябрь!V355+октябрь!V355+ноябрь!V355+декабрь!V355</f>
        <v>5.4640000000000004</v>
      </c>
      <c r="Z355" s="36">
        <f>январь!W355+февраль!W355+март!W355+апрель!W355+май!W355+июнь!W355+июль!W355+август!W355+сентябрь!W355+октябрь!W355+ноябрь!W355+декабрь!W355</f>
        <v>2E-3</v>
      </c>
      <c r="AA355" s="36">
        <f>январь!X355+февраль!X355+март!X355+апрель!X355+май!X355+июнь!X355+июль!X355+август!X355+сентябрь!X355+октябрь!X355+ноябрь!X355+декабрь!X355</f>
        <v>3.2029999999999998</v>
      </c>
      <c r="AB355" s="29">
        <f>январь!Y355+февраль!Y355+март!Y355+апрель!Y355+май!Y355+июнь!Y355+июль!Y355+август!Y355+сентябрь!Y355+октябрь!Y355+ноябрь!Y355+декабрь!Y355</f>
        <v>0</v>
      </c>
      <c r="AC355" s="36">
        <f>январь!Z355+февраль!Z355+март!Z355+апрель!Z355+май!Z355+июнь!Z355+июль!Z355+август!Z355+сентябрь!Z355+октябрь!Z355+ноябрь!Z355+декабрь!Z355</f>
        <v>0</v>
      </c>
      <c r="AD355" s="66" t="str">
        <f>CONCATENATE(январь!AA355,$BZ$1,февраль!AA355,$BZ$1,март!AA355,$BZ$1,апрель!AA355,$BZ$1,май!AA355,$BZ$1,июнь!AA355,$BZ$1,июль!AA355,$BZ$1,август!AA355,$BZ$1,сентябрь!AA355,$BZ$1,октябрь!AA355,$BZ$1,ноябрь!AA355,$BZ$1,декабрь!AA355)</f>
        <v xml:space="preserve">           </v>
      </c>
      <c r="AE355" s="36">
        <f>январь!AB355+февраль!AB355+март!AB355+апрель!AB355+май!AB355+июнь!AB355+июль!AB355+август!AB355+сентябрь!AB355+октябрь!AB355+ноябрь!AB355+декабрь!AB355</f>
        <v>0</v>
      </c>
      <c r="AF355" s="36">
        <f>январь!AC355+февраль!AC355+март!AC355+апрель!AC355+май!AC355+июнь!AC355+июль!AC355+август!AC355+сентябрь!AC355+октябрь!AC355+ноябрь!AC355+декабрь!AC355</f>
        <v>0</v>
      </c>
      <c r="AG355" s="36">
        <f>январь!AD355+февраль!AD355+март!AD355+апрель!AD355+май!AD355+июнь!AD355+июль!AD355+август!AD355+сентябрь!AD355+октябрь!AD355+ноябрь!AD355+декабрь!AD355</f>
        <v>0</v>
      </c>
      <c r="AH355" s="36">
        <f>январь!AE355+февраль!AE355+март!AE355+апрель!AE355+май!AE355+июнь!AE355+июль!AE355+август!AE355+сентябрь!AE355+октябрь!AE355+ноябрь!AE355+декабрь!AE355</f>
        <v>0</v>
      </c>
      <c r="AI355" s="36">
        <f>январь!AF355+февраль!AF355+март!AF355+апрель!AF355+май!AF355+июнь!AF355+июль!AF355+август!AF355+сентябрь!AF355+октябрь!AF355+ноябрь!AF355+декабрь!AF355</f>
        <v>0</v>
      </c>
      <c r="AJ355" s="36">
        <f>январь!AG355+февраль!AG355+март!AG355+апрель!AG355+май!AG355+июнь!AG355+июль!AG355+август!AG355+сентябрь!AG355+октябрь!AG355+ноябрь!AG355+декабрь!AG355</f>
        <v>0</v>
      </c>
      <c r="AK355" s="29">
        <f>январь!AH355+февраль!AH355+март!AH355+апрель!AH355+май!AH355+июнь!AH355+июль!AH355+август!AH355+сентябрь!AH355+октябрь!AH355+ноябрь!AH355+декабрь!AH355</f>
        <v>0</v>
      </c>
      <c r="AL355" s="36">
        <f>январь!AI355+февраль!AI355+март!AI355+апрель!AI355+май!AI355+июнь!AI355+июль!AI355+август!AI355+сентябрь!AI355+октябрь!AI355+ноябрь!AI355+декабрь!AI355</f>
        <v>0</v>
      </c>
      <c r="AM355" s="29">
        <f>январь!AJ355+февраль!AJ355+март!AJ355+апрель!AJ355+май!AJ355+июнь!AJ355+июль!AJ355+август!AJ355+сентябрь!AJ355+октябрь!AJ355+ноябрь!AJ355+декабрь!AJ355</f>
        <v>0</v>
      </c>
      <c r="AN355" s="36">
        <f>январь!AK355+февраль!AK355+март!AK355+апрель!AK355+май!AK355+июнь!AK355+июль!AK355+август!AK355+сентябрь!AK355+октябрь!AK355+ноябрь!AK355+декабрь!AK355</f>
        <v>0</v>
      </c>
      <c r="AO355" s="36">
        <f>январь!AL355+февраль!AL355+март!AL355+апрель!AL355+май!AL355+июнь!AL355+июль!AL355+август!AL355+сентябрь!AL355+октябрь!AL355+ноябрь!AL355+декабрь!AL355</f>
        <v>0</v>
      </c>
      <c r="AP355" s="36">
        <f>январь!AM355+февраль!AM355+март!AM355+апрель!AM355+май!AM355+июнь!AM355+июль!AM355+август!AM355+сентябрь!AM355+октябрь!AM355+ноябрь!AM355+декабрь!AM355</f>
        <v>0</v>
      </c>
      <c r="AQ355" s="29">
        <f>январь!AN355+февраль!AN355+март!AN355+апрель!AN355+май!AN355+июнь!AN355+июль!AN355+август!AN355+сентябрь!AN355+октябрь!AN355+ноябрь!AN355+декабрь!AN355</f>
        <v>0</v>
      </c>
      <c r="AR355" s="36">
        <f>январь!AO355+февраль!AO355+март!AO355+апрель!AO355+май!AO355+июнь!AO355+июль!AO355+август!AO355+сентябрь!AO355+октябрь!AO355+ноябрь!AO355+декабрь!AO355</f>
        <v>0</v>
      </c>
      <c r="AS355" s="29">
        <f>январь!AP355+февраль!AP355+март!AP355+апрель!AP355+май!AP355+июнь!AP355+июль!AP355+август!AP355+сентябрь!AP355+октябрь!AP355+ноябрь!AP355+декабрь!AP355</f>
        <v>0</v>
      </c>
      <c r="AT355" s="36">
        <f>январь!AQ355+февраль!AQ355+март!AQ355+апрель!AQ355+май!AQ355+июнь!AQ355+июль!AQ355+август!AQ355+сентябрь!AQ355+октябрь!AQ355+ноябрь!AQ355+декабрь!AQ355</f>
        <v>0</v>
      </c>
      <c r="AU355" s="29">
        <f>январь!AR355+февраль!AR355+март!AR355+апрель!AR355+май!AR355+июнь!AR355+июль!AR355+август!AR355+сентябрь!AR355+октябрь!AR355+ноябрь!AR355+декабрь!AR355</f>
        <v>0</v>
      </c>
      <c r="AV355" s="36">
        <f>январь!AS355+февраль!AS355+март!AS355+апрель!AS355+май!AS355+июнь!AS355+июль!AS355+август!AS355+сентябрь!AS355+октябрь!AS355+ноябрь!AS355+декабрь!AS355</f>
        <v>0</v>
      </c>
      <c r="AW355" s="36">
        <f>январь!AT355+февраль!AT355+март!AT355+апрель!AT355+май!AT355+июнь!AT355+июль!AT355+август!AT355+сентябрь!AT355+октябрь!AT355+ноябрь!AT355+декабрь!AT355</f>
        <v>0</v>
      </c>
      <c r="AX355" s="36">
        <f>январь!AU355+февраль!AU355+март!AU355+апрель!AU355+май!AU355+июнь!AU355+июль!AU355+август!AU355+сентябрь!AU355+октябрь!AU355+ноябрь!AU355+декабрь!AU355</f>
        <v>0</v>
      </c>
      <c r="AY355" s="29">
        <f>январь!AV355+февраль!AV355+март!AV355+апрель!AV355+май!AV355+июнь!AV355+июль!AV355+август!AV355+сентябрь!AV355+октябрь!AV355+ноябрь!AV355+декабрь!AV355</f>
        <v>0</v>
      </c>
      <c r="AZ355" s="36">
        <f>январь!AW355+февраль!AW355+март!AW355+апрель!AW355+май!AW355+июнь!AW355+июль!AW355+август!AW355+сентябрь!AW355+октябрь!AW355+ноябрь!AW355+декабрь!AW355</f>
        <v>0</v>
      </c>
      <c r="BA355" s="36">
        <f>январь!AX355+февраль!AX355+март!AX355+апрель!AX355+май!AX355+июнь!AX355+июль!AX355+август!AX355+сентябрь!AX355+октябрь!AX355+ноябрь!AX355+декабрь!AX355</f>
        <v>0</v>
      </c>
      <c r="BB355" s="36">
        <f>январь!AY355+февраль!AY355+март!AY355+апрель!AY355+май!AY355+июнь!AY355+июль!AY355+август!AY355+сентябрь!AY355+октябрь!AY355+ноябрь!AY355+декабрь!AY355</f>
        <v>0</v>
      </c>
      <c r="BC355" s="29">
        <f>январь!AZ355+февраль!AZ355+март!AZ355+апрель!AZ355+май!AZ355+июнь!AZ355+июль!AZ355+август!AZ355+сентябрь!AZ355+октябрь!AZ355+ноябрь!AZ355+декабрь!AZ355</f>
        <v>0</v>
      </c>
      <c r="BD355" s="36">
        <f>январь!BA355+февраль!BA355+март!BA355+апрель!BA355+май!BA355+июнь!BA355+июль!BA355+август!BA355+сентябрь!BA355+октябрь!BA355+ноябрь!BA355+декабрь!BA355</f>
        <v>0</v>
      </c>
      <c r="BE355" s="36">
        <f>январь!BB355+февраль!BB355+март!BB355+апрель!BB355+май!BB355+июнь!BB355+июль!BB355+август!BB355+сентябрь!BB355+октябрь!BB355+ноябрь!BB355+декабрь!BB355</f>
        <v>0</v>
      </c>
      <c r="BF355" s="36">
        <f>январь!BC355+февраль!BC355+март!BC355+апрель!BC355+май!BC355+июнь!BC355+июль!BC355+август!BC355+сентябрь!BC355+октябрь!BC355+ноябрь!BC355+декабрь!BC355</f>
        <v>0</v>
      </c>
      <c r="BG355" s="36">
        <f>январь!BD355+февраль!BD355+март!BD355+апрель!BD355+май!BD355+июнь!BD355+июль!BD355+август!BD355+сентябрь!BD355+октябрь!BD355+ноябрь!BD355+декабрь!BD355</f>
        <v>0.01</v>
      </c>
      <c r="BH355" s="36">
        <f>январь!BE355+февраль!BE355+март!BE355+апрель!BE355+май!BE355+июнь!BE355+июль!BE355+август!BE355+сентябрь!BE355+октябрь!BE355+ноябрь!BE355+декабрь!BE355</f>
        <v>5.44</v>
      </c>
      <c r="BI355" s="36">
        <f>январь!BF355+февраль!BF355+март!BF355+апрель!BF355+май!BF355+июнь!BF355+июль!BF355+август!BF355+сентябрь!BF355+октябрь!BF355+ноябрь!BF355+декабрь!BF355</f>
        <v>0</v>
      </c>
      <c r="BJ355" s="36">
        <f>январь!BG355+февраль!BG355+март!BG355+апрель!BG355+май!BG355+июнь!BG355+июль!BG355+август!BG355+сентябрь!BG355+октябрь!BG355+ноябрь!BG355+декабрь!BG355</f>
        <v>0</v>
      </c>
      <c r="BK355" s="36">
        <f>январь!BH355+февраль!BH355+март!BH355+апрель!BH355+май!BH355+июнь!BH355+июль!BH355+август!BH355+сентябрь!BH355+октябрь!BH355+ноябрь!BH355+декабрь!BH355</f>
        <v>3.0000000000000001E-3</v>
      </c>
      <c r="BL355" s="36">
        <f>январь!BI355+февраль!BI355+март!BI355+апрель!BI355+май!BI355+июнь!BI355+июль!BI355+август!BI355+сентябрь!BI355+октябрь!BI355+ноябрь!BI355+декабрь!BI355</f>
        <v>1.796</v>
      </c>
      <c r="BM355" s="29">
        <f>январь!BJ355+февраль!BJ355+март!BJ355+апрель!BJ355+май!BJ355+июнь!BJ355+июль!BJ355+август!BJ355+сентябрь!BJ355+октябрь!BJ355+ноябрь!BJ355+декабрь!BJ355</f>
        <v>0</v>
      </c>
      <c r="BN355" s="36">
        <f>январь!BK355+февраль!BK355+март!BK355+апрель!BK355+май!BK355+июнь!BK355+июль!BK355+август!BK355+сентябрь!BK355+октябрь!BK355+ноябрь!BK355+декабрь!BK355</f>
        <v>0</v>
      </c>
      <c r="BO355" s="29">
        <f>январь!BL355+февраль!BL355+март!BL355+апрель!BL355+май!BL355+июнь!BL355+июль!BL355+август!BL355+сентябрь!BL355+октябрь!BL355+ноябрь!BL355+декабрь!BL355</f>
        <v>0</v>
      </c>
      <c r="BP355" s="36">
        <f>январь!BM355+февраль!BM355+март!BM355+апрель!BM355+май!BM355+июнь!BM355+июль!BM355+август!BM355+сентябрь!BM355+октябрь!BM355+ноябрь!BM355+декабрь!BM355</f>
        <v>0</v>
      </c>
      <c r="BQ355" s="36">
        <f>январь!BN355+февраль!BN355+март!BN355+апрель!BN355+май!BN355+июнь!BN355+июль!BN355+август!BN355+сентябрь!BN355+октябрь!BN355+ноябрь!BN355+декабрь!BN355</f>
        <v>0.04</v>
      </c>
      <c r="BR355" s="36">
        <f>январь!BO355+февраль!BO355+март!BO355+апрель!BO355+май!BO355+июнь!BO355+июль!BO355+август!BO355+сентябрь!BO355+октябрь!BO355+ноябрь!BO355+декабрь!BO355</f>
        <v>6.7779999999999996</v>
      </c>
      <c r="BS355" s="29">
        <f>январь!BP355+февраль!BP355+март!BP355+апрель!BP355+май!BP355+июнь!BP355+июль!BP355+август!BP355+сентябрь!BP355+октябрь!BP355+ноябрь!BP355+декабрь!BP355</f>
        <v>16</v>
      </c>
      <c r="BT355" s="36">
        <f>январь!BQ355+февраль!BQ355+март!BQ355+апрель!BQ355+май!BQ355+июнь!BQ355+июль!BQ355+август!BQ355+сентябрь!BQ355+октябрь!BQ355+ноябрь!BQ355+декабрь!BQ355</f>
        <v>15.321</v>
      </c>
      <c r="BU355" s="29">
        <f>январь!BR355+февраль!BR355+март!BR355+апрель!BR355+май!BR355+июнь!BR355+июль!BR355+август!BR355+сентябрь!BR355+октябрь!BR355+ноябрь!BR355+декабрь!BR355</f>
        <v>0</v>
      </c>
      <c r="BV355" s="36">
        <f>январь!BS355+февраль!BS355+март!BS355+апрель!BS355+май!BS355+июнь!BS355+июль!BS355+август!BS355+сентябрь!BS355+октябрь!BS355+ноябрь!BS355+декабрь!BS355</f>
        <v>0</v>
      </c>
      <c r="BW355" s="36">
        <f>январь!BT355+февраль!BT355+март!BT355+апрель!BT355+май!BT355+июнь!BT355+июль!BT355+август!BT355+сентябрь!BT355+октябрь!BT355+ноябрь!BT355+декабрь!BT355</f>
        <v>0</v>
      </c>
      <c r="BX355" s="36">
        <f>январь!BU355+февраль!BU355+март!BU355+апрель!BU355+май!BU355+июнь!BU355+июль!BU355+август!BU355+сентябрь!BU355+октябрь!BU355+ноябрь!BU355+декабрь!BU355</f>
        <v>0</v>
      </c>
      <c r="BY355" s="36">
        <f>январь!BV355+февраль!BV355+март!BV355+апрель!BV355+май!BV355+июнь!BV355+июль!BV355+август!BV355+сентябрь!BV355+октябрь!BV355+ноябрь!BV355+декабрь!BV355</f>
        <v>0.308</v>
      </c>
      <c r="BZ355" s="77">
        <v>3</v>
      </c>
    </row>
    <row r="356" spans="1:78" x14ac:dyDescent="0.25">
      <c r="A356" s="16">
        <v>354</v>
      </c>
      <c r="B356" s="16">
        <v>3</v>
      </c>
      <c r="C356" s="37" t="s">
        <v>804</v>
      </c>
      <c r="D356" s="51">
        <v>237.41285379710141</v>
      </c>
      <c r="E356" s="25">
        <v>193.03384800000001</v>
      </c>
      <c r="F356" s="26">
        <f t="shared" si="15"/>
        <v>386.00170179710142</v>
      </c>
      <c r="G356" s="26">
        <f t="shared" si="16"/>
        <v>192.96785379710141</v>
      </c>
      <c r="H356" s="26">
        <f t="shared" si="17"/>
        <v>44.445</v>
      </c>
      <c r="I356" s="36">
        <f>январь!F356+февраль!F356+март!F356+апрель!F356+май!F356+июнь!F356+июль!F356+август!F356+сентябрь!F356+октябрь!F356+ноябрь!F356+декабрь!F356</f>
        <v>0</v>
      </c>
      <c r="J356" s="36">
        <f>январь!G356+февраль!G356+март!G356+апрель!G356+май!G356+июнь!G356+июль!G356+август!G356+сентябрь!G356+октябрь!G356+ноябрь!G356+декабрь!G356</f>
        <v>0</v>
      </c>
      <c r="K356" s="36">
        <f>январь!H356+февраль!H356+март!H356+апрель!H356+май!H356+июнь!H356+июль!H356+август!H356+сентябрь!H356+октябрь!H356+ноябрь!H356+декабрь!H356</f>
        <v>0</v>
      </c>
      <c r="L356" s="27">
        <f>январь!I356+февраль!I356+март!I356+апрель!I356+май!I356+июнь!I356+июль!I356+август!I356+сентябрь!I356+октябрь!I356+ноябрь!I356+декабрь!I356</f>
        <v>0</v>
      </c>
      <c r="M356" s="36">
        <f>январь!J356+февраль!J356+март!J356+апрель!J356+май!J356+июнь!J356+июль!J356+август!J356+сентябрь!J356+октябрь!J356+ноябрь!J356+декабрь!J356</f>
        <v>0</v>
      </c>
      <c r="N356" s="36">
        <f>январь!K356+февраль!K356+март!K356+апрель!K356+май!K356+июнь!K356+июль!K356+август!K356+сентябрь!K356+октябрь!K356+ноябрь!K356+декабрь!K356</f>
        <v>0</v>
      </c>
      <c r="O356" s="36">
        <f>январь!L356+февраль!L356+март!L356+апрель!L356+май!L356+июнь!L356+июль!L356+август!L356+сентябрь!L356+октябрь!L356+ноябрь!L356+декабрь!L356</f>
        <v>0</v>
      </c>
      <c r="P356" s="36">
        <f>январь!M356+февраль!M356+март!M356+апрель!M356+май!M356+июнь!M356+июль!M356+август!M356+сентябрь!M356+октябрь!M356+ноябрь!M356+декабрь!M356</f>
        <v>0</v>
      </c>
      <c r="Q356" s="36">
        <f>январь!N356+февраль!N356+март!N356+апрель!N356+май!N356+июнь!N356+июль!N356+август!N356+сентябрь!N356+октябрь!N356+ноябрь!N356+декабрь!N356</f>
        <v>0</v>
      </c>
      <c r="R356" s="29">
        <f>январь!O356+февраль!O356+март!O356+апрель!O356+май!O356+июнь!O356+июль!O356+август!O356+сентябрь!O356+октябрь!O356+ноябрь!O356+декабрь!O356</f>
        <v>0</v>
      </c>
      <c r="S356" s="36">
        <f>январь!P356+февраль!P356+март!P356+апрель!P356+май!P356+июнь!P356+июль!P356+август!P356+сентябрь!P356+октябрь!P356+ноябрь!P356+декабрь!P356</f>
        <v>0</v>
      </c>
      <c r="T356" s="29">
        <f>январь!Q356+февраль!Q356+март!Q356+апрель!Q356+май!Q356+июнь!Q356+июль!Q356+август!Q356+сентябрь!Q356+октябрь!Q356+ноябрь!Q356+декабрь!Q356</f>
        <v>0</v>
      </c>
      <c r="U356" s="36">
        <f>январь!R356+февраль!R356+март!R356+апрель!R356+май!R356+июнь!R356+июль!R356+август!R356+сентябрь!R356+октябрь!R356+ноябрь!R356+декабрь!R356</f>
        <v>0</v>
      </c>
      <c r="V356" s="36">
        <f>январь!S356+февраль!S356+март!S356+апрель!S356+май!S356+июнь!S356+июль!S356+август!S356+сентябрь!S356+октябрь!S356+ноябрь!S356+декабрь!S356</f>
        <v>0</v>
      </c>
      <c r="W356" s="36">
        <f>январь!T356+февраль!T356+март!T356+апрель!T356+май!T356+июнь!T356+июль!T356+август!T356+сентябрь!T356+октябрь!T356+ноябрь!T356+декабрь!T356</f>
        <v>0</v>
      </c>
      <c r="X356" s="36">
        <f>январь!U356+февраль!U356+март!U356+апрель!U356+май!U356+июнь!U356+июль!U356+август!U356+сентябрь!U356+октябрь!U356+ноябрь!U356+декабрь!U356</f>
        <v>3.5000000000000003E-2</v>
      </c>
      <c r="Y356" s="36">
        <f>январь!V356+февраль!V356+март!V356+апрель!V356+май!V356+июнь!V356+июль!V356+август!V356+сентябрь!V356+октябрь!V356+ноябрь!V356+декабрь!V356</f>
        <v>43.494999999999997</v>
      </c>
      <c r="Z356" s="36">
        <f>январь!W356+февраль!W356+март!W356+апрель!W356+май!W356+июнь!W356+июль!W356+август!W356+сентябрь!W356+октябрь!W356+ноябрь!W356+декабрь!W356</f>
        <v>0</v>
      </c>
      <c r="AA356" s="36">
        <f>январь!X356+февраль!X356+март!X356+апрель!X356+май!X356+июнь!X356+июль!X356+август!X356+сентябрь!X356+октябрь!X356+ноябрь!X356+декабрь!X356</f>
        <v>0</v>
      </c>
      <c r="AB356" s="29">
        <f>январь!Y356+февраль!Y356+март!Y356+апрель!Y356+май!Y356+июнь!Y356+июль!Y356+август!Y356+сентябрь!Y356+октябрь!Y356+ноябрь!Y356+декабрь!Y356</f>
        <v>0</v>
      </c>
      <c r="AC356" s="36">
        <f>январь!Z356+февраль!Z356+март!Z356+апрель!Z356+май!Z356+июнь!Z356+июль!Z356+август!Z356+сентябрь!Z356+октябрь!Z356+ноябрь!Z356+декабрь!Z356</f>
        <v>0</v>
      </c>
      <c r="AD356" s="66" t="str">
        <f>CONCATENATE(январь!AA356,$BZ$1,февраль!AA356,$BZ$1,март!AA356,$BZ$1,апрель!AA356,$BZ$1,май!AA356,$BZ$1,июнь!AA356,$BZ$1,июль!AA356,$BZ$1,август!AA356,$BZ$1,сентябрь!AA356,$BZ$1,октябрь!AA356,$BZ$1,ноябрь!AA356,$BZ$1,декабрь!AA356)</f>
        <v xml:space="preserve">           </v>
      </c>
      <c r="AE356" s="36">
        <f>январь!AB356+февраль!AB356+март!AB356+апрель!AB356+май!AB356+июнь!AB356+июль!AB356+август!AB356+сентябрь!AB356+октябрь!AB356+ноябрь!AB356+декабрь!AB356</f>
        <v>0</v>
      </c>
      <c r="AF356" s="36">
        <f>январь!AC356+февраль!AC356+март!AC356+апрель!AC356+май!AC356+июнь!AC356+июль!AC356+август!AC356+сентябрь!AC356+октябрь!AC356+ноябрь!AC356+декабрь!AC356</f>
        <v>0</v>
      </c>
      <c r="AG356" s="36">
        <f>январь!AD356+февраль!AD356+март!AD356+апрель!AD356+май!AD356+июнь!AD356+июль!AD356+август!AD356+сентябрь!AD356+октябрь!AD356+ноябрь!AD356+декабрь!AD356</f>
        <v>0</v>
      </c>
      <c r="AH356" s="36">
        <f>январь!AE356+февраль!AE356+март!AE356+апрель!AE356+май!AE356+июнь!AE356+июль!AE356+август!AE356+сентябрь!AE356+октябрь!AE356+ноябрь!AE356+декабрь!AE356</f>
        <v>0</v>
      </c>
      <c r="AI356" s="36">
        <f>январь!AF356+февраль!AF356+март!AF356+апрель!AF356+май!AF356+июнь!AF356+июль!AF356+август!AF356+сентябрь!AF356+октябрь!AF356+ноябрь!AF356+декабрь!AF356</f>
        <v>0</v>
      </c>
      <c r="AJ356" s="36">
        <f>январь!AG356+февраль!AG356+март!AG356+апрель!AG356+май!AG356+июнь!AG356+июль!AG356+август!AG356+сентябрь!AG356+октябрь!AG356+ноябрь!AG356+декабрь!AG356</f>
        <v>0</v>
      </c>
      <c r="AK356" s="29">
        <f>январь!AH356+февраль!AH356+март!AH356+апрель!AH356+май!AH356+июнь!AH356+июль!AH356+август!AH356+сентябрь!AH356+октябрь!AH356+ноябрь!AH356+декабрь!AH356</f>
        <v>0</v>
      </c>
      <c r="AL356" s="36">
        <f>январь!AI356+февраль!AI356+март!AI356+апрель!AI356+май!AI356+июнь!AI356+июль!AI356+август!AI356+сентябрь!AI356+октябрь!AI356+ноябрь!AI356+декабрь!AI356</f>
        <v>0</v>
      </c>
      <c r="AM356" s="29">
        <f>январь!AJ356+февраль!AJ356+март!AJ356+апрель!AJ356+май!AJ356+июнь!AJ356+июль!AJ356+август!AJ356+сентябрь!AJ356+октябрь!AJ356+ноябрь!AJ356+декабрь!AJ356</f>
        <v>0</v>
      </c>
      <c r="AN356" s="36">
        <f>январь!AK356+февраль!AK356+март!AK356+апрель!AK356+май!AK356+июнь!AK356+июль!AK356+август!AK356+сентябрь!AK356+октябрь!AK356+ноябрь!AK356+декабрь!AK356</f>
        <v>0</v>
      </c>
      <c r="AO356" s="36">
        <f>январь!AL356+февраль!AL356+март!AL356+апрель!AL356+май!AL356+июнь!AL356+июль!AL356+август!AL356+сентябрь!AL356+октябрь!AL356+ноябрь!AL356+декабрь!AL356</f>
        <v>0</v>
      </c>
      <c r="AP356" s="36">
        <f>январь!AM356+февраль!AM356+март!AM356+апрель!AM356+май!AM356+июнь!AM356+июль!AM356+август!AM356+сентябрь!AM356+октябрь!AM356+ноябрь!AM356+декабрь!AM356</f>
        <v>0</v>
      </c>
      <c r="AQ356" s="29">
        <f>январь!AN356+февраль!AN356+март!AN356+апрель!AN356+май!AN356+июнь!AN356+июль!AN356+август!AN356+сентябрь!AN356+октябрь!AN356+ноябрь!AN356+декабрь!AN356</f>
        <v>0</v>
      </c>
      <c r="AR356" s="36">
        <f>январь!AO356+февраль!AO356+март!AO356+апрель!AO356+май!AO356+июнь!AO356+июль!AO356+август!AO356+сентябрь!AO356+октябрь!AO356+ноябрь!AO356+декабрь!AO356</f>
        <v>0</v>
      </c>
      <c r="AS356" s="29">
        <f>январь!AP356+февраль!AP356+март!AP356+апрель!AP356+май!AP356+июнь!AP356+июль!AP356+август!AP356+сентябрь!AP356+октябрь!AP356+ноябрь!AP356+декабрь!AP356</f>
        <v>0</v>
      </c>
      <c r="AT356" s="36">
        <f>январь!AQ356+февраль!AQ356+март!AQ356+апрель!AQ356+май!AQ356+июнь!AQ356+июль!AQ356+август!AQ356+сентябрь!AQ356+октябрь!AQ356+ноябрь!AQ356+декабрь!AQ356</f>
        <v>0</v>
      </c>
      <c r="AU356" s="29">
        <f>январь!AR356+февраль!AR356+март!AR356+апрель!AR356+май!AR356+июнь!AR356+июль!AR356+август!AR356+сентябрь!AR356+октябрь!AR356+ноябрь!AR356+декабрь!AR356</f>
        <v>0</v>
      </c>
      <c r="AV356" s="36">
        <f>январь!AS356+февраль!AS356+март!AS356+апрель!AS356+май!AS356+июнь!AS356+июль!AS356+август!AS356+сентябрь!AS356+октябрь!AS356+ноябрь!AS356+декабрь!AS356</f>
        <v>0</v>
      </c>
      <c r="AW356" s="36">
        <f>январь!AT356+февраль!AT356+март!AT356+апрель!AT356+май!AT356+июнь!AT356+июль!AT356+август!AT356+сентябрь!AT356+октябрь!AT356+ноябрь!AT356+декабрь!AT356</f>
        <v>0</v>
      </c>
      <c r="AX356" s="36">
        <f>январь!AU356+февраль!AU356+март!AU356+апрель!AU356+май!AU356+июнь!AU356+июль!AU356+август!AU356+сентябрь!AU356+октябрь!AU356+ноябрь!AU356+декабрь!AU356</f>
        <v>0</v>
      </c>
      <c r="AY356" s="29">
        <f>январь!AV356+февраль!AV356+март!AV356+апрель!AV356+май!AV356+июнь!AV356+июль!AV356+август!AV356+сентябрь!AV356+октябрь!AV356+ноябрь!AV356+декабрь!AV356</f>
        <v>0</v>
      </c>
      <c r="AZ356" s="36">
        <f>январь!AW356+февраль!AW356+март!AW356+апрель!AW356+май!AW356+июнь!AW356+июль!AW356+август!AW356+сентябрь!AW356+октябрь!AW356+ноябрь!AW356+декабрь!AW356</f>
        <v>0</v>
      </c>
      <c r="BA356" s="36">
        <f>январь!AX356+февраль!AX356+март!AX356+апрель!AX356+май!AX356+июнь!AX356+июль!AX356+август!AX356+сентябрь!AX356+октябрь!AX356+ноябрь!AX356+декабрь!AX356</f>
        <v>0</v>
      </c>
      <c r="BB356" s="36">
        <f>январь!AY356+февраль!AY356+март!AY356+апрель!AY356+май!AY356+июнь!AY356+июль!AY356+август!AY356+сентябрь!AY356+октябрь!AY356+ноябрь!AY356+декабрь!AY356</f>
        <v>0</v>
      </c>
      <c r="BC356" s="29">
        <f>январь!AZ356+февраль!AZ356+март!AZ356+апрель!AZ356+май!AZ356+июнь!AZ356+июль!AZ356+август!AZ356+сентябрь!AZ356+октябрь!AZ356+ноябрь!AZ356+декабрь!AZ356</f>
        <v>0</v>
      </c>
      <c r="BD356" s="36">
        <f>январь!BA356+февраль!BA356+март!BA356+апрель!BA356+май!BA356+июнь!BA356+июль!BA356+август!BA356+сентябрь!BA356+октябрь!BA356+ноябрь!BA356+декабрь!BA356</f>
        <v>0</v>
      </c>
      <c r="BE356" s="36">
        <f>январь!BB356+февраль!BB356+март!BB356+апрель!BB356+май!BB356+июнь!BB356+июль!BB356+август!BB356+сентябрь!BB356+октябрь!BB356+ноябрь!BB356+декабрь!BB356</f>
        <v>0</v>
      </c>
      <c r="BF356" s="36">
        <f>январь!BC356+февраль!BC356+март!BC356+апрель!BC356+май!BC356+июнь!BC356+июль!BC356+август!BC356+сентябрь!BC356+октябрь!BC356+ноябрь!BC356+декабрь!BC356</f>
        <v>0</v>
      </c>
      <c r="BG356" s="36">
        <f>январь!BD356+февраль!BD356+март!BD356+апрель!BD356+май!BD356+июнь!BD356+июль!BD356+август!BD356+сентябрь!BD356+октябрь!BD356+ноябрь!BD356+декабрь!BD356</f>
        <v>0</v>
      </c>
      <c r="BH356" s="36">
        <f>январь!BE356+февраль!BE356+март!BE356+апрель!BE356+май!BE356+июнь!BE356+июль!BE356+август!BE356+сентябрь!BE356+октябрь!BE356+ноябрь!BE356+декабрь!BE356</f>
        <v>0</v>
      </c>
      <c r="BI356" s="36">
        <f>январь!BF356+февраль!BF356+март!BF356+апрель!BF356+май!BF356+июнь!BF356+июль!BF356+август!BF356+сентябрь!BF356+октябрь!BF356+ноябрь!BF356+декабрь!BF356</f>
        <v>0</v>
      </c>
      <c r="BJ356" s="36">
        <f>январь!BG356+февраль!BG356+март!BG356+апрель!BG356+май!BG356+июнь!BG356+июль!BG356+август!BG356+сентябрь!BG356+октябрь!BG356+ноябрь!BG356+декабрь!BG356</f>
        <v>0</v>
      </c>
      <c r="BK356" s="36">
        <f>январь!BH356+февраль!BH356+март!BH356+апрель!BH356+май!BH356+июнь!BH356+июль!BH356+август!BH356+сентябрь!BH356+октябрь!BH356+ноябрь!BH356+декабрь!BH356</f>
        <v>0</v>
      </c>
      <c r="BL356" s="36">
        <f>январь!BI356+февраль!BI356+март!BI356+апрель!BI356+май!BI356+июнь!BI356+июль!BI356+август!BI356+сентябрь!BI356+октябрь!BI356+ноябрь!BI356+декабрь!BI356</f>
        <v>0</v>
      </c>
      <c r="BM356" s="29">
        <f>январь!BJ356+февраль!BJ356+март!BJ356+апрель!BJ356+май!BJ356+июнь!BJ356+июль!BJ356+август!BJ356+сентябрь!BJ356+октябрь!BJ356+ноябрь!BJ356+декабрь!BJ356</f>
        <v>0</v>
      </c>
      <c r="BN356" s="36">
        <f>январь!BK356+февраль!BK356+март!BK356+апрель!BK356+май!BK356+июнь!BK356+июль!BK356+август!BK356+сентябрь!BK356+октябрь!BK356+ноябрь!BK356+декабрь!BK356</f>
        <v>0</v>
      </c>
      <c r="BO356" s="29">
        <f>январь!BL356+февраль!BL356+март!BL356+апрель!BL356+май!BL356+июнь!BL356+июль!BL356+август!BL356+сентябрь!BL356+октябрь!BL356+ноябрь!BL356+декабрь!BL356</f>
        <v>0</v>
      </c>
      <c r="BP356" s="36">
        <f>январь!BM356+февраль!BM356+март!BM356+апрель!BM356+май!BM356+июнь!BM356+июль!BM356+август!BM356+сентябрь!BM356+октябрь!BM356+ноябрь!BM356+декабрь!BM356</f>
        <v>0</v>
      </c>
      <c r="BQ356" s="36">
        <f>январь!BN356+февраль!BN356+март!BN356+апрель!BN356+май!BN356+июнь!BN356+июль!BN356+август!BN356+сентябрь!BN356+октябрь!BN356+ноябрь!BN356+декабрь!BN356</f>
        <v>0</v>
      </c>
      <c r="BR356" s="36">
        <f>январь!BO356+февраль!BO356+март!BO356+апрель!BO356+май!BO356+июнь!BO356+июль!BO356+август!BO356+сентябрь!BO356+октябрь!BO356+ноябрь!BO356+декабрь!BO356</f>
        <v>0</v>
      </c>
      <c r="BS356" s="29">
        <f>январь!BP356+февраль!BP356+март!BP356+апрель!BP356+май!BP356+июнь!BP356+июль!BP356+август!BP356+сентябрь!BP356+октябрь!BP356+ноябрь!BP356+декабрь!BP356</f>
        <v>0</v>
      </c>
      <c r="BT356" s="36">
        <f>январь!BQ356+февраль!BQ356+март!BQ356+апрель!BQ356+май!BQ356+июнь!BQ356+июль!BQ356+август!BQ356+сентябрь!BQ356+октябрь!BQ356+ноябрь!BQ356+декабрь!BQ356</f>
        <v>0</v>
      </c>
      <c r="BU356" s="29">
        <f>январь!BR356+февраль!BR356+март!BR356+апрель!BR356+май!BR356+июнь!BR356+июль!BR356+август!BR356+сентябрь!BR356+октябрь!BR356+ноябрь!BR356+декабрь!BR356</f>
        <v>0</v>
      </c>
      <c r="BV356" s="36">
        <f>январь!BS356+февраль!BS356+март!BS356+апрель!BS356+май!BS356+июнь!BS356+июль!BS356+август!BS356+сентябрь!BS356+октябрь!BS356+ноябрь!BS356+декабрь!BS356</f>
        <v>0</v>
      </c>
      <c r="BW356" s="36">
        <f>январь!BT356+февраль!BT356+март!BT356+апрель!BT356+май!BT356+июнь!BT356+июль!BT356+август!BT356+сентябрь!BT356+октябрь!BT356+ноябрь!BT356+декабрь!BT356</f>
        <v>0</v>
      </c>
      <c r="BX356" s="36">
        <f>январь!BU356+февраль!BU356+март!BU356+апрель!BU356+май!BU356+июнь!BU356+июль!BU356+август!BU356+сентябрь!BU356+октябрь!BU356+ноябрь!BU356+декабрь!BU356</f>
        <v>0</v>
      </c>
      <c r="BY356" s="36">
        <f>январь!BV356+февраль!BV356+март!BV356+апрель!BV356+май!BV356+июнь!BV356+июль!BV356+август!BV356+сентябрь!BV356+октябрь!BV356+ноябрь!BV356+декабрь!BV356</f>
        <v>0.95</v>
      </c>
      <c r="BZ356" s="77">
        <v>6</v>
      </c>
    </row>
    <row r="357" spans="1:78" x14ac:dyDescent="0.25">
      <c r="A357" s="16">
        <v>355</v>
      </c>
      <c r="B357" s="16">
        <v>3</v>
      </c>
      <c r="C357" s="37" t="s">
        <v>805</v>
      </c>
      <c r="D357" s="51">
        <v>425.71336199033806</v>
      </c>
      <c r="E357" s="25">
        <v>-633.92752199999995</v>
      </c>
      <c r="F357" s="26">
        <f t="shared" si="15"/>
        <v>-1363.7181600096619</v>
      </c>
      <c r="G357" s="26">
        <f t="shared" si="16"/>
        <v>-729.79063800966208</v>
      </c>
      <c r="H357" s="26">
        <f t="shared" si="17"/>
        <v>1155.5040000000001</v>
      </c>
      <c r="I357" s="36">
        <f>январь!F357+февраль!F357+март!F357+апрель!F357+май!F357+июнь!F357+июль!F357+август!F357+сентябрь!F357+октябрь!F357+ноябрь!F357+декабрь!F357</f>
        <v>0</v>
      </c>
      <c r="J357" s="36">
        <f>январь!G357+февраль!G357+март!G357+апрель!G357+май!G357+июнь!G357+июль!G357+август!G357+сентябрь!G357+октябрь!G357+ноябрь!G357+декабрь!G357</f>
        <v>0</v>
      </c>
      <c r="K357" s="36">
        <f>январь!H357+февраль!H357+март!H357+апрель!H357+май!H357+июнь!H357+июль!H357+август!H357+сентябрь!H357+октябрь!H357+ноябрь!H357+декабрь!H357</f>
        <v>0</v>
      </c>
      <c r="L357" s="27">
        <f>январь!I357+февраль!I357+март!I357+апрель!I357+май!I357+июнь!I357+июль!I357+август!I357+сентябрь!I357+октябрь!I357+ноябрь!I357+декабрь!I357</f>
        <v>150.5</v>
      </c>
      <c r="M357" s="36">
        <f>январь!J357+февраль!J357+март!J357+апрель!J357+май!J357+июнь!J357+июль!J357+август!J357+сентябрь!J357+октябрь!J357+ноябрь!J357+декабрь!J357</f>
        <v>685.72400000000005</v>
      </c>
      <c r="N357" s="36">
        <f>январь!K357+февраль!K357+март!K357+апрель!K357+май!K357+июнь!K357+июль!K357+август!K357+сентябрь!K357+октябрь!K357+ноябрь!K357+декабрь!K357</f>
        <v>0</v>
      </c>
      <c r="O357" s="36">
        <f>январь!L357+февраль!L357+март!L357+апрель!L357+май!L357+июнь!L357+июль!L357+август!L357+сентябрь!L357+октябрь!L357+ноябрь!L357+декабрь!L357</f>
        <v>0</v>
      </c>
      <c r="P357" s="36">
        <f>январь!M357+февраль!M357+март!M357+апрель!M357+май!M357+июнь!M357+июль!M357+август!M357+сентябрь!M357+октябрь!M357+ноябрь!M357+декабрь!M357</f>
        <v>0.496</v>
      </c>
      <c r="Q357" s="36">
        <f>январь!N357+февраль!N357+март!N357+апрель!N357+май!N357+июнь!N357+июль!N357+август!N357+сентябрь!N357+октябрь!N357+ноябрь!N357+декабрь!N357</f>
        <v>453.76100000000002</v>
      </c>
      <c r="R357" s="29">
        <f>январь!O357+февраль!O357+март!O357+апрель!O357+май!O357+июнь!O357+июль!O357+август!O357+сентябрь!O357+октябрь!O357+ноябрь!O357+декабрь!O357</f>
        <v>0</v>
      </c>
      <c r="S357" s="36">
        <f>январь!P357+февраль!P357+март!P357+апрель!P357+май!P357+июнь!P357+июль!P357+август!P357+сентябрь!P357+октябрь!P357+ноябрь!P357+декабрь!P357</f>
        <v>0</v>
      </c>
      <c r="T357" s="29">
        <f>январь!Q357+февраль!Q357+март!Q357+апрель!Q357+май!Q357+июнь!Q357+июль!Q357+август!Q357+сентябрь!Q357+октябрь!Q357+ноябрь!Q357+декабрь!Q357</f>
        <v>0</v>
      </c>
      <c r="U357" s="36">
        <f>январь!R357+февраль!R357+март!R357+апрель!R357+май!R357+июнь!R357+июль!R357+август!R357+сентябрь!R357+октябрь!R357+ноябрь!R357+декабрь!R357</f>
        <v>0</v>
      </c>
      <c r="V357" s="36">
        <f>январь!S357+февраль!S357+март!S357+апрель!S357+май!S357+июнь!S357+июль!S357+август!S357+сентябрь!S357+октябрь!S357+ноябрь!S357+декабрь!S357</f>
        <v>0</v>
      </c>
      <c r="W357" s="36">
        <f>январь!T357+февраль!T357+март!T357+апрель!T357+май!T357+июнь!T357+июль!T357+август!T357+сентябрь!T357+октябрь!T357+ноябрь!T357+декабрь!T357</f>
        <v>0</v>
      </c>
      <c r="X357" s="36">
        <f>январь!U357+февраль!U357+март!U357+апрель!U357+май!U357+июнь!U357+июль!U357+август!U357+сентябрь!U357+октябрь!U357+ноябрь!U357+декабрь!U357</f>
        <v>0</v>
      </c>
      <c r="Y357" s="36">
        <f>январь!V357+февраль!V357+март!V357+апрель!V357+май!V357+июнь!V357+июль!V357+август!V357+сентябрь!V357+октябрь!V357+ноябрь!V357+декабрь!V357</f>
        <v>0</v>
      </c>
      <c r="Z357" s="36">
        <f>январь!W357+февраль!W357+март!W357+апрель!W357+май!W357+июнь!W357+июль!W357+август!W357+сентябрь!W357+октябрь!W357+ноябрь!W357+декабрь!W357</f>
        <v>0</v>
      </c>
      <c r="AA357" s="36">
        <f>январь!X357+февраль!X357+март!X357+апрель!X357+май!X357+июнь!X357+июль!X357+август!X357+сентябрь!X357+октябрь!X357+ноябрь!X357+декабрь!X357</f>
        <v>0</v>
      </c>
      <c r="AB357" s="29">
        <f>январь!Y357+февраль!Y357+март!Y357+апрель!Y357+май!Y357+июнь!Y357+июль!Y357+август!Y357+сентябрь!Y357+октябрь!Y357+ноябрь!Y357+декабрь!Y357</f>
        <v>0</v>
      </c>
      <c r="AC357" s="36">
        <f>январь!Z357+февраль!Z357+март!Z357+апрель!Z357+май!Z357+июнь!Z357+июль!Z357+август!Z357+сентябрь!Z357+октябрь!Z357+ноябрь!Z357+декабрь!Z357</f>
        <v>0</v>
      </c>
      <c r="AD357" s="66" t="str">
        <f>CONCATENATE(январь!AA357,$BZ$1,февраль!AA357,$BZ$1,март!AA357,$BZ$1,апрель!AA357,$BZ$1,май!AA357,$BZ$1,июнь!AA357,$BZ$1,июль!AA357,$BZ$1,август!AA357,$BZ$1,сентябрь!AA357,$BZ$1,октябрь!AA357,$BZ$1,ноябрь!AA357,$BZ$1,декабрь!AA357)</f>
        <v xml:space="preserve">           </v>
      </c>
      <c r="AE357" s="36">
        <f>январь!AB357+февраль!AB357+март!AB357+апрель!AB357+май!AB357+июнь!AB357+июль!AB357+август!AB357+сентябрь!AB357+октябрь!AB357+ноябрь!AB357+декабрь!AB357</f>
        <v>0</v>
      </c>
      <c r="AF357" s="36">
        <f>январь!AC357+февраль!AC357+март!AC357+апрель!AC357+май!AC357+июнь!AC357+июль!AC357+август!AC357+сентябрь!AC357+октябрь!AC357+ноябрь!AC357+декабрь!AC357</f>
        <v>0</v>
      </c>
      <c r="AG357" s="36">
        <f>январь!AD357+февраль!AD357+март!AD357+апрель!AD357+май!AD357+июнь!AD357+июль!AD357+август!AD357+сентябрь!AD357+октябрь!AD357+ноябрь!AD357+декабрь!AD357</f>
        <v>0</v>
      </c>
      <c r="AH357" s="36">
        <f>январь!AE357+февраль!AE357+март!AE357+апрель!AE357+май!AE357+июнь!AE357+июль!AE357+август!AE357+сентябрь!AE357+октябрь!AE357+ноябрь!AE357+декабрь!AE357</f>
        <v>0</v>
      </c>
      <c r="AI357" s="36">
        <f>январь!AF357+февраль!AF357+март!AF357+апрель!AF357+май!AF357+июнь!AF357+июль!AF357+август!AF357+сентябрь!AF357+октябрь!AF357+ноябрь!AF357+декабрь!AF357</f>
        <v>0</v>
      </c>
      <c r="AJ357" s="36">
        <f>январь!AG357+февраль!AG357+март!AG357+апрель!AG357+май!AG357+июнь!AG357+июль!AG357+август!AG357+сентябрь!AG357+октябрь!AG357+ноябрь!AG357+декабрь!AG357</f>
        <v>0</v>
      </c>
      <c r="AK357" s="29">
        <f>январь!AH357+февраль!AH357+март!AH357+апрель!AH357+май!AH357+июнь!AH357+июль!AH357+август!AH357+сентябрь!AH357+октябрь!AH357+ноябрь!AH357+декабрь!AH357</f>
        <v>0</v>
      </c>
      <c r="AL357" s="36">
        <f>январь!AI357+февраль!AI357+март!AI357+апрель!AI357+май!AI357+июнь!AI357+июль!AI357+август!AI357+сентябрь!AI357+октябрь!AI357+ноябрь!AI357+декабрь!AI357</f>
        <v>0</v>
      </c>
      <c r="AM357" s="29">
        <f>январь!AJ357+февраль!AJ357+март!AJ357+апрель!AJ357+май!AJ357+июнь!AJ357+июль!AJ357+август!AJ357+сентябрь!AJ357+октябрь!AJ357+ноябрь!AJ357+декабрь!AJ357</f>
        <v>0</v>
      </c>
      <c r="AN357" s="36">
        <f>январь!AK357+февраль!AK357+март!AK357+апрель!AK357+май!AK357+июнь!AK357+июль!AK357+август!AK357+сентябрь!AK357+октябрь!AK357+ноябрь!AK357+декабрь!AK357</f>
        <v>0</v>
      </c>
      <c r="AO357" s="36">
        <f>январь!AL357+февраль!AL357+март!AL357+апрель!AL357+май!AL357+июнь!AL357+июль!AL357+август!AL357+сентябрь!AL357+октябрь!AL357+ноябрь!AL357+декабрь!AL357</f>
        <v>0</v>
      </c>
      <c r="AP357" s="36">
        <f>январь!AM357+февраль!AM357+март!AM357+апрель!AM357+май!AM357+июнь!AM357+июль!AM357+август!AM357+сентябрь!AM357+октябрь!AM357+ноябрь!AM357+декабрь!AM357</f>
        <v>0</v>
      </c>
      <c r="AQ357" s="29">
        <f>январь!AN357+февраль!AN357+март!AN357+апрель!AN357+май!AN357+июнь!AN357+июль!AN357+август!AN357+сентябрь!AN357+октябрь!AN357+ноябрь!AN357+декабрь!AN357</f>
        <v>0</v>
      </c>
      <c r="AR357" s="36">
        <f>январь!AO357+февраль!AO357+март!AO357+апрель!AO357+май!AO357+июнь!AO357+июль!AO357+август!AO357+сентябрь!AO357+октябрь!AO357+ноябрь!AO357+декабрь!AO357</f>
        <v>0</v>
      </c>
      <c r="AS357" s="29">
        <f>январь!AP357+февраль!AP357+март!AP357+апрель!AP357+май!AP357+июнь!AP357+июль!AP357+август!AP357+сентябрь!AP357+октябрь!AP357+ноябрь!AP357+декабрь!AP357</f>
        <v>0</v>
      </c>
      <c r="AT357" s="36">
        <f>январь!AQ357+февраль!AQ357+март!AQ357+апрель!AQ357+май!AQ357+июнь!AQ357+июль!AQ357+август!AQ357+сентябрь!AQ357+октябрь!AQ357+ноябрь!AQ357+декабрь!AQ357</f>
        <v>0</v>
      </c>
      <c r="AU357" s="29">
        <f>январь!AR357+февраль!AR357+март!AR357+апрель!AR357+май!AR357+июнь!AR357+июль!AR357+август!AR357+сентябрь!AR357+октябрь!AR357+ноябрь!AR357+декабрь!AR357</f>
        <v>0</v>
      </c>
      <c r="AV357" s="36">
        <f>январь!AS357+февраль!AS357+март!AS357+апрель!AS357+май!AS357+июнь!AS357+июль!AS357+август!AS357+сентябрь!AS357+октябрь!AS357+ноябрь!AS357+декабрь!AS357</f>
        <v>0</v>
      </c>
      <c r="AW357" s="36">
        <f>январь!AT357+февраль!AT357+март!AT357+апрель!AT357+май!AT357+июнь!AT357+июль!AT357+август!AT357+сентябрь!AT357+октябрь!AT357+ноябрь!AT357+декабрь!AT357</f>
        <v>0</v>
      </c>
      <c r="AX357" s="36">
        <f>январь!AU357+февраль!AU357+март!AU357+апрель!AU357+май!AU357+июнь!AU357+июль!AU357+август!AU357+сентябрь!AU357+октябрь!AU357+ноябрь!AU357+декабрь!AU357</f>
        <v>0</v>
      </c>
      <c r="AY357" s="29">
        <f>январь!AV357+февраль!AV357+март!AV357+апрель!AV357+май!AV357+июнь!AV357+июль!AV357+август!AV357+сентябрь!AV357+октябрь!AV357+ноябрь!AV357+декабрь!AV357</f>
        <v>0</v>
      </c>
      <c r="AZ357" s="36">
        <f>январь!AW357+февраль!AW357+март!AW357+апрель!AW357+май!AW357+июнь!AW357+июль!AW357+август!AW357+сентябрь!AW357+октябрь!AW357+ноябрь!AW357+декабрь!AW357</f>
        <v>0</v>
      </c>
      <c r="BA357" s="36">
        <f>январь!AX357+февраль!AX357+март!AX357+апрель!AX357+май!AX357+июнь!AX357+июль!AX357+август!AX357+сентябрь!AX357+октябрь!AX357+ноябрь!AX357+декабрь!AX357</f>
        <v>0</v>
      </c>
      <c r="BB357" s="36">
        <f>январь!AY357+февраль!AY357+март!AY357+апрель!AY357+май!AY357+июнь!AY357+июль!AY357+август!AY357+сентябрь!AY357+октябрь!AY357+ноябрь!AY357+декабрь!AY357</f>
        <v>0</v>
      </c>
      <c r="BC357" s="29">
        <f>январь!AZ357+февраль!AZ357+март!AZ357+апрель!AZ357+май!AZ357+июнь!AZ357+июль!AZ357+август!AZ357+сентябрь!AZ357+октябрь!AZ357+ноябрь!AZ357+декабрь!AZ357</f>
        <v>0</v>
      </c>
      <c r="BD357" s="36">
        <f>январь!BA357+февраль!BA357+март!BA357+апрель!BA357+май!BA357+июнь!BA357+июль!BA357+август!BA357+сентябрь!BA357+октябрь!BA357+ноябрь!BA357+декабрь!BA357</f>
        <v>0</v>
      </c>
      <c r="BE357" s="36">
        <f>январь!BB357+февраль!BB357+март!BB357+апрель!BB357+май!BB357+июнь!BB357+июль!BB357+август!BB357+сентябрь!BB357+октябрь!BB357+ноябрь!BB357+декабрь!BB357</f>
        <v>0</v>
      </c>
      <c r="BF357" s="36">
        <f>январь!BC357+февраль!BC357+март!BC357+апрель!BC357+май!BC357+июнь!BC357+июль!BC357+август!BC357+сентябрь!BC357+октябрь!BC357+ноябрь!BC357+декабрь!BC357</f>
        <v>0</v>
      </c>
      <c r="BG357" s="36">
        <f>январь!BD357+февраль!BD357+март!BD357+апрель!BD357+май!BD357+июнь!BD357+июль!BD357+август!BD357+сентябрь!BD357+октябрь!BD357+ноябрь!BD357+декабрь!BD357</f>
        <v>4.0000000000000001E-3</v>
      </c>
      <c r="BH357" s="36">
        <f>январь!BE357+февраль!BE357+март!BE357+апрель!BE357+май!BE357+июнь!BE357+июль!BE357+август!BE357+сентябрь!BE357+октябрь!BE357+ноябрь!BE357+декабрь!BE357</f>
        <v>4.2359999999999998</v>
      </c>
      <c r="BI357" s="36">
        <f>январь!BF357+февраль!BF357+март!BF357+апрель!BF357+май!BF357+июнь!BF357+июль!BF357+август!BF357+сентябрь!BF357+октябрь!BF357+ноябрь!BF357+декабрь!BF357</f>
        <v>0</v>
      </c>
      <c r="BJ357" s="36">
        <f>январь!BG357+февраль!BG357+март!BG357+апрель!BG357+май!BG357+июнь!BG357+июль!BG357+август!BG357+сентябрь!BG357+октябрь!BG357+ноябрь!BG357+декабрь!BG357</f>
        <v>0</v>
      </c>
      <c r="BK357" s="36">
        <f>январь!BH357+февраль!BH357+март!BH357+апрель!BH357+май!BH357+июнь!BH357+июль!BH357+август!BH357+сентябрь!BH357+октябрь!BH357+ноябрь!BH357+декабрь!BH357</f>
        <v>0</v>
      </c>
      <c r="BL357" s="36">
        <f>январь!BI357+февраль!BI357+март!BI357+апрель!BI357+май!BI357+июнь!BI357+июль!BI357+август!BI357+сентябрь!BI357+октябрь!BI357+ноябрь!BI357+декабрь!BI357</f>
        <v>0</v>
      </c>
      <c r="BM357" s="29">
        <f>январь!BJ357+февраль!BJ357+март!BJ357+апрель!BJ357+май!BJ357+июнь!BJ357+июль!BJ357+август!BJ357+сентябрь!BJ357+октябрь!BJ357+ноябрь!BJ357+декабрь!BJ357</f>
        <v>0</v>
      </c>
      <c r="BN357" s="36">
        <f>январь!BK357+февраль!BK357+март!BK357+апрель!BK357+май!BK357+июнь!BK357+июль!BK357+август!BK357+сентябрь!BK357+октябрь!BK357+ноябрь!BK357+декабрь!BK357</f>
        <v>0</v>
      </c>
      <c r="BO357" s="29">
        <f>январь!BL357+февраль!BL357+март!BL357+апрель!BL357+май!BL357+июнь!BL357+июль!BL357+август!BL357+сентябрь!BL357+октябрь!BL357+ноябрь!BL357+декабрь!BL357</f>
        <v>0</v>
      </c>
      <c r="BP357" s="36">
        <f>январь!BM357+февраль!BM357+март!BM357+апрель!BM357+май!BM357+июнь!BM357+июль!BM357+август!BM357+сентябрь!BM357+октябрь!BM357+ноябрь!BM357+декабрь!BM357</f>
        <v>0</v>
      </c>
      <c r="BQ357" s="36">
        <f>январь!BN357+февраль!BN357+март!BN357+апрель!BN357+май!BN357+июнь!BN357+июль!BN357+август!BN357+сентябрь!BN357+октябрь!BN357+ноябрь!BN357+декабрь!BN357</f>
        <v>0.01</v>
      </c>
      <c r="BR357" s="36">
        <f>январь!BO357+февраль!BO357+март!BO357+апрель!BO357+май!BO357+июнь!BO357+июль!BO357+август!BO357+сентябрь!BO357+октябрь!BO357+ноябрь!BO357+декабрь!BO357</f>
        <v>2.4609999999999999</v>
      </c>
      <c r="BS357" s="29">
        <f>январь!BP357+февраль!BP357+март!BP357+апрель!BP357+май!BP357+июнь!BP357+июль!BP357+август!BP357+сентябрь!BP357+октябрь!BP357+ноябрь!BP357+декабрь!BP357</f>
        <v>7</v>
      </c>
      <c r="BT357" s="36">
        <f>январь!BQ357+февраль!BQ357+март!BQ357+апрель!BQ357+май!BQ357+июнь!BQ357+июль!BQ357+август!BQ357+сентябрь!BQ357+октябрь!BQ357+ноябрь!BQ357+декабрь!BQ357</f>
        <v>7.3279999999999994</v>
      </c>
      <c r="BU357" s="29">
        <f>январь!BR357+февраль!BR357+март!BR357+апрель!BR357+май!BR357+июнь!BR357+июль!BR357+август!BR357+сентябрь!BR357+октябрь!BR357+ноябрь!BR357+декабрь!BR357</f>
        <v>0</v>
      </c>
      <c r="BV357" s="36">
        <f>январь!BS357+февраль!BS357+март!BS357+апрель!BS357+май!BS357+июнь!BS357+июль!BS357+август!BS357+сентябрь!BS357+октябрь!BS357+ноябрь!BS357+декабрь!BS357</f>
        <v>0</v>
      </c>
      <c r="BW357" s="36">
        <f>январь!BT357+февраль!BT357+март!BT357+апрель!BT357+май!BT357+июнь!BT357+июль!BT357+август!BT357+сентябрь!BT357+октябрь!BT357+ноябрь!BT357+декабрь!BT357</f>
        <v>0</v>
      </c>
      <c r="BX357" s="36">
        <f>январь!BU357+февраль!BU357+март!BU357+апрель!BU357+май!BU357+июнь!BU357+июль!BU357+август!BU357+сентябрь!BU357+октябрь!BU357+ноябрь!BU357+декабрь!BU357</f>
        <v>0</v>
      </c>
      <c r="BY357" s="36">
        <f>январь!BV357+февраль!BV357+март!BV357+апрель!BV357+май!BV357+июнь!BV357+июль!BV357+август!BV357+сентябрь!BV357+октябрь!BV357+ноябрь!BV357+декабрь!BV357</f>
        <v>1.994</v>
      </c>
      <c r="BZ357" s="77">
        <v>5</v>
      </c>
    </row>
    <row r="358" spans="1:78" x14ac:dyDescent="0.25">
      <c r="A358" s="16">
        <v>356</v>
      </c>
      <c r="B358" s="16">
        <v>3</v>
      </c>
      <c r="C358" s="37" t="s">
        <v>806</v>
      </c>
      <c r="D358" s="51">
        <v>858.891362531401</v>
      </c>
      <c r="E358" s="25">
        <v>-842.44860199999948</v>
      </c>
      <c r="F358" s="26">
        <f t="shared" si="15"/>
        <v>-2488.7332394685982</v>
      </c>
      <c r="G358" s="26">
        <f t="shared" si="16"/>
        <v>-1646.2846374685989</v>
      </c>
      <c r="H358" s="26">
        <f t="shared" si="17"/>
        <v>2505.1759999999999</v>
      </c>
      <c r="I358" s="36">
        <f>январь!F358+февраль!F358+март!F358+апрель!F358+май!F358+июнь!F358+июль!F358+август!F358+сентябрь!F358+октябрь!F358+ноябрь!F358+декабрь!F358</f>
        <v>0</v>
      </c>
      <c r="J358" s="36">
        <f>январь!G358+февраль!G358+март!G358+апрель!G358+май!G358+июнь!G358+июль!G358+август!G358+сентябрь!G358+октябрь!G358+ноябрь!G358+декабрь!G358</f>
        <v>0</v>
      </c>
      <c r="K358" s="36">
        <f>январь!H358+февраль!H358+март!H358+апрель!H358+май!H358+июнь!H358+июль!H358+август!H358+сентябрь!H358+октябрь!H358+ноябрь!H358+декабрь!H358</f>
        <v>0</v>
      </c>
      <c r="L358" s="27">
        <f>январь!I358+февраль!I358+март!I358+апрель!I358+май!I358+июнь!I358+июль!I358+август!I358+сентябрь!I358+октябрь!I358+ноябрь!I358+декабрь!I358</f>
        <v>317</v>
      </c>
      <c r="M358" s="36">
        <f>январь!J358+февраль!J358+март!J358+апрель!J358+май!J358+июнь!J358+июль!J358+август!J358+сентябрь!J358+октябрь!J358+ноябрь!J358+декабрь!J358</f>
        <v>1445.2660000000001</v>
      </c>
      <c r="N358" s="36">
        <f>январь!K358+февраль!K358+март!K358+апрель!K358+май!K358+июнь!K358+июль!K358+август!K358+сентябрь!K358+октябрь!K358+ноябрь!K358+декабрь!K358</f>
        <v>0</v>
      </c>
      <c r="O358" s="36">
        <f>январь!L358+февраль!L358+март!L358+апрель!L358+май!L358+июнь!L358+июль!L358+август!L358+сентябрь!L358+октябрь!L358+ноябрь!L358+декабрь!L358</f>
        <v>0</v>
      </c>
      <c r="P358" s="36">
        <f>январь!M358+февраль!M358+март!M358+апрель!M358+май!M358+июнь!M358+июль!M358+август!M358+сентябрь!M358+октябрь!M358+ноябрь!M358+декабрь!M358</f>
        <v>0.47599999999999998</v>
      </c>
      <c r="Q358" s="36">
        <f>январь!N358+февраль!N358+март!N358+апрель!N358+май!N358+июнь!N358+июль!N358+август!N358+сентябрь!N358+октябрь!N358+ноябрь!N358+декабрь!N358</f>
        <v>435.46499999999997</v>
      </c>
      <c r="R358" s="29">
        <f>январь!O358+февраль!O358+март!O358+апрель!O358+май!O358+июнь!O358+июль!O358+август!O358+сентябрь!O358+октябрь!O358+ноябрь!O358+декабрь!O358</f>
        <v>0</v>
      </c>
      <c r="S358" s="36">
        <f>январь!P358+февраль!P358+март!P358+апрель!P358+май!P358+июнь!P358+июль!P358+август!P358+сентябрь!P358+октябрь!P358+ноябрь!P358+декабрь!P358</f>
        <v>0</v>
      </c>
      <c r="T358" s="29">
        <f>январь!Q358+февраль!Q358+март!Q358+апрель!Q358+май!Q358+июнь!Q358+июль!Q358+август!Q358+сентябрь!Q358+октябрь!Q358+ноябрь!Q358+декабрь!Q358</f>
        <v>0</v>
      </c>
      <c r="U358" s="36">
        <f>январь!R358+февраль!R358+март!R358+апрель!R358+май!R358+июнь!R358+июль!R358+август!R358+сентябрь!R358+октябрь!R358+ноябрь!R358+декабрь!R358</f>
        <v>0</v>
      </c>
      <c r="V358" s="36">
        <f>январь!S358+февраль!S358+март!S358+апрель!S358+май!S358+июнь!S358+июль!S358+август!S358+сентябрь!S358+октябрь!S358+ноябрь!S358+декабрь!S358</f>
        <v>0</v>
      </c>
      <c r="W358" s="36">
        <f>январь!T358+февраль!T358+март!T358+апрель!T358+май!T358+июнь!T358+июль!T358+август!T358+сентябрь!T358+октябрь!T358+ноябрь!T358+декабрь!T358</f>
        <v>0</v>
      </c>
      <c r="X358" s="36">
        <f>январь!U358+февраль!U358+март!U358+апрель!U358+май!U358+июнь!U358+июль!U358+август!U358+сентябрь!U358+октябрь!U358+ноябрь!U358+декабрь!U358</f>
        <v>0</v>
      </c>
      <c r="Y358" s="36">
        <f>январь!V358+февраль!V358+март!V358+апрель!V358+май!V358+июнь!V358+июль!V358+август!V358+сентябрь!V358+октябрь!V358+ноябрь!V358+декабрь!V358</f>
        <v>0</v>
      </c>
      <c r="Z358" s="36">
        <f>январь!W358+февраль!W358+март!W358+апрель!W358+май!W358+июнь!W358+июль!W358+август!W358+сентябрь!W358+октябрь!W358+ноябрь!W358+декабрь!W358</f>
        <v>0</v>
      </c>
      <c r="AA358" s="36">
        <f>январь!X358+февраль!X358+март!X358+апрель!X358+май!X358+июнь!X358+июль!X358+август!X358+сентябрь!X358+октябрь!X358+ноябрь!X358+декабрь!X358</f>
        <v>0</v>
      </c>
      <c r="AB358" s="29">
        <f>январь!Y358+февраль!Y358+март!Y358+апрель!Y358+май!Y358+июнь!Y358+июль!Y358+август!Y358+сентябрь!Y358+октябрь!Y358+ноябрь!Y358+декабрь!Y358</f>
        <v>0</v>
      </c>
      <c r="AC358" s="36">
        <f>январь!Z358+февраль!Z358+март!Z358+апрель!Z358+май!Z358+июнь!Z358+июль!Z358+август!Z358+сентябрь!Z358+октябрь!Z358+ноябрь!Z358+декабрь!Z358</f>
        <v>0</v>
      </c>
      <c r="AD358" s="66" t="str">
        <f>CONCATENATE(январь!AA358,$BZ$1,февраль!AA358,$BZ$1,март!AA358,$BZ$1,апрель!AA358,$BZ$1,май!AA358,$BZ$1,июнь!AA358,$BZ$1,июль!AA358,$BZ$1,август!AA358,$BZ$1,сентябрь!AA358,$BZ$1,октябрь!AA358,$BZ$1,ноябрь!AA358,$BZ$1,декабрь!AA358)</f>
        <v xml:space="preserve">     л/кл №4, где кв.59-70      </v>
      </c>
      <c r="AE358" s="36">
        <f>январь!AB358+февраль!AB358+март!AB358+апрель!AB358+май!AB358+июнь!AB358+июль!AB358+август!AB358+сентябрь!AB358+октябрь!AB358+ноябрь!AB358+декабрь!AB358</f>
        <v>0.19500000000000001</v>
      </c>
      <c r="AF358" s="36">
        <f>январь!AC358+февраль!AC358+март!AC358+апрель!AC358+май!AC358+июнь!AC358+июль!AC358+август!AC358+сентябрь!AC358+октябрь!AC358+ноябрь!AC358+декабрь!AC358</f>
        <v>570.697</v>
      </c>
      <c r="AG358" s="36">
        <f>январь!AD358+февраль!AD358+март!AD358+апрель!AD358+май!AD358+июнь!AD358+июль!AD358+август!AD358+сентябрь!AD358+октябрь!AD358+ноябрь!AD358+декабрь!AD358</f>
        <v>0</v>
      </c>
      <c r="AH358" s="36">
        <f>январь!AE358+февраль!AE358+март!AE358+апрель!AE358+май!AE358+июнь!AE358+июль!AE358+август!AE358+сентябрь!AE358+октябрь!AE358+ноябрь!AE358+декабрь!AE358</f>
        <v>0</v>
      </c>
      <c r="AI358" s="36">
        <f>январь!AF358+февраль!AF358+март!AF358+апрель!AF358+май!AF358+июнь!AF358+июль!AF358+август!AF358+сентябрь!AF358+октябрь!AF358+ноябрь!AF358+декабрь!AF358</f>
        <v>2E-3</v>
      </c>
      <c r="AJ358" s="36">
        <f>январь!AG358+февраль!AG358+март!AG358+апрель!AG358+май!AG358+июнь!AG358+июль!AG358+август!AG358+сентябрь!AG358+октябрь!AG358+ноябрь!AG358+декабрь!AG358</f>
        <v>1.107</v>
      </c>
      <c r="AK358" s="29">
        <f>январь!AH358+февраль!AH358+март!AH358+апрель!AH358+май!AH358+июнь!AH358+июль!AH358+август!AH358+сентябрь!AH358+октябрь!AH358+ноябрь!AH358+декабрь!AH358</f>
        <v>10</v>
      </c>
      <c r="AL358" s="36">
        <f>январь!AI358+февраль!AI358+март!AI358+апрель!AI358+май!AI358+июнь!AI358+июль!AI358+август!AI358+сентябрь!AI358+октябрь!AI358+ноябрь!AI358+декабрь!AI358</f>
        <v>15.306999999999999</v>
      </c>
      <c r="AM358" s="29">
        <f>январь!AJ358+февраль!AJ358+март!AJ358+апрель!AJ358+май!AJ358+июнь!AJ358+июль!AJ358+август!AJ358+сентябрь!AJ358+октябрь!AJ358+ноябрь!AJ358+декабрь!AJ358</f>
        <v>0</v>
      </c>
      <c r="AN358" s="36">
        <f>январь!AK358+февраль!AK358+март!AK358+апрель!AK358+май!AK358+июнь!AK358+июль!AK358+август!AK358+сентябрь!AK358+октябрь!AK358+ноябрь!AK358+декабрь!AK358</f>
        <v>0</v>
      </c>
      <c r="AO358" s="36">
        <f>январь!AL358+февраль!AL358+март!AL358+апрель!AL358+май!AL358+июнь!AL358+июль!AL358+август!AL358+сентябрь!AL358+октябрь!AL358+ноябрь!AL358+декабрь!AL358</f>
        <v>0</v>
      </c>
      <c r="AP358" s="36">
        <f>январь!AM358+февраль!AM358+март!AM358+апрель!AM358+май!AM358+июнь!AM358+июль!AM358+август!AM358+сентябрь!AM358+октябрь!AM358+ноябрь!AM358+декабрь!AM358</f>
        <v>0</v>
      </c>
      <c r="AQ358" s="29">
        <f>январь!AN358+февраль!AN358+март!AN358+апрель!AN358+май!AN358+июнь!AN358+июль!AN358+август!AN358+сентябрь!AN358+октябрь!AN358+ноябрь!AN358+декабрь!AN358</f>
        <v>0</v>
      </c>
      <c r="AR358" s="36">
        <f>январь!AO358+февраль!AO358+март!AO358+апрель!AO358+май!AO358+июнь!AO358+июль!AO358+август!AO358+сентябрь!AO358+октябрь!AO358+ноябрь!AO358+декабрь!AO358</f>
        <v>0</v>
      </c>
      <c r="AS358" s="29">
        <f>январь!AP358+февраль!AP358+март!AP358+апрель!AP358+май!AP358+июнь!AP358+июль!AP358+август!AP358+сентябрь!AP358+октябрь!AP358+ноябрь!AP358+декабрь!AP358</f>
        <v>0</v>
      </c>
      <c r="AT358" s="36">
        <f>январь!AQ358+февраль!AQ358+март!AQ358+апрель!AQ358+май!AQ358+июнь!AQ358+июль!AQ358+август!AQ358+сентябрь!AQ358+октябрь!AQ358+ноябрь!AQ358+декабрь!AQ358</f>
        <v>0</v>
      </c>
      <c r="AU358" s="29">
        <f>январь!AR358+февраль!AR358+март!AR358+апрель!AR358+май!AR358+июнь!AR358+июль!AR358+август!AR358+сентябрь!AR358+октябрь!AR358+ноябрь!AR358+декабрь!AR358</f>
        <v>0</v>
      </c>
      <c r="AV358" s="36">
        <f>январь!AS358+февраль!AS358+март!AS358+апрель!AS358+май!AS358+июнь!AS358+июль!AS358+август!AS358+сентябрь!AS358+октябрь!AS358+ноябрь!AS358+декабрь!AS358</f>
        <v>0</v>
      </c>
      <c r="AW358" s="36">
        <f>январь!AT358+февраль!AT358+март!AT358+апрель!AT358+май!AT358+июнь!AT358+июль!AT358+август!AT358+сентябрь!AT358+октябрь!AT358+ноябрь!AT358+декабрь!AT358</f>
        <v>0</v>
      </c>
      <c r="AX358" s="36">
        <f>январь!AU358+февраль!AU358+март!AU358+апрель!AU358+май!AU358+июнь!AU358+июль!AU358+август!AU358+сентябрь!AU358+октябрь!AU358+ноябрь!AU358+декабрь!AU358</f>
        <v>0</v>
      </c>
      <c r="AY358" s="29">
        <f>январь!AV358+февраль!AV358+март!AV358+апрель!AV358+май!AV358+июнь!AV358+июль!AV358+август!AV358+сентябрь!AV358+октябрь!AV358+ноябрь!AV358+декабрь!AV358</f>
        <v>0</v>
      </c>
      <c r="AZ358" s="36">
        <f>январь!AW358+февраль!AW358+март!AW358+апрель!AW358+май!AW358+июнь!AW358+июль!AW358+август!AW358+сентябрь!AW358+октябрь!AW358+ноябрь!AW358+декабрь!AW358</f>
        <v>0</v>
      </c>
      <c r="BA358" s="36">
        <f>январь!AX358+февраль!AX358+март!AX358+апрель!AX358+май!AX358+июнь!AX358+июль!AX358+август!AX358+сентябрь!AX358+октябрь!AX358+ноябрь!AX358+декабрь!AX358</f>
        <v>0</v>
      </c>
      <c r="BB358" s="36">
        <f>январь!AY358+февраль!AY358+март!AY358+апрель!AY358+май!AY358+июнь!AY358+июль!AY358+август!AY358+сентябрь!AY358+октябрь!AY358+ноябрь!AY358+декабрь!AY358</f>
        <v>0</v>
      </c>
      <c r="BC358" s="29">
        <f>январь!AZ358+февраль!AZ358+март!AZ358+апрель!AZ358+май!AZ358+июнь!AZ358+июль!AZ358+август!AZ358+сентябрь!AZ358+октябрь!AZ358+ноябрь!AZ358+декабрь!AZ358</f>
        <v>0</v>
      </c>
      <c r="BD358" s="36">
        <f>январь!BA358+февраль!BA358+март!BA358+апрель!BA358+май!BA358+июнь!BA358+июль!BA358+август!BA358+сентябрь!BA358+октябрь!BA358+ноябрь!BA358+декабрь!BA358</f>
        <v>0</v>
      </c>
      <c r="BE358" s="36">
        <f>январь!BB358+февраль!BB358+март!BB358+апрель!BB358+май!BB358+июнь!BB358+июль!BB358+август!BB358+сентябрь!BB358+октябрь!BB358+ноябрь!BB358+декабрь!BB358</f>
        <v>0</v>
      </c>
      <c r="BF358" s="36">
        <f>январь!BC358+февраль!BC358+март!BC358+апрель!BC358+май!BC358+июнь!BC358+июль!BC358+август!BC358+сентябрь!BC358+октябрь!BC358+ноябрь!BC358+декабрь!BC358</f>
        <v>0</v>
      </c>
      <c r="BG358" s="36">
        <f>январь!BD358+февраль!BD358+март!BD358+апрель!BD358+май!BD358+июнь!BD358+июль!BD358+август!BD358+сентябрь!BD358+октябрь!BD358+ноябрь!BD358+декабрь!BD358</f>
        <v>0</v>
      </c>
      <c r="BH358" s="36">
        <f>январь!BE358+февраль!BE358+март!BE358+апрель!BE358+май!BE358+июнь!BE358+июль!BE358+август!BE358+сентябрь!BE358+октябрь!BE358+ноябрь!BE358+декабрь!BE358</f>
        <v>0</v>
      </c>
      <c r="BI358" s="36">
        <f>январь!BF358+февраль!BF358+март!BF358+апрель!BF358+май!BF358+июнь!BF358+июль!BF358+август!BF358+сентябрь!BF358+октябрь!BF358+ноябрь!BF358+декабрь!BF358</f>
        <v>0</v>
      </c>
      <c r="BJ358" s="36">
        <f>январь!BG358+февраль!BG358+март!BG358+апрель!BG358+май!BG358+июнь!BG358+июль!BG358+август!BG358+сентябрь!BG358+октябрь!BG358+ноябрь!BG358+декабрь!BG358</f>
        <v>0</v>
      </c>
      <c r="BK358" s="36">
        <f>январь!BH358+февраль!BH358+март!BH358+апрель!BH358+май!BH358+июнь!BH358+июль!BH358+август!BH358+сентябрь!BH358+октябрь!BH358+ноябрь!BH358+декабрь!BH358</f>
        <v>0</v>
      </c>
      <c r="BL358" s="36">
        <f>январь!BI358+февраль!BI358+март!BI358+апрель!BI358+май!BI358+июнь!BI358+июль!BI358+август!BI358+сентябрь!BI358+октябрь!BI358+ноябрь!BI358+декабрь!BI358</f>
        <v>0</v>
      </c>
      <c r="BM358" s="29">
        <f>январь!BJ358+февраль!BJ358+март!BJ358+апрель!BJ358+май!BJ358+июнь!BJ358+июль!BJ358+август!BJ358+сентябрь!BJ358+октябрь!BJ358+ноябрь!BJ358+декабрь!BJ358</f>
        <v>0</v>
      </c>
      <c r="BN358" s="36">
        <f>январь!BK358+февраль!BK358+март!BK358+апрель!BK358+май!BK358+июнь!BK358+июль!BK358+август!BK358+сентябрь!BK358+октябрь!BK358+ноябрь!BK358+декабрь!BK358</f>
        <v>0</v>
      </c>
      <c r="BO358" s="29">
        <f>январь!BL358+февраль!BL358+март!BL358+апрель!BL358+май!BL358+июнь!BL358+июль!BL358+август!BL358+сентябрь!BL358+октябрь!BL358+ноябрь!BL358+декабрь!BL358</f>
        <v>1</v>
      </c>
      <c r="BP358" s="36">
        <f>январь!BM358+февраль!BM358+март!BM358+апрель!BM358+май!BM358+июнь!BM358+июль!BM358+август!BM358+сентябрь!BM358+октябрь!BM358+ноябрь!BM358+декабрь!BM358</f>
        <v>0.48299999999999998</v>
      </c>
      <c r="BQ358" s="36">
        <f>январь!BN358+февраль!BN358+март!BN358+апрель!BN358+май!BN358+июнь!BN358+июль!BN358+август!BN358+сентябрь!BN358+октябрь!BN358+ноябрь!BN358+декабрь!BN358</f>
        <v>0</v>
      </c>
      <c r="BR358" s="36">
        <f>январь!BO358+февраль!BO358+март!BO358+апрель!BO358+май!BO358+июнь!BO358+июль!BO358+август!BO358+сентябрь!BO358+октябрь!BO358+ноябрь!BO358+декабрь!BO358</f>
        <v>0</v>
      </c>
      <c r="BS358" s="29">
        <f>январь!BP358+февраль!BP358+март!BP358+апрель!BP358+май!BP358+июнь!BP358+июль!BP358+август!BP358+сентябрь!BP358+октябрь!BP358+ноябрь!BP358+декабрь!BP358</f>
        <v>13</v>
      </c>
      <c r="BT358" s="36">
        <f>январь!BQ358+февраль!BQ358+март!BQ358+апрель!BQ358+май!BQ358+июнь!BQ358+июль!BQ358+август!BQ358+сентябрь!BQ358+октябрь!BQ358+ноябрь!BQ358+декабрь!BQ358</f>
        <v>14.311</v>
      </c>
      <c r="BU358" s="29">
        <f>январь!BR358+февраль!BR358+март!BR358+апрель!BR358+май!BR358+июнь!BR358+июль!BR358+август!BR358+сентябрь!BR358+октябрь!BR358+ноябрь!BR358+декабрь!BR358</f>
        <v>0</v>
      </c>
      <c r="BV358" s="36">
        <f>январь!BS358+февраль!BS358+март!BS358+апрель!BS358+май!BS358+июнь!BS358+июль!BS358+август!BS358+сентябрь!BS358+октябрь!BS358+ноябрь!BS358+декабрь!BS358</f>
        <v>0</v>
      </c>
      <c r="BW358" s="36">
        <f>январь!BT358+февраль!BT358+март!BT358+апрель!BT358+май!BT358+июнь!BT358+июль!BT358+август!BT358+сентябрь!BT358+октябрь!BT358+ноябрь!BT358+декабрь!BT358</f>
        <v>0</v>
      </c>
      <c r="BX358" s="36">
        <f>январь!BU358+февраль!BU358+март!BU358+апрель!BU358+май!BU358+июнь!BU358+июль!BU358+август!BU358+сентябрь!BU358+октябрь!BU358+ноябрь!BU358+декабрь!BU358</f>
        <v>0</v>
      </c>
      <c r="BY358" s="36">
        <f>январь!BV358+февраль!BV358+март!BV358+апрель!BV358+май!BV358+июнь!BV358+июль!BV358+август!BV358+сентябрь!BV358+октябрь!BV358+ноябрь!BV358+декабрь!BV358</f>
        <v>22.54</v>
      </c>
      <c r="BZ358" s="77">
        <v>19</v>
      </c>
    </row>
    <row r="359" spans="1:78" x14ac:dyDescent="0.25">
      <c r="A359" s="16">
        <v>357</v>
      </c>
      <c r="B359" s="16">
        <v>3</v>
      </c>
      <c r="C359" s="37" t="s">
        <v>807</v>
      </c>
      <c r="D359" s="51">
        <v>1034.2984617777777</v>
      </c>
      <c r="E359" s="25">
        <v>3526.4906919999999</v>
      </c>
      <c r="F359" s="26">
        <f t="shared" si="15"/>
        <v>4483.5251537777776</v>
      </c>
      <c r="G359" s="26">
        <f t="shared" si="16"/>
        <v>957.03446177777766</v>
      </c>
      <c r="H359" s="26">
        <f t="shared" si="17"/>
        <v>77.263999999999996</v>
      </c>
      <c r="I359" s="36">
        <f>январь!F359+февраль!F359+март!F359+апрель!F359+май!F359+июнь!F359+июль!F359+август!F359+сентябрь!F359+октябрь!F359+ноябрь!F359+декабрь!F359</f>
        <v>0</v>
      </c>
      <c r="J359" s="36">
        <f>январь!G359+февраль!G359+март!G359+апрель!G359+май!G359+июнь!G359+июль!G359+август!G359+сентябрь!G359+октябрь!G359+ноябрь!G359+декабрь!G359</f>
        <v>0</v>
      </c>
      <c r="K359" s="36">
        <f>январь!H359+февраль!H359+март!H359+апрель!H359+май!H359+июнь!H359+июль!H359+август!H359+сентябрь!H359+октябрь!H359+ноябрь!H359+декабрь!H359</f>
        <v>0</v>
      </c>
      <c r="L359" s="27">
        <f>январь!I359+февраль!I359+март!I359+апрель!I359+май!I359+июнь!I359+июль!I359+август!I359+сентябрь!I359+октябрь!I359+ноябрь!I359+декабрь!I359</f>
        <v>0</v>
      </c>
      <c r="M359" s="36">
        <f>январь!J359+февраль!J359+март!J359+апрель!J359+май!J359+июнь!J359+июль!J359+август!J359+сентябрь!J359+октябрь!J359+ноябрь!J359+декабрь!J359</f>
        <v>0</v>
      </c>
      <c r="N359" s="36">
        <f>январь!K359+февраль!K359+март!K359+апрель!K359+май!K359+июнь!K359+июль!K359+август!K359+сентябрь!K359+октябрь!K359+ноябрь!K359+декабрь!K359</f>
        <v>0</v>
      </c>
      <c r="O359" s="36">
        <f>январь!L359+февраль!L359+март!L359+апрель!L359+май!L359+июнь!L359+июль!L359+август!L359+сентябрь!L359+октябрь!L359+ноябрь!L359+декабрь!L359</f>
        <v>0</v>
      </c>
      <c r="P359" s="36">
        <f>январь!M359+февраль!M359+март!M359+апрель!M359+май!M359+июнь!M359+июль!M359+август!M359+сентябрь!M359+октябрь!M359+ноябрь!M359+декабрь!M359</f>
        <v>0</v>
      </c>
      <c r="Q359" s="36">
        <f>январь!N359+февраль!N359+март!N359+апрель!N359+май!N359+июнь!N359+июль!N359+август!N359+сентябрь!N359+октябрь!N359+ноябрь!N359+декабрь!N359</f>
        <v>0</v>
      </c>
      <c r="R359" s="29">
        <f>январь!O359+февраль!O359+март!O359+апрель!O359+май!O359+июнь!O359+июль!O359+август!O359+сентябрь!O359+октябрь!O359+ноябрь!O359+декабрь!O359</f>
        <v>0</v>
      </c>
      <c r="S359" s="36">
        <f>январь!P359+февраль!P359+март!P359+апрель!P359+май!P359+июнь!P359+июль!P359+август!P359+сентябрь!P359+октябрь!P359+ноябрь!P359+декабрь!P359</f>
        <v>0</v>
      </c>
      <c r="T359" s="29">
        <f>январь!Q359+февраль!Q359+март!Q359+апрель!Q359+май!Q359+июнь!Q359+июль!Q359+август!Q359+сентябрь!Q359+октябрь!Q359+ноябрь!Q359+декабрь!Q359</f>
        <v>0</v>
      </c>
      <c r="U359" s="36">
        <f>январь!R359+февраль!R359+март!R359+апрель!R359+май!R359+июнь!R359+июль!R359+август!R359+сентябрь!R359+октябрь!R359+ноябрь!R359+декабрь!R359</f>
        <v>0</v>
      </c>
      <c r="V359" s="36">
        <f>январь!S359+февраль!S359+март!S359+апрель!S359+май!S359+июнь!S359+июль!S359+август!S359+сентябрь!S359+октябрь!S359+ноябрь!S359+декабрь!S359</f>
        <v>0</v>
      </c>
      <c r="W359" s="36">
        <f>январь!T359+февраль!T359+март!T359+апрель!T359+май!T359+июнь!T359+июль!T359+август!T359+сентябрь!T359+октябрь!T359+ноябрь!T359+декабрь!T359</f>
        <v>0</v>
      </c>
      <c r="X359" s="36">
        <f>январь!U359+февраль!U359+март!U359+апрель!U359+май!U359+июнь!U359+июль!U359+август!U359+сентябрь!U359+октябрь!U359+ноябрь!U359+декабрь!U359</f>
        <v>0</v>
      </c>
      <c r="Y359" s="36">
        <f>январь!V359+февраль!V359+март!V359+апрель!V359+май!V359+июнь!V359+июль!V359+август!V359+сентябрь!V359+октябрь!V359+ноябрь!V359+декабрь!V359</f>
        <v>0</v>
      </c>
      <c r="Z359" s="36">
        <f>январь!W359+февраль!W359+март!W359+апрель!W359+май!W359+июнь!W359+июль!W359+август!W359+сентябрь!W359+октябрь!W359+ноябрь!W359+декабрь!W359</f>
        <v>0</v>
      </c>
      <c r="AA359" s="36">
        <f>январь!X359+февраль!X359+март!X359+апрель!X359+май!X359+июнь!X359+июль!X359+август!X359+сентябрь!X359+октябрь!X359+ноябрь!X359+декабрь!X359</f>
        <v>0</v>
      </c>
      <c r="AB359" s="29">
        <f>январь!Y359+февраль!Y359+март!Y359+апрель!Y359+май!Y359+июнь!Y359+июль!Y359+август!Y359+сентябрь!Y359+октябрь!Y359+ноябрь!Y359+декабрь!Y359</f>
        <v>0</v>
      </c>
      <c r="AC359" s="36">
        <f>январь!Z359+февраль!Z359+март!Z359+апрель!Z359+май!Z359+июнь!Z359+июль!Z359+август!Z359+сентябрь!Z359+октябрь!Z359+ноябрь!Z359+декабрь!Z359</f>
        <v>0</v>
      </c>
      <c r="AD359" s="66" t="str">
        <f>CONCATENATE(январь!AA359,$BZ$1,февраль!AA359,$BZ$1,март!AA359,$BZ$1,апрель!AA359,$BZ$1,май!AA359,$BZ$1,июнь!AA359,$BZ$1,июль!AA359,$BZ$1,август!AA359,$BZ$1,сентябрь!AA359,$BZ$1,октябрь!AA359,$BZ$1,ноябрь!AA359,$BZ$1,декабрь!AA359)</f>
        <v xml:space="preserve">           </v>
      </c>
      <c r="AE359" s="36">
        <f>январь!AB359+февраль!AB359+март!AB359+апрель!AB359+май!AB359+июнь!AB359+июль!AB359+август!AB359+сентябрь!AB359+октябрь!AB359+ноябрь!AB359+декабрь!AB359</f>
        <v>0</v>
      </c>
      <c r="AF359" s="36">
        <f>январь!AC359+февраль!AC359+март!AC359+апрель!AC359+май!AC359+июнь!AC359+июль!AC359+август!AC359+сентябрь!AC359+октябрь!AC359+ноябрь!AC359+декабрь!AC359</f>
        <v>0</v>
      </c>
      <c r="AG359" s="36">
        <f>январь!AD359+февраль!AD359+март!AD359+апрель!AD359+май!AD359+июнь!AD359+июль!AD359+август!AD359+сентябрь!AD359+октябрь!AD359+ноябрь!AD359+декабрь!AD359</f>
        <v>0</v>
      </c>
      <c r="AH359" s="36">
        <f>январь!AE359+февраль!AE359+март!AE359+апрель!AE359+май!AE359+июнь!AE359+июль!AE359+август!AE359+сентябрь!AE359+октябрь!AE359+ноябрь!AE359+декабрь!AE359</f>
        <v>0</v>
      </c>
      <c r="AI359" s="36">
        <f>январь!AF359+февраль!AF359+март!AF359+апрель!AF359+май!AF359+июнь!AF359+июль!AF359+август!AF359+сентябрь!AF359+октябрь!AF359+ноябрь!AF359+декабрь!AF359</f>
        <v>1E-3</v>
      </c>
      <c r="AJ359" s="36">
        <f>январь!AG359+февраль!AG359+март!AG359+апрель!AG359+май!AG359+июнь!AG359+июль!AG359+август!AG359+сентябрь!AG359+октябрь!AG359+ноябрь!AG359+декабрь!AG359</f>
        <v>0.55300000000000005</v>
      </c>
      <c r="AK359" s="29">
        <f>январь!AH359+февраль!AH359+март!AH359+апрель!AH359+май!AH359+июнь!AH359+июль!AH359+август!AH359+сентябрь!AH359+октябрь!AH359+ноябрь!AH359+декабрь!AH359</f>
        <v>0</v>
      </c>
      <c r="AL359" s="36">
        <f>январь!AI359+февраль!AI359+март!AI359+апрель!AI359+май!AI359+июнь!AI359+июль!AI359+август!AI359+сентябрь!AI359+октябрь!AI359+ноябрь!AI359+декабрь!AI359</f>
        <v>0</v>
      </c>
      <c r="AM359" s="29">
        <f>январь!AJ359+февраль!AJ359+март!AJ359+апрель!AJ359+май!AJ359+июнь!AJ359+июль!AJ359+август!AJ359+сентябрь!AJ359+октябрь!AJ359+ноябрь!AJ359+декабрь!AJ359</f>
        <v>0</v>
      </c>
      <c r="AN359" s="36">
        <f>январь!AK359+февраль!AK359+март!AK359+апрель!AK359+май!AK359+июнь!AK359+июль!AK359+август!AK359+сентябрь!AK359+октябрь!AK359+ноябрь!AK359+декабрь!AK359</f>
        <v>0</v>
      </c>
      <c r="AO359" s="36">
        <f>январь!AL359+февраль!AL359+март!AL359+апрель!AL359+май!AL359+июнь!AL359+июль!AL359+август!AL359+сентябрь!AL359+октябрь!AL359+ноябрь!AL359+декабрь!AL359</f>
        <v>0</v>
      </c>
      <c r="AP359" s="36">
        <f>январь!AM359+февраль!AM359+март!AM359+апрель!AM359+май!AM359+июнь!AM359+июль!AM359+август!AM359+сентябрь!AM359+октябрь!AM359+ноябрь!AM359+декабрь!AM359</f>
        <v>0</v>
      </c>
      <c r="AQ359" s="29">
        <f>январь!AN359+февраль!AN359+март!AN359+апрель!AN359+май!AN359+июнь!AN359+июль!AN359+август!AN359+сентябрь!AN359+октябрь!AN359+ноябрь!AN359+декабрь!AN359</f>
        <v>0</v>
      </c>
      <c r="AR359" s="36">
        <f>январь!AO359+февраль!AO359+март!AO359+апрель!AO359+май!AO359+июнь!AO359+июль!AO359+август!AO359+сентябрь!AO359+октябрь!AO359+ноябрь!AO359+декабрь!AO359</f>
        <v>0</v>
      </c>
      <c r="AS359" s="29">
        <f>январь!AP359+февраль!AP359+март!AP359+апрель!AP359+май!AP359+июнь!AP359+июль!AP359+август!AP359+сентябрь!AP359+октябрь!AP359+ноябрь!AP359+декабрь!AP359</f>
        <v>0</v>
      </c>
      <c r="AT359" s="36">
        <f>январь!AQ359+февраль!AQ359+март!AQ359+апрель!AQ359+май!AQ359+июнь!AQ359+июль!AQ359+август!AQ359+сентябрь!AQ359+октябрь!AQ359+ноябрь!AQ359+декабрь!AQ359</f>
        <v>0</v>
      </c>
      <c r="AU359" s="29">
        <f>январь!AR359+февраль!AR359+март!AR359+апрель!AR359+май!AR359+июнь!AR359+июль!AR359+август!AR359+сентябрь!AR359+октябрь!AR359+ноябрь!AR359+декабрь!AR359</f>
        <v>0</v>
      </c>
      <c r="AV359" s="36">
        <f>январь!AS359+февраль!AS359+март!AS359+апрель!AS359+май!AS359+июнь!AS359+июль!AS359+август!AS359+сентябрь!AS359+октябрь!AS359+ноябрь!AS359+декабрь!AS359</f>
        <v>0</v>
      </c>
      <c r="AW359" s="36">
        <f>январь!AT359+февраль!AT359+март!AT359+апрель!AT359+май!AT359+июнь!AT359+июль!AT359+август!AT359+сентябрь!AT359+октябрь!AT359+ноябрь!AT359+декабрь!AT359</f>
        <v>0</v>
      </c>
      <c r="AX359" s="36">
        <f>январь!AU359+февраль!AU359+март!AU359+апрель!AU359+май!AU359+июнь!AU359+июль!AU359+август!AU359+сентябрь!AU359+октябрь!AU359+ноябрь!AU359+декабрь!AU359</f>
        <v>0</v>
      </c>
      <c r="AY359" s="29">
        <f>январь!AV359+февраль!AV359+март!AV359+апрель!AV359+май!AV359+июнь!AV359+июль!AV359+август!AV359+сентябрь!AV359+октябрь!AV359+ноябрь!AV359+декабрь!AV359</f>
        <v>0</v>
      </c>
      <c r="AZ359" s="36">
        <f>январь!AW359+февраль!AW359+март!AW359+апрель!AW359+май!AW359+июнь!AW359+июль!AW359+август!AW359+сентябрь!AW359+октябрь!AW359+ноябрь!AW359+декабрь!AW359</f>
        <v>0</v>
      </c>
      <c r="BA359" s="36">
        <f>январь!AX359+февраль!AX359+март!AX359+апрель!AX359+май!AX359+июнь!AX359+июль!AX359+август!AX359+сентябрь!AX359+октябрь!AX359+ноябрь!AX359+декабрь!AX359</f>
        <v>0</v>
      </c>
      <c r="BB359" s="36">
        <f>январь!AY359+февраль!AY359+март!AY359+апрель!AY359+май!AY359+июнь!AY359+июль!AY359+август!AY359+сентябрь!AY359+октябрь!AY359+ноябрь!AY359+декабрь!AY359</f>
        <v>0</v>
      </c>
      <c r="BC359" s="29">
        <f>январь!AZ359+февраль!AZ359+март!AZ359+апрель!AZ359+май!AZ359+июнь!AZ359+июль!AZ359+август!AZ359+сентябрь!AZ359+октябрь!AZ359+ноябрь!AZ359+декабрь!AZ359</f>
        <v>0</v>
      </c>
      <c r="BD359" s="36">
        <f>январь!BA359+февраль!BA359+март!BA359+апрель!BA359+май!BA359+июнь!BA359+июль!BA359+август!BA359+сентябрь!BA359+октябрь!BA359+ноябрь!BA359+декабрь!BA359</f>
        <v>0</v>
      </c>
      <c r="BE359" s="36">
        <f>январь!BB359+февраль!BB359+март!BB359+апрель!BB359+май!BB359+июнь!BB359+июль!BB359+август!BB359+сентябрь!BB359+октябрь!BB359+ноябрь!BB359+декабрь!BB359</f>
        <v>0.02</v>
      </c>
      <c r="BF359" s="36">
        <f>январь!BC359+февраль!BC359+март!BC359+апрель!BC359+май!BC359+июнь!BC359+июль!BC359+август!BC359+сентябрь!BC359+октябрь!BC359+ноябрь!BC359+декабрь!BC359</f>
        <v>14.589</v>
      </c>
      <c r="BG359" s="36">
        <f>январь!BD359+февраль!BD359+март!BD359+апрель!BD359+май!BD359+июнь!BD359+июль!BD359+август!BD359+сентябрь!BD359+октябрь!BD359+ноябрь!BD359+декабрь!BD359</f>
        <v>0.02</v>
      </c>
      <c r="BH359" s="36">
        <f>январь!BE359+февраль!BE359+март!BE359+апрель!BE359+май!BE359+июнь!BE359+июль!BE359+август!BE359+сентябрь!BE359+октябрь!BE359+ноябрь!BE359+декабрь!BE359</f>
        <v>17.419</v>
      </c>
      <c r="BI359" s="36">
        <f>январь!BF359+февраль!BF359+март!BF359+апрель!BF359+май!BF359+июнь!BF359+июль!BF359+август!BF359+сентябрь!BF359+октябрь!BF359+ноябрь!BF359+декабрь!BF359</f>
        <v>1.6E-2</v>
      </c>
      <c r="BJ359" s="36">
        <f>январь!BG359+февраль!BG359+март!BG359+апрель!BG359+май!BG359+июнь!BG359+июль!BG359+август!BG359+сентябрь!BG359+октябрь!BG359+ноябрь!BG359+декабрь!BG359</f>
        <v>17.637999999999998</v>
      </c>
      <c r="BK359" s="36">
        <f>январь!BH359+февраль!BH359+март!BH359+апрель!BH359+май!BH359+июнь!BH359+июль!BH359+август!BH359+сентябрь!BH359+октябрь!BH359+ноябрь!BH359+декабрь!BH359</f>
        <v>0</v>
      </c>
      <c r="BL359" s="36">
        <f>январь!BI359+февраль!BI359+март!BI359+апрель!BI359+май!BI359+июнь!BI359+июль!BI359+август!BI359+сентябрь!BI359+октябрь!BI359+ноябрь!BI359+декабрь!BI359</f>
        <v>0</v>
      </c>
      <c r="BM359" s="29">
        <f>январь!BJ359+февраль!BJ359+март!BJ359+апрель!BJ359+май!BJ359+июнь!BJ359+июль!BJ359+август!BJ359+сентябрь!BJ359+октябрь!BJ359+ноябрь!BJ359+декабрь!BJ359</f>
        <v>0</v>
      </c>
      <c r="BN359" s="36">
        <f>январь!BK359+февраль!BK359+март!BK359+апрель!BK359+май!BK359+июнь!BK359+июль!BK359+август!BK359+сентябрь!BK359+октябрь!BK359+ноябрь!BK359+декабрь!BK359</f>
        <v>0</v>
      </c>
      <c r="BO359" s="29">
        <f>январь!BL359+февраль!BL359+март!BL359+апрель!BL359+май!BL359+июнь!BL359+июль!BL359+август!BL359+сентябрь!BL359+октябрь!BL359+ноябрь!BL359+декабрь!BL359</f>
        <v>0</v>
      </c>
      <c r="BP359" s="36">
        <f>январь!BM359+февраль!BM359+март!BM359+апрель!BM359+май!BM359+июнь!BM359+июль!BM359+август!BM359+сентябрь!BM359+октябрь!BM359+ноябрь!BM359+декабрь!BM359</f>
        <v>0</v>
      </c>
      <c r="BQ359" s="36">
        <f>январь!BN359+февраль!BN359+март!BN359+апрель!BN359+май!BN359+июнь!BN359+июль!BN359+август!BN359+сентябрь!BN359+октябрь!BN359+ноябрь!BN359+декабрь!BN359</f>
        <v>1.4999999999999999E-2</v>
      </c>
      <c r="BR359" s="36">
        <f>январь!BO359+февраль!BO359+март!BO359+апрель!BO359+май!BO359+июнь!BO359+июль!BO359+август!BO359+сентябрь!BO359+октябрь!BO359+ноябрь!BO359+декабрь!BO359</f>
        <v>2.5419999999999998</v>
      </c>
      <c r="BS359" s="29">
        <f>январь!BP359+февраль!BP359+март!BP359+апрель!BP359+май!BP359+июнь!BP359+июль!BP359+август!BP359+сентябрь!BP359+октябрь!BP359+ноябрь!BP359+декабрь!BP359</f>
        <v>0</v>
      </c>
      <c r="BT359" s="36">
        <f>январь!BQ359+февраль!BQ359+март!BQ359+апрель!BQ359+май!BQ359+июнь!BQ359+июль!BQ359+август!BQ359+сентябрь!BQ359+октябрь!BQ359+ноябрь!BQ359+декабрь!BQ359</f>
        <v>0</v>
      </c>
      <c r="BU359" s="29">
        <f>январь!BR359+февраль!BR359+март!BR359+апрель!BR359+май!BR359+июнь!BR359+июль!BR359+август!BR359+сентябрь!BR359+октябрь!BR359+ноябрь!BR359+декабрь!BR359</f>
        <v>0</v>
      </c>
      <c r="BV359" s="36">
        <f>январь!BS359+февраль!BS359+март!BS359+апрель!BS359+май!BS359+июнь!BS359+июль!BS359+август!BS359+сентябрь!BS359+октябрь!BS359+ноябрь!BS359+декабрь!BS359</f>
        <v>0</v>
      </c>
      <c r="BW359" s="36">
        <f>январь!BT359+февраль!BT359+март!BT359+апрель!BT359+май!BT359+июнь!BT359+июль!BT359+август!BT359+сентябрь!BT359+октябрь!BT359+ноябрь!BT359+декабрь!BT359</f>
        <v>0</v>
      </c>
      <c r="BX359" s="36">
        <f>январь!BU359+февраль!BU359+март!BU359+апрель!BU359+май!BU359+июнь!BU359+июль!BU359+август!BU359+сентябрь!BU359+октябрь!BU359+ноябрь!BU359+декабрь!BU359</f>
        <v>0</v>
      </c>
      <c r="BY359" s="36">
        <f>январь!BV359+февраль!BV359+март!BV359+апрель!BV359+май!BV359+июнь!BV359+июль!BV359+август!BV359+сентябрь!BV359+октябрь!BV359+ноябрь!BV359+декабрь!BV359</f>
        <v>24.523</v>
      </c>
      <c r="BZ359" s="77">
        <v>18</v>
      </c>
    </row>
    <row r="360" spans="1:78" x14ac:dyDescent="0.25">
      <c r="A360" s="16">
        <v>358</v>
      </c>
      <c r="B360" s="16">
        <v>3</v>
      </c>
      <c r="C360" s="37" t="s">
        <v>919</v>
      </c>
      <c r="D360" s="51">
        <v>137.97866666666667</v>
      </c>
      <c r="E360" s="25">
        <v>75.559790000000007</v>
      </c>
      <c r="F360" s="26">
        <f t="shared" si="15"/>
        <v>213.53845666666666</v>
      </c>
      <c r="G360" s="26">
        <f t="shared" si="16"/>
        <v>137.97866666666667</v>
      </c>
      <c r="H360" s="26">
        <f t="shared" si="17"/>
        <v>0</v>
      </c>
      <c r="I360" s="36">
        <f>январь!F360+февраль!F360+март!F360+апрель!F360+май!F360+июнь!F360+июль!F360+август!F360+сентябрь!F360+октябрь!F360+ноябрь!F360+декабрь!F360</f>
        <v>0</v>
      </c>
      <c r="J360" s="36">
        <f>январь!G360+февраль!G360+март!G360+апрель!G360+май!G360+июнь!G360+июль!G360+август!G360+сентябрь!G360+октябрь!G360+ноябрь!G360+декабрь!G360</f>
        <v>0</v>
      </c>
      <c r="K360" s="36">
        <f>январь!H360+февраль!H360+март!H360+апрель!H360+май!H360+июнь!H360+июль!H360+август!H360+сентябрь!H360+октябрь!H360+ноябрь!H360+декабрь!H360</f>
        <v>0</v>
      </c>
      <c r="L360" s="27">
        <f>январь!I360+февраль!I360+март!I360+апрель!I360+май!I360+июнь!I360+июль!I360+август!I360+сентябрь!I360+октябрь!I360+ноябрь!I360+декабрь!I360</f>
        <v>0</v>
      </c>
      <c r="M360" s="36">
        <f>январь!J360+февраль!J360+март!J360+апрель!J360+май!J360+июнь!J360+июль!J360+август!J360+сентябрь!J360+октябрь!J360+ноябрь!J360+декабрь!J360</f>
        <v>0</v>
      </c>
      <c r="N360" s="36">
        <f>январь!K360+февраль!K360+март!K360+апрель!K360+май!K360+июнь!K360+июль!K360+август!K360+сентябрь!K360+октябрь!K360+ноябрь!K360+декабрь!K360</f>
        <v>0</v>
      </c>
      <c r="O360" s="36">
        <f>январь!L360+февраль!L360+март!L360+апрель!L360+май!L360+июнь!L360+июль!L360+август!L360+сентябрь!L360+октябрь!L360+ноябрь!L360+декабрь!L360</f>
        <v>0</v>
      </c>
      <c r="P360" s="36">
        <f>январь!M360+февраль!M360+март!M360+апрель!M360+май!M360+июнь!M360+июль!M360+август!M360+сентябрь!M360+октябрь!M360+ноябрь!M360+декабрь!M360</f>
        <v>0</v>
      </c>
      <c r="Q360" s="36">
        <f>январь!N360+февраль!N360+март!N360+апрель!N360+май!N360+июнь!N360+июль!N360+август!N360+сентябрь!N360+октябрь!N360+ноябрь!N360+декабрь!N360</f>
        <v>0</v>
      </c>
      <c r="R360" s="29">
        <f>январь!O360+февраль!O360+март!O360+апрель!O360+май!O360+июнь!O360+июль!O360+август!O360+сентябрь!O360+октябрь!O360+ноябрь!O360+декабрь!O360</f>
        <v>0</v>
      </c>
      <c r="S360" s="36">
        <f>январь!P360+февраль!P360+март!P360+апрель!P360+май!P360+июнь!P360+июль!P360+август!P360+сентябрь!P360+октябрь!P360+ноябрь!P360+декабрь!P360</f>
        <v>0</v>
      </c>
      <c r="T360" s="29">
        <f>январь!Q360+февраль!Q360+март!Q360+апрель!Q360+май!Q360+июнь!Q360+июль!Q360+август!Q360+сентябрь!Q360+октябрь!Q360+ноябрь!Q360+декабрь!Q360</f>
        <v>0</v>
      </c>
      <c r="U360" s="36">
        <f>январь!R360+февраль!R360+март!R360+апрель!R360+май!R360+июнь!R360+июль!R360+август!R360+сентябрь!R360+октябрь!R360+ноябрь!R360+декабрь!R360</f>
        <v>0</v>
      </c>
      <c r="V360" s="36">
        <f>январь!S360+февраль!S360+март!S360+апрель!S360+май!S360+июнь!S360+июль!S360+август!S360+сентябрь!S360+октябрь!S360+ноябрь!S360+декабрь!S360</f>
        <v>0</v>
      </c>
      <c r="W360" s="36">
        <f>январь!T360+февраль!T360+март!T360+апрель!T360+май!T360+июнь!T360+июль!T360+август!T360+сентябрь!T360+октябрь!T360+ноябрь!T360+декабрь!T360</f>
        <v>0</v>
      </c>
      <c r="X360" s="36">
        <f>январь!U360+февраль!U360+март!U360+апрель!U360+май!U360+июнь!U360+июль!U360+август!U360+сентябрь!U360+октябрь!U360+ноябрь!U360+декабрь!U360</f>
        <v>0</v>
      </c>
      <c r="Y360" s="36">
        <f>январь!V360+февраль!V360+март!V360+апрель!V360+май!V360+июнь!V360+июль!V360+август!V360+сентябрь!V360+октябрь!V360+ноябрь!V360+декабрь!V360</f>
        <v>0</v>
      </c>
      <c r="Z360" s="36">
        <f>январь!W360+февраль!W360+март!W360+апрель!W360+май!W360+июнь!W360+июль!W360+август!W360+сентябрь!W360+октябрь!W360+ноябрь!W360+декабрь!W360</f>
        <v>0</v>
      </c>
      <c r="AA360" s="36">
        <f>январь!X360+февраль!X360+март!X360+апрель!X360+май!X360+июнь!X360+июль!X360+август!X360+сентябрь!X360+октябрь!X360+ноябрь!X360+декабрь!X360</f>
        <v>0</v>
      </c>
      <c r="AB360" s="29">
        <f>январь!Y360+февраль!Y360+март!Y360+апрель!Y360+май!Y360+июнь!Y360+июль!Y360+август!Y360+сентябрь!Y360+октябрь!Y360+ноябрь!Y360+декабрь!Y360</f>
        <v>0</v>
      </c>
      <c r="AC360" s="36">
        <f>январь!Z360+февраль!Z360+март!Z360+апрель!Z360+май!Z360+июнь!Z360+июль!Z360+август!Z360+сентябрь!Z360+октябрь!Z360+ноябрь!Z360+декабрь!Z360</f>
        <v>0</v>
      </c>
      <c r="AD360" s="66" t="str">
        <f>CONCATENATE(январь!AA360,$BZ$1,февраль!AA360,$BZ$1,март!AA360,$BZ$1,апрель!AA360,$BZ$1,май!AA360,$BZ$1,июнь!AA360,$BZ$1,июль!AA360,$BZ$1,август!AA360,$BZ$1,сентябрь!AA360,$BZ$1,октябрь!AA360,$BZ$1,ноябрь!AA360,$BZ$1,декабрь!AA360)</f>
        <v xml:space="preserve">           </v>
      </c>
      <c r="AE360" s="36">
        <f>январь!AB360+февраль!AB360+март!AB360+апрель!AB360+май!AB360+июнь!AB360+июль!AB360+август!AB360+сентябрь!AB360+октябрь!AB360+ноябрь!AB360+декабрь!AB360</f>
        <v>0</v>
      </c>
      <c r="AF360" s="36">
        <f>январь!AC360+февраль!AC360+март!AC360+апрель!AC360+май!AC360+июнь!AC360+июль!AC360+август!AC360+сентябрь!AC360+октябрь!AC360+ноябрь!AC360+декабрь!AC360</f>
        <v>0</v>
      </c>
      <c r="AG360" s="36">
        <f>январь!AD360+февраль!AD360+март!AD360+апрель!AD360+май!AD360+июнь!AD360+июль!AD360+август!AD360+сентябрь!AD360+октябрь!AD360+ноябрь!AD360+декабрь!AD360</f>
        <v>0</v>
      </c>
      <c r="AH360" s="36">
        <f>январь!AE360+февраль!AE360+март!AE360+апрель!AE360+май!AE360+июнь!AE360+июль!AE360+август!AE360+сентябрь!AE360+октябрь!AE360+ноябрь!AE360+декабрь!AE360</f>
        <v>0</v>
      </c>
      <c r="AI360" s="36">
        <f>январь!AF360+февраль!AF360+март!AF360+апрель!AF360+май!AF360+июнь!AF360+июль!AF360+август!AF360+сентябрь!AF360+октябрь!AF360+ноябрь!AF360+декабрь!AF360</f>
        <v>0</v>
      </c>
      <c r="AJ360" s="36">
        <f>январь!AG360+февраль!AG360+март!AG360+апрель!AG360+май!AG360+июнь!AG360+июль!AG360+август!AG360+сентябрь!AG360+октябрь!AG360+ноябрь!AG360+декабрь!AG360</f>
        <v>0</v>
      </c>
      <c r="AK360" s="29">
        <f>январь!AH360+февраль!AH360+март!AH360+апрель!AH360+май!AH360+июнь!AH360+июль!AH360+август!AH360+сентябрь!AH360+октябрь!AH360+ноябрь!AH360+декабрь!AH360</f>
        <v>0</v>
      </c>
      <c r="AL360" s="36">
        <f>январь!AI360+февраль!AI360+март!AI360+апрель!AI360+май!AI360+июнь!AI360+июль!AI360+август!AI360+сентябрь!AI360+октябрь!AI360+ноябрь!AI360+декабрь!AI360</f>
        <v>0</v>
      </c>
      <c r="AM360" s="29">
        <f>январь!AJ360+февраль!AJ360+март!AJ360+апрель!AJ360+май!AJ360+июнь!AJ360+июль!AJ360+август!AJ360+сентябрь!AJ360+октябрь!AJ360+ноябрь!AJ360+декабрь!AJ360</f>
        <v>0</v>
      </c>
      <c r="AN360" s="36">
        <f>январь!AK360+февраль!AK360+март!AK360+апрель!AK360+май!AK360+июнь!AK360+июль!AK360+август!AK360+сентябрь!AK360+октябрь!AK360+ноябрь!AK360+декабрь!AK360</f>
        <v>0</v>
      </c>
      <c r="AO360" s="36">
        <f>январь!AL360+февраль!AL360+март!AL360+апрель!AL360+май!AL360+июнь!AL360+июль!AL360+август!AL360+сентябрь!AL360+октябрь!AL360+ноябрь!AL360+декабрь!AL360</f>
        <v>0</v>
      </c>
      <c r="AP360" s="36">
        <f>январь!AM360+февраль!AM360+март!AM360+апрель!AM360+май!AM360+июнь!AM360+июль!AM360+август!AM360+сентябрь!AM360+октябрь!AM360+ноябрь!AM360+декабрь!AM360</f>
        <v>0</v>
      </c>
      <c r="AQ360" s="29">
        <f>январь!AN360+февраль!AN360+март!AN360+апрель!AN360+май!AN360+июнь!AN360+июль!AN360+август!AN360+сентябрь!AN360+октябрь!AN360+ноябрь!AN360+декабрь!AN360</f>
        <v>0</v>
      </c>
      <c r="AR360" s="36">
        <f>январь!AO360+февраль!AO360+март!AO360+апрель!AO360+май!AO360+июнь!AO360+июль!AO360+август!AO360+сентябрь!AO360+октябрь!AO360+ноябрь!AO360+декабрь!AO360</f>
        <v>0</v>
      </c>
      <c r="AS360" s="29">
        <f>январь!AP360+февраль!AP360+март!AP360+апрель!AP360+май!AP360+июнь!AP360+июль!AP360+август!AP360+сентябрь!AP360+октябрь!AP360+ноябрь!AP360+декабрь!AP360</f>
        <v>0</v>
      </c>
      <c r="AT360" s="36">
        <f>январь!AQ360+февраль!AQ360+март!AQ360+апрель!AQ360+май!AQ360+июнь!AQ360+июль!AQ360+август!AQ360+сентябрь!AQ360+октябрь!AQ360+ноябрь!AQ360+декабрь!AQ360</f>
        <v>0</v>
      </c>
      <c r="AU360" s="29">
        <f>январь!AR360+февраль!AR360+март!AR360+апрель!AR360+май!AR360+июнь!AR360+июль!AR360+август!AR360+сентябрь!AR360+октябрь!AR360+ноябрь!AR360+декабрь!AR360</f>
        <v>0</v>
      </c>
      <c r="AV360" s="36">
        <f>январь!AS360+февраль!AS360+март!AS360+апрель!AS360+май!AS360+июнь!AS360+июль!AS360+август!AS360+сентябрь!AS360+октябрь!AS360+ноябрь!AS360+декабрь!AS360</f>
        <v>0</v>
      </c>
      <c r="AW360" s="36">
        <f>январь!AT360+февраль!AT360+март!AT360+апрель!AT360+май!AT360+июнь!AT360+июль!AT360+август!AT360+сентябрь!AT360+октябрь!AT360+ноябрь!AT360+декабрь!AT360</f>
        <v>0</v>
      </c>
      <c r="AX360" s="36">
        <f>январь!AU360+февраль!AU360+март!AU360+апрель!AU360+май!AU360+июнь!AU360+июль!AU360+август!AU360+сентябрь!AU360+октябрь!AU360+ноябрь!AU360+декабрь!AU360</f>
        <v>0</v>
      </c>
      <c r="AY360" s="29">
        <f>январь!AV360+февраль!AV360+март!AV360+апрель!AV360+май!AV360+июнь!AV360+июль!AV360+август!AV360+сентябрь!AV360+октябрь!AV360+ноябрь!AV360+декабрь!AV360</f>
        <v>0</v>
      </c>
      <c r="AZ360" s="36">
        <f>январь!AW360+февраль!AW360+март!AW360+апрель!AW360+май!AW360+июнь!AW360+июль!AW360+август!AW360+сентябрь!AW360+октябрь!AW360+ноябрь!AW360+декабрь!AW360</f>
        <v>0</v>
      </c>
      <c r="BA360" s="36">
        <f>январь!AX360+февраль!AX360+март!AX360+апрель!AX360+май!AX360+июнь!AX360+июль!AX360+август!AX360+сентябрь!AX360+октябрь!AX360+ноябрь!AX360+декабрь!AX360</f>
        <v>0</v>
      </c>
      <c r="BB360" s="36">
        <f>январь!AY360+февраль!AY360+март!AY360+апрель!AY360+май!AY360+июнь!AY360+июль!AY360+август!AY360+сентябрь!AY360+октябрь!AY360+ноябрь!AY360+декабрь!AY360</f>
        <v>0</v>
      </c>
      <c r="BC360" s="29">
        <f>январь!AZ360+февраль!AZ360+март!AZ360+апрель!AZ360+май!AZ360+июнь!AZ360+июль!AZ360+август!AZ360+сентябрь!AZ360+октябрь!AZ360+ноябрь!AZ360+декабрь!AZ360</f>
        <v>0</v>
      </c>
      <c r="BD360" s="36">
        <f>январь!BA360+февраль!BA360+март!BA360+апрель!BA360+май!BA360+июнь!BA360+июль!BA360+август!BA360+сентябрь!BA360+октябрь!BA360+ноябрь!BA360+декабрь!BA360</f>
        <v>0</v>
      </c>
      <c r="BE360" s="36">
        <f>январь!BB360+февраль!BB360+март!BB360+апрель!BB360+май!BB360+июнь!BB360+июль!BB360+август!BB360+сентябрь!BB360+октябрь!BB360+ноябрь!BB360+декабрь!BB360</f>
        <v>0</v>
      </c>
      <c r="BF360" s="36">
        <f>январь!BC360+февраль!BC360+март!BC360+апрель!BC360+май!BC360+июнь!BC360+июль!BC360+август!BC360+сентябрь!BC360+октябрь!BC360+ноябрь!BC360+декабрь!BC360</f>
        <v>0</v>
      </c>
      <c r="BG360" s="36">
        <f>январь!BD360+февраль!BD360+март!BD360+апрель!BD360+май!BD360+июнь!BD360+июль!BD360+август!BD360+сентябрь!BD360+октябрь!BD360+ноябрь!BD360+декабрь!BD360</f>
        <v>0</v>
      </c>
      <c r="BH360" s="36">
        <f>январь!BE360+февраль!BE360+март!BE360+апрель!BE360+май!BE360+июнь!BE360+июль!BE360+август!BE360+сентябрь!BE360+октябрь!BE360+ноябрь!BE360+декабрь!BE360</f>
        <v>0</v>
      </c>
      <c r="BI360" s="36">
        <f>январь!BF360+февраль!BF360+март!BF360+апрель!BF360+май!BF360+июнь!BF360+июль!BF360+август!BF360+сентябрь!BF360+октябрь!BF360+ноябрь!BF360+декабрь!BF360</f>
        <v>0</v>
      </c>
      <c r="BJ360" s="36">
        <f>январь!BG360+февраль!BG360+март!BG360+апрель!BG360+май!BG360+июнь!BG360+июль!BG360+август!BG360+сентябрь!BG360+октябрь!BG360+ноябрь!BG360+декабрь!BG360</f>
        <v>0</v>
      </c>
      <c r="BK360" s="36">
        <f>январь!BH360+февраль!BH360+март!BH360+апрель!BH360+май!BH360+июнь!BH360+июль!BH360+август!BH360+сентябрь!BH360+октябрь!BH360+ноябрь!BH360+декабрь!BH360</f>
        <v>0</v>
      </c>
      <c r="BL360" s="36">
        <f>январь!BI360+февраль!BI360+март!BI360+апрель!BI360+май!BI360+июнь!BI360+июль!BI360+август!BI360+сентябрь!BI360+октябрь!BI360+ноябрь!BI360+декабрь!BI360</f>
        <v>0</v>
      </c>
      <c r="BM360" s="29">
        <f>январь!BJ360+февраль!BJ360+март!BJ360+апрель!BJ360+май!BJ360+июнь!BJ360+июль!BJ360+август!BJ360+сентябрь!BJ360+октябрь!BJ360+ноябрь!BJ360+декабрь!BJ360</f>
        <v>0</v>
      </c>
      <c r="BN360" s="36">
        <f>январь!BK360+февраль!BK360+март!BK360+апрель!BK360+май!BK360+июнь!BK360+июль!BK360+август!BK360+сентябрь!BK360+октябрь!BK360+ноябрь!BK360+декабрь!BK360</f>
        <v>0</v>
      </c>
      <c r="BO360" s="29">
        <f>январь!BL360+февраль!BL360+март!BL360+апрель!BL360+май!BL360+июнь!BL360+июль!BL360+август!BL360+сентябрь!BL360+октябрь!BL360+ноябрь!BL360+декабрь!BL360</f>
        <v>0</v>
      </c>
      <c r="BP360" s="36">
        <f>январь!BM360+февраль!BM360+март!BM360+апрель!BM360+май!BM360+июнь!BM360+июль!BM360+август!BM360+сентябрь!BM360+октябрь!BM360+ноябрь!BM360+декабрь!BM360</f>
        <v>0</v>
      </c>
      <c r="BQ360" s="36">
        <f>январь!BN360+февраль!BN360+март!BN360+апрель!BN360+май!BN360+июнь!BN360+июль!BN360+август!BN360+сентябрь!BN360+октябрь!BN360+ноябрь!BN360+декабрь!BN360</f>
        <v>0</v>
      </c>
      <c r="BR360" s="36">
        <f>январь!BO360+февраль!BO360+март!BO360+апрель!BO360+май!BO360+июнь!BO360+июль!BO360+август!BO360+сентябрь!BO360+октябрь!BO360+ноябрь!BO360+декабрь!BO360</f>
        <v>0</v>
      </c>
      <c r="BS360" s="29">
        <f>январь!BP360+февраль!BP360+март!BP360+апрель!BP360+май!BP360+июнь!BP360+июль!BP360+август!BP360+сентябрь!BP360+октябрь!BP360+ноябрь!BP360+декабрь!BP360</f>
        <v>0</v>
      </c>
      <c r="BT360" s="36">
        <f>январь!BQ360+февраль!BQ360+март!BQ360+апрель!BQ360+май!BQ360+июнь!BQ360+июль!BQ360+август!BQ360+сентябрь!BQ360+октябрь!BQ360+ноябрь!BQ360+декабрь!BQ360</f>
        <v>0</v>
      </c>
      <c r="BU360" s="29">
        <f>январь!BR360+февраль!BR360+март!BR360+апрель!BR360+май!BR360+июнь!BR360+июль!BR360+август!BR360+сентябрь!BR360+октябрь!BR360+ноябрь!BR360+декабрь!BR360</f>
        <v>0</v>
      </c>
      <c r="BV360" s="36">
        <f>январь!BS360+февраль!BS360+март!BS360+апрель!BS360+май!BS360+июнь!BS360+июль!BS360+август!BS360+сентябрь!BS360+октябрь!BS360+ноябрь!BS360+декабрь!BS360</f>
        <v>0</v>
      </c>
      <c r="BW360" s="36">
        <f>январь!BT360+февраль!BT360+март!BT360+апрель!BT360+май!BT360+июнь!BT360+июль!BT360+август!BT360+сентябрь!BT360+октябрь!BT360+ноябрь!BT360+декабрь!BT360</f>
        <v>0</v>
      </c>
      <c r="BX360" s="36">
        <f>январь!BU360+февраль!BU360+март!BU360+апрель!BU360+май!BU360+июнь!BU360+июль!BU360+август!BU360+сентябрь!BU360+октябрь!BU360+ноябрь!BU360+декабрь!BU360</f>
        <v>0</v>
      </c>
      <c r="BY360" s="36">
        <f>январь!BV360+февраль!BV360+март!BV360+апрель!BV360+май!BV360+июнь!BV360+июль!BV360+август!BV360+сентябрь!BV360+октябрь!BV360+ноябрь!BV360+декабрь!BV360</f>
        <v>0</v>
      </c>
      <c r="BZ360" s="77">
        <v>6</v>
      </c>
    </row>
    <row r="361" spans="1:78" x14ac:dyDescent="0.25">
      <c r="A361" s="16">
        <v>359</v>
      </c>
      <c r="B361" s="16">
        <v>3</v>
      </c>
      <c r="C361" s="37" t="s">
        <v>920</v>
      </c>
      <c r="D361" s="51">
        <v>162.9640840772947</v>
      </c>
      <c r="E361" s="25">
        <v>-386.75648000000001</v>
      </c>
      <c r="F361" s="26">
        <f t="shared" si="15"/>
        <v>-271.71139592270532</v>
      </c>
      <c r="G361" s="26">
        <f t="shared" si="16"/>
        <v>115.0450840772947</v>
      </c>
      <c r="H361" s="26">
        <f t="shared" si="17"/>
        <v>47.918999999999997</v>
      </c>
      <c r="I361" s="36">
        <f>январь!F361+февраль!F361+март!F361+апрель!F361+май!F361+июнь!F361+июль!F361+август!F361+сентябрь!F361+октябрь!F361+ноябрь!F361+декабрь!F361</f>
        <v>0</v>
      </c>
      <c r="J361" s="36">
        <f>январь!G361+февраль!G361+март!G361+апрель!G361+май!G361+июнь!G361+июль!G361+август!G361+сентябрь!G361+октябрь!G361+ноябрь!G361+декабрь!G361</f>
        <v>0</v>
      </c>
      <c r="K361" s="36">
        <f>январь!H361+февраль!H361+март!H361+апрель!H361+май!H361+июнь!H361+июль!H361+август!H361+сентябрь!H361+октябрь!H361+ноябрь!H361+декабрь!H361</f>
        <v>0</v>
      </c>
      <c r="L361" s="27">
        <f>январь!I361+февраль!I361+март!I361+апрель!I361+май!I361+июнь!I361+июль!I361+август!I361+сентябрь!I361+октябрь!I361+ноябрь!I361+декабрь!I361</f>
        <v>0</v>
      </c>
      <c r="M361" s="36">
        <f>январь!J361+февраль!J361+март!J361+апрель!J361+май!J361+июнь!J361+июль!J361+август!J361+сентябрь!J361+октябрь!J361+ноябрь!J361+декабрь!J361</f>
        <v>0</v>
      </c>
      <c r="N361" s="36">
        <f>январь!K361+февраль!K361+март!K361+апрель!K361+май!K361+июнь!K361+июль!K361+август!K361+сентябрь!K361+октябрь!K361+ноябрь!K361+декабрь!K361</f>
        <v>0</v>
      </c>
      <c r="O361" s="36">
        <f>январь!L361+февраль!L361+март!L361+апрель!L361+май!L361+июнь!L361+июль!L361+август!L361+сентябрь!L361+октябрь!L361+ноябрь!L361+декабрь!L361</f>
        <v>0</v>
      </c>
      <c r="P361" s="36">
        <f>январь!M361+февраль!M361+март!M361+апрель!M361+май!M361+июнь!M361+июль!M361+август!M361+сентябрь!M361+октябрь!M361+ноябрь!M361+декабрь!M361</f>
        <v>0</v>
      </c>
      <c r="Q361" s="36">
        <f>январь!N361+февраль!N361+март!N361+апрель!N361+май!N361+июнь!N361+июль!N361+август!N361+сентябрь!N361+октябрь!N361+ноябрь!N361+декабрь!N361</f>
        <v>0</v>
      </c>
      <c r="R361" s="29">
        <f>январь!O361+февраль!O361+март!O361+апрель!O361+май!O361+июнь!O361+июль!O361+август!O361+сентябрь!O361+октябрь!O361+ноябрь!O361+декабрь!O361</f>
        <v>0</v>
      </c>
      <c r="S361" s="36">
        <f>январь!P361+февраль!P361+март!P361+апрель!P361+май!P361+июнь!P361+июль!P361+август!P361+сентябрь!P361+октябрь!P361+ноябрь!P361+декабрь!P361</f>
        <v>0</v>
      </c>
      <c r="T361" s="29">
        <f>январь!Q361+февраль!Q361+март!Q361+апрель!Q361+май!Q361+июнь!Q361+июль!Q361+август!Q361+сентябрь!Q361+октябрь!Q361+ноябрь!Q361+декабрь!Q361</f>
        <v>0</v>
      </c>
      <c r="U361" s="36">
        <f>январь!R361+февраль!R361+март!R361+апрель!R361+май!R361+июнь!R361+июль!R361+август!R361+сентябрь!R361+октябрь!R361+ноябрь!R361+декабрь!R361</f>
        <v>0</v>
      </c>
      <c r="V361" s="36">
        <f>январь!S361+февраль!S361+март!S361+апрель!S361+май!S361+июнь!S361+июль!S361+август!S361+сентябрь!S361+октябрь!S361+ноябрь!S361+декабрь!S361</f>
        <v>0</v>
      </c>
      <c r="W361" s="36">
        <f>январь!T361+февраль!T361+март!T361+апрель!T361+май!T361+июнь!T361+июль!T361+август!T361+сентябрь!T361+октябрь!T361+ноябрь!T361+декабрь!T361</f>
        <v>0</v>
      </c>
      <c r="X361" s="36">
        <f>январь!U361+февраль!U361+март!U361+апрель!U361+май!U361+июнь!U361+июль!U361+август!U361+сентябрь!U361+октябрь!U361+ноябрь!U361+декабрь!U361</f>
        <v>2.1000000000000001E-2</v>
      </c>
      <c r="Y361" s="36">
        <f>январь!V361+февраль!V361+март!V361+апрель!V361+май!V361+июнь!V361+июль!V361+август!V361+сентябрь!V361+октябрь!V361+ноябрь!V361+декабрь!V361</f>
        <v>18.533999999999999</v>
      </c>
      <c r="Z361" s="36">
        <f>январь!W361+февраль!W361+март!W361+апрель!W361+май!W361+июнь!W361+июль!W361+август!W361+сентябрь!W361+октябрь!W361+ноябрь!W361+декабрь!W361</f>
        <v>0</v>
      </c>
      <c r="AA361" s="36">
        <f>январь!X361+февраль!X361+март!X361+апрель!X361+май!X361+июнь!X361+июль!X361+август!X361+сентябрь!X361+октябрь!X361+ноябрь!X361+декабрь!X361</f>
        <v>0</v>
      </c>
      <c r="AB361" s="29">
        <f>январь!Y361+февраль!Y361+март!Y361+апрель!Y361+май!Y361+июнь!Y361+июль!Y361+август!Y361+сентябрь!Y361+октябрь!Y361+ноябрь!Y361+декабрь!Y361</f>
        <v>0</v>
      </c>
      <c r="AC361" s="36">
        <f>январь!Z361+февраль!Z361+март!Z361+апрель!Z361+май!Z361+июнь!Z361+июль!Z361+август!Z361+сентябрь!Z361+октябрь!Z361+ноябрь!Z361+декабрь!Z361</f>
        <v>0</v>
      </c>
      <c r="AD361" s="66" t="str">
        <f>CONCATENATE(январь!AA361,$BZ$1,февраль!AA361,$BZ$1,март!AA361,$BZ$1,апрель!AA361,$BZ$1,май!AA361,$BZ$1,июнь!AA361,$BZ$1,июль!AA361,$BZ$1,август!AA361,$BZ$1,сентябрь!AA361,$BZ$1,октябрь!AA361,$BZ$1,ноябрь!AA361,$BZ$1,декабрь!AA361)</f>
        <v xml:space="preserve">           </v>
      </c>
      <c r="AE361" s="36">
        <f>январь!AB361+февраль!AB361+март!AB361+апрель!AB361+май!AB361+июнь!AB361+июль!AB361+август!AB361+сентябрь!AB361+октябрь!AB361+ноябрь!AB361+декабрь!AB361</f>
        <v>0</v>
      </c>
      <c r="AF361" s="36">
        <f>январь!AC361+февраль!AC361+март!AC361+апрель!AC361+май!AC361+июнь!AC361+июль!AC361+август!AC361+сентябрь!AC361+октябрь!AC361+ноябрь!AC361+декабрь!AC361</f>
        <v>0</v>
      </c>
      <c r="AG361" s="36">
        <f>январь!AD361+февраль!AD361+март!AD361+апрель!AD361+май!AD361+июнь!AD361+июль!AD361+август!AD361+сентябрь!AD361+октябрь!AD361+ноябрь!AD361+декабрь!AD361</f>
        <v>0</v>
      </c>
      <c r="AH361" s="36">
        <f>январь!AE361+февраль!AE361+март!AE361+апрель!AE361+май!AE361+июнь!AE361+июль!AE361+август!AE361+сентябрь!AE361+октябрь!AE361+ноябрь!AE361+декабрь!AE361</f>
        <v>0</v>
      </c>
      <c r="AI361" s="36">
        <f>январь!AF361+февраль!AF361+март!AF361+апрель!AF361+май!AF361+июнь!AF361+июль!AF361+август!AF361+сентябрь!AF361+октябрь!AF361+ноябрь!AF361+декабрь!AF361</f>
        <v>0</v>
      </c>
      <c r="AJ361" s="36">
        <f>январь!AG361+февраль!AG361+март!AG361+апрель!AG361+май!AG361+июнь!AG361+июль!AG361+август!AG361+сентябрь!AG361+октябрь!AG361+ноябрь!AG361+декабрь!AG361</f>
        <v>0</v>
      </c>
      <c r="AK361" s="29">
        <f>январь!AH361+февраль!AH361+март!AH361+апрель!AH361+май!AH361+июнь!AH361+июль!AH361+август!AH361+сентябрь!AH361+октябрь!AH361+ноябрь!AH361+декабрь!AH361</f>
        <v>1</v>
      </c>
      <c r="AL361" s="36">
        <f>январь!AI361+февраль!AI361+март!AI361+апрель!AI361+май!AI361+июнь!AI361+июль!AI361+август!AI361+сентябрь!AI361+октябрь!AI361+ноябрь!AI361+декабрь!AI361</f>
        <v>1.276</v>
      </c>
      <c r="AM361" s="29">
        <f>январь!AJ361+февраль!AJ361+март!AJ361+апрель!AJ361+май!AJ361+июнь!AJ361+июль!AJ361+август!AJ361+сентябрь!AJ361+октябрь!AJ361+ноябрь!AJ361+декабрь!AJ361</f>
        <v>0</v>
      </c>
      <c r="AN361" s="36">
        <f>январь!AK361+февраль!AK361+март!AK361+апрель!AK361+май!AK361+июнь!AK361+июль!AK361+август!AK361+сентябрь!AK361+октябрь!AK361+ноябрь!AK361+декабрь!AK361</f>
        <v>0</v>
      </c>
      <c r="AO361" s="36">
        <f>январь!AL361+февраль!AL361+март!AL361+апрель!AL361+май!AL361+июнь!AL361+июль!AL361+август!AL361+сентябрь!AL361+октябрь!AL361+ноябрь!AL361+декабрь!AL361</f>
        <v>0</v>
      </c>
      <c r="AP361" s="36">
        <f>январь!AM361+февраль!AM361+март!AM361+апрель!AM361+май!AM361+июнь!AM361+июль!AM361+август!AM361+сентябрь!AM361+октябрь!AM361+ноябрь!AM361+декабрь!AM361</f>
        <v>0</v>
      </c>
      <c r="AQ361" s="29">
        <f>январь!AN361+февраль!AN361+март!AN361+апрель!AN361+май!AN361+июнь!AN361+июль!AN361+август!AN361+сентябрь!AN361+октябрь!AN361+ноябрь!AN361+декабрь!AN361</f>
        <v>0</v>
      </c>
      <c r="AR361" s="36">
        <f>январь!AO361+февраль!AO361+март!AO361+апрель!AO361+май!AO361+июнь!AO361+июль!AO361+август!AO361+сентябрь!AO361+октябрь!AO361+ноябрь!AO361+декабрь!AO361</f>
        <v>0</v>
      </c>
      <c r="AS361" s="29">
        <f>январь!AP361+февраль!AP361+март!AP361+апрель!AP361+май!AP361+июнь!AP361+июль!AP361+август!AP361+сентябрь!AP361+октябрь!AP361+ноябрь!AP361+декабрь!AP361</f>
        <v>0</v>
      </c>
      <c r="AT361" s="36">
        <f>январь!AQ361+февраль!AQ361+март!AQ361+апрель!AQ361+май!AQ361+июнь!AQ361+июль!AQ361+август!AQ361+сентябрь!AQ361+октябрь!AQ361+ноябрь!AQ361+декабрь!AQ361</f>
        <v>0</v>
      </c>
      <c r="AU361" s="29">
        <f>январь!AR361+февраль!AR361+март!AR361+апрель!AR361+май!AR361+июнь!AR361+июль!AR361+август!AR361+сентябрь!AR361+октябрь!AR361+ноябрь!AR361+декабрь!AR361</f>
        <v>0</v>
      </c>
      <c r="AV361" s="36">
        <f>январь!AS361+февраль!AS361+март!AS361+апрель!AS361+май!AS361+июнь!AS361+июль!AS361+август!AS361+сентябрь!AS361+октябрь!AS361+ноябрь!AS361+декабрь!AS361</f>
        <v>0</v>
      </c>
      <c r="AW361" s="36">
        <f>январь!AT361+февраль!AT361+март!AT361+апрель!AT361+май!AT361+июнь!AT361+июль!AT361+август!AT361+сентябрь!AT361+октябрь!AT361+ноябрь!AT361+декабрь!AT361</f>
        <v>0</v>
      </c>
      <c r="AX361" s="36">
        <f>январь!AU361+февраль!AU361+март!AU361+апрель!AU361+май!AU361+июнь!AU361+июль!AU361+август!AU361+сентябрь!AU361+октябрь!AU361+ноябрь!AU361+декабрь!AU361</f>
        <v>0</v>
      </c>
      <c r="AY361" s="29">
        <f>январь!AV361+февраль!AV361+март!AV361+апрель!AV361+май!AV361+июнь!AV361+июль!AV361+август!AV361+сентябрь!AV361+октябрь!AV361+ноябрь!AV361+декабрь!AV361</f>
        <v>1</v>
      </c>
      <c r="AZ361" s="36">
        <f>январь!AW361+февраль!AW361+март!AW361+апрель!AW361+май!AW361+июнь!AW361+июль!AW361+август!AW361+сентябрь!AW361+октябрь!AW361+ноябрь!AW361+декабрь!AW361</f>
        <v>10.086</v>
      </c>
      <c r="BA361" s="36">
        <f>январь!AX361+февраль!AX361+март!AX361+апрель!AX361+май!AX361+июнь!AX361+июль!AX361+август!AX361+сентябрь!AX361+октябрь!AX361+ноябрь!AX361+декабрь!AX361</f>
        <v>0</v>
      </c>
      <c r="BB361" s="36">
        <f>январь!AY361+февраль!AY361+март!AY361+апрель!AY361+май!AY361+июнь!AY361+июль!AY361+август!AY361+сентябрь!AY361+октябрь!AY361+ноябрь!AY361+декабрь!AY361</f>
        <v>0</v>
      </c>
      <c r="BC361" s="29">
        <f>январь!AZ361+февраль!AZ361+март!AZ361+апрель!AZ361+май!AZ361+июнь!AZ361+июль!AZ361+август!AZ361+сентябрь!AZ361+октябрь!AZ361+ноябрь!AZ361+декабрь!AZ361</f>
        <v>0</v>
      </c>
      <c r="BD361" s="36">
        <f>январь!BA361+февраль!BA361+март!BA361+апрель!BA361+май!BA361+июнь!BA361+июль!BA361+август!BA361+сентябрь!BA361+октябрь!BA361+ноябрь!BA361+декабрь!BA361</f>
        <v>0</v>
      </c>
      <c r="BE361" s="36">
        <f>январь!BB361+февраль!BB361+март!BB361+апрель!BB361+май!BB361+июнь!BB361+июль!BB361+август!BB361+сентябрь!BB361+октябрь!BB361+ноябрь!BB361+декабрь!BB361</f>
        <v>0</v>
      </c>
      <c r="BF361" s="36">
        <f>январь!BC361+февраль!BC361+март!BC361+апрель!BC361+май!BC361+июнь!BC361+июль!BC361+август!BC361+сентябрь!BC361+октябрь!BC361+ноябрь!BC361+декабрь!BC361</f>
        <v>0</v>
      </c>
      <c r="BG361" s="36">
        <f>январь!BD361+февраль!BD361+март!BD361+апрель!BD361+май!BD361+июнь!BD361+июль!BD361+август!BD361+сентябрь!BD361+октябрь!BD361+ноябрь!BD361+декабрь!BD361</f>
        <v>0</v>
      </c>
      <c r="BH361" s="36">
        <f>январь!BE361+февраль!BE361+март!BE361+апрель!BE361+май!BE361+июнь!BE361+июль!BE361+август!BE361+сентябрь!BE361+октябрь!BE361+ноябрь!BE361+декабрь!BE361</f>
        <v>0</v>
      </c>
      <c r="BI361" s="36">
        <f>январь!BF361+февраль!BF361+март!BF361+апрель!BF361+май!BF361+июнь!BF361+июль!BF361+август!BF361+сентябрь!BF361+октябрь!BF361+ноябрь!BF361+декабрь!BF361</f>
        <v>0</v>
      </c>
      <c r="BJ361" s="36">
        <f>январь!BG361+февраль!BG361+март!BG361+апрель!BG361+май!BG361+июнь!BG361+июль!BG361+август!BG361+сентябрь!BG361+октябрь!BG361+ноябрь!BG361+декабрь!BG361</f>
        <v>0</v>
      </c>
      <c r="BK361" s="36">
        <f>январь!BH361+февраль!BH361+март!BH361+апрель!BH361+май!BH361+июнь!BH361+июль!BH361+август!BH361+сентябрь!BH361+октябрь!BH361+ноябрь!BH361+декабрь!BH361</f>
        <v>0</v>
      </c>
      <c r="BL361" s="36">
        <f>январь!BI361+февраль!BI361+март!BI361+апрель!BI361+май!BI361+июнь!BI361+июль!BI361+август!BI361+сентябрь!BI361+октябрь!BI361+ноябрь!BI361+декабрь!BI361</f>
        <v>0</v>
      </c>
      <c r="BM361" s="29">
        <f>январь!BJ361+февраль!BJ361+март!BJ361+апрель!BJ361+май!BJ361+июнь!BJ361+июль!BJ361+август!BJ361+сентябрь!BJ361+октябрь!BJ361+ноябрь!BJ361+декабрь!BJ361</f>
        <v>0</v>
      </c>
      <c r="BN361" s="36">
        <f>январь!BK361+февраль!BK361+март!BK361+апрель!BK361+май!BK361+июнь!BK361+июль!BK361+август!BK361+сентябрь!BK361+октябрь!BK361+ноябрь!BK361+декабрь!BK361</f>
        <v>0</v>
      </c>
      <c r="BO361" s="29">
        <f>январь!BL361+февраль!BL361+март!BL361+апрель!BL361+май!BL361+июнь!BL361+июль!BL361+август!BL361+сентябрь!BL361+октябрь!BL361+ноябрь!BL361+декабрь!BL361</f>
        <v>0</v>
      </c>
      <c r="BP361" s="36">
        <f>январь!BM361+февраль!BM361+март!BM361+апрель!BM361+май!BM361+июнь!BM361+июль!BM361+август!BM361+сентябрь!BM361+октябрь!BM361+ноябрь!BM361+декабрь!BM361</f>
        <v>0</v>
      </c>
      <c r="BQ361" s="36">
        <f>январь!BN361+февраль!BN361+март!BN361+апрель!BN361+май!BN361+июнь!BN361+июль!BN361+август!BN361+сентябрь!BN361+октябрь!BN361+ноябрь!BN361+декабрь!BN361</f>
        <v>0</v>
      </c>
      <c r="BR361" s="36">
        <f>январь!BO361+февраль!BO361+март!BO361+апрель!BO361+май!BO361+июнь!BO361+июль!BO361+август!BO361+сентябрь!BO361+октябрь!BO361+ноябрь!BO361+декабрь!BO361</f>
        <v>0</v>
      </c>
      <c r="BS361" s="29">
        <f>январь!BP361+февраль!BP361+март!BP361+апрель!BP361+май!BP361+июнь!BP361+июль!BP361+август!BP361+сентябрь!BP361+октябрь!BP361+ноябрь!BP361+декабрь!BP361</f>
        <v>0</v>
      </c>
      <c r="BT361" s="36">
        <f>январь!BQ361+февраль!BQ361+март!BQ361+апрель!BQ361+май!BQ361+июнь!BQ361+июль!BQ361+август!BQ361+сентябрь!BQ361+октябрь!BQ361+ноябрь!BQ361+декабрь!BQ361</f>
        <v>0</v>
      </c>
      <c r="BU361" s="29">
        <f>январь!BR361+февраль!BR361+март!BR361+апрель!BR361+май!BR361+июнь!BR361+июль!BR361+август!BR361+сентябрь!BR361+октябрь!BR361+ноябрь!BR361+декабрь!BR361</f>
        <v>0</v>
      </c>
      <c r="BV361" s="36">
        <f>январь!BS361+февраль!BS361+март!BS361+апрель!BS361+май!BS361+июнь!BS361+июль!BS361+август!BS361+сентябрь!BS361+октябрь!BS361+ноябрь!BS361+декабрь!BS361</f>
        <v>0</v>
      </c>
      <c r="BW361" s="36">
        <f>январь!BT361+февраль!BT361+март!BT361+апрель!BT361+май!BT361+июнь!BT361+июль!BT361+август!BT361+сентябрь!BT361+октябрь!BT361+ноябрь!BT361+декабрь!BT361</f>
        <v>0</v>
      </c>
      <c r="BX361" s="36">
        <f>январь!BU361+февраль!BU361+март!BU361+апрель!BU361+май!BU361+июнь!BU361+июль!BU361+август!BU361+сентябрь!BU361+октябрь!BU361+ноябрь!BU361+декабрь!BU361</f>
        <v>0</v>
      </c>
      <c r="BY361" s="36">
        <f>январь!BV361+февраль!BV361+март!BV361+апрель!BV361+май!BV361+июнь!BV361+июль!BV361+август!BV361+сентябрь!BV361+октябрь!BV361+ноябрь!BV361+декабрь!BV361</f>
        <v>18.023</v>
      </c>
      <c r="BZ361" s="77">
        <v>0</v>
      </c>
    </row>
    <row r="362" spans="1:78" x14ac:dyDescent="0.25">
      <c r="A362" s="16">
        <v>360</v>
      </c>
      <c r="B362" s="16">
        <v>3</v>
      </c>
      <c r="C362" s="37" t="s">
        <v>808</v>
      </c>
      <c r="D362" s="51">
        <v>239.41258119806758</v>
      </c>
      <c r="E362" s="25">
        <v>700.95307200000002</v>
      </c>
      <c r="F362" s="26">
        <f t="shared" si="15"/>
        <v>930.16765319806757</v>
      </c>
      <c r="G362" s="26">
        <f t="shared" si="16"/>
        <v>229.21458119806758</v>
      </c>
      <c r="H362" s="26">
        <f t="shared" si="17"/>
        <v>10.198</v>
      </c>
      <c r="I362" s="36">
        <f>январь!F362+февраль!F362+март!F362+апрель!F362+май!F362+июнь!F362+июль!F362+август!F362+сентябрь!F362+октябрь!F362+ноябрь!F362+декабрь!F362</f>
        <v>0</v>
      </c>
      <c r="J362" s="36">
        <f>январь!G362+февраль!G362+март!G362+апрель!G362+май!G362+июнь!G362+июль!G362+август!G362+сентябрь!G362+октябрь!G362+ноябрь!G362+декабрь!G362</f>
        <v>0</v>
      </c>
      <c r="K362" s="36">
        <f>январь!H362+февраль!H362+март!H362+апрель!H362+май!H362+июнь!H362+июль!H362+август!H362+сентябрь!H362+октябрь!H362+ноябрь!H362+декабрь!H362</f>
        <v>0</v>
      </c>
      <c r="L362" s="27">
        <f>январь!I362+февраль!I362+март!I362+апрель!I362+май!I362+июнь!I362+июль!I362+август!I362+сентябрь!I362+октябрь!I362+ноябрь!I362+декабрь!I362</f>
        <v>0</v>
      </c>
      <c r="M362" s="36">
        <f>январь!J362+февраль!J362+март!J362+апрель!J362+май!J362+июнь!J362+июль!J362+август!J362+сентябрь!J362+октябрь!J362+ноябрь!J362+декабрь!J362</f>
        <v>0</v>
      </c>
      <c r="N362" s="36">
        <f>январь!K362+февраль!K362+март!K362+апрель!K362+май!K362+июнь!K362+июль!K362+август!K362+сентябрь!K362+октябрь!K362+ноябрь!K362+декабрь!K362</f>
        <v>0</v>
      </c>
      <c r="O362" s="36">
        <f>январь!L362+февраль!L362+март!L362+апрель!L362+май!L362+июнь!L362+июль!L362+август!L362+сентябрь!L362+октябрь!L362+ноябрь!L362+декабрь!L362</f>
        <v>0</v>
      </c>
      <c r="P362" s="36">
        <f>январь!M362+февраль!M362+март!M362+апрель!M362+май!M362+июнь!M362+июль!M362+август!M362+сентябрь!M362+октябрь!M362+ноябрь!M362+декабрь!M362</f>
        <v>0</v>
      </c>
      <c r="Q362" s="36">
        <f>январь!N362+февраль!N362+март!N362+апрель!N362+май!N362+июнь!N362+июль!N362+август!N362+сентябрь!N362+октябрь!N362+ноябрь!N362+декабрь!N362</f>
        <v>0</v>
      </c>
      <c r="R362" s="29">
        <f>январь!O362+февраль!O362+март!O362+апрель!O362+май!O362+июнь!O362+июль!O362+август!O362+сентябрь!O362+октябрь!O362+ноябрь!O362+декабрь!O362</f>
        <v>0</v>
      </c>
      <c r="S362" s="36">
        <f>январь!P362+февраль!P362+март!P362+апрель!P362+май!P362+июнь!P362+июль!P362+август!P362+сентябрь!P362+октябрь!P362+ноябрь!P362+декабрь!P362</f>
        <v>0</v>
      </c>
      <c r="T362" s="29">
        <f>январь!Q362+февраль!Q362+март!Q362+апрель!Q362+май!Q362+июнь!Q362+июль!Q362+август!Q362+сентябрь!Q362+октябрь!Q362+ноябрь!Q362+декабрь!Q362</f>
        <v>0</v>
      </c>
      <c r="U362" s="36">
        <f>январь!R362+февраль!R362+март!R362+апрель!R362+май!R362+июнь!R362+июль!R362+август!R362+сентябрь!R362+октябрь!R362+ноябрь!R362+декабрь!R362</f>
        <v>0</v>
      </c>
      <c r="V362" s="36">
        <f>январь!S362+февраль!S362+март!S362+апрель!S362+май!S362+июнь!S362+июль!S362+август!S362+сентябрь!S362+октябрь!S362+ноябрь!S362+декабрь!S362</f>
        <v>0</v>
      </c>
      <c r="W362" s="36">
        <f>январь!T362+февраль!T362+март!T362+апрель!T362+май!T362+июнь!T362+июль!T362+август!T362+сентябрь!T362+октябрь!T362+ноябрь!T362+декабрь!T362</f>
        <v>0</v>
      </c>
      <c r="X362" s="36">
        <f>январь!U362+февраль!U362+март!U362+апрель!U362+май!U362+июнь!U362+июль!U362+август!U362+сентябрь!U362+октябрь!U362+ноябрь!U362+декабрь!U362</f>
        <v>0</v>
      </c>
      <c r="Y362" s="36">
        <f>январь!V362+февраль!V362+март!V362+апрель!V362+май!V362+июнь!V362+июль!V362+август!V362+сентябрь!V362+октябрь!V362+ноябрь!V362+декабрь!V362</f>
        <v>0</v>
      </c>
      <c r="Z362" s="36">
        <f>январь!W362+февраль!W362+март!W362+апрель!W362+май!W362+июнь!W362+июль!W362+август!W362+сентябрь!W362+октябрь!W362+ноябрь!W362+декабрь!W362</f>
        <v>0</v>
      </c>
      <c r="AA362" s="36">
        <f>январь!X362+февраль!X362+март!X362+апрель!X362+май!X362+июнь!X362+июль!X362+август!X362+сентябрь!X362+октябрь!X362+ноябрь!X362+декабрь!X362</f>
        <v>0</v>
      </c>
      <c r="AB362" s="29">
        <f>январь!Y362+февраль!Y362+март!Y362+апрель!Y362+май!Y362+июнь!Y362+июль!Y362+август!Y362+сентябрь!Y362+октябрь!Y362+ноябрь!Y362+декабрь!Y362</f>
        <v>0</v>
      </c>
      <c r="AC362" s="36">
        <f>январь!Z362+февраль!Z362+март!Z362+апрель!Z362+май!Z362+июнь!Z362+июль!Z362+август!Z362+сентябрь!Z362+октябрь!Z362+ноябрь!Z362+декабрь!Z362</f>
        <v>0</v>
      </c>
      <c r="AD362" s="66" t="str">
        <f>CONCATENATE(январь!AA362,$BZ$1,февраль!AA362,$BZ$1,март!AA362,$BZ$1,апрель!AA362,$BZ$1,май!AA362,$BZ$1,июнь!AA362,$BZ$1,июль!AA362,$BZ$1,август!AA362,$BZ$1,сентябрь!AA362,$BZ$1,октябрь!AA362,$BZ$1,ноябрь!AA362,$BZ$1,декабрь!AA362)</f>
        <v xml:space="preserve">           </v>
      </c>
      <c r="AE362" s="36">
        <f>январь!AB362+февраль!AB362+март!AB362+апрель!AB362+май!AB362+июнь!AB362+июль!AB362+август!AB362+сентябрь!AB362+октябрь!AB362+ноябрь!AB362+декабрь!AB362</f>
        <v>0</v>
      </c>
      <c r="AF362" s="36">
        <f>январь!AC362+февраль!AC362+март!AC362+апрель!AC362+май!AC362+июнь!AC362+июль!AC362+август!AC362+сентябрь!AC362+октябрь!AC362+ноябрь!AC362+декабрь!AC362</f>
        <v>0</v>
      </c>
      <c r="AG362" s="36">
        <f>январь!AD362+февраль!AD362+март!AD362+апрель!AD362+май!AD362+июнь!AD362+июль!AD362+август!AD362+сентябрь!AD362+октябрь!AD362+ноябрь!AD362+декабрь!AD362</f>
        <v>0</v>
      </c>
      <c r="AH362" s="36">
        <f>январь!AE362+февраль!AE362+март!AE362+апрель!AE362+май!AE362+июнь!AE362+июль!AE362+август!AE362+сентябрь!AE362+октябрь!AE362+ноябрь!AE362+декабрь!AE362</f>
        <v>0</v>
      </c>
      <c r="AI362" s="36">
        <f>январь!AF362+февраль!AF362+март!AF362+апрель!AF362+май!AF362+июнь!AF362+июль!AF362+август!AF362+сентябрь!AF362+октябрь!AF362+ноябрь!AF362+декабрь!AF362</f>
        <v>0</v>
      </c>
      <c r="AJ362" s="36">
        <f>январь!AG362+февраль!AG362+март!AG362+апрель!AG362+май!AG362+июнь!AG362+июль!AG362+август!AG362+сентябрь!AG362+октябрь!AG362+ноябрь!AG362+декабрь!AG362</f>
        <v>0</v>
      </c>
      <c r="AK362" s="29">
        <f>январь!AH362+февраль!AH362+март!AH362+апрель!AH362+май!AH362+июнь!AH362+июль!AH362+август!AH362+сентябрь!AH362+октябрь!AH362+ноябрь!AH362+декабрь!AH362</f>
        <v>2</v>
      </c>
      <c r="AL362" s="36">
        <f>январь!AI362+февраль!AI362+март!AI362+апрель!AI362+май!AI362+июнь!AI362+июль!AI362+август!AI362+сентябрь!AI362+октябрь!AI362+ноябрь!AI362+декабрь!AI362</f>
        <v>5.1959999999999997</v>
      </c>
      <c r="AM362" s="29">
        <f>январь!AJ362+февраль!AJ362+март!AJ362+апрель!AJ362+май!AJ362+июнь!AJ362+июль!AJ362+август!AJ362+сентябрь!AJ362+октябрь!AJ362+ноябрь!AJ362+декабрь!AJ362</f>
        <v>0</v>
      </c>
      <c r="AN362" s="36">
        <f>январь!AK362+февраль!AK362+март!AK362+апрель!AK362+май!AK362+июнь!AK362+июль!AK362+август!AK362+сентябрь!AK362+октябрь!AK362+ноябрь!AK362+декабрь!AK362</f>
        <v>0</v>
      </c>
      <c r="AO362" s="36">
        <f>январь!AL362+февраль!AL362+март!AL362+апрель!AL362+май!AL362+июнь!AL362+июль!AL362+август!AL362+сентябрь!AL362+октябрь!AL362+ноябрь!AL362+декабрь!AL362</f>
        <v>0</v>
      </c>
      <c r="AP362" s="36">
        <f>январь!AM362+февраль!AM362+март!AM362+апрель!AM362+май!AM362+июнь!AM362+июль!AM362+август!AM362+сентябрь!AM362+октябрь!AM362+ноябрь!AM362+декабрь!AM362</f>
        <v>0</v>
      </c>
      <c r="AQ362" s="29">
        <f>январь!AN362+февраль!AN362+март!AN362+апрель!AN362+май!AN362+июнь!AN362+июль!AN362+август!AN362+сентябрь!AN362+октябрь!AN362+ноябрь!AN362+декабрь!AN362</f>
        <v>0</v>
      </c>
      <c r="AR362" s="36">
        <f>январь!AO362+февраль!AO362+март!AO362+апрель!AO362+май!AO362+июнь!AO362+июль!AO362+август!AO362+сентябрь!AO362+октябрь!AO362+ноябрь!AO362+декабрь!AO362</f>
        <v>0</v>
      </c>
      <c r="AS362" s="29">
        <f>январь!AP362+февраль!AP362+март!AP362+апрель!AP362+май!AP362+июнь!AP362+июль!AP362+август!AP362+сентябрь!AP362+октябрь!AP362+ноябрь!AP362+декабрь!AP362</f>
        <v>0</v>
      </c>
      <c r="AT362" s="36">
        <f>январь!AQ362+февраль!AQ362+март!AQ362+апрель!AQ362+май!AQ362+июнь!AQ362+июль!AQ362+август!AQ362+сентябрь!AQ362+октябрь!AQ362+ноябрь!AQ362+декабрь!AQ362</f>
        <v>0</v>
      </c>
      <c r="AU362" s="29">
        <f>январь!AR362+февраль!AR362+март!AR362+апрель!AR362+май!AR362+июнь!AR362+июль!AR362+август!AR362+сентябрь!AR362+октябрь!AR362+ноябрь!AR362+декабрь!AR362</f>
        <v>0</v>
      </c>
      <c r="AV362" s="36">
        <f>январь!AS362+февраль!AS362+март!AS362+апрель!AS362+май!AS362+июнь!AS362+июль!AS362+август!AS362+сентябрь!AS362+октябрь!AS362+ноябрь!AS362+декабрь!AS362</f>
        <v>0</v>
      </c>
      <c r="AW362" s="36">
        <f>январь!AT362+февраль!AT362+март!AT362+апрель!AT362+май!AT362+июнь!AT362+июль!AT362+август!AT362+сентябрь!AT362+октябрь!AT362+ноябрь!AT362+декабрь!AT362</f>
        <v>0</v>
      </c>
      <c r="AX362" s="36">
        <f>январь!AU362+февраль!AU362+март!AU362+апрель!AU362+май!AU362+июнь!AU362+июль!AU362+август!AU362+сентябрь!AU362+октябрь!AU362+ноябрь!AU362+декабрь!AU362</f>
        <v>0</v>
      </c>
      <c r="AY362" s="29">
        <f>январь!AV362+февраль!AV362+март!AV362+апрель!AV362+май!AV362+июнь!AV362+июль!AV362+август!AV362+сентябрь!AV362+октябрь!AV362+ноябрь!AV362+декабрь!AV362</f>
        <v>0</v>
      </c>
      <c r="AZ362" s="36">
        <f>январь!AW362+февраль!AW362+март!AW362+апрель!AW362+май!AW362+июнь!AW362+июль!AW362+август!AW362+сентябрь!AW362+октябрь!AW362+ноябрь!AW362+декабрь!AW362</f>
        <v>0</v>
      </c>
      <c r="BA362" s="36">
        <f>январь!AX362+февраль!AX362+март!AX362+апрель!AX362+май!AX362+июнь!AX362+июль!AX362+август!AX362+сентябрь!AX362+октябрь!AX362+ноябрь!AX362+декабрь!AX362</f>
        <v>0</v>
      </c>
      <c r="BB362" s="36">
        <f>январь!AY362+февраль!AY362+март!AY362+апрель!AY362+май!AY362+июнь!AY362+июль!AY362+август!AY362+сентябрь!AY362+октябрь!AY362+ноябрь!AY362+декабрь!AY362</f>
        <v>0</v>
      </c>
      <c r="BC362" s="29">
        <f>январь!AZ362+февраль!AZ362+март!AZ362+апрель!AZ362+май!AZ362+июнь!AZ362+июль!AZ362+август!AZ362+сентябрь!AZ362+октябрь!AZ362+ноябрь!AZ362+декабрь!AZ362</f>
        <v>0</v>
      </c>
      <c r="BD362" s="36">
        <f>январь!BA362+февраль!BA362+март!BA362+апрель!BA362+май!BA362+июнь!BA362+июль!BA362+август!BA362+сентябрь!BA362+октябрь!BA362+ноябрь!BA362+декабрь!BA362</f>
        <v>0</v>
      </c>
      <c r="BE362" s="36">
        <f>январь!BB362+февраль!BB362+март!BB362+апрель!BB362+май!BB362+июнь!BB362+июль!BB362+август!BB362+сентябрь!BB362+октябрь!BB362+ноябрь!BB362+декабрь!BB362</f>
        <v>0</v>
      </c>
      <c r="BF362" s="36">
        <f>январь!BC362+февраль!BC362+март!BC362+апрель!BC362+май!BC362+июнь!BC362+июль!BC362+август!BC362+сентябрь!BC362+октябрь!BC362+ноябрь!BC362+декабрь!BC362</f>
        <v>0</v>
      </c>
      <c r="BG362" s="36">
        <f>январь!BD362+февраль!BD362+март!BD362+апрель!BD362+май!BD362+июнь!BD362+июль!BD362+август!BD362+сентябрь!BD362+октябрь!BD362+ноябрь!BD362+декабрь!BD362</f>
        <v>0</v>
      </c>
      <c r="BH362" s="36">
        <f>январь!BE362+февраль!BE362+март!BE362+апрель!BE362+май!BE362+июнь!BE362+июль!BE362+август!BE362+сентябрь!BE362+октябрь!BE362+ноябрь!BE362+декабрь!BE362</f>
        <v>0</v>
      </c>
      <c r="BI362" s="36">
        <f>январь!BF362+февраль!BF362+март!BF362+апрель!BF362+май!BF362+июнь!BF362+июль!BF362+август!BF362+сентябрь!BF362+октябрь!BF362+ноябрь!BF362+декабрь!BF362</f>
        <v>0</v>
      </c>
      <c r="BJ362" s="36">
        <f>январь!BG362+февраль!BG362+март!BG362+апрель!BG362+май!BG362+июнь!BG362+июль!BG362+август!BG362+сентябрь!BG362+октябрь!BG362+ноябрь!BG362+декабрь!BG362</f>
        <v>0</v>
      </c>
      <c r="BK362" s="36">
        <f>январь!BH362+февраль!BH362+март!BH362+апрель!BH362+май!BH362+июнь!BH362+июль!BH362+август!BH362+сентябрь!BH362+октябрь!BH362+ноябрь!BH362+декабрь!BH362</f>
        <v>0</v>
      </c>
      <c r="BL362" s="36">
        <f>январь!BI362+февраль!BI362+март!BI362+апрель!BI362+май!BI362+июнь!BI362+июль!BI362+август!BI362+сентябрь!BI362+октябрь!BI362+ноябрь!BI362+декабрь!BI362</f>
        <v>0</v>
      </c>
      <c r="BM362" s="29">
        <f>январь!BJ362+февраль!BJ362+март!BJ362+апрель!BJ362+май!BJ362+июнь!BJ362+июль!BJ362+август!BJ362+сентябрь!BJ362+октябрь!BJ362+ноябрь!BJ362+декабрь!BJ362</f>
        <v>0</v>
      </c>
      <c r="BN362" s="36">
        <f>январь!BK362+февраль!BK362+март!BK362+апрель!BK362+май!BK362+июнь!BK362+июль!BK362+август!BK362+сентябрь!BK362+октябрь!BK362+ноябрь!BK362+декабрь!BK362</f>
        <v>0</v>
      </c>
      <c r="BO362" s="29">
        <f>январь!BL362+февраль!BL362+март!BL362+апрель!BL362+май!BL362+июнь!BL362+июль!BL362+август!BL362+сентябрь!BL362+октябрь!BL362+ноябрь!BL362+декабрь!BL362</f>
        <v>0</v>
      </c>
      <c r="BP362" s="36">
        <f>январь!BM362+февраль!BM362+март!BM362+апрель!BM362+май!BM362+июнь!BM362+июль!BM362+август!BM362+сентябрь!BM362+октябрь!BM362+ноябрь!BM362+декабрь!BM362</f>
        <v>0</v>
      </c>
      <c r="BQ362" s="36">
        <f>январь!BN362+февраль!BN362+март!BN362+апрель!BN362+май!BN362+июнь!BN362+июль!BN362+август!BN362+сентябрь!BN362+октябрь!BN362+ноябрь!BN362+декабрь!BN362</f>
        <v>0</v>
      </c>
      <c r="BR362" s="36">
        <f>январь!BO362+февраль!BO362+март!BO362+апрель!BO362+май!BO362+июнь!BO362+июль!BO362+август!BO362+сентябрь!BO362+октябрь!BO362+ноябрь!BO362+декабрь!BO362</f>
        <v>0</v>
      </c>
      <c r="BS362" s="29">
        <f>январь!BP362+февраль!BP362+март!BP362+апрель!BP362+май!BP362+июнь!BP362+июль!BP362+август!BP362+сентябрь!BP362+октябрь!BP362+ноябрь!BP362+декабрь!BP362</f>
        <v>0</v>
      </c>
      <c r="BT362" s="36">
        <f>январь!BQ362+февраль!BQ362+март!BQ362+апрель!BQ362+май!BQ362+июнь!BQ362+июль!BQ362+август!BQ362+сентябрь!BQ362+октябрь!BQ362+ноябрь!BQ362+декабрь!BQ362</f>
        <v>0</v>
      </c>
      <c r="BU362" s="29">
        <f>январь!BR362+февраль!BR362+март!BR362+апрель!BR362+май!BR362+июнь!BR362+июль!BR362+август!BR362+сентябрь!BR362+октябрь!BR362+ноябрь!BR362+декабрь!BR362</f>
        <v>0</v>
      </c>
      <c r="BV362" s="36">
        <f>январь!BS362+февраль!BS362+март!BS362+апрель!BS362+май!BS362+июнь!BS362+июль!BS362+август!BS362+сентябрь!BS362+октябрь!BS362+ноябрь!BS362+декабрь!BS362</f>
        <v>0</v>
      </c>
      <c r="BW362" s="36">
        <f>январь!BT362+февраль!BT362+март!BT362+апрель!BT362+май!BT362+июнь!BT362+июль!BT362+август!BT362+сентябрь!BT362+октябрь!BT362+ноябрь!BT362+декабрь!BT362</f>
        <v>0</v>
      </c>
      <c r="BX362" s="36">
        <f>январь!BU362+февраль!BU362+март!BU362+апрель!BU362+май!BU362+июнь!BU362+июль!BU362+август!BU362+сентябрь!BU362+октябрь!BU362+ноябрь!BU362+декабрь!BU362</f>
        <v>0</v>
      </c>
      <c r="BY362" s="36">
        <f>январь!BV362+февраль!BV362+март!BV362+апрель!BV362+май!BV362+июнь!BV362+июль!BV362+август!BV362+сентябрь!BV362+октябрь!BV362+ноябрь!BV362+декабрь!BV362</f>
        <v>5.0019999999999998</v>
      </c>
      <c r="BZ362" s="77">
        <v>4</v>
      </c>
    </row>
    <row r="363" spans="1:78" x14ac:dyDescent="0.25">
      <c r="A363" s="16">
        <v>361</v>
      </c>
      <c r="B363" s="16">
        <v>3</v>
      </c>
      <c r="C363" s="37" t="s">
        <v>809</v>
      </c>
      <c r="D363" s="51">
        <v>121.53742821256039</v>
      </c>
      <c r="E363" s="25">
        <v>72.403380000000013</v>
      </c>
      <c r="F363" s="26">
        <f t="shared" si="15"/>
        <v>-434.63319178743967</v>
      </c>
      <c r="G363" s="26">
        <f t="shared" si="16"/>
        <v>-507.0365717874397</v>
      </c>
      <c r="H363" s="26">
        <f t="shared" si="17"/>
        <v>628.57400000000007</v>
      </c>
      <c r="I363" s="36">
        <f>январь!F363+февраль!F363+март!F363+апрель!F363+май!F363+июнь!F363+июль!F363+август!F363+сентябрь!F363+октябрь!F363+ноябрь!F363+декабрь!F363</f>
        <v>0</v>
      </c>
      <c r="J363" s="36">
        <f>январь!G363+февраль!G363+март!G363+апрель!G363+май!G363+июнь!G363+июль!G363+август!G363+сентябрь!G363+октябрь!G363+ноябрь!G363+декабрь!G363</f>
        <v>0</v>
      </c>
      <c r="K363" s="36">
        <f>январь!H363+февраль!H363+март!H363+апрель!H363+май!H363+июнь!H363+июль!H363+август!H363+сентябрь!H363+октябрь!H363+ноябрь!H363+декабрь!H363</f>
        <v>0</v>
      </c>
      <c r="L363" s="27">
        <f>январь!I363+февраль!I363+март!I363+апрель!I363+май!I363+июнь!I363+июль!I363+август!I363+сентябрь!I363+октябрь!I363+ноябрь!I363+декабрь!I363</f>
        <v>0</v>
      </c>
      <c r="M363" s="36">
        <f>январь!J363+февраль!J363+март!J363+апрель!J363+май!J363+июнь!J363+июль!J363+август!J363+сентябрь!J363+октябрь!J363+ноябрь!J363+декабрь!J363</f>
        <v>0</v>
      </c>
      <c r="N363" s="36">
        <f>январь!K363+февраль!K363+март!K363+апрель!K363+май!K363+июнь!K363+июль!K363+август!K363+сентябрь!K363+октябрь!K363+ноябрь!K363+декабрь!K363</f>
        <v>0</v>
      </c>
      <c r="O363" s="36">
        <f>январь!L363+февраль!L363+март!L363+апрель!L363+май!L363+июнь!L363+июль!L363+август!L363+сентябрь!L363+октябрь!L363+ноябрь!L363+декабрь!L363</f>
        <v>0</v>
      </c>
      <c r="P363" s="36">
        <f>январь!M363+февраль!M363+март!M363+апрель!M363+май!M363+июнь!M363+июль!M363+август!M363+сентябрь!M363+октябрь!M363+ноябрь!M363+декабрь!M363</f>
        <v>0</v>
      </c>
      <c r="Q363" s="36">
        <f>январь!N363+февраль!N363+март!N363+апрель!N363+май!N363+июнь!N363+июль!N363+август!N363+сентябрь!N363+октябрь!N363+ноябрь!N363+декабрь!N363</f>
        <v>0</v>
      </c>
      <c r="R363" s="29">
        <f>январь!O363+февраль!O363+март!O363+апрель!O363+май!O363+июнь!O363+июль!O363+август!O363+сентябрь!O363+октябрь!O363+ноябрь!O363+декабрь!O363</f>
        <v>0</v>
      </c>
      <c r="S363" s="36">
        <f>январь!P363+февраль!P363+март!P363+апрель!P363+май!P363+июнь!P363+июль!P363+август!P363+сентябрь!P363+октябрь!P363+ноябрь!P363+декабрь!P363</f>
        <v>0</v>
      </c>
      <c r="T363" s="29">
        <f>январь!Q363+февраль!Q363+март!Q363+апрель!Q363+май!Q363+июнь!Q363+июль!Q363+август!Q363+сентябрь!Q363+октябрь!Q363+ноябрь!Q363+декабрь!Q363</f>
        <v>0</v>
      </c>
      <c r="U363" s="36">
        <f>январь!R363+февраль!R363+март!R363+апрель!R363+май!R363+июнь!R363+июль!R363+август!R363+сентябрь!R363+октябрь!R363+ноябрь!R363+декабрь!R363</f>
        <v>0</v>
      </c>
      <c r="V363" s="36">
        <f>январь!S363+февраль!S363+март!S363+апрель!S363+май!S363+июнь!S363+июль!S363+август!S363+сентябрь!S363+октябрь!S363+ноябрь!S363+декабрь!S363</f>
        <v>0</v>
      </c>
      <c r="W363" s="36">
        <f>январь!T363+февраль!T363+март!T363+апрель!T363+май!T363+июнь!T363+июль!T363+август!T363+сентябрь!T363+октябрь!T363+ноябрь!T363+декабрь!T363</f>
        <v>0</v>
      </c>
      <c r="X363" s="36">
        <f>январь!U363+февраль!U363+март!U363+апрель!U363+май!U363+июнь!U363+июль!U363+август!U363+сентябрь!U363+октябрь!U363+ноябрь!U363+декабрь!U363</f>
        <v>0</v>
      </c>
      <c r="Y363" s="36">
        <f>январь!V363+февраль!V363+март!V363+апрель!V363+май!V363+июнь!V363+июль!V363+август!V363+сентябрь!V363+октябрь!V363+ноябрь!V363+декабрь!V363</f>
        <v>0</v>
      </c>
      <c r="Z363" s="36">
        <f>январь!W363+февраль!W363+март!W363+апрель!W363+май!W363+июнь!W363+июль!W363+август!W363+сентябрь!W363+октябрь!W363+ноябрь!W363+декабрь!W363</f>
        <v>0</v>
      </c>
      <c r="AA363" s="36">
        <f>январь!X363+февраль!X363+март!X363+апрель!X363+май!X363+июнь!X363+июль!X363+август!X363+сентябрь!X363+октябрь!X363+ноябрь!X363+декабрь!X363</f>
        <v>0</v>
      </c>
      <c r="AB363" s="29">
        <f>январь!Y363+февраль!Y363+март!Y363+апрель!Y363+май!Y363+июнь!Y363+июль!Y363+август!Y363+сентябрь!Y363+октябрь!Y363+ноябрь!Y363+декабрь!Y363</f>
        <v>0</v>
      </c>
      <c r="AC363" s="36">
        <f>январь!Z363+февраль!Z363+март!Z363+апрель!Z363+май!Z363+июнь!Z363+июль!Z363+август!Z363+сентябрь!Z363+октябрь!Z363+ноябрь!Z363+декабрь!Z363</f>
        <v>0</v>
      </c>
      <c r="AD363" s="66" t="str">
        <f>CONCATENATE(январь!AA363,$BZ$1,февраль!AA363,$BZ$1,март!AA363,$BZ$1,апрель!AA363,$BZ$1,май!AA363,$BZ$1,июнь!AA363,$BZ$1,июль!AA363,$BZ$1,август!AA363,$BZ$1,сентябрь!AA363,$BZ$1,октябрь!AA363,$BZ$1,ноябрь!AA363,$BZ$1,декабрь!AA363)</f>
        <v xml:space="preserve">  л/кл 2     л/кл №1, где кв.3-26    </v>
      </c>
      <c r="AE363" s="36">
        <f>январь!AB363+февраль!AB363+март!AB363+апрель!AB363+май!AB363+июнь!AB363+июль!AB363+август!AB363+сентябрь!AB363+октябрь!AB363+ноябрь!AB363+декабрь!AB363</f>
        <v>0.22800000000000001</v>
      </c>
      <c r="AF363" s="36">
        <f>январь!AC363+февраль!AC363+март!AC363+апрель!AC363+май!AC363+июнь!AC363+июль!AC363+август!AC363+сентябрь!AC363+октябрь!AC363+ноябрь!AC363+декабрь!AC363</f>
        <v>621.34</v>
      </c>
      <c r="AG363" s="36">
        <f>январь!AD363+февраль!AD363+март!AD363+апрель!AD363+май!AD363+июнь!AD363+июль!AD363+август!AD363+сентябрь!AD363+октябрь!AD363+ноябрь!AD363+декабрь!AD363</f>
        <v>0</v>
      </c>
      <c r="AH363" s="36">
        <f>январь!AE363+февраль!AE363+март!AE363+апрель!AE363+май!AE363+июнь!AE363+июль!AE363+август!AE363+сентябрь!AE363+октябрь!AE363+ноябрь!AE363+декабрь!AE363</f>
        <v>0</v>
      </c>
      <c r="AI363" s="36">
        <f>январь!AF363+февраль!AF363+март!AF363+апрель!AF363+май!AF363+июнь!AF363+июль!AF363+август!AF363+сентябрь!AF363+октябрь!AF363+ноябрь!AF363+декабрь!AF363</f>
        <v>0</v>
      </c>
      <c r="AJ363" s="36">
        <f>январь!AG363+февраль!AG363+март!AG363+апрель!AG363+май!AG363+июнь!AG363+июль!AG363+август!AG363+сентябрь!AG363+октябрь!AG363+ноябрь!AG363+декабрь!AG363</f>
        <v>0</v>
      </c>
      <c r="AK363" s="29">
        <f>январь!AH363+февраль!AH363+март!AH363+апрель!AH363+май!AH363+июнь!AH363+июль!AH363+август!AH363+сентябрь!AH363+октябрь!AH363+ноябрь!AH363+декабрь!AH363</f>
        <v>1</v>
      </c>
      <c r="AL363" s="36">
        <f>январь!AI363+февраль!AI363+март!AI363+апрель!AI363+май!AI363+июнь!AI363+июль!AI363+август!AI363+сентябрь!AI363+октябрь!AI363+ноябрь!AI363+декабрь!AI363</f>
        <v>3.1539999999999999</v>
      </c>
      <c r="AM363" s="29">
        <f>январь!AJ363+февраль!AJ363+март!AJ363+апрель!AJ363+май!AJ363+июнь!AJ363+июль!AJ363+август!AJ363+сентябрь!AJ363+октябрь!AJ363+ноябрь!AJ363+декабрь!AJ363</f>
        <v>0</v>
      </c>
      <c r="AN363" s="36">
        <f>январь!AK363+февраль!AK363+март!AK363+апрель!AK363+май!AK363+июнь!AK363+июль!AK363+август!AK363+сентябрь!AK363+октябрь!AK363+ноябрь!AK363+декабрь!AK363</f>
        <v>0</v>
      </c>
      <c r="AO363" s="36">
        <f>январь!AL363+февраль!AL363+март!AL363+апрель!AL363+май!AL363+июнь!AL363+июль!AL363+август!AL363+сентябрь!AL363+октябрь!AL363+ноябрь!AL363+декабрь!AL363</f>
        <v>0</v>
      </c>
      <c r="AP363" s="36">
        <f>январь!AM363+февраль!AM363+март!AM363+апрель!AM363+май!AM363+июнь!AM363+июль!AM363+август!AM363+сентябрь!AM363+октябрь!AM363+ноябрь!AM363+декабрь!AM363</f>
        <v>0</v>
      </c>
      <c r="AQ363" s="29">
        <f>январь!AN363+февраль!AN363+март!AN363+апрель!AN363+май!AN363+июнь!AN363+июль!AN363+август!AN363+сентябрь!AN363+октябрь!AN363+ноябрь!AN363+декабрь!AN363</f>
        <v>0</v>
      </c>
      <c r="AR363" s="36">
        <f>январь!AO363+февраль!AO363+март!AO363+апрель!AO363+май!AO363+июнь!AO363+июль!AO363+август!AO363+сентябрь!AO363+октябрь!AO363+ноябрь!AO363+декабрь!AO363</f>
        <v>0</v>
      </c>
      <c r="AS363" s="29">
        <f>январь!AP363+февраль!AP363+март!AP363+апрель!AP363+май!AP363+июнь!AP363+июль!AP363+август!AP363+сентябрь!AP363+октябрь!AP363+ноябрь!AP363+декабрь!AP363</f>
        <v>0</v>
      </c>
      <c r="AT363" s="36">
        <f>январь!AQ363+февраль!AQ363+март!AQ363+апрель!AQ363+май!AQ363+июнь!AQ363+июль!AQ363+август!AQ363+сентябрь!AQ363+октябрь!AQ363+ноябрь!AQ363+декабрь!AQ363</f>
        <v>0</v>
      </c>
      <c r="AU363" s="29">
        <f>январь!AR363+февраль!AR363+март!AR363+апрель!AR363+май!AR363+июнь!AR363+июль!AR363+август!AR363+сентябрь!AR363+октябрь!AR363+ноябрь!AR363+декабрь!AR363</f>
        <v>0</v>
      </c>
      <c r="AV363" s="36">
        <f>январь!AS363+февраль!AS363+март!AS363+апрель!AS363+май!AS363+июнь!AS363+июль!AS363+август!AS363+сентябрь!AS363+октябрь!AS363+ноябрь!AS363+декабрь!AS363</f>
        <v>0</v>
      </c>
      <c r="AW363" s="36">
        <f>январь!AT363+февраль!AT363+март!AT363+апрель!AT363+май!AT363+июнь!AT363+июль!AT363+август!AT363+сентябрь!AT363+октябрь!AT363+ноябрь!AT363+декабрь!AT363</f>
        <v>0</v>
      </c>
      <c r="AX363" s="36">
        <f>январь!AU363+февраль!AU363+март!AU363+апрель!AU363+май!AU363+июнь!AU363+июль!AU363+август!AU363+сентябрь!AU363+октябрь!AU363+ноябрь!AU363+декабрь!AU363</f>
        <v>0</v>
      </c>
      <c r="AY363" s="29">
        <f>январь!AV363+февраль!AV363+март!AV363+апрель!AV363+май!AV363+июнь!AV363+июль!AV363+август!AV363+сентябрь!AV363+октябрь!AV363+ноябрь!AV363+декабрь!AV363</f>
        <v>0</v>
      </c>
      <c r="AZ363" s="36">
        <f>январь!AW363+февраль!AW363+март!AW363+апрель!AW363+май!AW363+июнь!AW363+июль!AW363+август!AW363+сентябрь!AW363+октябрь!AW363+ноябрь!AW363+декабрь!AW363</f>
        <v>0</v>
      </c>
      <c r="BA363" s="36">
        <f>январь!AX363+февраль!AX363+март!AX363+апрель!AX363+май!AX363+июнь!AX363+июль!AX363+август!AX363+сентябрь!AX363+октябрь!AX363+ноябрь!AX363+декабрь!AX363</f>
        <v>0</v>
      </c>
      <c r="BB363" s="36">
        <f>январь!AY363+февраль!AY363+март!AY363+апрель!AY363+май!AY363+июнь!AY363+июль!AY363+август!AY363+сентябрь!AY363+октябрь!AY363+ноябрь!AY363+декабрь!AY363</f>
        <v>0</v>
      </c>
      <c r="BC363" s="29">
        <f>январь!AZ363+февраль!AZ363+март!AZ363+апрель!AZ363+май!AZ363+июнь!AZ363+июль!AZ363+август!AZ363+сентябрь!AZ363+октябрь!AZ363+ноябрь!AZ363+декабрь!AZ363</f>
        <v>0</v>
      </c>
      <c r="BD363" s="36">
        <f>январь!BA363+февраль!BA363+март!BA363+апрель!BA363+май!BA363+июнь!BA363+июль!BA363+август!BA363+сентябрь!BA363+октябрь!BA363+ноябрь!BA363+декабрь!BA363</f>
        <v>0</v>
      </c>
      <c r="BE363" s="36">
        <f>январь!BB363+февраль!BB363+март!BB363+апрель!BB363+май!BB363+июнь!BB363+июль!BB363+август!BB363+сентябрь!BB363+октябрь!BB363+ноябрь!BB363+декабрь!BB363</f>
        <v>0</v>
      </c>
      <c r="BF363" s="36">
        <f>январь!BC363+февраль!BC363+март!BC363+апрель!BC363+май!BC363+июнь!BC363+июль!BC363+август!BC363+сентябрь!BC363+октябрь!BC363+ноябрь!BC363+декабрь!BC363</f>
        <v>0</v>
      </c>
      <c r="BG363" s="36">
        <f>январь!BD363+февраль!BD363+март!BD363+апрель!BD363+май!BD363+июнь!BD363+июль!BD363+август!BD363+сентябрь!BD363+октябрь!BD363+ноябрь!BD363+декабрь!BD363</f>
        <v>0</v>
      </c>
      <c r="BH363" s="36">
        <f>январь!BE363+февраль!BE363+март!BE363+апрель!BE363+май!BE363+июнь!BE363+июль!BE363+август!BE363+сентябрь!BE363+октябрь!BE363+ноябрь!BE363+декабрь!BE363</f>
        <v>0</v>
      </c>
      <c r="BI363" s="36">
        <f>январь!BF363+февраль!BF363+март!BF363+апрель!BF363+май!BF363+июнь!BF363+июль!BF363+август!BF363+сентябрь!BF363+октябрь!BF363+ноябрь!BF363+декабрь!BF363</f>
        <v>0</v>
      </c>
      <c r="BJ363" s="36">
        <f>январь!BG363+февраль!BG363+март!BG363+апрель!BG363+май!BG363+июнь!BG363+июль!BG363+август!BG363+сентябрь!BG363+октябрь!BG363+ноябрь!BG363+декабрь!BG363</f>
        <v>0</v>
      </c>
      <c r="BK363" s="36">
        <f>январь!BH363+февраль!BH363+март!BH363+апрель!BH363+май!BH363+июнь!BH363+июль!BH363+август!BH363+сентябрь!BH363+октябрь!BH363+ноябрь!BH363+декабрь!BH363</f>
        <v>0</v>
      </c>
      <c r="BL363" s="36">
        <f>январь!BI363+февраль!BI363+март!BI363+апрель!BI363+май!BI363+июнь!BI363+июль!BI363+август!BI363+сентябрь!BI363+октябрь!BI363+ноябрь!BI363+декабрь!BI363</f>
        <v>0</v>
      </c>
      <c r="BM363" s="29">
        <f>январь!BJ363+февраль!BJ363+март!BJ363+апрель!BJ363+май!BJ363+июнь!BJ363+июль!BJ363+август!BJ363+сентябрь!BJ363+октябрь!BJ363+ноябрь!BJ363+декабрь!BJ363</f>
        <v>0</v>
      </c>
      <c r="BN363" s="36">
        <f>январь!BK363+февраль!BK363+март!BK363+апрель!BK363+май!BK363+июнь!BK363+июль!BK363+август!BK363+сентябрь!BK363+октябрь!BK363+ноябрь!BK363+декабрь!BK363</f>
        <v>0</v>
      </c>
      <c r="BO363" s="29">
        <f>январь!BL363+февраль!BL363+март!BL363+апрель!BL363+май!BL363+июнь!BL363+июль!BL363+август!BL363+сентябрь!BL363+октябрь!BL363+ноябрь!BL363+декабрь!BL363</f>
        <v>5</v>
      </c>
      <c r="BP363" s="36">
        <f>январь!BM363+февраль!BM363+март!BM363+апрель!BM363+май!BM363+июнь!BM363+июль!BM363+август!BM363+сентябрь!BM363+октябрь!BM363+ноябрь!BM363+декабрь!BM363</f>
        <v>4.08</v>
      </c>
      <c r="BQ363" s="36">
        <f>январь!BN363+февраль!BN363+март!BN363+апрель!BN363+май!BN363+июнь!BN363+июль!BN363+август!BN363+сентябрь!BN363+октябрь!BN363+ноябрь!BN363+декабрь!BN363</f>
        <v>0</v>
      </c>
      <c r="BR363" s="36">
        <f>январь!BO363+февраль!BO363+март!BO363+апрель!BO363+май!BO363+июнь!BO363+июль!BO363+август!BO363+сентябрь!BO363+октябрь!BO363+ноябрь!BO363+декабрь!BO363</f>
        <v>0</v>
      </c>
      <c r="BS363" s="29">
        <f>январь!BP363+февраль!BP363+март!BP363+апрель!BP363+май!BP363+июнь!BP363+июль!BP363+август!BP363+сентябрь!BP363+октябрь!BP363+ноябрь!BP363+декабрь!BP363</f>
        <v>0</v>
      </c>
      <c r="BT363" s="36">
        <f>январь!BQ363+февраль!BQ363+март!BQ363+апрель!BQ363+май!BQ363+июнь!BQ363+июль!BQ363+август!BQ363+сентябрь!BQ363+октябрь!BQ363+ноябрь!BQ363+декабрь!BQ363</f>
        <v>0</v>
      </c>
      <c r="BU363" s="29">
        <f>январь!BR363+февраль!BR363+март!BR363+апрель!BR363+май!BR363+июнь!BR363+июль!BR363+август!BR363+сентябрь!BR363+октябрь!BR363+ноябрь!BR363+декабрь!BR363</f>
        <v>0</v>
      </c>
      <c r="BV363" s="36">
        <f>январь!BS363+февраль!BS363+март!BS363+апрель!BS363+май!BS363+июнь!BS363+июль!BS363+август!BS363+сентябрь!BS363+октябрь!BS363+ноябрь!BS363+декабрь!BS363</f>
        <v>0</v>
      </c>
      <c r="BW363" s="36">
        <f>январь!BT363+февраль!BT363+март!BT363+апрель!BT363+май!BT363+июнь!BT363+июль!BT363+август!BT363+сентябрь!BT363+октябрь!BT363+ноябрь!BT363+декабрь!BT363</f>
        <v>0</v>
      </c>
      <c r="BX363" s="36">
        <f>январь!BU363+февраль!BU363+март!BU363+апрель!BU363+май!BU363+июнь!BU363+июль!BU363+август!BU363+сентябрь!BU363+октябрь!BU363+ноябрь!BU363+декабрь!BU363</f>
        <v>0</v>
      </c>
      <c r="BY363" s="36">
        <f>январь!BV363+февраль!BV363+март!BV363+апрель!BV363+май!BV363+июнь!BV363+июль!BV363+август!BV363+сентябрь!BV363+октябрь!BV363+ноябрь!BV363+декабрь!BV363</f>
        <v>0</v>
      </c>
      <c r="BZ363" s="77">
        <v>5</v>
      </c>
    </row>
    <row r="364" spans="1:78" x14ac:dyDescent="0.25">
      <c r="A364" s="16">
        <v>362</v>
      </c>
      <c r="B364" s="16">
        <v>3</v>
      </c>
      <c r="C364" s="37" t="s">
        <v>810</v>
      </c>
      <c r="D364" s="51">
        <v>104.74101296618356</v>
      </c>
      <c r="E364" s="25">
        <v>36.860451999999995</v>
      </c>
      <c r="F364" s="26">
        <f t="shared" si="15"/>
        <v>120.73846496618356</v>
      </c>
      <c r="G364" s="26">
        <f t="shared" si="16"/>
        <v>83.878012966183562</v>
      </c>
      <c r="H364" s="26">
        <f t="shared" si="17"/>
        <v>20.863</v>
      </c>
      <c r="I364" s="36">
        <f>январь!F364+февраль!F364+март!F364+апрель!F364+май!F364+июнь!F364+июль!F364+август!F364+сентябрь!F364+октябрь!F364+ноябрь!F364+декабрь!F364</f>
        <v>0</v>
      </c>
      <c r="J364" s="36">
        <f>январь!G364+февраль!G364+март!G364+апрель!G364+май!G364+июнь!G364+июль!G364+август!G364+сентябрь!G364+октябрь!G364+ноябрь!G364+декабрь!G364</f>
        <v>0</v>
      </c>
      <c r="K364" s="36">
        <f>январь!H364+февраль!H364+март!H364+апрель!H364+май!H364+июнь!H364+июль!H364+август!H364+сентябрь!H364+октябрь!H364+ноябрь!H364+декабрь!H364</f>
        <v>0</v>
      </c>
      <c r="L364" s="27">
        <f>январь!I364+февраль!I364+март!I364+апрель!I364+май!I364+июнь!I364+июль!I364+август!I364+сентябрь!I364+октябрь!I364+ноябрь!I364+декабрь!I364</f>
        <v>0</v>
      </c>
      <c r="M364" s="36">
        <f>январь!J364+февраль!J364+март!J364+апрель!J364+май!J364+июнь!J364+июль!J364+август!J364+сентябрь!J364+октябрь!J364+ноябрь!J364+декабрь!J364</f>
        <v>0</v>
      </c>
      <c r="N364" s="36">
        <f>январь!K364+февраль!K364+март!K364+апрель!K364+май!K364+июнь!K364+июль!K364+август!K364+сентябрь!K364+октябрь!K364+ноябрь!K364+декабрь!K364</f>
        <v>0</v>
      </c>
      <c r="O364" s="36">
        <f>январь!L364+февраль!L364+март!L364+апрель!L364+май!L364+июнь!L364+июль!L364+август!L364+сентябрь!L364+октябрь!L364+ноябрь!L364+декабрь!L364</f>
        <v>0</v>
      </c>
      <c r="P364" s="36">
        <f>январь!M364+февраль!M364+март!M364+апрель!M364+май!M364+июнь!M364+июль!M364+август!M364+сентябрь!M364+октябрь!M364+ноябрь!M364+декабрь!M364</f>
        <v>0</v>
      </c>
      <c r="Q364" s="36">
        <f>январь!N364+февраль!N364+март!N364+апрель!N364+май!N364+июнь!N364+июль!N364+август!N364+сентябрь!N364+октябрь!N364+ноябрь!N364+декабрь!N364</f>
        <v>0</v>
      </c>
      <c r="R364" s="29">
        <f>январь!O364+февраль!O364+март!O364+апрель!O364+май!O364+июнь!O364+июль!O364+август!O364+сентябрь!O364+октябрь!O364+ноябрь!O364+декабрь!O364</f>
        <v>0</v>
      </c>
      <c r="S364" s="36">
        <f>январь!P364+февраль!P364+март!P364+апрель!P364+май!P364+июнь!P364+июль!P364+август!P364+сентябрь!P364+октябрь!P364+ноябрь!P364+декабрь!P364</f>
        <v>0</v>
      </c>
      <c r="T364" s="29">
        <f>январь!Q364+февраль!Q364+март!Q364+апрель!Q364+май!Q364+июнь!Q364+июль!Q364+август!Q364+сентябрь!Q364+октябрь!Q364+ноябрь!Q364+декабрь!Q364</f>
        <v>0</v>
      </c>
      <c r="U364" s="36">
        <f>январь!R364+февраль!R364+март!R364+апрель!R364+май!R364+июнь!R364+июль!R364+август!R364+сентябрь!R364+октябрь!R364+ноябрь!R364+декабрь!R364</f>
        <v>0</v>
      </c>
      <c r="V364" s="36">
        <f>январь!S364+февраль!S364+март!S364+апрель!S364+май!S364+июнь!S364+июль!S364+август!S364+сентябрь!S364+октябрь!S364+ноябрь!S364+декабрь!S364</f>
        <v>0</v>
      </c>
      <c r="W364" s="36">
        <f>январь!T364+февраль!T364+март!T364+апрель!T364+май!T364+июнь!T364+июль!T364+август!T364+сентябрь!T364+октябрь!T364+ноябрь!T364+декабрь!T364</f>
        <v>0</v>
      </c>
      <c r="X364" s="36">
        <f>январь!U364+февраль!U364+март!U364+апрель!U364+май!U364+июнь!U364+июль!U364+август!U364+сентябрь!U364+октябрь!U364+ноябрь!U364+декабрь!U364</f>
        <v>0.02</v>
      </c>
      <c r="Y364" s="36">
        <f>январь!V364+февраль!V364+март!V364+апрель!V364+май!V364+июнь!V364+июль!V364+август!V364+сентябрь!V364+октябрь!V364+ноябрь!V364+декабрь!V364</f>
        <v>20.863</v>
      </c>
      <c r="Z364" s="36">
        <f>январь!W364+февраль!W364+март!W364+апрель!W364+май!W364+июнь!W364+июль!W364+август!W364+сентябрь!W364+октябрь!W364+ноябрь!W364+декабрь!W364</f>
        <v>0</v>
      </c>
      <c r="AA364" s="36">
        <f>январь!X364+февраль!X364+март!X364+апрель!X364+май!X364+июнь!X364+июль!X364+август!X364+сентябрь!X364+октябрь!X364+ноябрь!X364+декабрь!X364</f>
        <v>0</v>
      </c>
      <c r="AB364" s="29">
        <f>январь!Y364+февраль!Y364+март!Y364+апрель!Y364+май!Y364+июнь!Y364+июль!Y364+август!Y364+сентябрь!Y364+октябрь!Y364+ноябрь!Y364+декабрь!Y364</f>
        <v>0</v>
      </c>
      <c r="AC364" s="36">
        <f>январь!Z364+февраль!Z364+март!Z364+апрель!Z364+май!Z364+июнь!Z364+июль!Z364+август!Z364+сентябрь!Z364+октябрь!Z364+ноябрь!Z364+декабрь!Z364</f>
        <v>0</v>
      </c>
      <c r="AD364" s="66" t="str">
        <f>CONCATENATE(январь!AA364,$BZ$1,февраль!AA364,$BZ$1,март!AA364,$BZ$1,апрель!AA364,$BZ$1,май!AA364,$BZ$1,июнь!AA364,$BZ$1,июль!AA364,$BZ$1,август!AA364,$BZ$1,сентябрь!AA364,$BZ$1,октябрь!AA364,$BZ$1,ноябрь!AA364,$BZ$1,декабрь!AA364)</f>
        <v xml:space="preserve">           </v>
      </c>
      <c r="AE364" s="36">
        <f>январь!AB364+февраль!AB364+март!AB364+апрель!AB364+май!AB364+июнь!AB364+июль!AB364+август!AB364+сентябрь!AB364+октябрь!AB364+ноябрь!AB364+декабрь!AB364</f>
        <v>0</v>
      </c>
      <c r="AF364" s="36">
        <f>январь!AC364+февраль!AC364+март!AC364+апрель!AC364+май!AC364+июнь!AC364+июль!AC364+август!AC364+сентябрь!AC364+октябрь!AC364+ноябрь!AC364+декабрь!AC364</f>
        <v>0</v>
      </c>
      <c r="AG364" s="36">
        <f>январь!AD364+февраль!AD364+март!AD364+апрель!AD364+май!AD364+июнь!AD364+июль!AD364+август!AD364+сентябрь!AD364+октябрь!AD364+ноябрь!AD364+декабрь!AD364</f>
        <v>0</v>
      </c>
      <c r="AH364" s="36">
        <f>январь!AE364+февраль!AE364+март!AE364+апрель!AE364+май!AE364+июнь!AE364+июль!AE364+август!AE364+сентябрь!AE364+октябрь!AE364+ноябрь!AE364+декабрь!AE364</f>
        <v>0</v>
      </c>
      <c r="AI364" s="36">
        <f>январь!AF364+февраль!AF364+март!AF364+апрель!AF364+май!AF364+июнь!AF364+июль!AF364+август!AF364+сентябрь!AF364+октябрь!AF364+ноябрь!AF364+декабрь!AF364</f>
        <v>0</v>
      </c>
      <c r="AJ364" s="36">
        <f>январь!AG364+февраль!AG364+март!AG364+апрель!AG364+май!AG364+июнь!AG364+июль!AG364+август!AG364+сентябрь!AG364+октябрь!AG364+ноябрь!AG364+декабрь!AG364</f>
        <v>0</v>
      </c>
      <c r="AK364" s="29">
        <f>январь!AH364+февраль!AH364+март!AH364+апрель!AH364+май!AH364+июнь!AH364+июль!AH364+август!AH364+сентябрь!AH364+октябрь!AH364+ноябрь!AH364+декабрь!AH364</f>
        <v>0</v>
      </c>
      <c r="AL364" s="36">
        <f>январь!AI364+февраль!AI364+март!AI364+апрель!AI364+май!AI364+июнь!AI364+июль!AI364+август!AI364+сентябрь!AI364+октябрь!AI364+ноябрь!AI364+декабрь!AI364</f>
        <v>0</v>
      </c>
      <c r="AM364" s="29">
        <f>январь!AJ364+февраль!AJ364+март!AJ364+апрель!AJ364+май!AJ364+июнь!AJ364+июль!AJ364+август!AJ364+сентябрь!AJ364+октябрь!AJ364+ноябрь!AJ364+декабрь!AJ364</f>
        <v>0</v>
      </c>
      <c r="AN364" s="36">
        <f>январь!AK364+февраль!AK364+март!AK364+апрель!AK364+май!AK364+июнь!AK364+июль!AK364+август!AK364+сентябрь!AK364+октябрь!AK364+ноябрь!AK364+декабрь!AK364</f>
        <v>0</v>
      </c>
      <c r="AO364" s="36">
        <f>январь!AL364+февраль!AL364+март!AL364+апрель!AL364+май!AL364+июнь!AL364+июль!AL364+август!AL364+сентябрь!AL364+октябрь!AL364+ноябрь!AL364+декабрь!AL364</f>
        <v>0</v>
      </c>
      <c r="AP364" s="36">
        <f>январь!AM364+февраль!AM364+март!AM364+апрель!AM364+май!AM364+июнь!AM364+июль!AM364+август!AM364+сентябрь!AM364+октябрь!AM364+ноябрь!AM364+декабрь!AM364</f>
        <v>0</v>
      </c>
      <c r="AQ364" s="29">
        <f>январь!AN364+февраль!AN364+март!AN364+апрель!AN364+май!AN364+июнь!AN364+июль!AN364+август!AN364+сентябрь!AN364+октябрь!AN364+ноябрь!AN364+декабрь!AN364</f>
        <v>0</v>
      </c>
      <c r="AR364" s="36">
        <f>январь!AO364+февраль!AO364+март!AO364+апрель!AO364+май!AO364+июнь!AO364+июль!AO364+август!AO364+сентябрь!AO364+октябрь!AO364+ноябрь!AO364+декабрь!AO364</f>
        <v>0</v>
      </c>
      <c r="AS364" s="29">
        <f>январь!AP364+февраль!AP364+март!AP364+апрель!AP364+май!AP364+июнь!AP364+июль!AP364+август!AP364+сентябрь!AP364+октябрь!AP364+ноябрь!AP364+декабрь!AP364</f>
        <v>0</v>
      </c>
      <c r="AT364" s="36">
        <f>январь!AQ364+февраль!AQ364+март!AQ364+апрель!AQ364+май!AQ364+июнь!AQ364+июль!AQ364+август!AQ364+сентябрь!AQ364+октябрь!AQ364+ноябрь!AQ364+декабрь!AQ364</f>
        <v>0</v>
      </c>
      <c r="AU364" s="29">
        <f>январь!AR364+февраль!AR364+март!AR364+апрель!AR364+май!AR364+июнь!AR364+июль!AR364+август!AR364+сентябрь!AR364+октябрь!AR364+ноябрь!AR364+декабрь!AR364</f>
        <v>0</v>
      </c>
      <c r="AV364" s="36">
        <f>январь!AS364+февраль!AS364+март!AS364+апрель!AS364+май!AS364+июнь!AS364+июль!AS364+август!AS364+сентябрь!AS364+октябрь!AS364+ноябрь!AS364+декабрь!AS364</f>
        <v>0</v>
      </c>
      <c r="AW364" s="36">
        <f>январь!AT364+февраль!AT364+март!AT364+апрель!AT364+май!AT364+июнь!AT364+июль!AT364+август!AT364+сентябрь!AT364+октябрь!AT364+ноябрь!AT364+декабрь!AT364</f>
        <v>0</v>
      </c>
      <c r="AX364" s="36">
        <f>январь!AU364+февраль!AU364+март!AU364+апрель!AU364+май!AU364+июнь!AU364+июль!AU364+август!AU364+сентябрь!AU364+октябрь!AU364+ноябрь!AU364+декабрь!AU364</f>
        <v>0</v>
      </c>
      <c r="AY364" s="29">
        <f>январь!AV364+февраль!AV364+март!AV364+апрель!AV364+май!AV364+июнь!AV364+июль!AV364+август!AV364+сентябрь!AV364+октябрь!AV364+ноябрь!AV364+декабрь!AV364</f>
        <v>0</v>
      </c>
      <c r="AZ364" s="36">
        <f>январь!AW364+февраль!AW364+март!AW364+апрель!AW364+май!AW364+июнь!AW364+июль!AW364+август!AW364+сентябрь!AW364+октябрь!AW364+ноябрь!AW364+декабрь!AW364</f>
        <v>0</v>
      </c>
      <c r="BA364" s="36">
        <f>январь!AX364+февраль!AX364+март!AX364+апрель!AX364+май!AX364+июнь!AX364+июль!AX364+август!AX364+сентябрь!AX364+октябрь!AX364+ноябрь!AX364+декабрь!AX364</f>
        <v>0</v>
      </c>
      <c r="BB364" s="36">
        <f>январь!AY364+февраль!AY364+март!AY364+апрель!AY364+май!AY364+июнь!AY364+июль!AY364+август!AY364+сентябрь!AY364+октябрь!AY364+ноябрь!AY364+декабрь!AY364</f>
        <v>0</v>
      </c>
      <c r="BC364" s="29">
        <f>январь!AZ364+февраль!AZ364+март!AZ364+апрель!AZ364+май!AZ364+июнь!AZ364+июль!AZ364+август!AZ364+сентябрь!AZ364+октябрь!AZ364+ноябрь!AZ364+декабрь!AZ364</f>
        <v>0</v>
      </c>
      <c r="BD364" s="36">
        <f>январь!BA364+февраль!BA364+март!BA364+апрель!BA364+май!BA364+июнь!BA364+июль!BA364+август!BA364+сентябрь!BA364+октябрь!BA364+ноябрь!BA364+декабрь!BA364</f>
        <v>0</v>
      </c>
      <c r="BE364" s="36">
        <f>январь!BB364+февраль!BB364+март!BB364+апрель!BB364+май!BB364+июнь!BB364+июль!BB364+август!BB364+сентябрь!BB364+октябрь!BB364+ноябрь!BB364+декабрь!BB364</f>
        <v>0</v>
      </c>
      <c r="BF364" s="36">
        <f>январь!BC364+февраль!BC364+март!BC364+апрель!BC364+май!BC364+июнь!BC364+июль!BC364+август!BC364+сентябрь!BC364+октябрь!BC364+ноябрь!BC364+декабрь!BC364</f>
        <v>0</v>
      </c>
      <c r="BG364" s="36">
        <f>январь!BD364+февраль!BD364+март!BD364+апрель!BD364+май!BD364+июнь!BD364+июль!BD364+август!BD364+сентябрь!BD364+октябрь!BD364+ноябрь!BD364+декабрь!BD364</f>
        <v>0</v>
      </c>
      <c r="BH364" s="36">
        <f>январь!BE364+февраль!BE364+март!BE364+апрель!BE364+май!BE364+июнь!BE364+июль!BE364+август!BE364+сентябрь!BE364+октябрь!BE364+ноябрь!BE364+декабрь!BE364</f>
        <v>0</v>
      </c>
      <c r="BI364" s="36">
        <f>январь!BF364+февраль!BF364+март!BF364+апрель!BF364+май!BF364+июнь!BF364+июль!BF364+август!BF364+сентябрь!BF364+октябрь!BF364+ноябрь!BF364+декабрь!BF364</f>
        <v>0</v>
      </c>
      <c r="BJ364" s="36">
        <f>январь!BG364+февраль!BG364+март!BG364+апрель!BG364+май!BG364+июнь!BG364+июль!BG364+август!BG364+сентябрь!BG364+октябрь!BG364+ноябрь!BG364+декабрь!BG364</f>
        <v>0</v>
      </c>
      <c r="BK364" s="36">
        <f>январь!BH364+февраль!BH364+март!BH364+апрель!BH364+май!BH364+июнь!BH364+июль!BH364+август!BH364+сентябрь!BH364+октябрь!BH364+ноябрь!BH364+декабрь!BH364</f>
        <v>0</v>
      </c>
      <c r="BL364" s="36">
        <f>январь!BI364+февраль!BI364+март!BI364+апрель!BI364+май!BI364+июнь!BI364+июль!BI364+август!BI364+сентябрь!BI364+октябрь!BI364+ноябрь!BI364+декабрь!BI364</f>
        <v>0</v>
      </c>
      <c r="BM364" s="29">
        <f>январь!BJ364+февраль!BJ364+март!BJ364+апрель!BJ364+май!BJ364+июнь!BJ364+июль!BJ364+август!BJ364+сентябрь!BJ364+октябрь!BJ364+ноябрь!BJ364+декабрь!BJ364</f>
        <v>0</v>
      </c>
      <c r="BN364" s="36">
        <f>январь!BK364+февраль!BK364+март!BK364+апрель!BK364+май!BK364+июнь!BK364+июль!BK364+август!BK364+сентябрь!BK364+октябрь!BK364+ноябрь!BK364+декабрь!BK364</f>
        <v>0</v>
      </c>
      <c r="BO364" s="29">
        <f>январь!BL364+февраль!BL364+март!BL364+апрель!BL364+май!BL364+июнь!BL364+июль!BL364+август!BL364+сентябрь!BL364+октябрь!BL364+ноябрь!BL364+декабрь!BL364</f>
        <v>0</v>
      </c>
      <c r="BP364" s="36">
        <f>январь!BM364+февраль!BM364+март!BM364+апрель!BM364+май!BM364+июнь!BM364+июль!BM364+август!BM364+сентябрь!BM364+октябрь!BM364+ноябрь!BM364+декабрь!BM364</f>
        <v>0</v>
      </c>
      <c r="BQ364" s="36">
        <f>январь!BN364+февраль!BN364+март!BN364+апрель!BN364+май!BN364+июнь!BN364+июль!BN364+август!BN364+сентябрь!BN364+октябрь!BN364+ноябрь!BN364+декабрь!BN364</f>
        <v>0</v>
      </c>
      <c r="BR364" s="36">
        <f>январь!BO364+февраль!BO364+март!BO364+апрель!BO364+май!BO364+июнь!BO364+июль!BO364+август!BO364+сентябрь!BO364+октябрь!BO364+ноябрь!BO364+декабрь!BO364</f>
        <v>0</v>
      </c>
      <c r="BS364" s="29">
        <f>январь!BP364+февраль!BP364+март!BP364+апрель!BP364+май!BP364+июнь!BP364+июль!BP364+август!BP364+сентябрь!BP364+октябрь!BP364+ноябрь!BP364+декабрь!BP364</f>
        <v>0</v>
      </c>
      <c r="BT364" s="36">
        <f>январь!BQ364+февраль!BQ364+март!BQ364+апрель!BQ364+май!BQ364+июнь!BQ364+июль!BQ364+август!BQ364+сентябрь!BQ364+октябрь!BQ364+ноябрь!BQ364+декабрь!BQ364</f>
        <v>0</v>
      </c>
      <c r="BU364" s="29">
        <f>январь!BR364+февраль!BR364+март!BR364+апрель!BR364+май!BR364+июнь!BR364+июль!BR364+август!BR364+сентябрь!BR364+октябрь!BR364+ноябрь!BR364+декабрь!BR364</f>
        <v>0</v>
      </c>
      <c r="BV364" s="36">
        <f>январь!BS364+февраль!BS364+март!BS364+апрель!BS364+май!BS364+июнь!BS364+июль!BS364+август!BS364+сентябрь!BS364+октябрь!BS364+ноябрь!BS364+декабрь!BS364</f>
        <v>0</v>
      </c>
      <c r="BW364" s="36">
        <f>январь!BT364+февраль!BT364+март!BT364+апрель!BT364+май!BT364+июнь!BT364+июль!BT364+август!BT364+сентябрь!BT364+октябрь!BT364+ноябрь!BT364+декабрь!BT364</f>
        <v>0</v>
      </c>
      <c r="BX364" s="36">
        <f>январь!BU364+февраль!BU364+март!BU364+апрель!BU364+май!BU364+июнь!BU364+июль!BU364+август!BU364+сентябрь!BU364+октябрь!BU364+ноябрь!BU364+декабрь!BU364</f>
        <v>0</v>
      </c>
      <c r="BY364" s="36">
        <f>январь!BV364+февраль!BV364+март!BV364+апрель!BV364+май!BV364+июнь!BV364+июль!BV364+август!BV364+сентябрь!BV364+октябрь!BV364+ноябрь!BV364+декабрь!BV364</f>
        <v>0</v>
      </c>
      <c r="BZ364" s="77">
        <v>0</v>
      </c>
    </row>
    <row r="365" spans="1:78" x14ac:dyDescent="0.25">
      <c r="A365" s="16">
        <v>363</v>
      </c>
      <c r="B365" s="16">
        <v>3</v>
      </c>
      <c r="C365" s="37" t="s">
        <v>811</v>
      </c>
      <c r="D365" s="51">
        <v>26.032560386473428</v>
      </c>
      <c r="E365" s="25">
        <v>-69.635999999999996</v>
      </c>
      <c r="F365" s="26">
        <f t="shared" si="15"/>
        <v>-43.603439613526568</v>
      </c>
      <c r="G365" s="26">
        <f t="shared" si="16"/>
        <v>26.032560386473428</v>
      </c>
      <c r="H365" s="26">
        <f t="shared" si="17"/>
        <v>0</v>
      </c>
      <c r="I365" s="36">
        <f>январь!F365+февраль!F365+март!F365+апрель!F365+май!F365+июнь!F365+июль!F365+август!F365+сентябрь!F365+октябрь!F365+ноябрь!F365+декабрь!F365</f>
        <v>0</v>
      </c>
      <c r="J365" s="36">
        <f>январь!G365+февраль!G365+март!G365+апрель!G365+май!G365+июнь!G365+июль!G365+август!G365+сентябрь!G365+октябрь!G365+ноябрь!G365+декабрь!G365</f>
        <v>0</v>
      </c>
      <c r="K365" s="36">
        <f>январь!H365+февраль!H365+март!H365+апрель!H365+май!H365+июнь!H365+июль!H365+август!H365+сентябрь!H365+октябрь!H365+ноябрь!H365+декабрь!H365</f>
        <v>0</v>
      </c>
      <c r="L365" s="27">
        <f>январь!I365+февраль!I365+март!I365+апрель!I365+май!I365+июнь!I365+июль!I365+август!I365+сентябрь!I365+октябрь!I365+ноябрь!I365+декабрь!I365</f>
        <v>0</v>
      </c>
      <c r="M365" s="36">
        <f>январь!J365+февраль!J365+март!J365+апрель!J365+май!J365+июнь!J365+июль!J365+август!J365+сентябрь!J365+октябрь!J365+ноябрь!J365+декабрь!J365</f>
        <v>0</v>
      </c>
      <c r="N365" s="36">
        <f>январь!K365+февраль!K365+март!K365+апрель!K365+май!K365+июнь!K365+июль!K365+август!K365+сентябрь!K365+октябрь!K365+ноябрь!K365+декабрь!K365</f>
        <v>0</v>
      </c>
      <c r="O365" s="36">
        <f>январь!L365+февраль!L365+март!L365+апрель!L365+май!L365+июнь!L365+июль!L365+август!L365+сентябрь!L365+октябрь!L365+ноябрь!L365+декабрь!L365</f>
        <v>0</v>
      </c>
      <c r="P365" s="36">
        <f>январь!M365+февраль!M365+март!M365+апрель!M365+май!M365+июнь!M365+июль!M365+август!M365+сентябрь!M365+октябрь!M365+ноябрь!M365+декабрь!M365</f>
        <v>0</v>
      </c>
      <c r="Q365" s="36">
        <f>январь!N365+февраль!N365+март!N365+апрель!N365+май!N365+июнь!N365+июль!N365+август!N365+сентябрь!N365+октябрь!N365+ноябрь!N365+декабрь!N365</f>
        <v>0</v>
      </c>
      <c r="R365" s="29">
        <f>январь!O365+февраль!O365+март!O365+апрель!O365+май!O365+июнь!O365+июль!O365+август!O365+сентябрь!O365+октябрь!O365+ноябрь!O365+декабрь!O365</f>
        <v>0</v>
      </c>
      <c r="S365" s="36">
        <f>январь!P365+февраль!P365+март!P365+апрель!P365+май!P365+июнь!P365+июль!P365+август!P365+сентябрь!P365+октябрь!P365+ноябрь!P365+декабрь!P365</f>
        <v>0</v>
      </c>
      <c r="T365" s="29">
        <f>январь!Q365+февраль!Q365+март!Q365+апрель!Q365+май!Q365+июнь!Q365+июль!Q365+август!Q365+сентябрь!Q365+октябрь!Q365+ноябрь!Q365+декабрь!Q365</f>
        <v>0</v>
      </c>
      <c r="U365" s="36">
        <f>январь!R365+февраль!R365+март!R365+апрель!R365+май!R365+июнь!R365+июль!R365+август!R365+сентябрь!R365+октябрь!R365+ноябрь!R365+декабрь!R365</f>
        <v>0</v>
      </c>
      <c r="V365" s="36">
        <f>январь!S365+февраль!S365+март!S365+апрель!S365+май!S365+июнь!S365+июль!S365+август!S365+сентябрь!S365+октябрь!S365+ноябрь!S365+декабрь!S365</f>
        <v>0</v>
      </c>
      <c r="W365" s="36">
        <f>январь!T365+февраль!T365+март!T365+апрель!T365+май!T365+июнь!T365+июль!T365+август!T365+сентябрь!T365+октябрь!T365+ноябрь!T365+декабрь!T365</f>
        <v>0</v>
      </c>
      <c r="X365" s="36">
        <f>январь!U365+февраль!U365+март!U365+апрель!U365+май!U365+июнь!U365+июль!U365+август!U365+сентябрь!U365+октябрь!U365+ноябрь!U365+декабрь!U365</f>
        <v>0</v>
      </c>
      <c r="Y365" s="36">
        <f>январь!V365+февраль!V365+март!V365+апрель!V365+май!V365+июнь!V365+июль!V365+август!V365+сентябрь!V365+октябрь!V365+ноябрь!V365+декабрь!V365</f>
        <v>0</v>
      </c>
      <c r="Z365" s="36">
        <f>январь!W365+февраль!W365+март!W365+апрель!W365+май!W365+июнь!W365+июль!W365+август!W365+сентябрь!W365+октябрь!W365+ноябрь!W365+декабрь!W365</f>
        <v>0</v>
      </c>
      <c r="AA365" s="36">
        <f>январь!X365+февраль!X365+март!X365+апрель!X365+май!X365+июнь!X365+июль!X365+август!X365+сентябрь!X365+октябрь!X365+ноябрь!X365+декабрь!X365</f>
        <v>0</v>
      </c>
      <c r="AB365" s="29">
        <f>январь!Y365+февраль!Y365+март!Y365+апрель!Y365+май!Y365+июнь!Y365+июль!Y365+август!Y365+сентябрь!Y365+октябрь!Y365+ноябрь!Y365+декабрь!Y365</f>
        <v>0</v>
      </c>
      <c r="AC365" s="36">
        <f>январь!Z365+февраль!Z365+март!Z365+апрель!Z365+май!Z365+июнь!Z365+июль!Z365+август!Z365+сентябрь!Z365+октябрь!Z365+ноябрь!Z365+декабрь!Z365</f>
        <v>0</v>
      </c>
      <c r="AD365" s="66" t="str">
        <f>CONCATENATE(январь!AA365,$BZ$1,февраль!AA365,$BZ$1,март!AA365,$BZ$1,апрель!AA365,$BZ$1,май!AA365,$BZ$1,июнь!AA365,$BZ$1,июль!AA365,$BZ$1,август!AA365,$BZ$1,сентябрь!AA365,$BZ$1,октябрь!AA365,$BZ$1,ноябрь!AA365,$BZ$1,декабрь!AA365)</f>
        <v xml:space="preserve">           </v>
      </c>
      <c r="AE365" s="36">
        <f>январь!AB365+февраль!AB365+март!AB365+апрель!AB365+май!AB365+июнь!AB365+июль!AB365+август!AB365+сентябрь!AB365+октябрь!AB365+ноябрь!AB365+декабрь!AB365</f>
        <v>0</v>
      </c>
      <c r="AF365" s="36">
        <f>январь!AC365+февраль!AC365+март!AC365+апрель!AC365+май!AC365+июнь!AC365+июль!AC365+август!AC365+сентябрь!AC365+октябрь!AC365+ноябрь!AC365+декабрь!AC365</f>
        <v>0</v>
      </c>
      <c r="AG365" s="36">
        <f>январь!AD365+февраль!AD365+март!AD365+апрель!AD365+май!AD365+июнь!AD365+июль!AD365+август!AD365+сентябрь!AD365+октябрь!AD365+ноябрь!AD365+декабрь!AD365</f>
        <v>0</v>
      </c>
      <c r="AH365" s="36">
        <f>январь!AE365+февраль!AE365+март!AE365+апрель!AE365+май!AE365+июнь!AE365+июль!AE365+август!AE365+сентябрь!AE365+октябрь!AE365+ноябрь!AE365+декабрь!AE365</f>
        <v>0</v>
      </c>
      <c r="AI365" s="36">
        <f>январь!AF365+февраль!AF365+март!AF365+апрель!AF365+май!AF365+июнь!AF365+июль!AF365+август!AF365+сентябрь!AF365+октябрь!AF365+ноябрь!AF365+декабрь!AF365</f>
        <v>0</v>
      </c>
      <c r="AJ365" s="36">
        <f>январь!AG365+февраль!AG365+март!AG365+апрель!AG365+май!AG365+июнь!AG365+июль!AG365+август!AG365+сентябрь!AG365+октябрь!AG365+ноябрь!AG365+декабрь!AG365</f>
        <v>0</v>
      </c>
      <c r="AK365" s="29">
        <f>январь!AH365+февраль!AH365+март!AH365+апрель!AH365+май!AH365+июнь!AH365+июль!AH365+август!AH365+сентябрь!AH365+октябрь!AH365+ноябрь!AH365+декабрь!AH365</f>
        <v>0</v>
      </c>
      <c r="AL365" s="36">
        <f>январь!AI365+февраль!AI365+март!AI365+апрель!AI365+май!AI365+июнь!AI365+июль!AI365+август!AI365+сентябрь!AI365+октябрь!AI365+ноябрь!AI365+декабрь!AI365</f>
        <v>0</v>
      </c>
      <c r="AM365" s="29">
        <f>январь!AJ365+февраль!AJ365+март!AJ365+апрель!AJ365+май!AJ365+июнь!AJ365+июль!AJ365+август!AJ365+сентябрь!AJ365+октябрь!AJ365+ноябрь!AJ365+декабрь!AJ365</f>
        <v>0</v>
      </c>
      <c r="AN365" s="36">
        <f>январь!AK365+февраль!AK365+март!AK365+апрель!AK365+май!AK365+июнь!AK365+июль!AK365+август!AK365+сентябрь!AK365+октябрь!AK365+ноябрь!AK365+декабрь!AK365</f>
        <v>0</v>
      </c>
      <c r="AO365" s="36">
        <f>январь!AL365+февраль!AL365+март!AL365+апрель!AL365+май!AL365+июнь!AL365+июль!AL365+август!AL365+сентябрь!AL365+октябрь!AL365+ноябрь!AL365+декабрь!AL365</f>
        <v>0</v>
      </c>
      <c r="AP365" s="36">
        <f>январь!AM365+февраль!AM365+март!AM365+апрель!AM365+май!AM365+июнь!AM365+июль!AM365+август!AM365+сентябрь!AM365+октябрь!AM365+ноябрь!AM365+декабрь!AM365</f>
        <v>0</v>
      </c>
      <c r="AQ365" s="29">
        <f>январь!AN365+февраль!AN365+март!AN365+апрель!AN365+май!AN365+июнь!AN365+июль!AN365+август!AN365+сентябрь!AN365+октябрь!AN365+ноябрь!AN365+декабрь!AN365</f>
        <v>0</v>
      </c>
      <c r="AR365" s="36">
        <f>январь!AO365+февраль!AO365+март!AO365+апрель!AO365+май!AO365+июнь!AO365+июль!AO365+август!AO365+сентябрь!AO365+октябрь!AO365+ноябрь!AO365+декабрь!AO365</f>
        <v>0</v>
      </c>
      <c r="AS365" s="29">
        <f>январь!AP365+февраль!AP365+март!AP365+апрель!AP365+май!AP365+июнь!AP365+июль!AP365+август!AP365+сентябрь!AP365+октябрь!AP365+ноябрь!AP365+декабрь!AP365</f>
        <v>0</v>
      </c>
      <c r="AT365" s="36">
        <f>январь!AQ365+февраль!AQ365+март!AQ365+апрель!AQ365+май!AQ365+июнь!AQ365+июль!AQ365+август!AQ365+сентябрь!AQ365+октябрь!AQ365+ноябрь!AQ365+декабрь!AQ365</f>
        <v>0</v>
      </c>
      <c r="AU365" s="29">
        <f>январь!AR365+февраль!AR365+март!AR365+апрель!AR365+май!AR365+июнь!AR365+июль!AR365+август!AR365+сентябрь!AR365+октябрь!AR365+ноябрь!AR365+декабрь!AR365</f>
        <v>0</v>
      </c>
      <c r="AV365" s="36">
        <f>январь!AS365+февраль!AS365+март!AS365+апрель!AS365+май!AS365+июнь!AS365+июль!AS365+август!AS365+сентябрь!AS365+октябрь!AS365+ноябрь!AS365+декабрь!AS365</f>
        <v>0</v>
      </c>
      <c r="AW365" s="36">
        <f>январь!AT365+февраль!AT365+март!AT365+апрель!AT365+май!AT365+июнь!AT365+июль!AT365+август!AT365+сентябрь!AT365+октябрь!AT365+ноябрь!AT365+декабрь!AT365</f>
        <v>0</v>
      </c>
      <c r="AX365" s="36">
        <f>январь!AU365+февраль!AU365+март!AU365+апрель!AU365+май!AU365+июнь!AU365+июль!AU365+август!AU365+сентябрь!AU365+октябрь!AU365+ноябрь!AU365+декабрь!AU365</f>
        <v>0</v>
      </c>
      <c r="AY365" s="29">
        <f>январь!AV365+февраль!AV365+март!AV365+апрель!AV365+май!AV365+июнь!AV365+июль!AV365+август!AV365+сентябрь!AV365+октябрь!AV365+ноябрь!AV365+декабрь!AV365</f>
        <v>0</v>
      </c>
      <c r="AZ365" s="36">
        <f>январь!AW365+февраль!AW365+март!AW365+апрель!AW365+май!AW365+июнь!AW365+июль!AW365+август!AW365+сентябрь!AW365+октябрь!AW365+ноябрь!AW365+декабрь!AW365</f>
        <v>0</v>
      </c>
      <c r="BA365" s="36">
        <f>январь!AX365+февраль!AX365+март!AX365+апрель!AX365+май!AX365+июнь!AX365+июль!AX365+август!AX365+сентябрь!AX365+октябрь!AX365+ноябрь!AX365+декабрь!AX365</f>
        <v>0</v>
      </c>
      <c r="BB365" s="36">
        <f>январь!AY365+февраль!AY365+март!AY365+апрель!AY365+май!AY365+июнь!AY365+июль!AY365+август!AY365+сентябрь!AY365+октябрь!AY365+ноябрь!AY365+декабрь!AY365</f>
        <v>0</v>
      </c>
      <c r="BC365" s="29">
        <f>январь!AZ365+февраль!AZ365+март!AZ365+апрель!AZ365+май!AZ365+июнь!AZ365+июль!AZ365+август!AZ365+сентябрь!AZ365+октябрь!AZ365+ноябрь!AZ365+декабрь!AZ365</f>
        <v>0</v>
      </c>
      <c r="BD365" s="36">
        <f>январь!BA365+февраль!BA365+март!BA365+апрель!BA365+май!BA365+июнь!BA365+июль!BA365+август!BA365+сентябрь!BA365+октябрь!BA365+ноябрь!BA365+декабрь!BA365</f>
        <v>0</v>
      </c>
      <c r="BE365" s="36">
        <f>январь!BB365+февраль!BB365+март!BB365+апрель!BB365+май!BB365+июнь!BB365+июль!BB365+август!BB365+сентябрь!BB365+октябрь!BB365+ноябрь!BB365+декабрь!BB365</f>
        <v>0</v>
      </c>
      <c r="BF365" s="36">
        <f>январь!BC365+февраль!BC365+март!BC365+апрель!BC365+май!BC365+июнь!BC365+июль!BC365+август!BC365+сентябрь!BC365+октябрь!BC365+ноябрь!BC365+декабрь!BC365</f>
        <v>0</v>
      </c>
      <c r="BG365" s="36">
        <f>январь!BD365+февраль!BD365+март!BD365+апрель!BD365+май!BD365+июнь!BD365+июль!BD365+август!BD365+сентябрь!BD365+октябрь!BD365+ноябрь!BD365+декабрь!BD365</f>
        <v>0</v>
      </c>
      <c r="BH365" s="36">
        <f>январь!BE365+февраль!BE365+март!BE365+апрель!BE365+май!BE365+июнь!BE365+июль!BE365+август!BE365+сентябрь!BE365+октябрь!BE365+ноябрь!BE365+декабрь!BE365</f>
        <v>0</v>
      </c>
      <c r="BI365" s="36">
        <f>январь!BF365+февраль!BF365+март!BF365+апрель!BF365+май!BF365+июнь!BF365+июль!BF365+август!BF365+сентябрь!BF365+октябрь!BF365+ноябрь!BF365+декабрь!BF365</f>
        <v>0</v>
      </c>
      <c r="BJ365" s="36">
        <f>январь!BG365+февраль!BG365+март!BG365+апрель!BG365+май!BG365+июнь!BG365+июль!BG365+август!BG365+сентябрь!BG365+октябрь!BG365+ноябрь!BG365+декабрь!BG365</f>
        <v>0</v>
      </c>
      <c r="BK365" s="36">
        <f>январь!BH365+февраль!BH365+март!BH365+апрель!BH365+май!BH365+июнь!BH365+июль!BH365+август!BH365+сентябрь!BH365+октябрь!BH365+ноябрь!BH365+декабрь!BH365</f>
        <v>0</v>
      </c>
      <c r="BL365" s="36">
        <f>январь!BI365+февраль!BI365+март!BI365+апрель!BI365+май!BI365+июнь!BI365+июль!BI365+август!BI365+сентябрь!BI365+октябрь!BI365+ноябрь!BI365+декабрь!BI365</f>
        <v>0</v>
      </c>
      <c r="BM365" s="29">
        <f>январь!BJ365+февраль!BJ365+март!BJ365+апрель!BJ365+май!BJ365+июнь!BJ365+июль!BJ365+август!BJ365+сентябрь!BJ365+октябрь!BJ365+ноябрь!BJ365+декабрь!BJ365</f>
        <v>0</v>
      </c>
      <c r="BN365" s="36">
        <f>январь!BK365+февраль!BK365+март!BK365+апрель!BK365+май!BK365+июнь!BK365+июль!BK365+август!BK365+сентябрь!BK365+октябрь!BK365+ноябрь!BK365+декабрь!BK365</f>
        <v>0</v>
      </c>
      <c r="BO365" s="29">
        <f>январь!BL365+февраль!BL365+март!BL365+апрель!BL365+май!BL365+июнь!BL365+июль!BL365+август!BL365+сентябрь!BL365+октябрь!BL365+ноябрь!BL365+декабрь!BL365</f>
        <v>0</v>
      </c>
      <c r="BP365" s="36">
        <f>январь!BM365+февраль!BM365+март!BM365+апрель!BM365+май!BM365+июнь!BM365+июль!BM365+август!BM365+сентябрь!BM365+октябрь!BM365+ноябрь!BM365+декабрь!BM365</f>
        <v>0</v>
      </c>
      <c r="BQ365" s="36">
        <f>январь!BN365+февраль!BN365+март!BN365+апрель!BN365+май!BN365+июнь!BN365+июль!BN365+август!BN365+сентябрь!BN365+октябрь!BN365+ноябрь!BN365+декабрь!BN365</f>
        <v>0</v>
      </c>
      <c r="BR365" s="36">
        <f>январь!BO365+февраль!BO365+март!BO365+апрель!BO365+май!BO365+июнь!BO365+июль!BO365+август!BO365+сентябрь!BO365+октябрь!BO365+ноябрь!BO365+декабрь!BO365</f>
        <v>0</v>
      </c>
      <c r="BS365" s="29">
        <f>январь!BP365+февраль!BP365+март!BP365+апрель!BP365+май!BP365+июнь!BP365+июль!BP365+август!BP365+сентябрь!BP365+октябрь!BP365+ноябрь!BP365+декабрь!BP365</f>
        <v>0</v>
      </c>
      <c r="BT365" s="36">
        <f>январь!BQ365+февраль!BQ365+март!BQ365+апрель!BQ365+май!BQ365+июнь!BQ365+июль!BQ365+август!BQ365+сентябрь!BQ365+октябрь!BQ365+ноябрь!BQ365+декабрь!BQ365</f>
        <v>0</v>
      </c>
      <c r="BU365" s="29">
        <f>январь!BR365+февраль!BR365+март!BR365+апрель!BR365+май!BR365+июнь!BR365+июль!BR365+август!BR365+сентябрь!BR365+октябрь!BR365+ноябрь!BR365+декабрь!BR365</f>
        <v>0</v>
      </c>
      <c r="BV365" s="36">
        <f>январь!BS365+февраль!BS365+март!BS365+апрель!BS365+май!BS365+июнь!BS365+июль!BS365+август!BS365+сентябрь!BS365+октябрь!BS365+ноябрь!BS365+декабрь!BS365</f>
        <v>0</v>
      </c>
      <c r="BW365" s="36">
        <f>январь!BT365+февраль!BT365+март!BT365+апрель!BT365+май!BT365+июнь!BT365+июль!BT365+август!BT365+сентябрь!BT365+октябрь!BT365+ноябрь!BT365+декабрь!BT365</f>
        <v>0</v>
      </c>
      <c r="BX365" s="36">
        <f>январь!BU365+февраль!BU365+март!BU365+апрель!BU365+май!BU365+июнь!BU365+июль!BU365+август!BU365+сентябрь!BU365+октябрь!BU365+ноябрь!BU365+декабрь!BU365</f>
        <v>0</v>
      </c>
      <c r="BY365" s="36">
        <f>январь!BV365+февраль!BV365+март!BV365+апрель!BV365+май!BV365+июнь!BV365+июль!BV365+август!BV365+сентябрь!BV365+октябрь!BV365+ноябрь!BV365+декабрь!BV365</f>
        <v>0</v>
      </c>
      <c r="BZ365" s="77">
        <v>1</v>
      </c>
    </row>
    <row r="366" spans="1:78" x14ac:dyDescent="0.25">
      <c r="A366" s="16">
        <v>364</v>
      </c>
      <c r="B366" s="16">
        <v>3</v>
      </c>
      <c r="C366" s="37" t="s">
        <v>812</v>
      </c>
      <c r="D366" s="51">
        <v>54.526032966183571</v>
      </c>
      <c r="E366" s="25">
        <v>123.22429</v>
      </c>
      <c r="F366" s="26">
        <f t="shared" si="15"/>
        <v>174.58232296618357</v>
      </c>
      <c r="G366" s="26">
        <f t="shared" si="16"/>
        <v>51.358032966183572</v>
      </c>
      <c r="H366" s="26">
        <f t="shared" si="17"/>
        <v>3.1680000000000001</v>
      </c>
      <c r="I366" s="36">
        <f>январь!F366+февраль!F366+март!F366+апрель!F366+май!F366+июнь!F366+июль!F366+август!F366+сентябрь!F366+октябрь!F366+ноябрь!F366+декабрь!F366</f>
        <v>0</v>
      </c>
      <c r="J366" s="36">
        <f>январь!G366+февраль!G366+март!G366+апрель!G366+май!G366+июнь!G366+июль!G366+август!G366+сентябрь!G366+октябрь!G366+ноябрь!G366+декабрь!G366</f>
        <v>0</v>
      </c>
      <c r="K366" s="36">
        <f>январь!H366+февраль!H366+март!H366+апрель!H366+май!H366+июнь!H366+июль!H366+август!H366+сентябрь!H366+октябрь!H366+ноябрь!H366+декабрь!H366</f>
        <v>0</v>
      </c>
      <c r="L366" s="27">
        <f>январь!I366+февраль!I366+март!I366+апрель!I366+май!I366+июнь!I366+июль!I366+август!I366+сентябрь!I366+октябрь!I366+ноябрь!I366+декабрь!I366</f>
        <v>0</v>
      </c>
      <c r="M366" s="36">
        <f>январь!J366+февраль!J366+март!J366+апрель!J366+май!J366+июнь!J366+июль!J366+август!J366+сентябрь!J366+октябрь!J366+ноябрь!J366+декабрь!J366</f>
        <v>0</v>
      </c>
      <c r="N366" s="36">
        <f>январь!K366+февраль!K366+март!K366+апрель!K366+май!K366+июнь!K366+июль!K366+август!K366+сентябрь!K366+октябрь!K366+ноябрь!K366+декабрь!K366</f>
        <v>0</v>
      </c>
      <c r="O366" s="36">
        <f>январь!L366+февраль!L366+март!L366+апрель!L366+май!L366+июнь!L366+июль!L366+август!L366+сентябрь!L366+октябрь!L366+ноябрь!L366+декабрь!L366</f>
        <v>0</v>
      </c>
      <c r="P366" s="36">
        <f>январь!M366+февраль!M366+март!M366+апрель!M366+май!M366+июнь!M366+июль!M366+август!M366+сентябрь!M366+октябрь!M366+ноябрь!M366+декабрь!M366</f>
        <v>0</v>
      </c>
      <c r="Q366" s="36">
        <f>январь!N366+февраль!N366+март!N366+апрель!N366+май!N366+июнь!N366+июль!N366+август!N366+сентябрь!N366+октябрь!N366+ноябрь!N366+декабрь!N366</f>
        <v>0</v>
      </c>
      <c r="R366" s="29">
        <f>январь!O366+февраль!O366+март!O366+апрель!O366+май!O366+июнь!O366+июль!O366+август!O366+сентябрь!O366+октябрь!O366+ноябрь!O366+декабрь!O366</f>
        <v>0</v>
      </c>
      <c r="S366" s="36">
        <f>январь!P366+февраль!P366+март!P366+апрель!P366+май!P366+июнь!P366+июль!P366+август!P366+сентябрь!P366+октябрь!P366+ноябрь!P366+декабрь!P366</f>
        <v>0</v>
      </c>
      <c r="T366" s="29">
        <f>январь!Q366+февраль!Q366+март!Q366+апрель!Q366+май!Q366+июнь!Q366+июль!Q366+август!Q366+сентябрь!Q366+октябрь!Q366+ноябрь!Q366+декабрь!Q366</f>
        <v>0</v>
      </c>
      <c r="U366" s="36">
        <f>январь!R366+февраль!R366+март!R366+апрель!R366+май!R366+июнь!R366+июль!R366+август!R366+сентябрь!R366+октябрь!R366+ноябрь!R366+декабрь!R366</f>
        <v>0</v>
      </c>
      <c r="V366" s="36">
        <f>январь!S366+февраль!S366+март!S366+апрель!S366+май!S366+июнь!S366+июль!S366+август!S366+сентябрь!S366+октябрь!S366+ноябрь!S366+декабрь!S366</f>
        <v>0</v>
      </c>
      <c r="W366" s="36">
        <f>январь!T366+февраль!T366+март!T366+апрель!T366+май!T366+июнь!T366+июль!T366+август!T366+сентябрь!T366+октябрь!T366+ноябрь!T366+декабрь!T366</f>
        <v>0</v>
      </c>
      <c r="X366" s="36">
        <f>январь!U366+февраль!U366+март!U366+апрель!U366+май!U366+июнь!U366+июль!U366+август!U366+сентябрь!U366+октябрь!U366+ноябрь!U366+декабрь!U366</f>
        <v>0</v>
      </c>
      <c r="Y366" s="36">
        <f>январь!V366+февраль!V366+март!V366+апрель!V366+май!V366+июнь!V366+июль!V366+август!V366+сентябрь!V366+октябрь!V366+ноябрь!V366+декабрь!V366</f>
        <v>0</v>
      </c>
      <c r="Z366" s="36">
        <f>январь!W366+февраль!W366+март!W366+апрель!W366+май!W366+июнь!W366+июль!W366+август!W366+сентябрь!W366+октябрь!W366+ноябрь!W366+декабрь!W366</f>
        <v>0</v>
      </c>
      <c r="AA366" s="36">
        <f>январь!X366+февраль!X366+март!X366+апрель!X366+май!X366+июнь!X366+июль!X366+август!X366+сентябрь!X366+октябрь!X366+ноябрь!X366+декабрь!X366</f>
        <v>0</v>
      </c>
      <c r="AB366" s="29">
        <f>январь!Y366+февраль!Y366+март!Y366+апрель!Y366+май!Y366+июнь!Y366+июль!Y366+август!Y366+сентябрь!Y366+октябрь!Y366+ноябрь!Y366+декабрь!Y366</f>
        <v>0</v>
      </c>
      <c r="AC366" s="36">
        <f>январь!Z366+февраль!Z366+март!Z366+апрель!Z366+май!Z366+июнь!Z366+июль!Z366+август!Z366+сентябрь!Z366+октябрь!Z366+ноябрь!Z366+декабрь!Z366</f>
        <v>0</v>
      </c>
      <c r="AD366" s="66" t="str">
        <f>CONCATENATE(январь!AA366,$BZ$1,февраль!AA366,$BZ$1,март!AA366,$BZ$1,апрель!AA366,$BZ$1,май!AA366,$BZ$1,июнь!AA366,$BZ$1,июль!AA366,$BZ$1,август!AA366,$BZ$1,сентябрь!AA366,$BZ$1,октябрь!AA366,$BZ$1,ноябрь!AA366,$BZ$1,декабрь!AA366)</f>
        <v xml:space="preserve">           </v>
      </c>
      <c r="AE366" s="36">
        <f>январь!AB366+февраль!AB366+март!AB366+апрель!AB366+май!AB366+июнь!AB366+июль!AB366+август!AB366+сентябрь!AB366+октябрь!AB366+ноябрь!AB366+декабрь!AB366</f>
        <v>0</v>
      </c>
      <c r="AF366" s="36">
        <f>январь!AC366+февраль!AC366+март!AC366+апрель!AC366+май!AC366+июнь!AC366+июль!AC366+август!AC366+сентябрь!AC366+октябрь!AC366+ноябрь!AC366+декабрь!AC366</f>
        <v>0</v>
      </c>
      <c r="AG366" s="36">
        <f>январь!AD366+февраль!AD366+март!AD366+апрель!AD366+май!AD366+июнь!AD366+июль!AD366+август!AD366+сентябрь!AD366+октябрь!AD366+ноябрь!AD366+декабрь!AD366</f>
        <v>0</v>
      </c>
      <c r="AH366" s="36">
        <f>январь!AE366+февраль!AE366+март!AE366+апрель!AE366+май!AE366+июнь!AE366+июль!AE366+август!AE366+сентябрь!AE366+октябрь!AE366+ноябрь!AE366+декабрь!AE366</f>
        <v>0</v>
      </c>
      <c r="AI366" s="36">
        <f>январь!AF366+февраль!AF366+март!AF366+апрель!AF366+май!AF366+июнь!AF366+июль!AF366+август!AF366+сентябрь!AF366+октябрь!AF366+ноябрь!AF366+декабрь!AF366</f>
        <v>0</v>
      </c>
      <c r="AJ366" s="36">
        <f>январь!AG366+февраль!AG366+март!AG366+апрель!AG366+май!AG366+июнь!AG366+июль!AG366+август!AG366+сентябрь!AG366+октябрь!AG366+ноябрь!AG366+декабрь!AG366</f>
        <v>0</v>
      </c>
      <c r="AK366" s="29">
        <f>январь!AH366+февраль!AH366+март!AH366+апрель!AH366+май!AH366+июнь!AH366+июль!AH366+август!AH366+сентябрь!AH366+октябрь!AH366+ноябрь!AH366+декабрь!AH366</f>
        <v>0</v>
      </c>
      <c r="AL366" s="36">
        <f>январь!AI366+февраль!AI366+март!AI366+апрель!AI366+май!AI366+июнь!AI366+июль!AI366+август!AI366+сентябрь!AI366+октябрь!AI366+ноябрь!AI366+декабрь!AI366</f>
        <v>0</v>
      </c>
      <c r="AM366" s="29">
        <f>январь!AJ366+февраль!AJ366+март!AJ366+апрель!AJ366+май!AJ366+июнь!AJ366+июль!AJ366+август!AJ366+сентябрь!AJ366+октябрь!AJ366+ноябрь!AJ366+декабрь!AJ366</f>
        <v>0</v>
      </c>
      <c r="AN366" s="36">
        <f>январь!AK366+февраль!AK366+март!AK366+апрель!AK366+май!AK366+июнь!AK366+июль!AK366+август!AK366+сентябрь!AK366+октябрь!AK366+ноябрь!AK366+декабрь!AK366</f>
        <v>0</v>
      </c>
      <c r="AO366" s="36">
        <f>январь!AL366+февраль!AL366+март!AL366+апрель!AL366+май!AL366+июнь!AL366+июль!AL366+август!AL366+сентябрь!AL366+октябрь!AL366+ноябрь!AL366+декабрь!AL366</f>
        <v>0</v>
      </c>
      <c r="AP366" s="36">
        <f>январь!AM366+февраль!AM366+март!AM366+апрель!AM366+май!AM366+июнь!AM366+июль!AM366+август!AM366+сентябрь!AM366+октябрь!AM366+ноябрь!AM366+декабрь!AM366</f>
        <v>0</v>
      </c>
      <c r="AQ366" s="29">
        <f>январь!AN366+февраль!AN366+март!AN366+апрель!AN366+май!AN366+июнь!AN366+июль!AN366+август!AN366+сентябрь!AN366+октябрь!AN366+ноябрь!AN366+декабрь!AN366</f>
        <v>0</v>
      </c>
      <c r="AR366" s="36">
        <f>январь!AO366+февраль!AO366+март!AO366+апрель!AO366+май!AO366+июнь!AO366+июль!AO366+август!AO366+сентябрь!AO366+октябрь!AO366+ноябрь!AO366+декабрь!AO366</f>
        <v>0</v>
      </c>
      <c r="AS366" s="29">
        <f>январь!AP366+февраль!AP366+март!AP366+апрель!AP366+май!AP366+июнь!AP366+июль!AP366+август!AP366+сентябрь!AP366+октябрь!AP366+ноябрь!AP366+декабрь!AP366</f>
        <v>0</v>
      </c>
      <c r="AT366" s="36">
        <f>январь!AQ366+февраль!AQ366+март!AQ366+апрель!AQ366+май!AQ366+июнь!AQ366+июль!AQ366+август!AQ366+сентябрь!AQ366+октябрь!AQ366+ноябрь!AQ366+декабрь!AQ366</f>
        <v>0</v>
      </c>
      <c r="AU366" s="29">
        <f>январь!AR366+февраль!AR366+март!AR366+апрель!AR366+май!AR366+июнь!AR366+июль!AR366+август!AR366+сентябрь!AR366+октябрь!AR366+ноябрь!AR366+декабрь!AR366</f>
        <v>0</v>
      </c>
      <c r="AV366" s="36">
        <f>январь!AS366+февраль!AS366+март!AS366+апрель!AS366+май!AS366+июнь!AS366+июль!AS366+август!AS366+сентябрь!AS366+октябрь!AS366+ноябрь!AS366+декабрь!AS366</f>
        <v>0</v>
      </c>
      <c r="AW366" s="36">
        <f>январь!AT366+февраль!AT366+март!AT366+апрель!AT366+май!AT366+июнь!AT366+июль!AT366+август!AT366+сентябрь!AT366+октябрь!AT366+ноябрь!AT366+декабрь!AT366</f>
        <v>0</v>
      </c>
      <c r="AX366" s="36">
        <f>январь!AU366+февраль!AU366+март!AU366+апрель!AU366+май!AU366+июнь!AU366+июль!AU366+август!AU366+сентябрь!AU366+октябрь!AU366+ноябрь!AU366+декабрь!AU366</f>
        <v>0</v>
      </c>
      <c r="AY366" s="29">
        <f>январь!AV366+февраль!AV366+март!AV366+апрель!AV366+май!AV366+июнь!AV366+июль!AV366+август!AV366+сентябрь!AV366+октябрь!AV366+ноябрь!AV366+декабрь!AV366</f>
        <v>0</v>
      </c>
      <c r="AZ366" s="36">
        <f>январь!AW366+февраль!AW366+март!AW366+апрель!AW366+май!AW366+июнь!AW366+июль!AW366+август!AW366+сентябрь!AW366+октябрь!AW366+ноябрь!AW366+декабрь!AW366</f>
        <v>0</v>
      </c>
      <c r="BA366" s="36">
        <f>январь!AX366+февраль!AX366+март!AX366+апрель!AX366+май!AX366+июнь!AX366+июль!AX366+август!AX366+сентябрь!AX366+октябрь!AX366+ноябрь!AX366+декабрь!AX366</f>
        <v>0</v>
      </c>
      <c r="BB366" s="36">
        <f>январь!AY366+февраль!AY366+март!AY366+апрель!AY366+май!AY366+июнь!AY366+июль!AY366+август!AY366+сентябрь!AY366+октябрь!AY366+ноябрь!AY366+декабрь!AY366</f>
        <v>0</v>
      </c>
      <c r="BC366" s="29">
        <f>январь!AZ366+февраль!AZ366+март!AZ366+апрель!AZ366+май!AZ366+июнь!AZ366+июль!AZ366+август!AZ366+сентябрь!AZ366+октябрь!AZ366+ноябрь!AZ366+декабрь!AZ366</f>
        <v>0</v>
      </c>
      <c r="BD366" s="36">
        <f>январь!BA366+февраль!BA366+март!BA366+апрель!BA366+май!BA366+июнь!BA366+июль!BA366+август!BA366+сентябрь!BA366+октябрь!BA366+ноябрь!BA366+декабрь!BA366</f>
        <v>0</v>
      </c>
      <c r="BE366" s="36">
        <f>январь!BB366+февраль!BB366+март!BB366+апрель!BB366+май!BB366+июнь!BB366+июль!BB366+август!BB366+сентябрь!BB366+октябрь!BB366+ноябрь!BB366+декабрь!BB366</f>
        <v>0</v>
      </c>
      <c r="BF366" s="36">
        <f>январь!BC366+февраль!BC366+март!BC366+апрель!BC366+май!BC366+июнь!BC366+июль!BC366+август!BC366+сентябрь!BC366+октябрь!BC366+ноябрь!BC366+декабрь!BC366</f>
        <v>0</v>
      </c>
      <c r="BG366" s="36">
        <f>январь!BD366+февраль!BD366+март!BD366+апрель!BD366+май!BD366+июнь!BD366+июль!BD366+август!BD366+сентябрь!BD366+октябрь!BD366+ноябрь!BD366+декабрь!BD366</f>
        <v>0</v>
      </c>
      <c r="BH366" s="36">
        <f>январь!BE366+февраль!BE366+март!BE366+апрель!BE366+май!BE366+июнь!BE366+июль!BE366+август!BE366+сентябрь!BE366+октябрь!BE366+ноябрь!BE366+декабрь!BE366</f>
        <v>0</v>
      </c>
      <c r="BI366" s="36">
        <f>январь!BF366+февраль!BF366+март!BF366+апрель!BF366+май!BF366+июнь!BF366+июль!BF366+август!BF366+сентябрь!BF366+октябрь!BF366+ноябрь!BF366+декабрь!BF366</f>
        <v>0</v>
      </c>
      <c r="BJ366" s="36">
        <f>январь!BG366+февраль!BG366+март!BG366+апрель!BG366+май!BG366+июнь!BG366+июль!BG366+август!BG366+сентябрь!BG366+октябрь!BG366+ноябрь!BG366+декабрь!BG366</f>
        <v>0</v>
      </c>
      <c r="BK366" s="36">
        <f>январь!BH366+февраль!BH366+март!BH366+апрель!BH366+май!BH366+июнь!BH366+июль!BH366+август!BH366+сентябрь!BH366+октябрь!BH366+ноябрь!BH366+декабрь!BH366</f>
        <v>0</v>
      </c>
      <c r="BL366" s="36">
        <f>январь!BI366+февраль!BI366+март!BI366+апрель!BI366+май!BI366+июнь!BI366+июль!BI366+август!BI366+сентябрь!BI366+октябрь!BI366+ноябрь!BI366+декабрь!BI366</f>
        <v>0</v>
      </c>
      <c r="BM366" s="29">
        <f>январь!BJ366+февраль!BJ366+март!BJ366+апрель!BJ366+май!BJ366+июнь!BJ366+июль!BJ366+август!BJ366+сентябрь!BJ366+октябрь!BJ366+ноябрь!BJ366+декабрь!BJ366</f>
        <v>0</v>
      </c>
      <c r="BN366" s="36">
        <f>январь!BK366+февраль!BK366+март!BK366+апрель!BK366+май!BK366+июнь!BK366+июль!BK366+август!BK366+сентябрь!BK366+октябрь!BK366+ноябрь!BK366+декабрь!BK366</f>
        <v>0</v>
      </c>
      <c r="BO366" s="29">
        <f>январь!BL366+февраль!BL366+март!BL366+апрель!BL366+май!BL366+июнь!BL366+июль!BL366+август!BL366+сентябрь!BL366+октябрь!BL366+ноябрь!BL366+декабрь!BL366</f>
        <v>0</v>
      </c>
      <c r="BP366" s="36">
        <f>январь!BM366+февраль!BM366+март!BM366+апрель!BM366+май!BM366+июнь!BM366+июль!BM366+август!BM366+сентябрь!BM366+октябрь!BM366+ноябрь!BM366+декабрь!BM366</f>
        <v>0</v>
      </c>
      <c r="BQ366" s="36">
        <f>январь!BN366+февраль!BN366+март!BN366+апрель!BN366+май!BN366+июнь!BN366+июль!BN366+август!BN366+сентябрь!BN366+октябрь!BN366+ноябрь!BN366+декабрь!BN366</f>
        <v>0</v>
      </c>
      <c r="BR366" s="36">
        <f>январь!BO366+февраль!BO366+март!BO366+апрель!BO366+май!BO366+июнь!BO366+июль!BO366+август!BO366+сентябрь!BO366+октябрь!BO366+ноябрь!BO366+декабрь!BO366</f>
        <v>0</v>
      </c>
      <c r="BS366" s="29">
        <f>январь!BP366+февраль!BP366+март!BP366+апрель!BP366+май!BP366+июнь!BP366+июль!BP366+август!BP366+сентябрь!BP366+октябрь!BP366+ноябрь!BP366+декабрь!BP366</f>
        <v>0</v>
      </c>
      <c r="BT366" s="36">
        <f>январь!BQ366+февраль!BQ366+март!BQ366+апрель!BQ366+май!BQ366+июнь!BQ366+июль!BQ366+август!BQ366+сентябрь!BQ366+октябрь!BQ366+ноябрь!BQ366+декабрь!BQ366</f>
        <v>0</v>
      </c>
      <c r="BU366" s="29">
        <f>январь!BR366+февраль!BR366+март!BR366+апрель!BR366+май!BR366+июнь!BR366+июль!BR366+август!BR366+сентябрь!BR366+октябрь!BR366+ноябрь!BR366+декабрь!BR366</f>
        <v>0</v>
      </c>
      <c r="BV366" s="36">
        <f>январь!BS366+февраль!BS366+март!BS366+апрель!BS366+май!BS366+июнь!BS366+июль!BS366+август!BS366+сентябрь!BS366+октябрь!BS366+ноябрь!BS366+декабрь!BS366</f>
        <v>0</v>
      </c>
      <c r="BW366" s="36">
        <f>январь!BT366+февраль!BT366+март!BT366+апрель!BT366+май!BT366+июнь!BT366+июль!BT366+август!BT366+сентябрь!BT366+октябрь!BT366+ноябрь!BT366+декабрь!BT366</f>
        <v>0</v>
      </c>
      <c r="BX366" s="36">
        <f>январь!BU366+февраль!BU366+март!BU366+апрель!BU366+май!BU366+июнь!BU366+июль!BU366+август!BU366+сентябрь!BU366+октябрь!BU366+ноябрь!BU366+декабрь!BU366</f>
        <v>0</v>
      </c>
      <c r="BY366" s="36">
        <f>январь!BV366+февраль!BV366+март!BV366+апрель!BV366+май!BV366+июнь!BV366+июль!BV366+август!BV366+сентябрь!BV366+октябрь!BV366+ноябрь!BV366+декабрь!BV366</f>
        <v>3.1680000000000001</v>
      </c>
      <c r="BZ366" s="77">
        <v>0</v>
      </c>
    </row>
    <row r="367" spans="1:78" x14ac:dyDescent="0.25">
      <c r="A367" s="16">
        <v>365</v>
      </c>
      <c r="B367" s="16">
        <v>3</v>
      </c>
      <c r="C367" s="37" t="s">
        <v>813</v>
      </c>
      <c r="D367" s="51">
        <v>71.994173623188402</v>
      </c>
      <c r="E367" s="25">
        <v>234.87525000000002</v>
      </c>
      <c r="F367" s="26">
        <f t="shared" si="15"/>
        <v>-767.55057637681148</v>
      </c>
      <c r="G367" s="26">
        <f t="shared" si="16"/>
        <v>-1002.4258263768114</v>
      </c>
      <c r="H367" s="26">
        <f t="shared" si="17"/>
        <v>1074.4199999999998</v>
      </c>
      <c r="I367" s="36">
        <f>январь!F367+февраль!F367+март!F367+апрель!F367+май!F367+июнь!F367+июль!F367+август!F367+сентябрь!F367+октябрь!F367+ноябрь!F367+декабрь!F367</f>
        <v>0</v>
      </c>
      <c r="J367" s="36">
        <f>январь!G367+февраль!G367+март!G367+апрель!G367+май!G367+июнь!G367+июль!G367+август!G367+сентябрь!G367+октябрь!G367+ноябрь!G367+декабрь!G367</f>
        <v>0</v>
      </c>
      <c r="K367" s="36">
        <f>январь!H367+февраль!H367+март!H367+апрель!H367+май!H367+июнь!H367+июль!H367+август!H367+сентябрь!H367+октябрь!H367+ноябрь!H367+декабрь!H367</f>
        <v>0</v>
      </c>
      <c r="L367" s="27">
        <f>январь!I367+февраль!I367+март!I367+апрель!I367+май!I367+июнь!I367+июль!I367+август!I367+сентябрь!I367+октябрь!I367+ноябрь!I367+декабрь!I367</f>
        <v>0</v>
      </c>
      <c r="M367" s="36">
        <f>январь!J367+февраль!J367+март!J367+апрель!J367+май!J367+июнь!J367+июль!J367+август!J367+сентябрь!J367+октябрь!J367+ноябрь!J367+декабрь!J367</f>
        <v>0</v>
      </c>
      <c r="N367" s="36">
        <f>январь!K367+февраль!K367+март!K367+апрель!K367+май!K367+июнь!K367+июль!K367+август!K367+сентябрь!K367+октябрь!K367+ноябрь!K367+декабрь!K367</f>
        <v>0</v>
      </c>
      <c r="O367" s="36">
        <f>январь!L367+февраль!L367+март!L367+апрель!L367+май!L367+июнь!L367+июль!L367+август!L367+сентябрь!L367+октябрь!L367+ноябрь!L367+декабрь!L367</f>
        <v>0</v>
      </c>
      <c r="P367" s="36">
        <f>январь!M367+февраль!M367+март!M367+апрель!M367+май!M367+июнь!M367+июль!M367+август!M367+сентябрь!M367+октябрь!M367+ноябрь!M367+декабрь!M367</f>
        <v>0</v>
      </c>
      <c r="Q367" s="36">
        <f>январь!N367+февраль!N367+март!N367+апрель!N367+май!N367+июнь!N367+июль!N367+август!N367+сентябрь!N367+октябрь!N367+ноябрь!N367+декабрь!N367</f>
        <v>0</v>
      </c>
      <c r="R367" s="29">
        <f>январь!O367+февраль!O367+март!O367+апрель!O367+май!O367+июнь!O367+июль!O367+август!O367+сентябрь!O367+октябрь!O367+ноябрь!O367+декабрь!O367</f>
        <v>0</v>
      </c>
      <c r="S367" s="36">
        <f>январь!P367+февраль!P367+март!P367+апрель!P367+май!P367+июнь!P367+июль!P367+август!P367+сентябрь!P367+октябрь!P367+ноябрь!P367+декабрь!P367</f>
        <v>0</v>
      </c>
      <c r="T367" s="29">
        <f>январь!Q367+февраль!Q367+март!Q367+апрель!Q367+май!Q367+июнь!Q367+июль!Q367+август!Q367+сентябрь!Q367+октябрь!Q367+ноябрь!Q367+декабрь!Q367</f>
        <v>0</v>
      </c>
      <c r="U367" s="36">
        <f>январь!R367+февраль!R367+март!R367+апрель!R367+май!R367+июнь!R367+июль!R367+август!R367+сентябрь!R367+октябрь!R367+ноябрь!R367+декабрь!R367</f>
        <v>0</v>
      </c>
      <c r="V367" s="36">
        <f>январь!S367+февраль!S367+март!S367+апрель!S367+май!S367+июнь!S367+июль!S367+август!S367+сентябрь!S367+октябрь!S367+ноябрь!S367+декабрь!S367</f>
        <v>0</v>
      </c>
      <c r="W367" s="36">
        <f>январь!T367+февраль!T367+март!T367+апрель!T367+май!T367+июнь!T367+июль!T367+август!T367+сентябрь!T367+октябрь!T367+ноябрь!T367+декабрь!T367</f>
        <v>0</v>
      </c>
      <c r="X367" s="36">
        <f>январь!U367+февраль!U367+март!U367+апрель!U367+май!U367+июнь!U367+июль!U367+август!U367+сентябрь!U367+октябрь!U367+ноябрь!U367+декабрь!U367</f>
        <v>0</v>
      </c>
      <c r="Y367" s="36">
        <f>январь!V367+февраль!V367+март!V367+апрель!V367+май!V367+июнь!V367+июль!V367+август!V367+сентябрь!V367+октябрь!V367+ноябрь!V367+декабрь!V367</f>
        <v>0</v>
      </c>
      <c r="Z367" s="36">
        <f>январь!W367+февраль!W367+март!W367+апрель!W367+май!W367+июнь!W367+июль!W367+август!W367+сентябрь!W367+октябрь!W367+ноябрь!W367+декабрь!W367</f>
        <v>0</v>
      </c>
      <c r="AA367" s="36">
        <f>январь!X367+февраль!X367+март!X367+апрель!X367+май!X367+июнь!X367+июль!X367+август!X367+сентябрь!X367+октябрь!X367+ноябрь!X367+декабрь!X367</f>
        <v>0</v>
      </c>
      <c r="AB367" s="29">
        <f>январь!Y367+февраль!Y367+март!Y367+апрель!Y367+май!Y367+июнь!Y367+июль!Y367+август!Y367+сентябрь!Y367+октябрь!Y367+ноябрь!Y367+декабрь!Y367</f>
        <v>0</v>
      </c>
      <c r="AC367" s="36">
        <f>январь!Z367+февраль!Z367+март!Z367+апрель!Z367+май!Z367+июнь!Z367+июль!Z367+август!Z367+сентябрь!Z367+октябрь!Z367+ноябрь!Z367+декабрь!Z367</f>
        <v>0</v>
      </c>
      <c r="AD367" s="66" t="str">
        <f>CONCATENATE(январь!AA367,$BZ$1,февраль!AA367,$BZ$1,март!AA367,$BZ$1,апрель!AA367,$BZ$1,май!AA367,$BZ$1,июнь!AA367,$BZ$1,июль!AA367,$BZ$1,август!AA367,$BZ$1,сентябрь!AA367,$BZ$1,октябрь!AA367,$BZ$1,ноябрь!AA367,$BZ$1,декабрь!AA367)</f>
        <v xml:space="preserve">       л/кл №2, где кв.6-14 л/кл №1, где кв.4-12   </v>
      </c>
      <c r="AE367" s="36">
        <f>январь!AB367+февраль!AB367+март!AB367+апрель!AB367+май!AB367+июнь!AB367+июль!AB367+август!AB367+сентябрь!AB367+октябрь!AB367+ноябрь!AB367+декабрь!AB367</f>
        <v>0.26400000000000001</v>
      </c>
      <c r="AF367" s="36">
        <f>январь!AC367+февраль!AC367+март!AC367+апрель!AC367+май!AC367+июнь!AC367+июль!AC367+август!AC367+сентябрь!AC367+октябрь!AC367+ноябрь!AC367+декабрь!AC367</f>
        <v>1067.499</v>
      </c>
      <c r="AG367" s="36">
        <f>январь!AD367+февраль!AD367+март!AD367+апрель!AD367+май!AD367+июнь!AD367+июль!AD367+август!AD367+сентябрь!AD367+октябрь!AD367+ноябрь!AD367+декабрь!AD367</f>
        <v>0</v>
      </c>
      <c r="AH367" s="36">
        <f>январь!AE367+февраль!AE367+март!AE367+апрель!AE367+май!AE367+июнь!AE367+июль!AE367+август!AE367+сентябрь!AE367+октябрь!AE367+ноябрь!AE367+декабрь!AE367</f>
        <v>0</v>
      </c>
      <c r="AI367" s="36">
        <f>январь!AF367+февраль!AF367+март!AF367+апрель!AF367+май!AF367+июнь!AF367+июль!AF367+август!AF367+сентябрь!AF367+октябрь!AF367+ноябрь!AF367+декабрь!AF367</f>
        <v>0</v>
      </c>
      <c r="AJ367" s="36">
        <f>январь!AG367+февраль!AG367+март!AG367+апрель!AG367+май!AG367+июнь!AG367+июль!AG367+август!AG367+сентябрь!AG367+октябрь!AG367+ноябрь!AG367+декабрь!AG367</f>
        <v>0</v>
      </c>
      <c r="AK367" s="29">
        <f>январь!AH367+февраль!AH367+март!AH367+апрель!AH367+май!AH367+июнь!AH367+июль!AH367+август!AH367+сентябрь!AH367+октябрь!AH367+ноябрь!AH367+декабрь!AH367</f>
        <v>0</v>
      </c>
      <c r="AL367" s="36">
        <f>январь!AI367+февраль!AI367+март!AI367+апрель!AI367+май!AI367+июнь!AI367+июль!AI367+август!AI367+сентябрь!AI367+октябрь!AI367+ноябрь!AI367+декабрь!AI367</f>
        <v>0</v>
      </c>
      <c r="AM367" s="29">
        <f>январь!AJ367+февраль!AJ367+март!AJ367+апрель!AJ367+май!AJ367+июнь!AJ367+июль!AJ367+август!AJ367+сентябрь!AJ367+октябрь!AJ367+ноябрь!AJ367+декабрь!AJ367</f>
        <v>0</v>
      </c>
      <c r="AN367" s="36">
        <f>январь!AK367+февраль!AK367+март!AK367+апрель!AK367+май!AK367+июнь!AK367+июль!AK367+август!AK367+сентябрь!AK367+октябрь!AK367+ноябрь!AK367+декабрь!AK367</f>
        <v>0</v>
      </c>
      <c r="AO367" s="36">
        <f>январь!AL367+февраль!AL367+март!AL367+апрель!AL367+май!AL367+июнь!AL367+июль!AL367+август!AL367+сентябрь!AL367+октябрь!AL367+ноябрь!AL367+декабрь!AL367</f>
        <v>0</v>
      </c>
      <c r="AP367" s="36">
        <f>январь!AM367+февраль!AM367+март!AM367+апрель!AM367+май!AM367+июнь!AM367+июль!AM367+август!AM367+сентябрь!AM367+октябрь!AM367+ноябрь!AM367+декабрь!AM367</f>
        <v>0</v>
      </c>
      <c r="AQ367" s="29">
        <f>январь!AN367+февраль!AN367+март!AN367+апрель!AN367+май!AN367+июнь!AN367+июль!AN367+август!AN367+сентябрь!AN367+октябрь!AN367+ноябрь!AN367+декабрь!AN367</f>
        <v>0</v>
      </c>
      <c r="AR367" s="36">
        <f>январь!AO367+февраль!AO367+март!AO367+апрель!AO367+май!AO367+июнь!AO367+июль!AO367+август!AO367+сентябрь!AO367+октябрь!AO367+ноябрь!AO367+декабрь!AO367</f>
        <v>0</v>
      </c>
      <c r="AS367" s="29">
        <f>январь!AP367+февраль!AP367+март!AP367+апрель!AP367+май!AP367+июнь!AP367+июль!AP367+август!AP367+сентябрь!AP367+октябрь!AP367+ноябрь!AP367+декабрь!AP367</f>
        <v>0</v>
      </c>
      <c r="AT367" s="36">
        <f>январь!AQ367+февраль!AQ367+март!AQ367+апрель!AQ367+май!AQ367+июнь!AQ367+июль!AQ367+август!AQ367+сентябрь!AQ367+октябрь!AQ367+ноябрь!AQ367+декабрь!AQ367</f>
        <v>0</v>
      </c>
      <c r="AU367" s="29">
        <f>январь!AR367+февраль!AR367+март!AR367+апрель!AR367+май!AR367+июнь!AR367+июль!AR367+август!AR367+сентябрь!AR367+октябрь!AR367+ноябрь!AR367+декабрь!AR367</f>
        <v>0</v>
      </c>
      <c r="AV367" s="36">
        <f>январь!AS367+февраль!AS367+март!AS367+апрель!AS367+май!AS367+июнь!AS367+июль!AS367+август!AS367+сентябрь!AS367+октябрь!AS367+ноябрь!AS367+декабрь!AS367</f>
        <v>0</v>
      </c>
      <c r="AW367" s="36">
        <f>январь!AT367+февраль!AT367+март!AT367+апрель!AT367+май!AT367+июнь!AT367+июль!AT367+август!AT367+сентябрь!AT367+октябрь!AT367+ноябрь!AT367+декабрь!AT367</f>
        <v>0</v>
      </c>
      <c r="AX367" s="36">
        <f>январь!AU367+февраль!AU367+март!AU367+апрель!AU367+май!AU367+июнь!AU367+июль!AU367+август!AU367+сентябрь!AU367+октябрь!AU367+ноябрь!AU367+декабрь!AU367</f>
        <v>0</v>
      </c>
      <c r="AY367" s="29">
        <f>январь!AV367+февраль!AV367+март!AV367+апрель!AV367+май!AV367+июнь!AV367+июль!AV367+август!AV367+сентябрь!AV367+октябрь!AV367+ноябрь!AV367+декабрь!AV367</f>
        <v>0</v>
      </c>
      <c r="AZ367" s="36">
        <f>январь!AW367+февраль!AW367+март!AW367+апрель!AW367+май!AW367+июнь!AW367+июль!AW367+август!AW367+сентябрь!AW367+октябрь!AW367+ноябрь!AW367+декабрь!AW367</f>
        <v>0</v>
      </c>
      <c r="BA367" s="36">
        <f>январь!AX367+февраль!AX367+март!AX367+апрель!AX367+май!AX367+июнь!AX367+июль!AX367+август!AX367+сентябрь!AX367+октябрь!AX367+ноябрь!AX367+декабрь!AX367</f>
        <v>0</v>
      </c>
      <c r="BB367" s="36">
        <f>январь!AY367+февраль!AY367+март!AY367+апрель!AY367+май!AY367+июнь!AY367+июль!AY367+август!AY367+сентябрь!AY367+октябрь!AY367+ноябрь!AY367+декабрь!AY367</f>
        <v>0</v>
      </c>
      <c r="BC367" s="29">
        <f>январь!AZ367+февраль!AZ367+март!AZ367+апрель!AZ367+май!AZ367+июнь!AZ367+июль!AZ367+август!AZ367+сентябрь!AZ367+октябрь!AZ367+ноябрь!AZ367+декабрь!AZ367</f>
        <v>0</v>
      </c>
      <c r="BD367" s="36">
        <f>январь!BA367+февраль!BA367+март!BA367+апрель!BA367+май!BA367+июнь!BA367+июль!BA367+август!BA367+сентябрь!BA367+октябрь!BA367+ноябрь!BA367+декабрь!BA367</f>
        <v>0</v>
      </c>
      <c r="BE367" s="36">
        <f>январь!BB367+февраль!BB367+март!BB367+апрель!BB367+май!BB367+июнь!BB367+июль!BB367+август!BB367+сентябрь!BB367+октябрь!BB367+ноябрь!BB367+декабрь!BB367</f>
        <v>0</v>
      </c>
      <c r="BF367" s="36">
        <f>январь!BC367+февраль!BC367+март!BC367+апрель!BC367+май!BC367+июнь!BC367+июль!BC367+август!BC367+сентябрь!BC367+октябрь!BC367+ноябрь!BC367+декабрь!BC367</f>
        <v>0</v>
      </c>
      <c r="BG367" s="36">
        <f>январь!BD367+февраль!BD367+март!BD367+апрель!BD367+май!BD367+июнь!BD367+июль!BD367+август!BD367+сентябрь!BD367+октябрь!BD367+ноябрь!BD367+декабрь!BD367</f>
        <v>0</v>
      </c>
      <c r="BH367" s="36">
        <f>январь!BE367+февраль!BE367+март!BE367+апрель!BE367+май!BE367+июнь!BE367+июль!BE367+август!BE367+сентябрь!BE367+октябрь!BE367+ноябрь!BE367+декабрь!BE367</f>
        <v>0</v>
      </c>
      <c r="BI367" s="36">
        <f>январь!BF367+февраль!BF367+март!BF367+апрель!BF367+май!BF367+июнь!BF367+июль!BF367+август!BF367+сентябрь!BF367+октябрь!BF367+ноябрь!BF367+декабрь!BF367</f>
        <v>0</v>
      </c>
      <c r="BJ367" s="36">
        <f>январь!BG367+февраль!BG367+март!BG367+апрель!BG367+май!BG367+июнь!BG367+июль!BG367+август!BG367+сентябрь!BG367+октябрь!BG367+ноябрь!BG367+декабрь!BG367</f>
        <v>0</v>
      </c>
      <c r="BK367" s="36">
        <f>январь!BH367+февраль!BH367+март!BH367+апрель!BH367+май!BH367+июнь!BH367+июль!BH367+август!BH367+сентябрь!BH367+октябрь!BH367+ноябрь!BH367+декабрь!BH367</f>
        <v>0</v>
      </c>
      <c r="BL367" s="36">
        <f>январь!BI367+февраль!BI367+март!BI367+апрель!BI367+май!BI367+июнь!BI367+июль!BI367+август!BI367+сентябрь!BI367+октябрь!BI367+ноябрь!BI367+декабрь!BI367</f>
        <v>0</v>
      </c>
      <c r="BM367" s="29">
        <f>январь!BJ367+февраль!BJ367+март!BJ367+апрель!BJ367+май!BJ367+июнь!BJ367+июль!BJ367+август!BJ367+сентябрь!BJ367+октябрь!BJ367+ноябрь!BJ367+декабрь!BJ367</f>
        <v>0</v>
      </c>
      <c r="BN367" s="36">
        <f>январь!BK367+февраль!BK367+март!BK367+апрель!BK367+май!BK367+июнь!BK367+июль!BK367+август!BK367+сентябрь!BK367+октябрь!BK367+ноябрь!BK367+декабрь!BK367</f>
        <v>0</v>
      </c>
      <c r="BO367" s="29">
        <f>январь!BL367+февраль!BL367+март!BL367+апрель!BL367+май!BL367+июнь!BL367+июль!BL367+август!BL367+сентябрь!BL367+октябрь!BL367+ноябрь!BL367+декабрь!BL367</f>
        <v>1</v>
      </c>
      <c r="BP367" s="36">
        <f>январь!BM367+февраль!BM367+март!BM367+апрель!BM367+май!BM367+июнь!BM367+июль!BM367+август!BM367+сентябрь!BM367+октябрь!BM367+ноябрь!BM367+декабрь!BM367</f>
        <v>6.484</v>
      </c>
      <c r="BQ367" s="36">
        <f>январь!BN367+февраль!BN367+март!BN367+апрель!BN367+май!BN367+июнь!BN367+июль!BN367+август!BN367+сентябрь!BN367+октябрь!BN367+ноябрь!BN367+декабрь!BN367</f>
        <v>0</v>
      </c>
      <c r="BR367" s="36">
        <f>январь!BO367+февраль!BO367+март!BO367+апрель!BO367+май!BO367+июнь!BO367+июль!BO367+август!BO367+сентябрь!BO367+октябрь!BO367+ноябрь!BO367+декабрь!BO367</f>
        <v>0</v>
      </c>
      <c r="BS367" s="29">
        <f>январь!BP367+февраль!BP367+март!BP367+апрель!BP367+май!BP367+июнь!BP367+июль!BP367+август!BP367+сентябрь!BP367+октябрь!BP367+ноябрь!BP367+декабрь!BP367</f>
        <v>0</v>
      </c>
      <c r="BT367" s="36">
        <f>январь!BQ367+февраль!BQ367+март!BQ367+апрель!BQ367+май!BQ367+июнь!BQ367+июль!BQ367+август!BQ367+сентябрь!BQ367+октябрь!BQ367+ноябрь!BQ367+декабрь!BQ367</f>
        <v>0</v>
      </c>
      <c r="BU367" s="29">
        <f>январь!BR367+февраль!BR367+март!BR367+апрель!BR367+май!BR367+июнь!BR367+июль!BR367+август!BR367+сентябрь!BR367+октябрь!BR367+ноябрь!BR367+декабрь!BR367</f>
        <v>0</v>
      </c>
      <c r="BV367" s="36">
        <f>январь!BS367+февраль!BS367+март!BS367+апрель!BS367+май!BS367+июнь!BS367+июль!BS367+август!BS367+сентябрь!BS367+октябрь!BS367+ноябрь!BS367+декабрь!BS367</f>
        <v>0</v>
      </c>
      <c r="BW367" s="36">
        <f>январь!BT367+февраль!BT367+март!BT367+апрель!BT367+май!BT367+июнь!BT367+июль!BT367+август!BT367+сентябрь!BT367+октябрь!BT367+ноябрь!BT367+декабрь!BT367</f>
        <v>0</v>
      </c>
      <c r="BX367" s="36">
        <f>январь!BU367+февраль!BU367+март!BU367+апрель!BU367+май!BU367+июнь!BU367+июль!BU367+август!BU367+сентябрь!BU367+октябрь!BU367+ноябрь!BU367+декабрь!BU367</f>
        <v>0</v>
      </c>
      <c r="BY367" s="36">
        <f>январь!BV367+февраль!BV367+март!BV367+апрель!BV367+май!BV367+июнь!BV367+июль!BV367+август!BV367+сентябрь!BV367+октябрь!BV367+ноябрь!BV367+декабрь!BV367</f>
        <v>0.437</v>
      </c>
      <c r="BZ367" s="77">
        <v>0</v>
      </c>
    </row>
    <row r="368" spans="1:78" x14ac:dyDescent="0.25">
      <c r="A368" s="16">
        <v>366</v>
      </c>
      <c r="B368" s="16">
        <v>2</v>
      </c>
      <c r="C368" s="37" t="s">
        <v>932</v>
      </c>
      <c r="D368" s="51">
        <v>222.243077294686</v>
      </c>
      <c r="E368" s="25">
        <v>506.0369360000002</v>
      </c>
      <c r="F368" s="26">
        <f t="shared" si="15"/>
        <v>620.19401329468621</v>
      </c>
      <c r="G368" s="26">
        <f t="shared" si="16"/>
        <v>114.15707729468599</v>
      </c>
      <c r="H368" s="26">
        <f t="shared" si="17"/>
        <v>108.08600000000001</v>
      </c>
      <c r="I368" s="36">
        <f>январь!F368+февраль!F368+март!F368+апрель!F368+май!F368+июнь!F368+июль!F368+август!F368+сентябрь!F368+октябрь!F368+ноябрь!F368+декабрь!F368</f>
        <v>0</v>
      </c>
      <c r="J368" s="36">
        <f>январь!G368+февраль!G368+март!G368+апрель!G368+май!G368+июнь!G368+июль!G368+август!G368+сентябрь!G368+октябрь!G368+ноябрь!G368+декабрь!G368</f>
        <v>0</v>
      </c>
      <c r="K368" s="36">
        <f>январь!H368+февраль!H368+март!H368+апрель!H368+май!H368+июнь!H368+июль!H368+август!H368+сентябрь!H368+октябрь!H368+ноябрь!H368+декабрь!H368</f>
        <v>0</v>
      </c>
      <c r="L368" s="27">
        <f>январь!I368+февраль!I368+март!I368+апрель!I368+май!I368+июнь!I368+июль!I368+август!I368+сентябрь!I368+октябрь!I368+ноябрь!I368+декабрь!I368</f>
        <v>0</v>
      </c>
      <c r="M368" s="36">
        <f>январь!J368+февраль!J368+март!J368+апрель!J368+май!J368+июнь!J368+июль!J368+август!J368+сентябрь!J368+октябрь!J368+ноябрь!J368+декабрь!J368</f>
        <v>0</v>
      </c>
      <c r="N368" s="36">
        <f>январь!K368+февраль!K368+март!K368+апрель!K368+май!K368+июнь!K368+июль!K368+август!K368+сентябрь!K368+октябрь!K368+ноябрь!K368+декабрь!K368</f>
        <v>0</v>
      </c>
      <c r="O368" s="36">
        <f>январь!L368+февраль!L368+март!L368+апрель!L368+май!L368+июнь!L368+июль!L368+август!L368+сентябрь!L368+октябрь!L368+ноябрь!L368+декабрь!L368</f>
        <v>0</v>
      </c>
      <c r="P368" s="36">
        <f>январь!M368+февраль!M368+март!M368+апрель!M368+май!M368+июнь!M368+июль!M368+август!M368+сентябрь!M368+октябрь!M368+ноябрь!M368+декабрь!M368</f>
        <v>0</v>
      </c>
      <c r="Q368" s="36">
        <f>январь!N368+февраль!N368+март!N368+апрель!N368+май!N368+июнь!N368+июль!N368+август!N368+сентябрь!N368+октябрь!N368+ноябрь!N368+декабрь!N368</f>
        <v>0</v>
      </c>
      <c r="R368" s="29">
        <f>январь!O368+февраль!O368+март!O368+апрель!O368+май!O368+июнь!O368+июль!O368+август!O368+сентябрь!O368+октябрь!O368+ноябрь!O368+декабрь!O368</f>
        <v>0</v>
      </c>
      <c r="S368" s="36">
        <f>январь!P368+февраль!P368+март!P368+апрель!P368+май!P368+июнь!P368+июль!P368+август!P368+сентябрь!P368+октябрь!P368+ноябрь!P368+декабрь!P368</f>
        <v>0</v>
      </c>
      <c r="T368" s="29">
        <f>январь!Q368+февраль!Q368+март!Q368+апрель!Q368+май!Q368+июнь!Q368+июль!Q368+август!Q368+сентябрь!Q368+октябрь!Q368+ноябрь!Q368+декабрь!Q368</f>
        <v>0</v>
      </c>
      <c r="U368" s="36">
        <f>январь!R368+февраль!R368+март!R368+апрель!R368+май!R368+июнь!R368+июль!R368+август!R368+сентябрь!R368+октябрь!R368+ноябрь!R368+декабрь!R368</f>
        <v>0</v>
      </c>
      <c r="V368" s="36">
        <f>январь!S368+февраль!S368+март!S368+апрель!S368+май!S368+июнь!S368+июль!S368+август!S368+сентябрь!S368+октябрь!S368+ноябрь!S368+декабрь!S368</f>
        <v>0</v>
      </c>
      <c r="W368" s="36">
        <f>январь!T368+февраль!T368+март!T368+апрель!T368+май!T368+июнь!T368+июль!T368+август!T368+сентябрь!T368+октябрь!T368+ноябрь!T368+декабрь!T368</f>
        <v>0</v>
      </c>
      <c r="X368" s="36">
        <f>январь!U368+февраль!U368+март!U368+апрель!U368+май!U368+июнь!U368+июль!U368+август!U368+сентябрь!U368+октябрь!U368+ноябрь!U368+декабрь!U368</f>
        <v>0</v>
      </c>
      <c r="Y368" s="36">
        <f>январь!V368+февраль!V368+март!V368+апрель!V368+май!V368+июнь!V368+июль!V368+август!V368+сентябрь!V368+октябрь!V368+ноябрь!V368+декабрь!V368</f>
        <v>0</v>
      </c>
      <c r="Z368" s="36">
        <f>январь!W368+февраль!W368+март!W368+апрель!W368+май!W368+июнь!W368+июль!W368+август!W368+сентябрь!W368+октябрь!W368+ноябрь!W368+декабрь!W368</f>
        <v>0</v>
      </c>
      <c r="AA368" s="36">
        <f>январь!X368+февраль!X368+март!X368+апрель!X368+май!X368+июнь!X368+июль!X368+август!X368+сентябрь!X368+октябрь!X368+ноябрь!X368+декабрь!X368</f>
        <v>0</v>
      </c>
      <c r="AB368" s="29">
        <f>январь!Y368+февраль!Y368+март!Y368+апрель!Y368+май!Y368+июнь!Y368+июль!Y368+август!Y368+сентябрь!Y368+октябрь!Y368+ноябрь!Y368+декабрь!Y368</f>
        <v>0</v>
      </c>
      <c r="AC368" s="36">
        <f>январь!Z368+февраль!Z368+март!Z368+апрель!Z368+май!Z368+июнь!Z368+июль!Z368+август!Z368+сентябрь!Z368+октябрь!Z368+ноябрь!Z368+декабрь!Z368</f>
        <v>0</v>
      </c>
      <c r="AD368" s="66" t="str">
        <f>CONCATENATE(январь!AA368,$BZ$1,февраль!AA368,$BZ$1,март!AA368,$BZ$1,апрель!AA368,$BZ$1,май!AA368,$BZ$1,июнь!AA368,$BZ$1,июль!AA368,$BZ$1,август!AA368,$BZ$1,сентябрь!AA368,$BZ$1,октябрь!AA368,$BZ$1,ноябрь!AA368,$BZ$1,декабрь!AA368)</f>
        <v xml:space="preserve">           </v>
      </c>
      <c r="AE368" s="36">
        <f>январь!AB368+февраль!AB368+март!AB368+апрель!AB368+май!AB368+июнь!AB368+июль!AB368+август!AB368+сентябрь!AB368+октябрь!AB368+ноябрь!AB368+декабрь!AB368</f>
        <v>0</v>
      </c>
      <c r="AF368" s="36">
        <f>январь!AC368+февраль!AC368+март!AC368+апрель!AC368+май!AC368+июнь!AC368+июль!AC368+август!AC368+сентябрь!AC368+октябрь!AC368+ноябрь!AC368+декабрь!AC368</f>
        <v>0</v>
      </c>
      <c r="AG368" s="36">
        <f>январь!AD368+февраль!AD368+март!AD368+апрель!AD368+май!AD368+июнь!AD368+июль!AD368+август!AD368+сентябрь!AD368+октябрь!AD368+ноябрь!AD368+декабрь!AD368</f>
        <v>0</v>
      </c>
      <c r="AH368" s="36">
        <f>январь!AE368+февраль!AE368+март!AE368+апрель!AE368+май!AE368+июнь!AE368+июль!AE368+август!AE368+сентябрь!AE368+октябрь!AE368+ноябрь!AE368+декабрь!AE368</f>
        <v>0</v>
      </c>
      <c r="AI368" s="36">
        <f>январь!AF368+февраль!AF368+март!AF368+апрель!AF368+май!AF368+июнь!AF368+июль!AF368+август!AF368+сентябрь!AF368+октябрь!AF368+ноябрь!AF368+декабрь!AF368</f>
        <v>2E-3</v>
      </c>
      <c r="AJ368" s="36">
        <f>январь!AG368+февраль!AG368+март!AG368+апрель!AG368+май!AG368+июнь!AG368+июль!AG368+август!AG368+сентябрь!AG368+октябрь!AG368+ноябрь!AG368+декабрь!AG368</f>
        <v>0.61599999999999999</v>
      </c>
      <c r="AK368" s="29">
        <f>январь!AH368+февраль!AH368+март!AH368+апрель!AH368+май!AH368+июнь!AH368+июль!AH368+август!AH368+сентябрь!AH368+октябрь!AH368+ноябрь!AH368+декабрь!AH368</f>
        <v>13</v>
      </c>
      <c r="AL368" s="36">
        <f>январь!AI368+февраль!AI368+март!AI368+апрель!AI368+май!AI368+июнь!AI368+июль!AI368+август!AI368+сентябрь!AI368+октябрь!AI368+ноябрь!AI368+декабрь!AI368</f>
        <v>15.863</v>
      </c>
      <c r="AM368" s="29">
        <f>январь!AJ368+февраль!AJ368+март!AJ368+апрель!AJ368+май!AJ368+июнь!AJ368+июль!AJ368+август!AJ368+сентябрь!AJ368+октябрь!AJ368+ноябрь!AJ368+декабрь!AJ368</f>
        <v>0</v>
      </c>
      <c r="AN368" s="36">
        <f>январь!AK368+февраль!AK368+март!AK368+апрель!AK368+май!AK368+июнь!AK368+июль!AK368+август!AK368+сентябрь!AK368+октябрь!AK368+ноябрь!AK368+декабрь!AK368</f>
        <v>0</v>
      </c>
      <c r="AO368" s="36">
        <f>январь!AL368+февраль!AL368+март!AL368+апрель!AL368+май!AL368+июнь!AL368+июль!AL368+август!AL368+сентябрь!AL368+октябрь!AL368+ноябрь!AL368+декабрь!AL368</f>
        <v>0</v>
      </c>
      <c r="AP368" s="36">
        <f>январь!AM368+февраль!AM368+март!AM368+апрель!AM368+май!AM368+июнь!AM368+июль!AM368+август!AM368+сентябрь!AM368+октябрь!AM368+ноябрь!AM368+декабрь!AM368</f>
        <v>0</v>
      </c>
      <c r="AQ368" s="29">
        <f>январь!AN368+февраль!AN368+март!AN368+апрель!AN368+май!AN368+июнь!AN368+июль!AN368+август!AN368+сентябрь!AN368+октябрь!AN368+ноябрь!AN368+декабрь!AN368</f>
        <v>0</v>
      </c>
      <c r="AR368" s="36">
        <f>январь!AO368+февраль!AO368+март!AO368+апрель!AO368+май!AO368+июнь!AO368+июль!AO368+август!AO368+сентябрь!AO368+октябрь!AO368+ноябрь!AO368+декабрь!AO368</f>
        <v>0</v>
      </c>
      <c r="AS368" s="29">
        <f>январь!AP368+февраль!AP368+март!AP368+апрель!AP368+май!AP368+июнь!AP368+июль!AP368+август!AP368+сентябрь!AP368+октябрь!AP368+ноябрь!AP368+декабрь!AP368</f>
        <v>0</v>
      </c>
      <c r="AT368" s="36">
        <f>январь!AQ368+февраль!AQ368+март!AQ368+апрель!AQ368+май!AQ368+июнь!AQ368+июль!AQ368+август!AQ368+сентябрь!AQ368+октябрь!AQ368+ноябрь!AQ368+декабрь!AQ368</f>
        <v>0</v>
      </c>
      <c r="AU368" s="29">
        <f>январь!AR368+февраль!AR368+март!AR368+апрель!AR368+май!AR368+июнь!AR368+июль!AR368+август!AR368+сентябрь!AR368+октябрь!AR368+ноябрь!AR368+декабрь!AR368</f>
        <v>0</v>
      </c>
      <c r="AV368" s="36">
        <f>январь!AS368+февраль!AS368+март!AS368+апрель!AS368+май!AS368+июнь!AS368+июль!AS368+август!AS368+сентябрь!AS368+октябрь!AS368+ноябрь!AS368+декабрь!AS368</f>
        <v>0</v>
      </c>
      <c r="AW368" s="36">
        <f>январь!AT368+февраль!AT368+март!AT368+апрель!AT368+май!AT368+июнь!AT368+июль!AT368+август!AT368+сентябрь!AT368+октябрь!AT368+ноябрь!AT368+декабрь!AT368</f>
        <v>0</v>
      </c>
      <c r="AX368" s="36">
        <f>январь!AU368+февраль!AU368+март!AU368+апрель!AU368+май!AU368+июнь!AU368+июль!AU368+август!AU368+сентябрь!AU368+октябрь!AU368+ноябрь!AU368+декабрь!AU368</f>
        <v>0</v>
      </c>
      <c r="AY368" s="29">
        <f>январь!AV368+февраль!AV368+март!AV368+апрель!AV368+май!AV368+июнь!AV368+июль!AV368+август!AV368+сентябрь!AV368+октябрь!AV368+ноябрь!AV368+декабрь!AV368</f>
        <v>0</v>
      </c>
      <c r="AZ368" s="36">
        <f>январь!AW368+февраль!AW368+март!AW368+апрель!AW368+май!AW368+июнь!AW368+июль!AW368+август!AW368+сентябрь!AW368+октябрь!AW368+ноябрь!AW368+декабрь!AW368</f>
        <v>0</v>
      </c>
      <c r="BA368" s="36">
        <f>январь!AX368+февраль!AX368+март!AX368+апрель!AX368+май!AX368+июнь!AX368+июль!AX368+август!AX368+сентябрь!AX368+октябрь!AX368+ноябрь!AX368+декабрь!AX368</f>
        <v>0</v>
      </c>
      <c r="BB368" s="36">
        <f>январь!AY368+февраль!AY368+март!AY368+апрель!AY368+май!AY368+июнь!AY368+июль!AY368+август!AY368+сентябрь!AY368+октябрь!AY368+ноябрь!AY368+декабрь!AY368</f>
        <v>0</v>
      </c>
      <c r="BC368" s="29">
        <f>январь!AZ368+февраль!AZ368+март!AZ368+апрель!AZ368+май!AZ368+июнь!AZ368+июль!AZ368+август!AZ368+сентябрь!AZ368+октябрь!AZ368+ноябрь!AZ368+декабрь!AZ368</f>
        <v>0</v>
      </c>
      <c r="BD368" s="36">
        <f>январь!BA368+февраль!BA368+март!BA368+апрель!BA368+май!BA368+июнь!BA368+июль!BA368+август!BA368+сентябрь!BA368+октябрь!BA368+ноябрь!BA368+декабрь!BA368</f>
        <v>0</v>
      </c>
      <c r="BE368" s="36">
        <f>январь!BB368+февраль!BB368+март!BB368+апрель!BB368+май!BB368+июнь!BB368+июль!BB368+август!BB368+сентябрь!BB368+октябрь!BB368+ноябрь!BB368+декабрь!BB368</f>
        <v>0</v>
      </c>
      <c r="BF368" s="36">
        <f>январь!BC368+февраль!BC368+март!BC368+апрель!BC368+май!BC368+июнь!BC368+июль!BC368+август!BC368+сентябрь!BC368+октябрь!BC368+ноябрь!BC368+декабрь!BC368</f>
        <v>0</v>
      </c>
      <c r="BG368" s="36">
        <f>январь!BD368+февраль!BD368+март!BD368+апрель!BD368+май!BD368+июнь!BD368+июль!BD368+август!BD368+сентябрь!BD368+октябрь!BD368+ноябрь!BD368+декабрь!BD368</f>
        <v>0</v>
      </c>
      <c r="BH368" s="36">
        <f>январь!BE368+февраль!BE368+март!BE368+апрель!BE368+май!BE368+июнь!BE368+июль!BE368+август!BE368+сентябрь!BE368+октябрь!BE368+ноябрь!BE368+декабрь!BE368</f>
        <v>0</v>
      </c>
      <c r="BI368" s="36">
        <f>январь!BF368+февраль!BF368+март!BF368+апрель!BF368+май!BF368+июнь!BF368+июль!BF368+август!BF368+сентябрь!BF368+октябрь!BF368+ноябрь!BF368+декабрь!BF368</f>
        <v>0</v>
      </c>
      <c r="BJ368" s="36">
        <f>январь!BG368+февраль!BG368+март!BG368+апрель!BG368+май!BG368+июнь!BG368+июль!BG368+август!BG368+сентябрь!BG368+октябрь!BG368+ноябрь!BG368+декабрь!BG368</f>
        <v>0</v>
      </c>
      <c r="BK368" s="36">
        <f>январь!BH368+февраль!BH368+март!BH368+апрель!BH368+май!BH368+июнь!BH368+июль!BH368+август!BH368+сентябрь!BH368+октябрь!BH368+ноябрь!BH368+декабрь!BH368</f>
        <v>0</v>
      </c>
      <c r="BL368" s="36">
        <f>январь!BI368+февраль!BI368+март!BI368+апрель!BI368+май!BI368+июнь!BI368+июль!BI368+август!BI368+сентябрь!BI368+октябрь!BI368+ноябрь!BI368+декабрь!BI368</f>
        <v>0</v>
      </c>
      <c r="BM368" s="29">
        <f>январь!BJ368+февраль!BJ368+март!BJ368+апрель!BJ368+май!BJ368+июнь!BJ368+июль!BJ368+август!BJ368+сентябрь!BJ368+октябрь!BJ368+ноябрь!BJ368+декабрь!BJ368</f>
        <v>0</v>
      </c>
      <c r="BN368" s="36">
        <f>январь!BK368+февраль!BK368+март!BK368+апрель!BK368+май!BK368+июнь!BK368+июль!BK368+август!BK368+сентябрь!BK368+октябрь!BK368+ноябрь!BK368+декабрь!BK368</f>
        <v>0</v>
      </c>
      <c r="BO368" s="29">
        <f>январь!BL368+февраль!BL368+март!BL368+апрель!BL368+май!BL368+июнь!BL368+июль!BL368+август!BL368+сентябрь!BL368+октябрь!BL368+ноябрь!BL368+декабрь!BL368</f>
        <v>25</v>
      </c>
      <c r="BP368" s="36">
        <f>январь!BM368+февраль!BM368+март!BM368+апрель!BM368+май!BM368+июнь!BM368+июль!BM368+август!BM368+сентябрь!BM368+октябрь!BM368+ноябрь!BM368+декабрь!BM368</f>
        <v>17.850999999999999</v>
      </c>
      <c r="BQ368" s="36">
        <f>январь!BN368+февраль!BN368+март!BN368+апрель!BN368+май!BN368+июнь!BN368+июль!BN368+август!BN368+сентябрь!BN368+октябрь!BN368+ноябрь!BN368+декабрь!BN368</f>
        <v>0</v>
      </c>
      <c r="BR368" s="36">
        <f>январь!BO368+февраль!BO368+март!BO368+апрель!BO368+май!BO368+июнь!BO368+июль!BO368+август!BO368+сентябрь!BO368+октябрь!BO368+ноябрь!BO368+декабрь!BO368</f>
        <v>0</v>
      </c>
      <c r="BS368" s="29">
        <f>январь!BP368+февраль!BP368+март!BP368+апрель!BP368+май!BP368+июнь!BP368+июль!BP368+август!BP368+сентябрь!BP368+октябрь!BP368+ноябрь!BP368+декабрь!BP368</f>
        <v>0</v>
      </c>
      <c r="BT368" s="36">
        <f>январь!BQ368+февраль!BQ368+март!BQ368+апрель!BQ368+май!BQ368+июнь!BQ368+июль!BQ368+август!BQ368+сентябрь!BQ368+октябрь!BQ368+ноябрь!BQ368+декабрь!BQ368</f>
        <v>0</v>
      </c>
      <c r="BU368" s="29">
        <f>январь!BR368+февраль!BR368+март!BR368+апрель!BR368+май!BR368+июнь!BR368+июль!BR368+август!BR368+сентябрь!BR368+октябрь!BR368+ноябрь!BR368+декабрь!BR368</f>
        <v>0</v>
      </c>
      <c r="BV368" s="36">
        <f>январь!BS368+февраль!BS368+март!BS368+апрель!BS368+май!BS368+июнь!BS368+июль!BS368+август!BS368+сентябрь!BS368+октябрь!BS368+ноябрь!BS368+декабрь!BS368</f>
        <v>0</v>
      </c>
      <c r="BW368" s="36">
        <f>январь!BT368+февраль!BT368+март!BT368+апрель!BT368+май!BT368+июнь!BT368+июль!BT368+август!BT368+сентябрь!BT368+октябрь!BT368+ноябрь!BT368+декабрь!BT368</f>
        <v>0.90400000000000003</v>
      </c>
      <c r="BX368" s="36">
        <f>январь!BU368+февраль!BU368+март!BU368+апрель!BU368+май!BU368+июнь!BU368+июль!BU368+август!BU368+сентябрь!BU368+октябрь!BU368+ноябрь!BU368+декабрь!BU368</f>
        <v>72.320000000000007</v>
      </c>
      <c r="BY368" s="36">
        <f>январь!BV368+февраль!BV368+март!BV368+апрель!BV368+май!BV368+июнь!BV368+июль!BV368+август!BV368+сентябрь!BV368+октябрь!BV368+ноябрь!BV368+декабрь!BV368</f>
        <v>1.4359999999999999</v>
      </c>
      <c r="BZ368" s="77">
        <v>3</v>
      </c>
    </row>
    <row r="369" spans="1:78" x14ac:dyDescent="0.25">
      <c r="A369" s="16">
        <v>367</v>
      </c>
      <c r="B369" s="16">
        <v>2</v>
      </c>
      <c r="C369" s="37" t="s">
        <v>814</v>
      </c>
      <c r="D369" s="51">
        <v>357.55271760386478</v>
      </c>
      <c r="E369" s="25">
        <v>796.58843599999989</v>
      </c>
      <c r="F369" s="26">
        <f t="shared" si="15"/>
        <v>1137.4971536038647</v>
      </c>
      <c r="G369" s="26">
        <f t="shared" si="16"/>
        <v>340.90871760386477</v>
      </c>
      <c r="H369" s="26">
        <f t="shared" si="17"/>
        <v>16.643999999999998</v>
      </c>
      <c r="I369" s="36">
        <f>январь!F369+февраль!F369+март!F369+апрель!F369+май!F369+июнь!F369+июль!F369+август!F369+сентябрь!F369+октябрь!F369+ноябрь!F369+декабрь!F369</f>
        <v>0</v>
      </c>
      <c r="J369" s="36">
        <f>январь!G369+февраль!G369+март!G369+апрель!G369+май!G369+июнь!G369+июль!G369+август!G369+сентябрь!G369+октябрь!G369+ноябрь!G369+декабрь!G369</f>
        <v>0</v>
      </c>
      <c r="K369" s="36">
        <f>январь!H369+февраль!H369+март!H369+апрель!H369+май!H369+июнь!H369+июль!H369+август!H369+сентябрь!H369+октябрь!H369+ноябрь!H369+декабрь!H369</f>
        <v>0</v>
      </c>
      <c r="L369" s="27">
        <f>январь!I369+февраль!I369+март!I369+апрель!I369+май!I369+июнь!I369+июль!I369+август!I369+сентябрь!I369+октябрь!I369+ноябрь!I369+декабрь!I369</f>
        <v>0</v>
      </c>
      <c r="M369" s="36">
        <f>январь!J369+февраль!J369+март!J369+апрель!J369+май!J369+июнь!J369+июль!J369+август!J369+сентябрь!J369+октябрь!J369+ноябрь!J369+декабрь!J369</f>
        <v>0</v>
      </c>
      <c r="N369" s="36">
        <f>январь!K369+февраль!K369+март!K369+апрель!K369+май!K369+июнь!K369+июль!K369+август!K369+сентябрь!K369+октябрь!K369+ноябрь!K369+декабрь!K369</f>
        <v>0</v>
      </c>
      <c r="O369" s="36">
        <f>январь!L369+февраль!L369+март!L369+апрель!L369+май!L369+июнь!L369+июль!L369+август!L369+сентябрь!L369+октябрь!L369+ноябрь!L369+декабрь!L369</f>
        <v>0</v>
      </c>
      <c r="P369" s="36">
        <f>январь!M369+февраль!M369+март!M369+апрель!M369+май!M369+июнь!M369+июль!M369+август!M369+сентябрь!M369+октябрь!M369+ноябрь!M369+декабрь!M369</f>
        <v>0</v>
      </c>
      <c r="Q369" s="36">
        <f>январь!N369+февраль!N369+март!N369+апрель!N369+май!N369+июнь!N369+июль!N369+август!N369+сентябрь!N369+октябрь!N369+ноябрь!N369+декабрь!N369</f>
        <v>0</v>
      </c>
      <c r="R369" s="29">
        <f>январь!O369+февраль!O369+март!O369+апрель!O369+май!O369+июнь!O369+июль!O369+август!O369+сентябрь!O369+октябрь!O369+ноябрь!O369+декабрь!O369</f>
        <v>0</v>
      </c>
      <c r="S369" s="36">
        <f>январь!P369+февраль!P369+март!P369+апрель!P369+май!P369+июнь!P369+июль!P369+август!P369+сентябрь!P369+октябрь!P369+ноябрь!P369+декабрь!P369</f>
        <v>0</v>
      </c>
      <c r="T369" s="29">
        <f>январь!Q369+февраль!Q369+март!Q369+апрель!Q369+май!Q369+июнь!Q369+июль!Q369+август!Q369+сентябрь!Q369+октябрь!Q369+ноябрь!Q369+декабрь!Q369</f>
        <v>0</v>
      </c>
      <c r="U369" s="36">
        <f>январь!R369+февраль!R369+март!R369+апрель!R369+май!R369+июнь!R369+июль!R369+август!R369+сентябрь!R369+октябрь!R369+ноябрь!R369+декабрь!R369</f>
        <v>0</v>
      </c>
      <c r="V369" s="36">
        <f>январь!S369+февраль!S369+март!S369+апрель!S369+май!S369+июнь!S369+июль!S369+август!S369+сентябрь!S369+октябрь!S369+ноябрь!S369+декабрь!S369</f>
        <v>0</v>
      </c>
      <c r="W369" s="36">
        <f>январь!T369+февраль!T369+март!T369+апрель!T369+май!T369+июнь!T369+июль!T369+август!T369+сентябрь!T369+октябрь!T369+ноябрь!T369+декабрь!T369</f>
        <v>0</v>
      </c>
      <c r="X369" s="36">
        <f>январь!U369+февраль!U369+март!U369+апрель!U369+май!U369+июнь!U369+июль!U369+август!U369+сентябрь!U369+октябрь!U369+ноябрь!U369+декабрь!U369</f>
        <v>0</v>
      </c>
      <c r="Y369" s="36">
        <f>январь!V369+февраль!V369+март!V369+апрель!V369+май!V369+июнь!V369+июль!V369+август!V369+сентябрь!V369+октябрь!V369+ноябрь!V369+декабрь!V369</f>
        <v>0</v>
      </c>
      <c r="Z369" s="36">
        <f>январь!W369+февраль!W369+март!W369+апрель!W369+май!W369+июнь!W369+июль!W369+август!W369+сентябрь!W369+октябрь!W369+ноябрь!W369+декабрь!W369</f>
        <v>0</v>
      </c>
      <c r="AA369" s="36">
        <f>январь!X369+февраль!X369+март!X369+апрель!X369+май!X369+июнь!X369+июль!X369+август!X369+сентябрь!X369+октябрь!X369+ноябрь!X369+декабрь!X369</f>
        <v>0</v>
      </c>
      <c r="AB369" s="29">
        <f>январь!Y369+февраль!Y369+март!Y369+апрель!Y369+май!Y369+июнь!Y369+июль!Y369+август!Y369+сентябрь!Y369+октябрь!Y369+ноябрь!Y369+декабрь!Y369</f>
        <v>0</v>
      </c>
      <c r="AC369" s="36">
        <f>январь!Z369+февраль!Z369+март!Z369+апрель!Z369+май!Z369+июнь!Z369+июль!Z369+август!Z369+сентябрь!Z369+октябрь!Z369+ноябрь!Z369+декабрь!Z369</f>
        <v>0</v>
      </c>
      <c r="AD369" s="66" t="str">
        <f>CONCATENATE(январь!AA369,$BZ$1,февраль!AA369,$BZ$1,март!AA369,$BZ$1,апрель!AA369,$BZ$1,май!AA369,$BZ$1,июнь!AA369,$BZ$1,июль!AA369,$BZ$1,август!AA369,$BZ$1,сентябрь!AA369,$BZ$1,октябрь!AA369,$BZ$1,ноябрь!AA369,$BZ$1,декабрь!AA369)</f>
        <v xml:space="preserve">           </v>
      </c>
      <c r="AE369" s="36">
        <f>январь!AB369+февраль!AB369+март!AB369+апрель!AB369+май!AB369+июнь!AB369+июль!AB369+август!AB369+сентябрь!AB369+октябрь!AB369+ноябрь!AB369+декабрь!AB369</f>
        <v>0</v>
      </c>
      <c r="AF369" s="36">
        <f>январь!AC369+февраль!AC369+март!AC369+апрель!AC369+май!AC369+июнь!AC369+июль!AC369+август!AC369+сентябрь!AC369+октябрь!AC369+ноябрь!AC369+декабрь!AC369</f>
        <v>0</v>
      </c>
      <c r="AG369" s="36">
        <f>январь!AD369+февраль!AD369+март!AD369+апрель!AD369+май!AD369+июнь!AD369+июль!AD369+август!AD369+сентябрь!AD369+октябрь!AD369+ноябрь!AD369+декабрь!AD369</f>
        <v>0</v>
      </c>
      <c r="AH369" s="36">
        <f>январь!AE369+февраль!AE369+март!AE369+апрель!AE369+май!AE369+июнь!AE369+июль!AE369+август!AE369+сентябрь!AE369+октябрь!AE369+ноябрь!AE369+декабрь!AE369</f>
        <v>0</v>
      </c>
      <c r="AI369" s="36">
        <f>январь!AF369+февраль!AF369+март!AF369+апрель!AF369+май!AF369+июнь!AF369+июль!AF369+август!AF369+сентябрь!AF369+октябрь!AF369+ноябрь!AF369+декабрь!AF369</f>
        <v>0</v>
      </c>
      <c r="AJ369" s="36">
        <f>январь!AG369+февраль!AG369+март!AG369+апрель!AG369+май!AG369+июнь!AG369+июль!AG369+август!AG369+сентябрь!AG369+октябрь!AG369+ноябрь!AG369+декабрь!AG369</f>
        <v>0</v>
      </c>
      <c r="AK369" s="29">
        <f>январь!AH369+февраль!AH369+март!AH369+апрель!AH369+май!AH369+июнь!AH369+июль!AH369+август!AH369+сентябрь!AH369+октябрь!AH369+ноябрь!AH369+декабрь!AH369</f>
        <v>7</v>
      </c>
      <c r="AL369" s="36">
        <f>январь!AI369+февраль!AI369+март!AI369+апрель!AI369+май!AI369+июнь!AI369+июль!AI369+август!AI369+сентябрь!AI369+октябрь!AI369+ноябрь!AI369+декабрь!AI369</f>
        <v>8.4939999999999998</v>
      </c>
      <c r="AM369" s="29">
        <f>январь!AJ369+февраль!AJ369+март!AJ369+апрель!AJ369+май!AJ369+июнь!AJ369+июль!AJ369+август!AJ369+сентябрь!AJ369+октябрь!AJ369+ноябрь!AJ369+декабрь!AJ369</f>
        <v>0</v>
      </c>
      <c r="AN369" s="36">
        <f>январь!AK369+февраль!AK369+март!AK369+апрель!AK369+май!AK369+июнь!AK369+июль!AK369+август!AK369+сентябрь!AK369+октябрь!AK369+ноябрь!AK369+декабрь!AK369</f>
        <v>0</v>
      </c>
      <c r="AO369" s="36">
        <f>январь!AL369+февраль!AL369+март!AL369+апрель!AL369+май!AL369+июнь!AL369+июль!AL369+август!AL369+сентябрь!AL369+октябрь!AL369+ноябрь!AL369+декабрь!AL369</f>
        <v>0</v>
      </c>
      <c r="AP369" s="36">
        <f>январь!AM369+февраль!AM369+март!AM369+апрель!AM369+май!AM369+июнь!AM369+июль!AM369+август!AM369+сентябрь!AM369+октябрь!AM369+ноябрь!AM369+декабрь!AM369</f>
        <v>0</v>
      </c>
      <c r="AQ369" s="29">
        <f>январь!AN369+февраль!AN369+март!AN369+апрель!AN369+май!AN369+июнь!AN369+июль!AN369+август!AN369+сентябрь!AN369+октябрь!AN369+ноябрь!AN369+декабрь!AN369</f>
        <v>0</v>
      </c>
      <c r="AR369" s="36">
        <f>январь!AO369+февраль!AO369+март!AO369+апрель!AO369+май!AO369+июнь!AO369+июль!AO369+август!AO369+сентябрь!AO369+октябрь!AO369+ноябрь!AO369+декабрь!AO369</f>
        <v>0</v>
      </c>
      <c r="AS369" s="29">
        <f>январь!AP369+февраль!AP369+март!AP369+апрель!AP369+май!AP369+июнь!AP369+июль!AP369+август!AP369+сентябрь!AP369+октябрь!AP369+ноябрь!AP369+декабрь!AP369</f>
        <v>0</v>
      </c>
      <c r="AT369" s="36">
        <f>январь!AQ369+февраль!AQ369+март!AQ369+апрель!AQ369+май!AQ369+июнь!AQ369+июль!AQ369+август!AQ369+сентябрь!AQ369+октябрь!AQ369+ноябрь!AQ369+декабрь!AQ369</f>
        <v>0</v>
      </c>
      <c r="AU369" s="29">
        <f>январь!AR369+февраль!AR369+март!AR369+апрель!AR369+май!AR369+июнь!AR369+июль!AR369+август!AR369+сентябрь!AR369+октябрь!AR369+ноябрь!AR369+декабрь!AR369</f>
        <v>0</v>
      </c>
      <c r="AV369" s="36">
        <f>январь!AS369+февраль!AS369+март!AS369+апрель!AS369+май!AS369+июнь!AS369+июль!AS369+август!AS369+сентябрь!AS369+октябрь!AS369+ноябрь!AS369+декабрь!AS369</f>
        <v>0</v>
      </c>
      <c r="AW369" s="36">
        <f>январь!AT369+февраль!AT369+март!AT369+апрель!AT369+май!AT369+июнь!AT369+июль!AT369+август!AT369+сентябрь!AT369+октябрь!AT369+ноябрь!AT369+декабрь!AT369</f>
        <v>0</v>
      </c>
      <c r="AX369" s="36">
        <f>январь!AU369+февраль!AU369+март!AU369+апрель!AU369+май!AU369+июнь!AU369+июль!AU369+август!AU369+сентябрь!AU369+октябрь!AU369+ноябрь!AU369+декабрь!AU369</f>
        <v>0</v>
      </c>
      <c r="AY369" s="29">
        <f>январь!AV369+февраль!AV369+март!AV369+апрель!AV369+май!AV369+июнь!AV369+июль!AV369+август!AV369+сентябрь!AV369+октябрь!AV369+ноябрь!AV369+декабрь!AV369</f>
        <v>0</v>
      </c>
      <c r="AZ369" s="36">
        <f>январь!AW369+февраль!AW369+март!AW369+апрель!AW369+май!AW369+июнь!AW369+июль!AW369+август!AW369+сентябрь!AW369+октябрь!AW369+ноябрь!AW369+декабрь!AW369</f>
        <v>0</v>
      </c>
      <c r="BA369" s="36">
        <f>январь!AX369+февраль!AX369+март!AX369+апрель!AX369+май!AX369+июнь!AX369+июль!AX369+август!AX369+сентябрь!AX369+октябрь!AX369+ноябрь!AX369+декабрь!AX369</f>
        <v>0</v>
      </c>
      <c r="BB369" s="36">
        <f>январь!AY369+февраль!AY369+март!AY369+апрель!AY369+май!AY369+июнь!AY369+июль!AY369+август!AY369+сентябрь!AY369+октябрь!AY369+ноябрь!AY369+декабрь!AY369</f>
        <v>0</v>
      </c>
      <c r="BC369" s="29">
        <f>январь!AZ369+февраль!AZ369+март!AZ369+апрель!AZ369+май!AZ369+июнь!AZ369+июль!AZ369+август!AZ369+сентябрь!AZ369+октябрь!AZ369+ноябрь!AZ369+декабрь!AZ369</f>
        <v>0</v>
      </c>
      <c r="BD369" s="36">
        <f>январь!BA369+февраль!BA369+март!BA369+апрель!BA369+май!BA369+июнь!BA369+июль!BA369+август!BA369+сентябрь!BA369+октябрь!BA369+ноябрь!BA369+декабрь!BA369</f>
        <v>0</v>
      </c>
      <c r="BE369" s="36">
        <f>январь!BB369+февраль!BB369+март!BB369+апрель!BB369+май!BB369+июнь!BB369+июль!BB369+август!BB369+сентябрь!BB369+октябрь!BB369+ноябрь!BB369+декабрь!BB369</f>
        <v>0</v>
      </c>
      <c r="BF369" s="36">
        <f>январь!BC369+февраль!BC369+март!BC369+апрель!BC369+май!BC369+июнь!BC369+июль!BC369+август!BC369+сентябрь!BC369+октябрь!BC369+ноябрь!BC369+декабрь!BC369</f>
        <v>0</v>
      </c>
      <c r="BG369" s="36">
        <f>январь!BD369+февраль!BD369+март!BD369+апрель!BD369+май!BD369+июнь!BD369+июль!BD369+август!BD369+сентябрь!BD369+октябрь!BD369+ноябрь!BD369+декабрь!BD369</f>
        <v>0</v>
      </c>
      <c r="BH369" s="36">
        <f>январь!BE369+февраль!BE369+март!BE369+апрель!BE369+май!BE369+июнь!BE369+июль!BE369+август!BE369+сентябрь!BE369+октябрь!BE369+ноябрь!BE369+декабрь!BE369</f>
        <v>0</v>
      </c>
      <c r="BI369" s="36">
        <f>январь!BF369+февраль!BF369+март!BF369+апрель!BF369+май!BF369+июнь!BF369+июль!BF369+август!BF369+сентябрь!BF369+октябрь!BF369+ноябрь!BF369+декабрь!BF369</f>
        <v>0</v>
      </c>
      <c r="BJ369" s="36">
        <f>январь!BG369+февраль!BG369+март!BG369+апрель!BG369+май!BG369+июнь!BG369+июль!BG369+август!BG369+сентябрь!BG369+октябрь!BG369+ноябрь!BG369+декабрь!BG369</f>
        <v>0</v>
      </c>
      <c r="BK369" s="36">
        <f>январь!BH369+февраль!BH369+март!BH369+апрель!BH369+май!BH369+июнь!BH369+июль!BH369+август!BH369+сентябрь!BH369+октябрь!BH369+ноябрь!BH369+декабрь!BH369</f>
        <v>6.0000000000000001E-3</v>
      </c>
      <c r="BL369" s="36">
        <f>январь!BI369+февраль!BI369+март!BI369+апрель!BI369+май!BI369+июнь!BI369+июль!BI369+август!BI369+сентябрь!BI369+октябрь!BI369+ноябрь!BI369+декабрь!BI369</f>
        <v>2.726</v>
      </c>
      <c r="BM369" s="29">
        <f>январь!BJ369+февраль!BJ369+март!BJ369+апрель!BJ369+май!BJ369+июнь!BJ369+июль!BJ369+август!BJ369+сентябрь!BJ369+октябрь!BJ369+ноябрь!BJ369+декабрь!BJ369</f>
        <v>0</v>
      </c>
      <c r="BN369" s="36">
        <f>январь!BK369+февраль!BK369+март!BK369+апрель!BK369+май!BK369+июнь!BK369+июль!BK369+август!BK369+сентябрь!BK369+октябрь!BK369+ноябрь!BK369+декабрь!BK369</f>
        <v>0</v>
      </c>
      <c r="BO369" s="29">
        <f>январь!BL369+февраль!BL369+март!BL369+апрель!BL369+май!BL369+июнь!BL369+июль!BL369+август!BL369+сентябрь!BL369+октябрь!BL369+ноябрь!BL369+декабрь!BL369</f>
        <v>0</v>
      </c>
      <c r="BP369" s="36">
        <f>январь!BM369+февраль!BM369+март!BM369+апрель!BM369+май!BM369+июнь!BM369+июль!BM369+август!BM369+сентябрь!BM369+октябрь!BM369+ноябрь!BM369+декабрь!BM369</f>
        <v>0</v>
      </c>
      <c r="BQ369" s="36">
        <f>январь!BN369+февраль!BN369+март!BN369+апрель!BN369+май!BN369+июнь!BN369+июль!BN369+август!BN369+сентябрь!BN369+октябрь!BN369+ноябрь!BN369+декабрь!BN369</f>
        <v>0</v>
      </c>
      <c r="BR369" s="36">
        <f>январь!BO369+февраль!BO369+март!BO369+апрель!BO369+май!BO369+июнь!BO369+июль!BO369+август!BO369+сентябрь!BO369+октябрь!BO369+ноябрь!BO369+декабрь!BO369</f>
        <v>0</v>
      </c>
      <c r="BS369" s="29">
        <f>январь!BP369+февраль!BP369+март!BP369+апрель!BP369+май!BP369+июнь!BP369+июль!BP369+август!BP369+сентябрь!BP369+октябрь!BP369+ноябрь!BP369+декабрь!BP369</f>
        <v>0</v>
      </c>
      <c r="BT369" s="36">
        <f>январь!BQ369+февраль!BQ369+март!BQ369+апрель!BQ369+май!BQ369+июнь!BQ369+июль!BQ369+август!BQ369+сентябрь!BQ369+октябрь!BQ369+ноябрь!BQ369+декабрь!BQ369</f>
        <v>0</v>
      </c>
      <c r="BU369" s="29">
        <f>январь!BR369+февраль!BR369+март!BR369+апрель!BR369+май!BR369+июнь!BR369+июль!BR369+август!BR369+сентябрь!BR369+октябрь!BR369+ноябрь!BR369+декабрь!BR369</f>
        <v>0</v>
      </c>
      <c r="BV369" s="36">
        <f>январь!BS369+февраль!BS369+март!BS369+апрель!BS369+май!BS369+июнь!BS369+июль!BS369+август!BS369+сентябрь!BS369+октябрь!BS369+ноябрь!BS369+декабрь!BS369</f>
        <v>0</v>
      </c>
      <c r="BW369" s="36">
        <f>январь!BT369+февраль!BT369+март!BT369+апрель!BT369+май!BT369+июнь!BT369+июль!BT369+август!BT369+сентябрь!BT369+октябрь!BT369+ноябрь!BT369+декабрь!BT369</f>
        <v>0</v>
      </c>
      <c r="BX369" s="36">
        <f>январь!BU369+февраль!BU369+март!BU369+апрель!BU369+май!BU369+июнь!BU369+июль!BU369+август!BU369+сентябрь!BU369+октябрь!BU369+ноябрь!BU369+декабрь!BU369</f>
        <v>0</v>
      </c>
      <c r="BY369" s="36">
        <f>январь!BV369+февраль!BV369+март!BV369+апрель!BV369+май!BV369+июнь!BV369+июль!BV369+август!BV369+сентябрь!BV369+октябрь!BV369+ноябрь!BV369+декабрь!BV369</f>
        <v>5.4240000000000004</v>
      </c>
      <c r="BZ369" s="77">
        <v>2</v>
      </c>
    </row>
    <row r="370" spans="1:78" x14ac:dyDescent="0.25">
      <c r="A370" s="16">
        <v>368</v>
      </c>
      <c r="B370" s="16">
        <v>2</v>
      </c>
      <c r="C370" s="37" t="s">
        <v>815</v>
      </c>
      <c r="D370" s="51">
        <v>114.26071182608695</v>
      </c>
      <c r="E370" s="25">
        <v>37.062064000000021</v>
      </c>
      <c r="F370" s="26">
        <f t="shared" si="15"/>
        <v>144.01477582608698</v>
      </c>
      <c r="G370" s="26">
        <f t="shared" si="16"/>
        <v>106.95271182608695</v>
      </c>
      <c r="H370" s="26">
        <f t="shared" si="17"/>
        <v>7.3079999999999998</v>
      </c>
      <c r="I370" s="36">
        <f>январь!F370+февраль!F370+март!F370+апрель!F370+май!F370+июнь!F370+июль!F370+август!F370+сентябрь!F370+октябрь!F370+ноябрь!F370+декабрь!F370</f>
        <v>0</v>
      </c>
      <c r="J370" s="36">
        <f>январь!G370+февраль!G370+март!G370+апрель!G370+май!G370+июнь!G370+июль!G370+август!G370+сентябрь!G370+октябрь!G370+ноябрь!G370+декабрь!G370</f>
        <v>0</v>
      </c>
      <c r="K370" s="36">
        <f>январь!H370+февраль!H370+март!H370+апрель!H370+май!H370+июнь!H370+июль!H370+август!H370+сентябрь!H370+октябрь!H370+ноябрь!H370+декабрь!H370</f>
        <v>0</v>
      </c>
      <c r="L370" s="27">
        <f>январь!I370+февраль!I370+март!I370+апрель!I370+май!I370+июнь!I370+июль!I370+август!I370+сентябрь!I370+октябрь!I370+ноябрь!I370+декабрь!I370</f>
        <v>0</v>
      </c>
      <c r="M370" s="36">
        <f>январь!J370+февраль!J370+март!J370+апрель!J370+май!J370+июнь!J370+июль!J370+август!J370+сентябрь!J370+октябрь!J370+ноябрь!J370+декабрь!J370</f>
        <v>0</v>
      </c>
      <c r="N370" s="36">
        <f>январь!K370+февраль!K370+март!K370+апрель!K370+май!K370+июнь!K370+июль!K370+август!K370+сентябрь!K370+октябрь!K370+ноябрь!K370+декабрь!K370</f>
        <v>0</v>
      </c>
      <c r="O370" s="36">
        <f>январь!L370+февраль!L370+март!L370+апрель!L370+май!L370+июнь!L370+июль!L370+август!L370+сентябрь!L370+октябрь!L370+ноябрь!L370+декабрь!L370</f>
        <v>0</v>
      </c>
      <c r="P370" s="36">
        <f>январь!M370+февраль!M370+март!M370+апрель!M370+май!M370+июнь!M370+июль!M370+август!M370+сентябрь!M370+октябрь!M370+ноябрь!M370+декабрь!M370</f>
        <v>0</v>
      </c>
      <c r="Q370" s="36">
        <f>январь!N370+февраль!N370+март!N370+апрель!N370+май!N370+июнь!N370+июль!N370+август!N370+сентябрь!N370+октябрь!N370+ноябрь!N370+декабрь!N370</f>
        <v>0</v>
      </c>
      <c r="R370" s="29">
        <f>январь!O370+февраль!O370+март!O370+апрель!O370+май!O370+июнь!O370+июль!O370+август!O370+сентябрь!O370+октябрь!O370+ноябрь!O370+декабрь!O370</f>
        <v>0</v>
      </c>
      <c r="S370" s="36">
        <f>январь!P370+февраль!P370+март!P370+апрель!P370+май!P370+июнь!P370+июль!P370+август!P370+сентябрь!P370+октябрь!P370+ноябрь!P370+декабрь!P370</f>
        <v>0</v>
      </c>
      <c r="T370" s="29">
        <f>январь!Q370+февраль!Q370+март!Q370+апрель!Q370+май!Q370+июнь!Q370+июль!Q370+август!Q370+сентябрь!Q370+октябрь!Q370+ноябрь!Q370+декабрь!Q370</f>
        <v>0</v>
      </c>
      <c r="U370" s="36">
        <f>январь!R370+февраль!R370+март!R370+апрель!R370+май!R370+июнь!R370+июль!R370+август!R370+сентябрь!R370+октябрь!R370+ноябрь!R370+декабрь!R370</f>
        <v>0</v>
      </c>
      <c r="V370" s="36">
        <f>январь!S370+февраль!S370+март!S370+апрель!S370+май!S370+июнь!S370+июль!S370+август!S370+сентябрь!S370+октябрь!S370+ноябрь!S370+декабрь!S370</f>
        <v>0</v>
      </c>
      <c r="W370" s="36">
        <f>январь!T370+февраль!T370+март!T370+апрель!T370+май!T370+июнь!T370+июль!T370+август!T370+сентябрь!T370+октябрь!T370+ноябрь!T370+декабрь!T370</f>
        <v>0</v>
      </c>
      <c r="X370" s="36">
        <f>январь!U370+февраль!U370+март!U370+апрель!U370+май!U370+июнь!U370+июль!U370+август!U370+сентябрь!U370+октябрь!U370+ноябрь!U370+декабрь!U370</f>
        <v>0</v>
      </c>
      <c r="Y370" s="36">
        <f>январь!V370+февраль!V370+март!V370+апрель!V370+май!V370+июнь!V370+июль!V370+август!V370+сентябрь!V370+октябрь!V370+ноябрь!V370+декабрь!V370</f>
        <v>0</v>
      </c>
      <c r="Z370" s="36">
        <f>январь!W370+февраль!W370+март!W370+апрель!W370+май!W370+июнь!W370+июль!W370+август!W370+сентябрь!W370+октябрь!W370+ноябрь!W370+декабрь!W370</f>
        <v>0</v>
      </c>
      <c r="AA370" s="36">
        <f>январь!X370+февраль!X370+март!X370+апрель!X370+май!X370+июнь!X370+июль!X370+август!X370+сентябрь!X370+октябрь!X370+ноябрь!X370+декабрь!X370</f>
        <v>0</v>
      </c>
      <c r="AB370" s="29">
        <f>январь!Y370+февраль!Y370+март!Y370+апрель!Y370+май!Y370+июнь!Y370+июль!Y370+август!Y370+сентябрь!Y370+октябрь!Y370+ноябрь!Y370+декабрь!Y370</f>
        <v>0</v>
      </c>
      <c r="AC370" s="36">
        <f>январь!Z370+февраль!Z370+март!Z370+апрель!Z370+май!Z370+июнь!Z370+июль!Z370+август!Z370+сентябрь!Z370+октябрь!Z370+ноябрь!Z370+декабрь!Z370</f>
        <v>0</v>
      </c>
      <c r="AD370" s="66" t="str">
        <f>CONCATENATE(январь!AA370,$BZ$1,февраль!AA370,$BZ$1,март!AA370,$BZ$1,апрель!AA370,$BZ$1,май!AA370,$BZ$1,июнь!AA370,$BZ$1,июль!AA370,$BZ$1,август!AA370,$BZ$1,сентябрь!AA370,$BZ$1,октябрь!AA370,$BZ$1,ноябрь!AA370,$BZ$1,декабрь!AA370)</f>
        <v xml:space="preserve">           </v>
      </c>
      <c r="AE370" s="36">
        <f>январь!AB370+февраль!AB370+март!AB370+апрель!AB370+май!AB370+июнь!AB370+июль!AB370+август!AB370+сентябрь!AB370+октябрь!AB370+ноябрь!AB370+декабрь!AB370</f>
        <v>0</v>
      </c>
      <c r="AF370" s="36">
        <f>январь!AC370+февраль!AC370+март!AC370+апрель!AC370+май!AC370+июнь!AC370+июль!AC370+август!AC370+сентябрь!AC370+октябрь!AC370+ноябрь!AC370+декабрь!AC370</f>
        <v>0</v>
      </c>
      <c r="AG370" s="36">
        <f>январь!AD370+февраль!AD370+март!AD370+апрель!AD370+май!AD370+июнь!AD370+июль!AD370+август!AD370+сентябрь!AD370+октябрь!AD370+ноябрь!AD370+декабрь!AD370</f>
        <v>0</v>
      </c>
      <c r="AH370" s="36">
        <f>январь!AE370+февраль!AE370+март!AE370+апрель!AE370+май!AE370+июнь!AE370+июль!AE370+август!AE370+сентябрь!AE370+октябрь!AE370+ноябрь!AE370+декабрь!AE370</f>
        <v>0</v>
      </c>
      <c r="AI370" s="36">
        <f>январь!AF370+февраль!AF370+март!AF370+апрель!AF370+май!AF370+июнь!AF370+июль!AF370+август!AF370+сентябрь!AF370+октябрь!AF370+ноябрь!AF370+декабрь!AF370</f>
        <v>2E-3</v>
      </c>
      <c r="AJ370" s="36">
        <f>январь!AG370+февраль!AG370+март!AG370+апрель!AG370+май!AG370+июнь!AG370+июль!AG370+август!AG370+сентябрь!AG370+октябрь!AG370+ноябрь!AG370+декабрь!AG370</f>
        <v>1.107</v>
      </c>
      <c r="AK370" s="29">
        <f>январь!AH370+февраль!AH370+март!AH370+апрель!AH370+май!AH370+июнь!AH370+июль!AH370+август!AH370+сентябрь!AH370+октябрь!AH370+ноябрь!AH370+декабрь!AH370</f>
        <v>4</v>
      </c>
      <c r="AL370" s="36">
        <f>январь!AI370+февраль!AI370+март!AI370+апрель!AI370+май!AI370+июнь!AI370+июль!AI370+август!AI370+сентябрь!AI370+октябрь!AI370+ноябрь!AI370+декабрь!AI370</f>
        <v>5.3979999999999997</v>
      </c>
      <c r="AM370" s="29">
        <f>январь!AJ370+февраль!AJ370+март!AJ370+апрель!AJ370+май!AJ370+июнь!AJ370+июль!AJ370+август!AJ370+сентябрь!AJ370+октябрь!AJ370+ноябрь!AJ370+декабрь!AJ370</f>
        <v>0</v>
      </c>
      <c r="AN370" s="36">
        <f>январь!AK370+февраль!AK370+март!AK370+апрель!AK370+май!AK370+июнь!AK370+июль!AK370+август!AK370+сентябрь!AK370+октябрь!AK370+ноябрь!AK370+декабрь!AK370</f>
        <v>0</v>
      </c>
      <c r="AO370" s="36">
        <f>январь!AL370+февраль!AL370+март!AL370+апрель!AL370+май!AL370+июнь!AL370+июль!AL370+август!AL370+сентябрь!AL370+октябрь!AL370+ноябрь!AL370+декабрь!AL370</f>
        <v>0</v>
      </c>
      <c r="AP370" s="36">
        <f>январь!AM370+февраль!AM370+март!AM370+апрель!AM370+май!AM370+июнь!AM370+июль!AM370+август!AM370+сентябрь!AM370+октябрь!AM370+ноябрь!AM370+декабрь!AM370</f>
        <v>0</v>
      </c>
      <c r="AQ370" s="29">
        <f>январь!AN370+февраль!AN370+март!AN370+апрель!AN370+май!AN370+июнь!AN370+июль!AN370+август!AN370+сентябрь!AN370+октябрь!AN370+ноябрь!AN370+декабрь!AN370</f>
        <v>0</v>
      </c>
      <c r="AR370" s="36">
        <f>январь!AO370+февраль!AO370+март!AO370+апрель!AO370+май!AO370+июнь!AO370+июль!AO370+август!AO370+сентябрь!AO370+октябрь!AO370+ноябрь!AO370+декабрь!AO370</f>
        <v>0</v>
      </c>
      <c r="AS370" s="29">
        <f>январь!AP370+февраль!AP370+март!AP370+апрель!AP370+май!AP370+июнь!AP370+июль!AP370+август!AP370+сентябрь!AP370+октябрь!AP370+ноябрь!AP370+декабрь!AP370</f>
        <v>0</v>
      </c>
      <c r="AT370" s="36">
        <f>январь!AQ370+февраль!AQ370+март!AQ370+апрель!AQ370+май!AQ370+июнь!AQ370+июль!AQ370+август!AQ370+сентябрь!AQ370+октябрь!AQ370+ноябрь!AQ370+декабрь!AQ370</f>
        <v>0</v>
      </c>
      <c r="AU370" s="29">
        <f>январь!AR370+февраль!AR370+март!AR370+апрель!AR370+май!AR370+июнь!AR370+июль!AR370+август!AR370+сентябрь!AR370+октябрь!AR370+ноябрь!AR370+декабрь!AR370</f>
        <v>0</v>
      </c>
      <c r="AV370" s="36">
        <f>январь!AS370+февраль!AS370+март!AS370+апрель!AS370+май!AS370+июнь!AS370+июль!AS370+август!AS370+сентябрь!AS370+октябрь!AS370+ноябрь!AS370+декабрь!AS370</f>
        <v>0</v>
      </c>
      <c r="AW370" s="36">
        <f>январь!AT370+февраль!AT370+март!AT370+апрель!AT370+май!AT370+июнь!AT370+июль!AT370+август!AT370+сентябрь!AT370+октябрь!AT370+ноябрь!AT370+декабрь!AT370</f>
        <v>0</v>
      </c>
      <c r="AX370" s="36">
        <f>январь!AU370+февраль!AU370+март!AU370+апрель!AU370+май!AU370+июнь!AU370+июль!AU370+август!AU370+сентябрь!AU370+октябрь!AU370+ноябрь!AU370+декабрь!AU370</f>
        <v>0</v>
      </c>
      <c r="AY370" s="29">
        <f>январь!AV370+февраль!AV370+март!AV370+апрель!AV370+май!AV370+июнь!AV370+июль!AV370+август!AV370+сентябрь!AV370+октябрь!AV370+ноябрь!AV370+декабрь!AV370</f>
        <v>0</v>
      </c>
      <c r="AZ370" s="36">
        <f>январь!AW370+февраль!AW370+март!AW370+апрель!AW370+май!AW370+июнь!AW370+июль!AW370+август!AW370+сентябрь!AW370+октябрь!AW370+ноябрь!AW370+декабрь!AW370</f>
        <v>0</v>
      </c>
      <c r="BA370" s="36">
        <f>январь!AX370+февраль!AX370+март!AX370+апрель!AX370+май!AX370+июнь!AX370+июль!AX370+август!AX370+сентябрь!AX370+октябрь!AX370+ноябрь!AX370+декабрь!AX370</f>
        <v>0</v>
      </c>
      <c r="BB370" s="36">
        <f>январь!AY370+февраль!AY370+март!AY370+апрель!AY370+май!AY370+июнь!AY370+июль!AY370+август!AY370+сентябрь!AY370+октябрь!AY370+ноябрь!AY370+декабрь!AY370</f>
        <v>0</v>
      </c>
      <c r="BC370" s="29">
        <f>январь!AZ370+февраль!AZ370+март!AZ370+апрель!AZ370+май!AZ370+июнь!AZ370+июль!AZ370+август!AZ370+сентябрь!AZ370+октябрь!AZ370+ноябрь!AZ370+декабрь!AZ370</f>
        <v>0</v>
      </c>
      <c r="BD370" s="36">
        <f>январь!BA370+февраль!BA370+март!BA370+апрель!BA370+май!BA370+июнь!BA370+июль!BA370+август!BA370+сентябрь!BA370+октябрь!BA370+ноябрь!BA370+декабрь!BA370</f>
        <v>0</v>
      </c>
      <c r="BE370" s="36">
        <f>январь!BB370+февраль!BB370+март!BB370+апрель!BB370+май!BB370+июнь!BB370+июль!BB370+август!BB370+сентябрь!BB370+октябрь!BB370+ноябрь!BB370+декабрь!BB370</f>
        <v>0</v>
      </c>
      <c r="BF370" s="36">
        <f>январь!BC370+февраль!BC370+март!BC370+апрель!BC370+май!BC370+июнь!BC370+июль!BC370+август!BC370+сентябрь!BC370+октябрь!BC370+ноябрь!BC370+декабрь!BC370</f>
        <v>0</v>
      </c>
      <c r="BG370" s="36">
        <f>январь!BD370+февраль!BD370+март!BD370+апрель!BD370+май!BD370+июнь!BD370+июль!BD370+август!BD370+сентябрь!BD370+октябрь!BD370+ноябрь!BD370+декабрь!BD370</f>
        <v>0</v>
      </c>
      <c r="BH370" s="36">
        <f>январь!BE370+февраль!BE370+март!BE370+апрель!BE370+май!BE370+июнь!BE370+июль!BE370+август!BE370+сентябрь!BE370+октябрь!BE370+ноябрь!BE370+декабрь!BE370</f>
        <v>0</v>
      </c>
      <c r="BI370" s="36">
        <f>январь!BF370+февраль!BF370+март!BF370+апрель!BF370+май!BF370+июнь!BF370+июль!BF370+август!BF370+сентябрь!BF370+октябрь!BF370+ноябрь!BF370+декабрь!BF370</f>
        <v>0</v>
      </c>
      <c r="BJ370" s="36">
        <f>январь!BG370+февраль!BG370+март!BG370+апрель!BG370+май!BG370+июнь!BG370+июль!BG370+август!BG370+сентябрь!BG370+октябрь!BG370+ноябрь!BG370+декабрь!BG370</f>
        <v>0</v>
      </c>
      <c r="BK370" s="36">
        <f>январь!BH370+февраль!BH370+март!BH370+апрель!BH370+май!BH370+июнь!BH370+июль!BH370+август!BH370+сентябрь!BH370+октябрь!BH370+ноябрь!BH370+декабрь!BH370</f>
        <v>0</v>
      </c>
      <c r="BL370" s="36">
        <f>январь!BI370+февраль!BI370+март!BI370+апрель!BI370+май!BI370+июнь!BI370+июль!BI370+август!BI370+сентябрь!BI370+октябрь!BI370+ноябрь!BI370+декабрь!BI370</f>
        <v>0</v>
      </c>
      <c r="BM370" s="29">
        <f>январь!BJ370+февраль!BJ370+март!BJ370+апрель!BJ370+май!BJ370+июнь!BJ370+июль!BJ370+август!BJ370+сентябрь!BJ370+октябрь!BJ370+ноябрь!BJ370+декабрь!BJ370</f>
        <v>0</v>
      </c>
      <c r="BN370" s="36">
        <f>январь!BK370+февраль!BK370+март!BK370+апрель!BK370+май!BK370+июнь!BK370+июль!BK370+август!BK370+сентябрь!BK370+октябрь!BK370+ноябрь!BK370+декабрь!BK370</f>
        <v>0</v>
      </c>
      <c r="BO370" s="29">
        <f>январь!BL370+февраль!BL370+март!BL370+апрель!BL370+май!BL370+июнь!BL370+июль!BL370+август!BL370+сентябрь!BL370+октябрь!BL370+ноябрь!BL370+декабрь!BL370</f>
        <v>0</v>
      </c>
      <c r="BP370" s="36">
        <f>январь!BM370+февраль!BM370+март!BM370+апрель!BM370+май!BM370+июнь!BM370+июль!BM370+август!BM370+сентябрь!BM370+октябрь!BM370+ноябрь!BM370+декабрь!BM370</f>
        <v>0</v>
      </c>
      <c r="BQ370" s="36">
        <f>январь!BN370+февраль!BN370+март!BN370+апрель!BN370+май!BN370+июнь!BN370+июль!BN370+август!BN370+сентябрь!BN370+октябрь!BN370+ноябрь!BN370+декабрь!BN370</f>
        <v>0</v>
      </c>
      <c r="BR370" s="36">
        <f>январь!BO370+февраль!BO370+март!BO370+апрель!BO370+май!BO370+июнь!BO370+июль!BO370+август!BO370+сентябрь!BO370+октябрь!BO370+ноябрь!BO370+декабрь!BO370</f>
        <v>0</v>
      </c>
      <c r="BS370" s="29">
        <f>январь!BP370+февраль!BP370+март!BP370+апрель!BP370+май!BP370+июнь!BP370+июль!BP370+август!BP370+сентябрь!BP370+октябрь!BP370+ноябрь!BP370+декабрь!BP370</f>
        <v>0</v>
      </c>
      <c r="BT370" s="36">
        <f>январь!BQ370+февраль!BQ370+март!BQ370+апрель!BQ370+май!BQ370+июнь!BQ370+июль!BQ370+август!BQ370+сентябрь!BQ370+октябрь!BQ370+ноябрь!BQ370+декабрь!BQ370</f>
        <v>0</v>
      </c>
      <c r="BU370" s="29">
        <f>январь!BR370+февраль!BR370+март!BR370+апрель!BR370+май!BR370+июнь!BR370+июль!BR370+август!BR370+сентябрь!BR370+октябрь!BR370+ноябрь!BR370+декабрь!BR370</f>
        <v>0</v>
      </c>
      <c r="BV370" s="36">
        <f>январь!BS370+февраль!BS370+март!BS370+апрель!BS370+май!BS370+июнь!BS370+июль!BS370+август!BS370+сентябрь!BS370+октябрь!BS370+ноябрь!BS370+декабрь!BS370</f>
        <v>0</v>
      </c>
      <c r="BW370" s="36">
        <f>январь!BT370+февраль!BT370+март!BT370+апрель!BT370+май!BT370+июнь!BT370+июль!BT370+август!BT370+сентябрь!BT370+октябрь!BT370+ноябрь!BT370+декабрь!BT370</f>
        <v>0</v>
      </c>
      <c r="BX370" s="36">
        <f>январь!BU370+февраль!BU370+март!BU370+апрель!BU370+май!BU370+июнь!BU370+июль!BU370+август!BU370+сентябрь!BU370+октябрь!BU370+ноябрь!BU370+декабрь!BU370</f>
        <v>0</v>
      </c>
      <c r="BY370" s="36">
        <f>январь!BV370+февраль!BV370+март!BV370+апрель!BV370+май!BV370+июнь!BV370+июль!BV370+август!BV370+сентябрь!BV370+октябрь!BV370+ноябрь!BV370+декабрь!BV370</f>
        <v>0.80300000000000005</v>
      </c>
      <c r="BZ370" s="77">
        <v>0</v>
      </c>
    </row>
    <row r="371" spans="1:78" x14ac:dyDescent="0.25">
      <c r="A371" s="16">
        <v>369</v>
      </c>
      <c r="B371" s="16">
        <v>3</v>
      </c>
      <c r="C371" s="37" t="s">
        <v>816</v>
      </c>
      <c r="D371" s="51">
        <v>411.72209839613527</v>
      </c>
      <c r="E371" s="25">
        <v>-1503.3747940000001</v>
      </c>
      <c r="F371" s="26">
        <f t="shared" si="15"/>
        <v>-1219.4786956038647</v>
      </c>
      <c r="G371" s="26">
        <f t="shared" si="16"/>
        <v>283.89609839613524</v>
      </c>
      <c r="H371" s="26">
        <f t="shared" si="17"/>
        <v>127.82599999999999</v>
      </c>
      <c r="I371" s="36">
        <f>январь!F371+февраль!F371+март!F371+апрель!F371+май!F371+июнь!F371+июль!F371+август!F371+сентябрь!F371+октябрь!F371+ноябрь!F371+декабрь!F371</f>
        <v>0</v>
      </c>
      <c r="J371" s="36">
        <f>январь!G371+февраль!G371+март!G371+апрель!G371+май!G371+июнь!G371+июль!G371+август!G371+сентябрь!G371+октябрь!G371+ноябрь!G371+декабрь!G371</f>
        <v>0</v>
      </c>
      <c r="K371" s="36">
        <f>январь!H371+февраль!H371+март!H371+апрель!H371+май!H371+июнь!H371+июль!H371+август!H371+сентябрь!H371+октябрь!H371+ноябрь!H371+декабрь!H371</f>
        <v>0</v>
      </c>
      <c r="L371" s="27">
        <f>январь!I371+февраль!I371+март!I371+апрель!I371+май!I371+июнь!I371+июль!I371+август!I371+сентябрь!I371+октябрь!I371+ноябрь!I371+декабрь!I371</f>
        <v>0</v>
      </c>
      <c r="M371" s="36">
        <f>январь!J371+февраль!J371+март!J371+апрель!J371+май!J371+июнь!J371+июль!J371+август!J371+сентябрь!J371+октябрь!J371+ноябрь!J371+декабрь!J371</f>
        <v>0</v>
      </c>
      <c r="N371" s="36">
        <f>январь!K371+февраль!K371+март!K371+апрель!K371+май!K371+июнь!K371+июль!K371+август!K371+сентябрь!K371+октябрь!K371+ноябрь!K371+декабрь!K371</f>
        <v>0.20200000000000001</v>
      </c>
      <c r="O371" s="36">
        <f>январь!L371+февраль!L371+март!L371+апрель!L371+май!L371+июнь!L371+июль!L371+август!L371+сентябрь!L371+октябрь!L371+ноябрь!L371+декабрь!L371</f>
        <v>71.103999999999999</v>
      </c>
      <c r="P371" s="36">
        <f>январь!M371+февраль!M371+март!M371+апрель!M371+май!M371+июнь!M371+июль!M371+август!M371+сентябрь!M371+октябрь!M371+ноябрь!M371+декабрь!M371</f>
        <v>0</v>
      </c>
      <c r="Q371" s="36">
        <f>январь!N371+февраль!N371+март!N371+апрель!N371+май!N371+июнь!N371+июль!N371+август!N371+сентябрь!N371+октябрь!N371+ноябрь!N371+декабрь!N371</f>
        <v>0</v>
      </c>
      <c r="R371" s="29">
        <f>январь!O371+февраль!O371+март!O371+апрель!O371+май!O371+июнь!O371+июль!O371+август!O371+сентябрь!O371+октябрь!O371+ноябрь!O371+декабрь!O371</f>
        <v>0</v>
      </c>
      <c r="S371" s="36">
        <f>январь!P371+февраль!P371+март!P371+апрель!P371+май!P371+июнь!P371+июль!P371+август!P371+сентябрь!P371+октябрь!P371+ноябрь!P371+декабрь!P371</f>
        <v>0</v>
      </c>
      <c r="T371" s="29">
        <f>январь!Q371+февраль!Q371+март!Q371+апрель!Q371+май!Q371+июнь!Q371+июль!Q371+август!Q371+сентябрь!Q371+октябрь!Q371+ноябрь!Q371+декабрь!Q371</f>
        <v>0</v>
      </c>
      <c r="U371" s="36">
        <f>январь!R371+февраль!R371+март!R371+апрель!R371+май!R371+июнь!R371+июль!R371+август!R371+сентябрь!R371+октябрь!R371+ноябрь!R371+декабрь!R371</f>
        <v>0</v>
      </c>
      <c r="V371" s="36">
        <f>январь!S371+февраль!S371+март!S371+апрель!S371+май!S371+июнь!S371+июль!S371+август!S371+сентябрь!S371+октябрь!S371+ноябрь!S371+декабрь!S371</f>
        <v>0</v>
      </c>
      <c r="W371" s="36">
        <f>январь!T371+февраль!T371+март!T371+апрель!T371+май!T371+июнь!T371+июль!T371+август!T371+сентябрь!T371+октябрь!T371+ноябрь!T371+декабрь!T371</f>
        <v>0</v>
      </c>
      <c r="X371" s="36">
        <f>январь!U371+февраль!U371+март!U371+апрель!U371+май!U371+июнь!U371+июль!U371+август!U371+сентябрь!U371+октябрь!U371+ноябрь!U371+декабрь!U371</f>
        <v>0</v>
      </c>
      <c r="Y371" s="36">
        <f>январь!V371+февраль!V371+март!V371+апрель!V371+май!V371+июнь!V371+июль!V371+август!V371+сентябрь!V371+октябрь!V371+ноябрь!V371+декабрь!V371</f>
        <v>0</v>
      </c>
      <c r="Z371" s="36">
        <f>январь!W371+февраль!W371+март!W371+апрель!W371+май!W371+июнь!W371+июль!W371+август!W371+сентябрь!W371+октябрь!W371+ноябрь!W371+декабрь!W371</f>
        <v>0</v>
      </c>
      <c r="AA371" s="36">
        <f>январь!X371+февраль!X371+март!X371+апрель!X371+май!X371+июнь!X371+июль!X371+август!X371+сентябрь!X371+октябрь!X371+ноябрь!X371+декабрь!X371</f>
        <v>0</v>
      </c>
      <c r="AB371" s="29">
        <f>январь!Y371+февраль!Y371+март!Y371+апрель!Y371+май!Y371+июнь!Y371+июль!Y371+август!Y371+сентябрь!Y371+октябрь!Y371+ноябрь!Y371+декабрь!Y371</f>
        <v>0</v>
      </c>
      <c r="AC371" s="36">
        <f>январь!Z371+февраль!Z371+март!Z371+апрель!Z371+май!Z371+июнь!Z371+июль!Z371+август!Z371+сентябрь!Z371+октябрь!Z371+ноябрь!Z371+декабрь!Z371</f>
        <v>0</v>
      </c>
      <c r="AD371" s="66" t="str">
        <f>CONCATENATE(январь!AA371,$BZ$1,февраль!AA371,$BZ$1,март!AA371,$BZ$1,апрель!AA371,$BZ$1,май!AA371,$BZ$1,июнь!AA371,$BZ$1,июль!AA371,$BZ$1,август!AA371,$BZ$1,сентябрь!AA371,$BZ$1,октябрь!AA371,$BZ$1,ноябрь!AA371,$BZ$1,декабрь!AA371)</f>
        <v xml:space="preserve">           </v>
      </c>
      <c r="AE371" s="36">
        <f>январь!AB371+февраль!AB371+март!AB371+апрель!AB371+май!AB371+июнь!AB371+июль!AB371+август!AB371+сентябрь!AB371+октябрь!AB371+ноябрь!AB371+декабрь!AB371</f>
        <v>0</v>
      </c>
      <c r="AF371" s="36">
        <f>январь!AC371+февраль!AC371+март!AC371+апрель!AC371+май!AC371+июнь!AC371+июль!AC371+август!AC371+сентябрь!AC371+октябрь!AC371+ноябрь!AC371+декабрь!AC371</f>
        <v>0</v>
      </c>
      <c r="AG371" s="36">
        <f>январь!AD371+февраль!AD371+март!AD371+апрель!AD371+май!AD371+июнь!AD371+июль!AD371+август!AD371+сентябрь!AD371+октябрь!AD371+ноябрь!AD371+декабрь!AD371</f>
        <v>0</v>
      </c>
      <c r="AH371" s="36">
        <f>январь!AE371+февраль!AE371+март!AE371+апрель!AE371+май!AE371+июнь!AE371+июль!AE371+август!AE371+сентябрь!AE371+октябрь!AE371+ноябрь!AE371+декабрь!AE371</f>
        <v>0</v>
      </c>
      <c r="AI371" s="36">
        <f>январь!AF371+февраль!AF371+март!AF371+апрель!AF371+май!AF371+июнь!AF371+июль!AF371+август!AF371+сентябрь!AF371+октябрь!AF371+ноябрь!AF371+декабрь!AF371</f>
        <v>3.0000000000000001E-3</v>
      </c>
      <c r="AJ371" s="36">
        <f>январь!AG371+февраль!AG371+март!AG371+апрель!AG371+май!AG371+июнь!AG371+июль!AG371+август!AG371+сентябрь!AG371+октябрь!AG371+ноябрь!AG371+декабрь!AG371</f>
        <v>3.2879999999999998</v>
      </c>
      <c r="AK371" s="29">
        <f>январь!AH371+февраль!AH371+март!AH371+апрель!AH371+май!AH371+июнь!AH371+июль!AH371+август!AH371+сентябрь!AH371+октябрь!AH371+ноябрь!AH371+декабрь!AH371</f>
        <v>3</v>
      </c>
      <c r="AL371" s="36">
        <f>январь!AI371+февраль!AI371+март!AI371+апрель!AI371+май!AI371+июнь!AI371+июль!AI371+август!AI371+сентябрь!AI371+октябрь!AI371+ноябрь!AI371+декабрь!AI371</f>
        <v>6.0389999999999997</v>
      </c>
      <c r="AM371" s="29">
        <f>январь!AJ371+февраль!AJ371+март!AJ371+апрель!AJ371+май!AJ371+июнь!AJ371+июль!AJ371+август!AJ371+сентябрь!AJ371+октябрь!AJ371+ноябрь!AJ371+декабрь!AJ371</f>
        <v>0</v>
      </c>
      <c r="AN371" s="36">
        <f>январь!AK371+февраль!AK371+март!AK371+апрель!AK371+май!AK371+июнь!AK371+июль!AK371+август!AK371+сентябрь!AK371+октябрь!AK371+ноябрь!AK371+декабрь!AK371</f>
        <v>0</v>
      </c>
      <c r="AO371" s="36">
        <f>январь!AL371+февраль!AL371+март!AL371+апрель!AL371+май!AL371+июнь!AL371+июль!AL371+август!AL371+сентябрь!AL371+октябрь!AL371+ноябрь!AL371+декабрь!AL371</f>
        <v>0</v>
      </c>
      <c r="AP371" s="36">
        <f>январь!AM371+февраль!AM371+март!AM371+апрель!AM371+май!AM371+июнь!AM371+июль!AM371+август!AM371+сентябрь!AM371+октябрь!AM371+ноябрь!AM371+декабрь!AM371</f>
        <v>0</v>
      </c>
      <c r="AQ371" s="29">
        <f>январь!AN371+февраль!AN371+март!AN371+апрель!AN371+май!AN371+июнь!AN371+июль!AN371+август!AN371+сентябрь!AN371+октябрь!AN371+ноябрь!AN371+декабрь!AN371</f>
        <v>0</v>
      </c>
      <c r="AR371" s="36">
        <f>январь!AO371+февраль!AO371+март!AO371+апрель!AO371+май!AO371+июнь!AO371+июль!AO371+август!AO371+сентябрь!AO371+октябрь!AO371+ноябрь!AO371+декабрь!AO371</f>
        <v>0</v>
      </c>
      <c r="AS371" s="29">
        <f>январь!AP371+февраль!AP371+март!AP371+апрель!AP371+май!AP371+июнь!AP371+июль!AP371+август!AP371+сентябрь!AP371+октябрь!AP371+ноябрь!AP371+декабрь!AP371</f>
        <v>0</v>
      </c>
      <c r="AT371" s="36">
        <f>январь!AQ371+февраль!AQ371+март!AQ371+апрель!AQ371+май!AQ371+июнь!AQ371+июль!AQ371+август!AQ371+сентябрь!AQ371+октябрь!AQ371+ноябрь!AQ371+декабрь!AQ371</f>
        <v>0</v>
      </c>
      <c r="AU371" s="29">
        <f>январь!AR371+февраль!AR371+март!AR371+апрель!AR371+май!AR371+июнь!AR371+июль!AR371+август!AR371+сентябрь!AR371+октябрь!AR371+ноябрь!AR371+декабрь!AR371</f>
        <v>0</v>
      </c>
      <c r="AV371" s="36">
        <f>январь!AS371+февраль!AS371+март!AS371+апрель!AS371+май!AS371+июнь!AS371+июль!AS371+август!AS371+сентябрь!AS371+октябрь!AS371+ноябрь!AS371+декабрь!AS371</f>
        <v>0</v>
      </c>
      <c r="AW371" s="36">
        <f>январь!AT371+февраль!AT371+март!AT371+апрель!AT371+май!AT371+июнь!AT371+июль!AT371+август!AT371+сентябрь!AT371+октябрь!AT371+ноябрь!AT371+декабрь!AT371</f>
        <v>0</v>
      </c>
      <c r="AX371" s="36">
        <f>январь!AU371+февраль!AU371+март!AU371+апрель!AU371+май!AU371+июнь!AU371+июль!AU371+август!AU371+сентябрь!AU371+октябрь!AU371+ноябрь!AU371+декабрь!AU371</f>
        <v>0</v>
      </c>
      <c r="AY371" s="29">
        <f>январь!AV371+февраль!AV371+март!AV371+апрель!AV371+май!AV371+июнь!AV371+июль!AV371+август!AV371+сентябрь!AV371+октябрь!AV371+ноябрь!AV371+декабрь!AV371</f>
        <v>0</v>
      </c>
      <c r="AZ371" s="36">
        <f>январь!AW371+февраль!AW371+март!AW371+апрель!AW371+май!AW371+июнь!AW371+июль!AW371+август!AW371+сентябрь!AW371+октябрь!AW371+ноябрь!AW371+декабрь!AW371</f>
        <v>0</v>
      </c>
      <c r="BA371" s="36">
        <f>январь!AX371+февраль!AX371+март!AX371+апрель!AX371+май!AX371+июнь!AX371+июль!AX371+август!AX371+сентябрь!AX371+октябрь!AX371+ноябрь!AX371+декабрь!AX371</f>
        <v>0</v>
      </c>
      <c r="BB371" s="36">
        <f>январь!AY371+февраль!AY371+март!AY371+апрель!AY371+май!AY371+июнь!AY371+июль!AY371+август!AY371+сентябрь!AY371+октябрь!AY371+ноябрь!AY371+декабрь!AY371</f>
        <v>0</v>
      </c>
      <c r="BC371" s="29">
        <f>январь!AZ371+февраль!AZ371+март!AZ371+апрель!AZ371+май!AZ371+июнь!AZ371+июль!AZ371+август!AZ371+сентябрь!AZ371+октябрь!AZ371+ноябрь!AZ371+декабрь!AZ371</f>
        <v>0</v>
      </c>
      <c r="BD371" s="36">
        <f>январь!BA371+февраль!BA371+март!BA371+апрель!BA371+май!BA371+июнь!BA371+июль!BA371+август!BA371+сентябрь!BA371+октябрь!BA371+ноябрь!BA371+декабрь!BA371</f>
        <v>0</v>
      </c>
      <c r="BE371" s="36">
        <f>январь!BB371+февраль!BB371+март!BB371+апрель!BB371+май!BB371+июнь!BB371+июль!BB371+август!BB371+сентябрь!BB371+октябрь!BB371+ноябрь!BB371+декабрь!BB371</f>
        <v>4.0000000000000001E-3</v>
      </c>
      <c r="BF371" s="36">
        <f>январь!BC371+февраль!BC371+март!BC371+апрель!BC371+май!BC371+июнь!BC371+июль!BC371+август!BC371+сентябрь!BC371+октябрь!BC371+ноябрь!BC371+декабрь!BC371</f>
        <v>8.4250000000000007</v>
      </c>
      <c r="BG371" s="36">
        <f>январь!BD371+февраль!BD371+март!BD371+апрель!BD371+май!BD371+июнь!BD371+июль!BD371+август!BD371+сентябрь!BD371+октябрь!BD371+ноябрь!BD371+декабрь!BD371</f>
        <v>0</v>
      </c>
      <c r="BH371" s="36">
        <f>январь!BE371+февраль!BE371+март!BE371+апрель!BE371+май!BE371+июнь!BE371+июль!BE371+август!BE371+сентябрь!BE371+октябрь!BE371+ноябрь!BE371+декабрь!BE371</f>
        <v>0</v>
      </c>
      <c r="BI371" s="36">
        <f>январь!BF371+февраль!BF371+март!BF371+апрель!BF371+май!BF371+июнь!BF371+июль!BF371+август!BF371+сентябрь!BF371+октябрь!BF371+ноябрь!BF371+декабрь!BF371</f>
        <v>0.01</v>
      </c>
      <c r="BJ371" s="36">
        <f>январь!BG371+февраль!BG371+март!BG371+апрель!BG371+май!BG371+июнь!BG371+июль!BG371+август!BG371+сентябрь!BG371+октябрь!BG371+ноябрь!BG371+декабрь!BG371</f>
        <v>10.818</v>
      </c>
      <c r="BK371" s="36">
        <f>январь!BH371+февраль!BH371+март!BH371+апрель!BH371+май!BH371+июнь!BH371+июль!BH371+август!BH371+сентябрь!BH371+октябрь!BH371+ноябрь!BH371+декабрь!BH371</f>
        <v>0.02</v>
      </c>
      <c r="BL371" s="36">
        <f>январь!BI371+февраль!BI371+март!BI371+апрель!BI371+май!BI371+июнь!BI371+июль!BI371+август!BI371+сентябрь!BI371+октябрь!BI371+ноябрь!BI371+декабрь!BI371</f>
        <v>6.5380000000000003</v>
      </c>
      <c r="BM371" s="29">
        <f>январь!BJ371+февраль!BJ371+март!BJ371+апрель!BJ371+май!BJ371+июнь!BJ371+июль!BJ371+август!BJ371+сентябрь!BJ371+октябрь!BJ371+ноябрь!BJ371+декабрь!BJ371</f>
        <v>0</v>
      </c>
      <c r="BN371" s="36">
        <f>январь!BK371+февраль!BK371+март!BK371+апрель!BK371+май!BK371+июнь!BK371+июль!BK371+август!BK371+сентябрь!BK371+октябрь!BK371+ноябрь!BK371+декабрь!BK371</f>
        <v>0</v>
      </c>
      <c r="BO371" s="29">
        <f>январь!BL371+февраль!BL371+март!BL371+апрель!BL371+май!BL371+июнь!BL371+июль!BL371+август!BL371+сентябрь!BL371+октябрь!BL371+ноябрь!BL371+декабрь!BL371</f>
        <v>0</v>
      </c>
      <c r="BP371" s="36">
        <f>январь!BM371+февраль!BM371+март!BM371+апрель!BM371+май!BM371+июнь!BM371+июль!BM371+август!BM371+сентябрь!BM371+октябрь!BM371+ноябрь!BM371+декабрь!BM371</f>
        <v>0</v>
      </c>
      <c r="BQ371" s="36">
        <f>январь!BN371+февраль!BN371+март!BN371+апрель!BN371+май!BN371+июнь!BN371+июль!BN371+август!BN371+сентябрь!BN371+октябрь!BN371+ноябрь!BN371+декабрь!BN371</f>
        <v>0</v>
      </c>
      <c r="BR371" s="36">
        <f>январь!BO371+февраль!BO371+март!BO371+апрель!BO371+май!BO371+июнь!BO371+июль!BO371+август!BO371+сентябрь!BO371+октябрь!BO371+ноябрь!BO371+декабрь!BO371</f>
        <v>0</v>
      </c>
      <c r="BS371" s="29">
        <f>январь!BP371+февраль!BP371+март!BP371+апрель!BP371+май!BP371+июнь!BP371+июль!BP371+август!BP371+сентябрь!BP371+октябрь!BP371+ноябрь!BP371+декабрь!BP371</f>
        <v>0</v>
      </c>
      <c r="BT371" s="36">
        <f>январь!BQ371+февраль!BQ371+март!BQ371+апрель!BQ371+май!BQ371+июнь!BQ371+июль!BQ371+август!BQ371+сентябрь!BQ371+октябрь!BQ371+ноябрь!BQ371+декабрь!BQ371</f>
        <v>0</v>
      </c>
      <c r="BU371" s="29">
        <f>январь!BR371+февраль!BR371+март!BR371+апрель!BR371+май!BR371+июнь!BR371+июль!BR371+август!BR371+сентябрь!BR371+октябрь!BR371+ноябрь!BR371+декабрь!BR371</f>
        <v>0</v>
      </c>
      <c r="BV371" s="36">
        <f>январь!BS371+февраль!BS371+март!BS371+апрель!BS371+май!BS371+июнь!BS371+июль!BS371+август!BS371+сентябрь!BS371+октябрь!BS371+ноябрь!BS371+декабрь!BS371</f>
        <v>0</v>
      </c>
      <c r="BW371" s="36">
        <f>январь!BT371+февраль!BT371+март!BT371+апрель!BT371+май!BT371+июнь!BT371+июль!BT371+август!BT371+сентябрь!BT371+октябрь!BT371+ноябрь!BT371+декабрь!BT371</f>
        <v>0</v>
      </c>
      <c r="BX371" s="36">
        <f>январь!BU371+февраль!BU371+март!BU371+апрель!BU371+май!BU371+июнь!BU371+июль!BU371+август!BU371+сентябрь!BU371+октябрь!BU371+ноябрь!BU371+декабрь!BU371</f>
        <v>0</v>
      </c>
      <c r="BY371" s="36">
        <f>январь!BV371+февраль!BV371+март!BV371+апрель!BV371+май!BV371+июнь!BV371+июль!BV371+август!BV371+сентябрь!BV371+октябрь!BV371+ноябрь!BV371+декабрь!BV371</f>
        <v>21.614000000000001</v>
      </c>
      <c r="BZ371" s="77">
        <v>4</v>
      </c>
    </row>
    <row r="372" spans="1:78" x14ac:dyDescent="0.25">
      <c r="A372" s="16">
        <v>370</v>
      </c>
      <c r="B372" s="16">
        <v>3</v>
      </c>
      <c r="C372" s="37" t="s">
        <v>817</v>
      </c>
      <c r="D372" s="51">
        <v>808.8041066859904</v>
      </c>
      <c r="E372" s="25">
        <v>149.68623000000002</v>
      </c>
      <c r="F372" s="26">
        <f t="shared" si="15"/>
        <v>872.28333668599043</v>
      </c>
      <c r="G372" s="26">
        <f t="shared" si="16"/>
        <v>722.59710668599041</v>
      </c>
      <c r="H372" s="26">
        <f t="shared" si="17"/>
        <v>86.206999999999994</v>
      </c>
      <c r="I372" s="36">
        <f>январь!F372+февраль!F372+март!F372+апрель!F372+май!F372+июнь!F372+июль!F372+август!F372+сентябрь!F372+октябрь!F372+ноябрь!F372+декабрь!F372</f>
        <v>0</v>
      </c>
      <c r="J372" s="36">
        <f>январь!G372+февраль!G372+март!G372+апрель!G372+май!G372+июнь!G372+июль!G372+август!G372+сентябрь!G372+октябрь!G372+ноябрь!G372+декабрь!G372</f>
        <v>0</v>
      </c>
      <c r="K372" s="36">
        <f>январь!H372+февраль!H372+март!H372+апрель!H372+май!H372+июнь!H372+июль!H372+август!H372+сентябрь!H372+октябрь!H372+ноябрь!H372+декабрь!H372</f>
        <v>0</v>
      </c>
      <c r="L372" s="27">
        <f>январь!I372+февраль!I372+март!I372+апрель!I372+май!I372+июнь!I372+июль!I372+август!I372+сентябрь!I372+октябрь!I372+ноябрь!I372+декабрь!I372</f>
        <v>0</v>
      </c>
      <c r="M372" s="36">
        <f>январь!J372+февраль!J372+март!J372+апрель!J372+май!J372+июнь!J372+июль!J372+август!J372+сентябрь!J372+октябрь!J372+ноябрь!J372+декабрь!J372</f>
        <v>0</v>
      </c>
      <c r="N372" s="36">
        <f>январь!K372+февраль!K372+март!K372+апрель!K372+май!K372+июнь!K372+июль!K372+август!K372+сентябрь!K372+октябрь!K372+ноябрь!K372+декабрь!K372</f>
        <v>0</v>
      </c>
      <c r="O372" s="36">
        <f>январь!L372+февраль!L372+март!L372+апрель!L372+май!L372+июнь!L372+июль!L372+август!L372+сентябрь!L372+октябрь!L372+ноябрь!L372+декабрь!L372</f>
        <v>0</v>
      </c>
      <c r="P372" s="36">
        <f>январь!M372+февраль!M372+март!M372+апрель!M372+май!M372+июнь!M372+июль!M372+август!M372+сентябрь!M372+октябрь!M372+ноябрь!M372+декабрь!M372</f>
        <v>0</v>
      </c>
      <c r="Q372" s="36">
        <f>январь!N372+февраль!N372+март!N372+апрель!N372+май!N372+июнь!N372+июль!N372+август!N372+сентябрь!N372+октябрь!N372+ноябрь!N372+декабрь!N372</f>
        <v>0</v>
      </c>
      <c r="R372" s="29">
        <f>январь!O372+февраль!O372+март!O372+апрель!O372+май!O372+июнь!O372+июль!O372+август!O372+сентябрь!O372+октябрь!O372+ноябрь!O372+декабрь!O372</f>
        <v>0</v>
      </c>
      <c r="S372" s="36">
        <f>январь!P372+февраль!P372+март!P372+апрель!P372+май!P372+июнь!P372+июль!P372+август!P372+сентябрь!P372+октябрь!P372+ноябрь!P372+декабрь!P372</f>
        <v>0</v>
      </c>
      <c r="T372" s="29">
        <f>январь!Q372+февраль!Q372+март!Q372+апрель!Q372+май!Q372+июнь!Q372+июль!Q372+август!Q372+сентябрь!Q372+октябрь!Q372+ноябрь!Q372+декабрь!Q372</f>
        <v>0</v>
      </c>
      <c r="U372" s="36">
        <f>январь!R372+февраль!R372+март!R372+апрель!R372+май!R372+июнь!R372+июль!R372+август!R372+сентябрь!R372+октябрь!R372+ноябрь!R372+декабрь!R372</f>
        <v>0</v>
      </c>
      <c r="V372" s="36">
        <f>январь!S372+февраль!S372+март!S372+апрель!S372+май!S372+июнь!S372+июль!S372+август!S372+сентябрь!S372+октябрь!S372+ноябрь!S372+декабрь!S372</f>
        <v>0</v>
      </c>
      <c r="W372" s="36">
        <f>январь!T372+февраль!T372+март!T372+апрель!T372+май!T372+июнь!T372+июль!T372+август!T372+сентябрь!T372+октябрь!T372+ноябрь!T372+декабрь!T372</f>
        <v>0</v>
      </c>
      <c r="X372" s="36">
        <f>январь!U372+февраль!U372+март!U372+апрель!U372+май!U372+июнь!U372+июль!U372+август!U372+сентябрь!U372+октябрь!U372+ноябрь!U372+декабрь!U372</f>
        <v>0</v>
      </c>
      <c r="Y372" s="36">
        <f>январь!V372+февраль!V372+март!V372+апрель!V372+май!V372+июнь!V372+июль!V372+август!V372+сентябрь!V372+октябрь!V372+ноябрь!V372+декабрь!V372</f>
        <v>0</v>
      </c>
      <c r="Z372" s="36">
        <f>январь!W372+февраль!W372+март!W372+апрель!W372+май!W372+июнь!W372+июль!W372+август!W372+сентябрь!W372+октябрь!W372+ноябрь!W372+декабрь!W372</f>
        <v>0</v>
      </c>
      <c r="AA372" s="36">
        <f>январь!X372+февраль!X372+март!X372+апрель!X372+май!X372+июнь!X372+июль!X372+август!X372+сентябрь!X372+октябрь!X372+ноябрь!X372+декабрь!X372</f>
        <v>0</v>
      </c>
      <c r="AB372" s="29">
        <f>январь!Y372+февраль!Y372+март!Y372+апрель!Y372+май!Y372+июнь!Y372+июль!Y372+август!Y372+сентябрь!Y372+октябрь!Y372+ноябрь!Y372+декабрь!Y372</f>
        <v>0</v>
      </c>
      <c r="AC372" s="36">
        <f>январь!Z372+февраль!Z372+март!Z372+апрель!Z372+май!Z372+июнь!Z372+июль!Z372+август!Z372+сентябрь!Z372+октябрь!Z372+ноябрь!Z372+декабрь!Z372</f>
        <v>0</v>
      </c>
      <c r="AD372" s="66" t="str">
        <f>CONCATENATE(январь!AA372,$BZ$1,февраль!AA372,$BZ$1,март!AA372,$BZ$1,апрель!AA372,$BZ$1,май!AA372,$BZ$1,июнь!AA372,$BZ$1,июль!AA372,$BZ$1,август!AA372,$BZ$1,сентябрь!AA372,$BZ$1,октябрь!AA372,$BZ$1,ноябрь!AA372,$BZ$1,декабрь!AA372)</f>
        <v xml:space="preserve">           </v>
      </c>
      <c r="AE372" s="36">
        <f>январь!AB372+февраль!AB372+март!AB372+апрель!AB372+май!AB372+июнь!AB372+июль!AB372+август!AB372+сентябрь!AB372+октябрь!AB372+ноябрь!AB372+декабрь!AB372</f>
        <v>0</v>
      </c>
      <c r="AF372" s="36">
        <f>январь!AC372+февраль!AC372+март!AC372+апрель!AC372+май!AC372+июнь!AC372+июль!AC372+август!AC372+сентябрь!AC372+октябрь!AC372+ноябрь!AC372+декабрь!AC372</f>
        <v>0</v>
      </c>
      <c r="AG372" s="36">
        <f>январь!AD372+февраль!AD372+март!AD372+апрель!AD372+май!AD372+июнь!AD372+июль!AD372+август!AD372+сентябрь!AD372+октябрь!AD372+ноябрь!AD372+декабрь!AD372</f>
        <v>0</v>
      </c>
      <c r="AH372" s="36">
        <f>январь!AE372+февраль!AE372+март!AE372+апрель!AE372+май!AE372+июнь!AE372+июль!AE372+август!AE372+сентябрь!AE372+октябрь!AE372+ноябрь!AE372+декабрь!AE372</f>
        <v>0</v>
      </c>
      <c r="AI372" s="36">
        <f>январь!AF372+февраль!AF372+март!AF372+апрель!AF372+май!AF372+июнь!AF372+июль!AF372+август!AF372+сентябрь!AF372+октябрь!AF372+ноябрь!AF372+декабрь!AF372</f>
        <v>0</v>
      </c>
      <c r="AJ372" s="36">
        <f>январь!AG372+февраль!AG372+март!AG372+апрель!AG372+май!AG372+июнь!AG372+июль!AG372+август!AG372+сентябрь!AG372+октябрь!AG372+ноябрь!AG372+декабрь!AG372</f>
        <v>0</v>
      </c>
      <c r="AK372" s="29">
        <f>январь!AH372+февраль!AH372+март!AH372+апрель!AH372+май!AH372+июнь!AH372+июль!AH372+август!AH372+сентябрь!AH372+октябрь!AH372+ноябрь!AH372+декабрь!AH372</f>
        <v>0</v>
      </c>
      <c r="AL372" s="36">
        <f>январь!AI372+февраль!AI372+март!AI372+апрель!AI372+май!AI372+июнь!AI372+июль!AI372+август!AI372+сентябрь!AI372+октябрь!AI372+ноябрь!AI372+декабрь!AI372</f>
        <v>0</v>
      </c>
      <c r="AM372" s="29">
        <f>январь!AJ372+февраль!AJ372+март!AJ372+апрель!AJ372+май!AJ372+июнь!AJ372+июль!AJ372+август!AJ372+сентябрь!AJ372+октябрь!AJ372+ноябрь!AJ372+декабрь!AJ372</f>
        <v>0</v>
      </c>
      <c r="AN372" s="36">
        <f>январь!AK372+февраль!AK372+март!AK372+апрель!AK372+май!AK372+июнь!AK372+июль!AK372+август!AK372+сентябрь!AK372+октябрь!AK372+ноябрь!AK372+декабрь!AK372</f>
        <v>0</v>
      </c>
      <c r="AO372" s="36">
        <f>январь!AL372+февраль!AL372+март!AL372+апрель!AL372+май!AL372+июнь!AL372+июль!AL372+август!AL372+сентябрь!AL372+октябрь!AL372+ноябрь!AL372+декабрь!AL372</f>
        <v>0</v>
      </c>
      <c r="AP372" s="36">
        <f>январь!AM372+февраль!AM372+март!AM372+апрель!AM372+май!AM372+июнь!AM372+июль!AM372+август!AM372+сентябрь!AM372+октябрь!AM372+ноябрь!AM372+декабрь!AM372</f>
        <v>0</v>
      </c>
      <c r="AQ372" s="29">
        <f>январь!AN372+февраль!AN372+март!AN372+апрель!AN372+май!AN372+июнь!AN372+июль!AN372+август!AN372+сентябрь!AN372+октябрь!AN372+ноябрь!AN372+декабрь!AN372</f>
        <v>1</v>
      </c>
      <c r="AR372" s="36">
        <f>январь!AO372+февраль!AO372+март!AO372+апрель!AO372+май!AO372+июнь!AO372+июль!AO372+август!AO372+сентябрь!AO372+октябрь!AO372+ноябрь!AO372+декабрь!AO372</f>
        <v>6.9180000000000001</v>
      </c>
      <c r="AS372" s="29">
        <f>январь!AP372+февраль!AP372+март!AP372+апрель!AP372+май!AP372+июнь!AP372+июль!AP372+август!AP372+сентябрь!AP372+октябрь!AP372+ноябрь!AP372+декабрь!AP372</f>
        <v>1</v>
      </c>
      <c r="AT372" s="36">
        <f>январь!AQ372+февраль!AQ372+март!AQ372+апрель!AQ372+май!AQ372+июнь!AQ372+июль!AQ372+август!AQ372+сентябрь!AQ372+октябрь!AQ372+ноябрь!AQ372+декабрь!AQ372</f>
        <v>32</v>
      </c>
      <c r="AU372" s="29">
        <f>январь!AR372+февраль!AR372+март!AR372+апрель!AR372+май!AR372+июнь!AR372+июль!AR372+август!AR372+сентябрь!AR372+октябрь!AR372+ноябрь!AR372+декабрь!AR372</f>
        <v>0</v>
      </c>
      <c r="AV372" s="36">
        <f>январь!AS372+февраль!AS372+март!AS372+апрель!AS372+май!AS372+июнь!AS372+июль!AS372+август!AS372+сентябрь!AS372+октябрь!AS372+ноябрь!AS372+декабрь!AS372</f>
        <v>0</v>
      </c>
      <c r="AW372" s="36">
        <f>январь!AT372+февраль!AT372+март!AT372+апрель!AT372+май!AT372+июнь!AT372+июль!AT372+август!AT372+сентябрь!AT372+октябрь!AT372+ноябрь!AT372+декабрь!AT372</f>
        <v>0</v>
      </c>
      <c r="AX372" s="36">
        <f>январь!AU372+февраль!AU372+март!AU372+апрель!AU372+май!AU372+июнь!AU372+июль!AU372+август!AU372+сентябрь!AU372+октябрь!AU372+ноябрь!AU372+декабрь!AU372</f>
        <v>0</v>
      </c>
      <c r="AY372" s="29">
        <f>январь!AV372+февраль!AV372+март!AV372+апрель!AV372+май!AV372+июнь!AV372+июль!AV372+август!AV372+сентябрь!AV372+октябрь!AV372+ноябрь!AV372+декабрь!AV372</f>
        <v>0</v>
      </c>
      <c r="AZ372" s="36">
        <f>январь!AW372+февраль!AW372+март!AW372+апрель!AW372+май!AW372+июнь!AW372+июль!AW372+август!AW372+сентябрь!AW372+октябрь!AW372+ноябрь!AW372+декабрь!AW372</f>
        <v>0</v>
      </c>
      <c r="BA372" s="36">
        <f>январь!AX372+февраль!AX372+март!AX372+апрель!AX372+май!AX372+июнь!AX372+июль!AX372+август!AX372+сентябрь!AX372+октябрь!AX372+ноябрь!AX372+декабрь!AX372</f>
        <v>0</v>
      </c>
      <c r="BB372" s="36">
        <f>январь!AY372+февраль!AY372+март!AY372+апрель!AY372+май!AY372+июнь!AY372+июль!AY372+август!AY372+сентябрь!AY372+октябрь!AY372+ноябрь!AY372+декабрь!AY372</f>
        <v>0</v>
      </c>
      <c r="BC372" s="29">
        <f>январь!AZ372+февраль!AZ372+март!AZ372+апрель!AZ372+май!AZ372+июнь!AZ372+июль!AZ372+август!AZ372+сентябрь!AZ372+октябрь!AZ372+ноябрь!AZ372+декабрь!AZ372</f>
        <v>0</v>
      </c>
      <c r="BD372" s="36">
        <f>январь!BA372+февраль!BA372+март!BA372+апрель!BA372+май!BA372+июнь!BA372+июль!BA372+август!BA372+сентябрь!BA372+октябрь!BA372+ноябрь!BA372+декабрь!BA372</f>
        <v>0</v>
      </c>
      <c r="BE372" s="36">
        <f>январь!BB372+февраль!BB372+март!BB372+апрель!BB372+май!BB372+июнь!BB372+июль!BB372+август!BB372+сентябрь!BB372+октябрь!BB372+ноябрь!BB372+декабрь!BB372</f>
        <v>0</v>
      </c>
      <c r="BF372" s="36">
        <f>январь!BC372+февраль!BC372+март!BC372+апрель!BC372+май!BC372+июнь!BC372+июль!BC372+август!BC372+сентябрь!BC372+октябрь!BC372+ноябрь!BC372+декабрь!BC372</f>
        <v>0</v>
      </c>
      <c r="BG372" s="36">
        <f>январь!BD372+февраль!BD372+март!BD372+апрель!BD372+май!BD372+июнь!BD372+июль!BD372+август!BD372+сентябрь!BD372+октябрь!BD372+ноябрь!BD372+декабрь!BD372</f>
        <v>4.0000000000000001E-3</v>
      </c>
      <c r="BH372" s="36">
        <f>январь!BE372+февраль!BE372+март!BE372+апрель!BE372+май!BE372+июнь!BE372+июль!BE372+август!BE372+сентябрь!BE372+октябрь!BE372+ноябрь!BE372+декабрь!BE372</f>
        <v>5.851</v>
      </c>
      <c r="BI372" s="36">
        <f>январь!BF372+февраль!BF372+март!BF372+апрель!BF372+май!BF372+июнь!BF372+июль!BF372+август!BF372+сентябрь!BF372+октябрь!BF372+ноябрь!BF372+декабрь!BF372</f>
        <v>0.01</v>
      </c>
      <c r="BJ372" s="36">
        <f>январь!BG372+февраль!BG372+март!BG372+апрель!BG372+май!BG372+июнь!BG372+июль!BG372+август!BG372+сентябрь!BG372+октябрь!BG372+ноябрь!BG372+декабрь!BG372</f>
        <v>10.817</v>
      </c>
      <c r="BK372" s="36">
        <f>январь!BH372+февраль!BH372+март!BH372+апрель!BH372+май!BH372+июнь!BH372+июль!BH372+август!BH372+сентябрь!BH372+октябрь!BH372+ноябрь!BH372+декабрь!BH372</f>
        <v>0.03</v>
      </c>
      <c r="BL372" s="36">
        <f>январь!BI372+февраль!BI372+март!BI372+апрель!BI372+май!BI372+июнь!BI372+июль!BI372+август!BI372+сентябрь!BI372+октябрь!BI372+ноябрь!BI372+декабрь!BI372</f>
        <v>11.374000000000001</v>
      </c>
      <c r="BM372" s="29">
        <f>январь!BJ372+февраль!BJ372+март!BJ372+апрель!BJ372+май!BJ372+июнь!BJ372+июль!BJ372+август!BJ372+сентябрь!BJ372+октябрь!BJ372+ноябрь!BJ372+декабрь!BJ372</f>
        <v>0</v>
      </c>
      <c r="BN372" s="36">
        <f>январь!BK372+февраль!BK372+март!BK372+апрель!BK372+май!BK372+июнь!BK372+июль!BK372+август!BK372+сентябрь!BK372+октябрь!BK372+ноябрь!BK372+декабрь!BK372</f>
        <v>0</v>
      </c>
      <c r="BO372" s="29">
        <f>январь!BL372+февраль!BL372+март!BL372+апрель!BL372+май!BL372+июнь!BL372+июль!BL372+август!BL372+сентябрь!BL372+октябрь!BL372+ноябрь!BL372+декабрь!BL372</f>
        <v>0</v>
      </c>
      <c r="BP372" s="36">
        <f>январь!BM372+февраль!BM372+март!BM372+апрель!BM372+май!BM372+июнь!BM372+июль!BM372+август!BM372+сентябрь!BM372+октябрь!BM372+ноябрь!BM372+декабрь!BM372</f>
        <v>0</v>
      </c>
      <c r="BQ372" s="36">
        <f>январь!BN372+февраль!BN372+март!BN372+апрель!BN372+май!BN372+июнь!BN372+июль!BN372+август!BN372+сентябрь!BN372+октябрь!BN372+ноябрь!BN372+декабрь!BN372</f>
        <v>0</v>
      </c>
      <c r="BR372" s="36">
        <f>январь!BO372+февраль!BO372+март!BO372+апрель!BO372+май!BO372+июнь!BO372+июль!BO372+август!BO372+сентябрь!BO372+октябрь!BO372+ноябрь!BO372+декабрь!BO372</f>
        <v>0</v>
      </c>
      <c r="BS372" s="29">
        <f>январь!BP372+февраль!BP372+март!BP372+апрель!BP372+май!BP372+июнь!BP372+июль!BP372+август!BP372+сентябрь!BP372+октябрь!BP372+ноябрь!BP372+декабрь!BP372</f>
        <v>2</v>
      </c>
      <c r="BT372" s="36">
        <f>январь!BQ372+февраль!BQ372+март!BQ372+апрель!BQ372+май!BQ372+июнь!BQ372+июль!BQ372+август!BQ372+сентябрь!BQ372+октябрь!BQ372+ноябрь!BQ372+декабрь!BQ372</f>
        <v>2.2429999999999999</v>
      </c>
      <c r="BU372" s="29">
        <f>январь!BR372+февраль!BR372+март!BR372+апрель!BR372+май!BR372+июнь!BR372+июль!BR372+август!BR372+сентябрь!BR372+октябрь!BR372+ноябрь!BR372+декабрь!BR372</f>
        <v>0</v>
      </c>
      <c r="BV372" s="36">
        <f>январь!BS372+февраль!BS372+март!BS372+апрель!BS372+май!BS372+июнь!BS372+июль!BS372+август!BS372+сентябрь!BS372+октябрь!BS372+ноябрь!BS372+декабрь!BS372</f>
        <v>0</v>
      </c>
      <c r="BW372" s="36">
        <f>январь!BT372+февраль!BT372+март!BT372+апрель!BT372+май!BT372+июнь!BT372+июль!BT372+август!BT372+сентябрь!BT372+октябрь!BT372+ноябрь!BT372+декабрь!BT372</f>
        <v>0</v>
      </c>
      <c r="BX372" s="36">
        <f>январь!BU372+февраль!BU372+март!BU372+апрель!BU372+май!BU372+июнь!BU372+июль!BU372+август!BU372+сентябрь!BU372+октябрь!BU372+ноябрь!BU372+декабрь!BU372</f>
        <v>0</v>
      </c>
      <c r="BY372" s="36">
        <f>январь!BV372+февраль!BV372+март!BV372+апрель!BV372+май!BV372+июнь!BV372+июль!BV372+август!BV372+сентябрь!BV372+октябрь!BV372+ноябрь!BV372+декабрь!BV372</f>
        <v>17.004000000000001</v>
      </c>
      <c r="BZ372" s="77">
        <v>4</v>
      </c>
    </row>
    <row r="373" spans="1:78" x14ac:dyDescent="0.25">
      <c r="A373" s="16">
        <v>371</v>
      </c>
      <c r="B373" s="16">
        <v>3</v>
      </c>
      <c r="C373" s="37" t="s">
        <v>818</v>
      </c>
      <c r="D373" s="51">
        <v>58.085043671497587</v>
      </c>
      <c r="E373" s="25">
        <v>-384.87837000000002</v>
      </c>
      <c r="F373" s="26">
        <f t="shared" si="15"/>
        <v>-335.49032632850242</v>
      </c>
      <c r="G373" s="26">
        <f t="shared" si="16"/>
        <v>49.388043671497584</v>
      </c>
      <c r="H373" s="26">
        <f t="shared" si="17"/>
        <v>8.6969999999999992</v>
      </c>
      <c r="I373" s="36">
        <f>январь!F373+февраль!F373+март!F373+апрель!F373+май!F373+июнь!F373+июль!F373+август!F373+сентябрь!F373+октябрь!F373+ноябрь!F373+декабрь!F373</f>
        <v>0</v>
      </c>
      <c r="J373" s="36">
        <f>январь!G373+февраль!G373+март!G373+апрель!G373+май!G373+июнь!G373+июль!G373+август!G373+сентябрь!G373+октябрь!G373+ноябрь!G373+декабрь!G373</f>
        <v>0</v>
      </c>
      <c r="K373" s="36">
        <f>январь!H373+февраль!H373+март!H373+апрель!H373+май!H373+июнь!H373+июль!H373+август!H373+сентябрь!H373+октябрь!H373+ноябрь!H373+декабрь!H373</f>
        <v>0</v>
      </c>
      <c r="L373" s="27">
        <f>январь!I373+февраль!I373+март!I373+апрель!I373+май!I373+июнь!I373+июль!I373+август!I373+сентябрь!I373+октябрь!I373+ноябрь!I373+декабрь!I373</f>
        <v>0</v>
      </c>
      <c r="M373" s="36">
        <f>январь!J373+февраль!J373+март!J373+апрель!J373+май!J373+июнь!J373+июль!J373+август!J373+сентябрь!J373+октябрь!J373+ноябрь!J373+декабрь!J373</f>
        <v>0</v>
      </c>
      <c r="N373" s="36">
        <f>январь!K373+февраль!K373+март!K373+апрель!K373+май!K373+июнь!K373+июль!K373+август!K373+сентябрь!K373+октябрь!K373+ноябрь!K373+декабрь!K373</f>
        <v>0</v>
      </c>
      <c r="O373" s="36">
        <f>январь!L373+февраль!L373+март!L373+апрель!L373+май!L373+июнь!L373+июль!L373+август!L373+сентябрь!L373+октябрь!L373+ноябрь!L373+декабрь!L373</f>
        <v>0</v>
      </c>
      <c r="P373" s="36">
        <f>январь!M373+февраль!M373+март!M373+апрель!M373+май!M373+июнь!M373+июль!M373+август!M373+сентябрь!M373+октябрь!M373+ноябрь!M373+декабрь!M373</f>
        <v>0</v>
      </c>
      <c r="Q373" s="36">
        <f>январь!N373+февраль!N373+март!N373+апрель!N373+май!N373+июнь!N373+июль!N373+август!N373+сентябрь!N373+октябрь!N373+ноябрь!N373+декабрь!N373</f>
        <v>0</v>
      </c>
      <c r="R373" s="29">
        <f>январь!O373+февраль!O373+март!O373+апрель!O373+май!O373+июнь!O373+июль!O373+август!O373+сентябрь!O373+октябрь!O373+ноябрь!O373+декабрь!O373</f>
        <v>0</v>
      </c>
      <c r="S373" s="36">
        <f>январь!P373+февраль!P373+март!P373+апрель!P373+май!P373+июнь!P373+июль!P373+август!P373+сентябрь!P373+октябрь!P373+ноябрь!P373+декабрь!P373</f>
        <v>0</v>
      </c>
      <c r="T373" s="29">
        <f>январь!Q373+февраль!Q373+март!Q373+апрель!Q373+май!Q373+июнь!Q373+июль!Q373+август!Q373+сентябрь!Q373+октябрь!Q373+ноябрь!Q373+декабрь!Q373</f>
        <v>0</v>
      </c>
      <c r="U373" s="36">
        <f>январь!R373+февраль!R373+март!R373+апрель!R373+май!R373+июнь!R373+июль!R373+август!R373+сентябрь!R373+октябрь!R373+ноябрь!R373+декабрь!R373</f>
        <v>0</v>
      </c>
      <c r="V373" s="36">
        <f>январь!S373+февраль!S373+март!S373+апрель!S373+май!S373+июнь!S373+июль!S373+август!S373+сентябрь!S373+октябрь!S373+ноябрь!S373+декабрь!S373</f>
        <v>0</v>
      </c>
      <c r="W373" s="36">
        <f>январь!T373+февраль!T373+март!T373+апрель!T373+май!T373+июнь!T373+июль!T373+август!T373+сентябрь!T373+октябрь!T373+ноябрь!T373+декабрь!T373</f>
        <v>0</v>
      </c>
      <c r="X373" s="36">
        <f>январь!U373+февраль!U373+март!U373+апрель!U373+май!U373+июнь!U373+июль!U373+август!U373+сентябрь!U373+октябрь!U373+ноябрь!U373+декабрь!U373</f>
        <v>0</v>
      </c>
      <c r="Y373" s="36">
        <f>январь!V373+февраль!V373+март!V373+апрель!V373+май!V373+июнь!V373+июль!V373+август!V373+сентябрь!V373+октябрь!V373+ноябрь!V373+декабрь!V373</f>
        <v>0</v>
      </c>
      <c r="Z373" s="36">
        <f>январь!W373+февраль!W373+март!W373+апрель!W373+май!W373+июнь!W373+июль!W373+август!W373+сентябрь!W373+октябрь!W373+ноябрь!W373+декабрь!W373</f>
        <v>0</v>
      </c>
      <c r="AA373" s="36">
        <f>январь!X373+февраль!X373+март!X373+апрель!X373+май!X373+июнь!X373+июль!X373+август!X373+сентябрь!X373+октябрь!X373+ноябрь!X373+декабрь!X373</f>
        <v>0</v>
      </c>
      <c r="AB373" s="29">
        <f>январь!Y373+февраль!Y373+март!Y373+апрель!Y373+май!Y373+июнь!Y373+июль!Y373+август!Y373+сентябрь!Y373+октябрь!Y373+ноябрь!Y373+декабрь!Y373</f>
        <v>0</v>
      </c>
      <c r="AC373" s="36">
        <f>январь!Z373+февраль!Z373+март!Z373+апрель!Z373+май!Z373+июнь!Z373+июль!Z373+август!Z373+сентябрь!Z373+октябрь!Z373+ноябрь!Z373+декабрь!Z373</f>
        <v>0</v>
      </c>
      <c r="AD373" s="66" t="str">
        <f>CONCATENATE(январь!AA373,$BZ$1,февраль!AA373,$BZ$1,март!AA373,$BZ$1,апрель!AA373,$BZ$1,май!AA373,$BZ$1,июнь!AA373,$BZ$1,июль!AA373,$BZ$1,август!AA373,$BZ$1,сентябрь!AA373,$BZ$1,октябрь!AA373,$BZ$1,ноябрь!AA373,$BZ$1,декабрь!AA373)</f>
        <v xml:space="preserve">           </v>
      </c>
      <c r="AE373" s="36">
        <f>январь!AB373+февраль!AB373+март!AB373+апрель!AB373+май!AB373+июнь!AB373+июль!AB373+август!AB373+сентябрь!AB373+октябрь!AB373+ноябрь!AB373+декабрь!AB373</f>
        <v>0</v>
      </c>
      <c r="AF373" s="36">
        <f>январь!AC373+февраль!AC373+март!AC373+апрель!AC373+май!AC373+июнь!AC373+июль!AC373+август!AC373+сентябрь!AC373+октябрь!AC373+ноябрь!AC373+декабрь!AC373</f>
        <v>0</v>
      </c>
      <c r="AG373" s="36">
        <f>январь!AD373+февраль!AD373+март!AD373+апрель!AD373+май!AD373+июнь!AD373+июль!AD373+август!AD373+сентябрь!AD373+октябрь!AD373+ноябрь!AD373+декабрь!AD373</f>
        <v>0</v>
      </c>
      <c r="AH373" s="36">
        <f>январь!AE373+февраль!AE373+март!AE373+апрель!AE373+май!AE373+июнь!AE373+июль!AE373+август!AE373+сентябрь!AE373+октябрь!AE373+ноябрь!AE373+декабрь!AE373</f>
        <v>0</v>
      </c>
      <c r="AI373" s="36">
        <f>январь!AF373+февраль!AF373+март!AF373+апрель!AF373+май!AF373+июнь!AF373+июль!AF373+август!AF373+сентябрь!AF373+октябрь!AF373+ноябрь!AF373+декабрь!AF373</f>
        <v>0</v>
      </c>
      <c r="AJ373" s="36">
        <f>январь!AG373+февраль!AG373+март!AG373+апрель!AG373+май!AG373+июнь!AG373+июль!AG373+август!AG373+сентябрь!AG373+октябрь!AG373+ноябрь!AG373+декабрь!AG373</f>
        <v>0</v>
      </c>
      <c r="AK373" s="29">
        <f>январь!AH373+февраль!AH373+март!AH373+апрель!AH373+май!AH373+июнь!AH373+июль!AH373+август!AH373+сентябрь!AH373+октябрь!AH373+ноябрь!AH373+декабрь!AH373</f>
        <v>0</v>
      </c>
      <c r="AL373" s="36">
        <f>январь!AI373+февраль!AI373+март!AI373+апрель!AI373+май!AI373+июнь!AI373+июль!AI373+август!AI373+сентябрь!AI373+октябрь!AI373+ноябрь!AI373+декабрь!AI373</f>
        <v>0</v>
      </c>
      <c r="AM373" s="29">
        <f>январь!AJ373+февраль!AJ373+март!AJ373+апрель!AJ373+май!AJ373+июнь!AJ373+июль!AJ373+август!AJ373+сентябрь!AJ373+октябрь!AJ373+ноябрь!AJ373+декабрь!AJ373</f>
        <v>0</v>
      </c>
      <c r="AN373" s="36">
        <f>январь!AK373+февраль!AK373+март!AK373+апрель!AK373+май!AK373+июнь!AK373+июль!AK373+август!AK373+сентябрь!AK373+октябрь!AK373+ноябрь!AK373+декабрь!AK373</f>
        <v>0</v>
      </c>
      <c r="AO373" s="36">
        <f>январь!AL373+февраль!AL373+март!AL373+апрель!AL373+май!AL373+июнь!AL373+июль!AL373+август!AL373+сентябрь!AL373+октябрь!AL373+ноябрь!AL373+декабрь!AL373</f>
        <v>0</v>
      </c>
      <c r="AP373" s="36">
        <f>январь!AM373+февраль!AM373+март!AM373+апрель!AM373+май!AM373+июнь!AM373+июль!AM373+август!AM373+сентябрь!AM373+октябрь!AM373+ноябрь!AM373+декабрь!AM373</f>
        <v>0</v>
      </c>
      <c r="AQ373" s="29">
        <f>январь!AN373+февраль!AN373+март!AN373+апрель!AN373+май!AN373+июнь!AN373+июль!AN373+август!AN373+сентябрь!AN373+октябрь!AN373+ноябрь!AN373+декабрь!AN373</f>
        <v>0</v>
      </c>
      <c r="AR373" s="36">
        <f>январь!AO373+февраль!AO373+март!AO373+апрель!AO373+май!AO373+июнь!AO373+июль!AO373+август!AO373+сентябрь!AO373+октябрь!AO373+ноябрь!AO373+декабрь!AO373</f>
        <v>0</v>
      </c>
      <c r="AS373" s="29">
        <f>январь!AP373+февраль!AP373+март!AP373+апрель!AP373+май!AP373+июнь!AP373+июль!AP373+август!AP373+сентябрь!AP373+октябрь!AP373+ноябрь!AP373+декабрь!AP373</f>
        <v>0</v>
      </c>
      <c r="AT373" s="36">
        <f>январь!AQ373+февраль!AQ373+март!AQ373+апрель!AQ373+май!AQ373+июнь!AQ373+июль!AQ373+август!AQ373+сентябрь!AQ373+октябрь!AQ373+ноябрь!AQ373+декабрь!AQ373</f>
        <v>0</v>
      </c>
      <c r="AU373" s="29">
        <f>январь!AR373+февраль!AR373+март!AR373+апрель!AR373+май!AR373+июнь!AR373+июль!AR373+август!AR373+сентябрь!AR373+октябрь!AR373+ноябрь!AR373+декабрь!AR373</f>
        <v>0</v>
      </c>
      <c r="AV373" s="36">
        <f>январь!AS373+февраль!AS373+март!AS373+апрель!AS373+май!AS373+июнь!AS373+июль!AS373+август!AS373+сентябрь!AS373+октябрь!AS373+ноябрь!AS373+декабрь!AS373</f>
        <v>0</v>
      </c>
      <c r="AW373" s="36">
        <f>январь!AT373+февраль!AT373+март!AT373+апрель!AT373+май!AT373+июнь!AT373+июль!AT373+август!AT373+сентябрь!AT373+октябрь!AT373+ноябрь!AT373+декабрь!AT373</f>
        <v>0</v>
      </c>
      <c r="AX373" s="36">
        <f>январь!AU373+февраль!AU373+март!AU373+апрель!AU373+май!AU373+июнь!AU373+июль!AU373+август!AU373+сентябрь!AU373+октябрь!AU373+ноябрь!AU373+декабрь!AU373</f>
        <v>0</v>
      </c>
      <c r="AY373" s="29">
        <f>январь!AV373+февраль!AV373+март!AV373+апрель!AV373+май!AV373+июнь!AV373+июль!AV373+август!AV373+сентябрь!AV373+октябрь!AV373+ноябрь!AV373+декабрь!AV373</f>
        <v>0</v>
      </c>
      <c r="AZ373" s="36">
        <f>январь!AW373+февраль!AW373+март!AW373+апрель!AW373+май!AW373+июнь!AW373+июль!AW373+август!AW373+сентябрь!AW373+октябрь!AW373+ноябрь!AW373+декабрь!AW373</f>
        <v>0</v>
      </c>
      <c r="BA373" s="36">
        <f>январь!AX373+февраль!AX373+март!AX373+апрель!AX373+май!AX373+июнь!AX373+июль!AX373+август!AX373+сентябрь!AX373+октябрь!AX373+ноябрь!AX373+декабрь!AX373</f>
        <v>0</v>
      </c>
      <c r="BB373" s="36">
        <f>январь!AY373+февраль!AY373+март!AY373+апрель!AY373+май!AY373+июнь!AY373+июль!AY373+август!AY373+сентябрь!AY373+октябрь!AY373+ноябрь!AY373+декабрь!AY373</f>
        <v>0</v>
      </c>
      <c r="BC373" s="29">
        <f>январь!AZ373+февраль!AZ373+март!AZ373+апрель!AZ373+май!AZ373+июнь!AZ373+июль!AZ373+август!AZ373+сентябрь!AZ373+октябрь!AZ373+ноябрь!AZ373+декабрь!AZ373</f>
        <v>0</v>
      </c>
      <c r="BD373" s="36">
        <f>январь!BA373+февраль!BA373+март!BA373+апрель!BA373+май!BA373+июнь!BA373+июль!BA373+август!BA373+сентябрь!BA373+октябрь!BA373+ноябрь!BA373+декабрь!BA373</f>
        <v>0</v>
      </c>
      <c r="BE373" s="36">
        <f>январь!BB373+февраль!BB373+март!BB373+апрель!BB373+май!BB373+июнь!BB373+июль!BB373+август!BB373+сентябрь!BB373+октябрь!BB373+ноябрь!BB373+декабрь!BB373</f>
        <v>0</v>
      </c>
      <c r="BF373" s="36">
        <f>январь!BC373+февраль!BC373+март!BC373+апрель!BC373+май!BC373+июнь!BC373+июль!BC373+август!BC373+сентябрь!BC373+октябрь!BC373+ноябрь!BC373+декабрь!BC373</f>
        <v>0</v>
      </c>
      <c r="BG373" s="36">
        <f>январь!BD373+февраль!BD373+март!BD373+апрель!BD373+май!BD373+июнь!BD373+июль!BD373+август!BD373+сентябрь!BD373+октябрь!BD373+ноябрь!BD373+декабрь!BD373</f>
        <v>0</v>
      </c>
      <c r="BH373" s="36">
        <f>январь!BE373+февраль!BE373+март!BE373+апрель!BE373+май!BE373+июнь!BE373+июль!BE373+август!BE373+сентябрь!BE373+октябрь!BE373+ноябрь!BE373+декабрь!BE373</f>
        <v>0</v>
      </c>
      <c r="BI373" s="36">
        <f>январь!BF373+февраль!BF373+март!BF373+апрель!BF373+май!BF373+июнь!BF373+июль!BF373+август!BF373+сентябрь!BF373+октябрь!BF373+ноябрь!BF373+декабрь!BF373</f>
        <v>0</v>
      </c>
      <c r="BJ373" s="36">
        <f>январь!BG373+февраль!BG373+март!BG373+апрель!BG373+май!BG373+июнь!BG373+июль!BG373+август!BG373+сентябрь!BG373+октябрь!BG373+ноябрь!BG373+декабрь!BG373</f>
        <v>0</v>
      </c>
      <c r="BK373" s="36">
        <f>январь!BH373+февраль!BH373+март!BH373+апрель!BH373+май!BH373+июнь!BH373+июль!BH373+август!BH373+сентябрь!BH373+октябрь!BH373+ноябрь!BH373+декабрь!BH373</f>
        <v>0</v>
      </c>
      <c r="BL373" s="36">
        <f>январь!BI373+февраль!BI373+март!BI373+апрель!BI373+май!BI373+июнь!BI373+июль!BI373+август!BI373+сентябрь!BI373+октябрь!BI373+ноябрь!BI373+декабрь!BI373</f>
        <v>0</v>
      </c>
      <c r="BM373" s="29">
        <f>январь!BJ373+февраль!BJ373+март!BJ373+апрель!BJ373+май!BJ373+июнь!BJ373+июль!BJ373+август!BJ373+сентябрь!BJ373+октябрь!BJ373+ноябрь!BJ373+декабрь!BJ373</f>
        <v>0</v>
      </c>
      <c r="BN373" s="36">
        <f>январь!BK373+февраль!BK373+март!BK373+апрель!BK373+май!BK373+июнь!BK373+июль!BK373+август!BK373+сентябрь!BK373+октябрь!BK373+ноябрь!BK373+декабрь!BK373</f>
        <v>0</v>
      </c>
      <c r="BO373" s="29">
        <f>январь!BL373+февраль!BL373+март!BL373+апрель!BL373+май!BL373+июнь!BL373+июль!BL373+август!BL373+сентябрь!BL373+октябрь!BL373+ноябрь!BL373+декабрь!BL373</f>
        <v>0</v>
      </c>
      <c r="BP373" s="36">
        <f>январь!BM373+февраль!BM373+март!BM373+апрель!BM373+май!BM373+июнь!BM373+июль!BM373+август!BM373+сентябрь!BM373+октябрь!BM373+ноябрь!BM373+декабрь!BM373</f>
        <v>0</v>
      </c>
      <c r="BQ373" s="36">
        <f>январь!BN373+февраль!BN373+март!BN373+апрель!BN373+май!BN373+июнь!BN373+июль!BN373+август!BN373+сентябрь!BN373+октябрь!BN373+ноябрь!BN373+декабрь!BN373</f>
        <v>0</v>
      </c>
      <c r="BR373" s="36">
        <f>январь!BO373+февраль!BO373+март!BO373+апрель!BO373+май!BO373+июнь!BO373+июль!BO373+август!BO373+сентябрь!BO373+октябрь!BO373+ноябрь!BO373+декабрь!BO373</f>
        <v>0</v>
      </c>
      <c r="BS373" s="29">
        <f>январь!BP373+февраль!BP373+март!BP373+апрель!BP373+май!BP373+июнь!BP373+июль!BP373+август!BP373+сентябрь!BP373+октябрь!BP373+ноябрь!BP373+декабрь!BP373</f>
        <v>0</v>
      </c>
      <c r="BT373" s="36">
        <f>январь!BQ373+февраль!BQ373+март!BQ373+апрель!BQ373+май!BQ373+июнь!BQ373+июль!BQ373+август!BQ373+сентябрь!BQ373+октябрь!BQ373+ноябрь!BQ373+декабрь!BQ373</f>
        <v>0</v>
      </c>
      <c r="BU373" s="29">
        <f>январь!BR373+февраль!BR373+март!BR373+апрель!BR373+май!BR373+июнь!BR373+июль!BR373+август!BR373+сентябрь!BR373+октябрь!BR373+ноябрь!BR373+декабрь!BR373</f>
        <v>0</v>
      </c>
      <c r="BV373" s="36">
        <f>январь!BS373+февраль!BS373+март!BS373+апрель!BS373+май!BS373+июнь!BS373+июль!BS373+август!BS373+сентябрь!BS373+октябрь!BS373+ноябрь!BS373+декабрь!BS373</f>
        <v>0</v>
      </c>
      <c r="BW373" s="36">
        <f>январь!BT373+февраль!BT373+март!BT373+апрель!BT373+май!BT373+июнь!BT373+июль!BT373+август!BT373+сентябрь!BT373+октябрь!BT373+ноябрь!BT373+декабрь!BT373</f>
        <v>0</v>
      </c>
      <c r="BX373" s="36">
        <f>январь!BU373+февраль!BU373+март!BU373+апрель!BU373+май!BU373+июнь!BU373+июль!BU373+август!BU373+сентябрь!BU373+октябрь!BU373+ноябрь!BU373+декабрь!BU373</f>
        <v>0</v>
      </c>
      <c r="BY373" s="36">
        <f>январь!BV373+февраль!BV373+март!BV373+апрель!BV373+май!BV373+июнь!BV373+июль!BV373+август!BV373+сентябрь!BV373+октябрь!BV373+ноябрь!BV373+декабрь!BV373</f>
        <v>8.6969999999999992</v>
      </c>
      <c r="BZ373" s="77">
        <v>0</v>
      </c>
    </row>
    <row r="374" spans="1:78" x14ac:dyDescent="0.25">
      <c r="A374" s="16">
        <v>372</v>
      </c>
      <c r="B374" s="16">
        <v>3</v>
      </c>
      <c r="C374" s="37" t="s">
        <v>819</v>
      </c>
      <c r="D374" s="51">
        <v>65.634998299516909</v>
      </c>
      <c r="E374" s="25">
        <v>157.815864</v>
      </c>
      <c r="F374" s="26">
        <f t="shared" si="15"/>
        <v>154.10686229951693</v>
      </c>
      <c r="G374" s="26">
        <f t="shared" si="16"/>
        <v>-3.7090017004830997</v>
      </c>
      <c r="H374" s="26">
        <f t="shared" si="17"/>
        <v>69.344000000000008</v>
      </c>
      <c r="I374" s="36">
        <f>январь!F374+февраль!F374+март!F374+апрель!F374+май!F374+июнь!F374+июль!F374+август!F374+сентябрь!F374+октябрь!F374+ноябрь!F374+декабрь!F374</f>
        <v>0</v>
      </c>
      <c r="J374" s="36">
        <f>январь!G374+февраль!G374+март!G374+апрель!G374+май!G374+июнь!G374+июль!G374+август!G374+сентябрь!G374+октябрь!G374+ноябрь!G374+декабрь!G374</f>
        <v>0</v>
      </c>
      <c r="K374" s="36">
        <f>январь!H374+февраль!H374+март!H374+апрель!H374+май!H374+июнь!H374+июль!H374+август!H374+сентябрь!H374+октябрь!H374+ноябрь!H374+декабрь!H374</f>
        <v>0</v>
      </c>
      <c r="L374" s="27">
        <f>январь!I374+февраль!I374+март!I374+апрель!I374+май!I374+июнь!I374+июль!I374+август!I374+сентябрь!I374+октябрь!I374+ноябрь!I374+декабрь!I374</f>
        <v>0</v>
      </c>
      <c r="M374" s="36">
        <f>январь!J374+февраль!J374+март!J374+апрель!J374+май!J374+июнь!J374+июль!J374+август!J374+сентябрь!J374+октябрь!J374+ноябрь!J374+декабрь!J374</f>
        <v>0</v>
      </c>
      <c r="N374" s="36">
        <f>январь!K374+февраль!K374+март!K374+апрель!K374+май!K374+июнь!K374+июль!K374+август!K374+сентябрь!K374+октябрь!K374+ноябрь!K374+декабрь!K374</f>
        <v>0</v>
      </c>
      <c r="O374" s="36">
        <f>январь!L374+февраль!L374+март!L374+апрель!L374+май!L374+июнь!L374+июль!L374+август!L374+сентябрь!L374+октябрь!L374+ноябрь!L374+декабрь!L374</f>
        <v>0</v>
      </c>
      <c r="P374" s="36">
        <f>январь!M374+февраль!M374+март!M374+апрель!M374+май!M374+июнь!M374+июль!M374+август!M374+сентябрь!M374+октябрь!M374+ноябрь!M374+декабрь!M374</f>
        <v>0.05</v>
      </c>
      <c r="Q374" s="36">
        <f>январь!N374+февраль!N374+март!N374+апрель!N374+май!N374+июнь!N374+июль!N374+август!N374+сентябрь!N374+октябрь!N374+ноябрь!N374+декабрь!N374</f>
        <v>17.242000000000001</v>
      </c>
      <c r="R374" s="29">
        <f>январь!O374+февраль!O374+март!O374+апрель!O374+май!O374+июнь!O374+июль!O374+август!O374+сентябрь!O374+октябрь!O374+ноябрь!O374+декабрь!O374</f>
        <v>0</v>
      </c>
      <c r="S374" s="36">
        <f>январь!P374+февраль!P374+март!P374+апрель!P374+май!P374+июнь!P374+июль!P374+август!P374+сентябрь!P374+октябрь!P374+ноябрь!P374+декабрь!P374</f>
        <v>0</v>
      </c>
      <c r="T374" s="29">
        <f>январь!Q374+февраль!Q374+март!Q374+апрель!Q374+май!Q374+июнь!Q374+июль!Q374+август!Q374+сентябрь!Q374+октябрь!Q374+ноябрь!Q374+декабрь!Q374</f>
        <v>0</v>
      </c>
      <c r="U374" s="36">
        <f>январь!R374+февраль!R374+март!R374+апрель!R374+май!R374+июнь!R374+июль!R374+август!R374+сентябрь!R374+октябрь!R374+ноябрь!R374+декабрь!R374</f>
        <v>0</v>
      </c>
      <c r="V374" s="36">
        <f>январь!S374+февраль!S374+март!S374+апрель!S374+май!S374+июнь!S374+июль!S374+август!S374+сентябрь!S374+октябрь!S374+ноябрь!S374+декабрь!S374</f>
        <v>0</v>
      </c>
      <c r="W374" s="36">
        <f>январь!T374+февраль!T374+март!T374+апрель!T374+май!T374+июнь!T374+июль!T374+август!T374+сентябрь!T374+октябрь!T374+ноябрь!T374+декабрь!T374</f>
        <v>0</v>
      </c>
      <c r="X374" s="36">
        <f>январь!U374+февраль!U374+март!U374+апрель!U374+май!U374+июнь!U374+июль!U374+август!U374+сентябрь!U374+октябрь!U374+ноябрь!U374+декабрь!U374</f>
        <v>0</v>
      </c>
      <c r="Y374" s="36">
        <f>январь!V374+февраль!V374+март!V374+апрель!V374+май!V374+июнь!V374+июль!V374+август!V374+сентябрь!V374+октябрь!V374+ноябрь!V374+декабрь!V374</f>
        <v>0</v>
      </c>
      <c r="Z374" s="36">
        <f>январь!W374+февраль!W374+март!W374+апрель!W374+май!W374+июнь!W374+июль!W374+август!W374+сентябрь!W374+октябрь!W374+ноябрь!W374+декабрь!W374</f>
        <v>0</v>
      </c>
      <c r="AA374" s="36">
        <f>январь!X374+февраль!X374+март!X374+апрель!X374+май!X374+июнь!X374+июль!X374+август!X374+сентябрь!X374+октябрь!X374+ноябрь!X374+декабрь!X374</f>
        <v>0</v>
      </c>
      <c r="AB374" s="29">
        <f>январь!Y374+февраль!Y374+март!Y374+апрель!Y374+май!Y374+июнь!Y374+июль!Y374+август!Y374+сентябрь!Y374+октябрь!Y374+ноябрь!Y374+декабрь!Y374</f>
        <v>0</v>
      </c>
      <c r="AC374" s="36">
        <f>январь!Z374+февраль!Z374+март!Z374+апрель!Z374+май!Z374+июнь!Z374+июль!Z374+август!Z374+сентябрь!Z374+октябрь!Z374+ноябрь!Z374+декабрь!Z374</f>
        <v>0</v>
      </c>
      <c r="AD374" s="66" t="str">
        <f>CONCATENATE(январь!AA374,$BZ$1,февраль!AA374,$BZ$1,март!AA374,$BZ$1,апрель!AA374,$BZ$1,май!AA374,$BZ$1,июнь!AA374,$BZ$1,июль!AA374,$BZ$1,август!AA374,$BZ$1,сентябрь!AA374,$BZ$1,октябрь!AA374,$BZ$1,ноябрь!AA374,$BZ$1,декабрь!AA374)</f>
        <v xml:space="preserve">           </v>
      </c>
      <c r="AE374" s="36">
        <f>январь!AB374+февраль!AB374+март!AB374+апрель!AB374+май!AB374+июнь!AB374+июль!AB374+август!AB374+сентябрь!AB374+октябрь!AB374+ноябрь!AB374+декабрь!AB374</f>
        <v>0</v>
      </c>
      <c r="AF374" s="36">
        <f>январь!AC374+февраль!AC374+март!AC374+апрель!AC374+май!AC374+июнь!AC374+июль!AC374+август!AC374+сентябрь!AC374+октябрь!AC374+ноябрь!AC374+декабрь!AC374</f>
        <v>0</v>
      </c>
      <c r="AG374" s="36">
        <f>январь!AD374+февраль!AD374+март!AD374+апрель!AD374+май!AD374+июнь!AD374+июль!AD374+август!AD374+сентябрь!AD374+октябрь!AD374+ноябрь!AD374+декабрь!AD374</f>
        <v>0</v>
      </c>
      <c r="AH374" s="36">
        <f>январь!AE374+февраль!AE374+март!AE374+апрель!AE374+май!AE374+июнь!AE374+июль!AE374+август!AE374+сентябрь!AE374+октябрь!AE374+ноябрь!AE374+декабрь!AE374</f>
        <v>0</v>
      </c>
      <c r="AI374" s="36">
        <f>январь!AF374+февраль!AF374+март!AF374+апрель!AF374+май!AF374+июнь!AF374+июль!AF374+август!AF374+сентябрь!AF374+октябрь!AF374+ноябрь!AF374+декабрь!AF374</f>
        <v>0</v>
      </c>
      <c r="AJ374" s="36">
        <f>январь!AG374+февраль!AG374+март!AG374+апрель!AG374+май!AG374+июнь!AG374+июль!AG374+август!AG374+сентябрь!AG374+октябрь!AG374+ноябрь!AG374+декабрь!AG374</f>
        <v>0</v>
      </c>
      <c r="AK374" s="29">
        <f>январь!AH374+февраль!AH374+март!AH374+апрель!AH374+май!AH374+июнь!AH374+июль!AH374+август!AH374+сентябрь!AH374+октябрь!AH374+ноябрь!AH374+декабрь!AH374</f>
        <v>0</v>
      </c>
      <c r="AL374" s="36">
        <f>январь!AI374+февраль!AI374+март!AI374+апрель!AI374+май!AI374+июнь!AI374+июль!AI374+август!AI374+сентябрь!AI374+октябрь!AI374+ноябрь!AI374+декабрь!AI374</f>
        <v>0</v>
      </c>
      <c r="AM374" s="29">
        <f>январь!AJ374+февраль!AJ374+март!AJ374+апрель!AJ374+май!AJ374+июнь!AJ374+июль!AJ374+август!AJ374+сентябрь!AJ374+октябрь!AJ374+ноябрь!AJ374+декабрь!AJ374</f>
        <v>0</v>
      </c>
      <c r="AN374" s="36">
        <f>январь!AK374+февраль!AK374+март!AK374+апрель!AK374+май!AK374+июнь!AK374+июль!AK374+август!AK374+сентябрь!AK374+октябрь!AK374+ноябрь!AK374+декабрь!AK374</f>
        <v>0</v>
      </c>
      <c r="AO374" s="36">
        <f>январь!AL374+февраль!AL374+март!AL374+апрель!AL374+май!AL374+июнь!AL374+июль!AL374+август!AL374+сентябрь!AL374+октябрь!AL374+ноябрь!AL374+декабрь!AL374</f>
        <v>0</v>
      </c>
      <c r="AP374" s="36">
        <f>январь!AM374+февраль!AM374+март!AM374+апрель!AM374+май!AM374+июнь!AM374+июль!AM374+август!AM374+сентябрь!AM374+октябрь!AM374+ноябрь!AM374+декабрь!AM374</f>
        <v>0</v>
      </c>
      <c r="AQ374" s="29">
        <f>январь!AN374+февраль!AN374+март!AN374+апрель!AN374+май!AN374+июнь!AN374+июль!AN374+август!AN374+сентябрь!AN374+октябрь!AN374+ноябрь!AN374+декабрь!AN374</f>
        <v>0</v>
      </c>
      <c r="AR374" s="36">
        <f>январь!AO374+февраль!AO374+март!AO374+апрель!AO374+май!AO374+июнь!AO374+июль!AO374+август!AO374+сентябрь!AO374+октябрь!AO374+ноябрь!AO374+декабрь!AO374</f>
        <v>0</v>
      </c>
      <c r="AS374" s="29">
        <f>январь!AP374+февраль!AP374+март!AP374+апрель!AP374+май!AP374+июнь!AP374+июль!AP374+август!AP374+сентябрь!AP374+октябрь!AP374+ноябрь!AP374+декабрь!AP374</f>
        <v>1</v>
      </c>
      <c r="AT374" s="36">
        <f>январь!AQ374+февраль!AQ374+март!AQ374+апрель!AQ374+май!AQ374+июнь!AQ374+июль!AQ374+август!AQ374+сентябрь!AQ374+октябрь!AQ374+ноябрь!AQ374+декабрь!AQ374</f>
        <v>41</v>
      </c>
      <c r="AU374" s="29">
        <f>январь!AR374+февраль!AR374+март!AR374+апрель!AR374+май!AR374+июнь!AR374+июль!AR374+август!AR374+сентябрь!AR374+октябрь!AR374+ноябрь!AR374+декабрь!AR374</f>
        <v>0</v>
      </c>
      <c r="AV374" s="36">
        <f>январь!AS374+февраль!AS374+март!AS374+апрель!AS374+май!AS374+июнь!AS374+июль!AS374+август!AS374+сентябрь!AS374+октябрь!AS374+ноябрь!AS374+декабрь!AS374</f>
        <v>0</v>
      </c>
      <c r="AW374" s="36">
        <f>январь!AT374+февраль!AT374+март!AT374+апрель!AT374+май!AT374+июнь!AT374+июль!AT374+август!AT374+сентябрь!AT374+октябрь!AT374+ноябрь!AT374+декабрь!AT374</f>
        <v>0</v>
      </c>
      <c r="AX374" s="36">
        <f>январь!AU374+февраль!AU374+март!AU374+апрель!AU374+май!AU374+июнь!AU374+июль!AU374+август!AU374+сентябрь!AU374+октябрь!AU374+ноябрь!AU374+декабрь!AU374</f>
        <v>0</v>
      </c>
      <c r="AY374" s="29">
        <f>январь!AV374+февраль!AV374+март!AV374+апрель!AV374+май!AV374+июнь!AV374+июль!AV374+август!AV374+сентябрь!AV374+октябрь!AV374+ноябрь!AV374+декабрь!AV374</f>
        <v>0</v>
      </c>
      <c r="AZ374" s="36">
        <f>январь!AW374+февраль!AW374+март!AW374+апрель!AW374+май!AW374+июнь!AW374+июль!AW374+август!AW374+сентябрь!AW374+октябрь!AW374+ноябрь!AW374+декабрь!AW374</f>
        <v>0</v>
      </c>
      <c r="BA374" s="36">
        <f>январь!AX374+февраль!AX374+март!AX374+апрель!AX374+май!AX374+июнь!AX374+июль!AX374+август!AX374+сентябрь!AX374+октябрь!AX374+ноябрь!AX374+декабрь!AX374</f>
        <v>0</v>
      </c>
      <c r="BB374" s="36">
        <f>январь!AY374+февраль!AY374+март!AY374+апрель!AY374+май!AY374+июнь!AY374+июль!AY374+август!AY374+сентябрь!AY374+октябрь!AY374+ноябрь!AY374+декабрь!AY374</f>
        <v>0</v>
      </c>
      <c r="BC374" s="29">
        <f>январь!AZ374+февраль!AZ374+март!AZ374+апрель!AZ374+май!AZ374+июнь!AZ374+июль!AZ374+август!AZ374+сентябрь!AZ374+октябрь!AZ374+ноябрь!AZ374+декабрь!AZ374</f>
        <v>0</v>
      </c>
      <c r="BD374" s="36">
        <f>январь!BA374+февраль!BA374+март!BA374+апрель!BA374+май!BA374+июнь!BA374+июль!BA374+август!BA374+сентябрь!BA374+октябрь!BA374+ноябрь!BA374+декабрь!BA374</f>
        <v>0</v>
      </c>
      <c r="BE374" s="36">
        <f>январь!BB374+февраль!BB374+март!BB374+апрель!BB374+май!BB374+июнь!BB374+июль!BB374+август!BB374+сентябрь!BB374+октябрь!BB374+ноябрь!BB374+декабрь!BB374</f>
        <v>0</v>
      </c>
      <c r="BF374" s="36">
        <f>январь!BC374+февраль!BC374+март!BC374+апрель!BC374+май!BC374+июнь!BC374+июль!BC374+август!BC374+сентябрь!BC374+октябрь!BC374+ноябрь!BC374+декабрь!BC374</f>
        <v>0</v>
      </c>
      <c r="BG374" s="36">
        <f>январь!BD374+февраль!BD374+март!BD374+апрель!BD374+май!BD374+июнь!BD374+июль!BD374+август!BD374+сентябрь!BD374+октябрь!BD374+ноябрь!BD374+декабрь!BD374</f>
        <v>0</v>
      </c>
      <c r="BH374" s="36">
        <f>январь!BE374+февраль!BE374+март!BE374+апрель!BE374+май!BE374+июнь!BE374+июль!BE374+август!BE374+сентябрь!BE374+октябрь!BE374+ноябрь!BE374+декабрь!BE374</f>
        <v>0</v>
      </c>
      <c r="BI374" s="36">
        <f>январь!BF374+февраль!BF374+март!BF374+апрель!BF374+май!BF374+июнь!BF374+июль!BF374+август!BF374+сентябрь!BF374+октябрь!BF374+ноябрь!BF374+декабрь!BF374</f>
        <v>0</v>
      </c>
      <c r="BJ374" s="36">
        <f>январь!BG374+февраль!BG374+март!BG374+апрель!BG374+май!BG374+июнь!BG374+июль!BG374+август!BG374+сентябрь!BG374+октябрь!BG374+ноябрь!BG374+декабрь!BG374</f>
        <v>0</v>
      </c>
      <c r="BK374" s="36">
        <f>январь!BH374+февраль!BH374+март!BH374+апрель!BH374+май!BH374+июнь!BH374+июль!BH374+август!BH374+сентябрь!BH374+октябрь!BH374+ноябрь!BH374+декабрь!BH374</f>
        <v>0</v>
      </c>
      <c r="BL374" s="36">
        <f>январь!BI374+февраль!BI374+март!BI374+апрель!BI374+май!BI374+июнь!BI374+июль!BI374+август!BI374+сентябрь!BI374+октябрь!BI374+ноябрь!BI374+декабрь!BI374</f>
        <v>0</v>
      </c>
      <c r="BM374" s="29">
        <f>январь!BJ374+февраль!BJ374+март!BJ374+апрель!BJ374+май!BJ374+июнь!BJ374+июль!BJ374+август!BJ374+сентябрь!BJ374+октябрь!BJ374+ноябрь!BJ374+декабрь!BJ374</f>
        <v>0</v>
      </c>
      <c r="BN374" s="36">
        <f>январь!BK374+февраль!BK374+март!BK374+апрель!BK374+май!BK374+июнь!BK374+июль!BK374+август!BK374+сентябрь!BK374+октябрь!BK374+ноябрь!BK374+декабрь!BK374</f>
        <v>0</v>
      </c>
      <c r="BO374" s="29">
        <f>январь!BL374+февраль!BL374+март!BL374+апрель!BL374+май!BL374+июнь!BL374+июль!BL374+август!BL374+сентябрь!BL374+октябрь!BL374+ноябрь!BL374+декабрь!BL374</f>
        <v>0</v>
      </c>
      <c r="BP374" s="36">
        <f>январь!BM374+февраль!BM374+март!BM374+апрель!BM374+май!BM374+июнь!BM374+июль!BM374+август!BM374+сентябрь!BM374+октябрь!BM374+ноябрь!BM374+декабрь!BM374</f>
        <v>0</v>
      </c>
      <c r="BQ374" s="36">
        <f>январь!BN374+февраль!BN374+март!BN374+апрель!BN374+май!BN374+июнь!BN374+июль!BN374+август!BN374+сентябрь!BN374+октябрь!BN374+ноябрь!BN374+декабрь!BN374</f>
        <v>0</v>
      </c>
      <c r="BR374" s="36">
        <f>январь!BO374+февраль!BO374+март!BO374+апрель!BO374+май!BO374+июнь!BO374+июль!BO374+август!BO374+сентябрь!BO374+октябрь!BO374+ноябрь!BO374+декабрь!BO374</f>
        <v>0</v>
      </c>
      <c r="BS374" s="29">
        <f>январь!BP374+февраль!BP374+март!BP374+апрель!BP374+май!BP374+июнь!BP374+июль!BP374+август!BP374+сентябрь!BP374+октябрь!BP374+ноябрь!BP374+декабрь!BP374</f>
        <v>11</v>
      </c>
      <c r="BT374" s="36">
        <f>январь!BQ374+февраль!BQ374+март!BQ374+апрель!BQ374+май!BQ374+июнь!BQ374+июль!BQ374+август!BQ374+сентябрь!BQ374+октябрь!BQ374+ноябрь!BQ374+декабрь!BQ374</f>
        <v>11.102</v>
      </c>
      <c r="BU374" s="29">
        <f>январь!BR374+февраль!BR374+март!BR374+апрель!BR374+май!BR374+июнь!BR374+июль!BR374+август!BR374+сентябрь!BR374+октябрь!BR374+ноябрь!BR374+декабрь!BR374</f>
        <v>0</v>
      </c>
      <c r="BV374" s="36">
        <f>январь!BS374+февраль!BS374+март!BS374+апрель!BS374+май!BS374+июнь!BS374+июль!BS374+август!BS374+сентябрь!BS374+октябрь!BS374+ноябрь!BS374+декабрь!BS374</f>
        <v>0</v>
      </c>
      <c r="BW374" s="36">
        <f>январь!BT374+февраль!BT374+март!BT374+апрель!BT374+май!BT374+июнь!BT374+июль!BT374+август!BT374+сентябрь!BT374+октябрь!BT374+ноябрь!BT374+декабрь!BT374</f>
        <v>0</v>
      </c>
      <c r="BX374" s="36">
        <f>январь!BU374+февраль!BU374+март!BU374+апрель!BU374+май!BU374+июнь!BU374+июль!BU374+август!BU374+сентябрь!BU374+октябрь!BU374+ноябрь!BU374+декабрь!BU374</f>
        <v>0</v>
      </c>
      <c r="BY374" s="36">
        <f>январь!BV374+февраль!BV374+март!BV374+апрель!BV374+май!BV374+июнь!BV374+июль!BV374+август!BV374+сентябрь!BV374+октябрь!BV374+ноябрь!BV374+декабрь!BV374</f>
        <v>0</v>
      </c>
      <c r="BZ374" s="77">
        <v>2</v>
      </c>
    </row>
    <row r="375" spans="1:78" x14ac:dyDescent="0.25">
      <c r="A375" s="16">
        <v>373</v>
      </c>
      <c r="B375" s="16">
        <v>3</v>
      </c>
      <c r="C375" s="37" t="s">
        <v>820</v>
      </c>
      <c r="D375" s="51">
        <v>25.934246318840579</v>
      </c>
      <c r="E375" s="25">
        <v>-181.95002599999998</v>
      </c>
      <c r="F375" s="26">
        <f t="shared" si="15"/>
        <v>-167.59577968115943</v>
      </c>
      <c r="G375" s="26">
        <f t="shared" si="16"/>
        <v>14.354246318840579</v>
      </c>
      <c r="H375" s="26">
        <f t="shared" si="17"/>
        <v>11.58</v>
      </c>
      <c r="I375" s="36">
        <f>январь!F375+февраль!F375+март!F375+апрель!F375+май!F375+июнь!F375+июль!F375+август!F375+сентябрь!F375+октябрь!F375+ноябрь!F375+декабрь!F375</f>
        <v>0</v>
      </c>
      <c r="J375" s="36">
        <f>январь!G375+февраль!G375+март!G375+апрель!G375+май!G375+июнь!G375+июль!G375+август!G375+сентябрь!G375+октябрь!G375+ноябрь!G375+декабрь!G375</f>
        <v>0</v>
      </c>
      <c r="K375" s="36">
        <f>январь!H375+февраль!H375+март!H375+апрель!H375+май!H375+июнь!H375+июль!H375+август!H375+сентябрь!H375+октябрь!H375+ноябрь!H375+декабрь!H375</f>
        <v>0</v>
      </c>
      <c r="L375" s="27">
        <f>январь!I375+февраль!I375+март!I375+апрель!I375+май!I375+июнь!I375+июль!I375+август!I375+сентябрь!I375+октябрь!I375+ноябрь!I375+декабрь!I375</f>
        <v>0</v>
      </c>
      <c r="M375" s="36">
        <f>январь!J375+февраль!J375+март!J375+апрель!J375+май!J375+июнь!J375+июль!J375+август!J375+сентябрь!J375+октябрь!J375+ноябрь!J375+декабрь!J375</f>
        <v>0</v>
      </c>
      <c r="N375" s="36">
        <f>январь!K375+февраль!K375+март!K375+апрель!K375+май!K375+июнь!K375+июль!K375+август!K375+сентябрь!K375+октябрь!K375+ноябрь!K375+декабрь!K375</f>
        <v>0</v>
      </c>
      <c r="O375" s="36">
        <f>январь!L375+февраль!L375+март!L375+апрель!L375+май!L375+июнь!L375+июль!L375+август!L375+сентябрь!L375+октябрь!L375+ноябрь!L375+декабрь!L375</f>
        <v>0</v>
      </c>
      <c r="P375" s="36">
        <f>январь!M375+февраль!M375+март!M375+апрель!M375+май!M375+июнь!M375+июль!M375+август!M375+сентябрь!M375+октябрь!M375+ноябрь!M375+декабрь!M375</f>
        <v>0</v>
      </c>
      <c r="Q375" s="36">
        <f>январь!N375+февраль!N375+март!N375+апрель!N375+май!N375+июнь!N375+июль!N375+август!N375+сентябрь!N375+октябрь!N375+ноябрь!N375+декабрь!N375</f>
        <v>0</v>
      </c>
      <c r="R375" s="29">
        <f>январь!O375+февраль!O375+март!O375+апрель!O375+май!O375+июнь!O375+июль!O375+август!O375+сентябрь!O375+октябрь!O375+ноябрь!O375+декабрь!O375</f>
        <v>0</v>
      </c>
      <c r="S375" s="36">
        <f>январь!P375+февраль!P375+март!P375+апрель!P375+май!P375+июнь!P375+июль!P375+август!P375+сентябрь!P375+октябрь!P375+ноябрь!P375+декабрь!P375</f>
        <v>0</v>
      </c>
      <c r="T375" s="29">
        <f>январь!Q375+февраль!Q375+март!Q375+апрель!Q375+май!Q375+июнь!Q375+июль!Q375+август!Q375+сентябрь!Q375+октябрь!Q375+ноябрь!Q375+декабрь!Q375</f>
        <v>0</v>
      </c>
      <c r="U375" s="36">
        <f>январь!R375+февраль!R375+март!R375+апрель!R375+май!R375+июнь!R375+июль!R375+август!R375+сентябрь!R375+октябрь!R375+ноябрь!R375+декабрь!R375</f>
        <v>0</v>
      </c>
      <c r="V375" s="36">
        <f>январь!S375+февраль!S375+март!S375+апрель!S375+май!S375+июнь!S375+июль!S375+август!S375+сентябрь!S375+октябрь!S375+ноябрь!S375+декабрь!S375</f>
        <v>0</v>
      </c>
      <c r="W375" s="36">
        <f>январь!T375+февраль!T375+март!T375+апрель!T375+май!T375+июнь!T375+июль!T375+август!T375+сентябрь!T375+октябрь!T375+ноябрь!T375+декабрь!T375</f>
        <v>0</v>
      </c>
      <c r="X375" s="36">
        <f>январь!U375+февраль!U375+март!U375+апрель!U375+май!U375+июнь!U375+июль!U375+август!U375+сентябрь!U375+октябрь!U375+ноябрь!U375+декабрь!U375</f>
        <v>0</v>
      </c>
      <c r="Y375" s="36">
        <f>январь!V375+февраль!V375+март!V375+апрель!V375+май!V375+июнь!V375+июль!V375+август!V375+сентябрь!V375+октябрь!V375+ноябрь!V375+декабрь!V375</f>
        <v>0</v>
      </c>
      <c r="Z375" s="36">
        <f>январь!W375+февраль!W375+март!W375+апрель!W375+май!W375+июнь!W375+июль!W375+август!W375+сентябрь!W375+октябрь!W375+ноябрь!W375+декабрь!W375</f>
        <v>0</v>
      </c>
      <c r="AA375" s="36">
        <f>январь!X375+февраль!X375+март!X375+апрель!X375+май!X375+июнь!X375+июль!X375+август!X375+сентябрь!X375+октябрь!X375+ноябрь!X375+декабрь!X375</f>
        <v>0</v>
      </c>
      <c r="AB375" s="29">
        <f>январь!Y375+февраль!Y375+март!Y375+апрель!Y375+май!Y375+июнь!Y375+июль!Y375+август!Y375+сентябрь!Y375+октябрь!Y375+ноябрь!Y375+декабрь!Y375</f>
        <v>0</v>
      </c>
      <c r="AC375" s="36">
        <f>январь!Z375+февраль!Z375+март!Z375+апрель!Z375+май!Z375+июнь!Z375+июль!Z375+август!Z375+сентябрь!Z375+октябрь!Z375+ноябрь!Z375+декабрь!Z375</f>
        <v>0</v>
      </c>
      <c r="AD375" s="66" t="str">
        <f>CONCATENATE(январь!AA375,$BZ$1,февраль!AA375,$BZ$1,март!AA375,$BZ$1,апрель!AA375,$BZ$1,май!AA375,$BZ$1,июнь!AA375,$BZ$1,июль!AA375,$BZ$1,август!AA375,$BZ$1,сентябрь!AA375,$BZ$1,октябрь!AA375,$BZ$1,ноябрь!AA375,$BZ$1,декабрь!AA375)</f>
        <v xml:space="preserve">           </v>
      </c>
      <c r="AE375" s="36">
        <f>январь!AB375+февраль!AB375+март!AB375+апрель!AB375+май!AB375+июнь!AB375+июль!AB375+август!AB375+сентябрь!AB375+октябрь!AB375+ноябрь!AB375+декабрь!AB375</f>
        <v>0</v>
      </c>
      <c r="AF375" s="36">
        <f>январь!AC375+февраль!AC375+март!AC375+апрель!AC375+май!AC375+июнь!AC375+июль!AC375+август!AC375+сентябрь!AC375+октябрь!AC375+ноябрь!AC375+декабрь!AC375</f>
        <v>0</v>
      </c>
      <c r="AG375" s="36">
        <f>январь!AD375+февраль!AD375+март!AD375+апрель!AD375+май!AD375+июнь!AD375+июль!AD375+август!AD375+сентябрь!AD375+октябрь!AD375+ноябрь!AD375+декабрь!AD375</f>
        <v>0</v>
      </c>
      <c r="AH375" s="36">
        <f>январь!AE375+февраль!AE375+март!AE375+апрель!AE375+май!AE375+июнь!AE375+июль!AE375+август!AE375+сентябрь!AE375+октябрь!AE375+ноябрь!AE375+декабрь!AE375</f>
        <v>0</v>
      </c>
      <c r="AI375" s="36">
        <f>январь!AF375+февраль!AF375+март!AF375+апрель!AF375+май!AF375+июнь!AF375+июль!AF375+август!AF375+сентябрь!AF375+октябрь!AF375+ноябрь!AF375+декабрь!AF375</f>
        <v>0</v>
      </c>
      <c r="AJ375" s="36">
        <f>январь!AG375+февраль!AG375+март!AG375+апрель!AG375+май!AG375+июнь!AG375+июль!AG375+август!AG375+сентябрь!AG375+октябрь!AG375+ноябрь!AG375+декабрь!AG375</f>
        <v>0</v>
      </c>
      <c r="AK375" s="29">
        <f>январь!AH375+февраль!AH375+март!AH375+апрель!AH375+май!AH375+июнь!AH375+июль!AH375+август!AH375+сентябрь!AH375+октябрь!AH375+ноябрь!AH375+декабрь!AH375</f>
        <v>0</v>
      </c>
      <c r="AL375" s="36">
        <f>январь!AI375+февраль!AI375+март!AI375+апрель!AI375+май!AI375+июнь!AI375+июль!AI375+август!AI375+сентябрь!AI375+октябрь!AI375+ноябрь!AI375+декабрь!AI375</f>
        <v>0</v>
      </c>
      <c r="AM375" s="29">
        <f>январь!AJ375+февраль!AJ375+март!AJ375+апрель!AJ375+май!AJ375+июнь!AJ375+июль!AJ375+август!AJ375+сентябрь!AJ375+октябрь!AJ375+ноябрь!AJ375+декабрь!AJ375</f>
        <v>0</v>
      </c>
      <c r="AN375" s="36">
        <f>январь!AK375+февраль!AK375+март!AK375+апрель!AK375+май!AK375+июнь!AK375+июль!AK375+август!AK375+сентябрь!AK375+октябрь!AK375+ноябрь!AK375+декабрь!AK375</f>
        <v>0</v>
      </c>
      <c r="AO375" s="36">
        <f>январь!AL375+февраль!AL375+март!AL375+апрель!AL375+май!AL375+июнь!AL375+июль!AL375+август!AL375+сентябрь!AL375+октябрь!AL375+ноябрь!AL375+декабрь!AL375</f>
        <v>0</v>
      </c>
      <c r="AP375" s="36">
        <f>январь!AM375+февраль!AM375+март!AM375+апрель!AM375+май!AM375+июнь!AM375+июль!AM375+август!AM375+сентябрь!AM375+октябрь!AM375+ноябрь!AM375+декабрь!AM375</f>
        <v>0</v>
      </c>
      <c r="AQ375" s="29">
        <f>январь!AN375+февраль!AN375+март!AN375+апрель!AN375+май!AN375+июнь!AN375+июль!AN375+август!AN375+сентябрь!AN375+октябрь!AN375+ноябрь!AN375+декабрь!AN375</f>
        <v>0</v>
      </c>
      <c r="AR375" s="36">
        <f>январь!AO375+февраль!AO375+март!AO375+апрель!AO375+май!AO375+июнь!AO375+июль!AO375+август!AO375+сентябрь!AO375+октябрь!AO375+ноябрь!AO375+декабрь!AO375</f>
        <v>0</v>
      </c>
      <c r="AS375" s="29">
        <f>январь!AP375+февраль!AP375+март!AP375+апрель!AP375+май!AP375+июнь!AP375+июль!AP375+август!AP375+сентябрь!AP375+октябрь!AP375+ноябрь!AP375+декабрь!AP375</f>
        <v>0</v>
      </c>
      <c r="AT375" s="36">
        <f>январь!AQ375+февраль!AQ375+март!AQ375+апрель!AQ375+май!AQ375+июнь!AQ375+июль!AQ375+август!AQ375+сентябрь!AQ375+октябрь!AQ375+ноябрь!AQ375+декабрь!AQ375</f>
        <v>0</v>
      </c>
      <c r="AU375" s="29">
        <f>январь!AR375+февраль!AR375+март!AR375+апрель!AR375+май!AR375+июнь!AR375+июль!AR375+август!AR375+сентябрь!AR375+октябрь!AR375+ноябрь!AR375+декабрь!AR375</f>
        <v>0</v>
      </c>
      <c r="AV375" s="36">
        <f>январь!AS375+февраль!AS375+март!AS375+апрель!AS375+май!AS375+июнь!AS375+июль!AS375+август!AS375+сентябрь!AS375+октябрь!AS375+ноябрь!AS375+декабрь!AS375</f>
        <v>0</v>
      </c>
      <c r="AW375" s="36">
        <f>январь!AT375+февраль!AT375+март!AT375+апрель!AT375+май!AT375+июнь!AT375+июль!AT375+август!AT375+сентябрь!AT375+октябрь!AT375+ноябрь!AT375+декабрь!AT375</f>
        <v>0</v>
      </c>
      <c r="AX375" s="36">
        <f>январь!AU375+февраль!AU375+март!AU375+апрель!AU375+май!AU375+июнь!AU375+июль!AU375+август!AU375+сентябрь!AU375+октябрь!AU375+ноябрь!AU375+декабрь!AU375</f>
        <v>0</v>
      </c>
      <c r="AY375" s="29">
        <f>январь!AV375+февраль!AV375+март!AV375+апрель!AV375+май!AV375+июнь!AV375+июль!AV375+август!AV375+сентябрь!AV375+октябрь!AV375+ноябрь!AV375+декабрь!AV375</f>
        <v>0</v>
      </c>
      <c r="AZ375" s="36">
        <f>январь!AW375+февраль!AW375+март!AW375+апрель!AW375+май!AW375+июнь!AW375+июль!AW375+август!AW375+сентябрь!AW375+октябрь!AW375+ноябрь!AW375+декабрь!AW375</f>
        <v>0</v>
      </c>
      <c r="BA375" s="36">
        <f>январь!AX375+февраль!AX375+март!AX375+апрель!AX375+май!AX375+июнь!AX375+июль!AX375+август!AX375+сентябрь!AX375+октябрь!AX375+ноябрь!AX375+декабрь!AX375</f>
        <v>0</v>
      </c>
      <c r="BB375" s="36">
        <f>январь!AY375+февраль!AY375+март!AY375+апрель!AY375+май!AY375+июнь!AY375+июль!AY375+август!AY375+сентябрь!AY375+октябрь!AY375+ноябрь!AY375+декабрь!AY375</f>
        <v>0</v>
      </c>
      <c r="BC375" s="29">
        <f>январь!AZ375+февраль!AZ375+март!AZ375+апрель!AZ375+май!AZ375+июнь!AZ375+июль!AZ375+август!AZ375+сентябрь!AZ375+октябрь!AZ375+ноябрь!AZ375+декабрь!AZ375</f>
        <v>0</v>
      </c>
      <c r="BD375" s="36">
        <f>январь!BA375+февраль!BA375+март!BA375+апрель!BA375+май!BA375+июнь!BA375+июль!BA375+август!BA375+сентябрь!BA375+октябрь!BA375+ноябрь!BA375+декабрь!BA375</f>
        <v>0</v>
      </c>
      <c r="BE375" s="36">
        <f>январь!BB375+февраль!BB375+март!BB375+апрель!BB375+май!BB375+июнь!BB375+июль!BB375+август!BB375+сентябрь!BB375+октябрь!BB375+ноябрь!BB375+декабрь!BB375</f>
        <v>0</v>
      </c>
      <c r="BF375" s="36">
        <f>январь!BC375+февраль!BC375+март!BC375+апрель!BC375+май!BC375+июнь!BC375+июль!BC375+август!BC375+сентябрь!BC375+октябрь!BC375+ноябрь!BC375+декабрь!BC375</f>
        <v>0</v>
      </c>
      <c r="BG375" s="36">
        <f>январь!BD375+февраль!BD375+март!BD375+апрель!BD375+май!BD375+июнь!BD375+июль!BD375+август!BD375+сентябрь!BD375+октябрь!BD375+ноябрь!BD375+декабрь!BD375</f>
        <v>0</v>
      </c>
      <c r="BH375" s="36">
        <f>январь!BE375+февраль!BE375+март!BE375+апрель!BE375+май!BE375+июнь!BE375+июль!BE375+август!BE375+сентябрь!BE375+октябрь!BE375+ноябрь!BE375+декабрь!BE375</f>
        <v>0</v>
      </c>
      <c r="BI375" s="36">
        <f>январь!BF375+февраль!BF375+март!BF375+апрель!BF375+май!BF375+июнь!BF375+июль!BF375+август!BF375+сентябрь!BF375+октябрь!BF375+ноябрь!BF375+декабрь!BF375</f>
        <v>0</v>
      </c>
      <c r="BJ375" s="36">
        <f>январь!BG375+февраль!BG375+март!BG375+апрель!BG375+май!BG375+июнь!BG375+июль!BG375+август!BG375+сентябрь!BG375+октябрь!BG375+ноябрь!BG375+декабрь!BG375</f>
        <v>0</v>
      </c>
      <c r="BK375" s="36">
        <f>январь!BH375+февраль!BH375+март!BH375+апрель!BH375+май!BH375+июнь!BH375+июль!BH375+август!BH375+сентябрь!BH375+октябрь!BH375+ноябрь!BH375+декабрь!BH375</f>
        <v>0</v>
      </c>
      <c r="BL375" s="36">
        <f>январь!BI375+февраль!BI375+март!BI375+апрель!BI375+май!BI375+июнь!BI375+июль!BI375+август!BI375+сентябрь!BI375+октябрь!BI375+ноябрь!BI375+декабрь!BI375</f>
        <v>0</v>
      </c>
      <c r="BM375" s="29">
        <f>январь!BJ375+февраль!BJ375+март!BJ375+апрель!BJ375+май!BJ375+июнь!BJ375+июль!BJ375+август!BJ375+сентябрь!BJ375+октябрь!BJ375+ноябрь!BJ375+декабрь!BJ375</f>
        <v>0</v>
      </c>
      <c r="BN375" s="36">
        <f>январь!BK375+февраль!BK375+март!BK375+апрель!BK375+май!BK375+июнь!BK375+июль!BK375+август!BK375+сентябрь!BK375+октябрь!BK375+ноябрь!BK375+декабрь!BK375</f>
        <v>0</v>
      </c>
      <c r="BO375" s="29">
        <f>январь!BL375+февраль!BL375+март!BL375+апрель!BL375+май!BL375+июнь!BL375+июль!BL375+август!BL375+сентябрь!BL375+октябрь!BL375+ноябрь!BL375+декабрь!BL375</f>
        <v>0</v>
      </c>
      <c r="BP375" s="36">
        <f>январь!BM375+февраль!BM375+март!BM375+апрель!BM375+май!BM375+июнь!BM375+июль!BM375+август!BM375+сентябрь!BM375+октябрь!BM375+ноябрь!BM375+декабрь!BM375</f>
        <v>0</v>
      </c>
      <c r="BQ375" s="36">
        <f>январь!BN375+февраль!BN375+март!BN375+апрель!BN375+май!BN375+июнь!BN375+июль!BN375+август!BN375+сентябрь!BN375+октябрь!BN375+ноябрь!BN375+декабрь!BN375</f>
        <v>1.4999999999999999E-2</v>
      </c>
      <c r="BR375" s="36">
        <f>январь!BO375+февраль!BO375+март!BO375+апрель!BO375+май!BO375+июнь!BO375+июль!BO375+август!BO375+сентябрь!BO375+октябрь!BO375+ноябрь!BO375+декабрь!BO375</f>
        <v>3.387</v>
      </c>
      <c r="BS375" s="29">
        <f>январь!BP375+февраль!BP375+март!BP375+апрель!BP375+май!BP375+июнь!BP375+июль!BP375+август!BP375+сентябрь!BP375+октябрь!BP375+ноябрь!BP375+декабрь!BP375</f>
        <v>0</v>
      </c>
      <c r="BT375" s="36">
        <f>январь!BQ375+февраль!BQ375+март!BQ375+апрель!BQ375+май!BQ375+июнь!BQ375+июль!BQ375+август!BQ375+сентябрь!BQ375+октябрь!BQ375+ноябрь!BQ375+декабрь!BQ375</f>
        <v>0</v>
      </c>
      <c r="BU375" s="29">
        <f>январь!BR375+февраль!BR375+март!BR375+апрель!BR375+май!BR375+июнь!BR375+июль!BR375+август!BR375+сентябрь!BR375+октябрь!BR375+ноябрь!BR375+декабрь!BR375</f>
        <v>0</v>
      </c>
      <c r="BV375" s="36">
        <f>январь!BS375+февраль!BS375+март!BS375+апрель!BS375+май!BS375+июнь!BS375+июль!BS375+август!BS375+сентябрь!BS375+октябрь!BS375+ноябрь!BS375+декабрь!BS375</f>
        <v>0</v>
      </c>
      <c r="BW375" s="36">
        <f>январь!BT375+февраль!BT375+март!BT375+апрель!BT375+май!BT375+июнь!BT375+июль!BT375+август!BT375+сентябрь!BT375+октябрь!BT375+ноябрь!BT375+декабрь!BT375</f>
        <v>0</v>
      </c>
      <c r="BX375" s="36">
        <f>январь!BU375+февраль!BU375+март!BU375+апрель!BU375+май!BU375+июнь!BU375+июль!BU375+август!BU375+сентябрь!BU375+октябрь!BU375+ноябрь!BU375+декабрь!BU375</f>
        <v>0</v>
      </c>
      <c r="BY375" s="36">
        <f>январь!BV375+февраль!BV375+март!BV375+апрель!BV375+май!BV375+июнь!BV375+июль!BV375+август!BV375+сентябрь!BV375+октябрь!BV375+ноябрь!BV375+декабрь!BV375</f>
        <v>8.1929999999999996</v>
      </c>
      <c r="BZ375" s="77">
        <v>0</v>
      </c>
    </row>
    <row r="376" spans="1:78" x14ac:dyDescent="0.25">
      <c r="A376" s="16">
        <v>374</v>
      </c>
      <c r="B376" s="16">
        <v>3</v>
      </c>
      <c r="C376" s="37" t="s">
        <v>821</v>
      </c>
      <c r="D376" s="51">
        <v>31.326254106280192</v>
      </c>
      <c r="E376" s="25">
        <v>-53.24936000000001</v>
      </c>
      <c r="F376" s="26">
        <f t="shared" si="15"/>
        <v>-36.981105893719814</v>
      </c>
      <c r="G376" s="26">
        <f t="shared" si="16"/>
        <v>16.268254106280192</v>
      </c>
      <c r="H376" s="26">
        <f t="shared" si="17"/>
        <v>15.058</v>
      </c>
      <c r="I376" s="36">
        <f>январь!F376+февраль!F376+март!F376+апрель!F376+май!F376+июнь!F376+июль!F376+август!F376+сентябрь!F376+октябрь!F376+ноябрь!F376+декабрь!F376</f>
        <v>0</v>
      </c>
      <c r="J376" s="36">
        <f>январь!G376+февраль!G376+март!G376+апрель!G376+май!G376+июнь!G376+июль!G376+август!G376+сентябрь!G376+октябрь!G376+ноябрь!G376+декабрь!G376</f>
        <v>0</v>
      </c>
      <c r="K376" s="36">
        <f>январь!H376+февраль!H376+март!H376+апрель!H376+май!H376+июнь!H376+июль!H376+август!H376+сентябрь!H376+октябрь!H376+ноябрь!H376+декабрь!H376</f>
        <v>0</v>
      </c>
      <c r="L376" s="27">
        <f>январь!I376+февраль!I376+март!I376+апрель!I376+май!I376+июнь!I376+июль!I376+август!I376+сентябрь!I376+октябрь!I376+ноябрь!I376+декабрь!I376</f>
        <v>0</v>
      </c>
      <c r="M376" s="36">
        <f>январь!J376+февраль!J376+март!J376+апрель!J376+май!J376+июнь!J376+июль!J376+август!J376+сентябрь!J376+октябрь!J376+ноябрь!J376+декабрь!J376</f>
        <v>0</v>
      </c>
      <c r="N376" s="36">
        <f>январь!K376+февраль!K376+март!K376+апрель!K376+май!K376+июнь!K376+июль!K376+август!K376+сентябрь!K376+октябрь!K376+ноябрь!K376+декабрь!K376</f>
        <v>0</v>
      </c>
      <c r="O376" s="36">
        <f>январь!L376+февраль!L376+март!L376+апрель!L376+май!L376+июнь!L376+июль!L376+август!L376+сентябрь!L376+октябрь!L376+ноябрь!L376+декабрь!L376</f>
        <v>0</v>
      </c>
      <c r="P376" s="36">
        <f>январь!M376+февраль!M376+март!M376+апрель!M376+май!M376+июнь!M376+июль!M376+август!M376+сентябрь!M376+октябрь!M376+ноябрь!M376+декабрь!M376</f>
        <v>0</v>
      </c>
      <c r="Q376" s="36">
        <f>январь!N376+февраль!N376+март!N376+апрель!N376+май!N376+июнь!N376+июль!N376+август!N376+сентябрь!N376+октябрь!N376+ноябрь!N376+декабрь!N376</f>
        <v>0</v>
      </c>
      <c r="R376" s="29">
        <f>январь!O376+февраль!O376+март!O376+апрель!O376+май!O376+июнь!O376+июль!O376+август!O376+сентябрь!O376+октябрь!O376+ноябрь!O376+декабрь!O376</f>
        <v>0</v>
      </c>
      <c r="S376" s="36">
        <f>январь!P376+февраль!P376+март!P376+апрель!P376+май!P376+июнь!P376+июль!P376+август!P376+сентябрь!P376+октябрь!P376+ноябрь!P376+декабрь!P376</f>
        <v>0</v>
      </c>
      <c r="T376" s="29">
        <f>январь!Q376+февраль!Q376+март!Q376+апрель!Q376+май!Q376+июнь!Q376+июль!Q376+август!Q376+сентябрь!Q376+октябрь!Q376+ноябрь!Q376+декабрь!Q376</f>
        <v>0</v>
      </c>
      <c r="U376" s="36">
        <f>январь!R376+февраль!R376+март!R376+апрель!R376+май!R376+июнь!R376+июль!R376+август!R376+сентябрь!R376+октябрь!R376+ноябрь!R376+декабрь!R376</f>
        <v>0</v>
      </c>
      <c r="V376" s="36">
        <f>январь!S376+февраль!S376+март!S376+апрель!S376+май!S376+июнь!S376+июль!S376+август!S376+сентябрь!S376+октябрь!S376+ноябрь!S376+декабрь!S376</f>
        <v>0</v>
      </c>
      <c r="W376" s="36">
        <f>январь!T376+февраль!T376+март!T376+апрель!T376+май!T376+июнь!T376+июль!T376+август!T376+сентябрь!T376+октябрь!T376+ноябрь!T376+декабрь!T376</f>
        <v>0</v>
      </c>
      <c r="X376" s="36">
        <f>январь!U376+февраль!U376+март!U376+апрель!U376+май!U376+июнь!U376+июль!U376+август!U376+сентябрь!U376+октябрь!U376+ноябрь!U376+декабрь!U376</f>
        <v>0</v>
      </c>
      <c r="Y376" s="36">
        <f>январь!V376+февраль!V376+март!V376+апрель!V376+май!V376+июнь!V376+июль!V376+август!V376+сентябрь!V376+октябрь!V376+ноябрь!V376+декабрь!V376</f>
        <v>0</v>
      </c>
      <c r="Z376" s="36">
        <f>январь!W376+февраль!W376+март!W376+апрель!W376+май!W376+июнь!W376+июль!W376+август!W376+сентябрь!W376+октябрь!W376+ноябрь!W376+декабрь!W376</f>
        <v>0</v>
      </c>
      <c r="AA376" s="36">
        <f>январь!X376+февраль!X376+март!X376+апрель!X376+май!X376+июнь!X376+июль!X376+август!X376+сентябрь!X376+октябрь!X376+ноябрь!X376+декабрь!X376</f>
        <v>0</v>
      </c>
      <c r="AB376" s="29">
        <f>январь!Y376+февраль!Y376+март!Y376+апрель!Y376+май!Y376+июнь!Y376+июль!Y376+август!Y376+сентябрь!Y376+октябрь!Y376+ноябрь!Y376+декабрь!Y376</f>
        <v>0</v>
      </c>
      <c r="AC376" s="36">
        <f>январь!Z376+февраль!Z376+март!Z376+апрель!Z376+май!Z376+июнь!Z376+июль!Z376+август!Z376+сентябрь!Z376+октябрь!Z376+ноябрь!Z376+декабрь!Z376</f>
        <v>0</v>
      </c>
      <c r="AD376" s="66" t="str">
        <f>CONCATENATE(январь!AA376,$BZ$1,февраль!AA376,$BZ$1,март!AA376,$BZ$1,апрель!AA376,$BZ$1,май!AA376,$BZ$1,июнь!AA376,$BZ$1,июль!AA376,$BZ$1,август!AA376,$BZ$1,сентябрь!AA376,$BZ$1,октябрь!AA376,$BZ$1,ноябрь!AA376,$BZ$1,декабрь!AA376)</f>
        <v xml:space="preserve">           </v>
      </c>
      <c r="AE376" s="36">
        <f>январь!AB376+февраль!AB376+март!AB376+апрель!AB376+май!AB376+июнь!AB376+июль!AB376+август!AB376+сентябрь!AB376+октябрь!AB376+ноябрь!AB376+декабрь!AB376</f>
        <v>0</v>
      </c>
      <c r="AF376" s="36">
        <f>январь!AC376+февраль!AC376+март!AC376+апрель!AC376+май!AC376+июнь!AC376+июль!AC376+август!AC376+сентябрь!AC376+октябрь!AC376+ноябрь!AC376+декабрь!AC376</f>
        <v>0</v>
      </c>
      <c r="AG376" s="36">
        <f>январь!AD376+февраль!AD376+март!AD376+апрель!AD376+май!AD376+июнь!AD376+июль!AD376+август!AD376+сентябрь!AD376+октябрь!AD376+ноябрь!AD376+декабрь!AD376</f>
        <v>0</v>
      </c>
      <c r="AH376" s="36">
        <f>январь!AE376+февраль!AE376+март!AE376+апрель!AE376+май!AE376+июнь!AE376+июль!AE376+август!AE376+сентябрь!AE376+октябрь!AE376+ноябрь!AE376+декабрь!AE376</f>
        <v>0</v>
      </c>
      <c r="AI376" s="36">
        <f>январь!AF376+февраль!AF376+март!AF376+апрель!AF376+май!AF376+июнь!AF376+июль!AF376+август!AF376+сентябрь!AF376+октябрь!AF376+ноябрь!AF376+декабрь!AF376</f>
        <v>0</v>
      </c>
      <c r="AJ376" s="36">
        <f>январь!AG376+февраль!AG376+март!AG376+апрель!AG376+май!AG376+июнь!AG376+июль!AG376+август!AG376+сентябрь!AG376+октябрь!AG376+ноябрь!AG376+декабрь!AG376</f>
        <v>0</v>
      </c>
      <c r="AK376" s="29">
        <f>январь!AH376+февраль!AH376+март!AH376+апрель!AH376+май!AH376+июнь!AH376+июль!AH376+август!AH376+сентябрь!AH376+октябрь!AH376+ноябрь!AH376+декабрь!AH376</f>
        <v>0</v>
      </c>
      <c r="AL376" s="36">
        <f>январь!AI376+февраль!AI376+март!AI376+апрель!AI376+май!AI376+июнь!AI376+июль!AI376+август!AI376+сентябрь!AI376+октябрь!AI376+ноябрь!AI376+декабрь!AI376</f>
        <v>0</v>
      </c>
      <c r="AM376" s="29">
        <f>январь!AJ376+февраль!AJ376+март!AJ376+апрель!AJ376+май!AJ376+июнь!AJ376+июль!AJ376+август!AJ376+сентябрь!AJ376+октябрь!AJ376+ноябрь!AJ376+декабрь!AJ376</f>
        <v>0</v>
      </c>
      <c r="AN376" s="36">
        <f>январь!AK376+февраль!AK376+март!AK376+апрель!AK376+май!AK376+июнь!AK376+июль!AK376+август!AK376+сентябрь!AK376+октябрь!AK376+ноябрь!AK376+декабрь!AK376</f>
        <v>0</v>
      </c>
      <c r="AO376" s="36">
        <f>январь!AL376+февраль!AL376+март!AL376+апрель!AL376+май!AL376+июнь!AL376+июль!AL376+август!AL376+сентябрь!AL376+октябрь!AL376+ноябрь!AL376+декабрь!AL376</f>
        <v>0</v>
      </c>
      <c r="AP376" s="36">
        <f>январь!AM376+февраль!AM376+март!AM376+апрель!AM376+май!AM376+июнь!AM376+июль!AM376+август!AM376+сентябрь!AM376+октябрь!AM376+ноябрь!AM376+декабрь!AM376</f>
        <v>0</v>
      </c>
      <c r="AQ376" s="29">
        <f>январь!AN376+февраль!AN376+март!AN376+апрель!AN376+май!AN376+июнь!AN376+июль!AN376+август!AN376+сентябрь!AN376+октябрь!AN376+ноябрь!AN376+декабрь!AN376</f>
        <v>0</v>
      </c>
      <c r="AR376" s="36">
        <f>январь!AO376+февраль!AO376+март!AO376+апрель!AO376+май!AO376+июнь!AO376+июль!AO376+август!AO376+сентябрь!AO376+октябрь!AO376+ноябрь!AO376+декабрь!AO376</f>
        <v>0</v>
      </c>
      <c r="AS376" s="29">
        <f>январь!AP376+февраль!AP376+март!AP376+апрель!AP376+май!AP376+июнь!AP376+июль!AP376+август!AP376+сентябрь!AP376+октябрь!AP376+ноябрь!AP376+декабрь!AP376</f>
        <v>0</v>
      </c>
      <c r="AT376" s="36">
        <f>январь!AQ376+февраль!AQ376+март!AQ376+апрель!AQ376+май!AQ376+июнь!AQ376+июль!AQ376+август!AQ376+сентябрь!AQ376+октябрь!AQ376+ноябрь!AQ376+декабрь!AQ376</f>
        <v>0</v>
      </c>
      <c r="AU376" s="29">
        <f>январь!AR376+февраль!AR376+март!AR376+апрель!AR376+май!AR376+июнь!AR376+июль!AR376+август!AR376+сентябрь!AR376+октябрь!AR376+ноябрь!AR376+декабрь!AR376</f>
        <v>0</v>
      </c>
      <c r="AV376" s="36">
        <f>январь!AS376+февраль!AS376+март!AS376+апрель!AS376+май!AS376+июнь!AS376+июль!AS376+август!AS376+сентябрь!AS376+октябрь!AS376+ноябрь!AS376+декабрь!AS376</f>
        <v>0</v>
      </c>
      <c r="AW376" s="36">
        <f>январь!AT376+февраль!AT376+март!AT376+апрель!AT376+май!AT376+июнь!AT376+июль!AT376+август!AT376+сентябрь!AT376+октябрь!AT376+ноябрь!AT376+декабрь!AT376</f>
        <v>0</v>
      </c>
      <c r="AX376" s="36">
        <f>январь!AU376+февраль!AU376+март!AU376+апрель!AU376+май!AU376+июнь!AU376+июль!AU376+август!AU376+сентябрь!AU376+октябрь!AU376+ноябрь!AU376+декабрь!AU376</f>
        <v>0</v>
      </c>
      <c r="AY376" s="29">
        <f>январь!AV376+февраль!AV376+март!AV376+апрель!AV376+май!AV376+июнь!AV376+июль!AV376+август!AV376+сентябрь!AV376+октябрь!AV376+ноябрь!AV376+декабрь!AV376</f>
        <v>0</v>
      </c>
      <c r="AZ376" s="36">
        <f>январь!AW376+февраль!AW376+март!AW376+апрель!AW376+май!AW376+июнь!AW376+июль!AW376+август!AW376+сентябрь!AW376+октябрь!AW376+ноябрь!AW376+декабрь!AW376</f>
        <v>0</v>
      </c>
      <c r="BA376" s="36">
        <f>январь!AX376+февраль!AX376+март!AX376+апрель!AX376+май!AX376+июнь!AX376+июль!AX376+август!AX376+сентябрь!AX376+октябрь!AX376+ноябрь!AX376+декабрь!AX376</f>
        <v>0</v>
      </c>
      <c r="BB376" s="36">
        <f>январь!AY376+февраль!AY376+март!AY376+апрель!AY376+май!AY376+июнь!AY376+июль!AY376+август!AY376+сентябрь!AY376+октябрь!AY376+ноябрь!AY376+декабрь!AY376</f>
        <v>0</v>
      </c>
      <c r="BC376" s="29">
        <f>январь!AZ376+февраль!AZ376+март!AZ376+апрель!AZ376+май!AZ376+июнь!AZ376+июль!AZ376+август!AZ376+сентябрь!AZ376+октябрь!AZ376+ноябрь!AZ376+декабрь!AZ376</f>
        <v>0</v>
      </c>
      <c r="BD376" s="36">
        <f>январь!BA376+февраль!BA376+март!BA376+апрель!BA376+май!BA376+июнь!BA376+июль!BA376+август!BA376+сентябрь!BA376+октябрь!BA376+ноябрь!BA376+декабрь!BA376</f>
        <v>0</v>
      </c>
      <c r="BE376" s="36">
        <f>январь!BB376+февраль!BB376+март!BB376+апрель!BB376+май!BB376+июнь!BB376+июль!BB376+август!BB376+сентябрь!BB376+октябрь!BB376+ноябрь!BB376+декабрь!BB376</f>
        <v>0</v>
      </c>
      <c r="BF376" s="36">
        <f>январь!BC376+февраль!BC376+март!BC376+апрель!BC376+май!BC376+июнь!BC376+июль!BC376+август!BC376+сентябрь!BC376+октябрь!BC376+ноябрь!BC376+декабрь!BC376</f>
        <v>0</v>
      </c>
      <c r="BG376" s="36">
        <f>январь!BD376+февраль!BD376+март!BD376+апрель!BD376+май!BD376+июнь!BD376+июль!BD376+август!BD376+сентябрь!BD376+октябрь!BD376+ноябрь!BD376+декабрь!BD376</f>
        <v>0.01</v>
      </c>
      <c r="BH376" s="36">
        <f>январь!BE376+февраль!BE376+март!BE376+апрель!BE376+май!BE376+июнь!BE376+июль!BE376+август!BE376+сентябрь!BE376+октябрь!BE376+ноябрь!BE376+декабрь!BE376</f>
        <v>6.0069999999999997</v>
      </c>
      <c r="BI376" s="36">
        <f>январь!BF376+февраль!BF376+март!BF376+апрель!BF376+май!BF376+июнь!BF376+июль!BF376+август!BF376+сентябрь!BF376+октябрь!BF376+ноябрь!BF376+декабрь!BF376</f>
        <v>0</v>
      </c>
      <c r="BJ376" s="36">
        <f>январь!BG376+февраль!BG376+март!BG376+апрель!BG376+май!BG376+июнь!BG376+июль!BG376+август!BG376+сентябрь!BG376+октябрь!BG376+ноябрь!BG376+декабрь!BG376</f>
        <v>0</v>
      </c>
      <c r="BK376" s="36">
        <f>январь!BH376+февраль!BH376+март!BH376+апрель!BH376+май!BH376+июнь!BH376+июль!BH376+август!BH376+сентябрь!BH376+октябрь!BH376+ноябрь!BH376+декабрь!BH376</f>
        <v>0</v>
      </c>
      <c r="BL376" s="36">
        <f>январь!BI376+февраль!BI376+март!BI376+апрель!BI376+май!BI376+июнь!BI376+июль!BI376+август!BI376+сентябрь!BI376+октябрь!BI376+ноябрь!BI376+декабрь!BI376</f>
        <v>0</v>
      </c>
      <c r="BM376" s="29">
        <f>январь!BJ376+февраль!BJ376+март!BJ376+апрель!BJ376+май!BJ376+июнь!BJ376+июль!BJ376+август!BJ376+сентябрь!BJ376+октябрь!BJ376+ноябрь!BJ376+декабрь!BJ376</f>
        <v>0</v>
      </c>
      <c r="BN376" s="36">
        <f>январь!BK376+февраль!BK376+март!BK376+апрель!BK376+май!BK376+июнь!BK376+июль!BK376+август!BK376+сентябрь!BK376+октябрь!BK376+ноябрь!BK376+декабрь!BK376</f>
        <v>0</v>
      </c>
      <c r="BO376" s="29">
        <f>январь!BL376+февраль!BL376+март!BL376+апрель!BL376+май!BL376+июнь!BL376+июль!BL376+август!BL376+сентябрь!BL376+октябрь!BL376+ноябрь!BL376+декабрь!BL376</f>
        <v>0</v>
      </c>
      <c r="BP376" s="36">
        <f>январь!BM376+февраль!BM376+март!BM376+апрель!BM376+май!BM376+июнь!BM376+июль!BM376+август!BM376+сентябрь!BM376+октябрь!BM376+ноябрь!BM376+декабрь!BM376</f>
        <v>0</v>
      </c>
      <c r="BQ376" s="36">
        <f>январь!BN376+февраль!BN376+март!BN376+апрель!BN376+май!BN376+июнь!BN376+июль!BN376+август!BN376+сентябрь!BN376+октябрь!BN376+ноябрь!BN376+декабрь!BN376</f>
        <v>0</v>
      </c>
      <c r="BR376" s="36">
        <f>январь!BO376+февраль!BO376+март!BO376+апрель!BO376+май!BO376+июнь!BO376+июль!BO376+август!BO376+сентябрь!BO376+октябрь!BO376+ноябрь!BO376+декабрь!BO376</f>
        <v>0</v>
      </c>
      <c r="BS376" s="29">
        <f>январь!BP376+февраль!BP376+март!BP376+апрель!BP376+май!BP376+июнь!BP376+июль!BP376+август!BP376+сентябрь!BP376+октябрь!BP376+ноябрь!BP376+декабрь!BP376</f>
        <v>4</v>
      </c>
      <c r="BT376" s="36">
        <f>январь!BQ376+февраль!BQ376+март!BQ376+апрель!BQ376+май!BQ376+июнь!BQ376+июль!BQ376+август!BQ376+сентябрь!BQ376+октябрь!BQ376+ноябрь!BQ376+декабрь!BQ376</f>
        <v>3.9049999999999998</v>
      </c>
      <c r="BU376" s="29">
        <f>январь!BR376+февраль!BR376+март!BR376+апрель!BR376+май!BR376+июнь!BR376+июль!BR376+август!BR376+сентябрь!BR376+октябрь!BR376+ноябрь!BR376+декабрь!BR376</f>
        <v>0</v>
      </c>
      <c r="BV376" s="36">
        <f>январь!BS376+февраль!BS376+март!BS376+апрель!BS376+май!BS376+июнь!BS376+июль!BS376+август!BS376+сентябрь!BS376+октябрь!BS376+ноябрь!BS376+декабрь!BS376</f>
        <v>0</v>
      </c>
      <c r="BW376" s="36">
        <f>январь!BT376+февраль!BT376+март!BT376+апрель!BT376+май!BT376+июнь!BT376+июль!BT376+август!BT376+сентябрь!BT376+октябрь!BT376+ноябрь!BT376+декабрь!BT376</f>
        <v>0</v>
      </c>
      <c r="BX376" s="36">
        <f>январь!BU376+февраль!BU376+март!BU376+апрель!BU376+май!BU376+июнь!BU376+июль!BU376+август!BU376+сентябрь!BU376+октябрь!BU376+ноябрь!BU376+декабрь!BU376</f>
        <v>0</v>
      </c>
      <c r="BY376" s="36">
        <f>январь!BV376+февраль!BV376+март!BV376+апрель!BV376+май!BV376+июнь!BV376+июль!BV376+август!BV376+сентябрь!BV376+октябрь!BV376+ноябрь!BV376+декабрь!BV376</f>
        <v>5.1459999999999999</v>
      </c>
      <c r="BZ376" s="77">
        <v>0</v>
      </c>
    </row>
    <row r="377" spans="1:78" x14ac:dyDescent="0.25">
      <c r="A377" s="16">
        <v>375</v>
      </c>
      <c r="B377" s="16">
        <v>3</v>
      </c>
      <c r="C377" s="37" t="s">
        <v>933</v>
      </c>
      <c r="D377" s="51">
        <v>148.35857399033819</v>
      </c>
      <c r="E377" s="25">
        <v>631.67801799999995</v>
      </c>
      <c r="F377" s="26">
        <f t="shared" si="15"/>
        <v>776.88259199033814</v>
      </c>
      <c r="G377" s="26">
        <f t="shared" si="16"/>
        <v>145.20457399033819</v>
      </c>
      <c r="H377" s="26">
        <f t="shared" si="17"/>
        <v>3.1539999999999999</v>
      </c>
      <c r="I377" s="36">
        <f>январь!F377+февраль!F377+март!F377+апрель!F377+май!F377+июнь!F377+июль!F377+август!F377+сентябрь!F377+октябрь!F377+ноябрь!F377+декабрь!F377</f>
        <v>0</v>
      </c>
      <c r="J377" s="36">
        <f>январь!G377+февраль!G377+март!G377+апрель!G377+май!G377+июнь!G377+июль!G377+август!G377+сентябрь!G377+октябрь!G377+ноябрь!G377+декабрь!G377</f>
        <v>0</v>
      </c>
      <c r="K377" s="36">
        <f>январь!H377+февраль!H377+март!H377+апрель!H377+май!H377+июнь!H377+июль!H377+август!H377+сентябрь!H377+октябрь!H377+ноябрь!H377+декабрь!H377</f>
        <v>0</v>
      </c>
      <c r="L377" s="27">
        <f>январь!I377+февраль!I377+март!I377+апрель!I377+май!I377+июнь!I377+июль!I377+август!I377+сентябрь!I377+октябрь!I377+ноябрь!I377+декабрь!I377</f>
        <v>0</v>
      </c>
      <c r="M377" s="36">
        <f>январь!J377+февраль!J377+март!J377+апрель!J377+май!J377+июнь!J377+июль!J377+август!J377+сентябрь!J377+октябрь!J377+ноябрь!J377+декабрь!J377</f>
        <v>0</v>
      </c>
      <c r="N377" s="36">
        <f>январь!K377+февраль!K377+март!K377+апрель!K377+май!K377+июнь!K377+июль!K377+август!K377+сентябрь!K377+октябрь!K377+ноябрь!K377+декабрь!K377</f>
        <v>0</v>
      </c>
      <c r="O377" s="36">
        <f>январь!L377+февраль!L377+март!L377+апрель!L377+май!L377+июнь!L377+июль!L377+август!L377+сентябрь!L377+октябрь!L377+ноябрь!L377+декабрь!L377</f>
        <v>0</v>
      </c>
      <c r="P377" s="36">
        <f>январь!M377+февраль!M377+март!M377+апрель!M377+май!M377+июнь!M377+июль!M377+август!M377+сентябрь!M377+октябрь!M377+ноябрь!M377+декабрь!M377</f>
        <v>0</v>
      </c>
      <c r="Q377" s="36">
        <f>январь!N377+февраль!N377+март!N377+апрель!N377+май!N377+июнь!N377+июль!N377+август!N377+сентябрь!N377+октябрь!N377+ноябрь!N377+декабрь!N377</f>
        <v>0</v>
      </c>
      <c r="R377" s="29">
        <f>январь!O377+февраль!O377+март!O377+апрель!O377+май!O377+июнь!O377+июль!O377+август!O377+сентябрь!O377+октябрь!O377+ноябрь!O377+декабрь!O377</f>
        <v>0</v>
      </c>
      <c r="S377" s="36">
        <f>январь!P377+февраль!P377+март!P377+апрель!P377+май!P377+июнь!P377+июль!P377+август!P377+сентябрь!P377+октябрь!P377+ноябрь!P377+декабрь!P377</f>
        <v>0</v>
      </c>
      <c r="T377" s="29">
        <f>январь!Q377+февраль!Q377+март!Q377+апрель!Q377+май!Q377+июнь!Q377+июль!Q377+август!Q377+сентябрь!Q377+октябрь!Q377+ноябрь!Q377+декабрь!Q377</f>
        <v>0</v>
      </c>
      <c r="U377" s="36">
        <f>январь!R377+февраль!R377+март!R377+апрель!R377+май!R377+июнь!R377+июль!R377+август!R377+сентябрь!R377+октябрь!R377+ноябрь!R377+декабрь!R377</f>
        <v>0</v>
      </c>
      <c r="V377" s="36">
        <f>январь!S377+февраль!S377+март!S377+апрель!S377+май!S377+июнь!S377+июль!S377+август!S377+сентябрь!S377+октябрь!S377+ноябрь!S377+декабрь!S377</f>
        <v>0</v>
      </c>
      <c r="W377" s="36">
        <f>январь!T377+февраль!T377+март!T377+апрель!T377+май!T377+июнь!T377+июль!T377+август!T377+сентябрь!T377+октябрь!T377+ноябрь!T377+декабрь!T377</f>
        <v>0</v>
      </c>
      <c r="X377" s="36">
        <f>январь!U377+февраль!U377+март!U377+апрель!U377+май!U377+июнь!U377+июль!U377+август!U377+сентябрь!U377+октябрь!U377+ноябрь!U377+декабрь!U377</f>
        <v>0</v>
      </c>
      <c r="Y377" s="36">
        <f>январь!V377+февраль!V377+март!V377+апрель!V377+май!V377+июнь!V377+июль!V377+август!V377+сентябрь!V377+октябрь!V377+ноябрь!V377+декабрь!V377</f>
        <v>0</v>
      </c>
      <c r="Z377" s="36">
        <f>январь!W377+февраль!W377+март!W377+апрель!W377+май!W377+июнь!W377+июль!W377+август!W377+сентябрь!W377+октябрь!W377+ноябрь!W377+декабрь!W377</f>
        <v>0</v>
      </c>
      <c r="AA377" s="36">
        <f>январь!X377+февраль!X377+март!X377+апрель!X377+май!X377+июнь!X377+июль!X377+август!X377+сентябрь!X377+октябрь!X377+ноябрь!X377+декабрь!X377</f>
        <v>0</v>
      </c>
      <c r="AB377" s="29">
        <f>январь!Y377+февраль!Y377+март!Y377+апрель!Y377+май!Y377+июнь!Y377+июль!Y377+август!Y377+сентябрь!Y377+октябрь!Y377+ноябрь!Y377+декабрь!Y377</f>
        <v>0</v>
      </c>
      <c r="AC377" s="36">
        <f>январь!Z377+февраль!Z377+март!Z377+апрель!Z377+май!Z377+июнь!Z377+июль!Z377+август!Z377+сентябрь!Z377+октябрь!Z377+ноябрь!Z377+декабрь!Z377</f>
        <v>0</v>
      </c>
      <c r="AD377" s="66" t="str">
        <f>CONCATENATE(январь!AA377,$BZ$1,февраль!AA377,$BZ$1,март!AA377,$BZ$1,апрель!AA377,$BZ$1,май!AA377,$BZ$1,июнь!AA377,$BZ$1,июль!AA377,$BZ$1,август!AA377,$BZ$1,сентябрь!AA377,$BZ$1,октябрь!AA377,$BZ$1,ноябрь!AA377,$BZ$1,декабрь!AA377)</f>
        <v xml:space="preserve">           </v>
      </c>
      <c r="AE377" s="36">
        <f>январь!AB377+февраль!AB377+март!AB377+апрель!AB377+май!AB377+июнь!AB377+июль!AB377+август!AB377+сентябрь!AB377+октябрь!AB377+ноябрь!AB377+декабрь!AB377</f>
        <v>0</v>
      </c>
      <c r="AF377" s="36">
        <f>январь!AC377+февраль!AC377+март!AC377+апрель!AC377+май!AC377+июнь!AC377+июль!AC377+август!AC377+сентябрь!AC377+октябрь!AC377+ноябрь!AC377+декабрь!AC377</f>
        <v>0</v>
      </c>
      <c r="AG377" s="36">
        <f>январь!AD377+февраль!AD377+март!AD377+апрель!AD377+май!AD377+июнь!AD377+июль!AD377+август!AD377+сентябрь!AD377+октябрь!AD377+ноябрь!AD377+декабрь!AD377</f>
        <v>0</v>
      </c>
      <c r="AH377" s="36">
        <f>январь!AE377+февраль!AE377+март!AE377+апрель!AE377+май!AE377+июнь!AE377+июль!AE377+август!AE377+сентябрь!AE377+октябрь!AE377+ноябрь!AE377+декабрь!AE377</f>
        <v>0</v>
      </c>
      <c r="AI377" s="36">
        <f>январь!AF377+февраль!AF377+март!AF377+апрель!AF377+май!AF377+июнь!AF377+июль!AF377+август!AF377+сентябрь!AF377+октябрь!AF377+ноябрь!AF377+декабрь!AF377</f>
        <v>0</v>
      </c>
      <c r="AJ377" s="36">
        <f>январь!AG377+февраль!AG377+март!AG377+апрель!AG377+май!AG377+июнь!AG377+июль!AG377+август!AG377+сентябрь!AG377+октябрь!AG377+ноябрь!AG377+декабрь!AG377</f>
        <v>0</v>
      </c>
      <c r="AK377" s="29">
        <f>январь!AH377+февраль!AH377+март!AH377+апрель!AH377+май!AH377+июнь!AH377+июль!AH377+август!AH377+сентябрь!AH377+октябрь!AH377+ноябрь!AH377+декабрь!AH377</f>
        <v>1</v>
      </c>
      <c r="AL377" s="36">
        <f>январь!AI377+февраль!AI377+март!AI377+апрель!AI377+май!AI377+июнь!AI377+июль!AI377+август!AI377+сентябрь!AI377+октябрь!AI377+ноябрь!AI377+декабрь!AI377</f>
        <v>3.1539999999999999</v>
      </c>
      <c r="AM377" s="29">
        <f>январь!AJ377+февраль!AJ377+март!AJ377+апрель!AJ377+май!AJ377+июнь!AJ377+июль!AJ377+август!AJ377+сентябрь!AJ377+октябрь!AJ377+ноябрь!AJ377+декабрь!AJ377</f>
        <v>0</v>
      </c>
      <c r="AN377" s="36">
        <f>январь!AK377+февраль!AK377+март!AK377+апрель!AK377+май!AK377+июнь!AK377+июль!AK377+август!AK377+сентябрь!AK377+октябрь!AK377+ноябрь!AK377+декабрь!AK377</f>
        <v>0</v>
      </c>
      <c r="AO377" s="36">
        <f>январь!AL377+февраль!AL377+март!AL377+апрель!AL377+май!AL377+июнь!AL377+июль!AL377+август!AL377+сентябрь!AL377+октябрь!AL377+ноябрь!AL377+декабрь!AL377</f>
        <v>0</v>
      </c>
      <c r="AP377" s="36">
        <f>январь!AM377+февраль!AM377+март!AM377+апрель!AM377+май!AM377+июнь!AM377+июль!AM377+август!AM377+сентябрь!AM377+октябрь!AM377+ноябрь!AM377+декабрь!AM377</f>
        <v>0</v>
      </c>
      <c r="AQ377" s="29">
        <f>январь!AN377+февраль!AN377+март!AN377+апрель!AN377+май!AN377+июнь!AN377+июль!AN377+август!AN377+сентябрь!AN377+октябрь!AN377+ноябрь!AN377+декабрь!AN377</f>
        <v>0</v>
      </c>
      <c r="AR377" s="36">
        <f>январь!AO377+февраль!AO377+март!AO377+апрель!AO377+май!AO377+июнь!AO377+июль!AO377+август!AO377+сентябрь!AO377+октябрь!AO377+ноябрь!AO377+декабрь!AO377</f>
        <v>0</v>
      </c>
      <c r="AS377" s="29">
        <f>январь!AP377+февраль!AP377+март!AP377+апрель!AP377+май!AP377+июнь!AP377+июль!AP377+август!AP377+сентябрь!AP377+октябрь!AP377+ноябрь!AP377+декабрь!AP377</f>
        <v>0</v>
      </c>
      <c r="AT377" s="36">
        <f>январь!AQ377+февраль!AQ377+март!AQ377+апрель!AQ377+май!AQ377+июнь!AQ377+июль!AQ377+август!AQ377+сентябрь!AQ377+октябрь!AQ377+ноябрь!AQ377+декабрь!AQ377</f>
        <v>0</v>
      </c>
      <c r="AU377" s="29">
        <f>январь!AR377+февраль!AR377+март!AR377+апрель!AR377+май!AR377+июнь!AR377+июль!AR377+август!AR377+сентябрь!AR377+октябрь!AR377+ноябрь!AR377+декабрь!AR377</f>
        <v>0</v>
      </c>
      <c r="AV377" s="36">
        <f>январь!AS377+февраль!AS377+март!AS377+апрель!AS377+май!AS377+июнь!AS377+июль!AS377+август!AS377+сентябрь!AS377+октябрь!AS377+ноябрь!AS377+декабрь!AS377</f>
        <v>0</v>
      </c>
      <c r="AW377" s="36">
        <f>январь!AT377+февраль!AT377+март!AT377+апрель!AT377+май!AT377+июнь!AT377+июль!AT377+август!AT377+сентябрь!AT377+октябрь!AT377+ноябрь!AT377+декабрь!AT377</f>
        <v>0</v>
      </c>
      <c r="AX377" s="36">
        <f>январь!AU377+февраль!AU377+март!AU377+апрель!AU377+май!AU377+июнь!AU377+июль!AU377+август!AU377+сентябрь!AU377+октябрь!AU377+ноябрь!AU377+декабрь!AU377</f>
        <v>0</v>
      </c>
      <c r="AY377" s="29">
        <f>январь!AV377+февраль!AV377+март!AV377+апрель!AV377+май!AV377+июнь!AV377+июль!AV377+август!AV377+сентябрь!AV377+октябрь!AV377+ноябрь!AV377+декабрь!AV377</f>
        <v>0</v>
      </c>
      <c r="AZ377" s="36">
        <f>январь!AW377+февраль!AW377+март!AW377+апрель!AW377+май!AW377+июнь!AW377+июль!AW377+август!AW377+сентябрь!AW377+октябрь!AW377+ноябрь!AW377+декабрь!AW377</f>
        <v>0</v>
      </c>
      <c r="BA377" s="36">
        <f>январь!AX377+февраль!AX377+март!AX377+апрель!AX377+май!AX377+июнь!AX377+июль!AX377+август!AX377+сентябрь!AX377+октябрь!AX377+ноябрь!AX377+декабрь!AX377</f>
        <v>0</v>
      </c>
      <c r="BB377" s="36">
        <f>январь!AY377+февраль!AY377+март!AY377+апрель!AY377+май!AY377+июнь!AY377+июль!AY377+август!AY377+сентябрь!AY377+октябрь!AY377+ноябрь!AY377+декабрь!AY377</f>
        <v>0</v>
      </c>
      <c r="BC377" s="29">
        <f>январь!AZ377+февраль!AZ377+март!AZ377+апрель!AZ377+май!AZ377+июнь!AZ377+июль!AZ377+август!AZ377+сентябрь!AZ377+октябрь!AZ377+ноябрь!AZ377+декабрь!AZ377</f>
        <v>0</v>
      </c>
      <c r="BD377" s="36">
        <f>январь!BA377+февраль!BA377+март!BA377+апрель!BA377+май!BA377+июнь!BA377+июль!BA377+август!BA377+сентябрь!BA377+октябрь!BA377+ноябрь!BA377+декабрь!BA377</f>
        <v>0</v>
      </c>
      <c r="BE377" s="36">
        <f>январь!BB377+февраль!BB377+март!BB377+апрель!BB377+май!BB377+июнь!BB377+июль!BB377+август!BB377+сентябрь!BB377+октябрь!BB377+ноябрь!BB377+декабрь!BB377</f>
        <v>0</v>
      </c>
      <c r="BF377" s="36">
        <f>январь!BC377+февраль!BC377+март!BC377+апрель!BC377+май!BC377+июнь!BC377+июль!BC377+август!BC377+сентябрь!BC377+октябрь!BC377+ноябрь!BC377+декабрь!BC377</f>
        <v>0</v>
      </c>
      <c r="BG377" s="36">
        <f>январь!BD377+февраль!BD377+март!BD377+апрель!BD377+май!BD377+июнь!BD377+июль!BD377+август!BD377+сентябрь!BD377+октябрь!BD377+ноябрь!BD377+декабрь!BD377</f>
        <v>0</v>
      </c>
      <c r="BH377" s="36">
        <f>январь!BE377+февраль!BE377+март!BE377+апрель!BE377+май!BE377+июнь!BE377+июль!BE377+август!BE377+сентябрь!BE377+октябрь!BE377+ноябрь!BE377+декабрь!BE377</f>
        <v>0</v>
      </c>
      <c r="BI377" s="36">
        <f>январь!BF377+февраль!BF377+март!BF377+апрель!BF377+май!BF377+июнь!BF377+июль!BF377+август!BF377+сентябрь!BF377+октябрь!BF377+ноябрь!BF377+декабрь!BF377</f>
        <v>0</v>
      </c>
      <c r="BJ377" s="36">
        <f>январь!BG377+февраль!BG377+март!BG377+апрель!BG377+май!BG377+июнь!BG377+июль!BG377+август!BG377+сентябрь!BG377+октябрь!BG377+ноябрь!BG377+декабрь!BG377</f>
        <v>0</v>
      </c>
      <c r="BK377" s="36">
        <f>январь!BH377+февраль!BH377+март!BH377+апрель!BH377+май!BH377+июнь!BH377+июль!BH377+август!BH377+сентябрь!BH377+октябрь!BH377+ноябрь!BH377+декабрь!BH377</f>
        <v>0</v>
      </c>
      <c r="BL377" s="36">
        <f>январь!BI377+февраль!BI377+март!BI377+апрель!BI377+май!BI377+июнь!BI377+июль!BI377+август!BI377+сентябрь!BI377+октябрь!BI377+ноябрь!BI377+декабрь!BI377</f>
        <v>0</v>
      </c>
      <c r="BM377" s="29">
        <f>январь!BJ377+февраль!BJ377+март!BJ377+апрель!BJ377+май!BJ377+июнь!BJ377+июль!BJ377+август!BJ377+сентябрь!BJ377+октябрь!BJ377+ноябрь!BJ377+декабрь!BJ377</f>
        <v>0</v>
      </c>
      <c r="BN377" s="36">
        <f>январь!BK377+февраль!BK377+март!BK377+апрель!BK377+май!BK377+июнь!BK377+июль!BK377+август!BK377+сентябрь!BK377+октябрь!BK377+ноябрь!BK377+декабрь!BK377</f>
        <v>0</v>
      </c>
      <c r="BO377" s="29">
        <f>январь!BL377+февраль!BL377+март!BL377+апрель!BL377+май!BL377+июнь!BL377+июль!BL377+август!BL377+сентябрь!BL377+октябрь!BL377+ноябрь!BL377+декабрь!BL377</f>
        <v>0</v>
      </c>
      <c r="BP377" s="36">
        <f>январь!BM377+февраль!BM377+март!BM377+апрель!BM377+май!BM377+июнь!BM377+июль!BM377+август!BM377+сентябрь!BM377+октябрь!BM377+ноябрь!BM377+декабрь!BM377</f>
        <v>0</v>
      </c>
      <c r="BQ377" s="36">
        <f>январь!BN377+февраль!BN377+март!BN377+апрель!BN377+май!BN377+июнь!BN377+июль!BN377+август!BN377+сентябрь!BN377+октябрь!BN377+ноябрь!BN377+декабрь!BN377</f>
        <v>0</v>
      </c>
      <c r="BR377" s="36">
        <f>январь!BO377+февраль!BO377+март!BO377+апрель!BO377+май!BO377+июнь!BO377+июль!BO377+август!BO377+сентябрь!BO377+октябрь!BO377+ноябрь!BO377+декабрь!BO377</f>
        <v>0</v>
      </c>
      <c r="BS377" s="29">
        <f>январь!BP377+февраль!BP377+март!BP377+апрель!BP377+май!BP377+июнь!BP377+июль!BP377+август!BP377+сентябрь!BP377+октябрь!BP377+ноябрь!BP377+декабрь!BP377</f>
        <v>0</v>
      </c>
      <c r="BT377" s="36">
        <f>январь!BQ377+февраль!BQ377+март!BQ377+апрель!BQ377+май!BQ377+июнь!BQ377+июль!BQ377+август!BQ377+сентябрь!BQ377+октябрь!BQ377+ноябрь!BQ377+декабрь!BQ377</f>
        <v>0</v>
      </c>
      <c r="BU377" s="29">
        <f>январь!BR377+февраль!BR377+март!BR377+апрель!BR377+май!BR377+июнь!BR377+июль!BR377+август!BR377+сентябрь!BR377+октябрь!BR377+ноябрь!BR377+декабрь!BR377</f>
        <v>0</v>
      </c>
      <c r="BV377" s="36">
        <f>январь!BS377+февраль!BS377+март!BS377+апрель!BS377+май!BS377+июнь!BS377+июль!BS377+август!BS377+сентябрь!BS377+октябрь!BS377+ноябрь!BS377+декабрь!BS377</f>
        <v>0</v>
      </c>
      <c r="BW377" s="36">
        <f>январь!BT377+февраль!BT377+март!BT377+апрель!BT377+май!BT377+июнь!BT377+июль!BT377+август!BT377+сентябрь!BT377+октябрь!BT377+ноябрь!BT377+декабрь!BT377</f>
        <v>0</v>
      </c>
      <c r="BX377" s="36">
        <f>январь!BU377+февраль!BU377+март!BU377+апрель!BU377+май!BU377+июнь!BU377+июль!BU377+август!BU377+сентябрь!BU377+октябрь!BU377+ноябрь!BU377+декабрь!BU377</f>
        <v>0</v>
      </c>
      <c r="BY377" s="36">
        <f>январь!BV377+февраль!BV377+март!BV377+апрель!BV377+май!BV377+июнь!BV377+июль!BV377+август!BV377+сентябрь!BV377+октябрь!BV377+ноябрь!BV377+декабрь!BV377</f>
        <v>0</v>
      </c>
      <c r="BZ377" s="77">
        <v>3</v>
      </c>
    </row>
    <row r="378" spans="1:78" x14ac:dyDescent="0.25">
      <c r="A378" s="16">
        <v>376</v>
      </c>
      <c r="B378" s="16">
        <v>3</v>
      </c>
      <c r="C378" s="37" t="s">
        <v>822</v>
      </c>
      <c r="D378" s="51">
        <v>142.81624798067634</v>
      </c>
      <c r="E378" s="25">
        <v>-431.34622199999995</v>
      </c>
      <c r="F378" s="26">
        <f t="shared" si="15"/>
        <v>-291.52397401932365</v>
      </c>
      <c r="G378" s="26">
        <f t="shared" si="16"/>
        <v>139.82224798067634</v>
      </c>
      <c r="H378" s="26">
        <f t="shared" si="17"/>
        <v>2.9939999999999998</v>
      </c>
      <c r="I378" s="36">
        <f>январь!F378+февраль!F378+март!F378+апрель!F378+май!F378+июнь!F378+июль!F378+август!F378+сентябрь!F378+октябрь!F378+ноябрь!F378+декабрь!F378</f>
        <v>0</v>
      </c>
      <c r="J378" s="36">
        <f>январь!G378+февраль!G378+март!G378+апрель!G378+май!G378+июнь!G378+июль!G378+август!G378+сентябрь!G378+октябрь!G378+ноябрь!G378+декабрь!G378</f>
        <v>0</v>
      </c>
      <c r="K378" s="36">
        <f>январь!H378+февраль!H378+март!H378+апрель!H378+май!H378+июнь!H378+июль!H378+август!H378+сентябрь!H378+октябрь!H378+ноябрь!H378+декабрь!H378</f>
        <v>0</v>
      </c>
      <c r="L378" s="27">
        <f>январь!I378+февраль!I378+март!I378+апрель!I378+май!I378+июнь!I378+июль!I378+август!I378+сентябрь!I378+октябрь!I378+ноябрь!I378+декабрь!I378</f>
        <v>0</v>
      </c>
      <c r="M378" s="36">
        <f>январь!J378+февраль!J378+март!J378+апрель!J378+май!J378+июнь!J378+июль!J378+август!J378+сентябрь!J378+октябрь!J378+ноябрь!J378+декабрь!J378</f>
        <v>0</v>
      </c>
      <c r="N378" s="36">
        <f>январь!K378+февраль!K378+март!K378+апрель!K378+май!K378+июнь!K378+июль!K378+август!K378+сентябрь!K378+октябрь!K378+ноябрь!K378+декабрь!K378</f>
        <v>0</v>
      </c>
      <c r="O378" s="36">
        <f>январь!L378+февраль!L378+март!L378+апрель!L378+май!L378+июнь!L378+июль!L378+август!L378+сентябрь!L378+октябрь!L378+ноябрь!L378+декабрь!L378</f>
        <v>0</v>
      </c>
      <c r="P378" s="36">
        <f>январь!M378+февраль!M378+март!M378+апрель!M378+май!M378+июнь!M378+июль!M378+август!M378+сентябрь!M378+октябрь!M378+ноябрь!M378+декабрь!M378</f>
        <v>0</v>
      </c>
      <c r="Q378" s="36">
        <f>январь!N378+февраль!N378+март!N378+апрель!N378+май!N378+июнь!N378+июль!N378+август!N378+сентябрь!N378+октябрь!N378+ноябрь!N378+декабрь!N378</f>
        <v>0</v>
      </c>
      <c r="R378" s="29">
        <f>январь!O378+февраль!O378+март!O378+апрель!O378+май!O378+июнь!O378+июль!O378+август!O378+сентябрь!O378+октябрь!O378+ноябрь!O378+декабрь!O378</f>
        <v>0</v>
      </c>
      <c r="S378" s="36">
        <f>январь!P378+февраль!P378+март!P378+апрель!P378+май!P378+июнь!P378+июль!P378+август!P378+сентябрь!P378+октябрь!P378+ноябрь!P378+декабрь!P378</f>
        <v>0</v>
      </c>
      <c r="T378" s="29">
        <f>январь!Q378+февраль!Q378+март!Q378+апрель!Q378+май!Q378+июнь!Q378+июль!Q378+август!Q378+сентябрь!Q378+октябрь!Q378+ноябрь!Q378+декабрь!Q378</f>
        <v>0</v>
      </c>
      <c r="U378" s="36">
        <f>январь!R378+февраль!R378+март!R378+апрель!R378+май!R378+июнь!R378+июль!R378+август!R378+сентябрь!R378+октябрь!R378+ноябрь!R378+декабрь!R378</f>
        <v>0</v>
      </c>
      <c r="V378" s="36">
        <f>январь!S378+февраль!S378+март!S378+апрель!S378+май!S378+июнь!S378+июль!S378+август!S378+сентябрь!S378+октябрь!S378+ноябрь!S378+декабрь!S378</f>
        <v>0</v>
      </c>
      <c r="W378" s="36">
        <f>январь!T378+февраль!T378+март!T378+апрель!T378+май!T378+июнь!T378+июль!T378+август!T378+сентябрь!T378+октябрь!T378+ноябрь!T378+декабрь!T378</f>
        <v>0</v>
      </c>
      <c r="X378" s="36">
        <f>январь!U378+февраль!U378+март!U378+апрель!U378+май!U378+июнь!U378+июль!U378+август!U378+сентябрь!U378+октябрь!U378+ноябрь!U378+декабрь!U378</f>
        <v>0</v>
      </c>
      <c r="Y378" s="36">
        <f>январь!V378+февраль!V378+март!V378+апрель!V378+май!V378+июнь!V378+июль!V378+август!V378+сентябрь!V378+октябрь!V378+ноябрь!V378+декабрь!V378</f>
        <v>0</v>
      </c>
      <c r="Z378" s="36">
        <f>январь!W378+февраль!W378+март!W378+апрель!W378+май!W378+июнь!W378+июль!W378+август!W378+сентябрь!W378+октябрь!W378+ноябрь!W378+декабрь!W378</f>
        <v>0</v>
      </c>
      <c r="AA378" s="36">
        <f>январь!X378+февраль!X378+март!X378+апрель!X378+май!X378+июнь!X378+июль!X378+август!X378+сентябрь!X378+октябрь!X378+ноябрь!X378+декабрь!X378</f>
        <v>0</v>
      </c>
      <c r="AB378" s="29">
        <f>январь!Y378+февраль!Y378+март!Y378+апрель!Y378+май!Y378+июнь!Y378+июль!Y378+август!Y378+сентябрь!Y378+октябрь!Y378+ноябрь!Y378+декабрь!Y378</f>
        <v>0</v>
      </c>
      <c r="AC378" s="36">
        <f>январь!Z378+февраль!Z378+март!Z378+апрель!Z378+май!Z378+июнь!Z378+июль!Z378+август!Z378+сентябрь!Z378+октябрь!Z378+ноябрь!Z378+декабрь!Z378</f>
        <v>0</v>
      </c>
      <c r="AD378" s="66" t="str">
        <f>CONCATENATE(январь!AA378,$BZ$1,февраль!AA378,$BZ$1,март!AA378,$BZ$1,апрель!AA378,$BZ$1,май!AA378,$BZ$1,июнь!AA378,$BZ$1,июль!AA378,$BZ$1,август!AA378,$BZ$1,сентябрь!AA378,$BZ$1,октябрь!AA378,$BZ$1,ноябрь!AA378,$BZ$1,декабрь!AA378)</f>
        <v xml:space="preserve">           </v>
      </c>
      <c r="AE378" s="36">
        <f>январь!AB378+февраль!AB378+март!AB378+апрель!AB378+май!AB378+июнь!AB378+июль!AB378+август!AB378+сентябрь!AB378+октябрь!AB378+ноябрь!AB378+декабрь!AB378</f>
        <v>0</v>
      </c>
      <c r="AF378" s="36">
        <f>январь!AC378+февраль!AC378+март!AC378+апрель!AC378+май!AC378+июнь!AC378+июль!AC378+август!AC378+сентябрь!AC378+октябрь!AC378+ноябрь!AC378+декабрь!AC378</f>
        <v>0</v>
      </c>
      <c r="AG378" s="36">
        <f>январь!AD378+февраль!AD378+март!AD378+апрель!AD378+май!AD378+июнь!AD378+июль!AD378+август!AD378+сентябрь!AD378+октябрь!AD378+ноябрь!AD378+декабрь!AD378</f>
        <v>0</v>
      </c>
      <c r="AH378" s="36">
        <f>январь!AE378+февраль!AE378+март!AE378+апрель!AE378+май!AE378+июнь!AE378+июль!AE378+август!AE378+сентябрь!AE378+октябрь!AE378+ноябрь!AE378+декабрь!AE378</f>
        <v>0</v>
      </c>
      <c r="AI378" s="36">
        <f>январь!AF378+февраль!AF378+март!AF378+апрель!AF378+май!AF378+июнь!AF378+июль!AF378+август!AF378+сентябрь!AF378+октябрь!AF378+ноябрь!AF378+декабрь!AF378</f>
        <v>0</v>
      </c>
      <c r="AJ378" s="36">
        <f>январь!AG378+февраль!AG378+март!AG378+апрель!AG378+май!AG378+июнь!AG378+июль!AG378+август!AG378+сентябрь!AG378+октябрь!AG378+ноябрь!AG378+декабрь!AG378</f>
        <v>0</v>
      </c>
      <c r="AK378" s="29">
        <f>январь!AH378+февраль!AH378+март!AH378+апрель!AH378+май!AH378+июнь!AH378+июль!AH378+август!AH378+сентябрь!AH378+октябрь!AH378+ноябрь!AH378+декабрь!AH378</f>
        <v>0</v>
      </c>
      <c r="AL378" s="36">
        <f>январь!AI378+февраль!AI378+март!AI378+апрель!AI378+май!AI378+июнь!AI378+июль!AI378+август!AI378+сентябрь!AI378+октябрь!AI378+ноябрь!AI378+декабрь!AI378</f>
        <v>0</v>
      </c>
      <c r="AM378" s="29">
        <f>январь!AJ378+февраль!AJ378+март!AJ378+апрель!AJ378+май!AJ378+июнь!AJ378+июль!AJ378+август!AJ378+сентябрь!AJ378+октябрь!AJ378+ноябрь!AJ378+декабрь!AJ378</f>
        <v>0</v>
      </c>
      <c r="AN378" s="36">
        <f>январь!AK378+февраль!AK378+март!AK378+апрель!AK378+май!AK378+июнь!AK378+июль!AK378+август!AK378+сентябрь!AK378+октябрь!AK378+ноябрь!AK378+декабрь!AK378</f>
        <v>0</v>
      </c>
      <c r="AO378" s="36">
        <f>январь!AL378+февраль!AL378+март!AL378+апрель!AL378+май!AL378+июнь!AL378+июль!AL378+август!AL378+сентябрь!AL378+октябрь!AL378+ноябрь!AL378+декабрь!AL378</f>
        <v>0</v>
      </c>
      <c r="AP378" s="36">
        <f>январь!AM378+февраль!AM378+март!AM378+апрель!AM378+май!AM378+июнь!AM378+июль!AM378+август!AM378+сентябрь!AM378+октябрь!AM378+ноябрь!AM378+декабрь!AM378</f>
        <v>0</v>
      </c>
      <c r="AQ378" s="29">
        <f>январь!AN378+февраль!AN378+март!AN378+апрель!AN378+май!AN378+июнь!AN378+июль!AN378+август!AN378+сентябрь!AN378+октябрь!AN378+ноябрь!AN378+декабрь!AN378</f>
        <v>0</v>
      </c>
      <c r="AR378" s="36">
        <f>январь!AO378+февраль!AO378+март!AO378+апрель!AO378+май!AO378+июнь!AO378+июль!AO378+август!AO378+сентябрь!AO378+октябрь!AO378+ноябрь!AO378+декабрь!AO378</f>
        <v>0</v>
      </c>
      <c r="AS378" s="29">
        <f>январь!AP378+февраль!AP378+март!AP378+апрель!AP378+май!AP378+июнь!AP378+июль!AP378+август!AP378+сентябрь!AP378+октябрь!AP378+ноябрь!AP378+декабрь!AP378</f>
        <v>0</v>
      </c>
      <c r="AT378" s="36">
        <f>январь!AQ378+февраль!AQ378+март!AQ378+апрель!AQ378+май!AQ378+июнь!AQ378+июль!AQ378+август!AQ378+сентябрь!AQ378+октябрь!AQ378+ноябрь!AQ378+декабрь!AQ378</f>
        <v>0</v>
      </c>
      <c r="AU378" s="29">
        <f>январь!AR378+февраль!AR378+март!AR378+апрель!AR378+май!AR378+июнь!AR378+июль!AR378+август!AR378+сентябрь!AR378+октябрь!AR378+ноябрь!AR378+декабрь!AR378</f>
        <v>0</v>
      </c>
      <c r="AV378" s="36">
        <f>январь!AS378+февраль!AS378+март!AS378+апрель!AS378+май!AS378+июнь!AS378+июль!AS378+август!AS378+сентябрь!AS378+октябрь!AS378+ноябрь!AS378+декабрь!AS378</f>
        <v>0</v>
      </c>
      <c r="AW378" s="36">
        <f>январь!AT378+февраль!AT378+март!AT378+апрель!AT378+май!AT378+июнь!AT378+июль!AT378+август!AT378+сентябрь!AT378+октябрь!AT378+ноябрь!AT378+декабрь!AT378</f>
        <v>0</v>
      </c>
      <c r="AX378" s="36">
        <f>январь!AU378+февраль!AU378+март!AU378+апрель!AU378+май!AU378+июнь!AU378+июль!AU378+август!AU378+сентябрь!AU378+октябрь!AU378+ноябрь!AU378+декабрь!AU378</f>
        <v>0</v>
      </c>
      <c r="AY378" s="29">
        <f>январь!AV378+февраль!AV378+март!AV378+апрель!AV378+май!AV378+июнь!AV378+июль!AV378+август!AV378+сентябрь!AV378+октябрь!AV378+ноябрь!AV378+декабрь!AV378</f>
        <v>0</v>
      </c>
      <c r="AZ378" s="36">
        <f>январь!AW378+февраль!AW378+март!AW378+апрель!AW378+май!AW378+июнь!AW378+июль!AW378+август!AW378+сентябрь!AW378+октябрь!AW378+ноябрь!AW378+декабрь!AW378</f>
        <v>0</v>
      </c>
      <c r="BA378" s="36">
        <f>январь!AX378+февраль!AX378+март!AX378+апрель!AX378+май!AX378+июнь!AX378+июль!AX378+август!AX378+сентябрь!AX378+октябрь!AX378+ноябрь!AX378+декабрь!AX378</f>
        <v>0</v>
      </c>
      <c r="BB378" s="36">
        <f>январь!AY378+февраль!AY378+март!AY378+апрель!AY378+май!AY378+июнь!AY378+июль!AY378+август!AY378+сентябрь!AY378+октябрь!AY378+ноябрь!AY378+декабрь!AY378</f>
        <v>0</v>
      </c>
      <c r="BC378" s="29">
        <f>январь!AZ378+февраль!AZ378+март!AZ378+апрель!AZ378+май!AZ378+июнь!AZ378+июль!AZ378+август!AZ378+сентябрь!AZ378+октябрь!AZ378+ноябрь!AZ378+декабрь!AZ378</f>
        <v>0</v>
      </c>
      <c r="BD378" s="36">
        <f>январь!BA378+февраль!BA378+март!BA378+апрель!BA378+май!BA378+июнь!BA378+июль!BA378+август!BA378+сентябрь!BA378+октябрь!BA378+ноябрь!BA378+декабрь!BA378</f>
        <v>0</v>
      </c>
      <c r="BE378" s="36">
        <f>январь!BB378+февраль!BB378+март!BB378+апрель!BB378+май!BB378+июнь!BB378+июль!BB378+август!BB378+сентябрь!BB378+октябрь!BB378+ноябрь!BB378+декабрь!BB378</f>
        <v>0</v>
      </c>
      <c r="BF378" s="36">
        <f>январь!BC378+февраль!BC378+март!BC378+апрель!BC378+май!BC378+июнь!BC378+июль!BC378+август!BC378+сентябрь!BC378+октябрь!BC378+ноябрь!BC378+декабрь!BC378</f>
        <v>0</v>
      </c>
      <c r="BG378" s="36">
        <f>январь!BD378+февраль!BD378+март!BD378+апрель!BD378+май!BD378+июнь!BD378+июль!BD378+август!BD378+сентябрь!BD378+октябрь!BD378+ноябрь!BD378+декабрь!BD378</f>
        <v>0</v>
      </c>
      <c r="BH378" s="36">
        <f>январь!BE378+февраль!BE378+март!BE378+апрель!BE378+май!BE378+июнь!BE378+июль!BE378+август!BE378+сентябрь!BE378+октябрь!BE378+ноябрь!BE378+декабрь!BE378</f>
        <v>0</v>
      </c>
      <c r="BI378" s="36">
        <f>январь!BF378+февраль!BF378+март!BF378+апрель!BF378+май!BF378+июнь!BF378+июль!BF378+август!BF378+сентябрь!BF378+октябрь!BF378+ноябрь!BF378+декабрь!BF378</f>
        <v>0</v>
      </c>
      <c r="BJ378" s="36">
        <f>январь!BG378+февраль!BG378+март!BG378+апрель!BG378+май!BG378+июнь!BG378+июль!BG378+август!BG378+сентябрь!BG378+октябрь!BG378+ноябрь!BG378+декабрь!BG378</f>
        <v>0</v>
      </c>
      <c r="BK378" s="36">
        <f>январь!BH378+февраль!BH378+март!BH378+апрель!BH378+май!BH378+июнь!BH378+июль!BH378+август!BH378+сентябрь!BH378+октябрь!BH378+ноябрь!BH378+декабрь!BH378</f>
        <v>0</v>
      </c>
      <c r="BL378" s="36">
        <f>январь!BI378+февраль!BI378+март!BI378+апрель!BI378+май!BI378+июнь!BI378+июль!BI378+август!BI378+сентябрь!BI378+октябрь!BI378+ноябрь!BI378+декабрь!BI378</f>
        <v>0</v>
      </c>
      <c r="BM378" s="29">
        <f>январь!BJ378+февраль!BJ378+март!BJ378+апрель!BJ378+май!BJ378+июнь!BJ378+июль!BJ378+август!BJ378+сентябрь!BJ378+октябрь!BJ378+ноябрь!BJ378+декабрь!BJ378</f>
        <v>0</v>
      </c>
      <c r="BN378" s="36">
        <f>январь!BK378+февраль!BK378+март!BK378+апрель!BK378+май!BK378+июнь!BK378+июль!BK378+август!BK378+сентябрь!BK378+октябрь!BK378+ноябрь!BK378+декабрь!BK378</f>
        <v>0</v>
      </c>
      <c r="BO378" s="29">
        <f>январь!BL378+февраль!BL378+март!BL378+апрель!BL378+май!BL378+июнь!BL378+июль!BL378+август!BL378+сентябрь!BL378+октябрь!BL378+ноябрь!BL378+декабрь!BL378</f>
        <v>0</v>
      </c>
      <c r="BP378" s="36">
        <f>январь!BM378+февраль!BM378+март!BM378+апрель!BM378+май!BM378+июнь!BM378+июль!BM378+август!BM378+сентябрь!BM378+октябрь!BM378+ноябрь!BM378+декабрь!BM378</f>
        <v>0</v>
      </c>
      <c r="BQ378" s="36">
        <f>январь!BN378+февраль!BN378+март!BN378+апрель!BN378+май!BN378+июнь!BN378+июль!BN378+август!BN378+сентябрь!BN378+октябрь!BN378+ноябрь!BN378+декабрь!BN378</f>
        <v>0</v>
      </c>
      <c r="BR378" s="36">
        <f>январь!BO378+февраль!BO378+март!BO378+апрель!BO378+май!BO378+июнь!BO378+июль!BO378+август!BO378+сентябрь!BO378+октябрь!BO378+ноябрь!BO378+декабрь!BO378</f>
        <v>0</v>
      </c>
      <c r="BS378" s="29">
        <f>январь!BP378+февраль!BP378+март!BP378+апрель!BP378+май!BP378+июнь!BP378+июль!BP378+август!BP378+сентябрь!BP378+октябрь!BP378+ноябрь!BP378+декабрь!BP378</f>
        <v>0</v>
      </c>
      <c r="BT378" s="36">
        <f>январь!BQ378+февраль!BQ378+март!BQ378+апрель!BQ378+май!BQ378+июнь!BQ378+июль!BQ378+август!BQ378+сентябрь!BQ378+октябрь!BQ378+ноябрь!BQ378+декабрь!BQ378</f>
        <v>0</v>
      </c>
      <c r="BU378" s="29">
        <f>январь!BR378+февраль!BR378+март!BR378+апрель!BR378+май!BR378+июнь!BR378+июль!BR378+август!BR378+сентябрь!BR378+октябрь!BR378+ноябрь!BR378+декабрь!BR378</f>
        <v>0</v>
      </c>
      <c r="BV378" s="36">
        <f>январь!BS378+февраль!BS378+март!BS378+апрель!BS378+май!BS378+июнь!BS378+июль!BS378+август!BS378+сентябрь!BS378+октябрь!BS378+ноябрь!BS378+декабрь!BS378</f>
        <v>0</v>
      </c>
      <c r="BW378" s="36">
        <f>январь!BT378+февраль!BT378+март!BT378+апрель!BT378+май!BT378+июнь!BT378+июль!BT378+август!BT378+сентябрь!BT378+октябрь!BT378+ноябрь!BT378+декабрь!BT378</f>
        <v>0</v>
      </c>
      <c r="BX378" s="36">
        <f>январь!BU378+февраль!BU378+март!BU378+апрель!BU378+май!BU378+июнь!BU378+июль!BU378+август!BU378+сентябрь!BU378+октябрь!BU378+ноябрь!BU378+декабрь!BU378</f>
        <v>0</v>
      </c>
      <c r="BY378" s="36">
        <f>январь!BV378+февраль!BV378+март!BV378+апрель!BV378+май!BV378+июнь!BV378+июль!BV378+август!BV378+сентябрь!BV378+октябрь!BV378+ноябрь!BV378+декабрь!BV378</f>
        <v>2.9939999999999998</v>
      </c>
      <c r="BZ378" s="77">
        <v>0</v>
      </c>
    </row>
    <row r="379" spans="1:78" x14ac:dyDescent="0.25">
      <c r="A379" s="16">
        <v>377</v>
      </c>
      <c r="B379" s="16">
        <v>3</v>
      </c>
      <c r="C379" s="37" t="s">
        <v>823</v>
      </c>
      <c r="D379" s="51">
        <v>93.605283478260858</v>
      </c>
      <c r="E379" s="25">
        <v>94.067530000000005</v>
      </c>
      <c r="F379" s="26">
        <f t="shared" si="15"/>
        <v>82.693813478260878</v>
      </c>
      <c r="G379" s="26">
        <f t="shared" si="16"/>
        <v>-11.373716521739141</v>
      </c>
      <c r="H379" s="26">
        <f t="shared" si="17"/>
        <v>104.979</v>
      </c>
      <c r="I379" s="36">
        <f>январь!F379+февраль!F379+март!F379+апрель!F379+май!F379+июнь!F379+июль!F379+август!F379+сентябрь!F379+октябрь!F379+ноябрь!F379+декабрь!F379</f>
        <v>0</v>
      </c>
      <c r="J379" s="36">
        <f>январь!G379+февраль!G379+март!G379+апрель!G379+май!G379+июнь!G379+июль!G379+август!G379+сентябрь!G379+октябрь!G379+ноябрь!G379+декабрь!G379</f>
        <v>0</v>
      </c>
      <c r="K379" s="36">
        <f>январь!H379+февраль!H379+март!H379+апрель!H379+май!H379+июнь!H379+июль!H379+август!H379+сентябрь!H379+октябрь!H379+ноябрь!H379+декабрь!H379</f>
        <v>0</v>
      </c>
      <c r="L379" s="27">
        <f>январь!I379+февраль!I379+март!I379+апрель!I379+май!I379+июнь!I379+июль!I379+август!I379+сентябрь!I379+октябрь!I379+ноябрь!I379+декабрь!I379</f>
        <v>0</v>
      </c>
      <c r="M379" s="36">
        <f>январь!J379+февраль!J379+март!J379+апрель!J379+май!J379+июнь!J379+июль!J379+август!J379+сентябрь!J379+октябрь!J379+ноябрь!J379+декабрь!J379</f>
        <v>0</v>
      </c>
      <c r="N379" s="36">
        <f>январь!K379+февраль!K379+март!K379+апрель!K379+май!K379+июнь!K379+июль!K379+август!K379+сентябрь!K379+октябрь!K379+ноябрь!K379+декабрь!K379</f>
        <v>0</v>
      </c>
      <c r="O379" s="36">
        <f>январь!L379+февраль!L379+март!L379+апрель!L379+май!L379+июнь!L379+июль!L379+август!L379+сентябрь!L379+октябрь!L379+ноябрь!L379+декабрь!L379</f>
        <v>0</v>
      </c>
      <c r="P379" s="36">
        <f>январь!M379+февраль!M379+март!M379+апрель!M379+май!M379+июнь!M379+июль!M379+август!M379+сентябрь!M379+октябрь!M379+ноябрь!M379+декабрь!M379</f>
        <v>0</v>
      </c>
      <c r="Q379" s="36">
        <f>январь!N379+февраль!N379+март!N379+апрель!N379+май!N379+июнь!N379+июль!N379+август!N379+сентябрь!N379+октябрь!N379+ноябрь!N379+декабрь!N379</f>
        <v>0</v>
      </c>
      <c r="R379" s="29">
        <f>январь!O379+февраль!O379+март!O379+апрель!O379+май!O379+июнь!O379+июль!O379+август!O379+сентябрь!O379+октябрь!O379+ноябрь!O379+декабрь!O379</f>
        <v>0</v>
      </c>
      <c r="S379" s="36">
        <f>январь!P379+февраль!P379+март!P379+апрель!P379+май!P379+июнь!P379+июль!P379+август!P379+сентябрь!P379+октябрь!P379+ноябрь!P379+декабрь!P379</f>
        <v>0</v>
      </c>
      <c r="T379" s="29">
        <f>январь!Q379+февраль!Q379+март!Q379+апрель!Q379+май!Q379+июнь!Q379+июль!Q379+август!Q379+сентябрь!Q379+октябрь!Q379+ноябрь!Q379+декабрь!Q379</f>
        <v>0</v>
      </c>
      <c r="U379" s="36">
        <f>январь!R379+февраль!R379+март!R379+апрель!R379+май!R379+июнь!R379+июль!R379+август!R379+сентябрь!R379+октябрь!R379+ноябрь!R379+декабрь!R379</f>
        <v>0</v>
      </c>
      <c r="V379" s="36">
        <f>январь!S379+февраль!S379+март!S379+апрель!S379+май!S379+июнь!S379+июль!S379+август!S379+сентябрь!S379+октябрь!S379+ноябрь!S379+декабрь!S379</f>
        <v>0</v>
      </c>
      <c r="W379" s="36">
        <f>январь!T379+февраль!T379+март!T379+апрель!T379+май!T379+июнь!T379+июль!T379+август!T379+сентябрь!T379+октябрь!T379+ноябрь!T379+декабрь!T379</f>
        <v>0</v>
      </c>
      <c r="X379" s="36">
        <f>январь!U379+февраль!U379+март!U379+апрель!U379+май!U379+июнь!U379+июль!U379+август!U379+сентябрь!U379+октябрь!U379+ноябрь!U379+декабрь!U379</f>
        <v>4.5999999999999999E-2</v>
      </c>
      <c r="Y379" s="36">
        <f>январь!V379+февраль!V379+март!V379+апрель!V379+май!V379+июнь!V379+июль!V379+август!V379+сентябрь!V379+октябрь!V379+ноябрь!V379+декабрь!V379</f>
        <v>100.461</v>
      </c>
      <c r="Z379" s="36">
        <f>январь!W379+февраль!W379+март!W379+апрель!W379+май!W379+июнь!W379+июль!W379+август!W379+сентябрь!W379+октябрь!W379+ноябрь!W379+декабрь!W379</f>
        <v>0</v>
      </c>
      <c r="AA379" s="36">
        <f>январь!X379+февраль!X379+март!X379+апрель!X379+май!X379+июнь!X379+июль!X379+август!X379+сентябрь!X379+октябрь!X379+ноябрь!X379+декабрь!X379</f>
        <v>0</v>
      </c>
      <c r="AB379" s="29">
        <f>январь!Y379+февраль!Y379+март!Y379+апрель!Y379+май!Y379+июнь!Y379+июль!Y379+август!Y379+сентябрь!Y379+октябрь!Y379+ноябрь!Y379+декабрь!Y379</f>
        <v>0</v>
      </c>
      <c r="AC379" s="36">
        <f>январь!Z379+февраль!Z379+март!Z379+апрель!Z379+май!Z379+июнь!Z379+июль!Z379+август!Z379+сентябрь!Z379+октябрь!Z379+ноябрь!Z379+декабрь!Z379</f>
        <v>0</v>
      </c>
      <c r="AD379" s="66" t="str">
        <f>CONCATENATE(январь!AA379,$BZ$1,февраль!AA379,$BZ$1,март!AA379,$BZ$1,апрель!AA379,$BZ$1,май!AA379,$BZ$1,июнь!AA379,$BZ$1,июль!AA379,$BZ$1,август!AA379,$BZ$1,сентябрь!AA379,$BZ$1,октябрь!AA379,$BZ$1,ноябрь!AA379,$BZ$1,декабрь!AA379)</f>
        <v xml:space="preserve">           </v>
      </c>
      <c r="AE379" s="36">
        <f>январь!AB379+февраль!AB379+март!AB379+апрель!AB379+май!AB379+июнь!AB379+июль!AB379+август!AB379+сентябрь!AB379+октябрь!AB379+ноябрь!AB379+декабрь!AB379</f>
        <v>0</v>
      </c>
      <c r="AF379" s="36">
        <f>январь!AC379+февраль!AC379+март!AC379+апрель!AC379+май!AC379+июнь!AC379+июль!AC379+август!AC379+сентябрь!AC379+октябрь!AC379+ноябрь!AC379+декабрь!AC379</f>
        <v>0</v>
      </c>
      <c r="AG379" s="36">
        <f>январь!AD379+февраль!AD379+март!AD379+апрель!AD379+май!AD379+июнь!AD379+июль!AD379+август!AD379+сентябрь!AD379+октябрь!AD379+ноябрь!AD379+декабрь!AD379</f>
        <v>0</v>
      </c>
      <c r="AH379" s="36">
        <f>январь!AE379+февраль!AE379+март!AE379+апрель!AE379+май!AE379+июнь!AE379+июль!AE379+август!AE379+сентябрь!AE379+октябрь!AE379+ноябрь!AE379+декабрь!AE379</f>
        <v>0</v>
      </c>
      <c r="AI379" s="36">
        <f>январь!AF379+февраль!AF379+март!AF379+апрель!AF379+май!AF379+июнь!AF379+июль!AF379+август!AF379+сентябрь!AF379+октябрь!AF379+ноябрь!AF379+декабрь!AF379</f>
        <v>0</v>
      </c>
      <c r="AJ379" s="36">
        <f>январь!AG379+февраль!AG379+март!AG379+апрель!AG379+май!AG379+июнь!AG379+июль!AG379+август!AG379+сентябрь!AG379+октябрь!AG379+ноябрь!AG379+декабрь!AG379</f>
        <v>0</v>
      </c>
      <c r="AK379" s="29">
        <f>январь!AH379+февраль!AH379+март!AH379+апрель!AH379+май!AH379+июнь!AH379+июль!AH379+август!AH379+сентябрь!AH379+октябрь!AH379+ноябрь!AH379+декабрь!AH379</f>
        <v>3</v>
      </c>
      <c r="AL379" s="36">
        <f>январь!AI379+февраль!AI379+март!AI379+апрель!AI379+май!AI379+июнь!AI379+июль!AI379+август!AI379+сентябрь!AI379+октябрь!AI379+ноябрь!AI379+декабрь!AI379</f>
        <v>1.764</v>
      </c>
      <c r="AM379" s="29">
        <f>январь!AJ379+февраль!AJ379+март!AJ379+апрель!AJ379+май!AJ379+июнь!AJ379+июль!AJ379+август!AJ379+сентябрь!AJ379+октябрь!AJ379+ноябрь!AJ379+декабрь!AJ379</f>
        <v>0</v>
      </c>
      <c r="AN379" s="36">
        <f>январь!AK379+февраль!AK379+март!AK379+апрель!AK379+май!AK379+июнь!AK379+июль!AK379+август!AK379+сентябрь!AK379+октябрь!AK379+ноябрь!AK379+декабрь!AK379</f>
        <v>0</v>
      </c>
      <c r="AO379" s="36">
        <f>январь!AL379+февраль!AL379+март!AL379+апрель!AL379+май!AL379+июнь!AL379+июль!AL379+август!AL379+сентябрь!AL379+октябрь!AL379+ноябрь!AL379+декабрь!AL379</f>
        <v>0</v>
      </c>
      <c r="AP379" s="36">
        <f>январь!AM379+февраль!AM379+март!AM379+апрель!AM379+май!AM379+июнь!AM379+июль!AM379+август!AM379+сентябрь!AM379+октябрь!AM379+ноябрь!AM379+декабрь!AM379</f>
        <v>0</v>
      </c>
      <c r="AQ379" s="29">
        <f>январь!AN379+февраль!AN379+март!AN379+апрель!AN379+май!AN379+июнь!AN379+июль!AN379+август!AN379+сентябрь!AN379+октябрь!AN379+ноябрь!AN379+декабрь!AN379</f>
        <v>0</v>
      </c>
      <c r="AR379" s="36">
        <f>январь!AO379+февраль!AO379+март!AO379+апрель!AO379+май!AO379+июнь!AO379+июль!AO379+август!AO379+сентябрь!AO379+октябрь!AO379+ноябрь!AO379+декабрь!AO379</f>
        <v>0</v>
      </c>
      <c r="AS379" s="29">
        <f>январь!AP379+февраль!AP379+март!AP379+апрель!AP379+май!AP379+июнь!AP379+июль!AP379+август!AP379+сентябрь!AP379+октябрь!AP379+ноябрь!AP379+декабрь!AP379</f>
        <v>0</v>
      </c>
      <c r="AT379" s="36">
        <f>январь!AQ379+февраль!AQ379+март!AQ379+апрель!AQ379+май!AQ379+июнь!AQ379+июль!AQ379+август!AQ379+сентябрь!AQ379+октябрь!AQ379+ноябрь!AQ379+декабрь!AQ379</f>
        <v>0</v>
      </c>
      <c r="AU379" s="29">
        <f>январь!AR379+февраль!AR379+март!AR379+апрель!AR379+май!AR379+июнь!AR379+июль!AR379+август!AR379+сентябрь!AR379+октябрь!AR379+ноябрь!AR379+декабрь!AR379</f>
        <v>0</v>
      </c>
      <c r="AV379" s="36">
        <f>январь!AS379+февраль!AS379+март!AS379+апрель!AS379+май!AS379+июнь!AS379+июль!AS379+август!AS379+сентябрь!AS379+октябрь!AS379+ноябрь!AS379+декабрь!AS379</f>
        <v>0</v>
      </c>
      <c r="AW379" s="36">
        <f>январь!AT379+февраль!AT379+март!AT379+апрель!AT379+май!AT379+июнь!AT379+июль!AT379+август!AT379+сентябрь!AT379+октябрь!AT379+ноябрь!AT379+декабрь!AT379</f>
        <v>0</v>
      </c>
      <c r="AX379" s="36">
        <f>январь!AU379+февраль!AU379+март!AU379+апрель!AU379+май!AU379+июнь!AU379+июль!AU379+август!AU379+сентябрь!AU379+октябрь!AU379+ноябрь!AU379+декабрь!AU379</f>
        <v>0</v>
      </c>
      <c r="AY379" s="29">
        <f>январь!AV379+февраль!AV379+март!AV379+апрель!AV379+май!AV379+июнь!AV379+июль!AV379+август!AV379+сентябрь!AV379+октябрь!AV379+ноябрь!AV379+декабрь!AV379</f>
        <v>0</v>
      </c>
      <c r="AZ379" s="36">
        <f>январь!AW379+февраль!AW379+март!AW379+апрель!AW379+май!AW379+июнь!AW379+июль!AW379+август!AW379+сентябрь!AW379+октябрь!AW379+ноябрь!AW379+декабрь!AW379</f>
        <v>0</v>
      </c>
      <c r="BA379" s="36">
        <f>январь!AX379+февраль!AX379+март!AX379+апрель!AX379+май!AX379+июнь!AX379+июль!AX379+август!AX379+сентябрь!AX379+октябрь!AX379+ноябрь!AX379+декабрь!AX379</f>
        <v>0</v>
      </c>
      <c r="BB379" s="36">
        <f>январь!AY379+февраль!AY379+март!AY379+апрель!AY379+май!AY379+июнь!AY379+июль!AY379+август!AY379+сентябрь!AY379+октябрь!AY379+ноябрь!AY379+декабрь!AY379</f>
        <v>0</v>
      </c>
      <c r="BC379" s="29">
        <f>январь!AZ379+февраль!AZ379+март!AZ379+апрель!AZ379+май!AZ379+июнь!AZ379+июль!AZ379+август!AZ379+сентябрь!AZ379+октябрь!AZ379+ноябрь!AZ379+декабрь!AZ379</f>
        <v>0</v>
      </c>
      <c r="BD379" s="36">
        <f>январь!BA379+февраль!BA379+март!BA379+апрель!BA379+май!BA379+июнь!BA379+июль!BA379+август!BA379+сентябрь!BA379+октябрь!BA379+ноябрь!BA379+декабрь!BA379</f>
        <v>0</v>
      </c>
      <c r="BE379" s="36">
        <f>январь!BB379+февраль!BB379+март!BB379+апрель!BB379+май!BB379+июнь!BB379+июль!BB379+август!BB379+сентябрь!BB379+октябрь!BB379+ноябрь!BB379+декабрь!BB379</f>
        <v>0</v>
      </c>
      <c r="BF379" s="36">
        <f>январь!BC379+февраль!BC379+март!BC379+апрель!BC379+май!BC379+июнь!BC379+июль!BC379+август!BC379+сентябрь!BC379+октябрь!BC379+ноябрь!BC379+декабрь!BC379</f>
        <v>0</v>
      </c>
      <c r="BG379" s="36">
        <f>январь!BD379+февраль!BD379+март!BD379+апрель!BD379+май!BD379+июнь!BD379+июль!BD379+август!BD379+сентябрь!BD379+октябрь!BD379+ноябрь!BD379+декабрь!BD379</f>
        <v>0</v>
      </c>
      <c r="BH379" s="36">
        <f>январь!BE379+февраль!BE379+март!BE379+апрель!BE379+май!BE379+июнь!BE379+июль!BE379+август!BE379+сентябрь!BE379+октябрь!BE379+ноябрь!BE379+декабрь!BE379</f>
        <v>0</v>
      </c>
      <c r="BI379" s="36">
        <f>январь!BF379+февраль!BF379+март!BF379+апрель!BF379+май!BF379+июнь!BF379+июль!BF379+август!BF379+сентябрь!BF379+октябрь!BF379+ноябрь!BF379+декабрь!BF379</f>
        <v>0</v>
      </c>
      <c r="BJ379" s="36">
        <f>январь!BG379+февраль!BG379+март!BG379+апрель!BG379+май!BG379+июнь!BG379+июль!BG379+август!BG379+сентябрь!BG379+октябрь!BG379+ноябрь!BG379+декабрь!BG379</f>
        <v>0</v>
      </c>
      <c r="BK379" s="36">
        <f>январь!BH379+февраль!BH379+март!BH379+апрель!BH379+май!BH379+июнь!BH379+июль!BH379+август!BH379+сентябрь!BH379+октябрь!BH379+ноябрь!BH379+декабрь!BH379</f>
        <v>0</v>
      </c>
      <c r="BL379" s="36">
        <f>январь!BI379+февраль!BI379+март!BI379+апрель!BI379+май!BI379+июнь!BI379+июль!BI379+август!BI379+сентябрь!BI379+октябрь!BI379+ноябрь!BI379+декабрь!BI379</f>
        <v>0</v>
      </c>
      <c r="BM379" s="29">
        <f>январь!BJ379+февраль!BJ379+март!BJ379+апрель!BJ379+май!BJ379+июнь!BJ379+июль!BJ379+август!BJ379+сентябрь!BJ379+октябрь!BJ379+ноябрь!BJ379+декабрь!BJ379</f>
        <v>0</v>
      </c>
      <c r="BN379" s="36">
        <f>январь!BK379+февраль!BK379+март!BK379+апрель!BK379+май!BK379+июнь!BK379+июль!BK379+август!BK379+сентябрь!BK379+октябрь!BK379+ноябрь!BK379+декабрь!BK379</f>
        <v>0</v>
      </c>
      <c r="BO379" s="29">
        <f>январь!BL379+февраль!BL379+март!BL379+апрель!BL379+май!BL379+июнь!BL379+июль!BL379+август!BL379+сентябрь!BL379+октябрь!BL379+ноябрь!BL379+декабрь!BL379</f>
        <v>0</v>
      </c>
      <c r="BP379" s="36">
        <f>январь!BM379+февраль!BM379+март!BM379+апрель!BM379+май!BM379+июнь!BM379+июль!BM379+август!BM379+сентябрь!BM379+октябрь!BM379+ноябрь!BM379+декабрь!BM379</f>
        <v>0</v>
      </c>
      <c r="BQ379" s="36">
        <f>январь!BN379+февраль!BN379+март!BN379+апрель!BN379+май!BN379+июнь!BN379+июль!BN379+август!BN379+сентябрь!BN379+октябрь!BN379+ноябрь!BN379+декабрь!BN379</f>
        <v>0</v>
      </c>
      <c r="BR379" s="36">
        <f>январь!BO379+февраль!BO379+март!BO379+апрель!BO379+май!BO379+июнь!BO379+июль!BO379+август!BO379+сентябрь!BO379+октябрь!BO379+ноябрь!BO379+декабрь!BO379</f>
        <v>0</v>
      </c>
      <c r="BS379" s="29">
        <f>январь!BP379+февраль!BP379+март!BP379+апрель!BP379+май!BP379+июнь!BP379+июль!BP379+август!BP379+сентябрь!BP379+октябрь!BP379+ноябрь!BP379+декабрь!BP379</f>
        <v>2</v>
      </c>
      <c r="BT379" s="36">
        <f>январь!BQ379+февраль!BQ379+март!BQ379+апрель!BQ379+май!BQ379+июнь!BQ379+июль!BQ379+август!BQ379+сентябрь!BQ379+октябрь!BQ379+ноябрь!BQ379+декабрь!BQ379</f>
        <v>2.754</v>
      </c>
      <c r="BU379" s="29">
        <f>январь!BR379+февраль!BR379+март!BR379+апрель!BR379+май!BR379+июнь!BR379+июль!BR379+август!BR379+сентябрь!BR379+октябрь!BR379+ноябрь!BR379+декабрь!BR379</f>
        <v>0</v>
      </c>
      <c r="BV379" s="36">
        <f>январь!BS379+февраль!BS379+март!BS379+апрель!BS379+май!BS379+июнь!BS379+июль!BS379+август!BS379+сентябрь!BS379+октябрь!BS379+ноябрь!BS379+декабрь!BS379</f>
        <v>0</v>
      </c>
      <c r="BW379" s="36">
        <f>январь!BT379+февраль!BT379+март!BT379+апрель!BT379+май!BT379+июнь!BT379+июль!BT379+август!BT379+сентябрь!BT379+октябрь!BT379+ноябрь!BT379+декабрь!BT379</f>
        <v>0</v>
      </c>
      <c r="BX379" s="36">
        <f>январь!BU379+февраль!BU379+март!BU379+апрель!BU379+май!BU379+июнь!BU379+июль!BU379+август!BU379+сентябрь!BU379+октябрь!BU379+ноябрь!BU379+декабрь!BU379</f>
        <v>0</v>
      </c>
      <c r="BY379" s="36">
        <f>январь!BV379+февраль!BV379+март!BV379+апрель!BV379+май!BV379+июнь!BV379+июль!BV379+август!BV379+сентябрь!BV379+октябрь!BV379+ноябрь!BV379+декабрь!BV379</f>
        <v>0</v>
      </c>
      <c r="BZ379" s="77">
        <v>0</v>
      </c>
    </row>
    <row r="380" spans="1:78" x14ac:dyDescent="0.25">
      <c r="A380" s="16">
        <v>378</v>
      </c>
      <c r="B380" s="16">
        <v>3</v>
      </c>
      <c r="C380" s="37" t="s">
        <v>824</v>
      </c>
      <c r="D380" s="51">
        <v>122.23479599999997</v>
      </c>
      <c r="E380" s="25">
        <v>-198.65999200000002</v>
      </c>
      <c r="F380" s="26">
        <f t="shared" si="15"/>
        <v>-155.26719600000004</v>
      </c>
      <c r="G380" s="26">
        <f t="shared" si="16"/>
        <v>43.392795999999976</v>
      </c>
      <c r="H380" s="26">
        <f t="shared" si="17"/>
        <v>78.841999999999999</v>
      </c>
      <c r="I380" s="36">
        <f>январь!F380+февраль!F380+март!F380+апрель!F380+май!F380+июнь!F380+июль!F380+август!F380+сентябрь!F380+октябрь!F380+ноябрь!F380+декабрь!F380</f>
        <v>0</v>
      </c>
      <c r="J380" s="36">
        <f>январь!G380+февраль!G380+март!G380+апрель!G380+май!G380+июнь!G380+июль!G380+август!G380+сентябрь!G380+октябрь!G380+ноябрь!G380+декабрь!G380</f>
        <v>0</v>
      </c>
      <c r="K380" s="36">
        <f>январь!H380+февраль!H380+март!H380+апрель!H380+май!H380+июнь!H380+июль!H380+август!H380+сентябрь!H380+октябрь!H380+ноябрь!H380+декабрь!H380</f>
        <v>0</v>
      </c>
      <c r="L380" s="27">
        <f>январь!I380+февраль!I380+март!I380+апрель!I380+май!I380+июнь!I380+июль!I380+август!I380+сентябрь!I380+октябрь!I380+ноябрь!I380+декабрь!I380</f>
        <v>0</v>
      </c>
      <c r="M380" s="36">
        <f>январь!J380+февраль!J380+март!J380+апрель!J380+май!J380+июнь!J380+июль!J380+август!J380+сентябрь!J380+октябрь!J380+ноябрь!J380+декабрь!J380</f>
        <v>0</v>
      </c>
      <c r="N380" s="36">
        <f>январь!K380+февраль!K380+март!K380+апрель!K380+май!K380+июнь!K380+июль!K380+август!K380+сентябрь!K380+октябрь!K380+ноябрь!K380+декабрь!K380</f>
        <v>0</v>
      </c>
      <c r="O380" s="36">
        <f>январь!L380+февраль!L380+март!L380+апрель!L380+май!L380+июнь!L380+июль!L380+август!L380+сентябрь!L380+октябрь!L380+ноябрь!L380+декабрь!L380</f>
        <v>0</v>
      </c>
      <c r="P380" s="36">
        <f>январь!M380+февраль!M380+март!M380+апрель!M380+май!M380+июнь!M380+июль!M380+август!M380+сентябрь!M380+октябрь!M380+ноябрь!M380+декабрь!M380</f>
        <v>0</v>
      </c>
      <c r="Q380" s="36">
        <f>январь!N380+февраль!N380+март!N380+апрель!N380+май!N380+июнь!N380+июль!N380+август!N380+сентябрь!N380+октябрь!N380+ноябрь!N380+декабрь!N380</f>
        <v>0</v>
      </c>
      <c r="R380" s="29">
        <f>январь!O380+февраль!O380+март!O380+апрель!O380+май!O380+июнь!O380+июль!O380+август!O380+сентябрь!O380+октябрь!O380+ноябрь!O380+декабрь!O380</f>
        <v>0</v>
      </c>
      <c r="S380" s="36">
        <f>январь!P380+февраль!P380+март!P380+апрель!P380+май!P380+июнь!P380+июль!P380+август!P380+сентябрь!P380+октябрь!P380+ноябрь!P380+декабрь!P380</f>
        <v>0</v>
      </c>
      <c r="T380" s="29">
        <f>январь!Q380+февраль!Q380+март!Q380+апрель!Q380+май!Q380+июнь!Q380+июль!Q380+август!Q380+сентябрь!Q380+октябрь!Q380+ноябрь!Q380+декабрь!Q380</f>
        <v>0</v>
      </c>
      <c r="U380" s="36">
        <f>январь!R380+февраль!R380+март!R380+апрель!R380+май!R380+июнь!R380+июль!R380+август!R380+сентябрь!R380+октябрь!R380+ноябрь!R380+декабрь!R380</f>
        <v>0</v>
      </c>
      <c r="V380" s="36">
        <f>январь!S380+февраль!S380+март!S380+апрель!S380+май!S380+июнь!S380+июль!S380+август!S380+сентябрь!S380+октябрь!S380+ноябрь!S380+декабрь!S380</f>
        <v>0</v>
      </c>
      <c r="W380" s="36">
        <f>январь!T380+февраль!T380+март!T380+апрель!T380+май!T380+июнь!T380+июль!T380+август!T380+сентябрь!T380+октябрь!T380+ноябрь!T380+декабрь!T380</f>
        <v>0</v>
      </c>
      <c r="X380" s="36">
        <f>январь!U380+февраль!U380+март!U380+апрель!U380+май!U380+июнь!U380+июль!U380+август!U380+сентябрь!U380+октябрь!U380+ноябрь!U380+декабрь!U380</f>
        <v>0</v>
      </c>
      <c r="Y380" s="36">
        <f>январь!V380+февраль!V380+март!V380+апрель!V380+май!V380+июнь!V380+июль!V380+август!V380+сентябрь!V380+октябрь!V380+ноябрь!V380+декабрь!V380</f>
        <v>0</v>
      </c>
      <c r="Z380" s="36">
        <f>январь!W380+февраль!W380+март!W380+апрель!W380+май!W380+июнь!W380+июль!W380+август!W380+сентябрь!W380+октябрь!W380+ноябрь!W380+декабрь!W380</f>
        <v>0</v>
      </c>
      <c r="AA380" s="36">
        <f>январь!X380+февраль!X380+март!X380+апрель!X380+май!X380+июнь!X380+июль!X380+август!X380+сентябрь!X380+октябрь!X380+ноябрь!X380+декабрь!X380</f>
        <v>0</v>
      </c>
      <c r="AB380" s="29">
        <f>январь!Y380+февраль!Y380+март!Y380+апрель!Y380+май!Y380+июнь!Y380+июль!Y380+август!Y380+сентябрь!Y380+октябрь!Y380+ноябрь!Y380+декабрь!Y380</f>
        <v>0</v>
      </c>
      <c r="AC380" s="36">
        <f>январь!Z380+февраль!Z380+март!Z380+апрель!Z380+май!Z380+июнь!Z380+июль!Z380+август!Z380+сентябрь!Z380+октябрь!Z380+ноябрь!Z380+декабрь!Z380</f>
        <v>0</v>
      </c>
      <c r="AD380" s="66" t="str">
        <f>CONCATENATE(январь!AA380,$BZ$1,февраль!AA380,$BZ$1,март!AA380,$BZ$1,апрель!AA380,$BZ$1,май!AA380,$BZ$1,июнь!AA380,$BZ$1,июль!AA380,$BZ$1,август!AA380,$BZ$1,сентябрь!AA380,$BZ$1,октябрь!AA380,$BZ$1,ноябрь!AA380,$BZ$1,декабрь!AA380)</f>
        <v xml:space="preserve">           </v>
      </c>
      <c r="AE380" s="36">
        <f>январь!AB380+февраль!AB380+март!AB380+апрель!AB380+май!AB380+июнь!AB380+июль!AB380+август!AB380+сентябрь!AB380+октябрь!AB380+ноябрь!AB380+декабрь!AB380</f>
        <v>0</v>
      </c>
      <c r="AF380" s="36">
        <f>январь!AC380+февраль!AC380+март!AC380+апрель!AC380+май!AC380+июнь!AC380+июль!AC380+август!AC380+сентябрь!AC380+октябрь!AC380+ноябрь!AC380+декабрь!AC380</f>
        <v>0</v>
      </c>
      <c r="AG380" s="36">
        <f>январь!AD380+февраль!AD380+март!AD380+апрель!AD380+май!AD380+июнь!AD380+июль!AD380+август!AD380+сентябрь!AD380+октябрь!AD380+ноябрь!AD380+декабрь!AD380</f>
        <v>0</v>
      </c>
      <c r="AH380" s="36">
        <f>январь!AE380+февраль!AE380+март!AE380+апрель!AE380+май!AE380+июнь!AE380+июль!AE380+август!AE380+сентябрь!AE380+октябрь!AE380+ноябрь!AE380+декабрь!AE380</f>
        <v>0</v>
      </c>
      <c r="AI380" s="36">
        <f>январь!AF380+февраль!AF380+март!AF380+апрель!AF380+май!AF380+июнь!AF380+июль!AF380+август!AF380+сентябрь!AF380+октябрь!AF380+ноябрь!AF380+декабрь!AF380</f>
        <v>0</v>
      </c>
      <c r="AJ380" s="36">
        <f>январь!AG380+февраль!AG380+март!AG380+апрель!AG380+май!AG380+июнь!AG380+июль!AG380+август!AG380+сентябрь!AG380+октябрь!AG380+ноябрь!AG380+декабрь!AG380</f>
        <v>0</v>
      </c>
      <c r="AK380" s="29">
        <f>январь!AH380+февраль!AH380+март!AH380+апрель!AH380+май!AH380+июнь!AH380+июль!AH380+август!AH380+сентябрь!AH380+октябрь!AH380+ноябрь!AH380+декабрь!AH380</f>
        <v>0</v>
      </c>
      <c r="AL380" s="36">
        <f>январь!AI380+февраль!AI380+март!AI380+апрель!AI380+май!AI380+июнь!AI380+июль!AI380+август!AI380+сентябрь!AI380+октябрь!AI380+ноябрь!AI380+декабрь!AI380</f>
        <v>0</v>
      </c>
      <c r="AM380" s="29">
        <f>январь!AJ380+февраль!AJ380+март!AJ380+апрель!AJ380+май!AJ380+июнь!AJ380+июль!AJ380+август!AJ380+сентябрь!AJ380+октябрь!AJ380+ноябрь!AJ380+декабрь!AJ380</f>
        <v>0</v>
      </c>
      <c r="AN380" s="36">
        <f>январь!AK380+февраль!AK380+март!AK380+апрель!AK380+май!AK380+июнь!AK380+июль!AK380+август!AK380+сентябрь!AK380+октябрь!AK380+ноябрь!AK380+декабрь!AK380</f>
        <v>0</v>
      </c>
      <c r="AO380" s="36">
        <f>январь!AL380+февраль!AL380+март!AL380+апрель!AL380+май!AL380+июнь!AL380+июль!AL380+август!AL380+сентябрь!AL380+октябрь!AL380+ноябрь!AL380+декабрь!AL380</f>
        <v>0</v>
      </c>
      <c r="AP380" s="36">
        <f>январь!AM380+февраль!AM380+март!AM380+апрель!AM380+май!AM380+июнь!AM380+июль!AM380+август!AM380+сентябрь!AM380+октябрь!AM380+ноябрь!AM380+декабрь!AM380</f>
        <v>0</v>
      </c>
      <c r="AQ380" s="29">
        <f>январь!AN380+февраль!AN380+март!AN380+апрель!AN380+май!AN380+июнь!AN380+июль!AN380+август!AN380+сентябрь!AN380+октябрь!AN380+ноябрь!AN380+декабрь!AN380</f>
        <v>0</v>
      </c>
      <c r="AR380" s="36">
        <f>январь!AO380+февраль!AO380+март!AO380+апрель!AO380+май!AO380+июнь!AO380+июль!AO380+август!AO380+сентябрь!AO380+октябрь!AO380+ноябрь!AO380+декабрь!AO380</f>
        <v>0</v>
      </c>
      <c r="AS380" s="29">
        <f>январь!AP380+февраль!AP380+март!AP380+апрель!AP380+май!AP380+июнь!AP380+июль!AP380+август!AP380+сентябрь!AP380+октябрь!AP380+ноябрь!AP380+декабрь!AP380</f>
        <v>1</v>
      </c>
      <c r="AT380" s="36">
        <f>январь!AQ380+февраль!AQ380+март!AQ380+апрель!AQ380+май!AQ380+июнь!AQ380+июль!AQ380+август!AQ380+сентябрь!AQ380+октябрь!AQ380+ноябрь!AQ380+декабрь!AQ380</f>
        <v>34</v>
      </c>
      <c r="AU380" s="29">
        <f>январь!AR380+февраль!AR380+март!AR380+апрель!AR380+май!AR380+июнь!AR380+июль!AR380+август!AR380+сентябрь!AR380+октябрь!AR380+ноябрь!AR380+декабрь!AR380</f>
        <v>0</v>
      </c>
      <c r="AV380" s="36">
        <f>январь!AS380+февраль!AS380+март!AS380+апрель!AS380+май!AS380+июнь!AS380+июль!AS380+август!AS380+сентябрь!AS380+октябрь!AS380+ноябрь!AS380+декабрь!AS380</f>
        <v>0</v>
      </c>
      <c r="AW380" s="36">
        <f>январь!AT380+февраль!AT380+март!AT380+апрель!AT380+май!AT380+июнь!AT380+июль!AT380+август!AT380+сентябрь!AT380+октябрь!AT380+ноябрь!AT380+декабрь!AT380</f>
        <v>0</v>
      </c>
      <c r="AX380" s="36">
        <f>январь!AU380+февраль!AU380+март!AU380+апрель!AU380+май!AU380+июнь!AU380+июль!AU380+август!AU380+сентябрь!AU380+октябрь!AU380+ноябрь!AU380+декабрь!AU380</f>
        <v>0</v>
      </c>
      <c r="AY380" s="29">
        <f>январь!AV380+февраль!AV380+март!AV380+апрель!AV380+май!AV380+июнь!AV380+июль!AV380+август!AV380+сентябрь!AV380+октябрь!AV380+ноябрь!AV380+декабрь!AV380</f>
        <v>0</v>
      </c>
      <c r="AZ380" s="36">
        <f>январь!AW380+февраль!AW380+март!AW380+апрель!AW380+май!AW380+июнь!AW380+июль!AW380+август!AW380+сентябрь!AW380+октябрь!AW380+ноябрь!AW380+декабрь!AW380</f>
        <v>0</v>
      </c>
      <c r="BA380" s="36">
        <f>январь!AX380+февраль!AX380+март!AX380+апрель!AX380+май!AX380+июнь!AX380+июль!AX380+август!AX380+сентябрь!AX380+октябрь!AX380+ноябрь!AX380+декабрь!AX380</f>
        <v>0</v>
      </c>
      <c r="BB380" s="36">
        <f>январь!AY380+февраль!AY380+март!AY380+апрель!AY380+май!AY380+июнь!AY380+июль!AY380+август!AY380+сентябрь!AY380+октябрь!AY380+ноябрь!AY380+декабрь!AY380</f>
        <v>0</v>
      </c>
      <c r="BC380" s="29">
        <f>январь!AZ380+февраль!AZ380+март!AZ380+апрель!AZ380+май!AZ380+июнь!AZ380+июль!AZ380+август!AZ380+сентябрь!AZ380+октябрь!AZ380+ноябрь!AZ380+декабрь!AZ380</f>
        <v>0</v>
      </c>
      <c r="BD380" s="36">
        <f>январь!BA380+февраль!BA380+март!BA380+апрель!BA380+май!BA380+июнь!BA380+июль!BA380+август!BA380+сентябрь!BA380+октябрь!BA380+ноябрь!BA380+декабрь!BA380</f>
        <v>0</v>
      </c>
      <c r="BE380" s="36">
        <f>январь!BB380+февраль!BB380+март!BB380+апрель!BB380+май!BB380+июнь!BB380+июль!BB380+август!BB380+сентябрь!BB380+октябрь!BB380+ноябрь!BB380+декабрь!BB380</f>
        <v>0</v>
      </c>
      <c r="BF380" s="36">
        <f>январь!BC380+февраль!BC380+март!BC380+апрель!BC380+май!BC380+июнь!BC380+июль!BC380+август!BC380+сентябрь!BC380+октябрь!BC380+ноябрь!BC380+декабрь!BC380</f>
        <v>0</v>
      </c>
      <c r="BG380" s="36">
        <f>январь!BD380+февраль!BD380+март!BD380+апрель!BD380+май!BD380+июнь!BD380+июль!BD380+август!BD380+сентябрь!BD380+октябрь!BD380+ноябрь!BD380+декабрь!BD380</f>
        <v>0</v>
      </c>
      <c r="BH380" s="36">
        <f>январь!BE380+февраль!BE380+март!BE380+апрель!BE380+май!BE380+июнь!BE380+июль!BE380+август!BE380+сентябрь!BE380+октябрь!BE380+ноябрь!BE380+декабрь!BE380</f>
        <v>0</v>
      </c>
      <c r="BI380" s="36">
        <f>январь!BF380+февраль!BF380+март!BF380+апрель!BF380+май!BF380+июнь!BF380+июль!BF380+август!BF380+сентябрь!BF380+октябрь!BF380+ноябрь!BF380+декабрь!BF380</f>
        <v>0</v>
      </c>
      <c r="BJ380" s="36">
        <f>январь!BG380+февраль!BG380+март!BG380+апрель!BG380+май!BG380+июнь!BG380+июль!BG380+август!BG380+сентябрь!BG380+октябрь!BG380+ноябрь!BG380+декабрь!BG380</f>
        <v>0</v>
      </c>
      <c r="BK380" s="36">
        <f>январь!BH380+февраль!BH380+март!BH380+апрель!BH380+май!BH380+июнь!BH380+июль!BH380+август!BH380+сентябрь!BH380+октябрь!BH380+ноябрь!BH380+декабрь!BH380</f>
        <v>2E-3</v>
      </c>
      <c r="BL380" s="36">
        <f>январь!BI380+февраль!BI380+март!BI380+апрель!BI380+май!BI380+июнь!BI380+июль!BI380+август!BI380+сентябрь!BI380+октябрь!BI380+ноябрь!BI380+декабрь!BI380</f>
        <v>1.464</v>
      </c>
      <c r="BM380" s="29">
        <f>январь!BJ380+февраль!BJ380+март!BJ380+апрель!BJ380+май!BJ380+июнь!BJ380+июль!BJ380+август!BJ380+сентябрь!BJ380+октябрь!BJ380+ноябрь!BJ380+декабрь!BJ380</f>
        <v>0</v>
      </c>
      <c r="BN380" s="36">
        <f>январь!BK380+февраль!BK380+март!BK380+апрель!BK380+май!BK380+июнь!BK380+июль!BK380+август!BK380+сентябрь!BK380+октябрь!BK380+ноябрь!BK380+декабрь!BK380</f>
        <v>0</v>
      </c>
      <c r="BO380" s="29">
        <f>январь!BL380+февраль!BL380+март!BL380+апрель!BL380+май!BL380+июнь!BL380+июль!BL380+август!BL380+сентябрь!BL380+октябрь!BL380+ноябрь!BL380+декабрь!BL380</f>
        <v>5</v>
      </c>
      <c r="BP380" s="36">
        <f>январь!BM380+февраль!BM380+март!BM380+апрель!BM380+май!BM380+июнь!BM380+июль!BM380+август!BM380+сентябрь!BM380+октябрь!BM380+ноябрь!BM380+декабрь!BM380</f>
        <v>4.08</v>
      </c>
      <c r="BQ380" s="36">
        <f>январь!BN380+февраль!BN380+март!BN380+апрель!BN380+май!BN380+июнь!BN380+июль!BN380+август!BN380+сентябрь!BN380+октябрь!BN380+ноябрь!BN380+декабрь!BN380</f>
        <v>0</v>
      </c>
      <c r="BR380" s="36">
        <f>январь!BO380+февраль!BO380+март!BO380+апрель!BO380+май!BO380+июнь!BO380+июль!BO380+август!BO380+сентябрь!BO380+октябрь!BO380+ноябрь!BO380+декабрь!BO380</f>
        <v>0</v>
      </c>
      <c r="BS380" s="29">
        <f>январь!BP380+февраль!BP380+март!BP380+апрель!BP380+май!BP380+июнь!BP380+июль!BP380+август!BP380+сентябрь!BP380+октябрь!BP380+ноябрь!BP380+декабрь!BP380</f>
        <v>0</v>
      </c>
      <c r="BT380" s="36">
        <f>январь!BQ380+февраль!BQ380+март!BQ380+апрель!BQ380+май!BQ380+июнь!BQ380+июль!BQ380+август!BQ380+сентябрь!BQ380+октябрь!BQ380+ноябрь!BQ380+декабрь!BQ380</f>
        <v>0</v>
      </c>
      <c r="BU380" s="29">
        <f>январь!BR380+февраль!BR380+март!BR380+апрель!BR380+май!BR380+июнь!BR380+июль!BR380+август!BR380+сентябрь!BR380+октябрь!BR380+ноябрь!BR380+декабрь!BR380</f>
        <v>0</v>
      </c>
      <c r="BV380" s="36">
        <f>январь!BS380+февраль!BS380+март!BS380+апрель!BS380+май!BS380+июнь!BS380+июль!BS380+август!BS380+сентябрь!BS380+октябрь!BS380+ноябрь!BS380+декабрь!BS380</f>
        <v>0</v>
      </c>
      <c r="BW380" s="36">
        <f>январь!BT380+февраль!BT380+март!BT380+апрель!BT380+май!BT380+июнь!BT380+июль!BT380+август!BT380+сентябрь!BT380+октябрь!BT380+ноябрь!BT380+декабрь!BT380</f>
        <v>0</v>
      </c>
      <c r="BX380" s="36">
        <f>январь!BU380+февраль!BU380+март!BU380+апрель!BU380+май!BU380+июнь!BU380+июль!BU380+август!BU380+сентябрь!BU380+октябрь!BU380+ноябрь!BU380+декабрь!BU380</f>
        <v>0</v>
      </c>
      <c r="BY380" s="36">
        <f>январь!BV380+февраль!BV380+март!BV380+апрель!BV380+май!BV380+июнь!BV380+июль!BV380+август!BV380+сентябрь!BV380+октябрь!BV380+ноябрь!BV380+декабрь!BV380</f>
        <v>39.298000000000002</v>
      </c>
      <c r="BZ380" s="77">
        <v>0</v>
      </c>
    </row>
    <row r="381" spans="1:78" x14ac:dyDescent="0.25">
      <c r="A381" s="16">
        <v>379</v>
      </c>
      <c r="B381" s="16">
        <v>3</v>
      </c>
      <c r="C381" s="37" t="s">
        <v>825</v>
      </c>
      <c r="D381" s="51">
        <v>129.48129754589374</v>
      </c>
      <c r="E381" s="25">
        <v>301.19623000000001</v>
      </c>
      <c r="F381" s="26">
        <f t="shared" si="15"/>
        <v>21.931527545893744</v>
      </c>
      <c r="G381" s="26">
        <f t="shared" si="16"/>
        <v>-279.26470245410633</v>
      </c>
      <c r="H381" s="26">
        <f t="shared" si="17"/>
        <v>408.74600000000004</v>
      </c>
      <c r="I381" s="36">
        <f>январь!F381+февраль!F381+март!F381+апрель!F381+май!F381+июнь!F381+июль!F381+август!F381+сентябрь!F381+октябрь!F381+ноябрь!F381+декабрь!F381</f>
        <v>0</v>
      </c>
      <c r="J381" s="36">
        <f>январь!G381+февраль!G381+март!G381+апрель!G381+май!G381+июнь!G381+июль!G381+август!G381+сентябрь!G381+октябрь!G381+ноябрь!G381+декабрь!G381</f>
        <v>0</v>
      </c>
      <c r="K381" s="36">
        <f>январь!H381+февраль!H381+март!H381+апрель!H381+май!H381+июнь!H381+июль!H381+август!H381+сентябрь!H381+октябрь!H381+ноябрь!H381+декабрь!H381</f>
        <v>0</v>
      </c>
      <c r="L381" s="27">
        <f>январь!I381+февраль!I381+март!I381+апрель!I381+май!I381+июнь!I381+июль!I381+август!I381+сентябрь!I381+октябрь!I381+ноябрь!I381+декабрь!I381</f>
        <v>0.50800000000000001</v>
      </c>
      <c r="M381" s="36">
        <f>январь!J381+февраль!J381+март!J381+апрель!J381+май!J381+июнь!J381+июль!J381+август!J381+сентябрь!J381+октябрь!J381+ноябрь!J381+декабрь!J381</f>
        <v>293.80200000000002</v>
      </c>
      <c r="N381" s="36">
        <f>январь!K381+февраль!K381+март!K381+апрель!K381+май!K381+июнь!K381+июль!K381+август!K381+сентябрь!K381+октябрь!K381+ноябрь!K381+декабрь!K381</f>
        <v>0.17</v>
      </c>
      <c r="O381" s="36">
        <f>январь!L381+февраль!L381+март!L381+апрель!L381+май!L381+июнь!L381+июль!L381+август!L381+сентябрь!L381+октябрь!L381+ноябрь!L381+декабрь!L381</f>
        <v>39.081000000000003</v>
      </c>
      <c r="P381" s="36">
        <f>январь!M381+февраль!M381+март!M381+апрель!M381+май!M381+июнь!M381+июль!M381+август!M381+сентябрь!M381+октябрь!M381+ноябрь!M381+декабрь!M381</f>
        <v>0.22</v>
      </c>
      <c r="Q381" s="36">
        <f>январь!N381+февраль!N381+март!N381+апрель!N381+май!N381+июнь!N381+июль!N381+август!N381+сентябрь!N381+октябрь!N381+ноябрь!N381+декабрь!N381</f>
        <v>75.863</v>
      </c>
      <c r="R381" s="29">
        <f>январь!O381+февраль!O381+март!O381+апрель!O381+май!O381+июнь!O381+июль!O381+август!O381+сентябрь!O381+октябрь!O381+ноябрь!O381+декабрь!O381</f>
        <v>0</v>
      </c>
      <c r="S381" s="36">
        <f>январь!P381+февраль!P381+март!P381+апрель!P381+май!P381+июнь!P381+июль!P381+август!P381+сентябрь!P381+октябрь!P381+ноябрь!P381+декабрь!P381</f>
        <v>0</v>
      </c>
      <c r="T381" s="29">
        <f>январь!Q381+февраль!Q381+март!Q381+апрель!Q381+май!Q381+июнь!Q381+июль!Q381+август!Q381+сентябрь!Q381+октябрь!Q381+ноябрь!Q381+декабрь!Q381</f>
        <v>0</v>
      </c>
      <c r="U381" s="36">
        <f>январь!R381+февраль!R381+март!R381+апрель!R381+май!R381+июнь!R381+июль!R381+август!R381+сентябрь!R381+октябрь!R381+ноябрь!R381+декабрь!R381</f>
        <v>0</v>
      </c>
      <c r="V381" s="36">
        <f>январь!S381+февраль!S381+март!S381+апрель!S381+май!S381+июнь!S381+июль!S381+август!S381+сентябрь!S381+октябрь!S381+ноябрь!S381+декабрь!S381</f>
        <v>0</v>
      </c>
      <c r="W381" s="36">
        <f>январь!T381+февраль!T381+март!T381+апрель!T381+май!T381+июнь!T381+июль!T381+август!T381+сентябрь!T381+октябрь!T381+ноябрь!T381+декабрь!T381</f>
        <v>0</v>
      </c>
      <c r="X381" s="36">
        <f>январь!U381+февраль!U381+март!U381+апрель!U381+май!U381+июнь!U381+июль!U381+август!U381+сентябрь!U381+октябрь!U381+ноябрь!U381+декабрь!U381</f>
        <v>0</v>
      </c>
      <c r="Y381" s="36">
        <f>январь!V381+февраль!V381+март!V381+апрель!V381+май!V381+июнь!V381+июль!V381+август!V381+сентябрь!V381+октябрь!V381+ноябрь!V381+декабрь!V381</f>
        <v>0</v>
      </c>
      <c r="Z381" s="36">
        <f>январь!W381+февраль!W381+март!W381+апрель!W381+май!W381+июнь!W381+июль!W381+август!W381+сентябрь!W381+октябрь!W381+ноябрь!W381+декабрь!W381</f>
        <v>0</v>
      </c>
      <c r="AA381" s="36">
        <f>январь!X381+февраль!X381+март!X381+апрель!X381+май!X381+июнь!X381+июль!X381+август!X381+сентябрь!X381+октябрь!X381+ноябрь!X381+декабрь!X381</f>
        <v>0</v>
      </c>
      <c r="AB381" s="29">
        <f>январь!Y381+февраль!Y381+март!Y381+апрель!Y381+май!Y381+июнь!Y381+июль!Y381+август!Y381+сентябрь!Y381+октябрь!Y381+ноябрь!Y381+декабрь!Y381</f>
        <v>0</v>
      </c>
      <c r="AC381" s="36">
        <f>январь!Z381+февраль!Z381+март!Z381+апрель!Z381+май!Z381+июнь!Z381+июль!Z381+август!Z381+сентябрь!Z381+октябрь!Z381+ноябрь!Z381+декабрь!Z381</f>
        <v>0</v>
      </c>
      <c r="AD381" s="66" t="str">
        <f>CONCATENATE(январь!AA381,$BZ$1,февраль!AA381,$BZ$1,март!AA381,$BZ$1,апрель!AA381,$BZ$1,май!AA381,$BZ$1,июнь!AA381,$BZ$1,июль!AA381,$BZ$1,август!AA381,$BZ$1,сентябрь!AA381,$BZ$1,октябрь!AA381,$BZ$1,ноябрь!AA381,$BZ$1,декабрь!AA381)</f>
        <v xml:space="preserve">           </v>
      </c>
      <c r="AE381" s="36">
        <f>январь!AB381+февраль!AB381+март!AB381+апрель!AB381+май!AB381+июнь!AB381+июль!AB381+август!AB381+сентябрь!AB381+октябрь!AB381+ноябрь!AB381+декабрь!AB381</f>
        <v>0</v>
      </c>
      <c r="AF381" s="36">
        <f>январь!AC381+февраль!AC381+март!AC381+апрель!AC381+май!AC381+июнь!AC381+июль!AC381+август!AC381+сентябрь!AC381+октябрь!AC381+ноябрь!AC381+декабрь!AC381</f>
        <v>0</v>
      </c>
      <c r="AG381" s="36">
        <f>январь!AD381+февраль!AD381+март!AD381+апрель!AD381+май!AD381+июнь!AD381+июль!AD381+август!AD381+сентябрь!AD381+октябрь!AD381+ноябрь!AD381+декабрь!AD381</f>
        <v>0</v>
      </c>
      <c r="AH381" s="36">
        <f>январь!AE381+февраль!AE381+март!AE381+апрель!AE381+май!AE381+июнь!AE381+июль!AE381+август!AE381+сентябрь!AE381+октябрь!AE381+ноябрь!AE381+декабрь!AE381</f>
        <v>0</v>
      </c>
      <c r="AI381" s="36">
        <f>январь!AF381+февраль!AF381+март!AF381+апрель!AF381+май!AF381+июнь!AF381+июль!AF381+август!AF381+сентябрь!AF381+октябрь!AF381+ноябрь!AF381+декабрь!AF381</f>
        <v>0</v>
      </c>
      <c r="AJ381" s="36">
        <f>январь!AG381+февраль!AG381+март!AG381+апрель!AG381+май!AG381+июнь!AG381+июль!AG381+август!AG381+сентябрь!AG381+октябрь!AG381+ноябрь!AG381+декабрь!AG381</f>
        <v>0</v>
      </c>
      <c r="AK381" s="29">
        <f>январь!AH381+февраль!AH381+март!AH381+апрель!AH381+май!AH381+июнь!AH381+июль!AH381+август!AH381+сентябрь!AH381+октябрь!AH381+ноябрь!AH381+декабрь!AH381</f>
        <v>0</v>
      </c>
      <c r="AL381" s="36">
        <f>январь!AI381+февраль!AI381+март!AI381+апрель!AI381+май!AI381+июнь!AI381+июль!AI381+август!AI381+сентябрь!AI381+октябрь!AI381+ноябрь!AI381+декабрь!AI381</f>
        <v>0</v>
      </c>
      <c r="AM381" s="29">
        <f>январь!AJ381+февраль!AJ381+март!AJ381+апрель!AJ381+май!AJ381+июнь!AJ381+июль!AJ381+август!AJ381+сентябрь!AJ381+октябрь!AJ381+ноябрь!AJ381+декабрь!AJ381</f>
        <v>0</v>
      </c>
      <c r="AN381" s="36">
        <f>январь!AK381+февраль!AK381+март!AK381+апрель!AK381+май!AK381+июнь!AK381+июль!AK381+август!AK381+сентябрь!AK381+октябрь!AK381+ноябрь!AK381+декабрь!AK381</f>
        <v>0</v>
      </c>
      <c r="AO381" s="36">
        <f>январь!AL381+февраль!AL381+март!AL381+апрель!AL381+май!AL381+июнь!AL381+июль!AL381+август!AL381+сентябрь!AL381+октябрь!AL381+ноябрь!AL381+декабрь!AL381</f>
        <v>0</v>
      </c>
      <c r="AP381" s="36">
        <f>январь!AM381+февраль!AM381+март!AM381+апрель!AM381+май!AM381+июнь!AM381+июль!AM381+август!AM381+сентябрь!AM381+октябрь!AM381+ноябрь!AM381+декабрь!AM381</f>
        <v>0</v>
      </c>
      <c r="AQ381" s="29">
        <f>январь!AN381+февраль!AN381+март!AN381+апрель!AN381+май!AN381+июнь!AN381+июль!AN381+август!AN381+сентябрь!AN381+октябрь!AN381+ноябрь!AN381+декабрь!AN381</f>
        <v>0</v>
      </c>
      <c r="AR381" s="36">
        <f>январь!AO381+февраль!AO381+март!AO381+апрель!AO381+май!AO381+июнь!AO381+июль!AO381+август!AO381+сентябрь!AO381+октябрь!AO381+ноябрь!AO381+декабрь!AO381</f>
        <v>0</v>
      </c>
      <c r="AS381" s="29">
        <f>январь!AP381+февраль!AP381+март!AP381+апрель!AP381+май!AP381+июнь!AP381+июль!AP381+август!AP381+сентябрь!AP381+октябрь!AP381+ноябрь!AP381+декабрь!AP381</f>
        <v>0</v>
      </c>
      <c r="AT381" s="36">
        <f>январь!AQ381+февраль!AQ381+март!AQ381+апрель!AQ381+май!AQ381+июнь!AQ381+июль!AQ381+август!AQ381+сентябрь!AQ381+октябрь!AQ381+ноябрь!AQ381+декабрь!AQ381</f>
        <v>0</v>
      </c>
      <c r="AU381" s="29">
        <f>январь!AR381+февраль!AR381+март!AR381+апрель!AR381+май!AR381+июнь!AR381+июль!AR381+август!AR381+сентябрь!AR381+октябрь!AR381+ноябрь!AR381+декабрь!AR381</f>
        <v>0</v>
      </c>
      <c r="AV381" s="36">
        <f>январь!AS381+февраль!AS381+март!AS381+апрель!AS381+май!AS381+июнь!AS381+июль!AS381+август!AS381+сентябрь!AS381+октябрь!AS381+ноябрь!AS381+декабрь!AS381</f>
        <v>0</v>
      </c>
      <c r="AW381" s="36">
        <f>январь!AT381+февраль!AT381+март!AT381+апрель!AT381+май!AT381+июнь!AT381+июль!AT381+август!AT381+сентябрь!AT381+октябрь!AT381+ноябрь!AT381+декабрь!AT381</f>
        <v>0</v>
      </c>
      <c r="AX381" s="36">
        <f>январь!AU381+февраль!AU381+март!AU381+апрель!AU381+май!AU381+июнь!AU381+июль!AU381+август!AU381+сентябрь!AU381+октябрь!AU381+ноябрь!AU381+декабрь!AU381</f>
        <v>0</v>
      </c>
      <c r="AY381" s="29">
        <f>январь!AV381+февраль!AV381+март!AV381+апрель!AV381+май!AV381+июнь!AV381+июль!AV381+август!AV381+сентябрь!AV381+октябрь!AV381+ноябрь!AV381+декабрь!AV381</f>
        <v>0</v>
      </c>
      <c r="AZ381" s="36">
        <f>январь!AW381+февраль!AW381+март!AW381+апрель!AW381+май!AW381+июнь!AW381+июль!AW381+август!AW381+сентябрь!AW381+октябрь!AW381+ноябрь!AW381+декабрь!AW381</f>
        <v>0</v>
      </c>
      <c r="BA381" s="36">
        <f>январь!AX381+февраль!AX381+март!AX381+апрель!AX381+май!AX381+июнь!AX381+июль!AX381+август!AX381+сентябрь!AX381+октябрь!AX381+ноябрь!AX381+декабрь!AX381</f>
        <v>0</v>
      </c>
      <c r="BB381" s="36">
        <f>январь!AY381+февраль!AY381+март!AY381+апрель!AY381+май!AY381+июнь!AY381+июль!AY381+август!AY381+сентябрь!AY381+октябрь!AY381+ноябрь!AY381+декабрь!AY381</f>
        <v>0</v>
      </c>
      <c r="BC381" s="29">
        <f>январь!AZ381+февраль!AZ381+март!AZ381+апрель!AZ381+май!AZ381+июнь!AZ381+июль!AZ381+август!AZ381+сентябрь!AZ381+октябрь!AZ381+ноябрь!AZ381+декабрь!AZ381</f>
        <v>0</v>
      </c>
      <c r="BD381" s="36">
        <f>январь!BA381+февраль!BA381+март!BA381+апрель!BA381+май!BA381+июнь!BA381+июль!BA381+август!BA381+сентябрь!BA381+октябрь!BA381+ноябрь!BA381+декабрь!BA381</f>
        <v>0</v>
      </c>
      <c r="BE381" s="36">
        <f>январь!BB381+февраль!BB381+март!BB381+апрель!BB381+май!BB381+июнь!BB381+июль!BB381+август!BB381+сентябрь!BB381+октябрь!BB381+ноябрь!BB381+декабрь!BB381</f>
        <v>0</v>
      </c>
      <c r="BF381" s="36">
        <f>январь!BC381+февраль!BC381+март!BC381+апрель!BC381+май!BC381+июнь!BC381+июль!BC381+август!BC381+сентябрь!BC381+октябрь!BC381+ноябрь!BC381+декабрь!BC381</f>
        <v>0</v>
      </c>
      <c r="BG381" s="36">
        <f>январь!BD381+февраль!BD381+март!BD381+апрель!BD381+май!BD381+июнь!BD381+июль!BD381+август!BD381+сентябрь!BD381+октябрь!BD381+ноябрь!BD381+декабрь!BD381</f>
        <v>0</v>
      </c>
      <c r="BH381" s="36">
        <f>январь!BE381+февраль!BE381+март!BE381+апрель!BE381+май!BE381+июнь!BE381+июль!BE381+август!BE381+сентябрь!BE381+октябрь!BE381+ноябрь!BE381+декабрь!BE381</f>
        <v>0</v>
      </c>
      <c r="BI381" s="36">
        <f>январь!BF381+февраль!BF381+март!BF381+апрель!BF381+май!BF381+июнь!BF381+июль!BF381+август!BF381+сентябрь!BF381+октябрь!BF381+ноябрь!BF381+декабрь!BF381</f>
        <v>0</v>
      </c>
      <c r="BJ381" s="36">
        <f>январь!BG381+февраль!BG381+март!BG381+апрель!BG381+май!BG381+июнь!BG381+июль!BG381+август!BG381+сентябрь!BG381+октябрь!BG381+ноябрь!BG381+декабрь!BG381</f>
        <v>0</v>
      </c>
      <c r="BK381" s="36">
        <f>январь!BH381+февраль!BH381+март!BH381+апрель!BH381+май!BH381+июнь!BH381+июль!BH381+август!BH381+сентябрь!BH381+октябрь!BH381+ноябрь!BH381+декабрь!BH381</f>
        <v>0</v>
      </c>
      <c r="BL381" s="36">
        <f>январь!BI381+февраль!BI381+март!BI381+апрель!BI381+май!BI381+июнь!BI381+июль!BI381+август!BI381+сентябрь!BI381+октябрь!BI381+ноябрь!BI381+декабрь!BI381</f>
        <v>0</v>
      </c>
      <c r="BM381" s="29">
        <f>январь!BJ381+февраль!BJ381+март!BJ381+апрель!BJ381+май!BJ381+июнь!BJ381+июль!BJ381+август!BJ381+сентябрь!BJ381+октябрь!BJ381+ноябрь!BJ381+декабрь!BJ381</f>
        <v>0</v>
      </c>
      <c r="BN381" s="36">
        <f>январь!BK381+февраль!BK381+март!BK381+апрель!BK381+май!BK381+июнь!BK381+июль!BK381+август!BK381+сентябрь!BK381+октябрь!BK381+ноябрь!BK381+декабрь!BK381</f>
        <v>0</v>
      </c>
      <c r="BO381" s="29">
        <f>январь!BL381+февраль!BL381+март!BL381+апрель!BL381+май!BL381+июнь!BL381+июль!BL381+август!BL381+сентябрь!BL381+октябрь!BL381+ноябрь!BL381+декабрь!BL381</f>
        <v>0</v>
      </c>
      <c r="BP381" s="36">
        <f>январь!BM381+февраль!BM381+март!BM381+апрель!BM381+май!BM381+июнь!BM381+июль!BM381+август!BM381+сентябрь!BM381+октябрь!BM381+ноябрь!BM381+декабрь!BM381</f>
        <v>0</v>
      </c>
      <c r="BQ381" s="36">
        <f>январь!BN381+февраль!BN381+март!BN381+апрель!BN381+май!BN381+июнь!BN381+июль!BN381+август!BN381+сентябрь!BN381+октябрь!BN381+ноябрь!BN381+декабрь!BN381</f>
        <v>0</v>
      </c>
      <c r="BR381" s="36">
        <f>январь!BO381+февраль!BO381+март!BO381+апрель!BO381+май!BO381+июнь!BO381+июль!BO381+август!BO381+сентябрь!BO381+октябрь!BO381+ноябрь!BO381+декабрь!BO381</f>
        <v>0</v>
      </c>
      <c r="BS381" s="29">
        <f>январь!BP381+февраль!BP381+март!BP381+апрель!BP381+май!BP381+июнь!BP381+июль!BP381+август!BP381+сентябрь!BP381+октябрь!BP381+ноябрь!BP381+декабрь!BP381</f>
        <v>0</v>
      </c>
      <c r="BT381" s="36">
        <f>январь!BQ381+февраль!BQ381+март!BQ381+апрель!BQ381+май!BQ381+июнь!BQ381+июль!BQ381+август!BQ381+сентябрь!BQ381+октябрь!BQ381+ноябрь!BQ381+декабрь!BQ381</f>
        <v>0</v>
      </c>
      <c r="BU381" s="29">
        <f>январь!BR381+февраль!BR381+март!BR381+апрель!BR381+май!BR381+июнь!BR381+июль!BR381+август!BR381+сентябрь!BR381+октябрь!BR381+ноябрь!BR381+декабрь!BR381</f>
        <v>0</v>
      </c>
      <c r="BV381" s="36">
        <f>январь!BS381+февраль!BS381+март!BS381+апрель!BS381+май!BS381+июнь!BS381+июль!BS381+август!BS381+сентябрь!BS381+октябрь!BS381+ноябрь!BS381+декабрь!BS381</f>
        <v>0</v>
      </c>
      <c r="BW381" s="36">
        <f>январь!BT381+февраль!BT381+март!BT381+апрель!BT381+май!BT381+июнь!BT381+июль!BT381+август!BT381+сентябрь!BT381+октябрь!BT381+ноябрь!BT381+декабрь!BT381</f>
        <v>0</v>
      </c>
      <c r="BX381" s="36">
        <f>январь!BU381+февраль!BU381+март!BU381+апрель!BU381+май!BU381+июнь!BU381+июль!BU381+август!BU381+сентябрь!BU381+октябрь!BU381+ноябрь!BU381+декабрь!BU381</f>
        <v>0</v>
      </c>
      <c r="BY381" s="36">
        <f>январь!BV381+февраль!BV381+март!BV381+апрель!BV381+май!BV381+июнь!BV381+июль!BV381+август!BV381+сентябрь!BV381+октябрь!BV381+ноябрь!BV381+декабрь!BV381</f>
        <v>0</v>
      </c>
      <c r="BZ381" s="77">
        <v>1</v>
      </c>
    </row>
    <row r="382" spans="1:78" x14ac:dyDescent="0.25">
      <c r="A382" s="16">
        <v>380</v>
      </c>
      <c r="B382" s="16">
        <v>3</v>
      </c>
      <c r="C382" s="37" t="s">
        <v>826</v>
      </c>
      <c r="D382" s="51">
        <v>99.28653922705314</v>
      </c>
      <c r="E382" s="25">
        <v>-258.97348000000005</v>
      </c>
      <c r="F382" s="26">
        <f t="shared" si="15"/>
        <v>-165.04594077294692</v>
      </c>
      <c r="G382" s="26">
        <f t="shared" si="16"/>
        <v>93.927539227053146</v>
      </c>
      <c r="H382" s="26">
        <f t="shared" si="17"/>
        <v>5.359</v>
      </c>
      <c r="I382" s="36">
        <f>январь!F382+февраль!F382+март!F382+апрель!F382+май!F382+июнь!F382+июль!F382+август!F382+сентябрь!F382+октябрь!F382+ноябрь!F382+декабрь!F382</f>
        <v>0</v>
      </c>
      <c r="J382" s="36">
        <f>январь!G382+февраль!G382+март!G382+апрель!G382+май!G382+июнь!G382+июль!G382+август!G382+сентябрь!G382+октябрь!G382+ноябрь!G382+декабрь!G382</f>
        <v>0</v>
      </c>
      <c r="K382" s="36">
        <f>январь!H382+февраль!H382+март!H382+апрель!H382+май!H382+июнь!H382+июль!H382+август!H382+сентябрь!H382+октябрь!H382+ноябрь!H382+декабрь!H382</f>
        <v>0</v>
      </c>
      <c r="L382" s="27">
        <f>январь!I382+февраль!I382+март!I382+апрель!I382+май!I382+июнь!I382+июль!I382+август!I382+сентябрь!I382+октябрь!I382+ноябрь!I382+декабрь!I382</f>
        <v>0</v>
      </c>
      <c r="M382" s="36">
        <f>январь!J382+февраль!J382+март!J382+апрель!J382+май!J382+июнь!J382+июль!J382+август!J382+сентябрь!J382+октябрь!J382+ноябрь!J382+декабрь!J382</f>
        <v>0</v>
      </c>
      <c r="N382" s="36">
        <f>январь!K382+февраль!K382+март!K382+апрель!K382+май!K382+июнь!K382+июль!K382+август!K382+сентябрь!K382+октябрь!K382+ноябрь!K382+декабрь!K382</f>
        <v>0</v>
      </c>
      <c r="O382" s="36">
        <f>январь!L382+февраль!L382+март!L382+апрель!L382+май!L382+июнь!L382+июль!L382+август!L382+сентябрь!L382+октябрь!L382+ноябрь!L382+декабрь!L382</f>
        <v>0</v>
      </c>
      <c r="P382" s="36">
        <f>январь!M382+февраль!M382+март!M382+апрель!M382+май!M382+июнь!M382+июль!M382+август!M382+сентябрь!M382+октябрь!M382+ноябрь!M382+декабрь!M382</f>
        <v>0</v>
      </c>
      <c r="Q382" s="36">
        <f>январь!N382+февраль!N382+март!N382+апрель!N382+май!N382+июнь!N382+июль!N382+август!N382+сентябрь!N382+октябрь!N382+ноябрь!N382+декабрь!N382</f>
        <v>0</v>
      </c>
      <c r="R382" s="29">
        <f>январь!O382+февраль!O382+март!O382+апрель!O382+май!O382+июнь!O382+июль!O382+август!O382+сентябрь!O382+октябрь!O382+ноябрь!O382+декабрь!O382</f>
        <v>0</v>
      </c>
      <c r="S382" s="36">
        <f>январь!P382+февраль!P382+март!P382+апрель!P382+май!P382+июнь!P382+июль!P382+август!P382+сентябрь!P382+октябрь!P382+ноябрь!P382+декабрь!P382</f>
        <v>0</v>
      </c>
      <c r="T382" s="29">
        <f>январь!Q382+февраль!Q382+март!Q382+апрель!Q382+май!Q382+июнь!Q382+июль!Q382+август!Q382+сентябрь!Q382+октябрь!Q382+ноябрь!Q382+декабрь!Q382</f>
        <v>0</v>
      </c>
      <c r="U382" s="36">
        <f>январь!R382+февраль!R382+март!R382+апрель!R382+май!R382+июнь!R382+июль!R382+август!R382+сентябрь!R382+октябрь!R382+ноябрь!R382+декабрь!R382</f>
        <v>0</v>
      </c>
      <c r="V382" s="36">
        <f>январь!S382+февраль!S382+март!S382+апрель!S382+май!S382+июнь!S382+июль!S382+август!S382+сентябрь!S382+октябрь!S382+ноябрь!S382+декабрь!S382</f>
        <v>0</v>
      </c>
      <c r="W382" s="36">
        <f>январь!T382+февраль!T382+март!T382+апрель!T382+май!T382+июнь!T382+июль!T382+август!T382+сентябрь!T382+октябрь!T382+ноябрь!T382+декабрь!T382</f>
        <v>0</v>
      </c>
      <c r="X382" s="36">
        <f>январь!U382+февраль!U382+март!U382+апрель!U382+май!U382+июнь!U382+июль!U382+август!U382+сентябрь!U382+октябрь!U382+ноябрь!U382+декабрь!U382</f>
        <v>0</v>
      </c>
      <c r="Y382" s="36">
        <f>январь!V382+февраль!V382+март!V382+апрель!V382+май!V382+июнь!V382+июль!V382+август!V382+сентябрь!V382+октябрь!V382+ноябрь!V382+декабрь!V382</f>
        <v>0</v>
      </c>
      <c r="Z382" s="36">
        <f>январь!W382+февраль!W382+март!W382+апрель!W382+май!W382+июнь!W382+июль!W382+август!W382+сентябрь!W382+октябрь!W382+ноябрь!W382+декабрь!W382</f>
        <v>0</v>
      </c>
      <c r="AA382" s="36">
        <f>январь!X382+февраль!X382+март!X382+апрель!X382+май!X382+июнь!X382+июль!X382+август!X382+сентябрь!X382+октябрь!X382+ноябрь!X382+декабрь!X382</f>
        <v>0</v>
      </c>
      <c r="AB382" s="29">
        <f>январь!Y382+февраль!Y382+март!Y382+апрель!Y382+май!Y382+июнь!Y382+июль!Y382+август!Y382+сентябрь!Y382+октябрь!Y382+ноябрь!Y382+декабрь!Y382</f>
        <v>0</v>
      </c>
      <c r="AC382" s="36">
        <f>январь!Z382+февраль!Z382+март!Z382+апрель!Z382+май!Z382+июнь!Z382+июль!Z382+август!Z382+сентябрь!Z382+октябрь!Z382+ноябрь!Z382+декабрь!Z382</f>
        <v>0</v>
      </c>
      <c r="AD382" s="66" t="str">
        <f>CONCATENATE(январь!AA382,$BZ$1,февраль!AA382,$BZ$1,март!AA382,$BZ$1,апрель!AA382,$BZ$1,май!AA382,$BZ$1,июнь!AA382,$BZ$1,июль!AA382,$BZ$1,август!AA382,$BZ$1,сентябрь!AA382,$BZ$1,октябрь!AA382,$BZ$1,ноябрь!AA382,$BZ$1,декабрь!AA382)</f>
        <v xml:space="preserve">           </v>
      </c>
      <c r="AE382" s="36">
        <f>январь!AB382+февраль!AB382+март!AB382+апрель!AB382+май!AB382+июнь!AB382+июль!AB382+август!AB382+сентябрь!AB382+октябрь!AB382+ноябрь!AB382+декабрь!AB382</f>
        <v>0</v>
      </c>
      <c r="AF382" s="36">
        <f>январь!AC382+февраль!AC382+март!AC382+апрель!AC382+май!AC382+июнь!AC382+июль!AC382+август!AC382+сентябрь!AC382+октябрь!AC382+ноябрь!AC382+декабрь!AC382</f>
        <v>0</v>
      </c>
      <c r="AG382" s="36">
        <f>январь!AD382+февраль!AD382+март!AD382+апрель!AD382+май!AD382+июнь!AD382+июль!AD382+август!AD382+сентябрь!AD382+октябрь!AD382+ноябрь!AD382+декабрь!AD382</f>
        <v>0</v>
      </c>
      <c r="AH382" s="36">
        <f>январь!AE382+февраль!AE382+март!AE382+апрель!AE382+май!AE382+июнь!AE382+июль!AE382+август!AE382+сентябрь!AE382+октябрь!AE382+ноябрь!AE382+декабрь!AE382</f>
        <v>0</v>
      </c>
      <c r="AI382" s="36">
        <f>январь!AF382+февраль!AF382+март!AF382+апрель!AF382+май!AF382+июнь!AF382+июль!AF382+август!AF382+сентябрь!AF382+октябрь!AF382+ноябрь!AF382+декабрь!AF382</f>
        <v>0</v>
      </c>
      <c r="AJ382" s="36">
        <f>январь!AG382+февраль!AG382+март!AG382+апрель!AG382+май!AG382+июнь!AG382+июль!AG382+август!AG382+сентябрь!AG382+октябрь!AG382+ноябрь!AG382+декабрь!AG382</f>
        <v>0</v>
      </c>
      <c r="AK382" s="29">
        <f>январь!AH382+февраль!AH382+март!AH382+апрель!AH382+май!AH382+июнь!AH382+июль!AH382+август!AH382+сентябрь!AH382+октябрь!AH382+ноябрь!AH382+декабрь!AH382</f>
        <v>2</v>
      </c>
      <c r="AL382" s="36">
        <f>январь!AI382+февраль!AI382+март!AI382+апрель!AI382+май!AI382+июнь!AI382+июль!AI382+август!AI382+сентябрь!AI382+октябрь!AI382+ноябрь!AI382+декабрь!AI382</f>
        <v>5.359</v>
      </c>
      <c r="AM382" s="29">
        <f>январь!AJ382+февраль!AJ382+март!AJ382+апрель!AJ382+май!AJ382+июнь!AJ382+июль!AJ382+август!AJ382+сентябрь!AJ382+октябрь!AJ382+ноябрь!AJ382+декабрь!AJ382</f>
        <v>0</v>
      </c>
      <c r="AN382" s="36">
        <f>январь!AK382+февраль!AK382+март!AK382+апрель!AK382+май!AK382+июнь!AK382+июль!AK382+август!AK382+сентябрь!AK382+октябрь!AK382+ноябрь!AK382+декабрь!AK382</f>
        <v>0</v>
      </c>
      <c r="AO382" s="36">
        <f>январь!AL382+февраль!AL382+март!AL382+апрель!AL382+май!AL382+июнь!AL382+июль!AL382+август!AL382+сентябрь!AL382+октябрь!AL382+ноябрь!AL382+декабрь!AL382</f>
        <v>0</v>
      </c>
      <c r="AP382" s="36">
        <f>январь!AM382+февраль!AM382+март!AM382+апрель!AM382+май!AM382+июнь!AM382+июль!AM382+август!AM382+сентябрь!AM382+октябрь!AM382+ноябрь!AM382+декабрь!AM382</f>
        <v>0</v>
      </c>
      <c r="AQ382" s="29">
        <f>январь!AN382+февраль!AN382+март!AN382+апрель!AN382+май!AN382+июнь!AN382+июль!AN382+август!AN382+сентябрь!AN382+октябрь!AN382+ноябрь!AN382+декабрь!AN382</f>
        <v>0</v>
      </c>
      <c r="AR382" s="36">
        <f>январь!AO382+февраль!AO382+март!AO382+апрель!AO382+май!AO382+июнь!AO382+июль!AO382+август!AO382+сентябрь!AO382+октябрь!AO382+ноябрь!AO382+декабрь!AO382</f>
        <v>0</v>
      </c>
      <c r="AS382" s="29">
        <f>январь!AP382+февраль!AP382+март!AP382+апрель!AP382+май!AP382+июнь!AP382+июль!AP382+август!AP382+сентябрь!AP382+октябрь!AP382+ноябрь!AP382+декабрь!AP382</f>
        <v>0</v>
      </c>
      <c r="AT382" s="36">
        <f>январь!AQ382+февраль!AQ382+март!AQ382+апрель!AQ382+май!AQ382+июнь!AQ382+июль!AQ382+август!AQ382+сентябрь!AQ382+октябрь!AQ382+ноябрь!AQ382+декабрь!AQ382</f>
        <v>0</v>
      </c>
      <c r="AU382" s="29">
        <f>январь!AR382+февраль!AR382+март!AR382+апрель!AR382+май!AR382+июнь!AR382+июль!AR382+август!AR382+сентябрь!AR382+октябрь!AR382+ноябрь!AR382+декабрь!AR382</f>
        <v>0</v>
      </c>
      <c r="AV382" s="36">
        <f>январь!AS382+февраль!AS382+март!AS382+апрель!AS382+май!AS382+июнь!AS382+июль!AS382+август!AS382+сентябрь!AS382+октябрь!AS382+ноябрь!AS382+декабрь!AS382</f>
        <v>0</v>
      </c>
      <c r="AW382" s="36">
        <f>январь!AT382+февраль!AT382+март!AT382+апрель!AT382+май!AT382+июнь!AT382+июль!AT382+август!AT382+сентябрь!AT382+октябрь!AT382+ноябрь!AT382+декабрь!AT382</f>
        <v>0</v>
      </c>
      <c r="AX382" s="36">
        <f>январь!AU382+февраль!AU382+март!AU382+апрель!AU382+май!AU382+июнь!AU382+июль!AU382+август!AU382+сентябрь!AU382+октябрь!AU382+ноябрь!AU382+декабрь!AU382</f>
        <v>0</v>
      </c>
      <c r="AY382" s="29">
        <f>январь!AV382+февраль!AV382+март!AV382+апрель!AV382+май!AV382+июнь!AV382+июль!AV382+август!AV382+сентябрь!AV382+октябрь!AV382+ноябрь!AV382+декабрь!AV382</f>
        <v>0</v>
      </c>
      <c r="AZ382" s="36">
        <f>январь!AW382+февраль!AW382+март!AW382+апрель!AW382+май!AW382+июнь!AW382+июль!AW382+август!AW382+сентябрь!AW382+октябрь!AW382+ноябрь!AW382+декабрь!AW382</f>
        <v>0</v>
      </c>
      <c r="BA382" s="36">
        <f>январь!AX382+февраль!AX382+март!AX382+апрель!AX382+май!AX382+июнь!AX382+июль!AX382+август!AX382+сентябрь!AX382+октябрь!AX382+ноябрь!AX382+декабрь!AX382</f>
        <v>0</v>
      </c>
      <c r="BB382" s="36">
        <f>январь!AY382+февраль!AY382+март!AY382+апрель!AY382+май!AY382+июнь!AY382+июль!AY382+август!AY382+сентябрь!AY382+октябрь!AY382+ноябрь!AY382+декабрь!AY382</f>
        <v>0</v>
      </c>
      <c r="BC382" s="29">
        <f>январь!AZ382+февраль!AZ382+март!AZ382+апрель!AZ382+май!AZ382+июнь!AZ382+июль!AZ382+август!AZ382+сентябрь!AZ382+октябрь!AZ382+ноябрь!AZ382+декабрь!AZ382</f>
        <v>0</v>
      </c>
      <c r="BD382" s="36">
        <f>январь!BA382+февраль!BA382+март!BA382+апрель!BA382+май!BA382+июнь!BA382+июль!BA382+август!BA382+сентябрь!BA382+октябрь!BA382+ноябрь!BA382+декабрь!BA382</f>
        <v>0</v>
      </c>
      <c r="BE382" s="36">
        <f>январь!BB382+февраль!BB382+март!BB382+апрель!BB382+май!BB382+июнь!BB382+июль!BB382+август!BB382+сентябрь!BB382+октябрь!BB382+ноябрь!BB382+декабрь!BB382</f>
        <v>0</v>
      </c>
      <c r="BF382" s="36">
        <f>январь!BC382+февраль!BC382+март!BC382+апрель!BC382+май!BC382+июнь!BC382+июль!BC382+август!BC382+сентябрь!BC382+октябрь!BC382+ноябрь!BC382+декабрь!BC382</f>
        <v>0</v>
      </c>
      <c r="BG382" s="36">
        <f>январь!BD382+февраль!BD382+март!BD382+апрель!BD382+май!BD382+июнь!BD382+июль!BD382+август!BD382+сентябрь!BD382+октябрь!BD382+ноябрь!BD382+декабрь!BD382</f>
        <v>0</v>
      </c>
      <c r="BH382" s="36">
        <f>январь!BE382+февраль!BE382+март!BE382+апрель!BE382+май!BE382+июнь!BE382+июль!BE382+август!BE382+сентябрь!BE382+октябрь!BE382+ноябрь!BE382+декабрь!BE382</f>
        <v>0</v>
      </c>
      <c r="BI382" s="36">
        <f>январь!BF382+февраль!BF382+март!BF382+апрель!BF382+май!BF382+июнь!BF382+июль!BF382+август!BF382+сентябрь!BF382+октябрь!BF382+ноябрь!BF382+декабрь!BF382</f>
        <v>0</v>
      </c>
      <c r="BJ382" s="36">
        <f>январь!BG382+февраль!BG382+март!BG382+апрель!BG382+май!BG382+июнь!BG382+июль!BG382+август!BG382+сентябрь!BG382+октябрь!BG382+ноябрь!BG382+декабрь!BG382</f>
        <v>0</v>
      </c>
      <c r="BK382" s="36">
        <f>январь!BH382+февраль!BH382+март!BH382+апрель!BH382+май!BH382+июнь!BH382+июль!BH382+август!BH382+сентябрь!BH382+октябрь!BH382+ноябрь!BH382+декабрь!BH382</f>
        <v>0</v>
      </c>
      <c r="BL382" s="36">
        <f>январь!BI382+февраль!BI382+март!BI382+апрель!BI382+май!BI382+июнь!BI382+июль!BI382+август!BI382+сентябрь!BI382+октябрь!BI382+ноябрь!BI382+декабрь!BI382</f>
        <v>0</v>
      </c>
      <c r="BM382" s="29">
        <f>январь!BJ382+февраль!BJ382+март!BJ382+апрель!BJ382+май!BJ382+июнь!BJ382+июль!BJ382+август!BJ382+сентябрь!BJ382+октябрь!BJ382+ноябрь!BJ382+декабрь!BJ382</f>
        <v>0</v>
      </c>
      <c r="BN382" s="36">
        <f>январь!BK382+февраль!BK382+март!BK382+апрель!BK382+май!BK382+июнь!BK382+июль!BK382+август!BK382+сентябрь!BK382+октябрь!BK382+ноябрь!BK382+декабрь!BK382</f>
        <v>0</v>
      </c>
      <c r="BO382" s="29">
        <f>январь!BL382+февраль!BL382+март!BL382+апрель!BL382+май!BL382+июнь!BL382+июль!BL382+август!BL382+сентябрь!BL382+октябрь!BL382+ноябрь!BL382+декабрь!BL382</f>
        <v>0</v>
      </c>
      <c r="BP382" s="36">
        <f>январь!BM382+февраль!BM382+март!BM382+апрель!BM382+май!BM382+июнь!BM382+июль!BM382+август!BM382+сентябрь!BM382+октябрь!BM382+ноябрь!BM382+декабрь!BM382</f>
        <v>0</v>
      </c>
      <c r="BQ382" s="36">
        <f>январь!BN382+февраль!BN382+март!BN382+апрель!BN382+май!BN382+июнь!BN382+июль!BN382+август!BN382+сентябрь!BN382+октябрь!BN382+ноябрь!BN382+декабрь!BN382</f>
        <v>0</v>
      </c>
      <c r="BR382" s="36">
        <f>январь!BO382+февраль!BO382+март!BO382+апрель!BO382+май!BO382+июнь!BO382+июль!BO382+август!BO382+сентябрь!BO382+октябрь!BO382+ноябрь!BO382+декабрь!BO382</f>
        <v>0</v>
      </c>
      <c r="BS382" s="29">
        <f>январь!BP382+февраль!BP382+март!BP382+апрель!BP382+май!BP382+июнь!BP382+июль!BP382+август!BP382+сентябрь!BP382+октябрь!BP382+ноябрь!BP382+декабрь!BP382</f>
        <v>0</v>
      </c>
      <c r="BT382" s="36">
        <f>январь!BQ382+февраль!BQ382+март!BQ382+апрель!BQ382+май!BQ382+июнь!BQ382+июль!BQ382+август!BQ382+сентябрь!BQ382+октябрь!BQ382+ноябрь!BQ382+декабрь!BQ382</f>
        <v>0</v>
      </c>
      <c r="BU382" s="29">
        <f>январь!BR382+февраль!BR382+март!BR382+апрель!BR382+май!BR382+июнь!BR382+июль!BR382+август!BR382+сентябрь!BR382+октябрь!BR382+ноябрь!BR382+декабрь!BR382</f>
        <v>0</v>
      </c>
      <c r="BV382" s="36">
        <f>январь!BS382+февраль!BS382+март!BS382+апрель!BS382+май!BS382+июнь!BS382+июль!BS382+август!BS382+сентябрь!BS382+октябрь!BS382+ноябрь!BS382+декабрь!BS382</f>
        <v>0</v>
      </c>
      <c r="BW382" s="36">
        <f>январь!BT382+февраль!BT382+март!BT382+апрель!BT382+май!BT382+июнь!BT382+июль!BT382+август!BT382+сентябрь!BT382+октябрь!BT382+ноябрь!BT382+декабрь!BT382</f>
        <v>0</v>
      </c>
      <c r="BX382" s="36">
        <f>январь!BU382+февраль!BU382+март!BU382+апрель!BU382+май!BU382+июнь!BU382+июль!BU382+август!BU382+сентябрь!BU382+октябрь!BU382+ноябрь!BU382+декабрь!BU382</f>
        <v>0</v>
      </c>
      <c r="BY382" s="36">
        <f>январь!BV382+февраль!BV382+март!BV382+апрель!BV382+май!BV382+июнь!BV382+июль!BV382+август!BV382+сентябрь!BV382+октябрь!BV382+ноябрь!BV382+декабрь!BV382</f>
        <v>0</v>
      </c>
      <c r="BZ382" s="77">
        <v>0</v>
      </c>
    </row>
    <row r="383" spans="1:78" x14ac:dyDescent="0.25">
      <c r="A383" s="16">
        <v>381</v>
      </c>
      <c r="B383" s="16">
        <v>3</v>
      </c>
      <c r="C383" s="37" t="s">
        <v>827</v>
      </c>
      <c r="D383" s="51">
        <v>94.528201758454088</v>
      </c>
      <c r="E383" s="25">
        <v>-181.04249799999999</v>
      </c>
      <c r="F383" s="26">
        <f t="shared" si="15"/>
        <v>-87.680296241545904</v>
      </c>
      <c r="G383" s="26">
        <f t="shared" si="16"/>
        <v>93.362201758454091</v>
      </c>
      <c r="H383" s="26">
        <f t="shared" si="17"/>
        <v>1.1659999999999999</v>
      </c>
      <c r="I383" s="36">
        <f>январь!F383+февраль!F383+март!F383+апрель!F383+май!F383+июнь!F383+июль!F383+август!F383+сентябрь!F383+октябрь!F383+ноябрь!F383+декабрь!F383</f>
        <v>0</v>
      </c>
      <c r="J383" s="36">
        <f>январь!G383+февраль!G383+март!G383+апрель!G383+май!G383+июнь!G383+июль!G383+август!G383+сентябрь!G383+октябрь!G383+ноябрь!G383+декабрь!G383</f>
        <v>0</v>
      </c>
      <c r="K383" s="36">
        <f>январь!H383+февраль!H383+март!H383+апрель!H383+май!H383+июнь!H383+июль!H383+август!H383+сентябрь!H383+октябрь!H383+ноябрь!H383+декабрь!H383</f>
        <v>0</v>
      </c>
      <c r="L383" s="27">
        <f>январь!I383+февраль!I383+март!I383+апрель!I383+май!I383+июнь!I383+июль!I383+август!I383+сентябрь!I383+октябрь!I383+ноябрь!I383+декабрь!I383</f>
        <v>0</v>
      </c>
      <c r="M383" s="36">
        <f>январь!J383+февраль!J383+март!J383+апрель!J383+май!J383+июнь!J383+июль!J383+август!J383+сентябрь!J383+октябрь!J383+ноябрь!J383+декабрь!J383</f>
        <v>0</v>
      </c>
      <c r="N383" s="36">
        <f>январь!K383+февраль!K383+март!K383+апрель!K383+май!K383+июнь!K383+июль!K383+август!K383+сентябрь!K383+октябрь!K383+ноябрь!K383+декабрь!K383</f>
        <v>0</v>
      </c>
      <c r="O383" s="36">
        <f>январь!L383+февраль!L383+март!L383+апрель!L383+май!L383+июнь!L383+июль!L383+август!L383+сентябрь!L383+октябрь!L383+ноябрь!L383+декабрь!L383</f>
        <v>0</v>
      </c>
      <c r="P383" s="36">
        <f>январь!M383+февраль!M383+март!M383+апрель!M383+май!M383+июнь!M383+июль!M383+август!M383+сентябрь!M383+октябрь!M383+ноябрь!M383+декабрь!M383</f>
        <v>0</v>
      </c>
      <c r="Q383" s="36">
        <f>январь!N383+февраль!N383+март!N383+апрель!N383+май!N383+июнь!N383+июль!N383+август!N383+сентябрь!N383+октябрь!N383+ноябрь!N383+декабрь!N383</f>
        <v>0</v>
      </c>
      <c r="R383" s="29">
        <f>январь!O383+февраль!O383+март!O383+апрель!O383+май!O383+июнь!O383+июль!O383+август!O383+сентябрь!O383+октябрь!O383+ноябрь!O383+декабрь!O383</f>
        <v>0</v>
      </c>
      <c r="S383" s="36">
        <f>январь!P383+февраль!P383+март!P383+апрель!P383+май!P383+июнь!P383+июль!P383+август!P383+сентябрь!P383+октябрь!P383+ноябрь!P383+декабрь!P383</f>
        <v>0</v>
      </c>
      <c r="T383" s="29">
        <f>январь!Q383+февраль!Q383+март!Q383+апрель!Q383+май!Q383+июнь!Q383+июль!Q383+август!Q383+сентябрь!Q383+октябрь!Q383+ноябрь!Q383+декабрь!Q383</f>
        <v>0</v>
      </c>
      <c r="U383" s="36">
        <f>январь!R383+февраль!R383+март!R383+апрель!R383+май!R383+июнь!R383+июль!R383+август!R383+сентябрь!R383+октябрь!R383+ноябрь!R383+декабрь!R383</f>
        <v>0</v>
      </c>
      <c r="V383" s="36">
        <f>январь!S383+февраль!S383+март!S383+апрель!S383+май!S383+июнь!S383+июль!S383+август!S383+сентябрь!S383+октябрь!S383+ноябрь!S383+декабрь!S383</f>
        <v>0</v>
      </c>
      <c r="W383" s="36">
        <f>январь!T383+февраль!T383+март!T383+апрель!T383+май!T383+июнь!T383+июль!T383+август!T383+сентябрь!T383+октябрь!T383+ноябрь!T383+декабрь!T383</f>
        <v>0</v>
      </c>
      <c r="X383" s="36">
        <f>январь!U383+февраль!U383+март!U383+апрель!U383+май!U383+июнь!U383+июль!U383+август!U383+сентябрь!U383+октябрь!U383+ноябрь!U383+декабрь!U383</f>
        <v>0</v>
      </c>
      <c r="Y383" s="36">
        <f>январь!V383+февраль!V383+март!V383+апрель!V383+май!V383+июнь!V383+июль!V383+август!V383+сентябрь!V383+октябрь!V383+ноябрь!V383+декабрь!V383</f>
        <v>0</v>
      </c>
      <c r="Z383" s="36">
        <f>январь!W383+февраль!W383+март!W383+апрель!W383+май!W383+июнь!W383+июль!W383+август!W383+сентябрь!W383+октябрь!W383+ноябрь!W383+декабрь!W383</f>
        <v>0</v>
      </c>
      <c r="AA383" s="36">
        <f>январь!X383+февраль!X383+март!X383+апрель!X383+май!X383+июнь!X383+июль!X383+август!X383+сентябрь!X383+октябрь!X383+ноябрь!X383+декабрь!X383</f>
        <v>0</v>
      </c>
      <c r="AB383" s="29">
        <f>январь!Y383+февраль!Y383+март!Y383+апрель!Y383+май!Y383+июнь!Y383+июль!Y383+август!Y383+сентябрь!Y383+октябрь!Y383+ноябрь!Y383+декабрь!Y383</f>
        <v>0</v>
      </c>
      <c r="AC383" s="36">
        <f>январь!Z383+февраль!Z383+март!Z383+апрель!Z383+май!Z383+июнь!Z383+июль!Z383+август!Z383+сентябрь!Z383+октябрь!Z383+ноябрь!Z383+декабрь!Z383</f>
        <v>0</v>
      </c>
      <c r="AD383" s="66" t="str">
        <f>CONCATENATE(январь!AA383,$BZ$1,февраль!AA383,$BZ$1,март!AA383,$BZ$1,апрель!AA383,$BZ$1,май!AA383,$BZ$1,июнь!AA383,$BZ$1,июль!AA383,$BZ$1,август!AA383,$BZ$1,сентябрь!AA383,$BZ$1,октябрь!AA383,$BZ$1,ноябрь!AA383,$BZ$1,декабрь!AA383)</f>
        <v xml:space="preserve">           </v>
      </c>
      <c r="AE383" s="36">
        <f>январь!AB383+февраль!AB383+март!AB383+апрель!AB383+май!AB383+июнь!AB383+июль!AB383+август!AB383+сентябрь!AB383+октябрь!AB383+ноябрь!AB383+декабрь!AB383</f>
        <v>0</v>
      </c>
      <c r="AF383" s="36">
        <f>январь!AC383+февраль!AC383+март!AC383+апрель!AC383+май!AC383+июнь!AC383+июль!AC383+август!AC383+сентябрь!AC383+октябрь!AC383+ноябрь!AC383+декабрь!AC383</f>
        <v>0</v>
      </c>
      <c r="AG383" s="36">
        <f>январь!AD383+февраль!AD383+март!AD383+апрель!AD383+май!AD383+июнь!AD383+июль!AD383+август!AD383+сентябрь!AD383+октябрь!AD383+ноябрь!AD383+декабрь!AD383</f>
        <v>0</v>
      </c>
      <c r="AH383" s="36">
        <f>январь!AE383+февраль!AE383+март!AE383+апрель!AE383+май!AE383+июнь!AE383+июль!AE383+август!AE383+сентябрь!AE383+октябрь!AE383+ноябрь!AE383+декабрь!AE383</f>
        <v>0</v>
      </c>
      <c r="AI383" s="36">
        <f>январь!AF383+февраль!AF383+март!AF383+апрель!AF383+май!AF383+июнь!AF383+июль!AF383+август!AF383+сентябрь!AF383+октябрь!AF383+ноябрь!AF383+декабрь!AF383</f>
        <v>0</v>
      </c>
      <c r="AJ383" s="36">
        <f>январь!AG383+февраль!AG383+март!AG383+апрель!AG383+май!AG383+июнь!AG383+июль!AG383+август!AG383+сентябрь!AG383+октябрь!AG383+ноябрь!AG383+декабрь!AG383</f>
        <v>0</v>
      </c>
      <c r="AK383" s="29">
        <f>январь!AH383+февраль!AH383+март!AH383+апрель!AH383+май!AH383+июнь!AH383+июль!AH383+август!AH383+сентябрь!AH383+октябрь!AH383+ноябрь!AH383+декабрь!AH383</f>
        <v>0</v>
      </c>
      <c r="AL383" s="36">
        <f>январь!AI383+февраль!AI383+март!AI383+апрель!AI383+май!AI383+июнь!AI383+июль!AI383+август!AI383+сентябрь!AI383+октябрь!AI383+ноябрь!AI383+декабрь!AI383</f>
        <v>0</v>
      </c>
      <c r="AM383" s="29">
        <f>январь!AJ383+февраль!AJ383+март!AJ383+апрель!AJ383+май!AJ383+июнь!AJ383+июль!AJ383+август!AJ383+сентябрь!AJ383+октябрь!AJ383+ноябрь!AJ383+декабрь!AJ383</f>
        <v>0</v>
      </c>
      <c r="AN383" s="36">
        <f>январь!AK383+февраль!AK383+март!AK383+апрель!AK383+май!AK383+июнь!AK383+июль!AK383+август!AK383+сентябрь!AK383+октябрь!AK383+ноябрь!AK383+декабрь!AK383</f>
        <v>0</v>
      </c>
      <c r="AO383" s="36">
        <f>январь!AL383+февраль!AL383+март!AL383+апрель!AL383+май!AL383+июнь!AL383+июль!AL383+август!AL383+сентябрь!AL383+октябрь!AL383+ноябрь!AL383+декабрь!AL383</f>
        <v>0</v>
      </c>
      <c r="AP383" s="36">
        <f>январь!AM383+февраль!AM383+март!AM383+апрель!AM383+май!AM383+июнь!AM383+июль!AM383+август!AM383+сентябрь!AM383+октябрь!AM383+ноябрь!AM383+декабрь!AM383</f>
        <v>0</v>
      </c>
      <c r="AQ383" s="29">
        <f>январь!AN383+февраль!AN383+март!AN383+апрель!AN383+май!AN383+июнь!AN383+июль!AN383+август!AN383+сентябрь!AN383+октябрь!AN383+ноябрь!AN383+декабрь!AN383</f>
        <v>0</v>
      </c>
      <c r="AR383" s="36">
        <f>январь!AO383+февраль!AO383+март!AO383+апрель!AO383+май!AO383+июнь!AO383+июль!AO383+август!AO383+сентябрь!AO383+октябрь!AO383+ноябрь!AO383+декабрь!AO383</f>
        <v>0</v>
      </c>
      <c r="AS383" s="29">
        <f>январь!AP383+февраль!AP383+март!AP383+апрель!AP383+май!AP383+июнь!AP383+июль!AP383+август!AP383+сентябрь!AP383+октябрь!AP383+ноябрь!AP383+декабрь!AP383</f>
        <v>0</v>
      </c>
      <c r="AT383" s="36">
        <f>январь!AQ383+февраль!AQ383+март!AQ383+апрель!AQ383+май!AQ383+июнь!AQ383+июль!AQ383+август!AQ383+сентябрь!AQ383+октябрь!AQ383+ноябрь!AQ383+декабрь!AQ383</f>
        <v>0</v>
      </c>
      <c r="AU383" s="29">
        <f>январь!AR383+февраль!AR383+март!AR383+апрель!AR383+май!AR383+июнь!AR383+июль!AR383+август!AR383+сентябрь!AR383+октябрь!AR383+ноябрь!AR383+декабрь!AR383</f>
        <v>0</v>
      </c>
      <c r="AV383" s="36">
        <f>январь!AS383+февраль!AS383+март!AS383+апрель!AS383+май!AS383+июнь!AS383+июль!AS383+август!AS383+сентябрь!AS383+октябрь!AS383+ноябрь!AS383+декабрь!AS383</f>
        <v>0</v>
      </c>
      <c r="AW383" s="36">
        <f>январь!AT383+февраль!AT383+март!AT383+апрель!AT383+май!AT383+июнь!AT383+июль!AT383+август!AT383+сентябрь!AT383+октябрь!AT383+ноябрь!AT383+декабрь!AT383</f>
        <v>0</v>
      </c>
      <c r="AX383" s="36">
        <f>январь!AU383+февраль!AU383+март!AU383+апрель!AU383+май!AU383+июнь!AU383+июль!AU383+август!AU383+сентябрь!AU383+октябрь!AU383+ноябрь!AU383+декабрь!AU383</f>
        <v>0</v>
      </c>
      <c r="AY383" s="29">
        <f>январь!AV383+февраль!AV383+март!AV383+апрель!AV383+май!AV383+июнь!AV383+июль!AV383+август!AV383+сентябрь!AV383+октябрь!AV383+ноябрь!AV383+декабрь!AV383</f>
        <v>0</v>
      </c>
      <c r="AZ383" s="36">
        <f>январь!AW383+февраль!AW383+март!AW383+апрель!AW383+май!AW383+июнь!AW383+июль!AW383+август!AW383+сентябрь!AW383+октябрь!AW383+ноябрь!AW383+декабрь!AW383</f>
        <v>0</v>
      </c>
      <c r="BA383" s="36">
        <f>январь!AX383+февраль!AX383+март!AX383+апрель!AX383+май!AX383+июнь!AX383+июль!AX383+август!AX383+сентябрь!AX383+октябрь!AX383+ноябрь!AX383+декабрь!AX383</f>
        <v>0</v>
      </c>
      <c r="BB383" s="36">
        <f>январь!AY383+февраль!AY383+март!AY383+апрель!AY383+май!AY383+июнь!AY383+июль!AY383+август!AY383+сентябрь!AY383+октябрь!AY383+ноябрь!AY383+декабрь!AY383</f>
        <v>0</v>
      </c>
      <c r="BC383" s="29">
        <f>январь!AZ383+февраль!AZ383+март!AZ383+апрель!AZ383+май!AZ383+июнь!AZ383+июль!AZ383+август!AZ383+сентябрь!AZ383+октябрь!AZ383+ноябрь!AZ383+декабрь!AZ383</f>
        <v>0</v>
      </c>
      <c r="BD383" s="36">
        <f>январь!BA383+февраль!BA383+март!BA383+апрель!BA383+май!BA383+июнь!BA383+июль!BA383+август!BA383+сентябрь!BA383+октябрь!BA383+ноябрь!BA383+декабрь!BA383</f>
        <v>0</v>
      </c>
      <c r="BE383" s="36">
        <f>январь!BB383+февраль!BB383+март!BB383+апрель!BB383+май!BB383+июнь!BB383+июль!BB383+август!BB383+сентябрь!BB383+октябрь!BB383+ноябрь!BB383+декабрь!BB383</f>
        <v>0</v>
      </c>
      <c r="BF383" s="36">
        <f>январь!BC383+февраль!BC383+март!BC383+апрель!BC383+май!BC383+июнь!BC383+июль!BC383+август!BC383+сентябрь!BC383+октябрь!BC383+ноябрь!BC383+декабрь!BC383</f>
        <v>0</v>
      </c>
      <c r="BG383" s="36">
        <f>январь!BD383+февраль!BD383+март!BD383+апрель!BD383+май!BD383+июнь!BD383+июль!BD383+август!BD383+сентябрь!BD383+октябрь!BD383+ноябрь!BD383+декабрь!BD383</f>
        <v>0</v>
      </c>
      <c r="BH383" s="36">
        <f>январь!BE383+февраль!BE383+март!BE383+апрель!BE383+май!BE383+июнь!BE383+июль!BE383+август!BE383+сентябрь!BE383+октябрь!BE383+ноябрь!BE383+декабрь!BE383</f>
        <v>0</v>
      </c>
      <c r="BI383" s="36">
        <f>январь!BF383+февраль!BF383+март!BF383+апрель!BF383+май!BF383+июнь!BF383+июль!BF383+август!BF383+сентябрь!BF383+октябрь!BF383+ноябрь!BF383+декабрь!BF383</f>
        <v>0</v>
      </c>
      <c r="BJ383" s="36">
        <f>январь!BG383+февраль!BG383+март!BG383+апрель!BG383+май!BG383+июнь!BG383+июль!BG383+август!BG383+сентябрь!BG383+октябрь!BG383+ноябрь!BG383+декабрь!BG383</f>
        <v>0</v>
      </c>
      <c r="BK383" s="36">
        <f>январь!BH383+февраль!BH383+март!BH383+апрель!BH383+май!BH383+июнь!BH383+июль!BH383+август!BH383+сентябрь!BH383+октябрь!BH383+ноябрь!BH383+декабрь!BH383</f>
        <v>0</v>
      </c>
      <c r="BL383" s="36">
        <f>январь!BI383+февраль!BI383+март!BI383+апрель!BI383+май!BI383+июнь!BI383+июль!BI383+август!BI383+сентябрь!BI383+октябрь!BI383+ноябрь!BI383+декабрь!BI383</f>
        <v>0</v>
      </c>
      <c r="BM383" s="29">
        <f>январь!BJ383+февраль!BJ383+март!BJ383+апрель!BJ383+май!BJ383+июнь!BJ383+июль!BJ383+август!BJ383+сентябрь!BJ383+октябрь!BJ383+ноябрь!BJ383+декабрь!BJ383</f>
        <v>0</v>
      </c>
      <c r="BN383" s="36">
        <f>январь!BK383+февраль!BK383+март!BK383+апрель!BK383+май!BK383+июнь!BK383+июль!BK383+август!BK383+сентябрь!BK383+октябрь!BK383+ноябрь!BK383+декабрь!BK383</f>
        <v>0</v>
      </c>
      <c r="BO383" s="29">
        <f>январь!BL383+февраль!BL383+март!BL383+апрель!BL383+май!BL383+июнь!BL383+июль!BL383+август!BL383+сентябрь!BL383+октябрь!BL383+ноябрь!BL383+декабрь!BL383</f>
        <v>0</v>
      </c>
      <c r="BP383" s="36">
        <f>январь!BM383+февраль!BM383+март!BM383+апрель!BM383+май!BM383+июнь!BM383+июль!BM383+август!BM383+сентябрь!BM383+октябрь!BM383+ноябрь!BM383+декабрь!BM383</f>
        <v>0</v>
      </c>
      <c r="BQ383" s="36">
        <f>январь!BN383+февраль!BN383+март!BN383+апрель!BN383+май!BN383+июнь!BN383+июль!BN383+август!BN383+сентябрь!BN383+октябрь!BN383+ноябрь!BN383+декабрь!BN383</f>
        <v>0</v>
      </c>
      <c r="BR383" s="36">
        <f>январь!BO383+февраль!BO383+март!BO383+апрель!BO383+май!BO383+июнь!BO383+июль!BO383+август!BO383+сентябрь!BO383+октябрь!BO383+ноябрь!BO383+декабрь!BO383</f>
        <v>0</v>
      </c>
      <c r="BS383" s="29">
        <f>январь!BP383+февраль!BP383+март!BP383+апрель!BP383+май!BP383+июнь!BP383+июль!BP383+август!BP383+сентябрь!BP383+октябрь!BP383+ноябрь!BP383+декабрь!BP383</f>
        <v>1</v>
      </c>
      <c r="BT383" s="36">
        <f>январь!BQ383+февраль!BQ383+март!BQ383+апрель!BQ383+май!BQ383+июнь!BQ383+июль!BQ383+август!BQ383+сентябрь!BQ383+октябрь!BQ383+ноябрь!BQ383+декабрь!BQ383</f>
        <v>1.1659999999999999</v>
      </c>
      <c r="BU383" s="29">
        <f>январь!BR383+февраль!BR383+март!BR383+апрель!BR383+май!BR383+июнь!BR383+июль!BR383+август!BR383+сентябрь!BR383+октябрь!BR383+ноябрь!BR383+декабрь!BR383</f>
        <v>0</v>
      </c>
      <c r="BV383" s="36">
        <f>январь!BS383+февраль!BS383+март!BS383+апрель!BS383+май!BS383+июнь!BS383+июль!BS383+август!BS383+сентябрь!BS383+октябрь!BS383+ноябрь!BS383+декабрь!BS383</f>
        <v>0</v>
      </c>
      <c r="BW383" s="36">
        <f>январь!BT383+февраль!BT383+март!BT383+апрель!BT383+май!BT383+июнь!BT383+июль!BT383+август!BT383+сентябрь!BT383+октябрь!BT383+ноябрь!BT383+декабрь!BT383</f>
        <v>0</v>
      </c>
      <c r="BX383" s="36">
        <f>январь!BU383+февраль!BU383+март!BU383+апрель!BU383+май!BU383+июнь!BU383+июль!BU383+август!BU383+сентябрь!BU383+октябрь!BU383+ноябрь!BU383+декабрь!BU383</f>
        <v>0</v>
      </c>
      <c r="BY383" s="36">
        <f>январь!BV383+февраль!BV383+март!BV383+апрель!BV383+май!BV383+июнь!BV383+июль!BV383+август!BV383+сентябрь!BV383+октябрь!BV383+ноябрь!BV383+декабрь!BV383</f>
        <v>0</v>
      </c>
      <c r="BZ383" s="77">
        <v>0</v>
      </c>
    </row>
    <row r="384" spans="1:78" x14ac:dyDescent="0.25">
      <c r="A384" s="16">
        <v>382</v>
      </c>
      <c r="B384" s="16">
        <v>3</v>
      </c>
      <c r="C384" s="37" t="s">
        <v>828</v>
      </c>
      <c r="D384" s="51">
        <v>92.104270432850228</v>
      </c>
      <c r="E384" s="25">
        <v>433.22939000000002</v>
      </c>
      <c r="F384" s="26">
        <f t="shared" si="15"/>
        <v>501.25066043285028</v>
      </c>
      <c r="G384" s="26">
        <f t="shared" si="16"/>
        <v>68.02127043285023</v>
      </c>
      <c r="H384" s="26">
        <f t="shared" si="17"/>
        <v>24.082999999999998</v>
      </c>
      <c r="I384" s="36">
        <f>январь!F384+февраль!F384+март!F384+апрель!F384+май!F384+июнь!F384+июль!F384+август!F384+сентябрь!F384+октябрь!F384+ноябрь!F384+декабрь!F384</f>
        <v>0</v>
      </c>
      <c r="J384" s="36">
        <f>январь!G384+февраль!G384+март!G384+апрель!G384+май!G384+июнь!G384+июль!G384+август!G384+сентябрь!G384+октябрь!G384+ноябрь!G384+декабрь!G384</f>
        <v>0</v>
      </c>
      <c r="K384" s="36">
        <f>январь!H384+февраль!H384+март!H384+апрель!H384+май!H384+июнь!H384+июль!H384+август!H384+сентябрь!H384+октябрь!H384+ноябрь!H384+декабрь!H384</f>
        <v>0</v>
      </c>
      <c r="L384" s="27">
        <f>январь!I384+февраль!I384+март!I384+апрель!I384+май!I384+июнь!I384+июль!I384+август!I384+сентябрь!I384+октябрь!I384+ноябрь!I384+декабрь!I384</f>
        <v>0</v>
      </c>
      <c r="M384" s="36">
        <f>январь!J384+февраль!J384+март!J384+апрель!J384+май!J384+июнь!J384+июль!J384+август!J384+сентябрь!J384+октябрь!J384+ноябрь!J384+декабрь!J384</f>
        <v>0</v>
      </c>
      <c r="N384" s="36">
        <f>январь!K384+февраль!K384+март!K384+апрель!K384+май!K384+июнь!K384+июль!K384+август!K384+сентябрь!K384+октябрь!K384+ноябрь!K384+декабрь!K384</f>
        <v>0</v>
      </c>
      <c r="O384" s="36">
        <f>январь!L384+февраль!L384+март!L384+апрель!L384+май!L384+июнь!L384+июль!L384+август!L384+сентябрь!L384+октябрь!L384+ноябрь!L384+декабрь!L384</f>
        <v>0</v>
      </c>
      <c r="P384" s="36">
        <f>январь!M384+февраль!M384+март!M384+апрель!M384+май!M384+июнь!M384+июль!M384+август!M384+сентябрь!M384+октябрь!M384+ноябрь!M384+декабрь!M384</f>
        <v>0</v>
      </c>
      <c r="Q384" s="36">
        <f>январь!N384+февраль!N384+март!N384+апрель!N384+май!N384+июнь!N384+июль!N384+август!N384+сентябрь!N384+октябрь!N384+ноябрь!N384+декабрь!N384</f>
        <v>0</v>
      </c>
      <c r="R384" s="29">
        <f>январь!O384+февраль!O384+март!O384+апрель!O384+май!O384+июнь!O384+июль!O384+август!O384+сентябрь!O384+октябрь!O384+ноябрь!O384+декабрь!O384</f>
        <v>0</v>
      </c>
      <c r="S384" s="36">
        <f>январь!P384+февраль!P384+март!P384+апрель!P384+май!P384+июнь!P384+июль!P384+август!P384+сентябрь!P384+октябрь!P384+ноябрь!P384+декабрь!P384</f>
        <v>0</v>
      </c>
      <c r="T384" s="29">
        <f>январь!Q384+февраль!Q384+март!Q384+апрель!Q384+май!Q384+июнь!Q384+июль!Q384+август!Q384+сентябрь!Q384+октябрь!Q384+ноябрь!Q384+декабрь!Q384</f>
        <v>0</v>
      </c>
      <c r="U384" s="36">
        <f>январь!R384+февраль!R384+март!R384+апрель!R384+май!R384+июнь!R384+июль!R384+август!R384+сентябрь!R384+октябрь!R384+ноябрь!R384+декабрь!R384</f>
        <v>0</v>
      </c>
      <c r="V384" s="36">
        <f>январь!S384+февраль!S384+март!S384+апрель!S384+май!S384+июнь!S384+июль!S384+август!S384+сентябрь!S384+октябрь!S384+ноябрь!S384+декабрь!S384</f>
        <v>0</v>
      </c>
      <c r="W384" s="36">
        <f>январь!T384+февраль!T384+март!T384+апрель!T384+май!T384+июнь!T384+июль!T384+август!T384+сентябрь!T384+октябрь!T384+ноябрь!T384+декабрь!T384</f>
        <v>0</v>
      </c>
      <c r="X384" s="36">
        <f>январь!U384+февраль!U384+март!U384+апрель!U384+май!U384+июнь!U384+июль!U384+август!U384+сентябрь!U384+октябрь!U384+ноябрь!U384+декабрь!U384</f>
        <v>0</v>
      </c>
      <c r="Y384" s="36">
        <f>январь!V384+февраль!V384+март!V384+апрель!V384+май!V384+июнь!V384+июль!V384+август!V384+сентябрь!V384+октябрь!V384+ноябрь!V384+декабрь!V384</f>
        <v>0</v>
      </c>
      <c r="Z384" s="36">
        <f>январь!W384+февраль!W384+март!W384+апрель!W384+май!W384+июнь!W384+июль!W384+август!W384+сентябрь!W384+октябрь!W384+ноябрь!W384+декабрь!W384</f>
        <v>0</v>
      </c>
      <c r="AA384" s="36">
        <f>январь!X384+февраль!X384+март!X384+апрель!X384+май!X384+июнь!X384+июль!X384+август!X384+сентябрь!X384+октябрь!X384+ноябрь!X384+декабрь!X384</f>
        <v>0</v>
      </c>
      <c r="AB384" s="29">
        <f>январь!Y384+февраль!Y384+март!Y384+апрель!Y384+май!Y384+июнь!Y384+июль!Y384+август!Y384+сентябрь!Y384+октябрь!Y384+ноябрь!Y384+декабрь!Y384</f>
        <v>0</v>
      </c>
      <c r="AC384" s="36">
        <f>январь!Z384+февраль!Z384+март!Z384+апрель!Z384+май!Z384+июнь!Z384+июль!Z384+август!Z384+сентябрь!Z384+октябрь!Z384+ноябрь!Z384+декабрь!Z384</f>
        <v>0</v>
      </c>
      <c r="AD384" s="66" t="str">
        <f>CONCATENATE(январь!AA384,$BZ$1,февраль!AA384,$BZ$1,март!AA384,$BZ$1,апрель!AA384,$BZ$1,май!AA384,$BZ$1,июнь!AA384,$BZ$1,июль!AA384,$BZ$1,август!AA384,$BZ$1,сентябрь!AA384,$BZ$1,октябрь!AA384,$BZ$1,ноябрь!AA384,$BZ$1,декабрь!AA384)</f>
        <v xml:space="preserve">           </v>
      </c>
      <c r="AE384" s="36">
        <f>январь!AB384+февраль!AB384+март!AB384+апрель!AB384+май!AB384+июнь!AB384+июль!AB384+август!AB384+сентябрь!AB384+октябрь!AB384+ноябрь!AB384+декабрь!AB384</f>
        <v>0</v>
      </c>
      <c r="AF384" s="36">
        <f>январь!AC384+февраль!AC384+март!AC384+апрель!AC384+май!AC384+июнь!AC384+июль!AC384+август!AC384+сентябрь!AC384+октябрь!AC384+ноябрь!AC384+декабрь!AC384</f>
        <v>0</v>
      </c>
      <c r="AG384" s="36">
        <f>январь!AD384+февраль!AD384+март!AD384+апрель!AD384+май!AD384+июнь!AD384+июль!AD384+август!AD384+сентябрь!AD384+октябрь!AD384+ноябрь!AD384+декабрь!AD384</f>
        <v>0</v>
      </c>
      <c r="AH384" s="36">
        <f>январь!AE384+февраль!AE384+март!AE384+апрель!AE384+май!AE384+июнь!AE384+июль!AE384+август!AE384+сентябрь!AE384+октябрь!AE384+ноябрь!AE384+декабрь!AE384</f>
        <v>0</v>
      </c>
      <c r="AI384" s="36">
        <f>январь!AF384+февраль!AF384+март!AF384+апрель!AF384+май!AF384+июнь!AF384+июль!AF384+август!AF384+сентябрь!AF384+октябрь!AF384+ноябрь!AF384+декабрь!AF384</f>
        <v>0</v>
      </c>
      <c r="AJ384" s="36">
        <f>январь!AG384+февраль!AG384+март!AG384+апрель!AG384+май!AG384+июнь!AG384+июль!AG384+август!AG384+сентябрь!AG384+октябрь!AG384+ноябрь!AG384+декабрь!AG384</f>
        <v>0</v>
      </c>
      <c r="AK384" s="29">
        <f>январь!AH384+февраль!AH384+март!AH384+апрель!AH384+май!AH384+июнь!AH384+июль!AH384+август!AH384+сентябрь!AH384+октябрь!AH384+ноябрь!AH384+декабрь!AH384</f>
        <v>0</v>
      </c>
      <c r="AL384" s="36">
        <f>январь!AI384+февраль!AI384+март!AI384+апрель!AI384+май!AI384+июнь!AI384+июль!AI384+август!AI384+сентябрь!AI384+октябрь!AI384+ноябрь!AI384+декабрь!AI384</f>
        <v>0</v>
      </c>
      <c r="AM384" s="29">
        <f>январь!AJ384+февраль!AJ384+март!AJ384+апрель!AJ384+май!AJ384+июнь!AJ384+июль!AJ384+август!AJ384+сентябрь!AJ384+октябрь!AJ384+ноябрь!AJ384+декабрь!AJ384</f>
        <v>0</v>
      </c>
      <c r="AN384" s="36">
        <f>январь!AK384+февраль!AK384+март!AK384+апрель!AK384+май!AK384+июнь!AK384+июль!AK384+август!AK384+сентябрь!AK384+октябрь!AK384+ноябрь!AK384+декабрь!AK384</f>
        <v>0</v>
      </c>
      <c r="AO384" s="36">
        <f>январь!AL384+февраль!AL384+март!AL384+апрель!AL384+май!AL384+июнь!AL384+июль!AL384+август!AL384+сентябрь!AL384+октябрь!AL384+ноябрь!AL384+декабрь!AL384</f>
        <v>0</v>
      </c>
      <c r="AP384" s="36">
        <f>январь!AM384+февраль!AM384+март!AM384+апрель!AM384+май!AM384+июнь!AM384+июль!AM384+август!AM384+сентябрь!AM384+октябрь!AM384+ноябрь!AM384+декабрь!AM384</f>
        <v>0</v>
      </c>
      <c r="AQ384" s="29">
        <f>январь!AN384+февраль!AN384+март!AN384+апрель!AN384+май!AN384+июнь!AN384+июль!AN384+август!AN384+сентябрь!AN384+октябрь!AN384+ноябрь!AN384+декабрь!AN384</f>
        <v>0</v>
      </c>
      <c r="AR384" s="36">
        <f>январь!AO384+февраль!AO384+март!AO384+апрель!AO384+май!AO384+июнь!AO384+июль!AO384+август!AO384+сентябрь!AO384+октябрь!AO384+ноябрь!AO384+декабрь!AO384</f>
        <v>0</v>
      </c>
      <c r="AS384" s="29">
        <f>январь!AP384+февраль!AP384+март!AP384+апрель!AP384+май!AP384+июнь!AP384+июль!AP384+август!AP384+сентябрь!AP384+октябрь!AP384+ноябрь!AP384+декабрь!AP384</f>
        <v>0</v>
      </c>
      <c r="AT384" s="36">
        <f>январь!AQ384+февраль!AQ384+март!AQ384+апрель!AQ384+май!AQ384+июнь!AQ384+июль!AQ384+август!AQ384+сентябрь!AQ384+октябрь!AQ384+ноябрь!AQ384+декабрь!AQ384</f>
        <v>0</v>
      </c>
      <c r="AU384" s="29">
        <f>январь!AR384+февраль!AR384+март!AR384+апрель!AR384+май!AR384+июнь!AR384+июль!AR384+август!AR384+сентябрь!AR384+октябрь!AR384+ноябрь!AR384+декабрь!AR384</f>
        <v>0</v>
      </c>
      <c r="AV384" s="36">
        <f>январь!AS384+февраль!AS384+март!AS384+апрель!AS384+май!AS384+июнь!AS384+июль!AS384+август!AS384+сентябрь!AS384+октябрь!AS384+ноябрь!AS384+декабрь!AS384</f>
        <v>0</v>
      </c>
      <c r="AW384" s="36">
        <f>январь!AT384+февраль!AT384+март!AT384+апрель!AT384+май!AT384+июнь!AT384+июль!AT384+август!AT384+сентябрь!AT384+октябрь!AT384+ноябрь!AT384+декабрь!AT384</f>
        <v>0</v>
      </c>
      <c r="AX384" s="36">
        <f>январь!AU384+февраль!AU384+март!AU384+апрель!AU384+май!AU384+июнь!AU384+июль!AU384+август!AU384+сентябрь!AU384+октябрь!AU384+ноябрь!AU384+декабрь!AU384</f>
        <v>0</v>
      </c>
      <c r="AY384" s="29">
        <f>январь!AV384+февраль!AV384+март!AV384+апрель!AV384+май!AV384+июнь!AV384+июль!AV384+август!AV384+сентябрь!AV384+октябрь!AV384+ноябрь!AV384+декабрь!AV384</f>
        <v>0</v>
      </c>
      <c r="AZ384" s="36">
        <f>январь!AW384+февраль!AW384+март!AW384+апрель!AW384+май!AW384+июнь!AW384+июль!AW384+август!AW384+сентябрь!AW384+октябрь!AW384+ноябрь!AW384+декабрь!AW384</f>
        <v>0</v>
      </c>
      <c r="BA384" s="36">
        <f>январь!AX384+февраль!AX384+март!AX384+апрель!AX384+май!AX384+июнь!AX384+июль!AX384+август!AX384+сентябрь!AX384+октябрь!AX384+ноябрь!AX384+декабрь!AX384</f>
        <v>0</v>
      </c>
      <c r="BB384" s="36">
        <f>январь!AY384+февраль!AY384+март!AY384+апрель!AY384+май!AY384+июнь!AY384+июль!AY384+август!AY384+сентябрь!AY384+октябрь!AY384+ноябрь!AY384+декабрь!AY384</f>
        <v>0</v>
      </c>
      <c r="BC384" s="29">
        <f>январь!AZ384+февраль!AZ384+март!AZ384+апрель!AZ384+май!AZ384+июнь!AZ384+июль!AZ384+август!AZ384+сентябрь!AZ384+октябрь!AZ384+ноябрь!AZ384+декабрь!AZ384</f>
        <v>0</v>
      </c>
      <c r="BD384" s="36">
        <f>январь!BA384+февраль!BA384+март!BA384+апрель!BA384+май!BA384+июнь!BA384+июль!BA384+август!BA384+сентябрь!BA384+октябрь!BA384+ноябрь!BA384+декабрь!BA384</f>
        <v>0</v>
      </c>
      <c r="BE384" s="36">
        <f>январь!BB384+февраль!BB384+март!BB384+апрель!BB384+май!BB384+июнь!BB384+июль!BB384+август!BB384+сентябрь!BB384+октябрь!BB384+ноябрь!BB384+декабрь!BB384</f>
        <v>0</v>
      </c>
      <c r="BF384" s="36">
        <f>январь!BC384+февраль!BC384+март!BC384+апрель!BC384+май!BC384+июнь!BC384+июль!BC384+август!BC384+сентябрь!BC384+октябрь!BC384+ноябрь!BC384+декабрь!BC384</f>
        <v>0</v>
      </c>
      <c r="BG384" s="36">
        <f>январь!BD384+февраль!BD384+март!BD384+апрель!BD384+май!BD384+июнь!BD384+июль!BD384+август!BD384+сентябрь!BD384+октябрь!BD384+ноябрь!BD384+декабрь!BD384</f>
        <v>0</v>
      </c>
      <c r="BH384" s="36">
        <f>январь!BE384+февраль!BE384+март!BE384+апрель!BE384+май!BE384+июнь!BE384+июль!BE384+август!BE384+сентябрь!BE384+октябрь!BE384+ноябрь!BE384+декабрь!BE384</f>
        <v>0</v>
      </c>
      <c r="BI384" s="36">
        <f>январь!BF384+февраль!BF384+март!BF384+апрель!BF384+май!BF384+июнь!BF384+июль!BF384+август!BF384+сентябрь!BF384+октябрь!BF384+ноябрь!BF384+декабрь!BF384</f>
        <v>0</v>
      </c>
      <c r="BJ384" s="36">
        <f>январь!BG384+февраль!BG384+март!BG384+апрель!BG384+май!BG384+июнь!BG384+июль!BG384+август!BG384+сентябрь!BG384+октябрь!BG384+ноябрь!BG384+декабрь!BG384</f>
        <v>0</v>
      </c>
      <c r="BK384" s="36">
        <f>январь!BH384+февраль!BH384+март!BH384+апрель!BH384+май!BH384+июнь!BH384+июль!BH384+август!BH384+сентябрь!BH384+октябрь!BH384+ноябрь!BH384+декабрь!BH384</f>
        <v>0</v>
      </c>
      <c r="BL384" s="36">
        <f>январь!BI384+февраль!BI384+март!BI384+апрель!BI384+май!BI384+июнь!BI384+июль!BI384+август!BI384+сентябрь!BI384+октябрь!BI384+ноябрь!BI384+декабрь!BI384</f>
        <v>0</v>
      </c>
      <c r="BM384" s="29">
        <f>январь!BJ384+февраль!BJ384+март!BJ384+апрель!BJ384+май!BJ384+июнь!BJ384+июль!BJ384+август!BJ384+сентябрь!BJ384+октябрь!BJ384+ноябрь!BJ384+декабрь!BJ384</f>
        <v>0</v>
      </c>
      <c r="BN384" s="36">
        <f>январь!BK384+февраль!BK384+март!BK384+апрель!BK384+май!BK384+июнь!BK384+июль!BK384+август!BK384+сентябрь!BK384+октябрь!BK384+ноябрь!BK384+декабрь!BK384</f>
        <v>0</v>
      </c>
      <c r="BO384" s="29">
        <f>январь!BL384+февраль!BL384+март!BL384+апрель!BL384+май!BL384+июнь!BL384+июль!BL384+август!BL384+сентябрь!BL384+октябрь!BL384+ноябрь!BL384+декабрь!BL384</f>
        <v>0</v>
      </c>
      <c r="BP384" s="36">
        <f>январь!BM384+февраль!BM384+март!BM384+апрель!BM384+май!BM384+июнь!BM384+июль!BM384+август!BM384+сентябрь!BM384+октябрь!BM384+ноябрь!BM384+декабрь!BM384</f>
        <v>0</v>
      </c>
      <c r="BQ384" s="36">
        <f>январь!BN384+февраль!BN384+март!BN384+апрель!BN384+май!BN384+июнь!BN384+июль!BN384+август!BN384+сентябрь!BN384+октябрь!BN384+ноябрь!BN384+декабрь!BN384</f>
        <v>0.01</v>
      </c>
      <c r="BR384" s="36">
        <f>январь!BO384+февраль!BO384+март!BO384+апрель!BO384+май!BO384+июнь!BO384+июль!BO384+август!BO384+сентябрь!BO384+октябрь!BO384+ноябрь!BO384+декабрь!BO384</f>
        <v>2.1709999999999998</v>
      </c>
      <c r="BS384" s="29">
        <f>январь!BP384+февраль!BP384+март!BP384+апрель!BP384+май!BP384+июнь!BP384+июль!BP384+август!BP384+сентябрь!BP384+октябрь!BP384+ноябрь!BP384+декабрь!BP384</f>
        <v>13</v>
      </c>
      <c r="BT384" s="36">
        <f>январь!BQ384+февраль!BQ384+март!BQ384+апрель!BQ384+май!BQ384+июнь!BQ384+июль!BQ384+август!BQ384+сентябрь!BQ384+октябрь!BQ384+ноябрь!BQ384+декабрь!BQ384</f>
        <v>12.914</v>
      </c>
      <c r="BU384" s="29">
        <f>январь!BR384+февраль!BR384+март!BR384+апрель!BR384+май!BR384+июнь!BR384+июль!BR384+август!BR384+сентябрь!BR384+октябрь!BR384+ноябрь!BR384+декабрь!BR384</f>
        <v>0</v>
      </c>
      <c r="BV384" s="36">
        <f>январь!BS384+февраль!BS384+март!BS384+апрель!BS384+май!BS384+июнь!BS384+июль!BS384+август!BS384+сентябрь!BS384+октябрь!BS384+ноябрь!BS384+декабрь!BS384</f>
        <v>0</v>
      </c>
      <c r="BW384" s="36">
        <f>январь!BT384+февраль!BT384+март!BT384+апрель!BT384+май!BT384+июнь!BT384+июль!BT384+август!BT384+сентябрь!BT384+октябрь!BT384+ноябрь!BT384+декабрь!BT384</f>
        <v>0</v>
      </c>
      <c r="BX384" s="36">
        <f>январь!BU384+февраль!BU384+март!BU384+апрель!BU384+май!BU384+июнь!BU384+июль!BU384+август!BU384+сентябрь!BU384+октябрь!BU384+ноябрь!BU384+декабрь!BU384</f>
        <v>0</v>
      </c>
      <c r="BY384" s="36">
        <f>январь!BV384+февраль!BV384+март!BV384+апрель!BV384+май!BV384+июнь!BV384+июль!BV384+август!BV384+сентябрь!BV384+октябрь!BV384+ноябрь!BV384+декабрь!BV384</f>
        <v>8.9979999999999993</v>
      </c>
      <c r="BZ384" s="77">
        <v>1</v>
      </c>
    </row>
    <row r="385" spans="1:78" x14ac:dyDescent="0.25">
      <c r="A385" s="16">
        <v>383</v>
      </c>
      <c r="B385" s="16">
        <v>3</v>
      </c>
      <c r="C385" s="37" t="s">
        <v>829</v>
      </c>
      <c r="D385" s="51">
        <v>84.295954531400966</v>
      </c>
      <c r="E385" s="25">
        <v>-1158.1371280000001</v>
      </c>
      <c r="F385" s="26">
        <f t="shared" si="15"/>
        <v>-1334.2201734685991</v>
      </c>
      <c r="G385" s="26">
        <f t="shared" si="16"/>
        <v>-176.08304546859904</v>
      </c>
      <c r="H385" s="26">
        <f t="shared" si="17"/>
        <v>260.37900000000002</v>
      </c>
      <c r="I385" s="36">
        <f>январь!F385+февраль!F385+март!F385+апрель!F385+май!F385+июнь!F385+июль!F385+август!F385+сентябрь!F385+октябрь!F385+ноябрь!F385+декабрь!F385</f>
        <v>0</v>
      </c>
      <c r="J385" s="36">
        <f>январь!G385+февраль!G385+март!G385+апрель!G385+май!G385+июнь!G385+июль!G385+август!G385+сентябрь!G385+октябрь!G385+ноябрь!G385+декабрь!G385</f>
        <v>0</v>
      </c>
      <c r="K385" s="36">
        <f>январь!H385+февраль!H385+март!H385+апрель!H385+май!H385+июнь!H385+июль!H385+август!H385+сентябрь!H385+октябрь!H385+ноябрь!H385+декабрь!H385</f>
        <v>0</v>
      </c>
      <c r="L385" s="27">
        <f>январь!I385+февраль!I385+март!I385+апрель!I385+май!I385+июнь!I385+июль!I385+август!I385+сентябрь!I385+октябрь!I385+ноябрь!I385+декабрь!I385</f>
        <v>0</v>
      </c>
      <c r="M385" s="36">
        <f>январь!J385+февраль!J385+март!J385+апрель!J385+май!J385+июнь!J385+июль!J385+август!J385+сентябрь!J385+октябрь!J385+ноябрь!J385+декабрь!J385</f>
        <v>0</v>
      </c>
      <c r="N385" s="36">
        <f>январь!K385+февраль!K385+март!K385+апрель!K385+май!K385+июнь!K385+июль!K385+август!K385+сентябрь!K385+октябрь!K385+ноябрь!K385+декабрь!K385</f>
        <v>0</v>
      </c>
      <c r="O385" s="36">
        <f>январь!L385+февраль!L385+март!L385+апрель!L385+май!L385+июнь!L385+июль!L385+август!L385+сентябрь!L385+октябрь!L385+ноябрь!L385+декабрь!L385</f>
        <v>0</v>
      </c>
      <c r="P385" s="36">
        <f>январь!M385+февраль!M385+март!M385+апрель!M385+май!M385+июнь!M385+июль!M385+август!M385+сентябрь!M385+октябрь!M385+ноябрь!M385+декабрь!M385</f>
        <v>0</v>
      </c>
      <c r="Q385" s="36">
        <f>январь!N385+февраль!N385+март!N385+апрель!N385+май!N385+июнь!N385+июль!N385+август!N385+сентябрь!N385+октябрь!N385+ноябрь!N385+декабрь!N385</f>
        <v>0</v>
      </c>
      <c r="R385" s="29">
        <f>январь!O385+февраль!O385+март!O385+апрель!O385+май!O385+июнь!O385+июль!O385+август!O385+сентябрь!O385+октябрь!O385+ноябрь!O385+декабрь!O385</f>
        <v>0</v>
      </c>
      <c r="S385" s="36">
        <f>январь!P385+февраль!P385+март!P385+апрель!P385+май!P385+июнь!P385+июль!P385+август!P385+сентябрь!P385+октябрь!P385+ноябрь!P385+декабрь!P385</f>
        <v>0</v>
      </c>
      <c r="T385" s="29">
        <f>январь!Q385+февраль!Q385+март!Q385+апрель!Q385+май!Q385+июнь!Q385+июль!Q385+август!Q385+сентябрь!Q385+октябрь!Q385+ноябрь!Q385+декабрь!Q385</f>
        <v>0</v>
      </c>
      <c r="U385" s="36">
        <f>январь!R385+февраль!R385+март!R385+апрель!R385+май!R385+июнь!R385+июль!R385+август!R385+сентябрь!R385+октябрь!R385+ноябрь!R385+декабрь!R385</f>
        <v>0</v>
      </c>
      <c r="V385" s="36">
        <f>январь!S385+февраль!S385+март!S385+апрель!S385+май!S385+июнь!S385+июль!S385+август!S385+сентябрь!S385+октябрь!S385+ноябрь!S385+декабрь!S385</f>
        <v>0</v>
      </c>
      <c r="W385" s="36">
        <f>январь!T385+февраль!T385+март!T385+апрель!T385+май!T385+июнь!T385+июль!T385+август!T385+сентябрь!T385+октябрь!T385+ноябрь!T385+декабрь!T385</f>
        <v>0</v>
      </c>
      <c r="X385" s="36">
        <f>январь!U385+февраль!U385+март!U385+апрель!U385+май!U385+июнь!U385+июль!U385+август!U385+сентябрь!U385+октябрь!U385+ноябрь!U385+декабрь!U385</f>
        <v>0</v>
      </c>
      <c r="Y385" s="36">
        <f>январь!V385+февраль!V385+март!V385+апрель!V385+май!V385+июнь!V385+июль!V385+август!V385+сентябрь!V385+октябрь!V385+ноябрь!V385+декабрь!V385</f>
        <v>0</v>
      </c>
      <c r="Z385" s="36">
        <f>январь!W385+февраль!W385+март!W385+апрель!W385+май!W385+июнь!W385+июль!W385+август!W385+сентябрь!W385+октябрь!W385+ноябрь!W385+декабрь!W385</f>
        <v>0</v>
      </c>
      <c r="AA385" s="36">
        <f>январь!X385+февраль!X385+март!X385+апрель!X385+май!X385+июнь!X385+июль!X385+август!X385+сентябрь!X385+октябрь!X385+ноябрь!X385+декабрь!X385</f>
        <v>0</v>
      </c>
      <c r="AB385" s="29">
        <f>январь!Y385+февраль!Y385+март!Y385+апрель!Y385+май!Y385+июнь!Y385+июль!Y385+август!Y385+сентябрь!Y385+октябрь!Y385+ноябрь!Y385+декабрь!Y385</f>
        <v>0</v>
      </c>
      <c r="AC385" s="36">
        <f>январь!Z385+февраль!Z385+март!Z385+апрель!Z385+май!Z385+июнь!Z385+июль!Z385+август!Z385+сентябрь!Z385+октябрь!Z385+ноябрь!Z385+декабрь!Z385</f>
        <v>0</v>
      </c>
      <c r="AD385" s="66" t="str">
        <f>CONCATENATE(январь!AA385,$BZ$1,февраль!AA385,$BZ$1,март!AA385,$BZ$1,апрель!AA385,$BZ$1,май!AA385,$BZ$1,июнь!AA385,$BZ$1,июль!AA385,$BZ$1,август!AA385,$BZ$1,сентябрь!AA385,$BZ$1,октябрь!AA385,$BZ$1,ноябрь!AA385,$BZ$1,декабрь!AA385)</f>
        <v xml:space="preserve">  л/кл №2         </v>
      </c>
      <c r="AE385" s="36">
        <f>январь!AB385+февраль!AB385+март!AB385+апрель!AB385+май!AB385+июнь!AB385+июль!AB385+август!AB385+сентябрь!AB385+октябрь!AB385+ноябрь!AB385+декабрь!AB385</f>
        <v>7.1999999999999995E-2</v>
      </c>
      <c r="AF385" s="36">
        <f>январь!AC385+февраль!AC385+март!AC385+апрель!AC385+май!AC385+июнь!AC385+июль!AC385+август!AC385+сентябрь!AC385+октябрь!AC385+ноябрь!AC385+декабрь!AC385</f>
        <v>247.35400000000001</v>
      </c>
      <c r="AG385" s="36">
        <f>январь!AD385+февраль!AD385+март!AD385+апрель!AD385+май!AD385+июнь!AD385+июль!AD385+август!AD385+сентябрь!AD385+октябрь!AD385+ноябрь!AD385+декабрь!AD385</f>
        <v>0</v>
      </c>
      <c r="AH385" s="36">
        <f>январь!AE385+февраль!AE385+март!AE385+апрель!AE385+май!AE385+июнь!AE385+июль!AE385+август!AE385+сентябрь!AE385+октябрь!AE385+ноябрь!AE385+декабрь!AE385</f>
        <v>0</v>
      </c>
      <c r="AI385" s="36">
        <f>январь!AF385+февраль!AF385+март!AF385+апрель!AF385+май!AF385+июнь!AF385+июль!AF385+август!AF385+сентябрь!AF385+октябрь!AF385+ноябрь!AF385+декабрь!AF385</f>
        <v>0</v>
      </c>
      <c r="AJ385" s="36">
        <f>январь!AG385+февраль!AG385+март!AG385+апрель!AG385+май!AG385+июнь!AG385+июль!AG385+август!AG385+сентябрь!AG385+октябрь!AG385+ноябрь!AG385+декабрь!AG385</f>
        <v>0</v>
      </c>
      <c r="AK385" s="29">
        <f>январь!AH385+февраль!AH385+март!AH385+апрель!AH385+май!AH385+июнь!AH385+июль!AH385+август!AH385+сентябрь!AH385+октябрь!AH385+ноябрь!AH385+декабрь!AH385</f>
        <v>2</v>
      </c>
      <c r="AL385" s="36">
        <f>январь!AI385+февраль!AI385+март!AI385+апрель!AI385+май!AI385+июнь!AI385+июль!AI385+август!AI385+сентябрь!AI385+октябрь!AI385+ноябрь!AI385+декабрь!AI385</f>
        <v>2.2989999999999999</v>
      </c>
      <c r="AM385" s="29">
        <f>январь!AJ385+февраль!AJ385+март!AJ385+апрель!AJ385+май!AJ385+июнь!AJ385+июль!AJ385+август!AJ385+сентябрь!AJ385+октябрь!AJ385+ноябрь!AJ385+декабрь!AJ385</f>
        <v>0</v>
      </c>
      <c r="AN385" s="36">
        <f>январь!AK385+февраль!AK385+март!AK385+апрель!AK385+май!AK385+июнь!AK385+июль!AK385+август!AK385+сентябрь!AK385+октябрь!AK385+ноябрь!AK385+декабрь!AK385</f>
        <v>0</v>
      </c>
      <c r="AO385" s="36">
        <f>январь!AL385+февраль!AL385+март!AL385+апрель!AL385+май!AL385+июнь!AL385+июль!AL385+август!AL385+сентябрь!AL385+октябрь!AL385+ноябрь!AL385+декабрь!AL385</f>
        <v>0</v>
      </c>
      <c r="AP385" s="36">
        <f>январь!AM385+февраль!AM385+март!AM385+апрель!AM385+май!AM385+июнь!AM385+июль!AM385+август!AM385+сентябрь!AM385+октябрь!AM385+ноябрь!AM385+декабрь!AM385</f>
        <v>0</v>
      </c>
      <c r="AQ385" s="29">
        <f>январь!AN385+февраль!AN385+март!AN385+апрель!AN385+май!AN385+июнь!AN385+июль!AN385+август!AN385+сентябрь!AN385+октябрь!AN385+ноябрь!AN385+декабрь!AN385</f>
        <v>0</v>
      </c>
      <c r="AR385" s="36">
        <f>январь!AO385+февраль!AO385+март!AO385+апрель!AO385+май!AO385+июнь!AO385+июль!AO385+август!AO385+сентябрь!AO385+октябрь!AO385+ноябрь!AO385+декабрь!AO385</f>
        <v>0</v>
      </c>
      <c r="AS385" s="29">
        <f>январь!AP385+февраль!AP385+март!AP385+апрель!AP385+май!AP385+июнь!AP385+июль!AP385+август!AP385+сентябрь!AP385+октябрь!AP385+ноябрь!AP385+декабрь!AP385</f>
        <v>0</v>
      </c>
      <c r="AT385" s="36">
        <f>январь!AQ385+февраль!AQ385+март!AQ385+апрель!AQ385+май!AQ385+июнь!AQ385+июль!AQ385+август!AQ385+сентябрь!AQ385+октябрь!AQ385+ноябрь!AQ385+декабрь!AQ385</f>
        <v>0</v>
      </c>
      <c r="AU385" s="29">
        <f>январь!AR385+февраль!AR385+март!AR385+апрель!AR385+май!AR385+июнь!AR385+июль!AR385+август!AR385+сентябрь!AR385+октябрь!AR385+ноябрь!AR385+декабрь!AR385</f>
        <v>0</v>
      </c>
      <c r="AV385" s="36">
        <f>январь!AS385+февраль!AS385+март!AS385+апрель!AS385+май!AS385+июнь!AS385+июль!AS385+август!AS385+сентябрь!AS385+октябрь!AS385+ноябрь!AS385+декабрь!AS385</f>
        <v>0</v>
      </c>
      <c r="AW385" s="36">
        <f>январь!AT385+февраль!AT385+март!AT385+апрель!AT385+май!AT385+июнь!AT385+июль!AT385+август!AT385+сентябрь!AT385+октябрь!AT385+ноябрь!AT385+декабрь!AT385</f>
        <v>0</v>
      </c>
      <c r="AX385" s="36">
        <f>январь!AU385+февраль!AU385+март!AU385+апрель!AU385+май!AU385+июнь!AU385+июль!AU385+август!AU385+сентябрь!AU385+октябрь!AU385+ноябрь!AU385+декабрь!AU385</f>
        <v>0</v>
      </c>
      <c r="AY385" s="29">
        <f>январь!AV385+февраль!AV385+март!AV385+апрель!AV385+май!AV385+июнь!AV385+июль!AV385+август!AV385+сентябрь!AV385+октябрь!AV385+ноябрь!AV385+декабрь!AV385</f>
        <v>0</v>
      </c>
      <c r="AZ385" s="36">
        <f>январь!AW385+февраль!AW385+март!AW385+апрель!AW385+май!AW385+июнь!AW385+июль!AW385+август!AW385+сентябрь!AW385+октябрь!AW385+ноябрь!AW385+декабрь!AW385</f>
        <v>0</v>
      </c>
      <c r="BA385" s="36">
        <f>январь!AX385+февраль!AX385+март!AX385+апрель!AX385+май!AX385+июнь!AX385+июль!AX385+август!AX385+сентябрь!AX385+октябрь!AX385+ноябрь!AX385+декабрь!AX385</f>
        <v>0</v>
      </c>
      <c r="BB385" s="36">
        <f>январь!AY385+февраль!AY385+март!AY385+апрель!AY385+май!AY385+июнь!AY385+июль!AY385+август!AY385+сентябрь!AY385+октябрь!AY385+ноябрь!AY385+декабрь!AY385</f>
        <v>0</v>
      </c>
      <c r="BC385" s="29">
        <f>январь!AZ385+февраль!AZ385+март!AZ385+апрель!AZ385+май!AZ385+июнь!AZ385+июль!AZ385+август!AZ385+сентябрь!AZ385+октябрь!AZ385+ноябрь!AZ385+декабрь!AZ385</f>
        <v>0</v>
      </c>
      <c r="BD385" s="36">
        <f>январь!BA385+февраль!BA385+март!BA385+апрель!BA385+май!BA385+июнь!BA385+июль!BA385+август!BA385+сентябрь!BA385+октябрь!BA385+ноябрь!BA385+декабрь!BA385</f>
        <v>0</v>
      </c>
      <c r="BE385" s="36">
        <f>январь!BB385+февраль!BB385+март!BB385+апрель!BB385+май!BB385+июнь!BB385+июль!BB385+август!BB385+сентябрь!BB385+октябрь!BB385+ноябрь!BB385+декабрь!BB385</f>
        <v>0</v>
      </c>
      <c r="BF385" s="36">
        <f>январь!BC385+февраль!BC385+март!BC385+апрель!BC385+май!BC385+июнь!BC385+июль!BC385+август!BC385+сентябрь!BC385+октябрь!BC385+ноябрь!BC385+декабрь!BC385</f>
        <v>0</v>
      </c>
      <c r="BG385" s="36">
        <f>январь!BD385+февраль!BD385+март!BD385+апрель!BD385+май!BD385+июнь!BD385+июль!BD385+август!BD385+сентябрь!BD385+октябрь!BD385+ноябрь!BD385+декабрь!BD385</f>
        <v>0</v>
      </c>
      <c r="BH385" s="36">
        <f>январь!BE385+февраль!BE385+март!BE385+апрель!BE385+май!BE385+июнь!BE385+июль!BE385+август!BE385+сентябрь!BE385+октябрь!BE385+ноябрь!BE385+декабрь!BE385</f>
        <v>0</v>
      </c>
      <c r="BI385" s="36">
        <f>январь!BF385+февраль!BF385+март!BF385+апрель!BF385+май!BF385+июнь!BF385+июль!BF385+август!BF385+сентябрь!BF385+октябрь!BF385+ноябрь!BF385+декабрь!BF385</f>
        <v>0</v>
      </c>
      <c r="BJ385" s="36">
        <f>январь!BG385+февраль!BG385+март!BG385+апрель!BG385+май!BG385+июнь!BG385+июль!BG385+август!BG385+сентябрь!BG385+октябрь!BG385+ноябрь!BG385+декабрь!BG385</f>
        <v>0</v>
      </c>
      <c r="BK385" s="36">
        <f>январь!BH385+февраль!BH385+март!BH385+апрель!BH385+май!BH385+июнь!BH385+июль!BH385+август!BH385+сентябрь!BH385+октябрь!BH385+ноябрь!BH385+декабрь!BH385</f>
        <v>0</v>
      </c>
      <c r="BL385" s="36">
        <f>январь!BI385+февраль!BI385+март!BI385+апрель!BI385+май!BI385+июнь!BI385+июль!BI385+август!BI385+сентябрь!BI385+октябрь!BI385+ноябрь!BI385+декабрь!BI385</f>
        <v>0</v>
      </c>
      <c r="BM385" s="29">
        <f>январь!BJ385+февраль!BJ385+март!BJ385+апрель!BJ385+май!BJ385+июнь!BJ385+июль!BJ385+август!BJ385+сентябрь!BJ385+октябрь!BJ385+ноябрь!BJ385+декабрь!BJ385</f>
        <v>0</v>
      </c>
      <c r="BN385" s="36">
        <f>январь!BK385+февраль!BK385+март!BK385+апрель!BK385+май!BK385+июнь!BK385+июль!BK385+август!BK385+сентябрь!BK385+октябрь!BK385+ноябрь!BK385+декабрь!BK385</f>
        <v>0</v>
      </c>
      <c r="BO385" s="29">
        <f>январь!BL385+февраль!BL385+март!BL385+апрель!BL385+май!BL385+июнь!BL385+июль!BL385+август!BL385+сентябрь!BL385+октябрь!BL385+ноябрь!BL385+декабрь!BL385</f>
        <v>0</v>
      </c>
      <c r="BP385" s="36">
        <f>январь!BM385+февраль!BM385+март!BM385+апрель!BM385+май!BM385+июнь!BM385+июль!BM385+август!BM385+сентябрь!BM385+октябрь!BM385+ноябрь!BM385+декабрь!BM385</f>
        <v>0</v>
      </c>
      <c r="BQ385" s="36">
        <f>январь!BN385+февраль!BN385+март!BN385+апрель!BN385+май!BN385+июнь!BN385+июль!BN385+август!BN385+сентябрь!BN385+октябрь!BN385+ноябрь!BN385+декабрь!BN385</f>
        <v>0</v>
      </c>
      <c r="BR385" s="36">
        <f>январь!BO385+февраль!BO385+март!BO385+апрель!BO385+май!BO385+июнь!BO385+июль!BO385+август!BO385+сентябрь!BO385+октябрь!BO385+ноябрь!BO385+декабрь!BO385</f>
        <v>0</v>
      </c>
      <c r="BS385" s="29">
        <f>январь!BP385+февраль!BP385+март!BP385+апрель!BP385+май!BP385+июнь!BP385+июль!BP385+август!BP385+сентябрь!BP385+октябрь!BP385+ноябрь!BP385+декабрь!BP385</f>
        <v>0</v>
      </c>
      <c r="BT385" s="36">
        <f>январь!BQ385+февраль!BQ385+март!BQ385+апрель!BQ385+май!BQ385+июнь!BQ385+июль!BQ385+август!BQ385+сентябрь!BQ385+октябрь!BQ385+ноябрь!BQ385+декабрь!BQ385</f>
        <v>0</v>
      </c>
      <c r="BU385" s="29">
        <f>январь!BR385+февраль!BR385+март!BR385+апрель!BR385+май!BR385+июнь!BR385+июль!BR385+август!BR385+сентябрь!BR385+октябрь!BR385+ноябрь!BR385+декабрь!BR385</f>
        <v>0</v>
      </c>
      <c r="BV385" s="36">
        <f>январь!BS385+февраль!BS385+март!BS385+апрель!BS385+май!BS385+июнь!BS385+июль!BS385+август!BS385+сентябрь!BS385+октябрь!BS385+ноябрь!BS385+декабрь!BS385</f>
        <v>0</v>
      </c>
      <c r="BW385" s="36">
        <f>январь!BT385+февраль!BT385+март!BT385+апрель!BT385+май!BT385+июнь!BT385+июль!BT385+август!BT385+сентябрь!BT385+октябрь!BT385+ноябрь!BT385+декабрь!BT385</f>
        <v>0</v>
      </c>
      <c r="BX385" s="36">
        <f>январь!BU385+февраль!BU385+март!BU385+апрель!BU385+май!BU385+июнь!BU385+июль!BU385+август!BU385+сентябрь!BU385+октябрь!BU385+ноябрь!BU385+декабрь!BU385</f>
        <v>0</v>
      </c>
      <c r="BY385" s="36">
        <f>январь!BV385+февраль!BV385+март!BV385+апрель!BV385+май!BV385+июнь!BV385+июль!BV385+август!BV385+сентябрь!BV385+октябрь!BV385+ноябрь!BV385+декабрь!BV385</f>
        <v>10.725999999999999</v>
      </c>
      <c r="BZ385" s="77">
        <v>0</v>
      </c>
    </row>
    <row r="386" spans="1:78" x14ac:dyDescent="0.25">
      <c r="A386" s="16">
        <v>384</v>
      </c>
      <c r="B386" s="16">
        <v>3</v>
      </c>
      <c r="C386" s="37" t="s">
        <v>830</v>
      </c>
      <c r="D386" s="51">
        <v>125.08295319806764</v>
      </c>
      <c r="E386" s="25">
        <v>4.6955899999999993</v>
      </c>
      <c r="F386" s="26">
        <f t="shared" si="15"/>
        <v>123.09054319806764</v>
      </c>
      <c r="G386" s="26">
        <f t="shared" si="16"/>
        <v>118.39495319806764</v>
      </c>
      <c r="H386" s="26">
        <f t="shared" si="17"/>
        <v>6.6879999999999997</v>
      </c>
      <c r="I386" s="36">
        <f>январь!F386+февраль!F386+март!F386+апрель!F386+май!F386+июнь!F386+июль!F386+август!F386+сентябрь!F386+октябрь!F386+ноябрь!F386+декабрь!F386</f>
        <v>0</v>
      </c>
      <c r="J386" s="36">
        <f>январь!G386+февраль!G386+март!G386+апрель!G386+май!G386+июнь!G386+июль!G386+август!G386+сентябрь!G386+октябрь!G386+ноябрь!G386+декабрь!G386</f>
        <v>0</v>
      </c>
      <c r="K386" s="36">
        <f>январь!H386+февраль!H386+март!H386+апрель!H386+май!H386+июнь!H386+июль!H386+август!H386+сентябрь!H386+октябрь!H386+ноябрь!H386+декабрь!H386</f>
        <v>0</v>
      </c>
      <c r="L386" s="27">
        <f>январь!I386+февраль!I386+март!I386+апрель!I386+май!I386+июнь!I386+июль!I386+август!I386+сентябрь!I386+октябрь!I386+ноябрь!I386+декабрь!I386</f>
        <v>0</v>
      </c>
      <c r="M386" s="36">
        <f>январь!J386+февраль!J386+март!J386+апрель!J386+май!J386+июнь!J386+июль!J386+август!J386+сентябрь!J386+октябрь!J386+ноябрь!J386+декабрь!J386</f>
        <v>0</v>
      </c>
      <c r="N386" s="36">
        <f>январь!K386+февраль!K386+март!K386+апрель!K386+май!K386+июнь!K386+июль!K386+август!K386+сентябрь!K386+октябрь!K386+ноябрь!K386+декабрь!K386</f>
        <v>0</v>
      </c>
      <c r="O386" s="36">
        <f>январь!L386+февраль!L386+март!L386+апрель!L386+май!L386+июнь!L386+июль!L386+август!L386+сентябрь!L386+октябрь!L386+ноябрь!L386+декабрь!L386</f>
        <v>0</v>
      </c>
      <c r="P386" s="36">
        <f>январь!M386+февраль!M386+март!M386+апрель!M386+май!M386+июнь!M386+июль!M386+август!M386+сентябрь!M386+октябрь!M386+ноябрь!M386+декабрь!M386</f>
        <v>0</v>
      </c>
      <c r="Q386" s="36">
        <f>январь!N386+февраль!N386+март!N386+апрель!N386+май!N386+июнь!N386+июль!N386+август!N386+сентябрь!N386+октябрь!N386+ноябрь!N386+декабрь!N386</f>
        <v>0</v>
      </c>
      <c r="R386" s="29">
        <f>январь!O386+февраль!O386+март!O386+апрель!O386+май!O386+июнь!O386+июль!O386+август!O386+сентябрь!O386+октябрь!O386+ноябрь!O386+декабрь!O386</f>
        <v>0</v>
      </c>
      <c r="S386" s="36">
        <f>январь!P386+февраль!P386+март!P386+апрель!P386+май!P386+июнь!P386+июль!P386+август!P386+сентябрь!P386+октябрь!P386+ноябрь!P386+декабрь!P386</f>
        <v>0</v>
      </c>
      <c r="T386" s="29">
        <f>январь!Q386+февраль!Q386+март!Q386+апрель!Q386+май!Q386+июнь!Q386+июль!Q386+август!Q386+сентябрь!Q386+октябрь!Q386+ноябрь!Q386+декабрь!Q386</f>
        <v>0</v>
      </c>
      <c r="U386" s="36">
        <f>январь!R386+февраль!R386+март!R386+апрель!R386+май!R386+июнь!R386+июль!R386+август!R386+сентябрь!R386+октябрь!R386+ноябрь!R386+декабрь!R386</f>
        <v>0</v>
      </c>
      <c r="V386" s="36">
        <f>январь!S386+февраль!S386+март!S386+апрель!S386+май!S386+июнь!S386+июль!S386+август!S386+сентябрь!S386+октябрь!S386+ноябрь!S386+декабрь!S386</f>
        <v>0</v>
      </c>
      <c r="W386" s="36">
        <f>январь!T386+февраль!T386+март!T386+апрель!T386+май!T386+июнь!T386+июль!T386+август!T386+сентябрь!T386+октябрь!T386+ноябрь!T386+декабрь!T386</f>
        <v>0</v>
      </c>
      <c r="X386" s="36">
        <f>январь!U386+февраль!U386+март!U386+апрель!U386+май!U386+июнь!U386+июль!U386+август!U386+сентябрь!U386+октябрь!U386+ноябрь!U386+декабрь!U386</f>
        <v>0</v>
      </c>
      <c r="Y386" s="36">
        <f>январь!V386+февраль!V386+март!V386+апрель!V386+май!V386+июнь!V386+июль!V386+август!V386+сентябрь!V386+октябрь!V386+ноябрь!V386+декабрь!V386</f>
        <v>0</v>
      </c>
      <c r="Z386" s="36">
        <f>январь!W386+февраль!W386+март!W386+апрель!W386+май!W386+июнь!W386+июль!W386+август!W386+сентябрь!W386+октябрь!W386+ноябрь!W386+декабрь!W386</f>
        <v>0</v>
      </c>
      <c r="AA386" s="36">
        <f>январь!X386+февраль!X386+март!X386+апрель!X386+май!X386+июнь!X386+июль!X386+август!X386+сентябрь!X386+октябрь!X386+ноябрь!X386+декабрь!X386</f>
        <v>0</v>
      </c>
      <c r="AB386" s="29">
        <f>январь!Y386+февраль!Y386+март!Y386+апрель!Y386+май!Y386+июнь!Y386+июль!Y386+август!Y386+сентябрь!Y386+октябрь!Y386+ноябрь!Y386+декабрь!Y386</f>
        <v>0</v>
      </c>
      <c r="AC386" s="36">
        <f>январь!Z386+февраль!Z386+март!Z386+апрель!Z386+май!Z386+июнь!Z386+июль!Z386+август!Z386+сентябрь!Z386+октябрь!Z386+ноябрь!Z386+декабрь!Z386</f>
        <v>0</v>
      </c>
      <c r="AD386" s="66" t="str">
        <f>CONCATENATE(январь!AA386,$BZ$1,февраль!AA386,$BZ$1,март!AA386,$BZ$1,апрель!AA386,$BZ$1,май!AA386,$BZ$1,июнь!AA386,$BZ$1,июль!AA386,$BZ$1,август!AA386,$BZ$1,сентябрь!AA386,$BZ$1,октябрь!AA386,$BZ$1,ноябрь!AA386,$BZ$1,декабрь!AA386)</f>
        <v xml:space="preserve">           </v>
      </c>
      <c r="AE386" s="36">
        <f>январь!AB386+февраль!AB386+март!AB386+апрель!AB386+май!AB386+июнь!AB386+июль!AB386+август!AB386+сентябрь!AB386+октябрь!AB386+ноябрь!AB386+декабрь!AB386</f>
        <v>0</v>
      </c>
      <c r="AF386" s="36">
        <f>январь!AC386+февраль!AC386+март!AC386+апрель!AC386+май!AC386+июнь!AC386+июль!AC386+август!AC386+сентябрь!AC386+октябрь!AC386+ноябрь!AC386+декабрь!AC386</f>
        <v>0</v>
      </c>
      <c r="AG386" s="36">
        <f>январь!AD386+февраль!AD386+март!AD386+апрель!AD386+май!AD386+июнь!AD386+июль!AD386+август!AD386+сентябрь!AD386+октябрь!AD386+ноябрь!AD386+декабрь!AD386</f>
        <v>0</v>
      </c>
      <c r="AH386" s="36">
        <f>январь!AE386+февраль!AE386+март!AE386+апрель!AE386+май!AE386+июнь!AE386+июль!AE386+август!AE386+сентябрь!AE386+октябрь!AE386+ноябрь!AE386+декабрь!AE386</f>
        <v>0</v>
      </c>
      <c r="AI386" s="36">
        <f>январь!AF386+февраль!AF386+март!AF386+апрель!AF386+май!AF386+июнь!AF386+июль!AF386+август!AF386+сентябрь!AF386+октябрь!AF386+ноябрь!AF386+декабрь!AF386</f>
        <v>0</v>
      </c>
      <c r="AJ386" s="36">
        <f>январь!AG386+февраль!AG386+март!AG386+апрель!AG386+май!AG386+июнь!AG386+июль!AG386+август!AG386+сентябрь!AG386+октябрь!AG386+ноябрь!AG386+декабрь!AG386</f>
        <v>0</v>
      </c>
      <c r="AK386" s="29">
        <f>январь!AH386+февраль!AH386+март!AH386+апрель!AH386+май!AH386+июнь!AH386+июль!AH386+август!AH386+сентябрь!AH386+октябрь!AH386+ноябрь!AH386+декабрь!AH386</f>
        <v>0</v>
      </c>
      <c r="AL386" s="36">
        <f>январь!AI386+февраль!AI386+март!AI386+апрель!AI386+май!AI386+июнь!AI386+июль!AI386+август!AI386+сентябрь!AI386+октябрь!AI386+ноябрь!AI386+декабрь!AI386</f>
        <v>0</v>
      </c>
      <c r="AM386" s="29">
        <f>январь!AJ386+февраль!AJ386+март!AJ386+апрель!AJ386+май!AJ386+июнь!AJ386+июль!AJ386+август!AJ386+сентябрь!AJ386+октябрь!AJ386+ноябрь!AJ386+декабрь!AJ386</f>
        <v>0</v>
      </c>
      <c r="AN386" s="36">
        <f>январь!AK386+февраль!AK386+март!AK386+апрель!AK386+май!AK386+июнь!AK386+июль!AK386+август!AK386+сентябрь!AK386+октябрь!AK386+ноябрь!AK386+декабрь!AK386</f>
        <v>0</v>
      </c>
      <c r="AO386" s="36">
        <f>январь!AL386+февраль!AL386+март!AL386+апрель!AL386+май!AL386+июнь!AL386+июль!AL386+август!AL386+сентябрь!AL386+октябрь!AL386+ноябрь!AL386+декабрь!AL386</f>
        <v>0</v>
      </c>
      <c r="AP386" s="36">
        <f>январь!AM386+февраль!AM386+март!AM386+апрель!AM386+май!AM386+июнь!AM386+июль!AM386+август!AM386+сентябрь!AM386+октябрь!AM386+ноябрь!AM386+декабрь!AM386</f>
        <v>0</v>
      </c>
      <c r="AQ386" s="29">
        <f>январь!AN386+февраль!AN386+март!AN386+апрель!AN386+май!AN386+июнь!AN386+июль!AN386+август!AN386+сентябрь!AN386+октябрь!AN386+ноябрь!AN386+декабрь!AN386</f>
        <v>0</v>
      </c>
      <c r="AR386" s="36">
        <f>январь!AO386+февраль!AO386+март!AO386+апрель!AO386+май!AO386+июнь!AO386+июль!AO386+август!AO386+сентябрь!AO386+октябрь!AO386+ноябрь!AO386+декабрь!AO386</f>
        <v>0</v>
      </c>
      <c r="AS386" s="29">
        <f>январь!AP386+февраль!AP386+март!AP386+апрель!AP386+май!AP386+июнь!AP386+июль!AP386+август!AP386+сентябрь!AP386+октябрь!AP386+ноябрь!AP386+декабрь!AP386</f>
        <v>0</v>
      </c>
      <c r="AT386" s="36">
        <f>январь!AQ386+февраль!AQ386+март!AQ386+апрель!AQ386+май!AQ386+июнь!AQ386+июль!AQ386+август!AQ386+сентябрь!AQ386+октябрь!AQ386+ноябрь!AQ386+декабрь!AQ386</f>
        <v>0</v>
      </c>
      <c r="AU386" s="29">
        <f>январь!AR386+февраль!AR386+март!AR386+апрель!AR386+май!AR386+июнь!AR386+июль!AR386+август!AR386+сентябрь!AR386+октябрь!AR386+ноябрь!AR386+декабрь!AR386</f>
        <v>0</v>
      </c>
      <c r="AV386" s="36">
        <f>январь!AS386+февраль!AS386+март!AS386+апрель!AS386+май!AS386+июнь!AS386+июль!AS386+август!AS386+сентябрь!AS386+октябрь!AS386+ноябрь!AS386+декабрь!AS386</f>
        <v>0</v>
      </c>
      <c r="AW386" s="36">
        <f>январь!AT386+февраль!AT386+март!AT386+апрель!AT386+май!AT386+июнь!AT386+июль!AT386+август!AT386+сентябрь!AT386+октябрь!AT386+ноябрь!AT386+декабрь!AT386</f>
        <v>0</v>
      </c>
      <c r="AX386" s="36">
        <f>январь!AU386+февраль!AU386+март!AU386+апрель!AU386+май!AU386+июнь!AU386+июль!AU386+август!AU386+сентябрь!AU386+октябрь!AU386+ноябрь!AU386+декабрь!AU386</f>
        <v>0</v>
      </c>
      <c r="AY386" s="29">
        <f>январь!AV386+февраль!AV386+март!AV386+апрель!AV386+май!AV386+июнь!AV386+июль!AV386+август!AV386+сентябрь!AV386+октябрь!AV386+ноябрь!AV386+декабрь!AV386</f>
        <v>0</v>
      </c>
      <c r="AZ386" s="36">
        <f>январь!AW386+февраль!AW386+март!AW386+апрель!AW386+май!AW386+июнь!AW386+июль!AW386+август!AW386+сентябрь!AW386+октябрь!AW386+ноябрь!AW386+декабрь!AW386</f>
        <v>0</v>
      </c>
      <c r="BA386" s="36">
        <f>январь!AX386+февраль!AX386+март!AX386+апрель!AX386+май!AX386+июнь!AX386+июль!AX386+август!AX386+сентябрь!AX386+октябрь!AX386+ноябрь!AX386+декабрь!AX386</f>
        <v>0</v>
      </c>
      <c r="BB386" s="36">
        <f>январь!AY386+февраль!AY386+март!AY386+апрель!AY386+май!AY386+июнь!AY386+июль!AY386+август!AY386+сентябрь!AY386+октябрь!AY386+ноябрь!AY386+декабрь!AY386</f>
        <v>0</v>
      </c>
      <c r="BC386" s="29">
        <f>январь!AZ386+февраль!AZ386+март!AZ386+апрель!AZ386+май!AZ386+июнь!AZ386+июль!AZ386+август!AZ386+сентябрь!AZ386+октябрь!AZ386+ноябрь!AZ386+декабрь!AZ386</f>
        <v>0</v>
      </c>
      <c r="BD386" s="36">
        <f>январь!BA386+февраль!BA386+март!BA386+апрель!BA386+май!BA386+июнь!BA386+июль!BA386+август!BA386+сентябрь!BA386+октябрь!BA386+ноябрь!BA386+декабрь!BA386</f>
        <v>0</v>
      </c>
      <c r="BE386" s="36">
        <f>январь!BB386+февраль!BB386+март!BB386+апрель!BB386+май!BB386+июнь!BB386+июль!BB386+август!BB386+сентябрь!BB386+октябрь!BB386+ноябрь!BB386+декабрь!BB386</f>
        <v>0</v>
      </c>
      <c r="BF386" s="36">
        <f>январь!BC386+февраль!BC386+март!BC386+апрель!BC386+май!BC386+июнь!BC386+июль!BC386+август!BC386+сентябрь!BC386+октябрь!BC386+ноябрь!BC386+декабрь!BC386</f>
        <v>0</v>
      </c>
      <c r="BG386" s="36">
        <f>январь!BD386+февраль!BD386+март!BD386+апрель!BD386+май!BD386+июнь!BD386+июль!BD386+август!BD386+сентябрь!BD386+октябрь!BD386+ноябрь!BD386+декабрь!BD386</f>
        <v>0</v>
      </c>
      <c r="BH386" s="36">
        <f>январь!BE386+февраль!BE386+март!BE386+апрель!BE386+май!BE386+июнь!BE386+июль!BE386+август!BE386+сентябрь!BE386+октябрь!BE386+ноябрь!BE386+декабрь!BE386</f>
        <v>0</v>
      </c>
      <c r="BI386" s="36">
        <f>январь!BF386+февраль!BF386+март!BF386+апрель!BF386+май!BF386+июнь!BF386+июль!BF386+август!BF386+сентябрь!BF386+октябрь!BF386+ноябрь!BF386+декабрь!BF386</f>
        <v>0</v>
      </c>
      <c r="BJ386" s="36">
        <f>январь!BG386+февраль!BG386+март!BG386+апрель!BG386+май!BG386+июнь!BG386+июль!BG386+август!BG386+сентябрь!BG386+октябрь!BG386+ноябрь!BG386+декабрь!BG386</f>
        <v>0</v>
      </c>
      <c r="BK386" s="36">
        <f>январь!BH386+февраль!BH386+март!BH386+апрель!BH386+май!BH386+июнь!BH386+июль!BH386+август!BH386+сентябрь!BH386+октябрь!BH386+ноябрь!BH386+декабрь!BH386</f>
        <v>0</v>
      </c>
      <c r="BL386" s="36">
        <f>январь!BI386+февраль!BI386+март!BI386+апрель!BI386+май!BI386+июнь!BI386+июль!BI386+август!BI386+сентябрь!BI386+октябрь!BI386+ноябрь!BI386+декабрь!BI386</f>
        <v>0</v>
      </c>
      <c r="BM386" s="29">
        <f>январь!BJ386+февраль!BJ386+март!BJ386+апрель!BJ386+май!BJ386+июнь!BJ386+июль!BJ386+август!BJ386+сентябрь!BJ386+октябрь!BJ386+ноябрь!BJ386+декабрь!BJ386</f>
        <v>0</v>
      </c>
      <c r="BN386" s="36">
        <f>январь!BK386+февраль!BK386+март!BK386+апрель!BK386+май!BK386+июнь!BK386+июль!BK386+август!BK386+сентябрь!BK386+октябрь!BK386+ноябрь!BK386+декабрь!BK386</f>
        <v>0</v>
      </c>
      <c r="BO386" s="29">
        <f>январь!BL386+февраль!BL386+март!BL386+апрель!BL386+май!BL386+июнь!BL386+июль!BL386+август!BL386+сентябрь!BL386+октябрь!BL386+ноябрь!BL386+декабрь!BL386</f>
        <v>0</v>
      </c>
      <c r="BP386" s="36">
        <f>январь!BM386+февраль!BM386+март!BM386+апрель!BM386+май!BM386+июнь!BM386+июль!BM386+август!BM386+сентябрь!BM386+октябрь!BM386+ноябрь!BM386+декабрь!BM386</f>
        <v>0</v>
      </c>
      <c r="BQ386" s="36">
        <f>январь!BN386+февраль!BN386+март!BN386+апрель!BN386+май!BN386+июнь!BN386+июль!BN386+август!BN386+сентябрь!BN386+октябрь!BN386+ноябрь!BN386+декабрь!BN386</f>
        <v>0.03</v>
      </c>
      <c r="BR386" s="36">
        <f>январь!BO386+февраль!BO386+март!BO386+апрель!BO386+май!BO386+июнь!BO386+июль!BO386+август!BO386+сентябрь!BO386+октябрь!BO386+ноябрь!BO386+декабрь!BO386</f>
        <v>6.6879999999999997</v>
      </c>
      <c r="BS386" s="29">
        <f>январь!BP386+февраль!BP386+март!BP386+апрель!BP386+май!BP386+июнь!BP386+июль!BP386+август!BP386+сентябрь!BP386+октябрь!BP386+ноябрь!BP386+декабрь!BP386</f>
        <v>0</v>
      </c>
      <c r="BT386" s="36">
        <f>январь!BQ386+февраль!BQ386+март!BQ386+апрель!BQ386+май!BQ386+июнь!BQ386+июль!BQ386+август!BQ386+сентябрь!BQ386+октябрь!BQ386+ноябрь!BQ386+декабрь!BQ386</f>
        <v>0</v>
      </c>
      <c r="BU386" s="29">
        <f>январь!BR386+февраль!BR386+март!BR386+апрель!BR386+май!BR386+июнь!BR386+июль!BR386+август!BR386+сентябрь!BR386+октябрь!BR386+ноябрь!BR386+декабрь!BR386</f>
        <v>0</v>
      </c>
      <c r="BV386" s="36">
        <f>январь!BS386+февраль!BS386+март!BS386+апрель!BS386+май!BS386+июнь!BS386+июль!BS386+август!BS386+сентябрь!BS386+октябрь!BS386+ноябрь!BS386+декабрь!BS386</f>
        <v>0</v>
      </c>
      <c r="BW386" s="36">
        <f>январь!BT386+февраль!BT386+март!BT386+апрель!BT386+май!BT386+июнь!BT386+июль!BT386+август!BT386+сентябрь!BT386+октябрь!BT386+ноябрь!BT386+декабрь!BT386</f>
        <v>0</v>
      </c>
      <c r="BX386" s="36">
        <f>январь!BU386+февраль!BU386+март!BU386+апрель!BU386+май!BU386+июнь!BU386+июль!BU386+август!BU386+сентябрь!BU386+октябрь!BU386+ноябрь!BU386+декабрь!BU386</f>
        <v>0</v>
      </c>
      <c r="BY386" s="36">
        <f>январь!BV386+февраль!BV386+март!BV386+апрель!BV386+май!BV386+июнь!BV386+июль!BV386+август!BV386+сентябрь!BV386+октябрь!BV386+ноябрь!BV386+декабрь!BV386</f>
        <v>0</v>
      </c>
      <c r="BZ386" s="77">
        <v>2</v>
      </c>
    </row>
    <row r="387" spans="1:78" x14ac:dyDescent="0.25">
      <c r="A387" s="16">
        <v>385</v>
      </c>
      <c r="B387" s="16">
        <v>3</v>
      </c>
      <c r="C387" s="37" t="s">
        <v>831</v>
      </c>
      <c r="D387" s="51">
        <v>139.29525578743963</v>
      </c>
      <c r="E387" s="25">
        <v>-409.64585599999998</v>
      </c>
      <c r="F387" s="26">
        <f t="shared" si="15"/>
        <v>-305.23460021256039</v>
      </c>
      <c r="G387" s="26">
        <f t="shared" si="16"/>
        <v>104.41125578743964</v>
      </c>
      <c r="H387" s="26">
        <f t="shared" si="17"/>
        <v>34.883999999999993</v>
      </c>
      <c r="I387" s="36">
        <f>январь!F387+февраль!F387+март!F387+апрель!F387+май!F387+июнь!F387+июль!F387+август!F387+сентябрь!F387+октябрь!F387+ноябрь!F387+декабрь!F387</f>
        <v>0</v>
      </c>
      <c r="J387" s="36">
        <f>январь!G387+февраль!G387+март!G387+апрель!G387+май!G387+июнь!G387+июль!G387+август!G387+сентябрь!G387+октябрь!G387+ноябрь!G387+декабрь!G387</f>
        <v>0</v>
      </c>
      <c r="K387" s="36">
        <f>январь!H387+февраль!H387+март!H387+апрель!H387+май!H387+июнь!H387+июль!H387+август!H387+сентябрь!H387+октябрь!H387+ноябрь!H387+декабрь!H387</f>
        <v>0</v>
      </c>
      <c r="L387" s="27">
        <f>январь!I387+февраль!I387+март!I387+апрель!I387+май!I387+июнь!I387+июль!I387+август!I387+сентябрь!I387+октябрь!I387+ноябрь!I387+декабрь!I387</f>
        <v>0</v>
      </c>
      <c r="M387" s="36">
        <f>январь!J387+февраль!J387+март!J387+апрель!J387+май!J387+июнь!J387+июль!J387+август!J387+сентябрь!J387+октябрь!J387+ноябрь!J387+декабрь!J387</f>
        <v>0</v>
      </c>
      <c r="N387" s="36">
        <f>январь!K387+февраль!K387+март!K387+апрель!K387+май!K387+июнь!K387+июль!K387+август!K387+сентябрь!K387+октябрь!K387+ноябрь!K387+декабрь!K387</f>
        <v>0</v>
      </c>
      <c r="O387" s="36">
        <f>январь!L387+февраль!L387+март!L387+апрель!L387+май!L387+июнь!L387+июль!L387+август!L387+сентябрь!L387+октябрь!L387+ноябрь!L387+декабрь!L387</f>
        <v>0</v>
      </c>
      <c r="P387" s="36">
        <f>январь!M387+февраль!M387+март!M387+апрель!M387+май!M387+июнь!M387+июль!M387+август!M387+сентябрь!M387+октябрь!M387+ноябрь!M387+декабрь!M387</f>
        <v>0</v>
      </c>
      <c r="Q387" s="36">
        <f>январь!N387+февраль!N387+март!N387+апрель!N387+май!N387+июнь!N387+июль!N387+август!N387+сентябрь!N387+октябрь!N387+ноябрь!N387+декабрь!N387</f>
        <v>0</v>
      </c>
      <c r="R387" s="29">
        <f>январь!O387+февраль!O387+март!O387+апрель!O387+май!O387+июнь!O387+июль!O387+август!O387+сентябрь!O387+октябрь!O387+ноябрь!O387+декабрь!O387</f>
        <v>0</v>
      </c>
      <c r="S387" s="36">
        <f>январь!P387+февраль!P387+март!P387+апрель!P387+май!P387+июнь!P387+июль!P387+август!P387+сентябрь!P387+октябрь!P387+ноябрь!P387+декабрь!P387</f>
        <v>0</v>
      </c>
      <c r="T387" s="29">
        <f>январь!Q387+февраль!Q387+март!Q387+апрель!Q387+май!Q387+июнь!Q387+июль!Q387+август!Q387+сентябрь!Q387+октябрь!Q387+ноябрь!Q387+декабрь!Q387</f>
        <v>0</v>
      </c>
      <c r="U387" s="36">
        <f>январь!R387+февраль!R387+март!R387+апрель!R387+май!R387+июнь!R387+июль!R387+август!R387+сентябрь!R387+октябрь!R387+ноябрь!R387+декабрь!R387</f>
        <v>0</v>
      </c>
      <c r="V387" s="36">
        <f>январь!S387+февраль!S387+март!S387+апрель!S387+май!S387+июнь!S387+июль!S387+август!S387+сентябрь!S387+октябрь!S387+ноябрь!S387+декабрь!S387</f>
        <v>0</v>
      </c>
      <c r="W387" s="36">
        <f>январь!T387+февраль!T387+март!T387+апрель!T387+май!T387+июнь!T387+июль!T387+август!T387+сентябрь!T387+октябрь!T387+ноябрь!T387+декабрь!T387</f>
        <v>0</v>
      </c>
      <c r="X387" s="36">
        <f>январь!U387+февраль!U387+март!U387+апрель!U387+май!U387+июнь!U387+июль!U387+август!U387+сентябрь!U387+октябрь!U387+ноябрь!U387+декабрь!U387</f>
        <v>2E-3</v>
      </c>
      <c r="Y387" s="36">
        <f>январь!V387+февраль!V387+март!V387+апрель!V387+май!V387+июнь!V387+июль!V387+август!V387+сентябрь!V387+октябрь!V387+ноябрь!V387+декабрь!V387</f>
        <v>11.068</v>
      </c>
      <c r="Z387" s="36">
        <f>январь!W387+февраль!W387+март!W387+апрель!W387+май!W387+июнь!W387+июль!W387+август!W387+сентябрь!W387+октябрь!W387+ноябрь!W387+декабрь!W387</f>
        <v>0</v>
      </c>
      <c r="AA387" s="36">
        <f>январь!X387+февраль!X387+март!X387+апрель!X387+май!X387+июнь!X387+июль!X387+август!X387+сентябрь!X387+октябрь!X387+ноябрь!X387+декабрь!X387</f>
        <v>0</v>
      </c>
      <c r="AB387" s="29">
        <f>январь!Y387+февраль!Y387+март!Y387+апрель!Y387+май!Y387+июнь!Y387+июль!Y387+август!Y387+сентябрь!Y387+октябрь!Y387+ноябрь!Y387+декабрь!Y387</f>
        <v>0</v>
      </c>
      <c r="AC387" s="36">
        <f>январь!Z387+февраль!Z387+март!Z387+апрель!Z387+май!Z387+июнь!Z387+июль!Z387+август!Z387+сентябрь!Z387+октябрь!Z387+ноябрь!Z387+декабрь!Z387</f>
        <v>0</v>
      </c>
      <c r="AD387" s="66" t="str">
        <f>CONCATENATE(январь!AA387,$BZ$1,февраль!AA387,$BZ$1,март!AA387,$BZ$1,апрель!AA387,$BZ$1,май!AA387,$BZ$1,июнь!AA387,$BZ$1,июль!AA387,$BZ$1,август!AA387,$BZ$1,сентябрь!AA387,$BZ$1,октябрь!AA387,$BZ$1,ноябрь!AA387,$BZ$1,декабрь!AA387)</f>
        <v xml:space="preserve">           </v>
      </c>
      <c r="AE387" s="36">
        <f>январь!AB387+февраль!AB387+март!AB387+апрель!AB387+май!AB387+июнь!AB387+июль!AB387+август!AB387+сентябрь!AB387+октябрь!AB387+ноябрь!AB387+декабрь!AB387</f>
        <v>0</v>
      </c>
      <c r="AF387" s="36">
        <f>январь!AC387+февраль!AC387+март!AC387+апрель!AC387+май!AC387+июнь!AC387+июль!AC387+август!AC387+сентябрь!AC387+октябрь!AC387+ноябрь!AC387+декабрь!AC387</f>
        <v>0</v>
      </c>
      <c r="AG387" s="36">
        <f>январь!AD387+февраль!AD387+март!AD387+апрель!AD387+май!AD387+июнь!AD387+июль!AD387+август!AD387+сентябрь!AD387+октябрь!AD387+ноябрь!AD387+декабрь!AD387</f>
        <v>0</v>
      </c>
      <c r="AH387" s="36">
        <f>январь!AE387+февраль!AE387+март!AE387+апрель!AE387+май!AE387+июнь!AE387+июль!AE387+август!AE387+сентябрь!AE387+октябрь!AE387+ноябрь!AE387+декабрь!AE387</f>
        <v>0</v>
      </c>
      <c r="AI387" s="36">
        <f>январь!AF387+февраль!AF387+март!AF387+апрель!AF387+май!AF387+июнь!AF387+июль!AF387+август!AF387+сентябрь!AF387+октябрь!AF387+ноябрь!AF387+декабрь!AF387</f>
        <v>0</v>
      </c>
      <c r="AJ387" s="36">
        <f>январь!AG387+февраль!AG387+март!AG387+апрель!AG387+май!AG387+июнь!AG387+июль!AG387+август!AG387+сентябрь!AG387+октябрь!AG387+ноябрь!AG387+декабрь!AG387</f>
        <v>0</v>
      </c>
      <c r="AK387" s="29">
        <f>январь!AH387+февраль!AH387+март!AH387+апрель!AH387+май!AH387+июнь!AH387+июль!AH387+август!AH387+сентябрь!AH387+октябрь!AH387+ноябрь!AH387+декабрь!AH387</f>
        <v>0</v>
      </c>
      <c r="AL387" s="36">
        <f>январь!AI387+февраль!AI387+март!AI387+апрель!AI387+май!AI387+июнь!AI387+июль!AI387+август!AI387+сентябрь!AI387+октябрь!AI387+ноябрь!AI387+декабрь!AI387</f>
        <v>0</v>
      </c>
      <c r="AM387" s="29">
        <f>январь!AJ387+февраль!AJ387+март!AJ387+апрель!AJ387+май!AJ387+июнь!AJ387+июль!AJ387+август!AJ387+сентябрь!AJ387+октябрь!AJ387+ноябрь!AJ387+декабрь!AJ387</f>
        <v>0</v>
      </c>
      <c r="AN387" s="36">
        <f>январь!AK387+февраль!AK387+март!AK387+апрель!AK387+май!AK387+июнь!AK387+июль!AK387+август!AK387+сентябрь!AK387+октябрь!AK387+ноябрь!AK387+декабрь!AK387</f>
        <v>0</v>
      </c>
      <c r="AO387" s="36">
        <f>январь!AL387+февраль!AL387+март!AL387+апрель!AL387+май!AL387+июнь!AL387+июль!AL387+август!AL387+сентябрь!AL387+октябрь!AL387+ноябрь!AL387+декабрь!AL387</f>
        <v>0</v>
      </c>
      <c r="AP387" s="36">
        <f>январь!AM387+февраль!AM387+март!AM387+апрель!AM387+май!AM387+июнь!AM387+июль!AM387+август!AM387+сентябрь!AM387+октябрь!AM387+ноябрь!AM387+декабрь!AM387</f>
        <v>0</v>
      </c>
      <c r="AQ387" s="29">
        <f>январь!AN387+февраль!AN387+март!AN387+апрель!AN387+май!AN387+июнь!AN387+июль!AN387+август!AN387+сентябрь!AN387+октябрь!AN387+ноябрь!AN387+декабрь!AN387</f>
        <v>0</v>
      </c>
      <c r="AR387" s="36">
        <f>январь!AO387+февраль!AO387+март!AO387+апрель!AO387+май!AO387+июнь!AO387+июль!AO387+август!AO387+сентябрь!AO387+октябрь!AO387+ноябрь!AO387+декабрь!AO387</f>
        <v>0</v>
      </c>
      <c r="AS387" s="29">
        <f>январь!AP387+февраль!AP387+март!AP387+апрель!AP387+май!AP387+июнь!AP387+июль!AP387+август!AP387+сентябрь!AP387+октябрь!AP387+ноябрь!AP387+декабрь!AP387</f>
        <v>0</v>
      </c>
      <c r="AT387" s="36">
        <f>январь!AQ387+февраль!AQ387+март!AQ387+апрель!AQ387+май!AQ387+июнь!AQ387+июль!AQ387+август!AQ387+сентябрь!AQ387+октябрь!AQ387+ноябрь!AQ387+декабрь!AQ387</f>
        <v>0</v>
      </c>
      <c r="AU387" s="29">
        <f>январь!AR387+февраль!AR387+март!AR387+апрель!AR387+май!AR387+июнь!AR387+июль!AR387+август!AR387+сентябрь!AR387+октябрь!AR387+ноябрь!AR387+декабрь!AR387</f>
        <v>0</v>
      </c>
      <c r="AV387" s="36">
        <f>январь!AS387+февраль!AS387+март!AS387+апрель!AS387+май!AS387+июнь!AS387+июль!AS387+август!AS387+сентябрь!AS387+октябрь!AS387+ноябрь!AS387+декабрь!AS387</f>
        <v>0</v>
      </c>
      <c r="AW387" s="36">
        <f>январь!AT387+февраль!AT387+март!AT387+апрель!AT387+май!AT387+июнь!AT387+июль!AT387+август!AT387+сентябрь!AT387+октябрь!AT387+ноябрь!AT387+декабрь!AT387</f>
        <v>0</v>
      </c>
      <c r="AX387" s="36">
        <f>январь!AU387+февраль!AU387+март!AU387+апрель!AU387+май!AU387+июнь!AU387+июль!AU387+август!AU387+сентябрь!AU387+октябрь!AU387+ноябрь!AU387+декабрь!AU387</f>
        <v>0</v>
      </c>
      <c r="AY387" s="29">
        <f>январь!AV387+февраль!AV387+март!AV387+апрель!AV387+май!AV387+июнь!AV387+июль!AV387+август!AV387+сентябрь!AV387+октябрь!AV387+ноябрь!AV387+декабрь!AV387</f>
        <v>0</v>
      </c>
      <c r="AZ387" s="36">
        <f>январь!AW387+февраль!AW387+март!AW387+апрель!AW387+май!AW387+июнь!AW387+июль!AW387+август!AW387+сентябрь!AW387+октябрь!AW387+ноябрь!AW387+декабрь!AW387</f>
        <v>0</v>
      </c>
      <c r="BA387" s="36">
        <f>январь!AX387+февраль!AX387+март!AX387+апрель!AX387+май!AX387+июнь!AX387+июль!AX387+август!AX387+сентябрь!AX387+октябрь!AX387+ноябрь!AX387+декабрь!AX387</f>
        <v>0</v>
      </c>
      <c r="BB387" s="36">
        <f>январь!AY387+февраль!AY387+март!AY387+апрель!AY387+май!AY387+июнь!AY387+июль!AY387+август!AY387+сентябрь!AY387+октябрь!AY387+ноябрь!AY387+декабрь!AY387</f>
        <v>0</v>
      </c>
      <c r="BC387" s="29">
        <f>январь!AZ387+февраль!AZ387+март!AZ387+апрель!AZ387+май!AZ387+июнь!AZ387+июль!AZ387+август!AZ387+сентябрь!AZ387+октябрь!AZ387+ноябрь!AZ387+декабрь!AZ387</f>
        <v>0</v>
      </c>
      <c r="BD387" s="36">
        <f>январь!BA387+февраль!BA387+март!BA387+апрель!BA387+май!BA387+июнь!BA387+июль!BA387+август!BA387+сентябрь!BA387+октябрь!BA387+ноябрь!BA387+декабрь!BA387</f>
        <v>0</v>
      </c>
      <c r="BE387" s="36">
        <f>январь!BB387+февраль!BB387+март!BB387+апрель!BB387+май!BB387+июнь!BB387+июль!BB387+август!BB387+сентябрь!BB387+октябрь!BB387+ноябрь!BB387+декабрь!BB387</f>
        <v>0</v>
      </c>
      <c r="BF387" s="36">
        <f>январь!BC387+февраль!BC387+март!BC387+апрель!BC387+май!BC387+июнь!BC387+июль!BC387+август!BC387+сентябрь!BC387+октябрь!BC387+ноябрь!BC387+декабрь!BC387</f>
        <v>0</v>
      </c>
      <c r="BG387" s="36">
        <f>январь!BD387+февраль!BD387+март!BD387+апрель!BD387+май!BD387+июнь!BD387+июль!BD387+август!BD387+сентябрь!BD387+октябрь!BD387+ноябрь!BD387+декабрь!BD387</f>
        <v>0</v>
      </c>
      <c r="BH387" s="36">
        <f>январь!BE387+февраль!BE387+март!BE387+апрель!BE387+май!BE387+июнь!BE387+июль!BE387+август!BE387+сентябрь!BE387+октябрь!BE387+ноябрь!BE387+декабрь!BE387</f>
        <v>0</v>
      </c>
      <c r="BI387" s="36">
        <f>январь!BF387+февраль!BF387+март!BF387+апрель!BF387+май!BF387+июнь!BF387+июль!BF387+август!BF387+сентябрь!BF387+октябрь!BF387+ноябрь!BF387+декабрь!BF387</f>
        <v>0.01</v>
      </c>
      <c r="BJ387" s="36">
        <f>январь!BG387+февраль!BG387+март!BG387+апрель!BG387+май!BG387+июнь!BG387+июль!BG387+август!BG387+сентябрь!BG387+октябрь!BG387+ноябрь!BG387+декабрь!BG387</f>
        <v>11.377000000000001</v>
      </c>
      <c r="BK387" s="36">
        <f>январь!BH387+февраль!BH387+март!BH387+апрель!BH387+май!BH387+июнь!BH387+июль!BH387+август!BH387+сентябрь!BH387+октябрь!BH387+ноябрь!BH387+декабрь!BH387</f>
        <v>0</v>
      </c>
      <c r="BL387" s="36">
        <f>январь!BI387+февраль!BI387+март!BI387+апрель!BI387+май!BI387+июнь!BI387+июль!BI387+август!BI387+сентябрь!BI387+октябрь!BI387+ноябрь!BI387+декабрь!BI387</f>
        <v>0</v>
      </c>
      <c r="BM387" s="29">
        <f>январь!BJ387+февраль!BJ387+март!BJ387+апрель!BJ387+май!BJ387+июнь!BJ387+июль!BJ387+август!BJ387+сентябрь!BJ387+октябрь!BJ387+ноябрь!BJ387+декабрь!BJ387</f>
        <v>0</v>
      </c>
      <c r="BN387" s="36">
        <f>январь!BK387+февраль!BK387+март!BK387+апрель!BK387+май!BK387+июнь!BK387+июль!BK387+август!BK387+сентябрь!BK387+октябрь!BK387+ноябрь!BK387+декабрь!BK387</f>
        <v>0</v>
      </c>
      <c r="BO387" s="29">
        <f>январь!BL387+февраль!BL387+март!BL387+апрель!BL387+май!BL387+июнь!BL387+июль!BL387+август!BL387+сентябрь!BL387+октябрь!BL387+ноябрь!BL387+декабрь!BL387</f>
        <v>0</v>
      </c>
      <c r="BP387" s="36">
        <f>январь!BM387+февраль!BM387+март!BM387+апрель!BM387+май!BM387+июнь!BM387+июль!BM387+август!BM387+сентябрь!BM387+октябрь!BM387+ноябрь!BM387+декабрь!BM387</f>
        <v>0</v>
      </c>
      <c r="BQ387" s="36">
        <f>январь!BN387+февраль!BN387+март!BN387+апрель!BN387+май!BN387+июнь!BN387+июль!BN387+август!BN387+сентябрь!BN387+октябрь!BN387+ноябрь!BN387+декабрь!BN387</f>
        <v>0</v>
      </c>
      <c r="BR387" s="36">
        <f>январь!BO387+февраль!BO387+март!BO387+апрель!BO387+май!BO387+июнь!BO387+июль!BO387+август!BO387+сентябрь!BO387+октябрь!BO387+ноябрь!BO387+декабрь!BO387</f>
        <v>0</v>
      </c>
      <c r="BS387" s="29">
        <f>январь!BP387+февраль!BP387+март!BP387+апрель!BP387+май!BP387+июнь!BP387+июль!BP387+август!BP387+сентябрь!BP387+октябрь!BP387+ноябрь!BP387+декабрь!BP387</f>
        <v>11</v>
      </c>
      <c r="BT387" s="36">
        <f>январь!BQ387+февраль!BQ387+март!BQ387+апрель!BQ387+май!BQ387+июнь!BQ387+июль!BQ387+август!BQ387+сентябрь!BQ387+октябрь!BQ387+ноябрь!BQ387+декабрь!BQ387</f>
        <v>10.452999999999999</v>
      </c>
      <c r="BU387" s="29">
        <f>январь!BR387+февраль!BR387+март!BR387+апрель!BR387+май!BR387+июнь!BR387+июль!BR387+август!BR387+сентябрь!BR387+октябрь!BR387+ноябрь!BR387+декабрь!BR387</f>
        <v>0</v>
      </c>
      <c r="BV387" s="36">
        <f>январь!BS387+февраль!BS387+март!BS387+апрель!BS387+май!BS387+июнь!BS387+июль!BS387+август!BS387+сентябрь!BS387+октябрь!BS387+ноябрь!BS387+декабрь!BS387</f>
        <v>0</v>
      </c>
      <c r="BW387" s="36">
        <f>январь!BT387+февраль!BT387+март!BT387+апрель!BT387+май!BT387+июнь!BT387+июль!BT387+август!BT387+сентябрь!BT387+октябрь!BT387+ноябрь!BT387+декабрь!BT387</f>
        <v>0</v>
      </c>
      <c r="BX387" s="36">
        <f>январь!BU387+февраль!BU387+март!BU387+апрель!BU387+май!BU387+июнь!BU387+июль!BU387+август!BU387+сентябрь!BU387+октябрь!BU387+ноябрь!BU387+декабрь!BU387</f>
        <v>0</v>
      </c>
      <c r="BY387" s="36">
        <f>январь!BV387+февраль!BV387+март!BV387+апрель!BV387+май!BV387+июнь!BV387+июль!BV387+август!BV387+сентябрь!BV387+октябрь!BV387+ноябрь!BV387+декабрь!BV387</f>
        <v>1.986</v>
      </c>
      <c r="BZ387" s="77">
        <v>0</v>
      </c>
    </row>
    <row r="388" spans="1:78" x14ac:dyDescent="0.25">
      <c r="A388" s="16">
        <v>386</v>
      </c>
      <c r="B388" s="16">
        <v>3</v>
      </c>
      <c r="C388" s="37" t="s">
        <v>934</v>
      </c>
      <c r="D388" s="51">
        <v>59.719790917874398</v>
      </c>
      <c r="E388" s="25">
        <v>11.267959999999997</v>
      </c>
      <c r="F388" s="26">
        <f t="shared" ref="F388:F450" si="18">D388+E388-H388</f>
        <v>70.987750917874394</v>
      </c>
      <c r="G388" s="26">
        <f t="shared" ref="G388:G450" si="19">D388-H388</f>
        <v>59.719790917874398</v>
      </c>
      <c r="H388" s="26">
        <f t="shared" ref="H388:H450" si="20">J388+K388+M388+O388+Q388+S388+U388+W388+Y388+AA388+AC388+AF388+AH388+AJ388+AL388+AN388+AP388+AR388+AT388+AV388+AX388+AZ388+BB388+BD388+BF388+BH388+BJ388+BL388+BN388+BP388+BR388+BT388+BV388+BX388+BY388</f>
        <v>0</v>
      </c>
      <c r="I388" s="36">
        <f>январь!F388+февраль!F388+март!F388+апрель!F388+май!F388+июнь!F388+июль!F388+август!F388+сентябрь!F388+октябрь!F388+ноябрь!F388+декабрь!F388</f>
        <v>0</v>
      </c>
      <c r="J388" s="36">
        <f>январь!G388+февраль!G388+март!G388+апрель!G388+май!G388+июнь!G388+июль!G388+август!G388+сентябрь!G388+октябрь!G388+ноябрь!G388+декабрь!G388</f>
        <v>0</v>
      </c>
      <c r="K388" s="36">
        <f>январь!H388+февраль!H388+март!H388+апрель!H388+май!H388+июнь!H388+июль!H388+август!H388+сентябрь!H388+октябрь!H388+ноябрь!H388+декабрь!H388</f>
        <v>0</v>
      </c>
      <c r="L388" s="27">
        <f>январь!I388+февраль!I388+март!I388+апрель!I388+май!I388+июнь!I388+июль!I388+август!I388+сентябрь!I388+октябрь!I388+ноябрь!I388+декабрь!I388</f>
        <v>0</v>
      </c>
      <c r="M388" s="36">
        <f>январь!J388+февраль!J388+март!J388+апрель!J388+май!J388+июнь!J388+июль!J388+август!J388+сентябрь!J388+октябрь!J388+ноябрь!J388+декабрь!J388</f>
        <v>0</v>
      </c>
      <c r="N388" s="36">
        <f>январь!K388+февраль!K388+март!K388+апрель!K388+май!K388+июнь!K388+июль!K388+август!K388+сентябрь!K388+октябрь!K388+ноябрь!K388+декабрь!K388</f>
        <v>0</v>
      </c>
      <c r="O388" s="36">
        <f>январь!L388+февраль!L388+март!L388+апрель!L388+май!L388+июнь!L388+июль!L388+август!L388+сентябрь!L388+октябрь!L388+ноябрь!L388+декабрь!L388</f>
        <v>0</v>
      </c>
      <c r="P388" s="36">
        <f>январь!M388+февраль!M388+март!M388+апрель!M388+май!M388+июнь!M388+июль!M388+август!M388+сентябрь!M388+октябрь!M388+ноябрь!M388+декабрь!M388</f>
        <v>0</v>
      </c>
      <c r="Q388" s="36">
        <f>январь!N388+февраль!N388+март!N388+апрель!N388+май!N388+июнь!N388+июль!N388+август!N388+сентябрь!N388+октябрь!N388+ноябрь!N388+декабрь!N388</f>
        <v>0</v>
      </c>
      <c r="R388" s="29">
        <f>январь!O388+февраль!O388+март!O388+апрель!O388+май!O388+июнь!O388+июль!O388+август!O388+сентябрь!O388+октябрь!O388+ноябрь!O388+декабрь!O388</f>
        <v>0</v>
      </c>
      <c r="S388" s="36">
        <f>январь!P388+февраль!P388+март!P388+апрель!P388+май!P388+июнь!P388+июль!P388+август!P388+сентябрь!P388+октябрь!P388+ноябрь!P388+декабрь!P388</f>
        <v>0</v>
      </c>
      <c r="T388" s="29">
        <f>январь!Q388+февраль!Q388+март!Q388+апрель!Q388+май!Q388+июнь!Q388+июль!Q388+август!Q388+сентябрь!Q388+октябрь!Q388+ноябрь!Q388+декабрь!Q388</f>
        <v>0</v>
      </c>
      <c r="U388" s="36">
        <f>январь!R388+февраль!R388+март!R388+апрель!R388+май!R388+июнь!R388+июль!R388+август!R388+сентябрь!R388+октябрь!R388+ноябрь!R388+декабрь!R388</f>
        <v>0</v>
      </c>
      <c r="V388" s="36">
        <f>январь!S388+февраль!S388+март!S388+апрель!S388+май!S388+июнь!S388+июль!S388+август!S388+сентябрь!S388+октябрь!S388+ноябрь!S388+декабрь!S388</f>
        <v>0</v>
      </c>
      <c r="W388" s="36">
        <f>январь!T388+февраль!T388+март!T388+апрель!T388+май!T388+июнь!T388+июль!T388+август!T388+сентябрь!T388+октябрь!T388+ноябрь!T388+декабрь!T388</f>
        <v>0</v>
      </c>
      <c r="X388" s="36">
        <f>январь!U388+февраль!U388+март!U388+апрель!U388+май!U388+июнь!U388+июль!U388+август!U388+сентябрь!U388+октябрь!U388+ноябрь!U388+декабрь!U388</f>
        <v>0</v>
      </c>
      <c r="Y388" s="36">
        <f>январь!V388+февраль!V388+март!V388+апрель!V388+май!V388+июнь!V388+июль!V388+август!V388+сентябрь!V388+октябрь!V388+ноябрь!V388+декабрь!V388</f>
        <v>0</v>
      </c>
      <c r="Z388" s="36">
        <f>январь!W388+февраль!W388+март!W388+апрель!W388+май!W388+июнь!W388+июль!W388+август!W388+сентябрь!W388+октябрь!W388+ноябрь!W388+декабрь!W388</f>
        <v>0</v>
      </c>
      <c r="AA388" s="36">
        <f>январь!X388+февраль!X388+март!X388+апрель!X388+май!X388+июнь!X388+июль!X388+август!X388+сентябрь!X388+октябрь!X388+ноябрь!X388+декабрь!X388</f>
        <v>0</v>
      </c>
      <c r="AB388" s="29">
        <f>январь!Y388+февраль!Y388+март!Y388+апрель!Y388+май!Y388+июнь!Y388+июль!Y388+август!Y388+сентябрь!Y388+октябрь!Y388+ноябрь!Y388+декабрь!Y388</f>
        <v>0</v>
      </c>
      <c r="AC388" s="36">
        <f>январь!Z388+февраль!Z388+март!Z388+апрель!Z388+май!Z388+июнь!Z388+июль!Z388+август!Z388+сентябрь!Z388+октябрь!Z388+ноябрь!Z388+декабрь!Z388</f>
        <v>0</v>
      </c>
      <c r="AD388" s="66" t="str">
        <f>CONCATENATE(январь!AA388,$BZ$1,февраль!AA388,$BZ$1,март!AA388,$BZ$1,апрель!AA388,$BZ$1,май!AA388,$BZ$1,июнь!AA388,$BZ$1,июль!AA388,$BZ$1,август!AA388,$BZ$1,сентябрь!AA388,$BZ$1,октябрь!AA388,$BZ$1,ноябрь!AA388,$BZ$1,декабрь!AA388)</f>
        <v xml:space="preserve">           </v>
      </c>
      <c r="AE388" s="36">
        <f>январь!AB388+февраль!AB388+март!AB388+апрель!AB388+май!AB388+июнь!AB388+июль!AB388+август!AB388+сентябрь!AB388+октябрь!AB388+ноябрь!AB388+декабрь!AB388</f>
        <v>0</v>
      </c>
      <c r="AF388" s="36">
        <f>январь!AC388+февраль!AC388+март!AC388+апрель!AC388+май!AC388+июнь!AC388+июль!AC388+август!AC388+сентябрь!AC388+октябрь!AC388+ноябрь!AC388+декабрь!AC388</f>
        <v>0</v>
      </c>
      <c r="AG388" s="36">
        <f>январь!AD388+февраль!AD388+март!AD388+апрель!AD388+май!AD388+июнь!AD388+июль!AD388+август!AD388+сентябрь!AD388+октябрь!AD388+ноябрь!AD388+декабрь!AD388</f>
        <v>0</v>
      </c>
      <c r="AH388" s="36">
        <f>январь!AE388+февраль!AE388+март!AE388+апрель!AE388+май!AE388+июнь!AE388+июль!AE388+август!AE388+сентябрь!AE388+октябрь!AE388+ноябрь!AE388+декабрь!AE388</f>
        <v>0</v>
      </c>
      <c r="AI388" s="36">
        <f>январь!AF388+февраль!AF388+март!AF388+апрель!AF388+май!AF388+июнь!AF388+июль!AF388+август!AF388+сентябрь!AF388+октябрь!AF388+ноябрь!AF388+декабрь!AF388</f>
        <v>0</v>
      </c>
      <c r="AJ388" s="36">
        <f>январь!AG388+февраль!AG388+март!AG388+апрель!AG388+май!AG388+июнь!AG388+июль!AG388+август!AG388+сентябрь!AG388+октябрь!AG388+ноябрь!AG388+декабрь!AG388</f>
        <v>0</v>
      </c>
      <c r="AK388" s="29">
        <f>январь!AH388+февраль!AH388+март!AH388+апрель!AH388+май!AH388+июнь!AH388+июль!AH388+август!AH388+сентябрь!AH388+октябрь!AH388+ноябрь!AH388+декабрь!AH388</f>
        <v>0</v>
      </c>
      <c r="AL388" s="36">
        <f>январь!AI388+февраль!AI388+март!AI388+апрель!AI388+май!AI388+июнь!AI388+июль!AI388+август!AI388+сентябрь!AI388+октябрь!AI388+ноябрь!AI388+декабрь!AI388</f>
        <v>0</v>
      </c>
      <c r="AM388" s="29">
        <f>январь!AJ388+февраль!AJ388+март!AJ388+апрель!AJ388+май!AJ388+июнь!AJ388+июль!AJ388+август!AJ388+сентябрь!AJ388+октябрь!AJ388+ноябрь!AJ388+декабрь!AJ388</f>
        <v>0</v>
      </c>
      <c r="AN388" s="36">
        <f>январь!AK388+февраль!AK388+март!AK388+апрель!AK388+май!AK388+июнь!AK388+июль!AK388+август!AK388+сентябрь!AK388+октябрь!AK388+ноябрь!AK388+декабрь!AK388</f>
        <v>0</v>
      </c>
      <c r="AO388" s="36">
        <f>январь!AL388+февраль!AL388+март!AL388+апрель!AL388+май!AL388+июнь!AL388+июль!AL388+август!AL388+сентябрь!AL388+октябрь!AL388+ноябрь!AL388+декабрь!AL388</f>
        <v>0</v>
      </c>
      <c r="AP388" s="36">
        <f>январь!AM388+февраль!AM388+март!AM388+апрель!AM388+май!AM388+июнь!AM388+июль!AM388+август!AM388+сентябрь!AM388+октябрь!AM388+ноябрь!AM388+декабрь!AM388</f>
        <v>0</v>
      </c>
      <c r="AQ388" s="29">
        <f>январь!AN388+февраль!AN388+март!AN388+апрель!AN388+май!AN388+июнь!AN388+июль!AN388+август!AN388+сентябрь!AN388+октябрь!AN388+ноябрь!AN388+декабрь!AN388</f>
        <v>0</v>
      </c>
      <c r="AR388" s="36">
        <f>январь!AO388+февраль!AO388+март!AO388+апрель!AO388+май!AO388+июнь!AO388+июль!AO388+август!AO388+сентябрь!AO388+октябрь!AO388+ноябрь!AO388+декабрь!AO388</f>
        <v>0</v>
      </c>
      <c r="AS388" s="29">
        <f>январь!AP388+февраль!AP388+март!AP388+апрель!AP388+май!AP388+июнь!AP388+июль!AP388+август!AP388+сентябрь!AP388+октябрь!AP388+ноябрь!AP388+декабрь!AP388</f>
        <v>0</v>
      </c>
      <c r="AT388" s="36">
        <f>январь!AQ388+февраль!AQ388+март!AQ388+апрель!AQ388+май!AQ388+июнь!AQ388+июль!AQ388+август!AQ388+сентябрь!AQ388+октябрь!AQ388+ноябрь!AQ388+декабрь!AQ388</f>
        <v>0</v>
      </c>
      <c r="AU388" s="29">
        <f>январь!AR388+февраль!AR388+март!AR388+апрель!AR388+май!AR388+июнь!AR388+июль!AR388+август!AR388+сентябрь!AR388+октябрь!AR388+ноябрь!AR388+декабрь!AR388</f>
        <v>0</v>
      </c>
      <c r="AV388" s="36">
        <f>январь!AS388+февраль!AS388+март!AS388+апрель!AS388+май!AS388+июнь!AS388+июль!AS388+август!AS388+сентябрь!AS388+октябрь!AS388+ноябрь!AS388+декабрь!AS388</f>
        <v>0</v>
      </c>
      <c r="AW388" s="36">
        <f>январь!AT388+февраль!AT388+март!AT388+апрель!AT388+май!AT388+июнь!AT388+июль!AT388+август!AT388+сентябрь!AT388+октябрь!AT388+ноябрь!AT388+декабрь!AT388</f>
        <v>0</v>
      </c>
      <c r="AX388" s="36">
        <f>январь!AU388+февраль!AU388+март!AU388+апрель!AU388+май!AU388+июнь!AU388+июль!AU388+август!AU388+сентябрь!AU388+октябрь!AU388+ноябрь!AU388+декабрь!AU388</f>
        <v>0</v>
      </c>
      <c r="AY388" s="29">
        <f>январь!AV388+февраль!AV388+март!AV388+апрель!AV388+май!AV388+июнь!AV388+июль!AV388+август!AV388+сентябрь!AV388+октябрь!AV388+ноябрь!AV388+декабрь!AV388</f>
        <v>0</v>
      </c>
      <c r="AZ388" s="36">
        <f>январь!AW388+февраль!AW388+март!AW388+апрель!AW388+май!AW388+июнь!AW388+июль!AW388+август!AW388+сентябрь!AW388+октябрь!AW388+ноябрь!AW388+декабрь!AW388</f>
        <v>0</v>
      </c>
      <c r="BA388" s="36">
        <f>январь!AX388+февраль!AX388+март!AX388+апрель!AX388+май!AX388+июнь!AX388+июль!AX388+август!AX388+сентябрь!AX388+октябрь!AX388+ноябрь!AX388+декабрь!AX388</f>
        <v>0</v>
      </c>
      <c r="BB388" s="36">
        <f>январь!AY388+февраль!AY388+март!AY388+апрель!AY388+май!AY388+июнь!AY388+июль!AY388+август!AY388+сентябрь!AY388+октябрь!AY388+ноябрь!AY388+декабрь!AY388</f>
        <v>0</v>
      </c>
      <c r="BC388" s="29">
        <f>январь!AZ388+февраль!AZ388+март!AZ388+апрель!AZ388+май!AZ388+июнь!AZ388+июль!AZ388+август!AZ388+сентябрь!AZ388+октябрь!AZ388+ноябрь!AZ388+декабрь!AZ388</f>
        <v>0</v>
      </c>
      <c r="BD388" s="36">
        <f>январь!BA388+февраль!BA388+март!BA388+апрель!BA388+май!BA388+июнь!BA388+июль!BA388+август!BA388+сентябрь!BA388+октябрь!BA388+ноябрь!BA388+декабрь!BA388</f>
        <v>0</v>
      </c>
      <c r="BE388" s="36">
        <f>январь!BB388+февраль!BB388+март!BB388+апрель!BB388+май!BB388+июнь!BB388+июль!BB388+август!BB388+сентябрь!BB388+октябрь!BB388+ноябрь!BB388+декабрь!BB388</f>
        <v>0</v>
      </c>
      <c r="BF388" s="36">
        <f>январь!BC388+февраль!BC388+март!BC388+апрель!BC388+май!BC388+июнь!BC388+июль!BC388+август!BC388+сентябрь!BC388+октябрь!BC388+ноябрь!BC388+декабрь!BC388</f>
        <v>0</v>
      </c>
      <c r="BG388" s="36">
        <f>январь!BD388+февраль!BD388+март!BD388+апрель!BD388+май!BD388+июнь!BD388+июль!BD388+август!BD388+сентябрь!BD388+октябрь!BD388+ноябрь!BD388+декабрь!BD388</f>
        <v>0</v>
      </c>
      <c r="BH388" s="36">
        <f>январь!BE388+февраль!BE388+март!BE388+апрель!BE388+май!BE388+июнь!BE388+июль!BE388+август!BE388+сентябрь!BE388+октябрь!BE388+ноябрь!BE388+декабрь!BE388</f>
        <v>0</v>
      </c>
      <c r="BI388" s="36">
        <f>январь!BF388+февраль!BF388+март!BF388+апрель!BF388+май!BF388+июнь!BF388+июль!BF388+август!BF388+сентябрь!BF388+октябрь!BF388+ноябрь!BF388+декабрь!BF388</f>
        <v>0</v>
      </c>
      <c r="BJ388" s="36">
        <f>январь!BG388+февраль!BG388+март!BG388+апрель!BG388+май!BG388+июнь!BG388+июль!BG388+август!BG388+сентябрь!BG388+октябрь!BG388+ноябрь!BG388+декабрь!BG388</f>
        <v>0</v>
      </c>
      <c r="BK388" s="36">
        <f>январь!BH388+февраль!BH388+март!BH388+апрель!BH388+май!BH388+июнь!BH388+июль!BH388+август!BH388+сентябрь!BH388+октябрь!BH388+ноябрь!BH388+декабрь!BH388</f>
        <v>0</v>
      </c>
      <c r="BL388" s="36">
        <f>январь!BI388+февраль!BI388+март!BI388+апрель!BI388+май!BI388+июнь!BI388+июль!BI388+август!BI388+сентябрь!BI388+октябрь!BI388+ноябрь!BI388+декабрь!BI388</f>
        <v>0</v>
      </c>
      <c r="BM388" s="29">
        <f>январь!BJ388+февраль!BJ388+март!BJ388+апрель!BJ388+май!BJ388+июнь!BJ388+июль!BJ388+август!BJ388+сентябрь!BJ388+октябрь!BJ388+ноябрь!BJ388+декабрь!BJ388</f>
        <v>0</v>
      </c>
      <c r="BN388" s="36">
        <f>январь!BK388+февраль!BK388+март!BK388+апрель!BK388+май!BK388+июнь!BK388+июль!BK388+август!BK388+сентябрь!BK388+октябрь!BK388+ноябрь!BK388+декабрь!BK388</f>
        <v>0</v>
      </c>
      <c r="BO388" s="29">
        <f>январь!BL388+февраль!BL388+март!BL388+апрель!BL388+май!BL388+июнь!BL388+июль!BL388+август!BL388+сентябрь!BL388+октябрь!BL388+ноябрь!BL388+декабрь!BL388</f>
        <v>0</v>
      </c>
      <c r="BP388" s="36">
        <f>январь!BM388+февраль!BM388+март!BM388+апрель!BM388+май!BM388+июнь!BM388+июль!BM388+август!BM388+сентябрь!BM388+октябрь!BM388+ноябрь!BM388+декабрь!BM388</f>
        <v>0</v>
      </c>
      <c r="BQ388" s="36">
        <f>январь!BN388+февраль!BN388+март!BN388+апрель!BN388+май!BN388+июнь!BN388+июль!BN388+август!BN388+сентябрь!BN388+октябрь!BN388+ноябрь!BN388+декабрь!BN388</f>
        <v>0</v>
      </c>
      <c r="BR388" s="36">
        <f>январь!BO388+февраль!BO388+март!BO388+апрель!BO388+май!BO388+июнь!BO388+июль!BO388+август!BO388+сентябрь!BO388+октябрь!BO388+ноябрь!BO388+декабрь!BO388</f>
        <v>0</v>
      </c>
      <c r="BS388" s="29">
        <f>январь!BP388+февраль!BP388+март!BP388+апрель!BP388+май!BP388+июнь!BP388+июль!BP388+август!BP388+сентябрь!BP388+октябрь!BP388+ноябрь!BP388+декабрь!BP388</f>
        <v>0</v>
      </c>
      <c r="BT388" s="36">
        <f>январь!BQ388+февраль!BQ388+март!BQ388+апрель!BQ388+май!BQ388+июнь!BQ388+июль!BQ388+август!BQ388+сентябрь!BQ388+октябрь!BQ388+ноябрь!BQ388+декабрь!BQ388</f>
        <v>0</v>
      </c>
      <c r="BU388" s="29">
        <f>январь!BR388+февраль!BR388+март!BR388+апрель!BR388+май!BR388+июнь!BR388+июль!BR388+август!BR388+сентябрь!BR388+октябрь!BR388+ноябрь!BR388+декабрь!BR388</f>
        <v>0</v>
      </c>
      <c r="BV388" s="36">
        <f>январь!BS388+февраль!BS388+март!BS388+апрель!BS388+май!BS388+июнь!BS388+июль!BS388+август!BS388+сентябрь!BS388+октябрь!BS388+ноябрь!BS388+декабрь!BS388</f>
        <v>0</v>
      </c>
      <c r="BW388" s="36">
        <f>январь!BT388+февраль!BT388+март!BT388+апрель!BT388+май!BT388+июнь!BT388+июль!BT388+август!BT388+сентябрь!BT388+октябрь!BT388+ноябрь!BT388+декабрь!BT388</f>
        <v>0</v>
      </c>
      <c r="BX388" s="36">
        <f>январь!BU388+февраль!BU388+март!BU388+апрель!BU388+май!BU388+июнь!BU388+июль!BU388+август!BU388+сентябрь!BU388+октябрь!BU388+ноябрь!BU388+декабрь!BU388</f>
        <v>0</v>
      </c>
      <c r="BY388" s="36">
        <f>январь!BV388+февраль!BV388+март!BV388+апрель!BV388+май!BV388+июнь!BV388+июль!BV388+август!BV388+сентябрь!BV388+октябрь!BV388+ноябрь!BV388+декабрь!BV388</f>
        <v>0</v>
      </c>
      <c r="BZ388" s="77">
        <v>0</v>
      </c>
    </row>
    <row r="389" spans="1:78" x14ac:dyDescent="0.25">
      <c r="A389" s="16">
        <v>387</v>
      </c>
      <c r="B389" s="16">
        <v>3</v>
      </c>
      <c r="C389" s="37" t="s">
        <v>935</v>
      </c>
      <c r="D389" s="51">
        <v>24.525598260869565</v>
      </c>
      <c r="E389" s="25">
        <v>-128.936646</v>
      </c>
      <c r="F389" s="26">
        <f t="shared" si="18"/>
        <v>-118.27104773913042</v>
      </c>
      <c r="G389" s="26">
        <f t="shared" si="19"/>
        <v>10.665598260869565</v>
      </c>
      <c r="H389" s="26">
        <f t="shared" si="20"/>
        <v>13.86</v>
      </c>
      <c r="I389" s="36">
        <f>январь!F389+февраль!F389+март!F389+апрель!F389+май!F389+июнь!F389+июль!F389+август!F389+сентябрь!F389+октябрь!F389+ноябрь!F389+декабрь!F389</f>
        <v>0</v>
      </c>
      <c r="J389" s="36">
        <f>январь!G389+февраль!G389+март!G389+апрель!G389+май!G389+июнь!G389+июль!G389+август!G389+сентябрь!G389+октябрь!G389+ноябрь!G389+декабрь!G389</f>
        <v>0</v>
      </c>
      <c r="K389" s="36">
        <f>январь!H389+февраль!H389+март!H389+апрель!H389+май!H389+июнь!H389+июль!H389+август!H389+сентябрь!H389+октябрь!H389+ноябрь!H389+декабрь!H389</f>
        <v>0</v>
      </c>
      <c r="L389" s="27">
        <f>январь!I389+февраль!I389+март!I389+апрель!I389+май!I389+июнь!I389+июль!I389+август!I389+сентябрь!I389+октябрь!I389+ноябрь!I389+декабрь!I389</f>
        <v>0</v>
      </c>
      <c r="M389" s="36">
        <f>январь!J389+февраль!J389+март!J389+апрель!J389+май!J389+июнь!J389+июль!J389+август!J389+сентябрь!J389+октябрь!J389+ноябрь!J389+декабрь!J389</f>
        <v>0</v>
      </c>
      <c r="N389" s="36">
        <f>январь!K389+февраль!K389+март!K389+апрель!K389+май!K389+июнь!K389+июль!K389+август!K389+сентябрь!K389+октябрь!K389+ноябрь!K389+декабрь!K389</f>
        <v>0</v>
      </c>
      <c r="O389" s="36">
        <f>январь!L389+февраль!L389+март!L389+апрель!L389+май!L389+июнь!L389+июль!L389+август!L389+сентябрь!L389+октябрь!L389+ноябрь!L389+декабрь!L389</f>
        <v>0</v>
      </c>
      <c r="P389" s="36">
        <f>январь!M389+февраль!M389+март!M389+апрель!M389+май!M389+июнь!M389+июль!M389+август!M389+сентябрь!M389+октябрь!M389+ноябрь!M389+декабрь!M389</f>
        <v>0</v>
      </c>
      <c r="Q389" s="36">
        <f>январь!N389+февраль!N389+март!N389+апрель!N389+май!N389+июнь!N389+июль!N389+август!N389+сентябрь!N389+октябрь!N389+ноябрь!N389+декабрь!N389</f>
        <v>0</v>
      </c>
      <c r="R389" s="29">
        <f>январь!O389+февраль!O389+март!O389+апрель!O389+май!O389+июнь!O389+июль!O389+август!O389+сентябрь!O389+октябрь!O389+ноябрь!O389+декабрь!O389</f>
        <v>0</v>
      </c>
      <c r="S389" s="36">
        <f>январь!P389+февраль!P389+март!P389+апрель!P389+май!P389+июнь!P389+июль!P389+август!P389+сентябрь!P389+октябрь!P389+ноябрь!P389+декабрь!P389</f>
        <v>0</v>
      </c>
      <c r="T389" s="29">
        <f>январь!Q389+февраль!Q389+март!Q389+апрель!Q389+май!Q389+июнь!Q389+июль!Q389+август!Q389+сентябрь!Q389+октябрь!Q389+ноябрь!Q389+декабрь!Q389</f>
        <v>0</v>
      </c>
      <c r="U389" s="36">
        <f>январь!R389+февраль!R389+март!R389+апрель!R389+май!R389+июнь!R389+июль!R389+август!R389+сентябрь!R389+октябрь!R389+ноябрь!R389+декабрь!R389</f>
        <v>0</v>
      </c>
      <c r="V389" s="36">
        <f>январь!S389+февраль!S389+март!S389+апрель!S389+май!S389+июнь!S389+июль!S389+август!S389+сентябрь!S389+октябрь!S389+ноябрь!S389+декабрь!S389</f>
        <v>0</v>
      </c>
      <c r="W389" s="36">
        <f>январь!T389+февраль!T389+март!T389+апрель!T389+май!T389+июнь!T389+июль!T389+август!T389+сентябрь!T389+октябрь!T389+ноябрь!T389+декабрь!T389</f>
        <v>0</v>
      </c>
      <c r="X389" s="36">
        <f>январь!U389+февраль!U389+март!U389+апрель!U389+май!U389+июнь!U389+июль!U389+август!U389+сентябрь!U389+октябрь!U389+ноябрь!U389+декабрь!U389</f>
        <v>0</v>
      </c>
      <c r="Y389" s="36">
        <f>январь!V389+февраль!V389+март!V389+апрель!V389+май!V389+июнь!V389+июль!V389+август!V389+сентябрь!V389+октябрь!V389+ноябрь!V389+декабрь!V389</f>
        <v>0</v>
      </c>
      <c r="Z389" s="36">
        <f>январь!W389+февраль!W389+март!W389+апрель!W389+май!W389+июнь!W389+июль!W389+август!W389+сентябрь!W389+октябрь!W389+ноябрь!W389+декабрь!W389</f>
        <v>0</v>
      </c>
      <c r="AA389" s="36">
        <f>январь!X389+февраль!X389+март!X389+апрель!X389+май!X389+июнь!X389+июль!X389+август!X389+сентябрь!X389+октябрь!X389+ноябрь!X389+декабрь!X389</f>
        <v>0</v>
      </c>
      <c r="AB389" s="29">
        <f>январь!Y389+февраль!Y389+март!Y389+апрель!Y389+май!Y389+июнь!Y389+июль!Y389+август!Y389+сентябрь!Y389+октябрь!Y389+ноябрь!Y389+декабрь!Y389</f>
        <v>0</v>
      </c>
      <c r="AC389" s="36">
        <f>январь!Z389+февраль!Z389+март!Z389+апрель!Z389+май!Z389+июнь!Z389+июль!Z389+август!Z389+сентябрь!Z389+октябрь!Z389+ноябрь!Z389+декабрь!Z389</f>
        <v>0</v>
      </c>
      <c r="AD389" s="66" t="str">
        <f>CONCATENATE(январь!AA389,$BZ$1,февраль!AA389,$BZ$1,март!AA389,$BZ$1,апрель!AA389,$BZ$1,май!AA389,$BZ$1,июнь!AA389,$BZ$1,июль!AA389,$BZ$1,август!AA389,$BZ$1,сентябрь!AA389,$BZ$1,октябрь!AA389,$BZ$1,ноябрь!AA389,$BZ$1,декабрь!AA389)</f>
        <v xml:space="preserve">           </v>
      </c>
      <c r="AE389" s="36">
        <f>январь!AB389+февраль!AB389+март!AB389+апрель!AB389+май!AB389+июнь!AB389+июль!AB389+август!AB389+сентябрь!AB389+октябрь!AB389+ноябрь!AB389+декабрь!AB389</f>
        <v>0</v>
      </c>
      <c r="AF389" s="36">
        <f>январь!AC389+февраль!AC389+март!AC389+апрель!AC389+май!AC389+июнь!AC389+июль!AC389+август!AC389+сентябрь!AC389+октябрь!AC389+ноябрь!AC389+декабрь!AC389</f>
        <v>0</v>
      </c>
      <c r="AG389" s="36">
        <f>январь!AD389+февраль!AD389+март!AD389+апрель!AD389+май!AD389+июнь!AD389+июль!AD389+август!AD389+сентябрь!AD389+октябрь!AD389+ноябрь!AD389+декабрь!AD389</f>
        <v>0</v>
      </c>
      <c r="AH389" s="36">
        <f>январь!AE389+февраль!AE389+март!AE389+апрель!AE389+май!AE389+июнь!AE389+июль!AE389+август!AE389+сентябрь!AE389+октябрь!AE389+ноябрь!AE389+декабрь!AE389</f>
        <v>0</v>
      </c>
      <c r="AI389" s="36">
        <f>январь!AF389+февраль!AF389+март!AF389+апрель!AF389+май!AF389+июнь!AF389+июль!AF389+август!AF389+сентябрь!AF389+октябрь!AF389+ноябрь!AF389+декабрь!AF389</f>
        <v>0</v>
      </c>
      <c r="AJ389" s="36">
        <f>январь!AG389+февраль!AG389+март!AG389+апрель!AG389+май!AG389+июнь!AG389+июль!AG389+август!AG389+сентябрь!AG389+октябрь!AG389+ноябрь!AG389+декабрь!AG389</f>
        <v>0</v>
      </c>
      <c r="AK389" s="29">
        <f>январь!AH389+февраль!AH389+март!AH389+апрель!AH389+май!AH389+июнь!AH389+июль!AH389+август!AH389+сентябрь!AH389+октябрь!AH389+ноябрь!AH389+декабрь!AH389</f>
        <v>0</v>
      </c>
      <c r="AL389" s="36">
        <f>январь!AI389+февраль!AI389+март!AI389+апрель!AI389+май!AI389+июнь!AI389+июль!AI389+август!AI389+сентябрь!AI389+октябрь!AI389+ноябрь!AI389+декабрь!AI389</f>
        <v>0</v>
      </c>
      <c r="AM389" s="29">
        <f>январь!AJ389+февраль!AJ389+март!AJ389+апрель!AJ389+май!AJ389+июнь!AJ389+июль!AJ389+август!AJ389+сентябрь!AJ389+октябрь!AJ389+ноябрь!AJ389+декабрь!AJ389</f>
        <v>0</v>
      </c>
      <c r="AN389" s="36">
        <f>январь!AK389+февраль!AK389+март!AK389+апрель!AK389+май!AK389+июнь!AK389+июль!AK389+август!AK389+сентябрь!AK389+октябрь!AK389+ноябрь!AK389+декабрь!AK389</f>
        <v>0</v>
      </c>
      <c r="AO389" s="36">
        <f>январь!AL389+февраль!AL389+март!AL389+апрель!AL389+май!AL389+июнь!AL389+июль!AL389+август!AL389+сентябрь!AL389+октябрь!AL389+ноябрь!AL389+декабрь!AL389</f>
        <v>0</v>
      </c>
      <c r="AP389" s="36">
        <f>январь!AM389+февраль!AM389+март!AM389+апрель!AM389+май!AM389+июнь!AM389+июль!AM389+август!AM389+сентябрь!AM389+октябрь!AM389+ноябрь!AM389+декабрь!AM389</f>
        <v>0</v>
      </c>
      <c r="AQ389" s="29">
        <f>январь!AN389+февраль!AN389+март!AN389+апрель!AN389+май!AN389+июнь!AN389+июль!AN389+август!AN389+сентябрь!AN389+октябрь!AN389+ноябрь!AN389+декабрь!AN389</f>
        <v>0</v>
      </c>
      <c r="AR389" s="36">
        <f>январь!AO389+февраль!AO389+март!AO389+апрель!AO389+май!AO389+июнь!AO389+июль!AO389+август!AO389+сентябрь!AO389+октябрь!AO389+ноябрь!AO389+декабрь!AO389</f>
        <v>0</v>
      </c>
      <c r="AS389" s="29">
        <f>январь!AP389+февраль!AP389+март!AP389+апрель!AP389+май!AP389+июнь!AP389+июль!AP389+август!AP389+сентябрь!AP389+октябрь!AP389+ноябрь!AP389+декабрь!AP389</f>
        <v>0</v>
      </c>
      <c r="AT389" s="36">
        <f>январь!AQ389+февраль!AQ389+март!AQ389+апрель!AQ389+май!AQ389+июнь!AQ389+июль!AQ389+август!AQ389+сентябрь!AQ389+октябрь!AQ389+ноябрь!AQ389+декабрь!AQ389</f>
        <v>0</v>
      </c>
      <c r="AU389" s="29">
        <f>январь!AR389+февраль!AR389+март!AR389+апрель!AR389+май!AR389+июнь!AR389+июль!AR389+август!AR389+сентябрь!AR389+октябрь!AR389+ноябрь!AR389+декабрь!AR389</f>
        <v>0</v>
      </c>
      <c r="AV389" s="36">
        <f>январь!AS389+февраль!AS389+март!AS389+апрель!AS389+май!AS389+июнь!AS389+июль!AS389+август!AS389+сентябрь!AS389+октябрь!AS389+ноябрь!AS389+декабрь!AS389</f>
        <v>0</v>
      </c>
      <c r="AW389" s="36">
        <f>январь!AT389+февраль!AT389+март!AT389+апрель!AT389+май!AT389+июнь!AT389+июль!AT389+август!AT389+сентябрь!AT389+октябрь!AT389+ноябрь!AT389+декабрь!AT389</f>
        <v>0</v>
      </c>
      <c r="AX389" s="36">
        <f>январь!AU389+февраль!AU389+март!AU389+апрель!AU389+май!AU389+июнь!AU389+июль!AU389+август!AU389+сентябрь!AU389+октябрь!AU389+ноябрь!AU389+декабрь!AU389</f>
        <v>0</v>
      </c>
      <c r="AY389" s="29">
        <f>январь!AV389+февраль!AV389+март!AV389+апрель!AV389+май!AV389+июнь!AV389+июль!AV389+август!AV389+сентябрь!AV389+октябрь!AV389+ноябрь!AV389+декабрь!AV389</f>
        <v>0</v>
      </c>
      <c r="AZ389" s="36">
        <f>январь!AW389+февраль!AW389+март!AW389+апрель!AW389+май!AW389+июнь!AW389+июль!AW389+август!AW389+сентябрь!AW389+октябрь!AW389+ноябрь!AW389+декабрь!AW389</f>
        <v>0</v>
      </c>
      <c r="BA389" s="36">
        <f>январь!AX389+февраль!AX389+март!AX389+апрель!AX389+май!AX389+июнь!AX389+июль!AX389+август!AX389+сентябрь!AX389+октябрь!AX389+ноябрь!AX389+декабрь!AX389</f>
        <v>0</v>
      </c>
      <c r="BB389" s="36">
        <f>январь!AY389+февраль!AY389+март!AY389+апрель!AY389+май!AY389+июнь!AY389+июль!AY389+август!AY389+сентябрь!AY389+октябрь!AY389+ноябрь!AY389+декабрь!AY389</f>
        <v>0</v>
      </c>
      <c r="BC389" s="29">
        <f>январь!AZ389+февраль!AZ389+март!AZ389+апрель!AZ389+май!AZ389+июнь!AZ389+июль!AZ389+август!AZ389+сентябрь!AZ389+октябрь!AZ389+ноябрь!AZ389+декабрь!AZ389</f>
        <v>0</v>
      </c>
      <c r="BD389" s="36">
        <f>январь!BA389+февраль!BA389+март!BA389+апрель!BA389+май!BA389+июнь!BA389+июль!BA389+август!BA389+сентябрь!BA389+октябрь!BA389+ноябрь!BA389+декабрь!BA389</f>
        <v>0</v>
      </c>
      <c r="BE389" s="36">
        <f>январь!BB389+февраль!BB389+март!BB389+апрель!BB389+май!BB389+июнь!BB389+июль!BB389+август!BB389+сентябрь!BB389+октябрь!BB389+ноябрь!BB389+декабрь!BB389</f>
        <v>0</v>
      </c>
      <c r="BF389" s="36">
        <f>январь!BC389+февраль!BC389+март!BC389+апрель!BC389+май!BC389+июнь!BC389+июль!BC389+август!BC389+сентябрь!BC389+октябрь!BC389+ноябрь!BC389+декабрь!BC389</f>
        <v>0</v>
      </c>
      <c r="BG389" s="36">
        <f>январь!BD389+февраль!BD389+март!BD389+апрель!BD389+май!BD389+июнь!BD389+июль!BD389+август!BD389+сентябрь!BD389+октябрь!BD389+ноябрь!BD389+декабрь!BD389</f>
        <v>0</v>
      </c>
      <c r="BH389" s="36">
        <f>январь!BE389+февраль!BE389+март!BE389+апрель!BE389+май!BE389+июнь!BE389+июль!BE389+август!BE389+сентябрь!BE389+октябрь!BE389+ноябрь!BE389+декабрь!BE389</f>
        <v>0</v>
      </c>
      <c r="BI389" s="36">
        <f>январь!BF389+февраль!BF389+март!BF389+апрель!BF389+май!BF389+июнь!BF389+июль!BF389+август!BF389+сентябрь!BF389+октябрь!BF389+ноябрь!BF389+декабрь!BF389</f>
        <v>0</v>
      </c>
      <c r="BJ389" s="36">
        <f>январь!BG389+февраль!BG389+март!BG389+апрель!BG389+май!BG389+июнь!BG389+июль!BG389+август!BG389+сентябрь!BG389+октябрь!BG389+ноябрь!BG389+декабрь!BG389</f>
        <v>0</v>
      </c>
      <c r="BK389" s="36">
        <f>январь!BH389+февраль!BH389+март!BH389+апрель!BH389+май!BH389+июнь!BH389+июль!BH389+август!BH389+сентябрь!BH389+октябрь!BH389+ноябрь!BH389+декабрь!BH389</f>
        <v>0</v>
      </c>
      <c r="BL389" s="36">
        <f>январь!BI389+февраль!BI389+март!BI389+апрель!BI389+май!BI389+июнь!BI389+июль!BI389+август!BI389+сентябрь!BI389+октябрь!BI389+ноябрь!BI389+декабрь!BI389</f>
        <v>0</v>
      </c>
      <c r="BM389" s="29">
        <f>январь!BJ389+февраль!BJ389+март!BJ389+апрель!BJ389+май!BJ389+июнь!BJ389+июль!BJ389+август!BJ389+сентябрь!BJ389+октябрь!BJ389+ноябрь!BJ389+декабрь!BJ389</f>
        <v>0</v>
      </c>
      <c r="BN389" s="36">
        <f>январь!BK389+февраль!BK389+март!BK389+апрель!BK389+май!BK389+июнь!BK389+июль!BK389+август!BK389+сентябрь!BK389+октябрь!BK389+ноябрь!BK389+декабрь!BK389</f>
        <v>0</v>
      </c>
      <c r="BO389" s="29">
        <f>январь!BL389+февраль!BL389+март!BL389+апрель!BL389+май!BL389+июнь!BL389+июль!BL389+август!BL389+сентябрь!BL389+октябрь!BL389+ноябрь!BL389+декабрь!BL389</f>
        <v>0</v>
      </c>
      <c r="BP389" s="36">
        <f>январь!BM389+февраль!BM389+март!BM389+апрель!BM389+май!BM389+июнь!BM389+июль!BM389+август!BM389+сентябрь!BM389+октябрь!BM389+ноябрь!BM389+декабрь!BM389</f>
        <v>0</v>
      </c>
      <c r="BQ389" s="36">
        <f>январь!BN389+февраль!BN389+март!BN389+апрель!BN389+май!BN389+июнь!BN389+июль!BN389+август!BN389+сентябрь!BN389+октябрь!BN389+ноябрь!BN389+декабрь!BN389</f>
        <v>0.01</v>
      </c>
      <c r="BR389" s="36">
        <f>январь!BO389+февраль!BO389+март!BO389+апрель!BO389+май!BO389+июнь!BO389+июль!BO389+август!BO389+сентябрь!BO389+октябрь!BO389+ноябрь!BO389+декабрь!BO389</f>
        <v>1.694</v>
      </c>
      <c r="BS389" s="29">
        <f>январь!BP389+февраль!BP389+март!BP389+апрель!BP389+май!BP389+июнь!BP389+июль!BP389+август!BP389+сентябрь!BP389+октябрь!BP389+ноябрь!BP389+декабрь!BP389</f>
        <v>4</v>
      </c>
      <c r="BT389" s="36">
        <f>январь!BQ389+февраль!BQ389+март!BQ389+апрель!BQ389+май!BQ389+июнь!BQ389+июль!BQ389+август!BQ389+сентябрь!BQ389+октябрь!BQ389+ноябрь!BQ389+декабрь!BQ389</f>
        <v>2.169</v>
      </c>
      <c r="BU389" s="29">
        <f>январь!BR389+февраль!BR389+март!BR389+апрель!BR389+май!BR389+июнь!BR389+июль!BR389+август!BR389+сентябрь!BR389+октябрь!BR389+ноябрь!BR389+декабрь!BR389</f>
        <v>0</v>
      </c>
      <c r="BV389" s="36">
        <f>январь!BS389+февраль!BS389+март!BS389+апрель!BS389+май!BS389+июнь!BS389+июль!BS389+август!BS389+сентябрь!BS389+октябрь!BS389+ноябрь!BS389+декабрь!BS389</f>
        <v>0</v>
      </c>
      <c r="BW389" s="36">
        <f>январь!BT389+февраль!BT389+март!BT389+апрель!BT389+май!BT389+июнь!BT389+июль!BT389+август!BT389+сентябрь!BT389+октябрь!BT389+ноябрь!BT389+декабрь!BT389</f>
        <v>0</v>
      </c>
      <c r="BX389" s="36">
        <f>январь!BU389+февраль!BU389+март!BU389+апрель!BU389+май!BU389+июнь!BU389+июль!BU389+август!BU389+сентябрь!BU389+октябрь!BU389+ноябрь!BU389+декабрь!BU389</f>
        <v>0</v>
      </c>
      <c r="BY389" s="36">
        <f>январь!BV389+февраль!BV389+март!BV389+апрель!BV389+май!BV389+июнь!BV389+июль!BV389+август!BV389+сентябрь!BV389+октябрь!BV389+ноябрь!BV389+декабрь!BV389</f>
        <v>9.9969999999999999</v>
      </c>
      <c r="BZ389" s="77">
        <v>0</v>
      </c>
    </row>
    <row r="390" spans="1:78" x14ac:dyDescent="0.25">
      <c r="A390" s="16">
        <v>388</v>
      </c>
      <c r="B390" s="16">
        <v>3</v>
      </c>
      <c r="C390" s="37" t="s">
        <v>936</v>
      </c>
      <c r="D390" s="51">
        <v>99.94900997101449</v>
      </c>
      <c r="E390" s="25">
        <v>-841.66393999999991</v>
      </c>
      <c r="F390" s="26">
        <f t="shared" si="18"/>
        <v>-741.71493002898546</v>
      </c>
      <c r="G390" s="26">
        <f t="shared" si="19"/>
        <v>99.94900997101449</v>
      </c>
      <c r="H390" s="26">
        <f t="shared" si="20"/>
        <v>0</v>
      </c>
      <c r="I390" s="36">
        <f>январь!F390+февраль!F390+март!F390+апрель!F390+май!F390+июнь!F390+июль!F390+август!F390+сентябрь!F390+октябрь!F390+ноябрь!F390+декабрь!F390</f>
        <v>0</v>
      </c>
      <c r="J390" s="36">
        <f>январь!G390+февраль!G390+март!G390+апрель!G390+май!G390+июнь!G390+июль!G390+август!G390+сентябрь!G390+октябрь!G390+ноябрь!G390+декабрь!G390</f>
        <v>0</v>
      </c>
      <c r="K390" s="36">
        <f>январь!H390+февраль!H390+март!H390+апрель!H390+май!H390+июнь!H390+июль!H390+август!H390+сентябрь!H390+октябрь!H390+ноябрь!H390+декабрь!H390</f>
        <v>0</v>
      </c>
      <c r="L390" s="27">
        <f>январь!I390+февраль!I390+март!I390+апрель!I390+май!I390+июнь!I390+июль!I390+август!I390+сентябрь!I390+октябрь!I390+ноябрь!I390+декабрь!I390</f>
        <v>0</v>
      </c>
      <c r="M390" s="36">
        <f>январь!J390+февраль!J390+март!J390+апрель!J390+май!J390+июнь!J390+июль!J390+август!J390+сентябрь!J390+октябрь!J390+ноябрь!J390+декабрь!J390</f>
        <v>0</v>
      </c>
      <c r="N390" s="36">
        <f>январь!K390+февраль!K390+март!K390+апрель!K390+май!K390+июнь!K390+июль!K390+август!K390+сентябрь!K390+октябрь!K390+ноябрь!K390+декабрь!K390</f>
        <v>0</v>
      </c>
      <c r="O390" s="36">
        <f>январь!L390+февраль!L390+март!L390+апрель!L390+май!L390+июнь!L390+июль!L390+август!L390+сентябрь!L390+октябрь!L390+ноябрь!L390+декабрь!L390</f>
        <v>0</v>
      </c>
      <c r="P390" s="36">
        <f>январь!M390+февраль!M390+март!M390+апрель!M390+май!M390+июнь!M390+июль!M390+август!M390+сентябрь!M390+октябрь!M390+ноябрь!M390+декабрь!M390</f>
        <v>0</v>
      </c>
      <c r="Q390" s="36">
        <f>январь!N390+февраль!N390+март!N390+апрель!N390+май!N390+июнь!N390+июль!N390+август!N390+сентябрь!N390+октябрь!N390+ноябрь!N390+декабрь!N390</f>
        <v>0</v>
      </c>
      <c r="R390" s="29">
        <f>январь!O390+февраль!O390+март!O390+апрель!O390+май!O390+июнь!O390+июль!O390+август!O390+сентябрь!O390+октябрь!O390+ноябрь!O390+декабрь!O390</f>
        <v>0</v>
      </c>
      <c r="S390" s="36">
        <f>январь!P390+февраль!P390+март!P390+апрель!P390+май!P390+июнь!P390+июль!P390+август!P390+сентябрь!P390+октябрь!P390+ноябрь!P390+декабрь!P390</f>
        <v>0</v>
      </c>
      <c r="T390" s="29">
        <f>январь!Q390+февраль!Q390+март!Q390+апрель!Q390+май!Q390+июнь!Q390+июль!Q390+август!Q390+сентябрь!Q390+октябрь!Q390+ноябрь!Q390+декабрь!Q390</f>
        <v>0</v>
      </c>
      <c r="U390" s="36">
        <f>январь!R390+февраль!R390+март!R390+апрель!R390+май!R390+июнь!R390+июль!R390+август!R390+сентябрь!R390+октябрь!R390+ноябрь!R390+декабрь!R390</f>
        <v>0</v>
      </c>
      <c r="V390" s="36">
        <f>январь!S390+февраль!S390+март!S390+апрель!S390+май!S390+июнь!S390+июль!S390+август!S390+сентябрь!S390+октябрь!S390+ноябрь!S390+декабрь!S390</f>
        <v>0</v>
      </c>
      <c r="W390" s="36">
        <f>январь!T390+февраль!T390+март!T390+апрель!T390+май!T390+июнь!T390+июль!T390+август!T390+сентябрь!T390+октябрь!T390+ноябрь!T390+декабрь!T390</f>
        <v>0</v>
      </c>
      <c r="X390" s="36">
        <f>январь!U390+февраль!U390+март!U390+апрель!U390+май!U390+июнь!U390+июль!U390+август!U390+сентябрь!U390+октябрь!U390+ноябрь!U390+декабрь!U390</f>
        <v>0</v>
      </c>
      <c r="Y390" s="36">
        <f>январь!V390+февраль!V390+март!V390+апрель!V390+май!V390+июнь!V390+июль!V390+август!V390+сентябрь!V390+октябрь!V390+ноябрь!V390+декабрь!V390</f>
        <v>0</v>
      </c>
      <c r="Z390" s="36">
        <f>январь!W390+февраль!W390+март!W390+апрель!W390+май!W390+июнь!W390+июль!W390+август!W390+сентябрь!W390+октябрь!W390+ноябрь!W390+декабрь!W390</f>
        <v>0</v>
      </c>
      <c r="AA390" s="36">
        <f>январь!X390+февраль!X390+март!X390+апрель!X390+май!X390+июнь!X390+июль!X390+август!X390+сентябрь!X390+октябрь!X390+ноябрь!X390+декабрь!X390</f>
        <v>0</v>
      </c>
      <c r="AB390" s="29">
        <f>январь!Y390+февраль!Y390+март!Y390+апрель!Y390+май!Y390+июнь!Y390+июль!Y390+август!Y390+сентябрь!Y390+октябрь!Y390+ноябрь!Y390+декабрь!Y390</f>
        <v>0</v>
      </c>
      <c r="AC390" s="36">
        <f>январь!Z390+февраль!Z390+март!Z390+апрель!Z390+май!Z390+июнь!Z390+июль!Z390+август!Z390+сентябрь!Z390+октябрь!Z390+ноябрь!Z390+декабрь!Z390</f>
        <v>0</v>
      </c>
      <c r="AD390" s="66" t="str">
        <f>CONCATENATE(январь!AA390,$BZ$1,февраль!AA390,$BZ$1,март!AA390,$BZ$1,апрель!AA390,$BZ$1,май!AA390,$BZ$1,июнь!AA390,$BZ$1,июль!AA390,$BZ$1,август!AA390,$BZ$1,сентябрь!AA390,$BZ$1,октябрь!AA390,$BZ$1,ноябрь!AA390,$BZ$1,декабрь!AA390)</f>
        <v xml:space="preserve">           </v>
      </c>
      <c r="AE390" s="36">
        <f>январь!AB390+февраль!AB390+март!AB390+апрель!AB390+май!AB390+июнь!AB390+июль!AB390+август!AB390+сентябрь!AB390+октябрь!AB390+ноябрь!AB390+декабрь!AB390</f>
        <v>0</v>
      </c>
      <c r="AF390" s="36">
        <f>январь!AC390+февраль!AC390+март!AC390+апрель!AC390+май!AC390+июнь!AC390+июль!AC390+август!AC390+сентябрь!AC390+октябрь!AC390+ноябрь!AC390+декабрь!AC390</f>
        <v>0</v>
      </c>
      <c r="AG390" s="36">
        <f>январь!AD390+февраль!AD390+март!AD390+апрель!AD390+май!AD390+июнь!AD390+июль!AD390+август!AD390+сентябрь!AD390+октябрь!AD390+ноябрь!AD390+декабрь!AD390</f>
        <v>0</v>
      </c>
      <c r="AH390" s="36">
        <f>январь!AE390+февраль!AE390+март!AE390+апрель!AE390+май!AE390+июнь!AE390+июль!AE390+август!AE390+сентябрь!AE390+октябрь!AE390+ноябрь!AE390+декабрь!AE390</f>
        <v>0</v>
      </c>
      <c r="AI390" s="36">
        <f>январь!AF390+февраль!AF390+март!AF390+апрель!AF390+май!AF390+июнь!AF390+июль!AF390+август!AF390+сентябрь!AF390+октябрь!AF390+ноябрь!AF390+декабрь!AF390</f>
        <v>0</v>
      </c>
      <c r="AJ390" s="36">
        <f>январь!AG390+февраль!AG390+март!AG390+апрель!AG390+май!AG390+июнь!AG390+июль!AG390+август!AG390+сентябрь!AG390+октябрь!AG390+ноябрь!AG390+декабрь!AG390</f>
        <v>0</v>
      </c>
      <c r="AK390" s="29">
        <f>январь!AH390+февраль!AH390+март!AH390+апрель!AH390+май!AH390+июнь!AH390+июль!AH390+август!AH390+сентябрь!AH390+октябрь!AH390+ноябрь!AH390+декабрь!AH390</f>
        <v>0</v>
      </c>
      <c r="AL390" s="36">
        <f>январь!AI390+февраль!AI390+март!AI390+апрель!AI390+май!AI390+июнь!AI390+июль!AI390+август!AI390+сентябрь!AI390+октябрь!AI390+ноябрь!AI390+декабрь!AI390</f>
        <v>0</v>
      </c>
      <c r="AM390" s="29">
        <f>январь!AJ390+февраль!AJ390+март!AJ390+апрель!AJ390+май!AJ390+июнь!AJ390+июль!AJ390+август!AJ390+сентябрь!AJ390+октябрь!AJ390+ноябрь!AJ390+декабрь!AJ390</f>
        <v>0</v>
      </c>
      <c r="AN390" s="36">
        <f>январь!AK390+февраль!AK390+март!AK390+апрель!AK390+май!AK390+июнь!AK390+июль!AK390+август!AK390+сентябрь!AK390+октябрь!AK390+ноябрь!AK390+декабрь!AK390</f>
        <v>0</v>
      </c>
      <c r="AO390" s="36">
        <f>январь!AL390+февраль!AL390+март!AL390+апрель!AL390+май!AL390+июнь!AL390+июль!AL390+август!AL390+сентябрь!AL390+октябрь!AL390+ноябрь!AL390+декабрь!AL390</f>
        <v>0</v>
      </c>
      <c r="AP390" s="36">
        <f>январь!AM390+февраль!AM390+март!AM390+апрель!AM390+май!AM390+июнь!AM390+июль!AM390+август!AM390+сентябрь!AM390+октябрь!AM390+ноябрь!AM390+декабрь!AM390</f>
        <v>0</v>
      </c>
      <c r="AQ390" s="29">
        <f>январь!AN390+февраль!AN390+март!AN390+апрель!AN390+май!AN390+июнь!AN390+июль!AN390+август!AN390+сентябрь!AN390+октябрь!AN390+ноябрь!AN390+декабрь!AN390</f>
        <v>0</v>
      </c>
      <c r="AR390" s="36">
        <f>январь!AO390+февраль!AO390+март!AO390+апрель!AO390+май!AO390+июнь!AO390+июль!AO390+август!AO390+сентябрь!AO390+октябрь!AO390+ноябрь!AO390+декабрь!AO390</f>
        <v>0</v>
      </c>
      <c r="AS390" s="29">
        <f>январь!AP390+февраль!AP390+март!AP390+апрель!AP390+май!AP390+июнь!AP390+июль!AP390+август!AP390+сентябрь!AP390+октябрь!AP390+ноябрь!AP390+декабрь!AP390</f>
        <v>0</v>
      </c>
      <c r="AT390" s="36">
        <f>январь!AQ390+февраль!AQ390+март!AQ390+апрель!AQ390+май!AQ390+июнь!AQ390+июль!AQ390+август!AQ390+сентябрь!AQ390+октябрь!AQ390+ноябрь!AQ390+декабрь!AQ390</f>
        <v>0</v>
      </c>
      <c r="AU390" s="29">
        <f>январь!AR390+февраль!AR390+март!AR390+апрель!AR390+май!AR390+июнь!AR390+июль!AR390+август!AR390+сентябрь!AR390+октябрь!AR390+ноябрь!AR390+декабрь!AR390</f>
        <v>0</v>
      </c>
      <c r="AV390" s="36">
        <f>январь!AS390+февраль!AS390+март!AS390+апрель!AS390+май!AS390+июнь!AS390+июль!AS390+август!AS390+сентябрь!AS390+октябрь!AS390+ноябрь!AS390+декабрь!AS390</f>
        <v>0</v>
      </c>
      <c r="AW390" s="36">
        <f>январь!AT390+февраль!AT390+март!AT390+апрель!AT390+май!AT390+июнь!AT390+июль!AT390+август!AT390+сентябрь!AT390+октябрь!AT390+ноябрь!AT390+декабрь!AT390</f>
        <v>0</v>
      </c>
      <c r="AX390" s="36">
        <f>январь!AU390+февраль!AU390+март!AU390+апрель!AU390+май!AU390+июнь!AU390+июль!AU390+август!AU390+сентябрь!AU390+октябрь!AU390+ноябрь!AU390+декабрь!AU390</f>
        <v>0</v>
      </c>
      <c r="AY390" s="29">
        <f>январь!AV390+февраль!AV390+март!AV390+апрель!AV390+май!AV390+июнь!AV390+июль!AV390+август!AV390+сентябрь!AV390+октябрь!AV390+ноябрь!AV390+декабрь!AV390</f>
        <v>0</v>
      </c>
      <c r="AZ390" s="36">
        <f>январь!AW390+февраль!AW390+март!AW390+апрель!AW390+май!AW390+июнь!AW390+июль!AW390+август!AW390+сентябрь!AW390+октябрь!AW390+ноябрь!AW390+декабрь!AW390</f>
        <v>0</v>
      </c>
      <c r="BA390" s="36">
        <f>январь!AX390+февраль!AX390+март!AX390+апрель!AX390+май!AX390+июнь!AX390+июль!AX390+август!AX390+сентябрь!AX390+октябрь!AX390+ноябрь!AX390+декабрь!AX390</f>
        <v>0</v>
      </c>
      <c r="BB390" s="36">
        <f>январь!AY390+февраль!AY390+март!AY390+апрель!AY390+май!AY390+июнь!AY390+июль!AY390+август!AY390+сентябрь!AY390+октябрь!AY390+ноябрь!AY390+декабрь!AY390</f>
        <v>0</v>
      </c>
      <c r="BC390" s="29">
        <f>январь!AZ390+февраль!AZ390+март!AZ390+апрель!AZ390+май!AZ390+июнь!AZ390+июль!AZ390+август!AZ390+сентябрь!AZ390+октябрь!AZ390+ноябрь!AZ390+декабрь!AZ390</f>
        <v>0</v>
      </c>
      <c r="BD390" s="36">
        <f>январь!BA390+февраль!BA390+март!BA390+апрель!BA390+май!BA390+июнь!BA390+июль!BA390+август!BA390+сентябрь!BA390+октябрь!BA390+ноябрь!BA390+декабрь!BA390</f>
        <v>0</v>
      </c>
      <c r="BE390" s="36">
        <f>январь!BB390+февраль!BB390+март!BB390+апрель!BB390+май!BB390+июнь!BB390+июль!BB390+август!BB390+сентябрь!BB390+октябрь!BB390+ноябрь!BB390+декабрь!BB390</f>
        <v>0</v>
      </c>
      <c r="BF390" s="36">
        <f>январь!BC390+февраль!BC390+март!BC390+апрель!BC390+май!BC390+июнь!BC390+июль!BC390+август!BC390+сентябрь!BC390+октябрь!BC390+ноябрь!BC390+декабрь!BC390</f>
        <v>0</v>
      </c>
      <c r="BG390" s="36">
        <f>январь!BD390+февраль!BD390+март!BD390+апрель!BD390+май!BD390+июнь!BD390+июль!BD390+август!BD390+сентябрь!BD390+октябрь!BD390+ноябрь!BD390+декабрь!BD390</f>
        <v>0</v>
      </c>
      <c r="BH390" s="36">
        <f>январь!BE390+февраль!BE390+март!BE390+апрель!BE390+май!BE390+июнь!BE390+июль!BE390+август!BE390+сентябрь!BE390+октябрь!BE390+ноябрь!BE390+декабрь!BE390</f>
        <v>0</v>
      </c>
      <c r="BI390" s="36">
        <f>январь!BF390+февраль!BF390+март!BF390+апрель!BF390+май!BF390+июнь!BF390+июль!BF390+август!BF390+сентябрь!BF390+октябрь!BF390+ноябрь!BF390+декабрь!BF390</f>
        <v>0</v>
      </c>
      <c r="BJ390" s="36">
        <f>январь!BG390+февраль!BG390+март!BG390+апрель!BG390+май!BG390+июнь!BG390+июль!BG390+август!BG390+сентябрь!BG390+октябрь!BG390+ноябрь!BG390+декабрь!BG390</f>
        <v>0</v>
      </c>
      <c r="BK390" s="36">
        <f>январь!BH390+февраль!BH390+март!BH390+апрель!BH390+май!BH390+июнь!BH390+июль!BH390+август!BH390+сентябрь!BH390+октябрь!BH390+ноябрь!BH390+декабрь!BH390</f>
        <v>0</v>
      </c>
      <c r="BL390" s="36">
        <f>январь!BI390+февраль!BI390+март!BI390+апрель!BI390+май!BI390+июнь!BI390+июль!BI390+август!BI390+сентябрь!BI390+октябрь!BI390+ноябрь!BI390+декабрь!BI390</f>
        <v>0</v>
      </c>
      <c r="BM390" s="29">
        <f>январь!BJ390+февраль!BJ390+март!BJ390+апрель!BJ390+май!BJ390+июнь!BJ390+июль!BJ390+август!BJ390+сентябрь!BJ390+октябрь!BJ390+ноябрь!BJ390+декабрь!BJ390</f>
        <v>0</v>
      </c>
      <c r="BN390" s="36">
        <f>январь!BK390+февраль!BK390+март!BK390+апрель!BK390+май!BK390+июнь!BK390+июль!BK390+август!BK390+сентябрь!BK390+октябрь!BK390+ноябрь!BK390+декабрь!BK390</f>
        <v>0</v>
      </c>
      <c r="BO390" s="29">
        <f>январь!BL390+февраль!BL390+март!BL390+апрель!BL390+май!BL390+июнь!BL390+июль!BL390+август!BL390+сентябрь!BL390+октябрь!BL390+ноябрь!BL390+декабрь!BL390</f>
        <v>0</v>
      </c>
      <c r="BP390" s="36">
        <f>январь!BM390+февраль!BM390+март!BM390+апрель!BM390+май!BM390+июнь!BM390+июль!BM390+август!BM390+сентябрь!BM390+октябрь!BM390+ноябрь!BM390+декабрь!BM390</f>
        <v>0</v>
      </c>
      <c r="BQ390" s="36">
        <f>январь!BN390+февраль!BN390+март!BN390+апрель!BN390+май!BN390+июнь!BN390+июль!BN390+август!BN390+сентябрь!BN390+октябрь!BN390+ноябрь!BN390+декабрь!BN390</f>
        <v>0</v>
      </c>
      <c r="BR390" s="36">
        <f>январь!BO390+февраль!BO390+март!BO390+апрель!BO390+май!BO390+июнь!BO390+июль!BO390+август!BO390+сентябрь!BO390+октябрь!BO390+ноябрь!BO390+декабрь!BO390</f>
        <v>0</v>
      </c>
      <c r="BS390" s="29">
        <f>январь!BP390+февраль!BP390+март!BP390+апрель!BP390+май!BP390+июнь!BP390+июль!BP390+август!BP390+сентябрь!BP390+октябрь!BP390+ноябрь!BP390+декабрь!BP390</f>
        <v>0</v>
      </c>
      <c r="BT390" s="36">
        <f>январь!BQ390+февраль!BQ390+март!BQ390+апрель!BQ390+май!BQ390+июнь!BQ390+июль!BQ390+август!BQ390+сентябрь!BQ390+октябрь!BQ390+ноябрь!BQ390+декабрь!BQ390</f>
        <v>0</v>
      </c>
      <c r="BU390" s="29">
        <f>январь!BR390+февраль!BR390+март!BR390+апрель!BR390+май!BR390+июнь!BR390+июль!BR390+август!BR390+сентябрь!BR390+октябрь!BR390+ноябрь!BR390+декабрь!BR390</f>
        <v>0</v>
      </c>
      <c r="BV390" s="36">
        <f>январь!BS390+февраль!BS390+март!BS390+апрель!BS390+май!BS390+июнь!BS390+июль!BS390+август!BS390+сентябрь!BS390+октябрь!BS390+ноябрь!BS390+декабрь!BS390</f>
        <v>0</v>
      </c>
      <c r="BW390" s="36">
        <f>январь!BT390+февраль!BT390+март!BT390+апрель!BT390+май!BT390+июнь!BT390+июль!BT390+август!BT390+сентябрь!BT390+октябрь!BT390+ноябрь!BT390+декабрь!BT390</f>
        <v>0</v>
      </c>
      <c r="BX390" s="36">
        <f>январь!BU390+февраль!BU390+март!BU390+апрель!BU390+май!BU390+июнь!BU390+июль!BU390+август!BU390+сентябрь!BU390+октябрь!BU390+ноябрь!BU390+декабрь!BU390</f>
        <v>0</v>
      </c>
      <c r="BY390" s="36">
        <f>январь!BV390+февраль!BV390+март!BV390+апрель!BV390+май!BV390+июнь!BV390+июль!BV390+август!BV390+сентябрь!BV390+октябрь!BV390+ноябрь!BV390+декабрь!BV390</f>
        <v>0</v>
      </c>
      <c r="BZ390" s="77">
        <v>0</v>
      </c>
    </row>
    <row r="391" spans="1:78" x14ac:dyDescent="0.25">
      <c r="A391" s="16">
        <v>389</v>
      </c>
      <c r="B391" s="16">
        <v>3</v>
      </c>
      <c r="C391" s="37" t="s">
        <v>921</v>
      </c>
      <c r="D391" s="51">
        <v>93.362881932367131</v>
      </c>
      <c r="E391" s="25">
        <v>31.171689999999998</v>
      </c>
      <c r="F391" s="26">
        <f t="shared" si="18"/>
        <v>101.60757193236714</v>
      </c>
      <c r="G391" s="26">
        <f t="shared" si="19"/>
        <v>70.435881932367124</v>
      </c>
      <c r="H391" s="26">
        <f t="shared" si="20"/>
        <v>22.927</v>
      </c>
      <c r="I391" s="36">
        <f>январь!F391+февраль!F391+март!F391+апрель!F391+май!F391+июнь!F391+июль!F391+август!F391+сентябрь!F391+октябрь!F391+ноябрь!F391+декабрь!F391</f>
        <v>0</v>
      </c>
      <c r="J391" s="36">
        <f>январь!G391+февраль!G391+март!G391+апрель!G391+май!G391+июнь!G391+июль!G391+август!G391+сентябрь!G391+октябрь!G391+ноябрь!G391+декабрь!G391</f>
        <v>0</v>
      </c>
      <c r="K391" s="36">
        <f>январь!H391+февраль!H391+март!H391+апрель!H391+май!H391+июнь!H391+июль!H391+август!H391+сентябрь!H391+октябрь!H391+ноябрь!H391+декабрь!H391</f>
        <v>0</v>
      </c>
      <c r="L391" s="27">
        <f>январь!I391+февраль!I391+март!I391+апрель!I391+май!I391+июнь!I391+июль!I391+август!I391+сентябрь!I391+октябрь!I391+ноябрь!I391+декабрь!I391</f>
        <v>0</v>
      </c>
      <c r="M391" s="36">
        <f>январь!J391+февраль!J391+март!J391+апрель!J391+май!J391+июнь!J391+июль!J391+август!J391+сентябрь!J391+октябрь!J391+ноябрь!J391+декабрь!J391</f>
        <v>0</v>
      </c>
      <c r="N391" s="36">
        <f>январь!K391+февраль!K391+март!K391+апрель!K391+май!K391+июнь!K391+июль!K391+август!K391+сентябрь!K391+октябрь!K391+ноябрь!K391+декабрь!K391</f>
        <v>0</v>
      </c>
      <c r="O391" s="36">
        <f>январь!L391+февраль!L391+март!L391+апрель!L391+май!L391+июнь!L391+июль!L391+август!L391+сентябрь!L391+октябрь!L391+ноябрь!L391+декабрь!L391</f>
        <v>0</v>
      </c>
      <c r="P391" s="36">
        <f>январь!M391+февраль!M391+март!M391+апрель!M391+май!M391+июнь!M391+июль!M391+август!M391+сентябрь!M391+октябрь!M391+ноябрь!M391+декабрь!M391</f>
        <v>0</v>
      </c>
      <c r="Q391" s="36">
        <f>январь!N391+февраль!N391+март!N391+апрель!N391+май!N391+июнь!N391+июль!N391+август!N391+сентябрь!N391+октябрь!N391+ноябрь!N391+декабрь!N391</f>
        <v>0</v>
      </c>
      <c r="R391" s="29">
        <f>январь!O391+февраль!O391+март!O391+апрель!O391+май!O391+июнь!O391+июль!O391+август!O391+сентябрь!O391+октябрь!O391+ноябрь!O391+декабрь!O391</f>
        <v>0</v>
      </c>
      <c r="S391" s="36">
        <f>январь!P391+февраль!P391+март!P391+апрель!P391+май!P391+июнь!P391+июль!P391+август!P391+сентябрь!P391+октябрь!P391+ноябрь!P391+декабрь!P391</f>
        <v>0</v>
      </c>
      <c r="T391" s="29">
        <f>январь!Q391+февраль!Q391+март!Q391+апрель!Q391+май!Q391+июнь!Q391+июль!Q391+август!Q391+сентябрь!Q391+октябрь!Q391+ноябрь!Q391+декабрь!Q391</f>
        <v>0</v>
      </c>
      <c r="U391" s="36">
        <f>январь!R391+февраль!R391+март!R391+апрель!R391+май!R391+июнь!R391+июль!R391+август!R391+сентябрь!R391+октябрь!R391+ноябрь!R391+декабрь!R391</f>
        <v>0</v>
      </c>
      <c r="V391" s="36">
        <f>январь!S391+февраль!S391+март!S391+апрель!S391+май!S391+июнь!S391+июль!S391+август!S391+сентябрь!S391+октябрь!S391+ноябрь!S391+декабрь!S391</f>
        <v>0</v>
      </c>
      <c r="W391" s="36">
        <f>январь!T391+февраль!T391+март!T391+апрель!T391+май!T391+июнь!T391+июль!T391+август!T391+сентябрь!T391+октябрь!T391+ноябрь!T391+декабрь!T391</f>
        <v>0</v>
      </c>
      <c r="X391" s="36">
        <f>январь!U391+февраль!U391+март!U391+апрель!U391+май!U391+июнь!U391+июль!U391+август!U391+сентябрь!U391+октябрь!U391+ноябрь!U391+декабрь!U391</f>
        <v>1.7000000000000001E-2</v>
      </c>
      <c r="Y391" s="36">
        <f>январь!V391+февраль!V391+март!V391+апрель!V391+май!V391+июнь!V391+июль!V391+август!V391+сентябрь!V391+октябрь!V391+ноябрь!V391+декабрь!V391</f>
        <v>9.0340000000000007</v>
      </c>
      <c r="Z391" s="36">
        <f>январь!W391+февраль!W391+март!W391+апрель!W391+май!W391+июнь!W391+июль!W391+август!W391+сентябрь!W391+октябрь!W391+ноябрь!W391+декабрь!W391</f>
        <v>0</v>
      </c>
      <c r="AA391" s="36">
        <f>январь!X391+февраль!X391+март!X391+апрель!X391+май!X391+июнь!X391+июль!X391+август!X391+сентябрь!X391+октябрь!X391+ноябрь!X391+декабрь!X391</f>
        <v>0</v>
      </c>
      <c r="AB391" s="29">
        <f>январь!Y391+февраль!Y391+март!Y391+апрель!Y391+май!Y391+июнь!Y391+июль!Y391+август!Y391+сентябрь!Y391+октябрь!Y391+ноябрь!Y391+декабрь!Y391</f>
        <v>0</v>
      </c>
      <c r="AC391" s="36">
        <f>январь!Z391+февраль!Z391+март!Z391+апрель!Z391+май!Z391+июнь!Z391+июль!Z391+август!Z391+сентябрь!Z391+октябрь!Z391+ноябрь!Z391+декабрь!Z391</f>
        <v>0</v>
      </c>
      <c r="AD391" s="66" t="str">
        <f>CONCATENATE(январь!AA391,$BZ$1,февраль!AA391,$BZ$1,март!AA391,$BZ$1,апрель!AA391,$BZ$1,май!AA391,$BZ$1,июнь!AA391,$BZ$1,июль!AA391,$BZ$1,август!AA391,$BZ$1,сентябрь!AA391,$BZ$1,октябрь!AA391,$BZ$1,ноябрь!AA391,$BZ$1,декабрь!AA391)</f>
        <v xml:space="preserve">           </v>
      </c>
      <c r="AE391" s="36">
        <f>январь!AB391+февраль!AB391+март!AB391+апрель!AB391+май!AB391+июнь!AB391+июль!AB391+август!AB391+сентябрь!AB391+октябрь!AB391+ноябрь!AB391+декабрь!AB391</f>
        <v>0</v>
      </c>
      <c r="AF391" s="36">
        <f>январь!AC391+февраль!AC391+март!AC391+апрель!AC391+май!AC391+июнь!AC391+июль!AC391+август!AC391+сентябрь!AC391+октябрь!AC391+ноябрь!AC391+декабрь!AC391</f>
        <v>0</v>
      </c>
      <c r="AG391" s="36">
        <f>январь!AD391+февраль!AD391+март!AD391+апрель!AD391+май!AD391+июнь!AD391+июль!AD391+август!AD391+сентябрь!AD391+октябрь!AD391+ноябрь!AD391+декабрь!AD391</f>
        <v>0</v>
      </c>
      <c r="AH391" s="36">
        <f>январь!AE391+февраль!AE391+март!AE391+апрель!AE391+май!AE391+июнь!AE391+июль!AE391+август!AE391+сентябрь!AE391+октябрь!AE391+ноябрь!AE391+декабрь!AE391</f>
        <v>0</v>
      </c>
      <c r="AI391" s="36">
        <f>январь!AF391+февраль!AF391+март!AF391+апрель!AF391+май!AF391+июнь!AF391+июль!AF391+август!AF391+сентябрь!AF391+октябрь!AF391+ноябрь!AF391+декабрь!AF391</f>
        <v>0</v>
      </c>
      <c r="AJ391" s="36">
        <f>январь!AG391+февраль!AG391+март!AG391+апрель!AG391+май!AG391+июнь!AG391+июль!AG391+август!AG391+сентябрь!AG391+октябрь!AG391+ноябрь!AG391+декабрь!AG391</f>
        <v>0</v>
      </c>
      <c r="AK391" s="29">
        <f>январь!AH391+февраль!AH391+март!AH391+апрель!AH391+май!AH391+июнь!AH391+июль!AH391+август!AH391+сентябрь!AH391+октябрь!AH391+ноябрь!AH391+декабрь!AH391</f>
        <v>0</v>
      </c>
      <c r="AL391" s="36">
        <f>январь!AI391+февраль!AI391+март!AI391+апрель!AI391+май!AI391+июнь!AI391+июль!AI391+август!AI391+сентябрь!AI391+октябрь!AI391+ноябрь!AI391+декабрь!AI391</f>
        <v>0</v>
      </c>
      <c r="AM391" s="29">
        <f>январь!AJ391+февраль!AJ391+март!AJ391+апрель!AJ391+май!AJ391+июнь!AJ391+июль!AJ391+август!AJ391+сентябрь!AJ391+октябрь!AJ391+ноябрь!AJ391+декабрь!AJ391</f>
        <v>0</v>
      </c>
      <c r="AN391" s="36">
        <f>январь!AK391+февраль!AK391+март!AK391+апрель!AK391+май!AK391+июнь!AK391+июль!AK391+август!AK391+сентябрь!AK391+октябрь!AK391+ноябрь!AK391+декабрь!AK391</f>
        <v>0</v>
      </c>
      <c r="AO391" s="36">
        <f>январь!AL391+февраль!AL391+март!AL391+апрель!AL391+май!AL391+июнь!AL391+июль!AL391+август!AL391+сентябрь!AL391+октябрь!AL391+ноябрь!AL391+декабрь!AL391</f>
        <v>0</v>
      </c>
      <c r="AP391" s="36">
        <f>январь!AM391+февраль!AM391+март!AM391+апрель!AM391+май!AM391+июнь!AM391+июль!AM391+август!AM391+сентябрь!AM391+октябрь!AM391+ноябрь!AM391+декабрь!AM391</f>
        <v>0</v>
      </c>
      <c r="AQ391" s="29">
        <f>январь!AN391+февраль!AN391+март!AN391+апрель!AN391+май!AN391+июнь!AN391+июль!AN391+август!AN391+сентябрь!AN391+октябрь!AN391+ноябрь!AN391+декабрь!AN391</f>
        <v>0</v>
      </c>
      <c r="AR391" s="36">
        <f>январь!AO391+февраль!AO391+март!AO391+апрель!AO391+май!AO391+июнь!AO391+июль!AO391+август!AO391+сентябрь!AO391+октябрь!AO391+ноябрь!AO391+декабрь!AO391</f>
        <v>0</v>
      </c>
      <c r="AS391" s="29">
        <f>январь!AP391+февраль!AP391+март!AP391+апрель!AP391+май!AP391+июнь!AP391+июль!AP391+август!AP391+сентябрь!AP391+октябрь!AP391+ноябрь!AP391+декабрь!AP391</f>
        <v>0</v>
      </c>
      <c r="AT391" s="36">
        <f>январь!AQ391+февраль!AQ391+март!AQ391+апрель!AQ391+май!AQ391+июнь!AQ391+июль!AQ391+август!AQ391+сентябрь!AQ391+октябрь!AQ391+ноябрь!AQ391+декабрь!AQ391</f>
        <v>0</v>
      </c>
      <c r="AU391" s="29">
        <f>январь!AR391+февраль!AR391+март!AR391+апрель!AR391+май!AR391+июнь!AR391+июль!AR391+август!AR391+сентябрь!AR391+октябрь!AR391+ноябрь!AR391+декабрь!AR391</f>
        <v>0</v>
      </c>
      <c r="AV391" s="36">
        <f>январь!AS391+февраль!AS391+март!AS391+апрель!AS391+май!AS391+июнь!AS391+июль!AS391+август!AS391+сентябрь!AS391+октябрь!AS391+ноябрь!AS391+декабрь!AS391</f>
        <v>0</v>
      </c>
      <c r="AW391" s="36">
        <f>январь!AT391+февраль!AT391+март!AT391+апрель!AT391+май!AT391+июнь!AT391+июль!AT391+август!AT391+сентябрь!AT391+октябрь!AT391+ноябрь!AT391+декабрь!AT391</f>
        <v>0</v>
      </c>
      <c r="AX391" s="36">
        <f>январь!AU391+февраль!AU391+март!AU391+апрель!AU391+май!AU391+июнь!AU391+июль!AU391+август!AU391+сентябрь!AU391+октябрь!AU391+ноябрь!AU391+декабрь!AU391</f>
        <v>0</v>
      </c>
      <c r="AY391" s="29">
        <f>январь!AV391+февраль!AV391+март!AV391+апрель!AV391+май!AV391+июнь!AV391+июль!AV391+август!AV391+сентябрь!AV391+октябрь!AV391+ноябрь!AV391+декабрь!AV391</f>
        <v>0</v>
      </c>
      <c r="AZ391" s="36">
        <f>январь!AW391+февраль!AW391+март!AW391+апрель!AW391+май!AW391+июнь!AW391+июль!AW391+август!AW391+сентябрь!AW391+октябрь!AW391+ноябрь!AW391+декабрь!AW391</f>
        <v>0</v>
      </c>
      <c r="BA391" s="36">
        <f>январь!AX391+февраль!AX391+март!AX391+апрель!AX391+май!AX391+июнь!AX391+июль!AX391+август!AX391+сентябрь!AX391+октябрь!AX391+ноябрь!AX391+декабрь!AX391</f>
        <v>0</v>
      </c>
      <c r="BB391" s="36">
        <f>январь!AY391+февраль!AY391+март!AY391+апрель!AY391+май!AY391+июнь!AY391+июль!AY391+август!AY391+сентябрь!AY391+октябрь!AY391+ноябрь!AY391+декабрь!AY391</f>
        <v>0</v>
      </c>
      <c r="BC391" s="29">
        <f>январь!AZ391+февраль!AZ391+март!AZ391+апрель!AZ391+май!AZ391+июнь!AZ391+июль!AZ391+август!AZ391+сентябрь!AZ391+октябрь!AZ391+ноябрь!AZ391+декабрь!AZ391</f>
        <v>0</v>
      </c>
      <c r="BD391" s="36">
        <f>январь!BA391+февраль!BA391+март!BA391+апрель!BA391+май!BA391+июнь!BA391+июль!BA391+август!BA391+сентябрь!BA391+октябрь!BA391+ноябрь!BA391+декабрь!BA391</f>
        <v>0</v>
      </c>
      <c r="BE391" s="36">
        <f>январь!BB391+февраль!BB391+март!BB391+апрель!BB391+май!BB391+июнь!BB391+июль!BB391+август!BB391+сентябрь!BB391+октябрь!BB391+ноябрь!BB391+декабрь!BB391</f>
        <v>0</v>
      </c>
      <c r="BF391" s="36">
        <f>январь!BC391+февраль!BC391+март!BC391+апрель!BC391+май!BC391+июнь!BC391+июль!BC391+август!BC391+сентябрь!BC391+октябрь!BC391+ноябрь!BC391+декабрь!BC391</f>
        <v>0</v>
      </c>
      <c r="BG391" s="36">
        <f>январь!BD391+февраль!BD391+март!BD391+апрель!BD391+май!BD391+июнь!BD391+июль!BD391+август!BD391+сентябрь!BD391+октябрь!BD391+ноябрь!BD391+декабрь!BD391</f>
        <v>0</v>
      </c>
      <c r="BH391" s="36">
        <f>январь!BE391+февраль!BE391+март!BE391+апрель!BE391+май!BE391+июнь!BE391+июль!BE391+август!BE391+сентябрь!BE391+октябрь!BE391+ноябрь!BE391+декабрь!BE391</f>
        <v>0</v>
      </c>
      <c r="BI391" s="36">
        <f>январь!BF391+февраль!BF391+март!BF391+апрель!BF391+май!BF391+июнь!BF391+июль!BF391+август!BF391+сентябрь!BF391+октябрь!BF391+ноябрь!BF391+декабрь!BF391</f>
        <v>0.01</v>
      </c>
      <c r="BJ391" s="36">
        <f>январь!BG391+февраль!BG391+март!BG391+апрель!BG391+май!BG391+июнь!BG391+июль!BG391+август!BG391+сентябрь!BG391+октябрь!BG391+ноябрь!BG391+декабрь!BG391</f>
        <v>10.817</v>
      </c>
      <c r="BK391" s="36">
        <f>январь!BH391+февраль!BH391+март!BH391+апрель!BH391+май!BH391+июнь!BH391+июль!BH391+август!BH391+сентябрь!BH391+октябрь!BH391+ноябрь!BH391+декабрь!BH391</f>
        <v>0</v>
      </c>
      <c r="BL391" s="36">
        <f>январь!BI391+февраль!BI391+март!BI391+апрель!BI391+май!BI391+июнь!BI391+июль!BI391+август!BI391+сентябрь!BI391+октябрь!BI391+ноябрь!BI391+декабрь!BI391</f>
        <v>0</v>
      </c>
      <c r="BM391" s="29">
        <f>январь!BJ391+февраль!BJ391+март!BJ391+апрель!BJ391+май!BJ391+июнь!BJ391+июль!BJ391+август!BJ391+сентябрь!BJ391+октябрь!BJ391+ноябрь!BJ391+декабрь!BJ391</f>
        <v>0</v>
      </c>
      <c r="BN391" s="36">
        <f>январь!BK391+февраль!BK391+март!BK391+апрель!BK391+май!BK391+июнь!BK391+июль!BK391+август!BK391+сентябрь!BK391+октябрь!BK391+ноябрь!BK391+декабрь!BK391</f>
        <v>0</v>
      </c>
      <c r="BO391" s="29">
        <f>январь!BL391+февраль!BL391+март!BL391+апрель!BL391+май!BL391+июнь!BL391+июль!BL391+август!BL391+сентябрь!BL391+октябрь!BL391+ноябрь!BL391+декабрь!BL391</f>
        <v>0</v>
      </c>
      <c r="BP391" s="36">
        <f>январь!BM391+февраль!BM391+март!BM391+апрель!BM391+май!BM391+июнь!BM391+июль!BM391+август!BM391+сентябрь!BM391+октябрь!BM391+ноябрь!BM391+декабрь!BM391</f>
        <v>0</v>
      </c>
      <c r="BQ391" s="36">
        <f>январь!BN391+февраль!BN391+март!BN391+апрель!BN391+май!BN391+июнь!BN391+июль!BN391+август!BN391+сентябрь!BN391+октябрь!BN391+ноябрь!BN391+декабрь!BN391</f>
        <v>0</v>
      </c>
      <c r="BR391" s="36">
        <f>январь!BO391+февраль!BO391+март!BO391+апрель!BO391+май!BO391+июнь!BO391+июль!BO391+август!BO391+сентябрь!BO391+октябрь!BO391+ноябрь!BO391+декабрь!BO391</f>
        <v>0</v>
      </c>
      <c r="BS391" s="29">
        <f>январь!BP391+февраль!BP391+март!BP391+апрель!BP391+май!BP391+июнь!BP391+июль!BP391+август!BP391+сентябрь!BP391+октябрь!BP391+ноябрь!BP391+декабрь!BP391</f>
        <v>0</v>
      </c>
      <c r="BT391" s="36">
        <f>январь!BQ391+февраль!BQ391+март!BQ391+апрель!BQ391+май!BQ391+июнь!BQ391+июль!BQ391+август!BQ391+сентябрь!BQ391+октябрь!BQ391+ноябрь!BQ391+декабрь!BQ391</f>
        <v>0</v>
      </c>
      <c r="BU391" s="29">
        <f>январь!BR391+февраль!BR391+март!BR391+апрель!BR391+май!BR391+июнь!BR391+июль!BR391+август!BR391+сентябрь!BR391+октябрь!BR391+ноябрь!BR391+декабрь!BR391</f>
        <v>0</v>
      </c>
      <c r="BV391" s="36">
        <f>январь!BS391+февраль!BS391+март!BS391+апрель!BS391+май!BS391+июнь!BS391+июль!BS391+август!BS391+сентябрь!BS391+октябрь!BS391+ноябрь!BS391+декабрь!BS391</f>
        <v>0</v>
      </c>
      <c r="BW391" s="36">
        <f>январь!BT391+февраль!BT391+март!BT391+апрель!BT391+май!BT391+июнь!BT391+июль!BT391+август!BT391+сентябрь!BT391+октябрь!BT391+ноябрь!BT391+декабрь!BT391</f>
        <v>0</v>
      </c>
      <c r="BX391" s="36">
        <f>январь!BU391+февраль!BU391+март!BU391+апрель!BU391+май!BU391+июнь!BU391+июль!BU391+август!BU391+сентябрь!BU391+октябрь!BU391+ноябрь!BU391+декабрь!BU391</f>
        <v>0</v>
      </c>
      <c r="BY391" s="36">
        <f>январь!BV391+февраль!BV391+март!BV391+апрель!BV391+май!BV391+июнь!BV391+июль!BV391+август!BV391+сентябрь!BV391+октябрь!BV391+ноябрь!BV391+декабрь!BV391</f>
        <v>3.0760000000000001</v>
      </c>
      <c r="BZ391" s="77">
        <v>1</v>
      </c>
    </row>
    <row r="392" spans="1:78" x14ac:dyDescent="0.25">
      <c r="A392" s="16">
        <v>390</v>
      </c>
      <c r="B392" s="16">
        <v>3</v>
      </c>
      <c r="C392" s="37" t="s">
        <v>832</v>
      </c>
      <c r="D392" s="51">
        <v>122.75760541062802</v>
      </c>
      <c r="E392" s="25">
        <v>-361.32830999999999</v>
      </c>
      <c r="F392" s="26">
        <f t="shared" si="18"/>
        <v>-305.76070458937198</v>
      </c>
      <c r="G392" s="26">
        <f t="shared" si="19"/>
        <v>55.567605410628019</v>
      </c>
      <c r="H392" s="26">
        <f t="shared" si="20"/>
        <v>67.19</v>
      </c>
      <c r="I392" s="36">
        <f>январь!F392+февраль!F392+март!F392+апрель!F392+май!F392+июнь!F392+июль!F392+август!F392+сентябрь!F392+октябрь!F392+ноябрь!F392+декабрь!F392</f>
        <v>0</v>
      </c>
      <c r="J392" s="36">
        <f>январь!G392+февраль!G392+март!G392+апрель!G392+май!G392+июнь!G392+июль!G392+август!G392+сентябрь!G392+октябрь!G392+ноябрь!G392+декабрь!G392</f>
        <v>0</v>
      </c>
      <c r="K392" s="36">
        <f>январь!H392+февраль!H392+март!H392+апрель!H392+май!H392+июнь!H392+июль!H392+август!H392+сентябрь!H392+октябрь!H392+ноябрь!H392+декабрь!H392</f>
        <v>0</v>
      </c>
      <c r="L392" s="27">
        <f>январь!I392+февраль!I392+март!I392+апрель!I392+май!I392+июнь!I392+июль!I392+август!I392+сентябрь!I392+октябрь!I392+ноябрь!I392+декабрь!I392</f>
        <v>0</v>
      </c>
      <c r="M392" s="36">
        <f>январь!J392+февраль!J392+март!J392+апрель!J392+май!J392+июнь!J392+июль!J392+август!J392+сентябрь!J392+октябрь!J392+ноябрь!J392+декабрь!J392</f>
        <v>0</v>
      </c>
      <c r="N392" s="36">
        <f>январь!K392+февраль!K392+март!K392+апрель!K392+май!K392+июнь!K392+июль!K392+август!K392+сентябрь!K392+октябрь!K392+ноябрь!K392+декабрь!K392</f>
        <v>0</v>
      </c>
      <c r="O392" s="36">
        <f>январь!L392+февраль!L392+март!L392+апрель!L392+май!L392+июнь!L392+июль!L392+август!L392+сентябрь!L392+октябрь!L392+ноябрь!L392+декабрь!L392</f>
        <v>0</v>
      </c>
      <c r="P392" s="36">
        <f>январь!M392+февраль!M392+март!M392+апрель!M392+май!M392+июнь!M392+июль!M392+август!M392+сентябрь!M392+октябрь!M392+ноябрь!M392+декабрь!M392</f>
        <v>0</v>
      </c>
      <c r="Q392" s="36">
        <f>январь!N392+февраль!N392+март!N392+апрель!N392+май!N392+июнь!N392+июль!N392+август!N392+сентябрь!N392+октябрь!N392+ноябрь!N392+декабрь!N392</f>
        <v>0</v>
      </c>
      <c r="R392" s="29">
        <f>январь!O392+февраль!O392+март!O392+апрель!O392+май!O392+июнь!O392+июль!O392+август!O392+сентябрь!O392+октябрь!O392+ноябрь!O392+декабрь!O392</f>
        <v>0</v>
      </c>
      <c r="S392" s="36">
        <f>январь!P392+февраль!P392+март!P392+апрель!P392+май!P392+июнь!P392+июль!P392+август!P392+сентябрь!P392+октябрь!P392+ноябрь!P392+декабрь!P392</f>
        <v>0</v>
      </c>
      <c r="T392" s="29">
        <f>январь!Q392+февраль!Q392+март!Q392+апрель!Q392+май!Q392+июнь!Q392+июль!Q392+август!Q392+сентябрь!Q392+октябрь!Q392+ноябрь!Q392+декабрь!Q392</f>
        <v>0</v>
      </c>
      <c r="U392" s="36">
        <f>январь!R392+февраль!R392+март!R392+апрель!R392+май!R392+июнь!R392+июль!R392+август!R392+сентябрь!R392+октябрь!R392+ноябрь!R392+декабрь!R392</f>
        <v>0</v>
      </c>
      <c r="V392" s="36">
        <f>январь!S392+февраль!S392+март!S392+апрель!S392+май!S392+июнь!S392+июль!S392+август!S392+сентябрь!S392+октябрь!S392+ноябрь!S392+декабрь!S392</f>
        <v>0</v>
      </c>
      <c r="W392" s="36">
        <f>январь!T392+февраль!T392+март!T392+апрель!T392+май!T392+июнь!T392+июль!T392+август!T392+сентябрь!T392+октябрь!T392+ноябрь!T392+декабрь!T392</f>
        <v>0</v>
      </c>
      <c r="X392" s="36">
        <f>январь!U392+февраль!U392+март!U392+апрель!U392+май!U392+июнь!U392+июль!U392+август!U392+сентябрь!U392+октябрь!U392+ноябрь!U392+декабрь!U392</f>
        <v>2.5000000000000001E-2</v>
      </c>
      <c r="Y392" s="36">
        <f>январь!V392+февраль!V392+март!V392+апрель!V392+май!V392+июнь!V392+июль!V392+август!V392+сентябрь!V392+октябрь!V392+ноябрь!V392+декабрь!V392</f>
        <v>53.750999999999998</v>
      </c>
      <c r="Z392" s="36">
        <f>январь!W392+февраль!W392+март!W392+апрель!W392+май!W392+июнь!W392+июль!W392+август!W392+сентябрь!W392+октябрь!W392+ноябрь!W392+декабрь!W392</f>
        <v>0</v>
      </c>
      <c r="AA392" s="36">
        <f>январь!X392+февраль!X392+март!X392+апрель!X392+май!X392+июнь!X392+июль!X392+август!X392+сентябрь!X392+октябрь!X392+ноябрь!X392+декабрь!X392</f>
        <v>0</v>
      </c>
      <c r="AB392" s="29">
        <f>январь!Y392+февраль!Y392+март!Y392+апрель!Y392+май!Y392+июнь!Y392+июль!Y392+август!Y392+сентябрь!Y392+октябрь!Y392+ноябрь!Y392+декабрь!Y392</f>
        <v>0</v>
      </c>
      <c r="AC392" s="36">
        <f>январь!Z392+февраль!Z392+март!Z392+апрель!Z392+май!Z392+июнь!Z392+июль!Z392+август!Z392+сентябрь!Z392+октябрь!Z392+ноябрь!Z392+декабрь!Z392</f>
        <v>0</v>
      </c>
      <c r="AD392" s="66" t="str">
        <f>CONCATENATE(январь!AA392,$BZ$1,февраль!AA392,$BZ$1,март!AA392,$BZ$1,апрель!AA392,$BZ$1,май!AA392,$BZ$1,июнь!AA392,$BZ$1,июль!AA392,$BZ$1,август!AA392,$BZ$1,сентябрь!AA392,$BZ$1,октябрь!AA392,$BZ$1,ноябрь!AA392,$BZ$1,декабрь!AA392)</f>
        <v xml:space="preserve">           </v>
      </c>
      <c r="AE392" s="36">
        <f>январь!AB392+февраль!AB392+март!AB392+апрель!AB392+май!AB392+июнь!AB392+июль!AB392+август!AB392+сентябрь!AB392+октябрь!AB392+ноябрь!AB392+декабрь!AB392</f>
        <v>0</v>
      </c>
      <c r="AF392" s="36">
        <f>январь!AC392+февраль!AC392+март!AC392+апрель!AC392+май!AC392+июнь!AC392+июль!AC392+август!AC392+сентябрь!AC392+октябрь!AC392+ноябрь!AC392+декабрь!AC392</f>
        <v>0</v>
      </c>
      <c r="AG392" s="36">
        <f>январь!AD392+февраль!AD392+март!AD392+апрель!AD392+май!AD392+июнь!AD392+июль!AD392+август!AD392+сентябрь!AD392+октябрь!AD392+ноябрь!AD392+декабрь!AD392</f>
        <v>0</v>
      </c>
      <c r="AH392" s="36">
        <f>январь!AE392+февраль!AE392+март!AE392+апрель!AE392+май!AE392+июнь!AE392+июль!AE392+август!AE392+сентябрь!AE392+октябрь!AE392+ноябрь!AE392+декабрь!AE392</f>
        <v>0</v>
      </c>
      <c r="AI392" s="36">
        <f>январь!AF392+февраль!AF392+март!AF392+апрель!AF392+май!AF392+июнь!AF392+июль!AF392+август!AF392+сентябрь!AF392+октябрь!AF392+ноябрь!AF392+декабрь!AF392</f>
        <v>0</v>
      </c>
      <c r="AJ392" s="36">
        <f>январь!AG392+февраль!AG392+март!AG392+апрель!AG392+май!AG392+июнь!AG392+июль!AG392+август!AG392+сентябрь!AG392+октябрь!AG392+ноябрь!AG392+декабрь!AG392</f>
        <v>0</v>
      </c>
      <c r="AK392" s="29">
        <f>январь!AH392+февраль!AH392+март!AH392+апрель!AH392+май!AH392+июнь!AH392+июль!AH392+август!AH392+сентябрь!AH392+октябрь!AH392+ноябрь!AH392+декабрь!AH392</f>
        <v>0</v>
      </c>
      <c r="AL392" s="36">
        <f>январь!AI392+февраль!AI392+март!AI392+апрель!AI392+май!AI392+июнь!AI392+июль!AI392+август!AI392+сентябрь!AI392+октябрь!AI392+ноябрь!AI392+декабрь!AI392</f>
        <v>0</v>
      </c>
      <c r="AM392" s="29">
        <f>январь!AJ392+февраль!AJ392+март!AJ392+апрель!AJ392+май!AJ392+июнь!AJ392+июль!AJ392+август!AJ392+сентябрь!AJ392+октябрь!AJ392+ноябрь!AJ392+декабрь!AJ392</f>
        <v>0</v>
      </c>
      <c r="AN392" s="36">
        <f>январь!AK392+февраль!AK392+март!AK392+апрель!AK392+май!AK392+июнь!AK392+июль!AK392+август!AK392+сентябрь!AK392+октябрь!AK392+ноябрь!AK392+декабрь!AK392</f>
        <v>0</v>
      </c>
      <c r="AO392" s="36">
        <f>январь!AL392+февраль!AL392+март!AL392+апрель!AL392+май!AL392+июнь!AL392+июль!AL392+август!AL392+сентябрь!AL392+октябрь!AL392+ноябрь!AL392+декабрь!AL392</f>
        <v>0</v>
      </c>
      <c r="AP392" s="36">
        <f>январь!AM392+февраль!AM392+март!AM392+апрель!AM392+май!AM392+июнь!AM392+июль!AM392+август!AM392+сентябрь!AM392+октябрь!AM392+ноябрь!AM392+декабрь!AM392</f>
        <v>0</v>
      </c>
      <c r="AQ392" s="29">
        <f>январь!AN392+февраль!AN392+март!AN392+апрель!AN392+май!AN392+июнь!AN392+июль!AN392+август!AN392+сентябрь!AN392+октябрь!AN392+ноябрь!AN392+декабрь!AN392</f>
        <v>0</v>
      </c>
      <c r="AR392" s="36">
        <f>январь!AO392+февраль!AO392+март!AO392+апрель!AO392+май!AO392+июнь!AO392+июль!AO392+август!AO392+сентябрь!AO392+октябрь!AO392+ноябрь!AO392+декабрь!AO392</f>
        <v>0</v>
      </c>
      <c r="AS392" s="29">
        <f>январь!AP392+февраль!AP392+март!AP392+апрель!AP392+май!AP392+июнь!AP392+июль!AP392+август!AP392+сентябрь!AP392+октябрь!AP392+ноябрь!AP392+декабрь!AP392</f>
        <v>0</v>
      </c>
      <c r="AT392" s="36">
        <f>январь!AQ392+февраль!AQ392+март!AQ392+апрель!AQ392+май!AQ392+июнь!AQ392+июль!AQ392+август!AQ392+сентябрь!AQ392+октябрь!AQ392+ноябрь!AQ392+декабрь!AQ392</f>
        <v>0</v>
      </c>
      <c r="AU392" s="29">
        <f>январь!AR392+февраль!AR392+март!AR392+апрель!AR392+май!AR392+июнь!AR392+июль!AR392+август!AR392+сентябрь!AR392+октябрь!AR392+ноябрь!AR392+декабрь!AR392</f>
        <v>0</v>
      </c>
      <c r="AV392" s="36">
        <f>январь!AS392+февраль!AS392+март!AS392+апрель!AS392+май!AS392+июнь!AS392+июль!AS392+август!AS392+сентябрь!AS392+октябрь!AS392+ноябрь!AS392+декабрь!AS392</f>
        <v>0</v>
      </c>
      <c r="AW392" s="36">
        <f>январь!AT392+февраль!AT392+март!AT392+апрель!AT392+май!AT392+июнь!AT392+июль!AT392+август!AT392+сентябрь!AT392+октябрь!AT392+ноябрь!AT392+декабрь!AT392</f>
        <v>0</v>
      </c>
      <c r="AX392" s="36">
        <f>январь!AU392+февраль!AU392+март!AU392+апрель!AU392+май!AU392+июнь!AU392+июль!AU392+август!AU392+сентябрь!AU392+октябрь!AU392+ноябрь!AU392+декабрь!AU392</f>
        <v>0</v>
      </c>
      <c r="AY392" s="29">
        <f>январь!AV392+февраль!AV392+март!AV392+апрель!AV392+май!AV392+июнь!AV392+июль!AV392+август!AV392+сентябрь!AV392+октябрь!AV392+ноябрь!AV392+декабрь!AV392</f>
        <v>0</v>
      </c>
      <c r="AZ392" s="36">
        <f>январь!AW392+февраль!AW392+март!AW392+апрель!AW392+май!AW392+июнь!AW392+июль!AW392+август!AW392+сентябрь!AW392+октябрь!AW392+ноябрь!AW392+декабрь!AW392</f>
        <v>0</v>
      </c>
      <c r="BA392" s="36">
        <f>январь!AX392+февраль!AX392+март!AX392+апрель!AX392+май!AX392+июнь!AX392+июль!AX392+август!AX392+сентябрь!AX392+октябрь!AX392+ноябрь!AX392+декабрь!AX392</f>
        <v>0</v>
      </c>
      <c r="BB392" s="36">
        <f>январь!AY392+февраль!AY392+март!AY392+апрель!AY392+май!AY392+июнь!AY392+июль!AY392+август!AY392+сентябрь!AY392+октябрь!AY392+ноябрь!AY392+декабрь!AY392</f>
        <v>0</v>
      </c>
      <c r="BC392" s="29">
        <f>январь!AZ392+февраль!AZ392+март!AZ392+апрель!AZ392+май!AZ392+июнь!AZ392+июль!AZ392+август!AZ392+сентябрь!AZ392+октябрь!AZ392+ноябрь!AZ392+декабрь!AZ392</f>
        <v>0</v>
      </c>
      <c r="BD392" s="36">
        <f>январь!BA392+февраль!BA392+март!BA392+апрель!BA392+май!BA392+июнь!BA392+июль!BA392+август!BA392+сентябрь!BA392+октябрь!BA392+ноябрь!BA392+декабрь!BA392</f>
        <v>0</v>
      </c>
      <c r="BE392" s="36">
        <f>январь!BB392+февраль!BB392+март!BB392+апрель!BB392+май!BB392+июнь!BB392+июль!BB392+август!BB392+сентябрь!BB392+октябрь!BB392+ноябрь!BB392+декабрь!BB392</f>
        <v>0</v>
      </c>
      <c r="BF392" s="36">
        <f>январь!BC392+февраль!BC392+март!BC392+апрель!BC392+май!BC392+июнь!BC392+июль!BC392+август!BC392+сентябрь!BC392+октябрь!BC392+ноябрь!BC392+декабрь!BC392</f>
        <v>0</v>
      </c>
      <c r="BG392" s="36">
        <f>январь!BD392+февраль!BD392+март!BD392+апрель!BD392+май!BD392+июнь!BD392+июль!BD392+август!BD392+сентябрь!BD392+октябрь!BD392+ноябрь!BD392+декабрь!BD392</f>
        <v>0</v>
      </c>
      <c r="BH392" s="36">
        <f>январь!BE392+февраль!BE392+март!BE392+апрель!BE392+май!BE392+июнь!BE392+июль!BE392+август!BE392+сентябрь!BE392+октябрь!BE392+ноябрь!BE392+декабрь!BE392</f>
        <v>0</v>
      </c>
      <c r="BI392" s="36">
        <f>январь!BF392+февраль!BF392+март!BF392+апрель!BF392+май!BF392+июнь!BF392+июль!BF392+август!BF392+сентябрь!BF392+октябрь!BF392+ноябрь!BF392+декабрь!BF392</f>
        <v>0</v>
      </c>
      <c r="BJ392" s="36">
        <f>январь!BG392+февраль!BG392+март!BG392+апрель!BG392+май!BG392+июнь!BG392+июль!BG392+август!BG392+сентябрь!BG392+октябрь!BG392+ноябрь!BG392+декабрь!BG392</f>
        <v>0</v>
      </c>
      <c r="BK392" s="36">
        <f>январь!BH392+февраль!BH392+март!BH392+апрель!BH392+май!BH392+июнь!BH392+июль!BH392+август!BH392+сентябрь!BH392+октябрь!BH392+ноябрь!BH392+декабрь!BH392</f>
        <v>0</v>
      </c>
      <c r="BL392" s="36">
        <f>январь!BI392+февраль!BI392+март!BI392+апрель!BI392+май!BI392+июнь!BI392+июль!BI392+август!BI392+сентябрь!BI392+октябрь!BI392+ноябрь!BI392+декабрь!BI392</f>
        <v>0</v>
      </c>
      <c r="BM392" s="29">
        <f>январь!BJ392+февраль!BJ392+март!BJ392+апрель!BJ392+май!BJ392+июнь!BJ392+июль!BJ392+август!BJ392+сентябрь!BJ392+октябрь!BJ392+ноябрь!BJ392+декабрь!BJ392</f>
        <v>0</v>
      </c>
      <c r="BN392" s="36">
        <f>январь!BK392+февраль!BK392+март!BK392+апрель!BK392+май!BK392+июнь!BK392+июль!BK392+август!BK392+сентябрь!BK392+октябрь!BK392+ноябрь!BK392+декабрь!BK392</f>
        <v>0</v>
      </c>
      <c r="BO392" s="29">
        <f>январь!BL392+февраль!BL392+март!BL392+апрель!BL392+май!BL392+июнь!BL392+июль!BL392+август!BL392+сентябрь!BL392+октябрь!BL392+ноябрь!BL392+декабрь!BL392</f>
        <v>5</v>
      </c>
      <c r="BP392" s="36">
        <f>январь!BM392+февраль!BM392+март!BM392+апрель!BM392+май!BM392+июнь!BM392+июль!BM392+август!BM392+сентябрь!BM392+октябрь!BM392+ноябрь!BM392+декабрь!BM392</f>
        <v>4.08</v>
      </c>
      <c r="BQ392" s="36">
        <f>январь!BN392+февраль!BN392+март!BN392+апрель!BN392+май!BN392+июнь!BN392+июль!BN392+август!BN392+сентябрь!BN392+октябрь!BN392+ноябрь!BN392+декабрь!BN392</f>
        <v>0</v>
      </c>
      <c r="BR392" s="36">
        <f>январь!BO392+февраль!BO392+март!BO392+апрель!BO392+май!BO392+июнь!BO392+июль!BO392+август!BO392+сентябрь!BO392+октябрь!BO392+ноябрь!BO392+декабрь!BO392</f>
        <v>0</v>
      </c>
      <c r="BS392" s="29">
        <f>январь!BP392+февраль!BP392+март!BP392+апрель!BP392+май!BP392+июнь!BP392+июль!BP392+август!BP392+сентябрь!BP392+октябрь!BP392+ноябрь!BP392+декабрь!BP392</f>
        <v>0</v>
      </c>
      <c r="BT392" s="36">
        <f>январь!BQ392+февраль!BQ392+март!BQ392+апрель!BQ392+май!BQ392+июнь!BQ392+июль!BQ392+август!BQ392+сентябрь!BQ392+октябрь!BQ392+ноябрь!BQ392+декабрь!BQ392</f>
        <v>0</v>
      </c>
      <c r="BU392" s="29">
        <f>январь!BR392+февраль!BR392+март!BR392+апрель!BR392+май!BR392+июнь!BR392+июль!BR392+август!BR392+сентябрь!BR392+октябрь!BR392+ноябрь!BR392+декабрь!BR392</f>
        <v>0</v>
      </c>
      <c r="BV392" s="36">
        <f>январь!BS392+февраль!BS392+март!BS392+апрель!BS392+май!BS392+июнь!BS392+июль!BS392+август!BS392+сентябрь!BS392+октябрь!BS392+ноябрь!BS392+декабрь!BS392</f>
        <v>0</v>
      </c>
      <c r="BW392" s="36">
        <f>январь!BT392+февраль!BT392+март!BT392+апрель!BT392+май!BT392+июнь!BT392+июль!BT392+август!BT392+сентябрь!BT392+октябрь!BT392+ноябрь!BT392+декабрь!BT392</f>
        <v>0</v>
      </c>
      <c r="BX392" s="36">
        <f>январь!BU392+февраль!BU392+март!BU392+апрель!BU392+май!BU392+июнь!BU392+июль!BU392+август!BU392+сентябрь!BU392+октябрь!BU392+ноябрь!BU392+декабрь!BU392</f>
        <v>0</v>
      </c>
      <c r="BY392" s="36">
        <f>январь!BV392+февраль!BV392+март!BV392+апрель!BV392+май!BV392+июнь!BV392+июль!BV392+август!BV392+сентябрь!BV392+октябрь!BV392+ноябрь!BV392+декабрь!BV392</f>
        <v>9.359</v>
      </c>
      <c r="BZ392" s="77">
        <v>1</v>
      </c>
    </row>
    <row r="393" spans="1:78" x14ac:dyDescent="0.25">
      <c r="A393" s="16">
        <v>391</v>
      </c>
      <c r="B393" s="16">
        <v>3</v>
      </c>
      <c r="C393" s="37" t="s">
        <v>833</v>
      </c>
      <c r="D393" s="51">
        <v>29.053812772946859</v>
      </c>
      <c r="E393" s="25">
        <v>-820.14400799999999</v>
      </c>
      <c r="F393" s="26">
        <f t="shared" si="18"/>
        <v>-791.09019522705307</v>
      </c>
      <c r="G393" s="26">
        <f t="shared" si="19"/>
        <v>29.053812772946859</v>
      </c>
      <c r="H393" s="26">
        <f t="shared" si="20"/>
        <v>0</v>
      </c>
      <c r="I393" s="36">
        <f>январь!F393+февраль!F393+март!F393+апрель!F393+май!F393+июнь!F393+июль!F393+август!F393+сентябрь!F393+октябрь!F393+ноябрь!F393+декабрь!F393</f>
        <v>0</v>
      </c>
      <c r="J393" s="36">
        <f>январь!G393+февраль!G393+март!G393+апрель!G393+май!G393+июнь!G393+июль!G393+август!G393+сентябрь!G393+октябрь!G393+ноябрь!G393+декабрь!G393</f>
        <v>0</v>
      </c>
      <c r="K393" s="36">
        <f>январь!H393+февраль!H393+март!H393+апрель!H393+май!H393+июнь!H393+июль!H393+август!H393+сентябрь!H393+октябрь!H393+ноябрь!H393+декабрь!H393</f>
        <v>0</v>
      </c>
      <c r="L393" s="27">
        <f>январь!I393+февраль!I393+март!I393+апрель!I393+май!I393+июнь!I393+июль!I393+август!I393+сентябрь!I393+октябрь!I393+ноябрь!I393+декабрь!I393</f>
        <v>0</v>
      </c>
      <c r="M393" s="36">
        <f>январь!J393+февраль!J393+март!J393+апрель!J393+май!J393+июнь!J393+июль!J393+август!J393+сентябрь!J393+октябрь!J393+ноябрь!J393+декабрь!J393</f>
        <v>0</v>
      </c>
      <c r="N393" s="36">
        <f>январь!K393+февраль!K393+март!K393+апрель!K393+май!K393+июнь!K393+июль!K393+август!K393+сентябрь!K393+октябрь!K393+ноябрь!K393+декабрь!K393</f>
        <v>0</v>
      </c>
      <c r="O393" s="36">
        <f>январь!L393+февраль!L393+март!L393+апрель!L393+май!L393+июнь!L393+июль!L393+август!L393+сентябрь!L393+октябрь!L393+ноябрь!L393+декабрь!L393</f>
        <v>0</v>
      </c>
      <c r="P393" s="36">
        <f>январь!M393+февраль!M393+март!M393+апрель!M393+май!M393+июнь!M393+июль!M393+август!M393+сентябрь!M393+октябрь!M393+ноябрь!M393+декабрь!M393</f>
        <v>0</v>
      </c>
      <c r="Q393" s="36">
        <f>январь!N393+февраль!N393+март!N393+апрель!N393+май!N393+июнь!N393+июль!N393+август!N393+сентябрь!N393+октябрь!N393+ноябрь!N393+декабрь!N393</f>
        <v>0</v>
      </c>
      <c r="R393" s="29">
        <f>январь!O393+февраль!O393+март!O393+апрель!O393+май!O393+июнь!O393+июль!O393+август!O393+сентябрь!O393+октябрь!O393+ноябрь!O393+декабрь!O393</f>
        <v>0</v>
      </c>
      <c r="S393" s="36">
        <f>январь!P393+февраль!P393+март!P393+апрель!P393+май!P393+июнь!P393+июль!P393+август!P393+сентябрь!P393+октябрь!P393+ноябрь!P393+декабрь!P393</f>
        <v>0</v>
      </c>
      <c r="T393" s="29">
        <f>январь!Q393+февраль!Q393+март!Q393+апрель!Q393+май!Q393+июнь!Q393+июль!Q393+август!Q393+сентябрь!Q393+октябрь!Q393+ноябрь!Q393+декабрь!Q393</f>
        <v>0</v>
      </c>
      <c r="U393" s="36">
        <f>январь!R393+февраль!R393+март!R393+апрель!R393+май!R393+июнь!R393+июль!R393+август!R393+сентябрь!R393+октябрь!R393+ноябрь!R393+декабрь!R393</f>
        <v>0</v>
      </c>
      <c r="V393" s="36">
        <f>январь!S393+февраль!S393+март!S393+апрель!S393+май!S393+июнь!S393+июль!S393+август!S393+сентябрь!S393+октябрь!S393+ноябрь!S393+декабрь!S393</f>
        <v>0</v>
      </c>
      <c r="W393" s="36">
        <f>январь!T393+февраль!T393+март!T393+апрель!T393+май!T393+июнь!T393+июль!T393+август!T393+сентябрь!T393+октябрь!T393+ноябрь!T393+декабрь!T393</f>
        <v>0</v>
      </c>
      <c r="X393" s="36">
        <f>январь!U393+февраль!U393+март!U393+апрель!U393+май!U393+июнь!U393+июль!U393+август!U393+сентябрь!U393+октябрь!U393+ноябрь!U393+декабрь!U393</f>
        <v>0</v>
      </c>
      <c r="Y393" s="36">
        <f>январь!V393+февраль!V393+март!V393+апрель!V393+май!V393+июнь!V393+июль!V393+август!V393+сентябрь!V393+октябрь!V393+ноябрь!V393+декабрь!V393</f>
        <v>0</v>
      </c>
      <c r="Z393" s="36">
        <f>январь!W393+февраль!W393+март!W393+апрель!W393+май!W393+июнь!W393+июль!W393+август!W393+сентябрь!W393+октябрь!W393+ноябрь!W393+декабрь!W393</f>
        <v>0</v>
      </c>
      <c r="AA393" s="36">
        <f>январь!X393+февраль!X393+март!X393+апрель!X393+май!X393+июнь!X393+июль!X393+август!X393+сентябрь!X393+октябрь!X393+ноябрь!X393+декабрь!X393</f>
        <v>0</v>
      </c>
      <c r="AB393" s="29">
        <f>январь!Y393+февраль!Y393+март!Y393+апрель!Y393+май!Y393+июнь!Y393+июль!Y393+август!Y393+сентябрь!Y393+октябрь!Y393+ноябрь!Y393+декабрь!Y393</f>
        <v>0</v>
      </c>
      <c r="AC393" s="36">
        <f>январь!Z393+февраль!Z393+март!Z393+апрель!Z393+май!Z393+июнь!Z393+июль!Z393+август!Z393+сентябрь!Z393+октябрь!Z393+ноябрь!Z393+декабрь!Z393</f>
        <v>0</v>
      </c>
      <c r="AD393" s="66" t="str">
        <f>CONCATENATE(январь!AA393,$BZ$1,февраль!AA393,$BZ$1,март!AA393,$BZ$1,апрель!AA393,$BZ$1,май!AA393,$BZ$1,июнь!AA393,$BZ$1,июль!AA393,$BZ$1,август!AA393,$BZ$1,сентябрь!AA393,$BZ$1,октябрь!AA393,$BZ$1,ноябрь!AA393,$BZ$1,декабрь!AA393)</f>
        <v xml:space="preserve">           </v>
      </c>
      <c r="AE393" s="36">
        <f>январь!AB393+февраль!AB393+март!AB393+апрель!AB393+май!AB393+июнь!AB393+июль!AB393+август!AB393+сентябрь!AB393+октябрь!AB393+ноябрь!AB393+декабрь!AB393</f>
        <v>0</v>
      </c>
      <c r="AF393" s="36">
        <f>январь!AC393+февраль!AC393+март!AC393+апрель!AC393+май!AC393+июнь!AC393+июль!AC393+август!AC393+сентябрь!AC393+октябрь!AC393+ноябрь!AC393+декабрь!AC393</f>
        <v>0</v>
      </c>
      <c r="AG393" s="36">
        <f>январь!AD393+февраль!AD393+март!AD393+апрель!AD393+май!AD393+июнь!AD393+июль!AD393+август!AD393+сентябрь!AD393+октябрь!AD393+ноябрь!AD393+декабрь!AD393</f>
        <v>0</v>
      </c>
      <c r="AH393" s="36">
        <f>январь!AE393+февраль!AE393+март!AE393+апрель!AE393+май!AE393+июнь!AE393+июль!AE393+август!AE393+сентябрь!AE393+октябрь!AE393+ноябрь!AE393+декабрь!AE393</f>
        <v>0</v>
      </c>
      <c r="AI393" s="36">
        <f>январь!AF393+февраль!AF393+март!AF393+апрель!AF393+май!AF393+июнь!AF393+июль!AF393+август!AF393+сентябрь!AF393+октябрь!AF393+ноябрь!AF393+декабрь!AF393</f>
        <v>0</v>
      </c>
      <c r="AJ393" s="36">
        <f>январь!AG393+февраль!AG393+март!AG393+апрель!AG393+май!AG393+июнь!AG393+июль!AG393+август!AG393+сентябрь!AG393+октябрь!AG393+ноябрь!AG393+декабрь!AG393</f>
        <v>0</v>
      </c>
      <c r="AK393" s="29">
        <f>январь!AH393+февраль!AH393+март!AH393+апрель!AH393+май!AH393+июнь!AH393+июль!AH393+август!AH393+сентябрь!AH393+октябрь!AH393+ноябрь!AH393+декабрь!AH393</f>
        <v>0</v>
      </c>
      <c r="AL393" s="36">
        <f>январь!AI393+февраль!AI393+март!AI393+апрель!AI393+май!AI393+июнь!AI393+июль!AI393+август!AI393+сентябрь!AI393+октябрь!AI393+ноябрь!AI393+декабрь!AI393</f>
        <v>0</v>
      </c>
      <c r="AM393" s="29">
        <f>январь!AJ393+февраль!AJ393+март!AJ393+апрель!AJ393+май!AJ393+июнь!AJ393+июль!AJ393+август!AJ393+сентябрь!AJ393+октябрь!AJ393+ноябрь!AJ393+декабрь!AJ393</f>
        <v>0</v>
      </c>
      <c r="AN393" s="36">
        <f>январь!AK393+февраль!AK393+март!AK393+апрель!AK393+май!AK393+июнь!AK393+июль!AK393+август!AK393+сентябрь!AK393+октябрь!AK393+ноябрь!AK393+декабрь!AK393</f>
        <v>0</v>
      </c>
      <c r="AO393" s="36">
        <f>январь!AL393+февраль!AL393+март!AL393+апрель!AL393+май!AL393+июнь!AL393+июль!AL393+август!AL393+сентябрь!AL393+октябрь!AL393+ноябрь!AL393+декабрь!AL393</f>
        <v>0</v>
      </c>
      <c r="AP393" s="36">
        <f>январь!AM393+февраль!AM393+март!AM393+апрель!AM393+май!AM393+июнь!AM393+июль!AM393+август!AM393+сентябрь!AM393+октябрь!AM393+ноябрь!AM393+декабрь!AM393</f>
        <v>0</v>
      </c>
      <c r="AQ393" s="29">
        <f>январь!AN393+февраль!AN393+март!AN393+апрель!AN393+май!AN393+июнь!AN393+июль!AN393+август!AN393+сентябрь!AN393+октябрь!AN393+ноябрь!AN393+декабрь!AN393</f>
        <v>0</v>
      </c>
      <c r="AR393" s="36">
        <f>январь!AO393+февраль!AO393+март!AO393+апрель!AO393+май!AO393+июнь!AO393+июль!AO393+август!AO393+сентябрь!AO393+октябрь!AO393+ноябрь!AO393+декабрь!AO393</f>
        <v>0</v>
      </c>
      <c r="AS393" s="29">
        <f>январь!AP393+февраль!AP393+март!AP393+апрель!AP393+май!AP393+июнь!AP393+июль!AP393+август!AP393+сентябрь!AP393+октябрь!AP393+ноябрь!AP393+декабрь!AP393</f>
        <v>0</v>
      </c>
      <c r="AT393" s="36">
        <f>январь!AQ393+февраль!AQ393+март!AQ393+апрель!AQ393+май!AQ393+июнь!AQ393+июль!AQ393+август!AQ393+сентябрь!AQ393+октябрь!AQ393+ноябрь!AQ393+декабрь!AQ393</f>
        <v>0</v>
      </c>
      <c r="AU393" s="29">
        <f>январь!AR393+февраль!AR393+март!AR393+апрель!AR393+май!AR393+июнь!AR393+июль!AR393+август!AR393+сентябрь!AR393+октябрь!AR393+ноябрь!AR393+декабрь!AR393</f>
        <v>0</v>
      </c>
      <c r="AV393" s="36">
        <f>январь!AS393+февраль!AS393+март!AS393+апрель!AS393+май!AS393+июнь!AS393+июль!AS393+август!AS393+сентябрь!AS393+октябрь!AS393+ноябрь!AS393+декабрь!AS393</f>
        <v>0</v>
      </c>
      <c r="AW393" s="36">
        <f>январь!AT393+февраль!AT393+март!AT393+апрель!AT393+май!AT393+июнь!AT393+июль!AT393+август!AT393+сентябрь!AT393+октябрь!AT393+ноябрь!AT393+декабрь!AT393</f>
        <v>0</v>
      </c>
      <c r="AX393" s="36">
        <f>январь!AU393+февраль!AU393+март!AU393+апрель!AU393+май!AU393+июнь!AU393+июль!AU393+август!AU393+сентябрь!AU393+октябрь!AU393+ноябрь!AU393+декабрь!AU393</f>
        <v>0</v>
      </c>
      <c r="AY393" s="29">
        <f>январь!AV393+февраль!AV393+март!AV393+апрель!AV393+май!AV393+июнь!AV393+июль!AV393+август!AV393+сентябрь!AV393+октябрь!AV393+ноябрь!AV393+декабрь!AV393</f>
        <v>0</v>
      </c>
      <c r="AZ393" s="36">
        <f>январь!AW393+февраль!AW393+март!AW393+апрель!AW393+май!AW393+июнь!AW393+июль!AW393+август!AW393+сентябрь!AW393+октябрь!AW393+ноябрь!AW393+декабрь!AW393</f>
        <v>0</v>
      </c>
      <c r="BA393" s="36">
        <f>январь!AX393+февраль!AX393+март!AX393+апрель!AX393+май!AX393+июнь!AX393+июль!AX393+август!AX393+сентябрь!AX393+октябрь!AX393+ноябрь!AX393+декабрь!AX393</f>
        <v>0</v>
      </c>
      <c r="BB393" s="36">
        <f>январь!AY393+февраль!AY393+март!AY393+апрель!AY393+май!AY393+июнь!AY393+июль!AY393+август!AY393+сентябрь!AY393+октябрь!AY393+ноябрь!AY393+декабрь!AY393</f>
        <v>0</v>
      </c>
      <c r="BC393" s="29">
        <f>январь!AZ393+февраль!AZ393+март!AZ393+апрель!AZ393+май!AZ393+июнь!AZ393+июль!AZ393+август!AZ393+сентябрь!AZ393+октябрь!AZ393+ноябрь!AZ393+декабрь!AZ393</f>
        <v>0</v>
      </c>
      <c r="BD393" s="36">
        <f>январь!BA393+февраль!BA393+март!BA393+апрель!BA393+май!BA393+июнь!BA393+июль!BA393+август!BA393+сентябрь!BA393+октябрь!BA393+ноябрь!BA393+декабрь!BA393</f>
        <v>0</v>
      </c>
      <c r="BE393" s="36">
        <f>январь!BB393+февраль!BB393+март!BB393+апрель!BB393+май!BB393+июнь!BB393+июль!BB393+август!BB393+сентябрь!BB393+октябрь!BB393+ноябрь!BB393+декабрь!BB393</f>
        <v>0</v>
      </c>
      <c r="BF393" s="36">
        <f>январь!BC393+февраль!BC393+март!BC393+апрель!BC393+май!BC393+июнь!BC393+июль!BC393+август!BC393+сентябрь!BC393+октябрь!BC393+ноябрь!BC393+декабрь!BC393</f>
        <v>0</v>
      </c>
      <c r="BG393" s="36">
        <f>январь!BD393+февраль!BD393+март!BD393+апрель!BD393+май!BD393+июнь!BD393+июль!BD393+август!BD393+сентябрь!BD393+октябрь!BD393+ноябрь!BD393+декабрь!BD393</f>
        <v>0</v>
      </c>
      <c r="BH393" s="36">
        <f>январь!BE393+февраль!BE393+март!BE393+апрель!BE393+май!BE393+июнь!BE393+июль!BE393+август!BE393+сентябрь!BE393+октябрь!BE393+ноябрь!BE393+декабрь!BE393</f>
        <v>0</v>
      </c>
      <c r="BI393" s="36">
        <f>январь!BF393+февраль!BF393+март!BF393+апрель!BF393+май!BF393+июнь!BF393+июль!BF393+август!BF393+сентябрь!BF393+октябрь!BF393+ноябрь!BF393+декабрь!BF393</f>
        <v>0</v>
      </c>
      <c r="BJ393" s="36">
        <f>январь!BG393+февраль!BG393+март!BG393+апрель!BG393+май!BG393+июнь!BG393+июль!BG393+август!BG393+сентябрь!BG393+октябрь!BG393+ноябрь!BG393+декабрь!BG393</f>
        <v>0</v>
      </c>
      <c r="BK393" s="36">
        <f>январь!BH393+февраль!BH393+март!BH393+апрель!BH393+май!BH393+июнь!BH393+июль!BH393+август!BH393+сентябрь!BH393+октябрь!BH393+ноябрь!BH393+декабрь!BH393</f>
        <v>0</v>
      </c>
      <c r="BL393" s="36">
        <f>январь!BI393+февраль!BI393+март!BI393+апрель!BI393+май!BI393+июнь!BI393+июль!BI393+август!BI393+сентябрь!BI393+октябрь!BI393+ноябрь!BI393+декабрь!BI393</f>
        <v>0</v>
      </c>
      <c r="BM393" s="29">
        <f>январь!BJ393+февраль!BJ393+март!BJ393+апрель!BJ393+май!BJ393+июнь!BJ393+июль!BJ393+август!BJ393+сентябрь!BJ393+октябрь!BJ393+ноябрь!BJ393+декабрь!BJ393</f>
        <v>0</v>
      </c>
      <c r="BN393" s="36">
        <f>январь!BK393+февраль!BK393+март!BK393+апрель!BK393+май!BK393+июнь!BK393+июль!BK393+август!BK393+сентябрь!BK393+октябрь!BK393+ноябрь!BK393+декабрь!BK393</f>
        <v>0</v>
      </c>
      <c r="BO393" s="29">
        <f>январь!BL393+февраль!BL393+март!BL393+апрель!BL393+май!BL393+июнь!BL393+июль!BL393+август!BL393+сентябрь!BL393+октябрь!BL393+ноябрь!BL393+декабрь!BL393</f>
        <v>0</v>
      </c>
      <c r="BP393" s="36">
        <f>январь!BM393+февраль!BM393+март!BM393+апрель!BM393+май!BM393+июнь!BM393+июль!BM393+август!BM393+сентябрь!BM393+октябрь!BM393+ноябрь!BM393+декабрь!BM393</f>
        <v>0</v>
      </c>
      <c r="BQ393" s="36">
        <f>январь!BN393+февраль!BN393+март!BN393+апрель!BN393+май!BN393+июнь!BN393+июль!BN393+август!BN393+сентябрь!BN393+октябрь!BN393+ноябрь!BN393+декабрь!BN393</f>
        <v>0</v>
      </c>
      <c r="BR393" s="36">
        <f>январь!BO393+февраль!BO393+март!BO393+апрель!BO393+май!BO393+июнь!BO393+июль!BO393+август!BO393+сентябрь!BO393+октябрь!BO393+ноябрь!BO393+декабрь!BO393</f>
        <v>0</v>
      </c>
      <c r="BS393" s="29">
        <f>январь!BP393+февраль!BP393+март!BP393+апрель!BP393+май!BP393+июнь!BP393+июль!BP393+август!BP393+сентябрь!BP393+октябрь!BP393+ноябрь!BP393+декабрь!BP393</f>
        <v>0</v>
      </c>
      <c r="BT393" s="36">
        <f>январь!BQ393+февраль!BQ393+март!BQ393+апрель!BQ393+май!BQ393+июнь!BQ393+июль!BQ393+август!BQ393+сентябрь!BQ393+октябрь!BQ393+ноябрь!BQ393+декабрь!BQ393</f>
        <v>0</v>
      </c>
      <c r="BU393" s="29">
        <f>январь!BR393+февраль!BR393+март!BR393+апрель!BR393+май!BR393+июнь!BR393+июль!BR393+август!BR393+сентябрь!BR393+октябрь!BR393+ноябрь!BR393+декабрь!BR393</f>
        <v>0</v>
      </c>
      <c r="BV393" s="36">
        <f>январь!BS393+февраль!BS393+март!BS393+апрель!BS393+май!BS393+июнь!BS393+июль!BS393+август!BS393+сентябрь!BS393+октябрь!BS393+ноябрь!BS393+декабрь!BS393</f>
        <v>0</v>
      </c>
      <c r="BW393" s="36">
        <f>январь!BT393+февраль!BT393+март!BT393+апрель!BT393+май!BT393+июнь!BT393+июль!BT393+август!BT393+сентябрь!BT393+октябрь!BT393+ноябрь!BT393+декабрь!BT393</f>
        <v>0</v>
      </c>
      <c r="BX393" s="36">
        <f>январь!BU393+февраль!BU393+март!BU393+апрель!BU393+май!BU393+июнь!BU393+июль!BU393+август!BU393+сентябрь!BU393+октябрь!BU393+ноябрь!BU393+декабрь!BU393</f>
        <v>0</v>
      </c>
      <c r="BY393" s="36">
        <f>январь!BV393+февраль!BV393+март!BV393+апрель!BV393+май!BV393+июнь!BV393+июль!BV393+август!BV393+сентябрь!BV393+октябрь!BV393+ноябрь!BV393+декабрь!BV393</f>
        <v>0</v>
      </c>
      <c r="BZ393" s="77">
        <v>0</v>
      </c>
    </row>
    <row r="394" spans="1:78" x14ac:dyDescent="0.25">
      <c r="A394" s="16">
        <v>392</v>
      </c>
      <c r="B394" s="16">
        <v>3</v>
      </c>
      <c r="C394" s="37" t="s">
        <v>834</v>
      </c>
      <c r="D394" s="51">
        <v>37.851720792270527</v>
      </c>
      <c r="E394" s="25">
        <v>69.912801999999999</v>
      </c>
      <c r="F394" s="26">
        <f t="shared" si="18"/>
        <v>-223.72047720772949</v>
      </c>
      <c r="G394" s="26">
        <f t="shared" si="19"/>
        <v>-293.63327920772952</v>
      </c>
      <c r="H394" s="26">
        <f t="shared" si="20"/>
        <v>331.48500000000001</v>
      </c>
      <c r="I394" s="36">
        <f>январь!F394+февраль!F394+март!F394+апрель!F394+май!F394+июнь!F394+июль!F394+август!F394+сентябрь!F394+октябрь!F394+ноябрь!F394+декабрь!F394</f>
        <v>0</v>
      </c>
      <c r="J394" s="36">
        <f>январь!G394+февраль!G394+март!G394+апрель!G394+май!G394+июнь!G394+июль!G394+август!G394+сентябрь!G394+октябрь!G394+ноябрь!G394+декабрь!G394</f>
        <v>0</v>
      </c>
      <c r="K394" s="36">
        <f>январь!H394+февраль!H394+март!H394+апрель!H394+май!H394+июнь!H394+июль!H394+август!H394+сентябрь!H394+октябрь!H394+ноябрь!H394+декабрь!H394</f>
        <v>0</v>
      </c>
      <c r="L394" s="27">
        <f>январь!I394+февраль!I394+март!I394+апрель!I394+май!I394+июнь!I394+июль!I394+август!I394+сентябрь!I394+октябрь!I394+ноябрь!I394+декабрь!I394</f>
        <v>0</v>
      </c>
      <c r="M394" s="36">
        <f>январь!J394+февраль!J394+март!J394+апрель!J394+май!J394+июнь!J394+июль!J394+август!J394+сентябрь!J394+октябрь!J394+ноябрь!J394+декабрь!J394</f>
        <v>0</v>
      </c>
      <c r="N394" s="36">
        <f>январь!K394+февраль!K394+март!K394+апрель!K394+май!K394+июнь!K394+июль!K394+август!K394+сентябрь!K394+октябрь!K394+ноябрь!K394+декабрь!K394</f>
        <v>0</v>
      </c>
      <c r="O394" s="36">
        <f>январь!L394+февраль!L394+март!L394+апрель!L394+май!L394+июнь!L394+июль!L394+август!L394+сентябрь!L394+октябрь!L394+ноябрь!L394+декабрь!L394</f>
        <v>0</v>
      </c>
      <c r="P394" s="36">
        <f>январь!M394+февраль!M394+март!M394+апрель!M394+май!M394+июнь!M394+июль!M394+август!M394+сентябрь!M394+октябрь!M394+ноябрь!M394+декабрь!M394</f>
        <v>0</v>
      </c>
      <c r="Q394" s="36">
        <f>январь!N394+февраль!N394+март!N394+апрель!N394+май!N394+июнь!N394+июль!N394+август!N394+сентябрь!N394+октябрь!N394+ноябрь!N394+декабрь!N394</f>
        <v>0</v>
      </c>
      <c r="R394" s="29">
        <f>январь!O394+февраль!O394+март!O394+апрель!O394+май!O394+июнь!O394+июль!O394+август!O394+сентябрь!O394+октябрь!O394+ноябрь!O394+декабрь!O394</f>
        <v>0</v>
      </c>
      <c r="S394" s="36">
        <f>январь!P394+февраль!P394+март!P394+апрель!P394+май!P394+июнь!P394+июль!P394+август!P394+сентябрь!P394+октябрь!P394+ноябрь!P394+декабрь!P394</f>
        <v>0</v>
      </c>
      <c r="T394" s="29">
        <f>январь!Q394+февраль!Q394+март!Q394+апрель!Q394+май!Q394+июнь!Q394+июль!Q394+август!Q394+сентябрь!Q394+октябрь!Q394+ноябрь!Q394+декабрь!Q394</f>
        <v>0</v>
      </c>
      <c r="U394" s="36">
        <f>январь!R394+февраль!R394+март!R394+апрель!R394+май!R394+июнь!R394+июль!R394+август!R394+сентябрь!R394+октябрь!R394+ноябрь!R394+декабрь!R394</f>
        <v>0</v>
      </c>
      <c r="V394" s="36">
        <f>январь!S394+февраль!S394+март!S394+апрель!S394+май!S394+июнь!S394+июль!S394+август!S394+сентябрь!S394+октябрь!S394+ноябрь!S394+декабрь!S394</f>
        <v>0</v>
      </c>
      <c r="W394" s="36">
        <f>январь!T394+февраль!T394+март!T394+апрель!T394+май!T394+июнь!T394+июль!T394+август!T394+сентябрь!T394+октябрь!T394+ноябрь!T394+декабрь!T394</f>
        <v>0</v>
      </c>
      <c r="X394" s="36">
        <f>январь!U394+февраль!U394+март!U394+апрель!U394+май!U394+июнь!U394+июль!U394+август!U394+сентябрь!U394+октябрь!U394+ноябрь!U394+декабрь!U394</f>
        <v>1.4999999999999999E-2</v>
      </c>
      <c r="Y394" s="36">
        <f>январь!V394+февраль!V394+март!V394+апрель!V394+май!V394+июнь!V394+июль!V394+август!V394+сентябрь!V394+октябрь!V394+ноябрь!V394+декабрь!V394</f>
        <v>21.617000000000001</v>
      </c>
      <c r="Z394" s="36">
        <f>январь!W394+февраль!W394+март!W394+апрель!W394+май!W394+июнь!W394+июль!W394+август!W394+сентябрь!W394+октябрь!W394+ноябрь!W394+декабрь!W394</f>
        <v>0</v>
      </c>
      <c r="AA394" s="36">
        <f>январь!X394+февраль!X394+март!X394+апрель!X394+май!X394+июнь!X394+июль!X394+август!X394+сентябрь!X394+октябрь!X394+ноябрь!X394+декабрь!X394</f>
        <v>0</v>
      </c>
      <c r="AB394" s="29">
        <f>январь!Y394+февраль!Y394+март!Y394+апрель!Y394+май!Y394+июнь!Y394+июль!Y394+август!Y394+сентябрь!Y394+октябрь!Y394+ноябрь!Y394+декабрь!Y394</f>
        <v>0</v>
      </c>
      <c r="AC394" s="36">
        <f>январь!Z394+февраль!Z394+март!Z394+апрель!Z394+май!Z394+июнь!Z394+июль!Z394+август!Z394+сентябрь!Z394+октябрь!Z394+ноябрь!Z394+декабрь!Z394</f>
        <v>0</v>
      </c>
      <c r="AD394" s="66" t="str">
        <f>CONCATENATE(январь!AA394,$BZ$1,февраль!AA394,$BZ$1,март!AA394,$BZ$1,апрель!AA394,$BZ$1,май!AA394,$BZ$1,июнь!AA394,$BZ$1,июль!AA394,$BZ$1,август!AA394,$BZ$1,сентябрь!AA394,$BZ$1,октябрь!AA394,$BZ$1,ноябрь!AA394,$BZ$1,декабрь!AA394)</f>
        <v xml:space="preserve">  л/кл №1         </v>
      </c>
      <c r="AE394" s="36">
        <f>январь!AB394+февраль!AB394+март!AB394+апрель!AB394+май!AB394+июнь!AB394+июль!AB394+август!AB394+сентябрь!AB394+октябрь!AB394+ноябрь!AB394+декабрь!AB394</f>
        <v>8.5000000000000006E-2</v>
      </c>
      <c r="AF394" s="36">
        <f>январь!AC394+февраль!AC394+март!AC394+апрель!AC394+май!AC394+июнь!AC394+июль!AC394+август!AC394+сентябрь!AC394+октябрь!AC394+ноябрь!AC394+декабрь!AC394</f>
        <v>302.90100000000001</v>
      </c>
      <c r="AG394" s="36">
        <f>январь!AD394+февраль!AD394+март!AD394+апрель!AD394+май!AD394+июнь!AD394+июль!AD394+август!AD394+сентябрь!AD394+октябрь!AD394+ноябрь!AD394+декабрь!AD394</f>
        <v>0</v>
      </c>
      <c r="AH394" s="36">
        <f>январь!AE394+февраль!AE394+март!AE394+апрель!AE394+май!AE394+июнь!AE394+июль!AE394+август!AE394+сентябрь!AE394+октябрь!AE394+ноябрь!AE394+декабрь!AE394</f>
        <v>0</v>
      </c>
      <c r="AI394" s="36">
        <f>январь!AF394+февраль!AF394+март!AF394+апрель!AF394+май!AF394+июнь!AF394+июль!AF394+август!AF394+сентябрь!AF394+октябрь!AF394+ноябрь!AF394+декабрь!AF394</f>
        <v>0</v>
      </c>
      <c r="AJ394" s="36">
        <f>январь!AG394+февраль!AG394+март!AG394+апрель!AG394+май!AG394+июнь!AG394+июль!AG394+август!AG394+сентябрь!AG394+октябрь!AG394+ноябрь!AG394+декабрь!AG394</f>
        <v>0</v>
      </c>
      <c r="AK394" s="29">
        <f>январь!AH394+февраль!AH394+март!AH394+апрель!AH394+май!AH394+июнь!AH394+июль!AH394+август!AH394+сентябрь!AH394+октябрь!AH394+ноябрь!AH394+декабрь!AH394</f>
        <v>2</v>
      </c>
      <c r="AL394" s="36">
        <f>январь!AI394+февраль!AI394+март!AI394+апрель!AI394+май!AI394+июнь!AI394+июль!AI394+август!AI394+сентябрь!AI394+октябрь!AI394+ноябрь!AI394+декабрь!AI394</f>
        <v>5.359</v>
      </c>
      <c r="AM394" s="29">
        <f>январь!AJ394+февраль!AJ394+март!AJ394+апрель!AJ394+май!AJ394+июнь!AJ394+июль!AJ394+август!AJ394+сентябрь!AJ394+октябрь!AJ394+ноябрь!AJ394+декабрь!AJ394</f>
        <v>0</v>
      </c>
      <c r="AN394" s="36">
        <f>январь!AK394+февраль!AK394+март!AK394+апрель!AK394+май!AK394+июнь!AK394+июль!AK394+август!AK394+сентябрь!AK394+октябрь!AK394+ноябрь!AK394+декабрь!AK394</f>
        <v>0</v>
      </c>
      <c r="AO394" s="36">
        <f>январь!AL394+февраль!AL394+март!AL394+апрель!AL394+май!AL394+июнь!AL394+июль!AL394+август!AL394+сентябрь!AL394+октябрь!AL394+ноябрь!AL394+декабрь!AL394</f>
        <v>0</v>
      </c>
      <c r="AP394" s="36">
        <f>январь!AM394+февраль!AM394+март!AM394+апрель!AM394+май!AM394+июнь!AM394+июль!AM394+август!AM394+сентябрь!AM394+октябрь!AM394+ноябрь!AM394+декабрь!AM394</f>
        <v>0</v>
      </c>
      <c r="AQ394" s="29">
        <f>январь!AN394+февраль!AN394+март!AN394+апрель!AN394+май!AN394+июнь!AN394+июль!AN394+август!AN394+сентябрь!AN394+октябрь!AN394+ноябрь!AN394+декабрь!AN394</f>
        <v>0</v>
      </c>
      <c r="AR394" s="36">
        <f>январь!AO394+февраль!AO394+март!AO394+апрель!AO394+май!AO394+июнь!AO394+июль!AO394+август!AO394+сентябрь!AO394+октябрь!AO394+ноябрь!AO394+декабрь!AO394</f>
        <v>0</v>
      </c>
      <c r="AS394" s="29">
        <f>январь!AP394+февраль!AP394+март!AP394+апрель!AP394+май!AP394+июнь!AP394+июль!AP394+август!AP394+сентябрь!AP394+октябрь!AP394+ноябрь!AP394+декабрь!AP394</f>
        <v>0</v>
      </c>
      <c r="AT394" s="36">
        <f>январь!AQ394+февраль!AQ394+март!AQ394+апрель!AQ394+май!AQ394+июнь!AQ394+июль!AQ394+август!AQ394+сентябрь!AQ394+октябрь!AQ394+ноябрь!AQ394+декабрь!AQ394</f>
        <v>0</v>
      </c>
      <c r="AU394" s="29">
        <f>январь!AR394+февраль!AR394+март!AR394+апрель!AR394+май!AR394+июнь!AR394+июль!AR394+август!AR394+сентябрь!AR394+октябрь!AR394+ноябрь!AR394+декабрь!AR394</f>
        <v>0</v>
      </c>
      <c r="AV394" s="36">
        <f>январь!AS394+февраль!AS394+март!AS394+апрель!AS394+май!AS394+июнь!AS394+июль!AS394+август!AS394+сентябрь!AS394+октябрь!AS394+ноябрь!AS394+декабрь!AS394</f>
        <v>0</v>
      </c>
      <c r="AW394" s="36">
        <f>январь!AT394+февраль!AT394+март!AT394+апрель!AT394+май!AT394+июнь!AT394+июль!AT394+август!AT394+сентябрь!AT394+октябрь!AT394+ноябрь!AT394+декабрь!AT394</f>
        <v>0</v>
      </c>
      <c r="AX394" s="36">
        <f>январь!AU394+февраль!AU394+март!AU394+апрель!AU394+май!AU394+июнь!AU394+июль!AU394+август!AU394+сентябрь!AU394+октябрь!AU394+ноябрь!AU394+декабрь!AU394</f>
        <v>0</v>
      </c>
      <c r="AY394" s="29">
        <f>январь!AV394+февраль!AV394+март!AV394+апрель!AV394+май!AV394+июнь!AV394+июль!AV394+август!AV394+сентябрь!AV394+октябрь!AV394+ноябрь!AV394+декабрь!AV394</f>
        <v>0</v>
      </c>
      <c r="AZ394" s="36">
        <f>январь!AW394+февраль!AW394+март!AW394+апрель!AW394+май!AW394+июнь!AW394+июль!AW394+август!AW394+сентябрь!AW394+октябрь!AW394+ноябрь!AW394+декабрь!AW394</f>
        <v>0</v>
      </c>
      <c r="BA394" s="36">
        <f>январь!AX394+февраль!AX394+март!AX394+апрель!AX394+май!AX394+июнь!AX394+июль!AX394+август!AX394+сентябрь!AX394+октябрь!AX394+ноябрь!AX394+декабрь!AX394</f>
        <v>0</v>
      </c>
      <c r="BB394" s="36">
        <f>январь!AY394+февраль!AY394+март!AY394+апрель!AY394+май!AY394+июнь!AY394+июль!AY394+август!AY394+сентябрь!AY394+октябрь!AY394+ноябрь!AY394+декабрь!AY394</f>
        <v>0</v>
      </c>
      <c r="BC394" s="29">
        <f>январь!AZ394+февраль!AZ394+март!AZ394+апрель!AZ394+май!AZ394+июнь!AZ394+июль!AZ394+август!AZ394+сентябрь!AZ394+октябрь!AZ394+ноябрь!AZ394+декабрь!AZ394</f>
        <v>0</v>
      </c>
      <c r="BD394" s="36">
        <f>январь!BA394+февраль!BA394+март!BA394+апрель!BA394+май!BA394+июнь!BA394+июль!BA394+август!BA394+сентябрь!BA394+октябрь!BA394+ноябрь!BA394+декабрь!BA394</f>
        <v>0</v>
      </c>
      <c r="BE394" s="36">
        <f>январь!BB394+февраль!BB394+март!BB394+апрель!BB394+май!BB394+июнь!BB394+июль!BB394+август!BB394+сентябрь!BB394+октябрь!BB394+ноябрь!BB394+декабрь!BB394</f>
        <v>0</v>
      </c>
      <c r="BF394" s="36">
        <f>январь!BC394+февраль!BC394+март!BC394+апрель!BC394+май!BC394+июнь!BC394+июль!BC394+август!BC394+сентябрь!BC394+октябрь!BC394+ноябрь!BC394+декабрь!BC394</f>
        <v>0</v>
      </c>
      <c r="BG394" s="36">
        <f>январь!BD394+февраль!BD394+март!BD394+апрель!BD394+май!BD394+июнь!BD394+июль!BD394+август!BD394+сентябрь!BD394+октябрь!BD394+ноябрь!BD394+декабрь!BD394</f>
        <v>0</v>
      </c>
      <c r="BH394" s="36">
        <f>январь!BE394+февраль!BE394+март!BE394+апрель!BE394+май!BE394+июнь!BE394+июль!BE394+август!BE394+сентябрь!BE394+октябрь!BE394+ноябрь!BE394+декабрь!BE394</f>
        <v>0</v>
      </c>
      <c r="BI394" s="36">
        <f>январь!BF394+февраль!BF394+март!BF394+апрель!BF394+май!BF394+июнь!BF394+июль!BF394+август!BF394+сентябрь!BF394+октябрь!BF394+ноябрь!BF394+декабрь!BF394</f>
        <v>0</v>
      </c>
      <c r="BJ394" s="36">
        <f>январь!BG394+февраль!BG394+март!BG394+апрель!BG394+май!BG394+июнь!BG394+июль!BG394+август!BG394+сентябрь!BG394+октябрь!BG394+ноябрь!BG394+декабрь!BG394</f>
        <v>0</v>
      </c>
      <c r="BK394" s="36">
        <f>январь!BH394+февраль!BH394+март!BH394+апрель!BH394+май!BH394+июнь!BH394+июль!BH394+август!BH394+сентябрь!BH394+октябрь!BH394+ноябрь!BH394+декабрь!BH394</f>
        <v>0</v>
      </c>
      <c r="BL394" s="36">
        <f>январь!BI394+февраль!BI394+март!BI394+апрель!BI394+май!BI394+июнь!BI394+июль!BI394+август!BI394+сентябрь!BI394+октябрь!BI394+ноябрь!BI394+декабрь!BI394</f>
        <v>0</v>
      </c>
      <c r="BM394" s="29">
        <f>январь!BJ394+февраль!BJ394+март!BJ394+апрель!BJ394+май!BJ394+июнь!BJ394+июль!BJ394+август!BJ394+сентябрь!BJ394+октябрь!BJ394+ноябрь!BJ394+декабрь!BJ394</f>
        <v>0</v>
      </c>
      <c r="BN394" s="36">
        <f>январь!BK394+февраль!BK394+март!BK394+апрель!BK394+май!BK394+июнь!BK394+июль!BK394+август!BK394+сентябрь!BK394+октябрь!BK394+ноябрь!BK394+декабрь!BK394</f>
        <v>0</v>
      </c>
      <c r="BO394" s="29">
        <f>январь!BL394+февраль!BL394+март!BL394+апрель!BL394+май!BL394+июнь!BL394+июль!BL394+август!BL394+сентябрь!BL394+октябрь!BL394+ноябрь!BL394+декабрь!BL394</f>
        <v>0</v>
      </c>
      <c r="BP394" s="36">
        <f>январь!BM394+февраль!BM394+март!BM394+апрель!BM394+май!BM394+июнь!BM394+июль!BM394+август!BM394+сентябрь!BM394+октябрь!BM394+ноябрь!BM394+декабрь!BM394</f>
        <v>0</v>
      </c>
      <c r="BQ394" s="36">
        <f>январь!BN394+февраль!BN394+март!BN394+апрель!BN394+май!BN394+июнь!BN394+июль!BN394+август!BN394+сентябрь!BN394+октябрь!BN394+ноябрь!BN394+декабрь!BN394</f>
        <v>0</v>
      </c>
      <c r="BR394" s="36">
        <f>январь!BO394+февраль!BO394+март!BO394+апрель!BO394+май!BO394+июнь!BO394+июль!BO394+август!BO394+сентябрь!BO394+октябрь!BO394+ноябрь!BO394+декабрь!BO394</f>
        <v>0</v>
      </c>
      <c r="BS394" s="29">
        <f>январь!BP394+февраль!BP394+март!BP394+апрель!BP394+май!BP394+июнь!BP394+июль!BP394+август!BP394+сентябрь!BP394+октябрь!BP394+ноябрь!BP394+декабрь!BP394</f>
        <v>2</v>
      </c>
      <c r="BT394" s="36">
        <f>январь!BQ394+февраль!BQ394+март!BQ394+апрель!BQ394+май!BQ394+июнь!BQ394+июль!BQ394+август!BQ394+сентябрь!BQ394+октябрь!BQ394+ноябрь!BQ394+декабрь!BQ394</f>
        <v>1.175</v>
      </c>
      <c r="BU394" s="29">
        <f>январь!BR394+февраль!BR394+март!BR394+апрель!BR394+май!BR394+июнь!BR394+июль!BR394+август!BR394+сентябрь!BR394+октябрь!BR394+ноябрь!BR394+декабрь!BR394</f>
        <v>0</v>
      </c>
      <c r="BV394" s="36">
        <f>январь!BS394+февраль!BS394+март!BS394+апрель!BS394+май!BS394+июнь!BS394+июль!BS394+август!BS394+сентябрь!BS394+октябрь!BS394+ноябрь!BS394+декабрь!BS394</f>
        <v>0</v>
      </c>
      <c r="BW394" s="36">
        <f>январь!BT394+февраль!BT394+март!BT394+апрель!BT394+май!BT394+июнь!BT394+июль!BT394+август!BT394+сентябрь!BT394+октябрь!BT394+ноябрь!BT394+декабрь!BT394</f>
        <v>0</v>
      </c>
      <c r="BX394" s="36">
        <f>январь!BU394+февраль!BU394+март!BU394+апрель!BU394+май!BU394+июнь!BU394+июль!BU394+август!BU394+сентябрь!BU394+октябрь!BU394+ноябрь!BU394+декабрь!BU394</f>
        <v>0</v>
      </c>
      <c r="BY394" s="36">
        <f>январь!BV394+февраль!BV394+март!BV394+апрель!BV394+май!BV394+июнь!BV394+июль!BV394+август!BV394+сентябрь!BV394+октябрь!BV394+ноябрь!BV394+декабрь!BV394</f>
        <v>0.433</v>
      </c>
      <c r="BZ394" s="77">
        <v>0</v>
      </c>
    </row>
    <row r="395" spans="1:78" x14ac:dyDescent="0.25">
      <c r="A395" s="16">
        <v>393</v>
      </c>
      <c r="B395" s="16">
        <v>3</v>
      </c>
      <c r="C395" s="37" t="s">
        <v>835</v>
      </c>
      <c r="D395" s="51">
        <v>112.83043296618355</v>
      </c>
      <c r="E395" s="25">
        <v>76.159331999999992</v>
      </c>
      <c r="F395" s="26">
        <f t="shared" si="18"/>
        <v>164.63176496618354</v>
      </c>
      <c r="G395" s="26">
        <f t="shared" si="19"/>
        <v>88.472432966183561</v>
      </c>
      <c r="H395" s="26">
        <f t="shared" si="20"/>
        <v>24.357999999999997</v>
      </c>
      <c r="I395" s="36">
        <f>январь!F395+февраль!F395+март!F395+апрель!F395+май!F395+июнь!F395+июль!F395+август!F395+сентябрь!F395+октябрь!F395+ноябрь!F395+декабрь!F395</f>
        <v>0</v>
      </c>
      <c r="J395" s="36">
        <f>январь!G395+февраль!G395+март!G395+апрель!G395+май!G395+июнь!G395+июль!G395+август!G395+сентябрь!G395+октябрь!G395+ноябрь!G395+декабрь!G395</f>
        <v>0</v>
      </c>
      <c r="K395" s="36">
        <f>январь!H395+февраль!H395+март!H395+апрель!H395+май!H395+июнь!H395+июль!H395+август!H395+сентябрь!H395+октябрь!H395+ноябрь!H395+декабрь!H395</f>
        <v>0</v>
      </c>
      <c r="L395" s="27">
        <f>январь!I395+февраль!I395+март!I395+апрель!I395+май!I395+июнь!I395+июль!I395+август!I395+сентябрь!I395+октябрь!I395+ноябрь!I395+декабрь!I395</f>
        <v>0</v>
      </c>
      <c r="M395" s="36">
        <f>январь!J395+февраль!J395+март!J395+апрель!J395+май!J395+июнь!J395+июль!J395+август!J395+сентябрь!J395+октябрь!J395+ноябрь!J395+декабрь!J395</f>
        <v>0</v>
      </c>
      <c r="N395" s="36">
        <f>январь!K395+февраль!K395+март!K395+апрель!K395+май!K395+июнь!K395+июль!K395+август!K395+сентябрь!K395+октябрь!K395+ноябрь!K395+декабрь!K395</f>
        <v>0</v>
      </c>
      <c r="O395" s="36">
        <f>январь!L395+февраль!L395+март!L395+апрель!L395+май!L395+июнь!L395+июль!L395+август!L395+сентябрь!L395+октябрь!L395+ноябрь!L395+декабрь!L395</f>
        <v>0</v>
      </c>
      <c r="P395" s="36">
        <f>январь!M395+февраль!M395+март!M395+апрель!M395+май!M395+июнь!M395+июль!M395+август!M395+сентябрь!M395+октябрь!M395+ноябрь!M395+декабрь!M395</f>
        <v>0</v>
      </c>
      <c r="Q395" s="36">
        <f>январь!N395+февраль!N395+март!N395+апрель!N395+май!N395+июнь!N395+июль!N395+август!N395+сентябрь!N395+октябрь!N395+ноябрь!N395+декабрь!N395</f>
        <v>0</v>
      </c>
      <c r="R395" s="29">
        <f>январь!O395+февраль!O395+март!O395+апрель!O395+май!O395+июнь!O395+июль!O395+август!O395+сентябрь!O395+октябрь!O395+ноябрь!O395+декабрь!O395</f>
        <v>0</v>
      </c>
      <c r="S395" s="36">
        <f>январь!P395+февраль!P395+март!P395+апрель!P395+май!P395+июнь!P395+июль!P395+август!P395+сентябрь!P395+октябрь!P395+ноябрь!P395+декабрь!P395</f>
        <v>0</v>
      </c>
      <c r="T395" s="29">
        <f>январь!Q395+февраль!Q395+март!Q395+апрель!Q395+май!Q395+июнь!Q395+июль!Q395+август!Q395+сентябрь!Q395+октябрь!Q395+ноябрь!Q395+декабрь!Q395</f>
        <v>0</v>
      </c>
      <c r="U395" s="36">
        <f>январь!R395+февраль!R395+март!R395+апрель!R395+май!R395+июнь!R395+июль!R395+август!R395+сентябрь!R395+октябрь!R395+ноябрь!R395+декабрь!R395</f>
        <v>0</v>
      </c>
      <c r="V395" s="36">
        <f>январь!S395+февраль!S395+март!S395+апрель!S395+май!S395+июнь!S395+июль!S395+август!S395+сентябрь!S395+октябрь!S395+ноябрь!S395+декабрь!S395</f>
        <v>0</v>
      </c>
      <c r="W395" s="36">
        <f>январь!T395+февраль!T395+март!T395+апрель!T395+май!T395+июнь!T395+июль!T395+август!T395+сентябрь!T395+октябрь!T395+ноябрь!T395+декабрь!T395</f>
        <v>0</v>
      </c>
      <c r="X395" s="36">
        <f>январь!U395+февраль!U395+март!U395+апрель!U395+май!U395+июнь!U395+июль!U395+август!U395+сентябрь!U395+октябрь!U395+ноябрь!U395+декабрь!U395</f>
        <v>0</v>
      </c>
      <c r="Y395" s="36">
        <f>январь!V395+февраль!V395+март!V395+апрель!V395+май!V395+июнь!V395+июль!V395+август!V395+сентябрь!V395+октябрь!V395+ноябрь!V395+декабрь!V395</f>
        <v>0</v>
      </c>
      <c r="Z395" s="36">
        <f>январь!W395+февраль!W395+март!W395+апрель!W395+май!W395+июнь!W395+июль!W395+август!W395+сентябрь!W395+октябрь!W395+ноябрь!W395+декабрь!W395</f>
        <v>0</v>
      </c>
      <c r="AA395" s="36">
        <f>январь!X395+февраль!X395+март!X395+апрель!X395+май!X395+июнь!X395+июль!X395+август!X395+сентябрь!X395+октябрь!X395+ноябрь!X395+декабрь!X395</f>
        <v>0</v>
      </c>
      <c r="AB395" s="29">
        <f>январь!Y395+февраль!Y395+март!Y395+апрель!Y395+май!Y395+июнь!Y395+июль!Y395+август!Y395+сентябрь!Y395+октябрь!Y395+ноябрь!Y395+декабрь!Y395</f>
        <v>0</v>
      </c>
      <c r="AC395" s="36">
        <f>январь!Z395+февраль!Z395+март!Z395+апрель!Z395+май!Z395+июнь!Z395+июль!Z395+август!Z395+сентябрь!Z395+октябрь!Z395+ноябрь!Z395+декабрь!Z395</f>
        <v>0</v>
      </c>
      <c r="AD395" s="66" t="str">
        <f>CONCATENATE(январь!AA395,$BZ$1,февраль!AA395,$BZ$1,март!AA395,$BZ$1,апрель!AA395,$BZ$1,май!AA395,$BZ$1,июнь!AA395,$BZ$1,июль!AA395,$BZ$1,август!AA395,$BZ$1,сентябрь!AA395,$BZ$1,октябрь!AA395,$BZ$1,ноябрь!AA395,$BZ$1,декабрь!AA395)</f>
        <v xml:space="preserve">           </v>
      </c>
      <c r="AE395" s="36">
        <f>январь!AB395+февраль!AB395+март!AB395+апрель!AB395+май!AB395+июнь!AB395+июль!AB395+август!AB395+сентябрь!AB395+октябрь!AB395+ноябрь!AB395+декабрь!AB395</f>
        <v>0</v>
      </c>
      <c r="AF395" s="36">
        <f>январь!AC395+февраль!AC395+март!AC395+апрель!AC395+май!AC395+июнь!AC395+июль!AC395+август!AC395+сентябрь!AC395+октябрь!AC395+ноябрь!AC395+декабрь!AC395</f>
        <v>0</v>
      </c>
      <c r="AG395" s="36">
        <f>январь!AD395+февраль!AD395+март!AD395+апрель!AD395+май!AD395+июнь!AD395+июль!AD395+август!AD395+сентябрь!AD395+октябрь!AD395+ноябрь!AD395+декабрь!AD395</f>
        <v>0</v>
      </c>
      <c r="AH395" s="36">
        <f>январь!AE395+февраль!AE395+март!AE395+апрель!AE395+май!AE395+июнь!AE395+июль!AE395+август!AE395+сентябрь!AE395+октябрь!AE395+ноябрь!AE395+декабрь!AE395</f>
        <v>0</v>
      </c>
      <c r="AI395" s="36">
        <f>январь!AF395+февраль!AF395+март!AF395+апрель!AF395+май!AF395+июнь!AF395+июль!AF395+август!AF395+сентябрь!AF395+октябрь!AF395+ноябрь!AF395+декабрь!AF395</f>
        <v>0</v>
      </c>
      <c r="AJ395" s="36">
        <f>январь!AG395+февраль!AG395+март!AG395+апрель!AG395+май!AG395+июнь!AG395+июль!AG395+август!AG395+сентябрь!AG395+октябрь!AG395+ноябрь!AG395+декабрь!AG395</f>
        <v>0</v>
      </c>
      <c r="AK395" s="29">
        <f>январь!AH395+февраль!AH395+март!AH395+апрель!AH395+май!AH395+июнь!AH395+июль!AH395+август!AH395+сентябрь!AH395+октябрь!AH395+ноябрь!AH395+декабрь!AH395</f>
        <v>0</v>
      </c>
      <c r="AL395" s="36">
        <f>январь!AI395+февраль!AI395+март!AI395+апрель!AI395+май!AI395+июнь!AI395+июль!AI395+август!AI395+сентябрь!AI395+октябрь!AI395+ноябрь!AI395+декабрь!AI395</f>
        <v>0</v>
      </c>
      <c r="AM395" s="29">
        <f>январь!AJ395+февраль!AJ395+март!AJ395+апрель!AJ395+май!AJ395+июнь!AJ395+июль!AJ395+август!AJ395+сентябрь!AJ395+октябрь!AJ395+ноябрь!AJ395+декабрь!AJ395</f>
        <v>0</v>
      </c>
      <c r="AN395" s="36">
        <f>январь!AK395+февраль!AK395+март!AK395+апрель!AK395+май!AK395+июнь!AK395+июль!AK395+август!AK395+сентябрь!AK395+октябрь!AK395+ноябрь!AK395+декабрь!AK395</f>
        <v>0</v>
      </c>
      <c r="AO395" s="36">
        <f>январь!AL395+февраль!AL395+март!AL395+апрель!AL395+май!AL395+июнь!AL395+июль!AL395+август!AL395+сентябрь!AL395+октябрь!AL395+ноябрь!AL395+декабрь!AL395</f>
        <v>0</v>
      </c>
      <c r="AP395" s="36">
        <f>январь!AM395+февраль!AM395+март!AM395+апрель!AM395+май!AM395+июнь!AM395+июль!AM395+август!AM395+сентябрь!AM395+октябрь!AM395+ноябрь!AM395+декабрь!AM395</f>
        <v>0</v>
      </c>
      <c r="AQ395" s="29">
        <f>январь!AN395+февраль!AN395+март!AN395+апрель!AN395+май!AN395+июнь!AN395+июль!AN395+август!AN395+сентябрь!AN395+октябрь!AN395+ноябрь!AN395+декабрь!AN395</f>
        <v>0</v>
      </c>
      <c r="AR395" s="36">
        <f>январь!AO395+февраль!AO395+март!AO395+апрель!AO395+май!AO395+июнь!AO395+июль!AO395+август!AO395+сентябрь!AO395+октябрь!AO395+ноябрь!AO395+декабрь!AO395</f>
        <v>0</v>
      </c>
      <c r="AS395" s="29">
        <f>январь!AP395+февраль!AP395+март!AP395+апрель!AP395+май!AP395+июнь!AP395+июль!AP395+август!AP395+сентябрь!AP395+октябрь!AP395+ноябрь!AP395+декабрь!AP395</f>
        <v>0</v>
      </c>
      <c r="AT395" s="36">
        <f>январь!AQ395+февраль!AQ395+март!AQ395+апрель!AQ395+май!AQ395+июнь!AQ395+июль!AQ395+август!AQ395+сентябрь!AQ395+октябрь!AQ395+ноябрь!AQ395+декабрь!AQ395</f>
        <v>0</v>
      </c>
      <c r="AU395" s="29">
        <f>январь!AR395+февраль!AR395+март!AR395+апрель!AR395+май!AR395+июнь!AR395+июль!AR395+август!AR395+сентябрь!AR395+октябрь!AR395+ноябрь!AR395+декабрь!AR395</f>
        <v>0</v>
      </c>
      <c r="AV395" s="36">
        <f>январь!AS395+февраль!AS395+март!AS395+апрель!AS395+май!AS395+июнь!AS395+июль!AS395+август!AS395+сентябрь!AS395+октябрь!AS395+ноябрь!AS395+декабрь!AS395</f>
        <v>0</v>
      </c>
      <c r="AW395" s="36">
        <f>январь!AT395+февраль!AT395+март!AT395+апрель!AT395+май!AT395+июнь!AT395+июль!AT395+август!AT395+сентябрь!AT395+октябрь!AT395+ноябрь!AT395+декабрь!AT395</f>
        <v>0</v>
      </c>
      <c r="AX395" s="36">
        <f>январь!AU395+февраль!AU395+март!AU395+апрель!AU395+май!AU395+июнь!AU395+июль!AU395+август!AU395+сентябрь!AU395+октябрь!AU395+ноябрь!AU395+декабрь!AU395</f>
        <v>0</v>
      </c>
      <c r="AY395" s="29">
        <f>январь!AV395+февраль!AV395+март!AV395+апрель!AV395+май!AV395+июнь!AV395+июль!AV395+август!AV395+сентябрь!AV395+октябрь!AV395+ноябрь!AV395+декабрь!AV395</f>
        <v>0</v>
      </c>
      <c r="AZ395" s="36">
        <f>январь!AW395+февраль!AW395+март!AW395+апрель!AW395+май!AW395+июнь!AW395+июль!AW395+август!AW395+сентябрь!AW395+октябрь!AW395+ноябрь!AW395+декабрь!AW395</f>
        <v>0</v>
      </c>
      <c r="BA395" s="36">
        <f>январь!AX395+февраль!AX395+март!AX395+апрель!AX395+май!AX395+июнь!AX395+июль!AX395+август!AX395+сентябрь!AX395+октябрь!AX395+ноябрь!AX395+декабрь!AX395</f>
        <v>0</v>
      </c>
      <c r="BB395" s="36">
        <f>январь!AY395+февраль!AY395+март!AY395+апрель!AY395+май!AY395+июнь!AY395+июль!AY395+август!AY395+сентябрь!AY395+октябрь!AY395+ноябрь!AY395+декабрь!AY395</f>
        <v>0</v>
      </c>
      <c r="BC395" s="29">
        <f>январь!AZ395+февраль!AZ395+март!AZ395+апрель!AZ395+май!AZ395+июнь!AZ395+июль!AZ395+август!AZ395+сентябрь!AZ395+октябрь!AZ395+ноябрь!AZ395+декабрь!AZ395</f>
        <v>0</v>
      </c>
      <c r="BD395" s="36">
        <f>январь!BA395+февраль!BA395+март!BA395+апрель!BA395+май!BA395+июнь!BA395+июль!BA395+август!BA395+сентябрь!BA395+октябрь!BA395+ноябрь!BA395+декабрь!BA395</f>
        <v>0</v>
      </c>
      <c r="BE395" s="36">
        <f>январь!BB395+февраль!BB395+март!BB395+апрель!BB395+май!BB395+июнь!BB395+июль!BB395+август!BB395+сентябрь!BB395+октябрь!BB395+ноябрь!BB395+декабрь!BB395</f>
        <v>0</v>
      </c>
      <c r="BF395" s="36">
        <f>январь!BC395+февраль!BC395+март!BC395+апрель!BC395+май!BC395+июнь!BC395+июль!BC395+август!BC395+сентябрь!BC395+октябрь!BC395+ноябрь!BC395+декабрь!BC395</f>
        <v>0</v>
      </c>
      <c r="BG395" s="36">
        <f>январь!BD395+февраль!BD395+март!BD395+апрель!BD395+май!BD395+июнь!BD395+июль!BD395+август!BD395+сентябрь!BD395+октябрь!BD395+ноябрь!BD395+декабрь!BD395</f>
        <v>0</v>
      </c>
      <c r="BH395" s="36">
        <f>январь!BE395+февраль!BE395+март!BE395+апрель!BE395+май!BE395+июнь!BE395+июль!BE395+август!BE395+сентябрь!BE395+октябрь!BE395+ноябрь!BE395+декабрь!BE395</f>
        <v>0</v>
      </c>
      <c r="BI395" s="36">
        <f>январь!BF395+февраль!BF395+март!BF395+апрель!BF395+май!BF395+июнь!BF395+июль!BF395+август!BF395+сентябрь!BF395+октябрь!BF395+ноябрь!BF395+декабрь!BF395</f>
        <v>0</v>
      </c>
      <c r="BJ395" s="36">
        <f>январь!BG395+февраль!BG395+март!BG395+апрель!BG395+май!BG395+июнь!BG395+июль!BG395+август!BG395+сентябрь!BG395+октябрь!BG395+ноябрь!BG395+декабрь!BG395</f>
        <v>0</v>
      </c>
      <c r="BK395" s="36">
        <f>январь!BH395+февраль!BH395+март!BH395+апрель!BH395+май!BH395+июнь!BH395+июль!BH395+август!BH395+сентябрь!BH395+октябрь!BH395+ноябрь!BH395+декабрь!BH395</f>
        <v>0</v>
      </c>
      <c r="BL395" s="36">
        <f>январь!BI395+февраль!BI395+март!BI395+апрель!BI395+май!BI395+июнь!BI395+июль!BI395+август!BI395+сентябрь!BI395+октябрь!BI395+ноябрь!BI395+декабрь!BI395</f>
        <v>0</v>
      </c>
      <c r="BM395" s="29">
        <f>январь!BJ395+февраль!BJ395+март!BJ395+апрель!BJ395+май!BJ395+июнь!BJ395+июль!BJ395+август!BJ395+сентябрь!BJ395+октябрь!BJ395+ноябрь!BJ395+декабрь!BJ395</f>
        <v>0</v>
      </c>
      <c r="BN395" s="36">
        <f>январь!BK395+февраль!BK395+март!BK395+апрель!BK395+май!BK395+июнь!BK395+июль!BK395+август!BK395+сентябрь!BK395+октябрь!BK395+ноябрь!BK395+декабрь!BK395</f>
        <v>0</v>
      </c>
      <c r="BO395" s="29">
        <f>январь!BL395+февраль!BL395+март!BL395+апрель!BL395+май!BL395+июнь!BL395+июль!BL395+август!BL395+сентябрь!BL395+октябрь!BL395+ноябрь!BL395+декабрь!BL395</f>
        <v>0</v>
      </c>
      <c r="BP395" s="36">
        <f>январь!BM395+февраль!BM395+март!BM395+апрель!BM395+май!BM395+июнь!BM395+июль!BM395+август!BM395+сентябрь!BM395+октябрь!BM395+ноябрь!BM395+декабрь!BM395</f>
        <v>0</v>
      </c>
      <c r="BQ395" s="36">
        <f>январь!BN395+февраль!BN395+март!BN395+апрель!BN395+май!BN395+июнь!BN395+июль!BN395+август!BN395+сентябрь!BN395+октябрь!BN395+ноябрь!BN395+декабрь!BN395</f>
        <v>0</v>
      </c>
      <c r="BR395" s="36">
        <f>январь!BO395+февраль!BO395+март!BO395+апрель!BO395+май!BO395+июнь!BO395+июль!BO395+август!BO395+сентябрь!BO395+октябрь!BO395+ноябрь!BO395+декабрь!BO395</f>
        <v>0</v>
      </c>
      <c r="BS395" s="29">
        <f>январь!BP395+февраль!BP395+март!BP395+апрель!BP395+май!BP395+июнь!BP395+июль!BP395+август!BP395+сентябрь!BP395+октябрь!BP395+ноябрь!BP395+декабрь!BP395</f>
        <v>13</v>
      </c>
      <c r="BT395" s="36">
        <f>январь!BQ395+февраль!BQ395+март!BQ395+апрель!BQ395+май!BQ395+июнь!BQ395+июль!BQ395+август!BQ395+сентябрь!BQ395+октябрь!BQ395+ноябрь!BQ395+декабрь!BQ395</f>
        <v>12.677</v>
      </c>
      <c r="BU395" s="29">
        <f>январь!BR395+февраль!BR395+март!BR395+апрель!BR395+май!BR395+июнь!BR395+июль!BR395+август!BR395+сентябрь!BR395+октябрь!BR395+ноябрь!BR395+декабрь!BR395</f>
        <v>0</v>
      </c>
      <c r="BV395" s="36">
        <f>январь!BS395+февраль!BS395+март!BS395+апрель!BS395+май!BS395+июнь!BS395+июль!BS395+август!BS395+сентябрь!BS395+октябрь!BS395+ноябрь!BS395+декабрь!BS395</f>
        <v>0</v>
      </c>
      <c r="BW395" s="36">
        <f>январь!BT395+февраль!BT395+март!BT395+апрель!BT395+май!BT395+июнь!BT395+июль!BT395+август!BT395+сентябрь!BT395+октябрь!BT395+ноябрь!BT395+декабрь!BT395</f>
        <v>0</v>
      </c>
      <c r="BX395" s="36">
        <f>январь!BU395+февраль!BU395+март!BU395+апрель!BU395+май!BU395+июнь!BU395+июль!BU395+август!BU395+сентябрь!BU395+октябрь!BU395+ноябрь!BU395+декабрь!BU395</f>
        <v>0</v>
      </c>
      <c r="BY395" s="36">
        <f>январь!BV395+февраль!BV395+март!BV395+апрель!BV395+май!BV395+июнь!BV395+июль!BV395+август!BV395+сентябрь!BV395+октябрь!BV395+ноябрь!BV395+декабрь!BV395</f>
        <v>11.680999999999999</v>
      </c>
      <c r="BZ395" s="77">
        <v>1</v>
      </c>
    </row>
    <row r="396" spans="1:78" x14ac:dyDescent="0.25">
      <c r="A396" s="16">
        <v>394</v>
      </c>
      <c r="B396" s="16">
        <v>3</v>
      </c>
      <c r="C396" s="37" t="s">
        <v>836</v>
      </c>
      <c r="D396" s="51">
        <v>108.02294456038648</v>
      </c>
      <c r="E396" s="25">
        <v>100.10413600000001</v>
      </c>
      <c r="F396" s="26">
        <f t="shared" si="18"/>
        <v>-103.52691943961349</v>
      </c>
      <c r="G396" s="26">
        <f t="shared" si="19"/>
        <v>-203.63105543961353</v>
      </c>
      <c r="H396" s="26">
        <f t="shared" si="20"/>
        <v>311.654</v>
      </c>
      <c r="I396" s="36">
        <f>январь!F396+февраль!F396+март!F396+апрель!F396+май!F396+июнь!F396+июль!F396+август!F396+сентябрь!F396+октябрь!F396+ноябрь!F396+декабрь!F396</f>
        <v>0</v>
      </c>
      <c r="J396" s="36">
        <f>январь!G396+февраль!G396+март!G396+апрель!G396+май!G396+июнь!G396+июль!G396+август!G396+сентябрь!G396+октябрь!G396+ноябрь!G396+декабрь!G396</f>
        <v>0</v>
      </c>
      <c r="K396" s="36">
        <f>январь!H396+февраль!H396+март!H396+апрель!H396+май!H396+июнь!H396+июль!H396+август!H396+сентябрь!H396+октябрь!H396+ноябрь!H396+декабрь!H396</f>
        <v>0</v>
      </c>
      <c r="L396" s="27">
        <f>январь!I396+февраль!I396+март!I396+апрель!I396+май!I396+июнь!I396+июль!I396+август!I396+сентябрь!I396+октябрь!I396+ноябрь!I396+декабрь!I396</f>
        <v>0.48199999999999998</v>
      </c>
      <c r="M396" s="36">
        <f>январь!J396+февраль!J396+март!J396+апрель!J396+май!J396+июнь!J396+июль!J396+август!J396+сентябрь!J396+октябрь!J396+ноябрь!J396+декабрь!J396</f>
        <v>270.30500000000001</v>
      </c>
      <c r="N396" s="36">
        <f>январь!K396+февраль!K396+март!K396+апрель!K396+май!K396+июнь!K396+июль!K396+август!K396+сентябрь!K396+октябрь!K396+ноябрь!K396+декабрь!K396</f>
        <v>7.0000000000000007E-2</v>
      </c>
      <c r="O396" s="36">
        <f>январь!L396+февраль!L396+март!L396+апрель!L396+май!L396+июнь!L396+июль!L396+август!L396+сентябрь!L396+октябрь!L396+ноябрь!L396+декабрь!L396</f>
        <v>16.091999999999999</v>
      </c>
      <c r="P396" s="36">
        <f>январь!M396+февраль!M396+март!M396+апрель!M396+май!M396+июнь!M396+июль!M396+август!M396+сентябрь!M396+октябрь!M396+ноябрь!M396+декабрь!M396</f>
        <v>7.0000000000000007E-2</v>
      </c>
      <c r="Q396" s="36">
        <f>январь!N396+февраль!N396+март!N396+апрель!N396+май!N396+июнь!N396+июль!N396+август!N396+сентябрь!N396+октябрь!N396+ноябрь!N396+декабрь!N396</f>
        <v>24.138000000000002</v>
      </c>
      <c r="R396" s="29">
        <f>январь!O396+февраль!O396+март!O396+апрель!O396+май!O396+июнь!O396+июль!O396+август!O396+сентябрь!O396+октябрь!O396+ноябрь!O396+декабрь!O396</f>
        <v>0</v>
      </c>
      <c r="S396" s="36">
        <f>январь!P396+февраль!P396+март!P396+апрель!P396+май!P396+июнь!P396+июль!P396+август!P396+сентябрь!P396+октябрь!P396+ноябрь!P396+декабрь!P396</f>
        <v>0</v>
      </c>
      <c r="T396" s="29">
        <f>январь!Q396+февраль!Q396+март!Q396+апрель!Q396+май!Q396+июнь!Q396+июль!Q396+август!Q396+сентябрь!Q396+октябрь!Q396+ноябрь!Q396+декабрь!Q396</f>
        <v>0</v>
      </c>
      <c r="U396" s="36">
        <f>январь!R396+февраль!R396+март!R396+апрель!R396+май!R396+июнь!R396+июль!R396+август!R396+сентябрь!R396+октябрь!R396+ноябрь!R396+декабрь!R396</f>
        <v>0</v>
      </c>
      <c r="V396" s="36">
        <f>январь!S396+февраль!S396+март!S396+апрель!S396+май!S396+июнь!S396+июль!S396+август!S396+сентябрь!S396+октябрь!S396+ноябрь!S396+декабрь!S396</f>
        <v>0</v>
      </c>
      <c r="W396" s="36">
        <f>январь!T396+февраль!T396+март!T396+апрель!T396+май!T396+июнь!T396+июль!T396+август!T396+сентябрь!T396+октябрь!T396+ноябрь!T396+декабрь!T396</f>
        <v>0</v>
      </c>
      <c r="X396" s="36">
        <f>январь!U396+февраль!U396+март!U396+апрель!U396+май!U396+июнь!U396+июль!U396+август!U396+сентябрь!U396+октябрь!U396+ноябрь!U396+декабрь!U396</f>
        <v>0</v>
      </c>
      <c r="Y396" s="36">
        <f>январь!V396+февраль!V396+март!V396+апрель!V396+май!V396+июнь!V396+июль!V396+август!V396+сентябрь!V396+октябрь!V396+ноябрь!V396+декабрь!V396</f>
        <v>0</v>
      </c>
      <c r="Z396" s="36">
        <f>январь!W396+февраль!W396+март!W396+апрель!W396+май!W396+июнь!W396+июль!W396+август!W396+сентябрь!W396+октябрь!W396+ноябрь!W396+декабрь!W396</f>
        <v>0</v>
      </c>
      <c r="AA396" s="36">
        <f>январь!X396+февраль!X396+март!X396+апрель!X396+май!X396+июнь!X396+июль!X396+август!X396+сентябрь!X396+октябрь!X396+ноябрь!X396+декабрь!X396</f>
        <v>0</v>
      </c>
      <c r="AB396" s="29">
        <f>январь!Y396+февраль!Y396+март!Y396+апрель!Y396+май!Y396+июнь!Y396+июль!Y396+август!Y396+сентябрь!Y396+октябрь!Y396+ноябрь!Y396+декабрь!Y396</f>
        <v>0</v>
      </c>
      <c r="AC396" s="36">
        <f>январь!Z396+февраль!Z396+март!Z396+апрель!Z396+май!Z396+июнь!Z396+июль!Z396+август!Z396+сентябрь!Z396+октябрь!Z396+ноябрь!Z396+декабрь!Z396</f>
        <v>0</v>
      </c>
      <c r="AD396" s="66" t="str">
        <f>CONCATENATE(январь!AA396,$BZ$1,февраль!AA396,$BZ$1,март!AA396,$BZ$1,апрель!AA396,$BZ$1,май!AA396,$BZ$1,июнь!AA396,$BZ$1,июль!AA396,$BZ$1,август!AA396,$BZ$1,сентябрь!AA396,$BZ$1,октябрь!AA396,$BZ$1,ноябрь!AA396,$BZ$1,декабрь!AA396)</f>
        <v xml:space="preserve">           </v>
      </c>
      <c r="AE396" s="36">
        <f>январь!AB396+февраль!AB396+март!AB396+апрель!AB396+май!AB396+июнь!AB396+июль!AB396+август!AB396+сентябрь!AB396+октябрь!AB396+ноябрь!AB396+декабрь!AB396</f>
        <v>0</v>
      </c>
      <c r="AF396" s="36">
        <f>январь!AC396+февраль!AC396+март!AC396+апрель!AC396+май!AC396+июнь!AC396+июль!AC396+август!AC396+сентябрь!AC396+октябрь!AC396+ноябрь!AC396+декабрь!AC396</f>
        <v>0</v>
      </c>
      <c r="AG396" s="36">
        <f>январь!AD396+февраль!AD396+март!AD396+апрель!AD396+май!AD396+июнь!AD396+июль!AD396+август!AD396+сентябрь!AD396+октябрь!AD396+ноябрь!AD396+декабрь!AD396</f>
        <v>0</v>
      </c>
      <c r="AH396" s="36">
        <f>январь!AE396+февраль!AE396+март!AE396+апрель!AE396+май!AE396+июнь!AE396+июль!AE396+август!AE396+сентябрь!AE396+октябрь!AE396+ноябрь!AE396+декабрь!AE396</f>
        <v>0</v>
      </c>
      <c r="AI396" s="36">
        <f>январь!AF396+февраль!AF396+март!AF396+апрель!AF396+май!AF396+июнь!AF396+июль!AF396+август!AF396+сентябрь!AF396+октябрь!AF396+ноябрь!AF396+декабрь!AF396</f>
        <v>0</v>
      </c>
      <c r="AJ396" s="36">
        <f>январь!AG396+февраль!AG396+март!AG396+апрель!AG396+май!AG396+июнь!AG396+июль!AG396+август!AG396+сентябрь!AG396+октябрь!AG396+ноябрь!AG396+декабрь!AG396</f>
        <v>0</v>
      </c>
      <c r="AK396" s="29">
        <f>январь!AH396+февраль!AH396+март!AH396+апрель!AH396+май!AH396+июнь!AH396+июль!AH396+август!AH396+сентябрь!AH396+октябрь!AH396+ноябрь!AH396+декабрь!AH396</f>
        <v>0</v>
      </c>
      <c r="AL396" s="36">
        <f>январь!AI396+февраль!AI396+март!AI396+апрель!AI396+май!AI396+июнь!AI396+июль!AI396+август!AI396+сентябрь!AI396+октябрь!AI396+ноябрь!AI396+декабрь!AI396</f>
        <v>0</v>
      </c>
      <c r="AM396" s="29">
        <f>январь!AJ396+февраль!AJ396+март!AJ396+апрель!AJ396+май!AJ396+июнь!AJ396+июль!AJ396+август!AJ396+сентябрь!AJ396+октябрь!AJ396+ноябрь!AJ396+декабрь!AJ396</f>
        <v>0</v>
      </c>
      <c r="AN396" s="36">
        <f>январь!AK396+февраль!AK396+март!AK396+апрель!AK396+май!AK396+июнь!AK396+июль!AK396+август!AK396+сентябрь!AK396+октябрь!AK396+ноябрь!AK396+декабрь!AK396</f>
        <v>0</v>
      </c>
      <c r="AO396" s="36">
        <f>январь!AL396+февраль!AL396+март!AL396+апрель!AL396+май!AL396+июнь!AL396+июль!AL396+август!AL396+сентябрь!AL396+октябрь!AL396+ноябрь!AL396+декабрь!AL396</f>
        <v>0</v>
      </c>
      <c r="AP396" s="36">
        <f>январь!AM396+февраль!AM396+март!AM396+апрель!AM396+май!AM396+июнь!AM396+июль!AM396+август!AM396+сентябрь!AM396+октябрь!AM396+ноябрь!AM396+декабрь!AM396</f>
        <v>0</v>
      </c>
      <c r="AQ396" s="29">
        <f>январь!AN396+февраль!AN396+март!AN396+апрель!AN396+май!AN396+июнь!AN396+июль!AN396+август!AN396+сентябрь!AN396+октябрь!AN396+ноябрь!AN396+декабрь!AN396</f>
        <v>0</v>
      </c>
      <c r="AR396" s="36">
        <f>январь!AO396+февраль!AO396+март!AO396+апрель!AO396+май!AO396+июнь!AO396+июль!AO396+август!AO396+сентябрь!AO396+октябрь!AO396+ноябрь!AO396+декабрь!AO396</f>
        <v>0</v>
      </c>
      <c r="AS396" s="29">
        <f>январь!AP396+февраль!AP396+март!AP396+апрель!AP396+май!AP396+июнь!AP396+июль!AP396+август!AP396+сентябрь!AP396+октябрь!AP396+ноябрь!AP396+декабрь!AP396</f>
        <v>0</v>
      </c>
      <c r="AT396" s="36">
        <f>январь!AQ396+февраль!AQ396+март!AQ396+апрель!AQ396+май!AQ396+июнь!AQ396+июль!AQ396+август!AQ396+сентябрь!AQ396+октябрь!AQ396+ноябрь!AQ396+декабрь!AQ396</f>
        <v>0</v>
      </c>
      <c r="AU396" s="29">
        <f>январь!AR396+февраль!AR396+март!AR396+апрель!AR396+май!AR396+июнь!AR396+июль!AR396+август!AR396+сентябрь!AR396+октябрь!AR396+ноябрь!AR396+декабрь!AR396</f>
        <v>0</v>
      </c>
      <c r="AV396" s="36">
        <f>январь!AS396+февраль!AS396+март!AS396+апрель!AS396+май!AS396+июнь!AS396+июль!AS396+август!AS396+сентябрь!AS396+октябрь!AS396+ноябрь!AS396+декабрь!AS396</f>
        <v>0</v>
      </c>
      <c r="AW396" s="36">
        <f>январь!AT396+февраль!AT396+март!AT396+апрель!AT396+май!AT396+июнь!AT396+июль!AT396+август!AT396+сентябрь!AT396+октябрь!AT396+ноябрь!AT396+декабрь!AT396</f>
        <v>0</v>
      </c>
      <c r="AX396" s="36">
        <f>январь!AU396+февраль!AU396+март!AU396+апрель!AU396+май!AU396+июнь!AU396+июль!AU396+август!AU396+сентябрь!AU396+октябрь!AU396+ноябрь!AU396+декабрь!AU396</f>
        <v>0</v>
      </c>
      <c r="AY396" s="29">
        <f>январь!AV396+февраль!AV396+март!AV396+апрель!AV396+май!AV396+июнь!AV396+июль!AV396+август!AV396+сентябрь!AV396+октябрь!AV396+ноябрь!AV396+декабрь!AV396</f>
        <v>0</v>
      </c>
      <c r="AZ396" s="36">
        <f>январь!AW396+февраль!AW396+март!AW396+апрель!AW396+май!AW396+июнь!AW396+июль!AW396+август!AW396+сентябрь!AW396+октябрь!AW396+ноябрь!AW396+декабрь!AW396</f>
        <v>0</v>
      </c>
      <c r="BA396" s="36">
        <f>январь!AX396+февраль!AX396+март!AX396+апрель!AX396+май!AX396+июнь!AX396+июль!AX396+август!AX396+сентябрь!AX396+октябрь!AX396+ноябрь!AX396+декабрь!AX396</f>
        <v>0</v>
      </c>
      <c r="BB396" s="36">
        <f>январь!AY396+февраль!AY396+март!AY396+апрель!AY396+май!AY396+июнь!AY396+июль!AY396+август!AY396+сентябрь!AY396+октябрь!AY396+ноябрь!AY396+декабрь!AY396</f>
        <v>0</v>
      </c>
      <c r="BC396" s="29">
        <f>январь!AZ396+февраль!AZ396+март!AZ396+апрель!AZ396+май!AZ396+июнь!AZ396+июль!AZ396+август!AZ396+сентябрь!AZ396+октябрь!AZ396+ноябрь!AZ396+декабрь!AZ396</f>
        <v>0</v>
      </c>
      <c r="BD396" s="36">
        <f>январь!BA396+февраль!BA396+март!BA396+апрель!BA396+май!BA396+июнь!BA396+июль!BA396+август!BA396+сентябрь!BA396+октябрь!BA396+ноябрь!BA396+декабрь!BA396</f>
        <v>0</v>
      </c>
      <c r="BE396" s="36">
        <f>январь!BB396+февраль!BB396+март!BB396+апрель!BB396+май!BB396+июнь!BB396+июль!BB396+август!BB396+сентябрь!BB396+октябрь!BB396+ноябрь!BB396+декабрь!BB396</f>
        <v>0</v>
      </c>
      <c r="BF396" s="36">
        <f>январь!BC396+февраль!BC396+март!BC396+апрель!BC396+май!BC396+июнь!BC396+июль!BC396+август!BC396+сентябрь!BC396+октябрь!BC396+ноябрь!BC396+декабрь!BC396</f>
        <v>0</v>
      </c>
      <c r="BG396" s="36">
        <f>январь!BD396+февраль!BD396+март!BD396+апрель!BD396+май!BD396+июнь!BD396+июль!BD396+август!BD396+сентябрь!BD396+октябрь!BD396+ноябрь!BD396+декабрь!BD396</f>
        <v>0</v>
      </c>
      <c r="BH396" s="36">
        <f>январь!BE396+февраль!BE396+март!BE396+апрель!BE396+май!BE396+июнь!BE396+июль!BE396+август!BE396+сентябрь!BE396+октябрь!BE396+ноябрь!BE396+декабрь!BE396</f>
        <v>0</v>
      </c>
      <c r="BI396" s="36">
        <f>январь!BF396+февраль!BF396+март!BF396+апрель!BF396+май!BF396+июнь!BF396+июль!BF396+август!BF396+сентябрь!BF396+октябрь!BF396+ноябрь!BF396+декабрь!BF396</f>
        <v>0</v>
      </c>
      <c r="BJ396" s="36">
        <f>январь!BG396+февраль!BG396+март!BG396+апрель!BG396+май!BG396+июнь!BG396+июль!BG396+август!BG396+сентябрь!BG396+октябрь!BG396+ноябрь!BG396+декабрь!BG396</f>
        <v>0</v>
      </c>
      <c r="BK396" s="36">
        <f>январь!BH396+февраль!BH396+март!BH396+апрель!BH396+май!BH396+июнь!BH396+июль!BH396+август!BH396+сентябрь!BH396+октябрь!BH396+ноябрь!BH396+декабрь!BH396</f>
        <v>0</v>
      </c>
      <c r="BL396" s="36">
        <f>январь!BI396+февраль!BI396+март!BI396+апрель!BI396+май!BI396+июнь!BI396+июль!BI396+август!BI396+сентябрь!BI396+октябрь!BI396+ноябрь!BI396+декабрь!BI396</f>
        <v>0</v>
      </c>
      <c r="BM396" s="29">
        <f>январь!BJ396+февраль!BJ396+март!BJ396+апрель!BJ396+май!BJ396+июнь!BJ396+июль!BJ396+август!BJ396+сентябрь!BJ396+октябрь!BJ396+ноябрь!BJ396+декабрь!BJ396</f>
        <v>0</v>
      </c>
      <c r="BN396" s="36">
        <f>январь!BK396+февраль!BK396+март!BK396+апрель!BK396+май!BK396+июнь!BK396+июль!BK396+август!BK396+сентябрь!BK396+октябрь!BK396+ноябрь!BK396+декабрь!BK396</f>
        <v>0</v>
      </c>
      <c r="BO396" s="29">
        <f>январь!BL396+февраль!BL396+март!BL396+апрель!BL396+май!BL396+июнь!BL396+июль!BL396+август!BL396+сентябрь!BL396+октябрь!BL396+ноябрь!BL396+декабрь!BL396</f>
        <v>1</v>
      </c>
      <c r="BP396" s="36">
        <f>январь!BM396+февраль!BM396+март!BM396+апрель!BM396+май!BM396+июнь!BM396+июль!BM396+август!BM396+сентябрь!BM396+октябрь!BM396+ноябрь!BM396+декабрь!BM396</f>
        <v>1.119</v>
      </c>
      <c r="BQ396" s="36">
        <f>январь!BN396+февраль!BN396+март!BN396+апрель!BN396+май!BN396+июнь!BN396+июль!BN396+август!BN396+сентябрь!BN396+октябрь!BN396+ноябрь!BN396+декабрь!BN396</f>
        <v>0</v>
      </c>
      <c r="BR396" s="36">
        <f>январь!BO396+февраль!BO396+март!BO396+апрель!BO396+май!BO396+июнь!BO396+июль!BO396+август!BO396+сентябрь!BO396+октябрь!BO396+ноябрь!BO396+декабрь!BO396</f>
        <v>0</v>
      </c>
      <c r="BS396" s="29">
        <f>январь!BP396+февраль!BP396+март!BP396+апрель!BP396+май!BP396+июнь!BP396+июль!BP396+август!BP396+сентябрь!BP396+октябрь!BP396+ноябрь!BP396+декабрь!BP396</f>
        <v>0</v>
      </c>
      <c r="BT396" s="36">
        <f>январь!BQ396+февраль!BQ396+март!BQ396+апрель!BQ396+май!BQ396+июнь!BQ396+июль!BQ396+август!BQ396+сентябрь!BQ396+октябрь!BQ396+ноябрь!BQ396+декабрь!BQ396</f>
        <v>0</v>
      </c>
      <c r="BU396" s="29">
        <f>январь!BR396+февраль!BR396+март!BR396+апрель!BR396+май!BR396+июнь!BR396+июль!BR396+август!BR396+сентябрь!BR396+октябрь!BR396+ноябрь!BR396+декабрь!BR396</f>
        <v>0</v>
      </c>
      <c r="BV396" s="36">
        <f>январь!BS396+февраль!BS396+март!BS396+апрель!BS396+май!BS396+июнь!BS396+июль!BS396+август!BS396+сентябрь!BS396+октябрь!BS396+ноябрь!BS396+декабрь!BS396</f>
        <v>0</v>
      </c>
      <c r="BW396" s="36">
        <f>январь!BT396+февраль!BT396+март!BT396+апрель!BT396+май!BT396+июнь!BT396+июль!BT396+август!BT396+сентябрь!BT396+октябрь!BT396+ноябрь!BT396+декабрь!BT396</f>
        <v>0</v>
      </c>
      <c r="BX396" s="36">
        <f>январь!BU396+февраль!BU396+март!BU396+апрель!BU396+май!BU396+июнь!BU396+июль!BU396+август!BU396+сентябрь!BU396+октябрь!BU396+ноябрь!BU396+декабрь!BU396</f>
        <v>0</v>
      </c>
      <c r="BY396" s="36">
        <f>январь!BV396+февраль!BV396+март!BV396+апрель!BV396+май!BV396+июнь!BV396+июль!BV396+август!BV396+сентябрь!BV396+октябрь!BV396+ноябрь!BV396+декабрь!BV396</f>
        <v>0</v>
      </c>
      <c r="BZ396" s="77">
        <v>2</v>
      </c>
    </row>
    <row r="397" spans="1:78" x14ac:dyDescent="0.25">
      <c r="A397" s="16">
        <v>395</v>
      </c>
      <c r="B397" s="16">
        <v>3</v>
      </c>
      <c r="C397" s="37" t="s">
        <v>837</v>
      </c>
      <c r="D397" s="51">
        <v>36.784788193236714</v>
      </c>
      <c r="E397" s="25">
        <v>45.691072000000013</v>
      </c>
      <c r="F397" s="26">
        <f t="shared" si="18"/>
        <v>50.260860193236724</v>
      </c>
      <c r="G397" s="26">
        <f t="shared" si="19"/>
        <v>4.569788193236711</v>
      </c>
      <c r="H397" s="26">
        <f t="shared" si="20"/>
        <v>32.215000000000003</v>
      </c>
      <c r="I397" s="36">
        <f>январь!F397+февраль!F397+март!F397+апрель!F397+май!F397+июнь!F397+июль!F397+август!F397+сентябрь!F397+октябрь!F397+ноябрь!F397+декабрь!F397</f>
        <v>0</v>
      </c>
      <c r="J397" s="36">
        <f>январь!G397+февраль!G397+март!G397+апрель!G397+май!G397+июнь!G397+июль!G397+август!G397+сентябрь!G397+октябрь!G397+ноябрь!G397+декабрь!G397</f>
        <v>0</v>
      </c>
      <c r="K397" s="36">
        <f>январь!H397+февраль!H397+март!H397+апрель!H397+май!H397+июнь!H397+июль!H397+август!H397+сентябрь!H397+октябрь!H397+ноябрь!H397+декабрь!H397</f>
        <v>0</v>
      </c>
      <c r="L397" s="27">
        <f>январь!I397+февраль!I397+март!I397+апрель!I397+май!I397+июнь!I397+июль!I397+август!I397+сентябрь!I397+октябрь!I397+ноябрь!I397+декабрь!I397</f>
        <v>0</v>
      </c>
      <c r="M397" s="36">
        <f>январь!J397+февраль!J397+март!J397+апрель!J397+май!J397+июнь!J397+июль!J397+август!J397+сентябрь!J397+октябрь!J397+ноябрь!J397+декабрь!J397</f>
        <v>0</v>
      </c>
      <c r="N397" s="36">
        <f>январь!K397+февраль!K397+март!K397+апрель!K397+май!K397+июнь!K397+июль!K397+август!K397+сентябрь!K397+октябрь!K397+ноябрь!K397+декабрь!K397</f>
        <v>0</v>
      </c>
      <c r="O397" s="36">
        <f>январь!L397+февраль!L397+март!L397+апрель!L397+май!L397+июнь!L397+июль!L397+август!L397+сентябрь!L397+октябрь!L397+ноябрь!L397+декабрь!L397</f>
        <v>0</v>
      </c>
      <c r="P397" s="36">
        <f>январь!M397+февраль!M397+март!M397+апрель!M397+май!M397+июнь!M397+июль!M397+август!M397+сентябрь!M397+октябрь!M397+ноябрь!M397+декабрь!M397</f>
        <v>0</v>
      </c>
      <c r="Q397" s="36">
        <f>январь!N397+февраль!N397+март!N397+апрель!N397+май!N397+июнь!N397+июль!N397+август!N397+сентябрь!N397+октябрь!N397+ноябрь!N397+декабрь!N397</f>
        <v>0</v>
      </c>
      <c r="R397" s="29">
        <f>январь!O397+февраль!O397+март!O397+апрель!O397+май!O397+июнь!O397+июль!O397+август!O397+сентябрь!O397+октябрь!O397+ноябрь!O397+декабрь!O397</f>
        <v>0</v>
      </c>
      <c r="S397" s="36">
        <f>январь!P397+февраль!P397+март!P397+апрель!P397+май!P397+июнь!P397+июль!P397+август!P397+сентябрь!P397+октябрь!P397+ноябрь!P397+декабрь!P397</f>
        <v>0</v>
      </c>
      <c r="T397" s="29">
        <f>январь!Q397+февраль!Q397+март!Q397+апрель!Q397+май!Q397+июнь!Q397+июль!Q397+август!Q397+сентябрь!Q397+октябрь!Q397+ноябрь!Q397+декабрь!Q397</f>
        <v>0</v>
      </c>
      <c r="U397" s="36">
        <f>январь!R397+февраль!R397+март!R397+апрель!R397+май!R397+июнь!R397+июль!R397+август!R397+сентябрь!R397+октябрь!R397+ноябрь!R397+декабрь!R397</f>
        <v>0</v>
      </c>
      <c r="V397" s="36">
        <f>январь!S397+февраль!S397+март!S397+апрель!S397+май!S397+июнь!S397+июль!S397+август!S397+сентябрь!S397+октябрь!S397+ноябрь!S397+декабрь!S397</f>
        <v>0</v>
      </c>
      <c r="W397" s="36">
        <f>январь!T397+февраль!T397+март!T397+апрель!T397+май!T397+июнь!T397+июль!T397+август!T397+сентябрь!T397+октябрь!T397+ноябрь!T397+декабрь!T397</f>
        <v>0</v>
      </c>
      <c r="X397" s="36">
        <f>январь!U397+февраль!U397+март!U397+апрель!U397+май!U397+июнь!U397+июль!U397+август!U397+сентябрь!U397+октябрь!U397+ноябрь!U397+декабрь!U397</f>
        <v>0</v>
      </c>
      <c r="Y397" s="36">
        <f>январь!V397+февраль!V397+март!V397+апрель!V397+май!V397+июнь!V397+июль!V397+август!V397+сентябрь!V397+октябрь!V397+ноябрь!V397+декабрь!V397</f>
        <v>0</v>
      </c>
      <c r="Z397" s="36">
        <f>январь!W397+февраль!W397+март!W397+апрель!W397+май!W397+июнь!W397+июль!W397+август!W397+сентябрь!W397+октябрь!W397+ноябрь!W397+декабрь!W397</f>
        <v>0</v>
      </c>
      <c r="AA397" s="36">
        <f>январь!X397+февраль!X397+март!X397+апрель!X397+май!X397+июнь!X397+июль!X397+август!X397+сентябрь!X397+октябрь!X397+ноябрь!X397+декабрь!X397</f>
        <v>0</v>
      </c>
      <c r="AB397" s="29">
        <f>январь!Y397+февраль!Y397+март!Y397+апрель!Y397+май!Y397+июнь!Y397+июль!Y397+август!Y397+сентябрь!Y397+октябрь!Y397+ноябрь!Y397+декабрь!Y397</f>
        <v>0</v>
      </c>
      <c r="AC397" s="36">
        <f>январь!Z397+февраль!Z397+март!Z397+апрель!Z397+май!Z397+июнь!Z397+июль!Z397+август!Z397+сентябрь!Z397+октябрь!Z397+ноябрь!Z397+декабрь!Z397</f>
        <v>0</v>
      </c>
      <c r="AD397" s="66" t="str">
        <f>CONCATENATE(январь!AA397,$BZ$1,февраль!AA397,$BZ$1,март!AA397,$BZ$1,апрель!AA397,$BZ$1,май!AA397,$BZ$1,июнь!AA397,$BZ$1,июль!AA397,$BZ$1,август!AA397,$BZ$1,сентябрь!AA397,$BZ$1,октябрь!AA397,$BZ$1,ноябрь!AA397,$BZ$1,декабрь!AA397)</f>
        <v xml:space="preserve">           </v>
      </c>
      <c r="AE397" s="36">
        <f>январь!AB397+февраль!AB397+март!AB397+апрель!AB397+май!AB397+июнь!AB397+июль!AB397+август!AB397+сентябрь!AB397+октябрь!AB397+ноябрь!AB397+декабрь!AB397</f>
        <v>0</v>
      </c>
      <c r="AF397" s="36">
        <f>январь!AC397+февраль!AC397+март!AC397+апрель!AC397+май!AC397+июнь!AC397+июль!AC397+август!AC397+сентябрь!AC397+октябрь!AC397+ноябрь!AC397+декабрь!AC397</f>
        <v>0</v>
      </c>
      <c r="AG397" s="36">
        <f>январь!AD397+февраль!AD397+март!AD397+апрель!AD397+май!AD397+июнь!AD397+июль!AD397+август!AD397+сентябрь!AD397+октябрь!AD397+ноябрь!AD397+декабрь!AD397</f>
        <v>0</v>
      </c>
      <c r="AH397" s="36">
        <f>январь!AE397+февраль!AE397+март!AE397+апрель!AE397+май!AE397+июнь!AE397+июль!AE397+август!AE397+сентябрь!AE397+октябрь!AE397+ноябрь!AE397+декабрь!AE397</f>
        <v>0</v>
      </c>
      <c r="AI397" s="36">
        <f>январь!AF397+февраль!AF397+март!AF397+апрель!AF397+май!AF397+июнь!AF397+июль!AF397+август!AF397+сентябрь!AF397+октябрь!AF397+ноябрь!AF397+декабрь!AF397</f>
        <v>0</v>
      </c>
      <c r="AJ397" s="36">
        <f>январь!AG397+февраль!AG397+март!AG397+апрель!AG397+май!AG397+июнь!AG397+июль!AG397+август!AG397+сентябрь!AG397+октябрь!AG397+ноябрь!AG397+декабрь!AG397</f>
        <v>0</v>
      </c>
      <c r="AK397" s="29">
        <f>январь!AH397+февраль!AH397+март!AH397+апрель!AH397+май!AH397+июнь!AH397+июль!AH397+август!AH397+сентябрь!AH397+октябрь!AH397+ноябрь!AH397+декабрь!AH397</f>
        <v>0</v>
      </c>
      <c r="AL397" s="36">
        <f>январь!AI397+февраль!AI397+март!AI397+апрель!AI397+май!AI397+июнь!AI397+июль!AI397+август!AI397+сентябрь!AI397+октябрь!AI397+ноябрь!AI397+декабрь!AI397</f>
        <v>0</v>
      </c>
      <c r="AM397" s="29">
        <f>январь!AJ397+февраль!AJ397+март!AJ397+апрель!AJ397+май!AJ397+июнь!AJ397+июль!AJ397+август!AJ397+сентябрь!AJ397+октябрь!AJ397+ноябрь!AJ397+декабрь!AJ397</f>
        <v>0</v>
      </c>
      <c r="AN397" s="36">
        <f>январь!AK397+февраль!AK397+март!AK397+апрель!AK397+май!AK397+июнь!AK397+июль!AK397+август!AK397+сентябрь!AK397+октябрь!AK397+ноябрь!AK397+декабрь!AK397</f>
        <v>0</v>
      </c>
      <c r="AO397" s="36">
        <f>январь!AL397+февраль!AL397+март!AL397+апрель!AL397+май!AL397+июнь!AL397+июль!AL397+август!AL397+сентябрь!AL397+октябрь!AL397+ноябрь!AL397+декабрь!AL397</f>
        <v>0</v>
      </c>
      <c r="AP397" s="36">
        <f>январь!AM397+февраль!AM397+март!AM397+апрель!AM397+май!AM397+июнь!AM397+июль!AM397+август!AM397+сентябрь!AM397+октябрь!AM397+ноябрь!AM397+декабрь!AM397</f>
        <v>0</v>
      </c>
      <c r="AQ397" s="29">
        <f>январь!AN397+февраль!AN397+март!AN397+апрель!AN397+май!AN397+июнь!AN397+июль!AN397+август!AN397+сентябрь!AN397+октябрь!AN397+ноябрь!AN397+декабрь!AN397</f>
        <v>0</v>
      </c>
      <c r="AR397" s="36">
        <f>январь!AO397+февраль!AO397+март!AO397+апрель!AO397+май!AO397+июнь!AO397+июль!AO397+август!AO397+сентябрь!AO397+октябрь!AO397+ноябрь!AO397+декабрь!AO397</f>
        <v>0</v>
      </c>
      <c r="AS397" s="29">
        <f>январь!AP397+февраль!AP397+март!AP397+апрель!AP397+май!AP397+июнь!AP397+июль!AP397+август!AP397+сентябрь!AP397+октябрь!AP397+ноябрь!AP397+декабрь!AP397</f>
        <v>0</v>
      </c>
      <c r="AT397" s="36">
        <f>январь!AQ397+февраль!AQ397+март!AQ397+апрель!AQ397+май!AQ397+июнь!AQ397+июль!AQ397+август!AQ397+сентябрь!AQ397+октябрь!AQ397+ноябрь!AQ397+декабрь!AQ397</f>
        <v>0</v>
      </c>
      <c r="AU397" s="29">
        <f>январь!AR397+февраль!AR397+март!AR397+апрель!AR397+май!AR397+июнь!AR397+июль!AR397+август!AR397+сентябрь!AR397+октябрь!AR397+ноябрь!AR397+декабрь!AR397</f>
        <v>0</v>
      </c>
      <c r="AV397" s="36">
        <f>январь!AS397+февраль!AS397+март!AS397+апрель!AS397+май!AS397+июнь!AS397+июль!AS397+август!AS397+сентябрь!AS397+октябрь!AS397+ноябрь!AS397+декабрь!AS397</f>
        <v>0</v>
      </c>
      <c r="AW397" s="36">
        <f>январь!AT397+февраль!AT397+март!AT397+апрель!AT397+май!AT397+июнь!AT397+июль!AT397+август!AT397+сентябрь!AT397+октябрь!AT397+ноябрь!AT397+декабрь!AT397</f>
        <v>0</v>
      </c>
      <c r="AX397" s="36">
        <f>январь!AU397+февраль!AU397+март!AU397+апрель!AU397+май!AU397+июнь!AU397+июль!AU397+август!AU397+сентябрь!AU397+октябрь!AU397+ноябрь!AU397+декабрь!AU397</f>
        <v>0</v>
      </c>
      <c r="AY397" s="29">
        <f>январь!AV397+февраль!AV397+март!AV397+апрель!AV397+май!AV397+июнь!AV397+июль!AV397+август!AV397+сентябрь!AV397+октябрь!AV397+ноябрь!AV397+декабрь!AV397</f>
        <v>0</v>
      </c>
      <c r="AZ397" s="36">
        <f>январь!AW397+февраль!AW397+март!AW397+апрель!AW397+май!AW397+июнь!AW397+июль!AW397+август!AW397+сентябрь!AW397+октябрь!AW397+ноябрь!AW397+декабрь!AW397</f>
        <v>0</v>
      </c>
      <c r="BA397" s="36">
        <f>январь!AX397+февраль!AX397+март!AX397+апрель!AX397+май!AX397+июнь!AX397+июль!AX397+август!AX397+сентябрь!AX397+октябрь!AX397+ноябрь!AX397+декабрь!AX397</f>
        <v>0</v>
      </c>
      <c r="BB397" s="36">
        <f>январь!AY397+февраль!AY397+март!AY397+апрель!AY397+май!AY397+июнь!AY397+июль!AY397+август!AY397+сентябрь!AY397+октябрь!AY397+ноябрь!AY397+декабрь!AY397</f>
        <v>0</v>
      </c>
      <c r="BC397" s="29">
        <f>январь!AZ397+февраль!AZ397+март!AZ397+апрель!AZ397+май!AZ397+июнь!AZ397+июль!AZ397+август!AZ397+сентябрь!AZ397+октябрь!AZ397+ноябрь!AZ397+декабрь!AZ397</f>
        <v>0</v>
      </c>
      <c r="BD397" s="36">
        <f>январь!BA397+февраль!BA397+март!BA397+апрель!BA397+май!BA397+июнь!BA397+июль!BA397+август!BA397+сентябрь!BA397+октябрь!BA397+ноябрь!BA397+декабрь!BA397</f>
        <v>0</v>
      </c>
      <c r="BE397" s="36">
        <f>январь!BB397+февраль!BB397+март!BB397+апрель!BB397+май!BB397+июнь!BB397+июль!BB397+август!BB397+сентябрь!BB397+октябрь!BB397+ноябрь!BB397+декабрь!BB397</f>
        <v>0</v>
      </c>
      <c r="BF397" s="36">
        <f>январь!BC397+февраль!BC397+март!BC397+апрель!BC397+май!BC397+июнь!BC397+июль!BC397+август!BC397+сентябрь!BC397+октябрь!BC397+ноябрь!BC397+декабрь!BC397</f>
        <v>0</v>
      </c>
      <c r="BG397" s="36">
        <f>январь!BD397+февраль!BD397+март!BD397+апрель!BD397+май!BD397+июнь!BD397+июль!BD397+август!BD397+сентябрь!BD397+октябрь!BD397+ноябрь!BD397+декабрь!BD397</f>
        <v>0</v>
      </c>
      <c r="BH397" s="36">
        <f>январь!BE397+февраль!BE397+март!BE397+апрель!BE397+май!BE397+июнь!BE397+июль!BE397+август!BE397+сентябрь!BE397+октябрь!BE397+ноябрь!BE397+декабрь!BE397</f>
        <v>0</v>
      </c>
      <c r="BI397" s="36">
        <f>январь!BF397+февраль!BF397+март!BF397+апрель!BF397+май!BF397+июнь!BF397+июль!BF397+август!BF397+сентябрь!BF397+октябрь!BF397+ноябрь!BF397+декабрь!BF397</f>
        <v>0</v>
      </c>
      <c r="BJ397" s="36">
        <f>январь!BG397+февраль!BG397+март!BG397+апрель!BG397+май!BG397+июнь!BG397+июль!BG397+август!BG397+сентябрь!BG397+октябрь!BG397+ноябрь!BG397+декабрь!BG397</f>
        <v>0</v>
      </c>
      <c r="BK397" s="36">
        <f>январь!BH397+февраль!BH397+март!BH397+апрель!BH397+май!BH397+июнь!BH397+июль!BH397+август!BH397+сентябрь!BH397+октябрь!BH397+ноябрь!BH397+декабрь!BH397</f>
        <v>0</v>
      </c>
      <c r="BL397" s="36">
        <f>январь!BI397+февраль!BI397+март!BI397+апрель!BI397+май!BI397+июнь!BI397+июль!BI397+август!BI397+сентябрь!BI397+октябрь!BI397+ноябрь!BI397+декабрь!BI397</f>
        <v>0</v>
      </c>
      <c r="BM397" s="29">
        <f>январь!BJ397+февраль!BJ397+март!BJ397+апрель!BJ397+май!BJ397+июнь!BJ397+июль!BJ397+август!BJ397+сентябрь!BJ397+октябрь!BJ397+ноябрь!BJ397+декабрь!BJ397</f>
        <v>0</v>
      </c>
      <c r="BN397" s="36">
        <f>январь!BK397+февраль!BK397+март!BK397+апрель!BK397+май!BK397+июнь!BK397+июль!BK397+август!BK397+сентябрь!BK397+октябрь!BK397+ноябрь!BK397+декабрь!BK397</f>
        <v>0</v>
      </c>
      <c r="BO397" s="29">
        <f>январь!BL397+февраль!BL397+март!BL397+апрель!BL397+май!BL397+июнь!BL397+июль!BL397+август!BL397+сентябрь!BL397+октябрь!BL397+ноябрь!BL397+декабрь!BL397</f>
        <v>0</v>
      </c>
      <c r="BP397" s="36">
        <f>январь!BM397+февраль!BM397+март!BM397+апрель!BM397+май!BM397+июнь!BM397+июль!BM397+август!BM397+сентябрь!BM397+октябрь!BM397+ноябрь!BM397+декабрь!BM397</f>
        <v>0</v>
      </c>
      <c r="BQ397" s="36">
        <f>январь!BN397+февраль!BN397+март!BN397+апрель!BN397+май!BN397+июнь!BN397+июль!BN397+август!BN397+сентябрь!BN397+октябрь!BN397+ноябрь!BN397+декабрь!BN397</f>
        <v>0</v>
      </c>
      <c r="BR397" s="36">
        <f>январь!BO397+февраль!BO397+март!BO397+апрель!BO397+май!BO397+июнь!BO397+июль!BO397+август!BO397+сентябрь!BO397+октябрь!BO397+ноябрь!BO397+декабрь!BO397</f>
        <v>0</v>
      </c>
      <c r="BS397" s="29">
        <f>январь!BP397+февраль!BP397+март!BP397+апрель!BP397+май!BP397+июнь!BP397+июль!BP397+август!BP397+сентябрь!BP397+октябрь!BP397+ноябрь!BP397+декабрь!BP397</f>
        <v>3</v>
      </c>
      <c r="BT397" s="36">
        <f>январь!BQ397+февраль!BQ397+март!BQ397+апрель!BQ397+май!BQ397+июнь!BQ397+июль!BQ397+август!BQ397+сентябрь!BQ397+октябрь!BQ397+ноябрь!BQ397+декабрь!BQ397</f>
        <v>23.312000000000001</v>
      </c>
      <c r="BU397" s="29">
        <f>январь!BR397+февраль!BR397+март!BR397+апрель!BR397+май!BR397+июнь!BR397+июль!BR397+август!BR397+сентябрь!BR397+октябрь!BR397+ноябрь!BR397+декабрь!BR397</f>
        <v>0</v>
      </c>
      <c r="BV397" s="36">
        <f>январь!BS397+февраль!BS397+март!BS397+апрель!BS397+май!BS397+июнь!BS397+июль!BS397+август!BS397+сентябрь!BS397+октябрь!BS397+ноябрь!BS397+декабрь!BS397</f>
        <v>0</v>
      </c>
      <c r="BW397" s="36">
        <f>январь!BT397+февраль!BT397+март!BT397+апрель!BT397+май!BT397+июнь!BT397+июль!BT397+август!BT397+сентябрь!BT397+октябрь!BT397+ноябрь!BT397+декабрь!BT397</f>
        <v>0</v>
      </c>
      <c r="BX397" s="36">
        <f>январь!BU397+февраль!BU397+март!BU397+апрель!BU397+май!BU397+июнь!BU397+июль!BU397+август!BU397+сентябрь!BU397+октябрь!BU397+ноябрь!BU397+декабрь!BU397</f>
        <v>0</v>
      </c>
      <c r="BY397" s="36">
        <f>январь!BV397+февраль!BV397+март!BV397+апрель!BV397+май!BV397+июнь!BV397+июль!BV397+август!BV397+сентябрь!BV397+октябрь!BV397+ноябрь!BV397+декабрь!BV397</f>
        <v>8.9030000000000005</v>
      </c>
      <c r="BZ397" s="77">
        <v>0</v>
      </c>
    </row>
    <row r="398" spans="1:78" x14ac:dyDescent="0.25">
      <c r="A398" s="16">
        <v>396</v>
      </c>
      <c r="B398" s="16">
        <v>3</v>
      </c>
      <c r="C398" s="37" t="s">
        <v>838</v>
      </c>
      <c r="D398" s="51">
        <v>87.855684637681179</v>
      </c>
      <c r="E398" s="25">
        <v>71.453969999999998</v>
      </c>
      <c r="F398" s="26">
        <f t="shared" si="18"/>
        <v>153.81365463768117</v>
      </c>
      <c r="G398" s="26">
        <f t="shared" si="19"/>
        <v>82.359684637681184</v>
      </c>
      <c r="H398" s="26">
        <f t="shared" si="20"/>
        <v>5.4960000000000004</v>
      </c>
      <c r="I398" s="36">
        <f>январь!F398+февраль!F398+март!F398+апрель!F398+май!F398+июнь!F398+июль!F398+август!F398+сентябрь!F398+октябрь!F398+ноябрь!F398+декабрь!F398</f>
        <v>0</v>
      </c>
      <c r="J398" s="36">
        <f>январь!G398+февраль!G398+март!G398+апрель!G398+май!G398+июнь!G398+июль!G398+август!G398+сентябрь!G398+октябрь!G398+ноябрь!G398+декабрь!G398</f>
        <v>0</v>
      </c>
      <c r="K398" s="36">
        <f>январь!H398+февраль!H398+март!H398+апрель!H398+май!H398+июнь!H398+июль!H398+август!H398+сентябрь!H398+октябрь!H398+ноябрь!H398+декабрь!H398</f>
        <v>0</v>
      </c>
      <c r="L398" s="27">
        <f>январь!I398+февраль!I398+март!I398+апрель!I398+май!I398+июнь!I398+июль!I398+август!I398+сентябрь!I398+октябрь!I398+ноябрь!I398+декабрь!I398</f>
        <v>0</v>
      </c>
      <c r="M398" s="36">
        <f>январь!J398+февраль!J398+март!J398+апрель!J398+май!J398+июнь!J398+июль!J398+август!J398+сентябрь!J398+октябрь!J398+ноябрь!J398+декабрь!J398</f>
        <v>0</v>
      </c>
      <c r="N398" s="36">
        <f>январь!K398+февраль!K398+март!K398+апрель!K398+май!K398+июнь!K398+июль!K398+август!K398+сентябрь!K398+октябрь!K398+ноябрь!K398+декабрь!K398</f>
        <v>0</v>
      </c>
      <c r="O398" s="36">
        <f>январь!L398+февраль!L398+март!L398+апрель!L398+май!L398+июнь!L398+июль!L398+август!L398+сентябрь!L398+октябрь!L398+ноябрь!L398+декабрь!L398</f>
        <v>0</v>
      </c>
      <c r="P398" s="36">
        <f>январь!M398+февраль!M398+март!M398+апрель!M398+май!M398+июнь!M398+июль!M398+август!M398+сентябрь!M398+октябрь!M398+ноябрь!M398+декабрь!M398</f>
        <v>0</v>
      </c>
      <c r="Q398" s="36">
        <f>январь!N398+февраль!N398+март!N398+апрель!N398+май!N398+июнь!N398+июль!N398+август!N398+сентябрь!N398+октябрь!N398+ноябрь!N398+декабрь!N398</f>
        <v>0</v>
      </c>
      <c r="R398" s="29">
        <f>январь!O398+февраль!O398+март!O398+апрель!O398+май!O398+июнь!O398+июль!O398+август!O398+сентябрь!O398+октябрь!O398+ноябрь!O398+декабрь!O398</f>
        <v>0</v>
      </c>
      <c r="S398" s="36">
        <f>январь!P398+февраль!P398+март!P398+апрель!P398+май!P398+июнь!P398+июль!P398+август!P398+сентябрь!P398+октябрь!P398+ноябрь!P398+декабрь!P398</f>
        <v>0</v>
      </c>
      <c r="T398" s="29">
        <f>январь!Q398+февраль!Q398+март!Q398+апрель!Q398+май!Q398+июнь!Q398+июль!Q398+август!Q398+сентябрь!Q398+октябрь!Q398+ноябрь!Q398+декабрь!Q398</f>
        <v>0</v>
      </c>
      <c r="U398" s="36">
        <f>январь!R398+февраль!R398+март!R398+апрель!R398+май!R398+июнь!R398+июль!R398+август!R398+сентябрь!R398+октябрь!R398+ноябрь!R398+декабрь!R398</f>
        <v>0</v>
      </c>
      <c r="V398" s="36">
        <f>январь!S398+февраль!S398+март!S398+апрель!S398+май!S398+июнь!S398+июль!S398+август!S398+сентябрь!S398+октябрь!S398+ноябрь!S398+декабрь!S398</f>
        <v>0</v>
      </c>
      <c r="W398" s="36">
        <f>январь!T398+февраль!T398+март!T398+апрель!T398+май!T398+июнь!T398+июль!T398+август!T398+сентябрь!T398+октябрь!T398+ноябрь!T398+декабрь!T398</f>
        <v>0</v>
      </c>
      <c r="X398" s="36">
        <f>январь!U398+февраль!U398+март!U398+апрель!U398+май!U398+июнь!U398+июль!U398+август!U398+сентябрь!U398+октябрь!U398+ноябрь!U398+декабрь!U398</f>
        <v>0</v>
      </c>
      <c r="Y398" s="36">
        <f>январь!V398+февраль!V398+март!V398+апрель!V398+май!V398+июнь!V398+июль!V398+август!V398+сентябрь!V398+октябрь!V398+ноябрь!V398+декабрь!V398</f>
        <v>0</v>
      </c>
      <c r="Z398" s="36">
        <f>январь!W398+февраль!W398+март!W398+апрель!W398+май!W398+июнь!W398+июль!W398+август!W398+сентябрь!W398+октябрь!W398+ноябрь!W398+декабрь!W398</f>
        <v>0</v>
      </c>
      <c r="AA398" s="36">
        <f>январь!X398+февраль!X398+март!X398+апрель!X398+май!X398+июнь!X398+июль!X398+август!X398+сентябрь!X398+октябрь!X398+ноябрь!X398+декабрь!X398</f>
        <v>0</v>
      </c>
      <c r="AB398" s="29">
        <f>январь!Y398+февраль!Y398+март!Y398+апрель!Y398+май!Y398+июнь!Y398+июль!Y398+август!Y398+сентябрь!Y398+октябрь!Y398+ноябрь!Y398+декабрь!Y398</f>
        <v>0</v>
      </c>
      <c r="AC398" s="36">
        <f>январь!Z398+февраль!Z398+март!Z398+апрель!Z398+май!Z398+июнь!Z398+июль!Z398+август!Z398+сентябрь!Z398+октябрь!Z398+ноябрь!Z398+декабрь!Z398</f>
        <v>0</v>
      </c>
      <c r="AD398" s="66" t="str">
        <f>CONCATENATE(январь!AA398,$BZ$1,февраль!AA398,$BZ$1,март!AA398,$BZ$1,апрель!AA398,$BZ$1,май!AA398,$BZ$1,июнь!AA398,$BZ$1,июль!AA398,$BZ$1,август!AA398,$BZ$1,сентябрь!AA398,$BZ$1,октябрь!AA398,$BZ$1,ноябрь!AA398,$BZ$1,декабрь!AA398)</f>
        <v xml:space="preserve">           </v>
      </c>
      <c r="AE398" s="36">
        <f>январь!AB398+февраль!AB398+март!AB398+апрель!AB398+май!AB398+июнь!AB398+июль!AB398+август!AB398+сентябрь!AB398+октябрь!AB398+ноябрь!AB398+декабрь!AB398</f>
        <v>0</v>
      </c>
      <c r="AF398" s="36">
        <f>январь!AC398+февраль!AC398+март!AC398+апрель!AC398+май!AC398+июнь!AC398+июль!AC398+август!AC398+сентябрь!AC398+октябрь!AC398+ноябрь!AC398+декабрь!AC398</f>
        <v>0</v>
      </c>
      <c r="AG398" s="36">
        <f>январь!AD398+февраль!AD398+март!AD398+апрель!AD398+май!AD398+июнь!AD398+июль!AD398+август!AD398+сентябрь!AD398+октябрь!AD398+ноябрь!AD398+декабрь!AD398</f>
        <v>0</v>
      </c>
      <c r="AH398" s="36">
        <f>январь!AE398+февраль!AE398+март!AE398+апрель!AE398+май!AE398+июнь!AE398+июль!AE398+август!AE398+сентябрь!AE398+октябрь!AE398+ноябрь!AE398+декабрь!AE398</f>
        <v>0</v>
      </c>
      <c r="AI398" s="36">
        <f>январь!AF398+февраль!AF398+март!AF398+апрель!AF398+май!AF398+июнь!AF398+июль!AF398+август!AF398+сентябрь!AF398+октябрь!AF398+ноябрь!AF398+декабрь!AF398</f>
        <v>0</v>
      </c>
      <c r="AJ398" s="36">
        <f>январь!AG398+февраль!AG398+март!AG398+апрель!AG398+май!AG398+июнь!AG398+июль!AG398+август!AG398+сентябрь!AG398+октябрь!AG398+ноябрь!AG398+декабрь!AG398</f>
        <v>0</v>
      </c>
      <c r="AK398" s="29">
        <f>январь!AH398+февраль!AH398+март!AH398+апрель!AH398+май!AH398+июнь!AH398+июль!AH398+август!AH398+сентябрь!AH398+октябрь!AH398+ноябрь!AH398+декабрь!AH398</f>
        <v>0</v>
      </c>
      <c r="AL398" s="36">
        <f>январь!AI398+февраль!AI398+март!AI398+апрель!AI398+май!AI398+июнь!AI398+июль!AI398+август!AI398+сентябрь!AI398+октябрь!AI398+ноябрь!AI398+декабрь!AI398</f>
        <v>0</v>
      </c>
      <c r="AM398" s="29">
        <f>январь!AJ398+февраль!AJ398+март!AJ398+апрель!AJ398+май!AJ398+июнь!AJ398+июль!AJ398+август!AJ398+сентябрь!AJ398+октябрь!AJ398+ноябрь!AJ398+декабрь!AJ398</f>
        <v>0</v>
      </c>
      <c r="AN398" s="36">
        <f>январь!AK398+февраль!AK398+март!AK398+апрель!AK398+май!AK398+июнь!AK398+июль!AK398+август!AK398+сентябрь!AK398+октябрь!AK398+ноябрь!AK398+декабрь!AK398</f>
        <v>0</v>
      </c>
      <c r="AO398" s="36">
        <f>январь!AL398+февраль!AL398+март!AL398+апрель!AL398+май!AL398+июнь!AL398+июль!AL398+август!AL398+сентябрь!AL398+октябрь!AL398+ноябрь!AL398+декабрь!AL398</f>
        <v>0</v>
      </c>
      <c r="AP398" s="36">
        <f>январь!AM398+февраль!AM398+март!AM398+апрель!AM398+май!AM398+июнь!AM398+июль!AM398+август!AM398+сентябрь!AM398+октябрь!AM398+ноябрь!AM398+декабрь!AM398</f>
        <v>0</v>
      </c>
      <c r="AQ398" s="29">
        <f>январь!AN398+февраль!AN398+март!AN398+апрель!AN398+май!AN398+июнь!AN398+июль!AN398+август!AN398+сентябрь!AN398+октябрь!AN398+ноябрь!AN398+декабрь!AN398</f>
        <v>0</v>
      </c>
      <c r="AR398" s="36">
        <f>январь!AO398+февраль!AO398+март!AO398+апрель!AO398+май!AO398+июнь!AO398+июль!AO398+август!AO398+сентябрь!AO398+октябрь!AO398+ноябрь!AO398+декабрь!AO398</f>
        <v>0</v>
      </c>
      <c r="AS398" s="29">
        <f>январь!AP398+февраль!AP398+март!AP398+апрель!AP398+май!AP398+июнь!AP398+июль!AP398+август!AP398+сентябрь!AP398+октябрь!AP398+ноябрь!AP398+декабрь!AP398</f>
        <v>0</v>
      </c>
      <c r="AT398" s="36">
        <f>январь!AQ398+февраль!AQ398+март!AQ398+апрель!AQ398+май!AQ398+июнь!AQ398+июль!AQ398+август!AQ398+сентябрь!AQ398+октябрь!AQ398+ноябрь!AQ398+декабрь!AQ398</f>
        <v>0</v>
      </c>
      <c r="AU398" s="29">
        <f>январь!AR398+февраль!AR398+март!AR398+апрель!AR398+май!AR398+июнь!AR398+июль!AR398+август!AR398+сентябрь!AR398+октябрь!AR398+ноябрь!AR398+декабрь!AR398</f>
        <v>0</v>
      </c>
      <c r="AV398" s="36">
        <f>январь!AS398+февраль!AS398+март!AS398+апрель!AS398+май!AS398+июнь!AS398+июль!AS398+август!AS398+сентябрь!AS398+октябрь!AS398+ноябрь!AS398+декабрь!AS398</f>
        <v>0</v>
      </c>
      <c r="AW398" s="36">
        <f>январь!AT398+февраль!AT398+март!AT398+апрель!AT398+май!AT398+июнь!AT398+июль!AT398+август!AT398+сентябрь!AT398+октябрь!AT398+ноябрь!AT398+декабрь!AT398</f>
        <v>0</v>
      </c>
      <c r="AX398" s="36">
        <f>январь!AU398+февраль!AU398+март!AU398+апрель!AU398+май!AU398+июнь!AU398+июль!AU398+август!AU398+сентябрь!AU398+октябрь!AU398+ноябрь!AU398+декабрь!AU398</f>
        <v>0</v>
      </c>
      <c r="AY398" s="29">
        <f>январь!AV398+февраль!AV398+март!AV398+апрель!AV398+май!AV398+июнь!AV398+июль!AV398+август!AV398+сентябрь!AV398+октябрь!AV398+ноябрь!AV398+декабрь!AV398</f>
        <v>0</v>
      </c>
      <c r="AZ398" s="36">
        <f>январь!AW398+февраль!AW398+март!AW398+апрель!AW398+май!AW398+июнь!AW398+июль!AW398+август!AW398+сентябрь!AW398+октябрь!AW398+ноябрь!AW398+декабрь!AW398</f>
        <v>0</v>
      </c>
      <c r="BA398" s="36">
        <f>январь!AX398+февраль!AX398+март!AX398+апрель!AX398+май!AX398+июнь!AX398+июль!AX398+август!AX398+сентябрь!AX398+октябрь!AX398+ноябрь!AX398+декабрь!AX398</f>
        <v>0</v>
      </c>
      <c r="BB398" s="36">
        <f>январь!AY398+февраль!AY398+март!AY398+апрель!AY398+май!AY398+июнь!AY398+июль!AY398+август!AY398+сентябрь!AY398+октябрь!AY398+ноябрь!AY398+декабрь!AY398</f>
        <v>0</v>
      </c>
      <c r="BC398" s="29">
        <f>январь!AZ398+февраль!AZ398+март!AZ398+апрель!AZ398+май!AZ398+июнь!AZ398+июль!AZ398+август!AZ398+сентябрь!AZ398+октябрь!AZ398+ноябрь!AZ398+декабрь!AZ398</f>
        <v>0</v>
      </c>
      <c r="BD398" s="36">
        <f>январь!BA398+февраль!BA398+март!BA398+апрель!BA398+май!BA398+июнь!BA398+июль!BA398+август!BA398+сентябрь!BA398+октябрь!BA398+ноябрь!BA398+декабрь!BA398</f>
        <v>0</v>
      </c>
      <c r="BE398" s="36">
        <f>январь!BB398+февраль!BB398+март!BB398+апрель!BB398+май!BB398+июнь!BB398+июль!BB398+август!BB398+сентябрь!BB398+октябрь!BB398+ноябрь!BB398+декабрь!BB398</f>
        <v>0</v>
      </c>
      <c r="BF398" s="36">
        <f>январь!BC398+февраль!BC398+март!BC398+апрель!BC398+май!BC398+июнь!BC398+июль!BC398+август!BC398+сентябрь!BC398+октябрь!BC398+ноябрь!BC398+декабрь!BC398</f>
        <v>0</v>
      </c>
      <c r="BG398" s="36">
        <f>январь!BD398+февраль!BD398+март!BD398+апрель!BD398+май!BD398+июнь!BD398+июль!BD398+август!BD398+сентябрь!BD398+октябрь!BD398+ноябрь!BD398+декабрь!BD398</f>
        <v>0</v>
      </c>
      <c r="BH398" s="36">
        <f>январь!BE398+февраль!BE398+март!BE398+апрель!BE398+май!BE398+июнь!BE398+июль!BE398+август!BE398+сентябрь!BE398+октябрь!BE398+ноябрь!BE398+декабрь!BE398</f>
        <v>0</v>
      </c>
      <c r="BI398" s="36">
        <f>январь!BF398+февраль!BF398+март!BF398+апрель!BF398+май!BF398+июнь!BF398+июль!BF398+август!BF398+сентябрь!BF398+октябрь!BF398+ноябрь!BF398+декабрь!BF398</f>
        <v>0</v>
      </c>
      <c r="BJ398" s="36">
        <f>январь!BG398+февраль!BG398+март!BG398+апрель!BG398+май!BG398+июнь!BG398+июль!BG398+август!BG398+сентябрь!BG398+октябрь!BG398+ноябрь!BG398+декабрь!BG398</f>
        <v>0</v>
      </c>
      <c r="BK398" s="36">
        <f>январь!BH398+февраль!BH398+март!BH398+апрель!BH398+май!BH398+июнь!BH398+июль!BH398+август!BH398+сентябрь!BH398+октябрь!BH398+ноябрь!BH398+декабрь!BH398</f>
        <v>0</v>
      </c>
      <c r="BL398" s="36">
        <f>январь!BI398+февраль!BI398+март!BI398+апрель!BI398+май!BI398+июнь!BI398+июль!BI398+август!BI398+сентябрь!BI398+октябрь!BI398+ноябрь!BI398+декабрь!BI398</f>
        <v>0</v>
      </c>
      <c r="BM398" s="29">
        <f>январь!BJ398+февраль!BJ398+март!BJ398+апрель!BJ398+май!BJ398+июнь!BJ398+июль!BJ398+август!BJ398+сентябрь!BJ398+октябрь!BJ398+ноябрь!BJ398+декабрь!BJ398</f>
        <v>0</v>
      </c>
      <c r="BN398" s="36">
        <f>январь!BK398+февраль!BK398+март!BK398+апрель!BK398+май!BK398+июнь!BK398+июль!BK398+август!BK398+сентябрь!BK398+октябрь!BK398+ноябрь!BK398+декабрь!BK398</f>
        <v>0</v>
      </c>
      <c r="BO398" s="29">
        <f>январь!BL398+февраль!BL398+март!BL398+апрель!BL398+май!BL398+июнь!BL398+июль!BL398+август!BL398+сентябрь!BL398+октябрь!BL398+ноябрь!BL398+декабрь!BL398</f>
        <v>0</v>
      </c>
      <c r="BP398" s="36">
        <f>январь!BM398+февраль!BM398+март!BM398+апрель!BM398+май!BM398+июнь!BM398+июль!BM398+август!BM398+сентябрь!BM398+октябрь!BM398+ноябрь!BM398+декабрь!BM398</f>
        <v>0</v>
      </c>
      <c r="BQ398" s="36">
        <f>январь!BN398+февраль!BN398+март!BN398+апрель!BN398+май!BN398+июнь!BN398+июль!BN398+август!BN398+сентябрь!BN398+октябрь!BN398+ноябрь!BN398+декабрь!BN398</f>
        <v>0</v>
      </c>
      <c r="BR398" s="36">
        <f>январь!BO398+февраль!BO398+март!BO398+апрель!BO398+май!BO398+июнь!BO398+июль!BO398+август!BO398+сентябрь!BO398+октябрь!BO398+ноябрь!BO398+декабрь!BO398</f>
        <v>0</v>
      </c>
      <c r="BS398" s="29">
        <f>январь!BP398+февраль!BP398+март!BP398+апрель!BP398+май!BP398+июнь!BP398+июль!BP398+август!BP398+сентябрь!BP398+октябрь!BP398+ноябрь!BP398+декабрь!BP398</f>
        <v>0</v>
      </c>
      <c r="BT398" s="36">
        <f>январь!BQ398+февраль!BQ398+март!BQ398+апрель!BQ398+май!BQ398+июнь!BQ398+июль!BQ398+август!BQ398+сентябрь!BQ398+октябрь!BQ398+ноябрь!BQ398+декабрь!BQ398</f>
        <v>0</v>
      </c>
      <c r="BU398" s="29">
        <f>январь!BR398+февраль!BR398+март!BR398+апрель!BR398+май!BR398+июнь!BR398+июль!BR398+август!BR398+сентябрь!BR398+октябрь!BR398+ноябрь!BR398+декабрь!BR398</f>
        <v>0</v>
      </c>
      <c r="BV398" s="36">
        <f>январь!BS398+февраль!BS398+март!BS398+апрель!BS398+май!BS398+июнь!BS398+июль!BS398+август!BS398+сентябрь!BS398+октябрь!BS398+ноябрь!BS398+декабрь!BS398</f>
        <v>0</v>
      </c>
      <c r="BW398" s="36">
        <f>январь!BT398+февраль!BT398+март!BT398+апрель!BT398+май!BT398+июнь!BT398+июль!BT398+август!BT398+сентябрь!BT398+октябрь!BT398+ноябрь!BT398+декабрь!BT398</f>
        <v>0</v>
      </c>
      <c r="BX398" s="36">
        <f>январь!BU398+февраль!BU398+март!BU398+апрель!BU398+май!BU398+июнь!BU398+июль!BU398+август!BU398+сентябрь!BU398+октябрь!BU398+ноябрь!BU398+декабрь!BU398</f>
        <v>0</v>
      </c>
      <c r="BY398" s="36">
        <f>январь!BV398+февраль!BV398+март!BV398+апрель!BV398+май!BV398+июнь!BV398+июль!BV398+август!BV398+сентябрь!BV398+октябрь!BV398+ноябрь!BV398+декабрь!BV398</f>
        <v>5.4960000000000004</v>
      </c>
      <c r="BZ398" s="77">
        <v>0</v>
      </c>
    </row>
    <row r="399" spans="1:78" x14ac:dyDescent="0.25">
      <c r="A399" s="16">
        <v>397</v>
      </c>
      <c r="B399" s="16">
        <v>3</v>
      </c>
      <c r="C399" s="37" t="s">
        <v>839</v>
      </c>
      <c r="D399" s="51">
        <v>125.24839103381643</v>
      </c>
      <c r="E399" s="25">
        <v>-110.326908</v>
      </c>
      <c r="F399" s="26">
        <f t="shared" si="18"/>
        <v>9.1454830338164292</v>
      </c>
      <c r="G399" s="26">
        <f t="shared" si="19"/>
        <v>119.47239103381644</v>
      </c>
      <c r="H399" s="26">
        <f t="shared" si="20"/>
        <v>5.7759999999999998</v>
      </c>
      <c r="I399" s="36">
        <f>январь!F399+февраль!F399+март!F399+апрель!F399+май!F399+июнь!F399+июль!F399+август!F399+сентябрь!F399+октябрь!F399+ноябрь!F399+декабрь!F399</f>
        <v>0</v>
      </c>
      <c r="J399" s="36">
        <f>январь!G399+февраль!G399+март!G399+апрель!G399+май!G399+июнь!G399+июль!G399+август!G399+сентябрь!G399+октябрь!G399+ноябрь!G399+декабрь!G399</f>
        <v>0</v>
      </c>
      <c r="K399" s="36">
        <f>январь!H399+февраль!H399+март!H399+апрель!H399+май!H399+июнь!H399+июль!H399+август!H399+сентябрь!H399+октябрь!H399+ноябрь!H399+декабрь!H399</f>
        <v>0</v>
      </c>
      <c r="L399" s="27">
        <f>январь!I399+февраль!I399+март!I399+апрель!I399+май!I399+июнь!I399+июль!I399+август!I399+сентябрь!I399+октябрь!I399+ноябрь!I399+декабрь!I399</f>
        <v>0</v>
      </c>
      <c r="M399" s="36">
        <f>январь!J399+февраль!J399+март!J399+апрель!J399+май!J399+июнь!J399+июль!J399+август!J399+сентябрь!J399+октябрь!J399+ноябрь!J399+декабрь!J399</f>
        <v>0</v>
      </c>
      <c r="N399" s="36">
        <f>январь!K399+февраль!K399+март!K399+апрель!K399+май!K399+июнь!K399+июль!K399+август!K399+сентябрь!K399+октябрь!K399+ноябрь!K399+декабрь!K399</f>
        <v>0</v>
      </c>
      <c r="O399" s="36">
        <f>январь!L399+февраль!L399+март!L399+апрель!L399+май!L399+июнь!L399+июль!L399+август!L399+сентябрь!L399+октябрь!L399+ноябрь!L399+декабрь!L399</f>
        <v>0</v>
      </c>
      <c r="P399" s="36">
        <f>январь!M399+февраль!M399+март!M399+апрель!M399+май!M399+июнь!M399+июль!M399+август!M399+сентябрь!M399+октябрь!M399+ноябрь!M399+декабрь!M399</f>
        <v>0</v>
      </c>
      <c r="Q399" s="36">
        <f>январь!N399+февраль!N399+март!N399+апрель!N399+май!N399+июнь!N399+июль!N399+август!N399+сентябрь!N399+октябрь!N399+ноябрь!N399+декабрь!N399</f>
        <v>0</v>
      </c>
      <c r="R399" s="29">
        <f>январь!O399+февраль!O399+март!O399+апрель!O399+май!O399+июнь!O399+июль!O399+август!O399+сентябрь!O399+октябрь!O399+ноябрь!O399+декабрь!O399</f>
        <v>0</v>
      </c>
      <c r="S399" s="36">
        <f>январь!P399+февраль!P399+март!P399+апрель!P399+май!P399+июнь!P399+июль!P399+август!P399+сентябрь!P399+октябрь!P399+ноябрь!P399+декабрь!P399</f>
        <v>0</v>
      </c>
      <c r="T399" s="29">
        <f>январь!Q399+февраль!Q399+март!Q399+апрель!Q399+май!Q399+июнь!Q399+июль!Q399+август!Q399+сентябрь!Q399+октябрь!Q399+ноябрь!Q399+декабрь!Q399</f>
        <v>0</v>
      </c>
      <c r="U399" s="36">
        <f>январь!R399+февраль!R399+март!R399+апрель!R399+май!R399+июнь!R399+июль!R399+август!R399+сентябрь!R399+октябрь!R399+ноябрь!R399+декабрь!R399</f>
        <v>0</v>
      </c>
      <c r="V399" s="36">
        <f>январь!S399+февраль!S399+март!S399+апрель!S399+май!S399+июнь!S399+июль!S399+август!S399+сентябрь!S399+октябрь!S399+ноябрь!S399+декабрь!S399</f>
        <v>0</v>
      </c>
      <c r="W399" s="36">
        <f>январь!T399+февраль!T399+март!T399+апрель!T399+май!T399+июнь!T399+июль!T399+август!T399+сентябрь!T399+октябрь!T399+ноябрь!T399+декабрь!T399</f>
        <v>0</v>
      </c>
      <c r="X399" s="36">
        <f>январь!U399+февраль!U399+март!U399+апрель!U399+май!U399+июнь!U399+июль!U399+август!U399+сентябрь!U399+октябрь!U399+ноябрь!U399+декабрь!U399</f>
        <v>0</v>
      </c>
      <c r="Y399" s="36">
        <f>январь!V399+февраль!V399+март!V399+апрель!V399+май!V399+июнь!V399+июль!V399+август!V399+сентябрь!V399+октябрь!V399+ноябрь!V399+декабрь!V399</f>
        <v>0</v>
      </c>
      <c r="Z399" s="36">
        <f>январь!W399+февраль!W399+март!W399+апрель!W399+май!W399+июнь!W399+июль!W399+август!W399+сентябрь!W399+октябрь!W399+ноябрь!W399+декабрь!W399</f>
        <v>0</v>
      </c>
      <c r="AA399" s="36">
        <f>январь!X399+февраль!X399+март!X399+апрель!X399+май!X399+июнь!X399+июль!X399+август!X399+сентябрь!X399+октябрь!X399+ноябрь!X399+декабрь!X399</f>
        <v>0</v>
      </c>
      <c r="AB399" s="29">
        <f>январь!Y399+февраль!Y399+март!Y399+апрель!Y399+май!Y399+июнь!Y399+июль!Y399+август!Y399+сентябрь!Y399+октябрь!Y399+ноябрь!Y399+декабрь!Y399</f>
        <v>0</v>
      </c>
      <c r="AC399" s="36">
        <f>январь!Z399+февраль!Z399+март!Z399+апрель!Z399+май!Z399+июнь!Z399+июль!Z399+август!Z399+сентябрь!Z399+октябрь!Z399+ноябрь!Z399+декабрь!Z399</f>
        <v>0</v>
      </c>
      <c r="AD399" s="66" t="str">
        <f>CONCATENATE(январь!AA399,$BZ$1,февраль!AA399,$BZ$1,март!AA399,$BZ$1,апрель!AA399,$BZ$1,май!AA399,$BZ$1,июнь!AA399,$BZ$1,июль!AA399,$BZ$1,август!AA399,$BZ$1,сентябрь!AA399,$BZ$1,октябрь!AA399,$BZ$1,ноябрь!AA399,$BZ$1,декабрь!AA399)</f>
        <v xml:space="preserve">           </v>
      </c>
      <c r="AE399" s="36">
        <f>январь!AB399+февраль!AB399+март!AB399+апрель!AB399+май!AB399+июнь!AB399+июль!AB399+август!AB399+сентябрь!AB399+октябрь!AB399+ноябрь!AB399+декабрь!AB399</f>
        <v>0</v>
      </c>
      <c r="AF399" s="36">
        <f>январь!AC399+февраль!AC399+март!AC399+апрель!AC399+май!AC399+июнь!AC399+июль!AC399+август!AC399+сентябрь!AC399+октябрь!AC399+ноябрь!AC399+декабрь!AC399</f>
        <v>0</v>
      </c>
      <c r="AG399" s="36">
        <f>январь!AD399+февраль!AD399+март!AD399+апрель!AD399+май!AD399+июнь!AD399+июль!AD399+август!AD399+сентябрь!AD399+октябрь!AD399+ноябрь!AD399+декабрь!AD399</f>
        <v>0</v>
      </c>
      <c r="AH399" s="36">
        <f>январь!AE399+февраль!AE399+март!AE399+апрель!AE399+май!AE399+июнь!AE399+июль!AE399+август!AE399+сентябрь!AE399+октябрь!AE399+ноябрь!AE399+декабрь!AE399</f>
        <v>0</v>
      </c>
      <c r="AI399" s="36">
        <f>январь!AF399+февраль!AF399+март!AF399+апрель!AF399+май!AF399+июнь!AF399+июль!AF399+август!AF399+сентябрь!AF399+октябрь!AF399+ноябрь!AF399+декабрь!AF399</f>
        <v>0</v>
      </c>
      <c r="AJ399" s="36">
        <f>январь!AG399+февраль!AG399+март!AG399+апрель!AG399+май!AG399+июнь!AG399+июль!AG399+август!AG399+сентябрь!AG399+октябрь!AG399+ноябрь!AG399+декабрь!AG399</f>
        <v>0</v>
      </c>
      <c r="AK399" s="29">
        <f>январь!AH399+февраль!AH399+март!AH399+апрель!AH399+май!AH399+июнь!AH399+июль!AH399+август!AH399+сентябрь!AH399+октябрь!AH399+ноябрь!AH399+декабрь!AH399</f>
        <v>0</v>
      </c>
      <c r="AL399" s="36">
        <f>январь!AI399+февраль!AI399+март!AI399+апрель!AI399+май!AI399+июнь!AI399+июль!AI399+август!AI399+сентябрь!AI399+октябрь!AI399+ноябрь!AI399+декабрь!AI399</f>
        <v>0</v>
      </c>
      <c r="AM399" s="29">
        <f>январь!AJ399+февраль!AJ399+март!AJ399+апрель!AJ399+май!AJ399+июнь!AJ399+июль!AJ399+август!AJ399+сентябрь!AJ399+октябрь!AJ399+ноябрь!AJ399+декабрь!AJ399</f>
        <v>0</v>
      </c>
      <c r="AN399" s="36">
        <f>январь!AK399+февраль!AK399+март!AK399+апрель!AK399+май!AK399+июнь!AK399+июль!AK399+август!AK399+сентябрь!AK399+октябрь!AK399+ноябрь!AK399+декабрь!AK399</f>
        <v>0</v>
      </c>
      <c r="AO399" s="36">
        <f>январь!AL399+февраль!AL399+март!AL399+апрель!AL399+май!AL399+июнь!AL399+июль!AL399+август!AL399+сентябрь!AL399+октябрь!AL399+ноябрь!AL399+декабрь!AL399</f>
        <v>0</v>
      </c>
      <c r="AP399" s="36">
        <f>январь!AM399+февраль!AM399+март!AM399+апрель!AM399+май!AM399+июнь!AM399+июль!AM399+август!AM399+сентябрь!AM399+октябрь!AM399+ноябрь!AM399+декабрь!AM399</f>
        <v>0</v>
      </c>
      <c r="AQ399" s="29">
        <f>январь!AN399+февраль!AN399+март!AN399+апрель!AN399+май!AN399+июнь!AN399+июль!AN399+август!AN399+сентябрь!AN399+октябрь!AN399+ноябрь!AN399+декабрь!AN399</f>
        <v>0</v>
      </c>
      <c r="AR399" s="36">
        <f>январь!AO399+февраль!AO399+март!AO399+апрель!AO399+май!AO399+июнь!AO399+июль!AO399+август!AO399+сентябрь!AO399+октябрь!AO399+ноябрь!AO399+декабрь!AO399</f>
        <v>0</v>
      </c>
      <c r="AS399" s="29">
        <f>январь!AP399+февраль!AP399+март!AP399+апрель!AP399+май!AP399+июнь!AP399+июль!AP399+август!AP399+сентябрь!AP399+октябрь!AP399+ноябрь!AP399+декабрь!AP399</f>
        <v>0</v>
      </c>
      <c r="AT399" s="36">
        <f>январь!AQ399+февраль!AQ399+март!AQ399+апрель!AQ399+май!AQ399+июнь!AQ399+июль!AQ399+август!AQ399+сентябрь!AQ399+октябрь!AQ399+ноябрь!AQ399+декабрь!AQ399</f>
        <v>0</v>
      </c>
      <c r="AU399" s="29">
        <f>январь!AR399+февраль!AR399+март!AR399+апрель!AR399+май!AR399+июнь!AR399+июль!AR399+август!AR399+сентябрь!AR399+октябрь!AR399+ноябрь!AR399+декабрь!AR399</f>
        <v>0</v>
      </c>
      <c r="AV399" s="36">
        <f>январь!AS399+февраль!AS399+март!AS399+апрель!AS399+май!AS399+июнь!AS399+июль!AS399+август!AS399+сентябрь!AS399+октябрь!AS399+ноябрь!AS399+декабрь!AS399</f>
        <v>0</v>
      </c>
      <c r="AW399" s="36">
        <f>январь!AT399+февраль!AT399+март!AT399+апрель!AT399+май!AT399+июнь!AT399+июль!AT399+август!AT399+сентябрь!AT399+октябрь!AT399+ноябрь!AT399+декабрь!AT399</f>
        <v>0</v>
      </c>
      <c r="AX399" s="36">
        <f>январь!AU399+февраль!AU399+март!AU399+апрель!AU399+май!AU399+июнь!AU399+июль!AU399+август!AU399+сентябрь!AU399+октябрь!AU399+ноябрь!AU399+декабрь!AU399</f>
        <v>0</v>
      </c>
      <c r="AY399" s="29">
        <f>январь!AV399+февраль!AV399+март!AV399+апрель!AV399+май!AV399+июнь!AV399+июль!AV399+август!AV399+сентябрь!AV399+октябрь!AV399+ноябрь!AV399+декабрь!AV399</f>
        <v>0</v>
      </c>
      <c r="AZ399" s="36">
        <f>январь!AW399+февраль!AW399+март!AW399+апрель!AW399+май!AW399+июнь!AW399+июль!AW399+август!AW399+сентябрь!AW399+октябрь!AW399+ноябрь!AW399+декабрь!AW399</f>
        <v>0</v>
      </c>
      <c r="BA399" s="36">
        <f>январь!AX399+февраль!AX399+март!AX399+апрель!AX399+май!AX399+июнь!AX399+июль!AX399+август!AX399+сентябрь!AX399+октябрь!AX399+ноябрь!AX399+декабрь!AX399</f>
        <v>0</v>
      </c>
      <c r="BB399" s="36">
        <f>январь!AY399+февраль!AY399+март!AY399+апрель!AY399+май!AY399+июнь!AY399+июль!AY399+август!AY399+сентябрь!AY399+октябрь!AY399+ноябрь!AY399+декабрь!AY399</f>
        <v>0</v>
      </c>
      <c r="BC399" s="29">
        <f>январь!AZ399+февраль!AZ399+март!AZ399+апрель!AZ399+май!AZ399+июнь!AZ399+июль!AZ399+август!AZ399+сентябрь!AZ399+октябрь!AZ399+ноябрь!AZ399+декабрь!AZ399</f>
        <v>0</v>
      </c>
      <c r="BD399" s="36">
        <f>январь!BA399+февраль!BA399+март!BA399+апрель!BA399+май!BA399+июнь!BA399+июль!BA399+август!BA399+сентябрь!BA399+октябрь!BA399+ноябрь!BA399+декабрь!BA399</f>
        <v>0</v>
      </c>
      <c r="BE399" s="36">
        <f>январь!BB399+февраль!BB399+март!BB399+апрель!BB399+май!BB399+июнь!BB399+июль!BB399+август!BB399+сентябрь!BB399+октябрь!BB399+ноябрь!BB399+декабрь!BB399</f>
        <v>0</v>
      </c>
      <c r="BF399" s="36">
        <f>январь!BC399+февраль!BC399+март!BC399+апрель!BC399+май!BC399+июнь!BC399+июль!BC399+август!BC399+сентябрь!BC399+октябрь!BC399+ноябрь!BC399+декабрь!BC399</f>
        <v>0</v>
      </c>
      <c r="BG399" s="36">
        <f>январь!BD399+февраль!BD399+март!BD399+апрель!BD399+май!BD399+июнь!BD399+июль!BD399+август!BD399+сентябрь!BD399+октябрь!BD399+ноябрь!BD399+декабрь!BD399</f>
        <v>0</v>
      </c>
      <c r="BH399" s="36">
        <f>январь!BE399+февраль!BE399+март!BE399+апрель!BE399+май!BE399+июнь!BE399+июль!BE399+август!BE399+сентябрь!BE399+октябрь!BE399+ноябрь!BE399+декабрь!BE399</f>
        <v>0</v>
      </c>
      <c r="BI399" s="36">
        <f>январь!BF399+февраль!BF399+март!BF399+апрель!BF399+май!BF399+июнь!BF399+июль!BF399+август!BF399+сентябрь!BF399+октябрь!BF399+ноябрь!BF399+декабрь!BF399</f>
        <v>0</v>
      </c>
      <c r="BJ399" s="36">
        <f>январь!BG399+февраль!BG399+март!BG399+апрель!BG399+май!BG399+июнь!BG399+июль!BG399+август!BG399+сентябрь!BG399+октябрь!BG399+ноябрь!BG399+декабрь!BG399</f>
        <v>0</v>
      </c>
      <c r="BK399" s="36">
        <f>январь!BH399+февраль!BH399+март!BH399+апрель!BH399+май!BH399+июнь!BH399+июль!BH399+август!BH399+сентябрь!BH399+октябрь!BH399+ноябрь!BH399+декабрь!BH399</f>
        <v>0</v>
      </c>
      <c r="BL399" s="36">
        <f>январь!BI399+февраль!BI399+март!BI399+апрель!BI399+май!BI399+июнь!BI399+июль!BI399+август!BI399+сентябрь!BI399+октябрь!BI399+ноябрь!BI399+декабрь!BI399</f>
        <v>0</v>
      </c>
      <c r="BM399" s="29">
        <f>январь!BJ399+февраль!BJ399+март!BJ399+апрель!BJ399+май!BJ399+июнь!BJ399+июль!BJ399+август!BJ399+сентябрь!BJ399+октябрь!BJ399+ноябрь!BJ399+декабрь!BJ399</f>
        <v>0</v>
      </c>
      <c r="BN399" s="36">
        <f>январь!BK399+февраль!BK399+март!BK399+апрель!BK399+май!BK399+июнь!BK399+июль!BK399+август!BK399+сентябрь!BK399+октябрь!BK399+ноябрь!BK399+декабрь!BK399</f>
        <v>0</v>
      </c>
      <c r="BO399" s="29">
        <f>январь!BL399+февраль!BL399+март!BL399+апрель!BL399+май!BL399+июнь!BL399+июль!BL399+август!BL399+сентябрь!BL399+октябрь!BL399+ноябрь!BL399+декабрь!BL399</f>
        <v>0</v>
      </c>
      <c r="BP399" s="36">
        <f>январь!BM399+февраль!BM399+март!BM399+апрель!BM399+май!BM399+июнь!BM399+июль!BM399+август!BM399+сентябрь!BM399+октябрь!BM399+ноябрь!BM399+декабрь!BM399</f>
        <v>0</v>
      </c>
      <c r="BQ399" s="36">
        <f>январь!BN399+февраль!BN399+март!BN399+апрель!BN399+май!BN399+июнь!BN399+июль!BN399+август!BN399+сентябрь!BN399+октябрь!BN399+ноябрь!BN399+декабрь!BN399</f>
        <v>0</v>
      </c>
      <c r="BR399" s="36">
        <f>январь!BO399+февраль!BO399+март!BO399+апрель!BO399+май!BO399+июнь!BO399+июль!BO399+август!BO399+сентябрь!BO399+октябрь!BO399+ноябрь!BO399+декабрь!BO399</f>
        <v>0</v>
      </c>
      <c r="BS399" s="29">
        <f>январь!BP399+февраль!BP399+март!BP399+апрель!BP399+май!BP399+июнь!BP399+июль!BP399+август!BP399+сентябрь!BP399+октябрь!BP399+ноябрь!BP399+декабрь!BP399</f>
        <v>5</v>
      </c>
      <c r="BT399" s="36">
        <f>январь!BQ399+февраль!BQ399+март!BQ399+апрель!BQ399+май!BQ399+июнь!BQ399+июль!BQ399+август!BQ399+сентябрь!BQ399+октябрь!BQ399+ноябрь!BQ399+декабрь!BQ399</f>
        <v>4.76</v>
      </c>
      <c r="BU399" s="29">
        <f>январь!BR399+февраль!BR399+март!BR399+апрель!BR399+май!BR399+июнь!BR399+июль!BR399+август!BR399+сентябрь!BR399+октябрь!BR399+ноябрь!BR399+декабрь!BR399</f>
        <v>0</v>
      </c>
      <c r="BV399" s="36">
        <f>январь!BS399+февраль!BS399+март!BS399+апрель!BS399+май!BS399+июнь!BS399+июль!BS399+август!BS399+сентябрь!BS399+октябрь!BS399+ноябрь!BS399+декабрь!BS399</f>
        <v>0</v>
      </c>
      <c r="BW399" s="36">
        <f>январь!BT399+февраль!BT399+март!BT399+апрель!BT399+май!BT399+июнь!BT399+июль!BT399+август!BT399+сентябрь!BT399+октябрь!BT399+ноябрь!BT399+декабрь!BT399</f>
        <v>0</v>
      </c>
      <c r="BX399" s="36">
        <f>январь!BU399+февраль!BU399+март!BU399+апрель!BU399+май!BU399+июнь!BU399+июль!BU399+август!BU399+сентябрь!BU399+октябрь!BU399+ноябрь!BU399+декабрь!BU399</f>
        <v>0</v>
      </c>
      <c r="BY399" s="36">
        <f>январь!BV399+февраль!BV399+март!BV399+апрель!BV399+май!BV399+июнь!BV399+июль!BV399+август!BV399+сентябрь!BV399+октябрь!BV399+ноябрь!BV399+декабрь!BV399</f>
        <v>1.016</v>
      </c>
      <c r="BZ399" s="77">
        <v>0</v>
      </c>
    </row>
    <row r="400" spans="1:78" x14ac:dyDescent="0.25">
      <c r="A400" s="16">
        <v>398</v>
      </c>
      <c r="B400" s="16">
        <v>3</v>
      </c>
      <c r="C400" s="37" t="s">
        <v>840</v>
      </c>
      <c r="D400" s="51">
        <v>55.191588599033814</v>
      </c>
      <c r="E400" s="25">
        <v>-14.723579999999995</v>
      </c>
      <c r="F400" s="26">
        <f t="shared" si="18"/>
        <v>28.485008599033822</v>
      </c>
      <c r="G400" s="26">
        <f t="shared" si="19"/>
        <v>43.208588599033817</v>
      </c>
      <c r="H400" s="26">
        <f t="shared" si="20"/>
        <v>11.983000000000001</v>
      </c>
      <c r="I400" s="36">
        <f>январь!F400+февраль!F400+март!F400+апрель!F400+май!F400+июнь!F400+июль!F400+август!F400+сентябрь!F400+октябрь!F400+ноябрь!F400+декабрь!F400</f>
        <v>0</v>
      </c>
      <c r="J400" s="36">
        <f>январь!G400+февраль!G400+март!G400+апрель!G400+май!G400+июнь!G400+июль!G400+август!G400+сентябрь!G400+октябрь!G400+ноябрь!G400+декабрь!G400</f>
        <v>0</v>
      </c>
      <c r="K400" s="36">
        <f>январь!H400+февраль!H400+март!H400+апрель!H400+май!H400+июнь!H400+июль!H400+август!H400+сентябрь!H400+октябрь!H400+ноябрь!H400+декабрь!H400</f>
        <v>0</v>
      </c>
      <c r="L400" s="27">
        <f>январь!I400+февраль!I400+март!I400+апрель!I400+май!I400+июнь!I400+июль!I400+август!I400+сентябрь!I400+октябрь!I400+ноябрь!I400+декабрь!I400</f>
        <v>0</v>
      </c>
      <c r="M400" s="36">
        <f>январь!J400+февраль!J400+март!J400+апрель!J400+май!J400+июнь!J400+июль!J400+август!J400+сентябрь!J400+октябрь!J400+ноябрь!J400+декабрь!J400</f>
        <v>0</v>
      </c>
      <c r="N400" s="36">
        <f>январь!K400+февраль!K400+март!K400+апрель!K400+май!K400+июнь!K400+июль!K400+август!K400+сентябрь!K400+октябрь!K400+ноябрь!K400+декабрь!K400</f>
        <v>0</v>
      </c>
      <c r="O400" s="36">
        <f>январь!L400+февраль!L400+март!L400+апрель!L400+май!L400+июнь!L400+июль!L400+август!L400+сентябрь!L400+октябрь!L400+ноябрь!L400+декабрь!L400</f>
        <v>0</v>
      </c>
      <c r="P400" s="36">
        <f>январь!M400+февраль!M400+март!M400+апрель!M400+май!M400+июнь!M400+июль!M400+август!M400+сентябрь!M400+октябрь!M400+ноябрь!M400+декабрь!M400</f>
        <v>0</v>
      </c>
      <c r="Q400" s="36">
        <f>январь!N400+февраль!N400+март!N400+апрель!N400+май!N400+июнь!N400+июль!N400+август!N400+сентябрь!N400+октябрь!N400+ноябрь!N400+декабрь!N400</f>
        <v>0</v>
      </c>
      <c r="R400" s="29">
        <f>январь!O400+февраль!O400+март!O400+апрель!O400+май!O400+июнь!O400+июль!O400+август!O400+сентябрь!O400+октябрь!O400+ноябрь!O400+декабрь!O400</f>
        <v>0</v>
      </c>
      <c r="S400" s="36">
        <f>январь!P400+февраль!P400+март!P400+апрель!P400+май!P400+июнь!P400+июль!P400+август!P400+сентябрь!P400+октябрь!P400+ноябрь!P400+декабрь!P400</f>
        <v>0</v>
      </c>
      <c r="T400" s="29">
        <f>январь!Q400+февраль!Q400+март!Q400+апрель!Q400+май!Q400+июнь!Q400+июль!Q400+август!Q400+сентябрь!Q400+октябрь!Q400+ноябрь!Q400+декабрь!Q400</f>
        <v>0</v>
      </c>
      <c r="U400" s="36">
        <f>январь!R400+февраль!R400+март!R400+апрель!R400+май!R400+июнь!R400+июль!R400+август!R400+сентябрь!R400+октябрь!R400+ноябрь!R400+декабрь!R400</f>
        <v>0</v>
      </c>
      <c r="V400" s="36">
        <f>январь!S400+февраль!S400+март!S400+апрель!S400+май!S400+июнь!S400+июль!S400+август!S400+сентябрь!S400+октябрь!S400+ноябрь!S400+декабрь!S400</f>
        <v>0</v>
      </c>
      <c r="W400" s="36">
        <f>январь!T400+февраль!T400+март!T400+апрель!T400+май!T400+июнь!T400+июль!T400+август!T400+сентябрь!T400+октябрь!T400+ноябрь!T400+декабрь!T400</f>
        <v>0</v>
      </c>
      <c r="X400" s="36">
        <f>январь!U400+февраль!U400+март!U400+апрель!U400+май!U400+июнь!U400+июль!U400+август!U400+сентябрь!U400+октябрь!U400+ноябрь!U400+декабрь!U400</f>
        <v>0</v>
      </c>
      <c r="Y400" s="36">
        <f>январь!V400+февраль!V400+март!V400+апрель!V400+май!V400+июнь!V400+июль!V400+август!V400+сентябрь!V400+октябрь!V400+ноябрь!V400+декабрь!V400</f>
        <v>0</v>
      </c>
      <c r="Z400" s="36">
        <f>январь!W400+февраль!W400+март!W400+апрель!W400+май!W400+июнь!W400+июль!W400+август!W400+сентябрь!W400+октябрь!W400+ноябрь!W400+декабрь!W400</f>
        <v>0</v>
      </c>
      <c r="AA400" s="36">
        <f>январь!X400+февраль!X400+март!X400+апрель!X400+май!X400+июнь!X400+июль!X400+август!X400+сентябрь!X400+октябрь!X400+ноябрь!X400+декабрь!X400</f>
        <v>0</v>
      </c>
      <c r="AB400" s="29">
        <f>январь!Y400+февраль!Y400+март!Y400+апрель!Y400+май!Y400+июнь!Y400+июль!Y400+август!Y400+сентябрь!Y400+октябрь!Y400+ноябрь!Y400+декабрь!Y400</f>
        <v>0</v>
      </c>
      <c r="AC400" s="36">
        <f>январь!Z400+февраль!Z400+март!Z400+апрель!Z400+май!Z400+июнь!Z400+июль!Z400+август!Z400+сентябрь!Z400+октябрь!Z400+ноябрь!Z400+декабрь!Z400</f>
        <v>0</v>
      </c>
      <c r="AD400" s="66" t="str">
        <f>CONCATENATE(январь!AA400,$BZ$1,февраль!AA400,$BZ$1,март!AA400,$BZ$1,апрель!AA400,$BZ$1,май!AA400,$BZ$1,июнь!AA400,$BZ$1,июль!AA400,$BZ$1,август!AA400,$BZ$1,сентябрь!AA400,$BZ$1,октябрь!AA400,$BZ$1,ноябрь!AA400,$BZ$1,декабрь!AA400)</f>
        <v xml:space="preserve">           </v>
      </c>
      <c r="AE400" s="36">
        <f>январь!AB400+февраль!AB400+март!AB400+апрель!AB400+май!AB400+июнь!AB400+июль!AB400+август!AB400+сентябрь!AB400+октябрь!AB400+ноябрь!AB400+декабрь!AB400</f>
        <v>0</v>
      </c>
      <c r="AF400" s="36">
        <f>январь!AC400+февраль!AC400+март!AC400+апрель!AC400+май!AC400+июнь!AC400+июль!AC400+август!AC400+сентябрь!AC400+октябрь!AC400+ноябрь!AC400+декабрь!AC400</f>
        <v>0</v>
      </c>
      <c r="AG400" s="36">
        <f>январь!AD400+февраль!AD400+март!AD400+апрель!AD400+май!AD400+июнь!AD400+июль!AD400+август!AD400+сентябрь!AD400+октябрь!AD400+ноябрь!AD400+декабрь!AD400</f>
        <v>0</v>
      </c>
      <c r="AH400" s="36">
        <f>январь!AE400+февраль!AE400+март!AE400+апрель!AE400+май!AE400+июнь!AE400+июль!AE400+август!AE400+сентябрь!AE400+октябрь!AE400+ноябрь!AE400+декабрь!AE400</f>
        <v>0</v>
      </c>
      <c r="AI400" s="36">
        <f>январь!AF400+февраль!AF400+март!AF400+апрель!AF400+май!AF400+июнь!AF400+июль!AF400+август!AF400+сентябрь!AF400+октябрь!AF400+ноябрь!AF400+декабрь!AF400</f>
        <v>6.0000000000000001E-3</v>
      </c>
      <c r="AJ400" s="36">
        <f>январь!AG400+февраль!AG400+март!AG400+апрель!AG400+май!AG400+июнь!AG400+июль!AG400+август!AG400+сентябрь!AG400+октябрь!AG400+ноябрь!AG400+декабрь!AG400</f>
        <v>3.32</v>
      </c>
      <c r="AK400" s="29">
        <f>январь!AH400+февраль!AH400+март!AH400+апрель!AH400+май!AH400+июнь!AH400+июль!AH400+август!AH400+сентябрь!AH400+октябрь!AH400+ноябрь!AH400+декабрь!AH400</f>
        <v>1</v>
      </c>
      <c r="AL400" s="36">
        <f>январь!AI400+февраль!AI400+март!AI400+апрель!AI400+май!AI400+июнь!AI400+июль!AI400+август!AI400+сентябрь!AI400+октябрь!AI400+ноябрь!AI400+декабрь!AI400</f>
        <v>2.9649999999999999</v>
      </c>
      <c r="AM400" s="29">
        <f>январь!AJ400+февраль!AJ400+март!AJ400+апрель!AJ400+май!AJ400+июнь!AJ400+июль!AJ400+август!AJ400+сентябрь!AJ400+октябрь!AJ400+ноябрь!AJ400+декабрь!AJ400</f>
        <v>0</v>
      </c>
      <c r="AN400" s="36">
        <f>январь!AK400+февраль!AK400+март!AK400+апрель!AK400+май!AK400+июнь!AK400+июль!AK400+август!AK400+сентябрь!AK400+октябрь!AK400+ноябрь!AK400+декабрь!AK400</f>
        <v>0</v>
      </c>
      <c r="AO400" s="36">
        <f>январь!AL400+февраль!AL400+март!AL400+апрель!AL400+май!AL400+июнь!AL400+июль!AL400+август!AL400+сентябрь!AL400+октябрь!AL400+ноябрь!AL400+декабрь!AL400</f>
        <v>0</v>
      </c>
      <c r="AP400" s="36">
        <f>январь!AM400+февраль!AM400+март!AM400+апрель!AM400+май!AM400+июнь!AM400+июль!AM400+август!AM400+сентябрь!AM400+октябрь!AM400+ноябрь!AM400+декабрь!AM400</f>
        <v>0</v>
      </c>
      <c r="AQ400" s="29">
        <f>январь!AN400+февраль!AN400+март!AN400+апрель!AN400+май!AN400+июнь!AN400+июль!AN400+август!AN400+сентябрь!AN400+октябрь!AN400+ноябрь!AN400+декабрь!AN400</f>
        <v>0</v>
      </c>
      <c r="AR400" s="36">
        <f>январь!AO400+февраль!AO400+март!AO400+апрель!AO400+май!AO400+июнь!AO400+июль!AO400+август!AO400+сентябрь!AO400+октябрь!AO400+ноябрь!AO400+декабрь!AO400</f>
        <v>0</v>
      </c>
      <c r="AS400" s="29">
        <f>январь!AP400+февраль!AP400+март!AP400+апрель!AP400+май!AP400+июнь!AP400+июль!AP400+август!AP400+сентябрь!AP400+октябрь!AP400+ноябрь!AP400+декабрь!AP400</f>
        <v>0</v>
      </c>
      <c r="AT400" s="36">
        <f>январь!AQ400+февраль!AQ400+март!AQ400+апрель!AQ400+май!AQ400+июнь!AQ400+июль!AQ400+август!AQ400+сентябрь!AQ400+октябрь!AQ400+ноябрь!AQ400+декабрь!AQ400</f>
        <v>0</v>
      </c>
      <c r="AU400" s="29">
        <f>январь!AR400+февраль!AR400+март!AR400+апрель!AR400+май!AR400+июнь!AR400+июль!AR400+август!AR400+сентябрь!AR400+октябрь!AR400+ноябрь!AR400+декабрь!AR400</f>
        <v>0</v>
      </c>
      <c r="AV400" s="36">
        <f>январь!AS400+февраль!AS400+март!AS400+апрель!AS400+май!AS400+июнь!AS400+июль!AS400+август!AS400+сентябрь!AS400+октябрь!AS400+ноябрь!AS400+декабрь!AS400</f>
        <v>0</v>
      </c>
      <c r="AW400" s="36">
        <f>январь!AT400+февраль!AT400+март!AT400+апрель!AT400+май!AT400+июнь!AT400+июль!AT400+август!AT400+сентябрь!AT400+октябрь!AT400+ноябрь!AT400+декабрь!AT400</f>
        <v>0</v>
      </c>
      <c r="AX400" s="36">
        <f>январь!AU400+февраль!AU400+март!AU400+апрель!AU400+май!AU400+июнь!AU400+июль!AU400+август!AU400+сентябрь!AU400+октябрь!AU400+ноябрь!AU400+декабрь!AU400</f>
        <v>0</v>
      </c>
      <c r="AY400" s="29">
        <f>январь!AV400+февраль!AV400+март!AV400+апрель!AV400+май!AV400+июнь!AV400+июль!AV400+август!AV400+сентябрь!AV400+октябрь!AV400+ноябрь!AV400+декабрь!AV400</f>
        <v>0</v>
      </c>
      <c r="AZ400" s="36">
        <f>январь!AW400+февраль!AW400+март!AW400+апрель!AW400+май!AW400+июнь!AW400+июль!AW400+август!AW400+сентябрь!AW400+октябрь!AW400+ноябрь!AW400+декабрь!AW400</f>
        <v>0</v>
      </c>
      <c r="BA400" s="36">
        <f>январь!AX400+февраль!AX400+март!AX400+апрель!AX400+май!AX400+июнь!AX400+июль!AX400+август!AX400+сентябрь!AX400+октябрь!AX400+ноябрь!AX400+декабрь!AX400</f>
        <v>0</v>
      </c>
      <c r="BB400" s="36">
        <f>январь!AY400+февраль!AY400+март!AY400+апрель!AY400+май!AY400+июнь!AY400+июль!AY400+август!AY400+сентябрь!AY400+октябрь!AY400+ноябрь!AY400+декабрь!AY400</f>
        <v>0</v>
      </c>
      <c r="BC400" s="29">
        <f>январь!AZ400+февраль!AZ400+март!AZ400+апрель!AZ400+май!AZ400+июнь!AZ400+июль!AZ400+август!AZ400+сентябрь!AZ400+октябрь!AZ400+ноябрь!AZ400+декабрь!AZ400</f>
        <v>0</v>
      </c>
      <c r="BD400" s="36">
        <f>январь!BA400+февраль!BA400+март!BA400+апрель!BA400+май!BA400+июнь!BA400+июль!BA400+август!BA400+сентябрь!BA400+октябрь!BA400+ноябрь!BA400+декабрь!BA400</f>
        <v>0</v>
      </c>
      <c r="BE400" s="36">
        <f>январь!BB400+февраль!BB400+март!BB400+апрель!BB400+май!BB400+июнь!BB400+июль!BB400+август!BB400+сентябрь!BB400+октябрь!BB400+ноябрь!BB400+декабрь!BB400</f>
        <v>0</v>
      </c>
      <c r="BF400" s="36">
        <f>январь!BC400+февраль!BC400+март!BC400+апрель!BC400+май!BC400+июнь!BC400+июль!BC400+август!BC400+сентябрь!BC400+октябрь!BC400+ноябрь!BC400+декабрь!BC400</f>
        <v>0</v>
      </c>
      <c r="BG400" s="36">
        <f>январь!BD400+февраль!BD400+март!BD400+апрель!BD400+май!BD400+июнь!BD400+июль!BD400+август!BD400+сентябрь!BD400+октябрь!BD400+ноябрь!BD400+декабрь!BD400</f>
        <v>0</v>
      </c>
      <c r="BH400" s="36">
        <f>январь!BE400+февраль!BE400+март!BE400+апрель!BE400+май!BE400+июнь!BE400+июль!BE400+август!BE400+сентябрь!BE400+октябрь!BE400+ноябрь!BE400+декабрь!BE400</f>
        <v>0</v>
      </c>
      <c r="BI400" s="36">
        <f>январь!BF400+февраль!BF400+март!BF400+апрель!BF400+май!BF400+июнь!BF400+июль!BF400+август!BF400+сентябрь!BF400+октябрь!BF400+ноябрь!BF400+декабрь!BF400</f>
        <v>0</v>
      </c>
      <c r="BJ400" s="36">
        <f>январь!BG400+февраль!BG400+март!BG400+апрель!BG400+май!BG400+июнь!BG400+июль!BG400+август!BG400+сентябрь!BG400+октябрь!BG400+ноябрь!BG400+декабрь!BG400</f>
        <v>0</v>
      </c>
      <c r="BK400" s="36">
        <f>январь!BH400+февраль!BH400+март!BH400+апрель!BH400+май!BH400+июнь!BH400+июль!BH400+август!BH400+сентябрь!BH400+октябрь!BH400+ноябрь!BH400+декабрь!BH400</f>
        <v>0</v>
      </c>
      <c r="BL400" s="36">
        <f>январь!BI400+февраль!BI400+март!BI400+апрель!BI400+май!BI400+июнь!BI400+июль!BI400+август!BI400+сентябрь!BI400+октябрь!BI400+ноябрь!BI400+декабрь!BI400</f>
        <v>0</v>
      </c>
      <c r="BM400" s="29">
        <f>январь!BJ400+февраль!BJ400+март!BJ400+апрель!BJ400+май!BJ400+июнь!BJ400+июль!BJ400+август!BJ400+сентябрь!BJ400+октябрь!BJ400+ноябрь!BJ400+декабрь!BJ400</f>
        <v>0</v>
      </c>
      <c r="BN400" s="36">
        <f>январь!BK400+февраль!BK400+март!BK400+апрель!BK400+май!BK400+июнь!BK400+июль!BK400+август!BK400+сентябрь!BK400+октябрь!BK400+ноябрь!BK400+декабрь!BK400</f>
        <v>0</v>
      </c>
      <c r="BO400" s="29">
        <f>январь!BL400+февраль!BL400+март!BL400+апрель!BL400+май!BL400+июнь!BL400+июль!BL400+август!BL400+сентябрь!BL400+октябрь!BL400+ноябрь!BL400+декабрь!BL400</f>
        <v>0</v>
      </c>
      <c r="BP400" s="36">
        <f>январь!BM400+февраль!BM400+март!BM400+апрель!BM400+май!BM400+июнь!BM400+июль!BM400+август!BM400+сентябрь!BM400+октябрь!BM400+ноябрь!BM400+декабрь!BM400</f>
        <v>0</v>
      </c>
      <c r="BQ400" s="36">
        <f>январь!BN400+февраль!BN400+март!BN400+апрель!BN400+май!BN400+июнь!BN400+июль!BN400+август!BN400+сентябрь!BN400+октябрь!BN400+ноябрь!BN400+декабрь!BN400</f>
        <v>0</v>
      </c>
      <c r="BR400" s="36">
        <f>январь!BO400+февраль!BO400+март!BO400+апрель!BO400+май!BO400+июнь!BO400+июль!BO400+август!BO400+сентябрь!BO400+октябрь!BO400+ноябрь!BO400+декабрь!BO400</f>
        <v>0</v>
      </c>
      <c r="BS400" s="29">
        <f>январь!BP400+февраль!BP400+март!BP400+апрель!BP400+май!BP400+июнь!BP400+июль!BP400+август!BP400+сентябрь!BP400+октябрь!BP400+ноябрь!BP400+декабрь!BP400</f>
        <v>0</v>
      </c>
      <c r="BT400" s="36">
        <f>январь!BQ400+февраль!BQ400+март!BQ400+апрель!BQ400+май!BQ400+июнь!BQ400+июль!BQ400+август!BQ400+сентябрь!BQ400+октябрь!BQ400+ноябрь!BQ400+декабрь!BQ400</f>
        <v>0</v>
      </c>
      <c r="BU400" s="29">
        <f>январь!BR400+февраль!BR400+март!BR400+апрель!BR400+май!BR400+июнь!BR400+июль!BR400+август!BR400+сентябрь!BR400+октябрь!BR400+ноябрь!BR400+декабрь!BR400</f>
        <v>0</v>
      </c>
      <c r="BV400" s="36">
        <f>январь!BS400+февраль!BS400+март!BS400+апрель!BS400+май!BS400+июнь!BS400+июль!BS400+август!BS400+сентябрь!BS400+октябрь!BS400+ноябрь!BS400+декабрь!BS400</f>
        <v>0</v>
      </c>
      <c r="BW400" s="36">
        <f>январь!BT400+февраль!BT400+март!BT400+апрель!BT400+май!BT400+июнь!BT400+июль!BT400+август!BT400+сентябрь!BT400+октябрь!BT400+ноябрь!BT400+декабрь!BT400</f>
        <v>0</v>
      </c>
      <c r="BX400" s="36">
        <f>январь!BU400+февраль!BU400+март!BU400+апрель!BU400+май!BU400+июнь!BU400+июль!BU400+август!BU400+сентябрь!BU400+октябрь!BU400+ноябрь!BU400+декабрь!BU400</f>
        <v>0</v>
      </c>
      <c r="BY400" s="36">
        <f>январь!BV400+февраль!BV400+март!BV400+апрель!BV400+май!BV400+июнь!BV400+июль!BV400+август!BV400+сентябрь!BV400+октябрь!BV400+ноябрь!BV400+декабрь!BV400</f>
        <v>5.6980000000000004</v>
      </c>
      <c r="BZ400" s="77">
        <v>1</v>
      </c>
    </row>
    <row r="401" spans="1:78" x14ac:dyDescent="0.25">
      <c r="A401" s="16">
        <v>399</v>
      </c>
      <c r="B401" s="16">
        <v>3</v>
      </c>
      <c r="C401" s="37" t="s">
        <v>841</v>
      </c>
      <c r="D401" s="51">
        <v>159.69731477294684</v>
      </c>
      <c r="E401" s="25">
        <v>146.35925399999999</v>
      </c>
      <c r="F401" s="26">
        <f t="shared" si="18"/>
        <v>292.92956877294682</v>
      </c>
      <c r="G401" s="26">
        <f t="shared" si="19"/>
        <v>146.57031477294683</v>
      </c>
      <c r="H401" s="26">
        <f t="shared" si="20"/>
        <v>13.126999999999999</v>
      </c>
      <c r="I401" s="36">
        <f>январь!F401+февраль!F401+март!F401+апрель!F401+май!F401+июнь!F401+июль!F401+август!F401+сентябрь!F401+октябрь!F401+ноябрь!F401+декабрь!F401</f>
        <v>0</v>
      </c>
      <c r="J401" s="36">
        <f>январь!G401+февраль!G401+март!G401+апрель!G401+май!G401+июнь!G401+июль!G401+август!G401+сентябрь!G401+октябрь!G401+ноябрь!G401+декабрь!G401</f>
        <v>0</v>
      </c>
      <c r="K401" s="36">
        <f>январь!H401+февраль!H401+март!H401+апрель!H401+май!H401+июнь!H401+июль!H401+август!H401+сентябрь!H401+октябрь!H401+ноябрь!H401+декабрь!H401</f>
        <v>0</v>
      </c>
      <c r="L401" s="27">
        <f>январь!I401+февраль!I401+март!I401+апрель!I401+май!I401+июнь!I401+июль!I401+август!I401+сентябрь!I401+октябрь!I401+ноябрь!I401+декабрь!I401</f>
        <v>0</v>
      </c>
      <c r="M401" s="36">
        <f>январь!J401+февраль!J401+март!J401+апрель!J401+май!J401+июнь!J401+июль!J401+август!J401+сентябрь!J401+октябрь!J401+ноябрь!J401+декабрь!J401</f>
        <v>0</v>
      </c>
      <c r="N401" s="36">
        <f>январь!K401+февраль!K401+март!K401+апрель!K401+май!K401+июнь!K401+июль!K401+август!K401+сентябрь!K401+октябрь!K401+ноябрь!K401+декабрь!K401</f>
        <v>0</v>
      </c>
      <c r="O401" s="36">
        <f>январь!L401+февраль!L401+март!L401+апрель!L401+май!L401+июнь!L401+июль!L401+август!L401+сентябрь!L401+октябрь!L401+ноябрь!L401+декабрь!L401</f>
        <v>0</v>
      </c>
      <c r="P401" s="36">
        <f>январь!M401+февраль!M401+март!M401+апрель!M401+май!M401+июнь!M401+июль!M401+август!M401+сентябрь!M401+октябрь!M401+ноябрь!M401+декабрь!M401</f>
        <v>0</v>
      </c>
      <c r="Q401" s="36">
        <f>январь!N401+февраль!N401+март!N401+апрель!N401+май!N401+июнь!N401+июль!N401+август!N401+сентябрь!N401+октябрь!N401+ноябрь!N401+декабрь!N401</f>
        <v>0</v>
      </c>
      <c r="R401" s="29">
        <f>январь!O401+февраль!O401+март!O401+апрель!O401+май!O401+июнь!O401+июль!O401+август!O401+сентябрь!O401+октябрь!O401+ноябрь!O401+декабрь!O401</f>
        <v>0</v>
      </c>
      <c r="S401" s="36">
        <f>январь!P401+февраль!P401+март!P401+апрель!P401+май!P401+июнь!P401+июль!P401+август!P401+сентябрь!P401+октябрь!P401+ноябрь!P401+декабрь!P401</f>
        <v>0</v>
      </c>
      <c r="T401" s="29">
        <f>январь!Q401+февраль!Q401+март!Q401+апрель!Q401+май!Q401+июнь!Q401+июль!Q401+август!Q401+сентябрь!Q401+октябрь!Q401+ноябрь!Q401+декабрь!Q401</f>
        <v>0</v>
      </c>
      <c r="U401" s="36">
        <f>январь!R401+февраль!R401+март!R401+апрель!R401+май!R401+июнь!R401+июль!R401+август!R401+сентябрь!R401+октябрь!R401+ноябрь!R401+декабрь!R401</f>
        <v>0</v>
      </c>
      <c r="V401" s="36">
        <f>январь!S401+февраль!S401+март!S401+апрель!S401+май!S401+июнь!S401+июль!S401+август!S401+сентябрь!S401+октябрь!S401+ноябрь!S401+декабрь!S401</f>
        <v>0</v>
      </c>
      <c r="W401" s="36">
        <f>январь!T401+февраль!T401+март!T401+апрель!T401+май!T401+июнь!T401+июль!T401+август!T401+сентябрь!T401+октябрь!T401+ноябрь!T401+декабрь!T401</f>
        <v>0</v>
      </c>
      <c r="X401" s="36">
        <f>январь!U401+февраль!U401+март!U401+апрель!U401+май!U401+июнь!U401+июль!U401+август!U401+сентябрь!U401+октябрь!U401+ноябрь!U401+декабрь!U401</f>
        <v>0</v>
      </c>
      <c r="Y401" s="36">
        <f>январь!V401+февраль!V401+март!V401+апрель!V401+май!V401+июнь!V401+июль!V401+август!V401+сентябрь!V401+октябрь!V401+ноябрь!V401+декабрь!V401</f>
        <v>0</v>
      </c>
      <c r="Z401" s="36">
        <f>январь!W401+февраль!W401+март!W401+апрель!W401+май!W401+июнь!W401+июль!W401+август!W401+сентябрь!W401+октябрь!W401+ноябрь!W401+декабрь!W401</f>
        <v>0</v>
      </c>
      <c r="AA401" s="36">
        <f>январь!X401+февраль!X401+март!X401+апрель!X401+май!X401+июнь!X401+июль!X401+август!X401+сентябрь!X401+октябрь!X401+ноябрь!X401+декабрь!X401</f>
        <v>0</v>
      </c>
      <c r="AB401" s="29">
        <f>январь!Y401+февраль!Y401+март!Y401+апрель!Y401+май!Y401+июнь!Y401+июль!Y401+август!Y401+сентябрь!Y401+октябрь!Y401+ноябрь!Y401+декабрь!Y401</f>
        <v>0</v>
      </c>
      <c r="AC401" s="36">
        <f>январь!Z401+февраль!Z401+март!Z401+апрель!Z401+май!Z401+июнь!Z401+июль!Z401+август!Z401+сентябрь!Z401+октябрь!Z401+ноябрь!Z401+декабрь!Z401</f>
        <v>0</v>
      </c>
      <c r="AD401" s="66" t="str">
        <f>CONCATENATE(январь!AA401,$BZ$1,февраль!AA401,$BZ$1,март!AA401,$BZ$1,апрель!AA401,$BZ$1,май!AA401,$BZ$1,июнь!AA401,$BZ$1,июль!AA401,$BZ$1,август!AA401,$BZ$1,сентябрь!AA401,$BZ$1,октябрь!AA401,$BZ$1,ноябрь!AA401,$BZ$1,декабрь!AA401)</f>
        <v xml:space="preserve">           </v>
      </c>
      <c r="AE401" s="36">
        <f>январь!AB401+февраль!AB401+март!AB401+апрель!AB401+май!AB401+июнь!AB401+июль!AB401+август!AB401+сентябрь!AB401+октябрь!AB401+ноябрь!AB401+декабрь!AB401</f>
        <v>0</v>
      </c>
      <c r="AF401" s="36">
        <f>январь!AC401+февраль!AC401+март!AC401+апрель!AC401+май!AC401+июнь!AC401+июль!AC401+август!AC401+сентябрь!AC401+октябрь!AC401+ноябрь!AC401+декабрь!AC401</f>
        <v>0</v>
      </c>
      <c r="AG401" s="36">
        <f>январь!AD401+февраль!AD401+март!AD401+апрель!AD401+май!AD401+июнь!AD401+июль!AD401+август!AD401+сентябрь!AD401+октябрь!AD401+ноябрь!AD401+декабрь!AD401</f>
        <v>0</v>
      </c>
      <c r="AH401" s="36">
        <f>январь!AE401+февраль!AE401+март!AE401+апрель!AE401+май!AE401+июнь!AE401+июль!AE401+август!AE401+сентябрь!AE401+октябрь!AE401+ноябрь!AE401+декабрь!AE401</f>
        <v>0</v>
      </c>
      <c r="AI401" s="36">
        <f>январь!AF401+февраль!AF401+март!AF401+апрель!AF401+май!AF401+июнь!AF401+июль!AF401+август!AF401+сентябрь!AF401+октябрь!AF401+ноябрь!AF401+декабрь!AF401</f>
        <v>0</v>
      </c>
      <c r="AJ401" s="36">
        <f>январь!AG401+февраль!AG401+март!AG401+апрель!AG401+май!AG401+июнь!AG401+июль!AG401+август!AG401+сентябрь!AG401+октябрь!AG401+ноябрь!AG401+декабрь!AG401</f>
        <v>0</v>
      </c>
      <c r="AK401" s="29">
        <f>январь!AH401+февраль!AH401+март!AH401+апрель!AH401+май!AH401+июнь!AH401+июль!AH401+август!AH401+сентябрь!AH401+октябрь!AH401+ноябрь!AH401+декабрь!AH401</f>
        <v>0</v>
      </c>
      <c r="AL401" s="36">
        <f>январь!AI401+февраль!AI401+март!AI401+апрель!AI401+май!AI401+июнь!AI401+июль!AI401+август!AI401+сентябрь!AI401+октябрь!AI401+ноябрь!AI401+декабрь!AI401</f>
        <v>0</v>
      </c>
      <c r="AM401" s="29">
        <f>январь!AJ401+февраль!AJ401+март!AJ401+апрель!AJ401+май!AJ401+июнь!AJ401+июль!AJ401+август!AJ401+сентябрь!AJ401+октябрь!AJ401+ноябрь!AJ401+декабрь!AJ401</f>
        <v>0</v>
      </c>
      <c r="AN401" s="36">
        <f>январь!AK401+февраль!AK401+март!AK401+апрель!AK401+май!AK401+июнь!AK401+июль!AK401+август!AK401+сентябрь!AK401+октябрь!AK401+ноябрь!AK401+декабрь!AK401</f>
        <v>0</v>
      </c>
      <c r="AO401" s="36">
        <f>январь!AL401+февраль!AL401+март!AL401+апрель!AL401+май!AL401+июнь!AL401+июль!AL401+август!AL401+сентябрь!AL401+октябрь!AL401+ноябрь!AL401+декабрь!AL401</f>
        <v>0</v>
      </c>
      <c r="AP401" s="36">
        <f>январь!AM401+февраль!AM401+март!AM401+апрель!AM401+май!AM401+июнь!AM401+июль!AM401+август!AM401+сентябрь!AM401+октябрь!AM401+ноябрь!AM401+декабрь!AM401</f>
        <v>0</v>
      </c>
      <c r="AQ401" s="29">
        <f>январь!AN401+февраль!AN401+март!AN401+апрель!AN401+май!AN401+июнь!AN401+июль!AN401+август!AN401+сентябрь!AN401+октябрь!AN401+ноябрь!AN401+декабрь!AN401</f>
        <v>0</v>
      </c>
      <c r="AR401" s="36">
        <f>январь!AO401+февраль!AO401+март!AO401+апрель!AO401+май!AO401+июнь!AO401+июль!AO401+август!AO401+сентябрь!AO401+октябрь!AO401+ноябрь!AO401+декабрь!AO401</f>
        <v>0</v>
      </c>
      <c r="AS401" s="29">
        <f>январь!AP401+февраль!AP401+март!AP401+апрель!AP401+май!AP401+июнь!AP401+июль!AP401+август!AP401+сентябрь!AP401+октябрь!AP401+ноябрь!AP401+декабрь!AP401</f>
        <v>0</v>
      </c>
      <c r="AT401" s="36">
        <f>январь!AQ401+февраль!AQ401+март!AQ401+апрель!AQ401+май!AQ401+июнь!AQ401+июль!AQ401+август!AQ401+сентябрь!AQ401+октябрь!AQ401+ноябрь!AQ401+декабрь!AQ401</f>
        <v>0</v>
      </c>
      <c r="AU401" s="29">
        <f>январь!AR401+февраль!AR401+март!AR401+апрель!AR401+май!AR401+июнь!AR401+июль!AR401+август!AR401+сентябрь!AR401+октябрь!AR401+ноябрь!AR401+декабрь!AR401</f>
        <v>0</v>
      </c>
      <c r="AV401" s="36">
        <f>январь!AS401+февраль!AS401+март!AS401+апрель!AS401+май!AS401+июнь!AS401+июль!AS401+август!AS401+сентябрь!AS401+октябрь!AS401+ноябрь!AS401+декабрь!AS401</f>
        <v>0</v>
      </c>
      <c r="AW401" s="36">
        <f>январь!AT401+февраль!AT401+март!AT401+апрель!AT401+май!AT401+июнь!AT401+июль!AT401+август!AT401+сентябрь!AT401+октябрь!AT401+ноябрь!AT401+декабрь!AT401</f>
        <v>0</v>
      </c>
      <c r="AX401" s="36">
        <f>январь!AU401+февраль!AU401+март!AU401+апрель!AU401+май!AU401+июнь!AU401+июль!AU401+август!AU401+сентябрь!AU401+октябрь!AU401+ноябрь!AU401+декабрь!AU401</f>
        <v>0</v>
      </c>
      <c r="AY401" s="29">
        <f>январь!AV401+февраль!AV401+март!AV401+апрель!AV401+май!AV401+июнь!AV401+июль!AV401+август!AV401+сентябрь!AV401+октябрь!AV401+ноябрь!AV401+декабрь!AV401</f>
        <v>0</v>
      </c>
      <c r="AZ401" s="36">
        <f>январь!AW401+февраль!AW401+март!AW401+апрель!AW401+май!AW401+июнь!AW401+июль!AW401+август!AW401+сентябрь!AW401+октябрь!AW401+ноябрь!AW401+декабрь!AW401</f>
        <v>0</v>
      </c>
      <c r="BA401" s="36">
        <f>январь!AX401+февраль!AX401+март!AX401+апрель!AX401+май!AX401+июнь!AX401+июль!AX401+август!AX401+сентябрь!AX401+октябрь!AX401+ноябрь!AX401+декабрь!AX401</f>
        <v>0</v>
      </c>
      <c r="BB401" s="36">
        <f>январь!AY401+февраль!AY401+март!AY401+апрель!AY401+май!AY401+июнь!AY401+июль!AY401+август!AY401+сентябрь!AY401+октябрь!AY401+ноябрь!AY401+декабрь!AY401</f>
        <v>0</v>
      </c>
      <c r="BC401" s="29">
        <f>январь!AZ401+февраль!AZ401+март!AZ401+апрель!AZ401+май!AZ401+июнь!AZ401+июль!AZ401+август!AZ401+сентябрь!AZ401+октябрь!AZ401+ноябрь!AZ401+декабрь!AZ401</f>
        <v>0</v>
      </c>
      <c r="BD401" s="36">
        <f>январь!BA401+февраль!BA401+март!BA401+апрель!BA401+май!BA401+июнь!BA401+июль!BA401+август!BA401+сентябрь!BA401+октябрь!BA401+ноябрь!BA401+декабрь!BA401</f>
        <v>0</v>
      </c>
      <c r="BE401" s="36">
        <f>январь!BB401+февраль!BB401+март!BB401+апрель!BB401+май!BB401+июнь!BB401+июль!BB401+август!BB401+сентябрь!BB401+октябрь!BB401+ноябрь!BB401+декабрь!BB401</f>
        <v>0</v>
      </c>
      <c r="BF401" s="36">
        <f>январь!BC401+февраль!BC401+март!BC401+апрель!BC401+май!BC401+июнь!BC401+июль!BC401+август!BC401+сентябрь!BC401+октябрь!BC401+ноябрь!BC401+декабрь!BC401</f>
        <v>0</v>
      </c>
      <c r="BG401" s="36">
        <f>январь!BD401+февраль!BD401+март!BD401+апрель!BD401+май!BD401+июнь!BD401+июль!BD401+август!BD401+сентябрь!BD401+октябрь!BD401+ноябрь!BD401+декабрь!BD401</f>
        <v>0</v>
      </c>
      <c r="BH401" s="36">
        <f>январь!BE401+февраль!BE401+март!BE401+апрель!BE401+май!BE401+июнь!BE401+июль!BE401+август!BE401+сентябрь!BE401+октябрь!BE401+ноябрь!BE401+декабрь!BE401</f>
        <v>0</v>
      </c>
      <c r="BI401" s="36">
        <f>январь!BF401+февраль!BF401+март!BF401+апрель!BF401+май!BF401+июнь!BF401+июль!BF401+август!BF401+сентябрь!BF401+октябрь!BF401+ноябрь!BF401+декабрь!BF401</f>
        <v>0</v>
      </c>
      <c r="BJ401" s="36">
        <f>январь!BG401+февраль!BG401+март!BG401+апрель!BG401+май!BG401+июнь!BG401+июль!BG401+август!BG401+сентябрь!BG401+октябрь!BG401+ноябрь!BG401+декабрь!BG401</f>
        <v>0</v>
      </c>
      <c r="BK401" s="36">
        <f>январь!BH401+февраль!BH401+март!BH401+апрель!BH401+май!BH401+июнь!BH401+июль!BH401+август!BH401+сентябрь!BH401+октябрь!BH401+ноябрь!BH401+декабрь!BH401</f>
        <v>0</v>
      </c>
      <c r="BL401" s="36">
        <f>январь!BI401+февраль!BI401+март!BI401+апрель!BI401+май!BI401+июнь!BI401+июль!BI401+август!BI401+сентябрь!BI401+октябрь!BI401+ноябрь!BI401+декабрь!BI401</f>
        <v>0</v>
      </c>
      <c r="BM401" s="29">
        <f>январь!BJ401+февраль!BJ401+март!BJ401+апрель!BJ401+май!BJ401+июнь!BJ401+июль!BJ401+август!BJ401+сентябрь!BJ401+октябрь!BJ401+ноябрь!BJ401+декабрь!BJ401</f>
        <v>0</v>
      </c>
      <c r="BN401" s="36">
        <f>январь!BK401+февраль!BK401+март!BK401+апрель!BK401+май!BK401+июнь!BK401+июль!BK401+август!BK401+сентябрь!BK401+октябрь!BK401+ноябрь!BK401+декабрь!BK401</f>
        <v>0</v>
      </c>
      <c r="BO401" s="29">
        <f>январь!BL401+февраль!BL401+март!BL401+апрель!BL401+май!BL401+июнь!BL401+июль!BL401+август!BL401+сентябрь!BL401+октябрь!BL401+ноябрь!BL401+декабрь!BL401</f>
        <v>0</v>
      </c>
      <c r="BP401" s="36">
        <f>январь!BM401+февраль!BM401+март!BM401+апрель!BM401+май!BM401+июнь!BM401+июль!BM401+август!BM401+сентябрь!BM401+октябрь!BM401+ноябрь!BM401+декабрь!BM401</f>
        <v>0</v>
      </c>
      <c r="BQ401" s="36">
        <f>январь!BN401+февраль!BN401+март!BN401+апрель!BN401+май!BN401+июнь!BN401+июль!BN401+август!BN401+сентябрь!BN401+октябрь!BN401+ноябрь!BN401+декабрь!BN401</f>
        <v>0</v>
      </c>
      <c r="BR401" s="36">
        <f>январь!BO401+февраль!BO401+март!BO401+апрель!BO401+май!BO401+июнь!BO401+июль!BO401+август!BO401+сентябрь!BO401+октябрь!BO401+ноябрь!BO401+декабрь!BO401</f>
        <v>0</v>
      </c>
      <c r="BS401" s="29">
        <f>январь!BP401+февраль!BP401+март!BP401+апрель!BP401+май!BP401+июнь!BP401+июль!BP401+август!BP401+сентябрь!BP401+октябрь!BP401+ноябрь!BP401+декабрь!BP401</f>
        <v>8</v>
      </c>
      <c r="BT401" s="36">
        <f>январь!BQ401+февраль!BQ401+март!BQ401+апрель!BQ401+май!BQ401+июнь!BQ401+июль!BQ401+август!BQ401+сентябрь!BQ401+октябрь!BQ401+ноябрь!BQ401+декабрь!BQ401</f>
        <v>7.68</v>
      </c>
      <c r="BU401" s="29">
        <f>январь!BR401+февраль!BR401+март!BR401+апрель!BR401+май!BR401+июнь!BR401+июль!BR401+август!BR401+сентябрь!BR401+октябрь!BR401+ноябрь!BR401+декабрь!BR401</f>
        <v>0</v>
      </c>
      <c r="BV401" s="36">
        <f>январь!BS401+февраль!BS401+март!BS401+апрель!BS401+май!BS401+июнь!BS401+июль!BS401+август!BS401+сентябрь!BS401+октябрь!BS401+ноябрь!BS401+декабрь!BS401</f>
        <v>0</v>
      </c>
      <c r="BW401" s="36">
        <f>январь!BT401+февраль!BT401+март!BT401+апрель!BT401+май!BT401+июнь!BT401+июль!BT401+август!BT401+сентябрь!BT401+октябрь!BT401+ноябрь!BT401+декабрь!BT401</f>
        <v>0</v>
      </c>
      <c r="BX401" s="36">
        <f>январь!BU401+февраль!BU401+март!BU401+апрель!BU401+май!BU401+июнь!BU401+июль!BU401+август!BU401+сентябрь!BU401+октябрь!BU401+ноябрь!BU401+декабрь!BU401</f>
        <v>0</v>
      </c>
      <c r="BY401" s="36">
        <f>январь!BV401+февраль!BV401+март!BV401+апрель!BV401+май!BV401+июнь!BV401+июль!BV401+август!BV401+сентябрь!BV401+октябрь!BV401+ноябрь!BV401+декабрь!BV401</f>
        <v>5.4470000000000001</v>
      </c>
      <c r="BZ401" s="77">
        <v>2</v>
      </c>
    </row>
    <row r="402" spans="1:78" x14ac:dyDescent="0.25">
      <c r="A402" s="16">
        <v>400</v>
      </c>
      <c r="B402" s="16">
        <v>3</v>
      </c>
      <c r="C402" s="37" t="s">
        <v>842</v>
      </c>
      <c r="D402" s="51">
        <v>118.91856483091784</v>
      </c>
      <c r="E402" s="25">
        <v>-106.74294999999999</v>
      </c>
      <c r="F402" s="26">
        <f t="shared" si="18"/>
        <v>-3.5385169082147172E-2</v>
      </c>
      <c r="G402" s="26">
        <f t="shared" si="19"/>
        <v>106.70756483091785</v>
      </c>
      <c r="H402" s="26">
        <f t="shared" si="20"/>
        <v>12.210999999999999</v>
      </c>
      <c r="I402" s="36">
        <f>январь!F402+февраль!F402+март!F402+апрель!F402+май!F402+июнь!F402+июль!F402+август!F402+сентябрь!F402+октябрь!F402+ноябрь!F402+декабрь!F402</f>
        <v>0</v>
      </c>
      <c r="J402" s="36">
        <f>январь!G402+февраль!G402+март!G402+апрель!G402+май!G402+июнь!G402+июль!G402+август!G402+сентябрь!G402+октябрь!G402+ноябрь!G402+декабрь!G402</f>
        <v>0</v>
      </c>
      <c r="K402" s="36">
        <f>январь!H402+февраль!H402+март!H402+апрель!H402+май!H402+июнь!H402+июль!H402+август!H402+сентябрь!H402+октябрь!H402+ноябрь!H402+декабрь!H402</f>
        <v>0</v>
      </c>
      <c r="L402" s="27">
        <f>январь!I402+февраль!I402+март!I402+апрель!I402+май!I402+июнь!I402+июль!I402+август!I402+сентябрь!I402+октябрь!I402+ноябрь!I402+декабрь!I402</f>
        <v>0</v>
      </c>
      <c r="M402" s="36">
        <f>январь!J402+февраль!J402+март!J402+апрель!J402+май!J402+июнь!J402+июль!J402+август!J402+сентябрь!J402+октябрь!J402+ноябрь!J402+декабрь!J402</f>
        <v>0</v>
      </c>
      <c r="N402" s="36">
        <f>январь!K402+февраль!K402+март!K402+апрель!K402+май!K402+июнь!K402+июль!K402+август!K402+сентябрь!K402+октябрь!K402+ноябрь!K402+декабрь!K402</f>
        <v>0</v>
      </c>
      <c r="O402" s="36">
        <f>январь!L402+февраль!L402+март!L402+апрель!L402+май!L402+июнь!L402+июль!L402+август!L402+сентябрь!L402+октябрь!L402+ноябрь!L402+декабрь!L402</f>
        <v>0</v>
      </c>
      <c r="P402" s="36">
        <f>январь!M402+февраль!M402+март!M402+апрель!M402+май!M402+июнь!M402+июль!M402+август!M402+сентябрь!M402+октябрь!M402+ноябрь!M402+декабрь!M402</f>
        <v>0</v>
      </c>
      <c r="Q402" s="36">
        <f>январь!N402+февраль!N402+март!N402+апрель!N402+май!N402+июнь!N402+июль!N402+август!N402+сентябрь!N402+октябрь!N402+ноябрь!N402+декабрь!N402</f>
        <v>0</v>
      </c>
      <c r="R402" s="29">
        <f>январь!O402+февраль!O402+март!O402+апрель!O402+май!O402+июнь!O402+июль!O402+август!O402+сентябрь!O402+октябрь!O402+ноябрь!O402+декабрь!O402</f>
        <v>0</v>
      </c>
      <c r="S402" s="36">
        <f>январь!P402+февраль!P402+март!P402+апрель!P402+май!P402+июнь!P402+июль!P402+август!P402+сентябрь!P402+октябрь!P402+ноябрь!P402+декабрь!P402</f>
        <v>0</v>
      </c>
      <c r="T402" s="29">
        <f>январь!Q402+февраль!Q402+март!Q402+апрель!Q402+май!Q402+июнь!Q402+июль!Q402+август!Q402+сентябрь!Q402+октябрь!Q402+ноябрь!Q402+декабрь!Q402</f>
        <v>0</v>
      </c>
      <c r="U402" s="36">
        <f>январь!R402+февраль!R402+март!R402+апрель!R402+май!R402+июнь!R402+июль!R402+август!R402+сентябрь!R402+октябрь!R402+ноябрь!R402+декабрь!R402</f>
        <v>0</v>
      </c>
      <c r="V402" s="36">
        <f>январь!S402+февраль!S402+март!S402+апрель!S402+май!S402+июнь!S402+июль!S402+август!S402+сентябрь!S402+октябрь!S402+ноябрь!S402+декабрь!S402</f>
        <v>0</v>
      </c>
      <c r="W402" s="36">
        <f>январь!T402+февраль!T402+март!T402+апрель!T402+май!T402+июнь!T402+июль!T402+август!T402+сентябрь!T402+октябрь!T402+ноябрь!T402+декабрь!T402</f>
        <v>0</v>
      </c>
      <c r="X402" s="36">
        <f>январь!U402+февраль!U402+март!U402+апрель!U402+май!U402+июнь!U402+июль!U402+август!U402+сентябрь!U402+октябрь!U402+ноябрь!U402+декабрь!U402</f>
        <v>0</v>
      </c>
      <c r="Y402" s="36">
        <f>январь!V402+февраль!V402+март!V402+апрель!V402+май!V402+июнь!V402+июль!V402+август!V402+сентябрь!V402+октябрь!V402+ноябрь!V402+декабрь!V402</f>
        <v>0</v>
      </c>
      <c r="Z402" s="36">
        <f>январь!W402+февраль!W402+март!W402+апрель!W402+май!W402+июнь!W402+июль!W402+август!W402+сентябрь!W402+октябрь!W402+ноябрь!W402+декабрь!W402</f>
        <v>0</v>
      </c>
      <c r="AA402" s="36">
        <f>январь!X402+февраль!X402+март!X402+апрель!X402+май!X402+июнь!X402+июль!X402+август!X402+сентябрь!X402+октябрь!X402+ноябрь!X402+декабрь!X402</f>
        <v>0</v>
      </c>
      <c r="AB402" s="29">
        <f>январь!Y402+февраль!Y402+март!Y402+апрель!Y402+май!Y402+июнь!Y402+июль!Y402+август!Y402+сентябрь!Y402+октябрь!Y402+ноябрь!Y402+декабрь!Y402</f>
        <v>0</v>
      </c>
      <c r="AC402" s="36">
        <f>январь!Z402+февраль!Z402+март!Z402+апрель!Z402+май!Z402+июнь!Z402+июль!Z402+август!Z402+сентябрь!Z402+октябрь!Z402+ноябрь!Z402+декабрь!Z402</f>
        <v>0</v>
      </c>
      <c r="AD402" s="66" t="str">
        <f>CONCATENATE(январь!AA402,$BZ$1,февраль!AA402,$BZ$1,март!AA402,$BZ$1,апрель!AA402,$BZ$1,май!AA402,$BZ$1,июнь!AA402,$BZ$1,июль!AA402,$BZ$1,август!AA402,$BZ$1,сентябрь!AA402,$BZ$1,октябрь!AA402,$BZ$1,ноябрь!AA402,$BZ$1,декабрь!AA402)</f>
        <v xml:space="preserve">           </v>
      </c>
      <c r="AE402" s="36">
        <f>январь!AB402+февраль!AB402+март!AB402+апрель!AB402+май!AB402+июнь!AB402+июль!AB402+август!AB402+сентябрь!AB402+октябрь!AB402+ноябрь!AB402+декабрь!AB402</f>
        <v>0</v>
      </c>
      <c r="AF402" s="36">
        <f>январь!AC402+февраль!AC402+март!AC402+апрель!AC402+май!AC402+июнь!AC402+июль!AC402+август!AC402+сентябрь!AC402+октябрь!AC402+ноябрь!AC402+декабрь!AC402</f>
        <v>0</v>
      </c>
      <c r="AG402" s="36">
        <f>январь!AD402+февраль!AD402+март!AD402+апрель!AD402+май!AD402+июнь!AD402+июль!AD402+август!AD402+сентябрь!AD402+октябрь!AD402+ноябрь!AD402+декабрь!AD402</f>
        <v>0</v>
      </c>
      <c r="AH402" s="36">
        <f>январь!AE402+февраль!AE402+март!AE402+апрель!AE402+май!AE402+июнь!AE402+июль!AE402+август!AE402+сентябрь!AE402+октябрь!AE402+ноябрь!AE402+декабрь!AE402</f>
        <v>0</v>
      </c>
      <c r="AI402" s="36">
        <f>январь!AF402+февраль!AF402+март!AF402+апрель!AF402+май!AF402+июнь!AF402+июль!AF402+август!AF402+сентябрь!AF402+октябрь!AF402+ноябрь!AF402+декабрь!AF402</f>
        <v>0</v>
      </c>
      <c r="AJ402" s="36">
        <f>январь!AG402+февраль!AG402+март!AG402+апрель!AG402+май!AG402+июнь!AG402+июль!AG402+август!AG402+сентябрь!AG402+октябрь!AG402+ноябрь!AG402+декабрь!AG402</f>
        <v>0</v>
      </c>
      <c r="AK402" s="29">
        <f>январь!AH402+февраль!AH402+март!AH402+апрель!AH402+май!AH402+июнь!AH402+июль!AH402+август!AH402+сентябрь!AH402+октябрь!AH402+ноябрь!AH402+декабрь!AH402</f>
        <v>3</v>
      </c>
      <c r="AL402" s="36">
        <f>январь!AI402+февраль!AI402+март!AI402+апрель!AI402+май!AI402+июнь!AI402+июль!AI402+август!AI402+сентябрь!AI402+октябрь!AI402+ноябрь!AI402+декабрь!AI402</f>
        <v>4.0110000000000001</v>
      </c>
      <c r="AM402" s="29">
        <f>январь!AJ402+февраль!AJ402+март!AJ402+апрель!AJ402+май!AJ402+июнь!AJ402+июль!AJ402+август!AJ402+сентябрь!AJ402+октябрь!AJ402+ноябрь!AJ402+декабрь!AJ402</f>
        <v>0</v>
      </c>
      <c r="AN402" s="36">
        <f>январь!AK402+февраль!AK402+март!AK402+апрель!AK402+май!AK402+июнь!AK402+июль!AK402+август!AK402+сентябрь!AK402+октябрь!AK402+ноябрь!AK402+декабрь!AK402</f>
        <v>0</v>
      </c>
      <c r="AO402" s="36">
        <f>январь!AL402+февраль!AL402+март!AL402+апрель!AL402+май!AL402+июнь!AL402+июль!AL402+август!AL402+сентябрь!AL402+октябрь!AL402+ноябрь!AL402+декабрь!AL402</f>
        <v>0</v>
      </c>
      <c r="AP402" s="36">
        <f>январь!AM402+февраль!AM402+март!AM402+апрель!AM402+май!AM402+июнь!AM402+июль!AM402+август!AM402+сентябрь!AM402+октябрь!AM402+ноябрь!AM402+декабрь!AM402</f>
        <v>0</v>
      </c>
      <c r="AQ402" s="29">
        <f>январь!AN402+февраль!AN402+март!AN402+апрель!AN402+май!AN402+июнь!AN402+июль!AN402+август!AN402+сентябрь!AN402+октябрь!AN402+ноябрь!AN402+декабрь!AN402</f>
        <v>0</v>
      </c>
      <c r="AR402" s="36">
        <f>январь!AO402+февраль!AO402+март!AO402+апрель!AO402+май!AO402+июнь!AO402+июль!AO402+август!AO402+сентябрь!AO402+октябрь!AO402+ноябрь!AO402+декабрь!AO402</f>
        <v>0</v>
      </c>
      <c r="AS402" s="29">
        <f>январь!AP402+февраль!AP402+март!AP402+апрель!AP402+май!AP402+июнь!AP402+июль!AP402+август!AP402+сентябрь!AP402+октябрь!AP402+ноябрь!AP402+декабрь!AP402</f>
        <v>0</v>
      </c>
      <c r="AT402" s="36">
        <f>январь!AQ402+февраль!AQ402+март!AQ402+апрель!AQ402+май!AQ402+июнь!AQ402+июль!AQ402+август!AQ402+сентябрь!AQ402+октябрь!AQ402+ноябрь!AQ402+декабрь!AQ402</f>
        <v>0</v>
      </c>
      <c r="AU402" s="29">
        <f>январь!AR402+февраль!AR402+март!AR402+апрель!AR402+май!AR402+июнь!AR402+июль!AR402+август!AR402+сентябрь!AR402+октябрь!AR402+ноябрь!AR402+декабрь!AR402</f>
        <v>0</v>
      </c>
      <c r="AV402" s="36">
        <f>январь!AS402+февраль!AS402+март!AS402+апрель!AS402+май!AS402+июнь!AS402+июль!AS402+август!AS402+сентябрь!AS402+октябрь!AS402+ноябрь!AS402+декабрь!AS402</f>
        <v>0</v>
      </c>
      <c r="AW402" s="36">
        <f>январь!AT402+февраль!AT402+март!AT402+апрель!AT402+май!AT402+июнь!AT402+июль!AT402+август!AT402+сентябрь!AT402+октябрь!AT402+ноябрь!AT402+декабрь!AT402</f>
        <v>0</v>
      </c>
      <c r="AX402" s="36">
        <f>январь!AU402+февраль!AU402+март!AU402+апрель!AU402+май!AU402+июнь!AU402+июль!AU402+август!AU402+сентябрь!AU402+октябрь!AU402+ноябрь!AU402+декабрь!AU402</f>
        <v>0</v>
      </c>
      <c r="AY402" s="29">
        <f>январь!AV402+февраль!AV402+март!AV402+апрель!AV402+май!AV402+июнь!AV402+июль!AV402+август!AV402+сентябрь!AV402+октябрь!AV402+ноябрь!AV402+декабрь!AV402</f>
        <v>0</v>
      </c>
      <c r="AZ402" s="36">
        <f>январь!AW402+февраль!AW402+март!AW402+апрель!AW402+май!AW402+июнь!AW402+июль!AW402+август!AW402+сентябрь!AW402+октябрь!AW402+ноябрь!AW402+декабрь!AW402</f>
        <v>0</v>
      </c>
      <c r="BA402" s="36">
        <f>январь!AX402+февраль!AX402+март!AX402+апрель!AX402+май!AX402+июнь!AX402+июль!AX402+август!AX402+сентябрь!AX402+октябрь!AX402+ноябрь!AX402+декабрь!AX402</f>
        <v>0</v>
      </c>
      <c r="BB402" s="36">
        <f>январь!AY402+февраль!AY402+март!AY402+апрель!AY402+май!AY402+июнь!AY402+июль!AY402+август!AY402+сентябрь!AY402+октябрь!AY402+ноябрь!AY402+декабрь!AY402</f>
        <v>0</v>
      </c>
      <c r="BC402" s="29">
        <f>январь!AZ402+февраль!AZ402+март!AZ402+апрель!AZ402+май!AZ402+июнь!AZ402+июль!AZ402+август!AZ402+сентябрь!AZ402+октябрь!AZ402+ноябрь!AZ402+декабрь!AZ402</f>
        <v>0</v>
      </c>
      <c r="BD402" s="36">
        <f>январь!BA402+февраль!BA402+март!BA402+апрель!BA402+май!BA402+июнь!BA402+июль!BA402+август!BA402+сентябрь!BA402+октябрь!BA402+ноябрь!BA402+декабрь!BA402</f>
        <v>0</v>
      </c>
      <c r="BE402" s="36">
        <f>январь!BB402+февраль!BB402+март!BB402+апрель!BB402+май!BB402+июнь!BB402+июль!BB402+август!BB402+сентябрь!BB402+октябрь!BB402+ноябрь!BB402+декабрь!BB402</f>
        <v>0</v>
      </c>
      <c r="BF402" s="36">
        <f>январь!BC402+февраль!BC402+март!BC402+апрель!BC402+май!BC402+июнь!BC402+июль!BC402+август!BC402+сентябрь!BC402+октябрь!BC402+ноябрь!BC402+декабрь!BC402</f>
        <v>0</v>
      </c>
      <c r="BG402" s="36">
        <f>январь!BD402+февраль!BD402+март!BD402+апрель!BD402+май!BD402+июнь!BD402+июль!BD402+август!BD402+сентябрь!BD402+октябрь!BD402+ноябрь!BD402+декабрь!BD402</f>
        <v>0</v>
      </c>
      <c r="BH402" s="36">
        <f>январь!BE402+февраль!BE402+март!BE402+апрель!BE402+май!BE402+июнь!BE402+июль!BE402+август!BE402+сентябрь!BE402+октябрь!BE402+ноябрь!BE402+декабрь!BE402</f>
        <v>0</v>
      </c>
      <c r="BI402" s="36">
        <f>январь!BF402+февраль!BF402+март!BF402+апрель!BF402+май!BF402+июнь!BF402+июль!BF402+август!BF402+сентябрь!BF402+октябрь!BF402+ноябрь!BF402+декабрь!BF402</f>
        <v>0</v>
      </c>
      <c r="BJ402" s="36">
        <f>январь!BG402+февраль!BG402+март!BG402+апрель!BG402+май!BG402+июнь!BG402+июль!BG402+август!BG402+сентябрь!BG402+октябрь!BG402+ноябрь!BG402+декабрь!BG402</f>
        <v>0</v>
      </c>
      <c r="BK402" s="36">
        <f>январь!BH402+февраль!BH402+март!BH402+апрель!BH402+май!BH402+июнь!BH402+июль!BH402+август!BH402+сентябрь!BH402+октябрь!BH402+ноябрь!BH402+декабрь!BH402</f>
        <v>0</v>
      </c>
      <c r="BL402" s="36">
        <f>январь!BI402+февраль!BI402+март!BI402+апрель!BI402+май!BI402+июнь!BI402+июль!BI402+август!BI402+сентябрь!BI402+октябрь!BI402+ноябрь!BI402+декабрь!BI402</f>
        <v>0</v>
      </c>
      <c r="BM402" s="29">
        <f>январь!BJ402+февраль!BJ402+март!BJ402+апрель!BJ402+май!BJ402+июнь!BJ402+июль!BJ402+август!BJ402+сентябрь!BJ402+октябрь!BJ402+ноябрь!BJ402+декабрь!BJ402</f>
        <v>0</v>
      </c>
      <c r="BN402" s="36">
        <f>январь!BK402+февраль!BK402+март!BK402+апрель!BK402+май!BK402+июнь!BK402+июль!BK402+август!BK402+сентябрь!BK402+октябрь!BK402+ноябрь!BK402+декабрь!BK402</f>
        <v>0</v>
      </c>
      <c r="BO402" s="29">
        <f>январь!BL402+февраль!BL402+март!BL402+апрель!BL402+май!BL402+июнь!BL402+июль!BL402+август!BL402+сентябрь!BL402+октябрь!BL402+ноябрь!BL402+декабрь!BL402</f>
        <v>0</v>
      </c>
      <c r="BP402" s="36">
        <f>январь!BM402+февраль!BM402+март!BM402+апрель!BM402+май!BM402+июнь!BM402+июль!BM402+август!BM402+сентябрь!BM402+октябрь!BM402+ноябрь!BM402+декабрь!BM402</f>
        <v>0</v>
      </c>
      <c r="BQ402" s="36">
        <f>январь!BN402+февраль!BN402+март!BN402+апрель!BN402+май!BN402+июнь!BN402+июль!BN402+август!BN402+сентябрь!BN402+октябрь!BN402+ноябрь!BN402+декабрь!BN402</f>
        <v>0</v>
      </c>
      <c r="BR402" s="36">
        <f>январь!BO402+февраль!BO402+март!BO402+апрель!BO402+май!BO402+июнь!BO402+июль!BO402+август!BO402+сентябрь!BO402+октябрь!BO402+ноябрь!BO402+декабрь!BO402</f>
        <v>0</v>
      </c>
      <c r="BS402" s="29">
        <f>январь!BP402+февраль!BP402+март!BP402+апрель!BP402+май!BP402+июнь!BP402+июль!BP402+август!BP402+сентябрь!BP402+октябрь!BP402+ноябрь!BP402+декабрь!BP402</f>
        <v>0</v>
      </c>
      <c r="BT402" s="36">
        <f>январь!BQ402+февраль!BQ402+март!BQ402+апрель!BQ402+май!BQ402+июнь!BQ402+июль!BQ402+август!BQ402+сентябрь!BQ402+октябрь!BQ402+ноябрь!BQ402+декабрь!BQ402</f>
        <v>0</v>
      </c>
      <c r="BU402" s="29">
        <f>январь!BR402+февраль!BR402+март!BR402+апрель!BR402+май!BR402+июнь!BR402+июль!BR402+август!BR402+сентябрь!BR402+октябрь!BR402+ноябрь!BR402+декабрь!BR402</f>
        <v>0</v>
      </c>
      <c r="BV402" s="36">
        <f>январь!BS402+февраль!BS402+март!BS402+апрель!BS402+май!BS402+июнь!BS402+июль!BS402+август!BS402+сентябрь!BS402+октябрь!BS402+ноябрь!BS402+декабрь!BS402</f>
        <v>0</v>
      </c>
      <c r="BW402" s="36">
        <f>январь!BT402+февраль!BT402+март!BT402+апрель!BT402+май!BT402+июнь!BT402+июль!BT402+август!BT402+сентябрь!BT402+октябрь!BT402+ноябрь!BT402+декабрь!BT402</f>
        <v>0</v>
      </c>
      <c r="BX402" s="36">
        <f>январь!BU402+февраль!BU402+март!BU402+апрель!BU402+май!BU402+июнь!BU402+июль!BU402+август!BU402+сентябрь!BU402+октябрь!BU402+ноябрь!BU402+декабрь!BU402</f>
        <v>0</v>
      </c>
      <c r="BY402" s="36">
        <f>январь!BV402+февраль!BV402+март!BV402+апрель!BV402+май!BV402+июнь!BV402+июль!BV402+август!BV402+сентябрь!BV402+октябрь!BV402+ноябрь!BV402+декабрь!BV402</f>
        <v>8.1999999999999993</v>
      </c>
      <c r="BZ402" s="77">
        <v>0</v>
      </c>
    </row>
    <row r="403" spans="1:78" x14ac:dyDescent="0.25">
      <c r="A403" s="16">
        <v>401</v>
      </c>
      <c r="B403" s="16">
        <v>3</v>
      </c>
      <c r="C403" s="37" t="s">
        <v>843</v>
      </c>
      <c r="D403" s="51">
        <v>35.436911227053137</v>
      </c>
      <c r="E403" s="25">
        <v>-133.80368799999999</v>
      </c>
      <c r="F403" s="26">
        <f t="shared" si="18"/>
        <v>-98.366776772946849</v>
      </c>
      <c r="G403" s="26">
        <f t="shared" si="19"/>
        <v>35.436911227053137</v>
      </c>
      <c r="H403" s="26">
        <f t="shared" si="20"/>
        <v>0</v>
      </c>
      <c r="I403" s="36">
        <f>январь!F403+февраль!F403+март!F403+апрель!F403+май!F403+июнь!F403+июль!F403+август!F403+сентябрь!F403+октябрь!F403+ноябрь!F403+декабрь!F403</f>
        <v>0</v>
      </c>
      <c r="J403" s="36">
        <f>январь!G403+февраль!G403+март!G403+апрель!G403+май!G403+июнь!G403+июль!G403+август!G403+сентябрь!G403+октябрь!G403+ноябрь!G403+декабрь!G403</f>
        <v>0</v>
      </c>
      <c r="K403" s="36">
        <f>январь!H403+февраль!H403+март!H403+апрель!H403+май!H403+июнь!H403+июль!H403+август!H403+сентябрь!H403+октябрь!H403+ноябрь!H403+декабрь!H403</f>
        <v>0</v>
      </c>
      <c r="L403" s="27">
        <f>январь!I403+февраль!I403+март!I403+апрель!I403+май!I403+июнь!I403+июль!I403+август!I403+сентябрь!I403+октябрь!I403+ноябрь!I403+декабрь!I403</f>
        <v>0</v>
      </c>
      <c r="M403" s="36">
        <f>январь!J403+февраль!J403+март!J403+апрель!J403+май!J403+июнь!J403+июль!J403+август!J403+сентябрь!J403+октябрь!J403+ноябрь!J403+декабрь!J403</f>
        <v>0</v>
      </c>
      <c r="N403" s="36">
        <f>январь!K403+февраль!K403+март!K403+апрель!K403+май!K403+июнь!K403+июль!K403+август!K403+сентябрь!K403+октябрь!K403+ноябрь!K403+декабрь!K403</f>
        <v>0</v>
      </c>
      <c r="O403" s="36">
        <f>январь!L403+февраль!L403+март!L403+апрель!L403+май!L403+июнь!L403+июль!L403+август!L403+сентябрь!L403+октябрь!L403+ноябрь!L403+декабрь!L403</f>
        <v>0</v>
      </c>
      <c r="P403" s="36">
        <f>январь!M403+февраль!M403+март!M403+апрель!M403+май!M403+июнь!M403+июль!M403+август!M403+сентябрь!M403+октябрь!M403+ноябрь!M403+декабрь!M403</f>
        <v>0</v>
      </c>
      <c r="Q403" s="36">
        <f>январь!N403+февраль!N403+март!N403+апрель!N403+май!N403+июнь!N403+июль!N403+август!N403+сентябрь!N403+октябрь!N403+ноябрь!N403+декабрь!N403</f>
        <v>0</v>
      </c>
      <c r="R403" s="29">
        <f>январь!O403+февраль!O403+март!O403+апрель!O403+май!O403+июнь!O403+июль!O403+август!O403+сентябрь!O403+октябрь!O403+ноябрь!O403+декабрь!O403</f>
        <v>0</v>
      </c>
      <c r="S403" s="36">
        <f>январь!P403+февраль!P403+март!P403+апрель!P403+май!P403+июнь!P403+июль!P403+август!P403+сентябрь!P403+октябрь!P403+ноябрь!P403+декабрь!P403</f>
        <v>0</v>
      </c>
      <c r="T403" s="29">
        <f>январь!Q403+февраль!Q403+март!Q403+апрель!Q403+май!Q403+июнь!Q403+июль!Q403+август!Q403+сентябрь!Q403+октябрь!Q403+ноябрь!Q403+декабрь!Q403</f>
        <v>0</v>
      </c>
      <c r="U403" s="36">
        <f>январь!R403+февраль!R403+март!R403+апрель!R403+май!R403+июнь!R403+июль!R403+август!R403+сентябрь!R403+октябрь!R403+ноябрь!R403+декабрь!R403</f>
        <v>0</v>
      </c>
      <c r="V403" s="36">
        <f>январь!S403+февраль!S403+март!S403+апрель!S403+май!S403+июнь!S403+июль!S403+август!S403+сентябрь!S403+октябрь!S403+ноябрь!S403+декабрь!S403</f>
        <v>0</v>
      </c>
      <c r="W403" s="36">
        <f>январь!T403+февраль!T403+март!T403+апрель!T403+май!T403+июнь!T403+июль!T403+август!T403+сентябрь!T403+октябрь!T403+ноябрь!T403+декабрь!T403</f>
        <v>0</v>
      </c>
      <c r="X403" s="36">
        <f>январь!U403+февраль!U403+март!U403+апрель!U403+май!U403+июнь!U403+июль!U403+август!U403+сентябрь!U403+октябрь!U403+ноябрь!U403+декабрь!U403</f>
        <v>0</v>
      </c>
      <c r="Y403" s="36">
        <f>январь!V403+февраль!V403+март!V403+апрель!V403+май!V403+июнь!V403+июль!V403+август!V403+сентябрь!V403+октябрь!V403+ноябрь!V403+декабрь!V403</f>
        <v>0</v>
      </c>
      <c r="Z403" s="36">
        <f>январь!W403+февраль!W403+март!W403+апрель!W403+май!W403+июнь!W403+июль!W403+август!W403+сентябрь!W403+октябрь!W403+ноябрь!W403+декабрь!W403</f>
        <v>0</v>
      </c>
      <c r="AA403" s="36">
        <f>январь!X403+февраль!X403+март!X403+апрель!X403+май!X403+июнь!X403+июль!X403+август!X403+сентябрь!X403+октябрь!X403+ноябрь!X403+декабрь!X403</f>
        <v>0</v>
      </c>
      <c r="AB403" s="29">
        <f>январь!Y403+февраль!Y403+март!Y403+апрель!Y403+май!Y403+июнь!Y403+июль!Y403+август!Y403+сентябрь!Y403+октябрь!Y403+ноябрь!Y403+декабрь!Y403</f>
        <v>0</v>
      </c>
      <c r="AC403" s="36">
        <f>январь!Z403+февраль!Z403+март!Z403+апрель!Z403+май!Z403+июнь!Z403+июль!Z403+август!Z403+сентябрь!Z403+октябрь!Z403+ноябрь!Z403+декабрь!Z403</f>
        <v>0</v>
      </c>
      <c r="AD403" s="66" t="str">
        <f>CONCATENATE(январь!AA403,$BZ$1,февраль!AA403,$BZ$1,март!AA403,$BZ$1,апрель!AA403,$BZ$1,май!AA403,$BZ$1,июнь!AA403,$BZ$1,июль!AA403,$BZ$1,август!AA403,$BZ$1,сентябрь!AA403,$BZ$1,октябрь!AA403,$BZ$1,ноябрь!AA403,$BZ$1,декабрь!AA403)</f>
        <v xml:space="preserve">           </v>
      </c>
      <c r="AE403" s="36">
        <f>январь!AB403+февраль!AB403+март!AB403+апрель!AB403+май!AB403+июнь!AB403+июль!AB403+август!AB403+сентябрь!AB403+октябрь!AB403+ноябрь!AB403+декабрь!AB403</f>
        <v>0</v>
      </c>
      <c r="AF403" s="36">
        <f>январь!AC403+февраль!AC403+март!AC403+апрель!AC403+май!AC403+июнь!AC403+июль!AC403+август!AC403+сентябрь!AC403+октябрь!AC403+ноябрь!AC403+декабрь!AC403</f>
        <v>0</v>
      </c>
      <c r="AG403" s="36">
        <f>январь!AD403+февраль!AD403+март!AD403+апрель!AD403+май!AD403+июнь!AD403+июль!AD403+август!AD403+сентябрь!AD403+октябрь!AD403+ноябрь!AD403+декабрь!AD403</f>
        <v>0</v>
      </c>
      <c r="AH403" s="36">
        <f>январь!AE403+февраль!AE403+март!AE403+апрель!AE403+май!AE403+июнь!AE403+июль!AE403+август!AE403+сентябрь!AE403+октябрь!AE403+ноябрь!AE403+декабрь!AE403</f>
        <v>0</v>
      </c>
      <c r="AI403" s="36">
        <f>январь!AF403+февраль!AF403+март!AF403+апрель!AF403+май!AF403+июнь!AF403+июль!AF403+август!AF403+сентябрь!AF403+октябрь!AF403+ноябрь!AF403+декабрь!AF403</f>
        <v>0</v>
      </c>
      <c r="AJ403" s="36">
        <f>январь!AG403+февраль!AG403+март!AG403+апрель!AG403+май!AG403+июнь!AG403+июль!AG403+август!AG403+сентябрь!AG403+октябрь!AG403+ноябрь!AG403+декабрь!AG403</f>
        <v>0</v>
      </c>
      <c r="AK403" s="29">
        <f>январь!AH403+февраль!AH403+март!AH403+апрель!AH403+май!AH403+июнь!AH403+июль!AH403+август!AH403+сентябрь!AH403+октябрь!AH403+ноябрь!AH403+декабрь!AH403</f>
        <v>0</v>
      </c>
      <c r="AL403" s="36">
        <f>январь!AI403+февраль!AI403+март!AI403+апрель!AI403+май!AI403+июнь!AI403+июль!AI403+август!AI403+сентябрь!AI403+октябрь!AI403+ноябрь!AI403+декабрь!AI403</f>
        <v>0</v>
      </c>
      <c r="AM403" s="29">
        <f>январь!AJ403+февраль!AJ403+март!AJ403+апрель!AJ403+май!AJ403+июнь!AJ403+июль!AJ403+август!AJ403+сентябрь!AJ403+октябрь!AJ403+ноябрь!AJ403+декабрь!AJ403</f>
        <v>0</v>
      </c>
      <c r="AN403" s="36">
        <f>январь!AK403+февраль!AK403+март!AK403+апрель!AK403+май!AK403+июнь!AK403+июль!AK403+август!AK403+сентябрь!AK403+октябрь!AK403+ноябрь!AK403+декабрь!AK403</f>
        <v>0</v>
      </c>
      <c r="AO403" s="36">
        <f>январь!AL403+февраль!AL403+март!AL403+апрель!AL403+май!AL403+июнь!AL403+июль!AL403+август!AL403+сентябрь!AL403+октябрь!AL403+ноябрь!AL403+декабрь!AL403</f>
        <v>0</v>
      </c>
      <c r="AP403" s="36">
        <f>январь!AM403+февраль!AM403+март!AM403+апрель!AM403+май!AM403+июнь!AM403+июль!AM403+август!AM403+сентябрь!AM403+октябрь!AM403+ноябрь!AM403+декабрь!AM403</f>
        <v>0</v>
      </c>
      <c r="AQ403" s="29">
        <f>январь!AN403+февраль!AN403+март!AN403+апрель!AN403+май!AN403+июнь!AN403+июль!AN403+август!AN403+сентябрь!AN403+октябрь!AN403+ноябрь!AN403+декабрь!AN403</f>
        <v>0</v>
      </c>
      <c r="AR403" s="36">
        <f>январь!AO403+февраль!AO403+март!AO403+апрель!AO403+май!AO403+июнь!AO403+июль!AO403+август!AO403+сентябрь!AO403+октябрь!AO403+ноябрь!AO403+декабрь!AO403</f>
        <v>0</v>
      </c>
      <c r="AS403" s="29">
        <f>январь!AP403+февраль!AP403+март!AP403+апрель!AP403+май!AP403+июнь!AP403+июль!AP403+август!AP403+сентябрь!AP403+октябрь!AP403+ноябрь!AP403+декабрь!AP403</f>
        <v>0</v>
      </c>
      <c r="AT403" s="36">
        <f>январь!AQ403+февраль!AQ403+март!AQ403+апрель!AQ403+май!AQ403+июнь!AQ403+июль!AQ403+август!AQ403+сентябрь!AQ403+октябрь!AQ403+ноябрь!AQ403+декабрь!AQ403</f>
        <v>0</v>
      </c>
      <c r="AU403" s="29">
        <f>январь!AR403+февраль!AR403+март!AR403+апрель!AR403+май!AR403+июнь!AR403+июль!AR403+август!AR403+сентябрь!AR403+октябрь!AR403+ноябрь!AR403+декабрь!AR403</f>
        <v>0</v>
      </c>
      <c r="AV403" s="36">
        <f>январь!AS403+февраль!AS403+март!AS403+апрель!AS403+май!AS403+июнь!AS403+июль!AS403+август!AS403+сентябрь!AS403+октябрь!AS403+ноябрь!AS403+декабрь!AS403</f>
        <v>0</v>
      </c>
      <c r="AW403" s="36">
        <f>январь!AT403+февраль!AT403+март!AT403+апрель!AT403+май!AT403+июнь!AT403+июль!AT403+август!AT403+сентябрь!AT403+октябрь!AT403+ноябрь!AT403+декабрь!AT403</f>
        <v>0</v>
      </c>
      <c r="AX403" s="36">
        <f>январь!AU403+февраль!AU403+март!AU403+апрель!AU403+май!AU403+июнь!AU403+июль!AU403+август!AU403+сентябрь!AU403+октябрь!AU403+ноябрь!AU403+декабрь!AU403</f>
        <v>0</v>
      </c>
      <c r="AY403" s="29">
        <f>январь!AV403+февраль!AV403+март!AV403+апрель!AV403+май!AV403+июнь!AV403+июль!AV403+август!AV403+сентябрь!AV403+октябрь!AV403+ноябрь!AV403+декабрь!AV403</f>
        <v>0</v>
      </c>
      <c r="AZ403" s="36">
        <f>январь!AW403+февраль!AW403+март!AW403+апрель!AW403+май!AW403+июнь!AW403+июль!AW403+август!AW403+сентябрь!AW403+октябрь!AW403+ноябрь!AW403+декабрь!AW403</f>
        <v>0</v>
      </c>
      <c r="BA403" s="36">
        <f>январь!AX403+февраль!AX403+март!AX403+апрель!AX403+май!AX403+июнь!AX403+июль!AX403+август!AX403+сентябрь!AX403+октябрь!AX403+ноябрь!AX403+декабрь!AX403</f>
        <v>0</v>
      </c>
      <c r="BB403" s="36">
        <f>январь!AY403+февраль!AY403+март!AY403+апрель!AY403+май!AY403+июнь!AY403+июль!AY403+август!AY403+сентябрь!AY403+октябрь!AY403+ноябрь!AY403+декабрь!AY403</f>
        <v>0</v>
      </c>
      <c r="BC403" s="29">
        <f>январь!AZ403+февраль!AZ403+март!AZ403+апрель!AZ403+май!AZ403+июнь!AZ403+июль!AZ403+август!AZ403+сентябрь!AZ403+октябрь!AZ403+ноябрь!AZ403+декабрь!AZ403</f>
        <v>0</v>
      </c>
      <c r="BD403" s="36">
        <f>январь!BA403+февраль!BA403+март!BA403+апрель!BA403+май!BA403+июнь!BA403+июль!BA403+август!BA403+сентябрь!BA403+октябрь!BA403+ноябрь!BA403+декабрь!BA403</f>
        <v>0</v>
      </c>
      <c r="BE403" s="36">
        <f>январь!BB403+февраль!BB403+март!BB403+апрель!BB403+май!BB403+июнь!BB403+июль!BB403+август!BB403+сентябрь!BB403+октябрь!BB403+ноябрь!BB403+декабрь!BB403</f>
        <v>0</v>
      </c>
      <c r="BF403" s="36">
        <f>январь!BC403+февраль!BC403+март!BC403+апрель!BC403+май!BC403+июнь!BC403+июль!BC403+август!BC403+сентябрь!BC403+октябрь!BC403+ноябрь!BC403+декабрь!BC403</f>
        <v>0</v>
      </c>
      <c r="BG403" s="36">
        <f>январь!BD403+февраль!BD403+март!BD403+апрель!BD403+май!BD403+июнь!BD403+июль!BD403+август!BD403+сентябрь!BD403+октябрь!BD403+ноябрь!BD403+декабрь!BD403</f>
        <v>0</v>
      </c>
      <c r="BH403" s="36">
        <f>январь!BE403+февраль!BE403+март!BE403+апрель!BE403+май!BE403+июнь!BE403+июль!BE403+август!BE403+сентябрь!BE403+октябрь!BE403+ноябрь!BE403+декабрь!BE403</f>
        <v>0</v>
      </c>
      <c r="BI403" s="36">
        <f>январь!BF403+февраль!BF403+март!BF403+апрель!BF403+май!BF403+июнь!BF403+июль!BF403+август!BF403+сентябрь!BF403+октябрь!BF403+ноябрь!BF403+декабрь!BF403</f>
        <v>0</v>
      </c>
      <c r="BJ403" s="36">
        <f>январь!BG403+февраль!BG403+март!BG403+апрель!BG403+май!BG403+июнь!BG403+июль!BG403+август!BG403+сентябрь!BG403+октябрь!BG403+ноябрь!BG403+декабрь!BG403</f>
        <v>0</v>
      </c>
      <c r="BK403" s="36">
        <f>январь!BH403+февраль!BH403+март!BH403+апрель!BH403+май!BH403+июнь!BH403+июль!BH403+август!BH403+сентябрь!BH403+октябрь!BH403+ноябрь!BH403+декабрь!BH403</f>
        <v>0</v>
      </c>
      <c r="BL403" s="36">
        <f>январь!BI403+февраль!BI403+март!BI403+апрель!BI403+май!BI403+июнь!BI403+июль!BI403+август!BI403+сентябрь!BI403+октябрь!BI403+ноябрь!BI403+декабрь!BI403</f>
        <v>0</v>
      </c>
      <c r="BM403" s="29">
        <f>январь!BJ403+февраль!BJ403+март!BJ403+апрель!BJ403+май!BJ403+июнь!BJ403+июль!BJ403+август!BJ403+сентябрь!BJ403+октябрь!BJ403+ноябрь!BJ403+декабрь!BJ403</f>
        <v>0</v>
      </c>
      <c r="BN403" s="36">
        <f>январь!BK403+февраль!BK403+март!BK403+апрель!BK403+май!BK403+июнь!BK403+июль!BK403+август!BK403+сентябрь!BK403+октябрь!BK403+ноябрь!BK403+декабрь!BK403</f>
        <v>0</v>
      </c>
      <c r="BO403" s="29">
        <f>январь!BL403+февраль!BL403+март!BL403+апрель!BL403+май!BL403+июнь!BL403+июль!BL403+август!BL403+сентябрь!BL403+октябрь!BL403+ноябрь!BL403+декабрь!BL403</f>
        <v>0</v>
      </c>
      <c r="BP403" s="36">
        <f>январь!BM403+февраль!BM403+март!BM403+апрель!BM403+май!BM403+июнь!BM403+июль!BM403+август!BM403+сентябрь!BM403+октябрь!BM403+ноябрь!BM403+декабрь!BM403</f>
        <v>0</v>
      </c>
      <c r="BQ403" s="36">
        <f>январь!BN403+февраль!BN403+март!BN403+апрель!BN403+май!BN403+июнь!BN403+июль!BN403+август!BN403+сентябрь!BN403+октябрь!BN403+ноябрь!BN403+декабрь!BN403</f>
        <v>0</v>
      </c>
      <c r="BR403" s="36">
        <f>январь!BO403+февраль!BO403+март!BO403+апрель!BO403+май!BO403+июнь!BO403+июль!BO403+август!BO403+сентябрь!BO403+октябрь!BO403+ноябрь!BO403+декабрь!BO403</f>
        <v>0</v>
      </c>
      <c r="BS403" s="29">
        <f>январь!BP403+февраль!BP403+март!BP403+апрель!BP403+май!BP403+июнь!BP403+июль!BP403+август!BP403+сентябрь!BP403+октябрь!BP403+ноябрь!BP403+декабрь!BP403</f>
        <v>0</v>
      </c>
      <c r="BT403" s="36">
        <f>январь!BQ403+февраль!BQ403+март!BQ403+апрель!BQ403+май!BQ403+июнь!BQ403+июль!BQ403+август!BQ403+сентябрь!BQ403+октябрь!BQ403+ноябрь!BQ403+декабрь!BQ403</f>
        <v>0</v>
      </c>
      <c r="BU403" s="29">
        <f>январь!BR403+февраль!BR403+март!BR403+апрель!BR403+май!BR403+июнь!BR403+июль!BR403+август!BR403+сентябрь!BR403+октябрь!BR403+ноябрь!BR403+декабрь!BR403</f>
        <v>0</v>
      </c>
      <c r="BV403" s="36">
        <f>январь!BS403+февраль!BS403+март!BS403+апрель!BS403+май!BS403+июнь!BS403+июль!BS403+август!BS403+сентябрь!BS403+октябрь!BS403+ноябрь!BS403+декабрь!BS403</f>
        <v>0</v>
      </c>
      <c r="BW403" s="36">
        <f>январь!BT403+февраль!BT403+март!BT403+апрель!BT403+май!BT403+июнь!BT403+июль!BT403+август!BT403+сентябрь!BT403+октябрь!BT403+ноябрь!BT403+декабрь!BT403</f>
        <v>0</v>
      </c>
      <c r="BX403" s="36">
        <f>январь!BU403+февраль!BU403+март!BU403+апрель!BU403+май!BU403+июнь!BU403+июль!BU403+август!BU403+сентябрь!BU403+октябрь!BU403+ноябрь!BU403+декабрь!BU403</f>
        <v>0</v>
      </c>
      <c r="BY403" s="36">
        <f>январь!BV403+февраль!BV403+март!BV403+апрель!BV403+май!BV403+июнь!BV403+июль!BV403+август!BV403+сентябрь!BV403+октябрь!BV403+ноябрь!BV403+декабрь!BV403</f>
        <v>0</v>
      </c>
      <c r="BZ403" s="77">
        <v>1</v>
      </c>
    </row>
    <row r="404" spans="1:78" x14ac:dyDescent="0.25">
      <c r="A404" s="16">
        <v>402</v>
      </c>
      <c r="B404" s="16">
        <v>3</v>
      </c>
      <c r="C404" s="37" t="s">
        <v>844</v>
      </c>
      <c r="D404" s="51">
        <v>160.81513584541059</v>
      </c>
      <c r="E404" s="25">
        <v>-271.44716800000003</v>
      </c>
      <c r="F404" s="26">
        <f t="shared" si="18"/>
        <v>-122.28803215458944</v>
      </c>
      <c r="G404" s="26">
        <f t="shared" si="19"/>
        <v>149.15913584541059</v>
      </c>
      <c r="H404" s="26">
        <f t="shared" si="20"/>
        <v>11.655999999999999</v>
      </c>
      <c r="I404" s="36">
        <f>январь!F404+февраль!F404+март!F404+апрель!F404+май!F404+июнь!F404+июль!F404+август!F404+сентябрь!F404+октябрь!F404+ноябрь!F404+декабрь!F404</f>
        <v>0</v>
      </c>
      <c r="J404" s="36">
        <f>январь!G404+февраль!G404+март!G404+апрель!G404+май!G404+июнь!G404+июль!G404+август!G404+сентябрь!G404+октябрь!G404+ноябрь!G404+декабрь!G404</f>
        <v>0</v>
      </c>
      <c r="K404" s="36">
        <f>январь!H404+февраль!H404+март!H404+апрель!H404+май!H404+июнь!H404+июль!H404+август!H404+сентябрь!H404+октябрь!H404+ноябрь!H404+декабрь!H404</f>
        <v>0</v>
      </c>
      <c r="L404" s="27">
        <f>январь!I404+февраль!I404+март!I404+апрель!I404+май!I404+июнь!I404+июль!I404+август!I404+сентябрь!I404+октябрь!I404+ноябрь!I404+декабрь!I404</f>
        <v>0</v>
      </c>
      <c r="M404" s="36">
        <f>январь!J404+февраль!J404+март!J404+апрель!J404+май!J404+июнь!J404+июль!J404+август!J404+сентябрь!J404+октябрь!J404+ноябрь!J404+декабрь!J404</f>
        <v>0</v>
      </c>
      <c r="N404" s="36">
        <f>январь!K404+февраль!K404+март!K404+апрель!K404+май!K404+июнь!K404+июль!K404+август!K404+сентябрь!K404+октябрь!K404+ноябрь!K404+декабрь!K404</f>
        <v>0</v>
      </c>
      <c r="O404" s="36">
        <f>январь!L404+февраль!L404+март!L404+апрель!L404+май!L404+июнь!L404+июль!L404+август!L404+сентябрь!L404+октябрь!L404+ноябрь!L404+декабрь!L404</f>
        <v>0</v>
      </c>
      <c r="P404" s="36">
        <f>январь!M404+февраль!M404+март!M404+апрель!M404+май!M404+июнь!M404+июль!M404+август!M404+сентябрь!M404+октябрь!M404+ноябрь!M404+декабрь!M404</f>
        <v>0</v>
      </c>
      <c r="Q404" s="36">
        <f>январь!N404+февраль!N404+март!N404+апрель!N404+май!N404+июнь!N404+июль!N404+август!N404+сентябрь!N404+октябрь!N404+ноябрь!N404+декабрь!N404</f>
        <v>0</v>
      </c>
      <c r="R404" s="29">
        <f>январь!O404+февраль!O404+март!O404+апрель!O404+май!O404+июнь!O404+июль!O404+август!O404+сентябрь!O404+октябрь!O404+ноябрь!O404+декабрь!O404</f>
        <v>0</v>
      </c>
      <c r="S404" s="36">
        <f>январь!P404+февраль!P404+март!P404+апрель!P404+май!P404+июнь!P404+июль!P404+август!P404+сентябрь!P404+октябрь!P404+ноябрь!P404+декабрь!P404</f>
        <v>0</v>
      </c>
      <c r="T404" s="29">
        <f>январь!Q404+февраль!Q404+март!Q404+апрель!Q404+май!Q404+июнь!Q404+июль!Q404+август!Q404+сентябрь!Q404+октябрь!Q404+ноябрь!Q404+декабрь!Q404</f>
        <v>0</v>
      </c>
      <c r="U404" s="36">
        <f>январь!R404+февраль!R404+март!R404+апрель!R404+май!R404+июнь!R404+июль!R404+август!R404+сентябрь!R404+октябрь!R404+ноябрь!R404+декабрь!R404</f>
        <v>0</v>
      </c>
      <c r="V404" s="36">
        <f>январь!S404+февраль!S404+март!S404+апрель!S404+май!S404+июнь!S404+июль!S404+август!S404+сентябрь!S404+октябрь!S404+ноябрь!S404+декабрь!S404</f>
        <v>0</v>
      </c>
      <c r="W404" s="36">
        <f>январь!T404+февраль!T404+март!T404+апрель!T404+май!T404+июнь!T404+июль!T404+август!T404+сентябрь!T404+октябрь!T404+ноябрь!T404+декабрь!T404</f>
        <v>0</v>
      </c>
      <c r="X404" s="36">
        <f>январь!U404+февраль!U404+март!U404+апрель!U404+май!U404+июнь!U404+июль!U404+август!U404+сентябрь!U404+октябрь!U404+ноябрь!U404+декабрь!U404</f>
        <v>0</v>
      </c>
      <c r="Y404" s="36">
        <f>январь!V404+февраль!V404+март!V404+апрель!V404+май!V404+июнь!V404+июль!V404+август!V404+сентябрь!V404+октябрь!V404+ноябрь!V404+декабрь!V404</f>
        <v>0</v>
      </c>
      <c r="Z404" s="36">
        <f>январь!W404+февраль!W404+март!W404+апрель!W404+май!W404+июнь!W404+июль!W404+август!W404+сентябрь!W404+октябрь!W404+ноябрь!W404+декабрь!W404</f>
        <v>0</v>
      </c>
      <c r="AA404" s="36">
        <f>январь!X404+февраль!X404+март!X404+апрель!X404+май!X404+июнь!X404+июль!X404+август!X404+сентябрь!X404+октябрь!X404+ноябрь!X404+декабрь!X404</f>
        <v>0</v>
      </c>
      <c r="AB404" s="29">
        <f>январь!Y404+февраль!Y404+март!Y404+апрель!Y404+май!Y404+июнь!Y404+июль!Y404+август!Y404+сентябрь!Y404+октябрь!Y404+ноябрь!Y404+декабрь!Y404</f>
        <v>0</v>
      </c>
      <c r="AC404" s="36">
        <f>январь!Z404+февраль!Z404+март!Z404+апрель!Z404+май!Z404+июнь!Z404+июль!Z404+август!Z404+сентябрь!Z404+октябрь!Z404+ноябрь!Z404+декабрь!Z404</f>
        <v>0</v>
      </c>
      <c r="AD404" s="66" t="str">
        <f>CONCATENATE(январь!AA404,$BZ$1,февраль!AA404,$BZ$1,март!AA404,$BZ$1,апрель!AA404,$BZ$1,май!AA404,$BZ$1,июнь!AA404,$BZ$1,июль!AA404,$BZ$1,август!AA404,$BZ$1,сентябрь!AA404,$BZ$1,октябрь!AA404,$BZ$1,ноябрь!AA404,$BZ$1,декабрь!AA404)</f>
        <v xml:space="preserve">           </v>
      </c>
      <c r="AE404" s="36">
        <f>январь!AB404+февраль!AB404+март!AB404+апрель!AB404+май!AB404+июнь!AB404+июль!AB404+август!AB404+сентябрь!AB404+октябрь!AB404+ноябрь!AB404+декабрь!AB404</f>
        <v>0</v>
      </c>
      <c r="AF404" s="36">
        <f>январь!AC404+февраль!AC404+март!AC404+апрель!AC404+май!AC404+июнь!AC404+июль!AC404+август!AC404+сентябрь!AC404+октябрь!AC404+ноябрь!AC404+декабрь!AC404</f>
        <v>0</v>
      </c>
      <c r="AG404" s="36">
        <f>январь!AD404+февраль!AD404+март!AD404+апрель!AD404+май!AD404+июнь!AD404+июль!AD404+август!AD404+сентябрь!AD404+октябрь!AD404+ноябрь!AD404+декабрь!AD404</f>
        <v>0</v>
      </c>
      <c r="AH404" s="36">
        <f>январь!AE404+февраль!AE404+март!AE404+апрель!AE404+май!AE404+июнь!AE404+июль!AE404+август!AE404+сентябрь!AE404+октябрь!AE404+ноябрь!AE404+декабрь!AE404</f>
        <v>0</v>
      </c>
      <c r="AI404" s="36">
        <f>январь!AF404+февраль!AF404+март!AF404+апрель!AF404+май!AF404+июнь!AF404+июль!AF404+август!AF404+сентябрь!AF404+октябрь!AF404+ноябрь!AF404+декабрь!AF404</f>
        <v>0</v>
      </c>
      <c r="AJ404" s="36">
        <f>январь!AG404+февраль!AG404+март!AG404+апрель!AG404+май!AG404+июнь!AG404+июль!AG404+август!AG404+сентябрь!AG404+октябрь!AG404+ноябрь!AG404+декабрь!AG404</f>
        <v>0</v>
      </c>
      <c r="AK404" s="29">
        <f>январь!AH404+февраль!AH404+март!AH404+апрель!AH404+май!AH404+июнь!AH404+июль!AH404+август!AH404+сентябрь!AH404+октябрь!AH404+ноябрь!AH404+декабрь!AH404</f>
        <v>5</v>
      </c>
      <c r="AL404" s="36">
        <f>январь!AI404+февраль!AI404+март!AI404+апрель!AI404+май!AI404+июнь!AI404+июль!AI404+август!AI404+сентябрь!AI404+октябрь!AI404+ноябрь!AI404+декабрь!AI404</f>
        <v>4.9130000000000003</v>
      </c>
      <c r="AM404" s="29">
        <f>январь!AJ404+февраль!AJ404+март!AJ404+апрель!AJ404+май!AJ404+июнь!AJ404+июль!AJ404+август!AJ404+сентябрь!AJ404+октябрь!AJ404+ноябрь!AJ404+декабрь!AJ404</f>
        <v>0</v>
      </c>
      <c r="AN404" s="36">
        <f>январь!AK404+февраль!AK404+март!AK404+апрель!AK404+май!AK404+июнь!AK404+июль!AK404+август!AK404+сентябрь!AK404+октябрь!AK404+ноябрь!AK404+декабрь!AK404</f>
        <v>0</v>
      </c>
      <c r="AO404" s="36">
        <f>январь!AL404+февраль!AL404+март!AL404+апрель!AL404+май!AL404+июнь!AL404+июль!AL404+август!AL404+сентябрь!AL404+октябрь!AL404+ноябрь!AL404+декабрь!AL404</f>
        <v>0</v>
      </c>
      <c r="AP404" s="36">
        <f>январь!AM404+февраль!AM404+март!AM404+апрель!AM404+май!AM404+июнь!AM404+июль!AM404+август!AM404+сентябрь!AM404+октябрь!AM404+ноябрь!AM404+декабрь!AM404</f>
        <v>0</v>
      </c>
      <c r="AQ404" s="29">
        <f>январь!AN404+февраль!AN404+март!AN404+апрель!AN404+май!AN404+июнь!AN404+июль!AN404+август!AN404+сентябрь!AN404+октябрь!AN404+ноябрь!AN404+декабрь!AN404</f>
        <v>0</v>
      </c>
      <c r="AR404" s="36">
        <f>январь!AO404+февраль!AO404+март!AO404+апрель!AO404+май!AO404+июнь!AO404+июль!AO404+август!AO404+сентябрь!AO404+октябрь!AO404+ноябрь!AO404+декабрь!AO404</f>
        <v>0</v>
      </c>
      <c r="AS404" s="29">
        <f>январь!AP404+февраль!AP404+март!AP404+апрель!AP404+май!AP404+июнь!AP404+июль!AP404+август!AP404+сентябрь!AP404+октябрь!AP404+ноябрь!AP404+декабрь!AP404</f>
        <v>0</v>
      </c>
      <c r="AT404" s="36">
        <f>январь!AQ404+февраль!AQ404+март!AQ404+апрель!AQ404+май!AQ404+июнь!AQ404+июль!AQ404+август!AQ404+сентябрь!AQ404+октябрь!AQ404+ноябрь!AQ404+декабрь!AQ404</f>
        <v>0</v>
      </c>
      <c r="AU404" s="29">
        <f>январь!AR404+февраль!AR404+март!AR404+апрель!AR404+май!AR404+июнь!AR404+июль!AR404+август!AR404+сентябрь!AR404+октябрь!AR404+ноябрь!AR404+декабрь!AR404</f>
        <v>0</v>
      </c>
      <c r="AV404" s="36">
        <f>январь!AS404+февраль!AS404+март!AS404+апрель!AS404+май!AS404+июнь!AS404+июль!AS404+август!AS404+сентябрь!AS404+октябрь!AS404+ноябрь!AS404+декабрь!AS404</f>
        <v>0</v>
      </c>
      <c r="AW404" s="36">
        <f>январь!AT404+февраль!AT404+март!AT404+апрель!AT404+май!AT404+июнь!AT404+июль!AT404+август!AT404+сентябрь!AT404+октябрь!AT404+ноябрь!AT404+декабрь!AT404</f>
        <v>0</v>
      </c>
      <c r="AX404" s="36">
        <f>январь!AU404+февраль!AU404+март!AU404+апрель!AU404+май!AU404+июнь!AU404+июль!AU404+август!AU404+сентябрь!AU404+октябрь!AU404+ноябрь!AU404+декабрь!AU404</f>
        <v>0</v>
      </c>
      <c r="AY404" s="29">
        <f>январь!AV404+февраль!AV404+март!AV404+апрель!AV404+май!AV404+июнь!AV404+июль!AV404+август!AV404+сентябрь!AV404+октябрь!AV404+ноябрь!AV404+декабрь!AV404</f>
        <v>0</v>
      </c>
      <c r="AZ404" s="36">
        <f>январь!AW404+февраль!AW404+март!AW404+апрель!AW404+май!AW404+июнь!AW404+июль!AW404+август!AW404+сентябрь!AW404+октябрь!AW404+ноябрь!AW404+декабрь!AW404</f>
        <v>0</v>
      </c>
      <c r="BA404" s="36">
        <f>январь!AX404+февраль!AX404+март!AX404+апрель!AX404+май!AX404+июнь!AX404+июль!AX404+август!AX404+сентябрь!AX404+октябрь!AX404+ноябрь!AX404+декабрь!AX404</f>
        <v>0</v>
      </c>
      <c r="BB404" s="36">
        <f>январь!AY404+февраль!AY404+март!AY404+апрель!AY404+май!AY404+июнь!AY404+июль!AY404+август!AY404+сентябрь!AY404+октябрь!AY404+ноябрь!AY404+декабрь!AY404</f>
        <v>0</v>
      </c>
      <c r="BC404" s="29">
        <f>январь!AZ404+февраль!AZ404+март!AZ404+апрель!AZ404+май!AZ404+июнь!AZ404+июль!AZ404+август!AZ404+сентябрь!AZ404+октябрь!AZ404+ноябрь!AZ404+декабрь!AZ404</f>
        <v>0</v>
      </c>
      <c r="BD404" s="36">
        <f>январь!BA404+февраль!BA404+март!BA404+апрель!BA404+май!BA404+июнь!BA404+июль!BA404+август!BA404+сентябрь!BA404+октябрь!BA404+ноябрь!BA404+декабрь!BA404</f>
        <v>0</v>
      </c>
      <c r="BE404" s="36">
        <f>январь!BB404+февраль!BB404+март!BB404+апрель!BB404+май!BB404+июнь!BB404+июль!BB404+август!BB404+сентябрь!BB404+октябрь!BB404+ноябрь!BB404+декабрь!BB404</f>
        <v>0</v>
      </c>
      <c r="BF404" s="36">
        <f>январь!BC404+февраль!BC404+март!BC404+апрель!BC404+май!BC404+июнь!BC404+июль!BC404+август!BC404+сентябрь!BC404+октябрь!BC404+ноябрь!BC404+декабрь!BC404</f>
        <v>0</v>
      </c>
      <c r="BG404" s="36">
        <f>январь!BD404+февраль!BD404+март!BD404+апрель!BD404+май!BD404+июнь!BD404+июль!BD404+август!BD404+сентябрь!BD404+октябрь!BD404+ноябрь!BD404+декабрь!BD404</f>
        <v>0</v>
      </c>
      <c r="BH404" s="36">
        <f>январь!BE404+февраль!BE404+март!BE404+апрель!BE404+май!BE404+июнь!BE404+июль!BE404+август!BE404+сентябрь!BE404+октябрь!BE404+ноябрь!BE404+декабрь!BE404</f>
        <v>0</v>
      </c>
      <c r="BI404" s="36">
        <f>январь!BF404+февраль!BF404+март!BF404+апрель!BF404+май!BF404+июнь!BF404+июль!BF404+август!BF404+сентябрь!BF404+октябрь!BF404+ноябрь!BF404+декабрь!BF404</f>
        <v>0</v>
      </c>
      <c r="BJ404" s="36">
        <f>январь!BG404+февраль!BG404+март!BG404+апрель!BG404+май!BG404+июнь!BG404+июль!BG404+август!BG404+сентябрь!BG404+октябрь!BG404+ноябрь!BG404+декабрь!BG404</f>
        <v>0</v>
      </c>
      <c r="BK404" s="36">
        <f>январь!BH404+февраль!BH404+март!BH404+апрель!BH404+май!BH404+июнь!BH404+июль!BH404+август!BH404+сентябрь!BH404+октябрь!BH404+ноябрь!BH404+декабрь!BH404</f>
        <v>0</v>
      </c>
      <c r="BL404" s="36">
        <f>январь!BI404+февраль!BI404+март!BI404+апрель!BI404+май!BI404+июнь!BI404+июль!BI404+август!BI404+сентябрь!BI404+октябрь!BI404+ноябрь!BI404+декабрь!BI404</f>
        <v>0</v>
      </c>
      <c r="BM404" s="29">
        <f>январь!BJ404+февраль!BJ404+март!BJ404+апрель!BJ404+май!BJ404+июнь!BJ404+июль!BJ404+август!BJ404+сентябрь!BJ404+октябрь!BJ404+ноябрь!BJ404+декабрь!BJ404</f>
        <v>0</v>
      </c>
      <c r="BN404" s="36">
        <f>январь!BK404+февраль!BK404+март!BK404+апрель!BK404+май!BK404+июнь!BK404+июль!BK404+август!BK404+сентябрь!BK404+октябрь!BK404+ноябрь!BK404+декабрь!BK404</f>
        <v>0</v>
      </c>
      <c r="BO404" s="29">
        <f>январь!BL404+февраль!BL404+март!BL404+апрель!BL404+май!BL404+июнь!BL404+июль!BL404+август!BL404+сентябрь!BL404+октябрь!BL404+ноябрь!BL404+декабрь!BL404</f>
        <v>0</v>
      </c>
      <c r="BP404" s="36">
        <f>январь!BM404+февраль!BM404+март!BM404+апрель!BM404+май!BM404+июнь!BM404+июль!BM404+август!BM404+сентябрь!BM404+октябрь!BM404+ноябрь!BM404+декабрь!BM404</f>
        <v>0</v>
      </c>
      <c r="BQ404" s="36">
        <f>январь!BN404+февраль!BN404+март!BN404+апрель!BN404+май!BN404+июнь!BN404+июль!BN404+август!BN404+сентябрь!BN404+октябрь!BN404+ноябрь!BN404+декабрь!BN404</f>
        <v>0</v>
      </c>
      <c r="BR404" s="36">
        <f>январь!BO404+февраль!BO404+март!BO404+апрель!BO404+май!BO404+июнь!BO404+июль!BO404+август!BO404+сентябрь!BO404+октябрь!BO404+ноябрь!BO404+декабрь!BO404</f>
        <v>0</v>
      </c>
      <c r="BS404" s="29">
        <f>январь!BP404+февраль!BP404+март!BP404+апрель!BP404+май!BP404+июнь!BP404+июль!BP404+август!BP404+сентябрь!BP404+октябрь!BP404+ноябрь!BP404+декабрь!BP404</f>
        <v>0</v>
      </c>
      <c r="BT404" s="36">
        <f>январь!BQ404+февраль!BQ404+март!BQ404+апрель!BQ404+май!BQ404+июнь!BQ404+июль!BQ404+август!BQ404+сентябрь!BQ404+октябрь!BQ404+ноябрь!BQ404+декабрь!BQ404</f>
        <v>0</v>
      </c>
      <c r="BU404" s="29">
        <f>январь!BR404+февраль!BR404+март!BR404+апрель!BR404+май!BR404+июнь!BR404+июль!BR404+август!BR404+сентябрь!BR404+октябрь!BR404+ноябрь!BR404+декабрь!BR404</f>
        <v>0</v>
      </c>
      <c r="BV404" s="36">
        <f>январь!BS404+февраль!BS404+март!BS404+апрель!BS404+май!BS404+июнь!BS404+июль!BS404+август!BS404+сентябрь!BS404+октябрь!BS404+ноябрь!BS404+декабрь!BS404</f>
        <v>0</v>
      </c>
      <c r="BW404" s="36">
        <f>январь!BT404+февраль!BT404+март!BT404+апрель!BT404+май!BT404+июнь!BT404+июль!BT404+август!BT404+сентябрь!BT404+октябрь!BT404+ноябрь!BT404+декабрь!BT404</f>
        <v>0</v>
      </c>
      <c r="BX404" s="36">
        <f>январь!BU404+февраль!BU404+март!BU404+апрель!BU404+май!BU404+июнь!BU404+июль!BU404+август!BU404+сентябрь!BU404+октябрь!BU404+ноябрь!BU404+декабрь!BU404</f>
        <v>0</v>
      </c>
      <c r="BY404" s="36">
        <f>январь!BV404+февраль!BV404+март!BV404+апрель!BV404+май!BV404+июнь!BV404+июль!BV404+август!BV404+сентябрь!BV404+октябрь!BV404+ноябрь!BV404+декабрь!BV404</f>
        <v>6.7429999999999994</v>
      </c>
      <c r="BZ404" s="77">
        <v>4</v>
      </c>
    </row>
    <row r="405" spans="1:78" x14ac:dyDescent="0.25">
      <c r="A405" s="16">
        <v>403</v>
      </c>
      <c r="B405" s="16">
        <v>3</v>
      </c>
      <c r="C405" s="37" t="s">
        <v>845</v>
      </c>
      <c r="D405" s="51">
        <v>77.74927161352656</v>
      </c>
      <c r="E405" s="25">
        <v>-251.05513399999995</v>
      </c>
      <c r="F405" s="26">
        <f t="shared" si="18"/>
        <v>-174.44886238647339</v>
      </c>
      <c r="G405" s="26">
        <f t="shared" si="19"/>
        <v>76.606271613526559</v>
      </c>
      <c r="H405" s="26">
        <f t="shared" si="20"/>
        <v>1.143</v>
      </c>
      <c r="I405" s="36">
        <f>январь!F405+февраль!F405+март!F405+апрель!F405+май!F405+июнь!F405+июль!F405+август!F405+сентябрь!F405+октябрь!F405+ноябрь!F405+декабрь!F405</f>
        <v>0</v>
      </c>
      <c r="J405" s="36">
        <f>январь!G405+февраль!G405+март!G405+апрель!G405+май!G405+июнь!G405+июль!G405+август!G405+сентябрь!G405+октябрь!G405+ноябрь!G405+декабрь!G405</f>
        <v>0</v>
      </c>
      <c r="K405" s="36">
        <f>январь!H405+февраль!H405+март!H405+апрель!H405+май!H405+июнь!H405+июль!H405+август!H405+сентябрь!H405+октябрь!H405+ноябрь!H405+декабрь!H405</f>
        <v>0</v>
      </c>
      <c r="L405" s="27">
        <f>январь!I405+февраль!I405+март!I405+апрель!I405+май!I405+июнь!I405+июль!I405+август!I405+сентябрь!I405+октябрь!I405+ноябрь!I405+декабрь!I405</f>
        <v>0</v>
      </c>
      <c r="M405" s="36">
        <f>январь!J405+февраль!J405+март!J405+апрель!J405+май!J405+июнь!J405+июль!J405+август!J405+сентябрь!J405+октябрь!J405+ноябрь!J405+декабрь!J405</f>
        <v>0</v>
      </c>
      <c r="N405" s="36">
        <f>январь!K405+февраль!K405+март!K405+апрель!K405+май!K405+июнь!K405+июль!K405+август!K405+сентябрь!K405+октябрь!K405+ноябрь!K405+декабрь!K405</f>
        <v>0</v>
      </c>
      <c r="O405" s="36">
        <f>январь!L405+февраль!L405+март!L405+апрель!L405+май!L405+июнь!L405+июль!L405+август!L405+сентябрь!L405+октябрь!L405+ноябрь!L405+декабрь!L405</f>
        <v>0</v>
      </c>
      <c r="P405" s="36">
        <f>январь!M405+февраль!M405+март!M405+апрель!M405+май!M405+июнь!M405+июль!M405+август!M405+сентябрь!M405+октябрь!M405+ноябрь!M405+декабрь!M405</f>
        <v>0</v>
      </c>
      <c r="Q405" s="36">
        <f>январь!N405+февраль!N405+март!N405+апрель!N405+май!N405+июнь!N405+июль!N405+август!N405+сентябрь!N405+октябрь!N405+ноябрь!N405+декабрь!N405</f>
        <v>0</v>
      </c>
      <c r="R405" s="29">
        <f>январь!O405+февраль!O405+март!O405+апрель!O405+май!O405+июнь!O405+июль!O405+август!O405+сентябрь!O405+октябрь!O405+ноябрь!O405+декабрь!O405</f>
        <v>0</v>
      </c>
      <c r="S405" s="36">
        <f>январь!P405+февраль!P405+март!P405+апрель!P405+май!P405+июнь!P405+июль!P405+август!P405+сентябрь!P405+октябрь!P405+ноябрь!P405+декабрь!P405</f>
        <v>0</v>
      </c>
      <c r="T405" s="29">
        <f>январь!Q405+февраль!Q405+март!Q405+апрель!Q405+май!Q405+июнь!Q405+июль!Q405+август!Q405+сентябрь!Q405+октябрь!Q405+ноябрь!Q405+декабрь!Q405</f>
        <v>0</v>
      </c>
      <c r="U405" s="36">
        <f>январь!R405+февраль!R405+март!R405+апрель!R405+май!R405+июнь!R405+июль!R405+август!R405+сентябрь!R405+октябрь!R405+ноябрь!R405+декабрь!R405</f>
        <v>0</v>
      </c>
      <c r="V405" s="36">
        <f>январь!S405+февраль!S405+март!S405+апрель!S405+май!S405+июнь!S405+июль!S405+август!S405+сентябрь!S405+октябрь!S405+ноябрь!S405+декабрь!S405</f>
        <v>0</v>
      </c>
      <c r="W405" s="36">
        <f>январь!T405+февраль!T405+март!T405+апрель!T405+май!T405+июнь!T405+июль!T405+август!T405+сентябрь!T405+октябрь!T405+ноябрь!T405+декабрь!T405</f>
        <v>0</v>
      </c>
      <c r="X405" s="36">
        <f>январь!U405+февраль!U405+март!U405+апрель!U405+май!U405+июнь!U405+июль!U405+август!U405+сентябрь!U405+октябрь!U405+ноябрь!U405+декабрь!U405</f>
        <v>0</v>
      </c>
      <c r="Y405" s="36">
        <f>январь!V405+февраль!V405+март!V405+апрель!V405+май!V405+июнь!V405+июль!V405+август!V405+сентябрь!V405+октябрь!V405+ноябрь!V405+декабрь!V405</f>
        <v>0</v>
      </c>
      <c r="Z405" s="36">
        <f>январь!W405+февраль!W405+март!W405+апрель!W405+май!W405+июнь!W405+июль!W405+август!W405+сентябрь!W405+октябрь!W405+ноябрь!W405+декабрь!W405</f>
        <v>0</v>
      </c>
      <c r="AA405" s="36">
        <f>январь!X405+февраль!X405+март!X405+апрель!X405+май!X405+июнь!X405+июль!X405+август!X405+сентябрь!X405+октябрь!X405+ноябрь!X405+декабрь!X405</f>
        <v>0</v>
      </c>
      <c r="AB405" s="29">
        <f>январь!Y405+февраль!Y405+март!Y405+апрель!Y405+май!Y405+июнь!Y405+июль!Y405+август!Y405+сентябрь!Y405+октябрь!Y405+ноябрь!Y405+декабрь!Y405</f>
        <v>0</v>
      </c>
      <c r="AC405" s="36">
        <f>январь!Z405+февраль!Z405+март!Z405+апрель!Z405+май!Z405+июнь!Z405+июль!Z405+август!Z405+сентябрь!Z405+октябрь!Z405+ноябрь!Z405+декабрь!Z405</f>
        <v>0</v>
      </c>
      <c r="AD405" s="66" t="str">
        <f>CONCATENATE(январь!AA405,$BZ$1,февраль!AA405,$BZ$1,март!AA405,$BZ$1,апрель!AA405,$BZ$1,май!AA405,$BZ$1,июнь!AA405,$BZ$1,июль!AA405,$BZ$1,август!AA405,$BZ$1,сентябрь!AA405,$BZ$1,октябрь!AA405,$BZ$1,ноябрь!AA405,$BZ$1,декабрь!AA405)</f>
        <v xml:space="preserve">           </v>
      </c>
      <c r="AE405" s="36">
        <f>январь!AB405+февраль!AB405+март!AB405+апрель!AB405+май!AB405+июнь!AB405+июль!AB405+август!AB405+сентябрь!AB405+октябрь!AB405+ноябрь!AB405+декабрь!AB405</f>
        <v>0</v>
      </c>
      <c r="AF405" s="36">
        <f>январь!AC405+февраль!AC405+март!AC405+апрель!AC405+май!AC405+июнь!AC405+июль!AC405+август!AC405+сентябрь!AC405+октябрь!AC405+ноябрь!AC405+декабрь!AC405</f>
        <v>0</v>
      </c>
      <c r="AG405" s="36">
        <f>январь!AD405+февраль!AD405+март!AD405+апрель!AD405+май!AD405+июнь!AD405+июль!AD405+август!AD405+сентябрь!AD405+октябрь!AD405+ноябрь!AD405+декабрь!AD405</f>
        <v>0</v>
      </c>
      <c r="AH405" s="36">
        <f>январь!AE405+февраль!AE405+март!AE405+апрель!AE405+май!AE405+июнь!AE405+июль!AE405+август!AE405+сентябрь!AE405+октябрь!AE405+ноябрь!AE405+декабрь!AE405</f>
        <v>0</v>
      </c>
      <c r="AI405" s="36">
        <f>январь!AF405+февраль!AF405+март!AF405+апрель!AF405+май!AF405+июнь!AF405+июль!AF405+август!AF405+сентябрь!AF405+октябрь!AF405+ноябрь!AF405+декабрь!AF405</f>
        <v>0</v>
      </c>
      <c r="AJ405" s="36">
        <f>январь!AG405+февраль!AG405+март!AG405+апрель!AG405+май!AG405+июнь!AG405+июль!AG405+август!AG405+сентябрь!AG405+октябрь!AG405+ноябрь!AG405+декабрь!AG405</f>
        <v>0</v>
      </c>
      <c r="AK405" s="29">
        <f>январь!AH405+февраль!AH405+март!AH405+апрель!AH405+май!AH405+июнь!AH405+июль!AH405+август!AH405+сентябрь!AH405+октябрь!AH405+ноябрь!AH405+декабрь!AH405</f>
        <v>0</v>
      </c>
      <c r="AL405" s="36">
        <f>январь!AI405+февраль!AI405+март!AI405+апрель!AI405+май!AI405+июнь!AI405+июль!AI405+август!AI405+сентябрь!AI405+октябрь!AI405+ноябрь!AI405+декабрь!AI405</f>
        <v>0</v>
      </c>
      <c r="AM405" s="29">
        <f>январь!AJ405+февраль!AJ405+март!AJ405+апрель!AJ405+май!AJ405+июнь!AJ405+июль!AJ405+август!AJ405+сентябрь!AJ405+октябрь!AJ405+ноябрь!AJ405+декабрь!AJ405</f>
        <v>0</v>
      </c>
      <c r="AN405" s="36">
        <f>январь!AK405+февраль!AK405+март!AK405+апрель!AK405+май!AK405+июнь!AK405+июль!AK405+август!AK405+сентябрь!AK405+октябрь!AK405+ноябрь!AK405+декабрь!AK405</f>
        <v>0</v>
      </c>
      <c r="AO405" s="36">
        <f>январь!AL405+февраль!AL405+март!AL405+апрель!AL405+май!AL405+июнь!AL405+июль!AL405+август!AL405+сентябрь!AL405+октябрь!AL405+ноябрь!AL405+декабрь!AL405</f>
        <v>0</v>
      </c>
      <c r="AP405" s="36">
        <f>январь!AM405+февраль!AM405+март!AM405+апрель!AM405+май!AM405+июнь!AM405+июль!AM405+август!AM405+сентябрь!AM405+октябрь!AM405+ноябрь!AM405+декабрь!AM405</f>
        <v>0</v>
      </c>
      <c r="AQ405" s="29">
        <f>январь!AN405+февраль!AN405+март!AN405+апрель!AN405+май!AN405+июнь!AN405+июль!AN405+август!AN405+сентябрь!AN405+октябрь!AN405+ноябрь!AN405+декабрь!AN405</f>
        <v>0</v>
      </c>
      <c r="AR405" s="36">
        <f>январь!AO405+февраль!AO405+март!AO405+апрель!AO405+май!AO405+июнь!AO405+июль!AO405+август!AO405+сентябрь!AO405+октябрь!AO405+ноябрь!AO405+декабрь!AO405</f>
        <v>0</v>
      </c>
      <c r="AS405" s="29">
        <f>январь!AP405+февраль!AP405+март!AP405+апрель!AP405+май!AP405+июнь!AP405+июль!AP405+август!AP405+сентябрь!AP405+октябрь!AP405+ноябрь!AP405+декабрь!AP405</f>
        <v>0</v>
      </c>
      <c r="AT405" s="36">
        <f>январь!AQ405+февраль!AQ405+март!AQ405+апрель!AQ405+май!AQ405+июнь!AQ405+июль!AQ405+август!AQ405+сентябрь!AQ405+октябрь!AQ405+ноябрь!AQ405+декабрь!AQ405</f>
        <v>0</v>
      </c>
      <c r="AU405" s="29">
        <f>январь!AR405+февраль!AR405+март!AR405+апрель!AR405+май!AR405+июнь!AR405+июль!AR405+август!AR405+сентябрь!AR405+октябрь!AR405+ноябрь!AR405+декабрь!AR405</f>
        <v>0</v>
      </c>
      <c r="AV405" s="36">
        <f>январь!AS405+февраль!AS405+март!AS405+апрель!AS405+май!AS405+июнь!AS405+июль!AS405+август!AS405+сентябрь!AS405+октябрь!AS405+ноябрь!AS405+декабрь!AS405</f>
        <v>0</v>
      </c>
      <c r="AW405" s="36">
        <f>январь!AT405+февраль!AT405+март!AT405+апрель!AT405+май!AT405+июнь!AT405+июль!AT405+август!AT405+сентябрь!AT405+октябрь!AT405+ноябрь!AT405+декабрь!AT405</f>
        <v>0</v>
      </c>
      <c r="AX405" s="36">
        <f>январь!AU405+февраль!AU405+март!AU405+апрель!AU405+май!AU405+июнь!AU405+июль!AU405+август!AU405+сентябрь!AU405+октябрь!AU405+ноябрь!AU405+декабрь!AU405</f>
        <v>0</v>
      </c>
      <c r="AY405" s="29">
        <f>январь!AV405+февраль!AV405+март!AV405+апрель!AV405+май!AV405+июнь!AV405+июль!AV405+август!AV405+сентябрь!AV405+октябрь!AV405+ноябрь!AV405+декабрь!AV405</f>
        <v>0</v>
      </c>
      <c r="AZ405" s="36">
        <f>январь!AW405+февраль!AW405+март!AW405+апрель!AW405+май!AW405+июнь!AW405+июль!AW405+август!AW405+сентябрь!AW405+октябрь!AW405+ноябрь!AW405+декабрь!AW405</f>
        <v>0</v>
      </c>
      <c r="BA405" s="36">
        <f>январь!AX405+февраль!AX405+март!AX405+апрель!AX405+май!AX405+июнь!AX405+июль!AX405+август!AX405+сентябрь!AX405+октябрь!AX405+ноябрь!AX405+декабрь!AX405</f>
        <v>0</v>
      </c>
      <c r="BB405" s="36">
        <f>январь!AY405+февраль!AY405+март!AY405+апрель!AY405+май!AY405+июнь!AY405+июль!AY405+август!AY405+сентябрь!AY405+октябрь!AY405+ноябрь!AY405+декабрь!AY405</f>
        <v>0</v>
      </c>
      <c r="BC405" s="29">
        <f>январь!AZ405+февраль!AZ405+март!AZ405+апрель!AZ405+май!AZ405+июнь!AZ405+июль!AZ405+август!AZ405+сентябрь!AZ405+октябрь!AZ405+ноябрь!AZ405+декабрь!AZ405</f>
        <v>0</v>
      </c>
      <c r="BD405" s="36">
        <f>январь!BA405+февраль!BA405+март!BA405+апрель!BA405+май!BA405+июнь!BA405+июль!BA405+август!BA405+сентябрь!BA405+октябрь!BA405+ноябрь!BA405+декабрь!BA405</f>
        <v>0</v>
      </c>
      <c r="BE405" s="36">
        <f>январь!BB405+февраль!BB405+март!BB405+апрель!BB405+май!BB405+июнь!BB405+июль!BB405+август!BB405+сентябрь!BB405+октябрь!BB405+ноябрь!BB405+декабрь!BB405</f>
        <v>0</v>
      </c>
      <c r="BF405" s="36">
        <f>январь!BC405+февраль!BC405+март!BC405+апрель!BC405+май!BC405+июнь!BC405+июль!BC405+август!BC405+сентябрь!BC405+октябрь!BC405+ноябрь!BC405+декабрь!BC405</f>
        <v>0</v>
      </c>
      <c r="BG405" s="36">
        <f>январь!BD405+февраль!BD405+март!BD405+апрель!BD405+май!BD405+июнь!BD405+июль!BD405+август!BD405+сентябрь!BD405+октябрь!BD405+ноябрь!BD405+декабрь!BD405</f>
        <v>0</v>
      </c>
      <c r="BH405" s="36">
        <f>январь!BE405+февраль!BE405+март!BE405+апрель!BE405+май!BE405+июнь!BE405+июль!BE405+август!BE405+сентябрь!BE405+октябрь!BE405+ноябрь!BE405+декабрь!BE405</f>
        <v>0</v>
      </c>
      <c r="BI405" s="36">
        <f>январь!BF405+февраль!BF405+март!BF405+апрель!BF405+май!BF405+июнь!BF405+июль!BF405+август!BF405+сентябрь!BF405+октябрь!BF405+ноябрь!BF405+декабрь!BF405</f>
        <v>0</v>
      </c>
      <c r="BJ405" s="36">
        <f>январь!BG405+февраль!BG405+март!BG405+апрель!BG405+май!BG405+июнь!BG405+июль!BG405+август!BG405+сентябрь!BG405+октябрь!BG405+ноябрь!BG405+декабрь!BG405</f>
        <v>0</v>
      </c>
      <c r="BK405" s="36">
        <f>январь!BH405+февраль!BH405+март!BH405+апрель!BH405+май!BH405+июнь!BH405+июль!BH405+август!BH405+сентябрь!BH405+октябрь!BH405+ноябрь!BH405+декабрь!BH405</f>
        <v>0</v>
      </c>
      <c r="BL405" s="36">
        <f>январь!BI405+февраль!BI405+март!BI405+апрель!BI405+май!BI405+июнь!BI405+июль!BI405+август!BI405+сентябрь!BI405+октябрь!BI405+ноябрь!BI405+декабрь!BI405</f>
        <v>0</v>
      </c>
      <c r="BM405" s="29">
        <f>январь!BJ405+февраль!BJ405+март!BJ405+апрель!BJ405+май!BJ405+июнь!BJ405+июль!BJ405+август!BJ405+сентябрь!BJ405+октябрь!BJ405+ноябрь!BJ405+декабрь!BJ405</f>
        <v>0</v>
      </c>
      <c r="BN405" s="36">
        <f>январь!BK405+февраль!BK405+март!BK405+апрель!BK405+май!BK405+июнь!BK405+июль!BK405+август!BK405+сентябрь!BK405+октябрь!BK405+ноябрь!BK405+декабрь!BK405</f>
        <v>0</v>
      </c>
      <c r="BO405" s="29">
        <f>январь!BL405+февраль!BL405+март!BL405+апрель!BL405+май!BL405+июнь!BL405+июль!BL405+август!BL405+сентябрь!BL405+октябрь!BL405+ноябрь!BL405+декабрь!BL405</f>
        <v>0</v>
      </c>
      <c r="BP405" s="36">
        <f>январь!BM405+февраль!BM405+март!BM405+апрель!BM405+май!BM405+июнь!BM405+июль!BM405+август!BM405+сентябрь!BM405+октябрь!BM405+ноябрь!BM405+декабрь!BM405</f>
        <v>0</v>
      </c>
      <c r="BQ405" s="36">
        <f>январь!BN405+февраль!BN405+март!BN405+апрель!BN405+май!BN405+июнь!BN405+июль!BN405+август!BN405+сентябрь!BN405+октябрь!BN405+ноябрь!BN405+декабрь!BN405</f>
        <v>0</v>
      </c>
      <c r="BR405" s="36">
        <f>январь!BO405+февраль!BO405+март!BO405+апрель!BO405+май!BO405+июнь!BO405+июль!BO405+август!BO405+сентябрь!BO405+октябрь!BO405+ноябрь!BO405+декабрь!BO405</f>
        <v>0</v>
      </c>
      <c r="BS405" s="29">
        <f>январь!BP405+февраль!BP405+март!BP405+апрель!BP405+май!BP405+июнь!BP405+июль!BP405+август!BP405+сентябрь!BP405+октябрь!BP405+ноябрь!BP405+декабрь!BP405</f>
        <v>0</v>
      </c>
      <c r="BT405" s="36">
        <f>январь!BQ405+февраль!BQ405+март!BQ405+апрель!BQ405+май!BQ405+июнь!BQ405+июль!BQ405+август!BQ405+сентябрь!BQ405+октябрь!BQ405+ноябрь!BQ405+декабрь!BQ405</f>
        <v>0</v>
      </c>
      <c r="BU405" s="29">
        <f>январь!BR405+февраль!BR405+март!BR405+апрель!BR405+май!BR405+июнь!BR405+июль!BR405+август!BR405+сентябрь!BR405+октябрь!BR405+ноябрь!BR405+декабрь!BR405</f>
        <v>0</v>
      </c>
      <c r="BV405" s="36">
        <f>январь!BS405+февраль!BS405+март!BS405+апрель!BS405+май!BS405+июнь!BS405+июль!BS405+август!BS405+сентябрь!BS405+октябрь!BS405+ноябрь!BS405+декабрь!BS405</f>
        <v>0</v>
      </c>
      <c r="BW405" s="36">
        <f>январь!BT405+февраль!BT405+март!BT405+апрель!BT405+май!BT405+июнь!BT405+июль!BT405+август!BT405+сентябрь!BT405+октябрь!BT405+ноябрь!BT405+декабрь!BT405</f>
        <v>0</v>
      </c>
      <c r="BX405" s="36">
        <f>январь!BU405+февраль!BU405+март!BU405+апрель!BU405+май!BU405+июнь!BU405+июль!BU405+август!BU405+сентябрь!BU405+октябрь!BU405+ноябрь!BU405+декабрь!BU405</f>
        <v>0</v>
      </c>
      <c r="BY405" s="36">
        <f>январь!BV405+февраль!BV405+март!BV405+апрель!BV405+май!BV405+июнь!BV405+июль!BV405+август!BV405+сентябрь!BV405+октябрь!BV405+ноябрь!BV405+декабрь!BV405</f>
        <v>1.143</v>
      </c>
      <c r="BZ405" s="77">
        <v>1</v>
      </c>
    </row>
    <row r="406" spans="1:78" x14ac:dyDescent="0.25">
      <c r="A406" s="16">
        <v>404</v>
      </c>
      <c r="B406" s="16">
        <v>3</v>
      </c>
      <c r="C406" s="37" t="s">
        <v>846</v>
      </c>
      <c r="D406" s="51">
        <v>80.210281352657006</v>
      </c>
      <c r="E406" s="25">
        <v>358.69938999999999</v>
      </c>
      <c r="F406" s="26">
        <f t="shared" si="18"/>
        <v>436.75067135265704</v>
      </c>
      <c r="G406" s="26">
        <f t="shared" si="19"/>
        <v>78.051281352657</v>
      </c>
      <c r="H406" s="26">
        <f t="shared" si="20"/>
        <v>2.1589999999999998</v>
      </c>
      <c r="I406" s="36">
        <f>январь!F406+февраль!F406+март!F406+апрель!F406+май!F406+июнь!F406+июль!F406+август!F406+сентябрь!F406+октябрь!F406+ноябрь!F406+декабрь!F406</f>
        <v>0</v>
      </c>
      <c r="J406" s="36">
        <f>январь!G406+февраль!G406+март!G406+апрель!G406+май!G406+июнь!G406+июль!G406+август!G406+сентябрь!G406+октябрь!G406+ноябрь!G406+декабрь!G406</f>
        <v>0</v>
      </c>
      <c r="K406" s="36">
        <f>январь!H406+февраль!H406+март!H406+апрель!H406+май!H406+июнь!H406+июль!H406+август!H406+сентябрь!H406+октябрь!H406+ноябрь!H406+декабрь!H406</f>
        <v>0</v>
      </c>
      <c r="L406" s="27">
        <f>январь!I406+февраль!I406+март!I406+апрель!I406+май!I406+июнь!I406+июль!I406+август!I406+сентябрь!I406+октябрь!I406+ноябрь!I406+декабрь!I406</f>
        <v>0</v>
      </c>
      <c r="M406" s="36">
        <f>январь!J406+февраль!J406+март!J406+апрель!J406+май!J406+июнь!J406+июль!J406+август!J406+сентябрь!J406+октябрь!J406+ноябрь!J406+декабрь!J406</f>
        <v>0</v>
      </c>
      <c r="N406" s="36">
        <f>январь!K406+февраль!K406+март!K406+апрель!K406+май!K406+июнь!K406+июль!K406+август!K406+сентябрь!K406+октябрь!K406+ноябрь!K406+декабрь!K406</f>
        <v>0</v>
      </c>
      <c r="O406" s="36">
        <f>январь!L406+февраль!L406+март!L406+апрель!L406+май!L406+июнь!L406+июль!L406+август!L406+сентябрь!L406+октябрь!L406+ноябрь!L406+декабрь!L406</f>
        <v>0</v>
      </c>
      <c r="P406" s="36">
        <f>январь!M406+февраль!M406+март!M406+апрель!M406+май!M406+июнь!M406+июль!M406+август!M406+сентябрь!M406+октябрь!M406+ноябрь!M406+декабрь!M406</f>
        <v>0</v>
      </c>
      <c r="Q406" s="36">
        <f>январь!N406+февраль!N406+март!N406+апрель!N406+май!N406+июнь!N406+июль!N406+август!N406+сентябрь!N406+октябрь!N406+ноябрь!N406+декабрь!N406</f>
        <v>0</v>
      </c>
      <c r="R406" s="29">
        <f>январь!O406+февраль!O406+март!O406+апрель!O406+май!O406+июнь!O406+июль!O406+август!O406+сентябрь!O406+октябрь!O406+ноябрь!O406+декабрь!O406</f>
        <v>0</v>
      </c>
      <c r="S406" s="36">
        <f>январь!P406+февраль!P406+март!P406+апрель!P406+май!P406+июнь!P406+июль!P406+август!P406+сентябрь!P406+октябрь!P406+ноябрь!P406+декабрь!P406</f>
        <v>0</v>
      </c>
      <c r="T406" s="29">
        <f>январь!Q406+февраль!Q406+март!Q406+апрель!Q406+май!Q406+июнь!Q406+июль!Q406+август!Q406+сентябрь!Q406+октябрь!Q406+ноябрь!Q406+декабрь!Q406</f>
        <v>0</v>
      </c>
      <c r="U406" s="36">
        <f>январь!R406+февраль!R406+март!R406+апрель!R406+май!R406+июнь!R406+июль!R406+август!R406+сентябрь!R406+октябрь!R406+ноябрь!R406+декабрь!R406</f>
        <v>0</v>
      </c>
      <c r="V406" s="36">
        <f>январь!S406+февраль!S406+март!S406+апрель!S406+май!S406+июнь!S406+июль!S406+август!S406+сентябрь!S406+октябрь!S406+ноябрь!S406+декабрь!S406</f>
        <v>0</v>
      </c>
      <c r="W406" s="36">
        <f>январь!T406+февраль!T406+март!T406+апрель!T406+май!T406+июнь!T406+июль!T406+август!T406+сентябрь!T406+октябрь!T406+ноябрь!T406+декабрь!T406</f>
        <v>0</v>
      </c>
      <c r="X406" s="36">
        <f>январь!U406+февраль!U406+март!U406+апрель!U406+май!U406+июнь!U406+июль!U406+август!U406+сентябрь!U406+октябрь!U406+ноябрь!U406+декабрь!U406</f>
        <v>0</v>
      </c>
      <c r="Y406" s="36">
        <f>январь!V406+февраль!V406+март!V406+апрель!V406+май!V406+июнь!V406+июль!V406+август!V406+сентябрь!V406+октябрь!V406+ноябрь!V406+декабрь!V406</f>
        <v>0</v>
      </c>
      <c r="Z406" s="36">
        <f>январь!W406+февраль!W406+март!W406+апрель!W406+май!W406+июнь!W406+июль!W406+август!W406+сентябрь!W406+октябрь!W406+ноябрь!W406+декабрь!W406</f>
        <v>0</v>
      </c>
      <c r="AA406" s="36">
        <f>январь!X406+февраль!X406+март!X406+апрель!X406+май!X406+июнь!X406+июль!X406+август!X406+сентябрь!X406+октябрь!X406+ноябрь!X406+декабрь!X406</f>
        <v>0</v>
      </c>
      <c r="AB406" s="29">
        <f>январь!Y406+февраль!Y406+март!Y406+апрель!Y406+май!Y406+июнь!Y406+июль!Y406+август!Y406+сентябрь!Y406+октябрь!Y406+ноябрь!Y406+декабрь!Y406</f>
        <v>0</v>
      </c>
      <c r="AC406" s="36">
        <f>январь!Z406+февраль!Z406+март!Z406+апрель!Z406+май!Z406+июнь!Z406+июль!Z406+август!Z406+сентябрь!Z406+октябрь!Z406+ноябрь!Z406+декабрь!Z406</f>
        <v>0</v>
      </c>
      <c r="AD406" s="66" t="str">
        <f>CONCATENATE(январь!AA406,$BZ$1,февраль!AA406,$BZ$1,март!AA406,$BZ$1,апрель!AA406,$BZ$1,май!AA406,$BZ$1,июнь!AA406,$BZ$1,июль!AA406,$BZ$1,август!AA406,$BZ$1,сентябрь!AA406,$BZ$1,октябрь!AA406,$BZ$1,ноябрь!AA406,$BZ$1,декабрь!AA406)</f>
        <v xml:space="preserve">           </v>
      </c>
      <c r="AE406" s="36">
        <f>январь!AB406+февраль!AB406+март!AB406+апрель!AB406+май!AB406+июнь!AB406+июль!AB406+август!AB406+сентябрь!AB406+октябрь!AB406+ноябрь!AB406+декабрь!AB406</f>
        <v>0</v>
      </c>
      <c r="AF406" s="36">
        <f>январь!AC406+февраль!AC406+март!AC406+апрель!AC406+май!AC406+июнь!AC406+июль!AC406+август!AC406+сентябрь!AC406+октябрь!AC406+ноябрь!AC406+декабрь!AC406</f>
        <v>0</v>
      </c>
      <c r="AG406" s="36">
        <f>январь!AD406+февраль!AD406+март!AD406+апрель!AD406+май!AD406+июнь!AD406+июль!AD406+август!AD406+сентябрь!AD406+октябрь!AD406+ноябрь!AD406+декабрь!AD406</f>
        <v>0</v>
      </c>
      <c r="AH406" s="36">
        <f>январь!AE406+февраль!AE406+март!AE406+апрель!AE406+май!AE406+июнь!AE406+июль!AE406+август!AE406+сентябрь!AE406+октябрь!AE406+ноябрь!AE406+декабрь!AE406</f>
        <v>0</v>
      </c>
      <c r="AI406" s="36">
        <f>январь!AF406+февраль!AF406+март!AF406+апрель!AF406+май!AF406+июнь!AF406+июль!AF406+август!AF406+сентябрь!AF406+октябрь!AF406+ноябрь!AF406+декабрь!AF406</f>
        <v>0</v>
      </c>
      <c r="AJ406" s="36">
        <f>январь!AG406+февраль!AG406+март!AG406+апрель!AG406+май!AG406+июнь!AG406+июль!AG406+август!AG406+сентябрь!AG406+октябрь!AG406+ноябрь!AG406+декабрь!AG406</f>
        <v>0</v>
      </c>
      <c r="AK406" s="29">
        <f>январь!AH406+февраль!AH406+март!AH406+апрель!AH406+май!AH406+июнь!AH406+июль!AH406+август!AH406+сентябрь!AH406+октябрь!AH406+ноябрь!AH406+декабрь!AH406</f>
        <v>0</v>
      </c>
      <c r="AL406" s="36">
        <f>январь!AI406+февраль!AI406+март!AI406+апрель!AI406+май!AI406+июнь!AI406+июль!AI406+август!AI406+сентябрь!AI406+октябрь!AI406+ноябрь!AI406+декабрь!AI406</f>
        <v>0</v>
      </c>
      <c r="AM406" s="29">
        <f>январь!AJ406+февраль!AJ406+март!AJ406+апрель!AJ406+май!AJ406+июнь!AJ406+июль!AJ406+август!AJ406+сентябрь!AJ406+октябрь!AJ406+ноябрь!AJ406+декабрь!AJ406</f>
        <v>0</v>
      </c>
      <c r="AN406" s="36">
        <f>январь!AK406+февраль!AK406+март!AK406+апрель!AK406+май!AK406+июнь!AK406+июль!AK406+август!AK406+сентябрь!AK406+октябрь!AK406+ноябрь!AK406+декабрь!AK406</f>
        <v>0</v>
      </c>
      <c r="AO406" s="36">
        <f>январь!AL406+февраль!AL406+март!AL406+апрель!AL406+май!AL406+июнь!AL406+июль!AL406+август!AL406+сентябрь!AL406+октябрь!AL406+ноябрь!AL406+декабрь!AL406</f>
        <v>0</v>
      </c>
      <c r="AP406" s="36">
        <f>январь!AM406+февраль!AM406+март!AM406+апрель!AM406+май!AM406+июнь!AM406+июль!AM406+август!AM406+сентябрь!AM406+октябрь!AM406+ноябрь!AM406+декабрь!AM406</f>
        <v>0</v>
      </c>
      <c r="AQ406" s="29">
        <f>январь!AN406+февраль!AN406+март!AN406+апрель!AN406+май!AN406+июнь!AN406+июль!AN406+август!AN406+сентябрь!AN406+октябрь!AN406+ноябрь!AN406+декабрь!AN406</f>
        <v>0</v>
      </c>
      <c r="AR406" s="36">
        <f>январь!AO406+февраль!AO406+март!AO406+апрель!AO406+май!AO406+июнь!AO406+июль!AO406+август!AO406+сентябрь!AO406+октябрь!AO406+ноябрь!AO406+декабрь!AO406</f>
        <v>0</v>
      </c>
      <c r="AS406" s="29">
        <f>январь!AP406+февраль!AP406+март!AP406+апрель!AP406+май!AP406+июнь!AP406+июль!AP406+август!AP406+сентябрь!AP406+октябрь!AP406+ноябрь!AP406+декабрь!AP406</f>
        <v>0</v>
      </c>
      <c r="AT406" s="36">
        <f>январь!AQ406+февраль!AQ406+март!AQ406+апрель!AQ406+май!AQ406+июнь!AQ406+июль!AQ406+август!AQ406+сентябрь!AQ406+октябрь!AQ406+ноябрь!AQ406+декабрь!AQ406</f>
        <v>0</v>
      </c>
      <c r="AU406" s="29">
        <f>январь!AR406+февраль!AR406+март!AR406+апрель!AR406+май!AR406+июнь!AR406+июль!AR406+август!AR406+сентябрь!AR406+октябрь!AR406+ноябрь!AR406+декабрь!AR406</f>
        <v>0</v>
      </c>
      <c r="AV406" s="36">
        <f>январь!AS406+февраль!AS406+март!AS406+апрель!AS406+май!AS406+июнь!AS406+июль!AS406+август!AS406+сентябрь!AS406+октябрь!AS406+ноябрь!AS406+декабрь!AS406</f>
        <v>0</v>
      </c>
      <c r="AW406" s="36">
        <f>январь!AT406+февраль!AT406+март!AT406+апрель!AT406+май!AT406+июнь!AT406+июль!AT406+август!AT406+сентябрь!AT406+октябрь!AT406+ноябрь!AT406+декабрь!AT406</f>
        <v>0</v>
      </c>
      <c r="AX406" s="36">
        <f>январь!AU406+февраль!AU406+март!AU406+апрель!AU406+май!AU406+июнь!AU406+июль!AU406+август!AU406+сентябрь!AU406+октябрь!AU406+ноябрь!AU406+декабрь!AU406</f>
        <v>0</v>
      </c>
      <c r="AY406" s="29">
        <f>январь!AV406+февраль!AV406+март!AV406+апрель!AV406+май!AV406+июнь!AV406+июль!AV406+август!AV406+сентябрь!AV406+октябрь!AV406+ноябрь!AV406+декабрь!AV406</f>
        <v>0</v>
      </c>
      <c r="AZ406" s="36">
        <f>январь!AW406+февраль!AW406+март!AW406+апрель!AW406+май!AW406+июнь!AW406+июль!AW406+август!AW406+сентябрь!AW406+октябрь!AW406+ноябрь!AW406+декабрь!AW406</f>
        <v>0</v>
      </c>
      <c r="BA406" s="36">
        <f>январь!AX406+февраль!AX406+март!AX406+апрель!AX406+май!AX406+июнь!AX406+июль!AX406+август!AX406+сентябрь!AX406+октябрь!AX406+ноябрь!AX406+декабрь!AX406</f>
        <v>0</v>
      </c>
      <c r="BB406" s="36">
        <f>январь!AY406+февраль!AY406+март!AY406+апрель!AY406+май!AY406+июнь!AY406+июль!AY406+август!AY406+сентябрь!AY406+октябрь!AY406+ноябрь!AY406+декабрь!AY406</f>
        <v>0</v>
      </c>
      <c r="BC406" s="29">
        <f>январь!AZ406+февраль!AZ406+март!AZ406+апрель!AZ406+май!AZ406+июнь!AZ406+июль!AZ406+август!AZ406+сентябрь!AZ406+октябрь!AZ406+ноябрь!AZ406+декабрь!AZ406</f>
        <v>0</v>
      </c>
      <c r="BD406" s="36">
        <f>январь!BA406+февраль!BA406+март!BA406+апрель!BA406+май!BA406+июнь!BA406+июль!BA406+август!BA406+сентябрь!BA406+октябрь!BA406+ноябрь!BA406+декабрь!BA406</f>
        <v>0</v>
      </c>
      <c r="BE406" s="36">
        <f>январь!BB406+февраль!BB406+март!BB406+апрель!BB406+май!BB406+июнь!BB406+июль!BB406+август!BB406+сентябрь!BB406+октябрь!BB406+ноябрь!BB406+декабрь!BB406</f>
        <v>0</v>
      </c>
      <c r="BF406" s="36">
        <f>январь!BC406+февраль!BC406+март!BC406+апрель!BC406+май!BC406+июнь!BC406+июль!BC406+август!BC406+сентябрь!BC406+октябрь!BC406+ноябрь!BC406+декабрь!BC406</f>
        <v>0</v>
      </c>
      <c r="BG406" s="36">
        <f>январь!BD406+февраль!BD406+март!BD406+апрель!BD406+май!BD406+июнь!BD406+июль!BD406+август!BD406+сентябрь!BD406+октябрь!BD406+ноябрь!BD406+декабрь!BD406</f>
        <v>0</v>
      </c>
      <c r="BH406" s="36">
        <f>январь!BE406+февраль!BE406+март!BE406+апрель!BE406+май!BE406+июнь!BE406+июль!BE406+август!BE406+сентябрь!BE406+октябрь!BE406+ноябрь!BE406+декабрь!BE406</f>
        <v>0</v>
      </c>
      <c r="BI406" s="36">
        <f>январь!BF406+февраль!BF406+март!BF406+апрель!BF406+май!BF406+июнь!BF406+июль!BF406+август!BF406+сентябрь!BF406+октябрь!BF406+ноябрь!BF406+декабрь!BF406</f>
        <v>0</v>
      </c>
      <c r="BJ406" s="36">
        <f>январь!BG406+февраль!BG406+март!BG406+апрель!BG406+май!BG406+июнь!BG406+июль!BG406+август!BG406+сентябрь!BG406+октябрь!BG406+ноябрь!BG406+декабрь!BG406</f>
        <v>0</v>
      </c>
      <c r="BK406" s="36">
        <f>январь!BH406+февраль!BH406+март!BH406+апрель!BH406+май!BH406+июнь!BH406+июль!BH406+август!BH406+сентябрь!BH406+октябрь!BH406+ноябрь!BH406+декабрь!BH406</f>
        <v>0</v>
      </c>
      <c r="BL406" s="36">
        <f>январь!BI406+февраль!BI406+март!BI406+апрель!BI406+май!BI406+июнь!BI406+июль!BI406+август!BI406+сентябрь!BI406+октябрь!BI406+ноябрь!BI406+декабрь!BI406</f>
        <v>0</v>
      </c>
      <c r="BM406" s="29">
        <f>январь!BJ406+февраль!BJ406+март!BJ406+апрель!BJ406+май!BJ406+июнь!BJ406+июль!BJ406+август!BJ406+сентябрь!BJ406+октябрь!BJ406+ноябрь!BJ406+декабрь!BJ406</f>
        <v>0</v>
      </c>
      <c r="BN406" s="36">
        <f>январь!BK406+февраль!BK406+март!BK406+апрель!BK406+май!BK406+июнь!BK406+июль!BK406+август!BK406+сентябрь!BK406+октябрь!BK406+ноябрь!BK406+декабрь!BK406</f>
        <v>0</v>
      </c>
      <c r="BO406" s="29">
        <f>январь!BL406+февраль!BL406+март!BL406+апрель!BL406+май!BL406+июнь!BL406+июль!BL406+август!BL406+сентябрь!BL406+октябрь!BL406+ноябрь!BL406+декабрь!BL406</f>
        <v>0</v>
      </c>
      <c r="BP406" s="36">
        <f>январь!BM406+февраль!BM406+март!BM406+апрель!BM406+май!BM406+июнь!BM406+июль!BM406+август!BM406+сентябрь!BM406+октябрь!BM406+ноябрь!BM406+декабрь!BM406</f>
        <v>0</v>
      </c>
      <c r="BQ406" s="36">
        <f>январь!BN406+февраль!BN406+март!BN406+апрель!BN406+май!BN406+июнь!BN406+июль!BN406+август!BN406+сентябрь!BN406+октябрь!BN406+ноябрь!BN406+декабрь!BN406</f>
        <v>0</v>
      </c>
      <c r="BR406" s="36">
        <f>январь!BO406+февраль!BO406+март!BO406+апрель!BO406+май!BO406+июнь!BO406+июль!BO406+август!BO406+сентябрь!BO406+октябрь!BO406+ноябрь!BO406+декабрь!BO406</f>
        <v>0</v>
      </c>
      <c r="BS406" s="29">
        <f>январь!BP406+февраль!BP406+март!BP406+апрель!BP406+май!BP406+июнь!BP406+июль!BP406+август!BP406+сентябрь!BP406+октябрь!BP406+ноябрь!BP406+декабрь!BP406</f>
        <v>0</v>
      </c>
      <c r="BT406" s="36">
        <f>январь!BQ406+февраль!BQ406+март!BQ406+апрель!BQ406+май!BQ406+июнь!BQ406+июль!BQ406+август!BQ406+сентябрь!BQ406+октябрь!BQ406+ноябрь!BQ406+декабрь!BQ406</f>
        <v>0</v>
      </c>
      <c r="BU406" s="29">
        <f>январь!BR406+февраль!BR406+март!BR406+апрель!BR406+май!BR406+июнь!BR406+июль!BR406+август!BR406+сентябрь!BR406+октябрь!BR406+ноябрь!BR406+декабрь!BR406</f>
        <v>0</v>
      </c>
      <c r="BV406" s="36">
        <f>январь!BS406+февраль!BS406+март!BS406+апрель!BS406+май!BS406+июнь!BS406+июль!BS406+август!BS406+сентябрь!BS406+октябрь!BS406+ноябрь!BS406+декабрь!BS406</f>
        <v>0</v>
      </c>
      <c r="BW406" s="36">
        <f>январь!BT406+февраль!BT406+март!BT406+апрель!BT406+май!BT406+июнь!BT406+июль!BT406+август!BT406+сентябрь!BT406+октябрь!BT406+ноябрь!BT406+декабрь!BT406</f>
        <v>0</v>
      </c>
      <c r="BX406" s="36">
        <f>январь!BU406+февраль!BU406+март!BU406+апрель!BU406+май!BU406+июнь!BU406+июль!BU406+август!BU406+сентябрь!BU406+октябрь!BU406+ноябрь!BU406+декабрь!BU406</f>
        <v>0</v>
      </c>
      <c r="BY406" s="36">
        <f>январь!BV406+февраль!BV406+март!BV406+апрель!BV406+май!BV406+июнь!BV406+июль!BV406+август!BV406+сентябрь!BV406+октябрь!BV406+ноябрь!BV406+декабрь!BV406</f>
        <v>2.1589999999999998</v>
      </c>
      <c r="BZ406" s="77">
        <v>0</v>
      </c>
    </row>
    <row r="407" spans="1:78" x14ac:dyDescent="0.25">
      <c r="A407" s="16">
        <v>405</v>
      </c>
      <c r="B407" s="16">
        <v>3</v>
      </c>
      <c r="C407" s="37" t="s">
        <v>847</v>
      </c>
      <c r="D407" s="51">
        <v>67.128767342995175</v>
      </c>
      <c r="E407" s="25">
        <v>-122.18815000000001</v>
      </c>
      <c r="F407" s="26">
        <f t="shared" si="18"/>
        <v>-59.330382657004833</v>
      </c>
      <c r="G407" s="26">
        <f t="shared" si="19"/>
        <v>62.857767342995174</v>
      </c>
      <c r="H407" s="26">
        <f t="shared" si="20"/>
        <v>4.2709999999999999</v>
      </c>
      <c r="I407" s="36">
        <f>январь!F407+февраль!F407+март!F407+апрель!F407+май!F407+июнь!F407+июль!F407+август!F407+сентябрь!F407+октябрь!F407+ноябрь!F407+декабрь!F407</f>
        <v>0</v>
      </c>
      <c r="J407" s="36">
        <f>январь!G407+февраль!G407+март!G407+апрель!G407+май!G407+июнь!G407+июль!G407+август!G407+сентябрь!G407+октябрь!G407+ноябрь!G407+декабрь!G407</f>
        <v>0</v>
      </c>
      <c r="K407" s="36">
        <f>январь!H407+февраль!H407+март!H407+апрель!H407+май!H407+июнь!H407+июль!H407+август!H407+сентябрь!H407+октябрь!H407+ноябрь!H407+декабрь!H407</f>
        <v>0</v>
      </c>
      <c r="L407" s="27">
        <f>январь!I407+февраль!I407+март!I407+апрель!I407+май!I407+июнь!I407+июль!I407+август!I407+сентябрь!I407+октябрь!I407+ноябрь!I407+декабрь!I407</f>
        <v>0</v>
      </c>
      <c r="M407" s="36">
        <f>январь!J407+февраль!J407+март!J407+апрель!J407+май!J407+июнь!J407+июль!J407+август!J407+сентябрь!J407+октябрь!J407+ноябрь!J407+декабрь!J407</f>
        <v>0</v>
      </c>
      <c r="N407" s="36">
        <f>январь!K407+февраль!K407+март!K407+апрель!K407+май!K407+июнь!K407+июль!K407+август!K407+сентябрь!K407+октябрь!K407+ноябрь!K407+декабрь!K407</f>
        <v>0</v>
      </c>
      <c r="O407" s="36">
        <f>январь!L407+февраль!L407+март!L407+апрель!L407+май!L407+июнь!L407+июль!L407+август!L407+сентябрь!L407+октябрь!L407+ноябрь!L407+декабрь!L407</f>
        <v>0</v>
      </c>
      <c r="P407" s="36">
        <f>январь!M407+февраль!M407+март!M407+апрель!M407+май!M407+июнь!M407+июль!M407+август!M407+сентябрь!M407+октябрь!M407+ноябрь!M407+декабрь!M407</f>
        <v>0</v>
      </c>
      <c r="Q407" s="36">
        <f>январь!N407+февраль!N407+март!N407+апрель!N407+май!N407+июнь!N407+июль!N407+август!N407+сентябрь!N407+октябрь!N407+ноябрь!N407+декабрь!N407</f>
        <v>0</v>
      </c>
      <c r="R407" s="29">
        <f>январь!O407+февраль!O407+март!O407+апрель!O407+май!O407+июнь!O407+июль!O407+август!O407+сентябрь!O407+октябрь!O407+ноябрь!O407+декабрь!O407</f>
        <v>0</v>
      </c>
      <c r="S407" s="36">
        <f>январь!P407+февраль!P407+март!P407+апрель!P407+май!P407+июнь!P407+июль!P407+август!P407+сентябрь!P407+октябрь!P407+ноябрь!P407+декабрь!P407</f>
        <v>0</v>
      </c>
      <c r="T407" s="29">
        <f>январь!Q407+февраль!Q407+март!Q407+апрель!Q407+май!Q407+июнь!Q407+июль!Q407+август!Q407+сентябрь!Q407+октябрь!Q407+ноябрь!Q407+декабрь!Q407</f>
        <v>0</v>
      </c>
      <c r="U407" s="36">
        <f>январь!R407+февраль!R407+март!R407+апрель!R407+май!R407+июнь!R407+июль!R407+август!R407+сентябрь!R407+октябрь!R407+ноябрь!R407+декабрь!R407</f>
        <v>0</v>
      </c>
      <c r="V407" s="36">
        <f>январь!S407+февраль!S407+март!S407+апрель!S407+май!S407+июнь!S407+июль!S407+август!S407+сентябрь!S407+октябрь!S407+ноябрь!S407+декабрь!S407</f>
        <v>0</v>
      </c>
      <c r="W407" s="36">
        <f>январь!T407+февраль!T407+март!T407+апрель!T407+май!T407+июнь!T407+июль!T407+август!T407+сентябрь!T407+октябрь!T407+ноябрь!T407+декабрь!T407</f>
        <v>0</v>
      </c>
      <c r="X407" s="36">
        <f>январь!U407+февраль!U407+март!U407+апрель!U407+май!U407+июнь!U407+июль!U407+август!U407+сентябрь!U407+октябрь!U407+ноябрь!U407+декабрь!U407</f>
        <v>0</v>
      </c>
      <c r="Y407" s="36">
        <f>январь!V407+февраль!V407+март!V407+апрель!V407+май!V407+июнь!V407+июль!V407+август!V407+сентябрь!V407+октябрь!V407+ноябрь!V407+декабрь!V407</f>
        <v>0</v>
      </c>
      <c r="Z407" s="36">
        <f>январь!W407+февраль!W407+март!W407+апрель!W407+май!W407+июнь!W407+июль!W407+август!W407+сентябрь!W407+октябрь!W407+ноябрь!W407+декабрь!W407</f>
        <v>0</v>
      </c>
      <c r="AA407" s="36">
        <f>январь!X407+февраль!X407+март!X407+апрель!X407+май!X407+июнь!X407+июль!X407+август!X407+сентябрь!X407+октябрь!X407+ноябрь!X407+декабрь!X407</f>
        <v>0</v>
      </c>
      <c r="AB407" s="29">
        <f>январь!Y407+февраль!Y407+март!Y407+апрель!Y407+май!Y407+июнь!Y407+июль!Y407+август!Y407+сентябрь!Y407+октябрь!Y407+ноябрь!Y407+декабрь!Y407</f>
        <v>0</v>
      </c>
      <c r="AC407" s="36">
        <f>январь!Z407+февраль!Z407+март!Z407+апрель!Z407+май!Z407+июнь!Z407+июль!Z407+август!Z407+сентябрь!Z407+октябрь!Z407+ноябрь!Z407+декабрь!Z407</f>
        <v>0</v>
      </c>
      <c r="AD407" s="66" t="str">
        <f>CONCATENATE(январь!AA407,$BZ$1,февраль!AA407,$BZ$1,март!AA407,$BZ$1,апрель!AA407,$BZ$1,май!AA407,$BZ$1,июнь!AA407,$BZ$1,июль!AA407,$BZ$1,август!AA407,$BZ$1,сентябрь!AA407,$BZ$1,октябрь!AA407,$BZ$1,ноябрь!AA407,$BZ$1,декабрь!AA407)</f>
        <v xml:space="preserve">           </v>
      </c>
      <c r="AE407" s="36">
        <f>январь!AB407+февраль!AB407+март!AB407+апрель!AB407+май!AB407+июнь!AB407+июль!AB407+август!AB407+сентябрь!AB407+октябрь!AB407+ноябрь!AB407+декабрь!AB407</f>
        <v>0</v>
      </c>
      <c r="AF407" s="36">
        <f>январь!AC407+февраль!AC407+март!AC407+апрель!AC407+май!AC407+июнь!AC407+июль!AC407+август!AC407+сентябрь!AC407+октябрь!AC407+ноябрь!AC407+декабрь!AC407</f>
        <v>0</v>
      </c>
      <c r="AG407" s="36">
        <f>январь!AD407+февраль!AD407+март!AD407+апрель!AD407+май!AD407+июнь!AD407+июль!AD407+август!AD407+сентябрь!AD407+октябрь!AD407+ноябрь!AD407+декабрь!AD407</f>
        <v>0</v>
      </c>
      <c r="AH407" s="36">
        <f>январь!AE407+февраль!AE407+март!AE407+апрель!AE407+май!AE407+июнь!AE407+июль!AE407+август!AE407+сентябрь!AE407+октябрь!AE407+ноябрь!AE407+декабрь!AE407</f>
        <v>0</v>
      </c>
      <c r="AI407" s="36">
        <f>январь!AF407+февраль!AF407+март!AF407+апрель!AF407+май!AF407+июнь!AF407+июль!AF407+август!AF407+сентябрь!AF407+октябрь!AF407+ноябрь!AF407+декабрь!AF407</f>
        <v>0</v>
      </c>
      <c r="AJ407" s="36">
        <f>январь!AG407+февраль!AG407+март!AG407+апрель!AG407+май!AG407+июнь!AG407+июль!AG407+август!AG407+сентябрь!AG407+октябрь!AG407+ноябрь!AG407+декабрь!AG407</f>
        <v>0</v>
      </c>
      <c r="AK407" s="29">
        <f>январь!AH407+февраль!AH407+март!AH407+апрель!AH407+май!AH407+июнь!AH407+июль!AH407+август!AH407+сентябрь!AH407+октябрь!AH407+ноябрь!AH407+декабрь!AH407</f>
        <v>0</v>
      </c>
      <c r="AL407" s="36">
        <f>январь!AI407+февраль!AI407+март!AI407+апрель!AI407+май!AI407+июнь!AI407+июль!AI407+август!AI407+сентябрь!AI407+октябрь!AI407+ноябрь!AI407+декабрь!AI407</f>
        <v>0</v>
      </c>
      <c r="AM407" s="29">
        <f>январь!AJ407+февраль!AJ407+март!AJ407+апрель!AJ407+май!AJ407+июнь!AJ407+июль!AJ407+август!AJ407+сентябрь!AJ407+октябрь!AJ407+ноябрь!AJ407+декабрь!AJ407</f>
        <v>0</v>
      </c>
      <c r="AN407" s="36">
        <f>январь!AK407+февраль!AK407+март!AK407+апрель!AK407+май!AK407+июнь!AK407+июль!AK407+август!AK407+сентябрь!AK407+октябрь!AK407+ноябрь!AK407+декабрь!AK407</f>
        <v>0</v>
      </c>
      <c r="AO407" s="36">
        <f>январь!AL407+февраль!AL407+март!AL407+апрель!AL407+май!AL407+июнь!AL407+июль!AL407+август!AL407+сентябрь!AL407+октябрь!AL407+ноябрь!AL407+декабрь!AL407</f>
        <v>0</v>
      </c>
      <c r="AP407" s="36">
        <f>январь!AM407+февраль!AM407+март!AM407+апрель!AM407+май!AM407+июнь!AM407+июль!AM407+август!AM407+сентябрь!AM407+октябрь!AM407+ноябрь!AM407+декабрь!AM407</f>
        <v>0</v>
      </c>
      <c r="AQ407" s="29">
        <f>январь!AN407+февраль!AN407+март!AN407+апрель!AN407+май!AN407+июнь!AN407+июль!AN407+август!AN407+сентябрь!AN407+октябрь!AN407+ноябрь!AN407+декабрь!AN407</f>
        <v>0</v>
      </c>
      <c r="AR407" s="36">
        <f>январь!AO407+февраль!AO407+март!AO407+апрель!AO407+май!AO407+июнь!AO407+июль!AO407+август!AO407+сентябрь!AO407+октябрь!AO407+ноябрь!AO407+декабрь!AO407</f>
        <v>0</v>
      </c>
      <c r="AS407" s="29">
        <f>январь!AP407+февраль!AP407+март!AP407+апрель!AP407+май!AP407+июнь!AP407+июль!AP407+август!AP407+сентябрь!AP407+октябрь!AP407+ноябрь!AP407+декабрь!AP407</f>
        <v>0</v>
      </c>
      <c r="AT407" s="36">
        <f>январь!AQ407+февраль!AQ407+март!AQ407+апрель!AQ407+май!AQ407+июнь!AQ407+июль!AQ407+август!AQ407+сентябрь!AQ407+октябрь!AQ407+ноябрь!AQ407+декабрь!AQ407</f>
        <v>0</v>
      </c>
      <c r="AU407" s="29">
        <f>январь!AR407+февраль!AR407+март!AR407+апрель!AR407+май!AR407+июнь!AR407+июль!AR407+август!AR407+сентябрь!AR407+октябрь!AR407+ноябрь!AR407+декабрь!AR407</f>
        <v>0</v>
      </c>
      <c r="AV407" s="36">
        <f>январь!AS407+февраль!AS407+март!AS407+апрель!AS407+май!AS407+июнь!AS407+июль!AS407+август!AS407+сентябрь!AS407+октябрь!AS407+ноябрь!AS407+декабрь!AS407</f>
        <v>0</v>
      </c>
      <c r="AW407" s="36">
        <f>январь!AT407+февраль!AT407+март!AT407+апрель!AT407+май!AT407+июнь!AT407+июль!AT407+август!AT407+сентябрь!AT407+октябрь!AT407+ноябрь!AT407+декабрь!AT407</f>
        <v>0</v>
      </c>
      <c r="AX407" s="36">
        <f>январь!AU407+февраль!AU407+март!AU407+апрель!AU407+май!AU407+июнь!AU407+июль!AU407+август!AU407+сентябрь!AU407+октябрь!AU407+ноябрь!AU407+декабрь!AU407</f>
        <v>0</v>
      </c>
      <c r="AY407" s="29">
        <f>январь!AV407+февраль!AV407+март!AV407+апрель!AV407+май!AV407+июнь!AV407+июль!AV407+август!AV407+сентябрь!AV407+октябрь!AV407+ноябрь!AV407+декабрь!AV407</f>
        <v>0</v>
      </c>
      <c r="AZ407" s="36">
        <f>январь!AW407+февраль!AW407+март!AW407+апрель!AW407+май!AW407+июнь!AW407+июль!AW407+август!AW407+сентябрь!AW407+октябрь!AW407+ноябрь!AW407+декабрь!AW407</f>
        <v>0</v>
      </c>
      <c r="BA407" s="36">
        <f>январь!AX407+февраль!AX407+март!AX407+апрель!AX407+май!AX407+июнь!AX407+июль!AX407+август!AX407+сентябрь!AX407+октябрь!AX407+ноябрь!AX407+декабрь!AX407</f>
        <v>0</v>
      </c>
      <c r="BB407" s="36">
        <f>январь!AY407+февраль!AY407+март!AY407+апрель!AY407+май!AY407+июнь!AY407+июль!AY407+август!AY407+сентябрь!AY407+октябрь!AY407+ноябрь!AY407+декабрь!AY407</f>
        <v>0</v>
      </c>
      <c r="BC407" s="29">
        <f>январь!AZ407+февраль!AZ407+март!AZ407+апрель!AZ407+май!AZ407+июнь!AZ407+июль!AZ407+август!AZ407+сентябрь!AZ407+октябрь!AZ407+ноябрь!AZ407+декабрь!AZ407</f>
        <v>0</v>
      </c>
      <c r="BD407" s="36">
        <f>январь!BA407+февраль!BA407+март!BA407+апрель!BA407+май!BA407+июнь!BA407+июль!BA407+август!BA407+сентябрь!BA407+октябрь!BA407+ноябрь!BA407+декабрь!BA407</f>
        <v>0</v>
      </c>
      <c r="BE407" s="36">
        <f>январь!BB407+февраль!BB407+март!BB407+апрель!BB407+май!BB407+июнь!BB407+июль!BB407+август!BB407+сентябрь!BB407+октябрь!BB407+ноябрь!BB407+декабрь!BB407</f>
        <v>0</v>
      </c>
      <c r="BF407" s="36">
        <f>январь!BC407+февраль!BC407+март!BC407+апрель!BC407+май!BC407+июнь!BC407+июль!BC407+август!BC407+сентябрь!BC407+октябрь!BC407+ноябрь!BC407+декабрь!BC407</f>
        <v>0</v>
      </c>
      <c r="BG407" s="36">
        <f>январь!BD407+февраль!BD407+март!BD407+апрель!BD407+май!BD407+июнь!BD407+июль!BD407+август!BD407+сентябрь!BD407+октябрь!BD407+ноябрь!BD407+декабрь!BD407</f>
        <v>0</v>
      </c>
      <c r="BH407" s="36">
        <f>январь!BE407+февраль!BE407+март!BE407+апрель!BE407+май!BE407+июнь!BE407+июль!BE407+август!BE407+сентябрь!BE407+октябрь!BE407+ноябрь!BE407+декабрь!BE407</f>
        <v>0</v>
      </c>
      <c r="BI407" s="36">
        <f>январь!BF407+февраль!BF407+март!BF407+апрель!BF407+май!BF407+июнь!BF407+июль!BF407+август!BF407+сентябрь!BF407+октябрь!BF407+ноябрь!BF407+декабрь!BF407</f>
        <v>0</v>
      </c>
      <c r="BJ407" s="36">
        <f>январь!BG407+февраль!BG407+март!BG407+апрель!BG407+май!BG407+июнь!BG407+июль!BG407+август!BG407+сентябрь!BG407+октябрь!BG407+ноябрь!BG407+декабрь!BG407</f>
        <v>0</v>
      </c>
      <c r="BK407" s="36">
        <f>январь!BH407+февраль!BH407+март!BH407+апрель!BH407+май!BH407+июнь!BH407+июль!BH407+август!BH407+сентябрь!BH407+октябрь!BH407+ноябрь!BH407+декабрь!BH407</f>
        <v>0</v>
      </c>
      <c r="BL407" s="36">
        <f>январь!BI407+февраль!BI407+март!BI407+апрель!BI407+май!BI407+июнь!BI407+июль!BI407+август!BI407+сентябрь!BI407+октябрь!BI407+ноябрь!BI407+декабрь!BI407</f>
        <v>0</v>
      </c>
      <c r="BM407" s="29">
        <f>январь!BJ407+февраль!BJ407+март!BJ407+апрель!BJ407+май!BJ407+июнь!BJ407+июль!BJ407+август!BJ407+сентябрь!BJ407+октябрь!BJ407+ноябрь!BJ407+декабрь!BJ407</f>
        <v>0</v>
      </c>
      <c r="BN407" s="36">
        <f>январь!BK407+февраль!BK407+март!BK407+апрель!BK407+май!BK407+июнь!BK407+июль!BK407+август!BK407+сентябрь!BK407+октябрь!BK407+ноябрь!BK407+декабрь!BK407</f>
        <v>0</v>
      </c>
      <c r="BO407" s="29">
        <f>январь!BL407+февраль!BL407+март!BL407+апрель!BL407+май!BL407+июнь!BL407+июль!BL407+август!BL407+сентябрь!BL407+октябрь!BL407+ноябрь!BL407+декабрь!BL407</f>
        <v>0</v>
      </c>
      <c r="BP407" s="36">
        <f>январь!BM407+февраль!BM407+март!BM407+апрель!BM407+май!BM407+июнь!BM407+июль!BM407+август!BM407+сентябрь!BM407+октябрь!BM407+ноябрь!BM407+декабрь!BM407</f>
        <v>0</v>
      </c>
      <c r="BQ407" s="36">
        <f>январь!BN407+февраль!BN407+март!BN407+апрель!BN407+май!BN407+июнь!BN407+июль!BN407+август!BN407+сентябрь!BN407+октябрь!BN407+ноябрь!BN407+декабрь!BN407</f>
        <v>0</v>
      </c>
      <c r="BR407" s="36">
        <f>январь!BO407+февраль!BO407+март!BO407+апрель!BO407+май!BO407+июнь!BO407+июль!BO407+август!BO407+сентябрь!BO407+октябрь!BO407+ноябрь!BO407+декабрь!BO407</f>
        <v>0</v>
      </c>
      <c r="BS407" s="29">
        <f>январь!BP407+февраль!BP407+март!BP407+апрель!BP407+май!BP407+июнь!BP407+июль!BP407+август!BP407+сентябрь!BP407+октябрь!BP407+ноябрь!BP407+декабрь!BP407</f>
        <v>1</v>
      </c>
      <c r="BT407" s="36">
        <f>январь!BQ407+февраль!BQ407+март!BQ407+апрель!BQ407+май!BQ407+июнь!BQ407+июль!BQ407+август!BQ407+сентябрь!BQ407+октябрь!BQ407+ноябрь!BQ407+декабрь!BQ407</f>
        <v>0.74</v>
      </c>
      <c r="BU407" s="29">
        <f>январь!BR407+февраль!BR407+март!BR407+апрель!BR407+май!BR407+июнь!BR407+июль!BR407+август!BR407+сентябрь!BR407+октябрь!BR407+ноябрь!BR407+декабрь!BR407</f>
        <v>0</v>
      </c>
      <c r="BV407" s="36">
        <f>январь!BS407+февраль!BS407+март!BS407+апрель!BS407+май!BS407+июнь!BS407+июль!BS407+август!BS407+сентябрь!BS407+октябрь!BS407+ноябрь!BS407+декабрь!BS407</f>
        <v>0</v>
      </c>
      <c r="BW407" s="36">
        <f>январь!BT407+февраль!BT407+март!BT407+апрель!BT407+май!BT407+июнь!BT407+июль!BT407+август!BT407+сентябрь!BT407+октябрь!BT407+ноябрь!BT407+декабрь!BT407</f>
        <v>0</v>
      </c>
      <c r="BX407" s="36">
        <f>январь!BU407+февраль!BU407+март!BU407+апрель!BU407+май!BU407+июнь!BU407+июль!BU407+август!BU407+сентябрь!BU407+октябрь!BU407+ноябрь!BU407+декабрь!BU407</f>
        <v>0</v>
      </c>
      <c r="BY407" s="36">
        <f>январь!BV407+февраль!BV407+март!BV407+апрель!BV407+май!BV407+июнь!BV407+июль!BV407+август!BV407+сентябрь!BV407+октябрь!BV407+ноябрь!BV407+декабрь!BV407</f>
        <v>3.5310000000000001</v>
      </c>
      <c r="BZ407" s="77">
        <v>4</v>
      </c>
    </row>
    <row r="408" spans="1:78" x14ac:dyDescent="0.25">
      <c r="A408" s="16">
        <v>406</v>
      </c>
      <c r="B408" s="16">
        <v>3</v>
      </c>
      <c r="C408" s="37" t="s">
        <v>848</v>
      </c>
      <c r="D408" s="51">
        <v>143.42986042512078</v>
      </c>
      <c r="E408" s="25">
        <v>539.3733840000001</v>
      </c>
      <c r="F408" s="26">
        <f t="shared" si="18"/>
        <v>670.21324442512082</v>
      </c>
      <c r="G408" s="26">
        <f t="shared" si="19"/>
        <v>130.83986042512078</v>
      </c>
      <c r="H408" s="26">
        <f t="shared" si="20"/>
        <v>12.59</v>
      </c>
      <c r="I408" s="36">
        <f>январь!F408+февраль!F408+март!F408+апрель!F408+май!F408+июнь!F408+июль!F408+август!F408+сентябрь!F408+октябрь!F408+ноябрь!F408+декабрь!F408</f>
        <v>0</v>
      </c>
      <c r="J408" s="36">
        <f>январь!G408+февраль!G408+март!G408+апрель!G408+май!G408+июнь!G408+июль!G408+август!G408+сентябрь!G408+октябрь!G408+ноябрь!G408+декабрь!G408</f>
        <v>0</v>
      </c>
      <c r="K408" s="36">
        <f>январь!H408+февраль!H408+март!H408+апрель!H408+май!H408+июнь!H408+июль!H408+август!H408+сентябрь!H408+октябрь!H408+ноябрь!H408+декабрь!H408</f>
        <v>0</v>
      </c>
      <c r="L408" s="27">
        <f>январь!I408+февраль!I408+март!I408+апрель!I408+май!I408+июнь!I408+июль!I408+август!I408+сентябрь!I408+октябрь!I408+ноябрь!I408+декабрь!I408</f>
        <v>0</v>
      </c>
      <c r="M408" s="36">
        <f>январь!J408+февраль!J408+март!J408+апрель!J408+май!J408+июнь!J408+июль!J408+август!J408+сентябрь!J408+октябрь!J408+ноябрь!J408+декабрь!J408</f>
        <v>0</v>
      </c>
      <c r="N408" s="36">
        <f>январь!K408+февраль!K408+март!K408+апрель!K408+май!K408+июнь!K408+июль!K408+август!K408+сентябрь!K408+октябрь!K408+ноябрь!K408+декабрь!K408</f>
        <v>0</v>
      </c>
      <c r="O408" s="36">
        <f>январь!L408+февраль!L408+март!L408+апрель!L408+май!L408+июнь!L408+июль!L408+август!L408+сентябрь!L408+октябрь!L408+ноябрь!L408+декабрь!L408</f>
        <v>0</v>
      </c>
      <c r="P408" s="36">
        <f>январь!M408+февраль!M408+март!M408+апрель!M408+май!M408+июнь!M408+июль!M408+август!M408+сентябрь!M408+октябрь!M408+ноябрь!M408+декабрь!M408</f>
        <v>0</v>
      </c>
      <c r="Q408" s="36">
        <f>январь!N408+февраль!N408+март!N408+апрель!N408+май!N408+июнь!N408+июль!N408+август!N408+сентябрь!N408+октябрь!N408+ноябрь!N408+декабрь!N408</f>
        <v>0</v>
      </c>
      <c r="R408" s="29">
        <f>январь!O408+февраль!O408+март!O408+апрель!O408+май!O408+июнь!O408+июль!O408+август!O408+сентябрь!O408+октябрь!O408+ноябрь!O408+декабрь!O408</f>
        <v>0</v>
      </c>
      <c r="S408" s="36">
        <f>январь!P408+февраль!P408+март!P408+апрель!P408+май!P408+июнь!P408+июль!P408+август!P408+сентябрь!P408+октябрь!P408+ноябрь!P408+декабрь!P408</f>
        <v>0</v>
      </c>
      <c r="T408" s="29">
        <f>январь!Q408+февраль!Q408+март!Q408+апрель!Q408+май!Q408+июнь!Q408+июль!Q408+август!Q408+сентябрь!Q408+октябрь!Q408+ноябрь!Q408+декабрь!Q408</f>
        <v>0</v>
      </c>
      <c r="U408" s="36">
        <f>январь!R408+февраль!R408+март!R408+апрель!R408+май!R408+июнь!R408+июль!R408+август!R408+сентябрь!R408+октябрь!R408+ноябрь!R408+декабрь!R408</f>
        <v>0</v>
      </c>
      <c r="V408" s="36">
        <f>январь!S408+февраль!S408+март!S408+апрель!S408+май!S408+июнь!S408+июль!S408+август!S408+сентябрь!S408+октябрь!S408+ноябрь!S408+декабрь!S408</f>
        <v>0</v>
      </c>
      <c r="W408" s="36">
        <f>январь!T408+февраль!T408+март!T408+апрель!T408+май!T408+июнь!T408+июль!T408+август!T408+сентябрь!T408+октябрь!T408+ноябрь!T408+декабрь!T408</f>
        <v>0</v>
      </c>
      <c r="X408" s="36">
        <f>январь!U408+февраль!U408+март!U408+апрель!U408+май!U408+июнь!U408+июль!U408+август!U408+сентябрь!U408+октябрь!U408+ноябрь!U408+декабрь!U408</f>
        <v>0</v>
      </c>
      <c r="Y408" s="36">
        <f>январь!V408+февраль!V408+март!V408+апрель!V408+май!V408+июнь!V408+июль!V408+август!V408+сентябрь!V408+октябрь!V408+ноябрь!V408+декабрь!V408</f>
        <v>0</v>
      </c>
      <c r="Z408" s="36">
        <f>январь!W408+февраль!W408+март!W408+апрель!W408+май!W408+июнь!W408+июль!W408+август!W408+сентябрь!W408+октябрь!W408+ноябрь!W408+декабрь!W408</f>
        <v>0</v>
      </c>
      <c r="AA408" s="36">
        <f>январь!X408+февраль!X408+март!X408+апрель!X408+май!X408+июнь!X408+июль!X408+август!X408+сентябрь!X408+октябрь!X408+ноябрь!X408+декабрь!X408</f>
        <v>0</v>
      </c>
      <c r="AB408" s="29">
        <f>январь!Y408+февраль!Y408+март!Y408+апрель!Y408+май!Y408+июнь!Y408+июль!Y408+август!Y408+сентябрь!Y408+октябрь!Y408+ноябрь!Y408+декабрь!Y408</f>
        <v>0</v>
      </c>
      <c r="AC408" s="36">
        <f>январь!Z408+февраль!Z408+март!Z408+апрель!Z408+май!Z408+июнь!Z408+июль!Z408+август!Z408+сентябрь!Z408+октябрь!Z408+ноябрь!Z408+декабрь!Z408</f>
        <v>0</v>
      </c>
      <c r="AD408" s="66" t="str">
        <f>CONCATENATE(январь!AA408,$BZ$1,февраль!AA408,$BZ$1,март!AA408,$BZ$1,апрель!AA408,$BZ$1,май!AA408,$BZ$1,июнь!AA408,$BZ$1,июль!AA408,$BZ$1,август!AA408,$BZ$1,сентябрь!AA408,$BZ$1,октябрь!AA408,$BZ$1,ноябрь!AA408,$BZ$1,декабрь!AA408)</f>
        <v xml:space="preserve">           </v>
      </c>
      <c r="AE408" s="36">
        <f>январь!AB408+февраль!AB408+март!AB408+апрель!AB408+май!AB408+июнь!AB408+июль!AB408+август!AB408+сентябрь!AB408+октябрь!AB408+ноябрь!AB408+декабрь!AB408</f>
        <v>0</v>
      </c>
      <c r="AF408" s="36">
        <f>январь!AC408+февраль!AC408+март!AC408+апрель!AC408+май!AC408+июнь!AC408+июль!AC408+август!AC408+сентябрь!AC408+октябрь!AC408+ноябрь!AC408+декабрь!AC408</f>
        <v>0</v>
      </c>
      <c r="AG408" s="36">
        <f>январь!AD408+февраль!AD408+март!AD408+апрель!AD408+май!AD408+июнь!AD408+июль!AD408+август!AD408+сентябрь!AD408+октябрь!AD408+ноябрь!AD408+декабрь!AD408</f>
        <v>0</v>
      </c>
      <c r="AH408" s="36">
        <f>январь!AE408+февраль!AE408+март!AE408+апрель!AE408+май!AE408+июнь!AE408+июль!AE408+август!AE408+сентябрь!AE408+октябрь!AE408+ноябрь!AE408+декабрь!AE408</f>
        <v>0</v>
      </c>
      <c r="AI408" s="36">
        <f>январь!AF408+февраль!AF408+март!AF408+апрель!AF408+май!AF408+июнь!AF408+июль!AF408+август!AF408+сентябрь!AF408+октябрь!AF408+ноябрь!AF408+декабрь!AF408</f>
        <v>0</v>
      </c>
      <c r="AJ408" s="36">
        <f>январь!AG408+февраль!AG408+март!AG408+апрель!AG408+май!AG408+июнь!AG408+июль!AG408+август!AG408+сентябрь!AG408+октябрь!AG408+ноябрь!AG408+декабрь!AG408</f>
        <v>0</v>
      </c>
      <c r="AK408" s="29">
        <f>январь!AH408+февраль!AH408+март!AH408+апрель!AH408+май!AH408+июнь!AH408+июль!AH408+август!AH408+сентябрь!AH408+октябрь!AH408+ноябрь!AH408+декабрь!AH408</f>
        <v>8</v>
      </c>
      <c r="AL408" s="36">
        <f>январь!AI408+февраль!AI408+март!AI408+апрель!AI408+май!AI408+июнь!AI408+июль!AI408+август!AI408+сентябрь!AI408+октябрь!AI408+ноябрь!AI408+декабрь!AI408</f>
        <v>8.0449999999999999</v>
      </c>
      <c r="AM408" s="29">
        <f>январь!AJ408+февраль!AJ408+март!AJ408+апрель!AJ408+май!AJ408+июнь!AJ408+июль!AJ408+август!AJ408+сентябрь!AJ408+октябрь!AJ408+ноябрь!AJ408+декабрь!AJ408</f>
        <v>0</v>
      </c>
      <c r="AN408" s="36">
        <f>январь!AK408+февраль!AK408+март!AK408+апрель!AK408+май!AK408+июнь!AK408+июль!AK408+август!AK408+сентябрь!AK408+октябрь!AK408+ноябрь!AK408+декабрь!AK408</f>
        <v>0</v>
      </c>
      <c r="AO408" s="36">
        <f>январь!AL408+февраль!AL408+март!AL408+апрель!AL408+май!AL408+июнь!AL408+июль!AL408+август!AL408+сентябрь!AL408+октябрь!AL408+ноябрь!AL408+декабрь!AL408</f>
        <v>0</v>
      </c>
      <c r="AP408" s="36">
        <f>январь!AM408+февраль!AM408+март!AM408+апрель!AM408+май!AM408+июнь!AM408+июль!AM408+август!AM408+сентябрь!AM408+октябрь!AM408+ноябрь!AM408+декабрь!AM408</f>
        <v>0</v>
      </c>
      <c r="AQ408" s="29">
        <f>январь!AN408+февраль!AN408+март!AN408+апрель!AN408+май!AN408+июнь!AN408+июль!AN408+август!AN408+сентябрь!AN408+октябрь!AN408+ноябрь!AN408+декабрь!AN408</f>
        <v>0</v>
      </c>
      <c r="AR408" s="36">
        <f>январь!AO408+февраль!AO408+март!AO408+апрель!AO408+май!AO408+июнь!AO408+июль!AO408+август!AO408+сентябрь!AO408+октябрь!AO408+ноябрь!AO408+декабрь!AO408</f>
        <v>0</v>
      </c>
      <c r="AS408" s="29">
        <f>январь!AP408+февраль!AP408+март!AP408+апрель!AP408+май!AP408+июнь!AP408+июль!AP408+август!AP408+сентябрь!AP408+октябрь!AP408+ноябрь!AP408+декабрь!AP408</f>
        <v>0</v>
      </c>
      <c r="AT408" s="36">
        <f>январь!AQ408+февраль!AQ408+март!AQ408+апрель!AQ408+май!AQ408+июнь!AQ408+июль!AQ408+август!AQ408+сентябрь!AQ408+октябрь!AQ408+ноябрь!AQ408+декабрь!AQ408</f>
        <v>0</v>
      </c>
      <c r="AU408" s="29">
        <f>январь!AR408+февраль!AR408+март!AR408+апрель!AR408+май!AR408+июнь!AR408+июль!AR408+август!AR408+сентябрь!AR408+октябрь!AR408+ноябрь!AR408+декабрь!AR408</f>
        <v>0</v>
      </c>
      <c r="AV408" s="36">
        <f>январь!AS408+февраль!AS408+март!AS408+апрель!AS408+май!AS408+июнь!AS408+июль!AS408+август!AS408+сентябрь!AS408+октябрь!AS408+ноябрь!AS408+декабрь!AS408</f>
        <v>0</v>
      </c>
      <c r="AW408" s="36">
        <f>январь!AT408+февраль!AT408+март!AT408+апрель!AT408+май!AT408+июнь!AT408+июль!AT408+август!AT408+сентябрь!AT408+октябрь!AT408+ноябрь!AT408+декабрь!AT408</f>
        <v>0</v>
      </c>
      <c r="AX408" s="36">
        <f>январь!AU408+февраль!AU408+март!AU408+апрель!AU408+май!AU408+июнь!AU408+июль!AU408+август!AU408+сентябрь!AU408+октябрь!AU408+ноябрь!AU408+декабрь!AU408</f>
        <v>0</v>
      </c>
      <c r="AY408" s="29">
        <f>январь!AV408+февраль!AV408+март!AV408+апрель!AV408+май!AV408+июнь!AV408+июль!AV408+август!AV408+сентябрь!AV408+октябрь!AV408+ноябрь!AV408+декабрь!AV408</f>
        <v>0</v>
      </c>
      <c r="AZ408" s="36">
        <f>январь!AW408+февраль!AW408+март!AW408+апрель!AW408+май!AW408+июнь!AW408+июль!AW408+август!AW408+сентябрь!AW408+октябрь!AW408+ноябрь!AW408+декабрь!AW408</f>
        <v>0</v>
      </c>
      <c r="BA408" s="36">
        <f>январь!AX408+февраль!AX408+март!AX408+апрель!AX408+май!AX408+июнь!AX408+июль!AX408+август!AX408+сентябрь!AX408+октябрь!AX408+ноябрь!AX408+декабрь!AX408</f>
        <v>0</v>
      </c>
      <c r="BB408" s="36">
        <f>январь!AY408+февраль!AY408+март!AY408+апрель!AY408+май!AY408+июнь!AY408+июль!AY408+август!AY408+сентябрь!AY408+октябрь!AY408+ноябрь!AY408+декабрь!AY408</f>
        <v>0</v>
      </c>
      <c r="BC408" s="29">
        <f>январь!AZ408+февраль!AZ408+март!AZ408+апрель!AZ408+май!AZ408+июнь!AZ408+июль!AZ408+август!AZ408+сентябрь!AZ408+октябрь!AZ408+ноябрь!AZ408+декабрь!AZ408</f>
        <v>0</v>
      </c>
      <c r="BD408" s="36">
        <f>январь!BA408+февраль!BA408+март!BA408+апрель!BA408+май!BA408+июнь!BA408+июль!BA408+август!BA408+сентябрь!BA408+октябрь!BA408+ноябрь!BA408+декабрь!BA408</f>
        <v>0</v>
      </c>
      <c r="BE408" s="36">
        <f>январь!BB408+февраль!BB408+март!BB408+апрель!BB408+май!BB408+июнь!BB408+июль!BB408+август!BB408+сентябрь!BB408+октябрь!BB408+ноябрь!BB408+декабрь!BB408</f>
        <v>0</v>
      </c>
      <c r="BF408" s="36">
        <f>январь!BC408+февраль!BC408+март!BC408+апрель!BC408+май!BC408+июнь!BC408+июль!BC408+август!BC408+сентябрь!BC408+октябрь!BC408+ноябрь!BC408+декабрь!BC408</f>
        <v>0</v>
      </c>
      <c r="BG408" s="36">
        <f>январь!BD408+февраль!BD408+март!BD408+апрель!BD408+май!BD408+июнь!BD408+июль!BD408+август!BD408+сентябрь!BD408+октябрь!BD408+ноябрь!BD408+декабрь!BD408</f>
        <v>0</v>
      </c>
      <c r="BH408" s="36">
        <f>январь!BE408+февраль!BE408+март!BE408+апрель!BE408+май!BE408+июнь!BE408+июль!BE408+август!BE408+сентябрь!BE408+октябрь!BE408+ноябрь!BE408+декабрь!BE408</f>
        <v>0</v>
      </c>
      <c r="BI408" s="36">
        <f>январь!BF408+февраль!BF408+март!BF408+апрель!BF408+май!BF408+июнь!BF408+июль!BF408+август!BF408+сентябрь!BF408+октябрь!BF408+ноябрь!BF408+декабрь!BF408</f>
        <v>0</v>
      </c>
      <c r="BJ408" s="36">
        <f>январь!BG408+февраль!BG408+март!BG408+апрель!BG408+май!BG408+июнь!BG408+июль!BG408+август!BG408+сентябрь!BG408+октябрь!BG408+ноябрь!BG408+декабрь!BG408</f>
        <v>0</v>
      </c>
      <c r="BK408" s="36">
        <f>январь!BH408+февраль!BH408+март!BH408+апрель!BH408+май!BH408+июнь!BH408+июль!BH408+август!BH408+сентябрь!BH408+октябрь!BH408+ноябрь!BH408+декабрь!BH408</f>
        <v>0</v>
      </c>
      <c r="BL408" s="36">
        <f>январь!BI408+февраль!BI408+март!BI408+апрель!BI408+май!BI408+июнь!BI408+июль!BI408+август!BI408+сентябрь!BI408+октябрь!BI408+ноябрь!BI408+декабрь!BI408</f>
        <v>0</v>
      </c>
      <c r="BM408" s="29">
        <f>январь!BJ408+февраль!BJ408+март!BJ408+апрель!BJ408+май!BJ408+июнь!BJ408+июль!BJ408+август!BJ408+сентябрь!BJ408+октябрь!BJ408+ноябрь!BJ408+декабрь!BJ408</f>
        <v>0</v>
      </c>
      <c r="BN408" s="36">
        <f>январь!BK408+февраль!BK408+март!BK408+апрель!BK408+май!BK408+июнь!BK408+июль!BK408+август!BK408+сентябрь!BK408+октябрь!BK408+ноябрь!BK408+декабрь!BK408</f>
        <v>0</v>
      </c>
      <c r="BO408" s="29">
        <f>январь!BL408+февраль!BL408+март!BL408+апрель!BL408+май!BL408+июнь!BL408+июль!BL408+август!BL408+сентябрь!BL408+октябрь!BL408+ноябрь!BL408+декабрь!BL408</f>
        <v>0</v>
      </c>
      <c r="BP408" s="36">
        <f>январь!BM408+февраль!BM408+март!BM408+апрель!BM408+май!BM408+июнь!BM408+июль!BM408+август!BM408+сентябрь!BM408+октябрь!BM408+ноябрь!BM408+декабрь!BM408</f>
        <v>0</v>
      </c>
      <c r="BQ408" s="36">
        <f>январь!BN408+февраль!BN408+март!BN408+апрель!BN408+май!BN408+июнь!BN408+июль!BN408+август!BN408+сентябрь!BN408+октябрь!BN408+ноябрь!BN408+декабрь!BN408</f>
        <v>0</v>
      </c>
      <c r="BR408" s="36">
        <f>январь!BO408+февраль!BO408+март!BO408+апрель!BO408+май!BO408+июнь!BO408+июль!BO408+август!BO408+сентябрь!BO408+октябрь!BO408+ноябрь!BO408+декабрь!BO408</f>
        <v>0</v>
      </c>
      <c r="BS408" s="29">
        <f>январь!BP408+февраль!BP408+март!BP408+апрель!BP408+май!BP408+июнь!BP408+июль!BP408+август!BP408+сентябрь!BP408+октябрь!BP408+ноябрь!BP408+декабрь!BP408</f>
        <v>4</v>
      </c>
      <c r="BT408" s="36">
        <f>январь!BQ408+февраль!BQ408+март!BQ408+апрель!BQ408+май!BQ408+июнь!BQ408+июль!BQ408+август!BQ408+сентябрь!BQ408+октябрь!BQ408+ноябрь!BQ408+декабрь!BQ408</f>
        <v>4.5449999999999999</v>
      </c>
      <c r="BU408" s="29">
        <f>январь!BR408+февраль!BR408+март!BR408+апрель!BR408+май!BR408+июнь!BR408+июль!BR408+август!BR408+сентябрь!BR408+октябрь!BR408+ноябрь!BR408+декабрь!BR408</f>
        <v>0</v>
      </c>
      <c r="BV408" s="36">
        <f>январь!BS408+февраль!BS408+март!BS408+апрель!BS408+май!BS408+июнь!BS408+июль!BS408+август!BS408+сентябрь!BS408+октябрь!BS408+ноябрь!BS408+декабрь!BS408</f>
        <v>0</v>
      </c>
      <c r="BW408" s="36">
        <f>январь!BT408+февраль!BT408+март!BT408+апрель!BT408+май!BT408+июнь!BT408+июль!BT408+август!BT408+сентябрь!BT408+октябрь!BT408+ноябрь!BT408+декабрь!BT408</f>
        <v>0</v>
      </c>
      <c r="BX408" s="36">
        <f>январь!BU408+февраль!BU408+март!BU408+апрель!BU408+май!BU408+июнь!BU408+июль!BU408+август!BU408+сентябрь!BU408+октябрь!BU408+ноябрь!BU408+декабрь!BU408</f>
        <v>0</v>
      </c>
      <c r="BY408" s="36">
        <f>январь!BV408+февраль!BV408+март!BV408+апрель!BV408+май!BV408+июнь!BV408+июль!BV408+август!BV408+сентябрь!BV408+октябрь!BV408+ноябрь!BV408+декабрь!BV408</f>
        <v>0</v>
      </c>
      <c r="BZ408" s="77">
        <v>3</v>
      </c>
    </row>
    <row r="409" spans="1:78" x14ac:dyDescent="0.25">
      <c r="A409" s="16">
        <v>407</v>
      </c>
      <c r="B409" s="16">
        <v>3</v>
      </c>
      <c r="C409" s="37" t="s">
        <v>849</v>
      </c>
      <c r="D409" s="51">
        <v>57.433644386473418</v>
      </c>
      <c r="E409" s="25">
        <v>177.27204400000002</v>
      </c>
      <c r="F409" s="26">
        <f t="shared" si="18"/>
        <v>194.31068838647343</v>
      </c>
      <c r="G409" s="26">
        <f t="shared" si="19"/>
        <v>17.038644386473415</v>
      </c>
      <c r="H409" s="26">
        <f t="shared" si="20"/>
        <v>40.395000000000003</v>
      </c>
      <c r="I409" s="36">
        <f>январь!F409+февраль!F409+март!F409+апрель!F409+май!F409+июнь!F409+июль!F409+август!F409+сентябрь!F409+октябрь!F409+ноябрь!F409+декабрь!F409</f>
        <v>0</v>
      </c>
      <c r="J409" s="36">
        <f>январь!G409+февраль!G409+март!G409+апрель!G409+май!G409+июнь!G409+июль!G409+август!G409+сентябрь!G409+октябрь!G409+ноябрь!G409+декабрь!G409</f>
        <v>0</v>
      </c>
      <c r="K409" s="36">
        <f>январь!H409+февраль!H409+март!H409+апрель!H409+май!H409+июнь!H409+июль!H409+август!H409+сентябрь!H409+октябрь!H409+ноябрь!H409+декабрь!H409</f>
        <v>0</v>
      </c>
      <c r="L409" s="27">
        <f>январь!I409+февраль!I409+март!I409+апрель!I409+май!I409+июнь!I409+июль!I409+август!I409+сентябрь!I409+октябрь!I409+ноябрь!I409+декабрь!I409</f>
        <v>0</v>
      </c>
      <c r="M409" s="36">
        <f>январь!J409+февраль!J409+март!J409+апрель!J409+май!J409+июнь!J409+июль!J409+август!J409+сентябрь!J409+октябрь!J409+ноябрь!J409+декабрь!J409</f>
        <v>0</v>
      </c>
      <c r="N409" s="36">
        <f>январь!K409+февраль!K409+март!K409+апрель!K409+май!K409+июнь!K409+июль!K409+август!K409+сентябрь!K409+октябрь!K409+ноябрь!K409+декабрь!K409</f>
        <v>0</v>
      </c>
      <c r="O409" s="36">
        <f>январь!L409+февраль!L409+март!L409+апрель!L409+май!L409+июнь!L409+июль!L409+август!L409+сентябрь!L409+октябрь!L409+ноябрь!L409+декабрь!L409</f>
        <v>0</v>
      </c>
      <c r="P409" s="36">
        <f>январь!M409+февраль!M409+март!M409+апрель!M409+май!M409+июнь!M409+июль!M409+август!M409+сентябрь!M409+октябрь!M409+ноябрь!M409+декабрь!M409</f>
        <v>0</v>
      </c>
      <c r="Q409" s="36">
        <f>январь!N409+февраль!N409+март!N409+апрель!N409+май!N409+июнь!N409+июль!N409+август!N409+сентябрь!N409+октябрь!N409+ноябрь!N409+декабрь!N409</f>
        <v>0</v>
      </c>
      <c r="R409" s="29">
        <f>январь!O409+февраль!O409+март!O409+апрель!O409+май!O409+июнь!O409+июль!O409+август!O409+сентябрь!O409+октябрь!O409+ноябрь!O409+декабрь!O409</f>
        <v>0</v>
      </c>
      <c r="S409" s="36">
        <f>январь!P409+февраль!P409+март!P409+апрель!P409+май!P409+июнь!P409+июль!P409+август!P409+сентябрь!P409+октябрь!P409+ноябрь!P409+декабрь!P409</f>
        <v>0</v>
      </c>
      <c r="T409" s="29">
        <f>январь!Q409+февраль!Q409+март!Q409+апрель!Q409+май!Q409+июнь!Q409+июль!Q409+август!Q409+сентябрь!Q409+октябрь!Q409+ноябрь!Q409+декабрь!Q409</f>
        <v>0</v>
      </c>
      <c r="U409" s="36">
        <f>январь!R409+февраль!R409+март!R409+апрель!R409+май!R409+июнь!R409+июль!R409+август!R409+сентябрь!R409+октябрь!R409+ноябрь!R409+декабрь!R409</f>
        <v>0</v>
      </c>
      <c r="V409" s="36">
        <f>январь!S409+февраль!S409+март!S409+апрель!S409+май!S409+июнь!S409+июль!S409+август!S409+сентябрь!S409+октябрь!S409+ноябрь!S409+декабрь!S409</f>
        <v>0</v>
      </c>
      <c r="W409" s="36">
        <f>январь!T409+февраль!T409+март!T409+апрель!T409+май!T409+июнь!T409+июль!T409+август!T409+сентябрь!T409+октябрь!T409+ноябрь!T409+декабрь!T409</f>
        <v>0</v>
      </c>
      <c r="X409" s="36">
        <f>январь!U409+февраль!U409+март!U409+апрель!U409+май!U409+июнь!U409+июль!U409+август!U409+сентябрь!U409+октябрь!U409+ноябрь!U409+декабрь!U409</f>
        <v>0</v>
      </c>
      <c r="Y409" s="36">
        <f>январь!V409+февраль!V409+март!V409+апрель!V409+май!V409+июнь!V409+июль!V409+август!V409+сентябрь!V409+октябрь!V409+ноябрь!V409+декабрь!V409</f>
        <v>0</v>
      </c>
      <c r="Z409" s="36">
        <f>январь!W409+февраль!W409+март!W409+апрель!W409+май!W409+июнь!W409+июль!W409+август!W409+сентябрь!W409+октябрь!W409+ноябрь!W409+декабрь!W409</f>
        <v>0</v>
      </c>
      <c r="AA409" s="36">
        <f>январь!X409+февраль!X409+март!X409+апрель!X409+май!X409+июнь!X409+июль!X409+август!X409+сентябрь!X409+октябрь!X409+ноябрь!X409+декабрь!X409</f>
        <v>0</v>
      </c>
      <c r="AB409" s="29">
        <f>январь!Y409+февраль!Y409+март!Y409+апрель!Y409+май!Y409+июнь!Y409+июль!Y409+август!Y409+сентябрь!Y409+октябрь!Y409+ноябрь!Y409+декабрь!Y409</f>
        <v>0</v>
      </c>
      <c r="AC409" s="36">
        <f>январь!Z409+февраль!Z409+март!Z409+апрель!Z409+май!Z409+июнь!Z409+июль!Z409+август!Z409+сентябрь!Z409+октябрь!Z409+ноябрь!Z409+декабрь!Z409</f>
        <v>0</v>
      </c>
      <c r="AD409" s="66" t="str">
        <f>CONCATENATE(январь!AA409,$BZ$1,февраль!AA409,$BZ$1,март!AA409,$BZ$1,апрель!AA409,$BZ$1,май!AA409,$BZ$1,июнь!AA409,$BZ$1,июль!AA409,$BZ$1,август!AA409,$BZ$1,сентябрь!AA409,$BZ$1,октябрь!AA409,$BZ$1,ноябрь!AA409,$BZ$1,декабрь!AA409)</f>
        <v xml:space="preserve">           </v>
      </c>
      <c r="AE409" s="36">
        <f>январь!AB409+февраль!AB409+март!AB409+апрель!AB409+май!AB409+июнь!AB409+июль!AB409+август!AB409+сентябрь!AB409+октябрь!AB409+ноябрь!AB409+декабрь!AB409</f>
        <v>0</v>
      </c>
      <c r="AF409" s="36">
        <f>январь!AC409+февраль!AC409+март!AC409+апрель!AC409+май!AC409+июнь!AC409+июль!AC409+август!AC409+сентябрь!AC409+октябрь!AC409+ноябрь!AC409+декабрь!AC409</f>
        <v>0</v>
      </c>
      <c r="AG409" s="36">
        <f>январь!AD409+февраль!AD409+март!AD409+апрель!AD409+май!AD409+июнь!AD409+июль!AD409+август!AD409+сентябрь!AD409+октябрь!AD409+ноябрь!AD409+декабрь!AD409</f>
        <v>0</v>
      </c>
      <c r="AH409" s="36">
        <f>январь!AE409+февраль!AE409+март!AE409+апрель!AE409+май!AE409+июнь!AE409+июль!AE409+август!AE409+сентябрь!AE409+октябрь!AE409+ноябрь!AE409+декабрь!AE409</f>
        <v>0</v>
      </c>
      <c r="AI409" s="36">
        <f>январь!AF409+февраль!AF409+март!AF409+апрель!AF409+май!AF409+июнь!AF409+июль!AF409+август!AF409+сентябрь!AF409+октябрь!AF409+ноябрь!AF409+декабрь!AF409</f>
        <v>0</v>
      </c>
      <c r="AJ409" s="36">
        <f>январь!AG409+февраль!AG409+март!AG409+апрель!AG409+май!AG409+июнь!AG409+июль!AG409+август!AG409+сентябрь!AG409+октябрь!AG409+ноябрь!AG409+декабрь!AG409</f>
        <v>0</v>
      </c>
      <c r="AK409" s="29">
        <f>январь!AH409+февраль!AH409+март!AH409+апрель!AH409+май!AH409+июнь!AH409+июль!AH409+август!AH409+сентябрь!AH409+октябрь!AH409+ноябрь!AH409+декабрь!AH409</f>
        <v>0</v>
      </c>
      <c r="AL409" s="36">
        <f>январь!AI409+февраль!AI409+март!AI409+апрель!AI409+май!AI409+июнь!AI409+июль!AI409+август!AI409+сентябрь!AI409+октябрь!AI409+ноябрь!AI409+декабрь!AI409</f>
        <v>0</v>
      </c>
      <c r="AM409" s="29">
        <f>январь!AJ409+февраль!AJ409+март!AJ409+апрель!AJ409+май!AJ409+июнь!AJ409+июль!AJ409+август!AJ409+сентябрь!AJ409+октябрь!AJ409+ноябрь!AJ409+декабрь!AJ409</f>
        <v>0</v>
      </c>
      <c r="AN409" s="36">
        <f>январь!AK409+февраль!AK409+март!AK409+апрель!AK409+май!AK409+июнь!AK409+июль!AK409+август!AK409+сентябрь!AK409+октябрь!AK409+ноябрь!AK409+декабрь!AK409</f>
        <v>0</v>
      </c>
      <c r="AO409" s="36">
        <f>январь!AL409+февраль!AL409+март!AL409+апрель!AL409+май!AL409+июнь!AL409+июль!AL409+август!AL409+сентябрь!AL409+октябрь!AL409+ноябрь!AL409+декабрь!AL409</f>
        <v>0</v>
      </c>
      <c r="AP409" s="36">
        <f>январь!AM409+февраль!AM409+март!AM409+апрель!AM409+май!AM409+июнь!AM409+июль!AM409+август!AM409+сентябрь!AM409+октябрь!AM409+ноябрь!AM409+декабрь!AM409</f>
        <v>0</v>
      </c>
      <c r="AQ409" s="29">
        <f>январь!AN409+февраль!AN409+март!AN409+апрель!AN409+май!AN409+июнь!AN409+июль!AN409+август!AN409+сентябрь!AN409+октябрь!AN409+ноябрь!AN409+декабрь!AN409</f>
        <v>0</v>
      </c>
      <c r="AR409" s="36">
        <f>январь!AO409+февраль!AO409+март!AO409+апрель!AO409+май!AO409+июнь!AO409+июль!AO409+август!AO409+сентябрь!AO409+октябрь!AO409+ноябрь!AO409+декабрь!AO409</f>
        <v>0</v>
      </c>
      <c r="AS409" s="29">
        <f>январь!AP409+февраль!AP409+март!AP409+апрель!AP409+май!AP409+июнь!AP409+июль!AP409+август!AP409+сентябрь!AP409+октябрь!AP409+ноябрь!AP409+декабрь!AP409</f>
        <v>0</v>
      </c>
      <c r="AT409" s="36">
        <f>январь!AQ409+февраль!AQ409+март!AQ409+апрель!AQ409+май!AQ409+июнь!AQ409+июль!AQ409+август!AQ409+сентябрь!AQ409+октябрь!AQ409+ноябрь!AQ409+декабрь!AQ409</f>
        <v>0</v>
      </c>
      <c r="AU409" s="29">
        <f>январь!AR409+февраль!AR409+март!AR409+апрель!AR409+май!AR409+июнь!AR409+июль!AR409+август!AR409+сентябрь!AR409+октябрь!AR409+ноябрь!AR409+декабрь!AR409</f>
        <v>0</v>
      </c>
      <c r="AV409" s="36">
        <f>январь!AS409+февраль!AS409+март!AS409+апрель!AS409+май!AS409+июнь!AS409+июль!AS409+август!AS409+сентябрь!AS409+октябрь!AS409+ноябрь!AS409+декабрь!AS409</f>
        <v>0</v>
      </c>
      <c r="AW409" s="36">
        <f>январь!AT409+февраль!AT409+март!AT409+апрель!AT409+май!AT409+июнь!AT409+июль!AT409+август!AT409+сентябрь!AT409+октябрь!AT409+ноябрь!AT409+декабрь!AT409</f>
        <v>0</v>
      </c>
      <c r="AX409" s="36">
        <f>январь!AU409+февраль!AU409+март!AU409+апрель!AU409+май!AU409+июнь!AU409+июль!AU409+август!AU409+сентябрь!AU409+октябрь!AU409+ноябрь!AU409+декабрь!AU409</f>
        <v>0</v>
      </c>
      <c r="AY409" s="29">
        <f>январь!AV409+февраль!AV409+март!AV409+апрель!AV409+май!AV409+июнь!AV409+июль!AV409+август!AV409+сентябрь!AV409+октябрь!AV409+ноябрь!AV409+декабрь!AV409</f>
        <v>0</v>
      </c>
      <c r="AZ409" s="36">
        <f>январь!AW409+февраль!AW409+март!AW409+апрель!AW409+май!AW409+июнь!AW409+июль!AW409+август!AW409+сентябрь!AW409+октябрь!AW409+ноябрь!AW409+декабрь!AW409</f>
        <v>0</v>
      </c>
      <c r="BA409" s="36">
        <f>январь!AX409+февраль!AX409+март!AX409+апрель!AX409+май!AX409+июнь!AX409+июль!AX409+август!AX409+сентябрь!AX409+октябрь!AX409+ноябрь!AX409+декабрь!AX409</f>
        <v>0</v>
      </c>
      <c r="BB409" s="36">
        <f>январь!AY409+февраль!AY409+март!AY409+апрель!AY409+май!AY409+июнь!AY409+июль!AY409+август!AY409+сентябрь!AY409+октябрь!AY409+ноябрь!AY409+декабрь!AY409</f>
        <v>0</v>
      </c>
      <c r="BC409" s="29">
        <f>январь!AZ409+февраль!AZ409+март!AZ409+апрель!AZ409+май!AZ409+июнь!AZ409+июль!AZ409+август!AZ409+сентябрь!AZ409+октябрь!AZ409+ноябрь!AZ409+декабрь!AZ409</f>
        <v>0</v>
      </c>
      <c r="BD409" s="36">
        <f>январь!BA409+февраль!BA409+март!BA409+апрель!BA409+май!BA409+июнь!BA409+июль!BA409+август!BA409+сентябрь!BA409+октябрь!BA409+ноябрь!BA409+декабрь!BA409</f>
        <v>0</v>
      </c>
      <c r="BE409" s="36">
        <f>январь!BB409+февраль!BB409+март!BB409+апрель!BB409+май!BB409+июнь!BB409+июль!BB409+август!BB409+сентябрь!BB409+октябрь!BB409+ноябрь!BB409+декабрь!BB409</f>
        <v>0</v>
      </c>
      <c r="BF409" s="36">
        <f>январь!BC409+февраль!BC409+март!BC409+апрель!BC409+май!BC409+июнь!BC409+июль!BC409+август!BC409+сентябрь!BC409+октябрь!BC409+ноябрь!BC409+декабрь!BC409</f>
        <v>0</v>
      </c>
      <c r="BG409" s="36">
        <f>январь!BD409+февраль!BD409+март!BD409+апрель!BD409+май!BD409+июнь!BD409+июль!BD409+август!BD409+сентябрь!BD409+октябрь!BD409+ноябрь!BD409+декабрь!BD409</f>
        <v>0</v>
      </c>
      <c r="BH409" s="36">
        <f>январь!BE409+февраль!BE409+март!BE409+апрель!BE409+май!BE409+июнь!BE409+июль!BE409+август!BE409+сентябрь!BE409+октябрь!BE409+ноябрь!BE409+декабрь!BE409</f>
        <v>0</v>
      </c>
      <c r="BI409" s="36">
        <f>январь!BF409+февраль!BF409+март!BF409+апрель!BF409+май!BF409+июнь!BF409+июль!BF409+август!BF409+сентябрь!BF409+октябрь!BF409+ноябрь!BF409+декабрь!BF409</f>
        <v>0</v>
      </c>
      <c r="BJ409" s="36">
        <f>январь!BG409+февраль!BG409+март!BG409+апрель!BG409+май!BG409+июнь!BG409+июль!BG409+август!BG409+сентябрь!BG409+октябрь!BG409+ноябрь!BG409+декабрь!BG409</f>
        <v>0</v>
      </c>
      <c r="BK409" s="36">
        <f>январь!BH409+февраль!BH409+март!BH409+апрель!BH409+май!BH409+июнь!BH409+июль!BH409+август!BH409+сентябрь!BH409+октябрь!BH409+ноябрь!BH409+декабрь!BH409</f>
        <v>0</v>
      </c>
      <c r="BL409" s="36">
        <f>январь!BI409+февраль!BI409+март!BI409+апрель!BI409+май!BI409+июнь!BI409+июль!BI409+август!BI409+сентябрь!BI409+октябрь!BI409+ноябрь!BI409+декабрь!BI409</f>
        <v>0</v>
      </c>
      <c r="BM409" s="29">
        <f>январь!BJ409+февраль!BJ409+март!BJ409+апрель!BJ409+май!BJ409+июнь!BJ409+июль!BJ409+август!BJ409+сентябрь!BJ409+октябрь!BJ409+ноябрь!BJ409+декабрь!BJ409</f>
        <v>0</v>
      </c>
      <c r="BN409" s="36">
        <f>январь!BK409+февраль!BK409+март!BK409+апрель!BK409+май!BK409+июнь!BK409+июль!BK409+август!BK409+сентябрь!BK409+октябрь!BK409+ноябрь!BK409+декабрь!BK409</f>
        <v>0</v>
      </c>
      <c r="BO409" s="29">
        <f>январь!BL409+февраль!BL409+март!BL409+апрель!BL409+май!BL409+июнь!BL409+июль!BL409+август!BL409+сентябрь!BL409+октябрь!BL409+ноябрь!BL409+декабрь!BL409</f>
        <v>0</v>
      </c>
      <c r="BP409" s="36">
        <f>январь!BM409+февраль!BM409+март!BM409+апрель!BM409+май!BM409+июнь!BM409+июль!BM409+август!BM409+сентябрь!BM409+октябрь!BM409+ноябрь!BM409+декабрь!BM409</f>
        <v>0</v>
      </c>
      <c r="BQ409" s="36">
        <f>январь!BN409+февраль!BN409+март!BN409+апрель!BN409+май!BN409+июнь!BN409+июль!BN409+август!BN409+сентябрь!BN409+октябрь!BN409+ноябрь!BN409+декабрь!BN409</f>
        <v>0</v>
      </c>
      <c r="BR409" s="36">
        <f>январь!BO409+февраль!BO409+март!BO409+апрель!BO409+май!BO409+июнь!BO409+июль!BO409+август!BO409+сентябрь!BO409+октябрь!BO409+ноябрь!BO409+декабрь!BO409</f>
        <v>0</v>
      </c>
      <c r="BS409" s="29">
        <f>январь!BP409+февраль!BP409+март!BP409+апрель!BP409+май!BP409+июнь!BP409+июль!BP409+август!BP409+сентябрь!BP409+октябрь!BP409+ноябрь!BP409+декабрь!BP409</f>
        <v>3</v>
      </c>
      <c r="BT409" s="36">
        <f>январь!BQ409+февраль!BQ409+март!BQ409+апрель!BQ409+май!BQ409+июнь!BQ409+июль!BQ409+август!BQ409+сентябрь!BQ409+октябрь!BQ409+ноябрь!BQ409+декабрь!BQ409</f>
        <v>3.3650000000000002</v>
      </c>
      <c r="BU409" s="29">
        <f>январь!BR409+февраль!BR409+март!BR409+апрель!BR409+май!BR409+июнь!BR409+июль!BR409+август!BR409+сентябрь!BR409+октябрь!BR409+ноябрь!BR409+декабрь!BR409</f>
        <v>0</v>
      </c>
      <c r="BV409" s="36">
        <f>январь!BS409+февраль!BS409+март!BS409+апрель!BS409+май!BS409+июнь!BS409+июль!BS409+август!BS409+сентябрь!BS409+октябрь!BS409+ноябрь!BS409+декабрь!BS409</f>
        <v>0</v>
      </c>
      <c r="BW409" s="36">
        <f>январь!BT409+февраль!BT409+март!BT409+апрель!BT409+май!BT409+июнь!BT409+июль!BT409+август!BT409+сентябрь!BT409+октябрь!BT409+ноябрь!BT409+декабрь!BT409</f>
        <v>0</v>
      </c>
      <c r="BX409" s="36">
        <f>январь!BU409+февраль!BU409+март!BU409+апрель!BU409+май!BU409+июнь!BU409+июль!BU409+август!BU409+сентябрь!BU409+октябрь!BU409+ноябрь!BU409+декабрь!BU409</f>
        <v>0</v>
      </c>
      <c r="BY409" s="36">
        <f>январь!BV409+февраль!BV409+март!BV409+апрель!BV409+май!BV409+июнь!BV409+июль!BV409+август!BV409+сентябрь!BV409+октябрь!BV409+ноябрь!BV409+декабрь!BV409</f>
        <v>37.03</v>
      </c>
      <c r="BZ409" s="77">
        <v>1</v>
      </c>
    </row>
    <row r="410" spans="1:78" x14ac:dyDescent="0.25">
      <c r="A410" s="16">
        <v>408</v>
      </c>
      <c r="B410" s="16">
        <v>3</v>
      </c>
      <c r="C410" s="37" t="s">
        <v>850</v>
      </c>
      <c r="D410" s="51">
        <v>159.92922403864733</v>
      </c>
      <c r="E410" s="25">
        <v>-150.15473200000002</v>
      </c>
      <c r="F410" s="26">
        <f t="shared" si="18"/>
        <v>-6.0725079613526898</v>
      </c>
      <c r="G410" s="26">
        <f t="shared" si="19"/>
        <v>144.08222403864733</v>
      </c>
      <c r="H410" s="26">
        <f t="shared" si="20"/>
        <v>15.847</v>
      </c>
      <c r="I410" s="36">
        <f>январь!F410+февраль!F410+март!F410+апрель!F410+май!F410+июнь!F410+июль!F410+август!F410+сентябрь!F410+октябрь!F410+ноябрь!F410+декабрь!F410</f>
        <v>0</v>
      </c>
      <c r="J410" s="36">
        <f>январь!G410+февраль!G410+март!G410+апрель!G410+май!G410+июнь!G410+июль!G410+август!G410+сентябрь!G410+октябрь!G410+ноябрь!G410+декабрь!G410</f>
        <v>0</v>
      </c>
      <c r="K410" s="36">
        <f>январь!H410+февраль!H410+март!H410+апрель!H410+май!H410+июнь!H410+июль!H410+август!H410+сентябрь!H410+октябрь!H410+ноябрь!H410+декабрь!H410</f>
        <v>0</v>
      </c>
      <c r="L410" s="27">
        <f>январь!I410+февраль!I410+март!I410+апрель!I410+май!I410+июнь!I410+июль!I410+август!I410+сентябрь!I410+октябрь!I410+ноябрь!I410+декабрь!I410</f>
        <v>0</v>
      </c>
      <c r="M410" s="36">
        <f>январь!J410+февраль!J410+март!J410+апрель!J410+май!J410+июнь!J410+июль!J410+август!J410+сентябрь!J410+октябрь!J410+ноябрь!J410+декабрь!J410</f>
        <v>0</v>
      </c>
      <c r="N410" s="36">
        <f>январь!K410+февраль!K410+март!K410+апрель!K410+май!K410+июнь!K410+июль!K410+август!K410+сентябрь!K410+октябрь!K410+ноябрь!K410+декабрь!K410</f>
        <v>0</v>
      </c>
      <c r="O410" s="36">
        <f>январь!L410+февраль!L410+март!L410+апрель!L410+май!L410+июнь!L410+июль!L410+август!L410+сентябрь!L410+октябрь!L410+ноябрь!L410+декабрь!L410</f>
        <v>0</v>
      </c>
      <c r="P410" s="36">
        <f>январь!M410+февраль!M410+март!M410+апрель!M410+май!M410+июнь!M410+июль!M410+август!M410+сентябрь!M410+октябрь!M410+ноябрь!M410+декабрь!M410</f>
        <v>0</v>
      </c>
      <c r="Q410" s="36">
        <f>январь!N410+февраль!N410+март!N410+апрель!N410+май!N410+июнь!N410+июль!N410+август!N410+сентябрь!N410+октябрь!N410+ноябрь!N410+декабрь!N410</f>
        <v>0</v>
      </c>
      <c r="R410" s="29">
        <f>январь!O410+февраль!O410+март!O410+апрель!O410+май!O410+июнь!O410+июль!O410+август!O410+сентябрь!O410+октябрь!O410+ноябрь!O410+декабрь!O410</f>
        <v>0</v>
      </c>
      <c r="S410" s="36">
        <f>январь!P410+февраль!P410+март!P410+апрель!P410+май!P410+июнь!P410+июль!P410+август!P410+сентябрь!P410+октябрь!P410+ноябрь!P410+декабрь!P410</f>
        <v>0</v>
      </c>
      <c r="T410" s="29">
        <f>январь!Q410+февраль!Q410+март!Q410+апрель!Q410+май!Q410+июнь!Q410+июль!Q410+август!Q410+сентябрь!Q410+октябрь!Q410+ноябрь!Q410+декабрь!Q410</f>
        <v>0</v>
      </c>
      <c r="U410" s="36">
        <f>январь!R410+февраль!R410+март!R410+апрель!R410+май!R410+июнь!R410+июль!R410+август!R410+сентябрь!R410+октябрь!R410+ноябрь!R410+декабрь!R410</f>
        <v>0</v>
      </c>
      <c r="V410" s="36">
        <f>январь!S410+февраль!S410+март!S410+апрель!S410+май!S410+июнь!S410+июль!S410+август!S410+сентябрь!S410+октябрь!S410+ноябрь!S410+декабрь!S410</f>
        <v>0</v>
      </c>
      <c r="W410" s="36">
        <f>январь!T410+февраль!T410+март!T410+апрель!T410+май!T410+июнь!T410+июль!T410+август!T410+сентябрь!T410+октябрь!T410+ноябрь!T410+декабрь!T410</f>
        <v>0</v>
      </c>
      <c r="X410" s="36">
        <f>январь!U410+февраль!U410+март!U410+апрель!U410+май!U410+июнь!U410+июль!U410+август!U410+сентябрь!U410+октябрь!U410+ноябрь!U410+декабрь!U410</f>
        <v>0</v>
      </c>
      <c r="Y410" s="36">
        <f>январь!V410+февраль!V410+март!V410+апрель!V410+май!V410+июнь!V410+июль!V410+август!V410+сентябрь!V410+октябрь!V410+ноябрь!V410+декабрь!V410</f>
        <v>0</v>
      </c>
      <c r="Z410" s="36">
        <f>январь!W410+февраль!W410+март!W410+апрель!W410+май!W410+июнь!W410+июль!W410+август!W410+сентябрь!W410+октябрь!W410+ноябрь!W410+декабрь!W410</f>
        <v>0</v>
      </c>
      <c r="AA410" s="36">
        <f>январь!X410+февраль!X410+март!X410+апрель!X410+май!X410+июнь!X410+июль!X410+август!X410+сентябрь!X410+октябрь!X410+ноябрь!X410+декабрь!X410</f>
        <v>0</v>
      </c>
      <c r="AB410" s="29">
        <f>январь!Y410+февраль!Y410+март!Y410+апрель!Y410+май!Y410+июнь!Y410+июль!Y410+август!Y410+сентябрь!Y410+октябрь!Y410+ноябрь!Y410+декабрь!Y410</f>
        <v>0</v>
      </c>
      <c r="AC410" s="36">
        <f>январь!Z410+февраль!Z410+март!Z410+апрель!Z410+май!Z410+июнь!Z410+июль!Z410+август!Z410+сентябрь!Z410+октябрь!Z410+ноябрь!Z410+декабрь!Z410</f>
        <v>0</v>
      </c>
      <c r="AD410" s="66" t="str">
        <f>CONCATENATE(январь!AA410,$BZ$1,февраль!AA410,$BZ$1,март!AA410,$BZ$1,апрель!AA410,$BZ$1,май!AA410,$BZ$1,июнь!AA410,$BZ$1,июль!AA410,$BZ$1,август!AA410,$BZ$1,сентябрь!AA410,$BZ$1,октябрь!AA410,$BZ$1,ноябрь!AA410,$BZ$1,декабрь!AA410)</f>
        <v xml:space="preserve">           </v>
      </c>
      <c r="AE410" s="36">
        <f>январь!AB410+февраль!AB410+март!AB410+апрель!AB410+май!AB410+июнь!AB410+июль!AB410+август!AB410+сентябрь!AB410+октябрь!AB410+ноябрь!AB410+декабрь!AB410</f>
        <v>0</v>
      </c>
      <c r="AF410" s="36">
        <f>январь!AC410+февраль!AC410+март!AC410+апрель!AC410+май!AC410+июнь!AC410+июль!AC410+август!AC410+сентябрь!AC410+октябрь!AC410+ноябрь!AC410+декабрь!AC410</f>
        <v>0</v>
      </c>
      <c r="AG410" s="36">
        <f>январь!AD410+февраль!AD410+март!AD410+апрель!AD410+май!AD410+июнь!AD410+июль!AD410+август!AD410+сентябрь!AD410+октябрь!AD410+ноябрь!AD410+декабрь!AD410</f>
        <v>0</v>
      </c>
      <c r="AH410" s="36">
        <f>январь!AE410+февраль!AE410+март!AE410+апрель!AE410+май!AE410+июнь!AE410+июль!AE410+август!AE410+сентябрь!AE410+октябрь!AE410+ноябрь!AE410+декабрь!AE410</f>
        <v>0</v>
      </c>
      <c r="AI410" s="36">
        <f>январь!AF410+февраль!AF410+март!AF410+апрель!AF410+май!AF410+июнь!AF410+июль!AF410+август!AF410+сентябрь!AF410+октябрь!AF410+ноябрь!AF410+декабрь!AF410</f>
        <v>0</v>
      </c>
      <c r="AJ410" s="36">
        <f>январь!AG410+февраль!AG410+март!AG410+апрель!AG410+май!AG410+июнь!AG410+июль!AG410+август!AG410+сентябрь!AG410+октябрь!AG410+ноябрь!AG410+декабрь!AG410</f>
        <v>0</v>
      </c>
      <c r="AK410" s="29">
        <f>январь!AH410+февраль!AH410+март!AH410+апрель!AH410+май!AH410+июнь!AH410+июль!AH410+август!AH410+сентябрь!AH410+октябрь!AH410+ноябрь!AH410+декабрь!AH410</f>
        <v>0</v>
      </c>
      <c r="AL410" s="36">
        <f>январь!AI410+февраль!AI410+март!AI410+апрель!AI410+май!AI410+июнь!AI410+июль!AI410+август!AI410+сентябрь!AI410+октябрь!AI410+ноябрь!AI410+декабрь!AI410</f>
        <v>0</v>
      </c>
      <c r="AM410" s="29">
        <f>январь!AJ410+февраль!AJ410+март!AJ410+апрель!AJ410+май!AJ410+июнь!AJ410+июль!AJ410+август!AJ410+сентябрь!AJ410+октябрь!AJ410+ноябрь!AJ410+декабрь!AJ410</f>
        <v>0</v>
      </c>
      <c r="AN410" s="36">
        <f>январь!AK410+февраль!AK410+март!AK410+апрель!AK410+май!AK410+июнь!AK410+июль!AK410+август!AK410+сентябрь!AK410+октябрь!AK410+ноябрь!AK410+декабрь!AK410</f>
        <v>0</v>
      </c>
      <c r="AO410" s="36">
        <f>январь!AL410+февраль!AL410+март!AL410+апрель!AL410+май!AL410+июнь!AL410+июль!AL410+август!AL410+сентябрь!AL410+октябрь!AL410+ноябрь!AL410+декабрь!AL410</f>
        <v>0</v>
      </c>
      <c r="AP410" s="36">
        <f>январь!AM410+февраль!AM410+март!AM410+апрель!AM410+май!AM410+июнь!AM410+июль!AM410+август!AM410+сентябрь!AM410+октябрь!AM410+ноябрь!AM410+декабрь!AM410</f>
        <v>0</v>
      </c>
      <c r="AQ410" s="29">
        <f>январь!AN410+февраль!AN410+март!AN410+апрель!AN410+май!AN410+июнь!AN410+июль!AN410+август!AN410+сентябрь!AN410+октябрь!AN410+ноябрь!AN410+декабрь!AN410</f>
        <v>0</v>
      </c>
      <c r="AR410" s="36">
        <f>январь!AO410+февраль!AO410+март!AO410+апрель!AO410+май!AO410+июнь!AO410+июль!AO410+август!AO410+сентябрь!AO410+октябрь!AO410+ноябрь!AO410+декабрь!AO410</f>
        <v>0</v>
      </c>
      <c r="AS410" s="29">
        <f>январь!AP410+февраль!AP410+март!AP410+апрель!AP410+май!AP410+июнь!AP410+июль!AP410+август!AP410+сентябрь!AP410+октябрь!AP410+ноябрь!AP410+декабрь!AP410</f>
        <v>0</v>
      </c>
      <c r="AT410" s="36">
        <f>январь!AQ410+февраль!AQ410+март!AQ410+апрель!AQ410+май!AQ410+июнь!AQ410+июль!AQ410+август!AQ410+сентябрь!AQ410+октябрь!AQ410+ноябрь!AQ410+декабрь!AQ410</f>
        <v>0</v>
      </c>
      <c r="AU410" s="29">
        <f>январь!AR410+февраль!AR410+март!AR410+апрель!AR410+май!AR410+июнь!AR410+июль!AR410+август!AR410+сентябрь!AR410+октябрь!AR410+ноябрь!AR410+декабрь!AR410</f>
        <v>0</v>
      </c>
      <c r="AV410" s="36">
        <f>январь!AS410+февраль!AS410+март!AS410+апрель!AS410+май!AS410+июнь!AS410+июль!AS410+август!AS410+сентябрь!AS410+октябрь!AS410+ноябрь!AS410+декабрь!AS410</f>
        <v>0</v>
      </c>
      <c r="AW410" s="36">
        <f>январь!AT410+февраль!AT410+март!AT410+апрель!AT410+май!AT410+июнь!AT410+июль!AT410+август!AT410+сентябрь!AT410+октябрь!AT410+ноябрь!AT410+декабрь!AT410</f>
        <v>0</v>
      </c>
      <c r="AX410" s="36">
        <f>январь!AU410+февраль!AU410+март!AU410+апрель!AU410+май!AU410+июнь!AU410+июль!AU410+август!AU410+сентябрь!AU410+октябрь!AU410+ноябрь!AU410+декабрь!AU410</f>
        <v>0</v>
      </c>
      <c r="AY410" s="29">
        <f>январь!AV410+февраль!AV410+март!AV410+апрель!AV410+май!AV410+июнь!AV410+июль!AV410+август!AV410+сентябрь!AV410+октябрь!AV410+ноябрь!AV410+декабрь!AV410</f>
        <v>0</v>
      </c>
      <c r="AZ410" s="36">
        <f>январь!AW410+февраль!AW410+март!AW410+апрель!AW410+май!AW410+июнь!AW410+июль!AW410+август!AW410+сентябрь!AW410+октябрь!AW410+ноябрь!AW410+декабрь!AW410</f>
        <v>0</v>
      </c>
      <c r="BA410" s="36">
        <f>январь!AX410+февраль!AX410+март!AX410+апрель!AX410+май!AX410+июнь!AX410+июль!AX410+август!AX410+сентябрь!AX410+октябрь!AX410+ноябрь!AX410+декабрь!AX410</f>
        <v>0</v>
      </c>
      <c r="BB410" s="36">
        <f>январь!AY410+февраль!AY410+март!AY410+апрель!AY410+май!AY410+июнь!AY410+июль!AY410+август!AY410+сентябрь!AY410+октябрь!AY410+ноябрь!AY410+декабрь!AY410</f>
        <v>0</v>
      </c>
      <c r="BC410" s="29">
        <f>январь!AZ410+февраль!AZ410+март!AZ410+апрель!AZ410+май!AZ410+июнь!AZ410+июль!AZ410+август!AZ410+сентябрь!AZ410+октябрь!AZ410+ноябрь!AZ410+декабрь!AZ410</f>
        <v>0</v>
      </c>
      <c r="BD410" s="36">
        <f>январь!BA410+февраль!BA410+март!BA410+апрель!BA410+май!BA410+июнь!BA410+июль!BA410+август!BA410+сентябрь!BA410+октябрь!BA410+ноябрь!BA410+декабрь!BA410</f>
        <v>0</v>
      </c>
      <c r="BE410" s="36">
        <f>январь!BB410+февраль!BB410+март!BB410+апрель!BB410+май!BB410+июнь!BB410+июль!BB410+август!BB410+сентябрь!BB410+октябрь!BB410+ноябрь!BB410+декабрь!BB410</f>
        <v>0</v>
      </c>
      <c r="BF410" s="36">
        <f>январь!BC410+февраль!BC410+март!BC410+апрель!BC410+май!BC410+июнь!BC410+июль!BC410+август!BC410+сентябрь!BC410+октябрь!BC410+ноябрь!BC410+декабрь!BC410</f>
        <v>0</v>
      </c>
      <c r="BG410" s="36">
        <f>январь!BD410+февраль!BD410+март!BD410+апрель!BD410+май!BD410+июнь!BD410+июль!BD410+август!BD410+сентябрь!BD410+октябрь!BD410+ноябрь!BD410+декабрь!BD410</f>
        <v>0</v>
      </c>
      <c r="BH410" s="36">
        <f>январь!BE410+февраль!BE410+март!BE410+апрель!BE410+май!BE410+июнь!BE410+июль!BE410+август!BE410+сентябрь!BE410+октябрь!BE410+ноябрь!BE410+декабрь!BE410</f>
        <v>0</v>
      </c>
      <c r="BI410" s="36">
        <f>январь!BF410+февраль!BF410+март!BF410+апрель!BF410+май!BF410+июнь!BF410+июль!BF410+август!BF410+сентябрь!BF410+октябрь!BF410+ноябрь!BF410+декабрь!BF410</f>
        <v>0.01</v>
      </c>
      <c r="BJ410" s="36">
        <f>январь!BG410+февраль!BG410+март!BG410+апрель!BG410+май!BG410+июнь!BG410+июль!BG410+август!BG410+сентябрь!BG410+октябрь!BG410+ноябрь!BG410+декабрь!BG410</f>
        <v>11.375999999999999</v>
      </c>
      <c r="BK410" s="36">
        <f>январь!BH410+февраль!BH410+март!BH410+апрель!BH410+май!BH410+июнь!BH410+июль!BH410+август!BH410+сентябрь!BH410+октябрь!BH410+ноябрь!BH410+декабрь!BH410</f>
        <v>0</v>
      </c>
      <c r="BL410" s="36">
        <f>январь!BI410+февраль!BI410+март!BI410+апрель!BI410+май!BI410+июнь!BI410+июль!BI410+август!BI410+сентябрь!BI410+октябрь!BI410+ноябрь!BI410+декабрь!BI410</f>
        <v>0</v>
      </c>
      <c r="BM410" s="29">
        <f>январь!BJ410+февраль!BJ410+март!BJ410+апрель!BJ410+май!BJ410+июнь!BJ410+июль!BJ410+август!BJ410+сентябрь!BJ410+октябрь!BJ410+ноябрь!BJ410+декабрь!BJ410</f>
        <v>0</v>
      </c>
      <c r="BN410" s="36">
        <f>январь!BK410+февраль!BK410+март!BK410+апрель!BK410+май!BK410+июнь!BK410+июль!BK410+август!BK410+сентябрь!BK410+октябрь!BK410+ноябрь!BK410+декабрь!BK410</f>
        <v>0</v>
      </c>
      <c r="BO410" s="29">
        <f>январь!BL410+февраль!BL410+март!BL410+апрель!BL410+май!BL410+июнь!BL410+июль!BL410+август!BL410+сентябрь!BL410+октябрь!BL410+ноябрь!BL410+декабрь!BL410</f>
        <v>0</v>
      </c>
      <c r="BP410" s="36">
        <f>январь!BM410+февраль!BM410+март!BM410+апрель!BM410+май!BM410+июнь!BM410+июль!BM410+август!BM410+сентябрь!BM410+октябрь!BM410+ноябрь!BM410+декабрь!BM410</f>
        <v>0</v>
      </c>
      <c r="BQ410" s="36">
        <f>январь!BN410+февраль!BN410+март!BN410+апрель!BN410+май!BN410+июнь!BN410+июль!BN410+август!BN410+сентябрь!BN410+октябрь!BN410+ноябрь!BN410+декабрь!BN410</f>
        <v>0</v>
      </c>
      <c r="BR410" s="36">
        <f>январь!BO410+февраль!BO410+март!BO410+апрель!BO410+май!BO410+июнь!BO410+июль!BO410+август!BO410+сентябрь!BO410+октябрь!BO410+ноябрь!BO410+декабрь!BO410</f>
        <v>0</v>
      </c>
      <c r="BS410" s="29">
        <f>январь!BP410+февраль!BP410+март!BP410+апрель!BP410+май!BP410+июнь!BP410+июль!BP410+август!BP410+сентябрь!BP410+октябрь!BP410+ноябрь!BP410+декабрь!BP410</f>
        <v>0</v>
      </c>
      <c r="BT410" s="36">
        <f>январь!BQ410+февраль!BQ410+март!BQ410+апрель!BQ410+май!BQ410+июнь!BQ410+июль!BQ410+август!BQ410+сентябрь!BQ410+октябрь!BQ410+ноябрь!BQ410+декабрь!BQ410</f>
        <v>0</v>
      </c>
      <c r="BU410" s="29">
        <f>январь!BR410+февраль!BR410+март!BR410+апрель!BR410+май!BR410+июнь!BR410+июль!BR410+август!BR410+сентябрь!BR410+октябрь!BR410+ноябрь!BR410+декабрь!BR410</f>
        <v>0</v>
      </c>
      <c r="BV410" s="36">
        <f>январь!BS410+февраль!BS410+март!BS410+апрель!BS410+май!BS410+июнь!BS410+июль!BS410+август!BS410+сентябрь!BS410+октябрь!BS410+ноябрь!BS410+декабрь!BS410</f>
        <v>0</v>
      </c>
      <c r="BW410" s="36">
        <f>январь!BT410+февраль!BT410+март!BT410+апрель!BT410+май!BT410+июнь!BT410+июль!BT410+август!BT410+сентябрь!BT410+октябрь!BT410+ноябрь!BT410+декабрь!BT410</f>
        <v>0</v>
      </c>
      <c r="BX410" s="36">
        <f>январь!BU410+февраль!BU410+март!BU410+апрель!BU410+май!BU410+июнь!BU410+июль!BU410+август!BU410+сентябрь!BU410+октябрь!BU410+ноябрь!BU410+декабрь!BU410</f>
        <v>0</v>
      </c>
      <c r="BY410" s="36">
        <f>январь!BV410+февраль!BV410+март!BV410+апрель!BV410+май!BV410+июнь!BV410+июль!BV410+август!BV410+сентябрь!BV410+октябрь!BV410+ноябрь!BV410+декабрь!BV410</f>
        <v>4.4710000000000001</v>
      </c>
      <c r="BZ410" s="77">
        <v>4</v>
      </c>
    </row>
    <row r="411" spans="1:78" x14ac:dyDescent="0.25">
      <c r="A411" s="16">
        <v>409</v>
      </c>
      <c r="B411" s="16">
        <v>3</v>
      </c>
      <c r="C411" s="37" t="s">
        <v>851</v>
      </c>
      <c r="D411" s="51">
        <v>80.732554260869563</v>
      </c>
      <c r="E411" s="25">
        <v>-32.746943999999985</v>
      </c>
      <c r="F411" s="26">
        <f t="shared" si="18"/>
        <v>46.458610260869577</v>
      </c>
      <c r="G411" s="26">
        <f t="shared" si="19"/>
        <v>79.205554260869562</v>
      </c>
      <c r="H411" s="26">
        <f t="shared" si="20"/>
        <v>1.5269999999999999</v>
      </c>
      <c r="I411" s="36">
        <f>январь!F411+февраль!F411+март!F411+апрель!F411+май!F411+июнь!F411+июль!F411+август!F411+сентябрь!F411+октябрь!F411+ноябрь!F411+декабрь!F411</f>
        <v>0</v>
      </c>
      <c r="J411" s="36">
        <f>январь!G411+февраль!G411+март!G411+апрель!G411+май!G411+июнь!G411+июль!G411+август!G411+сентябрь!G411+октябрь!G411+ноябрь!G411+декабрь!G411</f>
        <v>0</v>
      </c>
      <c r="K411" s="36">
        <f>январь!H411+февраль!H411+март!H411+апрель!H411+май!H411+июнь!H411+июль!H411+август!H411+сентябрь!H411+октябрь!H411+ноябрь!H411+декабрь!H411</f>
        <v>0</v>
      </c>
      <c r="L411" s="27">
        <f>январь!I411+февраль!I411+март!I411+апрель!I411+май!I411+июнь!I411+июль!I411+август!I411+сентябрь!I411+октябрь!I411+ноябрь!I411+декабрь!I411</f>
        <v>0</v>
      </c>
      <c r="M411" s="36">
        <f>январь!J411+февраль!J411+март!J411+апрель!J411+май!J411+июнь!J411+июль!J411+август!J411+сентябрь!J411+октябрь!J411+ноябрь!J411+декабрь!J411</f>
        <v>0</v>
      </c>
      <c r="N411" s="36">
        <f>январь!K411+февраль!K411+март!K411+апрель!K411+май!K411+июнь!K411+июль!K411+август!K411+сентябрь!K411+октябрь!K411+ноябрь!K411+декабрь!K411</f>
        <v>0</v>
      </c>
      <c r="O411" s="36">
        <f>январь!L411+февраль!L411+март!L411+апрель!L411+май!L411+июнь!L411+июль!L411+август!L411+сентябрь!L411+октябрь!L411+ноябрь!L411+декабрь!L411</f>
        <v>0</v>
      </c>
      <c r="P411" s="36">
        <f>январь!M411+февраль!M411+март!M411+апрель!M411+май!M411+июнь!M411+июль!M411+август!M411+сентябрь!M411+октябрь!M411+ноябрь!M411+декабрь!M411</f>
        <v>0</v>
      </c>
      <c r="Q411" s="36">
        <f>январь!N411+февраль!N411+март!N411+апрель!N411+май!N411+июнь!N411+июль!N411+август!N411+сентябрь!N411+октябрь!N411+ноябрь!N411+декабрь!N411</f>
        <v>0</v>
      </c>
      <c r="R411" s="29">
        <f>январь!O411+февраль!O411+март!O411+апрель!O411+май!O411+июнь!O411+июль!O411+август!O411+сентябрь!O411+октябрь!O411+ноябрь!O411+декабрь!O411</f>
        <v>0</v>
      </c>
      <c r="S411" s="36">
        <f>январь!P411+февраль!P411+март!P411+апрель!P411+май!P411+июнь!P411+июль!P411+август!P411+сентябрь!P411+октябрь!P411+ноябрь!P411+декабрь!P411</f>
        <v>0</v>
      </c>
      <c r="T411" s="29">
        <f>январь!Q411+февраль!Q411+март!Q411+апрель!Q411+май!Q411+июнь!Q411+июль!Q411+август!Q411+сентябрь!Q411+октябрь!Q411+ноябрь!Q411+декабрь!Q411</f>
        <v>0</v>
      </c>
      <c r="U411" s="36">
        <f>январь!R411+февраль!R411+март!R411+апрель!R411+май!R411+июнь!R411+июль!R411+август!R411+сентябрь!R411+октябрь!R411+ноябрь!R411+декабрь!R411</f>
        <v>0</v>
      </c>
      <c r="V411" s="36">
        <f>январь!S411+февраль!S411+март!S411+апрель!S411+май!S411+июнь!S411+июль!S411+август!S411+сентябрь!S411+октябрь!S411+ноябрь!S411+декабрь!S411</f>
        <v>0</v>
      </c>
      <c r="W411" s="36">
        <f>январь!T411+февраль!T411+март!T411+апрель!T411+май!T411+июнь!T411+июль!T411+август!T411+сентябрь!T411+октябрь!T411+ноябрь!T411+декабрь!T411</f>
        <v>0</v>
      </c>
      <c r="X411" s="36">
        <f>январь!U411+февраль!U411+март!U411+апрель!U411+май!U411+июнь!U411+июль!U411+август!U411+сентябрь!U411+октябрь!U411+ноябрь!U411+декабрь!U411</f>
        <v>0</v>
      </c>
      <c r="Y411" s="36">
        <f>январь!V411+февраль!V411+март!V411+апрель!V411+май!V411+июнь!V411+июль!V411+август!V411+сентябрь!V411+октябрь!V411+ноябрь!V411+декабрь!V411</f>
        <v>0</v>
      </c>
      <c r="Z411" s="36">
        <f>январь!W411+февраль!W411+март!W411+апрель!W411+май!W411+июнь!W411+июль!W411+август!W411+сентябрь!W411+октябрь!W411+ноябрь!W411+декабрь!W411</f>
        <v>0</v>
      </c>
      <c r="AA411" s="36">
        <f>январь!X411+февраль!X411+март!X411+апрель!X411+май!X411+июнь!X411+июль!X411+август!X411+сентябрь!X411+октябрь!X411+ноябрь!X411+декабрь!X411</f>
        <v>0</v>
      </c>
      <c r="AB411" s="29">
        <f>январь!Y411+февраль!Y411+март!Y411+апрель!Y411+май!Y411+июнь!Y411+июль!Y411+август!Y411+сентябрь!Y411+октябрь!Y411+ноябрь!Y411+декабрь!Y411</f>
        <v>0</v>
      </c>
      <c r="AC411" s="36">
        <f>январь!Z411+февраль!Z411+март!Z411+апрель!Z411+май!Z411+июнь!Z411+июль!Z411+август!Z411+сентябрь!Z411+октябрь!Z411+ноябрь!Z411+декабрь!Z411</f>
        <v>0</v>
      </c>
      <c r="AD411" s="66" t="str">
        <f>CONCATENATE(январь!AA411,$BZ$1,февраль!AA411,$BZ$1,март!AA411,$BZ$1,апрель!AA411,$BZ$1,май!AA411,$BZ$1,июнь!AA411,$BZ$1,июль!AA411,$BZ$1,август!AA411,$BZ$1,сентябрь!AA411,$BZ$1,октябрь!AA411,$BZ$1,ноябрь!AA411,$BZ$1,декабрь!AA411)</f>
        <v xml:space="preserve">           </v>
      </c>
      <c r="AE411" s="36">
        <f>январь!AB411+февраль!AB411+март!AB411+апрель!AB411+май!AB411+июнь!AB411+июль!AB411+август!AB411+сентябрь!AB411+октябрь!AB411+ноябрь!AB411+декабрь!AB411</f>
        <v>0</v>
      </c>
      <c r="AF411" s="36">
        <f>январь!AC411+февраль!AC411+март!AC411+апрель!AC411+май!AC411+июнь!AC411+июль!AC411+август!AC411+сентябрь!AC411+октябрь!AC411+ноябрь!AC411+декабрь!AC411</f>
        <v>0</v>
      </c>
      <c r="AG411" s="36">
        <f>январь!AD411+февраль!AD411+март!AD411+апрель!AD411+май!AD411+июнь!AD411+июль!AD411+август!AD411+сентябрь!AD411+октябрь!AD411+ноябрь!AD411+декабрь!AD411</f>
        <v>0</v>
      </c>
      <c r="AH411" s="36">
        <f>январь!AE411+февраль!AE411+март!AE411+апрель!AE411+май!AE411+июнь!AE411+июль!AE411+август!AE411+сентябрь!AE411+октябрь!AE411+ноябрь!AE411+декабрь!AE411</f>
        <v>0</v>
      </c>
      <c r="AI411" s="36">
        <f>январь!AF411+февраль!AF411+март!AF411+апрель!AF411+май!AF411+июнь!AF411+июль!AF411+август!AF411+сентябрь!AF411+октябрь!AF411+ноябрь!AF411+декабрь!AF411</f>
        <v>0</v>
      </c>
      <c r="AJ411" s="36">
        <f>январь!AG411+февраль!AG411+март!AG411+апрель!AG411+май!AG411+июнь!AG411+июль!AG411+август!AG411+сентябрь!AG411+октябрь!AG411+ноябрь!AG411+декабрь!AG411</f>
        <v>0</v>
      </c>
      <c r="AK411" s="29">
        <f>январь!AH411+февраль!AH411+март!AH411+апрель!AH411+май!AH411+июнь!AH411+июль!AH411+август!AH411+сентябрь!AH411+октябрь!AH411+ноябрь!AH411+декабрь!AH411</f>
        <v>0</v>
      </c>
      <c r="AL411" s="36">
        <f>январь!AI411+февраль!AI411+март!AI411+апрель!AI411+май!AI411+июнь!AI411+июль!AI411+август!AI411+сентябрь!AI411+октябрь!AI411+ноябрь!AI411+декабрь!AI411</f>
        <v>0</v>
      </c>
      <c r="AM411" s="29">
        <f>январь!AJ411+февраль!AJ411+март!AJ411+апрель!AJ411+май!AJ411+июнь!AJ411+июль!AJ411+август!AJ411+сентябрь!AJ411+октябрь!AJ411+ноябрь!AJ411+декабрь!AJ411</f>
        <v>0</v>
      </c>
      <c r="AN411" s="36">
        <f>январь!AK411+февраль!AK411+март!AK411+апрель!AK411+май!AK411+июнь!AK411+июль!AK411+август!AK411+сентябрь!AK411+октябрь!AK411+ноябрь!AK411+декабрь!AK411</f>
        <v>0</v>
      </c>
      <c r="AO411" s="36">
        <f>январь!AL411+февраль!AL411+март!AL411+апрель!AL411+май!AL411+июнь!AL411+июль!AL411+август!AL411+сентябрь!AL411+октябрь!AL411+ноябрь!AL411+декабрь!AL411</f>
        <v>0</v>
      </c>
      <c r="AP411" s="36">
        <f>январь!AM411+февраль!AM411+март!AM411+апрель!AM411+май!AM411+июнь!AM411+июль!AM411+август!AM411+сентябрь!AM411+октябрь!AM411+ноябрь!AM411+декабрь!AM411</f>
        <v>0</v>
      </c>
      <c r="AQ411" s="29">
        <f>январь!AN411+февраль!AN411+март!AN411+апрель!AN411+май!AN411+июнь!AN411+июль!AN411+август!AN411+сентябрь!AN411+октябрь!AN411+ноябрь!AN411+декабрь!AN411</f>
        <v>0</v>
      </c>
      <c r="AR411" s="36">
        <f>январь!AO411+февраль!AO411+март!AO411+апрель!AO411+май!AO411+июнь!AO411+июль!AO411+август!AO411+сентябрь!AO411+октябрь!AO411+ноябрь!AO411+декабрь!AO411</f>
        <v>0</v>
      </c>
      <c r="AS411" s="29">
        <f>январь!AP411+февраль!AP411+март!AP411+апрель!AP411+май!AP411+июнь!AP411+июль!AP411+август!AP411+сентябрь!AP411+октябрь!AP411+ноябрь!AP411+декабрь!AP411</f>
        <v>0</v>
      </c>
      <c r="AT411" s="36">
        <f>январь!AQ411+февраль!AQ411+март!AQ411+апрель!AQ411+май!AQ411+июнь!AQ411+июль!AQ411+август!AQ411+сентябрь!AQ411+октябрь!AQ411+ноябрь!AQ411+декабрь!AQ411</f>
        <v>0</v>
      </c>
      <c r="AU411" s="29">
        <f>январь!AR411+февраль!AR411+март!AR411+апрель!AR411+май!AR411+июнь!AR411+июль!AR411+август!AR411+сентябрь!AR411+октябрь!AR411+ноябрь!AR411+декабрь!AR411</f>
        <v>0</v>
      </c>
      <c r="AV411" s="36">
        <f>январь!AS411+февраль!AS411+март!AS411+апрель!AS411+май!AS411+июнь!AS411+июль!AS411+август!AS411+сентябрь!AS411+октябрь!AS411+ноябрь!AS411+декабрь!AS411</f>
        <v>0</v>
      </c>
      <c r="AW411" s="36">
        <f>январь!AT411+февраль!AT411+март!AT411+апрель!AT411+май!AT411+июнь!AT411+июль!AT411+август!AT411+сентябрь!AT411+октябрь!AT411+ноябрь!AT411+декабрь!AT411</f>
        <v>0</v>
      </c>
      <c r="AX411" s="36">
        <f>январь!AU411+февраль!AU411+март!AU411+апрель!AU411+май!AU411+июнь!AU411+июль!AU411+август!AU411+сентябрь!AU411+октябрь!AU411+ноябрь!AU411+декабрь!AU411</f>
        <v>0</v>
      </c>
      <c r="AY411" s="29">
        <f>январь!AV411+февраль!AV411+март!AV411+апрель!AV411+май!AV411+июнь!AV411+июль!AV411+август!AV411+сентябрь!AV411+октябрь!AV411+ноябрь!AV411+декабрь!AV411</f>
        <v>0</v>
      </c>
      <c r="AZ411" s="36">
        <f>январь!AW411+февраль!AW411+март!AW411+апрель!AW411+май!AW411+июнь!AW411+июль!AW411+август!AW411+сентябрь!AW411+октябрь!AW411+ноябрь!AW411+декабрь!AW411</f>
        <v>0</v>
      </c>
      <c r="BA411" s="36">
        <f>январь!AX411+февраль!AX411+март!AX411+апрель!AX411+май!AX411+июнь!AX411+июль!AX411+август!AX411+сентябрь!AX411+октябрь!AX411+ноябрь!AX411+декабрь!AX411</f>
        <v>0</v>
      </c>
      <c r="BB411" s="36">
        <f>январь!AY411+февраль!AY411+март!AY411+апрель!AY411+май!AY411+июнь!AY411+июль!AY411+август!AY411+сентябрь!AY411+октябрь!AY411+ноябрь!AY411+декабрь!AY411</f>
        <v>0</v>
      </c>
      <c r="BC411" s="29">
        <f>январь!AZ411+февраль!AZ411+март!AZ411+апрель!AZ411+май!AZ411+июнь!AZ411+июль!AZ411+август!AZ411+сентябрь!AZ411+октябрь!AZ411+ноябрь!AZ411+декабрь!AZ411</f>
        <v>0</v>
      </c>
      <c r="BD411" s="36">
        <f>январь!BA411+февраль!BA411+март!BA411+апрель!BA411+май!BA411+июнь!BA411+июль!BA411+август!BA411+сентябрь!BA411+октябрь!BA411+ноябрь!BA411+декабрь!BA411</f>
        <v>0</v>
      </c>
      <c r="BE411" s="36">
        <f>январь!BB411+февраль!BB411+март!BB411+апрель!BB411+май!BB411+июнь!BB411+июль!BB411+август!BB411+сентябрь!BB411+октябрь!BB411+ноябрь!BB411+декабрь!BB411</f>
        <v>0</v>
      </c>
      <c r="BF411" s="36">
        <f>январь!BC411+февраль!BC411+март!BC411+апрель!BC411+май!BC411+июнь!BC411+июль!BC411+август!BC411+сентябрь!BC411+октябрь!BC411+ноябрь!BC411+декабрь!BC411</f>
        <v>0</v>
      </c>
      <c r="BG411" s="36">
        <f>январь!BD411+февраль!BD411+март!BD411+апрель!BD411+май!BD411+июнь!BD411+июль!BD411+август!BD411+сентябрь!BD411+октябрь!BD411+ноябрь!BD411+декабрь!BD411</f>
        <v>0</v>
      </c>
      <c r="BH411" s="36">
        <f>январь!BE411+февраль!BE411+март!BE411+апрель!BE411+май!BE411+июнь!BE411+июль!BE411+август!BE411+сентябрь!BE411+октябрь!BE411+ноябрь!BE411+декабрь!BE411</f>
        <v>0</v>
      </c>
      <c r="BI411" s="36">
        <f>январь!BF411+февраль!BF411+март!BF411+апрель!BF411+май!BF411+июнь!BF411+июль!BF411+август!BF411+сентябрь!BF411+октябрь!BF411+ноябрь!BF411+декабрь!BF411</f>
        <v>0</v>
      </c>
      <c r="BJ411" s="36">
        <f>январь!BG411+февраль!BG411+март!BG411+апрель!BG411+май!BG411+июнь!BG411+июль!BG411+август!BG411+сентябрь!BG411+октябрь!BG411+ноябрь!BG411+декабрь!BG411</f>
        <v>0</v>
      </c>
      <c r="BK411" s="36">
        <f>январь!BH411+февраль!BH411+март!BH411+апрель!BH411+май!BH411+июнь!BH411+июль!BH411+август!BH411+сентябрь!BH411+октябрь!BH411+ноябрь!BH411+декабрь!BH411</f>
        <v>0</v>
      </c>
      <c r="BL411" s="36">
        <f>январь!BI411+февраль!BI411+март!BI411+апрель!BI411+май!BI411+июнь!BI411+июль!BI411+август!BI411+сентябрь!BI411+октябрь!BI411+ноябрь!BI411+декабрь!BI411</f>
        <v>0</v>
      </c>
      <c r="BM411" s="29">
        <f>январь!BJ411+февраль!BJ411+март!BJ411+апрель!BJ411+май!BJ411+июнь!BJ411+июль!BJ411+август!BJ411+сентябрь!BJ411+октябрь!BJ411+ноябрь!BJ411+декабрь!BJ411</f>
        <v>0</v>
      </c>
      <c r="BN411" s="36">
        <f>январь!BK411+февраль!BK411+март!BK411+апрель!BK411+май!BK411+июнь!BK411+июль!BK411+август!BK411+сентябрь!BK411+октябрь!BK411+ноябрь!BK411+декабрь!BK411</f>
        <v>0</v>
      </c>
      <c r="BO411" s="29">
        <f>январь!BL411+февраль!BL411+март!BL411+апрель!BL411+май!BL411+июнь!BL411+июль!BL411+август!BL411+сентябрь!BL411+октябрь!BL411+ноябрь!BL411+декабрь!BL411</f>
        <v>0</v>
      </c>
      <c r="BP411" s="36">
        <f>январь!BM411+февраль!BM411+март!BM411+апрель!BM411+май!BM411+июнь!BM411+июль!BM411+август!BM411+сентябрь!BM411+октябрь!BM411+ноябрь!BM411+декабрь!BM411</f>
        <v>0</v>
      </c>
      <c r="BQ411" s="36">
        <f>январь!BN411+февраль!BN411+март!BN411+апрель!BN411+май!BN411+июнь!BN411+июль!BN411+август!BN411+сентябрь!BN411+октябрь!BN411+ноябрь!BN411+декабрь!BN411</f>
        <v>0</v>
      </c>
      <c r="BR411" s="36">
        <f>январь!BO411+февраль!BO411+март!BO411+апрель!BO411+май!BO411+июнь!BO411+июль!BO411+август!BO411+сентябрь!BO411+октябрь!BO411+ноябрь!BO411+декабрь!BO411</f>
        <v>0</v>
      </c>
      <c r="BS411" s="29">
        <f>январь!BP411+февраль!BP411+март!BP411+апрель!BP411+май!BP411+июнь!BP411+июль!BP411+август!BP411+сентябрь!BP411+октябрь!BP411+ноябрь!BP411+декабрь!BP411</f>
        <v>0</v>
      </c>
      <c r="BT411" s="36">
        <f>январь!BQ411+февраль!BQ411+март!BQ411+апрель!BQ411+май!BQ411+июнь!BQ411+июль!BQ411+август!BQ411+сентябрь!BQ411+октябрь!BQ411+ноябрь!BQ411+декабрь!BQ411</f>
        <v>0</v>
      </c>
      <c r="BU411" s="29">
        <f>январь!BR411+февраль!BR411+март!BR411+апрель!BR411+май!BR411+июнь!BR411+июль!BR411+август!BR411+сентябрь!BR411+октябрь!BR411+ноябрь!BR411+декабрь!BR411</f>
        <v>0</v>
      </c>
      <c r="BV411" s="36">
        <f>январь!BS411+февраль!BS411+март!BS411+апрель!BS411+май!BS411+июнь!BS411+июль!BS411+август!BS411+сентябрь!BS411+октябрь!BS411+ноябрь!BS411+декабрь!BS411</f>
        <v>0</v>
      </c>
      <c r="BW411" s="36">
        <f>январь!BT411+февраль!BT411+март!BT411+апрель!BT411+май!BT411+июнь!BT411+июль!BT411+август!BT411+сентябрь!BT411+октябрь!BT411+ноябрь!BT411+декабрь!BT411</f>
        <v>0</v>
      </c>
      <c r="BX411" s="36">
        <f>январь!BU411+февраль!BU411+март!BU411+апрель!BU411+май!BU411+июнь!BU411+июль!BU411+август!BU411+сентябрь!BU411+октябрь!BU411+ноябрь!BU411+декабрь!BU411</f>
        <v>0</v>
      </c>
      <c r="BY411" s="36">
        <f>январь!BV411+февраль!BV411+март!BV411+апрель!BV411+май!BV411+июнь!BV411+июль!BV411+август!BV411+сентябрь!BV411+октябрь!BV411+ноябрь!BV411+декабрь!BV411</f>
        <v>1.5269999999999999</v>
      </c>
      <c r="BZ411" s="77">
        <v>1</v>
      </c>
    </row>
    <row r="412" spans="1:78" x14ac:dyDescent="0.25">
      <c r="A412" s="16">
        <v>410</v>
      </c>
      <c r="B412" s="16">
        <v>3</v>
      </c>
      <c r="C412" s="37" t="s">
        <v>937</v>
      </c>
      <c r="D412" s="51">
        <v>12.15799826086957</v>
      </c>
      <c r="E412" s="25">
        <v>-328.68775999999997</v>
      </c>
      <c r="F412" s="26">
        <f t="shared" si="18"/>
        <v>-334.72276173913036</v>
      </c>
      <c r="G412" s="26">
        <f t="shared" si="19"/>
        <v>-6.0350017391304274</v>
      </c>
      <c r="H412" s="26">
        <f t="shared" si="20"/>
        <v>18.192999999999998</v>
      </c>
      <c r="I412" s="36">
        <f>январь!F412+февраль!F412+март!F412+апрель!F412+май!F412+июнь!F412+июль!F412+август!F412+сентябрь!F412+октябрь!F412+ноябрь!F412+декабрь!F412</f>
        <v>0</v>
      </c>
      <c r="J412" s="36">
        <f>январь!G412+февраль!G412+март!G412+апрель!G412+май!G412+июнь!G412+июль!G412+август!G412+сентябрь!G412+октябрь!G412+ноябрь!G412+декабрь!G412</f>
        <v>0</v>
      </c>
      <c r="K412" s="36">
        <f>январь!H412+февраль!H412+март!H412+апрель!H412+май!H412+июнь!H412+июль!H412+август!H412+сентябрь!H412+октябрь!H412+ноябрь!H412+декабрь!H412</f>
        <v>0</v>
      </c>
      <c r="L412" s="27">
        <f>январь!I412+февраль!I412+март!I412+апрель!I412+май!I412+июнь!I412+июль!I412+август!I412+сентябрь!I412+октябрь!I412+ноябрь!I412+декабрь!I412</f>
        <v>0</v>
      </c>
      <c r="M412" s="36">
        <f>январь!J412+февраль!J412+март!J412+апрель!J412+май!J412+июнь!J412+июль!J412+август!J412+сентябрь!J412+октябрь!J412+ноябрь!J412+декабрь!J412</f>
        <v>0</v>
      </c>
      <c r="N412" s="36">
        <f>январь!K412+февраль!K412+март!K412+апрель!K412+май!K412+июнь!K412+июль!K412+август!K412+сентябрь!K412+октябрь!K412+ноябрь!K412+декабрь!K412</f>
        <v>0</v>
      </c>
      <c r="O412" s="36">
        <f>январь!L412+февраль!L412+март!L412+апрель!L412+май!L412+июнь!L412+июль!L412+август!L412+сентябрь!L412+октябрь!L412+ноябрь!L412+декабрь!L412</f>
        <v>0</v>
      </c>
      <c r="P412" s="36">
        <f>январь!M412+февраль!M412+март!M412+апрель!M412+май!M412+июнь!M412+июль!M412+август!M412+сентябрь!M412+октябрь!M412+ноябрь!M412+декабрь!M412</f>
        <v>0</v>
      </c>
      <c r="Q412" s="36">
        <f>январь!N412+февраль!N412+март!N412+апрель!N412+май!N412+июнь!N412+июль!N412+август!N412+сентябрь!N412+октябрь!N412+ноябрь!N412+декабрь!N412</f>
        <v>0</v>
      </c>
      <c r="R412" s="29">
        <f>январь!O412+февраль!O412+март!O412+апрель!O412+май!O412+июнь!O412+июль!O412+август!O412+сентябрь!O412+октябрь!O412+ноябрь!O412+декабрь!O412</f>
        <v>0</v>
      </c>
      <c r="S412" s="36">
        <f>январь!P412+февраль!P412+март!P412+апрель!P412+май!P412+июнь!P412+июль!P412+август!P412+сентябрь!P412+октябрь!P412+ноябрь!P412+декабрь!P412</f>
        <v>0</v>
      </c>
      <c r="T412" s="29">
        <f>январь!Q412+февраль!Q412+март!Q412+апрель!Q412+май!Q412+июнь!Q412+июль!Q412+август!Q412+сентябрь!Q412+октябрь!Q412+ноябрь!Q412+декабрь!Q412</f>
        <v>0</v>
      </c>
      <c r="U412" s="36">
        <f>январь!R412+февраль!R412+март!R412+апрель!R412+май!R412+июнь!R412+июль!R412+август!R412+сентябрь!R412+октябрь!R412+ноябрь!R412+декабрь!R412</f>
        <v>0</v>
      </c>
      <c r="V412" s="36">
        <f>январь!S412+февраль!S412+март!S412+апрель!S412+май!S412+июнь!S412+июль!S412+август!S412+сентябрь!S412+октябрь!S412+ноябрь!S412+декабрь!S412</f>
        <v>0</v>
      </c>
      <c r="W412" s="36">
        <f>январь!T412+февраль!T412+март!T412+апрель!T412+май!T412+июнь!T412+июль!T412+август!T412+сентябрь!T412+октябрь!T412+ноябрь!T412+декабрь!T412</f>
        <v>0</v>
      </c>
      <c r="X412" s="36">
        <f>январь!U412+февраль!U412+март!U412+апрель!U412+май!U412+июнь!U412+июль!U412+август!U412+сентябрь!U412+октябрь!U412+ноябрь!U412+декабрь!U412</f>
        <v>0</v>
      </c>
      <c r="Y412" s="36">
        <f>январь!V412+февраль!V412+март!V412+апрель!V412+май!V412+июнь!V412+июль!V412+август!V412+сентябрь!V412+октябрь!V412+ноябрь!V412+декабрь!V412</f>
        <v>0</v>
      </c>
      <c r="Z412" s="36">
        <f>январь!W412+февраль!W412+март!W412+апрель!W412+май!W412+июнь!W412+июль!W412+август!W412+сентябрь!W412+октябрь!W412+ноябрь!W412+декабрь!W412</f>
        <v>0</v>
      </c>
      <c r="AA412" s="36">
        <f>январь!X412+февраль!X412+март!X412+апрель!X412+май!X412+июнь!X412+июль!X412+август!X412+сентябрь!X412+октябрь!X412+ноябрь!X412+декабрь!X412</f>
        <v>0</v>
      </c>
      <c r="AB412" s="29">
        <f>январь!Y412+февраль!Y412+март!Y412+апрель!Y412+май!Y412+июнь!Y412+июль!Y412+август!Y412+сентябрь!Y412+октябрь!Y412+ноябрь!Y412+декабрь!Y412</f>
        <v>0</v>
      </c>
      <c r="AC412" s="36">
        <f>январь!Z412+февраль!Z412+март!Z412+апрель!Z412+май!Z412+июнь!Z412+июль!Z412+август!Z412+сентябрь!Z412+октябрь!Z412+ноябрь!Z412+декабрь!Z412</f>
        <v>0</v>
      </c>
      <c r="AD412" s="66" t="str">
        <f>CONCATENATE(январь!AA412,$BZ$1,февраль!AA412,$BZ$1,март!AA412,$BZ$1,апрель!AA412,$BZ$1,май!AA412,$BZ$1,июнь!AA412,$BZ$1,июль!AA412,$BZ$1,август!AA412,$BZ$1,сентябрь!AA412,$BZ$1,октябрь!AA412,$BZ$1,ноябрь!AA412,$BZ$1,декабрь!AA412)</f>
        <v xml:space="preserve">           </v>
      </c>
      <c r="AE412" s="36">
        <f>январь!AB412+февраль!AB412+март!AB412+апрель!AB412+май!AB412+июнь!AB412+июль!AB412+август!AB412+сентябрь!AB412+октябрь!AB412+ноябрь!AB412+декабрь!AB412</f>
        <v>0</v>
      </c>
      <c r="AF412" s="36">
        <f>январь!AC412+февраль!AC412+март!AC412+апрель!AC412+май!AC412+июнь!AC412+июль!AC412+август!AC412+сентябрь!AC412+октябрь!AC412+ноябрь!AC412+декабрь!AC412</f>
        <v>0</v>
      </c>
      <c r="AG412" s="36">
        <f>январь!AD412+февраль!AD412+март!AD412+апрель!AD412+май!AD412+июнь!AD412+июль!AD412+август!AD412+сентябрь!AD412+октябрь!AD412+ноябрь!AD412+декабрь!AD412</f>
        <v>0</v>
      </c>
      <c r="AH412" s="36">
        <f>январь!AE412+февраль!AE412+март!AE412+апрель!AE412+май!AE412+июнь!AE412+июль!AE412+август!AE412+сентябрь!AE412+октябрь!AE412+ноябрь!AE412+декабрь!AE412</f>
        <v>0</v>
      </c>
      <c r="AI412" s="36">
        <f>январь!AF412+февраль!AF412+март!AF412+апрель!AF412+май!AF412+июнь!AF412+июль!AF412+август!AF412+сентябрь!AF412+октябрь!AF412+ноябрь!AF412+декабрь!AF412</f>
        <v>0</v>
      </c>
      <c r="AJ412" s="36">
        <f>январь!AG412+февраль!AG412+март!AG412+апрель!AG412+май!AG412+июнь!AG412+июль!AG412+август!AG412+сентябрь!AG412+октябрь!AG412+ноябрь!AG412+декабрь!AG412</f>
        <v>0</v>
      </c>
      <c r="AK412" s="29">
        <f>январь!AH412+февраль!AH412+март!AH412+апрель!AH412+май!AH412+июнь!AH412+июль!AH412+август!AH412+сентябрь!AH412+октябрь!AH412+ноябрь!AH412+декабрь!AH412</f>
        <v>2</v>
      </c>
      <c r="AL412" s="36">
        <f>январь!AI412+февраль!AI412+март!AI412+апрель!AI412+май!AI412+июнь!AI412+июль!AI412+август!AI412+сентябрь!AI412+октябрь!AI412+ноябрь!AI412+декабрь!AI412</f>
        <v>2.34</v>
      </c>
      <c r="AM412" s="29">
        <f>январь!AJ412+февраль!AJ412+март!AJ412+апрель!AJ412+май!AJ412+июнь!AJ412+июль!AJ412+август!AJ412+сентябрь!AJ412+октябрь!AJ412+ноябрь!AJ412+декабрь!AJ412</f>
        <v>0</v>
      </c>
      <c r="AN412" s="36">
        <f>январь!AK412+февраль!AK412+март!AK412+апрель!AK412+май!AK412+июнь!AK412+июль!AK412+август!AK412+сентябрь!AK412+октябрь!AK412+ноябрь!AK412+декабрь!AK412</f>
        <v>0</v>
      </c>
      <c r="AO412" s="36">
        <f>январь!AL412+февраль!AL412+март!AL412+апрель!AL412+май!AL412+июнь!AL412+июль!AL412+август!AL412+сентябрь!AL412+октябрь!AL412+ноябрь!AL412+декабрь!AL412</f>
        <v>0</v>
      </c>
      <c r="AP412" s="36">
        <f>январь!AM412+февраль!AM412+март!AM412+апрель!AM412+май!AM412+июнь!AM412+июль!AM412+август!AM412+сентябрь!AM412+октябрь!AM412+ноябрь!AM412+декабрь!AM412</f>
        <v>0</v>
      </c>
      <c r="AQ412" s="29">
        <f>январь!AN412+февраль!AN412+март!AN412+апрель!AN412+май!AN412+июнь!AN412+июль!AN412+август!AN412+сентябрь!AN412+октябрь!AN412+ноябрь!AN412+декабрь!AN412</f>
        <v>0</v>
      </c>
      <c r="AR412" s="36">
        <f>январь!AO412+февраль!AO412+март!AO412+апрель!AO412+май!AO412+июнь!AO412+июль!AO412+август!AO412+сентябрь!AO412+октябрь!AO412+ноябрь!AO412+декабрь!AO412</f>
        <v>0</v>
      </c>
      <c r="AS412" s="29">
        <f>январь!AP412+февраль!AP412+март!AP412+апрель!AP412+май!AP412+июнь!AP412+июль!AP412+август!AP412+сентябрь!AP412+октябрь!AP412+ноябрь!AP412+декабрь!AP412</f>
        <v>0</v>
      </c>
      <c r="AT412" s="36">
        <f>январь!AQ412+февраль!AQ412+март!AQ412+апрель!AQ412+май!AQ412+июнь!AQ412+июль!AQ412+август!AQ412+сентябрь!AQ412+октябрь!AQ412+ноябрь!AQ412+декабрь!AQ412</f>
        <v>0</v>
      </c>
      <c r="AU412" s="29">
        <f>январь!AR412+февраль!AR412+март!AR412+апрель!AR412+май!AR412+июнь!AR412+июль!AR412+август!AR412+сентябрь!AR412+октябрь!AR412+ноябрь!AR412+декабрь!AR412</f>
        <v>0</v>
      </c>
      <c r="AV412" s="36">
        <f>январь!AS412+февраль!AS412+март!AS412+апрель!AS412+май!AS412+июнь!AS412+июль!AS412+август!AS412+сентябрь!AS412+октябрь!AS412+ноябрь!AS412+декабрь!AS412</f>
        <v>0</v>
      </c>
      <c r="AW412" s="36">
        <f>январь!AT412+февраль!AT412+март!AT412+апрель!AT412+май!AT412+июнь!AT412+июль!AT412+август!AT412+сентябрь!AT412+октябрь!AT412+ноябрь!AT412+декабрь!AT412</f>
        <v>0</v>
      </c>
      <c r="AX412" s="36">
        <f>январь!AU412+февраль!AU412+март!AU412+апрель!AU412+май!AU412+июнь!AU412+июль!AU412+август!AU412+сентябрь!AU412+октябрь!AU412+ноябрь!AU412+декабрь!AU412</f>
        <v>0</v>
      </c>
      <c r="AY412" s="29">
        <f>январь!AV412+февраль!AV412+март!AV412+апрель!AV412+май!AV412+июнь!AV412+июль!AV412+август!AV412+сентябрь!AV412+октябрь!AV412+ноябрь!AV412+декабрь!AV412</f>
        <v>0</v>
      </c>
      <c r="AZ412" s="36">
        <f>январь!AW412+февраль!AW412+март!AW412+апрель!AW412+май!AW412+июнь!AW412+июль!AW412+август!AW412+сентябрь!AW412+октябрь!AW412+ноябрь!AW412+декабрь!AW412</f>
        <v>0</v>
      </c>
      <c r="BA412" s="36">
        <f>январь!AX412+февраль!AX412+март!AX412+апрель!AX412+май!AX412+июнь!AX412+июль!AX412+август!AX412+сентябрь!AX412+октябрь!AX412+ноябрь!AX412+декабрь!AX412</f>
        <v>0</v>
      </c>
      <c r="BB412" s="36">
        <f>январь!AY412+февраль!AY412+март!AY412+апрель!AY412+май!AY412+июнь!AY412+июль!AY412+август!AY412+сентябрь!AY412+октябрь!AY412+ноябрь!AY412+декабрь!AY412</f>
        <v>0</v>
      </c>
      <c r="BC412" s="29">
        <f>январь!AZ412+февраль!AZ412+март!AZ412+апрель!AZ412+май!AZ412+июнь!AZ412+июль!AZ412+август!AZ412+сентябрь!AZ412+октябрь!AZ412+ноябрь!AZ412+декабрь!AZ412</f>
        <v>0</v>
      </c>
      <c r="BD412" s="36">
        <f>январь!BA412+февраль!BA412+март!BA412+апрель!BA412+май!BA412+июнь!BA412+июль!BA412+август!BA412+сентябрь!BA412+октябрь!BA412+ноябрь!BA412+декабрь!BA412</f>
        <v>0</v>
      </c>
      <c r="BE412" s="36">
        <f>январь!BB412+февраль!BB412+март!BB412+апрель!BB412+май!BB412+июнь!BB412+июль!BB412+август!BB412+сентябрь!BB412+октябрь!BB412+ноябрь!BB412+декабрь!BB412</f>
        <v>0</v>
      </c>
      <c r="BF412" s="36">
        <f>январь!BC412+февраль!BC412+март!BC412+апрель!BC412+май!BC412+июнь!BC412+июль!BC412+август!BC412+сентябрь!BC412+октябрь!BC412+ноябрь!BC412+декабрь!BC412</f>
        <v>0</v>
      </c>
      <c r="BG412" s="36">
        <f>январь!BD412+февраль!BD412+март!BD412+апрель!BD412+май!BD412+июнь!BD412+июль!BD412+август!BD412+сентябрь!BD412+октябрь!BD412+ноябрь!BD412+декабрь!BD412</f>
        <v>0</v>
      </c>
      <c r="BH412" s="36">
        <f>январь!BE412+февраль!BE412+март!BE412+апрель!BE412+май!BE412+июнь!BE412+июль!BE412+август!BE412+сентябрь!BE412+октябрь!BE412+ноябрь!BE412+декабрь!BE412</f>
        <v>0</v>
      </c>
      <c r="BI412" s="36">
        <f>январь!BF412+февраль!BF412+март!BF412+апрель!BF412+май!BF412+июнь!BF412+июль!BF412+август!BF412+сентябрь!BF412+октябрь!BF412+ноябрь!BF412+декабрь!BF412</f>
        <v>0.01</v>
      </c>
      <c r="BJ412" s="36">
        <f>январь!BG412+февраль!BG412+март!BG412+апрель!BG412+май!BG412+июнь!BG412+июль!BG412+август!BG412+сентябрь!BG412+октябрь!BG412+ноябрь!BG412+декабрь!BG412</f>
        <v>10.818</v>
      </c>
      <c r="BK412" s="36">
        <f>январь!BH412+февраль!BH412+март!BH412+апрель!BH412+май!BH412+июнь!BH412+июль!BH412+август!BH412+сентябрь!BH412+октябрь!BH412+ноябрь!BH412+декабрь!BH412</f>
        <v>0</v>
      </c>
      <c r="BL412" s="36">
        <f>январь!BI412+февраль!BI412+март!BI412+апрель!BI412+май!BI412+июнь!BI412+июль!BI412+август!BI412+сентябрь!BI412+октябрь!BI412+ноябрь!BI412+декабрь!BI412</f>
        <v>0</v>
      </c>
      <c r="BM412" s="29">
        <f>январь!BJ412+февраль!BJ412+март!BJ412+апрель!BJ412+май!BJ412+июнь!BJ412+июль!BJ412+август!BJ412+сентябрь!BJ412+октябрь!BJ412+ноябрь!BJ412+декабрь!BJ412</f>
        <v>0</v>
      </c>
      <c r="BN412" s="36">
        <f>январь!BK412+февраль!BK412+март!BK412+апрель!BK412+май!BK412+июнь!BK412+июль!BK412+август!BK412+сентябрь!BK412+октябрь!BK412+ноябрь!BK412+декабрь!BK412</f>
        <v>0</v>
      </c>
      <c r="BO412" s="29">
        <f>январь!BL412+февраль!BL412+март!BL412+апрель!BL412+май!BL412+июнь!BL412+июль!BL412+август!BL412+сентябрь!BL412+октябрь!BL412+ноябрь!BL412+декабрь!BL412</f>
        <v>0</v>
      </c>
      <c r="BP412" s="36">
        <f>январь!BM412+февраль!BM412+март!BM412+апрель!BM412+май!BM412+июнь!BM412+июль!BM412+август!BM412+сентябрь!BM412+октябрь!BM412+ноябрь!BM412+декабрь!BM412</f>
        <v>0</v>
      </c>
      <c r="BQ412" s="36">
        <f>январь!BN412+февраль!BN412+март!BN412+апрель!BN412+май!BN412+июнь!BN412+июль!BN412+август!BN412+сентябрь!BN412+октябрь!BN412+ноябрь!BN412+декабрь!BN412</f>
        <v>0</v>
      </c>
      <c r="BR412" s="36">
        <f>январь!BO412+февраль!BO412+март!BO412+апрель!BO412+май!BO412+июнь!BO412+июль!BO412+август!BO412+сентябрь!BO412+октябрь!BO412+ноябрь!BO412+декабрь!BO412</f>
        <v>0</v>
      </c>
      <c r="BS412" s="29">
        <f>январь!BP412+февраль!BP412+март!BP412+апрель!BP412+май!BP412+июнь!BP412+июль!BP412+август!BP412+сентябрь!BP412+октябрь!BP412+ноябрь!BP412+декабрь!BP412</f>
        <v>0</v>
      </c>
      <c r="BT412" s="36">
        <f>январь!BQ412+февраль!BQ412+март!BQ412+апрель!BQ412+май!BQ412+июнь!BQ412+июль!BQ412+август!BQ412+сентябрь!BQ412+октябрь!BQ412+ноябрь!BQ412+декабрь!BQ412</f>
        <v>0</v>
      </c>
      <c r="BU412" s="29">
        <f>январь!BR412+февраль!BR412+март!BR412+апрель!BR412+май!BR412+июнь!BR412+июль!BR412+август!BR412+сентябрь!BR412+октябрь!BR412+ноябрь!BR412+декабрь!BR412</f>
        <v>0</v>
      </c>
      <c r="BV412" s="36">
        <f>январь!BS412+февраль!BS412+март!BS412+апрель!BS412+май!BS412+июнь!BS412+июль!BS412+август!BS412+сентябрь!BS412+октябрь!BS412+ноябрь!BS412+декабрь!BS412</f>
        <v>0</v>
      </c>
      <c r="BW412" s="36">
        <f>январь!BT412+февраль!BT412+март!BT412+апрель!BT412+май!BT412+июнь!BT412+июль!BT412+август!BT412+сентябрь!BT412+октябрь!BT412+ноябрь!BT412+декабрь!BT412</f>
        <v>0</v>
      </c>
      <c r="BX412" s="36">
        <f>январь!BU412+февраль!BU412+март!BU412+апрель!BU412+май!BU412+июнь!BU412+июль!BU412+август!BU412+сентябрь!BU412+октябрь!BU412+ноябрь!BU412+декабрь!BU412</f>
        <v>0</v>
      </c>
      <c r="BY412" s="36">
        <f>январь!BV412+февраль!BV412+март!BV412+апрель!BV412+май!BV412+июнь!BV412+июль!BV412+август!BV412+сентябрь!BV412+октябрь!BV412+ноябрь!BV412+декабрь!BV412</f>
        <v>5.0350000000000001</v>
      </c>
      <c r="BZ412" s="77">
        <v>1</v>
      </c>
    </row>
    <row r="413" spans="1:78" x14ac:dyDescent="0.25">
      <c r="A413" s="16">
        <v>411</v>
      </c>
      <c r="B413" s="16">
        <v>3</v>
      </c>
      <c r="C413" s="37" t="s">
        <v>852</v>
      </c>
      <c r="D413" s="51">
        <v>107.870882705314</v>
      </c>
      <c r="E413" s="25">
        <v>46.422330000000002</v>
      </c>
      <c r="F413" s="26">
        <f t="shared" si="18"/>
        <v>42.828212705314002</v>
      </c>
      <c r="G413" s="26">
        <f t="shared" si="19"/>
        <v>-3.5941172946860007</v>
      </c>
      <c r="H413" s="26">
        <f t="shared" si="20"/>
        <v>111.465</v>
      </c>
      <c r="I413" s="36">
        <f>январь!F413+февраль!F413+март!F413+апрель!F413+май!F413+июнь!F413+июль!F413+август!F413+сентябрь!F413+октябрь!F413+ноябрь!F413+декабрь!F413</f>
        <v>0</v>
      </c>
      <c r="J413" s="36">
        <f>январь!G413+февраль!G413+март!G413+апрель!G413+май!G413+июнь!G413+июль!G413+август!G413+сентябрь!G413+октябрь!G413+ноябрь!G413+декабрь!G413</f>
        <v>0</v>
      </c>
      <c r="K413" s="36">
        <f>январь!H413+февраль!H413+март!H413+апрель!H413+май!H413+июнь!H413+июль!H413+август!H413+сентябрь!H413+октябрь!H413+ноябрь!H413+декабрь!H413</f>
        <v>0</v>
      </c>
      <c r="L413" s="27">
        <f>январь!I413+февраль!I413+март!I413+апрель!I413+май!I413+июнь!I413+июль!I413+август!I413+сентябрь!I413+октябрь!I413+ноябрь!I413+декабрь!I413</f>
        <v>0</v>
      </c>
      <c r="M413" s="36">
        <f>январь!J413+февраль!J413+март!J413+апрель!J413+май!J413+июнь!J413+июль!J413+август!J413+сентябрь!J413+октябрь!J413+ноябрь!J413+декабрь!J413</f>
        <v>0</v>
      </c>
      <c r="N413" s="36">
        <f>январь!K413+февраль!K413+март!K413+апрель!K413+май!K413+июнь!K413+июль!K413+август!K413+сентябрь!K413+октябрь!K413+ноябрь!K413+декабрь!K413</f>
        <v>0</v>
      </c>
      <c r="O413" s="36">
        <f>январь!L413+февраль!L413+март!L413+апрель!L413+май!L413+июнь!L413+июль!L413+август!L413+сентябрь!L413+октябрь!L413+ноябрь!L413+декабрь!L413</f>
        <v>0</v>
      </c>
      <c r="P413" s="36">
        <f>январь!M413+февраль!M413+март!M413+апрель!M413+май!M413+июнь!M413+июль!M413+август!M413+сентябрь!M413+октябрь!M413+ноябрь!M413+декабрь!M413</f>
        <v>0</v>
      </c>
      <c r="Q413" s="36">
        <f>январь!N413+февраль!N413+март!N413+апрель!N413+май!N413+июнь!N413+июль!N413+август!N413+сентябрь!N413+октябрь!N413+ноябрь!N413+декабрь!N413</f>
        <v>0</v>
      </c>
      <c r="R413" s="29">
        <f>январь!O413+февраль!O413+март!O413+апрель!O413+май!O413+июнь!O413+июль!O413+август!O413+сентябрь!O413+октябрь!O413+ноябрь!O413+декабрь!O413</f>
        <v>0</v>
      </c>
      <c r="S413" s="36">
        <f>январь!P413+февраль!P413+март!P413+апрель!P413+май!P413+июнь!P413+июль!P413+август!P413+сентябрь!P413+октябрь!P413+ноябрь!P413+декабрь!P413</f>
        <v>0</v>
      </c>
      <c r="T413" s="29">
        <f>январь!Q413+февраль!Q413+март!Q413+апрель!Q413+май!Q413+июнь!Q413+июль!Q413+август!Q413+сентябрь!Q413+октябрь!Q413+ноябрь!Q413+декабрь!Q413</f>
        <v>0</v>
      </c>
      <c r="U413" s="36">
        <f>январь!R413+февраль!R413+март!R413+апрель!R413+май!R413+июнь!R413+июль!R413+август!R413+сентябрь!R413+октябрь!R413+ноябрь!R413+декабрь!R413</f>
        <v>0</v>
      </c>
      <c r="V413" s="36">
        <f>январь!S413+февраль!S413+март!S413+апрель!S413+май!S413+июнь!S413+июль!S413+август!S413+сентябрь!S413+октябрь!S413+ноябрь!S413+декабрь!S413</f>
        <v>0</v>
      </c>
      <c r="W413" s="36">
        <f>январь!T413+февраль!T413+март!T413+апрель!T413+май!T413+июнь!T413+июль!T413+август!T413+сентябрь!T413+октябрь!T413+ноябрь!T413+декабрь!T413</f>
        <v>0</v>
      </c>
      <c r="X413" s="36">
        <f>январь!U413+февраль!U413+март!U413+апрель!U413+май!U413+июнь!U413+июль!U413+август!U413+сентябрь!U413+октябрь!U413+ноябрь!U413+декабрь!U413</f>
        <v>0</v>
      </c>
      <c r="Y413" s="36">
        <f>январь!V413+февраль!V413+март!V413+апрель!V413+май!V413+июнь!V413+июль!V413+август!V413+сентябрь!V413+октябрь!V413+ноябрь!V413+декабрь!V413</f>
        <v>0</v>
      </c>
      <c r="Z413" s="36">
        <f>январь!W413+февраль!W413+март!W413+апрель!W413+май!W413+июнь!W413+июль!W413+август!W413+сентябрь!W413+октябрь!W413+ноябрь!W413+декабрь!W413</f>
        <v>0</v>
      </c>
      <c r="AA413" s="36">
        <f>январь!X413+февраль!X413+март!X413+апрель!X413+май!X413+июнь!X413+июль!X413+август!X413+сентябрь!X413+октябрь!X413+ноябрь!X413+декабрь!X413</f>
        <v>0</v>
      </c>
      <c r="AB413" s="29">
        <f>январь!Y413+февраль!Y413+март!Y413+апрель!Y413+май!Y413+июнь!Y413+июль!Y413+август!Y413+сентябрь!Y413+октябрь!Y413+ноябрь!Y413+декабрь!Y413</f>
        <v>0</v>
      </c>
      <c r="AC413" s="36">
        <f>январь!Z413+февраль!Z413+март!Z413+апрель!Z413+май!Z413+июнь!Z413+июль!Z413+август!Z413+сентябрь!Z413+октябрь!Z413+ноябрь!Z413+декабрь!Z413</f>
        <v>0</v>
      </c>
      <c r="AD413" s="66" t="str">
        <f>CONCATENATE(январь!AA413,$BZ$1,февраль!AA413,$BZ$1,март!AA413,$BZ$1,апрель!AA413,$BZ$1,май!AA413,$BZ$1,июнь!AA413,$BZ$1,июль!AA413,$BZ$1,август!AA413,$BZ$1,сентябрь!AA413,$BZ$1,октябрь!AA413,$BZ$1,ноябрь!AA413,$BZ$1,декабрь!AA413)</f>
        <v xml:space="preserve">           </v>
      </c>
      <c r="AE413" s="36">
        <f>январь!AB413+февраль!AB413+март!AB413+апрель!AB413+май!AB413+июнь!AB413+июль!AB413+август!AB413+сентябрь!AB413+октябрь!AB413+ноябрь!AB413+декабрь!AB413</f>
        <v>0</v>
      </c>
      <c r="AF413" s="36">
        <f>январь!AC413+февраль!AC413+март!AC413+апрель!AC413+май!AC413+июнь!AC413+июль!AC413+август!AC413+сентябрь!AC413+октябрь!AC413+ноябрь!AC413+декабрь!AC413</f>
        <v>0</v>
      </c>
      <c r="AG413" s="36">
        <f>январь!AD413+февраль!AD413+март!AD413+апрель!AD413+май!AD413+июнь!AD413+июль!AD413+август!AD413+сентябрь!AD413+октябрь!AD413+ноябрь!AD413+декабрь!AD413</f>
        <v>0</v>
      </c>
      <c r="AH413" s="36">
        <f>январь!AE413+февраль!AE413+март!AE413+апрель!AE413+май!AE413+июнь!AE413+июль!AE413+август!AE413+сентябрь!AE413+октябрь!AE413+ноябрь!AE413+декабрь!AE413</f>
        <v>0</v>
      </c>
      <c r="AI413" s="36">
        <f>январь!AF413+февраль!AF413+март!AF413+апрель!AF413+май!AF413+июнь!AF413+июль!AF413+август!AF413+сентябрь!AF413+октябрь!AF413+ноябрь!AF413+декабрь!AF413</f>
        <v>0</v>
      </c>
      <c r="AJ413" s="36">
        <f>январь!AG413+февраль!AG413+март!AG413+апрель!AG413+май!AG413+июнь!AG413+июль!AG413+август!AG413+сентябрь!AG413+октябрь!AG413+ноябрь!AG413+декабрь!AG413</f>
        <v>0</v>
      </c>
      <c r="AK413" s="29">
        <f>январь!AH413+февраль!AH413+март!AH413+апрель!AH413+май!AH413+июнь!AH413+июль!AH413+август!AH413+сентябрь!AH413+октябрь!AH413+ноябрь!AH413+декабрь!AH413</f>
        <v>0</v>
      </c>
      <c r="AL413" s="36">
        <f>январь!AI413+февраль!AI413+март!AI413+апрель!AI413+май!AI413+июнь!AI413+июль!AI413+август!AI413+сентябрь!AI413+октябрь!AI413+ноябрь!AI413+декабрь!AI413</f>
        <v>0</v>
      </c>
      <c r="AM413" s="29">
        <f>январь!AJ413+февраль!AJ413+март!AJ413+апрель!AJ413+май!AJ413+июнь!AJ413+июль!AJ413+август!AJ413+сентябрь!AJ413+октябрь!AJ413+ноябрь!AJ413+декабрь!AJ413</f>
        <v>0</v>
      </c>
      <c r="AN413" s="36">
        <f>январь!AK413+февраль!AK413+март!AK413+апрель!AK413+май!AK413+июнь!AK413+июль!AK413+август!AK413+сентябрь!AK413+октябрь!AK413+ноябрь!AK413+декабрь!AK413</f>
        <v>0</v>
      </c>
      <c r="AO413" s="36">
        <f>январь!AL413+февраль!AL413+март!AL413+апрель!AL413+май!AL413+июнь!AL413+июль!AL413+август!AL413+сентябрь!AL413+октябрь!AL413+ноябрь!AL413+декабрь!AL413</f>
        <v>0</v>
      </c>
      <c r="AP413" s="36">
        <f>январь!AM413+февраль!AM413+март!AM413+апрель!AM413+май!AM413+июнь!AM413+июль!AM413+август!AM413+сентябрь!AM413+октябрь!AM413+ноябрь!AM413+декабрь!AM413</f>
        <v>0</v>
      </c>
      <c r="AQ413" s="29">
        <f>январь!AN413+февраль!AN413+март!AN413+апрель!AN413+май!AN413+июнь!AN413+июль!AN413+август!AN413+сентябрь!AN413+октябрь!AN413+ноябрь!AN413+декабрь!AN413</f>
        <v>0</v>
      </c>
      <c r="AR413" s="36">
        <f>январь!AO413+февраль!AO413+март!AO413+апрель!AO413+май!AO413+июнь!AO413+июль!AO413+август!AO413+сентябрь!AO413+октябрь!AO413+ноябрь!AO413+декабрь!AO413</f>
        <v>0</v>
      </c>
      <c r="AS413" s="29">
        <f>январь!AP413+февраль!AP413+март!AP413+апрель!AP413+май!AP413+июнь!AP413+июль!AP413+август!AP413+сентябрь!AP413+октябрь!AP413+ноябрь!AP413+декабрь!AP413</f>
        <v>2</v>
      </c>
      <c r="AT413" s="36">
        <f>январь!AQ413+февраль!AQ413+март!AQ413+апрель!AQ413+май!AQ413+июнь!AQ413+июль!AQ413+август!AQ413+сентябрь!AQ413+октябрь!AQ413+ноябрь!AQ413+декабрь!AQ413</f>
        <v>84</v>
      </c>
      <c r="AU413" s="29">
        <f>январь!AR413+февраль!AR413+март!AR413+апрель!AR413+май!AR413+июнь!AR413+июль!AR413+август!AR413+сентябрь!AR413+октябрь!AR413+ноябрь!AR413+декабрь!AR413</f>
        <v>0</v>
      </c>
      <c r="AV413" s="36">
        <f>январь!AS413+февраль!AS413+март!AS413+апрель!AS413+май!AS413+июнь!AS413+июль!AS413+август!AS413+сентябрь!AS413+октябрь!AS413+ноябрь!AS413+декабрь!AS413</f>
        <v>0</v>
      </c>
      <c r="AW413" s="36">
        <f>январь!AT413+февраль!AT413+март!AT413+апрель!AT413+май!AT413+июнь!AT413+июль!AT413+август!AT413+сентябрь!AT413+октябрь!AT413+ноябрь!AT413+декабрь!AT413</f>
        <v>0</v>
      </c>
      <c r="AX413" s="36">
        <f>январь!AU413+февраль!AU413+март!AU413+апрель!AU413+май!AU413+июнь!AU413+июль!AU413+август!AU413+сентябрь!AU413+октябрь!AU413+ноябрь!AU413+декабрь!AU413</f>
        <v>0</v>
      </c>
      <c r="AY413" s="29">
        <f>январь!AV413+февраль!AV413+март!AV413+апрель!AV413+май!AV413+июнь!AV413+июль!AV413+август!AV413+сентябрь!AV413+октябрь!AV413+ноябрь!AV413+декабрь!AV413</f>
        <v>0</v>
      </c>
      <c r="AZ413" s="36">
        <f>январь!AW413+февраль!AW413+март!AW413+апрель!AW413+май!AW413+июнь!AW413+июль!AW413+август!AW413+сентябрь!AW413+октябрь!AW413+ноябрь!AW413+декабрь!AW413</f>
        <v>0</v>
      </c>
      <c r="BA413" s="36">
        <f>январь!AX413+февраль!AX413+март!AX413+апрель!AX413+май!AX413+июнь!AX413+июль!AX413+август!AX413+сентябрь!AX413+октябрь!AX413+ноябрь!AX413+декабрь!AX413</f>
        <v>0</v>
      </c>
      <c r="BB413" s="36">
        <f>январь!AY413+февраль!AY413+март!AY413+апрель!AY413+май!AY413+июнь!AY413+июль!AY413+август!AY413+сентябрь!AY413+октябрь!AY413+ноябрь!AY413+декабрь!AY413</f>
        <v>0</v>
      </c>
      <c r="BC413" s="29">
        <f>январь!AZ413+февраль!AZ413+март!AZ413+апрель!AZ413+май!AZ413+июнь!AZ413+июль!AZ413+август!AZ413+сентябрь!AZ413+октябрь!AZ413+ноябрь!AZ413+декабрь!AZ413</f>
        <v>0</v>
      </c>
      <c r="BD413" s="36">
        <f>январь!BA413+февраль!BA413+март!BA413+апрель!BA413+май!BA413+июнь!BA413+июль!BA413+август!BA413+сентябрь!BA413+октябрь!BA413+ноябрь!BA413+декабрь!BA413</f>
        <v>0</v>
      </c>
      <c r="BE413" s="36">
        <f>январь!BB413+февраль!BB413+март!BB413+апрель!BB413+май!BB413+июнь!BB413+июль!BB413+август!BB413+сентябрь!BB413+октябрь!BB413+ноябрь!BB413+декабрь!BB413</f>
        <v>0</v>
      </c>
      <c r="BF413" s="36">
        <f>январь!BC413+февраль!BC413+март!BC413+апрель!BC413+май!BC413+июнь!BC413+июль!BC413+август!BC413+сентябрь!BC413+октябрь!BC413+ноябрь!BC413+декабрь!BC413</f>
        <v>0</v>
      </c>
      <c r="BG413" s="36">
        <f>январь!BD413+февраль!BD413+март!BD413+апрель!BD413+май!BD413+июнь!BD413+июль!BD413+август!BD413+сентябрь!BD413+октябрь!BD413+ноябрь!BD413+декабрь!BD413</f>
        <v>0</v>
      </c>
      <c r="BH413" s="36">
        <f>январь!BE413+февраль!BE413+март!BE413+апрель!BE413+май!BE413+июнь!BE413+июль!BE413+август!BE413+сентябрь!BE413+октябрь!BE413+ноябрь!BE413+декабрь!BE413</f>
        <v>0</v>
      </c>
      <c r="BI413" s="36">
        <f>январь!BF413+февраль!BF413+март!BF413+апрель!BF413+май!BF413+июнь!BF413+июль!BF413+август!BF413+сентябрь!BF413+октябрь!BF413+ноябрь!BF413+декабрь!BF413</f>
        <v>0</v>
      </c>
      <c r="BJ413" s="36">
        <f>январь!BG413+февраль!BG413+март!BG413+апрель!BG413+май!BG413+июнь!BG413+июль!BG413+август!BG413+сентябрь!BG413+октябрь!BG413+ноябрь!BG413+декабрь!BG413</f>
        <v>0</v>
      </c>
      <c r="BK413" s="36">
        <f>январь!BH413+февраль!BH413+март!BH413+апрель!BH413+май!BH413+июнь!BH413+июль!BH413+август!BH413+сентябрь!BH413+октябрь!BH413+ноябрь!BH413+декабрь!BH413</f>
        <v>0</v>
      </c>
      <c r="BL413" s="36">
        <f>январь!BI413+февраль!BI413+март!BI413+апрель!BI413+май!BI413+июнь!BI413+июль!BI413+август!BI413+сентябрь!BI413+октябрь!BI413+ноябрь!BI413+декабрь!BI413</f>
        <v>0</v>
      </c>
      <c r="BM413" s="29">
        <f>январь!BJ413+февраль!BJ413+март!BJ413+апрель!BJ413+май!BJ413+июнь!BJ413+июль!BJ413+август!BJ413+сентябрь!BJ413+октябрь!BJ413+ноябрь!BJ413+декабрь!BJ413</f>
        <v>0</v>
      </c>
      <c r="BN413" s="36">
        <f>январь!BK413+февраль!BK413+март!BK413+апрель!BK413+май!BK413+июнь!BK413+июль!BK413+август!BK413+сентябрь!BK413+октябрь!BK413+ноябрь!BK413+декабрь!BK413</f>
        <v>0</v>
      </c>
      <c r="BO413" s="29">
        <f>январь!BL413+февраль!BL413+март!BL413+апрель!BL413+май!BL413+июнь!BL413+июль!BL413+август!BL413+сентябрь!BL413+октябрь!BL413+ноябрь!BL413+декабрь!BL413</f>
        <v>0</v>
      </c>
      <c r="BP413" s="36">
        <f>январь!BM413+февраль!BM413+март!BM413+апрель!BM413+май!BM413+июнь!BM413+июль!BM413+август!BM413+сентябрь!BM413+октябрь!BM413+ноябрь!BM413+декабрь!BM413</f>
        <v>0</v>
      </c>
      <c r="BQ413" s="36">
        <f>январь!BN413+февраль!BN413+март!BN413+апрель!BN413+май!BN413+июнь!BN413+июль!BN413+август!BN413+сентябрь!BN413+октябрь!BN413+ноябрь!BN413+декабрь!BN413</f>
        <v>0</v>
      </c>
      <c r="BR413" s="36">
        <f>январь!BO413+февраль!BO413+март!BO413+апрель!BO413+май!BO413+июнь!BO413+июль!BO413+август!BO413+сентябрь!BO413+октябрь!BO413+ноябрь!BO413+декабрь!BO413</f>
        <v>0</v>
      </c>
      <c r="BS413" s="29">
        <f>январь!BP413+февраль!BP413+март!BP413+апрель!BP413+май!BP413+июнь!BP413+июль!BP413+август!BP413+сентябрь!BP413+октябрь!BP413+ноябрь!BP413+декабрь!BP413</f>
        <v>0</v>
      </c>
      <c r="BT413" s="36">
        <f>январь!BQ413+февраль!BQ413+март!BQ413+апрель!BQ413+май!BQ413+июнь!BQ413+июль!BQ413+август!BQ413+сентябрь!BQ413+октябрь!BQ413+ноябрь!BQ413+декабрь!BQ413</f>
        <v>0</v>
      </c>
      <c r="BU413" s="29">
        <f>январь!BR413+февраль!BR413+март!BR413+апрель!BR413+май!BR413+июнь!BR413+июль!BR413+август!BR413+сентябрь!BR413+октябрь!BR413+ноябрь!BR413+декабрь!BR413</f>
        <v>0</v>
      </c>
      <c r="BV413" s="36">
        <f>январь!BS413+февраль!BS413+март!BS413+апрель!BS413+май!BS413+июнь!BS413+июль!BS413+август!BS413+сентябрь!BS413+октябрь!BS413+ноябрь!BS413+декабрь!BS413</f>
        <v>0</v>
      </c>
      <c r="BW413" s="36">
        <f>январь!BT413+февраль!BT413+март!BT413+апрель!BT413+май!BT413+июнь!BT413+июль!BT413+август!BT413+сентябрь!BT413+октябрь!BT413+ноябрь!BT413+декабрь!BT413</f>
        <v>0</v>
      </c>
      <c r="BX413" s="36">
        <f>январь!BU413+февраль!BU413+март!BU413+апрель!BU413+май!BU413+июнь!BU413+июль!BU413+август!BU413+сентябрь!BU413+октябрь!BU413+ноябрь!BU413+декабрь!BU413</f>
        <v>0</v>
      </c>
      <c r="BY413" s="36">
        <f>январь!BV413+февраль!BV413+март!BV413+апрель!BV413+май!BV413+июнь!BV413+июль!BV413+август!BV413+сентябрь!BV413+октябрь!BV413+ноябрь!BV413+декабрь!BV413</f>
        <v>27.464999999999996</v>
      </c>
      <c r="BZ413" s="77">
        <v>1</v>
      </c>
    </row>
    <row r="414" spans="1:78" x14ac:dyDescent="0.25">
      <c r="A414" s="16">
        <v>412</v>
      </c>
      <c r="B414" s="16">
        <v>3</v>
      </c>
      <c r="C414" s="37" t="s">
        <v>853</v>
      </c>
      <c r="D414" s="51">
        <v>88.864674975845404</v>
      </c>
      <c r="E414" s="25">
        <v>139.82679400000001</v>
      </c>
      <c r="F414" s="26">
        <f t="shared" si="18"/>
        <v>-83.623531024154602</v>
      </c>
      <c r="G414" s="26">
        <f t="shared" si="19"/>
        <v>-223.45032502415461</v>
      </c>
      <c r="H414" s="26">
        <f t="shared" si="20"/>
        <v>312.315</v>
      </c>
      <c r="I414" s="36">
        <f>январь!F414+февраль!F414+март!F414+апрель!F414+май!F414+июнь!F414+июль!F414+август!F414+сентябрь!F414+октябрь!F414+ноябрь!F414+декабрь!F414</f>
        <v>0</v>
      </c>
      <c r="J414" s="36">
        <f>январь!G414+февраль!G414+март!G414+апрель!G414+май!G414+июнь!G414+июль!G414+август!G414+сентябрь!G414+октябрь!G414+ноябрь!G414+декабрь!G414</f>
        <v>0</v>
      </c>
      <c r="K414" s="36">
        <f>январь!H414+февраль!H414+март!H414+апрель!H414+май!H414+июнь!H414+июль!H414+август!H414+сентябрь!H414+октябрь!H414+ноябрь!H414+декабрь!H414</f>
        <v>0</v>
      </c>
      <c r="L414" s="27">
        <f>январь!I414+февраль!I414+март!I414+апрель!I414+май!I414+июнь!I414+июль!I414+август!I414+сентябрь!I414+октябрь!I414+ноябрь!I414+декабрь!I414</f>
        <v>45.4</v>
      </c>
      <c r="M414" s="36">
        <f>январь!J414+февраль!J414+март!J414+апрель!J414+май!J414+июнь!J414+июль!J414+август!J414+сентябрь!J414+октябрь!J414+ноябрь!J414+декабрь!J414</f>
        <v>206.87</v>
      </c>
      <c r="N414" s="36">
        <f>январь!K414+февраль!K414+март!K414+апрель!K414+май!K414+июнь!K414+июль!K414+август!K414+сентябрь!K414+октябрь!K414+ноябрь!K414+декабрь!K414</f>
        <v>0</v>
      </c>
      <c r="O414" s="36">
        <f>январь!L414+февраль!L414+март!L414+апрель!L414+май!L414+июнь!L414+июль!L414+август!L414+сентябрь!L414+октябрь!L414+ноябрь!L414+декабрь!L414</f>
        <v>0</v>
      </c>
      <c r="P414" s="36">
        <f>январь!M414+февраль!M414+март!M414+апрель!M414+май!M414+июнь!M414+июль!M414+август!M414+сентябрь!M414+октябрь!M414+ноябрь!M414+декабрь!M414</f>
        <v>0.105</v>
      </c>
      <c r="Q414" s="36">
        <f>январь!N414+февраль!N414+март!N414+апрель!N414+май!N414+июнь!N414+июль!N414+август!N414+сентябрь!N414+октябрь!N414+ноябрь!N414+декабрь!N414</f>
        <v>96.058000000000007</v>
      </c>
      <c r="R414" s="29">
        <f>январь!O414+февраль!O414+март!O414+апрель!O414+май!O414+июнь!O414+июль!O414+август!O414+сентябрь!O414+октябрь!O414+ноябрь!O414+декабрь!O414</f>
        <v>0</v>
      </c>
      <c r="S414" s="36">
        <f>январь!P414+февраль!P414+март!P414+апрель!P414+май!P414+июнь!P414+июль!P414+август!P414+сентябрь!P414+октябрь!P414+ноябрь!P414+декабрь!P414</f>
        <v>0</v>
      </c>
      <c r="T414" s="29">
        <f>январь!Q414+февраль!Q414+март!Q414+апрель!Q414+май!Q414+июнь!Q414+июль!Q414+август!Q414+сентябрь!Q414+октябрь!Q414+ноябрь!Q414+декабрь!Q414</f>
        <v>0</v>
      </c>
      <c r="U414" s="36">
        <f>январь!R414+февраль!R414+март!R414+апрель!R414+май!R414+июнь!R414+июль!R414+август!R414+сентябрь!R414+октябрь!R414+ноябрь!R414+декабрь!R414</f>
        <v>0</v>
      </c>
      <c r="V414" s="36">
        <f>январь!S414+февраль!S414+март!S414+апрель!S414+май!S414+июнь!S414+июль!S414+август!S414+сентябрь!S414+октябрь!S414+ноябрь!S414+декабрь!S414</f>
        <v>0</v>
      </c>
      <c r="W414" s="36">
        <f>январь!T414+февраль!T414+март!T414+апрель!T414+май!T414+июнь!T414+июль!T414+август!T414+сентябрь!T414+октябрь!T414+ноябрь!T414+декабрь!T414</f>
        <v>0</v>
      </c>
      <c r="X414" s="36">
        <f>январь!U414+февраль!U414+март!U414+апрель!U414+май!U414+июнь!U414+июль!U414+август!U414+сентябрь!U414+октябрь!U414+ноябрь!U414+декабрь!U414</f>
        <v>0</v>
      </c>
      <c r="Y414" s="36">
        <f>январь!V414+февраль!V414+март!V414+апрель!V414+май!V414+июнь!V414+июль!V414+август!V414+сентябрь!V414+октябрь!V414+ноябрь!V414+декабрь!V414</f>
        <v>0</v>
      </c>
      <c r="Z414" s="36">
        <f>январь!W414+февраль!W414+март!W414+апрель!W414+май!W414+июнь!W414+июль!W414+август!W414+сентябрь!W414+октябрь!W414+ноябрь!W414+декабрь!W414</f>
        <v>0</v>
      </c>
      <c r="AA414" s="36">
        <f>январь!X414+февраль!X414+март!X414+апрель!X414+май!X414+июнь!X414+июль!X414+август!X414+сентябрь!X414+октябрь!X414+ноябрь!X414+декабрь!X414</f>
        <v>0</v>
      </c>
      <c r="AB414" s="29">
        <f>январь!Y414+февраль!Y414+март!Y414+апрель!Y414+май!Y414+июнь!Y414+июль!Y414+август!Y414+сентябрь!Y414+октябрь!Y414+ноябрь!Y414+декабрь!Y414</f>
        <v>0</v>
      </c>
      <c r="AC414" s="36">
        <f>январь!Z414+февраль!Z414+март!Z414+апрель!Z414+май!Z414+июнь!Z414+июль!Z414+август!Z414+сентябрь!Z414+октябрь!Z414+ноябрь!Z414+декабрь!Z414</f>
        <v>0</v>
      </c>
      <c r="AD414" s="66" t="str">
        <f>CONCATENATE(январь!AA414,$BZ$1,февраль!AA414,$BZ$1,март!AA414,$BZ$1,апрель!AA414,$BZ$1,май!AA414,$BZ$1,июнь!AA414,$BZ$1,июль!AA414,$BZ$1,август!AA414,$BZ$1,сентябрь!AA414,$BZ$1,октябрь!AA414,$BZ$1,ноябрь!AA414,$BZ$1,декабрь!AA414)</f>
        <v xml:space="preserve">           </v>
      </c>
      <c r="AE414" s="36">
        <f>январь!AB414+февраль!AB414+март!AB414+апрель!AB414+май!AB414+июнь!AB414+июль!AB414+август!AB414+сентябрь!AB414+октябрь!AB414+ноябрь!AB414+декабрь!AB414</f>
        <v>0</v>
      </c>
      <c r="AF414" s="36">
        <f>январь!AC414+февраль!AC414+март!AC414+апрель!AC414+май!AC414+июнь!AC414+июль!AC414+август!AC414+сентябрь!AC414+октябрь!AC414+ноябрь!AC414+декабрь!AC414</f>
        <v>0</v>
      </c>
      <c r="AG414" s="36">
        <f>январь!AD414+февраль!AD414+март!AD414+апрель!AD414+май!AD414+июнь!AD414+июль!AD414+август!AD414+сентябрь!AD414+октябрь!AD414+ноябрь!AD414+декабрь!AD414</f>
        <v>0</v>
      </c>
      <c r="AH414" s="36">
        <f>январь!AE414+февраль!AE414+март!AE414+апрель!AE414+май!AE414+июнь!AE414+июль!AE414+август!AE414+сентябрь!AE414+октябрь!AE414+ноябрь!AE414+декабрь!AE414</f>
        <v>0</v>
      </c>
      <c r="AI414" s="36">
        <f>январь!AF414+февраль!AF414+март!AF414+апрель!AF414+май!AF414+июнь!AF414+июль!AF414+август!AF414+сентябрь!AF414+октябрь!AF414+ноябрь!AF414+декабрь!AF414</f>
        <v>0</v>
      </c>
      <c r="AJ414" s="36">
        <f>январь!AG414+февраль!AG414+март!AG414+апрель!AG414+май!AG414+июнь!AG414+июль!AG414+август!AG414+сентябрь!AG414+октябрь!AG414+ноябрь!AG414+декабрь!AG414</f>
        <v>0</v>
      </c>
      <c r="AK414" s="29">
        <f>январь!AH414+февраль!AH414+март!AH414+апрель!AH414+май!AH414+июнь!AH414+июль!AH414+август!AH414+сентябрь!AH414+октябрь!AH414+ноябрь!AH414+декабрь!AH414</f>
        <v>0</v>
      </c>
      <c r="AL414" s="36">
        <f>январь!AI414+февраль!AI414+март!AI414+апрель!AI414+май!AI414+июнь!AI414+июль!AI414+август!AI414+сентябрь!AI414+октябрь!AI414+ноябрь!AI414+декабрь!AI414</f>
        <v>0</v>
      </c>
      <c r="AM414" s="29">
        <f>январь!AJ414+февраль!AJ414+март!AJ414+апрель!AJ414+май!AJ414+июнь!AJ414+июль!AJ414+август!AJ414+сентябрь!AJ414+октябрь!AJ414+ноябрь!AJ414+декабрь!AJ414</f>
        <v>0</v>
      </c>
      <c r="AN414" s="36">
        <f>январь!AK414+февраль!AK414+март!AK414+апрель!AK414+май!AK414+июнь!AK414+июль!AK414+август!AK414+сентябрь!AK414+октябрь!AK414+ноябрь!AK414+декабрь!AK414</f>
        <v>0</v>
      </c>
      <c r="AO414" s="36">
        <f>январь!AL414+февраль!AL414+март!AL414+апрель!AL414+май!AL414+июнь!AL414+июль!AL414+август!AL414+сентябрь!AL414+октябрь!AL414+ноябрь!AL414+декабрь!AL414</f>
        <v>0</v>
      </c>
      <c r="AP414" s="36">
        <f>январь!AM414+февраль!AM414+март!AM414+апрель!AM414+май!AM414+июнь!AM414+июль!AM414+август!AM414+сентябрь!AM414+октябрь!AM414+ноябрь!AM414+декабрь!AM414</f>
        <v>0</v>
      </c>
      <c r="AQ414" s="29">
        <f>январь!AN414+февраль!AN414+март!AN414+апрель!AN414+май!AN414+июнь!AN414+июль!AN414+август!AN414+сентябрь!AN414+октябрь!AN414+ноябрь!AN414+декабрь!AN414</f>
        <v>0</v>
      </c>
      <c r="AR414" s="36">
        <f>январь!AO414+февраль!AO414+март!AO414+апрель!AO414+май!AO414+июнь!AO414+июль!AO414+август!AO414+сентябрь!AO414+октябрь!AO414+ноябрь!AO414+декабрь!AO414</f>
        <v>0</v>
      </c>
      <c r="AS414" s="29">
        <f>январь!AP414+февраль!AP414+март!AP414+апрель!AP414+май!AP414+июнь!AP414+июль!AP414+август!AP414+сентябрь!AP414+октябрь!AP414+ноябрь!AP414+декабрь!AP414</f>
        <v>0</v>
      </c>
      <c r="AT414" s="36">
        <f>январь!AQ414+февраль!AQ414+март!AQ414+апрель!AQ414+май!AQ414+июнь!AQ414+июль!AQ414+август!AQ414+сентябрь!AQ414+октябрь!AQ414+ноябрь!AQ414+декабрь!AQ414</f>
        <v>0</v>
      </c>
      <c r="AU414" s="29">
        <f>январь!AR414+февраль!AR414+март!AR414+апрель!AR414+май!AR414+июнь!AR414+июль!AR414+август!AR414+сентябрь!AR414+октябрь!AR414+ноябрь!AR414+декабрь!AR414</f>
        <v>0</v>
      </c>
      <c r="AV414" s="36">
        <f>январь!AS414+февраль!AS414+март!AS414+апрель!AS414+май!AS414+июнь!AS414+июль!AS414+август!AS414+сентябрь!AS414+октябрь!AS414+ноябрь!AS414+декабрь!AS414</f>
        <v>0</v>
      </c>
      <c r="AW414" s="36">
        <f>январь!AT414+февраль!AT414+март!AT414+апрель!AT414+май!AT414+июнь!AT414+июль!AT414+август!AT414+сентябрь!AT414+октябрь!AT414+ноябрь!AT414+декабрь!AT414</f>
        <v>0</v>
      </c>
      <c r="AX414" s="36">
        <f>январь!AU414+февраль!AU414+март!AU414+апрель!AU414+май!AU414+июнь!AU414+июль!AU414+август!AU414+сентябрь!AU414+октябрь!AU414+ноябрь!AU414+декабрь!AU414</f>
        <v>0</v>
      </c>
      <c r="AY414" s="29">
        <f>январь!AV414+февраль!AV414+март!AV414+апрель!AV414+май!AV414+июнь!AV414+июль!AV414+август!AV414+сентябрь!AV414+октябрь!AV414+ноябрь!AV414+декабрь!AV414</f>
        <v>0</v>
      </c>
      <c r="AZ414" s="36">
        <f>январь!AW414+февраль!AW414+март!AW414+апрель!AW414+май!AW414+июнь!AW414+июль!AW414+август!AW414+сентябрь!AW414+октябрь!AW414+ноябрь!AW414+декабрь!AW414</f>
        <v>0</v>
      </c>
      <c r="BA414" s="36">
        <f>январь!AX414+февраль!AX414+март!AX414+апрель!AX414+май!AX414+июнь!AX414+июль!AX414+август!AX414+сентябрь!AX414+октябрь!AX414+ноябрь!AX414+декабрь!AX414</f>
        <v>0</v>
      </c>
      <c r="BB414" s="36">
        <f>январь!AY414+февраль!AY414+март!AY414+апрель!AY414+май!AY414+июнь!AY414+июль!AY414+август!AY414+сентябрь!AY414+октябрь!AY414+ноябрь!AY414+декабрь!AY414</f>
        <v>0</v>
      </c>
      <c r="BC414" s="29">
        <f>январь!AZ414+февраль!AZ414+март!AZ414+апрель!AZ414+май!AZ414+июнь!AZ414+июль!AZ414+август!AZ414+сентябрь!AZ414+октябрь!AZ414+ноябрь!AZ414+декабрь!AZ414</f>
        <v>0</v>
      </c>
      <c r="BD414" s="36">
        <f>январь!BA414+февраль!BA414+март!BA414+апрель!BA414+май!BA414+июнь!BA414+июль!BA414+август!BA414+сентябрь!BA414+октябрь!BA414+ноябрь!BA414+декабрь!BA414</f>
        <v>0</v>
      </c>
      <c r="BE414" s="36">
        <f>январь!BB414+февраль!BB414+март!BB414+апрель!BB414+май!BB414+июнь!BB414+июль!BB414+август!BB414+сентябрь!BB414+октябрь!BB414+ноябрь!BB414+декабрь!BB414</f>
        <v>0</v>
      </c>
      <c r="BF414" s="36">
        <f>январь!BC414+февраль!BC414+март!BC414+апрель!BC414+май!BC414+июнь!BC414+июль!BC414+август!BC414+сентябрь!BC414+октябрь!BC414+ноябрь!BC414+декабрь!BC414</f>
        <v>0</v>
      </c>
      <c r="BG414" s="36">
        <f>январь!BD414+февраль!BD414+март!BD414+апрель!BD414+май!BD414+июнь!BD414+июль!BD414+август!BD414+сентябрь!BD414+октябрь!BD414+ноябрь!BD414+декабрь!BD414</f>
        <v>0</v>
      </c>
      <c r="BH414" s="36">
        <f>январь!BE414+февраль!BE414+март!BE414+апрель!BE414+май!BE414+июнь!BE414+июль!BE414+август!BE414+сентябрь!BE414+октябрь!BE414+ноябрь!BE414+декабрь!BE414</f>
        <v>0</v>
      </c>
      <c r="BI414" s="36">
        <f>январь!BF414+февраль!BF414+март!BF414+апрель!BF414+май!BF414+июнь!BF414+июль!BF414+август!BF414+сентябрь!BF414+октябрь!BF414+ноябрь!BF414+декабрь!BF414</f>
        <v>0</v>
      </c>
      <c r="BJ414" s="36">
        <f>январь!BG414+февраль!BG414+март!BG414+апрель!BG414+май!BG414+июнь!BG414+июль!BG414+август!BG414+сентябрь!BG414+октябрь!BG414+ноябрь!BG414+декабрь!BG414</f>
        <v>0</v>
      </c>
      <c r="BK414" s="36">
        <f>январь!BH414+февраль!BH414+март!BH414+апрель!BH414+май!BH414+июнь!BH414+июль!BH414+август!BH414+сентябрь!BH414+октябрь!BH414+ноябрь!BH414+декабрь!BH414</f>
        <v>0</v>
      </c>
      <c r="BL414" s="36">
        <f>январь!BI414+февраль!BI414+март!BI414+апрель!BI414+май!BI414+июнь!BI414+июль!BI414+август!BI414+сентябрь!BI414+октябрь!BI414+ноябрь!BI414+декабрь!BI414</f>
        <v>0</v>
      </c>
      <c r="BM414" s="29">
        <f>январь!BJ414+февраль!BJ414+март!BJ414+апрель!BJ414+май!BJ414+июнь!BJ414+июль!BJ414+август!BJ414+сентябрь!BJ414+октябрь!BJ414+ноябрь!BJ414+декабрь!BJ414</f>
        <v>0</v>
      </c>
      <c r="BN414" s="36">
        <f>январь!BK414+февраль!BK414+март!BK414+апрель!BK414+май!BK414+июнь!BK414+июль!BK414+август!BK414+сентябрь!BK414+октябрь!BK414+ноябрь!BK414+декабрь!BK414</f>
        <v>0</v>
      </c>
      <c r="BO414" s="29">
        <f>январь!BL414+февраль!BL414+март!BL414+апрель!BL414+май!BL414+июнь!BL414+июль!BL414+август!BL414+сентябрь!BL414+октябрь!BL414+ноябрь!BL414+декабрь!BL414</f>
        <v>0</v>
      </c>
      <c r="BP414" s="36">
        <f>январь!BM414+февраль!BM414+март!BM414+апрель!BM414+май!BM414+июнь!BM414+июль!BM414+август!BM414+сентябрь!BM414+октябрь!BM414+ноябрь!BM414+декабрь!BM414</f>
        <v>0</v>
      </c>
      <c r="BQ414" s="36">
        <f>январь!BN414+февраль!BN414+март!BN414+апрель!BN414+май!BN414+июнь!BN414+июль!BN414+август!BN414+сентябрь!BN414+октябрь!BN414+ноябрь!BN414+декабрь!BN414</f>
        <v>0</v>
      </c>
      <c r="BR414" s="36">
        <f>январь!BO414+февраль!BO414+март!BO414+апрель!BO414+май!BO414+июнь!BO414+июль!BO414+август!BO414+сентябрь!BO414+октябрь!BO414+ноябрь!BO414+декабрь!BO414</f>
        <v>0</v>
      </c>
      <c r="BS414" s="29">
        <f>январь!BP414+февраль!BP414+март!BP414+апрель!BP414+май!BP414+июнь!BP414+июль!BP414+август!BP414+сентябрь!BP414+октябрь!BP414+ноябрь!BP414+декабрь!BP414</f>
        <v>0</v>
      </c>
      <c r="BT414" s="36">
        <f>январь!BQ414+февраль!BQ414+март!BQ414+апрель!BQ414+май!BQ414+июнь!BQ414+июль!BQ414+август!BQ414+сентябрь!BQ414+октябрь!BQ414+ноябрь!BQ414+декабрь!BQ414</f>
        <v>0</v>
      </c>
      <c r="BU414" s="29">
        <f>январь!BR414+февраль!BR414+март!BR414+апрель!BR414+май!BR414+июнь!BR414+июль!BR414+август!BR414+сентябрь!BR414+октябрь!BR414+ноябрь!BR414+декабрь!BR414</f>
        <v>0</v>
      </c>
      <c r="BV414" s="36">
        <f>январь!BS414+февраль!BS414+март!BS414+апрель!BS414+май!BS414+июнь!BS414+июль!BS414+август!BS414+сентябрь!BS414+октябрь!BS414+ноябрь!BS414+декабрь!BS414</f>
        <v>0</v>
      </c>
      <c r="BW414" s="36">
        <f>январь!BT414+февраль!BT414+март!BT414+апрель!BT414+май!BT414+июнь!BT414+июль!BT414+август!BT414+сентябрь!BT414+октябрь!BT414+ноябрь!BT414+декабрь!BT414</f>
        <v>0</v>
      </c>
      <c r="BX414" s="36">
        <f>январь!BU414+февраль!BU414+март!BU414+апрель!BU414+май!BU414+июнь!BU414+июль!BU414+август!BU414+сентябрь!BU414+октябрь!BU414+ноябрь!BU414+декабрь!BU414</f>
        <v>0</v>
      </c>
      <c r="BY414" s="36">
        <f>январь!BV414+февраль!BV414+март!BV414+апрель!BV414+май!BV414+июнь!BV414+июль!BV414+август!BV414+сентябрь!BV414+октябрь!BV414+ноябрь!BV414+декабрь!BV414</f>
        <v>9.3870000000000005</v>
      </c>
      <c r="BZ414" s="77">
        <v>0</v>
      </c>
    </row>
    <row r="415" spans="1:78" x14ac:dyDescent="0.25">
      <c r="A415" s="16">
        <v>413</v>
      </c>
      <c r="B415" s="16">
        <v>3</v>
      </c>
      <c r="C415" s="37" t="s">
        <v>854</v>
      </c>
      <c r="D415" s="51">
        <v>38.151576869565218</v>
      </c>
      <c r="E415" s="25">
        <v>-220.5849399999999</v>
      </c>
      <c r="F415" s="26">
        <f t="shared" si="18"/>
        <v>-188.06036313043469</v>
      </c>
      <c r="G415" s="26">
        <f t="shared" si="19"/>
        <v>32.524576869565216</v>
      </c>
      <c r="H415" s="26">
        <f t="shared" si="20"/>
        <v>5.6270000000000007</v>
      </c>
      <c r="I415" s="36">
        <f>январь!F415+февраль!F415+март!F415+апрель!F415+май!F415+июнь!F415+июль!F415+август!F415+сентябрь!F415+октябрь!F415+ноябрь!F415+декабрь!F415</f>
        <v>0</v>
      </c>
      <c r="J415" s="36">
        <f>январь!G415+февраль!G415+март!G415+апрель!G415+май!G415+июнь!G415+июль!G415+август!G415+сентябрь!G415+октябрь!G415+ноябрь!G415+декабрь!G415</f>
        <v>0</v>
      </c>
      <c r="K415" s="36">
        <f>январь!H415+февраль!H415+март!H415+апрель!H415+май!H415+июнь!H415+июль!H415+август!H415+сентябрь!H415+октябрь!H415+ноябрь!H415+декабрь!H415</f>
        <v>0</v>
      </c>
      <c r="L415" s="27">
        <f>январь!I415+февраль!I415+март!I415+апрель!I415+май!I415+июнь!I415+июль!I415+август!I415+сентябрь!I415+октябрь!I415+ноябрь!I415+декабрь!I415</f>
        <v>0</v>
      </c>
      <c r="M415" s="36">
        <f>январь!J415+февраль!J415+март!J415+апрель!J415+май!J415+июнь!J415+июль!J415+август!J415+сентябрь!J415+октябрь!J415+ноябрь!J415+декабрь!J415</f>
        <v>0</v>
      </c>
      <c r="N415" s="36">
        <f>январь!K415+февраль!K415+март!K415+апрель!K415+май!K415+июнь!K415+июль!K415+август!K415+сентябрь!K415+октябрь!K415+ноябрь!K415+декабрь!K415</f>
        <v>0</v>
      </c>
      <c r="O415" s="36">
        <f>январь!L415+февраль!L415+март!L415+апрель!L415+май!L415+июнь!L415+июль!L415+август!L415+сентябрь!L415+октябрь!L415+ноябрь!L415+декабрь!L415</f>
        <v>0</v>
      </c>
      <c r="P415" s="36">
        <f>январь!M415+февраль!M415+март!M415+апрель!M415+май!M415+июнь!M415+июль!M415+август!M415+сентябрь!M415+октябрь!M415+ноябрь!M415+декабрь!M415</f>
        <v>0</v>
      </c>
      <c r="Q415" s="36">
        <f>январь!N415+февраль!N415+март!N415+апрель!N415+май!N415+июнь!N415+июль!N415+август!N415+сентябрь!N415+октябрь!N415+ноябрь!N415+декабрь!N415</f>
        <v>0</v>
      </c>
      <c r="R415" s="29">
        <f>январь!O415+февраль!O415+март!O415+апрель!O415+май!O415+июнь!O415+июль!O415+август!O415+сентябрь!O415+октябрь!O415+ноябрь!O415+декабрь!O415</f>
        <v>0</v>
      </c>
      <c r="S415" s="36">
        <f>январь!P415+февраль!P415+март!P415+апрель!P415+май!P415+июнь!P415+июль!P415+август!P415+сентябрь!P415+октябрь!P415+ноябрь!P415+декабрь!P415</f>
        <v>0</v>
      </c>
      <c r="T415" s="29">
        <f>январь!Q415+февраль!Q415+март!Q415+апрель!Q415+май!Q415+июнь!Q415+июль!Q415+август!Q415+сентябрь!Q415+октябрь!Q415+ноябрь!Q415+декабрь!Q415</f>
        <v>0</v>
      </c>
      <c r="U415" s="36">
        <f>январь!R415+февраль!R415+март!R415+апрель!R415+май!R415+июнь!R415+июль!R415+август!R415+сентябрь!R415+октябрь!R415+ноябрь!R415+декабрь!R415</f>
        <v>0</v>
      </c>
      <c r="V415" s="36">
        <f>январь!S415+февраль!S415+март!S415+апрель!S415+май!S415+июнь!S415+июль!S415+август!S415+сентябрь!S415+октябрь!S415+ноябрь!S415+декабрь!S415</f>
        <v>0</v>
      </c>
      <c r="W415" s="36">
        <f>январь!T415+февраль!T415+март!T415+апрель!T415+май!T415+июнь!T415+июль!T415+август!T415+сентябрь!T415+октябрь!T415+ноябрь!T415+декабрь!T415</f>
        <v>0</v>
      </c>
      <c r="X415" s="36">
        <f>январь!U415+февраль!U415+март!U415+апрель!U415+май!U415+июнь!U415+июль!U415+август!U415+сентябрь!U415+октябрь!U415+ноябрь!U415+декабрь!U415</f>
        <v>0</v>
      </c>
      <c r="Y415" s="36">
        <f>январь!V415+февраль!V415+март!V415+апрель!V415+май!V415+июнь!V415+июль!V415+август!V415+сентябрь!V415+октябрь!V415+ноябрь!V415+декабрь!V415</f>
        <v>0</v>
      </c>
      <c r="Z415" s="36">
        <f>январь!W415+февраль!W415+март!W415+апрель!W415+май!W415+июнь!W415+июль!W415+август!W415+сентябрь!W415+октябрь!W415+ноябрь!W415+декабрь!W415</f>
        <v>0</v>
      </c>
      <c r="AA415" s="36">
        <f>январь!X415+февраль!X415+март!X415+апрель!X415+май!X415+июнь!X415+июль!X415+август!X415+сентябрь!X415+октябрь!X415+ноябрь!X415+декабрь!X415</f>
        <v>0</v>
      </c>
      <c r="AB415" s="29">
        <f>январь!Y415+февраль!Y415+март!Y415+апрель!Y415+май!Y415+июнь!Y415+июль!Y415+август!Y415+сентябрь!Y415+октябрь!Y415+ноябрь!Y415+декабрь!Y415</f>
        <v>0</v>
      </c>
      <c r="AC415" s="36">
        <f>январь!Z415+февраль!Z415+март!Z415+апрель!Z415+май!Z415+июнь!Z415+июль!Z415+август!Z415+сентябрь!Z415+октябрь!Z415+ноябрь!Z415+декабрь!Z415</f>
        <v>0</v>
      </c>
      <c r="AD415" s="66" t="str">
        <f>CONCATENATE(январь!AA415,$BZ$1,февраль!AA415,$BZ$1,март!AA415,$BZ$1,апрель!AA415,$BZ$1,май!AA415,$BZ$1,июнь!AA415,$BZ$1,июль!AA415,$BZ$1,август!AA415,$BZ$1,сентябрь!AA415,$BZ$1,октябрь!AA415,$BZ$1,ноябрь!AA415,$BZ$1,декабрь!AA415)</f>
        <v xml:space="preserve">           </v>
      </c>
      <c r="AE415" s="36">
        <f>январь!AB415+февраль!AB415+март!AB415+апрель!AB415+май!AB415+июнь!AB415+июль!AB415+август!AB415+сентябрь!AB415+октябрь!AB415+ноябрь!AB415+декабрь!AB415</f>
        <v>0</v>
      </c>
      <c r="AF415" s="36">
        <f>январь!AC415+февраль!AC415+март!AC415+апрель!AC415+май!AC415+июнь!AC415+июль!AC415+август!AC415+сентябрь!AC415+октябрь!AC415+ноябрь!AC415+декабрь!AC415</f>
        <v>0</v>
      </c>
      <c r="AG415" s="36">
        <f>январь!AD415+февраль!AD415+март!AD415+апрель!AD415+май!AD415+июнь!AD415+июль!AD415+август!AD415+сентябрь!AD415+октябрь!AD415+ноябрь!AD415+декабрь!AD415</f>
        <v>0</v>
      </c>
      <c r="AH415" s="36">
        <f>январь!AE415+февраль!AE415+март!AE415+апрель!AE415+май!AE415+июнь!AE415+июль!AE415+август!AE415+сентябрь!AE415+октябрь!AE415+ноябрь!AE415+декабрь!AE415</f>
        <v>0</v>
      </c>
      <c r="AI415" s="36">
        <f>январь!AF415+февраль!AF415+март!AF415+апрель!AF415+май!AF415+июнь!AF415+июль!AF415+август!AF415+сентябрь!AF415+октябрь!AF415+ноябрь!AF415+декабрь!AF415</f>
        <v>0</v>
      </c>
      <c r="AJ415" s="36">
        <f>январь!AG415+февраль!AG415+март!AG415+апрель!AG415+май!AG415+июнь!AG415+июль!AG415+август!AG415+сентябрь!AG415+октябрь!AG415+ноябрь!AG415+декабрь!AG415</f>
        <v>0</v>
      </c>
      <c r="AK415" s="29">
        <f>январь!AH415+февраль!AH415+март!AH415+апрель!AH415+май!AH415+июнь!AH415+июль!AH415+август!AH415+сентябрь!AH415+октябрь!AH415+ноябрь!AH415+декабрь!AH415</f>
        <v>3</v>
      </c>
      <c r="AL415" s="36">
        <f>январь!AI415+февраль!AI415+март!AI415+апрель!AI415+май!AI415+июнь!AI415+июль!AI415+август!AI415+сентябрь!AI415+октябрь!AI415+ноябрь!AI415+декабрь!AI415</f>
        <v>3.9580000000000002</v>
      </c>
      <c r="AM415" s="29">
        <f>январь!AJ415+февраль!AJ415+март!AJ415+апрель!AJ415+май!AJ415+июнь!AJ415+июль!AJ415+август!AJ415+сентябрь!AJ415+октябрь!AJ415+ноябрь!AJ415+декабрь!AJ415</f>
        <v>0</v>
      </c>
      <c r="AN415" s="36">
        <f>январь!AK415+февраль!AK415+март!AK415+апрель!AK415+май!AK415+июнь!AK415+июль!AK415+август!AK415+сентябрь!AK415+октябрь!AK415+ноябрь!AK415+декабрь!AK415</f>
        <v>0</v>
      </c>
      <c r="AO415" s="36">
        <f>январь!AL415+февраль!AL415+март!AL415+апрель!AL415+май!AL415+июнь!AL415+июль!AL415+август!AL415+сентябрь!AL415+октябрь!AL415+ноябрь!AL415+декабрь!AL415</f>
        <v>0</v>
      </c>
      <c r="AP415" s="36">
        <f>январь!AM415+февраль!AM415+март!AM415+апрель!AM415+май!AM415+июнь!AM415+июль!AM415+август!AM415+сентябрь!AM415+октябрь!AM415+ноябрь!AM415+декабрь!AM415</f>
        <v>0</v>
      </c>
      <c r="AQ415" s="29">
        <f>январь!AN415+февраль!AN415+март!AN415+апрель!AN415+май!AN415+июнь!AN415+июль!AN415+август!AN415+сентябрь!AN415+октябрь!AN415+ноябрь!AN415+декабрь!AN415</f>
        <v>0</v>
      </c>
      <c r="AR415" s="36">
        <f>январь!AO415+февраль!AO415+март!AO415+апрель!AO415+май!AO415+июнь!AO415+июль!AO415+август!AO415+сентябрь!AO415+октябрь!AO415+ноябрь!AO415+декабрь!AO415</f>
        <v>0</v>
      </c>
      <c r="AS415" s="29">
        <f>январь!AP415+февраль!AP415+март!AP415+апрель!AP415+май!AP415+июнь!AP415+июль!AP415+август!AP415+сентябрь!AP415+октябрь!AP415+ноябрь!AP415+декабрь!AP415</f>
        <v>0</v>
      </c>
      <c r="AT415" s="36">
        <f>январь!AQ415+февраль!AQ415+март!AQ415+апрель!AQ415+май!AQ415+июнь!AQ415+июль!AQ415+август!AQ415+сентябрь!AQ415+октябрь!AQ415+ноябрь!AQ415+декабрь!AQ415</f>
        <v>0</v>
      </c>
      <c r="AU415" s="29">
        <f>январь!AR415+февраль!AR415+март!AR415+апрель!AR415+май!AR415+июнь!AR415+июль!AR415+август!AR415+сентябрь!AR415+октябрь!AR415+ноябрь!AR415+декабрь!AR415</f>
        <v>0</v>
      </c>
      <c r="AV415" s="36">
        <f>январь!AS415+февраль!AS415+март!AS415+апрель!AS415+май!AS415+июнь!AS415+июль!AS415+август!AS415+сентябрь!AS415+октябрь!AS415+ноябрь!AS415+декабрь!AS415</f>
        <v>0</v>
      </c>
      <c r="AW415" s="36">
        <f>январь!AT415+февраль!AT415+март!AT415+апрель!AT415+май!AT415+июнь!AT415+июль!AT415+август!AT415+сентябрь!AT415+октябрь!AT415+ноябрь!AT415+декабрь!AT415</f>
        <v>0</v>
      </c>
      <c r="AX415" s="36">
        <f>январь!AU415+февраль!AU415+март!AU415+апрель!AU415+май!AU415+июнь!AU415+июль!AU415+август!AU415+сентябрь!AU415+октябрь!AU415+ноябрь!AU415+декабрь!AU415</f>
        <v>0</v>
      </c>
      <c r="AY415" s="29">
        <f>январь!AV415+февраль!AV415+март!AV415+апрель!AV415+май!AV415+июнь!AV415+июль!AV415+август!AV415+сентябрь!AV415+октябрь!AV415+ноябрь!AV415+декабрь!AV415</f>
        <v>0</v>
      </c>
      <c r="AZ415" s="36">
        <f>январь!AW415+февраль!AW415+март!AW415+апрель!AW415+май!AW415+июнь!AW415+июль!AW415+август!AW415+сентябрь!AW415+октябрь!AW415+ноябрь!AW415+декабрь!AW415</f>
        <v>0</v>
      </c>
      <c r="BA415" s="36">
        <f>январь!AX415+февраль!AX415+март!AX415+апрель!AX415+май!AX415+июнь!AX415+июль!AX415+август!AX415+сентябрь!AX415+октябрь!AX415+ноябрь!AX415+декабрь!AX415</f>
        <v>0</v>
      </c>
      <c r="BB415" s="36">
        <f>январь!AY415+февраль!AY415+март!AY415+апрель!AY415+май!AY415+июнь!AY415+июль!AY415+август!AY415+сентябрь!AY415+октябрь!AY415+ноябрь!AY415+декабрь!AY415</f>
        <v>0</v>
      </c>
      <c r="BC415" s="29">
        <f>январь!AZ415+февраль!AZ415+март!AZ415+апрель!AZ415+май!AZ415+июнь!AZ415+июль!AZ415+август!AZ415+сентябрь!AZ415+октябрь!AZ415+ноябрь!AZ415+декабрь!AZ415</f>
        <v>0</v>
      </c>
      <c r="BD415" s="36">
        <f>январь!BA415+февраль!BA415+март!BA415+апрель!BA415+май!BA415+июнь!BA415+июль!BA415+август!BA415+сентябрь!BA415+октябрь!BA415+ноябрь!BA415+декабрь!BA415</f>
        <v>0</v>
      </c>
      <c r="BE415" s="36">
        <f>январь!BB415+февраль!BB415+март!BB415+апрель!BB415+май!BB415+июнь!BB415+июль!BB415+август!BB415+сентябрь!BB415+октябрь!BB415+ноябрь!BB415+декабрь!BB415</f>
        <v>0</v>
      </c>
      <c r="BF415" s="36">
        <f>январь!BC415+февраль!BC415+март!BC415+апрель!BC415+май!BC415+июнь!BC415+июль!BC415+август!BC415+сентябрь!BC415+октябрь!BC415+ноябрь!BC415+декабрь!BC415</f>
        <v>0</v>
      </c>
      <c r="BG415" s="36">
        <f>январь!BD415+февраль!BD415+март!BD415+апрель!BD415+май!BD415+июнь!BD415+июль!BD415+август!BD415+сентябрь!BD415+октябрь!BD415+ноябрь!BD415+декабрь!BD415</f>
        <v>0</v>
      </c>
      <c r="BH415" s="36">
        <f>январь!BE415+февраль!BE415+март!BE415+апрель!BE415+май!BE415+июнь!BE415+июль!BE415+август!BE415+сентябрь!BE415+октябрь!BE415+ноябрь!BE415+декабрь!BE415</f>
        <v>0</v>
      </c>
      <c r="BI415" s="36">
        <f>январь!BF415+февраль!BF415+март!BF415+апрель!BF415+май!BF415+июнь!BF415+июль!BF415+август!BF415+сентябрь!BF415+октябрь!BF415+ноябрь!BF415+декабрь!BF415</f>
        <v>0</v>
      </c>
      <c r="BJ415" s="36">
        <f>январь!BG415+февраль!BG415+март!BG415+апрель!BG415+май!BG415+июнь!BG415+июль!BG415+август!BG415+сентябрь!BG415+октябрь!BG415+ноябрь!BG415+декабрь!BG415</f>
        <v>0</v>
      </c>
      <c r="BK415" s="36">
        <f>январь!BH415+февраль!BH415+март!BH415+апрель!BH415+май!BH415+июнь!BH415+июль!BH415+август!BH415+сентябрь!BH415+октябрь!BH415+ноябрь!BH415+декабрь!BH415</f>
        <v>0</v>
      </c>
      <c r="BL415" s="36">
        <f>январь!BI415+февраль!BI415+март!BI415+апрель!BI415+май!BI415+июнь!BI415+июль!BI415+август!BI415+сентябрь!BI415+октябрь!BI415+ноябрь!BI415+декабрь!BI415</f>
        <v>0</v>
      </c>
      <c r="BM415" s="29">
        <f>январь!BJ415+февраль!BJ415+март!BJ415+апрель!BJ415+май!BJ415+июнь!BJ415+июль!BJ415+август!BJ415+сентябрь!BJ415+октябрь!BJ415+ноябрь!BJ415+декабрь!BJ415</f>
        <v>0</v>
      </c>
      <c r="BN415" s="36">
        <f>январь!BK415+февраль!BK415+март!BK415+апрель!BK415+май!BK415+июнь!BK415+июль!BK415+август!BK415+сентябрь!BK415+октябрь!BK415+ноябрь!BK415+декабрь!BK415</f>
        <v>0</v>
      </c>
      <c r="BO415" s="29">
        <f>январь!BL415+февраль!BL415+март!BL415+апрель!BL415+май!BL415+июнь!BL415+июль!BL415+август!BL415+сентябрь!BL415+октябрь!BL415+ноябрь!BL415+декабрь!BL415</f>
        <v>0</v>
      </c>
      <c r="BP415" s="36">
        <f>январь!BM415+февраль!BM415+март!BM415+апрель!BM415+май!BM415+июнь!BM415+июль!BM415+август!BM415+сентябрь!BM415+октябрь!BM415+ноябрь!BM415+декабрь!BM415</f>
        <v>0</v>
      </c>
      <c r="BQ415" s="36">
        <f>январь!BN415+февраль!BN415+март!BN415+апрель!BN415+май!BN415+июнь!BN415+июль!BN415+август!BN415+сентябрь!BN415+октябрь!BN415+ноябрь!BN415+декабрь!BN415</f>
        <v>0</v>
      </c>
      <c r="BR415" s="36">
        <f>январь!BO415+февраль!BO415+март!BO415+апрель!BO415+май!BO415+июнь!BO415+июль!BO415+август!BO415+сентябрь!BO415+октябрь!BO415+ноябрь!BO415+декабрь!BO415</f>
        <v>0</v>
      </c>
      <c r="BS415" s="29">
        <f>январь!BP415+февраль!BP415+март!BP415+апрель!BP415+май!BP415+июнь!BP415+июль!BP415+август!BP415+сентябрь!BP415+октябрь!BP415+ноябрь!BP415+декабрь!BP415</f>
        <v>1</v>
      </c>
      <c r="BT415" s="36">
        <f>январь!BQ415+февраль!BQ415+март!BQ415+апрель!BQ415+май!BQ415+июнь!BQ415+июль!BQ415+август!BQ415+сентябрь!BQ415+октябрь!BQ415+ноябрь!BQ415+декабрь!BQ415</f>
        <v>1.669</v>
      </c>
      <c r="BU415" s="29">
        <f>январь!BR415+февраль!BR415+март!BR415+апрель!BR415+май!BR415+июнь!BR415+июль!BR415+август!BR415+сентябрь!BR415+октябрь!BR415+ноябрь!BR415+декабрь!BR415</f>
        <v>0</v>
      </c>
      <c r="BV415" s="36">
        <f>январь!BS415+февраль!BS415+март!BS415+апрель!BS415+май!BS415+июнь!BS415+июль!BS415+август!BS415+сентябрь!BS415+октябрь!BS415+ноябрь!BS415+декабрь!BS415</f>
        <v>0</v>
      </c>
      <c r="BW415" s="36">
        <f>январь!BT415+февраль!BT415+март!BT415+апрель!BT415+май!BT415+июнь!BT415+июль!BT415+август!BT415+сентябрь!BT415+октябрь!BT415+ноябрь!BT415+декабрь!BT415</f>
        <v>0</v>
      </c>
      <c r="BX415" s="36">
        <f>январь!BU415+февраль!BU415+март!BU415+апрель!BU415+май!BU415+июнь!BU415+июль!BU415+август!BU415+сентябрь!BU415+октябрь!BU415+ноябрь!BU415+декабрь!BU415</f>
        <v>0</v>
      </c>
      <c r="BY415" s="36">
        <f>январь!BV415+февраль!BV415+март!BV415+апрель!BV415+май!BV415+июнь!BV415+июль!BV415+август!BV415+сентябрь!BV415+октябрь!BV415+ноябрь!BV415+декабрь!BV415</f>
        <v>0</v>
      </c>
      <c r="BZ415" s="77">
        <v>2</v>
      </c>
    </row>
    <row r="416" spans="1:78" x14ac:dyDescent="0.25">
      <c r="A416" s="16">
        <v>414</v>
      </c>
      <c r="B416" s="16">
        <v>3</v>
      </c>
      <c r="C416" s="37" t="s">
        <v>855</v>
      </c>
      <c r="D416" s="51">
        <v>108.52890291787436</v>
      </c>
      <c r="E416" s="25">
        <v>-135.95271400000001</v>
      </c>
      <c r="F416" s="26">
        <f t="shared" si="18"/>
        <v>-31.673811082125653</v>
      </c>
      <c r="G416" s="26">
        <f t="shared" si="19"/>
        <v>104.27890291787436</v>
      </c>
      <c r="H416" s="26">
        <f t="shared" si="20"/>
        <v>4.25</v>
      </c>
      <c r="I416" s="36">
        <f>январь!F416+февраль!F416+март!F416+апрель!F416+май!F416+июнь!F416+июль!F416+август!F416+сентябрь!F416+октябрь!F416+ноябрь!F416+декабрь!F416</f>
        <v>0</v>
      </c>
      <c r="J416" s="36">
        <f>январь!G416+февраль!G416+март!G416+апрель!G416+май!G416+июнь!G416+июль!G416+август!G416+сентябрь!G416+октябрь!G416+ноябрь!G416+декабрь!G416</f>
        <v>0</v>
      </c>
      <c r="K416" s="36">
        <f>январь!H416+февраль!H416+март!H416+апрель!H416+май!H416+июнь!H416+июль!H416+август!H416+сентябрь!H416+октябрь!H416+ноябрь!H416+декабрь!H416</f>
        <v>0</v>
      </c>
      <c r="L416" s="27">
        <f>январь!I416+февраль!I416+март!I416+апрель!I416+май!I416+июнь!I416+июль!I416+август!I416+сентябрь!I416+октябрь!I416+ноябрь!I416+декабрь!I416</f>
        <v>0</v>
      </c>
      <c r="M416" s="36">
        <f>январь!J416+февраль!J416+март!J416+апрель!J416+май!J416+июнь!J416+июль!J416+август!J416+сентябрь!J416+октябрь!J416+ноябрь!J416+декабрь!J416</f>
        <v>0</v>
      </c>
      <c r="N416" s="36">
        <f>январь!K416+февраль!K416+март!K416+апрель!K416+май!K416+июнь!K416+июль!K416+август!K416+сентябрь!K416+октябрь!K416+ноябрь!K416+декабрь!K416</f>
        <v>0</v>
      </c>
      <c r="O416" s="36">
        <f>январь!L416+февраль!L416+март!L416+апрель!L416+май!L416+июнь!L416+июль!L416+август!L416+сентябрь!L416+октябрь!L416+ноябрь!L416+декабрь!L416</f>
        <v>0</v>
      </c>
      <c r="P416" s="36">
        <f>январь!M416+февраль!M416+март!M416+апрель!M416+май!M416+июнь!M416+июль!M416+август!M416+сентябрь!M416+октябрь!M416+ноябрь!M416+декабрь!M416</f>
        <v>0</v>
      </c>
      <c r="Q416" s="36">
        <f>январь!N416+февраль!N416+март!N416+апрель!N416+май!N416+июнь!N416+июль!N416+август!N416+сентябрь!N416+октябрь!N416+ноябрь!N416+декабрь!N416</f>
        <v>0</v>
      </c>
      <c r="R416" s="29">
        <f>январь!O416+февраль!O416+март!O416+апрель!O416+май!O416+июнь!O416+июль!O416+август!O416+сентябрь!O416+октябрь!O416+ноябрь!O416+декабрь!O416</f>
        <v>0</v>
      </c>
      <c r="S416" s="36">
        <f>январь!P416+февраль!P416+март!P416+апрель!P416+май!P416+июнь!P416+июль!P416+август!P416+сентябрь!P416+октябрь!P416+ноябрь!P416+декабрь!P416</f>
        <v>0</v>
      </c>
      <c r="T416" s="29">
        <f>январь!Q416+февраль!Q416+март!Q416+апрель!Q416+май!Q416+июнь!Q416+июль!Q416+август!Q416+сентябрь!Q416+октябрь!Q416+ноябрь!Q416+декабрь!Q416</f>
        <v>0</v>
      </c>
      <c r="U416" s="36">
        <f>январь!R416+февраль!R416+март!R416+апрель!R416+май!R416+июнь!R416+июль!R416+август!R416+сентябрь!R416+октябрь!R416+ноябрь!R416+декабрь!R416</f>
        <v>0</v>
      </c>
      <c r="V416" s="36">
        <f>январь!S416+февраль!S416+март!S416+апрель!S416+май!S416+июнь!S416+июль!S416+август!S416+сентябрь!S416+октябрь!S416+ноябрь!S416+декабрь!S416</f>
        <v>0</v>
      </c>
      <c r="W416" s="36">
        <f>январь!T416+февраль!T416+март!T416+апрель!T416+май!T416+июнь!T416+июль!T416+август!T416+сентябрь!T416+октябрь!T416+ноябрь!T416+декабрь!T416</f>
        <v>0</v>
      </c>
      <c r="X416" s="36">
        <f>январь!U416+февраль!U416+март!U416+апрель!U416+май!U416+июнь!U416+июль!U416+август!U416+сентябрь!U416+октябрь!U416+ноябрь!U416+декабрь!U416</f>
        <v>0</v>
      </c>
      <c r="Y416" s="36">
        <f>январь!V416+февраль!V416+март!V416+апрель!V416+май!V416+июнь!V416+июль!V416+август!V416+сентябрь!V416+октябрь!V416+ноябрь!V416+декабрь!V416</f>
        <v>0</v>
      </c>
      <c r="Z416" s="36">
        <f>январь!W416+февраль!W416+март!W416+апрель!W416+май!W416+июнь!W416+июль!W416+август!W416+сентябрь!W416+октябрь!W416+ноябрь!W416+декабрь!W416</f>
        <v>0</v>
      </c>
      <c r="AA416" s="36">
        <f>январь!X416+февраль!X416+март!X416+апрель!X416+май!X416+июнь!X416+июль!X416+август!X416+сентябрь!X416+октябрь!X416+ноябрь!X416+декабрь!X416</f>
        <v>0</v>
      </c>
      <c r="AB416" s="29">
        <f>январь!Y416+февраль!Y416+март!Y416+апрель!Y416+май!Y416+июнь!Y416+июль!Y416+август!Y416+сентябрь!Y416+октябрь!Y416+ноябрь!Y416+декабрь!Y416</f>
        <v>0</v>
      </c>
      <c r="AC416" s="36">
        <f>январь!Z416+февраль!Z416+март!Z416+апрель!Z416+май!Z416+июнь!Z416+июль!Z416+август!Z416+сентябрь!Z416+октябрь!Z416+ноябрь!Z416+декабрь!Z416</f>
        <v>0</v>
      </c>
      <c r="AD416" s="66" t="str">
        <f>CONCATENATE(январь!AA416,$BZ$1,февраль!AA416,$BZ$1,март!AA416,$BZ$1,апрель!AA416,$BZ$1,май!AA416,$BZ$1,июнь!AA416,$BZ$1,июль!AA416,$BZ$1,август!AA416,$BZ$1,сентябрь!AA416,$BZ$1,октябрь!AA416,$BZ$1,ноябрь!AA416,$BZ$1,декабрь!AA416)</f>
        <v xml:space="preserve">           </v>
      </c>
      <c r="AE416" s="36">
        <f>январь!AB416+февраль!AB416+март!AB416+апрель!AB416+май!AB416+июнь!AB416+июль!AB416+август!AB416+сентябрь!AB416+октябрь!AB416+ноябрь!AB416+декабрь!AB416</f>
        <v>0</v>
      </c>
      <c r="AF416" s="36">
        <f>январь!AC416+февраль!AC416+март!AC416+апрель!AC416+май!AC416+июнь!AC416+июль!AC416+август!AC416+сентябрь!AC416+октябрь!AC416+ноябрь!AC416+декабрь!AC416</f>
        <v>0</v>
      </c>
      <c r="AG416" s="36">
        <f>январь!AD416+февраль!AD416+март!AD416+апрель!AD416+май!AD416+июнь!AD416+июль!AD416+август!AD416+сентябрь!AD416+октябрь!AD416+ноябрь!AD416+декабрь!AD416</f>
        <v>0</v>
      </c>
      <c r="AH416" s="36">
        <f>январь!AE416+февраль!AE416+март!AE416+апрель!AE416+май!AE416+июнь!AE416+июль!AE416+август!AE416+сентябрь!AE416+октябрь!AE416+ноябрь!AE416+декабрь!AE416</f>
        <v>0</v>
      </c>
      <c r="AI416" s="36">
        <f>январь!AF416+февраль!AF416+март!AF416+апрель!AF416+май!AF416+июнь!AF416+июль!AF416+август!AF416+сентябрь!AF416+октябрь!AF416+ноябрь!AF416+декабрь!AF416</f>
        <v>0</v>
      </c>
      <c r="AJ416" s="36">
        <f>январь!AG416+февраль!AG416+март!AG416+апрель!AG416+май!AG416+июнь!AG416+июль!AG416+август!AG416+сентябрь!AG416+октябрь!AG416+ноябрь!AG416+декабрь!AG416</f>
        <v>0</v>
      </c>
      <c r="AK416" s="29">
        <f>январь!AH416+февраль!AH416+март!AH416+апрель!AH416+май!AH416+июнь!AH416+июль!AH416+август!AH416+сентябрь!AH416+октябрь!AH416+ноябрь!AH416+декабрь!AH416</f>
        <v>0</v>
      </c>
      <c r="AL416" s="36">
        <f>январь!AI416+февраль!AI416+март!AI416+апрель!AI416+май!AI416+июнь!AI416+июль!AI416+август!AI416+сентябрь!AI416+октябрь!AI416+ноябрь!AI416+декабрь!AI416</f>
        <v>0</v>
      </c>
      <c r="AM416" s="29">
        <f>январь!AJ416+февраль!AJ416+март!AJ416+апрель!AJ416+май!AJ416+июнь!AJ416+июль!AJ416+август!AJ416+сентябрь!AJ416+октябрь!AJ416+ноябрь!AJ416+декабрь!AJ416</f>
        <v>0</v>
      </c>
      <c r="AN416" s="36">
        <f>январь!AK416+февраль!AK416+март!AK416+апрель!AK416+май!AK416+июнь!AK416+июль!AK416+август!AK416+сентябрь!AK416+октябрь!AK416+ноябрь!AK416+декабрь!AK416</f>
        <v>0</v>
      </c>
      <c r="AO416" s="36">
        <f>январь!AL416+февраль!AL416+март!AL416+апрель!AL416+май!AL416+июнь!AL416+июль!AL416+август!AL416+сентябрь!AL416+октябрь!AL416+ноябрь!AL416+декабрь!AL416</f>
        <v>0</v>
      </c>
      <c r="AP416" s="36">
        <f>январь!AM416+февраль!AM416+март!AM416+апрель!AM416+май!AM416+июнь!AM416+июль!AM416+август!AM416+сентябрь!AM416+октябрь!AM416+ноябрь!AM416+декабрь!AM416</f>
        <v>0</v>
      </c>
      <c r="AQ416" s="29">
        <f>январь!AN416+февраль!AN416+март!AN416+апрель!AN416+май!AN416+июнь!AN416+июль!AN416+август!AN416+сентябрь!AN416+октябрь!AN416+ноябрь!AN416+декабрь!AN416</f>
        <v>0</v>
      </c>
      <c r="AR416" s="36">
        <f>январь!AO416+февраль!AO416+март!AO416+апрель!AO416+май!AO416+июнь!AO416+июль!AO416+август!AO416+сентябрь!AO416+октябрь!AO416+ноябрь!AO416+декабрь!AO416</f>
        <v>0</v>
      </c>
      <c r="AS416" s="29">
        <f>январь!AP416+февраль!AP416+март!AP416+апрель!AP416+май!AP416+июнь!AP416+июль!AP416+август!AP416+сентябрь!AP416+октябрь!AP416+ноябрь!AP416+декабрь!AP416</f>
        <v>0</v>
      </c>
      <c r="AT416" s="36">
        <f>январь!AQ416+февраль!AQ416+март!AQ416+апрель!AQ416+май!AQ416+июнь!AQ416+июль!AQ416+август!AQ416+сентябрь!AQ416+октябрь!AQ416+ноябрь!AQ416+декабрь!AQ416</f>
        <v>0</v>
      </c>
      <c r="AU416" s="29">
        <f>январь!AR416+февраль!AR416+март!AR416+апрель!AR416+май!AR416+июнь!AR416+июль!AR416+август!AR416+сентябрь!AR416+октябрь!AR416+ноябрь!AR416+декабрь!AR416</f>
        <v>0</v>
      </c>
      <c r="AV416" s="36">
        <f>январь!AS416+февраль!AS416+март!AS416+апрель!AS416+май!AS416+июнь!AS416+июль!AS416+август!AS416+сентябрь!AS416+октябрь!AS416+ноябрь!AS416+декабрь!AS416</f>
        <v>0</v>
      </c>
      <c r="AW416" s="36">
        <f>январь!AT416+февраль!AT416+март!AT416+апрель!AT416+май!AT416+июнь!AT416+июль!AT416+август!AT416+сентябрь!AT416+октябрь!AT416+ноябрь!AT416+декабрь!AT416</f>
        <v>0</v>
      </c>
      <c r="AX416" s="36">
        <f>январь!AU416+февраль!AU416+март!AU416+апрель!AU416+май!AU416+июнь!AU416+июль!AU416+август!AU416+сентябрь!AU416+октябрь!AU416+ноябрь!AU416+декабрь!AU416</f>
        <v>0</v>
      </c>
      <c r="AY416" s="29">
        <f>январь!AV416+февраль!AV416+март!AV416+апрель!AV416+май!AV416+июнь!AV416+июль!AV416+август!AV416+сентябрь!AV416+октябрь!AV416+ноябрь!AV416+декабрь!AV416</f>
        <v>0</v>
      </c>
      <c r="AZ416" s="36">
        <f>январь!AW416+февраль!AW416+март!AW416+апрель!AW416+май!AW416+июнь!AW416+июль!AW416+август!AW416+сентябрь!AW416+октябрь!AW416+ноябрь!AW416+декабрь!AW416</f>
        <v>0</v>
      </c>
      <c r="BA416" s="36">
        <f>январь!AX416+февраль!AX416+март!AX416+апрель!AX416+май!AX416+июнь!AX416+июль!AX416+август!AX416+сентябрь!AX416+октябрь!AX416+ноябрь!AX416+декабрь!AX416</f>
        <v>0</v>
      </c>
      <c r="BB416" s="36">
        <f>январь!AY416+февраль!AY416+март!AY416+апрель!AY416+май!AY416+июнь!AY416+июль!AY416+август!AY416+сентябрь!AY416+октябрь!AY416+ноябрь!AY416+декабрь!AY416</f>
        <v>0</v>
      </c>
      <c r="BC416" s="29">
        <f>январь!AZ416+февраль!AZ416+март!AZ416+апрель!AZ416+май!AZ416+июнь!AZ416+июль!AZ416+август!AZ416+сентябрь!AZ416+октябрь!AZ416+ноябрь!AZ416+декабрь!AZ416</f>
        <v>0</v>
      </c>
      <c r="BD416" s="36">
        <f>январь!BA416+февраль!BA416+март!BA416+апрель!BA416+май!BA416+июнь!BA416+июль!BA416+август!BA416+сентябрь!BA416+октябрь!BA416+ноябрь!BA416+декабрь!BA416</f>
        <v>0</v>
      </c>
      <c r="BE416" s="36">
        <f>январь!BB416+февраль!BB416+март!BB416+апрель!BB416+май!BB416+июнь!BB416+июль!BB416+август!BB416+сентябрь!BB416+октябрь!BB416+ноябрь!BB416+декабрь!BB416</f>
        <v>0</v>
      </c>
      <c r="BF416" s="36">
        <f>январь!BC416+февраль!BC416+март!BC416+апрель!BC416+май!BC416+июнь!BC416+июль!BC416+август!BC416+сентябрь!BC416+октябрь!BC416+ноябрь!BC416+декабрь!BC416</f>
        <v>0</v>
      </c>
      <c r="BG416" s="36">
        <f>январь!BD416+февраль!BD416+март!BD416+апрель!BD416+май!BD416+июнь!BD416+июль!BD416+август!BD416+сентябрь!BD416+октябрь!BD416+ноябрь!BD416+декабрь!BD416</f>
        <v>0</v>
      </c>
      <c r="BH416" s="36">
        <f>январь!BE416+февраль!BE416+март!BE416+апрель!BE416+май!BE416+июнь!BE416+июль!BE416+август!BE416+сентябрь!BE416+октябрь!BE416+ноябрь!BE416+декабрь!BE416</f>
        <v>0</v>
      </c>
      <c r="BI416" s="36">
        <f>январь!BF416+февраль!BF416+март!BF416+апрель!BF416+май!BF416+июнь!BF416+июль!BF416+август!BF416+сентябрь!BF416+октябрь!BF416+ноябрь!BF416+декабрь!BF416</f>
        <v>0</v>
      </c>
      <c r="BJ416" s="36">
        <f>январь!BG416+февраль!BG416+март!BG416+апрель!BG416+май!BG416+июнь!BG416+июль!BG416+август!BG416+сентябрь!BG416+октябрь!BG416+ноябрь!BG416+декабрь!BG416</f>
        <v>0</v>
      </c>
      <c r="BK416" s="36">
        <f>январь!BH416+февраль!BH416+март!BH416+апрель!BH416+май!BH416+июнь!BH416+июль!BH416+август!BH416+сентябрь!BH416+октябрь!BH416+ноябрь!BH416+декабрь!BH416</f>
        <v>0</v>
      </c>
      <c r="BL416" s="36">
        <f>январь!BI416+февраль!BI416+март!BI416+апрель!BI416+май!BI416+июнь!BI416+июль!BI416+август!BI416+сентябрь!BI416+октябрь!BI416+ноябрь!BI416+декабрь!BI416</f>
        <v>0</v>
      </c>
      <c r="BM416" s="29">
        <f>январь!BJ416+февраль!BJ416+март!BJ416+апрель!BJ416+май!BJ416+июнь!BJ416+июль!BJ416+август!BJ416+сентябрь!BJ416+октябрь!BJ416+ноябрь!BJ416+декабрь!BJ416</f>
        <v>0</v>
      </c>
      <c r="BN416" s="36">
        <f>январь!BK416+февраль!BK416+март!BK416+апрель!BK416+май!BK416+июнь!BK416+июль!BK416+август!BK416+сентябрь!BK416+октябрь!BK416+ноябрь!BK416+декабрь!BK416</f>
        <v>0</v>
      </c>
      <c r="BO416" s="29">
        <f>январь!BL416+февраль!BL416+март!BL416+апрель!BL416+май!BL416+июнь!BL416+июль!BL416+август!BL416+сентябрь!BL416+октябрь!BL416+ноябрь!BL416+декабрь!BL416</f>
        <v>0</v>
      </c>
      <c r="BP416" s="36">
        <f>январь!BM416+февраль!BM416+март!BM416+апрель!BM416+май!BM416+июнь!BM416+июль!BM416+август!BM416+сентябрь!BM416+октябрь!BM416+ноябрь!BM416+декабрь!BM416</f>
        <v>0</v>
      </c>
      <c r="BQ416" s="36">
        <f>январь!BN416+февраль!BN416+март!BN416+апрель!BN416+май!BN416+июнь!BN416+июль!BN416+август!BN416+сентябрь!BN416+октябрь!BN416+ноябрь!BN416+декабрь!BN416</f>
        <v>0</v>
      </c>
      <c r="BR416" s="36">
        <f>январь!BO416+февраль!BO416+март!BO416+апрель!BO416+май!BO416+июнь!BO416+июль!BO416+август!BO416+сентябрь!BO416+октябрь!BO416+ноябрь!BO416+декабрь!BO416</f>
        <v>0</v>
      </c>
      <c r="BS416" s="29">
        <f>январь!BP416+февраль!BP416+март!BP416+апрель!BP416+май!BP416+июнь!BP416+июль!BP416+август!BP416+сентябрь!BP416+октябрь!BP416+ноябрь!BP416+декабрь!BP416</f>
        <v>0</v>
      </c>
      <c r="BT416" s="36">
        <f>январь!BQ416+февраль!BQ416+март!BQ416+апрель!BQ416+май!BQ416+июнь!BQ416+июль!BQ416+август!BQ416+сентябрь!BQ416+октябрь!BQ416+ноябрь!BQ416+декабрь!BQ416</f>
        <v>0</v>
      </c>
      <c r="BU416" s="29">
        <f>январь!BR416+февраль!BR416+март!BR416+апрель!BR416+май!BR416+июнь!BR416+июль!BR416+август!BR416+сентябрь!BR416+октябрь!BR416+ноябрь!BR416+декабрь!BR416</f>
        <v>0</v>
      </c>
      <c r="BV416" s="36">
        <f>январь!BS416+февраль!BS416+март!BS416+апрель!BS416+май!BS416+июнь!BS416+июль!BS416+август!BS416+сентябрь!BS416+октябрь!BS416+ноябрь!BS416+декабрь!BS416</f>
        <v>0</v>
      </c>
      <c r="BW416" s="36">
        <f>январь!BT416+февраль!BT416+март!BT416+апрель!BT416+май!BT416+июнь!BT416+июль!BT416+август!BT416+сентябрь!BT416+октябрь!BT416+ноябрь!BT416+декабрь!BT416</f>
        <v>0</v>
      </c>
      <c r="BX416" s="36">
        <f>январь!BU416+февраль!BU416+март!BU416+апрель!BU416+май!BU416+июнь!BU416+июль!BU416+август!BU416+сентябрь!BU416+октябрь!BU416+ноябрь!BU416+декабрь!BU416</f>
        <v>0</v>
      </c>
      <c r="BY416" s="36">
        <f>январь!BV416+февраль!BV416+март!BV416+апрель!BV416+май!BV416+июнь!BV416+июль!BV416+август!BV416+сентябрь!BV416+октябрь!BV416+ноябрь!BV416+декабрь!BV416</f>
        <v>4.25</v>
      </c>
      <c r="BZ416" s="77">
        <v>1</v>
      </c>
    </row>
    <row r="417" spans="1:78" x14ac:dyDescent="0.25">
      <c r="A417" s="16">
        <v>415</v>
      </c>
      <c r="B417" s="16">
        <v>3</v>
      </c>
      <c r="C417" s="37" t="s">
        <v>856</v>
      </c>
      <c r="D417" s="51">
        <v>55.268027999999994</v>
      </c>
      <c r="E417" s="25">
        <v>177.54782800000001</v>
      </c>
      <c r="F417" s="26">
        <f t="shared" si="18"/>
        <v>232.815856</v>
      </c>
      <c r="G417" s="26">
        <f t="shared" si="19"/>
        <v>55.268027999999994</v>
      </c>
      <c r="H417" s="26">
        <f t="shared" si="20"/>
        <v>0</v>
      </c>
      <c r="I417" s="36">
        <f>январь!F417+февраль!F417+март!F417+апрель!F417+май!F417+июнь!F417+июль!F417+август!F417+сентябрь!F417+октябрь!F417+ноябрь!F417+декабрь!F417</f>
        <v>0</v>
      </c>
      <c r="J417" s="36">
        <f>январь!G417+февраль!G417+март!G417+апрель!G417+май!G417+июнь!G417+июль!G417+август!G417+сентябрь!G417+октябрь!G417+ноябрь!G417+декабрь!G417</f>
        <v>0</v>
      </c>
      <c r="K417" s="36">
        <f>январь!H417+февраль!H417+март!H417+апрель!H417+май!H417+июнь!H417+июль!H417+август!H417+сентябрь!H417+октябрь!H417+ноябрь!H417+декабрь!H417</f>
        <v>0</v>
      </c>
      <c r="L417" s="27">
        <f>январь!I417+февраль!I417+март!I417+апрель!I417+май!I417+июнь!I417+июль!I417+август!I417+сентябрь!I417+октябрь!I417+ноябрь!I417+декабрь!I417</f>
        <v>0</v>
      </c>
      <c r="M417" s="36">
        <f>январь!J417+февраль!J417+март!J417+апрель!J417+май!J417+июнь!J417+июль!J417+август!J417+сентябрь!J417+октябрь!J417+ноябрь!J417+декабрь!J417</f>
        <v>0</v>
      </c>
      <c r="N417" s="36">
        <f>январь!K417+февраль!K417+март!K417+апрель!K417+май!K417+июнь!K417+июль!K417+август!K417+сентябрь!K417+октябрь!K417+ноябрь!K417+декабрь!K417</f>
        <v>0</v>
      </c>
      <c r="O417" s="36">
        <f>январь!L417+февраль!L417+март!L417+апрель!L417+май!L417+июнь!L417+июль!L417+август!L417+сентябрь!L417+октябрь!L417+ноябрь!L417+декабрь!L417</f>
        <v>0</v>
      </c>
      <c r="P417" s="36">
        <f>январь!M417+февраль!M417+март!M417+апрель!M417+май!M417+июнь!M417+июль!M417+август!M417+сентябрь!M417+октябрь!M417+ноябрь!M417+декабрь!M417</f>
        <v>0</v>
      </c>
      <c r="Q417" s="36">
        <f>январь!N417+февраль!N417+март!N417+апрель!N417+май!N417+июнь!N417+июль!N417+август!N417+сентябрь!N417+октябрь!N417+ноябрь!N417+декабрь!N417</f>
        <v>0</v>
      </c>
      <c r="R417" s="29">
        <f>январь!O417+февраль!O417+март!O417+апрель!O417+май!O417+июнь!O417+июль!O417+август!O417+сентябрь!O417+октябрь!O417+ноябрь!O417+декабрь!O417</f>
        <v>0</v>
      </c>
      <c r="S417" s="36">
        <f>январь!P417+февраль!P417+март!P417+апрель!P417+май!P417+июнь!P417+июль!P417+август!P417+сентябрь!P417+октябрь!P417+ноябрь!P417+декабрь!P417</f>
        <v>0</v>
      </c>
      <c r="T417" s="29">
        <f>январь!Q417+февраль!Q417+март!Q417+апрель!Q417+май!Q417+июнь!Q417+июль!Q417+август!Q417+сентябрь!Q417+октябрь!Q417+ноябрь!Q417+декабрь!Q417</f>
        <v>0</v>
      </c>
      <c r="U417" s="36">
        <f>январь!R417+февраль!R417+март!R417+апрель!R417+май!R417+июнь!R417+июль!R417+август!R417+сентябрь!R417+октябрь!R417+ноябрь!R417+декабрь!R417</f>
        <v>0</v>
      </c>
      <c r="V417" s="36">
        <f>январь!S417+февраль!S417+март!S417+апрель!S417+май!S417+июнь!S417+июль!S417+август!S417+сентябрь!S417+октябрь!S417+ноябрь!S417+декабрь!S417</f>
        <v>0</v>
      </c>
      <c r="W417" s="36">
        <f>январь!T417+февраль!T417+март!T417+апрель!T417+май!T417+июнь!T417+июль!T417+август!T417+сентябрь!T417+октябрь!T417+ноябрь!T417+декабрь!T417</f>
        <v>0</v>
      </c>
      <c r="X417" s="36">
        <f>январь!U417+февраль!U417+март!U417+апрель!U417+май!U417+июнь!U417+июль!U417+август!U417+сентябрь!U417+октябрь!U417+ноябрь!U417+декабрь!U417</f>
        <v>0</v>
      </c>
      <c r="Y417" s="36">
        <f>январь!V417+февраль!V417+март!V417+апрель!V417+май!V417+июнь!V417+июль!V417+август!V417+сентябрь!V417+октябрь!V417+ноябрь!V417+декабрь!V417</f>
        <v>0</v>
      </c>
      <c r="Z417" s="36">
        <f>январь!W417+февраль!W417+март!W417+апрель!W417+май!W417+июнь!W417+июль!W417+август!W417+сентябрь!W417+октябрь!W417+ноябрь!W417+декабрь!W417</f>
        <v>0</v>
      </c>
      <c r="AA417" s="36">
        <f>январь!X417+февраль!X417+март!X417+апрель!X417+май!X417+июнь!X417+июль!X417+август!X417+сентябрь!X417+октябрь!X417+ноябрь!X417+декабрь!X417</f>
        <v>0</v>
      </c>
      <c r="AB417" s="29">
        <f>январь!Y417+февраль!Y417+март!Y417+апрель!Y417+май!Y417+июнь!Y417+июль!Y417+август!Y417+сентябрь!Y417+октябрь!Y417+ноябрь!Y417+декабрь!Y417</f>
        <v>0</v>
      </c>
      <c r="AC417" s="36">
        <f>январь!Z417+февраль!Z417+март!Z417+апрель!Z417+май!Z417+июнь!Z417+июль!Z417+август!Z417+сентябрь!Z417+октябрь!Z417+ноябрь!Z417+декабрь!Z417</f>
        <v>0</v>
      </c>
      <c r="AD417" s="66" t="str">
        <f>CONCATENATE(январь!AA417,$BZ$1,февраль!AA417,$BZ$1,март!AA417,$BZ$1,апрель!AA417,$BZ$1,май!AA417,$BZ$1,июнь!AA417,$BZ$1,июль!AA417,$BZ$1,август!AA417,$BZ$1,сентябрь!AA417,$BZ$1,октябрь!AA417,$BZ$1,ноябрь!AA417,$BZ$1,декабрь!AA417)</f>
        <v xml:space="preserve">           </v>
      </c>
      <c r="AE417" s="36">
        <f>январь!AB417+февраль!AB417+март!AB417+апрель!AB417+май!AB417+июнь!AB417+июль!AB417+август!AB417+сентябрь!AB417+октябрь!AB417+ноябрь!AB417+декабрь!AB417</f>
        <v>0</v>
      </c>
      <c r="AF417" s="36">
        <f>январь!AC417+февраль!AC417+март!AC417+апрель!AC417+май!AC417+июнь!AC417+июль!AC417+август!AC417+сентябрь!AC417+октябрь!AC417+ноябрь!AC417+декабрь!AC417</f>
        <v>0</v>
      </c>
      <c r="AG417" s="36">
        <f>январь!AD417+февраль!AD417+март!AD417+апрель!AD417+май!AD417+июнь!AD417+июль!AD417+август!AD417+сентябрь!AD417+октябрь!AD417+ноябрь!AD417+декабрь!AD417</f>
        <v>0</v>
      </c>
      <c r="AH417" s="36">
        <f>январь!AE417+февраль!AE417+март!AE417+апрель!AE417+май!AE417+июнь!AE417+июль!AE417+август!AE417+сентябрь!AE417+октябрь!AE417+ноябрь!AE417+декабрь!AE417</f>
        <v>0</v>
      </c>
      <c r="AI417" s="36">
        <f>январь!AF417+февраль!AF417+март!AF417+апрель!AF417+май!AF417+июнь!AF417+июль!AF417+август!AF417+сентябрь!AF417+октябрь!AF417+ноябрь!AF417+декабрь!AF417</f>
        <v>0</v>
      </c>
      <c r="AJ417" s="36">
        <f>январь!AG417+февраль!AG417+март!AG417+апрель!AG417+май!AG417+июнь!AG417+июль!AG417+август!AG417+сентябрь!AG417+октябрь!AG417+ноябрь!AG417+декабрь!AG417</f>
        <v>0</v>
      </c>
      <c r="AK417" s="29">
        <f>январь!AH417+февраль!AH417+март!AH417+апрель!AH417+май!AH417+июнь!AH417+июль!AH417+август!AH417+сентябрь!AH417+октябрь!AH417+ноябрь!AH417+декабрь!AH417</f>
        <v>0</v>
      </c>
      <c r="AL417" s="36">
        <f>январь!AI417+февраль!AI417+март!AI417+апрель!AI417+май!AI417+июнь!AI417+июль!AI417+август!AI417+сентябрь!AI417+октябрь!AI417+ноябрь!AI417+декабрь!AI417</f>
        <v>0</v>
      </c>
      <c r="AM417" s="29">
        <f>январь!AJ417+февраль!AJ417+март!AJ417+апрель!AJ417+май!AJ417+июнь!AJ417+июль!AJ417+август!AJ417+сентябрь!AJ417+октябрь!AJ417+ноябрь!AJ417+декабрь!AJ417</f>
        <v>0</v>
      </c>
      <c r="AN417" s="36">
        <f>январь!AK417+февраль!AK417+март!AK417+апрель!AK417+май!AK417+июнь!AK417+июль!AK417+август!AK417+сентябрь!AK417+октябрь!AK417+ноябрь!AK417+декабрь!AK417</f>
        <v>0</v>
      </c>
      <c r="AO417" s="36">
        <f>январь!AL417+февраль!AL417+март!AL417+апрель!AL417+май!AL417+июнь!AL417+июль!AL417+август!AL417+сентябрь!AL417+октябрь!AL417+ноябрь!AL417+декабрь!AL417</f>
        <v>0</v>
      </c>
      <c r="AP417" s="36">
        <f>январь!AM417+февраль!AM417+март!AM417+апрель!AM417+май!AM417+июнь!AM417+июль!AM417+август!AM417+сентябрь!AM417+октябрь!AM417+ноябрь!AM417+декабрь!AM417</f>
        <v>0</v>
      </c>
      <c r="AQ417" s="29">
        <f>январь!AN417+февраль!AN417+март!AN417+апрель!AN417+май!AN417+июнь!AN417+июль!AN417+август!AN417+сентябрь!AN417+октябрь!AN417+ноябрь!AN417+декабрь!AN417</f>
        <v>0</v>
      </c>
      <c r="AR417" s="36">
        <f>январь!AO417+февраль!AO417+март!AO417+апрель!AO417+май!AO417+июнь!AO417+июль!AO417+август!AO417+сентябрь!AO417+октябрь!AO417+ноябрь!AO417+декабрь!AO417</f>
        <v>0</v>
      </c>
      <c r="AS417" s="29">
        <f>январь!AP417+февраль!AP417+март!AP417+апрель!AP417+май!AP417+июнь!AP417+июль!AP417+август!AP417+сентябрь!AP417+октябрь!AP417+ноябрь!AP417+декабрь!AP417</f>
        <v>0</v>
      </c>
      <c r="AT417" s="36">
        <f>январь!AQ417+февраль!AQ417+март!AQ417+апрель!AQ417+май!AQ417+июнь!AQ417+июль!AQ417+август!AQ417+сентябрь!AQ417+октябрь!AQ417+ноябрь!AQ417+декабрь!AQ417</f>
        <v>0</v>
      </c>
      <c r="AU417" s="29">
        <f>январь!AR417+февраль!AR417+март!AR417+апрель!AR417+май!AR417+июнь!AR417+июль!AR417+август!AR417+сентябрь!AR417+октябрь!AR417+ноябрь!AR417+декабрь!AR417</f>
        <v>0</v>
      </c>
      <c r="AV417" s="36">
        <f>январь!AS417+февраль!AS417+март!AS417+апрель!AS417+май!AS417+июнь!AS417+июль!AS417+август!AS417+сентябрь!AS417+октябрь!AS417+ноябрь!AS417+декабрь!AS417</f>
        <v>0</v>
      </c>
      <c r="AW417" s="36">
        <f>январь!AT417+февраль!AT417+март!AT417+апрель!AT417+май!AT417+июнь!AT417+июль!AT417+август!AT417+сентябрь!AT417+октябрь!AT417+ноябрь!AT417+декабрь!AT417</f>
        <v>0</v>
      </c>
      <c r="AX417" s="36">
        <f>январь!AU417+февраль!AU417+март!AU417+апрель!AU417+май!AU417+июнь!AU417+июль!AU417+август!AU417+сентябрь!AU417+октябрь!AU417+ноябрь!AU417+декабрь!AU417</f>
        <v>0</v>
      </c>
      <c r="AY417" s="29">
        <f>январь!AV417+февраль!AV417+март!AV417+апрель!AV417+май!AV417+июнь!AV417+июль!AV417+август!AV417+сентябрь!AV417+октябрь!AV417+ноябрь!AV417+декабрь!AV417</f>
        <v>0</v>
      </c>
      <c r="AZ417" s="36">
        <f>январь!AW417+февраль!AW417+март!AW417+апрель!AW417+май!AW417+июнь!AW417+июль!AW417+август!AW417+сентябрь!AW417+октябрь!AW417+ноябрь!AW417+декабрь!AW417</f>
        <v>0</v>
      </c>
      <c r="BA417" s="36">
        <f>январь!AX417+февраль!AX417+март!AX417+апрель!AX417+май!AX417+июнь!AX417+июль!AX417+август!AX417+сентябрь!AX417+октябрь!AX417+ноябрь!AX417+декабрь!AX417</f>
        <v>0</v>
      </c>
      <c r="BB417" s="36">
        <f>январь!AY417+февраль!AY417+март!AY417+апрель!AY417+май!AY417+июнь!AY417+июль!AY417+август!AY417+сентябрь!AY417+октябрь!AY417+ноябрь!AY417+декабрь!AY417</f>
        <v>0</v>
      </c>
      <c r="BC417" s="29">
        <f>январь!AZ417+февраль!AZ417+март!AZ417+апрель!AZ417+май!AZ417+июнь!AZ417+июль!AZ417+август!AZ417+сентябрь!AZ417+октябрь!AZ417+ноябрь!AZ417+декабрь!AZ417</f>
        <v>0</v>
      </c>
      <c r="BD417" s="36">
        <f>январь!BA417+февраль!BA417+март!BA417+апрель!BA417+май!BA417+июнь!BA417+июль!BA417+август!BA417+сентябрь!BA417+октябрь!BA417+ноябрь!BA417+декабрь!BA417</f>
        <v>0</v>
      </c>
      <c r="BE417" s="36">
        <f>январь!BB417+февраль!BB417+март!BB417+апрель!BB417+май!BB417+июнь!BB417+июль!BB417+август!BB417+сентябрь!BB417+октябрь!BB417+ноябрь!BB417+декабрь!BB417</f>
        <v>0</v>
      </c>
      <c r="BF417" s="36">
        <f>январь!BC417+февраль!BC417+март!BC417+апрель!BC417+май!BC417+июнь!BC417+июль!BC417+август!BC417+сентябрь!BC417+октябрь!BC417+ноябрь!BC417+декабрь!BC417</f>
        <v>0</v>
      </c>
      <c r="BG417" s="36">
        <f>январь!BD417+февраль!BD417+март!BD417+апрель!BD417+май!BD417+июнь!BD417+июль!BD417+август!BD417+сентябрь!BD417+октябрь!BD417+ноябрь!BD417+декабрь!BD417</f>
        <v>0</v>
      </c>
      <c r="BH417" s="36">
        <f>январь!BE417+февраль!BE417+март!BE417+апрель!BE417+май!BE417+июнь!BE417+июль!BE417+август!BE417+сентябрь!BE417+октябрь!BE417+ноябрь!BE417+декабрь!BE417</f>
        <v>0</v>
      </c>
      <c r="BI417" s="36">
        <f>январь!BF417+февраль!BF417+март!BF417+апрель!BF417+май!BF417+июнь!BF417+июль!BF417+август!BF417+сентябрь!BF417+октябрь!BF417+ноябрь!BF417+декабрь!BF417</f>
        <v>0</v>
      </c>
      <c r="BJ417" s="36">
        <f>январь!BG417+февраль!BG417+март!BG417+апрель!BG417+май!BG417+июнь!BG417+июль!BG417+август!BG417+сентябрь!BG417+октябрь!BG417+ноябрь!BG417+декабрь!BG417</f>
        <v>0</v>
      </c>
      <c r="BK417" s="36">
        <f>январь!BH417+февраль!BH417+март!BH417+апрель!BH417+май!BH417+июнь!BH417+июль!BH417+август!BH417+сентябрь!BH417+октябрь!BH417+ноябрь!BH417+декабрь!BH417</f>
        <v>0</v>
      </c>
      <c r="BL417" s="36">
        <f>январь!BI417+февраль!BI417+март!BI417+апрель!BI417+май!BI417+июнь!BI417+июль!BI417+август!BI417+сентябрь!BI417+октябрь!BI417+ноябрь!BI417+декабрь!BI417</f>
        <v>0</v>
      </c>
      <c r="BM417" s="29">
        <f>январь!BJ417+февраль!BJ417+март!BJ417+апрель!BJ417+май!BJ417+июнь!BJ417+июль!BJ417+август!BJ417+сентябрь!BJ417+октябрь!BJ417+ноябрь!BJ417+декабрь!BJ417</f>
        <v>0</v>
      </c>
      <c r="BN417" s="36">
        <f>январь!BK417+февраль!BK417+март!BK417+апрель!BK417+май!BK417+июнь!BK417+июль!BK417+август!BK417+сентябрь!BK417+октябрь!BK417+ноябрь!BK417+декабрь!BK417</f>
        <v>0</v>
      </c>
      <c r="BO417" s="29">
        <f>январь!BL417+февраль!BL417+март!BL417+апрель!BL417+май!BL417+июнь!BL417+июль!BL417+август!BL417+сентябрь!BL417+октябрь!BL417+ноябрь!BL417+декабрь!BL417</f>
        <v>0</v>
      </c>
      <c r="BP417" s="36">
        <f>январь!BM417+февраль!BM417+март!BM417+апрель!BM417+май!BM417+июнь!BM417+июль!BM417+август!BM417+сентябрь!BM417+октябрь!BM417+ноябрь!BM417+декабрь!BM417</f>
        <v>0</v>
      </c>
      <c r="BQ417" s="36">
        <f>январь!BN417+февраль!BN417+март!BN417+апрель!BN417+май!BN417+июнь!BN417+июль!BN417+август!BN417+сентябрь!BN417+октябрь!BN417+ноябрь!BN417+декабрь!BN417</f>
        <v>0</v>
      </c>
      <c r="BR417" s="36">
        <f>январь!BO417+февраль!BO417+март!BO417+апрель!BO417+май!BO417+июнь!BO417+июль!BO417+август!BO417+сентябрь!BO417+октябрь!BO417+ноябрь!BO417+декабрь!BO417</f>
        <v>0</v>
      </c>
      <c r="BS417" s="29">
        <f>январь!BP417+февраль!BP417+март!BP417+апрель!BP417+май!BP417+июнь!BP417+июль!BP417+август!BP417+сентябрь!BP417+октябрь!BP417+ноябрь!BP417+декабрь!BP417</f>
        <v>0</v>
      </c>
      <c r="BT417" s="36">
        <f>январь!BQ417+февраль!BQ417+март!BQ417+апрель!BQ417+май!BQ417+июнь!BQ417+июль!BQ417+август!BQ417+сентябрь!BQ417+октябрь!BQ417+ноябрь!BQ417+декабрь!BQ417</f>
        <v>0</v>
      </c>
      <c r="BU417" s="29">
        <f>январь!BR417+февраль!BR417+март!BR417+апрель!BR417+май!BR417+июнь!BR417+июль!BR417+август!BR417+сентябрь!BR417+октябрь!BR417+ноябрь!BR417+декабрь!BR417</f>
        <v>0</v>
      </c>
      <c r="BV417" s="36">
        <f>январь!BS417+февраль!BS417+март!BS417+апрель!BS417+май!BS417+июнь!BS417+июль!BS417+август!BS417+сентябрь!BS417+октябрь!BS417+ноябрь!BS417+декабрь!BS417</f>
        <v>0</v>
      </c>
      <c r="BW417" s="36">
        <f>январь!BT417+февраль!BT417+март!BT417+апрель!BT417+май!BT417+июнь!BT417+июль!BT417+август!BT417+сентябрь!BT417+октябрь!BT417+ноябрь!BT417+декабрь!BT417</f>
        <v>0</v>
      </c>
      <c r="BX417" s="36">
        <f>январь!BU417+февраль!BU417+март!BU417+апрель!BU417+май!BU417+июнь!BU417+июль!BU417+август!BU417+сентябрь!BU417+октябрь!BU417+ноябрь!BU417+декабрь!BU417</f>
        <v>0</v>
      </c>
      <c r="BY417" s="36">
        <f>январь!BV417+февраль!BV417+март!BV417+апрель!BV417+май!BV417+июнь!BV417+июль!BV417+август!BV417+сентябрь!BV417+октябрь!BV417+ноябрь!BV417+декабрь!BV417</f>
        <v>0</v>
      </c>
      <c r="BZ417" s="77">
        <v>1</v>
      </c>
    </row>
    <row r="418" spans="1:78" x14ac:dyDescent="0.25">
      <c r="A418" s="16">
        <v>416</v>
      </c>
      <c r="B418" s="16">
        <v>3</v>
      </c>
      <c r="C418" s="37" t="s">
        <v>857</v>
      </c>
      <c r="D418" s="51">
        <v>252.14188137198065</v>
      </c>
      <c r="E418" s="25">
        <v>2.0331819999999894</v>
      </c>
      <c r="F418" s="26">
        <f t="shared" si="18"/>
        <v>-63.109936628019398</v>
      </c>
      <c r="G418" s="26">
        <f t="shared" si="19"/>
        <v>-65.14311862801938</v>
      </c>
      <c r="H418" s="26">
        <f t="shared" si="20"/>
        <v>317.28500000000003</v>
      </c>
      <c r="I418" s="36">
        <f>январь!F418+февраль!F418+март!F418+апрель!F418+май!F418+июнь!F418+июль!F418+август!F418+сентябрь!F418+октябрь!F418+ноябрь!F418+декабрь!F418</f>
        <v>0</v>
      </c>
      <c r="J418" s="36">
        <f>январь!G418+февраль!G418+март!G418+апрель!G418+май!G418+июнь!G418+июль!G418+август!G418+сентябрь!G418+октябрь!G418+ноябрь!G418+декабрь!G418</f>
        <v>0</v>
      </c>
      <c r="K418" s="36">
        <f>январь!H418+февраль!H418+март!H418+апрель!H418+май!H418+июнь!H418+июль!H418+август!H418+сентябрь!H418+октябрь!H418+ноябрь!H418+декабрь!H418</f>
        <v>0</v>
      </c>
      <c r="L418" s="27">
        <f>январь!I418+февраль!I418+март!I418+апрель!I418+май!I418+июнь!I418+июль!I418+август!I418+сентябрь!I418+октябрь!I418+ноябрь!I418+декабрь!I418</f>
        <v>0</v>
      </c>
      <c r="M418" s="36">
        <f>январь!J418+февраль!J418+март!J418+апрель!J418+май!J418+июнь!J418+июль!J418+август!J418+сентябрь!J418+октябрь!J418+ноябрь!J418+декабрь!J418</f>
        <v>0</v>
      </c>
      <c r="N418" s="36">
        <f>январь!K418+февраль!K418+март!K418+апрель!K418+май!K418+июнь!K418+июль!K418+август!K418+сентябрь!K418+октябрь!K418+ноябрь!K418+декабрь!K418</f>
        <v>0</v>
      </c>
      <c r="O418" s="36">
        <f>январь!L418+февраль!L418+март!L418+апрель!L418+май!L418+июнь!L418+июль!L418+август!L418+сентябрь!L418+октябрь!L418+ноябрь!L418+декабрь!L418</f>
        <v>0</v>
      </c>
      <c r="P418" s="36">
        <f>январь!M418+февраль!M418+март!M418+апрель!M418+май!M418+июнь!M418+июль!M418+август!M418+сентябрь!M418+октябрь!M418+ноябрь!M418+декабрь!M418</f>
        <v>0</v>
      </c>
      <c r="Q418" s="36">
        <f>январь!N418+февраль!N418+март!N418+апрель!N418+май!N418+июнь!N418+июль!N418+август!N418+сентябрь!N418+октябрь!N418+ноябрь!N418+декабрь!N418</f>
        <v>0</v>
      </c>
      <c r="R418" s="29">
        <f>январь!O418+февраль!O418+март!O418+апрель!O418+май!O418+июнь!O418+июль!O418+август!O418+сентябрь!O418+октябрь!O418+ноябрь!O418+декабрь!O418</f>
        <v>0</v>
      </c>
      <c r="S418" s="36">
        <f>январь!P418+февраль!P418+март!P418+апрель!P418+май!P418+июнь!P418+июль!P418+август!P418+сентябрь!P418+октябрь!P418+ноябрь!P418+декабрь!P418</f>
        <v>0</v>
      </c>
      <c r="T418" s="29">
        <f>январь!Q418+февраль!Q418+март!Q418+апрель!Q418+май!Q418+июнь!Q418+июль!Q418+август!Q418+сентябрь!Q418+октябрь!Q418+ноябрь!Q418+декабрь!Q418</f>
        <v>0</v>
      </c>
      <c r="U418" s="36">
        <f>январь!R418+февраль!R418+март!R418+апрель!R418+май!R418+июнь!R418+июль!R418+август!R418+сентябрь!R418+октябрь!R418+ноябрь!R418+декабрь!R418</f>
        <v>0</v>
      </c>
      <c r="V418" s="36">
        <f>январь!S418+февраль!S418+март!S418+апрель!S418+май!S418+июнь!S418+июль!S418+август!S418+сентябрь!S418+октябрь!S418+ноябрь!S418+декабрь!S418</f>
        <v>0</v>
      </c>
      <c r="W418" s="36">
        <f>январь!T418+февраль!T418+март!T418+апрель!T418+май!T418+июнь!T418+июль!T418+август!T418+сентябрь!T418+октябрь!T418+ноябрь!T418+декабрь!T418</f>
        <v>0</v>
      </c>
      <c r="X418" s="36">
        <f>январь!U418+февраль!U418+март!U418+апрель!U418+май!U418+июнь!U418+июль!U418+август!U418+сентябрь!U418+октябрь!U418+ноябрь!U418+декабрь!U418</f>
        <v>0</v>
      </c>
      <c r="Y418" s="36">
        <f>январь!V418+февраль!V418+март!V418+апрель!V418+май!V418+июнь!V418+июль!V418+август!V418+сентябрь!V418+октябрь!V418+ноябрь!V418+декабрь!V418</f>
        <v>0</v>
      </c>
      <c r="Z418" s="36">
        <f>январь!W418+февраль!W418+март!W418+апрель!W418+май!W418+июнь!W418+июль!W418+август!W418+сентябрь!W418+октябрь!W418+ноябрь!W418+декабрь!W418</f>
        <v>0</v>
      </c>
      <c r="AA418" s="36">
        <f>январь!X418+февраль!X418+март!X418+апрель!X418+май!X418+июнь!X418+июль!X418+август!X418+сентябрь!X418+октябрь!X418+ноябрь!X418+декабрь!X418</f>
        <v>0</v>
      </c>
      <c r="AB418" s="29">
        <f>январь!Y418+февраль!Y418+март!Y418+апрель!Y418+май!Y418+июнь!Y418+июль!Y418+август!Y418+сентябрь!Y418+октябрь!Y418+ноябрь!Y418+декабрь!Y418</f>
        <v>0</v>
      </c>
      <c r="AC418" s="36">
        <f>январь!Z418+февраль!Z418+март!Z418+апрель!Z418+май!Z418+июнь!Z418+июль!Z418+август!Z418+сентябрь!Z418+октябрь!Z418+ноябрь!Z418+декабрь!Z418</f>
        <v>0</v>
      </c>
      <c r="AD418" s="66" t="str">
        <f>CONCATENATE(январь!AA418,$BZ$1,февраль!AA418,$BZ$1,март!AA418,$BZ$1,апрель!AA418,$BZ$1,май!AA418,$BZ$1,июнь!AA418,$BZ$1,июль!AA418,$BZ$1,август!AA418,$BZ$1,сентябрь!AA418,$BZ$1,октябрь!AA418,$BZ$1,ноябрь!AA418,$BZ$1,декабрь!AA418)</f>
        <v xml:space="preserve">   л/кл №2, где кв.32-41        </v>
      </c>
      <c r="AE418" s="36">
        <f>январь!AB418+февраль!AB418+март!AB418+апрель!AB418+май!AB418+июнь!AB418+июль!AB418+август!AB418+сентябрь!AB418+октябрь!AB418+ноябрь!AB418+декабрь!AB418</f>
        <v>0.15</v>
      </c>
      <c r="AF418" s="36">
        <f>январь!AC418+февраль!AC418+март!AC418+апрель!AC418+май!AC418+июнь!AC418+июль!AC418+август!AC418+сентябрь!AC418+октябрь!AC418+ноябрь!AC418+декабрь!AC418</f>
        <v>279.12900000000002</v>
      </c>
      <c r="AG418" s="36">
        <f>январь!AD418+февраль!AD418+март!AD418+апрель!AD418+май!AD418+июнь!AD418+июль!AD418+август!AD418+сентябрь!AD418+октябрь!AD418+ноябрь!AD418+декабрь!AD418</f>
        <v>0</v>
      </c>
      <c r="AH418" s="36">
        <f>январь!AE418+февраль!AE418+март!AE418+апрель!AE418+май!AE418+июнь!AE418+июль!AE418+август!AE418+сентябрь!AE418+октябрь!AE418+ноябрь!AE418+декабрь!AE418</f>
        <v>0</v>
      </c>
      <c r="AI418" s="36">
        <f>январь!AF418+февраль!AF418+март!AF418+апрель!AF418+май!AF418+июнь!AF418+июль!AF418+август!AF418+сентябрь!AF418+октябрь!AF418+ноябрь!AF418+декабрь!AF418</f>
        <v>0</v>
      </c>
      <c r="AJ418" s="36">
        <f>январь!AG418+февраль!AG418+март!AG418+апрель!AG418+май!AG418+июнь!AG418+июль!AG418+август!AG418+сентябрь!AG418+октябрь!AG418+ноябрь!AG418+декабрь!AG418</f>
        <v>0</v>
      </c>
      <c r="AK418" s="29">
        <f>январь!AH418+февраль!AH418+март!AH418+апрель!AH418+май!AH418+июнь!AH418+июль!AH418+август!AH418+сентябрь!AH418+октябрь!AH418+ноябрь!AH418+декабрь!AH418</f>
        <v>0</v>
      </c>
      <c r="AL418" s="36">
        <f>январь!AI418+февраль!AI418+март!AI418+апрель!AI418+май!AI418+июнь!AI418+июль!AI418+август!AI418+сентябрь!AI418+октябрь!AI418+ноябрь!AI418+декабрь!AI418</f>
        <v>0</v>
      </c>
      <c r="AM418" s="29">
        <f>январь!AJ418+февраль!AJ418+март!AJ418+апрель!AJ418+май!AJ418+июнь!AJ418+июль!AJ418+август!AJ418+сентябрь!AJ418+октябрь!AJ418+ноябрь!AJ418+декабрь!AJ418</f>
        <v>0</v>
      </c>
      <c r="AN418" s="36">
        <f>январь!AK418+февраль!AK418+март!AK418+апрель!AK418+май!AK418+июнь!AK418+июль!AK418+август!AK418+сентябрь!AK418+октябрь!AK418+ноябрь!AK418+декабрь!AK418</f>
        <v>0</v>
      </c>
      <c r="AO418" s="36">
        <f>январь!AL418+февраль!AL418+март!AL418+апрель!AL418+май!AL418+июнь!AL418+июль!AL418+август!AL418+сентябрь!AL418+октябрь!AL418+ноябрь!AL418+декабрь!AL418</f>
        <v>2E-3</v>
      </c>
      <c r="AP418" s="36">
        <f>январь!AM418+февраль!AM418+март!AM418+апрель!AM418+май!AM418+июнь!AM418+июль!AM418+август!AM418+сентябрь!AM418+октябрь!AM418+ноябрь!AM418+декабрь!AM418</f>
        <v>1.847</v>
      </c>
      <c r="AQ418" s="29">
        <f>январь!AN418+февраль!AN418+март!AN418+апрель!AN418+май!AN418+июнь!AN418+июль!AN418+август!AN418+сентябрь!AN418+октябрь!AN418+ноябрь!AN418+декабрь!AN418</f>
        <v>0</v>
      </c>
      <c r="AR418" s="36">
        <f>январь!AO418+февраль!AO418+март!AO418+апрель!AO418+май!AO418+июнь!AO418+июль!AO418+август!AO418+сентябрь!AO418+октябрь!AO418+ноябрь!AO418+декабрь!AO418</f>
        <v>0</v>
      </c>
      <c r="AS418" s="29">
        <f>январь!AP418+февраль!AP418+март!AP418+апрель!AP418+май!AP418+июнь!AP418+июль!AP418+август!AP418+сентябрь!AP418+октябрь!AP418+ноябрь!AP418+декабрь!AP418</f>
        <v>0</v>
      </c>
      <c r="AT418" s="36">
        <f>январь!AQ418+февраль!AQ418+март!AQ418+апрель!AQ418+май!AQ418+июнь!AQ418+июль!AQ418+август!AQ418+сентябрь!AQ418+октябрь!AQ418+ноябрь!AQ418+декабрь!AQ418</f>
        <v>0</v>
      </c>
      <c r="AU418" s="29">
        <f>январь!AR418+февраль!AR418+март!AR418+апрель!AR418+май!AR418+июнь!AR418+июль!AR418+август!AR418+сентябрь!AR418+октябрь!AR418+ноябрь!AR418+декабрь!AR418</f>
        <v>0</v>
      </c>
      <c r="AV418" s="36">
        <f>январь!AS418+февраль!AS418+март!AS418+апрель!AS418+май!AS418+июнь!AS418+июль!AS418+август!AS418+сентябрь!AS418+октябрь!AS418+ноябрь!AS418+декабрь!AS418</f>
        <v>0</v>
      </c>
      <c r="AW418" s="36">
        <f>январь!AT418+февраль!AT418+март!AT418+апрель!AT418+май!AT418+июнь!AT418+июль!AT418+август!AT418+сентябрь!AT418+октябрь!AT418+ноябрь!AT418+декабрь!AT418</f>
        <v>0</v>
      </c>
      <c r="AX418" s="36">
        <f>январь!AU418+февраль!AU418+март!AU418+апрель!AU418+май!AU418+июнь!AU418+июль!AU418+август!AU418+сентябрь!AU418+октябрь!AU418+ноябрь!AU418+декабрь!AU418</f>
        <v>0</v>
      </c>
      <c r="AY418" s="29">
        <f>январь!AV418+февраль!AV418+март!AV418+апрель!AV418+май!AV418+июнь!AV418+июль!AV418+август!AV418+сентябрь!AV418+октябрь!AV418+ноябрь!AV418+декабрь!AV418</f>
        <v>0</v>
      </c>
      <c r="AZ418" s="36">
        <f>январь!AW418+февраль!AW418+март!AW418+апрель!AW418+май!AW418+июнь!AW418+июль!AW418+август!AW418+сентябрь!AW418+октябрь!AW418+ноябрь!AW418+декабрь!AW418</f>
        <v>0</v>
      </c>
      <c r="BA418" s="36">
        <f>январь!AX418+февраль!AX418+март!AX418+апрель!AX418+май!AX418+июнь!AX418+июль!AX418+август!AX418+сентябрь!AX418+октябрь!AX418+ноябрь!AX418+декабрь!AX418</f>
        <v>0</v>
      </c>
      <c r="BB418" s="36">
        <f>январь!AY418+февраль!AY418+март!AY418+апрель!AY418+май!AY418+июнь!AY418+июль!AY418+август!AY418+сентябрь!AY418+октябрь!AY418+ноябрь!AY418+декабрь!AY418</f>
        <v>0</v>
      </c>
      <c r="BC418" s="29">
        <f>январь!AZ418+февраль!AZ418+март!AZ418+апрель!AZ418+май!AZ418+июнь!AZ418+июль!AZ418+август!AZ418+сентябрь!AZ418+октябрь!AZ418+ноябрь!AZ418+декабрь!AZ418</f>
        <v>0</v>
      </c>
      <c r="BD418" s="36">
        <f>январь!BA418+февраль!BA418+март!BA418+апрель!BA418+май!BA418+июнь!BA418+июль!BA418+август!BA418+сентябрь!BA418+октябрь!BA418+ноябрь!BA418+декабрь!BA418</f>
        <v>0</v>
      </c>
      <c r="BE418" s="36">
        <f>январь!BB418+февраль!BB418+март!BB418+апрель!BB418+май!BB418+июнь!BB418+июль!BB418+август!BB418+сентябрь!BB418+октябрь!BB418+ноябрь!BB418+декабрь!BB418</f>
        <v>0.02</v>
      </c>
      <c r="BF418" s="36">
        <f>январь!BC418+февраль!BC418+март!BC418+апрель!BC418+май!BC418+июнь!BC418+июль!BC418+август!BC418+сентябрь!BC418+октябрь!BC418+ноябрь!BC418+декабрь!BC418</f>
        <v>28.196999999999999</v>
      </c>
      <c r="BG418" s="36">
        <f>январь!BD418+февраль!BD418+март!BD418+апрель!BD418+май!BD418+июнь!BD418+июль!BD418+август!BD418+сентябрь!BD418+октябрь!BD418+ноябрь!BD418+декабрь!BD418</f>
        <v>8.0000000000000002E-3</v>
      </c>
      <c r="BH418" s="36">
        <f>январь!BE418+февраль!BE418+март!BE418+апрель!BE418+май!BE418+июнь!BE418+июль!BE418+август!BE418+сентябрь!BE418+октябрь!BE418+ноябрь!BE418+декабрь!BE418</f>
        <v>8.1120000000000001</v>
      </c>
      <c r="BI418" s="36">
        <f>январь!BF418+февраль!BF418+март!BF418+апрель!BF418+май!BF418+июнь!BF418+июль!BF418+август!BF418+сентябрь!BF418+октябрь!BF418+ноябрь!BF418+декабрь!BF418</f>
        <v>0</v>
      </c>
      <c r="BJ418" s="36">
        <f>январь!BG418+февраль!BG418+март!BG418+апрель!BG418+май!BG418+июнь!BG418+июль!BG418+август!BG418+сентябрь!BG418+октябрь!BG418+ноябрь!BG418+декабрь!BG418</f>
        <v>0</v>
      </c>
      <c r="BK418" s="36">
        <f>январь!BH418+февраль!BH418+март!BH418+апрель!BH418+май!BH418+июнь!BH418+июль!BH418+август!BH418+сентябрь!BH418+октябрь!BH418+ноябрь!BH418+декабрь!BH418</f>
        <v>0</v>
      </c>
      <c r="BL418" s="36">
        <f>январь!BI418+февраль!BI418+март!BI418+апрель!BI418+май!BI418+июнь!BI418+июль!BI418+август!BI418+сентябрь!BI418+октябрь!BI418+ноябрь!BI418+декабрь!BI418</f>
        <v>0</v>
      </c>
      <c r="BM418" s="29">
        <f>январь!BJ418+февраль!BJ418+март!BJ418+апрель!BJ418+май!BJ418+июнь!BJ418+июль!BJ418+август!BJ418+сентябрь!BJ418+октябрь!BJ418+ноябрь!BJ418+декабрь!BJ418</f>
        <v>0</v>
      </c>
      <c r="BN418" s="36">
        <f>январь!BK418+февраль!BK418+март!BK418+апрель!BK418+май!BK418+июнь!BK418+июль!BK418+август!BK418+сентябрь!BK418+октябрь!BK418+ноябрь!BK418+декабрь!BK418</f>
        <v>0</v>
      </c>
      <c r="BO418" s="29">
        <f>январь!BL418+февраль!BL418+март!BL418+апрель!BL418+май!BL418+июнь!BL418+июль!BL418+август!BL418+сентябрь!BL418+октябрь!BL418+ноябрь!BL418+декабрь!BL418</f>
        <v>0</v>
      </c>
      <c r="BP418" s="36">
        <f>январь!BM418+февраль!BM418+март!BM418+апрель!BM418+май!BM418+июнь!BM418+июль!BM418+август!BM418+сентябрь!BM418+октябрь!BM418+ноябрь!BM418+декабрь!BM418</f>
        <v>0</v>
      </c>
      <c r="BQ418" s="36">
        <f>январь!BN418+февраль!BN418+март!BN418+апрель!BN418+май!BN418+июнь!BN418+июль!BN418+август!BN418+сентябрь!BN418+октябрь!BN418+ноябрь!BN418+декабрь!BN418</f>
        <v>0</v>
      </c>
      <c r="BR418" s="36">
        <f>январь!BO418+февраль!BO418+март!BO418+апрель!BO418+май!BO418+июнь!BO418+июль!BO418+август!BO418+сентябрь!BO418+октябрь!BO418+ноябрь!BO418+декабрь!BO418</f>
        <v>0</v>
      </c>
      <c r="BS418" s="29">
        <f>январь!BP418+февраль!BP418+март!BP418+апрель!BP418+май!BP418+июнь!BP418+июль!BP418+август!BP418+сентябрь!BP418+октябрь!BP418+ноябрь!BP418+декабрь!BP418</f>
        <v>0</v>
      </c>
      <c r="BT418" s="36">
        <f>январь!BQ418+февраль!BQ418+март!BQ418+апрель!BQ418+май!BQ418+июнь!BQ418+июль!BQ418+август!BQ418+сентябрь!BQ418+октябрь!BQ418+ноябрь!BQ418+декабрь!BQ418</f>
        <v>0</v>
      </c>
      <c r="BU418" s="29">
        <f>январь!BR418+февраль!BR418+март!BR418+апрель!BR418+май!BR418+июнь!BR418+июль!BR418+август!BR418+сентябрь!BR418+октябрь!BR418+ноябрь!BR418+декабрь!BR418</f>
        <v>0</v>
      </c>
      <c r="BV418" s="36">
        <f>январь!BS418+февраль!BS418+март!BS418+апрель!BS418+май!BS418+июнь!BS418+июль!BS418+август!BS418+сентябрь!BS418+октябрь!BS418+ноябрь!BS418+декабрь!BS418</f>
        <v>0</v>
      </c>
      <c r="BW418" s="36">
        <f>январь!BT418+февраль!BT418+март!BT418+апрель!BT418+май!BT418+июнь!BT418+июль!BT418+август!BT418+сентябрь!BT418+октябрь!BT418+ноябрь!BT418+декабрь!BT418</f>
        <v>0</v>
      </c>
      <c r="BX418" s="36">
        <f>январь!BU418+февраль!BU418+март!BU418+апрель!BU418+май!BU418+июнь!BU418+июль!BU418+август!BU418+сентябрь!BU418+октябрь!BU418+ноябрь!BU418+декабрь!BU418</f>
        <v>0</v>
      </c>
      <c r="BY418" s="36">
        <f>январь!BV418+февраль!BV418+март!BV418+апрель!BV418+май!BV418+июнь!BV418+июль!BV418+август!BV418+сентябрь!BV418+октябрь!BV418+ноябрь!BV418+декабрь!BV418</f>
        <v>0</v>
      </c>
      <c r="BZ418" s="77">
        <v>2</v>
      </c>
    </row>
    <row r="419" spans="1:78" x14ac:dyDescent="0.25">
      <c r="A419" s="16">
        <v>417</v>
      </c>
      <c r="B419" s="16">
        <v>3</v>
      </c>
      <c r="C419" s="37" t="s">
        <v>858</v>
      </c>
      <c r="D419" s="51">
        <v>68.54926722705315</v>
      </c>
      <c r="E419" s="25">
        <v>186.97424799999999</v>
      </c>
      <c r="F419" s="26">
        <f t="shared" si="18"/>
        <v>22.026515227053153</v>
      </c>
      <c r="G419" s="26">
        <f t="shared" si="19"/>
        <v>-164.94773277294684</v>
      </c>
      <c r="H419" s="26">
        <f t="shared" si="20"/>
        <v>233.49699999999999</v>
      </c>
      <c r="I419" s="36">
        <f>январь!F419+февраль!F419+март!F419+апрель!F419+май!F419+июнь!F419+июль!F419+август!F419+сентябрь!F419+октябрь!F419+ноябрь!F419+декабрь!F419</f>
        <v>0</v>
      </c>
      <c r="J419" s="36">
        <f>январь!G419+февраль!G419+март!G419+апрель!G419+май!G419+июнь!G419+июль!G419+август!G419+сентябрь!G419+октябрь!G419+ноябрь!G419+декабрь!G419</f>
        <v>0</v>
      </c>
      <c r="K419" s="36">
        <f>январь!H419+февраль!H419+март!H419+апрель!H419+май!H419+июнь!H419+июль!H419+август!H419+сентябрь!H419+октябрь!H419+ноябрь!H419+декабрь!H419</f>
        <v>0</v>
      </c>
      <c r="L419" s="27">
        <f>январь!I419+февраль!I419+март!I419+апрель!I419+май!I419+июнь!I419+июль!I419+август!I419+сентябрь!I419+октябрь!I419+ноябрь!I419+декабрь!I419</f>
        <v>0.27400000000000002</v>
      </c>
      <c r="M419" s="36">
        <f>январь!J419+февраль!J419+март!J419+апрель!J419+май!J419+июнь!J419+июль!J419+август!J419+сентябрь!J419+октябрь!J419+ноябрь!J419+декабрь!J419</f>
        <v>164.76499999999999</v>
      </c>
      <c r="N419" s="36">
        <f>январь!K419+февраль!K419+март!K419+апрель!K419+май!K419+июнь!K419+июль!K419+август!K419+сентябрь!K419+октябрь!K419+ноябрь!K419+декабрь!K419</f>
        <v>0.152</v>
      </c>
      <c r="O419" s="36">
        <f>январь!L419+февраль!L419+март!L419+апрель!L419+май!L419+июнь!L419+июль!L419+август!L419+сентябрь!L419+октябрь!L419+ноябрь!L419+декабрь!L419</f>
        <v>34.828000000000003</v>
      </c>
      <c r="P419" s="36">
        <f>январь!M419+февраль!M419+март!M419+апрель!M419+май!M419+июнь!M419+июль!M419+август!M419+сентябрь!M419+октябрь!M419+ноябрь!M419+декабрь!M419</f>
        <v>0.09</v>
      </c>
      <c r="Q419" s="36">
        <f>январь!N419+февраль!N419+март!N419+апрель!N419+май!N419+июнь!N419+июль!N419+август!N419+сентябрь!N419+октябрь!N419+ноябрь!N419+декабрь!N419</f>
        <v>31.035</v>
      </c>
      <c r="R419" s="29">
        <f>январь!O419+февраль!O419+март!O419+апрель!O419+май!O419+июнь!O419+июль!O419+август!O419+сентябрь!O419+октябрь!O419+ноябрь!O419+декабрь!O419</f>
        <v>0</v>
      </c>
      <c r="S419" s="36">
        <f>январь!P419+февраль!P419+март!P419+апрель!P419+май!P419+июнь!P419+июль!P419+август!P419+сентябрь!P419+октябрь!P419+ноябрь!P419+декабрь!P419</f>
        <v>0</v>
      </c>
      <c r="T419" s="29">
        <f>январь!Q419+февраль!Q419+март!Q419+апрель!Q419+май!Q419+июнь!Q419+июль!Q419+август!Q419+сентябрь!Q419+октябрь!Q419+ноябрь!Q419+декабрь!Q419</f>
        <v>0</v>
      </c>
      <c r="U419" s="36">
        <f>январь!R419+февраль!R419+март!R419+апрель!R419+май!R419+июнь!R419+июль!R419+август!R419+сентябрь!R419+октябрь!R419+ноябрь!R419+декабрь!R419</f>
        <v>0</v>
      </c>
      <c r="V419" s="36">
        <f>январь!S419+февраль!S419+март!S419+апрель!S419+май!S419+июнь!S419+июль!S419+август!S419+сентябрь!S419+октябрь!S419+ноябрь!S419+декабрь!S419</f>
        <v>0</v>
      </c>
      <c r="W419" s="36">
        <f>январь!T419+февраль!T419+март!T419+апрель!T419+май!T419+июнь!T419+июль!T419+август!T419+сентябрь!T419+октябрь!T419+ноябрь!T419+декабрь!T419</f>
        <v>0</v>
      </c>
      <c r="X419" s="36">
        <f>январь!U419+февраль!U419+март!U419+апрель!U419+май!U419+июнь!U419+июль!U419+август!U419+сентябрь!U419+октябрь!U419+ноябрь!U419+декабрь!U419</f>
        <v>0</v>
      </c>
      <c r="Y419" s="36">
        <f>январь!V419+февраль!V419+март!V419+апрель!V419+май!V419+июнь!V419+июль!V419+август!V419+сентябрь!V419+октябрь!V419+ноябрь!V419+декабрь!V419</f>
        <v>0</v>
      </c>
      <c r="Z419" s="36">
        <f>январь!W419+февраль!W419+март!W419+апрель!W419+май!W419+июнь!W419+июль!W419+август!W419+сентябрь!W419+октябрь!W419+ноябрь!W419+декабрь!W419</f>
        <v>0</v>
      </c>
      <c r="AA419" s="36">
        <f>январь!X419+февраль!X419+март!X419+апрель!X419+май!X419+июнь!X419+июль!X419+август!X419+сентябрь!X419+октябрь!X419+ноябрь!X419+декабрь!X419</f>
        <v>0</v>
      </c>
      <c r="AB419" s="29">
        <f>январь!Y419+февраль!Y419+март!Y419+апрель!Y419+май!Y419+июнь!Y419+июль!Y419+август!Y419+сентябрь!Y419+октябрь!Y419+ноябрь!Y419+декабрь!Y419</f>
        <v>0</v>
      </c>
      <c r="AC419" s="36">
        <f>январь!Z419+февраль!Z419+март!Z419+апрель!Z419+май!Z419+июнь!Z419+июль!Z419+август!Z419+сентябрь!Z419+октябрь!Z419+ноябрь!Z419+декабрь!Z419</f>
        <v>0</v>
      </c>
      <c r="AD419" s="66" t="str">
        <f>CONCATENATE(январь!AA419,$BZ$1,февраль!AA419,$BZ$1,март!AA419,$BZ$1,апрель!AA419,$BZ$1,май!AA419,$BZ$1,июнь!AA419,$BZ$1,июль!AA419,$BZ$1,август!AA419,$BZ$1,сентябрь!AA419,$BZ$1,октябрь!AA419,$BZ$1,ноябрь!AA419,$BZ$1,декабрь!AA419)</f>
        <v xml:space="preserve">           </v>
      </c>
      <c r="AE419" s="36">
        <f>январь!AB419+февраль!AB419+март!AB419+апрель!AB419+май!AB419+июнь!AB419+июль!AB419+август!AB419+сентябрь!AB419+октябрь!AB419+ноябрь!AB419+декабрь!AB419</f>
        <v>0</v>
      </c>
      <c r="AF419" s="36">
        <f>январь!AC419+февраль!AC419+март!AC419+апрель!AC419+май!AC419+июнь!AC419+июль!AC419+август!AC419+сентябрь!AC419+октябрь!AC419+ноябрь!AC419+декабрь!AC419</f>
        <v>0</v>
      </c>
      <c r="AG419" s="36">
        <f>январь!AD419+февраль!AD419+март!AD419+апрель!AD419+май!AD419+июнь!AD419+июль!AD419+август!AD419+сентябрь!AD419+октябрь!AD419+ноябрь!AD419+декабрь!AD419</f>
        <v>0</v>
      </c>
      <c r="AH419" s="36">
        <f>январь!AE419+февраль!AE419+март!AE419+апрель!AE419+май!AE419+июнь!AE419+июль!AE419+август!AE419+сентябрь!AE419+октябрь!AE419+ноябрь!AE419+декабрь!AE419</f>
        <v>0</v>
      </c>
      <c r="AI419" s="36">
        <f>январь!AF419+февраль!AF419+март!AF419+апрель!AF419+май!AF419+июнь!AF419+июль!AF419+август!AF419+сентябрь!AF419+октябрь!AF419+ноябрь!AF419+декабрь!AF419</f>
        <v>0</v>
      </c>
      <c r="AJ419" s="36">
        <f>январь!AG419+февраль!AG419+март!AG419+апрель!AG419+май!AG419+июнь!AG419+июль!AG419+август!AG419+сентябрь!AG419+октябрь!AG419+ноябрь!AG419+декабрь!AG419</f>
        <v>0</v>
      </c>
      <c r="AK419" s="29">
        <f>январь!AH419+февраль!AH419+март!AH419+апрель!AH419+май!AH419+июнь!AH419+июль!AH419+август!AH419+сентябрь!AH419+октябрь!AH419+ноябрь!AH419+декабрь!AH419</f>
        <v>0</v>
      </c>
      <c r="AL419" s="36">
        <f>январь!AI419+февраль!AI419+март!AI419+апрель!AI419+май!AI419+июнь!AI419+июль!AI419+август!AI419+сентябрь!AI419+октябрь!AI419+ноябрь!AI419+декабрь!AI419</f>
        <v>0</v>
      </c>
      <c r="AM419" s="29">
        <f>январь!AJ419+февраль!AJ419+март!AJ419+апрель!AJ419+май!AJ419+июнь!AJ419+июль!AJ419+август!AJ419+сентябрь!AJ419+октябрь!AJ419+ноябрь!AJ419+декабрь!AJ419</f>
        <v>0</v>
      </c>
      <c r="AN419" s="36">
        <f>январь!AK419+февраль!AK419+март!AK419+апрель!AK419+май!AK419+июнь!AK419+июль!AK419+август!AK419+сентябрь!AK419+октябрь!AK419+ноябрь!AK419+декабрь!AK419</f>
        <v>0</v>
      </c>
      <c r="AO419" s="36">
        <f>январь!AL419+февраль!AL419+март!AL419+апрель!AL419+май!AL419+июнь!AL419+июль!AL419+август!AL419+сентябрь!AL419+октябрь!AL419+ноябрь!AL419+декабрь!AL419</f>
        <v>0</v>
      </c>
      <c r="AP419" s="36">
        <f>январь!AM419+февраль!AM419+март!AM419+апрель!AM419+май!AM419+июнь!AM419+июль!AM419+август!AM419+сентябрь!AM419+октябрь!AM419+ноябрь!AM419+декабрь!AM419</f>
        <v>0</v>
      </c>
      <c r="AQ419" s="29">
        <f>январь!AN419+февраль!AN419+март!AN419+апрель!AN419+май!AN419+июнь!AN419+июль!AN419+август!AN419+сентябрь!AN419+октябрь!AN419+ноябрь!AN419+декабрь!AN419</f>
        <v>0</v>
      </c>
      <c r="AR419" s="36">
        <f>январь!AO419+февраль!AO419+март!AO419+апрель!AO419+май!AO419+июнь!AO419+июль!AO419+август!AO419+сентябрь!AO419+октябрь!AO419+ноябрь!AO419+декабрь!AO419</f>
        <v>0</v>
      </c>
      <c r="AS419" s="29">
        <f>январь!AP419+февраль!AP419+март!AP419+апрель!AP419+май!AP419+июнь!AP419+июль!AP419+август!AP419+сентябрь!AP419+октябрь!AP419+ноябрь!AP419+декабрь!AP419</f>
        <v>0</v>
      </c>
      <c r="AT419" s="36">
        <f>январь!AQ419+февраль!AQ419+март!AQ419+апрель!AQ419+май!AQ419+июнь!AQ419+июль!AQ419+август!AQ419+сентябрь!AQ419+октябрь!AQ419+ноябрь!AQ419+декабрь!AQ419</f>
        <v>0</v>
      </c>
      <c r="AU419" s="29">
        <f>январь!AR419+февраль!AR419+март!AR419+апрель!AR419+май!AR419+июнь!AR419+июль!AR419+август!AR419+сентябрь!AR419+октябрь!AR419+ноябрь!AR419+декабрь!AR419</f>
        <v>0</v>
      </c>
      <c r="AV419" s="36">
        <f>январь!AS419+февраль!AS419+март!AS419+апрель!AS419+май!AS419+июнь!AS419+июль!AS419+август!AS419+сентябрь!AS419+октябрь!AS419+ноябрь!AS419+декабрь!AS419</f>
        <v>0</v>
      </c>
      <c r="AW419" s="36">
        <f>январь!AT419+февраль!AT419+март!AT419+апрель!AT419+май!AT419+июнь!AT419+июль!AT419+август!AT419+сентябрь!AT419+октябрь!AT419+ноябрь!AT419+декабрь!AT419</f>
        <v>0</v>
      </c>
      <c r="AX419" s="36">
        <f>январь!AU419+февраль!AU419+март!AU419+апрель!AU419+май!AU419+июнь!AU419+июль!AU419+август!AU419+сентябрь!AU419+октябрь!AU419+ноябрь!AU419+декабрь!AU419</f>
        <v>0</v>
      </c>
      <c r="AY419" s="29">
        <f>январь!AV419+февраль!AV419+март!AV419+апрель!AV419+май!AV419+июнь!AV419+июль!AV419+август!AV419+сентябрь!AV419+октябрь!AV419+ноябрь!AV419+декабрь!AV419</f>
        <v>0</v>
      </c>
      <c r="AZ419" s="36">
        <f>январь!AW419+февраль!AW419+март!AW419+апрель!AW419+май!AW419+июнь!AW419+июль!AW419+август!AW419+сентябрь!AW419+октябрь!AW419+ноябрь!AW419+декабрь!AW419</f>
        <v>0</v>
      </c>
      <c r="BA419" s="36">
        <f>январь!AX419+февраль!AX419+март!AX419+апрель!AX419+май!AX419+июнь!AX419+июль!AX419+август!AX419+сентябрь!AX419+октябрь!AX419+ноябрь!AX419+декабрь!AX419</f>
        <v>0</v>
      </c>
      <c r="BB419" s="36">
        <f>январь!AY419+февраль!AY419+март!AY419+апрель!AY419+май!AY419+июнь!AY419+июль!AY419+август!AY419+сентябрь!AY419+октябрь!AY419+ноябрь!AY419+декабрь!AY419</f>
        <v>0</v>
      </c>
      <c r="BC419" s="29">
        <f>январь!AZ419+февраль!AZ419+март!AZ419+апрель!AZ419+май!AZ419+июнь!AZ419+июль!AZ419+август!AZ419+сентябрь!AZ419+октябрь!AZ419+ноябрь!AZ419+декабрь!AZ419</f>
        <v>0</v>
      </c>
      <c r="BD419" s="36">
        <f>январь!BA419+февраль!BA419+март!BA419+апрель!BA419+май!BA419+июнь!BA419+июль!BA419+август!BA419+сентябрь!BA419+октябрь!BA419+ноябрь!BA419+декабрь!BA419</f>
        <v>0</v>
      </c>
      <c r="BE419" s="36">
        <f>январь!BB419+февраль!BB419+март!BB419+апрель!BB419+май!BB419+июнь!BB419+июль!BB419+август!BB419+сентябрь!BB419+октябрь!BB419+ноябрь!BB419+декабрь!BB419</f>
        <v>0</v>
      </c>
      <c r="BF419" s="36">
        <f>январь!BC419+февраль!BC419+март!BC419+апрель!BC419+май!BC419+июнь!BC419+июль!BC419+август!BC419+сентябрь!BC419+октябрь!BC419+ноябрь!BC419+декабрь!BC419</f>
        <v>0</v>
      </c>
      <c r="BG419" s="36">
        <f>январь!BD419+февраль!BD419+март!BD419+апрель!BD419+май!BD419+июнь!BD419+июль!BD419+август!BD419+сентябрь!BD419+октябрь!BD419+ноябрь!BD419+декабрь!BD419</f>
        <v>0</v>
      </c>
      <c r="BH419" s="36">
        <f>январь!BE419+февраль!BE419+март!BE419+апрель!BE419+май!BE419+июнь!BE419+июль!BE419+август!BE419+сентябрь!BE419+октябрь!BE419+ноябрь!BE419+декабрь!BE419</f>
        <v>0</v>
      </c>
      <c r="BI419" s="36">
        <f>январь!BF419+февраль!BF419+март!BF419+апрель!BF419+май!BF419+июнь!BF419+июль!BF419+август!BF419+сентябрь!BF419+октябрь!BF419+ноябрь!BF419+декабрь!BF419</f>
        <v>0</v>
      </c>
      <c r="BJ419" s="36">
        <f>январь!BG419+февраль!BG419+март!BG419+апрель!BG419+май!BG419+июнь!BG419+июль!BG419+август!BG419+сентябрь!BG419+октябрь!BG419+ноябрь!BG419+декабрь!BG419</f>
        <v>0</v>
      </c>
      <c r="BK419" s="36">
        <f>январь!BH419+февраль!BH419+март!BH419+апрель!BH419+май!BH419+июнь!BH419+июль!BH419+август!BH419+сентябрь!BH419+октябрь!BH419+ноябрь!BH419+декабрь!BH419</f>
        <v>0</v>
      </c>
      <c r="BL419" s="36">
        <f>январь!BI419+февраль!BI419+март!BI419+апрель!BI419+май!BI419+июнь!BI419+июль!BI419+август!BI419+сентябрь!BI419+октябрь!BI419+ноябрь!BI419+декабрь!BI419</f>
        <v>0</v>
      </c>
      <c r="BM419" s="29">
        <f>январь!BJ419+февраль!BJ419+март!BJ419+апрель!BJ419+май!BJ419+июнь!BJ419+июль!BJ419+август!BJ419+сентябрь!BJ419+октябрь!BJ419+ноябрь!BJ419+декабрь!BJ419</f>
        <v>0</v>
      </c>
      <c r="BN419" s="36">
        <f>январь!BK419+февраль!BK419+март!BK419+апрель!BK419+май!BK419+июнь!BK419+июль!BK419+август!BK419+сентябрь!BK419+октябрь!BK419+ноябрь!BK419+декабрь!BK419</f>
        <v>0</v>
      </c>
      <c r="BO419" s="29">
        <f>январь!BL419+февраль!BL419+март!BL419+апрель!BL419+май!BL419+июнь!BL419+июль!BL419+август!BL419+сентябрь!BL419+октябрь!BL419+ноябрь!BL419+декабрь!BL419</f>
        <v>0</v>
      </c>
      <c r="BP419" s="36">
        <f>январь!BM419+февраль!BM419+март!BM419+апрель!BM419+май!BM419+июнь!BM419+июль!BM419+август!BM419+сентябрь!BM419+октябрь!BM419+ноябрь!BM419+декабрь!BM419</f>
        <v>0</v>
      </c>
      <c r="BQ419" s="36">
        <f>январь!BN419+февраль!BN419+март!BN419+апрель!BN419+май!BN419+июнь!BN419+июль!BN419+август!BN419+сентябрь!BN419+октябрь!BN419+ноябрь!BN419+декабрь!BN419</f>
        <v>0</v>
      </c>
      <c r="BR419" s="36">
        <f>январь!BO419+февраль!BO419+март!BO419+апрель!BO419+май!BO419+июнь!BO419+июль!BO419+август!BO419+сентябрь!BO419+октябрь!BO419+ноябрь!BO419+декабрь!BO419</f>
        <v>0</v>
      </c>
      <c r="BS419" s="29">
        <f>январь!BP419+февраль!BP419+март!BP419+апрель!BP419+май!BP419+июнь!BP419+июль!BP419+август!BP419+сентябрь!BP419+октябрь!BP419+ноябрь!BP419+декабрь!BP419</f>
        <v>0</v>
      </c>
      <c r="BT419" s="36">
        <f>январь!BQ419+февраль!BQ419+март!BQ419+апрель!BQ419+май!BQ419+июнь!BQ419+июль!BQ419+август!BQ419+сентябрь!BQ419+октябрь!BQ419+ноябрь!BQ419+декабрь!BQ419</f>
        <v>0</v>
      </c>
      <c r="BU419" s="29">
        <f>январь!BR419+февраль!BR419+март!BR419+апрель!BR419+май!BR419+июнь!BR419+июль!BR419+август!BR419+сентябрь!BR419+октябрь!BR419+ноябрь!BR419+декабрь!BR419</f>
        <v>0</v>
      </c>
      <c r="BV419" s="36">
        <f>январь!BS419+февраль!BS419+март!BS419+апрель!BS419+май!BS419+июнь!BS419+июль!BS419+август!BS419+сентябрь!BS419+октябрь!BS419+ноябрь!BS419+декабрь!BS419</f>
        <v>0</v>
      </c>
      <c r="BW419" s="36">
        <f>январь!BT419+февраль!BT419+март!BT419+апрель!BT419+май!BT419+июнь!BT419+июль!BT419+август!BT419+сентябрь!BT419+октябрь!BT419+ноябрь!BT419+декабрь!BT419</f>
        <v>0</v>
      </c>
      <c r="BX419" s="36">
        <f>январь!BU419+февраль!BU419+март!BU419+апрель!BU419+май!BU419+июнь!BU419+июль!BU419+август!BU419+сентябрь!BU419+октябрь!BU419+ноябрь!BU419+декабрь!BU419</f>
        <v>0</v>
      </c>
      <c r="BY419" s="36">
        <f>январь!BV419+февраль!BV419+март!BV419+апрель!BV419+май!BV419+июнь!BV419+июль!BV419+август!BV419+сентябрь!BV419+октябрь!BV419+ноябрь!BV419+декабрь!BV419</f>
        <v>2.8690000000000002</v>
      </c>
      <c r="BZ419" s="77">
        <v>4</v>
      </c>
    </row>
    <row r="420" spans="1:78" x14ac:dyDescent="0.25">
      <c r="A420" s="16">
        <v>418</v>
      </c>
      <c r="B420" s="16">
        <v>3</v>
      </c>
      <c r="C420" s="37" t="s">
        <v>859</v>
      </c>
      <c r="D420" s="51">
        <v>39.586440386473427</v>
      </c>
      <c r="E420" s="25">
        <v>-242.59049999999999</v>
      </c>
      <c r="F420" s="26">
        <f t="shared" si="18"/>
        <v>-207.28805961352657</v>
      </c>
      <c r="G420" s="26">
        <f t="shared" si="19"/>
        <v>35.302440386473428</v>
      </c>
      <c r="H420" s="26">
        <f t="shared" si="20"/>
        <v>4.2839999999999998</v>
      </c>
      <c r="I420" s="36">
        <f>январь!F420+февраль!F420+март!F420+апрель!F420+май!F420+июнь!F420+июль!F420+август!F420+сентябрь!F420+октябрь!F420+ноябрь!F420+декабрь!F420</f>
        <v>0</v>
      </c>
      <c r="J420" s="36">
        <f>январь!G420+февраль!G420+март!G420+апрель!G420+май!G420+июнь!G420+июль!G420+август!G420+сентябрь!G420+октябрь!G420+ноябрь!G420+декабрь!G420</f>
        <v>0</v>
      </c>
      <c r="K420" s="36">
        <f>январь!H420+февраль!H420+март!H420+апрель!H420+май!H420+июнь!H420+июль!H420+август!H420+сентябрь!H420+октябрь!H420+ноябрь!H420+декабрь!H420</f>
        <v>0</v>
      </c>
      <c r="L420" s="27">
        <f>январь!I420+февраль!I420+март!I420+апрель!I420+май!I420+июнь!I420+июль!I420+август!I420+сентябрь!I420+октябрь!I420+ноябрь!I420+декабрь!I420</f>
        <v>0</v>
      </c>
      <c r="M420" s="36">
        <f>январь!J420+февраль!J420+март!J420+апрель!J420+май!J420+июнь!J420+июль!J420+август!J420+сентябрь!J420+октябрь!J420+ноябрь!J420+декабрь!J420</f>
        <v>0</v>
      </c>
      <c r="N420" s="36">
        <f>январь!K420+февраль!K420+март!K420+апрель!K420+май!K420+июнь!K420+июль!K420+август!K420+сентябрь!K420+октябрь!K420+ноябрь!K420+декабрь!K420</f>
        <v>0</v>
      </c>
      <c r="O420" s="36">
        <f>январь!L420+февраль!L420+март!L420+апрель!L420+май!L420+июнь!L420+июль!L420+август!L420+сентябрь!L420+октябрь!L420+ноябрь!L420+декабрь!L420</f>
        <v>0</v>
      </c>
      <c r="P420" s="36">
        <f>январь!M420+февраль!M420+март!M420+апрель!M420+май!M420+июнь!M420+июль!M420+август!M420+сентябрь!M420+октябрь!M420+ноябрь!M420+декабрь!M420</f>
        <v>0</v>
      </c>
      <c r="Q420" s="36">
        <f>январь!N420+февраль!N420+март!N420+апрель!N420+май!N420+июнь!N420+июль!N420+август!N420+сентябрь!N420+октябрь!N420+ноябрь!N420+декабрь!N420</f>
        <v>0</v>
      </c>
      <c r="R420" s="29">
        <f>январь!O420+февраль!O420+март!O420+апрель!O420+май!O420+июнь!O420+июль!O420+август!O420+сентябрь!O420+октябрь!O420+ноябрь!O420+декабрь!O420</f>
        <v>0</v>
      </c>
      <c r="S420" s="36">
        <f>январь!P420+февраль!P420+март!P420+апрель!P420+май!P420+июнь!P420+июль!P420+август!P420+сентябрь!P420+октябрь!P420+ноябрь!P420+декабрь!P420</f>
        <v>0</v>
      </c>
      <c r="T420" s="29">
        <f>январь!Q420+февраль!Q420+март!Q420+апрель!Q420+май!Q420+июнь!Q420+июль!Q420+август!Q420+сентябрь!Q420+октябрь!Q420+ноябрь!Q420+декабрь!Q420</f>
        <v>0</v>
      </c>
      <c r="U420" s="36">
        <f>январь!R420+февраль!R420+март!R420+апрель!R420+май!R420+июнь!R420+июль!R420+август!R420+сентябрь!R420+октябрь!R420+ноябрь!R420+декабрь!R420</f>
        <v>0</v>
      </c>
      <c r="V420" s="36">
        <f>январь!S420+февраль!S420+март!S420+апрель!S420+май!S420+июнь!S420+июль!S420+август!S420+сентябрь!S420+октябрь!S420+ноябрь!S420+декабрь!S420</f>
        <v>0</v>
      </c>
      <c r="W420" s="36">
        <f>январь!T420+февраль!T420+март!T420+апрель!T420+май!T420+июнь!T420+июль!T420+август!T420+сентябрь!T420+октябрь!T420+ноябрь!T420+декабрь!T420</f>
        <v>0</v>
      </c>
      <c r="X420" s="36">
        <f>январь!U420+февраль!U420+март!U420+апрель!U420+май!U420+июнь!U420+июль!U420+август!U420+сентябрь!U420+октябрь!U420+ноябрь!U420+декабрь!U420</f>
        <v>0</v>
      </c>
      <c r="Y420" s="36">
        <f>январь!V420+февраль!V420+март!V420+апрель!V420+май!V420+июнь!V420+июль!V420+август!V420+сентябрь!V420+октябрь!V420+ноябрь!V420+декабрь!V420</f>
        <v>0</v>
      </c>
      <c r="Z420" s="36">
        <f>январь!W420+февраль!W420+март!W420+апрель!W420+май!W420+июнь!W420+июль!W420+август!W420+сентябрь!W420+октябрь!W420+ноябрь!W420+декабрь!W420</f>
        <v>0</v>
      </c>
      <c r="AA420" s="36">
        <f>январь!X420+февраль!X420+март!X420+апрель!X420+май!X420+июнь!X420+июль!X420+август!X420+сентябрь!X420+октябрь!X420+ноябрь!X420+декабрь!X420</f>
        <v>0</v>
      </c>
      <c r="AB420" s="29">
        <f>январь!Y420+февраль!Y420+март!Y420+апрель!Y420+май!Y420+июнь!Y420+июль!Y420+август!Y420+сентябрь!Y420+октябрь!Y420+ноябрь!Y420+декабрь!Y420</f>
        <v>0</v>
      </c>
      <c r="AC420" s="36">
        <f>январь!Z420+февраль!Z420+март!Z420+апрель!Z420+май!Z420+июнь!Z420+июль!Z420+август!Z420+сентябрь!Z420+октябрь!Z420+ноябрь!Z420+декабрь!Z420</f>
        <v>0</v>
      </c>
      <c r="AD420" s="66" t="str">
        <f>CONCATENATE(январь!AA420,$BZ$1,февраль!AA420,$BZ$1,март!AA420,$BZ$1,апрель!AA420,$BZ$1,май!AA420,$BZ$1,июнь!AA420,$BZ$1,июль!AA420,$BZ$1,август!AA420,$BZ$1,сентябрь!AA420,$BZ$1,октябрь!AA420,$BZ$1,ноябрь!AA420,$BZ$1,декабрь!AA420)</f>
        <v xml:space="preserve">           </v>
      </c>
      <c r="AE420" s="36">
        <f>январь!AB420+февраль!AB420+март!AB420+апрель!AB420+май!AB420+июнь!AB420+июль!AB420+август!AB420+сентябрь!AB420+октябрь!AB420+ноябрь!AB420+декабрь!AB420</f>
        <v>0</v>
      </c>
      <c r="AF420" s="36">
        <f>январь!AC420+февраль!AC420+март!AC420+апрель!AC420+май!AC420+июнь!AC420+июль!AC420+август!AC420+сентябрь!AC420+октябрь!AC420+ноябрь!AC420+декабрь!AC420</f>
        <v>0</v>
      </c>
      <c r="AG420" s="36">
        <f>январь!AD420+февраль!AD420+март!AD420+апрель!AD420+май!AD420+июнь!AD420+июль!AD420+август!AD420+сентябрь!AD420+октябрь!AD420+ноябрь!AD420+декабрь!AD420</f>
        <v>0</v>
      </c>
      <c r="AH420" s="36">
        <f>январь!AE420+февраль!AE420+март!AE420+апрель!AE420+май!AE420+июнь!AE420+июль!AE420+август!AE420+сентябрь!AE420+октябрь!AE420+ноябрь!AE420+декабрь!AE420</f>
        <v>0</v>
      </c>
      <c r="AI420" s="36">
        <f>январь!AF420+февраль!AF420+март!AF420+апрель!AF420+май!AF420+июнь!AF420+июль!AF420+август!AF420+сентябрь!AF420+октябрь!AF420+ноябрь!AF420+декабрь!AF420</f>
        <v>0</v>
      </c>
      <c r="AJ420" s="36">
        <f>январь!AG420+февраль!AG420+март!AG420+апрель!AG420+май!AG420+июнь!AG420+июль!AG420+август!AG420+сентябрь!AG420+октябрь!AG420+ноябрь!AG420+декабрь!AG420</f>
        <v>0</v>
      </c>
      <c r="AK420" s="29">
        <f>январь!AH420+февраль!AH420+март!AH420+апрель!AH420+май!AH420+июнь!AH420+июль!AH420+август!AH420+сентябрь!AH420+октябрь!AH420+ноябрь!AH420+декабрь!AH420</f>
        <v>0</v>
      </c>
      <c r="AL420" s="36">
        <f>январь!AI420+февраль!AI420+март!AI420+апрель!AI420+май!AI420+июнь!AI420+июль!AI420+август!AI420+сентябрь!AI420+октябрь!AI420+ноябрь!AI420+декабрь!AI420</f>
        <v>0</v>
      </c>
      <c r="AM420" s="29">
        <f>январь!AJ420+февраль!AJ420+март!AJ420+апрель!AJ420+май!AJ420+июнь!AJ420+июль!AJ420+август!AJ420+сентябрь!AJ420+октябрь!AJ420+ноябрь!AJ420+декабрь!AJ420</f>
        <v>0</v>
      </c>
      <c r="AN420" s="36">
        <f>январь!AK420+февраль!AK420+март!AK420+апрель!AK420+май!AK420+июнь!AK420+июль!AK420+август!AK420+сентябрь!AK420+октябрь!AK420+ноябрь!AK420+декабрь!AK420</f>
        <v>0</v>
      </c>
      <c r="AO420" s="36">
        <f>январь!AL420+февраль!AL420+март!AL420+апрель!AL420+май!AL420+июнь!AL420+июль!AL420+август!AL420+сентябрь!AL420+октябрь!AL420+ноябрь!AL420+декабрь!AL420</f>
        <v>0</v>
      </c>
      <c r="AP420" s="36">
        <f>январь!AM420+февраль!AM420+март!AM420+апрель!AM420+май!AM420+июнь!AM420+июль!AM420+август!AM420+сентябрь!AM420+октябрь!AM420+ноябрь!AM420+декабрь!AM420</f>
        <v>0</v>
      </c>
      <c r="AQ420" s="29">
        <f>январь!AN420+февраль!AN420+март!AN420+апрель!AN420+май!AN420+июнь!AN420+июль!AN420+август!AN420+сентябрь!AN420+октябрь!AN420+ноябрь!AN420+декабрь!AN420</f>
        <v>0</v>
      </c>
      <c r="AR420" s="36">
        <f>январь!AO420+февраль!AO420+март!AO420+апрель!AO420+май!AO420+июнь!AO420+июль!AO420+август!AO420+сентябрь!AO420+октябрь!AO420+ноябрь!AO420+декабрь!AO420</f>
        <v>0</v>
      </c>
      <c r="AS420" s="29">
        <f>январь!AP420+февраль!AP420+март!AP420+апрель!AP420+май!AP420+июнь!AP420+июль!AP420+август!AP420+сентябрь!AP420+октябрь!AP420+ноябрь!AP420+декабрь!AP420</f>
        <v>0</v>
      </c>
      <c r="AT420" s="36">
        <f>январь!AQ420+февраль!AQ420+март!AQ420+апрель!AQ420+май!AQ420+июнь!AQ420+июль!AQ420+август!AQ420+сентябрь!AQ420+октябрь!AQ420+ноябрь!AQ420+декабрь!AQ420</f>
        <v>0</v>
      </c>
      <c r="AU420" s="29">
        <f>январь!AR420+февраль!AR420+март!AR420+апрель!AR420+май!AR420+июнь!AR420+июль!AR420+август!AR420+сентябрь!AR420+октябрь!AR420+ноябрь!AR420+декабрь!AR420</f>
        <v>0</v>
      </c>
      <c r="AV420" s="36">
        <f>январь!AS420+февраль!AS420+март!AS420+апрель!AS420+май!AS420+июнь!AS420+июль!AS420+август!AS420+сентябрь!AS420+октябрь!AS420+ноябрь!AS420+декабрь!AS420</f>
        <v>0</v>
      </c>
      <c r="AW420" s="36">
        <f>январь!AT420+февраль!AT420+март!AT420+апрель!AT420+май!AT420+июнь!AT420+июль!AT420+август!AT420+сентябрь!AT420+октябрь!AT420+ноябрь!AT420+декабрь!AT420</f>
        <v>0</v>
      </c>
      <c r="AX420" s="36">
        <f>январь!AU420+февраль!AU420+март!AU420+апрель!AU420+май!AU420+июнь!AU420+июль!AU420+август!AU420+сентябрь!AU420+октябрь!AU420+ноябрь!AU420+декабрь!AU420</f>
        <v>0</v>
      </c>
      <c r="AY420" s="29">
        <f>январь!AV420+февраль!AV420+март!AV420+апрель!AV420+май!AV420+июнь!AV420+июль!AV420+август!AV420+сентябрь!AV420+октябрь!AV420+ноябрь!AV420+декабрь!AV420</f>
        <v>0</v>
      </c>
      <c r="AZ420" s="36">
        <f>январь!AW420+февраль!AW420+март!AW420+апрель!AW420+май!AW420+июнь!AW420+июль!AW420+август!AW420+сентябрь!AW420+октябрь!AW420+ноябрь!AW420+декабрь!AW420</f>
        <v>0</v>
      </c>
      <c r="BA420" s="36">
        <f>январь!AX420+февраль!AX420+март!AX420+апрель!AX420+май!AX420+июнь!AX420+июль!AX420+август!AX420+сентябрь!AX420+октябрь!AX420+ноябрь!AX420+декабрь!AX420</f>
        <v>0</v>
      </c>
      <c r="BB420" s="36">
        <f>январь!AY420+февраль!AY420+март!AY420+апрель!AY420+май!AY420+июнь!AY420+июль!AY420+август!AY420+сентябрь!AY420+октябрь!AY420+ноябрь!AY420+декабрь!AY420</f>
        <v>0</v>
      </c>
      <c r="BC420" s="29">
        <f>январь!AZ420+февраль!AZ420+март!AZ420+апрель!AZ420+май!AZ420+июнь!AZ420+июль!AZ420+август!AZ420+сентябрь!AZ420+октябрь!AZ420+ноябрь!AZ420+декабрь!AZ420</f>
        <v>0</v>
      </c>
      <c r="BD420" s="36">
        <f>январь!BA420+февраль!BA420+март!BA420+апрель!BA420+май!BA420+июнь!BA420+июль!BA420+август!BA420+сентябрь!BA420+октябрь!BA420+ноябрь!BA420+декабрь!BA420</f>
        <v>0</v>
      </c>
      <c r="BE420" s="36">
        <f>январь!BB420+февраль!BB420+март!BB420+апрель!BB420+май!BB420+июнь!BB420+июль!BB420+август!BB420+сентябрь!BB420+октябрь!BB420+ноябрь!BB420+декабрь!BB420</f>
        <v>0</v>
      </c>
      <c r="BF420" s="36">
        <f>январь!BC420+февраль!BC420+март!BC420+апрель!BC420+май!BC420+июнь!BC420+июль!BC420+август!BC420+сентябрь!BC420+октябрь!BC420+ноябрь!BC420+декабрь!BC420</f>
        <v>0</v>
      </c>
      <c r="BG420" s="36">
        <f>январь!BD420+февраль!BD420+март!BD420+апрель!BD420+май!BD420+июнь!BD420+июль!BD420+август!BD420+сентябрь!BD420+октябрь!BD420+ноябрь!BD420+декабрь!BD420</f>
        <v>0</v>
      </c>
      <c r="BH420" s="36">
        <f>январь!BE420+февраль!BE420+март!BE420+апрель!BE420+май!BE420+июнь!BE420+июль!BE420+август!BE420+сентябрь!BE420+октябрь!BE420+ноябрь!BE420+декабрь!BE420</f>
        <v>0</v>
      </c>
      <c r="BI420" s="36">
        <f>январь!BF420+февраль!BF420+март!BF420+апрель!BF420+май!BF420+июнь!BF420+июль!BF420+август!BF420+сентябрь!BF420+октябрь!BF420+ноябрь!BF420+декабрь!BF420</f>
        <v>0</v>
      </c>
      <c r="BJ420" s="36">
        <f>январь!BG420+февраль!BG420+март!BG420+апрель!BG420+май!BG420+июнь!BG420+июль!BG420+август!BG420+сентябрь!BG420+октябрь!BG420+ноябрь!BG420+декабрь!BG420</f>
        <v>0</v>
      </c>
      <c r="BK420" s="36">
        <f>январь!BH420+февраль!BH420+март!BH420+апрель!BH420+май!BH420+июнь!BH420+июль!BH420+август!BH420+сентябрь!BH420+октябрь!BH420+ноябрь!BH420+декабрь!BH420</f>
        <v>0</v>
      </c>
      <c r="BL420" s="36">
        <f>январь!BI420+февраль!BI420+март!BI420+апрель!BI420+май!BI420+июнь!BI420+июль!BI420+август!BI420+сентябрь!BI420+октябрь!BI420+ноябрь!BI420+декабрь!BI420</f>
        <v>0</v>
      </c>
      <c r="BM420" s="29">
        <f>январь!BJ420+февраль!BJ420+март!BJ420+апрель!BJ420+май!BJ420+июнь!BJ420+июль!BJ420+август!BJ420+сентябрь!BJ420+октябрь!BJ420+ноябрь!BJ420+декабрь!BJ420</f>
        <v>0</v>
      </c>
      <c r="BN420" s="36">
        <f>январь!BK420+февраль!BK420+март!BK420+апрель!BK420+май!BK420+июнь!BK420+июль!BK420+август!BK420+сентябрь!BK420+октябрь!BK420+ноябрь!BK420+декабрь!BK420</f>
        <v>0</v>
      </c>
      <c r="BO420" s="29">
        <f>январь!BL420+февраль!BL420+март!BL420+апрель!BL420+май!BL420+июнь!BL420+июль!BL420+август!BL420+сентябрь!BL420+октябрь!BL420+ноябрь!BL420+декабрь!BL420</f>
        <v>0</v>
      </c>
      <c r="BP420" s="36">
        <f>январь!BM420+февраль!BM420+март!BM420+апрель!BM420+май!BM420+июнь!BM420+июль!BM420+август!BM420+сентябрь!BM420+октябрь!BM420+ноябрь!BM420+декабрь!BM420</f>
        <v>0</v>
      </c>
      <c r="BQ420" s="36">
        <f>январь!BN420+февраль!BN420+март!BN420+апрель!BN420+май!BN420+июнь!BN420+июль!BN420+август!BN420+сентябрь!BN420+октябрь!BN420+ноябрь!BN420+декабрь!BN420</f>
        <v>0.01</v>
      </c>
      <c r="BR420" s="36">
        <f>январь!BO420+февраль!BO420+март!BO420+апрель!BO420+май!BO420+июнь!BO420+июль!BO420+август!BO420+сентябрь!BO420+октябрь!BO420+ноябрь!BO420+декабрь!BO420</f>
        <v>2.258</v>
      </c>
      <c r="BS420" s="29">
        <f>январь!BP420+февраль!BP420+март!BP420+апрель!BP420+май!BP420+июнь!BP420+июль!BP420+август!BP420+сентябрь!BP420+октябрь!BP420+ноябрь!BP420+декабрь!BP420</f>
        <v>2</v>
      </c>
      <c r="BT420" s="36">
        <f>январь!BQ420+февраль!BQ420+март!BQ420+апрель!BQ420+май!BQ420+июнь!BQ420+июль!BQ420+август!BQ420+сентябрь!BQ420+октябрь!BQ420+ноябрь!BQ420+декабрь!BQ420</f>
        <v>2.0259999999999998</v>
      </c>
      <c r="BU420" s="29">
        <f>январь!BR420+февраль!BR420+март!BR420+апрель!BR420+май!BR420+июнь!BR420+июль!BR420+август!BR420+сентябрь!BR420+октябрь!BR420+ноябрь!BR420+декабрь!BR420</f>
        <v>0</v>
      </c>
      <c r="BV420" s="36">
        <f>январь!BS420+февраль!BS420+март!BS420+апрель!BS420+май!BS420+июнь!BS420+июль!BS420+август!BS420+сентябрь!BS420+октябрь!BS420+ноябрь!BS420+декабрь!BS420</f>
        <v>0</v>
      </c>
      <c r="BW420" s="36">
        <f>январь!BT420+февраль!BT420+март!BT420+апрель!BT420+май!BT420+июнь!BT420+июль!BT420+август!BT420+сентябрь!BT420+октябрь!BT420+ноябрь!BT420+декабрь!BT420</f>
        <v>0</v>
      </c>
      <c r="BX420" s="36">
        <f>январь!BU420+февраль!BU420+март!BU420+апрель!BU420+май!BU420+июнь!BU420+июль!BU420+август!BU420+сентябрь!BU420+октябрь!BU420+ноябрь!BU420+декабрь!BU420</f>
        <v>0</v>
      </c>
      <c r="BY420" s="36">
        <f>январь!BV420+февраль!BV420+март!BV420+апрель!BV420+май!BV420+июнь!BV420+июль!BV420+август!BV420+сентябрь!BV420+октябрь!BV420+ноябрь!BV420+декабрь!BV420</f>
        <v>0</v>
      </c>
      <c r="BZ420" s="77">
        <v>0</v>
      </c>
    </row>
    <row r="421" spans="1:78" x14ac:dyDescent="0.25">
      <c r="A421" s="16">
        <v>419</v>
      </c>
      <c r="B421" s="16">
        <v>3</v>
      </c>
      <c r="C421" s="37" t="s">
        <v>860</v>
      </c>
      <c r="D421" s="51">
        <v>218.13440767149754</v>
      </c>
      <c r="E421" s="25">
        <v>371.28074400000003</v>
      </c>
      <c r="F421" s="26">
        <f t="shared" si="18"/>
        <v>544.38015167149763</v>
      </c>
      <c r="G421" s="26">
        <f t="shared" si="19"/>
        <v>173.09940767149754</v>
      </c>
      <c r="H421" s="26">
        <f t="shared" si="20"/>
        <v>45.035000000000004</v>
      </c>
      <c r="I421" s="36">
        <f>январь!F421+февраль!F421+март!F421+апрель!F421+май!F421+июнь!F421+июль!F421+август!F421+сентябрь!F421+октябрь!F421+ноябрь!F421+декабрь!F421</f>
        <v>0</v>
      </c>
      <c r="J421" s="36">
        <f>январь!G421+февраль!G421+март!G421+апрель!G421+май!G421+июнь!G421+июль!G421+август!G421+сентябрь!G421+октябрь!G421+ноябрь!G421+декабрь!G421</f>
        <v>0</v>
      </c>
      <c r="K421" s="36">
        <f>январь!H421+февраль!H421+март!H421+апрель!H421+май!H421+июнь!H421+июль!H421+август!H421+сентябрь!H421+октябрь!H421+ноябрь!H421+декабрь!H421</f>
        <v>0</v>
      </c>
      <c r="L421" s="27">
        <f>январь!I421+февраль!I421+март!I421+апрель!I421+май!I421+июнь!I421+июль!I421+август!I421+сентябрь!I421+октябрь!I421+ноябрь!I421+декабрь!I421</f>
        <v>0</v>
      </c>
      <c r="M421" s="36">
        <f>январь!J421+февраль!J421+март!J421+апрель!J421+май!J421+июнь!J421+июль!J421+август!J421+сентябрь!J421+октябрь!J421+ноябрь!J421+декабрь!J421</f>
        <v>0</v>
      </c>
      <c r="N421" s="36">
        <f>январь!K421+февраль!K421+март!K421+апрель!K421+май!K421+июнь!K421+июль!K421+август!K421+сентябрь!K421+октябрь!K421+ноябрь!K421+декабрь!K421</f>
        <v>0</v>
      </c>
      <c r="O421" s="36">
        <f>январь!L421+февраль!L421+март!L421+апрель!L421+май!L421+июнь!L421+июль!L421+август!L421+сентябрь!L421+октябрь!L421+ноябрь!L421+декабрь!L421</f>
        <v>0</v>
      </c>
      <c r="P421" s="36">
        <f>январь!M421+февраль!M421+март!M421+апрель!M421+май!M421+июнь!M421+июль!M421+август!M421+сентябрь!M421+октябрь!M421+ноябрь!M421+декабрь!M421</f>
        <v>0</v>
      </c>
      <c r="Q421" s="36">
        <f>январь!N421+февраль!N421+март!N421+апрель!N421+май!N421+июнь!N421+июль!N421+август!N421+сентябрь!N421+октябрь!N421+ноябрь!N421+декабрь!N421</f>
        <v>0</v>
      </c>
      <c r="R421" s="29">
        <f>январь!O421+февраль!O421+март!O421+апрель!O421+май!O421+июнь!O421+июль!O421+август!O421+сентябрь!O421+октябрь!O421+ноябрь!O421+декабрь!O421</f>
        <v>0</v>
      </c>
      <c r="S421" s="36">
        <f>январь!P421+февраль!P421+март!P421+апрель!P421+май!P421+июнь!P421+июль!P421+август!P421+сентябрь!P421+октябрь!P421+ноябрь!P421+декабрь!P421</f>
        <v>0</v>
      </c>
      <c r="T421" s="29">
        <f>январь!Q421+февраль!Q421+март!Q421+апрель!Q421+май!Q421+июнь!Q421+июль!Q421+август!Q421+сентябрь!Q421+октябрь!Q421+ноябрь!Q421+декабрь!Q421</f>
        <v>0</v>
      </c>
      <c r="U421" s="36">
        <f>январь!R421+февраль!R421+март!R421+апрель!R421+май!R421+июнь!R421+июль!R421+август!R421+сентябрь!R421+октябрь!R421+ноябрь!R421+декабрь!R421</f>
        <v>0</v>
      </c>
      <c r="V421" s="36">
        <f>январь!S421+февраль!S421+март!S421+апрель!S421+май!S421+июнь!S421+июль!S421+август!S421+сентябрь!S421+октябрь!S421+ноябрь!S421+декабрь!S421</f>
        <v>0</v>
      </c>
      <c r="W421" s="36">
        <f>январь!T421+февраль!T421+март!T421+апрель!T421+май!T421+июнь!T421+июль!T421+август!T421+сентябрь!T421+октябрь!T421+ноябрь!T421+декабрь!T421</f>
        <v>0</v>
      </c>
      <c r="X421" s="36">
        <f>январь!U421+февраль!U421+март!U421+апрель!U421+май!U421+июнь!U421+июль!U421+август!U421+сентябрь!U421+октябрь!U421+ноябрь!U421+декабрь!U421</f>
        <v>0</v>
      </c>
      <c r="Y421" s="36">
        <f>январь!V421+февраль!V421+март!V421+апрель!V421+май!V421+июнь!V421+июль!V421+август!V421+сентябрь!V421+октябрь!V421+ноябрь!V421+декабрь!V421</f>
        <v>0</v>
      </c>
      <c r="Z421" s="36">
        <f>январь!W421+февраль!W421+март!W421+апрель!W421+май!W421+июнь!W421+июль!W421+август!W421+сентябрь!W421+октябрь!W421+ноябрь!W421+декабрь!W421</f>
        <v>0</v>
      </c>
      <c r="AA421" s="36">
        <f>январь!X421+февраль!X421+март!X421+апрель!X421+май!X421+июнь!X421+июль!X421+август!X421+сентябрь!X421+октябрь!X421+ноябрь!X421+декабрь!X421</f>
        <v>0</v>
      </c>
      <c r="AB421" s="29">
        <f>январь!Y421+февраль!Y421+март!Y421+апрель!Y421+май!Y421+июнь!Y421+июль!Y421+август!Y421+сентябрь!Y421+октябрь!Y421+ноябрь!Y421+декабрь!Y421</f>
        <v>0</v>
      </c>
      <c r="AC421" s="36">
        <f>январь!Z421+февраль!Z421+март!Z421+апрель!Z421+май!Z421+июнь!Z421+июль!Z421+август!Z421+сентябрь!Z421+октябрь!Z421+ноябрь!Z421+декабрь!Z421</f>
        <v>0</v>
      </c>
      <c r="AD421" s="66" t="str">
        <f>CONCATENATE(январь!AA421,$BZ$1,февраль!AA421,$BZ$1,март!AA421,$BZ$1,апрель!AA421,$BZ$1,май!AA421,$BZ$1,июнь!AA421,$BZ$1,июль!AA421,$BZ$1,август!AA421,$BZ$1,сентябрь!AA421,$BZ$1,октябрь!AA421,$BZ$1,ноябрь!AA421,$BZ$1,декабрь!AA421)</f>
        <v xml:space="preserve">           </v>
      </c>
      <c r="AE421" s="36">
        <f>январь!AB421+февраль!AB421+март!AB421+апрель!AB421+май!AB421+июнь!AB421+июль!AB421+август!AB421+сентябрь!AB421+октябрь!AB421+ноябрь!AB421+декабрь!AB421</f>
        <v>0</v>
      </c>
      <c r="AF421" s="36">
        <f>январь!AC421+февраль!AC421+март!AC421+апрель!AC421+май!AC421+июнь!AC421+июль!AC421+август!AC421+сентябрь!AC421+октябрь!AC421+ноябрь!AC421+декабрь!AC421</f>
        <v>0</v>
      </c>
      <c r="AG421" s="36">
        <f>январь!AD421+февраль!AD421+март!AD421+апрель!AD421+май!AD421+июнь!AD421+июль!AD421+август!AD421+сентябрь!AD421+октябрь!AD421+ноябрь!AD421+декабрь!AD421</f>
        <v>0</v>
      </c>
      <c r="AH421" s="36">
        <f>январь!AE421+февраль!AE421+март!AE421+апрель!AE421+май!AE421+июнь!AE421+июль!AE421+август!AE421+сентябрь!AE421+октябрь!AE421+ноябрь!AE421+декабрь!AE421</f>
        <v>0</v>
      </c>
      <c r="AI421" s="36">
        <f>январь!AF421+февраль!AF421+март!AF421+апрель!AF421+май!AF421+июнь!AF421+июль!AF421+август!AF421+сентябрь!AF421+октябрь!AF421+ноябрь!AF421+декабрь!AF421</f>
        <v>0</v>
      </c>
      <c r="AJ421" s="36">
        <f>январь!AG421+февраль!AG421+март!AG421+апрель!AG421+май!AG421+июнь!AG421+июль!AG421+август!AG421+сентябрь!AG421+октябрь!AG421+ноябрь!AG421+декабрь!AG421</f>
        <v>0</v>
      </c>
      <c r="AK421" s="29">
        <f>январь!AH421+февраль!AH421+март!AH421+апрель!AH421+май!AH421+июнь!AH421+июль!AH421+август!AH421+сентябрь!AH421+октябрь!AH421+ноябрь!AH421+декабрь!AH421</f>
        <v>0</v>
      </c>
      <c r="AL421" s="36">
        <f>январь!AI421+февраль!AI421+март!AI421+апрель!AI421+май!AI421+июнь!AI421+июль!AI421+август!AI421+сентябрь!AI421+октябрь!AI421+ноябрь!AI421+декабрь!AI421</f>
        <v>0</v>
      </c>
      <c r="AM421" s="29">
        <f>январь!AJ421+февраль!AJ421+март!AJ421+апрель!AJ421+май!AJ421+июнь!AJ421+июль!AJ421+август!AJ421+сентябрь!AJ421+октябрь!AJ421+ноябрь!AJ421+декабрь!AJ421</f>
        <v>0</v>
      </c>
      <c r="AN421" s="36">
        <f>январь!AK421+февраль!AK421+март!AK421+апрель!AK421+май!AK421+июнь!AK421+июль!AK421+август!AK421+сентябрь!AK421+октябрь!AK421+ноябрь!AK421+декабрь!AK421</f>
        <v>0</v>
      </c>
      <c r="AO421" s="36">
        <f>январь!AL421+февраль!AL421+март!AL421+апрель!AL421+май!AL421+июнь!AL421+июль!AL421+август!AL421+сентябрь!AL421+октябрь!AL421+ноябрь!AL421+декабрь!AL421</f>
        <v>0</v>
      </c>
      <c r="AP421" s="36">
        <f>январь!AM421+февраль!AM421+март!AM421+апрель!AM421+май!AM421+июнь!AM421+июль!AM421+август!AM421+сентябрь!AM421+октябрь!AM421+ноябрь!AM421+декабрь!AM421</f>
        <v>0</v>
      </c>
      <c r="AQ421" s="29">
        <f>январь!AN421+февраль!AN421+март!AN421+апрель!AN421+май!AN421+июнь!AN421+июль!AN421+август!AN421+сентябрь!AN421+октябрь!AN421+ноябрь!AN421+декабрь!AN421</f>
        <v>0</v>
      </c>
      <c r="AR421" s="36">
        <f>январь!AO421+февраль!AO421+март!AO421+апрель!AO421+май!AO421+июнь!AO421+июль!AO421+август!AO421+сентябрь!AO421+октябрь!AO421+ноябрь!AO421+декабрь!AO421</f>
        <v>0</v>
      </c>
      <c r="AS421" s="29">
        <f>январь!AP421+февраль!AP421+март!AP421+апрель!AP421+май!AP421+июнь!AP421+июль!AP421+август!AP421+сентябрь!AP421+октябрь!AP421+ноябрь!AP421+декабрь!AP421</f>
        <v>0</v>
      </c>
      <c r="AT421" s="36">
        <f>январь!AQ421+февраль!AQ421+март!AQ421+апрель!AQ421+май!AQ421+июнь!AQ421+июль!AQ421+август!AQ421+сентябрь!AQ421+октябрь!AQ421+ноябрь!AQ421+декабрь!AQ421</f>
        <v>0</v>
      </c>
      <c r="AU421" s="29">
        <f>январь!AR421+февраль!AR421+март!AR421+апрель!AR421+май!AR421+июнь!AR421+июль!AR421+август!AR421+сентябрь!AR421+октябрь!AR421+ноябрь!AR421+декабрь!AR421</f>
        <v>0</v>
      </c>
      <c r="AV421" s="36">
        <f>январь!AS421+февраль!AS421+март!AS421+апрель!AS421+май!AS421+июнь!AS421+июль!AS421+август!AS421+сентябрь!AS421+октябрь!AS421+ноябрь!AS421+декабрь!AS421</f>
        <v>0</v>
      </c>
      <c r="AW421" s="36">
        <f>январь!AT421+февраль!AT421+март!AT421+апрель!AT421+май!AT421+июнь!AT421+июль!AT421+август!AT421+сентябрь!AT421+октябрь!AT421+ноябрь!AT421+декабрь!AT421</f>
        <v>0</v>
      </c>
      <c r="AX421" s="36">
        <f>январь!AU421+февраль!AU421+март!AU421+апрель!AU421+май!AU421+июнь!AU421+июль!AU421+август!AU421+сентябрь!AU421+октябрь!AU421+ноябрь!AU421+декабрь!AU421</f>
        <v>0</v>
      </c>
      <c r="AY421" s="29">
        <f>январь!AV421+февраль!AV421+март!AV421+апрель!AV421+май!AV421+июнь!AV421+июль!AV421+август!AV421+сентябрь!AV421+октябрь!AV421+ноябрь!AV421+декабрь!AV421</f>
        <v>0</v>
      </c>
      <c r="AZ421" s="36">
        <f>январь!AW421+февраль!AW421+март!AW421+апрель!AW421+май!AW421+июнь!AW421+июль!AW421+август!AW421+сентябрь!AW421+октябрь!AW421+ноябрь!AW421+декабрь!AW421</f>
        <v>0</v>
      </c>
      <c r="BA421" s="36">
        <f>январь!AX421+февраль!AX421+март!AX421+апрель!AX421+май!AX421+июнь!AX421+июль!AX421+август!AX421+сентябрь!AX421+октябрь!AX421+ноябрь!AX421+декабрь!AX421</f>
        <v>0</v>
      </c>
      <c r="BB421" s="36">
        <f>январь!AY421+февраль!AY421+март!AY421+апрель!AY421+май!AY421+июнь!AY421+июль!AY421+август!AY421+сентябрь!AY421+октябрь!AY421+ноябрь!AY421+декабрь!AY421</f>
        <v>0</v>
      </c>
      <c r="BC421" s="29">
        <f>январь!AZ421+февраль!AZ421+март!AZ421+апрель!AZ421+май!AZ421+июнь!AZ421+июль!AZ421+август!AZ421+сентябрь!AZ421+октябрь!AZ421+ноябрь!AZ421+декабрь!AZ421</f>
        <v>0</v>
      </c>
      <c r="BD421" s="36">
        <f>январь!BA421+февраль!BA421+март!BA421+апрель!BA421+май!BA421+июнь!BA421+июль!BA421+август!BA421+сентябрь!BA421+октябрь!BA421+ноябрь!BA421+декабрь!BA421</f>
        <v>0</v>
      </c>
      <c r="BE421" s="36">
        <f>январь!BB421+февраль!BB421+март!BB421+апрель!BB421+май!BB421+июнь!BB421+июль!BB421+август!BB421+сентябрь!BB421+октябрь!BB421+ноябрь!BB421+декабрь!BB421</f>
        <v>0</v>
      </c>
      <c r="BF421" s="36">
        <f>январь!BC421+февраль!BC421+март!BC421+апрель!BC421+май!BC421+июнь!BC421+июль!BC421+август!BC421+сентябрь!BC421+октябрь!BC421+ноябрь!BC421+декабрь!BC421</f>
        <v>0</v>
      </c>
      <c r="BG421" s="36">
        <f>январь!BD421+февраль!BD421+март!BD421+апрель!BD421+май!BD421+июнь!BD421+июль!BD421+август!BD421+сентябрь!BD421+октябрь!BD421+ноябрь!BD421+декабрь!BD421</f>
        <v>0.01</v>
      </c>
      <c r="BH421" s="36">
        <f>январь!BE421+февраль!BE421+март!BE421+апрель!BE421+май!BE421+июнь!BE421+июль!BE421+август!BE421+сентябрь!BE421+октябрь!BE421+ноябрь!BE421+декабрь!BE421</f>
        <v>6.0049999999999999</v>
      </c>
      <c r="BI421" s="36">
        <f>январь!BF421+февраль!BF421+март!BF421+апрель!BF421+май!BF421+июнь!BF421+июль!BF421+август!BF421+сентябрь!BF421+октябрь!BF421+ноябрь!BF421+декабрь!BF421</f>
        <v>0.01</v>
      </c>
      <c r="BJ421" s="36">
        <f>январь!BG421+февраль!BG421+март!BG421+апрель!BG421+май!BG421+июнь!BG421+июль!BG421+август!BG421+сентябрь!BG421+октябрь!BG421+ноябрь!BG421+декабрь!BG421</f>
        <v>11.375999999999999</v>
      </c>
      <c r="BK421" s="36">
        <f>январь!BH421+февраль!BH421+март!BH421+апрель!BH421+май!BH421+июнь!BH421+июль!BH421+август!BH421+сентябрь!BH421+октябрь!BH421+ноябрь!BH421+декабрь!BH421</f>
        <v>0</v>
      </c>
      <c r="BL421" s="36">
        <f>январь!BI421+февраль!BI421+март!BI421+апрель!BI421+май!BI421+июнь!BI421+июль!BI421+август!BI421+сентябрь!BI421+октябрь!BI421+ноябрь!BI421+декабрь!BI421</f>
        <v>0</v>
      </c>
      <c r="BM421" s="29">
        <f>январь!BJ421+февраль!BJ421+март!BJ421+апрель!BJ421+май!BJ421+июнь!BJ421+июль!BJ421+август!BJ421+сентябрь!BJ421+октябрь!BJ421+ноябрь!BJ421+декабрь!BJ421</f>
        <v>0</v>
      </c>
      <c r="BN421" s="36">
        <f>январь!BK421+февраль!BK421+март!BK421+апрель!BK421+май!BK421+июнь!BK421+июль!BK421+август!BK421+сентябрь!BK421+октябрь!BK421+ноябрь!BK421+декабрь!BK421</f>
        <v>0</v>
      </c>
      <c r="BO421" s="29">
        <f>январь!BL421+февраль!BL421+март!BL421+апрель!BL421+май!BL421+июнь!BL421+июль!BL421+август!BL421+сентябрь!BL421+октябрь!BL421+ноябрь!BL421+декабрь!BL421</f>
        <v>0</v>
      </c>
      <c r="BP421" s="36">
        <f>январь!BM421+февраль!BM421+март!BM421+апрель!BM421+май!BM421+июнь!BM421+июль!BM421+август!BM421+сентябрь!BM421+октябрь!BM421+ноябрь!BM421+декабрь!BM421</f>
        <v>0</v>
      </c>
      <c r="BQ421" s="36">
        <f>январь!BN421+февраль!BN421+март!BN421+апрель!BN421+май!BN421+июнь!BN421+июль!BN421+август!BN421+сентябрь!BN421+октябрь!BN421+ноябрь!BN421+декабрь!BN421</f>
        <v>0</v>
      </c>
      <c r="BR421" s="36">
        <f>январь!BO421+февраль!BO421+март!BO421+апрель!BO421+май!BO421+июнь!BO421+июль!BO421+август!BO421+сентябрь!BO421+октябрь!BO421+ноябрь!BO421+декабрь!BO421</f>
        <v>0</v>
      </c>
      <c r="BS421" s="29">
        <f>январь!BP421+февраль!BP421+март!BP421+апрель!BP421+май!BP421+июнь!BP421+июль!BP421+август!BP421+сентябрь!BP421+октябрь!BP421+ноябрь!BP421+декабрь!BP421</f>
        <v>29</v>
      </c>
      <c r="BT421" s="36">
        <f>январь!BQ421+февраль!BQ421+март!BQ421+апрель!BQ421+май!BQ421+июнь!BQ421+июль!BQ421+август!BQ421+сентябрь!BQ421+октябрь!BQ421+ноябрь!BQ421+декабрь!BQ421</f>
        <v>26.326000000000001</v>
      </c>
      <c r="BU421" s="29">
        <f>январь!BR421+февраль!BR421+март!BR421+апрель!BR421+май!BR421+июнь!BR421+июль!BR421+август!BR421+сентябрь!BR421+октябрь!BR421+ноябрь!BR421+декабрь!BR421</f>
        <v>0</v>
      </c>
      <c r="BV421" s="36">
        <f>январь!BS421+февраль!BS421+март!BS421+апрель!BS421+май!BS421+июнь!BS421+июль!BS421+август!BS421+сентябрь!BS421+октябрь!BS421+ноябрь!BS421+декабрь!BS421</f>
        <v>0</v>
      </c>
      <c r="BW421" s="36">
        <f>январь!BT421+февраль!BT421+март!BT421+апрель!BT421+май!BT421+июнь!BT421+июль!BT421+август!BT421+сентябрь!BT421+октябрь!BT421+ноябрь!BT421+декабрь!BT421</f>
        <v>0</v>
      </c>
      <c r="BX421" s="36">
        <f>январь!BU421+февраль!BU421+март!BU421+апрель!BU421+май!BU421+июнь!BU421+июль!BU421+август!BU421+сентябрь!BU421+октябрь!BU421+ноябрь!BU421+декабрь!BU421</f>
        <v>0</v>
      </c>
      <c r="BY421" s="36">
        <f>январь!BV421+февраль!BV421+март!BV421+апрель!BV421+май!BV421+июнь!BV421+июль!BV421+август!BV421+сентябрь!BV421+октябрь!BV421+ноябрь!BV421+декабрь!BV421</f>
        <v>1.3280000000000001</v>
      </c>
      <c r="BZ421" s="77">
        <v>4</v>
      </c>
    </row>
    <row r="422" spans="1:78" x14ac:dyDescent="0.25">
      <c r="A422" s="16">
        <v>420</v>
      </c>
      <c r="B422" s="16">
        <v>3</v>
      </c>
      <c r="C422" s="37" t="s">
        <v>861</v>
      </c>
      <c r="D422" s="51">
        <v>15.378719806763286</v>
      </c>
      <c r="E422" s="25">
        <v>65.901039999999995</v>
      </c>
      <c r="F422" s="26">
        <f t="shared" si="18"/>
        <v>78.057759806763286</v>
      </c>
      <c r="G422" s="26">
        <f t="shared" si="19"/>
        <v>12.156719806763286</v>
      </c>
      <c r="H422" s="26">
        <f t="shared" si="20"/>
        <v>3.222</v>
      </c>
      <c r="I422" s="36">
        <f>январь!F422+февраль!F422+март!F422+апрель!F422+май!F422+июнь!F422+июль!F422+август!F422+сентябрь!F422+октябрь!F422+ноябрь!F422+декабрь!F422</f>
        <v>0</v>
      </c>
      <c r="J422" s="36">
        <f>январь!G422+февраль!G422+март!G422+апрель!G422+май!G422+июнь!G422+июль!G422+август!G422+сентябрь!G422+октябрь!G422+ноябрь!G422+декабрь!G422</f>
        <v>0</v>
      </c>
      <c r="K422" s="36">
        <f>январь!H422+февраль!H422+март!H422+апрель!H422+май!H422+июнь!H422+июль!H422+август!H422+сентябрь!H422+октябрь!H422+ноябрь!H422+декабрь!H422</f>
        <v>0</v>
      </c>
      <c r="L422" s="27">
        <f>январь!I422+февраль!I422+март!I422+апрель!I422+май!I422+июнь!I422+июль!I422+август!I422+сентябрь!I422+октябрь!I422+ноябрь!I422+декабрь!I422</f>
        <v>0</v>
      </c>
      <c r="M422" s="36">
        <f>январь!J422+февраль!J422+март!J422+апрель!J422+май!J422+июнь!J422+июль!J422+август!J422+сентябрь!J422+октябрь!J422+ноябрь!J422+декабрь!J422</f>
        <v>0</v>
      </c>
      <c r="N422" s="36">
        <f>январь!K422+февраль!K422+март!K422+апрель!K422+май!K422+июнь!K422+июль!K422+август!K422+сентябрь!K422+октябрь!K422+ноябрь!K422+декабрь!K422</f>
        <v>0</v>
      </c>
      <c r="O422" s="36">
        <f>январь!L422+февраль!L422+март!L422+апрель!L422+май!L422+июнь!L422+июль!L422+август!L422+сентябрь!L422+октябрь!L422+ноябрь!L422+декабрь!L422</f>
        <v>0</v>
      </c>
      <c r="P422" s="36">
        <f>январь!M422+февраль!M422+март!M422+апрель!M422+май!M422+июнь!M422+июль!M422+август!M422+сентябрь!M422+октябрь!M422+ноябрь!M422+декабрь!M422</f>
        <v>0</v>
      </c>
      <c r="Q422" s="36">
        <f>январь!N422+февраль!N422+март!N422+апрель!N422+май!N422+июнь!N422+июль!N422+август!N422+сентябрь!N422+октябрь!N422+ноябрь!N422+декабрь!N422</f>
        <v>0</v>
      </c>
      <c r="R422" s="29">
        <f>январь!O422+февраль!O422+март!O422+апрель!O422+май!O422+июнь!O422+июль!O422+август!O422+сентябрь!O422+октябрь!O422+ноябрь!O422+декабрь!O422</f>
        <v>0</v>
      </c>
      <c r="S422" s="36">
        <f>январь!P422+февраль!P422+март!P422+апрель!P422+май!P422+июнь!P422+июль!P422+август!P422+сентябрь!P422+октябрь!P422+ноябрь!P422+декабрь!P422</f>
        <v>0</v>
      </c>
      <c r="T422" s="29">
        <f>январь!Q422+февраль!Q422+март!Q422+апрель!Q422+май!Q422+июнь!Q422+июль!Q422+август!Q422+сентябрь!Q422+октябрь!Q422+ноябрь!Q422+декабрь!Q422</f>
        <v>0</v>
      </c>
      <c r="U422" s="36">
        <f>январь!R422+февраль!R422+март!R422+апрель!R422+май!R422+июнь!R422+июль!R422+август!R422+сентябрь!R422+октябрь!R422+ноябрь!R422+декабрь!R422</f>
        <v>0</v>
      </c>
      <c r="V422" s="36">
        <f>январь!S422+февраль!S422+март!S422+апрель!S422+май!S422+июнь!S422+июль!S422+август!S422+сентябрь!S422+октябрь!S422+ноябрь!S422+декабрь!S422</f>
        <v>0</v>
      </c>
      <c r="W422" s="36">
        <f>январь!T422+февраль!T422+март!T422+апрель!T422+май!T422+июнь!T422+июль!T422+август!T422+сентябрь!T422+октябрь!T422+ноябрь!T422+декабрь!T422</f>
        <v>0</v>
      </c>
      <c r="X422" s="36">
        <f>январь!U422+февраль!U422+март!U422+апрель!U422+май!U422+июнь!U422+июль!U422+август!U422+сентябрь!U422+октябрь!U422+ноябрь!U422+декабрь!U422</f>
        <v>0</v>
      </c>
      <c r="Y422" s="36">
        <f>январь!V422+февраль!V422+март!V422+апрель!V422+май!V422+июнь!V422+июль!V422+август!V422+сентябрь!V422+октябрь!V422+ноябрь!V422+декабрь!V422</f>
        <v>0</v>
      </c>
      <c r="Z422" s="36">
        <f>январь!W422+февраль!W422+март!W422+апрель!W422+май!W422+июнь!W422+июль!W422+август!W422+сентябрь!W422+октябрь!W422+ноябрь!W422+декабрь!W422</f>
        <v>0</v>
      </c>
      <c r="AA422" s="36">
        <f>январь!X422+февраль!X422+март!X422+апрель!X422+май!X422+июнь!X422+июль!X422+август!X422+сентябрь!X422+октябрь!X422+ноябрь!X422+декабрь!X422</f>
        <v>0</v>
      </c>
      <c r="AB422" s="29">
        <f>январь!Y422+февраль!Y422+март!Y422+апрель!Y422+май!Y422+июнь!Y422+июль!Y422+август!Y422+сентябрь!Y422+октябрь!Y422+ноябрь!Y422+декабрь!Y422</f>
        <v>0</v>
      </c>
      <c r="AC422" s="36">
        <f>январь!Z422+февраль!Z422+март!Z422+апрель!Z422+май!Z422+июнь!Z422+июль!Z422+август!Z422+сентябрь!Z422+октябрь!Z422+ноябрь!Z422+декабрь!Z422</f>
        <v>0</v>
      </c>
      <c r="AD422" s="66" t="str">
        <f>CONCATENATE(январь!AA422,$BZ$1,февраль!AA422,$BZ$1,март!AA422,$BZ$1,апрель!AA422,$BZ$1,май!AA422,$BZ$1,июнь!AA422,$BZ$1,июль!AA422,$BZ$1,август!AA422,$BZ$1,сентябрь!AA422,$BZ$1,октябрь!AA422,$BZ$1,ноябрь!AA422,$BZ$1,декабрь!AA422)</f>
        <v xml:space="preserve">           </v>
      </c>
      <c r="AE422" s="36">
        <f>январь!AB422+февраль!AB422+март!AB422+апрель!AB422+май!AB422+июнь!AB422+июль!AB422+август!AB422+сентябрь!AB422+октябрь!AB422+ноябрь!AB422+декабрь!AB422</f>
        <v>0</v>
      </c>
      <c r="AF422" s="36">
        <f>январь!AC422+февраль!AC422+март!AC422+апрель!AC422+май!AC422+июнь!AC422+июль!AC422+август!AC422+сентябрь!AC422+октябрь!AC422+ноябрь!AC422+декабрь!AC422</f>
        <v>0</v>
      </c>
      <c r="AG422" s="36">
        <f>январь!AD422+февраль!AD422+март!AD422+апрель!AD422+май!AD422+июнь!AD422+июль!AD422+август!AD422+сентябрь!AD422+октябрь!AD422+ноябрь!AD422+декабрь!AD422</f>
        <v>0</v>
      </c>
      <c r="AH422" s="36">
        <f>январь!AE422+февраль!AE422+март!AE422+апрель!AE422+май!AE422+июнь!AE422+июль!AE422+август!AE422+сентябрь!AE422+октябрь!AE422+ноябрь!AE422+декабрь!AE422</f>
        <v>0</v>
      </c>
      <c r="AI422" s="36">
        <f>январь!AF422+февраль!AF422+март!AF422+апрель!AF422+май!AF422+июнь!AF422+июль!AF422+август!AF422+сентябрь!AF422+октябрь!AF422+ноябрь!AF422+декабрь!AF422</f>
        <v>0</v>
      </c>
      <c r="AJ422" s="36">
        <f>январь!AG422+февраль!AG422+март!AG422+апрель!AG422+май!AG422+июнь!AG422+июль!AG422+август!AG422+сентябрь!AG422+октябрь!AG422+ноябрь!AG422+декабрь!AG422</f>
        <v>0</v>
      </c>
      <c r="AK422" s="29">
        <f>январь!AH422+февраль!AH422+март!AH422+апрель!AH422+май!AH422+июнь!AH422+июль!AH422+август!AH422+сентябрь!AH422+октябрь!AH422+ноябрь!AH422+декабрь!AH422</f>
        <v>0</v>
      </c>
      <c r="AL422" s="36">
        <f>январь!AI422+февраль!AI422+март!AI422+апрель!AI422+май!AI422+июнь!AI422+июль!AI422+август!AI422+сентябрь!AI422+октябрь!AI422+ноябрь!AI422+декабрь!AI422</f>
        <v>0</v>
      </c>
      <c r="AM422" s="29">
        <f>январь!AJ422+февраль!AJ422+март!AJ422+апрель!AJ422+май!AJ422+июнь!AJ422+июль!AJ422+август!AJ422+сентябрь!AJ422+октябрь!AJ422+ноябрь!AJ422+декабрь!AJ422</f>
        <v>0</v>
      </c>
      <c r="AN422" s="36">
        <f>январь!AK422+февраль!AK422+март!AK422+апрель!AK422+май!AK422+июнь!AK422+июль!AK422+август!AK422+сентябрь!AK422+октябрь!AK422+ноябрь!AK422+декабрь!AK422</f>
        <v>0</v>
      </c>
      <c r="AO422" s="36">
        <f>январь!AL422+февраль!AL422+март!AL422+апрель!AL422+май!AL422+июнь!AL422+июль!AL422+август!AL422+сентябрь!AL422+октябрь!AL422+ноябрь!AL422+декабрь!AL422</f>
        <v>0</v>
      </c>
      <c r="AP422" s="36">
        <f>январь!AM422+февраль!AM422+март!AM422+апрель!AM422+май!AM422+июнь!AM422+июль!AM422+август!AM422+сентябрь!AM422+октябрь!AM422+ноябрь!AM422+декабрь!AM422</f>
        <v>0</v>
      </c>
      <c r="AQ422" s="29">
        <f>январь!AN422+февраль!AN422+март!AN422+апрель!AN422+май!AN422+июнь!AN422+июль!AN422+август!AN422+сентябрь!AN422+октябрь!AN422+ноябрь!AN422+декабрь!AN422</f>
        <v>0</v>
      </c>
      <c r="AR422" s="36">
        <f>январь!AO422+февраль!AO422+март!AO422+апрель!AO422+май!AO422+июнь!AO422+июль!AO422+август!AO422+сентябрь!AO422+октябрь!AO422+ноябрь!AO422+декабрь!AO422</f>
        <v>0</v>
      </c>
      <c r="AS422" s="29">
        <f>январь!AP422+февраль!AP422+март!AP422+апрель!AP422+май!AP422+июнь!AP422+июль!AP422+август!AP422+сентябрь!AP422+октябрь!AP422+ноябрь!AP422+декабрь!AP422</f>
        <v>0</v>
      </c>
      <c r="AT422" s="36">
        <f>январь!AQ422+февраль!AQ422+март!AQ422+апрель!AQ422+май!AQ422+июнь!AQ422+июль!AQ422+август!AQ422+сентябрь!AQ422+октябрь!AQ422+ноябрь!AQ422+декабрь!AQ422</f>
        <v>0</v>
      </c>
      <c r="AU422" s="29">
        <f>январь!AR422+февраль!AR422+март!AR422+апрель!AR422+май!AR422+июнь!AR422+июль!AR422+август!AR422+сентябрь!AR422+октябрь!AR422+ноябрь!AR422+декабрь!AR422</f>
        <v>0</v>
      </c>
      <c r="AV422" s="36">
        <f>январь!AS422+февраль!AS422+март!AS422+апрель!AS422+май!AS422+июнь!AS422+июль!AS422+август!AS422+сентябрь!AS422+октябрь!AS422+ноябрь!AS422+декабрь!AS422</f>
        <v>0</v>
      </c>
      <c r="AW422" s="36">
        <f>январь!AT422+февраль!AT422+март!AT422+апрель!AT422+май!AT422+июнь!AT422+июль!AT422+август!AT422+сентябрь!AT422+октябрь!AT422+ноябрь!AT422+декабрь!AT422</f>
        <v>0</v>
      </c>
      <c r="AX422" s="36">
        <f>январь!AU422+февраль!AU422+март!AU422+апрель!AU422+май!AU422+июнь!AU422+июль!AU422+август!AU422+сентябрь!AU422+октябрь!AU422+ноябрь!AU422+декабрь!AU422</f>
        <v>0</v>
      </c>
      <c r="AY422" s="29">
        <f>январь!AV422+февраль!AV422+март!AV422+апрель!AV422+май!AV422+июнь!AV422+июль!AV422+август!AV422+сентябрь!AV422+октябрь!AV422+ноябрь!AV422+декабрь!AV422</f>
        <v>0</v>
      </c>
      <c r="AZ422" s="36">
        <f>январь!AW422+февраль!AW422+март!AW422+апрель!AW422+май!AW422+июнь!AW422+июль!AW422+август!AW422+сентябрь!AW422+октябрь!AW422+ноябрь!AW422+декабрь!AW422</f>
        <v>0</v>
      </c>
      <c r="BA422" s="36">
        <f>январь!AX422+февраль!AX422+март!AX422+апрель!AX422+май!AX422+июнь!AX422+июль!AX422+август!AX422+сентябрь!AX422+октябрь!AX422+ноябрь!AX422+декабрь!AX422</f>
        <v>0</v>
      </c>
      <c r="BB422" s="36">
        <f>январь!AY422+февраль!AY422+март!AY422+апрель!AY422+май!AY422+июнь!AY422+июль!AY422+август!AY422+сентябрь!AY422+октябрь!AY422+ноябрь!AY422+декабрь!AY422</f>
        <v>0</v>
      </c>
      <c r="BC422" s="29">
        <f>январь!AZ422+февраль!AZ422+март!AZ422+апрель!AZ422+май!AZ422+июнь!AZ422+июль!AZ422+август!AZ422+сентябрь!AZ422+октябрь!AZ422+ноябрь!AZ422+декабрь!AZ422</f>
        <v>0</v>
      </c>
      <c r="BD422" s="36">
        <f>январь!BA422+февраль!BA422+март!BA422+апрель!BA422+май!BA422+июнь!BA422+июль!BA422+август!BA422+сентябрь!BA422+октябрь!BA422+ноябрь!BA422+декабрь!BA422</f>
        <v>0</v>
      </c>
      <c r="BE422" s="36">
        <f>январь!BB422+февраль!BB422+март!BB422+апрель!BB422+май!BB422+июнь!BB422+июль!BB422+август!BB422+сентябрь!BB422+октябрь!BB422+ноябрь!BB422+декабрь!BB422</f>
        <v>0</v>
      </c>
      <c r="BF422" s="36">
        <f>январь!BC422+февраль!BC422+март!BC422+апрель!BC422+май!BC422+июнь!BC422+июль!BC422+август!BC422+сентябрь!BC422+октябрь!BC422+ноябрь!BC422+декабрь!BC422</f>
        <v>0</v>
      </c>
      <c r="BG422" s="36">
        <f>январь!BD422+февраль!BD422+март!BD422+апрель!BD422+май!BD422+июнь!BD422+июль!BD422+август!BD422+сентябрь!BD422+октябрь!BD422+ноябрь!BD422+декабрь!BD422</f>
        <v>0</v>
      </c>
      <c r="BH422" s="36">
        <f>январь!BE422+февраль!BE422+март!BE422+апрель!BE422+май!BE422+июнь!BE422+июль!BE422+август!BE422+сентябрь!BE422+октябрь!BE422+ноябрь!BE422+декабрь!BE422</f>
        <v>0</v>
      </c>
      <c r="BI422" s="36">
        <f>январь!BF422+февраль!BF422+март!BF422+апрель!BF422+май!BF422+июнь!BF422+июль!BF422+август!BF422+сентябрь!BF422+октябрь!BF422+ноябрь!BF422+декабрь!BF422</f>
        <v>0</v>
      </c>
      <c r="BJ422" s="36">
        <f>январь!BG422+февраль!BG422+март!BG422+апрель!BG422+май!BG422+июнь!BG422+июль!BG422+август!BG422+сентябрь!BG422+октябрь!BG422+ноябрь!BG422+декабрь!BG422</f>
        <v>0</v>
      </c>
      <c r="BK422" s="36">
        <f>январь!BH422+февраль!BH422+март!BH422+апрель!BH422+май!BH422+июнь!BH422+июль!BH422+август!BH422+сентябрь!BH422+октябрь!BH422+ноябрь!BH422+декабрь!BH422</f>
        <v>0</v>
      </c>
      <c r="BL422" s="36">
        <f>январь!BI422+февраль!BI422+март!BI422+апрель!BI422+май!BI422+июнь!BI422+июль!BI422+август!BI422+сентябрь!BI422+октябрь!BI422+ноябрь!BI422+декабрь!BI422</f>
        <v>0</v>
      </c>
      <c r="BM422" s="29">
        <f>январь!BJ422+февраль!BJ422+март!BJ422+апрель!BJ422+май!BJ422+июнь!BJ422+июль!BJ422+август!BJ422+сентябрь!BJ422+октябрь!BJ422+ноябрь!BJ422+декабрь!BJ422</f>
        <v>0</v>
      </c>
      <c r="BN422" s="36">
        <f>январь!BK422+февраль!BK422+март!BK422+апрель!BK422+май!BK422+июнь!BK422+июль!BK422+август!BK422+сентябрь!BK422+октябрь!BK422+ноябрь!BK422+декабрь!BK422</f>
        <v>0</v>
      </c>
      <c r="BO422" s="29">
        <f>январь!BL422+февраль!BL422+март!BL422+апрель!BL422+май!BL422+июнь!BL422+июль!BL422+август!BL422+сентябрь!BL422+октябрь!BL422+ноябрь!BL422+декабрь!BL422</f>
        <v>0</v>
      </c>
      <c r="BP422" s="36">
        <f>январь!BM422+февраль!BM422+март!BM422+апрель!BM422+май!BM422+июнь!BM422+июль!BM422+август!BM422+сентябрь!BM422+октябрь!BM422+ноябрь!BM422+декабрь!BM422</f>
        <v>0</v>
      </c>
      <c r="BQ422" s="36">
        <f>январь!BN422+февраль!BN422+март!BN422+апрель!BN422+май!BN422+июнь!BN422+июль!BN422+август!BN422+сентябрь!BN422+октябрь!BN422+ноябрь!BN422+декабрь!BN422</f>
        <v>0</v>
      </c>
      <c r="BR422" s="36">
        <f>январь!BO422+февраль!BO422+март!BO422+апрель!BO422+май!BO422+июнь!BO422+июль!BO422+август!BO422+сентябрь!BO422+октябрь!BO422+ноябрь!BO422+декабрь!BO422</f>
        <v>0</v>
      </c>
      <c r="BS422" s="29">
        <f>январь!BP422+февраль!BP422+март!BP422+апрель!BP422+май!BP422+июнь!BP422+июль!BP422+август!BP422+сентябрь!BP422+октябрь!BP422+ноябрь!BP422+декабрь!BP422</f>
        <v>5</v>
      </c>
      <c r="BT422" s="36">
        <f>январь!BQ422+февраль!BQ422+март!BQ422+апрель!BQ422+май!BQ422+июнь!BQ422+июль!BQ422+август!BQ422+сентябрь!BQ422+октябрь!BQ422+ноябрь!BQ422+декабрь!BQ422</f>
        <v>3.222</v>
      </c>
      <c r="BU422" s="29">
        <f>январь!BR422+февраль!BR422+март!BR422+апрель!BR422+май!BR422+июнь!BR422+июль!BR422+август!BR422+сентябрь!BR422+октябрь!BR422+ноябрь!BR422+декабрь!BR422</f>
        <v>0</v>
      </c>
      <c r="BV422" s="36">
        <f>январь!BS422+февраль!BS422+март!BS422+апрель!BS422+май!BS422+июнь!BS422+июль!BS422+август!BS422+сентябрь!BS422+октябрь!BS422+ноябрь!BS422+декабрь!BS422</f>
        <v>0</v>
      </c>
      <c r="BW422" s="36">
        <f>январь!BT422+февраль!BT422+март!BT422+апрель!BT422+май!BT422+июнь!BT422+июль!BT422+август!BT422+сентябрь!BT422+октябрь!BT422+ноябрь!BT422+декабрь!BT422</f>
        <v>0</v>
      </c>
      <c r="BX422" s="36">
        <f>январь!BU422+февраль!BU422+март!BU422+апрель!BU422+май!BU422+июнь!BU422+июль!BU422+август!BU422+сентябрь!BU422+октябрь!BU422+ноябрь!BU422+декабрь!BU422</f>
        <v>0</v>
      </c>
      <c r="BY422" s="36">
        <f>январь!BV422+февраль!BV422+март!BV422+апрель!BV422+май!BV422+июнь!BV422+июль!BV422+август!BV422+сентябрь!BV422+октябрь!BV422+ноябрь!BV422+декабрь!BV422</f>
        <v>0</v>
      </c>
      <c r="BZ422" s="77">
        <v>0</v>
      </c>
    </row>
    <row r="423" spans="1:78" x14ac:dyDescent="0.25">
      <c r="A423" s="16">
        <v>421</v>
      </c>
      <c r="B423" s="16">
        <v>3</v>
      </c>
      <c r="C423" s="37" t="s">
        <v>863</v>
      </c>
      <c r="D423" s="51">
        <v>71.637582415458937</v>
      </c>
      <c r="E423" s="25">
        <v>32.071280000000002</v>
      </c>
      <c r="F423" s="26">
        <f t="shared" si="18"/>
        <v>103.70886241545894</v>
      </c>
      <c r="G423" s="26">
        <f t="shared" si="19"/>
        <v>71.637582415458937</v>
      </c>
      <c r="H423" s="26">
        <f t="shared" si="20"/>
        <v>0</v>
      </c>
      <c r="I423" s="36">
        <f>январь!F423+февраль!F423+март!F423+апрель!F423+май!F423+июнь!F423+июль!F423+август!F423+сентябрь!F423+октябрь!F423+ноябрь!F423+декабрь!F423</f>
        <v>0</v>
      </c>
      <c r="J423" s="36">
        <f>январь!G423+февраль!G423+март!G423+апрель!G423+май!G423+июнь!G423+июль!G423+август!G423+сентябрь!G423+октябрь!G423+ноябрь!G423+декабрь!G423</f>
        <v>0</v>
      </c>
      <c r="K423" s="36">
        <f>январь!H423+февраль!H423+март!H423+апрель!H423+май!H423+июнь!H423+июль!H423+август!H423+сентябрь!H423+октябрь!H423+ноябрь!H423+декабрь!H423</f>
        <v>0</v>
      </c>
      <c r="L423" s="27">
        <f>январь!I423+февраль!I423+март!I423+апрель!I423+май!I423+июнь!I423+июль!I423+август!I423+сентябрь!I423+октябрь!I423+ноябрь!I423+декабрь!I423</f>
        <v>0</v>
      </c>
      <c r="M423" s="36">
        <f>январь!J423+февраль!J423+март!J423+апрель!J423+май!J423+июнь!J423+июль!J423+август!J423+сентябрь!J423+октябрь!J423+ноябрь!J423+декабрь!J423</f>
        <v>0</v>
      </c>
      <c r="N423" s="36">
        <f>январь!K423+февраль!K423+март!K423+апрель!K423+май!K423+июнь!K423+июль!K423+август!K423+сентябрь!K423+октябрь!K423+ноябрь!K423+декабрь!K423</f>
        <v>0</v>
      </c>
      <c r="O423" s="36">
        <f>январь!L423+февраль!L423+март!L423+апрель!L423+май!L423+июнь!L423+июль!L423+август!L423+сентябрь!L423+октябрь!L423+ноябрь!L423+декабрь!L423</f>
        <v>0</v>
      </c>
      <c r="P423" s="36">
        <f>январь!M423+февраль!M423+март!M423+апрель!M423+май!M423+июнь!M423+июль!M423+август!M423+сентябрь!M423+октябрь!M423+ноябрь!M423+декабрь!M423</f>
        <v>0</v>
      </c>
      <c r="Q423" s="36">
        <f>январь!N423+февраль!N423+март!N423+апрель!N423+май!N423+июнь!N423+июль!N423+август!N423+сентябрь!N423+октябрь!N423+ноябрь!N423+декабрь!N423</f>
        <v>0</v>
      </c>
      <c r="R423" s="29">
        <f>январь!O423+февраль!O423+март!O423+апрель!O423+май!O423+июнь!O423+июль!O423+август!O423+сентябрь!O423+октябрь!O423+ноябрь!O423+декабрь!O423</f>
        <v>0</v>
      </c>
      <c r="S423" s="36">
        <f>январь!P423+февраль!P423+март!P423+апрель!P423+май!P423+июнь!P423+июль!P423+август!P423+сентябрь!P423+октябрь!P423+ноябрь!P423+декабрь!P423</f>
        <v>0</v>
      </c>
      <c r="T423" s="29">
        <f>январь!Q423+февраль!Q423+март!Q423+апрель!Q423+май!Q423+июнь!Q423+июль!Q423+август!Q423+сентябрь!Q423+октябрь!Q423+ноябрь!Q423+декабрь!Q423</f>
        <v>0</v>
      </c>
      <c r="U423" s="36">
        <f>январь!R423+февраль!R423+март!R423+апрель!R423+май!R423+июнь!R423+июль!R423+август!R423+сентябрь!R423+октябрь!R423+ноябрь!R423+декабрь!R423</f>
        <v>0</v>
      </c>
      <c r="V423" s="36">
        <f>январь!S423+февраль!S423+март!S423+апрель!S423+май!S423+июнь!S423+июль!S423+август!S423+сентябрь!S423+октябрь!S423+ноябрь!S423+декабрь!S423</f>
        <v>0</v>
      </c>
      <c r="W423" s="36">
        <f>январь!T423+февраль!T423+март!T423+апрель!T423+май!T423+июнь!T423+июль!T423+август!T423+сентябрь!T423+октябрь!T423+ноябрь!T423+декабрь!T423</f>
        <v>0</v>
      </c>
      <c r="X423" s="36">
        <f>январь!U423+февраль!U423+март!U423+апрель!U423+май!U423+июнь!U423+июль!U423+август!U423+сентябрь!U423+октябрь!U423+ноябрь!U423+декабрь!U423</f>
        <v>0</v>
      </c>
      <c r="Y423" s="36">
        <f>январь!V423+февраль!V423+март!V423+апрель!V423+май!V423+июнь!V423+июль!V423+август!V423+сентябрь!V423+октябрь!V423+ноябрь!V423+декабрь!V423</f>
        <v>0</v>
      </c>
      <c r="Z423" s="36">
        <f>январь!W423+февраль!W423+март!W423+апрель!W423+май!W423+июнь!W423+июль!W423+август!W423+сентябрь!W423+октябрь!W423+ноябрь!W423+декабрь!W423</f>
        <v>0</v>
      </c>
      <c r="AA423" s="36">
        <f>январь!X423+февраль!X423+март!X423+апрель!X423+май!X423+июнь!X423+июль!X423+август!X423+сентябрь!X423+октябрь!X423+ноябрь!X423+декабрь!X423</f>
        <v>0</v>
      </c>
      <c r="AB423" s="29">
        <f>январь!Y423+февраль!Y423+март!Y423+апрель!Y423+май!Y423+июнь!Y423+июль!Y423+август!Y423+сентябрь!Y423+октябрь!Y423+ноябрь!Y423+декабрь!Y423</f>
        <v>0</v>
      </c>
      <c r="AC423" s="36">
        <f>январь!Z423+февраль!Z423+март!Z423+апрель!Z423+май!Z423+июнь!Z423+июль!Z423+август!Z423+сентябрь!Z423+октябрь!Z423+ноябрь!Z423+декабрь!Z423</f>
        <v>0</v>
      </c>
      <c r="AD423" s="66" t="str">
        <f>CONCATENATE(январь!AA423,$BZ$1,февраль!AA423,$BZ$1,март!AA423,$BZ$1,апрель!AA423,$BZ$1,май!AA423,$BZ$1,июнь!AA423,$BZ$1,июль!AA423,$BZ$1,август!AA423,$BZ$1,сентябрь!AA423,$BZ$1,октябрь!AA423,$BZ$1,ноябрь!AA423,$BZ$1,декабрь!AA423)</f>
        <v xml:space="preserve">           </v>
      </c>
      <c r="AE423" s="36">
        <f>январь!AB423+февраль!AB423+март!AB423+апрель!AB423+май!AB423+июнь!AB423+июль!AB423+август!AB423+сентябрь!AB423+октябрь!AB423+ноябрь!AB423+декабрь!AB423</f>
        <v>0</v>
      </c>
      <c r="AF423" s="36">
        <f>январь!AC423+февраль!AC423+март!AC423+апрель!AC423+май!AC423+июнь!AC423+июль!AC423+август!AC423+сентябрь!AC423+октябрь!AC423+ноябрь!AC423+декабрь!AC423</f>
        <v>0</v>
      </c>
      <c r="AG423" s="36">
        <f>январь!AD423+февраль!AD423+март!AD423+апрель!AD423+май!AD423+июнь!AD423+июль!AD423+август!AD423+сентябрь!AD423+октябрь!AD423+ноябрь!AD423+декабрь!AD423</f>
        <v>0</v>
      </c>
      <c r="AH423" s="36">
        <f>январь!AE423+февраль!AE423+март!AE423+апрель!AE423+май!AE423+июнь!AE423+июль!AE423+август!AE423+сентябрь!AE423+октябрь!AE423+ноябрь!AE423+декабрь!AE423</f>
        <v>0</v>
      </c>
      <c r="AI423" s="36">
        <f>январь!AF423+февраль!AF423+март!AF423+апрель!AF423+май!AF423+июнь!AF423+июль!AF423+август!AF423+сентябрь!AF423+октябрь!AF423+ноябрь!AF423+декабрь!AF423</f>
        <v>0</v>
      </c>
      <c r="AJ423" s="36">
        <f>январь!AG423+февраль!AG423+март!AG423+апрель!AG423+май!AG423+июнь!AG423+июль!AG423+август!AG423+сентябрь!AG423+октябрь!AG423+ноябрь!AG423+декабрь!AG423</f>
        <v>0</v>
      </c>
      <c r="AK423" s="29">
        <f>январь!AH423+февраль!AH423+март!AH423+апрель!AH423+май!AH423+июнь!AH423+июль!AH423+август!AH423+сентябрь!AH423+октябрь!AH423+ноябрь!AH423+декабрь!AH423</f>
        <v>0</v>
      </c>
      <c r="AL423" s="36">
        <f>январь!AI423+февраль!AI423+март!AI423+апрель!AI423+май!AI423+июнь!AI423+июль!AI423+август!AI423+сентябрь!AI423+октябрь!AI423+ноябрь!AI423+декабрь!AI423</f>
        <v>0</v>
      </c>
      <c r="AM423" s="29">
        <f>январь!AJ423+февраль!AJ423+март!AJ423+апрель!AJ423+май!AJ423+июнь!AJ423+июль!AJ423+август!AJ423+сентябрь!AJ423+октябрь!AJ423+ноябрь!AJ423+декабрь!AJ423</f>
        <v>0</v>
      </c>
      <c r="AN423" s="36">
        <f>январь!AK423+февраль!AK423+март!AK423+апрель!AK423+май!AK423+июнь!AK423+июль!AK423+август!AK423+сентябрь!AK423+октябрь!AK423+ноябрь!AK423+декабрь!AK423</f>
        <v>0</v>
      </c>
      <c r="AO423" s="36">
        <f>январь!AL423+февраль!AL423+март!AL423+апрель!AL423+май!AL423+июнь!AL423+июль!AL423+август!AL423+сентябрь!AL423+октябрь!AL423+ноябрь!AL423+декабрь!AL423</f>
        <v>0</v>
      </c>
      <c r="AP423" s="36">
        <f>январь!AM423+февраль!AM423+март!AM423+апрель!AM423+май!AM423+июнь!AM423+июль!AM423+август!AM423+сентябрь!AM423+октябрь!AM423+ноябрь!AM423+декабрь!AM423</f>
        <v>0</v>
      </c>
      <c r="AQ423" s="29">
        <f>январь!AN423+февраль!AN423+март!AN423+апрель!AN423+май!AN423+июнь!AN423+июль!AN423+август!AN423+сентябрь!AN423+октябрь!AN423+ноябрь!AN423+декабрь!AN423</f>
        <v>0</v>
      </c>
      <c r="AR423" s="36">
        <f>январь!AO423+февраль!AO423+март!AO423+апрель!AO423+май!AO423+июнь!AO423+июль!AO423+август!AO423+сентябрь!AO423+октябрь!AO423+ноябрь!AO423+декабрь!AO423</f>
        <v>0</v>
      </c>
      <c r="AS423" s="29">
        <f>январь!AP423+февраль!AP423+март!AP423+апрель!AP423+май!AP423+июнь!AP423+июль!AP423+август!AP423+сентябрь!AP423+октябрь!AP423+ноябрь!AP423+декабрь!AP423</f>
        <v>0</v>
      </c>
      <c r="AT423" s="36">
        <f>январь!AQ423+февраль!AQ423+март!AQ423+апрель!AQ423+май!AQ423+июнь!AQ423+июль!AQ423+август!AQ423+сентябрь!AQ423+октябрь!AQ423+ноябрь!AQ423+декабрь!AQ423</f>
        <v>0</v>
      </c>
      <c r="AU423" s="29">
        <f>январь!AR423+февраль!AR423+март!AR423+апрель!AR423+май!AR423+июнь!AR423+июль!AR423+август!AR423+сентябрь!AR423+октябрь!AR423+ноябрь!AR423+декабрь!AR423</f>
        <v>0</v>
      </c>
      <c r="AV423" s="36">
        <f>январь!AS423+февраль!AS423+март!AS423+апрель!AS423+май!AS423+июнь!AS423+июль!AS423+август!AS423+сентябрь!AS423+октябрь!AS423+ноябрь!AS423+декабрь!AS423</f>
        <v>0</v>
      </c>
      <c r="AW423" s="36">
        <f>январь!AT423+февраль!AT423+март!AT423+апрель!AT423+май!AT423+июнь!AT423+июль!AT423+август!AT423+сентябрь!AT423+октябрь!AT423+ноябрь!AT423+декабрь!AT423</f>
        <v>0</v>
      </c>
      <c r="AX423" s="36">
        <f>январь!AU423+февраль!AU423+март!AU423+апрель!AU423+май!AU423+июнь!AU423+июль!AU423+август!AU423+сентябрь!AU423+октябрь!AU423+ноябрь!AU423+декабрь!AU423</f>
        <v>0</v>
      </c>
      <c r="AY423" s="29">
        <f>январь!AV423+февраль!AV423+март!AV423+апрель!AV423+май!AV423+июнь!AV423+июль!AV423+август!AV423+сентябрь!AV423+октябрь!AV423+ноябрь!AV423+декабрь!AV423</f>
        <v>0</v>
      </c>
      <c r="AZ423" s="36">
        <f>январь!AW423+февраль!AW423+март!AW423+апрель!AW423+май!AW423+июнь!AW423+июль!AW423+август!AW423+сентябрь!AW423+октябрь!AW423+ноябрь!AW423+декабрь!AW423</f>
        <v>0</v>
      </c>
      <c r="BA423" s="36">
        <f>январь!AX423+февраль!AX423+март!AX423+апрель!AX423+май!AX423+июнь!AX423+июль!AX423+август!AX423+сентябрь!AX423+октябрь!AX423+ноябрь!AX423+декабрь!AX423</f>
        <v>0</v>
      </c>
      <c r="BB423" s="36">
        <f>январь!AY423+февраль!AY423+март!AY423+апрель!AY423+май!AY423+июнь!AY423+июль!AY423+август!AY423+сентябрь!AY423+октябрь!AY423+ноябрь!AY423+декабрь!AY423</f>
        <v>0</v>
      </c>
      <c r="BC423" s="29">
        <f>январь!AZ423+февраль!AZ423+март!AZ423+апрель!AZ423+май!AZ423+июнь!AZ423+июль!AZ423+август!AZ423+сентябрь!AZ423+октябрь!AZ423+ноябрь!AZ423+декабрь!AZ423</f>
        <v>0</v>
      </c>
      <c r="BD423" s="36">
        <f>январь!BA423+февраль!BA423+март!BA423+апрель!BA423+май!BA423+июнь!BA423+июль!BA423+август!BA423+сентябрь!BA423+октябрь!BA423+ноябрь!BA423+декабрь!BA423</f>
        <v>0</v>
      </c>
      <c r="BE423" s="36">
        <f>январь!BB423+февраль!BB423+март!BB423+апрель!BB423+май!BB423+июнь!BB423+июль!BB423+август!BB423+сентябрь!BB423+октябрь!BB423+ноябрь!BB423+декабрь!BB423</f>
        <v>0</v>
      </c>
      <c r="BF423" s="36">
        <f>январь!BC423+февраль!BC423+март!BC423+апрель!BC423+май!BC423+июнь!BC423+июль!BC423+август!BC423+сентябрь!BC423+октябрь!BC423+ноябрь!BC423+декабрь!BC423</f>
        <v>0</v>
      </c>
      <c r="BG423" s="36">
        <f>январь!BD423+февраль!BD423+март!BD423+апрель!BD423+май!BD423+июнь!BD423+июль!BD423+август!BD423+сентябрь!BD423+октябрь!BD423+ноябрь!BD423+декабрь!BD423</f>
        <v>0</v>
      </c>
      <c r="BH423" s="36">
        <f>январь!BE423+февраль!BE423+март!BE423+апрель!BE423+май!BE423+июнь!BE423+июль!BE423+август!BE423+сентябрь!BE423+октябрь!BE423+ноябрь!BE423+декабрь!BE423</f>
        <v>0</v>
      </c>
      <c r="BI423" s="36">
        <f>январь!BF423+февраль!BF423+март!BF423+апрель!BF423+май!BF423+июнь!BF423+июль!BF423+август!BF423+сентябрь!BF423+октябрь!BF423+ноябрь!BF423+декабрь!BF423</f>
        <v>0</v>
      </c>
      <c r="BJ423" s="36">
        <f>январь!BG423+февраль!BG423+март!BG423+апрель!BG423+май!BG423+июнь!BG423+июль!BG423+август!BG423+сентябрь!BG423+октябрь!BG423+ноябрь!BG423+декабрь!BG423</f>
        <v>0</v>
      </c>
      <c r="BK423" s="36">
        <f>январь!BH423+февраль!BH423+март!BH423+апрель!BH423+май!BH423+июнь!BH423+июль!BH423+август!BH423+сентябрь!BH423+октябрь!BH423+ноябрь!BH423+декабрь!BH423</f>
        <v>0</v>
      </c>
      <c r="BL423" s="36">
        <f>январь!BI423+февраль!BI423+март!BI423+апрель!BI423+май!BI423+июнь!BI423+июль!BI423+август!BI423+сентябрь!BI423+октябрь!BI423+ноябрь!BI423+декабрь!BI423</f>
        <v>0</v>
      </c>
      <c r="BM423" s="29">
        <f>январь!BJ423+февраль!BJ423+март!BJ423+апрель!BJ423+май!BJ423+июнь!BJ423+июль!BJ423+август!BJ423+сентябрь!BJ423+октябрь!BJ423+ноябрь!BJ423+декабрь!BJ423</f>
        <v>0</v>
      </c>
      <c r="BN423" s="36">
        <f>январь!BK423+февраль!BK423+март!BK423+апрель!BK423+май!BK423+июнь!BK423+июль!BK423+август!BK423+сентябрь!BK423+октябрь!BK423+ноябрь!BK423+декабрь!BK423</f>
        <v>0</v>
      </c>
      <c r="BO423" s="29">
        <f>январь!BL423+февраль!BL423+март!BL423+апрель!BL423+май!BL423+июнь!BL423+июль!BL423+август!BL423+сентябрь!BL423+октябрь!BL423+ноябрь!BL423+декабрь!BL423</f>
        <v>0</v>
      </c>
      <c r="BP423" s="36">
        <f>январь!BM423+февраль!BM423+март!BM423+апрель!BM423+май!BM423+июнь!BM423+июль!BM423+август!BM423+сентябрь!BM423+октябрь!BM423+ноябрь!BM423+декабрь!BM423</f>
        <v>0</v>
      </c>
      <c r="BQ423" s="36">
        <f>январь!BN423+февраль!BN423+март!BN423+апрель!BN423+май!BN423+июнь!BN423+июль!BN423+август!BN423+сентябрь!BN423+октябрь!BN423+ноябрь!BN423+декабрь!BN423</f>
        <v>0</v>
      </c>
      <c r="BR423" s="36">
        <f>январь!BO423+февраль!BO423+март!BO423+апрель!BO423+май!BO423+июнь!BO423+июль!BO423+август!BO423+сентябрь!BO423+октябрь!BO423+ноябрь!BO423+декабрь!BO423</f>
        <v>0</v>
      </c>
      <c r="BS423" s="29">
        <f>январь!BP423+февраль!BP423+март!BP423+апрель!BP423+май!BP423+июнь!BP423+июль!BP423+август!BP423+сентябрь!BP423+октябрь!BP423+ноябрь!BP423+декабрь!BP423</f>
        <v>0</v>
      </c>
      <c r="BT423" s="36">
        <f>январь!BQ423+февраль!BQ423+март!BQ423+апрель!BQ423+май!BQ423+июнь!BQ423+июль!BQ423+август!BQ423+сентябрь!BQ423+октябрь!BQ423+ноябрь!BQ423+декабрь!BQ423</f>
        <v>0</v>
      </c>
      <c r="BU423" s="29">
        <f>январь!BR423+февраль!BR423+март!BR423+апрель!BR423+май!BR423+июнь!BR423+июль!BR423+август!BR423+сентябрь!BR423+октябрь!BR423+ноябрь!BR423+декабрь!BR423</f>
        <v>0</v>
      </c>
      <c r="BV423" s="36">
        <f>январь!BS423+февраль!BS423+март!BS423+апрель!BS423+май!BS423+июнь!BS423+июль!BS423+август!BS423+сентябрь!BS423+октябрь!BS423+ноябрь!BS423+декабрь!BS423</f>
        <v>0</v>
      </c>
      <c r="BW423" s="36">
        <f>январь!BT423+февраль!BT423+март!BT423+апрель!BT423+май!BT423+июнь!BT423+июль!BT423+август!BT423+сентябрь!BT423+октябрь!BT423+ноябрь!BT423+декабрь!BT423</f>
        <v>0</v>
      </c>
      <c r="BX423" s="36">
        <f>январь!BU423+февраль!BU423+март!BU423+апрель!BU423+май!BU423+июнь!BU423+июль!BU423+август!BU423+сентябрь!BU423+октябрь!BU423+ноябрь!BU423+декабрь!BU423</f>
        <v>0</v>
      </c>
      <c r="BY423" s="36">
        <f>январь!BV423+февраль!BV423+март!BV423+апрель!BV423+май!BV423+июнь!BV423+июль!BV423+август!BV423+сентябрь!BV423+октябрь!BV423+ноябрь!BV423+декабрь!BV423</f>
        <v>0</v>
      </c>
      <c r="BZ423" s="77">
        <v>0</v>
      </c>
    </row>
    <row r="424" spans="1:78" x14ac:dyDescent="0.25">
      <c r="A424" s="16">
        <v>422</v>
      </c>
      <c r="B424" s="16">
        <v>3</v>
      </c>
      <c r="C424" s="37" t="s">
        <v>862</v>
      </c>
      <c r="D424" s="51">
        <v>171.27705487922708</v>
      </c>
      <c r="E424" s="25">
        <v>308.99106</v>
      </c>
      <c r="F424" s="26">
        <f t="shared" si="18"/>
        <v>480.26811487922708</v>
      </c>
      <c r="G424" s="26">
        <f t="shared" si="19"/>
        <v>171.27705487922708</v>
      </c>
      <c r="H424" s="26">
        <f t="shared" si="20"/>
        <v>0</v>
      </c>
      <c r="I424" s="36">
        <f>январь!F424+февраль!F424+март!F424+апрель!F424+май!F424+июнь!F424+июль!F424+август!F424+сентябрь!F424+октябрь!F424+ноябрь!F424+декабрь!F424</f>
        <v>0</v>
      </c>
      <c r="J424" s="36">
        <f>январь!G424+февраль!G424+март!G424+апрель!G424+май!G424+июнь!G424+июль!G424+август!G424+сентябрь!G424+октябрь!G424+ноябрь!G424+декабрь!G424</f>
        <v>0</v>
      </c>
      <c r="K424" s="36">
        <f>январь!H424+февраль!H424+март!H424+апрель!H424+май!H424+июнь!H424+июль!H424+август!H424+сентябрь!H424+октябрь!H424+ноябрь!H424+декабрь!H424</f>
        <v>0</v>
      </c>
      <c r="L424" s="27">
        <f>январь!I424+февраль!I424+март!I424+апрель!I424+май!I424+июнь!I424+июль!I424+август!I424+сентябрь!I424+октябрь!I424+ноябрь!I424+декабрь!I424</f>
        <v>0</v>
      </c>
      <c r="M424" s="36">
        <f>январь!J424+февраль!J424+март!J424+апрель!J424+май!J424+июнь!J424+июль!J424+август!J424+сентябрь!J424+октябрь!J424+ноябрь!J424+декабрь!J424</f>
        <v>0</v>
      </c>
      <c r="N424" s="36">
        <f>январь!K424+февраль!K424+март!K424+апрель!K424+май!K424+июнь!K424+июль!K424+август!K424+сентябрь!K424+октябрь!K424+ноябрь!K424+декабрь!K424</f>
        <v>0</v>
      </c>
      <c r="O424" s="36">
        <f>январь!L424+февраль!L424+март!L424+апрель!L424+май!L424+июнь!L424+июль!L424+август!L424+сентябрь!L424+октябрь!L424+ноябрь!L424+декабрь!L424</f>
        <v>0</v>
      </c>
      <c r="P424" s="36">
        <f>январь!M424+февраль!M424+март!M424+апрель!M424+май!M424+июнь!M424+июль!M424+август!M424+сентябрь!M424+октябрь!M424+ноябрь!M424+декабрь!M424</f>
        <v>0</v>
      </c>
      <c r="Q424" s="36">
        <f>январь!N424+февраль!N424+март!N424+апрель!N424+май!N424+июнь!N424+июль!N424+август!N424+сентябрь!N424+октябрь!N424+ноябрь!N424+декабрь!N424</f>
        <v>0</v>
      </c>
      <c r="R424" s="29">
        <f>январь!O424+февраль!O424+март!O424+апрель!O424+май!O424+июнь!O424+июль!O424+август!O424+сентябрь!O424+октябрь!O424+ноябрь!O424+декабрь!O424</f>
        <v>0</v>
      </c>
      <c r="S424" s="36">
        <f>январь!P424+февраль!P424+март!P424+апрель!P424+май!P424+июнь!P424+июль!P424+август!P424+сентябрь!P424+октябрь!P424+ноябрь!P424+декабрь!P424</f>
        <v>0</v>
      </c>
      <c r="T424" s="29">
        <f>январь!Q424+февраль!Q424+март!Q424+апрель!Q424+май!Q424+июнь!Q424+июль!Q424+август!Q424+сентябрь!Q424+октябрь!Q424+ноябрь!Q424+декабрь!Q424</f>
        <v>0</v>
      </c>
      <c r="U424" s="36">
        <f>январь!R424+февраль!R424+март!R424+апрель!R424+май!R424+июнь!R424+июль!R424+август!R424+сентябрь!R424+октябрь!R424+ноябрь!R424+декабрь!R424</f>
        <v>0</v>
      </c>
      <c r="V424" s="36">
        <f>январь!S424+февраль!S424+март!S424+апрель!S424+май!S424+июнь!S424+июль!S424+август!S424+сентябрь!S424+октябрь!S424+ноябрь!S424+декабрь!S424</f>
        <v>0</v>
      </c>
      <c r="W424" s="36">
        <f>январь!T424+февраль!T424+март!T424+апрель!T424+май!T424+июнь!T424+июль!T424+август!T424+сентябрь!T424+октябрь!T424+ноябрь!T424+декабрь!T424</f>
        <v>0</v>
      </c>
      <c r="X424" s="36">
        <f>январь!U424+февраль!U424+март!U424+апрель!U424+май!U424+июнь!U424+июль!U424+август!U424+сентябрь!U424+октябрь!U424+ноябрь!U424+декабрь!U424</f>
        <v>0</v>
      </c>
      <c r="Y424" s="36">
        <f>январь!V424+февраль!V424+март!V424+апрель!V424+май!V424+июнь!V424+июль!V424+август!V424+сентябрь!V424+октябрь!V424+ноябрь!V424+декабрь!V424</f>
        <v>0</v>
      </c>
      <c r="Z424" s="36">
        <f>январь!W424+февраль!W424+март!W424+апрель!W424+май!W424+июнь!W424+июль!W424+август!W424+сентябрь!W424+октябрь!W424+ноябрь!W424+декабрь!W424</f>
        <v>0</v>
      </c>
      <c r="AA424" s="36">
        <f>январь!X424+февраль!X424+март!X424+апрель!X424+май!X424+июнь!X424+июль!X424+август!X424+сентябрь!X424+октябрь!X424+ноябрь!X424+декабрь!X424</f>
        <v>0</v>
      </c>
      <c r="AB424" s="29">
        <f>январь!Y424+февраль!Y424+март!Y424+апрель!Y424+май!Y424+июнь!Y424+июль!Y424+август!Y424+сентябрь!Y424+октябрь!Y424+ноябрь!Y424+декабрь!Y424</f>
        <v>0</v>
      </c>
      <c r="AC424" s="36">
        <f>январь!Z424+февраль!Z424+март!Z424+апрель!Z424+май!Z424+июнь!Z424+июль!Z424+август!Z424+сентябрь!Z424+октябрь!Z424+ноябрь!Z424+декабрь!Z424</f>
        <v>0</v>
      </c>
      <c r="AD424" s="66" t="str">
        <f>CONCATENATE(январь!AA424,$BZ$1,февраль!AA424,$BZ$1,март!AA424,$BZ$1,апрель!AA424,$BZ$1,май!AA424,$BZ$1,июнь!AA424,$BZ$1,июль!AA424,$BZ$1,август!AA424,$BZ$1,сентябрь!AA424,$BZ$1,октябрь!AA424,$BZ$1,ноябрь!AA424,$BZ$1,декабрь!AA424)</f>
        <v xml:space="preserve">           </v>
      </c>
      <c r="AE424" s="36">
        <f>январь!AB424+февраль!AB424+март!AB424+апрель!AB424+май!AB424+июнь!AB424+июль!AB424+август!AB424+сентябрь!AB424+октябрь!AB424+ноябрь!AB424+декабрь!AB424</f>
        <v>0</v>
      </c>
      <c r="AF424" s="36">
        <f>январь!AC424+февраль!AC424+март!AC424+апрель!AC424+май!AC424+июнь!AC424+июль!AC424+август!AC424+сентябрь!AC424+октябрь!AC424+ноябрь!AC424+декабрь!AC424</f>
        <v>0</v>
      </c>
      <c r="AG424" s="36">
        <f>январь!AD424+февраль!AD424+март!AD424+апрель!AD424+май!AD424+июнь!AD424+июль!AD424+август!AD424+сентябрь!AD424+октябрь!AD424+ноябрь!AD424+декабрь!AD424</f>
        <v>0</v>
      </c>
      <c r="AH424" s="36">
        <f>январь!AE424+февраль!AE424+март!AE424+апрель!AE424+май!AE424+июнь!AE424+июль!AE424+август!AE424+сентябрь!AE424+октябрь!AE424+ноябрь!AE424+декабрь!AE424</f>
        <v>0</v>
      </c>
      <c r="AI424" s="36">
        <f>январь!AF424+февраль!AF424+март!AF424+апрель!AF424+май!AF424+июнь!AF424+июль!AF424+август!AF424+сентябрь!AF424+октябрь!AF424+ноябрь!AF424+декабрь!AF424</f>
        <v>0</v>
      </c>
      <c r="AJ424" s="36">
        <f>январь!AG424+февраль!AG424+март!AG424+апрель!AG424+май!AG424+июнь!AG424+июль!AG424+август!AG424+сентябрь!AG424+октябрь!AG424+ноябрь!AG424+декабрь!AG424</f>
        <v>0</v>
      </c>
      <c r="AK424" s="29">
        <f>январь!AH424+февраль!AH424+март!AH424+апрель!AH424+май!AH424+июнь!AH424+июль!AH424+август!AH424+сентябрь!AH424+октябрь!AH424+ноябрь!AH424+декабрь!AH424</f>
        <v>0</v>
      </c>
      <c r="AL424" s="36">
        <f>январь!AI424+февраль!AI424+март!AI424+апрель!AI424+май!AI424+июнь!AI424+июль!AI424+август!AI424+сентябрь!AI424+октябрь!AI424+ноябрь!AI424+декабрь!AI424</f>
        <v>0</v>
      </c>
      <c r="AM424" s="29">
        <f>январь!AJ424+февраль!AJ424+март!AJ424+апрель!AJ424+май!AJ424+июнь!AJ424+июль!AJ424+август!AJ424+сентябрь!AJ424+октябрь!AJ424+ноябрь!AJ424+декабрь!AJ424</f>
        <v>0</v>
      </c>
      <c r="AN424" s="36">
        <f>январь!AK424+февраль!AK424+март!AK424+апрель!AK424+май!AK424+июнь!AK424+июль!AK424+август!AK424+сентябрь!AK424+октябрь!AK424+ноябрь!AK424+декабрь!AK424</f>
        <v>0</v>
      </c>
      <c r="AO424" s="36">
        <f>январь!AL424+февраль!AL424+март!AL424+апрель!AL424+май!AL424+июнь!AL424+июль!AL424+август!AL424+сентябрь!AL424+октябрь!AL424+ноябрь!AL424+декабрь!AL424</f>
        <v>0</v>
      </c>
      <c r="AP424" s="36">
        <f>январь!AM424+февраль!AM424+март!AM424+апрель!AM424+май!AM424+июнь!AM424+июль!AM424+август!AM424+сентябрь!AM424+октябрь!AM424+ноябрь!AM424+декабрь!AM424</f>
        <v>0</v>
      </c>
      <c r="AQ424" s="29">
        <f>январь!AN424+февраль!AN424+март!AN424+апрель!AN424+май!AN424+июнь!AN424+июль!AN424+август!AN424+сентябрь!AN424+октябрь!AN424+ноябрь!AN424+декабрь!AN424</f>
        <v>0</v>
      </c>
      <c r="AR424" s="36">
        <f>январь!AO424+февраль!AO424+март!AO424+апрель!AO424+май!AO424+июнь!AO424+июль!AO424+август!AO424+сентябрь!AO424+октябрь!AO424+ноябрь!AO424+декабрь!AO424</f>
        <v>0</v>
      </c>
      <c r="AS424" s="29">
        <f>январь!AP424+февраль!AP424+март!AP424+апрель!AP424+май!AP424+июнь!AP424+июль!AP424+август!AP424+сентябрь!AP424+октябрь!AP424+ноябрь!AP424+декабрь!AP424</f>
        <v>0</v>
      </c>
      <c r="AT424" s="36">
        <f>январь!AQ424+февраль!AQ424+март!AQ424+апрель!AQ424+май!AQ424+июнь!AQ424+июль!AQ424+август!AQ424+сентябрь!AQ424+октябрь!AQ424+ноябрь!AQ424+декабрь!AQ424</f>
        <v>0</v>
      </c>
      <c r="AU424" s="29">
        <f>январь!AR424+февраль!AR424+март!AR424+апрель!AR424+май!AR424+июнь!AR424+июль!AR424+август!AR424+сентябрь!AR424+октябрь!AR424+ноябрь!AR424+декабрь!AR424</f>
        <v>0</v>
      </c>
      <c r="AV424" s="36">
        <f>январь!AS424+февраль!AS424+март!AS424+апрель!AS424+май!AS424+июнь!AS424+июль!AS424+август!AS424+сентябрь!AS424+октябрь!AS424+ноябрь!AS424+декабрь!AS424</f>
        <v>0</v>
      </c>
      <c r="AW424" s="36">
        <f>январь!AT424+февраль!AT424+март!AT424+апрель!AT424+май!AT424+июнь!AT424+июль!AT424+август!AT424+сентябрь!AT424+октябрь!AT424+ноябрь!AT424+декабрь!AT424</f>
        <v>0</v>
      </c>
      <c r="AX424" s="36">
        <f>январь!AU424+февраль!AU424+март!AU424+апрель!AU424+май!AU424+июнь!AU424+июль!AU424+август!AU424+сентябрь!AU424+октябрь!AU424+ноябрь!AU424+декабрь!AU424</f>
        <v>0</v>
      </c>
      <c r="AY424" s="29">
        <f>январь!AV424+февраль!AV424+март!AV424+апрель!AV424+май!AV424+июнь!AV424+июль!AV424+август!AV424+сентябрь!AV424+октябрь!AV424+ноябрь!AV424+декабрь!AV424</f>
        <v>0</v>
      </c>
      <c r="AZ424" s="36">
        <f>январь!AW424+февраль!AW424+март!AW424+апрель!AW424+май!AW424+июнь!AW424+июль!AW424+август!AW424+сентябрь!AW424+октябрь!AW424+ноябрь!AW424+декабрь!AW424</f>
        <v>0</v>
      </c>
      <c r="BA424" s="36">
        <f>январь!AX424+февраль!AX424+март!AX424+апрель!AX424+май!AX424+июнь!AX424+июль!AX424+август!AX424+сентябрь!AX424+октябрь!AX424+ноябрь!AX424+декабрь!AX424</f>
        <v>0</v>
      </c>
      <c r="BB424" s="36">
        <f>январь!AY424+февраль!AY424+март!AY424+апрель!AY424+май!AY424+июнь!AY424+июль!AY424+август!AY424+сентябрь!AY424+октябрь!AY424+ноябрь!AY424+декабрь!AY424</f>
        <v>0</v>
      </c>
      <c r="BC424" s="29">
        <f>январь!AZ424+февраль!AZ424+март!AZ424+апрель!AZ424+май!AZ424+июнь!AZ424+июль!AZ424+август!AZ424+сентябрь!AZ424+октябрь!AZ424+ноябрь!AZ424+декабрь!AZ424</f>
        <v>0</v>
      </c>
      <c r="BD424" s="36">
        <f>январь!BA424+февраль!BA424+март!BA424+апрель!BA424+май!BA424+июнь!BA424+июль!BA424+август!BA424+сентябрь!BA424+октябрь!BA424+ноябрь!BA424+декабрь!BA424</f>
        <v>0</v>
      </c>
      <c r="BE424" s="36">
        <f>январь!BB424+февраль!BB424+март!BB424+апрель!BB424+май!BB424+июнь!BB424+июль!BB424+август!BB424+сентябрь!BB424+октябрь!BB424+ноябрь!BB424+декабрь!BB424</f>
        <v>0</v>
      </c>
      <c r="BF424" s="36">
        <f>январь!BC424+февраль!BC424+март!BC424+апрель!BC424+май!BC424+июнь!BC424+июль!BC424+август!BC424+сентябрь!BC424+октябрь!BC424+ноябрь!BC424+декабрь!BC424</f>
        <v>0</v>
      </c>
      <c r="BG424" s="36">
        <f>январь!BD424+февраль!BD424+март!BD424+апрель!BD424+май!BD424+июнь!BD424+июль!BD424+август!BD424+сентябрь!BD424+октябрь!BD424+ноябрь!BD424+декабрь!BD424</f>
        <v>0</v>
      </c>
      <c r="BH424" s="36">
        <f>январь!BE424+февраль!BE424+март!BE424+апрель!BE424+май!BE424+июнь!BE424+июль!BE424+август!BE424+сентябрь!BE424+октябрь!BE424+ноябрь!BE424+декабрь!BE424</f>
        <v>0</v>
      </c>
      <c r="BI424" s="36">
        <f>январь!BF424+февраль!BF424+март!BF424+апрель!BF424+май!BF424+июнь!BF424+июль!BF424+август!BF424+сентябрь!BF424+октябрь!BF424+ноябрь!BF424+декабрь!BF424</f>
        <v>0</v>
      </c>
      <c r="BJ424" s="36">
        <f>январь!BG424+февраль!BG424+март!BG424+апрель!BG424+май!BG424+июнь!BG424+июль!BG424+август!BG424+сентябрь!BG424+октябрь!BG424+ноябрь!BG424+декабрь!BG424</f>
        <v>0</v>
      </c>
      <c r="BK424" s="36">
        <f>январь!BH424+февраль!BH424+март!BH424+апрель!BH424+май!BH424+июнь!BH424+июль!BH424+август!BH424+сентябрь!BH424+октябрь!BH424+ноябрь!BH424+декабрь!BH424</f>
        <v>0</v>
      </c>
      <c r="BL424" s="36">
        <f>январь!BI424+февраль!BI424+март!BI424+апрель!BI424+май!BI424+июнь!BI424+июль!BI424+август!BI424+сентябрь!BI424+октябрь!BI424+ноябрь!BI424+декабрь!BI424</f>
        <v>0</v>
      </c>
      <c r="BM424" s="29">
        <f>январь!BJ424+февраль!BJ424+март!BJ424+апрель!BJ424+май!BJ424+июнь!BJ424+июль!BJ424+август!BJ424+сентябрь!BJ424+октябрь!BJ424+ноябрь!BJ424+декабрь!BJ424</f>
        <v>0</v>
      </c>
      <c r="BN424" s="36">
        <f>январь!BK424+февраль!BK424+март!BK424+апрель!BK424+май!BK424+июнь!BK424+июль!BK424+август!BK424+сентябрь!BK424+октябрь!BK424+ноябрь!BK424+декабрь!BK424</f>
        <v>0</v>
      </c>
      <c r="BO424" s="29">
        <f>январь!BL424+февраль!BL424+март!BL424+апрель!BL424+май!BL424+июнь!BL424+июль!BL424+август!BL424+сентябрь!BL424+октябрь!BL424+ноябрь!BL424+декабрь!BL424</f>
        <v>0</v>
      </c>
      <c r="BP424" s="36">
        <f>январь!BM424+февраль!BM424+март!BM424+апрель!BM424+май!BM424+июнь!BM424+июль!BM424+август!BM424+сентябрь!BM424+октябрь!BM424+ноябрь!BM424+декабрь!BM424</f>
        <v>0</v>
      </c>
      <c r="BQ424" s="36">
        <f>январь!BN424+февраль!BN424+март!BN424+апрель!BN424+май!BN424+июнь!BN424+июль!BN424+август!BN424+сентябрь!BN424+октябрь!BN424+ноябрь!BN424+декабрь!BN424</f>
        <v>0</v>
      </c>
      <c r="BR424" s="36">
        <f>январь!BO424+февраль!BO424+март!BO424+апрель!BO424+май!BO424+июнь!BO424+июль!BO424+август!BO424+сентябрь!BO424+октябрь!BO424+ноябрь!BO424+декабрь!BO424</f>
        <v>0</v>
      </c>
      <c r="BS424" s="29">
        <f>январь!BP424+февраль!BP424+март!BP424+апрель!BP424+май!BP424+июнь!BP424+июль!BP424+август!BP424+сентябрь!BP424+октябрь!BP424+ноябрь!BP424+декабрь!BP424</f>
        <v>0</v>
      </c>
      <c r="BT424" s="36">
        <f>январь!BQ424+февраль!BQ424+март!BQ424+апрель!BQ424+май!BQ424+июнь!BQ424+июль!BQ424+август!BQ424+сентябрь!BQ424+октябрь!BQ424+ноябрь!BQ424+декабрь!BQ424</f>
        <v>0</v>
      </c>
      <c r="BU424" s="29">
        <f>январь!BR424+февраль!BR424+март!BR424+апрель!BR424+май!BR424+июнь!BR424+июль!BR424+август!BR424+сентябрь!BR424+октябрь!BR424+ноябрь!BR424+декабрь!BR424</f>
        <v>0</v>
      </c>
      <c r="BV424" s="36">
        <f>январь!BS424+февраль!BS424+март!BS424+апрель!BS424+май!BS424+июнь!BS424+июль!BS424+август!BS424+сентябрь!BS424+октябрь!BS424+ноябрь!BS424+декабрь!BS424</f>
        <v>0</v>
      </c>
      <c r="BW424" s="36">
        <f>январь!BT424+февраль!BT424+март!BT424+апрель!BT424+май!BT424+июнь!BT424+июль!BT424+август!BT424+сентябрь!BT424+октябрь!BT424+ноябрь!BT424+декабрь!BT424</f>
        <v>0</v>
      </c>
      <c r="BX424" s="36">
        <f>январь!BU424+февраль!BU424+март!BU424+апрель!BU424+май!BU424+июнь!BU424+июль!BU424+август!BU424+сентябрь!BU424+октябрь!BU424+ноябрь!BU424+декабрь!BU424</f>
        <v>0</v>
      </c>
      <c r="BY424" s="36">
        <f>январь!BV424+февраль!BV424+март!BV424+апрель!BV424+май!BV424+июнь!BV424+июль!BV424+август!BV424+сентябрь!BV424+октябрь!BV424+ноябрь!BV424+декабрь!BV424</f>
        <v>0</v>
      </c>
      <c r="BZ424" s="77">
        <v>3</v>
      </c>
    </row>
    <row r="425" spans="1:78" x14ac:dyDescent="0.25">
      <c r="A425" s="16">
        <v>423</v>
      </c>
      <c r="B425" s="16">
        <v>2</v>
      </c>
      <c r="C425" s="37" t="s">
        <v>864</v>
      </c>
      <c r="D425" s="51">
        <v>126.24033522705314</v>
      </c>
      <c r="E425" s="25">
        <v>543.83696599999996</v>
      </c>
      <c r="F425" s="26">
        <f t="shared" si="18"/>
        <v>661.98130122705311</v>
      </c>
      <c r="G425" s="26">
        <f t="shared" si="19"/>
        <v>118.14433522705313</v>
      </c>
      <c r="H425" s="26">
        <f t="shared" si="20"/>
        <v>8.0960000000000001</v>
      </c>
      <c r="I425" s="36">
        <f>январь!F425+февраль!F425+март!F425+апрель!F425+май!F425+июнь!F425+июль!F425+август!F425+сентябрь!F425+октябрь!F425+ноябрь!F425+декабрь!F425</f>
        <v>0</v>
      </c>
      <c r="J425" s="36">
        <f>январь!G425+февраль!G425+март!G425+апрель!G425+май!G425+июнь!G425+июль!G425+август!G425+сентябрь!G425+октябрь!G425+ноябрь!G425+декабрь!G425</f>
        <v>0</v>
      </c>
      <c r="K425" s="36">
        <f>январь!H425+февраль!H425+март!H425+апрель!H425+май!H425+июнь!H425+июль!H425+август!H425+сентябрь!H425+октябрь!H425+ноябрь!H425+декабрь!H425</f>
        <v>0</v>
      </c>
      <c r="L425" s="27">
        <f>январь!I425+февраль!I425+март!I425+апрель!I425+май!I425+июнь!I425+июль!I425+август!I425+сентябрь!I425+октябрь!I425+ноябрь!I425+декабрь!I425</f>
        <v>0.42</v>
      </c>
      <c r="M425" s="36">
        <f>январь!J425+февраль!J425+март!J425+апрель!J425+май!J425+июнь!J425+июль!J425+август!J425+сентябрь!J425+октябрь!J425+ноябрь!J425+декабрь!J425</f>
        <v>0</v>
      </c>
      <c r="N425" s="36">
        <f>январь!K425+февраль!K425+март!K425+апрель!K425+май!K425+июнь!K425+июль!K425+август!K425+сентябрь!K425+октябрь!K425+ноябрь!K425+декабрь!K425</f>
        <v>0</v>
      </c>
      <c r="O425" s="36">
        <f>январь!L425+февраль!L425+март!L425+апрель!L425+май!L425+июнь!L425+июль!L425+август!L425+сентябрь!L425+октябрь!L425+ноябрь!L425+декабрь!L425</f>
        <v>0</v>
      </c>
      <c r="P425" s="36">
        <f>январь!M425+февраль!M425+март!M425+апрель!M425+май!M425+июнь!M425+июль!M425+август!M425+сентябрь!M425+октябрь!M425+ноябрь!M425+декабрь!M425</f>
        <v>0</v>
      </c>
      <c r="Q425" s="36">
        <f>январь!N425+февраль!N425+март!N425+апрель!N425+май!N425+июнь!N425+июль!N425+август!N425+сентябрь!N425+октябрь!N425+ноябрь!N425+декабрь!N425</f>
        <v>0</v>
      </c>
      <c r="R425" s="29">
        <f>январь!O425+февраль!O425+март!O425+апрель!O425+май!O425+июнь!O425+июль!O425+август!O425+сентябрь!O425+октябрь!O425+ноябрь!O425+декабрь!O425</f>
        <v>0</v>
      </c>
      <c r="S425" s="36">
        <f>январь!P425+февраль!P425+март!P425+апрель!P425+май!P425+июнь!P425+июль!P425+август!P425+сентябрь!P425+октябрь!P425+ноябрь!P425+декабрь!P425</f>
        <v>0</v>
      </c>
      <c r="T425" s="29">
        <f>январь!Q425+февраль!Q425+март!Q425+апрель!Q425+май!Q425+июнь!Q425+июль!Q425+август!Q425+сентябрь!Q425+октябрь!Q425+ноябрь!Q425+декабрь!Q425</f>
        <v>0</v>
      </c>
      <c r="U425" s="36">
        <f>январь!R425+февраль!R425+март!R425+апрель!R425+май!R425+июнь!R425+июль!R425+август!R425+сентябрь!R425+октябрь!R425+ноябрь!R425+декабрь!R425</f>
        <v>0</v>
      </c>
      <c r="V425" s="36">
        <f>январь!S425+февраль!S425+март!S425+апрель!S425+май!S425+июнь!S425+июль!S425+август!S425+сентябрь!S425+октябрь!S425+ноябрь!S425+декабрь!S425</f>
        <v>0</v>
      </c>
      <c r="W425" s="36">
        <f>январь!T425+февраль!T425+март!T425+апрель!T425+май!T425+июнь!T425+июль!T425+август!T425+сентябрь!T425+октябрь!T425+ноябрь!T425+декабрь!T425</f>
        <v>0</v>
      </c>
      <c r="X425" s="36">
        <f>январь!U425+февраль!U425+март!U425+апрель!U425+май!U425+июнь!U425+июль!U425+август!U425+сентябрь!U425+октябрь!U425+ноябрь!U425+декабрь!U425</f>
        <v>0</v>
      </c>
      <c r="Y425" s="36">
        <f>январь!V425+февраль!V425+март!V425+апрель!V425+май!V425+июнь!V425+июль!V425+август!V425+сентябрь!V425+октябрь!V425+ноябрь!V425+декабрь!V425</f>
        <v>0</v>
      </c>
      <c r="Z425" s="36">
        <f>январь!W425+февраль!W425+март!W425+апрель!W425+май!W425+июнь!W425+июль!W425+август!W425+сентябрь!W425+октябрь!W425+ноябрь!W425+декабрь!W425</f>
        <v>0</v>
      </c>
      <c r="AA425" s="36">
        <f>январь!X425+февраль!X425+март!X425+апрель!X425+май!X425+июнь!X425+июль!X425+август!X425+сентябрь!X425+октябрь!X425+ноябрь!X425+декабрь!X425</f>
        <v>0</v>
      </c>
      <c r="AB425" s="29">
        <f>январь!Y425+февраль!Y425+март!Y425+апрель!Y425+май!Y425+июнь!Y425+июль!Y425+август!Y425+сентябрь!Y425+октябрь!Y425+ноябрь!Y425+декабрь!Y425</f>
        <v>0</v>
      </c>
      <c r="AC425" s="36">
        <f>январь!Z425+февраль!Z425+март!Z425+апрель!Z425+май!Z425+июнь!Z425+июль!Z425+август!Z425+сентябрь!Z425+октябрь!Z425+ноябрь!Z425+декабрь!Z425</f>
        <v>0</v>
      </c>
      <c r="AD425" s="66" t="str">
        <f>CONCATENATE(январь!AA425,$BZ$1,февраль!AA425,$BZ$1,март!AA425,$BZ$1,апрель!AA425,$BZ$1,май!AA425,$BZ$1,июнь!AA425,$BZ$1,июль!AA425,$BZ$1,август!AA425,$BZ$1,сентябрь!AA425,$BZ$1,октябрь!AA425,$BZ$1,ноябрь!AA425,$BZ$1,декабрь!AA425)</f>
        <v xml:space="preserve">           </v>
      </c>
      <c r="AE425" s="36">
        <f>январь!AB425+февраль!AB425+март!AB425+апрель!AB425+май!AB425+июнь!AB425+июль!AB425+август!AB425+сентябрь!AB425+октябрь!AB425+ноябрь!AB425+декабрь!AB425</f>
        <v>0</v>
      </c>
      <c r="AF425" s="36">
        <f>январь!AC425+февраль!AC425+март!AC425+апрель!AC425+май!AC425+июнь!AC425+июль!AC425+август!AC425+сентябрь!AC425+октябрь!AC425+ноябрь!AC425+декабрь!AC425</f>
        <v>0</v>
      </c>
      <c r="AG425" s="36">
        <f>январь!AD425+февраль!AD425+март!AD425+апрель!AD425+май!AD425+июнь!AD425+июль!AD425+август!AD425+сентябрь!AD425+октябрь!AD425+ноябрь!AD425+декабрь!AD425</f>
        <v>0</v>
      </c>
      <c r="AH425" s="36">
        <f>январь!AE425+февраль!AE425+март!AE425+апрель!AE425+май!AE425+июнь!AE425+июль!AE425+август!AE425+сентябрь!AE425+октябрь!AE425+ноябрь!AE425+декабрь!AE425</f>
        <v>0</v>
      </c>
      <c r="AI425" s="36">
        <f>январь!AF425+февраль!AF425+март!AF425+апрель!AF425+май!AF425+июнь!AF425+июль!AF425+август!AF425+сентябрь!AF425+октябрь!AF425+ноябрь!AF425+декабрь!AF425</f>
        <v>0</v>
      </c>
      <c r="AJ425" s="36">
        <f>январь!AG425+февраль!AG425+март!AG425+апрель!AG425+май!AG425+июнь!AG425+июль!AG425+август!AG425+сентябрь!AG425+октябрь!AG425+ноябрь!AG425+декабрь!AG425</f>
        <v>0</v>
      </c>
      <c r="AK425" s="29">
        <f>январь!AH425+февраль!AH425+март!AH425+апрель!AH425+май!AH425+июнь!AH425+июль!AH425+август!AH425+сентябрь!AH425+октябрь!AH425+ноябрь!AH425+декабрь!AH425</f>
        <v>0</v>
      </c>
      <c r="AL425" s="36">
        <f>январь!AI425+февраль!AI425+март!AI425+апрель!AI425+май!AI425+июнь!AI425+июль!AI425+август!AI425+сентябрь!AI425+октябрь!AI425+ноябрь!AI425+декабрь!AI425</f>
        <v>0</v>
      </c>
      <c r="AM425" s="29">
        <f>январь!AJ425+февраль!AJ425+март!AJ425+апрель!AJ425+май!AJ425+июнь!AJ425+июль!AJ425+август!AJ425+сентябрь!AJ425+октябрь!AJ425+ноябрь!AJ425+декабрь!AJ425</f>
        <v>0</v>
      </c>
      <c r="AN425" s="36">
        <f>январь!AK425+февраль!AK425+март!AK425+апрель!AK425+май!AK425+июнь!AK425+июль!AK425+август!AK425+сентябрь!AK425+октябрь!AK425+ноябрь!AK425+декабрь!AK425</f>
        <v>0</v>
      </c>
      <c r="AO425" s="36">
        <f>январь!AL425+февраль!AL425+март!AL425+апрель!AL425+май!AL425+июнь!AL425+июль!AL425+август!AL425+сентябрь!AL425+октябрь!AL425+ноябрь!AL425+декабрь!AL425</f>
        <v>0</v>
      </c>
      <c r="AP425" s="36">
        <f>январь!AM425+февраль!AM425+март!AM425+апрель!AM425+май!AM425+июнь!AM425+июль!AM425+август!AM425+сентябрь!AM425+октябрь!AM425+ноябрь!AM425+декабрь!AM425</f>
        <v>0</v>
      </c>
      <c r="AQ425" s="29">
        <f>январь!AN425+февраль!AN425+март!AN425+апрель!AN425+май!AN425+июнь!AN425+июль!AN425+август!AN425+сентябрь!AN425+октябрь!AN425+ноябрь!AN425+декабрь!AN425</f>
        <v>0</v>
      </c>
      <c r="AR425" s="36">
        <f>январь!AO425+февраль!AO425+март!AO425+апрель!AO425+май!AO425+июнь!AO425+июль!AO425+август!AO425+сентябрь!AO425+октябрь!AO425+ноябрь!AO425+декабрь!AO425</f>
        <v>0</v>
      </c>
      <c r="AS425" s="29">
        <f>январь!AP425+февраль!AP425+март!AP425+апрель!AP425+май!AP425+июнь!AP425+июль!AP425+август!AP425+сентябрь!AP425+октябрь!AP425+ноябрь!AP425+декабрь!AP425</f>
        <v>0</v>
      </c>
      <c r="AT425" s="36">
        <f>январь!AQ425+февраль!AQ425+март!AQ425+апрель!AQ425+май!AQ425+июнь!AQ425+июль!AQ425+август!AQ425+сентябрь!AQ425+октябрь!AQ425+ноябрь!AQ425+декабрь!AQ425</f>
        <v>0</v>
      </c>
      <c r="AU425" s="29">
        <f>январь!AR425+февраль!AR425+март!AR425+апрель!AR425+май!AR425+июнь!AR425+июль!AR425+август!AR425+сентябрь!AR425+октябрь!AR425+ноябрь!AR425+декабрь!AR425</f>
        <v>0</v>
      </c>
      <c r="AV425" s="36">
        <f>январь!AS425+февраль!AS425+март!AS425+апрель!AS425+май!AS425+июнь!AS425+июль!AS425+август!AS425+сентябрь!AS425+октябрь!AS425+ноябрь!AS425+декабрь!AS425</f>
        <v>0</v>
      </c>
      <c r="AW425" s="36">
        <f>январь!AT425+февраль!AT425+март!AT425+апрель!AT425+май!AT425+июнь!AT425+июль!AT425+август!AT425+сентябрь!AT425+октябрь!AT425+ноябрь!AT425+декабрь!AT425</f>
        <v>0</v>
      </c>
      <c r="AX425" s="36">
        <f>январь!AU425+февраль!AU425+март!AU425+апрель!AU425+май!AU425+июнь!AU425+июль!AU425+август!AU425+сентябрь!AU425+октябрь!AU425+ноябрь!AU425+декабрь!AU425</f>
        <v>0</v>
      </c>
      <c r="AY425" s="29">
        <f>январь!AV425+февраль!AV425+март!AV425+апрель!AV425+май!AV425+июнь!AV425+июль!AV425+август!AV425+сентябрь!AV425+октябрь!AV425+ноябрь!AV425+декабрь!AV425</f>
        <v>0</v>
      </c>
      <c r="AZ425" s="36">
        <f>январь!AW425+февраль!AW425+март!AW425+апрель!AW425+май!AW425+июнь!AW425+июль!AW425+август!AW425+сентябрь!AW425+октябрь!AW425+ноябрь!AW425+декабрь!AW425</f>
        <v>0</v>
      </c>
      <c r="BA425" s="36">
        <f>январь!AX425+февраль!AX425+март!AX425+апрель!AX425+май!AX425+июнь!AX425+июль!AX425+август!AX425+сентябрь!AX425+октябрь!AX425+ноябрь!AX425+декабрь!AX425</f>
        <v>0</v>
      </c>
      <c r="BB425" s="36">
        <f>январь!AY425+февраль!AY425+март!AY425+апрель!AY425+май!AY425+июнь!AY425+июль!AY425+август!AY425+сентябрь!AY425+октябрь!AY425+ноябрь!AY425+декабрь!AY425</f>
        <v>0</v>
      </c>
      <c r="BC425" s="29">
        <f>январь!AZ425+февраль!AZ425+март!AZ425+апрель!AZ425+май!AZ425+июнь!AZ425+июль!AZ425+август!AZ425+сентябрь!AZ425+октябрь!AZ425+ноябрь!AZ425+декабрь!AZ425</f>
        <v>0</v>
      </c>
      <c r="BD425" s="36">
        <f>январь!BA425+февраль!BA425+март!BA425+апрель!BA425+май!BA425+июнь!BA425+июль!BA425+август!BA425+сентябрь!BA425+октябрь!BA425+ноябрь!BA425+декабрь!BA425</f>
        <v>0</v>
      </c>
      <c r="BE425" s="36">
        <f>январь!BB425+февраль!BB425+март!BB425+апрель!BB425+май!BB425+июнь!BB425+июль!BB425+август!BB425+сентябрь!BB425+октябрь!BB425+ноябрь!BB425+декабрь!BB425</f>
        <v>0</v>
      </c>
      <c r="BF425" s="36">
        <f>январь!BC425+февраль!BC425+март!BC425+апрель!BC425+май!BC425+июнь!BC425+июль!BC425+август!BC425+сентябрь!BC425+октябрь!BC425+ноябрь!BC425+декабрь!BC425</f>
        <v>0</v>
      </c>
      <c r="BG425" s="36">
        <f>январь!BD425+февраль!BD425+март!BD425+апрель!BD425+май!BD425+июнь!BD425+июль!BD425+август!BD425+сентябрь!BD425+октябрь!BD425+ноябрь!BD425+декабрь!BD425</f>
        <v>0</v>
      </c>
      <c r="BH425" s="36">
        <f>январь!BE425+февраль!BE425+март!BE425+апрель!BE425+май!BE425+июнь!BE425+июль!BE425+август!BE425+сентябрь!BE425+октябрь!BE425+ноябрь!BE425+декабрь!BE425</f>
        <v>0</v>
      </c>
      <c r="BI425" s="36">
        <f>январь!BF425+февраль!BF425+март!BF425+апрель!BF425+май!BF425+июнь!BF425+июль!BF425+август!BF425+сентябрь!BF425+октябрь!BF425+ноябрь!BF425+декабрь!BF425</f>
        <v>0</v>
      </c>
      <c r="BJ425" s="36">
        <f>январь!BG425+февраль!BG425+март!BG425+апрель!BG425+май!BG425+июнь!BG425+июль!BG425+август!BG425+сентябрь!BG425+октябрь!BG425+ноябрь!BG425+декабрь!BG425</f>
        <v>0</v>
      </c>
      <c r="BK425" s="36">
        <f>январь!BH425+февраль!BH425+март!BH425+апрель!BH425+май!BH425+июнь!BH425+июль!BH425+август!BH425+сентябрь!BH425+октябрь!BH425+ноябрь!BH425+декабрь!BH425</f>
        <v>0</v>
      </c>
      <c r="BL425" s="36">
        <f>январь!BI425+февраль!BI425+март!BI425+апрель!BI425+май!BI425+июнь!BI425+июль!BI425+август!BI425+сентябрь!BI425+октябрь!BI425+ноябрь!BI425+декабрь!BI425</f>
        <v>0</v>
      </c>
      <c r="BM425" s="29">
        <f>январь!BJ425+февраль!BJ425+март!BJ425+апрель!BJ425+май!BJ425+июнь!BJ425+июль!BJ425+август!BJ425+сентябрь!BJ425+октябрь!BJ425+ноябрь!BJ425+декабрь!BJ425</f>
        <v>0</v>
      </c>
      <c r="BN425" s="36">
        <f>январь!BK425+февраль!BK425+март!BK425+апрель!BK425+май!BK425+июнь!BK425+июль!BK425+август!BK425+сентябрь!BK425+октябрь!BK425+ноябрь!BK425+декабрь!BK425</f>
        <v>0</v>
      </c>
      <c r="BO425" s="29">
        <f>январь!BL425+февраль!BL425+март!BL425+апрель!BL425+май!BL425+июнь!BL425+июль!BL425+август!BL425+сентябрь!BL425+октябрь!BL425+ноябрь!BL425+декабрь!BL425</f>
        <v>10</v>
      </c>
      <c r="BP425" s="36">
        <f>январь!BM425+февраль!BM425+март!BM425+апрель!BM425+май!BM425+июнь!BM425+июль!BM425+август!BM425+сентябрь!BM425+октябрь!BM425+ноябрь!BM425+декабрь!BM425</f>
        <v>8.0960000000000001</v>
      </c>
      <c r="BQ425" s="36">
        <f>январь!BN425+февраль!BN425+март!BN425+апрель!BN425+май!BN425+июнь!BN425+июль!BN425+август!BN425+сентябрь!BN425+октябрь!BN425+ноябрь!BN425+декабрь!BN425</f>
        <v>0</v>
      </c>
      <c r="BR425" s="36">
        <f>январь!BO425+февраль!BO425+март!BO425+апрель!BO425+май!BO425+июнь!BO425+июль!BO425+август!BO425+сентябрь!BO425+октябрь!BO425+ноябрь!BO425+декабрь!BO425</f>
        <v>0</v>
      </c>
      <c r="BS425" s="29">
        <f>январь!BP425+февраль!BP425+март!BP425+апрель!BP425+май!BP425+июнь!BP425+июль!BP425+август!BP425+сентябрь!BP425+октябрь!BP425+ноябрь!BP425+декабрь!BP425</f>
        <v>0</v>
      </c>
      <c r="BT425" s="36">
        <f>январь!BQ425+февраль!BQ425+март!BQ425+апрель!BQ425+май!BQ425+июнь!BQ425+июль!BQ425+август!BQ425+сентябрь!BQ425+октябрь!BQ425+ноябрь!BQ425+декабрь!BQ425</f>
        <v>0</v>
      </c>
      <c r="BU425" s="29">
        <f>январь!BR425+февраль!BR425+март!BR425+апрель!BR425+май!BR425+июнь!BR425+июль!BR425+август!BR425+сентябрь!BR425+октябрь!BR425+ноябрь!BR425+декабрь!BR425</f>
        <v>0</v>
      </c>
      <c r="BV425" s="36">
        <f>январь!BS425+февраль!BS425+март!BS425+апрель!BS425+май!BS425+июнь!BS425+июль!BS425+август!BS425+сентябрь!BS425+октябрь!BS425+ноябрь!BS425+декабрь!BS425</f>
        <v>0</v>
      </c>
      <c r="BW425" s="36">
        <f>январь!BT425+февраль!BT425+март!BT425+апрель!BT425+май!BT425+июнь!BT425+июль!BT425+август!BT425+сентябрь!BT425+октябрь!BT425+ноябрь!BT425+декабрь!BT425</f>
        <v>0</v>
      </c>
      <c r="BX425" s="36">
        <f>январь!BU425+февраль!BU425+март!BU425+апрель!BU425+май!BU425+июнь!BU425+июль!BU425+август!BU425+сентябрь!BU425+октябрь!BU425+ноябрь!BU425+декабрь!BU425</f>
        <v>0</v>
      </c>
      <c r="BY425" s="36">
        <f>январь!BV425+февраль!BV425+март!BV425+апрель!BV425+май!BV425+июнь!BV425+июль!BV425+август!BV425+сентябрь!BV425+октябрь!BV425+ноябрь!BV425+декабрь!BV425</f>
        <v>0</v>
      </c>
      <c r="BZ425" s="77">
        <v>0</v>
      </c>
    </row>
    <row r="426" spans="1:78" x14ac:dyDescent="0.25">
      <c r="A426" s="16">
        <v>424</v>
      </c>
      <c r="B426" s="16">
        <v>2</v>
      </c>
      <c r="C426" s="37" t="s">
        <v>865</v>
      </c>
      <c r="D426" s="51">
        <v>64.392300193236707</v>
      </c>
      <c r="E426" s="25">
        <v>126.79899999999998</v>
      </c>
      <c r="F426" s="26">
        <f>D426+E426-H426</f>
        <v>181.12430019323668</v>
      </c>
      <c r="G426" s="26">
        <f t="shared" si="19"/>
        <v>54.325300193236707</v>
      </c>
      <c r="H426" s="26">
        <f t="shared" si="20"/>
        <v>10.067</v>
      </c>
      <c r="I426" s="36">
        <f>январь!F426+февраль!F426+март!F426+апрель!F426+май!F426+июнь!F426+июль!F426+август!F426+сентябрь!F426+октябрь!F426+ноябрь!F426+декабрь!F426</f>
        <v>0</v>
      </c>
      <c r="J426" s="36">
        <f>январь!G426+февраль!G426+март!G426+апрель!G426+май!G426+июнь!G426+июль!G426+август!G426+сентябрь!G426+октябрь!G426+ноябрь!G426+декабрь!G426</f>
        <v>0</v>
      </c>
      <c r="K426" s="36">
        <f>январь!H426+февраль!H426+март!H426+апрель!H426+май!H426+июнь!H426+июль!H426+август!H426+сентябрь!H426+октябрь!H426+ноябрь!H426+декабрь!H426</f>
        <v>0</v>
      </c>
      <c r="L426" s="27">
        <f>январь!I426+февраль!I426+март!I426+апрель!I426+май!I426+июнь!I426+июль!I426+август!I426+сентябрь!I426+октябрь!I426+ноябрь!I426+декабрь!I426</f>
        <v>0</v>
      </c>
      <c r="M426" s="36">
        <f>январь!J426+февраль!J426+март!J426+апрель!J426+май!J426+июнь!J426+июль!J426+август!J426+сентябрь!J426+октябрь!J426+ноябрь!J426+декабрь!J426</f>
        <v>0</v>
      </c>
      <c r="N426" s="36">
        <f>январь!K426+февраль!K426+март!K426+апрель!K426+май!K426+июнь!K426+июль!K426+август!K426+сентябрь!K426+октябрь!K426+ноябрь!K426+декабрь!K426</f>
        <v>0</v>
      </c>
      <c r="O426" s="36">
        <f>январь!L426+февраль!L426+март!L426+апрель!L426+май!L426+июнь!L426+июль!L426+август!L426+сентябрь!L426+октябрь!L426+ноябрь!L426+декабрь!L426</f>
        <v>0</v>
      </c>
      <c r="P426" s="36">
        <f>январь!M426+февраль!M426+март!M426+апрель!M426+май!M426+июнь!M426+июль!M426+август!M426+сентябрь!M426+октябрь!M426+ноябрь!M426+декабрь!M426</f>
        <v>0</v>
      </c>
      <c r="Q426" s="36">
        <f>январь!N426+февраль!N426+март!N426+апрель!N426+май!N426+июнь!N426+июль!N426+август!N426+сентябрь!N426+октябрь!N426+ноябрь!N426+декабрь!N426</f>
        <v>0</v>
      </c>
      <c r="R426" s="29">
        <f>январь!O426+февраль!O426+март!O426+апрель!O426+май!O426+июнь!O426+июль!O426+август!O426+сентябрь!O426+октябрь!O426+ноябрь!O426+декабрь!O426</f>
        <v>0</v>
      </c>
      <c r="S426" s="36">
        <f>январь!P426+февраль!P426+март!P426+апрель!P426+май!P426+июнь!P426+июль!P426+август!P426+сентябрь!P426+октябрь!P426+ноябрь!P426+декабрь!P426</f>
        <v>0</v>
      </c>
      <c r="T426" s="29">
        <f>январь!Q426+февраль!Q426+март!Q426+апрель!Q426+май!Q426+июнь!Q426+июль!Q426+август!Q426+сентябрь!Q426+октябрь!Q426+ноябрь!Q426+декабрь!Q426</f>
        <v>0</v>
      </c>
      <c r="U426" s="36">
        <f>январь!R426+февраль!R426+март!R426+апрель!R426+май!R426+июнь!R426+июль!R426+август!R426+сентябрь!R426+октябрь!R426+ноябрь!R426+декабрь!R426</f>
        <v>0</v>
      </c>
      <c r="V426" s="36">
        <f>январь!S426+февраль!S426+март!S426+апрель!S426+май!S426+июнь!S426+июль!S426+август!S426+сентябрь!S426+октябрь!S426+ноябрь!S426+декабрь!S426</f>
        <v>0</v>
      </c>
      <c r="W426" s="36">
        <f>январь!T426+февраль!T426+март!T426+апрель!T426+май!T426+июнь!T426+июль!T426+август!T426+сентябрь!T426+октябрь!T426+ноябрь!T426+декабрь!T426</f>
        <v>0</v>
      </c>
      <c r="X426" s="36">
        <f>январь!U426+февраль!U426+март!U426+апрель!U426+май!U426+июнь!U426+июль!U426+август!U426+сентябрь!U426+октябрь!U426+ноябрь!U426+декабрь!U426</f>
        <v>0</v>
      </c>
      <c r="Y426" s="36">
        <f>январь!V426+февраль!V426+март!V426+апрель!V426+май!V426+июнь!V426+июль!V426+август!V426+сентябрь!V426+октябрь!V426+ноябрь!V426+декабрь!V426</f>
        <v>0</v>
      </c>
      <c r="Z426" s="36">
        <f>январь!W426+февраль!W426+март!W426+апрель!W426+май!W426+июнь!W426+июль!W426+август!W426+сентябрь!W426+октябрь!W426+ноябрь!W426+декабрь!W426</f>
        <v>0</v>
      </c>
      <c r="AA426" s="36">
        <f>январь!X426+февраль!X426+март!X426+апрель!X426+май!X426+июнь!X426+июль!X426+август!X426+сентябрь!X426+октябрь!X426+ноябрь!X426+декабрь!X426</f>
        <v>0</v>
      </c>
      <c r="AB426" s="29">
        <f>январь!Y426+февраль!Y426+март!Y426+апрель!Y426+май!Y426+июнь!Y426+июль!Y426+август!Y426+сентябрь!Y426+октябрь!Y426+ноябрь!Y426+декабрь!Y426</f>
        <v>0</v>
      </c>
      <c r="AC426" s="36">
        <f>январь!Z426+февраль!Z426+март!Z426+апрель!Z426+май!Z426+июнь!Z426+июль!Z426+август!Z426+сентябрь!Z426+октябрь!Z426+ноябрь!Z426+декабрь!Z426</f>
        <v>0</v>
      </c>
      <c r="AD426" s="66" t="str">
        <f>CONCATENATE(январь!AA426,$BZ$1,февраль!AA426,$BZ$1,март!AA426,$BZ$1,апрель!AA426,$BZ$1,май!AA426,$BZ$1,июнь!AA426,$BZ$1,июль!AA426,$BZ$1,август!AA426,$BZ$1,сентябрь!AA426,$BZ$1,октябрь!AA426,$BZ$1,ноябрь!AA426,$BZ$1,декабрь!AA426)</f>
        <v xml:space="preserve">           </v>
      </c>
      <c r="AE426" s="36">
        <f>январь!AB426+февраль!AB426+март!AB426+апрель!AB426+май!AB426+июнь!AB426+июль!AB426+август!AB426+сентябрь!AB426+октябрь!AB426+ноябрь!AB426+декабрь!AB426</f>
        <v>0</v>
      </c>
      <c r="AF426" s="36">
        <f>январь!AC426+февраль!AC426+март!AC426+апрель!AC426+май!AC426+июнь!AC426+июль!AC426+август!AC426+сентябрь!AC426+октябрь!AC426+ноябрь!AC426+декабрь!AC426</f>
        <v>0</v>
      </c>
      <c r="AG426" s="36">
        <f>январь!AD426+февраль!AD426+март!AD426+апрель!AD426+май!AD426+июнь!AD426+июль!AD426+август!AD426+сентябрь!AD426+октябрь!AD426+ноябрь!AD426+декабрь!AD426</f>
        <v>0</v>
      </c>
      <c r="AH426" s="36">
        <f>январь!AE426+февраль!AE426+март!AE426+апрель!AE426+май!AE426+июнь!AE426+июль!AE426+август!AE426+сентябрь!AE426+октябрь!AE426+ноябрь!AE426+декабрь!AE426</f>
        <v>0</v>
      </c>
      <c r="AI426" s="36">
        <f>январь!AF426+февраль!AF426+март!AF426+апрель!AF426+май!AF426+июнь!AF426+июль!AF426+август!AF426+сентябрь!AF426+октябрь!AF426+ноябрь!AF426+декабрь!AF426</f>
        <v>0</v>
      </c>
      <c r="AJ426" s="36">
        <f>январь!AG426+февраль!AG426+март!AG426+апрель!AG426+май!AG426+июнь!AG426+июль!AG426+август!AG426+сентябрь!AG426+октябрь!AG426+ноябрь!AG426+декабрь!AG426</f>
        <v>0</v>
      </c>
      <c r="AK426" s="29">
        <f>январь!AH426+февраль!AH426+март!AH426+апрель!AH426+май!AH426+июнь!AH426+июль!AH426+август!AH426+сентябрь!AH426+октябрь!AH426+ноябрь!AH426+декабрь!AH426</f>
        <v>0</v>
      </c>
      <c r="AL426" s="36">
        <f>январь!AI426+февраль!AI426+март!AI426+апрель!AI426+май!AI426+июнь!AI426+июль!AI426+август!AI426+сентябрь!AI426+октябрь!AI426+ноябрь!AI426+декабрь!AI426</f>
        <v>0</v>
      </c>
      <c r="AM426" s="29">
        <f>январь!AJ426+февраль!AJ426+март!AJ426+апрель!AJ426+май!AJ426+июнь!AJ426+июль!AJ426+август!AJ426+сентябрь!AJ426+октябрь!AJ426+ноябрь!AJ426+декабрь!AJ426</f>
        <v>0</v>
      </c>
      <c r="AN426" s="36">
        <f>январь!AK426+февраль!AK426+март!AK426+апрель!AK426+май!AK426+июнь!AK426+июль!AK426+август!AK426+сентябрь!AK426+октябрь!AK426+ноябрь!AK426+декабрь!AK426</f>
        <v>0</v>
      </c>
      <c r="AO426" s="36">
        <f>январь!AL426+февраль!AL426+март!AL426+апрель!AL426+май!AL426+июнь!AL426+июль!AL426+август!AL426+сентябрь!AL426+октябрь!AL426+ноябрь!AL426+декабрь!AL426</f>
        <v>0</v>
      </c>
      <c r="AP426" s="36">
        <f>январь!AM426+февраль!AM426+март!AM426+апрель!AM426+май!AM426+июнь!AM426+июль!AM426+август!AM426+сентябрь!AM426+октябрь!AM426+ноябрь!AM426+декабрь!AM426</f>
        <v>0</v>
      </c>
      <c r="AQ426" s="29">
        <f>январь!AN426+февраль!AN426+март!AN426+апрель!AN426+май!AN426+июнь!AN426+июль!AN426+август!AN426+сентябрь!AN426+октябрь!AN426+ноябрь!AN426+декабрь!AN426</f>
        <v>0</v>
      </c>
      <c r="AR426" s="36">
        <f>январь!AO426+февраль!AO426+март!AO426+апрель!AO426+май!AO426+июнь!AO426+июль!AO426+август!AO426+сентябрь!AO426+октябрь!AO426+ноябрь!AO426+декабрь!AO426</f>
        <v>0</v>
      </c>
      <c r="AS426" s="29">
        <f>январь!AP426+февраль!AP426+март!AP426+апрель!AP426+май!AP426+июнь!AP426+июль!AP426+август!AP426+сентябрь!AP426+октябрь!AP426+ноябрь!AP426+декабрь!AP426</f>
        <v>0</v>
      </c>
      <c r="AT426" s="36">
        <f>январь!AQ426+февраль!AQ426+март!AQ426+апрель!AQ426+май!AQ426+июнь!AQ426+июль!AQ426+август!AQ426+сентябрь!AQ426+октябрь!AQ426+ноябрь!AQ426+декабрь!AQ426</f>
        <v>0</v>
      </c>
      <c r="AU426" s="29">
        <f>январь!AR426+февраль!AR426+март!AR426+апрель!AR426+май!AR426+июнь!AR426+июль!AR426+август!AR426+сентябрь!AR426+октябрь!AR426+ноябрь!AR426+декабрь!AR426</f>
        <v>0</v>
      </c>
      <c r="AV426" s="36">
        <f>январь!AS426+февраль!AS426+март!AS426+апрель!AS426+май!AS426+июнь!AS426+июль!AS426+август!AS426+сентябрь!AS426+октябрь!AS426+ноябрь!AS426+декабрь!AS426</f>
        <v>0</v>
      </c>
      <c r="AW426" s="36">
        <f>январь!AT426+февраль!AT426+март!AT426+апрель!AT426+май!AT426+июнь!AT426+июль!AT426+август!AT426+сентябрь!AT426+октябрь!AT426+ноябрь!AT426+декабрь!AT426</f>
        <v>0</v>
      </c>
      <c r="AX426" s="36">
        <f>январь!AU426+февраль!AU426+март!AU426+апрель!AU426+май!AU426+июнь!AU426+июль!AU426+август!AU426+сентябрь!AU426+октябрь!AU426+ноябрь!AU426+декабрь!AU426</f>
        <v>0</v>
      </c>
      <c r="AY426" s="29">
        <f>январь!AV426+февраль!AV426+март!AV426+апрель!AV426+май!AV426+июнь!AV426+июль!AV426+август!AV426+сентябрь!AV426+октябрь!AV426+ноябрь!AV426+декабрь!AV426</f>
        <v>0</v>
      </c>
      <c r="AZ426" s="36">
        <f>январь!AW426+февраль!AW426+март!AW426+апрель!AW426+май!AW426+июнь!AW426+июль!AW426+август!AW426+сентябрь!AW426+октябрь!AW426+ноябрь!AW426+декабрь!AW426</f>
        <v>0</v>
      </c>
      <c r="BA426" s="36">
        <f>январь!AX426+февраль!AX426+март!AX426+апрель!AX426+май!AX426+июнь!AX426+июль!AX426+август!AX426+сентябрь!AX426+октябрь!AX426+ноябрь!AX426+декабрь!AX426</f>
        <v>0</v>
      </c>
      <c r="BB426" s="36">
        <f>январь!AY426+февраль!AY426+март!AY426+апрель!AY426+май!AY426+июнь!AY426+июль!AY426+август!AY426+сентябрь!AY426+октябрь!AY426+ноябрь!AY426+декабрь!AY426</f>
        <v>0</v>
      </c>
      <c r="BC426" s="29">
        <f>январь!AZ426+февраль!AZ426+март!AZ426+апрель!AZ426+май!AZ426+июнь!AZ426+июль!AZ426+август!AZ426+сентябрь!AZ426+октябрь!AZ426+ноябрь!AZ426+декабрь!AZ426</f>
        <v>0</v>
      </c>
      <c r="BD426" s="36">
        <f>январь!BA426+февраль!BA426+март!BA426+апрель!BA426+май!BA426+июнь!BA426+июль!BA426+август!BA426+сентябрь!BA426+октябрь!BA426+ноябрь!BA426+декабрь!BA426</f>
        <v>0</v>
      </c>
      <c r="BE426" s="36">
        <f>январь!BB426+февраль!BB426+март!BB426+апрель!BB426+май!BB426+июнь!BB426+июль!BB426+август!BB426+сентябрь!BB426+октябрь!BB426+ноябрь!BB426+декабрь!BB426</f>
        <v>0</v>
      </c>
      <c r="BF426" s="36">
        <f>январь!BC426+февраль!BC426+март!BC426+апрель!BC426+май!BC426+июнь!BC426+июль!BC426+август!BC426+сентябрь!BC426+октябрь!BC426+ноябрь!BC426+декабрь!BC426</f>
        <v>0</v>
      </c>
      <c r="BG426" s="36">
        <f>январь!BD426+февраль!BD426+март!BD426+апрель!BD426+май!BD426+июнь!BD426+июль!BD426+август!BD426+сентябрь!BD426+октябрь!BD426+ноябрь!BD426+декабрь!BD426</f>
        <v>0</v>
      </c>
      <c r="BH426" s="36">
        <f>январь!BE426+февраль!BE426+март!BE426+апрель!BE426+май!BE426+июнь!BE426+июль!BE426+август!BE426+сентябрь!BE426+октябрь!BE426+ноябрь!BE426+декабрь!BE426</f>
        <v>0</v>
      </c>
      <c r="BI426" s="36">
        <f>январь!BF426+февраль!BF426+март!BF426+апрель!BF426+май!BF426+июнь!BF426+июль!BF426+август!BF426+сентябрь!BF426+октябрь!BF426+ноябрь!BF426+декабрь!BF426</f>
        <v>0</v>
      </c>
      <c r="BJ426" s="36">
        <f>январь!BG426+февраль!BG426+март!BG426+апрель!BG426+май!BG426+июнь!BG426+июль!BG426+август!BG426+сентябрь!BG426+октябрь!BG426+ноябрь!BG426+декабрь!BG426</f>
        <v>0</v>
      </c>
      <c r="BK426" s="36">
        <f>январь!BH426+февраль!BH426+март!BH426+апрель!BH426+май!BH426+июнь!BH426+июль!BH426+август!BH426+сентябрь!BH426+октябрь!BH426+ноябрь!BH426+декабрь!BH426</f>
        <v>0</v>
      </c>
      <c r="BL426" s="36">
        <f>январь!BI426+февраль!BI426+март!BI426+апрель!BI426+май!BI426+июнь!BI426+июль!BI426+август!BI426+сентябрь!BI426+октябрь!BI426+ноябрь!BI426+декабрь!BI426</f>
        <v>0</v>
      </c>
      <c r="BM426" s="29">
        <f>январь!BJ426+февраль!BJ426+март!BJ426+апрель!BJ426+май!BJ426+июнь!BJ426+июль!BJ426+август!BJ426+сентябрь!BJ426+октябрь!BJ426+ноябрь!BJ426+декабрь!BJ426</f>
        <v>0</v>
      </c>
      <c r="BN426" s="36">
        <f>январь!BK426+февраль!BK426+март!BK426+апрель!BK426+май!BK426+июнь!BK426+июль!BK426+август!BK426+сентябрь!BK426+октябрь!BK426+ноябрь!BK426+декабрь!BK426</f>
        <v>0</v>
      </c>
      <c r="BO426" s="29">
        <f>январь!BL426+февраль!BL426+март!BL426+апрель!BL426+май!BL426+июнь!BL426+июль!BL426+август!BL426+сентябрь!BL426+октябрь!BL426+ноябрь!BL426+декабрь!BL426</f>
        <v>8</v>
      </c>
      <c r="BP426" s="36">
        <f>январь!BM426+февраль!BM426+март!BM426+апрель!BM426+май!BM426+июнь!BM426+июль!BM426+август!BM426+сентябрь!BM426+октябрь!BM426+ноябрь!BM426+декабрь!BM426</f>
        <v>7.5830000000000002</v>
      </c>
      <c r="BQ426" s="36">
        <f>январь!BN426+февраль!BN426+март!BN426+апрель!BN426+май!BN426+июнь!BN426+июль!BN426+август!BN426+сентябрь!BN426+октябрь!BN426+ноябрь!BN426+декабрь!BN426</f>
        <v>0</v>
      </c>
      <c r="BR426" s="36">
        <f>январь!BO426+февраль!BO426+март!BO426+апрель!BO426+май!BO426+июнь!BO426+июль!BO426+август!BO426+сентябрь!BO426+октябрь!BO426+ноябрь!BO426+декабрь!BO426</f>
        <v>0</v>
      </c>
      <c r="BS426" s="29">
        <f>январь!BP426+февраль!BP426+март!BP426+апрель!BP426+май!BP426+июнь!BP426+июль!BP426+август!BP426+сентябрь!BP426+октябрь!BP426+ноябрь!BP426+декабрь!BP426</f>
        <v>0</v>
      </c>
      <c r="BT426" s="36">
        <f>январь!BQ426+февраль!BQ426+март!BQ426+апрель!BQ426+май!BQ426+июнь!BQ426+июль!BQ426+август!BQ426+сентябрь!BQ426+октябрь!BQ426+ноябрь!BQ426+декабрь!BQ426</f>
        <v>0</v>
      </c>
      <c r="BU426" s="29">
        <f>январь!BR426+февраль!BR426+март!BR426+апрель!BR426+май!BR426+июнь!BR426+июль!BR426+август!BR426+сентябрь!BR426+октябрь!BR426+ноябрь!BR426+декабрь!BR426</f>
        <v>0</v>
      </c>
      <c r="BV426" s="36">
        <f>январь!BS426+февраль!BS426+март!BS426+апрель!BS426+май!BS426+июнь!BS426+июль!BS426+август!BS426+сентябрь!BS426+октябрь!BS426+ноябрь!BS426+декабрь!BS426</f>
        <v>0</v>
      </c>
      <c r="BW426" s="36">
        <f>январь!BT426+февраль!BT426+март!BT426+апрель!BT426+май!BT426+июнь!BT426+июль!BT426+август!BT426+сентябрь!BT426+октябрь!BT426+ноябрь!BT426+декабрь!BT426</f>
        <v>0</v>
      </c>
      <c r="BX426" s="36">
        <f>январь!BU426+февраль!BU426+март!BU426+апрель!BU426+май!BU426+июнь!BU426+июль!BU426+август!BU426+сентябрь!BU426+октябрь!BU426+ноябрь!BU426+декабрь!BU426</f>
        <v>0</v>
      </c>
      <c r="BY426" s="36">
        <f>январь!BV426+февраль!BV426+март!BV426+апрель!BV426+май!BV426+июнь!BV426+июль!BV426+август!BV426+сентябрь!BV426+октябрь!BV426+ноябрь!BV426+декабрь!BV426</f>
        <v>2.484</v>
      </c>
      <c r="BZ426" s="77">
        <v>0</v>
      </c>
    </row>
    <row r="427" spans="1:78" x14ac:dyDescent="0.25">
      <c r="A427" s="16">
        <v>425</v>
      </c>
      <c r="B427" s="16">
        <v>2</v>
      </c>
      <c r="C427" s="37" t="s">
        <v>866</v>
      </c>
      <c r="D427" s="51">
        <v>75.41794914009661</v>
      </c>
      <c r="E427" s="25">
        <v>83.293356000000003</v>
      </c>
      <c r="F427" s="26">
        <f t="shared" si="18"/>
        <v>151.59230514009661</v>
      </c>
      <c r="G427" s="26">
        <f t="shared" si="19"/>
        <v>68.29894914009661</v>
      </c>
      <c r="H427" s="26">
        <f t="shared" si="20"/>
        <v>7.1189999999999998</v>
      </c>
      <c r="I427" s="36">
        <f>январь!F427+февраль!F427+март!F427+апрель!F427+май!F427+июнь!F427+июль!F427+август!F427+сентябрь!F427+октябрь!F427+ноябрь!F427+декабрь!F427</f>
        <v>0</v>
      </c>
      <c r="J427" s="36">
        <f>январь!G427+февраль!G427+март!G427+апрель!G427+май!G427+июнь!G427+июль!G427+август!G427+сентябрь!G427+октябрь!G427+ноябрь!G427+декабрь!G427</f>
        <v>0</v>
      </c>
      <c r="K427" s="36">
        <f>январь!H427+февраль!H427+март!H427+апрель!H427+май!H427+июнь!H427+июль!H427+август!H427+сентябрь!H427+октябрь!H427+ноябрь!H427+декабрь!H427</f>
        <v>0</v>
      </c>
      <c r="L427" s="27">
        <f>январь!I427+февраль!I427+март!I427+апрель!I427+май!I427+июнь!I427+июль!I427+август!I427+сентябрь!I427+октябрь!I427+ноябрь!I427+декабрь!I427</f>
        <v>0</v>
      </c>
      <c r="M427" s="36">
        <f>январь!J427+февраль!J427+март!J427+апрель!J427+май!J427+июнь!J427+июль!J427+август!J427+сентябрь!J427+октябрь!J427+ноябрь!J427+декабрь!J427</f>
        <v>0</v>
      </c>
      <c r="N427" s="36">
        <f>январь!K427+февраль!K427+март!K427+апрель!K427+май!K427+июнь!K427+июль!K427+август!K427+сентябрь!K427+октябрь!K427+ноябрь!K427+декабрь!K427</f>
        <v>0</v>
      </c>
      <c r="O427" s="36">
        <f>январь!L427+февраль!L427+март!L427+апрель!L427+май!L427+июнь!L427+июль!L427+август!L427+сентябрь!L427+октябрь!L427+ноябрь!L427+декабрь!L427</f>
        <v>0</v>
      </c>
      <c r="P427" s="36">
        <f>январь!M427+февраль!M427+март!M427+апрель!M427+май!M427+июнь!M427+июль!M427+август!M427+сентябрь!M427+октябрь!M427+ноябрь!M427+декабрь!M427</f>
        <v>0</v>
      </c>
      <c r="Q427" s="36">
        <f>январь!N427+февраль!N427+март!N427+апрель!N427+май!N427+июнь!N427+июль!N427+август!N427+сентябрь!N427+октябрь!N427+ноябрь!N427+декабрь!N427</f>
        <v>0</v>
      </c>
      <c r="R427" s="29">
        <f>январь!O427+февраль!O427+март!O427+апрель!O427+май!O427+июнь!O427+июль!O427+август!O427+сентябрь!O427+октябрь!O427+ноябрь!O427+декабрь!O427</f>
        <v>0</v>
      </c>
      <c r="S427" s="36">
        <f>январь!P427+февраль!P427+март!P427+апрель!P427+май!P427+июнь!P427+июль!P427+август!P427+сентябрь!P427+октябрь!P427+ноябрь!P427+декабрь!P427</f>
        <v>0</v>
      </c>
      <c r="T427" s="29">
        <f>январь!Q427+февраль!Q427+март!Q427+апрель!Q427+май!Q427+июнь!Q427+июль!Q427+август!Q427+сентябрь!Q427+октябрь!Q427+ноябрь!Q427+декабрь!Q427</f>
        <v>0</v>
      </c>
      <c r="U427" s="36">
        <f>январь!R427+февраль!R427+март!R427+апрель!R427+май!R427+июнь!R427+июль!R427+август!R427+сентябрь!R427+октябрь!R427+ноябрь!R427+декабрь!R427</f>
        <v>0</v>
      </c>
      <c r="V427" s="36">
        <f>январь!S427+февраль!S427+март!S427+апрель!S427+май!S427+июнь!S427+июль!S427+август!S427+сентябрь!S427+октябрь!S427+ноябрь!S427+декабрь!S427</f>
        <v>0</v>
      </c>
      <c r="W427" s="36">
        <f>январь!T427+февраль!T427+март!T427+апрель!T427+май!T427+июнь!T427+июль!T427+август!T427+сентябрь!T427+октябрь!T427+ноябрь!T427+декабрь!T427</f>
        <v>0</v>
      </c>
      <c r="X427" s="36">
        <f>январь!U427+февраль!U427+март!U427+апрель!U427+май!U427+июнь!U427+июль!U427+август!U427+сентябрь!U427+октябрь!U427+ноябрь!U427+декабрь!U427</f>
        <v>0</v>
      </c>
      <c r="Y427" s="36">
        <f>январь!V427+февраль!V427+март!V427+апрель!V427+май!V427+июнь!V427+июль!V427+август!V427+сентябрь!V427+октябрь!V427+ноябрь!V427+декабрь!V427</f>
        <v>0</v>
      </c>
      <c r="Z427" s="36">
        <f>январь!W427+февраль!W427+март!W427+апрель!W427+май!W427+июнь!W427+июль!W427+август!W427+сентябрь!W427+октябрь!W427+ноябрь!W427+декабрь!W427</f>
        <v>0</v>
      </c>
      <c r="AA427" s="36">
        <f>январь!X427+февраль!X427+март!X427+апрель!X427+май!X427+июнь!X427+июль!X427+август!X427+сентябрь!X427+октябрь!X427+ноябрь!X427+декабрь!X427</f>
        <v>0</v>
      </c>
      <c r="AB427" s="29">
        <f>январь!Y427+февраль!Y427+март!Y427+апрель!Y427+май!Y427+июнь!Y427+июль!Y427+август!Y427+сентябрь!Y427+октябрь!Y427+ноябрь!Y427+декабрь!Y427</f>
        <v>0</v>
      </c>
      <c r="AC427" s="36">
        <f>январь!Z427+февраль!Z427+март!Z427+апрель!Z427+май!Z427+июнь!Z427+июль!Z427+август!Z427+сентябрь!Z427+октябрь!Z427+ноябрь!Z427+декабрь!Z427</f>
        <v>0</v>
      </c>
      <c r="AD427" s="66" t="str">
        <f>CONCATENATE(январь!AA427,$BZ$1,февраль!AA427,$BZ$1,март!AA427,$BZ$1,апрель!AA427,$BZ$1,май!AA427,$BZ$1,июнь!AA427,$BZ$1,июль!AA427,$BZ$1,август!AA427,$BZ$1,сентябрь!AA427,$BZ$1,октябрь!AA427,$BZ$1,ноябрь!AA427,$BZ$1,декабрь!AA427)</f>
        <v xml:space="preserve">           </v>
      </c>
      <c r="AE427" s="36">
        <f>январь!AB427+февраль!AB427+март!AB427+апрель!AB427+май!AB427+июнь!AB427+июль!AB427+август!AB427+сентябрь!AB427+октябрь!AB427+ноябрь!AB427+декабрь!AB427</f>
        <v>0</v>
      </c>
      <c r="AF427" s="36">
        <f>январь!AC427+февраль!AC427+март!AC427+апрель!AC427+май!AC427+июнь!AC427+июль!AC427+август!AC427+сентябрь!AC427+октябрь!AC427+ноябрь!AC427+декабрь!AC427</f>
        <v>0</v>
      </c>
      <c r="AG427" s="36">
        <f>январь!AD427+февраль!AD427+март!AD427+апрель!AD427+май!AD427+июнь!AD427+июль!AD427+август!AD427+сентябрь!AD427+октябрь!AD427+ноябрь!AD427+декабрь!AD427</f>
        <v>0</v>
      </c>
      <c r="AH427" s="36">
        <f>январь!AE427+февраль!AE427+март!AE427+апрель!AE427+май!AE427+июнь!AE427+июль!AE427+август!AE427+сентябрь!AE427+октябрь!AE427+ноябрь!AE427+декабрь!AE427</f>
        <v>0</v>
      </c>
      <c r="AI427" s="36">
        <f>январь!AF427+февраль!AF427+март!AF427+апрель!AF427+май!AF427+июнь!AF427+июль!AF427+август!AF427+сентябрь!AF427+октябрь!AF427+ноябрь!AF427+декабрь!AF427</f>
        <v>0</v>
      </c>
      <c r="AJ427" s="36">
        <f>январь!AG427+февраль!AG427+март!AG427+апрель!AG427+май!AG427+июнь!AG427+июль!AG427+август!AG427+сентябрь!AG427+октябрь!AG427+ноябрь!AG427+декабрь!AG427</f>
        <v>0</v>
      </c>
      <c r="AK427" s="29">
        <f>январь!AH427+февраль!AH427+март!AH427+апрель!AH427+май!AH427+июнь!AH427+июль!AH427+август!AH427+сентябрь!AH427+октябрь!AH427+ноябрь!AH427+декабрь!AH427</f>
        <v>0</v>
      </c>
      <c r="AL427" s="36">
        <f>январь!AI427+февраль!AI427+март!AI427+апрель!AI427+май!AI427+июнь!AI427+июль!AI427+август!AI427+сентябрь!AI427+октябрь!AI427+ноябрь!AI427+декабрь!AI427</f>
        <v>0</v>
      </c>
      <c r="AM427" s="29">
        <f>январь!AJ427+февраль!AJ427+март!AJ427+апрель!AJ427+май!AJ427+июнь!AJ427+июль!AJ427+август!AJ427+сентябрь!AJ427+октябрь!AJ427+ноябрь!AJ427+декабрь!AJ427</f>
        <v>0</v>
      </c>
      <c r="AN427" s="36">
        <f>январь!AK427+февраль!AK427+март!AK427+апрель!AK427+май!AK427+июнь!AK427+июль!AK427+август!AK427+сентябрь!AK427+октябрь!AK427+ноябрь!AK427+декабрь!AK427</f>
        <v>0</v>
      </c>
      <c r="AO427" s="36">
        <f>январь!AL427+февраль!AL427+март!AL427+апрель!AL427+май!AL427+июнь!AL427+июль!AL427+август!AL427+сентябрь!AL427+октябрь!AL427+ноябрь!AL427+декабрь!AL427</f>
        <v>0</v>
      </c>
      <c r="AP427" s="36">
        <f>январь!AM427+февраль!AM427+март!AM427+апрель!AM427+май!AM427+июнь!AM427+июль!AM427+август!AM427+сентябрь!AM427+октябрь!AM427+ноябрь!AM427+декабрь!AM427</f>
        <v>0</v>
      </c>
      <c r="AQ427" s="29">
        <f>январь!AN427+февраль!AN427+март!AN427+апрель!AN427+май!AN427+июнь!AN427+июль!AN427+август!AN427+сентябрь!AN427+октябрь!AN427+ноябрь!AN427+декабрь!AN427</f>
        <v>0</v>
      </c>
      <c r="AR427" s="36">
        <f>январь!AO427+февраль!AO427+март!AO427+апрель!AO427+май!AO427+июнь!AO427+июль!AO427+август!AO427+сентябрь!AO427+октябрь!AO427+ноябрь!AO427+декабрь!AO427</f>
        <v>0</v>
      </c>
      <c r="AS427" s="29">
        <f>январь!AP427+февраль!AP427+март!AP427+апрель!AP427+май!AP427+июнь!AP427+июль!AP427+август!AP427+сентябрь!AP427+октябрь!AP427+ноябрь!AP427+декабрь!AP427</f>
        <v>0</v>
      </c>
      <c r="AT427" s="36">
        <f>январь!AQ427+февраль!AQ427+март!AQ427+апрель!AQ427+май!AQ427+июнь!AQ427+июль!AQ427+август!AQ427+сентябрь!AQ427+октябрь!AQ427+ноябрь!AQ427+декабрь!AQ427</f>
        <v>0</v>
      </c>
      <c r="AU427" s="29">
        <f>январь!AR427+февраль!AR427+март!AR427+апрель!AR427+май!AR427+июнь!AR427+июль!AR427+август!AR427+сентябрь!AR427+октябрь!AR427+ноябрь!AR427+декабрь!AR427</f>
        <v>0</v>
      </c>
      <c r="AV427" s="36">
        <f>январь!AS427+февраль!AS427+март!AS427+апрель!AS427+май!AS427+июнь!AS427+июль!AS427+август!AS427+сентябрь!AS427+октябрь!AS427+ноябрь!AS427+декабрь!AS427</f>
        <v>0</v>
      </c>
      <c r="AW427" s="36">
        <f>январь!AT427+февраль!AT427+март!AT427+апрель!AT427+май!AT427+июнь!AT427+июль!AT427+август!AT427+сентябрь!AT427+октябрь!AT427+ноябрь!AT427+декабрь!AT427</f>
        <v>0</v>
      </c>
      <c r="AX427" s="36">
        <f>январь!AU427+февраль!AU427+март!AU427+апрель!AU427+май!AU427+июнь!AU427+июль!AU427+август!AU427+сентябрь!AU427+октябрь!AU427+ноябрь!AU427+декабрь!AU427</f>
        <v>0</v>
      </c>
      <c r="AY427" s="29">
        <f>январь!AV427+февраль!AV427+март!AV427+апрель!AV427+май!AV427+июнь!AV427+июль!AV427+август!AV427+сентябрь!AV427+октябрь!AV427+ноябрь!AV427+декабрь!AV427</f>
        <v>0</v>
      </c>
      <c r="AZ427" s="36">
        <f>январь!AW427+февраль!AW427+март!AW427+апрель!AW427+май!AW427+июнь!AW427+июль!AW427+август!AW427+сентябрь!AW427+октябрь!AW427+ноябрь!AW427+декабрь!AW427</f>
        <v>0</v>
      </c>
      <c r="BA427" s="36">
        <f>январь!AX427+февраль!AX427+март!AX427+апрель!AX427+май!AX427+июнь!AX427+июль!AX427+август!AX427+сентябрь!AX427+октябрь!AX427+ноябрь!AX427+декабрь!AX427</f>
        <v>0</v>
      </c>
      <c r="BB427" s="36">
        <f>январь!AY427+февраль!AY427+март!AY427+апрель!AY427+май!AY427+июнь!AY427+июль!AY427+август!AY427+сентябрь!AY427+октябрь!AY427+ноябрь!AY427+декабрь!AY427</f>
        <v>0</v>
      </c>
      <c r="BC427" s="29">
        <f>январь!AZ427+февраль!AZ427+март!AZ427+апрель!AZ427+май!AZ427+июнь!AZ427+июль!AZ427+август!AZ427+сентябрь!AZ427+октябрь!AZ427+ноябрь!AZ427+декабрь!AZ427</f>
        <v>0</v>
      </c>
      <c r="BD427" s="36">
        <f>январь!BA427+февраль!BA427+март!BA427+апрель!BA427+май!BA427+июнь!BA427+июль!BA427+август!BA427+сентябрь!BA427+октябрь!BA427+ноябрь!BA427+декабрь!BA427</f>
        <v>0</v>
      </c>
      <c r="BE427" s="36">
        <f>январь!BB427+февраль!BB427+март!BB427+апрель!BB427+май!BB427+июнь!BB427+июль!BB427+август!BB427+сентябрь!BB427+октябрь!BB427+ноябрь!BB427+декабрь!BB427</f>
        <v>0</v>
      </c>
      <c r="BF427" s="36">
        <f>январь!BC427+февраль!BC427+март!BC427+апрель!BC427+май!BC427+июнь!BC427+июль!BC427+август!BC427+сентябрь!BC427+октябрь!BC427+ноябрь!BC427+декабрь!BC427</f>
        <v>0</v>
      </c>
      <c r="BG427" s="36">
        <f>январь!BD427+февраль!BD427+март!BD427+апрель!BD427+май!BD427+июнь!BD427+июль!BD427+август!BD427+сентябрь!BD427+октябрь!BD427+ноябрь!BD427+декабрь!BD427</f>
        <v>0</v>
      </c>
      <c r="BH427" s="36">
        <f>январь!BE427+февраль!BE427+март!BE427+апрель!BE427+май!BE427+июнь!BE427+июль!BE427+август!BE427+сентябрь!BE427+октябрь!BE427+ноябрь!BE427+декабрь!BE427</f>
        <v>0</v>
      </c>
      <c r="BI427" s="36">
        <f>январь!BF427+февраль!BF427+март!BF427+апрель!BF427+май!BF427+июнь!BF427+июль!BF427+август!BF427+сентябрь!BF427+октябрь!BF427+ноябрь!BF427+декабрь!BF427</f>
        <v>0</v>
      </c>
      <c r="BJ427" s="36">
        <f>январь!BG427+февраль!BG427+март!BG427+апрель!BG427+май!BG427+июнь!BG427+июль!BG427+август!BG427+сентябрь!BG427+октябрь!BG427+ноябрь!BG427+декабрь!BG427</f>
        <v>0</v>
      </c>
      <c r="BK427" s="36">
        <f>январь!BH427+февраль!BH427+март!BH427+апрель!BH427+май!BH427+июнь!BH427+июль!BH427+август!BH427+сентябрь!BH427+октябрь!BH427+ноябрь!BH427+декабрь!BH427</f>
        <v>0</v>
      </c>
      <c r="BL427" s="36">
        <f>январь!BI427+февраль!BI427+март!BI427+апрель!BI427+май!BI427+июнь!BI427+июль!BI427+август!BI427+сентябрь!BI427+октябрь!BI427+ноябрь!BI427+декабрь!BI427</f>
        <v>0</v>
      </c>
      <c r="BM427" s="29">
        <f>январь!BJ427+февраль!BJ427+март!BJ427+апрель!BJ427+май!BJ427+июнь!BJ427+июль!BJ427+август!BJ427+сентябрь!BJ427+октябрь!BJ427+ноябрь!BJ427+декабрь!BJ427</f>
        <v>0</v>
      </c>
      <c r="BN427" s="36">
        <f>январь!BK427+февраль!BK427+март!BK427+апрель!BK427+май!BK427+июнь!BK427+июль!BK427+август!BK427+сентябрь!BK427+октябрь!BK427+ноябрь!BK427+декабрь!BK427</f>
        <v>0</v>
      </c>
      <c r="BO427" s="29">
        <f>январь!BL427+февраль!BL427+март!BL427+апрель!BL427+май!BL427+июнь!BL427+июль!BL427+август!BL427+сентябрь!BL427+октябрь!BL427+ноябрь!BL427+декабрь!BL427</f>
        <v>8</v>
      </c>
      <c r="BP427" s="36">
        <f>январь!BM427+февраль!BM427+март!BM427+апрель!BM427+май!BM427+июнь!BM427+июль!BM427+август!BM427+сентябрь!BM427+октябрь!BM427+ноябрь!BM427+декабрь!BM427</f>
        <v>7.1189999999999998</v>
      </c>
      <c r="BQ427" s="36">
        <f>январь!BN427+февраль!BN427+март!BN427+апрель!BN427+май!BN427+июнь!BN427+июль!BN427+август!BN427+сентябрь!BN427+октябрь!BN427+ноябрь!BN427+декабрь!BN427</f>
        <v>0</v>
      </c>
      <c r="BR427" s="36">
        <f>январь!BO427+февраль!BO427+март!BO427+апрель!BO427+май!BO427+июнь!BO427+июль!BO427+август!BO427+сентябрь!BO427+октябрь!BO427+ноябрь!BO427+декабрь!BO427</f>
        <v>0</v>
      </c>
      <c r="BS427" s="29">
        <f>январь!BP427+февраль!BP427+март!BP427+апрель!BP427+май!BP427+июнь!BP427+июль!BP427+август!BP427+сентябрь!BP427+октябрь!BP427+ноябрь!BP427+декабрь!BP427</f>
        <v>0</v>
      </c>
      <c r="BT427" s="36">
        <f>январь!BQ427+февраль!BQ427+март!BQ427+апрель!BQ427+май!BQ427+июнь!BQ427+июль!BQ427+август!BQ427+сентябрь!BQ427+октябрь!BQ427+ноябрь!BQ427+декабрь!BQ427</f>
        <v>0</v>
      </c>
      <c r="BU427" s="29">
        <f>январь!BR427+февраль!BR427+март!BR427+апрель!BR427+май!BR427+июнь!BR427+июль!BR427+август!BR427+сентябрь!BR427+октябрь!BR427+ноябрь!BR427+декабрь!BR427</f>
        <v>0</v>
      </c>
      <c r="BV427" s="36">
        <f>январь!BS427+февраль!BS427+март!BS427+апрель!BS427+май!BS427+июнь!BS427+июль!BS427+август!BS427+сентябрь!BS427+октябрь!BS427+ноябрь!BS427+декабрь!BS427</f>
        <v>0</v>
      </c>
      <c r="BW427" s="36">
        <f>январь!BT427+февраль!BT427+март!BT427+апрель!BT427+май!BT427+июнь!BT427+июль!BT427+август!BT427+сентябрь!BT427+октябрь!BT427+ноябрь!BT427+декабрь!BT427</f>
        <v>0</v>
      </c>
      <c r="BX427" s="36">
        <f>январь!BU427+февраль!BU427+март!BU427+апрель!BU427+май!BU427+июнь!BU427+июль!BU427+август!BU427+сентябрь!BU427+октябрь!BU427+ноябрь!BU427+декабрь!BU427</f>
        <v>0</v>
      </c>
      <c r="BY427" s="36">
        <f>январь!BV427+февраль!BV427+март!BV427+апрель!BV427+май!BV427+июнь!BV427+июль!BV427+август!BV427+сентябрь!BV427+октябрь!BV427+ноябрь!BV427+декабрь!BV427</f>
        <v>0</v>
      </c>
      <c r="BZ427" s="77">
        <v>0</v>
      </c>
    </row>
    <row r="428" spans="1:78" x14ac:dyDescent="0.25">
      <c r="A428" s="16">
        <v>426</v>
      </c>
      <c r="B428" s="16">
        <v>2</v>
      </c>
      <c r="C428" s="37" t="s">
        <v>867</v>
      </c>
      <c r="D428" s="51">
        <v>571.64538432850247</v>
      </c>
      <c r="E428" s="25">
        <v>1139.8416180000002</v>
      </c>
      <c r="F428" s="26">
        <f t="shared" si="18"/>
        <v>1649.3090023285026</v>
      </c>
      <c r="G428" s="26">
        <f t="shared" si="19"/>
        <v>509.46738432850248</v>
      </c>
      <c r="H428" s="26">
        <f t="shared" si="20"/>
        <v>62.17799999999999</v>
      </c>
      <c r="I428" s="36">
        <f>январь!F428+февраль!F428+март!F428+апрель!F428+май!F428+июнь!F428+июль!F428+август!F428+сентябрь!F428+октябрь!F428+ноябрь!F428+декабрь!F428</f>
        <v>0</v>
      </c>
      <c r="J428" s="36">
        <f>январь!G428+февраль!G428+март!G428+апрель!G428+май!G428+июнь!G428+июль!G428+август!G428+сентябрь!G428+октябрь!G428+ноябрь!G428+декабрь!G428</f>
        <v>0</v>
      </c>
      <c r="K428" s="36">
        <f>январь!H428+февраль!H428+март!H428+апрель!H428+май!H428+июнь!H428+июль!H428+август!H428+сентябрь!H428+октябрь!H428+ноябрь!H428+декабрь!H428</f>
        <v>0</v>
      </c>
      <c r="L428" s="27">
        <f>январь!I428+февраль!I428+март!I428+апрель!I428+май!I428+июнь!I428+июль!I428+август!I428+сентябрь!I428+октябрь!I428+ноябрь!I428+декабрь!I428</f>
        <v>0</v>
      </c>
      <c r="M428" s="36">
        <f>январь!J428+февраль!J428+март!J428+апрель!J428+май!J428+июнь!J428+июль!J428+август!J428+сентябрь!J428+октябрь!J428+ноябрь!J428+декабрь!J428</f>
        <v>0</v>
      </c>
      <c r="N428" s="36">
        <f>январь!K428+февраль!K428+март!K428+апрель!K428+май!K428+июнь!K428+июль!K428+август!K428+сентябрь!K428+октябрь!K428+ноябрь!K428+декабрь!K428</f>
        <v>0</v>
      </c>
      <c r="O428" s="36">
        <f>январь!L428+февраль!L428+март!L428+апрель!L428+май!L428+июнь!L428+июль!L428+август!L428+сентябрь!L428+октябрь!L428+ноябрь!L428+декабрь!L428</f>
        <v>0</v>
      </c>
      <c r="P428" s="36">
        <f>январь!M428+февраль!M428+март!M428+апрель!M428+май!M428+июнь!M428+июль!M428+август!M428+сентябрь!M428+октябрь!M428+ноябрь!M428+декабрь!M428</f>
        <v>0</v>
      </c>
      <c r="Q428" s="36">
        <f>январь!N428+февраль!N428+март!N428+апрель!N428+май!N428+июнь!N428+июль!N428+август!N428+сентябрь!N428+октябрь!N428+ноябрь!N428+декабрь!N428</f>
        <v>0</v>
      </c>
      <c r="R428" s="29">
        <f>январь!O428+февраль!O428+март!O428+апрель!O428+май!O428+июнь!O428+июль!O428+август!O428+сентябрь!O428+октябрь!O428+ноябрь!O428+декабрь!O428</f>
        <v>0</v>
      </c>
      <c r="S428" s="36">
        <f>январь!P428+февраль!P428+март!P428+апрель!P428+май!P428+июнь!P428+июль!P428+август!P428+сентябрь!P428+октябрь!P428+ноябрь!P428+декабрь!P428</f>
        <v>0</v>
      </c>
      <c r="T428" s="29">
        <f>январь!Q428+февраль!Q428+март!Q428+апрель!Q428+май!Q428+июнь!Q428+июль!Q428+август!Q428+сентябрь!Q428+октябрь!Q428+ноябрь!Q428+декабрь!Q428</f>
        <v>0</v>
      </c>
      <c r="U428" s="36">
        <f>январь!R428+февраль!R428+март!R428+апрель!R428+май!R428+июнь!R428+июль!R428+август!R428+сентябрь!R428+октябрь!R428+ноябрь!R428+декабрь!R428</f>
        <v>0</v>
      </c>
      <c r="V428" s="36">
        <f>январь!S428+февраль!S428+март!S428+апрель!S428+май!S428+июнь!S428+июль!S428+август!S428+сентябрь!S428+октябрь!S428+ноябрь!S428+декабрь!S428</f>
        <v>0</v>
      </c>
      <c r="W428" s="36">
        <f>январь!T428+февраль!T428+март!T428+апрель!T428+май!T428+июнь!T428+июль!T428+август!T428+сентябрь!T428+октябрь!T428+ноябрь!T428+декабрь!T428</f>
        <v>0</v>
      </c>
      <c r="X428" s="36">
        <f>январь!U428+февраль!U428+март!U428+апрель!U428+май!U428+июнь!U428+июль!U428+август!U428+сентябрь!U428+октябрь!U428+ноябрь!U428+декабрь!U428</f>
        <v>1.4999999999999999E-2</v>
      </c>
      <c r="Y428" s="36">
        <f>январь!V428+февраль!V428+март!V428+апрель!V428+май!V428+июнь!V428+июль!V428+август!V428+сентябрь!V428+октябрь!V428+ноябрь!V428+декабрь!V428</f>
        <v>24.902000000000001</v>
      </c>
      <c r="Z428" s="36">
        <f>январь!W428+февраль!W428+март!W428+апрель!W428+май!W428+июнь!W428+июль!W428+август!W428+сентябрь!W428+октябрь!W428+ноябрь!W428+декабрь!W428</f>
        <v>0</v>
      </c>
      <c r="AA428" s="36">
        <f>январь!X428+февраль!X428+март!X428+апрель!X428+май!X428+июнь!X428+июль!X428+август!X428+сентябрь!X428+октябрь!X428+ноябрь!X428+декабрь!X428</f>
        <v>0</v>
      </c>
      <c r="AB428" s="29">
        <f>январь!Y428+февраль!Y428+март!Y428+апрель!Y428+май!Y428+июнь!Y428+июль!Y428+август!Y428+сентябрь!Y428+октябрь!Y428+ноябрь!Y428+декабрь!Y428</f>
        <v>0</v>
      </c>
      <c r="AC428" s="36">
        <f>январь!Z428+февраль!Z428+март!Z428+апрель!Z428+май!Z428+июнь!Z428+июль!Z428+август!Z428+сентябрь!Z428+октябрь!Z428+ноябрь!Z428+декабрь!Z428</f>
        <v>0</v>
      </c>
      <c r="AD428" s="66" t="str">
        <f>CONCATENATE(январь!AA428,$BZ$1,февраль!AA428,$BZ$1,март!AA428,$BZ$1,апрель!AA428,$BZ$1,май!AA428,$BZ$1,июнь!AA428,$BZ$1,июль!AA428,$BZ$1,август!AA428,$BZ$1,сентябрь!AA428,$BZ$1,октябрь!AA428,$BZ$1,ноябрь!AA428,$BZ$1,декабрь!AA428)</f>
        <v xml:space="preserve">           </v>
      </c>
      <c r="AE428" s="36">
        <f>январь!AB428+февраль!AB428+март!AB428+апрель!AB428+май!AB428+июнь!AB428+июль!AB428+август!AB428+сентябрь!AB428+октябрь!AB428+ноябрь!AB428+декабрь!AB428</f>
        <v>0</v>
      </c>
      <c r="AF428" s="36">
        <f>январь!AC428+февраль!AC428+март!AC428+апрель!AC428+май!AC428+июнь!AC428+июль!AC428+август!AC428+сентябрь!AC428+октябрь!AC428+ноябрь!AC428+декабрь!AC428</f>
        <v>0</v>
      </c>
      <c r="AG428" s="36">
        <f>январь!AD428+февраль!AD428+март!AD428+апрель!AD428+май!AD428+июнь!AD428+июль!AD428+август!AD428+сентябрь!AD428+октябрь!AD428+ноябрь!AD428+декабрь!AD428</f>
        <v>0</v>
      </c>
      <c r="AH428" s="36">
        <f>январь!AE428+февраль!AE428+март!AE428+апрель!AE428+май!AE428+июнь!AE428+июль!AE428+август!AE428+сентябрь!AE428+октябрь!AE428+ноябрь!AE428+декабрь!AE428</f>
        <v>0</v>
      </c>
      <c r="AI428" s="36">
        <f>январь!AF428+февраль!AF428+март!AF428+апрель!AF428+май!AF428+июнь!AF428+июль!AF428+август!AF428+сентябрь!AF428+октябрь!AF428+ноябрь!AF428+декабрь!AF428</f>
        <v>0</v>
      </c>
      <c r="AJ428" s="36">
        <f>январь!AG428+февраль!AG428+март!AG428+апрель!AG428+май!AG428+июнь!AG428+июль!AG428+август!AG428+сентябрь!AG428+октябрь!AG428+ноябрь!AG428+декабрь!AG428</f>
        <v>0</v>
      </c>
      <c r="AK428" s="29">
        <f>январь!AH428+февраль!AH428+март!AH428+апрель!AH428+май!AH428+июнь!AH428+июль!AH428+август!AH428+сентябрь!AH428+октябрь!AH428+ноябрь!AH428+декабрь!AH428</f>
        <v>7</v>
      </c>
      <c r="AL428" s="36">
        <f>январь!AI428+февраль!AI428+март!AI428+апрель!AI428+май!AI428+июнь!AI428+июль!AI428+август!AI428+сентябрь!AI428+октябрь!AI428+ноябрь!AI428+декабрь!AI428</f>
        <v>11.8</v>
      </c>
      <c r="AM428" s="29">
        <f>январь!AJ428+февраль!AJ428+март!AJ428+апрель!AJ428+май!AJ428+июнь!AJ428+июль!AJ428+август!AJ428+сентябрь!AJ428+октябрь!AJ428+ноябрь!AJ428+декабрь!AJ428</f>
        <v>0</v>
      </c>
      <c r="AN428" s="36">
        <f>январь!AK428+февраль!AK428+март!AK428+апрель!AK428+май!AK428+июнь!AK428+июль!AK428+август!AK428+сентябрь!AK428+октябрь!AK428+ноябрь!AK428+декабрь!AK428</f>
        <v>0</v>
      </c>
      <c r="AO428" s="36">
        <f>январь!AL428+февраль!AL428+март!AL428+апрель!AL428+май!AL428+июнь!AL428+июль!AL428+август!AL428+сентябрь!AL428+октябрь!AL428+ноябрь!AL428+декабрь!AL428</f>
        <v>0</v>
      </c>
      <c r="AP428" s="36">
        <f>январь!AM428+февраль!AM428+март!AM428+апрель!AM428+май!AM428+июнь!AM428+июль!AM428+август!AM428+сентябрь!AM428+октябрь!AM428+ноябрь!AM428+декабрь!AM428</f>
        <v>0</v>
      </c>
      <c r="AQ428" s="29">
        <f>январь!AN428+февраль!AN428+март!AN428+апрель!AN428+май!AN428+июнь!AN428+июль!AN428+август!AN428+сентябрь!AN428+октябрь!AN428+ноябрь!AN428+декабрь!AN428</f>
        <v>0</v>
      </c>
      <c r="AR428" s="36">
        <f>январь!AO428+февраль!AO428+март!AO428+апрель!AO428+май!AO428+июнь!AO428+июль!AO428+август!AO428+сентябрь!AO428+октябрь!AO428+ноябрь!AO428+декабрь!AO428</f>
        <v>0</v>
      </c>
      <c r="AS428" s="29">
        <f>январь!AP428+февраль!AP428+март!AP428+апрель!AP428+май!AP428+июнь!AP428+июль!AP428+август!AP428+сентябрь!AP428+октябрь!AP428+ноябрь!AP428+декабрь!AP428</f>
        <v>0</v>
      </c>
      <c r="AT428" s="36">
        <f>январь!AQ428+февраль!AQ428+март!AQ428+апрель!AQ428+май!AQ428+июнь!AQ428+июль!AQ428+август!AQ428+сентябрь!AQ428+октябрь!AQ428+ноябрь!AQ428+декабрь!AQ428</f>
        <v>0</v>
      </c>
      <c r="AU428" s="29">
        <f>январь!AR428+февраль!AR428+март!AR428+апрель!AR428+май!AR428+июнь!AR428+июль!AR428+август!AR428+сентябрь!AR428+октябрь!AR428+ноябрь!AR428+декабрь!AR428</f>
        <v>0</v>
      </c>
      <c r="AV428" s="36">
        <f>январь!AS428+февраль!AS428+март!AS428+апрель!AS428+май!AS428+июнь!AS428+июль!AS428+август!AS428+сентябрь!AS428+октябрь!AS428+ноябрь!AS428+декабрь!AS428</f>
        <v>0</v>
      </c>
      <c r="AW428" s="36">
        <f>январь!AT428+февраль!AT428+март!AT428+апрель!AT428+май!AT428+июнь!AT428+июль!AT428+август!AT428+сентябрь!AT428+октябрь!AT428+ноябрь!AT428+декабрь!AT428</f>
        <v>0</v>
      </c>
      <c r="AX428" s="36">
        <f>январь!AU428+февраль!AU428+март!AU428+апрель!AU428+май!AU428+июнь!AU428+июль!AU428+август!AU428+сентябрь!AU428+октябрь!AU428+ноябрь!AU428+декабрь!AU428</f>
        <v>0</v>
      </c>
      <c r="AY428" s="29">
        <f>январь!AV428+февраль!AV428+март!AV428+апрель!AV428+май!AV428+июнь!AV428+июль!AV428+август!AV428+сентябрь!AV428+октябрь!AV428+ноябрь!AV428+декабрь!AV428</f>
        <v>0</v>
      </c>
      <c r="AZ428" s="36">
        <f>январь!AW428+февраль!AW428+март!AW428+апрель!AW428+май!AW428+июнь!AW428+июль!AW428+август!AW428+сентябрь!AW428+октябрь!AW428+ноябрь!AW428+декабрь!AW428</f>
        <v>0</v>
      </c>
      <c r="BA428" s="36">
        <f>январь!AX428+февраль!AX428+март!AX428+апрель!AX428+май!AX428+июнь!AX428+июль!AX428+август!AX428+сентябрь!AX428+октябрь!AX428+ноябрь!AX428+декабрь!AX428</f>
        <v>0</v>
      </c>
      <c r="BB428" s="36">
        <f>январь!AY428+февраль!AY428+март!AY428+апрель!AY428+май!AY428+июнь!AY428+июль!AY428+август!AY428+сентябрь!AY428+октябрь!AY428+ноябрь!AY428+декабрь!AY428</f>
        <v>0</v>
      </c>
      <c r="BC428" s="29">
        <f>январь!AZ428+февраль!AZ428+март!AZ428+апрель!AZ428+май!AZ428+июнь!AZ428+июль!AZ428+август!AZ428+сентябрь!AZ428+октябрь!AZ428+ноябрь!AZ428+декабрь!AZ428</f>
        <v>0</v>
      </c>
      <c r="BD428" s="36">
        <f>январь!BA428+февраль!BA428+март!BA428+апрель!BA428+май!BA428+июнь!BA428+июль!BA428+август!BA428+сентябрь!BA428+октябрь!BA428+ноябрь!BA428+декабрь!BA428</f>
        <v>0</v>
      </c>
      <c r="BE428" s="36">
        <f>январь!BB428+февраль!BB428+март!BB428+апрель!BB428+май!BB428+июнь!BB428+июль!BB428+август!BB428+сентябрь!BB428+октябрь!BB428+ноябрь!BB428+декабрь!BB428</f>
        <v>0</v>
      </c>
      <c r="BF428" s="36">
        <f>январь!BC428+февраль!BC428+март!BC428+апрель!BC428+май!BC428+июнь!BC428+июль!BC428+август!BC428+сентябрь!BC428+октябрь!BC428+ноябрь!BC428+декабрь!BC428</f>
        <v>0</v>
      </c>
      <c r="BG428" s="36">
        <f>январь!BD428+февраль!BD428+март!BD428+апрель!BD428+май!BD428+июнь!BD428+июль!BD428+август!BD428+сентябрь!BD428+октябрь!BD428+ноябрь!BD428+декабрь!BD428</f>
        <v>1.7999999999999999E-2</v>
      </c>
      <c r="BH428" s="36">
        <f>январь!BE428+февраль!BE428+март!BE428+апрель!BE428+май!BE428+июнь!BE428+июль!BE428+август!BE428+сентябрь!BE428+октябрь!BE428+ноябрь!BE428+декабрь!BE428</f>
        <v>13.089</v>
      </c>
      <c r="BI428" s="36">
        <f>январь!BF428+февраль!BF428+март!BF428+апрель!BF428+май!BF428+июнь!BF428+июль!BF428+август!BF428+сентябрь!BF428+октябрь!BF428+ноябрь!BF428+декабрь!BF428</f>
        <v>3.0000000000000001E-3</v>
      </c>
      <c r="BJ428" s="36">
        <f>январь!BG428+февраль!BG428+март!BG428+апрель!BG428+май!BG428+июнь!BG428+июль!BG428+август!BG428+сентябрь!BG428+октябрь!BG428+ноябрь!BG428+декабрь!BG428</f>
        <v>2.907</v>
      </c>
      <c r="BK428" s="36">
        <f>январь!BH428+февраль!BH428+март!BH428+апрель!BH428+май!BH428+июнь!BH428+июль!BH428+август!BH428+сентябрь!BH428+октябрь!BH428+ноябрь!BH428+декабрь!BH428</f>
        <v>0</v>
      </c>
      <c r="BL428" s="36">
        <f>январь!BI428+февраль!BI428+март!BI428+апрель!BI428+май!BI428+июнь!BI428+июль!BI428+август!BI428+сентябрь!BI428+октябрь!BI428+ноябрь!BI428+декабрь!BI428</f>
        <v>0</v>
      </c>
      <c r="BM428" s="29">
        <f>январь!BJ428+февраль!BJ428+март!BJ428+апрель!BJ428+май!BJ428+июнь!BJ428+июль!BJ428+август!BJ428+сентябрь!BJ428+октябрь!BJ428+ноябрь!BJ428+декабрь!BJ428</f>
        <v>0</v>
      </c>
      <c r="BN428" s="36">
        <f>январь!BK428+февраль!BK428+март!BK428+апрель!BK428+май!BK428+июнь!BK428+июль!BK428+август!BK428+сентябрь!BK428+октябрь!BK428+ноябрь!BK428+декабрь!BK428</f>
        <v>0</v>
      </c>
      <c r="BO428" s="29">
        <f>январь!BL428+февраль!BL428+март!BL428+апрель!BL428+май!BL428+июнь!BL428+июль!BL428+август!BL428+сентябрь!BL428+октябрь!BL428+ноябрь!BL428+декабрь!BL428</f>
        <v>8</v>
      </c>
      <c r="BP428" s="36">
        <f>январь!BM428+февраль!BM428+март!BM428+апрель!BM428+май!BM428+июнь!BM428+июль!BM428+август!BM428+сентябрь!BM428+октябрь!BM428+ноябрь!BM428+декабрь!BM428</f>
        <v>6.8789999999999996</v>
      </c>
      <c r="BQ428" s="36">
        <f>январь!BN428+февраль!BN428+март!BN428+апрель!BN428+май!BN428+июнь!BN428+июль!BN428+август!BN428+сентябрь!BN428+октябрь!BN428+ноябрь!BN428+декабрь!BN428</f>
        <v>0</v>
      </c>
      <c r="BR428" s="36">
        <f>январь!BO428+февраль!BO428+март!BO428+апрель!BO428+май!BO428+июнь!BO428+июль!BO428+август!BO428+сентябрь!BO428+октябрь!BO428+ноябрь!BO428+декабрь!BO428</f>
        <v>0</v>
      </c>
      <c r="BS428" s="29">
        <f>январь!BP428+февраль!BP428+март!BP428+апрель!BP428+май!BP428+июнь!BP428+июль!BP428+август!BP428+сентябрь!BP428+октябрь!BP428+ноябрь!BP428+декабрь!BP428</f>
        <v>10</v>
      </c>
      <c r="BT428" s="36">
        <f>январь!BQ428+февраль!BQ428+март!BQ428+апрель!BQ428+май!BQ428+июнь!BQ428+июль!BQ428+август!BQ428+сентябрь!BQ428+октябрь!BQ428+ноябрь!BQ428+декабрь!BQ428</f>
        <v>2.601</v>
      </c>
      <c r="BU428" s="29">
        <f>январь!BR428+февраль!BR428+март!BR428+апрель!BR428+май!BR428+июнь!BR428+июль!BR428+август!BR428+сентябрь!BR428+октябрь!BR428+ноябрь!BR428+декабрь!BR428</f>
        <v>0</v>
      </c>
      <c r="BV428" s="36">
        <f>январь!BS428+февраль!BS428+март!BS428+апрель!BS428+май!BS428+июнь!BS428+июль!BS428+август!BS428+сентябрь!BS428+октябрь!BS428+ноябрь!BS428+декабрь!BS428</f>
        <v>0</v>
      </c>
      <c r="BW428" s="36">
        <f>январь!BT428+февраль!BT428+март!BT428+апрель!BT428+май!BT428+июнь!BT428+июль!BT428+август!BT428+сентябрь!BT428+октябрь!BT428+ноябрь!BT428+декабрь!BT428</f>
        <v>0</v>
      </c>
      <c r="BX428" s="36">
        <f>январь!BU428+февраль!BU428+март!BU428+апрель!BU428+май!BU428+июнь!BU428+июль!BU428+август!BU428+сентябрь!BU428+октябрь!BU428+ноябрь!BU428+декабрь!BU428</f>
        <v>0</v>
      </c>
      <c r="BY428" s="36">
        <f>январь!BV428+февраль!BV428+март!BV428+апрель!BV428+май!BV428+июнь!BV428+июль!BV428+август!BV428+сентябрь!BV428+октябрь!BV428+ноябрь!BV428+декабрь!BV428</f>
        <v>0</v>
      </c>
      <c r="BZ428" s="77">
        <v>5</v>
      </c>
    </row>
    <row r="429" spans="1:78" x14ac:dyDescent="0.25">
      <c r="A429" s="16">
        <v>427</v>
      </c>
      <c r="B429" s="16">
        <v>2</v>
      </c>
      <c r="C429" s="37" t="s">
        <v>868</v>
      </c>
      <c r="D429" s="51">
        <v>431.6419331594202</v>
      </c>
      <c r="E429" s="25">
        <v>1648.8076019999999</v>
      </c>
      <c r="F429" s="26">
        <f t="shared" si="18"/>
        <v>1846.0815351594201</v>
      </c>
      <c r="G429" s="26">
        <f t="shared" si="19"/>
        <v>197.27393315942021</v>
      </c>
      <c r="H429" s="26">
        <f t="shared" si="20"/>
        <v>234.36799999999999</v>
      </c>
      <c r="I429" s="36">
        <f>январь!F429+февраль!F429+март!F429+апрель!F429+май!F429+июнь!F429+июль!F429+август!F429+сентябрь!F429+октябрь!F429+ноябрь!F429+декабрь!F429</f>
        <v>0</v>
      </c>
      <c r="J429" s="36">
        <f>январь!G429+февраль!G429+март!G429+апрель!G429+май!G429+июнь!G429+июль!G429+август!G429+сентябрь!G429+октябрь!G429+ноябрь!G429+декабрь!G429</f>
        <v>0</v>
      </c>
      <c r="K429" s="36">
        <f>январь!H429+февраль!H429+март!H429+апрель!H429+май!H429+июнь!H429+июль!H429+август!H429+сентябрь!H429+октябрь!H429+ноябрь!H429+декабрь!H429</f>
        <v>0</v>
      </c>
      <c r="L429" s="27">
        <f>январь!I429+февраль!I429+март!I429+апрель!I429+май!I429+июнь!I429+июль!I429+август!I429+сентябрь!I429+октябрь!I429+ноябрь!I429+декабрь!I429</f>
        <v>0</v>
      </c>
      <c r="M429" s="36">
        <f>январь!J429+февраль!J429+март!J429+апрель!J429+май!J429+июнь!J429+июль!J429+август!J429+сентябрь!J429+октябрь!J429+ноябрь!J429+декабрь!J429</f>
        <v>0</v>
      </c>
      <c r="N429" s="36">
        <f>январь!K429+февраль!K429+март!K429+апрель!K429+май!K429+июнь!K429+июль!K429+август!K429+сентябрь!K429+октябрь!K429+ноябрь!K429+декабрь!K429</f>
        <v>0</v>
      </c>
      <c r="O429" s="36">
        <f>январь!L429+февраль!L429+март!L429+апрель!L429+май!L429+июнь!L429+июль!L429+август!L429+сентябрь!L429+октябрь!L429+ноябрь!L429+декабрь!L429</f>
        <v>0</v>
      </c>
      <c r="P429" s="36">
        <f>январь!M429+февраль!M429+март!M429+апрель!M429+май!M429+июнь!M429+июль!M429+август!M429+сентябрь!M429+октябрь!M429+ноябрь!M429+декабрь!M429</f>
        <v>0</v>
      </c>
      <c r="Q429" s="36">
        <f>январь!N429+февраль!N429+март!N429+апрель!N429+май!N429+июнь!N429+июль!N429+август!N429+сентябрь!N429+октябрь!N429+ноябрь!N429+декабрь!N429</f>
        <v>0</v>
      </c>
      <c r="R429" s="29">
        <f>январь!O429+февраль!O429+март!O429+апрель!O429+май!O429+июнь!O429+июль!O429+август!O429+сентябрь!O429+октябрь!O429+ноябрь!O429+декабрь!O429</f>
        <v>0</v>
      </c>
      <c r="S429" s="36">
        <f>январь!P429+февраль!P429+март!P429+апрель!P429+май!P429+июнь!P429+июль!P429+август!P429+сентябрь!P429+октябрь!P429+ноябрь!P429+декабрь!P429</f>
        <v>0</v>
      </c>
      <c r="T429" s="29">
        <f>январь!Q429+февраль!Q429+март!Q429+апрель!Q429+май!Q429+июнь!Q429+июль!Q429+август!Q429+сентябрь!Q429+октябрь!Q429+ноябрь!Q429+декабрь!Q429</f>
        <v>0</v>
      </c>
      <c r="U429" s="36">
        <f>январь!R429+февраль!R429+март!R429+апрель!R429+май!R429+июнь!R429+июль!R429+август!R429+сентябрь!R429+октябрь!R429+ноябрь!R429+декабрь!R429</f>
        <v>0</v>
      </c>
      <c r="V429" s="36">
        <f>январь!S429+февраль!S429+март!S429+апрель!S429+май!S429+июнь!S429+июль!S429+август!S429+сентябрь!S429+октябрь!S429+ноябрь!S429+декабрь!S429</f>
        <v>0</v>
      </c>
      <c r="W429" s="36">
        <f>январь!T429+февраль!T429+март!T429+апрель!T429+май!T429+июнь!T429+июль!T429+август!T429+сентябрь!T429+октябрь!T429+ноябрь!T429+декабрь!T429</f>
        <v>0</v>
      </c>
      <c r="X429" s="36">
        <f>январь!U429+февраль!U429+март!U429+апрель!U429+май!U429+июнь!U429+июль!U429+август!U429+сентябрь!U429+октябрь!U429+ноябрь!U429+декабрь!U429</f>
        <v>0</v>
      </c>
      <c r="Y429" s="36">
        <f>январь!V429+февраль!V429+март!V429+апрель!V429+май!V429+июнь!V429+июль!V429+август!V429+сентябрь!V429+октябрь!V429+ноябрь!V429+декабрь!V429</f>
        <v>0</v>
      </c>
      <c r="Z429" s="36">
        <f>январь!W429+февраль!W429+март!W429+апрель!W429+май!W429+июнь!W429+июль!W429+август!W429+сентябрь!W429+октябрь!W429+ноябрь!W429+декабрь!W429</f>
        <v>0</v>
      </c>
      <c r="AA429" s="36">
        <f>январь!X429+февраль!X429+март!X429+апрель!X429+май!X429+июнь!X429+июль!X429+август!X429+сентябрь!X429+октябрь!X429+ноябрь!X429+декабрь!X429</f>
        <v>0</v>
      </c>
      <c r="AB429" s="29">
        <f>январь!Y429+февраль!Y429+март!Y429+апрель!Y429+май!Y429+июнь!Y429+июль!Y429+август!Y429+сентябрь!Y429+октябрь!Y429+ноябрь!Y429+декабрь!Y429</f>
        <v>0</v>
      </c>
      <c r="AC429" s="36">
        <f>январь!Z429+февраль!Z429+март!Z429+апрель!Z429+май!Z429+июнь!Z429+июль!Z429+август!Z429+сентябрь!Z429+октябрь!Z429+ноябрь!Z429+декабрь!Z429</f>
        <v>0</v>
      </c>
      <c r="AD429" s="66" t="str">
        <f>CONCATENATE(январь!AA429,$BZ$1,февраль!AA429,$BZ$1,март!AA429,$BZ$1,апрель!AA429,$BZ$1,май!AA429,$BZ$1,июнь!AA429,$BZ$1,июль!AA429,$BZ$1,август!AA429,$BZ$1,сентябрь!AA429,$BZ$1,октябрь!AA429,$BZ$1,ноябрь!AA429,$BZ$1,декабрь!AA429)</f>
        <v xml:space="preserve">           </v>
      </c>
      <c r="AE429" s="36">
        <f>январь!AB429+февраль!AB429+март!AB429+апрель!AB429+май!AB429+июнь!AB429+июль!AB429+август!AB429+сентябрь!AB429+октябрь!AB429+ноябрь!AB429+декабрь!AB429</f>
        <v>0</v>
      </c>
      <c r="AF429" s="36">
        <f>январь!AC429+февраль!AC429+март!AC429+апрель!AC429+май!AC429+июнь!AC429+июль!AC429+август!AC429+сентябрь!AC429+октябрь!AC429+ноябрь!AC429+декабрь!AC429</f>
        <v>0</v>
      </c>
      <c r="AG429" s="36">
        <f>январь!AD429+февраль!AD429+март!AD429+апрель!AD429+май!AD429+июнь!AD429+июль!AD429+август!AD429+сентябрь!AD429+октябрь!AD429+ноябрь!AD429+декабрь!AD429</f>
        <v>0</v>
      </c>
      <c r="AH429" s="36">
        <f>январь!AE429+февраль!AE429+март!AE429+апрель!AE429+май!AE429+июнь!AE429+июль!AE429+август!AE429+сентябрь!AE429+октябрь!AE429+ноябрь!AE429+декабрь!AE429</f>
        <v>0</v>
      </c>
      <c r="AI429" s="36">
        <f>январь!AF429+февраль!AF429+март!AF429+апрель!AF429+май!AF429+июнь!AF429+июль!AF429+август!AF429+сентябрь!AF429+октябрь!AF429+ноябрь!AF429+декабрь!AF429</f>
        <v>0</v>
      </c>
      <c r="AJ429" s="36">
        <f>январь!AG429+февраль!AG429+март!AG429+апрель!AG429+май!AG429+июнь!AG429+июль!AG429+август!AG429+сентябрь!AG429+октябрь!AG429+ноябрь!AG429+декабрь!AG429</f>
        <v>0</v>
      </c>
      <c r="AK429" s="29">
        <f>январь!AH429+февраль!AH429+март!AH429+апрель!AH429+май!AH429+июнь!AH429+июль!AH429+август!AH429+сентябрь!AH429+октябрь!AH429+ноябрь!AH429+декабрь!AH429</f>
        <v>0</v>
      </c>
      <c r="AL429" s="36">
        <f>январь!AI429+февраль!AI429+март!AI429+апрель!AI429+май!AI429+июнь!AI429+июль!AI429+август!AI429+сентябрь!AI429+октябрь!AI429+ноябрь!AI429+декабрь!AI429</f>
        <v>0</v>
      </c>
      <c r="AM429" s="29">
        <f>январь!AJ429+февраль!AJ429+март!AJ429+апрель!AJ429+май!AJ429+июнь!AJ429+июль!AJ429+август!AJ429+сентябрь!AJ429+октябрь!AJ429+ноябрь!AJ429+декабрь!AJ429</f>
        <v>0</v>
      </c>
      <c r="AN429" s="36">
        <f>январь!AK429+февраль!AK429+март!AK429+апрель!AK429+май!AK429+июнь!AK429+июль!AK429+август!AK429+сентябрь!AK429+октябрь!AK429+ноябрь!AK429+декабрь!AK429</f>
        <v>0</v>
      </c>
      <c r="AO429" s="36">
        <f>январь!AL429+февраль!AL429+март!AL429+апрель!AL429+май!AL429+июнь!AL429+июль!AL429+август!AL429+сентябрь!AL429+октябрь!AL429+ноябрь!AL429+декабрь!AL429</f>
        <v>0</v>
      </c>
      <c r="AP429" s="36">
        <f>январь!AM429+февраль!AM429+март!AM429+апрель!AM429+май!AM429+июнь!AM429+июль!AM429+август!AM429+сентябрь!AM429+октябрь!AM429+ноябрь!AM429+декабрь!AM429</f>
        <v>0</v>
      </c>
      <c r="AQ429" s="29">
        <f>январь!AN429+февраль!AN429+март!AN429+апрель!AN429+май!AN429+июнь!AN429+июль!AN429+август!AN429+сентябрь!AN429+октябрь!AN429+ноябрь!AN429+декабрь!AN429</f>
        <v>0</v>
      </c>
      <c r="AR429" s="36">
        <f>январь!AO429+февраль!AO429+март!AO429+апрель!AO429+май!AO429+июнь!AO429+июль!AO429+август!AO429+сентябрь!AO429+октябрь!AO429+ноябрь!AO429+декабрь!AO429</f>
        <v>0</v>
      </c>
      <c r="AS429" s="29">
        <f>январь!AP429+февраль!AP429+март!AP429+апрель!AP429+май!AP429+июнь!AP429+июль!AP429+август!AP429+сентябрь!AP429+октябрь!AP429+ноябрь!AP429+декабрь!AP429</f>
        <v>0</v>
      </c>
      <c r="AT429" s="36">
        <f>январь!AQ429+февраль!AQ429+март!AQ429+апрель!AQ429+май!AQ429+июнь!AQ429+июль!AQ429+август!AQ429+сентябрь!AQ429+октябрь!AQ429+ноябрь!AQ429+декабрь!AQ429</f>
        <v>0</v>
      </c>
      <c r="AU429" s="29">
        <f>январь!AR429+февраль!AR429+март!AR429+апрель!AR429+май!AR429+июнь!AR429+июль!AR429+август!AR429+сентябрь!AR429+октябрь!AR429+ноябрь!AR429+декабрь!AR429</f>
        <v>8</v>
      </c>
      <c r="AV429" s="36">
        <f>январь!AS429+февраль!AS429+март!AS429+апрель!AS429+май!AS429+июнь!AS429+июль!AS429+август!AS429+сентябрь!AS429+октябрь!AS429+ноябрь!AS429+декабрь!AS429</f>
        <v>227.489</v>
      </c>
      <c r="AW429" s="36">
        <f>январь!AT429+февраль!AT429+март!AT429+апрель!AT429+май!AT429+июнь!AT429+июль!AT429+август!AT429+сентябрь!AT429+октябрь!AT429+ноябрь!AT429+декабрь!AT429</f>
        <v>0</v>
      </c>
      <c r="AX429" s="36">
        <f>январь!AU429+февраль!AU429+март!AU429+апрель!AU429+май!AU429+июнь!AU429+июль!AU429+август!AU429+сентябрь!AU429+октябрь!AU429+ноябрь!AU429+декабрь!AU429</f>
        <v>0</v>
      </c>
      <c r="AY429" s="29">
        <f>январь!AV429+февраль!AV429+март!AV429+апрель!AV429+май!AV429+июнь!AV429+июль!AV429+август!AV429+сентябрь!AV429+октябрь!AV429+ноябрь!AV429+декабрь!AV429</f>
        <v>0</v>
      </c>
      <c r="AZ429" s="36">
        <f>январь!AW429+февраль!AW429+март!AW429+апрель!AW429+май!AW429+июнь!AW429+июль!AW429+август!AW429+сентябрь!AW429+октябрь!AW429+ноябрь!AW429+декабрь!AW429</f>
        <v>0</v>
      </c>
      <c r="BA429" s="36">
        <f>январь!AX429+февраль!AX429+март!AX429+апрель!AX429+май!AX429+июнь!AX429+июль!AX429+август!AX429+сентябрь!AX429+октябрь!AX429+ноябрь!AX429+декабрь!AX429</f>
        <v>0</v>
      </c>
      <c r="BB429" s="36">
        <f>январь!AY429+февраль!AY429+март!AY429+апрель!AY429+май!AY429+июнь!AY429+июль!AY429+август!AY429+сентябрь!AY429+октябрь!AY429+ноябрь!AY429+декабрь!AY429</f>
        <v>0</v>
      </c>
      <c r="BC429" s="29">
        <f>январь!AZ429+февраль!AZ429+март!AZ429+апрель!AZ429+май!AZ429+июнь!AZ429+июль!AZ429+август!AZ429+сентябрь!AZ429+октябрь!AZ429+ноябрь!AZ429+декабрь!AZ429</f>
        <v>0</v>
      </c>
      <c r="BD429" s="36">
        <f>январь!BA429+февраль!BA429+март!BA429+апрель!BA429+май!BA429+июнь!BA429+июль!BA429+август!BA429+сентябрь!BA429+октябрь!BA429+ноябрь!BA429+декабрь!BA429</f>
        <v>0</v>
      </c>
      <c r="BE429" s="36">
        <f>январь!BB429+февраль!BB429+март!BB429+апрель!BB429+май!BB429+июнь!BB429+июль!BB429+август!BB429+сентябрь!BB429+октябрь!BB429+ноябрь!BB429+декабрь!BB429</f>
        <v>0</v>
      </c>
      <c r="BF429" s="36">
        <f>январь!BC429+февраль!BC429+март!BC429+апрель!BC429+май!BC429+июнь!BC429+июль!BC429+август!BC429+сентябрь!BC429+октябрь!BC429+ноябрь!BC429+декабрь!BC429</f>
        <v>0</v>
      </c>
      <c r="BG429" s="36">
        <f>январь!BD429+февраль!BD429+март!BD429+апрель!BD429+май!BD429+июнь!BD429+июль!BD429+август!BD429+сентябрь!BD429+октябрь!BD429+ноябрь!BD429+декабрь!BD429</f>
        <v>0</v>
      </c>
      <c r="BH429" s="36">
        <f>январь!BE429+февраль!BE429+март!BE429+апрель!BE429+май!BE429+июнь!BE429+июль!BE429+август!BE429+сентябрь!BE429+октябрь!BE429+ноябрь!BE429+декабрь!BE429</f>
        <v>0</v>
      </c>
      <c r="BI429" s="36">
        <f>январь!BF429+февраль!BF429+март!BF429+апрель!BF429+май!BF429+июнь!BF429+июль!BF429+август!BF429+сентябрь!BF429+октябрь!BF429+ноябрь!BF429+декабрь!BF429</f>
        <v>0</v>
      </c>
      <c r="BJ429" s="36">
        <f>январь!BG429+февраль!BG429+март!BG429+апрель!BG429+май!BG429+июнь!BG429+июль!BG429+август!BG429+сентябрь!BG429+октябрь!BG429+ноябрь!BG429+декабрь!BG429</f>
        <v>0</v>
      </c>
      <c r="BK429" s="36">
        <f>январь!BH429+февраль!BH429+март!BH429+апрель!BH429+май!BH429+июнь!BH429+июль!BH429+август!BH429+сентябрь!BH429+октябрь!BH429+ноябрь!BH429+декабрь!BH429</f>
        <v>0</v>
      </c>
      <c r="BL429" s="36">
        <f>январь!BI429+февраль!BI429+март!BI429+апрель!BI429+май!BI429+июнь!BI429+июль!BI429+август!BI429+сентябрь!BI429+октябрь!BI429+ноябрь!BI429+декабрь!BI429</f>
        <v>0</v>
      </c>
      <c r="BM429" s="29">
        <f>январь!BJ429+февраль!BJ429+март!BJ429+апрель!BJ429+май!BJ429+июнь!BJ429+июль!BJ429+август!BJ429+сентябрь!BJ429+октябрь!BJ429+ноябрь!BJ429+декабрь!BJ429</f>
        <v>0</v>
      </c>
      <c r="BN429" s="36">
        <f>январь!BK429+февраль!BK429+март!BK429+апрель!BK429+май!BK429+июнь!BK429+июль!BK429+август!BK429+сентябрь!BK429+октябрь!BK429+ноябрь!BK429+декабрь!BK429</f>
        <v>0</v>
      </c>
      <c r="BO429" s="29">
        <f>январь!BL429+февраль!BL429+март!BL429+апрель!BL429+май!BL429+июнь!BL429+июль!BL429+август!BL429+сентябрь!BL429+октябрь!BL429+ноябрь!BL429+декабрь!BL429</f>
        <v>8</v>
      </c>
      <c r="BP429" s="36">
        <f>январь!BM429+февраль!BM429+март!BM429+апрель!BM429+май!BM429+июнь!BM429+июль!BM429+август!BM429+сентябрь!BM429+октябрь!BM429+ноябрь!BM429+декабрь!BM429</f>
        <v>6.8789999999999996</v>
      </c>
      <c r="BQ429" s="36">
        <f>январь!BN429+февраль!BN429+март!BN429+апрель!BN429+май!BN429+июнь!BN429+июль!BN429+август!BN429+сентябрь!BN429+октябрь!BN429+ноябрь!BN429+декабрь!BN429</f>
        <v>0</v>
      </c>
      <c r="BR429" s="36">
        <f>январь!BO429+февраль!BO429+март!BO429+апрель!BO429+май!BO429+июнь!BO429+июль!BO429+август!BO429+сентябрь!BO429+октябрь!BO429+ноябрь!BO429+декабрь!BO429</f>
        <v>0</v>
      </c>
      <c r="BS429" s="29">
        <f>январь!BP429+февраль!BP429+март!BP429+апрель!BP429+май!BP429+июнь!BP429+июль!BP429+август!BP429+сентябрь!BP429+октябрь!BP429+ноябрь!BP429+декабрь!BP429</f>
        <v>0</v>
      </c>
      <c r="BT429" s="36">
        <f>январь!BQ429+февраль!BQ429+март!BQ429+апрель!BQ429+май!BQ429+июнь!BQ429+июль!BQ429+август!BQ429+сентябрь!BQ429+октябрь!BQ429+ноябрь!BQ429+декабрь!BQ429</f>
        <v>0</v>
      </c>
      <c r="BU429" s="29">
        <f>январь!BR429+февраль!BR429+март!BR429+апрель!BR429+май!BR429+июнь!BR429+июль!BR429+август!BR429+сентябрь!BR429+октябрь!BR429+ноябрь!BR429+декабрь!BR429</f>
        <v>0</v>
      </c>
      <c r="BV429" s="36">
        <f>январь!BS429+февраль!BS429+март!BS429+апрель!BS429+май!BS429+июнь!BS429+июль!BS429+август!BS429+сентябрь!BS429+октябрь!BS429+ноябрь!BS429+декабрь!BS429</f>
        <v>0</v>
      </c>
      <c r="BW429" s="36">
        <f>январь!BT429+февраль!BT429+март!BT429+апрель!BT429+май!BT429+июнь!BT429+июль!BT429+август!BT429+сентябрь!BT429+октябрь!BT429+ноябрь!BT429+декабрь!BT429</f>
        <v>0</v>
      </c>
      <c r="BX429" s="36">
        <f>январь!BU429+февраль!BU429+март!BU429+апрель!BU429+май!BU429+июнь!BU429+июль!BU429+август!BU429+сентябрь!BU429+октябрь!BU429+ноябрь!BU429+декабрь!BU429</f>
        <v>0</v>
      </c>
      <c r="BY429" s="36">
        <f>январь!BV429+февраль!BV429+март!BV429+апрель!BV429+май!BV429+июнь!BV429+июль!BV429+август!BV429+сентябрь!BV429+октябрь!BV429+ноябрь!BV429+декабрь!BV429</f>
        <v>0</v>
      </c>
      <c r="BZ429" s="77">
        <v>4</v>
      </c>
    </row>
    <row r="430" spans="1:78" x14ac:dyDescent="0.25">
      <c r="A430" s="16">
        <v>428</v>
      </c>
      <c r="B430" s="16">
        <v>2</v>
      </c>
      <c r="C430" s="37" t="s">
        <v>869</v>
      </c>
      <c r="D430" s="51">
        <v>481.71286226086954</v>
      </c>
      <c r="E430" s="25">
        <v>1419.60376</v>
      </c>
      <c r="F430" s="26">
        <f t="shared" si="18"/>
        <v>1626.6746222608695</v>
      </c>
      <c r="G430" s="26">
        <f t="shared" si="19"/>
        <v>207.07086226086955</v>
      </c>
      <c r="H430" s="26">
        <f t="shared" si="20"/>
        <v>274.642</v>
      </c>
      <c r="I430" s="36">
        <f>январь!F430+февраль!F430+март!F430+апрель!F430+май!F430+июнь!F430+июль!F430+август!F430+сентябрь!F430+октябрь!F430+ноябрь!F430+декабрь!F430</f>
        <v>0</v>
      </c>
      <c r="J430" s="36">
        <f>январь!G430+февраль!G430+март!G430+апрель!G430+май!G430+июнь!G430+июль!G430+август!G430+сентябрь!G430+октябрь!G430+ноябрь!G430+декабрь!G430</f>
        <v>0</v>
      </c>
      <c r="K430" s="36">
        <f>январь!H430+февраль!H430+март!H430+апрель!H430+май!H430+июнь!H430+июль!H430+август!H430+сентябрь!H430+октябрь!H430+ноябрь!H430+декабрь!H430</f>
        <v>0</v>
      </c>
      <c r="L430" s="27">
        <f>январь!I430+февраль!I430+март!I430+апрель!I430+май!I430+июнь!I430+июль!I430+август!I430+сентябрь!I430+октябрь!I430+ноябрь!I430+декабрь!I430</f>
        <v>0</v>
      </c>
      <c r="M430" s="36">
        <f>январь!J430+февраль!J430+март!J430+апрель!J430+май!J430+июнь!J430+июль!J430+август!J430+сентябрь!J430+октябрь!J430+ноябрь!J430+декабрь!J430</f>
        <v>0</v>
      </c>
      <c r="N430" s="36">
        <f>январь!K430+февраль!K430+март!K430+апрель!K430+май!K430+июнь!K430+июль!K430+август!K430+сентябрь!K430+октябрь!K430+ноябрь!K430+декабрь!K430</f>
        <v>0</v>
      </c>
      <c r="O430" s="36">
        <f>январь!L430+февраль!L430+март!L430+апрель!L430+май!L430+июнь!L430+июль!L430+август!L430+сентябрь!L430+октябрь!L430+ноябрь!L430+декабрь!L430</f>
        <v>0</v>
      </c>
      <c r="P430" s="36">
        <f>январь!M430+февраль!M430+март!M430+апрель!M430+май!M430+июнь!M430+июль!M430+август!M430+сентябрь!M430+октябрь!M430+ноябрь!M430+декабрь!M430</f>
        <v>0</v>
      </c>
      <c r="Q430" s="36">
        <f>январь!N430+февраль!N430+март!N430+апрель!N430+май!N430+июнь!N430+июль!N430+август!N430+сентябрь!N430+октябрь!N430+ноябрь!N430+декабрь!N430</f>
        <v>0</v>
      </c>
      <c r="R430" s="29">
        <f>январь!O430+февраль!O430+март!O430+апрель!O430+май!O430+июнь!O430+июль!O430+август!O430+сентябрь!O430+октябрь!O430+ноябрь!O430+декабрь!O430</f>
        <v>0</v>
      </c>
      <c r="S430" s="36">
        <f>январь!P430+февраль!P430+март!P430+апрель!P430+май!P430+июнь!P430+июль!P430+август!P430+сентябрь!P430+октябрь!P430+ноябрь!P430+декабрь!P430</f>
        <v>0</v>
      </c>
      <c r="T430" s="29">
        <f>январь!Q430+февраль!Q430+март!Q430+апрель!Q430+май!Q430+июнь!Q430+июль!Q430+август!Q430+сентябрь!Q430+октябрь!Q430+ноябрь!Q430+декабрь!Q430</f>
        <v>0</v>
      </c>
      <c r="U430" s="36">
        <f>январь!R430+февраль!R430+март!R430+апрель!R430+май!R430+июнь!R430+июль!R430+август!R430+сентябрь!R430+октябрь!R430+ноябрь!R430+декабрь!R430</f>
        <v>0</v>
      </c>
      <c r="V430" s="36">
        <f>январь!S430+февраль!S430+март!S430+апрель!S430+май!S430+июнь!S430+июль!S430+август!S430+сентябрь!S430+октябрь!S430+ноябрь!S430+декабрь!S430</f>
        <v>0</v>
      </c>
      <c r="W430" s="36">
        <f>январь!T430+февраль!T430+март!T430+апрель!T430+май!T430+июнь!T430+июль!T430+август!T430+сентябрь!T430+октябрь!T430+ноябрь!T430+декабрь!T430</f>
        <v>0</v>
      </c>
      <c r="X430" s="36">
        <f>январь!U430+февраль!U430+март!U430+апрель!U430+май!U430+июнь!U430+июль!U430+август!U430+сентябрь!U430+октябрь!U430+ноябрь!U430+декабрь!U430</f>
        <v>0.108</v>
      </c>
      <c r="Y430" s="36">
        <f>январь!V430+февраль!V430+март!V430+апрель!V430+май!V430+июнь!V430+июль!V430+август!V430+сентябрь!V430+октябрь!V430+ноябрь!V430+декабрь!V430</f>
        <v>207.20399999999998</v>
      </c>
      <c r="Z430" s="36">
        <f>январь!W430+февраль!W430+март!W430+апрель!W430+май!W430+июнь!W430+июль!W430+август!W430+сентябрь!W430+октябрь!W430+ноябрь!W430+декабрь!W430</f>
        <v>0</v>
      </c>
      <c r="AA430" s="36">
        <f>январь!X430+февраль!X430+март!X430+апрель!X430+май!X430+июнь!X430+июль!X430+август!X430+сентябрь!X430+октябрь!X430+ноябрь!X430+декабрь!X430</f>
        <v>0</v>
      </c>
      <c r="AB430" s="29">
        <f>январь!Y430+февраль!Y430+март!Y430+апрель!Y430+май!Y430+июнь!Y430+июль!Y430+август!Y430+сентябрь!Y430+октябрь!Y430+ноябрь!Y430+декабрь!Y430</f>
        <v>0</v>
      </c>
      <c r="AC430" s="36">
        <f>январь!Z430+февраль!Z430+март!Z430+апрель!Z430+май!Z430+июнь!Z430+июль!Z430+август!Z430+сентябрь!Z430+октябрь!Z430+ноябрь!Z430+декабрь!Z430</f>
        <v>0</v>
      </c>
      <c r="AD430" s="66" t="str">
        <f>CONCATENATE(январь!AA430,$BZ$1,февраль!AA430,$BZ$1,март!AA430,$BZ$1,апрель!AA430,$BZ$1,май!AA430,$BZ$1,июнь!AA430,$BZ$1,июль!AA430,$BZ$1,август!AA430,$BZ$1,сентябрь!AA430,$BZ$1,октябрь!AA430,$BZ$1,ноябрь!AA430,$BZ$1,декабрь!AA430)</f>
        <v xml:space="preserve">           </v>
      </c>
      <c r="AE430" s="36">
        <f>январь!AB430+февраль!AB430+март!AB430+апрель!AB430+май!AB430+июнь!AB430+июль!AB430+август!AB430+сентябрь!AB430+октябрь!AB430+ноябрь!AB430+декабрь!AB430</f>
        <v>0</v>
      </c>
      <c r="AF430" s="36">
        <f>январь!AC430+февраль!AC430+март!AC430+апрель!AC430+май!AC430+июнь!AC430+июль!AC430+август!AC430+сентябрь!AC430+октябрь!AC430+ноябрь!AC430+декабрь!AC430</f>
        <v>0</v>
      </c>
      <c r="AG430" s="36">
        <f>январь!AD430+февраль!AD430+март!AD430+апрель!AD430+май!AD430+июнь!AD430+июль!AD430+август!AD430+сентябрь!AD430+октябрь!AD430+ноябрь!AD430+декабрь!AD430</f>
        <v>0</v>
      </c>
      <c r="AH430" s="36">
        <f>январь!AE430+февраль!AE430+март!AE430+апрель!AE430+май!AE430+июнь!AE430+июль!AE430+август!AE430+сентябрь!AE430+октябрь!AE430+ноябрь!AE430+декабрь!AE430</f>
        <v>0</v>
      </c>
      <c r="AI430" s="36">
        <f>январь!AF430+февраль!AF430+март!AF430+апрель!AF430+май!AF430+июнь!AF430+июль!AF430+август!AF430+сентябрь!AF430+октябрь!AF430+ноябрь!AF430+декабрь!AF430</f>
        <v>0</v>
      </c>
      <c r="AJ430" s="36">
        <f>январь!AG430+февраль!AG430+март!AG430+апрель!AG430+май!AG430+июнь!AG430+июль!AG430+август!AG430+сентябрь!AG430+октябрь!AG430+ноябрь!AG430+декабрь!AG430</f>
        <v>0</v>
      </c>
      <c r="AK430" s="29">
        <f>январь!AH430+февраль!AH430+март!AH430+апрель!AH430+май!AH430+июнь!AH430+июль!AH430+август!AH430+сентябрь!AH430+октябрь!AH430+ноябрь!AH430+декабрь!AH430</f>
        <v>14</v>
      </c>
      <c r="AL430" s="36">
        <f>январь!AI430+февраль!AI430+март!AI430+апрель!AI430+май!AI430+июнь!AI430+июль!AI430+август!AI430+сентябрь!AI430+октябрь!AI430+ноябрь!AI430+декабрь!AI430</f>
        <v>17.721</v>
      </c>
      <c r="AM430" s="29">
        <f>январь!AJ430+февраль!AJ430+март!AJ430+апрель!AJ430+май!AJ430+июнь!AJ430+июль!AJ430+август!AJ430+сентябрь!AJ430+октябрь!AJ430+ноябрь!AJ430+декабрь!AJ430</f>
        <v>0</v>
      </c>
      <c r="AN430" s="36">
        <f>январь!AK430+февраль!AK430+март!AK430+апрель!AK430+май!AK430+июнь!AK430+июль!AK430+август!AK430+сентябрь!AK430+октябрь!AK430+ноябрь!AK430+декабрь!AK430</f>
        <v>0</v>
      </c>
      <c r="AO430" s="36">
        <f>январь!AL430+февраль!AL430+март!AL430+апрель!AL430+май!AL430+июнь!AL430+июль!AL430+август!AL430+сентябрь!AL430+октябрь!AL430+ноябрь!AL430+декабрь!AL430</f>
        <v>0</v>
      </c>
      <c r="AP430" s="36">
        <f>январь!AM430+февраль!AM430+март!AM430+апрель!AM430+май!AM430+июнь!AM430+июль!AM430+август!AM430+сентябрь!AM430+октябрь!AM430+ноябрь!AM430+декабрь!AM430</f>
        <v>0</v>
      </c>
      <c r="AQ430" s="29">
        <f>январь!AN430+февраль!AN430+март!AN430+апрель!AN430+май!AN430+июнь!AN430+июль!AN430+август!AN430+сентябрь!AN430+октябрь!AN430+ноябрь!AN430+декабрь!AN430</f>
        <v>0</v>
      </c>
      <c r="AR430" s="36">
        <f>январь!AO430+февраль!AO430+март!AO430+апрель!AO430+май!AO430+июнь!AO430+июль!AO430+август!AO430+сентябрь!AO430+октябрь!AO430+ноябрь!AO430+декабрь!AO430</f>
        <v>0</v>
      </c>
      <c r="AS430" s="29">
        <f>январь!AP430+февраль!AP430+март!AP430+апрель!AP430+май!AP430+июнь!AP430+июль!AP430+август!AP430+сентябрь!AP430+октябрь!AP430+ноябрь!AP430+декабрь!AP430</f>
        <v>0</v>
      </c>
      <c r="AT430" s="36">
        <f>январь!AQ430+февраль!AQ430+март!AQ430+апрель!AQ430+май!AQ430+июнь!AQ430+июль!AQ430+август!AQ430+сентябрь!AQ430+октябрь!AQ430+ноябрь!AQ430+декабрь!AQ430</f>
        <v>0</v>
      </c>
      <c r="AU430" s="29">
        <f>январь!AR430+февраль!AR430+март!AR430+апрель!AR430+май!AR430+июнь!AR430+июль!AR430+август!AR430+сентябрь!AR430+октябрь!AR430+ноябрь!AR430+декабрь!AR430</f>
        <v>0</v>
      </c>
      <c r="AV430" s="36">
        <f>январь!AS430+февраль!AS430+март!AS430+апрель!AS430+май!AS430+июнь!AS430+июль!AS430+август!AS430+сентябрь!AS430+октябрь!AS430+ноябрь!AS430+декабрь!AS430</f>
        <v>0</v>
      </c>
      <c r="AW430" s="36">
        <f>январь!AT430+февраль!AT430+март!AT430+апрель!AT430+май!AT430+июнь!AT430+июль!AT430+август!AT430+сентябрь!AT430+октябрь!AT430+ноябрь!AT430+декабрь!AT430</f>
        <v>0</v>
      </c>
      <c r="AX430" s="36">
        <f>январь!AU430+февраль!AU430+март!AU430+апрель!AU430+май!AU430+июнь!AU430+июль!AU430+август!AU430+сентябрь!AU430+октябрь!AU430+ноябрь!AU430+декабрь!AU430</f>
        <v>0</v>
      </c>
      <c r="AY430" s="29">
        <f>январь!AV430+февраль!AV430+март!AV430+апрель!AV430+май!AV430+июнь!AV430+июль!AV430+август!AV430+сентябрь!AV430+октябрь!AV430+ноябрь!AV430+декабрь!AV430</f>
        <v>0</v>
      </c>
      <c r="AZ430" s="36">
        <f>январь!AW430+февраль!AW430+март!AW430+апрель!AW430+май!AW430+июнь!AW430+июль!AW430+август!AW430+сентябрь!AW430+октябрь!AW430+ноябрь!AW430+декабрь!AW430</f>
        <v>0</v>
      </c>
      <c r="BA430" s="36">
        <f>январь!AX430+февраль!AX430+март!AX430+апрель!AX430+май!AX430+июнь!AX430+июль!AX430+август!AX430+сентябрь!AX430+октябрь!AX430+ноябрь!AX430+декабрь!AX430</f>
        <v>0</v>
      </c>
      <c r="BB430" s="36">
        <f>январь!AY430+февраль!AY430+март!AY430+апрель!AY430+май!AY430+июнь!AY430+июль!AY430+август!AY430+сентябрь!AY430+октябрь!AY430+ноябрь!AY430+декабрь!AY430</f>
        <v>0</v>
      </c>
      <c r="BC430" s="29">
        <f>январь!AZ430+февраль!AZ430+март!AZ430+апрель!AZ430+май!AZ430+июнь!AZ430+июль!AZ430+август!AZ430+сентябрь!AZ430+октябрь!AZ430+ноябрь!AZ430+декабрь!AZ430</f>
        <v>0</v>
      </c>
      <c r="BD430" s="36">
        <f>январь!BA430+февраль!BA430+март!BA430+апрель!BA430+май!BA430+июнь!BA430+июль!BA430+август!BA430+сентябрь!BA430+октябрь!BA430+ноябрь!BA430+декабрь!BA430</f>
        <v>0</v>
      </c>
      <c r="BE430" s="36">
        <f>январь!BB430+февраль!BB430+март!BB430+апрель!BB430+май!BB430+июнь!BB430+июль!BB430+август!BB430+сентябрь!BB430+октябрь!BB430+ноябрь!BB430+декабрь!BB430</f>
        <v>0</v>
      </c>
      <c r="BF430" s="36">
        <f>январь!BC430+февраль!BC430+март!BC430+апрель!BC430+май!BC430+июнь!BC430+июль!BC430+август!BC430+сентябрь!BC430+октябрь!BC430+ноябрь!BC430+декабрь!BC430</f>
        <v>0</v>
      </c>
      <c r="BG430" s="36">
        <f>январь!BD430+февраль!BD430+март!BD430+апрель!BD430+май!BD430+июнь!BD430+июль!BD430+август!BD430+сентябрь!BD430+октябрь!BD430+ноябрь!BD430+декабрь!BD430</f>
        <v>0</v>
      </c>
      <c r="BH430" s="36">
        <f>январь!BE430+февраль!BE430+март!BE430+апрель!BE430+май!BE430+июнь!BE430+июль!BE430+август!BE430+сентябрь!BE430+октябрь!BE430+ноябрь!BE430+декабрь!BE430</f>
        <v>0</v>
      </c>
      <c r="BI430" s="36">
        <f>январь!BF430+февраль!BF430+март!BF430+апрель!BF430+май!BF430+июнь!BF430+июль!BF430+август!BF430+сентябрь!BF430+октябрь!BF430+ноябрь!BF430+декабрь!BF430</f>
        <v>0</v>
      </c>
      <c r="BJ430" s="36">
        <f>январь!BG430+февраль!BG430+март!BG430+апрель!BG430+май!BG430+июнь!BG430+июль!BG430+август!BG430+сентябрь!BG430+октябрь!BG430+ноябрь!BG430+декабрь!BG430</f>
        <v>0</v>
      </c>
      <c r="BK430" s="36">
        <f>январь!BH430+февраль!BH430+март!BH430+апрель!BH430+май!BH430+июнь!BH430+июль!BH430+август!BH430+сентябрь!BH430+октябрь!BH430+ноябрь!BH430+декабрь!BH430</f>
        <v>0</v>
      </c>
      <c r="BL430" s="36">
        <f>январь!BI430+февраль!BI430+март!BI430+апрель!BI430+май!BI430+июнь!BI430+июль!BI430+август!BI430+сентябрь!BI430+октябрь!BI430+ноябрь!BI430+декабрь!BI430</f>
        <v>0</v>
      </c>
      <c r="BM430" s="29">
        <f>январь!BJ430+февраль!BJ430+март!BJ430+апрель!BJ430+май!BJ430+июнь!BJ430+июль!BJ430+август!BJ430+сентябрь!BJ430+октябрь!BJ430+ноябрь!BJ430+декабрь!BJ430</f>
        <v>0</v>
      </c>
      <c r="BN430" s="36">
        <f>январь!BK430+февраль!BK430+март!BK430+апрель!BK430+май!BK430+июнь!BK430+июль!BK430+август!BK430+сентябрь!BK430+октябрь!BK430+ноябрь!BK430+декабрь!BK430</f>
        <v>0</v>
      </c>
      <c r="BO430" s="29">
        <f>январь!BL430+февраль!BL430+март!BL430+апрель!BL430+май!BL430+июнь!BL430+июль!BL430+август!BL430+сентябрь!BL430+октябрь!BL430+ноябрь!BL430+декабрь!BL430</f>
        <v>21</v>
      </c>
      <c r="BP430" s="36">
        <f>январь!BM430+февраль!BM430+март!BM430+апрель!BM430+май!BM430+июнь!BM430+июль!BM430+август!BM430+сентябрь!BM430+октябрь!BM430+ноябрь!BM430+декабрь!BM430</f>
        <v>13.738</v>
      </c>
      <c r="BQ430" s="36">
        <f>январь!BN430+февраль!BN430+март!BN430+апрель!BN430+май!BN430+июнь!BN430+июль!BN430+август!BN430+сентябрь!BN430+октябрь!BN430+ноябрь!BN430+декабрь!BN430</f>
        <v>0</v>
      </c>
      <c r="BR430" s="36">
        <f>январь!BO430+февраль!BO430+март!BO430+апрель!BO430+май!BO430+июнь!BO430+июль!BO430+август!BO430+сентябрь!BO430+октябрь!BO430+ноябрь!BO430+декабрь!BO430</f>
        <v>0</v>
      </c>
      <c r="BS430" s="29">
        <f>январь!BP430+февраль!BP430+март!BP430+апрель!BP430+май!BP430+июнь!BP430+июль!BP430+август!BP430+сентябрь!BP430+октябрь!BP430+ноябрь!BP430+декабрь!BP430</f>
        <v>29</v>
      </c>
      <c r="BT430" s="36">
        <f>январь!BQ430+февраль!BQ430+март!BQ430+апрель!BQ430+май!BQ430+июнь!BQ430+июль!BQ430+август!BQ430+сентябрь!BQ430+октябрь!BQ430+ноябрь!BQ430+декабрь!BQ430</f>
        <v>32.944000000000003</v>
      </c>
      <c r="BU430" s="29">
        <f>январь!BR430+февраль!BR430+март!BR430+апрель!BR430+май!BR430+июнь!BR430+июль!BR430+август!BR430+сентябрь!BR430+октябрь!BR430+ноябрь!BR430+декабрь!BR430</f>
        <v>0</v>
      </c>
      <c r="BV430" s="36">
        <f>январь!BS430+февраль!BS430+март!BS430+апрель!BS430+май!BS430+июнь!BS430+июль!BS430+август!BS430+сентябрь!BS430+октябрь!BS430+ноябрь!BS430+декабрь!BS430</f>
        <v>0</v>
      </c>
      <c r="BW430" s="36">
        <f>январь!BT430+февраль!BT430+март!BT430+апрель!BT430+май!BT430+июнь!BT430+июль!BT430+август!BT430+сентябрь!BT430+октябрь!BT430+ноябрь!BT430+декабрь!BT430</f>
        <v>0</v>
      </c>
      <c r="BX430" s="36">
        <f>январь!BU430+февраль!BU430+март!BU430+апрель!BU430+май!BU430+июнь!BU430+июль!BU430+август!BU430+сентябрь!BU430+октябрь!BU430+ноябрь!BU430+декабрь!BU430</f>
        <v>0</v>
      </c>
      <c r="BY430" s="36">
        <f>январь!BV430+февраль!BV430+март!BV430+апрель!BV430+май!BV430+июнь!BV430+июль!BV430+август!BV430+сентябрь!BV430+октябрь!BV430+ноябрь!BV430+декабрь!BV430</f>
        <v>3.0349999999999997</v>
      </c>
      <c r="BZ430" s="77">
        <v>0</v>
      </c>
    </row>
    <row r="431" spans="1:78" x14ac:dyDescent="0.25">
      <c r="A431" s="16">
        <v>429</v>
      </c>
      <c r="B431" s="16">
        <v>2</v>
      </c>
      <c r="C431" s="37" t="s">
        <v>870</v>
      </c>
      <c r="D431" s="51">
        <v>321.46176115942023</v>
      </c>
      <c r="E431" s="25">
        <v>1341.3633860000002</v>
      </c>
      <c r="F431" s="26">
        <f t="shared" si="18"/>
        <v>1562.0381471594203</v>
      </c>
      <c r="G431" s="26">
        <f t="shared" si="19"/>
        <v>220.67476115942023</v>
      </c>
      <c r="H431" s="26">
        <f t="shared" si="20"/>
        <v>100.78700000000001</v>
      </c>
      <c r="I431" s="36">
        <f>январь!F431+февраль!F431+март!F431+апрель!F431+май!F431+июнь!F431+июль!F431+август!F431+сентябрь!F431+октябрь!F431+ноябрь!F431+декабрь!F431</f>
        <v>0</v>
      </c>
      <c r="J431" s="36">
        <f>январь!G431+февраль!G431+март!G431+апрель!G431+май!G431+июнь!G431+июль!G431+август!G431+сентябрь!G431+октябрь!G431+ноябрь!G431+декабрь!G431</f>
        <v>0</v>
      </c>
      <c r="K431" s="36">
        <f>январь!H431+февраль!H431+март!H431+апрель!H431+май!H431+июнь!H431+июль!H431+август!H431+сентябрь!H431+октябрь!H431+ноябрь!H431+декабрь!H431</f>
        <v>0</v>
      </c>
      <c r="L431" s="27">
        <f>январь!I431+февраль!I431+март!I431+апрель!I431+май!I431+июнь!I431+июль!I431+август!I431+сентябрь!I431+октябрь!I431+ноябрь!I431+декабрь!I431</f>
        <v>0</v>
      </c>
      <c r="M431" s="36">
        <f>январь!J431+февраль!J431+март!J431+апрель!J431+май!J431+июнь!J431+июль!J431+август!J431+сентябрь!J431+октябрь!J431+ноябрь!J431+декабрь!J431</f>
        <v>0</v>
      </c>
      <c r="N431" s="36">
        <f>январь!K431+февраль!K431+март!K431+апрель!K431+май!K431+июнь!K431+июль!K431+август!K431+сентябрь!K431+октябрь!K431+ноябрь!K431+декабрь!K431</f>
        <v>0</v>
      </c>
      <c r="O431" s="36">
        <f>январь!L431+февраль!L431+март!L431+апрель!L431+май!L431+июнь!L431+июль!L431+август!L431+сентябрь!L431+октябрь!L431+ноябрь!L431+декабрь!L431</f>
        <v>0</v>
      </c>
      <c r="P431" s="36">
        <f>январь!M431+февраль!M431+март!M431+апрель!M431+май!M431+июнь!M431+июль!M431+август!M431+сентябрь!M431+октябрь!M431+ноябрь!M431+декабрь!M431</f>
        <v>0</v>
      </c>
      <c r="Q431" s="36">
        <f>январь!N431+февраль!N431+март!N431+апрель!N431+май!N431+июнь!N431+июль!N431+август!N431+сентябрь!N431+октябрь!N431+ноябрь!N431+декабрь!N431</f>
        <v>0</v>
      </c>
      <c r="R431" s="29">
        <f>январь!O431+февраль!O431+март!O431+апрель!O431+май!O431+июнь!O431+июль!O431+август!O431+сентябрь!O431+октябрь!O431+ноябрь!O431+декабрь!O431</f>
        <v>0</v>
      </c>
      <c r="S431" s="36">
        <f>январь!P431+февраль!P431+март!P431+апрель!P431+май!P431+июнь!P431+июль!P431+август!P431+сентябрь!P431+октябрь!P431+ноябрь!P431+декабрь!P431</f>
        <v>0</v>
      </c>
      <c r="T431" s="29">
        <f>январь!Q431+февраль!Q431+март!Q431+апрель!Q431+май!Q431+июнь!Q431+июль!Q431+август!Q431+сентябрь!Q431+октябрь!Q431+ноябрь!Q431+декабрь!Q431</f>
        <v>0</v>
      </c>
      <c r="U431" s="36">
        <f>январь!R431+февраль!R431+март!R431+апрель!R431+май!R431+июнь!R431+июль!R431+август!R431+сентябрь!R431+октябрь!R431+ноябрь!R431+декабрь!R431</f>
        <v>0</v>
      </c>
      <c r="V431" s="36">
        <f>январь!S431+февраль!S431+март!S431+апрель!S431+май!S431+июнь!S431+июль!S431+август!S431+сентябрь!S431+октябрь!S431+ноябрь!S431+декабрь!S431</f>
        <v>0</v>
      </c>
      <c r="W431" s="36">
        <f>январь!T431+февраль!T431+март!T431+апрель!T431+май!T431+июнь!T431+июль!T431+август!T431+сентябрь!T431+октябрь!T431+ноябрь!T431+декабрь!T431</f>
        <v>0</v>
      </c>
      <c r="X431" s="36">
        <f>январь!U431+февраль!U431+март!U431+апрель!U431+май!U431+июнь!U431+июль!U431+август!U431+сентябрь!U431+октябрь!U431+ноябрь!U431+декабрь!U431</f>
        <v>0</v>
      </c>
      <c r="Y431" s="36">
        <f>январь!V431+февраль!V431+март!V431+апрель!V431+май!V431+июнь!V431+июль!V431+август!V431+сентябрь!V431+октябрь!V431+ноябрь!V431+декабрь!V431</f>
        <v>0</v>
      </c>
      <c r="Z431" s="36">
        <f>январь!W431+февраль!W431+март!W431+апрель!W431+май!W431+июнь!W431+июль!W431+август!W431+сентябрь!W431+октябрь!W431+ноябрь!W431+декабрь!W431</f>
        <v>0</v>
      </c>
      <c r="AA431" s="36">
        <f>январь!X431+февраль!X431+март!X431+апрель!X431+май!X431+июнь!X431+июль!X431+август!X431+сентябрь!X431+октябрь!X431+ноябрь!X431+декабрь!X431</f>
        <v>0</v>
      </c>
      <c r="AB431" s="29">
        <f>январь!Y431+февраль!Y431+март!Y431+апрель!Y431+май!Y431+июнь!Y431+июль!Y431+август!Y431+сентябрь!Y431+октябрь!Y431+ноябрь!Y431+декабрь!Y431</f>
        <v>0</v>
      </c>
      <c r="AC431" s="36">
        <f>январь!Z431+февраль!Z431+март!Z431+апрель!Z431+май!Z431+июнь!Z431+июль!Z431+август!Z431+сентябрь!Z431+октябрь!Z431+ноябрь!Z431+декабрь!Z431</f>
        <v>0</v>
      </c>
      <c r="AD431" s="66" t="str">
        <f>CONCATENATE(январь!AA431,$BZ$1,февраль!AA431,$BZ$1,март!AA431,$BZ$1,апрель!AA431,$BZ$1,май!AA431,$BZ$1,июнь!AA431,$BZ$1,июль!AA431,$BZ$1,август!AA431,$BZ$1,сентябрь!AA431,$BZ$1,октябрь!AA431,$BZ$1,ноябрь!AA431,$BZ$1,декабрь!AA431)</f>
        <v xml:space="preserve">           </v>
      </c>
      <c r="AE431" s="36">
        <f>январь!AB431+февраль!AB431+март!AB431+апрель!AB431+май!AB431+июнь!AB431+июль!AB431+август!AB431+сентябрь!AB431+октябрь!AB431+ноябрь!AB431+декабрь!AB431</f>
        <v>0</v>
      </c>
      <c r="AF431" s="36">
        <f>январь!AC431+февраль!AC431+март!AC431+апрель!AC431+май!AC431+июнь!AC431+июль!AC431+август!AC431+сентябрь!AC431+октябрь!AC431+ноябрь!AC431+декабрь!AC431</f>
        <v>0</v>
      </c>
      <c r="AG431" s="36">
        <f>январь!AD431+февраль!AD431+март!AD431+апрель!AD431+май!AD431+июнь!AD431+июль!AD431+август!AD431+сентябрь!AD431+октябрь!AD431+ноябрь!AD431+декабрь!AD431</f>
        <v>0</v>
      </c>
      <c r="AH431" s="36">
        <f>январь!AE431+февраль!AE431+март!AE431+апрель!AE431+май!AE431+июнь!AE431+июль!AE431+август!AE431+сентябрь!AE431+октябрь!AE431+ноябрь!AE431+декабрь!AE431</f>
        <v>0</v>
      </c>
      <c r="AI431" s="36">
        <f>январь!AF431+февраль!AF431+март!AF431+апрель!AF431+май!AF431+июнь!AF431+июль!AF431+август!AF431+сентябрь!AF431+октябрь!AF431+ноябрь!AF431+декабрь!AF431</f>
        <v>0</v>
      </c>
      <c r="AJ431" s="36">
        <f>январь!AG431+февраль!AG431+март!AG431+апрель!AG431+май!AG431+июнь!AG431+июль!AG431+август!AG431+сентябрь!AG431+октябрь!AG431+ноябрь!AG431+декабрь!AG431</f>
        <v>0</v>
      </c>
      <c r="AK431" s="29">
        <f>январь!AH431+февраль!AH431+март!AH431+апрель!AH431+май!AH431+июнь!AH431+июль!AH431+август!AH431+сентябрь!AH431+октябрь!AH431+ноябрь!AH431+декабрь!AH431</f>
        <v>19</v>
      </c>
      <c r="AL431" s="36">
        <f>январь!AI431+февраль!AI431+март!AI431+апрель!AI431+май!AI431+июнь!AI431+июль!AI431+август!AI431+сентябрь!AI431+октябрь!AI431+ноябрь!AI431+декабрь!AI431</f>
        <v>24.942999999999998</v>
      </c>
      <c r="AM431" s="29">
        <f>январь!AJ431+февраль!AJ431+март!AJ431+апрель!AJ431+май!AJ431+июнь!AJ431+июль!AJ431+август!AJ431+сентябрь!AJ431+октябрь!AJ431+ноябрь!AJ431+декабрь!AJ431</f>
        <v>0</v>
      </c>
      <c r="AN431" s="36">
        <f>январь!AK431+февраль!AK431+март!AK431+апрель!AK431+май!AK431+июнь!AK431+июль!AK431+август!AK431+сентябрь!AK431+октябрь!AK431+ноябрь!AK431+декабрь!AK431</f>
        <v>0</v>
      </c>
      <c r="AO431" s="36">
        <f>январь!AL431+февраль!AL431+март!AL431+апрель!AL431+май!AL431+июнь!AL431+июль!AL431+август!AL431+сентябрь!AL431+октябрь!AL431+ноябрь!AL431+декабрь!AL431</f>
        <v>0</v>
      </c>
      <c r="AP431" s="36">
        <f>январь!AM431+февраль!AM431+март!AM431+апрель!AM431+май!AM431+июнь!AM431+июль!AM431+август!AM431+сентябрь!AM431+октябрь!AM431+ноябрь!AM431+декабрь!AM431</f>
        <v>0</v>
      </c>
      <c r="AQ431" s="29">
        <f>январь!AN431+февраль!AN431+март!AN431+апрель!AN431+май!AN431+июнь!AN431+июль!AN431+август!AN431+сентябрь!AN431+октябрь!AN431+ноябрь!AN431+декабрь!AN431</f>
        <v>0</v>
      </c>
      <c r="AR431" s="36">
        <f>январь!AO431+февраль!AO431+март!AO431+апрель!AO431+май!AO431+июнь!AO431+июль!AO431+август!AO431+сентябрь!AO431+октябрь!AO431+ноябрь!AO431+декабрь!AO431</f>
        <v>0</v>
      </c>
      <c r="AS431" s="29">
        <f>январь!AP431+февраль!AP431+март!AP431+апрель!AP431+май!AP431+июнь!AP431+июль!AP431+август!AP431+сентябрь!AP431+октябрь!AP431+ноябрь!AP431+декабрь!AP431</f>
        <v>0</v>
      </c>
      <c r="AT431" s="36">
        <f>январь!AQ431+февраль!AQ431+март!AQ431+апрель!AQ431+май!AQ431+июнь!AQ431+июль!AQ431+август!AQ431+сентябрь!AQ431+октябрь!AQ431+ноябрь!AQ431+декабрь!AQ431</f>
        <v>0</v>
      </c>
      <c r="AU431" s="29">
        <f>январь!AR431+февраль!AR431+март!AR431+апрель!AR431+май!AR431+июнь!AR431+июль!AR431+август!AR431+сентябрь!AR431+октябрь!AR431+ноябрь!AR431+декабрь!AR431</f>
        <v>0</v>
      </c>
      <c r="AV431" s="36">
        <f>январь!AS431+февраль!AS431+март!AS431+апрель!AS431+май!AS431+июнь!AS431+июль!AS431+август!AS431+сентябрь!AS431+октябрь!AS431+ноябрь!AS431+декабрь!AS431</f>
        <v>0</v>
      </c>
      <c r="AW431" s="36">
        <f>январь!AT431+февраль!AT431+март!AT431+апрель!AT431+май!AT431+июнь!AT431+июль!AT431+август!AT431+сентябрь!AT431+октябрь!AT431+ноябрь!AT431+декабрь!AT431</f>
        <v>0</v>
      </c>
      <c r="AX431" s="36">
        <f>январь!AU431+февраль!AU431+март!AU431+апрель!AU431+май!AU431+июнь!AU431+июль!AU431+август!AU431+сентябрь!AU431+октябрь!AU431+ноябрь!AU431+декабрь!AU431</f>
        <v>0</v>
      </c>
      <c r="AY431" s="29">
        <f>январь!AV431+февраль!AV431+март!AV431+апрель!AV431+май!AV431+июнь!AV431+июль!AV431+август!AV431+сентябрь!AV431+октябрь!AV431+ноябрь!AV431+декабрь!AV431</f>
        <v>0</v>
      </c>
      <c r="AZ431" s="36">
        <f>январь!AW431+февраль!AW431+март!AW431+апрель!AW431+май!AW431+июнь!AW431+июль!AW431+август!AW431+сентябрь!AW431+октябрь!AW431+ноябрь!AW431+декабрь!AW431</f>
        <v>0</v>
      </c>
      <c r="BA431" s="36">
        <f>январь!AX431+февраль!AX431+март!AX431+апрель!AX431+май!AX431+июнь!AX431+июль!AX431+август!AX431+сентябрь!AX431+октябрь!AX431+ноябрь!AX431+декабрь!AX431</f>
        <v>0</v>
      </c>
      <c r="BB431" s="36">
        <f>январь!AY431+февраль!AY431+март!AY431+апрель!AY431+май!AY431+июнь!AY431+июль!AY431+август!AY431+сентябрь!AY431+октябрь!AY431+ноябрь!AY431+декабрь!AY431</f>
        <v>0</v>
      </c>
      <c r="BC431" s="29">
        <f>январь!AZ431+февраль!AZ431+март!AZ431+апрель!AZ431+май!AZ431+июнь!AZ431+июль!AZ431+август!AZ431+сентябрь!AZ431+октябрь!AZ431+ноябрь!AZ431+декабрь!AZ431</f>
        <v>0</v>
      </c>
      <c r="BD431" s="36">
        <f>январь!BA431+февраль!BA431+март!BA431+апрель!BA431+май!BA431+июнь!BA431+июль!BA431+август!BA431+сентябрь!BA431+октябрь!BA431+ноябрь!BA431+декабрь!BA431</f>
        <v>0</v>
      </c>
      <c r="BE431" s="36">
        <f>январь!BB431+февраль!BB431+март!BB431+апрель!BB431+май!BB431+июнь!BB431+июль!BB431+август!BB431+сентябрь!BB431+октябрь!BB431+ноябрь!BB431+декабрь!BB431</f>
        <v>0</v>
      </c>
      <c r="BF431" s="36">
        <f>январь!BC431+февраль!BC431+март!BC431+апрель!BC431+май!BC431+июнь!BC431+июль!BC431+август!BC431+сентябрь!BC431+октябрь!BC431+ноябрь!BC431+декабрь!BC431</f>
        <v>0</v>
      </c>
      <c r="BG431" s="36">
        <f>январь!BD431+февраль!BD431+март!BD431+апрель!BD431+май!BD431+июнь!BD431+июль!BD431+август!BD431+сентябрь!BD431+октябрь!BD431+ноябрь!BD431+декабрь!BD431</f>
        <v>2E-3</v>
      </c>
      <c r="BH431" s="36">
        <f>январь!BE431+февраль!BE431+март!BE431+апрель!BE431+май!BE431+июнь!BE431+июль!BE431+август!BE431+сентябрь!BE431+октябрь!BE431+ноябрь!BE431+декабрь!BE431</f>
        <v>2.073</v>
      </c>
      <c r="BI431" s="36">
        <f>январь!BF431+февраль!BF431+март!BF431+апрель!BF431+май!BF431+июнь!BF431+июль!BF431+август!BF431+сентябрь!BF431+октябрь!BF431+ноябрь!BF431+декабрь!BF431</f>
        <v>4.0000000000000001E-3</v>
      </c>
      <c r="BJ431" s="36">
        <f>январь!BG431+февраль!BG431+март!BG431+апрель!BG431+май!BG431+июнь!BG431+июль!BG431+август!BG431+сентябрь!BG431+октябрь!BG431+ноябрь!BG431+декабрь!BG431</f>
        <v>9.343</v>
      </c>
      <c r="BK431" s="36">
        <f>январь!BH431+февраль!BH431+март!BH431+апрель!BH431+май!BH431+июнь!BH431+июль!BH431+август!BH431+сентябрь!BH431+октябрь!BH431+ноябрь!BH431+декабрь!BH431</f>
        <v>0</v>
      </c>
      <c r="BL431" s="36">
        <f>январь!BI431+февраль!BI431+март!BI431+апрель!BI431+май!BI431+июнь!BI431+июль!BI431+август!BI431+сентябрь!BI431+октябрь!BI431+ноябрь!BI431+декабрь!BI431</f>
        <v>0</v>
      </c>
      <c r="BM431" s="29">
        <f>январь!BJ431+февраль!BJ431+март!BJ431+апрель!BJ431+май!BJ431+июнь!BJ431+июль!BJ431+август!BJ431+сентябрь!BJ431+октябрь!BJ431+ноябрь!BJ431+декабрь!BJ431</f>
        <v>0</v>
      </c>
      <c r="BN431" s="36">
        <f>январь!BK431+февраль!BK431+март!BK431+апрель!BK431+май!BK431+июнь!BK431+июль!BK431+август!BK431+сентябрь!BK431+октябрь!BK431+ноябрь!BK431+декабрь!BK431</f>
        <v>0</v>
      </c>
      <c r="BO431" s="29">
        <f>январь!BL431+февраль!BL431+март!BL431+апрель!BL431+май!BL431+июнь!BL431+июль!BL431+август!BL431+сентябрь!BL431+октябрь!BL431+ноябрь!BL431+декабрь!BL431</f>
        <v>19</v>
      </c>
      <c r="BP431" s="36">
        <f>январь!BM431+февраль!BM431+март!BM431+апрель!BM431+май!BM431+июнь!BM431+июль!BM431+август!BM431+сентябрь!BM431+октябрь!BM431+ноябрь!BM431+декабрь!BM431</f>
        <v>21.862000000000002</v>
      </c>
      <c r="BQ431" s="36">
        <f>январь!BN431+февраль!BN431+март!BN431+апрель!BN431+май!BN431+июнь!BN431+июль!BN431+август!BN431+сентябрь!BN431+октябрь!BN431+ноябрь!BN431+декабрь!BN431</f>
        <v>5.0000000000000001E-3</v>
      </c>
      <c r="BR431" s="36">
        <f>январь!BO431+февраль!BO431+март!BO431+апрель!BO431+май!BO431+июнь!BO431+июль!BO431+август!BO431+сентябрь!BO431+октябрь!BO431+ноябрь!BO431+декабрь!BO431</f>
        <v>0.84699999999999998</v>
      </c>
      <c r="BS431" s="29">
        <f>январь!BP431+февраль!BP431+март!BP431+апрель!BP431+май!BP431+июнь!BP431+июль!BP431+август!BP431+сентябрь!BP431+октябрь!BP431+ноябрь!BP431+декабрь!BP431</f>
        <v>0</v>
      </c>
      <c r="BT431" s="36">
        <f>январь!BQ431+февраль!BQ431+март!BQ431+апрель!BQ431+май!BQ431+июнь!BQ431+июль!BQ431+август!BQ431+сентябрь!BQ431+октябрь!BQ431+ноябрь!BQ431+декабрь!BQ431</f>
        <v>0</v>
      </c>
      <c r="BU431" s="29">
        <f>январь!BR431+февраль!BR431+март!BR431+апрель!BR431+май!BR431+июнь!BR431+июль!BR431+август!BR431+сентябрь!BR431+октябрь!BR431+ноябрь!BR431+декабрь!BR431</f>
        <v>0</v>
      </c>
      <c r="BV431" s="36">
        <f>январь!BS431+февраль!BS431+март!BS431+апрель!BS431+май!BS431+июнь!BS431+июль!BS431+август!BS431+сентябрь!BS431+октябрь!BS431+ноябрь!BS431+декабрь!BS431</f>
        <v>0</v>
      </c>
      <c r="BW431" s="36">
        <f>январь!BT431+февраль!BT431+март!BT431+апрель!BT431+май!BT431+июнь!BT431+июль!BT431+август!BT431+сентябрь!BT431+октябрь!BT431+ноябрь!BT431+декабрь!BT431</f>
        <v>0</v>
      </c>
      <c r="BX431" s="36">
        <f>январь!BU431+февраль!BU431+март!BU431+апрель!BU431+май!BU431+июнь!BU431+июль!BU431+август!BU431+сентябрь!BU431+октябрь!BU431+ноябрь!BU431+декабрь!BU431</f>
        <v>0</v>
      </c>
      <c r="BY431" s="36">
        <f>январь!BV431+февраль!BV431+март!BV431+апрель!BV431+май!BV431+июнь!BV431+июль!BV431+август!BV431+сентябрь!BV431+октябрь!BV431+ноябрь!BV431+декабрь!BV431</f>
        <v>41.719000000000001</v>
      </c>
      <c r="BZ431" s="77">
        <v>5</v>
      </c>
    </row>
    <row r="432" spans="1:78" x14ac:dyDescent="0.25">
      <c r="A432" s="16">
        <v>430</v>
      </c>
      <c r="B432" s="16">
        <v>1</v>
      </c>
      <c r="C432" s="37" t="s">
        <v>871</v>
      </c>
      <c r="D432" s="51">
        <v>710.74398393623187</v>
      </c>
      <c r="E432" s="25">
        <v>150.98937200000012</v>
      </c>
      <c r="F432" s="26">
        <f t="shared" si="18"/>
        <v>697.95835593623201</v>
      </c>
      <c r="G432" s="26">
        <f t="shared" si="19"/>
        <v>546.96898393623189</v>
      </c>
      <c r="H432" s="26">
        <f t="shared" si="20"/>
        <v>163.77499999999998</v>
      </c>
      <c r="I432" s="36">
        <f>январь!F432+февраль!F432+март!F432+апрель!F432+май!F432+июнь!F432+июль!F432+август!F432+сентябрь!F432+октябрь!F432+ноябрь!F432+декабрь!F432</f>
        <v>0</v>
      </c>
      <c r="J432" s="36">
        <f>январь!G432+февраль!G432+март!G432+апрель!G432+май!G432+июнь!G432+июль!G432+август!G432+сентябрь!G432+октябрь!G432+ноябрь!G432+декабрь!G432</f>
        <v>0</v>
      </c>
      <c r="K432" s="36">
        <f>январь!H432+февраль!H432+март!H432+апрель!H432+май!H432+июнь!H432+июль!H432+август!H432+сентябрь!H432+октябрь!H432+ноябрь!H432+декабрь!H432</f>
        <v>0</v>
      </c>
      <c r="L432" s="27">
        <f>январь!I432+февраль!I432+март!I432+апрель!I432+май!I432+июнь!I432+июль!I432+август!I432+сентябрь!I432+октябрь!I432+ноябрь!I432+декабрь!I432</f>
        <v>0</v>
      </c>
      <c r="M432" s="36">
        <f>январь!J432+февраль!J432+март!J432+апрель!J432+май!J432+июнь!J432+июль!J432+август!J432+сентябрь!J432+октябрь!J432+ноябрь!J432+декабрь!J432</f>
        <v>0</v>
      </c>
      <c r="N432" s="36">
        <f>январь!K432+февраль!K432+март!K432+апрель!K432+май!K432+июнь!K432+июль!K432+август!K432+сентябрь!K432+октябрь!K432+ноябрь!K432+декабрь!K432</f>
        <v>0</v>
      </c>
      <c r="O432" s="36">
        <f>январь!L432+февраль!L432+март!L432+апрель!L432+май!L432+июнь!L432+июль!L432+август!L432+сентябрь!L432+октябрь!L432+ноябрь!L432+декабрь!L432</f>
        <v>0</v>
      </c>
      <c r="P432" s="36">
        <f>январь!M432+февраль!M432+март!M432+апрель!M432+май!M432+июнь!M432+июль!M432+август!M432+сентябрь!M432+октябрь!M432+ноябрь!M432+декабрь!M432</f>
        <v>0</v>
      </c>
      <c r="Q432" s="36">
        <f>январь!N432+февраль!N432+март!N432+апрель!N432+май!N432+июнь!N432+июль!N432+август!N432+сентябрь!N432+октябрь!N432+ноябрь!N432+декабрь!N432</f>
        <v>0</v>
      </c>
      <c r="R432" s="29">
        <f>январь!O432+февраль!O432+март!O432+апрель!O432+май!O432+июнь!O432+июль!O432+август!O432+сентябрь!O432+октябрь!O432+ноябрь!O432+декабрь!O432</f>
        <v>0</v>
      </c>
      <c r="S432" s="36">
        <f>январь!P432+февраль!P432+март!P432+апрель!P432+май!P432+июнь!P432+июль!P432+август!P432+сентябрь!P432+октябрь!P432+ноябрь!P432+декабрь!P432</f>
        <v>0</v>
      </c>
      <c r="T432" s="29">
        <f>январь!Q432+февраль!Q432+март!Q432+апрель!Q432+май!Q432+июнь!Q432+июль!Q432+август!Q432+сентябрь!Q432+октябрь!Q432+ноябрь!Q432+декабрь!Q432</f>
        <v>0</v>
      </c>
      <c r="U432" s="36">
        <f>январь!R432+февраль!R432+март!R432+апрель!R432+май!R432+июнь!R432+июль!R432+август!R432+сентябрь!R432+октябрь!R432+ноябрь!R432+декабрь!R432</f>
        <v>0</v>
      </c>
      <c r="V432" s="36">
        <f>январь!S432+февраль!S432+март!S432+апрель!S432+май!S432+июнь!S432+июль!S432+август!S432+сентябрь!S432+октябрь!S432+ноябрь!S432+декабрь!S432</f>
        <v>0</v>
      </c>
      <c r="W432" s="36">
        <f>январь!T432+февраль!T432+март!T432+апрель!T432+май!T432+июнь!T432+июль!T432+август!T432+сентябрь!T432+октябрь!T432+ноябрь!T432+декабрь!T432</f>
        <v>0</v>
      </c>
      <c r="X432" s="36">
        <f>январь!U432+февраль!U432+март!U432+апрель!U432+май!U432+июнь!U432+июль!U432+август!U432+сентябрь!U432+октябрь!U432+ноябрь!U432+декабрь!U432</f>
        <v>0</v>
      </c>
      <c r="Y432" s="36">
        <f>январь!V432+февраль!V432+март!V432+апрель!V432+май!V432+июнь!V432+июль!V432+август!V432+сентябрь!V432+октябрь!V432+ноябрь!V432+декабрь!V432</f>
        <v>0</v>
      </c>
      <c r="Z432" s="36">
        <f>январь!W432+февраль!W432+март!W432+апрель!W432+май!W432+июнь!W432+июль!W432+август!W432+сентябрь!W432+октябрь!W432+ноябрь!W432+декабрь!W432</f>
        <v>0</v>
      </c>
      <c r="AA432" s="36">
        <f>январь!X432+февраль!X432+март!X432+апрель!X432+май!X432+июнь!X432+июль!X432+август!X432+сентябрь!X432+октябрь!X432+ноябрь!X432+декабрь!X432</f>
        <v>0</v>
      </c>
      <c r="AB432" s="29">
        <f>январь!Y432+февраль!Y432+март!Y432+апрель!Y432+май!Y432+июнь!Y432+июль!Y432+август!Y432+сентябрь!Y432+октябрь!Y432+ноябрь!Y432+декабрь!Y432</f>
        <v>0</v>
      </c>
      <c r="AC432" s="36">
        <f>январь!Z432+февраль!Z432+март!Z432+апрель!Z432+май!Z432+июнь!Z432+июль!Z432+август!Z432+сентябрь!Z432+октябрь!Z432+ноябрь!Z432+декабрь!Z432</f>
        <v>0</v>
      </c>
      <c r="AD432" s="66" t="str">
        <f>CONCATENATE(январь!AA432,$BZ$1,февраль!AA432,$BZ$1,март!AA432,$BZ$1,апрель!AA432,$BZ$1,май!AA432,$BZ$1,июнь!AA432,$BZ$1,июль!AA432,$BZ$1,август!AA432,$BZ$1,сентябрь!AA432,$BZ$1,октябрь!AA432,$BZ$1,ноябрь!AA432,$BZ$1,декабрь!AA432)</f>
        <v xml:space="preserve">           </v>
      </c>
      <c r="AE432" s="36">
        <f>январь!AB432+февраль!AB432+март!AB432+апрель!AB432+май!AB432+июнь!AB432+июль!AB432+август!AB432+сентябрь!AB432+октябрь!AB432+ноябрь!AB432+декабрь!AB432</f>
        <v>0</v>
      </c>
      <c r="AF432" s="36">
        <f>январь!AC432+февраль!AC432+март!AC432+апрель!AC432+май!AC432+июнь!AC432+июль!AC432+август!AC432+сентябрь!AC432+октябрь!AC432+ноябрь!AC432+декабрь!AC432</f>
        <v>0</v>
      </c>
      <c r="AG432" s="36">
        <f>январь!AD432+февраль!AD432+март!AD432+апрель!AD432+май!AD432+июнь!AD432+июль!AD432+август!AD432+сентябрь!AD432+октябрь!AD432+ноябрь!AD432+декабрь!AD432</f>
        <v>0</v>
      </c>
      <c r="AH432" s="36">
        <f>январь!AE432+февраль!AE432+март!AE432+апрель!AE432+май!AE432+июнь!AE432+июль!AE432+август!AE432+сентябрь!AE432+октябрь!AE432+ноябрь!AE432+декабрь!AE432</f>
        <v>0</v>
      </c>
      <c r="AI432" s="36">
        <f>январь!AF432+февраль!AF432+март!AF432+апрель!AF432+май!AF432+июнь!AF432+июль!AF432+август!AF432+сентябрь!AF432+октябрь!AF432+ноябрь!AF432+декабрь!AF432</f>
        <v>0</v>
      </c>
      <c r="AJ432" s="36">
        <f>январь!AG432+февраль!AG432+март!AG432+апрель!AG432+май!AG432+июнь!AG432+июль!AG432+август!AG432+сентябрь!AG432+октябрь!AG432+ноябрь!AG432+декабрь!AG432</f>
        <v>0</v>
      </c>
      <c r="AK432" s="29">
        <f>январь!AH432+февраль!AH432+март!AH432+апрель!AH432+май!AH432+июнь!AH432+июль!AH432+август!AH432+сентябрь!AH432+октябрь!AH432+ноябрь!AH432+декабрь!AH432</f>
        <v>0</v>
      </c>
      <c r="AL432" s="36">
        <f>январь!AI432+февраль!AI432+март!AI432+апрель!AI432+май!AI432+июнь!AI432+июль!AI432+август!AI432+сентябрь!AI432+октябрь!AI432+ноябрь!AI432+декабрь!AI432</f>
        <v>0</v>
      </c>
      <c r="AM432" s="29">
        <f>январь!AJ432+февраль!AJ432+март!AJ432+апрель!AJ432+май!AJ432+июнь!AJ432+июль!AJ432+август!AJ432+сентябрь!AJ432+октябрь!AJ432+ноябрь!AJ432+декабрь!AJ432</f>
        <v>0</v>
      </c>
      <c r="AN432" s="36">
        <f>январь!AK432+февраль!AK432+март!AK432+апрель!AK432+май!AK432+июнь!AK432+июль!AK432+август!AK432+сентябрь!AK432+октябрь!AK432+ноябрь!AK432+декабрь!AK432</f>
        <v>0</v>
      </c>
      <c r="AO432" s="36">
        <f>январь!AL432+февраль!AL432+март!AL432+апрель!AL432+май!AL432+июнь!AL432+июль!AL432+август!AL432+сентябрь!AL432+октябрь!AL432+ноябрь!AL432+декабрь!AL432</f>
        <v>0</v>
      </c>
      <c r="AP432" s="36">
        <f>январь!AM432+февраль!AM432+март!AM432+апрель!AM432+май!AM432+июнь!AM432+июль!AM432+август!AM432+сентябрь!AM432+октябрь!AM432+ноябрь!AM432+декабрь!AM432</f>
        <v>0</v>
      </c>
      <c r="AQ432" s="29">
        <f>январь!AN432+февраль!AN432+март!AN432+апрель!AN432+май!AN432+июнь!AN432+июль!AN432+август!AN432+сентябрь!AN432+октябрь!AN432+ноябрь!AN432+декабрь!AN432</f>
        <v>0</v>
      </c>
      <c r="AR432" s="36">
        <f>январь!AO432+февраль!AO432+март!AO432+апрель!AO432+май!AO432+июнь!AO432+июль!AO432+август!AO432+сентябрь!AO432+октябрь!AO432+ноябрь!AO432+декабрь!AO432</f>
        <v>0</v>
      </c>
      <c r="AS432" s="29">
        <f>январь!AP432+февраль!AP432+март!AP432+апрель!AP432+май!AP432+июнь!AP432+июль!AP432+август!AP432+сентябрь!AP432+октябрь!AP432+ноябрь!AP432+декабрь!AP432</f>
        <v>0</v>
      </c>
      <c r="AT432" s="36">
        <f>январь!AQ432+февраль!AQ432+март!AQ432+апрель!AQ432+май!AQ432+июнь!AQ432+июль!AQ432+август!AQ432+сентябрь!AQ432+октябрь!AQ432+ноябрь!AQ432+декабрь!AQ432</f>
        <v>0</v>
      </c>
      <c r="AU432" s="29">
        <f>январь!AR432+февраль!AR432+март!AR432+апрель!AR432+май!AR432+июнь!AR432+июль!AR432+август!AR432+сентябрь!AR432+октябрь!AR432+ноябрь!AR432+декабрь!AR432</f>
        <v>0</v>
      </c>
      <c r="AV432" s="36">
        <f>январь!AS432+февраль!AS432+март!AS432+апрель!AS432+май!AS432+июнь!AS432+июль!AS432+август!AS432+сентябрь!AS432+октябрь!AS432+ноябрь!AS432+декабрь!AS432</f>
        <v>0</v>
      </c>
      <c r="AW432" s="36">
        <f>январь!AT432+февраль!AT432+март!AT432+апрель!AT432+май!AT432+июнь!AT432+июль!AT432+август!AT432+сентябрь!AT432+октябрь!AT432+ноябрь!AT432+декабрь!AT432</f>
        <v>0</v>
      </c>
      <c r="AX432" s="36">
        <f>январь!AU432+февраль!AU432+март!AU432+апрель!AU432+май!AU432+июнь!AU432+июль!AU432+август!AU432+сентябрь!AU432+октябрь!AU432+ноябрь!AU432+декабрь!AU432</f>
        <v>0</v>
      </c>
      <c r="AY432" s="29">
        <f>январь!AV432+февраль!AV432+март!AV432+апрель!AV432+май!AV432+июнь!AV432+июль!AV432+август!AV432+сентябрь!AV432+октябрь!AV432+ноябрь!AV432+декабрь!AV432</f>
        <v>0</v>
      </c>
      <c r="AZ432" s="36">
        <f>январь!AW432+февраль!AW432+март!AW432+апрель!AW432+май!AW432+июнь!AW432+июль!AW432+август!AW432+сентябрь!AW432+октябрь!AW432+ноябрь!AW432+декабрь!AW432</f>
        <v>0</v>
      </c>
      <c r="BA432" s="36">
        <f>январь!AX432+февраль!AX432+март!AX432+апрель!AX432+май!AX432+июнь!AX432+июль!AX432+август!AX432+сентябрь!AX432+октябрь!AX432+ноябрь!AX432+декабрь!AX432</f>
        <v>0</v>
      </c>
      <c r="BB432" s="36">
        <f>январь!AY432+февраль!AY432+март!AY432+апрель!AY432+май!AY432+июнь!AY432+июль!AY432+август!AY432+сентябрь!AY432+октябрь!AY432+ноябрь!AY432+декабрь!AY432</f>
        <v>0</v>
      </c>
      <c r="BC432" s="29">
        <f>январь!AZ432+февраль!AZ432+март!AZ432+апрель!AZ432+май!AZ432+июнь!AZ432+июль!AZ432+август!AZ432+сентябрь!AZ432+октябрь!AZ432+ноябрь!AZ432+декабрь!AZ432</f>
        <v>0</v>
      </c>
      <c r="BD432" s="36">
        <f>январь!BA432+февраль!BA432+март!BA432+апрель!BA432+май!BA432+июнь!BA432+июль!BA432+август!BA432+сентябрь!BA432+октябрь!BA432+ноябрь!BA432+декабрь!BA432</f>
        <v>0</v>
      </c>
      <c r="BE432" s="36">
        <f>январь!BB432+февраль!BB432+март!BB432+апрель!BB432+май!BB432+июнь!BB432+июль!BB432+август!BB432+сентябрь!BB432+октябрь!BB432+ноябрь!BB432+декабрь!BB432</f>
        <v>0</v>
      </c>
      <c r="BF432" s="36">
        <f>январь!BC432+февраль!BC432+март!BC432+апрель!BC432+май!BC432+июнь!BC432+июль!BC432+август!BC432+сентябрь!BC432+октябрь!BC432+ноябрь!BC432+декабрь!BC432</f>
        <v>0</v>
      </c>
      <c r="BG432" s="36">
        <f>январь!BD432+февраль!BD432+март!BD432+апрель!BD432+май!BD432+июнь!BD432+июль!BD432+август!BD432+сентябрь!BD432+октябрь!BD432+ноябрь!BD432+декабрь!BD432</f>
        <v>0</v>
      </c>
      <c r="BH432" s="36">
        <f>январь!BE432+февраль!BE432+март!BE432+апрель!BE432+май!BE432+июнь!BE432+июль!BE432+август!BE432+сентябрь!BE432+октябрь!BE432+ноябрь!BE432+декабрь!BE432</f>
        <v>0</v>
      </c>
      <c r="BI432" s="36">
        <f>январь!BF432+февраль!BF432+март!BF432+апрель!BF432+май!BF432+июнь!BF432+июль!BF432+август!BF432+сентябрь!BF432+октябрь!BF432+ноябрь!BF432+декабрь!BF432</f>
        <v>2.1999999999999999E-2</v>
      </c>
      <c r="BJ432" s="36">
        <f>январь!BG432+февраль!BG432+март!BG432+апрель!BG432+май!BG432+июнь!BG432+июль!BG432+август!BG432+сентябрь!BG432+октябрь!BG432+ноябрь!BG432+декабрь!BG432</f>
        <v>23.09</v>
      </c>
      <c r="BK432" s="36">
        <f>январь!BH432+февраль!BH432+март!BH432+апрель!BH432+май!BH432+июнь!BH432+июль!BH432+август!BH432+сентябрь!BH432+октябрь!BH432+ноябрь!BH432+декабрь!BH432</f>
        <v>1.6E-2</v>
      </c>
      <c r="BL432" s="36">
        <f>январь!BI432+февраль!BI432+март!BI432+апрель!BI432+май!BI432+июнь!BI432+июль!BI432+август!BI432+сентябрь!BI432+октябрь!BI432+ноябрь!BI432+декабрь!BI432</f>
        <v>8.5559999999999992</v>
      </c>
      <c r="BM432" s="29">
        <f>январь!BJ432+февраль!BJ432+март!BJ432+апрель!BJ432+май!BJ432+июнь!BJ432+июль!BJ432+август!BJ432+сентябрь!BJ432+октябрь!BJ432+ноябрь!BJ432+декабрь!BJ432</f>
        <v>4</v>
      </c>
      <c r="BN432" s="36">
        <f>январь!BK432+февраль!BK432+март!BK432+апрель!BK432+май!BK432+июнь!BK432+июль!BK432+август!BK432+сентябрь!BK432+октябрь!BK432+ноябрь!BK432+декабрь!BK432</f>
        <v>16.597999999999999</v>
      </c>
      <c r="BO432" s="29">
        <f>январь!BL432+февраль!BL432+март!BL432+апрель!BL432+май!BL432+июнь!BL432+июль!BL432+август!BL432+сентябрь!BL432+октябрь!BL432+ноябрь!BL432+декабрь!BL432</f>
        <v>77</v>
      </c>
      <c r="BP432" s="36">
        <f>январь!BM432+февраль!BM432+март!BM432+апрель!BM432+май!BM432+июнь!BM432+июль!BM432+август!BM432+сентябрь!BM432+октябрь!BM432+ноябрь!BM432+декабрь!BM432</f>
        <v>32.85</v>
      </c>
      <c r="BQ432" s="36">
        <f>январь!BN432+февраль!BN432+март!BN432+апрель!BN432+май!BN432+июнь!BN432+июль!BN432+август!BN432+сентябрь!BN432+октябрь!BN432+ноябрь!BN432+декабрь!BN432</f>
        <v>0.105</v>
      </c>
      <c r="BR432" s="36">
        <f>январь!BO432+февраль!BO432+март!BO432+апрель!BO432+май!BO432+июнь!BO432+июль!BO432+август!BO432+сентябрь!BO432+октябрь!BO432+ноябрь!BO432+декабрь!BO432</f>
        <v>40.479999999999997</v>
      </c>
      <c r="BS432" s="29">
        <f>январь!BP432+февраль!BP432+март!BP432+апрель!BP432+май!BP432+июнь!BP432+июль!BP432+август!BP432+сентябрь!BP432+октябрь!BP432+ноябрь!BP432+декабрь!BP432</f>
        <v>1</v>
      </c>
      <c r="BT432" s="36">
        <f>январь!BQ432+февраль!BQ432+март!BQ432+апрель!BQ432+май!BQ432+июнь!BQ432+июль!BQ432+август!BQ432+сентябрь!BQ432+октябрь!BQ432+ноябрь!BQ432+декабрь!BQ432</f>
        <v>1.4730000000000001</v>
      </c>
      <c r="BU432" s="29">
        <f>январь!BR432+февраль!BR432+март!BR432+апрель!BR432+май!BR432+июнь!BR432+июль!BR432+август!BR432+сентябрь!BR432+октябрь!BR432+ноябрь!BR432+декабрь!BR432</f>
        <v>3</v>
      </c>
      <c r="BV432" s="36">
        <f>январь!BS432+февраль!BS432+март!BS432+апрель!BS432+май!BS432+июнь!BS432+июль!BS432+август!BS432+сентябрь!BS432+октябрь!BS432+ноябрь!BS432+декабрь!BS432</f>
        <v>14.022</v>
      </c>
      <c r="BW432" s="36">
        <f>январь!BT432+февраль!BT432+март!BT432+апрель!BT432+май!BT432+июнь!BT432+июль!BT432+август!BT432+сентябрь!BT432+октябрь!BT432+ноябрь!BT432+декабрь!BT432</f>
        <v>0</v>
      </c>
      <c r="BX432" s="36">
        <f>январь!BU432+февраль!BU432+март!BU432+апрель!BU432+май!BU432+июнь!BU432+июль!BU432+август!BU432+сентябрь!BU432+октябрь!BU432+ноябрь!BU432+декабрь!BU432</f>
        <v>0</v>
      </c>
      <c r="BY432" s="36">
        <f>январь!BV432+февраль!BV432+март!BV432+апрель!BV432+май!BV432+июнь!BV432+июль!BV432+август!BV432+сентябрь!BV432+октябрь!BV432+ноябрь!BV432+декабрь!BV432</f>
        <v>26.706000000000003</v>
      </c>
      <c r="BZ432" s="77">
        <v>8</v>
      </c>
    </row>
    <row r="433" spans="1:78" x14ac:dyDescent="0.25">
      <c r="A433" s="16">
        <v>431</v>
      </c>
      <c r="B433" s="16">
        <v>1</v>
      </c>
      <c r="C433" s="37" t="s">
        <v>872</v>
      </c>
      <c r="D433" s="51">
        <v>121.53817199999999</v>
      </c>
      <c r="E433" s="25">
        <v>402.01872600000002</v>
      </c>
      <c r="F433" s="26">
        <f t="shared" si="18"/>
        <v>498.43589800000007</v>
      </c>
      <c r="G433" s="26">
        <f t="shared" si="19"/>
        <v>96.417171999999994</v>
      </c>
      <c r="H433" s="26">
        <f t="shared" si="20"/>
        <v>25.120999999999999</v>
      </c>
      <c r="I433" s="36">
        <f>январь!F433+февраль!F433+март!F433+апрель!F433+май!F433+июнь!F433+июль!F433+август!F433+сентябрь!F433+октябрь!F433+ноябрь!F433+декабрь!F433</f>
        <v>0</v>
      </c>
      <c r="J433" s="36">
        <f>январь!G433+февраль!G433+март!G433+апрель!G433+май!G433+июнь!G433+июль!G433+август!G433+сентябрь!G433+октябрь!G433+ноябрь!G433+декабрь!G433</f>
        <v>0</v>
      </c>
      <c r="K433" s="36">
        <f>январь!H433+февраль!H433+март!H433+апрель!H433+май!H433+июнь!H433+июль!H433+август!H433+сентябрь!H433+октябрь!H433+ноябрь!H433+декабрь!H433</f>
        <v>0</v>
      </c>
      <c r="L433" s="27">
        <f>январь!I433+февраль!I433+март!I433+апрель!I433+май!I433+июнь!I433+июль!I433+август!I433+сентябрь!I433+октябрь!I433+ноябрь!I433+декабрь!I433</f>
        <v>0</v>
      </c>
      <c r="M433" s="36">
        <f>январь!J433+февраль!J433+март!J433+апрель!J433+май!J433+июнь!J433+июль!J433+август!J433+сентябрь!J433+октябрь!J433+ноябрь!J433+декабрь!J433</f>
        <v>0</v>
      </c>
      <c r="N433" s="36">
        <f>январь!K433+февраль!K433+март!K433+апрель!K433+май!K433+июнь!K433+июль!K433+август!K433+сентябрь!K433+октябрь!K433+ноябрь!K433+декабрь!K433</f>
        <v>0</v>
      </c>
      <c r="O433" s="36">
        <f>январь!L433+февраль!L433+март!L433+апрель!L433+май!L433+июнь!L433+июль!L433+август!L433+сентябрь!L433+октябрь!L433+ноябрь!L433+декабрь!L433</f>
        <v>0</v>
      </c>
      <c r="P433" s="36">
        <f>январь!M433+февраль!M433+март!M433+апрель!M433+май!M433+июнь!M433+июль!M433+август!M433+сентябрь!M433+октябрь!M433+ноябрь!M433+декабрь!M433</f>
        <v>0</v>
      </c>
      <c r="Q433" s="36">
        <f>январь!N433+февраль!N433+март!N433+апрель!N433+май!N433+июнь!N433+июль!N433+август!N433+сентябрь!N433+октябрь!N433+ноябрь!N433+декабрь!N433</f>
        <v>0</v>
      </c>
      <c r="R433" s="29">
        <f>январь!O433+февраль!O433+март!O433+апрель!O433+май!O433+июнь!O433+июль!O433+август!O433+сентябрь!O433+октябрь!O433+ноябрь!O433+декабрь!O433</f>
        <v>0</v>
      </c>
      <c r="S433" s="36">
        <f>январь!P433+февраль!P433+март!P433+апрель!P433+май!P433+июнь!P433+июль!P433+август!P433+сентябрь!P433+октябрь!P433+ноябрь!P433+декабрь!P433</f>
        <v>0</v>
      </c>
      <c r="T433" s="29">
        <f>январь!Q433+февраль!Q433+март!Q433+апрель!Q433+май!Q433+июнь!Q433+июль!Q433+август!Q433+сентябрь!Q433+октябрь!Q433+ноябрь!Q433+декабрь!Q433</f>
        <v>0</v>
      </c>
      <c r="U433" s="36">
        <f>январь!R433+февраль!R433+март!R433+апрель!R433+май!R433+июнь!R433+июль!R433+август!R433+сентябрь!R433+октябрь!R433+ноябрь!R433+декабрь!R433</f>
        <v>0</v>
      </c>
      <c r="V433" s="36">
        <f>январь!S433+февраль!S433+март!S433+апрель!S433+май!S433+июнь!S433+июль!S433+август!S433+сентябрь!S433+октябрь!S433+ноябрь!S433+декабрь!S433</f>
        <v>0</v>
      </c>
      <c r="W433" s="36">
        <f>январь!T433+февраль!T433+март!T433+апрель!T433+май!T433+июнь!T433+июль!T433+август!T433+сентябрь!T433+октябрь!T433+ноябрь!T433+декабрь!T433</f>
        <v>0</v>
      </c>
      <c r="X433" s="36">
        <f>январь!U433+февраль!U433+март!U433+апрель!U433+май!U433+июнь!U433+июль!U433+август!U433+сентябрь!U433+октябрь!U433+ноябрь!U433+декабрь!U433</f>
        <v>0</v>
      </c>
      <c r="Y433" s="36">
        <f>январь!V433+февраль!V433+март!V433+апрель!V433+май!V433+июнь!V433+июль!V433+август!V433+сентябрь!V433+октябрь!V433+ноябрь!V433+декабрь!V433</f>
        <v>0</v>
      </c>
      <c r="Z433" s="36">
        <f>январь!W433+февраль!W433+март!W433+апрель!W433+май!W433+июнь!W433+июль!W433+август!W433+сентябрь!W433+октябрь!W433+ноябрь!W433+декабрь!W433</f>
        <v>0</v>
      </c>
      <c r="AA433" s="36">
        <f>январь!X433+февраль!X433+март!X433+апрель!X433+май!X433+июнь!X433+июль!X433+август!X433+сентябрь!X433+октябрь!X433+ноябрь!X433+декабрь!X433</f>
        <v>0</v>
      </c>
      <c r="AB433" s="29">
        <f>январь!Y433+февраль!Y433+март!Y433+апрель!Y433+май!Y433+июнь!Y433+июль!Y433+август!Y433+сентябрь!Y433+октябрь!Y433+ноябрь!Y433+декабрь!Y433</f>
        <v>0</v>
      </c>
      <c r="AC433" s="36">
        <f>январь!Z433+февраль!Z433+март!Z433+апрель!Z433+май!Z433+июнь!Z433+июль!Z433+август!Z433+сентябрь!Z433+октябрь!Z433+ноябрь!Z433+декабрь!Z433</f>
        <v>0</v>
      </c>
      <c r="AD433" s="66" t="str">
        <f>CONCATENATE(январь!AA433,$BZ$1,февраль!AA433,$BZ$1,март!AA433,$BZ$1,апрель!AA433,$BZ$1,май!AA433,$BZ$1,июнь!AA433,$BZ$1,июль!AA433,$BZ$1,август!AA433,$BZ$1,сентябрь!AA433,$BZ$1,октябрь!AA433,$BZ$1,ноябрь!AA433,$BZ$1,декабрь!AA433)</f>
        <v xml:space="preserve">           </v>
      </c>
      <c r="AE433" s="36">
        <f>январь!AB433+февраль!AB433+март!AB433+апрель!AB433+май!AB433+июнь!AB433+июль!AB433+август!AB433+сентябрь!AB433+октябрь!AB433+ноябрь!AB433+декабрь!AB433</f>
        <v>0</v>
      </c>
      <c r="AF433" s="36">
        <f>январь!AC433+февраль!AC433+март!AC433+апрель!AC433+май!AC433+июнь!AC433+июль!AC433+август!AC433+сентябрь!AC433+октябрь!AC433+ноябрь!AC433+декабрь!AC433</f>
        <v>0</v>
      </c>
      <c r="AG433" s="36">
        <f>январь!AD433+февраль!AD433+март!AD433+апрель!AD433+май!AD433+июнь!AD433+июль!AD433+август!AD433+сентябрь!AD433+октябрь!AD433+ноябрь!AD433+декабрь!AD433</f>
        <v>0</v>
      </c>
      <c r="AH433" s="36">
        <f>январь!AE433+февраль!AE433+март!AE433+апрель!AE433+май!AE433+июнь!AE433+июль!AE433+август!AE433+сентябрь!AE433+октябрь!AE433+ноябрь!AE433+декабрь!AE433</f>
        <v>0</v>
      </c>
      <c r="AI433" s="36">
        <f>январь!AF433+февраль!AF433+март!AF433+апрель!AF433+май!AF433+июнь!AF433+июль!AF433+август!AF433+сентябрь!AF433+октябрь!AF433+ноябрь!AF433+декабрь!AF433</f>
        <v>0</v>
      </c>
      <c r="AJ433" s="36">
        <f>январь!AG433+февраль!AG433+март!AG433+апрель!AG433+май!AG433+июнь!AG433+июль!AG433+август!AG433+сентябрь!AG433+октябрь!AG433+ноябрь!AG433+декабрь!AG433</f>
        <v>0</v>
      </c>
      <c r="AK433" s="29">
        <f>январь!AH433+февраль!AH433+март!AH433+апрель!AH433+май!AH433+июнь!AH433+июль!AH433+август!AH433+сентябрь!AH433+октябрь!AH433+ноябрь!AH433+декабрь!AH433</f>
        <v>18</v>
      </c>
      <c r="AL433" s="36">
        <f>январь!AI433+февраль!AI433+март!AI433+апрель!AI433+май!AI433+июнь!AI433+июль!AI433+август!AI433+сентябрь!AI433+октябрь!AI433+ноябрь!AI433+декабрь!AI433</f>
        <v>12.114000000000001</v>
      </c>
      <c r="AM433" s="29">
        <f>январь!AJ433+февраль!AJ433+март!AJ433+апрель!AJ433+май!AJ433+июнь!AJ433+июль!AJ433+август!AJ433+сентябрь!AJ433+октябрь!AJ433+ноябрь!AJ433+декабрь!AJ433</f>
        <v>0</v>
      </c>
      <c r="AN433" s="36">
        <f>январь!AK433+февраль!AK433+март!AK433+апрель!AK433+май!AK433+июнь!AK433+июль!AK433+август!AK433+сентябрь!AK433+октябрь!AK433+ноябрь!AK433+декабрь!AK433</f>
        <v>0</v>
      </c>
      <c r="AO433" s="36">
        <f>январь!AL433+февраль!AL433+март!AL433+апрель!AL433+май!AL433+июнь!AL433+июль!AL433+август!AL433+сентябрь!AL433+октябрь!AL433+ноябрь!AL433+декабрь!AL433</f>
        <v>0</v>
      </c>
      <c r="AP433" s="36">
        <f>январь!AM433+февраль!AM433+март!AM433+апрель!AM433+май!AM433+июнь!AM433+июль!AM433+август!AM433+сентябрь!AM433+октябрь!AM433+ноябрь!AM433+декабрь!AM433</f>
        <v>0</v>
      </c>
      <c r="AQ433" s="29">
        <f>январь!AN433+февраль!AN433+март!AN433+апрель!AN433+май!AN433+июнь!AN433+июль!AN433+август!AN433+сентябрь!AN433+октябрь!AN433+ноябрь!AN433+декабрь!AN433</f>
        <v>0</v>
      </c>
      <c r="AR433" s="36">
        <f>январь!AO433+февраль!AO433+март!AO433+апрель!AO433+май!AO433+июнь!AO433+июль!AO433+август!AO433+сентябрь!AO433+октябрь!AO433+ноябрь!AO433+декабрь!AO433</f>
        <v>0</v>
      </c>
      <c r="AS433" s="29">
        <f>январь!AP433+февраль!AP433+март!AP433+апрель!AP433+май!AP433+июнь!AP433+июль!AP433+август!AP433+сентябрь!AP433+октябрь!AP433+ноябрь!AP433+декабрь!AP433</f>
        <v>0</v>
      </c>
      <c r="AT433" s="36">
        <f>январь!AQ433+февраль!AQ433+март!AQ433+апрель!AQ433+май!AQ433+июнь!AQ433+июль!AQ433+август!AQ433+сентябрь!AQ433+октябрь!AQ433+ноябрь!AQ433+декабрь!AQ433</f>
        <v>0</v>
      </c>
      <c r="AU433" s="29">
        <f>январь!AR433+февраль!AR433+март!AR433+апрель!AR433+май!AR433+июнь!AR433+июль!AR433+август!AR433+сентябрь!AR433+октябрь!AR433+ноябрь!AR433+декабрь!AR433</f>
        <v>0</v>
      </c>
      <c r="AV433" s="36">
        <f>январь!AS433+февраль!AS433+март!AS433+апрель!AS433+май!AS433+июнь!AS433+июль!AS433+август!AS433+сентябрь!AS433+октябрь!AS433+ноябрь!AS433+декабрь!AS433</f>
        <v>0</v>
      </c>
      <c r="AW433" s="36">
        <f>январь!AT433+февраль!AT433+март!AT433+апрель!AT433+май!AT433+июнь!AT433+июль!AT433+август!AT433+сентябрь!AT433+октябрь!AT433+ноябрь!AT433+декабрь!AT433</f>
        <v>0</v>
      </c>
      <c r="AX433" s="36">
        <f>январь!AU433+февраль!AU433+март!AU433+апрель!AU433+май!AU433+июнь!AU433+июль!AU433+август!AU433+сентябрь!AU433+октябрь!AU433+ноябрь!AU433+декабрь!AU433</f>
        <v>0</v>
      </c>
      <c r="AY433" s="29">
        <f>январь!AV433+февраль!AV433+март!AV433+апрель!AV433+май!AV433+июнь!AV433+июль!AV433+август!AV433+сентябрь!AV433+октябрь!AV433+ноябрь!AV433+декабрь!AV433</f>
        <v>0</v>
      </c>
      <c r="AZ433" s="36">
        <f>январь!AW433+февраль!AW433+март!AW433+апрель!AW433+май!AW433+июнь!AW433+июль!AW433+август!AW433+сентябрь!AW433+октябрь!AW433+ноябрь!AW433+декабрь!AW433</f>
        <v>0</v>
      </c>
      <c r="BA433" s="36">
        <f>январь!AX433+февраль!AX433+март!AX433+апрель!AX433+май!AX433+июнь!AX433+июль!AX433+август!AX433+сентябрь!AX433+октябрь!AX433+ноябрь!AX433+декабрь!AX433</f>
        <v>0</v>
      </c>
      <c r="BB433" s="36">
        <f>январь!AY433+февраль!AY433+март!AY433+апрель!AY433+май!AY433+июнь!AY433+июль!AY433+август!AY433+сентябрь!AY433+октябрь!AY433+ноябрь!AY433+декабрь!AY433</f>
        <v>0</v>
      </c>
      <c r="BC433" s="29">
        <f>январь!AZ433+февраль!AZ433+март!AZ433+апрель!AZ433+май!AZ433+июнь!AZ433+июль!AZ433+август!AZ433+сентябрь!AZ433+октябрь!AZ433+ноябрь!AZ433+декабрь!AZ433</f>
        <v>0</v>
      </c>
      <c r="BD433" s="36">
        <f>январь!BA433+февраль!BA433+март!BA433+апрель!BA433+май!BA433+июнь!BA433+июль!BA433+август!BA433+сентябрь!BA433+октябрь!BA433+ноябрь!BA433+декабрь!BA433</f>
        <v>0</v>
      </c>
      <c r="BE433" s="36">
        <f>январь!BB433+февраль!BB433+март!BB433+апрель!BB433+май!BB433+июнь!BB433+июль!BB433+август!BB433+сентябрь!BB433+октябрь!BB433+ноябрь!BB433+декабрь!BB433</f>
        <v>0</v>
      </c>
      <c r="BF433" s="36">
        <f>январь!BC433+февраль!BC433+март!BC433+апрель!BC433+май!BC433+июнь!BC433+июль!BC433+август!BC433+сентябрь!BC433+октябрь!BC433+ноябрь!BC433+декабрь!BC433</f>
        <v>0</v>
      </c>
      <c r="BG433" s="36">
        <f>январь!BD433+февраль!BD433+март!BD433+апрель!BD433+май!BD433+июнь!BD433+июль!BD433+август!BD433+сентябрь!BD433+октябрь!BD433+ноябрь!BD433+декабрь!BD433</f>
        <v>0</v>
      </c>
      <c r="BH433" s="36">
        <f>январь!BE433+февраль!BE433+март!BE433+апрель!BE433+май!BE433+июнь!BE433+июль!BE433+август!BE433+сентябрь!BE433+октябрь!BE433+ноябрь!BE433+декабрь!BE433</f>
        <v>0</v>
      </c>
      <c r="BI433" s="36">
        <f>январь!BF433+февраль!BF433+март!BF433+апрель!BF433+май!BF433+июнь!BF433+июль!BF433+август!BF433+сентябрь!BF433+октябрь!BF433+ноябрь!BF433+декабрь!BF433</f>
        <v>0</v>
      </c>
      <c r="BJ433" s="36">
        <f>январь!BG433+февраль!BG433+март!BG433+апрель!BG433+май!BG433+июнь!BG433+июль!BG433+август!BG433+сентябрь!BG433+октябрь!BG433+ноябрь!BG433+декабрь!BG433</f>
        <v>0</v>
      </c>
      <c r="BK433" s="36">
        <f>январь!BH433+февраль!BH433+март!BH433+апрель!BH433+май!BH433+июнь!BH433+июль!BH433+август!BH433+сентябрь!BH433+октябрь!BH433+ноябрь!BH433+декабрь!BH433</f>
        <v>0</v>
      </c>
      <c r="BL433" s="36">
        <f>январь!BI433+февраль!BI433+март!BI433+апрель!BI433+май!BI433+июнь!BI433+июль!BI433+август!BI433+сентябрь!BI433+октябрь!BI433+ноябрь!BI433+декабрь!BI433</f>
        <v>0</v>
      </c>
      <c r="BM433" s="29">
        <f>январь!BJ433+февраль!BJ433+март!BJ433+апрель!BJ433+май!BJ433+июнь!BJ433+июль!BJ433+август!BJ433+сентябрь!BJ433+октябрь!BJ433+ноябрь!BJ433+декабрь!BJ433</f>
        <v>0</v>
      </c>
      <c r="BN433" s="36">
        <f>январь!BK433+февраль!BK433+март!BK433+апрель!BK433+май!BK433+июнь!BK433+июль!BK433+август!BK433+сентябрь!BK433+октябрь!BK433+ноябрь!BK433+декабрь!BK433</f>
        <v>0</v>
      </c>
      <c r="BO433" s="29">
        <f>январь!BL433+февраль!BL433+март!BL433+апрель!BL433+май!BL433+июнь!BL433+июль!BL433+август!BL433+сентябрь!BL433+октябрь!BL433+ноябрь!BL433+декабрь!BL433</f>
        <v>15</v>
      </c>
      <c r="BP433" s="36">
        <f>январь!BM433+февраль!BM433+март!BM433+апрель!BM433+май!BM433+июнь!BM433+июль!BM433+август!BM433+сентябрь!BM433+октябрь!BM433+ноябрь!BM433+декабрь!BM433</f>
        <v>9.661999999999999</v>
      </c>
      <c r="BQ433" s="36">
        <f>январь!BN433+февраль!BN433+март!BN433+апрель!BN433+май!BN433+июнь!BN433+июль!BN433+август!BN433+сентябрь!BN433+октябрь!BN433+ноябрь!BN433+декабрь!BN433</f>
        <v>0</v>
      </c>
      <c r="BR433" s="36">
        <f>январь!BO433+февраль!BO433+март!BO433+апрель!BO433+май!BO433+июнь!BO433+июль!BO433+август!BO433+сентябрь!BO433+октябрь!BO433+ноябрь!BO433+декабрь!BO433</f>
        <v>0</v>
      </c>
      <c r="BS433" s="29">
        <f>январь!BP433+февраль!BP433+март!BP433+апрель!BP433+май!BP433+июнь!BP433+июль!BP433+август!BP433+сентябрь!BP433+октябрь!BP433+ноябрь!BP433+декабрь!BP433</f>
        <v>0</v>
      </c>
      <c r="BT433" s="36">
        <f>январь!BQ433+февраль!BQ433+март!BQ433+апрель!BQ433+май!BQ433+июнь!BQ433+июль!BQ433+август!BQ433+сентябрь!BQ433+октябрь!BQ433+ноябрь!BQ433+декабрь!BQ433</f>
        <v>0</v>
      </c>
      <c r="BU433" s="29">
        <f>январь!BR433+февраль!BR433+март!BR433+апрель!BR433+май!BR433+июнь!BR433+июль!BR433+август!BR433+сентябрь!BR433+октябрь!BR433+ноябрь!BR433+декабрь!BR433</f>
        <v>0</v>
      </c>
      <c r="BV433" s="36">
        <f>январь!BS433+февраль!BS433+март!BS433+апрель!BS433+май!BS433+июнь!BS433+июль!BS433+август!BS433+сентябрь!BS433+октябрь!BS433+ноябрь!BS433+декабрь!BS433</f>
        <v>0</v>
      </c>
      <c r="BW433" s="36">
        <f>январь!BT433+февраль!BT433+март!BT433+апрель!BT433+май!BT433+июнь!BT433+июль!BT433+август!BT433+сентябрь!BT433+октябрь!BT433+ноябрь!BT433+декабрь!BT433</f>
        <v>0</v>
      </c>
      <c r="BX433" s="36">
        <f>январь!BU433+февраль!BU433+март!BU433+апрель!BU433+май!BU433+июнь!BU433+июль!BU433+август!BU433+сентябрь!BU433+октябрь!BU433+ноябрь!BU433+декабрь!BU433</f>
        <v>0</v>
      </c>
      <c r="BY433" s="36">
        <f>январь!BV433+февраль!BV433+март!BV433+апрель!BV433+май!BV433+июнь!BV433+июль!BV433+август!BV433+сентябрь!BV433+октябрь!BV433+ноябрь!BV433+декабрь!BV433</f>
        <v>3.3450000000000002</v>
      </c>
      <c r="BZ433" s="77">
        <v>0</v>
      </c>
    </row>
    <row r="434" spans="1:78" x14ac:dyDescent="0.25">
      <c r="A434" s="16">
        <v>432</v>
      </c>
      <c r="B434" s="16">
        <v>1</v>
      </c>
      <c r="C434" s="37" t="s">
        <v>873</v>
      </c>
      <c r="D434" s="51">
        <v>146.83441940096617</v>
      </c>
      <c r="E434" s="25">
        <v>235.26446800000002</v>
      </c>
      <c r="F434" s="26">
        <f t="shared" si="18"/>
        <v>376.7738874009662</v>
      </c>
      <c r="G434" s="26">
        <f t="shared" si="19"/>
        <v>141.50941940096618</v>
      </c>
      <c r="H434" s="26">
        <f t="shared" si="20"/>
        <v>5.3250000000000002</v>
      </c>
      <c r="I434" s="36">
        <f>январь!F434+февраль!F434+март!F434+апрель!F434+май!F434+июнь!F434+июль!F434+август!F434+сентябрь!F434+октябрь!F434+ноябрь!F434+декабрь!F434</f>
        <v>0</v>
      </c>
      <c r="J434" s="36">
        <f>январь!G434+февраль!G434+март!G434+апрель!G434+май!G434+июнь!G434+июль!G434+август!G434+сентябрь!G434+октябрь!G434+ноябрь!G434+декабрь!G434</f>
        <v>0</v>
      </c>
      <c r="K434" s="36">
        <f>январь!H434+февраль!H434+март!H434+апрель!H434+май!H434+июнь!H434+июль!H434+август!H434+сентябрь!H434+октябрь!H434+ноябрь!H434+декабрь!H434</f>
        <v>0</v>
      </c>
      <c r="L434" s="27">
        <f>январь!I434+февраль!I434+март!I434+апрель!I434+май!I434+июнь!I434+июль!I434+август!I434+сентябрь!I434+октябрь!I434+ноябрь!I434+декабрь!I434</f>
        <v>0</v>
      </c>
      <c r="M434" s="36">
        <f>январь!J434+февраль!J434+март!J434+апрель!J434+май!J434+июнь!J434+июль!J434+август!J434+сентябрь!J434+октябрь!J434+ноябрь!J434+декабрь!J434</f>
        <v>0</v>
      </c>
      <c r="N434" s="36">
        <f>январь!K434+февраль!K434+март!K434+апрель!K434+май!K434+июнь!K434+июль!K434+август!K434+сентябрь!K434+октябрь!K434+ноябрь!K434+декабрь!K434</f>
        <v>0</v>
      </c>
      <c r="O434" s="36">
        <f>январь!L434+февраль!L434+март!L434+апрель!L434+май!L434+июнь!L434+июль!L434+август!L434+сентябрь!L434+октябрь!L434+ноябрь!L434+декабрь!L434</f>
        <v>0</v>
      </c>
      <c r="P434" s="36">
        <f>январь!M434+февраль!M434+март!M434+апрель!M434+май!M434+июнь!M434+июль!M434+август!M434+сентябрь!M434+октябрь!M434+ноябрь!M434+декабрь!M434</f>
        <v>0</v>
      </c>
      <c r="Q434" s="36">
        <f>январь!N434+февраль!N434+март!N434+апрель!N434+май!N434+июнь!N434+июль!N434+август!N434+сентябрь!N434+октябрь!N434+ноябрь!N434+декабрь!N434</f>
        <v>0</v>
      </c>
      <c r="R434" s="29">
        <f>январь!O434+февраль!O434+март!O434+апрель!O434+май!O434+июнь!O434+июль!O434+август!O434+сентябрь!O434+октябрь!O434+ноябрь!O434+декабрь!O434</f>
        <v>0</v>
      </c>
      <c r="S434" s="36">
        <f>январь!P434+февраль!P434+март!P434+апрель!P434+май!P434+июнь!P434+июль!P434+август!P434+сентябрь!P434+октябрь!P434+ноябрь!P434+декабрь!P434</f>
        <v>0</v>
      </c>
      <c r="T434" s="29">
        <f>январь!Q434+февраль!Q434+март!Q434+апрель!Q434+май!Q434+июнь!Q434+июль!Q434+август!Q434+сентябрь!Q434+октябрь!Q434+ноябрь!Q434+декабрь!Q434</f>
        <v>0</v>
      </c>
      <c r="U434" s="36">
        <f>январь!R434+февраль!R434+март!R434+апрель!R434+май!R434+июнь!R434+июль!R434+август!R434+сентябрь!R434+октябрь!R434+ноябрь!R434+декабрь!R434</f>
        <v>0</v>
      </c>
      <c r="V434" s="36">
        <f>январь!S434+февраль!S434+март!S434+апрель!S434+май!S434+июнь!S434+июль!S434+август!S434+сентябрь!S434+октябрь!S434+ноябрь!S434+декабрь!S434</f>
        <v>0</v>
      </c>
      <c r="W434" s="36">
        <f>январь!T434+февраль!T434+март!T434+апрель!T434+май!T434+июнь!T434+июль!T434+август!T434+сентябрь!T434+октябрь!T434+ноябрь!T434+декабрь!T434</f>
        <v>0</v>
      </c>
      <c r="X434" s="36">
        <f>январь!U434+февраль!U434+март!U434+апрель!U434+май!U434+июнь!U434+июль!U434+август!U434+сентябрь!U434+октябрь!U434+ноябрь!U434+декабрь!U434</f>
        <v>0</v>
      </c>
      <c r="Y434" s="36">
        <f>январь!V434+февраль!V434+март!V434+апрель!V434+май!V434+июнь!V434+июль!V434+август!V434+сентябрь!V434+октябрь!V434+ноябрь!V434+декабрь!V434</f>
        <v>0</v>
      </c>
      <c r="Z434" s="36">
        <f>январь!W434+февраль!W434+март!W434+апрель!W434+май!W434+июнь!W434+июль!W434+август!W434+сентябрь!W434+октябрь!W434+ноябрь!W434+декабрь!W434</f>
        <v>0</v>
      </c>
      <c r="AA434" s="36">
        <f>январь!X434+февраль!X434+март!X434+апрель!X434+май!X434+июнь!X434+июль!X434+август!X434+сентябрь!X434+октябрь!X434+ноябрь!X434+декабрь!X434</f>
        <v>0</v>
      </c>
      <c r="AB434" s="29">
        <f>январь!Y434+февраль!Y434+март!Y434+апрель!Y434+май!Y434+июнь!Y434+июль!Y434+август!Y434+сентябрь!Y434+октябрь!Y434+ноябрь!Y434+декабрь!Y434</f>
        <v>0</v>
      </c>
      <c r="AC434" s="36">
        <f>январь!Z434+февраль!Z434+март!Z434+апрель!Z434+май!Z434+июнь!Z434+июль!Z434+август!Z434+сентябрь!Z434+октябрь!Z434+ноябрь!Z434+декабрь!Z434</f>
        <v>0</v>
      </c>
      <c r="AD434" s="66" t="str">
        <f>CONCATENATE(январь!AA434,$BZ$1,февраль!AA434,$BZ$1,март!AA434,$BZ$1,апрель!AA434,$BZ$1,май!AA434,$BZ$1,июнь!AA434,$BZ$1,июль!AA434,$BZ$1,август!AA434,$BZ$1,сентябрь!AA434,$BZ$1,октябрь!AA434,$BZ$1,ноябрь!AA434,$BZ$1,декабрь!AA434)</f>
        <v xml:space="preserve">           </v>
      </c>
      <c r="AE434" s="36">
        <f>январь!AB434+февраль!AB434+март!AB434+апрель!AB434+май!AB434+июнь!AB434+июль!AB434+август!AB434+сентябрь!AB434+октябрь!AB434+ноябрь!AB434+декабрь!AB434</f>
        <v>0</v>
      </c>
      <c r="AF434" s="36">
        <f>январь!AC434+февраль!AC434+март!AC434+апрель!AC434+май!AC434+июнь!AC434+июль!AC434+август!AC434+сентябрь!AC434+октябрь!AC434+ноябрь!AC434+декабрь!AC434</f>
        <v>0</v>
      </c>
      <c r="AG434" s="36">
        <f>январь!AD434+февраль!AD434+март!AD434+апрель!AD434+май!AD434+июнь!AD434+июль!AD434+август!AD434+сентябрь!AD434+октябрь!AD434+ноябрь!AD434+декабрь!AD434</f>
        <v>0</v>
      </c>
      <c r="AH434" s="36">
        <f>январь!AE434+февраль!AE434+март!AE434+апрель!AE434+май!AE434+июнь!AE434+июль!AE434+август!AE434+сентябрь!AE434+октябрь!AE434+ноябрь!AE434+декабрь!AE434</f>
        <v>0</v>
      </c>
      <c r="AI434" s="36">
        <f>январь!AF434+февраль!AF434+март!AF434+апрель!AF434+май!AF434+июнь!AF434+июль!AF434+август!AF434+сентябрь!AF434+октябрь!AF434+ноябрь!AF434+декабрь!AF434</f>
        <v>0</v>
      </c>
      <c r="AJ434" s="36">
        <f>январь!AG434+февраль!AG434+март!AG434+апрель!AG434+май!AG434+июнь!AG434+июль!AG434+август!AG434+сентябрь!AG434+октябрь!AG434+ноябрь!AG434+декабрь!AG434</f>
        <v>0</v>
      </c>
      <c r="AK434" s="29">
        <f>январь!AH434+февраль!AH434+март!AH434+апрель!AH434+май!AH434+июнь!AH434+июль!AH434+август!AH434+сентябрь!AH434+октябрь!AH434+ноябрь!AH434+декабрь!AH434</f>
        <v>0</v>
      </c>
      <c r="AL434" s="36">
        <f>январь!AI434+февраль!AI434+март!AI434+апрель!AI434+май!AI434+июнь!AI434+июль!AI434+август!AI434+сентябрь!AI434+октябрь!AI434+ноябрь!AI434+декабрь!AI434</f>
        <v>0</v>
      </c>
      <c r="AM434" s="29">
        <f>январь!AJ434+февраль!AJ434+март!AJ434+апрель!AJ434+май!AJ434+июнь!AJ434+июль!AJ434+август!AJ434+сентябрь!AJ434+октябрь!AJ434+ноябрь!AJ434+декабрь!AJ434</f>
        <v>0</v>
      </c>
      <c r="AN434" s="36">
        <f>январь!AK434+февраль!AK434+март!AK434+апрель!AK434+май!AK434+июнь!AK434+июль!AK434+август!AK434+сентябрь!AK434+октябрь!AK434+ноябрь!AK434+декабрь!AK434</f>
        <v>0</v>
      </c>
      <c r="AO434" s="36">
        <f>январь!AL434+февраль!AL434+март!AL434+апрель!AL434+май!AL434+июнь!AL434+июль!AL434+август!AL434+сентябрь!AL434+октябрь!AL434+ноябрь!AL434+декабрь!AL434</f>
        <v>0</v>
      </c>
      <c r="AP434" s="36">
        <f>январь!AM434+февраль!AM434+март!AM434+апрель!AM434+май!AM434+июнь!AM434+июль!AM434+август!AM434+сентябрь!AM434+октябрь!AM434+ноябрь!AM434+декабрь!AM434</f>
        <v>0</v>
      </c>
      <c r="AQ434" s="29">
        <f>январь!AN434+февраль!AN434+март!AN434+апрель!AN434+май!AN434+июнь!AN434+июль!AN434+август!AN434+сентябрь!AN434+октябрь!AN434+ноябрь!AN434+декабрь!AN434</f>
        <v>0</v>
      </c>
      <c r="AR434" s="36">
        <f>январь!AO434+февраль!AO434+март!AO434+апрель!AO434+май!AO434+июнь!AO434+июль!AO434+август!AO434+сентябрь!AO434+октябрь!AO434+ноябрь!AO434+декабрь!AO434</f>
        <v>0</v>
      </c>
      <c r="AS434" s="29">
        <f>январь!AP434+февраль!AP434+март!AP434+апрель!AP434+май!AP434+июнь!AP434+июль!AP434+август!AP434+сентябрь!AP434+октябрь!AP434+ноябрь!AP434+декабрь!AP434</f>
        <v>0</v>
      </c>
      <c r="AT434" s="36">
        <f>январь!AQ434+февраль!AQ434+март!AQ434+апрель!AQ434+май!AQ434+июнь!AQ434+июль!AQ434+август!AQ434+сентябрь!AQ434+октябрь!AQ434+ноябрь!AQ434+декабрь!AQ434</f>
        <v>0</v>
      </c>
      <c r="AU434" s="29">
        <f>январь!AR434+февраль!AR434+март!AR434+апрель!AR434+май!AR434+июнь!AR434+июль!AR434+август!AR434+сентябрь!AR434+октябрь!AR434+ноябрь!AR434+декабрь!AR434</f>
        <v>0</v>
      </c>
      <c r="AV434" s="36">
        <f>январь!AS434+февраль!AS434+март!AS434+апрель!AS434+май!AS434+июнь!AS434+июль!AS434+август!AS434+сентябрь!AS434+октябрь!AS434+ноябрь!AS434+декабрь!AS434</f>
        <v>0</v>
      </c>
      <c r="AW434" s="36">
        <f>январь!AT434+февраль!AT434+март!AT434+апрель!AT434+май!AT434+июнь!AT434+июль!AT434+август!AT434+сентябрь!AT434+октябрь!AT434+ноябрь!AT434+декабрь!AT434</f>
        <v>0</v>
      </c>
      <c r="AX434" s="36">
        <f>январь!AU434+февраль!AU434+март!AU434+апрель!AU434+май!AU434+июнь!AU434+июль!AU434+август!AU434+сентябрь!AU434+октябрь!AU434+ноябрь!AU434+декабрь!AU434</f>
        <v>0</v>
      </c>
      <c r="AY434" s="29">
        <f>январь!AV434+февраль!AV434+март!AV434+апрель!AV434+май!AV434+июнь!AV434+июль!AV434+август!AV434+сентябрь!AV434+октябрь!AV434+ноябрь!AV434+декабрь!AV434</f>
        <v>0</v>
      </c>
      <c r="AZ434" s="36">
        <f>январь!AW434+февраль!AW434+март!AW434+апрель!AW434+май!AW434+июнь!AW434+июль!AW434+август!AW434+сентябрь!AW434+октябрь!AW434+ноябрь!AW434+декабрь!AW434</f>
        <v>0</v>
      </c>
      <c r="BA434" s="36">
        <f>январь!AX434+февраль!AX434+март!AX434+апрель!AX434+май!AX434+июнь!AX434+июль!AX434+август!AX434+сентябрь!AX434+октябрь!AX434+ноябрь!AX434+декабрь!AX434</f>
        <v>0</v>
      </c>
      <c r="BB434" s="36">
        <f>январь!AY434+февраль!AY434+март!AY434+апрель!AY434+май!AY434+июнь!AY434+июль!AY434+август!AY434+сентябрь!AY434+октябрь!AY434+ноябрь!AY434+декабрь!AY434</f>
        <v>0</v>
      </c>
      <c r="BC434" s="29">
        <f>январь!AZ434+февраль!AZ434+март!AZ434+апрель!AZ434+май!AZ434+июнь!AZ434+июль!AZ434+август!AZ434+сентябрь!AZ434+октябрь!AZ434+ноябрь!AZ434+декабрь!AZ434</f>
        <v>0</v>
      </c>
      <c r="BD434" s="36">
        <f>январь!BA434+февраль!BA434+март!BA434+апрель!BA434+май!BA434+июнь!BA434+июль!BA434+август!BA434+сентябрь!BA434+октябрь!BA434+ноябрь!BA434+декабрь!BA434</f>
        <v>0</v>
      </c>
      <c r="BE434" s="36">
        <f>январь!BB434+февраль!BB434+март!BB434+апрель!BB434+май!BB434+июнь!BB434+июль!BB434+август!BB434+сентябрь!BB434+октябрь!BB434+ноябрь!BB434+декабрь!BB434</f>
        <v>0</v>
      </c>
      <c r="BF434" s="36">
        <f>январь!BC434+февраль!BC434+март!BC434+апрель!BC434+май!BC434+июнь!BC434+июль!BC434+август!BC434+сентябрь!BC434+октябрь!BC434+ноябрь!BC434+декабрь!BC434</f>
        <v>0</v>
      </c>
      <c r="BG434" s="36">
        <f>январь!BD434+февраль!BD434+март!BD434+апрель!BD434+май!BD434+июнь!BD434+июль!BD434+август!BD434+сентябрь!BD434+октябрь!BD434+ноябрь!BD434+декабрь!BD434</f>
        <v>0</v>
      </c>
      <c r="BH434" s="36">
        <f>январь!BE434+февраль!BE434+март!BE434+апрель!BE434+май!BE434+июнь!BE434+июль!BE434+август!BE434+сентябрь!BE434+октябрь!BE434+ноябрь!BE434+декабрь!BE434</f>
        <v>0</v>
      </c>
      <c r="BI434" s="36">
        <f>январь!BF434+февраль!BF434+март!BF434+апрель!BF434+май!BF434+июнь!BF434+июль!BF434+август!BF434+сентябрь!BF434+октябрь!BF434+ноябрь!BF434+декабрь!BF434</f>
        <v>0</v>
      </c>
      <c r="BJ434" s="36">
        <f>январь!BG434+февраль!BG434+март!BG434+апрель!BG434+май!BG434+июнь!BG434+июль!BG434+август!BG434+сентябрь!BG434+октябрь!BG434+ноябрь!BG434+декабрь!BG434</f>
        <v>0</v>
      </c>
      <c r="BK434" s="36">
        <f>январь!BH434+февраль!BH434+март!BH434+апрель!BH434+май!BH434+июнь!BH434+июль!BH434+август!BH434+сентябрь!BH434+октябрь!BH434+ноябрь!BH434+декабрь!BH434</f>
        <v>0</v>
      </c>
      <c r="BL434" s="36">
        <f>январь!BI434+февраль!BI434+март!BI434+апрель!BI434+май!BI434+июнь!BI434+июль!BI434+август!BI434+сентябрь!BI434+октябрь!BI434+ноябрь!BI434+декабрь!BI434</f>
        <v>0</v>
      </c>
      <c r="BM434" s="29">
        <f>январь!BJ434+февраль!BJ434+март!BJ434+апрель!BJ434+май!BJ434+июнь!BJ434+июль!BJ434+август!BJ434+сентябрь!BJ434+октябрь!BJ434+ноябрь!BJ434+декабрь!BJ434</f>
        <v>0</v>
      </c>
      <c r="BN434" s="36">
        <f>январь!BK434+февраль!BK434+март!BK434+апрель!BK434+май!BK434+июнь!BK434+июль!BK434+август!BK434+сентябрь!BK434+октябрь!BK434+ноябрь!BK434+декабрь!BK434</f>
        <v>0</v>
      </c>
      <c r="BO434" s="29">
        <f>январь!BL434+февраль!BL434+март!BL434+апрель!BL434+май!BL434+июнь!BL434+июль!BL434+август!BL434+сентябрь!BL434+октябрь!BL434+ноябрь!BL434+декабрь!BL434</f>
        <v>4</v>
      </c>
      <c r="BP434" s="36">
        <f>январь!BM434+февраль!BM434+март!BM434+апрель!BM434+май!BM434+июнь!BM434+июль!BM434+август!BM434+сентябрь!BM434+октябрь!BM434+ноябрь!BM434+декабрь!BM434</f>
        <v>3.0070000000000001</v>
      </c>
      <c r="BQ434" s="36">
        <f>январь!BN434+февраль!BN434+март!BN434+апрель!BN434+май!BN434+июнь!BN434+июль!BN434+август!BN434+сентябрь!BN434+октябрь!BN434+ноябрь!BN434+декабрь!BN434</f>
        <v>0</v>
      </c>
      <c r="BR434" s="36">
        <f>январь!BO434+февраль!BO434+март!BO434+апрель!BO434+май!BO434+июнь!BO434+июль!BO434+август!BO434+сентябрь!BO434+октябрь!BO434+ноябрь!BO434+декабрь!BO434</f>
        <v>0</v>
      </c>
      <c r="BS434" s="29">
        <f>январь!BP434+февраль!BP434+март!BP434+апрель!BP434+май!BP434+июнь!BP434+июль!BP434+август!BP434+сентябрь!BP434+октябрь!BP434+ноябрь!BP434+декабрь!BP434</f>
        <v>0</v>
      </c>
      <c r="BT434" s="36">
        <f>январь!BQ434+февраль!BQ434+март!BQ434+апрель!BQ434+май!BQ434+июнь!BQ434+июль!BQ434+август!BQ434+сентябрь!BQ434+октябрь!BQ434+ноябрь!BQ434+декабрь!BQ434</f>
        <v>0</v>
      </c>
      <c r="BU434" s="29">
        <f>январь!BR434+февраль!BR434+март!BR434+апрель!BR434+май!BR434+июнь!BR434+июль!BR434+август!BR434+сентябрь!BR434+октябрь!BR434+ноябрь!BR434+декабрь!BR434</f>
        <v>0</v>
      </c>
      <c r="BV434" s="36">
        <f>январь!BS434+февраль!BS434+март!BS434+апрель!BS434+май!BS434+июнь!BS434+июль!BS434+август!BS434+сентябрь!BS434+октябрь!BS434+ноябрь!BS434+декабрь!BS434</f>
        <v>0</v>
      </c>
      <c r="BW434" s="36">
        <f>январь!BT434+февраль!BT434+март!BT434+апрель!BT434+май!BT434+июнь!BT434+июль!BT434+август!BT434+сентябрь!BT434+октябрь!BT434+ноябрь!BT434+декабрь!BT434</f>
        <v>0</v>
      </c>
      <c r="BX434" s="36">
        <f>январь!BU434+февраль!BU434+март!BU434+апрель!BU434+май!BU434+июнь!BU434+июль!BU434+август!BU434+сентябрь!BU434+октябрь!BU434+ноябрь!BU434+декабрь!BU434</f>
        <v>0</v>
      </c>
      <c r="BY434" s="36">
        <f>январь!BV434+февраль!BV434+март!BV434+апрель!BV434+май!BV434+июнь!BV434+июль!BV434+август!BV434+сентябрь!BV434+октябрь!BV434+ноябрь!BV434+декабрь!BV434</f>
        <v>2.3180000000000001</v>
      </c>
      <c r="BZ434" s="77">
        <v>3</v>
      </c>
    </row>
    <row r="435" spans="1:78" x14ac:dyDescent="0.25">
      <c r="A435" s="16">
        <v>433</v>
      </c>
      <c r="B435" s="16">
        <v>1</v>
      </c>
      <c r="C435" s="37" t="s">
        <v>874</v>
      </c>
      <c r="D435" s="51">
        <v>152.94134104347825</v>
      </c>
      <c r="E435" s="25">
        <v>232.09337800000003</v>
      </c>
      <c r="F435" s="26">
        <f t="shared" si="18"/>
        <v>282.85371904347829</v>
      </c>
      <c r="G435" s="26">
        <f t="shared" si="19"/>
        <v>50.760341043478263</v>
      </c>
      <c r="H435" s="26">
        <f t="shared" si="20"/>
        <v>102.18099999999998</v>
      </c>
      <c r="I435" s="36">
        <f>январь!F435+февраль!F435+март!F435+апрель!F435+май!F435+июнь!F435+июль!F435+август!F435+сентябрь!F435+октябрь!F435+ноябрь!F435+декабрь!F435</f>
        <v>0</v>
      </c>
      <c r="J435" s="36">
        <f>январь!G435+февраль!G435+март!G435+апрель!G435+май!G435+июнь!G435+июль!G435+август!G435+сентябрь!G435+октябрь!G435+ноябрь!G435+декабрь!G435</f>
        <v>0</v>
      </c>
      <c r="K435" s="36">
        <f>январь!H435+февраль!H435+март!H435+апрель!H435+май!H435+июнь!H435+июль!H435+август!H435+сентябрь!H435+октябрь!H435+ноябрь!H435+декабрь!H435</f>
        <v>0</v>
      </c>
      <c r="L435" s="27">
        <f>январь!I435+февраль!I435+март!I435+апрель!I435+май!I435+июнь!I435+июль!I435+август!I435+сентябрь!I435+октябрь!I435+ноябрь!I435+декабрь!I435</f>
        <v>0</v>
      </c>
      <c r="M435" s="36">
        <f>январь!J435+февраль!J435+март!J435+апрель!J435+май!J435+июнь!J435+июль!J435+август!J435+сентябрь!J435+октябрь!J435+ноябрь!J435+декабрь!J435</f>
        <v>0</v>
      </c>
      <c r="N435" s="36">
        <f>январь!K435+февраль!K435+март!K435+апрель!K435+май!K435+июнь!K435+июль!K435+август!K435+сентябрь!K435+октябрь!K435+ноябрь!K435+декабрь!K435</f>
        <v>0</v>
      </c>
      <c r="O435" s="36">
        <f>январь!L435+февраль!L435+март!L435+апрель!L435+май!L435+июнь!L435+июль!L435+август!L435+сентябрь!L435+октябрь!L435+ноябрь!L435+декабрь!L435</f>
        <v>0</v>
      </c>
      <c r="P435" s="36">
        <f>январь!M435+февраль!M435+март!M435+апрель!M435+май!M435+июнь!M435+июль!M435+август!M435+сентябрь!M435+октябрь!M435+ноябрь!M435+декабрь!M435</f>
        <v>0</v>
      </c>
      <c r="Q435" s="36">
        <f>январь!N435+февраль!N435+март!N435+апрель!N435+май!N435+июнь!N435+июль!N435+август!N435+сентябрь!N435+октябрь!N435+ноябрь!N435+декабрь!N435</f>
        <v>0</v>
      </c>
      <c r="R435" s="29">
        <f>январь!O435+февраль!O435+март!O435+апрель!O435+май!O435+июнь!O435+июль!O435+август!O435+сентябрь!O435+октябрь!O435+ноябрь!O435+декабрь!O435</f>
        <v>0</v>
      </c>
      <c r="S435" s="36">
        <f>январь!P435+февраль!P435+март!P435+апрель!P435+май!P435+июнь!P435+июль!P435+август!P435+сентябрь!P435+октябрь!P435+ноябрь!P435+декабрь!P435</f>
        <v>0</v>
      </c>
      <c r="T435" s="29">
        <f>январь!Q435+февраль!Q435+март!Q435+апрель!Q435+май!Q435+июнь!Q435+июль!Q435+август!Q435+сентябрь!Q435+октябрь!Q435+ноябрь!Q435+декабрь!Q435</f>
        <v>0</v>
      </c>
      <c r="U435" s="36">
        <f>январь!R435+февраль!R435+март!R435+апрель!R435+май!R435+июнь!R435+июль!R435+август!R435+сентябрь!R435+октябрь!R435+ноябрь!R435+декабрь!R435</f>
        <v>0</v>
      </c>
      <c r="V435" s="36">
        <f>январь!S435+февраль!S435+март!S435+апрель!S435+май!S435+июнь!S435+июль!S435+август!S435+сентябрь!S435+октябрь!S435+ноябрь!S435+декабрь!S435</f>
        <v>0</v>
      </c>
      <c r="W435" s="36">
        <f>январь!T435+февраль!T435+март!T435+апрель!T435+май!T435+июнь!T435+июль!T435+август!T435+сентябрь!T435+октябрь!T435+ноябрь!T435+декабрь!T435</f>
        <v>0</v>
      </c>
      <c r="X435" s="36">
        <f>январь!U435+февраль!U435+март!U435+апрель!U435+май!U435+июнь!U435+июль!U435+август!U435+сентябрь!U435+октябрь!U435+ноябрь!U435+декабрь!U435</f>
        <v>3.9E-2</v>
      </c>
      <c r="Y435" s="36">
        <f>январь!V435+февраль!V435+март!V435+апрель!V435+май!V435+июнь!V435+июль!V435+август!V435+сентябрь!V435+октябрь!V435+ноябрь!V435+декабрь!V435</f>
        <v>57.652999999999999</v>
      </c>
      <c r="Z435" s="36">
        <f>январь!W435+февраль!W435+март!W435+апрель!W435+май!W435+июнь!W435+июль!W435+август!W435+сентябрь!W435+октябрь!W435+ноябрь!W435+декабрь!W435</f>
        <v>0</v>
      </c>
      <c r="AA435" s="36">
        <f>январь!X435+февраль!X435+март!X435+апрель!X435+май!X435+июнь!X435+июль!X435+август!X435+сентябрь!X435+октябрь!X435+ноябрь!X435+декабрь!X435</f>
        <v>0</v>
      </c>
      <c r="AB435" s="29">
        <f>январь!Y435+февраль!Y435+март!Y435+апрель!Y435+май!Y435+июнь!Y435+июль!Y435+август!Y435+сентябрь!Y435+октябрь!Y435+ноябрь!Y435+декабрь!Y435</f>
        <v>0</v>
      </c>
      <c r="AC435" s="36">
        <f>январь!Z435+февраль!Z435+март!Z435+апрель!Z435+май!Z435+июнь!Z435+июль!Z435+август!Z435+сентябрь!Z435+октябрь!Z435+ноябрь!Z435+декабрь!Z435</f>
        <v>0</v>
      </c>
      <c r="AD435" s="66" t="str">
        <f>CONCATENATE(январь!AA435,$BZ$1,февраль!AA435,$BZ$1,март!AA435,$BZ$1,апрель!AA435,$BZ$1,май!AA435,$BZ$1,июнь!AA435,$BZ$1,июль!AA435,$BZ$1,август!AA435,$BZ$1,сентябрь!AA435,$BZ$1,октябрь!AA435,$BZ$1,ноябрь!AA435,$BZ$1,декабрь!AA435)</f>
        <v xml:space="preserve">           </v>
      </c>
      <c r="AE435" s="36">
        <f>январь!AB435+февраль!AB435+март!AB435+апрель!AB435+май!AB435+июнь!AB435+июль!AB435+август!AB435+сентябрь!AB435+октябрь!AB435+ноябрь!AB435+декабрь!AB435</f>
        <v>0</v>
      </c>
      <c r="AF435" s="36">
        <f>январь!AC435+февраль!AC435+март!AC435+апрель!AC435+май!AC435+июнь!AC435+июль!AC435+август!AC435+сентябрь!AC435+октябрь!AC435+ноябрь!AC435+декабрь!AC435</f>
        <v>0</v>
      </c>
      <c r="AG435" s="36">
        <f>январь!AD435+февраль!AD435+март!AD435+апрель!AD435+май!AD435+июнь!AD435+июль!AD435+август!AD435+сентябрь!AD435+октябрь!AD435+ноябрь!AD435+декабрь!AD435</f>
        <v>0</v>
      </c>
      <c r="AH435" s="36">
        <f>январь!AE435+февраль!AE435+март!AE435+апрель!AE435+май!AE435+июнь!AE435+июль!AE435+август!AE435+сентябрь!AE435+октябрь!AE435+ноябрь!AE435+декабрь!AE435</f>
        <v>0</v>
      </c>
      <c r="AI435" s="36">
        <f>январь!AF435+февраль!AF435+март!AF435+апрель!AF435+май!AF435+июнь!AF435+июль!AF435+август!AF435+сентябрь!AF435+октябрь!AF435+ноябрь!AF435+декабрь!AF435</f>
        <v>0</v>
      </c>
      <c r="AJ435" s="36">
        <f>январь!AG435+февраль!AG435+март!AG435+апрель!AG435+май!AG435+июнь!AG435+июль!AG435+август!AG435+сентябрь!AG435+октябрь!AG435+ноябрь!AG435+декабрь!AG435</f>
        <v>0</v>
      </c>
      <c r="AK435" s="29">
        <f>январь!AH435+февраль!AH435+март!AH435+апрель!AH435+май!AH435+июнь!AH435+июль!AH435+август!AH435+сентябрь!AH435+октябрь!AH435+ноябрь!AH435+декабрь!AH435</f>
        <v>0</v>
      </c>
      <c r="AL435" s="36">
        <f>январь!AI435+февраль!AI435+март!AI435+апрель!AI435+май!AI435+июнь!AI435+июль!AI435+август!AI435+сентябрь!AI435+октябрь!AI435+ноябрь!AI435+декабрь!AI435</f>
        <v>0</v>
      </c>
      <c r="AM435" s="29">
        <f>январь!AJ435+февраль!AJ435+март!AJ435+апрель!AJ435+май!AJ435+июнь!AJ435+июль!AJ435+август!AJ435+сентябрь!AJ435+октябрь!AJ435+ноябрь!AJ435+декабрь!AJ435</f>
        <v>0</v>
      </c>
      <c r="AN435" s="36">
        <f>январь!AK435+февраль!AK435+март!AK435+апрель!AK435+май!AK435+июнь!AK435+июль!AK435+август!AK435+сентябрь!AK435+октябрь!AK435+ноябрь!AK435+декабрь!AK435</f>
        <v>0</v>
      </c>
      <c r="AO435" s="36">
        <f>январь!AL435+февраль!AL435+март!AL435+апрель!AL435+май!AL435+июнь!AL435+июль!AL435+август!AL435+сентябрь!AL435+октябрь!AL435+ноябрь!AL435+декабрь!AL435</f>
        <v>0</v>
      </c>
      <c r="AP435" s="36">
        <f>январь!AM435+февраль!AM435+март!AM435+апрель!AM435+май!AM435+июнь!AM435+июль!AM435+август!AM435+сентябрь!AM435+октябрь!AM435+ноябрь!AM435+декабрь!AM435</f>
        <v>0</v>
      </c>
      <c r="AQ435" s="29">
        <f>январь!AN435+февраль!AN435+март!AN435+апрель!AN435+май!AN435+июнь!AN435+июль!AN435+август!AN435+сентябрь!AN435+октябрь!AN435+ноябрь!AN435+декабрь!AN435</f>
        <v>0</v>
      </c>
      <c r="AR435" s="36">
        <f>январь!AO435+февраль!AO435+март!AO435+апрель!AO435+май!AO435+июнь!AO435+июль!AO435+август!AO435+сентябрь!AO435+октябрь!AO435+ноябрь!AO435+декабрь!AO435</f>
        <v>0</v>
      </c>
      <c r="AS435" s="29">
        <f>январь!AP435+февраль!AP435+март!AP435+апрель!AP435+май!AP435+июнь!AP435+июль!AP435+август!AP435+сентябрь!AP435+октябрь!AP435+ноябрь!AP435+декабрь!AP435</f>
        <v>0</v>
      </c>
      <c r="AT435" s="36">
        <f>январь!AQ435+февраль!AQ435+март!AQ435+апрель!AQ435+май!AQ435+июнь!AQ435+июль!AQ435+август!AQ435+сентябрь!AQ435+октябрь!AQ435+ноябрь!AQ435+декабрь!AQ435</f>
        <v>0</v>
      </c>
      <c r="AU435" s="29">
        <f>январь!AR435+февраль!AR435+март!AR435+апрель!AR435+май!AR435+июнь!AR435+июль!AR435+август!AR435+сентябрь!AR435+октябрь!AR435+ноябрь!AR435+декабрь!AR435</f>
        <v>0</v>
      </c>
      <c r="AV435" s="36">
        <f>январь!AS435+февраль!AS435+март!AS435+апрель!AS435+май!AS435+июнь!AS435+июль!AS435+август!AS435+сентябрь!AS435+октябрь!AS435+ноябрь!AS435+декабрь!AS435</f>
        <v>0</v>
      </c>
      <c r="AW435" s="36">
        <f>январь!AT435+февраль!AT435+март!AT435+апрель!AT435+май!AT435+июнь!AT435+июль!AT435+август!AT435+сентябрь!AT435+октябрь!AT435+ноябрь!AT435+декабрь!AT435</f>
        <v>0</v>
      </c>
      <c r="AX435" s="36">
        <f>январь!AU435+февраль!AU435+март!AU435+апрель!AU435+май!AU435+июнь!AU435+июль!AU435+август!AU435+сентябрь!AU435+октябрь!AU435+ноябрь!AU435+декабрь!AU435</f>
        <v>0</v>
      </c>
      <c r="AY435" s="29">
        <f>январь!AV435+февраль!AV435+март!AV435+апрель!AV435+май!AV435+июнь!AV435+июль!AV435+август!AV435+сентябрь!AV435+октябрь!AV435+ноябрь!AV435+декабрь!AV435</f>
        <v>0</v>
      </c>
      <c r="AZ435" s="36">
        <f>январь!AW435+февраль!AW435+март!AW435+апрель!AW435+май!AW435+июнь!AW435+июль!AW435+август!AW435+сентябрь!AW435+октябрь!AW435+ноябрь!AW435+декабрь!AW435</f>
        <v>0</v>
      </c>
      <c r="BA435" s="36">
        <f>январь!AX435+февраль!AX435+март!AX435+апрель!AX435+май!AX435+июнь!AX435+июль!AX435+август!AX435+сентябрь!AX435+октябрь!AX435+ноябрь!AX435+декабрь!AX435</f>
        <v>0</v>
      </c>
      <c r="BB435" s="36">
        <f>январь!AY435+февраль!AY435+март!AY435+апрель!AY435+май!AY435+июнь!AY435+июль!AY435+август!AY435+сентябрь!AY435+октябрь!AY435+ноябрь!AY435+декабрь!AY435</f>
        <v>0</v>
      </c>
      <c r="BC435" s="29">
        <f>январь!AZ435+февраль!AZ435+март!AZ435+апрель!AZ435+май!AZ435+июнь!AZ435+июль!AZ435+август!AZ435+сентябрь!AZ435+октябрь!AZ435+ноябрь!AZ435+декабрь!AZ435</f>
        <v>0</v>
      </c>
      <c r="BD435" s="36">
        <f>январь!BA435+февраль!BA435+март!BA435+апрель!BA435+май!BA435+июнь!BA435+июль!BA435+август!BA435+сентябрь!BA435+октябрь!BA435+ноябрь!BA435+декабрь!BA435</f>
        <v>0</v>
      </c>
      <c r="BE435" s="36">
        <f>январь!BB435+февраль!BB435+март!BB435+апрель!BB435+май!BB435+июнь!BB435+июль!BB435+август!BB435+сентябрь!BB435+октябрь!BB435+ноябрь!BB435+декабрь!BB435</f>
        <v>0</v>
      </c>
      <c r="BF435" s="36">
        <f>январь!BC435+февраль!BC435+март!BC435+апрель!BC435+май!BC435+июнь!BC435+июль!BC435+август!BC435+сентябрь!BC435+октябрь!BC435+ноябрь!BC435+декабрь!BC435</f>
        <v>0</v>
      </c>
      <c r="BG435" s="36">
        <f>январь!BD435+февраль!BD435+март!BD435+апрель!BD435+май!BD435+июнь!BD435+июль!BD435+август!BD435+сентябрь!BD435+октябрь!BD435+ноябрь!BD435+декабрь!BD435</f>
        <v>0</v>
      </c>
      <c r="BH435" s="36">
        <f>январь!BE435+февраль!BE435+март!BE435+апрель!BE435+май!BE435+июнь!BE435+июль!BE435+август!BE435+сентябрь!BE435+октябрь!BE435+ноябрь!BE435+декабрь!BE435</f>
        <v>0</v>
      </c>
      <c r="BI435" s="36">
        <f>январь!BF435+февраль!BF435+март!BF435+апрель!BF435+май!BF435+июнь!BF435+июль!BF435+август!BF435+сентябрь!BF435+октябрь!BF435+ноябрь!BF435+декабрь!BF435</f>
        <v>7.0000000000000001E-3</v>
      </c>
      <c r="BJ435" s="36">
        <f>январь!BG435+февраль!BG435+март!BG435+апрель!BG435+май!BG435+июнь!BG435+июль!BG435+август!BG435+сентябрь!BG435+октябрь!BG435+ноябрь!BG435+декабрь!BG435</f>
        <v>7.4529999999999994</v>
      </c>
      <c r="BK435" s="36">
        <f>январь!BH435+февраль!BH435+март!BH435+апрель!BH435+май!BH435+июнь!BH435+июль!BH435+август!BH435+сентябрь!BH435+октябрь!BH435+ноябрь!BH435+декабрь!BH435</f>
        <v>0</v>
      </c>
      <c r="BL435" s="36">
        <f>январь!BI435+февраль!BI435+март!BI435+апрель!BI435+май!BI435+июнь!BI435+июль!BI435+август!BI435+сентябрь!BI435+октябрь!BI435+ноябрь!BI435+декабрь!BI435</f>
        <v>0</v>
      </c>
      <c r="BM435" s="29">
        <f>январь!BJ435+февраль!BJ435+март!BJ435+апрель!BJ435+май!BJ435+июнь!BJ435+июль!BJ435+август!BJ435+сентябрь!BJ435+октябрь!BJ435+ноябрь!BJ435+декабрь!BJ435</f>
        <v>1</v>
      </c>
      <c r="BN435" s="36">
        <f>январь!BK435+февраль!BK435+март!BK435+апрель!BK435+май!BK435+июнь!BK435+июль!BK435+август!BK435+сентябрь!BK435+октябрь!BK435+ноябрь!BK435+декабрь!BK435</f>
        <v>1.746</v>
      </c>
      <c r="BO435" s="29">
        <f>январь!BL435+февраль!BL435+март!BL435+апрель!BL435+май!BL435+июнь!BL435+июль!BL435+август!BL435+сентябрь!BL435+октябрь!BL435+ноябрь!BL435+декабрь!BL435</f>
        <v>29</v>
      </c>
      <c r="BP435" s="36">
        <f>январь!BM435+февраль!BM435+март!BM435+апрель!BM435+май!BM435+июнь!BM435+июль!BM435+август!BM435+сентябрь!BM435+октябрь!BM435+ноябрь!BM435+декабрь!BM435</f>
        <v>22.833000000000002</v>
      </c>
      <c r="BQ435" s="36">
        <f>январь!BN435+февраль!BN435+март!BN435+апрель!BN435+май!BN435+июнь!BN435+июль!BN435+август!BN435+сентябрь!BN435+октябрь!BN435+ноябрь!BN435+декабрь!BN435</f>
        <v>0</v>
      </c>
      <c r="BR435" s="36">
        <f>январь!BO435+февраль!BO435+март!BO435+апрель!BO435+май!BO435+июнь!BO435+июль!BO435+август!BO435+сентябрь!BO435+октябрь!BO435+ноябрь!BO435+декабрь!BO435</f>
        <v>0</v>
      </c>
      <c r="BS435" s="29">
        <f>январь!BP435+февраль!BP435+март!BP435+апрель!BP435+май!BP435+июнь!BP435+июль!BP435+август!BP435+сентябрь!BP435+октябрь!BP435+ноябрь!BP435+декабрь!BP435</f>
        <v>10</v>
      </c>
      <c r="BT435" s="36">
        <f>январь!BQ435+февраль!BQ435+март!BQ435+апрель!BQ435+май!BQ435+июнь!BQ435+июль!BQ435+август!BQ435+сентябрь!BQ435+октябрь!BQ435+ноябрь!BQ435+декабрь!BQ435</f>
        <v>11.353</v>
      </c>
      <c r="BU435" s="29">
        <f>январь!BR435+февраль!BR435+март!BR435+апрель!BR435+май!BR435+июнь!BR435+июль!BR435+август!BR435+сентябрь!BR435+октябрь!BR435+ноябрь!BR435+декабрь!BR435</f>
        <v>0</v>
      </c>
      <c r="BV435" s="36">
        <f>январь!BS435+февраль!BS435+март!BS435+апрель!BS435+май!BS435+июнь!BS435+июль!BS435+август!BS435+сентябрь!BS435+октябрь!BS435+ноябрь!BS435+декабрь!BS435</f>
        <v>0</v>
      </c>
      <c r="BW435" s="36">
        <f>январь!BT435+февраль!BT435+март!BT435+апрель!BT435+май!BT435+июнь!BT435+июль!BT435+август!BT435+сентябрь!BT435+октябрь!BT435+ноябрь!BT435+декабрь!BT435</f>
        <v>0</v>
      </c>
      <c r="BX435" s="36">
        <f>январь!BU435+февраль!BU435+март!BU435+апрель!BU435+май!BU435+июнь!BU435+июль!BU435+август!BU435+сентябрь!BU435+октябрь!BU435+ноябрь!BU435+декабрь!BU435</f>
        <v>0</v>
      </c>
      <c r="BY435" s="36">
        <f>январь!BV435+февраль!BV435+март!BV435+апрель!BV435+май!BV435+июнь!BV435+июль!BV435+август!BV435+сентябрь!BV435+октябрь!BV435+ноябрь!BV435+декабрь!BV435</f>
        <v>1.143</v>
      </c>
      <c r="BZ435" s="77">
        <v>0</v>
      </c>
    </row>
    <row r="436" spans="1:78" x14ac:dyDescent="0.25">
      <c r="A436" s="16">
        <v>434</v>
      </c>
      <c r="B436" s="16">
        <v>1</v>
      </c>
      <c r="C436" s="37" t="s">
        <v>875</v>
      </c>
      <c r="D436" s="51">
        <v>110.45778761352656</v>
      </c>
      <c r="E436" s="25">
        <v>98.460438000000011</v>
      </c>
      <c r="F436" s="26">
        <f t="shared" si="18"/>
        <v>195.58122561352658</v>
      </c>
      <c r="G436" s="26">
        <f t="shared" si="19"/>
        <v>97.120787613526559</v>
      </c>
      <c r="H436" s="26">
        <f t="shared" si="20"/>
        <v>13.337</v>
      </c>
      <c r="I436" s="36">
        <f>январь!F436+февраль!F436+март!F436+апрель!F436+май!F436+июнь!F436+июль!F436+август!F436+сентябрь!F436+октябрь!F436+ноябрь!F436+декабрь!F436</f>
        <v>0</v>
      </c>
      <c r="J436" s="36">
        <f>январь!G436+февраль!G436+март!G436+апрель!G436+май!G436+июнь!G436+июль!G436+август!G436+сентябрь!G436+октябрь!G436+ноябрь!G436+декабрь!G436</f>
        <v>0</v>
      </c>
      <c r="K436" s="36">
        <f>январь!H436+февраль!H436+март!H436+апрель!H436+май!H436+июнь!H436+июль!H436+август!H436+сентябрь!H436+октябрь!H436+ноябрь!H436+декабрь!H436</f>
        <v>0</v>
      </c>
      <c r="L436" s="27">
        <f>январь!I436+февраль!I436+март!I436+апрель!I436+май!I436+июнь!I436+июль!I436+август!I436+сентябрь!I436+октябрь!I436+ноябрь!I436+декабрь!I436</f>
        <v>0</v>
      </c>
      <c r="M436" s="36">
        <f>январь!J436+февраль!J436+март!J436+апрель!J436+май!J436+июнь!J436+июль!J436+август!J436+сентябрь!J436+октябрь!J436+ноябрь!J436+декабрь!J436</f>
        <v>0</v>
      </c>
      <c r="N436" s="36">
        <f>январь!K436+февраль!K436+март!K436+апрель!K436+май!K436+июнь!K436+июль!K436+август!K436+сентябрь!K436+октябрь!K436+ноябрь!K436+декабрь!K436</f>
        <v>0</v>
      </c>
      <c r="O436" s="36">
        <f>январь!L436+февраль!L436+март!L436+апрель!L436+май!L436+июнь!L436+июль!L436+август!L436+сентябрь!L436+октябрь!L436+ноябрь!L436+декабрь!L436</f>
        <v>0</v>
      </c>
      <c r="P436" s="36">
        <f>январь!M436+февраль!M436+март!M436+апрель!M436+май!M436+июнь!M436+июль!M436+август!M436+сентябрь!M436+октябрь!M436+ноябрь!M436+декабрь!M436</f>
        <v>0</v>
      </c>
      <c r="Q436" s="36">
        <f>январь!N436+февраль!N436+март!N436+апрель!N436+май!N436+июнь!N436+июль!N436+август!N436+сентябрь!N436+октябрь!N436+ноябрь!N436+декабрь!N436</f>
        <v>0</v>
      </c>
      <c r="R436" s="29">
        <f>январь!O436+февраль!O436+март!O436+апрель!O436+май!O436+июнь!O436+июль!O436+август!O436+сентябрь!O436+октябрь!O436+ноябрь!O436+декабрь!O436</f>
        <v>0</v>
      </c>
      <c r="S436" s="36">
        <f>январь!P436+февраль!P436+март!P436+апрель!P436+май!P436+июнь!P436+июль!P436+август!P436+сентябрь!P436+октябрь!P436+ноябрь!P436+декабрь!P436</f>
        <v>0</v>
      </c>
      <c r="T436" s="29">
        <f>январь!Q436+февраль!Q436+март!Q436+апрель!Q436+май!Q436+июнь!Q436+июль!Q436+август!Q436+сентябрь!Q436+октябрь!Q436+ноябрь!Q436+декабрь!Q436</f>
        <v>0</v>
      </c>
      <c r="U436" s="36">
        <f>январь!R436+февраль!R436+март!R436+апрель!R436+май!R436+июнь!R436+июль!R436+август!R436+сентябрь!R436+октябрь!R436+ноябрь!R436+декабрь!R436</f>
        <v>0</v>
      </c>
      <c r="V436" s="36">
        <f>январь!S436+февраль!S436+март!S436+апрель!S436+май!S436+июнь!S436+июль!S436+август!S436+сентябрь!S436+октябрь!S436+ноябрь!S436+декабрь!S436</f>
        <v>0</v>
      </c>
      <c r="W436" s="36">
        <f>январь!T436+февраль!T436+март!T436+апрель!T436+май!T436+июнь!T436+июль!T436+август!T436+сентябрь!T436+октябрь!T436+ноябрь!T436+декабрь!T436</f>
        <v>0</v>
      </c>
      <c r="X436" s="36">
        <f>январь!U436+февраль!U436+март!U436+апрель!U436+май!U436+июнь!U436+июль!U436+август!U436+сентябрь!U436+октябрь!U436+ноябрь!U436+декабрь!U436</f>
        <v>0</v>
      </c>
      <c r="Y436" s="36">
        <f>январь!V436+февраль!V436+март!V436+апрель!V436+май!V436+июнь!V436+июль!V436+август!V436+сентябрь!V436+октябрь!V436+ноябрь!V436+декабрь!V436</f>
        <v>0</v>
      </c>
      <c r="Z436" s="36">
        <f>январь!W436+февраль!W436+март!W436+апрель!W436+май!W436+июнь!W436+июль!W436+август!W436+сентябрь!W436+октябрь!W436+ноябрь!W436+декабрь!W436</f>
        <v>0</v>
      </c>
      <c r="AA436" s="36">
        <f>январь!X436+февраль!X436+март!X436+апрель!X436+май!X436+июнь!X436+июль!X436+август!X436+сентябрь!X436+октябрь!X436+ноябрь!X436+декабрь!X436</f>
        <v>0</v>
      </c>
      <c r="AB436" s="29">
        <f>январь!Y436+февраль!Y436+март!Y436+апрель!Y436+май!Y436+июнь!Y436+июль!Y436+август!Y436+сентябрь!Y436+октябрь!Y436+ноябрь!Y436+декабрь!Y436</f>
        <v>0</v>
      </c>
      <c r="AC436" s="36">
        <f>январь!Z436+февраль!Z436+март!Z436+апрель!Z436+май!Z436+июнь!Z436+июль!Z436+август!Z436+сентябрь!Z436+октябрь!Z436+ноябрь!Z436+декабрь!Z436</f>
        <v>0</v>
      </c>
      <c r="AD436" s="66" t="str">
        <f>CONCATENATE(январь!AA436,$BZ$1,февраль!AA436,$BZ$1,март!AA436,$BZ$1,апрель!AA436,$BZ$1,май!AA436,$BZ$1,июнь!AA436,$BZ$1,июль!AA436,$BZ$1,август!AA436,$BZ$1,сентябрь!AA436,$BZ$1,октябрь!AA436,$BZ$1,ноябрь!AA436,$BZ$1,декабрь!AA436)</f>
        <v xml:space="preserve">           </v>
      </c>
      <c r="AE436" s="36">
        <f>январь!AB436+февраль!AB436+март!AB436+апрель!AB436+май!AB436+июнь!AB436+июль!AB436+август!AB436+сентябрь!AB436+октябрь!AB436+ноябрь!AB436+декабрь!AB436</f>
        <v>0</v>
      </c>
      <c r="AF436" s="36">
        <f>январь!AC436+февраль!AC436+март!AC436+апрель!AC436+май!AC436+июнь!AC436+июль!AC436+август!AC436+сентябрь!AC436+октябрь!AC436+ноябрь!AC436+декабрь!AC436</f>
        <v>0</v>
      </c>
      <c r="AG436" s="36">
        <f>январь!AD436+февраль!AD436+март!AD436+апрель!AD436+май!AD436+июнь!AD436+июль!AD436+август!AD436+сентябрь!AD436+октябрь!AD436+ноябрь!AD436+декабрь!AD436</f>
        <v>0</v>
      </c>
      <c r="AH436" s="36">
        <f>январь!AE436+февраль!AE436+март!AE436+апрель!AE436+май!AE436+июнь!AE436+июль!AE436+август!AE436+сентябрь!AE436+октябрь!AE436+ноябрь!AE436+декабрь!AE436</f>
        <v>0</v>
      </c>
      <c r="AI436" s="36">
        <f>январь!AF436+февраль!AF436+март!AF436+апрель!AF436+май!AF436+июнь!AF436+июль!AF436+август!AF436+сентябрь!AF436+октябрь!AF436+ноябрь!AF436+декабрь!AF436</f>
        <v>0</v>
      </c>
      <c r="AJ436" s="36">
        <f>январь!AG436+февраль!AG436+март!AG436+апрель!AG436+май!AG436+июнь!AG436+июль!AG436+август!AG436+сентябрь!AG436+октябрь!AG436+ноябрь!AG436+декабрь!AG436</f>
        <v>0</v>
      </c>
      <c r="AK436" s="29">
        <f>январь!AH436+февраль!AH436+март!AH436+апрель!AH436+май!AH436+июнь!AH436+июль!AH436+август!AH436+сентябрь!AH436+октябрь!AH436+ноябрь!AH436+декабрь!AH436</f>
        <v>0</v>
      </c>
      <c r="AL436" s="36">
        <f>январь!AI436+февраль!AI436+март!AI436+апрель!AI436+май!AI436+июнь!AI436+июль!AI436+август!AI436+сентябрь!AI436+октябрь!AI436+ноябрь!AI436+декабрь!AI436</f>
        <v>0</v>
      </c>
      <c r="AM436" s="29">
        <f>январь!AJ436+февраль!AJ436+март!AJ436+апрель!AJ436+май!AJ436+июнь!AJ436+июль!AJ436+август!AJ436+сентябрь!AJ436+октябрь!AJ436+ноябрь!AJ436+декабрь!AJ436</f>
        <v>0</v>
      </c>
      <c r="AN436" s="36">
        <f>январь!AK436+февраль!AK436+март!AK436+апрель!AK436+май!AK436+июнь!AK436+июль!AK436+август!AK436+сентябрь!AK436+октябрь!AK436+ноябрь!AK436+декабрь!AK436</f>
        <v>0</v>
      </c>
      <c r="AO436" s="36">
        <f>январь!AL436+февраль!AL436+март!AL436+апрель!AL436+май!AL436+июнь!AL436+июль!AL436+август!AL436+сентябрь!AL436+октябрь!AL436+ноябрь!AL436+декабрь!AL436</f>
        <v>0</v>
      </c>
      <c r="AP436" s="36">
        <f>январь!AM436+февраль!AM436+март!AM436+апрель!AM436+май!AM436+июнь!AM436+июль!AM436+август!AM436+сентябрь!AM436+октябрь!AM436+ноябрь!AM436+декабрь!AM436</f>
        <v>0</v>
      </c>
      <c r="AQ436" s="29">
        <f>январь!AN436+февраль!AN436+март!AN436+апрель!AN436+май!AN436+июнь!AN436+июль!AN436+август!AN436+сентябрь!AN436+октябрь!AN436+ноябрь!AN436+декабрь!AN436</f>
        <v>0</v>
      </c>
      <c r="AR436" s="36">
        <f>январь!AO436+февраль!AO436+март!AO436+апрель!AO436+май!AO436+июнь!AO436+июль!AO436+август!AO436+сентябрь!AO436+октябрь!AO436+ноябрь!AO436+декабрь!AO436</f>
        <v>0</v>
      </c>
      <c r="AS436" s="29">
        <f>январь!AP436+февраль!AP436+март!AP436+апрель!AP436+май!AP436+июнь!AP436+июль!AP436+август!AP436+сентябрь!AP436+октябрь!AP436+ноябрь!AP436+декабрь!AP436</f>
        <v>0</v>
      </c>
      <c r="AT436" s="36">
        <f>январь!AQ436+февраль!AQ436+март!AQ436+апрель!AQ436+май!AQ436+июнь!AQ436+июль!AQ436+август!AQ436+сентябрь!AQ436+октябрь!AQ436+ноябрь!AQ436+декабрь!AQ436</f>
        <v>0</v>
      </c>
      <c r="AU436" s="29">
        <f>январь!AR436+февраль!AR436+март!AR436+апрель!AR436+май!AR436+июнь!AR436+июль!AR436+август!AR436+сентябрь!AR436+октябрь!AR436+ноябрь!AR436+декабрь!AR436</f>
        <v>0</v>
      </c>
      <c r="AV436" s="36">
        <f>январь!AS436+февраль!AS436+март!AS436+апрель!AS436+май!AS436+июнь!AS436+июль!AS436+август!AS436+сентябрь!AS436+октябрь!AS436+ноябрь!AS436+декабрь!AS436</f>
        <v>0</v>
      </c>
      <c r="AW436" s="36">
        <f>январь!AT436+февраль!AT436+март!AT436+апрель!AT436+май!AT436+июнь!AT436+июль!AT436+август!AT436+сентябрь!AT436+октябрь!AT436+ноябрь!AT436+декабрь!AT436</f>
        <v>0</v>
      </c>
      <c r="AX436" s="36">
        <f>январь!AU436+февраль!AU436+март!AU436+апрель!AU436+май!AU436+июнь!AU436+июль!AU436+август!AU436+сентябрь!AU436+октябрь!AU436+ноябрь!AU436+декабрь!AU436</f>
        <v>0</v>
      </c>
      <c r="AY436" s="29">
        <f>январь!AV436+февраль!AV436+март!AV436+апрель!AV436+май!AV436+июнь!AV436+июль!AV436+август!AV436+сентябрь!AV436+октябрь!AV436+ноябрь!AV436+декабрь!AV436</f>
        <v>0</v>
      </c>
      <c r="AZ436" s="36">
        <f>январь!AW436+февраль!AW436+март!AW436+апрель!AW436+май!AW436+июнь!AW436+июль!AW436+август!AW436+сентябрь!AW436+октябрь!AW436+ноябрь!AW436+декабрь!AW436</f>
        <v>0</v>
      </c>
      <c r="BA436" s="36">
        <f>январь!AX436+февраль!AX436+март!AX436+апрель!AX436+май!AX436+июнь!AX436+июль!AX436+август!AX436+сентябрь!AX436+октябрь!AX436+ноябрь!AX436+декабрь!AX436</f>
        <v>0</v>
      </c>
      <c r="BB436" s="36">
        <f>январь!AY436+февраль!AY436+март!AY436+апрель!AY436+май!AY436+июнь!AY436+июль!AY436+август!AY436+сентябрь!AY436+октябрь!AY436+ноябрь!AY436+декабрь!AY436</f>
        <v>0</v>
      </c>
      <c r="BC436" s="29">
        <f>январь!AZ436+февраль!AZ436+март!AZ436+апрель!AZ436+май!AZ436+июнь!AZ436+июль!AZ436+август!AZ436+сентябрь!AZ436+октябрь!AZ436+ноябрь!AZ436+декабрь!AZ436</f>
        <v>0</v>
      </c>
      <c r="BD436" s="36">
        <f>январь!BA436+февраль!BA436+март!BA436+апрель!BA436+май!BA436+июнь!BA436+июль!BA436+август!BA436+сентябрь!BA436+октябрь!BA436+ноябрь!BA436+декабрь!BA436</f>
        <v>0</v>
      </c>
      <c r="BE436" s="36">
        <f>январь!BB436+февраль!BB436+март!BB436+апрель!BB436+май!BB436+июнь!BB436+июль!BB436+август!BB436+сентябрь!BB436+октябрь!BB436+ноябрь!BB436+декабрь!BB436</f>
        <v>0</v>
      </c>
      <c r="BF436" s="36">
        <f>январь!BC436+февраль!BC436+март!BC436+апрель!BC436+май!BC436+июнь!BC436+июль!BC436+август!BC436+сентябрь!BC436+октябрь!BC436+ноябрь!BC436+декабрь!BC436</f>
        <v>0</v>
      </c>
      <c r="BG436" s="36">
        <f>январь!BD436+февраль!BD436+март!BD436+апрель!BD436+май!BD436+июнь!BD436+июль!BD436+август!BD436+сентябрь!BD436+октябрь!BD436+ноябрь!BD436+декабрь!BD436</f>
        <v>0</v>
      </c>
      <c r="BH436" s="36">
        <f>январь!BE436+февраль!BE436+март!BE436+апрель!BE436+май!BE436+июнь!BE436+июль!BE436+август!BE436+сентябрь!BE436+октябрь!BE436+ноябрь!BE436+декабрь!BE436</f>
        <v>0</v>
      </c>
      <c r="BI436" s="36">
        <f>январь!BF436+февраль!BF436+март!BF436+апрель!BF436+май!BF436+июнь!BF436+июль!BF436+август!BF436+сентябрь!BF436+октябрь!BF436+ноябрь!BF436+декабрь!BF436</f>
        <v>0</v>
      </c>
      <c r="BJ436" s="36">
        <f>январь!BG436+февраль!BG436+март!BG436+апрель!BG436+май!BG436+июнь!BG436+июль!BG436+август!BG436+сентябрь!BG436+октябрь!BG436+ноябрь!BG436+декабрь!BG436</f>
        <v>0</v>
      </c>
      <c r="BK436" s="36">
        <f>январь!BH436+февраль!BH436+март!BH436+апрель!BH436+май!BH436+июнь!BH436+июль!BH436+август!BH436+сентябрь!BH436+октябрь!BH436+ноябрь!BH436+декабрь!BH436</f>
        <v>0</v>
      </c>
      <c r="BL436" s="36">
        <f>январь!BI436+февраль!BI436+март!BI436+апрель!BI436+май!BI436+июнь!BI436+июль!BI436+август!BI436+сентябрь!BI436+октябрь!BI436+ноябрь!BI436+декабрь!BI436</f>
        <v>0</v>
      </c>
      <c r="BM436" s="29">
        <f>январь!BJ436+февраль!BJ436+март!BJ436+апрель!BJ436+май!BJ436+июнь!BJ436+июль!BJ436+август!BJ436+сентябрь!BJ436+октябрь!BJ436+ноябрь!BJ436+декабрь!BJ436</f>
        <v>0</v>
      </c>
      <c r="BN436" s="36">
        <f>январь!BK436+февраль!BK436+март!BK436+апрель!BK436+май!BK436+июнь!BK436+июль!BK436+август!BK436+сентябрь!BK436+октябрь!BK436+ноябрь!BK436+декабрь!BK436</f>
        <v>0</v>
      </c>
      <c r="BO436" s="29">
        <f>январь!BL436+февраль!BL436+март!BL436+апрель!BL436+май!BL436+июнь!BL436+июль!BL436+август!BL436+сентябрь!BL436+октябрь!BL436+ноябрь!BL436+декабрь!BL436</f>
        <v>7</v>
      </c>
      <c r="BP436" s="36">
        <f>январь!BM436+февраль!BM436+март!BM436+апрель!BM436+май!BM436+июнь!BM436+июль!BM436+август!BM436+сентябрь!BM436+октябрь!BM436+ноябрь!BM436+декабрь!BM436</f>
        <v>3.3809999999999998</v>
      </c>
      <c r="BQ436" s="36">
        <f>январь!BN436+февраль!BN436+март!BN436+апрель!BN436+май!BN436+июнь!BN436+июль!BN436+август!BN436+сентябрь!BN436+октябрь!BN436+ноябрь!BN436+декабрь!BN436</f>
        <v>0</v>
      </c>
      <c r="BR436" s="36">
        <f>январь!BO436+февраль!BO436+март!BO436+апрель!BO436+май!BO436+июнь!BO436+июль!BO436+август!BO436+сентябрь!BO436+октябрь!BO436+ноябрь!BO436+декабрь!BO436</f>
        <v>0</v>
      </c>
      <c r="BS436" s="29">
        <f>январь!BP436+февраль!BP436+март!BP436+апрель!BP436+май!BP436+июнь!BP436+июль!BP436+август!BP436+сентябрь!BP436+октябрь!BP436+ноябрь!BP436+декабрь!BP436</f>
        <v>0</v>
      </c>
      <c r="BT436" s="36">
        <f>январь!BQ436+февраль!BQ436+март!BQ436+апрель!BQ436+май!BQ436+июнь!BQ436+июль!BQ436+август!BQ436+сентябрь!BQ436+октябрь!BQ436+ноябрь!BQ436+декабрь!BQ436</f>
        <v>0</v>
      </c>
      <c r="BU436" s="29">
        <f>январь!BR436+февраль!BR436+март!BR436+апрель!BR436+май!BR436+июнь!BR436+июль!BR436+август!BR436+сентябрь!BR436+октябрь!BR436+ноябрь!BR436+декабрь!BR436</f>
        <v>0</v>
      </c>
      <c r="BV436" s="36">
        <f>январь!BS436+февраль!BS436+март!BS436+апрель!BS436+май!BS436+июнь!BS436+июль!BS436+август!BS436+сентябрь!BS436+октябрь!BS436+ноябрь!BS436+декабрь!BS436</f>
        <v>0</v>
      </c>
      <c r="BW436" s="36">
        <f>январь!BT436+февраль!BT436+март!BT436+апрель!BT436+май!BT436+июнь!BT436+июль!BT436+август!BT436+сентябрь!BT436+октябрь!BT436+ноябрь!BT436+декабрь!BT436</f>
        <v>0</v>
      </c>
      <c r="BX436" s="36">
        <f>январь!BU436+февраль!BU436+март!BU436+апрель!BU436+май!BU436+июнь!BU436+июль!BU436+август!BU436+сентябрь!BU436+октябрь!BU436+ноябрь!BU436+декабрь!BU436</f>
        <v>0</v>
      </c>
      <c r="BY436" s="36">
        <f>январь!BV436+февраль!BV436+март!BV436+апрель!BV436+май!BV436+июнь!BV436+июль!BV436+август!BV436+сентябрь!BV436+октябрь!BV436+ноябрь!BV436+декабрь!BV436</f>
        <v>9.9559999999999995</v>
      </c>
      <c r="BZ436" s="77">
        <v>0</v>
      </c>
    </row>
    <row r="437" spans="1:78" x14ac:dyDescent="0.25">
      <c r="A437" s="16">
        <v>435</v>
      </c>
      <c r="B437" s="16">
        <v>1</v>
      </c>
      <c r="C437" s="37" t="s">
        <v>876</v>
      </c>
      <c r="D437" s="51">
        <v>128.1136797294686</v>
      </c>
      <c r="E437" s="25">
        <v>453.47496199999995</v>
      </c>
      <c r="F437" s="26">
        <f t="shared" si="18"/>
        <v>569.80664172946854</v>
      </c>
      <c r="G437" s="26">
        <f t="shared" si="19"/>
        <v>116.3316797294686</v>
      </c>
      <c r="H437" s="26">
        <f t="shared" si="20"/>
        <v>11.782</v>
      </c>
      <c r="I437" s="36">
        <f>январь!F437+февраль!F437+март!F437+апрель!F437+май!F437+июнь!F437+июль!F437+август!F437+сентябрь!F437+октябрь!F437+ноябрь!F437+декабрь!F437</f>
        <v>0</v>
      </c>
      <c r="J437" s="36">
        <f>январь!G437+февраль!G437+март!G437+апрель!G437+май!G437+июнь!G437+июль!G437+август!G437+сентябрь!G437+октябрь!G437+ноябрь!G437+декабрь!G437</f>
        <v>0</v>
      </c>
      <c r="K437" s="36">
        <f>январь!H437+февраль!H437+март!H437+апрель!H437+май!H437+июнь!H437+июль!H437+август!H437+сентябрь!H437+октябрь!H437+ноябрь!H437+декабрь!H437</f>
        <v>0</v>
      </c>
      <c r="L437" s="27">
        <f>январь!I437+февраль!I437+март!I437+апрель!I437+май!I437+июнь!I437+июль!I437+август!I437+сентябрь!I437+октябрь!I437+ноябрь!I437+декабрь!I437</f>
        <v>0</v>
      </c>
      <c r="M437" s="36">
        <f>январь!J437+февраль!J437+март!J437+апрель!J437+май!J437+июнь!J437+июль!J437+август!J437+сентябрь!J437+октябрь!J437+ноябрь!J437+декабрь!J437</f>
        <v>0</v>
      </c>
      <c r="N437" s="36">
        <f>январь!K437+февраль!K437+март!K437+апрель!K437+май!K437+июнь!K437+июль!K437+август!K437+сентябрь!K437+октябрь!K437+ноябрь!K437+декабрь!K437</f>
        <v>0</v>
      </c>
      <c r="O437" s="36">
        <f>январь!L437+февраль!L437+март!L437+апрель!L437+май!L437+июнь!L437+июль!L437+август!L437+сентябрь!L437+октябрь!L437+ноябрь!L437+декабрь!L437</f>
        <v>0</v>
      </c>
      <c r="P437" s="36">
        <f>январь!M437+февраль!M437+март!M437+апрель!M437+май!M437+июнь!M437+июль!M437+август!M437+сентябрь!M437+октябрь!M437+ноябрь!M437+декабрь!M437</f>
        <v>0</v>
      </c>
      <c r="Q437" s="36">
        <f>январь!N437+февраль!N437+март!N437+апрель!N437+май!N437+июнь!N437+июль!N437+август!N437+сентябрь!N437+октябрь!N437+ноябрь!N437+декабрь!N437</f>
        <v>0</v>
      </c>
      <c r="R437" s="29">
        <f>январь!O437+февраль!O437+март!O437+апрель!O437+май!O437+июнь!O437+июль!O437+август!O437+сентябрь!O437+октябрь!O437+ноябрь!O437+декабрь!O437</f>
        <v>0</v>
      </c>
      <c r="S437" s="36">
        <f>январь!P437+февраль!P437+март!P437+апрель!P437+май!P437+июнь!P437+июль!P437+август!P437+сентябрь!P437+октябрь!P437+ноябрь!P437+декабрь!P437</f>
        <v>0</v>
      </c>
      <c r="T437" s="29">
        <f>январь!Q437+февраль!Q437+март!Q437+апрель!Q437+май!Q437+июнь!Q437+июль!Q437+август!Q437+сентябрь!Q437+октябрь!Q437+ноябрь!Q437+декабрь!Q437</f>
        <v>0</v>
      </c>
      <c r="U437" s="36">
        <f>январь!R437+февраль!R437+март!R437+апрель!R437+май!R437+июнь!R437+июль!R437+август!R437+сентябрь!R437+октябрь!R437+ноябрь!R437+декабрь!R437</f>
        <v>0</v>
      </c>
      <c r="V437" s="36">
        <f>январь!S437+февраль!S437+март!S437+апрель!S437+май!S437+июнь!S437+июль!S437+август!S437+сентябрь!S437+октябрь!S437+ноябрь!S437+декабрь!S437</f>
        <v>0</v>
      </c>
      <c r="W437" s="36">
        <f>январь!T437+февраль!T437+март!T437+апрель!T437+май!T437+июнь!T437+июль!T437+август!T437+сентябрь!T437+октябрь!T437+ноябрь!T437+декабрь!T437</f>
        <v>0</v>
      </c>
      <c r="X437" s="36">
        <f>январь!U437+февраль!U437+март!U437+апрель!U437+май!U437+июнь!U437+июль!U437+август!U437+сентябрь!U437+октябрь!U437+ноябрь!U437+декабрь!U437</f>
        <v>0</v>
      </c>
      <c r="Y437" s="36">
        <f>январь!V437+февраль!V437+март!V437+апрель!V437+май!V437+июнь!V437+июль!V437+август!V437+сентябрь!V437+октябрь!V437+ноябрь!V437+декабрь!V437</f>
        <v>0</v>
      </c>
      <c r="Z437" s="36">
        <f>январь!W437+февраль!W437+март!W437+апрель!W437+май!W437+июнь!W437+июль!W437+август!W437+сентябрь!W437+октябрь!W437+ноябрь!W437+декабрь!W437</f>
        <v>0</v>
      </c>
      <c r="AA437" s="36">
        <f>январь!X437+февраль!X437+март!X437+апрель!X437+май!X437+июнь!X437+июль!X437+август!X437+сентябрь!X437+октябрь!X437+ноябрь!X437+декабрь!X437</f>
        <v>0</v>
      </c>
      <c r="AB437" s="29">
        <f>январь!Y437+февраль!Y437+март!Y437+апрель!Y437+май!Y437+июнь!Y437+июль!Y437+август!Y437+сентябрь!Y437+октябрь!Y437+ноябрь!Y437+декабрь!Y437</f>
        <v>0</v>
      </c>
      <c r="AC437" s="36">
        <f>январь!Z437+февраль!Z437+март!Z437+апрель!Z437+май!Z437+июнь!Z437+июль!Z437+август!Z437+сентябрь!Z437+октябрь!Z437+ноябрь!Z437+декабрь!Z437</f>
        <v>0</v>
      </c>
      <c r="AD437" s="66" t="str">
        <f>CONCATENATE(январь!AA437,$BZ$1,февраль!AA437,$BZ$1,март!AA437,$BZ$1,апрель!AA437,$BZ$1,май!AA437,$BZ$1,июнь!AA437,$BZ$1,июль!AA437,$BZ$1,август!AA437,$BZ$1,сентябрь!AA437,$BZ$1,октябрь!AA437,$BZ$1,ноябрь!AA437,$BZ$1,декабрь!AA437)</f>
        <v xml:space="preserve">           </v>
      </c>
      <c r="AE437" s="36">
        <f>январь!AB437+февраль!AB437+март!AB437+апрель!AB437+май!AB437+июнь!AB437+июль!AB437+август!AB437+сентябрь!AB437+октябрь!AB437+ноябрь!AB437+декабрь!AB437</f>
        <v>0</v>
      </c>
      <c r="AF437" s="36">
        <f>январь!AC437+февраль!AC437+март!AC437+апрель!AC437+май!AC437+июнь!AC437+июль!AC437+август!AC437+сентябрь!AC437+октябрь!AC437+ноябрь!AC437+декабрь!AC437</f>
        <v>0</v>
      </c>
      <c r="AG437" s="36">
        <f>январь!AD437+февраль!AD437+март!AD437+апрель!AD437+май!AD437+июнь!AD437+июль!AD437+август!AD437+сентябрь!AD437+октябрь!AD437+ноябрь!AD437+декабрь!AD437</f>
        <v>0</v>
      </c>
      <c r="AH437" s="36">
        <f>январь!AE437+февраль!AE437+март!AE437+апрель!AE437+май!AE437+июнь!AE437+июль!AE437+август!AE437+сентябрь!AE437+октябрь!AE437+ноябрь!AE437+декабрь!AE437</f>
        <v>0</v>
      </c>
      <c r="AI437" s="36">
        <f>январь!AF437+февраль!AF437+март!AF437+апрель!AF437+май!AF437+июнь!AF437+июль!AF437+август!AF437+сентябрь!AF437+октябрь!AF437+ноябрь!AF437+декабрь!AF437</f>
        <v>0</v>
      </c>
      <c r="AJ437" s="36">
        <f>январь!AG437+февраль!AG437+март!AG437+апрель!AG437+май!AG437+июнь!AG437+июль!AG437+август!AG437+сентябрь!AG437+октябрь!AG437+ноябрь!AG437+декабрь!AG437</f>
        <v>0</v>
      </c>
      <c r="AK437" s="29">
        <f>январь!AH437+февраль!AH437+март!AH437+апрель!AH437+май!AH437+июнь!AH437+июль!AH437+август!AH437+сентябрь!AH437+октябрь!AH437+ноябрь!AH437+декабрь!AH437</f>
        <v>0</v>
      </c>
      <c r="AL437" s="36">
        <f>январь!AI437+февраль!AI437+март!AI437+апрель!AI437+май!AI437+июнь!AI437+июль!AI437+август!AI437+сентябрь!AI437+октябрь!AI437+ноябрь!AI437+декабрь!AI437</f>
        <v>0</v>
      </c>
      <c r="AM437" s="29">
        <f>январь!AJ437+февраль!AJ437+март!AJ437+апрель!AJ437+май!AJ437+июнь!AJ437+июль!AJ437+август!AJ437+сентябрь!AJ437+октябрь!AJ437+ноябрь!AJ437+декабрь!AJ437</f>
        <v>0</v>
      </c>
      <c r="AN437" s="36">
        <f>январь!AK437+февраль!AK437+март!AK437+апрель!AK437+май!AK437+июнь!AK437+июль!AK437+август!AK437+сентябрь!AK437+октябрь!AK437+ноябрь!AK437+декабрь!AK437</f>
        <v>0</v>
      </c>
      <c r="AO437" s="36">
        <f>январь!AL437+февраль!AL437+март!AL437+апрель!AL437+май!AL437+июнь!AL437+июль!AL437+август!AL437+сентябрь!AL437+октябрь!AL437+ноябрь!AL437+декабрь!AL437</f>
        <v>0</v>
      </c>
      <c r="AP437" s="36">
        <f>январь!AM437+февраль!AM437+март!AM437+апрель!AM437+май!AM437+июнь!AM437+июль!AM437+август!AM437+сентябрь!AM437+октябрь!AM437+ноябрь!AM437+декабрь!AM437</f>
        <v>0</v>
      </c>
      <c r="AQ437" s="29">
        <f>январь!AN437+февраль!AN437+март!AN437+апрель!AN437+май!AN437+июнь!AN437+июль!AN437+август!AN437+сентябрь!AN437+октябрь!AN437+ноябрь!AN437+декабрь!AN437</f>
        <v>0</v>
      </c>
      <c r="AR437" s="36">
        <f>январь!AO437+февраль!AO437+март!AO437+апрель!AO437+май!AO437+июнь!AO437+июль!AO437+август!AO437+сентябрь!AO437+октябрь!AO437+ноябрь!AO437+декабрь!AO437</f>
        <v>0</v>
      </c>
      <c r="AS437" s="29">
        <f>январь!AP437+февраль!AP437+март!AP437+апрель!AP437+май!AP437+июнь!AP437+июль!AP437+август!AP437+сентябрь!AP437+октябрь!AP437+ноябрь!AP437+декабрь!AP437</f>
        <v>0</v>
      </c>
      <c r="AT437" s="36">
        <f>январь!AQ437+февраль!AQ437+март!AQ437+апрель!AQ437+май!AQ437+июнь!AQ437+июль!AQ437+август!AQ437+сентябрь!AQ437+октябрь!AQ437+ноябрь!AQ437+декабрь!AQ437</f>
        <v>0</v>
      </c>
      <c r="AU437" s="29">
        <f>январь!AR437+февраль!AR437+март!AR437+апрель!AR437+май!AR437+июнь!AR437+июль!AR437+август!AR437+сентябрь!AR437+октябрь!AR437+ноябрь!AR437+декабрь!AR437</f>
        <v>0</v>
      </c>
      <c r="AV437" s="36">
        <f>январь!AS437+февраль!AS437+март!AS437+апрель!AS437+май!AS437+июнь!AS437+июль!AS437+август!AS437+сентябрь!AS437+октябрь!AS437+ноябрь!AS437+декабрь!AS437</f>
        <v>0</v>
      </c>
      <c r="AW437" s="36">
        <f>январь!AT437+февраль!AT437+март!AT437+апрель!AT437+май!AT437+июнь!AT437+июль!AT437+август!AT437+сентябрь!AT437+октябрь!AT437+ноябрь!AT437+декабрь!AT437</f>
        <v>0</v>
      </c>
      <c r="AX437" s="36">
        <f>январь!AU437+февраль!AU437+март!AU437+апрель!AU437+май!AU437+июнь!AU437+июль!AU437+август!AU437+сентябрь!AU437+октябрь!AU437+ноябрь!AU437+декабрь!AU437</f>
        <v>0</v>
      </c>
      <c r="AY437" s="29">
        <f>январь!AV437+февраль!AV437+март!AV437+апрель!AV437+май!AV437+июнь!AV437+июль!AV437+август!AV437+сентябрь!AV437+октябрь!AV437+ноябрь!AV437+декабрь!AV437</f>
        <v>0</v>
      </c>
      <c r="AZ437" s="36">
        <f>январь!AW437+февраль!AW437+март!AW437+апрель!AW437+май!AW437+июнь!AW437+июль!AW437+август!AW437+сентябрь!AW437+октябрь!AW437+ноябрь!AW437+декабрь!AW437</f>
        <v>0</v>
      </c>
      <c r="BA437" s="36">
        <f>январь!AX437+февраль!AX437+март!AX437+апрель!AX437+май!AX437+июнь!AX437+июль!AX437+август!AX437+сентябрь!AX437+октябрь!AX437+ноябрь!AX437+декабрь!AX437</f>
        <v>0</v>
      </c>
      <c r="BB437" s="36">
        <f>январь!AY437+февраль!AY437+март!AY437+апрель!AY437+май!AY437+июнь!AY437+июль!AY437+август!AY437+сентябрь!AY437+октябрь!AY437+ноябрь!AY437+декабрь!AY437</f>
        <v>0</v>
      </c>
      <c r="BC437" s="29">
        <f>январь!AZ437+февраль!AZ437+март!AZ437+апрель!AZ437+май!AZ437+июнь!AZ437+июль!AZ437+август!AZ437+сентябрь!AZ437+октябрь!AZ437+ноябрь!AZ437+декабрь!AZ437</f>
        <v>0</v>
      </c>
      <c r="BD437" s="36">
        <f>январь!BA437+февраль!BA437+март!BA437+апрель!BA437+май!BA437+июнь!BA437+июль!BA437+август!BA437+сентябрь!BA437+октябрь!BA437+ноябрь!BA437+декабрь!BA437</f>
        <v>0</v>
      </c>
      <c r="BE437" s="36">
        <f>январь!BB437+февраль!BB437+март!BB437+апрель!BB437+май!BB437+июнь!BB437+июль!BB437+август!BB437+сентябрь!BB437+октябрь!BB437+ноябрь!BB437+декабрь!BB437</f>
        <v>0</v>
      </c>
      <c r="BF437" s="36">
        <f>январь!BC437+февраль!BC437+март!BC437+апрель!BC437+май!BC437+июнь!BC437+июль!BC437+август!BC437+сентябрь!BC437+октябрь!BC437+ноябрь!BC437+декабрь!BC437</f>
        <v>0</v>
      </c>
      <c r="BG437" s="36">
        <f>январь!BD437+февраль!BD437+март!BD437+апрель!BD437+май!BD437+июнь!BD437+июль!BD437+август!BD437+сентябрь!BD437+октябрь!BD437+ноябрь!BD437+декабрь!BD437</f>
        <v>0</v>
      </c>
      <c r="BH437" s="36">
        <f>январь!BE437+февраль!BE437+март!BE437+апрель!BE437+май!BE437+июнь!BE437+июль!BE437+август!BE437+сентябрь!BE437+октябрь!BE437+ноябрь!BE437+декабрь!BE437</f>
        <v>0</v>
      </c>
      <c r="BI437" s="36">
        <f>январь!BF437+февраль!BF437+март!BF437+апрель!BF437+май!BF437+июнь!BF437+июль!BF437+август!BF437+сентябрь!BF437+октябрь!BF437+ноябрь!BF437+декабрь!BF437</f>
        <v>0</v>
      </c>
      <c r="BJ437" s="36">
        <f>январь!BG437+февраль!BG437+март!BG437+апрель!BG437+май!BG437+июнь!BG437+июль!BG437+август!BG437+сентябрь!BG437+октябрь!BG437+ноябрь!BG437+декабрь!BG437</f>
        <v>0</v>
      </c>
      <c r="BK437" s="36">
        <f>январь!BH437+февраль!BH437+март!BH437+апрель!BH437+май!BH437+июнь!BH437+июль!BH437+август!BH437+сентябрь!BH437+октябрь!BH437+ноябрь!BH437+декабрь!BH437</f>
        <v>0</v>
      </c>
      <c r="BL437" s="36">
        <f>январь!BI437+февраль!BI437+март!BI437+апрель!BI437+май!BI437+июнь!BI437+июль!BI437+август!BI437+сентябрь!BI437+октябрь!BI437+ноябрь!BI437+декабрь!BI437</f>
        <v>0</v>
      </c>
      <c r="BM437" s="29">
        <f>январь!BJ437+февраль!BJ437+март!BJ437+апрель!BJ437+май!BJ437+июнь!BJ437+июль!BJ437+август!BJ437+сентябрь!BJ437+октябрь!BJ437+ноябрь!BJ437+декабрь!BJ437</f>
        <v>0</v>
      </c>
      <c r="BN437" s="36">
        <f>январь!BK437+февраль!BK437+март!BK437+апрель!BK437+май!BK437+июнь!BK437+июль!BK437+август!BK437+сентябрь!BK437+октябрь!BK437+ноябрь!BK437+декабрь!BK437</f>
        <v>0</v>
      </c>
      <c r="BO437" s="29">
        <f>январь!BL437+февраль!BL437+март!BL437+апрель!BL437+май!BL437+июнь!BL437+июль!BL437+август!BL437+сентябрь!BL437+октябрь!BL437+ноябрь!BL437+декабрь!BL437</f>
        <v>3</v>
      </c>
      <c r="BP437" s="36">
        <f>январь!BM437+февраль!BM437+март!BM437+апрель!BM437+май!BM437+июнь!BM437+июль!BM437+август!BM437+сентябрь!BM437+октябрь!BM437+ноябрь!BM437+декабрь!BM437</f>
        <v>3.895</v>
      </c>
      <c r="BQ437" s="36">
        <f>январь!BN437+февраль!BN437+март!BN437+апрель!BN437+май!BN437+июнь!BN437+июль!BN437+август!BN437+сентябрь!BN437+октябрь!BN437+ноябрь!BN437+декабрь!BN437</f>
        <v>0</v>
      </c>
      <c r="BR437" s="36">
        <f>январь!BO437+февраль!BO437+март!BO437+апрель!BO437+май!BO437+июнь!BO437+июль!BO437+август!BO437+сентябрь!BO437+октябрь!BO437+ноябрь!BO437+декабрь!BO437</f>
        <v>0</v>
      </c>
      <c r="BS437" s="29">
        <f>январь!BP437+февраль!BP437+март!BP437+апрель!BP437+май!BP437+июнь!BP437+июль!BP437+август!BP437+сентябрь!BP437+октябрь!BP437+ноябрь!BP437+декабрь!BP437</f>
        <v>0</v>
      </c>
      <c r="BT437" s="36">
        <f>январь!BQ437+февраль!BQ437+март!BQ437+апрель!BQ437+май!BQ437+июнь!BQ437+июль!BQ437+август!BQ437+сентябрь!BQ437+октябрь!BQ437+ноябрь!BQ437+декабрь!BQ437</f>
        <v>0</v>
      </c>
      <c r="BU437" s="29">
        <f>январь!BR437+февраль!BR437+март!BR437+апрель!BR437+май!BR437+июнь!BR437+июль!BR437+август!BR437+сентябрь!BR437+октябрь!BR437+ноябрь!BR437+декабрь!BR437</f>
        <v>0</v>
      </c>
      <c r="BV437" s="36">
        <f>январь!BS437+февраль!BS437+март!BS437+апрель!BS437+май!BS437+июнь!BS437+июль!BS437+август!BS437+сентябрь!BS437+октябрь!BS437+ноябрь!BS437+декабрь!BS437</f>
        <v>0</v>
      </c>
      <c r="BW437" s="36">
        <f>январь!BT437+февраль!BT437+март!BT437+апрель!BT437+май!BT437+июнь!BT437+июль!BT437+август!BT437+сентябрь!BT437+октябрь!BT437+ноябрь!BT437+декабрь!BT437</f>
        <v>0</v>
      </c>
      <c r="BX437" s="36">
        <f>январь!BU437+февраль!BU437+март!BU437+апрель!BU437+май!BU437+июнь!BU437+июль!BU437+август!BU437+сентябрь!BU437+октябрь!BU437+ноябрь!BU437+декабрь!BU437</f>
        <v>0</v>
      </c>
      <c r="BY437" s="36">
        <f>январь!BV437+февраль!BV437+март!BV437+апрель!BV437+май!BV437+июнь!BV437+июль!BV437+август!BV437+сентябрь!BV437+октябрь!BV437+ноябрь!BV437+декабрь!BV437</f>
        <v>7.8869999999999996</v>
      </c>
      <c r="BZ437" s="77">
        <v>1</v>
      </c>
    </row>
    <row r="438" spans="1:78" x14ac:dyDescent="0.25">
      <c r="A438" s="16">
        <v>436</v>
      </c>
      <c r="B438" s="16">
        <v>1</v>
      </c>
      <c r="C438" s="37" t="s">
        <v>877</v>
      </c>
      <c r="D438" s="51">
        <v>231.93954150724639</v>
      </c>
      <c r="E438" s="25">
        <v>522.17779600000006</v>
      </c>
      <c r="F438" s="26">
        <f t="shared" si="18"/>
        <v>670.80833750724651</v>
      </c>
      <c r="G438" s="26">
        <f t="shared" si="19"/>
        <v>148.63054150724639</v>
      </c>
      <c r="H438" s="26">
        <f t="shared" si="20"/>
        <v>83.308999999999997</v>
      </c>
      <c r="I438" s="36">
        <f>январь!F438+февраль!F438+март!F438+апрель!F438+май!F438+июнь!F438+июль!F438+август!F438+сентябрь!F438+октябрь!F438+ноябрь!F438+декабрь!F438</f>
        <v>0</v>
      </c>
      <c r="J438" s="36">
        <f>январь!G438+февраль!G438+март!G438+апрель!G438+май!G438+июнь!G438+июль!G438+август!G438+сентябрь!G438+октябрь!G438+ноябрь!G438+декабрь!G438</f>
        <v>0</v>
      </c>
      <c r="K438" s="36">
        <f>январь!H438+февраль!H438+март!H438+апрель!H438+май!H438+июнь!H438+июль!H438+август!H438+сентябрь!H438+октябрь!H438+ноябрь!H438+декабрь!H438</f>
        <v>0</v>
      </c>
      <c r="L438" s="27">
        <f>январь!I438+февраль!I438+март!I438+апрель!I438+май!I438+июнь!I438+июль!I438+август!I438+сентябрь!I438+октябрь!I438+ноябрь!I438+декабрь!I438</f>
        <v>0</v>
      </c>
      <c r="M438" s="36">
        <f>январь!J438+февраль!J438+март!J438+апрель!J438+май!J438+июнь!J438+июль!J438+август!J438+сентябрь!J438+октябрь!J438+ноябрь!J438+декабрь!J438</f>
        <v>0</v>
      </c>
      <c r="N438" s="36">
        <f>январь!K438+февраль!K438+март!K438+апрель!K438+май!K438+июнь!K438+июль!K438+август!K438+сентябрь!K438+октябрь!K438+ноябрь!K438+декабрь!K438</f>
        <v>0</v>
      </c>
      <c r="O438" s="36">
        <f>январь!L438+февраль!L438+март!L438+апрель!L438+май!L438+июнь!L438+июль!L438+август!L438+сентябрь!L438+октябрь!L438+ноябрь!L438+декабрь!L438</f>
        <v>0</v>
      </c>
      <c r="P438" s="36">
        <f>январь!M438+февраль!M438+март!M438+апрель!M438+май!M438+июнь!M438+июль!M438+август!M438+сентябрь!M438+октябрь!M438+ноябрь!M438+декабрь!M438</f>
        <v>0</v>
      </c>
      <c r="Q438" s="36">
        <f>январь!N438+февраль!N438+март!N438+апрель!N438+май!N438+июнь!N438+июль!N438+август!N438+сентябрь!N438+октябрь!N438+ноябрь!N438+декабрь!N438</f>
        <v>0</v>
      </c>
      <c r="R438" s="29">
        <f>январь!O438+февраль!O438+март!O438+апрель!O438+май!O438+июнь!O438+июль!O438+август!O438+сентябрь!O438+октябрь!O438+ноябрь!O438+декабрь!O438</f>
        <v>0</v>
      </c>
      <c r="S438" s="36">
        <f>январь!P438+февраль!P438+март!P438+апрель!P438+май!P438+июнь!P438+июль!P438+август!P438+сентябрь!P438+октябрь!P438+ноябрь!P438+декабрь!P438</f>
        <v>0</v>
      </c>
      <c r="T438" s="29">
        <f>январь!Q438+февраль!Q438+март!Q438+апрель!Q438+май!Q438+июнь!Q438+июль!Q438+август!Q438+сентябрь!Q438+октябрь!Q438+ноябрь!Q438+декабрь!Q438</f>
        <v>0</v>
      </c>
      <c r="U438" s="36">
        <f>январь!R438+февраль!R438+март!R438+апрель!R438+май!R438+июнь!R438+июль!R438+август!R438+сентябрь!R438+октябрь!R438+ноябрь!R438+декабрь!R438</f>
        <v>0</v>
      </c>
      <c r="V438" s="36">
        <f>январь!S438+февраль!S438+март!S438+апрель!S438+май!S438+июнь!S438+июль!S438+август!S438+сентябрь!S438+октябрь!S438+ноябрь!S438+декабрь!S438</f>
        <v>0</v>
      </c>
      <c r="W438" s="36">
        <f>январь!T438+февраль!T438+март!T438+апрель!T438+май!T438+июнь!T438+июль!T438+август!T438+сентябрь!T438+октябрь!T438+ноябрь!T438+декабрь!T438</f>
        <v>0</v>
      </c>
      <c r="X438" s="36">
        <f>январь!U438+февраль!U438+март!U438+апрель!U438+май!U438+июнь!U438+июль!U438+август!U438+сентябрь!U438+октябрь!U438+ноябрь!U438+декабрь!U438</f>
        <v>6.4000000000000001E-2</v>
      </c>
      <c r="Y438" s="36">
        <f>январь!V438+февраль!V438+март!V438+апрель!V438+май!V438+июнь!V438+июль!V438+август!V438+сентябрь!V438+октябрь!V438+ноябрь!V438+декабрь!V438</f>
        <v>52.353999999999999</v>
      </c>
      <c r="Z438" s="36">
        <f>январь!W438+февраль!W438+март!W438+апрель!W438+май!W438+июнь!W438+июль!W438+август!W438+сентябрь!W438+октябрь!W438+ноябрь!W438+декабрь!W438</f>
        <v>0</v>
      </c>
      <c r="AA438" s="36">
        <f>январь!X438+февраль!X438+март!X438+апрель!X438+май!X438+июнь!X438+июль!X438+август!X438+сентябрь!X438+октябрь!X438+ноябрь!X438+декабрь!X438</f>
        <v>0</v>
      </c>
      <c r="AB438" s="29">
        <f>январь!Y438+февраль!Y438+март!Y438+апрель!Y438+май!Y438+июнь!Y438+июль!Y438+август!Y438+сентябрь!Y438+октябрь!Y438+ноябрь!Y438+декабрь!Y438</f>
        <v>0</v>
      </c>
      <c r="AC438" s="36">
        <f>январь!Z438+февраль!Z438+март!Z438+апрель!Z438+май!Z438+июнь!Z438+июль!Z438+август!Z438+сентябрь!Z438+октябрь!Z438+ноябрь!Z438+декабрь!Z438</f>
        <v>0</v>
      </c>
      <c r="AD438" s="66" t="str">
        <f>CONCATENATE(январь!AA438,$BZ$1,февраль!AA438,$BZ$1,март!AA438,$BZ$1,апрель!AA438,$BZ$1,май!AA438,$BZ$1,июнь!AA438,$BZ$1,июль!AA438,$BZ$1,август!AA438,$BZ$1,сентябрь!AA438,$BZ$1,октябрь!AA438,$BZ$1,ноябрь!AA438,$BZ$1,декабрь!AA438)</f>
        <v xml:space="preserve">           </v>
      </c>
      <c r="AE438" s="36">
        <f>январь!AB438+февраль!AB438+март!AB438+апрель!AB438+май!AB438+июнь!AB438+июль!AB438+август!AB438+сентябрь!AB438+октябрь!AB438+ноябрь!AB438+декабрь!AB438</f>
        <v>0</v>
      </c>
      <c r="AF438" s="36">
        <f>январь!AC438+февраль!AC438+март!AC438+апрель!AC438+май!AC438+июнь!AC438+июль!AC438+август!AC438+сентябрь!AC438+октябрь!AC438+ноябрь!AC438+декабрь!AC438</f>
        <v>0</v>
      </c>
      <c r="AG438" s="36">
        <f>январь!AD438+февраль!AD438+март!AD438+апрель!AD438+май!AD438+июнь!AD438+июль!AD438+август!AD438+сентябрь!AD438+октябрь!AD438+ноябрь!AD438+декабрь!AD438</f>
        <v>0</v>
      </c>
      <c r="AH438" s="36">
        <f>январь!AE438+февраль!AE438+март!AE438+апрель!AE438+май!AE438+июнь!AE438+июль!AE438+август!AE438+сентябрь!AE438+октябрь!AE438+ноябрь!AE438+декабрь!AE438</f>
        <v>0</v>
      </c>
      <c r="AI438" s="36">
        <f>январь!AF438+февраль!AF438+март!AF438+апрель!AF438+май!AF438+июнь!AF438+июль!AF438+август!AF438+сентябрь!AF438+октябрь!AF438+ноябрь!AF438+декабрь!AF438</f>
        <v>0</v>
      </c>
      <c r="AJ438" s="36">
        <f>январь!AG438+февраль!AG438+март!AG438+апрель!AG438+май!AG438+июнь!AG438+июль!AG438+август!AG438+сентябрь!AG438+октябрь!AG438+ноябрь!AG438+декабрь!AG438</f>
        <v>0</v>
      </c>
      <c r="AK438" s="29">
        <f>январь!AH438+февраль!AH438+март!AH438+апрель!AH438+май!AH438+июнь!AH438+июль!AH438+август!AH438+сентябрь!AH438+октябрь!AH438+ноябрь!AH438+декабрь!AH438</f>
        <v>2</v>
      </c>
      <c r="AL438" s="36">
        <f>январь!AI438+февраль!AI438+март!AI438+апрель!AI438+май!AI438+июнь!AI438+июль!AI438+август!AI438+сентябрь!AI438+октябрь!AI438+ноябрь!AI438+декабрь!AI438</f>
        <v>4.43</v>
      </c>
      <c r="AM438" s="29">
        <f>январь!AJ438+февраль!AJ438+март!AJ438+апрель!AJ438+май!AJ438+июнь!AJ438+июль!AJ438+август!AJ438+сентябрь!AJ438+октябрь!AJ438+ноябрь!AJ438+декабрь!AJ438</f>
        <v>0</v>
      </c>
      <c r="AN438" s="36">
        <f>январь!AK438+февраль!AK438+март!AK438+апрель!AK438+май!AK438+июнь!AK438+июль!AK438+август!AK438+сентябрь!AK438+октябрь!AK438+ноябрь!AK438+декабрь!AK438</f>
        <v>0</v>
      </c>
      <c r="AO438" s="36">
        <f>январь!AL438+февраль!AL438+март!AL438+апрель!AL438+май!AL438+июнь!AL438+июль!AL438+август!AL438+сентябрь!AL438+октябрь!AL438+ноябрь!AL438+декабрь!AL438</f>
        <v>0</v>
      </c>
      <c r="AP438" s="36">
        <f>январь!AM438+февраль!AM438+март!AM438+апрель!AM438+май!AM438+июнь!AM438+июль!AM438+август!AM438+сентябрь!AM438+октябрь!AM438+ноябрь!AM438+декабрь!AM438</f>
        <v>0</v>
      </c>
      <c r="AQ438" s="29">
        <f>январь!AN438+февраль!AN438+март!AN438+апрель!AN438+май!AN438+июнь!AN438+июль!AN438+август!AN438+сентябрь!AN438+октябрь!AN438+ноябрь!AN438+декабрь!AN438</f>
        <v>0</v>
      </c>
      <c r="AR438" s="36">
        <f>январь!AO438+февраль!AO438+март!AO438+апрель!AO438+май!AO438+июнь!AO438+июль!AO438+август!AO438+сентябрь!AO438+октябрь!AO438+ноябрь!AO438+декабрь!AO438</f>
        <v>0</v>
      </c>
      <c r="AS438" s="29">
        <f>январь!AP438+февраль!AP438+март!AP438+апрель!AP438+май!AP438+июнь!AP438+июль!AP438+август!AP438+сентябрь!AP438+октябрь!AP438+ноябрь!AP438+декабрь!AP438</f>
        <v>0</v>
      </c>
      <c r="AT438" s="36">
        <f>январь!AQ438+февраль!AQ438+март!AQ438+апрель!AQ438+май!AQ438+июнь!AQ438+июль!AQ438+август!AQ438+сентябрь!AQ438+октябрь!AQ438+ноябрь!AQ438+декабрь!AQ438</f>
        <v>0</v>
      </c>
      <c r="AU438" s="29">
        <f>январь!AR438+февраль!AR438+март!AR438+апрель!AR438+май!AR438+июнь!AR438+июль!AR438+август!AR438+сентябрь!AR438+октябрь!AR438+ноябрь!AR438+декабрь!AR438</f>
        <v>0</v>
      </c>
      <c r="AV438" s="36">
        <f>январь!AS438+февраль!AS438+март!AS438+апрель!AS438+май!AS438+июнь!AS438+июль!AS438+август!AS438+сентябрь!AS438+октябрь!AS438+ноябрь!AS438+декабрь!AS438</f>
        <v>0</v>
      </c>
      <c r="AW438" s="36">
        <f>январь!AT438+февраль!AT438+март!AT438+апрель!AT438+май!AT438+июнь!AT438+июль!AT438+август!AT438+сентябрь!AT438+октябрь!AT438+ноябрь!AT438+декабрь!AT438</f>
        <v>0</v>
      </c>
      <c r="AX438" s="36">
        <f>январь!AU438+февраль!AU438+март!AU438+апрель!AU438+май!AU438+июнь!AU438+июль!AU438+август!AU438+сентябрь!AU438+октябрь!AU438+ноябрь!AU438+декабрь!AU438</f>
        <v>0</v>
      </c>
      <c r="AY438" s="29">
        <f>январь!AV438+февраль!AV438+март!AV438+апрель!AV438+май!AV438+июнь!AV438+июль!AV438+август!AV438+сентябрь!AV438+октябрь!AV438+ноябрь!AV438+декабрь!AV438</f>
        <v>0</v>
      </c>
      <c r="AZ438" s="36">
        <f>январь!AW438+февраль!AW438+март!AW438+апрель!AW438+май!AW438+июнь!AW438+июль!AW438+август!AW438+сентябрь!AW438+октябрь!AW438+ноябрь!AW438+декабрь!AW438</f>
        <v>0</v>
      </c>
      <c r="BA438" s="36">
        <f>январь!AX438+февраль!AX438+март!AX438+апрель!AX438+май!AX438+июнь!AX438+июль!AX438+август!AX438+сентябрь!AX438+октябрь!AX438+ноябрь!AX438+декабрь!AX438</f>
        <v>0</v>
      </c>
      <c r="BB438" s="36">
        <f>январь!AY438+февраль!AY438+март!AY438+апрель!AY438+май!AY438+июнь!AY438+июль!AY438+август!AY438+сентябрь!AY438+октябрь!AY438+ноябрь!AY438+декабрь!AY438</f>
        <v>0</v>
      </c>
      <c r="BC438" s="29">
        <f>январь!AZ438+февраль!AZ438+март!AZ438+апрель!AZ438+май!AZ438+июнь!AZ438+июль!AZ438+август!AZ438+сентябрь!AZ438+октябрь!AZ438+ноябрь!AZ438+декабрь!AZ438</f>
        <v>0</v>
      </c>
      <c r="BD438" s="36">
        <f>январь!BA438+февраль!BA438+март!BA438+апрель!BA438+май!BA438+июнь!BA438+июль!BA438+август!BA438+сентябрь!BA438+октябрь!BA438+ноябрь!BA438+декабрь!BA438</f>
        <v>0</v>
      </c>
      <c r="BE438" s="36">
        <f>январь!BB438+февраль!BB438+март!BB438+апрель!BB438+май!BB438+июнь!BB438+июль!BB438+август!BB438+сентябрь!BB438+октябрь!BB438+ноябрь!BB438+декабрь!BB438</f>
        <v>0</v>
      </c>
      <c r="BF438" s="36">
        <f>январь!BC438+февраль!BC438+март!BC438+апрель!BC438+май!BC438+июнь!BC438+июль!BC438+август!BC438+сентябрь!BC438+октябрь!BC438+ноябрь!BC438+декабрь!BC438</f>
        <v>0</v>
      </c>
      <c r="BG438" s="36">
        <f>январь!BD438+февраль!BD438+март!BD438+апрель!BD438+май!BD438+июнь!BD438+июль!BD438+август!BD438+сентябрь!BD438+октябрь!BD438+ноябрь!BD438+декабрь!BD438</f>
        <v>0</v>
      </c>
      <c r="BH438" s="36">
        <f>январь!BE438+февраль!BE438+март!BE438+апрель!BE438+май!BE438+июнь!BE438+июль!BE438+август!BE438+сентябрь!BE438+октябрь!BE438+ноябрь!BE438+декабрь!BE438</f>
        <v>0</v>
      </c>
      <c r="BI438" s="36">
        <f>январь!BF438+февраль!BF438+март!BF438+апрель!BF438+май!BF438+июнь!BF438+июль!BF438+август!BF438+сентябрь!BF438+октябрь!BF438+ноябрь!BF438+декабрь!BF438</f>
        <v>0</v>
      </c>
      <c r="BJ438" s="36">
        <f>январь!BG438+февраль!BG438+март!BG438+апрель!BG438+май!BG438+июнь!BG438+июль!BG438+август!BG438+сентябрь!BG438+октябрь!BG438+ноябрь!BG438+декабрь!BG438</f>
        <v>0</v>
      </c>
      <c r="BK438" s="36">
        <f>январь!BH438+февраль!BH438+март!BH438+апрель!BH438+май!BH438+июнь!BH438+июль!BH438+август!BH438+сентябрь!BH438+октябрь!BH438+ноябрь!BH438+декабрь!BH438</f>
        <v>0</v>
      </c>
      <c r="BL438" s="36">
        <f>январь!BI438+февраль!BI438+март!BI438+апрель!BI438+май!BI438+июнь!BI438+июль!BI438+август!BI438+сентябрь!BI438+октябрь!BI438+ноябрь!BI438+декабрь!BI438</f>
        <v>0</v>
      </c>
      <c r="BM438" s="29">
        <f>январь!BJ438+февраль!BJ438+март!BJ438+апрель!BJ438+май!BJ438+июнь!BJ438+июль!BJ438+август!BJ438+сентябрь!BJ438+октябрь!BJ438+ноябрь!BJ438+декабрь!BJ438</f>
        <v>0</v>
      </c>
      <c r="BN438" s="36">
        <f>январь!BK438+февраль!BK438+март!BK438+апрель!BK438+май!BK438+июнь!BK438+июль!BK438+август!BK438+сентябрь!BK438+октябрь!BK438+ноябрь!BK438+декабрь!BK438</f>
        <v>0</v>
      </c>
      <c r="BO438" s="29">
        <f>январь!BL438+февраль!BL438+март!BL438+апрель!BL438+май!BL438+июнь!BL438+июль!BL438+август!BL438+сентябрь!BL438+октябрь!BL438+ноябрь!BL438+декабрь!BL438</f>
        <v>0</v>
      </c>
      <c r="BP438" s="36">
        <f>январь!BM438+февраль!BM438+март!BM438+апрель!BM438+май!BM438+июнь!BM438+июль!BM438+август!BM438+сентябрь!BM438+октябрь!BM438+ноябрь!BM438+декабрь!BM438</f>
        <v>0</v>
      </c>
      <c r="BQ438" s="36">
        <f>январь!BN438+февраль!BN438+март!BN438+апрель!BN438+май!BN438+июнь!BN438+июль!BN438+август!BN438+сентябрь!BN438+октябрь!BN438+ноябрь!BN438+декабрь!BN438</f>
        <v>0</v>
      </c>
      <c r="BR438" s="36">
        <f>январь!BO438+февраль!BO438+март!BO438+апрель!BO438+май!BO438+июнь!BO438+июль!BO438+август!BO438+сентябрь!BO438+октябрь!BO438+ноябрь!BO438+декабрь!BO438</f>
        <v>0</v>
      </c>
      <c r="BS438" s="29">
        <f>январь!BP438+февраль!BP438+март!BP438+апрель!BP438+май!BP438+июнь!BP438+июль!BP438+август!BP438+сентябрь!BP438+октябрь!BP438+ноябрь!BP438+декабрь!BP438</f>
        <v>0</v>
      </c>
      <c r="BT438" s="36">
        <f>январь!BQ438+февраль!BQ438+март!BQ438+апрель!BQ438+май!BQ438+июнь!BQ438+июль!BQ438+август!BQ438+сентябрь!BQ438+октябрь!BQ438+ноябрь!BQ438+декабрь!BQ438</f>
        <v>0</v>
      </c>
      <c r="BU438" s="29">
        <f>январь!BR438+февраль!BR438+март!BR438+апрель!BR438+май!BR438+июнь!BR438+июль!BR438+август!BR438+сентябрь!BR438+октябрь!BR438+ноябрь!BR438+декабрь!BR438</f>
        <v>1</v>
      </c>
      <c r="BV438" s="36">
        <f>январь!BS438+февраль!BS438+март!BS438+апрель!BS438+май!BS438+июнь!BS438+июль!BS438+август!BS438+сентябрь!BS438+октябрь!BS438+ноябрь!BS438+декабрь!BS438</f>
        <v>4.9139999999999997</v>
      </c>
      <c r="BW438" s="36">
        <f>январь!BT438+февраль!BT438+март!BT438+апрель!BT438+май!BT438+июнь!BT438+июль!BT438+август!BT438+сентябрь!BT438+октябрь!BT438+ноябрь!BT438+декабрь!BT438</f>
        <v>0</v>
      </c>
      <c r="BX438" s="36">
        <f>январь!BU438+февраль!BU438+март!BU438+апрель!BU438+май!BU438+июнь!BU438+июль!BU438+август!BU438+сентябрь!BU438+октябрь!BU438+ноябрь!BU438+декабрь!BU438</f>
        <v>0</v>
      </c>
      <c r="BY438" s="36">
        <f>январь!BV438+февраль!BV438+март!BV438+апрель!BV438+май!BV438+июнь!BV438+июль!BV438+август!BV438+сентябрь!BV438+октябрь!BV438+ноябрь!BV438+декабрь!BV438</f>
        <v>21.610999999999997</v>
      </c>
      <c r="BZ438" s="77">
        <v>0</v>
      </c>
    </row>
    <row r="439" spans="1:78" x14ac:dyDescent="0.25">
      <c r="A439" s="16">
        <v>437</v>
      </c>
      <c r="B439" s="16">
        <v>1</v>
      </c>
      <c r="C439" s="37" t="s">
        <v>878</v>
      </c>
      <c r="D439" s="51">
        <v>248.11372369082127</v>
      </c>
      <c r="E439" s="25">
        <v>146.96877200000003</v>
      </c>
      <c r="F439" s="26">
        <f t="shared" si="18"/>
        <v>342.61849569082131</v>
      </c>
      <c r="G439" s="26">
        <f t="shared" si="19"/>
        <v>195.64972369082128</v>
      </c>
      <c r="H439" s="26">
        <f t="shared" si="20"/>
        <v>52.463999999999999</v>
      </c>
      <c r="I439" s="36">
        <f>январь!F439+февраль!F439+март!F439+апрель!F439+май!F439+июнь!F439+июль!F439+август!F439+сентябрь!F439+октябрь!F439+ноябрь!F439+декабрь!F439</f>
        <v>0</v>
      </c>
      <c r="J439" s="36">
        <f>январь!G439+февраль!G439+март!G439+апрель!G439+май!G439+июнь!G439+июль!G439+август!G439+сентябрь!G439+октябрь!G439+ноябрь!G439+декабрь!G439</f>
        <v>0</v>
      </c>
      <c r="K439" s="36">
        <f>январь!H439+февраль!H439+март!H439+апрель!H439+май!H439+июнь!H439+июль!H439+август!H439+сентябрь!H439+октябрь!H439+ноябрь!H439+декабрь!H439</f>
        <v>0</v>
      </c>
      <c r="L439" s="27">
        <f>январь!I439+февраль!I439+март!I439+апрель!I439+май!I439+июнь!I439+июль!I439+август!I439+сентябрь!I439+октябрь!I439+ноябрь!I439+декабрь!I439</f>
        <v>0</v>
      </c>
      <c r="M439" s="36">
        <f>январь!J439+февраль!J439+март!J439+апрель!J439+май!J439+июнь!J439+июль!J439+август!J439+сентябрь!J439+октябрь!J439+ноябрь!J439+декабрь!J439</f>
        <v>0</v>
      </c>
      <c r="N439" s="36">
        <f>январь!K439+февраль!K439+март!K439+апрель!K439+май!K439+июнь!K439+июль!K439+август!K439+сентябрь!K439+октябрь!K439+ноябрь!K439+декабрь!K439</f>
        <v>0</v>
      </c>
      <c r="O439" s="36">
        <f>январь!L439+февраль!L439+март!L439+апрель!L439+май!L439+июнь!L439+июль!L439+август!L439+сентябрь!L439+октябрь!L439+ноябрь!L439+декабрь!L439</f>
        <v>0</v>
      </c>
      <c r="P439" s="36">
        <f>январь!M439+февраль!M439+март!M439+апрель!M439+май!M439+июнь!M439+июль!M439+август!M439+сентябрь!M439+октябрь!M439+ноябрь!M439+декабрь!M439</f>
        <v>0</v>
      </c>
      <c r="Q439" s="36">
        <f>январь!N439+февраль!N439+март!N439+апрель!N439+май!N439+июнь!N439+июль!N439+август!N439+сентябрь!N439+октябрь!N439+ноябрь!N439+декабрь!N439</f>
        <v>0</v>
      </c>
      <c r="R439" s="29">
        <f>январь!O439+февраль!O439+март!O439+апрель!O439+май!O439+июнь!O439+июль!O439+август!O439+сентябрь!O439+октябрь!O439+ноябрь!O439+декабрь!O439</f>
        <v>0</v>
      </c>
      <c r="S439" s="36">
        <f>январь!P439+февраль!P439+март!P439+апрель!P439+май!P439+июнь!P439+июль!P439+август!P439+сентябрь!P439+октябрь!P439+ноябрь!P439+декабрь!P439</f>
        <v>0</v>
      </c>
      <c r="T439" s="29">
        <f>январь!Q439+февраль!Q439+март!Q439+апрель!Q439+май!Q439+июнь!Q439+июль!Q439+август!Q439+сентябрь!Q439+октябрь!Q439+ноябрь!Q439+декабрь!Q439</f>
        <v>0</v>
      </c>
      <c r="U439" s="36">
        <f>январь!R439+февраль!R439+март!R439+апрель!R439+май!R439+июнь!R439+июль!R439+август!R439+сентябрь!R439+октябрь!R439+ноябрь!R439+декабрь!R439</f>
        <v>0</v>
      </c>
      <c r="V439" s="36">
        <f>январь!S439+февраль!S439+март!S439+апрель!S439+май!S439+июнь!S439+июль!S439+август!S439+сентябрь!S439+октябрь!S439+ноябрь!S439+декабрь!S439</f>
        <v>0</v>
      </c>
      <c r="W439" s="36">
        <f>январь!T439+февраль!T439+март!T439+апрель!T439+май!T439+июнь!T439+июль!T439+август!T439+сентябрь!T439+октябрь!T439+ноябрь!T439+декабрь!T439</f>
        <v>0</v>
      </c>
      <c r="X439" s="36">
        <f>январь!U439+февраль!U439+март!U439+апрель!U439+май!U439+июнь!U439+июль!U439+август!U439+сентябрь!U439+октябрь!U439+ноябрь!U439+декабрь!U439</f>
        <v>0</v>
      </c>
      <c r="Y439" s="36">
        <f>январь!V439+февраль!V439+март!V439+апрель!V439+май!V439+июнь!V439+июль!V439+август!V439+сентябрь!V439+октябрь!V439+ноябрь!V439+декабрь!V439</f>
        <v>0</v>
      </c>
      <c r="Z439" s="36">
        <f>январь!W439+февраль!W439+март!W439+апрель!W439+май!W439+июнь!W439+июль!W439+август!W439+сентябрь!W439+октябрь!W439+ноябрь!W439+декабрь!W439</f>
        <v>0</v>
      </c>
      <c r="AA439" s="36">
        <f>январь!X439+февраль!X439+март!X439+апрель!X439+май!X439+июнь!X439+июль!X439+август!X439+сентябрь!X439+октябрь!X439+ноябрь!X439+декабрь!X439</f>
        <v>0</v>
      </c>
      <c r="AB439" s="29">
        <f>январь!Y439+февраль!Y439+март!Y439+апрель!Y439+май!Y439+июнь!Y439+июль!Y439+август!Y439+сентябрь!Y439+октябрь!Y439+ноябрь!Y439+декабрь!Y439</f>
        <v>0</v>
      </c>
      <c r="AC439" s="36">
        <f>январь!Z439+февраль!Z439+март!Z439+апрель!Z439+май!Z439+июнь!Z439+июль!Z439+август!Z439+сентябрь!Z439+октябрь!Z439+ноябрь!Z439+декабрь!Z439</f>
        <v>0</v>
      </c>
      <c r="AD439" s="66" t="str">
        <f>CONCATENATE(январь!AA439,$BZ$1,февраль!AA439,$BZ$1,март!AA439,$BZ$1,апрель!AA439,$BZ$1,май!AA439,$BZ$1,июнь!AA439,$BZ$1,июль!AA439,$BZ$1,август!AA439,$BZ$1,сентябрь!AA439,$BZ$1,октябрь!AA439,$BZ$1,ноябрь!AA439,$BZ$1,декабрь!AA439)</f>
        <v xml:space="preserve">           </v>
      </c>
      <c r="AE439" s="36">
        <f>январь!AB439+февраль!AB439+март!AB439+апрель!AB439+май!AB439+июнь!AB439+июль!AB439+август!AB439+сентябрь!AB439+октябрь!AB439+ноябрь!AB439+декабрь!AB439</f>
        <v>0</v>
      </c>
      <c r="AF439" s="36">
        <f>январь!AC439+февраль!AC439+март!AC439+апрель!AC439+май!AC439+июнь!AC439+июль!AC439+август!AC439+сентябрь!AC439+октябрь!AC439+ноябрь!AC439+декабрь!AC439</f>
        <v>0</v>
      </c>
      <c r="AG439" s="36">
        <f>январь!AD439+февраль!AD439+март!AD439+апрель!AD439+май!AD439+июнь!AD439+июль!AD439+август!AD439+сентябрь!AD439+октябрь!AD439+ноябрь!AD439+декабрь!AD439</f>
        <v>0</v>
      </c>
      <c r="AH439" s="36">
        <f>январь!AE439+февраль!AE439+март!AE439+апрель!AE439+май!AE439+июнь!AE439+июль!AE439+август!AE439+сентябрь!AE439+октябрь!AE439+ноябрь!AE439+декабрь!AE439</f>
        <v>0</v>
      </c>
      <c r="AI439" s="36">
        <f>январь!AF439+февраль!AF439+март!AF439+апрель!AF439+май!AF439+июнь!AF439+июль!AF439+август!AF439+сентябрь!AF439+октябрь!AF439+ноябрь!AF439+декабрь!AF439</f>
        <v>0</v>
      </c>
      <c r="AJ439" s="36">
        <f>январь!AG439+февраль!AG439+март!AG439+апрель!AG439+май!AG439+июнь!AG439+июль!AG439+август!AG439+сентябрь!AG439+октябрь!AG439+ноябрь!AG439+декабрь!AG439</f>
        <v>0</v>
      </c>
      <c r="AK439" s="29">
        <f>январь!AH439+февраль!AH439+март!AH439+апрель!AH439+май!AH439+июнь!AH439+июль!AH439+август!AH439+сентябрь!AH439+октябрь!AH439+ноябрь!AH439+декабрь!AH439</f>
        <v>0</v>
      </c>
      <c r="AL439" s="36">
        <f>январь!AI439+февраль!AI439+март!AI439+апрель!AI439+май!AI439+июнь!AI439+июль!AI439+август!AI439+сентябрь!AI439+октябрь!AI439+ноябрь!AI439+декабрь!AI439</f>
        <v>0</v>
      </c>
      <c r="AM439" s="29">
        <f>январь!AJ439+февраль!AJ439+март!AJ439+апрель!AJ439+май!AJ439+июнь!AJ439+июль!AJ439+август!AJ439+сентябрь!AJ439+октябрь!AJ439+ноябрь!AJ439+декабрь!AJ439</f>
        <v>0</v>
      </c>
      <c r="AN439" s="36">
        <f>январь!AK439+февраль!AK439+март!AK439+апрель!AK439+май!AK439+июнь!AK439+июль!AK439+август!AK439+сентябрь!AK439+октябрь!AK439+ноябрь!AK439+декабрь!AK439</f>
        <v>0</v>
      </c>
      <c r="AO439" s="36">
        <f>январь!AL439+февраль!AL439+март!AL439+апрель!AL439+май!AL439+июнь!AL439+июль!AL439+август!AL439+сентябрь!AL439+октябрь!AL439+ноябрь!AL439+декабрь!AL439</f>
        <v>0</v>
      </c>
      <c r="AP439" s="36">
        <f>январь!AM439+февраль!AM439+март!AM439+апрель!AM439+май!AM439+июнь!AM439+июль!AM439+август!AM439+сентябрь!AM439+октябрь!AM439+ноябрь!AM439+декабрь!AM439</f>
        <v>0</v>
      </c>
      <c r="AQ439" s="29">
        <f>январь!AN439+февраль!AN439+март!AN439+апрель!AN439+май!AN439+июнь!AN439+июль!AN439+август!AN439+сентябрь!AN439+октябрь!AN439+ноябрь!AN439+декабрь!AN439</f>
        <v>0</v>
      </c>
      <c r="AR439" s="36">
        <f>январь!AO439+февраль!AO439+март!AO439+апрель!AO439+май!AO439+июнь!AO439+июль!AO439+август!AO439+сентябрь!AO439+октябрь!AO439+ноябрь!AO439+декабрь!AO439</f>
        <v>0</v>
      </c>
      <c r="AS439" s="29">
        <f>январь!AP439+февраль!AP439+март!AP439+апрель!AP439+май!AP439+июнь!AP439+июль!AP439+август!AP439+сентябрь!AP439+октябрь!AP439+ноябрь!AP439+декабрь!AP439</f>
        <v>0</v>
      </c>
      <c r="AT439" s="36">
        <f>январь!AQ439+февраль!AQ439+март!AQ439+апрель!AQ439+май!AQ439+июнь!AQ439+июль!AQ439+август!AQ439+сентябрь!AQ439+октябрь!AQ439+ноябрь!AQ439+декабрь!AQ439</f>
        <v>0</v>
      </c>
      <c r="AU439" s="29">
        <f>январь!AR439+февраль!AR439+март!AR439+апрель!AR439+май!AR439+июнь!AR439+июль!AR439+август!AR439+сентябрь!AR439+октябрь!AR439+ноябрь!AR439+декабрь!AR439</f>
        <v>0</v>
      </c>
      <c r="AV439" s="36">
        <f>январь!AS439+февраль!AS439+март!AS439+апрель!AS439+май!AS439+июнь!AS439+июль!AS439+август!AS439+сентябрь!AS439+октябрь!AS439+ноябрь!AS439+декабрь!AS439</f>
        <v>0</v>
      </c>
      <c r="AW439" s="36">
        <f>январь!AT439+февраль!AT439+март!AT439+апрель!AT439+май!AT439+июнь!AT439+июль!AT439+август!AT439+сентябрь!AT439+октябрь!AT439+ноябрь!AT439+декабрь!AT439</f>
        <v>0</v>
      </c>
      <c r="AX439" s="36">
        <f>январь!AU439+февраль!AU439+март!AU439+апрель!AU439+май!AU439+июнь!AU439+июль!AU439+август!AU439+сентябрь!AU439+октябрь!AU439+ноябрь!AU439+декабрь!AU439</f>
        <v>0</v>
      </c>
      <c r="AY439" s="29">
        <f>январь!AV439+февраль!AV439+март!AV439+апрель!AV439+май!AV439+июнь!AV439+июль!AV439+август!AV439+сентябрь!AV439+октябрь!AV439+ноябрь!AV439+декабрь!AV439</f>
        <v>0</v>
      </c>
      <c r="AZ439" s="36">
        <f>январь!AW439+февраль!AW439+март!AW439+апрель!AW439+май!AW439+июнь!AW439+июль!AW439+август!AW439+сентябрь!AW439+октябрь!AW439+ноябрь!AW439+декабрь!AW439</f>
        <v>0</v>
      </c>
      <c r="BA439" s="36">
        <f>январь!AX439+февраль!AX439+март!AX439+апрель!AX439+май!AX439+июнь!AX439+июль!AX439+август!AX439+сентябрь!AX439+октябрь!AX439+ноябрь!AX439+декабрь!AX439</f>
        <v>0</v>
      </c>
      <c r="BB439" s="36">
        <f>январь!AY439+февраль!AY439+март!AY439+апрель!AY439+май!AY439+июнь!AY439+июль!AY439+август!AY439+сентябрь!AY439+октябрь!AY439+ноябрь!AY439+декабрь!AY439</f>
        <v>0</v>
      </c>
      <c r="BC439" s="29">
        <f>январь!AZ439+февраль!AZ439+март!AZ439+апрель!AZ439+май!AZ439+июнь!AZ439+июль!AZ439+август!AZ439+сентябрь!AZ439+октябрь!AZ439+ноябрь!AZ439+декабрь!AZ439</f>
        <v>0</v>
      </c>
      <c r="BD439" s="36">
        <f>январь!BA439+февраль!BA439+март!BA439+апрель!BA439+май!BA439+июнь!BA439+июль!BA439+август!BA439+сентябрь!BA439+октябрь!BA439+ноябрь!BA439+декабрь!BA439</f>
        <v>0</v>
      </c>
      <c r="BE439" s="36">
        <f>январь!BB439+февраль!BB439+март!BB439+апрель!BB439+май!BB439+июнь!BB439+июль!BB439+август!BB439+сентябрь!BB439+октябрь!BB439+ноябрь!BB439+декабрь!BB439</f>
        <v>0</v>
      </c>
      <c r="BF439" s="36">
        <f>январь!BC439+февраль!BC439+март!BC439+апрель!BC439+май!BC439+июнь!BC439+июль!BC439+август!BC439+сентябрь!BC439+октябрь!BC439+ноябрь!BC439+декабрь!BC439</f>
        <v>0</v>
      </c>
      <c r="BG439" s="36">
        <f>январь!BD439+февраль!BD439+март!BD439+апрель!BD439+май!BD439+июнь!BD439+июль!BD439+август!BD439+сентябрь!BD439+октябрь!BD439+ноябрь!BD439+декабрь!BD439</f>
        <v>0</v>
      </c>
      <c r="BH439" s="36">
        <f>январь!BE439+февраль!BE439+март!BE439+апрель!BE439+май!BE439+июнь!BE439+июль!BE439+август!BE439+сентябрь!BE439+октябрь!BE439+ноябрь!BE439+декабрь!BE439</f>
        <v>0</v>
      </c>
      <c r="BI439" s="36">
        <f>январь!BF439+февраль!BF439+март!BF439+апрель!BF439+май!BF439+июнь!BF439+июль!BF439+август!BF439+сентябрь!BF439+октябрь!BF439+ноябрь!BF439+декабрь!BF439</f>
        <v>1.4E-2</v>
      </c>
      <c r="BJ439" s="36">
        <f>январь!BG439+февраль!BG439+март!BG439+апрель!BG439+май!BG439+июнь!BG439+июль!BG439+август!BG439+сентябрь!BG439+октябрь!BG439+ноябрь!BG439+декабрь!BG439</f>
        <v>16.66</v>
      </c>
      <c r="BK439" s="36">
        <f>январь!BH439+февраль!BH439+март!BH439+апрель!BH439+май!BH439+июнь!BH439+июль!BH439+август!BH439+сентябрь!BH439+октябрь!BH439+ноябрь!BH439+декабрь!BH439</f>
        <v>0</v>
      </c>
      <c r="BL439" s="36">
        <f>январь!BI439+февраль!BI439+март!BI439+апрель!BI439+май!BI439+июнь!BI439+июль!BI439+август!BI439+сентябрь!BI439+октябрь!BI439+ноябрь!BI439+декабрь!BI439</f>
        <v>0</v>
      </c>
      <c r="BM439" s="29">
        <f>январь!BJ439+февраль!BJ439+март!BJ439+апрель!BJ439+май!BJ439+июнь!BJ439+июль!BJ439+август!BJ439+сентябрь!BJ439+октябрь!BJ439+ноябрь!BJ439+декабрь!BJ439</f>
        <v>0</v>
      </c>
      <c r="BN439" s="36">
        <f>январь!BK439+февраль!BK439+март!BK439+апрель!BK439+май!BK439+июнь!BK439+июль!BK439+август!BK439+сентябрь!BK439+октябрь!BK439+ноябрь!BK439+декабрь!BK439</f>
        <v>0</v>
      </c>
      <c r="BO439" s="29">
        <f>январь!BL439+февраль!BL439+март!BL439+апрель!BL439+май!BL439+июнь!BL439+июль!BL439+август!BL439+сентябрь!BL439+октябрь!BL439+ноябрь!BL439+декабрь!BL439</f>
        <v>42</v>
      </c>
      <c r="BP439" s="36">
        <f>январь!BM439+февраль!BM439+март!BM439+апрель!BM439+май!BM439+июнь!BM439+июль!BM439+август!BM439+сентябрь!BM439+октябрь!BM439+ноябрь!BM439+декабрь!BM439</f>
        <v>35.804000000000002</v>
      </c>
      <c r="BQ439" s="36">
        <f>январь!BN439+февраль!BN439+март!BN439+апрель!BN439+май!BN439+июнь!BN439+июль!BN439+август!BN439+сентябрь!BN439+октябрь!BN439+ноябрь!BN439+декабрь!BN439</f>
        <v>0</v>
      </c>
      <c r="BR439" s="36">
        <f>январь!BO439+февраль!BO439+март!BO439+апрель!BO439+май!BO439+июнь!BO439+июль!BO439+август!BO439+сентябрь!BO439+октябрь!BO439+ноябрь!BO439+декабрь!BO439</f>
        <v>0</v>
      </c>
      <c r="BS439" s="29">
        <f>январь!BP439+февраль!BP439+март!BP439+апрель!BP439+май!BP439+июнь!BP439+июль!BP439+август!BP439+сентябрь!BP439+октябрь!BP439+ноябрь!BP439+декабрь!BP439</f>
        <v>0</v>
      </c>
      <c r="BT439" s="36">
        <f>январь!BQ439+февраль!BQ439+март!BQ439+апрель!BQ439+май!BQ439+июнь!BQ439+июль!BQ439+август!BQ439+сентябрь!BQ439+октябрь!BQ439+ноябрь!BQ439+декабрь!BQ439</f>
        <v>0</v>
      </c>
      <c r="BU439" s="29">
        <f>январь!BR439+февраль!BR439+март!BR439+апрель!BR439+май!BR439+июнь!BR439+июль!BR439+август!BR439+сентябрь!BR439+октябрь!BR439+ноябрь!BR439+декабрь!BR439</f>
        <v>0</v>
      </c>
      <c r="BV439" s="36">
        <f>январь!BS439+февраль!BS439+март!BS439+апрель!BS439+май!BS439+июнь!BS439+июль!BS439+август!BS439+сентябрь!BS439+октябрь!BS439+ноябрь!BS439+декабрь!BS439</f>
        <v>0</v>
      </c>
      <c r="BW439" s="36">
        <f>январь!BT439+февраль!BT439+март!BT439+апрель!BT439+май!BT439+июнь!BT439+июль!BT439+август!BT439+сентябрь!BT439+октябрь!BT439+ноябрь!BT439+декабрь!BT439</f>
        <v>0</v>
      </c>
      <c r="BX439" s="36">
        <f>январь!BU439+февраль!BU439+март!BU439+апрель!BU439+май!BU439+июнь!BU439+июль!BU439+август!BU439+сентябрь!BU439+октябрь!BU439+ноябрь!BU439+декабрь!BU439</f>
        <v>0</v>
      </c>
      <c r="BY439" s="36">
        <f>январь!BV439+февраль!BV439+март!BV439+апрель!BV439+май!BV439+июнь!BV439+июль!BV439+август!BV439+сентябрь!BV439+октябрь!BV439+ноябрь!BV439+декабрь!BV439</f>
        <v>0</v>
      </c>
      <c r="BZ439" s="77">
        <v>5</v>
      </c>
    </row>
    <row r="440" spans="1:78" x14ac:dyDescent="0.25">
      <c r="A440" s="16">
        <v>438</v>
      </c>
      <c r="B440" s="16">
        <v>2</v>
      </c>
      <c r="C440" s="37" t="s">
        <v>879</v>
      </c>
      <c r="D440" s="51">
        <v>858.90984747826076</v>
      </c>
      <c r="E440" s="25">
        <v>-697.44542000000001</v>
      </c>
      <c r="F440" s="26">
        <f t="shared" si="18"/>
        <v>102.58542747826075</v>
      </c>
      <c r="G440" s="26">
        <f t="shared" si="19"/>
        <v>800.03084747826074</v>
      </c>
      <c r="H440" s="26">
        <f t="shared" si="20"/>
        <v>58.878999999999991</v>
      </c>
      <c r="I440" s="36">
        <f>январь!F440+февраль!F440+март!F440+апрель!F440+май!F440+июнь!F440+июль!F440+август!F440+сентябрь!F440+октябрь!F440+ноябрь!F440+декабрь!F440</f>
        <v>0</v>
      </c>
      <c r="J440" s="36">
        <f>январь!G440+февраль!G440+март!G440+апрель!G440+май!G440+июнь!G440+июль!G440+август!G440+сентябрь!G440+октябрь!G440+ноябрь!G440+декабрь!G440</f>
        <v>0</v>
      </c>
      <c r="K440" s="36">
        <f>январь!H440+февраль!H440+март!H440+апрель!H440+май!H440+июнь!H440+июль!H440+август!H440+сентябрь!H440+октябрь!H440+ноябрь!H440+декабрь!H440</f>
        <v>0</v>
      </c>
      <c r="L440" s="27">
        <f>январь!I440+февраль!I440+март!I440+апрель!I440+май!I440+июнь!I440+июль!I440+август!I440+сентябрь!I440+октябрь!I440+ноябрь!I440+декабрь!I440</f>
        <v>0</v>
      </c>
      <c r="M440" s="36">
        <f>январь!J440+февраль!J440+март!J440+апрель!J440+май!J440+июнь!J440+июль!J440+август!J440+сентябрь!J440+октябрь!J440+ноябрь!J440+декабрь!J440</f>
        <v>0</v>
      </c>
      <c r="N440" s="36">
        <f>январь!K440+февраль!K440+март!K440+апрель!K440+май!K440+июнь!K440+июль!K440+август!K440+сентябрь!K440+октябрь!K440+ноябрь!K440+декабрь!K440</f>
        <v>0</v>
      </c>
      <c r="O440" s="36">
        <f>январь!L440+февраль!L440+март!L440+апрель!L440+май!L440+июнь!L440+июль!L440+август!L440+сентябрь!L440+октябрь!L440+ноябрь!L440+декабрь!L440</f>
        <v>0</v>
      </c>
      <c r="P440" s="36">
        <f>январь!M440+февраль!M440+март!M440+апрель!M440+май!M440+июнь!M440+июль!M440+август!M440+сентябрь!M440+октябрь!M440+ноябрь!M440+декабрь!M440</f>
        <v>0</v>
      </c>
      <c r="Q440" s="36">
        <f>январь!N440+февраль!N440+март!N440+апрель!N440+май!N440+июнь!N440+июль!N440+август!N440+сентябрь!N440+октябрь!N440+ноябрь!N440+декабрь!N440</f>
        <v>0</v>
      </c>
      <c r="R440" s="29">
        <f>январь!O440+февраль!O440+март!O440+апрель!O440+май!O440+июнь!O440+июль!O440+август!O440+сентябрь!O440+октябрь!O440+ноябрь!O440+декабрь!O440</f>
        <v>0</v>
      </c>
      <c r="S440" s="36">
        <f>январь!P440+февраль!P440+март!P440+апрель!P440+май!P440+июнь!P440+июль!P440+август!P440+сентябрь!P440+октябрь!P440+ноябрь!P440+декабрь!P440</f>
        <v>0</v>
      </c>
      <c r="T440" s="29">
        <f>январь!Q440+февраль!Q440+март!Q440+апрель!Q440+май!Q440+июнь!Q440+июль!Q440+август!Q440+сентябрь!Q440+октябрь!Q440+ноябрь!Q440+декабрь!Q440</f>
        <v>0</v>
      </c>
      <c r="U440" s="36">
        <f>январь!R440+февраль!R440+март!R440+апрель!R440+май!R440+июнь!R440+июль!R440+август!R440+сентябрь!R440+октябрь!R440+ноябрь!R440+декабрь!R440</f>
        <v>0</v>
      </c>
      <c r="V440" s="36">
        <f>январь!S440+февраль!S440+март!S440+апрель!S440+май!S440+июнь!S440+июль!S440+август!S440+сентябрь!S440+октябрь!S440+ноябрь!S440+декабрь!S440</f>
        <v>0</v>
      </c>
      <c r="W440" s="36">
        <f>январь!T440+февраль!T440+март!T440+апрель!T440+май!T440+июнь!T440+июль!T440+август!T440+сентябрь!T440+октябрь!T440+ноябрь!T440+декабрь!T440</f>
        <v>0</v>
      </c>
      <c r="X440" s="36">
        <f>январь!U440+февраль!U440+март!U440+апрель!U440+май!U440+июнь!U440+июль!U440+август!U440+сентябрь!U440+октябрь!U440+ноябрь!U440+декабрь!U440</f>
        <v>0</v>
      </c>
      <c r="Y440" s="36">
        <f>январь!V440+февраль!V440+март!V440+апрель!V440+май!V440+июнь!V440+июль!V440+август!V440+сентябрь!V440+октябрь!V440+ноябрь!V440+декабрь!V440</f>
        <v>0</v>
      </c>
      <c r="Z440" s="36">
        <f>январь!W440+февраль!W440+март!W440+апрель!W440+май!W440+июнь!W440+июль!W440+август!W440+сентябрь!W440+октябрь!W440+ноябрь!W440+декабрь!W440</f>
        <v>0</v>
      </c>
      <c r="AA440" s="36">
        <f>январь!X440+февраль!X440+март!X440+апрель!X440+май!X440+июнь!X440+июль!X440+август!X440+сентябрь!X440+октябрь!X440+ноябрь!X440+декабрь!X440</f>
        <v>0</v>
      </c>
      <c r="AB440" s="29">
        <f>январь!Y440+февраль!Y440+март!Y440+апрель!Y440+май!Y440+июнь!Y440+июль!Y440+август!Y440+сентябрь!Y440+октябрь!Y440+ноябрь!Y440+декабрь!Y440</f>
        <v>0</v>
      </c>
      <c r="AC440" s="36">
        <f>январь!Z440+февраль!Z440+март!Z440+апрель!Z440+май!Z440+июнь!Z440+июль!Z440+август!Z440+сентябрь!Z440+октябрь!Z440+ноябрь!Z440+декабрь!Z440</f>
        <v>0</v>
      </c>
      <c r="AD440" s="66" t="str">
        <f>CONCATENATE(январь!AA440,$BZ$1,февраль!AA440,$BZ$1,март!AA440,$BZ$1,апрель!AA440,$BZ$1,май!AA440,$BZ$1,июнь!AA440,$BZ$1,июль!AA440,$BZ$1,август!AA440,$BZ$1,сентябрь!AA440,$BZ$1,октябрь!AA440,$BZ$1,ноябрь!AA440,$BZ$1,декабрь!AA440)</f>
        <v xml:space="preserve">           </v>
      </c>
      <c r="AE440" s="36">
        <f>январь!AB440+февраль!AB440+март!AB440+апрель!AB440+май!AB440+июнь!AB440+июль!AB440+август!AB440+сентябрь!AB440+октябрь!AB440+ноябрь!AB440+декабрь!AB440</f>
        <v>0</v>
      </c>
      <c r="AF440" s="36">
        <f>январь!AC440+февраль!AC440+март!AC440+апрель!AC440+май!AC440+июнь!AC440+июль!AC440+август!AC440+сентябрь!AC440+октябрь!AC440+ноябрь!AC440+декабрь!AC440</f>
        <v>0</v>
      </c>
      <c r="AG440" s="36">
        <f>январь!AD440+февраль!AD440+март!AD440+апрель!AD440+май!AD440+июнь!AD440+июль!AD440+август!AD440+сентябрь!AD440+октябрь!AD440+ноябрь!AD440+декабрь!AD440</f>
        <v>0</v>
      </c>
      <c r="AH440" s="36">
        <f>январь!AE440+февраль!AE440+март!AE440+апрель!AE440+май!AE440+июнь!AE440+июль!AE440+август!AE440+сентябрь!AE440+октябрь!AE440+ноябрь!AE440+декабрь!AE440</f>
        <v>0</v>
      </c>
      <c r="AI440" s="36">
        <f>январь!AF440+февраль!AF440+март!AF440+апрель!AF440+май!AF440+июнь!AF440+июль!AF440+август!AF440+сентябрь!AF440+октябрь!AF440+ноябрь!AF440+декабрь!AF440</f>
        <v>0</v>
      </c>
      <c r="AJ440" s="36">
        <f>январь!AG440+февраль!AG440+март!AG440+апрель!AG440+май!AG440+июнь!AG440+июль!AG440+август!AG440+сентябрь!AG440+октябрь!AG440+ноябрь!AG440+декабрь!AG440</f>
        <v>0</v>
      </c>
      <c r="AK440" s="29">
        <f>январь!AH440+февраль!AH440+март!AH440+апрель!AH440+май!AH440+июнь!AH440+июль!AH440+август!AH440+сентябрь!AH440+октябрь!AH440+ноябрь!AH440+декабрь!AH440</f>
        <v>26</v>
      </c>
      <c r="AL440" s="36">
        <f>январь!AI440+февраль!AI440+март!AI440+апрель!AI440+май!AI440+июнь!AI440+июль!AI440+август!AI440+сентябрь!AI440+октябрь!AI440+ноябрь!AI440+декабрь!AI440</f>
        <v>19.45</v>
      </c>
      <c r="AM440" s="29">
        <f>январь!AJ440+февраль!AJ440+март!AJ440+апрель!AJ440+май!AJ440+июнь!AJ440+июль!AJ440+август!AJ440+сентябрь!AJ440+октябрь!AJ440+ноябрь!AJ440+декабрь!AJ440</f>
        <v>0</v>
      </c>
      <c r="AN440" s="36">
        <f>январь!AK440+февраль!AK440+март!AK440+апрель!AK440+май!AK440+июнь!AK440+июль!AK440+август!AK440+сентябрь!AK440+октябрь!AK440+ноябрь!AK440+декабрь!AK440</f>
        <v>0</v>
      </c>
      <c r="AO440" s="36">
        <f>январь!AL440+февраль!AL440+март!AL440+апрель!AL440+май!AL440+июнь!AL440+июль!AL440+август!AL440+сентябрь!AL440+октябрь!AL440+ноябрь!AL440+декабрь!AL440</f>
        <v>0</v>
      </c>
      <c r="AP440" s="36">
        <f>январь!AM440+февраль!AM440+март!AM440+апрель!AM440+май!AM440+июнь!AM440+июль!AM440+август!AM440+сентябрь!AM440+октябрь!AM440+ноябрь!AM440+декабрь!AM440</f>
        <v>0</v>
      </c>
      <c r="AQ440" s="29">
        <f>январь!AN440+февраль!AN440+март!AN440+апрель!AN440+май!AN440+июнь!AN440+июль!AN440+август!AN440+сентябрь!AN440+октябрь!AN440+ноябрь!AN440+декабрь!AN440</f>
        <v>0</v>
      </c>
      <c r="AR440" s="36">
        <f>январь!AO440+февраль!AO440+март!AO440+апрель!AO440+май!AO440+июнь!AO440+июль!AO440+август!AO440+сентябрь!AO440+октябрь!AO440+ноябрь!AO440+декабрь!AO440</f>
        <v>0</v>
      </c>
      <c r="AS440" s="29">
        <f>январь!AP440+февраль!AP440+март!AP440+апрель!AP440+май!AP440+июнь!AP440+июль!AP440+август!AP440+сентябрь!AP440+октябрь!AP440+ноябрь!AP440+декабрь!AP440</f>
        <v>0</v>
      </c>
      <c r="AT440" s="36">
        <f>январь!AQ440+февраль!AQ440+март!AQ440+апрель!AQ440+май!AQ440+июнь!AQ440+июль!AQ440+август!AQ440+сентябрь!AQ440+октябрь!AQ440+ноябрь!AQ440+декабрь!AQ440</f>
        <v>0</v>
      </c>
      <c r="AU440" s="29">
        <f>январь!AR440+февраль!AR440+март!AR440+апрель!AR440+май!AR440+июнь!AR440+июль!AR440+август!AR440+сентябрь!AR440+октябрь!AR440+ноябрь!AR440+декабрь!AR440</f>
        <v>0</v>
      </c>
      <c r="AV440" s="36">
        <f>январь!AS440+февраль!AS440+март!AS440+апрель!AS440+май!AS440+июнь!AS440+июль!AS440+август!AS440+сентябрь!AS440+октябрь!AS440+ноябрь!AS440+декабрь!AS440</f>
        <v>0</v>
      </c>
      <c r="AW440" s="36">
        <f>январь!AT440+февраль!AT440+март!AT440+апрель!AT440+май!AT440+июнь!AT440+июль!AT440+август!AT440+сентябрь!AT440+октябрь!AT440+ноябрь!AT440+декабрь!AT440</f>
        <v>0</v>
      </c>
      <c r="AX440" s="36">
        <f>январь!AU440+февраль!AU440+март!AU440+апрель!AU440+май!AU440+июнь!AU440+июль!AU440+август!AU440+сентябрь!AU440+октябрь!AU440+ноябрь!AU440+декабрь!AU440</f>
        <v>0</v>
      </c>
      <c r="AY440" s="29">
        <f>январь!AV440+февраль!AV440+март!AV440+апрель!AV440+май!AV440+июнь!AV440+июль!AV440+август!AV440+сентябрь!AV440+октябрь!AV440+ноябрь!AV440+декабрь!AV440</f>
        <v>0</v>
      </c>
      <c r="AZ440" s="36">
        <f>январь!AW440+февраль!AW440+март!AW440+апрель!AW440+май!AW440+июнь!AW440+июль!AW440+август!AW440+сентябрь!AW440+октябрь!AW440+ноябрь!AW440+декабрь!AW440</f>
        <v>0</v>
      </c>
      <c r="BA440" s="36">
        <f>январь!AX440+февраль!AX440+март!AX440+апрель!AX440+май!AX440+июнь!AX440+июль!AX440+август!AX440+сентябрь!AX440+октябрь!AX440+ноябрь!AX440+декабрь!AX440</f>
        <v>0</v>
      </c>
      <c r="BB440" s="36">
        <f>январь!AY440+февраль!AY440+март!AY440+апрель!AY440+май!AY440+июнь!AY440+июль!AY440+август!AY440+сентябрь!AY440+октябрь!AY440+ноябрь!AY440+декабрь!AY440</f>
        <v>0</v>
      </c>
      <c r="BC440" s="29">
        <f>январь!AZ440+февраль!AZ440+март!AZ440+апрель!AZ440+май!AZ440+июнь!AZ440+июль!AZ440+август!AZ440+сентябрь!AZ440+октябрь!AZ440+ноябрь!AZ440+декабрь!AZ440</f>
        <v>0</v>
      </c>
      <c r="BD440" s="36">
        <f>январь!BA440+февраль!BA440+март!BA440+апрель!BA440+май!BA440+июнь!BA440+июль!BA440+август!BA440+сентябрь!BA440+октябрь!BA440+ноябрь!BA440+декабрь!BA440</f>
        <v>0</v>
      </c>
      <c r="BE440" s="36">
        <f>январь!BB440+февраль!BB440+март!BB440+апрель!BB440+май!BB440+июнь!BB440+июль!BB440+август!BB440+сентябрь!BB440+октябрь!BB440+ноябрь!BB440+декабрь!BB440</f>
        <v>0</v>
      </c>
      <c r="BF440" s="36">
        <f>январь!BC440+февраль!BC440+март!BC440+апрель!BC440+май!BC440+июнь!BC440+июль!BC440+август!BC440+сентябрь!BC440+октябрь!BC440+ноябрь!BC440+декабрь!BC440</f>
        <v>0</v>
      </c>
      <c r="BG440" s="36">
        <f>январь!BD440+февраль!BD440+март!BD440+апрель!BD440+май!BD440+июнь!BD440+июль!BD440+август!BD440+сентябрь!BD440+октябрь!BD440+ноябрь!BD440+декабрь!BD440</f>
        <v>0</v>
      </c>
      <c r="BH440" s="36">
        <f>январь!BE440+февраль!BE440+март!BE440+апрель!BE440+май!BE440+июнь!BE440+июль!BE440+август!BE440+сентябрь!BE440+октябрь!BE440+ноябрь!BE440+декабрь!BE440</f>
        <v>0</v>
      </c>
      <c r="BI440" s="36">
        <f>январь!BF440+февраль!BF440+март!BF440+апрель!BF440+май!BF440+июнь!BF440+июль!BF440+август!BF440+сентябрь!BF440+октябрь!BF440+ноябрь!BF440+декабрь!BF440</f>
        <v>6.0000000000000001E-3</v>
      </c>
      <c r="BJ440" s="36">
        <f>январь!BG440+февраль!BG440+март!BG440+апрель!BG440+май!BG440+июнь!BG440+июль!BG440+август!BG440+сентябрь!BG440+октябрь!BG440+ноябрь!BG440+декабрь!BG440</f>
        <v>5.8280000000000003</v>
      </c>
      <c r="BK440" s="36">
        <f>январь!BH440+февраль!BH440+март!BH440+апрель!BH440+май!BH440+июнь!BH440+июль!BH440+август!BH440+сентябрь!BH440+октябрь!BH440+ноябрь!BH440+декабрь!BH440</f>
        <v>0</v>
      </c>
      <c r="BL440" s="36">
        <f>январь!BI440+февраль!BI440+март!BI440+апрель!BI440+май!BI440+июнь!BI440+июль!BI440+август!BI440+сентябрь!BI440+октябрь!BI440+ноябрь!BI440+декабрь!BI440</f>
        <v>0</v>
      </c>
      <c r="BM440" s="29">
        <f>январь!BJ440+февраль!BJ440+март!BJ440+апрель!BJ440+май!BJ440+июнь!BJ440+июль!BJ440+август!BJ440+сентябрь!BJ440+октябрь!BJ440+ноябрь!BJ440+декабрь!BJ440</f>
        <v>2</v>
      </c>
      <c r="BN440" s="36">
        <f>январь!BK440+февраль!BK440+март!BK440+апрель!BK440+май!BK440+июнь!BK440+июль!BK440+август!BK440+сентябрь!BK440+октябрь!BK440+ноябрь!BK440+декабрь!BK440</f>
        <v>6.8279999999999994</v>
      </c>
      <c r="BO440" s="29">
        <f>январь!BL440+февраль!BL440+март!BL440+апрель!BL440+май!BL440+июнь!BL440+июль!BL440+август!BL440+сентябрь!BL440+октябрь!BL440+ноябрь!BL440+декабрь!BL440</f>
        <v>28</v>
      </c>
      <c r="BP440" s="36">
        <f>январь!BM440+февраль!BM440+март!BM440+апрель!BM440+май!BM440+июнь!BM440+июль!BM440+август!BM440+сентябрь!BM440+октябрь!BM440+ноябрь!BM440+декабрь!BM440</f>
        <v>18.980999999999998</v>
      </c>
      <c r="BQ440" s="36">
        <f>январь!BN440+февраль!BN440+март!BN440+апрель!BN440+май!BN440+июнь!BN440+июль!BN440+август!BN440+сентябрь!BN440+октябрь!BN440+ноябрь!BN440+декабрь!BN440</f>
        <v>0</v>
      </c>
      <c r="BR440" s="36">
        <f>январь!BO440+февраль!BO440+март!BO440+апрель!BO440+май!BO440+июнь!BO440+июль!BO440+август!BO440+сентябрь!BO440+октябрь!BO440+ноябрь!BO440+декабрь!BO440</f>
        <v>0</v>
      </c>
      <c r="BS440" s="29">
        <f>январь!BP440+февраль!BP440+март!BP440+апрель!BP440+май!BP440+июнь!BP440+июль!BP440+август!BP440+сентябрь!BP440+октябрь!BP440+ноябрь!BP440+декабрь!BP440</f>
        <v>3</v>
      </c>
      <c r="BT440" s="36">
        <f>январь!BQ440+февраль!BQ440+март!BQ440+апрель!BQ440+май!BQ440+июнь!BQ440+июль!BQ440+август!BQ440+сентябрь!BQ440+октябрь!BQ440+ноябрь!BQ440+декабрь!BQ440</f>
        <v>3.0819999999999999</v>
      </c>
      <c r="BU440" s="29">
        <f>январь!BR440+февраль!BR440+март!BR440+апрель!BR440+май!BR440+июнь!BR440+июль!BR440+август!BR440+сентябрь!BR440+октябрь!BR440+ноябрь!BR440+декабрь!BR440</f>
        <v>1</v>
      </c>
      <c r="BV440" s="36">
        <f>январь!BS440+февраль!BS440+март!BS440+апрель!BS440+май!BS440+июнь!BS440+июль!BS440+август!BS440+сентябрь!BS440+октябрь!BS440+ноябрь!BS440+декабрь!BS440</f>
        <v>2.8159999999999998</v>
      </c>
      <c r="BW440" s="36">
        <f>январь!BT440+февраль!BT440+март!BT440+апрель!BT440+май!BT440+июнь!BT440+июль!BT440+август!BT440+сентябрь!BT440+октябрь!BT440+ноябрь!BT440+декабрь!BT440</f>
        <v>0</v>
      </c>
      <c r="BX440" s="36">
        <f>январь!BU440+февраль!BU440+март!BU440+апрель!BU440+май!BU440+июнь!BU440+июль!BU440+август!BU440+сентябрь!BU440+октябрь!BU440+ноябрь!BU440+декабрь!BU440</f>
        <v>0</v>
      </c>
      <c r="BY440" s="36">
        <f>январь!BV440+февраль!BV440+март!BV440+апрель!BV440+май!BV440+июнь!BV440+июль!BV440+август!BV440+сентябрь!BV440+октябрь!BV440+ноябрь!BV440+декабрь!BV440</f>
        <v>1.8940000000000001</v>
      </c>
      <c r="BZ440" s="77">
        <v>0</v>
      </c>
    </row>
    <row r="441" spans="1:78" x14ac:dyDescent="0.25">
      <c r="A441" s="16">
        <v>439</v>
      </c>
      <c r="B441" s="16">
        <v>2</v>
      </c>
      <c r="C441" s="37" t="s">
        <v>880</v>
      </c>
      <c r="D441" s="51">
        <v>939.42699601932361</v>
      </c>
      <c r="E441" s="25">
        <v>2996.3316999999997</v>
      </c>
      <c r="F441" s="26">
        <f t="shared" si="18"/>
        <v>3421.9866960193235</v>
      </c>
      <c r="G441" s="26">
        <f t="shared" si="19"/>
        <v>425.65499601932368</v>
      </c>
      <c r="H441" s="26">
        <f t="shared" si="20"/>
        <v>513.77199999999993</v>
      </c>
      <c r="I441" s="36">
        <f>январь!F441+февраль!F441+март!F441+апрель!F441+май!F441+июнь!F441+июль!F441+август!F441+сентябрь!F441+октябрь!F441+ноябрь!F441+декабрь!F441</f>
        <v>0</v>
      </c>
      <c r="J441" s="36">
        <f>январь!G441+февраль!G441+март!G441+апрель!G441+май!G441+июнь!G441+июль!G441+август!G441+сентябрь!G441+октябрь!G441+ноябрь!G441+декабрь!G441</f>
        <v>0</v>
      </c>
      <c r="K441" s="36">
        <f>январь!H441+февраль!H441+март!H441+апрель!H441+май!H441+июнь!H441+июль!H441+август!H441+сентябрь!H441+октябрь!H441+ноябрь!H441+декабрь!H441</f>
        <v>0</v>
      </c>
      <c r="L441" s="27">
        <f>январь!I441+февраль!I441+март!I441+апрель!I441+май!I441+июнь!I441+июль!I441+август!I441+сентябрь!I441+октябрь!I441+ноябрь!I441+декабрь!I441</f>
        <v>0</v>
      </c>
      <c r="M441" s="36">
        <f>январь!J441+февраль!J441+март!J441+апрель!J441+май!J441+июнь!J441+июль!J441+август!J441+сентябрь!J441+октябрь!J441+ноябрь!J441+декабрь!J441</f>
        <v>0</v>
      </c>
      <c r="N441" s="36">
        <f>январь!K441+февраль!K441+март!K441+апрель!K441+май!K441+июнь!K441+июль!K441+август!K441+сентябрь!K441+октябрь!K441+ноябрь!K441+декабрь!K441</f>
        <v>0</v>
      </c>
      <c r="O441" s="36">
        <f>январь!L441+февраль!L441+март!L441+апрель!L441+май!L441+июнь!L441+июль!L441+август!L441+сентябрь!L441+октябрь!L441+ноябрь!L441+декабрь!L441</f>
        <v>0</v>
      </c>
      <c r="P441" s="36">
        <f>январь!M441+февраль!M441+март!M441+апрель!M441+май!M441+июнь!M441+июль!M441+август!M441+сентябрь!M441+октябрь!M441+ноябрь!M441+декабрь!M441</f>
        <v>0</v>
      </c>
      <c r="Q441" s="36">
        <f>январь!N441+февраль!N441+март!N441+апрель!N441+май!N441+июнь!N441+июль!N441+август!N441+сентябрь!N441+октябрь!N441+ноябрь!N441+декабрь!N441</f>
        <v>0</v>
      </c>
      <c r="R441" s="29">
        <f>январь!O441+февраль!O441+март!O441+апрель!O441+май!O441+июнь!O441+июль!O441+август!O441+сентябрь!O441+октябрь!O441+ноябрь!O441+декабрь!O441</f>
        <v>0</v>
      </c>
      <c r="S441" s="36">
        <f>январь!P441+февраль!P441+март!P441+апрель!P441+май!P441+июнь!P441+июль!P441+август!P441+сентябрь!P441+октябрь!P441+ноябрь!P441+декабрь!P441</f>
        <v>0</v>
      </c>
      <c r="T441" s="29">
        <f>январь!Q441+февраль!Q441+март!Q441+апрель!Q441+май!Q441+июнь!Q441+июль!Q441+август!Q441+сентябрь!Q441+октябрь!Q441+ноябрь!Q441+декабрь!Q441</f>
        <v>0</v>
      </c>
      <c r="U441" s="36">
        <f>январь!R441+февраль!R441+март!R441+апрель!R441+май!R441+июнь!R441+июль!R441+август!R441+сентябрь!R441+октябрь!R441+ноябрь!R441+декабрь!R441</f>
        <v>0</v>
      </c>
      <c r="V441" s="36">
        <f>январь!S441+февраль!S441+март!S441+апрель!S441+май!S441+июнь!S441+июль!S441+август!S441+сентябрь!S441+октябрь!S441+ноябрь!S441+декабрь!S441</f>
        <v>0</v>
      </c>
      <c r="W441" s="36">
        <f>январь!T441+февраль!T441+март!T441+апрель!T441+май!T441+июнь!T441+июль!T441+август!T441+сентябрь!T441+октябрь!T441+ноябрь!T441+декабрь!T441</f>
        <v>0</v>
      </c>
      <c r="X441" s="36">
        <f>январь!U441+февраль!U441+март!U441+апрель!U441+май!U441+июнь!U441+июль!U441+август!U441+сентябрь!U441+октябрь!U441+ноябрь!U441+декабрь!U441</f>
        <v>0</v>
      </c>
      <c r="Y441" s="36">
        <f>январь!V441+февраль!V441+март!V441+апрель!V441+май!V441+июнь!V441+июль!V441+август!V441+сентябрь!V441+октябрь!V441+ноябрь!V441+декабрь!V441</f>
        <v>0</v>
      </c>
      <c r="Z441" s="36">
        <f>январь!W441+февраль!W441+март!W441+апрель!W441+май!W441+июнь!W441+июль!W441+август!W441+сентябрь!W441+октябрь!W441+ноябрь!W441+декабрь!W441</f>
        <v>0</v>
      </c>
      <c r="AA441" s="36">
        <f>январь!X441+февраль!X441+март!X441+апрель!X441+май!X441+июнь!X441+июль!X441+август!X441+сентябрь!X441+октябрь!X441+ноябрь!X441+декабрь!X441</f>
        <v>0</v>
      </c>
      <c r="AB441" s="29">
        <f>январь!Y441+февраль!Y441+март!Y441+апрель!Y441+май!Y441+июнь!Y441+июль!Y441+август!Y441+сентябрь!Y441+октябрь!Y441+ноябрь!Y441+декабрь!Y441</f>
        <v>0</v>
      </c>
      <c r="AC441" s="36">
        <f>январь!Z441+февраль!Z441+март!Z441+апрель!Z441+май!Z441+июнь!Z441+июль!Z441+август!Z441+сентябрь!Z441+октябрь!Z441+ноябрь!Z441+декабрь!Z441</f>
        <v>0</v>
      </c>
      <c r="AD441" s="66" t="str">
        <f>CONCATENATE(январь!AA441,$BZ$1,февраль!AA441,$BZ$1,март!AA441,$BZ$1,апрель!AA441,$BZ$1,май!AA441,$BZ$1,июнь!AA441,$BZ$1,июль!AA441,$BZ$1,август!AA441,$BZ$1,сентябрь!AA441,$BZ$1,октябрь!AA441,$BZ$1,ноябрь!AA441,$BZ$1,декабрь!AA441)</f>
        <v xml:space="preserve">           </v>
      </c>
      <c r="AE441" s="36">
        <f>январь!AB441+февраль!AB441+март!AB441+апрель!AB441+май!AB441+июнь!AB441+июль!AB441+август!AB441+сентябрь!AB441+октябрь!AB441+ноябрь!AB441+декабрь!AB441</f>
        <v>0</v>
      </c>
      <c r="AF441" s="36">
        <f>январь!AC441+февраль!AC441+март!AC441+апрель!AC441+май!AC441+июнь!AC441+июль!AC441+август!AC441+сентябрь!AC441+октябрь!AC441+ноябрь!AC441+декабрь!AC441</f>
        <v>0</v>
      </c>
      <c r="AG441" s="36">
        <f>январь!AD441+февраль!AD441+март!AD441+апрель!AD441+май!AD441+июнь!AD441+июль!AD441+август!AD441+сентябрь!AD441+октябрь!AD441+ноябрь!AD441+декабрь!AD441</f>
        <v>0</v>
      </c>
      <c r="AH441" s="36">
        <f>январь!AE441+февраль!AE441+март!AE441+апрель!AE441+май!AE441+июнь!AE441+июль!AE441+август!AE441+сентябрь!AE441+октябрь!AE441+ноябрь!AE441+декабрь!AE441</f>
        <v>0</v>
      </c>
      <c r="AI441" s="36">
        <f>январь!AF441+февраль!AF441+март!AF441+апрель!AF441+май!AF441+июнь!AF441+июль!AF441+август!AF441+сентябрь!AF441+октябрь!AF441+ноябрь!AF441+декабрь!AF441</f>
        <v>0</v>
      </c>
      <c r="AJ441" s="36">
        <f>январь!AG441+февраль!AG441+март!AG441+апрель!AG441+май!AG441+июнь!AG441+июль!AG441+август!AG441+сентябрь!AG441+октябрь!AG441+ноябрь!AG441+декабрь!AG441</f>
        <v>0</v>
      </c>
      <c r="AK441" s="29">
        <f>январь!AH441+февраль!AH441+март!AH441+апрель!AH441+май!AH441+июнь!AH441+июль!AH441+август!AH441+сентябрь!AH441+октябрь!AH441+ноябрь!AH441+декабрь!AH441</f>
        <v>9</v>
      </c>
      <c r="AL441" s="36">
        <f>январь!AI441+февраль!AI441+март!AI441+апрель!AI441+май!AI441+июнь!AI441+июль!AI441+август!AI441+сентябрь!AI441+октябрь!AI441+ноябрь!AI441+декабрь!AI441</f>
        <v>32.143000000000001</v>
      </c>
      <c r="AM441" s="29">
        <f>январь!AJ441+февраль!AJ441+март!AJ441+апрель!AJ441+май!AJ441+июнь!AJ441+июль!AJ441+август!AJ441+сентябрь!AJ441+октябрь!AJ441+ноябрь!AJ441+декабрь!AJ441</f>
        <v>0</v>
      </c>
      <c r="AN441" s="36">
        <f>январь!AK441+февраль!AK441+март!AK441+апрель!AK441+май!AK441+июнь!AK441+июль!AK441+август!AK441+сентябрь!AK441+октябрь!AK441+ноябрь!AK441+декабрь!AK441</f>
        <v>0</v>
      </c>
      <c r="AO441" s="36">
        <f>январь!AL441+февраль!AL441+март!AL441+апрель!AL441+май!AL441+июнь!AL441+июль!AL441+август!AL441+сентябрь!AL441+октябрь!AL441+ноябрь!AL441+декабрь!AL441</f>
        <v>0</v>
      </c>
      <c r="AP441" s="36">
        <f>январь!AM441+февраль!AM441+март!AM441+апрель!AM441+май!AM441+июнь!AM441+июль!AM441+август!AM441+сентябрь!AM441+октябрь!AM441+ноябрь!AM441+декабрь!AM441</f>
        <v>0</v>
      </c>
      <c r="AQ441" s="29">
        <f>январь!AN441+февраль!AN441+март!AN441+апрель!AN441+май!AN441+июнь!AN441+июль!AN441+август!AN441+сентябрь!AN441+октябрь!AN441+ноябрь!AN441+декабрь!AN441</f>
        <v>0</v>
      </c>
      <c r="AR441" s="36">
        <f>январь!AO441+февраль!AO441+март!AO441+апрель!AO441+май!AO441+июнь!AO441+июль!AO441+август!AO441+сентябрь!AO441+октябрь!AO441+ноябрь!AO441+декабрь!AO441</f>
        <v>0</v>
      </c>
      <c r="AS441" s="29">
        <f>январь!AP441+февраль!AP441+март!AP441+апрель!AP441+май!AP441+июнь!AP441+июль!AP441+август!AP441+сентябрь!AP441+октябрь!AP441+ноябрь!AP441+декабрь!AP441</f>
        <v>0</v>
      </c>
      <c r="AT441" s="36">
        <f>январь!AQ441+февраль!AQ441+март!AQ441+апрель!AQ441+май!AQ441+июнь!AQ441+июль!AQ441+август!AQ441+сентябрь!AQ441+октябрь!AQ441+ноябрь!AQ441+декабрь!AQ441</f>
        <v>0</v>
      </c>
      <c r="AU441" s="29">
        <f>январь!AR441+февраль!AR441+март!AR441+апрель!AR441+май!AR441+июнь!AR441+июль!AR441+август!AR441+сентябрь!AR441+октябрь!AR441+ноябрь!AR441+декабрь!AR441</f>
        <v>0</v>
      </c>
      <c r="AV441" s="36">
        <f>январь!AS441+февраль!AS441+март!AS441+апрель!AS441+май!AS441+июнь!AS441+июль!AS441+август!AS441+сентябрь!AS441+октябрь!AS441+ноябрь!AS441+декабрь!AS441</f>
        <v>0</v>
      </c>
      <c r="AW441" s="36">
        <f>январь!AT441+февраль!AT441+март!AT441+апрель!AT441+май!AT441+июнь!AT441+июль!AT441+август!AT441+сентябрь!AT441+октябрь!AT441+ноябрь!AT441+декабрь!AT441</f>
        <v>0</v>
      </c>
      <c r="AX441" s="36">
        <f>январь!AU441+февраль!AU441+март!AU441+апрель!AU441+май!AU441+июнь!AU441+июль!AU441+август!AU441+сентябрь!AU441+октябрь!AU441+ноябрь!AU441+декабрь!AU441</f>
        <v>0</v>
      </c>
      <c r="AY441" s="29">
        <f>январь!AV441+февраль!AV441+март!AV441+апрель!AV441+май!AV441+июнь!AV441+июль!AV441+август!AV441+сентябрь!AV441+октябрь!AV441+ноябрь!AV441+декабрь!AV441</f>
        <v>0</v>
      </c>
      <c r="AZ441" s="36">
        <f>январь!AW441+февраль!AW441+март!AW441+апрель!AW441+май!AW441+июнь!AW441+июль!AW441+август!AW441+сентябрь!AW441+октябрь!AW441+ноябрь!AW441+декабрь!AW441</f>
        <v>0</v>
      </c>
      <c r="BA441" s="36">
        <f>январь!AX441+февраль!AX441+март!AX441+апрель!AX441+май!AX441+июнь!AX441+июль!AX441+август!AX441+сентябрь!AX441+октябрь!AX441+ноябрь!AX441+декабрь!AX441</f>
        <v>0</v>
      </c>
      <c r="BB441" s="36">
        <f>январь!AY441+февраль!AY441+март!AY441+апрель!AY441+май!AY441+июнь!AY441+июль!AY441+август!AY441+сентябрь!AY441+октябрь!AY441+ноябрь!AY441+декабрь!AY441</f>
        <v>0</v>
      </c>
      <c r="BC441" s="29">
        <f>январь!AZ441+февраль!AZ441+март!AZ441+апрель!AZ441+май!AZ441+июнь!AZ441+июль!AZ441+август!AZ441+сентябрь!AZ441+октябрь!AZ441+ноябрь!AZ441+декабрь!AZ441</f>
        <v>0</v>
      </c>
      <c r="BD441" s="36">
        <f>январь!BA441+февраль!BA441+март!BA441+апрель!BA441+май!BA441+июнь!BA441+июль!BA441+август!BA441+сентябрь!BA441+октябрь!BA441+ноябрь!BA441+декабрь!BA441</f>
        <v>0</v>
      </c>
      <c r="BE441" s="36">
        <f>январь!BB441+февраль!BB441+март!BB441+апрель!BB441+май!BB441+июнь!BB441+июль!BB441+август!BB441+сентябрь!BB441+октябрь!BB441+ноябрь!BB441+декабрь!BB441</f>
        <v>0</v>
      </c>
      <c r="BF441" s="36">
        <f>январь!BC441+февраль!BC441+март!BC441+апрель!BC441+май!BC441+июнь!BC441+июль!BC441+август!BC441+сентябрь!BC441+октябрь!BC441+ноябрь!BC441+декабрь!BC441</f>
        <v>0</v>
      </c>
      <c r="BG441" s="36">
        <f>январь!BD441+февраль!BD441+март!BD441+апрель!BD441+май!BD441+июнь!BD441+июль!BD441+август!BD441+сентябрь!BD441+октябрь!BD441+ноябрь!BD441+декабрь!BD441</f>
        <v>5.0000000000000001E-3</v>
      </c>
      <c r="BH441" s="36">
        <f>январь!BE441+февраль!BE441+март!BE441+апрель!BE441+май!BE441+июнь!BE441+июль!BE441+август!BE441+сентябрь!BE441+октябрь!BE441+ноябрь!BE441+декабрь!BE441</f>
        <v>3.9510000000000001</v>
      </c>
      <c r="BI441" s="36">
        <f>январь!BF441+февраль!BF441+март!BF441+апрель!BF441+май!BF441+июнь!BF441+июль!BF441+август!BF441+сентябрь!BF441+октябрь!BF441+ноябрь!BF441+декабрь!BF441</f>
        <v>1.0999999999999999E-2</v>
      </c>
      <c r="BJ441" s="36">
        <f>январь!BG441+февраль!BG441+март!BG441+апрель!BG441+май!BG441+июнь!BG441+июль!BG441+август!BG441+сентябрь!BG441+октябрь!BG441+ноябрь!BG441+декабрь!BG441</f>
        <v>16.792000000000002</v>
      </c>
      <c r="BK441" s="36">
        <f>январь!BH441+февраль!BH441+март!BH441+апрель!BH441+май!BH441+июнь!BH441+июль!BH441+август!BH441+сентябрь!BH441+октябрь!BH441+ноябрь!BH441+декабрь!BH441</f>
        <v>0</v>
      </c>
      <c r="BL441" s="36">
        <f>январь!BI441+февраль!BI441+март!BI441+апрель!BI441+май!BI441+июнь!BI441+июль!BI441+август!BI441+сентябрь!BI441+октябрь!BI441+ноябрь!BI441+декабрь!BI441</f>
        <v>0</v>
      </c>
      <c r="BM441" s="29">
        <f>январь!BJ441+февраль!BJ441+март!BJ441+апрель!BJ441+май!BJ441+июнь!BJ441+июль!BJ441+август!BJ441+сентябрь!BJ441+октябрь!BJ441+ноябрь!BJ441+декабрь!BJ441</f>
        <v>0</v>
      </c>
      <c r="BN441" s="36">
        <f>январь!BK441+февраль!BK441+март!BK441+апрель!BK441+май!BK441+июнь!BK441+июль!BK441+август!BK441+сентябрь!BK441+октябрь!BK441+ноябрь!BK441+декабрь!BK441</f>
        <v>0</v>
      </c>
      <c r="BO441" s="29">
        <f>январь!BL441+февраль!BL441+март!BL441+апрель!BL441+май!BL441+июнь!BL441+июль!BL441+август!BL441+сентябрь!BL441+октябрь!BL441+ноябрь!BL441+декабрь!BL441</f>
        <v>27</v>
      </c>
      <c r="BP441" s="36">
        <f>январь!BM441+февраль!BM441+март!BM441+апрель!BM441+май!BM441+июнь!BM441+июль!BM441+август!BM441+сентябрь!BM441+октябрь!BM441+ноябрь!BM441+декабрь!BM441</f>
        <v>17.058999999999997</v>
      </c>
      <c r="BQ441" s="36">
        <f>январь!BN441+февраль!BN441+март!BN441+апрель!BN441+май!BN441+июнь!BN441+июль!BN441+август!BN441+сентябрь!BN441+октябрь!BN441+ноябрь!BN441+декабрь!BN441</f>
        <v>0</v>
      </c>
      <c r="BR441" s="36">
        <f>январь!BO441+февраль!BO441+март!BO441+апрель!BO441+май!BO441+июнь!BO441+июль!BO441+август!BO441+сентябрь!BO441+октябрь!BO441+ноябрь!BO441+декабрь!BO441</f>
        <v>0</v>
      </c>
      <c r="BS441" s="29">
        <f>январь!BP441+февраль!BP441+март!BP441+апрель!BP441+май!BP441+июнь!BP441+июль!BP441+август!BP441+сентябрь!BP441+октябрь!BP441+ноябрь!BP441+декабрь!BP441</f>
        <v>38</v>
      </c>
      <c r="BT441" s="36">
        <f>январь!BQ441+февраль!BQ441+март!BQ441+апрель!BQ441+май!BQ441+июнь!BQ441+июль!BQ441+август!BQ441+сентябрь!BQ441+октябрь!BQ441+ноябрь!BQ441+декабрь!BQ441</f>
        <v>43.427</v>
      </c>
      <c r="BU441" s="29">
        <f>январь!BR441+февраль!BR441+март!BR441+апрель!BR441+май!BR441+июнь!BR441+июль!BR441+август!BR441+сентябрь!BR441+октябрь!BR441+ноябрь!BR441+декабрь!BR441</f>
        <v>0</v>
      </c>
      <c r="BV441" s="36">
        <f>январь!BS441+февраль!BS441+март!BS441+апрель!BS441+май!BS441+июнь!BS441+июль!BS441+август!BS441+сентябрь!BS441+октябрь!BS441+ноябрь!BS441+декабрь!BS441</f>
        <v>0</v>
      </c>
      <c r="BW441" s="36">
        <f>январь!BT441+февраль!BT441+март!BT441+апрель!BT441+май!BT441+июнь!BT441+июль!BT441+август!BT441+сентябрь!BT441+октябрь!BT441+ноябрь!BT441+декабрь!BT441</f>
        <v>5.0049999999999999</v>
      </c>
      <c r="BX441" s="36">
        <f>январь!BU441+февраль!BU441+март!BU441+апрель!BU441+май!BU441+июнь!BU441+июль!BU441+август!BU441+сентябрь!BU441+октябрь!BU441+ноябрь!BU441+декабрь!BU441</f>
        <v>400.4</v>
      </c>
      <c r="BY441" s="36">
        <f>январь!BV441+февраль!BV441+март!BV441+апрель!BV441+май!BV441+июнь!BV441+июль!BV441+август!BV441+сентябрь!BV441+октябрь!BV441+ноябрь!BV441+декабрь!BV441</f>
        <v>0</v>
      </c>
      <c r="BZ441" s="77">
        <v>9</v>
      </c>
    </row>
    <row r="442" spans="1:78" x14ac:dyDescent="0.25">
      <c r="A442" s="16">
        <v>440</v>
      </c>
      <c r="B442" s="16">
        <v>2</v>
      </c>
      <c r="C442" s="37" t="s">
        <v>881</v>
      </c>
      <c r="D442" s="51">
        <v>96.066000579710135</v>
      </c>
      <c r="E442" s="25">
        <v>-295.93465000000003</v>
      </c>
      <c r="F442" s="26">
        <f t="shared" si="18"/>
        <v>-504.35264942028988</v>
      </c>
      <c r="G442" s="26">
        <f t="shared" si="19"/>
        <v>-208.41799942028985</v>
      </c>
      <c r="H442" s="26">
        <f t="shared" si="20"/>
        <v>304.48399999999998</v>
      </c>
      <c r="I442" s="36">
        <f>январь!F442+февраль!F442+март!F442+апрель!F442+май!F442+июнь!F442+июль!F442+август!F442+сентябрь!F442+октябрь!F442+ноябрь!F442+декабрь!F442</f>
        <v>0</v>
      </c>
      <c r="J442" s="36">
        <f>январь!G442+февраль!G442+март!G442+апрель!G442+май!G442+июнь!G442+июль!G442+август!G442+сентябрь!G442+октябрь!G442+ноябрь!G442+декабрь!G442</f>
        <v>0</v>
      </c>
      <c r="K442" s="36">
        <f>январь!H442+февраль!H442+март!H442+апрель!H442+май!H442+июнь!H442+июль!H442+август!H442+сентябрь!H442+октябрь!H442+ноябрь!H442+декабрь!H442</f>
        <v>0</v>
      </c>
      <c r="L442" s="27">
        <f>январь!I442+февраль!I442+март!I442+апрель!I442+май!I442+июнь!I442+июль!I442+август!I442+сентябрь!I442+октябрь!I442+ноябрь!I442+декабрь!I442</f>
        <v>49.6</v>
      </c>
      <c r="M442" s="36">
        <f>январь!J442+февраль!J442+март!J442+апрель!J442+май!J442+июнь!J442+июль!J442+август!J442+сентябрь!J442+октябрь!J442+ноябрь!J442+декабрь!J442</f>
        <v>226.38800000000001</v>
      </c>
      <c r="N442" s="36">
        <f>январь!K442+февраль!K442+март!K442+апрель!K442+май!K442+июнь!K442+июль!K442+август!K442+сентябрь!K442+октябрь!K442+ноябрь!K442+декабрь!K442</f>
        <v>0</v>
      </c>
      <c r="O442" s="36">
        <f>январь!L442+февраль!L442+март!L442+апрель!L442+май!L442+июнь!L442+июль!L442+август!L442+сентябрь!L442+октябрь!L442+ноябрь!L442+декабрь!L442</f>
        <v>0</v>
      </c>
      <c r="P442" s="36">
        <f>январь!M442+февраль!M442+март!M442+апрель!M442+май!M442+июнь!M442+июль!M442+август!M442+сентябрь!M442+октябрь!M442+ноябрь!M442+декабрь!M442</f>
        <v>6.5000000000000002E-2</v>
      </c>
      <c r="Q442" s="36">
        <f>январь!N442+февраль!N442+март!N442+апрель!N442+май!N442+июнь!N442+июль!N442+август!N442+сентябрь!N442+октябрь!N442+ноябрь!N442+декабрь!N442</f>
        <v>60.72</v>
      </c>
      <c r="R442" s="29">
        <f>январь!O442+февраль!O442+март!O442+апрель!O442+май!O442+июнь!O442+июль!O442+август!O442+сентябрь!O442+октябрь!O442+ноябрь!O442+декабрь!O442</f>
        <v>0</v>
      </c>
      <c r="S442" s="36">
        <f>январь!P442+февраль!P442+март!P442+апрель!P442+май!P442+июнь!P442+июль!P442+август!P442+сентябрь!P442+октябрь!P442+ноябрь!P442+декабрь!P442</f>
        <v>0</v>
      </c>
      <c r="T442" s="29">
        <f>январь!Q442+февраль!Q442+март!Q442+апрель!Q442+май!Q442+июнь!Q442+июль!Q442+август!Q442+сентябрь!Q442+октябрь!Q442+ноябрь!Q442+декабрь!Q442</f>
        <v>0</v>
      </c>
      <c r="U442" s="36">
        <f>январь!R442+февраль!R442+март!R442+апрель!R442+май!R442+июнь!R442+июль!R442+август!R442+сентябрь!R442+октябрь!R442+ноябрь!R442+декабрь!R442</f>
        <v>0</v>
      </c>
      <c r="V442" s="36">
        <f>январь!S442+февраль!S442+март!S442+апрель!S442+май!S442+июнь!S442+июль!S442+август!S442+сентябрь!S442+октябрь!S442+ноябрь!S442+декабрь!S442</f>
        <v>0</v>
      </c>
      <c r="W442" s="36">
        <f>январь!T442+февраль!T442+март!T442+апрель!T442+май!T442+июнь!T442+июль!T442+август!T442+сентябрь!T442+октябрь!T442+ноябрь!T442+декабрь!T442</f>
        <v>0</v>
      </c>
      <c r="X442" s="36">
        <f>январь!U442+февраль!U442+март!U442+апрель!U442+май!U442+июнь!U442+июль!U442+август!U442+сентябрь!U442+октябрь!U442+ноябрь!U442+декабрь!U442</f>
        <v>0</v>
      </c>
      <c r="Y442" s="36">
        <f>январь!V442+февраль!V442+март!V442+апрель!V442+май!V442+июнь!V442+июль!V442+август!V442+сентябрь!V442+октябрь!V442+ноябрь!V442+декабрь!V442</f>
        <v>0</v>
      </c>
      <c r="Z442" s="36">
        <f>январь!W442+февраль!W442+март!W442+апрель!W442+май!W442+июнь!W442+июль!W442+август!W442+сентябрь!W442+октябрь!W442+ноябрь!W442+декабрь!W442</f>
        <v>0</v>
      </c>
      <c r="AA442" s="36">
        <f>январь!X442+февраль!X442+март!X442+апрель!X442+май!X442+июнь!X442+июль!X442+август!X442+сентябрь!X442+октябрь!X442+ноябрь!X442+декабрь!X442</f>
        <v>0</v>
      </c>
      <c r="AB442" s="29">
        <f>январь!Y442+февраль!Y442+март!Y442+апрель!Y442+май!Y442+июнь!Y442+июль!Y442+август!Y442+сентябрь!Y442+октябрь!Y442+ноябрь!Y442+декабрь!Y442</f>
        <v>0</v>
      </c>
      <c r="AC442" s="36">
        <f>январь!Z442+февраль!Z442+март!Z442+апрель!Z442+май!Z442+июнь!Z442+июль!Z442+август!Z442+сентябрь!Z442+октябрь!Z442+ноябрь!Z442+декабрь!Z442</f>
        <v>0</v>
      </c>
      <c r="AD442" s="66" t="str">
        <f>CONCATENATE(январь!AA442,$BZ$1,февраль!AA442,$BZ$1,март!AA442,$BZ$1,апрель!AA442,$BZ$1,май!AA442,$BZ$1,июнь!AA442,$BZ$1,июль!AA442,$BZ$1,август!AA442,$BZ$1,сентябрь!AA442,$BZ$1,октябрь!AA442,$BZ$1,ноябрь!AA442,$BZ$1,декабрь!AA442)</f>
        <v xml:space="preserve">           </v>
      </c>
      <c r="AE442" s="36">
        <f>январь!AB442+февраль!AB442+март!AB442+апрель!AB442+май!AB442+июнь!AB442+июль!AB442+август!AB442+сентябрь!AB442+октябрь!AB442+ноябрь!AB442+декабрь!AB442</f>
        <v>0</v>
      </c>
      <c r="AF442" s="36">
        <f>январь!AC442+февраль!AC442+март!AC442+апрель!AC442+май!AC442+июнь!AC442+июль!AC442+август!AC442+сентябрь!AC442+октябрь!AC442+ноябрь!AC442+декабрь!AC442</f>
        <v>0</v>
      </c>
      <c r="AG442" s="36">
        <f>январь!AD442+февраль!AD442+март!AD442+апрель!AD442+май!AD442+июнь!AD442+июль!AD442+август!AD442+сентябрь!AD442+октябрь!AD442+ноябрь!AD442+декабрь!AD442</f>
        <v>0</v>
      </c>
      <c r="AH442" s="36">
        <f>январь!AE442+февраль!AE442+март!AE442+апрель!AE442+май!AE442+июнь!AE442+июль!AE442+август!AE442+сентябрь!AE442+октябрь!AE442+ноябрь!AE442+декабрь!AE442</f>
        <v>0</v>
      </c>
      <c r="AI442" s="36">
        <f>январь!AF442+февраль!AF442+март!AF442+апрель!AF442+май!AF442+июнь!AF442+июль!AF442+август!AF442+сентябрь!AF442+октябрь!AF442+ноябрь!AF442+декабрь!AF442</f>
        <v>0</v>
      </c>
      <c r="AJ442" s="36">
        <f>январь!AG442+февраль!AG442+март!AG442+апрель!AG442+май!AG442+июнь!AG442+июль!AG442+август!AG442+сентябрь!AG442+октябрь!AG442+ноябрь!AG442+декабрь!AG442</f>
        <v>0</v>
      </c>
      <c r="AK442" s="29">
        <f>январь!AH442+февраль!AH442+март!AH442+апрель!AH442+май!AH442+июнь!AH442+июль!AH442+август!AH442+сентябрь!AH442+октябрь!AH442+ноябрь!AH442+декабрь!AH442</f>
        <v>0</v>
      </c>
      <c r="AL442" s="36">
        <f>январь!AI442+февраль!AI442+март!AI442+апрель!AI442+май!AI442+июнь!AI442+июль!AI442+август!AI442+сентябрь!AI442+октябрь!AI442+ноябрь!AI442+декабрь!AI442</f>
        <v>0</v>
      </c>
      <c r="AM442" s="29">
        <f>январь!AJ442+февраль!AJ442+март!AJ442+апрель!AJ442+май!AJ442+июнь!AJ442+июль!AJ442+август!AJ442+сентябрь!AJ442+октябрь!AJ442+ноябрь!AJ442+декабрь!AJ442</f>
        <v>0</v>
      </c>
      <c r="AN442" s="36">
        <f>январь!AK442+февраль!AK442+март!AK442+апрель!AK442+май!AK442+июнь!AK442+июль!AK442+август!AK442+сентябрь!AK442+октябрь!AK442+ноябрь!AK442+декабрь!AK442</f>
        <v>0</v>
      </c>
      <c r="AO442" s="36">
        <f>январь!AL442+февраль!AL442+март!AL442+апрель!AL442+май!AL442+июнь!AL442+июль!AL442+август!AL442+сентябрь!AL442+октябрь!AL442+ноябрь!AL442+декабрь!AL442</f>
        <v>0</v>
      </c>
      <c r="AP442" s="36">
        <f>январь!AM442+февраль!AM442+март!AM442+апрель!AM442+май!AM442+июнь!AM442+июль!AM442+август!AM442+сентябрь!AM442+октябрь!AM442+ноябрь!AM442+декабрь!AM442</f>
        <v>0</v>
      </c>
      <c r="AQ442" s="29">
        <f>январь!AN442+февраль!AN442+март!AN442+апрель!AN442+май!AN442+июнь!AN442+июль!AN442+август!AN442+сентябрь!AN442+октябрь!AN442+ноябрь!AN442+декабрь!AN442</f>
        <v>0</v>
      </c>
      <c r="AR442" s="36">
        <f>январь!AO442+февраль!AO442+март!AO442+апрель!AO442+май!AO442+июнь!AO442+июль!AO442+август!AO442+сентябрь!AO442+октябрь!AO442+ноябрь!AO442+декабрь!AO442</f>
        <v>0</v>
      </c>
      <c r="AS442" s="29">
        <f>январь!AP442+февраль!AP442+март!AP442+апрель!AP442+май!AP442+июнь!AP442+июль!AP442+август!AP442+сентябрь!AP442+октябрь!AP442+ноябрь!AP442+декабрь!AP442</f>
        <v>0</v>
      </c>
      <c r="AT442" s="36">
        <f>январь!AQ442+февраль!AQ442+март!AQ442+апрель!AQ442+май!AQ442+июнь!AQ442+июль!AQ442+август!AQ442+сентябрь!AQ442+октябрь!AQ442+ноябрь!AQ442+декабрь!AQ442</f>
        <v>0</v>
      </c>
      <c r="AU442" s="29">
        <f>январь!AR442+февраль!AR442+март!AR442+апрель!AR442+май!AR442+июнь!AR442+июль!AR442+август!AR442+сентябрь!AR442+октябрь!AR442+ноябрь!AR442+декабрь!AR442</f>
        <v>0</v>
      </c>
      <c r="AV442" s="36">
        <f>январь!AS442+февраль!AS442+март!AS442+апрель!AS442+май!AS442+июнь!AS442+июль!AS442+август!AS442+сентябрь!AS442+октябрь!AS442+ноябрь!AS442+декабрь!AS442</f>
        <v>0</v>
      </c>
      <c r="AW442" s="36">
        <f>январь!AT442+февраль!AT442+март!AT442+апрель!AT442+май!AT442+июнь!AT442+июль!AT442+август!AT442+сентябрь!AT442+октябрь!AT442+ноябрь!AT442+декабрь!AT442</f>
        <v>0</v>
      </c>
      <c r="AX442" s="36">
        <f>январь!AU442+февраль!AU442+март!AU442+апрель!AU442+май!AU442+июнь!AU442+июль!AU442+август!AU442+сентябрь!AU442+октябрь!AU442+ноябрь!AU442+декабрь!AU442</f>
        <v>0</v>
      </c>
      <c r="AY442" s="29">
        <f>январь!AV442+февраль!AV442+март!AV442+апрель!AV442+май!AV442+июнь!AV442+июль!AV442+август!AV442+сентябрь!AV442+октябрь!AV442+ноябрь!AV442+декабрь!AV442</f>
        <v>0</v>
      </c>
      <c r="AZ442" s="36">
        <f>январь!AW442+февраль!AW442+март!AW442+апрель!AW442+май!AW442+июнь!AW442+июль!AW442+август!AW442+сентябрь!AW442+октябрь!AW442+ноябрь!AW442+декабрь!AW442</f>
        <v>0</v>
      </c>
      <c r="BA442" s="36">
        <f>январь!AX442+февраль!AX442+март!AX442+апрель!AX442+май!AX442+июнь!AX442+июль!AX442+август!AX442+сентябрь!AX442+октябрь!AX442+ноябрь!AX442+декабрь!AX442</f>
        <v>0</v>
      </c>
      <c r="BB442" s="36">
        <f>январь!AY442+февраль!AY442+март!AY442+апрель!AY442+май!AY442+июнь!AY442+июль!AY442+август!AY442+сентябрь!AY442+октябрь!AY442+ноябрь!AY442+декабрь!AY442</f>
        <v>0</v>
      </c>
      <c r="BC442" s="29">
        <f>январь!AZ442+февраль!AZ442+март!AZ442+апрель!AZ442+май!AZ442+июнь!AZ442+июль!AZ442+август!AZ442+сентябрь!AZ442+октябрь!AZ442+ноябрь!AZ442+декабрь!AZ442</f>
        <v>0</v>
      </c>
      <c r="BD442" s="36">
        <f>январь!BA442+февраль!BA442+март!BA442+апрель!BA442+май!BA442+июнь!BA442+июль!BA442+август!BA442+сентябрь!BA442+октябрь!BA442+ноябрь!BA442+декабрь!BA442</f>
        <v>0</v>
      </c>
      <c r="BE442" s="36">
        <f>январь!BB442+февраль!BB442+март!BB442+апрель!BB442+май!BB442+июнь!BB442+июль!BB442+август!BB442+сентябрь!BB442+октябрь!BB442+ноябрь!BB442+декабрь!BB442</f>
        <v>0</v>
      </c>
      <c r="BF442" s="36">
        <f>январь!BC442+февраль!BC442+март!BC442+апрель!BC442+май!BC442+июнь!BC442+июль!BC442+август!BC442+сентябрь!BC442+октябрь!BC442+ноябрь!BC442+декабрь!BC442</f>
        <v>0</v>
      </c>
      <c r="BG442" s="36">
        <f>январь!BD442+февраль!BD442+март!BD442+апрель!BD442+май!BD442+июнь!BD442+июль!BD442+август!BD442+сентябрь!BD442+октябрь!BD442+ноябрь!BD442+декабрь!BD442</f>
        <v>0</v>
      </c>
      <c r="BH442" s="36">
        <f>январь!BE442+февраль!BE442+март!BE442+апрель!BE442+май!BE442+июнь!BE442+июль!BE442+август!BE442+сентябрь!BE442+октябрь!BE442+ноябрь!BE442+декабрь!BE442</f>
        <v>0</v>
      </c>
      <c r="BI442" s="36">
        <f>январь!BF442+февраль!BF442+март!BF442+апрель!BF442+май!BF442+июнь!BF442+июль!BF442+август!BF442+сентябрь!BF442+октябрь!BF442+ноябрь!BF442+декабрь!BF442</f>
        <v>0</v>
      </c>
      <c r="BJ442" s="36">
        <f>январь!BG442+февраль!BG442+март!BG442+апрель!BG442+май!BG442+июнь!BG442+июль!BG442+август!BG442+сентябрь!BG442+октябрь!BG442+ноябрь!BG442+декабрь!BG442</f>
        <v>0</v>
      </c>
      <c r="BK442" s="36">
        <f>январь!BH442+февраль!BH442+март!BH442+апрель!BH442+май!BH442+июнь!BH442+июль!BH442+август!BH442+сентябрь!BH442+октябрь!BH442+ноябрь!BH442+декабрь!BH442</f>
        <v>0</v>
      </c>
      <c r="BL442" s="36">
        <f>январь!BI442+февраль!BI442+март!BI442+апрель!BI442+май!BI442+июнь!BI442+июль!BI442+август!BI442+сентябрь!BI442+октябрь!BI442+ноябрь!BI442+декабрь!BI442</f>
        <v>0</v>
      </c>
      <c r="BM442" s="29">
        <f>январь!BJ442+февраль!BJ442+март!BJ442+апрель!BJ442+май!BJ442+июнь!BJ442+июль!BJ442+август!BJ442+сентябрь!BJ442+октябрь!BJ442+ноябрь!BJ442+декабрь!BJ442</f>
        <v>0</v>
      </c>
      <c r="BN442" s="36">
        <f>январь!BK442+февраль!BK442+март!BK442+апрель!BK442+май!BK442+июнь!BK442+июль!BK442+август!BK442+сентябрь!BK442+октябрь!BK442+ноябрь!BK442+декабрь!BK442</f>
        <v>0</v>
      </c>
      <c r="BO442" s="29">
        <f>январь!BL442+февраль!BL442+март!BL442+апрель!BL442+май!BL442+июнь!BL442+июль!BL442+август!BL442+сентябрь!BL442+октябрь!BL442+ноябрь!BL442+декабрь!BL442</f>
        <v>27</v>
      </c>
      <c r="BP442" s="36">
        <f>январь!BM442+февраль!BM442+март!BM442+апрель!BM442+май!BM442+июнь!BM442+июль!BM442+август!BM442+сентябрь!BM442+октябрь!BM442+ноябрь!BM442+декабрь!BM442</f>
        <v>17.376000000000001</v>
      </c>
      <c r="BQ442" s="36">
        <f>январь!BN442+февраль!BN442+март!BN442+апрель!BN442+май!BN442+июнь!BN442+июль!BN442+август!BN442+сентябрь!BN442+октябрь!BN442+ноябрь!BN442+декабрь!BN442</f>
        <v>0</v>
      </c>
      <c r="BR442" s="36">
        <f>январь!BO442+февраль!BO442+март!BO442+апрель!BO442+май!BO442+июнь!BO442+июль!BO442+август!BO442+сентябрь!BO442+октябрь!BO442+ноябрь!BO442+декабрь!BO442</f>
        <v>0</v>
      </c>
      <c r="BS442" s="29">
        <f>январь!BP442+февраль!BP442+март!BP442+апрель!BP442+май!BP442+июнь!BP442+июль!BP442+август!BP442+сентябрь!BP442+октябрь!BP442+ноябрь!BP442+декабрь!BP442</f>
        <v>0</v>
      </c>
      <c r="BT442" s="36">
        <f>январь!BQ442+февраль!BQ442+март!BQ442+апрель!BQ442+май!BQ442+июнь!BQ442+июль!BQ442+август!BQ442+сентябрь!BQ442+октябрь!BQ442+ноябрь!BQ442+декабрь!BQ442</f>
        <v>0</v>
      </c>
      <c r="BU442" s="29">
        <f>январь!BR442+февраль!BR442+март!BR442+апрель!BR442+май!BR442+июнь!BR442+июль!BR442+август!BR442+сентябрь!BR442+октябрь!BR442+ноябрь!BR442+декабрь!BR442</f>
        <v>0</v>
      </c>
      <c r="BV442" s="36">
        <f>январь!BS442+февраль!BS442+март!BS442+апрель!BS442+май!BS442+июнь!BS442+июль!BS442+август!BS442+сентябрь!BS442+октябрь!BS442+ноябрь!BS442+декабрь!BS442</f>
        <v>0</v>
      </c>
      <c r="BW442" s="36">
        <f>январь!BT442+февраль!BT442+март!BT442+апрель!BT442+май!BT442+июнь!BT442+июль!BT442+август!BT442+сентябрь!BT442+октябрь!BT442+ноябрь!BT442+декабрь!BT442</f>
        <v>0</v>
      </c>
      <c r="BX442" s="36">
        <f>январь!BU442+февраль!BU442+март!BU442+апрель!BU442+май!BU442+июнь!BU442+июль!BU442+август!BU442+сентябрь!BU442+октябрь!BU442+ноябрь!BU442+декабрь!BU442</f>
        <v>0</v>
      </c>
      <c r="BY442" s="36">
        <f>январь!BV442+февраль!BV442+март!BV442+апрель!BV442+май!BV442+июнь!BV442+июль!BV442+август!BV442+сентябрь!BV442+октябрь!BV442+ноябрь!BV442+декабрь!BV442</f>
        <v>0</v>
      </c>
      <c r="BZ442" s="77">
        <v>0</v>
      </c>
    </row>
    <row r="443" spans="1:78" x14ac:dyDescent="0.25">
      <c r="A443" s="16">
        <v>441</v>
      </c>
      <c r="B443" s="16">
        <v>2</v>
      </c>
      <c r="C443" s="37" t="s">
        <v>882</v>
      </c>
      <c r="D443" s="51">
        <v>105.77340212560385</v>
      </c>
      <c r="E443" s="25">
        <v>-199.09753999999998</v>
      </c>
      <c r="F443" s="26">
        <f t="shared" si="18"/>
        <v>-93.324137874396129</v>
      </c>
      <c r="G443" s="26">
        <f t="shared" si="19"/>
        <v>105.77340212560385</v>
      </c>
      <c r="H443" s="26">
        <f t="shared" si="20"/>
        <v>0</v>
      </c>
      <c r="I443" s="36">
        <f>январь!F443+февраль!F443+март!F443+апрель!F443+май!F443+июнь!F443+июль!F443+август!F443+сентябрь!F443+октябрь!F443+ноябрь!F443+декабрь!F443</f>
        <v>0</v>
      </c>
      <c r="J443" s="36">
        <f>январь!G443+февраль!G443+март!G443+апрель!G443+май!G443+июнь!G443+июль!G443+август!G443+сентябрь!G443+октябрь!G443+ноябрь!G443+декабрь!G443</f>
        <v>0</v>
      </c>
      <c r="K443" s="36">
        <f>январь!H443+февраль!H443+март!H443+апрель!H443+май!H443+июнь!H443+июль!H443+август!H443+сентябрь!H443+октябрь!H443+ноябрь!H443+декабрь!H443</f>
        <v>0</v>
      </c>
      <c r="L443" s="27">
        <f>январь!I443+февраль!I443+март!I443+апрель!I443+май!I443+июнь!I443+июль!I443+август!I443+сентябрь!I443+октябрь!I443+ноябрь!I443+декабрь!I443</f>
        <v>0</v>
      </c>
      <c r="M443" s="36">
        <f>январь!J443+февраль!J443+март!J443+апрель!J443+май!J443+июнь!J443+июль!J443+август!J443+сентябрь!J443+октябрь!J443+ноябрь!J443+декабрь!J443</f>
        <v>0</v>
      </c>
      <c r="N443" s="36">
        <f>январь!K443+февраль!K443+март!K443+апрель!K443+май!K443+июнь!K443+июль!K443+август!K443+сентябрь!K443+октябрь!K443+ноябрь!K443+декабрь!K443</f>
        <v>0</v>
      </c>
      <c r="O443" s="36">
        <f>январь!L443+февраль!L443+март!L443+апрель!L443+май!L443+июнь!L443+июль!L443+август!L443+сентябрь!L443+октябрь!L443+ноябрь!L443+декабрь!L443</f>
        <v>0</v>
      </c>
      <c r="P443" s="36">
        <f>январь!M443+февраль!M443+март!M443+апрель!M443+май!M443+июнь!M443+июль!M443+август!M443+сентябрь!M443+октябрь!M443+ноябрь!M443+декабрь!M443</f>
        <v>0</v>
      </c>
      <c r="Q443" s="36">
        <f>январь!N443+февраль!N443+март!N443+апрель!N443+май!N443+июнь!N443+июль!N443+август!N443+сентябрь!N443+октябрь!N443+ноябрь!N443+декабрь!N443</f>
        <v>0</v>
      </c>
      <c r="R443" s="29">
        <f>январь!O443+февраль!O443+март!O443+апрель!O443+май!O443+июнь!O443+июль!O443+август!O443+сентябрь!O443+октябрь!O443+ноябрь!O443+декабрь!O443</f>
        <v>0</v>
      </c>
      <c r="S443" s="36">
        <f>январь!P443+февраль!P443+март!P443+апрель!P443+май!P443+июнь!P443+июль!P443+август!P443+сентябрь!P443+октябрь!P443+ноябрь!P443+декабрь!P443</f>
        <v>0</v>
      </c>
      <c r="T443" s="29">
        <f>январь!Q443+февраль!Q443+март!Q443+апрель!Q443+май!Q443+июнь!Q443+июль!Q443+август!Q443+сентябрь!Q443+октябрь!Q443+ноябрь!Q443+декабрь!Q443</f>
        <v>0</v>
      </c>
      <c r="U443" s="36">
        <f>январь!R443+февраль!R443+март!R443+апрель!R443+май!R443+июнь!R443+июль!R443+август!R443+сентябрь!R443+октябрь!R443+ноябрь!R443+декабрь!R443</f>
        <v>0</v>
      </c>
      <c r="V443" s="36">
        <f>январь!S443+февраль!S443+март!S443+апрель!S443+май!S443+июнь!S443+июль!S443+август!S443+сентябрь!S443+октябрь!S443+ноябрь!S443+декабрь!S443</f>
        <v>0</v>
      </c>
      <c r="W443" s="36">
        <f>январь!T443+февраль!T443+март!T443+апрель!T443+май!T443+июнь!T443+июль!T443+август!T443+сентябрь!T443+октябрь!T443+ноябрь!T443+декабрь!T443</f>
        <v>0</v>
      </c>
      <c r="X443" s="36">
        <f>январь!U443+февраль!U443+март!U443+апрель!U443+май!U443+июнь!U443+июль!U443+август!U443+сентябрь!U443+октябрь!U443+ноябрь!U443+декабрь!U443</f>
        <v>0</v>
      </c>
      <c r="Y443" s="36">
        <f>январь!V443+февраль!V443+март!V443+апрель!V443+май!V443+июнь!V443+июль!V443+август!V443+сентябрь!V443+октябрь!V443+ноябрь!V443+декабрь!V443</f>
        <v>0</v>
      </c>
      <c r="Z443" s="36">
        <f>январь!W443+февраль!W443+март!W443+апрель!W443+май!W443+июнь!W443+июль!W443+август!W443+сентябрь!W443+октябрь!W443+ноябрь!W443+декабрь!W443</f>
        <v>0</v>
      </c>
      <c r="AA443" s="36">
        <f>январь!X443+февраль!X443+март!X443+апрель!X443+май!X443+июнь!X443+июль!X443+август!X443+сентябрь!X443+октябрь!X443+ноябрь!X443+декабрь!X443</f>
        <v>0</v>
      </c>
      <c r="AB443" s="29">
        <f>январь!Y443+февраль!Y443+март!Y443+апрель!Y443+май!Y443+июнь!Y443+июль!Y443+август!Y443+сентябрь!Y443+октябрь!Y443+ноябрь!Y443+декабрь!Y443</f>
        <v>0</v>
      </c>
      <c r="AC443" s="36">
        <f>январь!Z443+февраль!Z443+март!Z443+апрель!Z443+май!Z443+июнь!Z443+июль!Z443+август!Z443+сентябрь!Z443+октябрь!Z443+ноябрь!Z443+декабрь!Z443</f>
        <v>0</v>
      </c>
      <c r="AD443" s="66" t="str">
        <f>CONCATENATE(январь!AA443,$BZ$1,февраль!AA443,$BZ$1,март!AA443,$BZ$1,апрель!AA443,$BZ$1,май!AA443,$BZ$1,июнь!AA443,$BZ$1,июль!AA443,$BZ$1,август!AA443,$BZ$1,сентябрь!AA443,$BZ$1,октябрь!AA443,$BZ$1,ноябрь!AA443,$BZ$1,декабрь!AA443)</f>
        <v xml:space="preserve">           </v>
      </c>
      <c r="AE443" s="36">
        <f>январь!AB443+февраль!AB443+март!AB443+апрель!AB443+май!AB443+июнь!AB443+июль!AB443+август!AB443+сентябрь!AB443+октябрь!AB443+ноябрь!AB443+декабрь!AB443</f>
        <v>0</v>
      </c>
      <c r="AF443" s="36">
        <f>январь!AC443+февраль!AC443+март!AC443+апрель!AC443+май!AC443+июнь!AC443+июль!AC443+август!AC443+сентябрь!AC443+октябрь!AC443+ноябрь!AC443+декабрь!AC443</f>
        <v>0</v>
      </c>
      <c r="AG443" s="36">
        <f>январь!AD443+февраль!AD443+март!AD443+апрель!AD443+май!AD443+июнь!AD443+июль!AD443+август!AD443+сентябрь!AD443+октябрь!AD443+ноябрь!AD443+декабрь!AD443</f>
        <v>0</v>
      </c>
      <c r="AH443" s="36">
        <f>январь!AE443+февраль!AE443+март!AE443+апрель!AE443+май!AE443+июнь!AE443+июль!AE443+август!AE443+сентябрь!AE443+октябрь!AE443+ноябрь!AE443+декабрь!AE443</f>
        <v>0</v>
      </c>
      <c r="AI443" s="36">
        <f>январь!AF443+февраль!AF443+март!AF443+апрель!AF443+май!AF443+июнь!AF443+июль!AF443+август!AF443+сентябрь!AF443+октябрь!AF443+ноябрь!AF443+декабрь!AF443</f>
        <v>0</v>
      </c>
      <c r="AJ443" s="36">
        <f>январь!AG443+февраль!AG443+март!AG443+апрель!AG443+май!AG443+июнь!AG443+июль!AG443+август!AG443+сентябрь!AG443+октябрь!AG443+ноябрь!AG443+декабрь!AG443</f>
        <v>0</v>
      </c>
      <c r="AK443" s="29">
        <f>январь!AH443+февраль!AH443+март!AH443+апрель!AH443+май!AH443+июнь!AH443+июль!AH443+август!AH443+сентябрь!AH443+октябрь!AH443+ноябрь!AH443+декабрь!AH443</f>
        <v>0</v>
      </c>
      <c r="AL443" s="36">
        <f>январь!AI443+февраль!AI443+март!AI443+апрель!AI443+май!AI443+июнь!AI443+июль!AI443+август!AI443+сентябрь!AI443+октябрь!AI443+ноябрь!AI443+декабрь!AI443</f>
        <v>0</v>
      </c>
      <c r="AM443" s="29">
        <f>январь!AJ443+февраль!AJ443+март!AJ443+апрель!AJ443+май!AJ443+июнь!AJ443+июль!AJ443+август!AJ443+сентябрь!AJ443+октябрь!AJ443+ноябрь!AJ443+декабрь!AJ443</f>
        <v>0</v>
      </c>
      <c r="AN443" s="36">
        <f>январь!AK443+февраль!AK443+март!AK443+апрель!AK443+май!AK443+июнь!AK443+июль!AK443+август!AK443+сентябрь!AK443+октябрь!AK443+ноябрь!AK443+декабрь!AK443</f>
        <v>0</v>
      </c>
      <c r="AO443" s="36">
        <f>январь!AL443+февраль!AL443+март!AL443+апрель!AL443+май!AL443+июнь!AL443+июль!AL443+август!AL443+сентябрь!AL443+октябрь!AL443+ноябрь!AL443+декабрь!AL443</f>
        <v>0</v>
      </c>
      <c r="AP443" s="36">
        <f>январь!AM443+февраль!AM443+март!AM443+апрель!AM443+май!AM443+июнь!AM443+июль!AM443+август!AM443+сентябрь!AM443+октябрь!AM443+ноябрь!AM443+декабрь!AM443</f>
        <v>0</v>
      </c>
      <c r="AQ443" s="29">
        <f>январь!AN443+февраль!AN443+март!AN443+апрель!AN443+май!AN443+июнь!AN443+июль!AN443+август!AN443+сентябрь!AN443+октябрь!AN443+ноябрь!AN443+декабрь!AN443</f>
        <v>0</v>
      </c>
      <c r="AR443" s="36">
        <f>январь!AO443+февраль!AO443+март!AO443+апрель!AO443+май!AO443+июнь!AO443+июль!AO443+август!AO443+сентябрь!AO443+октябрь!AO443+ноябрь!AO443+декабрь!AO443</f>
        <v>0</v>
      </c>
      <c r="AS443" s="29">
        <f>январь!AP443+февраль!AP443+март!AP443+апрель!AP443+май!AP443+июнь!AP443+июль!AP443+август!AP443+сентябрь!AP443+октябрь!AP443+ноябрь!AP443+декабрь!AP443</f>
        <v>0</v>
      </c>
      <c r="AT443" s="36">
        <f>январь!AQ443+февраль!AQ443+март!AQ443+апрель!AQ443+май!AQ443+июнь!AQ443+июль!AQ443+август!AQ443+сентябрь!AQ443+октябрь!AQ443+ноябрь!AQ443+декабрь!AQ443</f>
        <v>0</v>
      </c>
      <c r="AU443" s="29">
        <f>январь!AR443+февраль!AR443+март!AR443+апрель!AR443+май!AR443+июнь!AR443+июль!AR443+август!AR443+сентябрь!AR443+октябрь!AR443+ноябрь!AR443+декабрь!AR443</f>
        <v>0</v>
      </c>
      <c r="AV443" s="36">
        <f>январь!AS443+февраль!AS443+март!AS443+апрель!AS443+май!AS443+июнь!AS443+июль!AS443+август!AS443+сентябрь!AS443+октябрь!AS443+ноябрь!AS443+декабрь!AS443</f>
        <v>0</v>
      </c>
      <c r="AW443" s="36">
        <f>январь!AT443+февраль!AT443+март!AT443+апрель!AT443+май!AT443+июнь!AT443+июль!AT443+август!AT443+сентябрь!AT443+октябрь!AT443+ноябрь!AT443+декабрь!AT443</f>
        <v>0</v>
      </c>
      <c r="AX443" s="36">
        <f>январь!AU443+февраль!AU443+март!AU443+апрель!AU443+май!AU443+июнь!AU443+июль!AU443+август!AU443+сентябрь!AU443+октябрь!AU443+ноябрь!AU443+декабрь!AU443</f>
        <v>0</v>
      </c>
      <c r="AY443" s="29">
        <f>январь!AV443+февраль!AV443+март!AV443+апрель!AV443+май!AV443+июнь!AV443+июль!AV443+август!AV443+сентябрь!AV443+октябрь!AV443+ноябрь!AV443+декабрь!AV443</f>
        <v>0</v>
      </c>
      <c r="AZ443" s="36">
        <f>январь!AW443+февраль!AW443+март!AW443+апрель!AW443+май!AW443+июнь!AW443+июль!AW443+август!AW443+сентябрь!AW443+октябрь!AW443+ноябрь!AW443+декабрь!AW443</f>
        <v>0</v>
      </c>
      <c r="BA443" s="36">
        <f>январь!AX443+февраль!AX443+март!AX443+апрель!AX443+май!AX443+июнь!AX443+июль!AX443+август!AX443+сентябрь!AX443+октябрь!AX443+ноябрь!AX443+декабрь!AX443</f>
        <v>0</v>
      </c>
      <c r="BB443" s="36">
        <f>январь!AY443+февраль!AY443+март!AY443+апрель!AY443+май!AY443+июнь!AY443+июль!AY443+август!AY443+сентябрь!AY443+октябрь!AY443+ноябрь!AY443+декабрь!AY443</f>
        <v>0</v>
      </c>
      <c r="BC443" s="29">
        <f>январь!AZ443+февраль!AZ443+март!AZ443+апрель!AZ443+май!AZ443+июнь!AZ443+июль!AZ443+август!AZ443+сентябрь!AZ443+октябрь!AZ443+ноябрь!AZ443+декабрь!AZ443</f>
        <v>0</v>
      </c>
      <c r="BD443" s="36">
        <f>январь!BA443+февраль!BA443+март!BA443+апрель!BA443+май!BA443+июнь!BA443+июль!BA443+август!BA443+сентябрь!BA443+октябрь!BA443+ноябрь!BA443+декабрь!BA443</f>
        <v>0</v>
      </c>
      <c r="BE443" s="36">
        <f>январь!BB443+февраль!BB443+март!BB443+апрель!BB443+май!BB443+июнь!BB443+июль!BB443+август!BB443+сентябрь!BB443+октябрь!BB443+ноябрь!BB443+декабрь!BB443</f>
        <v>0</v>
      </c>
      <c r="BF443" s="36">
        <f>январь!BC443+февраль!BC443+март!BC443+апрель!BC443+май!BC443+июнь!BC443+июль!BC443+август!BC443+сентябрь!BC443+октябрь!BC443+ноябрь!BC443+декабрь!BC443</f>
        <v>0</v>
      </c>
      <c r="BG443" s="36">
        <f>январь!BD443+февраль!BD443+март!BD443+апрель!BD443+май!BD443+июнь!BD443+июль!BD443+август!BD443+сентябрь!BD443+октябрь!BD443+ноябрь!BD443+декабрь!BD443</f>
        <v>0</v>
      </c>
      <c r="BH443" s="36">
        <f>январь!BE443+февраль!BE443+март!BE443+апрель!BE443+май!BE443+июнь!BE443+июль!BE443+август!BE443+сентябрь!BE443+октябрь!BE443+ноябрь!BE443+декабрь!BE443</f>
        <v>0</v>
      </c>
      <c r="BI443" s="36">
        <f>январь!BF443+февраль!BF443+март!BF443+апрель!BF443+май!BF443+июнь!BF443+июль!BF443+август!BF443+сентябрь!BF443+октябрь!BF443+ноябрь!BF443+декабрь!BF443</f>
        <v>0</v>
      </c>
      <c r="BJ443" s="36">
        <f>январь!BG443+февраль!BG443+март!BG443+апрель!BG443+май!BG443+июнь!BG443+июль!BG443+август!BG443+сентябрь!BG443+октябрь!BG443+ноябрь!BG443+декабрь!BG443</f>
        <v>0</v>
      </c>
      <c r="BK443" s="36">
        <f>январь!BH443+февраль!BH443+март!BH443+апрель!BH443+май!BH443+июнь!BH443+июль!BH443+август!BH443+сентябрь!BH443+октябрь!BH443+ноябрь!BH443+декабрь!BH443</f>
        <v>0</v>
      </c>
      <c r="BL443" s="36">
        <f>январь!BI443+февраль!BI443+март!BI443+апрель!BI443+май!BI443+июнь!BI443+июль!BI443+август!BI443+сентябрь!BI443+октябрь!BI443+ноябрь!BI443+декабрь!BI443</f>
        <v>0</v>
      </c>
      <c r="BM443" s="29">
        <f>январь!BJ443+февраль!BJ443+март!BJ443+апрель!BJ443+май!BJ443+июнь!BJ443+июль!BJ443+август!BJ443+сентябрь!BJ443+октябрь!BJ443+ноябрь!BJ443+декабрь!BJ443</f>
        <v>0</v>
      </c>
      <c r="BN443" s="36">
        <f>январь!BK443+февраль!BK443+март!BK443+апрель!BK443+май!BK443+июнь!BK443+июль!BK443+август!BK443+сентябрь!BK443+октябрь!BK443+ноябрь!BK443+декабрь!BK443</f>
        <v>0</v>
      </c>
      <c r="BO443" s="29">
        <f>январь!BL443+февраль!BL443+март!BL443+апрель!BL443+май!BL443+июнь!BL443+июль!BL443+август!BL443+сентябрь!BL443+октябрь!BL443+ноябрь!BL443+декабрь!BL443</f>
        <v>0</v>
      </c>
      <c r="BP443" s="36">
        <f>январь!BM443+февраль!BM443+март!BM443+апрель!BM443+май!BM443+июнь!BM443+июль!BM443+август!BM443+сентябрь!BM443+октябрь!BM443+ноябрь!BM443+декабрь!BM443</f>
        <v>0</v>
      </c>
      <c r="BQ443" s="36">
        <f>январь!BN443+февраль!BN443+март!BN443+апрель!BN443+май!BN443+июнь!BN443+июль!BN443+август!BN443+сентябрь!BN443+октябрь!BN443+ноябрь!BN443+декабрь!BN443</f>
        <v>0</v>
      </c>
      <c r="BR443" s="36">
        <f>январь!BO443+февраль!BO443+март!BO443+апрель!BO443+май!BO443+июнь!BO443+июль!BO443+август!BO443+сентябрь!BO443+октябрь!BO443+ноябрь!BO443+декабрь!BO443</f>
        <v>0</v>
      </c>
      <c r="BS443" s="29">
        <f>январь!BP443+февраль!BP443+март!BP443+апрель!BP443+май!BP443+июнь!BP443+июль!BP443+август!BP443+сентябрь!BP443+октябрь!BP443+ноябрь!BP443+декабрь!BP443</f>
        <v>0</v>
      </c>
      <c r="BT443" s="36">
        <f>январь!BQ443+февраль!BQ443+март!BQ443+апрель!BQ443+май!BQ443+июнь!BQ443+июль!BQ443+август!BQ443+сентябрь!BQ443+октябрь!BQ443+ноябрь!BQ443+декабрь!BQ443</f>
        <v>0</v>
      </c>
      <c r="BU443" s="29">
        <f>январь!BR443+февраль!BR443+март!BR443+апрель!BR443+май!BR443+июнь!BR443+июль!BR443+август!BR443+сентябрь!BR443+октябрь!BR443+ноябрь!BR443+декабрь!BR443</f>
        <v>0</v>
      </c>
      <c r="BV443" s="36">
        <f>январь!BS443+февраль!BS443+март!BS443+апрель!BS443+май!BS443+июнь!BS443+июль!BS443+август!BS443+сентябрь!BS443+октябрь!BS443+ноябрь!BS443+декабрь!BS443</f>
        <v>0</v>
      </c>
      <c r="BW443" s="36">
        <f>январь!BT443+февраль!BT443+март!BT443+апрель!BT443+май!BT443+июнь!BT443+июль!BT443+август!BT443+сентябрь!BT443+октябрь!BT443+ноябрь!BT443+декабрь!BT443</f>
        <v>0</v>
      </c>
      <c r="BX443" s="36">
        <f>январь!BU443+февраль!BU443+март!BU443+апрель!BU443+май!BU443+июнь!BU443+июль!BU443+август!BU443+сентябрь!BU443+октябрь!BU443+ноябрь!BU443+декабрь!BU443</f>
        <v>0</v>
      </c>
      <c r="BY443" s="36">
        <f>январь!BV443+февраль!BV443+март!BV443+апрель!BV443+май!BV443+июнь!BV443+июль!BV443+август!BV443+сентябрь!BV443+октябрь!BV443+ноябрь!BV443+декабрь!BV443</f>
        <v>0</v>
      </c>
      <c r="BZ443" s="77">
        <v>0</v>
      </c>
    </row>
    <row r="444" spans="1:78" x14ac:dyDescent="0.25">
      <c r="A444" s="16">
        <v>442</v>
      </c>
      <c r="B444" s="16">
        <v>2</v>
      </c>
      <c r="C444" s="37" t="s">
        <v>942</v>
      </c>
      <c r="D444" s="51">
        <v>625.00570728502407</v>
      </c>
      <c r="E444" s="25">
        <v>133.80049399999996</v>
      </c>
      <c r="F444" s="26">
        <f t="shared" si="18"/>
        <v>660.14820128502402</v>
      </c>
      <c r="G444" s="26">
        <f t="shared" si="19"/>
        <v>526.34770728502406</v>
      </c>
      <c r="H444" s="26">
        <f t="shared" si="20"/>
        <v>98.658000000000001</v>
      </c>
      <c r="I444" s="36">
        <f>январь!F444+февраль!F444+март!F444+апрель!F444+май!F444+июнь!F444+июль!F444+август!F444+сентябрь!F444+октябрь!F444+ноябрь!F444+декабрь!F444</f>
        <v>0</v>
      </c>
      <c r="J444" s="36">
        <f>январь!G444+февраль!G444+март!G444+апрель!G444+май!G444+июнь!G444+июль!G444+август!G444+сентябрь!G444+октябрь!G444+ноябрь!G444+декабрь!G444</f>
        <v>0</v>
      </c>
      <c r="K444" s="36">
        <f>январь!H444+февраль!H444+март!H444+апрель!H444+май!H444+июнь!H444+июль!H444+август!H444+сентябрь!H444+октябрь!H444+ноябрь!H444+декабрь!H444</f>
        <v>0</v>
      </c>
      <c r="L444" s="27">
        <f>январь!I444+февраль!I444+март!I444+апрель!I444+май!I444+июнь!I444+июль!I444+август!I444+сентябрь!I444+октябрь!I444+ноябрь!I444+декабрь!I444</f>
        <v>0</v>
      </c>
      <c r="M444" s="36">
        <f>январь!J444+февраль!J444+март!J444+апрель!J444+май!J444+июнь!J444+июль!J444+август!J444+сентябрь!J444+октябрь!J444+ноябрь!J444+декабрь!J444</f>
        <v>0</v>
      </c>
      <c r="N444" s="36">
        <f>январь!K444+февраль!K444+март!K444+апрель!K444+май!K444+июнь!K444+июль!K444+август!K444+сентябрь!K444+октябрь!K444+ноябрь!K444+декабрь!K444</f>
        <v>0</v>
      </c>
      <c r="O444" s="36">
        <f>январь!L444+февраль!L444+март!L444+апрель!L444+май!L444+июнь!L444+июль!L444+август!L444+сентябрь!L444+октябрь!L444+ноябрь!L444+декабрь!L444</f>
        <v>0</v>
      </c>
      <c r="P444" s="36">
        <f>январь!M444+февраль!M444+март!M444+апрель!M444+май!M444+июнь!M444+июль!M444+август!M444+сентябрь!M444+октябрь!M444+ноябрь!M444+декабрь!M444</f>
        <v>0</v>
      </c>
      <c r="Q444" s="36">
        <f>январь!N444+февраль!N444+март!N444+апрель!N444+май!N444+июнь!N444+июль!N444+август!N444+сентябрь!N444+октябрь!N444+ноябрь!N444+декабрь!N444</f>
        <v>0</v>
      </c>
      <c r="R444" s="29">
        <f>январь!O444+февраль!O444+март!O444+апрель!O444+май!O444+июнь!O444+июль!O444+август!O444+сентябрь!O444+октябрь!O444+ноябрь!O444+декабрь!O444</f>
        <v>0</v>
      </c>
      <c r="S444" s="36">
        <f>январь!P444+февраль!P444+март!P444+апрель!P444+май!P444+июнь!P444+июль!P444+август!P444+сентябрь!P444+октябрь!P444+ноябрь!P444+декабрь!P444</f>
        <v>0</v>
      </c>
      <c r="T444" s="29">
        <f>январь!Q444+февраль!Q444+март!Q444+апрель!Q444+май!Q444+июнь!Q444+июль!Q444+август!Q444+сентябрь!Q444+октябрь!Q444+ноябрь!Q444+декабрь!Q444</f>
        <v>0</v>
      </c>
      <c r="U444" s="36">
        <f>январь!R444+февраль!R444+март!R444+апрель!R444+май!R444+июнь!R444+июль!R444+август!R444+сентябрь!R444+октябрь!R444+ноябрь!R444+декабрь!R444</f>
        <v>0</v>
      </c>
      <c r="V444" s="36">
        <f>январь!S444+февраль!S444+март!S444+апрель!S444+май!S444+июнь!S444+июль!S444+август!S444+сентябрь!S444+октябрь!S444+ноябрь!S444+декабрь!S444</f>
        <v>0</v>
      </c>
      <c r="W444" s="36">
        <f>январь!T444+февраль!T444+март!T444+апрель!T444+май!T444+июнь!T444+июль!T444+август!T444+сентябрь!T444+октябрь!T444+ноябрь!T444+декабрь!T444</f>
        <v>0</v>
      </c>
      <c r="X444" s="36">
        <f>январь!U444+февраль!U444+март!U444+апрель!U444+май!U444+июнь!U444+июль!U444+август!U444+сентябрь!U444+октябрь!U444+ноябрь!U444+декабрь!U444</f>
        <v>0</v>
      </c>
      <c r="Y444" s="36">
        <f>январь!V444+февраль!V444+март!V444+апрель!V444+май!V444+июнь!V444+июль!V444+август!V444+сентябрь!V444+октябрь!V444+ноябрь!V444+декабрь!V444</f>
        <v>0</v>
      </c>
      <c r="Z444" s="36">
        <f>январь!W444+февраль!W444+март!W444+апрель!W444+май!W444+июнь!W444+июль!W444+август!W444+сентябрь!W444+октябрь!W444+ноябрь!W444+декабрь!W444</f>
        <v>0</v>
      </c>
      <c r="AA444" s="36">
        <f>январь!X444+февраль!X444+март!X444+апрель!X444+май!X444+июнь!X444+июль!X444+август!X444+сентябрь!X444+октябрь!X444+ноябрь!X444+декабрь!X444</f>
        <v>0</v>
      </c>
      <c r="AB444" s="29">
        <f>январь!Y444+февраль!Y444+март!Y444+апрель!Y444+май!Y444+июнь!Y444+июль!Y444+август!Y444+сентябрь!Y444+октябрь!Y444+ноябрь!Y444+декабрь!Y444</f>
        <v>0</v>
      </c>
      <c r="AC444" s="36">
        <f>январь!Z444+февраль!Z444+март!Z444+апрель!Z444+май!Z444+июнь!Z444+июль!Z444+август!Z444+сентябрь!Z444+октябрь!Z444+ноябрь!Z444+декабрь!Z444</f>
        <v>0</v>
      </c>
      <c r="AD444" s="66" t="str">
        <f>CONCATENATE(январь!AA444,$BZ$1,февраль!AA444,$BZ$1,март!AA444,$BZ$1,апрель!AA444,$BZ$1,май!AA444,$BZ$1,июнь!AA444,$BZ$1,июль!AA444,$BZ$1,август!AA444,$BZ$1,сентябрь!AA444,$BZ$1,октябрь!AA444,$BZ$1,ноябрь!AA444,$BZ$1,декабрь!AA444)</f>
        <v xml:space="preserve">           </v>
      </c>
      <c r="AE444" s="36">
        <f>январь!AB444+февраль!AB444+март!AB444+апрель!AB444+май!AB444+июнь!AB444+июль!AB444+август!AB444+сентябрь!AB444+октябрь!AB444+ноябрь!AB444+декабрь!AB444</f>
        <v>0</v>
      </c>
      <c r="AF444" s="36">
        <f>январь!AC444+февраль!AC444+март!AC444+апрель!AC444+май!AC444+июнь!AC444+июль!AC444+август!AC444+сентябрь!AC444+октябрь!AC444+ноябрь!AC444+декабрь!AC444</f>
        <v>0</v>
      </c>
      <c r="AG444" s="36">
        <f>январь!AD444+февраль!AD444+март!AD444+апрель!AD444+май!AD444+июнь!AD444+июль!AD444+август!AD444+сентябрь!AD444+октябрь!AD444+ноябрь!AD444+декабрь!AD444</f>
        <v>0</v>
      </c>
      <c r="AH444" s="36">
        <f>январь!AE444+февраль!AE444+март!AE444+апрель!AE444+май!AE444+июнь!AE444+июль!AE444+август!AE444+сентябрь!AE444+октябрь!AE444+ноябрь!AE444+декабрь!AE444</f>
        <v>0</v>
      </c>
      <c r="AI444" s="36">
        <f>январь!AF444+февраль!AF444+март!AF444+апрель!AF444+май!AF444+июнь!AF444+июль!AF444+август!AF444+сентябрь!AF444+октябрь!AF444+ноябрь!AF444+декабрь!AF444</f>
        <v>0</v>
      </c>
      <c r="AJ444" s="36">
        <f>январь!AG444+февраль!AG444+март!AG444+апрель!AG444+май!AG444+июнь!AG444+июль!AG444+август!AG444+сентябрь!AG444+октябрь!AG444+ноябрь!AG444+декабрь!AG444</f>
        <v>0</v>
      </c>
      <c r="AK444" s="29">
        <f>январь!AH444+февраль!AH444+март!AH444+апрель!AH444+май!AH444+июнь!AH444+июль!AH444+август!AH444+сентябрь!AH444+октябрь!AH444+ноябрь!AH444+декабрь!AH444</f>
        <v>5</v>
      </c>
      <c r="AL444" s="36">
        <f>январь!AI444+февраль!AI444+март!AI444+апрель!AI444+май!AI444+июнь!AI444+июль!AI444+август!AI444+сентябрь!AI444+октябрь!AI444+ноябрь!AI444+декабрь!AI444</f>
        <v>7.6689999999999996</v>
      </c>
      <c r="AM444" s="29">
        <f>январь!AJ444+февраль!AJ444+март!AJ444+апрель!AJ444+май!AJ444+июнь!AJ444+июль!AJ444+август!AJ444+сентябрь!AJ444+октябрь!AJ444+ноябрь!AJ444+декабрь!AJ444</f>
        <v>0</v>
      </c>
      <c r="AN444" s="36">
        <f>январь!AK444+февраль!AK444+март!AK444+апрель!AK444+май!AK444+июнь!AK444+июль!AK444+август!AK444+сентябрь!AK444+октябрь!AK444+ноябрь!AK444+декабрь!AK444</f>
        <v>0</v>
      </c>
      <c r="AO444" s="36">
        <f>январь!AL444+февраль!AL444+март!AL444+апрель!AL444+май!AL444+июнь!AL444+июль!AL444+август!AL444+сентябрь!AL444+октябрь!AL444+ноябрь!AL444+декабрь!AL444</f>
        <v>0</v>
      </c>
      <c r="AP444" s="36">
        <f>январь!AM444+февраль!AM444+март!AM444+апрель!AM444+май!AM444+июнь!AM444+июль!AM444+август!AM444+сентябрь!AM444+октябрь!AM444+ноябрь!AM444+декабрь!AM444</f>
        <v>0</v>
      </c>
      <c r="AQ444" s="29">
        <f>январь!AN444+февраль!AN444+март!AN444+апрель!AN444+май!AN444+июнь!AN444+июль!AN444+август!AN444+сентябрь!AN444+октябрь!AN444+ноябрь!AN444+декабрь!AN444</f>
        <v>0</v>
      </c>
      <c r="AR444" s="36">
        <f>январь!AO444+февраль!AO444+март!AO444+апрель!AO444+май!AO444+июнь!AO444+июль!AO444+август!AO444+сентябрь!AO444+октябрь!AO444+ноябрь!AO444+декабрь!AO444</f>
        <v>0</v>
      </c>
      <c r="AS444" s="29">
        <f>январь!AP444+февраль!AP444+март!AP444+апрель!AP444+май!AP444+июнь!AP444+июль!AP444+август!AP444+сентябрь!AP444+октябрь!AP444+ноябрь!AP444+декабрь!AP444</f>
        <v>0</v>
      </c>
      <c r="AT444" s="36">
        <f>январь!AQ444+февраль!AQ444+март!AQ444+апрель!AQ444+май!AQ444+июнь!AQ444+июль!AQ444+август!AQ444+сентябрь!AQ444+октябрь!AQ444+ноябрь!AQ444+декабрь!AQ444</f>
        <v>0</v>
      </c>
      <c r="AU444" s="29">
        <f>январь!AR444+февраль!AR444+март!AR444+апрель!AR444+май!AR444+июнь!AR444+июль!AR444+август!AR444+сентябрь!AR444+октябрь!AR444+ноябрь!AR444+декабрь!AR444</f>
        <v>0</v>
      </c>
      <c r="AV444" s="36">
        <f>январь!AS444+февраль!AS444+март!AS444+апрель!AS444+май!AS444+июнь!AS444+июль!AS444+август!AS444+сентябрь!AS444+октябрь!AS444+ноябрь!AS444+декабрь!AS444</f>
        <v>0</v>
      </c>
      <c r="AW444" s="36">
        <f>январь!AT444+февраль!AT444+март!AT444+апрель!AT444+май!AT444+июнь!AT444+июль!AT444+август!AT444+сентябрь!AT444+октябрь!AT444+ноябрь!AT444+декабрь!AT444</f>
        <v>0</v>
      </c>
      <c r="AX444" s="36">
        <f>январь!AU444+февраль!AU444+март!AU444+апрель!AU444+май!AU444+июнь!AU444+июль!AU444+август!AU444+сентябрь!AU444+октябрь!AU444+ноябрь!AU444+декабрь!AU444</f>
        <v>0</v>
      </c>
      <c r="AY444" s="29">
        <f>январь!AV444+февраль!AV444+март!AV444+апрель!AV444+май!AV444+июнь!AV444+июль!AV444+август!AV444+сентябрь!AV444+октябрь!AV444+ноябрь!AV444+декабрь!AV444</f>
        <v>0</v>
      </c>
      <c r="AZ444" s="36">
        <f>январь!AW444+февраль!AW444+март!AW444+апрель!AW444+май!AW444+июнь!AW444+июль!AW444+август!AW444+сентябрь!AW444+октябрь!AW444+ноябрь!AW444+декабрь!AW444</f>
        <v>0</v>
      </c>
      <c r="BA444" s="36">
        <f>январь!AX444+февраль!AX444+март!AX444+апрель!AX444+май!AX444+июнь!AX444+июль!AX444+август!AX444+сентябрь!AX444+октябрь!AX444+ноябрь!AX444+декабрь!AX444</f>
        <v>0</v>
      </c>
      <c r="BB444" s="36">
        <f>январь!AY444+февраль!AY444+март!AY444+апрель!AY444+май!AY444+июнь!AY444+июль!AY444+август!AY444+сентябрь!AY444+октябрь!AY444+ноябрь!AY444+декабрь!AY444</f>
        <v>0</v>
      </c>
      <c r="BC444" s="29">
        <f>январь!AZ444+февраль!AZ444+март!AZ444+апрель!AZ444+май!AZ444+июнь!AZ444+июль!AZ444+август!AZ444+сентябрь!AZ444+октябрь!AZ444+ноябрь!AZ444+декабрь!AZ444</f>
        <v>0</v>
      </c>
      <c r="BD444" s="36">
        <f>январь!BA444+февраль!BA444+март!BA444+апрель!BA444+май!BA444+июнь!BA444+июль!BA444+август!BA444+сентябрь!BA444+октябрь!BA444+ноябрь!BA444+декабрь!BA444</f>
        <v>0</v>
      </c>
      <c r="BE444" s="36">
        <f>январь!BB444+февраль!BB444+март!BB444+апрель!BB444+май!BB444+июнь!BB444+июль!BB444+август!BB444+сентябрь!BB444+октябрь!BB444+ноябрь!BB444+декабрь!BB444</f>
        <v>8.0000000000000002E-3</v>
      </c>
      <c r="BF444" s="36">
        <f>январь!BC444+февраль!BC444+март!BC444+апрель!BC444+май!BC444+июнь!BC444+июль!BC444+август!BC444+сентябрь!BC444+октябрь!BC444+ноябрь!BC444+декабрь!BC444</f>
        <v>8.2929999999999993</v>
      </c>
      <c r="BG444" s="36">
        <f>январь!BD444+февраль!BD444+март!BD444+апрель!BD444+май!BD444+июнь!BD444+июль!BD444+август!BD444+сентябрь!BD444+октябрь!BD444+ноябрь!BD444+декабрь!BD444</f>
        <v>4.0000000000000001E-3</v>
      </c>
      <c r="BH444" s="36">
        <f>январь!BE444+февраль!BE444+март!BE444+апрель!BE444+май!BE444+июнь!BE444+июль!BE444+август!BE444+сентябрь!BE444+октябрь!BE444+ноябрь!BE444+декабрь!BE444</f>
        <v>4.6079999999999997</v>
      </c>
      <c r="BI444" s="36">
        <f>январь!BF444+февраль!BF444+март!BF444+апрель!BF444+май!BF444+июнь!BF444+июль!BF444+август!BF444+сентябрь!BF444+октябрь!BF444+ноябрь!BF444+декабрь!BF444</f>
        <v>1.4E-2</v>
      </c>
      <c r="BJ444" s="36">
        <f>январь!BG444+февраль!BG444+март!BG444+апрель!BG444+май!BG444+июнь!BG444+июль!BG444+август!BG444+сентябрь!BG444+октябрь!BG444+ноябрь!BG444+декабрь!BG444</f>
        <v>16.72</v>
      </c>
      <c r="BK444" s="36">
        <f>январь!BH444+февраль!BH444+март!BH444+апрель!BH444+май!BH444+июнь!BH444+июль!BH444+август!BH444+сентябрь!BH444+октябрь!BH444+ноябрь!BH444+декабрь!BH444</f>
        <v>4.0000000000000001E-3</v>
      </c>
      <c r="BL444" s="36">
        <f>январь!BI444+февраль!BI444+март!BI444+апрель!BI444+май!BI444+июнь!BI444+июль!BI444+август!BI444+сентябрь!BI444+октябрь!BI444+ноябрь!BI444+декабрь!BI444</f>
        <v>1.4670000000000001</v>
      </c>
      <c r="BM444" s="29">
        <f>январь!BJ444+февраль!BJ444+март!BJ444+апрель!BJ444+май!BJ444+июнь!BJ444+июль!BJ444+август!BJ444+сентябрь!BJ444+октябрь!BJ444+ноябрь!BJ444+декабрь!BJ444</f>
        <v>0</v>
      </c>
      <c r="BN444" s="36">
        <f>январь!BK444+февраль!BK444+март!BK444+апрель!BK444+май!BK444+июнь!BK444+июль!BK444+август!BK444+сентябрь!BK444+октябрь!BK444+ноябрь!BK444+декабрь!BK444</f>
        <v>0</v>
      </c>
      <c r="BO444" s="29">
        <f>январь!BL444+февраль!BL444+март!BL444+апрель!BL444+май!BL444+июнь!BL444+июль!BL444+август!BL444+сентябрь!BL444+октябрь!BL444+ноябрь!BL444+декабрь!BL444</f>
        <v>2</v>
      </c>
      <c r="BP444" s="36">
        <f>январь!BM444+февраль!BM444+март!BM444+апрель!BM444+май!BM444+июнь!BM444+июль!BM444+август!BM444+сентябрь!BM444+октябрь!BM444+ноябрь!BM444+декабрь!BM444</f>
        <v>0.90400000000000003</v>
      </c>
      <c r="BQ444" s="36">
        <f>январь!BN444+февраль!BN444+март!BN444+апрель!BN444+май!BN444+июнь!BN444+июль!BN444+август!BN444+сентябрь!BN444+октябрь!BN444+ноябрь!BN444+декабрь!BN444</f>
        <v>0</v>
      </c>
      <c r="BR444" s="36">
        <f>январь!BO444+февраль!BO444+март!BO444+апрель!BO444+май!BO444+июнь!BO444+июль!BO444+август!BO444+сентябрь!BO444+октябрь!BO444+ноябрь!BO444+декабрь!BO444</f>
        <v>0</v>
      </c>
      <c r="BS444" s="29">
        <f>январь!BP444+февраль!BP444+март!BP444+апрель!BP444+май!BP444+июнь!BP444+июль!BP444+август!BP444+сентябрь!BP444+октябрь!BP444+ноябрь!BP444+декабрь!BP444</f>
        <v>0</v>
      </c>
      <c r="BT444" s="36">
        <f>январь!BQ444+февраль!BQ444+март!BQ444+апрель!BQ444+май!BQ444+июнь!BQ444+июль!BQ444+август!BQ444+сентябрь!BQ444+октябрь!BQ444+ноябрь!BQ444+декабрь!BQ444</f>
        <v>0</v>
      </c>
      <c r="BU444" s="29">
        <f>январь!BR444+февраль!BR444+март!BR444+апрель!BR444+май!BR444+июнь!BR444+июль!BR444+август!BR444+сентябрь!BR444+октябрь!BR444+ноябрь!BR444+декабрь!BR444</f>
        <v>0</v>
      </c>
      <c r="BV444" s="36">
        <f>январь!BS444+февраль!BS444+март!BS444+апрель!BS444+май!BS444+июнь!BS444+июль!BS444+август!BS444+сентябрь!BS444+октябрь!BS444+ноябрь!BS444+декабрь!BS444</f>
        <v>0</v>
      </c>
      <c r="BW444" s="36">
        <f>январь!BT444+февраль!BT444+март!BT444+апрель!BT444+май!BT444+июнь!BT444+июль!BT444+август!BT444+сентябрь!BT444+октябрь!BT444+ноябрь!BT444+декабрь!BT444</f>
        <v>0</v>
      </c>
      <c r="BX444" s="36">
        <f>январь!BU444+февраль!BU444+март!BU444+апрель!BU444+май!BU444+июнь!BU444+июль!BU444+август!BU444+сентябрь!BU444+октябрь!BU444+ноябрь!BU444+декабрь!BU444</f>
        <v>0</v>
      </c>
      <c r="BY444" s="36">
        <f>январь!BV444+февраль!BV444+март!BV444+апрель!BV444+май!BV444+июнь!BV444+июль!BV444+август!BV444+сентябрь!BV444+октябрь!BV444+ноябрь!BV444+декабрь!BV444</f>
        <v>58.997</v>
      </c>
      <c r="BZ444" s="77">
        <v>0</v>
      </c>
    </row>
    <row r="445" spans="1:78" x14ac:dyDescent="0.25">
      <c r="A445" s="16">
        <v>443</v>
      </c>
      <c r="B445" s="16">
        <v>2</v>
      </c>
      <c r="C445" s="37" t="s">
        <v>883</v>
      </c>
      <c r="D445" s="51">
        <v>144.79174742028985</v>
      </c>
      <c r="E445" s="25">
        <v>-47.215112000000005</v>
      </c>
      <c r="F445" s="26">
        <f t="shared" si="18"/>
        <v>86.879635420289844</v>
      </c>
      <c r="G445" s="26">
        <f t="shared" si="19"/>
        <v>134.09474742028985</v>
      </c>
      <c r="H445" s="26">
        <f t="shared" si="20"/>
        <v>10.696999999999999</v>
      </c>
      <c r="I445" s="36">
        <f>январь!F445+февраль!F445+март!F445+апрель!F445+май!F445+июнь!F445+июль!F445+август!F445+сентябрь!F445+октябрь!F445+ноябрь!F445+декабрь!F445</f>
        <v>0</v>
      </c>
      <c r="J445" s="36">
        <f>январь!G445+февраль!G445+март!G445+апрель!G445+май!G445+июнь!G445+июль!G445+август!G445+сентябрь!G445+октябрь!G445+ноябрь!G445+декабрь!G445</f>
        <v>0</v>
      </c>
      <c r="K445" s="36">
        <f>январь!H445+февраль!H445+март!H445+апрель!H445+май!H445+июнь!H445+июль!H445+август!H445+сентябрь!H445+октябрь!H445+ноябрь!H445+декабрь!H445</f>
        <v>0</v>
      </c>
      <c r="L445" s="27">
        <f>январь!I445+февраль!I445+март!I445+апрель!I445+май!I445+июнь!I445+июль!I445+август!I445+сентябрь!I445+октябрь!I445+ноябрь!I445+декабрь!I445</f>
        <v>0</v>
      </c>
      <c r="M445" s="36">
        <f>январь!J445+февраль!J445+март!J445+апрель!J445+май!J445+июнь!J445+июль!J445+август!J445+сентябрь!J445+октябрь!J445+ноябрь!J445+декабрь!J445</f>
        <v>0</v>
      </c>
      <c r="N445" s="36">
        <f>январь!K445+февраль!K445+март!K445+апрель!K445+май!K445+июнь!K445+июль!K445+август!K445+сентябрь!K445+октябрь!K445+ноябрь!K445+декабрь!K445</f>
        <v>0</v>
      </c>
      <c r="O445" s="36">
        <f>январь!L445+февраль!L445+март!L445+апрель!L445+май!L445+июнь!L445+июль!L445+август!L445+сентябрь!L445+октябрь!L445+ноябрь!L445+декабрь!L445</f>
        <v>0</v>
      </c>
      <c r="P445" s="36">
        <f>январь!M445+февраль!M445+март!M445+апрель!M445+май!M445+июнь!M445+июль!M445+август!M445+сентябрь!M445+октябрь!M445+ноябрь!M445+декабрь!M445</f>
        <v>0</v>
      </c>
      <c r="Q445" s="36">
        <f>январь!N445+февраль!N445+март!N445+апрель!N445+май!N445+июнь!N445+июль!N445+август!N445+сентябрь!N445+октябрь!N445+ноябрь!N445+декабрь!N445</f>
        <v>0</v>
      </c>
      <c r="R445" s="29">
        <f>январь!O445+февраль!O445+март!O445+апрель!O445+май!O445+июнь!O445+июль!O445+август!O445+сентябрь!O445+октябрь!O445+ноябрь!O445+декабрь!O445</f>
        <v>0</v>
      </c>
      <c r="S445" s="36">
        <f>январь!P445+февраль!P445+март!P445+апрель!P445+май!P445+июнь!P445+июль!P445+август!P445+сентябрь!P445+октябрь!P445+ноябрь!P445+декабрь!P445</f>
        <v>0</v>
      </c>
      <c r="T445" s="29">
        <f>январь!Q445+февраль!Q445+март!Q445+апрель!Q445+май!Q445+июнь!Q445+июль!Q445+август!Q445+сентябрь!Q445+октябрь!Q445+ноябрь!Q445+декабрь!Q445</f>
        <v>0</v>
      </c>
      <c r="U445" s="36">
        <f>январь!R445+февраль!R445+март!R445+апрель!R445+май!R445+июнь!R445+июль!R445+август!R445+сентябрь!R445+октябрь!R445+ноябрь!R445+декабрь!R445</f>
        <v>0</v>
      </c>
      <c r="V445" s="36">
        <f>январь!S445+февраль!S445+март!S445+апрель!S445+май!S445+июнь!S445+июль!S445+август!S445+сентябрь!S445+октябрь!S445+ноябрь!S445+декабрь!S445</f>
        <v>0</v>
      </c>
      <c r="W445" s="36">
        <f>январь!T445+февраль!T445+март!T445+апрель!T445+май!T445+июнь!T445+июль!T445+август!T445+сентябрь!T445+октябрь!T445+ноябрь!T445+декабрь!T445</f>
        <v>0</v>
      </c>
      <c r="X445" s="36">
        <f>январь!U445+февраль!U445+март!U445+апрель!U445+май!U445+июнь!U445+июль!U445+август!U445+сентябрь!U445+октябрь!U445+ноябрь!U445+декабрь!U445</f>
        <v>0</v>
      </c>
      <c r="Y445" s="36">
        <f>январь!V445+февраль!V445+март!V445+апрель!V445+май!V445+июнь!V445+июль!V445+август!V445+сентябрь!V445+октябрь!V445+ноябрь!V445+декабрь!V445</f>
        <v>0</v>
      </c>
      <c r="Z445" s="36">
        <f>январь!W445+февраль!W445+март!W445+апрель!W445+май!W445+июнь!W445+июль!W445+август!W445+сентябрь!W445+октябрь!W445+ноябрь!W445+декабрь!W445</f>
        <v>0</v>
      </c>
      <c r="AA445" s="36">
        <f>январь!X445+февраль!X445+март!X445+апрель!X445+май!X445+июнь!X445+июль!X445+август!X445+сентябрь!X445+октябрь!X445+ноябрь!X445+декабрь!X445</f>
        <v>0</v>
      </c>
      <c r="AB445" s="29">
        <f>январь!Y445+февраль!Y445+март!Y445+апрель!Y445+май!Y445+июнь!Y445+июль!Y445+август!Y445+сентябрь!Y445+октябрь!Y445+ноябрь!Y445+декабрь!Y445</f>
        <v>0</v>
      </c>
      <c r="AC445" s="36">
        <f>январь!Z445+февраль!Z445+март!Z445+апрель!Z445+май!Z445+июнь!Z445+июль!Z445+август!Z445+сентябрь!Z445+октябрь!Z445+ноябрь!Z445+декабрь!Z445</f>
        <v>0</v>
      </c>
      <c r="AD445" s="66" t="str">
        <f>CONCATENATE(январь!AA445,$BZ$1,февраль!AA445,$BZ$1,март!AA445,$BZ$1,апрель!AA445,$BZ$1,май!AA445,$BZ$1,июнь!AA445,$BZ$1,июль!AA445,$BZ$1,август!AA445,$BZ$1,сентябрь!AA445,$BZ$1,октябрь!AA445,$BZ$1,ноябрь!AA445,$BZ$1,декабрь!AA445)</f>
        <v xml:space="preserve">           </v>
      </c>
      <c r="AE445" s="36">
        <f>январь!AB445+февраль!AB445+март!AB445+апрель!AB445+май!AB445+июнь!AB445+июль!AB445+август!AB445+сентябрь!AB445+октябрь!AB445+ноябрь!AB445+декабрь!AB445</f>
        <v>0</v>
      </c>
      <c r="AF445" s="36">
        <f>январь!AC445+февраль!AC445+март!AC445+апрель!AC445+май!AC445+июнь!AC445+июль!AC445+август!AC445+сентябрь!AC445+октябрь!AC445+ноябрь!AC445+декабрь!AC445</f>
        <v>0</v>
      </c>
      <c r="AG445" s="36">
        <f>январь!AD445+февраль!AD445+март!AD445+апрель!AD445+май!AD445+июнь!AD445+июль!AD445+август!AD445+сентябрь!AD445+октябрь!AD445+ноябрь!AD445+декабрь!AD445</f>
        <v>0</v>
      </c>
      <c r="AH445" s="36">
        <f>январь!AE445+февраль!AE445+март!AE445+апрель!AE445+май!AE445+июнь!AE445+июль!AE445+август!AE445+сентябрь!AE445+октябрь!AE445+ноябрь!AE445+декабрь!AE445</f>
        <v>0</v>
      </c>
      <c r="AI445" s="36">
        <f>январь!AF445+февраль!AF445+март!AF445+апрель!AF445+май!AF445+июнь!AF445+июль!AF445+август!AF445+сентябрь!AF445+октябрь!AF445+ноябрь!AF445+декабрь!AF445</f>
        <v>0</v>
      </c>
      <c r="AJ445" s="36">
        <f>январь!AG445+февраль!AG445+март!AG445+апрель!AG445+май!AG445+июнь!AG445+июль!AG445+август!AG445+сентябрь!AG445+октябрь!AG445+ноябрь!AG445+декабрь!AG445</f>
        <v>0</v>
      </c>
      <c r="AK445" s="29">
        <f>январь!AH445+февраль!AH445+март!AH445+апрель!AH445+май!AH445+июнь!AH445+июль!AH445+август!AH445+сентябрь!AH445+октябрь!AH445+ноябрь!AH445+декабрь!AH445</f>
        <v>0</v>
      </c>
      <c r="AL445" s="36">
        <f>январь!AI445+февраль!AI445+март!AI445+апрель!AI445+май!AI445+июнь!AI445+июль!AI445+август!AI445+сентябрь!AI445+октябрь!AI445+ноябрь!AI445+декабрь!AI445</f>
        <v>0</v>
      </c>
      <c r="AM445" s="29">
        <f>январь!AJ445+февраль!AJ445+март!AJ445+апрель!AJ445+май!AJ445+июнь!AJ445+июль!AJ445+август!AJ445+сентябрь!AJ445+октябрь!AJ445+ноябрь!AJ445+декабрь!AJ445</f>
        <v>0</v>
      </c>
      <c r="AN445" s="36">
        <f>январь!AK445+февраль!AK445+март!AK445+апрель!AK445+май!AK445+июнь!AK445+июль!AK445+август!AK445+сентябрь!AK445+октябрь!AK445+ноябрь!AK445+декабрь!AK445</f>
        <v>0</v>
      </c>
      <c r="AO445" s="36">
        <f>январь!AL445+февраль!AL445+март!AL445+апрель!AL445+май!AL445+июнь!AL445+июль!AL445+август!AL445+сентябрь!AL445+октябрь!AL445+ноябрь!AL445+декабрь!AL445</f>
        <v>2E-3</v>
      </c>
      <c r="AP445" s="36">
        <f>январь!AM445+февраль!AM445+март!AM445+апрель!AM445+май!AM445+июнь!AM445+июль!AM445+август!AM445+сентябрь!AM445+октябрь!AM445+ноябрь!AM445+декабрь!AM445</f>
        <v>1.9</v>
      </c>
      <c r="AQ445" s="29">
        <f>январь!AN445+февраль!AN445+март!AN445+апрель!AN445+май!AN445+июнь!AN445+июль!AN445+август!AN445+сентябрь!AN445+октябрь!AN445+ноябрь!AN445+декабрь!AN445</f>
        <v>0</v>
      </c>
      <c r="AR445" s="36">
        <f>январь!AO445+февраль!AO445+март!AO445+апрель!AO445+май!AO445+июнь!AO445+июль!AO445+август!AO445+сентябрь!AO445+октябрь!AO445+ноябрь!AO445+декабрь!AO445</f>
        <v>0</v>
      </c>
      <c r="AS445" s="29">
        <f>январь!AP445+февраль!AP445+март!AP445+апрель!AP445+май!AP445+июнь!AP445+июль!AP445+август!AP445+сентябрь!AP445+октябрь!AP445+ноябрь!AP445+декабрь!AP445</f>
        <v>0</v>
      </c>
      <c r="AT445" s="36">
        <f>январь!AQ445+февраль!AQ445+март!AQ445+апрель!AQ445+май!AQ445+июнь!AQ445+июль!AQ445+август!AQ445+сентябрь!AQ445+октябрь!AQ445+ноябрь!AQ445+декабрь!AQ445</f>
        <v>0</v>
      </c>
      <c r="AU445" s="29">
        <f>январь!AR445+февраль!AR445+март!AR445+апрель!AR445+май!AR445+июнь!AR445+июль!AR445+август!AR445+сентябрь!AR445+октябрь!AR445+ноябрь!AR445+декабрь!AR445</f>
        <v>0</v>
      </c>
      <c r="AV445" s="36">
        <f>январь!AS445+февраль!AS445+март!AS445+апрель!AS445+май!AS445+июнь!AS445+июль!AS445+август!AS445+сентябрь!AS445+октябрь!AS445+ноябрь!AS445+декабрь!AS445</f>
        <v>0</v>
      </c>
      <c r="AW445" s="36">
        <f>январь!AT445+февраль!AT445+март!AT445+апрель!AT445+май!AT445+июнь!AT445+июль!AT445+август!AT445+сентябрь!AT445+октябрь!AT445+ноябрь!AT445+декабрь!AT445</f>
        <v>0</v>
      </c>
      <c r="AX445" s="36">
        <f>январь!AU445+февраль!AU445+март!AU445+апрель!AU445+май!AU445+июнь!AU445+июль!AU445+август!AU445+сентябрь!AU445+октябрь!AU445+ноябрь!AU445+декабрь!AU445</f>
        <v>0</v>
      </c>
      <c r="AY445" s="29">
        <f>январь!AV445+февраль!AV445+март!AV445+апрель!AV445+май!AV445+июнь!AV445+июль!AV445+август!AV445+сентябрь!AV445+октябрь!AV445+ноябрь!AV445+декабрь!AV445</f>
        <v>0</v>
      </c>
      <c r="AZ445" s="36">
        <f>январь!AW445+февраль!AW445+март!AW445+апрель!AW445+май!AW445+июнь!AW445+июль!AW445+август!AW445+сентябрь!AW445+октябрь!AW445+ноябрь!AW445+декабрь!AW445</f>
        <v>0</v>
      </c>
      <c r="BA445" s="36">
        <f>январь!AX445+февраль!AX445+март!AX445+апрель!AX445+май!AX445+июнь!AX445+июль!AX445+август!AX445+сентябрь!AX445+октябрь!AX445+ноябрь!AX445+декабрь!AX445</f>
        <v>0</v>
      </c>
      <c r="BB445" s="36">
        <f>январь!AY445+февраль!AY445+март!AY445+апрель!AY445+май!AY445+июнь!AY445+июль!AY445+август!AY445+сентябрь!AY445+октябрь!AY445+ноябрь!AY445+декабрь!AY445</f>
        <v>0</v>
      </c>
      <c r="BC445" s="29">
        <f>январь!AZ445+февраль!AZ445+март!AZ445+апрель!AZ445+май!AZ445+июнь!AZ445+июль!AZ445+август!AZ445+сентябрь!AZ445+октябрь!AZ445+ноябрь!AZ445+декабрь!AZ445</f>
        <v>0</v>
      </c>
      <c r="BD445" s="36">
        <f>январь!BA445+февраль!BA445+март!BA445+апрель!BA445+май!BA445+июнь!BA445+июль!BA445+август!BA445+сентябрь!BA445+октябрь!BA445+ноябрь!BA445+декабрь!BA445</f>
        <v>0</v>
      </c>
      <c r="BE445" s="36">
        <f>январь!BB445+февраль!BB445+март!BB445+апрель!BB445+май!BB445+июнь!BB445+июль!BB445+август!BB445+сентябрь!BB445+октябрь!BB445+ноябрь!BB445+декабрь!BB445</f>
        <v>0</v>
      </c>
      <c r="BF445" s="36">
        <f>январь!BC445+февраль!BC445+март!BC445+апрель!BC445+май!BC445+июнь!BC445+июль!BC445+август!BC445+сентябрь!BC445+октябрь!BC445+ноябрь!BC445+декабрь!BC445</f>
        <v>0</v>
      </c>
      <c r="BG445" s="36">
        <f>январь!BD445+февраль!BD445+март!BD445+апрель!BD445+май!BD445+июнь!BD445+июль!BD445+август!BD445+сентябрь!BD445+октябрь!BD445+ноябрь!BD445+декабрь!BD445</f>
        <v>0</v>
      </c>
      <c r="BH445" s="36">
        <f>январь!BE445+февраль!BE445+март!BE445+апрель!BE445+май!BE445+июнь!BE445+июль!BE445+август!BE445+сентябрь!BE445+октябрь!BE445+ноябрь!BE445+декабрь!BE445</f>
        <v>0</v>
      </c>
      <c r="BI445" s="36">
        <f>январь!BF445+февраль!BF445+март!BF445+апрель!BF445+май!BF445+июнь!BF445+июль!BF445+август!BF445+сентябрь!BF445+октябрь!BF445+ноябрь!BF445+декабрь!BF445</f>
        <v>0</v>
      </c>
      <c r="BJ445" s="36">
        <f>январь!BG445+февраль!BG445+март!BG445+апрель!BG445+май!BG445+июнь!BG445+июль!BG445+август!BG445+сентябрь!BG445+октябрь!BG445+ноябрь!BG445+декабрь!BG445</f>
        <v>0</v>
      </c>
      <c r="BK445" s="36">
        <f>январь!BH445+февраль!BH445+март!BH445+апрель!BH445+май!BH445+июнь!BH445+июль!BH445+август!BH445+сентябрь!BH445+октябрь!BH445+ноябрь!BH445+декабрь!BH445</f>
        <v>0</v>
      </c>
      <c r="BL445" s="36">
        <f>январь!BI445+февраль!BI445+март!BI445+апрель!BI445+май!BI445+июнь!BI445+июль!BI445+август!BI445+сентябрь!BI445+октябрь!BI445+ноябрь!BI445+декабрь!BI445</f>
        <v>0</v>
      </c>
      <c r="BM445" s="29">
        <f>январь!BJ445+февраль!BJ445+март!BJ445+апрель!BJ445+май!BJ445+июнь!BJ445+июль!BJ445+август!BJ445+сентябрь!BJ445+октябрь!BJ445+ноябрь!BJ445+декабрь!BJ445</f>
        <v>0</v>
      </c>
      <c r="BN445" s="36">
        <f>январь!BK445+февраль!BK445+март!BK445+апрель!BK445+май!BK445+июнь!BK445+июль!BK445+август!BK445+сентябрь!BK445+октябрь!BK445+ноябрь!BK445+декабрь!BK445</f>
        <v>0</v>
      </c>
      <c r="BO445" s="29">
        <f>январь!BL445+февраль!BL445+март!BL445+апрель!BL445+май!BL445+июнь!BL445+июль!BL445+август!BL445+сентябрь!BL445+октябрь!BL445+ноябрь!BL445+декабрь!BL445</f>
        <v>0</v>
      </c>
      <c r="BP445" s="36">
        <f>январь!BM445+февраль!BM445+март!BM445+апрель!BM445+май!BM445+июнь!BM445+июль!BM445+август!BM445+сентябрь!BM445+октябрь!BM445+ноябрь!BM445+декабрь!BM445</f>
        <v>0</v>
      </c>
      <c r="BQ445" s="36">
        <f>январь!BN445+февраль!BN445+март!BN445+апрель!BN445+май!BN445+июнь!BN445+июль!BN445+август!BN445+сентябрь!BN445+октябрь!BN445+ноябрь!BN445+декабрь!BN445</f>
        <v>0</v>
      </c>
      <c r="BR445" s="36">
        <f>январь!BO445+февраль!BO445+март!BO445+апрель!BO445+май!BO445+июнь!BO445+июль!BO445+август!BO445+сентябрь!BO445+октябрь!BO445+ноябрь!BO445+декабрь!BO445</f>
        <v>0</v>
      </c>
      <c r="BS445" s="29">
        <f>январь!BP445+февраль!BP445+март!BP445+апрель!BP445+май!BP445+июнь!BP445+июль!BP445+август!BP445+сентябрь!BP445+октябрь!BP445+ноябрь!BP445+декабрь!BP445</f>
        <v>8</v>
      </c>
      <c r="BT445" s="36">
        <f>январь!BQ445+февраль!BQ445+март!BQ445+апрель!BQ445+май!BQ445+июнь!BQ445+июль!BQ445+август!BQ445+сентябрь!BQ445+октябрь!BQ445+ноябрь!BQ445+декабрь!BQ445</f>
        <v>8.7969999999999988</v>
      </c>
      <c r="BU445" s="29">
        <f>январь!BR445+февраль!BR445+март!BR445+апрель!BR445+май!BR445+июнь!BR445+июль!BR445+август!BR445+сентябрь!BR445+октябрь!BR445+ноябрь!BR445+декабрь!BR445</f>
        <v>0</v>
      </c>
      <c r="BV445" s="36">
        <f>январь!BS445+февраль!BS445+март!BS445+апрель!BS445+май!BS445+июнь!BS445+июль!BS445+август!BS445+сентябрь!BS445+октябрь!BS445+ноябрь!BS445+декабрь!BS445</f>
        <v>0</v>
      </c>
      <c r="BW445" s="36">
        <f>январь!BT445+февраль!BT445+март!BT445+апрель!BT445+май!BT445+июнь!BT445+июль!BT445+август!BT445+сентябрь!BT445+октябрь!BT445+ноябрь!BT445+декабрь!BT445</f>
        <v>0</v>
      </c>
      <c r="BX445" s="36">
        <f>январь!BU445+февраль!BU445+март!BU445+апрель!BU445+май!BU445+июнь!BU445+июль!BU445+август!BU445+сентябрь!BU445+октябрь!BU445+ноябрь!BU445+декабрь!BU445</f>
        <v>0</v>
      </c>
      <c r="BY445" s="36">
        <f>январь!BV445+февраль!BV445+март!BV445+апрель!BV445+май!BV445+июнь!BV445+июль!BV445+август!BV445+сентябрь!BV445+октябрь!BV445+ноябрь!BV445+декабрь!BV445</f>
        <v>0</v>
      </c>
      <c r="BZ445" s="77">
        <v>0</v>
      </c>
    </row>
    <row r="446" spans="1:78" x14ac:dyDescent="0.25">
      <c r="A446" s="16">
        <v>444</v>
      </c>
      <c r="B446" s="16">
        <v>2</v>
      </c>
      <c r="C446" s="37" t="s">
        <v>884</v>
      </c>
      <c r="D446" s="51">
        <v>208.55470589371978</v>
      </c>
      <c r="E446" s="25">
        <v>228.08609999999999</v>
      </c>
      <c r="F446" s="26">
        <f t="shared" si="18"/>
        <v>372.57680589371978</v>
      </c>
      <c r="G446" s="26">
        <f t="shared" si="19"/>
        <v>144.49070589371979</v>
      </c>
      <c r="H446" s="26">
        <f t="shared" si="20"/>
        <v>64.063999999999993</v>
      </c>
      <c r="I446" s="36">
        <f>январь!F446+февраль!F446+март!F446+апрель!F446+май!F446+июнь!F446+июль!F446+август!F446+сентябрь!F446+октябрь!F446+ноябрь!F446+декабрь!F446</f>
        <v>0</v>
      </c>
      <c r="J446" s="36">
        <f>январь!G446+февраль!G446+март!G446+апрель!G446+май!G446+июнь!G446+июль!G446+август!G446+сентябрь!G446+октябрь!G446+ноябрь!G446+декабрь!G446</f>
        <v>0</v>
      </c>
      <c r="K446" s="36">
        <f>январь!H446+февраль!H446+март!H446+апрель!H446+май!H446+июнь!H446+июль!H446+август!H446+сентябрь!H446+октябрь!H446+ноябрь!H446+декабрь!H446</f>
        <v>0</v>
      </c>
      <c r="L446" s="27">
        <f>январь!I446+февраль!I446+март!I446+апрель!I446+май!I446+июнь!I446+июль!I446+август!I446+сентябрь!I446+октябрь!I446+ноябрь!I446+декабрь!I446</f>
        <v>0</v>
      </c>
      <c r="M446" s="36">
        <f>январь!J446+февраль!J446+март!J446+апрель!J446+май!J446+июнь!J446+июль!J446+август!J446+сентябрь!J446+октябрь!J446+ноябрь!J446+декабрь!J446</f>
        <v>0</v>
      </c>
      <c r="N446" s="36">
        <f>январь!K446+февраль!K446+март!K446+апрель!K446+май!K446+июнь!K446+июль!K446+август!K446+сентябрь!K446+октябрь!K446+ноябрь!K446+декабрь!K446</f>
        <v>0</v>
      </c>
      <c r="O446" s="36">
        <f>январь!L446+февраль!L446+март!L446+апрель!L446+май!L446+июнь!L446+июль!L446+август!L446+сентябрь!L446+октябрь!L446+ноябрь!L446+декабрь!L446</f>
        <v>0</v>
      </c>
      <c r="P446" s="36">
        <f>январь!M446+февраль!M446+март!M446+апрель!M446+май!M446+июнь!M446+июль!M446+август!M446+сентябрь!M446+октябрь!M446+ноябрь!M446+декабрь!M446</f>
        <v>0</v>
      </c>
      <c r="Q446" s="36">
        <f>январь!N446+февраль!N446+март!N446+апрель!N446+май!N446+июнь!N446+июль!N446+август!N446+сентябрь!N446+октябрь!N446+ноябрь!N446+декабрь!N446</f>
        <v>0</v>
      </c>
      <c r="R446" s="29">
        <f>январь!O446+февраль!O446+март!O446+апрель!O446+май!O446+июнь!O446+июль!O446+август!O446+сентябрь!O446+октябрь!O446+ноябрь!O446+декабрь!O446</f>
        <v>0</v>
      </c>
      <c r="S446" s="36">
        <f>январь!P446+февраль!P446+март!P446+апрель!P446+май!P446+июнь!P446+июль!P446+август!P446+сентябрь!P446+октябрь!P446+ноябрь!P446+декабрь!P446</f>
        <v>0</v>
      </c>
      <c r="T446" s="29">
        <f>январь!Q446+февраль!Q446+март!Q446+апрель!Q446+май!Q446+июнь!Q446+июль!Q446+август!Q446+сентябрь!Q446+октябрь!Q446+ноябрь!Q446+декабрь!Q446</f>
        <v>0</v>
      </c>
      <c r="U446" s="36">
        <f>январь!R446+февраль!R446+март!R446+апрель!R446+май!R446+июнь!R446+июль!R446+август!R446+сентябрь!R446+октябрь!R446+ноябрь!R446+декабрь!R446</f>
        <v>0</v>
      </c>
      <c r="V446" s="36">
        <f>январь!S446+февраль!S446+март!S446+апрель!S446+май!S446+июнь!S446+июль!S446+август!S446+сентябрь!S446+октябрь!S446+ноябрь!S446+декабрь!S446</f>
        <v>0</v>
      </c>
      <c r="W446" s="36">
        <f>январь!T446+февраль!T446+март!T446+апрель!T446+май!T446+июнь!T446+июль!T446+август!T446+сентябрь!T446+октябрь!T446+ноябрь!T446+декабрь!T446</f>
        <v>0</v>
      </c>
      <c r="X446" s="36">
        <f>январь!U446+февраль!U446+март!U446+апрель!U446+май!U446+июнь!U446+июль!U446+август!U446+сентябрь!U446+октябрь!U446+ноябрь!U446+декабрь!U446</f>
        <v>0</v>
      </c>
      <c r="Y446" s="36">
        <f>январь!V446+февраль!V446+март!V446+апрель!V446+май!V446+июнь!V446+июль!V446+август!V446+сентябрь!V446+октябрь!V446+ноябрь!V446+декабрь!V446</f>
        <v>0</v>
      </c>
      <c r="Z446" s="36">
        <f>январь!W446+февраль!W446+март!W446+апрель!W446+май!W446+июнь!W446+июль!W446+август!W446+сентябрь!W446+октябрь!W446+ноябрь!W446+декабрь!W446</f>
        <v>0</v>
      </c>
      <c r="AA446" s="36">
        <f>январь!X446+февраль!X446+март!X446+апрель!X446+май!X446+июнь!X446+июль!X446+август!X446+сентябрь!X446+октябрь!X446+ноябрь!X446+декабрь!X446</f>
        <v>0</v>
      </c>
      <c r="AB446" s="29">
        <f>январь!Y446+февраль!Y446+март!Y446+апрель!Y446+май!Y446+июнь!Y446+июль!Y446+август!Y446+сентябрь!Y446+октябрь!Y446+ноябрь!Y446+декабрь!Y446</f>
        <v>0</v>
      </c>
      <c r="AC446" s="36">
        <f>январь!Z446+февраль!Z446+март!Z446+апрель!Z446+май!Z446+июнь!Z446+июль!Z446+август!Z446+сентябрь!Z446+октябрь!Z446+ноябрь!Z446+декабрь!Z446</f>
        <v>0</v>
      </c>
      <c r="AD446" s="66" t="str">
        <f>CONCATENATE(январь!AA446,$BZ$1,февраль!AA446,$BZ$1,март!AA446,$BZ$1,апрель!AA446,$BZ$1,май!AA446,$BZ$1,июнь!AA446,$BZ$1,июль!AA446,$BZ$1,август!AA446,$BZ$1,сентябрь!AA446,$BZ$1,октябрь!AA446,$BZ$1,ноябрь!AA446,$BZ$1,декабрь!AA446)</f>
        <v xml:space="preserve">           </v>
      </c>
      <c r="AE446" s="36">
        <f>январь!AB446+февраль!AB446+март!AB446+апрель!AB446+май!AB446+июнь!AB446+июль!AB446+август!AB446+сентябрь!AB446+октябрь!AB446+ноябрь!AB446+декабрь!AB446</f>
        <v>0</v>
      </c>
      <c r="AF446" s="36">
        <f>январь!AC446+февраль!AC446+март!AC446+апрель!AC446+май!AC446+июнь!AC446+июль!AC446+август!AC446+сентябрь!AC446+октябрь!AC446+ноябрь!AC446+декабрь!AC446</f>
        <v>0</v>
      </c>
      <c r="AG446" s="36">
        <f>январь!AD446+февраль!AD446+март!AD446+апрель!AD446+май!AD446+июнь!AD446+июль!AD446+август!AD446+сентябрь!AD446+октябрь!AD446+ноябрь!AD446+декабрь!AD446</f>
        <v>0</v>
      </c>
      <c r="AH446" s="36">
        <f>январь!AE446+февраль!AE446+март!AE446+апрель!AE446+май!AE446+июнь!AE446+июль!AE446+август!AE446+сентябрь!AE446+октябрь!AE446+ноябрь!AE446+декабрь!AE446</f>
        <v>0</v>
      </c>
      <c r="AI446" s="36">
        <f>январь!AF446+февраль!AF446+март!AF446+апрель!AF446+май!AF446+июнь!AF446+июль!AF446+август!AF446+сентябрь!AF446+октябрь!AF446+ноябрь!AF446+декабрь!AF446</f>
        <v>0</v>
      </c>
      <c r="AJ446" s="36">
        <f>январь!AG446+февраль!AG446+март!AG446+апрель!AG446+май!AG446+июнь!AG446+июль!AG446+август!AG446+сентябрь!AG446+октябрь!AG446+ноябрь!AG446+декабрь!AG446</f>
        <v>0</v>
      </c>
      <c r="AK446" s="29">
        <f>январь!AH446+февраль!AH446+март!AH446+апрель!AH446+май!AH446+июнь!AH446+июль!AH446+август!AH446+сентябрь!AH446+октябрь!AH446+ноябрь!AH446+декабрь!AH446</f>
        <v>8</v>
      </c>
      <c r="AL446" s="36">
        <f>январь!AI446+февраль!AI446+март!AI446+апрель!AI446+май!AI446+июнь!AI446+июль!AI446+август!AI446+сентябрь!AI446+октябрь!AI446+ноябрь!AI446+декабрь!AI446</f>
        <v>11.11</v>
      </c>
      <c r="AM446" s="29">
        <f>январь!AJ446+февраль!AJ446+март!AJ446+апрель!AJ446+май!AJ446+июнь!AJ446+июль!AJ446+август!AJ446+сентябрь!AJ446+октябрь!AJ446+ноябрь!AJ446+декабрь!AJ446</f>
        <v>0</v>
      </c>
      <c r="AN446" s="36">
        <f>январь!AK446+февраль!AK446+март!AK446+апрель!AK446+май!AK446+июнь!AK446+июль!AK446+август!AK446+сентябрь!AK446+октябрь!AK446+ноябрь!AK446+декабрь!AK446</f>
        <v>0</v>
      </c>
      <c r="AO446" s="36">
        <f>январь!AL446+февраль!AL446+март!AL446+апрель!AL446+май!AL446+июнь!AL446+июль!AL446+август!AL446+сентябрь!AL446+октябрь!AL446+ноябрь!AL446+декабрь!AL446</f>
        <v>0</v>
      </c>
      <c r="AP446" s="36">
        <f>январь!AM446+февраль!AM446+март!AM446+апрель!AM446+май!AM446+июнь!AM446+июль!AM446+август!AM446+сентябрь!AM446+октябрь!AM446+ноябрь!AM446+декабрь!AM446</f>
        <v>0</v>
      </c>
      <c r="AQ446" s="29">
        <f>январь!AN446+февраль!AN446+март!AN446+апрель!AN446+май!AN446+июнь!AN446+июль!AN446+август!AN446+сентябрь!AN446+октябрь!AN446+ноябрь!AN446+декабрь!AN446</f>
        <v>0</v>
      </c>
      <c r="AR446" s="36">
        <f>январь!AO446+февраль!AO446+март!AO446+апрель!AO446+май!AO446+июнь!AO446+июль!AO446+август!AO446+сентябрь!AO446+октябрь!AO446+ноябрь!AO446+декабрь!AO446</f>
        <v>0</v>
      </c>
      <c r="AS446" s="29">
        <f>январь!AP446+февраль!AP446+март!AP446+апрель!AP446+май!AP446+июнь!AP446+июль!AP446+август!AP446+сентябрь!AP446+октябрь!AP446+ноябрь!AP446+декабрь!AP446</f>
        <v>0</v>
      </c>
      <c r="AT446" s="36">
        <f>январь!AQ446+февраль!AQ446+март!AQ446+апрель!AQ446+май!AQ446+июнь!AQ446+июль!AQ446+август!AQ446+сентябрь!AQ446+октябрь!AQ446+ноябрь!AQ446+декабрь!AQ446</f>
        <v>0</v>
      </c>
      <c r="AU446" s="29">
        <f>январь!AR446+февраль!AR446+март!AR446+апрель!AR446+май!AR446+июнь!AR446+июль!AR446+август!AR446+сентябрь!AR446+октябрь!AR446+ноябрь!AR446+декабрь!AR446</f>
        <v>0</v>
      </c>
      <c r="AV446" s="36">
        <f>январь!AS446+февраль!AS446+март!AS446+апрель!AS446+май!AS446+июнь!AS446+июль!AS446+август!AS446+сентябрь!AS446+октябрь!AS446+ноябрь!AS446+декабрь!AS446</f>
        <v>0</v>
      </c>
      <c r="AW446" s="36">
        <f>январь!AT446+февраль!AT446+март!AT446+апрель!AT446+май!AT446+июнь!AT446+июль!AT446+август!AT446+сентябрь!AT446+октябрь!AT446+ноябрь!AT446+декабрь!AT446</f>
        <v>0</v>
      </c>
      <c r="AX446" s="36">
        <f>январь!AU446+февраль!AU446+март!AU446+апрель!AU446+май!AU446+июнь!AU446+июль!AU446+август!AU446+сентябрь!AU446+октябрь!AU446+ноябрь!AU446+декабрь!AU446</f>
        <v>0</v>
      </c>
      <c r="AY446" s="29">
        <f>январь!AV446+февраль!AV446+март!AV446+апрель!AV446+май!AV446+июнь!AV446+июль!AV446+август!AV446+сентябрь!AV446+октябрь!AV446+ноябрь!AV446+декабрь!AV446</f>
        <v>0</v>
      </c>
      <c r="AZ446" s="36">
        <f>январь!AW446+февраль!AW446+март!AW446+апрель!AW446+май!AW446+июнь!AW446+июль!AW446+август!AW446+сентябрь!AW446+октябрь!AW446+ноябрь!AW446+декабрь!AW446</f>
        <v>0</v>
      </c>
      <c r="BA446" s="36">
        <f>январь!AX446+февраль!AX446+март!AX446+апрель!AX446+май!AX446+июнь!AX446+июль!AX446+август!AX446+сентябрь!AX446+октябрь!AX446+ноябрь!AX446+декабрь!AX446</f>
        <v>0</v>
      </c>
      <c r="BB446" s="36">
        <f>январь!AY446+февраль!AY446+март!AY446+апрель!AY446+май!AY446+июнь!AY446+июль!AY446+август!AY446+сентябрь!AY446+октябрь!AY446+ноябрь!AY446+декабрь!AY446</f>
        <v>0</v>
      </c>
      <c r="BC446" s="29">
        <f>январь!AZ446+февраль!AZ446+март!AZ446+апрель!AZ446+май!AZ446+июнь!AZ446+июль!AZ446+август!AZ446+сентябрь!AZ446+октябрь!AZ446+ноябрь!AZ446+декабрь!AZ446</f>
        <v>0</v>
      </c>
      <c r="BD446" s="36">
        <f>январь!BA446+февраль!BA446+март!BA446+апрель!BA446+май!BA446+июнь!BA446+июль!BA446+август!BA446+сентябрь!BA446+октябрь!BA446+ноябрь!BA446+декабрь!BA446</f>
        <v>0</v>
      </c>
      <c r="BE446" s="36">
        <f>январь!BB446+февраль!BB446+март!BB446+апрель!BB446+май!BB446+июнь!BB446+июль!BB446+август!BB446+сентябрь!BB446+октябрь!BB446+ноябрь!BB446+декабрь!BB446</f>
        <v>0</v>
      </c>
      <c r="BF446" s="36">
        <f>январь!BC446+февраль!BC446+март!BC446+апрель!BC446+май!BC446+июнь!BC446+июль!BC446+август!BC446+сентябрь!BC446+октябрь!BC446+ноябрь!BC446+декабрь!BC446</f>
        <v>0</v>
      </c>
      <c r="BG446" s="36">
        <f>январь!BD446+февраль!BD446+март!BD446+апрель!BD446+май!BD446+июнь!BD446+июль!BD446+август!BD446+сентябрь!BD446+октябрь!BD446+ноябрь!BD446+декабрь!BD446</f>
        <v>0</v>
      </c>
      <c r="BH446" s="36">
        <f>январь!BE446+февраль!BE446+март!BE446+апрель!BE446+май!BE446+июнь!BE446+июль!BE446+август!BE446+сентябрь!BE446+октябрь!BE446+ноябрь!BE446+декабрь!BE446</f>
        <v>0</v>
      </c>
      <c r="BI446" s="36">
        <f>январь!BF446+февраль!BF446+март!BF446+апрель!BF446+май!BF446+июнь!BF446+июль!BF446+август!BF446+сентябрь!BF446+октябрь!BF446+ноябрь!BF446+декабрь!BF446</f>
        <v>0</v>
      </c>
      <c r="BJ446" s="36">
        <f>январь!BG446+февраль!BG446+март!BG446+апрель!BG446+май!BG446+июнь!BG446+июль!BG446+август!BG446+сентябрь!BG446+октябрь!BG446+ноябрь!BG446+декабрь!BG446</f>
        <v>0</v>
      </c>
      <c r="BK446" s="36">
        <f>январь!BH446+февраль!BH446+март!BH446+апрель!BH446+май!BH446+июнь!BH446+июль!BH446+август!BH446+сентябрь!BH446+октябрь!BH446+ноябрь!BH446+декабрь!BH446</f>
        <v>0</v>
      </c>
      <c r="BL446" s="36">
        <f>январь!BI446+февраль!BI446+март!BI446+апрель!BI446+май!BI446+июнь!BI446+июль!BI446+август!BI446+сентябрь!BI446+октябрь!BI446+ноябрь!BI446+декабрь!BI446</f>
        <v>0</v>
      </c>
      <c r="BM446" s="29">
        <f>январь!BJ446+февраль!BJ446+март!BJ446+апрель!BJ446+май!BJ446+июнь!BJ446+июль!BJ446+август!BJ446+сентябрь!BJ446+октябрь!BJ446+ноябрь!BJ446+декабрь!BJ446</f>
        <v>0</v>
      </c>
      <c r="BN446" s="36">
        <f>январь!BK446+февраль!BK446+март!BK446+апрель!BK446+май!BK446+июнь!BK446+июль!BK446+август!BK446+сентябрь!BK446+октябрь!BK446+ноябрь!BK446+декабрь!BK446</f>
        <v>0</v>
      </c>
      <c r="BO446" s="29">
        <f>январь!BL446+февраль!BL446+март!BL446+апрель!BL446+май!BL446+июнь!BL446+июль!BL446+август!BL446+сентябрь!BL446+октябрь!BL446+ноябрь!BL446+декабрь!BL446</f>
        <v>0</v>
      </c>
      <c r="BP446" s="36">
        <f>январь!BM446+февраль!BM446+март!BM446+апрель!BM446+май!BM446+июнь!BM446+июль!BM446+август!BM446+сентябрь!BM446+октябрь!BM446+ноябрь!BM446+декабрь!BM446</f>
        <v>0</v>
      </c>
      <c r="BQ446" s="36">
        <f>январь!BN446+февраль!BN446+март!BN446+апрель!BN446+май!BN446+июнь!BN446+июль!BN446+август!BN446+сентябрь!BN446+октябрь!BN446+ноябрь!BN446+декабрь!BN446</f>
        <v>0</v>
      </c>
      <c r="BR446" s="36">
        <f>январь!BO446+февраль!BO446+март!BO446+апрель!BO446+май!BO446+июнь!BO446+июль!BO446+август!BO446+сентябрь!BO446+октябрь!BO446+ноябрь!BO446+декабрь!BO446</f>
        <v>0</v>
      </c>
      <c r="BS446" s="29">
        <f>январь!BP446+февраль!BP446+март!BP446+апрель!BP446+май!BP446+июнь!BP446+июль!BP446+август!BP446+сентябрь!BP446+октябрь!BP446+ноябрь!BP446+декабрь!BP446</f>
        <v>29</v>
      </c>
      <c r="BT446" s="36">
        <f>январь!BQ446+февраль!BQ446+март!BQ446+апрель!BQ446+май!BQ446+июнь!BQ446+июль!BQ446+август!BQ446+сентябрь!BQ446+октябрь!BQ446+ноябрь!BQ446+декабрь!BQ446</f>
        <v>29.797000000000001</v>
      </c>
      <c r="BU446" s="29">
        <f>январь!BR446+февраль!BR446+март!BR446+апрель!BR446+май!BR446+июнь!BR446+июль!BR446+август!BR446+сентябрь!BR446+октябрь!BR446+ноябрь!BR446+декабрь!BR446</f>
        <v>15</v>
      </c>
      <c r="BV446" s="36">
        <f>январь!BS446+февраль!BS446+март!BS446+апрель!BS446+май!BS446+июнь!BS446+июль!BS446+август!BS446+сентябрь!BS446+октябрь!BS446+ноябрь!BS446+декабрь!BS446</f>
        <v>23.156999999999996</v>
      </c>
      <c r="BW446" s="36">
        <f>январь!BT446+февраль!BT446+март!BT446+апрель!BT446+май!BT446+июнь!BT446+июль!BT446+август!BT446+сентябрь!BT446+октябрь!BT446+ноябрь!BT446+декабрь!BT446</f>
        <v>0</v>
      </c>
      <c r="BX446" s="36">
        <f>январь!BU446+февраль!BU446+март!BU446+апрель!BU446+май!BU446+июнь!BU446+июль!BU446+август!BU446+сентябрь!BU446+октябрь!BU446+ноябрь!BU446+декабрь!BU446</f>
        <v>0</v>
      </c>
      <c r="BY446" s="36">
        <f>январь!BV446+февраль!BV446+март!BV446+апрель!BV446+май!BV446+июнь!BV446+июль!BV446+август!BV446+сентябрь!BV446+октябрь!BV446+ноябрь!BV446+декабрь!BV446</f>
        <v>0</v>
      </c>
      <c r="BZ446" s="77">
        <v>1</v>
      </c>
    </row>
    <row r="447" spans="1:78" x14ac:dyDescent="0.25">
      <c r="A447" s="16">
        <v>445</v>
      </c>
      <c r="B447" s="16">
        <v>3</v>
      </c>
      <c r="C447" s="37" t="s">
        <v>885</v>
      </c>
      <c r="D447" s="51">
        <v>110.68910550724637</v>
      </c>
      <c r="E447" s="25">
        <v>-514.37097999999992</v>
      </c>
      <c r="F447" s="26">
        <f t="shared" si="18"/>
        <v>-425.01887449275353</v>
      </c>
      <c r="G447" s="26">
        <f t="shared" si="19"/>
        <v>89.352105507246364</v>
      </c>
      <c r="H447" s="26">
        <f t="shared" si="20"/>
        <v>21.337</v>
      </c>
      <c r="I447" s="36">
        <f>январь!F447+февраль!F447+март!F447+апрель!F447+май!F447+июнь!F447+июль!F447+август!F447+сентябрь!F447+октябрь!F447+ноябрь!F447+декабрь!F447</f>
        <v>0</v>
      </c>
      <c r="J447" s="36">
        <f>январь!G447+февраль!G447+март!G447+апрель!G447+май!G447+июнь!G447+июль!G447+август!G447+сентябрь!G447+октябрь!G447+ноябрь!G447+декабрь!G447</f>
        <v>0</v>
      </c>
      <c r="K447" s="36">
        <f>январь!H447+февраль!H447+март!H447+апрель!H447+май!H447+июнь!H447+июль!H447+август!H447+сентябрь!H447+октябрь!H447+ноябрь!H447+декабрь!H447</f>
        <v>0</v>
      </c>
      <c r="L447" s="27">
        <f>январь!I447+февраль!I447+март!I447+апрель!I447+май!I447+июнь!I447+июль!I447+август!I447+сентябрь!I447+октябрь!I447+ноябрь!I447+декабрь!I447</f>
        <v>0</v>
      </c>
      <c r="M447" s="36">
        <f>январь!J447+февраль!J447+март!J447+апрель!J447+май!J447+июнь!J447+июль!J447+август!J447+сентябрь!J447+октябрь!J447+ноябрь!J447+декабрь!J447</f>
        <v>0</v>
      </c>
      <c r="N447" s="36">
        <f>январь!K447+февраль!K447+март!K447+апрель!K447+май!K447+июнь!K447+июль!K447+август!K447+сентябрь!K447+октябрь!K447+ноябрь!K447+декабрь!K447</f>
        <v>0</v>
      </c>
      <c r="O447" s="36">
        <f>январь!L447+февраль!L447+март!L447+апрель!L447+май!L447+июнь!L447+июль!L447+август!L447+сентябрь!L447+октябрь!L447+ноябрь!L447+декабрь!L447</f>
        <v>0</v>
      </c>
      <c r="P447" s="36">
        <f>январь!M447+февраль!M447+март!M447+апрель!M447+май!M447+июнь!M447+июль!M447+август!M447+сентябрь!M447+октябрь!M447+ноябрь!M447+декабрь!M447</f>
        <v>0</v>
      </c>
      <c r="Q447" s="36">
        <f>январь!N447+февраль!N447+март!N447+апрель!N447+май!N447+июнь!N447+июль!N447+август!N447+сентябрь!N447+октябрь!N447+ноябрь!N447+декабрь!N447</f>
        <v>0</v>
      </c>
      <c r="R447" s="29">
        <f>январь!O447+февраль!O447+март!O447+апрель!O447+май!O447+июнь!O447+июль!O447+август!O447+сентябрь!O447+октябрь!O447+ноябрь!O447+декабрь!O447</f>
        <v>0</v>
      </c>
      <c r="S447" s="36">
        <f>январь!P447+февраль!P447+март!P447+апрель!P447+май!P447+июнь!P447+июль!P447+август!P447+сентябрь!P447+октябрь!P447+ноябрь!P447+декабрь!P447</f>
        <v>0</v>
      </c>
      <c r="T447" s="29">
        <f>январь!Q447+февраль!Q447+март!Q447+апрель!Q447+май!Q447+июнь!Q447+июль!Q447+август!Q447+сентябрь!Q447+октябрь!Q447+ноябрь!Q447+декабрь!Q447</f>
        <v>0</v>
      </c>
      <c r="U447" s="36">
        <f>январь!R447+февраль!R447+март!R447+апрель!R447+май!R447+июнь!R447+июль!R447+август!R447+сентябрь!R447+октябрь!R447+ноябрь!R447+декабрь!R447</f>
        <v>0</v>
      </c>
      <c r="V447" s="36">
        <f>январь!S447+февраль!S447+март!S447+апрель!S447+май!S447+июнь!S447+июль!S447+август!S447+сентябрь!S447+октябрь!S447+ноябрь!S447+декабрь!S447</f>
        <v>0</v>
      </c>
      <c r="W447" s="36">
        <f>январь!T447+февраль!T447+март!T447+апрель!T447+май!T447+июнь!T447+июль!T447+август!T447+сентябрь!T447+октябрь!T447+ноябрь!T447+декабрь!T447</f>
        <v>0</v>
      </c>
      <c r="X447" s="36">
        <f>январь!U447+февраль!U447+март!U447+апрель!U447+май!U447+июнь!U447+июль!U447+август!U447+сентябрь!U447+октябрь!U447+ноябрь!U447+декабрь!U447</f>
        <v>0</v>
      </c>
      <c r="Y447" s="36">
        <f>январь!V447+февраль!V447+март!V447+апрель!V447+май!V447+июнь!V447+июль!V447+август!V447+сентябрь!V447+октябрь!V447+ноябрь!V447+декабрь!V447</f>
        <v>0</v>
      </c>
      <c r="Z447" s="36">
        <f>январь!W447+февраль!W447+март!W447+апрель!W447+май!W447+июнь!W447+июль!W447+август!W447+сентябрь!W447+октябрь!W447+ноябрь!W447+декабрь!W447</f>
        <v>0</v>
      </c>
      <c r="AA447" s="36">
        <f>январь!X447+февраль!X447+март!X447+апрель!X447+май!X447+июнь!X447+июль!X447+август!X447+сентябрь!X447+октябрь!X447+ноябрь!X447+декабрь!X447</f>
        <v>0</v>
      </c>
      <c r="AB447" s="29">
        <f>январь!Y447+февраль!Y447+март!Y447+апрель!Y447+май!Y447+июнь!Y447+июль!Y447+август!Y447+сентябрь!Y447+октябрь!Y447+ноябрь!Y447+декабрь!Y447</f>
        <v>0</v>
      </c>
      <c r="AC447" s="36">
        <f>январь!Z447+февраль!Z447+март!Z447+апрель!Z447+май!Z447+июнь!Z447+июль!Z447+август!Z447+сентябрь!Z447+октябрь!Z447+ноябрь!Z447+декабрь!Z447</f>
        <v>0</v>
      </c>
      <c r="AD447" s="66" t="str">
        <f>CONCATENATE(январь!AA447,$BZ$1,февраль!AA447,$BZ$1,март!AA447,$BZ$1,апрель!AA447,$BZ$1,май!AA447,$BZ$1,июнь!AA447,$BZ$1,июль!AA447,$BZ$1,август!AA447,$BZ$1,сентябрь!AA447,$BZ$1,октябрь!AA447,$BZ$1,ноябрь!AA447,$BZ$1,декабрь!AA447)</f>
        <v xml:space="preserve">           </v>
      </c>
      <c r="AE447" s="36">
        <f>январь!AB447+февраль!AB447+март!AB447+апрель!AB447+май!AB447+июнь!AB447+июль!AB447+август!AB447+сентябрь!AB447+октябрь!AB447+ноябрь!AB447+декабрь!AB447</f>
        <v>0</v>
      </c>
      <c r="AF447" s="36">
        <f>январь!AC447+февраль!AC447+март!AC447+апрель!AC447+май!AC447+июнь!AC447+июль!AC447+август!AC447+сентябрь!AC447+октябрь!AC447+ноябрь!AC447+декабрь!AC447</f>
        <v>0</v>
      </c>
      <c r="AG447" s="36">
        <f>январь!AD447+февраль!AD447+март!AD447+апрель!AD447+май!AD447+июнь!AD447+июль!AD447+август!AD447+сентябрь!AD447+октябрь!AD447+ноябрь!AD447+декабрь!AD447</f>
        <v>0</v>
      </c>
      <c r="AH447" s="36">
        <f>январь!AE447+февраль!AE447+март!AE447+апрель!AE447+май!AE447+июнь!AE447+июль!AE447+август!AE447+сентябрь!AE447+октябрь!AE447+ноябрь!AE447+декабрь!AE447</f>
        <v>0</v>
      </c>
      <c r="AI447" s="36">
        <f>январь!AF447+февраль!AF447+март!AF447+апрель!AF447+май!AF447+июнь!AF447+июль!AF447+август!AF447+сентябрь!AF447+октябрь!AF447+ноябрь!AF447+декабрь!AF447</f>
        <v>0</v>
      </c>
      <c r="AJ447" s="36">
        <f>январь!AG447+февраль!AG447+март!AG447+апрель!AG447+май!AG447+июнь!AG447+июль!AG447+август!AG447+сентябрь!AG447+октябрь!AG447+ноябрь!AG447+декабрь!AG447</f>
        <v>0</v>
      </c>
      <c r="AK447" s="29">
        <f>январь!AH447+февраль!AH447+март!AH447+апрель!AH447+май!AH447+июнь!AH447+июль!AH447+август!AH447+сентябрь!AH447+октябрь!AH447+ноябрь!AH447+декабрь!AH447</f>
        <v>0</v>
      </c>
      <c r="AL447" s="36">
        <f>январь!AI447+февраль!AI447+март!AI447+апрель!AI447+май!AI447+июнь!AI447+июль!AI447+август!AI447+сентябрь!AI447+октябрь!AI447+ноябрь!AI447+декабрь!AI447</f>
        <v>0</v>
      </c>
      <c r="AM447" s="29">
        <f>январь!AJ447+февраль!AJ447+март!AJ447+апрель!AJ447+май!AJ447+июнь!AJ447+июль!AJ447+август!AJ447+сентябрь!AJ447+октябрь!AJ447+ноябрь!AJ447+декабрь!AJ447</f>
        <v>0</v>
      </c>
      <c r="AN447" s="36">
        <f>январь!AK447+февраль!AK447+март!AK447+апрель!AK447+май!AK447+июнь!AK447+июль!AK447+август!AK447+сентябрь!AK447+октябрь!AK447+ноябрь!AK447+декабрь!AK447</f>
        <v>0</v>
      </c>
      <c r="AO447" s="36">
        <f>январь!AL447+февраль!AL447+март!AL447+апрель!AL447+май!AL447+июнь!AL447+июль!AL447+август!AL447+сентябрь!AL447+октябрь!AL447+ноябрь!AL447+декабрь!AL447</f>
        <v>0</v>
      </c>
      <c r="AP447" s="36">
        <f>январь!AM447+февраль!AM447+март!AM447+апрель!AM447+май!AM447+июнь!AM447+июль!AM447+август!AM447+сентябрь!AM447+октябрь!AM447+ноябрь!AM447+декабрь!AM447</f>
        <v>0</v>
      </c>
      <c r="AQ447" s="29">
        <f>январь!AN447+февраль!AN447+март!AN447+апрель!AN447+май!AN447+июнь!AN447+июль!AN447+август!AN447+сентябрь!AN447+октябрь!AN447+ноябрь!AN447+декабрь!AN447</f>
        <v>0</v>
      </c>
      <c r="AR447" s="36">
        <f>январь!AO447+февраль!AO447+март!AO447+апрель!AO447+май!AO447+июнь!AO447+июль!AO447+август!AO447+сентябрь!AO447+октябрь!AO447+ноябрь!AO447+декабрь!AO447</f>
        <v>0</v>
      </c>
      <c r="AS447" s="29">
        <f>январь!AP447+февраль!AP447+март!AP447+апрель!AP447+май!AP447+июнь!AP447+июль!AP447+август!AP447+сентябрь!AP447+октябрь!AP447+ноябрь!AP447+декабрь!AP447</f>
        <v>0</v>
      </c>
      <c r="AT447" s="36">
        <f>январь!AQ447+февраль!AQ447+март!AQ447+апрель!AQ447+май!AQ447+июнь!AQ447+июль!AQ447+август!AQ447+сентябрь!AQ447+октябрь!AQ447+ноябрь!AQ447+декабрь!AQ447</f>
        <v>0</v>
      </c>
      <c r="AU447" s="29">
        <f>январь!AR447+февраль!AR447+март!AR447+апрель!AR447+май!AR447+июнь!AR447+июль!AR447+август!AR447+сентябрь!AR447+октябрь!AR447+ноябрь!AR447+декабрь!AR447</f>
        <v>0</v>
      </c>
      <c r="AV447" s="36">
        <f>январь!AS447+февраль!AS447+март!AS447+апрель!AS447+май!AS447+июнь!AS447+июль!AS447+август!AS447+сентябрь!AS447+октябрь!AS447+ноябрь!AS447+декабрь!AS447</f>
        <v>0</v>
      </c>
      <c r="AW447" s="36">
        <f>январь!AT447+февраль!AT447+март!AT447+апрель!AT447+май!AT447+июнь!AT447+июль!AT447+август!AT447+сентябрь!AT447+октябрь!AT447+ноябрь!AT447+декабрь!AT447</f>
        <v>0</v>
      </c>
      <c r="AX447" s="36">
        <f>январь!AU447+февраль!AU447+март!AU447+апрель!AU447+май!AU447+июнь!AU447+июль!AU447+август!AU447+сентябрь!AU447+октябрь!AU447+ноябрь!AU447+декабрь!AU447</f>
        <v>0</v>
      </c>
      <c r="AY447" s="29">
        <f>январь!AV447+февраль!AV447+март!AV447+апрель!AV447+май!AV447+июнь!AV447+июль!AV447+август!AV447+сентябрь!AV447+октябрь!AV447+ноябрь!AV447+декабрь!AV447</f>
        <v>0</v>
      </c>
      <c r="AZ447" s="36">
        <f>январь!AW447+февраль!AW447+март!AW447+апрель!AW447+май!AW447+июнь!AW447+июль!AW447+август!AW447+сентябрь!AW447+октябрь!AW447+ноябрь!AW447+декабрь!AW447</f>
        <v>0</v>
      </c>
      <c r="BA447" s="36">
        <f>январь!AX447+февраль!AX447+март!AX447+апрель!AX447+май!AX447+июнь!AX447+июль!AX447+август!AX447+сентябрь!AX447+октябрь!AX447+ноябрь!AX447+декабрь!AX447</f>
        <v>0</v>
      </c>
      <c r="BB447" s="36">
        <f>январь!AY447+февраль!AY447+март!AY447+апрель!AY447+май!AY447+июнь!AY447+июль!AY447+август!AY447+сентябрь!AY447+октябрь!AY447+ноябрь!AY447+декабрь!AY447</f>
        <v>0</v>
      </c>
      <c r="BC447" s="29">
        <f>январь!AZ447+февраль!AZ447+март!AZ447+апрель!AZ447+май!AZ447+июнь!AZ447+июль!AZ447+август!AZ447+сентябрь!AZ447+октябрь!AZ447+ноябрь!AZ447+декабрь!AZ447</f>
        <v>0</v>
      </c>
      <c r="BD447" s="36">
        <f>январь!BA447+февраль!BA447+март!BA447+апрель!BA447+май!BA447+июнь!BA447+июль!BA447+август!BA447+сентябрь!BA447+октябрь!BA447+ноябрь!BA447+декабрь!BA447</f>
        <v>0</v>
      </c>
      <c r="BE447" s="36">
        <f>январь!BB447+февраль!BB447+март!BB447+апрель!BB447+май!BB447+июнь!BB447+июль!BB447+август!BB447+сентябрь!BB447+октябрь!BB447+ноябрь!BB447+декабрь!BB447</f>
        <v>0</v>
      </c>
      <c r="BF447" s="36">
        <f>январь!BC447+февраль!BC447+март!BC447+апрель!BC447+май!BC447+июнь!BC447+июль!BC447+август!BC447+сентябрь!BC447+октябрь!BC447+ноябрь!BC447+декабрь!BC447</f>
        <v>0</v>
      </c>
      <c r="BG447" s="36">
        <f>январь!BD447+февраль!BD447+март!BD447+апрель!BD447+май!BD447+июнь!BD447+июль!BD447+август!BD447+сентябрь!BD447+октябрь!BD447+ноябрь!BD447+декабрь!BD447</f>
        <v>0</v>
      </c>
      <c r="BH447" s="36">
        <f>январь!BE447+февраль!BE447+март!BE447+апрель!BE447+май!BE447+июнь!BE447+июль!BE447+август!BE447+сентябрь!BE447+октябрь!BE447+ноябрь!BE447+декабрь!BE447</f>
        <v>0</v>
      </c>
      <c r="BI447" s="36">
        <f>январь!BF447+февраль!BF447+март!BF447+апрель!BF447+май!BF447+июнь!BF447+июль!BF447+август!BF447+сентябрь!BF447+октябрь!BF447+ноябрь!BF447+декабрь!BF447</f>
        <v>0</v>
      </c>
      <c r="BJ447" s="36">
        <f>январь!BG447+февраль!BG447+март!BG447+апрель!BG447+май!BG447+июнь!BG447+июль!BG447+август!BG447+сентябрь!BG447+октябрь!BG447+ноябрь!BG447+декабрь!BG447</f>
        <v>0</v>
      </c>
      <c r="BK447" s="36">
        <f>январь!BH447+февраль!BH447+март!BH447+апрель!BH447+май!BH447+июнь!BH447+июль!BH447+август!BH447+сентябрь!BH447+октябрь!BH447+ноябрь!BH447+декабрь!BH447</f>
        <v>0.01</v>
      </c>
      <c r="BL447" s="36">
        <f>январь!BI447+февраль!BI447+март!BI447+апрель!BI447+май!BI447+июнь!BI447+июль!BI447+август!BI447+сентябрь!BI447+октябрь!BI447+ноябрь!BI447+декабрь!BI447</f>
        <v>3.2690000000000001</v>
      </c>
      <c r="BM447" s="29">
        <f>январь!BJ447+февраль!BJ447+март!BJ447+апрель!BJ447+май!BJ447+июнь!BJ447+июль!BJ447+август!BJ447+сентябрь!BJ447+октябрь!BJ447+ноябрь!BJ447+декабрь!BJ447</f>
        <v>0</v>
      </c>
      <c r="BN447" s="36">
        <f>январь!BK447+февраль!BK447+март!BK447+апрель!BK447+май!BK447+июнь!BK447+июль!BK447+август!BK447+сентябрь!BK447+октябрь!BK447+ноябрь!BK447+декабрь!BK447</f>
        <v>0</v>
      </c>
      <c r="BO447" s="29">
        <f>январь!BL447+февраль!BL447+март!BL447+апрель!BL447+май!BL447+июнь!BL447+июль!BL447+август!BL447+сентябрь!BL447+октябрь!BL447+ноябрь!BL447+декабрь!BL447</f>
        <v>4</v>
      </c>
      <c r="BP447" s="36">
        <f>январь!BM447+февраль!BM447+март!BM447+апрель!BM447+май!BM447+июнь!BM447+июль!BM447+август!BM447+сентябрь!BM447+октябрь!BM447+ноябрь!BM447+декабрь!BM447</f>
        <v>7.8580000000000005</v>
      </c>
      <c r="BQ447" s="36">
        <f>январь!BN447+февраль!BN447+март!BN447+апрель!BN447+май!BN447+июнь!BN447+июль!BN447+август!BN447+сентябрь!BN447+октябрь!BN447+ноябрь!BN447+декабрь!BN447</f>
        <v>0</v>
      </c>
      <c r="BR447" s="36">
        <f>январь!BO447+февраль!BO447+март!BO447+апрель!BO447+май!BO447+июнь!BO447+июль!BO447+август!BO447+сентябрь!BO447+октябрь!BO447+ноябрь!BO447+декабрь!BO447</f>
        <v>0</v>
      </c>
      <c r="BS447" s="29">
        <f>январь!BP447+февраль!BP447+март!BP447+апрель!BP447+май!BP447+июнь!BP447+июль!BP447+август!BP447+сентябрь!BP447+октябрь!BP447+ноябрь!BP447+декабрь!BP447</f>
        <v>1</v>
      </c>
      <c r="BT447" s="36">
        <f>январь!BQ447+февраль!BQ447+март!BQ447+апрель!BQ447+май!BQ447+июнь!BQ447+июль!BQ447+август!BQ447+сентябрь!BQ447+октябрь!BQ447+ноябрь!BQ447+декабрь!BQ447</f>
        <v>3.5190000000000001</v>
      </c>
      <c r="BU447" s="29">
        <f>январь!BR447+февраль!BR447+март!BR447+апрель!BR447+май!BR447+июнь!BR447+июль!BR447+август!BR447+сентябрь!BR447+октябрь!BR447+ноябрь!BR447+декабрь!BR447</f>
        <v>3</v>
      </c>
      <c r="BV447" s="36">
        <f>январь!BS447+февраль!BS447+март!BS447+апрель!BS447+май!BS447+июнь!BS447+июль!BS447+август!BS447+сентябрь!BS447+октябрь!BS447+ноябрь!BS447+декабрь!BS447</f>
        <v>6.6909999999999998</v>
      </c>
      <c r="BW447" s="36">
        <f>январь!BT447+февраль!BT447+март!BT447+апрель!BT447+май!BT447+июнь!BT447+июль!BT447+август!BT447+сентябрь!BT447+октябрь!BT447+ноябрь!BT447+декабрь!BT447</f>
        <v>0</v>
      </c>
      <c r="BX447" s="36">
        <f>январь!BU447+февраль!BU447+март!BU447+апрель!BU447+май!BU447+июнь!BU447+июль!BU447+август!BU447+сентябрь!BU447+октябрь!BU447+ноябрь!BU447+декабрь!BU447</f>
        <v>0</v>
      </c>
      <c r="BY447" s="36">
        <f>январь!BV447+февраль!BV447+март!BV447+апрель!BV447+май!BV447+июнь!BV447+июль!BV447+август!BV447+сентябрь!BV447+октябрь!BV447+ноябрь!BV447+декабрь!BV447</f>
        <v>0</v>
      </c>
      <c r="BZ447" s="77">
        <v>0</v>
      </c>
    </row>
    <row r="448" spans="1:78" x14ac:dyDescent="0.25">
      <c r="A448" s="16">
        <v>446</v>
      </c>
      <c r="B448" s="16">
        <v>3</v>
      </c>
      <c r="C448" s="37" t="s">
        <v>886</v>
      </c>
      <c r="D448" s="51">
        <v>354.10706742028987</v>
      </c>
      <c r="E448" s="25">
        <v>454.68562799999972</v>
      </c>
      <c r="F448" s="26">
        <f t="shared" si="18"/>
        <v>547.75569542028961</v>
      </c>
      <c r="G448" s="26">
        <f t="shared" si="19"/>
        <v>93.070067420289888</v>
      </c>
      <c r="H448" s="26">
        <f t="shared" si="20"/>
        <v>261.03699999999998</v>
      </c>
      <c r="I448" s="36">
        <f>январь!F448+февраль!F448+март!F448+апрель!F448+май!F448+июнь!F448+июль!F448+август!F448+сентябрь!F448+октябрь!F448+ноябрь!F448+декабрь!F448</f>
        <v>0.01</v>
      </c>
      <c r="J448" s="36">
        <f>январь!G448+февраль!G448+март!G448+апрель!G448+май!G448+июнь!G448+июль!G448+август!G448+сентябрь!G448+октябрь!G448+ноябрь!G448+декабрь!G448</f>
        <v>3.8940000000000001</v>
      </c>
      <c r="K448" s="36">
        <f>январь!H448+февраль!H448+март!H448+апрель!H448+май!H448+июнь!H448+июль!H448+август!H448+сентябрь!H448+октябрь!H448+ноябрь!H448+декабрь!H448</f>
        <v>0</v>
      </c>
      <c r="L448" s="27">
        <f>январь!I448+февраль!I448+март!I448+апрель!I448+май!I448+июнь!I448+июль!I448+август!I448+сентябрь!I448+октябрь!I448+ноябрь!I448+декабрь!I448</f>
        <v>0</v>
      </c>
      <c r="M448" s="36">
        <f>январь!J448+февраль!J448+март!J448+апрель!J448+май!J448+июнь!J448+июль!J448+август!J448+сентябрь!J448+октябрь!J448+ноябрь!J448+декабрь!J448</f>
        <v>0</v>
      </c>
      <c r="N448" s="36">
        <f>январь!K448+февраль!K448+март!K448+апрель!K448+май!K448+июнь!K448+июль!K448+август!K448+сентябрь!K448+октябрь!K448+ноябрь!K448+декабрь!K448</f>
        <v>0</v>
      </c>
      <c r="O448" s="36">
        <f>январь!L448+февраль!L448+март!L448+апрель!L448+май!L448+июнь!L448+июль!L448+август!L448+сентябрь!L448+октябрь!L448+ноябрь!L448+декабрь!L448</f>
        <v>0</v>
      </c>
      <c r="P448" s="36">
        <f>январь!M448+февраль!M448+март!M448+апрель!M448+май!M448+июнь!M448+июль!M448+август!M448+сентябрь!M448+октябрь!M448+ноябрь!M448+декабрь!M448</f>
        <v>0.16</v>
      </c>
      <c r="Q448" s="36">
        <f>январь!N448+февраль!N448+март!N448+апрель!N448+май!N448+июнь!N448+июль!N448+август!N448+сентябрь!N448+октябрь!N448+ноябрь!N448+декабрь!N448</f>
        <v>146.374</v>
      </c>
      <c r="R448" s="29">
        <f>январь!O448+февраль!O448+март!O448+апрель!O448+май!O448+июнь!O448+июль!O448+август!O448+сентябрь!O448+октябрь!O448+ноябрь!O448+декабрь!O448</f>
        <v>0</v>
      </c>
      <c r="S448" s="36">
        <f>январь!P448+февраль!P448+март!P448+апрель!P448+май!P448+июнь!P448+июль!P448+август!P448+сентябрь!P448+октябрь!P448+ноябрь!P448+декабрь!P448</f>
        <v>0</v>
      </c>
      <c r="T448" s="29">
        <f>январь!Q448+февраль!Q448+март!Q448+апрель!Q448+май!Q448+июнь!Q448+июль!Q448+август!Q448+сентябрь!Q448+октябрь!Q448+ноябрь!Q448+декабрь!Q448</f>
        <v>0</v>
      </c>
      <c r="U448" s="36">
        <f>январь!R448+февраль!R448+март!R448+апрель!R448+май!R448+июнь!R448+июль!R448+август!R448+сентябрь!R448+октябрь!R448+ноябрь!R448+декабрь!R448</f>
        <v>0</v>
      </c>
      <c r="V448" s="36">
        <f>январь!S448+февраль!S448+март!S448+апрель!S448+май!S448+июнь!S448+июль!S448+август!S448+сентябрь!S448+октябрь!S448+ноябрь!S448+декабрь!S448</f>
        <v>0</v>
      </c>
      <c r="W448" s="36">
        <f>январь!T448+февраль!T448+март!T448+апрель!T448+май!T448+июнь!T448+июль!T448+август!T448+сентябрь!T448+октябрь!T448+ноябрь!T448+декабрь!T448</f>
        <v>0</v>
      </c>
      <c r="X448" s="36">
        <f>январь!U448+февраль!U448+март!U448+апрель!U448+май!U448+июнь!U448+июль!U448+август!U448+сентябрь!U448+октябрь!U448+ноябрь!U448+декабрь!U448</f>
        <v>1.7000000000000001E-2</v>
      </c>
      <c r="Y448" s="36">
        <f>январь!V448+февраль!V448+март!V448+апрель!V448+май!V448+июнь!V448+июль!V448+август!V448+сентябрь!V448+октябрь!V448+ноябрь!V448+декабрь!V448</f>
        <v>31.015000000000001</v>
      </c>
      <c r="Z448" s="36">
        <f>январь!W448+февраль!W448+март!W448+апрель!W448+май!W448+июнь!W448+июль!W448+август!W448+сентябрь!W448+октябрь!W448+ноябрь!W448+декабрь!W448</f>
        <v>0</v>
      </c>
      <c r="AA448" s="36">
        <f>январь!X448+февраль!X448+март!X448+апрель!X448+май!X448+июнь!X448+июль!X448+август!X448+сентябрь!X448+октябрь!X448+ноябрь!X448+декабрь!X448</f>
        <v>0</v>
      </c>
      <c r="AB448" s="29">
        <f>январь!Y448+февраль!Y448+март!Y448+апрель!Y448+май!Y448+июнь!Y448+июль!Y448+август!Y448+сентябрь!Y448+октябрь!Y448+ноябрь!Y448+декабрь!Y448</f>
        <v>0</v>
      </c>
      <c r="AC448" s="36">
        <f>январь!Z448+февраль!Z448+март!Z448+апрель!Z448+май!Z448+июнь!Z448+июль!Z448+август!Z448+сентябрь!Z448+октябрь!Z448+ноябрь!Z448+декабрь!Z448</f>
        <v>0</v>
      </c>
      <c r="AD448" s="66" t="str">
        <f>CONCATENATE(январь!AA448,$BZ$1,февраль!AA448,$BZ$1,март!AA448,$BZ$1,апрель!AA448,$BZ$1,май!AA448,$BZ$1,июнь!AA448,$BZ$1,июль!AA448,$BZ$1,август!AA448,$BZ$1,сентябрь!AA448,$BZ$1,октябрь!AA448,$BZ$1,ноябрь!AA448,$BZ$1,декабрь!AA448)</f>
        <v xml:space="preserve">           </v>
      </c>
      <c r="AE448" s="36">
        <f>январь!AB448+февраль!AB448+март!AB448+апрель!AB448+май!AB448+июнь!AB448+июль!AB448+август!AB448+сентябрь!AB448+октябрь!AB448+ноябрь!AB448+декабрь!AB448</f>
        <v>0</v>
      </c>
      <c r="AF448" s="36">
        <f>январь!AC448+февраль!AC448+март!AC448+апрель!AC448+май!AC448+июнь!AC448+июль!AC448+август!AC448+сентябрь!AC448+октябрь!AC448+ноябрь!AC448+декабрь!AC448</f>
        <v>0</v>
      </c>
      <c r="AG448" s="36">
        <f>январь!AD448+февраль!AD448+март!AD448+апрель!AD448+май!AD448+июнь!AD448+июль!AD448+август!AD448+сентябрь!AD448+октябрь!AD448+ноябрь!AD448+декабрь!AD448</f>
        <v>0</v>
      </c>
      <c r="AH448" s="36">
        <f>январь!AE448+февраль!AE448+март!AE448+апрель!AE448+май!AE448+июнь!AE448+июль!AE448+август!AE448+сентябрь!AE448+октябрь!AE448+ноябрь!AE448+декабрь!AE448</f>
        <v>0</v>
      </c>
      <c r="AI448" s="36">
        <f>январь!AF448+февраль!AF448+март!AF448+апрель!AF448+май!AF448+июнь!AF448+июль!AF448+август!AF448+сентябрь!AF448+октябрь!AF448+ноябрь!AF448+декабрь!AF448</f>
        <v>0</v>
      </c>
      <c r="AJ448" s="36">
        <f>январь!AG448+февраль!AG448+март!AG448+апрель!AG448+май!AG448+июнь!AG448+июль!AG448+август!AG448+сентябрь!AG448+октябрь!AG448+ноябрь!AG448+декабрь!AG448</f>
        <v>0</v>
      </c>
      <c r="AK448" s="29">
        <f>январь!AH448+февраль!AH448+март!AH448+апрель!AH448+май!AH448+июнь!AH448+июль!AH448+август!AH448+сентябрь!AH448+октябрь!AH448+ноябрь!AH448+декабрь!AH448</f>
        <v>0</v>
      </c>
      <c r="AL448" s="36">
        <f>январь!AI448+февраль!AI448+март!AI448+апрель!AI448+май!AI448+июнь!AI448+июль!AI448+август!AI448+сентябрь!AI448+октябрь!AI448+ноябрь!AI448+декабрь!AI448</f>
        <v>0</v>
      </c>
      <c r="AM448" s="29">
        <f>январь!AJ448+февраль!AJ448+март!AJ448+апрель!AJ448+май!AJ448+июнь!AJ448+июль!AJ448+август!AJ448+сентябрь!AJ448+октябрь!AJ448+ноябрь!AJ448+декабрь!AJ448</f>
        <v>0</v>
      </c>
      <c r="AN448" s="36">
        <f>январь!AK448+февраль!AK448+март!AK448+апрель!AK448+май!AK448+июнь!AK448+июль!AK448+август!AK448+сентябрь!AK448+октябрь!AK448+ноябрь!AK448+декабрь!AK448</f>
        <v>0</v>
      </c>
      <c r="AO448" s="36">
        <f>январь!AL448+февраль!AL448+март!AL448+апрель!AL448+май!AL448+июнь!AL448+июль!AL448+август!AL448+сентябрь!AL448+октябрь!AL448+ноябрь!AL448+декабрь!AL448</f>
        <v>0</v>
      </c>
      <c r="AP448" s="36">
        <f>январь!AM448+февраль!AM448+март!AM448+апрель!AM448+май!AM448+июнь!AM448+июль!AM448+август!AM448+сентябрь!AM448+октябрь!AM448+ноябрь!AM448+декабрь!AM448</f>
        <v>0</v>
      </c>
      <c r="AQ448" s="29">
        <f>январь!AN448+февраль!AN448+март!AN448+апрель!AN448+май!AN448+июнь!AN448+июль!AN448+август!AN448+сентябрь!AN448+октябрь!AN448+ноябрь!AN448+декабрь!AN448</f>
        <v>0</v>
      </c>
      <c r="AR448" s="36">
        <f>январь!AO448+февраль!AO448+март!AO448+апрель!AO448+май!AO448+июнь!AO448+июль!AO448+август!AO448+сентябрь!AO448+октябрь!AO448+ноябрь!AO448+декабрь!AO448</f>
        <v>0</v>
      </c>
      <c r="AS448" s="29">
        <f>январь!AP448+февраль!AP448+март!AP448+апрель!AP448+май!AP448+июнь!AP448+июль!AP448+август!AP448+сентябрь!AP448+октябрь!AP448+ноябрь!AP448+декабрь!AP448</f>
        <v>0</v>
      </c>
      <c r="AT448" s="36">
        <f>январь!AQ448+февраль!AQ448+март!AQ448+апрель!AQ448+май!AQ448+июнь!AQ448+июль!AQ448+август!AQ448+сентябрь!AQ448+октябрь!AQ448+ноябрь!AQ448+декабрь!AQ448</f>
        <v>0</v>
      </c>
      <c r="AU448" s="29">
        <f>январь!AR448+февраль!AR448+март!AR448+апрель!AR448+май!AR448+июнь!AR448+июль!AR448+август!AR448+сентябрь!AR448+октябрь!AR448+ноябрь!AR448+декабрь!AR448</f>
        <v>0</v>
      </c>
      <c r="AV448" s="36">
        <f>январь!AS448+февраль!AS448+март!AS448+апрель!AS448+май!AS448+июнь!AS448+июль!AS448+август!AS448+сентябрь!AS448+октябрь!AS448+ноябрь!AS448+декабрь!AS448</f>
        <v>0</v>
      </c>
      <c r="AW448" s="36">
        <f>январь!AT448+февраль!AT448+март!AT448+апрель!AT448+май!AT448+июнь!AT448+июль!AT448+август!AT448+сентябрь!AT448+октябрь!AT448+ноябрь!AT448+декабрь!AT448</f>
        <v>0</v>
      </c>
      <c r="AX448" s="36">
        <f>январь!AU448+февраль!AU448+март!AU448+апрель!AU448+май!AU448+июнь!AU448+июль!AU448+август!AU448+сентябрь!AU448+октябрь!AU448+ноябрь!AU448+декабрь!AU448</f>
        <v>0</v>
      </c>
      <c r="AY448" s="29">
        <f>январь!AV448+февраль!AV448+март!AV448+апрель!AV448+май!AV448+июнь!AV448+июль!AV448+август!AV448+сентябрь!AV448+октябрь!AV448+ноябрь!AV448+декабрь!AV448</f>
        <v>0</v>
      </c>
      <c r="AZ448" s="36">
        <f>январь!AW448+февраль!AW448+март!AW448+апрель!AW448+май!AW448+июнь!AW448+июль!AW448+август!AW448+сентябрь!AW448+октябрь!AW448+ноябрь!AW448+декабрь!AW448</f>
        <v>0</v>
      </c>
      <c r="BA448" s="36">
        <f>январь!AX448+февраль!AX448+март!AX448+апрель!AX448+май!AX448+июнь!AX448+июль!AX448+август!AX448+сентябрь!AX448+октябрь!AX448+ноябрь!AX448+декабрь!AX448</f>
        <v>0</v>
      </c>
      <c r="BB448" s="36">
        <f>январь!AY448+февраль!AY448+март!AY448+апрель!AY448+май!AY448+июнь!AY448+июль!AY448+август!AY448+сентябрь!AY448+октябрь!AY448+ноябрь!AY448+декабрь!AY448</f>
        <v>0</v>
      </c>
      <c r="BC448" s="29">
        <f>январь!AZ448+февраль!AZ448+март!AZ448+апрель!AZ448+май!AZ448+июнь!AZ448+июль!AZ448+август!AZ448+сентябрь!AZ448+октябрь!AZ448+ноябрь!AZ448+декабрь!AZ448</f>
        <v>0</v>
      </c>
      <c r="BD448" s="36">
        <f>январь!BA448+февраль!BA448+март!BA448+апрель!BA448+май!BA448+июнь!BA448+июль!BA448+август!BA448+сентябрь!BA448+октябрь!BA448+ноябрь!BA448+декабрь!BA448</f>
        <v>0</v>
      </c>
      <c r="BE448" s="36">
        <f>январь!BB448+февраль!BB448+март!BB448+апрель!BB448+май!BB448+июнь!BB448+июль!BB448+август!BB448+сентябрь!BB448+октябрь!BB448+ноябрь!BB448+декабрь!BB448</f>
        <v>0.02</v>
      </c>
      <c r="BF448" s="36">
        <f>январь!BC448+февраль!BC448+март!BC448+апрель!BC448+май!BC448+июнь!BC448+июль!BC448+август!BC448+сентябрь!BC448+октябрь!BC448+ноябрь!BC448+декабрь!BC448</f>
        <v>14.541</v>
      </c>
      <c r="BG448" s="36">
        <f>январь!BD448+февраль!BD448+март!BD448+апрель!BD448+май!BD448+июнь!BD448+июль!BD448+август!BD448+сентябрь!BD448+октябрь!BD448+ноябрь!BD448+декабрь!BD448</f>
        <v>0.01</v>
      </c>
      <c r="BH448" s="36">
        <f>январь!BE448+февраль!BE448+март!BE448+апрель!BE448+май!BE448+июнь!BE448+июль!BE448+август!BE448+сентябрь!BE448+октябрь!BE448+ноябрь!BE448+декабрь!BE448</f>
        <v>7.2720000000000002</v>
      </c>
      <c r="BI448" s="36">
        <f>январь!BF448+февраль!BF448+март!BF448+апрель!BF448+май!BF448+июнь!BF448+июль!BF448+август!BF448+сентябрь!BF448+октябрь!BF448+ноябрь!BF448+декабрь!BF448</f>
        <v>0.01</v>
      </c>
      <c r="BJ448" s="36">
        <f>январь!BG448+февраль!BG448+март!BG448+апрель!BG448+май!BG448+июнь!BG448+июль!BG448+август!BG448+сентябрь!BG448+октябрь!BG448+ноябрь!BG448+декабрь!BG448</f>
        <v>10.817</v>
      </c>
      <c r="BK448" s="36">
        <f>январь!BH448+февраль!BH448+март!BH448+апрель!BH448+май!BH448+июнь!BH448+июль!BH448+август!BH448+сентябрь!BH448+октябрь!BH448+ноябрь!BH448+декабрь!BH448</f>
        <v>0</v>
      </c>
      <c r="BL448" s="36">
        <f>январь!BI448+февраль!BI448+март!BI448+апрель!BI448+май!BI448+июнь!BI448+июль!BI448+август!BI448+сентябрь!BI448+октябрь!BI448+ноябрь!BI448+декабрь!BI448</f>
        <v>0</v>
      </c>
      <c r="BM448" s="29">
        <f>январь!BJ448+февраль!BJ448+март!BJ448+апрель!BJ448+май!BJ448+июнь!BJ448+июль!BJ448+август!BJ448+сентябрь!BJ448+октябрь!BJ448+ноябрь!BJ448+декабрь!BJ448</f>
        <v>0</v>
      </c>
      <c r="BN448" s="36">
        <f>январь!BK448+февраль!BK448+март!BK448+апрель!BK448+май!BK448+июнь!BK448+июль!BK448+август!BK448+сентябрь!BK448+октябрь!BK448+ноябрь!BK448+декабрь!BK448</f>
        <v>0</v>
      </c>
      <c r="BO448" s="29">
        <f>январь!BL448+февраль!BL448+март!BL448+апрель!BL448+май!BL448+июнь!BL448+июль!BL448+август!BL448+сентябрь!BL448+октябрь!BL448+ноябрь!BL448+декабрь!BL448</f>
        <v>12</v>
      </c>
      <c r="BP448" s="36">
        <f>январь!BM448+февраль!BM448+март!BM448+апрель!BM448+май!BM448+июнь!BM448+июль!BM448+август!BM448+сентябрь!BM448+октябрь!BM448+ноябрь!BM448+декабрь!BM448</f>
        <v>8.6010000000000009</v>
      </c>
      <c r="BQ448" s="36">
        <f>январь!BN448+февраль!BN448+март!BN448+апрель!BN448+май!BN448+июнь!BN448+июль!BN448+август!BN448+сентябрь!BN448+октябрь!BN448+ноябрь!BN448+декабрь!BN448</f>
        <v>0</v>
      </c>
      <c r="BR448" s="36">
        <f>январь!BO448+февраль!BO448+март!BO448+апрель!BO448+май!BO448+июнь!BO448+июль!BO448+август!BO448+сентябрь!BO448+октябрь!BO448+ноябрь!BO448+декабрь!BO448</f>
        <v>0</v>
      </c>
      <c r="BS448" s="29">
        <f>январь!BP448+февраль!BP448+март!BP448+апрель!BP448+май!BP448+июнь!BP448+июль!BP448+август!BP448+сентябрь!BP448+октябрь!BP448+ноябрь!BP448+декабрь!BP448</f>
        <v>14</v>
      </c>
      <c r="BT448" s="36">
        <f>январь!BQ448+февраль!BQ448+март!BQ448+апрель!BQ448+май!BQ448+июнь!BQ448+июль!BQ448+август!BQ448+сентябрь!BQ448+октябрь!BQ448+ноябрь!BQ448+декабрь!BQ448</f>
        <v>13.188000000000001</v>
      </c>
      <c r="BU448" s="29">
        <f>январь!BR448+февраль!BR448+март!BR448+апрель!BR448+май!BR448+июнь!BR448+июль!BR448+август!BR448+сентябрь!BR448+октябрь!BR448+ноябрь!BR448+декабрь!BR448</f>
        <v>0</v>
      </c>
      <c r="BV448" s="36">
        <f>январь!BS448+февраль!BS448+март!BS448+апрель!BS448+май!BS448+июнь!BS448+июль!BS448+август!BS448+сентябрь!BS448+октябрь!BS448+ноябрь!BS448+декабрь!BS448</f>
        <v>0</v>
      </c>
      <c r="BW448" s="36">
        <f>январь!BT448+февраль!BT448+март!BT448+апрель!BT448+май!BT448+июнь!BT448+июль!BT448+август!BT448+сентябрь!BT448+октябрь!BT448+ноябрь!BT448+декабрь!BT448</f>
        <v>0</v>
      </c>
      <c r="BX448" s="36">
        <f>январь!BU448+февраль!BU448+март!BU448+апрель!BU448+май!BU448+июнь!BU448+июль!BU448+август!BU448+сентябрь!BU448+октябрь!BU448+ноябрь!BU448+декабрь!BU448</f>
        <v>0</v>
      </c>
      <c r="BY448" s="36">
        <f>январь!BV448+февраль!BV448+март!BV448+апрель!BV448+май!BV448+июнь!BV448+июль!BV448+август!BV448+сентябрь!BV448+октябрь!BV448+ноябрь!BV448+декабрь!BV448</f>
        <v>25.335000000000001</v>
      </c>
      <c r="BZ448" s="77">
        <v>26</v>
      </c>
    </row>
    <row r="449" spans="1:78" x14ac:dyDescent="0.25">
      <c r="A449" s="16">
        <v>447</v>
      </c>
      <c r="B449" s="16">
        <v>3</v>
      </c>
      <c r="C449" s="37" t="s">
        <v>887</v>
      </c>
      <c r="D449" s="51">
        <v>353.41706434782606</v>
      </c>
      <c r="E449" s="25">
        <v>691.87402999999983</v>
      </c>
      <c r="F449" s="26">
        <f t="shared" si="18"/>
        <v>1031.838094347826</v>
      </c>
      <c r="G449" s="26">
        <f t="shared" si="19"/>
        <v>339.96406434782608</v>
      </c>
      <c r="H449" s="26">
        <f t="shared" si="20"/>
        <v>13.452999999999999</v>
      </c>
      <c r="I449" s="36">
        <f>январь!F449+февраль!F449+март!F449+апрель!F449+май!F449+июнь!F449+июль!F449+август!F449+сентябрь!F449+октябрь!F449+ноябрь!F449+декабрь!F449</f>
        <v>0</v>
      </c>
      <c r="J449" s="36">
        <f>январь!G449+февраль!G449+март!G449+апрель!G449+май!G449+июнь!G449+июль!G449+август!G449+сентябрь!G449+октябрь!G449+ноябрь!G449+декабрь!G449</f>
        <v>0</v>
      </c>
      <c r="K449" s="36">
        <f>январь!H449+февраль!H449+март!H449+апрель!H449+май!H449+июнь!H449+июль!H449+август!H449+сентябрь!H449+октябрь!H449+ноябрь!H449+декабрь!H449</f>
        <v>0</v>
      </c>
      <c r="L449" s="27">
        <f>январь!I449+февраль!I449+март!I449+апрель!I449+май!I449+июнь!I449+июль!I449+август!I449+сентябрь!I449+октябрь!I449+ноябрь!I449+декабрь!I449</f>
        <v>0</v>
      </c>
      <c r="M449" s="36">
        <f>январь!J449+февраль!J449+март!J449+апрель!J449+май!J449+июнь!J449+июль!J449+август!J449+сентябрь!J449+октябрь!J449+ноябрь!J449+декабрь!J449</f>
        <v>0</v>
      </c>
      <c r="N449" s="36">
        <f>январь!K449+февраль!K449+март!K449+апрель!K449+май!K449+июнь!K449+июль!K449+август!K449+сентябрь!K449+октябрь!K449+ноябрь!K449+декабрь!K449</f>
        <v>0</v>
      </c>
      <c r="O449" s="36">
        <f>январь!L449+февраль!L449+март!L449+апрель!L449+май!L449+июнь!L449+июль!L449+август!L449+сентябрь!L449+октябрь!L449+ноябрь!L449+декабрь!L449</f>
        <v>0</v>
      </c>
      <c r="P449" s="36">
        <f>январь!M449+февраль!M449+март!M449+апрель!M449+май!M449+июнь!M449+июль!M449+август!M449+сентябрь!M449+октябрь!M449+ноябрь!M449+декабрь!M449</f>
        <v>0</v>
      </c>
      <c r="Q449" s="36">
        <f>январь!N449+февраль!N449+март!N449+апрель!N449+май!N449+июнь!N449+июль!N449+август!N449+сентябрь!N449+октябрь!N449+ноябрь!N449+декабрь!N449</f>
        <v>0</v>
      </c>
      <c r="R449" s="29">
        <f>январь!O449+февраль!O449+март!O449+апрель!O449+май!O449+июнь!O449+июль!O449+август!O449+сентябрь!O449+октябрь!O449+ноябрь!O449+декабрь!O449</f>
        <v>0</v>
      </c>
      <c r="S449" s="36">
        <f>январь!P449+февраль!P449+март!P449+апрель!P449+май!P449+июнь!P449+июль!P449+август!P449+сентябрь!P449+октябрь!P449+ноябрь!P449+декабрь!P449</f>
        <v>0</v>
      </c>
      <c r="T449" s="29">
        <f>январь!Q449+февраль!Q449+март!Q449+апрель!Q449+май!Q449+июнь!Q449+июль!Q449+август!Q449+сентябрь!Q449+октябрь!Q449+ноябрь!Q449+декабрь!Q449</f>
        <v>0</v>
      </c>
      <c r="U449" s="36">
        <f>январь!R449+февраль!R449+март!R449+апрель!R449+май!R449+июнь!R449+июль!R449+август!R449+сентябрь!R449+октябрь!R449+ноябрь!R449+декабрь!R449</f>
        <v>0</v>
      </c>
      <c r="V449" s="36">
        <f>январь!S449+февраль!S449+март!S449+апрель!S449+май!S449+июнь!S449+июль!S449+август!S449+сентябрь!S449+октябрь!S449+ноябрь!S449+декабрь!S449</f>
        <v>0</v>
      </c>
      <c r="W449" s="36">
        <f>январь!T449+февраль!T449+март!T449+апрель!T449+май!T449+июнь!T449+июль!T449+август!T449+сентябрь!T449+октябрь!T449+ноябрь!T449+декабрь!T449</f>
        <v>0</v>
      </c>
      <c r="X449" s="36">
        <f>январь!U449+февраль!U449+март!U449+апрель!U449+май!U449+июнь!U449+июль!U449+август!U449+сентябрь!U449+октябрь!U449+ноябрь!U449+декабрь!U449</f>
        <v>0</v>
      </c>
      <c r="Y449" s="36">
        <f>январь!V449+февраль!V449+март!V449+апрель!V449+май!V449+июнь!V449+июль!V449+август!V449+сентябрь!V449+октябрь!V449+ноябрь!V449+декабрь!V449</f>
        <v>0</v>
      </c>
      <c r="Z449" s="36">
        <f>январь!W449+февраль!W449+март!W449+апрель!W449+май!W449+июнь!W449+июль!W449+август!W449+сентябрь!W449+октябрь!W449+ноябрь!W449+декабрь!W449</f>
        <v>0</v>
      </c>
      <c r="AA449" s="36">
        <f>январь!X449+февраль!X449+март!X449+апрель!X449+май!X449+июнь!X449+июль!X449+август!X449+сентябрь!X449+октябрь!X449+ноябрь!X449+декабрь!X449</f>
        <v>0</v>
      </c>
      <c r="AB449" s="29">
        <f>январь!Y449+февраль!Y449+март!Y449+апрель!Y449+май!Y449+июнь!Y449+июль!Y449+август!Y449+сентябрь!Y449+октябрь!Y449+ноябрь!Y449+декабрь!Y449</f>
        <v>0</v>
      </c>
      <c r="AC449" s="36">
        <f>январь!Z449+февраль!Z449+март!Z449+апрель!Z449+май!Z449+июнь!Z449+июль!Z449+август!Z449+сентябрь!Z449+октябрь!Z449+ноябрь!Z449+декабрь!Z449</f>
        <v>0</v>
      </c>
      <c r="AD449" s="66" t="str">
        <f>CONCATENATE(январь!AA449,$BZ$1,февраль!AA449,$BZ$1,март!AA449,$BZ$1,апрель!AA449,$BZ$1,май!AA449,$BZ$1,июнь!AA449,$BZ$1,июль!AA449,$BZ$1,август!AA449,$BZ$1,сентябрь!AA449,$BZ$1,октябрь!AA449,$BZ$1,ноябрь!AA449,$BZ$1,декабрь!AA449)</f>
        <v xml:space="preserve">           </v>
      </c>
      <c r="AE449" s="36">
        <f>январь!AB449+февраль!AB449+март!AB449+апрель!AB449+май!AB449+июнь!AB449+июль!AB449+август!AB449+сентябрь!AB449+октябрь!AB449+ноябрь!AB449+декабрь!AB449</f>
        <v>0</v>
      </c>
      <c r="AF449" s="36">
        <f>январь!AC449+февраль!AC449+март!AC449+апрель!AC449+май!AC449+июнь!AC449+июль!AC449+август!AC449+сентябрь!AC449+октябрь!AC449+ноябрь!AC449+декабрь!AC449</f>
        <v>0</v>
      </c>
      <c r="AG449" s="36">
        <f>январь!AD449+февраль!AD449+март!AD449+апрель!AD449+май!AD449+июнь!AD449+июль!AD449+август!AD449+сентябрь!AD449+октябрь!AD449+ноябрь!AD449+декабрь!AD449</f>
        <v>0</v>
      </c>
      <c r="AH449" s="36">
        <f>январь!AE449+февраль!AE449+март!AE449+апрель!AE449+май!AE449+июнь!AE449+июль!AE449+август!AE449+сентябрь!AE449+октябрь!AE449+ноябрь!AE449+декабрь!AE449</f>
        <v>0</v>
      </c>
      <c r="AI449" s="36">
        <f>январь!AF449+февраль!AF449+март!AF449+апрель!AF449+май!AF449+июнь!AF449+июль!AF449+август!AF449+сентябрь!AF449+октябрь!AF449+ноябрь!AF449+декабрь!AF449</f>
        <v>0</v>
      </c>
      <c r="AJ449" s="36">
        <f>январь!AG449+февраль!AG449+март!AG449+апрель!AG449+май!AG449+июнь!AG449+июль!AG449+август!AG449+сентябрь!AG449+октябрь!AG449+ноябрь!AG449+декабрь!AG449</f>
        <v>0</v>
      </c>
      <c r="AK449" s="29">
        <f>январь!AH449+февраль!AH449+март!AH449+апрель!AH449+май!AH449+июнь!AH449+июль!AH449+август!AH449+сентябрь!AH449+октябрь!AH449+ноябрь!AH449+декабрь!AH449</f>
        <v>0</v>
      </c>
      <c r="AL449" s="36">
        <f>январь!AI449+февраль!AI449+март!AI449+апрель!AI449+май!AI449+июнь!AI449+июль!AI449+август!AI449+сентябрь!AI449+октябрь!AI449+ноябрь!AI449+декабрь!AI449</f>
        <v>0</v>
      </c>
      <c r="AM449" s="29">
        <f>январь!AJ449+февраль!AJ449+март!AJ449+апрель!AJ449+май!AJ449+июнь!AJ449+июль!AJ449+август!AJ449+сентябрь!AJ449+октябрь!AJ449+ноябрь!AJ449+декабрь!AJ449</f>
        <v>0</v>
      </c>
      <c r="AN449" s="36">
        <f>январь!AK449+февраль!AK449+март!AK449+апрель!AK449+май!AK449+июнь!AK449+июль!AK449+август!AK449+сентябрь!AK449+октябрь!AK449+ноябрь!AK449+декабрь!AK449</f>
        <v>0</v>
      </c>
      <c r="AO449" s="36">
        <f>январь!AL449+февраль!AL449+март!AL449+апрель!AL449+май!AL449+июнь!AL449+июль!AL449+август!AL449+сентябрь!AL449+октябрь!AL449+ноябрь!AL449+декабрь!AL449</f>
        <v>0</v>
      </c>
      <c r="AP449" s="36">
        <f>январь!AM449+февраль!AM449+март!AM449+апрель!AM449+май!AM449+июнь!AM449+июль!AM449+август!AM449+сентябрь!AM449+октябрь!AM449+ноябрь!AM449+декабрь!AM449</f>
        <v>0</v>
      </c>
      <c r="AQ449" s="29">
        <f>январь!AN449+февраль!AN449+март!AN449+апрель!AN449+май!AN449+июнь!AN449+июль!AN449+август!AN449+сентябрь!AN449+октябрь!AN449+ноябрь!AN449+декабрь!AN449</f>
        <v>0</v>
      </c>
      <c r="AR449" s="36">
        <f>январь!AO449+февраль!AO449+март!AO449+апрель!AO449+май!AO449+июнь!AO449+июль!AO449+август!AO449+сентябрь!AO449+октябрь!AO449+ноябрь!AO449+декабрь!AO449</f>
        <v>0</v>
      </c>
      <c r="AS449" s="29">
        <f>январь!AP449+февраль!AP449+март!AP449+апрель!AP449+май!AP449+июнь!AP449+июль!AP449+август!AP449+сентябрь!AP449+октябрь!AP449+ноябрь!AP449+декабрь!AP449</f>
        <v>0</v>
      </c>
      <c r="AT449" s="36">
        <f>январь!AQ449+февраль!AQ449+март!AQ449+апрель!AQ449+май!AQ449+июнь!AQ449+июль!AQ449+август!AQ449+сентябрь!AQ449+октябрь!AQ449+ноябрь!AQ449+декабрь!AQ449</f>
        <v>0</v>
      </c>
      <c r="AU449" s="29">
        <f>январь!AR449+февраль!AR449+март!AR449+апрель!AR449+май!AR449+июнь!AR449+июль!AR449+август!AR449+сентябрь!AR449+октябрь!AR449+ноябрь!AR449+декабрь!AR449</f>
        <v>0</v>
      </c>
      <c r="AV449" s="36">
        <f>январь!AS449+февраль!AS449+март!AS449+апрель!AS449+май!AS449+июнь!AS449+июль!AS449+август!AS449+сентябрь!AS449+октябрь!AS449+ноябрь!AS449+декабрь!AS449</f>
        <v>0</v>
      </c>
      <c r="AW449" s="36">
        <f>январь!AT449+февраль!AT449+март!AT449+апрель!AT449+май!AT449+июнь!AT449+июль!AT449+август!AT449+сентябрь!AT449+октябрь!AT449+ноябрь!AT449+декабрь!AT449</f>
        <v>0</v>
      </c>
      <c r="AX449" s="36">
        <f>январь!AU449+февраль!AU449+март!AU449+апрель!AU449+май!AU449+июнь!AU449+июль!AU449+август!AU449+сентябрь!AU449+октябрь!AU449+ноябрь!AU449+декабрь!AU449</f>
        <v>0</v>
      </c>
      <c r="AY449" s="29">
        <f>январь!AV449+февраль!AV449+март!AV449+апрель!AV449+май!AV449+июнь!AV449+июль!AV449+август!AV449+сентябрь!AV449+октябрь!AV449+ноябрь!AV449+декабрь!AV449</f>
        <v>0</v>
      </c>
      <c r="AZ449" s="36">
        <f>январь!AW449+февраль!AW449+март!AW449+апрель!AW449+май!AW449+июнь!AW449+июль!AW449+август!AW449+сентябрь!AW449+октябрь!AW449+ноябрь!AW449+декабрь!AW449</f>
        <v>0</v>
      </c>
      <c r="BA449" s="36">
        <f>январь!AX449+февраль!AX449+март!AX449+апрель!AX449+май!AX449+июнь!AX449+июль!AX449+август!AX449+сентябрь!AX449+октябрь!AX449+ноябрь!AX449+декабрь!AX449</f>
        <v>0</v>
      </c>
      <c r="BB449" s="36">
        <f>январь!AY449+февраль!AY449+март!AY449+апрель!AY449+май!AY449+июнь!AY449+июль!AY449+август!AY449+сентябрь!AY449+октябрь!AY449+ноябрь!AY449+декабрь!AY449</f>
        <v>0</v>
      </c>
      <c r="BC449" s="29">
        <f>январь!AZ449+февраль!AZ449+март!AZ449+апрель!AZ449+май!AZ449+июнь!AZ449+июль!AZ449+август!AZ449+сентябрь!AZ449+октябрь!AZ449+ноябрь!AZ449+декабрь!AZ449</f>
        <v>0</v>
      </c>
      <c r="BD449" s="36">
        <f>январь!BA449+февраль!BA449+март!BA449+апрель!BA449+май!BA449+июнь!BA449+июль!BA449+август!BA449+сентябрь!BA449+октябрь!BA449+ноябрь!BA449+декабрь!BA449</f>
        <v>0</v>
      </c>
      <c r="BE449" s="36">
        <f>январь!BB449+февраль!BB449+март!BB449+апрель!BB449+май!BB449+июнь!BB449+июль!BB449+август!BB449+сентябрь!BB449+октябрь!BB449+ноябрь!BB449+декабрь!BB449</f>
        <v>0</v>
      </c>
      <c r="BF449" s="36">
        <f>январь!BC449+февраль!BC449+март!BC449+апрель!BC449+май!BC449+июнь!BC449+июль!BC449+август!BC449+сентябрь!BC449+октябрь!BC449+ноябрь!BC449+декабрь!BC449</f>
        <v>0</v>
      </c>
      <c r="BG449" s="36">
        <f>январь!BD449+февраль!BD449+март!BD449+апрель!BD449+май!BD449+июнь!BD449+июль!BD449+август!BD449+сентябрь!BD449+октябрь!BD449+ноябрь!BD449+декабрь!BD449</f>
        <v>0</v>
      </c>
      <c r="BH449" s="36">
        <f>январь!BE449+февраль!BE449+март!BE449+апрель!BE449+май!BE449+июнь!BE449+июль!BE449+август!BE449+сентябрь!BE449+октябрь!BE449+ноябрь!BE449+декабрь!BE449</f>
        <v>0</v>
      </c>
      <c r="BI449" s="36">
        <f>январь!BF449+февраль!BF449+март!BF449+апрель!BF449+май!BF449+июнь!BF449+июль!BF449+август!BF449+сентябрь!BF449+октябрь!BF449+ноябрь!BF449+декабрь!BF449</f>
        <v>0</v>
      </c>
      <c r="BJ449" s="36">
        <f>январь!BG449+февраль!BG449+март!BG449+апрель!BG449+май!BG449+июнь!BG449+июль!BG449+август!BG449+сентябрь!BG449+октябрь!BG449+ноябрь!BG449+декабрь!BG449</f>
        <v>0</v>
      </c>
      <c r="BK449" s="36">
        <f>январь!BH449+февраль!BH449+март!BH449+апрель!BH449+май!BH449+июнь!BH449+июль!BH449+август!BH449+сентябрь!BH449+октябрь!BH449+ноябрь!BH449+декабрь!BH449</f>
        <v>0</v>
      </c>
      <c r="BL449" s="36">
        <f>январь!BI449+февраль!BI449+март!BI449+апрель!BI449+май!BI449+июнь!BI449+июль!BI449+август!BI449+сентябрь!BI449+октябрь!BI449+ноябрь!BI449+декабрь!BI449</f>
        <v>0</v>
      </c>
      <c r="BM449" s="29">
        <f>январь!BJ449+февраль!BJ449+март!BJ449+апрель!BJ449+май!BJ449+июнь!BJ449+июль!BJ449+август!BJ449+сентябрь!BJ449+октябрь!BJ449+ноябрь!BJ449+декабрь!BJ449</f>
        <v>0</v>
      </c>
      <c r="BN449" s="36">
        <f>январь!BK449+февраль!BK449+март!BK449+апрель!BK449+май!BK449+июнь!BK449+июль!BK449+август!BK449+сентябрь!BK449+октябрь!BK449+ноябрь!BK449+декабрь!BK449</f>
        <v>0</v>
      </c>
      <c r="BO449" s="29">
        <f>январь!BL449+февраль!BL449+март!BL449+апрель!BL449+май!BL449+июнь!BL449+июль!BL449+август!BL449+сентябрь!BL449+октябрь!BL449+ноябрь!BL449+декабрь!BL449</f>
        <v>0</v>
      </c>
      <c r="BP449" s="36">
        <f>январь!BM449+февраль!BM449+март!BM449+апрель!BM449+май!BM449+июнь!BM449+июль!BM449+август!BM449+сентябрь!BM449+октябрь!BM449+ноябрь!BM449+декабрь!BM449</f>
        <v>0</v>
      </c>
      <c r="BQ449" s="36">
        <f>январь!BN449+февраль!BN449+март!BN449+апрель!BN449+май!BN449+июнь!BN449+июль!BN449+август!BN449+сентябрь!BN449+октябрь!BN449+ноябрь!BN449+декабрь!BN449</f>
        <v>1.2E-2</v>
      </c>
      <c r="BR449" s="36">
        <f>январь!BO449+февраль!BO449+март!BO449+апрель!BO449+май!BO449+июнь!BO449+июль!BO449+август!BO449+сентябрь!BO449+октябрь!BO449+ноябрь!BO449+декабрь!BO449</f>
        <v>2.617</v>
      </c>
      <c r="BS449" s="29">
        <f>январь!BP449+февраль!BP449+март!BP449+апрель!BP449+май!BP449+июнь!BP449+июль!BP449+август!BP449+сентябрь!BP449+октябрь!BP449+ноябрь!BP449+декабрь!BP449</f>
        <v>0</v>
      </c>
      <c r="BT449" s="36">
        <f>январь!BQ449+февраль!BQ449+март!BQ449+апрель!BQ449+май!BQ449+июнь!BQ449+июль!BQ449+август!BQ449+сентябрь!BQ449+октябрь!BQ449+ноябрь!BQ449+декабрь!BQ449</f>
        <v>0</v>
      </c>
      <c r="BU449" s="29">
        <f>январь!BR449+февраль!BR449+март!BR449+апрель!BR449+май!BR449+июнь!BR449+июль!BR449+август!BR449+сентябрь!BR449+октябрь!BR449+ноябрь!BR449+декабрь!BR449</f>
        <v>0</v>
      </c>
      <c r="BV449" s="36">
        <f>январь!BS449+февраль!BS449+март!BS449+апрель!BS449+май!BS449+июнь!BS449+июль!BS449+август!BS449+сентябрь!BS449+октябрь!BS449+ноябрь!BS449+декабрь!BS449</f>
        <v>0</v>
      </c>
      <c r="BW449" s="36">
        <f>январь!BT449+февраль!BT449+март!BT449+апрель!BT449+май!BT449+июнь!BT449+июль!BT449+август!BT449+сентябрь!BT449+октябрь!BT449+ноябрь!BT449+декабрь!BT449</f>
        <v>0</v>
      </c>
      <c r="BX449" s="36">
        <f>январь!BU449+февраль!BU449+март!BU449+апрель!BU449+май!BU449+июнь!BU449+июль!BU449+август!BU449+сентябрь!BU449+октябрь!BU449+ноябрь!BU449+декабрь!BU449</f>
        <v>0</v>
      </c>
      <c r="BY449" s="36">
        <f>январь!BV449+февраль!BV449+март!BV449+апрель!BV449+май!BV449+июнь!BV449+июль!BV449+август!BV449+сентябрь!BV449+октябрь!BV449+ноябрь!BV449+декабрь!BV449</f>
        <v>10.836</v>
      </c>
      <c r="BZ449" s="77">
        <v>0</v>
      </c>
    </row>
    <row r="450" spans="1:78" x14ac:dyDescent="0.25">
      <c r="A450" s="16">
        <v>448</v>
      </c>
      <c r="B450" s="16">
        <v>3</v>
      </c>
      <c r="C450" s="37" t="s">
        <v>888</v>
      </c>
      <c r="D450" s="51">
        <v>308.03676367149757</v>
      </c>
      <c r="E450" s="25">
        <v>1470.5978700000003</v>
      </c>
      <c r="F450" s="26">
        <f t="shared" si="18"/>
        <v>1733.3066336714978</v>
      </c>
      <c r="G450" s="26">
        <f t="shared" si="19"/>
        <v>262.70876367149754</v>
      </c>
      <c r="H450" s="26">
        <f t="shared" si="20"/>
        <v>45.328000000000003</v>
      </c>
      <c r="I450" s="36">
        <f>январь!F450+февраль!F450+март!F450+апрель!F450+май!F450+июнь!F450+июль!F450+август!F450+сентябрь!F450+октябрь!F450+ноябрь!F450+декабрь!F450</f>
        <v>0</v>
      </c>
      <c r="J450" s="36">
        <f>январь!G450+февраль!G450+март!G450+апрель!G450+май!G450+июнь!G450+июль!G450+август!G450+сентябрь!G450+октябрь!G450+ноябрь!G450+декабрь!G450</f>
        <v>0</v>
      </c>
      <c r="K450" s="36">
        <f>январь!H450+февраль!H450+март!H450+апрель!H450+май!H450+июнь!H450+июль!H450+август!H450+сентябрь!H450+октябрь!H450+ноябрь!H450+декабрь!H450</f>
        <v>0</v>
      </c>
      <c r="L450" s="27">
        <f>январь!I450+февраль!I450+март!I450+апрель!I450+май!I450+июнь!I450+июль!I450+август!I450+сентябрь!I450+октябрь!I450+ноябрь!I450+декабрь!I450</f>
        <v>0</v>
      </c>
      <c r="M450" s="36">
        <f>январь!J450+февраль!J450+март!J450+апрель!J450+май!J450+июнь!J450+июль!J450+август!J450+сентябрь!J450+октябрь!J450+ноябрь!J450+декабрь!J450</f>
        <v>0</v>
      </c>
      <c r="N450" s="36">
        <f>январь!K450+февраль!K450+март!K450+апрель!K450+май!K450+июнь!K450+июль!K450+август!K450+сентябрь!K450+октябрь!K450+ноябрь!K450+декабрь!K450</f>
        <v>0</v>
      </c>
      <c r="O450" s="36">
        <f>январь!L450+февраль!L450+март!L450+апрель!L450+май!L450+июнь!L450+июль!L450+август!L450+сентябрь!L450+октябрь!L450+ноябрь!L450+декабрь!L450</f>
        <v>0</v>
      </c>
      <c r="P450" s="36">
        <f>январь!M450+февраль!M450+март!M450+апрель!M450+май!M450+июнь!M450+июль!M450+август!M450+сентябрь!M450+октябрь!M450+ноябрь!M450+декабрь!M450</f>
        <v>0</v>
      </c>
      <c r="Q450" s="36">
        <f>январь!N450+февраль!N450+март!N450+апрель!N450+май!N450+июнь!N450+июль!N450+август!N450+сентябрь!N450+октябрь!N450+ноябрь!N450+декабрь!N450</f>
        <v>0</v>
      </c>
      <c r="R450" s="29">
        <f>январь!O450+февраль!O450+март!O450+апрель!O450+май!O450+июнь!O450+июль!O450+август!O450+сентябрь!O450+октябрь!O450+ноябрь!O450+декабрь!O450</f>
        <v>0</v>
      </c>
      <c r="S450" s="36">
        <f>январь!P450+февраль!P450+март!P450+апрель!P450+май!P450+июнь!P450+июль!P450+август!P450+сентябрь!P450+октябрь!P450+ноябрь!P450+декабрь!P450</f>
        <v>0</v>
      </c>
      <c r="T450" s="29">
        <f>январь!Q450+февраль!Q450+март!Q450+апрель!Q450+май!Q450+июнь!Q450+июль!Q450+август!Q450+сентябрь!Q450+октябрь!Q450+ноябрь!Q450+декабрь!Q450</f>
        <v>0</v>
      </c>
      <c r="U450" s="36">
        <f>январь!R450+февраль!R450+март!R450+апрель!R450+май!R450+июнь!R450+июль!R450+август!R450+сентябрь!R450+октябрь!R450+ноябрь!R450+декабрь!R450</f>
        <v>0</v>
      </c>
      <c r="V450" s="36">
        <f>январь!S450+февраль!S450+март!S450+апрель!S450+май!S450+июнь!S450+июль!S450+август!S450+сентябрь!S450+октябрь!S450+ноябрь!S450+декабрь!S450</f>
        <v>0</v>
      </c>
      <c r="W450" s="36">
        <f>январь!T450+февраль!T450+март!T450+апрель!T450+май!T450+июнь!T450+июль!T450+август!T450+сентябрь!T450+октябрь!T450+ноябрь!T450+декабрь!T450</f>
        <v>0</v>
      </c>
      <c r="X450" s="36">
        <f>январь!U450+февраль!U450+март!U450+апрель!U450+май!U450+июнь!U450+июль!U450+август!U450+сентябрь!U450+октябрь!U450+ноябрь!U450+декабрь!U450</f>
        <v>0</v>
      </c>
      <c r="Y450" s="36">
        <f>январь!V450+февраль!V450+март!V450+апрель!V450+май!V450+июнь!V450+июль!V450+август!V450+сентябрь!V450+октябрь!V450+ноябрь!V450+декабрь!V450</f>
        <v>0</v>
      </c>
      <c r="Z450" s="36">
        <f>январь!W450+февраль!W450+март!W450+апрель!W450+май!W450+июнь!W450+июль!W450+август!W450+сентябрь!W450+октябрь!W450+ноябрь!W450+декабрь!W450</f>
        <v>0</v>
      </c>
      <c r="AA450" s="36">
        <f>январь!X450+февраль!X450+март!X450+апрель!X450+май!X450+июнь!X450+июль!X450+август!X450+сентябрь!X450+октябрь!X450+ноябрь!X450+декабрь!X450</f>
        <v>0</v>
      </c>
      <c r="AB450" s="29">
        <f>январь!Y450+февраль!Y450+март!Y450+апрель!Y450+май!Y450+июнь!Y450+июль!Y450+август!Y450+сентябрь!Y450+октябрь!Y450+ноябрь!Y450+декабрь!Y450</f>
        <v>0</v>
      </c>
      <c r="AC450" s="36">
        <f>январь!Z450+февраль!Z450+март!Z450+апрель!Z450+май!Z450+июнь!Z450+июль!Z450+август!Z450+сентябрь!Z450+октябрь!Z450+ноябрь!Z450+декабрь!Z450</f>
        <v>0</v>
      </c>
      <c r="AD450" s="66" t="str">
        <f>CONCATENATE(январь!AA450,$BZ$1,февраль!AA450,$BZ$1,март!AA450,$BZ$1,апрель!AA450,$BZ$1,май!AA450,$BZ$1,июнь!AA450,$BZ$1,июль!AA450,$BZ$1,август!AA450,$BZ$1,сентябрь!AA450,$BZ$1,октябрь!AA450,$BZ$1,ноябрь!AA450,$BZ$1,декабрь!AA450)</f>
        <v xml:space="preserve">           </v>
      </c>
      <c r="AE450" s="36">
        <f>январь!AB450+февраль!AB450+март!AB450+апрель!AB450+май!AB450+июнь!AB450+июль!AB450+август!AB450+сентябрь!AB450+октябрь!AB450+ноябрь!AB450+декабрь!AB450</f>
        <v>0</v>
      </c>
      <c r="AF450" s="36">
        <f>январь!AC450+февраль!AC450+март!AC450+апрель!AC450+май!AC450+июнь!AC450+июль!AC450+август!AC450+сентябрь!AC450+октябрь!AC450+ноябрь!AC450+декабрь!AC450</f>
        <v>0</v>
      </c>
      <c r="AG450" s="36">
        <f>январь!AD450+февраль!AD450+март!AD450+апрель!AD450+май!AD450+июнь!AD450+июль!AD450+август!AD450+сентябрь!AD450+октябрь!AD450+ноябрь!AD450+декабрь!AD450</f>
        <v>0</v>
      </c>
      <c r="AH450" s="36">
        <f>январь!AE450+февраль!AE450+март!AE450+апрель!AE450+май!AE450+июнь!AE450+июль!AE450+август!AE450+сентябрь!AE450+октябрь!AE450+ноябрь!AE450+декабрь!AE450</f>
        <v>0</v>
      </c>
      <c r="AI450" s="36">
        <f>январь!AF450+февраль!AF450+март!AF450+апрель!AF450+май!AF450+июнь!AF450+июль!AF450+август!AF450+сентябрь!AF450+октябрь!AF450+ноябрь!AF450+декабрь!AF450</f>
        <v>0</v>
      </c>
      <c r="AJ450" s="36">
        <f>январь!AG450+февраль!AG450+март!AG450+апрель!AG450+май!AG450+июнь!AG450+июль!AG450+август!AG450+сентябрь!AG450+октябрь!AG450+ноябрь!AG450+декабрь!AG450</f>
        <v>0</v>
      </c>
      <c r="AK450" s="29">
        <f>январь!AH450+февраль!AH450+март!AH450+апрель!AH450+май!AH450+июнь!AH450+июль!AH450+август!AH450+сентябрь!AH450+октябрь!AH450+ноябрь!AH450+декабрь!AH450</f>
        <v>0</v>
      </c>
      <c r="AL450" s="36">
        <f>январь!AI450+февраль!AI450+март!AI450+апрель!AI450+май!AI450+июнь!AI450+июль!AI450+август!AI450+сентябрь!AI450+октябрь!AI450+ноябрь!AI450+декабрь!AI450</f>
        <v>0</v>
      </c>
      <c r="AM450" s="29">
        <f>январь!AJ450+февраль!AJ450+март!AJ450+апрель!AJ450+май!AJ450+июнь!AJ450+июль!AJ450+август!AJ450+сентябрь!AJ450+октябрь!AJ450+ноябрь!AJ450+декабрь!AJ450</f>
        <v>0</v>
      </c>
      <c r="AN450" s="36">
        <f>январь!AK450+февраль!AK450+март!AK450+апрель!AK450+май!AK450+июнь!AK450+июль!AK450+август!AK450+сентябрь!AK450+октябрь!AK450+ноябрь!AK450+декабрь!AK450</f>
        <v>0</v>
      </c>
      <c r="AO450" s="36">
        <f>январь!AL450+февраль!AL450+март!AL450+апрель!AL450+май!AL450+июнь!AL450+июль!AL450+август!AL450+сентябрь!AL450+октябрь!AL450+ноябрь!AL450+декабрь!AL450</f>
        <v>0</v>
      </c>
      <c r="AP450" s="36">
        <f>январь!AM450+февраль!AM450+март!AM450+апрель!AM450+май!AM450+июнь!AM450+июль!AM450+август!AM450+сентябрь!AM450+октябрь!AM450+ноябрь!AM450+декабрь!AM450</f>
        <v>0</v>
      </c>
      <c r="AQ450" s="29">
        <f>январь!AN450+февраль!AN450+март!AN450+апрель!AN450+май!AN450+июнь!AN450+июль!AN450+август!AN450+сентябрь!AN450+октябрь!AN450+ноябрь!AN450+декабрь!AN450</f>
        <v>0</v>
      </c>
      <c r="AR450" s="36">
        <f>январь!AO450+февраль!AO450+март!AO450+апрель!AO450+май!AO450+июнь!AO450+июль!AO450+август!AO450+сентябрь!AO450+октябрь!AO450+ноябрь!AO450+декабрь!AO450</f>
        <v>0</v>
      </c>
      <c r="AS450" s="29">
        <f>январь!AP450+февраль!AP450+март!AP450+апрель!AP450+май!AP450+июнь!AP450+июль!AP450+август!AP450+сентябрь!AP450+октябрь!AP450+ноябрь!AP450+декабрь!AP450</f>
        <v>0</v>
      </c>
      <c r="AT450" s="36">
        <f>январь!AQ450+февраль!AQ450+март!AQ450+апрель!AQ450+май!AQ450+июнь!AQ450+июль!AQ450+август!AQ450+сентябрь!AQ450+октябрь!AQ450+ноябрь!AQ450+декабрь!AQ450</f>
        <v>0</v>
      </c>
      <c r="AU450" s="29">
        <f>январь!AR450+февраль!AR450+март!AR450+апрель!AR450+май!AR450+июнь!AR450+июль!AR450+август!AR450+сентябрь!AR450+октябрь!AR450+ноябрь!AR450+декабрь!AR450</f>
        <v>0</v>
      </c>
      <c r="AV450" s="36">
        <f>январь!AS450+февраль!AS450+март!AS450+апрель!AS450+май!AS450+июнь!AS450+июль!AS450+август!AS450+сентябрь!AS450+октябрь!AS450+ноябрь!AS450+декабрь!AS450</f>
        <v>0</v>
      </c>
      <c r="AW450" s="36">
        <f>январь!AT450+февраль!AT450+март!AT450+апрель!AT450+май!AT450+июнь!AT450+июль!AT450+август!AT450+сентябрь!AT450+октябрь!AT450+ноябрь!AT450+декабрь!AT450</f>
        <v>0</v>
      </c>
      <c r="AX450" s="36">
        <f>январь!AU450+февраль!AU450+март!AU450+апрель!AU450+май!AU450+июнь!AU450+июль!AU450+август!AU450+сентябрь!AU450+октябрь!AU450+ноябрь!AU450+декабрь!AU450</f>
        <v>0</v>
      </c>
      <c r="AY450" s="29">
        <f>январь!AV450+февраль!AV450+март!AV450+апрель!AV450+май!AV450+июнь!AV450+июль!AV450+август!AV450+сентябрь!AV450+октябрь!AV450+ноябрь!AV450+декабрь!AV450</f>
        <v>0</v>
      </c>
      <c r="AZ450" s="36">
        <f>январь!AW450+февраль!AW450+март!AW450+апрель!AW450+май!AW450+июнь!AW450+июль!AW450+август!AW450+сентябрь!AW450+октябрь!AW450+ноябрь!AW450+декабрь!AW450</f>
        <v>0</v>
      </c>
      <c r="BA450" s="36">
        <f>январь!AX450+февраль!AX450+март!AX450+апрель!AX450+май!AX450+июнь!AX450+июль!AX450+август!AX450+сентябрь!AX450+октябрь!AX450+ноябрь!AX450+декабрь!AX450</f>
        <v>0</v>
      </c>
      <c r="BB450" s="36">
        <f>январь!AY450+февраль!AY450+март!AY450+апрель!AY450+май!AY450+июнь!AY450+июль!AY450+август!AY450+сентябрь!AY450+октябрь!AY450+ноябрь!AY450+декабрь!AY450</f>
        <v>0</v>
      </c>
      <c r="BC450" s="29">
        <f>январь!AZ450+февраль!AZ450+март!AZ450+апрель!AZ450+май!AZ450+июнь!AZ450+июль!AZ450+август!AZ450+сентябрь!AZ450+октябрь!AZ450+ноябрь!AZ450+декабрь!AZ450</f>
        <v>0</v>
      </c>
      <c r="BD450" s="36">
        <f>январь!BA450+февраль!BA450+март!BA450+апрель!BA450+май!BA450+июнь!BA450+июль!BA450+август!BA450+сентябрь!BA450+октябрь!BA450+ноябрь!BA450+декабрь!BA450</f>
        <v>0</v>
      </c>
      <c r="BE450" s="36">
        <f>январь!BB450+февраль!BB450+март!BB450+апрель!BB450+май!BB450+июнь!BB450+июль!BB450+август!BB450+сентябрь!BB450+октябрь!BB450+ноябрь!BB450+декабрь!BB450</f>
        <v>0</v>
      </c>
      <c r="BF450" s="36">
        <f>январь!BC450+февраль!BC450+март!BC450+апрель!BC450+май!BC450+июнь!BC450+июль!BC450+август!BC450+сентябрь!BC450+октябрь!BC450+ноябрь!BC450+декабрь!BC450</f>
        <v>0</v>
      </c>
      <c r="BG450" s="36">
        <f>январь!BD450+февраль!BD450+март!BD450+апрель!BD450+май!BD450+июнь!BD450+июль!BD450+август!BD450+сентябрь!BD450+октябрь!BD450+ноябрь!BD450+декабрь!BD450</f>
        <v>0</v>
      </c>
      <c r="BH450" s="36">
        <f>январь!BE450+февраль!BE450+март!BE450+апрель!BE450+май!BE450+июнь!BE450+июль!BE450+август!BE450+сентябрь!BE450+октябрь!BE450+ноябрь!BE450+декабрь!BE450</f>
        <v>0</v>
      </c>
      <c r="BI450" s="36">
        <f>январь!BF450+февраль!BF450+март!BF450+апрель!BF450+май!BF450+июнь!BF450+июль!BF450+август!BF450+сентябрь!BF450+октябрь!BF450+ноябрь!BF450+декабрь!BF450</f>
        <v>0</v>
      </c>
      <c r="BJ450" s="36">
        <f>январь!BG450+февраль!BG450+март!BG450+апрель!BG450+май!BG450+июнь!BG450+июль!BG450+август!BG450+сентябрь!BG450+октябрь!BG450+ноябрь!BG450+декабрь!BG450</f>
        <v>0</v>
      </c>
      <c r="BK450" s="36">
        <f>январь!BH450+февраль!BH450+март!BH450+апрель!BH450+май!BH450+июнь!BH450+июль!BH450+август!BH450+сентябрь!BH450+октябрь!BH450+ноябрь!BH450+декабрь!BH450</f>
        <v>0</v>
      </c>
      <c r="BL450" s="36">
        <f>январь!BI450+февраль!BI450+март!BI450+апрель!BI450+май!BI450+июнь!BI450+июль!BI450+август!BI450+сентябрь!BI450+октябрь!BI450+ноябрь!BI450+декабрь!BI450</f>
        <v>0</v>
      </c>
      <c r="BM450" s="29">
        <f>январь!BJ450+февраль!BJ450+март!BJ450+апрель!BJ450+май!BJ450+июнь!BJ450+июль!BJ450+август!BJ450+сентябрь!BJ450+октябрь!BJ450+ноябрь!BJ450+декабрь!BJ450</f>
        <v>0</v>
      </c>
      <c r="BN450" s="36">
        <f>январь!BK450+февраль!BK450+март!BK450+апрель!BK450+май!BK450+июнь!BK450+июль!BK450+август!BK450+сентябрь!BK450+октябрь!BK450+ноябрь!BK450+декабрь!BK450</f>
        <v>0</v>
      </c>
      <c r="BO450" s="29">
        <f>январь!BL450+февраль!BL450+март!BL450+апрель!BL450+май!BL450+июнь!BL450+июль!BL450+август!BL450+сентябрь!BL450+октябрь!BL450+ноябрь!BL450+декабрь!BL450</f>
        <v>6</v>
      </c>
      <c r="BP450" s="36">
        <f>январь!BM450+февраль!BM450+март!BM450+апрель!BM450+май!BM450+июнь!BM450+июль!BM450+август!BM450+сентябрь!BM450+октябрь!BM450+ноябрь!BM450+декабрь!BM450</f>
        <v>2.3580000000000001</v>
      </c>
      <c r="BQ450" s="36">
        <f>январь!BN450+февраль!BN450+март!BN450+апрель!BN450+май!BN450+июнь!BN450+июль!BN450+август!BN450+сентябрь!BN450+октябрь!BN450+ноябрь!BN450+декабрь!BN450</f>
        <v>0</v>
      </c>
      <c r="BR450" s="36">
        <f>январь!BO450+февраль!BO450+март!BO450+апрель!BO450+май!BO450+июнь!BO450+июль!BO450+август!BO450+сентябрь!BO450+октябрь!BO450+ноябрь!BO450+декабрь!BO450</f>
        <v>0</v>
      </c>
      <c r="BS450" s="29">
        <f>январь!BP450+февраль!BP450+март!BP450+апрель!BP450+май!BP450+июнь!BP450+июль!BP450+август!BP450+сентябрь!BP450+октябрь!BP450+ноябрь!BP450+декабрь!BP450</f>
        <v>21</v>
      </c>
      <c r="BT450" s="36">
        <f>январь!BQ450+февраль!BQ450+март!BQ450+апрель!BQ450+май!BQ450+июнь!BQ450+июль!BQ450+август!BQ450+сентябрь!BQ450+октябрь!BQ450+ноябрь!BQ450+декабрь!BQ450</f>
        <v>28.888000000000002</v>
      </c>
      <c r="BU450" s="29">
        <f>январь!BR450+февраль!BR450+март!BR450+апрель!BR450+май!BR450+июнь!BR450+июль!BR450+август!BR450+сентябрь!BR450+октябрь!BR450+ноябрь!BR450+декабрь!BR450</f>
        <v>5</v>
      </c>
      <c r="BV450" s="36">
        <f>январь!BS450+февраль!BS450+март!BS450+апрель!BS450+май!BS450+июнь!BS450+июль!BS450+август!BS450+сентябрь!BS450+октябрь!BS450+ноябрь!BS450+декабрь!BS450</f>
        <v>14.082000000000001</v>
      </c>
      <c r="BW450" s="36">
        <f>январь!BT450+февраль!BT450+март!BT450+апрель!BT450+май!BT450+июнь!BT450+июль!BT450+август!BT450+сентябрь!BT450+октябрь!BT450+ноябрь!BT450+декабрь!BT450</f>
        <v>0</v>
      </c>
      <c r="BX450" s="36">
        <f>январь!BU450+февраль!BU450+март!BU450+апрель!BU450+май!BU450+июнь!BU450+июль!BU450+август!BU450+сентябрь!BU450+октябрь!BU450+ноябрь!BU450+декабрь!BU450</f>
        <v>0</v>
      </c>
      <c r="BY450" s="36">
        <f>январь!BV450+февраль!BV450+март!BV450+апрель!BV450+май!BV450+июнь!BV450+июль!BV450+август!BV450+сентябрь!BV450+октябрь!BV450+ноябрь!BV450+декабрь!BV450</f>
        <v>0</v>
      </c>
      <c r="BZ450" s="77">
        <v>0</v>
      </c>
    </row>
    <row r="451" spans="1:78" s="24" customFormat="1" ht="14.25" x14ac:dyDescent="0.2">
      <c r="A451" s="22"/>
      <c r="B451" s="22"/>
      <c r="C451" s="23" t="s">
        <v>889</v>
      </c>
      <c r="D451" s="20">
        <f t="shared" ref="D451:I451" si="21">SUM(D3:D450)</f>
        <v>103230.94675343957</v>
      </c>
      <c r="E451" s="20">
        <f t="shared" si="21"/>
        <v>66658.938800799995</v>
      </c>
      <c r="F451" s="20">
        <f t="shared" si="21"/>
        <v>104191.99875423951</v>
      </c>
      <c r="G451" s="20">
        <f t="shared" si="21"/>
        <v>37533.059953439595</v>
      </c>
      <c r="H451" s="20">
        <f t="shared" si="21"/>
        <v>65697.886799999978</v>
      </c>
      <c r="I451" s="61">
        <f t="shared" si="21"/>
        <v>0.107</v>
      </c>
      <c r="J451" s="61">
        <f t="shared" ref="J451" si="22">SUM(J3:J450)</f>
        <v>101.46700000000001</v>
      </c>
      <c r="K451" s="61">
        <f t="shared" ref="K451" si="23">SUM(K3:K450)</f>
        <v>0</v>
      </c>
      <c r="L451" s="28">
        <f t="shared" ref="L451" si="24">SUM(L3:L450)</f>
        <v>3448.0319999999992</v>
      </c>
      <c r="M451" s="61">
        <f t="shared" ref="M451" si="25">SUM(M3:M450)</f>
        <v>16726.13</v>
      </c>
      <c r="N451" s="61">
        <f t="shared" ref="N451" si="26">SUM(N3:N450)</f>
        <v>4.9180000000000001</v>
      </c>
      <c r="O451" s="61">
        <f t="shared" ref="O451" si="27">SUM(O3:O450)</f>
        <v>1227.5840000000001</v>
      </c>
      <c r="P451" s="61">
        <f t="shared" ref="P451" si="28">SUM(P3:P450)</f>
        <v>8.6050000000000004</v>
      </c>
      <c r="Q451" s="61">
        <f t="shared" ref="Q451" si="29">SUM(Q3:Q450)</f>
        <v>6714.0200000000023</v>
      </c>
      <c r="R451" s="30">
        <f t="shared" ref="R451" si="30">SUM(R3:R450)</f>
        <v>0</v>
      </c>
      <c r="S451" s="61">
        <f t="shared" ref="S451" si="31">SUM(S3:S450)</f>
        <v>0</v>
      </c>
      <c r="T451" s="30">
        <f t="shared" ref="T451" si="32">SUM(T3:T450)</f>
        <v>0</v>
      </c>
      <c r="U451" s="61">
        <f t="shared" ref="U451" si="33">SUM(U3:U450)</f>
        <v>0</v>
      </c>
      <c r="V451" s="61">
        <f t="shared" ref="V451" si="34">SUM(V3:V450)</f>
        <v>0.11800000000000002</v>
      </c>
      <c r="W451" s="61">
        <f t="shared" ref="W451" si="35">SUM(W3:W450)</f>
        <v>97.567999999999998</v>
      </c>
      <c r="X451" s="61">
        <f t="shared" ref="X451" si="36">SUM(X3:X450)</f>
        <v>2.5549999999999993</v>
      </c>
      <c r="Y451" s="61">
        <f t="shared" ref="Y451" si="37">SUM(Y3:Y450)</f>
        <v>4030.2849999999999</v>
      </c>
      <c r="Z451" s="61" t="e">
        <f t="shared" ref="Z451" si="38">SUM(Z3:Z450)</f>
        <v>#VALUE!</v>
      </c>
      <c r="AA451" s="61">
        <f t="shared" ref="AA451" si="39">SUM(AA3:AA450)</f>
        <v>1328.4960000000001</v>
      </c>
      <c r="AB451" s="30">
        <f t="shared" ref="AB451" si="40">SUM(AB3:AB450)</f>
        <v>0</v>
      </c>
      <c r="AC451" s="61">
        <f t="shared" ref="AC451" si="41">SUM(AC3:AC450)</f>
        <v>0</v>
      </c>
      <c r="AD451" s="68"/>
      <c r="AE451" s="61">
        <f t="shared" ref="AE451" si="42">SUM(AE3:AE450)</f>
        <v>4.3660000000000005</v>
      </c>
      <c r="AF451" s="61">
        <f t="shared" ref="AF451" si="43">SUM(AF3:AF450)</f>
        <v>12260.553</v>
      </c>
      <c r="AG451" s="61">
        <f t="shared" ref="AG451" si="44">SUM(AG3:AG450)</f>
        <v>0</v>
      </c>
      <c r="AH451" s="61">
        <f t="shared" ref="AH451" si="45">SUM(AH3:AH450)</f>
        <v>0</v>
      </c>
      <c r="AI451" s="61">
        <f t="shared" ref="AI451" si="46">SUM(AI3:AI450)</f>
        <v>0.30500000000000005</v>
      </c>
      <c r="AJ451" s="61">
        <f t="shared" ref="AJ451" si="47">SUM(AJ3:AJ450)</f>
        <v>184.70500000000004</v>
      </c>
      <c r="AK451" s="30">
        <f t="shared" ref="AK451" si="48">SUM(AK3:AK450)</f>
        <v>715.90800000000002</v>
      </c>
      <c r="AL451" s="61">
        <f t="shared" ref="AL451" si="49">SUM(AL3:AL450)</f>
        <v>1043.7190000000003</v>
      </c>
      <c r="AM451" s="30">
        <f t="shared" ref="AM451" si="50">SUM(AM3:AM450)</f>
        <v>4</v>
      </c>
      <c r="AN451" s="61">
        <f t="shared" ref="AN451" si="51">SUM(AN3:AN450)</f>
        <v>3.9209999999999998</v>
      </c>
      <c r="AO451" s="61">
        <f t="shared" ref="AO451" si="52">SUM(AO3:AO450)</f>
        <v>7.5000000000000011E-2</v>
      </c>
      <c r="AP451" s="61">
        <f t="shared" ref="AP451" si="53">SUM(AP3:AP450)</f>
        <v>69.468999999999994</v>
      </c>
      <c r="AQ451" s="30">
        <f t="shared" ref="AQ451" si="54">SUM(AQ3:AQ450)</f>
        <v>2</v>
      </c>
      <c r="AR451" s="61">
        <f t="shared" ref="AR451" si="55">SUM(AR3:AR450)</f>
        <v>15.663</v>
      </c>
      <c r="AS451" s="30">
        <f t="shared" ref="AS451" si="56">SUM(AS3:AS450)</f>
        <v>42</v>
      </c>
      <c r="AT451" s="61">
        <f t="shared" ref="AT451" si="57">SUM(AT3:AT450)</f>
        <v>1521.7530000000002</v>
      </c>
      <c r="AU451" s="30">
        <f t="shared" ref="AU451" si="58">SUM(AU3:AU450)</f>
        <v>153</v>
      </c>
      <c r="AV451" s="61">
        <f t="shared" ref="AV451" si="59">SUM(AV3:AV450)</f>
        <v>5247.9830000000002</v>
      </c>
      <c r="AW451" s="61">
        <f t="shared" ref="AW451" si="60">SUM(AW3:AW450)</f>
        <v>0</v>
      </c>
      <c r="AX451" s="61">
        <f t="shared" ref="AX451" si="61">SUM(AX3:AX450)</f>
        <v>0</v>
      </c>
      <c r="AY451" s="30">
        <f t="shared" ref="AY451" si="62">SUM(AY3:AY450)</f>
        <v>37</v>
      </c>
      <c r="AZ451" s="61">
        <f t="shared" ref="AZ451" si="63">SUM(AZ3:AZ450)</f>
        <v>130.19399999999999</v>
      </c>
      <c r="BA451" s="61">
        <f t="shared" ref="BA451" si="64">SUM(BA3:BA450)</f>
        <v>9.0000000000000011E-2</v>
      </c>
      <c r="BB451" s="61">
        <f t="shared" ref="BB451" si="65">SUM(BB3:BB450)</f>
        <v>112.14800000000001</v>
      </c>
      <c r="BC451" s="30">
        <f t="shared" ref="BC451" si="66">SUM(BC3:BC450)</f>
        <v>0</v>
      </c>
      <c r="BD451" s="61">
        <f t="shared" ref="BD451" si="67">SUM(BD3:BD450)</f>
        <v>0</v>
      </c>
      <c r="BE451" s="61">
        <f t="shared" ref="BE451" si="68">SUM(BE3:BE450)</f>
        <v>0.252</v>
      </c>
      <c r="BF451" s="61">
        <f t="shared" ref="BF451" si="69">SUM(BF3:BF450)</f>
        <v>259.13500000000005</v>
      </c>
      <c r="BG451" s="61">
        <f t="shared" ref="BG451" si="70">SUM(BG3:BG450)</f>
        <v>0.84800000000000042</v>
      </c>
      <c r="BH451" s="61">
        <f t="shared" ref="BH451" si="71">SUM(BH3:BH450)</f>
        <v>832.79100000000005</v>
      </c>
      <c r="BI451" s="61">
        <f t="shared" ref="BI451" si="72">SUM(BI3:BI450)</f>
        <v>1.2349999999999999</v>
      </c>
      <c r="BJ451" s="61">
        <f t="shared" ref="BJ451" si="73">SUM(BJ3:BJ450)</f>
        <v>1453.9839999999992</v>
      </c>
      <c r="BK451" s="61">
        <f t="shared" ref="BK451" si="74">SUM(BK3:BK450)</f>
        <v>0.49400000000000022</v>
      </c>
      <c r="BL451" s="61">
        <f t="shared" ref="BL451" si="75">SUM(BL3:BL450)</f>
        <v>558.90400000000011</v>
      </c>
      <c r="BM451" s="30">
        <f t="shared" ref="BM451" si="76">SUM(BM3:BM450)</f>
        <v>24</v>
      </c>
      <c r="BN451" s="61">
        <f t="shared" ref="BN451" si="77">SUM(BN3:BN450)</f>
        <v>73.858000000000004</v>
      </c>
      <c r="BO451" s="30">
        <f t="shared" ref="BO451" si="78">SUM(BO3:BO450)</f>
        <v>4392</v>
      </c>
      <c r="BP451" s="61">
        <f t="shared" ref="BP451" si="79">SUM(BP3:BP450)</f>
        <v>3151.7866000000004</v>
      </c>
      <c r="BQ451" s="61">
        <f t="shared" ref="BQ451" si="80">SUM(BQ3:BQ450)</f>
        <v>4.6799999999999971</v>
      </c>
      <c r="BR451" s="61">
        <f t="shared" ref="BR451" si="81">SUM(BR3:BR450)</f>
        <v>601.01199999999983</v>
      </c>
      <c r="BS451" s="30">
        <f t="shared" ref="BS451" si="82">SUM(BS3:BS450)</f>
        <v>1079</v>
      </c>
      <c r="BT451" s="61">
        <f t="shared" ref="BT451" si="83">SUM(BT3:BT450)</f>
        <v>1201.7190000000003</v>
      </c>
      <c r="BU451" s="30">
        <f t="shared" ref="BU451" si="84">SUM(BU3:BU450)</f>
        <v>81</v>
      </c>
      <c r="BV451" s="61">
        <f t="shared" ref="BV451" si="85">SUM(BV3:BV450)</f>
        <v>178.51300000000001</v>
      </c>
      <c r="BW451" s="61">
        <f t="shared" ref="BW451" si="86">SUM(BW3:BW450)</f>
        <v>35.554000000000002</v>
      </c>
      <c r="BX451" s="61">
        <f t="shared" ref="BX451" si="87">SUM(BX3:BX450)</f>
        <v>2844.32</v>
      </c>
      <c r="BY451" s="61">
        <f t="shared" ref="BY451" si="88">SUM(BY3:BY450)</f>
        <v>3726.2061999999992</v>
      </c>
      <c r="BZ451" s="78"/>
    </row>
    <row r="454" spans="1:78" x14ac:dyDescent="0.25">
      <c r="BG454" s="71">
        <f>BF451+BH451+BJ451+BL451+BN451+BP451</f>
        <v>6330.4585999999999</v>
      </c>
    </row>
  </sheetData>
  <sheetProtection password="CC05" sheet="1" objects="1" scenarios="1" sort="0" autoFilter="0" pivotTables="0"/>
  <autoFilter ref="A2:BZ451"/>
  <customSheetViews>
    <customSheetView guid="{DC0C3408-D8BF-4FFA-85C4-561C8CE610BE}" showAutoFilter="1">
      <pane xSplit="3" ySplit="2" topLeftCell="D3" activePane="bottomRight" state="frozen"/>
      <selection pane="bottomRight" activeCell="A363" sqref="A363:XFD363"/>
      <pageMargins left="0" right="0" top="0" bottom="0" header="0.51180555555555496" footer="0.51180555555555496"/>
      <pageSetup paperSize="9" firstPageNumber="0" orientation="portrait" r:id="rId1"/>
      <autoFilter ref="A2:BZ451"/>
    </customSheetView>
  </customSheetViews>
  <mergeCells count="41">
    <mergeCell ref="BS1:BT1"/>
    <mergeCell ref="BU1:BV1"/>
    <mergeCell ref="BW1:BX1"/>
    <mergeCell ref="BI1:BJ1"/>
    <mergeCell ref="BK1:BL1"/>
    <mergeCell ref="BM1:BN1"/>
    <mergeCell ref="BO1:BP1"/>
    <mergeCell ref="BQ1:BR1"/>
    <mergeCell ref="AI1:AJ1"/>
    <mergeCell ref="AK1:AL1"/>
    <mergeCell ref="AM1:AN1"/>
    <mergeCell ref="AO1:AP1"/>
    <mergeCell ref="AQ1:AR1"/>
    <mergeCell ref="F1:F2"/>
    <mergeCell ref="A1:A2"/>
    <mergeCell ref="B1:B2"/>
    <mergeCell ref="C1:C2"/>
    <mergeCell ref="D1:D2"/>
    <mergeCell ref="E1:E2"/>
    <mergeCell ref="AG1:AH1"/>
    <mergeCell ref="H1:H2"/>
    <mergeCell ref="I1:J1"/>
    <mergeCell ref="L1:M1"/>
    <mergeCell ref="N1:O1"/>
    <mergeCell ref="P1:Q1"/>
    <mergeCell ref="BC1:BD1"/>
    <mergeCell ref="BE1:BF1"/>
    <mergeCell ref="BG1:BH1"/>
    <mergeCell ref="G1:G2"/>
    <mergeCell ref="X1:Y1"/>
    <mergeCell ref="Z1:AA1"/>
    <mergeCell ref="AB1:AC1"/>
    <mergeCell ref="AS1:AT1"/>
    <mergeCell ref="AU1:AV1"/>
    <mergeCell ref="AW1:AX1"/>
    <mergeCell ref="AY1:AZ1"/>
    <mergeCell ref="BA1:BB1"/>
    <mergeCell ref="R1:S1"/>
    <mergeCell ref="T1:U1"/>
    <mergeCell ref="V1:W1"/>
    <mergeCell ref="AD1:AF1"/>
  </mergeCells>
  <pageMargins left="0" right="0" top="0" bottom="0" header="0.51180555555555496" footer="0.51180555555555496"/>
  <pageSetup paperSize="9" firstPageNumber="0"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Y451"/>
  <sheetViews>
    <sheetView tabSelected="1" zoomScaleNormal="100" workbookViewId="0">
      <pane xSplit="3" ySplit="2" topLeftCell="D45" activePane="bottomRight" state="frozen"/>
      <selection pane="topRight" activeCell="D1" sqref="D1"/>
      <selection pane="bottomLeft" activeCell="A3" sqref="A3"/>
      <selection pane="bottomRight" activeCell="J20" sqref="J20"/>
    </sheetView>
  </sheetViews>
  <sheetFormatPr defaultRowHeight="15" x14ac:dyDescent="0.25"/>
  <cols>
    <col min="1" max="1" width="4.85546875" style="18" customWidth="1"/>
    <col min="2" max="2" width="4.5703125" style="18" customWidth="1"/>
    <col min="3" max="3" width="42.5703125" style="17" customWidth="1"/>
    <col min="4" max="4" width="14.85546875" style="19" customWidth="1"/>
    <col min="5" max="8" width="14.85546875" style="21" customWidth="1"/>
    <col min="9" max="9" width="9.28515625" style="33" customWidth="1"/>
    <col min="10" max="10" width="11.28515625" style="33" customWidth="1"/>
    <col min="11" max="11" width="11.28515625" style="34" customWidth="1"/>
    <col min="12" max="12" width="9.28515625" style="63" customWidth="1"/>
    <col min="13" max="13" width="11.28515625" style="33" customWidth="1"/>
    <col min="14" max="14" width="9.28515625" style="33" customWidth="1"/>
    <col min="15" max="15" width="11.28515625" style="33" customWidth="1"/>
    <col min="16" max="16" width="9.28515625" style="33" customWidth="1"/>
    <col min="17" max="17" width="11.28515625" style="33" customWidth="1"/>
    <col min="18" max="18" width="9.28515625" style="65" customWidth="1"/>
    <col min="19" max="19" width="11.28515625" style="33" customWidth="1"/>
    <col min="20" max="20" width="9.28515625" style="65" customWidth="1"/>
    <col min="21" max="21" width="11.28515625" style="33" customWidth="1"/>
    <col min="22" max="22" width="9.28515625" style="33" customWidth="1"/>
    <col min="23" max="23" width="11.28515625" style="33" customWidth="1"/>
    <col min="24" max="24" width="9.28515625" style="33" customWidth="1"/>
    <col min="25" max="25" width="11.28515625" style="33" customWidth="1"/>
    <col min="26" max="26" width="9.28515625" style="33" customWidth="1"/>
    <col min="27" max="27" width="11.28515625" style="33" customWidth="1"/>
    <col min="28" max="28" width="9.28515625" style="65" customWidth="1"/>
    <col min="29" max="29" width="11.28515625" style="33" customWidth="1"/>
    <col min="30" max="30" width="37" style="69" bestFit="1" customWidth="1"/>
    <col min="31" max="32" width="11.28515625" style="33" customWidth="1"/>
    <col min="33" max="33" width="9.28515625" style="33" customWidth="1"/>
    <col min="34" max="34" width="11.28515625" style="33" customWidth="1"/>
    <col min="35" max="35" width="9.28515625" style="33" customWidth="1"/>
    <col min="36" max="36" width="11.28515625" style="33" customWidth="1"/>
    <col min="37" max="37" width="9.28515625" style="65" customWidth="1"/>
    <col min="38" max="38" width="11.28515625" style="33" customWidth="1"/>
    <col min="39" max="39" width="9.28515625" style="65" customWidth="1"/>
    <col min="40" max="40" width="11.28515625" style="33" customWidth="1"/>
    <col min="41" max="41" width="9.28515625" style="33" customWidth="1"/>
    <col min="42" max="42" width="11.28515625" style="33" customWidth="1"/>
    <col min="43" max="43" width="9.28515625" style="65" customWidth="1"/>
    <col min="44" max="44" width="11.28515625" style="33" customWidth="1"/>
    <col min="45" max="45" width="9.28515625" style="65" customWidth="1"/>
    <col min="46" max="46" width="11.28515625" style="33" customWidth="1"/>
    <col min="47" max="47" width="9.28515625" style="65" customWidth="1"/>
    <col min="48" max="48" width="11.28515625" style="33" customWidth="1"/>
    <col min="49" max="49" width="9.28515625" style="33" customWidth="1"/>
    <col min="50" max="50" width="11.28515625" style="33" customWidth="1"/>
    <col min="51" max="51" width="9.28515625" style="65" customWidth="1"/>
    <col min="52" max="52" width="11.28515625" style="33" customWidth="1"/>
    <col min="53" max="53" width="9.28515625" style="33" customWidth="1"/>
    <col min="54" max="54" width="11.28515625" style="33" customWidth="1"/>
    <col min="55" max="55" width="9.28515625" style="65" customWidth="1"/>
    <col min="56" max="56" width="11.28515625" style="33" customWidth="1"/>
    <col min="57" max="57" width="9.28515625" style="33" customWidth="1"/>
    <col min="58" max="58" width="11.28515625" style="33" customWidth="1"/>
    <col min="59" max="59" width="9.28515625" style="33" customWidth="1"/>
    <col min="60" max="60" width="11.28515625" style="33" customWidth="1"/>
    <col min="61" max="61" width="9.28515625" style="33" customWidth="1"/>
    <col min="62" max="62" width="11.28515625" style="33" customWidth="1"/>
    <col min="63" max="63" width="9.28515625" style="33" customWidth="1"/>
    <col min="64" max="64" width="11.28515625" style="33" customWidth="1"/>
    <col min="65" max="65" width="9.28515625" style="65" customWidth="1"/>
    <col min="66" max="66" width="11.28515625" style="33" customWidth="1"/>
    <col min="67" max="67" width="9.28515625" style="65" customWidth="1"/>
    <col min="68" max="68" width="11.28515625" style="33" customWidth="1"/>
    <col min="69" max="69" width="9.28515625" style="33" customWidth="1"/>
    <col min="70" max="70" width="11.28515625" style="33" customWidth="1"/>
    <col min="71" max="71" width="9.28515625" style="65" customWidth="1"/>
    <col min="72" max="72" width="11.28515625" style="33" customWidth="1"/>
    <col min="73" max="73" width="9.28515625" style="65" customWidth="1"/>
    <col min="74" max="74" width="11.28515625" style="33" customWidth="1"/>
    <col min="75" max="75" width="9.28515625" style="33" customWidth="1"/>
    <col min="76" max="76" width="11.28515625" style="33" customWidth="1"/>
    <col min="77" max="77" width="14.85546875" style="35" customWidth="1"/>
    <col min="78" max="16384" width="9.140625" style="17"/>
  </cols>
  <sheetData>
    <row r="1" spans="1:77" s="18" customFormat="1" ht="105" customHeight="1" x14ac:dyDescent="0.25">
      <c r="A1" s="105" t="s">
        <v>0</v>
      </c>
      <c r="B1" s="105" t="s">
        <v>972</v>
      </c>
      <c r="C1" s="107" t="s">
        <v>2</v>
      </c>
      <c r="D1" s="111" t="s">
        <v>968</v>
      </c>
      <c r="E1" s="109" t="s">
        <v>971</v>
      </c>
      <c r="F1" s="109" t="s">
        <v>970</v>
      </c>
      <c r="G1" s="109" t="s">
        <v>969</v>
      </c>
      <c r="H1" s="109" t="s">
        <v>967</v>
      </c>
      <c r="I1" s="114" t="s">
        <v>3</v>
      </c>
      <c r="J1" s="114"/>
      <c r="K1" s="41" t="s">
        <v>4</v>
      </c>
      <c r="L1" s="113" t="s">
        <v>890</v>
      </c>
      <c r="M1" s="113"/>
      <c r="N1" s="114" t="s">
        <v>973</v>
      </c>
      <c r="O1" s="114"/>
      <c r="P1" s="114" t="s">
        <v>974</v>
      </c>
      <c r="Q1" s="114"/>
      <c r="R1" s="113" t="s">
        <v>975</v>
      </c>
      <c r="S1" s="113"/>
      <c r="T1" s="113" t="s">
        <v>976</v>
      </c>
      <c r="U1" s="113"/>
      <c r="V1" s="114" t="s">
        <v>977</v>
      </c>
      <c r="W1" s="114"/>
      <c r="X1" s="114" t="s">
        <v>891</v>
      </c>
      <c r="Y1" s="114"/>
      <c r="Z1" s="114" t="s">
        <v>900</v>
      </c>
      <c r="AA1" s="114"/>
      <c r="AB1" s="113" t="s">
        <v>902</v>
      </c>
      <c r="AC1" s="113"/>
      <c r="AD1" s="114" t="s">
        <v>912</v>
      </c>
      <c r="AE1" s="114"/>
      <c r="AF1" s="114"/>
      <c r="AG1" s="114" t="s">
        <v>892</v>
      </c>
      <c r="AH1" s="114"/>
      <c r="AI1" s="114" t="s">
        <v>893</v>
      </c>
      <c r="AJ1" s="114"/>
      <c r="AK1" s="113" t="s">
        <v>894</v>
      </c>
      <c r="AL1" s="113"/>
      <c r="AM1" s="113" t="s">
        <v>895</v>
      </c>
      <c r="AN1" s="113"/>
      <c r="AO1" s="114" t="s">
        <v>896</v>
      </c>
      <c r="AP1" s="114"/>
      <c r="AQ1" s="113" t="s">
        <v>897</v>
      </c>
      <c r="AR1" s="113"/>
      <c r="AS1" s="113" t="s">
        <v>898</v>
      </c>
      <c r="AT1" s="113"/>
      <c r="AU1" s="113" t="s">
        <v>899</v>
      </c>
      <c r="AV1" s="113"/>
      <c r="AW1" s="114" t="s">
        <v>901</v>
      </c>
      <c r="AX1" s="114"/>
      <c r="AY1" s="113" t="s">
        <v>944</v>
      </c>
      <c r="AZ1" s="113"/>
      <c r="BA1" s="114" t="s">
        <v>903</v>
      </c>
      <c r="BB1" s="114"/>
      <c r="BC1" s="113" t="s">
        <v>978</v>
      </c>
      <c r="BD1" s="113"/>
      <c r="BE1" s="114" t="s">
        <v>5</v>
      </c>
      <c r="BF1" s="114"/>
      <c r="BG1" s="114" t="s">
        <v>6</v>
      </c>
      <c r="BH1" s="114"/>
      <c r="BI1" s="114" t="s">
        <v>7</v>
      </c>
      <c r="BJ1" s="114"/>
      <c r="BK1" s="114" t="s">
        <v>8</v>
      </c>
      <c r="BL1" s="114"/>
      <c r="BM1" s="113" t="s">
        <v>9</v>
      </c>
      <c r="BN1" s="113"/>
      <c r="BO1" s="113" t="s">
        <v>904</v>
      </c>
      <c r="BP1" s="113"/>
      <c r="BQ1" s="114" t="s">
        <v>905</v>
      </c>
      <c r="BR1" s="114"/>
      <c r="BS1" s="113" t="s">
        <v>10</v>
      </c>
      <c r="BT1" s="113"/>
      <c r="BU1" s="113" t="s">
        <v>906</v>
      </c>
      <c r="BV1" s="113"/>
      <c r="BW1" s="114" t="s">
        <v>914</v>
      </c>
      <c r="BX1" s="114"/>
      <c r="BY1" s="32" t="s">
        <v>11</v>
      </c>
    </row>
    <row r="2" spans="1:77" s="18" customFormat="1" x14ac:dyDescent="0.25">
      <c r="A2" s="106"/>
      <c r="B2" s="106"/>
      <c r="C2" s="108"/>
      <c r="D2" s="112"/>
      <c r="E2" s="110"/>
      <c r="F2" s="110"/>
      <c r="G2" s="110"/>
      <c r="H2" s="110"/>
      <c r="I2" s="41" t="s">
        <v>907</v>
      </c>
      <c r="J2" s="41" t="s">
        <v>908</v>
      </c>
      <c r="K2" s="41" t="s">
        <v>908</v>
      </c>
      <c r="L2" s="62" t="s">
        <v>909</v>
      </c>
      <c r="M2" s="41" t="s">
        <v>908</v>
      </c>
      <c r="N2" s="41" t="s">
        <v>911</v>
      </c>
      <c r="O2" s="41" t="s">
        <v>908</v>
      </c>
      <c r="P2" s="41" t="s">
        <v>907</v>
      </c>
      <c r="Q2" s="41" t="s">
        <v>908</v>
      </c>
      <c r="R2" s="64" t="s">
        <v>910</v>
      </c>
      <c r="S2" s="41" t="s">
        <v>908</v>
      </c>
      <c r="T2" s="64" t="s">
        <v>910</v>
      </c>
      <c r="U2" s="41" t="s">
        <v>908</v>
      </c>
      <c r="V2" s="41" t="s">
        <v>911</v>
      </c>
      <c r="W2" s="41" t="s">
        <v>908</v>
      </c>
      <c r="X2" s="41" t="s">
        <v>907</v>
      </c>
      <c r="Y2" s="41" t="s">
        <v>908</v>
      </c>
      <c r="Z2" s="41" t="s">
        <v>907</v>
      </c>
      <c r="AA2" s="41" t="s">
        <v>908</v>
      </c>
      <c r="AB2" s="64" t="s">
        <v>910</v>
      </c>
      <c r="AC2" s="41" t="s">
        <v>908</v>
      </c>
      <c r="AD2" s="42" t="s">
        <v>913</v>
      </c>
      <c r="AE2" s="41" t="s">
        <v>907</v>
      </c>
      <c r="AF2" s="41" t="s">
        <v>908</v>
      </c>
      <c r="AG2" s="41" t="s">
        <v>907</v>
      </c>
      <c r="AH2" s="41" t="s">
        <v>908</v>
      </c>
      <c r="AI2" s="41" t="s">
        <v>907</v>
      </c>
      <c r="AJ2" s="41" t="s">
        <v>908</v>
      </c>
      <c r="AK2" s="64" t="s">
        <v>910</v>
      </c>
      <c r="AL2" s="41" t="s">
        <v>908</v>
      </c>
      <c r="AM2" s="64" t="s">
        <v>910</v>
      </c>
      <c r="AN2" s="41" t="s">
        <v>908</v>
      </c>
      <c r="AO2" s="41" t="s">
        <v>911</v>
      </c>
      <c r="AP2" s="41" t="s">
        <v>908</v>
      </c>
      <c r="AQ2" s="64" t="s">
        <v>910</v>
      </c>
      <c r="AR2" s="41" t="s">
        <v>908</v>
      </c>
      <c r="AS2" s="64" t="s">
        <v>910</v>
      </c>
      <c r="AT2" s="41" t="s">
        <v>908</v>
      </c>
      <c r="AU2" s="64" t="s">
        <v>910</v>
      </c>
      <c r="AV2" s="41" t="s">
        <v>908</v>
      </c>
      <c r="AW2" s="41" t="s">
        <v>907</v>
      </c>
      <c r="AX2" s="41" t="s">
        <v>908</v>
      </c>
      <c r="AY2" s="64" t="s">
        <v>910</v>
      </c>
      <c r="AZ2" s="41" t="s">
        <v>908</v>
      </c>
      <c r="BA2" s="41" t="s">
        <v>907</v>
      </c>
      <c r="BB2" s="41" t="s">
        <v>908</v>
      </c>
      <c r="BC2" s="64" t="s">
        <v>910</v>
      </c>
      <c r="BD2" s="41" t="s">
        <v>908</v>
      </c>
      <c r="BE2" s="41" t="s">
        <v>911</v>
      </c>
      <c r="BF2" s="41" t="s">
        <v>908</v>
      </c>
      <c r="BG2" s="41" t="s">
        <v>911</v>
      </c>
      <c r="BH2" s="41" t="s">
        <v>908</v>
      </c>
      <c r="BI2" s="41" t="s">
        <v>911</v>
      </c>
      <c r="BJ2" s="41" t="s">
        <v>908</v>
      </c>
      <c r="BK2" s="41" t="s">
        <v>911</v>
      </c>
      <c r="BL2" s="41" t="s">
        <v>908</v>
      </c>
      <c r="BM2" s="64" t="s">
        <v>910</v>
      </c>
      <c r="BN2" s="41" t="s">
        <v>908</v>
      </c>
      <c r="BO2" s="64" t="s">
        <v>910</v>
      </c>
      <c r="BP2" s="41" t="s">
        <v>908</v>
      </c>
      <c r="BQ2" s="41" t="s">
        <v>911</v>
      </c>
      <c r="BR2" s="41" t="s">
        <v>908</v>
      </c>
      <c r="BS2" s="64" t="s">
        <v>910</v>
      </c>
      <c r="BT2" s="41" t="s">
        <v>908</v>
      </c>
      <c r="BU2" s="64" t="s">
        <v>910</v>
      </c>
      <c r="BV2" s="41" t="s">
        <v>908</v>
      </c>
      <c r="BW2" s="41" t="s">
        <v>907</v>
      </c>
      <c r="BX2" s="41" t="s">
        <v>908</v>
      </c>
      <c r="BY2" s="32" t="s">
        <v>908</v>
      </c>
    </row>
    <row r="3" spans="1:77" x14ac:dyDescent="0.25">
      <c r="A3" s="16">
        <v>1</v>
      </c>
      <c r="B3" s="16">
        <v>3</v>
      </c>
      <c r="C3" s="31" t="s">
        <v>469</v>
      </c>
      <c r="D3" s="51">
        <v>456.37747457004826</v>
      </c>
      <c r="E3" s="25">
        <v>1800.9146680000001</v>
      </c>
      <c r="F3" s="26">
        <f>D3+E3</f>
        <v>2257.2921425700483</v>
      </c>
      <c r="G3" s="26">
        <f>D3-H3</f>
        <v>99.577474570048253</v>
      </c>
      <c r="H3" s="26">
        <f>J3+K3+M3+O3+Q3+S3+U3+W3+Y3+AA3+AC3+AF3+AH3+AJ3+AL3+AN3+AP3+AR3+AT3+AV3+AX3+AZ3+BB3+BD3+BF3+BH3+BJ3+BL3+BN3+BP3+BR3+BT3+BV3+BX3+BY3</f>
        <v>356.8</v>
      </c>
      <c r="I3" s="36"/>
      <c r="J3" s="36"/>
      <c r="K3" s="36"/>
      <c r="L3" s="27"/>
      <c r="M3" s="36"/>
      <c r="N3" s="36"/>
      <c r="O3" s="36"/>
      <c r="P3" s="36"/>
      <c r="Q3" s="36"/>
      <c r="R3" s="29"/>
      <c r="S3" s="36"/>
      <c r="T3" s="29"/>
      <c r="U3" s="36"/>
      <c r="V3" s="36"/>
      <c r="W3" s="36"/>
      <c r="X3" s="36"/>
      <c r="Y3" s="36"/>
      <c r="Z3" s="36"/>
      <c r="AA3" s="36"/>
      <c r="AB3" s="29"/>
      <c r="AC3" s="36"/>
      <c r="AD3" s="66" t="s">
        <v>984</v>
      </c>
      <c r="AE3" s="66">
        <v>0.12</v>
      </c>
      <c r="AF3" s="66">
        <v>356.8</v>
      </c>
      <c r="AG3" s="36"/>
      <c r="AH3" s="36"/>
      <c r="AI3" s="36"/>
      <c r="AJ3" s="36"/>
      <c r="AK3" s="29"/>
      <c r="AL3" s="36"/>
      <c r="AM3" s="29"/>
      <c r="AN3" s="36"/>
      <c r="AO3" s="36"/>
      <c r="AP3" s="36"/>
      <c r="AQ3" s="29"/>
      <c r="AR3" s="36"/>
      <c r="AS3" s="29"/>
      <c r="AT3" s="36"/>
      <c r="AU3" s="29"/>
      <c r="AV3" s="36"/>
      <c r="AW3" s="36"/>
      <c r="AX3" s="36"/>
      <c r="AY3" s="29"/>
      <c r="AZ3" s="36"/>
      <c r="BA3" s="36"/>
      <c r="BB3" s="36"/>
      <c r="BC3" s="29"/>
      <c r="BD3" s="36"/>
      <c r="BE3" s="36"/>
      <c r="BF3" s="36"/>
      <c r="BG3" s="36"/>
      <c r="BH3" s="36"/>
      <c r="BI3" s="36"/>
      <c r="BJ3" s="36"/>
      <c r="BK3" s="36"/>
      <c r="BL3" s="36"/>
      <c r="BM3" s="29"/>
      <c r="BN3" s="36"/>
      <c r="BO3" s="29"/>
      <c r="BP3" s="36"/>
      <c r="BQ3" s="36"/>
      <c r="BR3" s="36"/>
      <c r="BS3" s="29"/>
      <c r="BT3" s="36"/>
      <c r="BU3" s="29"/>
      <c r="BV3" s="36"/>
      <c r="BW3" s="36"/>
      <c r="BX3" s="36"/>
      <c r="BY3" s="36"/>
    </row>
    <row r="4" spans="1:77" x14ac:dyDescent="0.25">
      <c r="A4" s="16">
        <v>2</v>
      </c>
      <c r="B4" s="16">
        <v>3</v>
      </c>
      <c r="C4" s="31" t="s">
        <v>925</v>
      </c>
      <c r="D4" s="51">
        <v>125.37722477294685</v>
      </c>
      <c r="E4" s="25">
        <v>260.32738400000005</v>
      </c>
      <c r="F4" s="26">
        <f t="shared" ref="F4:F67" si="0">D4+E4</f>
        <v>385.70460877294693</v>
      </c>
      <c r="G4" s="26">
        <f t="shared" ref="G4:G67" si="1">D4-H4</f>
        <v>125.37722477294685</v>
      </c>
      <c r="H4" s="26">
        <f t="shared" ref="H4:H67" si="2">J4+K4+M4+O4+Q4+S4+U4+W4+Y4+AA4+AC4+AF4+AH4+AJ4+AL4+AN4+AP4+AR4+AT4+AV4+AX4+AZ4+BB4+BD4+BF4+BH4+BJ4+BL4+BN4+BP4+BR4+BT4+BV4+BX4+BY4</f>
        <v>0</v>
      </c>
      <c r="I4" s="36"/>
      <c r="J4" s="36"/>
      <c r="K4" s="36"/>
      <c r="L4" s="27"/>
      <c r="M4" s="36"/>
      <c r="N4" s="36"/>
      <c r="O4" s="36"/>
      <c r="P4" s="36"/>
      <c r="Q4" s="36"/>
      <c r="R4" s="29"/>
      <c r="S4" s="36"/>
      <c r="T4" s="29"/>
      <c r="U4" s="36"/>
      <c r="V4" s="36"/>
      <c r="W4" s="36"/>
      <c r="X4" s="36"/>
      <c r="Y4" s="36"/>
      <c r="Z4" s="36"/>
      <c r="AA4" s="36"/>
      <c r="AB4" s="29"/>
      <c r="AC4" s="36"/>
      <c r="AD4" s="66"/>
      <c r="AE4" s="36"/>
      <c r="AF4" s="36"/>
      <c r="AG4" s="36"/>
      <c r="AH4" s="36"/>
      <c r="AI4" s="36"/>
      <c r="AJ4" s="36"/>
      <c r="AK4" s="29"/>
      <c r="AL4" s="36"/>
      <c r="AM4" s="29"/>
      <c r="AN4" s="36"/>
      <c r="AO4" s="36"/>
      <c r="AP4" s="36"/>
      <c r="AQ4" s="29"/>
      <c r="AR4" s="36"/>
      <c r="AS4" s="29"/>
      <c r="AT4" s="36"/>
      <c r="AU4" s="29"/>
      <c r="AV4" s="36"/>
      <c r="AW4" s="36"/>
      <c r="AX4" s="36"/>
      <c r="AY4" s="29"/>
      <c r="AZ4" s="36"/>
      <c r="BA4" s="36"/>
      <c r="BB4" s="36"/>
      <c r="BC4" s="29"/>
      <c r="BD4" s="36"/>
      <c r="BE4" s="36"/>
      <c r="BF4" s="36"/>
      <c r="BG4" s="36"/>
      <c r="BH4" s="36"/>
      <c r="BI4" s="36"/>
      <c r="BJ4" s="36"/>
      <c r="BK4" s="36"/>
      <c r="BL4" s="36"/>
      <c r="BM4" s="29"/>
      <c r="BN4" s="36"/>
      <c r="BO4" s="29"/>
      <c r="BP4" s="36"/>
      <c r="BQ4" s="36"/>
      <c r="BR4" s="36"/>
      <c r="BS4" s="29"/>
      <c r="BT4" s="36"/>
      <c r="BU4" s="29"/>
      <c r="BV4" s="36"/>
      <c r="BW4" s="36"/>
      <c r="BX4" s="36"/>
      <c r="BY4" s="36"/>
    </row>
    <row r="5" spans="1:77" x14ac:dyDescent="0.25">
      <c r="A5" s="16">
        <v>3</v>
      </c>
      <c r="B5" s="16">
        <v>3</v>
      </c>
      <c r="C5" s="31" t="s">
        <v>470</v>
      </c>
      <c r="D5" s="51">
        <v>77.225498937198054</v>
      </c>
      <c r="E5" s="25">
        <v>243.70803000000001</v>
      </c>
      <c r="F5" s="26">
        <f t="shared" si="0"/>
        <v>320.93352893719805</v>
      </c>
      <c r="G5" s="26">
        <f t="shared" si="1"/>
        <v>77.225498937198054</v>
      </c>
      <c r="H5" s="26">
        <f t="shared" si="2"/>
        <v>0</v>
      </c>
      <c r="I5" s="36"/>
      <c r="J5" s="36"/>
      <c r="K5" s="36"/>
      <c r="L5" s="27"/>
      <c r="M5" s="36"/>
      <c r="N5" s="36"/>
      <c r="O5" s="36"/>
      <c r="P5" s="36"/>
      <c r="Q5" s="36"/>
      <c r="R5" s="29"/>
      <c r="S5" s="36"/>
      <c r="T5" s="29"/>
      <c r="U5" s="36"/>
      <c r="V5" s="36"/>
      <c r="W5" s="36"/>
      <c r="X5" s="36"/>
      <c r="Y5" s="36"/>
      <c r="Z5" s="36"/>
      <c r="AA5" s="36"/>
      <c r="AB5" s="29"/>
      <c r="AC5" s="36"/>
      <c r="AD5" s="66"/>
      <c r="AE5" s="36"/>
      <c r="AF5" s="36"/>
      <c r="AG5" s="36"/>
      <c r="AH5" s="36"/>
      <c r="AI5" s="36"/>
      <c r="AJ5" s="36"/>
      <c r="AK5" s="29"/>
      <c r="AL5" s="36"/>
      <c r="AM5" s="29"/>
      <c r="AN5" s="36"/>
      <c r="AO5" s="36"/>
      <c r="AP5" s="36"/>
      <c r="AQ5" s="29"/>
      <c r="AR5" s="36"/>
      <c r="AS5" s="29"/>
      <c r="AT5" s="36"/>
      <c r="AU5" s="29"/>
      <c r="AV5" s="36"/>
      <c r="AW5" s="36"/>
      <c r="AX5" s="36"/>
      <c r="AY5" s="29"/>
      <c r="AZ5" s="36"/>
      <c r="BA5" s="36"/>
      <c r="BB5" s="36"/>
      <c r="BC5" s="29"/>
      <c r="BD5" s="36"/>
      <c r="BE5" s="36"/>
      <c r="BF5" s="36"/>
      <c r="BG5" s="36"/>
      <c r="BH5" s="36"/>
      <c r="BI5" s="36"/>
      <c r="BJ5" s="36"/>
      <c r="BK5" s="36"/>
      <c r="BL5" s="36"/>
      <c r="BM5" s="29"/>
      <c r="BN5" s="36"/>
      <c r="BO5" s="29"/>
      <c r="BP5" s="36"/>
      <c r="BQ5" s="36"/>
      <c r="BR5" s="36"/>
      <c r="BS5" s="29"/>
      <c r="BT5" s="36"/>
      <c r="BU5" s="29"/>
      <c r="BV5" s="36"/>
      <c r="BW5" s="36"/>
      <c r="BX5" s="36"/>
      <c r="BY5" s="36"/>
    </row>
    <row r="6" spans="1:77" x14ac:dyDescent="0.25">
      <c r="A6" s="16">
        <v>4</v>
      </c>
      <c r="B6" s="16">
        <v>3</v>
      </c>
      <c r="C6" s="31" t="s">
        <v>471</v>
      </c>
      <c r="D6" s="51">
        <v>84.488497932367139</v>
      </c>
      <c r="E6" s="25">
        <v>363.53027600000007</v>
      </c>
      <c r="F6" s="26">
        <f t="shared" si="0"/>
        <v>448.0187739323672</v>
      </c>
      <c r="G6" s="26">
        <f t="shared" si="1"/>
        <v>84.488497932367139</v>
      </c>
      <c r="H6" s="26">
        <f t="shared" si="2"/>
        <v>0</v>
      </c>
      <c r="I6" s="36"/>
      <c r="J6" s="36"/>
      <c r="K6" s="36"/>
      <c r="L6" s="27"/>
      <c r="M6" s="36"/>
      <c r="N6" s="36"/>
      <c r="O6" s="36"/>
      <c r="P6" s="36"/>
      <c r="Q6" s="36"/>
      <c r="R6" s="29"/>
      <c r="S6" s="36"/>
      <c r="T6" s="29"/>
      <c r="U6" s="36"/>
      <c r="V6" s="36"/>
      <c r="W6" s="36"/>
      <c r="X6" s="36"/>
      <c r="Y6" s="36"/>
      <c r="Z6" s="36"/>
      <c r="AA6" s="36"/>
      <c r="AB6" s="29"/>
      <c r="AC6" s="36"/>
      <c r="AD6" s="66"/>
      <c r="AE6" s="36"/>
      <c r="AF6" s="36"/>
      <c r="AG6" s="36"/>
      <c r="AH6" s="36"/>
      <c r="AI6" s="36"/>
      <c r="AJ6" s="36"/>
      <c r="AK6" s="29"/>
      <c r="AL6" s="36"/>
      <c r="AM6" s="29"/>
      <c r="AN6" s="36"/>
      <c r="AO6" s="36"/>
      <c r="AP6" s="36"/>
      <c r="AQ6" s="29"/>
      <c r="AR6" s="36"/>
      <c r="AS6" s="29"/>
      <c r="AT6" s="36"/>
      <c r="AU6" s="29"/>
      <c r="AV6" s="36"/>
      <c r="AW6" s="36"/>
      <c r="AX6" s="36"/>
      <c r="AY6" s="29"/>
      <c r="AZ6" s="36"/>
      <c r="BA6" s="36"/>
      <c r="BB6" s="36"/>
      <c r="BC6" s="29"/>
      <c r="BD6" s="36"/>
      <c r="BE6" s="36"/>
      <c r="BF6" s="36"/>
      <c r="BG6" s="36"/>
      <c r="BH6" s="36"/>
      <c r="BI6" s="36"/>
      <c r="BJ6" s="36"/>
      <c r="BK6" s="36"/>
      <c r="BL6" s="36"/>
      <c r="BM6" s="29"/>
      <c r="BN6" s="36"/>
      <c r="BO6" s="29"/>
      <c r="BP6" s="36"/>
      <c r="BQ6" s="36"/>
      <c r="BR6" s="36"/>
      <c r="BS6" s="29"/>
      <c r="BT6" s="36"/>
      <c r="BU6" s="29"/>
      <c r="BV6" s="36"/>
      <c r="BW6" s="36"/>
      <c r="BX6" s="36"/>
      <c r="BY6" s="36"/>
    </row>
    <row r="7" spans="1:77" x14ac:dyDescent="0.25">
      <c r="A7" s="16">
        <v>5</v>
      </c>
      <c r="B7" s="16">
        <v>3</v>
      </c>
      <c r="C7" s="31" t="s">
        <v>472</v>
      </c>
      <c r="D7" s="51">
        <v>50.929125681159405</v>
      </c>
      <c r="E7" s="25">
        <v>-140.88599199999993</v>
      </c>
      <c r="F7" s="26">
        <f t="shared" si="0"/>
        <v>-89.956866318840525</v>
      </c>
      <c r="G7" s="26">
        <f t="shared" si="1"/>
        <v>50.929125681159405</v>
      </c>
      <c r="H7" s="26">
        <f t="shared" si="2"/>
        <v>0</v>
      </c>
      <c r="I7" s="36"/>
      <c r="J7" s="36"/>
      <c r="K7" s="36"/>
      <c r="L7" s="27"/>
      <c r="M7" s="36"/>
      <c r="N7" s="36"/>
      <c r="O7" s="36"/>
      <c r="P7" s="36"/>
      <c r="Q7" s="36"/>
      <c r="R7" s="29"/>
      <c r="S7" s="36"/>
      <c r="T7" s="29"/>
      <c r="U7" s="36"/>
      <c r="V7" s="36"/>
      <c r="W7" s="36"/>
      <c r="X7" s="36"/>
      <c r="Y7" s="36"/>
      <c r="Z7" s="36"/>
      <c r="AA7" s="36"/>
      <c r="AB7" s="29"/>
      <c r="AC7" s="36"/>
      <c r="AD7" s="66"/>
      <c r="AE7" s="36"/>
      <c r="AF7" s="36"/>
      <c r="AG7" s="36"/>
      <c r="AH7" s="36"/>
      <c r="AI7" s="36"/>
      <c r="AJ7" s="36"/>
      <c r="AK7" s="29"/>
      <c r="AL7" s="36"/>
      <c r="AM7" s="29"/>
      <c r="AN7" s="36"/>
      <c r="AO7" s="36"/>
      <c r="AP7" s="36"/>
      <c r="AQ7" s="29"/>
      <c r="AR7" s="36"/>
      <c r="AS7" s="29"/>
      <c r="AT7" s="36"/>
      <c r="AU7" s="29"/>
      <c r="AV7" s="36"/>
      <c r="AW7" s="36"/>
      <c r="AX7" s="36"/>
      <c r="AY7" s="29"/>
      <c r="AZ7" s="36"/>
      <c r="BA7" s="36"/>
      <c r="BB7" s="36"/>
      <c r="BC7" s="29"/>
      <c r="BD7" s="36"/>
      <c r="BE7" s="36"/>
      <c r="BF7" s="36"/>
      <c r="BG7" s="36"/>
      <c r="BH7" s="36"/>
      <c r="BI7" s="36"/>
      <c r="BJ7" s="36"/>
      <c r="BK7" s="36"/>
      <c r="BL7" s="36"/>
      <c r="BM7" s="29"/>
      <c r="BN7" s="36"/>
      <c r="BO7" s="29"/>
      <c r="BP7" s="36"/>
      <c r="BQ7" s="36"/>
      <c r="BR7" s="36"/>
      <c r="BS7" s="29"/>
      <c r="BT7" s="36"/>
      <c r="BU7" s="29"/>
      <c r="BV7" s="36"/>
      <c r="BW7" s="36"/>
      <c r="BX7" s="36"/>
      <c r="BY7" s="36"/>
    </row>
    <row r="8" spans="1:77" x14ac:dyDescent="0.25">
      <c r="A8" s="16">
        <v>6</v>
      </c>
      <c r="B8" s="16">
        <v>3</v>
      </c>
      <c r="C8" s="31" t="s">
        <v>473</v>
      </c>
      <c r="D8" s="51">
        <v>42.698581159420286</v>
      </c>
      <c r="E8" s="25">
        <v>-146.42619999999999</v>
      </c>
      <c r="F8" s="26">
        <f t="shared" si="0"/>
        <v>-103.72761884057971</v>
      </c>
      <c r="G8" s="26">
        <f t="shared" si="1"/>
        <v>42.698581159420286</v>
      </c>
      <c r="H8" s="26">
        <f t="shared" si="2"/>
        <v>0</v>
      </c>
      <c r="I8" s="36"/>
      <c r="J8" s="36"/>
      <c r="K8" s="36"/>
      <c r="L8" s="27"/>
      <c r="M8" s="36"/>
      <c r="N8" s="36"/>
      <c r="O8" s="36"/>
      <c r="P8" s="36"/>
      <c r="Q8" s="36"/>
      <c r="R8" s="29"/>
      <c r="S8" s="36"/>
      <c r="T8" s="29"/>
      <c r="U8" s="36"/>
      <c r="V8" s="36"/>
      <c r="W8" s="36"/>
      <c r="X8" s="36"/>
      <c r="Y8" s="36"/>
      <c r="Z8" s="36"/>
      <c r="AA8" s="36"/>
      <c r="AB8" s="29"/>
      <c r="AC8" s="36"/>
      <c r="AD8" s="66"/>
      <c r="AE8" s="36"/>
      <c r="AF8" s="36"/>
      <c r="AG8" s="36"/>
      <c r="AH8" s="36"/>
      <c r="AI8" s="36"/>
      <c r="AJ8" s="36"/>
      <c r="AK8" s="29"/>
      <c r="AL8" s="36"/>
      <c r="AM8" s="29"/>
      <c r="AN8" s="36"/>
      <c r="AO8" s="36"/>
      <c r="AP8" s="36"/>
      <c r="AQ8" s="29"/>
      <c r="AR8" s="36"/>
      <c r="AS8" s="29"/>
      <c r="AT8" s="36"/>
      <c r="AU8" s="29"/>
      <c r="AV8" s="36"/>
      <c r="AW8" s="36"/>
      <c r="AX8" s="36"/>
      <c r="AY8" s="29"/>
      <c r="AZ8" s="36"/>
      <c r="BA8" s="36"/>
      <c r="BB8" s="36"/>
      <c r="BC8" s="29"/>
      <c r="BD8" s="36"/>
      <c r="BE8" s="36"/>
      <c r="BF8" s="36"/>
      <c r="BG8" s="36"/>
      <c r="BH8" s="36"/>
      <c r="BI8" s="36"/>
      <c r="BJ8" s="36"/>
      <c r="BK8" s="36"/>
      <c r="BL8" s="36"/>
      <c r="BM8" s="29"/>
      <c r="BN8" s="36"/>
      <c r="BO8" s="29"/>
      <c r="BP8" s="36"/>
      <c r="BQ8" s="36"/>
      <c r="BR8" s="36"/>
      <c r="BS8" s="29"/>
      <c r="BT8" s="36"/>
      <c r="BU8" s="29"/>
      <c r="BV8" s="36"/>
      <c r="BW8" s="36"/>
      <c r="BX8" s="36"/>
      <c r="BY8" s="36"/>
    </row>
    <row r="9" spans="1:77" x14ac:dyDescent="0.25">
      <c r="A9" s="16">
        <v>7</v>
      </c>
      <c r="B9" s="16">
        <v>3</v>
      </c>
      <c r="C9" s="31" t="s">
        <v>474</v>
      </c>
      <c r="D9" s="51">
        <v>85.866479999999996</v>
      </c>
      <c r="E9" s="25">
        <v>239.07691200000002</v>
      </c>
      <c r="F9" s="26">
        <f t="shared" si="0"/>
        <v>324.94339200000002</v>
      </c>
      <c r="G9" s="26">
        <f t="shared" si="1"/>
        <v>85.866479999999996</v>
      </c>
      <c r="H9" s="26">
        <f t="shared" si="2"/>
        <v>0</v>
      </c>
      <c r="I9" s="36"/>
      <c r="J9" s="36"/>
      <c r="K9" s="36"/>
      <c r="L9" s="27"/>
      <c r="M9" s="36"/>
      <c r="N9" s="36"/>
      <c r="O9" s="36"/>
      <c r="P9" s="36"/>
      <c r="Q9" s="36"/>
      <c r="R9" s="29"/>
      <c r="S9" s="36"/>
      <c r="T9" s="29"/>
      <c r="U9" s="36"/>
      <c r="V9" s="36"/>
      <c r="W9" s="36"/>
      <c r="X9" s="36"/>
      <c r="Y9" s="36"/>
      <c r="Z9" s="36"/>
      <c r="AA9" s="36"/>
      <c r="AB9" s="29"/>
      <c r="AC9" s="36"/>
      <c r="AD9" s="66"/>
      <c r="AE9" s="36"/>
      <c r="AF9" s="36"/>
      <c r="AG9" s="36"/>
      <c r="AH9" s="36"/>
      <c r="AI9" s="36"/>
      <c r="AJ9" s="36"/>
      <c r="AK9" s="29"/>
      <c r="AL9" s="36"/>
      <c r="AM9" s="29"/>
      <c r="AN9" s="36"/>
      <c r="AO9" s="36"/>
      <c r="AP9" s="36"/>
      <c r="AQ9" s="29"/>
      <c r="AR9" s="36"/>
      <c r="AS9" s="29"/>
      <c r="AT9" s="36"/>
      <c r="AU9" s="29"/>
      <c r="AV9" s="36"/>
      <c r="AW9" s="36"/>
      <c r="AX9" s="36"/>
      <c r="AY9" s="29"/>
      <c r="AZ9" s="36"/>
      <c r="BA9" s="36"/>
      <c r="BB9" s="36"/>
      <c r="BC9" s="29"/>
      <c r="BD9" s="36"/>
      <c r="BE9" s="36"/>
      <c r="BF9" s="36"/>
      <c r="BG9" s="36"/>
      <c r="BH9" s="36"/>
      <c r="BI9" s="36"/>
      <c r="BJ9" s="36"/>
      <c r="BK9" s="36"/>
      <c r="BL9" s="36"/>
      <c r="BM9" s="29"/>
      <c r="BN9" s="36"/>
      <c r="BO9" s="29"/>
      <c r="BP9" s="36"/>
      <c r="BQ9" s="36"/>
      <c r="BR9" s="36"/>
      <c r="BS9" s="29"/>
      <c r="BT9" s="36"/>
      <c r="BU9" s="29"/>
      <c r="BV9" s="36"/>
      <c r="BW9" s="36"/>
      <c r="BX9" s="36"/>
      <c r="BY9" s="36"/>
    </row>
    <row r="10" spans="1:77" x14ac:dyDescent="0.25">
      <c r="A10" s="16">
        <v>8</v>
      </c>
      <c r="B10" s="16">
        <v>3</v>
      </c>
      <c r="C10" s="31" t="s">
        <v>475</v>
      </c>
      <c r="D10" s="51">
        <v>47.226588386473431</v>
      </c>
      <c r="E10" s="25">
        <v>44.618437999999998</v>
      </c>
      <c r="F10" s="26">
        <f t="shared" si="0"/>
        <v>91.845026386473421</v>
      </c>
      <c r="G10" s="26">
        <f t="shared" si="1"/>
        <v>47.226588386473431</v>
      </c>
      <c r="H10" s="26">
        <f t="shared" si="2"/>
        <v>0</v>
      </c>
      <c r="I10" s="36"/>
      <c r="J10" s="36"/>
      <c r="K10" s="36"/>
      <c r="L10" s="27"/>
      <c r="M10" s="36"/>
      <c r="N10" s="36"/>
      <c r="O10" s="36"/>
      <c r="P10" s="36"/>
      <c r="Q10" s="36"/>
      <c r="R10" s="29"/>
      <c r="S10" s="36"/>
      <c r="T10" s="29"/>
      <c r="U10" s="36"/>
      <c r="V10" s="36"/>
      <c r="W10" s="36"/>
      <c r="X10" s="36"/>
      <c r="Y10" s="36"/>
      <c r="Z10" s="36"/>
      <c r="AA10" s="36"/>
      <c r="AB10" s="29"/>
      <c r="AC10" s="36"/>
      <c r="AD10" s="66"/>
      <c r="AE10" s="36"/>
      <c r="AF10" s="36"/>
      <c r="AG10" s="36"/>
      <c r="AH10" s="36"/>
      <c r="AI10" s="36"/>
      <c r="AJ10" s="36"/>
      <c r="AK10" s="29"/>
      <c r="AL10" s="36"/>
      <c r="AM10" s="29"/>
      <c r="AN10" s="36"/>
      <c r="AO10" s="36"/>
      <c r="AP10" s="36"/>
      <c r="AQ10" s="29"/>
      <c r="AR10" s="36"/>
      <c r="AS10" s="29"/>
      <c r="AT10" s="36"/>
      <c r="AU10" s="29"/>
      <c r="AV10" s="36"/>
      <c r="AW10" s="36"/>
      <c r="AX10" s="36"/>
      <c r="AY10" s="29"/>
      <c r="AZ10" s="36"/>
      <c r="BA10" s="36"/>
      <c r="BB10" s="36"/>
      <c r="BC10" s="29"/>
      <c r="BD10" s="36"/>
      <c r="BE10" s="36"/>
      <c r="BF10" s="36"/>
      <c r="BG10" s="36"/>
      <c r="BH10" s="36"/>
      <c r="BI10" s="36"/>
      <c r="BJ10" s="36"/>
      <c r="BK10" s="36"/>
      <c r="BL10" s="36"/>
      <c r="BM10" s="29"/>
      <c r="BN10" s="36"/>
      <c r="BO10" s="29"/>
      <c r="BP10" s="36"/>
      <c r="BQ10" s="36"/>
      <c r="BR10" s="36"/>
      <c r="BS10" s="29"/>
      <c r="BT10" s="36"/>
      <c r="BU10" s="29"/>
      <c r="BV10" s="36"/>
      <c r="BW10" s="36"/>
      <c r="BX10" s="36"/>
      <c r="BY10" s="36"/>
    </row>
    <row r="11" spans="1:77" x14ac:dyDescent="0.25">
      <c r="A11" s="16">
        <v>9</v>
      </c>
      <c r="B11" s="16">
        <v>3</v>
      </c>
      <c r="C11" s="31" t="s">
        <v>476</v>
      </c>
      <c r="D11" s="51">
        <v>48.316980772946849</v>
      </c>
      <c r="E11" s="25">
        <v>224.21458000000001</v>
      </c>
      <c r="F11" s="26">
        <f t="shared" si="0"/>
        <v>272.53156077294688</v>
      </c>
      <c r="G11" s="26">
        <f t="shared" si="1"/>
        <v>48.316980772946849</v>
      </c>
      <c r="H11" s="26">
        <f t="shared" si="2"/>
        <v>0</v>
      </c>
      <c r="I11" s="36"/>
      <c r="J11" s="36"/>
      <c r="K11" s="36"/>
      <c r="L11" s="27"/>
      <c r="M11" s="36"/>
      <c r="N11" s="36"/>
      <c r="O11" s="36"/>
      <c r="P11" s="36"/>
      <c r="Q11" s="36"/>
      <c r="R11" s="29"/>
      <c r="S11" s="36"/>
      <c r="T11" s="29"/>
      <c r="U11" s="36"/>
      <c r="V11" s="36"/>
      <c r="W11" s="36"/>
      <c r="X11" s="36"/>
      <c r="Y11" s="36"/>
      <c r="Z11" s="36"/>
      <c r="AA11" s="36"/>
      <c r="AB11" s="29"/>
      <c r="AC11" s="36"/>
      <c r="AD11" s="66"/>
      <c r="AE11" s="36"/>
      <c r="AF11" s="36"/>
      <c r="AG11" s="36"/>
      <c r="AH11" s="36"/>
      <c r="AI11" s="36"/>
      <c r="AJ11" s="36"/>
      <c r="AK11" s="29"/>
      <c r="AL11" s="36"/>
      <c r="AM11" s="29"/>
      <c r="AN11" s="36"/>
      <c r="AO11" s="36"/>
      <c r="AP11" s="36"/>
      <c r="AQ11" s="29"/>
      <c r="AR11" s="36"/>
      <c r="AS11" s="29"/>
      <c r="AT11" s="36"/>
      <c r="AU11" s="29"/>
      <c r="AV11" s="36"/>
      <c r="AW11" s="36"/>
      <c r="AX11" s="36"/>
      <c r="AY11" s="29"/>
      <c r="AZ11" s="36"/>
      <c r="BA11" s="36"/>
      <c r="BB11" s="36"/>
      <c r="BC11" s="29"/>
      <c r="BD11" s="36"/>
      <c r="BE11" s="36"/>
      <c r="BF11" s="36"/>
      <c r="BG11" s="36"/>
      <c r="BH11" s="36"/>
      <c r="BI11" s="36"/>
      <c r="BJ11" s="36"/>
      <c r="BK11" s="36"/>
      <c r="BL11" s="36"/>
      <c r="BM11" s="29"/>
      <c r="BN11" s="36"/>
      <c r="BO11" s="29"/>
      <c r="BP11" s="36"/>
      <c r="BQ11" s="36"/>
      <c r="BR11" s="36"/>
      <c r="BS11" s="29"/>
      <c r="BT11" s="36"/>
      <c r="BU11" s="29"/>
      <c r="BV11" s="36"/>
      <c r="BW11" s="36"/>
      <c r="BX11" s="36"/>
      <c r="BY11" s="36"/>
    </row>
    <row r="12" spans="1:77" x14ac:dyDescent="0.25">
      <c r="A12" s="16">
        <v>10</v>
      </c>
      <c r="B12" s="16">
        <v>3</v>
      </c>
      <c r="C12" s="31" t="s">
        <v>477</v>
      </c>
      <c r="D12" s="51">
        <v>132.50276941062802</v>
      </c>
      <c r="E12" s="25">
        <v>-392.15350599999999</v>
      </c>
      <c r="F12" s="26">
        <f t="shared" si="0"/>
        <v>-259.65073658937195</v>
      </c>
      <c r="G12" s="26">
        <f t="shared" si="1"/>
        <v>132.50276941062802</v>
      </c>
      <c r="H12" s="26">
        <f t="shared" si="2"/>
        <v>0</v>
      </c>
      <c r="I12" s="36"/>
      <c r="J12" s="36"/>
      <c r="K12" s="36"/>
      <c r="L12" s="27"/>
      <c r="M12" s="36"/>
      <c r="N12" s="36"/>
      <c r="O12" s="36"/>
      <c r="P12" s="36"/>
      <c r="Q12" s="36"/>
      <c r="R12" s="29"/>
      <c r="S12" s="36"/>
      <c r="T12" s="29"/>
      <c r="U12" s="36"/>
      <c r="V12" s="36"/>
      <c r="W12" s="36"/>
      <c r="X12" s="36"/>
      <c r="Y12" s="36"/>
      <c r="Z12" s="36"/>
      <c r="AA12" s="36"/>
      <c r="AB12" s="29"/>
      <c r="AC12" s="36"/>
      <c r="AD12" s="66"/>
      <c r="AE12" s="36"/>
      <c r="AF12" s="36"/>
      <c r="AG12" s="36"/>
      <c r="AH12" s="36"/>
      <c r="AI12" s="36"/>
      <c r="AJ12" s="36"/>
      <c r="AK12" s="29"/>
      <c r="AL12" s="36"/>
      <c r="AM12" s="29"/>
      <c r="AN12" s="36"/>
      <c r="AO12" s="36"/>
      <c r="AP12" s="36"/>
      <c r="AQ12" s="29"/>
      <c r="AR12" s="36"/>
      <c r="AS12" s="29"/>
      <c r="AT12" s="36"/>
      <c r="AU12" s="29"/>
      <c r="AV12" s="36"/>
      <c r="AW12" s="36"/>
      <c r="AX12" s="36"/>
      <c r="AY12" s="29"/>
      <c r="AZ12" s="36"/>
      <c r="BA12" s="36"/>
      <c r="BB12" s="36"/>
      <c r="BC12" s="29"/>
      <c r="BD12" s="36"/>
      <c r="BE12" s="36"/>
      <c r="BF12" s="36"/>
      <c r="BG12" s="36"/>
      <c r="BH12" s="36"/>
      <c r="BI12" s="36"/>
      <c r="BJ12" s="36"/>
      <c r="BK12" s="36"/>
      <c r="BL12" s="36"/>
      <c r="BM12" s="29"/>
      <c r="BN12" s="36"/>
      <c r="BO12" s="29"/>
      <c r="BP12" s="36"/>
      <c r="BQ12" s="36"/>
      <c r="BR12" s="36"/>
      <c r="BS12" s="29"/>
      <c r="BT12" s="36"/>
      <c r="BU12" s="29"/>
      <c r="BV12" s="36"/>
      <c r="BW12" s="36"/>
      <c r="BX12" s="36"/>
      <c r="BY12" s="36"/>
    </row>
    <row r="13" spans="1:77" x14ac:dyDescent="0.25">
      <c r="A13" s="16">
        <v>11</v>
      </c>
      <c r="B13" s="16">
        <v>3</v>
      </c>
      <c r="C13" s="37" t="s">
        <v>478</v>
      </c>
      <c r="D13" s="51">
        <v>125.95381855072462</v>
      </c>
      <c r="E13" s="25">
        <v>-141.21791000000002</v>
      </c>
      <c r="F13" s="26">
        <f t="shared" si="0"/>
        <v>-15.264091449275398</v>
      </c>
      <c r="G13" s="26">
        <f t="shared" si="1"/>
        <v>125.95381855072462</v>
      </c>
      <c r="H13" s="26">
        <f t="shared" si="2"/>
        <v>0</v>
      </c>
      <c r="I13" s="36"/>
      <c r="J13" s="36"/>
      <c r="K13" s="36"/>
      <c r="L13" s="27"/>
      <c r="M13" s="36"/>
      <c r="N13" s="36"/>
      <c r="O13" s="36"/>
      <c r="P13" s="36"/>
      <c r="Q13" s="36"/>
      <c r="R13" s="29"/>
      <c r="S13" s="36"/>
      <c r="T13" s="29"/>
      <c r="U13" s="36"/>
      <c r="V13" s="36"/>
      <c r="W13" s="36"/>
      <c r="X13" s="36"/>
      <c r="Y13" s="36"/>
      <c r="Z13" s="36"/>
      <c r="AA13" s="36"/>
      <c r="AB13" s="29"/>
      <c r="AC13" s="36"/>
      <c r="AD13" s="66"/>
      <c r="AE13" s="36"/>
      <c r="AF13" s="36"/>
      <c r="AG13" s="36"/>
      <c r="AH13" s="36"/>
      <c r="AI13" s="36"/>
      <c r="AJ13" s="36"/>
      <c r="AK13" s="29"/>
      <c r="AL13" s="36"/>
      <c r="AM13" s="29"/>
      <c r="AN13" s="36"/>
      <c r="AO13" s="36"/>
      <c r="AP13" s="36"/>
      <c r="AQ13" s="29"/>
      <c r="AR13" s="36"/>
      <c r="AS13" s="29"/>
      <c r="AT13" s="36"/>
      <c r="AU13" s="29"/>
      <c r="AV13" s="36"/>
      <c r="AW13" s="36"/>
      <c r="AX13" s="36"/>
      <c r="AY13" s="29"/>
      <c r="AZ13" s="36"/>
      <c r="BA13" s="36"/>
      <c r="BB13" s="36"/>
      <c r="BC13" s="29"/>
      <c r="BD13" s="36"/>
      <c r="BE13" s="36"/>
      <c r="BF13" s="36"/>
      <c r="BG13" s="36"/>
      <c r="BH13" s="36"/>
      <c r="BI13" s="36"/>
      <c r="BJ13" s="36"/>
      <c r="BK13" s="36"/>
      <c r="BL13" s="36"/>
      <c r="BM13" s="29"/>
      <c r="BN13" s="36"/>
      <c r="BO13" s="29"/>
      <c r="BP13" s="36"/>
      <c r="BQ13" s="36"/>
      <c r="BR13" s="36"/>
      <c r="BS13" s="29"/>
      <c r="BT13" s="36"/>
      <c r="BU13" s="29"/>
      <c r="BV13" s="36"/>
      <c r="BW13" s="36"/>
      <c r="BX13" s="36"/>
      <c r="BY13" s="36"/>
    </row>
    <row r="14" spans="1:77" x14ac:dyDescent="0.25">
      <c r="A14" s="16">
        <v>12</v>
      </c>
      <c r="B14" s="16">
        <v>3</v>
      </c>
      <c r="C14" s="37" t="s">
        <v>479</v>
      </c>
      <c r="D14" s="51">
        <v>71.850842125603862</v>
      </c>
      <c r="E14" s="25">
        <v>-775.06928999999991</v>
      </c>
      <c r="F14" s="26">
        <f t="shared" si="0"/>
        <v>-703.21844787439602</v>
      </c>
      <c r="G14" s="26">
        <f t="shared" si="1"/>
        <v>71.850842125603862</v>
      </c>
      <c r="H14" s="26">
        <f t="shared" si="2"/>
        <v>0</v>
      </c>
      <c r="I14" s="36"/>
      <c r="J14" s="36"/>
      <c r="K14" s="36"/>
      <c r="L14" s="27"/>
      <c r="M14" s="36"/>
      <c r="N14" s="36"/>
      <c r="O14" s="36"/>
      <c r="P14" s="36"/>
      <c r="Q14" s="36"/>
      <c r="R14" s="29"/>
      <c r="S14" s="36"/>
      <c r="T14" s="29"/>
      <c r="U14" s="36"/>
      <c r="V14" s="36"/>
      <c r="W14" s="36"/>
      <c r="X14" s="36"/>
      <c r="Y14" s="36"/>
      <c r="Z14" s="36"/>
      <c r="AA14" s="36"/>
      <c r="AB14" s="29"/>
      <c r="AC14" s="36"/>
      <c r="AD14" s="66"/>
      <c r="AE14" s="36"/>
      <c r="AF14" s="36"/>
      <c r="AG14" s="36"/>
      <c r="AH14" s="36"/>
      <c r="AI14" s="36"/>
      <c r="AJ14" s="36"/>
      <c r="AK14" s="29"/>
      <c r="AL14" s="36"/>
      <c r="AM14" s="29"/>
      <c r="AN14" s="36"/>
      <c r="AO14" s="36"/>
      <c r="AP14" s="36"/>
      <c r="AQ14" s="29"/>
      <c r="AR14" s="36"/>
      <c r="AS14" s="29"/>
      <c r="AT14" s="36"/>
      <c r="AU14" s="29"/>
      <c r="AV14" s="36"/>
      <c r="AW14" s="36"/>
      <c r="AX14" s="36"/>
      <c r="AY14" s="29"/>
      <c r="AZ14" s="36"/>
      <c r="BA14" s="36"/>
      <c r="BB14" s="36"/>
      <c r="BC14" s="29"/>
      <c r="BD14" s="36"/>
      <c r="BE14" s="36"/>
      <c r="BF14" s="36"/>
      <c r="BG14" s="36"/>
      <c r="BH14" s="36"/>
      <c r="BI14" s="36"/>
      <c r="BJ14" s="36"/>
      <c r="BK14" s="36"/>
      <c r="BL14" s="36"/>
      <c r="BM14" s="29"/>
      <c r="BN14" s="36"/>
      <c r="BO14" s="29"/>
      <c r="BP14" s="36"/>
      <c r="BQ14" s="36"/>
      <c r="BR14" s="36"/>
      <c r="BS14" s="29"/>
      <c r="BT14" s="36"/>
      <c r="BU14" s="29"/>
      <c r="BV14" s="36"/>
      <c r="BW14" s="36"/>
      <c r="BX14" s="36"/>
      <c r="BY14" s="36"/>
    </row>
    <row r="15" spans="1:77" x14ac:dyDescent="0.25">
      <c r="A15" s="16">
        <v>13</v>
      </c>
      <c r="B15" s="16">
        <v>3</v>
      </c>
      <c r="C15" s="37" t="s">
        <v>480</v>
      </c>
      <c r="D15" s="51">
        <v>130.45831721739128</v>
      </c>
      <c r="E15" s="25">
        <v>349.95136200000002</v>
      </c>
      <c r="F15" s="26">
        <f t="shared" si="0"/>
        <v>480.40967921739127</v>
      </c>
      <c r="G15" s="26">
        <f t="shared" si="1"/>
        <v>130.45831721739128</v>
      </c>
      <c r="H15" s="26">
        <f t="shared" si="2"/>
        <v>0</v>
      </c>
      <c r="I15" s="36"/>
      <c r="J15" s="36"/>
      <c r="K15" s="36"/>
      <c r="L15" s="27"/>
      <c r="M15" s="36"/>
      <c r="N15" s="36"/>
      <c r="O15" s="36"/>
      <c r="P15" s="36"/>
      <c r="Q15" s="36"/>
      <c r="R15" s="29"/>
      <c r="S15" s="36"/>
      <c r="T15" s="29"/>
      <c r="U15" s="36"/>
      <c r="V15" s="36"/>
      <c r="W15" s="36"/>
      <c r="X15" s="36"/>
      <c r="Y15" s="36"/>
      <c r="Z15" s="36"/>
      <c r="AA15" s="36"/>
      <c r="AB15" s="29"/>
      <c r="AC15" s="36"/>
      <c r="AD15" s="66"/>
      <c r="AE15" s="36"/>
      <c r="AF15" s="36"/>
      <c r="AG15" s="36"/>
      <c r="AH15" s="36"/>
      <c r="AI15" s="36"/>
      <c r="AJ15" s="36"/>
      <c r="AK15" s="29"/>
      <c r="AL15" s="36"/>
      <c r="AM15" s="29"/>
      <c r="AN15" s="36"/>
      <c r="AO15" s="36"/>
      <c r="AP15" s="36"/>
      <c r="AQ15" s="29"/>
      <c r="AR15" s="36"/>
      <c r="AS15" s="29"/>
      <c r="AT15" s="36"/>
      <c r="AU15" s="29"/>
      <c r="AV15" s="36"/>
      <c r="AW15" s="36"/>
      <c r="AX15" s="36"/>
      <c r="AY15" s="29"/>
      <c r="AZ15" s="36"/>
      <c r="BA15" s="36"/>
      <c r="BB15" s="36"/>
      <c r="BC15" s="29"/>
      <c r="BD15" s="36"/>
      <c r="BE15" s="36"/>
      <c r="BF15" s="36"/>
      <c r="BG15" s="36"/>
      <c r="BH15" s="36"/>
      <c r="BI15" s="36"/>
      <c r="BJ15" s="36"/>
      <c r="BK15" s="36"/>
      <c r="BL15" s="36"/>
      <c r="BM15" s="29"/>
      <c r="BN15" s="36"/>
      <c r="BO15" s="29"/>
      <c r="BP15" s="36"/>
      <c r="BQ15" s="36"/>
      <c r="BR15" s="36"/>
      <c r="BS15" s="29"/>
      <c r="BT15" s="36"/>
      <c r="BU15" s="29"/>
      <c r="BV15" s="36"/>
      <c r="BW15" s="36"/>
      <c r="BX15" s="36"/>
      <c r="BY15" s="36"/>
    </row>
    <row r="16" spans="1:77" x14ac:dyDescent="0.25">
      <c r="A16" s="16">
        <v>14</v>
      </c>
      <c r="B16" s="16">
        <v>3</v>
      </c>
      <c r="C16" s="37" t="s">
        <v>481</v>
      </c>
      <c r="D16" s="51">
        <v>57.077784772946863</v>
      </c>
      <c r="E16" s="25">
        <v>45.822284000000003</v>
      </c>
      <c r="F16" s="26">
        <f t="shared" si="0"/>
        <v>102.90006877294687</v>
      </c>
      <c r="G16" s="26">
        <f t="shared" si="1"/>
        <v>57.077784772946863</v>
      </c>
      <c r="H16" s="26">
        <f t="shared" si="2"/>
        <v>0</v>
      </c>
      <c r="I16" s="36"/>
      <c r="J16" s="36"/>
      <c r="K16" s="36"/>
      <c r="L16" s="27"/>
      <c r="M16" s="36"/>
      <c r="N16" s="36"/>
      <c r="O16" s="36"/>
      <c r="P16" s="36"/>
      <c r="Q16" s="36"/>
      <c r="R16" s="29"/>
      <c r="S16" s="36"/>
      <c r="T16" s="29"/>
      <c r="U16" s="36"/>
      <c r="V16" s="36"/>
      <c r="W16" s="36"/>
      <c r="X16" s="36"/>
      <c r="Y16" s="36"/>
      <c r="Z16" s="36"/>
      <c r="AA16" s="36"/>
      <c r="AB16" s="29"/>
      <c r="AC16" s="36"/>
      <c r="AD16" s="66"/>
      <c r="AE16" s="36"/>
      <c r="AF16" s="36"/>
      <c r="AG16" s="36"/>
      <c r="AH16" s="36"/>
      <c r="AI16" s="36"/>
      <c r="AJ16" s="36"/>
      <c r="AK16" s="29"/>
      <c r="AL16" s="36"/>
      <c r="AM16" s="29"/>
      <c r="AN16" s="36"/>
      <c r="AO16" s="36"/>
      <c r="AP16" s="36"/>
      <c r="AQ16" s="29"/>
      <c r="AR16" s="36"/>
      <c r="AS16" s="29"/>
      <c r="AT16" s="36"/>
      <c r="AU16" s="29"/>
      <c r="AV16" s="36"/>
      <c r="AW16" s="36"/>
      <c r="AX16" s="36"/>
      <c r="AY16" s="29"/>
      <c r="AZ16" s="36"/>
      <c r="BA16" s="36"/>
      <c r="BB16" s="36"/>
      <c r="BC16" s="29"/>
      <c r="BD16" s="36"/>
      <c r="BE16" s="36"/>
      <c r="BF16" s="36"/>
      <c r="BG16" s="36"/>
      <c r="BH16" s="36"/>
      <c r="BI16" s="36"/>
      <c r="BJ16" s="36"/>
      <c r="BK16" s="36"/>
      <c r="BL16" s="36"/>
      <c r="BM16" s="29"/>
      <c r="BN16" s="36"/>
      <c r="BO16" s="29"/>
      <c r="BP16" s="36"/>
      <c r="BQ16" s="36"/>
      <c r="BR16" s="36"/>
      <c r="BS16" s="29"/>
      <c r="BT16" s="36"/>
      <c r="BU16" s="29"/>
      <c r="BV16" s="36"/>
      <c r="BW16" s="36"/>
      <c r="BX16" s="36"/>
      <c r="BY16" s="36"/>
    </row>
    <row r="17" spans="1:77" x14ac:dyDescent="0.25">
      <c r="A17" s="16">
        <v>15</v>
      </c>
      <c r="B17" s="16">
        <v>3</v>
      </c>
      <c r="C17" s="37" t="s">
        <v>482</v>
      </c>
      <c r="D17" s="51">
        <v>121.68188148792269</v>
      </c>
      <c r="E17" s="25">
        <v>-65.846035999999998</v>
      </c>
      <c r="F17" s="26">
        <f t="shared" si="0"/>
        <v>55.835845487922697</v>
      </c>
      <c r="G17" s="26">
        <f t="shared" si="1"/>
        <v>121.68188148792269</v>
      </c>
      <c r="H17" s="26">
        <f t="shared" si="2"/>
        <v>0</v>
      </c>
      <c r="I17" s="36"/>
      <c r="J17" s="36"/>
      <c r="K17" s="36"/>
      <c r="L17" s="27"/>
      <c r="M17" s="36"/>
      <c r="N17" s="36"/>
      <c r="O17" s="36"/>
      <c r="P17" s="36"/>
      <c r="Q17" s="36"/>
      <c r="R17" s="29"/>
      <c r="S17" s="36"/>
      <c r="T17" s="29"/>
      <c r="U17" s="36"/>
      <c r="V17" s="36"/>
      <c r="W17" s="36"/>
      <c r="X17" s="36"/>
      <c r="Y17" s="36"/>
      <c r="Z17" s="36"/>
      <c r="AA17" s="36"/>
      <c r="AB17" s="29"/>
      <c r="AC17" s="36"/>
      <c r="AD17" s="66"/>
      <c r="AE17" s="36"/>
      <c r="AF17" s="36"/>
      <c r="AG17" s="36"/>
      <c r="AH17" s="36"/>
      <c r="AI17" s="36"/>
      <c r="AJ17" s="36"/>
      <c r="AK17" s="29"/>
      <c r="AL17" s="36"/>
      <c r="AM17" s="29"/>
      <c r="AN17" s="36"/>
      <c r="AO17" s="36"/>
      <c r="AP17" s="36"/>
      <c r="AQ17" s="29"/>
      <c r="AR17" s="36"/>
      <c r="AS17" s="29"/>
      <c r="AT17" s="36"/>
      <c r="AU17" s="29"/>
      <c r="AV17" s="36"/>
      <c r="AW17" s="36"/>
      <c r="AX17" s="36"/>
      <c r="AY17" s="29"/>
      <c r="AZ17" s="36"/>
      <c r="BA17" s="36"/>
      <c r="BB17" s="36"/>
      <c r="BC17" s="29"/>
      <c r="BD17" s="36"/>
      <c r="BE17" s="36"/>
      <c r="BF17" s="36"/>
      <c r="BG17" s="36"/>
      <c r="BH17" s="36"/>
      <c r="BI17" s="36"/>
      <c r="BJ17" s="36"/>
      <c r="BK17" s="36"/>
      <c r="BL17" s="36"/>
      <c r="BM17" s="29"/>
      <c r="BN17" s="36"/>
      <c r="BO17" s="29"/>
      <c r="BP17" s="36"/>
      <c r="BQ17" s="36"/>
      <c r="BR17" s="36"/>
      <c r="BS17" s="29"/>
      <c r="BT17" s="36"/>
      <c r="BU17" s="29"/>
      <c r="BV17" s="36"/>
      <c r="BW17" s="36"/>
      <c r="BX17" s="36"/>
      <c r="BY17" s="36"/>
    </row>
    <row r="18" spans="1:77" x14ac:dyDescent="0.25">
      <c r="A18" s="16">
        <v>16</v>
      </c>
      <c r="B18" s="16">
        <v>1</v>
      </c>
      <c r="C18" s="37" t="s">
        <v>483</v>
      </c>
      <c r="D18" s="51">
        <v>239.83472324637685</v>
      </c>
      <c r="E18" s="25">
        <v>-42.908394000000001</v>
      </c>
      <c r="F18" s="26">
        <f t="shared" si="0"/>
        <v>196.92632924637684</v>
      </c>
      <c r="G18" s="26">
        <f t="shared" si="1"/>
        <v>239.83472324637685</v>
      </c>
      <c r="H18" s="26">
        <f t="shared" si="2"/>
        <v>0</v>
      </c>
      <c r="I18" s="36"/>
      <c r="J18" s="36"/>
      <c r="K18" s="36"/>
      <c r="L18" s="27"/>
      <c r="M18" s="36"/>
      <c r="N18" s="36"/>
      <c r="O18" s="36"/>
      <c r="P18" s="36"/>
      <c r="Q18" s="36"/>
      <c r="R18" s="29"/>
      <c r="S18" s="36"/>
      <c r="T18" s="29"/>
      <c r="U18" s="36"/>
      <c r="V18" s="36"/>
      <c r="W18" s="36"/>
      <c r="X18" s="36"/>
      <c r="Y18" s="36"/>
      <c r="Z18" s="36"/>
      <c r="AA18" s="36"/>
      <c r="AB18" s="29"/>
      <c r="AC18" s="36"/>
      <c r="AD18" s="66"/>
      <c r="AE18" s="36"/>
      <c r="AF18" s="36"/>
      <c r="AG18" s="36"/>
      <c r="AH18" s="36"/>
      <c r="AI18" s="36"/>
      <c r="AJ18" s="36"/>
      <c r="AK18" s="29"/>
      <c r="AL18" s="36"/>
      <c r="AM18" s="29"/>
      <c r="AN18" s="36"/>
      <c r="AO18" s="36"/>
      <c r="AP18" s="36"/>
      <c r="AQ18" s="29"/>
      <c r="AR18" s="36"/>
      <c r="AS18" s="29"/>
      <c r="AT18" s="36"/>
      <c r="AU18" s="29"/>
      <c r="AV18" s="36"/>
      <c r="AW18" s="36"/>
      <c r="AX18" s="36"/>
      <c r="AY18" s="29"/>
      <c r="AZ18" s="36"/>
      <c r="BA18" s="36"/>
      <c r="BB18" s="36"/>
      <c r="BC18" s="29"/>
      <c r="BD18" s="36"/>
      <c r="BE18" s="36"/>
      <c r="BF18" s="36"/>
      <c r="BG18" s="36"/>
      <c r="BH18" s="36"/>
      <c r="BI18" s="36"/>
      <c r="BJ18" s="36"/>
      <c r="BK18" s="36"/>
      <c r="BL18" s="36"/>
      <c r="BM18" s="29"/>
      <c r="BN18" s="36"/>
      <c r="BO18" s="29"/>
      <c r="BP18" s="36"/>
      <c r="BQ18" s="36"/>
      <c r="BR18" s="36"/>
      <c r="BS18" s="29"/>
      <c r="BT18" s="36"/>
      <c r="BU18" s="29"/>
      <c r="BV18" s="36"/>
      <c r="BW18" s="36"/>
      <c r="BX18" s="36"/>
      <c r="BY18" s="36"/>
    </row>
    <row r="19" spans="1:77" x14ac:dyDescent="0.25">
      <c r="A19" s="16">
        <v>17</v>
      </c>
      <c r="B19" s="16">
        <v>2</v>
      </c>
      <c r="C19" s="37" t="s">
        <v>484</v>
      </c>
      <c r="D19" s="51">
        <v>472.97506689855061</v>
      </c>
      <c r="E19" s="25">
        <v>-221.46480999999994</v>
      </c>
      <c r="F19" s="26">
        <f t="shared" si="0"/>
        <v>251.51025689855067</v>
      </c>
      <c r="G19" s="26">
        <f t="shared" si="1"/>
        <v>333.97506689855061</v>
      </c>
      <c r="H19" s="26">
        <f t="shared" si="2"/>
        <v>139</v>
      </c>
      <c r="I19" s="36"/>
      <c r="J19" s="36"/>
      <c r="K19" s="36"/>
      <c r="L19" s="27"/>
      <c r="M19" s="36"/>
      <c r="N19" s="36"/>
      <c r="O19" s="36"/>
      <c r="P19" s="36"/>
      <c r="Q19" s="36"/>
      <c r="R19" s="29"/>
      <c r="S19" s="36"/>
      <c r="T19" s="29"/>
      <c r="U19" s="36"/>
      <c r="V19" s="36"/>
      <c r="W19" s="36"/>
      <c r="X19" s="36">
        <v>0.125</v>
      </c>
      <c r="Y19" s="36">
        <v>139</v>
      </c>
      <c r="Z19" s="36"/>
      <c r="AA19" s="36"/>
      <c r="AB19" s="29"/>
      <c r="AC19" s="36"/>
      <c r="AD19" s="66"/>
      <c r="AE19" s="36"/>
      <c r="AF19" s="36"/>
      <c r="AG19" s="36"/>
      <c r="AH19" s="36"/>
      <c r="AI19" s="36"/>
      <c r="AJ19" s="36"/>
      <c r="AK19" s="29"/>
      <c r="AL19" s="36"/>
      <c r="AM19" s="29"/>
      <c r="AN19" s="36"/>
      <c r="AO19" s="36"/>
      <c r="AP19" s="36"/>
      <c r="AQ19" s="29"/>
      <c r="AR19" s="36"/>
      <c r="AS19" s="29"/>
      <c r="AT19" s="36"/>
      <c r="AU19" s="29"/>
      <c r="AV19" s="36"/>
      <c r="AW19" s="36"/>
      <c r="AX19" s="36"/>
      <c r="AY19" s="29"/>
      <c r="AZ19" s="36"/>
      <c r="BA19" s="36"/>
      <c r="BB19" s="36"/>
      <c r="BC19" s="29"/>
      <c r="BD19" s="36"/>
      <c r="BE19" s="36"/>
      <c r="BF19" s="36"/>
      <c r="BG19" s="36"/>
      <c r="BH19" s="36"/>
      <c r="BI19" s="36"/>
      <c r="BJ19" s="36"/>
      <c r="BK19" s="36"/>
      <c r="BL19" s="36"/>
      <c r="BM19" s="29"/>
      <c r="BN19" s="36"/>
      <c r="BO19" s="29"/>
      <c r="BP19" s="36"/>
      <c r="BQ19" s="36"/>
      <c r="BR19" s="36"/>
      <c r="BS19" s="29"/>
      <c r="BT19" s="36"/>
      <c r="BU19" s="29"/>
      <c r="BV19" s="36"/>
      <c r="BW19" s="36"/>
      <c r="BX19" s="36"/>
      <c r="BY19" s="36"/>
    </row>
    <row r="20" spans="1:77" x14ac:dyDescent="0.25">
      <c r="A20" s="16">
        <v>18</v>
      </c>
      <c r="B20" s="16">
        <v>2</v>
      </c>
      <c r="C20" s="37" t="s">
        <v>939</v>
      </c>
      <c r="D20" s="51">
        <v>215.17804769082122</v>
      </c>
      <c r="E20" s="25">
        <v>433.37232000000006</v>
      </c>
      <c r="F20" s="26">
        <f t="shared" si="0"/>
        <v>648.5503676908213</v>
      </c>
      <c r="G20" s="26">
        <f t="shared" si="1"/>
        <v>215.17804769082122</v>
      </c>
      <c r="H20" s="26">
        <f t="shared" si="2"/>
        <v>0</v>
      </c>
      <c r="I20" s="36"/>
      <c r="J20" s="36"/>
      <c r="K20" s="36"/>
      <c r="L20" s="27"/>
      <c r="M20" s="36"/>
      <c r="N20" s="36"/>
      <c r="O20" s="36"/>
      <c r="P20" s="36"/>
      <c r="Q20" s="36"/>
      <c r="R20" s="29"/>
      <c r="S20" s="36"/>
      <c r="T20" s="29"/>
      <c r="U20" s="36"/>
      <c r="V20" s="36"/>
      <c r="W20" s="36"/>
      <c r="X20" s="36"/>
      <c r="Y20" s="36"/>
      <c r="Z20" s="36"/>
      <c r="AA20" s="36"/>
      <c r="AB20" s="29"/>
      <c r="AC20" s="36"/>
      <c r="AD20" s="66"/>
      <c r="AE20" s="36"/>
      <c r="AF20" s="36"/>
      <c r="AG20" s="36"/>
      <c r="AH20" s="36"/>
      <c r="AI20" s="36"/>
      <c r="AJ20" s="36"/>
      <c r="AK20" s="29"/>
      <c r="AL20" s="36"/>
      <c r="AM20" s="29"/>
      <c r="AN20" s="36"/>
      <c r="AO20" s="36"/>
      <c r="AP20" s="36"/>
      <c r="AQ20" s="29"/>
      <c r="AR20" s="36"/>
      <c r="AS20" s="29"/>
      <c r="AT20" s="36"/>
      <c r="AU20" s="29"/>
      <c r="AV20" s="36"/>
      <c r="AW20" s="36"/>
      <c r="AX20" s="36"/>
      <c r="AY20" s="29"/>
      <c r="AZ20" s="36"/>
      <c r="BA20" s="36"/>
      <c r="BB20" s="36"/>
      <c r="BC20" s="29"/>
      <c r="BD20" s="36"/>
      <c r="BE20" s="36"/>
      <c r="BF20" s="36"/>
      <c r="BG20" s="36"/>
      <c r="BH20" s="36"/>
      <c r="BI20" s="36"/>
      <c r="BJ20" s="36"/>
      <c r="BK20" s="36"/>
      <c r="BL20" s="36"/>
      <c r="BM20" s="29"/>
      <c r="BN20" s="36"/>
      <c r="BO20" s="29"/>
      <c r="BP20" s="36"/>
      <c r="BQ20" s="36"/>
      <c r="BR20" s="36"/>
      <c r="BS20" s="29"/>
      <c r="BT20" s="36"/>
      <c r="BU20" s="29"/>
      <c r="BV20" s="36"/>
      <c r="BW20" s="36"/>
      <c r="BX20" s="36"/>
      <c r="BY20" s="36"/>
    </row>
    <row r="21" spans="1:77" x14ac:dyDescent="0.25">
      <c r="A21" s="16">
        <v>19</v>
      </c>
      <c r="B21" s="16">
        <v>2</v>
      </c>
      <c r="C21" s="37" t="s">
        <v>485</v>
      </c>
      <c r="D21" s="51">
        <v>468.74522088888892</v>
      </c>
      <c r="E21" s="25">
        <v>1056.4823719999999</v>
      </c>
      <c r="F21" s="26">
        <f t="shared" si="0"/>
        <v>1525.2275928888889</v>
      </c>
      <c r="G21" s="26">
        <f t="shared" si="1"/>
        <v>9.2852208888889436</v>
      </c>
      <c r="H21" s="26">
        <f t="shared" si="2"/>
        <v>459.46</v>
      </c>
      <c r="I21" s="36"/>
      <c r="J21" s="36"/>
      <c r="K21" s="36"/>
      <c r="L21" s="27"/>
      <c r="M21" s="36"/>
      <c r="N21" s="36"/>
      <c r="O21" s="36"/>
      <c r="P21" s="36"/>
      <c r="Q21" s="36"/>
      <c r="R21" s="29"/>
      <c r="S21" s="36"/>
      <c r="T21" s="29"/>
      <c r="U21" s="36"/>
      <c r="V21" s="36"/>
      <c r="W21" s="36"/>
      <c r="X21" s="36">
        <v>0.08</v>
      </c>
      <c r="Y21" s="36">
        <v>88.96</v>
      </c>
      <c r="Z21" s="36"/>
      <c r="AA21" s="36"/>
      <c r="AB21" s="29"/>
      <c r="AC21" s="36"/>
      <c r="AD21" s="66" t="s">
        <v>985</v>
      </c>
      <c r="AE21" s="36">
        <v>0.1</v>
      </c>
      <c r="AF21" s="36">
        <v>370.5</v>
      </c>
      <c r="AG21" s="36"/>
      <c r="AH21" s="36"/>
      <c r="AI21" s="36"/>
      <c r="AJ21" s="36"/>
      <c r="AK21" s="29"/>
      <c r="AL21" s="36"/>
      <c r="AM21" s="29"/>
      <c r="AN21" s="36"/>
      <c r="AO21" s="36"/>
      <c r="AP21" s="36"/>
      <c r="AQ21" s="29"/>
      <c r="AR21" s="36"/>
      <c r="AS21" s="29"/>
      <c r="AT21" s="36"/>
      <c r="AU21" s="29"/>
      <c r="AV21" s="36"/>
      <c r="AW21" s="36"/>
      <c r="AX21" s="36"/>
      <c r="AY21" s="29"/>
      <c r="AZ21" s="36"/>
      <c r="BA21" s="36"/>
      <c r="BB21" s="36"/>
      <c r="BC21" s="29"/>
      <c r="BD21" s="36"/>
      <c r="BE21" s="36"/>
      <c r="BF21" s="36"/>
      <c r="BG21" s="36"/>
      <c r="BH21" s="36"/>
      <c r="BI21" s="36"/>
      <c r="BJ21" s="36"/>
      <c r="BK21" s="36"/>
      <c r="BL21" s="36"/>
      <c r="BM21" s="29"/>
      <c r="BN21" s="36"/>
      <c r="BO21" s="29"/>
      <c r="BP21" s="36"/>
      <c r="BQ21" s="36"/>
      <c r="BR21" s="36"/>
      <c r="BS21" s="29"/>
      <c r="BT21" s="36"/>
      <c r="BU21" s="29"/>
      <c r="BV21" s="36"/>
      <c r="BW21" s="36"/>
      <c r="BX21" s="36"/>
      <c r="BY21" s="36"/>
    </row>
    <row r="22" spans="1:77" x14ac:dyDescent="0.25">
      <c r="A22" s="16">
        <v>20</v>
      </c>
      <c r="B22" s="16">
        <v>2</v>
      </c>
      <c r="C22" s="37" t="s">
        <v>486</v>
      </c>
      <c r="D22" s="51">
        <v>535.55172098550736</v>
      </c>
      <c r="E22" s="25">
        <v>-173.96185799999989</v>
      </c>
      <c r="F22" s="26">
        <f t="shared" si="0"/>
        <v>361.58986298550747</v>
      </c>
      <c r="G22" s="26">
        <f t="shared" si="1"/>
        <v>374.31172098550735</v>
      </c>
      <c r="H22" s="26">
        <f t="shared" si="2"/>
        <v>161.24</v>
      </c>
      <c r="I22" s="36"/>
      <c r="J22" s="36"/>
      <c r="K22" s="36"/>
      <c r="L22" s="27"/>
      <c r="M22" s="36"/>
      <c r="N22" s="36"/>
      <c r="O22" s="36"/>
      <c r="P22" s="36"/>
      <c r="Q22" s="36"/>
      <c r="R22" s="29"/>
      <c r="S22" s="36"/>
      <c r="T22" s="29"/>
      <c r="U22" s="36"/>
      <c r="V22" s="36"/>
      <c r="W22" s="36"/>
      <c r="X22" s="36">
        <v>0.14499999999999999</v>
      </c>
      <c r="Y22" s="36">
        <v>161.24</v>
      </c>
      <c r="Z22" s="36"/>
      <c r="AA22" s="36"/>
      <c r="AB22" s="29"/>
      <c r="AC22" s="36"/>
      <c r="AD22" s="66"/>
      <c r="AE22" s="36"/>
      <c r="AF22" s="36"/>
      <c r="AG22" s="36"/>
      <c r="AH22" s="36"/>
      <c r="AI22" s="36"/>
      <c r="AJ22" s="36"/>
      <c r="AK22" s="29"/>
      <c r="AL22" s="36"/>
      <c r="AM22" s="29"/>
      <c r="AN22" s="36"/>
      <c r="AO22" s="36"/>
      <c r="AP22" s="36"/>
      <c r="AQ22" s="29"/>
      <c r="AR22" s="36"/>
      <c r="AS22" s="29"/>
      <c r="AT22" s="36"/>
      <c r="AU22" s="29"/>
      <c r="AV22" s="36"/>
      <c r="AW22" s="36"/>
      <c r="AX22" s="36"/>
      <c r="AY22" s="29"/>
      <c r="AZ22" s="36"/>
      <c r="BA22" s="36"/>
      <c r="BB22" s="36"/>
      <c r="BC22" s="29"/>
      <c r="BD22" s="36"/>
      <c r="BE22" s="36"/>
      <c r="BF22" s="36"/>
      <c r="BG22" s="36"/>
      <c r="BH22" s="36"/>
      <c r="BI22" s="36"/>
      <c r="BJ22" s="36"/>
      <c r="BK22" s="36"/>
      <c r="BL22" s="36"/>
      <c r="BM22" s="29"/>
      <c r="BN22" s="36"/>
      <c r="BO22" s="29"/>
      <c r="BP22" s="36"/>
      <c r="BQ22" s="36"/>
      <c r="BR22" s="36"/>
      <c r="BS22" s="29"/>
      <c r="BT22" s="36"/>
      <c r="BU22" s="29"/>
      <c r="BV22" s="36"/>
      <c r="BW22" s="36"/>
      <c r="BX22" s="36"/>
      <c r="BY22" s="36"/>
    </row>
    <row r="23" spans="1:77" x14ac:dyDescent="0.25">
      <c r="A23" s="16">
        <v>21</v>
      </c>
      <c r="B23" s="16">
        <v>2</v>
      </c>
      <c r="C23" s="37" t="s">
        <v>487</v>
      </c>
      <c r="D23" s="51">
        <v>1049.4973191497581</v>
      </c>
      <c r="E23" s="25">
        <v>749.89172799999994</v>
      </c>
      <c r="F23" s="26">
        <f t="shared" si="0"/>
        <v>1799.389047149758</v>
      </c>
      <c r="G23" s="26">
        <f t="shared" si="1"/>
        <v>327.89731914975812</v>
      </c>
      <c r="H23" s="26">
        <f t="shared" si="2"/>
        <v>721.6</v>
      </c>
      <c r="I23" s="36"/>
      <c r="J23" s="36"/>
      <c r="K23" s="36"/>
      <c r="L23" s="27"/>
      <c r="M23" s="36"/>
      <c r="N23" s="36"/>
      <c r="O23" s="36"/>
      <c r="P23" s="36"/>
      <c r="Q23" s="36"/>
      <c r="R23" s="29"/>
      <c r="S23" s="36"/>
      <c r="T23" s="29"/>
      <c r="U23" s="36"/>
      <c r="V23" s="36"/>
      <c r="W23" s="36"/>
      <c r="X23" s="36"/>
      <c r="Y23" s="36"/>
      <c r="Z23" s="36"/>
      <c r="AA23" s="36"/>
      <c r="AB23" s="29"/>
      <c r="AC23" s="36"/>
      <c r="AD23" s="66" t="s">
        <v>986</v>
      </c>
      <c r="AE23" s="36">
        <v>0.184</v>
      </c>
      <c r="AF23" s="36">
        <v>721.6</v>
      </c>
      <c r="AG23" s="36"/>
      <c r="AH23" s="36"/>
      <c r="AI23" s="36"/>
      <c r="AJ23" s="36"/>
      <c r="AK23" s="29"/>
      <c r="AL23" s="36"/>
      <c r="AM23" s="29"/>
      <c r="AN23" s="36"/>
      <c r="AO23" s="36"/>
      <c r="AP23" s="36"/>
      <c r="AQ23" s="29"/>
      <c r="AR23" s="36"/>
      <c r="AS23" s="29"/>
      <c r="AT23" s="36"/>
      <c r="AU23" s="29"/>
      <c r="AV23" s="36"/>
      <c r="AW23" s="36"/>
      <c r="AX23" s="36"/>
      <c r="AY23" s="29"/>
      <c r="AZ23" s="36"/>
      <c r="BA23" s="36"/>
      <c r="BB23" s="36"/>
      <c r="BC23" s="29"/>
      <c r="BD23" s="36"/>
      <c r="BE23" s="36"/>
      <c r="BF23" s="36"/>
      <c r="BG23" s="36"/>
      <c r="BH23" s="36"/>
      <c r="BI23" s="36"/>
      <c r="BJ23" s="36"/>
      <c r="BK23" s="36"/>
      <c r="BL23" s="36"/>
      <c r="BM23" s="29"/>
      <c r="BN23" s="36"/>
      <c r="BO23" s="29"/>
      <c r="BP23" s="36"/>
      <c r="BQ23" s="36"/>
      <c r="BR23" s="36"/>
      <c r="BS23" s="29"/>
      <c r="BT23" s="36"/>
      <c r="BU23" s="29"/>
      <c r="BV23" s="36"/>
      <c r="BW23" s="36"/>
      <c r="BX23" s="36"/>
      <c r="BY23" s="36"/>
    </row>
    <row r="24" spans="1:77" x14ac:dyDescent="0.25">
      <c r="A24" s="16">
        <v>22</v>
      </c>
      <c r="B24" s="16">
        <v>2</v>
      </c>
      <c r="C24" s="37" t="s">
        <v>488</v>
      </c>
      <c r="D24" s="51">
        <v>209.29793244444443</v>
      </c>
      <c r="E24" s="25">
        <v>272.13951199999997</v>
      </c>
      <c r="F24" s="26">
        <f t="shared" si="0"/>
        <v>481.4374444444444</v>
      </c>
      <c r="G24" s="26">
        <f t="shared" si="1"/>
        <v>209.29793244444443</v>
      </c>
      <c r="H24" s="26">
        <f t="shared" si="2"/>
        <v>0</v>
      </c>
      <c r="I24" s="36"/>
      <c r="J24" s="36"/>
      <c r="K24" s="36"/>
      <c r="L24" s="27"/>
      <c r="M24" s="36"/>
      <c r="N24" s="36"/>
      <c r="O24" s="36"/>
      <c r="P24" s="36"/>
      <c r="Q24" s="36"/>
      <c r="R24" s="29"/>
      <c r="S24" s="36"/>
      <c r="T24" s="29"/>
      <c r="U24" s="36"/>
      <c r="V24" s="36"/>
      <c r="W24" s="36"/>
      <c r="X24" s="36"/>
      <c r="Y24" s="36"/>
      <c r="Z24" s="36"/>
      <c r="AA24" s="36"/>
      <c r="AB24" s="29"/>
      <c r="AC24" s="36"/>
      <c r="AD24" s="66"/>
      <c r="AE24" s="36"/>
      <c r="AF24" s="36"/>
      <c r="AG24" s="36"/>
      <c r="AH24" s="36"/>
      <c r="AI24" s="36"/>
      <c r="AJ24" s="36"/>
      <c r="AK24" s="29"/>
      <c r="AL24" s="36"/>
      <c r="AM24" s="29"/>
      <c r="AN24" s="36"/>
      <c r="AO24" s="36"/>
      <c r="AP24" s="36"/>
      <c r="AQ24" s="29"/>
      <c r="AR24" s="36"/>
      <c r="AS24" s="29"/>
      <c r="AT24" s="36"/>
      <c r="AU24" s="29"/>
      <c r="AV24" s="36"/>
      <c r="AW24" s="36"/>
      <c r="AX24" s="36"/>
      <c r="AY24" s="29"/>
      <c r="AZ24" s="36"/>
      <c r="BA24" s="36"/>
      <c r="BB24" s="36"/>
      <c r="BC24" s="29"/>
      <c r="BD24" s="36"/>
      <c r="BE24" s="36"/>
      <c r="BF24" s="36"/>
      <c r="BG24" s="36"/>
      <c r="BH24" s="36"/>
      <c r="BI24" s="36"/>
      <c r="BJ24" s="36"/>
      <c r="BK24" s="36"/>
      <c r="BL24" s="36"/>
      <c r="BM24" s="29"/>
      <c r="BN24" s="36"/>
      <c r="BO24" s="29"/>
      <c r="BP24" s="36"/>
      <c r="BQ24" s="36"/>
      <c r="BR24" s="36"/>
      <c r="BS24" s="29"/>
      <c r="BT24" s="36"/>
      <c r="BU24" s="29"/>
      <c r="BV24" s="36"/>
      <c r="BW24" s="36"/>
      <c r="BX24" s="36"/>
      <c r="BY24" s="36"/>
    </row>
    <row r="25" spans="1:77" x14ac:dyDescent="0.25">
      <c r="A25" s="16">
        <v>23</v>
      </c>
      <c r="B25" s="16">
        <v>2</v>
      </c>
      <c r="C25" s="37" t="s">
        <v>489</v>
      </c>
      <c r="D25" s="51">
        <v>410.4860090241545</v>
      </c>
      <c r="E25" s="25">
        <v>540.15079400000002</v>
      </c>
      <c r="F25" s="26">
        <f t="shared" si="0"/>
        <v>950.63680302415446</v>
      </c>
      <c r="G25" s="26">
        <f t="shared" si="1"/>
        <v>299.28600902415451</v>
      </c>
      <c r="H25" s="26">
        <f t="shared" si="2"/>
        <v>111.2</v>
      </c>
      <c r="I25" s="36"/>
      <c r="J25" s="36"/>
      <c r="K25" s="36"/>
      <c r="L25" s="27"/>
      <c r="M25" s="36"/>
      <c r="N25" s="36"/>
      <c r="O25" s="36"/>
      <c r="P25" s="36"/>
      <c r="Q25" s="36"/>
      <c r="R25" s="29"/>
      <c r="S25" s="36"/>
      <c r="T25" s="29"/>
      <c r="U25" s="36"/>
      <c r="V25" s="36"/>
      <c r="W25" s="36"/>
      <c r="X25" s="36">
        <v>0.1</v>
      </c>
      <c r="Y25" s="36">
        <v>111.2</v>
      </c>
      <c r="Z25" s="36"/>
      <c r="AA25" s="36"/>
      <c r="AB25" s="29"/>
      <c r="AC25" s="36"/>
      <c r="AD25" s="66"/>
      <c r="AE25" s="36"/>
      <c r="AF25" s="36"/>
      <c r="AG25" s="36"/>
      <c r="AH25" s="36"/>
      <c r="AI25" s="36"/>
      <c r="AJ25" s="36"/>
      <c r="AK25" s="29"/>
      <c r="AL25" s="36"/>
      <c r="AM25" s="29"/>
      <c r="AN25" s="36"/>
      <c r="AO25" s="36"/>
      <c r="AP25" s="36"/>
      <c r="AQ25" s="29"/>
      <c r="AR25" s="36"/>
      <c r="AS25" s="29"/>
      <c r="AT25" s="36"/>
      <c r="AU25" s="29"/>
      <c r="AV25" s="36"/>
      <c r="AW25" s="36"/>
      <c r="AX25" s="36"/>
      <c r="AY25" s="29"/>
      <c r="AZ25" s="36"/>
      <c r="BA25" s="36"/>
      <c r="BB25" s="36"/>
      <c r="BC25" s="29"/>
      <c r="BD25" s="36"/>
      <c r="BE25" s="36"/>
      <c r="BF25" s="36"/>
      <c r="BG25" s="36"/>
      <c r="BH25" s="36"/>
      <c r="BI25" s="36"/>
      <c r="BJ25" s="36"/>
      <c r="BK25" s="36"/>
      <c r="BL25" s="36"/>
      <c r="BM25" s="29"/>
      <c r="BN25" s="36"/>
      <c r="BO25" s="29"/>
      <c r="BP25" s="36"/>
      <c r="BQ25" s="36"/>
      <c r="BR25" s="36"/>
      <c r="BS25" s="29"/>
      <c r="BT25" s="36"/>
      <c r="BU25" s="29"/>
      <c r="BV25" s="36"/>
      <c r="BW25" s="36"/>
      <c r="BX25" s="36"/>
      <c r="BY25" s="36"/>
    </row>
    <row r="26" spans="1:77" x14ac:dyDescent="0.25">
      <c r="A26" s="16">
        <v>24</v>
      </c>
      <c r="B26" s="16">
        <v>2</v>
      </c>
      <c r="C26" s="37" t="s">
        <v>490</v>
      </c>
      <c r="D26" s="51">
        <v>717.30704602898538</v>
      </c>
      <c r="E26" s="25">
        <v>231.24045600000005</v>
      </c>
      <c r="F26" s="26">
        <f t="shared" si="0"/>
        <v>948.54750202898549</v>
      </c>
      <c r="G26" s="26">
        <f t="shared" si="1"/>
        <v>-292.51295397101455</v>
      </c>
      <c r="H26" s="26">
        <f t="shared" si="2"/>
        <v>1009.8199999999999</v>
      </c>
      <c r="I26" s="36"/>
      <c r="J26" s="36"/>
      <c r="K26" s="36"/>
      <c r="L26" s="27"/>
      <c r="M26" s="36"/>
      <c r="N26" s="36"/>
      <c r="O26" s="36"/>
      <c r="P26" s="36"/>
      <c r="Q26" s="36"/>
      <c r="R26" s="29"/>
      <c r="S26" s="36"/>
      <c r="T26" s="29"/>
      <c r="U26" s="36"/>
      <c r="V26" s="36"/>
      <c r="W26" s="36"/>
      <c r="X26" s="36">
        <v>0.21</v>
      </c>
      <c r="Y26" s="36">
        <v>233.52</v>
      </c>
      <c r="Z26" s="36"/>
      <c r="AA26" s="36"/>
      <c r="AB26" s="29"/>
      <c r="AC26" s="36"/>
      <c r="AD26" s="66" t="s">
        <v>987</v>
      </c>
      <c r="AE26" s="36">
        <v>0.27</v>
      </c>
      <c r="AF26" s="36">
        <v>776.3</v>
      </c>
      <c r="AG26" s="36"/>
      <c r="AH26" s="36"/>
      <c r="AI26" s="36"/>
      <c r="AJ26" s="36"/>
      <c r="AK26" s="29"/>
      <c r="AL26" s="36"/>
      <c r="AM26" s="29"/>
      <c r="AN26" s="36"/>
      <c r="AO26" s="36"/>
      <c r="AP26" s="36"/>
      <c r="AQ26" s="29"/>
      <c r="AR26" s="36"/>
      <c r="AS26" s="29"/>
      <c r="AT26" s="36"/>
      <c r="AU26" s="29"/>
      <c r="AV26" s="36"/>
      <c r="AW26" s="36"/>
      <c r="AX26" s="36"/>
      <c r="AY26" s="29"/>
      <c r="AZ26" s="36"/>
      <c r="BA26" s="36"/>
      <c r="BB26" s="36"/>
      <c r="BC26" s="29"/>
      <c r="BD26" s="36"/>
      <c r="BE26" s="36"/>
      <c r="BF26" s="36"/>
      <c r="BG26" s="36"/>
      <c r="BH26" s="36"/>
      <c r="BI26" s="36"/>
      <c r="BJ26" s="36"/>
      <c r="BK26" s="36"/>
      <c r="BL26" s="36"/>
      <c r="BM26" s="29"/>
      <c r="BN26" s="36"/>
      <c r="BO26" s="29"/>
      <c r="BP26" s="36"/>
      <c r="BQ26" s="36"/>
      <c r="BR26" s="36"/>
      <c r="BS26" s="29"/>
      <c r="BT26" s="36"/>
      <c r="BU26" s="29"/>
      <c r="BV26" s="36"/>
      <c r="BW26" s="36"/>
      <c r="BX26" s="36"/>
      <c r="BY26" s="36"/>
    </row>
    <row r="27" spans="1:77" x14ac:dyDescent="0.25">
      <c r="A27" s="16">
        <v>25</v>
      </c>
      <c r="B27" s="16">
        <v>1</v>
      </c>
      <c r="C27" s="37" t="s">
        <v>491</v>
      </c>
      <c r="D27" s="51">
        <v>409.42662403864728</v>
      </c>
      <c r="E27" s="25">
        <v>984.56311999999991</v>
      </c>
      <c r="F27" s="26">
        <f t="shared" si="0"/>
        <v>1393.9897440386471</v>
      </c>
      <c r="G27" s="26">
        <f t="shared" si="1"/>
        <v>-876.13037596135268</v>
      </c>
      <c r="H27" s="26">
        <f t="shared" si="2"/>
        <v>1285.557</v>
      </c>
      <c r="I27" s="36"/>
      <c r="J27" s="36"/>
      <c r="K27" s="36"/>
      <c r="L27" s="27">
        <v>1.2549999999999999</v>
      </c>
      <c r="M27" s="36">
        <v>587.32000000000005</v>
      </c>
      <c r="N27" s="36">
        <v>0.255</v>
      </c>
      <c r="O27" s="36">
        <v>132.26499999999999</v>
      </c>
      <c r="P27" s="36">
        <v>0.27</v>
      </c>
      <c r="Q27" s="36">
        <v>261.5</v>
      </c>
      <c r="R27" s="29">
        <v>6</v>
      </c>
      <c r="S27" s="36">
        <v>5.0759999999999996</v>
      </c>
      <c r="T27" s="29"/>
      <c r="U27" s="36"/>
      <c r="V27" s="36">
        <v>1.2E-2</v>
      </c>
      <c r="W27" s="36">
        <v>28.068000000000001</v>
      </c>
      <c r="X27" s="36">
        <v>0.24399999999999999</v>
      </c>
      <c r="Y27" s="36">
        <v>271.32799999999997</v>
      </c>
      <c r="Z27" s="36"/>
      <c r="AA27" s="36"/>
      <c r="AB27" s="29"/>
      <c r="AC27" s="36"/>
      <c r="AD27" s="66"/>
      <c r="AE27" s="36"/>
      <c r="AF27" s="36"/>
      <c r="AG27" s="36"/>
      <c r="AH27" s="36"/>
      <c r="AI27" s="36"/>
      <c r="AJ27" s="36"/>
      <c r="AK27" s="29"/>
      <c r="AL27" s="36"/>
      <c r="AM27" s="29"/>
      <c r="AN27" s="36"/>
      <c r="AO27" s="36"/>
      <c r="AP27" s="36"/>
      <c r="AQ27" s="29"/>
      <c r="AR27" s="36"/>
      <c r="AS27" s="29"/>
      <c r="AT27" s="36"/>
      <c r="AU27" s="29"/>
      <c r="AV27" s="36"/>
      <c r="AW27" s="36"/>
      <c r="AX27" s="36"/>
      <c r="AY27" s="29"/>
      <c r="AZ27" s="36"/>
      <c r="BA27" s="36"/>
      <c r="BB27" s="36"/>
      <c r="BC27" s="29"/>
      <c r="BD27" s="36"/>
      <c r="BE27" s="36"/>
      <c r="BF27" s="36"/>
      <c r="BG27" s="36"/>
      <c r="BH27" s="36"/>
      <c r="BI27" s="36"/>
      <c r="BJ27" s="36"/>
      <c r="BK27" s="36"/>
      <c r="BL27" s="36"/>
      <c r="BM27" s="29"/>
      <c r="BN27" s="36"/>
      <c r="BO27" s="29"/>
      <c r="BP27" s="36"/>
      <c r="BQ27" s="36"/>
      <c r="BR27" s="36"/>
      <c r="BS27" s="29"/>
      <c r="BT27" s="36"/>
      <c r="BU27" s="29"/>
      <c r="BV27" s="36"/>
      <c r="BW27" s="36"/>
      <c r="BX27" s="36"/>
      <c r="BY27" s="36"/>
    </row>
    <row r="28" spans="1:77" x14ac:dyDescent="0.25">
      <c r="A28" s="16">
        <v>26</v>
      </c>
      <c r="B28" s="16">
        <v>2</v>
      </c>
      <c r="C28" s="37" t="s">
        <v>492</v>
      </c>
      <c r="D28" s="51">
        <v>552.21913178743955</v>
      </c>
      <c r="E28" s="25">
        <v>2392.5259959999999</v>
      </c>
      <c r="F28" s="26">
        <f t="shared" si="0"/>
        <v>2944.7451277874393</v>
      </c>
      <c r="G28" s="26">
        <f t="shared" si="1"/>
        <v>352.05913178743958</v>
      </c>
      <c r="H28" s="26">
        <f t="shared" si="2"/>
        <v>200.16</v>
      </c>
      <c r="I28" s="36"/>
      <c r="J28" s="36"/>
      <c r="K28" s="36"/>
      <c r="L28" s="27"/>
      <c r="M28" s="36"/>
      <c r="N28" s="36"/>
      <c r="O28" s="36"/>
      <c r="P28" s="36"/>
      <c r="Q28" s="36"/>
      <c r="R28" s="29"/>
      <c r="S28" s="36"/>
      <c r="T28" s="29"/>
      <c r="U28" s="36"/>
      <c r="V28" s="36"/>
      <c r="W28" s="36"/>
      <c r="X28" s="36">
        <v>0.18</v>
      </c>
      <c r="Y28" s="36">
        <v>200.16</v>
      </c>
      <c r="Z28" s="36"/>
      <c r="AA28" s="36"/>
      <c r="AB28" s="29"/>
      <c r="AC28" s="36"/>
      <c r="AD28" s="66"/>
      <c r="AE28" s="36"/>
      <c r="AF28" s="36"/>
      <c r="AG28" s="36"/>
      <c r="AH28" s="36"/>
      <c r="AI28" s="36"/>
      <c r="AJ28" s="36"/>
      <c r="AK28" s="29"/>
      <c r="AL28" s="36"/>
      <c r="AM28" s="29"/>
      <c r="AN28" s="36"/>
      <c r="AO28" s="36"/>
      <c r="AP28" s="36"/>
      <c r="AQ28" s="29"/>
      <c r="AR28" s="36"/>
      <c r="AS28" s="29"/>
      <c r="AT28" s="36"/>
      <c r="AU28" s="29"/>
      <c r="AV28" s="36"/>
      <c r="AW28" s="36"/>
      <c r="AX28" s="36"/>
      <c r="AY28" s="29"/>
      <c r="AZ28" s="36"/>
      <c r="BA28" s="36"/>
      <c r="BB28" s="36"/>
      <c r="BC28" s="29"/>
      <c r="BD28" s="36"/>
      <c r="BE28" s="36"/>
      <c r="BF28" s="36"/>
      <c r="BG28" s="36"/>
      <c r="BH28" s="36"/>
      <c r="BI28" s="36"/>
      <c r="BJ28" s="36"/>
      <c r="BK28" s="36"/>
      <c r="BL28" s="36"/>
      <c r="BM28" s="29"/>
      <c r="BN28" s="36"/>
      <c r="BO28" s="29"/>
      <c r="BP28" s="36"/>
      <c r="BQ28" s="36"/>
      <c r="BR28" s="36"/>
      <c r="BS28" s="29"/>
      <c r="BT28" s="36"/>
      <c r="BU28" s="29"/>
      <c r="BV28" s="36"/>
      <c r="BW28" s="36"/>
      <c r="BX28" s="36"/>
      <c r="BY28" s="36"/>
    </row>
    <row r="29" spans="1:77" x14ac:dyDescent="0.25">
      <c r="A29" s="16">
        <v>27</v>
      </c>
      <c r="B29" s="16">
        <v>2</v>
      </c>
      <c r="C29" s="37" t="s">
        <v>493</v>
      </c>
      <c r="D29" s="51">
        <v>94.647317487922706</v>
      </c>
      <c r="E29" s="25">
        <v>440.88914</v>
      </c>
      <c r="F29" s="26">
        <f t="shared" si="0"/>
        <v>535.53645748792269</v>
      </c>
      <c r="G29" s="26">
        <f t="shared" si="1"/>
        <v>-161.85268251207731</v>
      </c>
      <c r="H29" s="26">
        <f t="shared" si="2"/>
        <v>256.5</v>
      </c>
      <c r="I29" s="36"/>
      <c r="J29" s="36"/>
      <c r="K29" s="36"/>
      <c r="L29" s="27"/>
      <c r="M29" s="36"/>
      <c r="N29" s="36"/>
      <c r="O29" s="36"/>
      <c r="P29" s="36"/>
      <c r="Q29" s="36"/>
      <c r="R29" s="29"/>
      <c r="S29" s="36"/>
      <c r="T29" s="29"/>
      <c r="U29" s="36"/>
      <c r="V29" s="36"/>
      <c r="W29" s="36"/>
      <c r="X29" s="36"/>
      <c r="Y29" s="36"/>
      <c r="Z29" s="36"/>
      <c r="AA29" s="36"/>
      <c r="AB29" s="29"/>
      <c r="AC29" s="36"/>
      <c r="AD29" s="66" t="s">
        <v>988</v>
      </c>
      <c r="AE29" s="36">
        <v>0.09</v>
      </c>
      <c r="AF29" s="36">
        <v>256.5</v>
      </c>
      <c r="AG29" s="36"/>
      <c r="AH29" s="36"/>
      <c r="AI29" s="36"/>
      <c r="AJ29" s="36"/>
      <c r="AK29" s="29"/>
      <c r="AL29" s="36"/>
      <c r="AM29" s="29"/>
      <c r="AN29" s="36"/>
      <c r="AO29" s="36"/>
      <c r="AP29" s="36"/>
      <c r="AQ29" s="29"/>
      <c r="AR29" s="36"/>
      <c r="AS29" s="29"/>
      <c r="AT29" s="36"/>
      <c r="AU29" s="29"/>
      <c r="AV29" s="36"/>
      <c r="AW29" s="36"/>
      <c r="AX29" s="36"/>
      <c r="AY29" s="29"/>
      <c r="AZ29" s="36"/>
      <c r="BA29" s="36"/>
      <c r="BB29" s="36"/>
      <c r="BC29" s="29"/>
      <c r="BD29" s="36"/>
      <c r="BE29" s="36"/>
      <c r="BF29" s="36"/>
      <c r="BG29" s="36"/>
      <c r="BH29" s="36"/>
      <c r="BI29" s="36"/>
      <c r="BJ29" s="36"/>
      <c r="BK29" s="36"/>
      <c r="BL29" s="36"/>
      <c r="BM29" s="29"/>
      <c r="BN29" s="36"/>
      <c r="BO29" s="29"/>
      <c r="BP29" s="36"/>
      <c r="BQ29" s="36"/>
      <c r="BR29" s="36"/>
      <c r="BS29" s="29"/>
      <c r="BT29" s="36"/>
      <c r="BU29" s="29"/>
      <c r="BV29" s="36"/>
      <c r="BW29" s="36"/>
      <c r="BX29" s="36"/>
      <c r="BY29" s="36"/>
    </row>
    <row r="30" spans="1:77" x14ac:dyDescent="0.25">
      <c r="A30" s="16">
        <v>28</v>
      </c>
      <c r="B30" s="16">
        <v>2</v>
      </c>
      <c r="C30" s="37" t="s">
        <v>494</v>
      </c>
      <c r="D30" s="51">
        <v>156.52505524637678</v>
      </c>
      <c r="E30" s="25">
        <v>425.87439799999999</v>
      </c>
      <c r="F30" s="26">
        <f t="shared" si="0"/>
        <v>582.39945324637677</v>
      </c>
      <c r="G30" s="26">
        <f t="shared" si="1"/>
        <v>156.52505524637678</v>
      </c>
      <c r="H30" s="26">
        <f t="shared" si="2"/>
        <v>0</v>
      </c>
      <c r="I30" s="36"/>
      <c r="J30" s="36"/>
      <c r="K30" s="36"/>
      <c r="L30" s="27"/>
      <c r="M30" s="36"/>
      <c r="N30" s="36"/>
      <c r="O30" s="36"/>
      <c r="P30" s="36"/>
      <c r="Q30" s="36"/>
      <c r="R30" s="29"/>
      <c r="S30" s="36"/>
      <c r="T30" s="29"/>
      <c r="U30" s="36"/>
      <c r="V30" s="36"/>
      <c r="W30" s="36"/>
      <c r="X30" s="36"/>
      <c r="Y30" s="36"/>
      <c r="Z30" s="36"/>
      <c r="AA30" s="36"/>
      <c r="AB30" s="29"/>
      <c r="AC30" s="36"/>
      <c r="AD30" s="66"/>
      <c r="AE30" s="36"/>
      <c r="AF30" s="36"/>
      <c r="AG30" s="36"/>
      <c r="AH30" s="36"/>
      <c r="AI30" s="36"/>
      <c r="AJ30" s="36"/>
      <c r="AK30" s="29"/>
      <c r="AL30" s="36"/>
      <c r="AM30" s="29"/>
      <c r="AN30" s="36"/>
      <c r="AO30" s="36"/>
      <c r="AP30" s="36"/>
      <c r="AQ30" s="29"/>
      <c r="AR30" s="36"/>
      <c r="AS30" s="29"/>
      <c r="AT30" s="36"/>
      <c r="AU30" s="29"/>
      <c r="AV30" s="36"/>
      <c r="AW30" s="36"/>
      <c r="AX30" s="36"/>
      <c r="AY30" s="29"/>
      <c r="AZ30" s="36"/>
      <c r="BA30" s="36"/>
      <c r="BB30" s="36"/>
      <c r="BC30" s="29"/>
      <c r="BD30" s="36"/>
      <c r="BE30" s="36"/>
      <c r="BF30" s="36"/>
      <c r="BG30" s="36"/>
      <c r="BH30" s="36"/>
      <c r="BI30" s="36"/>
      <c r="BJ30" s="36"/>
      <c r="BK30" s="36"/>
      <c r="BL30" s="36"/>
      <c r="BM30" s="29"/>
      <c r="BN30" s="36"/>
      <c r="BO30" s="29"/>
      <c r="BP30" s="36"/>
      <c r="BQ30" s="36"/>
      <c r="BR30" s="36"/>
      <c r="BS30" s="29"/>
      <c r="BT30" s="36"/>
      <c r="BU30" s="29"/>
      <c r="BV30" s="36"/>
      <c r="BW30" s="36"/>
      <c r="BX30" s="36"/>
      <c r="BY30" s="36"/>
    </row>
    <row r="31" spans="1:77" x14ac:dyDescent="0.25">
      <c r="A31" s="16">
        <v>29</v>
      </c>
      <c r="B31" s="16">
        <v>2</v>
      </c>
      <c r="C31" s="37" t="s">
        <v>495</v>
      </c>
      <c r="D31" s="51">
        <v>285.40381180676331</v>
      </c>
      <c r="E31" s="25">
        <v>-1665.27818</v>
      </c>
      <c r="F31" s="26">
        <f t="shared" si="0"/>
        <v>-1379.8743681932367</v>
      </c>
      <c r="G31" s="26">
        <f t="shared" si="1"/>
        <v>285.40381180676331</v>
      </c>
      <c r="H31" s="26">
        <f t="shared" si="2"/>
        <v>0</v>
      </c>
      <c r="I31" s="36"/>
      <c r="J31" s="36"/>
      <c r="K31" s="36"/>
      <c r="L31" s="27"/>
      <c r="M31" s="36"/>
      <c r="N31" s="36"/>
      <c r="O31" s="36"/>
      <c r="P31" s="36"/>
      <c r="Q31" s="36"/>
      <c r="R31" s="29"/>
      <c r="S31" s="36"/>
      <c r="T31" s="29"/>
      <c r="U31" s="36"/>
      <c r="V31" s="36"/>
      <c r="W31" s="36"/>
      <c r="X31" s="36"/>
      <c r="Y31" s="36"/>
      <c r="Z31" s="36"/>
      <c r="AA31" s="36"/>
      <c r="AB31" s="29"/>
      <c r="AC31" s="36"/>
      <c r="AD31" s="66"/>
      <c r="AE31" s="36"/>
      <c r="AF31" s="36"/>
      <c r="AG31" s="36"/>
      <c r="AH31" s="36"/>
      <c r="AI31" s="36"/>
      <c r="AJ31" s="36"/>
      <c r="AK31" s="29"/>
      <c r="AL31" s="36"/>
      <c r="AM31" s="29"/>
      <c r="AN31" s="36"/>
      <c r="AO31" s="36"/>
      <c r="AP31" s="36"/>
      <c r="AQ31" s="29"/>
      <c r="AR31" s="36"/>
      <c r="AS31" s="29"/>
      <c r="AT31" s="36"/>
      <c r="AU31" s="29"/>
      <c r="AV31" s="36"/>
      <c r="AW31" s="36"/>
      <c r="AX31" s="36"/>
      <c r="AY31" s="29"/>
      <c r="AZ31" s="36"/>
      <c r="BA31" s="36"/>
      <c r="BB31" s="36"/>
      <c r="BC31" s="29"/>
      <c r="BD31" s="36"/>
      <c r="BE31" s="36"/>
      <c r="BF31" s="36"/>
      <c r="BG31" s="36"/>
      <c r="BH31" s="36"/>
      <c r="BI31" s="36"/>
      <c r="BJ31" s="36"/>
      <c r="BK31" s="36"/>
      <c r="BL31" s="36"/>
      <c r="BM31" s="29"/>
      <c r="BN31" s="36"/>
      <c r="BO31" s="29"/>
      <c r="BP31" s="36"/>
      <c r="BQ31" s="36"/>
      <c r="BR31" s="36"/>
      <c r="BS31" s="29"/>
      <c r="BT31" s="36"/>
      <c r="BU31" s="29"/>
      <c r="BV31" s="36"/>
      <c r="BW31" s="36"/>
      <c r="BX31" s="36"/>
      <c r="BY31" s="36"/>
    </row>
    <row r="32" spans="1:77" x14ac:dyDescent="0.25">
      <c r="A32" s="16">
        <v>30</v>
      </c>
      <c r="B32" s="16">
        <v>2</v>
      </c>
      <c r="C32" s="37" t="s">
        <v>496</v>
      </c>
      <c r="D32" s="51">
        <v>100.0945362512077</v>
      </c>
      <c r="E32" s="25">
        <v>384.40614200000005</v>
      </c>
      <c r="F32" s="26">
        <f t="shared" si="0"/>
        <v>484.50067825120777</v>
      </c>
      <c r="G32" s="26">
        <f t="shared" si="1"/>
        <v>-600.10646374879229</v>
      </c>
      <c r="H32" s="26">
        <f t="shared" si="2"/>
        <v>700.20100000000002</v>
      </c>
      <c r="I32" s="36"/>
      <c r="J32" s="36"/>
      <c r="K32" s="36"/>
      <c r="L32" s="27"/>
      <c r="M32" s="36"/>
      <c r="N32" s="36"/>
      <c r="O32" s="36"/>
      <c r="P32" s="36"/>
      <c r="Q32" s="36"/>
      <c r="R32" s="29"/>
      <c r="S32" s="36"/>
      <c r="T32" s="29"/>
      <c r="U32" s="36"/>
      <c r="V32" s="36"/>
      <c r="W32" s="36"/>
      <c r="X32" s="36"/>
      <c r="Y32" s="36"/>
      <c r="Z32" s="36">
        <v>1.2E-2</v>
      </c>
      <c r="AA32" s="36">
        <v>700.20100000000002</v>
      </c>
      <c r="AB32" s="29"/>
      <c r="AC32" s="36"/>
      <c r="AD32" s="66"/>
      <c r="AE32" s="36"/>
      <c r="AF32" s="36"/>
      <c r="AG32" s="36"/>
      <c r="AH32" s="36"/>
      <c r="AI32" s="36"/>
      <c r="AJ32" s="36"/>
      <c r="AK32" s="29"/>
      <c r="AL32" s="36"/>
      <c r="AM32" s="29"/>
      <c r="AN32" s="36"/>
      <c r="AO32" s="36"/>
      <c r="AP32" s="36"/>
      <c r="AQ32" s="29"/>
      <c r="AR32" s="36"/>
      <c r="AS32" s="29"/>
      <c r="AT32" s="36"/>
      <c r="AU32" s="29"/>
      <c r="AV32" s="36"/>
      <c r="AW32" s="36"/>
      <c r="AX32" s="36"/>
      <c r="AY32" s="29"/>
      <c r="AZ32" s="36"/>
      <c r="BA32" s="36"/>
      <c r="BB32" s="36"/>
      <c r="BC32" s="29"/>
      <c r="BD32" s="36"/>
      <c r="BE32" s="36"/>
      <c r="BF32" s="36"/>
      <c r="BG32" s="36"/>
      <c r="BH32" s="36"/>
      <c r="BI32" s="36"/>
      <c r="BJ32" s="36"/>
      <c r="BK32" s="36"/>
      <c r="BL32" s="36"/>
      <c r="BM32" s="29"/>
      <c r="BN32" s="36"/>
      <c r="BO32" s="29"/>
      <c r="BP32" s="36"/>
      <c r="BQ32" s="36"/>
      <c r="BR32" s="36"/>
      <c r="BS32" s="29"/>
      <c r="BT32" s="36"/>
      <c r="BU32" s="29"/>
      <c r="BV32" s="36"/>
      <c r="BW32" s="36"/>
      <c r="BX32" s="36"/>
      <c r="BY32" s="36"/>
    </row>
    <row r="33" spans="1:77" ht="15.75" customHeight="1" x14ac:dyDescent="0.25">
      <c r="A33" s="16">
        <v>31</v>
      </c>
      <c r="B33" s="16">
        <v>1</v>
      </c>
      <c r="C33" s="37" t="s">
        <v>497</v>
      </c>
      <c r="D33" s="51">
        <v>122.49246347826086</v>
      </c>
      <c r="E33" s="25">
        <v>-330.817092</v>
      </c>
      <c r="F33" s="26">
        <f t="shared" si="0"/>
        <v>-208.32462852173916</v>
      </c>
      <c r="G33" s="26">
        <f t="shared" si="1"/>
        <v>-25.403536521739127</v>
      </c>
      <c r="H33" s="26">
        <f t="shared" si="2"/>
        <v>147.89599999999999</v>
      </c>
      <c r="I33" s="36"/>
      <c r="J33" s="36"/>
      <c r="K33" s="36"/>
      <c r="L33" s="27"/>
      <c r="M33" s="36"/>
      <c r="N33" s="36"/>
      <c r="O33" s="36"/>
      <c r="P33" s="36"/>
      <c r="Q33" s="36"/>
      <c r="R33" s="29"/>
      <c r="S33" s="36"/>
      <c r="T33" s="29"/>
      <c r="U33" s="36"/>
      <c r="V33" s="36"/>
      <c r="W33" s="36"/>
      <c r="X33" s="36">
        <v>0.13300000000000001</v>
      </c>
      <c r="Y33" s="36">
        <v>147.89599999999999</v>
      </c>
      <c r="Z33" s="36"/>
      <c r="AA33" s="36"/>
      <c r="AB33" s="29"/>
      <c r="AC33" s="36"/>
      <c r="AD33" s="66"/>
      <c r="AE33" s="36"/>
      <c r="AF33" s="36"/>
      <c r="AG33" s="36"/>
      <c r="AH33" s="36"/>
      <c r="AI33" s="36"/>
      <c r="AJ33" s="36"/>
      <c r="AK33" s="29"/>
      <c r="AL33" s="36"/>
      <c r="AM33" s="29"/>
      <c r="AN33" s="36"/>
      <c r="AO33" s="36"/>
      <c r="AP33" s="36"/>
      <c r="AQ33" s="29"/>
      <c r="AR33" s="36"/>
      <c r="AS33" s="29"/>
      <c r="AT33" s="36"/>
      <c r="AU33" s="29"/>
      <c r="AV33" s="36"/>
      <c r="AW33" s="36"/>
      <c r="AX33" s="36"/>
      <c r="AY33" s="29"/>
      <c r="AZ33" s="36"/>
      <c r="BA33" s="36"/>
      <c r="BB33" s="36"/>
      <c r="BC33" s="29"/>
      <c r="BD33" s="36"/>
      <c r="BE33" s="36"/>
      <c r="BF33" s="36"/>
      <c r="BG33" s="36"/>
      <c r="BH33" s="36"/>
      <c r="BI33" s="36"/>
      <c r="BJ33" s="36"/>
      <c r="BK33" s="36"/>
      <c r="BL33" s="36"/>
      <c r="BM33" s="29"/>
      <c r="BN33" s="36"/>
      <c r="BO33" s="29"/>
      <c r="BP33" s="36"/>
      <c r="BQ33" s="36"/>
      <c r="BR33" s="36"/>
      <c r="BS33" s="29"/>
      <c r="BT33" s="36"/>
      <c r="BU33" s="29"/>
      <c r="BV33" s="36"/>
      <c r="BW33" s="36"/>
      <c r="BX33" s="36"/>
      <c r="BY33" s="36"/>
    </row>
    <row r="34" spans="1:77" x14ac:dyDescent="0.25">
      <c r="A34" s="16">
        <v>32</v>
      </c>
      <c r="B34" s="16">
        <v>1</v>
      </c>
      <c r="C34" s="37" t="s">
        <v>498</v>
      </c>
      <c r="D34" s="51">
        <v>131.62451495652175</v>
      </c>
      <c r="E34" s="25">
        <v>-114.63684199999994</v>
      </c>
      <c r="F34" s="26">
        <f t="shared" si="0"/>
        <v>16.987672956521806</v>
      </c>
      <c r="G34" s="26">
        <f t="shared" si="1"/>
        <v>131.62451495652175</v>
      </c>
      <c r="H34" s="26">
        <f t="shared" si="2"/>
        <v>0</v>
      </c>
      <c r="I34" s="36"/>
      <c r="J34" s="36"/>
      <c r="K34" s="36"/>
      <c r="L34" s="27"/>
      <c r="M34" s="36"/>
      <c r="N34" s="36"/>
      <c r="O34" s="36"/>
      <c r="P34" s="36"/>
      <c r="Q34" s="36"/>
      <c r="R34" s="29"/>
      <c r="S34" s="36"/>
      <c r="T34" s="29"/>
      <c r="U34" s="36"/>
      <c r="V34" s="36"/>
      <c r="W34" s="36"/>
      <c r="X34" s="36"/>
      <c r="Y34" s="36"/>
      <c r="Z34" s="36"/>
      <c r="AA34" s="36"/>
      <c r="AB34" s="29"/>
      <c r="AC34" s="36"/>
      <c r="AD34" s="66"/>
      <c r="AE34" s="36"/>
      <c r="AF34" s="36"/>
      <c r="AG34" s="36"/>
      <c r="AH34" s="36"/>
      <c r="AI34" s="36"/>
      <c r="AJ34" s="36"/>
      <c r="AK34" s="29"/>
      <c r="AL34" s="36"/>
      <c r="AM34" s="29"/>
      <c r="AN34" s="36"/>
      <c r="AO34" s="36"/>
      <c r="AP34" s="36"/>
      <c r="AQ34" s="29"/>
      <c r="AR34" s="36"/>
      <c r="AS34" s="29"/>
      <c r="AT34" s="36"/>
      <c r="AU34" s="29"/>
      <c r="AV34" s="36"/>
      <c r="AW34" s="36"/>
      <c r="AX34" s="36"/>
      <c r="AY34" s="29"/>
      <c r="AZ34" s="36"/>
      <c r="BA34" s="36"/>
      <c r="BB34" s="36"/>
      <c r="BC34" s="29"/>
      <c r="BD34" s="36"/>
      <c r="BE34" s="36"/>
      <c r="BF34" s="36"/>
      <c r="BG34" s="36"/>
      <c r="BH34" s="36"/>
      <c r="BI34" s="36"/>
      <c r="BJ34" s="36"/>
      <c r="BK34" s="36"/>
      <c r="BL34" s="36"/>
      <c r="BM34" s="29"/>
      <c r="BN34" s="36"/>
      <c r="BO34" s="29"/>
      <c r="BP34" s="36"/>
      <c r="BQ34" s="36"/>
      <c r="BR34" s="36"/>
      <c r="BS34" s="29"/>
      <c r="BT34" s="36"/>
      <c r="BU34" s="29"/>
      <c r="BV34" s="36"/>
      <c r="BW34" s="36"/>
      <c r="BX34" s="36"/>
      <c r="BY34" s="36"/>
    </row>
    <row r="35" spans="1:77" x14ac:dyDescent="0.25">
      <c r="A35" s="16">
        <v>33</v>
      </c>
      <c r="B35" s="16">
        <v>1</v>
      </c>
      <c r="C35" s="37" t="s">
        <v>499</v>
      </c>
      <c r="D35" s="51">
        <v>163.04906362125604</v>
      </c>
      <c r="E35" s="25">
        <v>-81.278257999999994</v>
      </c>
      <c r="F35" s="26">
        <f t="shared" si="0"/>
        <v>81.770805621256045</v>
      </c>
      <c r="G35" s="26">
        <f t="shared" si="1"/>
        <v>163.04906362125604</v>
      </c>
      <c r="H35" s="26">
        <f t="shared" si="2"/>
        <v>0</v>
      </c>
      <c r="I35" s="36"/>
      <c r="J35" s="36"/>
      <c r="K35" s="36"/>
      <c r="L35" s="27"/>
      <c r="M35" s="36"/>
      <c r="N35" s="36"/>
      <c r="O35" s="36"/>
      <c r="P35" s="36"/>
      <c r="Q35" s="36"/>
      <c r="R35" s="29"/>
      <c r="S35" s="36"/>
      <c r="T35" s="29"/>
      <c r="U35" s="36"/>
      <c r="V35" s="36"/>
      <c r="W35" s="36"/>
      <c r="X35" s="36"/>
      <c r="Y35" s="36"/>
      <c r="Z35" s="36"/>
      <c r="AA35" s="36"/>
      <c r="AB35" s="29"/>
      <c r="AC35" s="36"/>
      <c r="AD35" s="66"/>
      <c r="AE35" s="36"/>
      <c r="AF35" s="36"/>
      <c r="AG35" s="36"/>
      <c r="AH35" s="36"/>
      <c r="AI35" s="36"/>
      <c r="AJ35" s="36"/>
      <c r="AK35" s="29"/>
      <c r="AL35" s="36"/>
      <c r="AM35" s="29"/>
      <c r="AN35" s="36"/>
      <c r="AO35" s="36"/>
      <c r="AP35" s="36"/>
      <c r="AQ35" s="29"/>
      <c r="AR35" s="36"/>
      <c r="AS35" s="29"/>
      <c r="AT35" s="36"/>
      <c r="AU35" s="29"/>
      <c r="AV35" s="36"/>
      <c r="AW35" s="36"/>
      <c r="AX35" s="36"/>
      <c r="AY35" s="29"/>
      <c r="AZ35" s="36"/>
      <c r="BA35" s="36"/>
      <c r="BB35" s="36"/>
      <c r="BC35" s="29"/>
      <c r="BD35" s="36"/>
      <c r="BE35" s="36"/>
      <c r="BF35" s="36"/>
      <c r="BG35" s="36"/>
      <c r="BH35" s="36"/>
      <c r="BI35" s="36"/>
      <c r="BJ35" s="36"/>
      <c r="BK35" s="36"/>
      <c r="BL35" s="36"/>
      <c r="BM35" s="29"/>
      <c r="BN35" s="36"/>
      <c r="BO35" s="29"/>
      <c r="BP35" s="36"/>
      <c r="BQ35" s="36"/>
      <c r="BR35" s="36"/>
      <c r="BS35" s="29"/>
      <c r="BT35" s="36"/>
      <c r="BU35" s="29"/>
      <c r="BV35" s="36"/>
      <c r="BW35" s="36"/>
      <c r="BX35" s="36"/>
      <c r="BY35" s="36"/>
    </row>
    <row r="36" spans="1:77" x14ac:dyDescent="0.25">
      <c r="A36" s="16">
        <v>34</v>
      </c>
      <c r="B36" s="16">
        <v>1</v>
      </c>
      <c r="C36" s="37" t="s">
        <v>500</v>
      </c>
      <c r="D36" s="51">
        <v>524.27153822222215</v>
      </c>
      <c r="E36" s="25">
        <v>-5.0561299999999392</v>
      </c>
      <c r="F36" s="26">
        <f t="shared" si="0"/>
        <v>519.21540822222221</v>
      </c>
      <c r="G36" s="26">
        <f t="shared" si="1"/>
        <v>74.271538222222148</v>
      </c>
      <c r="H36" s="26">
        <f t="shared" si="2"/>
        <v>450</v>
      </c>
      <c r="I36" s="36"/>
      <c r="J36" s="36"/>
      <c r="K36" s="36"/>
      <c r="L36" s="27"/>
      <c r="M36" s="36"/>
      <c r="N36" s="36"/>
      <c r="O36" s="36"/>
      <c r="P36" s="36"/>
      <c r="Q36" s="36"/>
      <c r="R36" s="29"/>
      <c r="S36" s="36"/>
      <c r="T36" s="29"/>
      <c r="U36" s="36"/>
      <c r="V36" s="36"/>
      <c r="W36" s="36"/>
      <c r="X36" s="36"/>
      <c r="Y36" s="36"/>
      <c r="Z36" s="36"/>
      <c r="AA36" s="36"/>
      <c r="AB36" s="29"/>
      <c r="AC36" s="36"/>
      <c r="AD36" s="66" t="s">
        <v>989</v>
      </c>
      <c r="AE36" s="36">
        <v>0.13</v>
      </c>
      <c r="AF36" s="36">
        <v>450</v>
      </c>
      <c r="AG36" s="36"/>
      <c r="AH36" s="36"/>
      <c r="AI36" s="36"/>
      <c r="AJ36" s="36"/>
      <c r="AK36" s="29"/>
      <c r="AL36" s="36"/>
      <c r="AM36" s="29"/>
      <c r="AN36" s="36"/>
      <c r="AO36" s="36"/>
      <c r="AP36" s="36"/>
      <c r="AQ36" s="29"/>
      <c r="AR36" s="36"/>
      <c r="AS36" s="29"/>
      <c r="AT36" s="36"/>
      <c r="AU36" s="29"/>
      <c r="AV36" s="36"/>
      <c r="AW36" s="36"/>
      <c r="AX36" s="36"/>
      <c r="AY36" s="29"/>
      <c r="AZ36" s="36"/>
      <c r="BA36" s="36"/>
      <c r="BB36" s="36"/>
      <c r="BC36" s="29"/>
      <c r="BD36" s="36"/>
      <c r="BE36" s="36"/>
      <c r="BF36" s="36"/>
      <c r="BG36" s="36"/>
      <c r="BH36" s="36"/>
      <c r="BI36" s="36"/>
      <c r="BJ36" s="36"/>
      <c r="BK36" s="36"/>
      <c r="BL36" s="36"/>
      <c r="BM36" s="29"/>
      <c r="BN36" s="36"/>
      <c r="BO36" s="29"/>
      <c r="BP36" s="36"/>
      <c r="BQ36" s="36"/>
      <c r="BR36" s="36"/>
      <c r="BS36" s="29"/>
      <c r="BT36" s="36"/>
      <c r="BU36" s="29"/>
      <c r="BV36" s="36"/>
      <c r="BW36" s="36"/>
      <c r="BX36" s="36"/>
      <c r="BY36" s="36"/>
    </row>
    <row r="37" spans="1:77" x14ac:dyDescent="0.25">
      <c r="A37" s="16">
        <v>35</v>
      </c>
      <c r="B37" s="16">
        <v>2</v>
      </c>
      <c r="C37" s="37" t="s">
        <v>501</v>
      </c>
      <c r="D37" s="51">
        <v>373.83690716908217</v>
      </c>
      <c r="E37" s="25">
        <v>585.37038199999984</v>
      </c>
      <c r="F37" s="26">
        <f t="shared" si="0"/>
        <v>959.20728916908206</v>
      </c>
      <c r="G37" s="26">
        <f t="shared" si="1"/>
        <v>-791.78409283091787</v>
      </c>
      <c r="H37" s="26">
        <f t="shared" si="2"/>
        <v>1165.6210000000001</v>
      </c>
      <c r="I37" s="36"/>
      <c r="J37" s="36"/>
      <c r="K37" s="36"/>
      <c r="L37" s="27">
        <v>1.1399999999999999</v>
      </c>
      <c r="M37" s="36">
        <v>538.96</v>
      </c>
      <c r="N37" s="36">
        <v>0.223</v>
      </c>
      <c r="O37" s="36">
        <v>112.169</v>
      </c>
      <c r="P37" s="36">
        <v>0.36799999999999999</v>
      </c>
      <c r="Q37" s="36">
        <v>349.6</v>
      </c>
      <c r="R37" s="29">
        <v>4</v>
      </c>
      <c r="S37" s="36">
        <v>3.3839999999999999</v>
      </c>
      <c r="T37" s="29"/>
      <c r="U37" s="36"/>
      <c r="V37" s="36">
        <v>1.2E-2</v>
      </c>
      <c r="W37" s="36">
        <v>28.068000000000001</v>
      </c>
      <c r="X37" s="36">
        <v>0.12</v>
      </c>
      <c r="Y37" s="36">
        <v>133.44</v>
      </c>
      <c r="Z37" s="36"/>
      <c r="AA37" s="36"/>
      <c r="AB37" s="29"/>
      <c r="AC37" s="36"/>
      <c r="AD37" s="66"/>
      <c r="AE37" s="36"/>
      <c r="AF37" s="36"/>
      <c r="AG37" s="36"/>
      <c r="AH37" s="36"/>
      <c r="AI37" s="36"/>
      <c r="AJ37" s="36"/>
      <c r="AK37" s="29"/>
      <c r="AL37" s="36"/>
      <c r="AM37" s="29"/>
      <c r="AN37" s="36"/>
      <c r="AO37" s="36"/>
      <c r="AP37" s="36"/>
      <c r="AQ37" s="29"/>
      <c r="AR37" s="36"/>
      <c r="AS37" s="29"/>
      <c r="AT37" s="36"/>
      <c r="AU37" s="29"/>
      <c r="AV37" s="36"/>
      <c r="AW37" s="36"/>
      <c r="AX37" s="36"/>
      <c r="AY37" s="29"/>
      <c r="AZ37" s="36"/>
      <c r="BA37" s="36"/>
      <c r="BB37" s="36"/>
      <c r="BC37" s="29"/>
      <c r="BD37" s="36"/>
      <c r="BE37" s="36"/>
      <c r="BF37" s="36"/>
      <c r="BG37" s="36"/>
      <c r="BH37" s="36"/>
      <c r="BI37" s="36"/>
      <c r="BJ37" s="36"/>
      <c r="BK37" s="36"/>
      <c r="BL37" s="36"/>
      <c r="BM37" s="29"/>
      <c r="BN37" s="36"/>
      <c r="BO37" s="29"/>
      <c r="BP37" s="36"/>
      <c r="BQ37" s="36"/>
      <c r="BR37" s="36"/>
      <c r="BS37" s="29"/>
      <c r="BT37" s="36"/>
      <c r="BU37" s="29"/>
      <c r="BV37" s="36"/>
      <c r="BW37" s="36"/>
      <c r="BX37" s="36"/>
      <c r="BY37" s="36"/>
    </row>
    <row r="38" spans="1:77" x14ac:dyDescent="0.25">
      <c r="A38" s="16">
        <v>36</v>
      </c>
      <c r="B38" s="16">
        <v>2</v>
      </c>
      <c r="C38" s="37" t="s">
        <v>502</v>
      </c>
      <c r="D38" s="51">
        <v>255.13840587439608</v>
      </c>
      <c r="E38" s="25">
        <v>634.60021799999993</v>
      </c>
      <c r="F38" s="26">
        <f t="shared" si="0"/>
        <v>889.73862387439601</v>
      </c>
      <c r="G38" s="26">
        <f t="shared" si="1"/>
        <v>255.13840587439608</v>
      </c>
      <c r="H38" s="26">
        <f t="shared" si="2"/>
        <v>0</v>
      </c>
      <c r="I38" s="36"/>
      <c r="J38" s="36"/>
      <c r="K38" s="36"/>
      <c r="L38" s="27"/>
      <c r="M38" s="36"/>
      <c r="N38" s="36"/>
      <c r="O38" s="36"/>
      <c r="P38" s="36"/>
      <c r="Q38" s="36"/>
      <c r="R38" s="29"/>
      <c r="S38" s="36"/>
      <c r="T38" s="29"/>
      <c r="U38" s="36"/>
      <c r="V38" s="36"/>
      <c r="W38" s="36"/>
      <c r="X38" s="36"/>
      <c r="Y38" s="36"/>
      <c r="Z38" s="36"/>
      <c r="AA38" s="36"/>
      <c r="AB38" s="29"/>
      <c r="AC38" s="36"/>
      <c r="AD38" s="66"/>
      <c r="AE38" s="36"/>
      <c r="AF38" s="36"/>
      <c r="AG38" s="36"/>
      <c r="AH38" s="36"/>
      <c r="AI38" s="36"/>
      <c r="AJ38" s="36"/>
      <c r="AK38" s="29"/>
      <c r="AL38" s="36"/>
      <c r="AM38" s="29"/>
      <c r="AN38" s="36"/>
      <c r="AO38" s="36"/>
      <c r="AP38" s="36"/>
      <c r="AQ38" s="29"/>
      <c r="AR38" s="36"/>
      <c r="AS38" s="29"/>
      <c r="AT38" s="36"/>
      <c r="AU38" s="29"/>
      <c r="AV38" s="36"/>
      <c r="AW38" s="36"/>
      <c r="AX38" s="36"/>
      <c r="AY38" s="29"/>
      <c r="AZ38" s="36"/>
      <c r="BA38" s="36"/>
      <c r="BB38" s="36"/>
      <c r="BC38" s="29"/>
      <c r="BD38" s="36"/>
      <c r="BE38" s="36"/>
      <c r="BF38" s="36"/>
      <c r="BG38" s="36"/>
      <c r="BH38" s="36"/>
      <c r="BI38" s="36"/>
      <c r="BJ38" s="36"/>
      <c r="BK38" s="36"/>
      <c r="BL38" s="36"/>
      <c r="BM38" s="29"/>
      <c r="BN38" s="36"/>
      <c r="BO38" s="29"/>
      <c r="BP38" s="36"/>
      <c r="BQ38" s="36"/>
      <c r="BR38" s="36"/>
      <c r="BS38" s="29"/>
      <c r="BT38" s="36"/>
      <c r="BU38" s="29"/>
      <c r="BV38" s="36"/>
      <c r="BW38" s="36"/>
      <c r="BX38" s="36"/>
      <c r="BY38" s="36"/>
    </row>
    <row r="39" spans="1:77" x14ac:dyDescent="0.25">
      <c r="A39" s="16">
        <v>37</v>
      </c>
      <c r="B39" s="16">
        <v>2</v>
      </c>
      <c r="C39" s="37" t="s">
        <v>503</v>
      </c>
      <c r="D39" s="51">
        <v>106.1038388405797</v>
      </c>
      <c r="E39" s="25">
        <v>244.36543999999998</v>
      </c>
      <c r="F39" s="26">
        <f t="shared" si="0"/>
        <v>350.4692788405797</v>
      </c>
      <c r="G39" s="26">
        <f t="shared" si="1"/>
        <v>106.1038388405797</v>
      </c>
      <c r="H39" s="26">
        <f t="shared" si="2"/>
        <v>0</v>
      </c>
      <c r="I39" s="36"/>
      <c r="J39" s="36"/>
      <c r="K39" s="36"/>
      <c r="L39" s="27"/>
      <c r="M39" s="36"/>
      <c r="N39" s="36"/>
      <c r="O39" s="36"/>
      <c r="P39" s="36"/>
      <c r="Q39" s="36"/>
      <c r="R39" s="29"/>
      <c r="S39" s="36"/>
      <c r="T39" s="29"/>
      <c r="U39" s="36"/>
      <c r="V39" s="36"/>
      <c r="W39" s="36"/>
      <c r="X39" s="36"/>
      <c r="Y39" s="36"/>
      <c r="Z39" s="36"/>
      <c r="AA39" s="36"/>
      <c r="AB39" s="29"/>
      <c r="AC39" s="36"/>
      <c r="AD39" s="66"/>
      <c r="AE39" s="36"/>
      <c r="AF39" s="36"/>
      <c r="AG39" s="36"/>
      <c r="AH39" s="36"/>
      <c r="AI39" s="36"/>
      <c r="AJ39" s="36"/>
      <c r="AK39" s="29"/>
      <c r="AL39" s="36"/>
      <c r="AM39" s="29"/>
      <c r="AN39" s="36"/>
      <c r="AO39" s="36"/>
      <c r="AP39" s="36"/>
      <c r="AQ39" s="29"/>
      <c r="AR39" s="36"/>
      <c r="AS39" s="29"/>
      <c r="AT39" s="36"/>
      <c r="AU39" s="29"/>
      <c r="AV39" s="36"/>
      <c r="AW39" s="36"/>
      <c r="AX39" s="36"/>
      <c r="AY39" s="29"/>
      <c r="AZ39" s="36"/>
      <c r="BA39" s="36"/>
      <c r="BB39" s="36"/>
      <c r="BC39" s="29"/>
      <c r="BD39" s="36"/>
      <c r="BE39" s="36"/>
      <c r="BF39" s="36"/>
      <c r="BG39" s="36"/>
      <c r="BH39" s="36"/>
      <c r="BI39" s="36"/>
      <c r="BJ39" s="36"/>
      <c r="BK39" s="36"/>
      <c r="BL39" s="36"/>
      <c r="BM39" s="29"/>
      <c r="BN39" s="36"/>
      <c r="BO39" s="29"/>
      <c r="BP39" s="36"/>
      <c r="BQ39" s="36"/>
      <c r="BR39" s="36"/>
      <c r="BS39" s="29"/>
      <c r="BT39" s="36"/>
      <c r="BU39" s="29"/>
      <c r="BV39" s="36"/>
      <c r="BW39" s="36"/>
      <c r="BX39" s="36"/>
      <c r="BY39" s="36"/>
    </row>
    <row r="40" spans="1:77" x14ac:dyDescent="0.25">
      <c r="A40" s="16">
        <v>38</v>
      </c>
      <c r="B40" s="16">
        <v>2</v>
      </c>
      <c r="C40" s="37" t="s">
        <v>504</v>
      </c>
      <c r="D40" s="51">
        <v>168.23419607729465</v>
      </c>
      <c r="E40" s="25">
        <v>-657.29484400000001</v>
      </c>
      <c r="F40" s="26">
        <f t="shared" si="0"/>
        <v>-489.06064792270536</v>
      </c>
      <c r="G40" s="26">
        <f t="shared" si="1"/>
        <v>168.23419607729465</v>
      </c>
      <c r="H40" s="26">
        <f t="shared" si="2"/>
        <v>0</v>
      </c>
      <c r="I40" s="36"/>
      <c r="J40" s="36"/>
      <c r="K40" s="36"/>
      <c r="L40" s="27"/>
      <c r="M40" s="36"/>
      <c r="N40" s="36"/>
      <c r="O40" s="36"/>
      <c r="P40" s="36"/>
      <c r="Q40" s="36"/>
      <c r="R40" s="29"/>
      <c r="S40" s="36"/>
      <c r="T40" s="29"/>
      <c r="U40" s="36"/>
      <c r="V40" s="36"/>
      <c r="W40" s="36"/>
      <c r="X40" s="36"/>
      <c r="Y40" s="36"/>
      <c r="Z40" s="36"/>
      <c r="AA40" s="36"/>
      <c r="AB40" s="29"/>
      <c r="AC40" s="36"/>
      <c r="AD40" s="66"/>
      <c r="AE40" s="36"/>
      <c r="AF40" s="36"/>
      <c r="AG40" s="36"/>
      <c r="AH40" s="36"/>
      <c r="AI40" s="36"/>
      <c r="AJ40" s="36"/>
      <c r="AK40" s="29"/>
      <c r="AL40" s="36"/>
      <c r="AM40" s="29"/>
      <c r="AN40" s="36"/>
      <c r="AO40" s="36"/>
      <c r="AP40" s="36"/>
      <c r="AQ40" s="29"/>
      <c r="AR40" s="36"/>
      <c r="AS40" s="29"/>
      <c r="AT40" s="36"/>
      <c r="AU40" s="29"/>
      <c r="AV40" s="36"/>
      <c r="AW40" s="36"/>
      <c r="AX40" s="36"/>
      <c r="AY40" s="29"/>
      <c r="AZ40" s="36"/>
      <c r="BA40" s="36"/>
      <c r="BB40" s="36"/>
      <c r="BC40" s="29"/>
      <c r="BD40" s="36"/>
      <c r="BE40" s="36"/>
      <c r="BF40" s="36"/>
      <c r="BG40" s="36"/>
      <c r="BH40" s="36"/>
      <c r="BI40" s="36"/>
      <c r="BJ40" s="36"/>
      <c r="BK40" s="36"/>
      <c r="BL40" s="36"/>
      <c r="BM40" s="29"/>
      <c r="BN40" s="36"/>
      <c r="BO40" s="29"/>
      <c r="BP40" s="36"/>
      <c r="BQ40" s="36"/>
      <c r="BR40" s="36"/>
      <c r="BS40" s="29"/>
      <c r="BT40" s="36"/>
      <c r="BU40" s="29"/>
      <c r="BV40" s="36"/>
      <c r="BW40" s="36"/>
      <c r="BX40" s="36"/>
      <c r="BY40" s="36"/>
    </row>
    <row r="41" spans="1:77" x14ac:dyDescent="0.25">
      <c r="A41" s="16">
        <v>39</v>
      </c>
      <c r="B41" s="16">
        <v>2</v>
      </c>
      <c r="C41" s="37" t="s">
        <v>505</v>
      </c>
      <c r="D41" s="51">
        <v>102.12606361352657</v>
      </c>
      <c r="E41" s="25">
        <v>152.82035200000001</v>
      </c>
      <c r="F41" s="26">
        <f t="shared" si="0"/>
        <v>254.9464156135266</v>
      </c>
      <c r="G41" s="26">
        <f t="shared" si="1"/>
        <v>13.166063613526575</v>
      </c>
      <c r="H41" s="26">
        <f t="shared" si="2"/>
        <v>88.96</v>
      </c>
      <c r="I41" s="36"/>
      <c r="J41" s="36"/>
      <c r="K41" s="36"/>
      <c r="L41" s="27"/>
      <c r="M41" s="36"/>
      <c r="N41" s="36"/>
      <c r="O41" s="36"/>
      <c r="P41" s="36"/>
      <c r="Q41" s="36"/>
      <c r="R41" s="29"/>
      <c r="S41" s="36"/>
      <c r="T41" s="29"/>
      <c r="U41" s="36"/>
      <c r="V41" s="36"/>
      <c r="W41" s="36"/>
      <c r="X41" s="36">
        <v>0.08</v>
      </c>
      <c r="Y41" s="36">
        <v>88.96</v>
      </c>
      <c r="Z41" s="36"/>
      <c r="AA41" s="36"/>
      <c r="AB41" s="29"/>
      <c r="AC41" s="36"/>
      <c r="AD41" s="66"/>
      <c r="AE41" s="36"/>
      <c r="AF41" s="36"/>
      <c r="AG41" s="36"/>
      <c r="AH41" s="36"/>
      <c r="AI41" s="36"/>
      <c r="AJ41" s="36"/>
      <c r="AK41" s="29"/>
      <c r="AL41" s="36"/>
      <c r="AM41" s="29"/>
      <c r="AN41" s="36"/>
      <c r="AO41" s="36"/>
      <c r="AP41" s="36"/>
      <c r="AQ41" s="29"/>
      <c r="AR41" s="36"/>
      <c r="AS41" s="29"/>
      <c r="AT41" s="36"/>
      <c r="AU41" s="29"/>
      <c r="AV41" s="36"/>
      <c r="AW41" s="36"/>
      <c r="AX41" s="36"/>
      <c r="AY41" s="29"/>
      <c r="AZ41" s="36"/>
      <c r="BA41" s="36"/>
      <c r="BB41" s="36"/>
      <c r="BC41" s="29"/>
      <c r="BD41" s="36"/>
      <c r="BE41" s="36"/>
      <c r="BF41" s="36"/>
      <c r="BG41" s="36"/>
      <c r="BH41" s="36"/>
      <c r="BI41" s="36"/>
      <c r="BJ41" s="36"/>
      <c r="BK41" s="36"/>
      <c r="BL41" s="36"/>
      <c r="BM41" s="29"/>
      <c r="BN41" s="36"/>
      <c r="BO41" s="29"/>
      <c r="BP41" s="36"/>
      <c r="BQ41" s="36"/>
      <c r="BR41" s="36"/>
      <c r="BS41" s="29"/>
      <c r="BT41" s="36"/>
      <c r="BU41" s="29"/>
      <c r="BV41" s="36"/>
      <c r="BW41" s="36"/>
      <c r="BX41" s="36"/>
      <c r="BY41" s="36"/>
    </row>
    <row r="42" spans="1:77" x14ac:dyDescent="0.25">
      <c r="A42" s="16">
        <v>40</v>
      </c>
      <c r="B42" s="16">
        <v>2</v>
      </c>
      <c r="C42" s="37" t="s">
        <v>506</v>
      </c>
      <c r="D42" s="51">
        <v>263.22732595169077</v>
      </c>
      <c r="E42" s="25">
        <v>112.48045999999999</v>
      </c>
      <c r="F42" s="26">
        <f t="shared" si="0"/>
        <v>375.70778595169077</v>
      </c>
      <c r="G42" s="26">
        <f t="shared" si="1"/>
        <v>263.22732595169077</v>
      </c>
      <c r="H42" s="26">
        <f t="shared" si="2"/>
        <v>0</v>
      </c>
      <c r="I42" s="36"/>
      <c r="J42" s="36"/>
      <c r="K42" s="36"/>
      <c r="L42" s="27"/>
      <c r="M42" s="36"/>
      <c r="N42" s="36"/>
      <c r="O42" s="36"/>
      <c r="P42" s="36"/>
      <c r="Q42" s="36"/>
      <c r="R42" s="29"/>
      <c r="S42" s="36"/>
      <c r="T42" s="29"/>
      <c r="U42" s="36"/>
      <c r="V42" s="36"/>
      <c r="W42" s="36"/>
      <c r="X42" s="36"/>
      <c r="Y42" s="36"/>
      <c r="Z42" s="36"/>
      <c r="AA42" s="36"/>
      <c r="AB42" s="29"/>
      <c r="AC42" s="36"/>
      <c r="AD42" s="66"/>
      <c r="AE42" s="36"/>
      <c r="AF42" s="36"/>
      <c r="AG42" s="36"/>
      <c r="AH42" s="36"/>
      <c r="AI42" s="36"/>
      <c r="AJ42" s="36"/>
      <c r="AK42" s="29"/>
      <c r="AL42" s="36"/>
      <c r="AM42" s="29"/>
      <c r="AN42" s="36"/>
      <c r="AO42" s="36"/>
      <c r="AP42" s="36"/>
      <c r="AQ42" s="29"/>
      <c r="AR42" s="36"/>
      <c r="AS42" s="29"/>
      <c r="AT42" s="36"/>
      <c r="AU42" s="29"/>
      <c r="AV42" s="36"/>
      <c r="AW42" s="36"/>
      <c r="AX42" s="36"/>
      <c r="AY42" s="29"/>
      <c r="AZ42" s="36"/>
      <c r="BA42" s="36"/>
      <c r="BB42" s="36"/>
      <c r="BC42" s="29"/>
      <c r="BD42" s="36"/>
      <c r="BE42" s="36"/>
      <c r="BF42" s="36"/>
      <c r="BG42" s="36"/>
      <c r="BH42" s="36"/>
      <c r="BI42" s="36"/>
      <c r="BJ42" s="36"/>
      <c r="BK42" s="36"/>
      <c r="BL42" s="36"/>
      <c r="BM42" s="29"/>
      <c r="BN42" s="36"/>
      <c r="BO42" s="29"/>
      <c r="BP42" s="36"/>
      <c r="BQ42" s="36"/>
      <c r="BR42" s="36"/>
      <c r="BS42" s="29"/>
      <c r="BT42" s="36"/>
      <c r="BU42" s="29"/>
      <c r="BV42" s="36"/>
      <c r="BW42" s="36"/>
      <c r="BX42" s="36"/>
      <c r="BY42" s="36"/>
    </row>
    <row r="43" spans="1:77" x14ac:dyDescent="0.25">
      <c r="A43" s="16">
        <v>41</v>
      </c>
      <c r="B43" s="16">
        <v>2</v>
      </c>
      <c r="C43" s="37" t="s">
        <v>507</v>
      </c>
      <c r="D43" s="51">
        <v>104.21282633816425</v>
      </c>
      <c r="E43" s="25">
        <v>-310.39281599999998</v>
      </c>
      <c r="F43" s="26">
        <f t="shared" si="0"/>
        <v>-206.17998966183575</v>
      </c>
      <c r="G43" s="26">
        <f t="shared" si="1"/>
        <v>104.21282633816425</v>
      </c>
      <c r="H43" s="26">
        <f t="shared" si="2"/>
        <v>0</v>
      </c>
      <c r="I43" s="36"/>
      <c r="J43" s="36"/>
      <c r="K43" s="36"/>
      <c r="L43" s="27"/>
      <c r="M43" s="36"/>
      <c r="N43" s="36"/>
      <c r="O43" s="36"/>
      <c r="P43" s="36"/>
      <c r="Q43" s="36"/>
      <c r="R43" s="29"/>
      <c r="S43" s="36"/>
      <c r="T43" s="29"/>
      <c r="U43" s="36"/>
      <c r="V43" s="36"/>
      <c r="W43" s="36"/>
      <c r="X43" s="36"/>
      <c r="Y43" s="36"/>
      <c r="Z43" s="36"/>
      <c r="AA43" s="36"/>
      <c r="AB43" s="29"/>
      <c r="AC43" s="36"/>
      <c r="AD43" s="66"/>
      <c r="AE43" s="36"/>
      <c r="AF43" s="36"/>
      <c r="AG43" s="36"/>
      <c r="AH43" s="36"/>
      <c r="AI43" s="36"/>
      <c r="AJ43" s="36"/>
      <c r="AK43" s="29"/>
      <c r="AL43" s="36"/>
      <c r="AM43" s="29"/>
      <c r="AN43" s="36"/>
      <c r="AO43" s="36"/>
      <c r="AP43" s="36"/>
      <c r="AQ43" s="29"/>
      <c r="AR43" s="36"/>
      <c r="AS43" s="29"/>
      <c r="AT43" s="36"/>
      <c r="AU43" s="29"/>
      <c r="AV43" s="36"/>
      <c r="AW43" s="36"/>
      <c r="AX43" s="36"/>
      <c r="AY43" s="29"/>
      <c r="AZ43" s="36"/>
      <c r="BA43" s="36"/>
      <c r="BB43" s="36"/>
      <c r="BC43" s="29"/>
      <c r="BD43" s="36"/>
      <c r="BE43" s="36"/>
      <c r="BF43" s="36"/>
      <c r="BG43" s="36"/>
      <c r="BH43" s="36"/>
      <c r="BI43" s="36"/>
      <c r="BJ43" s="36"/>
      <c r="BK43" s="36"/>
      <c r="BL43" s="36"/>
      <c r="BM43" s="29"/>
      <c r="BN43" s="36"/>
      <c r="BO43" s="29"/>
      <c r="BP43" s="36"/>
      <c r="BQ43" s="36"/>
      <c r="BR43" s="36"/>
      <c r="BS43" s="29"/>
      <c r="BT43" s="36"/>
      <c r="BU43" s="29"/>
      <c r="BV43" s="36"/>
      <c r="BW43" s="36"/>
      <c r="BX43" s="36"/>
      <c r="BY43" s="36"/>
    </row>
    <row r="44" spans="1:77" x14ac:dyDescent="0.25">
      <c r="A44" s="16">
        <v>42</v>
      </c>
      <c r="B44" s="16">
        <v>2</v>
      </c>
      <c r="C44" s="37" t="s">
        <v>508</v>
      </c>
      <c r="D44" s="51">
        <v>70.85352437294685</v>
      </c>
      <c r="E44" s="25">
        <v>-349.31006000000002</v>
      </c>
      <c r="F44" s="26">
        <f t="shared" si="0"/>
        <v>-278.4565356270532</v>
      </c>
      <c r="G44" s="26">
        <f t="shared" si="1"/>
        <v>70.85352437294685</v>
      </c>
      <c r="H44" s="26">
        <f t="shared" si="2"/>
        <v>0</v>
      </c>
      <c r="I44" s="36"/>
      <c r="J44" s="36"/>
      <c r="K44" s="36"/>
      <c r="L44" s="27"/>
      <c r="M44" s="36"/>
      <c r="N44" s="36"/>
      <c r="O44" s="36"/>
      <c r="P44" s="36"/>
      <c r="Q44" s="36"/>
      <c r="R44" s="29"/>
      <c r="S44" s="36"/>
      <c r="T44" s="29"/>
      <c r="U44" s="36"/>
      <c r="V44" s="36"/>
      <c r="W44" s="36"/>
      <c r="X44" s="36"/>
      <c r="Y44" s="36"/>
      <c r="Z44" s="36"/>
      <c r="AA44" s="36"/>
      <c r="AB44" s="29"/>
      <c r="AC44" s="36"/>
      <c r="AD44" s="66"/>
      <c r="AE44" s="36"/>
      <c r="AF44" s="36"/>
      <c r="AG44" s="36"/>
      <c r="AH44" s="36"/>
      <c r="AI44" s="36"/>
      <c r="AJ44" s="36"/>
      <c r="AK44" s="29"/>
      <c r="AL44" s="36"/>
      <c r="AM44" s="29"/>
      <c r="AN44" s="36"/>
      <c r="AO44" s="36"/>
      <c r="AP44" s="36"/>
      <c r="AQ44" s="29"/>
      <c r="AR44" s="36"/>
      <c r="AS44" s="29"/>
      <c r="AT44" s="36"/>
      <c r="AU44" s="29"/>
      <c r="AV44" s="36"/>
      <c r="AW44" s="36"/>
      <c r="AX44" s="36"/>
      <c r="AY44" s="29"/>
      <c r="AZ44" s="36"/>
      <c r="BA44" s="36"/>
      <c r="BB44" s="36"/>
      <c r="BC44" s="29"/>
      <c r="BD44" s="36"/>
      <c r="BE44" s="36"/>
      <c r="BF44" s="36"/>
      <c r="BG44" s="36"/>
      <c r="BH44" s="36"/>
      <c r="BI44" s="36"/>
      <c r="BJ44" s="36"/>
      <c r="BK44" s="36"/>
      <c r="BL44" s="36"/>
      <c r="BM44" s="29"/>
      <c r="BN44" s="36"/>
      <c r="BO44" s="29"/>
      <c r="BP44" s="36"/>
      <c r="BQ44" s="36"/>
      <c r="BR44" s="36"/>
      <c r="BS44" s="29"/>
      <c r="BT44" s="36"/>
      <c r="BU44" s="29"/>
      <c r="BV44" s="36"/>
      <c r="BW44" s="36"/>
      <c r="BX44" s="36"/>
      <c r="BY44" s="36"/>
    </row>
    <row r="45" spans="1:77" x14ac:dyDescent="0.25">
      <c r="A45" s="16">
        <v>43</v>
      </c>
      <c r="B45" s="16">
        <v>2</v>
      </c>
      <c r="C45" s="37" t="s">
        <v>509</v>
      </c>
      <c r="D45" s="51">
        <v>67.504562898550716</v>
      </c>
      <c r="E45" s="25">
        <v>-227.32879999999997</v>
      </c>
      <c r="F45" s="26">
        <f t="shared" si="0"/>
        <v>-159.82423710144926</v>
      </c>
      <c r="G45" s="26">
        <f t="shared" si="1"/>
        <v>67.504562898550716</v>
      </c>
      <c r="H45" s="26">
        <f t="shared" si="2"/>
        <v>0</v>
      </c>
      <c r="I45" s="36"/>
      <c r="J45" s="36"/>
      <c r="K45" s="36"/>
      <c r="L45" s="27"/>
      <c r="M45" s="36"/>
      <c r="N45" s="36"/>
      <c r="O45" s="36"/>
      <c r="P45" s="36"/>
      <c r="Q45" s="36"/>
      <c r="R45" s="29"/>
      <c r="S45" s="36"/>
      <c r="T45" s="29"/>
      <c r="U45" s="36"/>
      <c r="V45" s="36"/>
      <c r="W45" s="36"/>
      <c r="X45" s="36"/>
      <c r="Y45" s="36"/>
      <c r="Z45" s="36"/>
      <c r="AA45" s="36"/>
      <c r="AB45" s="29"/>
      <c r="AC45" s="36"/>
      <c r="AD45" s="66"/>
      <c r="AE45" s="36"/>
      <c r="AF45" s="36"/>
      <c r="AG45" s="36"/>
      <c r="AH45" s="36"/>
      <c r="AI45" s="36"/>
      <c r="AJ45" s="36"/>
      <c r="AK45" s="29"/>
      <c r="AL45" s="36"/>
      <c r="AM45" s="29"/>
      <c r="AN45" s="36"/>
      <c r="AO45" s="36"/>
      <c r="AP45" s="36"/>
      <c r="AQ45" s="29"/>
      <c r="AR45" s="36"/>
      <c r="AS45" s="29"/>
      <c r="AT45" s="36"/>
      <c r="AU45" s="29"/>
      <c r="AV45" s="36"/>
      <c r="AW45" s="36"/>
      <c r="AX45" s="36"/>
      <c r="AY45" s="29"/>
      <c r="AZ45" s="36"/>
      <c r="BA45" s="36"/>
      <c r="BB45" s="36"/>
      <c r="BC45" s="29"/>
      <c r="BD45" s="36"/>
      <c r="BE45" s="36"/>
      <c r="BF45" s="36"/>
      <c r="BG45" s="36"/>
      <c r="BH45" s="36"/>
      <c r="BI45" s="36"/>
      <c r="BJ45" s="36"/>
      <c r="BK45" s="36"/>
      <c r="BL45" s="36"/>
      <c r="BM45" s="29"/>
      <c r="BN45" s="36"/>
      <c r="BO45" s="29"/>
      <c r="BP45" s="36"/>
      <c r="BQ45" s="36"/>
      <c r="BR45" s="36"/>
      <c r="BS45" s="29"/>
      <c r="BT45" s="36"/>
      <c r="BU45" s="29"/>
      <c r="BV45" s="36"/>
      <c r="BW45" s="36"/>
      <c r="BX45" s="36"/>
      <c r="BY45" s="36"/>
    </row>
    <row r="46" spans="1:77" x14ac:dyDescent="0.25">
      <c r="A46" s="16">
        <v>44</v>
      </c>
      <c r="B46" s="16">
        <v>2</v>
      </c>
      <c r="C46" s="37" t="s">
        <v>510</v>
      </c>
      <c r="D46" s="51">
        <v>33.45458357487923</v>
      </c>
      <c r="E46" s="25">
        <v>-39.418319999999994</v>
      </c>
      <c r="F46" s="26">
        <f t="shared" si="0"/>
        <v>-5.9637364251207643</v>
      </c>
      <c r="G46" s="26">
        <f t="shared" si="1"/>
        <v>33.45458357487923</v>
      </c>
      <c r="H46" s="26">
        <f t="shared" si="2"/>
        <v>0</v>
      </c>
      <c r="I46" s="36"/>
      <c r="J46" s="36"/>
      <c r="K46" s="36"/>
      <c r="L46" s="27"/>
      <c r="M46" s="36"/>
      <c r="N46" s="36"/>
      <c r="O46" s="36"/>
      <c r="P46" s="36"/>
      <c r="Q46" s="36"/>
      <c r="R46" s="29"/>
      <c r="S46" s="36"/>
      <c r="T46" s="29"/>
      <c r="U46" s="36"/>
      <c r="V46" s="36"/>
      <c r="W46" s="36"/>
      <c r="X46" s="36"/>
      <c r="Y46" s="36"/>
      <c r="Z46" s="36"/>
      <c r="AA46" s="36"/>
      <c r="AB46" s="29"/>
      <c r="AC46" s="36"/>
      <c r="AD46" s="66"/>
      <c r="AE46" s="36"/>
      <c r="AF46" s="36"/>
      <c r="AG46" s="36"/>
      <c r="AH46" s="36"/>
      <c r="AI46" s="36"/>
      <c r="AJ46" s="36"/>
      <c r="AK46" s="29"/>
      <c r="AL46" s="36"/>
      <c r="AM46" s="29"/>
      <c r="AN46" s="36"/>
      <c r="AO46" s="36"/>
      <c r="AP46" s="36"/>
      <c r="AQ46" s="29"/>
      <c r="AR46" s="36"/>
      <c r="AS46" s="29"/>
      <c r="AT46" s="36"/>
      <c r="AU46" s="29"/>
      <c r="AV46" s="36"/>
      <c r="AW46" s="36"/>
      <c r="AX46" s="36"/>
      <c r="AY46" s="29"/>
      <c r="AZ46" s="36"/>
      <c r="BA46" s="36"/>
      <c r="BB46" s="36"/>
      <c r="BC46" s="29"/>
      <c r="BD46" s="36"/>
      <c r="BE46" s="36"/>
      <c r="BF46" s="36"/>
      <c r="BG46" s="36"/>
      <c r="BH46" s="36"/>
      <c r="BI46" s="36"/>
      <c r="BJ46" s="36"/>
      <c r="BK46" s="36"/>
      <c r="BL46" s="36"/>
      <c r="BM46" s="29"/>
      <c r="BN46" s="36"/>
      <c r="BO46" s="29"/>
      <c r="BP46" s="36"/>
      <c r="BQ46" s="36"/>
      <c r="BR46" s="36"/>
      <c r="BS46" s="29"/>
      <c r="BT46" s="36"/>
      <c r="BU46" s="29"/>
      <c r="BV46" s="36"/>
      <c r="BW46" s="36"/>
      <c r="BX46" s="36"/>
      <c r="BY46" s="36"/>
    </row>
    <row r="47" spans="1:77" x14ac:dyDescent="0.25">
      <c r="A47" s="16">
        <v>45</v>
      </c>
      <c r="B47" s="16">
        <v>2</v>
      </c>
      <c r="C47" s="37" t="s">
        <v>511</v>
      </c>
      <c r="D47" s="51">
        <v>814.94532668405793</v>
      </c>
      <c r="E47" s="25">
        <v>-618.35734400000001</v>
      </c>
      <c r="F47" s="26">
        <f t="shared" si="0"/>
        <v>196.58798268405792</v>
      </c>
      <c r="G47" s="26">
        <f t="shared" si="1"/>
        <v>394.64532668405792</v>
      </c>
      <c r="H47" s="26">
        <f t="shared" si="2"/>
        <v>420.3</v>
      </c>
      <c r="I47" s="36"/>
      <c r="J47" s="36"/>
      <c r="K47" s="36"/>
      <c r="L47" s="27"/>
      <c r="M47" s="36"/>
      <c r="N47" s="36"/>
      <c r="O47" s="36"/>
      <c r="P47" s="36"/>
      <c r="Q47" s="36"/>
      <c r="R47" s="29"/>
      <c r="S47" s="36"/>
      <c r="T47" s="29"/>
      <c r="U47" s="36"/>
      <c r="V47" s="36"/>
      <c r="W47" s="36"/>
      <c r="X47" s="36"/>
      <c r="Y47" s="36"/>
      <c r="Z47" s="36"/>
      <c r="AA47" s="36"/>
      <c r="AB47" s="29"/>
      <c r="AC47" s="36"/>
      <c r="AD47" s="66" t="s">
        <v>990</v>
      </c>
      <c r="AE47" s="36">
        <v>0.11</v>
      </c>
      <c r="AF47" s="36">
        <v>420.3</v>
      </c>
      <c r="AG47" s="36"/>
      <c r="AH47" s="36"/>
      <c r="AI47" s="36"/>
      <c r="AJ47" s="36"/>
      <c r="AK47" s="29"/>
      <c r="AL47" s="36"/>
      <c r="AM47" s="29"/>
      <c r="AN47" s="36"/>
      <c r="AO47" s="36"/>
      <c r="AP47" s="36"/>
      <c r="AQ47" s="29"/>
      <c r="AR47" s="36"/>
      <c r="AS47" s="29"/>
      <c r="AT47" s="36"/>
      <c r="AU47" s="29"/>
      <c r="AV47" s="36"/>
      <c r="AW47" s="36"/>
      <c r="AX47" s="36"/>
      <c r="AY47" s="29"/>
      <c r="AZ47" s="36"/>
      <c r="BA47" s="36"/>
      <c r="BB47" s="36"/>
      <c r="BC47" s="29"/>
      <c r="BD47" s="36"/>
      <c r="BE47" s="36"/>
      <c r="BF47" s="36"/>
      <c r="BG47" s="36"/>
      <c r="BH47" s="36"/>
      <c r="BI47" s="36"/>
      <c r="BJ47" s="36"/>
      <c r="BK47" s="36"/>
      <c r="BL47" s="36"/>
      <c r="BM47" s="29"/>
      <c r="BN47" s="36"/>
      <c r="BO47" s="29"/>
      <c r="BP47" s="36"/>
      <c r="BQ47" s="36"/>
      <c r="BR47" s="36"/>
      <c r="BS47" s="29"/>
      <c r="BT47" s="36"/>
      <c r="BU47" s="29"/>
      <c r="BV47" s="36"/>
      <c r="BW47" s="36"/>
      <c r="BX47" s="36"/>
      <c r="BY47" s="36"/>
    </row>
    <row r="48" spans="1:77" x14ac:dyDescent="0.25">
      <c r="A48" s="16">
        <v>46</v>
      </c>
      <c r="B48" s="16">
        <v>2</v>
      </c>
      <c r="C48" s="37" t="s">
        <v>512</v>
      </c>
      <c r="D48" s="51">
        <v>812.41841371980672</v>
      </c>
      <c r="E48" s="25">
        <v>1439.6814900000002</v>
      </c>
      <c r="F48" s="26">
        <f t="shared" si="0"/>
        <v>2252.0999037198071</v>
      </c>
      <c r="G48" s="26">
        <f t="shared" si="1"/>
        <v>162.01841371980674</v>
      </c>
      <c r="H48" s="26">
        <f t="shared" si="2"/>
        <v>650.4</v>
      </c>
      <c r="I48" s="36"/>
      <c r="J48" s="36"/>
      <c r="K48" s="36"/>
      <c r="L48" s="27"/>
      <c r="M48" s="36"/>
      <c r="N48" s="36"/>
      <c r="O48" s="36"/>
      <c r="P48" s="36"/>
      <c r="Q48" s="36"/>
      <c r="R48" s="29"/>
      <c r="S48" s="36"/>
      <c r="T48" s="29"/>
      <c r="U48" s="36"/>
      <c r="V48" s="36"/>
      <c r="W48" s="36"/>
      <c r="X48" s="36"/>
      <c r="Y48" s="36"/>
      <c r="Z48" s="36"/>
      <c r="AA48" s="36"/>
      <c r="AB48" s="29"/>
      <c r="AC48" s="36"/>
      <c r="AD48" s="66" t="s">
        <v>991</v>
      </c>
      <c r="AE48" s="36">
        <v>0.23</v>
      </c>
      <c r="AF48" s="36">
        <v>650.4</v>
      </c>
      <c r="AG48" s="36"/>
      <c r="AH48" s="36"/>
      <c r="AI48" s="36"/>
      <c r="AJ48" s="36"/>
      <c r="AK48" s="29"/>
      <c r="AL48" s="36"/>
      <c r="AM48" s="29"/>
      <c r="AN48" s="36"/>
      <c r="AO48" s="36"/>
      <c r="AP48" s="36"/>
      <c r="AQ48" s="29"/>
      <c r="AR48" s="36"/>
      <c r="AS48" s="29"/>
      <c r="AT48" s="36"/>
      <c r="AU48" s="29"/>
      <c r="AV48" s="36"/>
      <c r="AW48" s="36"/>
      <c r="AX48" s="36"/>
      <c r="AY48" s="29"/>
      <c r="AZ48" s="36"/>
      <c r="BA48" s="36"/>
      <c r="BB48" s="36"/>
      <c r="BC48" s="29"/>
      <c r="BD48" s="36"/>
      <c r="BE48" s="36"/>
      <c r="BF48" s="36"/>
      <c r="BG48" s="36"/>
      <c r="BH48" s="36"/>
      <c r="BI48" s="36"/>
      <c r="BJ48" s="36"/>
      <c r="BK48" s="36"/>
      <c r="BL48" s="36"/>
      <c r="BM48" s="29"/>
      <c r="BN48" s="36"/>
      <c r="BO48" s="29"/>
      <c r="BP48" s="36"/>
      <c r="BQ48" s="36"/>
      <c r="BR48" s="36"/>
      <c r="BS48" s="29"/>
      <c r="BT48" s="36"/>
      <c r="BU48" s="29"/>
      <c r="BV48" s="36"/>
      <c r="BW48" s="36"/>
      <c r="BX48" s="36"/>
      <c r="BY48" s="36"/>
    </row>
    <row r="49" spans="1:77" x14ac:dyDescent="0.25">
      <c r="A49" s="16">
        <v>47</v>
      </c>
      <c r="B49" s="16">
        <v>1</v>
      </c>
      <c r="C49" s="37" t="s">
        <v>513</v>
      </c>
      <c r="D49" s="51">
        <v>196.05668703381642</v>
      </c>
      <c r="E49" s="25">
        <v>489.893978</v>
      </c>
      <c r="F49" s="26">
        <f t="shared" si="0"/>
        <v>685.95066503381645</v>
      </c>
      <c r="G49" s="26">
        <f t="shared" si="1"/>
        <v>-182.54331296618361</v>
      </c>
      <c r="H49" s="26">
        <f t="shared" si="2"/>
        <v>378.6</v>
      </c>
      <c r="I49" s="36"/>
      <c r="J49" s="36"/>
      <c r="K49" s="36"/>
      <c r="L49" s="27"/>
      <c r="M49" s="36"/>
      <c r="N49" s="36"/>
      <c r="O49" s="36"/>
      <c r="P49" s="36"/>
      <c r="Q49" s="36"/>
      <c r="R49" s="29"/>
      <c r="S49" s="36"/>
      <c r="T49" s="29"/>
      <c r="U49" s="36"/>
      <c r="V49" s="36"/>
      <c r="W49" s="36"/>
      <c r="X49" s="36"/>
      <c r="Y49" s="36"/>
      <c r="Z49" s="36"/>
      <c r="AA49" s="36"/>
      <c r="AB49" s="29"/>
      <c r="AC49" s="36"/>
      <c r="AD49" s="66" t="s">
        <v>992</v>
      </c>
      <c r="AE49" s="36">
        <v>0.12</v>
      </c>
      <c r="AF49" s="36">
        <v>378.6</v>
      </c>
      <c r="AG49" s="36"/>
      <c r="AH49" s="36"/>
      <c r="AI49" s="36"/>
      <c r="AJ49" s="36"/>
      <c r="AK49" s="29"/>
      <c r="AL49" s="36"/>
      <c r="AM49" s="29"/>
      <c r="AN49" s="36"/>
      <c r="AO49" s="36"/>
      <c r="AP49" s="36"/>
      <c r="AQ49" s="29"/>
      <c r="AR49" s="36"/>
      <c r="AS49" s="29"/>
      <c r="AT49" s="36"/>
      <c r="AU49" s="29"/>
      <c r="AV49" s="36"/>
      <c r="AW49" s="36"/>
      <c r="AX49" s="36"/>
      <c r="AY49" s="29"/>
      <c r="AZ49" s="36"/>
      <c r="BA49" s="36"/>
      <c r="BB49" s="36"/>
      <c r="BC49" s="29"/>
      <c r="BD49" s="36"/>
      <c r="BE49" s="36"/>
      <c r="BF49" s="36"/>
      <c r="BG49" s="36"/>
      <c r="BH49" s="36"/>
      <c r="BI49" s="36"/>
      <c r="BJ49" s="36"/>
      <c r="BK49" s="36"/>
      <c r="BL49" s="36"/>
      <c r="BM49" s="29"/>
      <c r="BN49" s="36"/>
      <c r="BO49" s="29"/>
      <c r="BP49" s="36"/>
      <c r="BQ49" s="36"/>
      <c r="BR49" s="36"/>
      <c r="BS49" s="29"/>
      <c r="BT49" s="36"/>
      <c r="BU49" s="29"/>
      <c r="BV49" s="36"/>
      <c r="BW49" s="36"/>
      <c r="BX49" s="36"/>
      <c r="BY49" s="36"/>
    </row>
    <row r="50" spans="1:77" x14ac:dyDescent="0.25">
      <c r="A50" s="16">
        <v>48</v>
      </c>
      <c r="B50" s="16">
        <v>1</v>
      </c>
      <c r="C50" s="37" t="s">
        <v>514</v>
      </c>
      <c r="D50" s="51">
        <v>189.1339110454106</v>
      </c>
      <c r="E50" s="25">
        <v>214.39121319999998</v>
      </c>
      <c r="F50" s="26">
        <f t="shared" si="0"/>
        <v>403.52512424541055</v>
      </c>
      <c r="G50" s="26">
        <f t="shared" si="1"/>
        <v>66.813911045410606</v>
      </c>
      <c r="H50" s="26">
        <f t="shared" si="2"/>
        <v>122.32</v>
      </c>
      <c r="I50" s="36"/>
      <c r="J50" s="36"/>
      <c r="K50" s="36"/>
      <c r="L50" s="27"/>
      <c r="M50" s="36"/>
      <c r="N50" s="36"/>
      <c r="O50" s="36"/>
      <c r="P50" s="36"/>
      <c r="Q50" s="36"/>
      <c r="R50" s="29"/>
      <c r="S50" s="36"/>
      <c r="T50" s="29"/>
      <c r="U50" s="36"/>
      <c r="V50" s="36"/>
      <c r="W50" s="36"/>
      <c r="X50" s="36">
        <v>0.11</v>
      </c>
      <c r="Y50" s="36">
        <v>122.32</v>
      </c>
      <c r="Z50" s="36"/>
      <c r="AA50" s="36"/>
      <c r="AB50" s="29"/>
      <c r="AC50" s="36"/>
      <c r="AD50" s="66"/>
      <c r="AE50" s="36"/>
      <c r="AF50" s="36"/>
      <c r="AG50" s="36"/>
      <c r="AH50" s="36"/>
      <c r="AI50" s="36"/>
      <c r="AJ50" s="36"/>
      <c r="AK50" s="29"/>
      <c r="AL50" s="36"/>
      <c r="AM50" s="29"/>
      <c r="AN50" s="36"/>
      <c r="AO50" s="36"/>
      <c r="AP50" s="36"/>
      <c r="AQ50" s="29"/>
      <c r="AR50" s="36"/>
      <c r="AS50" s="29"/>
      <c r="AT50" s="36"/>
      <c r="AU50" s="29"/>
      <c r="AV50" s="36"/>
      <c r="AW50" s="36"/>
      <c r="AX50" s="36"/>
      <c r="AY50" s="29"/>
      <c r="AZ50" s="36"/>
      <c r="BA50" s="36"/>
      <c r="BB50" s="36"/>
      <c r="BC50" s="29"/>
      <c r="BD50" s="36"/>
      <c r="BE50" s="36"/>
      <c r="BF50" s="36"/>
      <c r="BG50" s="36"/>
      <c r="BH50" s="36"/>
      <c r="BI50" s="36"/>
      <c r="BJ50" s="36"/>
      <c r="BK50" s="36"/>
      <c r="BL50" s="36"/>
      <c r="BM50" s="29"/>
      <c r="BN50" s="36"/>
      <c r="BO50" s="29"/>
      <c r="BP50" s="36"/>
      <c r="BQ50" s="36"/>
      <c r="BR50" s="36"/>
      <c r="BS50" s="29"/>
      <c r="BT50" s="36"/>
      <c r="BU50" s="29"/>
      <c r="BV50" s="36"/>
      <c r="BW50" s="36"/>
      <c r="BX50" s="36"/>
      <c r="BY50" s="36"/>
    </row>
    <row r="51" spans="1:77" x14ac:dyDescent="0.25">
      <c r="A51" s="16">
        <v>49</v>
      </c>
      <c r="B51" s="16">
        <v>1</v>
      </c>
      <c r="C51" s="37" t="s">
        <v>515</v>
      </c>
      <c r="D51" s="51">
        <v>126.10347833816425</v>
      </c>
      <c r="E51" s="25">
        <v>455.365454</v>
      </c>
      <c r="F51" s="26">
        <f t="shared" si="0"/>
        <v>581.46893233816422</v>
      </c>
      <c r="G51" s="26">
        <f t="shared" si="1"/>
        <v>-216.69652166183576</v>
      </c>
      <c r="H51" s="26">
        <f t="shared" si="2"/>
        <v>342.8</v>
      </c>
      <c r="I51" s="36"/>
      <c r="J51" s="36"/>
      <c r="K51" s="36"/>
      <c r="L51" s="27"/>
      <c r="M51" s="36"/>
      <c r="N51" s="36"/>
      <c r="O51" s="36"/>
      <c r="P51" s="36"/>
      <c r="Q51" s="36"/>
      <c r="R51" s="29"/>
      <c r="S51" s="36"/>
      <c r="T51" s="29"/>
      <c r="U51" s="36"/>
      <c r="V51" s="36"/>
      <c r="W51" s="36"/>
      <c r="X51" s="36"/>
      <c r="Y51" s="36"/>
      <c r="Z51" s="36"/>
      <c r="AA51" s="36"/>
      <c r="AB51" s="29"/>
      <c r="AC51" s="36"/>
      <c r="AD51" s="66" t="s">
        <v>993</v>
      </c>
      <c r="AE51" s="36">
        <v>0.11</v>
      </c>
      <c r="AF51" s="36">
        <v>342.8</v>
      </c>
      <c r="AG51" s="36"/>
      <c r="AH51" s="36"/>
      <c r="AI51" s="36"/>
      <c r="AJ51" s="36"/>
      <c r="AK51" s="29"/>
      <c r="AL51" s="36"/>
      <c r="AM51" s="29"/>
      <c r="AN51" s="36"/>
      <c r="AO51" s="36"/>
      <c r="AP51" s="36"/>
      <c r="AQ51" s="29"/>
      <c r="AR51" s="36"/>
      <c r="AS51" s="29"/>
      <c r="AT51" s="36"/>
      <c r="AU51" s="29"/>
      <c r="AV51" s="36"/>
      <c r="AW51" s="36"/>
      <c r="AX51" s="36"/>
      <c r="AY51" s="29"/>
      <c r="AZ51" s="36"/>
      <c r="BA51" s="36"/>
      <c r="BB51" s="36"/>
      <c r="BC51" s="29"/>
      <c r="BD51" s="36"/>
      <c r="BE51" s="36"/>
      <c r="BF51" s="36"/>
      <c r="BG51" s="36"/>
      <c r="BH51" s="36"/>
      <c r="BI51" s="36"/>
      <c r="BJ51" s="36"/>
      <c r="BK51" s="36"/>
      <c r="BL51" s="36"/>
      <c r="BM51" s="29"/>
      <c r="BN51" s="36"/>
      <c r="BO51" s="29"/>
      <c r="BP51" s="36"/>
      <c r="BQ51" s="36"/>
      <c r="BR51" s="36"/>
      <c r="BS51" s="29"/>
      <c r="BT51" s="36"/>
      <c r="BU51" s="29"/>
      <c r="BV51" s="36"/>
      <c r="BW51" s="36"/>
      <c r="BX51" s="36"/>
      <c r="BY51" s="36"/>
    </row>
    <row r="52" spans="1:77" x14ac:dyDescent="0.25">
      <c r="A52" s="16">
        <v>50</v>
      </c>
      <c r="B52" s="16">
        <v>1</v>
      </c>
      <c r="C52" s="37" t="s">
        <v>516</v>
      </c>
      <c r="D52" s="51">
        <v>170.64970065700479</v>
      </c>
      <c r="E52" s="25">
        <v>-431.75207200000006</v>
      </c>
      <c r="F52" s="26">
        <f t="shared" si="0"/>
        <v>-261.1023713429953</v>
      </c>
      <c r="G52" s="26">
        <f t="shared" si="1"/>
        <v>-496.55029934299523</v>
      </c>
      <c r="H52" s="26">
        <f t="shared" si="2"/>
        <v>667.2</v>
      </c>
      <c r="I52" s="36"/>
      <c r="J52" s="36"/>
      <c r="K52" s="36"/>
      <c r="L52" s="27"/>
      <c r="M52" s="36"/>
      <c r="N52" s="36"/>
      <c r="O52" s="36"/>
      <c r="P52" s="36"/>
      <c r="Q52" s="36"/>
      <c r="R52" s="29"/>
      <c r="S52" s="36"/>
      <c r="T52" s="29"/>
      <c r="U52" s="36"/>
      <c r="V52" s="36"/>
      <c r="W52" s="36"/>
      <c r="X52" s="36">
        <v>0.6</v>
      </c>
      <c r="Y52" s="36">
        <v>667.2</v>
      </c>
      <c r="Z52" s="36"/>
      <c r="AA52" s="36"/>
      <c r="AB52" s="29"/>
      <c r="AC52" s="36"/>
      <c r="AD52" s="66"/>
      <c r="AE52" s="36"/>
      <c r="AF52" s="36"/>
      <c r="AG52" s="36"/>
      <c r="AH52" s="36"/>
      <c r="AI52" s="36"/>
      <c r="AJ52" s="36"/>
      <c r="AK52" s="29"/>
      <c r="AL52" s="36"/>
      <c r="AM52" s="29"/>
      <c r="AN52" s="36"/>
      <c r="AO52" s="36"/>
      <c r="AP52" s="36"/>
      <c r="AQ52" s="29"/>
      <c r="AR52" s="36"/>
      <c r="AS52" s="29"/>
      <c r="AT52" s="36"/>
      <c r="AU52" s="29"/>
      <c r="AV52" s="36"/>
      <c r="AW52" s="36"/>
      <c r="AX52" s="36"/>
      <c r="AY52" s="29"/>
      <c r="AZ52" s="36"/>
      <c r="BA52" s="36"/>
      <c r="BB52" s="36"/>
      <c r="BC52" s="29"/>
      <c r="BD52" s="36"/>
      <c r="BE52" s="36"/>
      <c r="BF52" s="36"/>
      <c r="BG52" s="36"/>
      <c r="BH52" s="36"/>
      <c r="BI52" s="36"/>
      <c r="BJ52" s="36"/>
      <c r="BK52" s="36"/>
      <c r="BL52" s="36"/>
      <c r="BM52" s="29"/>
      <c r="BN52" s="36"/>
      <c r="BO52" s="29"/>
      <c r="BP52" s="36"/>
      <c r="BQ52" s="36"/>
      <c r="BR52" s="36"/>
      <c r="BS52" s="29"/>
      <c r="BT52" s="36"/>
      <c r="BU52" s="29"/>
      <c r="BV52" s="36"/>
      <c r="BW52" s="36"/>
      <c r="BX52" s="36"/>
      <c r="BY52" s="36"/>
    </row>
    <row r="53" spans="1:77" x14ac:dyDescent="0.25">
      <c r="A53" s="16">
        <v>51</v>
      </c>
      <c r="B53" s="16">
        <v>1</v>
      </c>
      <c r="C53" s="37" t="s">
        <v>517</v>
      </c>
      <c r="D53" s="51">
        <v>69.969206222222212</v>
      </c>
      <c r="E53" s="25">
        <v>-34.277442000000001</v>
      </c>
      <c r="F53" s="26">
        <f t="shared" si="0"/>
        <v>35.691764222222211</v>
      </c>
      <c r="G53" s="26">
        <f t="shared" si="1"/>
        <v>69.969206222222212</v>
      </c>
      <c r="H53" s="26">
        <f t="shared" si="2"/>
        <v>0</v>
      </c>
      <c r="I53" s="36"/>
      <c r="J53" s="36"/>
      <c r="K53" s="36"/>
      <c r="L53" s="27"/>
      <c r="M53" s="36"/>
      <c r="N53" s="36"/>
      <c r="O53" s="36"/>
      <c r="P53" s="36"/>
      <c r="Q53" s="36"/>
      <c r="R53" s="29"/>
      <c r="S53" s="36"/>
      <c r="T53" s="29"/>
      <c r="U53" s="36"/>
      <c r="V53" s="36"/>
      <c r="W53" s="36"/>
      <c r="X53" s="36"/>
      <c r="Y53" s="36"/>
      <c r="Z53" s="36"/>
      <c r="AA53" s="36"/>
      <c r="AB53" s="29"/>
      <c r="AC53" s="36"/>
      <c r="AD53" s="66"/>
      <c r="AE53" s="36"/>
      <c r="AF53" s="36"/>
      <c r="AG53" s="36"/>
      <c r="AH53" s="36"/>
      <c r="AI53" s="36"/>
      <c r="AJ53" s="36"/>
      <c r="AK53" s="29"/>
      <c r="AL53" s="36"/>
      <c r="AM53" s="29"/>
      <c r="AN53" s="36"/>
      <c r="AO53" s="36"/>
      <c r="AP53" s="36"/>
      <c r="AQ53" s="29"/>
      <c r="AR53" s="36"/>
      <c r="AS53" s="29"/>
      <c r="AT53" s="36"/>
      <c r="AU53" s="29"/>
      <c r="AV53" s="36"/>
      <c r="AW53" s="36"/>
      <c r="AX53" s="36"/>
      <c r="AY53" s="29"/>
      <c r="AZ53" s="36"/>
      <c r="BA53" s="36"/>
      <c r="BB53" s="36"/>
      <c r="BC53" s="29"/>
      <c r="BD53" s="36"/>
      <c r="BE53" s="36"/>
      <c r="BF53" s="36"/>
      <c r="BG53" s="36"/>
      <c r="BH53" s="36"/>
      <c r="BI53" s="36"/>
      <c r="BJ53" s="36"/>
      <c r="BK53" s="36"/>
      <c r="BL53" s="36"/>
      <c r="BM53" s="29"/>
      <c r="BN53" s="36"/>
      <c r="BO53" s="29"/>
      <c r="BP53" s="36"/>
      <c r="BQ53" s="36"/>
      <c r="BR53" s="36"/>
      <c r="BS53" s="29"/>
      <c r="BT53" s="36"/>
      <c r="BU53" s="29"/>
      <c r="BV53" s="36"/>
      <c r="BW53" s="36"/>
      <c r="BX53" s="36"/>
      <c r="BY53" s="36"/>
    </row>
    <row r="54" spans="1:77" x14ac:dyDescent="0.25">
      <c r="A54" s="16">
        <v>52</v>
      </c>
      <c r="B54" s="16">
        <v>1</v>
      </c>
      <c r="C54" s="37" t="s">
        <v>518</v>
      </c>
      <c r="D54" s="51">
        <v>210.80489457004828</v>
      </c>
      <c r="E54" s="25">
        <v>-35.216545999999994</v>
      </c>
      <c r="F54" s="26">
        <f t="shared" si="0"/>
        <v>175.58834857004828</v>
      </c>
      <c r="G54" s="26">
        <f t="shared" si="1"/>
        <v>-259.55510542995171</v>
      </c>
      <c r="H54" s="26">
        <f t="shared" si="2"/>
        <v>470.36</v>
      </c>
      <c r="I54" s="36"/>
      <c r="J54" s="36"/>
      <c r="K54" s="36"/>
      <c r="L54" s="27"/>
      <c r="M54" s="36"/>
      <c r="N54" s="36"/>
      <c r="O54" s="36"/>
      <c r="P54" s="36"/>
      <c r="Q54" s="36"/>
      <c r="R54" s="29"/>
      <c r="S54" s="36"/>
      <c r="T54" s="29"/>
      <c r="U54" s="36"/>
      <c r="V54" s="36"/>
      <c r="W54" s="36"/>
      <c r="X54" s="36">
        <v>0.13</v>
      </c>
      <c r="Y54" s="36">
        <v>144.56</v>
      </c>
      <c r="Z54" s="36"/>
      <c r="AA54" s="36"/>
      <c r="AB54" s="29"/>
      <c r="AC54" s="36"/>
      <c r="AD54" s="66" t="s">
        <v>1062</v>
      </c>
      <c r="AE54" s="36">
        <v>0.1</v>
      </c>
      <c r="AF54" s="36">
        <v>325.8</v>
      </c>
      <c r="AG54" s="36"/>
      <c r="AH54" s="36"/>
      <c r="AI54" s="36"/>
      <c r="AJ54" s="36"/>
      <c r="AK54" s="29"/>
      <c r="AL54" s="36"/>
      <c r="AM54" s="29"/>
      <c r="AN54" s="36"/>
      <c r="AO54" s="36"/>
      <c r="AP54" s="36"/>
      <c r="AQ54" s="29"/>
      <c r="AR54" s="36"/>
      <c r="AS54" s="29"/>
      <c r="AT54" s="36"/>
      <c r="AU54" s="29"/>
      <c r="AV54" s="36"/>
      <c r="AW54" s="36"/>
      <c r="AX54" s="36"/>
      <c r="AY54" s="29"/>
      <c r="AZ54" s="36"/>
      <c r="BA54" s="36"/>
      <c r="BB54" s="36"/>
      <c r="BC54" s="29"/>
      <c r="BD54" s="36"/>
      <c r="BE54" s="36"/>
      <c r="BF54" s="36"/>
      <c r="BG54" s="36"/>
      <c r="BH54" s="36"/>
      <c r="BI54" s="36"/>
      <c r="BJ54" s="36"/>
      <c r="BK54" s="36"/>
      <c r="BL54" s="36"/>
      <c r="BM54" s="29"/>
      <c r="BN54" s="36"/>
      <c r="BO54" s="29"/>
      <c r="BP54" s="36"/>
      <c r="BQ54" s="36"/>
      <c r="BR54" s="36"/>
      <c r="BS54" s="29"/>
      <c r="BT54" s="36"/>
      <c r="BU54" s="29"/>
      <c r="BV54" s="36"/>
      <c r="BW54" s="36"/>
      <c r="BX54" s="36"/>
      <c r="BY54" s="36"/>
    </row>
    <row r="55" spans="1:77" x14ac:dyDescent="0.25">
      <c r="A55" s="16">
        <v>53</v>
      </c>
      <c r="B55" s="16">
        <v>1</v>
      </c>
      <c r="C55" s="37" t="s">
        <v>519</v>
      </c>
      <c r="D55" s="51">
        <v>101.5419222222222</v>
      </c>
      <c r="E55" s="25">
        <v>-161.08115000000001</v>
      </c>
      <c r="F55" s="26">
        <f t="shared" si="0"/>
        <v>-59.539227777777811</v>
      </c>
      <c r="G55" s="26">
        <f t="shared" si="1"/>
        <v>-26.338077777777798</v>
      </c>
      <c r="H55" s="26">
        <f t="shared" si="2"/>
        <v>127.88</v>
      </c>
      <c r="I55" s="36"/>
      <c r="J55" s="36"/>
      <c r="K55" s="36"/>
      <c r="L55" s="27"/>
      <c r="M55" s="36"/>
      <c r="N55" s="36"/>
      <c r="O55" s="36"/>
      <c r="P55" s="36"/>
      <c r="Q55" s="36"/>
      <c r="R55" s="29"/>
      <c r="S55" s="36"/>
      <c r="T55" s="29"/>
      <c r="U55" s="36"/>
      <c r="V55" s="36"/>
      <c r="W55" s="36"/>
      <c r="X55" s="36">
        <v>0.115</v>
      </c>
      <c r="Y55" s="36">
        <v>127.88</v>
      </c>
      <c r="Z55" s="36"/>
      <c r="AA55" s="36"/>
      <c r="AB55" s="29"/>
      <c r="AC55" s="36"/>
      <c r="AD55" s="66"/>
      <c r="AE55" s="36"/>
      <c r="AF55" s="36"/>
      <c r="AG55" s="36"/>
      <c r="AH55" s="36"/>
      <c r="AI55" s="36"/>
      <c r="AJ55" s="36"/>
      <c r="AK55" s="29"/>
      <c r="AL55" s="36"/>
      <c r="AM55" s="29"/>
      <c r="AN55" s="36"/>
      <c r="AO55" s="36"/>
      <c r="AP55" s="36"/>
      <c r="AQ55" s="29"/>
      <c r="AR55" s="36"/>
      <c r="AS55" s="29"/>
      <c r="AT55" s="36"/>
      <c r="AU55" s="29"/>
      <c r="AV55" s="36"/>
      <c r="AW55" s="36"/>
      <c r="AX55" s="36"/>
      <c r="AY55" s="29"/>
      <c r="AZ55" s="36"/>
      <c r="BA55" s="36"/>
      <c r="BB55" s="36"/>
      <c r="BC55" s="29"/>
      <c r="BD55" s="36"/>
      <c r="BE55" s="36"/>
      <c r="BF55" s="36"/>
      <c r="BG55" s="36"/>
      <c r="BH55" s="36"/>
      <c r="BI55" s="36"/>
      <c r="BJ55" s="36"/>
      <c r="BK55" s="36"/>
      <c r="BL55" s="36"/>
      <c r="BM55" s="29"/>
      <c r="BN55" s="36"/>
      <c r="BO55" s="29"/>
      <c r="BP55" s="36"/>
      <c r="BQ55" s="36"/>
      <c r="BR55" s="36"/>
      <c r="BS55" s="29"/>
      <c r="BT55" s="36"/>
      <c r="BU55" s="29"/>
      <c r="BV55" s="36"/>
      <c r="BW55" s="36"/>
      <c r="BX55" s="36"/>
      <c r="BY55" s="36"/>
    </row>
    <row r="56" spans="1:77" x14ac:dyDescent="0.25">
      <c r="A56" s="16">
        <v>54</v>
      </c>
      <c r="B56" s="16">
        <v>1</v>
      </c>
      <c r="C56" s="37" t="s">
        <v>520</v>
      </c>
      <c r="D56" s="51">
        <v>82.992131729468582</v>
      </c>
      <c r="E56" s="25">
        <v>-454.72882800000002</v>
      </c>
      <c r="F56" s="26">
        <f t="shared" si="0"/>
        <v>-371.73669627053141</v>
      </c>
      <c r="G56" s="26">
        <f t="shared" si="1"/>
        <v>-163.87186827053142</v>
      </c>
      <c r="H56" s="26">
        <f t="shared" si="2"/>
        <v>246.864</v>
      </c>
      <c r="I56" s="36"/>
      <c r="J56" s="36"/>
      <c r="K56" s="36"/>
      <c r="L56" s="27"/>
      <c r="M56" s="36"/>
      <c r="N56" s="36"/>
      <c r="O56" s="36"/>
      <c r="P56" s="36"/>
      <c r="Q56" s="36"/>
      <c r="R56" s="29"/>
      <c r="S56" s="36"/>
      <c r="T56" s="29"/>
      <c r="U56" s="36"/>
      <c r="V56" s="36"/>
      <c r="W56" s="36"/>
      <c r="X56" s="36">
        <v>0.222</v>
      </c>
      <c r="Y56" s="36">
        <v>246.864</v>
      </c>
      <c r="Z56" s="36"/>
      <c r="AA56" s="36"/>
      <c r="AB56" s="29"/>
      <c r="AC56" s="36"/>
      <c r="AD56" s="66"/>
      <c r="AE56" s="36"/>
      <c r="AF56" s="36"/>
      <c r="AG56" s="36"/>
      <c r="AH56" s="36"/>
      <c r="AI56" s="36"/>
      <c r="AJ56" s="36"/>
      <c r="AK56" s="29"/>
      <c r="AL56" s="36"/>
      <c r="AM56" s="29"/>
      <c r="AN56" s="36"/>
      <c r="AO56" s="36"/>
      <c r="AP56" s="36"/>
      <c r="AQ56" s="29"/>
      <c r="AR56" s="36"/>
      <c r="AS56" s="29"/>
      <c r="AT56" s="36"/>
      <c r="AU56" s="29"/>
      <c r="AV56" s="36"/>
      <c r="AW56" s="36"/>
      <c r="AX56" s="36"/>
      <c r="AY56" s="29"/>
      <c r="AZ56" s="36"/>
      <c r="BA56" s="36"/>
      <c r="BB56" s="36"/>
      <c r="BC56" s="29"/>
      <c r="BD56" s="36"/>
      <c r="BE56" s="36"/>
      <c r="BF56" s="36"/>
      <c r="BG56" s="36"/>
      <c r="BH56" s="36"/>
      <c r="BI56" s="36"/>
      <c r="BJ56" s="36"/>
      <c r="BK56" s="36"/>
      <c r="BL56" s="36"/>
      <c r="BM56" s="29"/>
      <c r="BN56" s="36"/>
      <c r="BO56" s="29"/>
      <c r="BP56" s="36"/>
      <c r="BQ56" s="36"/>
      <c r="BR56" s="36"/>
      <c r="BS56" s="29"/>
      <c r="BT56" s="36"/>
      <c r="BU56" s="29"/>
      <c r="BV56" s="36"/>
      <c r="BW56" s="36"/>
      <c r="BX56" s="36"/>
      <c r="BY56" s="36"/>
    </row>
    <row r="57" spans="1:77" x14ac:dyDescent="0.25">
      <c r="A57" s="16">
        <v>55</v>
      </c>
      <c r="B57" s="16">
        <v>1</v>
      </c>
      <c r="C57" s="37" t="s">
        <v>521</v>
      </c>
      <c r="D57" s="51">
        <v>81.415704734299538</v>
      </c>
      <c r="E57" s="25">
        <v>381.78677000000005</v>
      </c>
      <c r="F57" s="26">
        <f t="shared" si="0"/>
        <v>463.20247473429959</v>
      </c>
      <c r="G57" s="26">
        <f t="shared" si="1"/>
        <v>-876.23229526570037</v>
      </c>
      <c r="H57" s="26">
        <f t="shared" si="2"/>
        <v>957.64799999999991</v>
      </c>
      <c r="I57" s="36"/>
      <c r="J57" s="36"/>
      <c r="K57" s="36"/>
      <c r="L57" s="27">
        <v>0.504</v>
      </c>
      <c r="M57" s="36">
        <v>243.85599999999999</v>
      </c>
      <c r="N57" s="36">
        <v>8.2000000000000003E-2</v>
      </c>
      <c r="O57" s="36">
        <v>41.246000000000002</v>
      </c>
      <c r="P57" s="36">
        <v>0.108</v>
      </c>
      <c r="Q57" s="36">
        <v>102.6</v>
      </c>
      <c r="R57" s="29">
        <v>1</v>
      </c>
      <c r="S57" s="36">
        <v>0.84599999999999997</v>
      </c>
      <c r="T57" s="29"/>
      <c r="U57" s="36"/>
      <c r="V57" s="36">
        <v>4.0000000000000001E-3</v>
      </c>
      <c r="W57" s="36">
        <v>9.3559999999999999</v>
      </c>
      <c r="X57" s="36">
        <v>0.112</v>
      </c>
      <c r="Y57" s="36">
        <v>124.544</v>
      </c>
      <c r="Z57" s="36"/>
      <c r="AA57" s="36"/>
      <c r="AB57" s="29"/>
      <c r="AC57" s="36"/>
      <c r="AD57" s="66" t="s">
        <v>1069</v>
      </c>
      <c r="AE57" s="36">
        <v>0.11</v>
      </c>
      <c r="AF57" s="36">
        <v>435.2</v>
      </c>
      <c r="AG57" s="36"/>
      <c r="AH57" s="36"/>
      <c r="AI57" s="36"/>
      <c r="AJ57" s="36"/>
      <c r="AK57" s="29"/>
      <c r="AL57" s="36"/>
      <c r="AM57" s="29"/>
      <c r="AN57" s="36"/>
      <c r="AO57" s="36"/>
      <c r="AP57" s="36"/>
      <c r="AQ57" s="29"/>
      <c r="AR57" s="36"/>
      <c r="AS57" s="29"/>
      <c r="AT57" s="36"/>
      <c r="AU57" s="29"/>
      <c r="AV57" s="36"/>
      <c r="AW57" s="36"/>
      <c r="AX57" s="36"/>
      <c r="AY57" s="29"/>
      <c r="AZ57" s="36"/>
      <c r="BA57" s="36"/>
      <c r="BB57" s="36"/>
      <c r="BC57" s="29"/>
      <c r="BD57" s="36"/>
      <c r="BE57" s="36"/>
      <c r="BF57" s="36"/>
      <c r="BG57" s="36"/>
      <c r="BH57" s="36"/>
      <c r="BI57" s="36"/>
      <c r="BJ57" s="36"/>
      <c r="BK57" s="36"/>
      <c r="BL57" s="36"/>
      <c r="BM57" s="29"/>
      <c r="BN57" s="36"/>
      <c r="BO57" s="29"/>
      <c r="BP57" s="36"/>
      <c r="BQ57" s="36"/>
      <c r="BR57" s="36"/>
      <c r="BS57" s="29"/>
      <c r="BT57" s="36"/>
      <c r="BU57" s="29"/>
      <c r="BV57" s="36"/>
      <c r="BW57" s="36"/>
      <c r="BX57" s="36"/>
      <c r="BY57" s="36"/>
    </row>
    <row r="58" spans="1:77" x14ac:dyDescent="0.25">
      <c r="A58" s="16">
        <v>56</v>
      </c>
      <c r="B58" s="16">
        <v>1</v>
      </c>
      <c r="C58" s="37" t="s">
        <v>522</v>
      </c>
      <c r="D58" s="51">
        <v>63.294482125603857</v>
      </c>
      <c r="E58" s="25">
        <v>270.68914999999998</v>
      </c>
      <c r="F58" s="26">
        <f t="shared" si="0"/>
        <v>333.98363212560383</v>
      </c>
      <c r="G58" s="26">
        <f t="shared" si="1"/>
        <v>63.294482125603857</v>
      </c>
      <c r="H58" s="26">
        <f t="shared" si="2"/>
        <v>0</v>
      </c>
      <c r="I58" s="36"/>
      <c r="J58" s="36"/>
      <c r="K58" s="36"/>
      <c r="L58" s="27"/>
      <c r="M58" s="36"/>
      <c r="N58" s="36"/>
      <c r="O58" s="36"/>
      <c r="P58" s="36"/>
      <c r="Q58" s="36"/>
      <c r="R58" s="29"/>
      <c r="S58" s="36"/>
      <c r="T58" s="29"/>
      <c r="U58" s="36"/>
      <c r="V58" s="36"/>
      <c r="W58" s="36"/>
      <c r="X58" s="36"/>
      <c r="Y58" s="36"/>
      <c r="Z58" s="36"/>
      <c r="AA58" s="36"/>
      <c r="AB58" s="29"/>
      <c r="AC58" s="36"/>
      <c r="AD58" s="66"/>
      <c r="AE58" s="36"/>
      <c r="AF58" s="36"/>
      <c r="AG58" s="36"/>
      <c r="AH58" s="36"/>
      <c r="AI58" s="36"/>
      <c r="AJ58" s="36"/>
      <c r="AK58" s="29"/>
      <c r="AL58" s="36"/>
      <c r="AM58" s="29"/>
      <c r="AN58" s="36"/>
      <c r="AO58" s="36"/>
      <c r="AP58" s="36"/>
      <c r="AQ58" s="29"/>
      <c r="AR58" s="36"/>
      <c r="AS58" s="29"/>
      <c r="AT58" s="36"/>
      <c r="AU58" s="29"/>
      <c r="AV58" s="36"/>
      <c r="AW58" s="36"/>
      <c r="AX58" s="36"/>
      <c r="AY58" s="29"/>
      <c r="AZ58" s="36"/>
      <c r="BA58" s="36"/>
      <c r="BB58" s="36"/>
      <c r="BC58" s="29"/>
      <c r="BD58" s="36"/>
      <c r="BE58" s="36"/>
      <c r="BF58" s="36"/>
      <c r="BG58" s="36"/>
      <c r="BH58" s="36"/>
      <c r="BI58" s="36"/>
      <c r="BJ58" s="36"/>
      <c r="BK58" s="36"/>
      <c r="BL58" s="36"/>
      <c r="BM58" s="29"/>
      <c r="BN58" s="36"/>
      <c r="BO58" s="29"/>
      <c r="BP58" s="36"/>
      <c r="BQ58" s="36"/>
      <c r="BR58" s="36"/>
      <c r="BS58" s="29"/>
      <c r="BT58" s="36"/>
      <c r="BU58" s="29"/>
      <c r="BV58" s="36"/>
      <c r="BW58" s="36"/>
      <c r="BX58" s="36"/>
      <c r="BY58" s="36"/>
    </row>
    <row r="59" spans="1:77" x14ac:dyDescent="0.25">
      <c r="A59" s="16">
        <v>57</v>
      </c>
      <c r="B59" s="16">
        <v>1</v>
      </c>
      <c r="C59" s="37" t="s">
        <v>523</v>
      </c>
      <c r="D59" s="51">
        <v>48.84227760386473</v>
      </c>
      <c r="E59" s="25">
        <v>52.396541999999997</v>
      </c>
      <c r="F59" s="26">
        <f t="shared" si="0"/>
        <v>101.23881960386473</v>
      </c>
      <c r="G59" s="26">
        <f t="shared" si="1"/>
        <v>48.84227760386473</v>
      </c>
      <c r="H59" s="26">
        <f t="shared" si="2"/>
        <v>0</v>
      </c>
      <c r="I59" s="36"/>
      <c r="J59" s="36"/>
      <c r="K59" s="36"/>
      <c r="L59" s="27"/>
      <c r="M59" s="36"/>
      <c r="N59" s="36"/>
      <c r="O59" s="36"/>
      <c r="P59" s="36"/>
      <c r="Q59" s="36"/>
      <c r="R59" s="29"/>
      <c r="S59" s="36"/>
      <c r="T59" s="29"/>
      <c r="U59" s="36"/>
      <c r="V59" s="36"/>
      <c r="W59" s="36"/>
      <c r="X59" s="36"/>
      <c r="Y59" s="36"/>
      <c r="Z59" s="36"/>
      <c r="AA59" s="36"/>
      <c r="AB59" s="29"/>
      <c r="AC59" s="36"/>
      <c r="AD59" s="66"/>
      <c r="AE59" s="36"/>
      <c r="AF59" s="36"/>
      <c r="AG59" s="36"/>
      <c r="AH59" s="36"/>
      <c r="AI59" s="36"/>
      <c r="AJ59" s="36"/>
      <c r="AK59" s="29"/>
      <c r="AL59" s="36"/>
      <c r="AM59" s="29"/>
      <c r="AN59" s="36"/>
      <c r="AO59" s="36"/>
      <c r="AP59" s="36"/>
      <c r="AQ59" s="29"/>
      <c r="AR59" s="36"/>
      <c r="AS59" s="29"/>
      <c r="AT59" s="36"/>
      <c r="AU59" s="29"/>
      <c r="AV59" s="36"/>
      <c r="AW59" s="36"/>
      <c r="AX59" s="36"/>
      <c r="AY59" s="29"/>
      <c r="AZ59" s="36"/>
      <c r="BA59" s="36"/>
      <c r="BB59" s="36"/>
      <c r="BC59" s="29"/>
      <c r="BD59" s="36"/>
      <c r="BE59" s="36"/>
      <c r="BF59" s="36"/>
      <c r="BG59" s="36"/>
      <c r="BH59" s="36"/>
      <c r="BI59" s="36"/>
      <c r="BJ59" s="36"/>
      <c r="BK59" s="36"/>
      <c r="BL59" s="36"/>
      <c r="BM59" s="29"/>
      <c r="BN59" s="36"/>
      <c r="BO59" s="29"/>
      <c r="BP59" s="36"/>
      <c r="BQ59" s="36"/>
      <c r="BR59" s="36"/>
      <c r="BS59" s="29"/>
      <c r="BT59" s="36"/>
      <c r="BU59" s="29"/>
      <c r="BV59" s="36"/>
      <c r="BW59" s="36"/>
      <c r="BX59" s="36"/>
      <c r="BY59" s="36"/>
    </row>
    <row r="60" spans="1:77" x14ac:dyDescent="0.25">
      <c r="A60" s="16">
        <v>58</v>
      </c>
      <c r="B60" s="16">
        <v>1</v>
      </c>
      <c r="C60" s="37" t="s">
        <v>524</v>
      </c>
      <c r="D60" s="51">
        <v>298.5938090434783</v>
      </c>
      <c r="E60" s="25">
        <v>158.68580800000001</v>
      </c>
      <c r="F60" s="26">
        <f t="shared" si="0"/>
        <v>457.27961704347831</v>
      </c>
      <c r="G60" s="26">
        <f t="shared" si="1"/>
        <v>-652.60119095652158</v>
      </c>
      <c r="H60" s="26">
        <f t="shared" si="2"/>
        <v>951.19499999999994</v>
      </c>
      <c r="I60" s="36"/>
      <c r="J60" s="36"/>
      <c r="K60" s="36"/>
      <c r="L60" s="27">
        <v>0.97099999999999997</v>
      </c>
      <c r="M60" s="36">
        <v>460.54399999999998</v>
      </c>
      <c r="N60" s="36">
        <v>0.221</v>
      </c>
      <c r="O60" s="36">
        <v>121.163</v>
      </c>
      <c r="P60" s="36">
        <v>0.20599999999999999</v>
      </c>
      <c r="Q60" s="36">
        <v>195.7</v>
      </c>
      <c r="R60" s="29">
        <v>4</v>
      </c>
      <c r="S60" s="36">
        <v>3.3839999999999999</v>
      </c>
      <c r="T60" s="29"/>
      <c r="U60" s="36"/>
      <c r="V60" s="36">
        <v>1.2E-2</v>
      </c>
      <c r="W60" s="36">
        <v>28.068000000000001</v>
      </c>
      <c r="X60" s="36">
        <v>0.128</v>
      </c>
      <c r="Y60" s="36">
        <v>142.33600000000001</v>
      </c>
      <c r="Z60" s="36"/>
      <c r="AA60" s="36"/>
      <c r="AB60" s="29"/>
      <c r="AC60" s="36"/>
      <c r="AD60" s="66"/>
      <c r="AE60" s="36"/>
      <c r="AF60" s="36"/>
      <c r="AG60" s="36"/>
      <c r="AH60" s="36"/>
      <c r="AI60" s="36"/>
      <c r="AJ60" s="36"/>
      <c r="AK60" s="29"/>
      <c r="AL60" s="36"/>
      <c r="AM60" s="29"/>
      <c r="AN60" s="36"/>
      <c r="AO60" s="36"/>
      <c r="AP60" s="36"/>
      <c r="AQ60" s="29"/>
      <c r="AR60" s="36"/>
      <c r="AS60" s="29"/>
      <c r="AT60" s="36"/>
      <c r="AU60" s="29"/>
      <c r="AV60" s="36"/>
      <c r="AW60" s="36"/>
      <c r="AX60" s="36"/>
      <c r="AY60" s="29"/>
      <c r="AZ60" s="36"/>
      <c r="BA60" s="36"/>
      <c r="BB60" s="36"/>
      <c r="BC60" s="29"/>
      <c r="BD60" s="36"/>
      <c r="BE60" s="36"/>
      <c r="BF60" s="36"/>
      <c r="BG60" s="36"/>
      <c r="BH60" s="36"/>
      <c r="BI60" s="36"/>
      <c r="BJ60" s="36"/>
      <c r="BK60" s="36"/>
      <c r="BL60" s="36"/>
      <c r="BM60" s="29"/>
      <c r="BN60" s="36"/>
      <c r="BO60" s="29"/>
      <c r="BP60" s="36"/>
      <c r="BQ60" s="36"/>
      <c r="BR60" s="36"/>
      <c r="BS60" s="29"/>
      <c r="BT60" s="36"/>
      <c r="BU60" s="29"/>
      <c r="BV60" s="36"/>
      <c r="BW60" s="36"/>
      <c r="BX60" s="36"/>
      <c r="BY60" s="36"/>
    </row>
    <row r="61" spans="1:77" x14ac:dyDescent="0.25">
      <c r="A61" s="16">
        <v>59</v>
      </c>
      <c r="B61" s="16">
        <v>1</v>
      </c>
      <c r="C61" s="37" t="s">
        <v>525</v>
      </c>
      <c r="D61" s="51">
        <v>283.58139845410625</v>
      </c>
      <c r="E61" s="25">
        <v>72.538263999999998</v>
      </c>
      <c r="F61" s="26">
        <f t="shared" si="0"/>
        <v>356.11966245410622</v>
      </c>
      <c r="G61" s="26">
        <f t="shared" si="1"/>
        <v>-196.91860154589375</v>
      </c>
      <c r="H61" s="26">
        <f t="shared" si="2"/>
        <v>480.5</v>
      </c>
      <c r="I61" s="36"/>
      <c r="J61" s="36"/>
      <c r="K61" s="36"/>
      <c r="L61" s="27"/>
      <c r="M61" s="36"/>
      <c r="N61" s="36"/>
      <c r="O61" s="36"/>
      <c r="P61" s="36"/>
      <c r="Q61" s="36"/>
      <c r="R61" s="29"/>
      <c r="S61" s="36"/>
      <c r="T61" s="29"/>
      <c r="U61" s="36"/>
      <c r="V61" s="36"/>
      <c r="W61" s="36"/>
      <c r="X61" s="36"/>
      <c r="Y61" s="36"/>
      <c r="Z61" s="36"/>
      <c r="AA61" s="36"/>
      <c r="AB61" s="29"/>
      <c r="AC61" s="36"/>
      <c r="AD61" s="66" t="s">
        <v>994</v>
      </c>
      <c r="AE61" s="36">
        <v>0.15</v>
      </c>
      <c r="AF61" s="36">
        <v>480.5</v>
      </c>
      <c r="AG61" s="36"/>
      <c r="AH61" s="36"/>
      <c r="AI61" s="36"/>
      <c r="AJ61" s="36"/>
      <c r="AK61" s="29"/>
      <c r="AL61" s="36"/>
      <c r="AM61" s="29"/>
      <c r="AN61" s="36"/>
      <c r="AO61" s="36"/>
      <c r="AP61" s="36"/>
      <c r="AQ61" s="29"/>
      <c r="AR61" s="36"/>
      <c r="AS61" s="29"/>
      <c r="AT61" s="36"/>
      <c r="AU61" s="29"/>
      <c r="AV61" s="36"/>
      <c r="AW61" s="36"/>
      <c r="AX61" s="36"/>
      <c r="AY61" s="29"/>
      <c r="AZ61" s="36"/>
      <c r="BA61" s="36"/>
      <c r="BB61" s="36"/>
      <c r="BC61" s="29"/>
      <c r="BD61" s="36"/>
      <c r="BE61" s="36"/>
      <c r="BF61" s="36"/>
      <c r="BG61" s="36"/>
      <c r="BH61" s="36"/>
      <c r="BI61" s="36"/>
      <c r="BJ61" s="36"/>
      <c r="BK61" s="36"/>
      <c r="BL61" s="36"/>
      <c r="BM61" s="29"/>
      <c r="BN61" s="36"/>
      <c r="BO61" s="29"/>
      <c r="BP61" s="36"/>
      <c r="BQ61" s="36"/>
      <c r="BR61" s="36"/>
      <c r="BS61" s="29"/>
      <c r="BT61" s="36"/>
      <c r="BU61" s="29"/>
      <c r="BV61" s="36"/>
      <c r="BW61" s="36"/>
      <c r="BX61" s="36"/>
      <c r="BY61" s="36"/>
    </row>
    <row r="62" spans="1:77" x14ac:dyDescent="0.25">
      <c r="A62" s="16">
        <v>60</v>
      </c>
      <c r="B62" s="16">
        <v>1</v>
      </c>
      <c r="C62" s="37" t="s">
        <v>526</v>
      </c>
      <c r="D62" s="51">
        <v>404.47673082125596</v>
      </c>
      <c r="E62" s="25">
        <v>-317.74189999999999</v>
      </c>
      <c r="F62" s="26">
        <f t="shared" si="0"/>
        <v>86.734830821255969</v>
      </c>
      <c r="G62" s="26">
        <f t="shared" si="1"/>
        <v>-118.72326917874409</v>
      </c>
      <c r="H62" s="26">
        <f t="shared" si="2"/>
        <v>523.20000000000005</v>
      </c>
      <c r="I62" s="36"/>
      <c r="J62" s="36"/>
      <c r="K62" s="36"/>
      <c r="L62" s="27"/>
      <c r="M62" s="36"/>
      <c r="N62" s="36"/>
      <c r="O62" s="36"/>
      <c r="P62" s="36"/>
      <c r="Q62" s="36"/>
      <c r="R62" s="29"/>
      <c r="S62" s="36"/>
      <c r="T62" s="29"/>
      <c r="U62" s="36"/>
      <c r="V62" s="36"/>
      <c r="W62" s="36"/>
      <c r="X62" s="36">
        <v>0.154</v>
      </c>
      <c r="Y62" s="36">
        <v>166.8</v>
      </c>
      <c r="Z62" s="36"/>
      <c r="AA62" s="36"/>
      <c r="AB62" s="29"/>
      <c r="AC62" s="36"/>
      <c r="AD62" s="66" t="s">
        <v>995</v>
      </c>
      <c r="AE62" s="36">
        <v>0.09</v>
      </c>
      <c r="AF62" s="36">
        <v>356.4</v>
      </c>
      <c r="AG62" s="36"/>
      <c r="AH62" s="36"/>
      <c r="AI62" s="36"/>
      <c r="AJ62" s="36"/>
      <c r="AK62" s="29"/>
      <c r="AL62" s="36"/>
      <c r="AM62" s="29"/>
      <c r="AN62" s="36"/>
      <c r="AO62" s="36"/>
      <c r="AP62" s="36"/>
      <c r="AQ62" s="29"/>
      <c r="AR62" s="36"/>
      <c r="AS62" s="29"/>
      <c r="AT62" s="36"/>
      <c r="AU62" s="29"/>
      <c r="AV62" s="36"/>
      <c r="AW62" s="36"/>
      <c r="AX62" s="36"/>
      <c r="AY62" s="29"/>
      <c r="AZ62" s="36"/>
      <c r="BA62" s="36"/>
      <c r="BB62" s="36"/>
      <c r="BC62" s="29"/>
      <c r="BD62" s="36"/>
      <c r="BE62" s="36"/>
      <c r="BF62" s="36"/>
      <c r="BG62" s="36"/>
      <c r="BH62" s="36"/>
      <c r="BI62" s="36"/>
      <c r="BJ62" s="36"/>
      <c r="BK62" s="36"/>
      <c r="BL62" s="36"/>
      <c r="BM62" s="29"/>
      <c r="BN62" s="36"/>
      <c r="BO62" s="29"/>
      <c r="BP62" s="36"/>
      <c r="BQ62" s="36"/>
      <c r="BR62" s="36"/>
      <c r="BS62" s="29"/>
      <c r="BT62" s="36"/>
      <c r="BU62" s="29"/>
      <c r="BV62" s="36"/>
      <c r="BW62" s="36"/>
      <c r="BX62" s="36"/>
      <c r="BY62" s="36"/>
    </row>
    <row r="63" spans="1:77" x14ac:dyDescent="0.25">
      <c r="A63" s="16">
        <v>61</v>
      </c>
      <c r="B63" s="16">
        <v>1</v>
      </c>
      <c r="C63" s="37" t="s">
        <v>527</v>
      </c>
      <c r="D63" s="51">
        <v>76.173698144927528</v>
      </c>
      <c r="E63" s="25">
        <v>248.25266800000003</v>
      </c>
      <c r="F63" s="26">
        <f t="shared" si="0"/>
        <v>324.42636614492756</v>
      </c>
      <c r="G63" s="26">
        <f t="shared" si="1"/>
        <v>-291.32630185507247</v>
      </c>
      <c r="H63" s="26">
        <f t="shared" si="2"/>
        <v>367.5</v>
      </c>
      <c r="I63" s="36"/>
      <c r="J63" s="36"/>
      <c r="K63" s="36"/>
      <c r="L63" s="27"/>
      <c r="M63" s="36"/>
      <c r="N63" s="36"/>
      <c r="O63" s="36"/>
      <c r="P63" s="36"/>
      <c r="Q63" s="36"/>
      <c r="R63" s="29"/>
      <c r="S63" s="36"/>
      <c r="T63" s="29"/>
      <c r="U63" s="36"/>
      <c r="V63" s="36"/>
      <c r="W63" s="36"/>
      <c r="X63" s="36"/>
      <c r="Y63" s="36"/>
      <c r="Z63" s="36"/>
      <c r="AA63" s="36"/>
      <c r="AB63" s="29"/>
      <c r="AC63" s="36"/>
      <c r="AD63" s="66" t="s">
        <v>1056</v>
      </c>
      <c r="AE63" s="36">
        <v>0.11</v>
      </c>
      <c r="AF63" s="36">
        <v>367.5</v>
      </c>
      <c r="AG63" s="36"/>
      <c r="AH63" s="36"/>
      <c r="AI63" s="36"/>
      <c r="AJ63" s="36"/>
      <c r="AK63" s="29"/>
      <c r="AL63" s="36"/>
      <c r="AM63" s="29"/>
      <c r="AN63" s="36"/>
      <c r="AO63" s="36"/>
      <c r="AP63" s="36"/>
      <c r="AQ63" s="29"/>
      <c r="AR63" s="36"/>
      <c r="AS63" s="29"/>
      <c r="AT63" s="36"/>
      <c r="AU63" s="29"/>
      <c r="AV63" s="36"/>
      <c r="AW63" s="36"/>
      <c r="AX63" s="36"/>
      <c r="AY63" s="29"/>
      <c r="AZ63" s="36"/>
      <c r="BA63" s="36"/>
      <c r="BB63" s="36"/>
      <c r="BC63" s="29"/>
      <c r="BD63" s="36"/>
      <c r="BE63" s="36"/>
      <c r="BF63" s="36"/>
      <c r="BG63" s="36"/>
      <c r="BH63" s="36"/>
      <c r="BI63" s="36"/>
      <c r="BJ63" s="36"/>
      <c r="BK63" s="36"/>
      <c r="BL63" s="36"/>
      <c r="BM63" s="29"/>
      <c r="BN63" s="36"/>
      <c r="BO63" s="29"/>
      <c r="BP63" s="36"/>
      <c r="BQ63" s="36"/>
      <c r="BR63" s="36"/>
      <c r="BS63" s="29"/>
      <c r="BT63" s="36"/>
      <c r="BU63" s="29"/>
      <c r="BV63" s="36"/>
      <c r="BW63" s="36"/>
      <c r="BX63" s="36"/>
      <c r="BY63" s="36"/>
    </row>
    <row r="64" spans="1:77" x14ac:dyDescent="0.25">
      <c r="A64" s="16">
        <v>62</v>
      </c>
      <c r="B64" s="16">
        <v>1</v>
      </c>
      <c r="C64" s="37" t="s">
        <v>528</v>
      </c>
      <c r="D64" s="51">
        <v>83.322300193236714</v>
      </c>
      <c r="E64" s="25">
        <v>343.11075</v>
      </c>
      <c r="F64" s="26">
        <f t="shared" si="0"/>
        <v>426.43305019323668</v>
      </c>
      <c r="G64" s="26">
        <f t="shared" si="1"/>
        <v>83.322300193236714</v>
      </c>
      <c r="H64" s="26">
        <f t="shared" si="2"/>
        <v>0</v>
      </c>
      <c r="I64" s="36"/>
      <c r="J64" s="36"/>
      <c r="K64" s="36"/>
      <c r="L64" s="27"/>
      <c r="M64" s="36"/>
      <c r="N64" s="36"/>
      <c r="O64" s="36"/>
      <c r="P64" s="36"/>
      <c r="Q64" s="36"/>
      <c r="R64" s="29"/>
      <c r="S64" s="36"/>
      <c r="T64" s="29"/>
      <c r="U64" s="36"/>
      <c r="V64" s="36"/>
      <c r="W64" s="36"/>
      <c r="X64" s="36"/>
      <c r="Y64" s="36"/>
      <c r="Z64" s="36"/>
      <c r="AA64" s="36"/>
      <c r="AB64" s="29"/>
      <c r="AC64" s="36"/>
      <c r="AD64" s="66"/>
      <c r="AE64" s="36"/>
      <c r="AF64" s="36"/>
      <c r="AG64" s="36"/>
      <c r="AH64" s="36"/>
      <c r="AI64" s="36"/>
      <c r="AJ64" s="36"/>
      <c r="AK64" s="29"/>
      <c r="AL64" s="36"/>
      <c r="AM64" s="29"/>
      <c r="AN64" s="36"/>
      <c r="AO64" s="36"/>
      <c r="AP64" s="36"/>
      <c r="AQ64" s="29"/>
      <c r="AR64" s="36"/>
      <c r="AS64" s="29"/>
      <c r="AT64" s="36"/>
      <c r="AU64" s="29"/>
      <c r="AV64" s="36"/>
      <c r="AW64" s="36"/>
      <c r="AX64" s="36"/>
      <c r="AY64" s="29"/>
      <c r="AZ64" s="36"/>
      <c r="BA64" s="36"/>
      <c r="BB64" s="36"/>
      <c r="BC64" s="29"/>
      <c r="BD64" s="36"/>
      <c r="BE64" s="36"/>
      <c r="BF64" s="36"/>
      <c r="BG64" s="36"/>
      <c r="BH64" s="36"/>
      <c r="BI64" s="36"/>
      <c r="BJ64" s="36"/>
      <c r="BK64" s="36"/>
      <c r="BL64" s="36"/>
      <c r="BM64" s="29"/>
      <c r="BN64" s="36"/>
      <c r="BO64" s="29"/>
      <c r="BP64" s="36"/>
      <c r="BQ64" s="36"/>
      <c r="BR64" s="36"/>
      <c r="BS64" s="29"/>
      <c r="BT64" s="36"/>
      <c r="BU64" s="29"/>
      <c r="BV64" s="36"/>
      <c r="BW64" s="36"/>
      <c r="BX64" s="36"/>
      <c r="BY64" s="36"/>
    </row>
    <row r="65" spans="1:77" x14ac:dyDescent="0.25">
      <c r="A65" s="16">
        <v>63</v>
      </c>
      <c r="B65" s="16">
        <v>1</v>
      </c>
      <c r="C65" s="37" t="s">
        <v>529</v>
      </c>
      <c r="D65" s="51">
        <v>129.57777531207728</v>
      </c>
      <c r="E65" s="25">
        <v>314.85695800000002</v>
      </c>
      <c r="F65" s="26">
        <f t="shared" si="0"/>
        <v>444.4347333120773</v>
      </c>
      <c r="G65" s="26">
        <f t="shared" si="1"/>
        <v>-264.62222468792271</v>
      </c>
      <c r="H65" s="26">
        <f t="shared" si="2"/>
        <v>394.2</v>
      </c>
      <c r="I65" s="36"/>
      <c r="J65" s="36"/>
      <c r="K65" s="36"/>
      <c r="L65" s="27"/>
      <c r="M65" s="36"/>
      <c r="N65" s="36"/>
      <c r="O65" s="36"/>
      <c r="P65" s="36"/>
      <c r="Q65" s="36"/>
      <c r="R65" s="29"/>
      <c r="S65" s="36"/>
      <c r="T65" s="29"/>
      <c r="U65" s="36"/>
      <c r="V65" s="36"/>
      <c r="W65" s="36"/>
      <c r="X65" s="36"/>
      <c r="Y65" s="36"/>
      <c r="Z65" s="36"/>
      <c r="AA65" s="36"/>
      <c r="AB65" s="29"/>
      <c r="AC65" s="36"/>
      <c r="AD65" s="66" t="s">
        <v>996</v>
      </c>
      <c r="AE65" s="36">
        <v>0.12</v>
      </c>
      <c r="AF65" s="36">
        <v>394.2</v>
      </c>
      <c r="AG65" s="36"/>
      <c r="AH65" s="36"/>
      <c r="AI65" s="36"/>
      <c r="AJ65" s="36"/>
      <c r="AK65" s="29"/>
      <c r="AL65" s="36"/>
      <c r="AM65" s="29"/>
      <c r="AN65" s="36"/>
      <c r="AO65" s="36"/>
      <c r="AP65" s="36"/>
      <c r="AQ65" s="29"/>
      <c r="AR65" s="36"/>
      <c r="AS65" s="29"/>
      <c r="AT65" s="36"/>
      <c r="AU65" s="29"/>
      <c r="AV65" s="36"/>
      <c r="AW65" s="36"/>
      <c r="AX65" s="36"/>
      <c r="AY65" s="29"/>
      <c r="AZ65" s="36"/>
      <c r="BA65" s="36"/>
      <c r="BB65" s="36"/>
      <c r="BC65" s="29"/>
      <c r="BD65" s="36"/>
      <c r="BE65" s="36"/>
      <c r="BF65" s="36"/>
      <c r="BG65" s="36"/>
      <c r="BH65" s="36"/>
      <c r="BI65" s="36"/>
      <c r="BJ65" s="36"/>
      <c r="BK65" s="36"/>
      <c r="BL65" s="36"/>
      <c r="BM65" s="29"/>
      <c r="BN65" s="36"/>
      <c r="BO65" s="29"/>
      <c r="BP65" s="36"/>
      <c r="BQ65" s="36"/>
      <c r="BR65" s="36"/>
      <c r="BS65" s="29"/>
      <c r="BT65" s="36"/>
      <c r="BU65" s="29"/>
      <c r="BV65" s="36"/>
      <c r="BW65" s="36"/>
      <c r="BX65" s="36"/>
      <c r="BY65" s="36"/>
    </row>
    <row r="66" spans="1:77" x14ac:dyDescent="0.25">
      <c r="A66" s="16">
        <v>64</v>
      </c>
      <c r="B66" s="16">
        <v>1</v>
      </c>
      <c r="C66" s="37" t="s">
        <v>530</v>
      </c>
      <c r="D66" s="51">
        <v>401.42202019323679</v>
      </c>
      <c r="E66" s="25">
        <v>387.13848999999999</v>
      </c>
      <c r="F66" s="26">
        <f t="shared" si="0"/>
        <v>788.56051019323672</v>
      </c>
      <c r="G66" s="26">
        <f t="shared" si="1"/>
        <v>401.42202019323679</v>
      </c>
      <c r="H66" s="26">
        <f t="shared" si="2"/>
        <v>0</v>
      </c>
      <c r="I66" s="36"/>
      <c r="J66" s="36"/>
      <c r="K66" s="36"/>
      <c r="L66" s="27"/>
      <c r="M66" s="36"/>
      <c r="N66" s="36"/>
      <c r="O66" s="36"/>
      <c r="P66" s="36"/>
      <c r="Q66" s="36"/>
      <c r="R66" s="29"/>
      <c r="S66" s="36"/>
      <c r="T66" s="29"/>
      <c r="U66" s="36"/>
      <c r="V66" s="36"/>
      <c r="W66" s="36"/>
      <c r="X66" s="36"/>
      <c r="Y66" s="36"/>
      <c r="Z66" s="36"/>
      <c r="AA66" s="36"/>
      <c r="AB66" s="29"/>
      <c r="AC66" s="36"/>
      <c r="AD66" s="66"/>
      <c r="AE66" s="36"/>
      <c r="AF66" s="36"/>
      <c r="AG66" s="36"/>
      <c r="AH66" s="36"/>
      <c r="AI66" s="36"/>
      <c r="AJ66" s="36"/>
      <c r="AK66" s="29"/>
      <c r="AL66" s="36"/>
      <c r="AM66" s="29"/>
      <c r="AN66" s="36"/>
      <c r="AO66" s="36"/>
      <c r="AP66" s="36"/>
      <c r="AQ66" s="29"/>
      <c r="AR66" s="36"/>
      <c r="AS66" s="29"/>
      <c r="AT66" s="36"/>
      <c r="AU66" s="29"/>
      <c r="AV66" s="36"/>
      <c r="AW66" s="36"/>
      <c r="AX66" s="36"/>
      <c r="AY66" s="29"/>
      <c r="AZ66" s="36"/>
      <c r="BA66" s="36"/>
      <c r="BB66" s="36"/>
      <c r="BC66" s="29"/>
      <c r="BD66" s="36"/>
      <c r="BE66" s="36"/>
      <c r="BF66" s="36"/>
      <c r="BG66" s="36"/>
      <c r="BH66" s="36"/>
      <c r="BI66" s="36"/>
      <c r="BJ66" s="36"/>
      <c r="BK66" s="36"/>
      <c r="BL66" s="36"/>
      <c r="BM66" s="29"/>
      <c r="BN66" s="36"/>
      <c r="BO66" s="29"/>
      <c r="BP66" s="36"/>
      <c r="BQ66" s="36"/>
      <c r="BR66" s="36"/>
      <c r="BS66" s="29"/>
      <c r="BT66" s="36"/>
      <c r="BU66" s="29"/>
      <c r="BV66" s="36"/>
      <c r="BW66" s="36"/>
      <c r="BX66" s="36"/>
      <c r="BY66" s="36"/>
    </row>
    <row r="67" spans="1:77" x14ac:dyDescent="0.25">
      <c r="A67" s="16">
        <v>65</v>
      </c>
      <c r="B67" s="16">
        <v>1</v>
      </c>
      <c r="C67" s="37" t="s">
        <v>531</v>
      </c>
      <c r="D67" s="51">
        <v>178.67645961352656</v>
      </c>
      <c r="E67" s="25">
        <v>-1073.4866</v>
      </c>
      <c r="F67" s="26">
        <f t="shared" si="0"/>
        <v>-894.81014038647345</v>
      </c>
      <c r="G67" s="26">
        <f t="shared" si="1"/>
        <v>178.67645961352656</v>
      </c>
      <c r="H67" s="26">
        <f t="shared" si="2"/>
        <v>0</v>
      </c>
      <c r="I67" s="36"/>
      <c r="J67" s="36"/>
      <c r="K67" s="36"/>
      <c r="L67" s="27"/>
      <c r="M67" s="36"/>
      <c r="N67" s="36"/>
      <c r="O67" s="36"/>
      <c r="P67" s="36"/>
      <c r="Q67" s="36"/>
      <c r="R67" s="29"/>
      <c r="S67" s="36"/>
      <c r="T67" s="29"/>
      <c r="U67" s="36"/>
      <c r="V67" s="36"/>
      <c r="W67" s="36"/>
      <c r="X67" s="36"/>
      <c r="Y67" s="36"/>
      <c r="Z67" s="36"/>
      <c r="AA67" s="36"/>
      <c r="AB67" s="29"/>
      <c r="AC67" s="36"/>
      <c r="AD67" s="66"/>
      <c r="AE67" s="36"/>
      <c r="AF67" s="36"/>
      <c r="AG67" s="36"/>
      <c r="AH67" s="36"/>
      <c r="AI67" s="36"/>
      <c r="AJ67" s="36"/>
      <c r="AK67" s="29"/>
      <c r="AL67" s="36"/>
      <c r="AM67" s="29"/>
      <c r="AN67" s="36"/>
      <c r="AO67" s="36"/>
      <c r="AP67" s="36"/>
      <c r="AQ67" s="29"/>
      <c r="AR67" s="36"/>
      <c r="AS67" s="29"/>
      <c r="AT67" s="36"/>
      <c r="AU67" s="29"/>
      <c r="AV67" s="36"/>
      <c r="AW67" s="36"/>
      <c r="AX67" s="36"/>
      <c r="AY67" s="29"/>
      <c r="AZ67" s="36"/>
      <c r="BA67" s="36"/>
      <c r="BB67" s="36"/>
      <c r="BC67" s="29"/>
      <c r="BD67" s="36"/>
      <c r="BE67" s="36"/>
      <c r="BF67" s="36"/>
      <c r="BG67" s="36"/>
      <c r="BH67" s="36"/>
      <c r="BI67" s="36"/>
      <c r="BJ67" s="36"/>
      <c r="BK67" s="36"/>
      <c r="BL67" s="36"/>
      <c r="BM67" s="29"/>
      <c r="BN67" s="36"/>
      <c r="BO67" s="29"/>
      <c r="BP67" s="36"/>
      <c r="BQ67" s="36"/>
      <c r="BR67" s="36"/>
      <c r="BS67" s="29"/>
      <c r="BT67" s="36"/>
      <c r="BU67" s="29"/>
      <c r="BV67" s="36"/>
      <c r="BW67" s="36"/>
      <c r="BX67" s="36"/>
      <c r="BY67" s="36"/>
    </row>
    <row r="68" spans="1:77" x14ac:dyDescent="0.25">
      <c r="A68" s="16">
        <v>66</v>
      </c>
      <c r="B68" s="16">
        <v>1</v>
      </c>
      <c r="C68" s="37" t="s">
        <v>532</v>
      </c>
      <c r="D68" s="51">
        <v>163.91125470531401</v>
      </c>
      <c r="E68" s="25">
        <v>-67.513127999999995</v>
      </c>
      <c r="F68" s="26">
        <f t="shared" ref="F68:F131" si="3">D68+E68</f>
        <v>96.398126705314013</v>
      </c>
      <c r="G68" s="26">
        <f t="shared" ref="G68:G131" si="4">D68-H68</f>
        <v>163.91125470531401</v>
      </c>
      <c r="H68" s="26">
        <f t="shared" ref="H68:H131" si="5">J68+K68+M68+O68+Q68+S68+U68+W68+Y68+AA68+AC68+AF68+AH68+AJ68+AL68+AN68+AP68+AR68+AT68+AV68+AX68+AZ68+BB68+BD68+BF68+BH68+BJ68+BL68+BN68+BP68+BR68+BT68+BV68+BX68+BY68</f>
        <v>0</v>
      </c>
      <c r="I68" s="36"/>
      <c r="J68" s="36"/>
      <c r="K68" s="36"/>
      <c r="L68" s="27"/>
      <c r="M68" s="36"/>
      <c r="N68" s="36"/>
      <c r="O68" s="36"/>
      <c r="P68" s="36"/>
      <c r="Q68" s="36"/>
      <c r="R68" s="29"/>
      <c r="S68" s="36"/>
      <c r="T68" s="29"/>
      <c r="U68" s="36"/>
      <c r="V68" s="36"/>
      <c r="W68" s="36"/>
      <c r="X68" s="36"/>
      <c r="Y68" s="36"/>
      <c r="Z68" s="36"/>
      <c r="AA68" s="36"/>
      <c r="AB68" s="29"/>
      <c r="AC68" s="36"/>
      <c r="AD68" s="66"/>
      <c r="AE68" s="36"/>
      <c r="AF68" s="36"/>
      <c r="AG68" s="36"/>
      <c r="AH68" s="36"/>
      <c r="AI68" s="36"/>
      <c r="AJ68" s="36"/>
      <c r="AK68" s="29"/>
      <c r="AL68" s="36"/>
      <c r="AM68" s="29"/>
      <c r="AN68" s="36"/>
      <c r="AO68" s="36"/>
      <c r="AP68" s="36"/>
      <c r="AQ68" s="29"/>
      <c r="AR68" s="36"/>
      <c r="AS68" s="29"/>
      <c r="AT68" s="36"/>
      <c r="AU68" s="29"/>
      <c r="AV68" s="36"/>
      <c r="AW68" s="36"/>
      <c r="AX68" s="36"/>
      <c r="AY68" s="29"/>
      <c r="AZ68" s="36"/>
      <c r="BA68" s="36"/>
      <c r="BB68" s="36"/>
      <c r="BC68" s="29"/>
      <c r="BD68" s="36"/>
      <c r="BE68" s="36"/>
      <c r="BF68" s="36"/>
      <c r="BG68" s="36"/>
      <c r="BH68" s="36"/>
      <c r="BI68" s="36"/>
      <c r="BJ68" s="36"/>
      <c r="BK68" s="36"/>
      <c r="BL68" s="36"/>
      <c r="BM68" s="29"/>
      <c r="BN68" s="36"/>
      <c r="BO68" s="29"/>
      <c r="BP68" s="36"/>
      <c r="BQ68" s="36"/>
      <c r="BR68" s="36"/>
      <c r="BS68" s="29"/>
      <c r="BT68" s="36"/>
      <c r="BU68" s="29"/>
      <c r="BV68" s="36"/>
      <c r="BW68" s="36"/>
      <c r="BX68" s="36"/>
      <c r="BY68" s="36"/>
    </row>
    <row r="69" spans="1:77" x14ac:dyDescent="0.25">
      <c r="A69" s="16">
        <v>67</v>
      </c>
      <c r="B69" s="16">
        <v>1</v>
      </c>
      <c r="C69" s="37" t="s">
        <v>533</v>
      </c>
      <c r="D69" s="51">
        <v>291.4523766183575</v>
      </c>
      <c r="E69" s="25">
        <v>278.46408999999994</v>
      </c>
      <c r="F69" s="26">
        <f t="shared" si="3"/>
        <v>569.91646661835739</v>
      </c>
      <c r="G69" s="26">
        <f t="shared" si="4"/>
        <v>135.7723766183575</v>
      </c>
      <c r="H69" s="26">
        <f t="shared" si="5"/>
        <v>155.68</v>
      </c>
      <c r="I69" s="36"/>
      <c r="J69" s="36"/>
      <c r="K69" s="36"/>
      <c r="L69" s="27"/>
      <c r="M69" s="36"/>
      <c r="N69" s="36"/>
      <c r="O69" s="36"/>
      <c r="P69" s="36"/>
      <c r="Q69" s="36"/>
      <c r="R69" s="29"/>
      <c r="S69" s="36"/>
      <c r="T69" s="29"/>
      <c r="U69" s="36"/>
      <c r="V69" s="36"/>
      <c r="W69" s="36"/>
      <c r="X69" s="36">
        <v>0.14000000000000001</v>
      </c>
      <c r="Y69" s="36">
        <v>155.68</v>
      </c>
      <c r="Z69" s="36"/>
      <c r="AA69" s="36"/>
      <c r="AB69" s="29"/>
      <c r="AC69" s="36"/>
      <c r="AD69" s="66"/>
      <c r="AE69" s="36"/>
      <c r="AF69" s="36"/>
      <c r="AG69" s="36"/>
      <c r="AH69" s="36"/>
      <c r="AI69" s="36"/>
      <c r="AJ69" s="36"/>
      <c r="AK69" s="29"/>
      <c r="AL69" s="36"/>
      <c r="AM69" s="29"/>
      <c r="AN69" s="36"/>
      <c r="AO69" s="36"/>
      <c r="AP69" s="36"/>
      <c r="AQ69" s="29"/>
      <c r="AR69" s="36"/>
      <c r="AS69" s="29"/>
      <c r="AT69" s="36"/>
      <c r="AU69" s="29"/>
      <c r="AV69" s="36"/>
      <c r="AW69" s="36"/>
      <c r="AX69" s="36"/>
      <c r="AY69" s="29"/>
      <c r="AZ69" s="36"/>
      <c r="BA69" s="36"/>
      <c r="BB69" s="36"/>
      <c r="BC69" s="29"/>
      <c r="BD69" s="36"/>
      <c r="BE69" s="36"/>
      <c r="BF69" s="36"/>
      <c r="BG69" s="36"/>
      <c r="BH69" s="36"/>
      <c r="BI69" s="36"/>
      <c r="BJ69" s="36"/>
      <c r="BK69" s="36"/>
      <c r="BL69" s="36"/>
      <c r="BM69" s="29"/>
      <c r="BN69" s="36"/>
      <c r="BO69" s="29"/>
      <c r="BP69" s="36"/>
      <c r="BQ69" s="36"/>
      <c r="BR69" s="36"/>
      <c r="BS69" s="29"/>
      <c r="BT69" s="36"/>
      <c r="BU69" s="29"/>
      <c r="BV69" s="36"/>
      <c r="BW69" s="36"/>
      <c r="BX69" s="36"/>
      <c r="BY69" s="36"/>
    </row>
    <row r="70" spans="1:77" x14ac:dyDescent="0.25">
      <c r="A70" s="16">
        <v>68</v>
      </c>
      <c r="B70" s="16">
        <v>1</v>
      </c>
      <c r="C70" s="37" t="s">
        <v>534</v>
      </c>
      <c r="D70" s="51">
        <v>125.02052382608696</v>
      </c>
      <c r="E70" s="25">
        <v>-328.46923200000003</v>
      </c>
      <c r="F70" s="26">
        <f t="shared" si="3"/>
        <v>-203.44870817391308</v>
      </c>
      <c r="G70" s="26">
        <f t="shared" si="4"/>
        <v>125.02052382608696</v>
      </c>
      <c r="H70" s="26">
        <f t="shared" si="5"/>
        <v>0</v>
      </c>
      <c r="I70" s="36"/>
      <c r="J70" s="36"/>
      <c r="K70" s="36"/>
      <c r="L70" s="27"/>
      <c r="M70" s="36"/>
      <c r="N70" s="36"/>
      <c r="O70" s="36"/>
      <c r="P70" s="36"/>
      <c r="Q70" s="36"/>
      <c r="R70" s="29"/>
      <c r="S70" s="36"/>
      <c r="T70" s="29"/>
      <c r="U70" s="36"/>
      <c r="V70" s="36"/>
      <c r="W70" s="36"/>
      <c r="X70" s="36"/>
      <c r="Y70" s="36"/>
      <c r="Z70" s="36"/>
      <c r="AA70" s="36"/>
      <c r="AB70" s="29"/>
      <c r="AC70" s="36"/>
      <c r="AD70" s="66"/>
      <c r="AE70" s="36"/>
      <c r="AF70" s="36"/>
      <c r="AG70" s="36"/>
      <c r="AH70" s="36"/>
      <c r="AI70" s="36"/>
      <c r="AJ70" s="36"/>
      <c r="AK70" s="29"/>
      <c r="AL70" s="36"/>
      <c r="AM70" s="29"/>
      <c r="AN70" s="36"/>
      <c r="AO70" s="36"/>
      <c r="AP70" s="36"/>
      <c r="AQ70" s="29"/>
      <c r="AR70" s="36"/>
      <c r="AS70" s="29"/>
      <c r="AT70" s="36"/>
      <c r="AU70" s="29"/>
      <c r="AV70" s="36"/>
      <c r="AW70" s="36"/>
      <c r="AX70" s="36"/>
      <c r="AY70" s="29"/>
      <c r="AZ70" s="36"/>
      <c r="BA70" s="36"/>
      <c r="BB70" s="36"/>
      <c r="BC70" s="29"/>
      <c r="BD70" s="36"/>
      <c r="BE70" s="36"/>
      <c r="BF70" s="36"/>
      <c r="BG70" s="36"/>
      <c r="BH70" s="36"/>
      <c r="BI70" s="36"/>
      <c r="BJ70" s="36"/>
      <c r="BK70" s="36"/>
      <c r="BL70" s="36"/>
      <c r="BM70" s="29"/>
      <c r="BN70" s="36"/>
      <c r="BO70" s="29"/>
      <c r="BP70" s="36"/>
      <c r="BQ70" s="36"/>
      <c r="BR70" s="36"/>
      <c r="BS70" s="29"/>
      <c r="BT70" s="36"/>
      <c r="BU70" s="29"/>
      <c r="BV70" s="36"/>
      <c r="BW70" s="36"/>
      <c r="BX70" s="36"/>
      <c r="BY70" s="36"/>
    </row>
    <row r="71" spans="1:77" x14ac:dyDescent="0.25">
      <c r="A71" s="16">
        <v>69</v>
      </c>
      <c r="B71" s="16">
        <v>1</v>
      </c>
      <c r="C71" s="37" t="s">
        <v>535</v>
      </c>
      <c r="D71" s="51">
        <v>6.4438817391304344</v>
      </c>
      <c r="E71" s="25">
        <v>7.07613</v>
      </c>
      <c r="F71" s="26">
        <f t="shared" si="3"/>
        <v>13.520011739130435</v>
      </c>
      <c r="G71" s="26">
        <f t="shared" si="4"/>
        <v>6.4438817391304344</v>
      </c>
      <c r="H71" s="26">
        <f t="shared" si="5"/>
        <v>0</v>
      </c>
      <c r="I71" s="36"/>
      <c r="J71" s="36"/>
      <c r="K71" s="36"/>
      <c r="L71" s="27"/>
      <c r="M71" s="36"/>
      <c r="N71" s="36"/>
      <c r="O71" s="36"/>
      <c r="P71" s="36"/>
      <c r="Q71" s="36"/>
      <c r="R71" s="29"/>
      <c r="S71" s="36"/>
      <c r="T71" s="29"/>
      <c r="U71" s="36"/>
      <c r="V71" s="36"/>
      <c r="W71" s="36"/>
      <c r="X71" s="36"/>
      <c r="Y71" s="36"/>
      <c r="Z71" s="36"/>
      <c r="AA71" s="36"/>
      <c r="AB71" s="29"/>
      <c r="AC71" s="36"/>
      <c r="AD71" s="66"/>
      <c r="AE71" s="36"/>
      <c r="AF71" s="36"/>
      <c r="AG71" s="36"/>
      <c r="AH71" s="36"/>
      <c r="AI71" s="36"/>
      <c r="AJ71" s="36"/>
      <c r="AK71" s="29"/>
      <c r="AL71" s="36"/>
      <c r="AM71" s="29"/>
      <c r="AN71" s="36"/>
      <c r="AO71" s="36"/>
      <c r="AP71" s="36"/>
      <c r="AQ71" s="29"/>
      <c r="AR71" s="36"/>
      <c r="AS71" s="29"/>
      <c r="AT71" s="36"/>
      <c r="AU71" s="29"/>
      <c r="AV71" s="36"/>
      <c r="AW71" s="36"/>
      <c r="AX71" s="36"/>
      <c r="AY71" s="29"/>
      <c r="AZ71" s="36"/>
      <c r="BA71" s="36"/>
      <c r="BB71" s="36"/>
      <c r="BC71" s="29"/>
      <c r="BD71" s="36"/>
      <c r="BE71" s="36"/>
      <c r="BF71" s="36"/>
      <c r="BG71" s="36"/>
      <c r="BH71" s="36"/>
      <c r="BI71" s="36"/>
      <c r="BJ71" s="36"/>
      <c r="BK71" s="36"/>
      <c r="BL71" s="36"/>
      <c r="BM71" s="29"/>
      <c r="BN71" s="36"/>
      <c r="BO71" s="29"/>
      <c r="BP71" s="36"/>
      <c r="BQ71" s="36"/>
      <c r="BR71" s="36"/>
      <c r="BS71" s="29"/>
      <c r="BT71" s="36"/>
      <c r="BU71" s="29"/>
      <c r="BV71" s="36"/>
      <c r="BW71" s="36"/>
      <c r="BX71" s="36"/>
      <c r="BY71" s="36"/>
    </row>
    <row r="72" spans="1:77" x14ac:dyDescent="0.25">
      <c r="A72" s="16">
        <v>70</v>
      </c>
      <c r="B72" s="16">
        <v>1</v>
      </c>
      <c r="C72" s="37" t="s">
        <v>536</v>
      </c>
      <c r="D72" s="51">
        <v>81.097668541062788</v>
      </c>
      <c r="E72" s="25">
        <v>150.84019999999998</v>
      </c>
      <c r="F72" s="26">
        <f t="shared" si="3"/>
        <v>231.93786854106276</v>
      </c>
      <c r="G72" s="26">
        <f t="shared" si="4"/>
        <v>81.097668541062788</v>
      </c>
      <c r="H72" s="26">
        <f t="shared" si="5"/>
        <v>0</v>
      </c>
      <c r="I72" s="36"/>
      <c r="J72" s="36"/>
      <c r="K72" s="36"/>
      <c r="L72" s="27"/>
      <c r="M72" s="36"/>
      <c r="N72" s="36"/>
      <c r="O72" s="36"/>
      <c r="P72" s="36"/>
      <c r="Q72" s="36"/>
      <c r="R72" s="29"/>
      <c r="S72" s="36"/>
      <c r="T72" s="29"/>
      <c r="U72" s="36"/>
      <c r="V72" s="36"/>
      <c r="W72" s="36"/>
      <c r="X72" s="36"/>
      <c r="Y72" s="36"/>
      <c r="Z72" s="36"/>
      <c r="AA72" s="36"/>
      <c r="AB72" s="29"/>
      <c r="AC72" s="36"/>
      <c r="AD72" s="66"/>
      <c r="AE72" s="36"/>
      <c r="AF72" s="36"/>
      <c r="AG72" s="36"/>
      <c r="AH72" s="36"/>
      <c r="AI72" s="36"/>
      <c r="AJ72" s="36"/>
      <c r="AK72" s="29"/>
      <c r="AL72" s="36"/>
      <c r="AM72" s="29"/>
      <c r="AN72" s="36"/>
      <c r="AO72" s="36"/>
      <c r="AP72" s="36"/>
      <c r="AQ72" s="29"/>
      <c r="AR72" s="36"/>
      <c r="AS72" s="29"/>
      <c r="AT72" s="36"/>
      <c r="AU72" s="29"/>
      <c r="AV72" s="36"/>
      <c r="AW72" s="36"/>
      <c r="AX72" s="36"/>
      <c r="AY72" s="29"/>
      <c r="AZ72" s="36"/>
      <c r="BA72" s="36"/>
      <c r="BB72" s="36"/>
      <c r="BC72" s="29"/>
      <c r="BD72" s="36"/>
      <c r="BE72" s="36"/>
      <c r="BF72" s="36"/>
      <c r="BG72" s="36"/>
      <c r="BH72" s="36"/>
      <c r="BI72" s="36"/>
      <c r="BJ72" s="36"/>
      <c r="BK72" s="36"/>
      <c r="BL72" s="36"/>
      <c r="BM72" s="29"/>
      <c r="BN72" s="36"/>
      <c r="BO72" s="29"/>
      <c r="BP72" s="36"/>
      <c r="BQ72" s="36"/>
      <c r="BR72" s="36"/>
      <c r="BS72" s="29"/>
      <c r="BT72" s="36"/>
      <c r="BU72" s="29"/>
      <c r="BV72" s="36"/>
      <c r="BW72" s="36"/>
      <c r="BX72" s="36"/>
      <c r="BY72" s="36"/>
    </row>
    <row r="73" spans="1:77" x14ac:dyDescent="0.25">
      <c r="A73" s="16">
        <v>71</v>
      </c>
      <c r="B73" s="16">
        <v>1</v>
      </c>
      <c r="C73" s="37" t="s">
        <v>537</v>
      </c>
      <c r="D73" s="51">
        <v>416.53035497584534</v>
      </c>
      <c r="E73" s="25">
        <v>1067.3834499999998</v>
      </c>
      <c r="F73" s="26">
        <f t="shared" si="3"/>
        <v>1483.9138049758451</v>
      </c>
      <c r="G73" s="26">
        <f t="shared" si="4"/>
        <v>-48.5496450241547</v>
      </c>
      <c r="H73" s="26">
        <f t="shared" si="5"/>
        <v>465.08000000000004</v>
      </c>
      <c r="I73" s="36"/>
      <c r="J73" s="36"/>
      <c r="K73" s="36"/>
      <c r="L73" s="27"/>
      <c r="M73" s="36"/>
      <c r="N73" s="36"/>
      <c r="O73" s="36"/>
      <c r="P73" s="36"/>
      <c r="Q73" s="36"/>
      <c r="R73" s="29"/>
      <c r="S73" s="36"/>
      <c r="T73" s="29"/>
      <c r="U73" s="36"/>
      <c r="V73" s="36"/>
      <c r="W73" s="36"/>
      <c r="X73" s="36">
        <v>0.04</v>
      </c>
      <c r="Y73" s="36">
        <v>44.48</v>
      </c>
      <c r="Z73" s="36"/>
      <c r="AA73" s="36"/>
      <c r="AB73" s="29"/>
      <c r="AC73" s="36"/>
      <c r="AD73" s="66" t="s">
        <v>997</v>
      </c>
      <c r="AE73" s="36">
        <v>0.13</v>
      </c>
      <c r="AF73" s="36">
        <v>420.6</v>
      </c>
      <c r="AG73" s="36"/>
      <c r="AH73" s="36"/>
      <c r="AI73" s="36"/>
      <c r="AJ73" s="36"/>
      <c r="AK73" s="29"/>
      <c r="AL73" s="36"/>
      <c r="AM73" s="29"/>
      <c r="AN73" s="36"/>
      <c r="AO73" s="36"/>
      <c r="AP73" s="36"/>
      <c r="AQ73" s="29"/>
      <c r="AR73" s="36"/>
      <c r="AS73" s="29"/>
      <c r="AT73" s="36"/>
      <c r="AU73" s="29"/>
      <c r="AV73" s="36"/>
      <c r="AW73" s="36"/>
      <c r="AX73" s="36"/>
      <c r="AY73" s="29"/>
      <c r="AZ73" s="36"/>
      <c r="BA73" s="36"/>
      <c r="BB73" s="36"/>
      <c r="BC73" s="29"/>
      <c r="BD73" s="36"/>
      <c r="BE73" s="36"/>
      <c r="BF73" s="36"/>
      <c r="BG73" s="36"/>
      <c r="BH73" s="36"/>
      <c r="BI73" s="36"/>
      <c r="BJ73" s="36"/>
      <c r="BK73" s="36"/>
      <c r="BL73" s="36"/>
      <c r="BM73" s="29"/>
      <c r="BN73" s="36"/>
      <c r="BO73" s="29"/>
      <c r="BP73" s="36"/>
      <c r="BQ73" s="36"/>
      <c r="BR73" s="36"/>
      <c r="BS73" s="29"/>
      <c r="BT73" s="36"/>
      <c r="BU73" s="29"/>
      <c r="BV73" s="36"/>
      <c r="BW73" s="36"/>
      <c r="BX73" s="36"/>
      <c r="BY73" s="36"/>
    </row>
    <row r="74" spans="1:77" x14ac:dyDescent="0.25">
      <c r="A74" s="16">
        <v>72</v>
      </c>
      <c r="B74" s="16">
        <v>1</v>
      </c>
      <c r="C74" s="37" t="s">
        <v>538</v>
      </c>
      <c r="D74" s="51">
        <v>197.84815395169082</v>
      </c>
      <c r="E74" s="25">
        <v>-153.72909599999997</v>
      </c>
      <c r="F74" s="26">
        <f t="shared" si="3"/>
        <v>44.119057951690849</v>
      </c>
      <c r="G74" s="26">
        <f t="shared" si="4"/>
        <v>59.960153951690813</v>
      </c>
      <c r="H74" s="26">
        <f t="shared" si="5"/>
        <v>137.88800000000001</v>
      </c>
      <c r="I74" s="36"/>
      <c r="J74" s="36"/>
      <c r="K74" s="36"/>
      <c r="L74" s="27"/>
      <c r="M74" s="36"/>
      <c r="N74" s="36"/>
      <c r="O74" s="36"/>
      <c r="P74" s="36"/>
      <c r="Q74" s="36"/>
      <c r="R74" s="29"/>
      <c r="S74" s="36"/>
      <c r="T74" s="29"/>
      <c r="U74" s="36"/>
      <c r="V74" s="36"/>
      <c r="W74" s="36"/>
      <c r="X74" s="36">
        <v>0.124</v>
      </c>
      <c r="Y74" s="36">
        <v>137.88800000000001</v>
      </c>
      <c r="Z74" s="36"/>
      <c r="AA74" s="36"/>
      <c r="AB74" s="29"/>
      <c r="AC74" s="36"/>
      <c r="AD74" s="66"/>
      <c r="AE74" s="36"/>
      <c r="AF74" s="36"/>
      <c r="AG74" s="36"/>
      <c r="AH74" s="36"/>
      <c r="AI74" s="36"/>
      <c r="AJ74" s="36"/>
      <c r="AK74" s="29"/>
      <c r="AL74" s="36"/>
      <c r="AM74" s="29"/>
      <c r="AN74" s="36"/>
      <c r="AO74" s="36"/>
      <c r="AP74" s="36"/>
      <c r="AQ74" s="29"/>
      <c r="AR74" s="36"/>
      <c r="AS74" s="29"/>
      <c r="AT74" s="36"/>
      <c r="AU74" s="29"/>
      <c r="AV74" s="36"/>
      <c r="AW74" s="36"/>
      <c r="AX74" s="36"/>
      <c r="AY74" s="29"/>
      <c r="AZ74" s="36"/>
      <c r="BA74" s="36"/>
      <c r="BB74" s="36"/>
      <c r="BC74" s="29"/>
      <c r="BD74" s="36"/>
      <c r="BE74" s="36"/>
      <c r="BF74" s="36"/>
      <c r="BG74" s="36"/>
      <c r="BH74" s="36"/>
      <c r="BI74" s="36"/>
      <c r="BJ74" s="36"/>
      <c r="BK74" s="36"/>
      <c r="BL74" s="36"/>
      <c r="BM74" s="29"/>
      <c r="BN74" s="36"/>
      <c r="BO74" s="29"/>
      <c r="BP74" s="36"/>
      <c r="BQ74" s="36"/>
      <c r="BR74" s="36"/>
      <c r="BS74" s="29"/>
      <c r="BT74" s="36"/>
      <c r="BU74" s="29"/>
      <c r="BV74" s="36"/>
      <c r="BW74" s="36"/>
      <c r="BX74" s="36"/>
      <c r="BY74" s="36"/>
    </row>
    <row r="75" spans="1:77" x14ac:dyDescent="0.25">
      <c r="A75" s="16">
        <v>73</v>
      </c>
      <c r="B75" s="16">
        <v>1</v>
      </c>
      <c r="C75" s="37" t="s">
        <v>539</v>
      </c>
      <c r="D75" s="51">
        <v>246.39400177777773</v>
      </c>
      <c r="E75" s="25">
        <v>-809.49615400000005</v>
      </c>
      <c r="F75" s="26">
        <f t="shared" si="3"/>
        <v>-563.10215222222234</v>
      </c>
      <c r="G75" s="26">
        <f t="shared" si="4"/>
        <v>112.95400177777773</v>
      </c>
      <c r="H75" s="26">
        <f t="shared" si="5"/>
        <v>133.44</v>
      </c>
      <c r="I75" s="36"/>
      <c r="J75" s="36"/>
      <c r="K75" s="36"/>
      <c r="L75" s="27"/>
      <c r="M75" s="36"/>
      <c r="N75" s="36"/>
      <c r="O75" s="36"/>
      <c r="P75" s="36"/>
      <c r="Q75" s="36"/>
      <c r="R75" s="29"/>
      <c r="S75" s="36"/>
      <c r="T75" s="29"/>
      <c r="U75" s="36"/>
      <c r="V75" s="36"/>
      <c r="W75" s="36"/>
      <c r="X75" s="36">
        <v>0.12</v>
      </c>
      <c r="Y75" s="36">
        <v>133.44</v>
      </c>
      <c r="Z75" s="36"/>
      <c r="AA75" s="36"/>
      <c r="AB75" s="29"/>
      <c r="AC75" s="36"/>
      <c r="AD75" s="66"/>
      <c r="AE75" s="36"/>
      <c r="AF75" s="36"/>
      <c r="AG75" s="36"/>
      <c r="AH75" s="36"/>
      <c r="AI75" s="36"/>
      <c r="AJ75" s="36"/>
      <c r="AK75" s="29"/>
      <c r="AL75" s="36"/>
      <c r="AM75" s="29"/>
      <c r="AN75" s="36"/>
      <c r="AO75" s="36"/>
      <c r="AP75" s="36"/>
      <c r="AQ75" s="29"/>
      <c r="AR75" s="36"/>
      <c r="AS75" s="29"/>
      <c r="AT75" s="36"/>
      <c r="AU75" s="29"/>
      <c r="AV75" s="36"/>
      <c r="AW75" s="36"/>
      <c r="AX75" s="36"/>
      <c r="AY75" s="29"/>
      <c r="AZ75" s="36"/>
      <c r="BA75" s="36"/>
      <c r="BB75" s="36"/>
      <c r="BC75" s="29"/>
      <c r="BD75" s="36"/>
      <c r="BE75" s="36"/>
      <c r="BF75" s="36"/>
      <c r="BG75" s="36"/>
      <c r="BH75" s="36"/>
      <c r="BI75" s="36"/>
      <c r="BJ75" s="36"/>
      <c r="BK75" s="36"/>
      <c r="BL75" s="36"/>
      <c r="BM75" s="29"/>
      <c r="BN75" s="36"/>
      <c r="BO75" s="29"/>
      <c r="BP75" s="36"/>
      <c r="BQ75" s="36"/>
      <c r="BR75" s="36"/>
      <c r="BS75" s="29"/>
      <c r="BT75" s="36"/>
      <c r="BU75" s="29"/>
      <c r="BV75" s="36"/>
      <c r="BW75" s="36"/>
      <c r="BX75" s="36"/>
      <c r="BY75" s="36"/>
    </row>
    <row r="76" spans="1:77" x14ac:dyDescent="0.25">
      <c r="A76" s="16">
        <v>74</v>
      </c>
      <c r="B76" s="16">
        <v>1</v>
      </c>
      <c r="C76" s="37" t="s">
        <v>540</v>
      </c>
      <c r="D76" s="51">
        <v>147.65993810628021</v>
      </c>
      <c r="E76" s="25">
        <v>-260.61496199999999</v>
      </c>
      <c r="F76" s="26">
        <f t="shared" si="3"/>
        <v>-112.95502389371978</v>
      </c>
      <c r="G76" s="26">
        <f t="shared" si="4"/>
        <v>147.65993810628021</v>
      </c>
      <c r="H76" s="26">
        <f t="shared" si="5"/>
        <v>0</v>
      </c>
      <c r="I76" s="36"/>
      <c r="J76" s="36"/>
      <c r="K76" s="36"/>
      <c r="L76" s="27"/>
      <c r="M76" s="36"/>
      <c r="N76" s="36"/>
      <c r="O76" s="36"/>
      <c r="P76" s="36"/>
      <c r="Q76" s="36"/>
      <c r="R76" s="29"/>
      <c r="S76" s="36"/>
      <c r="T76" s="29"/>
      <c r="U76" s="36"/>
      <c r="V76" s="36"/>
      <c r="W76" s="36"/>
      <c r="X76" s="36"/>
      <c r="Y76" s="36"/>
      <c r="Z76" s="36"/>
      <c r="AA76" s="36"/>
      <c r="AB76" s="29"/>
      <c r="AC76" s="36"/>
      <c r="AD76" s="66"/>
      <c r="AE76" s="36"/>
      <c r="AF76" s="36"/>
      <c r="AG76" s="36"/>
      <c r="AH76" s="36"/>
      <c r="AI76" s="36"/>
      <c r="AJ76" s="36"/>
      <c r="AK76" s="29"/>
      <c r="AL76" s="36"/>
      <c r="AM76" s="29"/>
      <c r="AN76" s="36"/>
      <c r="AO76" s="36"/>
      <c r="AP76" s="36"/>
      <c r="AQ76" s="29"/>
      <c r="AR76" s="36"/>
      <c r="AS76" s="29"/>
      <c r="AT76" s="36"/>
      <c r="AU76" s="29"/>
      <c r="AV76" s="36"/>
      <c r="AW76" s="36"/>
      <c r="AX76" s="36"/>
      <c r="AY76" s="29"/>
      <c r="AZ76" s="36"/>
      <c r="BA76" s="36"/>
      <c r="BB76" s="36"/>
      <c r="BC76" s="29"/>
      <c r="BD76" s="36"/>
      <c r="BE76" s="36"/>
      <c r="BF76" s="36"/>
      <c r="BG76" s="36"/>
      <c r="BH76" s="36"/>
      <c r="BI76" s="36"/>
      <c r="BJ76" s="36"/>
      <c r="BK76" s="36"/>
      <c r="BL76" s="36"/>
      <c r="BM76" s="29"/>
      <c r="BN76" s="36"/>
      <c r="BO76" s="29"/>
      <c r="BP76" s="36"/>
      <c r="BQ76" s="36"/>
      <c r="BR76" s="36"/>
      <c r="BS76" s="29"/>
      <c r="BT76" s="36"/>
      <c r="BU76" s="29"/>
      <c r="BV76" s="36"/>
      <c r="BW76" s="36"/>
      <c r="BX76" s="36"/>
      <c r="BY76" s="36"/>
    </row>
    <row r="77" spans="1:77" x14ac:dyDescent="0.25">
      <c r="A77" s="16">
        <v>75</v>
      </c>
      <c r="B77" s="16">
        <v>1</v>
      </c>
      <c r="C77" s="37" t="s">
        <v>541</v>
      </c>
      <c r="D77" s="51">
        <v>364.94457838260865</v>
      </c>
      <c r="E77" s="25">
        <v>147.33851760000005</v>
      </c>
      <c r="F77" s="26">
        <f t="shared" si="3"/>
        <v>512.28309598260876</v>
      </c>
      <c r="G77" s="26">
        <f t="shared" si="4"/>
        <v>-942.37142161739143</v>
      </c>
      <c r="H77" s="26">
        <f t="shared" si="5"/>
        <v>1307.316</v>
      </c>
      <c r="I77" s="36"/>
      <c r="J77" s="36"/>
      <c r="K77" s="36"/>
      <c r="L77" s="27">
        <v>1.6419999999999999</v>
      </c>
      <c r="M77" s="36">
        <v>761.88800000000003</v>
      </c>
      <c r="N77" s="36">
        <v>0.28499999999999998</v>
      </c>
      <c r="O77" s="36">
        <v>153.35499999999999</v>
      </c>
      <c r="P77" s="36">
        <v>0.23799999999999999</v>
      </c>
      <c r="Q77" s="36">
        <v>226.1</v>
      </c>
      <c r="R77" s="29">
        <v>7</v>
      </c>
      <c r="S77" s="36">
        <v>5.9219999999999997</v>
      </c>
      <c r="T77" s="29"/>
      <c r="U77" s="36"/>
      <c r="V77" s="36">
        <v>8.9999999999999993E-3</v>
      </c>
      <c r="W77" s="36">
        <v>21.050999999999998</v>
      </c>
      <c r="X77" s="36">
        <v>0.125</v>
      </c>
      <c r="Y77" s="36">
        <v>139</v>
      </c>
      <c r="Z77" s="36"/>
      <c r="AA77" s="36"/>
      <c r="AB77" s="29"/>
      <c r="AC77" s="36"/>
      <c r="AD77" s="66"/>
      <c r="AE77" s="36"/>
      <c r="AF77" s="36"/>
      <c r="AG77" s="36"/>
      <c r="AH77" s="36"/>
      <c r="AI77" s="36"/>
      <c r="AJ77" s="36"/>
      <c r="AK77" s="29"/>
      <c r="AL77" s="36"/>
      <c r="AM77" s="29"/>
      <c r="AN77" s="36"/>
      <c r="AO77" s="36"/>
      <c r="AP77" s="36"/>
      <c r="AQ77" s="29"/>
      <c r="AR77" s="36"/>
      <c r="AS77" s="29"/>
      <c r="AT77" s="36"/>
      <c r="AU77" s="29"/>
      <c r="AV77" s="36"/>
      <c r="AW77" s="36"/>
      <c r="AX77" s="36"/>
      <c r="AY77" s="29"/>
      <c r="AZ77" s="36"/>
      <c r="BA77" s="36"/>
      <c r="BB77" s="36"/>
      <c r="BC77" s="29"/>
      <c r="BD77" s="36"/>
      <c r="BE77" s="36"/>
      <c r="BF77" s="36"/>
      <c r="BG77" s="36"/>
      <c r="BH77" s="36"/>
      <c r="BI77" s="36"/>
      <c r="BJ77" s="36"/>
      <c r="BK77" s="36"/>
      <c r="BL77" s="36"/>
      <c r="BM77" s="29"/>
      <c r="BN77" s="36"/>
      <c r="BO77" s="29"/>
      <c r="BP77" s="36"/>
      <c r="BQ77" s="36"/>
      <c r="BR77" s="36"/>
      <c r="BS77" s="29"/>
      <c r="BT77" s="36"/>
      <c r="BU77" s="29"/>
      <c r="BV77" s="36"/>
      <c r="BW77" s="36"/>
      <c r="BX77" s="36"/>
      <c r="BY77" s="36"/>
    </row>
    <row r="78" spans="1:77" x14ac:dyDescent="0.25">
      <c r="A78" s="16">
        <v>76</v>
      </c>
      <c r="B78" s="16">
        <v>1</v>
      </c>
      <c r="C78" s="37" t="s">
        <v>922</v>
      </c>
      <c r="D78" s="51">
        <v>146.74610378743961</v>
      </c>
      <c r="E78" s="25">
        <v>152.86952599999998</v>
      </c>
      <c r="F78" s="26">
        <f t="shared" si="3"/>
        <v>299.61562978743962</v>
      </c>
      <c r="G78" s="26">
        <f t="shared" si="4"/>
        <v>-298.0538962125604</v>
      </c>
      <c r="H78" s="26">
        <f t="shared" si="5"/>
        <v>444.8</v>
      </c>
      <c r="I78" s="36"/>
      <c r="J78" s="36"/>
      <c r="K78" s="36"/>
      <c r="L78" s="27"/>
      <c r="M78" s="36"/>
      <c r="N78" s="36"/>
      <c r="O78" s="36"/>
      <c r="P78" s="36"/>
      <c r="Q78" s="36"/>
      <c r="R78" s="29"/>
      <c r="S78" s="36"/>
      <c r="T78" s="29"/>
      <c r="U78" s="36"/>
      <c r="V78" s="36"/>
      <c r="W78" s="36"/>
      <c r="X78" s="36">
        <v>0.4</v>
      </c>
      <c r="Y78" s="36">
        <v>444.8</v>
      </c>
      <c r="Z78" s="36"/>
      <c r="AA78" s="36"/>
      <c r="AB78" s="29"/>
      <c r="AC78" s="36"/>
      <c r="AD78" s="66"/>
      <c r="AE78" s="36"/>
      <c r="AF78" s="36"/>
      <c r="AG78" s="36"/>
      <c r="AH78" s="36"/>
      <c r="AI78" s="36"/>
      <c r="AJ78" s="36"/>
      <c r="AK78" s="29"/>
      <c r="AL78" s="36"/>
      <c r="AM78" s="29"/>
      <c r="AN78" s="36"/>
      <c r="AO78" s="36"/>
      <c r="AP78" s="36"/>
      <c r="AQ78" s="29"/>
      <c r="AR78" s="36"/>
      <c r="AS78" s="29"/>
      <c r="AT78" s="36"/>
      <c r="AU78" s="29"/>
      <c r="AV78" s="36"/>
      <c r="AW78" s="36"/>
      <c r="AX78" s="36"/>
      <c r="AY78" s="29"/>
      <c r="AZ78" s="36"/>
      <c r="BA78" s="36"/>
      <c r="BB78" s="36"/>
      <c r="BC78" s="29"/>
      <c r="BD78" s="36"/>
      <c r="BE78" s="36"/>
      <c r="BF78" s="36"/>
      <c r="BG78" s="36"/>
      <c r="BH78" s="36"/>
      <c r="BI78" s="36"/>
      <c r="BJ78" s="36"/>
      <c r="BK78" s="36"/>
      <c r="BL78" s="36"/>
      <c r="BM78" s="29"/>
      <c r="BN78" s="36"/>
      <c r="BO78" s="29"/>
      <c r="BP78" s="36"/>
      <c r="BQ78" s="36"/>
      <c r="BR78" s="36"/>
      <c r="BS78" s="29"/>
      <c r="BT78" s="36"/>
      <c r="BU78" s="29"/>
      <c r="BV78" s="36"/>
      <c r="BW78" s="36"/>
      <c r="BX78" s="36"/>
      <c r="BY78" s="36"/>
    </row>
    <row r="79" spans="1:77" x14ac:dyDescent="0.25">
      <c r="A79" s="16">
        <v>77</v>
      </c>
      <c r="B79" s="16">
        <v>1</v>
      </c>
      <c r="C79" s="37" t="s">
        <v>542</v>
      </c>
      <c r="D79" s="51">
        <v>181.72864624154587</v>
      </c>
      <c r="E79" s="25">
        <v>414.98048599999998</v>
      </c>
      <c r="F79" s="26">
        <f t="shared" si="3"/>
        <v>596.70913224154583</v>
      </c>
      <c r="G79" s="26">
        <f t="shared" si="4"/>
        <v>181.72864624154587</v>
      </c>
      <c r="H79" s="26">
        <f t="shared" si="5"/>
        <v>0</v>
      </c>
      <c r="I79" s="36"/>
      <c r="J79" s="36"/>
      <c r="K79" s="36"/>
      <c r="L79" s="27"/>
      <c r="M79" s="36"/>
      <c r="N79" s="36"/>
      <c r="O79" s="36"/>
      <c r="P79" s="36"/>
      <c r="Q79" s="36"/>
      <c r="R79" s="29"/>
      <c r="S79" s="36"/>
      <c r="T79" s="29"/>
      <c r="U79" s="36"/>
      <c r="V79" s="36"/>
      <c r="W79" s="36"/>
      <c r="X79" s="36"/>
      <c r="Y79" s="36"/>
      <c r="Z79" s="36"/>
      <c r="AA79" s="36"/>
      <c r="AB79" s="29"/>
      <c r="AC79" s="36"/>
      <c r="AD79" s="66"/>
      <c r="AE79" s="36"/>
      <c r="AF79" s="36"/>
      <c r="AG79" s="36"/>
      <c r="AH79" s="36"/>
      <c r="AI79" s="36"/>
      <c r="AJ79" s="36"/>
      <c r="AK79" s="29"/>
      <c r="AL79" s="36"/>
      <c r="AM79" s="29"/>
      <c r="AN79" s="36"/>
      <c r="AO79" s="36"/>
      <c r="AP79" s="36"/>
      <c r="AQ79" s="29"/>
      <c r="AR79" s="36"/>
      <c r="AS79" s="29"/>
      <c r="AT79" s="36"/>
      <c r="AU79" s="29"/>
      <c r="AV79" s="36"/>
      <c r="AW79" s="36"/>
      <c r="AX79" s="36"/>
      <c r="AY79" s="29"/>
      <c r="AZ79" s="36"/>
      <c r="BA79" s="36"/>
      <c r="BB79" s="36"/>
      <c r="BC79" s="29"/>
      <c r="BD79" s="36"/>
      <c r="BE79" s="36"/>
      <c r="BF79" s="36"/>
      <c r="BG79" s="36"/>
      <c r="BH79" s="36"/>
      <c r="BI79" s="36"/>
      <c r="BJ79" s="36"/>
      <c r="BK79" s="36"/>
      <c r="BL79" s="36"/>
      <c r="BM79" s="29"/>
      <c r="BN79" s="36"/>
      <c r="BO79" s="29"/>
      <c r="BP79" s="36"/>
      <c r="BQ79" s="36"/>
      <c r="BR79" s="36"/>
      <c r="BS79" s="29"/>
      <c r="BT79" s="36"/>
      <c r="BU79" s="29"/>
      <c r="BV79" s="36"/>
      <c r="BW79" s="36"/>
      <c r="BX79" s="36"/>
      <c r="BY79" s="36"/>
    </row>
    <row r="80" spans="1:77" x14ac:dyDescent="0.25">
      <c r="A80" s="16">
        <v>78</v>
      </c>
      <c r="B80" s="16">
        <v>1</v>
      </c>
      <c r="C80" s="37" t="s">
        <v>543</v>
      </c>
      <c r="D80" s="51">
        <v>309.36243675362317</v>
      </c>
      <c r="E80" s="25">
        <v>865.40254200000004</v>
      </c>
      <c r="F80" s="26">
        <f t="shared" si="3"/>
        <v>1174.7649787536232</v>
      </c>
      <c r="G80" s="26">
        <f t="shared" si="4"/>
        <v>219.36243675362317</v>
      </c>
      <c r="H80" s="26">
        <f t="shared" si="5"/>
        <v>90</v>
      </c>
      <c r="I80" s="36"/>
      <c r="J80" s="36"/>
      <c r="K80" s="36"/>
      <c r="L80" s="27"/>
      <c r="M80" s="36"/>
      <c r="N80" s="36"/>
      <c r="O80" s="36"/>
      <c r="P80" s="36"/>
      <c r="Q80" s="36"/>
      <c r="R80" s="29"/>
      <c r="S80" s="36"/>
      <c r="T80" s="29"/>
      <c r="U80" s="36"/>
      <c r="V80" s="36"/>
      <c r="W80" s="36"/>
      <c r="X80" s="36"/>
      <c r="Y80" s="36"/>
      <c r="Z80" s="36">
        <v>6.0000000000000001E-3</v>
      </c>
      <c r="AA80" s="36">
        <v>90</v>
      </c>
      <c r="AB80" s="29"/>
      <c r="AC80" s="36"/>
      <c r="AD80" s="66"/>
      <c r="AE80" s="36"/>
      <c r="AF80" s="36"/>
      <c r="AG80" s="36"/>
      <c r="AH80" s="36"/>
      <c r="AI80" s="36"/>
      <c r="AJ80" s="36"/>
      <c r="AK80" s="29"/>
      <c r="AL80" s="36"/>
      <c r="AM80" s="29"/>
      <c r="AN80" s="36"/>
      <c r="AO80" s="36"/>
      <c r="AP80" s="36"/>
      <c r="AQ80" s="29"/>
      <c r="AR80" s="36"/>
      <c r="AS80" s="29"/>
      <c r="AT80" s="36"/>
      <c r="AU80" s="29"/>
      <c r="AV80" s="36"/>
      <c r="AW80" s="36"/>
      <c r="AX80" s="36"/>
      <c r="AY80" s="29"/>
      <c r="AZ80" s="36"/>
      <c r="BA80" s="36"/>
      <c r="BB80" s="36"/>
      <c r="BC80" s="29"/>
      <c r="BD80" s="36"/>
      <c r="BE80" s="36"/>
      <c r="BF80" s="36"/>
      <c r="BG80" s="36"/>
      <c r="BH80" s="36"/>
      <c r="BI80" s="36"/>
      <c r="BJ80" s="36"/>
      <c r="BK80" s="36"/>
      <c r="BL80" s="36"/>
      <c r="BM80" s="29"/>
      <c r="BN80" s="36"/>
      <c r="BO80" s="29"/>
      <c r="BP80" s="36"/>
      <c r="BQ80" s="36"/>
      <c r="BR80" s="36"/>
      <c r="BS80" s="29"/>
      <c r="BT80" s="36"/>
      <c r="BU80" s="29"/>
      <c r="BV80" s="36"/>
      <c r="BW80" s="36"/>
      <c r="BX80" s="36"/>
      <c r="BY80" s="36"/>
    </row>
    <row r="81" spans="1:77" x14ac:dyDescent="0.25">
      <c r="A81" s="16">
        <v>79</v>
      </c>
      <c r="B81" s="16">
        <v>1</v>
      </c>
      <c r="C81" s="37" t="s">
        <v>544</v>
      </c>
      <c r="D81" s="51">
        <v>19.876621932367151</v>
      </c>
      <c r="E81" s="25">
        <v>61.684545999999997</v>
      </c>
      <c r="F81" s="26">
        <f t="shared" si="3"/>
        <v>81.561167932367141</v>
      </c>
      <c r="G81" s="26">
        <f t="shared" si="4"/>
        <v>19.876621932367151</v>
      </c>
      <c r="H81" s="26">
        <f t="shared" si="5"/>
        <v>0</v>
      </c>
      <c r="I81" s="36"/>
      <c r="J81" s="36"/>
      <c r="K81" s="36"/>
      <c r="L81" s="27"/>
      <c r="M81" s="36"/>
      <c r="N81" s="36"/>
      <c r="O81" s="36"/>
      <c r="P81" s="36"/>
      <c r="Q81" s="36"/>
      <c r="R81" s="29"/>
      <c r="S81" s="36"/>
      <c r="T81" s="29"/>
      <c r="U81" s="36"/>
      <c r="V81" s="36"/>
      <c r="W81" s="36"/>
      <c r="X81" s="36"/>
      <c r="Y81" s="36"/>
      <c r="Z81" s="36"/>
      <c r="AA81" s="36"/>
      <c r="AB81" s="29"/>
      <c r="AC81" s="36"/>
      <c r="AD81" s="66"/>
      <c r="AE81" s="36"/>
      <c r="AF81" s="36"/>
      <c r="AG81" s="36"/>
      <c r="AH81" s="36"/>
      <c r="AI81" s="36"/>
      <c r="AJ81" s="36"/>
      <c r="AK81" s="29"/>
      <c r="AL81" s="36"/>
      <c r="AM81" s="29"/>
      <c r="AN81" s="36"/>
      <c r="AO81" s="36"/>
      <c r="AP81" s="36"/>
      <c r="AQ81" s="29"/>
      <c r="AR81" s="36"/>
      <c r="AS81" s="29"/>
      <c r="AT81" s="36"/>
      <c r="AU81" s="29"/>
      <c r="AV81" s="36"/>
      <c r="AW81" s="36"/>
      <c r="AX81" s="36"/>
      <c r="AY81" s="29"/>
      <c r="AZ81" s="36"/>
      <c r="BA81" s="36"/>
      <c r="BB81" s="36"/>
      <c r="BC81" s="29"/>
      <c r="BD81" s="36"/>
      <c r="BE81" s="36"/>
      <c r="BF81" s="36"/>
      <c r="BG81" s="36"/>
      <c r="BH81" s="36"/>
      <c r="BI81" s="36"/>
      <c r="BJ81" s="36"/>
      <c r="BK81" s="36"/>
      <c r="BL81" s="36"/>
      <c r="BM81" s="29"/>
      <c r="BN81" s="36"/>
      <c r="BO81" s="29"/>
      <c r="BP81" s="36"/>
      <c r="BQ81" s="36"/>
      <c r="BR81" s="36"/>
      <c r="BS81" s="29"/>
      <c r="BT81" s="36"/>
      <c r="BU81" s="29"/>
      <c r="BV81" s="36"/>
      <c r="BW81" s="36"/>
      <c r="BX81" s="36"/>
      <c r="BY81" s="36"/>
    </row>
    <row r="82" spans="1:77" x14ac:dyDescent="0.25">
      <c r="A82" s="16">
        <v>80</v>
      </c>
      <c r="B82" s="16">
        <v>1</v>
      </c>
      <c r="C82" s="37" t="s">
        <v>545</v>
      </c>
      <c r="D82" s="51">
        <v>13.054188966183574</v>
      </c>
      <c r="E82" s="25">
        <v>63.481718000000001</v>
      </c>
      <c r="F82" s="26">
        <f t="shared" si="3"/>
        <v>76.535906966183575</v>
      </c>
      <c r="G82" s="26">
        <f t="shared" si="4"/>
        <v>13.054188966183574</v>
      </c>
      <c r="H82" s="26">
        <f t="shared" si="5"/>
        <v>0</v>
      </c>
      <c r="I82" s="36"/>
      <c r="J82" s="36"/>
      <c r="K82" s="36"/>
      <c r="L82" s="27"/>
      <c r="M82" s="36"/>
      <c r="N82" s="36"/>
      <c r="O82" s="36"/>
      <c r="P82" s="36"/>
      <c r="Q82" s="36"/>
      <c r="R82" s="29"/>
      <c r="S82" s="36"/>
      <c r="T82" s="29"/>
      <c r="U82" s="36"/>
      <c r="V82" s="36"/>
      <c r="W82" s="36"/>
      <c r="X82" s="36"/>
      <c r="Y82" s="36"/>
      <c r="Z82" s="36"/>
      <c r="AA82" s="36"/>
      <c r="AB82" s="29"/>
      <c r="AC82" s="36"/>
      <c r="AD82" s="66"/>
      <c r="AE82" s="36"/>
      <c r="AF82" s="36"/>
      <c r="AG82" s="36"/>
      <c r="AH82" s="36"/>
      <c r="AI82" s="36"/>
      <c r="AJ82" s="36"/>
      <c r="AK82" s="29"/>
      <c r="AL82" s="36"/>
      <c r="AM82" s="29"/>
      <c r="AN82" s="36"/>
      <c r="AO82" s="36"/>
      <c r="AP82" s="36"/>
      <c r="AQ82" s="29"/>
      <c r="AR82" s="36"/>
      <c r="AS82" s="29"/>
      <c r="AT82" s="36"/>
      <c r="AU82" s="29"/>
      <c r="AV82" s="36"/>
      <c r="AW82" s="36"/>
      <c r="AX82" s="36"/>
      <c r="AY82" s="29"/>
      <c r="AZ82" s="36"/>
      <c r="BA82" s="36"/>
      <c r="BB82" s="36"/>
      <c r="BC82" s="29"/>
      <c r="BD82" s="36"/>
      <c r="BE82" s="36"/>
      <c r="BF82" s="36"/>
      <c r="BG82" s="36"/>
      <c r="BH82" s="36"/>
      <c r="BI82" s="36"/>
      <c r="BJ82" s="36"/>
      <c r="BK82" s="36"/>
      <c r="BL82" s="36"/>
      <c r="BM82" s="29"/>
      <c r="BN82" s="36"/>
      <c r="BO82" s="29"/>
      <c r="BP82" s="36"/>
      <c r="BQ82" s="36"/>
      <c r="BR82" s="36"/>
      <c r="BS82" s="29"/>
      <c r="BT82" s="36"/>
      <c r="BU82" s="29"/>
      <c r="BV82" s="36"/>
      <c r="BW82" s="36"/>
      <c r="BX82" s="36"/>
      <c r="BY82" s="36"/>
    </row>
    <row r="83" spans="1:77" x14ac:dyDescent="0.25">
      <c r="A83" s="16">
        <v>81</v>
      </c>
      <c r="B83" s="16">
        <v>1</v>
      </c>
      <c r="C83" s="37" t="s">
        <v>546</v>
      </c>
      <c r="D83" s="51">
        <v>77.909088367149764</v>
      </c>
      <c r="E83" s="25">
        <v>43.853610000000003</v>
      </c>
      <c r="F83" s="26">
        <f t="shared" si="3"/>
        <v>121.76269836714977</v>
      </c>
      <c r="G83" s="26">
        <f t="shared" si="4"/>
        <v>-64.426911632850249</v>
      </c>
      <c r="H83" s="26">
        <f t="shared" si="5"/>
        <v>142.33600000000001</v>
      </c>
      <c r="I83" s="36"/>
      <c r="J83" s="36"/>
      <c r="K83" s="36"/>
      <c r="L83" s="27"/>
      <c r="M83" s="36"/>
      <c r="N83" s="36"/>
      <c r="O83" s="36"/>
      <c r="P83" s="36"/>
      <c r="Q83" s="36"/>
      <c r="R83" s="29"/>
      <c r="S83" s="36"/>
      <c r="T83" s="29"/>
      <c r="U83" s="36"/>
      <c r="V83" s="36"/>
      <c r="W83" s="36"/>
      <c r="X83" s="36">
        <v>0.128</v>
      </c>
      <c r="Y83" s="36">
        <v>142.33600000000001</v>
      </c>
      <c r="Z83" s="36"/>
      <c r="AA83" s="36"/>
      <c r="AB83" s="29"/>
      <c r="AC83" s="36"/>
      <c r="AD83" s="66"/>
      <c r="AE83" s="36"/>
      <c r="AF83" s="36"/>
      <c r="AG83" s="36"/>
      <c r="AH83" s="36"/>
      <c r="AI83" s="36"/>
      <c r="AJ83" s="36"/>
      <c r="AK83" s="29"/>
      <c r="AL83" s="36"/>
      <c r="AM83" s="29"/>
      <c r="AN83" s="36"/>
      <c r="AO83" s="36"/>
      <c r="AP83" s="36"/>
      <c r="AQ83" s="29"/>
      <c r="AR83" s="36"/>
      <c r="AS83" s="29"/>
      <c r="AT83" s="36"/>
      <c r="AU83" s="29"/>
      <c r="AV83" s="36"/>
      <c r="AW83" s="36"/>
      <c r="AX83" s="36"/>
      <c r="AY83" s="29"/>
      <c r="AZ83" s="36"/>
      <c r="BA83" s="36"/>
      <c r="BB83" s="36"/>
      <c r="BC83" s="29"/>
      <c r="BD83" s="36"/>
      <c r="BE83" s="36"/>
      <c r="BF83" s="36"/>
      <c r="BG83" s="36"/>
      <c r="BH83" s="36"/>
      <c r="BI83" s="36"/>
      <c r="BJ83" s="36"/>
      <c r="BK83" s="36"/>
      <c r="BL83" s="36"/>
      <c r="BM83" s="29"/>
      <c r="BN83" s="36"/>
      <c r="BO83" s="29"/>
      <c r="BP83" s="36"/>
      <c r="BQ83" s="36"/>
      <c r="BR83" s="36"/>
      <c r="BS83" s="29"/>
      <c r="BT83" s="36"/>
      <c r="BU83" s="29"/>
      <c r="BV83" s="36"/>
      <c r="BW83" s="36"/>
      <c r="BX83" s="36"/>
      <c r="BY83" s="36"/>
    </row>
    <row r="84" spans="1:77" x14ac:dyDescent="0.25">
      <c r="A84" s="16">
        <v>82</v>
      </c>
      <c r="B84" s="16">
        <v>1</v>
      </c>
      <c r="C84" s="37" t="s">
        <v>547</v>
      </c>
      <c r="D84" s="51">
        <v>91.821925062801924</v>
      </c>
      <c r="E84" s="25">
        <v>364.28231399999999</v>
      </c>
      <c r="F84" s="26">
        <f t="shared" si="3"/>
        <v>456.10423906280192</v>
      </c>
      <c r="G84" s="26">
        <f t="shared" si="4"/>
        <v>69.581925062801929</v>
      </c>
      <c r="H84" s="26">
        <f t="shared" si="5"/>
        <v>22.24</v>
      </c>
      <c r="I84" s="36"/>
      <c r="J84" s="36"/>
      <c r="K84" s="36"/>
      <c r="L84" s="27"/>
      <c r="M84" s="36"/>
      <c r="N84" s="36"/>
      <c r="O84" s="36"/>
      <c r="P84" s="36"/>
      <c r="Q84" s="36"/>
      <c r="R84" s="29"/>
      <c r="S84" s="36"/>
      <c r="T84" s="29"/>
      <c r="U84" s="36"/>
      <c r="V84" s="36"/>
      <c r="W84" s="36"/>
      <c r="X84" s="36">
        <v>0.02</v>
      </c>
      <c r="Y84" s="36">
        <v>22.24</v>
      </c>
      <c r="Z84" s="36"/>
      <c r="AA84" s="36"/>
      <c r="AB84" s="29"/>
      <c r="AC84" s="36"/>
      <c r="AD84" s="66"/>
      <c r="AE84" s="36"/>
      <c r="AF84" s="36"/>
      <c r="AG84" s="36"/>
      <c r="AH84" s="36"/>
      <c r="AI84" s="36"/>
      <c r="AJ84" s="36"/>
      <c r="AK84" s="29"/>
      <c r="AL84" s="36"/>
      <c r="AM84" s="29"/>
      <c r="AN84" s="36"/>
      <c r="AO84" s="36"/>
      <c r="AP84" s="36"/>
      <c r="AQ84" s="29"/>
      <c r="AR84" s="36"/>
      <c r="AS84" s="29"/>
      <c r="AT84" s="36"/>
      <c r="AU84" s="29"/>
      <c r="AV84" s="36"/>
      <c r="AW84" s="36"/>
      <c r="AX84" s="36"/>
      <c r="AY84" s="29"/>
      <c r="AZ84" s="36"/>
      <c r="BA84" s="36"/>
      <c r="BB84" s="36"/>
      <c r="BC84" s="29"/>
      <c r="BD84" s="36"/>
      <c r="BE84" s="36"/>
      <c r="BF84" s="36"/>
      <c r="BG84" s="36"/>
      <c r="BH84" s="36"/>
      <c r="BI84" s="36"/>
      <c r="BJ84" s="36"/>
      <c r="BK84" s="36"/>
      <c r="BL84" s="36"/>
      <c r="BM84" s="29"/>
      <c r="BN84" s="36"/>
      <c r="BO84" s="29"/>
      <c r="BP84" s="36"/>
      <c r="BQ84" s="36"/>
      <c r="BR84" s="36"/>
      <c r="BS84" s="29"/>
      <c r="BT84" s="36"/>
      <c r="BU84" s="29"/>
      <c r="BV84" s="36"/>
      <c r="BW84" s="36"/>
      <c r="BX84" s="36"/>
      <c r="BY84" s="36"/>
    </row>
    <row r="85" spans="1:77" x14ac:dyDescent="0.25">
      <c r="A85" s="16">
        <v>83</v>
      </c>
      <c r="B85" s="16">
        <v>1</v>
      </c>
      <c r="C85" s="37" t="s">
        <v>548</v>
      </c>
      <c r="D85" s="51">
        <v>159.57151105314011</v>
      </c>
      <c r="E85" s="25">
        <v>434.309256</v>
      </c>
      <c r="F85" s="26">
        <f t="shared" si="3"/>
        <v>593.88076705314006</v>
      </c>
      <c r="G85" s="26">
        <f t="shared" si="4"/>
        <v>-85.068488946859873</v>
      </c>
      <c r="H85" s="26">
        <f t="shared" si="5"/>
        <v>244.64</v>
      </c>
      <c r="I85" s="36"/>
      <c r="J85" s="36"/>
      <c r="K85" s="36"/>
      <c r="L85" s="27"/>
      <c r="M85" s="36"/>
      <c r="N85" s="36"/>
      <c r="O85" s="36"/>
      <c r="P85" s="36"/>
      <c r="Q85" s="36"/>
      <c r="R85" s="29"/>
      <c r="S85" s="36"/>
      <c r="T85" s="29"/>
      <c r="U85" s="36"/>
      <c r="V85" s="36"/>
      <c r="W85" s="36"/>
      <c r="X85" s="36">
        <v>0.22</v>
      </c>
      <c r="Y85" s="36">
        <v>244.64</v>
      </c>
      <c r="Z85" s="36"/>
      <c r="AA85" s="36"/>
      <c r="AB85" s="29"/>
      <c r="AC85" s="36"/>
      <c r="AD85" s="66"/>
      <c r="AE85" s="36"/>
      <c r="AF85" s="36"/>
      <c r="AG85" s="36"/>
      <c r="AH85" s="36"/>
      <c r="AI85" s="36"/>
      <c r="AJ85" s="36"/>
      <c r="AK85" s="29"/>
      <c r="AL85" s="36"/>
      <c r="AM85" s="29"/>
      <c r="AN85" s="36"/>
      <c r="AO85" s="36"/>
      <c r="AP85" s="36"/>
      <c r="AQ85" s="29"/>
      <c r="AR85" s="36"/>
      <c r="AS85" s="29"/>
      <c r="AT85" s="36"/>
      <c r="AU85" s="29"/>
      <c r="AV85" s="36"/>
      <c r="AW85" s="36"/>
      <c r="AX85" s="36"/>
      <c r="AY85" s="29"/>
      <c r="AZ85" s="36"/>
      <c r="BA85" s="36"/>
      <c r="BB85" s="36"/>
      <c r="BC85" s="29"/>
      <c r="BD85" s="36"/>
      <c r="BE85" s="36"/>
      <c r="BF85" s="36"/>
      <c r="BG85" s="36"/>
      <c r="BH85" s="36"/>
      <c r="BI85" s="36"/>
      <c r="BJ85" s="36"/>
      <c r="BK85" s="36"/>
      <c r="BL85" s="36"/>
      <c r="BM85" s="29"/>
      <c r="BN85" s="36"/>
      <c r="BO85" s="29"/>
      <c r="BP85" s="36"/>
      <c r="BQ85" s="36"/>
      <c r="BR85" s="36"/>
      <c r="BS85" s="29"/>
      <c r="BT85" s="36"/>
      <c r="BU85" s="29"/>
      <c r="BV85" s="36"/>
      <c r="BW85" s="36"/>
      <c r="BX85" s="36"/>
      <c r="BY85" s="36"/>
    </row>
    <row r="86" spans="1:77" x14ac:dyDescent="0.25">
      <c r="A86" s="16">
        <v>84</v>
      </c>
      <c r="B86" s="16">
        <v>1</v>
      </c>
      <c r="C86" s="37" t="s">
        <v>549</v>
      </c>
      <c r="D86" s="51">
        <v>47.696125545893722</v>
      </c>
      <c r="E86" s="25">
        <v>69.517154000000005</v>
      </c>
      <c r="F86" s="26">
        <f t="shared" si="3"/>
        <v>117.21327954589373</v>
      </c>
      <c r="G86" s="26">
        <f t="shared" si="4"/>
        <v>-505.26387445410631</v>
      </c>
      <c r="H86" s="26">
        <f t="shared" si="5"/>
        <v>552.96</v>
      </c>
      <c r="I86" s="36"/>
      <c r="J86" s="36"/>
      <c r="K86" s="36"/>
      <c r="L86" s="27"/>
      <c r="M86" s="36"/>
      <c r="N86" s="36"/>
      <c r="O86" s="36"/>
      <c r="P86" s="36"/>
      <c r="Q86" s="36"/>
      <c r="R86" s="29"/>
      <c r="S86" s="36"/>
      <c r="T86" s="29"/>
      <c r="U86" s="36"/>
      <c r="V86" s="36"/>
      <c r="W86" s="36"/>
      <c r="X86" s="36">
        <v>0.18</v>
      </c>
      <c r="Y86" s="36">
        <v>200.16</v>
      </c>
      <c r="Z86" s="36"/>
      <c r="AA86" s="36"/>
      <c r="AB86" s="29"/>
      <c r="AC86" s="36"/>
      <c r="AD86" s="66" t="s">
        <v>998</v>
      </c>
      <c r="AE86" s="36">
        <v>0.12</v>
      </c>
      <c r="AF86" s="36">
        <v>352.8</v>
      </c>
      <c r="AG86" s="36"/>
      <c r="AH86" s="36"/>
      <c r="AI86" s="36"/>
      <c r="AJ86" s="36"/>
      <c r="AK86" s="29"/>
      <c r="AL86" s="36"/>
      <c r="AM86" s="29"/>
      <c r="AN86" s="36"/>
      <c r="AO86" s="36"/>
      <c r="AP86" s="36"/>
      <c r="AQ86" s="29"/>
      <c r="AR86" s="36"/>
      <c r="AS86" s="29"/>
      <c r="AT86" s="36"/>
      <c r="AU86" s="29"/>
      <c r="AV86" s="36"/>
      <c r="AW86" s="36"/>
      <c r="AX86" s="36"/>
      <c r="AY86" s="29"/>
      <c r="AZ86" s="36"/>
      <c r="BA86" s="36"/>
      <c r="BB86" s="36"/>
      <c r="BC86" s="29"/>
      <c r="BD86" s="36"/>
      <c r="BE86" s="36"/>
      <c r="BF86" s="36"/>
      <c r="BG86" s="36"/>
      <c r="BH86" s="36"/>
      <c r="BI86" s="36"/>
      <c r="BJ86" s="36"/>
      <c r="BK86" s="36"/>
      <c r="BL86" s="36"/>
      <c r="BM86" s="29"/>
      <c r="BN86" s="36"/>
      <c r="BO86" s="29"/>
      <c r="BP86" s="36"/>
      <c r="BQ86" s="36"/>
      <c r="BR86" s="36"/>
      <c r="BS86" s="29"/>
      <c r="BT86" s="36"/>
      <c r="BU86" s="29"/>
      <c r="BV86" s="36"/>
      <c r="BW86" s="36"/>
      <c r="BX86" s="36"/>
      <c r="BY86" s="36"/>
    </row>
    <row r="87" spans="1:77" x14ac:dyDescent="0.25">
      <c r="A87" s="16">
        <v>85</v>
      </c>
      <c r="B87" s="16">
        <v>3</v>
      </c>
      <c r="C87" s="37" t="s">
        <v>550</v>
      </c>
      <c r="D87" s="51">
        <v>357.02733542028983</v>
      </c>
      <c r="E87" s="25">
        <v>311.64896600000009</v>
      </c>
      <c r="F87" s="26">
        <f t="shared" si="3"/>
        <v>668.67630142028997</v>
      </c>
      <c r="G87" s="26">
        <f t="shared" si="4"/>
        <v>-54.727664579710165</v>
      </c>
      <c r="H87" s="26">
        <f t="shared" si="5"/>
        <v>411.755</v>
      </c>
      <c r="I87" s="36"/>
      <c r="J87" s="36"/>
      <c r="K87" s="36"/>
      <c r="L87" s="27">
        <v>0.34499999999999997</v>
      </c>
      <c r="M87" s="36">
        <v>160.08000000000001</v>
      </c>
      <c r="N87" s="36">
        <v>0.22900000000000001</v>
      </c>
      <c r="O87" s="36">
        <v>115.187</v>
      </c>
      <c r="P87" s="36">
        <v>0.14099999999999999</v>
      </c>
      <c r="Q87" s="36">
        <v>133.94999999999999</v>
      </c>
      <c r="R87" s="29">
        <v>3</v>
      </c>
      <c r="S87" s="36">
        <v>2.5379999999999998</v>
      </c>
      <c r="T87" s="29"/>
      <c r="U87" s="36"/>
      <c r="V87" s="36"/>
      <c r="W87" s="36"/>
      <c r="X87" s="36"/>
      <c r="Y87" s="36"/>
      <c r="Z87" s="36"/>
      <c r="AA87" s="36"/>
      <c r="AB87" s="29"/>
      <c r="AC87" s="36"/>
      <c r="AD87" s="66"/>
      <c r="AE87" s="36"/>
      <c r="AF87" s="36"/>
      <c r="AG87" s="36"/>
      <c r="AH87" s="36"/>
      <c r="AI87" s="36"/>
      <c r="AJ87" s="36"/>
      <c r="AK87" s="29"/>
      <c r="AL87" s="36"/>
      <c r="AM87" s="29"/>
      <c r="AN87" s="36"/>
      <c r="AO87" s="36"/>
      <c r="AP87" s="36"/>
      <c r="AQ87" s="29"/>
      <c r="AR87" s="36"/>
      <c r="AS87" s="29"/>
      <c r="AT87" s="36"/>
      <c r="AU87" s="29"/>
      <c r="AV87" s="36"/>
      <c r="AW87" s="36"/>
      <c r="AX87" s="36"/>
      <c r="AY87" s="29"/>
      <c r="AZ87" s="36"/>
      <c r="BA87" s="36"/>
      <c r="BB87" s="36"/>
      <c r="BC87" s="29"/>
      <c r="BD87" s="36"/>
      <c r="BE87" s="36"/>
      <c r="BF87" s="36"/>
      <c r="BG87" s="36"/>
      <c r="BH87" s="36"/>
      <c r="BI87" s="36"/>
      <c r="BJ87" s="36"/>
      <c r="BK87" s="36"/>
      <c r="BL87" s="36"/>
      <c r="BM87" s="29"/>
      <c r="BN87" s="36"/>
      <c r="BO87" s="29"/>
      <c r="BP87" s="36"/>
      <c r="BQ87" s="36"/>
      <c r="BR87" s="36"/>
      <c r="BS87" s="29"/>
      <c r="BT87" s="36"/>
      <c r="BU87" s="29"/>
      <c r="BV87" s="36"/>
      <c r="BW87" s="36"/>
      <c r="BX87" s="36"/>
      <c r="BY87" s="36"/>
    </row>
    <row r="88" spans="1:77" x14ac:dyDescent="0.25">
      <c r="A88" s="16">
        <v>86</v>
      </c>
      <c r="B88" s="16">
        <v>3</v>
      </c>
      <c r="C88" s="37" t="s">
        <v>551</v>
      </c>
      <c r="D88" s="51">
        <v>358.82098492753624</v>
      </c>
      <c r="E88" s="25">
        <v>792.2546440000001</v>
      </c>
      <c r="F88" s="26">
        <f t="shared" si="3"/>
        <v>1151.0756289275364</v>
      </c>
      <c r="G88" s="26">
        <f t="shared" si="4"/>
        <v>358.82098492753624</v>
      </c>
      <c r="H88" s="26">
        <f t="shared" si="5"/>
        <v>0</v>
      </c>
      <c r="I88" s="36"/>
      <c r="J88" s="36"/>
      <c r="K88" s="36"/>
      <c r="L88" s="27"/>
      <c r="M88" s="36"/>
      <c r="N88" s="36"/>
      <c r="O88" s="36"/>
      <c r="P88" s="36"/>
      <c r="Q88" s="36"/>
      <c r="R88" s="29"/>
      <c r="S88" s="36"/>
      <c r="T88" s="29"/>
      <c r="U88" s="36"/>
      <c r="V88" s="36"/>
      <c r="W88" s="36"/>
      <c r="X88" s="36"/>
      <c r="Y88" s="36"/>
      <c r="Z88" s="36"/>
      <c r="AA88" s="36"/>
      <c r="AB88" s="29"/>
      <c r="AC88" s="36"/>
      <c r="AD88" s="66"/>
      <c r="AE88" s="36"/>
      <c r="AF88" s="36"/>
      <c r="AG88" s="36"/>
      <c r="AH88" s="36"/>
      <c r="AI88" s="36"/>
      <c r="AJ88" s="36"/>
      <c r="AK88" s="29"/>
      <c r="AL88" s="36"/>
      <c r="AM88" s="29"/>
      <c r="AN88" s="36"/>
      <c r="AO88" s="36"/>
      <c r="AP88" s="36"/>
      <c r="AQ88" s="29"/>
      <c r="AR88" s="36"/>
      <c r="AS88" s="29"/>
      <c r="AT88" s="36"/>
      <c r="AU88" s="29"/>
      <c r="AV88" s="36"/>
      <c r="AW88" s="36"/>
      <c r="AX88" s="36"/>
      <c r="AY88" s="29"/>
      <c r="AZ88" s="36"/>
      <c r="BA88" s="36"/>
      <c r="BB88" s="36"/>
      <c r="BC88" s="29"/>
      <c r="BD88" s="36"/>
      <c r="BE88" s="36"/>
      <c r="BF88" s="36"/>
      <c r="BG88" s="36"/>
      <c r="BH88" s="36"/>
      <c r="BI88" s="36"/>
      <c r="BJ88" s="36"/>
      <c r="BK88" s="36"/>
      <c r="BL88" s="36"/>
      <c r="BM88" s="29"/>
      <c r="BN88" s="36"/>
      <c r="BO88" s="29"/>
      <c r="BP88" s="36"/>
      <c r="BQ88" s="36"/>
      <c r="BR88" s="36"/>
      <c r="BS88" s="29"/>
      <c r="BT88" s="36"/>
      <c r="BU88" s="29"/>
      <c r="BV88" s="36"/>
      <c r="BW88" s="36"/>
      <c r="BX88" s="36"/>
      <c r="BY88" s="36"/>
    </row>
    <row r="89" spans="1:77" x14ac:dyDescent="0.25">
      <c r="A89" s="16">
        <v>87</v>
      </c>
      <c r="B89" s="16">
        <v>3</v>
      </c>
      <c r="C89" s="37" t="s">
        <v>552</v>
      </c>
      <c r="D89" s="51">
        <v>433.02018347826089</v>
      </c>
      <c r="E89" s="25">
        <v>1943.5368100000003</v>
      </c>
      <c r="F89" s="26">
        <f t="shared" si="3"/>
        <v>2376.5569934782611</v>
      </c>
      <c r="G89" s="26">
        <f t="shared" si="4"/>
        <v>-486.56381652173917</v>
      </c>
      <c r="H89" s="26">
        <f t="shared" si="5"/>
        <v>919.58400000000006</v>
      </c>
      <c r="I89" s="36"/>
      <c r="J89" s="36"/>
      <c r="K89" s="36"/>
      <c r="L89" s="27"/>
      <c r="M89" s="36"/>
      <c r="N89" s="36">
        <v>0.24</v>
      </c>
      <c r="O89" s="36">
        <v>120.72</v>
      </c>
      <c r="P89" s="36">
        <v>0.184</v>
      </c>
      <c r="Q89" s="36">
        <v>174.8</v>
      </c>
      <c r="R89" s="29">
        <v>4</v>
      </c>
      <c r="S89" s="36">
        <v>3.3839999999999999</v>
      </c>
      <c r="T89" s="29"/>
      <c r="U89" s="36"/>
      <c r="V89" s="36"/>
      <c r="W89" s="36"/>
      <c r="X89" s="36">
        <v>0.09</v>
      </c>
      <c r="Y89" s="36">
        <v>100.08</v>
      </c>
      <c r="Z89" s="36"/>
      <c r="AA89" s="36"/>
      <c r="AB89" s="29"/>
      <c r="AC89" s="36"/>
      <c r="AD89" s="66" t="s">
        <v>999</v>
      </c>
      <c r="AE89" s="36">
        <v>0.15</v>
      </c>
      <c r="AF89" s="36">
        <v>520.6</v>
      </c>
      <c r="AG89" s="36"/>
      <c r="AH89" s="36"/>
      <c r="AI89" s="36"/>
      <c r="AJ89" s="36"/>
      <c r="AK89" s="29"/>
      <c r="AL89" s="36"/>
      <c r="AM89" s="29"/>
      <c r="AN89" s="36"/>
      <c r="AO89" s="36"/>
      <c r="AP89" s="36"/>
      <c r="AQ89" s="29"/>
      <c r="AR89" s="36"/>
      <c r="AS89" s="29"/>
      <c r="AT89" s="36"/>
      <c r="AU89" s="29"/>
      <c r="AV89" s="36"/>
      <c r="AW89" s="36"/>
      <c r="AX89" s="36"/>
      <c r="AY89" s="29"/>
      <c r="AZ89" s="36"/>
      <c r="BA89" s="36"/>
      <c r="BB89" s="36"/>
      <c r="BC89" s="29"/>
      <c r="BD89" s="36"/>
      <c r="BE89" s="36"/>
      <c r="BF89" s="36"/>
      <c r="BG89" s="36"/>
      <c r="BH89" s="36"/>
      <c r="BI89" s="36"/>
      <c r="BJ89" s="36"/>
      <c r="BK89" s="36"/>
      <c r="BL89" s="36"/>
      <c r="BM89" s="29"/>
      <c r="BN89" s="36"/>
      <c r="BO89" s="29"/>
      <c r="BP89" s="36"/>
      <c r="BQ89" s="36"/>
      <c r="BR89" s="36"/>
      <c r="BS89" s="29"/>
      <c r="BT89" s="36"/>
      <c r="BU89" s="29"/>
      <c r="BV89" s="36"/>
      <c r="BW89" s="36"/>
      <c r="BX89" s="36"/>
      <c r="BY89" s="36"/>
    </row>
    <row r="90" spans="1:77" x14ac:dyDescent="0.25">
      <c r="A90" s="16">
        <v>88</v>
      </c>
      <c r="B90" s="16">
        <v>1</v>
      </c>
      <c r="C90" s="37" t="s">
        <v>553</v>
      </c>
      <c r="D90" s="51">
        <v>744.21252023188401</v>
      </c>
      <c r="E90" s="25">
        <v>1080.0099640000001</v>
      </c>
      <c r="F90" s="26">
        <f t="shared" si="3"/>
        <v>1824.2224842318842</v>
      </c>
      <c r="G90" s="26">
        <f t="shared" si="4"/>
        <v>2.5125202318839683</v>
      </c>
      <c r="H90" s="26">
        <f t="shared" si="5"/>
        <v>741.7</v>
      </c>
      <c r="I90" s="36"/>
      <c r="J90" s="36"/>
      <c r="K90" s="36"/>
      <c r="L90" s="27"/>
      <c r="M90" s="36"/>
      <c r="N90" s="36"/>
      <c r="O90" s="36"/>
      <c r="P90" s="36"/>
      <c r="Q90" s="36"/>
      <c r="R90" s="29"/>
      <c r="S90" s="36"/>
      <c r="T90" s="29"/>
      <c r="U90" s="36"/>
      <c r="V90" s="36"/>
      <c r="W90" s="36"/>
      <c r="X90" s="36"/>
      <c r="Y90" s="36"/>
      <c r="Z90" s="36"/>
      <c r="AA90" s="36"/>
      <c r="AB90" s="29"/>
      <c r="AC90" s="36"/>
      <c r="AD90" s="66" t="s">
        <v>1000</v>
      </c>
      <c r="AE90" s="36">
        <v>0.26</v>
      </c>
      <c r="AF90" s="36">
        <v>741.7</v>
      </c>
      <c r="AG90" s="36"/>
      <c r="AH90" s="36"/>
      <c r="AI90" s="36"/>
      <c r="AJ90" s="36"/>
      <c r="AK90" s="29"/>
      <c r="AL90" s="36"/>
      <c r="AM90" s="29"/>
      <c r="AN90" s="36"/>
      <c r="AO90" s="36"/>
      <c r="AP90" s="36"/>
      <c r="AQ90" s="29"/>
      <c r="AR90" s="36"/>
      <c r="AS90" s="29"/>
      <c r="AT90" s="36"/>
      <c r="AU90" s="29"/>
      <c r="AV90" s="36"/>
      <c r="AW90" s="36"/>
      <c r="AX90" s="36"/>
      <c r="AY90" s="29"/>
      <c r="AZ90" s="36"/>
      <c r="BA90" s="36"/>
      <c r="BB90" s="36"/>
      <c r="BC90" s="29"/>
      <c r="BD90" s="36"/>
      <c r="BE90" s="36"/>
      <c r="BF90" s="36"/>
      <c r="BG90" s="36"/>
      <c r="BH90" s="36"/>
      <c r="BI90" s="36"/>
      <c r="BJ90" s="36"/>
      <c r="BK90" s="36"/>
      <c r="BL90" s="36"/>
      <c r="BM90" s="29"/>
      <c r="BN90" s="36"/>
      <c r="BO90" s="29"/>
      <c r="BP90" s="36"/>
      <c r="BQ90" s="36"/>
      <c r="BR90" s="36"/>
      <c r="BS90" s="29"/>
      <c r="BT90" s="36"/>
      <c r="BU90" s="29"/>
      <c r="BV90" s="36"/>
      <c r="BW90" s="36"/>
      <c r="BX90" s="36"/>
      <c r="BY90" s="36"/>
    </row>
    <row r="91" spans="1:77" x14ac:dyDescent="0.25">
      <c r="A91" s="16">
        <v>89</v>
      </c>
      <c r="B91" s="16">
        <v>1</v>
      </c>
      <c r="C91" s="37" t="s">
        <v>554</v>
      </c>
      <c r="D91" s="51">
        <v>254.6182058164251</v>
      </c>
      <c r="E91" s="25">
        <v>237.836738</v>
      </c>
      <c r="F91" s="26">
        <f t="shared" si="3"/>
        <v>492.4549438164251</v>
      </c>
      <c r="G91" s="26">
        <f t="shared" si="4"/>
        <v>-90.681794183574908</v>
      </c>
      <c r="H91" s="26">
        <f t="shared" si="5"/>
        <v>345.3</v>
      </c>
      <c r="I91" s="36"/>
      <c r="J91" s="36"/>
      <c r="K91" s="36"/>
      <c r="L91" s="27"/>
      <c r="M91" s="36"/>
      <c r="N91" s="36"/>
      <c r="O91" s="36"/>
      <c r="P91" s="36"/>
      <c r="Q91" s="36"/>
      <c r="R91" s="29"/>
      <c r="S91" s="36"/>
      <c r="T91" s="29"/>
      <c r="U91" s="36"/>
      <c r="V91" s="36"/>
      <c r="W91" s="36"/>
      <c r="X91" s="36"/>
      <c r="Y91" s="36"/>
      <c r="Z91" s="36"/>
      <c r="AA91" s="36"/>
      <c r="AB91" s="29"/>
      <c r="AC91" s="36"/>
      <c r="AD91" s="66" t="s">
        <v>1001</v>
      </c>
      <c r="AE91" s="36">
        <v>0.09</v>
      </c>
      <c r="AF91" s="36">
        <v>345.3</v>
      </c>
      <c r="AG91" s="36"/>
      <c r="AH91" s="36"/>
      <c r="AI91" s="36"/>
      <c r="AJ91" s="36"/>
      <c r="AK91" s="29"/>
      <c r="AL91" s="36"/>
      <c r="AM91" s="29"/>
      <c r="AN91" s="36"/>
      <c r="AO91" s="36"/>
      <c r="AP91" s="36"/>
      <c r="AQ91" s="29"/>
      <c r="AR91" s="36"/>
      <c r="AS91" s="29"/>
      <c r="AT91" s="36"/>
      <c r="AU91" s="29"/>
      <c r="AV91" s="36"/>
      <c r="AW91" s="36"/>
      <c r="AX91" s="36"/>
      <c r="AY91" s="29"/>
      <c r="AZ91" s="36"/>
      <c r="BA91" s="36"/>
      <c r="BB91" s="36"/>
      <c r="BC91" s="29"/>
      <c r="BD91" s="36"/>
      <c r="BE91" s="36"/>
      <c r="BF91" s="36"/>
      <c r="BG91" s="36"/>
      <c r="BH91" s="36"/>
      <c r="BI91" s="36"/>
      <c r="BJ91" s="36"/>
      <c r="BK91" s="36"/>
      <c r="BL91" s="36"/>
      <c r="BM91" s="29"/>
      <c r="BN91" s="36"/>
      <c r="BO91" s="29"/>
      <c r="BP91" s="36"/>
      <c r="BQ91" s="36"/>
      <c r="BR91" s="36"/>
      <c r="BS91" s="29"/>
      <c r="BT91" s="36"/>
      <c r="BU91" s="29"/>
      <c r="BV91" s="36"/>
      <c r="BW91" s="36"/>
      <c r="BX91" s="36"/>
      <c r="BY91" s="36"/>
    </row>
    <row r="92" spans="1:77" x14ac:dyDescent="0.25">
      <c r="A92" s="16">
        <v>90</v>
      </c>
      <c r="B92" s="16">
        <v>1</v>
      </c>
      <c r="C92" s="37" t="s">
        <v>555</v>
      </c>
      <c r="D92" s="51">
        <v>245.51402807729471</v>
      </c>
      <c r="E92" s="25">
        <v>800.41223600000001</v>
      </c>
      <c r="F92" s="26">
        <f t="shared" si="3"/>
        <v>1045.9262640772947</v>
      </c>
      <c r="G92" s="26">
        <f t="shared" si="4"/>
        <v>-50.885971922705266</v>
      </c>
      <c r="H92" s="26">
        <f t="shared" si="5"/>
        <v>296.39999999999998</v>
      </c>
      <c r="I92" s="36"/>
      <c r="J92" s="36"/>
      <c r="K92" s="36"/>
      <c r="L92" s="27"/>
      <c r="M92" s="36"/>
      <c r="N92" s="36"/>
      <c r="O92" s="36"/>
      <c r="P92" s="36"/>
      <c r="Q92" s="36"/>
      <c r="R92" s="29"/>
      <c r="S92" s="36"/>
      <c r="T92" s="29"/>
      <c r="U92" s="36"/>
      <c r="V92" s="36"/>
      <c r="W92" s="36"/>
      <c r="X92" s="36"/>
      <c r="Y92" s="36"/>
      <c r="Z92" s="36"/>
      <c r="AA92" s="36"/>
      <c r="AB92" s="29"/>
      <c r="AC92" s="36"/>
      <c r="AD92" s="66" t="s">
        <v>1002</v>
      </c>
      <c r="AE92" s="36">
        <v>0.08</v>
      </c>
      <c r="AF92" s="36">
        <v>296.39999999999998</v>
      </c>
      <c r="AG92" s="36"/>
      <c r="AH92" s="36"/>
      <c r="AI92" s="36"/>
      <c r="AJ92" s="36"/>
      <c r="AK92" s="29"/>
      <c r="AL92" s="36"/>
      <c r="AM92" s="29"/>
      <c r="AN92" s="36"/>
      <c r="AO92" s="36"/>
      <c r="AP92" s="36"/>
      <c r="AQ92" s="29"/>
      <c r="AR92" s="36"/>
      <c r="AS92" s="29"/>
      <c r="AT92" s="36"/>
      <c r="AU92" s="29"/>
      <c r="AV92" s="36"/>
      <c r="AW92" s="36"/>
      <c r="AX92" s="36"/>
      <c r="AY92" s="29"/>
      <c r="AZ92" s="36"/>
      <c r="BA92" s="36"/>
      <c r="BB92" s="36"/>
      <c r="BC92" s="29"/>
      <c r="BD92" s="36"/>
      <c r="BE92" s="36"/>
      <c r="BF92" s="36"/>
      <c r="BG92" s="36"/>
      <c r="BH92" s="36"/>
      <c r="BI92" s="36"/>
      <c r="BJ92" s="36"/>
      <c r="BK92" s="36"/>
      <c r="BL92" s="36"/>
      <c r="BM92" s="29"/>
      <c r="BN92" s="36"/>
      <c r="BO92" s="29"/>
      <c r="BP92" s="36"/>
      <c r="BQ92" s="36"/>
      <c r="BR92" s="36"/>
      <c r="BS92" s="29"/>
      <c r="BT92" s="36"/>
      <c r="BU92" s="29"/>
      <c r="BV92" s="36"/>
      <c r="BW92" s="36"/>
      <c r="BX92" s="36"/>
      <c r="BY92" s="36"/>
    </row>
    <row r="93" spans="1:77" x14ac:dyDescent="0.25">
      <c r="A93" s="16">
        <v>91</v>
      </c>
      <c r="B93" s="16">
        <v>1</v>
      </c>
      <c r="C93" s="37" t="s">
        <v>556</v>
      </c>
      <c r="D93" s="51">
        <v>6.9662034202898555</v>
      </c>
      <c r="E93" s="25">
        <v>49.773752000000002</v>
      </c>
      <c r="F93" s="26">
        <f t="shared" si="3"/>
        <v>56.73995542028986</v>
      </c>
      <c r="G93" s="26">
        <f t="shared" si="4"/>
        <v>6.9662034202898555</v>
      </c>
      <c r="H93" s="26">
        <f t="shared" si="5"/>
        <v>0</v>
      </c>
      <c r="I93" s="36"/>
      <c r="J93" s="36"/>
      <c r="K93" s="36"/>
      <c r="L93" s="27"/>
      <c r="M93" s="36"/>
      <c r="N93" s="36"/>
      <c r="O93" s="36"/>
      <c r="P93" s="36"/>
      <c r="Q93" s="36"/>
      <c r="R93" s="29"/>
      <c r="S93" s="36"/>
      <c r="T93" s="29"/>
      <c r="U93" s="36"/>
      <c r="V93" s="36"/>
      <c r="W93" s="36"/>
      <c r="X93" s="36"/>
      <c r="Y93" s="36"/>
      <c r="Z93" s="36"/>
      <c r="AA93" s="36"/>
      <c r="AB93" s="29"/>
      <c r="AC93" s="36"/>
      <c r="AD93" s="66"/>
      <c r="AE93" s="36"/>
      <c r="AF93" s="36"/>
      <c r="AG93" s="36"/>
      <c r="AH93" s="36"/>
      <c r="AI93" s="36"/>
      <c r="AJ93" s="36"/>
      <c r="AK93" s="29"/>
      <c r="AL93" s="36"/>
      <c r="AM93" s="29"/>
      <c r="AN93" s="36"/>
      <c r="AO93" s="36"/>
      <c r="AP93" s="36"/>
      <c r="AQ93" s="29"/>
      <c r="AR93" s="36"/>
      <c r="AS93" s="29"/>
      <c r="AT93" s="36"/>
      <c r="AU93" s="29"/>
      <c r="AV93" s="36"/>
      <c r="AW93" s="36"/>
      <c r="AX93" s="36"/>
      <c r="AY93" s="29"/>
      <c r="AZ93" s="36"/>
      <c r="BA93" s="36"/>
      <c r="BB93" s="36"/>
      <c r="BC93" s="29"/>
      <c r="BD93" s="36"/>
      <c r="BE93" s="36"/>
      <c r="BF93" s="36"/>
      <c r="BG93" s="36"/>
      <c r="BH93" s="36"/>
      <c r="BI93" s="36"/>
      <c r="BJ93" s="36"/>
      <c r="BK93" s="36"/>
      <c r="BL93" s="36"/>
      <c r="BM93" s="29"/>
      <c r="BN93" s="36"/>
      <c r="BO93" s="29"/>
      <c r="BP93" s="36"/>
      <c r="BQ93" s="36"/>
      <c r="BR93" s="36"/>
      <c r="BS93" s="29"/>
      <c r="BT93" s="36"/>
      <c r="BU93" s="29"/>
      <c r="BV93" s="36"/>
      <c r="BW93" s="36"/>
      <c r="BX93" s="36"/>
      <c r="BY93" s="36"/>
    </row>
    <row r="94" spans="1:77" x14ac:dyDescent="0.25">
      <c r="A94" s="16">
        <v>92</v>
      </c>
      <c r="B94" s="16">
        <v>1</v>
      </c>
      <c r="C94" s="37" t="s">
        <v>557</v>
      </c>
      <c r="D94" s="51">
        <v>74.405617855072464</v>
      </c>
      <c r="E94" s="25">
        <v>-28.228420000000028</v>
      </c>
      <c r="F94" s="26">
        <f t="shared" si="3"/>
        <v>46.177197855072436</v>
      </c>
      <c r="G94" s="26">
        <f t="shared" si="4"/>
        <v>74.405617855072464</v>
      </c>
      <c r="H94" s="26">
        <f t="shared" si="5"/>
        <v>0</v>
      </c>
      <c r="I94" s="36"/>
      <c r="J94" s="36"/>
      <c r="K94" s="36"/>
      <c r="L94" s="27"/>
      <c r="M94" s="36"/>
      <c r="N94" s="36"/>
      <c r="O94" s="36"/>
      <c r="P94" s="36"/>
      <c r="Q94" s="36"/>
      <c r="R94" s="29"/>
      <c r="S94" s="36"/>
      <c r="T94" s="29"/>
      <c r="U94" s="36"/>
      <c r="V94" s="36"/>
      <c r="W94" s="36"/>
      <c r="X94" s="36"/>
      <c r="Y94" s="36"/>
      <c r="Z94" s="36"/>
      <c r="AA94" s="36"/>
      <c r="AB94" s="29"/>
      <c r="AC94" s="36"/>
      <c r="AD94" s="66"/>
      <c r="AE94" s="36"/>
      <c r="AF94" s="36"/>
      <c r="AG94" s="36"/>
      <c r="AH94" s="36"/>
      <c r="AI94" s="36"/>
      <c r="AJ94" s="36"/>
      <c r="AK94" s="29"/>
      <c r="AL94" s="36"/>
      <c r="AM94" s="29"/>
      <c r="AN94" s="36"/>
      <c r="AO94" s="36"/>
      <c r="AP94" s="36"/>
      <c r="AQ94" s="29"/>
      <c r="AR94" s="36"/>
      <c r="AS94" s="29"/>
      <c r="AT94" s="36"/>
      <c r="AU94" s="29"/>
      <c r="AV94" s="36"/>
      <c r="AW94" s="36"/>
      <c r="AX94" s="36"/>
      <c r="AY94" s="29"/>
      <c r="AZ94" s="36"/>
      <c r="BA94" s="36"/>
      <c r="BB94" s="36"/>
      <c r="BC94" s="29"/>
      <c r="BD94" s="36"/>
      <c r="BE94" s="36"/>
      <c r="BF94" s="36"/>
      <c r="BG94" s="36"/>
      <c r="BH94" s="36"/>
      <c r="BI94" s="36"/>
      <c r="BJ94" s="36"/>
      <c r="BK94" s="36"/>
      <c r="BL94" s="36"/>
      <c r="BM94" s="29"/>
      <c r="BN94" s="36"/>
      <c r="BO94" s="29"/>
      <c r="BP94" s="36"/>
      <c r="BQ94" s="36"/>
      <c r="BR94" s="36"/>
      <c r="BS94" s="29"/>
      <c r="BT94" s="36"/>
      <c r="BU94" s="29"/>
      <c r="BV94" s="36"/>
      <c r="BW94" s="36"/>
      <c r="BX94" s="36"/>
      <c r="BY94" s="36"/>
    </row>
    <row r="95" spans="1:77" x14ac:dyDescent="0.25">
      <c r="A95" s="16">
        <v>93</v>
      </c>
      <c r="B95" s="16">
        <v>1</v>
      </c>
      <c r="C95" s="37" t="s">
        <v>558</v>
      </c>
      <c r="D95" s="51">
        <v>110.15444427053139</v>
      </c>
      <c r="E95" s="25">
        <v>10.944621999999995</v>
      </c>
      <c r="F95" s="26">
        <f t="shared" si="3"/>
        <v>121.09906627053138</v>
      </c>
      <c r="G95" s="26">
        <f t="shared" si="4"/>
        <v>110.15444427053139</v>
      </c>
      <c r="H95" s="26">
        <f t="shared" si="5"/>
        <v>0</v>
      </c>
      <c r="I95" s="36"/>
      <c r="J95" s="36"/>
      <c r="K95" s="36"/>
      <c r="L95" s="27"/>
      <c r="M95" s="36"/>
      <c r="N95" s="36"/>
      <c r="O95" s="36"/>
      <c r="P95" s="36"/>
      <c r="Q95" s="36"/>
      <c r="R95" s="29"/>
      <c r="S95" s="36"/>
      <c r="T95" s="29"/>
      <c r="U95" s="36"/>
      <c r="V95" s="36"/>
      <c r="W95" s="36"/>
      <c r="X95" s="36"/>
      <c r="Y95" s="36"/>
      <c r="Z95" s="36"/>
      <c r="AA95" s="36"/>
      <c r="AB95" s="29"/>
      <c r="AC95" s="36"/>
      <c r="AD95" s="66"/>
      <c r="AE95" s="36"/>
      <c r="AF95" s="36"/>
      <c r="AG95" s="36"/>
      <c r="AH95" s="36"/>
      <c r="AI95" s="36"/>
      <c r="AJ95" s="36"/>
      <c r="AK95" s="29"/>
      <c r="AL95" s="36"/>
      <c r="AM95" s="29"/>
      <c r="AN95" s="36"/>
      <c r="AO95" s="36"/>
      <c r="AP95" s="36"/>
      <c r="AQ95" s="29"/>
      <c r="AR95" s="36"/>
      <c r="AS95" s="29"/>
      <c r="AT95" s="36"/>
      <c r="AU95" s="29"/>
      <c r="AV95" s="36"/>
      <c r="AW95" s="36"/>
      <c r="AX95" s="36"/>
      <c r="AY95" s="29"/>
      <c r="AZ95" s="36"/>
      <c r="BA95" s="36"/>
      <c r="BB95" s="36"/>
      <c r="BC95" s="29"/>
      <c r="BD95" s="36"/>
      <c r="BE95" s="36"/>
      <c r="BF95" s="36"/>
      <c r="BG95" s="36"/>
      <c r="BH95" s="36"/>
      <c r="BI95" s="36"/>
      <c r="BJ95" s="36"/>
      <c r="BK95" s="36"/>
      <c r="BL95" s="36"/>
      <c r="BM95" s="29"/>
      <c r="BN95" s="36"/>
      <c r="BO95" s="29"/>
      <c r="BP95" s="36"/>
      <c r="BQ95" s="36"/>
      <c r="BR95" s="36"/>
      <c r="BS95" s="29"/>
      <c r="BT95" s="36"/>
      <c r="BU95" s="29"/>
      <c r="BV95" s="36"/>
      <c r="BW95" s="36"/>
      <c r="BX95" s="36"/>
      <c r="BY95" s="36"/>
    </row>
    <row r="96" spans="1:77" x14ac:dyDescent="0.25">
      <c r="A96" s="16">
        <v>94</v>
      </c>
      <c r="B96" s="16">
        <v>1</v>
      </c>
      <c r="C96" s="37" t="s">
        <v>559</v>
      </c>
      <c r="D96" s="51">
        <v>182.78829947826083</v>
      </c>
      <c r="E96" s="25">
        <v>722.19851800000004</v>
      </c>
      <c r="F96" s="26">
        <f t="shared" si="3"/>
        <v>904.98681747826083</v>
      </c>
      <c r="G96" s="26">
        <f t="shared" si="4"/>
        <v>182.78829947826083</v>
      </c>
      <c r="H96" s="26">
        <f t="shared" si="5"/>
        <v>0</v>
      </c>
      <c r="I96" s="36"/>
      <c r="J96" s="36"/>
      <c r="K96" s="36"/>
      <c r="L96" s="27"/>
      <c r="M96" s="36"/>
      <c r="N96" s="36"/>
      <c r="O96" s="36"/>
      <c r="P96" s="36"/>
      <c r="Q96" s="36"/>
      <c r="R96" s="29"/>
      <c r="S96" s="36"/>
      <c r="T96" s="29"/>
      <c r="U96" s="36"/>
      <c r="V96" s="36"/>
      <c r="W96" s="36"/>
      <c r="X96" s="36"/>
      <c r="Y96" s="36"/>
      <c r="Z96" s="36"/>
      <c r="AA96" s="36"/>
      <c r="AB96" s="29"/>
      <c r="AC96" s="36"/>
      <c r="AD96" s="66"/>
      <c r="AE96" s="36"/>
      <c r="AF96" s="36"/>
      <c r="AG96" s="36"/>
      <c r="AH96" s="36"/>
      <c r="AI96" s="36"/>
      <c r="AJ96" s="36"/>
      <c r="AK96" s="29"/>
      <c r="AL96" s="36"/>
      <c r="AM96" s="29"/>
      <c r="AN96" s="36"/>
      <c r="AO96" s="36"/>
      <c r="AP96" s="36"/>
      <c r="AQ96" s="29"/>
      <c r="AR96" s="36"/>
      <c r="AS96" s="29"/>
      <c r="AT96" s="36"/>
      <c r="AU96" s="29"/>
      <c r="AV96" s="36"/>
      <c r="AW96" s="36"/>
      <c r="AX96" s="36"/>
      <c r="AY96" s="29"/>
      <c r="AZ96" s="36"/>
      <c r="BA96" s="36"/>
      <c r="BB96" s="36"/>
      <c r="BC96" s="29"/>
      <c r="BD96" s="36"/>
      <c r="BE96" s="36"/>
      <c r="BF96" s="36"/>
      <c r="BG96" s="36"/>
      <c r="BH96" s="36"/>
      <c r="BI96" s="36"/>
      <c r="BJ96" s="36"/>
      <c r="BK96" s="36"/>
      <c r="BL96" s="36"/>
      <c r="BM96" s="29"/>
      <c r="BN96" s="36"/>
      <c r="BO96" s="29"/>
      <c r="BP96" s="36"/>
      <c r="BQ96" s="36"/>
      <c r="BR96" s="36"/>
      <c r="BS96" s="29"/>
      <c r="BT96" s="36"/>
      <c r="BU96" s="29"/>
      <c r="BV96" s="36"/>
      <c r="BW96" s="36"/>
      <c r="BX96" s="36"/>
      <c r="BY96" s="36"/>
    </row>
    <row r="97" spans="1:77" x14ac:dyDescent="0.25">
      <c r="A97" s="16">
        <v>95</v>
      </c>
      <c r="B97" s="16">
        <v>1</v>
      </c>
      <c r="C97" s="37" t="s">
        <v>560</v>
      </c>
      <c r="D97" s="51">
        <v>244.49777057004826</v>
      </c>
      <c r="E97" s="25">
        <v>727.10583400000007</v>
      </c>
      <c r="F97" s="26">
        <f t="shared" si="3"/>
        <v>971.60360457004833</v>
      </c>
      <c r="G97" s="26">
        <f t="shared" si="4"/>
        <v>244.49777057004826</v>
      </c>
      <c r="H97" s="26">
        <f t="shared" si="5"/>
        <v>0</v>
      </c>
      <c r="I97" s="36"/>
      <c r="J97" s="36"/>
      <c r="K97" s="36"/>
      <c r="L97" s="27"/>
      <c r="M97" s="36"/>
      <c r="N97" s="36"/>
      <c r="O97" s="36"/>
      <c r="P97" s="36"/>
      <c r="Q97" s="36"/>
      <c r="R97" s="29"/>
      <c r="S97" s="36"/>
      <c r="T97" s="29"/>
      <c r="U97" s="36"/>
      <c r="V97" s="36"/>
      <c r="W97" s="36"/>
      <c r="X97" s="36"/>
      <c r="Y97" s="36"/>
      <c r="Z97" s="36"/>
      <c r="AA97" s="36"/>
      <c r="AB97" s="29"/>
      <c r="AC97" s="36"/>
      <c r="AD97" s="66"/>
      <c r="AE97" s="36"/>
      <c r="AF97" s="36"/>
      <c r="AG97" s="36"/>
      <c r="AH97" s="36"/>
      <c r="AI97" s="36"/>
      <c r="AJ97" s="36"/>
      <c r="AK97" s="29"/>
      <c r="AL97" s="36"/>
      <c r="AM97" s="29"/>
      <c r="AN97" s="36"/>
      <c r="AO97" s="36"/>
      <c r="AP97" s="36"/>
      <c r="AQ97" s="29"/>
      <c r="AR97" s="36"/>
      <c r="AS97" s="29"/>
      <c r="AT97" s="36"/>
      <c r="AU97" s="29"/>
      <c r="AV97" s="36"/>
      <c r="AW97" s="36"/>
      <c r="AX97" s="36"/>
      <c r="AY97" s="29"/>
      <c r="AZ97" s="36"/>
      <c r="BA97" s="36"/>
      <c r="BB97" s="36"/>
      <c r="BC97" s="29"/>
      <c r="BD97" s="36"/>
      <c r="BE97" s="36"/>
      <c r="BF97" s="36"/>
      <c r="BG97" s="36"/>
      <c r="BH97" s="36"/>
      <c r="BI97" s="36"/>
      <c r="BJ97" s="36"/>
      <c r="BK97" s="36"/>
      <c r="BL97" s="36"/>
      <c r="BM97" s="29"/>
      <c r="BN97" s="36"/>
      <c r="BO97" s="29"/>
      <c r="BP97" s="36"/>
      <c r="BQ97" s="36"/>
      <c r="BR97" s="36"/>
      <c r="BS97" s="29"/>
      <c r="BT97" s="36"/>
      <c r="BU97" s="29"/>
      <c r="BV97" s="36"/>
      <c r="BW97" s="36"/>
      <c r="BX97" s="36"/>
      <c r="BY97" s="36"/>
    </row>
    <row r="98" spans="1:77" x14ac:dyDescent="0.25">
      <c r="A98" s="16">
        <v>96</v>
      </c>
      <c r="B98" s="16">
        <v>1</v>
      </c>
      <c r="C98" s="37" t="s">
        <v>561</v>
      </c>
      <c r="D98" s="51">
        <v>401.27079967149757</v>
      </c>
      <c r="E98" s="25">
        <v>190.75511599999982</v>
      </c>
      <c r="F98" s="26">
        <f t="shared" si="3"/>
        <v>592.02591567149739</v>
      </c>
      <c r="G98" s="26">
        <f t="shared" si="4"/>
        <v>401.27079967149757</v>
      </c>
      <c r="H98" s="26">
        <f t="shared" si="5"/>
        <v>0</v>
      </c>
      <c r="I98" s="36"/>
      <c r="J98" s="36"/>
      <c r="K98" s="36"/>
      <c r="L98" s="27"/>
      <c r="M98" s="36"/>
      <c r="N98" s="36"/>
      <c r="O98" s="36"/>
      <c r="P98" s="36"/>
      <c r="Q98" s="36"/>
      <c r="R98" s="29"/>
      <c r="S98" s="36"/>
      <c r="T98" s="29"/>
      <c r="U98" s="36"/>
      <c r="V98" s="36"/>
      <c r="W98" s="36"/>
      <c r="X98" s="36"/>
      <c r="Y98" s="36"/>
      <c r="Z98" s="36"/>
      <c r="AA98" s="36"/>
      <c r="AB98" s="29"/>
      <c r="AC98" s="36"/>
      <c r="AD98" s="66"/>
      <c r="AE98" s="36"/>
      <c r="AF98" s="36"/>
      <c r="AG98" s="36"/>
      <c r="AH98" s="36"/>
      <c r="AI98" s="36"/>
      <c r="AJ98" s="36"/>
      <c r="AK98" s="29"/>
      <c r="AL98" s="36"/>
      <c r="AM98" s="29"/>
      <c r="AN98" s="36"/>
      <c r="AO98" s="36"/>
      <c r="AP98" s="36"/>
      <c r="AQ98" s="29"/>
      <c r="AR98" s="36"/>
      <c r="AS98" s="29"/>
      <c r="AT98" s="36"/>
      <c r="AU98" s="29"/>
      <c r="AV98" s="36"/>
      <c r="AW98" s="36"/>
      <c r="AX98" s="36"/>
      <c r="AY98" s="29"/>
      <c r="AZ98" s="36"/>
      <c r="BA98" s="36"/>
      <c r="BB98" s="36"/>
      <c r="BC98" s="29"/>
      <c r="BD98" s="36"/>
      <c r="BE98" s="36"/>
      <c r="BF98" s="36"/>
      <c r="BG98" s="36"/>
      <c r="BH98" s="36"/>
      <c r="BI98" s="36"/>
      <c r="BJ98" s="36"/>
      <c r="BK98" s="36"/>
      <c r="BL98" s="36"/>
      <c r="BM98" s="29"/>
      <c r="BN98" s="36"/>
      <c r="BO98" s="29"/>
      <c r="BP98" s="36"/>
      <c r="BQ98" s="36"/>
      <c r="BR98" s="36"/>
      <c r="BS98" s="29"/>
      <c r="BT98" s="36"/>
      <c r="BU98" s="29"/>
      <c r="BV98" s="36"/>
      <c r="BW98" s="36"/>
      <c r="BX98" s="36"/>
      <c r="BY98" s="36"/>
    </row>
    <row r="99" spans="1:77" x14ac:dyDescent="0.25">
      <c r="A99" s="16">
        <v>97</v>
      </c>
      <c r="B99" s="16">
        <v>1</v>
      </c>
      <c r="C99" s="37" t="s">
        <v>562</v>
      </c>
      <c r="D99" s="51">
        <v>115.69984297584541</v>
      </c>
      <c r="E99" s="25">
        <v>-438.71328200000005</v>
      </c>
      <c r="F99" s="26">
        <f t="shared" si="3"/>
        <v>-323.01343902415465</v>
      </c>
      <c r="G99" s="26">
        <f t="shared" si="4"/>
        <v>-161.54015702415461</v>
      </c>
      <c r="H99" s="26">
        <f t="shared" si="5"/>
        <v>277.24</v>
      </c>
      <c r="I99" s="36"/>
      <c r="J99" s="36"/>
      <c r="K99" s="36"/>
      <c r="L99" s="27"/>
      <c r="M99" s="36"/>
      <c r="N99" s="36"/>
      <c r="O99" s="36"/>
      <c r="P99" s="36"/>
      <c r="Q99" s="36"/>
      <c r="R99" s="29"/>
      <c r="S99" s="36"/>
      <c r="T99" s="29"/>
      <c r="U99" s="36"/>
      <c r="V99" s="36"/>
      <c r="W99" s="36"/>
      <c r="X99" s="36">
        <v>0.14499999999999999</v>
      </c>
      <c r="Y99" s="36">
        <v>161.24</v>
      </c>
      <c r="Z99" s="36">
        <v>2E-3</v>
      </c>
      <c r="AA99" s="36">
        <v>116</v>
      </c>
      <c r="AB99" s="29"/>
      <c r="AC99" s="36"/>
      <c r="AD99" s="66"/>
      <c r="AE99" s="36"/>
      <c r="AF99" s="36"/>
      <c r="AG99" s="36"/>
      <c r="AH99" s="36"/>
      <c r="AI99" s="36"/>
      <c r="AJ99" s="36"/>
      <c r="AK99" s="29"/>
      <c r="AL99" s="36"/>
      <c r="AM99" s="29"/>
      <c r="AN99" s="36"/>
      <c r="AO99" s="36"/>
      <c r="AP99" s="36"/>
      <c r="AQ99" s="29"/>
      <c r="AR99" s="36"/>
      <c r="AS99" s="29"/>
      <c r="AT99" s="36"/>
      <c r="AU99" s="29"/>
      <c r="AV99" s="36"/>
      <c r="AW99" s="36"/>
      <c r="AX99" s="36"/>
      <c r="AY99" s="29"/>
      <c r="AZ99" s="36"/>
      <c r="BA99" s="36"/>
      <c r="BB99" s="36"/>
      <c r="BC99" s="29"/>
      <c r="BD99" s="36"/>
      <c r="BE99" s="36"/>
      <c r="BF99" s="36"/>
      <c r="BG99" s="36"/>
      <c r="BH99" s="36"/>
      <c r="BI99" s="36"/>
      <c r="BJ99" s="36"/>
      <c r="BK99" s="36"/>
      <c r="BL99" s="36"/>
      <c r="BM99" s="29"/>
      <c r="BN99" s="36"/>
      <c r="BO99" s="29"/>
      <c r="BP99" s="36"/>
      <c r="BQ99" s="36"/>
      <c r="BR99" s="36"/>
      <c r="BS99" s="29"/>
      <c r="BT99" s="36"/>
      <c r="BU99" s="29"/>
      <c r="BV99" s="36"/>
      <c r="BW99" s="36"/>
      <c r="BX99" s="36"/>
      <c r="BY99" s="36"/>
    </row>
    <row r="100" spans="1:77" x14ac:dyDescent="0.25">
      <c r="A100" s="16">
        <v>98</v>
      </c>
      <c r="B100" s="16">
        <v>1</v>
      </c>
      <c r="C100" s="37" t="s">
        <v>563</v>
      </c>
      <c r="D100" s="51">
        <v>448.84411493719801</v>
      </c>
      <c r="E100" s="25">
        <v>161.33601599999986</v>
      </c>
      <c r="F100" s="26">
        <f t="shared" si="3"/>
        <v>610.18013093719787</v>
      </c>
      <c r="G100" s="26">
        <f t="shared" si="4"/>
        <v>-359.75588506280201</v>
      </c>
      <c r="H100" s="26">
        <f t="shared" si="5"/>
        <v>808.6</v>
      </c>
      <c r="I100" s="36"/>
      <c r="J100" s="36"/>
      <c r="K100" s="36"/>
      <c r="L100" s="27"/>
      <c r="M100" s="36"/>
      <c r="N100" s="36"/>
      <c r="O100" s="36"/>
      <c r="P100" s="36"/>
      <c r="Q100" s="36"/>
      <c r="R100" s="29"/>
      <c r="S100" s="36"/>
      <c r="T100" s="29"/>
      <c r="U100" s="36"/>
      <c r="V100" s="36"/>
      <c r="W100" s="36"/>
      <c r="X100" s="36"/>
      <c r="Y100" s="36"/>
      <c r="Z100" s="36"/>
      <c r="AA100" s="36"/>
      <c r="AB100" s="29"/>
      <c r="AC100" s="36"/>
      <c r="AD100" s="66" t="s">
        <v>1003</v>
      </c>
      <c r="AE100" s="36">
        <v>0.255</v>
      </c>
      <c r="AF100" s="36">
        <v>808.6</v>
      </c>
      <c r="AG100" s="36"/>
      <c r="AH100" s="36"/>
      <c r="AI100" s="36"/>
      <c r="AJ100" s="36"/>
      <c r="AK100" s="29"/>
      <c r="AL100" s="36"/>
      <c r="AM100" s="29"/>
      <c r="AN100" s="36"/>
      <c r="AO100" s="36"/>
      <c r="AP100" s="36"/>
      <c r="AQ100" s="29"/>
      <c r="AR100" s="36"/>
      <c r="AS100" s="29"/>
      <c r="AT100" s="36"/>
      <c r="AU100" s="29"/>
      <c r="AV100" s="36"/>
      <c r="AW100" s="36"/>
      <c r="AX100" s="36"/>
      <c r="AY100" s="29"/>
      <c r="AZ100" s="36"/>
      <c r="BA100" s="36"/>
      <c r="BB100" s="36"/>
      <c r="BC100" s="29"/>
      <c r="BD100" s="36"/>
      <c r="BE100" s="36"/>
      <c r="BF100" s="36"/>
      <c r="BG100" s="36"/>
      <c r="BH100" s="36"/>
      <c r="BI100" s="36"/>
      <c r="BJ100" s="36"/>
      <c r="BK100" s="36"/>
      <c r="BL100" s="36"/>
      <c r="BM100" s="29"/>
      <c r="BN100" s="36"/>
      <c r="BO100" s="29"/>
      <c r="BP100" s="36"/>
      <c r="BQ100" s="36"/>
      <c r="BR100" s="36"/>
      <c r="BS100" s="29"/>
      <c r="BT100" s="36"/>
      <c r="BU100" s="29"/>
      <c r="BV100" s="36"/>
      <c r="BW100" s="36"/>
      <c r="BX100" s="36"/>
      <c r="BY100" s="36"/>
    </row>
    <row r="101" spans="1:77" x14ac:dyDescent="0.25">
      <c r="A101" s="16">
        <v>99</v>
      </c>
      <c r="B101" s="16">
        <v>1</v>
      </c>
      <c r="C101" s="37" t="s">
        <v>564</v>
      </c>
      <c r="D101" s="51">
        <v>448.40846278260858</v>
      </c>
      <c r="E101" s="25">
        <v>450.13788999999997</v>
      </c>
      <c r="F101" s="26">
        <f t="shared" si="3"/>
        <v>898.54635278260855</v>
      </c>
      <c r="G101" s="26">
        <f t="shared" si="4"/>
        <v>-468.89153721739149</v>
      </c>
      <c r="H101" s="26">
        <f t="shared" si="5"/>
        <v>917.30000000000007</v>
      </c>
      <c r="I101" s="36"/>
      <c r="J101" s="36"/>
      <c r="K101" s="36"/>
      <c r="L101" s="27"/>
      <c r="M101" s="36"/>
      <c r="N101" s="36"/>
      <c r="O101" s="36"/>
      <c r="P101" s="36"/>
      <c r="Q101" s="36"/>
      <c r="R101" s="29"/>
      <c r="S101" s="36"/>
      <c r="T101" s="29"/>
      <c r="U101" s="36"/>
      <c r="V101" s="36"/>
      <c r="W101" s="36"/>
      <c r="X101" s="36"/>
      <c r="Y101" s="36"/>
      <c r="Z101" s="36">
        <v>2E-3</v>
      </c>
      <c r="AA101" s="36">
        <v>116.2</v>
      </c>
      <c r="AB101" s="29"/>
      <c r="AC101" s="36"/>
      <c r="AD101" s="66" t="s">
        <v>1004</v>
      </c>
      <c r="AE101" s="36">
        <v>0.23</v>
      </c>
      <c r="AF101" s="36">
        <v>801.1</v>
      </c>
      <c r="AG101" s="36"/>
      <c r="AH101" s="36"/>
      <c r="AI101" s="36"/>
      <c r="AJ101" s="36"/>
      <c r="AK101" s="29"/>
      <c r="AL101" s="36"/>
      <c r="AM101" s="29"/>
      <c r="AN101" s="36"/>
      <c r="AO101" s="36"/>
      <c r="AP101" s="36"/>
      <c r="AQ101" s="29"/>
      <c r="AR101" s="36"/>
      <c r="AS101" s="29"/>
      <c r="AT101" s="36"/>
      <c r="AU101" s="29"/>
      <c r="AV101" s="36"/>
      <c r="AW101" s="36"/>
      <c r="AX101" s="36"/>
      <c r="AY101" s="29"/>
      <c r="AZ101" s="36"/>
      <c r="BA101" s="36"/>
      <c r="BB101" s="36"/>
      <c r="BC101" s="29"/>
      <c r="BD101" s="36"/>
      <c r="BE101" s="36"/>
      <c r="BF101" s="36"/>
      <c r="BG101" s="36"/>
      <c r="BH101" s="36"/>
      <c r="BI101" s="36"/>
      <c r="BJ101" s="36"/>
      <c r="BK101" s="36"/>
      <c r="BL101" s="36"/>
      <c r="BM101" s="29"/>
      <c r="BN101" s="36"/>
      <c r="BO101" s="29"/>
      <c r="BP101" s="36"/>
      <c r="BQ101" s="36"/>
      <c r="BR101" s="36"/>
      <c r="BS101" s="29"/>
      <c r="BT101" s="36"/>
      <c r="BU101" s="29"/>
      <c r="BV101" s="36"/>
      <c r="BW101" s="36"/>
      <c r="BX101" s="36"/>
      <c r="BY101" s="36"/>
    </row>
    <row r="102" spans="1:77" x14ac:dyDescent="0.25">
      <c r="A102" s="16">
        <v>100</v>
      </c>
      <c r="B102" s="16">
        <v>1</v>
      </c>
      <c r="C102" s="37" t="s">
        <v>565</v>
      </c>
      <c r="D102" s="51">
        <v>82.178916000000001</v>
      </c>
      <c r="E102" s="25">
        <v>225.92629600000001</v>
      </c>
      <c r="F102" s="26">
        <f t="shared" si="3"/>
        <v>308.10521199999999</v>
      </c>
      <c r="G102" s="26">
        <f t="shared" si="4"/>
        <v>82.178916000000001</v>
      </c>
      <c r="H102" s="26">
        <f t="shared" si="5"/>
        <v>0</v>
      </c>
      <c r="I102" s="36"/>
      <c r="J102" s="36"/>
      <c r="K102" s="36"/>
      <c r="L102" s="27"/>
      <c r="M102" s="36"/>
      <c r="N102" s="36"/>
      <c r="O102" s="36"/>
      <c r="P102" s="36"/>
      <c r="Q102" s="36"/>
      <c r="R102" s="29"/>
      <c r="S102" s="36"/>
      <c r="T102" s="29"/>
      <c r="U102" s="36"/>
      <c r="V102" s="36"/>
      <c r="W102" s="36"/>
      <c r="X102" s="36"/>
      <c r="Y102" s="36"/>
      <c r="Z102" s="36"/>
      <c r="AA102" s="36"/>
      <c r="AB102" s="29"/>
      <c r="AC102" s="36"/>
      <c r="AD102" s="66"/>
      <c r="AE102" s="36"/>
      <c r="AF102" s="36"/>
      <c r="AG102" s="36"/>
      <c r="AH102" s="36"/>
      <c r="AI102" s="36"/>
      <c r="AJ102" s="36"/>
      <c r="AK102" s="29"/>
      <c r="AL102" s="36"/>
      <c r="AM102" s="29"/>
      <c r="AN102" s="36"/>
      <c r="AO102" s="36"/>
      <c r="AP102" s="36"/>
      <c r="AQ102" s="29"/>
      <c r="AR102" s="36"/>
      <c r="AS102" s="29"/>
      <c r="AT102" s="36"/>
      <c r="AU102" s="29"/>
      <c r="AV102" s="36"/>
      <c r="AW102" s="36"/>
      <c r="AX102" s="36"/>
      <c r="AY102" s="29"/>
      <c r="AZ102" s="36"/>
      <c r="BA102" s="36"/>
      <c r="BB102" s="36"/>
      <c r="BC102" s="29"/>
      <c r="BD102" s="36"/>
      <c r="BE102" s="36"/>
      <c r="BF102" s="36"/>
      <c r="BG102" s="36"/>
      <c r="BH102" s="36"/>
      <c r="BI102" s="36"/>
      <c r="BJ102" s="36"/>
      <c r="BK102" s="36"/>
      <c r="BL102" s="36"/>
      <c r="BM102" s="29"/>
      <c r="BN102" s="36"/>
      <c r="BO102" s="29"/>
      <c r="BP102" s="36"/>
      <c r="BQ102" s="36"/>
      <c r="BR102" s="36"/>
      <c r="BS102" s="29"/>
      <c r="BT102" s="36"/>
      <c r="BU102" s="29"/>
      <c r="BV102" s="36"/>
      <c r="BW102" s="36"/>
      <c r="BX102" s="36"/>
      <c r="BY102" s="36"/>
    </row>
    <row r="103" spans="1:77" x14ac:dyDescent="0.25">
      <c r="A103" s="16">
        <v>101</v>
      </c>
      <c r="B103" s="16">
        <v>1</v>
      </c>
      <c r="C103" s="37" t="s">
        <v>566</v>
      </c>
      <c r="D103" s="51">
        <v>80.800775420289838</v>
      </c>
      <c r="E103" s="25">
        <v>234.735108</v>
      </c>
      <c r="F103" s="26">
        <f t="shared" si="3"/>
        <v>315.53588342028985</v>
      </c>
      <c r="G103" s="26">
        <f t="shared" si="4"/>
        <v>-466.63822457971014</v>
      </c>
      <c r="H103" s="26">
        <f t="shared" si="5"/>
        <v>547.43899999999996</v>
      </c>
      <c r="I103" s="36"/>
      <c r="J103" s="36"/>
      <c r="K103" s="36"/>
      <c r="L103" s="27">
        <v>0.75900000000000001</v>
      </c>
      <c r="M103" s="36">
        <v>352.17599999999999</v>
      </c>
      <c r="N103" s="36">
        <v>0.185</v>
      </c>
      <c r="O103" s="36">
        <v>93.055000000000007</v>
      </c>
      <c r="P103" s="36">
        <v>8.6999999999999994E-2</v>
      </c>
      <c r="Q103" s="36">
        <v>82.65</v>
      </c>
      <c r="R103" s="29">
        <v>1</v>
      </c>
      <c r="S103" s="36">
        <v>0.84599999999999997</v>
      </c>
      <c r="T103" s="29"/>
      <c r="U103" s="36"/>
      <c r="V103" s="36">
        <v>8.0000000000000002E-3</v>
      </c>
      <c r="W103" s="36">
        <v>18.712</v>
      </c>
      <c r="X103" s="36"/>
      <c r="Y103" s="36"/>
      <c r="Z103" s="36"/>
      <c r="AA103" s="36"/>
      <c r="AB103" s="29"/>
      <c r="AC103" s="36"/>
      <c r="AD103" s="66"/>
      <c r="AE103" s="36"/>
      <c r="AF103" s="36"/>
      <c r="AG103" s="36"/>
      <c r="AH103" s="36"/>
      <c r="AI103" s="36"/>
      <c r="AJ103" s="36"/>
      <c r="AK103" s="29"/>
      <c r="AL103" s="36"/>
      <c r="AM103" s="29"/>
      <c r="AN103" s="36"/>
      <c r="AO103" s="36"/>
      <c r="AP103" s="36"/>
      <c r="AQ103" s="29"/>
      <c r="AR103" s="36"/>
      <c r="AS103" s="29"/>
      <c r="AT103" s="36"/>
      <c r="AU103" s="29"/>
      <c r="AV103" s="36"/>
      <c r="AW103" s="36"/>
      <c r="AX103" s="36"/>
      <c r="AY103" s="29"/>
      <c r="AZ103" s="36"/>
      <c r="BA103" s="36"/>
      <c r="BB103" s="36"/>
      <c r="BC103" s="29"/>
      <c r="BD103" s="36"/>
      <c r="BE103" s="36"/>
      <c r="BF103" s="36"/>
      <c r="BG103" s="36"/>
      <c r="BH103" s="36"/>
      <c r="BI103" s="36"/>
      <c r="BJ103" s="36"/>
      <c r="BK103" s="36"/>
      <c r="BL103" s="36"/>
      <c r="BM103" s="29"/>
      <c r="BN103" s="36"/>
      <c r="BO103" s="29"/>
      <c r="BP103" s="36"/>
      <c r="BQ103" s="36"/>
      <c r="BR103" s="36"/>
      <c r="BS103" s="29"/>
      <c r="BT103" s="36"/>
      <c r="BU103" s="29"/>
      <c r="BV103" s="36"/>
      <c r="BW103" s="36"/>
      <c r="BX103" s="36"/>
      <c r="BY103" s="36"/>
    </row>
    <row r="104" spans="1:77" x14ac:dyDescent="0.25">
      <c r="A104" s="16">
        <v>102</v>
      </c>
      <c r="B104" s="16">
        <v>1</v>
      </c>
      <c r="C104" s="37" t="s">
        <v>567</v>
      </c>
      <c r="D104" s="51">
        <v>612.63177899516904</v>
      </c>
      <c r="E104" s="25">
        <v>905.63017200000013</v>
      </c>
      <c r="F104" s="26">
        <f t="shared" si="3"/>
        <v>1518.2619509951692</v>
      </c>
      <c r="G104" s="26">
        <f t="shared" si="4"/>
        <v>113.93177899516905</v>
      </c>
      <c r="H104" s="26">
        <f t="shared" si="5"/>
        <v>498.7</v>
      </c>
      <c r="I104" s="36"/>
      <c r="J104" s="36"/>
      <c r="K104" s="36"/>
      <c r="L104" s="27"/>
      <c r="M104" s="36"/>
      <c r="N104" s="36"/>
      <c r="O104" s="36"/>
      <c r="P104" s="36"/>
      <c r="Q104" s="36"/>
      <c r="R104" s="29"/>
      <c r="S104" s="36"/>
      <c r="T104" s="29"/>
      <c r="U104" s="36"/>
      <c r="V104" s="36"/>
      <c r="W104" s="36"/>
      <c r="X104" s="36"/>
      <c r="Y104" s="36"/>
      <c r="Z104" s="36">
        <v>2E-3</v>
      </c>
      <c r="AA104" s="36">
        <v>116.2</v>
      </c>
      <c r="AB104" s="29"/>
      <c r="AC104" s="36"/>
      <c r="AD104" s="66" t="s">
        <v>1005</v>
      </c>
      <c r="AE104" s="36">
        <v>0.13</v>
      </c>
      <c r="AF104" s="36">
        <v>382.5</v>
      </c>
      <c r="AG104" s="36"/>
      <c r="AH104" s="36"/>
      <c r="AI104" s="36"/>
      <c r="AJ104" s="36"/>
      <c r="AK104" s="29"/>
      <c r="AL104" s="36"/>
      <c r="AM104" s="29"/>
      <c r="AN104" s="36"/>
      <c r="AO104" s="36"/>
      <c r="AP104" s="36"/>
      <c r="AQ104" s="29"/>
      <c r="AR104" s="36"/>
      <c r="AS104" s="29"/>
      <c r="AT104" s="36"/>
      <c r="AU104" s="29"/>
      <c r="AV104" s="36"/>
      <c r="AW104" s="36"/>
      <c r="AX104" s="36"/>
      <c r="AY104" s="29"/>
      <c r="AZ104" s="36"/>
      <c r="BA104" s="36"/>
      <c r="BB104" s="36"/>
      <c r="BC104" s="29"/>
      <c r="BD104" s="36"/>
      <c r="BE104" s="36"/>
      <c r="BF104" s="36"/>
      <c r="BG104" s="36"/>
      <c r="BH104" s="36"/>
      <c r="BI104" s="36"/>
      <c r="BJ104" s="36"/>
      <c r="BK104" s="36"/>
      <c r="BL104" s="36"/>
      <c r="BM104" s="29"/>
      <c r="BN104" s="36"/>
      <c r="BO104" s="29"/>
      <c r="BP104" s="36"/>
      <c r="BQ104" s="36"/>
      <c r="BR104" s="36"/>
      <c r="BS104" s="29"/>
      <c r="BT104" s="36"/>
      <c r="BU104" s="29"/>
      <c r="BV104" s="36"/>
      <c r="BW104" s="36"/>
      <c r="BX104" s="36"/>
      <c r="BY104" s="36"/>
    </row>
    <row r="105" spans="1:77" x14ac:dyDescent="0.25">
      <c r="A105" s="16">
        <v>103</v>
      </c>
      <c r="B105" s="16">
        <v>1</v>
      </c>
      <c r="C105" s="37" t="s">
        <v>568</v>
      </c>
      <c r="D105" s="51">
        <v>366.60017240579708</v>
      </c>
      <c r="E105" s="25">
        <v>854.8939640000001</v>
      </c>
      <c r="F105" s="26">
        <f t="shared" si="3"/>
        <v>1221.4941364057972</v>
      </c>
      <c r="G105" s="26">
        <f t="shared" si="4"/>
        <v>-53.499827594202941</v>
      </c>
      <c r="H105" s="26">
        <f t="shared" si="5"/>
        <v>420.1</v>
      </c>
      <c r="I105" s="36"/>
      <c r="J105" s="36"/>
      <c r="K105" s="36"/>
      <c r="L105" s="27"/>
      <c r="M105" s="36"/>
      <c r="N105" s="36"/>
      <c r="O105" s="36"/>
      <c r="P105" s="36"/>
      <c r="Q105" s="36"/>
      <c r="R105" s="29"/>
      <c r="S105" s="36"/>
      <c r="T105" s="29"/>
      <c r="U105" s="36"/>
      <c r="V105" s="36"/>
      <c r="W105" s="36"/>
      <c r="X105" s="36"/>
      <c r="Y105" s="36"/>
      <c r="Z105" s="36"/>
      <c r="AA105" s="36"/>
      <c r="AB105" s="29"/>
      <c r="AC105" s="36"/>
      <c r="AD105" s="66" t="s">
        <v>1006</v>
      </c>
      <c r="AE105" s="36">
        <v>0.115</v>
      </c>
      <c r="AF105" s="36">
        <v>420.1</v>
      </c>
      <c r="AG105" s="36"/>
      <c r="AH105" s="36"/>
      <c r="AI105" s="36"/>
      <c r="AJ105" s="36"/>
      <c r="AK105" s="29"/>
      <c r="AL105" s="36"/>
      <c r="AM105" s="29"/>
      <c r="AN105" s="36"/>
      <c r="AO105" s="36"/>
      <c r="AP105" s="36"/>
      <c r="AQ105" s="29"/>
      <c r="AR105" s="36"/>
      <c r="AS105" s="29"/>
      <c r="AT105" s="36"/>
      <c r="AU105" s="29"/>
      <c r="AV105" s="36"/>
      <c r="AW105" s="36"/>
      <c r="AX105" s="36"/>
      <c r="AY105" s="29"/>
      <c r="AZ105" s="36"/>
      <c r="BA105" s="36"/>
      <c r="BB105" s="36"/>
      <c r="BC105" s="29"/>
      <c r="BD105" s="36"/>
      <c r="BE105" s="36"/>
      <c r="BF105" s="36"/>
      <c r="BG105" s="36"/>
      <c r="BH105" s="36"/>
      <c r="BI105" s="36"/>
      <c r="BJ105" s="36"/>
      <c r="BK105" s="36"/>
      <c r="BL105" s="36"/>
      <c r="BM105" s="29"/>
      <c r="BN105" s="36"/>
      <c r="BO105" s="29"/>
      <c r="BP105" s="36"/>
      <c r="BQ105" s="36"/>
      <c r="BR105" s="36"/>
      <c r="BS105" s="29"/>
      <c r="BT105" s="36"/>
      <c r="BU105" s="29"/>
      <c r="BV105" s="36"/>
      <c r="BW105" s="36"/>
      <c r="BX105" s="36"/>
      <c r="BY105" s="36"/>
    </row>
    <row r="106" spans="1:77" x14ac:dyDescent="0.25">
      <c r="A106" s="16">
        <v>104</v>
      </c>
      <c r="B106" s="16">
        <v>1</v>
      </c>
      <c r="C106" s="37" t="s">
        <v>569</v>
      </c>
      <c r="D106" s="51">
        <v>128.534785352657</v>
      </c>
      <c r="E106" s="25">
        <v>69.821764000000002</v>
      </c>
      <c r="F106" s="26">
        <f t="shared" si="3"/>
        <v>198.356549352657</v>
      </c>
      <c r="G106" s="26">
        <f t="shared" si="4"/>
        <v>128.534785352657</v>
      </c>
      <c r="H106" s="26">
        <f t="shared" si="5"/>
        <v>0</v>
      </c>
      <c r="I106" s="36"/>
      <c r="J106" s="36"/>
      <c r="K106" s="36"/>
      <c r="L106" s="27"/>
      <c r="M106" s="36"/>
      <c r="N106" s="36"/>
      <c r="O106" s="36"/>
      <c r="P106" s="36"/>
      <c r="Q106" s="36"/>
      <c r="R106" s="29"/>
      <c r="S106" s="36"/>
      <c r="T106" s="29"/>
      <c r="U106" s="36"/>
      <c r="V106" s="36"/>
      <c r="W106" s="36"/>
      <c r="X106" s="36"/>
      <c r="Y106" s="36"/>
      <c r="Z106" s="36"/>
      <c r="AA106" s="36"/>
      <c r="AB106" s="29"/>
      <c r="AC106" s="36"/>
      <c r="AD106" s="66"/>
      <c r="AE106" s="36"/>
      <c r="AF106" s="36"/>
      <c r="AG106" s="36"/>
      <c r="AH106" s="36"/>
      <c r="AI106" s="36"/>
      <c r="AJ106" s="36"/>
      <c r="AK106" s="29"/>
      <c r="AL106" s="36"/>
      <c r="AM106" s="29"/>
      <c r="AN106" s="36"/>
      <c r="AO106" s="36"/>
      <c r="AP106" s="36"/>
      <c r="AQ106" s="29"/>
      <c r="AR106" s="36"/>
      <c r="AS106" s="29"/>
      <c r="AT106" s="36"/>
      <c r="AU106" s="29"/>
      <c r="AV106" s="36"/>
      <c r="AW106" s="36"/>
      <c r="AX106" s="36"/>
      <c r="AY106" s="29"/>
      <c r="AZ106" s="36"/>
      <c r="BA106" s="36"/>
      <c r="BB106" s="36"/>
      <c r="BC106" s="29"/>
      <c r="BD106" s="36"/>
      <c r="BE106" s="36"/>
      <c r="BF106" s="36"/>
      <c r="BG106" s="36"/>
      <c r="BH106" s="36"/>
      <c r="BI106" s="36"/>
      <c r="BJ106" s="36"/>
      <c r="BK106" s="36"/>
      <c r="BL106" s="36"/>
      <c r="BM106" s="29"/>
      <c r="BN106" s="36"/>
      <c r="BO106" s="29"/>
      <c r="BP106" s="36"/>
      <c r="BQ106" s="36"/>
      <c r="BR106" s="36"/>
      <c r="BS106" s="29"/>
      <c r="BT106" s="36"/>
      <c r="BU106" s="29"/>
      <c r="BV106" s="36"/>
      <c r="BW106" s="36"/>
      <c r="BX106" s="36"/>
      <c r="BY106" s="36"/>
    </row>
    <row r="107" spans="1:77" x14ac:dyDescent="0.25">
      <c r="A107" s="16">
        <v>105</v>
      </c>
      <c r="B107" s="16">
        <v>1</v>
      </c>
      <c r="C107" s="37" t="s">
        <v>570</v>
      </c>
      <c r="D107" s="51">
        <v>100.9277732753623</v>
      </c>
      <c r="E107" s="25">
        <v>273.06528399999996</v>
      </c>
      <c r="F107" s="26">
        <f t="shared" si="3"/>
        <v>373.99305727536228</v>
      </c>
      <c r="G107" s="26">
        <f t="shared" si="4"/>
        <v>-319.67222672463771</v>
      </c>
      <c r="H107" s="26">
        <f t="shared" si="5"/>
        <v>420.6</v>
      </c>
      <c r="I107" s="36"/>
      <c r="J107" s="36"/>
      <c r="K107" s="36"/>
      <c r="L107" s="27"/>
      <c r="M107" s="36"/>
      <c r="N107" s="36"/>
      <c r="O107" s="36"/>
      <c r="P107" s="36"/>
      <c r="Q107" s="36"/>
      <c r="R107" s="29"/>
      <c r="S107" s="36"/>
      <c r="T107" s="29"/>
      <c r="U107" s="36"/>
      <c r="V107" s="36"/>
      <c r="W107" s="36"/>
      <c r="X107" s="36"/>
      <c r="Y107" s="36"/>
      <c r="Z107" s="36"/>
      <c r="AA107" s="36"/>
      <c r="AB107" s="29"/>
      <c r="AC107" s="36"/>
      <c r="AD107" s="66" t="s">
        <v>1007</v>
      </c>
      <c r="AE107" s="36">
        <v>0.12</v>
      </c>
      <c r="AF107" s="36">
        <v>420.6</v>
      </c>
      <c r="AG107" s="36"/>
      <c r="AH107" s="36"/>
      <c r="AI107" s="36"/>
      <c r="AJ107" s="36"/>
      <c r="AK107" s="29"/>
      <c r="AL107" s="36"/>
      <c r="AM107" s="29"/>
      <c r="AN107" s="36"/>
      <c r="AO107" s="36"/>
      <c r="AP107" s="36"/>
      <c r="AQ107" s="29"/>
      <c r="AR107" s="36"/>
      <c r="AS107" s="29"/>
      <c r="AT107" s="36"/>
      <c r="AU107" s="29"/>
      <c r="AV107" s="36"/>
      <c r="AW107" s="36"/>
      <c r="AX107" s="36"/>
      <c r="AY107" s="29"/>
      <c r="AZ107" s="36"/>
      <c r="BA107" s="36"/>
      <c r="BB107" s="36"/>
      <c r="BC107" s="29"/>
      <c r="BD107" s="36"/>
      <c r="BE107" s="36"/>
      <c r="BF107" s="36"/>
      <c r="BG107" s="36"/>
      <c r="BH107" s="36"/>
      <c r="BI107" s="36"/>
      <c r="BJ107" s="36"/>
      <c r="BK107" s="36"/>
      <c r="BL107" s="36"/>
      <c r="BM107" s="29"/>
      <c r="BN107" s="36"/>
      <c r="BO107" s="29"/>
      <c r="BP107" s="36"/>
      <c r="BQ107" s="36"/>
      <c r="BR107" s="36"/>
      <c r="BS107" s="29"/>
      <c r="BT107" s="36"/>
      <c r="BU107" s="29"/>
      <c r="BV107" s="36"/>
      <c r="BW107" s="36"/>
      <c r="BX107" s="36"/>
      <c r="BY107" s="36"/>
    </row>
    <row r="108" spans="1:77" x14ac:dyDescent="0.25">
      <c r="A108" s="16">
        <v>106</v>
      </c>
      <c r="B108" s="16">
        <v>1</v>
      </c>
      <c r="C108" s="37" t="s">
        <v>571</v>
      </c>
      <c r="D108" s="51">
        <v>369.66764935265695</v>
      </c>
      <c r="E108" s="25">
        <v>741.40281800000002</v>
      </c>
      <c r="F108" s="26">
        <f t="shared" si="3"/>
        <v>1111.070467352657</v>
      </c>
      <c r="G108" s="26">
        <f t="shared" si="4"/>
        <v>241.86764935265694</v>
      </c>
      <c r="H108" s="26">
        <f t="shared" si="5"/>
        <v>127.8</v>
      </c>
      <c r="I108" s="36"/>
      <c r="J108" s="36"/>
      <c r="K108" s="36"/>
      <c r="L108" s="27"/>
      <c r="M108" s="36"/>
      <c r="N108" s="36"/>
      <c r="O108" s="36"/>
      <c r="P108" s="36"/>
      <c r="Q108" s="36"/>
      <c r="R108" s="29"/>
      <c r="S108" s="36"/>
      <c r="T108" s="29"/>
      <c r="U108" s="36"/>
      <c r="V108" s="36"/>
      <c r="W108" s="36"/>
      <c r="X108" s="36">
        <v>0.115</v>
      </c>
      <c r="Y108" s="36">
        <v>127.8</v>
      </c>
      <c r="Z108" s="36"/>
      <c r="AA108" s="36"/>
      <c r="AB108" s="29"/>
      <c r="AC108" s="36"/>
      <c r="AD108" s="66"/>
      <c r="AE108" s="36"/>
      <c r="AF108" s="36"/>
      <c r="AG108" s="36"/>
      <c r="AH108" s="36"/>
      <c r="AI108" s="36"/>
      <c r="AJ108" s="36"/>
      <c r="AK108" s="29"/>
      <c r="AL108" s="36"/>
      <c r="AM108" s="29"/>
      <c r="AN108" s="36"/>
      <c r="AO108" s="36"/>
      <c r="AP108" s="36"/>
      <c r="AQ108" s="29"/>
      <c r="AR108" s="36"/>
      <c r="AS108" s="29"/>
      <c r="AT108" s="36"/>
      <c r="AU108" s="29"/>
      <c r="AV108" s="36"/>
      <c r="AW108" s="36"/>
      <c r="AX108" s="36"/>
      <c r="AY108" s="29"/>
      <c r="AZ108" s="36"/>
      <c r="BA108" s="36"/>
      <c r="BB108" s="36"/>
      <c r="BC108" s="29"/>
      <c r="BD108" s="36"/>
      <c r="BE108" s="36"/>
      <c r="BF108" s="36"/>
      <c r="BG108" s="36"/>
      <c r="BH108" s="36"/>
      <c r="BI108" s="36"/>
      <c r="BJ108" s="36"/>
      <c r="BK108" s="36"/>
      <c r="BL108" s="36"/>
      <c r="BM108" s="29"/>
      <c r="BN108" s="36"/>
      <c r="BO108" s="29"/>
      <c r="BP108" s="36"/>
      <c r="BQ108" s="36"/>
      <c r="BR108" s="36"/>
      <c r="BS108" s="29"/>
      <c r="BT108" s="36"/>
      <c r="BU108" s="29"/>
      <c r="BV108" s="36"/>
      <c r="BW108" s="36"/>
      <c r="BX108" s="36"/>
      <c r="BY108" s="36"/>
    </row>
    <row r="109" spans="1:77" x14ac:dyDescent="0.25">
      <c r="A109" s="16">
        <v>107</v>
      </c>
      <c r="B109" s="16">
        <v>1</v>
      </c>
      <c r="C109" s="37" t="s">
        <v>572</v>
      </c>
      <c r="D109" s="51">
        <v>204.55373303381646</v>
      </c>
      <c r="E109" s="25">
        <v>-44.498561999999993</v>
      </c>
      <c r="F109" s="26">
        <f t="shared" si="3"/>
        <v>160.05517103381646</v>
      </c>
      <c r="G109" s="26">
        <f t="shared" si="4"/>
        <v>65.553733033816457</v>
      </c>
      <c r="H109" s="26">
        <f t="shared" si="5"/>
        <v>139</v>
      </c>
      <c r="I109" s="36"/>
      <c r="J109" s="36"/>
      <c r="K109" s="36"/>
      <c r="L109" s="27"/>
      <c r="M109" s="36"/>
      <c r="N109" s="36"/>
      <c r="O109" s="36"/>
      <c r="P109" s="36"/>
      <c r="Q109" s="36"/>
      <c r="R109" s="29"/>
      <c r="S109" s="36"/>
      <c r="T109" s="29"/>
      <c r="U109" s="36"/>
      <c r="V109" s="36"/>
      <c r="W109" s="36"/>
      <c r="X109" s="36">
        <v>0.125</v>
      </c>
      <c r="Y109" s="36">
        <v>139</v>
      </c>
      <c r="Z109" s="36"/>
      <c r="AA109" s="36"/>
      <c r="AB109" s="29"/>
      <c r="AC109" s="36"/>
      <c r="AD109" s="66"/>
      <c r="AE109" s="36"/>
      <c r="AF109" s="36"/>
      <c r="AG109" s="36"/>
      <c r="AH109" s="36"/>
      <c r="AI109" s="36"/>
      <c r="AJ109" s="36"/>
      <c r="AK109" s="29"/>
      <c r="AL109" s="36"/>
      <c r="AM109" s="29"/>
      <c r="AN109" s="36"/>
      <c r="AO109" s="36"/>
      <c r="AP109" s="36"/>
      <c r="AQ109" s="29"/>
      <c r="AR109" s="36"/>
      <c r="AS109" s="29"/>
      <c r="AT109" s="36"/>
      <c r="AU109" s="29"/>
      <c r="AV109" s="36"/>
      <c r="AW109" s="36"/>
      <c r="AX109" s="36"/>
      <c r="AY109" s="29"/>
      <c r="AZ109" s="36"/>
      <c r="BA109" s="36"/>
      <c r="BB109" s="36"/>
      <c r="BC109" s="29"/>
      <c r="BD109" s="36"/>
      <c r="BE109" s="36"/>
      <c r="BF109" s="36"/>
      <c r="BG109" s="36"/>
      <c r="BH109" s="36"/>
      <c r="BI109" s="36"/>
      <c r="BJ109" s="36"/>
      <c r="BK109" s="36"/>
      <c r="BL109" s="36"/>
      <c r="BM109" s="29"/>
      <c r="BN109" s="36"/>
      <c r="BO109" s="29"/>
      <c r="BP109" s="36"/>
      <c r="BQ109" s="36"/>
      <c r="BR109" s="36"/>
      <c r="BS109" s="29"/>
      <c r="BT109" s="36"/>
      <c r="BU109" s="29"/>
      <c r="BV109" s="36"/>
      <c r="BW109" s="36"/>
      <c r="BX109" s="36"/>
      <c r="BY109" s="36"/>
    </row>
    <row r="110" spans="1:77" x14ac:dyDescent="0.25">
      <c r="A110" s="16">
        <v>108</v>
      </c>
      <c r="B110" s="16">
        <v>1</v>
      </c>
      <c r="C110" s="37" t="s">
        <v>573</v>
      </c>
      <c r="D110" s="51">
        <v>639.06496036714964</v>
      </c>
      <c r="E110" s="25">
        <v>-1606.4980519999999</v>
      </c>
      <c r="F110" s="26">
        <f t="shared" si="3"/>
        <v>-967.43309163285028</v>
      </c>
      <c r="G110" s="26">
        <f t="shared" si="4"/>
        <v>639.06496036714964</v>
      </c>
      <c r="H110" s="26">
        <f t="shared" si="5"/>
        <v>0</v>
      </c>
      <c r="I110" s="36"/>
      <c r="J110" s="36"/>
      <c r="K110" s="36"/>
      <c r="L110" s="27"/>
      <c r="M110" s="36"/>
      <c r="N110" s="36"/>
      <c r="O110" s="36"/>
      <c r="P110" s="36"/>
      <c r="Q110" s="36"/>
      <c r="R110" s="29"/>
      <c r="S110" s="36"/>
      <c r="T110" s="29"/>
      <c r="U110" s="36"/>
      <c r="V110" s="36"/>
      <c r="W110" s="36"/>
      <c r="X110" s="36"/>
      <c r="Y110" s="36"/>
      <c r="Z110" s="36"/>
      <c r="AA110" s="36"/>
      <c r="AB110" s="29"/>
      <c r="AC110" s="36"/>
      <c r="AD110" s="66"/>
      <c r="AE110" s="36"/>
      <c r="AF110" s="36"/>
      <c r="AG110" s="36"/>
      <c r="AH110" s="36"/>
      <c r="AI110" s="36"/>
      <c r="AJ110" s="36"/>
      <c r="AK110" s="29"/>
      <c r="AL110" s="36"/>
      <c r="AM110" s="29"/>
      <c r="AN110" s="36"/>
      <c r="AO110" s="36"/>
      <c r="AP110" s="36"/>
      <c r="AQ110" s="29"/>
      <c r="AR110" s="36"/>
      <c r="AS110" s="29"/>
      <c r="AT110" s="36"/>
      <c r="AU110" s="29"/>
      <c r="AV110" s="36"/>
      <c r="AW110" s="36"/>
      <c r="AX110" s="36"/>
      <c r="AY110" s="29"/>
      <c r="AZ110" s="36"/>
      <c r="BA110" s="36"/>
      <c r="BB110" s="36"/>
      <c r="BC110" s="29"/>
      <c r="BD110" s="36"/>
      <c r="BE110" s="36"/>
      <c r="BF110" s="36"/>
      <c r="BG110" s="36"/>
      <c r="BH110" s="36"/>
      <c r="BI110" s="36"/>
      <c r="BJ110" s="36"/>
      <c r="BK110" s="36"/>
      <c r="BL110" s="36"/>
      <c r="BM110" s="29"/>
      <c r="BN110" s="36"/>
      <c r="BO110" s="29"/>
      <c r="BP110" s="36"/>
      <c r="BQ110" s="36"/>
      <c r="BR110" s="36"/>
      <c r="BS110" s="29"/>
      <c r="BT110" s="36"/>
      <c r="BU110" s="29"/>
      <c r="BV110" s="36"/>
      <c r="BW110" s="36"/>
      <c r="BX110" s="36"/>
      <c r="BY110" s="36"/>
    </row>
    <row r="111" spans="1:77" x14ac:dyDescent="0.25">
      <c r="A111" s="16">
        <v>109</v>
      </c>
      <c r="B111" s="16">
        <v>1</v>
      </c>
      <c r="C111" s="37" t="s">
        <v>574</v>
      </c>
      <c r="D111" s="51">
        <v>155.74073748792267</v>
      </c>
      <c r="E111" s="25">
        <v>289.80018999999999</v>
      </c>
      <c r="F111" s="26">
        <f t="shared" si="3"/>
        <v>445.54092748792266</v>
      </c>
      <c r="G111" s="26">
        <f t="shared" si="4"/>
        <v>155.74073748792267</v>
      </c>
      <c r="H111" s="26">
        <f t="shared" si="5"/>
        <v>0</v>
      </c>
      <c r="I111" s="36"/>
      <c r="J111" s="36"/>
      <c r="K111" s="36"/>
      <c r="L111" s="27"/>
      <c r="M111" s="36"/>
      <c r="N111" s="36"/>
      <c r="O111" s="36"/>
      <c r="P111" s="36"/>
      <c r="Q111" s="36"/>
      <c r="R111" s="29"/>
      <c r="S111" s="36"/>
      <c r="T111" s="29"/>
      <c r="U111" s="36"/>
      <c r="V111" s="36"/>
      <c r="W111" s="36"/>
      <c r="X111" s="36"/>
      <c r="Y111" s="36"/>
      <c r="Z111" s="36"/>
      <c r="AA111" s="36"/>
      <c r="AB111" s="29"/>
      <c r="AC111" s="36"/>
      <c r="AD111" s="66"/>
      <c r="AE111" s="36"/>
      <c r="AF111" s="36"/>
      <c r="AG111" s="36"/>
      <c r="AH111" s="36"/>
      <c r="AI111" s="36"/>
      <c r="AJ111" s="36"/>
      <c r="AK111" s="29"/>
      <c r="AL111" s="36"/>
      <c r="AM111" s="29"/>
      <c r="AN111" s="36"/>
      <c r="AO111" s="36"/>
      <c r="AP111" s="36"/>
      <c r="AQ111" s="29"/>
      <c r="AR111" s="36"/>
      <c r="AS111" s="29"/>
      <c r="AT111" s="36"/>
      <c r="AU111" s="29"/>
      <c r="AV111" s="36"/>
      <c r="AW111" s="36"/>
      <c r="AX111" s="36"/>
      <c r="AY111" s="29"/>
      <c r="AZ111" s="36"/>
      <c r="BA111" s="36"/>
      <c r="BB111" s="36"/>
      <c r="BC111" s="29"/>
      <c r="BD111" s="36"/>
      <c r="BE111" s="36"/>
      <c r="BF111" s="36"/>
      <c r="BG111" s="36"/>
      <c r="BH111" s="36"/>
      <c r="BI111" s="36"/>
      <c r="BJ111" s="36"/>
      <c r="BK111" s="36"/>
      <c r="BL111" s="36"/>
      <c r="BM111" s="29"/>
      <c r="BN111" s="36"/>
      <c r="BO111" s="29"/>
      <c r="BP111" s="36"/>
      <c r="BQ111" s="36"/>
      <c r="BR111" s="36"/>
      <c r="BS111" s="29"/>
      <c r="BT111" s="36"/>
      <c r="BU111" s="29"/>
      <c r="BV111" s="36"/>
      <c r="BW111" s="36"/>
      <c r="BX111" s="36"/>
      <c r="BY111" s="36"/>
    </row>
    <row r="112" spans="1:77" x14ac:dyDescent="0.25">
      <c r="A112" s="16">
        <v>110</v>
      </c>
      <c r="B112" s="16">
        <v>3</v>
      </c>
      <c r="C112" s="37" t="s">
        <v>575</v>
      </c>
      <c r="D112" s="51">
        <v>718.66097084057969</v>
      </c>
      <c r="E112" s="25">
        <v>744.86628400000006</v>
      </c>
      <c r="F112" s="26">
        <f t="shared" si="3"/>
        <v>1463.5272548405796</v>
      </c>
      <c r="G112" s="26">
        <f t="shared" si="4"/>
        <v>-972.24602915942046</v>
      </c>
      <c r="H112" s="26">
        <f t="shared" si="5"/>
        <v>1690.9070000000002</v>
      </c>
      <c r="I112" s="36"/>
      <c r="J112" s="36"/>
      <c r="K112" s="36"/>
      <c r="L112" s="27">
        <v>2.25</v>
      </c>
      <c r="M112" s="36">
        <v>1044</v>
      </c>
      <c r="N112" s="36">
        <v>0.374</v>
      </c>
      <c r="O112" s="36">
        <v>198.12200000000001</v>
      </c>
      <c r="P112" s="36">
        <v>0.28100000000000003</v>
      </c>
      <c r="Q112" s="36">
        <v>266.95</v>
      </c>
      <c r="R112" s="29">
        <v>10</v>
      </c>
      <c r="S112" s="36">
        <v>8.4600000000000009</v>
      </c>
      <c r="T112" s="29"/>
      <c r="U112" s="36"/>
      <c r="V112" s="36">
        <v>0.01</v>
      </c>
      <c r="W112" s="36">
        <v>23.39</v>
      </c>
      <c r="X112" s="36">
        <v>0.13500000000000001</v>
      </c>
      <c r="Y112" s="36">
        <v>149.98500000000001</v>
      </c>
      <c r="Z112" s="36"/>
      <c r="AA112" s="36"/>
      <c r="AB112" s="29"/>
      <c r="AC112" s="36"/>
      <c r="AD112" s="66"/>
      <c r="AE112" s="36"/>
      <c r="AF112" s="36"/>
      <c r="AG112" s="36"/>
      <c r="AH112" s="36"/>
      <c r="AI112" s="36"/>
      <c r="AJ112" s="36"/>
      <c r="AK112" s="29"/>
      <c r="AL112" s="36"/>
      <c r="AM112" s="29"/>
      <c r="AN112" s="36"/>
      <c r="AO112" s="36"/>
      <c r="AP112" s="36"/>
      <c r="AQ112" s="29"/>
      <c r="AR112" s="36"/>
      <c r="AS112" s="29"/>
      <c r="AT112" s="36"/>
      <c r="AU112" s="29"/>
      <c r="AV112" s="36"/>
      <c r="AW112" s="36"/>
      <c r="AX112" s="36"/>
      <c r="AY112" s="29"/>
      <c r="AZ112" s="36"/>
      <c r="BA112" s="36"/>
      <c r="BB112" s="36"/>
      <c r="BC112" s="29"/>
      <c r="BD112" s="36"/>
      <c r="BE112" s="36"/>
      <c r="BF112" s="36"/>
      <c r="BG112" s="36"/>
      <c r="BH112" s="36"/>
      <c r="BI112" s="36"/>
      <c r="BJ112" s="36"/>
      <c r="BK112" s="36"/>
      <c r="BL112" s="36"/>
      <c r="BM112" s="29"/>
      <c r="BN112" s="36"/>
      <c r="BO112" s="29"/>
      <c r="BP112" s="36"/>
      <c r="BQ112" s="36"/>
      <c r="BR112" s="36"/>
      <c r="BS112" s="29"/>
      <c r="BT112" s="36"/>
      <c r="BU112" s="29"/>
      <c r="BV112" s="36"/>
      <c r="BW112" s="36"/>
      <c r="BX112" s="36"/>
      <c r="BY112" s="36"/>
    </row>
    <row r="113" spans="1:77" ht="14.25" customHeight="1" x14ac:dyDescent="0.25">
      <c r="A113" s="16">
        <v>111</v>
      </c>
      <c r="B113" s="16">
        <v>3</v>
      </c>
      <c r="C113" s="37" t="s">
        <v>576</v>
      </c>
      <c r="D113" s="51">
        <v>150.34198684057972</v>
      </c>
      <c r="E113" s="25">
        <v>-646.45629200000008</v>
      </c>
      <c r="F113" s="26">
        <f t="shared" si="3"/>
        <v>-496.11430515942038</v>
      </c>
      <c r="G113" s="26">
        <f t="shared" si="4"/>
        <v>-55.378013159420277</v>
      </c>
      <c r="H113" s="26">
        <f t="shared" si="5"/>
        <v>205.72</v>
      </c>
      <c r="I113" s="36"/>
      <c r="J113" s="36"/>
      <c r="K113" s="36"/>
      <c r="L113" s="27"/>
      <c r="M113" s="36"/>
      <c r="N113" s="36"/>
      <c r="O113" s="36"/>
      <c r="P113" s="36"/>
      <c r="Q113" s="36"/>
      <c r="R113" s="29"/>
      <c r="S113" s="36"/>
      <c r="T113" s="29"/>
      <c r="U113" s="36"/>
      <c r="V113" s="36"/>
      <c r="W113" s="36"/>
      <c r="X113" s="36">
        <v>0.185</v>
      </c>
      <c r="Y113" s="36">
        <v>205.72</v>
      </c>
      <c r="Z113" s="36"/>
      <c r="AA113" s="36"/>
      <c r="AB113" s="29"/>
      <c r="AC113" s="36"/>
      <c r="AD113" s="66"/>
      <c r="AE113" s="36"/>
      <c r="AF113" s="36"/>
      <c r="AG113" s="36"/>
      <c r="AH113" s="36"/>
      <c r="AI113" s="36"/>
      <c r="AJ113" s="36"/>
      <c r="AK113" s="29"/>
      <c r="AL113" s="36"/>
      <c r="AM113" s="29"/>
      <c r="AN113" s="36"/>
      <c r="AO113" s="36"/>
      <c r="AP113" s="36"/>
      <c r="AQ113" s="29"/>
      <c r="AR113" s="36"/>
      <c r="AS113" s="29"/>
      <c r="AT113" s="36"/>
      <c r="AU113" s="29"/>
      <c r="AV113" s="36"/>
      <c r="AW113" s="36"/>
      <c r="AX113" s="36"/>
      <c r="AY113" s="29"/>
      <c r="AZ113" s="36"/>
      <c r="BA113" s="36"/>
      <c r="BB113" s="36"/>
      <c r="BC113" s="29"/>
      <c r="BD113" s="36"/>
      <c r="BE113" s="36"/>
      <c r="BF113" s="36"/>
      <c r="BG113" s="36"/>
      <c r="BH113" s="36"/>
      <c r="BI113" s="36"/>
      <c r="BJ113" s="36"/>
      <c r="BK113" s="36"/>
      <c r="BL113" s="36"/>
      <c r="BM113" s="29"/>
      <c r="BN113" s="36"/>
      <c r="BO113" s="29"/>
      <c r="BP113" s="36"/>
      <c r="BQ113" s="36"/>
      <c r="BR113" s="36"/>
      <c r="BS113" s="29"/>
      <c r="BT113" s="36"/>
      <c r="BU113" s="29"/>
      <c r="BV113" s="36"/>
      <c r="BW113" s="36"/>
      <c r="BX113" s="36"/>
      <c r="BY113" s="36"/>
    </row>
    <row r="114" spans="1:77" x14ac:dyDescent="0.25">
      <c r="A114" s="16">
        <v>112</v>
      </c>
      <c r="B114" s="16">
        <v>3</v>
      </c>
      <c r="C114" s="37" t="s">
        <v>577</v>
      </c>
      <c r="D114" s="51">
        <v>324.00363644444445</v>
      </c>
      <c r="E114" s="25">
        <v>-619.09222999999997</v>
      </c>
      <c r="F114" s="26">
        <f t="shared" si="3"/>
        <v>-295.08859355555552</v>
      </c>
      <c r="G114" s="26">
        <f t="shared" si="4"/>
        <v>324.00363644444445</v>
      </c>
      <c r="H114" s="26">
        <f t="shared" si="5"/>
        <v>0</v>
      </c>
      <c r="I114" s="36"/>
      <c r="J114" s="36"/>
      <c r="K114" s="36"/>
      <c r="L114" s="27"/>
      <c r="M114" s="36"/>
      <c r="N114" s="36"/>
      <c r="O114" s="36"/>
      <c r="P114" s="36"/>
      <c r="Q114" s="36"/>
      <c r="R114" s="29"/>
      <c r="S114" s="36"/>
      <c r="T114" s="29"/>
      <c r="U114" s="36"/>
      <c r="V114" s="36"/>
      <c r="W114" s="36"/>
      <c r="X114" s="36"/>
      <c r="Y114" s="36"/>
      <c r="Z114" s="36"/>
      <c r="AA114" s="36"/>
      <c r="AB114" s="29"/>
      <c r="AC114" s="36"/>
      <c r="AD114" s="66"/>
      <c r="AE114" s="36"/>
      <c r="AF114" s="36"/>
      <c r="AG114" s="36"/>
      <c r="AH114" s="36"/>
      <c r="AI114" s="36"/>
      <c r="AJ114" s="36"/>
      <c r="AK114" s="29"/>
      <c r="AL114" s="36"/>
      <c r="AM114" s="29"/>
      <c r="AN114" s="36"/>
      <c r="AO114" s="36"/>
      <c r="AP114" s="36"/>
      <c r="AQ114" s="29"/>
      <c r="AR114" s="36"/>
      <c r="AS114" s="29"/>
      <c r="AT114" s="36"/>
      <c r="AU114" s="29"/>
      <c r="AV114" s="36"/>
      <c r="AW114" s="36"/>
      <c r="AX114" s="36"/>
      <c r="AY114" s="29"/>
      <c r="AZ114" s="36"/>
      <c r="BA114" s="36"/>
      <c r="BB114" s="36"/>
      <c r="BC114" s="29"/>
      <c r="BD114" s="36"/>
      <c r="BE114" s="36"/>
      <c r="BF114" s="36"/>
      <c r="BG114" s="36"/>
      <c r="BH114" s="36"/>
      <c r="BI114" s="36"/>
      <c r="BJ114" s="36"/>
      <c r="BK114" s="36"/>
      <c r="BL114" s="36"/>
      <c r="BM114" s="29"/>
      <c r="BN114" s="36"/>
      <c r="BO114" s="29"/>
      <c r="BP114" s="36"/>
      <c r="BQ114" s="36"/>
      <c r="BR114" s="36"/>
      <c r="BS114" s="29"/>
      <c r="BT114" s="36"/>
      <c r="BU114" s="29"/>
      <c r="BV114" s="36"/>
      <c r="BW114" s="36"/>
      <c r="BX114" s="36"/>
      <c r="BY114" s="36"/>
    </row>
    <row r="115" spans="1:77" x14ac:dyDescent="0.25">
      <c r="A115" s="16">
        <v>113</v>
      </c>
      <c r="B115" s="16">
        <v>3</v>
      </c>
      <c r="C115" s="37" t="s">
        <v>578</v>
      </c>
      <c r="D115" s="51">
        <v>296.65140204830914</v>
      </c>
      <c r="E115" s="25">
        <v>190.486176</v>
      </c>
      <c r="F115" s="26">
        <f t="shared" si="3"/>
        <v>487.13757804830914</v>
      </c>
      <c r="G115" s="26">
        <f t="shared" si="4"/>
        <v>196.57140204830915</v>
      </c>
      <c r="H115" s="26">
        <f t="shared" si="5"/>
        <v>100.08</v>
      </c>
      <c r="I115" s="36"/>
      <c r="J115" s="36"/>
      <c r="K115" s="36"/>
      <c r="L115" s="27"/>
      <c r="M115" s="36"/>
      <c r="N115" s="36"/>
      <c r="O115" s="36"/>
      <c r="P115" s="36"/>
      <c r="Q115" s="36"/>
      <c r="R115" s="29"/>
      <c r="S115" s="36"/>
      <c r="T115" s="29"/>
      <c r="U115" s="36"/>
      <c r="V115" s="36"/>
      <c r="W115" s="36"/>
      <c r="X115" s="36">
        <v>0.09</v>
      </c>
      <c r="Y115" s="36">
        <v>100.08</v>
      </c>
      <c r="Z115" s="36"/>
      <c r="AA115" s="36"/>
      <c r="AB115" s="29"/>
      <c r="AC115" s="36"/>
      <c r="AD115" s="66"/>
      <c r="AE115" s="36"/>
      <c r="AF115" s="36"/>
      <c r="AG115" s="36"/>
      <c r="AH115" s="36"/>
      <c r="AI115" s="36"/>
      <c r="AJ115" s="36"/>
      <c r="AK115" s="29"/>
      <c r="AL115" s="36"/>
      <c r="AM115" s="29"/>
      <c r="AN115" s="36"/>
      <c r="AO115" s="36"/>
      <c r="AP115" s="36"/>
      <c r="AQ115" s="29"/>
      <c r="AR115" s="36"/>
      <c r="AS115" s="29"/>
      <c r="AT115" s="36"/>
      <c r="AU115" s="29"/>
      <c r="AV115" s="36"/>
      <c r="AW115" s="36"/>
      <c r="AX115" s="36"/>
      <c r="AY115" s="29"/>
      <c r="AZ115" s="36"/>
      <c r="BA115" s="36"/>
      <c r="BB115" s="36"/>
      <c r="BC115" s="29"/>
      <c r="BD115" s="36"/>
      <c r="BE115" s="36"/>
      <c r="BF115" s="36"/>
      <c r="BG115" s="36"/>
      <c r="BH115" s="36"/>
      <c r="BI115" s="36"/>
      <c r="BJ115" s="36"/>
      <c r="BK115" s="36"/>
      <c r="BL115" s="36"/>
      <c r="BM115" s="29"/>
      <c r="BN115" s="36"/>
      <c r="BO115" s="29"/>
      <c r="BP115" s="36"/>
      <c r="BQ115" s="36"/>
      <c r="BR115" s="36"/>
      <c r="BS115" s="29"/>
      <c r="BT115" s="36"/>
      <c r="BU115" s="29"/>
      <c r="BV115" s="36"/>
      <c r="BW115" s="36"/>
      <c r="BX115" s="36"/>
      <c r="BY115" s="36"/>
    </row>
    <row r="116" spans="1:77" x14ac:dyDescent="0.25">
      <c r="A116" s="16">
        <v>114</v>
      </c>
      <c r="B116" s="16">
        <v>3</v>
      </c>
      <c r="C116" s="37" t="s">
        <v>579</v>
      </c>
      <c r="D116" s="51">
        <v>229.33367611594201</v>
      </c>
      <c r="E116" s="25">
        <v>-85.144871999999992</v>
      </c>
      <c r="F116" s="26">
        <f t="shared" si="3"/>
        <v>144.18880411594202</v>
      </c>
      <c r="G116" s="26">
        <f t="shared" si="4"/>
        <v>117.02167611594201</v>
      </c>
      <c r="H116" s="26">
        <f t="shared" si="5"/>
        <v>112.312</v>
      </c>
      <c r="I116" s="36"/>
      <c r="J116" s="36"/>
      <c r="K116" s="36"/>
      <c r="L116" s="27"/>
      <c r="M116" s="36"/>
      <c r="N116" s="36"/>
      <c r="O116" s="36"/>
      <c r="P116" s="36"/>
      <c r="Q116" s="36"/>
      <c r="R116" s="29"/>
      <c r="S116" s="36"/>
      <c r="T116" s="29"/>
      <c r="U116" s="36"/>
      <c r="V116" s="36"/>
      <c r="W116" s="36"/>
      <c r="X116" s="36">
        <v>0.10100000000000001</v>
      </c>
      <c r="Y116" s="36">
        <v>112.312</v>
      </c>
      <c r="Z116" s="36"/>
      <c r="AA116" s="36"/>
      <c r="AB116" s="29"/>
      <c r="AC116" s="36"/>
      <c r="AD116" s="66"/>
      <c r="AE116" s="36"/>
      <c r="AF116" s="36"/>
      <c r="AG116" s="36"/>
      <c r="AH116" s="36"/>
      <c r="AI116" s="36"/>
      <c r="AJ116" s="36"/>
      <c r="AK116" s="29"/>
      <c r="AL116" s="36"/>
      <c r="AM116" s="29"/>
      <c r="AN116" s="36"/>
      <c r="AO116" s="36"/>
      <c r="AP116" s="36"/>
      <c r="AQ116" s="29"/>
      <c r="AR116" s="36"/>
      <c r="AS116" s="29"/>
      <c r="AT116" s="36"/>
      <c r="AU116" s="29"/>
      <c r="AV116" s="36"/>
      <c r="AW116" s="36"/>
      <c r="AX116" s="36"/>
      <c r="AY116" s="29"/>
      <c r="AZ116" s="36"/>
      <c r="BA116" s="36"/>
      <c r="BB116" s="36"/>
      <c r="BC116" s="29"/>
      <c r="BD116" s="36"/>
      <c r="BE116" s="36"/>
      <c r="BF116" s="36"/>
      <c r="BG116" s="36"/>
      <c r="BH116" s="36"/>
      <c r="BI116" s="36"/>
      <c r="BJ116" s="36"/>
      <c r="BK116" s="36"/>
      <c r="BL116" s="36"/>
      <c r="BM116" s="29"/>
      <c r="BN116" s="36"/>
      <c r="BO116" s="29"/>
      <c r="BP116" s="36"/>
      <c r="BQ116" s="36"/>
      <c r="BR116" s="36"/>
      <c r="BS116" s="29"/>
      <c r="BT116" s="36"/>
      <c r="BU116" s="29"/>
      <c r="BV116" s="36"/>
      <c r="BW116" s="36"/>
      <c r="BX116" s="36"/>
      <c r="BY116" s="36"/>
    </row>
    <row r="117" spans="1:77" x14ac:dyDescent="0.25">
      <c r="A117" s="16">
        <v>115</v>
      </c>
      <c r="B117" s="16">
        <v>3</v>
      </c>
      <c r="C117" s="37" t="s">
        <v>580</v>
      </c>
      <c r="D117" s="51">
        <v>226.05469528502411</v>
      </c>
      <c r="E117" s="25">
        <v>-900.72810799999991</v>
      </c>
      <c r="F117" s="26">
        <f t="shared" si="3"/>
        <v>-674.67341271497583</v>
      </c>
      <c r="G117" s="26">
        <f t="shared" si="4"/>
        <v>81.494695285024108</v>
      </c>
      <c r="H117" s="26">
        <f t="shared" si="5"/>
        <v>144.56</v>
      </c>
      <c r="I117" s="36"/>
      <c r="J117" s="36"/>
      <c r="K117" s="36"/>
      <c r="L117" s="27"/>
      <c r="M117" s="36"/>
      <c r="N117" s="36"/>
      <c r="O117" s="36"/>
      <c r="P117" s="36"/>
      <c r="Q117" s="36"/>
      <c r="R117" s="29"/>
      <c r="S117" s="36"/>
      <c r="T117" s="29"/>
      <c r="U117" s="36"/>
      <c r="V117" s="36"/>
      <c r="W117" s="36"/>
      <c r="X117" s="36">
        <v>0.13</v>
      </c>
      <c r="Y117" s="36">
        <v>144.56</v>
      </c>
      <c r="Z117" s="36"/>
      <c r="AA117" s="36"/>
      <c r="AB117" s="29"/>
      <c r="AC117" s="36"/>
      <c r="AD117" s="66"/>
      <c r="AE117" s="36"/>
      <c r="AF117" s="36"/>
      <c r="AG117" s="36"/>
      <c r="AH117" s="36"/>
      <c r="AI117" s="36"/>
      <c r="AJ117" s="36"/>
      <c r="AK117" s="29"/>
      <c r="AL117" s="36"/>
      <c r="AM117" s="29"/>
      <c r="AN117" s="36"/>
      <c r="AO117" s="36"/>
      <c r="AP117" s="36"/>
      <c r="AQ117" s="29"/>
      <c r="AR117" s="36"/>
      <c r="AS117" s="29"/>
      <c r="AT117" s="36"/>
      <c r="AU117" s="29"/>
      <c r="AV117" s="36"/>
      <c r="AW117" s="36"/>
      <c r="AX117" s="36"/>
      <c r="AY117" s="29"/>
      <c r="AZ117" s="36"/>
      <c r="BA117" s="36"/>
      <c r="BB117" s="36"/>
      <c r="BC117" s="29"/>
      <c r="BD117" s="36"/>
      <c r="BE117" s="36"/>
      <c r="BF117" s="36"/>
      <c r="BG117" s="36"/>
      <c r="BH117" s="36"/>
      <c r="BI117" s="36"/>
      <c r="BJ117" s="36"/>
      <c r="BK117" s="36"/>
      <c r="BL117" s="36"/>
      <c r="BM117" s="29"/>
      <c r="BN117" s="36"/>
      <c r="BO117" s="29"/>
      <c r="BP117" s="36"/>
      <c r="BQ117" s="36"/>
      <c r="BR117" s="36"/>
      <c r="BS117" s="29"/>
      <c r="BT117" s="36"/>
      <c r="BU117" s="29"/>
      <c r="BV117" s="36"/>
      <c r="BW117" s="36"/>
      <c r="BX117" s="36"/>
      <c r="BY117" s="36"/>
    </row>
    <row r="118" spans="1:77" x14ac:dyDescent="0.25">
      <c r="A118" s="16">
        <v>116</v>
      </c>
      <c r="B118" s="16">
        <v>3</v>
      </c>
      <c r="C118" s="37" t="s">
        <v>581</v>
      </c>
      <c r="D118" s="51">
        <v>202.56604157681159</v>
      </c>
      <c r="E118" s="25">
        <v>-185.892608</v>
      </c>
      <c r="F118" s="26">
        <f t="shared" si="3"/>
        <v>16.67343357681159</v>
      </c>
      <c r="G118" s="26">
        <f t="shared" si="4"/>
        <v>202.56604157681159</v>
      </c>
      <c r="H118" s="26">
        <f t="shared" si="5"/>
        <v>0</v>
      </c>
      <c r="I118" s="36"/>
      <c r="J118" s="36"/>
      <c r="K118" s="36"/>
      <c r="L118" s="27"/>
      <c r="M118" s="36"/>
      <c r="N118" s="36"/>
      <c r="O118" s="36"/>
      <c r="P118" s="36"/>
      <c r="Q118" s="36"/>
      <c r="R118" s="29"/>
      <c r="S118" s="36"/>
      <c r="T118" s="29"/>
      <c r="U118" s="36"/>
      <c r="V118" s="36"/>
      <c r="W118" s="36"/>
      <c r="X118" s="36"/>
      <c r="Y118" s="36"/>
      <c r="Z118" s="36"/>
      <c r="AA118" s="36"/>
      <c r="AB118" s="29"/>
      <c r="AC118" s="36"/>
      <c r="AD118" s="66"/>
      <c r="AE118" s="36"/>
      <c r="AF118" s="36"/>
      <c r="AG118" s="36"/>
      <c r="AH118" s="36"/>
      <c r="AI118" s="36"/>
      <c r="AJ118" s="36"/>
      <c r="AK118" s="29"/>
      <c r="AL118" s="36"/>
      <c r="AM118" s="29"/>
      <c r="AN118" s="36"/>
      <c r="AO118" s="36"/>
      <c r="AP118" s="36"/>
      <c r="AQ118" s="29"/>
      <c r="AR118" s="36"/>
      <c r="AS118" s="29"/>
      <c r="AT118" s="36"/>
      <c r="AU118" s="29"/>
      <c r="AV118" s="36"/>
      <c r="AW118" s="36"/>
      <c r="AX118" s="36"/>
      <c r="AY118" s="29"/>
      <c r="AZ118" s="36"/>
      <c r="BA118" s="36"/>
      <c r="BB118" s="36"/>
      <c r="BC118" s="29"/>
      <c r="BD118" s="36"/>
      <c r="BE118" s="36"/>
      <c r="BF118" s="36"/>
      <c r="BG118" s="36"/>
      <c r="BH118" s="36"/>
      <c r="BI118" s="36"/>
      <c r="BJ118" s="36"/>
      <c r="BK118" s="36"/>
      <c r="BL118" s="36"/>
      <c r="BM118" s="29"/>
      <c r="BN118" s="36"/>
      <c r="BO118" s="29"/>
      <c r="BP118" s="36"/>
      <c r="BQ118" s="36"/>
      <c r="BR118" s="36"/>
      <c r="BS118" s="29"/>
      <c r="BT118" s="36"/>
      <c r="BU118" s="29"/>
      <c r="BV118" s="36"/>
      <c r="BW118" s="36"/>
      <c r="BX118" s="36"/>
      <c r="BY118" s="36"/>
    </row>
    <row r="119" spans="1:77" x14ac:dyDescent="0.25">
      <c r="A119" s="16">
        <v>117</v>
      </c>
      <c r="B119" s="16">
        <v>3</v>
      </c>
      <c r="C119" s="37" t="s">
        <v>582</v>
      </c>
      <c r="D119" s="51">
        <v>126.38341066666666</v>
      </c>
      <c r="E119" s="25">
        <v>-545.99889600000006</v>
      </c>
      <c r="F119" s="26">
        <f t="shared" si="3"/>
        <v>-419.61548533333337</v>
      </c>
      <c r="G119" s="26">
        <f t="shared" si="4"/>
        <v>126.38341066666666</v>
      </c>
      <c r="H119" s="26">
        <f t="shared" si="5"/>
        <v>0</v>
      </c>
      <c r="I119" s="36"/>
      <c r="J119" s="36"/>
      <c r="K119" s="36"/>
      <c r="L119" s="27"/>
      <c r="M119" s="36"/>
      <c r="N119" s="36"/>
      <c r="O119" s="36"/>
      <c r="P119" s="36"/>
      <c r="Q119" s="36"/>
      <c r="R119" s="29"/>
      <c r="S119" s="36"/>
      <c r="T119" s="29"/>
      <c r="U119" s="36"/>
      <c r="V119" s="36"/>
      <c r="W119" s="36"/>
      <c r="X119" s="36"/>
      <c r="Y119" s="36"/>
      <c r="Z119" s="36"/>
      <c r="AA119" s="36"/>
      <c r="AB119" s="29"/>
      <c r="AC119" s="36"/>
      <c r="AD119" s="66"/>
      <c r="AE119" s="36"/>
      <c r="AF119" s="36"/>
      <c r="AG119" s="36"/>
      <c r="AH119" s="36"/>
      <c r="AI119" s="36"/>
      <c r="AJ119" s="36"/>
      <c r="AK119" s="29"/>
      <c r="AL119" s="36"/>
      <c r="AM119" s="29"/>
      <c r="AN119" s="36"/>
      <c r="AO119" s="36"/>
      <c r="AP119" s="36"/>
      <c r="AQ119" s="29"/>
      <c r="AR119" s="36"/>
      <c r="AS119" s="29"/>
      <c r="AT119" s="36"/>
      <c r="AU119" s="29"/>
      <c r="AV119" s="36"/>
      <c r="AW119" s="36"/>
      <c r="AX119" s="36"/>
      <c r="AY119" s="29"/>
      <c r="AZ119" s="36"/>
      <c r="BA119" s="36"/>
      <c r="BB119" s="36"/>
      <c r="BC119" s="29"/>
      <c r="BD119" s="36"/>
      <c r="BE119" s="36"/>
      <c r="BF119" s="36"/>
      <c r="BG119" s="36"/>
      <c r="BH119" s="36"/>
      <c r="BI119" s="36"/>
      <c r="BJ119" s="36"/>
      <c r="BK119" s="36"/>
      <c r="BL119" s="36"/>
      <c r="BM119" s="29"/>
      <c r="BN119" s="36"/>
      <c r="BO119" s="29"/>
      <c r="BP119" s="36"/>
      <c r="BQ119" s="36"/>
      <c r="BR119" s="36"/>
      <c r="BS119" s="29"/>
      <c r="BT119" s="36"/>
      <c r="BU119" s="29"/>
      <c r="BV119" s="36"/>
      <c r="BW119" s="36"/>
      <c r="BX119" s="36"/>
      <c r="BY119" s="36"/>
    </row>
    <row r="120" spans="1:77" x14ac:dyDescent="0.25">
      <c r="A120" s="16">
        <v>118</v>
      </c>
      <c r="B120" s="16">
        <v>3</v>
      </c>
      <c r="C120" s="37" t="s">
        <v>583</v>
      </c>
      <c r="D120" s="51">
        <v>86.322263188405813</v>
      </c>
      <c r="E120" s="25">
        <v>67.646858000000009</v>
      </c>
      <c r="F120" s="26">
        <f t="shared" si="3"/>
        <v>153.96912118840584</v>
      </c>
      <c r="G120" s="26">
        <f t="shared" si="4"/>
        <v>86.322263188405813</v>
      </c>
      <c r="H120" s="26">
        <f t="shared" si="5"/>
        <v>0</v>
      </c>
      <c r="I120" s="36"/>
      <c r="J120" s="36"/>
      <c r="K120" s="36"/>
      <c r="L120" s="27"/>
      <c r="M120" s="36"/>
      <c r="N120" s="36"/>
      <c r="O120" s="36"/>
      <c r="P120" s="36"/>
      <c r="Q120" s="36"/>
      <c r="R120" s="29"/>
      <c r="S120" s="36"/>
      <c r="T120" s="29"/>
      <c r="U120" s="36"/>
      <c r="V120" s="36"/>
      <c r="W120" s="36"/>
      <c r="X120" s="36"/>
      <c r="Y120" s="36"/>
      <c r="Z120" s="36"/>
      <c r="AA120" s="36"/>
      <c r="AB120" s="29"/>
      <c r="AC120" s="36"/>
      <c r="AD120" s="66"/>
      <c r="AE120" s="36"/>
      <c r="AF120" s="36"/>
      <c r="AG120" s="36"/>
      <c r="AH120" s="36"/>
      <c r="AI120" s="36"/>
      <c r="AJ120" s="36"/>
      <c r="AK120" s="29"/>
      <c r="AL120" s="36"/>
      <c r="AM120" s="29"/>
      <c r="AN120" s="36"/>
      <c r="AO120" s="36"/>
      <c r="AP120" s="36"/>
      <c r="AQ120" s="29"/>
      <c r="AR120" s="36"/>
      <c r="AS120" s="29"/>
      <c r="AT120" s="36"/>
      <c r="AU120" s="29"/>
      <c r="AV120" s="36"/>
      <c r="AW120" s="36"/>
      <c r="AX120" s="36"/>
      <c r="AY120" s="29"/>
      <c r="AZ120" s="36"/>
      <c r="BA120" s="36"/>
      <c r="BB120" s="36"/>
      <c r="BC120" s="29"/>
      <c r="BD120" s="36"/>
      <c r="BE120" s="36"/>
      <c r="BF120" s="36"/>
      <c r="BG120" s="36"/>
      <c r="BH120" s="36"/>
      <c r="BI120" s="36"/>
      <c r="BJ120" s="36"/>
      <c r="BK120" s="36"/>
      <c r="BL120" s="36"/>
      <c r="BM120" s="29"/>
      <c r="BN120" s="36"/>
      <c r="BO120" s="29"/>
      <c r="BP120" s="36"/>
      <c r="BQ120" s="36"/>
      <c r="BR120" s="36"/>
      <c r="BS120" s="29"/>
      <c r="BT120" s="36"/>
      <c r="BU120" s="29"/>
      <c r="BV120" s="36"/>
      <c r="BW120" s="36"/>
      <c r="BX120" s="36"/>
      <c r="BY120" s="36"/>
    </row>
    <row r="121" spans="1:77" x14ac:dyDescent="0.25">
      <c r="A121" s="16">
        <v>119</v>
      </c>
      <c r="B121" s="16">
        <v>3</v>
      </c>
      <c r="C121" s="37" t="s">
        <v>584</v>
      </c>
      <c r="D121" s="51">
        <v>134.50169205797098</v>
      </c>
      <c r="E121" s="25">
        <v>270.76727</v>
      </c>
      <c r="F121" s="26">
        <f t="shared" si="3"/>
        <v>405.26896205797095</v>
      </c>
      <c r="G121" s="26">
        <f t="shared" si="4"/>
        <v>134.50169205797098</v>
      </c>
      <c r="H121" s="26">
        <f t="shared" si="5"/>
        <v>0</v>
      </c>
      <c r="I121" s="36"/>
      <c r="J121" s="36"/>
      <c r="K121" s="36"/>
      <c r="L121" s="27"/>
      <c r="M121" s="36"/>
      <c r="N121" s="36"/>
      <c r="O121" s="36"/>
      <c r="P121" s="36"/>
      <c r="Q121" s="36"/>
      <c r="R121" s="29"/>
      <c r="S121" s="36"/>
      <c r="T121" s="29"/>
      <c r="U121" s="36"/>
      <c r="V121" s="36"/>
      <c r="W121" s="36"/>
      <c r="X121" s="36"/>
      <c r="Y121" s="36"/>
      <c r="Z121" s="36"/>
      <c r="AA121" s="36"/>
      <c r="AB121" s="29"/>
      <c r="AC121" s="36"/>
      <c r="AD121" s="66"/>
      <c r="AE121" s="36"/>
      <c r="AF121" s="36"/>
      <c r="AG121" s="36"/>
      <c r="AH121" s="36"/>
      <c r="AI121" s="36"/>
      <c r="AJ121" s="36"/>
      <c r="AK121" s="29"/>
      <c r="AL121" s="36"/>
      <c r="AM121" s="29"/>
      <c r="AN121" s="36"/>
      <c r="AO121" s="36"/>
      <c r="AP121" s="36"/>
      <c r="AQ121" s="29"/>
      <c r="AR121" s="36"/>
      <c r="AS121" s="29"/>
      <c r="AT121" s="36"/>
      <c r="AU121" s="29"/>
      <c r="AV121" s="36"/>
      <c r="AW121" s="36"/>
      <c r="AX121" s="36"/>
      <c r="AY121" s="29"/>
      <c r="AZ121" s="36"/>
      <c r="BA121" s="36"/>
      <c r="BB121" s="36"/>
      <c r="BC121" s="29"/>
      <c r="BD121" s="36"/>
      <c r="BE121" s="36"/>
      <c r="BF121" s="36"/>
      <c r="BG121" s="36"/>
      <c r="BH121" s="36"/>
      <c r="BI121" s="36"/>
      <c r="BJ121" s="36"/>
      <c r="BK121" s="36"/>
      <c r="BL121" s="36"/>
      <c r="BM121" s="29"/>
      <c r="BN121" s="36"/>
      <c r="BO121" s="29"/>
      <c r="BP121" s="36"/>
      <c r="BQ121" s="36"/>
      <c r="BR121" s="36"/>
      <c r="BS121" s="29"/>
      <c r="BT121" s="36"/>
      <c r="BU121" s="29"/>
      <c r="BV121" s="36"/>
      <c r="BW121" s="36"/>
      <c r="BX121" s="36"/>
      <c r="BY121" s="36"/>
    </row>
    <row r="122" spans="1:77" x14ac:dyDescent="0.25">
      <c r="A122" s="16">
        <v>120</v>
      </c>
      <c r="B122" s="16">
        <v>3</v>
      </c>
      <c r="C122" s="37" t="s">
        <v>585</v>
      </c>
      <c r="D122" s="51">
        <v>665.86692496425121</v>
      </c>
      <c r="E122" s="25">
        <v>1320.3556659999999</v>
      </c>
      <c r="F122" s="26">
        <f t="shared" si="3"/>
        <v>1986.2225909642511</v>
      </c>
      <c r="G122" s="26">
        <f t="shared" si="4"/>
        <v>415.86692496425121</v>
      </c>
      <c r="H122" s="26">
        <f t="shared" si="5"/>
        <v>250</v>
      </c>
      <c r="I122" s="36"/>
      <c r="J122" s="36"/>
      <c r="K122" s="36"/>
      <c r="L122" s="27"/>
      <c r="M122" s="36"/>
      <c r="N122" s="36"/>
      <c r="O122" s="36"/>
      <c r="P122" s="36"/>
      <c r="Q122" s="36"/>
      <c r="R122" s="29"/>
      <c r="S122" s="36"/>
      <c r="T122" s="29"/>
      <c r="U122" s="36"/>
      <c r="V122" s="36"/>
      <c r="W122" s="36"/>
      <c r="X122" s="36"/>
      <c r="Y122" s="36"/>
      <c r="Z122" s="36"/>
      <c r="AA122" s="36"/>
      <c r="AB122" s="29"/>
      <c r="AC122" s="36"/>
      <c r="AD122" s="66" t="s">
        <v>1008</v>
      </c>
      <c r="AE122" s="36">
        <v>0.08</v>
      </c>
      <c r="AF122" s="36">
        <v>250</v>
      </c>
      <c r="AG122" s="36"/>
      <c r="AH122" s="36"/>
      <c r="AI122" s="36"/>
      <c r="AJ122" s="36"/>
      <c r="AK122" s="29"/>
      <c r="AL122" s="36"/>
      <c r="AM122" s="29"/>
      <c r="AN122" s="36"/>
      <c r="AO122" s="36"/>
      <c r="AP122" s="36"/>
      <c r="AQ122" s="29"/>
      <c r="AR122" s="36"/>
      <c r="AS122" s="29"/>
      <c r="AT122" s="36"/>
      <c r="AU122" s="29"/>
      <c r="AV122" s="36"/>
      <c r="AW122" s="36"/>
      <c r="AX122" s="36"/>
      <c r="AY122" s="29"/>
      <c r="AZ122" s="36"/>
      <c r="BA122" s="36"/>
      <c r="BB122" s="36"/>
      <c r="BC122" s="29"/>
      <c r="BD122" s="36"/>
      <c r="BE122" s="36"/>
      <c r="BF122" s="36"/>
      <c r="BG122" s="36"/>
      <c r="BH122" s="36"/>
      <c r="BI122" s="36"/>
      <c r="BJ122" s="36"/>
      <c r="BK122" s="36"/>
      <c r="BL122" s="36"/>
      <c r="BM122" s="29"/>
      <c r="BN122" s="36"/>
      <c r="BO122" s="29"/>
      <c r="BP122" s="36"/>
      <c r="BQ122" s="36"/>
      <c r="BR122" s="36"/>
      <c r="BS122" s="29"/>
      <c r="BT122" s="36"/>
      <c r="BU122" s="29"/>
      <c r="BV122" s="36"/>
      <c r="BW122" s="36"/>
      <c r="BX122" s="36"/>
      <c r="BY122" s="36"/>
    </row>
    <row r="123" spans="1:77" x14ac:dyDescent="0.25">
      <c r="A123" s="16">
        <v>121</v>
      </c>
      <c r="B123" s="16">
        <v>1</v>
      </c>
      <c r="C123" s="37" t="s">
        <v>586</v>
      </c>
      <c r="D123" s="51">
        <v>99.791388000000012</v>
      </c>
      <c r="E123" s="25">
        <v>371.15259000000003</v>
      </c>
      <c r="F123" s="26">
        <f t="shared" si="3"/>
        <v>470.94397800000002</v>
      </c>
      <c r="G123" s="26">
        <f t="shared" si="4"/>
        <v>99.791388000000012</v>
      </c>
      <c r="H123" s="26">
        <f t="shared" si="5"/>
        <v>0</v>
      </c>
      <c r="I123" s="36"/>
      <c r="J123" s="36"/>
      <c r="K123" s="36"/>
      <c r="L123" s="27"/>
      <c r="M123" s="36"/>
      <c r="N123" s="36"/>
      <c r="O123" s="36"/>
      <c r="P123" s="36"/>
      <c r="Q123" s="36"/>
      <c r="R123" s="29"/>
      <c r="S123" s="36"/>
      <c r="T123" s="29"/>
      <c r="U123" s="36"/>
      <c r="V123" s="36"/>
      <c r="W123" s="36"/>
      <c r="X123" s="36"/>
      <c r="Y123" s="36"/>
      <c r="Z123" s="36"/>
      <c r="AA123" s="36"/>
      <c r="AB123" s="29"/>
      <c r="AC123" s="36"/>
      <c r="AD123" s="66"/>
      <c r="AE123" s="36"/>
      <c r="AF123" s="36"/>
      <c r="AG123" s="36"/>
      <c r="AH123" s="36"/>
      <c r="AI123" s="36"/>
      <c r="AJ123" s="36"/>
      <c r="AK123" s="29"/>
      <c r="AL123" s="36"/>
      <c r="AM123" s="29"/>
      <c r="AN123" s="36"/>
      <c r="AO123" s="36"/>
      <c r="AP123" s="36"/>
      <c r="AQ123" s="29"/>
      <c r="AR123" s="36"/>
      <c r="AS123" s="29"/>
      <c r="AT123" s="36"/>
      <c r="AU123" s="29"/>
      <c r="AV123" s="36"/>
      <c r="AW123" s="36"/>
      <c r="AX123" s="36"/>
      <c r="AY123" s="29"/>
      <c r="AZ123" s="36"/>
      <c r="BA123" s="36"/>
      <c r="BB123" s="36"/>
      <c r="BC123" s="29"/>
      <c r="BD123" s="36"/>
      <c r="BE123" s="36"/>
      <c r="BF123" s="36"/>
      <c r="BG123" s="36"/>
      <c r="BH123" s="36"/>
      <c r="BI123" s="36"/>
      <c r="BJ123" s="36"/>
      <c r="BK123" s="36"/>
      <c r="BL123" s="36"/>
      <c r="BM123" s="29"/>
      <c r="BN123" s="36"/>
      <c r="BO123" s="29"/>
      <c r="BP123" s="36"/>
      <c r="BQ123" s="36"/>
      <c r="BR123" s="36"/>
      <c r="BS123" s="29"/>
      <c r="BT123" s="36"/>
      <c r="BU123" s="29"/>
      <c r="BV123" s="36"/>
      <c r="BW123" s="36"/>
      <c r="BX123" s="36"/>
      <c r="BY123" s="36"/>
    </row>
    <row r="124" spans="1:77" x14ac:dyDescent="0.25">
      <c r="A124" s="16">
        <v>122</v>
      </c>
      <c r="B124" s="16">
        <v>1</v>
      </c>
      <c r="C124" s="37" t="s">
        <v>587</v>
      </c>
      <c r="D124" s="51">
        <v>220.70672946859901</v>
      </c>
      <c r="E124" s="25">
        <v>-307.50759400000004</v>
      </c>
      <c r="F124" s="26">
        <f t="shared" si="3"/>
        <v>-86.800864531401032</v>
      </c>
      <c r="G124" s="26">
        <f t="shared" si="4"/>
        <v>96.162729468599011</v>
      </c>
      <c r="H124" s="26">
        <f t="shared" si="5"/>
        <v>124.544</v>
      </c>
      <c r="I124" s="36"/>
      <c r="J124" s="36"/>
      <c r="K124" s="36"/>
      <c r="L124" s="27"/>
      <c r="M124" s="36"/>
      <c r="N124" s="36"/>
      <c r="O124" s="36"/>
      <c r="P124" s="36"/>
      <c r="Q124" s="36"/>
      <c r="R124" s="29"/>
      <c r="S124" s="36"/>
      <c r="T124" s="29"/>
      <c r="U124" s="36"/>
      <c r="V124" s="36"/>
      <c r="W124" s="36"/>
      <c r="X124" s="36">
        <v>0.112</v>
      </c>
      <c r="Y124" s="36">
        <v>124.544</v>
      </c>
      <c r="Z124" s="36"/>
      <c r="AA124" s="36"/>
      <c r="AB124" s="29"/>
      <c r="AC124" s="36"/>
      <c r="AD124" s="66"/>
      <c r="AE124" s="36"/>
      <c r="AF124" s="36"/>
      <c r="AG124" s="36"/>
      <c r="AH124" s="36"/>
      <c r="AI124" s="36"/>
      <c r="AJ124" s="36"/>
      <c r="AK124" s="29"/>
      <c r="AL124" s="36"/>
      <c r="AM124" s="29"/>
      <c r="AN124" s="36"/>
      <c r="AO124" s="36"/>
      <c r="AP124" s="36"/>
      <c r="AQ124" s="29"/>
      <c r="AR124" s="36"/>
      <c r="AS124" s="29"/>
      <c r="AT124" s="36"/>
      <c r="AU124" s="29"/>
      <c r="AV124" s="36"/>
      <c r="AW124" s="36"/>
      <c r="AX124" s="36"/>
      <c r="AY124" s="29"/>
      <c r="AZ124" s="36"/>
      <c r="BA124" s="36"/>
      <c r="BB124" s="36"/>
      <c r="BC124" s="29"/>
      <c r="BD124" s="36"/>
      <c r="BE124" s="36"/>
      <c r="BF124" s="36"/>
      <c r="BG124" s="36"/>
      <c r="BH124" s="36"/>
      <c r="BI124" s="36"/>
      <c r="BJ124" s="36"/>
      <c r="BK124" s="36"/>
      <c r="BL124" s="36"/>
      <c r="BM124" s="29"/>
      <c r="BN124" s="36"/>
      <c r="BO124" s="29"/>
      <c r="BP124" s="36"/>
      <c r="BQ124" s="36"/>
      <c r="BR124" s="36"/>
      <c r="BS124" s="29"/>
      <c r="BT124" s="36"/>
      <c r="BU124" s="29"/>
      <c r="BV124" s="36"/>
      <c r="BW124" s="36"/>
      <c r="BX124" s="36"/>
      <c r="BY124" s="36"/>
    </row>
    <row r="125" spans="1:77" x14ac:dyDescent="0.25">
      <c r="A125" s="16">
        <v>123</v>
      </c>
      <c r="B125" s="16">
        <v>1</v>
      </c>
      <c r="C125" s="37" t="s">
        <v>588</v>
      </c>
      <c r="D125" s="51">
        <v>641.5796679014494</v>
      </c>
      <c r="E125" s="25">
        <v>-310.5431660000001</v>
      </c>
      <c r="F125" s="26">
        <f t="shared" si="3"/>
        <v>331.0365019014493</v>
      </c>
      <c r="G125" s="26">
        <f t="shared" si="4"/>
        <v>361.39966790144939</v>
      </c>
      <c r="H125" s="26">
        <f t="shared" si="5"/>
        <v>280.18</v>
      </c>
      <c r="I125" s="36"/>
      <c r="J125" s="36"/>
      <c r="K125" s="36"/>
      <c r="L125" s="27"/>
      <c r="M125" s="36"/>
      <c r="N125" s="36"/>
      <c r="O125" s="36"/>
      <c r="P125" s="36"/>
      <c r="Q125" s="36"/>
      <c r="R125" s="29"/>
      <c r="S125" s="36"/>
      <c r="T125" s="29"/>
      <c r="U125" s="36"/>
      <c r="V125" s="36"/>
      <c r="W125" s="36"/>
      <c r="X125" s="36"/>
      <c r="Y125" s="36"/>
      <c r="Z125" s="36"/>
      <c r="AA125" s="36"/>
      <c r="AB125" s="29"/>
      <c r="AC125" s="36"/>
      <c r="AD125" s="66" t="s">
        <v>1009</v>
      </c>
      <c r="AE125" s="36">
        <v>0.09</v>
      </c>
      <c r="AF125" s="36">
        <v>280.18</v>
      </c>
      <c r="AG125" s="36"/>
      <c r="AH125" s="36"/>
      <c r="AI125" s="36"/>
      <c r="AJ125" s="36"/>
      <c r="AK125" s="29"/>
      <c r="AL125" s="36"/>
      <c r="AM125" s="29"/>
      <c r="AN125" s="36"/>
      <c r="AO125" s="36"/>
      <c r="AP125" s="36"/>
      <c r="AQ125" s="29"/>
      <c r="AR125" s="36"/>
      <c r="AS125" s="29"/>
      <c r="AT125" s="36"/>
      <c r="AU125" s="29"/>
      <c r="AV125" s="36"/>
      <c r="AW125" s="36"/>
      <c r="AX125" s="36"/>
      <c r="AY125" s="29"/>
      <c r="AZ125" s="36"/>
      <c r="BA125" s="36"/>
      <c r="BB125" s="36"/>
      <c r="BC125" s="29"/>
      <c r="BD125" s="36"/>
      <c r="BE125" s="36"/>
      <c r="BF125" s="36"/>
      <c r="BG125" s="36"/>
      <c r="BH125" s="36"/>
      <c r="BI125" s="36"/>
      <c r="BJ125" s="36"/>
      <c r="BK125" s="36"/>
      <c r="BL125" s="36"/>
      <c r="BM125" s="29"/>
      <c r="BN125" s="36"/>
      <c r="BO125" s="29"/>
      <c r="BP125" s="36"/>
      <c r="BQ125" s="36"/>
      <c r="BR125" s="36"/>
      <c r="BS125" s="29"/>
      <c r="BT125" s="36"/>
      <c r="BU125" s="29"/>
      <c r="BV125" s="36"/>
      <c r="BW125" s="36"/>
      <c r="BX125" s="36"/>
      <c r="BY125" s="36"/>
    </row>
    <row r="126" spans="1:77" x14ac:dyDescent="0.25">
      <c r="A126" s="16">
        <v>124</v>
      </c>
      <c r="B126" s="16">
        <v>1</v>
      </c>
      <c r="C126" s="37" t="s">
        <v>589</v>
      </c>
      <c r="D126" s="51">
        <v>298.57411696618357</v>
      </c>
      <c r="E126" s="25">
        <v>-838.72179400000005</v>
      </c>
      <c r="F126" s="26">
        <f t="shared" si="3"/>
        <v>-540.14767703381654</v>
      </c>
      <c r="G126" s="26">
        <f t="shared" si="4"/>
        <v>215.17411696618356</v>
      </c>
      <c r="H126" s="26">
        <f t="shared" si="5"/>
        <v>83.4</v>
      </c>
      <c r="I126" s="36"/>
      <c r="J126" s="36"/>
      <c r="K126" s="36"/>
      <c r="L126" s="27"/>
      <c r="M126" s="36"/>
      <c r="N126" s="36"/>
      <c r="O126" s="36"/>
      <c r="P126" s="36"/>
      <c r="Q126" s="36"/>
      <c r="R126" s="29"/>
      <c r="S126" s="36"/>
      <c r="T126" s="29"/>
      <c r="U126" s="36"/>
      <c r="V126" s="36"/>
      <c r="W126" s="36"/>
      <c r="X126" s="36">
        <v>7.4999999999999997E-2</v>
      </c>
      <c r="Y126" s="36">
        <v>83.4</v>
      </c>
      <c r="Z126" s="36"/>
      <c r="AA126" s="36"/>
      <c r="AB126" s="29"/>
      <c r="AC126" s="36"/>
      <c r="AD126" s="66"/>
      <c r="AE126" s="36"/>
      <c r="AF126" s="36"/>
      <c r="AG126" s="36"/>
      <c r="AH126" s="36"/>
      <c r="AI126" s="36"/>
      <c r="AJ126" s="36"/>
      <c r="AK126" s="29"/>
      <c r="AL126" s="36"/>
      <c r="AM126" s="29"/>
      <c r="AN126" s="36"/>
      <c r="AO126" s="36"/>
      <c r="AP126" s="36"/>
      <c r="AQ126" s="29"/>
      <c r="AR126" s="36"/>
      <c r="AS126" s="29"/>
      <c r="AT126" s="36"/>
      <c r="AU126" s="29"/>
      <c r="AV126" s="36"/>
      <c r="AW126" s="36"/>
      <c r="AX126" s="36"/>
      <c r="AY126" s="29"/>
      <c r="AZ126" s="36"/>
      <c r="BA126" s="36"/>
      <c r="BB126" s="36"/>
      <c r="BC126" s="29"/>
      <c r="BD126" s="36"/>
      <c r="BE126" s="36"/>
      <c r="BF126" s="36"/>
      <c r="BG126" s="36"/>
      <c r="BH126" s="36"/>
      <c r="BI126" s="36"/>
      <c r="BJ126" s="36"/>
      <c r="BK126" s="36"/>
      <c r="BL126" s="36"/>
      <c r="BM126" s="29"/>
      <c r="BN126" s="36"/>
      <c r="BO126" s="29"/>
      <c r="BP126" s="36"/>
      <c r="BQ126" s="36"/>
      <c r="BR126" s="36"/>
      <c r="BS126" s="29"/>
      <c r="BT126" s="36"/>
      <c r="BU126" s="29"/>
      <c r="BV126" s="36"/>
      <c r="BW126" s="36"/>
      <c r="BX126" s="36"/>
      <c r="BY126" s="36"/>
    </row>
    <row r="127" spans="1:77" x14ac:dyDescent="0.25">
      <c r="A127" s="16">
        <v>125</v>
      </c>
      <c r="B127" s="16">
        <v>1</v>
      </c>
      <c r="C127" s="37" t="s">
        <v>590</v>
      </c>
      <c r="D127" s="51">
        <v>514.34647642705318</v>
      </c>
      <c r="E127" s="25">
        <v>-1796.4942740000006</v>
      </c>
      <c r="F127" s="26">
        <f t="shared" si="3"/>
        <v>-1282.1477975729474</v>
      </c>
      <c r="G127" s="26">
        <f t="shared" si="4"/>
        <v>514.34647642705318</v>
      </c>
      <c r="H127" s="26">
        <f t="shared" si="5"/>
        <v>0</v>
      </c>
      <c r="I127" s="36"/>
      <c r="J127" s="36"/>
      <c r="K127" s="36"/>
      <c r="L127" s="27"/>
      <c r="M127" s="36"/>
      <c r="N127" s="36"/>
      <c r="O127" s="36"/>
      <c r="P127" s="36"/>
      <c r="Q127" s="36"/>
      <c r="R127" s="29"/>
      <c r="S127" s="36"/>
      <c r="T127" s="29"/>
      <c r="U127" s="36"/>
      <c r="V127" s="36"/>
      <c r="W127" s="36"/>
      <c r="X127" s="36"/>
      <c r="Y127" s="36"/>
      <c r="Z127" s="36"/>
      <c r="AA127" s="36"/>
      <c r="AB127" s="29"/>
      <c r="AC127" s="36"/>
      <c r="AD127" s="66"/>
      <c r="AE127" s="36"/>
      <c r="AF127" s="36"/>
      <c r="AG127" s="36"/>
      <c r="AH127" s="36"/>
      <c r="AI127" s="36"/>
      <c r="AJ127" s="36"/>
      <c r="AK127" s="29"/>
      <c r="AL127" s="36"/>
      <c r="AM127" s="29"/>
      <c r="AN127" s="36"/>
      <c r="AO127" s="36"/>
      <c r="AP127" s="36"/>
      <c r="AQ127" s="29"/>
      <c r="AR127" s="36"/>
      <c r="AS127" s="29"/>
      <c r="AT127" s="36"/>
      <c r="AU127" s="29"/>
      <c r="AV127" s="36"/>
      <c r="AW127" s="36"/>
      <c r="AX127" s="36"/>
      <c r="AY127" s="29"/>
      <c r="AZ127" s="36"/>
      <c r="BA127" s="36"/>
      <c r="BB127" s="36"/>
      <c r="BC127" s="29"/>
      <c r="BD127" s="36"/>
      <c r="BE127" s="36"/>
      <c r="BF127" s="36"/>
      <c r="BG127" s="36"/>
      <c r="BH127" s="36"/>
      <c r="BI127" s="36"/>
      <c r="BJ127" s="36"/>
      <c r="BK127" s="36"/>
      <c r="BL127" s="36"/>
      <c r="BM127" s="29"/>
      <c r="BN127" s="36"/>
      <c r="BO127" s="29"/>
      <c r="BP127" s="36"/>
      <c r="BQ127" s="36"/>
      <c r="BR127" s="36"/>
      <c r="BS127" s="29"/>
      <c r="BT127" s="36"/>
      <c r="BU127" s="29"/>
      <c r="BV127" s="36"/>
      <c r="BW127" s="36"/>
      <c r="BX127" s="36"/>
      <c r="BY127" s="36"/>
    </row>
    <row r="128" spans="1:77" x14ac:dyDescent="0.25">
      <c r="A128" s="16">
        <v>126</v>
      </c>
      <c r="B128" s="16">
        <v>1</v>
      </c>
      <c r="C128" s="37" t="s">
        <v>591</v>
      </c>
      <c r="D128" s="51">
        <v>830.47256133333315</v>
      </c>
      <c r="E128" s="25">
        <v>1745.3056779999999</v>
      </c>
      <c r="F128" s="26">
        <f t="shared" si="3"/>
        <v>2575.7782393333332</v>
      </c>
      <c r="G128" s="26">
        <f t="shared" si="4"/>
        <v>830.47256133333315</v>
      </c>
      <c r="H128" s="26">
        <f t="shared" si="5"/>
        <v>0</v>
      </c>
      <c r="I128" s="36"/>
      <c r="J128" s="36"/>
      <c r="K128" s="36"/>
      <c r="L128" s="27"/>
      <c r="M128" s="36"/>
      <c r="N128" s="36"/>
      <c r="O128" s="36"/>
      <c r="P128" s="36"/>
      <c r="Q128" s="36"/>
      <c r="R128" s="29"/>
      <c r="S128" s="36"/>
      <c r="T128" s="29"/>
      <c r="U128" s="36"/>
      <c r="V128" s="36"/>
      <c r="W128" s="36"/>
      <c r="X128" s="36"/>
      <c r="Y128" s="36"/>
      <c r="Z128" s="36"/>
      <c r="AA128" s="36"/>
      <c r="AB128" s="29"/>
      <c r="AC128" s="36"/>
      <c r="AD128" s="66"/>
      <c r="AE128" s="36"/>
      <c r="AF128" s="36"/>
      <c r="AG128" s="36"/>
      <c r="AH128" s="36"/>
      <c r="AI128" s="36"/>
      <c r="AJ128" s="36"/>
      <c r="AK128" s="29"/>
      <c r="AL128" s="36"/>
      <c r="AM128" s="29"/>
      <c r="AN128" s="36"/>
      <c r="AO128" s="36"/>
      <c r="AP128" s="36"/>
      <c r="AQ128" s="29"/>
      <c r="AR128" s="36"/>
      <c r="AS128" s="29"/>
      <c r="AT128" s="36"/>
      <c r="AU128" s="29"/>
      <c r="AV128" s="36"/>
      <c r="AW128" s="36"/>
      <c r="AX128" s="36"/>
      <c r="AY128" s="29"/>
      <c r="AZ128" s="36"/>
      <c r="BA128" s="36"/>
      <c r="BB128" s="36"/>
      <c r="BC128" s="29"/>
      <c r="BD128" s="36"/>
      <c r="BE128" s="36"/>
      <c r="BF128" s="36"/>
      <c r="BG128" s="36"/>
      <c r="BH128" s="36"/>
      <c r="BI128" s="36"/>
      <c r="BJ128" s="36"/>
      <c r="BK128" s="36"/>
      <c r="BL128" s="36"/>
      <c r="BM128" s="29"/>
      <c r="BN128" s="36"/>
      <c r="BO128" s="29"/>
      <c r="BP128" s="36"/>
      <c r="BQ128" s="36"/>
      <c r="BR128" s="36"/>
      <c r="BS128" s="29"/>
      <c r="BT128" s="36"/>
      <c r="BU128" s="29"/>
      <c r="BV128" s="36"/>
      <c r="BW128" s="36"/>
      <c r="BX128" s="36"/>
      <c r="BY128" s="36"/>
    </row>
    <row r="129" spans="1:77" x14ac:dyDescent="0.25">
      <c r="A129" s="16">
        <v>127</v>
      </c>
      <c r="B129" s="16">
        <v>1</v>
      </c>
      <c r="C129" s="37" t="s">
        <v>940</v>
      </c>
      <c r="D129" s="51">
        <v>66.78585694685988</v>
      </c>
      <c r="E129" s="25">
        <v>-152.78628600000002</v>
      </c>
      <c r="F129" s="26">
        <f t="shared" si="3"/>
        <v>-86.000429053140138</v>
      </c>
      <c r="G129" s="26">
        <f t="shared" si="4"/>
        <v>66.78585694685988</v>
      </c>
      <c r="H129" s="26">
        <f t="shared" si="5"/>
        <v>0</v>
      </c>
      <c r="I129" s="36"/>
      <c r="J129" s="36"/>
      <c r="K129" s="36"/>
      <c r="L129" s="27"/>
      <c r="M129" s="36"/>
      <c r="N129" s="36"/>
      <c r="O129" s="36"/>
      <c r="P129" s="36"/>
      <c r="Q129" s="36"/>
      <c r="R129" s="29"/>
      <c r="S129" s="36"/>
      <c r="T129" s="29"/>
      <c r="U129" s="36"/>
      <c r="V129" s="36"/>
      <c r="W129" s="36"/>
      <c r="X129" s="36"/>
      <c r="Y129" s="36"/>
      <c r="Z129" s="36"/>
      <c r="AA129" s="36"/>
      <c r="AB129" s="29"/>
      <c r="AC129" s="36"/>
      <c r="AD129" s="66"/>
      <c r="AE129" s="36"/>
      <c r="AF129" s="36"/>
      <c r="AG129" s="36"/>
      <c r="AH129" s="36"/>
      <c r="AI129" s="36"/>
      <c r="AJ129" s="36"/>
      <c r="AK129" s="29"/>
      <c r="AL129" s="36"/>
      <c r="AM129" s="29"/>
      <c r="AN129" s="36"/>
      <c r="AO129" s="36"/>
      <c r="AP129" s="36"/>
      <c r="AQ129" s="29"/>
      <c r="AR129" s="36"/>
      <c r="AS129" s="29"/>
      <c r="AT129" s="36"/>
      <c r="AU129" s="29"/>
      <c r="AV129" s="36"/>
      <c r="AW129" s="36"/>
      <c r="AX129" s="36"/>
      <c r="AY129" s="29"/>
      <c r="AZ129" s="36"/>
      <c r="BA129" s="36"/>
      <c r="BB129" s="36"/>
      <c r="BC129" s="29"/>
      <c r="BD129" s="36"/>
      <c r="BE129" s="36"/>
      <c r="BF129" s="36"/>
      <c r="BG129" s="36"/>
      <c r="BH129" s="36"/>
      <c r="BI129" s="36"/>
      <c r="BJ129" s="36"/>
      <c r="BK129" s="36"/>
      <c r="BL129" s="36"/>
      <c r="BM129" s="29"/>
      <c r="BN129" s="36"/>
      <c r="BO129" s="29"/>
      <c r="BP129" s="36"/>
      <c r="BQ129" s="36"/>
      <c r="BR129" s="36"/>
      <c r="BS129" s="29"/>
      <c r="BT129" s="36"/>
      <c r="BU129" s="29"/>
      <c r="BV129" s="36"/>
      <c r="BW129" s="36"/>
      <c r="BX129" s="36"/>
      <c r="BY129" s="36"/>
    </row>
    <row r="130" spans="1:77" x14ac:dyDescent="0.25">
      <c r="A130" s="16">
        <v>128</v>
      </c>
      <c r="B130" s="16">
        <v>1</v>
      </c>
      <c r="C130" s="37" t="s">
        <v>592</v>
      </c>
      <c r="D130" s="51">
        <v>47.385722318840578</v>
      </c>
      <c r="E130" s="25">
        <v>-297.90816999999998</v>
      </c>
      <c r="F130" s="26">
        <f t="shared" si="3"/>
        <v>-250.52244768115941</v>
      </c>
      <c r="G130" s="26">
        <f t="shared" si="4"/>
        <v>-41.574277681159415</v>
      </c>
      <c r="H130" s="26">
        <f t="shared" si="5"/>
        <v>88.96</v>
      </c>
      <c r="I130" s="36"/>
      <c r="J130" s="36"/>
      <c r="K130" s="36"/>
      <c r="L130" s="27"/>
      <c r="M130" s="36"/>
      <c r="N130" s="36"/>
      <c r="O130" s="36"/>
      <c r="P130" s="36"/>
      <c r="Q130" s="36"/>
      <c r="R130" s="29"/>
      <c r="S130" s="36"/>
      <c r="T130" s="29"/>
      <c r="U130" s="36"/>
      <c r="V130" s="36"/>
      <c r="W130" s="36"/>
      <c r="X130" s="36">
        <v>0.08</v>
      </c>
      <c r="Y130" s="36">
        <v>88.96</v>
      </c>
      <c r="Z130" s="36"/>
      <c r="AA130" s="36"/>
      <c r="AB130" s="29"/>
      <c r="AC130" s="36"/>
      <c r="AD130" s="66"/>
      <c r="AE130" s="36"/>
      <c r="AF130" s="36"/>
      <c r="AG130" s="36"/>
      <c r="AH130" s="36"/>
      <c r="AI130" s="36"/>
      <c r="AJ130" s="36"/>
      <c r="AK130" s="29"/>
      <c r="AL130" s="36"/>
      <c r="AM130" s="29"/>
      <c r="AN130" s="36"/>
      <c r="AO130" s="36"/>
      <c r="AP130" s="36"/>
      <c r="AQ130" s="29"/>
      <c r="AR130" s="36"/>
      <c r="AS130" s="29"/>
      <c r="AT130" s="36"/>
      <c r="AU130" s="29"/>
      <c r="AV130" s="36"/>
      <c r="AW130" s="36"/>
      <c r="AX130" s="36"/>
      <c r="AY130" s="29"/>
      <c r="AZ130" s="36"/>
      <c r="BA130" s="36"/>
      <c r="BB130" s="36"/>
      <c r="BC130" s="29"/>
      <c r="BD130" s="36"/>
      <c r="BE130" s="36"/>
      <c r="BF130" s="36"/>
      <c r="BG130" s="36"/>
      <c r="BH130" s="36"/>
      <c r="BI130" s="36"/>
      <c r="BJ130" s="36"/>
      <c r="BK130" s="36"/>
      <c r="BL130" s="36"/>
      <c r="BM130" s="29"/>
      <c r="BN130" s="36"/>
      <c r="BO130" s="29"/>
      <c r="BP130" s="36"/>
      <c r="BQ130" s="36"/>
      <c r="BR130" s="36"/>
      <c r="BS130" s="29"/>
      <c r="BT130" s="36"/>
      <c r="BU130" s="29"/>
      <c r="BV130" s="36"/>
      <c r="BW130" s="36"/>
      <c r="BX130" s="36"/>
      <c r="BY130" s="36"/>
    </row>
    <row r="131" spans="1:77" x14ac:dyDescent="0.25">
      <c r="A131" s="16">
        <v>129</v>
      </c>
      <c r="B131" s="16">
        <v>1</v>
      </c>
      <c r="C131" s="37" t="s">
        <v>593</v>
      </c>
      <c r="D131" s="51">
        <v>49.94497296618357</v>
      </c>
      <c r="E131" s="25">
        <v>83.525121999999996</v>
      </c>
      <c r="F131" s="26">
        <f t="shared" si="3"/>
        <v>133.47009496618358</v>
      </c>
      <c r="G131" s="26">
        <f t="shared" si="4"/>
        <v>49.94497296618357</v>
      </c>
      <c r="H131" s="26">
        <f t="shared" si="5"/>
        <v>0</v>
      </c>
      <c r="I131" s="36"/>
      <c r="J131" s="36"/>
      <c r="K131" s="36"/>
      <c r="L131" s="27"/>
      <c r="M131" s="36"/>
      <c r="N131" s="36"/>
      <c r="O131" s="36"/>
      <c r="P131" s="36"/>
      <c r="Q131" s="36"/>
      <c r="R131" s="29"/>
      <c r="S131" s="36"/>
      <c r="T131" s="29"/>
      <c r="U131" s="36"/>
      <c r="V131" s="36"/>
      <c r="W131" s="36"/>
      <c r="X131" s="36"/>
      <c r="Y131" s="36"/>
      <c r="Z131" s="36"/>
      <c r="AA131" s="36"/>
      <c r="AB131" s="29"/>
      <c r="AC131" s="36"/>
      <c r="AD131" s="66"/>
      <c r="AE131" s="36"/>
      <c r="AF131" s="36"/>
      <c r="AG131" s="36"/>
      <c r="AH131" s="36"/>
      <c r="AI131" s="36"/>
      <c r="AJ131" s="36"/>
      <c r="AK131" s="29"/>
      <c r="AL131" s="36"/>
      <c r="AM131" s="29"/>
      <c r="AN131" s="36"/>
      <c r="AO131" s="36"/>
      <c r="AP131" s="36"/>
      <c r="AQ131" s="29"/>
      <c r="AR131" s="36"/>
      <c r="AS131" s="29"/>
      <c r="AT131" s="36"/>
      <c r="AU131" s="29"/>
      <c r="AV131" s="36"/>
      <c r="AW131" s="36"/>
      <c r="AX131" s="36"/>
      <c r="AY131" s="29"/>
      <c r="AZ131" s="36"/>
      <c r="BA131" s="36"/>
      <c r="BB131" s="36"/>
      <c r="BC131" s="29"/>
      <c r="BD131" s="36"/>
      <c r="BE131" s="36"/>
      <c r="BF131" s="36"/>
      <c r="BG131" s="36"/>
      <c r="BH131" s="36"/>
      <c r="BI131" s="36"/>
      <c r="BJ131" s="36"/>
      <c r="BK131" s="36"/>
      <c r="BL131" s="36"/>
      <c r="BM131" s="29"/>
      <c r="BN131" s="36"/>
      <c r="BO131" s="29"/>
      <c r="BP131" s="36"/>
      <c r="BQ131" s="36"/>
      <c r="BR131" s="36"/>
      <c r="BS131" s="29"/>
      <c r="BT131" s="36"/>
      <c r="BU131" s="29"/>
      <c r="BV131" s="36"/>
      <c r="BW131" s="36"/>
      <c r="BX131" s="36"/>
      <c r="BY131" s="36"/>
    </row>
    <row r="132" spans="1:77" x14ac:dyDescent="0.25">
      <c r="A132" s="16">
        <v>130</v>
      </c>
      <c r="B132" s="16">
        <v>1</v>
      </c>
      <c r="C132" s="37" t="s">
        <v>594</v>
      </c>
      <c r="D132" s="51">
        <v>128.93654030917872</v>
      </c>
      <c r="E132" s="25">
        <v>263.89014199999997</v>
      </c>
      <c r="F132" s="26">
        <f t="shared" ref="F132:F195" si="6">D132+E132</f>
        <v>392.82668230917869</v>
      </c>
      <c r="G132" s="26">
        <f t="shared" ref="G132:G195" si="7">D132-H132</f>
        <v>128.93654030917872</v>
      </c>
      <c r="H132" s="26">
        <f t="shared" ref="H132:H195" si="8">J132+K132+M132+O132+Q132+S132+U132+W132+Y132+AA132+AC132+AF132+AH132+AJ132+AL132+AN132+AP132+AR132+AT132+AV132+AX132+AZ132+BB132+BD132+BF132+BH132+BJ132+BL132+BN132+BP132+BR132+BT132+BV132+BX132+BY132</f>
        <v>0</v>
      </c>
      <c r="I132" s="36"/>
      <c r="J132" s="36"/>
      <c r="K132" s="36"/>
      <c r="L132" s="27"/>
      <c r="M132" s="36"/>
      <c r="N132" s="36"/>
      <c r="O132" s="36"/>
      <c r="P132" s="36"/>
      <c r="Q132" s="36"/>
      <c r="R132" s="29"/>
      <c r="S132" s="36"/>
      <c r="T132" s="29"/>
      <c r="U132" s="36"/>
      <c r="V132" s="36"/>
      <c r="W132" s="36"/>
      <c r="X132" s="36"/>
      <c r="Y132" s="36"/>
      <c r="Z132" s="36"/>
      <c r="AA132" s="36"/>
      <c r="AB132" s="29"/>
      <c r="AC132" s="36"/>
      <c r="AD132" s="66"/>
      <c r="AE132" s="36"/>
      <c r="AF132" s="36"/>
      <c r="AG132" s="36"/>
      <c r="AH132" s="36"/>
      <c r="AI132" s="36"/>
      <c r="AJ132" s="36"/>
      <c r="AK132" s="29"/>
      <c r="AL132" s="36"/>
      <c r="AM132" s="29"/>
      <c r="AN132" s="36"/>
      <c r="AO132" s="36"/>
      <c r="AP132" s="36"/>
      <c r="AQ132" s="29"/>
      <c r="AR132" s="36"/>
      <c r="AS132" s="29"/>
      <c r="AT132" s="36"/>
      <c r="AU132" s="29"/>
      <c r="AV132" s="36"/>
      <c r="AW132" s="36"/>
      <c r="AX132" s="36"/>
      <c r="AY132" s="29"/>
      <c r="AZ132" s="36"/>
      <c r="BA132" s="36"/>
      <c r="BB132" s="36"/>
      <c r="BC132" s="29"/>
      <c r="BD132" s="36"/>
      <c r="BE132" s="36"/>
      <c r="BF132" s="36"/>
      <c r="BG132" s="36"/>
      <c r="BH132" s="36"/>
      <c r="BI132" s="36"/>
      <c r="BJ132" s="36"/>
      <c r="BK132" s="36"/>
      <c r="BL132" s="36"/>
      <c r="BM132" s="29"/>
      <c r="BN132" s="36"/>
      <c r="BO132" s="29"/>
      <c r="BP132" s="36"/>
      <c r="BQ132" s="36"/>
      <c r="BR132" s="36"/>
      <c r="BS132" s="29"/>
      <c r="BT132" s="36"/>
      <c r="BU132" s="29"/>
      <c r="BV132" s="36"/>
      <c r="BW132" s="36"/>
      <c r="BX132" s="36"/>
      <c r="BY132" s="36"/>
    </row>
    <row r="133" spans="1:77" x14ac:dyDescent="0.25">
      <c r="A133" s="16">
        <v>131</v>
      </c>
      <c r="B133" s="16">
        <v>1</v>
      </c>
      <c r="C133" s="37" t="s">
        <v>595</v>
      </c>
      <c r="D133" s="51">
        <v>361.13672444444438</v>
      </c>
      <c r="E133" s="25">
        <v>-89.696878000000027</v>
      </c>
      <c r="F133" s="26">
        <f t="shared" si="6"/>
        <v>271.43984644444436</v>
      </c>
      <c r="G133" s="26">
        <f t="shared" si="7"/>
        <v>-118.18327555555561</v>
      </c>
      <c r="H133" s="26">
        <f t="shared" si="8"/>
        <v>479.32</v>
      </c>
      <c r="I133" s="36"/>
      <c r="J133" s="36"/>
      <c r="K133" s="36"/>
      <c r="L133" s="27"/>
      <c r="M133" s="36"/>
      <c r="N133" s="36"/>
      <c r="O133" s="36"/>
      <c r="P133" s="36"/>
      <c r="Q133" s="36"/>
      <c r="R133" s="29"/>
      <c r="S133" s="36"/>
      <c r="T133" s="29"/>
      <c r="U133" s="36"/>
      <c r="V133" s="36"/>
      <c r="W133" s="36"/>
      <c r="X133" s="36">
        <v>8.5000000000000006E-2</v>
      </c>
      <c r="Y133" s="36">
        <v>94.52</v>
      </c>
      <c r="Z133" s="36"/>
      <c r="AA133" s="36"/>
      <c r="AB133" s="29"/>
      <c r="AC133" s="36"/>
      <c r="AD133" s="66" t="s">
        <v>1010</v>
      </c>
      <c r="AE133" s="36">
        <v>0.1</v>
      </c>
      <c r="AF133" s="36">
        <v>384.8</v>
      </c>
      <c r="AG133" s="36"/>
      <c r="AH133" s="36"/>
      <c r="AI133" s="36"/>
      <c r="AJ133" s="36"/>
      <c r="AK133" s="29"/>
      <c r="AL133" s="36"/>
      <c r="AM133" s="29"/>
      <c r="AN133" s="36"/>
      <c r="AO133" s="36"/>
      <c r="AP133" s="36"/>
      <c r="AQ133" s="29"/>
      <c r="AR133" s="36"/>
      <c r="AS133" s="29"/>
      <c r="AT133" s="36"/>
      <c r="AU133" s="29"/>
      <c r="AV133" s="36"/>
      <c r="AW133" s="36"/>
      <c r="AX133" s="36"/>
      <c r="AY133" s="29"/>
      <c r="AZ133" s="36"/>
      <c r="BA133" s="36"/>
      <c r="BB133" s="36"/>
      <c r="BC133" s="29"/>
      <c r="BD133" s="36"/>
      <c r="BE133" s="36"/>
      <c r="BF133" s="36"/>
      <c r="BG133" s="36"/>
      <c r="BH133" s="36"/>
      <c r="BI133" s="36"/>
      <c r="BJ133" s="36"/>
      <c r="BK133" s="36"/>
      <c r="BL133" s="36"/>
      <c r="BM133" s="29"/>
      <c r="BN133" s="36"/>
      <c r="BO133" s="29"/>
      <c r="BP133" s="36"/>
      <c r="BQ133" s="36"/>
      <c r="BR133" s="36"/>
      <c r="BS133" s="29"/>
      <c r="BT133" s="36"/>
      <c r="BU133" s="29"/>
      <c r="BV133" s="36"/>
      <c r="BW133" s="36"/>
      <c r="BX133" s="36"/>
      <c r="BY133" s="36"/>
    </row>
    <row r="134" spans="1:77" x14ac:dyDescent="0.25">
      <c r="A134" s="16">
        <v>132</v>
      </c>
      <c r="B134" s="16">
        <v>1</v>
      </c>
      <c r="C134" s="37" t="s">
        <v>596</v>
      </c>
      <c r="D134" s="51">
        <v>263.23925093719805</v>
      </c>
      <c r="E134" s="25">
        <v>-995.3291680000001</v>
      </c>
      <c r="F134" s="26">
        <f t="shared" si="6"/>
        <v>-732.08991706280199</v>
      </c>
      <c r="G134" s="26">
        <f t="shared" si="7"/>
        <v>-217.06074906280196</v>
      </c>
      <c r="H134" s="26">
        <f t="shared" si="8"/>
        <v>480.3</v>
      </c>
      <c r="I134" s="36"/>
      <c r="J134" s="36"/>
      <c r="K134" s="36"/>
      <c r="L134" s="27"/>
      <c r="M134" s="36"/>
      <c r="N134" s="36"/>
      <c r="O134" s="36"/>
      <c r="P134" s="36"/>
      <c r="Q134" s="36"/>
      <c r="R134" s="29"/>
      <c r="S134" s="36"/>
      <c r="T134" s="29"/>
      <c r="U134" s="36"/>
      <c r="V134" s="36"/>
      <c r="W134" s="36"/>
      <c r="X134" s="36"/>
      <c r="Y134" s="36"/>
      <c r="Z134" s="36"/>
      <c r="AA134" s="36"/>
      <c r="AB134" s="29"/>
      <c r="AC134" s="36"/>
      <c r="AD134" s="66" t="s">
        <v>1011</v>
      </c>
      <c r="AE134" s="36">
        <v>0.14000000000000001</v>
      </c>
      <c r="AF134" s="36">
        <v>480.3</v>
      </c>
      <c r="AG134" s="36"/>
      <c r="AH134" s="36"/>
      <c r="AI134" s="36"/>
      <c r="AJ134" s="36"/>
      <c r="AK134" s="29"/>
      <c r="AL134" s="36"/>
      <c r="AM134" s="29"/>
      <c r="AN134" s="36"/>
      <c r="AO134" s="36"/>
      <c r="AP134" s="36"/>
      <c r="AQ134" s="29"/>
      <c r="AR134" s="36"/>
      <c r="AS134" s="29"/>
      <c r="AT134" s="36"/>
      <c r="AU134" s="29"/>
      <c r="AV134" s="36"/>
      <c r="AW134" s="36"/>
      <c r="AX134" s="36"/>
      <c r="AY134" s="29"/>
      <c r="AZ134" s="36"/>
      <c r="BA134" s="36"/>
      <c r="BB134" s="36"/>
      <c r="BC134" s="29"/>
      <c r="BD134" s="36"/>
      <c r="BE134" s="36"/>
      <c r="BF134" s="36"/>
      <c r="BG134" s="36"/>
      <c r="BH134" s="36"/>
      <c r="BI134" s="36"/>
      <c r="BJ134" s="36"/>
      <c r="BK134" s="36"/>
      <c r="BL134" s="36"/>
      <c r="BM134" s="29"/>
      <c r="BN134" s="36"/>
      <c r="BO134" s="29"/>
      <c r="BP134" s="36"/>
      <c r="BQ134" s="36"/>
      <c r="BR134" s="36"/>
      <c r="BS134" s="29"/>
      <c r="BT134" s="36"/>
      <c r="BU134" s="29"/>
      <c r="BV134" s="36"/>
      <c r="BW134" s="36"/>
      <c r="BX134" s="36"/>
      <c r="BY134" s="36"/>
    </row>
    <row r="135" spans="1:77" x14ac:dyDescent="0.25">
      <c r="A135" s="16">
        <v>133</v>
      </c>
      <c r="B135" s="16">
        <v>1</v>
      </c>
      <c r="C135" s="37" t="s">
        <v>597</v>
      </c>
      <c r="D135" s="51">
        <v>158.64842206763285</v>
      </c>
      <c r="E135" s="25">
        <v>-507.419194</v>
      </c>
      <c r="F135" s="26">
        <f t="shared" si="6"/>
        <v>-348.77077193236715</v>
      </c>
      <c r="G135" s="26">
        <f t="shared" si="7"/>
        <v>158.64842206763285</v>
      </c>
      <c r="H135" s="26">
        <f t="shared" si="8"/>
        <v>0</v>
      </c>
      <c r="I135" s="36"/>
      <c r="J135" s="36"/>
      <c r="K135" s="36"/>
      <c r="L135" s="27"/>
      <c r="M135" s="36"/>
      <c r="N135" s="36"/>
      <c r="O135" s="36"/>
      <c r="P135" s="36"/>
      <c r="Q135" s="36"/>
      <c r="R135" s="29"/>
      <c r="S135" s="36"/>
      <c r="T135" s="29"/>
      <c r="U135" s="36"/>
      <c r="V135" s="36"/>
      <c r="W135" s="36"/>
      <c r="X135" s="36"/>
      <c r="Y135" s="36"/>
      <c r="Z135" s="36"/>
      <c r="AA135" s="36"/>
      <c r="AB135" s="29"/>
      <c r="AC135" s="36"/>
      <c r="AD135" s="66"/>
      <c r="AE135" s="36"/>
      <c r="AF135" s="36"/>
      <c r="AG135" s="36"/>
      <c r="AH135" s="36"/>
      <c r="AI135" s="36"/>
      <c r="AJ135" s="36"/>
      <c r="AK135" s="29"/>
      <c r="AL135" s="36"/>
      <c r="AM135" s="29"/>
      <c r="AN135" s="36"/>
      <c r="AO135" s="36"/>
      <c r="AP135" s="36"/>
      <c r="AQ135" s="29"/>
      <c r="AR135" s="36"/>
      <c r="AS135" s="29"/>
      <c r="AT135" s="36"/>
      <c r="AU135" s="29"/>
      <c r="AV135" s="36"/>
      <c r="AW135" s="36"/>
      <c r="AX135" s="36"/>
      <c r="AY135" s="29"/>
      <c r="AZ135" s="36"/>
      <c r="BA135" s="36"/>
      <c r="BB135" s="36"/>
      <c r="BC135" s="29"/>
      <c r="BD135" s="36"/>
      <c r="BE135" s="36"/>
      <c r="BF135" s="36"/>
      <c r="BG135" s="36"/>
      <c r="BH135" s="36"/>
      <c r="BI135" s="36"/>
      <c r="BJ135" s="36"/>
      <c r="BK135" s="36"/>
      <c r="BL135" s="36"/>
      <c r="BM135" s="29"/>
      <c r="BN135" s="36"/>
      <c r="BO135" s="29"/>
      <c r="BP135" s="36"/>
      <c r="BQ135" s="36"/>
      <c r="BR135" s="36"/>
      <c r="BS135" s="29"/>
      <c r="BT135" s="36"/>
      <c r="BU135" s="29"/>
      <c r="BV135" s="36"/>
      <c r="BW135" s="36"/>
      <c r="BX135" s="36"/>
      <c r="BY135" s="36"/>
    </row>
    <row r="136" spans="1:77" x14ac:dyDescent="0.25">
      <c r="A136" s="16">
        <v>134</v>
      </c>
      <c r="B136" s="16">
        <v>1</v>
      </c>
      <c r="C136" s="37" t="s">
        <v>598</v>
      </c>
      <c r="D136" s="51">
        <v>42.395518260869565</v>
      </c>
      <c r="E136" s="25">
        <v>-181.53835000000001</v>
      </c>
      <c r="F136" s="26">
        <f t="shared" si="6"/>
        <v>-139.14283173913043</v>
      </c>
      <c r="G136" s="26">
        <f t="shared" si="7"/>
        <v>42.395518260869565</v>
      </c>
      <c r="H136" s="26">
        <f t="shared" si="8"/>
        <v>0</v>
      </c>
      <c r="I136" s="36"/>
      <c r="J136" s="36"/>
      <c r="K136" s="36"/>
      <c r="L136" s="27"/>
      <c r="M136" s="36"/>
      <c r="N136" s="36"/>
      <c r="O136" s="36"/>
      <c r="P136" s="36"/>
      <c r="Q136" s="36"/>
      <c r="R136" s="29"/>
      <c r="S136" s="36"/>
      <c r="T136" s="29"/>
      <c r="U136" s="36"/>
      <c r="V136" s="36"/>
      <c r="W136" s="36"/>
      <c r="X136" s="36"/>
      <c r="Y136" s="36"/>
      <c r="Z136" s="36"/>
      <c r="AA136" s="36"/>
      <c r="AB136" s="29"/>
      <c r="AC136" s="36"/>
      <c r="AD136" s="66"/>
      <c r="AE136" s="36"/>
      <c r="AF136" s="36"/>
      <c r="AG136" s="36"/>
      <c r="AH136" s="36"/>
      <c r="AI136" s="36"/>
      <c r="AJ136" s="36"/>
      <c r="AK136" s="29"/>
      <c r="AL136" s="36"/>
      <c r="AM136" s="29"/>
      <c r="AN136" s="36"/>
      <c r="AO136" s="36"/>
      <c r="AP136" s="36"/>
      <c r="AQ136" s="29"/>
      <c r="AR136" s="36"/>
      <c r="AS136" s="29"/>
      <c r="AT136" s="36"/>
      <c r="AU136" s="29"/>
      <c r="AV136" s="36"/>
      <c r="AW136" s="36"/>
      <c r="AX136" s="36"/>
      <c r="AY136" s="29"/>
      <c r="AZ136" s="36"/>
      <c r="BA136" s="36"/>
      <c r="BB136" s="36"/>
      <c r="BC136" s="29"/>
      <c r="BD136" s="36"/>
      <c r="BE136" s="36"/>
      <c r="BF136" s="36"/>
      <c r="BG136" s="36"/>
      <c r="BH136" s="36"/>
      <c r="BI136" s="36"/>
      <c r="BJ136" s="36"/>
      <c r="BK136" s="36"/>
      <c r="BL136" s="36"/>
      <c r="BM136" s="29"/>
      <c r="BN136" s="36"/>
      <c r="BO136" s="29"/>
      <c r="BP136" s="36"/>
      <c r="BQ136" s="36"/>
      <c r="BR136" s="36"/>
      <c r="BS136" s="29"/>
      <c r="BT136" s="36"/>
      <c r="BU136" s="29"/>
      <c r="BV136" s="36"/>
      <c r="BW136" s="36"/>
      <c r="BX136" s="36"/>
      <c r="BY136" s="36"/>
    </row>
    <row r="137" spans="1:77" x14ac:dyDescent="0.25">
      <c r="A137" s="16">
        <v>135</v>
      </c>
      <c r="B137" s="16">
        <v>1</v>
      </c>
      <c r="C137" s="37" t="s">
        <v>599</v>
      </c>
      <c r="D137" s="51">
        <v>169.49524500483091</v>
      </c>
      <c r="E137" s="25">
        <v>-1226.2542139999998</v>
      </c>
      <c r="F137" s="26">
        <f t="shared" si="6"/>
        <v>-1056.758968995169</v>
      </c>
      <c r="G137" s="26">
        <f t="shared" si="7"/>
        <v>-220.90475499516907</v>
      </c>
      <c r="H137" s="26">
        <f t="shared" si="8"/>
        <v>390.4</v>
      </c>
      <c r="I137" s="36"/>
      <c r="J137" s="36"/>
      <c r="K137" s="36"/>
      <c r="L137" s="27"/>
      <c r="M137" s="36"/>
      <c r="N137" s="36"/>
      <c r="O137" s="36"/>
      <c r="P137" s="36"/>
      <c r="Q137" s="36"/>
      <c r="R137" s="29"/>
      <c r="S137" s="36"/>
      <c r="T137" s="29"/>
      <c r="U137" s="36"/>
      <c r="V137" s="36"/>
      <c r="W137" s="36"/>
      <c r="X137" s="36"/>
      <c r="Y137" s="36"/>
      <c r="Z137" s="36"/>
      <c r="AA137" s="36"/>
      <c r="AB137" s="29"/>
      <c r="AC137" s="36"/>
      <c r="AD137" s="66" t="s">
        <v>1012</v>
      </c>
      <c r="AE137" s="36">
        <v>0.11</v>
      </c>
      <c r="AF137" s="36">
        <v>390.4</v>
      </c>
      <c r="AG137" s="36"/>
      <c r="AH137" s="36"/>
      <c r="AI137" s="36"/>
      <c r="AJ137" s="36"/>
      <c r="AK137" s="29"/>
      <c r="AL137" s="36"/>
      <c r="AM137" s="29"/>
      <c r="AN137" s="36"/>
      <c r="AO137" s="36"/>
      <c r="AP137" s="36"/>
      <c r="AQ137" s="29"/>
      <c r="AR137" s="36"/>
      <c r="AS137" s="29"/>
      <c r="AT137" s="36"/>
      <c r="AU137" s="29"/>
      <c r="AV137" s="36"/>
      <c r="AW137" s="36"/>
      <c r="AX137" s="36"/>
      <c r="AY137" s="29"/>
      <c r="AZ137" s="36"/>
      <c r="BA137" s="36"/>
      <c r="BB137" s="36"/>
      <c r="BC137" s="29"/>
      <c r="BD137" s="36"/>
      <c r="BE137" s="36"/>
      <c r="BF137" s="36"/>
      <c r="BG137" s="36"/>
      <c r="BH137" s="36"/>
      <c r="BI137" s="36"/>
      <c r="BJ137" s="36"/>
      <c r="BK137" s="36"/>
      <c r="BL137" s="36"/>
      <c r="BM137" s="29"/>
      <c r="BN137" s="36"/>
      <c r="BO137" s="29"/>
      <c r="BP137" s="36"/>
      <c r="BQ137" s="36"/>
      <c r="BR137" s="36"/>
      <c r="BS137" s="29"/>
      <c r="BT137" s="36"/>
      <c r="BU137" s="29"/>
      <c r="BV137" s="36"/>
      <c r="BW137" s="36"/>
      <c r="BX137" s="36"/>
      <c r="BY137" s="36"/>
    </row>
    <row r="138" spans="1:77" x14ac:dyDescent="0.25">
      <c r="A138" s="16">
        <v>136</v>
      </c>
      <c r="B138" s="16">
        <v>1</v>
      </c>
      <c r="C138" s="37" t="s">
        <v>600</v>
      </c>
      <c r="D138" s="51">
        <v>382.53027037681153</v>
      </c>
      <c r="E138" s="25">
        <v>-1434.5406319999997</v>
      </c>
      <c r="F138" s="26">
        <f t="shared" si="6"/>
        <v>-1052.0103616231881</v>
      </c>
      <c r="G138" s="26">
        <f t="shared" si="7"/>
        <v>382.53027037681153</v>
      </c>
      <c r="H138" s="26">
        <f t="shared" si="8"/>
        <v>0</v>
      </c>
      <c r="I138" s="36"/>
      <c r="J138" s="36"/>
      <c r="K138" s="36"/>
      <c r="L138" s="27"/>
      <c r="M138" s="36"/>
      <c r="N138" s="36"/>
      <c r="O138" s="36"/>
      <c r="P138" s="36"/>
      <c r="Q138" s="36"/>
      <c r="R138" s="29"/>
      <c r="S138" s="36"/>
      <c r="T138" s="29"/>
      <c r="U138" s="36"/>
      <c r="V138" s="36"/>
      <c r="W138" s="36"/>
      <c r="X138" s="36"/>
      <c r="Y138" s="36"/>
      <c r="Z138" s="36"/>
      <c r="AA138" s="36"/>
      <c r="AB138" s="29"/>
      <c r="AC138" s="36"/>
      <c r="AD138" s="66"/>
      <c r="AE138" s="36"/>
      <c r="AF138" s="36"/>
      <c r="AG138" s="36"/>
      <c r="AH138" s="36"/>
      <c r="AI138" s="36"/>
      <c r="AJ138" s="36"/>
      <c r="AK138" s="29"/>
      <c r="AL138" s="36"/>
      <c r="AM138" s="29"/>
      <c r="AN138" s="36"/>
      <c r="AO138" s="36"/>
      <c r="AP138" s="36"/>
      <c r="AQ138" s="29"/>
      <c r="AR138" s="36"/>
      <c r="AS138" s="29"/>
      <c r="AT138" s="36"/>
      <c r="AU138" s="29"/>
      <c r="AV138" s="36"/>
      <c r="AW138" s="36"/>
      <c r="AX138" s="36"/>
      <c r="AY138" s="29"/>
      <c r="AZ138" s="36"/>
      <c r="BA138" s="36"/>
      <c r="BB138" s="36"/>
      <c r="BC138" s="29"/>
      <c r="BD138" s="36"/>
      <c r="BE138" s="36"/>
      <c r="BF138" s="36"/>
      <c r="BG138" s="36"/>
      <c r="BH138" s="36"/>
      <c r="BI138" s="36"/>
      <c r="BJ138" s="36"/>
      <c r="BK138" s="36"/>
      <c r="BL138" s="36"/>
      <c r="BM138" s="29"/>
      <c r="BN138" s="36"/>
      <c r="BO138" s="29"/>
      <c r="BP138" s="36"/>
      <c r="BQ138" s="36"/>
      <c r="BR138" s="36"/>
      <c r="BS138" s="29"/>
      <c r="BT138" s="36"/>
      <c r="BU138" s="29"/>
      <c r="BV138" s="36"/>
      <c r="BW138" s="36"/>
      <c r="BX138" s="36"/>
      <c r="BY138" s="36"/>
    </row>
    <row r="139" spans="1:77" x14ac:dyDescent="0.25">
      <c r="A139" s="16">
        <v>137</v>
      </c>
      <c r="B139" s="16">
        <v>1</v>
      </c>
      <c r="C139" s="37" t="s">
        <v>601</v>
      </c>
      <c r="D139" s="51">
        <v>84.743775536231865</v>
      </c>
      <c r="E139" s="25">
        <v>-307.97338000000002</v>
      </c>
      <c r="F139" s="26">
        <f t="shared" si="6"/>
        <v>-223.22960446376817</v>
      </c>
      <c r="G139" s="26">
        <f t="shared" si="7"/>
        <v>1.3437755362318597</v>
      </c>
      <c r="H139" s="26">
        <f t="shared" si="8"/>
        <v>83.4</v>
      </c>
      <c r="I139" s="36"/>
      <c r="J139" s="36"/>
      <c r="K139" s="36"/>
      <c r="L139" s="27"/>
      <c r="M139" s="36"/>
      <c r="N139" s="36"/>
      <c r="O139" s="36"/>
      <c r="P139" s="36"/>
      <c r="Q139" s="36"/>
      <c r="R139" s="29"/>
      <c r="S139" s="36"/>
      <c r="T139" s="29"/>
      <c r="U139" s="36"/>
      <c r="V139" s="36"/>
      <c r="W139" s="36"/>
      <c r="X139" s="36">
        <v>7.4999999999999997E-2</v>
      </c>
      <c r="Y139" s="36">
        <v>83.4</v>
      </c>
      <c r="Z139" s="36"/>
      <c r="AA139" s="36"/>
      <c r="AB139" s="29"/>
      <c r="AC139" s="36"/>
      <c r="AD139" s="66"/>
      <c r="AE139" s="36"/>
      <c r="AF139" s="36"/>
      <c r="AG139" s="36"/>
      <c r="AH139" s="36"/>
      <c r="AI139" s="36"/>
      <c r="AJ139" s="36"/>
      <c r="AK139" s="29"/>
      <c r="AL139" s="36"/>
      <c r="AM139" s="29"/>
      <c r="AN139" s="36"/>
      <c r="AO139" s="36"/>
      <c r="AP139" s="36"/>
      <c r="AQ139" s="29"/>
      <c r="AR139" s="36"/>
      <c r="AS139" s="29"/>
      <c r="AT139" s="36"/>
      <c r="AU139" s="29"/>
      <c r="AV139" s="36"/>
      <c r="AW139" s="36"/>
      <c r="AX139" s="36"/>
      <c r="AY139" s="29"/>
      <c r="AZ139" s="36"/>
      <c r="BA139" s="36"/>
      <c r="BB139" s="36"/>
      <c r="BC139" s="29"/>
      <c r="BD139" s="36"/>
      <c r="BE139" s="36"/>
      <c r="BF139" s="36"/>
      <c r="BG139" s="36"/>
      <c r="BH139" s="36"/>
      <c r="BI139" s="36"/>
      <c r="BJ139" s="36"/>
      <c r="BK139" s="36"/>
      <c r="BL139" s="36"/>
      <c r="BM139" s="29"/>
      <c r="BN139" s="36"/>
      <c r="BO139" s="29"/>
      <c r="BP139" s="36"/>
      <c r="BQ139" s="36"/>
      <c r="BR139" s="36"/>
      <c r="BS139" s="29"/>
      <c r="BT139" s="36"/>
      <c r="BU139" s="29"/>
      <c r="BV139" s="36"/>
      <c r="BW139" s="36"/>
      <c r="BX139" s="36"/>
      <c r="BY139" s="36"/>
    </row>
    <row r="140" spans="1:77" x14ac:dyDescent="0.25">
      <c r="A140" s="16">
        <v>138</v>
      </c>
      <c r="B140" s="16">
        <v>3</v>
      </c>
      <c r="C140" s="37" t="s">
        <v>602</v>
      </c>
      <c r="D140" s="51">
        <v>123.3092884057971</v>
      </c>
      <c r="E140" s="25">
        <v>-292.12836000000004</v>
      </c>
      <c r="F140" s="26">
        <f t="shared" si="6"/>
        <v>-168.81907159420294</v>
      </c>
      <c r="G140" s="26">
        <f t="shared" si="7"/>
        <v>123.3092884057971</v>
      </c>
      <c r="H140" s="26">
        <f t="shared" si="8"/>
        <v>0</v>
      </c>
      <c r="I140" s="36"/>
      <c r="J140" s="36"/>
      <c r="K140" s="36"/>
      <c r="L140" s="27"/>
      <c r="M140" s="36"/>
      <c r="N140" s="36"/>
      <c r="O140" s="36"/>
      <c r="P140" s="36"/>
      <c r="Q140" s="36"/>
      <c r="R140" s="29"/>
      <c r="S140" s="36"/>
      <c r="T140" s="29"/>
      <c r="U140" s="36"/>
      <c r="V140" s="36"/>
      <c r="W140" s="36"/>
      <c r="X140" s="36"/>
      <c r="Y140" s="36"/>
      <c r="Z140" s="36"/>
      <c r="AA140" s="36"/>
      <c r="AB140" s="29"/>
      <c r="AC140" s="36"/>
      <c r="AD140" s="66"/>
      <c r="AE140" s="36"/>
      <c r="AF140" s="36"/>
      <c r="AG140" s="36"/>
      <c r="AH140" s="36"/>
      <c r="AI140" s="36"/>
      <c r="AJ140" s="36"/>
      <c r="AK140" s="29"/>
      <c r="AL140" s="36"/>
      <c r="AM140" s="29"/>
      <c r="AN140" s="36"/>
      <c r="AO140" s="36"/>
      <c r="AP140" s="36"/>
      <c r="AQ140" s="29"/>
      <c r="AR140" s="36"/>
      <c r="AS140" s="29"/>
      <c r="AT140" s="36"/>
      <c r="AU140" s="29"/>
      <c r="AV140" s="36"/>
      <c r="AW140" s="36"/>
      <c r="AX140" s="36"/>
      <c r="AY140" s="29"/>
      <c r="AZ140" s="36"/>
      <c r="BA140" s="36"/>
      <c r="BB140" s="36"/>
      <c r="BC140" s="29"/>
      <c r="BD140" s="36"/>
      <c r="BE140" s="36"/>
      <c r="BF140" s="36"/>
      <c r="BG140" s="36"/>
      <c r="BH140" s="36"/>
      <c r="BI140" s="36"/>
      <c r="BJ140" s="36"/>
      <c r="BK140" s="36"/>
      <c r="BL140" s="36"/>
      <c r="BM140" s="29"/>
      <c r="BN140" s="36"/>
      <c r="BO140" s="29"/>
      <c r="BP140" s="36"/>
      <c r="BQ140" s="36"/>
      <c r="BR140" s="36"/>
      <c r="BS140" s="29"/>
      <c r="BT140" s="36"/>
      <c r="BU140" s="29"/>
      <c r="BV140" s="36"/>
      <c r="BW140" s="36"/>
      <c r="BX140" s="36"/>
      <c r="BY140" s="36"/>
    </row>
    <row r="141" spans="1:77" x14ac:dyDescent="0.25">
      <c r="A141" s="16">
        <v>139</v>
      </c>
      <c r="B141" s="16">
        <v>3</v>
      </c>
      <c r="C141" s="37" t="s">
        <v>603</v>
      </c>
      <c r="D141" s="51">
        <v>56.456880772946853</v>
      </c>
      <c r="E141" s="25">
        <v>201.43436</v>
      </c>
      <c r="F141" s="26">
        <f t="shared" si="6"/>
        <v>257.89124077294684</v>
      </c>
      <c r="G141" s="26">
        <f t="shared" si="7"/>
        <v>56.456880772946853</v>
      </c>
      <c r="H141" s="26">
        <f t="shared" si="8"/>
        <v>0</v>
      </c>
      <c r="I141" s="36"/>
      <c r="J141" s="36"/>
      <c r="K141" s="36"/>
      <c r="L141" s="27"/>
      <c r="M141" s="36"/>
      <c r="N141" s="36"/>
      <c r="O141" s="36"/>
      <c r="P141" s="36"/>
      <c r="Q141" s="36"/>
      <c r="R141" s="29"/>
      <c r="S141" s="36"/>
      <c r="T141" s="29"/>
      <c r="U141" s="36"/>
      <c r="V141" s="36"/>
      <c r="W141" s="36"/>
      <c r="X141" s="36"/>
      <c r="Y141" s="36"/>
      <c r="Z141" s="36"/>
      <c r="AA141" s="36"/>
      <c r="AB141" s="29"/>
      <c r="AC141" s="36"/>
      <c r="AD141" s="66"/>
      <c r="AE141" s="36"/>
      <c r="AF141" s="36"/>
      <c r="AG141" s="36"/>
      <c r="AH141" s="36"/>
      <c r="AI141" s="36"/>
      <c r="AJ141" s="36"/>
      <c r="AK141" s="29"/>
      <c r="AL141" s="36"/>
      <c r="AM141" s="29"/>
      <c r="AN141" s="36"/>
      <c r="AO141" s="36"/>
      <c r="AP141" s="36"/>
      <c r="AQ141" s="29"/>
      <c r="AR141" s="36"/>
      <c r="AS141" s="29"/>
      <c r="AT141" s="36"/>
      <c r="AU141" s="29"/>
      <c r="AV141" s="36"/>
      <c r="AW141" s="36"/>
      <c r="AX141" s="36"/>
      <c r="AY141" s="29"/>
      <c r="AZ141" s="36"/>
      <c r="BA141" s="36"/>
      <c r="BB141" s="36"/>
      <c r="BC141" s="29"/>
      <c r="BD141" s="36"/>
      <c r="BE141" s="36"/>
      <c r="BF141" s="36"/>
      <c r="BG141" s="36"/>
      <c r="BH141" s="36"/>
      <c r="BI141" s="36"/>
      <c r="BJ141" s="36"/>
      <c r="BK141" s="36"/>
      <c r="BL141" s="36"/>
      <c r="BM141" s="29"/>
      <c r="BN141" s="36"/>
      <c r="BO141" s="29"/>
      <c r="BP141" s="36"/>
      <c r="BQ141" s="36"/>
      <c r="BR141" s="36"/>
      <c r="BS141" s="29"/>
      <c r="BT141" s="36"/>
      <c r="BU141" s="29"/>
      <c r="BV141" s="36"/>
      <c r="BW141" s="36"/>
      <c r="BX141" s="36"/>
      <c r="BY141" s="36"/>
    </row>
    <row r="142" spans="1:77" x14ac:dyDescent="0.25">
      <c r="A142" s="16">
        <v>140</v>
      </c>
      <c r="B142" s="16">
        <v>3</v>
      </c>
      <c r="C142" s="37" t="s">
        <v>604</v>
      </c>
      <c r="D142" s="51">
        <v>74.220841545893705</v>
      </c>
      <c r="E142" s="25">
        <v>339.97636</v>
      </c>
      <c r="F142" s="26">
        <f t="shared" si="6"/>
        <v>414.19720154589368</v>
      </c>
      <c r="G142" s="26">
        <f t="shared" si="7"/>
        <v>-346.07915845410628</v>
      </c>
      <c r="H142" s="26">
        <f t="shared" si="8"/>
        <v>420.3</v>
      </c>
      <c r="I142" s="36"/>
      <c r="J142" s="36"/>
      <c r="K142" s="36"/>
      <c r="L142" s="27"/>
      <c r="M142" s="36"/>
      <c r="N142" s="36"/>
      <c r="O142" s="36"/>
      <c r="P142" s="36"/>
      <c r="Q142" s="36"/>
      <c r="R142" s="29"/>
      <c r="S142" s="36"/>
      <c r="T142" s="29"/>
      <c r="U142" s="36"/>
      <c r="V142" s="36"/>
      <c r="W142" s="36"/>
      <c r="X142" s="36"/>
      <c r="Y142" s="36"/>
      <c r="Z142" s="36"/>
      <c r="AA142" s="36"/>
      <c r="AB142" s="29"/>
      <c r="AC142" s="36"/>
      <c r="AD142" s="66" t="s">
        <v>1013</v>
      </c>
      <c r="AE142" s="36">
        <v>0.1</v>
      </c>
      <c r="AF142" s="36">
        <v>420.3</v>
      </c>
      <c r="AG142" s="36"/>
      <c r="AH142" s="36"/>
      <c r="AI142" s="36"/>
      <c r="AJ142" s="36"/>
      <c r="AK142" s="29"/>
      <c r="AL142" s="36"/>
      <c r="AM142" s="29"/>
      <c r="AN142" s="36"/>
      <c r="AO142" s="36"/>
      <c r="AP142" s="36"/>
      <c r="AQ142" s="29"/>
      <c r="AR142" s="36"/>
      <c r="AS142" s="29"/>
      <c r="AT142" s="36"/>
      <c r="AU142" s="29"/>
      <c r="AV142" s="36"/>
      <c r="AW142" s="36"/>
      <c r="AX142" s="36"/>
      <c r="AY142" s="29"/>
      <c r="AZ142" s="36"/>
      <c r="BA142" s="36"/>
      <c r="BB142" s="36"/>
      <c r="BC142" s="29"/>
      <c r="BD142" s="36"/>
      <c r="BE142" s="36"/>
      <c r="BF142" s="36"/>
      <c r="BG142" s="36"/>
      <c r="BH142" s="36"/>
      <c r="BI142" s="36"/>
      <c r="BJ142" s="36"/>
      <c r="BK142" s="36"/>
      <c r="BL142" s="36"/>
      <c r="BM142" s="29"/>
      <c r="BN142" s="36"/>
      <c r="BO142" s="29"/>
      <c r="BP142" s="36"/>
      <c r="BQ142" s="36"/>
      <c r="BR142" s="36"/>
      <c r="BS142" s="29"/>
      <c r="BT142" s="36"/>
      <c r="BU142" s="29"/>
      <c r="BV142" s="36"/>
      <c r="BW142" s="36"/>
      <c r="BX142" s="36"/>
      <c r="BY142" s="36"/>
    </row>
    <row r="143" spans="1:77" x14ac:dyDescent="0.25">
      <c r="A143" s="16">
        <v>141</v>
      </c>
      <c r="B143" s="16">
        <v>3</v>
      </c>
      <c r="C143" s="37" t="s">
        <v>605</v>
      </c>
      <c r="D143" s="51">
        <v>193.23753754589373</v>
      </c>
      <c r="E143" s="25">
        <v>-336.53557399999994</v>
      </c>
      <c r="F143" s="26">
        <f t="shared" si="6"/>
        <v>-143.29803645410621</v>
      </c>
      <c r="G143" s="26">
        <f t="shared" si="7"/>
        <v>193.23753754589373</v>
      </c>
      <c r="H143" s="26">
        <f t="shared" si="8"/>
        <v>0</v>
      </c>
      <c r="I143" s="36"/>
      <c r="J143" s="36"/>
      <c r="K143" s="36"/>
      <c r="L143" s="27"/>
      <c r="M143" s="36"/>
      <c r="N143" s="36"/>
      <c r="O143" s="36"/>
      <c r="P143" s="36"/>
      <c r="Q143" s="36"/>
      <c r="R143" s="29"/>
      <c r="S143" s="36"/>
      <c r="T143" s="29"/>
      <c r="U143" s="36"/>
      <c r="V143" s="36"/>
      <c r="W143" s="36"/>
      <c r="X143" s="36"/>
      <c r="Y143" s="36"/>
      <c r="Z143" s="36"/>
      <c r="AA143" s="36"/>
      <c r="AB143" s="29"/>
      <c r="AC143" s="36"/>
      <c r="AD143" s="66"/>
      <c r="AE143" s="36"/>
      <c r="AF143" s="36"/>
      <c r="AG143" s="36"/>
      <c r="AH143" s="36"/>
      <c r="AI143" s="36"/>
      <c r="AJ143" s="36"/>
      <c r="AK143" s="29"/>
      <c r="AL143" s="36"/>
      <c r="AM143" s="29"/>
      <c r="AN143" s="36"/>
      <c r="AO143" s="36"/>
      <c r="AP143" s="36"/>
      <c r="AQ143" s="29"/>
      <c r="AR143" s="36"/>
      <c r="AS143" s="29"/>
      <c r="AT143" s="36"/>
      <c r="AU143" s="29"/>
      <c r="AV143" s="36"/>
      <c r="AW143" s="36"/>
      <c r="AX143" s="36"/>
      <c r="AY143" s="29"/>
      <c r="AZ143" s="36"/>
      <c r="BA143" s="36"/>
      <c r="BB143" s="36"/>
      <c r="BC143" s="29"/>
      <c r="BD143" s="36"/>
      <c r="BE143" s="36"/>
      <c r="BF143" s="36"/>
      <c r="BG143" s="36"/>
      <c r="BH143" s="36"/>
      <c r="BI143" s="36"/>
      <c r="BJ143" s="36"/>
      <c r="BK143" s="36"/>
      <c r="BL143" s="36"/>
      <c r="BM143" s="29"/>
      <c r="BN143" s="36"/>
      <c r="BO143" s="29"/>
      <c r="BP143" s="36"/>
      <c r="BQ143" s="36"/>
      <c r="BR143" s="36"/>
      <c r="BS143" s="29"/>
      <c r="BT143" s="36"/>
      <c r="BU143" s="29"/>
      <c r="BV143" s="36"/>
      <c r="BW143" s="36"/>
      <c r="BX143" s="36"/>
      <c r="BY143" s="36"/>
    </row>
    <row r="144" spans="1:77" x14ac:dyDescent="0.25">
      <c r="A144" s="16">
        <v>142</v>
      </c>
      <c r="B144" s="16">
        <v>3</v>
      </c>
      <c r="C144" s="37" t="s">
        <v>606</v>
      </c>
      <c r="D144" s="51">
        <v>37.011862840579717</v>
      </c>
      <c r="E144" s="25">
        <v>73.279644000000005</v>
      </c>
      <c r="F144" s="26">
        <f t="shared" si="6"/>
        <v>110.29150684057973</v>
      </c>
      <c r="G144" s="26">
        <f t="shared" si="7"/>
        <v>-267.58813715942028</v>
      </c>
      <c r="H144" s="26">
        <f t="shared" si="8"/>
        <v>304.60000000000002</v>
      </c>
      <c r="I144" s="36"/>
      <c r="J144" s="36"/>
      <c r="K144" s="36"/>
      <c r="L144" s="27"/>
      <c r="M144" s="36"/>
      <c r="N144" s="36"/>
      <c r="O144" s="36"/>
      <c r="P144" s="36"/>
      <c r="Q144" s="36"/>
      <c r="R144" s="29"/>
      <c r="S144" s="36"/>
      <c r="T144" s="29"/>
      <c r="U144" s="36"/>
      <c r="V144" s="36"/>
      <c r="W144" s="36"/>
      <c r="X144" s="36"/>
      <c r="Y144" s="36"/>
      <c r="Z144" s="36"/>
      <c r="AA144" s="36"/>
      <c r="AB144" s="29"/>
      <c r="AC144" s="36"/>
      <c r="AD144" s="66" t="s">
        <v>1014</v>
      </c>
      <c r="AE144" s="36">
        <v>0.08</v>
      </c>
      <c r="AF144" s="36">
        <v>304.60000000000002</v>
      </c>
      <c r="AG144" s="36"/>
      <c r="AH144" s="36"/>
      <c r="AI144" s="36"/>
      <c r="AJ144" s="36"/>
      <c r="AK144" s="29"/>
      <c r="AL144" s="36"/>
      <c r="AM144" s="29"/>
      <c r="AN144" s="36"/>
      <c r="AO144" s="36"/>
      <c r="AP144" s="36"/>
      <c r="AQ144" s="29"/>
      <c r="AR144" s="36"/>
      <c r="AS144" s="29"/>
      <c r="AT144" s="36"/>
      <c r="AU144" s="29"/>
      <c r="AV144" s="36"/>
      <c r="AW144" s="36"/>
      <c r="AX144" s="36"/>
      <c r="AY144" s="29"/>
      <c r="AZ144" s="36"/>
      <c r="BA144" s="36"/>
      <c r="BB144" s="36"/>
      <c r="BC144" s="29"/>
      <c r="BD144" s="36"/>
      <c r="BE144" s="36"/>
      <c r="BF144" s="36"/>
      <c r="BG144" s="36"/>
      <c r="BH144" s="36"/>
      <c r="BI144" s="36"/>
      <c r="BJ144" s="36"/>
      <c r="BK144" s="36"/>
      <c r="BL144" s="36"/>
      <c r="BM144" s="29"/>
      <c r="BN144" s="36"/>
      <c r="BO144" s="29"/>
      <c r="BP144" s="36"/>
      <c r="BQ144" s="36"/>
      <c r="BR144" s="36"/>
      <c r="BS144" s="29"/>
      <c r="BT144" s="36"/>
      <c r="BU144" s="29"/>
      <c r="BV144" s="36"/>
      <c r="BW144" s="36"/>
      <c r="BX144" s="36"/>
      <c r="BY144" s="36"/>
    </row>
    <row r="145" spans="1:77" x14ac:dyDescent="0.25">
      <c r="A145" s="16">
        <v>143</v>
      </c>
      <c r="B145" s="16">
        <v>3</v>
      </c>
      <c r="C145" s="37" t="s">
        <v>943</v>
      </c>
      <c r="D145" s="51">
        <v>176.05660857971014</v>
      </c>
      <c r="E145" s="25">
        <v>267.303248</v>
      </c>
      <c r="F145" s="26">
        <f t="shared" si="6"/>
        <v>443.35985657971014</v>
      </c>
      <c r="G145" s="26">
        <f t="shared" si="7"/>
        <v>176.05660857971014</v>
      </c>
      <c r="H145" s="26">
        <f t="shared" si="8"/>
        <v>0</v>
      </c>
      <c r="I145" s="36"/>
      <c r="J145" s="36"/>
      <c r="K145" s="36"/>
      <c r="L145" s="27"/>
      <c r="M145" s="36"/>
      <c r="N145" s="36"/>
      <c r="O145" s="36"/>
      <c r="P145" s="36"/>
      <c r="Q145" s="36"/>
      <c r="R145" s="29"/>
      <c r="S145" s="36"/>
      <c r="T145" s="29"/>
      <c r="U145" s="36"/>
      <c r="V145" s="36"/>
      <c r="W145" s="36"/>
      <c r="X145" s="36"/>
      <c r="Y145" s="36"/>
      <c r="Z145" s="36"/>
      <c r="AA145" s="36"/>
      <c r="AB145" s="29"/>
      <c r="AC145" s="36"/>
      <c r="AD145" s="66"/>
      <c r="AE145" s="36"/>
      <c r="AF145" s="36"/>
      <c r="AG145" s="36"/>
      <c r="AH145" s="36"/>
      <c r="AI145" s="36"/>
      <c r="AJ145" s="36"/>
      <c r="AK145" s="29"/>
      <c r="AL145" s="36"/>
      <c r="AM145" s="29"/>
      <c r="AN145" s="36"/>
      <c r="AO145" s="36"/>
      <c r="AP145" s="36"/>
      <c r="AQ145" s="29"/>
      <c r="AR145" s="36"/>
      <c r="AS145" s="29"/>
      <c r="AT145" s="36"/>
      <c r="AU145" s="29"/>
      <c r="AV145" s="36"/>
      <c r="AW145" s="36"/>
      <c r="AX145" s="36"/>
      <c r="AY145" s="29"/>
      <c r="AZ145" s="36"/>
      <c r="BA145" s="36"/>
      <c r="BB145" s="36"/>
      <c r="BC145" s="29"/>
      <c r="BD145" s="36"/>
      <c r="BE145" s="36"/>
      <c r="BF145" s="36"/>
      <c r="BG145" s="36"/>
      <c r="BH145" s="36"/>
      <c r="BI145" s="36"/>
      <c r="BJ145" s="36"/>
      <c r="BK145" s="36"/>
      <c r="BL145" s="36"/>
      <c r="BM145" s="29"/>
      <c r="BN145" s="36"/>
      <c r="BO145" s="29"/>
      <c r="BP145" s="36"/>
      <c r="BQ145" s="36"/>
      <c r="BR145" s="36"/>
      <c r="BS145" s="29"/>
      <c r="BT145" s="36"/>
      <c r="BU145" s="29"/>
      <c r="BV145" s="36"/>
      <c r="BW145" s="36"/>
      <c r="BX145" s="36"/>
      <c r="BY145" s="36"/>
    </row>
    <row r="146" spans="1:77" x14ac:dyDescent="0.25">
      <c r="A146" s="16">
        <v>144</v>
      </c>
      <c r="B146" s="16">
        <v>3</v>
      </c>
      <c r="C146" s="37" t="s">
        <v>607</v>
      </c>
      <c r="D146" s="51">
        <v>170.07431400966183</v>
      </c>
      <c r="E146" s="25">
        <v>162.28023999999999</v>
      </c>
      <c r="F146" s="26">
        <f t="shared" si="6"/>
        <v>332.3545540096618</v>
      </c>
      <c r="G146" s="26">
        <f t="shared" si="7"/>
        <v>-182.72568599033818</v>
      </c>
      <c r="H146" s="26">
        <f t="shared" si="8"/>
        <v>352.8</v>
      </c>
      <c r="I146" s="36"/>
      <c r="J146" s="36"/>
      <c r="K146" s="36"/>
      <c r="L146" s="27"/>
      <c r="M146" s="36"/>
      <c r="N146" s="36"/>
      <c r="O146" s="36"/>
      <c r="P146" s="36"/>
      <c r="Q146" s="36"/>
      <c r="R146" s="29"/>
      <c r="S146" s="36"/>
      <c r="T146" s="29"/>
      <c r="U146" s="36"/>
      <c r="V146" s="36"/>
      <c r="W146" s="36"/>
      <c r="X146" s="36"/>
      <c r="Y146" s="36"/>
      <c r="Z146" s="36"/>
      <c r="AA146" s="36"/>
      <c r="AB146" s="29"/>
      <c r="AC146" s="36"/>
      <c r="AD146" s="66" t="s">
        <v>1015</v>
      </c>
      <c r="AE146" s="36">
        <v>0.1</v>
      </c>
      <c r="AF146" s="36">
        <v>352.8</v>
      </c>
      <c r="AG146" s="36"/>
      <c r="AH146" s="36"/>
      <c r="AI146" s="36"/>
      <c r="AJ146" s="36"/>
      <c r="AK146" s="29"/>
      <c r="AL146" s="36"/>
      <c r="AM146" s="29"/>
      <c r="AN146" s="36"/>
      <c r="AO146" s="36"/>
      <c r="AP146" s="36"/>
      <c r="AQ146" s="29"/>
      <c r="AR146" s="36"/>
      <c r="AS146" s="29"/>
      <c r="AT146" s="36"/>
      <c r="AU146" s="29"/>
      <c r="AV146" s="36"/>
      <c r="AW146" s="36"/>
      <c r="AX146" s="36"/>
      <c r="AY146" s="29"/>
      <c r="AZ146" s="36"/>
      <c r="BA146" s="36"/>
      <c r="BB146" s="36"/>
      <c r="BC146" s="29"/>
      <c r="BD146" s="36"/>
      <c r="BE146" s="36"/>
      <c r="BF146" s="36"/>
      <c r="BG146" s="36"/>
      <c r="BH146" s="36"/>
      <c r="BI146" s="36"/>
      <c r="BJ146" s="36"/>
      <c r="BK146" s="36"/>
      <c r="BL146" s="36"/>
      <c r="BM146" s="29"/>
      <c r="BN146" s="36"/>
      <c r="BO146" s="29"/>
      <c r="BP146" s="36"/>
      <c r="BQ146" s="36"/>
      <c r="BR146" s="36"/>
      <c r="BS146" s="29"/>
      <c r="BT146" s="36"/>
      <c r="BU146" s="29"/>
      <c r="BV146" s="36"/>
      <c r="BW146" s="36"/>
      <c r="BX146" s="36"/>
      <c r="BY146" s="36"/>
    </row>
    <row r="147" spans="1:77" x14ac:dyDescent="0.25">
      <c r="A147" s="16">
        <v>145</v>
      </c>
      <c r="B147" s="16">
        <v>3</v>
      </c>
      <c r="C147" s="37" t="s">
        <v>941</v>
      </c>
      <c r="D147" s="51">
        <v>201.23410604830917</v>
      </c>
      <c r="E147" s="25">
        <v>286.21406599999989</v>
      </c>
      <c r="F147" s="26">
        <f t="shared" si="6"/>
        <v>487.44817204830906</v>
      </c>
      <c r="G147" s="26">
        <f t="shared" si="7"/>
        <v>201.23410604830917</v>
      </c>
      <c r="H147" s="26">
        <f t="shared" si="8"/>
        <v>0</v>
      </c>
      <c r="I147" s="36"/>
      <c r="J147" s="36"/>
      <c r="K147" s="36"/>
      <c r="L147" s="27"/>
      <c r="M147" s="36"/>
      <c r="N147" s="36"/>
      <c r="O147" s="36"/>
      <c r="P147" s="36"/>
      <c r="Q147" s="36"/>
      <c r="R147" s="29"/>
      <c r="S147" s="36"/>
      <c r="T147" s="29"/>
      <c r="U147" s="36"/>
      <c r="V147" s="36"/>
      <c r="W147" s="36"/>
      <c r="X147" s="36"/>
      <c r="Y147" s="36"/>
      <c r="Z147" s="36"/>
      <c r="AA147" s="36"/>
      <c r="AB147" s="29"/>
      <c r="AC147" s="36"/>
      <c r="AD147" s="66"/>
      <c r="AE147" s="36"/>
      <c r="AF147" s="36"/>
      <c r="AG147" s="36"/>
      <c r="AH147" s="36"/>
      <c r="AI147" s="36"/>
      <c r="AJ147" s="36"/>
      <c r="AK147" s="29"/>
      <c r="AL147" s="36"/>
      <c r="AM147" s="29"/>
      <c r="AN147" s="36"/>
      <c r="AO147" s="36"/>
      <c r="AP147" s="36"/>
      <c r="AQ147" s="29"/>
      <c r="AR147" s="36"/>
      <c r="AS147" s="29"/>
      <c r="AT147" s="36"/>
      <c r="AU147" s="29"/>
      <c r="AV147" s="36"/>
      <c r="AW147" s="36"/>
      <c r="AX147" s="36"/>
      <c r="AY147" s="29"/>
      <c r="AZ147" s="36"/>
      <c r="BA147" s="36"/>
      <c r="BB147" s="36"/>
      <c r="BC147" s="29"/>
      <c r="BD147" s="36"/>
      <c r="BE147" s="36"/>
      <c r="BF147" s="36"/>
      <c r="BG147" s="36"/>
      <c r="BH147" s="36"/>
      <c r="BI147" s="36"/>
      <c r="BJ147" s="36"/>
      <c r="BK147" s="36"/>
      <c r="BL147" s="36"/>
      <c r="BM147" s="29"/>
      <c r="BN147" s="36"/>
      <c r="BO147" s="29"/>
      <c r="BP147" s="36"/>
      <c r="BQ147" s="36"/>
      <c r="BR147" s="36"/>
      <c r="BS147" s="29"/>
      <c r="BT147" s="36"/>
      <c r="BU147" s="29"/>
      <c r="BV147" s="36"/>
      <c r="BW147" s="36"/>
      <c r="BX147" s="36"/>
      <c r="BY147" s="36"/>
    </row>
    <row r="148" spans="1:77" x14ac:dyDescent="0.25">
      <c r="A148" s="16">
        <v>146</v>
      </c>
      <c r="B148" s="16">
        <v>2</v>
      </c>
      <c r="C148" s="37" t="s">
        <v>608</v>
      </c>
      <c r="D148" s="51">
        <v>262.48491634782602</v>
      </c>
      <c r="E148" s="25">
        <v>894.14272800000003</v>
      </c>
      <c r="F148" s="26">
        <f t="shared" si="6"/>
        <v>1156.6276443478259</v>
      </c>
      <c r="G148" s="26">
        <f t="shared" si="7"/>
        <v>262.48491634782602</v>
      </c>
      <c r="H148" s="26">
        <f t="shared" si="8"/>
        <v>0</v>
      </c>
      <c r="I148" s="36"/>
      <c r="J148" s="36"/>
      <c r="K148" s="36"/>
      <c r="L148" s="27"/>
      <c r="M148" s="36"/>
      <c r="N148" s="36"/>
      <c r="O148" s="36"/>
      <c r="P148" s="36"/>
      <c r="Q148" s="36"/>
      <c r="R148" s="29"/>
      <c r="S148" s="36"/>
      <c r="T148" s="29"/>
      <c r="U148" s="36"/>
      <c r="V148" s="36"/>
      <c r="W148" s="36"/>
      <c r="X148" s="36"/>
      <c r="Y148" s="36"/>
      <c r="Z148" s="36"/>
      <c r="AA148" s="36"/>
      <c r="AB148" s="29"/>
      <c r="AC148" s="36"/>
      <c r="AD148" s="66"/>
      <c r="AE148" s="36"/>
      <c r="AF148" s="36"/>
      <c r="AG148" s="36"/>
      <c r="AH148" s="36"/>
      <c r="AI148" s="36"/>
      <c r="AJ148" s="36"/>
      <c r="AK148" s="29"/>
      <c r="AL148" s="36"/>
      <c r="AM148" s="29"/>
      <c r="AN148" s="36"/>
      <c r="AO148" s="36"/>
      <c r="AP148" s="36"/>
      <c r="AQ148" s="29"/>
      <c r="AR148" s="36"/>
      <c r="AS148" s="29"/>
      <c r="AT148" s="36"/>
      <c r="AU148" s="29"/>
      <c r="AV148" s="36"/>
      <c r="AW148" s="36"/>
      <c r="AX148" s="36"/>
      <c r="AY148" s="29"/>
      <c r="AZ148" s="36"/>
      <c r="BA148" s="36"/>
      <c r="BB148" s="36"/>
      <c r="BC148" s="29"/>
      <c r="BD148" s="36"/>
      <c r="BE148" s="36"/>
      <c r="BF148" s="36"/>
      <c r="BG148" s="36"/>
      <c r="BH148" s="36"/>
      <c r="BI148" s="36"/>
      <c r="BJ148" s="36"/>
      <c r="BK148" s="36"/>
      <c r="BL148" s="36"/>
      <c r="BM148" s="29"/>
      <c r="BN148" s="36"/>
      <c r="BO148" s="29"/>
      <c r="BP148" s="36"/>
      <c r="BQ148" s="36"/>
      <c r="BR148" s="36"/>
      <c r="BS148" s="29"/>
      <c r="BT148" s="36"/>
      <c r="BU148" s="29"/>
      <c r="BV148" s="36"/>
      <c r="BW148" s="36"/>
      <c r="BX148" s="36"/>
      <c r="BY148" s="36"/>
    </row>
    <row r="149" spans="1:77" x14ac:dyDescent="0.25">
      <c r="A149" s="16">
        <v>147</v>
      </c>
      <c r="B149" s="16">
        <v>2</v>
      </c>
      <c r="C149" s="37" t="s">
        <v>609</v>
      </c>
      <c r="D149" s="51">
        <v>145.72168900483089</v>
      </c>
      <c r="E149" s="25">
        <v>735.39209999999991</v>
      </c>
      <c r="F149" s="26">
        <f t="shared" si="6"/>
        <v>881.11378900483078</v>
      </c>
      <c r="G149" s="26">
        <f t="shared" si="7"/>
        <v>145.72168900483089</v>
      </c>
      <c r="H149" s="26">
        <f t="shared" si="8"/>
        <v>0</v>
      </c>
      <c r="I149" s="36"/>
      <c r="J149" s="36"/>
      <c r="K149" s="36"/>
      <c r="L149" s="27"/>
      <c r="M149" s="36"/>
      <c r="N149" s="36"/>
      <c r="O149" s="36"/>
      <c r="P149" s="36"/>
      <c r="Q149" s="36"/>
      <c r="R149" s="29"/>
      <c r="S149" s="36"/>
      <c r="T149" s="29"/>
      <c r="U149" s="36"/>
      <c r="V149" s="36"/>
      <c r="W149" s="36"/>
      <c r="X149" s="36"/>
      <c r="Y149" s="36"/>
      <c r="Z149" s="36"/>
      <c r="AA149" s="36"/>
      <c r="AB149" s="29"/>
      <c r="AC149" s="36"/>
      <c r="AD149" s="66"/>
      <c r="AE149" s="36"/>
      <c r="AF149" s="36"/>
      <c r="AG149" s="36"/>
      <c r="AH149" s="36"/>
      <c r="AI149" s="36"/>
      <c r="AJ149" s="36"/>
      <c r="AK149" s="29"/>
      <c r="AL149" s="36"/>
      <c r="AM149" s="29"/>
      <c r="AN149" s="36"/>
      <c r="AO149" s="36"/>
      <c r="AP149" s="36"/>
      <c r="AQ149" s="29"/>
      <c r="AR149" s="36"/>
      <c r="AS149" s="29"/>
      <c r="AT149" s="36"/>
      <c r="AU149" s="29"/>
      <c r="AV149" s="36"/>
      <c r="AW149" s="36"/>
      <c r="AX149" s="36"/>
      <c r="AY149" s="29"/>
      <c r="AZ149" s="36"/>
      <c r="BA149" s="36"/>
      <c r="BB149" s="36"/>
      <c r="BC149" s="29"/>
      <c r="BD149" s="36"/>
      <c r="BE149" s="36"/>
      <c r="BF149" s="36"/>
      <c r="BG149" s="36"/>
      <c r="BH149" s="36"/>
      <c r="BI149" s="36"/>
      <c r="BJ149" s="36"/>
      <c r="BK149" s="36"/>
      <c r="BL149" s="36"/>
      <c r="BM149" s="29"/>
      <c r="BN149" s="36"/>
      <c r="BO149" s="29"/>
      <c r="BP149" s="36"/>
      <c r="BQ149" s="36"/>
      <c r="BR149" s="36"/>
      <c r="BS149" s="29"/>
      <c r="BT149" s="36"/>
      <c r="BU149" s="29"/>
      <c r="BV149" s="36"/>
      <c r="BW149" s="36"/>
      <c r="BX149" s="36"/>
      <c r="BY149" s="36"/>
    </row>
    <row r="150" spans="1:77" x14ac:dyDescent="0.25">
      <c r="A150" s="16">
        <v>148</v>
      </c>
      <c r="B150" s="16">
        <v>2</v>
      </c>
      <c r="C150" s="37" t="s">
        <v>610</v>
      </c>
      <c r="D150" s="51">
        <v>381.67546351690811</v>
      </c>
      <c r="E150" s="25">
        <v>-1000.54027</v>
      </c>
      <c r="F150" s="26">
        <f t="shared" si="6"/>
        <v>-618.8648064830918</v>
      </c>
      <c r="G150" s="26">
        <f t="shared" si="7"/>
        <v>381.67546351690811</v>
      </c>
      <c r="H150" s="26">
        <f t="shared" si="8"/>
        <v>0</v>
      </c>
      <c r="I150" s="36"/>
      <c r="J150" s="36"/>
      <c r="K150" s="36"/>
      <c r="L150" s="27"/>
      <c r="M150" s="36"/>
      <c r="N150" s="36"/>
      <c r="O150" s="36"/>
      <c r="P150" s="36"/>
      <c r="Q150" s="36"/>
      <c r="R150" s="29"/>
      <c r="S150" s="36"/>
      <c r="T150" s="29"/>
      <c r="U150" s="36"/>
      <c r="V150" s="36"/>
      <c r="W150" s="36"/>
      <c r="X150" s="36"/>
      <c r="Y150" s="36"/>
      <c r="Z150" s="36"/>
      <c r="AA150" s="36"/>
      <c r="AB150" s="29"/>
      <c r="AC150" s="36"/>
      <c r="AD150" s="66"/>
      <c r="AE150" s="36"/>
      <c r="AF150" s="36"/>
      <c r="AG150" s="36"/>
      <c r="AH150" s="36"/>
      <c r="AI150" s="36"/>
      <c r="AJ150" s="36"/>
      <c r="AK150" s="29"/>
      <c r="AL150" s="36"/>
      <c r="AM150" s="29"/>
      <c r="AN150" s="36"/>
      <c r="AO150" s="36"/>
      <c r="AP150" s="36"/>
      <c r="AQ150" s="29"/>
      <c r="AR150" s="36"/>
      <c r="AS150" s="29"/>
      <c r="AT150" s="36"/>
      <c r="AU150" s="29"/>
      <c r="AV150" s="36"/>
      <c r="AW150" s="36"/>
      <c r="AX150" s="36"/>
      <c r="AY150" s="29"/>
      <c r="AZ150" s="36"/>
      <c r="BA150" s="36"/>
      <c r="BB150" s="36"/>
      <c r="BC150" s="29"/>
      <c r="BD150" s="36"/>
      <c r="BE150" s="36"/>
      <c r="BF150" s="36"/>
      <c r="BG150" s="36"/>
      <c r="BH150" s="36"/>
      <c r="BI150" s="36"/>
      <c r="BJ150" s="36"/>
      <c r="BK150" s="36"/>
      <c r="BL150" s="36"/>
      <c r="BM150" s="29"/>
      <c r="BN150" s="36"/>
      <c r="BO150" s="29"/>
      <c r="BP150" s="36"/>
      <c r="BQ150" s="36"/>
      <c r="BR150" s="36"/>
      <c r="BS150" s="29"/>
      <c r="BT150" s="36"/>
      <c r="BU150" s="29"/>
      <c r="BV150" s="36"/>
      <c r="BW150" s="36"/>
      <c r="BX150" s="36"/>
      <c r="BY150" s="36"/>
    </row>
    <row r="151" spans="1:77" x14ac:dyDescent="0.25">
      <c r="A151" s="16">
        <v>149</v>
      </c>
      <c r="B151" s="16">
        <v>2</v>
      </c>
      <c r="C151" s="37" t="s">
        <v>611</v>
      </c>
      <c r="D151" s="51">
        <v>247.71587057004825</v>
      </c>
      <c r="E151" s="25">
        <v>-784.95770999999991</v>
      </c>
      <c r="F151" s="26">
        <f t="shared" si="6"/>
        <v>-537.2418394299516</v>
      </c>
      <c r="G151" s="26">
        <f t="shared" si="7"/>
        <v>247.71587057004825</v>
      </c>
      <c r="H151" s="26">
        <f t="shared" si="8"/>
        <v>0</v>
      </c>
      <c r="I151" s="36"/>
      <c r="J151" s="36"/>
      <c r="K151" s="36"/>
      <c r="L151" s="27"/>
      <c r="M151" s="36"/>
      <c r="N151" s="36"/>
      <c r="O151" s="36"/>
      <c r="P151" s="36"/>
      <c r="Q151" s="36"/>
      <c r="R151" s="29"/>
      <c r="S151" s="36"/>
      <c r="T151" s="29"/>
      <c r="U151" s="36"/>
      <c r="V151" s="36"/>
      <c r="W151" s="36"/>
      <c r="X151" s="36"/>
      <c r="Y151" s="36"/>
      <c r="Z151" s="36"/>
      <c r="AA151" s="36"/>
      <c r="AB151" s="29"/>
      <c r="AC151" s="36"/>
      <c r="AD151" s="66"/>
      <c r="AE151" s="36"/>
      <c r="AF151" s="36"/>
      <c r="AG151" s="36"/>
      <c r="AH151" s="36"/>
      <c r="AI151" s="36"/>
      <c r="AJ151" s="36"/>
      <c r="AK151" s="29"/>
      <c r="AL151" s="36"/>
      <c r="AM151" s="29"/>
      <c r="AN151" s="36"/>
      <c r="AO151" s="36"/>
      <c r="AP151" s="36"/>
      <c r="AQ151" s="29"/>
      <c r="AR151" s="36"/>
      <c r="AS151" s="29"/>
      <c r="AT151" s="36"/>
      <c r="AU151" s="29"/>
      <c r="AV151" s="36"/>
      <c r="AW151" s="36"/>
      <c r="AX151" s="36"/>
      <c r="AY151" s="29"/>
      <c r="AZ151" s="36"/>
      <c r="BA151" s="36"/>
      <c r="BB151" s="36"/>
      <c r="BC151" s="29"/>
      <c r="BD151" s="36"/>
      <c r="BE151" s="36"/>
      <c r="BF151" s="36"/>
      <c r="BG151" s="36"/>
      <c r="BH151" s="36"/>
      <c r="BI151" s="36"/>
      <c r="BJ151" s="36"/>
      <c r="BK151" s="36"/>
      <c r="BL151" s="36"/>
      <c r="BM151" s="29"/>
      <c r="BN151" s="36"/>
      <c r="BO151" s="29"/>
      <c r="BP151" s="36"/>
      <c r="BQ151" s="36"/>
      <c r="BR151" s="36"/>
      <c r="BS151" s="29"/>
      <c r="BT151" s="36"/>
      <c r="BU151" s="29"/>
      <c r="BV151" s="36"/>
      <c r="BW151" s="36"/>
      <c r="BX151" s="36"/>
      <c r="BY151" s="36"/>
    </row>
    <row r="152" spans="1:77" x14ac:dyDescent="0.25">
      <c r="A152" s="16">
        <v>150</v>
      </c>
      <c r="B152" s="16">
        <v>1</v>
      </c>
      <c r="C152" s="37" t="s">
        <v>612</v>
      </c>
      <c r="D152" s="51">
        <v>198.94952025120776</v>
      </c>
      <c r="E152" s="25">
        <v>104.40631600000003</v>
      </c>
      <c r="F152" s="26">
        <f t="shared" si="6"/>
        <v>303.35583625120779</v>
      </c>
      <c r="G152" s="26">
        <f t="shared" si="7"/>
        <v>-9.8504797487922531</v>
      </c>
      <c r="H152" s="26">
        <f t="shared" si="8"/>
        <v>208.8</v>
      </c>
      <c r="I152" s="36"/>
      <c r="J152" s="36"/>
      <c r="K152" s="36"/>
      <c r="L152" s="27"/>
      <c r="M152" s="36"/>
      <c r="N152" s="36"/>
      <c r="O152" s="36"/>
      <c r="P152" s="36"/>
      <c r="Q152" s="36"/>
      <c r="R152" s="29"/>
      <c r="S152" s="36"/>
      <c r="T152" s="29"/>
      <c r="U152" s="36"/>
      <c r="V152" s="36"/>
      <c r="W152" s="36"/>
      <c r="X152" s="36"/>
      <c r="Y152" s="36"/>
      <c r="Z152" s="36"/>
      <c r="AA152" s="36"/>
      <c r="AB152" s="29"/>
      <c r="AC152" s="36"/>
      <c r="AD152" s="66" t="s">
        <v>1016</v>
      </c>
      <c r="AE152" s="36">
        <v>0.05</v>
      </c>
      <c r="AF152" s="36">
        <v>208.8</v>
      </c>
      <c r="AG152" s="36"/>
      <c r="AH152" s="36"/>
      <c r="AI152" s="36"/>
      <c r="AJ152" s="36"/>
      <c r="AK152" s="29"/>
      <c r="AL152" s="36"/>
      <c r="AM152" s="29"/>
      <c r="AN152" s="36"/>
      <c r="AO152" s="36"/>
      <c r="AP152" s="36"/>
      <c r="AQ152" s="29"/>
      <c r="AR152" s="36"/>
      <c r="AS152" s="29"/>
      <c r="AT152" s="36"/>
      <c r="AU152" s="29"/>
      <c r="AV152" s="36"/>
      <c r="AW152" s="36"/>
      <c r="AX152" s="36"/>
      <c r="AY152" s="29"/>
      <c r="AZ152" s="36"/>
      <c r="BA152" s="36"/>
      <c r="BB152" s="36"/>
      <c r="BC152" s="29"/>
      <c r="BD152" s="36"/>
      <c r="BE152" s="36"/>
      <c r="BF152" s="36"/>
      <c r="BG152" s="36"/>
      <c r="BH152" s="36"/>
      <c r="BI152" s="36"/>
      <c r="BJ152" s="36"/>
      <c r="BK152" s="36"/>
      <c r="BL152" s="36"/>
      <c r="BM152" s="29"/>
      <c r="BN152" s="36"/>
      <c r="BO152" s="29"/>
      <c r="BP152" s="36"/>
      <c r="BQ152" s="36"/>
      <c r="BR152" s="36"/>
      <c r="BS152" s="29"/>
      <c r="BT152" s="36"/>
      <c r="BU152" s="29"/>
      <c r="BV152" s="36"/>
      <c r="BW152" s="36"/>
      <c r="BX152" s="36"/>
      <c r="BY152" s="36"/>
    </row>
    <row r="153" spans="1:77" x14ac:dyDescent="0.25">
      <c r="A153" s="16">
        <v>151</v>
      </c>
      <c r="B153" s="16">
        <v>2</v>
      </c>
      <c r="C153" s="37" t="s">
        <v>613</v>
      </c>
      <c r="D153" s="51">
        <v>336.28365242512069</v>
      </c>
      <c r="E153" s="25">
        <v>936.68053200000008</v>
      </c>
      <c r="F153" s="26">
        <f t="shared" si="6"/>
        <v>1272.9641844251207</v>
      </c>
      <c r="G153" s="26">
        <f t="shared" si="7"/>
        <v>-276.11434757487933</v>
      </c>
      <c r="H153" s="26">
        <f t="shared" si="8"/>
        <v>612.39800000000002</v>
      </c>
      <c r="I153" s="36"/>
      <c r="J153" s="36"/>
      <c r="K153" s="36"/>
      <c r="L153" s="27">
        <v>1.0409999999999999</v>
      </c>
      <c r="M153" s="36">
        <v>483.024</v>
      </c>
      <c r="N153" s="36"/>
      <c r="O153" s="36"/>
      <c r="P153" s="36">
        <v>0.108</v>
      </c>
      <c r="Q153" s="36">
        <v>102.6</v>
      </c>
      <c r="R153" s="29">
        <v>4</v>
      </c>
      <c r="S153" s="36">
        <v>3.3839999999999999</v>
      </c>
      <c r="T153" s="29"/>
      <c r="U153" s="36"/>
      <c r="V153" s="36">
        <v>0.01</v>
      </c>
      <c r="W153" s="36">
        <v>23.39</v>
      </c>
      <c r="X153" s="36"/>
      <c r="Y153" s="36"/>
      <c r="Z153" s="36"/>
      <c r="AA153" s="36"/>
      <c r="AB153" s="29"/>
      <c r="AC153" s="36"/>
      <c r="AD153" s="66"/>
      <c r="AE153" s="36"/>
      <c r="AF153" s="36"/>
      <c r="AG153" s="36"/>
      <c r="AH153" s="36"/>
      <c r="AI153" s="36"/>
      <c r="AJ153" s="36"/>
      <c r="AK153" s="29"/>
      <c r="AL153" s="36"/>
      <c r="AM153" s="29"/>
      <c r="AN153" s="36"/>
      <c r="AO153" s="36"/>
      <c r="AP153" s="36"/>
      <c r="AQ153" s="29"/>
      <c r="AR153" s="36"/>
      <c r="AS153" s="29"/>
      <c r="AT153" s="36"/>
      <c r="AU153" s="29"/>
      <c r="AV153" s="36"/>
      <c r="AW153" s="36"/>
      <c r="AX153" s="36"/>
      <c r="AY153" s="29"/>
      <c r="AZ153" s="36"/>
      <c r="BA153" s="36"/>
      <c r="BB153" s="36"/>
      <c r="BC153" s="29"/>
      <c r="BD153" s="36"/>
      <c r="BE153" s="36"/>
      <c r="BF153" s="36"/>
      <c r="BG153" s="36"/>
      <c r="BH153" s="36"/>
      <c r="BI153" s="36"/>
      <c r="BJ153" s="36"/>
      <c r="BK153" s="36"/>
      <c r="BL153" s="36"/>
      <c r="BM153" s="29"/>
      <c r="BN153" s="36"/>
      <c r="BO153" s="29"/>
      <c r="BP153" s="36"/>
      <c r="BQ153" s="36"/>
      <c r="BR153" s="36"/>
      <c r="BS153" s="29"/>
      <c r="BT153" s="36"/>
      <c r="BU153" s="29"/>
      <c r="BV153" s="36"/>
      <c r="BW153" s="36"/>
      <c r="BX153" s="36"/>
      <c r="BY153" s="36"/>
    </row>
    <row r="154" spans="1:77" x14ac:dyDescent="0.25">
      <c r="A154" s="16">
        <v>152</v>
      </c>
      <c r="B154" s="16">
        <v>1</v>
      </c>
      <c r="C154" s="37" t="s">
        <v>614</v>
      </c>
      <c r="D154" s="51">
        <v>124.52918515942028</v>
      </c>
      <c r="E154" s="25">
        <v>307.81184000000002</v>
      </c>
      <c r="F154" s="26">
        <f t="shared" si="6"/>
        <v>432.34102515942027</v>
      </c>
      <c r="G154" s="26">
        <f t="shared" si="7"/>
        <v>-355.47081484057969</v>
      </c>
      <c r="H154" s="26">
        <f t="shared" si="8"/>
        <v>480</v>
      </c>
      <c r="I154" s="36"/>
      <c r="J154" s="36"/>
      <c r="K154" s="36"/>
      <c r="L154" s="27"/>
      <c r="M154" s="36"/>
      <c r="N154" s="36"/>
      <c r="O154" s="36"/>
      <c r="P154" s="36"/>
      <c r="Q154" s="36"/>
      <c r="R154" s="29"/>
      <c r="S154" s="36"/>
      <c r="T154" s="29"/>
      <c r="U154" s="36"/>
      <c r="V154" s="36"/>
      <c r="W154" s="36"/>
      <c r="X154" s="36"/>
      <c r="Y154" s="36"/>
      <c r="Z154" s="36">
        <v>3.2000000000000001E-2</v>
      </c>
      <c r="AA154" s="36">
        <v>480</v>
      </c>
      <c r="AB154" s="29"/>
      <c r="AC154" s="36"/>
      <c r="AD154" s="66"/>
      <c r="AE154" s="36"/>
      <c r="AF154" s="36"/>
      <c r="AG154" s="36"/>
      <c r="AH154" s="36"/>
      <c r="AI154" s="36"/>
      <c r="AJ154" s="36"/>
      <c r="AK154" s="29"/>
      <c r="AL154" s="36"/>
      <c r="AM154" s="29"/>
      <c r="AN154" s="36"/>
      <c r="AO154" s="36"/>
      <c r="AP154" s="36"/>
      <c r="AQ154" s="29"/>
      <c r="AR154" s="36"/>
      <c r="AS154" s="29"/>
      <c r="AT154" s="36"/>
      <c r="AU154" s="29"/>
      <c r="AV154" s="36"/>
      <c r="AW154" s="36"/>
      <c r="AX154" s="36"/>
      <c r="AY154" s="29"/>
      <c r="AZ154" s="36"/>
      <c r="BA154" s="36"/>
      <c r="BB154" s="36"/>
      <c r="BC154" s="29"/>
      <c r="BD154" s="36"/>
      <c r="BE154" s="36"/>
      <c r="BF154" s="36"/>
      <c r="BG154" s="36"/>
      <c r="BH154" s="36"/>
      <c r="BI154" s="36"/>
      <c r="BJ154" s="36"/>
      <c r="BK154" s="36"/>
      <c r="BL154" s="36"/>
      <c r="BM154" s="29"/>
      <c r="BN154" s="36"/>
      <c r="BO154" s="29"/>
      <c r="BP154" s="36"/>
      <c r="BQ154" s="36"/>
      <c r="BR154" s="36"/>
      <c r="BS154" s="29"/>
      <c r="BT154" s="36"/>
      <c r="BU154" s="29"/>
      <c r="BV154" s="36"/>
      <c r="BW154" s="36"/>
      <c r="BX154" s="36"/>
      <c r="BY154" s="36"/>
    </row>
    <row r="155" spans="1:77" x14ac:dyDescent="0.25">
      <c r="A155" s="16">
        <v>153</v>
      </c>
      <c r="B155" s="16">
        <v>1</v>
      </c>
      <c r="C155" s="37" t="s">
        <v>615</v>
      </c>
      <c r="D155" s="51">
        <v>361.72652349758448</v>
      </c>
      <c r="E155" s="25">
        <v>572.20540400000004</v>
      </c>
      <c r="F155" s="26">
        <f t="shared" si="6"/>
        <v>933.93192749758452</v>
      </c>
      <c r="G155" s="26">
        <f t="shared" si="7"/>
        <v>272.7665234975845</v>
      </c>
      <c r="H155" s="26">
        <f t="shared" si="8"/>
        <v>88.96</v>
      </c>
      <c r="I155" s="36"/>
      <c r="J155" s="36"/>
      <c r="K155" s="36"/>
      <c r="L155" s="27"/>
      <c r="M155" s="36"/>
      <c r="N155" s="36"/>
      <c r="O155" s="36"/>
      <c r="P155" s="36"/>
      <c r="Q155" s="36"/>
      <c r="R155" s="29"/>
      <c r="S155" s="36"/>
      <c r="T155" s="29"/>
      <c r="U155" s="36"/>
      <c r="V155" s="36"/>
      <c r="W155" s="36"/>
      <c r="X155" s="36">
        <v>0.08</v>
      </c>
      <c r="Y155" s="36">
        <v>88.96</v>
      </c>
      <c r="Z155" s="36"/>
      <c r="AA155" s="36"/>
      <c r="AB155" s="29"/>
      <c r="AC155" s="36"/>
      <c r="AD155" s="66"/>
      <c r="AE155" s="36"/>
      <c r="AF155" s="36"/>
      <c r="AG155" s="36"/>
      <c r="AH155" s="36"/>
      <c r="AI155" s="36"/>
      <c r="AJ155" s="36"/>
      <c r="AK155" s="29"/>
      <c r="AL155" s="36"/>
      <c r="AM155" s="29"/>
      <c r="AN155" s="36"/>
      <c r="AO155" s="36"/>
      <c r="AP155" s="36"/>
      <c r="AQ155" s="29"/>
      <c r="AR155" s="36"/>
      <c r="AS155" s="29"/>
      <c r="AT155" s="36"/>
      <c r="AU155" s="29"/>
      <c r="AV155" s="36"/>
      <c r="AW155" s="36"/>
      <c r="AX155" s="36"/>
      <c r="AY155" s="29"/>
      <c r="AZ155" s="36"/>
      <c r="BA155" s="36"/>
      <c r="BB155" s="36"/>
      <c r="BC155" s="29"/>
      <c r="BD155" s="36"/>
      <c r="BE155" s="36"/>
      <c r="BF155" s="36"/>
      <c r="BG155" s="36"/>
      <c r="BH155" s="36"/>
      <c r="BI155" s="36"/>
      <c r="BJ155" s="36"/>
      <c r="BK155" s="36"/>
      <c r="BL155" s="36"/>
      <c r="BM155" s="29"/>
      <c r="BN155" s="36"/>
      <c r="BO155" s="29"/>
      <c r="BP155" s="36"/>
      <c r="BQ155" s="36"/>
      <c r="BR155" s="36"/>
      <c r="BS155" s="29"/>
      <c r="BT155" s="36"/>
      <c r="BU155" s="29"/>
      <c r="BV155" s="36"/>
      <c r="BW155" s="36"/>
      <c r="BX155" s="36"/>
      <c r="BY155" s="36"/>
    </row>
    <row r="156" spans="1:77" x14ac:dyDescent="0.25">
      <c r="A156" s="16">
        <v>154</v>
      </c>
      <c r="B156" s="16">
        <v>1</v>
      </c>
      <c r="C156" s="37" t="s">
        <v>616</v>
      </c>
      <c r="D156" s="51">
        <v>24.484165642512075</v>
      </c>
      <c r="E156" s="25">
        <v>-250.62474</v>
      </c>
      <c r="F156" s="26">
        <f t="shared" si="6"/>
        <v>-226.14057435748794</v>
      </c>
      <c r="G156" s="26">
        <f t="shared" si="7"/>
        <v>24.484165642512075</v>
      </c>
      <c r="H156" s="26">
        <f t="shared" si="8"/>
        <v>0</v>
      </c>
      <c r="I156" s="36"/>
      <c r="J156" s="36"/>
      <c r="K156" s="36"/>
      <c r="L156" s="27"/>
      <c r="M156" s="36"/>
      <c r="N156" s="36"/>
      <c r="O156" s="36"/>
      <c r="P156" s="36"/>
      <c r="Q156" s="36"/>
      <c r="R156" s="29"/>
      <c r="S156" s="36"/>
      <c r="T156" s="29"/>
      <c r="U156" s="36"/>
      <c r="V156" s="36"/>
      <c r="W156" s="36"/>
      <c r="X156" s="36"/>
      <c r="Y156" s="36"/>
      <c r="Z156" s="36"/>
      <c r="AA156" s="36"/>
      <c r="AB156" s="29"/>
      <c r="AC156" s="36"/>
      <c r="AD156" s="66"/>
      <c r="AE156" s="36"/>
      <c r="AF156" s="36"/>
      <c r="AG156" s="36"/>
      <c r="AH156" s="36"/>
      <c r="AI156" s="36"/>
      <c r="AJ156" s="36"/>
      <c r="AK156" s="29"/>
      <c r="AL156" s="36"/>
      <c r="AM156" s="29"/>
      <c r="AN156" s="36"/>
      <c r="AO156" s="36"/>
      <c r="AP156" s="36"/>
      <c r="AQ156" s="29"/>
      <c r="AR156" s="36"/>
      <c r="AS156" s="29"/>
      <c r="AT156" s="36"/>
      <c r="AU156" s="29"/>
      <c r="AV156" s="36"/>
      <c r="AW156" s="36"/>
      <c r="AX156" s="36"/>
      <c r="AY156" s="29"/>
      <c r="AZ156" s="36"/>
      <c r="BA156" s="36"/>
      <c r="BB156" s="36"/>
      <c r="BC156" s="29"/>
      <c r="BD156" s="36"/>
      <c r="BE156" s="36"/>
      <c r="BF156" s="36"/>
      <c r="BG156" s="36"/>
      <c r="BH156" s="36"/>
      <c r="BI156" s="36"/>
      <c r="BJ156" s="36"/>
      <c r="BK156" s="36"/>
      <c r="BL156" s="36"/>
      <c r="BM156" s="29"/>
      <c r="BN156" s="36"/>
      <c r="BO156" s="29"/>
      <c r="BP156" s="36"/>
      <c r="BQ156" s="36"/>
      <c r="BR156" s="36"/>
      <c r="BS156" s="29"/>
      <c r="BT156" s="36"/>
      <c r="BU156" s="29"/>
      <c r="BV156" s="36"/>
      <c r="BW156" s="36"/>
      <c r="BX156" s="36"/>
      <c r="BY156" s="36"/>
    </row>
    <row r="157" spans="1:77" x14ac:dyDescent="0.25">
      <c r="A157" s="16">
        <v>155</v>
      </c>
      <c r="B157" s="16">
        <v>1</v>
      </c>
      <c r="C157" s="37" t="s">
        <v>617</v>
      </c>
      <c r="D157" s="51">
        <v>274.6743365797102</v>
      </c>
      <c r="E157" s="25">
        <v>314.98490400000026</v>
      </c>
      <c r="F157" s="26">
        <f t="shared" si="6"/>
        <v>589.65924057971051</v>
      </c>
      <c r="G157" s="26">
        <f t="shared" si="7"/>
        <v>-1714.5296634202898</v>
      </c>
      <c r="H157" s="26">
        <f t="shared" si="8"/>
        <v>1989.204</v>
      </c>
      <c r="I157" s="36"/>
      <c r="J157" s="36"/>
      <c r="K157" s="36"/>
      <c r="L157" s="27">
        <v>0.74299999999999999</v>
      </c>
      <c r="M157" s="36">
        <v>354.75200000000001</v>
      </c>
      <c r="N157" s="36"/>
      <c r="O157" s="36"/>
      <c r="P157" s="36">
        <v>6.5000000000000002E-2</v>
      </c>
      <c r="Q157" s="36">
        <v>66.75</v>
      </c>
      <c r="R157" s="29">
        <v>1</v>
      </c>
      <c r="S157" s="36">
        <v>0.84599999999999997</v>
      </c>
      <c r="T157" s="29"/>
      <c r="U157" s="36"/>
      <c r="V157" s="36">
        <v>8.0000000000000002E-3</v>
      </c>
      <c r="W157" s="36">
        <v>18.712</v>
      </c>
      <c r="X157" s="36">
        <v>0.115</v>
      </c>
      <c r="Y157" s="36">
        <v>127.88</v>
      </c>
      <c r="Z157" s="36">
        <v>0.05</v>
      </c>
      <c r="AA157" s="36">
        <v>1420.2639999999999</v>
      </c>
      <c r="AB157" s="29"/>
      <c r="AC157" s="36"/>
      <c r="AD157" s="66"/>
      <c r="AE157" s="36"/>
      <c r="AF157" s="36"/>
      <c r="AG157" s="36"/>
      <c r="AH157" s="36"/>
      <c r="AI157" s="36"/>
      <c r="AJ157" s="36"/>
      <c r="AK157" s="29"/>
      <c r="AL157" s="36"/>
      <c r="AM157" s="29"/>
      <c r="AN157" s="36"/>
      <c r="AO157" s="36"/>
      <c r="AP157" s="36"/>
      <c r="AQ157" s="29"/>
      <c r="AR157" s="36"/>
      <c r="AS157" s="29"/>
      <c r="AT157" s="36"/>
      <c r="AU157" s="29"/>
      <c r="AV157" s="36"/>
      <c r="AW157" s="36"/>
      <c r="AX157" s="36"/>
      <c r="AY157" s="29"/>
      <c r="AZ157" s="36"/>
      <c r="BA157" s="36"/>
      <c r="BB157" s="36"/>
      <c r="BC157" s="29"/>
      <c r="BD157" s="36"/>
      <c r="BE157" s="36"/>
      <c r="BF157" s="36"/>
      <c r="BG157" s="36"/>
      <c r="BH157" s="36"/>
      <c r="BI157" s="36"/>
      <c r="BJ157" s="36"/>
      <c r="BK157" s="36"/>
      <c r="BL157" s="36"/>
      <c r="BM157" s="29"/>
      <c r="BN157" s="36"/>
      <c r="BO157" s="29"/>
      <c r="BP157" s="36"/>
      <c r="BQ157" s="36"/>
      <c r="BR157" s="36"/>
      <c r="BS157" s="29"/>
      <c r="BT157" s="36"/>
      <c r="BU157" s="29"/>
      <c r="BV157" s="36"/>
      <c r="BW157" s="36"/>
      <c r="BX157" s="36"/>
      <c r="BY157" s="36"/>
    </row>
    <row r="158" spans="1:77" x14ac:dyDescent="0.25">
      <c r="A158" s="16">
        <v>156</v>
      </c>
      <c r="B158" s="16">
        <v>1</v>
      </c>
      <c r="C158" s="37" t="s">
        <v>618</v>
      </c>
      <c r="D158" s="51">
        <v>318.48729422222226</v>
      </c>
      <c r="E158" s="25">
        <v>588.42564399999992</v>
      </c>
      <c r="F158" s="26">
        <f t="shared" si="6"/>
        <v>906.91293822222224</v>
      </c>
      <c r="G158" s="26">
        <f t="shared" si="7"/>
        <v>-356.41170577777774</v>
      </c>
      <c r="H158" s="26">
        <f t="shared" si="8"/>
        <v>674.899</v>
      </c>
      <c r="I158" s="36"/>
      <c r="J158" s="36"/>
      <c r="K158" s="36"/>
      <c r="L158" s="27">
        <v>0.94</v>
      </c>
      <c r="M158" s="36">
        <v>446.16</v>
      </c>
      <c r="N158" s="36">
        <v>0.24299999999999999</v>
      </c>
      <c r="O158" s="36">
        <v>132.22900000000001</v>
      </c>
      <c r="P158" s="36">
        <v>6.5000000000000002E-2</v>
      </c>
      <c r="Q158" s="36">
        <v>66.75</v>
      </c>
      <c r="R158" s="29">
        <v>2</v>
      </c>
      <c r="S158" s="36">
        <v>1.6919999999999999</v>
      </c>
      <c r="T158" s="29"/>
      <c r="U158" s="36"/>
      <c r="V158" s="36">
        <v>1.2E-2</v>
      </c>
      <c r="W158" s="36">
        <v>28.068000000000001</v>
      </c>
      <c r="X158" s="36"/>
      <c r="Y158" s="36"/>
      <c r="Z158" s="36"/>
      <c r="AA158" s="36"/>
      <c r="AB158" s="29"/>
      <c r="AC158" s="36"/>
      <c r="AD158" s="66"/>
      <c r="AE158" s="36"/>
      <c r="AF158" s="36"/>
      <c r="AG158" s="36"/>
      <c r="AH158" s="36"/>
      <c r="AI158" s="36"/>
      <c r="AJ158" s="36"/>
      <c r="AK158" s="29"/>
      <c r="AL158" s="36"/>
      <c r="AM158" s="29"/>
      <c r="AN158" s="36"/>
      <c r="AO158" s="36"/>
      <c r="AP158" s="36"/>
      <c r="AQ158" s="29"/>
      <c r="AR158" s="36"/>
      <c r="AS158" s="29"/>
      <c r="AT158" s="36"/>
      <c r="AU158" s="29"/>
      <c r="AV158" s="36"/>
      <c r="AW158" s="36"/>
      <c r="AX158" s="36"/>
      <c r="AY158" s="29"/>
      <c r="AZ158" s="36"/>
      <c r="BA158" s="36"/>
      <c r="BB158" s="36"/>
      <c r="BC158" s="29"/>
      <c r="BD158" s="36"/>
      <c r="BE158" s="36"/>
      <c r="BF158" s="36"/>
      <c r="BG158" s="36"/>
      <c r="BH158" s="36"/>
      <c r="BI158" s="36"/>
      <c r="BJ158" s="36"/>
      <c r="BK158" s="36"/>
      <c r="BL158" s="36"/>
      <c r="BM158" s="29"/>
      <c r="BN158" s="36"/>
      <c r="BO158" s="29"/>
      <c r="BP158" s="36"/>
      <c r="BQ158" s="36"/>
      <c r="BR158" s="36"/>
      <c r="BS158" s="29"/>
      <c r="BT158" s="36"/>
      <c r="BU158" s="29"/>
      <c r="BV158" s="36"/>
      <c r="BW158" s="36"/>
      <c r="BX158" s="36"/>
      <c r="BY158" s="36"/>
    </row>
    <row r="159" spans="1:77" x14ac:dyDescent="0.25">
      <c r="A159" s="16">
        <v>157</v>
      </c>
      <c r="B159" s="16">
        <v>2</v>
      </c>
      <c r="C159" s="37" t="s">
        <v>619</v>
      </c>
      <c r="D159" s="51">
        <v>436.19322946859899</v>
      </c>
      <c r="E159" s="25">
        <v>517.44648200000006</v>
      </c>
      <c r="F159" s="26">
        <f t="shared" si="6"/>
        <v>953.63971146859899</v>
      </c>
      <c r="G159" s="26">
        <f t="shared" si="7"/>
        <v>436.19322946859899</v>
      </c>
      <c r="H159" s="26">
        <f t="shared" si="8"/>
        <v>0</v>
      </c>
      <c r="I159" s="36"/>
      <c r="J159" s="36"/>
      <c r="K159" s="36"/>
      <c r="L159" s="27"/>
      <c r="M159" s="36"/>
      <c r="N159" s="36"/>
      <c r="O159" s="36"/>
      <c r="P159" s="36"/>
      <c r="Q159" s="36"/>
      <c r="R159" s="29"/>
      <c r="S159" s="36"/>
      <c r="T159" s="29"/>
      <c r="U159" s="36"/>
      <c r="V159" s="36"/>
      <c r="W159" s="36"/>
      <c r="X159" s="36"/>
      <c r="Y159" s="36"/>
      <c r="Z159" s="36"/>
      <c r="AA159" s="36"/>
      <c r="AB159" s="29"/>
      <c r="AC159" s="36"/>
      <c r="AD159" s="66"/>
      <c r="AE159" s="36"/>
      <c r="AF159" s="36"/>
      <c r="AG159" s="36"/>
      <c r="AH159" s="36"/>
      <c r="AI159" s="36"/>
      <c r="AJ159" s="36"/>
      <c r="AK159" s="29"/>
      <c r="AL159" s="36"/>
      <c r="AM159" s="29"/>
      <c r="AN159" s="36"/>
      <c r="AO159" s="36"/>
      <c r="AP159" s="36"/>
      <c r="AQ159" s="29"/>
      <c r="AR159" s="36"/>
      <c r="AS159" s="29"/>
      <c r="AT159" s="36"/>
      <c r="AU159" s="29"/>
      <c r="AV159" s="36"/>
      <c r="AW159" s="36"/>
      <c r="AX159" s="36"/>
      <c r="AY159" s="29"/>
      <c r="AZ159" s="36"/>
      <c r="BA159" s="36"/>
      <c r="BB159" s="36"/>
      <c r="BC159" s="29"/>
      <c r="BD159" s="36"/>
      <c r="BE159" s="36"/>
      <c r="BF159" s="36"/>
      <c r="BG159" s="36"/>
      <c r="BH159" s="36"/>
      <c r="BI159" s="36"/>
      <c r="BJ159" s="36"/>
      <c r="BK159" s="36"/>
      <c r="BL159" s="36"/>
      <c r="BM159" s="29"/>
      <c r="BN159" s="36"/>
      <c r="BO159" s="29"/>
      <c r="BP159" s="36"/>
      <c r="BQ159" s="36"/>
      <c r="BR159" s="36"/>
      <c r="BS159" s="29"/>
      <c r="BT159" s="36"/>
      <c r="BU159" s="29"/>
      <c r="BV159" s="36"/>
      <c r="BW159" s="36"/>
      <c r="BX159" s="36"/>
      <c r="BY159" s="36"/>
    </row>
    <row r="160" spans="1:77" x14ac:dyDescent="0.25">
      <c r="A160" s="16">
        <v>158</v>
      </c>
      <c r="B160" s="16">
        <v>1</v>
      </c>
      <c r="C160" s="37" t="s">
        <v>620</v>
      </c>
      <c r="D160" s="51">
        <v>325.4565093719807</v>
      </c>
      <c r="E160" s="25">
        <v>270.88772000000006</v>
      </c>
      <c r="F160" s="26">
        <f t="shared" si="6"/>
        <v>596.34422937198076</v>
      </c>
      <c r="G160" s="26">
        <f t="shared" si="7"/>
        <v>80.816509371980715</v>
      </c>
      <c r="H160" s="26">
        <f t="shared" si="8"/>
        <v>244.64</v>
      </c>
      <c r="I160" s="36"/>
      <c r="J160" s="36"/>
      <c r="K160" s="36"/>
      <c r="L160" s="27"/>
      <c r="M160" s="36"/>
      <c r="N160" s="36"/>
      <c r="O160" s="36"/>
      <c r="P160" s="36"/>
      <c r="Q160" s="36"/>
      <c r="R160" s="29"/>
      <c r="S160" s="36"/>
      <c r="T160" s="29"/>
      <c r="U160" s="36"/>
      <c r="V160" s="36"/>
      <c r="W160" s="36"/>
      <c r="X160" s="36">
        <v>0.22</v>
      </c>
      <c r="Y160" s="36">
        <v>244.64</v>
      </c>
      <c r="Z160" s="36"/>
      <c r="AA160" s="36"/>
      <c r="AB160" s="29"/>
      <c r="AC160" s="36"/>
      <c r="AD160" s="66"/>
      <c r="AE160" s="36"/>
      <c r="AF160" s="36"/>
      <c r="AG160" s="36"/>
      <c r="AH160" s="36"/>
      <c r="AI160" s="36"/>
      <c r="AJ160" s="36"/>
      <c r="AK160" s="29"/>
      <c r="AL160" s="36"/>
      <c r="AM160" s="29"/>
      <c r="AN160" s="36"/>
      <c r="AO160" s="36"/>
      <c r="AP160" s="36"/>
      <c r="AQ160" s="29"/>
      <c r="AR160" s="36"/>
      <c r="AS160" s="29"/>
      <c r="AT160" s="36"/>
      <c r="AU160" s="29"/>
      <c r="AV160" s="36"/>
      <c r="AW160" s="36"/>
      <c r="AX160" s="36"/>
      <c r="AY160" s="29"/>
      <c r="AZ160" s="36"/>
      <c r="BA160" s="36"/>
      <c r="BB160" s="36"/>
      <c r="BC160" s="29"/>
      <c r="BD160" s="36"/>
      <c r="BE160" s="36"/>
      <c r="BF160" s="36"/>
      <c r="BG160" s="36"/>
      <c r="BH160" s="36"/>
      <c r="BI160" s="36"/>
      <c r="BJ160" s="36"/>
      <c r="BK160" s="36"/>
      <c r="BL160" s="36"/>
      <c r="BM160" s="29"/>
      <c r="BN160" s="36"/>
      <c r="BO160" s="29"/>
      <c r="BP160" s="36"/>
      <c r="BQ160" s="36"/>
      <c r="BR160" s="36"/>
      <c r="BS160" s="29"/>
      <c r="BT160" s="36"/>
      <c r="BU160" s="29"/>
      <c r="BV160" s="36"/>
      <c r="BW160" s="36"/>
      <c r="BX160" s="36"/>
      <c r="BY160" s="36"/>
    </row>
    <row r="161" spans="1:77" x14ac:dyDescent="0.25">
      <c r="A161" s="16">
        <v>159</v>
      </c>
      <c r="B161" s="16">
        <v>1</v>
      </c>
      <c r="C161" s="37" t="s">
        <v>621</v>
      </c>
      <c r="D161" s="51">
        <v>108.92332973913042</v>
      </c>
      <c r="E161" s="25">
        <v>-247.24127199999998</v>
      </c>
      <c r="F161" s="26">
        <f t="shared" si="6"/>
        <v>-138.31794226086956</v>
      </c>
      <c r="G161" s="26">
        <f t="shared" si="7"/>
        <v>108.92332973913042</v>
      </c>
      <c r="H161" s="26">
        <f t="shared" si="8"/>
        <v>0</v>
      </c>
      <c r="I161" s="36"/>
      <c r="J161" s="36"/>
      <c r="K161" s="36"/>
      <c r="L161" s="27"/>
      <c r="M161" s="36"/>
      <c r="N161" s="36"/>
      <c r="O161" s="36"/>
      <c r="P161" s="36"/>
      <c r="Q161" s="36"/>
      <c r="R161" s="29"/>
      <c r="S161" s="36"/>
      <c r="T161" s="29"/>
      <c r="U161" s="36"/>
      <c r="V161" s="36"/>
      <c r="W161" s="36"/>
      <c r="X161" s="36"/>
      <c r="Y161" s="36"/>
      <c r="Z161" s="36"/>
      <c r="AA161" s="36"/>
      <c r="AB161" s="29"/>
      <c r="AC161" s="36"/>
      <c r="AD161" s="66"/>
      <c r="AE161" s="36"/>
      <c r="AF161" s="36"/>
      <c r="AG161" s="36"/>
      <c r="AH161" s="36"/>
      <c r="AI161" s="36"/>
      <c r="AJ161" s="36"/>
      <c r="AK161" s="29"/>
      <c r="AL161" s="36"/>
      <c r="AM161" s="29"/>
      <c r="AN161" s="36"/>
      <c r="AO161" s="36"/>
      <c r="AP161" s="36"/>
      <c r="AQ161" s="29"/>
      <c r="AR161" s="36"/>
      <c r="AS161" s="29"/>
      <c r="AT161" s="36"/>
      <c r="AU161" s="29"/>
      <c r="AV161" s="36"/>
      <c r="AW161" s="36"/>
      <c r="AX161" s="36"/>
      <c r="AY161" s="29"/>
      <c r="AZ161" s="36"/>
      <c r="BA161" s="36"/>
      <c r="BB161" s="36"/>
      <c r="BC161" s="29"/>
      <c r="BD161" s="36"/>
      <c r="BE161" s="36"/>
      <c r="BF161" s="36"/>
      <c r="BG161" s="36"/>
      <c r="BH161" s="36"/>
      <c r="BI161" s="36"/>
      <c r="BJ161" s="36"/>
      <c r="BK161" s="36"/>
      <c r="BL161" s="36"/>
      <c r="BM161" s="29"/>
      <c r="BN161" s="36"/>
      <c r="BO161" s="29"/>
      <c r="BP161" s="36"/>
      <c r="BQ161" s="36"/>
      <c r="BR161" s="36"/>
      <c r="BS161" s="29"/>
      <c r="BT161" s="36"/>
      <c r="BU161" s="29"/>
      <c r="BV161" s="36"/>
      <c r="BW161" s="36"/>
      <c r="BX161" s="36"/>
      <c r="BY161" s="36"/>
    </row>
    <row r="162" spans="1:77" x14ac:dyDescent="0.25">
      <c r="A162" s="16">
        <v>160</v>
      </c>
      <c r="B162" s="16">
        <v>1</v>
      </c>
      <c r="C162" s="37" t="s">
        <v>622</v>
      </c>
      <c r="D162" s="51">
        <v>147.93433470531403</v>
      </c>
      <c r="E162" s="25">
        <v>298.23325199999999</v>
      </c>
      <c r="F162" s="26">
        <f t="shared" si="6"/>
        <v>446.16758670531402</v>
      </c>
      <c r="G162" s="26">
        <f t="shared" si="7"/>
        <v>147.93433470531403</v>
      </c>
      <c r="H162" s="26">
        <f t="shared" si="8"/>
        <v>0</v>
      </c>
      <c r="I162" s="36"/>
      <c r="J162" s="36"/>
      <c r="K162" s="36"/>
      <c r="L162" s="27"/>
      <c r="M162" s="36"/>
      <c r="N162" s="36"/>
      <c r="O162" s="36"/>
      <c r="P162" s="36"/>
      <c r="Q162" s="36"/>
      <c r="R162" s="29"/>
      <c r="S162" s="36"/>
      <c r="T162" s="29"/>
      <c r="U162" s="36"/>
      <c r="V162" s="36"/>
      <c r="W162" s="36"/>
      <c r="X162" s="36"/>
      <c r="Y162" s="36"/>
      <c r="Z162" s="36"/>
      <c r="AA162" s="36"/>
      <c r="AB162" s="29"/>
      <c r="AC162" s="36"/>
      <c r="AD162" s="66"/>
      <c r="AE162" s="36"/>
      <c r="AF162" s="36"/>
      <c r="AG162" s="36"/>
      <c r="AH162" s="36"/>
      <c r="AI162" s="36"/>
      <c r="AJ162" s="36"/>
      <c r="AK162" s="29"/>
      <c r="AL162" s="36"/>
      <c r="AM162" s="29"/>
      <c r="AN162" s="36"/>
      <c r="AO162" s="36"/>
      <c r="AP162" s="36"/>
      <c r="AQ162" s="29"/>
      <c r="AR162" s="36"/>
      <c r="AS162" s="29"/>
      <c r="AT162" s="36"/>
      <c r="AU162" s="29"/>
      <c r="AV162" s="36"/>
      <c r="AW162" s="36"/>
      <c r="AX162" s="36"/>
      <c r="AY162" s="29"/>
      <c r="AZ162" s="36"/>
      <c r="BA162" s="36"/>
      <c r="BB162" s="36"/>
      <c r="BC162" s="29"/>
      <c r="BD162" s="36"/>
      <c r="BE162" s="36"/>
      <c r="BF162" s="36"/>
      <c r="BG162" s="36"/>
      <c r="BH162" s="36"/>
      <c r="BI162" s="36"/>
      <c r="BJ162" s="36"/>
      <c r="BK162" s="36"/>
      <c r="BL162" s="36"/>
      <c r="BM162" s="29"/>
      <c r="BN162" s="36"/>
      <c r="BO162" s="29"/>
      <c r="BP162" s="36"/>
      <c r="BQ162" s="36"/>
      <c r="BR162" s="36"/>
      <c r="BS162" s="29"/>
      <c r="BT162" s="36"/>
      <c r="BU162" s="29"/>
      <c r="BV162" s="36"/>
      <c r="BW162" s="36"/>
      <c r="BX162" s="36"/>
      <c r="BY162" s="36"/>
    </row>
    <row r="163" spans="1:77" x14ac:dyDescent="0.25">
      <c r="A163" s="16">
        <v>161</v>
      </c>
      <c r="B163" s="16">
        <v>2</v>
      </c>
      <c r="C163" s="37" t="s">
        <v>623</v>
      </c>
      <c r="D163" s="51">
        <v>911.19228830917871</v>
      </c>
      <c r="E163" s="25">
        <v>2435.5440939999999</v>
      </c>
      <c r="F163" s="26">
        <f t="shared" si="6"/>
        <v>3346.7363823091787</v>
      </c>
      <c r="G163" s="26">
        <f t="shared" si="7"/>
        <v>-388.98771169082113</v>
      </c>
      <c r="H163" s="26">
        <f t="shared" si="8"/>
        <v>1300.1799999999998</v>
      </c>
      <c r="I163" s="36"/>
      <c r="J163" s="36"/>
      <c r="K163" s="36"/>
      <c r="L163" s="27"/>
      <c r="M163" s="36"/>
      <c r="N163" s="36"/>
      <c r="O163" s="36"/>
      <c r="P163" s="36"/>
      <c r="Q163" s="36"/>
      <c r="R163" s="29"/>
      <c r="S163" s="36"/>
      <c r="T163" s="29"/>
      <c r="U163" s="36"/>
      <c r="V163" s="36"/>
      <c r="W163" s="36"/>
      <c r="X163" s="36">
        <v>0.09</v>
      </c>
      <c r="Y163" s="36">
        <v>100.08</v>
      </c>
      <c r="Z163" s="36">
        <v>0.05</v>
      </c>
      <c r="AA163" s="36">
        <v>1200.0999999999999</v>
      </c>
      <c r="AB163" s="29"/>
      <c r="AC163" s="36"/>
      <c r="AD163" s="66"/>
      <c r="AE163" s="36"/>
      <c r="AF163" s="36"/>
      <c r="AG163" s="36"/>
      <c r="AH163" s="36"/>
      <c r="AI163" s="36"/>
      <c r="AJ163" s="36"/>
      <c r="AK163" s="29"/>
      <c r="AL163" s="36"/>
      <c r="AM163" s="29"/>
      <c r="AN163" s="36"/>
      <c r="AO163" s="36"/>
      <c r="AP163" s="36"/>
      <c r="AQ163" s="29"/>
      <c r="AR163" s="36"/>
      <c r="AS163" s="29"/>
      <c r="AT163" s="36"/>
      <c r="AU163" s="29"/>
      <c r="AV163" s="36"/>
      <c r="AW163" s="36"/>
      <c r="AX163" s="36"/>
      <c r="AY163" s="29"/>
      <c r="AZ163" s="36"/>
      <c r="BA163" s="36"/>
      <c r="BB163" s="36"/>
      <c r="BC163" s="29"/>
      <c r="BD163" s="36"/>
      <c r="BE163" s="36"/>
      <c r="BF163" s="36"/>
      <c r="BG163" s="36"/>
      <c r="BH163" s="36"/>
      <c r="BI163" s="36"/>
      <c r="BJ163" s="36"/>
      <c r="BK163" s="36"/>
      <c r="BL163" s="36"/>
      <c r="BM163" s="29"/>
      <c r="BN163" s="36"/>
      <c r="BO163" s="29"/>
      <c r="BP163" s="36"/>
      <c r="BQ163" s="36"/>
      <c r="BR163" s="36"/>
      <c r="BS163" s="29"/>
      <c r="BT163" s="36"/>
      <c r="BU163" s="29"/>
      <c r="BV163" s="36"/>
      <c r="BW163" s="36"/>
      <c r="BX163" s="36"/>
      <c r="BY163" s="36"/>
    </row>
    <row r="164" spans="1:77" x14ac:dyDescent="0.25">
      <c r="A164" s="16">
        <v>162</v>
      </c>
      <c r="B164" s="16">
        <v>3</v>
      </c>
      <c r="C164" s="37" t="s">
        <v>625</v>
      </c>
      <c r="D164" s="51">
        <v>650.1873016811594</v>
      </c>
      <c r="E164" s="25">
        <v>-1734.5564899999999</v>
      </c>
      <c r="F164" s="26">
        <f t="shared" si="6"/>
        <v>-1084.3691883188405</v>
      </c>
      <c r="G164" s="26">
        <f t="shared" si="7"/>
        <v>650.1873016811594</v>
      </c>
      <c r="H164" s="26">
        <f t="shared" si="8"/>
        <v>0</v>
      </c>
      <c r="I164" s="36"/>
      <c r="J164" s="36"/>
      <c r="K164" s="36"/>
      <c r="L164" s="27"/>
      <c r="M164" s="36"/>
      <c r="N164" s="36"/>
      <c r="O164" s="36"/>
      <c r="P164" s="36"/>
      <c r="Q164" s="36"/>
      <c r="R164" s="29"/>
      <c r="S164" s="36"/>
      <c r="T164" s="29"/>
      <c r="U164" s="36"/>
      <c r="V164" s="36"/>
      <c r="W164" s="36"/>
      <c r="X164" s="36"/>
      <c r="Y164" s="36"/>
      <c r="Z164" s="36"/>
      <c r="AA164" s="36"/>
      <c r="AB164" s="29"/>
      <c r="AC164" s="36"/>
      <c r="AD164" s="66"/>
      <c r="AE164" s="36"/>
      <c r="AF164" s="36"/>
      <c r="AG164" s="36"/>
      <c r="AH164" s="36"/>
      <c r="AI164" s="36"/>
      <c r="AJ164" s="36"/>
      <c r="AK164" s="29"/>
      <c r="AL164" s="36"/>
      <c r="AM164" s="29"/>
      <c r="AN164" s="36"/>
      <c r="AO164" s="36"/>
      <c r="AP164" s="36"/>
      <c r="AQ164" s="29"/>
      <c r="AR164" s="36"/>
      <c r="AS164" s="29"/>
      <c r="AT164" s="36"/>
      <c r="AU164" s="29"/>
      <c r="AV164" s="36"/>
      <c r="AW164" s="36"/>
      <c r="AX164" s="36"/>
      <c r="AY164" s="29"/>
      <c r="AZ164" s="36"/>
      <c r="BA164" s="36"/>
      <c r="BB164" s="36"/>
      <c r="BC164" s="29"/>
      <c r="BD164" s="36"/>
      <c r="BE164" s="36"/>
      <c r="BF164" s="36"/>
      <c r="BG164" s="36"/>
      <c r="BH164" s="36"/>
      <c r="BI164" s="36"/>
      <c r="BJ164" s="36"/>
      <c r="BK164" s="36"/>
      <c r="BL164" s="36"/>
      <c r="BM164" s="29"/>
      <c r="BN164" s="36"/>
      <c r="BO164" s="29"/>
      <c r="BP164" s="36"/>
      <c r="BQ164" s="36"/>
      <c r="BR164" s="36"/>
      <c r="BS164" s="29"/>
      <c r="BT164" s="36"/>
      <c r="BU164" s="29"/>
      <c r="BV164" s="36"/>
      <c r="BW164" s="36"/>
      <c r="BX164" s="36"/>
      <c r="BY164" s="36"/>
    </row>
    <row r="165" spans="1:77" x14ac:dyDescent="0.25">
      <c r="A165" s="16">
        <v>163</v>
      </c>
      <c r="B165" s="16">
        <v>3</v>
      </c>
      <c r="C165" s="37" t="s">
        <v>624</v>
      </c>
      <c r="D165" s="51">
        <v>300.73731909178747</v>
      </c>
      <c r="E165" s="25">
        <v>566.814796</v>
      </c>
      <c r="F165" s="26">
        <f t="shared" si="6"/>
        <v>867.55211509178753</v>
      </c>
      <c r="G165" s="26">
        <f t="shared" si="7"/>
        <v>300.73731909178747</v>
      </c>
      <c r="H165" s="26">
        <f t="shared" si="8"/>
        <v>0</v>
      </c>
      <c r="I165" s="36"/>
      <c r="J165" s="36"/>
      <c r="K165" s="36"/>
      <c r="L165" s="27"/>
      <c r="M165" s="36"/>
      <c r="N165" s="36"/>
      <c r="O165" s="36"/>
      <c r="P165" s="36"/>
      <c r="Q165" s="36"/>
      <c r="R165" s="29"/>
      <c r="S165" s="36"/>
      <c r="T165" s="29"/>
      <c r="U165" s="36"/>
      <c r="V165" s="36"/>
      <c r="W165" s="36"/>
      <c r="X165" s="36"/>
      <c r="Y165" s="36"/>
      <c r="Z165" s="36"/>
      <c r="AA165" s="36"/>
      <c r="AB165" s="29"/>
      <c r="AC165" s="36"/>
      <c r="AD165" s="66"/>
      <c r="AE165" s="36"/>
      <c r="AF165" s="36"/>
      <c r="AG165" s="36"/>
      <c r="AH165" s="36"/>
      <c r="AI165" s="36"/>
      <c r="AJ165" s="36"/>
      <c r="AK165" s="29"/>
      <c r="AL165" s="36"/>
      <c r="AM165" s="29"/>
      <c r="AN165" s="36"/>
      <c r="AO165" s="36"/>
      <c r="AP165" s="36"/>
      <c r="AQ165" s="29"/>
      <c r="AR165" s="36"/>
      <c r="AS165" s="29"/>
      <c r="AT165" s="36"/>
      <c r="AU165" s="29"/>
      <c r="AV165" s="36"/>
      <c r="AW165" s="36"/>
      <c r="AX165" s="36"/>
      <c r="AY165" s="29"/>
      <c r="AZ165" s="36"/>
      <c r="BA165" s="36"/>
      <c r="BB165" s="36"/>
      <c r="BC165" s="29"/>
      <c r="BD165" s="36"/>
      <c r="BE165" s="36"/>
      <c r="BF165" s="36"/>
      <c r="BG165" s="36"/>
      <c r="BH165" s="36"/>
      <c r="BI165" s="36"/>
      <c r="BJ165" s="36"/>
      <c r="BK165" s="36"/>
      <c r="BL165" s="36"/>
      <c r="BM165" s="29"/>
      <c r="BN165" s="36"/>
      <c r="BO165" s="29"/>
      <c r="BP165" s="36"/>
      <c r="BQ165" s="36"/>
      <c r="BR165" s="36"/>
      <c r="BS165" s="29"/>
      <c r="BT165" s="36"/>
      <c r="BU165" s="29"/>
      <c r="BV165" s="36"/>
      <c r="BW165" s="36"/>
      <c r="BX165" s="36"/>
      <c r="BY165" s="36"/>
    </row>
    <row r="166" spans="1:77" x14ac:dyDescent="0.25">
      <c r="A166" s="16">
        <v>164</v>
      </c>
      <c r="B166" s="16">
        <v>3</v>
      </c>
      <c r="C166" s="37" t="s">
        <v>626</v>
      </c>
      <c r="D166" s="51">
        <v>606.53746515942032</v>
      </c>
      <c r="E166" s="25">
        <v>152.83952800000009</v>
      </c>
      <c r="F166" s="26">
        <f t="shared" si="6"/>
        <v>759.37699315942041</v>
      </c>
      <c r="G166" s="26">
        <f t="shared" si="7"/>
        <v>139.61746515942036</v>
      </c>
      <c r="H166" s="26">
        <f t="shared" si="8"/>
        <v>466.91999999999996</v>
      </c>
      <c r="I166" s="36"/>
      <c r="J166" s="36"/>
      <c r="K166" s="36"/>
      <c r="L166" s="27"/>
      <c r="M166" s="36"/>
      <c r="N166" s="36"/>
      <c r="O166" s="36"/>
      <c r="P166" s="36"/>
      <c r="Q166" s="36"/>
      <c r="R166" s="29"/>
      <c r="S166" s="36"/>
      <c r="T166" s="29"/>
      <c r="U166" s="36"/>
      <c r="V166" s="36"/>
      <c r="W166" s="36"/>
      <c r="X166" s="36">
        <v>0.06</v>
      </c>
      <c r="Y166" s="36">
        <v>66.72</v>
      </c>
      <c r="Z166" s="36"/>
      <c r="AA166" s="36"/>
      <c r="AB166" s="29"/>
      <c r="AC166" s="36"/>
      <c r="AD166" s="66" t="s">
        <v>1017</v>
      </c>
      <c r="AE166" s="36">
        <v>0.2</v>
      </c>
      <c r="AF166" s="36">
        <v>400.2</v>
      </c>
      <c r="AG166" s="36"/>
      <c r="AH166" s="36"/>
      <c r="AI166" s="36"/>
      <c r="AJ166" s="36"/>
      <c r="AK166" s="29"/>
      <c r="AL166" s="36"/>
      <c r="AM166" s="29"/>
      <c r="AN166" s="36"/>
      <c r="AO166" s="36"/>
      <c r="AP166" s="36"/>
      <c r="AQ166" s="29"/>
      <c r="AR166" s="36"/>
      <c r="AS166" s="29"/>
      <c r="AT166" s="36"/>
      <c r="AU166" s="29"/>
      <c r="AV166" s="36"/>
      <c r="AW166" s="36"/>
      <c r="AX166" s="36"/>
      <c r="AY166" s="29"/>
      <c r="AZ166" s="36"/>
      <c r="BA166" s="36"/>
      <c r="BB166" s="36"/>
      <c r="BC166" s="29"/>
      <c r="BD166" s="36"/>
      <c r="BE166" s="36"/>
      <c r="BF166" s="36"/>
      <c r="BG166" s="36"/>
      <c r="BH166" s="36"/>
      <c r="BI166" s="36"/>
      <c r="BJ166" s="36"/>
      <c r="BK166" s="36"/>
      <c r="BL166" s="36"/>
      <c r="BM166" s="29"/>
      <c r="BN166" s="36"/>
      <c r="BO166" s="29"/>
      <c r="BP166" s="36"/>
      <c r="BQ166" s="36"/>
      <c r="BR166" s="36"/>
      <c r="BS166" s="29"/>
      <c r="BT166" s="36"/>
      <c r="BU166" s="29"/>
      <c r="BV166" s="36"/>
      <c r="BW166" s="36"/>
      <c r="BX166" s="36"/>
      <c r="BY166" s="36"/>
    </row>
    <row r="167" spans="1:77" x14ac:dyDescent="0.25">
      <c r="A167" s="16">
        <v>165</v>
      </c>
      <c r="B167" s="16">
        <v>3</v>
      </c>
      <c r="C167" s="37" t="s">
        <v>627</v>
      </c>
      <c r="D167" s="51">
        <v>661.93782635748778</v>
      </c>
      <c r="E167" s="25">
        <v>25.847671999999946</v>
      </c>
      <c r="F167" s="26">
        <f t="shared" si="6"/>
        <v>687.78549835748777</v>
      </c>
      <c r="G167" s="26">
        <f t="shared" si="7"/>
        <v>661.93782635748778</v>
      </c>
      <c r="H167" s="26">
        <f t="shared" si="8"/>
        <v>0</v>
      </c>
      <c r="I167" s="36"/>
      <c r="J167" s="36"/>
      <c r="K167" s="36"/>
      <c r="L167" s="27"/>
      <c r="M167" s="36"/>
      <c r="N167" s="36"/>
      <c r="O167" s="36"/>
      <c r="P167" s="36"/>
      <c r="Q167" s="36"/>
      <c r="R167" s="29"/>
      <c r="S167" s="36"/>
      <c r="T167" s="29"/>
      <c r="U167" s="36"/>
      <c r="V167" s="36"/>
      <c r="W167" s="36"/>
      <c r="X167" s="36"/>
      <c r="Y167" s="36"/>
      <c r="Z167" s="36"/>
      <c r="AA167" s="36"/>
      <c r="AB167" s="29"/>
      <c r="AC167" s="36"/>
      <c r="AD167" s="66"/>
      <c r="AE167" s="36"/>
      <c r="AF167" s="36"/>
      <c r="AG167" s="36"/>
      <c r="AH167" s="36"/>
      <c r="AI167" s="36"/>
      <c r="AJ167" s="36"/>
      <c r="AK167" s="29"/>
      <c r="AL167" s="36"/>
      <c r="AM167" s="29"/>
      <c r="AN167" s="36"/>
      <c r="AO167" s="36"/>
      <c r="AP167" s="36"/>
      <c r="AQ167" s="29"/>
      <c r="AR167" s="36"/>
      <c r="AS167" s="29"/>
      <c r="AT167" s="36"/>
      <c r="AU167" s="29"/>
      <c r="AV167" s="36"/>
      <c r="AW167" s="36"/>
      <c r="AX167" s="36"/>
      <c r="AY167" s="29"/>
      <c r="AZ167" s="36"/>
      <c r="BA167" s="36"/>
      <c r="BB167" s="36"/>
      <c r="BC167" s="29"/>
      <c r="BD167" s="36"/>
      <c r="BE167" s="36"/>
      <c r="BF167" s="36"/>
      <c r="BG167" s="36"/>
      <c r="BH167" s="36"/>
      <c r="BI167" s="36"/>
      <c r="BJ167" s="36"/>
      <c r="BK167" s="36"/>
      <c r="BL167" s="36"/>
      <c r="BM167" s="29"/>
      <c r="BN167" s="36"/>
      <c r="BO167" s="29"/>
      <c r="BP167" s="36"/>
      <c r="BQ167" s="36"/>
      <c r="BR167" s="36"/>
      <c r="BS167" s="29"/>
      <c r="BT167" s="36"/>
      <c r="BU167" s="29"/>
      <c r="BV167" s="36"/>
      <c r="BW167" s="36"/>
      <c r="BX167" s="36"/>
      <c r="BY167" s="36"/>
    </row>
    <row r="168" spans="1:77" x14ac:dyDescent="0.25">
      <c r="A168" s="16">
        <v>166</v>
      </c>
      <c r="B168" s="16">
        <v>3</v>
      </c>
      <c r="C168" s="37" t="s">
        <v>628</v>
      </c>
      <c r="D168" s="51">
        <v>597.89525257971002</v>
      </c>
      <c r="E168" s="25">
        <v>195.87093799999957</v>
      </c>
      <c r="F168" s="26">
        <f t="shared" si="6"/>
        <v>793.76619057970959</v>
      </c>
      <c r="G168" s="26">
        <f t="shared" si="7"/>
        <v>-1215.4767474202899</v>
      </c>
      <c r="H168" s="26">
        <f t="shared" si="8"/>
        <v>1813.3719999999998</v>
      </c>
      <c r="I168" s="36"/>
      <c r="J168" s="36"/>
      <c r="K168" s="36"/>
      <c r="L168" s="27">
        <v>2.0569999999999999</v>
      </c>
      <c r="M168" s="36">
        <v>954.44799999999998</v>
      </c>
      <c r="N168" s="36"/>
      <c r="O168" s="36"/>
      <c r="P168" s="36">
        <v>0.46500000000000002</v>
      </c>
      <c r="Q168" s="36">
        <v>441.75</v>
      </c>
      <c r="R168" s="29">
        <v>4</v>
      </c>
      <c r="S168" s="36">
        <v>3.3839999999999999</v>
      </c>
      <c r="T168" s="29"/>
      <c r="U168" s="36"/>
      <c r="V168" s="36">
        <v>0.01</v>
      </c>
      <c r="W168" s="36">
        <v>23.39</v>
      </c>
      <c r="X168" s="36"/>
      <c r="Y168" s="36"/>
      <c r="Z168" s="36"/>
      <c r="AA168" s="36"/>
      <c r="AB168" s="29"/>
      <c r="AC168" s="36"/>
      <c r="AD168" s="66" t="s">
        <v>1018</v>
      </c>
      <c r="AE168" s="36">
        <v>0.11</v>
      </c>
      <c r="AF168" s="36">
        <v>390.4</v>
      </c>
      <c r="AG168" s="36"/>
      <c r="AH168" s="36"/>
      <c r="AI168" s="36"/>
      <c r="AJ168" s="36"/>
      <c r="AK168" s="29"/>
      <c r="AL168" s="36"/>
      <c r="AM168" s="29"/>
      <c r="AN168" s="36"/>
      <c r="AO168" s="36"/>
      <c r="AP168" s="36"/>
      <c r="AQ168" s="29"/>
      <c r="AR168" s="36"/>
      <c r="AS168" s="29"/>
      <c r="AT168" s="36"/>
      <c r="AU168" s="29"/>
      <c r="AV168" s="36"/>
      <c r="AW168" s="36"/>
      <c r="AX168" s="36"/>
      <c r="AY168" s="29"/>
      <c r="AZ168" s="36"/>
      <c r="BA168" s="36"/>
      <c r="BB168" s="36"/>
      <c r="BC168" s="29"/>
      <c r="BD168" s="36"/>
      <c r="BE168" s="36"/>
      <c r="BF168" s="36"/>
      <c r="BG168" s="36"/>
      <c r="BH168" s="36"/>
      <c r="BI168" s="36"/>
      <c r="BJ168" s="36"/>
      <c r="BK168" s="36"/>
      <c r="BL168" s="36"/>
      <c r="BM168" s="29"/>
      <c r="BN168" s="36"/>
      <c r="BO168" s="29"/>
      <c r="BP168" s="36"/>
      <c r="BQ168" s="36"/>
      <c r="BR168" s="36"/>
      <c r="BS168" s="29"/>
      <c r="BT168" s="36"/>
      <c r="BU168" s="29"/>
      <c r="BV168" s="36"/>
      <c r="BW168" s="36"/>
      <c r="BX168" s="36"/>
      <c r="BY168" s="36"/>
    </row>
    <row r="169" spans="1:77" x14ac:dyDescent="0.25">
      <c r="A169" s="16">
        <v>167</v>
      </c>
      <c r="B169" s="16">
        <v>3</v>
      </c>
      <c r="C169" s="37" t="s">
        <v>629</v>
      </c>
      <c r="D169" s="51">
        <v>587.06518314975835</v>
      </c>
      <c r="E169" s="25">
        <v>834.84843600000045</v>
      </c>
      <c r="F169" s="26">
        <f t="shared" si="6"/>
        <v>1421.9136191497587</v>
      </c>
      <c r="G169" s="26">
        <f t="shared" si="7"/>
        <v>587.06518314975835</v>
      </c>
      <c r="H169" s="26">
        <f t="shared" si="8"/>
        <v>0</v>
      </c>
      <c r="I169" s="36"/>
      <c r="J169" s="36"/>
      <c r="K169" s="36"/>
      <c r="L169" s="27"/>
      <c r="M169" s="36"/>
      <c r="N169" s="36"/>
      <c r="O169" s="36"/>
      <c r="P169" s="36"/>
      <c r="Q169" s="36"/>
      <c r="R169" s="29"/>
      <c r="S169" s="36"/>
      <c r="T169" s="29"/>
      <c r="U169" s="36"/>
      <c r="V169" s="36"/>
      <c r="W169" s="36"/>
      <c r="X169" s="36"/>
      <c r="Y169" s="36"/>
      <c r="Z169" s="36"/>
      <c r="AA169" s="36"/>
      <c r="AB169" s="29"/>
      <c r="AC169" s="36"/>
      <c r="AD169" s="66"/>
      <c r="AE169" s="36"/>
      <c r="AF169" s="36"/>
      <c r="AG169" s="36"/>
      <c r="AH169" s="36"/>
      <c r="AI169" s="36"/>
      <c r="AJ169" s="36"/>
      <c r="AK169" s="29"/>
      <c r="AL169" s="36"/>
      <c r="AM169" s="29"/>
      <c r="AN169" s="36"/>
      <c r="AO169" s="36"/>
      <c r="AP169" s="36"/>
      <c r="AQ169" s="29"/>
      <c r="AR169" s="36"/>
      <c r="AS169" s="29"/>
      <c r="AT169" s="36"/>
      <c r="AU169" s="29"/>
      <c r="AV169" s="36"/>
      <c r="AW169" s="36"/>
      <c r="AX169" s="36"/>
      <c r="AY169" s="29"/>
      <c r="AZ169" s="36"/>
      <c r="BA169" s="36"/>
      <c r="BB169" s="36"/>
      <c r="BC169" s="29"/>
      <c r="BD169" s="36"/>
      <c r="BE169" s="36"/>
      <c r="BF169" s="36"/>
      <c r="BG169" s="36"/>
      <c r="BH169" s="36"/>
      <c r="BI169" s="36"/>
      <c r="BJ169" s="36"/>
      <c r="BK169" s="36"/>
      <c r="BL169" s="36"/>
      <c r="BM169" s="29"/>
      <c r="BN169" s="36"/>
      <c r="BO169" s="29"/>
      <c r="BP169" s="36"/>
      <c r="BQ169" s="36"/>
      <c r="BR169" s="36"/>
      <c r="BS169" s="29"/>
      <c r="BT169" s="36"/>
      <c r="BU169" s="29"/>
      <c r="BV169" s="36"/>
      <c r="BW169" s="36"/>
      <c r="BX169" s="36"/>
      <c r="BY169" s="36"/>
    </row>
    <row r="170" spans="1:77" x14ac:dyDescent="0.25">
      <c r="A170" s="16">
        <v>168</v>
      </c>
      <c r="B170" s="16">
        <v>3</v>
      </c>
      <c r="C170" s="37" t="s">
        <v>630</v>
      </c>
      <c r="D170" s="51">
        <v>260.29531586473428</v>
      </c>
      <c r="E170" s="25">
        <v>498.47551200000004</v>
      </c>
      <c r="F170" s="26">
        <f t="shared" si="6"/>
        <v>758.77082786473431</v>
      </c>
      <c r="G170" s="26">
        <f t="shared" si="7"/>
        <v>260.29531586473428</v>
      </c>
      <c r="H170" s="26">
        <f t="shared" si="8"/>
        <v>0</v>
      </c>
      <c r="I170" s="36"/>
      <c r="J170" s="36"/>
      <c r="K170" s="36"/>
      <c r="L170" s="27"/>
      <c r="M170" s="36"/>
      <c r="N170" s="36"/>
      <c r="O170" s="36"/>
      <c r="P170" s="36"/>
      <c r="Q170" s="36"/>
      <c r="R170" s="29"/>
      <c r="S170" s="36"/>
      <c r="T170" s="29"/>
      <c r="U170" s="36"/>
      <c r="V170" s="36"/>
      <c r="W170" s="36"/>
      <c r="X170" s="36"/>
      <c r="Y170" s="36"/>
      <c r="Z170" s="36"/>
      <c r="AA170" s="36"/>
      <c r="AB170" s="29"/>
      <c r="AC170" s="36"/>
      <c r="AD170" s="66"/>
      <c r="AE170" s="36"/>
      <c r="AF170" s="36"/>
      <c r="AG170" s="36"/>
      <c r="AH170" s="36"/>
      <c r="AI170" s="36"/>
      <c r="AJ170" s="36"/>
      <c r="AK170" s="29"/>
      <c r="AL170" s="36"/>
      <c r="AM170" s="29"/>
      <c r="AN170" s="36"/>
      <c r="AO170" s="36"/>
      <c r="AP170" s="36"/>
      <c r="AQ170" s="29"/>
      <c r="AR170" s="36"/>
      <c r="AS170" s="29"/>
      <c r="AT170" s="36"/>
      <c r="AU170" s="29"/>
      <c r="AV170" s="36"/>
      <c r="AW170" s="36"/>
      <c r="AX170" s="36"/>
      <c r="AY170" s="29"/>
      <c r="AZ170" s="36"/>
      <c r="BA170" s="36"/>
      <c r="BB170" s="36"/>
      <c r="BC170" s="29"/>
      <c r="BD170" s="36"/>
      <c r="BE170" s="36"/>
      <c r="BF170" s="36"/>
      <c r="BG170" s="36"/>
      <c r="BH170" s="36"/>
      <c r="BI170" s="36"/>
      <c r="BJ170" s="36"/>
      <c r="BK170" s="36"/>
      <c r="BL170" s="36"/>
      <c r="BM170" s="29"/>
      <c r="BN170" s="36"/>
      <c r="BO170" s="29"/>
      <c r="BP170" s="36"/>
      <c r="BQ170" s="36"/>
      <c r="BR170" s="36"/>
      <c r="BS170" s="29"/>
      <c r="BT170" s="36"/>
      <c r="BU170" s="29"/>
      <c r="BV170" s="36"/>
      <c r="BW170" s="36"/>
      <c r="BX170" s="36"/>
      <c r="BY170" s="36"/>
    </row>
    <row r="171" spans="1:77" x14ac:dyDescent="0.25">
      <c r="A171" s="16">
        <v>169</v>
      </c>
      <c r="B171" s="16">
        <v>3</v>
      </c>
      <c r="C171" s="37" t="s">
        <v>915</v>
      </c>
      <c r="D171" s="51">
        <v>480.64779522705311</v>
      </c>
      <c r="E171" s="25">
        <v>2292.5417040000002</v>
      </c>
      <c r="F171" s="26">
        <f t="shared" si="6"/>
        <v>2773.1894992270531</v>
      </c>
      <c r="G171" s="26">
        <f t="shared" si="7"/>
        <v>-739.92320477294675</v>
      </c>
      <c r="H171" s="26">
        <f t="shared" si="8"/>
        <v>1220.5709999999999</v>
      </c>
      <c r="I171" s="36"/>
      <c r="J171" s="36"/>
      <c r="K171" s="36"/>
      <c r="L171" s="27">
        <v>1.6839999999999999</v>
      </c>
      <c r="M171" s="36">
        <v>781.37599999999998</v>
      </c>
      <c r="N171" s="36">
        <v>0.29899999999999999</v>
      </c>
      <c r="O171" s="36">
        <v>150.39699999999999</v>
      </c>
      <c r="P171" s="36">
        <v>0.27</v>
      </c>
      <c r="Q171" s="36">
        <v>256.5</v>
      </c>
      <c r="R171" s="29">
        <v>5</v>
      </c>
      <c r="S171" s="36">
        <v>4.2300000000000004</v>
      </c>
      <c r="T171" s="29"/>
      <c r="U171" s="36"/>
      <c r="V171" s="36">
        <v>1.2E-2</v>
      </c>
      <c r="W171" s="36">
        <v>28.068000000000001</v>
      </c>
      <c r="X171" s="36"/>
      <c r="Y171" s="36"/>
      <c r="Z171" s="36"/>
      <c r="AA171" s="36"/>
      <c r="AB171" s="29"/>
      <c r="AC171" s="36"/>
      <c r="AD171" s="66"/>
      <c r="AE171" s="36"/>
      <c r="AF171" s="36"/>
      <c r="AG171" s="36"/>
      <c r="AH171" s="36"/>
      <c r="AI171" s="36"/>
      <c r="AJ171" s="36"/>
      <c r="AK171" s="29"/>
      <c r="AL171" s="36"/>
      <c r="AM171" s="29"/>
      <c r="AN171" s="36"/>
      <c r="AO171" s="36"/>
      <c r="AP171" s="36"/>
      <c r="AQ171" s="29"/>
      <c r="AR171" s="36"/>
      <c r="AS171" s="29"/>
      <c r="AT171" s="36"/>
      <c r="AU171" s="29"/>
      <c r="AV171" s="36"/>
      <c r="AW171" s="36"/>
      <c r="AX171" s="36"/>
      <c r="AY171" s="29"/>
      <c r="AZ171" s="36"/>
      <c r="BA171" s="36"/>
      <c r="BB171" s="36"/>
      <c r="BC171" s="29"/>
      <c r="BD171" s="36"/>
      <c r="BE171" s="36"/>
      <c r="BF171" s="36"/>
      <c r="BG171" s="36"/>
      <c r="BH171" s="36"/>
      <c r="BI171" s="36"/>
      <c r="BJ171" s="36"/>
      <c r="BK171" s="36"/>
      <c r="BL171" s="36"/>
      <c r="BM171" s="29"/>
      <c r="BN171" s="36"/>
      <c r="BO171" s="29"/>
      <c r="BP171" s="36"/>
      <c r="BQ171" s="36"/>
      <c r="BR171" s="36"/>
      <c r="BS171" s="29"/>
      <c r="BT171" s="36"/>
      <c r="BU171" s="29"/>
      <c r="BV171" s="36"/>
      <c r="BW171" s="36"/>
      <c r="BX171" s="36"/>
      <c r="BY171" s="36"/>
    </row>
    <row r="172" spans="1:77" x14ac:dyDescent="0.25">
      <c r="A172" s="16">
        <v>170</v>
      </c>
      <c r="B172" s="16">
        <v>3</v>
      </c>
      <c r="C172" s="37" t="s">
        <v>631</v>
      </c>
      <c r="D172" s="51">
        <v>129.84393659903381</v>
      </c>
      <c r="E172" s="25">
        <v>-566.35001199999988</v>
      </c>
      <c r="F172" s="26">
        <f t="shared" si="6"/>
        <v>-436.5060754009661</v>
      </c>
      <c r="G172" s="26">
        <f t="shared" si="7"/>
        <v>129.84393659903381</v>
      </c>
      <c r="H172" s="26">
        <f t="shared" si="8"/>
        <v>0</v>
      </c>
      <c r="I172" s="36"/>
      <c r="J172" s="36"/>
      <c r="K172" s="36"/>
      <c r="L172" s="27"/>
      <c r="M172" s="36"/>
      <c r="N172" s="36"/>
      <c r="O172" s="36"/>
      <c r="P172" s="36"/>
      <c r="Q172" s="36"/>
      <c r="R172" s="29"/>
      <c r="S172" s="36"/>
      <c r="T172" s="29"/>
      <c r="U172" s="36"/>
      <c r="V172" s="36"/>
      <c r="W172" s="36"/>
      <c r="X172" s="36"/>
      <c r="Y172" s="36"/>
      <c r="Z172" s="36"/>
      <c r="AA172" s="36"/>
      <c r="AB172" s="29"/>
      <c r="AC172" s="36"/>
      <c r="AD172" s="66"/>
      <c r="AE172" s="36"/>
      <c r="AF172" s="36"/>
      <c r="AG172" s="36"/>
      <c r="AH172" s="36"/>
      <c r="AI172" s="36"/>
      <c r="AJ172" s="36"/>
      <c r="AK172" s="29"/>
      <c r="AL172" s="36"/>
      <c r="AM172" s="29"/>
      <c r="AN172" s="36"/>
      <c r="AO172" s="36"/>
      <c r="AP172" s="36"/>
      <c r="AQ172" s="29"/>
      <c r="AR172" s="36"/>
      <c r="AS172" s="29"/>
      <c r="AT172" s="36"/>
      <c r="AU172" s="29"/>
      <c r="AV172" s="36"/>
      <c r="AW172" s="36"/>
      <c r="AX172" s="36"/>
      <c r="AY172" s="29"/>
      <c r="AZ172" s="36"/>
      <c r="BA172" s="36"/>
      <c r="BB172" s="36"/>
      <c r="BC172" s="29"/>
      <c r="BD172" s="36"/>
      <c r="BE172" s="36"/>
      <c r="BF172" s="36"/>
      <c r="BG172" s="36"/>
      <c r="BH172" s="36"/>
      <c r="BI172" s="36"/>
      <c r="BJ172" s="36"/>
      <c r="BK172" s="36"/>
      <c r="BL172" s="36"/>
      <c r="BM172" s="29"/>
      <c r="BN172" s="36"/>
      <c r="BO172" s="29"/>
      <c r="BP172" s="36"/>
      <c r="BQ172" s="36"/>
      <c r="BR172" s="36"/>
      <c r="BS172" s="29"/>
      <c r="BT172" s="36"/>
      <c r="BU172" s="29"/>
      <c r="BV172" s="36"/>
      <c r="BW172" s="36"/>
      <c r="BX172" s="36"/>
      <c r="BY172" s="36"/>
    </row>
    <row r="173" spans="1:77" x14ac:dyDescent="0.25">
      <c r="A173" s="16">
        <v>171</v>
      </c>
      <c r="B173" s="16">
        <v>3</v>
      </c>
      <c r="C173" s="37" t="s">
        <v>926</v>
      </c>
      <c r="D173" s="51">
        <v>267.43582160386478</v>
      </c>
      <c r="E173" s="25">
        <v>-161.270804</v>
      </c>
      <c r="F173" s="26">
        <f t="shared" si="6"/>
        <v>106.16501760386478</v>
      </c>
      <c r="G173" s="26">
        <f t="shared" si="7"/>
        <v>145.13582160386477</v>
      </c>
      <c r="H173" s="26">
        <f t="shared" si="8"/>
        <v>122.3</v>
      </c>
      <c r="I173" s="36"/>
      <c r="J173" s="36"/>
      <c r="K173" s="36"/>
      <c r="L173" s="27"/>
      <c r="M173" s="36"/>
      <c r="N173" s="36"/>
      <c r="O173" s="36"/>
      <c r="P173" s="36"/>
      <c r="Q173" s="36"/>
      <c r="R173" s="29"/>
      <c r="S173" s="36"/>
      <c r="T173" s="29"/>
      <c r="U173" s="36"/>
      <c r="V173" s="36"/>
      <c r="W173" s="36"/>
      <c r="X173" s="36">
        <v>0.11</v>
      </c>
      <c r="Y173" s="36">
        <v>122.3</v>
      </c>
      <c r="Z173" s="36"/>
      <c r="AA173" s="36"/>
      <c r="AB173" s="29"/>
      <c r="AC173" s="36"/>
      <c r="AD173" s="66"/>
      <c r="AE173" s="36"/>
      <c r="AF173" s="36"/>
      <c r="AG173" s="36"/>
      <c r="AH173" s="36"/>
      <c r="AI173" s="36"/>
      <c r="AJ173" s="36"/>
      <c r="AK173" s="29"/>
      <c r="AL173" s="36"/>
      <c r="AM173" s="29"/>
      <c r="AN173" s="36"/>
      <c r="AO173" s="36"/>
      <c r="AP173" s="36"/>
      <c r="AQ173" s="29"/>
      <c r="AR173" s="36"/>
      <c r="AS173" s="29"/>
      <c r="AT173" s="36"/>
      <c r="AU173" s="29"/>
      <c r="AV173" s="36"/>
      <c r="AW173" s="36"/>
      <c r="AX173" s="36"/>
      <c r="AY173" s="29"/>
      <c r="AZ173" s="36"/>
      <c r="BA173" s="36"/>
      <c r="BB173" s="36"/>
      <c r="BC173" s="29"/>
      <c r="BD173" s="36"/>
      <c r="BE173" s="36"/>
      <c r="BF173" s="36"/>
      <c r="BG173" s="36"/>
      <c r="BH173" s="36"/>
      <c r="BI173" s="36"/>
      <c r="BJ173" s="36"/>
      <c r="BK173" s="36"/>
      <c r="BL173" s="36"/>
      <c r="BM173" s="29"/>
      <c r="BN173" s="36"/>
      <c r="BO173" s="29"/>
      <c r="BP173" s="36"/>
      <c r="BQ173" s="36"/>
      <c r="BR173" s="36"/>
      <c r="BS173" s="29"/>
      <c r="BT173" s="36"/>
      <c r="BU173" s="29"/>
      <c r="BV173" s="36"/>
      <c r="BW173" s="36"/>
      <c r="BX173" s="36"/>
      <c r="BY173" s="36"/>
    </row>
    <row r="174" spans="1:77" x14ac:dyDescent="0.25">
      <c r="A174" s="16">
        <v>172</v>
      </c>
      <c r="B174" s="16">
        <v>3</v>
      </c>
      <c r="C174" s="37" t="s">
        <v>916</v>
      </c>
      <c r="D174" s="51">
        <v>702.78664473429944</v>
      </c>
      <c r="E174" s="25">
        <v>466.98904000000039</v>
      </c>
      <c r="F174" s="26">
        <f t="shared" si="6"/>
        <v>1169.7756847342998</v>
      </c>
      <c r="G174" s="26">
        <f t="shared" si="7"/>
        <v>702.78664473429944</v>
      </c>
      <c r="H174" s="26">
        <f t="shared" si="8"/>
        <v>0</v>
      </c>
      <c r="I174" s="36"/>
      <c r="J174" s="36"/>
      <c r="K174" s="36"/>
      <c r="L174" s="27"/>
      <c r="M174" s="36"/>
      <c r="N174" s="36"/>
      <c r="O174" s="36"/>
      <c r="P174" s="36"/>
      <c r="Q174" s="36"/>
      <c r="R174" s="29"/>
      <c r="S174" s="36"/>
      <c r="T174" s="29"/>
      <c r="U174" s="36"/>
      <c r="V174" s="36"/>
      <c r="W174" s="36"/>
      <c r="X174" s="36"/>
      <c r="Y174" s="36"/>
      <c r="Z174" s="36"/>
      <c r="AA174" s="36"/>
      <c r="AB174" s="29"/>
      <c r="AC174" s="36"/>
      <c r="AD174" s="66"/>
      <c r="AE174" s="36"/>
      <c r="AF174" s="36"/>
      <c r="AG174" s="36"/>
      <c r="AH174" s="36"/>
      <c r="AI174" s="36"/>
      <c r="AJ174" s="36"/>
      <c r="AK174" s="29"/>
      <c r="AL174" s="36"/>
      <c r="AM174" s="29"/>
      <c r="AN174" s="36"/>
      <c r="AO174" s="36"/>
      <c r="AP174" s="36"/>
      <c r="AQ174" s="29"/>
      <c r="AR174" s="36"/>
      <c r="AS174" s="29"/>
      <c r="AT174" s="36"/>
      <c r="AU174" s="29"/>
      <c r="AV174" s="36"/>
      <c r="AW174" s="36"/>
      <c r="AX174" s="36"/>
      <c r="AY174" s="29"/>
      <c r="AZ174" s="36"/>
      <c r="BA174" s="36"/>
      <c r="BB174" s="36"/>
      <c r="BC174" s="29"/>
      <c r="BD174" s="36"/>
      <c r="BE174" s="36"/>
      <c r="BF174" s="36"/>
      <c r="BG174" s="36"/>
      <c r="BH174" s="36"/>
      <c r="BI174" s="36"/>
      <c r="BJ174" s="36"/>
      <c r="BK174" s="36"/>
      <c r="BL174" s="36"/>
      <c r="BM174" s="29"/>
      <c r="BN174" s="36"/>
      <c r="BO174" s="29"/>
      <c r="BP174" s="36"/>
      <c r="BQ174" s="36"/>
      <c r="BR174" s="36"/>
      <c r="BS174" s="29"/>
      <c r="BT174" s="36"/>
      <c r="BU174" s="29"/>
      <c r="BV174" s="36"/>
      <c r="BW174" s="36"/>
      <c r="BX174" s="36"/>
      <c r="BY174" s="36"/>
    </row>
    <row r="175" spans="1:77" x14ac:dyDescent="0.25">
      <c r="A175" s="16">
        <v>173</v>
      </c>
      <c r="B175" s="16">
        <v>3</v>
      </c>
      <c r="C175" s="37" t="s">
        <v>917</v>
      </c>
      <c r="D175" s="51">
        <v>197.28387534299517</v>
      </c>
      <c r="E175" s="25">
        <v>-162.56057999999996</v>
      </c>
      <c r="F175" s="26">
        <f t="shared" si="6"/>
        <v>34.723295342995215</v>
      </c>
      <c r="G175" s="26">
        <f t="shared" si="7"/>
        <v>197.28387534299517</v>
      </c>
      <c r="H175" s="26">
        <f t="shared" si="8"/>
        <v>0</v>
      </c>
      <c r="I175" s="36"/>
      <c r="J175" s="36"/>
      <c r="K175" s="36"/>
      <c r="L175" s="27"/>
      <c r="M175" s="36"/>
      <c r="N175" s="36"/>
      <c r="O175" s="36"/>
      <c r="P175" s="36"/>
      <c r="Q175" s="36"/>
      <c r="R175" s="29"/>
      <c r="S175" s="36"/>
      <c r="T175" s="29"/>
      <c r="U175" s="36"/>
      <c r="V175" s="36"/>
      <c r="W175" s="36"/>
      <c r="X175" s="36"/>
      <c r="Y175" s="36"/>
      <c r="Z175" s="36"/>
      <c r="AA175" s="36"/>
      <c r="AB175" s="29"/>
      <c r="AC175" s="36"/>
      <c r="AD175" s="66"/>
      <c r="AE175" s="36"/>
      <c r="AF175" s="36"/>
      <c r="AG175" s="36"/>
      <c r="AH175" s="36"/>
      <c r="AI175" s="36"/>
      <c r="AJ175" s="36"/>
      <c r="AK175" s="29"/>
      <c r="AL175" s="36"/>
      <c r="AM175" s="29"/>
      <c r="AN175" s="36"/>
      <c r="AO175" s="36"/>
      <c r="AP175" s="36"/>
      <c r="AQ175" s="29"/>
      <c r="AR175" s="36"/>
      <c r="AS175" s="29"/>
      <c r="AT175" s="36"/>
      <c r="AU175" s="29"/>
      <c r="AV175" s="36"/>
      <c r="AW175" s="36"/>
      <c r="AX175" s="36"/>
      <c r="AY175" s="29"/>
      <c r="AZ175" s="36"/>
      <c r="BA175" s="36"/>
      <c r="BB175" s="36"/>
      <c r="BC175" s="29"/>
      <c r="BD175" s="36"/>
      <c r="BE175" s="36"/>
      <c r="BF175" s="36"/>
      <c r="BG175" s="36"/>
      <c r="BH175" s="36"/>
      <c r="BI175" s="36"/>
      <c r="BJ175" s="36"/>
      <c r="BK175" s="36"/>
      <c r="BL175" s="36"/>
      <c r="BM175" s="29"/>
      <c r="BN175" s="36"/>
      <c r="BO175" s="29"/>
      <c r="BP175" s="36"/>
      <c r="BQ175" s="36"/>
      <c r="BR175" s="36"/>
      <c r="BS175" s="29"/>
      <c r="BT175" s="36"/>
      <c r="BU175" s="29"/>
      <c r="BV175" s="36"/>
      <c r="BW175" s="36"/>
      <c r="BX175" s="36"/>
      <c r="BY175" s="36"/>
    </row>
    <row r="176" spans="1:77" x14ac:dyDescent="0.25">
      <c r="A176" s="16">
        <v>174</v>
      </c>
      <c r="B176" s="16">
        <v>3</v>
      </c>
      <c r="C176" s="37" t="s">
        <v>632</v>
      </c>
      <c r="D176" s="51">
        <v>230.33953279227055</v>
      </c>
      <c r="E176" s="25">
        <v>685.43846399999995</v>
      </c>
      <c r="F176" s="26">
        <f t="shared" si="6"/>
        <v>915.77799679227053</v>
      </c>
      <c r="G176" s="26">
        <f t="shared" si="7"/>
        <v>-214.68046720772944</v>
      </c>
      <c r="H176" s="26">
        <f t="shared" si="8"/>
        <v>445.02</v>
      </c>
      <c r="I176" s="36"/>
      <c r="J176" s="36"/>
      <c r="K176" s="36"/>
      <c r="L176" s="27"/>
      <c r="M176" s="36"/>
      <c r="N176" s="36"/>
      <c r="O176" s="36"/>
      <c r="P176" s="36"/>
      <c r="Q176" s="36"/>
      <c r="R176" s="29"/>
      <c r="S176" s="36"/>
      <c r="T176" s="29"/>
      <c r="U176" s="36"/>
      <c r="V176" s="36"/>
      <c r="W176" s="36"/>
      <c r="X176" s="36">
        <v>8.5000000000000006E-2</v>
      </c>
      <c r="Y176" s="36">
        <v>94.52</v>
      </c>
      <c r="Z176" s="36"/>
      <c r="AA176" s="36"/>
      <c r="AB176" s="29"/>
      <c r="AC176" s="36"/>
      <c r="AD176" s="66" t="s">
        <v>1019</v>
      </c>
      <c r="AE176" s="36">
        <v>0.13</v>
      </c>
      <c r="AF176" s="36">
        <v>350.5</v>
      </c>
      <c r="AG176" s="36"/>
      <c r="AH176" s="36"/>
      <c r="AI176" s="36"/>
      <c r="AJ176" s="36"/>
      <c r="AK176" s="29"/>
      <c r="AL176" s="36"/>
      <c r="AM176" s="29"/>
      <c r="AN176" s="36"/>
      <c r="AO176" s="36"/>
      <c r="AP176" s="36"/>
      <c r="AQ176" s="29"/>
      <c r="AR176" s="36"/>
      <c r="AS176" s="29"/>
      <c r="AT176" s="36"/>
      <c r="AU176" s="29"/>
      <c r="AV176" s="36"/>
      <c r="AW176" s="36"/>
      <c r="AX176" s="36"/>
      <c r="AY176" s="29"/>
      <c r="AZ176" s="36"/>
      <c r="BA176" s="36"/>
      <c r="BB176" s="36"/>
      <c r="BC176" s="29"/>
      <c r="BD176" s="36"/>
      <c r="BE176" s="36"/>
      <c r="BF176" s="36"/>
      <c r="BG176" s="36"/>
      <c r="BH176" s="36"/>
      <c r="BI176" s="36"/>
      <c r="BJ176" s="36"/>
      <c r="BK176" s="36"/>
      <c r="BL176" s="36"/>
      <c r="BM176" s="29"/>
      <c r="BN176" s="36"/>
      <c r="BO176" s="29"/>
      <c r="BP176" s="36"/>
      <c r="BQ176" s="36"/>
      <c r="BR176" s="36"/>
      <c r="BS176" s="29"/>
      <c r="BT176" s="36"/>
      <c r="BU176" s="29"/>
      <c r="BV176" s="36"/>
      <c r="BW176" s="36"/>
      <c r="BX176" s="36"/>
      <c r="BY176" s="36"/>
    </row>
    <row r="177" spans="1:77" x14ac:dyDescent="0.25">
      <c r="A177" s="16">
        <v>175</v>
      </c>
      <c r="B177" s="16">
        <v>3</v>
      </c>
      <c r="C177" s="37" t="s">
        <v>633</v>
      </c>
      <c r="D177" s="51">
        <v>23.836802318840579</v>
      </c>
      <c r="E177" s="25">
        <v>-157.9794</v>
      </c>
      <c r="F177" s="26">
        <f t="shared" si="6"/>
        <v>-134.14259768115943</v>
      </c>
      <c r="G177" s="26">
        <f t="shared" si="7"/>
        <v>23.836802318840579</v>
      </c>
      <c r="H177" s="26">
        <f t="shared" si="8"/>
        <v>0</v>
      </c>
      <c r="I177" s="36"/>
      <c r="J177" s="36"/>
      <c r="K177" s="36"/>
      <c r="L177" s="27"/>
      <c r="M177" s="36"/>
      <c r="N177" s="36"/>
      <c r="O177" s="36"/>
      <c r="P177" s="36"/>
      <c r="Q177" s="36"/>
      <c r="R177" s="29"/>
      <c r="S177" s="36"/>
      <c r="T177" s="29"/>
      <c r="U177" s="36"/>
      <c r="V177" s="36"/>
      <c r="W177" s="36"/>
      <c r="X177" s="36"/>
      <c r="Y177" s="36"/>
      <c r="Z177" s="36"/>
      <c r="AA177" s="36"/>
      <c r="AB177" s="29"/>
      <c r="AC177" s="36"/>
      <c r="AD177" s="66"/>
      <c r="AE177" s="36"/>
      <c r="AF177" s="36"/>
      <c r="AG177" s="36"/>
      <c r="AH177" s="36"/>
      <c r="AI177" s="36"/>
      <c r="AJ177" s="36"/>
      <c r="AK177" s="29"/>
      <c r="AL177" s="36"/>
      <c r="AM177" s="29"/>
      <c r="AN177" s="36"/>
      <c r="AO177" s="36"/>
      <c r="AP177" s="36"/>
      <c r="AQ177" s="29"/>
      <c r="AR177" s="36"/>
      <c r="AS177" s="29"/>
      <c r="AT177" s="36"/>
      <c r="AU177" s="29"/>
      <c r="AV177" s="36"/>
      <c r="AW177" s="36"/>
      <c r="AX177" s="36"/>
      <c r="AY177" s="29"/>
      <c r="AZ177" s="36"/>
      <c r="BA177" s="36"/>
      <c r="BB177" s="36"/>
      <c r="BC177" s="29"/>
      <c r="BD177" s="36"/>
      <c r="BE177" s="36"/>
      <c r="BF177" s="36"/>
      <c r="BG177" s="36"/>
      <c r="BH177" s="36"/>
      <c r="BI177" s="36"/>
      <c r="BJ177" s="36"/>
      <c r="BK177" s="36"/>
      <c r="BL177" s="36"/>
      <c r="BM177" s="29"/>
      <c r="BN177" s="36"/>
      <c r="BO177" s="29"/>
      <c r="BP177" s="36"/>
      <c r="BQ177" s="36"/>
      <c r="BR177" s="36"/>
      <c r="BS177" s="29"/>
      <c r="BT177" s="36"/>
      <c r="BU177" s="29"/>
      <c r="BV177" s="36"/>
      <c r="BW177" s="36"/>
      <c r="BX177" s="36"/>
      <c r="BY177" s="36"/>
    </row>
    <row r="178" spans="1:77" x14ac:dyDescent="0.25">
      <c r="A178" s="16">
        <v>176</v>
      </c>
      <c r="B178" s="16">
        <v>3</v>
      </c>
      <c r="C178" s="37" t="s">
        <v>634</v>
      </c>
      <c r="D178" s="51">
        <v>172.11936367149755</v>
      </c>
      <c r="E178" s="25">
        <v>-101.52507999999997</v>
      </c>
      <c r="F178" s="26">
        <f t="shared" si="6"/>
        <v>70.594283671497578</v>
      </c>
      <c r="G178" s="26">
        <f t="shared" si="7"/>
        <v>172.11936367149755</v>
      </c>
      <c r="H178" s="26">
        <f t="shared" si="8"/>
        <v>0</v>
      </c>
      <c r="I178" s="36"/>
      <c r="J178" s="36"/>
      <c r="K178" s="36"/>
      <c r="L178" s="27"/>
      <c r="M178" s="36"/>
      <c r="N178" s="36"/>
      <c r="O178" s="36"/>
      <c r="P178" s="36"/>
      <c r="Q178" s="36"/>
      <c r="R178" s="29"/>
      <c r="S178" s="36"/>
      <c r="T178" s="29"/>
      <c r="U178" s="36"/>
      <c r="V178" s="36"/>
      <c r="W178" s="36"/>
      <c r="X178" s="36"/>
      <c r="Y178" s="36"/>
      <c r="Z178" s="36"/>
      <c r="AA178" s="36"/>
      <c r="AB178" s="29"/>
      <c r="AC178" s="36"/>
      <c r="AD178" s="66"/>
      <c r="AE178" s="36"/>
      <c r="AF178" s="36"/>
      <c r="AG178" s="36"/>
      <c r="AH178" s="36"/>
      <c r="AI178" s="36"/>
      <c r="AJ178" s="36"/>
      <c r="AK178" s="29"/>
      <c r="AL178" s="36"/>
      <c r="AM178" s="29"/>
      <c r="AN178" s="36"/>
      <c r="AO178" s="36"/>
      <c r="AP178" s="36"/>
      <c r="AQ178" s="29"/>
      <c r="AR178" s="36"/>
      <c r="AS178" s="29"/>
      <c r="AT178" s="36"/>
      <c r="AU178" s="29"/>
      <c r="AV178" s="36"/>
      <c r="AW178" s="36"/>
      <c r="AX178" s="36"/>
      <c r="AY178" s="29"/>
      <c r="AZ178" s="36"/>
      <c r="BA178" s="36"/>
      <c r="BB178" s="36"/>
      <c r="BC178" s="29"/>
      <c r="BD178" s="36"/>
      <c r="BE178" s="36"/>
      <c r="BF178" s="36"/>
      <c r="BG178" s="36"/>
      <c r="BH178" s="36"/>
      <c r="BI178" s="36"/>
      <c r="BJ178" s="36"/>
      <c r="BK178" s="36"/>
      <c r="BL178" s="36"/>
      <c r="BM178" s="29"/>
      <c r="BN178" s="36"/>
      <c r="BO178" s="29"/>
      <c r="BP178" s="36"/>
      <c r="BQ178" s="36"/>
      <c r="BR178" s="36"/>
      <c r="BS178" s="29"/>
      <c r="BT178" s="36"/>
      <c r="BU178" s="29"/>
      <c r="BV178" s="36"/>
      <c r="BW178" s="36"/>
      <c r="BX178" s="36"/>
      <c r="BY178" s="36"/>
    </row>
    <row r="179" spans="1:77" x14ac:dyDescent="0.25">
      <c r="A179" s="16">
        <v>177</v>
      </c>
      <c r="B179" s="16">
        <v>3</v>
      </c>
      <c r="C179" s="37" t="s">
        <v>635</v>
      </c>
      <c r="D179" s="51">
        <v>474.93883644444429</v>
      </c>
      <c r="E179" s="25">
        <v>368.03863200000001</v>
      </c>
      <c r="F179" s="26">
        <f t="shared" si="6"/>
        <v>842.9774684444443</v>
      </c>
      <c r="G179" s="26">
        <f t="shared" si="7"/>
        <v>-92.361163555555663</v>
      </c>
      <c r="H179" s="26">
        <f t="shared" si="8"/>
        <v>567.29999999999995</v>
      </c>
      <c r="I179" s="36"/>
      <c r="J179" s="36"/>
      <c r="K179" s="36"/>
      <c r="L179" s="27"/>
      <c r="M179" s="36"/>
      <c r="N179" s="36"/>
      <c r="O179" s="36"/>
      <c r="P179" s="36"/>
      <c r="Q179" s="36"/>
      <c r="R179" s="29"/>
      <c r="S179" s="36"/>
      <c r="T179" s="29"/>
      <c r="U179" s="36"/>
      <c r="V179" s="36"/>
      <c r="W179" s="36"/>
      <c r="X179" s="36">
        <v>0.15</v>
      </c>
      <c r="Y179" s="36">
        <v>166.8</v>
      </c>
      <c r="Z179" s="36"/>
      <c r="AA179" s="36"/>
      <c r="AB179" s="29"/>
      <c r="AC179" s="36"/>
      <c r="AD179" s="66" t="s">
        <v>1020</v>
      </c>
      <c r="AE179" s="36">
        <v>0.11</v>
      </c>
      <c r="AF179" s="36">
        <v>400.5</v>
      </c>
      <c r="AG179" s="36"/>
      <c r="AH179" s="36"/>
      <c r="AI179" s="36"/>
      <c r="AJ179" s="36"/>
      <c r="AK179" s="29"/>
      <c r="AL179" s="36"/>
      <c r="AM179" s="29"/>
      <c r="AN179" s="36"/>
      <c r="AO179" s="36"/>
      <c r="AP179" s="36"/>
      <c r="AQ179" s="29"/>
      <c r="AR179" s="36"/>
      <c r="AS179" s="29"/>
      <c r="AT179" s="36"/>
      <c r="AU179" s="29"/>
      <c r="AV179" s="36"/>
      <c r="AW179" s="36"/>
      <c r="AX179" s="36"/>
      <c r="AY179" s="29"/>
      <c r="AZ179" s="36"/>
      <c r="BA179" s="36"/>
      <c r="BB179" s="36"/>
      <c r="BC179" s="29"/>
      <c r="BD179" s="36"/>
      <c r="BE179" s="36"/>
      <c r="BF179" s="36"/>
      <c r="BG179" s="36"/>
      <c r="BH179" s="36"/>
      <c r="BI179" s="36"/>
      <c r="BJ179" s="36"/>
      <c r="BK179" s="36"/>
      <c r="BL179" s="36"/>
      <c r="BM179" s="29"/>
      <c r="BN179" s="36"/>
      <c r="BO179" s="29"/>
      <c r="BP179" s="36"/>
      <c r="BQ179" s="36"/>
      <c r="BR179" s="36"/>
      <c r="BS179" s="29"/>
      <c r="BT179" s="36"/>
      <c r="BU179" s="29"/>
      <c r="BV179" s="36"/>
      <c r="BW179" s="36"/>
      <c r="BX179" s="36"/>
      <c r="BY179" s="36"/>
    </row>
    <row r="180" spans="1:77" x14ac:dyDescent="0.25">
      <c r="A180" s="16">
        <v>178</v>
      </c>
      <c r="B180" s="16">
        <v>3</v>
      </c>
      <c r="C180" s="37" t="s">
        <v>636</v>
      </c>
      <c r="D180" s="51">
        <v>553.43222471497586</v>
      </c>
      <c r="E180" s="25">
        <v>1844.8037860000002</v>
      </c>
      <c r="F180" s="26">
        <f t="shared" si="6"/>
        <v>2398.2360107149761</v>
      </c>
      <c r="G180" s="26">
        <f t="shared" si="7"/>
        <v>-900.02177528502432</v>
      </c>
      <c r="H180" s="26">
        <f t="shared" si="8"/>
        <v>1453.4540000000002</v>
      </c>
      <c r="I180" s="36"/>
      <c r="J180" s="36"/>
      <c r="K180" s="36"/>
      <c r="L180" s="27">
        <v>1.3580000000000001</v>
      </c>
      <c r="M180" s="36">
        <v>630.11199999999997</v>
      </c>
      <c r="N180" s="36">
        <v>0.32800000000000001</v>
      </c>
      <c r="O180" s="36">
        <v>164.98400000000001</v>
      </c>
      <c r="P180" s="36">
        <v>0.42199999999999999</v>
      </c>
      <c r="Q180" s="36">
        <v>410.9</v>
      </c>
      <c r="R180" s="29">
        <v>8</v>
      </c>
      <c r="S180" s="36">
        <v>6.7679999999999998</v>
      </c>
      <c r="T180" s="29"/>
      <c r="U180" s="36"/>
      <c r="V180" s="36">
        <v>1.4E-2</v>
      </c>
      <c r="W180" s="36">
        <v>32.746000000000002</v>
      </c>
      <c r="X180" s="36">
        <v>0.187</v>
      </c>
      <c r="Y180" s="36">
        <v>207.94399999999999</v>
      </c>
      <c r="Z180" s="36"/>
      <c r="AA180" s="36"/>
      <c r="AB180" s="29"/>
      <c r="AC180" s="36"/>
      <c r="AD180" s="66"/>
      <c r="AE180" s="36"/>
      <c r="AF180" s="36"/>
      <c r="AG180" s="36"/>
      <c r="AH180" s="36"/>
      <c r="AI180" s="36"/>
      <c r="AJ180" s="36"/>
      <c r="AK180" s="29"/>
      <c r="AL180" s="36"/>
      <c r="AM180" s="29"/>
      <c r="AN180" s="36"/>
      <c r="AO180" s="36"/>
      <c r="AP180" s="36"/>
      <c r="AQ180" s="29"/>
      <c r="AR180" s="36"/>
      <c r="AS180" s="29"/>
      <c r="AT180" s="36"/>
      <c r="AU180" s="29"/>
      <c r="AV180" s="36"/>
      <c r="AW180" s="36"/>
      <c r="AX180" s="36"/>
      <c r="AY180" s="29"/>
      <c r="AZ180" s="36"/>
      <c r="BA180" s="36"/>
      <c r="BB180" s="36"/>
      <c r="BC180" s="29"/>
      <c r="BD180" s="36"/>
      <c r="BE180" s="36"/>
      <c r="BF180" s="36"/>
      <c r="BG180" s="36"/>
      <c r="BH180" s="36"/>
      <c r="BI180" s="36"/>
      <c r="BJ180" s="36"/>
      <c r="BK180" s="36"/>
      <c r="BL180" s="36"/>
      <c r="BM180" s="29"/>
      <c r="BN180" s="36"/>
      <c r="BO180" s="29"/>
      <c r="BP180" s="36"/>
      <c r="BQ180" s="36"/>
      <c r="BR180" s="36"/>
      <c r="BS180" s="29"/>
      <c r="BT180" s="36"/>
      <c r="BU180" s="29"/>
      <c r="BV180" s="36"/>
      <c r="BW180" s="36"/>
      <c r="BX180" s="36"/>
      <c r="BY180" s="36"/>
    </row>
    <row r="181" spans="1:77" x14ac:dyDescent="0.25">
      <c r="A181" s="16">
        <v>179</v>
      </c>
      <c r="B181" s="16">
        <v>3</v>
      </c>
      <c r="C181" s="37" t="s">
        <v>637</v>
      </c>
      <c r="D181" s="51">
        <v>171.20277368115941</v>
      </c>
      <c r="E181" s="25">
        <v>447.76652999999999</v>
      </c>
      <c r="F181" s="26">
        <f t="shared" si="6"/>
        <v>618.96930368115943</v>
      </c>
      <c r="G181" s="26">
        <f t="shared" si="7"/>
        <v>171.20277368115941</v>
      </c>
      <c r="H181" s="26">
        <f t="shared" si="8"/>
        <v>0</v>
      </c>
      <c r="I181" s="36"/>
      <c r="J181" s="36"/>
      <c r="K181" s="36"/>
      <c r="L181" s="27"/>
      <c r="M181" s="36"/>
      <c r="N181" s="36"/>
      <c r="O181" s="36"/>
      <c r="P181" s="36"/>
      <c r="Q181" s="36"/>
      <c r="R181" s="29"/>
      <c r="S181" s="36"/>
      <c r="T181" s="29"/>
      <c r="U181" s="36"/>
      <c r="V181" s="36"/>
      <c r="W181" s="36"/>
      <c r="X181" s="36"/>
      <c r="Y181" s="36"/>
      <c r="Z181" s="36"/>
      <c r="AA181" s="36"/>
      <c r="AB181" s="29"/>
      <c r="AC181" s="36"/>
      <c r="AD181" s="66"/>
      <c r="AE181" s="36"/>
      <c r="AF181" s="36"/>
      <c r="AG181" s="36"/>
      <c r="AH181" s="36"/>
      <c r="AI181" s="36"/>
      <c r="AJ181" s="36"/>
      <c r="AK181" s="29"/>
      <c r="AL181" s="36"/>
      <c r="AM181" s="29"/>
      <c r="AN181" s="36"/>
      <c r="AO181" s="36"/>
      <c r="AP181" s="36"/>
      <c r="AQ181" s="29"/>
      <c r="AR181" s="36"/>
      <c r="AS181" s="29"/>
      <c r="AT181" s="36"/>
      <c r="AU181" s="29"/>
      <c r="AV181" s="36"/>
      <c r="AW181" s="36"/>
      <c r="AX181" s="36"/>
      <c r="AY181" s="29"/>
      <c r="AZ181" s="36"/>
      <c r="BA181" s="36"/>
      <c r="BB181" s="36"/>
      <c r="BC181" s="29"/>
      <c r="BD181" s="36"/>
      <c r="BE181" s="36"/>
      <c r="BF181" s="36"/>
      <c r="BG181" s="36"/>
      <c r="BH181" s="36"/>
      <c r="BI181" s="36"/>
      <c r="BJ181" s="36"/>
      <c r="BK181" s="36"/>
      <c r="BL181" s="36"/>
      <c r="BM181" s="29"/>
      <c r="BN181" s="36"/>
      <c r="BO181" s="29"/>
      <c r="BP181" s="36"/>
      <c r="BQ181" s="36"/>
      <c r="BR181" s="36"/>
      <c r="BS181" s="29"/>
      <c r="BT181" s="36"/>
      <c r="BU181" s="29"/>
      <c r="BV181" s="36"/>
      <c r="BW181" s="36"/>
      <c r="BX181" s="36"/>
      <c r="BY181" s="36"/>
    </row>
    <row r="182" spans="1:77" x14ac:dyDescent="0.25">
      <c r="A182" s="16">
        <v>180</v>
      </c>
      <c r="B182" s="16">
        <v>3</v>
      </c>
      <c r="C182" s="37" t="s">
        <v>638</v>
      </c>
      <c r="D182" s="51">
        <v>476.24411511884051</v>
      </c>
      <c r="E182" s="25">
        <v>1105.9324260000001</v>
      </c>
      <c r="F182" s="26">
        <f t="shared" si="6"/>
        <v>1582.1765411188405</v>
      </c>
      <c r="G182" s="26">
        <f t="shared" si="7"/>
        <v>476.24411511884051</v>
      </c>
      <c r="H182" s="26">
        <f t="shared" si="8"/>
        <v>0</v>
      </c>
      <c r="I182" s="36"/>
      <c r="J182" s="36"/>
      <c r="K182" s="36"/>
      <c r="L182" s="27"/>
      <c r="M182" s="36"/>
      <c r="N182" s="36"/>
      <c r="O182" s="36"/>
      <c r="P182" s="36"/>
      <c r="Q182" s="36"/>
      <c r="R182" s="29"/>
      <c r="S182" s="36"/>
      <c r="T182" s="29"/>
      <c r="U182" s="36"/>
      <c r="V182" s="36"/>
      <c r="W182" s="36"/>
      <c r="X182" s="36"/>
      <c r="Y182" s="36"/>
      <c r="Z182" s="36"/>
      <c r="AA182" s="36"/>
      <c r="AB182" s="29"/>
      <c r="AC182" s="36"/>
      <c r="AD182" s="66"/>
      <c r="AE182" s="36"/>
      <c r="AF182" s="36"/>
      <c r="AG182" s="36"/>
      <c r="AH182" s="36"/>
      <c r="AI182" s="36"/>
      <c r="AJ182" s="36"/>
      <c r="AK182" s="29"/>
      <c r="AL182" s="36"/>
      <c r="AM182" s="29"/>
      <c r="AN182" s="36"/>
      <c r="AO182" s="36"/>
      <c r="AP182" s="36"/>
      <c r="AQ182" s="29"/>
      <c r="AR182" s="36"/>
      <c r="AS182" s="29"/>
      <c r="AT182" s="36"/>
      <c r="AU182" s="29"/>
      <c r="AV182" s="36"/>
      <c r="AW182" s="36"/>
      <c r="AX182" s="36"/>
      <c r="AY182" s="29"/>
      <c r="AZ182" s="36"/>
      <c r="BA182" s="36"/>
      <c r="BB182" s="36"/>
      <c r="BC182" s="29"/>
      <c r="BD182" s="36"/>
      <c r="BE182" s="36"/>
      <c r="BF182" s="36"/>
      <c r="BG182" s="36"/>
      <c r="BH182" s="36"/>
      <c r="BI182" s="36"/>
      <c r="BJ182" s="36"/>
      <c r="BK182" s="36"/>
      <c r="BL182" s="36"/>
      <c r="BM182" s="29"/>
      <c r="BN182" s="36"/>
      <c r="BO182" s="29"/>
      <c r="BP182" s="36"/>
      <c r="BQ182" s="36"/>
      <c r="BR182" s="36"/>
      <c r="BS182" s="29"/>
      <c r="BT182" s="36"/>
      <c r="BU182" s="29"/>
      <c r="BV182" s="36"/>
      <c r="BW182" s="36"/>
      <c r="BX182" s="36"/>
      <c r="BY182" s="36"/>
    </row>
    <row r="183" spans="1:77" x14ac:dyDescent="0.25">
      <c r="A183" s="16">
        <v>181</v>
      </c>
      <c r="B183" s="16">
        <v>3</v>
      </c>
      <c r="C183" s="37" t="s">
        <v>639</v>
      </c>
      <c r="D183" s="51">
        <v>553.56929254685986</v>
      </c>
      <c r="E183" s="25">
        <v>-745.41485</v>
      </c>
      <c r="F183" s="26">
        <f t="shared" si="6"/>
        <v>-191.84555745314015</v>
      </c>
      <c r="G183" s="26">
        <f t="shared" si="7"/>
        <v>553.56929254685986</v>
      </c>
      <c r="H183" s="26">
        <f t="shared" si="8"/>
        <v>0</v>
      </c>
      <c r="I183" s="36"/>
      <c r="J183" s="36"/>
      <c r="K183" s="36"/>
      <c r="L183" s="27"/>
      <c r="M183" s="36"/>
      <c r="N183" s="36"/>
      <c r="O183" s="36"/>
      <c r="P183" s="36"/>
      <c r="Q183" s="36"/>
      <c r="R183" s="29"/>
      <c r="S183" s="36"/>
      <c r="T183" s="29"/>
      <c r="U183" s="36"/>
      <c r="V183" s="36"/>
      <c r="W183" s="36"/>
      <c r="X183" s="36"/>
      <c r="Y183" s="36"/>
      <c r="Z183" s="36"/>
      <c r="AA183" s="36"/>
      <c r="AB183" s="29"/>
      <c r="AC183" s="36"/>
      <c r="AD183" s="66"/>
      <c r="AE183" s="36"/>
      <c r="AF183" s="36"/>
      <c r="AG183" s="36"/>
      <c r="AH183" s="36"/>
      <c r="AI183" s="36"/>
      <c r="AJ183" s="36"/>
      <c r="AK183" s="29"/>
      <c r="AL183" s="36"/>
      <c r="AM183" s="29"/>
      <c r="AN183" s="36"/>
      <c r="AO183" s="36"/>
      <c r="AP183" s="36"/>
      <c r="AQ183" s="29"/>
      <c r="AR183" s="36"/>
      <c r="AS183" s="29"/>
      <c r="AT183" s="36"/>
      <c r="AU183" s="29"/>
      <c r="AV183" s="36"/>
      <c r="AW183" s="36"/>
      <c r="AX183" s="36"/>
      <c r="AY183" s="29"/>
      <c r="AZ183" s="36"/>
      <c r="BA183" s="36"/>
      <c r="BB183" s="36"/>
      <c r="BC183" s="29"/>
      <c r="BD183" s="36"/>
      <c r="BE183" s="36"/>
      <c r="BF183" s="36"/>
      <c r="BG183" s="36"/>
      <c r="BH183" s="36"/>
      <c r="BI183" s="36"/>
      <c r="BJ183" s="36"/>
      <c r="BK183" s="36"/>
      <c r="BL183" s="36"/>
      <c r="BM183" s="29"/>
      <c r="BN183" s="36"/>
      <c r="BO183" s="29"/>
      <c r="BP183" s="36"/>
      <c r="BQ183" s="36"/>
      <c r="BR183" s="36"/>
      <c r="BS183" s="29"/>
      <c r="BT183" s="36"/>
      <c r="BU183" s="29"/>
      <c r="BV183" s="36"/>
      <c r="BW183" s="36"/>
      <c r="BX183" s="36"/>
      <c r="BY183" s="36"/>
    </row>
    <row r="184" spans="1:77" x14ac:dyDescent="0.25">
      <c r="A184" s="16">
        <v>182</v>
      </c>
      <c r="B184" s="16">
        <v>3</v>
      </c>
      <c r="C184" s="37" t="s">
        <v>640</v>
      </c>
      <c r="D184" s="51">
        <v>519.07785342995157</v>
      </c>
      <c r="E184" s="25">
        <v>1414.670124</v>
      </c>
      <c r="F184" s="26">
        <f t="shared" si="6"/>
        <v>1933.7479774299516</v>
      </c>
      <c r="G184" s="26">
        <f t="shared" si="7"/>
        <v>-610.27914657004862</v>
      </c>
      <c r="H184" s="26">
        <f t="shared" si="8"/>
        <v>1129.3570000000002</v>
      </c>
      <c r="I184" s="36"/>
      <c r="J184" s="36"/>
      <c r="K184" s="36"/>
      <c r="L184" s="27">
        <v>1.8</v>
      </c>
      <c r="M184" s="36">
        <v>835.2</v>
      </c>
      <c r="N184" s="36">
        <v>0.309</v>
      </c>
      <c r="O184" s="36">
        <v>155.42699999999999</v>
      </c>
      <c r="P184" s="36">
        <v>0.108</v>
      </c>
      <c r="Q184" s="36">
        <v>102.6</v>
      </c>
      <c r="R184" s="29">
        <v>4</v>
      </c>
      <c r="S184" s="36">
        <v>3.3839999999999999</v>
      </c>
      <c r="T184" s="29"/>
      <c r="U184" s="36"/>
      <c r="V184" s="36">
        <v>1.4E-2</v>
      </c>
      <c r="W184" s="36">
        <v>32.746000000000002</v>
      </c>
      <c r="X184" s="36"/>
      <c r="Y184" s="36"/>
      <c r="Z184" s="36"/>
      <c r="AA184" s="36"/>
      <c r="AB184" s="29"/>
      <c r="AC184" s="36"/>
      <c r="AD184" s="66"/>
      <c r="AE184" s="36"/>
      <c r="AF184" s="36"/>
      <c r="AG184" s="36"/>
      <c r="AH184" s="36"/>
      <c r="AI184" s="36"/>
      <c r="AJ184" s="36"/>
      <c r="AK184" s="29"/>
      <c r="AL184" s="36"/>
      <c r="AM184" s="29"/>
      <c r="AN184" s="36"/>
      <c r="AO184" s="36"/>
      <c r="AP184" s="36"/>
      <c r="AQ184" s="29"/>
      <c r="AR184" s="36"/>
      <c r="AS184" s="29"/>
      <c r="AT184" s="36"/>
      <c r="AU184" s="29"/>
      <c r="AV184" s="36"/>
      <c r="AW184" s="36"/>
      <c r="AX184" s="36"/>
      <c r="AY184" s="29"/>
      <c r="AZ184" s="36"/>
      <c r="BA184" s="36"/>
      <c r="BB184" s="36"/>
      <c r="BC184" s="29"/>
      <c r="BD184" s="36"/>
      <c r="BE184" s="36"/>
      <c r="BF184" s="36"/>
      <c r="BG184" s="36"/>
      <c r="BH184" s="36"/>
      <c r="BI184" s="36"/>
      <c r="BJ184" s="36"/>
      <c r="BK184" s="36"/>
      <c r="BL184" s="36"/>
      <c r="BM184" s="29"/>
      <c r="BN184" s="36"/>
      <c r="BO184" s="29"/>
      <c r="BP184" s="36"/>
      <c r="BQ184" s="36"/>
      <c r="BR184" s="36"/>
      <c r="BS184" s="29"/>
      <c r="BT184" s="36"/>
      <c r="BU184" s="29"/>
      <c r="BV184" s="36"/>
      <c r="BW184" s="36"/>
      <c r="BX184" s="36"/>
      <c r="BY184" s="36"/>
    </row>
    <row r="185" spans="1:77" x14ac:dyDescent="0.25">
      <c r="A185" s="16">
        <v>183</v>
      </c>
      <c r="B185" s="16">
        <v>3</v>
      </c>
      <c r="C185" s="37" t="s">
        <v>641</v>
      </c>
      <c r="D185" s="51">
        <v>579.71160059903389</v>
      </c>
      <c r="E185" s="25">
        <v>1479.6030239999998</v>
      </c>
      <c r="F185" s="26">
        <f t="shared" si="6"/>
        <v>2059.3146245990338</v>
      </c>
      <c r="G185" s="26">
        <f t="shared" si="7"/>
        <v>158.91160059903387</v>
      </c>
      <c r="H185" s="26">
        <f t="shared" si="8"/>
        <v>420.8</v>
      </c>
      <c r="I185" s="36"/>
      <c r="J185" s="36"/>
      <c r="K185" s="36"/>
      <c r="L185" s="27"/>
      <c r="M185" s="36"/>
      <c r="N185" s="36"/>
      <c r="O185" s="36"/>
      <c r="P185" s="36"/>
      <c r="Q185" s="36"/>
      <c r="R185" s="29"/>
      <c r="S185" s="36"/>
      <c r="T185" s="29"/>
      <c r="U185" s="36"/>
      <c r="V185" s="36"/>
      <c r="W185" s="36"/>
      <c r="X185" s="36"/>
      <c r="Y185" s="36"/>
      <c r="Z185" s="36"/>
      <c r="AA185" s="36"/>
      <c r="AB185" s="29"/>
      <c r="AC185" s="36"/>
      <c r="AD185" s="66" t="s">
        <v>1021</v>
      </c>
      <c r="AE185" s="36">
        <v>0.14000000000000001</v>
      </c>
      <c r="AF185" s="36">
        <v>420.8</v>
      </c>
      <c r="AG185" s="36"/>
      <c r="AH185" s="36"/>
      <c r="AI185" s="36"/>
      <c r="AJ185" s="36"/>
      <c r="AK185" s="29"/>
      <c r="AL185" s="36"/>
      <c r="AM185" s="29"/>
      <c r="AN185" s="36"/>
      <c r="AO185" s="36"/>
      <c r="AP185" s="36"/>
      <c r="AQ185" s="29"/>
      <c r="AR185" s="36"/>
      <c r="AS185" s="29"/>
      <c r="AT185" s="36"/>
      <c r="AU185" s="29"/>
      <c r="AV185" s="36"/>
      <c r="AW185" s="36"/>
      <c r="AX185" s="36"/>
      <c r="AY185" s="29"/>
      <c r="AZ185" s="36"/>
      <c r="BA185" s="36"/>
      <c r="BB185" s="36"/>
      <c r="BC185" s="29"/>
      <c r="BD185" s="36"/>
      <c r="BE185" s="36"/>
      <c r="BF185" s="36"/>
      <c r="BG185" s="36"/>
      <c r="BH185" s="36"/>
      <c r="BI185" s="36"/>
      <c r="BJ185" s="36"/>
      <c r="BK185" s="36"/>
      <c r="BL185" s="36"/>
      <c r="BM185" s="29"/>
      <c r="BN185" s="36"/>
      <c r="BO185" s="29"/>
      <c r="BP185" s="36"/>
      <c r="BQ185" s="36"/>
      <c r="BR185" s="36"/>
      <c r="BS185" s="29"/>
      <c r="BT185" s="36"/>
      <c r="BU185" s="29"/>
      <c r="BV185" s="36"/>
      <c r="BW185" s="36"/>
      <c r="BX185" s="36"/>
      <c r="BY185" s="36"/>
    </row>
    <row r="186" spans="1:77" x14ac:dyDescent="0.25">
      <c r="A186" s="16">
        <v>184</v>
      </c>
      <c r="B186" s="16">
        <v>3</v>
      </c>
      <c r="C186" s="37" t="s">
        <v>642</v>
      </c>
      <c r="D186" s="51">
        <v>283.80611980676326</v>
      </c>
      <c r="E186" s="25">
        <v>499.96232000000003</v>
      </c>
      <c r="F186" s="26">
        <f t="shared" si="6"/>
        <v>783.76843980676335</v>
      </c>
      <c r="G186" s="26">
        <f t="shared" si="7"/>
        <v>283.80611980676326</v>
      </c>
      <c r="H186" s="26">
        <f t="shared" si="8"/>
        <v>0</v>
      </c>
      <c r="I186" s="36"/>
      <c r="J186" s="36"/>
      <c r="K186" s="36"/>
      <c r="L186" s="27"/>
      <c r="M186" s="36"/>
      <c r="N186" s="36"/>
      <c r="O186" s="36"/>
      <c r="P186" s="36"/>
      <c r="Q186" s="36"/>
      <c r="R186" s="29"/>
      <c r="S186" s="36"/>
      <c r="T186" s="29"/>
      <c r="U186" s="36"/>
      <c r="V186" s="36"/>
      <c r="W186" s="36"/>
      <c r="X186" s="36"/>
      <c r="Y186" s="36"/>
      <c r="Z186" s="36"/>
      <c r="AA186" s="36"/>
      <c r="AB186" s="29"/>
      <c r="AC186" s="36"/>
      <c r="AD186" s="66"/>
      <c r="AE186" s="36"/>
      <c r="AF186" s="36"/>
      <c r="AG186" s="36"/>
      <c r="AH186" s="36"/>
      <c r="AI186" s="36"/>
      <c r="AJ186" s="36"/>
      <c r="AK186" s="29"/>
      <c r="AL186" s="36"/>
      <c r="AM186" s="29"/>
      <c r="AN186" s="36"/>
      <c r="AO186" s="36"/>
      <c r="AP186" s="36"/>
      <c r="AQ186" s="29"/>
      <c r="AR186" s="36"/>
      <c r="AS186" s="29"/>
      <c r="AT186" s="36"/>
      <c r="AU186" s="29"/>
      <c r="AV186" s="36"/>
      <c r="AW186" s="36"/>
      <c r="AX186" s="36"/>
      <c r="AY186" s="29"/>
      <c r="AZ186" s="36"/>
      <c r="BA186" s="36"/>
      <c r="BB186" s="36"/>
      <c r="BC186" s="29"/>
      <c r="BD186" s="36"/>
      <c r="BE186" s="36"/>
      <c r="BF186" s="36"/>
      <c r="BG186" s="36"/>
      <c r="BH186" s="36"/>
      <c r="BI186" s="36"/>
      <c r="BJ186" s="36"/>
      <c r="BK186" s="36"/>
      <c r="BL186" s="36"/>
      <c r="BM186" s="29"/>
      <c r="BN186" s="36"/>
      <c r="BO186" s="29"/>
      <c r="BP186" s="36"/>
      <c r="BQ186" s="36"/>
      <c r="BR186" s="36"/>
      <c r="BS186" s="29"/>
      <c r="BT186" s="36"/>
      <c r="BU186" s="29"/>
      <c r="BV186" s="36"/>
      <c r="BW186" s="36"/>
      <c r="BX186" s="36"/>
      <c r="BY186" s="36"/>
    </row>
    <row r="187" spans="1:77" x14ac:dyDescent="0.25">
      <c r="A187" s="16">
        <v>185</v>
      </c>
      <c r="B187" s="16">
        <v>1</v>
      </c>
      <c r="C187" s="37" t="s">
        <v>643</v>
      </c>
      <c r="D187" s="51">
        <v>96.687697140096617</v>
      </c>
      <c r="E187" s="25">
        <v>207.93904400000002</v>
      </c>
      <c r="F187" s="26">
        <f t="shared" si="6"/>
        <v>304.62674114009667</v>
      </c>
      <c r="G187" s="26">
        <f t="shared" si="7"/>
        <v>96.687697140096617</v>
      </c>
      <c r="H187" s="26">
        <f t="shared" si="8"/>
        <v>0</v>
      </c>
      <c r="I187" s="36"/>
      <c r="J187" s="36"/>
      <c r="K187" s="36"/>
      <c r="L187" s="27"/>
      <c r="M187" s="36"/>
      <c r="N187" s="36"/>
      <c r="O187" s="36"/>
      <c r="P187" s="36"/>
      <c r="Q187" s="36"/>
      <c r="R187" s="29"/>
      <c r="S187" s="36"/>
      <c r="T187" s="29"/>
      <c r="U187" s="36"/>
      <c r="V187" s="36"/>
      <c r="W187" s="36"/>
      <c r="X187" s="36"/>
      <c r="Y187" s="36"/>
      <c r="Z187" s="36"/>
      <c r="AA187" s="36"/>
      <c r="AB187" s="29"/>
      <c r="AC187" s="36"/>
      <c r="AD187" s="66"/>
      <c r="AE187" s="36"/>
      <c r="AF187" s="36"/>
      <c r="AG187" s="36"/>
      <c r="AH187" s="36"/>
      <c r="AI187" s="36"/>
      <c r="AJ187" s="36"/>
      <c r="AK187" s="29"/>
      <c r="AL187" s="36"/>
      <c r="AM187" s="29"/>
      <c r="AN187" s="36"/>
      <c r="AO187" s="36"/>
      <c r="AP187" s="36"/>
      <c r="AQ187" s="29"/>
      <c r="AR187" s="36"/>
      <c r="AS187" s="29"/>
      <c r="AT187" s="36"/>
      <c r="AU187" s="29"/>
      <c r="AV187" s="36"/>
      <c r="AW187" s="36"/>
      <c r="AX187" s="36"/>
      <c r="AY187" s="29"/>
      <c r="AZ187" s="36"/>
      <c r="BA187" s="36"/>
      <c r="BB187" s="36"/>
      <c r="BC187" s="29"/>
      <c r="BD187" s="36"/>
      <c r="BE187" s="36"/>
      <c r="BF187" s="36"/>
      <c r="BG187" s="36"/>
      <c r="BH187" s="36"/>
      <c r="BI187" s="36"/>
      <c r="BJ187" s="36"/>
      <c r="BK187" s="36"/>
      <c r="BL187" s="36"/>
      <c r="BM187" s="29"/>
      <c r="BN187" s="36"/>
      <c r="BO187" s="29"/>
      <c r="BP187" s="36"/>
      <c r="BQ187" s="36"/>
      <c r="BR187" s="36"/>
      <c r="BS187" s="29"/>
      <c r="BT187" s="36"/>
      <c r="BU187" s="29"/>
      <c r="BV187" s="36"/>
      <c r="BW187" s="36"/>
      <c r="BX187" s="36"/>
      <c r="BY187" s="36"/>
    </row>
    <row r="188" spans="1:77" x14ac:dyDescent="0.25">
      <c r="A188" s="16">
        <v>186</v>
      </c>
      <c r="B188" s="16">
        <v>1</v>
      </c>
      <c r="C188" s="37" t="s">
        <v>644</v>
      </c>
      <c r="D188" s="51">
        <v>82.008661835748796</v>
      </c>
      <c r="E188" s="25">
        <v>-191.99567999999999</v>
      </c>
      <c r="F188" s="26">
        <f t="shared" si="6"/>
        <v>-109.9870181642512</v>
      </c>
      <c r="G188" s="26">
        <f t="shared" si="7"/>
        <v>82.008661835748796</v>
      </c>
      <c r="H188" s="26">
        <f t="shared" si="8"/>
        <v>0</v>
      </c>
      <c r="I188" s="36"/>
      <c r="J188" s="36"/>
      <c r="K188" s="36"/>
      <c r="L188" s="27"/>
      <c r="M188" s="36"/>
      <c r="N188" s="36"/>
      <c r="O188" s="36"/>
      <c r="P188" s="36"/>
      <c r="Q188" s="36"/>
      <c r="R188" s="29"/>
      <c r="S188" s="36"/>
      <c r="T188" s="29"/>
      <c r="U188" s="36"/>
      <c r="V188" s="36"/>
      <c r="W188" s="36"/>
      <c r="X188" s="36"/>
      <c r="Y188" s="36"/>
      <c r="Z188" s="36"/>
      <c r="AA188" s="36"/>
      <c r="AB188" s="29"/>
      <c r="AC188" s="36"/>
      <c r="AD188" s="66"/>
      <c r="AE188" s="36"/>
      <c r="AF188" s="36"/>
      <c r="AG188" s="36"/>
      <c r="AH188" s="36"/>
      <c r="AI188" s="36"/>
      <c r="AJ188" s="36"/>
      <c r="AK188" s="29"/>
      <c r="AL188" s="36"/>
      <c r="AM188" s="29"/>
      <c r="AN188" s="36"/>
      <c r="AO188" s="36"/>
      <c r="AP188" s="36"/>
      <c r="AQ188" s="29"/>
      <c r="AR188" s="36"/>
      <c r="AS188" s="29"/>
      <c r="AT188" s="36"/>
      <c r="AU188" s="29"/>
      <c r="AV188" s="36"/>
      <c r="AW188" s="36"/>
      <c r="AX188" s="36"/>
      <c r="AY188" s="29"/>
      <c r="AZ188" s="36"/>
      <c r="BA188" s="36"/>
      <c r="BB188" s="36"/>
      <c r="BC188" s="29"/>
      <c r="BD188" s="36"/>
      <c r="BE188" s="36"/>
      <c r="BF188" s="36"/>
      <c r="BG188" s="36"/>
      <c r="BH188" s="36"/>
      <c r="BI188" s="36"/>
      <c r="BJ188" s="36"/>
      <c r="BK188" s="36"/>
      <c r="BL188" s="36"/>
      <c r="BM188" s="29"/>
      <c r="BN188" s="36"/>
      <c r="BO188" s="29"/>
      <c r="BP188" s="36"/>
      <c r="BQ188" s="36"/>
      <c r="BR188" s="36"/>
      <c r="BS188" s="29"/>
      <c r="BT188" s="36"/>
      <c r="BU188" s="29"/>
      <c r="BV188" s="36"/>
      <c r="BW188" s="36"/>
      <c r="BX188" s="36"/>
      <c r="BY188" s="36"/>
    </row>
    <row r="189" spans="1:77" x14ac:dyDescent="0.25">
      <c r="A189" s="16">
        <v>187</v>
      </c>
      <c r="B189" s="16">
        <v>1</v>
      </c>
      <c r="C189" s="37" t="s">
        <v>645</v>
      </c>
      <c r="D189" s="51">
        <v>49.929914318840581</v>
      </c>
      <c r="E189" s="25">
        <v>79.423472000000004</v>
      </c>
      <c r="F189" s="26">
        <f t="shared" si="6"/>
        <v>129.35338631884059</v>
      </c>
      <c r="G189" s="26">
        <f t="shared" si="7"/>
        <v>49.929914318840581</v>
      </c>
      <c r="H189" s="26">
        <f t="shared" si="8"/>
        <v>0</v>
      </c>
      <c r="I189" s="36"/>
      <c r="J189" s="36"/>
      <c r="K189" s="36"/>
      <c r="L189" s="27"/>
      <c r="M189" s="36"/>
      <c r="N189" s="36"/>
      <c r="O189" s="36"/>
      <c r="P189" s="36"/>
      <c r="Q189" s="36"/>
      <c r="R189" s="29"/>
      <c r="S189" s="36"/>
      <c r="T189" s="29"/>
      <c r="U189" s="36"/>
      <c r="V189" s="36"/>
      <c r="W189" s="36"/>
      <c r="X189" s="36"/>
      <c r="Y189" s="36"/>
      <c r="Z189" s="36"/>
      <c r="AA189" s="36"/>
      <c r="AB189" s="29"/>
      <c r="AC189" s="36"/>
      <c r="AD189" s="66"/>
      <c r="AE189" s="36"/>
      <c r="AF189" s="36"/>
      <c r="AG189" s="36"/>
      <c r="AH189" s="36"/>
      <c r="AI189" s="36"/>
      <c r="AJ189" s="36"/>
      <c r="AK189" s="29"/>
      <c r="AL189" s="36"/>
      <c r="AM189" s="29"/>
      <c r="AN189" s="36"/>
      <c r="AO189" s="36"/>
      <c r="AP189" s="36"/>
      <c r="AQ189" s="29"/>
      <c r="AR189" s="36"/>
      <c r="AS189" s="29"/>
      <c r="AT189" s="36"/>
      <c r="AU189" s="29"/>
      <c r="AV189" s="36"/>
      <c r="AW189" s="36"/>
      <c r="AX189" s="36"/>
      <c r="AY189" s="29"/>
      <c r="AZ189" s="36"/>
      <c r="BA189" s="36"/>
      <c r="BB189" s="36"/>
      <c r="BC189" s="29"/>
      <c r="BD189" s="36"/>
      <c r="BE189" s="36"/>
      <c r="BF189" s="36"/>
      <c r="BG189" s="36"/>
      <c r="BH189" s="36"/>
      <c r="BI189" s="36"/>
      <c r="BJ189" s="36"/>
      <c r="BK189" s="36"/>
      <c r="BL189" s="36"/>
      <c r="BM189" s="29"/>
      <c r="BN189" s="36"/>
      <c r="BO189" s="29"/>
      <c r="BP189" s="36"/>
      <c r="BQ189" s="36"/>
      <c r="BR189" s="36"/>
      <c r="BS189" s="29"/>
      <c r="BT189" s="36"/>
      <c r="BU189" s="29"/>
      <c r="BV189" s="36"/>
      <c r="BW189" s="36"/>
      <c r="BX189" s="36"/>
      <c r="BY189" s="36"/>
    </row>
    <row r="190" spans="1:77" x14ac:dyDescent="0.25">
      <c r="A190" s="16">
        <v>188</v>
      </c>
      <c r="B190" s="16">
        <v>1</v>
      </c>
      <c r="C190" s="37" t="s">
        <v>646</v>
      </c>
      <c r="D190" s="51">
        <v>89.580661835748785</v>
      </c>
      <c r="E190" s="25">
        <v>80.460290000000001</v>
      </c>
      <c r="F190" s="26">
        <f t="shared" si="6"/>
        <v>170.04095183574879</v>
      </c>
      <c r="G190" s="26">
        <f t="shared" si="7"/>
        <v>89.580661835748785</v>
      </c>
      <c r="H190" s="26">
        <f t="shared" si="8"/>
        <v>0</v>
      </c>
      <c r="I190" s="36"/>
      <c r="J190" s="36"/>
      <c r="K190" s="36"/>
      <c r="L190" s="27"/>
      <c r="M190" s="36"/>
      <c r="N190" s="36"/>
      <c r="O190" s="36"/>
      <c r="P190" s="36"/>
      <c r="Q190" s="36"/>
      <c r="R190" s="29"/>
      <c r="S190" s="36"/>
      <c r="T190" s="29"/>
      <c r="U190" s="36"/>
      <c r="V190" s="36"/>
      <c r="W190" s="36"/>
      <c r="X190" s="36"/>
      <c r="Y190" s="36"/>
      <c r="Z190" s="36"/>
      <c r="AA190" s="36"/>
      <c r="AB190" s="29"/>
      <c r="AC190" s="36"/>
      <c r="AD190" s="66"/>
      <c r="AE190" s="36"/>
      <c r="AF190" s="36"/>
      <c r="AG190" s="36"/>
      <c r="AH190" s="36"/>
      <c r="AI190" s="36"/>
      <c r="AJ190" s="36"/>
      <c r="AK190" s="29"/>
      <c r="AL190" s="36"/>
      <c r="AM190" s="29"/>
      <c r="AN190" s="36"/>
      <c r="AO190" s="36"/>
      <c r="AP190" s="36"/>
      <c r="AQ190" s="29"/>
      <c r="AR190" s="36"/>
      <c r="AS190" s="29"/>
      <c r="AT190" s="36"/>
      <c r="AU190" s="29"/>
      <c r="AV190" s="36"/>
      <c r="AW190" s="36"/>
      <c r="AX190" s="36"/>
      <c r="AY190" s="29"/>
      <c r="AZ190" s="36"/>
      <c r="BA190" s="36"/>
      <c r="BB190" s="36"/>
      <c r="BC190" s="29"/>
      <c r="BD190" s="36"/>
      <c r="BE190" s="36"/>
      <c r="BF190" s="36"/>
      <c r="BG190" s="36"/>
      <c r="BH190" s="36"/>
      <c r="BI190" s="36"/>
      <c r="BJ190" s="36"/>
      <c r="BK190" s="36"/>
      <c r="BL190" s="36"/>
      <c r="BM190" s="29"/>
      <c r="BN190" s="36"/>
      <c r="BO190" s="29"/>
      <c r="BP190" s="36"/>
      <c r="BQ190" s="36"/>
      <c r="BR190" s="36"/>
      <c r="BS190" s="29"/>
      <c r="BT190" s="36"/>
      <c r="BU190" s="29"/>
      <c r="BV190" s="36"/>
      <c r="BW190" s="36"/>
      <c r="BX190" s="36"/>
      <c r="BY190" s="36"/>
    </row>
    <row r="191" spans="1:77" ht="16.5" customHeight="1" x14ac:dyDescent="0.25">
      <c r="A191" s="16">
        <v>189</v>
      </c>
      <c r="B191" s="16">
        <v>1</v>
      </c>
      <c r="C191" s="37" t="s">
        <v>647</v>
      </c>
      <c r="D191" s="51">
        <v>128.10346179710143</v>
      </c>
      <c r="E191" s="25">
        <v>303.934506</v>
      </c>
      <c r="F191" s="26">
        <f t="shared" si="6"/>
        <v>432.03796779710143</v>
      </c>
      <c r="G191" s="26">
        <f t="shared" si="7"/>
        <v>128.10346179710143</v>
      </c>
      <c r="H191" s="26">
        <f t="shared" si="8"/>
        <v>0</v>
      </c>
      <c r="I191" s="36"/>
      <c r="J191" s="36"/>
      <c r="K191" s="36"/>
      <c r="L191" s="27"/>
      <c r="M191" s="36"/>
      <c r="N191" s="36"/>
      <c r="O191" s="36"/>
      <c r="P191" s="36"/>
      <c r="Q191" s="36"/>
      <c r="R191" s="29"/>
      <c r="S191" s="36"/>
      <c r="T191" s="29"/>
      <c r="U191" s="36"/>
      <c r="V191" s="36"/>
      <c r="W191" s="36"/>
      <c r="X191" s="36"/>
      <c r="Y191" s="36"/>
      <c r="Z191" s="36"/>
      <c r="AA191" s="36"/>
      <c r="AB191" s="29"/>
      <c r="AC191" s="36"/>
      <c r="AD191" s="66"/>
      <c r="AE191" s="36"/>
      <c r="AF191" s="36"/>
      <c r="AG191" s="36"/>
      <c r="AH191" s="36"/>
      <c r="AI191" s="36"/>
      <c r="AJ191" s="36"/>
      <c r="AK191" s="29"/>
      <c r="AL191" s="36"/>
      <c r="AM191" s="29"/>
      <c r="AN191" s="36"/>
      <c r="AO191" s="36"/>
      <c r="AP191" s="36"/>
      <c r="AQ191" s="29"/>
      <c r="AR191" s="36"/>
      <c r="AS191" s="29"/>
      <c r="AT191" s="36"/>
      <c r="AU191" s="29"/>
      <c r="AV191" s="36"/>
      <c r="AW191" s="36"/>
      <c r="AX191" s="36"/>
      <c r="AY191" s="29"/>
      <c r="AZ191" s="36"/>
      <c r="BA191" s="36"/>
      <c r="BB191" s="36"/>
      <c r="BC191" s="29"/>
      <c r="BD191" s="36"/>
      <c r="BE191" s="36"/>
      <c r="BF191" s="36"/>
      <c r="BG191" s="36"/>
      <c r="BH191" s="36"/>
      <c r="BI191" s="36"/>
      <c r="BJ191" s="36"/>
      <c r="BK191" s="36"/>
      <c r="BL191" s="36"/>
      <c r="BM191" s="29"/>
      <c r="BN191" s="36"/>
      <c r="BO191" s="29"/>
      <c r="BP191" s="36"/>
      <c r="BQ191" s="36"/>
      <c r="BR191" s="36"/>
      <c r="BS191" s="29"/>
      <c r="BT191" s="36"/>
      <c r="BU191" s="29"/>
      <c r="BV191" s="36"/>
      <c r="BW191" s="36"/>
      <c r="BX191" s="36"/>
      <c r="BY191" s="36"/>
    </row>
    <row r="192" spans="1:77" x14ac:dyDescent="0.25">
      <c r="A192" s="16">
        <v>190</v>
      </c>
      <c r="B192" s="16">
        <v>3</v>
      </c>
      <c r="C192" s="37" t="s">
        <v>648</v>
      </c>
      <c r="D192" s="51">
        <v>1371.9991024347823</v>
      </c>
      <c r="E192" s="25">
        <v>5655.4666979999993</v>
      </c>
      <c r="F192" s="26">
        <f t="shared" si="6"/>
        <v>7027.4658004347821</v>
      </c>
      <c r="G192" s="26">
        <f t="shared" si="7"/>
        <v>486.91110243478226</v>
      </c>
      <c r="H192" s="26">
        <f t="shared" si="8"/>
        <v>885.08800000000008</v>
      </c>
      <c r="I192" s="36"/>
      <c r="J192" s="36"/>
      <c r="K192" s="36"/>
      <c r="L192" s="27"/>
      <c r="M192" s="36"/>
      <c r="N192" s="36"/>
      <c r="O192" s="36"/>
      <c r="P192" s="36"/>
      <c r="Q192" s="36"/>
      <c r="R192" s="29"/>
      <c r="S192" s="36"/>
      <c r="T192" s="29"/>
      <c r="U192" s="36"/>
      <c r="V192" s="36"/>
      <c r="W192" s="36"/>
      <c r="X192" s="36">
        <v>0.124</v>
      </c>
      <c r="Y192" s="36">
        <v>137.88800000000001</v>
      </c>
      <c r="Z192" s="36"/>
      <c r="AA192" s="36"/>
      <c r="AB192" s="29"/>
      <c r="AC192" s="36"/>
      <c r="AD192" s="66" t="s">
        <v>1022</v>
      </c>
      <c r="AE192" s="36">
        <v>0.37</v>
      </c>
      <c r="AF192" s="36">
        <v>747.2</v>
      </c>
      <c r="AG192" s="36"/>
      <c r="AH192" s="36"/>
      <c r="AI192" s="36"/>
      <c r="AJ192" s="36"/>
      <c r="AK192" s="29"/>
      <c r="AL192" s="36"/>
      <c r="AM192" s="29"/>
      <c r="AN192" s="36"/>
      <c r="AO192" s="36"/>
      <c r="AP192" s="36"/>
      <c r="AQ192" s="29"/>
      <c r="AR192" s="36"/>
      <c r="AS192" s="29"/>
      <c r="AT192" s="36"/>
      <c r="AU192" s="29"/>
      <c r="AV192" s="36"/>
      <c r="AW192" s="36"/>
      <c r="AX192" s="36"/>
      <c r="AY192" s="29"/>
      <c r="AZ192" s="36"/>
      <c r="BA192" s="36"/>
      <c r="BB192" s="36"/>
      <c r="BC192" s="29"/>
      <c r="BD192" s="36"/>
      <c r="BE192" s="36"/>
      <c r="BF192" s="36"/>
      <c r="BG192" s="36"/>
      <c r="BH192" s="36"/>
      <c r="BI192" s="36"/>
      <c r="BJ192" s="36"/>
      <c r="BK192" s="36"/>
      <c r="BL192" s="36"/>
      <c r="BM192" s="29"/>
      <c r="BN192" s="36"/>
      <c r="BO192" s="29"/>
      <c r="BP192" s="36"/>
      <c r="BQ192" s="36"/>
      <c r="BR192" s="36"/>
      <c r="BS192" s="29"/>
      <c r="BT192" s="36"/>
      <c r="BU192" s="29"/>
      <c r="BV192" s="36"/>
      <c r="BW192" s="36"/>
      <c r="BX192" s="36"/>
      <c r="BY192" s="36"/>
    </row>
    <row r="193" spans="1:77" x14ac:dyDescent="0.25">
      <c r="A193" s="16">
        <v>191</v>
      </c>
      <c r="B193" s="16">
        <v>2</v>
      </c>
      <c r="C193" s="37" t="s">
        <v>649</v>
      </c>
      <c r="D193" s="51">
        <v>798.15622859903374</v>
      </c>
      <c r="E193" s="25">
        <v>2702.5112639999998</v>
      </c>
      <c r="F193" s="26">
        <f t="shared" si="6"/>
        <v>3500.6674925990337</v>
      </c>
      <c r="G193" s="26">
        <f t="shared" si="7"/>
        <v>-792.25877140096645</v>
      </c>
      <c r="H193" s="26">
        <f t="shared" si="8"/>
        <v>1590.4150000000002</v>
      </c>
      <c r="I193" s="36"/>
      <c r="J193" s="36"/>
      <c r="K193" s="36"/>
      <c r="L193" s="27">
        <v>2.1539999999999999</v>
      </c>
      <c r="M193" s="36">
        <v>999.45600000000002</v>
      </c>
      <c r="N193" s="36"/>
      <c r="O193" s="36"/>
      <c r="P193" s="36">
        <v>0.13</v>
      </c>
      <c r="Q193" s="36">
        <v>133.5</v>
      </c>
      <c r="R193" s="29">
        <v>5</v>
      </c>
      <c r="S193" s="36">
        <v>4.2300000000000004</v>
      </c>
      <c r="T193" s="29"/>
      <c r="U193" s="36"/>
      <c r="V193" s="36">
        <v>1.0999999999999999E-2</v>
      </c>
      <c r="W193" s="36">
        <v>25.728999999999999</v>
      </c>
      <c r="X193" s="36">
        <v>0.11</v>
      </c>
      <c r="Y193" s="36">
        <v>122.32</v>
      </c>
      <c r="Z193" s="36"/>
      <c r="AA193" s="36"/>
      <c r="AB193" s="29"/>
      <c r="AC193" s="36"/>
      <c r="AD193" s="66" t="s">
        <v>1023</v>
      </c>
      <c r="AE193" s="36">
        <v>0.10199999999999999</v>
      </c>
      <c r="AF193" s="36">
        <v>305.18</v>
      </c>
      <c r="AG193" s="36"/>
      <c r="AH193" s="36"/>
      <c r="AI193" s="36"/>
      <c r="AJ193" s="36"/>
      <c r="AK193" s="29"/>
      <c r="AL193" s="36"/>
      <c r="AM193" s="29"/>
      <c r="AN193" s="36"/>
      <c r="AO193" s="36"/>
      <c r="AP193" s="36"/>
      <c r="AQ193" s="29"/>
      <c r="AR193" s="36"/>
      <c r="AS193" s="29"/>
      <c r="AT193" s="36"/>
      <c r="AU193" s="29"/>
      <c r="AV193" s="36"/>
      <c r="AW193" s="36"/>
      <c r="AX193" s="36"/>
      <c r="AY193" s="29"/>
      <c r="AZ193" s="36"/>
      <c r="BA193" s="36"/>
      <c r="BB193" s="36"/>
      <c r="BC193" s="29"/>
      <c r="BD193" s="36"/>
      <c r="BE193" s="36"/>
      <c r="BF193" s="36"/>
      <c r="BG193" s="36"/>
      <c r="BH193" s="36"/>
      <c r="BI193" s="36"/>
      <c r="BJ193" s="36"/>
      <c r="BK193" s="36"/>
      <c r="BL193" s="36"/>
      <c r="BM193" s="29"/>
      <c r="BN193" s="36"/>
      <c r="BO193" s="29"/>
      <c r="BP193" s="36"/>
      <c r="BQ193" s="36"/>
      <c r="BR193" s="36"/>
      <c r="BS193" s="29"/>
      <c r="BT193" s="36"/>
      <c r="BU193" s="29"/>
      <c r="BV193" s="36"/>
      <c r="BW193" s="36"/>
      <c r="BX193" s="36"/>
      <c r="BY193" s="36"/>
    </row>
    <row r="194" spans="1:77" x14ac:dyDescent="0.25">
      <c r="A194" s="16">
        <v>192</v>
      </c>
      <c r="B194" s="16">
        <v>3</v>
      </c>
      <c r="C194" s="37" t="s">
        <v>650</v>
      </c>
      <c r="D194" s="51">
        <v>624.53163424154582</v>
      </c>
      <c r="E194" s="25">
        <v>-316.42152799999997</v>
      </c>
      <c r="F194" s="26">
        <f t="shared" si="6"/>
        <v>308.11010624154585</v>
      </c>
      <c r="G194" s="26">
        <f t="shared" si="7"/>
        <v>624.53163424154582</v>
      </c>
      <c r="H194" s="26">
        <f t="shared" si="8"/>
        <v>0</v>
      </c>
      <c r="I194" s="36"/>
      <c r="J194" s="36"/>
      <c r="K194" s="36"/>
      <c r="L194" s="27"/>
      <c r="M194" s="36"/>
      <c r="N194" s="36"/>
      <c r="O194" s="36"/>
      <c r="P194" s="36"/>
      <c r="Q194" s="36"/>
      <c r="R194" s="29"/>
      <c r="S194" s="36"/>
      <c r="T194" s="29"/>
      <c r="U194" s="36"/>
      <c r="V194" s="36"/>
      <c r="W194" s="36"/>
      <c r="X194" s="36"/>
      <c r="Y194" s="36"/>
      <c r="Z194" s="36"/>
      <c r="AA194" s="36"/>
      <c r="AB194" s="29"/>
      <c r="AC194" s="36"/>
      <c r="AD194" s="66"/>
      <c r="AE194" s="36"/>
      <c r="AF194" s="36"/>
      <c r="AG194" s="36"/>
      <c r="AH194" s="36"/>
      <c r="AI194" s="36"/>
      <c r="AJ194" s="36"/>
      <c r="AK194" s="29"/>
      <c r="AL194" s="36"/>
      <c r="AM194" s="29"/>
      <c r="AN194" s="36"/>
      <c r="AO194" s="36"/>
      <c r="AP194" s="36"/>
      <c r="AQ194" s="29"/>
      <c r="AR194" s="36"/>
      <c r="AS194" s="29"/>
      <c r="AT194" s="36"/>
      <c r="AU194" s="29"/>
      <c r="AV194" s="36"/>
      <c r="AW194" s="36"/>
      <c r="AX194" s="36"/>
      <c r="AY194" s="29"/>
      <c r="AZ194" s="36"/>
      <c r="BA194" s="36"/>
      <c r="BB194" s="36"/>
      <c r="BC194" s="29"/>
      <c r="BD194" s="36"/>
      <c r="BE194" s="36"/>
      <c r="BF194" s="36"/>
      <c r="BG194" s="36"/>
      <c r="BH194" s="36"/>
      <c r="BI194" s="36"/>
      <c r="BJ194" s="36"/>
      <c r="BK194" s="36"/>
      <c r="BL194" s="36"/>
      <c r="BM194" s="29"/>
      <c r="BN194" s="36"/>
      <c r="BO194" s="29"/>
      <c r="BP194" s="36"/>
      <c r="BQ194" s="36"/>
      <c r="BR194" s="36"/>
      <c r="BS194" s="29"/>
      <c r="BT194" s="36"/>
      <c r="BU194" s="29"/>
      <c r="BV194" s="36"/>
      <c r="BW194" s="36"/>
      <c r="BX194" s="36"/>
      <c r="BY194" s="36"/>
    </row>
    <row r="195" spans="1:77" x14ac:dyDescent="0.25">
      <c r="A195" s="16">
        <v>193</v>
      </c>
      <c r="B195" s="16">
        <v>3</v>
      </c>
      <c r="C195" s="37" t="s">
        <v>651</v>
      </c>
      <c r="D195" s="51">
        <v>99.238753932367132</v>
      </c>
      <c r="E195" s="25">
        <v>354.341882</v>
      </c>
      <c r="F195" s="26">
        <f t="shared" si="6"/>
        <v>453.58063593236716</v>
      </c>
      <c r="G195" s="26">
        <f t="shared" si="7"/>
        <v>99.238753932367132</v>
      </c>
      <c r="H195" s="26">
        <f t="shared" si="8"/>
        <v>0</v>
      </c>
      <c r="I195" s="36"/>
      <c r="J195" s="36"/>
      <c r="K195" s="36"/>
      <c r="L195" s="27"/>
      <c r="M195" s="36"/>
      <c r="N195" s="36"/>
      <c r="O195" s="36"/>
      <c r="P195" s="36"/>
      <c r="Q195" s="36"/>
      <c r="R195" s="29"/>
      <c r="S195" s="36"/>
      <c r="T195" s="29"/>
      <c r="U195" s="36"/>
      <c r="V195" s="36"/>
      <c r="W195" s="36"/>
      <c r="X195" s="36"/>
      <c r="Y195" s="36"/>
      <c r="Z195" s="36"/>
      <c r="AA195" s="36"/>
      <c r="AB195" s="29"/>
      <c r="AC195" s="36"/>
      <c r="AD195" s="66"/>
      <c r="AE195" s="36"/>
      <c r="AF195" s="36"/>
      <c r="AG195" s="36"/>
      <c r="AH195" s="36"/>
      <c r="AI195" s="36"/>
      <c r="AJ195" s="36"/>
      <c r="AK195" s="29"/>
      <c r="AL195" s="36"/>
      <c r="AM195" s="29"/>
      <c r="AN195" s="36"/>
      <c r="AO195" s="36"/>
      <c r="AP195" s="36"/>
      <c r="AQ195" s="29"/>
      <c r="AR195" s="36"/>
      <c r="AS195" s="29"/>
      <c r="AT195" s="36"/>
      <c r="AU195" s="29"/>
      <c r="AV195" s="36"/>
      <c r="AW195" s="36"/>
      <c r="AX195" s="36"/>
      <c r="AY195" s="29"/>
      <c r="AZ195" s="36"/>
      <c r="BA195" s="36"/>
      <c r="BB195" s="36"/>
      <c r="BC195" s="29"/>
      <c r="BD195" s="36"/>
      <c r="BE195" s="36"/>
      <c r="BF195" s="36"/>
      <c r="BG195" s="36"/>
      <c r="BH195" s="36"/>
      <c r="BI195" s="36"/>
      <c r="BJ195" s="36"/>
      <c r="BK195" s="36"/>
      <c r="BL195" s="36"/>
      <c r="BM195" s="29"/>
      <c r="BN195" s="36"/>
      <c r="BO195" s="29"/>
      <c r="BP195" s="36"/>
      <c r="BQ195" s="36"/>
      <c r="BR195" s="36"/>
      <c r="BS195" s="29"/>
      <c r="BT195" s="36"/>
      <c r="BU195" s="29"/>
      <c r="BV195" s="36"/>
      <c r="BW195" s="36"/>
      <c r="BX195" s="36"/>
      <c r="BY195" s="36"/>
    </row>
    <row r="196" spans="1:77" x14ac:dyDescent="0.25">
      <c r="A196" s="16">
        <v>194</v>
      </c>
      <c r="B196" s="16">
        <v>3</v>
      </c>
      <c r="C196" s="37" t="s">
        <v>924</v>
      </c>
      <c r="D196" s="51">
        <v>140.19539710144926</v>
      </c>
      <c r="E196" s="25">
        <v>249.31942999999998</v>
      </c>
      <c r="F196" s="26">
        <f t="shared" ref="F196:F259" si="9">D196+E196</f>
        <v>389.51482710144921</v>
      </c>
      <c r="G196" s="26">
        <f t="shared" ref="G196:G259" si="10">D196-H196</f>
        <v>-555.02860289855062</v>
      </c>
      <c r="H196" s="26">
        <f t="shared" ref="H196:H259" si="11">J196+K196+M196+O196+Q196+S196+U196+W196+Y196+AA196+AC196+AF196+AH196+AJ196+AL196+AN196+AP196+AR196+AT196+AV196+AX196+AZ196+BB196+BD196+BF196+BH196+BJ196+BL196+BN196+BP196+BR196+BT196+BV196+BX196+BY196</f>
        <v>695.22399999999993</v>
      </c>
      <c r="I196" s="36"/>
      <c r="J196" s="36"/>
      <c r="K196" s="36"/>
      <c r="L196" s="27">
        <v>0.61199999999999999</v>
      </c>
      <c r="M196" s="36">
        <v>283.96800000000002</v>
      </c>
      <c r="N196" s="36">
        <v>0.10199999999999999</v>
      </c>
      <c r="O196" s="36">
        <v>51.305999999999997</v>
      </c>
      <c r="P196" s="36">
        <v>0.34599999999999997</v>
      </c>
      <c r="Q196" s="36">
        <v>338.7</v>
      </c>
      <c r="R196" s="29">
        <v>3</v>
      </c>
      <c r="S196" s="36">
        <v>2.5379999999999998</v>
      </c>
      <c r="T196" s="29"/>
      <c r="U196" s="36"/>
      <c r="V196" s="36">
        <v>8.0000000000000002E-3</v>
      </c>
      <c r="W196" s="36">
        <v>18.712</v>
      </c>
      <c r="X196" s="36"/>
      <c r="Y196" s="36"/>
      <c r="Z196" s="36"/>
      <c r="AA196" s="36"/>
      <c r="AB196" s="29"/>
      <c r="AC196" s="36"/>
      <c r="AD196" s="66"/>
      <c r="AE196" s="36"/>
      <c r="AF196" s="36"/>
      <c r="AG196" s="36"/>
      <c r="AH196" s="36"/>
      <c r="AI196" s="36"/>
      <c r="AJ196" s="36"/>
      <c r="AK196" s="29"/>
      <c r="AL196" s="36"/>
      <c r="AM196" s="29"/>
      <c r="AN196" s="36"/>
      <c r="AO196" s="36"/>
      <c r="AP196" s="36"/>
      <c r="AQ196" s="29"/>
      <c r="AR196" s="36"/>
      <c r="AS196" s="29"/>
      <c r="AT196" s="36"/>
      <c r="AU196" s="29"/>
      <c r="AV196" s="36"/>
      <c r="AW196" s="36"/>
      <c r="AX196" s="36"/>
      <c r="AY196" s="29"/>
      <c r="AZ196" s="36"/>
      <c r="BA196" s="36"/>
      <c r="BB196" s="36"/>
      <c r="BC196" s="29"/>
      <c r="BD196" s="36"/>
      <c r="BE196" s="36"/>
      <c r="BF196" s="36"/>
      <c r="BG196" s="36"/>
      <c r="BH196" s="36"/>
      <c r="BI196" s="36"/>
      <c r="BJ196" s="36"/>
      <c r="BK196" s="36"/>
      <c r="BL196" s="36"/>
      <c r="BM196" s="29"/>
      <c r="BN196" s="36"/>
      <c r="BO196" s="29"/>
      <c r="BP196" s="36"/>
      <c r="BQ196" s="36"/>
      <c r="BR196" s="36"/>
      <c r="BS196" s="29"/>
      <c r="BT196" s="36"/>
      <c r="BU196" s="29"/>
      <c r="BV196" s="36"/>
      <c r="BW196" s="36"/>
      <c r="BX196" s="36"/>
      <c r="BY196" s="36"/>
    </row>
    <row r="197" spans="1:77" x14ac:dyDescent="0.25">
      <c r="A197" s="16">
        <v>195</v>
      </c>
      <c r="B197" s="16">
        <v>3</v>
      </c>
      <c r="C197" s="37" t="s">
        <v>652</v>
      </c>
      <c r="D197" s="51">
        <v>931.34136811594192</v>
      </c>
      <c r="E197" s="25">
        <v>2965.362576</v>
      </c>
      <c r="F197" s="26">
        <f t="shared" si="9"/>
        <v>3896.7039441159418</v>
      </c>
      <c r="G197" s="26">
        <f t="shared" si="10"/>
        <v>-2163.8066318840583</v>
      </c>
      <c r="H197" s="26">
        <f t="shared" si="11"/>
        <v>3095.1480000000001</v>
      </c>
      <c r="I197" s="36"/>
      <c r="J197" s="36"/>
      <c r="K197" s="36"/>
      <c r="L197" s="27">
        <v>2.7389999999999999</v>
      </c>
      <c r="M197" s="36">
        <v>1270.896</v>
      </c>
      <c r="N197" s="36">
        <v>0.47699999999999998</v>
      </c>
      <c r="O197" s="36">
        <v>239.93100000000001</v>
      </c>
      <c r="P197" s="36">
        <v>0.55100000000000005</v>
      </c>
      <c r="Q197" s="36">
        <v>523.45000000000005</v>
      </c>
      <c r="R197" s="29">
        <v>7</v>
      </c>
      <c r="S197" s="36">
        <v>5.9219999999999997</v>
      </c>
      <c r="T197" s="29"/>
      <c r="U197" s="36"/>
      <c r="V197" s="36">
        <v>1.0999999999999999E-2</v>
      </c>
      <c r="W197" s="36">
        <v>25.728999999999999</v>
      </c>
      <c r="X197" s="36">
        <v>0.25</v>
      </c>
      <c r="Y197" s="36">
        <v>278</v>
      </c>
      <c r="Z197" s="36"/>
      <c r="AA197" s="36"/>
      <c r="AB197" s="29"/>
      <c r="AC197" s="36"/>
      <c r="AD197" s="66" t="s">
        <v>1024</v>
      </c>
      <c r="AE197" s="36">
        <v>0.22</v>
      </c>
      <c r="AF197" s="36">
        <v>751.22</v>
      </c>
      <c r="AG197" s="36"/>
      <c r="AH197" s="36"/>
      <c r="AI197" s="36"/>
      <c r="AJ197" s="36"/>
      <c r="AK197" s="29"/>
      <c r="AL197" s="36"/>
      <c r="AM197" s="29"/>
      <c r="AN197" s="36"/>
      <c r="AO197" s="36"/>
      <c r="AP197" s="36"/>
      <c r="AQ197" s="29"/>
      <c r="AR197" s="36"/>
      <c r="AS197" s="29"/>
      <c r="AT197" s="36"/>
      <c r="AU197" s="29"/>
      <c r="AV197" s="36"/>
      <c r="AW197" s="36"/>
      <c r="AX197" s="36"/>
      <c r="AY197" s="29"/>
      <c r="AZ197" s="36"/>
      <c r="BA197" s="36"/>
      <c r="BB197" s="36"/>
      <c r="BC197" s="29"/>
      <c r="BD197" s="36"/>
      <c r="BE197" s="36"/>
      <c r="BF197" s="36"/>
      <c r="BG197" s="36"/>
      <c r="BH197" s="36"/>
      <c r="BI197" s="36"/>
      <c r="BJ197" s="36"/>
      <c r="BK197" s="36"/>
      <c r="BL197" s="36"/>
      <c r="BM197" s="29"/>
      <c r="BN197" s="36"/>
      <c r="BO197" s="29"/>
      <c r="BP197" s="36"/>
      <c r="BQ197" s="36"/>
      <c r="BR197" s="36"/>
      <c r="BS197" s="29"/>
      <c r="BT197" s="36"/>
      <c r="BU197" s="29"/>
      <c r="BV197" s="36"/>
      <c r="BW197" s="36"/>
      <c r="BX197" s="36"/>
      <c r="BY197" s="36"/>
    </row>
    <row r="198" spans="1:77" x14ac:dyDescent="0.25">
      <c r="A198" s="16">
        <v>196</v>
      </c>
      <c r="B198" s="16">
        <v>3</v>
      </c>
      <c r="C198" s="37" t="s">
        <v>653</v>
      </c>
      <c r="D198" s="51">
        <v>141.70243238647339</v>
      </c>
      <c r="E198" s="25">
        <v>183.85723200000001</v>
      </c>
      <c r="F198" s="26">
        <f t="shared" si="9"/>
        <v>325.5596643864734</v>
      </c>
      <c r="G198" s="26">
        <f t="shared" si="10"/>
        <v>-334.92856761352658</v>
      </c>
      <c r="H198" s="26">
        <f t="shared" si="11"/>
        <v>476.63099999999997</v>
      </c>
      <c r="I198" s="36"/>
      <c r="J198" s="36"/>
      <c r="K198" s="36"/>
      <c r="L198" s="27">
        <v>0.54100000000000004</v>
      </c>
      <c r="M198" s="36">
        <v>251.024</v>
      </c>
      <c r="N198" s="36">
        <v>0.10100000000000001</v>
      </c>
      <c r="O198" s="36">
        <v>50.802999999999997</v>
      </c>
      <c r="P198" s="36">
        <v>0.152</v>
      </c>
      <c r="Q198" s="36">
        <v>154.4</v>
      </c>
      <c r="R198" s="29">
        <v>2</v>
      </c>
      <c r="S198" s="36">
        <v>1.6919999999999999</v>
      </c>
      <c r="T198" s="29"/>
      <c r="U198" s="36"/>
      <c r="V198" s="36">
        <v>8.0000000000000002E-3</v>
      </c>
      <c r="W198" s="36">
        <v>18.712</v>
      </c>
      <c r="X198" s="36"/>
      <c r="Y198" s="36"/>
      <c r="Z198" s="36"/>
      <c r="AA198" s="36"/>
      <c r="AB198" s="29"/>
      <c r="AC198" s="36"/>
      <c r="AD198" s="66"/>
      <c r="AE198" s="36"/>
      <c r="AF198" s="36"/>
      <c r="AG198" s="36"/>
      <c r="AH198" s="36"/>
      <c r="AI198" s="36"/>
      <c r="AJ198" s="36"/>
      <c r="AK198" s="29"/>
      <c r="AL198" s="36"/>
      <c r="AM198" s="29"/>
      <c r="AN198" s="36"/>
      <c r="AO198" s="36"/>
      <c r="AP198" s="36"/>
      <c r="AQ198" s="29"/>
      <c r="AR198" s="36"/>
      <c r="AS198" s="29"/>
      <c r="AT198" s="36"/>
      <c r="AU198" s="29"/>
      <c r="AV198" s="36"/>
      <c r="AW198" s="36"/>
      <c r="AX198" s="36"/>
      <c r="AY198" s="29"/>
      <c r="AZ198" s="36"/>
      <c r="BA198" s="36"/>
      <c r="BB198" s="36"/>
      <c r="BC198" s="29"/>
      <c r="BD198" s="36"/>
      <c r="BE198" s="36"/>
      <c r="BF198" s="36"/>
      <c r="BG198" s="36"/>
      <c r="BH198" s="36"/>
      <c r="BI198" s="36"/>
      <c r="BJ198" s="36"/>
      <c r="BK198" s="36"/>
      <c r="BL198" s="36"/>
      <c r="BM198" s="29"/>
      <c r="BN198" s="36"/>
      <c r="BO198" s="29"/>
      <c r="BP198" s="36"/>
      <c r="BQ198" s="36"/>
      <c r="BR198" s="36"/>
      <c r="BS198" s="29"/>
      <c r="BT198" s="36"/>
      <c r="BU198" s="29"/>
      <c r="BV198" s="36"/>
      <c r="BW198" s="36"/>
      <c r="BX198" s="36"/>
      <c r="BY198" s="36"/>
    </row>
    <row r="199" spans="1:77" x14ac:dyDescent="0.25">
      <c r="A199" s="16">
        <v>197</v>
      </c>
      <c r="B199" s="16">
        <v>3</v>
      </c>
      <c r="C199" s="37" t="s">
        <v>654</v>
      </c>
      <c r="D199" s="51">
        <v>108.65061580676327</v>
      </c>
      <c r="E199" s="25">
        <v>171.584766</v>
      </c>
      <c r="F199" s="26">
        <f t="shared" si="9"/>
        <v>280.23538180676326</v>
      </c>
      <c r="G199" s="26">
        <f t="shared" si="10"/>
        <v>108.65061580676327</v>
      </c>
      <c r="H199" s="26">
        <f t="shared" si="11"/>
        <v>0</v>
      </c>
      <c r="I199" s="36"/>
      <c r="J199" s="36"/>
      <c r="K199" s="36"/>
      <c r="L199" s="27"/>
      <c r="M199" s="36"/>
      <c r="N199" s="36"/>
      <c r="O199" s="36"/>
      <c r="P199" s="36"/>
      <c r="Q199" s="36"/>
      <c r="R199" s="29"/>
      <c r="S199" s="36"/>
      <c r="T199" s="29"/>
      <c r="U199" s="36"/>
      <c r="V199" s="36"/>
      <c r="W199" s="36"/>
      <c r="X199" s="36"/>
      <c r="Y199" s="36"/>
      <c r="Z199" s="36"/>
      <c r="AA199" s="36"/>
      <c r="AB199" s="29"/>
      <c r="AC199" s="36"/>
      <c r="AD199" s="66"/>
      <c r="AE199" s="36"/>
      <c r="AF199" s="36"/>
      <c r="AG199" s="36"/>
      <c r="AH199" s="36"/>
      <c r="AI199" s="36"/>
      <c r="AJ199" s="36"/>
      <c r="AK199" s="29"/>
      <c r="AL199" s="36"/>
      <c r="AM199" s="29"/>
      <c r="AN199" s="36"/>
      <c r="AO199" s="36"/>
      <c r="AP199" s="36"/>
      <c r="AQ199" s="29"/>
      <c r="AR199" s="36"/>
      <c r="AS199" s="29"/>
      <c r="AT199" s="36"/>
      <c r="AU199" s="29"/>
      <c r="AV199" s="36"/>
      <c r="AW199" s="36"/>
      <c r="AX199" s="36"/>
      <c r="AY199" s="29"/>
      <c r="AZ199" s="36"/>
      <c r="BA199" s="36"/>
      <c r="BB199" s="36"/>
      <c r="BC199" s="29"/>
      <c r="BD199" s="36"/>
      <c r="BE199" s="36"/>
      <c r="BF199" s="36"/>
      <c r="BG199" s="36"/>
      <c r="BH199" s="36"/>
      <c r="BI199" s="36"/>
      <c r="BJ199" s="36"/>
      <c r="BK199" s="36"/>
      <c r="BL199" s="36"/>
      <c r="BM199" s="29"/>
      <c r="BN199" s="36"/>
      <c r="BO199" s="29"/>
      <c r="BP199" s="36"/>
      <c r="BQ199" s="36"/>
      <c r="BR199" s="36"/>
      <c r="BS199" s="29"/>
      <c r="BT199" s="36"/>
      <c r="BU199" s="29"/>
      <c r="BV199" s="36"/>
      <c r="BW199" s="36"/>
      <c r="BX199" s="36"/>
      <c r="BY199" s="36"/>
    </row>
    <row r="200" spans="1:77" x14ac:dyDescent="0.25">
      <c r="A200" s="16">
        <v>198</v>
      </c>
      <c r="B200" s="16">
        <v>3</v>
      </c>
      <c r="C200" s="37" t="s">
        <v>655</v>
      </c>
      <c r="D200" s="51">
        <v>163.44031532367151</v>
      </c>
      <c r="E200" s="25">
        <v>106.57109599999998</v>
      </c>
      <c r="F200" s="26">
        <f t="shared" si="9"/>
        <v>270.0114113236715</v>
      </c>
      <c r="G200" s="26">
        <f t="shared" si="10"/>
        <v>-538.54968467632852</v>
      </c>
      <c r="H200" s="26">
        <f t="shared" si="11"/>
        <v>701.99</v>
      </c>
      <c r="I200" s="36"/>
      <c r="J200" s="36"/>
      <c r="K200" s="36"/>
      <c r="L200" s="27">
        <v>0.82599999999999996</v>
      </c>
      <c r="M200" s="36">
        <v>383.26400000000001</v>
      </c>
      <c r="N200" s="36">
        <v>0.20599999999999999</v>
      </c>
      <c r="O200" s="36">
        <v>103.61799999999999</v>
      </c>
      <c r="P200" s="36">
        <v>8.6999999999999994E-2</v>
      </c>
      <c r="Q200" s="36">
        <v>87.65</v>
      </c>
      <c r="R200" s="29">
        <v>4</v>
      </c>
      <c r="S200" s="36">
        <v>3.3839999999999999</v>
      </c>
      <c r="T200" s="29"/>
      <c r="U200" s="36"/>
      <c r="V200" s="36">
        <v>6.0000000000000001E-3</v>
      </c>
      <c r="W200" s="36">
        <v>14.034000000000001</v>
      </c>
      <c r="X200" s="36">
        <v>4.4999999999999998E-2</v>
      </c>
      <c r="Y200" s="36">
        <v>50.04</v>
      </c>
      <c r="Z200" s="36">
        <v>8.0000000000000002E-3</v>
      </c>
      <c r="AA200" s="36">
        <v>60</v>
      </c>
      <c r="AB200" s="29"/>
      <c r="AC200" s="36"/>
      <c r="AD200" s="66"/>
      <c r="AE200" s="36"/>
      <c r="AF200" s="36"/>
      <c r="AG200" s="36"/>
      <c r="AH200" s="36"/>
      <c r="AI200" s="36"/>
      <c r="AJ200" s="36"/>
      <c r="AK200" s="29"/>
      <c r="AL200" s="36"/>
      <c r="AM200" s="29"/>
      <c r="AN200" s="36"/>
      <c r="AO200" s="36"/>
      <c r="AP200" s="36"/>
      <c r="AQ200" s="29"/>
      <c r="AR200" s="36"/>
      <c r="AS200" s="29"/>
      <c r="AT200" s="36"/>
      <c r="AU200" s="29"/>
      <c r="AV200" s="36"/>
      <c r="AW200" s="36"/>
      <c r="AX200" s="36"/>
      <c r="AY200" s="29"/>
      <c r="AZ200" s="36"/>
      <c r="BA200" s="36"/>
      <c r="BB200" s="36"/>
      <c r="BC200" s="29"/>
      <c r="BD200" s="36"/>
      <c r="BE200" s="36"/>
      <c r="BF200" s="36"/>
      <c r="BG200" s="36"/>
      <c r="BH200" s="36"/>
      <c r="BI200" s="36"/>
      <c r="BJ200" s="36"/>
      <c r="BK200" s="36"/>
      <c r="BL200" s="36"/>
      <c r="BM200" s="29"/>
      <c r="BN200" s="36"/>
      <c r="BO200" s="29"/>
      <c r="BP200" s="36"/>
      <c r="BQ200" s="36"/>
      <c r="BR200" s="36"/>
      <c r="BS200" s="29"/>
      <c r="BT200" s="36"/>
      <c r="BU200" s="29"/>
      <c r="BV200" s="36"/>
      <c r="BW200" s="36"/>
      <c r="BX200" s="36"/>
      <c r="BY200" s="36"/>
    </row>
    <row r="201" spans="1:77" x14ac:dyDescent="0.25">
      <c r="A201" s="16">
        <v>199</v>
      </c>
      <c r="B201" s="16">
        <v>3</v>
      </c>
      <c r="C201" s="37" t="s">
        <v>656</v>
      </c>
      <c r="D201" s="51">
        <v>198.99937839613526</v>
      </c>
      <c r="E201" s="25">
        <v>327.98004399999996</v>
      </c>
      <c r="F201" s="26">
        <f t="shared" si="9"/>
        <v>526.97942239613519</v>
      </c>
      <c r="G201" s="26">
        <f t="shared" si="10"/>
        <v>198.99937839613526</v>
      </c>
      <c r="H201" s="26">
        <f t="shared" si="11"/>
        <v>0</v>
      </c>
      <c r="I201" s="36"/>
      <c r="J201" s="36"/>
      <c r="K201" s="36"/>
      <c r="L201" s="27"/>
      <c r="M201" s="36"/>
      <c r="N201" s="36"/>
      <c r="O201" s="36"/>
      <c r="P201" s="36"/>
      <c r="Q201" s="36"/>
      <c r="R201" s="29"/>
      <c r="S201" s="36"/>
      <c r="T201" s="29"/>
      <c r="U201" s="36"/>
      <c r="V201" s="36"/>
      <c r="W201" s="36"/>
      <c r="X201" s="36"/>
      <c r="Y201" s="36"/>
      <c r="Z201" s="36"/>
      <c r="AA201" s="36"/>
      <c r="AB201" s="29"/>
      <c r="AC201" s="36"/>
      <c r="AD201" s="66"/>
      <c r="AE201" s="36"/>
      <c r="AF201" s="36"/>
      <c r="AG201" s="36"/>
      <c r="AH201" s="36"/>
      <c r="AI201" s="36"/>
      <c r="AJ201" s="36"/>
      <c r="AK201" s="29"/>
      <c r="AL201" s="36"/>
      <c r="AM201" s="29"/>
      <c r="AN201" s="36"/>
      <c r="AO201" s="36"/>
      <c r="AP201" s="36"/>
      <c r="AQ201" s="29"/>
      <c r="AR201" s="36"/>
      <c r="AS201" s="29"/>
      <c r="AT201" s="36"/>
      <c r="AU201" s="29"/>
      <c r="AV201" s="36"/>
      <c r="AW201" s="36"/>
      <c r="AX201" s="36"/>
      <c r="AY201" s="29"/>
      <c r="AZ201" s="36"/>
      <c r="BA201" s="36"/>
      <c r="BB201" s="36"/>
      <c r="BC201" s="29"/>
      <c r="BD201" s="36"/>
      <c r="BE201" s="36"/>
      <c r="BF201" s="36"/>
      <c r="BG201" s="36"/>
      <c r="BH201" s="36"/>
      <c r="BI201" s="36"/>
      <c r="BJ201" s="36"/>
      <c r="BK201" s="36"/>
      <c r="BL201" s="36"/>
      <c r="BM201" s="29"/>
      <c r="BN201" s="36"/>
      <c r="BO201" s="29"/>
      <c r="BP201" s="36"/>
      <c r="BQ201" s="36"/>
      <c r="BR201" s="36"/>
      <c r="BS201" s="29"/>
      <c r="BT201" s="36"/>
      <c r="BU201" s="29"/>
      <c r="BV201" s="36"/>
      <c r="BW201" s="36"/>
      <c r="BX201" s="36"/>
      <c r="BY201" s="36"/>
    </row>
    <row r="202" spans="1:77" x14ac:dyDescent="0.25">
      <c r="A202" s="16">
        <v>200</v>
      </c>
      <c r="B202" s="16">
        <v>2</v>
      </c>
      <c r="C202" s="37" t="s">
        <v>657</v>
      </c>
      <c r="D202" s="51">
        <v>32.636905120772944</v>
      </c>
      <c r="E202" s="25">
        <v>42.28651</v>
      </c>
      <c r="F202" s="26">
        <f t="shared" si="9"/>
        <v>74.923415120772944</v>
      </c>
      <c r="G202" s="26">
        <f t="shared" si="10"/>
        <v>32.636905120772944</v>
      </c>
      <c r="H202" s="26">
        <f t="shared" si="11"/>
        <v>0</v>
      </c>
      <c r="I202" s="36"/>
      <c r="J202" s="36"/>
      <c r="K202" s="36"/>
      <c r="L202" s="27"/>
      <c r="M202" s="36"/>
      <c r="N202" s="36"/>
      <c r="O202" s="36"/>
      <c r="P202" s="36"/>
      <c r="Q202" s="36"/>
      <c r="R202" s="29"/>
      <c r="S202" s="36"/>
      <c r="T202" s="29"/>
      <c r="U202" s="36"/>
      <c r="V202" s="36"/>
      <c r="W202" s="36"/>
      <c r="X202" s="36"/>
      <c r="Y202" s="36"/>
      <c r="Z202" s="36"/>
      <c r="AA202" s="36"/>
      <c r="AB202" s="29"/>
      <c r="AC202" s="36"/>
      <c r="AD202" s="66"/>
      <c r="AE202" s="36"/>
      <c r="AF202" s="36"/>
      <c r="AG202" s="36"/>
      <c r="AH202" s="36"/>
      <c r="AI202" s="36"/>
      <c r="AJ202" s="36"/>
      <c r="AK202" s="29"/>
      <c r="AL202" s="36"/>
      <c r="AM202" s="29"/>
      <c r="AN202" s="36"/>
      <c r="AO202" s="36"/>
      <c r="AP202" s="36"/>
      <c r="AQ202" s="29"/>
      <c r="AR202" s="36"/>
      <c r="AS202" s="29"/>
      <c r="AT202" s="36"/>
      <c r="AU202" s="29"/>
      <c r="AV202" s="36"/>
      <c r="AW202" s="36"/>
      <c r="AX202" s="36"/>
      <c r="AY202" s="29"/>
      <c r="AZ202" s="36"/>
      <c r="BA202" s="36"/>
      <c r="BB202" s="36"/>
      <c r="BC202" s="29"/>
      <c r="BD202" s="36"/>
      <c r="BE202" s="36"/>
      <c r="BF202" s="36"/>
      <c r="BG202" s="36"/>
      <c r="BH202" s="36"/>
      <c r="BI202" s="36"/>
      <c r="BJ202" s="36"/>
      <c r="BK202" s="36"/>
      <c r="BL202" s="36"/>
      <c r="BM202" s="29"/>
      <c r="BN202" s="36"/>
      <c r="BO202" s="29"/>
      <c r="BP202" s="36"/>
      <c r="BQ202" s="36"/>
      <c r="BR202" s="36"/>
      <c r="BS202" s="29"/>
      <c r="BT202" s="36"/>
      <c r="BU202" s="29"/>
      <c r="BV202" s="36"/>
      <c r="BW202" s="36"/>
      <c r="BX202" s="36"/>
      <c r="BY202" s="36"/>
    </row>
    <row r="203" spans="1:77" x14ac:dyDescent="0.25">
      <c r="A203" s="16">
        <v>201</v>
      </c>
      <c r="B203" s="16">
        <v>2</v>
      </c>
      <c r="C203" s="37" t="s">
        <v>658</v>
      </c>
      <c r="D203" s="51">
        <v>48.504695652173908</v>
      </c>
      <c r="E203" s="25">
        <v>89.135860000000008</v>
      </c>
      <c r="F203" s="26">
        <f t="shared" si="9"/>
        <v>137.64055565217393</v>
      </c>
      <c r="G203" s="26">
        <f t="shared" si="10"/>
        <v>48.504695652173908</v>
      </c>
      <c r="H203" s="26">
        <f t="shared" si="11"/>
        <v>0</v>
      </c>
      <c r="I203" s="36"/>
      <c r="J203" s="36"/>
      <c r="K203" s="36"/>
      <c r="L203" s="27"/>
      <c r="M203" s="36"/>
      <c r="N203" s="36"/>
      <c r="O203" s="36"/>
      <c r="P203" s="36"/>
      <c r="Q203" s="36"/>
      <c r="R203" s="29"/>
      <c r="S203" s="36"/>
      <c r="T203" s="29"/>
      <c r="U203" s="36"/>
      <c r="V203" s="36"/>
      <c r="W203" s="36"/>
      <c r="X203" s="36"/>
      <c r="Y203" s="36"/>
      <c r="Z203" s="36"/>
      <c r="AA203" s="36"/>
      <c r="AB203" s="29"/>
      <c r="AC203" s="36"/>
      <c r="AD203" s="66"/>
      <c r="AE203" s="36"/>
      <c r="AF203" s="36"/>
      <c r="AG203" s="36"/>
      <c r="AH203" s="36"/>
      <c r="AI203" s="36"/>
      <c r="AJ203" s="36"/>
      <c r="AK203" s="29"/>
      <c r="AL203" s="36"/>
      <c r="AM203" s="29"/>
      <c r="AN203" s="36"/>
      <c r="AO203" s="36"/>
      <c r="AP203" s="36"/>
      <c r="AQ203" s="29"/>
      <c r="AR203" s="36"/>
      <c r="AS203" s="29"/>
      <c r="AT203" s="36"/>
      <c r="AU203" s="29"/>
      <c r="AV203" s="36"/>
      <c r="AW203" s="36"/>
      <c r="AX203" s="36"/>
      <c r="AY203" s="29"/>
      <c r="AZ203" s="36"/>
      <c r="BA203" s="36"/>
      <c r="BB203" s="36"/>
      <c r="BC203" s="29"/>
      <c r="BD203" s="36"/>
      <c r="BE203" s="36"/>
      <c r="BF203" s="36"/>
      <c r="BG203" s="36"/>
      <c r="BH203" s="36"/>
      <c r="BI203" s="36"/>
      <c r="BJ203" s="36"/>
      <c r="BK203" s="36"/>
      <c r="BL203" s="36"/>
      <c r="BM203" s="29"/>
      <c r="BN203" s="36"/>
      <c r="BO203" s="29"/>
      <c r="BP203" s="36"/>
      <c r="BQ203" s="36"/>
      <c r="BR203" s="36"/>
      <c r="BS203" s="29"/>
      <c r="BT203" s="36"/>
      <c r="BU203" s="29"/>
      <c r="BV203" s="36"/>
      <c r="BW203" s="36"/>
      <c r="BX203" s="36"/>
      <c r="BY203" s="36"/>
    </row>
    <row r="204" spans="1:77" x14ac:dyDescent="0.25">
      <c r="A204" s="16">
        <v>202</v>
      </c>
      <c r="B204" s="16">
        <v>2</v>
      </c>
      <c r="C204" s="37" t="s">
        <v>659</v>
      </c>
      <c r="D204" s="51">
        <v>66.165647961352661</v>
      </c>
      <c r="E204" s="25">
        <v>223.82262399999999</v>
      </c>
      <c r="F204" s="26">
        <f t="shared" si="9"/>
        <v>289.98827196135267</v>
      </c>
      <c r="G204" s="26">
        <f t="shared" si="10"/>
        <v>66.165647961352661</v>
      </c>
      <c r="H204" s="26">
        <f t="shared" si="11"/>
        <v>0</v>
      </c>
      <c r="I204" s="36"/>
      <c r="J204" s="36"/>
      <c r="K204" s="36"/>
      <c r="L204" s="27"/>
      <c r="M204" s="36"/>
      <c r="N204" s="36"/>
      <c r="O204" s="36"/>
      <c r="P204" s="36"/>
      <c r="Q204" s="36"/>
      <c r="R204" s="29"/>
      <c r="S204" s="36"/>
      <c r="T204" s="29"/>
      <c r="U204" s="36"/>
      <c r="V204" s="36"/>
      <c r="W204" s="36"/>
      <c r="X204" s="36"/>
      <c r="Y204" s="36"/>
      <c r="Z204" s="36"/>
      <c r="AA204" s="36"/>
      <c r="AB204" s="29"/>
      <c r="AC204" s="36"/>
      <c r="AD204" s="66"/>
      <c r="AE204" s="36"/>
      <c r="AF204" s="36"/>
      <c r="AG204" s="36"/>
      <c r="AH204" s="36"/>
      <c r="AI204" s="36"/>
      <c r="AJ204" s="36"/>
      <c r="AK204" s="29"/>
      <c r="AL204" s="36"/>
      <c r="AM204" s="29"/>
      <c r="AN204" s="36"/>
      <c r="AO204" s="36"/>
      <c r="AP204" s="36"/>
      <c r="AQ204" s="29"/>
      <c r="AR204" s="36"/>
      <c r="AS204" s="29"/>
      <c r="AT204" s="36"/>
      <c r="AU204" s="29"/>
      <c r="AV204" s="36"/>
      <c r="AW204" s="36"/>
      <c r="AX204" s="36"/>
      <c r="AY204" s="29"/>
      <c r="AZ204" s="36"/>
      <c r="BA204" s="36"/>
      <c r="BB204" s="36"/>
      <c r="BC204" s="29"/>
      <c r="BD204" s="36"/>
      <c r="BE204" s="36"/>
      <c r="BF204" s="36"/>
      <c r="BG204" s="36"/>
      <c r="BH204" s="36"/>
      <c r="BI204" s="36"/>
      <c r="BJ204" s="36"/>
      <c r="BK204" s="36"/>
      <c r="BL204" s="36"/>
      <c r="BM204" s="29"/>
      <c r="BN204" s="36"/>
      <c r="BO204" s="29"/>
      <c r="BP204" s="36"/>
      <c r="BQ204" s="36"/>
      <c r="BR204" s="36"/>
      <c r="BS204" s="29"/>
      <c r="BT204" s="36"/>
      <c r="BU204" s="29"/>
      <c r="BV204" s="36"/>
      <c r="BW204" s="36"/>
      <c r="BX204" s="36"/>
      <c r="BY204" s="36"/>
    </row>
    <row r="205" spans="1:77" x14ac:dyDescent="0.25">
      <c r="A205" s="16">
        <v>203</v>
      </c>
      <c r="B205" s="16">
        <v>2</v>
      </c>
      <c r="C205" s="37" t="s">
        <v>660</v>
      </c>
      <c r="D205" s="51">
        <v>91.345449951690796</v>
      </c>
      <c r="E205" s="25">
        <v>385.49429999999995</v>
      </c>
      <c r="F205" s="26">
        <f t="shared" si="9"/>
        <v>476.83974995169075</v>
      </c>
      <c r="G205" s="26">
        <f t="shared" si="10"/>
        <v>7.9454499516907902</v>
      </c>
      <c r="H205" s="26">
        <f t="shared" si="11"/>
        <v>83.4</v>
      </c>
      <c r="I205" s="36"/>
      <c r="J205" s="36"/>
      <c r="K205" s="36"/>
      <c r="L205" s="27"/>
      <c r="M205" s="36"/>
      <c r="N205" s="36"/>
      <c r="O205" s="36"/>
      <c r="P205" s="36"/>
      <c r="Q205" s="36"/>
      <c r="R205" s="29"/>
      <c r="S205" s="36"/>
      <c r="T205" s="29"/>
      <c r="U205" s="36"/>
      <c r="V205" s="36"/>
      <c r="W205" s="36"/>
      <c r="X205" s="36">
        <v>7.4999999999999997E-2</v>
      </c>
      <c r="Y205" s="36">
        <v>83.4</v>
      </c>
      <c r="Z205" s="36"/>
      <c r="AA205" s="36"/>
      <c r="AB205" s="29"/>
      <c r="AC205" s="36"/>
      <c r="AD205" s="66"/>
      <c r="AE205" s="36"/>
      <c r="AF205" s="36"/>
      <c r="AG205" s="36"/>
      <c r="AH205" s="36"/>
      <c r="AI205" s="36"/>
      <c r="AJ205" s="36"/>
      <c r="AK205" s="29"/>
      <c r="AL205" s="36"/>
      <c r="AM205" s="29"/>
      <c r="AN205" s="36"/>
      <c r="AO205" s="36"/>
      <c r="AP205" s="36"/>
      <c r="AQ205" s="29"/>
      <c r="AR205" s="36"/>
      <c r="AS205" s="29"/>
      <c r="AT205" s="36"/>
      <c r="AU205" s="29"/>
      <c r="AV205" s="36"/>
      <c r="AW205" s="36"/>
      <c r="AX205" s="36"/>
      <c r="AY205" s="29"/>
      <c r="AZ205" s="36"/>
      <c r="BA205" s="36"/>
      <c r="BB205" s="36"/>
      <c r="BC205" s="29"/>
      <c r="BD205" s="36"/>
      <c r="BE205" s="36"/>
      <c r="BF205" s="36"/>
      <c r="BG205" s="36"/>
      <c r="BH205" s="36"/>
      <c r="BI205" s="36"/>
      <c r="BJ205" s="36"/>
      <c r="BK205" s="36"/>
      <c r="BL205" s="36"/>
      <c r="BM205" s="29"/>
      <c r="BN205" s="36"/>
      <c r="BO205" s="29"/>
      <c r="BP205" s="36"/>
      <c r="BQ205" s="36"/>
      <c r="BR205" s="36"/>
      <c r="BS205" s="29"/>
      <c r="BT205" s="36"/>
      <c r="BU205" s="29"/>
      <c r="BV205" s="36"/>
      <c r="BW205" s="36"/>
      <c r="BX205" s="36"/>
      <c r="BY205" s="36"/>
    </row>
    <row r="206" spans="1:77" x14ac:dyDescent="0.25">
      <c r="A206" s="16">
        <v>204</v>
      </c>
      <c r="B206" s="16">
        <v>1</v>
      </c>
      <c r="C206" s="37" t="s">
        <v>661</v>
      </c>
      <c r="D206" s="51">
        <v>123.63693286956521</v>
      </c>
      <c r="E206" s="25">
        <v>-13.988767999999993</v>
      </c>
      <c r="F206" s="26">
        <f t="shared" si="9"/>
        <v>109.64816486956522</v>
      </c>
      <c r="G206" s="26">
        <f t="shared" si="10"/>
        <v>-76.523067130434782</v>
      </c>
      <c r="H206" s="26">
        <f t="shared" si="11"/>
        <v>200.16</v>
      </c>
      <c r="I206" s="36"/>
      <c r="J206" s="36"/>
      <c r="K206" s="36"/>
      <c r="L206" s="27"/>
      <c r="M206" s="36"/>
      <c r="N206" s="36"/>
      <c r="O206" s="36"/>
      <c r="P206" s="36"/>
      <c r="Q206" s="36"/>
      <c r="R206" s="29"/>
      <c r="S206" s="36"/>
      <c r="T206" s="29"/>
      <c r="U206" s="36"/>
      <c r="V206" s="36"/>
      <c r="W206" s="36"/>
      <c r="X206" s="36">
        <v>0.18</v>
      </c>
      <c r="Y206" s="36">
        <v>200.16</v>
      </c>
      <c r="Z206" s="36"/>
      <c r="AA206" s="36"/>
      <c r="AB206" s="29"/>
      <c r="AC206" s="36"/>
      <c r="AD206" s="66"/>
      <c r="AE206" s="36"/>
      <c r="AF206" s="36"/>
      <c r="AG206" s="36"/>
      <c r="AH206" s="36"/>
      <c r="AI206" s="36"/>
      <c r="AJ206" s="36"/>
      <c r="AK206" s="29"/>
      <c r="AL206" s="36"/>
      <c r="AM206" s="29"/>
      <c r="AN206" s="36"/>
      <c r="AO206" s="36"/>
      <c r="AP206" s="36"/>
      <c r="AQ206" s="29"/>
      <c r="AR206" s="36"/>
      <c r="AS206" s="29"/>
      <c r="AT206" s="36"/>
      <c r="AU206" s="29"/>
      <c r="AV206" s="36"/>
      <c r="AW206" s="36"/>
      <c r="AX206" s="36"/>
      <c r="AY206" s="29"/>
      <c r="AZ206" s="36"/>
      <c r="BA206" s="36"/>
      <c r="BB206" s="36"/>
      <c r="BC206" s="29"/>
      <c r="BD206" s="36"/>
      <c r="BE206" s="36"/>
      <c r="BF206" s="36"/>
      <c r="BG206" s="36"/>
      <c r="BH206" s="36"/>
      <c r="BI206" s="36"/>
      <c r="BJ206" s="36"/>
      <c r="BK206" s="36"/>
      <c r="BL206" s="36"/>
      <c r="BM206" s="29"/>
      <c r="BN206" s="36"/>
      <c r="BO206" s="29"/>
      <c r="BP206" s="36"/>
      <c r="BQ206" s="36"/>
      <c r="BR206" s="36"/>
      <c r="BS206" s="29"/>
      <c r="BT206" s="36"/>
      <c r="BU206" s="29"/>
      <c r="BV206" s="36"/>
      <c r="BW206" s="36"/>
      <c r="BX206" s="36"/>
      <c r="BY206" s="36"/>
    </row>
    <row r="207" spans="1:77" x14ac:dyDescent="0.25">
      <c r="A207" s="16">
        <v>205</v>
      </c>
      <c r="B207" s="16">
        <v>1</v>
      </c>
      <c r="C207" s="37" t="s">
        <v>662</v>
      </c>
      <c r="D207" s="51">
        <v>392.75198264734297</v>
      </c>
      <c r="E207" s="25">
        <v>606.11928200000011</v>
      </c>
      <c r="F207" s="26">
        <f t="shared" si="9"/>
        <v>998.87126464734308</v>
      </c>
      <c r="G207" s="26">
        <f t="shared" si="10"/>
        <v>259.31198264734297</v>
      </c>
      <c r="H207" s="26">
        <f t="shared" si="11"/>
        <v>133.44</v>
      </c>
      <c r="I207" s="36"/>
      <c r="J207" s="36"/>
      <c r="K207" s="36"/>
      <c r="L207" s="27"/>
      <c r="M207" s="36"/>
      <c r="N207" s="36"/>
      <c r="O207" s="36"/>
      <c r="P207" s="36"/>
      <c r="Q207" s="36"/>
      <c r="R207" s="29"/>
      <c r="S207" s="36"/>
      <c r="T207" s="29"/>
      <c r="U207" s="36"/>
      <c r="V207" s="36"/>
      <c r="W207" s="36"/>
      <c r="X207" s="36">
        <v>0.12</v>
      </c>
      <c r="Y207" s="36">
        <v>133.44</v>
      </c>
      <c r="Z207" s="36"/>
      <c r="AA207" s="36"/>
      <c r="AB207" s="29"/>
      <c r="AC207" s="36"/>
      <c r="AD207" s="66"/>
      <c r="AE207" s="36"/>
      <c r="AF207" s="36"/>
      <c r="AG207" s="36"/>
      <c r="AH207" s="36"/>
      <c r="AI207" s="36"/>
      <c r="AJ207" s="36"/>
      <c r="AK207" s="29"/>
      <c r="AL207" s="36"/>
      <c r="AM207" s="29"/>
      <c r="AN207" s="36"/>
      <c r="AO207" s="36"/>
      <c r="AP207" s="36"/>
      <c r="AQ207" s="29"/>
      <c r="AR207" s="36"/>
      <c r="AS207" s="29"/>
      <c r="AT207" s="36"/>
      <c r="AU207" s="29"/>
      <c r="AV207" s="36"/>
      <c r="AW207" s="36"/>
      <c r="AX207" s="36"/>
      <c r="AY207" s="29"/>
      <c r="AZ207" s="36"/>
      <c r="BA207" s="36"/>
      <c r="BB207" s="36"/>
      <c r="BC207" s="29"/>
      <c r="BD207" s="36"/>
      <c r="BE207" s="36"/>
      <c r="BF207" s="36"/>
      <c r="BG207" s="36"/>
      <c r="BH207" s="36"/>
      <c r="BI207" s="36"/>
      <c r="BJ207" s="36"/>
      <c r="BK207" s="36"/>
      <c r="BL207" s="36"/>
      <c r="BM207" s="29"/>
      <c r="BN207" s="36"/>
      <c r="BO207" s="29"/>
      <c r="BP207" s="36"/>
      <c r="BQ207" s="36"/>
      <c r="BR207" s="36"/>
      <c r="BS207" s="29"/>
      <c r="BT207" s="36"/>
      <c r="BU207" s="29"/>
      <c r="BV207" s="36"/>
      <c r="BW207" s="36"/>
      <c r="BX207" s="36"/>
      <c r="BY207" s="36"/>
    </row>
    <row r="208" spans="1:77" x14ac:dyDescent="0.25">
      <c r="A208" s="16">
        <v>206</v>
      </c>
      <c r="B208" s="16">
        <v>1</v>
      </c>
      <c r="C208" s="37" t="s">
        <v>663</v>
      </c>
      <c r="D208" s="51">
        <v>259.23925963285023</v>
      </c>
      <c r="E208" s="25">
        <v>-767.32220799999993</v>
      </c>
      <c r="F208" s="26">
        <f t="shared" si="9"/>
        <v>-508.0829483671497</v>
      </c>
      <c r="G208" s="26">
        <f t="shared" si="10"/>
        <v>181.39925963285023</v>
      </c>
      <c r="H208" s="26">
        <f t="shared" si="11"/>
        <v>77.84</v>
      </c>
      <c r="I208" s="36"/>
      <c r="J208" s="36"/>
      <c r="K208" s="36"/>
      <c r="L208" s="27"/>
      <c r="M208" s="36"/>
      <c r="N208" s="36"/>
      <c r="O208" s="36"/>
      <c r="P208" s="36"/>
      <c r="Q208" s="36"/>
      <c r="R208" s="29"/>
      <c r="S208" s="36"/>
      <c r="T208" s="29"/>
      <c r="U208" s="36"/>
      <c r="V208" s="36"/>
      <c r="W208" s="36"/>
      <c r="X208" s="36">
        <v>7.0000000000000007E-2</v>
      </c>
      <c r="Y208" s="36">
        <v>77.84</v>
      </c>
      <c r="Z208" s="36"/>
      <c r="AA208" s="36"/>
      <c r="AB208" s="29"/>
      <c r="AC208" s="36"/>
      <c r="AD208" s="66"/>
      <c r="AE208" s="36"/>
      <c r="AF208" s="36"/>
      <c r="AG208" s="36"/>
      <c r="AH208" s="36"/>
      <c r="AI208" s="36"/>
      <c r="AJ208" s="36"/>
      <c r="AK208" s="29"/>
      <c r="AL208" s="36"/>
      <c r="AM208" s="29"/>
      <c r="AN208" s="36"/>
      <c r="AO208" s="36"/>
      <c r="AP208" s="36"/>
      <c r="AQ208" s="29"/>
      <c r="AR208" s="36"/>
      <c r="AS208" s="29"/>
      <c r="AT208" s="36"/>
      <c r="AU208" s="29"/>
      <c r="AV208" s="36"/>
      <c r="AW208" s="36"/>
      <c r="AX208" s="36"/>
      <c r="AY208" s="29"/>
      <c r="AZ208" s="36"/>
      <c r="BA208" s="36"/>
      <c r="BB208" s="36"/>
      <c r="BC208" s="29"/>
      <c r="BD208" s="36"/>
      <c r="BE208" s="36"/>
      <c r="BF208" s="36"/>
      <c r="BG208" s="36"/>
      <c r="BH208" s="36"/>
      <c r="BI208" s="36"/>
      <c r="BJ208" s="36"/>
      <c r="BK208" s="36"/>
      <c r="BL208" s="36"/>
      <c r="BM208" s="29"/>
      <c r="BN208" s="36"/>
      <c r="BO208" s="29"/>
      <c r="BP208" s="36"/>
      <c r="BQ208" s="36"/>
      <c r="BR208" s="36"/>
      <c r="BS208" s="29"/>
      <c r="BT208" s="36"/>
      <c r="BU208" s="29"/>
      <c r="BV208" s="36"/>
      <c r="BW208" s="36"/>
      <c r="BX208" s="36"/>
      <c r="BY208" s="36"/>
    </row>
    <row r="209" spans="1:77" x14ac:dyDescent="0.25">
      <c r="A209" s="16">
        <v>207</v>
      </c>
      <c r="B209" s="16">
        <v>1</v>
      </c>
      <c r="C209" s="37" t="s">
        <v>664</v>
      </c>
      <c r="D209" s="51">
        <v>186.5378051207729</v>
      </c>
      <c r="E209" s="25">
        <v>-304.26538999999991</v>
      </c>
      <c r="F209" s="26">
        <f t="shared" si="9"/>
        <v>-117.72758487922701</v>
      </c>
      <c r="G209" s="26">
        <f t="shared" si="10"/>
        <v>-74.782194879227092</v>
      </c>
      <c r="H209" s="26">
        <f t="shared" si="11"/>
        <v>261.32</v>
      </c>
      <c r="I209" s="36"/>
      <c r="J209" s="36"/>
      <c r="K209" s="36"/>
      <c r="L209" s="27"/>
      <c r="M209" s="36"/>
      <c r="N209" s="36"/>
      <c r="O209" s="36"/>
      <c r="P209" s="36"/>
      <c r="Q209" s="36"/>
      <c r="R209" s="29"/>
      <c r="S209" s="36"/>
      <c r="T209" s="29"/>
      <c r="U209" s="36"/>
      <c r="V209" s="36"/>
      <c r="W209" s="36"/>
      <c r="X209" s="36">
        <v>0.23499999999999999</v>
      </c>
      <c r="Y209" s="36">
        <v>261.32</v>
      </c>
      <c r="Z209" s="36"/>
      <c r="AA209" s="36"/>
      <c r="AB209" s="29"/>
      <c r="AC209" s="36"/>
      <c r="AD209" s="66"/>
      <c r="AE209" s="36"/>
      <c r="AF209" s="36"/>
      <c r="AG209" s="36"/>
      <c r="AH209" s="36"/>
      <c r="AI209" s="36"/>
      <c r="AJ209" s="36"/>
      <c r="AK209" s="29"/>
      <c r="AL209" s="36"/>
      <c r="AM209" s="29"/>
      <c r="AN209" s="36"/>
      <c r="AO209" s="36"/>
      <c r="AP209" s="36"/>
      <c r="AQ209" s="29"/>
      <c r="AR209" s="36"/>
      <c r="AS209" s="29"/>
      <c r="AT209" s="36"/>
      <c r="AU209" s="29"/>
      <c r="AV209" s="36"/>
      <c r="AW209" s="36"/>
      <c r="AX209" s="36"/>
      <c r="AY209" s="29"/>
      <c r="AZ209" s="36"/>
      <c r="BA209" s="36"/>
      <c r="BB209" s="36"/>
      <c r="BC209" s="29"/>
      <c r="BD209" s="36"/>
      <c r="BE209" s="36"/>
      <c r="BF209" s="36"/>
      <c r="BG209" s="36"/>
      <c r="BH209" s="36"/>
      <c r="BI209" s="36"/>
      <c r="BJ209" s="36"/>
      <c r="BK209" s="36"/>
      <c r="BL209" s="36"/>
      <c r="BM209" s="29"/>
      <c r="BN209" s="36"/>
      <c r="BO209" s="29"/>
      <c r="BP209" s="36"/>
      <c r="BQ209" s="36"/>
      <c r="BR209" s="36"/>
      <c r="BS209" s="29"/>
      <c r="BT209" s="36"/>
      <c r="BU209" s="29"/>
      <c r="BV209" s="36"/>
      <c r="BW209" s="36"/>
      <c r="BX209" s="36"/>
      <c r="BY209" s="36"/>
    </row>
    <row r="210" spans="1:77" x14ac:dyDescent="0.25">
      <c r="A210" s="16">
        <v>208</v>
      </c>
      <c r="B210" s="16">
        <v>1</v>
      </c>
      <c r="C210" s="37" t="s">
        <v>665</v>
      </c>
      <c r="D210" s="51">
        <v>167.8607294299517</v>
      </c>
      <c r="E210" s="25">
        <v>-628.57791200000008</v>
      </c>
      <c r="F210" s="26">
        <f t="shared" si="9"/>
        <v>-460.71718257004841</v>
      </c>
      <c r="G210" s="26">
        <f t="shared" si="10"/>
        <v>167.8607294299517</v>
      </c>
      <c r="H210" s="26">
        <f t="shared" si="11"/>
        <v>0</v>
      </c>
      <c r="I210" s="36"/>
      <c r="J210" s="36"/>
      <c r="K210" s="36"/>
      <c r="L210" s="27"/>
      <c r="M210" s="36"/>
      <c r="N210" s="36"/>
      <c r="O210" s="36"/>
      <c r="P210" s="36"/>
      <c r="Q210" s="36"/>
      <c r="R210" s="29"/>
      <c r="S210" s="36"/>
      <c r="T210" s="29"/>
      <c r="U210" s="36"/>
      <c r="V210" s="36"/>
      <c r="W210" s="36"/>
      <c r="X210" s="36"/>
      <c r="Y210" s="36"/>
      <c r="Z210" s="36"/>
      <c r="AA210" s="36"/>
      <c r="AB210" s="29"/>
      <c r="AC210" s="36"/>
      <c r="AD210" s="66"/>
      <c r="AE210" s="36"/>
      <c r="AF210" s="36"/>
      <c r="AG210" s="36"/>
      <c r="AH210" s="36"/>
      <c r="AI210" s="36"/>
      <c r="AJ210" s="36"/>
      <c r="AK210" s="29"/>
      <c r="AL210" s="36"/>
      <c r="AM210" s="29"/>
      <c r="AN210" s="36"/>
      <c r="AO210" s="36"/>
      <c r="AP210" s="36"/>
      <c r="AQ210" s="29"/>
      <c r="AR210" s="36"/>
      <c r="AS210" s="29"/>
      <c r="AT210" s="36"/>
      <c r="AU210" s="29"/>
      <c r="AV210" s="36"/>
      <c r="AW210" s="36"/>
      <c r="AX210" s="36"/>
      <c r="AY210" s="29"/>
      <c r="AZ210" s="36"/>
      <c r="BA210" s="36"/>
      <c r="BB210" s="36"/>
      <c r="BC210" s="29"/>
      <c r="BD210" s="36"/>
      <c r="BE210" s="36"/>
      <c r="BF210" s="36"/>
      <c r="BG210" s="36"/>
      <c r="BH210" s="36"/>
      <c r="BI210" s="36"/>
      <c r="BJ210" s="36"/>
      <c r="BK210" s="36"/>
      <c r="BL210" s="36"/>
      <c r="BM210" s="29"/>
      <c r="BN210" s="36"/>
      <c r="BO210" s="29"/>
      <c r="BP210" s="36"/>
      <c r="BQ210" s="36"/>
      <c r="BR210" s="36"/>
      <c r="BS210" s="29"/>
      <c r="BT210" s="36"/>
      <c r="BU210" s="29"/>
      <c r="BV210" s="36"/>
      <c r="BW210" s="36"/>
      <c r="BX210" s="36"/>
      <c r="BY210" s="36"/>
    </row>
    <row r="211" spans="1:77" x14ac:dyDescent="0.25">
      <c r="A211" s="16">
        <v>209</v>
      </c>
      <c r="B211" s="16">
        <v>1</v>
      </c>
      <c r="C211" s="37" t="s">
        <v>666</v>
      </c>
      <c r="D211" s="51">
        <v>183.06874392270532</v>
      </c>
      <c r="E211" s="25">
        <v>62.94862599999999</v>
      </c>
      <c r="F211" s="26">
        <f t="shared" si="9"/>
        <v>246.01736992270531</v>
      </c>
      <c r="G211" s="26">
        <f t="shared" si="10"/>
        <v>63.068743922705323</v>
      </c>
      <c r="H211" s="26">
        <f t="shared" si="11"/>
        <v>120</v>
      </c>
      <c r="I211" s="36"/>
      <c r="J211" s="36"/>
      <c r="K211" s="36"/>
      <c r="L211" s="27"/>
      <c r="M211" s="36"/>
      <c r="N211" s="36"/>
      <c r="O211" s="36"/>
      <c r="P211" s="36"/>
      <c r="Q211" s="36"/>
      <c r="R211" s="29"/>
      <c r="S211" s="36"/>
      <c r="T211" s="29"/>
      <c r="U211" s="36"/>
      <c r="V211" s="36"/>
      <c r="W211" s="36"/>
      <c r="X211" s="36"/>
      <c r="Y211" s="36"/>
      <c r="Z211" s="36">
        <v>8.0000000000000002E-3</v>
      </c>
      <c r="AA211" s="36">
        <v>120</v>
      </c>
      <c r="AB211" s="29"/>
      <c r="AC211" s="36"/>
      <c r="AD211" s="66"/>
      <c r="AE211" s="36"/>
      <c r="AF211" s="36"/>
      <c r="AG211" s="36"/>
      <c r="AH211" s="36"/>
      <c r="AI211" s="36"/>
      <c r="AJ211" s="36"/>
      <c r="AK211" s="29"/>
      <c r="AL211" s="36"/>
      <c r="AM211" s="29"/>
      <c r="AN211" s="36"/>
      <c r="AO211" s="36"/>
      <c r="AP211" s="36"/>
      <c r="AQ211" s="29"/>
      <c r="AR211" s="36"/>
      <c r="AS211" s="29"/>
      <c r="AT211" s="36"/>
      <c r="AU211" s="29"/>
      <c r="AV211" s="36"/>
      <c r="AW211" s="36"/>
      <c r="AX211" s="36"/>
      <c r="AY211" s="29"/>
      <c r="AZ211" s="36"/>
      <c r="BA211" s="36"/>
      <c r="BB211" s="36"/>
      <c r="BC211" s="29"/>
      <c r="BD211" s="36"/>
      <c r="BE211" s="36"/>
      <c r="BF211" s="36"/>
      <c r="BG211" s="36"/>
      <c r="BH211" s="36"/>
      <c r="BI211" s="36"/>
      <c r="BJ211" s="36"/>
      <c r="BK211" s="36"/>
      <c r="BL211" s="36"/>
      <c r="BM211" s="29"/>
      <c r="BN211" s="36"/>
      <c r="BO211" s="29"/>
      <c r="BP211" s="36"/>
      <c r="BQ211" s="36"/>
      <c r="BR211" s="36"/>
      <c r="BS211" s="29"/>
      <c r="BT211" s="36"/>
      <c r="BU211" s="29"/>
      <c r="BV211" s="36"/>
      <c r="BW211" s="36"/>
      <c r="BX211" s="36"/>
      <c r="BY211" s="36"/>
    </row>
    <row r="212" spans="1:77" x14ac:dyDescent="0.25">
      <c r="A212" s="16">
        <v>210</v>
      </c>
      <c r="B212" s="16">
        <v>1</v>
      </c>
      <c r="C212" s="37" t="s">
        <v>667</v>
      </c>
      <c r="D212" s="51">
        <v>214.07040187439608</v>
      </c>
      <c r="E212" s="25">
        <v>917.35496399999988</v>
      </c>
      <c r="F212" s="26">
        <f t="shared" si="9"/>
        <v>1131.425365874396</v>
      </c>
      <c r="G212" s="26">
        <f t="shared" si="10"/>
        <v>152.91040187439609</v>
      </c>
      <c r="H212" s="26">
        <f t="shared" si="11"/>
        <v>61.16</v>
      </c>
      <c r="I212" s="36"/>
      <c r="J212" s="36"/>
      <c r="K212" s="36"/>
      <c r="L212" s="27"/>
      <c r="M212" s="36"/>
      <c r="N212" s="36"/>
      <c r="O212" s="36"/>
      <c r="P212" s="36"/>
      <c r="Q212" s="36"/>
      <c r="R212" s="29"/>
      <c r="S212" s="36"/>
      <c r="T212" s="29"/>
      <c r="U212" s="36"/>
      <c r="V212" s="36"/>
      <c r="W212" s="36"/>
      <c r="X212" s="36">
        <v>5.5E-2</v>
      </c>
      <c r="Y212" s="36">
        <v>61.16</v>
      </c>
      <c r="Z212" s="36"/>
      <c r="AA212" s="36"/>
      <c r="AB212" s="29"/>
      <c r="AC212" s="36"/>
      <c r="AD212" s="66"/>
      <c r="AE212" s="36"/>
      <c r="AF212" s="36"/>
      <c r="AG212" s="36"/>
      <c r="AH212" s="36"/>
      <c r="AI212" s="36"/>
      <c r="AJ212" s="36"/>
      <c r="AK212" s="29"/>
      <c r="AL212" s="36"/>
      <c r="AM212" s="29"/>
      <c r="AN212" s="36"/>
      <c r="AO212" s="36"/>
      <c r="AP212" s="36"/>
      <c r="AQ212" s="29"/>
      <c r="AR212" s="36"/>
      <c r="AS212" s="29"/>
      <c r="AT212" s="36"/>
      <c r="AU212" s="29"/>
      <c r="AV212" s="36"/>
      <c r="AW212" s="36"/>
      <c r="AX212" s="36"/>
      <c r="AY212" s="29"/>
      <c r="AZ212" s="36"/>
      <c r="BA212" s="36"/>
      <c r="BB212" s="36"/>
      <c r="BC212" s="29"/>
      <c r="BD212" s="36"/>
      <c r="BE212" s="36"/>
      <c r="BF212" s="36"/>
      <c r="BG212" s="36"/>
      <c r="BH212" s="36"/>
      <c r="BI212" s="36"/>
      <c r="BJ212" s="36"/>
      <c r="BK212" s="36"/>
      <c r="BL212" s="36"/>
      <c r="BM212" s="29"/>
      <c r="BN212" s="36"/>
      <c r="BO212" s="29"/>
      <c r="BP212" s="36"/>
      <c r="BQ212" s="36"/>
      <c r="BR212" s="36"/>
      <c r="BS212" s="29"/>
      <c r="BT212" s="36"/>
      <c r="BU212" s="29"/>
      <c r="BV212" s="36"/>
      <c r="BW212" s="36"/>
      <c r="BX212" s="36"/>
      <c r="BY212" s="36"/>
    </row>
    <row r="213" spans="1:77" x14ac:dyDescent="0.25">
      <c r="A213" s="16">
        <v>211</v>
      </c>
      <c r="B213" s="16">
        <v>1</v>
      </c>
      <c r="C213" s="37" t="s">
        <v>668</v>
      </c>
      <c r="D213" s="51">
        <v>134.47503764251206</v>
      </c>
      <c r="E213" s="25">
        <v>-1058.0193919999999</v>
      </c>
      <c r="F213" s="26">
        <f t="shared" si="9"/>
        <v>-923.54435435748792</v>
      </c>
      <c r="G213" s="26">
        <f t="shared" si="10"/>
        <v>37.731037642512064</v>
      </c>
      <c r="H213" s="26">
        <f t="shared" si="11"/>
        <v>96.744</v>
      </c>
      <c r="I213" s="36"/>
      <c r="J213" s="36"/>
      <c r="K213" s="36"/>
      <c r="L213" s="27"/>
      <c r="M213" s="36"/>
      <c r="N213" s="36"/>
      <c r="O213" s="36"/>
      <c r="P213" s="36"/>
      <c r="Q213" s="36"/>
      <c r="R213" s="29"/>
      <c r="S213" s="36"/>
      <c r="T213" s="29"/>
      <c r="U213" s="36"/>
      <c r="V213" s="36"/>
      <c r="W213" s="36"/>
      <c r="X213" s="36">
        <v>8.6999999999999994E-2</v>
      </c>
      <c r="Y213" s="36">
        <v>96.744</v>
      </c>
      <c r="Z213" s="36"/>
      <c r="AA213" s="36"/>
      <c r="AB213" s="29"/>
      <c r="AC213" s="36"/>
      <c r="AD213" s="66"/>
      <c r="AE213" s="36"/>
      <c r="AF213" s="36"/>
      <c r="AG213" s="36"/>
      <c r="AH213" s="36"/>
      <c r="AI213" s="36"/>
      <c r="AJ213" s="36"/>
      <c r="AK213" s="29"/>
      <c r="AL213" s="36"/>
      <c r="AM213" s="29"/>
      <c r="AN213" s="36"/>
      <c r="AO213" s="36"/>
      <c r="AP213" s="36"/>
      <c r="AQ213" s="29"/>
      <c r="AR213" s="36"/>
      <c r="AS213" s="29"/>
      <c r="AT213" s="36"/>
      <c r="AU213" s="29"/>
      <c r="AV213" s="36"/>
      <c r="AW213" s="36"/>
      <c r="AX213" s="36"/>
      <c r="AY213" s="29"/>
      <c r="AZ213" s="36"/>
      <c r="BA213" s="36"/>
      <c r="BB213" s="36"/>
      <c r="BC213" s="29"/>
      <c r="BD213" s="36"/>
      <c r="BE213" s="36"/>
      <c r="BF213" s="36"/>
      <c r="BG213" s="36"/>
      <c r="BH213" s="36"/>
      <c r="BI213" s="36"/>
      <c r="BJ213" s="36"/>
      <c r="BK213" s="36"/>
      <c r="BL213" s="36"/>
      <c r="BM213" s="29"/>
      <c r="BN213" s="36"/>
      <c r="BO213" s="29"/>
      <c r="BP213" s="36"/>
      <c r="BQ213" s="36"/>
      <c r="BR213" s="36"/>
      <c r="BS213" s="29"/>
      <c r="BT213" s="36"/>
      <c r="BU213" s="29"/>
      <c r="BV213" s="36"/>
      <c r="BW213" s="36"/>
      <c r="BX213" s="36"/>
      <c r="BY213" s="36"/>
    </row>
    <row r="214" spans="1:77" x14ac:dyDescent="0.25">
      <c r="A214" s="16">
        <v>212</v>
      </c>
      <c r="B214" s="16">
        <v>1</v>
      </c>
      <c r="C214" s="37" t="s">
        <v>669</v>
      </c>
      <c r="D214" s="51">
        <v>497.53398927536233</v>
      </c>
      <c r="E214" s="25">
        <v>1283.7102340000001</v>
      </c>
      <c r="F214" s="26">
        <f t="shared" si="9"/>
        <v>1781.2442232753624</v>
      </c>
      <c r="G214" s="26">
        <f t="shared" si="10"/>
        <v>453.05398927536231</v>
      </c>
      <c r="H214" s="26">
        <f t="shared" si="11"/>
        <v>44.48</v>
      </c>
      <c r="I214" s="36"/>
      <c r="J214" s="36"/>
      <c r="K214" s="36"/>
      <c r="L214" s="27"/>
      <c r="M214" s="36"/>
      <c r="N214" s="36"/>
      <c r="O214" s="36"/>
      <c r="P214" s="36"/>
      <c r="Q214" s="36"/>
      <c r="R214" s="29"/>
      <c r="S214" s="36"/>
      <c r="T214" s="29"/>
      <c r="U214" s="36"/>
      <c r="V214" s="36"/>
      <c r="W214" s="36"/>
      <c r="X214" s="36">
        <v>0.04</v>
      </c>
      <c r="Y214" s="36">
        <v>44.48</v>
      </c>
      <c r="Z214" s="36"/>
      <c r="AA214" s="36"/>
      <c r="AB214" s="29"/>
      <c r="AC214" s="36"/>
      <c r="AD214" s="66"/>
      <c r="AE214" s="36"/>
      <c r="AF214" s="36"/>
      <c r="AG214" s="36"/>
      <c r="AH214" s="36"/>
      <c r="AI214" s="36"/>
      <c r="AJ214" s="36"/>
      <c r="AK214" s="29"/>
      <c r="AL214" s="36"/>
      <c r="AM214" s="29"/>
      <c r="AN214" s="36"/>
      <c r="AO214" s="36"/>
      <c r="AP214" s="36"/>
      <c r="AQ214" s="29"/>
      <c r="AR214" s="36"/>
      <c r="AS214" s="29"/>
      <c r="AT214" s="36"/>
      <c r="AU214" s="29"/>
      <c r="AV214" s="36"/>
      <c r="AW214" s="36"/>
      <c r="AX214" s="36"/>
      <c r="AY214" s="29"/>
      <c r="AZ214" s="36"/>
      <c r="BA214" s="36"/>
      <c r="BB214" s="36"/>
      <c r="BC214" s="29"/>
      <c r="BD214" s="36"/>
      <c r="BE214" s="36"/>
      <c r="BF214" s="36"/>
      <c r="BG214" s="36"/>
      <c r="BH214" s="36"/>
      <c r="BI214" s="36"/>
      <c r="BJ214" s="36"/>
      <c r="BK214" s="36"/>
      <c r="BL214" s="36"/>
      <c r="BM214" s="29"/>
      <c r="BN214" s="36"/>
      <c r="BO214" s="29"/>
      <c r="BP214" s="36"/>
      <c r="BQ214" s="36"/>
      <c r="BR214" s="36"/>
      <c r="BS214" s="29"/>
      <c r="BT214" s="36"/>
      <c r="BU214" s="29"/>
      <c r="BV214" s="36"/>
      <c r="BW214" s="36"/>
      <c r="BX214" s="36"/>
      <c r="BY214" s="36"/>
    </row>
    <row r="215" spans="1:77" x14ac:dyDescent="0.25">
      <c r="A215" s="16">
        <v>213</v>
      </c>
      <c r="B215" s="16">
        <v>1</v>
      </c>
      <c r="C215" s="37" t="s">
        <v>670</v>
      </c>
      <c r="D215" s="51">
        <v>134.18309497584542</v>
      </c>
      <c r="E215" s="25">
        <v>41.706609999999998</v>
      </c>
      <c r="F215" s="26">
        <f t="shared" si="9"/>
        <v>175.8897049758454</v>
      </c>
      <c r="G215" s="26">
        <f t="shared" si="10"/>
        <v>134.18309497584542</v>
      </c>
      <c r="H215" s="26">
        <f t="shared" si="11"/>
        <v>0</v>
      </c>
      <c r="I215" s="36"/>
      <c r="J215" s="36"/>
      <c r="K215" s="36"/>
      <c r="L215" s="27"/>
      <c r="M215" s="36"/>
      <c r="N215" s="36"/>
      <c r="O215" s="36"/>
      <c r="P215" s="36"/>
      <c r="Q215" s="36"/>
      <c r="R215" s="29"/>
      <c r="S215" s="36"/>
      <c r="T215" s="29"/>
      <c r="U215" s="36"/>
      <c r="V215" s="36"/>
      <c r="W215" s="36"/>
      <c r="X215" s="36"/>
      <c r="Y215" s="36"/>
      <c r="Z215" s="36"/>
      <c r="AA215" s="36"/>
      <c r="AB215" s="29"/>
      <c r="AC215" s="36"/>
      <c r="AD215" s="66"/>
      <c r="AE215" s="36"/>
      <c r="AF215" s="36"/>
      <c r="AG215" s="36"/>
      <c r="AH215" s="36"/>
      <c r="AI215" s="36"/>
      <c r="AJ215" s="36"/>
      <c r="AK215" s="29"/>
      <c r="AL215" s="36"/>
      <c r="AM215" s="29"/>
      <c r="AN215" s="36"/>
      <c r="AO215" s="36"/>
      <c r="AP215" s="36"/>
      <c r="AQ215" s="29"/>
      <c r="AR215" s="36"/>
      <c r="AS215" s="29"/>
      <c r="AT215" s="36"/>
      <c r="AU215" s="29"/>
      <c r="AV215" s="36"/>
      <c r="AW215" s="36"/>
      <c r="AX215" s="36"/>
      <c r="AY215" s="29"/>
      <c r="AZ215" s="36"/>
      <c r="BA215" s="36"/>
      <c r="BB215" s="36"/>
      <c r="BC215" s="29"/>
      <c r="BD215" s="36"/>
      <c r="BE215" s="36"/>
      <c r="BF215" s="36"/>
      <c r="BG215" s="36"/>
      <c r="BH215" s="36"/>
      <c r="BI215" s="36"/>
      <c r="BJ215" s="36"/>
      <c r="BK215" s="36"/>
      <c r="BL215" s="36"/>
      <c r="BM215" s="29"/>
      <c r="BN215" s="36"/>
      <c r="BO215" s="29"/>
      <c r="BP215" s="36"/>
      <c r="BQ215" s="36"/>
      <c r="BR215" s="36"/>
      <c r="BS215" s="29"/>
      <c r="BT215" s="36"/>
      <c r="BU215" s="29"/>
      <c r="BV215" s="36"/>
      <c r="BW215" s="36"/>
      <c r="BX215" s="36"/>
      <c r="BY215" s="36"/>
    </row>
    <row r="216" spans="1:77" x14ac:dyDescent="0.25">
      <c r="A216" s="16">
        <v>214</v>
      </c>
      <c r="B216" s="16">
        <v>1</v>
      </c>
      <c r="C216" s="37" t="s">
        <v>671</v>
      </c>
      <c r="D216" s="51">
        <v>343.93551812560383</v>
      </c>
      <c r="E216" s="25">
        <v>267.533366</v>
      </c>
      <c r="F216" s="26">
        <f t="shared" si="9"/>
        <v>611.46888412560384</v>
      </c>
      <c r="G216" s="26">
        <f t="shared" si="10"/>
        <v>343.93551812560383</v>
      </c>
      <c r="H216" s="26">
        <f t="shared" si="11"/>
        <v>0</v>
      </c>
      <c r="I216" s="36"/>
      <c r="J216" s="36"/>
      <c r="K216" s="36"/>
      <c r="L216" s="27"/>
      <c r="M216" s="36"/>
      <c r="N216" s="36"/>
      <c r="O216" s="36"/>
      <c r="P216" s="36"/>
      <c r="Q216" s="36"/>
      <c r="R216" s="29"/>
      <c r="S216" s="36"/>
      <c r="T216" s="29"/>
      <c r="U216" s="36"/>
      <c r="V216" s="36"/>
      <c r="W216" s="36"/>
      <c r="X216" s="36"/>
      <c r="Y216" s="36"/>
      <c r="Z216" s="36"/>
      <c r="AA216" s="36"/>
      <c r="AB216" s="29"/>
      <c r="AC216" s="36"/>
      <c r="AD216" s="66"/>
      <c r="AE216" s="36"/>
      <c r="AF216" s="36"/>
      <c r="AG216" s="36"/>
      <c r="AH216" s="36"/>
      <c r="AI216" s="36"/>
      <c r="AJ216" s="36"/>
      <c r="AK216" s="29"/>
      <c r="AL216" s="36"/>
      <c r="AM216" s="29"/>
      <c r="AN216" s="36"/>
      <c r="AO216" s="36"/>
      <c r="AP216" s="36"/>
      <c r="AQ216" s="29"/>
      <c r="AR216" s="36"/>
      <c r="AS216" s="29"/>
      <c r="AT216" s="36"/>
      <c r="AU216" s="29"/>
      <c r="AV216" s="36"/>
      <c r="AW216" s="36"/>
      <c r="AX216" s="36"/>
      <c r="AY216" s="29"/>
      <c r="AZ216" s="36"/>
      <c r="BA216" s="36"/>
      <c r="BB216" s="36"/>
      <c r="BC216" s="29"/>
      <c r="BD216" s="36"/>
      <c r="BE216" s="36"/>
      <c r="BF216" s="36"/>
      <c r="BG216" s="36"/>
      <c r="BH216" s="36"/>
      <c r="BI216" s="36"/>
      <c r="BJ216" s="36"/>
      <c r="BK216" s="36"/>
      <c r="BL216" s="36"/>
      <c r="BM216" s="29"/>
      <c r="BN216" s="36"/>
      <c r="BO216" s="29"/>
      <c r="BP216" s="36"/>
      <c r="BQ216" s="36"/>
      <c r="BR216" s="36"/>
      <c r="BS216" s="29"/>
      <c r="BT216" s="36"/>
      <c r="BU216" s="29"/>
      <c r="BV216" s="36"/>
      <c r="BW216" s="36"/>
      <c r="BX216" s="36"/>
      <c r="BY216" s="36"/>
    </row>
    <row r="217" spans="1:77" x14ac:dyDescent="0.25">
      <c r="A217" s="16">
        <v>215</v>
      </c>
      <c r="B217" s="16">
        <v>1</v>
      </c>
      <c r="C217" s="37" t="s">
        <v>672</v>
      </c>
      <c r="D217" s="51">
        <v>141.55112651207727</v>
      </c>
      <c r="E217" s="25">
        <v>413.56640399999998</v>
      </c>
      <c r="F217" s="26">
        <f t="shared" si="9"/>
        <v>555.11753051207722</v>
      </c>
      <c r="G217" s="26">
        <f t="shared" si="10"/>
        <v>141.55112651207727</v>
      </c>
      <c r="H217" s="26">
        <f t="shared" si="11"/>
        <v>0</v>
      </c>
      <c r="I217" s="36"/>
      <c r="J217" s="36"/>
      <c r="K217" s="36"/>
      <c r="L217" s="27"/>
      <c r="M217" s="36"/>
      <c r="N217" s="36"/>
      <c r="O217" s="36"/>
      <c r="P217" s="36"/>
      <c r="Q217" s="36"/>
      <c r="R217" s="29"/>
      <c r="S217" s="36"/>
      <c r="T217" s="29"/>
      <c r="U217" s="36"/>
      <c r="V217" s="36"/>
      <c r="W217" s="36"/>
      <c r="X217" s="36"/>
      <c r="Y217" s="36"/>
      <c r="Z217" s="36"/>
      <c r="AA217" s="36"/>
      <c r="AB217" s="29"/>
      <c r="AC217" s="36"/>
      <c r="AD217" s="66"/>
      <c r="AE217" s="36"/>
      <c r="AF217" s="36"/>
      <c r="AG217" s="36"/>
      <c r="AH217" s="36"/>
      <c r="AI217" s="36"/>
      <c r="AJ217" s="36"/>
      <c r="AK217" s="29"/>
      <c r="AL217" s="36"/>
      <c r="AM217" s="29"/>
      <c r="AN217" s="36"/>
      <c r="AO217" s="36"/>
      <c r="AP217" s="36"/>
      <c r="AQ217" s="29"/>
      <c r="AR217" s="36"/>
      <c r="AS217" s="29"/>
      <c r="AT217" s="36"/>
      <c r="AU217" s="29"/>
      <c r="AV217" s="36"/>
      <c r="AW217" s="36"/>
      <c r="AX217" s="36"/>
      <c r="AY217" s="29"/>
      <c r="AZ217" s="36"/>
      <c r="BA217" s="36"/>
      <c r="BB217" s="36"/>
      <c r="BC217" s="29"/>
      <c r="BD217" s="36"/>
      <c r="BE217" s="36"/>
      <c r="BF217" s="36"/>
      <c r="BG217" s="36"/>
      <c r="BH217" s="36"/>
      <c r="BI217" s="36"/>
      <c r="BJ217" s="36"/>
      <c r="BK217" s="36"/>
      <c r="BL217" s="36"/>
      <c r="BM217" s="29"/>
      <c r="BN217" s="36"/>
      <c r="BO217" s="29"/>
      <c r="BP217" s="36"/>
      <c r="BQ217" s="36"/>
      <c r="BR217" s="36"/>
      <c r="BS217" s="29"/>
      <c r="BT217" s="36"/>
      <c r="BU217" s="29"/>
      <c r="BV217" s="36"/>
      <c r="BW217" s="36"/>
      <c r="BX217" s="36"/>
      <c r="BY217" s="36"/>
    </row>
    <row r="218" spans="1:77" x14ac:dyDescent="0.25">
      <c r="A218" s="16">
        <v>216</v>
      </c>
      <c r="B218" s="16">
        <v>1</v>
      </c>
      <c r="C218" s="37" t="s">
        <v>673</v>
      </c>
      <c r="D218" s="51">
        <v>126.15054423188404</v>
      </c>
      <c r="E218" s="25">
        <v>378.43293399999999</v>
      </c>
      <c r="F218" s="26">
        <f t="shared" si="9"/>
        <v>504.58347823188404</v>
      </c>
      <c r="G218" s="26">
        <f t="shared" si="10"/>
        <v>-248.46945576811595</v>
      </c>
      <c r="H218" s="26">
        <f t="shared" si="11"/>
        <v>374.62</v>
      </c>
      <c r="I218" s="36"/>
      <c r="J218" s="36"/>
      <c r="K218" s="36"/>
      <c r="L218" s="27"/>
      <c r="M218" s="36"/>
      <c r="N218" s="36"/>
      <c r="O218" s="36"/>
      <c r="P218" s="36"/>
      <c r="Q218" s="36"/>
      <c r="R218" s="29"/>
      <c r="S218" s="36"/>
      <c r="T218" s="29"/>
      <c r="U218" s="36"/>
      <c r="V218" s="36"/>
      <c r="W218" s="36"/>
      <c r="X218" s="36">
        <v>8.5000000000000006E-2</v>
      </c>
      <c r="Y218" s="36">
        <v>94.52</v>
      </c>
      <c r="Z218" s="36"/>
      <c r="AA218" s="36"/>
      <c r="AB218" s="29"/>
      <c r="AC218" s="36"/>
      <c r="AD218" s="66" t="s">
        <v>1025</v>
      </c>
      <c r="AE218" s="36">
        <v>0.09</v>
      </c>
      <c r="AF218" s="36">
        <v>280.10000000000002</v>
      </c>
      <c r="AG218" s="36"/>
      <c r="AH218" s="36"/>
      <c r="AI218" s="36"/>
      <c r="AJ218" s="36"/>
      <c r="AK218" s="29"/>
      <c r="AL218" s="36"/>
      <c r="AM218" s="29"/>
      <c r="AN218" s="36"/>
      <c r="AO218" s="36"/>
      <c r="AP218" s="36"/>
      <c r="AQ218" s="29"/>
      <c r="AR218" s="36"/>
      <c r="AS218" s="29"/>
      <c r="AT218" s="36"/>
      <c r="AU218" s="29"/>
      <c r="AV218" s="36"/>
      <c r="AW218" s="36"/>
      <c r="AX218" s="36"/>
      <c r="AY218" s="29"/>
      <c r="AZ218" s="36"/>
      <c r="BA218" s="36"/>
      <c r="BB218" s="36"/>
      <c r="BC218" s="29"/>
      <c r="BD218" s="36"/>
      <c r="BE218" s="36"/>
      <c r="BF218" s="36"/>
      <c r="BG218" s="36"/>
      <c r="BH218" s="36"/>
      <c r="BI218" s="36"/>
      <c r="BJ218" s="36"/>
      <c r="BK218" s="36"/>
      <c r="BL218" s="36"/>
      <c r="BM218" s="29"/>
      <c r="BN218" s="36"/>
      <c r="BO218" s="29"/>
      <c r="BP218" s="36"/>
      <c r="BQ218" s="36"/>
      <c r="BR218" s="36"/>
      <c r="BS218" s="29"/>
      <c r="BT218" s="36"/>
      <c r="BU218" s="29"/>
      <c r="BV218" s="36"/>
      <c r="BW218" s="36"/>
      <c r="BX218" s="36"/>
      <c r="BY218" s="36"/>
    </row>
    <row r="219" spans="1:77" x14ac:dyDescent="0.25">
      <c r="A219" s="16">
        <v>217</v>
      </c>
      <c r="B219" s="16">
        <v>1</v>
      </c>
      <c r="C219" s="37" t="s">
        <v>674</v>
      </c>
      <c r="D219" s="51">
        <v>127.85318342028987</v>
      </c>
      <c r="E219" s="25">
        <v>276.74149599999998</v>
      </c>
      <c r="F219" s="26">
        <f t="shared" si="9"/>
        <v>404.59467942028982</v>
      </c>
      <c r="G219" s="26">
        <f t="shared" si="10"/>
        <v>127.85318342028987</v>
      </c>
      <c r="H219" s="26">
        <f t="shared" si="11"/>
        <v>0</v>
      </c>
      <c r="I219" s="36"/>
      <c r="J219" s="36"/>
      <c r="K219" s="36"/>
      <c r="L219" s="27"/>
      <c r="M219" s="36"/>
      <c r="N219" s="36"/>
      <c r="O219" s="36"/>
      <c r="P219" s="36"/>
      <c r="Q219" s="36"/>
      <c r="R219" s="29"/>
      <c r="S219" s="36"/>
      <c r="T219" s="29"/>
      <c r="U219" s="36"/>
      <c r="V219" s="36"/>
      <c r="W219" s="36"/>
      <c r="X219" s="36"/>
      <c r="Y219" s="36"/>
      <c r="Z219" s="36"/>
      <c r="AA219" s="36"/>
      <c r="AB219" s="29"/>
      <c r="AC219" s="36"/>
      <c r="AD219" s="66"/>
      <c r="AE219" s="36"/>
      <c r="AF219" s="36"/>
      <c r="AG219" s="36"/>
      <c r="AH219" s="36"/>
      <c r="AI219" s="36"/>
      <c r="AJ219" s="36"/>
      <c r="AK219" s="29"/>
      <c r="AL219" s="36"/>
      <c r="AM219" s="29"/>
      <c r="AN219" s="36"/>
      <c r="AO219" s="36"/>
      <c r="AP219" s="36"/>
      <c r="AQ219" s="29"/>
      <c r="AR219" s="36"/>
      <c r="AS219" s="29"/>
      <c r="AT219" s="36"/>
      <c r="AU219" s="29"/>
      <c r="AV219" s="36"/>
      <c r="AW219" s="36"/>
      <c r="AX219" s="36"/>
      <c r="AY219" s="29"/>
      <c r="AZ219" s="36"/>
      <c r="BA219" s="36"/>
      <c r="BB219" s="36"/>
      <c r="BC219" s="29"/>
      <c r="BD219" s="36"/>
      <c r="BE219" s="36"/>
      <c r="BF219" s="36"/>
      <c r="BG219" s="36"/>
      <c r="BH219" s="36"/>
      <c r="BI219" s="36"/>
      <c r="BJ219" s="36"/>
      <c r="BK219" s="36"/>
      <c r="BL219" s="36"/>
      <c r="BM219" s="29"/>
      <c r="BN219" s="36"/>
      <c r="BO219" s="29"/>
      <c r="BP219" s="36"/>
      <c r="BQ219" s="36"/>
      <c r="BR219" s="36"/>
      <c r="BS219" s="29"/>
      <c r="BT219" s="36"/>
      <c r="BU219" s="29"/>
      <c r="BV219" s="36"/>
      <c r="BW219" s="36"/>
      <c r="BX219" s="36"/>
      <c r="BY219" s="36"/>
    </row>
    <row r="220" spans="1:77" x14ac:dyDescent="0.25">
      <c r="A220" s="16">
        <v>218</v>
      </c>
      <c r="B220" s="16">
        <v>1</v>
      </c>
      <c r="C220" s="37" t="s">
        <v>675</v>
      </c>
      <c r="D220" s="51">
        <v>500.30504863768107</v>
      </c>
      <c r="E220" s="25">
        <v>661.21831999999995</v>
      </c>
      <c r="F220" s="26">
        <f t="shared" si="9"/>
        <v>1161.523368637681</v>
      </c>
      <c r="G220" s="26">
        <f t="shared" si="10"/>
        <v>-35.134951362318873</v>
      </c>
      <c r="H220" s="26">
        <f t="shared" si="11"/>
        <v>535.43999999999994</v>
      </c>
      <c r="I220" s="36"/>
      <c r="J220" s="36"/>
      <c r="K220" s="36"/>
      <c r="L220" s="27"/>
      <c r="M220" s="36"/>
      <c r="N220" s="36"/>
      <c r="O220" s="36"/>
      <c r="P220" s="36"/>
      <c r="Q220" s="36"/>
      <c r="R220" s="29"/>
      <c r="S220" s="36"/>
      <c r="T220" s="29"/>
      <c r="U220" s="36"/>
      <c r="V220" s="36"/>
      <c r="W220" s="36"/>
      <c r="X220" s="36">
        <v>4.4999999999999998E-2</v>
      </c>
      <c r="Y220" s="36">
        <v>50.04</v>
      </c>
      <c r="Z220" s="36">
        <v>1.6E-2</v>
      </c>
      <c r="AA220" s="36">
        <v>120</v>
      </c>
      <c r="AB220" s="29"/>
      <c r="AC220" s="36"/>
      <c r="AD220" s="66" t="s">
        <v>1026</v>
      </c>
      <c r="AE220" s="36">
        <v>0.1</v>
      </c>
      <c r="AF220" s="36">
        <v>365.4</v>
      </c>
      <c r="AG220" s="36"/>
      <c r="AH220" s="36"/>
      <c r="AI220" s="36"/>
      <c r="AJ220" s="36"/>
      <c r="AK220" s="29"/>
      <c r="AL220" s="36"/>
      <c r="AM220" s="29"/>
      <c r="AN220" s="36"/>
      <c r="AO220" s="36"/>
      <c r="AP220" s="36"/>
      <c r="AQ220" s="29"/>
      <c r="AR220" s="36"/>
      <c r="AS220" s="29"/>
      <c r="AT220" s="36"/>
      <c r="AU220" s="29"/>
      <c r="AV220" s="36"/>
      <c r="AW220" s="36"/>
      <c r="AX220" s="36"/>
      <c r="AY220" s="29"/>
      <c r="AZ220" s="36"/>
      <c r="BA220" s="36"/>
      <c r="BB220" s="36"/>
      <c r="BC220" s="29"/>
      <c r="BD220" s="36"/>
      <c r="BE220" s="36"/>
      <c r="BF220" s="36"/>
      <c r="BG220" s="36"/>
      <c r="BH220" s="36"/>
      <c r="BI220" s="36"/>
      <c r="BJ220" s="36"/>
      <c r="BK220" s="36"/>
      <c r="BL220" s="36"/>
      <c r="BM220" s="29"/>
      <c r="BN220" s="36"/>
      <c r="BO220" s="29"/>
      <c r="BP220" s="36"/>
      <c r="BQ220" s="36"/>
      <c r="BR220" s="36"/>
      <c r="BS220" s="29"/>
      <c r="BT220" s="36"/>
      <c r="BU220" s="29"/>
      <c r="BV220" s="36"/>
      <c r="BW220" s="36"/>
      <c r="BX220" s="36"/>
      <c r="BY220" s="36"/>
    </row>
    <row r="221" spans="1:77" x14ac:dyDescent="0.25">
      <c r="A221" s="16">
        <v>219</v>
      </c>
      <c r="B221" s="16">
        <v>1</v>
      </c>
      <c r="C221" s="37" t="s">
        <v>676</v>
      </c>
      <c r="D221" s="51">
        <v>414.01175414106274</v>
      </c>
      <c r="E221" s="25">
        <v>844.70296399999995</v>
      </c>
      <c r="F221" s="26">
        <f t="shared" si="9"/>
        <v>1258.7147181410628</v>
      </c>
      <c r="G221" s="26">
        <f t="shared" si="10"/>
        <v>414.01175414106274</v>
      </c>
      <c r="H221" s="26">
        <f t="shared" si="11"/>
        <v>0</v>
      </c>
      <c r="I221" s="36"/>
      <c r="J221" s="36"/>
      <c r="K221" s="36"/>
      <c r="L221" s="27"/>
      <c r="M221" s="36"/>
      <c r="N221" s="36"/>
      <c r="O221" s="36"/>
      <c r="P221" s="36"/>
      <c r="Q221" s="36"/>
      <c r="R221" s="29"/>
      <c r="S221" s="36"/>
      <c r="T221" s="29"/>
      <c r="U221" s="36"/>
      <c r="V221" s="36"/>
      <c r="W221" s="36"/>
      <c r="X221" s="36"/>
      <c r="Y221" s="36"/>
      <c r="Z221" s="36"/>
      <c r="AA221" s="36"/>
      <c r="AB221" s="29"/>
      <c r="AC221" s="36"/>
      <c r="AD221" s="66"/>
      <c r="AE221" s="36"/>
      <c r="AF221" s="36"/>
      <c r="AG221" s="36"/>
      <c r="AH221" s="36"/>
      <c r="AI221" s="36"/>
      <c r="AJ221" s="36"/>
      <c r="AK221" s="29"/>
      <c r="AL221" s="36"/>
      <c r="AM221" s="29"/>
      <c r="AN221" s="36"/>
      <c r="AO221" s="36"/>
      <c r="AP221" s="36"/>
      <c r="AQ221" s="29"/>
      <c r="AR221" s="36"/>
      <c r="AS221" s="29"/>
      <c r="AT221" s="36"/>
      <c r="AU221" s="29"/>
      <c r="AV221" s="36"/>
      <c r="AW221" s="36"/>
      <c r="AX221" s="36"/>
      <c r="AY221" s="29"/>
      <c r="AZ221" s="36"/>
      <c r="BA221" s="36"/>
      <c r="BB221" s="36"/>
      <c r="BC221" s="29"/>
      <c r="BD221" s="36"/>
      <c r="BE221" s="36"/>
      <c r="BF221" s="36"/>
      <c r="BG221" s="36"/>
      <c r="BH221" s="36"/>
      <c r="BI221" s="36"/>
      <c r="BJ221" s="36"/>
      <c r="BK221" s="36"/>
      <c r="BL221" s="36"/>
      <c r="BM221" s="29"/>
      <c r="BN221" s="36"/>
      <c r="BO221" s="29"/>
      <c r="BP221" s="36"/>
      <c r="BQ221" s="36"/>
      <c r="BR221" s="36"/>
      <c r="BS221" s="29"/>
      <c r="BT221" s="36"/>
      <c r="BU221" s="29"/>
      <c r="BV221" s="36"/>
      <c r="BW221" s="36"/>
      <c r="BX221" s="36"/>
      <c r="BY221" s="36"/>
    </row>
    <row r="222" spans="1:77" x14ac:dyDescent="0.25">
      <c r="A222" s="16">
        <v>220</v>
      </c>
      <c r="B222" s="16">
        <v>1</v>
      </c>
      <c r="C222" s="37" t="s">
        <v>677</v>
      </c>
      <c r="D222" s="51">
        <v>298.32170477294682</v>
      </c>
      <c r="E222" s="25">
        <v>-67.253265999999968</v>
      </c>
      <c r="F222" s="26">
        <f t="shared" si="9"/>
        <v>231.06843877294685</v>
      </c>
      <c r="G222" s="26">
        <f t="shared" si="10"/>
        <v>298.32170477294682</v>
      </c>
      <c r="H222" s="26">
        <f t="shared" si="11"/>
        <v>0</v>
      </c>
      <c r="I222" s="36"/>
      <c r="J222" s="36"/>
      <c r="K222" s="36"/>
      <c r="L222" s="27"/>
      <c r="M222" s="36"/>
      <c r="N222" s="36"/>
      <c r="O222" s="36"/>
      <c r="P222" s="36"/>
      <c r="Q222" s="36"/>
      <c r="R222" s="29"/>
      <c r="S222" s="36"/>
      <c r="T222" s="29"/>
      <c r="U222" s="36"/>
      <c r="V222" s="36"/>
      <c r="W222" s="36"/>
      <c r="X222" s="36"/>
      <c r="Y222" s="36"/>
      <c r="Z222" s="36"/>
      <c r="AA222" s="36"/>
      <c r="AB222" s="29"/>
      <c r="AC222" s="36"/>
      <c r="AD222" s="66"/>
      <c r="AE222" s="36"/>
      <c r="AF222" s="36"/>
      <c r="AG222" s="36"/>
      <c r="AH222" s="36"/>
      <c r="AI222" s="36"/>
      <c r="AJ222" s="36"/>
      <c r="AK222" s="29"/>
      <c r="AL222" s="36"/>
      <c r="AM222" s="29"/>
      <c r="AN222" s="36"/>
      <c r="AO222" s="36"/>
      <c r="AP222" s="36"/>
      <c r="AQ222" s="29"/>
      <c r="AR222" s="36"/>
      <c r="AS222" s="29"/>
      <c r="AT222" s="36"/>
      <c r="AU222" s="29"/>
      <c r="AV222" s="36"/>
      <c r="AW222" s="36"/>
      <c r="AX222" s="36"/>
      <c r="AY222" s="29"/>
      <c r="AZ222" s="36"/>
      <c r="BA222" s="36"/>
      <c r="BB222" s="36"/>
      <c r="BC222" s="29"/>
      <c r="BD222" s="36"/>
      <c r="BE222" s="36"/>
      <c r="BF222" s="36"/>
      <c r="BG222" s="36"/>
      <c r="BH222" s="36"/>
      <c r="BI222" s="36"/>
      <c r="BJ222" s="36"/>
      <c r="BK222" s="36"/>
      <c r="BL222" s="36"/>
      <c r="BM222" s="29"/>
      <c r="BN222" s="36"/>
      <c r="BO222" s="29"/>
      <c r="BP222" s="36"/>
      <c r="BQ222" s="36"/>
      <c r="BR222" s="36"/>
      <c r="BS222" s="29"/>
      <c r="BT222" s="36"/>
      <c r="BU222" s="29"/>
      <c r="BV222" s="36"/>
      <c r="BW222" s="36"/>
      <c r="BX222" s="36"/>
      <c r="BY222" s="36"/>
    </row>
    <row r="223" spans="1:77" x14ac:dyDescent="0.25">
      <c r="A223" s="16">
        <v>221</v>
      </c>
      <c r="B223" s="16">
        <v>1</v>
      </c>
      <c r="C223" s="37" t="s">
        <v>678</v>
      </c>
      <c r="D223" s="51">
        <v>177.8192872657005</v>
      </c>
      <c r="E223" s="25">
        <v>-687.69846800000005</v>
      </c>
      <c r="F223" s="26">
        <f t="shared" si="9"/>
        <v>-509.87918073429955</v>
      </c>
      <c r="G223" s="26">
        <f t="shared" si="10"/>
        <v>177.8192872657005</v>
      </c>
      <c r="H223" s="26">
        <f t="shared" si="11"/>
        <v>0</v>
      </c>
      <c r="I223" s="36"/>
      <c r="J223" s="36"/>
      <c r="K223" s="36"/>
      <c r="L223" s="27"/>
      <c r="M223" s="36"/>
      <c r="N223" s="36"/>
      <c r="O223" s="36"/>
      <c r="P223" s="36"/>
      <c r="Q223" s="36"/>
      <c r="R223" s="29"/>
      <c r="S223" s="36"/>
      <c r="T223" s="29"/>
      <c r="U223" s="36"/>
      <c r="V223" s="36"/>
      <c r="W223" s="36"/>
      <c r="X223" s="36"/>
      <c r="Y223" s="36"/>
      <c r="Z223" s="36"/>
      <c r="AA223" s="36"/>
      <c r="AB223" s="29"/>
      <c r="AC223" s="36"/>
      <c r="AD223" s="66"/>
      <c r="AE223" s="36"/>
      <c r="AF223" s="36"/>
      <c r="AG223" s="36"/>
      <c r="AH223" s="36"/>
      <c r="AI223" s="36"/>
      <c r="AJ223" s="36"/>
      <c r="AK223" s="29"/>
      <c r="AL223" s="36"/>
      <c r="AM223" s="29"/>
      <c r="AN223" s="36"/>
      <c r="AO223" s="36"/>
      <c r="AP223" s="36"/>
      <c r="AQ223" s="29"/>
      <c r="AR223" s="36"/>
      <c r="AS223" s="29"/>
      <c r="AT223" s="36"/>
      <c r="AU223" s="29"/>
      <c r="AV223" s="36"/>
      <c r="AW223" s="36"/>
      <c r="AX223" s="36"/>
      <c r="AY223" s="29"/>
      <c r="AZ223" s="36"/>
      <c r="BA223" s="36"/>
      <c r="BB223" s="36"/>
      <c r="BC223" s="29"/>
      <c r="BD223" s="36"/>
      <c r="BE223" s="36"/>
      <c r="BF223" s="36"/>
      <c r="BG223" s="36"/>
      <c r="BH223" s="36"/>
      <c r="BI223" s="36"/>
      <c r="BJ223" s="36"/>
      <c r="BK223" s="36"/>
      <c r="BL223" s="36"/>
      <c r="BM223" s="29"/>
      <c r="BN223" s="36"/>
      <c r="BO223" s="29"/>
      <c r="BP223" s="36"/>
      <c r="BQ223" s="36"/>
      <c r="BR223" s="36"/>
      <c r="BS223" s="29"/>
      <c r="BT223" s="36"/>
      <c r="BU223" s="29"/>
      <c r="BV223" s="36"/>
      <c r="BW223" s="36"/>
      <c r="BX223" s="36"/>
      <c r="BY223" s="36"/>
    </row>
    <row r="224" spans="1:77" x14ac:dyDescent="0.25">
      <c r="A224" s="16">
        <v>222</v>
      </c>
      <c r="B224" s="16">
        <v>1</v>
      </c>
      <c r="C224" s="37" t="s">
        <v>679</v>
      </c>
      <c r="D224" s="51">
        <v>669.85282210628009</v>
      </c>
      <c r="E224" s="25">
        <v>1271.8528679999999</v>
      </c>
      <c r="F224" s="26">
        <f t="shared" si="9"/>
        <v>1941.7056901062801</v>
      </c>
      <c r="G224" s="26">
        <f t="shared" si="10"/>
        <v>547.53282210628004</v>
      </c>
      <c r="H224" s="26">
        <f t="shared" si="11"/>
        <v>122.32</v>
      </c>
      <c r="I224" s="36"/>
      <c r="J224" s="36"/>
      <c r="K224" s="36"/>
      <c r="L224" s="27"/>
      <c r="M224" s="36"/>
      <c r="N224" s="36"/>
      <c r="O224" s="36"/>
      <c r="P224" s="36"/>
      <c r="Q224" s="36"/>
      <c r="R224" s="29"/>
      <c r="S224" s="36"/>
      <c r="T224" s="29"/>
      <c r="U224" s="36"/>
      <c r="V224" s="36"/>
      <c r="W224" s="36"/>
      <c r="X224" s="36">
        <v>0.11</v>
      </c>
      <c r="Y224" s="36">
        <v>122.32</v>
      </c>
      <c r="Z224" s="36"/>
      <c r="AA224" s="36"/>
      <c r="AB224" s="29"/>
      <c r="AC224" s="36"/>
      <c r="AD224" s="66"/>
      <c r="AE224" s="36"/>
      <c r="AF224" s="36"/>
      <c r="AG224" s="36"/>
      <c r="AH224" s="36"/>
      <c r="AI224" s="36"/>
      <c r="AJ224" s="36"/>
      <c r="AK224" s="29"/>
      <c r="AL224" s="36"/>
      <c r="AM224" s="29"/>
      <c r="AN224" s="36"/>
      <c r="AO224" s="36"/>
      <c r="AP224" s="36"/>
      <c r="AQ224" s="29"/>
      <c r="AR224" s="36"/>
      <c r="AS224" s="29"/>
      <c r="AT224" s="36"/>
      <c r="AU224" s="29"/>
      <c r="AV224" s="36"/>
      <c r="AW224" s="36"/>
      <c r="AX224" s="36"/>
      <c r="AY224" s="29"/>
      <c r="AZ224" s="36"/>
      <c r="BA224" s="36"/>
      <c r="BB224" s="36"/>
      <c r="BC224" s="29"/>
      <c r="BD224" s="36"/>
      <c r="BE224" s="36"/>
      <c r="BF224" s="36"/>
      <c r="BG224" s="36"/>
      <c r="BH224" s="36"/>
      <c r="BI224" s="36"/>
      <c r="BJ224" s="36"/>
      <c r="BK224" s="36"/>
      <c r="BL224" s="36"/>
      <c r="BM224" s="29"/>
      <c r="BN224" s="36"/>
      <c r="BO224" s="29"/>
      <c r="BP224" s="36"/>
      <c r="BQ224" s="36"/>
      <c r="BR224" s="36"/>
      <c r="BS224" s="29"/>
      <c r="BT224" s="36"/>
      <c r="BU224" s="29"/>
      <c r="BV224" s="36"/>
      <c r="BW224" s="36"/>
      <c r="BX224" s="36"/>
      <c r="BY224" s="36"/>
    </row>
    <row r="225" spans="1:77" x14ac:dyDescent="0.25">
      <c r="A225" s="16">
        <v>223</v>
      </c>
      <c r="B225" s="16">
        <v>1</v>
      </c>
      <c r="C225" s="37" t="s">
        <v>680</v>
      </c>
      <c r="D225" s="51">
        <v>91.545638512077275</v>
      </c>
      <c r="E225" s="25">
        <v>-441.34706399999999</v>
      </c>
      <c r="F225" s="26">
        <f t="shared" si="9"/>
        <v>-349.8014254879227</v>
      </c>
      <c r="G225" s="26">
        <f t="shared" si="10"/>
        <v>-47.454361487922725</v>
      </c>
      <c r="H225" s="26">
        <f t="shared" si="11"/>
        <v>139</v>
      </c>
      <c r="I225" s="36"/>
      <c r="J225" s="36"/>
      <c r="K225" s="36"/>
      <c r="L225" s="27"/>
      <c r="M225" s="36"/>
      <c r="N225" s="36"/>
      <c r="O225" s="36"/>
      <c r="P225" s="36"/>
      <c r="Q225" s="36"/>
      <c r="R225" s="29"/>
      <c r="S225" s="36"/>
      <c r="T225" s="29"/>
      <c r="U225" s="36"/>
      <c r="V225" s="36"/>
      <c r="W225" s="36"/>
      <c r="X225" s="36">
        <v>0.125</v>
      </c>
      <c r="Y225" s="36">
        <v>139</v>
      </c>
      <c r="Z225" s="36"/>
      <c r="AA225" s="36"/>
      <c r="AB225" s="29"/>
      <c r="AC225" s="36"/>
      <c r="AD225" s="66"/>
      <c r="AE225" s="36"/>
      <c r="AF225" s="36"/>
      <c r="AG225" s="36"/>
      <c r="AH225" s="36"/>
      <c r="AI225" s="36"/>
      <c r="AJ225" s="36"/>
      <c r="AK225" s="29"/>
      <c r="AL225" s="36"/>
      <c r="AM225" s="29"/>
      <c r="AN225" s="36"/>
      <c r="AO225" s="36"/>
      <c r="AP225" s="36"/>
      <c r="AQ225" s="29"/>
      <c r="AR225" s="36"/>
      <c r="AS225" s="29"/>
      <c r="AT225" s="36"/>
      <c r="AU225" s="29"/>
      <c r="AV225" s="36"/>
      <c r="AW225" s="36"/>
      <c r="AX225" s="36"/>
      <c r="AY225" s="29"/>
      <c r="AZ225" s="36"/>
      <c r="BA225" s="36"/>
      <c r="BB225" s="36"/>
      <c r="BC225" s="29"/>
      <c r="BD225" s="36"/>
      <c r="BE225" s="36"/>
      <c r="BF225" s="36"/>
      <c r="BG225" s="36"/>
      <c r="BH225" s="36"/>
      <c r="BI225" s="36"/>
      <c r="BJ225" s="36"/>
      <c r="BK225" s="36"/>
      <c r="BL225" s="36"/>
      <c r="BM225" s="29"/>
      <c r="BN225" s="36"/>
      <c r="BO225" s="29"/>
      <c r="BP225" s="36"/>
      <c r="BQ225" s="36"/>
      <c r="BR225" s="36"/>
      <c r="BS225" s="29"/>
      <c r="BT225" s="36"/>
      <c r="BU225" s="29"/>
      <c r="BV225" s="36"/>
      <c r="BW225" s="36"/>
      <c r="BX225" s="36"/>
      <c r="BY225" s="36"/>
    </row>
    <row r="226" spans="1:77" x14ac:dyDescent="0.25">
      <c r="A226" s="16">
        <v>224</v>
      </c>
      <c r="B226" s="16">
        <v>1</v>
      </c>
      <c r="C226" s="37" t="s">
        <v>681</v>
      </c>
      <c r="D226" s="51">
        <v>87.070684057970993</v>
      </c>
      <c r="E226" s="25">
        <v>301.12412999999998</v>
      </c>
      <c r="F226" s="26">
        <f t="shared" si="9"/>
        <v>388.19481405797097</v>
      </c>
      <c r="G226" s="26">
        <f t="shared" si="10"/>
        <v>87.070684057970993</v>
      </c>
      <c r="H226" s="26">
        <f t="shared" si="11"/>
        <v>0</v>
      </c>
      <c r="I226" s="36"/>
      <c r="J226" s="36"/>
      <c r="K226" s="36"/>
      <c r="L226" s="27"/>
      <c r="M226" s="36"/>
      <c r="N226" s="36"/>
      <c r="O226" s="36"/>
      <c r="P226" s="36"/>
      <c r="Q226" s="36"/>
      <c r="R226" s="29"/>
      <c r="S226" s="36"/>
      <c r="T226" s="29"/>
      <c r="U226" s="36"/>
      <c r="V226" s="36"/>
      <c r="W226" s="36"/>
      <c r="X226" s="36"/>
      <c r="Y226" s="36"/>
      <c r="Z226" s="36"/>
      <c r="AA226" s="36"/>
      <c r="AB226" s="29"/>
      <c r="AC226" s="36"/>
      <c r="AD226" s="66"/>
      <c r="AE226" s="36"/>
      <c r="AF226" s="36"/>
      <c r="AG226" s="36"/>
      <c r="AH226" s="36"/>
      <c r="AI226" s="36"/>
      <c r="AJ226" s="36"/>
      <c r="AK226" s="29"/>
      <c r="AL226" s="36"/>
      <c r="AM226" s="29"/>
      <c r="AN226" s="36"/>
      <c r="AO226" s="36"/>
      <c r="AP226" s="36"/>
      <c r="AQ226" s="29"/>
      <c r="AR226" s="36"/>
      <c r="AS226" s="29"/>
      <c r="AT226" s="36"/>
      <c r="AU226" s="29"/>
      <c r="AV226" s="36"/>
      <c r="AW226" s="36"/>
      <c r="AX226" s="36"/>
      <c r="AY226" s="29"/>
      <c r="AZ226" s="36"/>
      <c r="BA226" s="36"/>
      <c r="BB226" s="36"/>
      <c r="BC226" s="29"/>
      <c r="BD226" s="36"/>
      <c r="BE226" s="36"/>
      <c r="BF226" s="36"/>
      <c r="BG226" s="36"/>
      <c r="BH226" s="36"/>
      <c r="BI226" s="36"/>
      <c r="BJ226" s="36"/>
      <c r="BK226" s="36"/>
      <c r="BL226" s="36"/>
      <c r="BM226" s="29"/>
      <c r="BN226" s="36"/>
      <c r="BO226" s="29"/>
      <c r="BP226" s="36"/>
      <c r="BQ226" s="36"/>
      <c r="BR226" s="36"/>
      <c r="BS226" s="29"/>
      <c r="BT226" s="36"/>
      <c r="BU226" s="29"/>
      <c r="BV226" s="36"/>
      <c r="BW226" s="36"/>
      <c r="BX226" s="36"/>
      <c r="BY226" s="36"/>
    </row>
    <row r="227" spans="1:77" x14ac:dyDescent="0.25">
      <c r="A227" s="16">
        <v>225</v>
      </c>
      <c r="B227" s="16">
        <v>1</v>
      </c>
      <c r="C227" s="37" t="s">
        <v>682</v>
      </c>
      <c r="D227" s="51">
        <v>125.12736096618357</v>
      </c>
      <c r="E227" s="25">
        <v>526.55223000000001</v>
      </c>
      <c r="F227" s="26">
        <f t="shared" si="9"/>
        <v>651.67959096618358</v>
      </c>
      <c r="G227" s="26">
        <f t="shared" si="10"/>
        <v>125.12736096618357</v>
      </c>
      <c r="H227" s="26">
        <f t="shared" si="11"/>
        <v>0</v>
      </c>
      <c r="I227" s="36"/>
      <c r="J227" s="36"/>
      <c r="K227" s="36"/>
      <c r="L227" s="27"/>
      <c r="M227" s="36"/>
      <c r="N227" s="36"/>
      <c r="O227" s="36"/>
      <c r="P227" s="36"/>
      <c r="Q227" s="36"/>
      <c r="R227" s="29"/>
      <c r="S227" s="36"/>
      <c r="T227" s="29"/>
      <c r="U227" s="36"/>
      <c r="V227" s="36"/>
      <c r="W227" s="36"/>
      <c r="X227" s="36"/>
      <c r="Y227" s="36"/>
      <c r="Z227" s="36"/>
      <c r="AA227" s="36"/>
      <c r="AB227" s="29"/>
      <c r="AC227" s="36"/>
      <c r="AD227" s="66"/>
      <c r="AE227" s="36"/>
      <c r="AF227" s="36"/>
      <c r="AG227" s="36"/>
      <c r="AH227" s="36"/>
      <c r="AI227" s="36"/>
      <c r="AJ227" s="36"/>
      <c r="AK227" s="29"/>
      <c r="AL227" s="36"/>
      <c r="AM227" s="29"/>
      <c r="AN227" s="36"/>
      <c r="AO227" s="36"/>
      <c r="AP227" s="36"/>
      <c r="AQ227" s="29"/>
      <c r="AR227" s="36"/>
      <c r="AS227" s="29"/>
      <c r="AT227" s="36"/>
      <c r="AU227" s="29"/>
      <c r="AV227" s="36"/>
      <c r="AW227" s="36"/>
      <c r="AX227" s="36"/>
      <c r="AY227" s="29"/>
      <c r="AZ227" s="36"/>
      <c r="BA227" s="36"/>
      <c r="BB227" s="36"/>
      <c r="BC227" s="29"/>
      <c r="BD227" s="36"/>
      <c r="BE227" s="36"/>
      <c r="BF227" s="36"/>
      <c r="BG227" s="36"/>
      <c r="BH227" s="36"/>
      <c r="BI227" s="36"/>
      <c r="BJ227" s="36"/>
      <c r="BK227" s="36"/>
      <c r="BL227" s="36"/>
      <c r="BM227" s="29"/>
      <c r="BN227" s="36"/>
      <c r="BO227" s="29"/>
      <c r="BP227" s="36"/>
      <c r="BQ227" s="36"/>
      <c r="BR227" s="36"/>
      <c r="BS227" s="29"/>
      <c r="BT227" s="36"/>
      <c r="BU227" s="29"/>
      <c r="BV227" s="36"/>
      <c r="BW227" s="36"/>
      <c r="BX227" s="36"/>
      <c r="BY227" s="36"/>
    </row>
    <row r="228" spans="1:77" x14ac:dyDescent="0.25">
      <c r="A228" s="16">
        <v>226</v>
      </c>
      <c r="B228" s="16">
        <v>1</v>
      </c>
      <c r="C228" s="37" t="s">
        <v>683</v>
      </c>
      <c r="D228" s="51">
        <v>102.53256173913044</v>
      </c>
      <c r="E228" s="25">
        <v>13.951470000000008</v>
      </c>
      <c r="F228" s="26">
        <f t="shared" si="9"/>
        <v>116.48403173913044</v>
      </c>
      <c r="G228" s="26">
        <f t="shared" si="10"/>
        <v>-242.20743826086957</v>
      </c>
      <c r="H228" s="26">
        <f t="shared" si="11"/>
        <v>344.74</v>
      </c>
      <c r="I228" s="36"/>
      <c r="J228" s="36"/>
      <c r="K228" s="36"/>
      <c r="L228" s="27"/>
      <c r="M228" s="36"/>
      <c r="N228" s="36"/>
      <c r="O228" s="36"/>
      <c r="P228" s="36"/>
      <c r="Q228" s="36"/>
      <c r="R228" s="29"/>
      <c r="S228" s="36"/>
      <c r="T228" s="29"/>
      <c r="U228" s="36"/>
      <c r="V228" s="36"/>
      <c r="W228" s="36"/>
      <c r="X228" s="36">
        <v>8.5000000000000006E-2</v>
      </c>
      <c r="Y228" s="36">
        <v>94.52</v>
      </c>
      <c r="Z228" s="36"/>
      <c r="AA228" s="36"/>
      <c r="AB228" s="29"/>
      <c r="AC228" s="36"/>
      <c r="AD228" s="66" t="s">
        <v>1027</v>
      </c>
      <c r="AE228" s="36">
        <v>0.09</v>
      </c>
      <c r="AF228" s="36">
        <v>250.22</v>
      </c>
      <c r="AG228" s="36"/>
      <c r="AH228" s="36"/>
      <c r="AI228" s="36"/>
      <c r="AJ228" s="36"/>
      <c r="AK228" s="29"/>
      <c r="AL228" s="36"/>
      <c r="AM228" s="29"/>
      <c r="AN228" s="36"/>
      <c r="AO228" s="36"/>
      <c r="AP228" s="36"/>
      <c r="AQ228" s="29"/>
      <c r="AR228" s="36"/>
      <c r="AS228" s="29"/>
      <c r="AT228" s="36"/>
      <c r="AU228" s="29"/>
      <c r="AV228" s="36"/>
      <c r="AW228" s="36"/>
      <c r="AX228" s="36"/>
      <c r="AY228" s="29"/>
      <c r="AZ228" s="36"/>
      <c r="BA228" s="36"/>
      <c r="BB228" s="36"/>
      <c r="BC228" s="29"/>
      <c r="BD228" s="36"/>
      <c r="BE228" s="36"/>
      <c r="BF228" s="36"/>
      <c r="BG228" s="36"/>
      <c r="BH228" s="36"/>
      <c r="BI228" s="36"/>
      <c r="BJ228" s="36"/>
      <c r="BK228" s="36"/>
      <c r="BL228" s="36"/>
      <c r="BM228" s="29"/>
      <c r="BN228" s="36"/>
      <c r="BO228" s="29"/>
      <c r="BP228" s="36"/>
      <c r="BQ228" s="36"/>
      <c r="BR228" s="36"/>
      <c r="BS228" s="29"/>
      <c r="BT228" s="36"/>
      <c r="BU228" s="29"/>
      <c r="BV228" s="36"/>
      <c r="BW228" s="36"/>
      <c r="BX228" s="36"/>
      <c r="BY228" s="36"/>
    </row>
    <row r="229" spans="1:77" x14ac:dyDescent="0.25">
      <c r="A229" s="16">
        <v>227</v>
      </c>
      <c r="B229" s="16">
        <v>1</v>
      </c>
      <c r="C229" s="37" t="s">
        <v>684</v>
      </c>
      <c r="D229" s="51">
        <v>105.81550537198066</v>
      </c>
      <c r="E229" s="25">
        <v>10.543949999999995</v>
      </c>
      <c r="F229" s="26">
        <f t="shared" si="9"/>
        <v>116.35945537198066</v>
      </c>
      <c r="G229" s="26">
        <f t="shared" si="10"/>
        <v>105.81550537198066</v>
      </c>
      <c r="H229" s="26">
        <f t="shared" si="11"/>
        <v>0</v>
      </c>
      <c r="I229" s="36"/>
      <c r="J229" s="36"/>
      <c r="K229" s="36"/>
      <c r="L229" s="27"/>
      <c r="M229" s="36"/>
      <c r="N229" s="36"/>
      <c r="O229" s="36"/>
      <c r="P229" s="36"/>
      <c r="Q229" s="36"/>
      <c r="R229" s="29"/>
      <c r="S229" s="36"/>
      <c r="T229" s="29"/>
      <c r="U229" s="36"/>
      <c r="V229" s="36"/>
      <c r="W229" s="36"/>
      <c r="X229" s="36"/>
      <c r="Y229" s="36"/>
      <c r="Z229" s="36"/>
      <c r="AA229" s="36"/>
      <c r="AB229" s="29"/>
      <c r="AC229" s="36"/>
      <c r="AD229" s="66"/>
      <c r="AE229" s="36"/>
      <c r="AF229" s="36"/>
      <c r="AG229" s="36"/>
      <c r="AH229" s="36"/>
      <c r="AI229" s="36"/>
      <c r="AJ229" s="36"/>
      <c r="AK229" s="29"/>
      <c r="AL229" s="36"/>
      <c r="AM229" s="29"/>
      <c r="AN229" s="36"/>
      <c r="AO229" s="36"/>
      <c r="AP229" s="36"/>
      <c r="AQ229" s="29"/>
      <c r="AR229" s="36"/>
      <c r="AS229" s="29"/>
      <c r="AT229" s="36"/>
      <c r="AU229" s="29"/>
      <c r="AV229" s="36"/>
      <c r="AW229" s="36"/>
      <c r="AX229" s="36"/>
      <c r="AY229" s="29"/>
      <c r="AZ229" s="36"/>
      <c r="BA229" s="36"/>
      <c r="BB229" s="36"/>
      <c r="BC229" s="29"/>
      <c r="BD229" s="36"/>
      <c r="BE229" s="36"/>
      <c r="BF229" s="36"/>
      <c r="BG229" s="36"/>
      <c r="BH229" s="36"/>
      <c r="BI229" s="36"/>
      <c r="BJ229" s="36"/>
      <c r="BK229" s="36"/>
      <c r="BL229" s="36"/>
      <c r="BM229" s="29"/>
      <c r="BN229" s="36"/>
      <c r="BO229" s="29"/>
      <c r="BP229" s="36"/>
      <c r="BQ229" s="36"/>
      <c r="BR229" s="36"/>
      <c r="BS229" s="29"/>
      <c r="BT229" s="36"/>
      <c r="BU229" s="29"/>
      <c r="BV229" s="36"/>
      <c r="BW229" s="36"/>
      <c r="BX229" s="36"/>
      <c r="BY229" s="36"/>
    </row>
    <row r="230" spans="1:77" x14ac:dyDescent="0.25">
      <c r="A230" s="16">
        <v>228</v>
      </c>
      <c r="B230" s="16">
        <v>1</v>
      </c>
      <c r="C230" s="37" t="s">
        <v>685</v>
      </c>
      <c r="D230" s="51">
        <v>136.6514816231884</v>
      </c>
      <c r="E230" s="25">
        <v>263.40818800000005</v>
      </c>
      <c r="F230" s="26">
        <f t="shared" si="9"/>
        <v>400.05966962318848</v>
      </c>
      <c r="G230" s="26">
        <f t="shared" si="10"/>
        <v>136.6514816231884</v>
      </c>
      <c r="H230" s="26">
        <f t="shared" si="11"/>
        <v>0</v>
      </c>
      <c r="I230" s="36"/>
      <c r="J230" s="36"/>
      <c r="K230" s="36"/>
      <c r="L230" s="27"/>
      <c r="M230" s="36"/>
      <c r="N230" s="36"/>
      <c r="O230" s="36"/>
      <c r="P230" s="36"/>
      <c r="Q230" s="36"/>
      <c r="R230" s="29"/>
      <c r="S230" s="36"/>
      <c r="T230" s="29"/>
      <c r="U230" s="36"/>
      <c r="V230" s="36"/>
      <c r="W230" s="36"/>
      <c r="X230" s="36"/>
      <c r="Y230" s="36"/>
      <c r="Z230" s="36"/>
      <c r="AA230" s="36"/>
      <c r="AB230" s="29"/>
      <c r="AC230" s="36"/>
      <c r="AD230" s="66"/>
      <c r="AE230" s="36"/>
      <c r="AF230" s="36"/>
      <c r="AG230" s="36"/>
      <c r="AH230" s="36"/>
      <c r="AI230" s="36"/>
      <c r="AJ230" s="36"/>
      <c r="AK230" s="29"/>
      <c r="AL230" s="36"/>
      <c r="AM230" s="29"/>
      <c r="AN230" s="36"/>
      <c r="AO230" s="36"/>
      <c r="AP230" s="36"/>
      <c r="AQ230" s="29"/>
      <c r="AR230" s="36"/>
      <c r="AS230" s="29"/>
      <c r="AT230" s="36"/>
      <c r="AU230" s="29"/>
      <c r="AV230" s="36"/>
      <c r="AW230" s="36"/>
      <c r="AX230" s="36"/>
      <c r="AY230" s="29"/>
      <c r="AZ230" s="36"/>
      <c r="BA230" s="36"/>
      <c r="BB230" s="36"/>
      <c r="BC230" s="29"/>
      <c r="BD230" s="36"/>
      <c r="BE230" s="36"/>
      <c r="BF230" s="36"/>
      <c r="BG230" s="36"/>
      <c r="BH230" s="36"/>
      <c r="BI230" s="36"/>
      <c r="BJ230" s="36"/>
      <c r="BK230" s="36"/>
      <c r="BL230" s="36"/>
      <c r="BM230" s="29"/>
      <c r="BN230" s="36"/>
      <c r="BO230" s="29"/>
      <c r="BP230" s="36"/>
      <c r="BQ230" s="36"/>
      <c r="BR230" s="36"/>
      <c r="BS230" s="29"/>
      <c r="BT230" s="36"/>
      <c r="BU230" s="29"/>
      <c r="BV230" s="36"/>
      <c r="BW230" s="36"/>
      <c r="BX230" s="36"/>
      <c r="BY230" s="36"/>
    </row>
    <row r="231" spans="1:77" x14ac:dyDescent="0.25">
      <c r="A231" s="16">
        <v>229</v>
      </c>
      <c r="B231" s="16">
        <v>1</v>
      </c>
      <c r="C231" s="37" t="s">
        <v>686</v>
      </c>
      <c r="D231" s="51">
        <v>309.19982774879225</v>
      </c>
      <c r="E231" s="25">
        <v>-1409.861682</v>
      </c>
      <c r="F231" s="26">
        <f t="shared" si="9"/>
        <v>-1100.6618542512078</v>
      </c>
      <c r="G231" s="26">
        <f t="shared" si="10"/>
        <v>-64.240172251207753</v>
      </c>
      <c r="H231" s="26">
        <f t="shared" si="11"/>
        <v>373.44</v>
      </c>
      <c r="I231" s="36"/>
      <c r="J231" s="36"/>
      <c r="K231" s="36"/>
      <c r="L231" s="27"/>
      <c r="M231" s="36"/>
      <c r="N231" s="36"/>
      <c r="O231" s="36"/>
      <c r="P231" s="36"/>
      <c r="Q231" s="36"/>
      <c r="R231" s="29"/>
      <c r="S231" s="36"/>
      <c r="T231" s="29"/>
      <c r="U231" s="36"/>
      <c r="V231" s="36"/>
      <c r="W231" s="36"/>
      <c r="X231" s="36">
        <v>0.12</v>
      </c>
      <c r="Y231" s="36">
        <v>133.44</v>
      </c>
      <c r="Z231" s="36">
        <v>8.0000000000000002E-3</v>
      </c>
      <c r="AA231" s="36">
        <v>240</v>
      </c>
      <c r="AB231" s="29"/>
      <c r="AC231" s="36"/>
      <c r="AD231" s="66"/>
      <c r="AE231" s="36"/>
      <c r="AF231" s="36"/>
      <c r="AG231" s="36"/>
      <c r="AH231" s="36"/>
      <c r="AI231" s="36"/>
      <c r="AJ231" s="36"/>
      <c r="AK231" s="29"/>
      <c r="AL231" s="36"/>
      <c r="AM231" s="29"/>
      <c r="AN231" s="36"/>
      <c r="AO231" s="36"/>
      <c r="AP231" s="36"/>
      <c r="AQ231" s="29"/>
      <c r="AR231" s="36"/>
      <c r="AS231" s="29"/>
      <c r="AT231" s="36"/>
      <c r="AU231" s="29"/>
      <c r="AV231" s="36"/>
      <c r="AW231" s="36"/>
      <c r="AX231" s="36"/>
      <c r="AY231" s="29"/>
      <c r="AZ231" s="36"/>
      <c r="BA231" s="36"/>
      <c r="BB231" s="36"/>
      <c r="BC231" s="29"/>
      <c r="BD231" s="36"/>
      <c r="BE231" s="36"/>
      <c r="BF231" s="36"/>
      <c r="BG231" s="36"/>
      <c r="BH231" s="36"/>
      <c r="BI231" s="36"/>
      <c r="BJ231" s="36"/>
      <c r="BK231" s="36"/>
      <c r="BL231" s="36"/>
      <c r="BM231" s="29"/>
      <c r="BN231" s="36"/>
      <c r="BO231" s="29"/>
      <c r="BP231" s="36"/>
      <c r="BQ231" s="36"/>
      <c r="BR231" s="36"/>
      <c r="BS231" s="29"/>
      <c r="BT231" s="36"/>
      <c r="BU231" s="29"/>
      <c r="BV231" s="36"/>
      <c r="BW231" s="36"/>
      <c r="BX231" s="36"/>
      <c r="BY231" s="36"/>
    </row>
    <row r="232" spans="1:77" x14ac:dyDescent="0.25">
      <c r="A232" s="16">
        <v>230</v>
      </c>
      <c r="B232" s="16">
        <v>1</v>
      </c>
      <c r="C232" s="37" t="s">
        <v>687</v>
      </c>
      <c r="D232" s="51">
        <v>167.09068995169082</v>
      </c>
      <c r="E232" s="25">
        <v>128.43126999999998</v>
      </c>
      <c r="F232" s="26">
        <f t="shared" si="9"/>
        <v>295.5219599516908</v>
      </c>
      <c r="G232" s="26">
        <f t="shared" si="10"/>
        <v>-153.0093100483092</v>
      </c>
      <c r="H232" s="26">
        <f t="shared" si="11"/>
        <v>320.10000000000002</v>
      </c>
      <c r="I232" s="36"/>
      <c r="J232" s="36"/>
      <c r="K232" s="36"/>
      <c r="L232" s="27"/>
      <c r="M232" s="36"/>
      <c r="N232" s="36"/>
      <c r="O232" s="36"/>
      <c r="P232" s="36"/>
      <c r="Q232" s="36"/>
      <c r="R232" s="29"/>
      <c r="S232" s="36"/>
      <c r="T232" s="29"/>
      <c r="U232" s="36"/>
      <c r="V232" s="36"/>
      <c r="W232" s="36"/>
      <c r="X232" s="36"/>
      <c r="Y232" s="36"/>
      <c r="Z232" s="36"/>
      <c r="AA232" s="36"/>
      <c r="AB232" s="29"/>
      <c r="AC232" s="36"/>
      <c r="AD232" s="66" t="s">
        <v>1028</v>
      </c>
      <c r="AE232" s="36">
        <v>0.11</v>
      </c>
      <c r="AF232" s="36">
        <v>320.10000000000002</v>
      </c>
      <c r="AG232" s="36"/>
      <c r="AH232" s="36"/>
      <c r="AI232" s="36"/>
      <c r="AJ232" s="36"/>
      <c r="AK232" s="29"/>
      <c r="AL232" s="36"/>
      <c r="AM232" s="29"/>
      <c r="AN232" s="36"/>
      <c r="AO232" s="36"/>
      <c r="AP232" s="36"/>
      <c r="AQ232" s="29"/>
      <c r="AR232" s="36"/>
      <c r="AS232" s="29"/>
      <c r="AT232" s="36"/>
      <c r="AU232" s="29"/>
      <c r="AV232" s="36"/>
      <c r="AW232" s="36"/>
      <c r="AX232" s="36"/>
      <c r="AY232" s="29"/>
      <c r="AZ232" s="36"/>
      <c r="BA232" s="36"/>
      <c r="BB232" s="36"/>
      <c r="BC232" s="29"/>
      <c r="BD232" s="36"/>
      <c r="BE232" s="36"/>
      <c r="BF232" s="36"/>
      <c r="BG232" s="36"/>
      <c r="BH232" s="36"/>
      <c r="BI232" s="36"/>
      <c r="BJ232" s="36"/>
      <c r="BK232" s="36"/>
      <c r="BL232" s="36"/>
      <c r="BM232" s="29"/>
      <c r="BN232" s="36"/>
      <c r="BO232" s="29"/>
      <c r="BP232" s="36"/>
      <c r="BQ232" s="36"/>
      <c r="BR232" s="36"/>
      <c r="BS232" s="29"/>
      <c r="BT232" s="36"/>
      <c r="BU232" s="29"/>
      <c r="BV232" s="36"/>
      <c r="BW232" s="36"/>
      <c r="BX232" s="36"/>
      <c r="BY232" s="36"/>
    </row>
    <row r="233" spans="1:77" x14ac:dyDescent="0.25">
      <c r="A233" s="16">
        <v>231</v>
      </c>
      <c r="B233" s="16">
        <v>1</v>
      </c>
      <c r="C233" s="37" t="s">
        <v>688</v>
      </c>
      <c r="D233" s="51">
        <v>117.63855542028985</v>
      </c>
      <c r="E233" s="25">
        <v>333.09521600000005</v>
      </c>
      <c r="F233" s="26">
        <f t="shared" si="9"/>
        <v>450.73377142028988</v>
      </c>
      <c r="G233" s="26">
        <f t="shared" si="10"/>
        <v>117.63855542028985</v>
      </c>
      <c r="H233" s="26">
        <f t="shared" si="11"/>
        <v>0</v>
      </c>
      <c r="I233" s="36"/>
      <c r="J233" s="36"/>
      <c r="K233" s="36"/>
      <c r="L233" s="27"/>
      <c r="M233" s="36"/>
      <c r="N233" s="36"/>
      <c r="O233" s="36"/>
      <c r="P233" s="36"/>
      <c r="Q233" s="36"/>
      <c r="R233" s="29"/>
      <c r="S233" s="36"/>
      <c r="T233" s="29"/>
      <c r="U233" s="36"/>
      <c r="V233" s="36"/>
      <c r="W233" s="36"/>
      <c r="X233" s="36"/>
      <c r="Y233" s="36"/>
      <c r="Z233" s="36"/>
      <c r="AA233" s="36"/>
      <c r="AB233" s="29"/>
      <c r="AC233" s="36"/>
      <c r="AD233" s="66"/>
      <c r="AE233" s="36"/>
      <c r="AF233" s="36"/>
      <c r="AG233" s="36"/>
      <c r="AH233" s="36"/>
      <c r="AI233" s="36"/>
      <c r="AJ233" s="36"/>
      <c r="AK233" s="29"/>
      <c r="AL233" s="36"/>
      <c r="AM233" s="29"/>
      <c r="AN233" s="36"/>
      <c r="AO233" s="36"/>
      <c r="AP233" s="36"/>
      <c r="AQ233" s="29"/>
      <c r="AR233" s="36"/>
      <c r="AS233" s="29"/>
      <c r="AT233" s="36"/>
      <c r="AU233" s="29"/>
      <c r="AV233" s="36"/>
      <c r="AW233" s="36"/>
      <c r="AX233" s="36"/>
      <c r="AY233" s="29"/>
      <c r="AZ233" s="36"/>
      <c r="BA233" s="36"/>
      <c r="BB233" s="36"/>
      <c r="BC233" s="29"/>
      <c r="BD233" s="36"/>
      <c r="BE233" s="36"/>
      <c r="BF233" s="36"/>
      <c r="BG233" s="36"/>
      <c r="BH233" s="36"/>
      <c r="BI233" s="36"/>
      <c r="BJ233" s="36"/>
      <c r="BK233" s="36"/>
      <c r="BL233" s="36"/>
      <c r="BM233" s="29"/>
      <c r="BN233" s="36"/>
      <c r="BO233" s="29"/>
      <c r="BP233" s="36"/>
      <c r="BQ233" s="36"/>
      <c r="BR233" s="36"/>
      <c r="BS233" s="29"/>
      <c r="BT233" s="36"/>
      <c r="BU233" s="29"/>
      <c r="BV233" s="36"/>
      <c r="BW233" s="36"/>
      <c r="BX233" s="36"/>
      <c r="BY233" s="36"/>
    </row>
    <row r="234" spans="1:77" x14ac:dyDescent="0.25">
      <c r="A234" s="16">
        <v>232</v>
      </c>
      <c r="B234" s="16">
        <v>2</v>
      </c>
      <c r="C234" s="37" t="s">
        <v>689</v>
      </c>
      <c r="D234" s="51">
        <v>715.73605721739136</v>
      </c>
      <c r="E234" s="25">
        <v>2318.2181999999998</v>
      </c>
      <c r="F234" s="26">
        <f t="shared" si="9"/>
        <v>3033.9542572173914</v>
      </c>
      <c r="G234" s="26">
        <f t="shared" si="10"/>
        <v>715.73605721739136</v>
      </c>
      <c r="H234" s="26">
        <f t="shared" si="11"/>
        <v>0</v>
      </c>
      <c r="I234" s="36"/>
      <c r="J234" s="36"/>
      <c r="K234" s="36"/>
      <c r="L234" s="27"/>
      <c r="M234" s="36"/>
      <c r="N234" s="36"/>
      <c r="O234" s="36"/>
      <c r="P234" s="36"/>
      <c r="Q234" s="36"/>
      <c r="R234" s="29"/>
      <c r="S234" s="36"/>
      <c r="T234" s="29"/>
      <c r="U234" s="36"/>
      <c r="V234" s="36"/>
      <c r="W234" s="36"/>
      <c r="X234" s="36"/>
      <c r="Y234" s="36"/>
      <c r="Z234" s="36"/>
      <c r="AA234" s="36"/>
      <c r="AB234" s="29"/>
      <c r="AC234" s="36"/>
      <c r="AD234" s="66"/>
      <c r="AE234" s="36"/>
      <c r="AF234" s="36"/>
      <c r="AG234" s="36"/>
      <c r="AH234" s="36"/>
      <c r="AI234" s="36"/>
      <c r="AJ234" s="36"/>
      <c r="AK234" s="29"/>
      <c r="AL234" s="36"/>
      <c r="AM234" s="29"/>
      <c r="AN234" s="36"/>
      <c r="AO234" s="36"/>
      <c r="AP234" s="36"/>
      <c r="AQ234" s="29"/>
      <c r="AR234" s="36"/>
      <c r="AS234" s="29"/>
      <c r="AT234" s="36"/>
      <c r="AU234" s="29"/>
      <c r="AV234" s="36"/>
      <c r="AW234" s="36"/>
      <c r="AX234" s="36"/>
      <c r="AY234" s="29"/>
      <c r="AZ234" s="36"/>
      <c r="BA234" s="36"/>
      <c r="BB234" s="36"/>
      <c r="BC234" s="29"/>
      <c r="BD234" s="36"/>
      <c r="BE234" s="36"/>
      <c r="BF234" s="36"/>
      <c r="BG234" s="36"/>
      <c r="BH234" s="36"/>
      <c r="BI234" s="36"/>
      <c r="BJ234" s="36"/>
      <c r="BK234" s="36"/>
      <c r="BL234" s="36"/>
      <c r="BM234" s="29"/>
      <c r="BN234" s="36"/>
      <c r="BO234" s="29"/>
      <c r="BP234" s="36"/>
      <c r="BQ234" s="36"/>
      <c r="BR234" s="36"/>
      <c r="BS234" s="29"/>
      <c r="BT234" s="36"/>
      <c r="BU234" s="29"/>
      <c r="BV234" s="36"/>
      <c r="BW234" s="36"/>
      <c r="BX234" s="36"/>
      <c r="BY234" s="36"/>
    </row>
    <row r="235" spans="1:77" x14ac:dyDescent="0.25">
      <c r="A235" s="16">
        <v>233</v>
      </c>
      <c r="B235" s="16">
        <v>2</v>
      </c>
      <c r="C235" s="37" t="s">
        <v>690</v>
      </c>
      <c r="D235" s="51">
        <v>458.79519831884056</v>
      </c>
      <c r="E235" s="25">
        <v>1676.519726</v>
      </c>
      <c r="F235" s="26">
        <f t="shared" si="9"/>
        <v>2135.3149243188404</v>
      </c>
      <c r="G235" s="26">
        <f t="shared" si="10"/>
        <v>-356.50480168115939</v>
      </c>
      <c r="H235" s="26">
        <f t="shared" si="11"/>
        <v>815.3</v>
      </c>
      <c r="I235" s="36"/>
      <c r="J235" s="36"/>
      <c r="K235" s="36"/>
      <c r="L235" s="27"/>
      <c r="M235" s="36"/>
      <c r="N235" s="36"/>
      <c r="O235" s="36"/>
      <c r="P235" s="36"/>
      <c r="Q235" s="36"/>
      <c r="R235" s="29"/>
      <c r="S235" s="36"/>
      <c r="T235" s="29"/>
      <c r="U235" s="36"/>
      <c r="V235" s="36"/>
      <c r="W235" s="36"/>
      <c r="X235" s="36"/>
      <c r="Y235" s="36"/>
      <c r="Z235" s="36"/>
      <c r="AA235" s="36"/>
      <c r="AB235" s="29"/>
      <c r="AC235" s="36"/>
      <c r="AD235" s="66" t="s">
        <v>1029</v>
      </c>
      <c r="AE235" s="36">
        <v>0.25</v>
      </c>
      <c r="AF235" s="36">
        <v>815.3</v>
      </c>
      <c r="AG235" s="36"/>
      <c r="AH235" s="36"/>
      <c r="AI235" s="36"/>
      <c r="AJ235" s="36"/>
      <c r="AK235" s="29"/>
      <c r="AL235" s="36"/>
      <c r="AM235" s="29"/>
      <c r="AN235" s="36"/>
      <c r="AO235" s="36"/>
      <c r="AP235" s="36"/>
      <c r="AQ235" s="29"/>
      <c r="AR235" s="36"/>
      <c r="AS235" s="29"/>
      <c r="AT235" s="36"/>
      <c r="AU235" s="29"/>
      <c r="AV235" s="36"/>
      <c r="AW235" s="36"/>
      <c r="AX235" s="36"/>
      <c r="AY235" s="29"/>
      <c r="AZ235" s="36"/>
      <c r="BA235" s="36"/>
      <c r="BB235" s="36"/>
      <c r="BC235" s="29"/>
      <c r="BD235" s="36"/>
      <c r="BE235" s="36"/>
      <c r="BF235" s="36"/>
      <c r="BG235" s="36"/>
      <c r="BH235" s="36"/>
      <c r="BI235" s="36"/>
      <c r="BJ235" s="36"/>
      <c r="BK235" s="36"/>
      <c r="BL235" s="36"/>
      <c r="BM235" s="29"/>
      <c r="BN235" s="36"/>
      <c r="BO235" s="29"/>
      <c r="BP235" s="36"/>
      <c r="BQ235" s="36"/>
      <c r="BR235" s="36"/>
      <c r="BS235" s="29"/>
      <c r="BT235" s="36"/>
      <c r="BU235" s="29"/>
      <c r="BV235" s="36"/>
      <c r="BW235" s="36"/>
      <c r="BX235" s="36"/>
      <c r="BY235" s="36"/>
    </row>
    <row r="236" spans="1:77" x14ac:dyDescent="0.25">
      <c r="A236" s="16">
        <v>234</v>
      </c>
      <c r="B236" s="16">
        <v>2</v>
      </c>
      <c r="C236" s="37" t="s">
        <v>691</v>
      </c>
      <c r="D236" s="51">
        <v>83.28830544927537</v>
      </c>
      <c r="E236" s="25">
        <v>52.816794000000002</v>
      </c>
      <c r="F236" s="26">
        <f t="shared" si="9"/>
        <v>136.10509944927537</v>
      </c>
      <c r="G236" s="26">
        <f t="shared" si="10"/>
        <v>83.28830544927537</v>
      </c>
      <c r="H236" s="26">
        <f t="shared" si="11"/>
        <v>0</v>
      </c>
      <c r="I236" s="36"/>
      <c r="J236" s="36"/>
      <c r="K236" s="36"/>
      <c r="L236" s="27"/>
      <c r="M236" s="36"/>
      <c r="N236" s="36"/>
      <c r="O236" s="36"/>
      <c r="P236" s="36"/>
      <c r="Q236" s="36"/>
      <c r="R236" s="29"/>
      <c r="S236" s="36"/>
      <c r="T236" s="29"/>
      <c r="U236" s="36"/>
      <c r="V236" s="36"/>
      <c r="W236" s="36"/>
      <c r="X236" s="36"/>
      <c r="Y236" s="36"/>
      <c r="Z236" s="36"/>
      <c r="AA236" s="36"/>
      <c r="AB236" s="29"/>
      <c r="AC236" s="36"/>
      <c r="AD236" s="66"/>
      <c r="AE236" s="36"/>
      <c r="AF236" s="36"/>
      <c r="AG236" s="36"/>
      <c r="AH236" s="36"/>
      <c r="AI236" s="36"/>
      <c r="AJ236" s="36"/>
      <c r="AK236" s="29"/>
      <c r="AL236" s="36"/>
      <c r="AM236" s="29"/>
      <c r="AN236" s="36"/>
      <c r="AO236" s="36"/>
      <c r="AP236" s="36"/>
      <c r="AQ236" s="29"/>
      <c r="AR236" s="36"/>
      <c r="AS236" s="29"/>
      <c r="AT236" s="36"/>
      <c r="AU236" s="29"/>
      <c r="AV236" s="36"/>
      <c r="AW236" s="36"/>
      <c r="AX236" s="36"/>
      <c r="AY236" s="29"/>
      <c r="AZ236" s="36"/>
      <c r="BA236" s="36"/>
      <c r="BB236" s="36"/>
      <c r="BC236" s="29"/>
      <c r="BD236" s="36"/>
      <c r="BE236" s="36"/>
      <c r="BF236" s="36"/>
      <c r="BG236" s="36"/>
      <c r="BH236" s="36"/>
      <c r="BI236" s="36"/>
      <c r="BJ236" s="36"/>
      <c r="BK236" s="36"/>
      <c r="BL236" s="36"/>
      <c r="BM236" s="29"/>
      <c r="BN236" s="36"/>
      <c r="BO236" s="29"/>
      <c r="BP236" s="36"/>
      <c r="BQ236" s="36"/>
      <c r="BR236" s="36"/>
      <c r="BS236" s="29"/>
      <c r="BT236" s="36"/>
      <c r="BU236" s="29"/>
      <c r="BV236" s="36"/>
      <c r="BW236" s="36"/>
      <c r="BX236" s="36"/>
      <c r="BY236" s="36"/>
    </row>
    <row r="237" spans="1:77" x14ac:dyDescent="0.25">
      <c r="A237" s="16">
        <v>235</v>
      </c>
      <c r="B237" s="16">
        <v>2</v>
      </c>
      <c r="C237" s="37" t="s">
        <v>692</v>
      </c>
      <c r="D237" s="51">
        <v>29.315113835748793</v>
      </c>
      <c r="E237" s="25">
        <v>61.149672000000002</v>
      </c>
      <c r="F237" s="26">
        <f t="shared" si="9"/>
        <v>90.464785835748799</v>
      </c>
      <c r="G237" s="26">
        <f t="shared" si="10"/>
        <v>29.315113835748793</v>
      </c>
      <c r="H237" s="26">
        <f t="shared" si="11"/>
        <v>0</v>
      </c>
      <c r="I237" s="36"/>
      <c r="J237" s="36"/>
      <c r="K237" s="36"/>
      <c r="L237" s="27"/>
      <c r="M237" s="36"/>
      <c r="N237" s="36"/>
      <c r="O237" s="36"/>
      <c r="P237" s="36"/>
      <c r="Q237" s="36"/>
      <c r="R237" s="29"/>
      <c r="S237" s="36"/>
      <c r="T237" s="29"/>
      <c r="U237" s="36"/>
      <c r="V237" s="36"/>
      <c r="W237" s="36"/>
      <c r="X237" s="36"/>
      <c r="Y237" s="36"/>
      <c r="Z237" s="36"/>
      <c r="AA237" s="36"/>
      <c r="AB237" s="29"/>
      <c r="AC237" s="36"/>
      <c r="AD237" s="66"/>
      <c r="AE237" s="36"/>
      <c r="AF237" s="36"/>
      <c r="AG237" s="36"/>
      <c r="AH237" s="36"/>
      <c r="AI237" s="36"/>
      <c r="AJ237" s="36"/>
      <c r="AK237" s="29"/>
      <c r="AL237" s="36"/>
      <c r="AM237" s="29"/>
      <c r="AN237" s="36"/>
      <c r="AO237" s="36"/>
      <c r="AP237" s="36"/>
      <c r="AQ237" s="29"/>
      <c r="AR237" s="36"/>
      <c r="AS237" s="29"/>
      <c r="AT237" s="36"/>
      <c r="AU237" s="29"/>
      <c r="AV237" s="36"/>
      <c r="AW237" s="36"/>
      <c r="AX237" s="36"/>
      <c r="AY237" s="29"/>
      <c r="AZ237" s="36"/>
      <c r="BA237" s="36"/>
      <c r="BB237" s="36"/>
      <c r="BC237" s="29"/>
      <c r="BD237" s="36"/>
      <c r="BE237" s="36"/>
      <c r="BF237" s="36"/>
      <c r="BG237" s="36"/>
      <c r="BH237" s="36"/>
      <c r="BI237" s="36"/>
      <c r="BJ237" s="36"/>
      <c r="BK237" s="36"/>
      <c r="BL237" s="36"/>
      <c r="BM237" s="29"/>
      <c r="BN237" s="36"/>
      <c r="BO237" s="29"/>
      <c r="BP237" s="36"/>
      <c r="BQ237" s="36"/>
      <c r="BR237" s="36"/>
      <c r="BS237" s="29"/>
      <c r="BT237" s="36"/>
      <c r="BU237" s="29"/>
      <c r="BV237" s="36"/>
      <c r="BW237" s="36"/>
      <c r="BX237" s="36"/>
      <c r="BY237" s="36"/>
    </row>
    <row r="238" spans="1:77" x14ac:dyDescent="0.25">
      <c r="A238" s="16">
        <v>236</v>
      </c>
      <c r="B238" s="16">
        <v>2</v>
      </c>
      <c r="C238" s="37" t="s">
        <v>693</v>
      </c>
      <c r="D238" s="51">
        <v>332.72592200966182</v>
      </c>
      <c r="E238" s="25">
        <v>-902.67733600000008</v>
      </c>
      <c r="F238" s="26">
        <f t="shared" si="9"/>
        <v>-569.95141399033832</v>
      </c>
      <c r="G238" s="26">
        <f t="shared" si="10"/>
        <v>332.72592200966182</v>
      </c>
      <c r="H238" s="26">
        <f t="shared" si="11"/>
        <v>0</v>
      </c>
      <c r="I238" s="36"/>
      <c r="J238" s="36"/>
      <c r="K238" s="36"/>
      <c r="L238" s="27"/>
      <c r="M238" s="36"/>
      <c r="N238" s="36"/>
      <c r="O238" s="36"/>
      <c r="P238" s="36"/>
      <c r="Q238" s="36"/>
      <c r="R238" s="29"/>
      <c r="S238" s="36"/>
      <c r="T238" s="29"/>
      <c r="U238" s="36"/>
      <c r="V238" s="36"/>
      <c r="W238" s="36"/>
      <c r="X238" s="36"/>
      <c r="Y238" s="36"/>
      <c r="Z238" s="36"/>
      <c r="AA238" s="36"/>
      <c r="AB238" s="29"/>
      <c r="AC238" s="36"/>
      <c r="AD238" s="66"/>
      <c r="AE238" s="36"/>
      <c r="AF238" s="36"/>
      <c r="AG238" s="36"/>
      <c r="AH238" s="36"/>
      <c r="AI238" s="36"/>
      <c r="AJ238" s="36"/>
      <c r="AK238" s="29"/>
      <c r="AL238" s="36"/>
      <c r="AM238" s="29"/>
      <c r="AN238" s="36"/>
      <c r="AO238" s="36"/>
      <c r="AP238" s="36"/>
      <c r="AQ238" s="29"/>
      <c r="AR238" s="36"/>
      <c r="AS238" s="29"/>
      <c r="AT238" s="36"/>
      <c r="AU238" s="29"/>
      <c r="AV238" s="36"/>
      <c r="AW238" s="36"/>
      <c r="AX238" s="36"/>
      <c r="AY238" s="29"/>
      <c r="AZ238" s="36"/>
      <c r="BA238" s="36"/>
      <c r="BB238" s="36"/>
      <c r="BC238" s="29"/>
      <c r="BD238" s="36"/>
      <c r="BE238" s="36"/>
      <c r="BF238" s="36"/>
      <c r="BG238" s="36"/>
      <c r="BH238" s="36"/>
      <c r="BI238" s="36"/>
      <c r="BJ238" s="36"/>
      <c r="BK238" s="36"/>
      <c r="BL238" s="36"/>
      <c r="BM238" s="29"/>
      <c r="BN238" s="36"/>
      <c r="BO238" s="29"/>
      <c r="BP238" s="36"/>
      <c r="BQ238" s="36"/>
      <c r="BR238" s="36"/>
      <c r="BS238" s="29"/>
      <c r="BT238" s="36"/>
      <c r="BU238" s="29"/>
      <c r="BV238" s="36"/>
      <c r="BW238" s="36"/>
      <c r="BX238" s="36"/>
      <c r="BY238" s="36"/>
    </row>
    <row r="239" spans="1:77" x14ac:dyDescent="0.25">
      <c r="A239" s="16">
        <v>237</v>
      </c>
      <c r="B239" s="16">
        <v>2</v>
      </c>
      <c r="C239" s="37" t="s">
        <v>927</v>
      </c>
      <c r="D239" s="51">
        <v>30.250130245410627</v>
      </c>
      <c r="E239" s="25">
        <v>-162.33644999999999</v>
      </c>
      <c r="F239" s="26">
        <f t="shared" si="9"/>
        <v>-132.08631975458937</v>
      </c>
      <c r="G239" s="26">
        <f t="shared" si="10"/>
        <v>30.250130245410627</v>
      </c>
      <c r="H239" s="26">
        <f t="shared" si="11"/>
        <v>0</v>
      </c>
      <c r="I239" s="36"/>
      <c r="J239" s="36"/>
      <c r="K239" s="36"/>
      <c r="L239" s="27"/>
      <c r="M239" s="36"/>
      <c r="N239" s="36"/>
      <c r="O239" s="36"/>
      <c r="P239" s="36"/>
      <c r="Q239" s="36"/>
      <c r="R239" s="29"/>
      <c r="S239" s="36"/>
      <c r="T239" s="29"/>
      <c r="U239" s="36"/>
      <c r="V239" s="36"/>
      <c r="W239" s="36"/>
      <c r="X239" s="36"/>
      <c r="Y239" s="36"/>
      <c r="Z239" s="36"/>
      <c r="AA239" s="36"/>
      <c r="AB239" s="29"/>
      <c r="AC239" s="36"/>
      <c r="AD239" s="66"/>
      <c r="AE239" s="36"/>
      <c r="AF239" s="36"/>
      <c r="AG239" s="36"/>
      <c r="AH239" s="36"/>
      <c r="AI239" s="36"/>
      <c r="AJ239" s="36"/>
      <c r="AK239" s="29"/>
      <c r="AL239" s="36"/>
      <c r="AM239" s="29"/>
      <c r="AN239" s="36"/>
      <c r="AO239" s="36"/>
      <c r="AP239" s="36"/>
      <c r="AQ239" s="29"/>
      <c r="AR239" s="36"/>
      <c r="AS239" s="29"/>
      <c r="AT239" s="36"/>
      <c r="AU239" s="29"/>
      <c r="AV239" s="36"/>
      <c r="AW239" s="36"/>
      <c r="AX239" s="36"/>
      <c r="AY239" s="29"/>
      <c r="AZ239" s="36"/>
      <c r="BA239" s="36"/>
      <c r="BB239" s="36"/>
      <c r="BC239" s="29"/>
      <c r="BD239" s="36"/>
      <c r="BE239" s="36"/>
      <c r="BF239" s="36"/>
      <c r="BG239" s="36"/>
      <c r="BH239" s="36"/>
      <c r="BI239" s="36"/>
      <c r="BJ239" s="36"/>
      <c r="BK239" s="36"/>
      <c r="BL239" s="36"/>
      <c r="BM239" s="29"/>
      <c r="BN239" s="36"/>
      <c r="BO239" s="29"/>
      <c r="BP239" s="36"/>
      <c r="BQ239" s="36"/>
      <c r="BR239" s="36"/>
      <c r="BS239" s="29"/>
      <c r="BT239" s="36"/>
      <c r="BU239" s="29"/>
      <c r="BV239" s="36"/>
      <c r="BW239" s="36"/>
      <c r="BX239" s="36"/>
      <c r="BY239" s="36"/>
    </row>
    <row r="240" spans="1:77" x14ac:dyDescent="0.25">
      <c r="A240" s="16">
        <v>238</v>
      </c>
      <c r="B240" s="16">
        <v>2</v>
      </c>
      <c r="C240" s="37" t="s">
        <v>694</v>
      </c>
      <c r="D240" s="51">
        <v>198.96722483091784</v>
      </c>
      <c r="E240" s="25">
        <v>-519.96095000000003</v>
      </c>
      <c r="F240" s="26">
        <f t="shared" si="9"/>
        <v>-320.99372516908215</v>
      </c>
      <c r="G240" s="26">
        <f t="shared" si="10"/>
        <v>198.96722483091784</v>
      </c>
      <c r="H240" s="26">
        <f t="shared" si="11"/>
        <v>0</v>
      </c>
      <c r="I240" s="36"/>
      <c r="J240" s="36"/>
      <c r="K240" s="36"/>
      <c r="L240" s="27"/>
      <c r="M240" s="36"/>
      <c r="N240" s="36"/>
      <c r="O240" s="36"/>
      <c r="P240" s="36"/>
      <c r="Q240" s="36"/>
      <c r="R240" s="29"/>
      <c r="S240" s="36"/>
      <c r="T240" s="29"/>
      <c r="U240" s="36"/>
      <c r="V240" s="36"/>
      <c r="W240" s="36"/>
      <c r="X240" s="36"/>
      <c r="Y240" s="36"/>
      <c r="Z240" s="36"/>
      <c r="AA240" s="36"/>
      <c r="AB240" s="29"/>
      <c r="AC240" s="36"/>
      <c r="AD240" s="66"/>
      <c r="AE240" s="36"/>
      <c r="AF240" s="36"/>
      <c r="AG240" s="36"/>
      <c r="AH240" s="36"/>
      <c r="AI240" s="36"/>
      <c r="AJ240" s="36"/>
      <c r="AK240" s="29"/>
      <c r="AL240" s="36"/>
      <c r="AM240" s="29"/>
      <c r="AN240" s="36"/>
      <c r="AO240" s="36"/>
      <c r="AP240" s="36"/>
      <c r="AQ240" s="29"/>
      <c r="AR240" s="36"/>
      <c r="AS240" s="29"/>
      <c r="AT240" s="36"/>
      <c r="AU240" s="29"/>
      <c r="AV240" s="36"/>
      <c r="AW240" s="36"/>
      <c r="AX240" s="36"/>
      <c r="AY240" s="29"/>
      <c r="AZ240" s="36"/>
      <c r="BA240" s="36"/>
      <c r="BB240" s="36"/>
      <c r="BC240" s="29"/>
      <c r="BD240" s="36"/>
      <c r="BE240" s="36"/>
      <c r="BF240" s="36"/>
      <c r="BG240" s="36"/>
      <c r="BH240" s="36"/>
      <c r="BI240" s="36"/>
      <c r="BJ240" s="36"/>
      <c r="BK240" s="36"/>
      <c r="BL240" s="36"/>
      <c r="BM240" s="29"/>
      <c r="BN240" s="36"/>
      <c r="BO240" s="29"/>
      <c r="BP240" s="36"/>
      <c r="BQ240" s="36"/>
      <c r="BR240" s="36"/>
      <c r="BS240" s="29"/>
      <c r="BT240" s="36"/>
      <c r="BU240" s="29"/>
      <c r="BV240" s="36"/>
      <c r="BW240" s="36"/>
      <c r="BX240" s="36"/>
      <c r="BY240" s="36"/>
    </row>
    <row r="241" spans="1:77" x14ac:dyDescent="0.25">
      <c r="A241" s="16">
        <v>239</v>
      </c>
      <c r="B241" s="16">
        <v>2</v>
      </c>
      <c r="C241" s="37" t="s">
        <v>695</v>
      </c>
      <c r="D241" s="51">
        <v>305.9665666782609</v>
      </c>
      <c r="E241" s="25">
        <v>-1306.215224</v>
      </c>
      <c r="F241" s="26">
        <f t="shared" si="9"/>
        <v>-1000.2486573217391</v>
      </c>
      <c r="G241" s="26">
        <f t="shared" si="10"/>
        <v>305.9665666782609</v>
      </c>
      <c r="H241" s="26">
        <f t="shared" si="11"/>
        <v>0</v>
      </c>
      <c r="I241" s="36"/>
      <c r="J241" s="36"/>
      <c r="K241" s="36"/>
      <c r="L241" s="27"/>
      <c r="M241" s="36"/>
      <c r="N241" s="36"/>
      <c r="O241" s="36"/>
      <c r="P241" s="36"/>
      <c r="Q241" s="36"/>
      <c r="R241" s="29"/>
      <c r="S241" s="36"/>
      <c r="T241" s="29"/>
      <c r="U241" s="36"/>
      <c r="V241" s="36"/>
      <c r="W241" s="36"/>
      <c r="X241" s="36"/>
      <c r="Y241" s="36"/>
      <c r="Z241" s="36"/>
      <c r="AA241" s="36"/>
      <c r="AB241" s="29"/>
      <c r="AC241" s="36"/>
      <c r="AD241" s="66"/>
      <c r="AE241" s="36"/>
      <c r="AF241" s="36"/>
      <c r="AG241" s="36"/>
      <c r="AH241" s="36"/>
      <c r="AI241" s="36"/>
      <c r="AJ241" s="36"/>
      <c r="AK241" s="29"/>
      <c r="AL241" s="36"/>
      <c r="AM241" s="29"/>
      <c r="AN241" s="36"/>
      <c r="AO241" s="36"/>
      <c r="AP241" s="36"/>
      <c r="AQ241" s="29"/>
      <c r="AR241" s="36"/>
      <c r="AS241" s="29"/>
      <c r="AT241" s="36"/>
      <c r="AU241" s="29"/>
      <c r="AV241" s="36"/>
      <c r="AW241" s="36"/>
      <c r="AX241" s="36"/>
      <c r="AY241" s="29"/>
      <c r="AZ241" s="36"/>
      <c r="BA241" s="36"/>
      <c r="BB241" s="36"/>
      <c r="BC241" s="29"/>
      <c r="BD241" s="36"/>
      <c r="BE241" s="36"/>
      <c r="BF241" s="36"/>
      <c r="BG241" s="36"/>
      <c r="BH241" s="36"/>
      <c r="BI241" s="36"/>
      <c r="BJ241" s="36"/>
      <c r="BK241" s="36"/>
      <c r="BL241" s="36"/>
      <c r="BM241" s="29"/>
      <c r="BN241" s="36"/>
      <c r="BO241" s="29"/>
      <c r="BP241" s="36"/>
      <c r="BQ241" s="36"/>
      <c r="BR241" s="36"/>
      <c r="BS241" s="29"/>
      <c r="BT241" s="36"/>
      <c r="BU241" s="29"/>
      <c r="BV241" s="36"/>
      <c r="BW241" s="36"/>
      <c r="BX241" s="36"/>
      <c r="BY241" s="36"/>
    </row>
    <row r="242" spans="1:77" x14ac:dyDescent="0.25">
      <c r="A242" s="16">
        <v>240</v>
      </c>
      <c r="B242" s="16">
        <v>2</v>
      </c>
      <c r="C242" s="37" t="s">
        <v>696</v>
      </c>
      <c r="D242" s="51">
        <v>827.40103013526573</v>
      </c>
      <c r="E242" s="25">
        <v>-286.93567800000017</v>
      </c>
      <c r="F242" s="26">
        <f t="shared" si="9"/>
        <v>540.46535213526556</v>
      </c>
      <c r="G242" s="26">
        <f t="shared" si="10"/>
        <v>368.24103013526576</v>
      </c>
      <c r="H242" s="26">
        <f t="shared" si="11"/>
        <v>459.15999999999997</v>
      </c>
      <c r="I242" s="36"/>
      <c r="J242" s="36"/>
      <c r="K242" s="36"/>
      <c r="L242" s="27"/>
      <c r="M242" s="36"/>
      <c r="N242" s="36"/>
      <c r="O242" s="36"/>
      <c r="P242" s="36"/>
      <c r="Q242" s="36"/>
      <c r="R242" s="29"/>
      <c r="S242" s="36"/>
      <c r="T242" s="29"/>
      <c r="U242" s="36"/>
      <c r="V242" s="36"/>
      <c r="W242" s="36"/>
      <c r="X242" s="36">
        <v>0.08</v>
      </c>
      <c r="Y242" s="36">
        <v>88.96</v>
      </c>
      <c r="Z242" s="36"/>
      <c r="AA242" s="36"/>
      <c r="AB242" s="29"/>
      <c r="AC242" s="36"/>
      <c r="AD242" s="66" t="s">
        <v>1063</v>
      </c>
      <c r="AE242" s="36">
        <v>0.1</v>
      </c>
      <c r="AF242" s="36">
        <v>370.2</v>
      </c>
      <c r="AG242" s="36"/>
      <c r="AH242" s="36"/>
      <c r="AI242" s="36"/>
      <c r="AJ242" s="36"/>
      <c r="AK242" s="29"/>
      <c r="AL242" s="36"/>
      <c r="AM242" s="29"/>
      <c r="AN242" s="36"/>
      <c r="AO242" s="36"/>
      <c r="AP242" s="36"/>
      <c r="AQ242" s="29"/>
      <c r="AR242" s="36"/>
      <c r="AS242" s="29"/>
      <c r="AT242" s="36"/>
      <c r="AU242" s="29"/>
      <c r="AV242" s="36"/>
      <c r="AW242" s="36"/>
      <c r="AX242" s="36"/>
      <c r="AY242" s="29"/>
      <c r="AZ242" s="36"/>
      <c r="BA242" s="36"/>
      <c r="BB242" s="36"/>
      <c r="BC242" s="29"/>
      <c r="BD242" s="36"/>
      <c r="BE242" s="36"/>
      <c r="BF242" s="36"/>
      <c r="BG242" s="36"/>
      <c r="BH242" s="36"/>
      <c r="BI242" s="36"/>
      <c r="BJ242" s="36"/>
      <c r="BK242" s="36"/>
      <c r="BL242" s="36"/>
      <c r="BM242" s="29"/>
      <c r="BN242" s="36"/>
      <c r="BO242" s="29"/>
      <c r="BP242" s="36"/>
      <c r="BQ242" s="36"/>
      <c r="BR242" s="36"/>
      <c r="BS242" s="29"/>
      <c r="BT242" s="36"/>
      <c r="BU242" s="29"/>
      <c r="BV242" s="36"/>
      <c r="BW242" s="36"/>
      <c r="BX242" s="36"/>
      <c r="BY242" s="36"/>
    </row>
    <row r="243" spans="1:77" x14ac:dyDescent="0.25">
      <c r="A243" s="16">
        <v>241</v>
      </c>
      <c r="B243" s="16">
        <v>2</v>
      </c>
      <c r="C243" s="37" t="s">
        <v>697</v>
      </c>
      <c r="D243" s="51">
        <v>517.72174602898542</v>
      </c>
      <c r="E243" s="25">
        <v>-153.93481000000003</v>
      </c>
      <c r="F243" s="26">
        <f t="shared" si="9"/>
        <v>363.78693602898539</v>
      </c>
      <c r="G243" s="26">
        <f t="shared" si="10"/>
        <v>473.2417460289854</v>
      </c>
      <c r="H243" s="26">
        <f t="shared" si="11"/>
        <v>44.48</v>
      </c>
      <c r="I243" s="36"/>
      <c r="J243" s="36"/>
      <c r="K243" s="36"/>
      <c r="L243" s="27"/>
      <c r="M243" s="36"/>
      <c r="N243" s="36"/>
      <c r="O243" s="36"/>
      <c r="P243" s="36"/>
      <c r="Q243" s="36"/>
      <c r="R243" s="29"/>
      <c r="S243" s="36"/>
      <c r="T243" s="29"/>
      <c r="U243" s="36"/>
      <c r="V243" s="36"/>
      <c r="W243" s="36"/>
      <c r="X243" s="36">
        <v>0.04</v>
      </c>
      <c r="Y243" s="36">
        <v>44.48</v>
      </c>
      <c r="Z243" s="36"/>
      <c r="AA243" s="36"/>
      <c r="AB243" s="29"/>
      <c r="AC243" s="36"/>
      <c r="AD243" s="66"/>
      <c r="AE243" s="36"/>
      <c r="AF243" s="36"/>
      <c r="AG243" s="36"/>
      <c r="AH243" s="36"/>
      <c r="AI243" s="36"/>
      <c r="AJ243" s="36"/>
      <c r="AK243" s="29"/>
      <c r="AL243" s="36"/>
      <c r="AM243" s="29"/>
      <c r="AN243" s="36"/>
      <c r="AO243" s="36"/>
      <c r="AP243" s="36"/>
      <c r="AQ243" s="29"/>
      <c r="AR243" s="36"/>
      <c r="AS243" s="29"/>
      <c r="AT243" s="36"/>
      <c r="AU243" s="29"/>
      <c r="AV243" s="36"/>
      <c r="AW243" s="36"/>
      <c r="AX243" s="36"/>
      <c r="AY243" s="29"/>
      <c r="AZ243" s="36"/>
      <c r="BA243" s="36"/>
      <c r="BB243" s="36"/>
      <c r="BC243" s="29"/>
      <c r="BD243" s="36"/>
      <c r="BE243" s="36"/>
      <c r="BF243" s="36"/>
      <c r="BG243" s="36"/>
      <c r="BH243" s="36"/>
      <c r="BI243" s="36"/>
      <c r="BJ243" s="36"/>
      <c r="BK243" s="36"/>
      <c r="BL243" s="36"/>
      <c r="BM243" s="29"/>
      <c r="BN243" s="36"/>
      <c r="BO243" s="29"/>
      <c r="BP243" s="36"/>
      <c r="BQ243" s="36"/>
      <c r="BR243" s="36"/>
      <c r="BS243" s="29"/>
      <c r="BT243" s="36"/>
      <c r="BU243" s="29"/>
      <c r="BV243" s="36"/>
      <c r="BW243" s="36"/>
      <c r="BX243" s="36"/>
      <c r="BY243" s="36"/>
    </row>
    <row r="244" spans="1:77" x14ac:dyDescent="0.25">
      <c r="A244" s="16">
        <v>242</v>
      </c>
      <c r="B244" s="16">
        <v>2</v>
      </c>
      <c r="C244" s="37" t="s">
        <v>698</v>
      </c>
      <c r="D244" s="51">
        <v>475.86136454106276</v>
      </c>
      <c r="E244" s="25">
        <v>-347.65039999999988</v>
      </c>
      <c r="F244" s="26">
        <f t="shared" si="9"/>
        <v>128.21096454106288</v>
      </c>
      <c r="G244" s="26">
        <f t="shared" si="10"/>
        <v>-92.748635458937258</v>
      </c>
      <c r="H244" s="26">
        <f t="shared" si="11"/>
        <v>568.61</v>
      </c>
      <c r="I244" s="36"/>
      <c r="J244" s="36"/>
      <c r="K244" s="36"/>
      <c r="L244" s="27"/>
      <c r="M244" s="36"/>
      <c r="N244" s="36"/>
      <c r="O244" s="36"/>
      <c r="P244" s="36"/>
      <c r="Q244" s="36"/>
      <c r="R244" s="29"/>
      <c r="S244" s="36"/>
      <c r="T244" s="29"/>
      <c r="U244" s="36"/>
      <c r="V244" s="36"/>
      <c r="W244" s="36"/>
      <c r="X244" s="36">
        <v>0.18</v>
      </c>
      <c r="Y244" s="36">
        <v>200.16</v>
      </c>
      <c r="Z244" s="36"/>
      <c r="AA244" s="36"/>
      <c r="AB244" s="29"/>
      <c r="AC244" s="36"/>
      <c r="AD244" s="66" t="s">
        <v>1030</v>
      </c>
      <c r="AE244" s="36">
        <v>0.12</v>
      </c>
      <c r="AF244" s="36">
        <v>368.45</v>
      </c>
      <c r="AG244" s="36"/>
      <c r="AH244" s="36"/>
      <c r="AI244" s="36"/>
      <c r="AJ244" s="36"/>
      <c r="AK244" s="29"/>
      <c r="AL244" s="36"/>
      <c r="AM244" s="29"/>
      <c r="AN244" s="36"/>
      <c r="AO244" s="36"/>
      <c r="AP244" s="36"/>
      <c r="AQ244" s="29"/>
      <c r="AR244" s="36"/>
      <c r="AS244" s="29"/>
      <c r="AT244" s="36"/>
      <c r="AU244" s="29"/>
      <c r="AV244" s="36"/>
      <c r="AW244" s="36"/>
      <c r="AX244" s="36"/>
      <c r="AY244" s="29"/>
      <c r="AZ244" s="36"/>
      <c r="BA244" s="36"/>
      <c r="BB244" s="36"/>
      <c r="BC244" s="29"/>
      <c r="BD244" s="36"/>
      <c r="BE244" s="36"/>
      <c r="BF244" s="36"/>
      <c r="BG244" s="36"/>
      <c r="BH244" s="36"/>
      <c r="BI244" s="36"/>
      <c r="BJ244" s="36"/>
      <c r="BK244" s="36"/>
      <c r="BL244" s="36"/>
      <c r="BM244" s="29"/>
      <c r="BN244" s="36"/>
      <c r="BO244" s="29"/>
      <c r="BP244" s="36"/>
      <c r="BQ244" s="36"/>
      <c r="BR244" s="36"/>
      <c r="BS244" s="29"/>
      <c r="BT244" s="36"/>
      <c r="BU244" s="29"/>
      <c r="BV244" s="36"/>
      <c r="BW244" s="36"/>
      <c r="BX244" s="36"/>
      <c r="BY244" s="36"/>
    </row>
    <row r="245" spans="1:77" x14ac:dyDescent="0.25">
      <c r="A245" s="16">
        <v>243</v>
      </c>
      <c r="B245" s="16">
        <v>2</v>
      </c>
      <c r="C245" s="37" t="s">
        <v>699</v>
      </c>
      <c r="D245" s="51">
        <v>110.88500204830916</v>
      </c>
      <c r="E245" s="25">
        <v>158.63284200000001</v>
      </c>
      <c r="F245" s="26">
        <f t="shared" si="9"/>
        <v>269.51784404830914</v>
      </c>
      <c r="G245" s="26">
        <f t="shared" si="10"/>
        <v>-11.434997951690832</v>
      </c>
      <c r="H245" s="26">
        <f t="shared" si="11"/>
        <v>122.32</v>
      </c>
      <c r="I245" s="36"/>
      <c r="J245" s="36"/>
      <c r="K245" s="36"/>
      <c r="L245" s="27"/>
      <c r="M245" s="36"/>
      <c r="N245" s="36"/>
      <c r="O245" s="36"/>
      <c r="P245" s="36"/>
      <c r="Q245" s="36"/>
      <c r="R245" s="29"/>
      <c r="S245" s="36"/>
      <c r="T245" s="29"/>
      <c r="U245" s="36"/>
      <c r="V245" s="36"/>
      <c r="W245" s="36"/>
      <c r="X245" s="36">
        <v>0.11</v>
      </c>
      <c r="Y245" s="36">
        <v>122.32</v>
      </c>
      <c r="Z245" s="36"/>
      <c r="AA245" s="36"/>
      <c r="AB245" s="29"/>
      <c r="AC245" s="36"/>
      <c r="AD245" s="66"/>
      <c r="AE245" s="36"/>
      <c r="AF245" s="36"/>
      <c r="AG245" s="36"/>
      <c r="AH245" s="36"/>
      <c r="AI245" s="36"/>
      <c r="AJ245" s="36"/>
      <c r="AK245" s="29"/>
      <c r="AL245" s="36"/>
      <c r="AM245" s="29"/>
      <c r="AN245" s="36"/>
      <c r="AO245" s="36"/>
      <c r="AP245" s="36"/>
      <c r="AQ245" s="29"/>
      <c r="AR245" s="36"/>
      <c r="AS245" s="29"/>
      <c r="AT245" s="36"/>
      <c r="AU245" s="29"/>
      <c r="AV245" s="36"/>
      <c r="AW245" s="36"/>
      <c r="AX245" s="36"/>
      <c r="AY245" s="29"/>
      <c r="AZ245" s="36"/>
      <c r="BA245" s="36"/>
      <c r="BB245" s="36"/>
      <c r="BC245" s="29"/>
      <c r="BD245" s="36"/>
      <c r="BE245" s="36"/>
      <c r="BF245" s="36"/>
      <c r="BG245" s="36"/>
      <c r="BH245" s="36"/>
      <c r="BI245" s="36"/>
      <c r="BJ245" s="36"/>
      <c r="BK245" s="36"/>
      <c r="BL245" s="36"/>
      <c r="BM245" s="29"/>
      <c r="BN245" s="36"/>
      <c r="BO245" s="29"/>
      <c r="BP245" s="36"/>
      <c r="BQ245" s="36"/>
      <c r="BR245" s="36"/>
      <c r="BS245" s="29"/>
      <c r="BT245" s="36"/>
      <c r="BU245" s="29"/>
      <c r="BV245" s="36"/>
      <c r="BW245" s="36"/>
      <c r="BX245" s="36"/>
      <c r="BY245" s="36"/>
    </row>
    <row r="246" spans="1:77" x14ac:dyDescent="0.25">
      <c r="A246" s="16">
        <v>244</v>
      </c>
      <c r="B246" s="16">
        <v>2</v>
      </c>
      <c r="C246" s="37" t="s">
        <v>700</v>
      </c>
      <c r="D246" s="51">
        <v>214.2273166376811</v>
      </c>
      <c r="E246" s="25">
        <v>-1443.0550979999998</v>
      </c>
      <c r="F246" s="26">
        <f t="shared" si="9"/>
        <v>-1228.8277813623188</v>
      </c>
      <c r="G246" s="26">
        <f t="shared" si="10"/>
        <v>214.2273166376811</v>
      </c>
      <c r="H246" s="26">
        <f t="shared" si="11"/>
        <v>0</v>
      </c>
      <c r="I246" s="36"/>
      <c r="J246" s="36"/>
      <c r="K246" s="36"/>
      <c r="L246" s="27"/>
      <c r="M246" s="36"/>
      <c r="N246" s="36"/>
      <c r="O246" s="36"/>
      <c r="P246" s="36"/>
      <c r="Q246" s="36"/>
      <c r="R246" s="29"/>
      <c r="S246" s="36"/>
      <c r="T246" s="29"/>
      <c r="U246" s="36"/>
      <c r="V246" s="36"/>
      <c r="W246" s="36"/>
      <c r="X246" s="36"/>
      <c r="Y246" s="36"/>
      <c r="Z246" s="36"/>
      <c r="AA246" s="36"/>
      <c r="AB246" s="29"/>
      <c r="AC246" s="36"/>
      <c r="AD246" s="66"/>
      <c r="AE246" s="36"/>
      <c r="AF246" s="36"/>
      <c r="AG246" s="36"/>
      <c r="AH246" s="36"/>
      <c r="AI246" s="36"/>
      <c r="AJ246" s="36"/>
      <c r="AK246" s="29"/>
      <c r="AL246" s="36"/>
      <c r="AM246" s="29"/>
      <c r="AN246" s="36"/>
      <c r="AO246" s="36"/>
      <c r="AP246" s="36"/>
      <c r="AQ246" s="29"/>
      <c r="AR246" s="36"/>
      <c r="AS246" s="29"/>
      <c r="AT246" s="36"/>
      <c r="AU246" s="29"/>
      <c r="AV246" s="36"/>
      <c r="AW246" s="36"/>
      <c r="AX246" s="36"/>
      <c r="AY246" s="29"/>
      <c r="AZ246" s="36"/>
      <c r="BA246" s="36"/>
      <c r="BB246" s="36"/>
      <c r="BC246" s="29"/>
      <c r="BD246" s="36"/>
      <c r="BE246" s="36"/>
      <c r="BF246" s="36"/>
      <c r="BG246" s="36"/>
      <c r="BH246" s="36"/>
      <c r="BI246" s="36"/>
      <c r="BJ246" s="36"/>
      <c r="BK246" s="36"/>
      <c r="BL246" s="36"/>
      <c r="BM246" s="29"/>
      <c r="BN246" s="36"/>
      <c r="BO246" s="29"/>
      <c r="BP246" s="36"/>
      <c r="BQ246" s="36"/>
      <c r="BR246" s="36"/>
      <c r="BS246" s="29"/>
      <c r="BT246" s="36"/>
      <c r="BU246" s="29"/>
      <c r="BV246" s="36"/>
      <c r="BW246" s="36"/>
      <c r="BX246" s="36"/>
      <c r="BY246" s="36"/>
    </row>
    <row r="247" spans="1:77" x14ac:dyDescent="0.25">
      <c r="A247" s="16">
        <v>245</v>
      </c>
      <c r="B247" s="16">
        <v>2</v>
      </c>
      <c r="C247" s="37" t="s">
        <v>701</v>
      </c>
      <c r="D247" s="51">
        <v>66.45193052753622</v>
      </c>
      <c r="E247" s="25">
        <v>55.033588000000009</v>
      </c>
      <c r="F247" s="26">
        <f t="shared" si="9"/>
        <v>121.48551852753623</v>
      </c>
      <c r="G247" s="26">
        <f t="shared" si="10"/>
        <v>66.45193052753622</v>
      </c>
      <c r="H247" s="26">
        <f t="shared" si="11"/>
        <v>0</v>
      </c>
      <c r="I247" s="36"/>
      <c r="J247" s="36"/>
      <c r="K247" s="36"/>
      <c r="L247" s="27"/>
      <c r="M247" s="36"/>
      <c r="N247" s="36"/>
      <c r="O247" s="36"/>
      <c r="P247" s="36"/>
      <c r="Q247" s="36"/>
      <c r="R247" s="29"/>
      <c r="S247" s="36"/>
      <c r="T247" s="29"/>
      <c r="U247" s="36"/>
      <c r="V247" s="36"/>
      <c r="W247" s="36"/>
      <c r="X247" s="36"/>
      <c r="Y247" s="36"/>
      <c r="Z247" s="36"/>
      <c r="AA247" s="36"/>
      <c r="AB247" s="29"/>
      <c r="AC247" s="36"/>
      <c r="AD247" s="66"/>
      <c r="AE247" s="36"/>
      <c r="AF247" s="36"/>
      <c r="AG247" s="36"/>
      <c r="AH247" s="36"/>
      <c r="AI247" s="36"/>
      <c r="AJ247" s="36"/>
      <c r="AK247" s="29"/>
      <c r="AL247" s="36"/>
      <c r="AM247" s="29"/>
      <c r="AN247" s="36"/>
      <c r="AO247" s="36"/>
      <c r="AP247" s="36"/>
      <c r="AQ247" s="29"/>
      <c r="AR247" s="36"/>
      <c r="AS247" s="29"/>
      <c r="AT247" s="36"/>
      <c r="AU247" s="29"/>
      <c r="AV247" s="36"/>
      <c r="AW247" s="36"/>
      <c r="AX247" s="36"/>
      <c r="AY247" s="29"/>
      <c r="AZ247" s="36"/>
      <c r="BA247" s="36"/>
      <c r="BB247" s="36"/>
      <c r="BC247" s="29"/>
      <c r="BD247" s="36"/>
      <c r="BE247" s="36"/>
      <c r="BF247" s="36"/>
      <c r="BG247" s="36"/>
      <c r="BH247" s="36"/>
      <c r="BI247" s="36"/>
      <c r="BJ247" s="36"/>
      <c r="BK247" s="36"/>
      <c r="BL247" s="36"/>
      <c r="BM247" s="29"/>
      <c r="BN247" s="36"/>
      <c r="BO247" s="29"/>
      <c r="BP247" s="36"/>
      <c r="BQ247" s="36"/>
      <c r="BR247" s="36"/>
      <c r="BS247" s="29"/>
      <c r="BT247" s="36"/>
      <c r="BU247" s="29"/>
      <c r="BV247" s="36"/>
      <c r="BW247" s="36"/>
      <c r="BX247" s="36"/>
      <c r="BY247" s="36"/>
    </row>
    <row r="248" spans="1:77" x14ac:dyDescent="0.25">
      <c r="A248" s="16">
        <v>246</v>
      </c>
      <c r="B248" s="16">
        <v>2</v>
      </c>
      <c r="C248" s="37" t="s">
        <v>702</v>
      </c>
      <c r="D248" s="51">
        <v>82.389261526570053</v>
      </c>
      <c r="E248" s="25">
        <v>282.586116</v>
      </c>
      <c r="F248" s="26">
        <f t="shared" si="9"/>
        <v>364.97537752657007</v>
      </c>
      <c r="G248" s="26">
        <f t="shared" si="10"/>
        <v>82.389261526570053</v>
      </c>
      <c r="H248" s="26">
        <f t="shared" si="11"/>
        <v>0</v>
      </c>
      <c r="I248" s="36"/>
      <c r="J248" s="36"/>
      <c r="K248" s="36"/>
      <c r="L248" s="27"/>
      <c r="M248" s="36"/>
      <c r="N248" s="36"/>
      <c r="O248" s="36"/>
      <c r="P248" s="36"/>
      <c r="Q248" s="36"/>
      <c r="R248" s="29"/>
      <c r="S248" s="36"/>
      <c r="T248" s="29"/>
      <c r="U248" s="36"/>
      <c r="V248" s="36"/>
      <c r="W248" s="36"/>
      <c r="X248" s="36"/>
      <c r="Y248" s="36"/>
      <c r="Z248" s="36"/>
      <c r="AA248" s="36"/>
      <c r="AB248" s="29"/>
      <c r="AC248" s="36"/>
      <c r="AD248" s="66"/>
      <c r="AE248" s="36"/>
      <c r="AF248" s="36"/>
      <c r="AG248" s="36"/>
      <c r="AH248" s="36"/>
      <c r="AI248" s="36"/>
      <c r="AJ248" s="36"/>
      <c r="AK248" s="29"/>
      <c r="AL248" s="36"/>
      <c r="AM248" s="29"/>
      <c r="AN248" s="36"/>
      <c r="AO248" s="36"/>
      <c r="AP248" s="36"/>
      <c r="AQ248" s="29"/>
      <c r="AR248" s="36"/>
      <c r="AS248" s="29"/>
      <c r="AT248" s="36"/>
      <c r="AU248" s="29"/>
      <c r="AV248" s="36"/>
      <c r="AW248" s="36"/>
      <c r="AX248" s="36"/>
      <c r="AY248" s="29"/>
      <c r="AZ248" s="36"/>
      <c r="BA248" s="36"/>
      <c r="BB248" s="36"/>
      <c r="BC248" s="29"/>
      <c r="BD248" s="36"/>
      <c r="BE248" s="36"/>
      <c r="BF248" s="36"/>
      <c r="BG248" s="36"/>
      <c r="BH248" s="36"/>
      <c r="BI248" s="36"/>
      <c r="BJ248" s="36"/>
      <c r="BK248" s="36"/>
      <c r="BL248" s="36"/>
      <c r="BM248" s="29"/>
      <c r="BN248" s="36"/>
      <c r="BO248" s="29"/>
      <c r="BP248" s="36"/>
      <c r="BQ248" s="36"/>
      <c r="BR248" s="36"/>
      <c r="BS248" s="29"/>
      <c r="BT248" s="36"/>
      <c r="BU248" s="29"/>
      <c r="BV248" s="36"/>
      <c r="BW248" s="36"/>
      <c r="BX248" s="36"/>
      <c r="BY248" s="36"/>
    </row>
    <row r="249" spans="1:77" x14ac:dyDescent="0.25">
      <c r="A249" s="16">
        <v>247</v>
      </c>
      <c r="B249" s="16">
        <v>2</v>
      </c>
      <c r="C249" s="37" t="s">
        <v>703</v>
      </c>
      <c r="D249" s="51">
        <v>60.203356396135263</v>
      </c>
      <c r="E249" s="25">
        <v>-273.37375800000001</v>
      </c>
      <c r="F249" s="26">
        <f t="shared" si="9"/>
        <v>-213.17040160386475</v>
      </c>
      <c r="G249" s="26">
        <f t="shared" si="10"/>
        <v>60.203356396135263</v>
      </c>
      <c r="H249" s="26">
        <f t="shared" si="11"/>
        <v>0</v>
      </c>
      <c r="I249" s="36"/>
      <c r="J249" s="36"/>
      <c r="K249" s="36"/>
      <c r="L249" s="27"/>
      <c r="M249" s="36"/>
      <c r="N249" s="36"/>
      <c r="O249" s="36"/>
      <c r="P249" s="36"/>
      <c r="Q249" s="36"/>
      <c r="R249" s="29"/>
      <c r="S249" s="36"/>
      <c r="T249" s="29"/>
      <c r="U249" s="36"/>
      <c r="V249" s="36"/>
      <c r="W249" s="36"/>
      <c r="X249" s="36"/>
      <c r="Y249" s="36"/>
      <c r="Z249" s="36"/>
      <c r="AA249" s="36"/>
      <c r="AB249" s="29"/>
      <c r="AC249" s="36"/>
      <c r="AD249" s="66"/>
      <c r="AE249" s="36"/>
      <c r="AF249" s="36"/>
      <c r="AG249" s="36"/>
      <c r="AH249" s="36"/>
      <c r="AI249" s="36"/>
      <c r="AJ249" s="36"/>
      <c r="AK249" s="29"/>
      <c r="AL249" s="36"/>
      <c r="AM249" s="29"/>
      <c r="AN249" s="36"/>
      <c r="AO249" s="36"/>
      <c r="AP249" s="36"/>
      <c r="AQ249" s="29"/>
      <c r="AR249" s="36"/>
      <c r="AS249" s="29"/>
      <c r="AT249" s="36"/>
      <c r="AU249" s="29"/>
      <c r="AV249" s="36"/>
      <c r="AW249" s="36"/>
      <c r="AX249" s="36"/>
      <c r="AY249" s="29"/>
      <c r="AZ249" s="36"/>
      <c r="BA249" s="36"/>
      <c r="BB249" s="36"/>
      <c r="BC249" s="29"/>
      <c r="BD249" s="36"/>
      <c r="BE249" s="36"/>
      <c r="BF249" s="36"/>
      <c r="BG249" s="36"/>
      <c r="BH249" s="36"/>
      <c r="BI249" s="36"/>
      <c r="BJ249" s="36"/>
      <c r="BK249" s="36"/>
      <c r="BL249" s="36"/>
      <c r="BM249" s="29"/>
      <c r="BN249" s="36"/>
      <c r="BO249" s="29"/>
      <c r="BP249" s="36"/>
      <c r="BQ249" s="36"/>
      <c r="BR249" s="36"/>
      <c r="BS249" s="29"/>
      <c r="BT249" s="36"/>
      <c r="BU249" s="29"/>
      <c r="BV249" s="36"/>
      <c r="BW249" s="36"/>
      <c r="BX249" s="36"/>
      <c r="BY249" s="36"/>
    </row>
    <row r="250" spans="1:77" x14ac:dyDescent="0.25">
      <c r="A250" s="16">
        <v>248</v>
      </c>
      <c r="B250" s="16">
        <v>2</v>
      </c>
      <c r="C250" s="37" t="s">
        <v>704</v>
      </c>
      <c r="D250" s="51">
        <v>55.814053333333327</v>
      </c>
      <c r="E250" s="25">
        <v>-459.52825999999999</v>
      </c>
      <c r="F250" s="26">
        <f t="shared" si="9"/>
        <v>-403.71420666666666</v>
      </c>
      <c r="G250" s="26">
        <f t="shared" si="10"/>
        <v>55.814053333333327</v>
      </c>
      <c r="H250" s="26">
        <f t="shared" si="11"/>
        <v>0</v>
      </c>
      <c r="I250" s="36"/>
      <c r="J250" s="36"/>
      <c r="K250" s="36"/>
      <c r="L250" s="27"/>
      <c r="M250" s="36"/>
      <c r="N250" s="36"/>
      <c r="O250" s="36"/>
      <c r="P250" s="36"/>
      <c r="Q250" s="36"/>
      <c r="R250" s="29"/>
      <c r="S250" s="36"/>
      <c r="T250" s="29"/>
      <c r="U250" s="36"/>
      <c r="V250" s="36"/>
      <c r="W250" s="36"/>
      <c r="X250" s="36"/>
      <c r="Y250" s="36"/>
      <c r="Z250" s="36"/>
      <c r="AA250" s="36"/>
      <c r="AB250" s="29"/>
      <c r="AC250" s="36"/>
      <c r="AD250" s="66"/>
      <c r="AE250" s="36"/>
      <c r="AF250" s="36"/>
      <c r="AG250" s="36"/>
      <c r="AH250" s="36"/>
      <c r="AI250" s="36"/>
      <c r="AJ250" s="36"/>
      <c r="AK250" s="29"/>
      <c r="AL250" s="36"/>
      <c r="AM250" s="29"/>
      <c r="AN250" s="36"/>
      <c r="AO250" s="36"/>
      <c r="AP250" s="36"/>
      <c r="AQ250" s="29"/>
      <c r="AR250" s="36"/>
      <c r="AS250" s="29"/>
      <c r="AT250" s="36"/>
      <c r="AU250" s="29"/>
      <c r="AV250" s="36"/>
      <c r="AW250" s="36"/>
      <c r="AX250" s="36"/>
      <c r="AY250" s="29"/>
      <c r="AZ250" s="36"/>
      <c r="BA250" s="36"/>
      <c r="BB250" s="36"/>
      <c r="BC250" s="29"/>
      <c r="BD250" s="36"/>
      <c r="BE250" s="36"/>
      <c r="BF250" s="36"/>
      <c r="BG250" s="36"/>
      <c r="BH250" s="36"/>
      <c r="BI250" s="36"/>
      <c r="BJ250" s="36"/>
      <c r="BK250" s="36"/>
      <c r="BL250" s="36"/>
      <c r="BM250" s="29"/>
      <c r="BN250" s="36"/>
      <c r="BO250" s="29"/>
      <c r="BP250" s="36"/>
      <c r="BQ250" s="36"/>
      <c r="BR250" s="36"/>
      <c r="BS250" s="29"/>
      <c r="BT250" s="36"/>
      <c r="BU250" s="29"/>
      <c r="BV250" s="36"/>
      <c r="BW250" s="36"/>
      <c r="BX250" s="36"/>
      <c r="BY250" s="36"/>
    </row>
    <row r="251" spans="1:77" x14ac:dyDescent="0.25">
      <c r="A251" s="16">
        <v>249</v>
      </c>
      <c r="B251" s="16">
        <v>2</v>
      </c>
      <c r="C251" s="37" t="s">
        <v>928</v>
      </c>
      <c r="D251" s="51">
        <v>375.40595725603868</v>
      </c>
      <c r="E251" s="25">
        <v>1039.2574400000001</v>
      </c>
      <c r="F251" s="26">
        <f t="shared" si="9"/>
        <v>1414.6633972560387</v>
      </c>
      <c r="G251" s="26">
        <f t="shared" si="10"/>
        <v>375.40595725603868</v>
      </c>
      <c r="H251" s="26">
        <f t="shared" si="11"/>
        <v>0</v>
      </c>
      <c r="I251" s="36"/>
      <c r="J251" s="36"/>
      <c r="K251" s="36"/>
      <c r="L251" s="27"/>
      <c r="M251" s="36"/>
      <c r="N251" s="36"/>
      <c r="O251" s="36"/>
      <c r="P251" s="36"/>
      <c r="Q251" s="36"/>
      <c r="R251" s="29"/>
      <c r="S251" s="36"/>
      <c r="T251" s="29"/>
      <c r="U251" s="36"/>
      <c r="V251" s="36"/>
      <c r="W251" s="36"/>
      <c r="X251" s="36"/>
      <c r="Y251" s="36"/>
      <c r="Z251" s="36"/>
      <c r="AA251" s="36"/>
      <c r="AB251" s="29"/>
      <c r="AC251" s="36"/>
      <c r="AD251" s="66"/>
      <c r="AE251" s="36"/>
      <c r="AF251" s="36"/>
      <c r="AG251" s="36"/>
      <c r="AH251" s="36"/>
      <c r="AI251" s="36"/>
      <c r="AJ251" s="36"/>
      <c r="AK251" s="29"/>
      <c r="AL251" s="36"/>
      <c r="AM251" s="29"/>
      <c r="AN251" s="36"/>
      <c r="AO251" s="36"/>
      <c r="AP251" s="36"/>
      <c r="AQ251" s="29"/>
      <c r="AR251" s="36"/>
      <c r="AS251" s="29"/>
      <c r="AT251" s="36"/>
      <c r="AU251" s="29"/>
      <c r="AV251" s="36"/>
      <c r="AW251" s="36"/>
      <c r="AX251" s="36"/>
      <c r="AY251" s="29"/>
      <c r="AZ251" s="36"/>
      <c r="BA251" s="36"/>
      <c r="BB251" s="36"/>
      <c r="BC251" s="29"/>
      <c r="BD251" s="36"/>
      <c r="BE251" s="36"/>
      <c r="BF251" s="36"/>
      <c r="BG251" s="36"/>
      <c r="BH251" s="36"/>
      <c r="BI251" s="36"/>
      <c r="BJ251" s="36"/>
      <c r="BK251" s="36"/>
      <c r="BL251" s="36"/>
      <c r="BM251" s="29"/>
      <c r="BN251" s="36"/>
      <c r="BO251" s="29"/>
      <c r="BP251" s="36"/>
      <c r="BQ251" s="36"/>
      <c r="BR251" s="36"/>
      <c r="BS251" s="29"/>
      <c r="BT251" s="36"/>
      <c r="BU251" s="29"/>
      <c r="BV251" s="36"/>
      <c r="BW251" s="36"/>
      <c r="BX251" s="36"/>
      <c r="BY251" s="36"/>
    </row>
    <row r="252" spans="1:77" x14ac:dyDescent="0.25">
      <c r="A252" s="16">
        <v>250</v>
      </c>
      <c r="B252" s="16">
        <v>2</v>
      </c>
      <c r="C252" s="37" t="s">
        <v>705</v>
      </c>
      <c r="D252" s="51">
        <v>148.61613172946858</v>
      </c>
      <c r="E252" s="25">
        <v>-593.49339600000008</v>
      </c>
      <c r="F252" s="26">
        <f t="shared" si="9"/>
        <v>-444.8772642705315</v>
      </c>
      <c r="G252" s="26">
        <f t="shared" si="10"/>
        <v>148.61613172946858</v>
      </c>
      <c r="H252" s="26">
        <f t="shared" si="11"/>
        <v>0</v>
      </c>
      <c r="I252" s="36"/>
      <c r="J252" s="36"/>
      <c r="K252" s="36"/>
      <c r="L252" s="27"/>
      <c r="M252" s="36"/>
      <c r="N252" s="36"/>
      <c r="O252" s="36"/>
      <c r="P252" s="36"/>
      <c r="Q252" s="36"/>
      <c r="R252" s="29"/>
      <c r="S252" s="36"/>
      <c r="T252" s="29"/>
      <c r="U252" s="36"/>
      <c r="V252" s="36"/>
      <c r="W252" s="36"/>
      <c r="X252" s="36"/>
      <c r="Y252" s="36"/>
      <c r="Z252" s="36"/>
      <c r="AA252" s="36"/>
      <c r="AB252" s="29"/>
      <c r="AC252" s="36"/>
      <c r="AD252" s="66"/>
      <c r="AE252" s="36"/>
      <c r="AF252" s="36"/>
      <c r="AG252" s="36"/>
      <c r="AH252" s="36"/>
      <c r="AI252" s="36"/>
      <c r="AJ252" s="36"/>
      <c r="AK252" s="29"/>
      <c r="AL252" s="36"/>
      <c r="AM252" s="29"/>
      <c r="AN252" s="36"/>
      <c r="AO252" s="36"/>
      <c r="AP252" s="36"/>
      <c r="AQ252" s="29"/>
      <c r="AR252" s="36"/>
      <c r="AS252" s="29"/>
      <c r="AT252" s="36"/>
      <c r="AU252" s="29"/>
      <c r="AV252" s="36"/>
      <c r="AW252" s="36"/>
      <c r="AX252" s="36"/>
      <c r="AY252" s="29"/>
      <c r="AZ252" s="36"/>
      <c r="BA252" s="36"/>
      <c r="BB252" s="36"/>
      <c r="BC252" s="29"/>
      <c r="BD252" s="36"/>
      <c r="BE252" s="36"/>
      <c r="BF252" s="36"/>
      <c r="BG252" s="36"/>
      <c r="BH252" s="36"/>
      <c r="BI252" s="36"/>
      <c r="BJ252" s="36"/>
      <c r="BK252" s="36"/>
      <c r="BL252" s="36"/>
      <c r="BM252" s="29"/>
      <c r="BN252" s="36"/>
      <c r="BO252" s="29"/>
      <c r="BP252" s="36"/>
      <c r="BQ252" s="36"/>
      <c r="BR252" s="36"/>
      <c r="BS252" s="29"/>
      <c r="BT252" s="36"/>
      <c r="BU252" s="29"/>
      <c r="BV252" s="36"/>
      <c r="BW252" s="36"/>
      <c r="BX252" s="36"/>
      <c r="BY252" s="36"/>
    </row>
    <row r="253" spans="1:77" x14ac:dyDescent="0.25">
      <c r="A253" s="16">
        <v>251</v>
      </c>
      <c r="B253" s="16">
        <v>2</v>
      </c>
      <c r="C253" s="37" t="s">
        <v>706</v>
      </c>
      <c r="D253" s="51">
        <v>75.856442318840578</v>
      </c>
      <c r="E253" s="25">
        <v>91.991770000000002</v>
      </c>
      <c r="F253" s="26">
        <f t="shared" si="9"/>
        <v>167.84821231884058</v>
      </c>
      <c r="G253" s="26">
        <f t="shared" si="10"/>
        <v>75.856442318840578</v>
      </c>
      <c r="H253" s="26">
        <f t="shared" si="11"/>
        <v>0</v>
      </c>
      <c r="I253" s="36"/>
      <c r="J253" s="36"/>
      <c r="K253" s="36"/>
      <c r="L253" s="27"/>
      <c r="M253" s="36"/>
      <c r="N253" s="36"/>
      <c r="O253" s="36"/>
      <c r="P253" s="36"/>
      <c r="Q253" s="36"/>
      <c r="R253" s="29"/>
      <c r="S253" s="36"/>
      <c r="T253" s="29"/>
      <c r="U253" s="36"/>
      <c r="V253" s="36"/>
      <c r="W253" s="36"/>
      <c r="X253" s="36"/>
      <c r="Y253" s="36"/>
      <c r="Z253" s="36"/>
      <c r="AA253" s="36"/>
      <c r="AB253" s="29"/>
      <c r="AC253" s="36"/>
      <c r="AD253" s="66"/>
      <c r="AE253" s="36"/>
      <c r="AF253" s="36"/>
      <c r="AG253" s="36"/>
      <c r="AH253" s="36"/>
      <c r="AI253" s="36"/>
      <c r="AJ253" s="36"/>
      <c r="AK253" s="29"/>
      <c r="AL253" s="36"/>
      <c r="AM253" s="29"/>
      <c r="AN253" s="36"/>
      <c r="AO253" s="36"/>
      <c r="AP253" s="36"/>
      <c r="AQ253" s="29"/>
      <c r="AR253" s="36"/>
      <c r="AS253" s="29"/>
      <c r="AT253" s="36"/>
      <c r="AU253" s="29"/>
      <c r="AV253" s="36"/>
      <c r="AW253" s="36"/>
      <c r="AX253" s="36"/>
      <c r="AY253" s="29"/>
      <c r="AZ253" s="36"/>
      <c r="BA253" s="36"/>
      <c r="BB253" s="36"/>
      <c r="BC253" s="29"/>
      <c r="BD253" s="36"/>
      <c r="BE253" s="36"/>
      <c r="BF253" s="36"/>
      <c r="BG253" s="36"/>
      <c r="BH253" s="36"/>
      <c r="BI253" s="36"/>
      <c r="BJ253" s="36"/>
      <c r="BK253" s="36"/>
      <c r="BL253" s="36"/>
      <c r="BM253" s="29"/>
      <c r="BN253" s="36"/>
      <c r="BO253" s="29"/>
      <c r="BP253" s="36"/>
      <c r="BQ253" s="36"/>
      <c r="BR253" s="36"/>
      <c r="BS253" s="29"/>
      <c r="BT253" s="36"/>
      <c r="BU253" s="29"/>
      <c r="BV253" s="36"/>
      <c r="BW253" s="36"/>
      <c r="BX253" s="36"/>
      <c r="BY253" s="36"/>
    </row>
    <row r="254" spans="1:77" x14ac:dyDescent="0.25">
      <c r="A254" s="16">
        <v>252</v>
      </c>
      <c r="B254" s="16">
        <v>2</v>
      </c>
      <c r="C254" s="37" t="s">
        <v>707</v>
      </c>
      <c r="D254" s="51">
        <v>293.89109590144921</v>
      </c>
      <c r="E254" s="25">
        <v>-250.38295400000015</v>
      </c>
      <c r="F254" s="26">
        <f t="shared" si="9"/>
        <v>43.508141901449051</v>
      </c>
      <c r="G254" s="26">
        <f t="shared" si="10"/>
        <v>293.89109590144921</v>
      </c>
      <c r="H254" s="26">
        <f t="shared" si="11"/>
        <v>0</v>
      </c>
      <c r="I254" s="36"/>
      <c r="J254" s="36"/>
      <c r="K254" s="36"/>
      <c r="L254" s="27"/>
      <c r="M254" s="36"/>
      <c r="N254" s="36"/>
      <c r="O254" s="36"/>
      <c r="P254" s="36"/>
      <c r="Q254" s="36"/>
      <c r="R254" s="29"/>
      <c r="S254" s="36"/>
      <c r="T254" s="29"/>
      <c r="U254" s="36"/>
      <c r="V254" s="36"/>
      <c r="W254" s="36"/>
      <c r="X254" s="36"/>
      <c r="Y254" s="36"/>
      <c r="Z254" s="36"/>
      <c r="AA254" s="36"/>
      <c r="AB254" s="29"/>
      <c r="AC254" s="36"/>
      <c r="AD254" s="66"/>
      <c r="AE254" s="36"/>
      <c r="AF254" s="36"/>
      <c r="AG254" s="36"/>
      <c r="AH254" s="36"/>
      <c r="AI254" s="36"/>
      <c r="AJ254" s="36"/>
      <c r="AK254" s="29"/>
      <c r="AL254" s="36"/>
      <c r="AM254" s="29"/>
      <c r="AN254" s="36"/>
      <c r="AO254" s="36"/>
      <c r="AP254" s="36"/>
      <c r="AQ254" s="29"/>
      <c r="AR254" s="36"/>
      <c r="AS254" s="29"/>
      <c r="AT254" s="36"/>
      <c r="AU254" s="29"/>
      <c r="AV254" s="36"/>
      <c r="AW254" s="36"/>
      <c r="AX254" s="36"/>
      <c r="AY254" s="29"/>
      <c r="AZ254" s="36"/>
      <c r="BA254" s="36"/>
      <c r="BB254" s="36"/>
      <c r="BC254" s="29"/>
      <c r="BD254" s="36"/>
      <c r="BE254" s="36"/>
      <c r="BF254" s="36"/>
      <c r="BG254" s="36"/>
      <c r="BH254" s="36"/>
      <c r="BI254" s="36"/>
      <c r="BJ254" s="36"/>
      <c r="BK254" s="36"/>
      <c r="BL254" s="36"/>
      <c r="BM254" s="29"/>
      <c r="BN254" s="36"/>
      <c r="BO254" s="29"/>
      <c r="BP254" s="36"/>
      <c r="BQ254" s="36"/>
      <c r="BR254" s="36"/>
      <c r="BS254" s="29"/>
      <c r="BT254" s="36"/>
      <c r="BU254" s="29"/>
      <c r="BV254" s="36"/>
      <c r="BW254" s="36"/>
      <c r="BX254" s="36"/>
      <c r="BY254" s="36"/>
    </row>
    <row r="255" spans="1:77" x14ac:dyDescent="0.25">
      <c r="A255" s="16">
        <v>253</v>
      </c>
      <c r="B255" s="16">
        <v>2</v>
      </c>
      <c r="C255" s="37" t="s">
        <v>708</v>
      </c>
      <c r="D255" s="51">
        <v>476.95403706280194</v>
      </c>
      <c r="E255" s="25">
        <v>1167.4760739999999</v>
      </c>
      <c r="F255" s="26">
        <f t="shared" si="9"/>
        <v>1644.4301110628019</v>
      </c>
      <c r="G255" s="26">
        <f t="shared" si="10"/>
        <v>476.95403706280194</v>
      </c>
      <c r="H255" s="26">
        <f t="shared" si="11"/>
        <v>0</v>
      </c>
      <c r="I255" s="36"/>
      <c r="J255" s="36"/>
      <c r="K255" s="36"/>
      <c r="L255" s="27"/>
      <c r="M255" s="36"/>
      <c r="N255" s="36"/>
      <c r="O255" s="36"/>
      <c r="P255" s="36"/>
      <c r="Q255" s="36"/>
      <c r="R255" s="29"/>
      <c r="S255" s="36"/>
      <c r="T255" s="29"/>
      <c r="U255" s="36"/>
      <c r="V255" s="36"/>
      <c r="W255" s="36"/>
      <c r="X255" s="36"/>
      <c r="Y255" s="36"/>
      <c r="Z255" s="36"/>
      <c r="AA255" s="36"/>
      <c r="AB255" s="29"/>
      <c r="AC255" s="36"/>
      <c r="AD255" s="66"/>
      <c r="AE255" s="36"/>
      <c r="AF255" s="36"/>
      <c r="AG255" s="36"/>
      <c r="AH255" s="36"/>
      <c r="AI255" s="36"/>
      <c r="AJ255" s="36"/>
      <c r="AK255" s="29"/>
      <c r="AL255" s="36"/>
      <c r="AM255" s="29"/>
      <c r="AN255" s="36"/>
      <c r="AO255" s="36"/>
      <c r="AP255" s="36"/>
      <c r="AQ255" s="29"/>
      <c r="AR255" s="36"/>
      <c r="AS255" s="29"/>
      <c r="AT255" s="36"/>
      <c r="AU255" s="29"/>
      <c r="AV255" s="36"/>
      <c r="AW255" s="36"/>
      <c r="AX255" s="36"/>
      <c r="AY255" s="29"/>
      <c r="AZ255" s="36"/>
      <c r="BA255" s="36"/>
      <c r="BB255" s="36"/>
      <c r="BC255" s="29"/>
      <c r="BD255" s="36"/>
      <c r="BE255" s="36"/>
      <c r="BF255" s="36"/>
      <c r="BG255" s="36"/>
      <c r="BH255" s="36"/>
      <c r="BI255" s="36"/>
      <c r="BJ255" s="36"/>
      <c r="BK255" s="36"/>
      <c r="BL255" s="36"/>
      <c r="BM255" s="29"/>
      <c r="BN255" s="36"/>
      <c r="BO255" s="29"/>
      <c r="BP255" s="36"/>
      <c r="BQ255" s="36"/>
      <c r="BR255" s="36"/>
      <c r="BS255" s="29"/>
      <c r="BT255" s="36"/>
      <c r="BU255" s="29"/>
      <c r="BV255" s="36"/>
      <c r="BW255" s="36"/>
      <c r="BX255" s="36"/>
      <c r="BY255" s="36"/>
    </row>
    <row r="256" spans="1:77" x14ac:dyDescent="0.25">
      <c r="A256" s="16">
        <v>254</v>
      </c>
      <c r="B256" s="16">
        <v>2</v>
      </c>
      <c r="C256" s="37" t="s">
        <v>709</v>
      </c>
      <c r="D256" s="51">
        <v>149.11759078260866</v>
      </c>
      <c r="E256" s="25">
        <v>-372.21067200000005</v>
      </c>
      <c r="F256" s="26">
        <f t="shared" si="9"/>
        <v>-223.09308121739139</v>
      </c>
      <c r="G256" s="26">
        <f t="shared" si="10"/>
        <v>-70.962409217391325</v>
      </c>
      <c r="H256" s="26">
        <f t="shared" si="11"/>
        <v>220.07999999999998</v>
      </c>
      <c r="I256" s="36"/>
      <c r="J256" s="36"/>
      <c r="K256" s="36"/>
      <c r="L256" s="27"/>
      <c r="M256" s="36"/>
      <c r="N256" s="36"/>
      <c r="O256" s="36"/>
      <c r="P256" s="36"/>
      <c r="Q256" s="36"/>
      <c r="R256" s="29"/>
      <c r="S256" s="36"/>
      <c r="T256" s="29"/>
      <c r="U256" s="36"/>
      <c r="V256" s="36"/>
      <c r="W256" s="36"/>
      <c r="X256" s="36">
        <v>0.09</v>
      </c>
      <c r="Y256" s="36">
        <v>100.08</v>
      </c>
      <c r="Z256" s="36">
        <v>8.0000000000000002E-3</v>
      </c>
      <c r="AA256" s="36">
        <v>120</v>
      </c>
      <c r="AB256" s="29"/>
      <c r="AC256" s="36"/>
      <c r="AD256" s="66"/>
      <c r="AE256" s="36"/>
      <c r="AF256" s="36"/>
      <c r="AG256" s="36"/>
      <c r="AH256" s="36"/>
      <c r="AI256" s="36"/>
      <c r="AJ256" s="36"/>
      <c r="AK256" s="29"/>
      <c r="AL256" s="36"/>
      <c r="AM256" s="29"/>
      <c r="AN256" s="36"/>
      <c r="AO256" s="36"/>
      <c r="AP256" s="36"/>
      <c r="AQ256" s="29"/>
      <c r="AR256" s="36"/>
      <c r="AS256" s="29"/>
      <c r="AT256" s="36"/>
      <c r="AU256" s="29"/>
      <c r="AV256" s="36"/>
      <c r="AW256" s="36"/>
      <c r="AX256" s="36"/>
      <c r="AY256" s="29"/>
      <c r="AZ256" s="36"/>
      <c r="BA256" s="36"/>
      <c r="BB256" s="36"/>
      <c r="BC256" s="29"/>
      <c r="BD256" s="36"/>
      <c r="BE256" s="36"/>
      <c r="BF256" s="36"/>
      <c r="BG256" s="36"/>
      <c r="BH256" s="36"/>
      <c r="BI256" s="36"/>
      <c r="BJ256" s="36"/>
      <c r="BK256" s="36"/>
      <c r="BL256" s="36"/>
      <c r="BM256" s="29"/>
      <c r="BN256" s="36"/>
      <c r="BO256" s="29"/>
      <c r="BP256" s="36"/>
      <c r="BQ256" s="36"/>
      <c r="BR256" s="36"/>
      <c r="BS256" s="29"/>
      <c r="BT256" s="36"/>
      <c r="BU256" s="29"/>
      <c r="BV256" s="36"/>
      <c r="BW256" s="36"/>
      <c r="BX256" s="36"/>
      <c r="BY256" s="36"/>
    </row>
    <row r="257" spans="1:77" x14ac:dyDescent="0.25">
      <c r="A257" s="16">
        <v>255</v>
      </c>
      <c r="B257" s="16">
        <v>2</v>
      </c>
      <c r="C257" s="37" t="s">
        <v>710</v>
      </c>
      <c r="D257" s="51">
        <v>399.54370085024146</v>
      </c>
      <c r="E257" s="25">
        <v>341.52917600000006</v>
      </c>
      <c r="F257" s="26">
        <f t="shared" si="9"/>
        <v>741.07287685024153</v>
      </c>
      <c r="G257" s="26">
        <f t="shared" si="10"/>
        <v>399.54370085024146</v>
      </c>
      <c r="H257" s="26">
        <f t="shared" si="11"/>
        <v>0</v>
      </c>
      <c r="I257" s="36"/>
      <c r="J257" s="36"/>
      <c r="K257" s="36"/>
      <c r="L257" s="27"/>
      <c r="M257" s="36"/>
      <c r="N257" s="36"/>
      <c r="O257" s="36"/>
      <c r="P257" s="36"/>
      <c r="Q257" s="36"/>
      <c r="R257" s="29"/>
      <c r="S257" s="36"/>
      <c r="T257" s="29"/>
      <c r="U257" s="36"/>
      <c r="V257" s="36"/>
      <c r="W257" s="36"/>
      <c r="X257" s="36"/>
      <c r="Y257" s="36"/>
      <c r="Z257" s="36"/>
      <c r="AA257" s="36"/>
      <c r="AB257" s="29"/>
      <c r="AC257" s="36"/>
      <c r="AD257" s="66"/>
      <c r="AE257" s="36"/>
      <c r="AF257" s="36"/>
      <c r="AG257" s="36"/>
      <c r="AH257" s="36"/>
      <c r="AI257" s="36"/>
      <c r="AJ257" s="36"/>
      <c r="AK257" s="29"/>
      <c r="AL257" s="36"/>
      <c r="AM257" s="29"/>
      <c r="AN257" s="36"/>
      <c r="AO257" s="36"/>
      <c r="AP257" s="36"/>
      <c r="AQ257" s="29"/>
      <c r="AR257" s="36"/>
      <c r="AS257" s="29"/>
      <c r="AT257" s="36"/>
      <c r="AU257" s="29"/>
      <c r="AV257" s="36"/>
      <c r="AW257" s="36"/>
      <c r="AX257" s="36"/>
      <c r="AY257" s="29"/>
      <c r="AZ257" s="36"/>
      <c r="BA257" s="36"/>
      <c r="BB257" s="36"/>
      <c r="BC257" s="29"/>
      <c r="BD257" s="36"/>
      <c r="BE257" s="36"/>
      <c r="BF257" s="36"/>
      <c r="BG257" s="36"/>
      <c r="BH257" s="36"/>
      <c r="BI257" s="36"/>
      <c r="BJ257" s="36"/>
      <c r="BK257" s="36"/>
      <c r="BL257" s="36"/>
      <c r="BM257" s="29"/>
      <c r="BN257" s="36"/>
      <c r="BO257" s="29"/>
      <c r="BP257" s="36"/>
      <c r="BQ257" s="36"/>
      <c r="BR257" s="36"/>
      <c r="BS257" s="29"/>
      <c r="BT257" s="36"/>
      <c r="BU257" s="29"/>
      <c r="BV257" s="36"/>
      <c r="BW257" s="36"/>
      <c r="BX257" s="36"/>
      <c r="BY257" s="36"/>
    </row>
    <row r="258" spans="1:77" x14ac:dyDescent="0.25">
      <c r="A258" s="16">
        <v>256</v>
      </c>
      <c r="B258" s="16">
        <v>2</v>
      </c>
      <c r="C258" s="37" t="s">
        <v>711</v>
      </c>
      <c r="D258" s="51">
        <v>182.31959145893714</v>
      </c>
      <c r="E258" s="25">
        <v>-151.76570000000001</v>
      </c>
      <c r="F258" s="26">
        <f t="shared" si="9"/>
        <v>30.55389145893713</v>
      </c>
      <c r="G258" s="26">
        <f t="shared" si="10"/>
        <v>182.31959145893714</v>
      </c>
      <c r="H258" s="26">
        <f t="shared" si="11"/>
        <v>0</v>
      </c>
      <c r="I258" s="36"/>
      <c r="J258" s="36"/>
      <c r="K258" s="36"/>
      <c r="L258" s="27"/>
      <c r="M258" s="36"/>
      <c r="N258" s="36"/>
      <c r="O258" s="36"/>
      <c r="P258" s="36"/>
      <c r="Q258" s="36"/>
      <c r="R258" s="29"/>
      <c r="S258" s="36"/>
      <c r="T258" s="29"/>
      <c r="U258" s="36"/>
      <c r="V258" s="36"/>
      <c r="W258" s="36"/>
      <c r="X258" s="36"/>
      <c r="Y258" s="36"/>
      <c r="Z258" s="36"/>
      <c r="AA258" s="36"/>
      <c r="AB258" s="29"/>
      <c r="AC258" s="36"/>
      <c r="AD258" s="66"/>
      <c r="AE258" s="36"/>
      <c r="AF258" s="36"/>
      <c r="AG258" s="36"/>
      <c r="AH258" s="36"/>
      <c r="AI258" s="36"/>
      <c r="AJ258" s="36"/>
      <c r="AK258" s="29"/>
      <c r="AL258" s="36"/>
      <c r="AM258" s="29"/>
      <c r="AN258" s="36"/>
      <c r="AO258" s="36"/>
      <c r="AP258" s="36"/>
      <c r="AQ258" s="29"/>
      <c r="AR258" s="36"/>
      <c r="AS258" s="29"/>
      <c r="AT258" s="36"/>
      <c r="AU258" s="29"/>
      <c r="AV258" s="36"/>
      <c r="AW258" s="36"/>
      <c r="AX258" s="36"/>
      <c r="AY258" s="29"/>
      <c r="AZ258" s="36"/>
      <c r="BA258" s="36"/>
      <c r="BB258" s="36"/>
      <c r="BC258" s="29"/>
      <c r="BD258" s="36"/>
      <c r="BE258" s="36"/>
      <c r="BF258" s="36"/>
      <c r="BG258" s="36"/>
      <c r="BH258" s="36"/>
      <c r="BI258" s="36"/>
      <c r="BJ258" s="36"/>
      <c r="BK258" s="36"/>
      <c r="BL258" s="36"/>
      <c r="BM258" s="29"/>
      <c r="BN258" s="36"/>
      <c r="BO258" s="29"/>
      <c r="BP258" s="36"/>
      <c r="BQ258" s="36"/>
      <c r="BR258" s="36"/>
      <c r="BS258" s="29"/>
      <c r="BT258" s="36"/>
      <c r="BU258" s="29"/>
      <c r="BV258" s="36"/>
      <c r="BW258" s="36"/>
      <c r="BX258" s="36"/>
      <c r="BY258" s="36"/>
    </row>
    <row r="259" spans="1:77" x14ac:dyDescent="0.25">
      <c r="A259" s="16">
        <v>257</v>
      </c>
      <c r="B259" s="16">
        <v>2</v>
      </c>
      <c r="C259" s="37" t="s">
        <v>712</v>
      </c>
      <c r="D259" s="51">
        <v>284.2904717487923</v>
      </c>
      <c r="E259" s="25">
        <v>88.872331999999915</v>
      </c>
      <c r="F259" s="26">
        <f t="shared" si="9"/>
        <v>373.16280374879221</v>
      </c>
      <c r="G259" s="26">
        <f t="shared" si="10"/>
        <v>284.2904717487923</v>
      </c>
      <c r="H259" s="26">
        <f t="shared" si="11"/>
        <v>0</v>
      </c>
      <c r="I259" s="36"/>
      <c r="J259" s="36"/>
      <c r="K259" s="36"/>
      <c r="L259" s="27"/>
      <c r="M259" s="36"/>
      <c r="N259" s="36"/>
      <c r="O259" s="36"/>
      <c r="P259" s="36"/>
      <c r="Q259" s="36"/>
      <c r="R259" s="29"/>
      <c r="S259" s="36"/>
      <c r="T259" s="29"/>
      <c r="U259" s="36"/>
      <c r="V259" s="36"/>
      <c r="W259" s="36"/>
      <c r="X259" s="36"/>
      <c r="Y259" s="36"/>
      <c r="Z259" s="36"/>
      <c r="AA259" s="36"/>
      <c r="AB259" s="29"/>
      <c r="AC259" s="36"/>
      <c r="AD259" s="66"/>
      <c r="AE259" s="36"/>
      <c r="AF259" s="36"/>
      <c r="AG259" s="36"/>
      <c r="AH259" s="36"/>
      <c r="AI259" s="36"/>
      <c r="AJ259" s="36"/>
      <c r="AK259" s="29"/>
      <c r="AL259" s="36"/>
      <c r="AM259" s="29"/>
      <c r="AN259" s="36"/>
      <c r="AO259" s="36"/>
      <c r="AP259" s="36"/>
      <c r="AQ259" s="29"/>
      <c r="AR259" s="36"/>
      <c r="AS259" s="29"/>
      <c r="AT259" s="36"/>
      <c r="AU259" s="29"/>
      <c r="AV259" s="36"/>
      <c r="AW259" s="36"/>
      <c r="AX259" s="36"/>
      <c r="AY259" s="29"/>
      <c r="AZ259" s="36"/>
      <c r="BA259" s="36"/>
      <c r="BB259" s="36"/>
      <c r="BC259" s="29"/>
      <c r="BD259" s="36"/>
      <c r="BE259" s="36"/>
      <c r="BF259" s="36"/>
      <c r="BG259" s="36"/>
      <c r="BH259" s="36"/>
      <c r="BI259" s="36"/>
      <c r="BJ259" s="36"/>
      <c r="BK259" s="36"/>
      <c r="BL259" s="36"/>
      <c r="BM259" s="29"/>
      <c r="BN259" s="36"/>
      <c r="BO259" s="29"/>
      <c r="BP259" s="36"/>
      <c r="BQ259" s="36"/>
      <c r="BR259" s="36"/>
      <c r="BS259" s="29"/>
      <c r="BT259" s="36"/>
      <c r="BU259" s="29"/>
      <c r="BV259" s="36"/>
      <c r="BW259" s="36"/>
      <c r="BX259" s="36"/>
      <c r="BY259" s="36"/>
    </row>
    <row r="260" spans="1:77" x14ac:dyDescent="0.25">
      <c r="A260" s="16">
        <v>258</v>
      </c>
      <c r="B260" s="16">
        <v>2</v>
      </c>
      <c r="C260" s="37" t="s">
        <v>713</v>
      </c>
      <c r="D260" s="51">
        <v>52.293256231884051</v>
      </c>
      <c r="E260" s="25">
        <v>-455.20556999999997</v>
      </c>
      <c r="F260" s="26">
        <f t="shared" ref="F260:F323" si="12">D260+E260</f>
        <v>-402.91231376811589</v>
      </c>
      <c r="G260" s="26">
        <f t="shared" ref="G260:G323" si="13">D260-H260</f>
        <v>52.293256231884051</v>
      </c>
      <c r="H260" s="26">
        <f t="shared" ref="H260:H323" si="14">J260+K260+M260+O260+Q260+S260+U260+W260+Y260+AA260+AC260+AF260+AH260+AJ260+AL260+AN260+AP260+AR260+AT260+AV260+AX260+AZ260+BB260+BD260+BF260+BH260+BJ260+BL260+BN260+BP260+BR260+BT260+BV260+BX260+BY260</f>
        <v>0</v>
      </c>
      <c r="I260" s="36"/>
      <c r="J260" s="36"/>
      <c r="K260" s="36"/>
      <c r="L260" s="27"/>
      <c r="M260" s="36"/>
      <c r="N260" s="36"/>
      <c r="O260" s="36"/>
      <c r="P260" s="36"/>
      <c r="Q260" s="36"/>
      <c r="R260" s="29"/>
      <c r="S260" s="36"/>
      <c r="T260" s="29"/>
      <c r="U260" s="36"/>
      <c r="V260" s="36"/>
      <c r="W260" s="36"/>
      <c r="X260" s="36"/>
      <c r="Y260" s="36"/>
      <c r="Z260" s="36"/>
      <c r="AA260" s="36"/>
      <c r="AB260" s="29"/>
      <c r="AC260" s="36"/>
      <c r="AD260" s="66"/>
      <c r="AE260" s="36"/>
      <c r="AF260" s="36"/>
      <c r="AG260" s="36"/>
      <c r="AH260" s="36"/>
      <c r="AI260" s="36"/>
      <c r="AJ260" s="36"/>
      <c r="AK260" s="29"/>
      <c r="AL260" s="36"/>
      <c r="AM260" s="29"/>
      <c r="AN260" s="36"/>
      <c r="AO260" s="36"/>
      <c r="AP260" s="36"/>
      <c r="AQ260" s="29"/>
      <c r="AR260" s="36"/>
      <c r="AS260" s="29"/>
      <c r="AT260" s="36"/>
      <c r="AU260" s="29"/>
      <c r="AV260" s="36"/>
      <c r="AW260" s="36"/>
      <c r="AX260" s="36"/>
      <c r="AY260" s="29"/>
      <c r="AZ260" s="36"/>
      <c r="BA260" s="36"/>
      <c r="BB260" s="36"/>
      <c r="BC260" s="29"/>
      <c r="BD260" s="36"/>
      <c r="BE260" s="36"/>
      <c r="BF260" s="36"/>
      <c r="BG260" s="36"/>
      <c r="BH260" s="36"/>
      <c r="BI260" s="36"/>
      <c r="BJ260" s="36"/>
      <c r="BK260" s="36"/>
      <c r="BL260" s="36"/>
      <c r="BM260" s="29"/>
      <c r="BN260" s="36"/>
      <c r="BO260" s="29"/>
      <c r="BP260" s="36"/>
      <c r="BQ260" s="36"/>
      <c r="BR260" s="36"/>
      <c r="BS260" s="29"/>
      <c r="BT260" s="36"/>
      <c r="BU260" s="29"/>
      <c r="BV260" s="36"/>
      <c r="BW260" s="36"/>
      <c r="BX260" s="36"/>
      <c r="BY260" s="36"/>
    </row>
    <row r="261" spans="1:77" x14ac:dyDescent="0.25">
      <c r="A261" s="16">
        <v>259</v>
      </c>
      <c r="B261" s="16">
        <v>2</v>
      </c>
      <c r="C261" s="37" t="s">
        <v>714</v>
      </c>
      <c r="D261" s="51">
        <v>12.9004078647343</v>
      </c>
      <c r="E261" s="25">
        <v>-154.24552599999998</v>
      </c>
      <c r="F261" s="26">
        <f t="shared" si="12"/>
        <v>-141.34511813526569</v>
      </c>
      <c r="G261" s="26">
        <f t="shared" si="13"/>
        <v>12.9004078647343</v>
      </c>
      <c r="H261" s="26">
        <f t="shared" si="14"/>
        <v>0</v>
      </c>
      <c r="I261" s="36"/>
      <c r="J261" s="36"/>
      <c r="K261" s="36"/>
      <c r="L261" s="27"/>
      <c r="M261" s="36"/>
      <c r="N261" s="36"/>
      <c r="O261" s="36"/>
      <c r="P261" s="36"/>
      <c r="Q261" s="36"/>
      <c r="R261" s="29"/>
      <c r="S261" s="36"/>
      <c r="T261" s="29"/>
      <c r="U261" s="36"/>
      <c r="V261" s="36"/>
      <c r="W261" s="36"/>
      <c r="X261" s="36"/>
      <c r="Y261" s="36"/>
      <c r="Z261" s="36"/>
      <c r="AA261" s="36"/>
      <c r="AB261" s="29"/>
      <c r="AC261" s="36"/>
      <c r="AD261" s="66"/>
      <c r="AE261" s="36"/>
      <c r="AF261" s="36"/>
      <c r="AG261" s="36"/>
      <c r="AH261" s="36"/>
      <c r="AI261" s="36"/>
      <c r="AJ261" s="36"/>
      <c r="AK261" s="29"/>
      <c r="AL261" s="36"/>
      <c r="AM261" s="29"/>
      <c r="AN261" s="36"/>
      <c r="AO261" s="36"/>
      <c r="AP261" s="36"/>
      <c r="AQ261" s="29"/>
      <c r="AR261" s="36"/>
      <c r="AS261" s="29"/>
      <c r="AT261" s="36"/>
      <c r="AU261" s="29"/>
      <c r="AV261" s="36"/>
      <c r="AW261" s="36"/>
      <c r="AX261" s="36"/>
      <c r="AY261" s="29"/>
      <c r="AZ261" s="36"/>
      <c r="BA261" s="36"/>
      <c r="BB261" s="36"/>
      <c r="BC261" s="29"/>
      <c r="BD261" s="36"/>
      <c r="BE261" s="36"/>
      <c r="BF261" s="36"/>
      <c r="BG261" s="36"/>
      <c r="BH261" s="36"/>
      <c r="BI261" s="36"/>
      <c r="BJ261" s="36"/>
      <c r="BK261" s="36"/>
      <c r="BL261" s="36"/>
      <c r="BM261" s="29"/>
      <c r="BN261" s="36"/>
      <c r="BO261" s="29"/>
      <c r="BP261" s="36"/>
      <c r="BQ261" s="36"/>
      <c r="BR261" s="36"/>
      <c r="BS261" s="29"/>
      <c r="BT261" s="36"/>
      <c r="BU261" s="29"/>
      <c r="BV261" s="36"/>
      <c r="BW261" s="36"/>
      <c r="BX261" s="36"/>
      <c r="BY261" s="36"/>
    </row>
    <row r="262" spans="1:77" x14ac:dyDescent="0.25">
      <c r="A262" s="16">
        <v>260</v>
      </c>
      <c r="B262" s="16">
        <v>2</v>
      </c>
      <c r="C262" s="37" t="s">
        <v>715</v>
      </c>
      <c r="D262" s="51">
        <v>150.27428999033816</v>
      </c>
      <c r="E262" s="25">
        <v>-69.543596000000008</v>
      </c>
      <c r="F262" s="26">
        <f t="shared" si="12"/>
        <v>80.730693990338153</v>
      </c>
      <c r="G262" s="26">
        <f t="shared" si="13"/>
        <v>150.27428999033816</v>
      </c>
      <c r="H262" s="26">
        <f t="shared" si="14"/>
        <v>0</v>
      </c>
      <c r="I262" s="36"/>
      <c r="J262" s="36"/>
      <c r="K262" s="36"/>
      <c r="L262" s="27"/>
      <c r="M262" s="36"/>
      <c r="N262" s="36"/>
      <c r="O262" s="36"/>
      <c r="P262" s="36"/>
      <c r="Q262" s="36"/>
      <c r="R262" s="29"/>
      <c r="S262" s="36"/>
      <c r="T262" s="29"/>
      <c r="U262" s="36"/>
      <c r="V262" s="36"/>
      <c r="W262" s="36"/>
      <c r="X262" s="36"/>
      <c r="Y262" s="36"/>
      <c r="Z262" s="36"/>
      <c r="AA262" s="36"/>
      <c r="AB262" s="29"/>
      <c r="AC262" s="36"/>
      <c r="AD262" s="66"/>
      <c r="AE262" s="36"/>
      <c r="AF262" s="36"/>
      <c r="AG262" s="36"/>
      <c r="AH262" s="36"/>
      <c r="AI262" s="36"/>
      <c r="AJ262" s="36"/>
      <c r="AK262" s="29"/>
      <c r="AL262" s="36"/>
      <c r="AM262" s="29"/>
      <c r="AN262" s="36"/>
      <c r="AO262" s="36"/>
      <c r="AP262" s="36"/>
      <c r="AQ262" s="29"/>
      <c r="AR262" s="36"/>
      <c r="AS262" s="29"/>
      <c r="AT262" s="36"/>
      <c r="AU262" s="29"/>
      <c r="AV262" s="36"/>
      <c r="AW262" s="36"/>
      <c r="AX262" s="36"/>
      <c r="AY262" s="29"/>
      <c r="AZ262" s="36"/>
      <c r="BA262" s="36"/>
      <c r="BB262" s="36"/>
      <c r="BC262" s="29"/>
      <c r="BD262" s="36"/>
      <c r="BE262" s="36"/>
      <c r="BF262" s="36"/>
      <c r="BG262" s="36"/>
      <c r="BH262" s="36"/>
      <c r="BI262" s="36"/>
      <c r="BJ262" s="36"/>
      <c r="BK262" s="36"/>
      <c r="BL262" s="36"/>
      <c r="BM262" s="29"/>
      <c r="BN262" s="36"/>
      <c r="BO262" s="29"/>
      <c r="BP262" s="36"/>
      <c r="BQ262" s="36"/>
      <c r="BR262" s="36"/>
      <c r="BS262" s="29"/>
      <c r="BT262" s="36"/>
      <c r="BU262" s="29"/>
      <c r="BV262" s="36"/>
      <c r="BW262" s="36"/>
      <c r="BX262" s="36"/>
      <c r="BY262" s="36"/>
    </row>
    <row r="263" spans="1:77" x14ac:dyDescent="0.25">
      <c r="A263" s="16">
        <v>261</v>
      </c>
      <c r="B263" s="16">
        <v>2</v>
      </c>
      <c r="C263" s="37" t="s">
        <v>716</v>
      </c>
      <c r="D263" s="51">
        <v>188.65805047342991</v>
      </c>
      <c r="E263" s="25">
        <v>-413.43690599999996</v>
      </c>
      <c r="F263" s="26">
        <f t="shared" si="12"/>
        <v>-224.77885552657006</v>
      </c>
      <c r="G263" s="26">
        <f t="shared" si="13"/>
        <v>188.65805047342991</v>
      </c>
      <c r="H263" s="26">
        <f t="shared" si="14"/>
        <v>0</v>
      </c>
      <c r="I263" s="36"/>
      <c r="J263" s="36"/>
      <c r="K263" s="36"/>
      <c r="L263" s="27"/>
      <c r="M263" s="36"/>
      <c r="N263" s="36"/>
      <c r="O263" s="36"/>
      <c r="P263" s="36"/>
      <c r="Q263" s="36"/>
      <c r="R263" s="29"/>
      <c r="S263" s="36"/>
      <c r="T263" s="29"/>
      <c r="U263" s="36"/>
      <c r="V263" s="36"/>
      <c r="W263" s="36"/>
      <c r="X263" s="36"/>
      <c r="Y263" s="36"/>
      <c r="Z263" s="36"/>
      <c r="AA263" s="36"/>
      <c r="AB263" s="29"/>
      <c r="AC263" s="36"/>
      <c r="AD263" s="66"/>
      <c r="AE263" s="36"/>
      <c r="AF263" s="36"/>
      <c r="AG263" s="36"/>
      <c r="AH263" s="36"/>
      <c r="AI263" s="36"/>
      <c r="AJ263" s="36"/>
      <c r="AK263" s="29"/>
      <c r="AL263" s="36"/>
      <c r="AM263" s="29"/>
      <c r="AN263" s="36"/>
      <c r="AO263" s="36"/>
      <c r="AP263" s="36"/>
      <c r="AQ263" s="29"/>
      <c r="AR263" s="36"/>
      <c r="AS263" s="29"/>
      <c r="AT263" s="36"/>
      <c r="AU263" s="29"/>
      <c r="AV263" s="36"/>
      <c r="AW263" s="36"/>
      <c r="AX263" s="36"/>
      <c r="AY263" s="29"/>
      <c r="AZ263" s="36"/>
      <c r="BA263" s="36"/>
      <c r="BB263" s="36"/>
      <c r="BC263" s="29"/>
      <c r="BD263" s="36"/>
      <c r="BE263" s="36"/>
      <c r="BF263" s="36"/>
      <c r="BG263" s="36"/>
      <c r="BH263" s="36"/>
      <c r="BI263" s="36"/>
      <c r="BJ263" s="36"/>
      <c r="BK263" s="36"/>
      <c r="BL263" s="36"/>
      <c r="BM263" s="29"/>
      <c r="BN263" s="36"/>
      <c r="BO263" s="29"/>
      <c r="BP263" s="36"/>
      <c r="BQ263" s="36"/>
      <c r="BR263" s="36"/>
      <c r="BS263" s="29"/>
      <c r="BT263" s="36"/>
      <c r="BU263" s="29"/>
      <c r="BV263" s="36"/>
      <c r="BW263" s="36"/>
      <c r="BX263" s="36"/>
      <c r="BY263" s="36"/>
    </row>
    <row r="264" spans="1:77" x14ac:dyDescent="0.25">
      <c r="A264" s="16">
        <v>262</v>
      </c>
      <c r="B264" s="16">
        <v>2</v>
      </c>
      <c r="C264" s="37" t="s">
        <v>717</v>
      </c>
      <c r="D264" s="51">
        <v>132.95309002898551</v>
      </c>
      <c r="E264" s="25">
        <v>-338.96334200000001</v>
      </c>
      <c r="F264" s="26">
        <f t="shared" si="12"/>
        <v>-206.0102519710145</v>
      </c>
      <c r="G264" s="26">
        <f t="shared" si="13"/>
        <v>132.95309002898551</v>
      </c>
      <c r="H264" s="26">
        <f t="shared" si="14"/>
        <v>0</v>
      </c>
      <c r="I264" s="36"/>
      <c r="J264" s="36"/>
      <c r="K264" s="36"/>
      <c r="L264" s="27"/>
      <c r="M264" s="36"/>
      <c r="N264" s="36"/>
      <c r="O264" s="36"/>
      <c r="P264" s="36"/>
      <c r="Q264" s="36"/>
      <c r="R264" s="29"/>
      <c r="S264" s="36"/>
      <c r="T264" s="29"/>
      <c r="U264" s="36"/>
      <c r="V264" s="36"/>
      <c r="W264" s="36"/>
      <c r="X264" s="36"/>
      <c r="Y264" s="36"/>
      <c r="Z264" s="36"/>
      <c r="AA264" s="36"/>
      <c r="AB264" s="29"/>
      <c r="AC264" s="36"/>
      <c r="AD264" s="66"/>
      <c r="AE264" s="36"/>
      <c r="AF264" s="36"/>
      <c r="AG264" s="36"/>
      <c r="AH264" s="36"/>
      <c r="AI264" s="36"/>
      <c r="AJ264" s="36"/>
      <c r="AK264" s="29"/>
      <c r="AL264" s="36"/>
      <c r="AM264" s="29"/>
      <c r="AN264" s="36"/>
      <c r="AO264" s="36"/>
      <c r="AP264" s="36"/>
      <c r="AQ264" s="29"/>
      <c r="AR264" s="36"/>
      <c r="AS264" s="29"/>
      <c r="AT264" s="36"/>
      <c r="AU264" s="29"/>
      <c r="AV264" s="36"/>
      <c r="AW264" s="36"/>
      <c r="AX264" s="36"/>
      <c r="AY264" s="29"/>
      <c r="AZ264" s="36"/>
      <c r="BA264" s="36"/>
      <c r="BB264" s="36"/>
      <c r="BC264" s="29"/>
      <c r="BD264" s="36"/>
      <c r="BE264" s="36"/>
      <c r="BF264" s="36"/>
      <c r="BG264" s="36"/>
      <c r="BH264" s="36"/>
      <c r="BI264" s="36"/>
      <c r="BJ264" s="36"/>
      <c r="BK264" s="36"/>
      <c r="BL264" s="36"/>
      <c r="BM264" s="29"/>
      <c r="BN264" s="36"/>
      <c r="BO264" s="29"/>
      <c r="BP264" s="36"/>
      <c r="BQ264" s="36"/>
      <c r="BR264" s="36"/>
      <c r="BS264" s="29"/>
      <c r="BT264" s="36"/>
      <c r="BU264" s="29"/>
      <c r="BV264" s="36"/>
      <c r="BW264" s="36"/>
      <c r="BX264" s="36"/>
      <c r="BY264" s="36"/>
    </row>
    <row r="265" spans="1:77" x14ac:dyDescent="0.25">
      <c r="A265" s="16">
        <v>263</v>
      </c>
      <c r="B265" s="16">
        <v>1</v>
      </c>
      <c r="C265" s="37" t="s">
        <v>718</v>
      </c>
      <c r="D265" s="51">
        <v>67.169736618357476</v>
      </c>
      <c r="E265" s="25">
        <v>127.44259</v>
      </c>
      <c r="F265" s="26">
        <f t="shared" si="12"/>
        <v>194.61232661835749</v>
      </c>
      <c r="G265" s="26">
        <f t="shared" si="13"/>
        <v>67.169736618357476</v>
      </c>
      <c r="H265" s="26">
        <f t="shared" si="14"/>
        <v>0</v>
      </c>
      <c r="I265" s="36"/>
      <c r="J265" s="36"/>
      <c r="K265" s="36"/>
      <c r="L265" s="27"/>
      <c r="M265" s="36"/>
      <c r="N265" s="36"/>
      <c r="O265" s="36"/>
      <c r="P265" s="36"/>
      <c r="Q265" s="36"/>
      <c r="R265" s="29"/>
      <c r="S265" s="36"/>
      <c r="T265" s="29"/>
      <c r="U265" s="36"/>
      <c r="V265" s="36"/>
      <c r="W265" s="36"/>
      <c r="X265" s="36"/>
      <c r="Y265" s="36"/>
      <c r="Z265" s="36"/>
      <c r="AA265" s="36"/>
      <c r="AB265" s="29"/>
      <c r="AC265" s="36"/>
      <c r="AD265" s="66"/>
      <c r="AE265" s="36"/>
      <c r="AF265" s="36"/>
      <c r="AG265" s="36"/>
      <c r="AH265" s="36"/>
      <c r="AI265" s="36"/>
      <c r="AJ265" s="36"/>
      <c r="AK265" s="29"/>
      <c r="AL265" s="36"/>
      <c r="AM265" s="29"/>
      <c r="AN265" s="36"/>
      <c r="AO265" s="36"/>
      <c r="AP265" s="36"/>
      <c r="AQ265" s="29"/>
      <c r="AR265" s="36"/>
      <c r="AS265" s="29"/>
      <c r="AT265" s="36"/>
      <c r="AU265" s="29"/>
      <c r="AV265" s="36"/>
      <c r="AW265" s="36"/>
      <c r="AX265" s="36"/>
      <c r="AY265" s="29"/>
      <c r="AZ265" s="36"/>
      <c r="BA265" s="36"/>
      <c r="BB265" s="36"/>
      <c r="BC265" s="29"/>
      <c r="BD265" s="36"/>
      <c r="BE265" s="36"/>
      <c r="BF265" s="36"/>
      <c r="BG265" s="36"/>
      <c r="BH265" s="36"/>
      <c r="BI265" s="36"/>
      <c r="BJ265" s="36"/>
      <c r="BK265" s="36"/>
      <c r="BL265" s="36"/>
      <c r="BM265" s="29"/>
      <c r="BN265" s="36"/>
      <c r="BO265" s="29"/>
      <c r="BP265" s="36"/>
      <c r="BQ265" s="36"/>
      <c r="BR265" s="36"/>
      <c r="BS265" s="29"/>
      <c r="BT265" s="36"/>
      <c r="BU265" s="29"/>
      <c r="BV265" s="36"/>
      <c r="BW265" s="36"/>
      <c r="BX265" s="36"/>
      <c r="BY265" s="36"/>
    </row>
    <row r="266" spans="1:77" x14ac:dyDescent="0.25">
      <c r="A266" s="16">
        <v>264</v>
      </c>
      <c r="B266" s="16">
        <v>3</v>
      </c>
      <c r="C266" s="37" t="s">
        <v>719</v>
      </c>
      <c r="D266" s="51">
        <v>573.09389207729464</v>
      </c>
      <c r="E266" s="25">
        <v>-726.3804439999999</v>
      </c>
      <c r="F266" s="26">
        <f t="shared" si="12"/>
        <v>-153.28655192270526</v>
      </c>
      <c r="G266" s="26">
        <f t="shared" si="13"/>
        <v>573.09389207729464</v>
      </c>
      <c r="H266" s="26">
        <f t="shared" si="14"/>
        <v>0</v>
      </c>
      <c r="I266" s="36"/>
      <c r="J266" s="36"/>
      <c r="K266" s="36"/>
      <c r="L266" s="27"/>
      <c r="M266" s="36"/>
      <c r="N266" s="36"/>
      <c r="O266" s="36"/>
      <c r="P266" s="36"/>
      <c r="Q266" s="36"/>
      <c r="R266" s="29"/>
      <c r="S266" s="36"/>
      <c r="T266" s="29"/>
      <c r="U266" s="36"/>
      <c r="V266" s="36"/>
      <c r="W266" s="36"/>
      <c r="X266" s="36"/>
      <c r="Y266" s="36"/>
      <c r="Z266" s="36"/>
      <c r="AA266" s="36"/>
      <c r="AB266" s="29"/>
      <c r="AC266" s="36"/>
      <c r="AD266" s="66"/>
      <c r="AE266" s="36"/>
      <c r="AF266" s="36"/>
      <c r="AG266" s="36"/>
      <c r="AH266" s="36"/>
      <c r="AI266" s="36"/>
      <c r="AJ266" s="36"/>
      <c r="AK266" s="29"/>
      <c r="AL266" s="36"/>
      <c r="AM266" s="29"/>
      <c r="AN266" s="36"/>
      <c r="AO266" s="36"/>
      <c r="AP266" s="36"/>
      <c r="AQ266" s="29"/>
      <c r="AR266" s="36"/>
      <c r="AS266" s="29"/>
      <c r="AT266" s="36"/>
      <c r="AU266" s="29"/>
      <c r="AV266" s="36"/>
      <c r="AW266" s="36"/>
      <c r="AX266" s="36"/>
      <c r="AY266" s="29"/>
      <c r="AZ266" s="36"/>
      <c r="BA266" s="36"/>
      <c r="BB266" s="36"/>
      <c r="BC266" s="29"/>
      <c r="BD266" s="36"/>
      <c r="BE266" s="36"/>
      <c r="BF266" s="36"/>
      <c r="BG266" s="36"/>
      <c r="BH266" s="36"/>
      <c r="BI266" s="36"/>
      <c r="BJ266" s="36"/>
      <c r="BK266" s="36"/>
      <c r="BL266" s="36"/>
      <c r="BM266" s="29"/>
      <c r="BN266" s="36"/>
      <c r="BO266" s="29"/>
      <c r="BP266" s="36"/>
      <c r="BQ266" s="36"/>
      <c r="BR266" s="36"/>
      <c r="BS266" s="29"/>
      <c r="BT266" s="36"/>
      <c r="BU266" s="29"/>
      <c r="BV266" s="36"/>
      <c r="BW266" s="36"/>
      <c r="BX266" s="36"/>
      <c r="BY266" s="36"/>
    </row>
    <row r="267" spans="1:77" x14ac:dyDescent="0.25">
      <c r="A267" s="16">
        <v>265</v>
      </c>
      <c r="B267" s="16">
        <v>1</v>
      </c>
      <c r="C267" s="37" t="s">
        <v>720</v>
      </c>
      <c r="D267" s="51">
        <v>349.57574363285016</v>
      </c>
      <c r="E267" s="25">
        <v>1261.9972359999999</v>
      </c>
      <c r="F267" s="26">
        <f t="shared" si="12"/>
        <v>1611.5729796328501</v>
      </c>
      <c r="G267" s="26">
        <f t="shared" si="13"/>
        <v>349.57574363285016</v>
      </c>
      <c r="H267" s="26">
        <f t="shared" si="14"/>
        <v>0</v>
      </c>
      <c r="I267" s="36"/>
      <c r="J267" s="36"/>
      <c r="K267" s="36"/>
      <c r="L267" s="27"/>
      <c r="M267" s="36"/>
      <c r="N267" s="36"/>
      <c r="O267" s="36"/>
      <c r="P267" s="36"/>
      <c r="Q267" s="36"/>
      <c r="R267" s="29"/>
      <c r="S267" s="36"/>
      <c r="T267" s="29"/>
      <c r="U267" s="36"/>
      <c r="V267" s="36"/>
      <c r="W267" s="36"/>
      <c r="X267" s="36"/>
      <c r="Y267" s="36"/>
      <c r="Z267" s="36"/>
      <c r="AA267" s="36"/>
      <c r="AB267" s="29"/>
      <c r="AC267" s="36"/>
      <c r="AD267" s="66"/>
      <c r="AE267" s="36"/>
      <c r="AF267" s="36"/>
      <c r="AG267" s="36"/>
      <c r="AH267" s="36"/>
      <c r="AI267" s="36"/>
      <c r="AJ267" s="36"/>
      <c r="AK267" s="29"/>
      <c r="AL267" s="36"/>
      <c r="AM267" s="29"/>
      <c r="AN267" s="36"/>
      <c r="AO267" s="36"/>
      <c r="AP267" s="36"/>
      <c r="AQ267" s="29"/>
      <c r="AR267" s="36"/>
      <c r="AS267" s="29"/>
      <c r="AT267" s="36"/>
      <c r="AU267" s="29"/>
      <c r="AV267" s="36"/>
      <c r="AW267" s="36"/>
      <c r="AX267" s="36"/>
      <c r="AY267" s="29"/>
      <c r="AZ267" s="36"/>
      <c r="BA267" s="36"/>
      <c r="BB267" s="36"/>
      <c r="BC267" s="29"/>
      <c r="BD267" s="36"/>
      <c r="BE267" s="36"/>
      <c r="BF267" s="36"/>
      <c r="BG267" s="36"/>
      <c r="BH267" s="36"/>
      <c r="BI267" s="36"/>
      <c r="BJ267" s="36"/>
      <c r="BK267" s="36"/>
      <c r="BL267" s="36"/>
      <c r="BM267" s="29"/>
      <c r="BN267" s="36"/>
      <c r="BO267" s="29"/>
      <c r="BP267" s="36"/>
      <c r="BQ267" s="36"/>
      <c r="BR267" s="36"/>
      <c r="BS267" s="29"/>
      <c r="BT267" s="36"/>
      <c r="BU267" s="29"/>
      <c r="BV267" s="36"/>
      <c r="BW267" s="36"/>
      <c r="BX267" s="36"/>
      <c r="BY267" s="36"/>
    </row>
    <row r="268" spans="1:77" x14ac:dyDescent="0.25">
      <c r="A268" s="16">
        <v>266</v>
      </c>
      <c r="B268" s="16">
        <v>3</v>
      </c>
      <c r="C268" s="37" t="s">
        <v>721</v>
      </c>
      <c r="D268" s="51">
        <v>101.17040649275363</v>
      </c>
      <c r="E268" s="25">
        <v>337.98353199999997</v>
      </c>
      <c r="F268" s="26">
        <f t="shared" si="12"/>
        <v>439.15393849275358</v>
      </c>
      <c r="G268" s="26">
        <f t="shared" si="13"/>
        <v>101.17040649275363</v>
      </c>
      <c r="H268" s="26">
        <f t="shared" si="14"/>
        <v>0</v>
      </c>
      <c r="I268" s="36"/>
      <c r="J268" s="36"/>
      <c r="K268" s="36"/>
      <c r="L268" s="27"/>
      <c r="M268" s="36"/>
      <c r="N268" s="36"/>
      <c r="O268" s="36"/>
      <c r="P268" s="36"/>
      <c r="Q268" s="36"/>
      <c r="R268" s="29"/>
      <c r="S268" s="36"/>
      <c r="T268" s="29"/>
      <c r="U268" s="36"/>
      <c r="V268" s="36"/>
      <c r="W268" s="36"/>
      <c r="X268" s="36"/>
      <c r="Y268" s="36"/>
      <c r="Z268" s="36"/>
      <c r="AA268" s="36"/>
      <c r="AB268" s="29"/>
      <c r="AC268" s="36"/>
      <c r="AD268" s="66"/>
      <c r="AE268" s="36"/>
      <c r="AF268" s="36"/>
      <c r="AG268" s="36"/>
      <c r="AH268" s="36"/>
      <c r="AI268" s="36"/>
      <c r="AJ268" s="36"/>
      <c r="AK268" s="29"/>
      <c r="AL268" s="36"/>
      <c r="AM268" s="29"/>
      <c r="AN268" s="36"/>
      <c r="AO268" s="36"/>
      <c r="AP268" s="36"/>
      <c r="AQ268" s="29"/>
      <c r="AR268" s="36"/>
      <c r="AS268" s="29"/>
      <c r="AT268" s="36"/>
      <c r="AU268" s="29"/>
      <c r="AV268" s="36"/>
      <c r="AW268" s="36"/>
      <c r="AX268" s="36"/>
      <c r="AY268" s="29"/>
      <c r="AZ268" s="36"/>
      <c r="BA268" s="36"/>
      <c r="BB268" s="36"/>
      <c r="BC268" s="29"/>
      <c r="BD268" s="36"/>
      <c r="BE268" s="36"/>
      <c r="BF268" s="36"/>
      <c r="BG268" s="36"/>
      <c r="BH268" s="36"/>
      <c r="BI268" s="36"/>
      <c r="BJ268" s="36"/>
      <c r="BK268" s="36"/>
      <c r="BL268" s="36"/>
      <c r="BM268" s="29"/>
      <c r="BN268" s="36"/>
      <c r="BO268" s="29"/>
      <c r="BP268" s="36"/>
      <c r="BQ268" s="36"/>
      <c r="BR268" s="36"/>
      <c r="BS268" s="29"/>
      <c r="BT268" s="36"/>
      <c r="BU268" s="29"/>
      <c r="BV268" s="36"/>
      <c r="BW268" s="36"/>
      <c r="BX268" s="36"/>
      <c r="BY268" s="36"/>
    </row>
    <row r="269" spans="1:77" x14ac:dyDescent="0.25">
      <c r="A269" s="16">
        <v>267</v>
      </c>
      <c r="B269" s="16">
        <v>3</v>
      </c>
      <c r="C269" s="37" t="s">
        <v>722</v>
      </c>
      <c r="D269" s="51">
        <v>221.64042657004828</v>
      </c>
      <c r="E269" s="25">
        <v>901.15605000000005</v>
      </c>
      <c r="F269" s="26">
        <f t="shared" si="12"/>
        <v>1122.7964765700483</v>
      </c>
      <c r="G269" s="26">
        <f t="shared" si="13"/>
        <v>-217.83957342995174</v>
      </c>
      <c r="H269" s="26">
        <f t="shared" si="14"/>
        <v>439.48</v>
      </c>
      <c r="I269" s="36"/>
      <c r="J269" s="36"/>
      <c r="K269" s="36"/>
      <c r="L269" s="27"/>
      <c r="M269" s="36"/>
      <c r="N269" s="36"/>
      <c r="O269" s="36"/>
      <c r="P269" s="36"/>
      <c r="Q269" s="36"/>
      <c r="R269" s="29"/>
      <c r="S269" s="36"/>
      <c r="T269" s="29"/>
      <c r="U269" s="36"/>
      <c r="V269" s="36"/>
      <c r="W269" s="36"/>
      <c r="X269" s="36">
        <v>6.5000000000000002E-2</v>
      </c>
      <c r="Y269" s="36">
        <v>72.28</v>
      </c>
      <c r="Z269" s="36"/>
      <c r="AA269" s="36"/>
      <c r="AB269" s="29"/>
      <c r="AC269" s="36"/>
      <c r="AD269" s="66" t="s">
        <v>1031</v>
      </c>
      <c r="AE269" s="36">
        <v>0.12</v>
      </c>
      <c r="AF269" s="36">
        <v>367.2</v>
      </c>
      <c r="AG269" s="36"/>
      <c r="AH269" s="36"/>
      <c r="AI269" s="36"/>
      <c r="AJ269" s="36"/>
      <c r="AK269" s="29"/>
      <c r="AL269" s="36"/>
      <c r="AM269" s="29"/>
      <c r="AN269" s="36"/>
      <c r="AO269" s="36"/>
      <c r="AP269" s="36"/>
      <c r="AQ269" s="29"/>
      <c r="AR269" s="36"/>
      <c r="AS269" s="29"/>
      <c r="AT269" s="36"/>
      <c r="AU269" s="29"/>
      <c r="AV269" s="36"/>
      <c r="AW269" s="36"/>
      <c r="AX269" s="36"/>
      <c r="AY269" s="29"/>
      <c r="AZ269" s="36"/>
      <c r="BA269" s="36"/>
      <c r="BB269" s="36"/>
      <c r="BC269" s="29"/>
      <c r="BD269" s="36"/>
      <c r="BE269" s="36"/>
      <c r="BF269" s="36"/>
      <c r="BG269" s="36"/>
      <c r="BH269" s="36"/>
      <c r="BI269" s="36"/>
      <c r="BJ269" s="36"/>
      <c r="BK269" s="36"/>
      <c r="BL269" s="36"/>
      <c r="BM269" s="29"/>
      <c r="BN269" s="36"/>
      <c r="BO269" s="29"/>
      <c r="BP269" s="36"/>
      <c r="BQ269" s="36"/>
      <c r="BR269" s="36"/>
      <c r="BS269" s="29"/>
      <c r="BT269" s="36"/>
      <c r="BU269" s="29"/>
      <c r="BV269" s="36"/>
      <c r="BW269" s="36"/>
      <c r="BX269" s="36"/>
      <c r="BY269" s="36"/>
    </row>
    <row r="270" spans="1:77" x14ac:dyDescent="0.25">
      <c r="A270" s="16">
        <v>268</v>
      </c>
      <c r="B270" s="16">
        <v>3</v>
      </c>
      <c r="C270" s="37" t="s">
        <v>723</v>
      </c>
      <c r="D270" s="51">
        <v>222.722637294686</v>
      </c>
      <c r="E270" s="25">
        <v>-135.561994</v>
      </c>
      <c r="F270" s="26">
        <f t="shared" si="12"/>
        <v>87.160643294685997</v>
      </c>
      <c r="G270" s="26">
        <f t="shared" si="13"/>
        <v>-1011.0383627053139</v>
      </c>
      <c r="H270" s="26">
        <f t="shared" si="14"/>
        <v>1233.761</v>
      </c>
      <c r="I270" s="36"/>
      <c r="J270" s="36"/>
      <c r="K270" s="36"/>
      <c r="L270" s="27"/>
      <c r="M270" s="36"/>
      <c r="N270" s="36"/>
      <c r="O270" s="36"/>
      <c r="P270" s="36"/>
      <c r="Q270" s="36"/>
      <c r="R270" s="29"/>
      <c r="S270" s="36"/>
      <c r="T270" s="29"/>
      <c r="U270" s="36"/>
      <c r="V270" s="36"/>
      <c r="W270" s="36"/>
      <c r="X270" s="36">
        <v>0.12</v>
      </c>
      <c r="Y270" s="36">
        <v>133.44</v>
      </c>
      <c r="Z270" s="36">
        <v>2.5000000000000001E-2</v>
      </c>
      <c r="AA270" s="36">
        <v>1100.3209999999999</v>
      </c>
      <c r="AB270" s="29"/>
      <c r="AC270" s="36"/>
      <c r="AD270" s="66"/>
      <c r="AE270" s="36"/>
      <c r="AF270" s="36"/>
      <c r="AG270" s="36"/>
      <c r="AH270" s="36"/>
      <c r="AI270" s="36"/>
      <c r="AJ270" s="36"/>
      <c r="AK270" s="29"/>
      <c r="AL270" s="36"/>
      <c r="AM270" s="29"/>
      <c r="AN270" s="36"/>
      <c r="AO270" s="36"/>
      <c r="AP270" s="36"/>
      <c r="AQ270" s="29"/>
      <c r="AR270" s="36"/>
      <c r="AS270" s="29"/>
      <c r="AT270" s="36"/>
      <c r="AU270" s="29"/>
      <c r="AV270" s="36"/>
      <c r="AW270" s="36"/>
      <c r="AX270" s="36"/>
      <c r="AY270" s="29"/>
      <c r="AZ270" s="36"/>
      <c r="BA270" s="36"/>
      <c r="BB270" s="36"/>
      <c r="BC270" s="29"/>
      <c r="BD270" s="36"/>
      <c r="BE270" s="36"/>
      <c r="BF270" s="36"/>
      <c r="BG270" s="36"/>
      <c r="BH270" s="36"/>
      <c r="BI270" s="36"/>
      <c r="BJ270" s="36"/>
      <c r="BK270" s="36"/>
      <c r="BL270" s="36"/>
      <c r="BM270" s="29"/>
      <c r="BN270" s="36"/>
      <c r="BO270" s="29"/>
      <c r="BP270" s="36"/>
      <c r="BQ270" s="36"/>
      <c r="BR270" s="36"/>
      <c r="BS270" s="29"/>
      <c r="BT270" s="36"/>
      <c r="BU270" s="29"/>
      <c r="BV270" s="36"/>
      <c r="BW270" s="36"/>
      <c r="BX270" s="36"/>
      <c r="BY270" s="36"/>
    </row>
    <row r="271" spans="1:77" x14ac:dyDescent="0.25">
      <c r="A271" s="16">
        <v>269</v>
      </c>
      <c r="B271" s="16">
        <v>3</v>
      </c>
      <c r="C271" s="37" t="s">
        <v>724</v>
      </c>
      <c r="D271" s="51">
        <v>161.48859269565216</v>
      </c>
      <c r="E271" s="25">
        <v>-232.36587600000001</v>
      </c>
      <c r="F271" s="26">
        <f t="shared" si="12"/>
        <v>-70.877283304347856</v>
      </c>
      <c r="G271" s="26">
        <f t="shared" si="13"/>
        <v>-249.11140730434786</v>
      </c>
      <c r="H271" s="26">
        <f t="shared" si="14"/>
        <v>410.6</v>
      </c>
      <c r="I271" s="36"/>
      <c r="J271" s="36"/>
      <c r="K271" s="36"/>
      <c r="L271" s="27"/>
      <c r="M271" s="36"/>
      <c r="N271" s="36"/>
      <c r="O271" s="36"/>
      <c r="P271" s="36"/>
      <c r="Q271" s="36"/>
      <c r="R271" s="29"/>
      <c r="S271" s="36"/>
      <c r="T271" s="29"/>
      <c r="U271" s="36"/>
      <c r="V271" s="36"/>
      <c r="W271" s="36"/>
      <c r="X271" s="36"/>
      <c r="Y271" s="36"/>
      <c r="Z271" s="36"/>
      <c r="AA271" s="36"/>
      <c r="AB271" s="29"/>
      <c r="AC271" s="36"/>
      <c r="AD271" s="66" t="s">
        <v>1032</v>
      </c>
      <c r="AE271" s="36">
        <v>0.12</v>
      </c>
      <c r="AF271" s="36">
        <v>410.6</v>
      </c>
      <c r="AG271" s="36"/>
      <c r="AH271" s="36"/>
      <c r="AI271" s="36"/>
      <c r="AJ271" s="36"/>
      <c r="AK271" s="29"/>
      <c r="AL271" s="36"/>
      <c r="AM271" s="29"/>
      <c r="AN271" s="36"/>
      <c r="AO271" s="36"/>
      <c r="AP271" s="36"/>
      <c r="AQ271" s="29"/>
      <c r="AR271" s="36"/>
      <c r="AS271" s="29"/>
      <c r="AT271" s="36"/>
      <c r="AU271" s="29"/>
      <c r="AV271" s="36"/>
      <c r="AW271" s="36"/>
      <c r="AX271" s="36"/>
      <c r="AY271" s="29"/>
      <c r="AZ271" s="36"/>
      <c r="BA271" s="36"/>
      <c r="BB271" s="36"/>
      <c r="BC271" s="29"/>
      <c r="BD271" s="36"/>
      <c r="BE271" s="36"/>
      <c r="BF271" s="36"/>
      <c r="BG271" s="36"/>
      <c r="BH271" s="36"/>
      <c r="BI271" s="36"/>
      <c r="BJ271" s="36"/>
      <c r="BK271" s="36"/>
      <c r="BL271" s="36"/>
      <c r="BM271" s="29"/>
      <c r="BN271" s="36"/>
      <c r="BO271" s="29"/>
      <c r="BP271" s="36"/>
      <c r="BQ271" s="36"/>
      <c r="BR271" s="36"/>
      <c r="BS271" s="29"/>
      <c r="BT271" s="36"/>
      <c r="BU271" s="29"/>
      <c r="BV271" s="36"/>
      <c r="BW271" s="36"/>
      <c r="BX271" s="36"/>
      <c r="BY271" s="36"/>
    </row>
    <row r="272" spans="1:77" x14ac:dyDescent="0.25">
      <c r="A272" s="16">
        <v>270</v>
      </c>
      <c r="B272" s="16">
        <v>3</v>
      </c>
      <c r="C272" s="37" t="s">
        <v>725</v>
      </c>
      <c r="D272" s="51">
        <v>144.28456973913043</v>
      </c>
      <c r="E272" s="25">
        <v>-204.79002800000001</v>
      </c>
      <c r="F272" s="26">
        <f t="shared" si="12"/>
        <v>-60.505458260869574</v>
      </c>
      <c r="G272" s="26">
        <f t="shared" si="13"/>
        <v>144.28456973913043</v>
      </c>
      <c r="H272" s="26">
        <f t="shared" si="14"/>
        <v>0</v>
      </c>
      <c r="I272" s="36"/>
      <c r="J272" s="36"/>
      <c r="K272" s="36"/>
      <c r="L272" s="27"/>
      <c r="M272" s="36"/>
      <c r="N272" s="36"/>
      <c r="O272" s="36"/>
      <c r="P272" s="36"/>
      <c r="Q272" s="36"/>
      <c r="R272" s="29"/>
      <c r="S272" s="36"/>
      <c r="T272" s="29"/>
      <c r="U272" s="36"/>
      <c r="V272" s="36"/>
      <c r="W272" s="36"/>
      <c r="X272" s="36"/>
      <c r="Y272" s="36"/>
      <c r="Z272" s="36"/>
      <c r="AA272" s="36"/>
      <c r="AB272" s="29"/>
      <c r="AC272" s="36"/>
      <c r="AD272" s="66"/>
      <c r="AE272" s="36"/>
      <c r="AF272" s="36"/>
      <c r="AG272" s="36"/>
      <c r="AH272" s="36"/>
      <c r="AI272" s="36"/>
      <c r="AJ272" s="36"/>
      <c r="AK272" s="29"/>
      <c r="AL272" s="36"/>
      <c r="AM272" s="29"/>
      <c r="AN272" s="36"/>
      <c r="AO272" s="36"/>
      <c r="AP272" s="36"/>
      <c r="AQ272" s="29"/>
      <c r="AR272" s="36"/>
      <c r="AS272" s="29"/>
      <c r="AT272" s="36"/>
      <c r="AU272" s="29"/>
      <c r="AV272" s="36"/>
      <c r="AW272" s="36"/>
      <c r="AX272" s="36"/>
      <c r="AY272" s="29"/>
      <c r="AZ272" s="36"/>
      <c r="BA272" s="36"/>
      <c r="BB272" s="36"/>
      <c r="BC272" s="29"/>
      <c r="BD272" s="36"/>
      <c r="BE272" s="36"/>
      <c r="BF272" s="36"/>
      <c r="BG272" s="36"/>
      <c r="BH272" s="36"/>
      <c r="BI272" s="36"/>
      <c r="BJ272" s="36"/>
      <c r="BK272" s="36"/>
      <c r="BL272" s="36"/>
      <c r="BM272" s="29"/>
      <c r="BN272" s="36"/>
      <c r="BO272" s="29"/>
      <c r="BP272" s="36"/>
      <c r="BQ272" s="36"/>
      <c r="BR272" s="36"/>
      <c r="BS272" s="29"/>
      <c r="BT272" s="36"/>
      <c r="BU272" s="29"/>
      <c r="BV272" s="36"/>
      <c r="BW272" s="36"/>
      <c r="BX272" s="36"/>
      <c r="BY272" s="36"/>
    </row>
    <row r="273" spans="1:77" x14ac:dyDescent="0.25">
      <c r="A273" s="16">
        <v>271</v>
      </c>
      <c r="B273" s="16">
        <v>3</v>
      </c>
      <c r="C273" s="37" t="s">
        <v>726</v>
      </c>
      <c r="D273" s="51">
        <v>241.25436960386475</v>
      </c>
      <c r="E273" s="25">
        <v>337.656564</v>
      </c>
      <c r="F273" s="26">
        <f t="shared" si="12"/>
        <v>578.91093360386481</v>
      </c>
      <c r="G273" s="26">
        <f t="shared" si="13"/>
        <v>-193.09163039613526</v>
      </c>
      <c r="H273" s="26">
        <f t="shared" si="14"/>
        <v>434.346</v>
      </c>
      <c r="I273" s="36"/>
      <c r="J273" s="36"/>
      <c r="K273" s="36"/>
      <c r="L273" s="27"/>
      <c r="M273" s="36"/>
      <c r="N273" s="36"/>
      <c r="O273" s="36"/>
      <c r="P273" s="36">
        <v>5.3999999999999999E-2</v>
      </c>
      <c r="Q273" s="36">
        <v>51.3</v>
      </c>
      <c r="R273" s="29">
        <v>1</v>
      </c>
      <c r="S273" s="36">
        <v>0.84599999999999997</v>
      </c>
      <c r="T273" s="29"/>
      <c r="U273" s="36"/>
      <c r="V273" s="36"/>
      <c r="W273" s="36"/>
      <c r="X273" s="36"/>
      <c r="Y273" s="36"/>
      <c r="Z273" s="36"/>
      <c r="AA273" s="36"/>
      <c r="AB273" s="29"/>
      <c r="AC273" s="36"/>
      <c r="AD273" s="66" t="s">
        <v>1033</v>
      </c>
      <c r="AE273" s="36">
        <v>0.1</v>
      </c>
      <c r="AF273" s="36">
        <v>382.2</v>
      </c>
      <c r="AG273" s="36"/>
      <c r="AH273" s="36"/>
      <c r="AI273" s="36"/>
      <c r="AJ273" s="36"/>
      <c r="AK273" s="29"/>
      <c r="AL273" s="36"/>
      <c r="AM273" s="29"/>
      <c r="AN273" s="36"/>
      <c r="AO273" s="36"/>
      <c r="AP273" s="36"/>
      <c r="AQ273" s="29"/>
      <c r="AR273" s="36"/>
      <c r="AS273" s="29"/>
      <c r="AT273" s="36"/>
      <c r="AU273" s="29"/>
      <c r="AV273" s="36"/>
      <c r="AW273" s="36"/>
      <c r="AX273" s="36"/>
      <c r="AY273" s="29"/>
      <c r="AZ273" s="36"/>
      <c r="BA273" s="36"/>
      <c r="BB273" s="36"/>
      <c r="BC273" s="29"/>
      <c r="BD273" s="36"/>
      <c r="BE273" s="36"/>
      <c r="BF273" s="36"/>
      <c r="BG273" s="36"/>
      <c r="BH273" s="36"/>
      <c r="BI273" s="36"/>
      <c r="BJ273" s="36"/>
      <c r="BK273" s="36"/>
      <c r="BL273" s="36"/>
      <c r="BM273" s="29"/>
      <c r="BN273" s="36"/>
      <c r="BO273" s="29"/>
      <c r="BP273" s="36"/>
      <c r="BQ273" s="36"/>
      <c r="BR273" s="36"/>
      <c r="BS273" s="29"/>
      <c r="BT273" s="36"/>
      <c r="BU273" s="29"/>
      <c r="BV273" s="36"/>
      <c r="BW273" s="36"/>
      <c r="BX273" s="36"/>
      <c r="BY273" s="36"/>
    </row>
    <row r="274" spans="1:77" x14ac:dyDescent="0.25">
      <c r="A274" s="16">
        <v>272</v>
      </c>
      <c r="B274" s="16">
        <v>3</v>
      </c>
      <c r="C274" s="37" t="s">
        <v>727</v>
      </c>
      <c r="D274" s="51">
        <v>140.38563598067634</v>
      </c>
      <c r="E274" s="25">
        <v>266.04019399999999</v>
      </c>
      <c r="F274" s="26">
        <f t="shared" si="12"/>
        <v>406.42582998067633</v>
      </c>
      <c r="G274" s="26">
        <f t="shared" si="13"/>
        <v>-120.97436401932367</v>
      </c>
      <c r="H274" s="26">
        <f t="shared" si="14"/>
        <v>261.36</v>
      </c>
      <c r="I274" s="36"/>
      <c r="J274" s="36"/>
      <c r="K274" s="36"/>
      <c r="L274" s="27"/>
      <c r="M274" s="36"/>
      <c r="N274" s="36"/>
      <c r="O274" s="36"/>
      <c r="P274" s="36"/>
      <c r="Q274" s="36"/>
      <c r="R274" s="29"/>
      <c r="S274" s="36"/>
      <c r="T274" s="29"/>
      <c r="U274" s="36"/>
      <c r="V274" s="36"/>
      <c r="W274" s="36"/>
      <c r="X274" s="36"/>
      <c r="Y274" s="36"/>
      <c r="Z274" s="36"/>
      <c r="AA274" s="36"/>
      <c r="AB274" s="29"/>
      <c r="AC274" s="36"/>
      <c r="AD274" s="66" t="s">
        <v>1034</v>
      </c>
      <c r="AE274" s="36">
        <v>0.27</v>
      </c>
      <c r="AF274" s="36">
        <v>261.36</v>
      </c>
      <c r="AG274" s="36"/>
      <c r="AH274" s="36"/>
      <c r="AI274" s="36"/>
      <c r="AJ274" s="36"/>
      <c r="AK274" s="29"/>
      <c r="AL274" s="36"/>
      <c r="AM274" s="29"/>
      <c r="AN274" s="36"/>
      <c r="AO274" s="36"/>
      <c r="AP274" s="36"/>
      <c r="AQ274" s="29"/>
      <c r="AR274" s="36"/>
      <c r="AS274" s="29"/>
      <c r="AT274" s="36"/>
      <c r="AU274" s="29"/>
      <c r="AV274" s="36"/>
      <c r="AW274" s="36"/>
      <c r="AX274" s="36"/>
      <c r="AY274" s="29"/>
      <c r="AZ274" s="36"/>
      <c r="BA274" s="36"/>
      <c r="BB274" s="36"/>
      <c r="BC274" s="29"/>
      <c r="BD274" s="36"/>
      <c r="BE274" s="36"/>
      <c r="BF274" s="36"/>
      <c r="BG274" s="36"/>
      <c r="BH274" s="36"/>
      <c r="BI274" s="36"/>
      <c r="BJ274" s="36"/>
      <c r="BK274" s="36"/>
      <c r="BL274" s="36"/>
      <c r="BM274" s="29"/>
      <c r="BN274" s="36"/>
      <c r="BO274" s="29"/>
      <c r="BP274" s="36"/>
      <c r="BQ274" s="36"/>
      <c r="BR274" s="36"/>
      <c r="BS274" s="29"/>
      <c r="BT274" s="36"/>
      <c r="BU274" s="29"/>
      <c r="BV274" s="36"/>
      <c r="BW274" s="36"/>
      <c r="BX274" s="36"/>
      <c r="BY274" s="36"/>
    </row>
    <row r="275" spans="1:77" x14ac:dyDescent="0.25">
      <c r="A275" s="16">
        <v>273</v>
      </c>
      <c r="B275" s="16">
        <v>3</v>
      </c>
      <c r="C275" s="37" t="s">
        <v>728</v>
      </c>
      <c r="D275" s="51">
        <v>33.127439033816422</v>
      </c>
      <c r="E275" s="25">
        <v>112.06855</v>
      </c>
      <c r="F275" s="26">
        <f t="shared" si="12"/>
        <v>145.19598903381643</v>
      </c>
      <c r="G275" s="26">
        <f t="shared" si="13"/>
        <v>33.127439033816422</v>
      </c>
      <c r="H275" s="26">
        <f t="shared" si="14"/>
        <v>0</v>
      </c>
      <c r="I275" s="36"/>
      <c r="J275" s="36"/>
      <c r="K275" s="36"/>
      <c r="L275" s="27"/>
      <c r="M275" s="36"/>
      <c r="N275" s="36"/>
      <c r="O275" s="36"/>
      <c r="P275" s="36"/>
      <c r="Q275" s="36"/>
      <c r="R275" s="29"/>
      <c r="S275" s="36"/>
      <c r="T275" s="29"/>
      <c r="U275" s="36"/>
      <c r="V275" s="36"/>
      <c r="W275" s="36"/>
      <c r="X275" s="36"/>
      <c r="Y275" s="36"/>
      <c r="Z275" s="36"/>
      <c r="AA275" s="36"/>
      <c r="AB275" s="29"/>
      <c r="AC275" s="36"/>
      <c r="AD275" s="66"/>
      <c r="AE275" s="36"/>
      <c r="AF275" s="36"/>
      <c r="AG275" s="36"/>
      <c r="AH275" s="36"/>
      <c r="AI275" s="36"/>
      <c r="AJ275" s="36"/>
      <c r="AK275" s="29"/>
      <c r="AL275" s="36"/>
      <c r="AM275" s="29"/>
      <c r="AN275" s="36"/>
      <c r="AO275" s="36"/>
      <c r="AP275" s="36"/>
      <c r="AQ275" s="29"/>
      <c r="AR275" s="36"/>
      <c r="AS275" s="29"/>
      <c r="AT275" s="36"/>
      <c r="AU275" s="29"/>
      <c r="AV275" s="36"/>
      <c r="AW275" s="36"/>
      <c r="AX275" s="36"/>
      <c r="AY275" s="29"/>
      <c r="AZ275" s="36"/>
      <c r="BA275" s="36"/>
      <c r="BB275" s="36"/>
      <c r="BC275" s="29"/>
      <c r="BD275" s="36"/>
      <c r="BE275" s="36"/>
      <c r="BF275" s="36"/>
      <c r="BG275" s="36"/>
      <c r="BH275" s="36"/>
      <c r="BI275" s="36"/>
      <c r="BJ275" s="36"/>
      <c r="BK275" s="36"/>
      <c r="BL275" s="36"/>
      <c r="BM275" s="29"/>
      <c r="BN275" s="36"/>
      <c r="BO275" s="29"/>
      <c r="BP275" s="36"/>
      <c r="BQ275" s="36"/>
      <c r="BR275" s="36"/>
      <c r="BS275" s="29"/>
      <c r="BT275" s="36"/>
      <c r="BU275" s="29"/>
      <c r="BV275" s="36"/>
      <c r="BW275" s="36"/>
      <c r="BX275" s="36"/>
      <c r="BY275" s="36"/>
    </row>
    <row r="276" spans="1:77" x14ac:dyDescent="0.25">
      <c r="A276" s="16">
        <v>274</v>
      </c>
      <c r="B276" s="16">
        <v>3</v>
      </c>
      <c r="C276" s="37" t="s">
        <v>729</v>
      </c>
      <c r="D276" s="51">
        <v>204.12587845410627</v>
      </c>
      <c r="E276" s="25">
        <v>75.093259999999987</v>
      </c>
      <c r="F276" s="26">
        <f t="shared" si="12"/>
        <v>279.21913845410626</v>
      </c>
      <c r="G276" s="26">
        <f t="shared" si="13"/>
        <v>204.12587845410627</v>
      </c>
      <c r="H276" s="26">
        <f t="shared" si="14"/>
        <v>0</v>
      </c>
      <c r="I276" s="36"/>
      <c r="J276" s="36"/>
      <c r="K276" s="36"/>
      <c r="L276" s="27"/>
      <c r="M276" s="36"/>
      <c r="N276" s="36"/>
      <c r="O276" s="36"/>
      <c r="P276" s="36"/>
      <c r="Q276" s="36"/>
      <c r="R276" s="29"/>
      <c r="S276" s="36"/>
      <c r="T276" s="29"/>
      <c r="U276" s="36"/>
      <c r="V276" s="36"/>
      <c r="W276" s="36"/>
      <c r="X276" s="36"/>
      <c r="Y276" s="36"/>
      <c r="Z276" s="36"/>
      <c r="AA276" s="36"/>
      <c r="AB276" s="29"/>
      <c r="AC276" s="36"/>
      <c r="AD276" s="66"/>
      <c r="AE276" s="36"/>
      <c r="AF276" s="36"/>
      <c r="AG276" s="36"/>
      <c r="AH276" s="36"/>
      <c r="AI276" s="36"/>
      <c r="AJ276" s="36"/>
      <c r="AK276" s="29"/>
      <c r="AL276" s="36"/>
      <c r="AM276" s="29"/>
      <c r="AN276" s="36"/>
      <c r="AO276" s="36"/>
      <c r="AP276" s="36"/>
      <c r="AQ276" s="29"/>
      <c r="AR276" s="36"/>
      <c r="AS276" s="29"/>
      <c r="AT276" s="36"/>
      <c r="AU276" s="29"/>
      <c r="AV276" s="36"/>
      <c r="AW276" s="36"/>
      <c r="AX276" s="36"/>
      <c r="AY276" s="29"/>
      <c r="AZ276" s="36"/>
      <c r="BA276" s="36"/>
      <c r="BB276" s="36"/>
      <c r="BC276" s="29"/>
      <c r="BD276" s="36"/>
      <c r="BE276" s="36"/>
      <c r="BF276" s="36"/>
      <c r="BG276" s="36"/>
      <c r="BH276" s="36"/>
      <c r="BI276" s="36"/>
      <c r="BJ276" s="36"/>
      <c r="BK276" s="36"/>
      <c r="BL276" s="36"/>
      <c r="BM276" s="29"/>
      <c r="BN276" s="36"/>
      <c r="BO276" s="29"/>
      <c r="BP276" s="36"/>
      <c r="BQ276" s="36"/>
      <c r="BR276" s="36"/>
      <c r="BS276" s="29"/>
      <c r="BT276" s="36"/>
      <c r="BU276" s="29"/>
      <c r="BV276" s="36"/>
      <c r="BW276" s="36"/>
      <c r="BX276" s="36"/>
      <c r="BY276" s="36"/>
    </row>
    <row r="277" spans="1:77" x14ac:dyDescent="0.25">
      <c r="A277" s="16">
        <v>275</v>
      </c>
      <c r="B277" s="16">
        <v>3</v>
      </c>
      <c r="C277" s="37" t="s">
        <v>730</v>
      </c>
      <c r="D277" s="51">
        <v>53.676371652173906</v>
      </c>
      <c r="E277" s="25">
        <v>129.86605600000001</v>
      </c>
      <c r="F277" s="26">
        <f t="shared" si="12"/>
        <v>183.54242765217393</v>
      </c>
      <c r="G277" s="26">
        <f t="shared" si="13"/>
        <v>53.676371652173906</v>
      </c>
      <c r="H277" s="26">
        <f t="shared" si="14"/>
        <v>0</v>
      </c>
      <c r="I277" s="36"/>
      <c r="J277" s="36"/>
      <c r="K277" s="36"/>
      <c r="L277" s="27"/>
      <c r="M277" s="36"/>
      <c r="N277" s="36"/>
      <c r="O277" s="36"/>
      <c r="P277" s="36"/>
      <c r="Q277" s="36"/>
      <c r="R277" s="29"/>
      <c r="S277" s="36"/>
      <c r="T277" s="29"/>
      <c r="U277" s="36"/>
      <c r="V277" s="36"/>
      <c r="W277" s="36"/>
      <c r="X277" s="36"/>
      <c r="Y277" s="36"/>
      <c r="Z277" s="36"/>
      <c r="AA277" s="36"/>
      <c r="AB277" s="29"/>
      <c r="AC277" s="36"/>
      <c r="AD277" s="66"/>
      <c r="AE277" s="36"/>
      <c r="AF277" s="36"/>
      <c r="AG277" s="36"/>
      <c r="AH277" s="36"/>
      <c r="AI277" s="36"/>
      <c r="AJ277" s="36"/>
      <c r="AK277" s="29"/>
      <c r="AL277" s="36"/>
      <c r="AM277" s="29"/>
      <c r="AN277" s="36"/>
      <c r="AO277" s="36"/>
      <c r="AP277" s="36"/>
      <c r="AQ277" s="29"/>
      <c r="AR277" s="36"/>
      <c r="AS277" s="29"/>
      <c r="AT277" s="36"/>
      <c r="AU277" s="29"/>
      <c r="AV277" s="36"/>
      <c r="AW277" s="36"/>
      <c r="AX277" s="36"/>
      <c r="AY277" s="29"/>
      <c r="AZ277" s="36"/>
      <c r="BA277" s="36"/>
      <c r="BB277" s="36"/>
      <c r="BC277" s="29"/>
      <c r="BD277" s="36"/>
      <c r="BE277" s="36"/>
      <c r="BF277" s="36"/>
      <c r="BG277" s="36"/>
      <c r="BH277" s="36"/>
      <c r="BI277" s="36"/>
      <c r="BJ277" s="36"/>
      <c r="BK277" s="36"/>
      <c r="BL277" s="36"/>
      <c r="BM277" s="29"/>
      <c r="BN277" s="36"/>
      <c r="BO277" s="29"/>
      <c r="BP277" s="36"/>
      <c r="BQ277" s="36"/>
      <c r="BR277" s="36"/>
      <c r="BS277" s="29"/>
      <c r="BT277" s="36"/>
      <c r="BU277" s="29"/>
      <c r="BV277" s="36"/>
      <c r="BW277" s="36"/>
      <c r="BX277" s="36"/>
      <c r="BY277" s="36"/>
    </row>
    <row r="278" spans="1:77" x14ac:dyDescent="0.25">
      <c r="A278" s="16">
        <v>276</v>
      </c>
      <c r="B278" s="16">
        <v>3</v>
      </c>
      <c r="C278" s="37" t="s">
        <v>731</v>
      </c>
      <c r="D278" s="51">
        <v>343.47030956521741</v>
      </c>
      <c r="E278" s="25">
        <v>-239.69968999999998</v>
      </c>
      <c r="F278" s="26">
        <f t="shared" si="12"/>
        <v>103.77061956521743</v>
      </c>
      <c r="G278" s="26">
        <f t="shared" si="13"/>
        <v>210.03030956521741</v>
      </c>
      <c r="H278" s="26">
        <f t="shared" si="14"/>
        <v>133.44</v>
      </c>
      <c r="I278" s="36"/>
      <c r="J278" s="36"/>
      <c r="K278" s="36"/>
      <c r="L278" s="27"/>
      <c r="M278" s="36"/>
      <c r="N278" s="36"/>
      <c r="O278" s="36"/>
      <c r="P278" s="36"/>
      <c r="Q278" s="36"/>
      <c r="R278" s="29"/>
      <c r="S278" s="36"/>
      <c r="T278" s="29"/>
      <c r="U278" s="36"/>
      <c r="V278" s="36"/>
      <c r="W278" s="36"/>
      <c r="X278" s="36">
        <v>0.12</v>
      </c>
      <c r="Y278" s="36">
        <v>133.44</v>
      </c>
      <c r="Z278" s="36"/>
      <c r="AA278" s="36"/>
      <c r="AB278" s="29"/>
      <c r="AC278" s="36"/>
      <c r="AD278" s="66"/>
      <c r="AE278" s="36"/>
      <c r="AF278" s="36"/>
      <c r="AG278" s="36"/>
      <c r="AH278" s="36"/>
      <c r="AI278" s="36"/>
      <c r="AJ278" s="36"/>
      <c r="AK278" s="29"/>
      <c r="AL278" s="36"/>
      <c r="AM278" s="29"/>
      <c r="AN278" s="36"/>
      <c r="AO278" s="36"/>
      <c r="AP278" s="36"/>
      <c r="AQ278" s="29"/>
      <c r="AR278" s="36"/>
      <c r="AS278" s="29"/>
      <c r="AT278" s="36"/>
      <c r="AU278" s="29"/>
      <c r="AV278" s="36"/>
      <c r="AW278" s="36"/>
      <c r="AX278" s="36"/>
      <c r="AY278" s="29"/>
      <c r="AZ278" s="36"/>
      <c r="BA278" s="36"/>
      <c r="BB278" s="36"/>
      <c r="BC278" s="29"/>
      <c r="BD278" s="36"/>
      <c r="BE278" s="36"/>
      <c r="BF278" s="36"/>
      <c r="BG278" s="36"/>
      <c r="BH278" s="36"/>
      <c r="BI278" s="36"/>
      <c r="BJ278" s="36"/>
      <c r="BK278" s="36"/>
      <c r="BL278" s="36"/>
      <c r="BM278" s="29"/>
      <c r="BN278" s="36"/>
      <c r="BO278" s="29"/>
      <c r="BP278" s="36"/>
      <c r="BQ278" s="36"/>
      <c r="BR278" s="36"/>
      <c r="BS278" s="29"/>
      <c r="BT278" s="36"/>
      <c r="BU278" s="29"/>
      <c r="BV278" s="36"/>
      <c r="BW278" s="36"/>
      <c r="BX278" s="36"/>
      <c r="BY278" s="36"/>
    </row>
    <row r="279" spans="1:77" x14ac:dyDescent="0.25">
      <c r="A279" s="16">
        <v>277</v>
      </c>
      <c r="B279" s="16">
        <v>3</v>
      </c>
      <c r="C279" s="37" t="s">
        <v>732</v>
      </c>
      <c r="D279" s="51">
        <v>141.91472883091785</v>
      </c>
      <c r="E279" s="25">
        <v>420.38115000000005</v>
      </c>
      <c r="F279" s="26">
        <f t="shared" si="12"/>
        <v>562.2958788309179</v>
      </c>
      <c r="G279" s="26">
        <f t="shared" si="13"/>
        <v>-288.34827116908212</v>
      </c>
      <c r="H279" s="26">
        <f t="shared" si="14"/>
        <v>430.26299999999998</v>
      </c>
      <c r="I279" s="36"/>
      <c r="J279" s="36"/>
      <c r="K279" s="36"/>
      <c r="L279" s="27">
        <v>0.61199999999999999</v>
      </c>
      <c r="M279" s="36">
        <v>283.96800000000002</v>
      </c>
      <c r="N279" s="36">
        <v>0.115</v>
      </c>
      <c r="O279" s="36">
        <v>57.844999999999999</v>
      </c>
      <c r="P279" s="36">
        <v>8.5999999999999993E-2</v>
      </c>
      <c r="Q279" s="36">
        <v>82.08</v>
      </c>
      <c r="R279" s="29">
        <v>2</v>
      </c>
      <c r="S279" s="36">
        <v>1.6919999999999999</v>
      </c>
      <c r="T279" s="29"/>
      <c r="U279" s="36"/>
      <c r="V279" s="36">
        <v>2E-3</v>
      </c>
      <c r="W279" s="36">
        <v>4.6779999999999999</v>
      </c>
      <c r="X279" s="36"/>
      <c r="Y279" s="36"/>
      <c r="Z279" s="36"/>
      <c r="AA279" s="36"/>
      <c r="AB279" s="29"/>
      <c r="AC279" s="36"/>
      <c r="AD279" s="66"/>
      <c r="AE279" s="36"/>
      <c r="AF279" s="36"/>
      <c r="AG279" s="36"/>
      <c r="AH279" s="36"/>
      <c r="AI279" s="36"/>
      <c r="AJ279" s="36"/>
      <c r="AK279" s="29"/>
      <c r="AL279" s="36"/>
      <c r="AM279" s="29"/>
      <c r="AN279" s="36"/>
      <c r="AO279" s="36"/>
      <c r="AP279" s="36"/>
      <c r="AQ279" s="29"/>
      <c r="AR279" s="36"/>
      <c r="AS279" s="29"/>
      <c r="AT279" s="36"/>
      <c r="AU279" s="29"/>
      <c r="AV279" s="36"/>
      <c r="AW279" s="36"/>
      <c r="AX279" s="36"/>
      <c r="AY279" s="29"/>
      <c r="AZ279" s="36"/>
      <c r="BA279" s="36"/>
      <c r="BB279" s="36"/>
      <c r="BC279" s="29"/>
      <c r="BD279" s="36"/>
      <c r="BE279" s="36"/>
      <c r="BF279" s="36"/>
      <c r="BG279" s="36"/>
      <c r="BH279" s="36"/>
      <c r="BI279" s="36"/>
      <c r="BJ279" s="36"/>
      <c r="BK279" s="36"/>
      <c r="BL279" s="36"/>
      <c r="BM279" s="29"/>
      <c r="BN279" s="36"/>
      <c r="BO279" s="29"/>
      <c r="BP279" s="36"/>
      <c r="BQ279" s="36"/>
      <c r="BR279" s="36"/>
      <c r="BS279" s="29"/>
      <c r="BT279" s="36"/>
      <c r="BU279" s="29"/>
      <c r="BV279" s="36"/>
      <c r="BW279" s="36"/>
      <c r="BX279" s="36"/>
      <c r="BY279" s="36"/>
    </row>
    <row r="280" spans="1:77" x14ac:dyDescent="0.25">
      <c r="A280" s="16">
        <v>278</v>
      </c>
      <c r="B280" s="16">
        <v>3</v>
      </c>
      <c r="C280" s="37" t="s">
        <v>733</v>
      </c>
      <c r="D280" s="51">
        <v>541.91906577777775</v>
      </c>
      <c r="E280" s="25">
        <v>-55.419681999999739</v>
      </c>
      <c r="F280" s="26">
        <f t="shared" si="12"/>
        <v>486.49938377777801</v>
      </c>
      <c r="G280" s="26">
        <f t="shared" si="13"/>
        <v>408.47906577777775</v>
      </c>
      <c r="H280" s="26">
        <f t="shared" si="14"/>
        <v>133.44</v>
      </c>
      <c r="I280" s="36"/>
      <c r="J280" s="36"/>
      <c r="K280" s="36"/>
      <c r="L280" s="27"/>
      <c r="M280" s="36"/>
      <c r="N280" s="36"/>
      <c r="O280" s="36"/>
      <c r="P280" s="36"/>
      <c r="Q280" s="36"/>
      <c r="R280" s="29"/>
      <c r="S280" s="36"/>
      <c r="T280" s="29"/>
      <c r="U280" s="36"/>
      <c r="V280" s="36"/>
      <c r="W280" s="36"/>
      <c r="X280" s="36">
        <v>0.12</v>
      </c>
      <c r="Y280" s="36">
        <v>133.44</v>
      </c>
      <c r="Z280" s="36"/>
      <c r="AA280" s="36"/>
      <c r="AB280" s="29"/>
      <c r="AC280" s="36"/>
      <c r="AD280" s="66"/>
      <c r="AE280" s="36"/>
      <c r="AF280" s="36"/>
      <c r="AG280" s="36"/>
      <c r="AH280" s="36"/>
      <c r="AI280" s="36"/>
      <c r="AJ280" s="36"/>
      <c r="AK280" s="29"/>
      <c r="AL280" s="36"/>
      <c r="AM280" s="29"/>
      <c r="AN280" s="36"/>
      <c r="AO280" s="36"/>
      <c r="AP280" s="36"/>
      <c r="AQ280" s="29"/>
      <c r="AR280" s="36"/>
      <c r="AS280" s="29"/>
      <c r="AT280" s="36"/>
      <c r="AU280" s="29"/>
      <c r="AV280" s="36"/>
      <c r="AW280" s="36"/>
      <c r="AX280" s="36"/>
      <c r="AY280" s="29"/>
      <c r="AZ280" s="36"/>
      <c r="BA280" s="36"/>
      <c r="BB280" s="36"/>
      <c r="BC280" s="29"/>
      <c r="BD280" s="36"/>
      <c r="BE280" s="36"/>
      <c r="BF280" s="36"/>
      <c r="BG280" s="36"/>
      <c r="BH280" s="36"/>
      <c r="BI280" s="36"/>
      <c r="BJ280" s="36"/>
      <c r="BK280" s="36"/>
      <c r="BL280" s="36"/>
      <c r="BM280" s="29"/>
      <c r="BN280" s="36"/>
      <c r="BO280" s="29"/>
      <c r="BP280" s="36"/>
      <c r="BQ280" s="36"/>
      <c r="BR280" s="36"/>
      <c r="BS280" s="29"/>
      <c r="BT280" s="36"/>
      <c r="BU280" s="29"/>
      <c r="BV280" s="36"/>
      <c r="BW280" s="36"/>
      <c r="BX280" s="36"/>
      <c r="BY280" s="36"/>
    </row>
    <row r="281" spans="1:77" x14ac:dyDescent="0.25">
      <c r="A281" s="16">
        <v>279</v>
      </c>
      <c r="B281" s="16">
        <v>1</v>
      </c>
      <c r="C281" s="37" t="s">
        <v>734</v>
      </c>
      <c r="D281" s="51">
        <v>952.58708324637678</v>
      </c>
      <c r="E281" s="25">
        <v>1292.232268</v>
      </c>
      <c r="F281" s="26">
        <f t="shared" si="12"/>
        <v>2244.8193512463768</v>
      </c>
      <c r="G281" s="26">
        <f t="shared" si="13"/>
        <v>952.58708324637678</v>
      </c>
      <c r="H281" s="26">
        <f t="shared" si="14"/>
        <v>0</v>
      </c>
      <c r="I281" s="36"/>
      <c r="J281" s="36"/>
      <c r="K281" s="36"/>
      <c r="L281" s="27"/>
      <c r="M281" s="36"/>
      <c r="N281" s="36"/>
      <c r="O281" s="36"/>
      <c r="P281" s="36"/>
      <c r="Q281" s="36"/>
      <c r="R281" s="29"/>
      <c r="S281" s="36"/>
      <c r="T281" s="29"/>
      <c r="U281" s="36"/>
      <c r="V281" s="36"/>
      <c r="W281" s="36"/>
      <c r="X281" s="36"/>
      <c r="Y281" s="36"/>
      <c r="Z281" s="36"/>
      <c r="AA281" s="36"/>
      <c r="AB281" s="29"/>
      <c r="AC281" s="36"/>
      <c r="AD281" s="66"/>
      <c r="AE281" s="36"/>
      <c r="AF281" s="36"/>
      <c r="AG281" s="36"/>
      <c r="AH281" s="36"/>
      <c r="AI281" s="36"/>
      <c r="AJ281" s="36"/>
      <c r="AK281" s="29"/>
      <c r="AL281" s="36"/>
      <c r="AM281" s="29"/>
      <c r="AN281" s="36"/>
      <c r="AO281" s="36"/>
      <c r="AP281" s="36"/>
      <c r="AQ281" s="29"/>
      <c r="AR281" s="36"/>
      <c r="AS281" s="29"/>
      <c r="AT281" s="36"/>
      <c r="AU281" s="29"/>
      <c r="AV281" s="36"/>
      <c r="AW281" s="36"/>
      <c r="AX281" s="36"/>
      <c r="AY281" s="29"/>
      <c r="AZ281" s="36"/>
      <c r="BA281" s="36"/>
      <c r="BB281" s="36"/>
      <c r="BC281" s="29"/>
      <c r="BD281" s="36"/>
      <c r="BE281" s="36"/>
      <c r="BF281" s="36"/>
      <c r="BG281" s="36"/>
      <c r="BH281" s="36"/>
      <c r="BI281" s="36"/>
      <c r="BJ281" s="36"/>
      <c r="BK281" s="36"/>
      <c r="BL281" s="36"/>
      <c r="BM281" s="29"/>
      <c r="BN281" s="36"/>
      <c r="BO281" s="29"/>
      <c r="BP281" s="36"/>
      <c r="BQ281" s="36"/>
      <c r="BR281" s="36"/>
      <c r="BS281" s="29"/>
      <c r="BT281" s="36"/>
      <c r="BU281" s="29"/>
      <c r="BV281" s="36"/>
      <c r="BW281" s="36"/>
      <c r="BX281" s="36"/>
      <c r="BY281" s="36"/>
    </row>
    <row r="282" spans="1:77" x14ac:dyDescent="0.25">
      <c r="A282" s="16">
        <v>280</v>
      </c>
      <c r="B282" s="16">
        <v>3</v>
      </c>
      <c r="C282" s="37" t="s">
        <v>735</v>
      </c>
      <c r="D282" s="51">
        <v>232.43923254106278</v>
      </c>
      <c r="E282" s="25">
        <v>-468.80826200000001</v>
      </c>
      <c r="F282" s="26">
        <f t="shared" si="12"/>
        <v>-236.36902945893723</v>
      </c>
      <c r="G282" s="26">
        <f t="shared" si="13"/>
        <v>232.43923254106278</v>
      </c>
      <c r="H282" s="26">
        <f t="shared" si="14"/>
        <v>0</v>
      </c>
      <c r="I282" s="36"/>
      <c r="J282" s="36"/>
      <c r="K282" s="36"/>
      <c r="L282" s="27"/>
      <c r="M282" s="36"/>
      <c r="N282" s="36"/>
      <c r="O282" s="36"/>
      <c r="P282" s="36"/>
      <c r="Q282" s="36"/>
      <c r="R282" s="29"/>
      <c r="S282" s="36"/>
      <c r="T282" s="29"/>
      <c r="U282" s="36"/>
      <c r="V282" s="36"/>
      <c r="W282" s="36"/>
      <c r="X282" s="36"/>
      <c r="Y282" s="36"/>
      <c r="Z282" s="36"/>
      <c r="AA282" s="36"/>
      <c r="AB282" s="29"/>
      <c r="AC282" s="36"/>
      <c r="AD282" s="66"/>
      <c r="AE282" s="36"/>
      <c r="AF282" s="36"/>
      <c r="AG282" s="36"/>
      <c r="AH282" s="36"/>
      <c r="AI282" s="36"/>
      <c r="AJ282" s="36"/>
      <c r="AK282" s="29"/>
      <c r="AL282" s="36"/>
      <c r="AM282" s="29"/>
      <c r="AN282" s="36"/>
      <c r="AO282" s="36"/>
      <c r="AP282" s="36"/>
      <c r="AQ282" s="29"/>
      <c r="AR282" s="36"/>
      <c r="AS282" s="29"/>
      <c r="AT282" s="36"/>
      <c r="AU282" s="29"/>
      <c r="AV282" s="36"/>
      <c r="AW282" s="36"/>
      <c r="AX282" s="36"/>
      <c r="AY282" s="29"/>
      <c r="AZ282" s="36"/>
      <c r="BA282" s="36"/>
      <c r="BB282" s="36"/>
      <c r="BC282" s="29"/>
      <c r="BD282" s="36"/>
      <c r="BE282" s="36"/>
      <c r="BF282" s="36"/>
      <c r="BG282" s="36"/>
      <c r="BH282" s="36"/>
      <c r="BI282" s="36"/>
      <c r="BJ282" s="36"/>
      <c r="BK282" s="36"/>
      <c r="BL282" s="36"/>
      <c r="BM282" s="29"/>
      <c r="BN282" s="36"/>
      <c r="BO282" s="29"/>
      <c r="BP282" s="36"/>
      <c r="BQ282" s="36"/>
      <c r="BR282" s="36"/>
      <c r="BS282" s="29"/>
      <c r="BT282" s="36"/>
      <c r="BU282" s="29"/>
      <c r="BV282" s="36"/>
      <c r="BW282" s="36"/>
      <c r="BX282" s="36"/>
      <c r="BY282" s="36"/>
    </row>
    <row r="283" spans="1:77" x14ac:dyDescent="0.25">
      <c r="A283" s="16">
        <v>281</v>
      </c>
      <c r="B283" s="16">
        <v>3</v>
      </c>
      <c r="C283" s="37" t="s">
        <v>929</v>
      </c>
      <c r="D283" s="51">
        <v>14.439840579710143</v>
      </c>
      <c r="E283" s="25">
        <v>64.158450000000002</v>
      </c>
      <c r="F283" s="26">
        <f t="shared" si="12"/>
        <v>78.598290579710152</v>
      </c>
      <c r="G283" s="26">
        <f t="shared" si="13"/>
        <v>14.439840579710143</v>
      </c>
      <c r="H283" s="26">
        <f t="shared" si="14"/>
        <v>0</v>
      </c>
      <c r="I283" s="36"/>
      <c r="J283" s="36"/>
      <c r="K283" s="36"/>
      <c r="L283" s="27"/>
      <c r="M283" s="36"/>
      <c r="N283" s="36"/>
      <c r="O283" s="36"/>
      <c r="P283" s="36"/>
      <c r="Q283" s="36"/>
      <c r="R283" s="29"/>
      <c r="S283" s="36"/>
      <c r="T283" s="29"/>
      <c r="U283" s="36"/>
      <c r="V283" s="36"/>
      <c r="W283" s="36"/>
      <c r="X283" s="36"/>
      <c r="Y283" s="36"/>
      <c r="Z283" s="36"/>
      <c r="AA283" s="36"/>
      <c r="AB283" s="29"/>
      <c r="AC283" s="36"/>
      <c r="AD283" s="66"/>
      <c r="AE283" s="36"/>
      <c r="AF283" s="36"/>
      <c r="AG283" s="36"/>
      <c r="AH283" s="36"/>
      <c r="AI283" s="36"/>
      <c r="AJ283" s="36"/>
      <c r="AK283" s="29"/>
      <c r="AL283" s="36"/>
      <c r="AM283" s="29"/>
      <c r="AN283" s="36"/>
      <c r="AO283" s="36"/>
      <c r="AP283" s="36"/>
      <c r="AQ283" s="29"/>
      <c r="AR283" s="36"/>
      <c r="AS283" s="29"/>
      <c r="AT283" s="36"/>
      <c r="AU283" s="29"/>
      <c r="AV283" s="36"/>
      <c r="AW283" s="36"/>
      <c r="AX283" s="36"/>
      <c r="AY283" s="29"/>
      <c r="AZ283" s="36"/>
      <c r="BA283" s="36"/>
      <c r="BB283" s="36"/>
      <c r="BC283" s="29"/>
      <c r="BD283" s="36"/>
      <c r="BE283" s="36"/>
      <c r="BF283" s="36"/>
      <c r="BG283" s="36"/>
      <c r="BH283" s="36"/>
      <c r="BI283" s="36"/>
      <c r="BJ283" s="36"/>
      <c r="BK283" s="36"/>
      <c r="BL283" s="36"/>
      <c r="BM283" s="29"/>
      <c r="BN283" s="36"/>
      <c r="BO283" s="29"/>
      <c r="BP283" s="36"/>
      <c r="BQ283" s="36"/>
      <c r="BR283" s="36"/>
      <c r="BS283" s="29"/>
      <c r="BT283" s="36"/>
      <c r="BU283" s="29"/>
      <c r="BV283" s="36"/>
      <c r="BW283" s="36"/>
      <c r="BX283" s="36"/>
      <c r="BY283" s="36"/>
    </row>
    <row r="284" spans="1:77" x14ac:dyDescent="0.25">
      <c r="A284" s="16">
        <v>282</v>
      </c>
      <c r="B284" s="16">
        <v>3</v>
      </c>
      <c r="C284" s="37" t="s">
        <v>736</v>
      </c>
      <c r="D284" s="51">
        <v>649.28002732367133</v>
      </c>
      <c r="E284" s="25">
        <v>81.362959999999873</v>
      </c>
      <c r="F284" s="26">
        <f t="shared" si="12"/>
        <v>730.64298732367115</v>
      </c>
      <c r="G284" s="26">
        <f t="shared" si="13"/>
        <v>649.28002732367133</v>
      </c>
      <c r="H284" s="26">
        <f t="shared" si="14"/>
        <v>0</v>
      </c>
      <c r="I284" s="36"/>
      <c r="J284" s="36"/>
      <c r="K284" s="36"/>
      <c r="L284" s="27"/>
      <c r="M284" s="36"/>
      <c r="N284" s="36"/>
      <c r="O284" s="36"/>
      <c r="P284" s="36"/>
      <c r="Q284" s="36"/>
      <c r="R284" s="29"/>
      <c r="S284" s="36"/>
      <c r="T284" s="29"/>
      <c r="U284" s="36"/>
      <c r="V284" s="36"/>
      <c r="W284" s="36"/>
      <c r="X284" s="36"/>
      <c r="Y284" s="36"/>
      <c r="Z284" s="36"/>
      <c r="AA284" s="36"/>
      <c r="AB284" s="29"/>
      <c r="AC284" s="36"/>
      <c r="AD284" s="66"/>
      <c r="AE284" s="36"/>
      <c r="AF284" s="36"/>
      <c r="AG284" s="36"/>
      <c r="AH284" s="36"/>
      <c r="AI284" s="36"/>
      <c r="AJ284" s="36"/>
      <c r="AK284" s="29"/>
      <c r="AL284" s="36"/>
      <c r="AM284" s="29"/>
      <c r="AN284" s="36"/>
      <c r="AO284" s="36"/>
      <c r="AP284" s="36"/>
      <c r="AQ284" s="29"/>
      <c r="AR284" s="36"/>
      <c r="AS284" s="29"/>
      <c r="AT284" s="36"/>
      <c r="AU284" s="29"/>
      <c r="AV284" s="36"/>
      <c r="AW284" s="36"/>
      <c r="AX284" s="36"/>
      <c r="AY284" s="29"/>
      <c r="AZ284" s="36"/>
      <c r="BA284" s="36"/>
      <c r="BB284" s="36"/>
      <c r="BC284" s="29"/>
      <c r="BD284" s="36"/>
      <c r="BE284" s="36"/>
      <c r="BF284" s="36"/>
      <c r="BG284" s="36"/>
      <c r="BH284" s="36"/>
      <c r="BI284" s="36"/>
      <c r="BJ284" s="36"/>
      <c r="BK284" s="36"/>
      <c r="BL284" s="36"/>
      <c r="BM284" s="29"/>
      <c r="BN284" s="36"/>
      <c r="BO284" s="29"/>
      <c r="BP284" s="36"/>
      <c r="BQ284" s="36"/>
      <c r="BR284" s="36"/>
      <c r="BS284" s="29"/>
      <c r="BT284" s="36"/>
      <c r="BU284" s="29"/>
      <c r="BV284" s="36"/>
      <c r="BW284" s="36"/>
      <c r="BX284" s="36"/>
      <c r="BY284" s="36"/>
    </row>
    <row r="285" spans="1:77" x14ac:dyDescent="0.25">
      <c r="A285" s="16">
        <v>283</v>
      </c>
      <c r="B285" s="16">
        <v>3</v>
      </c>
      <c r="C285" s="37" t="s">
        <v>1061</v>
      </c>
      <c r="D285" s="51">
        <v>221.52334711111109</v>
      </c>
      <c r="E285" s="25">
        <v>249.28166599999997</v>
      </c>
      <c r="F285" s="26">
        <f t="shared" si="12"/>
        <v>470.80501311111107</v>
      </c>
      <c r="G285" s="26">
        <f t="shared" si="13"/>
        <v>-231.27665288888892</v>
      </c>
      <c r="H285" s="26">
        <f t="shared" si="14"/>
        <v>452.8</v>
      </c>
      <c r="I285" s="36"/>
      <c r="J285" s="36"/>
      <c r="K285" s="36"/>
      <c r="L285" s="27"/>
      <c r="M285" s="36"/>
      <c r="N285" s="36"/>
      <c r="O285" s="36"/>
      <c r="P285" s="36"/>
      <c r="Q285" s="36"/>
      <c r="R285" s="29"/>
      <c r="S285" s="36"/>
      <c r="T285" s="29"/>
      <c r="U285" s="36"/>
      <c r="V285" s="36"/>
      <c r="W285" s="36"/>
      <c r="X285" s="36"/>
      <c r="Y285" s="36"/>
      <c r="Z285" s="36"/>
      <c r="AA285" s="36"/>
      <c r="AB285" s="29"/>
      <c r="AC285" s="36"/>
      <c r="AD285" s="66" t="s">
        <v>1064</v>
      </c>
      <c r="AE285" s="36">
        <v>0.12</v>
      </c>
      <c r="AF285" s="36">
        <v>452.8</v>
      </c>
      <c r="AG285" s="36"/>
      <c r="AH285" s="36"/>
      <c r="AI285" s="36"/>
      <c r="AJ285" s="36"/>
      <c r="AK285" s="29"/>
      <c r="AL285" s="36"/>
      <c r="AM285" s="29"/>
      <c r="AN285" s="36"/>
      <c r="AO285" s="36"/>
      <c r="AP285" s="36"/>
      <c r="AQ285" s="29"/>
      <c r="AR285" s="36"/>
      <c r="AS285" s="29"/>
      <c r="AT285" s="36"/>
      <c r="AU285" s="29"/>
      <c r="AV285" s="36"/>
      <c r="AW285" s="36"/>
      <c r="AX285" s="36"/>
      <c r="AY285" s="29"/>
      <c r="AZ285" s="36"/>
      <c r="BA285" s="36"/>
      <c r="BB285" s="36"/>
      <c r="BC285" s="29"/>
      <c r="BD285" s="36"/>
      <c r="BE285" s="36"/>
      <c r="BF285" s="36"/>
      <c r="BG285" s="36"/>
      <c r="BH285" s="36"/>
      <c r="BI285" s="36"/>
      <c r="BJ285" s="36"/>
      <c r="BK285" s="36"/>
      <c r="BL285" s="36"/>
      <c r="BM285" s="29"/>
      <c r="BN285" s="36"/>
      <c r="BO285" s="29"/>
      <c r="BP285" s="36"/>
      <c r="BQ285" s="36"/>
      <c r="BR285" s="36"/>
      <c r="BS285" s="29"/>
      <c r="BT285" s="36"/>
      <c r="BU285" s="29"/>
      <c r="BV285" s="36"/>
      <c r="BW285" s="36"/>
      <c r="BX285" s="36"/>
      <c r="BY285" s="36"/>
    </row>
    <row r="286" spans="1:77" x14ac:dyDescent="0.25">
      <c r="A286" s="16">
        <v>284</v>
      </c>
      <c r="B286" s="16">
        <v>3</v>
      </c>
      <c r="C286" s="37" t="s">
        <v>738</v>
      </c>
      <c r="D286" s="51">
        <v>137.69514952657005</v>
      </c>
      <c r="E286" s="25">
        <v>-1.9455939999999998</v>
      </c>
      <c r="F286" s="26">
        <f t="shared" si="12"/>
        <v>135.74955552657005</v>
      </c>
      <c r="G286" s="26">
        <f t="shared" si="13"/>
        <v>137.69514952657005</v>
      </c>
      <c r="H286" s="26">
        <f t="shared" si="14"/>
        <v>0</v>
      </c>
      <c r="I286" s="36"/>
      <c r="J286" s="36"/>
      <c r="K286" s="36"/>
      <c r="L286" s="27"/>
      <c r="M286" s="36"/>
      <c r="N286" s="36"/>
      <c r="O286" s="36"/>
      <c r="P286" s="36"/>
      <c r="Q286" s="36"/>
      <c r="R286" s="29"/>
      <c r="S286" s="36"/>
      <c r="T286" s="29"/>
      <c r="U286" s="36"/>
      <c r="V286" s="36"/>
      <c r="W286" s="36"/>
      <c r="X286" s="36"/>
      <c r="Y286" s="36"/>
      <c r="Z286" s="36"/>
      <c r="AA286" s="36"/>
      <c r="AB286" s="29"/>
      <c r="AC286" s="36"/>
      <c r="AD286" s="66"/>
      <c r="AE286" s="36"/>
      <c r="AF286" s="36"/>
      <c r="AG286" s="36"/>
      <c r="AH286" s="36"/>
      <c r="AI286" s="36"/>
      <c r="AJ286" s="36"/>
      <c r="AK286" s="29"/>
      <c r="AL286" s="36"/>
      <c r="AM286" s="29"/>
      <c r="AN286" s="36"/>
      <c r="AO286" s="36"/>
      <c r="AP286" s="36"/>
      <c r="AQ286" s="29"/>
      <c r="AR286" s="36"/>
      <c r="AS286" s="29"/>
      <c r="AT286" s="36"/>
      <c r="AU286" s="29"/>
      <c r="AV286" s="36"/>
      <c r="AW286" s="36"/>
      <c r="AX286" s="36"/>
      <c r="AY286" s="29"/>
      <c r="AZ286" s="36"/>
      <c r="BA286" s="36"/>
      <c r="BB286" s="36"/>
      <c r="BC286" s="29"/>
      <c r="BD286" s="36"/>
      <c r="BE286" s="36"/>
      <c r="BF286" s="36"/>
      <c r="BG286" s="36"/>
      <c r="BH286" s="36"/>
      <c r="BI286" s="36"/>
      <c r="BJ286" s="36"/>
      <c r="BK286" s="36"/>
      <c r="BL286" s="36"/>
      <c r="BM286" s="29"/>
      <c r="BN286" s="36"/>
      <c r="BO286" s="29"/>
      <c r="BP286" s="36"/>
      <c r="BQ286" s="36"/>
      <c r="BR286" s="36"/>
      <c r="BS286" s="29"/>
      <c r="BT286" s="36"/>
      <c r="BU286" s="29"/>
      <c r="BV286" s="36"/>
      <c r="BW286" s="36"/>
      <c r="BX286" s="36"/>
      <c r="BY286" s="36"/>
    </row>
    <row r="287" spans="1:77" x14ac:dyDescent="0.25">
      <c r="A287" s="16">
        <v>285</v>
      </c>
      <c r="B287" s="16">
        <v>3</v>
      </c>
      <c r="C287" s="37" t="s">
        <v>739</v>
      </c>
      <c r="D287" s="51">
        <v>376.25881319806757</v>
      </c>
      <c r="E287" s="25">
        <v>-577.16640800000005</v>
      </c>
      <c r="F287" s="26">
        <f t="shared" si="12"/>
        <v>-200.90759480193248</v>
      </c>
      <c r="G287" s="26">
        <f t="shared" si="13"/>
        <v>376.25881319806757</v>
      </c>
      <c r="H287" s="26">
        <f t="shared" si="14"/>
        <v>0</v>
      </c>
      <c r="I287" s="36"/>
      <c r="J287" s="36"/>
      <c r="K287" s="36"/>
      <c r="L287" s="27"/>
      <c r="M287" s="36"/>
      <c r="N287" s="36"/>
      <c r="O287" s="36"/>
      <c r="P287" s="36"/>
      <c r="Q287" s="36"/>
      <c r="R287" s="29"/>
      <c r="S287" s="36"/>
      <c r="T287" s="29"/>
      <c r="U287" s="36"/>
      <c r="V287" s="36"/>
      <c r="W287" s="36"/>
      <c r="X287" s="36"/>
      <c r="Y287" s="36"/>
      <c r="Z287" s="36"/>
      <c r="AA287" s="36"/>
      <c r="AB287" s="29"/>
      <c r="AC287" s="36"/>
      <c r="AD287" s="66"/>
      <c r="AE287" s="36"/>
      <c r="AF287" s="36"/>
      <c r="AG287" s="36"/>
      <c r="AH287" s="36"/>
      <c r="AI287" s="36"/>
      <c r="AJ287" s="36"/>
      <c r="AK287" s="29"/>
      <c r="AL287" s="36"/>
      <c r="AM287" s="29"/>
      <c r="AN287" s="36"/>
      <c r="AO287" s="36"/>
      <c r="AP287" s="36"/>
      <c r="AQ287" s="29"/>
      <c r="AR287" s="36"/>
      <c r="AS287" s="29"/>
      <c r="AT287" s="36"/>
      <c r="AU287" s="29"/>
      <c r="AV287" s="36"/>
      <c r="AW287" s="36"/>
      <c r="AX287" s="36"/>
      <c r="AY287" s="29"/>
      <c r="AZ287" s="36"/>
      <c r="BA287" s="36"/>
      <c r="BB287" s="36"/>
      <c r="BC287" s="29"/>
      <c r="BD287" s="36"/>
      <c r="BE287" s="36"/>
      <c r="BF287" s="36"/>
      <c r="BG287" s="36"/>
      <c r="BH287" s="36"/>
      <c r="BI287" s="36"/>
      <c r="BJ287" s="36"/>
      <c r="BK287" s="36"/>
      <c r="BL287" s="36"/>
      <c r="BM287" s="29"/>
      <c r="BN287" s="36"/>
      <c r="BO287" s="29"/>
      <c r="BP287" s="36"/>
      <c r="BQ287" s="36"/>
      <c r="BR287" s="36"/>
      <c r="BS287" s="29"/>
      <c r="BT287" s="36"/>
      <c r="BU287" s="29"/>
      <c r="BV287" s="36"/>
      <c r="BW287" s="36"/>
      <c r="BX287" s="36"/>
      <c r="BY287" s="36"/>
    </row>
    <row r="288" spans="1:77" x14ac:dyDescent="0.25">
      <c r="A288" s="16">
        <v>286</v>
      </c>
      <c r="B288" s="16">
        <v>3</v>
      </c>
      <c r="C288" s="37" t="s">
        <v>740</v>
      </c>
      <c r="D288" s="51">
        <v>24.646067439613528</v>
      </c>
      <c r="E288" s="25">
        <v>-55.721570000000007</v>
      </c>
      <c r="F288" s="26">
        <f t="shared" si="12"/>
        <v>-31.075502560386479</v>
      </c>
      <c r="G288" s="26">
        <f t="shared" si="13"/>
        <v>24.646067439613528</v>
      </c>
      <c r="H288" s="26">
        <f t="shared" si="14"/>
        <v>0</v>
      </c>
      <c r="I288" s="36"/>
      <c r="J288" s="36"/>
      <c r="K288" s="36"/>
      <c r="L288" s="27"/>
      <c r="M288" s="36"/>
      <c r="N288" s="36"/>
      <c r="O288" s="36"/>
      <c r="P288" s="36"/>
      <c r="Q288" s="36"/>
      <c r="R288" s="29"/>
      <c r="S288" s="36"/>
      <c r="T288" s="29"/>
      <c r="U288" s="36"/>
      <c r="V288" s="36"/>
      <c r="W288" s="36"/>
      <c r="X288" s="36"/>
      <c r="Y288" s="36"/>
      <c r="Z288" s="36"/>
      <c r="AA288" s="36"/>
      <c r="AB288" s="29"/>
      <c r="AC288" s="36"/>
      <c r="AD288" s="66"/>
      <c r="AE288" s="36"/>
      <c r="AF288" s="36"/>
      <c r="AG288" s="36"/>
      <c r="AH288" s="36"/>
      <c r="AI288" s="36"/>
      <c r="AJ288" s="36"/>
      <c r="AK288" s="29"/>
      <c r="AL288" s="36"/>
      <c r="AM288" s="29"/>
      <c r="AN288" s="36"/>
      <c r="AO288" s="36"/>
      <c r="AP288" s="36"/>
      <c r="AQ288" s="29"/>
      <c r="AR288" s="36"/>
      <c r="AS288" s="29"/>
      <c r="AT288" s="36"/>
      <c r="AU288" s="29"/>
      <c r="AV288" s="36"/>
      <c r="AW288" s="36"/>
      <c r="AX288" s="36"/>
      <c r="AY288" s="29"/>
      <c r="AZ288" s="36"/>
      <c r="BA288" s="36"/>
      <c r="BB288" s="36"/>
      <c r="BC288" s="29"/>
      <c r="BD288" s="36"/>
      <c r="BE288" s="36"/>
      <c r="BF288" s="36"/>
      <c r="BG288" s="36"/>
      <c r="BH288" s="36"/>
      <c r="BI288" s="36"/>
      <c r="BJ288" s="36"/>
      <c r="BK288" s="36"/>
      <c r="BL288" s="36"/>
      <c r="BM288" s="29"/>
      <c r="BN288" s="36"/>
      <c r="BO288" s="29"/>
      <c r="BP288" s="36"/>
      <c r="BQ288" s="36"/>
      <c r="BR288" s="36"/>
      <c r="BS288" s="29"/>
      <c r="BT288" s="36"/>
      <c r="BU288" s="29"/>
      <c r="BV288" s="36"/>
      <c r="BW288" s="36"/>
      <c r="BX288" s="36"/>
      <c r="BY288" s="36"/>
    </row>
    <row r="289" spans="1:77" x14ac:dyDescent="0.25">
      <c r="A289" s="16">
        <v>287</v>
      </c>
      <c r="B289" s="16">
        <v>2</v>
      </c>
      <c r="C289" s="37" t="s">
        <v>741</v>
      </c>
      <c r="D289" s="51">
        <v>184.77862589371978</v>
      </c>
      <c r="E289" s="25">
        <v>5.8865600000000029</v>
      </c>
      <c r="F289" s="26">
        <f t="shared" si="12"/>
        <v>190.66518589371978</v>
      </c>
      <c r="G289" s="26">
        <f t="shared" si="13"/>
        <v>184.77862589371978</v>
      </c>
      <c r="H289" s="26">
        <f t="shared" si="14"/>
        <v>0</v>
      </c>
      <c r="I289" s="36"/>
      <c r="J289" s="36"/>
      <c r="K289" s="36"/>
      <c r="L289" s="27"/>
      <c r="M289" s="36"/>
      <c r="N289" s="36"/>
      <c r="O289" s="36"/>
      <c r="P289" s="36"/>
      <c r="Q289" s="36"/>
      <c r="R289" s="29"/>
      <c r="S289" s="36"/>
      <c r="T289" s="29"/>
      <c r="U289" s="36"/>
      <c r="V289" s="36"/>
      <c r="W289" s="36"/>
      <c r="X289" s="36"/>
      <c r="Y289" s="36"/>
      <c r="Z289" s="36"/>
      <c r="AA289" s="36"/>
      <c r="AB289" s="29"/>
      <c r="AC289" s="36"/>
      <c r="AD289" s="66"/>
      <c r="AE289" s="36"/>
      <c r="AF289" s="36"/>
      <c r="AG289" s="36"/>
      <c r="AH289" s="36"/>
      <c r="AI289" s="36"/>
      <c r="AJ289" s="36"/>
      <c r="AK289" s="29"/>
      <c r="AL289" s="36"/>
      <c r="AM289" s="29"/>
      <c r="AN289" s="36"/>
      <c r="AO289" s="36"/>
      <c r="AP289" s="36"/>
      <c r="AQ289" s="29"/>
      <c r="AR289" s="36"/>
      <c r="AS289" s="29"/>
      <c r="AT289" s="36"/>
      <c r="AU289" s="29"/>
      <c r="AV289" s="36"/>
      <c r="AW289" s="36"/>
      <c r="AX289" s="36"/>
      <c r="AY289" s="29"/>
      <c r="AZ289" s="36"/>
      <c r="BA289" s="36"/>
      <c r="BB289" s="36"/>
      <c r="BC289" s="29"/>
      <c r="BD289" s="36"/>
      <c r="BE289" s="36"/>
      <c r="BF289" s="36"/>
      <c r="BG289" s="36"/>
      <c r="BH289" s="36"/>
      <c r="BI289" s="36"/>
      <c r="BJ289" s="36"/>
      <c r="BK289" s="36"/>
      <c r="BL289" s="36"/>
      <c r="BM289" s="29"/>
      <c r="BN289" s="36"/>
      <c r="BO289" s="29"/>
      <c r="BP289" s="36"/>
      <c r="BQ289" s="36"/>
      <c r="BR289" s="36"/>
      <c r="BS289" s="29"/>
      <c r="BT289" s="36"/>
      <c r="BU289" s="29"/>
      <c r="BV289" s="36"/>
      <c r="BW289" s="36"/>
      <c r="BX289" s="36"/>
      <c r="BY289" s="36"/>
    </row>
    <row r="290" spans="1:77" x14ac:dyDescent="0.25">
      <c r="A290" s="16">
        <v>288</v>
      </c>
      <c r="B290" s="16">
        <v>2</v>
      </c>
      <c r="C290" s="37" t="s">
        <v>742</v>
      </c>
      <c r="D290" s="51">
        <v>192.34567543961353</v>
      </c>
      <c r="E290" s="25">
        <v>374.94925000000001</v>
      </c>
      <c r="F290" s="26">
        <f t="shared" si="12"/>
        <v>567.29492543961351</v>
      </c>
      <c r="G290" s="26">
        <f t="shared" si="13"/>
        <v>-718.93432456038647</v>
      </c>
      <c r="H290" s="26">
        <f t="shared" si="14"/>
        <v>911.28</v>
      </c>
      <c r="I290" s="36"/>
      <c r="J290" s="36"/>
      <c r="K290" s="36"/>
      <c r="L290" s="27"/>
      <c r="M290" s="36"/>
      <c r="N290" s="36"/>
      <c r="O290" s="36"/>
      <c r="P290" s="36"/>
      <c r="Q290" s="36"/>
      <c r="R290" s="29"/>
      <c r="S290" s="36"/>
      <c r="T290" s="29"/>
      <c r="U290" s="36"/>
      <c r="V290" s="36"/>
      <c r="W290" s="36"/>
      <c r="X290" s="36">
        <v>0.19</v>
      </c>
      <c r="Y290" s="36">
        <v>211.28</v>
      </c>
      <c r="Z290" s="36">
        <v>4.8000000000000001E-2</v>
      </c>
      <c r="AA290" s="36">
        <v>700</v>
      </c>
      <c r="AB290" s="29"/>
      <c r="AC290" s="36"/>
      <c r="AD290" s="66"/>
      <c r="AE290" s="36"/>
      <c r="AF290" s="36"/>
      <c r="AG290" s="36"/>
      <c r="AH290" s="36"/>
      <c r="AI290" s="36"/>
      <c r="AJ290" s="36"/>
      <c r="AK290" s="29"/>
      <c r="AL290" s="36"/>
      <c r="AM290" s="29"/>
      <c r="AN290" s="36"/>
      <c r="AO290" s="36"/>
      <c r="AP290" s="36"/>
      <c r="AQ290" s="29"/>
      <c r="AR290" s="36"/>
      <c r="AS290" s="29"/>
      <c r="AT290" s="36"/>
      <c r="AU290" s="29"/>
      <c r="AV290" s="36"/>
      <c r="AW290" s="36"/>
      <c r="AX290" s="36"/>
      <c r="AY290" s="29"/>
      <c r="AZ290" s="36"/>
      <c r="BA290" s="36"/>
      <c r="BB290" s="36"/>
      <c r="BC290" s="29"/>
      <c r="BD290" s="36"/>
      <c r="BE290" s="36"/>
      <c r="BF290" s="36"/>
      <c r="BG290" s="36"/>
      <c r="BH290" s="36"/>
      <c r="BI290" s="36"/>
      <c r="BJ290" s="36"/>
      <c r="BK290" s="36"/>
      <c r="BL290" s="36"/>
      <c r="BM290" s="29"/>
      <c r="BN290" s="36"/>
      <c r="BO290" s="29"/>
      <c r="BP290" s="36"/>
      <c r="BQ290" s="36"/>
      <c r="BR290" s="36"/>
      <c r="BS290" s="29"/>
      <c r="BT290" s="36"/>
      <c r="BU290" s="29"/>
      <c r="BV290" s="36"/>
      <c r="BW290" s="36"/>
      <c r="BX290" s="36"/>
      <c r="BY290" s="36"/>
    </row>
    <row r="291" spans="1:77" x14ac:dyDescent="0.25">
      <c r="A291" s="16">
        <v>289</v>
      </c>
      <c r="B291" s="16">
        <v>2</v>
      </c>
      <c r="C291" s="37" t="s">
        <v>743</v>
      </c>
      <c r="D291" s="51">
        <v>17.15076289855072</v>
      </c>
      <c r="E291" s="25">
        <v>18.406570000000002</v>
      </c>
      <c r="F291" s="26">
        <f t="shared" si="12"/>
        <v>35.557332898550726</v>
      </c>
      <c r="G291" s="26">
        <f t="shared" si="13"/>
        <v>17.15076289855072</v>
      </c>
      <c r="H291" s="26">
        <f t="shared" si="14"/>
        <v>0</v>
      </c>
      <c r="I291" s="36"/>
      <c r="J291" s="36"/>
      <c r="K291" s="36"/>
      <c r="L291" s="27"/>
      <c r="M291" s="36"/>
      <c r="N291" s="36"/>
      <c r="O291" s="36"/>
      <c r="P291" s="36"/>
      <c r="Q291" s="36"/>
      <c r="R291" s="29"/>
      <c r="S291" s="36"/>
      <c r="T291" s="29"/>
      <c r="U291" s="36"/>
      <c r="V291" s="36"/>
      <c r="W291" s="36"/>
      <c r="X291" s="36"/>
      <c r="Y291" s="36"/>
      <c r="Z291" s="36"/>
      <c r="AA291" s="36"/>
      <c r="AB291" s="29"/>
      <c r="AC291" s="36"/>
      <c r="AD291" s="66"/>
      <c r="AE291" s="36"/>
      <c r="AF291" s="36"/>
      <c r="AG291" s="36"/>
      <c r="AH291" s="36"/>
      <c r="AI291" s="36"/>
      <c r="AJ291" s="36"/>
      <c r="AK291" s="29"/>
      <c r="AL291" s="36"/>
      <c r="AM291" s="29"/>
      <c r="AN291" s="36"/>
      <c r="AO291" s="36"/>
      <c r="AP291" s="36"/>
      <c r="AQ291" s="29"/>
      <c r="AR291" s="36"/>
      <c r="AS291" s="29"/>
      <c r="AT291" s="36"/>
      <c r="AU291" s="29"/>
      <c r="AV291" s="36"/>
      <c r="AW291" s="36"/>
      <c r="AX291" s="36"/>
      <c r="AY291" s="29"/>
      <c r="AZ291" s="36"/>
      <c r="BA291" s="36"/>
      <c r="BB291" s="36"/>
      <c r="BC291" s="29"/>
      <c r="BD291" s="36"/>
      <c r="BE291" s="36"/>
      <c r="BF291" s="36"/>
      <c r="BG291" s="36"/>
      <c r="BH291" s="36"/>
      <c r="BI291" s="36"/>
      <c r="BJ291" s="36"/>
      <c r="BK291" s="36"/>
      <c r="BL291" s="36"/>
      <c r="BM291" s="29"/>
      <c r="BN291" s="36"/>
      <c r="BO291" s="29"/>
      <c r="BP291" s="36"/>
      <c r="BQ291" s="36"/>
      <c r="BR291" s="36"/>
      <c r="BS291" s="29"/>
      <c r="BT291" s="36"/>
      <c r="BU291" s="29"/>
      <c r="BV291" s="36"/>
      <c r="BW291" s="36"/>
      <c r="BX291" s="36"/>
      <c r="BY291" s="36"/>
    </row>
    <row r="292" spans="1:77" x14ac:dyDescent="0.25">
      <c r="A292" s="16">
        <v>290</v>
      </c>
      <c r="B292" s="16">
        <v>2</v>
      </c>
      <c r="C292" s="37" t="s">
        <v>744</v>
      </c>
      <c r="D292" s="51">
        <v>141.17996438647344</v>
      </c>
      <c r="E292" s="25">
        <v>509.21058399999993</v>
      </c>
      <c r="F292" s="26">
        <f t="shared" si="12"/>
        <v>650.39054838647337</v>
      </c>
      <c r="G292" s="26">
        <f t="shared" si="13"/>
        <v>141.17996438647344</v>
      </c>
      <c r="H292" s="26">
        <f t="shared" si="14"/>
        <v>0</v>
      </c>
      <c r="I292" s="36"/>
      <c r="J292" s="36"/>
      <c r="K292" s="36"/>
      <c r="L292" s="27"/>
      <c r="M292" s="36"/>
      <c r="N292" s="36"/>
      <c r="O292" s="36"/>
      <c r="P292" s="36"/>
      <c r="Q292" s="36"/>
      <c r="R292" s="29"/>
      <c r="S292" s="36"/>
      <c r="T292" s="29"/>
      <c r="U292" s="36"/>
      <c r="V292" s="36"/>
      <c r="W292" s="36"/>
      <c r="X292" s="36"/>
      <c r="Y292" s="36"/>
      <c r="Z292" s="36"/>
      <c r="AA292" s="36"/>
      <c r="AB292" s="29"/>
      <c r="AC292" s="36"/>
      <c r="AD292" s="66"/>
      <c r="AE292" s="36"/>
      <c r="AF292" s="36"/>
      <c r="AG292" s="36"/>
      <c r="AH292" s="36"/>
      <c r="AI292" s="36"/>
      <c r="AJ292" s="36"/>
      <c r="AK292" s="29"/>
      <c r="AL292" s="36"/>
      <c r="AM292" s="29"/>
      <c r="AN292" s="36"/>
      <c r="AO292" s="36"/>
      <c r="AP292" s="36"/>
      <c r="AQ292" s="29"/>
      <c r="AR292" s="36"/>
      <c r="AS292" s="29"/>
      <c r="AT292" s="36"/>
      <c r="AU292" s="29"/>
      <c r="AV292" s="36"/>
      <c r="AW292" s="36"/>
      <c r="AX292" s="36"/>
      <c r="AY292" s="29"/>
      <c r="AZ292" s="36"/>
      <c r="BA292" s="36"/>
      <c r="BB292" s="36"/>
      <c r="BC292" s="29"/>
      <c r="BD292" s="36"/>
      <c r="BE292" s="36"/>
      <c r="BF292" s="36"/>
      <c r="BG292" s="36"/>
      <c r="BH292" s="36"/>
      <c r="BI292" s="36"/>
      <c r="BJ292" s="36"/>
      <c r="BK292" s="36"/>
      <c r="BL292" s="36"/>
      <c r="BM292" s="29"/>
      <c r="BN292" s="36"/>
      <c r="BO292" s="29"/>
      <c r="BP292" s="36"/>
      <c r="BQ292" s="36"/>
      <c r="BR292" s="36"/>
      <c r="BS292" s="29"/>
      <c r="BT292" s="36"/>
      <c r="BU292" s="29"/>
      <c r="BV292" s="36"/>
      <c r="BW292" s="36"/>
      <c r="BX292" s="36"/>
      <c r="BY292" s="36"/>
    </row>
    <row r="293" spans="1:77" x14ac:dyDescent="0.25">
      <c r="A293" s="16">
        <v>291</v>
      </c>
      <c r="B293" s="16">
        <v>2</v>
      </c>
      <c r="C293" s="37" t="s">
        <v>745</v>
      </c>
      <c r="D293" s="51">
        <v>294.34649988019322</v>
      </c>
      <c r="E293" s="25">
        <v>306.84910600000012</v>
      </c>
      <c r="F293" s="26">
        <f t="shared" si="12"/>
        <v>601.1956058801934</v>
      </c>
      <c r="G293" s="26">
        <f t="shared" si="13"/>
        <v>294.34649988019322</v>
      </c>
      <c r="H293" s="26">
        <f t="shared" si="14"/>
        <v>0</v>
      </c>
      <c r="I293" s="36"/>
      <c r="J293" s="36"/>
      <c r="K293" s="36"/>
      <c r="L293" s="27"/>
      <c r="M293" s="36"/>
      <c r="N293" s="36"/>
      <c r="O293" s="36"/>
      <c r="P293" s="36"/>
      <c r="Q293" s="36"/>
      <c r="R293" s="29"/>
      <c r="S293" s="36"/>
      <c r="T293" s="29"/>
      <c r="U293" s="36"/>
      <c r="V293" s="36"/>
      <c r="W293" s="36"/>
      <c r="X293" s="36"/>
      <c r="Y293" s="36"/>
      <c r="Z293" s="36"/>
      <c r="AA293" s="36"/>
      <c r="AB293" s="29"/>
      <c r="AC293" s="36"/>
      <c r="AD293" s="66"/>
      <c r="AE293" s="36"/>
      <c r="AF293" s="36"/>
      <c r="AG293" s="36"/>
      <c r="AH293" s="36"/>
      <c r="AI293" s="36"/>
      <c r="AJ293" s="36"/>
      <c r="AK293" s="29"/>
      <c r="AL293" s="36"/>
      <c r="AM293" s="29"/>
      <c r="AN293" s="36"/>
      <c r="AO293" s="36"/>
      <c r="AP293" s="36"/>
      <c r="AQ293" s="29"/>
      <c r="AR293" s="36"/>
      <c r="AS293" s="29"/>
      <c r="AT293" s="36"/>
      <c r="AU293" s="29"/>
      <c r="AV293" s="36"/>
      <c r="AW293" s="36"/>
      <c r="AX293" s="36"/>
      <c r="AY293" s="29"/>
      <c r="AZ293" s="36"/>
      <c r="BA293" s="36"/>
      <c r="BB293" s="36"/>
      <c r="BC293" s="29"/>
      <c r="BD293" s="36"/>
      <c r="BE293" s="36"/>
      <c r="BF293" s="36"/>
      <c r="BG293" s="36"/>
      <c r="BH293" s="36"/>
      <c r="BI293" s="36"/>
      <c r="BJ293" s="36"/>
      <c r="BK293" s="36"/>
      <c r="BL293" s="36"/>
      <c r="BM293" s="29"/>
      <c r="BN293" s="36"/>
      <c r="BO293" s="29"/>
      <c r="BP293" s="36"/>
      <c r="BQ293" s="36"/>
      <c r="BR293" s="36"/>
      <c r="BS293" s="29"/>
      <c r="BT293" s="36"/>
      <c r="BU293" s="29"/>
      <c r="BV293" s="36"/>
      <c r="BW293" s="36"/>
      <c r="BX293" s="36"/>
      <c r="BY293" s="36"/>
    </row>
    <row r="294" spans="1:77" x14ac:dyDescent="0.25">
      <c r="A294" s="16">
        <v>292</v>
      </c>
      <c r="B294" s="16">
        <v>2</v>
      </c>
      <c r="C294" s="37" t="s">
        <v>746</v>
      </c>
      <c r="D294" s="51">
        <v>298.29570879227049</v>
      </c>
      <c r="E294" s="25">
        <v>-1054.4952719999999</v>
      </c>
      <c r="F294" s="26">
        <f t="shared" si="12"/>
        <v>-756.1995632077294</v>
      </c>
      <c r="G294" s="26">
        <f t="shared" si="13"/>
        <v>298.29570879227049</v>
      </c>
      <c r="H294" s="26">
        <f t="shared" si="14"/>
        <v>0</v>
      </c>
      <c r="I294" s="36"/>
      <c r="J294" s="36"/>
      <c r="K294" s="36"/>
      <c r="L294" s="27"/>
      <c r="M294" s="36"/>
      <c r="N294" s="36"/>
      <c r="O294" s="36"/>
      <c r="P294" s="36"/>
      <c r="Q294" s="36"/>
      <c r="R294" s="29"/>
      <c r="S294" s="36"/>
      <c r="T294" s="29"/>
      <c r="U294" s="36"/>
      <c r="V294" s="36"/>
      <c r="W294" s="36"/>
      <c r="X294" s="36"/>
      <c r="Y294" s="36"/>
      <c r="Z294" s="36"/>
      <c r="AA294" s="36"/>
      <c r="AB294" s="29"/>
      <c r="AC294" s="36"/>
      <c r="AD294" s="66"/>
      <c r="AE294" s="36"/>
      <c r="AF294" s="36"/>
      <c r="AG294" s="36"/>
      <c r="AH294" s="36"/>
      <c r="AI294" s="36"/>
      <c r="AJ294" s="36"/>
      <c r="AK294" s="29"/>
      <c r="AL294" s="36"/>
      <c r="AM294" s="29"/>
      <c r="AN294" s="36"/>
      <c r="AO294" s="36"/>
      <c r="AP294" s="36"/>
      <c r="AQ294" s="29"/>
      <c r="AR294" s="36"/>
      <c r="AS294" s="29"/>
      <c r="AT294" s="36"/>
      <c r="AU294" s="29"/>
      <c r="AV294" s="36"/>
      <c r="AW294" s="36"/>
      <c r="AX294" s="36"/>
      <c r="AY294" s="29"/>
      <c r="AZ294" s="36"/>
      <c r="BA294" s="36"/>
      <c r="BB294" s="36"/>
      <c r="BC294" s="29"/>
      <c r="BD294" s="36"/>
      <c r="BE294" s="36"/>
      <c r="BF294" s="36"/>
      <c r="BG294" s="36"/>
      <c r="BH294" s="36"/>
      <c r="BI294" s="36"/>
      <c r="BJ294" s="36"/>
      <c r="BK294" s="36"/>
      <c r="BL294" s="36"/>
      <c r="BM294" s="29"/>
      <c r="BN294" s="36"/>
      <c r="BO294" s="29"/>
      <c r="BP294" s="36"/>
      <c r="BQ294" s="36"/>
      <c r="BR294" s="36"/>
      <c r="BS294" s="29"/>
      <c r="BT294" s="36"/>
      <c r="BU294" s="29"/>
      <c r="BV294" s="36"/>
      <c r="BW294" s="36"/>
      <c r="BX294" s="36"/>
      <c r="BY294" s="36"/>
    </row>
    <row r="295" spans="1:77" x14ac:dyDescent="0.25">
      <c r="A295" s="16">
        <v>293</v>
      </c>
      <c r="B295" s="16">
        <v>2</v>
      </c>
      <c r="C295" s="37" t="s">
        <v>747</v>
      </c>
      <c r="D295" s="51">
        <v>436.19370500483086</v>
      </c>
      <c r="E295" s="25">
        <v>1550.185956</v>
      </c>
      <c r="F295" s="26">
        <f t="shared" si="12"/>
        <v>1986.379661004831</v>
      </c>
      <c r="G295" s="26">
        <f t="shared" si="13"/>
        <v>85.993705004830872</v>
      </c>
      <c r="H295" s="26">
        <f t="shared" si="14"/>
        <v>350.2</v>
      </c>
      <c r="I295" s="36"/>
      <c r="J295" s="36"/>
      <c r="K295" s="36"/>
      <c r="L295" s="27"/>
      <c r="M295" s="36"/>
      <c r="N295" s="36"/>
      <c r="O295" s="36"/>
      <c r="P295" s="36"/>
      <c r="Q295" s="36"/>
      <c r="R295" s="29"/>
      <c r="S295" s="36"/>
      <c r="T295" s="29"/>
      <c r="U295" s="36"/>
      <c r="V295" s="36"/>
      <c r="W295" s="36"/>
      <c r="X295" s="36"/>
      <c r="Y295" s="36"/>
      <c r="Z295" s="36"/>
      <c r="AA295" s="36"/>
      <c r="AB295" s="29"/>
      <c r="AC295" s="36"/>
      <c r="AD295" s="66" t="s">
        <v>1065</v>
      </c>
      <c r="AE295" s="36">
        <v>0.12</v>
      </c>
      <c r="AF295" s="36">
        <v>350.2</v>
      </c>
      <c r="AG295" s="36"/>
      <c r="AH295" s="36"/>
      <c r="AI295" s="36"/>
      <c r="AJ295" s="36"/>
      <c r="AK295" s="29"/>
      <c r="AL295" s="36"/>
      <c r="AM295" s="29"/>
      <c r="AN295" s="36"/>
      <c r="AO295" s="36"/>
      <c r="AP295" s="36"/>
      <c r="AQ295" s="29"/>
      <c r="AR295" s="36"/>
      <c r="AS295" s="29"/>
      <c r="AT295" s="36"/>
      <c r="AU295" s="29"/>
      <c r="AV295" s="36"/>
      <c r="AW295" s="36"/>
      <c r="AX295" s="36"/>
      <c r="AY295" s="29"/>
      <c r="AZ295" s="36"/>
      <c r="BA295" s="36"/>
      <c r="BB295" s="36"/>
      <c r="BC295" s="29"/>
      <c r="BD295" s="36"/>
      <c r="BE295" s="36"/>
      <c r="BF295" s="36"/>
      <c r="BG295" s="36"/>
      <c r="BH295" s="36"/>
      <c r="BI295" s="36"/>
      <c r="BJ295" s="36"/>
      <c r="BK295" s="36"/>
      <c r="BL295" s="36"/>
      <c r="BM295" s="29"/>
      <c r="BN295" s="36"/>
      <c r="BO295" s="29"/>
      <c r="BP295" s="36"/>
      <c r="BQ295" s="36"/>
      <c r="BR295" s="36"/>
      <c r="BS295" s="29"/>
      <c r="BT295" s="36"/>
      <c r="BU295" s="29"/>
      <c r="BV295" s="36"/>
      <c r="BW295" s="36"/>
      <c r="BX295" s="36"/>
      <c r="BY295" s="36"/>
    </row>
    <row r="296" spans="1:77" x14ac:dyDescent="0.25">
      <c r="A296" s="16">
        <v>294</v>
      </c>
      <c r="B296" s="16">
        <v>2</v>
      </c>
      <c r="C296" s="37" t="s">
        <v>748</v>
      </c>
      <c r="D296" s="51">
        <v>68.20128444444444</v>
      </c>
      <c r="E296" s="25">
        <v>-20.879159999999999</v>
      </c>
      <c r="F296" s="26">
        <f t="shared" si="12"/>
        <v>47.322124444444441</v>
      </c>
      <c r="G296" s="26">
        <f t="shared" si="13"/>
        <v>68.20128444444444</v>
      </c>
      <c r="H296" s="26">
        <f t="shared" si="14"/>
        <v>0</v>
      </c>
      <c r="I296" s="36"/>
      <c r="J296" s="36"/>
      <c r="K296" s="36"/>
      <c r="L296" s="27"/>
      <c r="M296" s="36"/>
      <c r="N296" s="36"/>
      <c r="O296" s="36"/>
      <c r="P296" s="36"/>
      <c r="Q296" s="36"/>
      <c r="R296" s="29"/>
      <c r="S296" s="36"/>
      <c r="T296" s="29"/>
      <c r="U296" s="36"/>
      <c r="V296" s="36"/>
      <c r="W296" s="36"/>
      <c r="X296" s="36"/>
      <c r="Y296" s="36"/>
      <c r="Z296" s="36"/>
      <c r="AA296" s="36"/>
      <c r="AB296" s="29"/>
      <c r="AC296" s="36"/>
      <c r="AD296" s="66"/>
      <c r="AE296" s="36"/>
      <c r="AF296" s="36"/>
      <c r="AG296" s="36"/>
      <c r="AH296" s="36"/>
      <c r="AI296" s="36"/>
      <c r="AJ296" s="36"/>
      <c r="AK296" s="29"/>
      <c r="AL296" s="36"/>
      <c r="AM296" s="29"/>
      <c r="AN296" s="36"/>
      <c r="AO296" s="36"/>
      <c r="AP296" s="36"/>
      <c r="AQ296" s="29"/>
      <c r="AR296" s="36"/>
      <c r="AS296" s="29"/>
      <c r="AT296" s="36"/>
      <c r="AU296" s="29"/>
      <c r="AV296" s="36"/>
      <c r="AW296" s="36"/>
      <c r="AX296" s="36"/>
      <c r="AY296" s="29"/>
      <c r="AZ296" s="36"/>
      <c r="BA296" s="36"/>
      <c r="BB296" s="36"/>
      <c r="BC296" s="29"/>
      <c r="BD296" s="36"/>
      <c r="BE296" s="36"/>
      <c r="BF296" s="36"/>
      <c r="BG296" s="36"/>
      <c r="BH296" s="36"/>
      <c r="BI296" s="36"/>
      <c r="BJ296" s="36"/>
      <c r="BK296" s="36"/>
      <c r="BL296" s="36"/>
      <c r="BM296" s="29"/>
      <c r="BN296" s="36"/>
      <c r="BO296" s="29"/>
      <c r="BP296" s="36"/>
      <c r="BQ296" s="36"/>
      <c r="BR296" s="36"/>
      <c r="BS296" s="29"/>
      <c r="BT296" s="36"/>
      <c r="BU296" s="29"/>
      <c r="BV296" s="36"/>
      <c r="BW296" s="36"/>
      <c r="BX296" s="36"/>
      <c r="BY296" s="36"/>
    </row>
    <row r="297" spans="1:77" x14ac:dyDescent="0.25">
      <c r="A297" s="16">
        <v>295</v>
      </c>
      <c r="B297" s="16">
        <v>2</v>
      </c>
      <c r="C297" s="37" t="s">
        <v>749</v>
      </c>
      <c r="D297" s="51">
        <v>86.821295787439595</v>
      </c>
      <c r="E297" s="25">
        <v>-35.912410000000001</v>
      </c>
      <c r="F297" s="26">
        <f t="shared" si="12"/>
        <v>50.908885787439594</v>
      </c>
      <c r="G297" s="26">
        <f t="shared" si="13"/>
        <v>86.821295787439595</v>
      </c>
      <c r="H297" s="26">
        <f t="shared" si="14"/>
        <v>0</v>
      </c>
      <c r="I297" s="36"/>
      <c r="J297" s="36"/>
      <c r="K297" s="36"/>
      <c r="L297" s="27"/>
      <c r="M297" s="36"/>
      <c r="N297" s="36"/>
      <c r="O297" s="36"/>
      <c r="P297" s="36"/>
      <c r="Q297" s="36"/>
      <c r="R297" s="29"/>
      <c r="S297" s="36"/>
      <c r="T297" s="29"/>
      <c r="U297" s="36"/>
      <c r="V297" s="36"/>
      <c r="W297" s="36"/>
      <c r="X297" s="36"/>
      <c r="Y297" s="36"/>
      <c r="Z297" s="36"/>
      <c r="AA297" s="36"/>
      <c r="AB297" s="29"/>
      <c r="AC297" s="36"/>
      <c r="AD297" s="66"/>
      <c r="AE297" s="36"/>
      <c r="AF297" s="36"/>
      <c r="AG297" s="36"/>
      <c r="AH297" s="36"/>
      <c r="AI297" s="36"/>
      <c r="AJ297" s="36"/>
      <c r="AK297" s="29"/>
      <c r="AL297" s="36"/>
      <c r="AM297" s="29"/>
      <c r="AN297" s="36"/>
      <c r="AO297" s="36"/>
      <c r="AP297" s="36"/>
      <c r="AQ297" s="29"/>
      <c r="AR297" s="36"/>
      <c r="AS297" s="29"/>
      <c r="AT297" s="36"/>
      <c r="AU297" s="29"/>
      <c r="AV297" s="36"/>
      <c r="AW297" s="36"/>
      <c r="AX297" s="36"/>
      <c r="AY297" s="29"/>
      <c r="AZ297" s="36"/>
      <c r="BA297" s="36"/>
      <c r="BB297" s="36"/>
      <c r="BC297" s="29"/>
      <c r="BD297" s="36"/>
      <c r="BE297" s="36"/>
      <c r="BF297" s="36"/>
      <c r="BG297" s="36"/>
      <c r="BH297" s="36"/>
      <c r="BI297" s="36"/>
      <c r="BJ297" s="36"/>
      <c r="BK297" s="36"/>
      <c r="BL297" s="36"/>
      <c r="BM297" s="29"/>
      <c r="BN297" s="36"/>
      <c r="BO297" s="29"/>
      <c r="BP297" s="36"/>
      <c r="BQ297" s="36"/>
      <c r="BR297" s="36"/>
      <c r="BS297" s="29"/>
      <c r="BT297" s="36"/>
      <c r="BU297" s="29"/>
      <c r="BV297" s="36"/>
      <c r="BW297" s="36"/>
      <c r="BX297" s="36"/>
      <c r="BY297" s="36"/>
    </row>
    <row r="298" spans="1:77" x14ac:dyDescent="0.25">
      <c r="A298" s="16">
        <v>296</v>
      </c>
      <c r="B298" s="16">
        <v>2</v>
      </c>
      <c r="C298" s="37" t="s">
        <v>750</v>
      </c>
      <c r="D298" s="51">
        <v>66.156356714975828</v>
      </c>
      <c r="E298" s="25">
        <v>87.576689999999999</v>
      </c>
      <c r="F298" s="26">
        <f t="shared" si="12"/>
        <v>153.73304671497584</v>
      </c>
      <c r="G298" s="26">
        <f t="shared" si="13"/>
        <v>66.156356714975828</v>
      </c>
      <c r="H298" s="26">
        <f t="shared" si="14"/>
        <v>0</v>
      </c>
      <c r="I298" s="36"/>
      <c r="J298" s="36"/>
      <c r="K298" s="36"/>
      <c r="L298" s="27"/>
      <c r="M298" s="36"/>
      <c r="N298" s="36"/>
      <c r="O298" s="36"/>
      <c r="P298" s="36"/>
      <c r="Q298" s="36"/>
      <c r="R298" s="29"/>
      <c r="S298" s="36"/>
      <c r="T298" s="29"/>
      <c r="U298" s="36"/>
      <c r="V298" s="36"/>
      <c r="W298" s="36"/>
      <c r="X298" s="36"/>
      <c r="Y298" s="36"/>
      <c r="Z298" s="36"/>
      <c r="AA298" s="36"/>
      <c r="AB298" s="29"/>
      <c r="AC298" s="36"/>
      <c r="AD298" s="66"/>
      <c r="AE298" s="36"/>
      <c r="AF298" s="36"/>
      <c r="AG298" s="36"/>
      <c r="AH298" s="36"/>
      <c r="AI298" s="36"/>
      <c r="AJ298" s="36"/>
      <c r="AK298" s="29"/>
      <c r="AL298" s="36"/>
      <c r="AM298" s="29"/>
      <c r="AN298" s="36"/>
      <c r="AO298" s="36"/>
      <c r="AP298" s="36"/>
      <c r="AQ298" s="29"/>
      <c r="AR298" s="36"/>
      <c r="AS298" s="29"/>
      <c r="AT298" s="36"/>
      <c r="AU298" s="29"/>
      <c r="AV298" s="36"/>
      <c r="AW298" s="36"/>
      <c r="AX298" s="36"/>
      <c r="AY298" s="29"/>
      <c r="AZ298" s="36"/>
      <c r="BA298" s="36"/>
      <c r="BB298" s="36"/>
      <c r="BC298" s="29"/>
      <c r="BD298" s="36"/>
      <c r="BE298" s="36"/>
      <c r="BF298" s="36"/>
      <c r="BG298" s="36"/>
      <c r="BH298" s="36"/>
      <c r="BI298" s="36"/>
      <c r="BJ298" s="36"/>
      <c r="BK298" s="36"/>
      <c r="BL298" s="36"/>
      <c r="BM298" s="29"/>
      <c r="BN298" s="36"/>
      <c r="BO298" s="29"/>
      <c r="BP298" s="36"/>
      <c r="BQ298" s="36"/>
      <c r="BR298" s="36"/>
      <c r="BS298" s="29"/>
      <c r="BT298" s="36"/>
      <c r="BU298" s="29"/>
      <c r="BV298" s="36"/>
      <c r="BW298" s="36"/>
      <c r="BX298" s="36"/>
      <c r="BY298" s="36"/>
    </row>
    <row r="299" spans="1:77" x14ac:dyDescent="0.25">
      <c r="A299" s="16">
        <v>297</v>
      </c>
      <c r="B299" s="16">
        <v>2</v>
      </c>
      <c r="C299" s="37" t="s">
        <v>751</v>
      </c>
      <c r="D299" s="51">
        <v>40.949400386473428</v>
      </c>
      <c r="E299" s="25">
        <v>-31.167310000000004</v>
      </c>
      <c r="F299" s="26">
        <f t="shared" si="12"/>
        <v>9.7820903864734241</v>
      </c>
      <c r="G299" s="26">
        <f t="shared" si="13"/>
        <v>40.949400386473428</v>
      </c>
      <c r="H299" s="26">
        <f t="shared" si="14"/>
        <v>0</v>
      </c>
      <c r="I299" s="36"/>
      <c r="J299" s="36"/>
      <c r="K299" s="36"/>
      <c r="L299" s="27"/>
      <c r="M299" s="36"/>
      <c r="N299" s="36"/>
      <c r="O299" s="36"/>
      <c r="P299" s="36"/>
      <c r="Q299" s="36"/>
      <c r="R299" s="29"/>
      <c r="S299" s="36"/>
      <c r="T299" s="29"/>
      <c r="U299" s="36"/>
      <c r="V299" s="36"/>
      <c r="W299" s="36"/>
      <c r="X299" s="36"/>
      <c r="Y299" s="36"/>
      <c r="Z299" s="36"/>
      <c r="AA299" s="36"/>
      <c r="AB299" s="29"/>
      <c r="AC299" s="36"/>
      <c r="AD299" s="66"/>
      <c r="AE299" s="36"/>
      <c r="AF299" s="36"/>
      <c r="AG299" s="36"/>
      <c r="AH299" s="36"/>
      <c r="AI299" s="36"/>
      <c r="AJ299" s="36"/>
      <c r="AK299" s="29"/>
      <c r="AL299" s="36"/>
      <c r="AM299" s="29"/>
      <c r="AN299" s="36"/>
      <c r="AO299" s="36"/>
      <c r="AP299" s="36"/>
      <c r="AQ299" s="29"/>
      <c r="AR299" s="36"/>
      <c r="AS299" s="29"/>
      <c r="AT299" s="36"/>
      <c r="AU299" s="29"/>
      <c r="AV299" s="36"/>
      <c r="AW299" s="36"/>
      <c r="AX299" s="36"/>
      <c r="AY299" s="29"/>
      <c r="AZ299" s="36"/>
      <c r="BA299" s="36"/>
      <c r="BB299" s="36"/>
      <c r="BC299" s="29"/>
      <c r="BD299" s="36"/>
      <c r="BE299" s="36"/>
      <c r="BF299" s="36"/>
      <c r="BG299" s="36"/>
      <c r="BH299" s="36"/>
      <c r="BI299" s="36"/>
      <c r="BJ299" s="36"/>
      <c r="BK299" s="36"/>
      <c r="BL299" s="36"/>
      <c r="BM299" s="29"/>
      <c r="BN299" s="36"/>
      <c r="BO299" s="29"/>
      <c r="BP299" s="36"/>
      <c r="BQ299" s="36"/>
      <c r="BR299" s="36"/>
      <c r="BS299" s="29"/>
      <c r="BT299" s="36"/>
      <c r="BU299" s="29"/>
      <c r="BV299" s="36"/>
      <c r="BW299" s="36"/>
      <c r="BX299" s="36"/>
      <c r="BY299" s="36"/>
    </row>
    <row r="300" spans="1:77" x14ac:dyDescent="0.25">
      <c r="A300" s="16">
        <v>298</v>
      </c>
      <c r="B300" s="16">
        <v>2</v>
      </c>
      <c r="C300" s="37" t="s">
        <v>752</v>
      </c>
      <c r="D300" s="51">
        <v>129.05009592270531</v>
      </c>
      <c r="E300" s="25">
        <v>148.781408</v>
      </c>
      <c r="F300" s="26">
        <f t="shared" si="12"/>
        <v>277.83150392270534</v>
      </c>
      <c r="G300" s="26">
        <f t="shared" si="13"/>
        <v>129.05009592270531</v>
      </c>
      <c r="H300" s="26">
        <f t="shared" si="14"/>
        <v>0</v>
      </c>
      <c r="I300" s="36"/>
      <c r="J300" s="36"/>
      <c r="K300" s="36"/>
      <c r="L300" s="27"/>
      <c r="M300" s="36"/>
      <c r="N300" s="36"/>
      <c r="O300" s="36"/>
      <c r="P300" s="36"/>
      <c r="Q300" s="36"/>
      <c r="R300" s="29"/>
      <c r="S300" s="36"/>
      <c r="T300" s="29"/>
      <c r="U300" s="36"/>
      <c r="V300" s="36"/>
      <c r="W300" s="36"/>
      <c r="X300" s="36"/>
      <c r="Y300" s="36"/>
      <c r="Z300" s="36"/>
      <c r="AA300" s="36"/>
      <c r="AB300" s="29"/>
      <c r="AC300" s="36"/>
      <c r="AD300" s="66"/>
      <c r="AE300" s="36"/>
      <c r="AF300" s="36"/>
      <c r="AG300" s="36"/>
      <c r="AH300" s="36"/>
      <c r="AI300" s="36"/>
      <c r="AJ300" s="36"/>
      <c r="AK300" s="29"/>
      <c r="AL300" s="36"/>
      <c r="AM300" s="29"/>
      <c r="AN300" s="36"/>
      <c r="AO300" s="36"/>
      <c r="AP300" s="36"/>
      <c r="AQ300" s="29"/>
      <c r="AR300" s="36"/>
      <c r="AS300" s="29"/>
      <c r="AT300" s="36"/>
      <c r="AU300" s="29"/>
      <c r="AV300" s="36"/>
      <c r="AW300" s="36"/>
      <c r="AX300" s="36"/>
      <c r="AY300" s="29"/>
      <c r="AZ300" s="36"/>
      <c r="BA300" s="36"/>
      <c r="BB300" s="36"/>
      <c r="BC300" s="29"/>
      <c r="BD300" s="36"/>
      <c r="BE300" s="36"/>
      <c r="BF300" s="36"/>
      <c r="BG300" s="36"/>
      <c r="BH300" s="36"/>
      <c r="BI300" s="36"/>
      <c r="BJ300" s="36"/>
      <c r="BK300" s="36"/>
      <c r="BL300" s="36"/>
      <c r="BM300" s="29"/>
      <c r="BN300" s="36"/>
      <c r="BO300" s="29"/>
      <c r="BP300" s="36"/>
      <c r="BQ300" s="36"/>
      <c r="BR300" s="36"/>
      <c r="BS300" s="29"/>
      <c r="BT300" s="36"/>
      <c r="BU300" s="29"/>
      <c r="BV300" s="36"/>
      <c r="BW300" s="36"/>
      <c r="BX300" s="36"/>
      <c r="BY300" s="36"/>
    </row>
    <row r="301" spans="1:77" x14ac:dyDescent="0.25">
      <c r="A301" s="16">
        <v>299</v>
      </c>
      <c r="B301" s="16">
        <v>2</v>
      </c>
      <c r="C301" s="37" t="s">
        <v>753</v>
      </c>
      <c r="D301" s="51">
        <v>700.88443884057961</v>
      </c>
      <c r="E301" s="25">
        <v>469.71441000000004</v>
      </c>
      <c r="F301" s="26">
        <f t="shared" si="12"/>
        <v>1170.5988488405796</v>
      </c>
      <c r="G301" s="26">
        <f t="shared" si="13"/>
        <v>-1610.7315611594204</v>
      </c>
      <c r="H301" s="26">
        <f t="shared" si="14"/>
        <v>2311.616</v>
      </c>
      <c r="I301" s="36"/>
      <c r="J301" s="36"/>
      <c r="K301" s="36"/>
      <c r="L301" s="27">
        <v>2.1800000000000002</v>
      </c>
      <c r="M301" s="36">
        <v>1011.52</v>
      </c>
      <c r="N301" s="36">
        <v>0.38300000000000001</v>
      </c>
      <c r="O301" s="36">
        <v>192.649</v>
      </c>
      <c r="P301" s="36">
        <v>0.57299999999999995</v>
      </c>
      <c r="Q301" s="36">
        <v>554.35</v>
      </c>
      <c r="R301" s="29">
        <v>8</v>
      </c>
      <c r="S301" s="36">
        <v>6.7679999999999998</v>
      </c>
      <c r="T301" s="29"/>
      <c r="U301" s="36"/>
      <c r="V301" s="36">
        <v>1.0999999999999999E-2</v>
      </c>
      <c r="W301" s="36">
        <v>25.728999999999999</v>
      </c>
      <c r="X301" s="36"/>
      <c r="Y301" s="36"/>
      <c r="Z301" s="36"/>
      <c r="AA301" s="36"/>
      <c r="AB301" s="29"/>
      <c r="AC301" s="36"/>
      <c r="AD301" s="66" t="s">
        <v>1066</v>
      </c>
      <c r="AE301" s="36">
        <v>0.14000000000000001</v>
      </c>
      <c r="AF301" s="36">
        <v>520.6</v>
      </c>
      <c r="AG301" s="36"/>
      <c r="AH301" s="36"/>
      <c r="AI301" s="36"/>
      <c r="AJ301" s="36"/>
      <c r="AK301" s="29"/>
      <c r="AL301" s="36"/>
      <c r="AM301" s="29"/>
      <c r="AN301" s="36"/>
      <c r="AO301" s="36"/>
      <c r="AP301" s="36"/>
      <c r="AQ301" s="29"/>
      <c r="AR301" s="36"/>
      <c r="AS301" s="29"/>
      <c r="AT301" s="36"/>
      <c r="AU301" s="29"/>
      <c r="AV301" s="36"/>
      <c r="AW301" s="36"/>
      <c r="AX301" s="36"/>
      <c r="AY301" s="29"/>
      <c r="AZ301" s="36"/>
      <c r="BA301" s="36"/>
      <c r="BB301" s="36"/>
      <c r="BC301" s="29"/>
      <c r="BD301" s="36"/>
      <c r="BE301" s="36"/>
      <c r="BF301" s="36"/>
      <c r="BG301" s="36"/>
      <c r="BH301" s="36"/>
      <c r="BI301" s="36"/>
      <c r="BJ301" s="36"/>
      <c r="BK301" s="36"/>
      <c r="BL301" s="36"/>
      <c r="BM301" s="29"/>
      <c r="BN301" s="36"/>
      <c r="BO301" s="29"/>
      <c r="BP301" s="36"/>
      <c r="BQ301" s="36"/>
      <c r="BR301" s="36"/>
      <c r="BS301" s="29"/>
      <c r="BT301" s="36"/>
      <c r="BU301" s="29"/>
      <c r="BV301" s="36"/>
      <c r="BW301" s="36"/>
      <c r="BX301" s="36"/>
      <c r="BY301" s="36"/>
    </row>
    <row r="302" spans="1:77" x14ac:dyDescent="0.25">
      <c r="A302" s="16">
        <v>300</v>
      </c>
      <c r="B302" s="16">
        <v>2</v>
      </c>
      <c r="C302" s="37" t="s">
        <v>754</v>
      </c>
      <c r="D302" s="51">
        <v>111.78279006763283</v>
      </c>
      <c r="E302" s="25">
        <v>234.51812200000001</v>
      </c>
      <c r="F302" s="26">
        <f t="shared" si="12"/>
        <v>346.30091206763285</v>
      </c>
      <c r="G302" s="26">
        <f t="shared" si="13"/>
        <v>111.78279006763283</v>
      </c>
      <c r="H302" s="26">
        <f t="shared" si="14"/>
        <v>0</v>
      </c>
      <c r="I302" s="36"/>
      <c r="J302" s="36"/>
      <c r="K302" s="36"/>
      <c r="L302" s="27"/>
      <c r="M302" s="36"/>
      <c r="N302" s="36"/>
      <c r="O302" s="36"/>
      <c r="P302" s="36"/>
      <c r="Q302" s="36"/>
      <c r="R302" s="29"/>
      <c r="S302" s="36"/>
      <c r="T302" s="29"/>
      <c r="U302" s="36"/>
      <c r="V302" s="36"/>
      <c r="W302" s="36"/>
      <c r="X302" s="36"/>
      <c r="Y302" s="36"/>
      <c r="Z302" s="36"/>
      <c r="AA302" s="36"/>
      <c r="AB302" s="29"/>
      <c r="AC302" s="36"/>
      <c r="AD302" s="66"/>
      <c r="AE302" s="36"/>
      <c r="AF302" s="36"/>
      <c r="AG302" s="36"/>
      <c r="AH302" s="36"/>
      <c r="AI302" s="36"/>
      <c r="AJ302" s="36"/>
      <c r="AK302" s="29"/>
      <c r="AL302" s="36"/>
      <c r="AM302" s="29"/>
      <c r="AN302" s="36"/>
      <c r="AO302" s="36"/>
      <c r="AP302" s="36"/>
      <c r="AQ302" s="29"/>
      <c r="AR302" s="36"/>
      <c r="AS302" s="29"/>
      <c r="AT302" s="36"/>
      <c r="AU302" s="29"/>
      <c r="AV302" s="36"/>
      <c r="AW302" s="36"/>
      <c r="AX302" s="36"/>
      <c r="AY302" s="29"/>
      <c r="AZ302" s="36"/>
      <c r="BA302" s="36"/>
      <c r="BB302" s="36"/>
      <c r="BC302" s="29"/>
      <c r="BD302" s="36"/>
      <c r="BE302" s="36"/>
      <c r="BF302" s="36"/>
      <c r="BG302" s="36"/>
      <c r="BH302" s="36"/>
      <c r="BI302" s="36"/>
      <c r="BJ302" s="36"/>
      <c r="BK302" s="36"/>
      <c r="BL302" s="36"/>
      <c r="BM302" s="29"/>
      <c r="BN302" s="36"/>
      <c r="BO302" s="29"/>
      <c r="BP302" s="36"/>
      <c r="BQ302" s="36"/>
      <c r="BR302" s="36"/>
      <c r="BS302" s="29"/>
      <c r="BT302" s="36"/>
      <c r="BU302" s="29"/>
      <c r="BV302" s="36"/>
      <c r="BW302" s="36"/>
      <c r="BX302" s="36"/>
      <c r="BY302" s="36"/>
    </row>
    <row r="303" spans="1:77" x14ac:dyDescent="0.25">
      <c r="A303" s="16">
        <v>301</v>
      </c>
      <c r="B303" s="16">
        <v>2</v>
      </c>
      <c r="C303" s="37" t="s">
        <v>755</v>
      </c>
      <c r="D303" s="51">
        <v>22.034483420289853</v>
      </c>
      <c r="E303" s="25">
        <v>63.847244000000003</v>
      </c>
      <c r="F303" s="26">
        <f t="shared" si="12"/>
        <v>85.881727420289849</v>
      </c>
      <c r="G303" s="26">
        <f t="shared" si="13"/>
        <v>22.034483420289853</v>
      </c>
      <c r="H303" s="26">
        <f t="shared" si="14"/>
        <v>0</v>
      </c>
      <c r="I303" s="36"/>
      <c r="J303" s="36"/>
      <c r="K303" s="36"/>
      <c r="L303" s="27"/>
      <c r="M303" s="36"/>
      <c r="N303" s="36"/>
      <c r="O303" s="36"/>
      <c r="P303" s="36"/>
      <c r="Q303" s="36"/>
      <c r="R303" s="29"/>
      <c r="S303" s="36"/>
      <c r="T303" s="29"/>
      <c r="U303" s="36"/>
      <c r="V303" s="36"/>
      <c r="W303" s="36"/>
      <c r="X303" s="36"/>
      <c r="Y303" s="36"/>
      <c r="Z303" s="36"/>
      <c r="AA303" s="36"/>
      <c r="AB303" s="29"/>
      <c r="AC303" s="36"/>
      <c r="AD303" s="66"/>
      <c r="AE303" s="36"/>
      <c r="AF303" s="36"/>
      <c r="AG303" s="36"/>
      <c r="AH303" s="36"/>
      <c r="AI303" s="36"/>
      <c r="AJ303" s="36"/>
      <c r="AK303" s="29"/>
      <c r="AL303" s="36"/>
      <c r="AM303" s="29"/>
      <c r="AN303" s="36"/>
      <c r="AO303" s="36"/>
      <c r="AP303" s="36"/>
      <c r="AQ303" s="29"/>
      <c r="AR303" s="36"/>
      <c r="AS303" s="29"/>
      <c r="AT303" s="36"/>
      <c r="AU303" s="29"/>
      <c r="AV303" s="36"/>
      <c r="AW303" s="36"/>
      <c r="AX303" s="36"/>
      <c r="AY303" s="29"/>
      <c r="AZ303" s="36"/>
      <c r="BA303" s="36"/>
      <c r="BB303" s="36"/>
      <c r="BC303" s="29"/>
      <c r="BD303" s="36"/>
      <c r="BE303" s="36"/>
      <c r="BF303" s="36"/>
      <c r="BG303" s="36"/>
      <c r="BH303" s="36"/>
      <c r="BI303" s="36"/>
      <c r="BJ303" s="36"/>
      <c r="BK303" s="36"/>
      <c r="BL303" s="36"/>
      <c r="BM303" s="29"/>
      <c r="BN303" s="36"/>
      <c r="BO303" s="29"/>
      <c r="BP303" s="36"/>
      <c r="BQ303" s="36"/>
      <c r="BR303" s="36"/>
      <c r="BS303" s="29"/>
      <c r="BT303" s="36"/>
      <c r="BU303" s="29"/>
      <c r="BV303" s="36"/>
      <c r="BW303" s="36"/>
      <c r="BX303" s="36"/>
      <c r="BY303" s="36"/>
    </row>
    <row r="304" spans="1:77" x14ac:dyDescent="0.25">
      <c r="A304" s="16">
        <v>302</v>
      </c>
      <c r="B304" s="16">
        <v>2</v>
      </c>
      <c r="C304" s="37" t="s">
        <v>756</v>
      </c>
      <c r="D304" s="51">
        <v>134.55458631884056</v>
      </c>
      <c r="E304" s="25">
        <v>53.874719999999996</v>
      </c>
      <c r="F304" s="26">
        <f t="shared" si="12"/>
        <v>188.42930631884056</v>
      </c>
      <c r="G304" s="26">
        <f t="shared" si="13"/>
        <v>134.55458631884056</v>
      </c>
      <c r="H304" s="26">
        <f t="shared" si="14"/>
        <v>0</v>
      </c>
      <c r="I304" s="36"/>
      <c r="J304" s="36"/>
      <c r="K304" s="36"/>
      <c r="L304" s="27"/>
      <c r="M304" s="36"/>
      <c r="N304" s="36"/>
      <c r="O304" s="36"/>
      <c r="P304" s="36"/>
      <c r="Q304" s="36"/>
      <c r="R304" s="29"/>
      <c r="S304" s="36"/>
      <c r="T304" s="29"/>
      <c r="U304" s="36"/>
      <c r="V304" s="36"/>
      <c r="W304" s="36"/>
      <c r="X304" s="36"/>
      <c r="Y304" s="36"/>
      <c r="Z304" s="36"/>
      <c r="AA304" s="36"/>
      <c r="AB304" s="29"/>
      <c r="AC304" s="36"/>
      <c r="AD304" s="66"/>
      <c r="AE304" s="36"/>
      <c r="AF304" s="36"/>
      <c r="AG304" s="36"/>
      <c r="AH304" s="36"/>
      <c r="AI304" s="36"/>
      <c r="AJ304" s="36"/>
      <c r="AK304" s="29"/>
      <c r="AL304" s="36"/>
      <c r="AM304" s="29"/>
      <c r="AN304" s="36"/>
      <c r="AO304" s="36"/>
      <c r="AP304" s="36"/>
      <c r="AQ304" s="29"/>
      <c r="AR304" s="36"/>
      <c r="AS304" s="29"/>
      <c r="AT304" s="36"/>
      <c r="AU304" s="29"/>
      <c r="AV304" s="36"/>
      <c r="AW304" s="36"/>
      <c r="AX304" s="36"/>
      <c r="AY304" s="29"/>
      <c r="AZ304" s="36"/>
      <c r="BA304" s="36"/>
      <c r="BB304" s="36"/>
      <c r="BC304" s="29"/>
      <c r="BD304" s="36"/>
      <c r="BE304" s="36"/>
      <c r="BF304" s="36"/>
      <c r="BG304" s="36"/>
      <c r="BH304" s="36"/>
      <c r="BI304" s="36"/>
      <c r="BJ304" s="36"/>
      <c r="BK304" s="36"/>
      <c r="BL304" s="36"/>
      <c r="BM304" s="29"/>
      <c r="BN304" s="36"/>
      <c r="BO304" s="29"/>
      <c r="BP304" s="36"/>
      <c r="BQ304" s="36"/>
      <c r="BR304" s="36"/>
      <c r="BS304" s="29"/>
      <c r="BT304" s="36"/>
      <c r="BU304" s="29"/>
      <c r="BV304" s="36"/>
      <c r="BW304" s="36"/>
      <c r="BX304" s="36"/>
      <c r="BY304" s="36"/>
    </row>
    <row r="305" spans="1:77" x14ac:dyDescent="0.25">
      <c r="A305" s="16">
        <v>303</v>
      </c>
      <c r="B305" s="16">
        <v>2</v>
      </c>
      <c r="C305" s="37" t="s">
        <v>757</v>
      </c>
      <c r="D305" s="51">
        <v>54.457677681159424</v>
      </c>
      <c r="E305" s="25">
        <v>-514.68569000000002</v>
      </c>
      <c r="F305" s="26">
        <f t="shared" si="12"/>
        <v>-460.22801231884057</v>
      </c>
      <c r="G305" s="26">
        <f t="shared" si="13"/>
        <v>54.457677681159424</v>
      </c>
      <c r="H305" s="26">
        <f t="shared" si="14"/>
        <v>0</v>
      </c>
      <c r="I305" s="36"/>
      <c r="J305" s="36"/>
      <c r="K305" s="36"/>
      <c r="L305" s="27"/>
      <c r="M305" s="36"/>
      <c r="N305" s="36"/>
      <c r="O305" s="36"/>
      <c r="P305" s="36"/>
      <c r="Q305" s="36"/>
      <c r="R305" s="29"/>
      <c r="S305" s="36"/>
      <c r="T305" s="29"/>
      <c r="U305" s="36"/>
      <c r="V305" s="36"/>
      <c r="W305" s="36"/>
      <c r="X305" s="36"/>
      <c r="Y305" s="36"/>
      <c r="Z305" s="36"/>
      <c r="AA305" s="36"/>
      <c r="AB305" s="29"/>
      <c r="AC305" s="36"/>
      <c r="AD305" s="66"/>
      <c r="AE305" s="36"/>
      <c r="AF305" s="36"/>
      <c r="AG305" s="36"/>
      <c r="AH305" s="36"/>
      <c r="AI305" s="36"/>
      <c r="AJ305" s="36"/>
      <c r="AK305" s="29"/>
      <c r="AL305" s="36"/>
      <c r="AM305" s="29"/>
      <c r="AN305" s="36"/>
      <c r="AO305" s="36"/>
      <c r="AP305" s="36"/>
      <c r="AQ305" s="29"/>
      <c r="AR305" s="36"/>
      <c r="AS305" s="29"/>
      <c r="AT305" s="36"/>
      <c r="AU305" s="29"/>
      <c r="AV305" s="36"/>
      <c r="AW305" s="36"/>
      <c r="AX305" s="36"/>
      <c r="AY305" s="29"/>
      <c r="AZ305" s="36"/>
      <c r="BA305" s="36"/>
      <c r="BB305" s="36"/>
      <c r="BC305" s="29"/>
      <c r="BD305" s="36"/>
      <c r="BE305" s="36"/>
      <c r="BF305" s="36"/>
      <c r="BG305" s="36"/>
      <c r="BH305" s="36"/>
      <c r="BI305" s="36"/>
      <c r="BJ305" s="36"/>
      <c r="BK305" s="36"/>
      <c r="BL305" s="36"/>
      <c r="BM305" s="29"/>
      <c r="BN305" s="36"/>
      <c r="BO305" s="29"/>
      <c r="BP305" s="36"/>
      <c r="BQ305" s="36"/>
      <c r="BR305" s="36"/>
      <c r="BS305" s="29"/>
      <c r="BT305" s="36"/>
      <c r="BU305" s="29"/>
      <c r="BV305" s="36"/>
      <c r="BW305" s="36"/>
      <c r="BX305" s="36"/>
      <c r="BY305" s="36"/>
    </row>
    <row r="306" spans="1:77" x14ac:dyDescent="0.25">
      <c r="A306" s="16">
        <v>304</v>
      </c>
      <c r="B306" s="16">
        <v>2</v>
      </c>
      <c r="C306" s="37" t="s">
        <v>758</v>
      </c>
      <c r="D306" s="51">
        <v>351.17445986473427</v>
      </c>
      <c r="E306" s="25">
        <v>898.0229720000001</v>
      </c>
      <c r="F306" s="26">
        <f t="shared" si="12"/>
        <v>1249.1974318647344</v>
      </c>
      <c r="G306" s="26">
        <f t="shared" si="13"/>
        <v>-40.925540135265749</v>
      </c>
      <c r="H306" s="26">
        <f t="shared" si="14"/>
        <v>392.1</v>
      </c>
      <c r="I306" s="36"/>
      <c r="J306" s="36"/>
      <c r="K306" s="36"/>
      <c r="L306" s="27"/>
      <c r="M306" s="36"/>
      <c r="N306" s="36"/>
      <c r="O306" s="36"/>
      <c r="P306" s="36"/>
      <c r="Q306" s="36"/>
      <c r="R306" s="29"/>
      <c r="S306" s="36"/>
      <c r="T306" s="29"/>
      <c r="U306" s="36"/>
      <c r="V306" s="36"/>
      <c r="W306" s="36"/>
      <c r="X306" s="36"/>
      <c r="Y306" s="36"/>
      <c r="Z306" s="36"/>
      <c r="AA306" s="36"/>
      <c r="AB306" s="29"/>
      <c r="AC306" s="36"/>
      <c r="AD306" s="66" t="s">
        <v>1067</v>
      </c>
      <c r="AE306" s="36">
        <v>0.13</v>
      </c>
      <c r="AF306" s="36">
        <v>392.1</v>
      </c>
      <c r="AG306" s="36"/>
      <c r="AH306" s="36"/>
      <c r="AI306" s="36"/>
      <c r="AJ306" s="36"/>
      <c r="AK306" s="29"/>
      <c r="AL306" s="36"/>
      <c r="AM306" s="29"/>
      <c r="AN306" s="36"/>
      <c r="AO306" s="36"/>
      <c r="AP306" s="36"/>
      <c r="AQ306" s="29"/>
      <c r="AR306" s="36"/>
      <c r="AS306" s="29"/>
      <c r="AT306" s="36"/>
      <c r="AU306" s="29"/>
      <c r="AV306" s="36"/>
      <c r="AW306" s="36"/>
      <c r="AX306" s="36"/>
      <c r="AY306" s="29"/>
      <c r="AZ306" s="36"/>
      <c r="BA306" s="36"/>
      <c r="BB306" s="36"/>
      <c r="BC306" s="29"/>
      <c r="BD306" s="36"/>
      <c r="BE306" s="36"/>
      <c r="BF306" s="36"/>
      <c r="BG306" s="36"/>
      <c r="BH306" s="36"/>
      <c r="BI306" s="36"/>
      <c r="BJ306" s="36"/>
      <c r="BK306" s="36"/>
      <c r="BL306" s="36"/>
      <c r="BM306" s="29"/>
      <c r="BN306" s="36"/>
      <c r="BO306" s="29"/>
      <c r="BP306" s="36"/>
      <c r="BQ306" s="36"/>
      <c r="BR306" s="36"/>
      <c r="BS306" s="29"/>
      <c r="BT306" s="36"/>
      <c r="BU306" s="29"/>
      <c r="BV306" s="36"/>
      <c r="BW306" s="36"/>
      <c r="BX306" s="36"/>
      <c r="BY306" s="36"/>
    </row>
    <row r="307" spans="1:77" x14ac:dyDescent="0.25">
      <c r="A307" s="16">
        <v>305</v>
      </c>
      <c r="B307" s="16">
        <v>2</v>
      </c>
      <c r="C307" s="37" t="s">
        <v>759</v>
      </c>
      <c r="D307" s="51">
        <v>147.7410475169082</v>
      </c>
      <c r="E307" s="25">
        <v>503.44996800000001</v>
      </c>
      <c r="F307" s="26">
        <f t="shared" si="12"/>
        <v>651.19101551690824</v>
      </c>
      <c r="G307" s="26">
        <f t="shared" si="13"/>
        <v>-242.4609524830918</v>
      </c>
      <c r="H307" s="26">
        <f t="shared" si="14"/>
        <v>390.202</v>
      </c>
      <c r="I307" s="36"/>
      <c r="J307" s="36"/>
      <c r="K307" s="36"/>
      <c r="L307" s="27">
        <v>0.44800000000000001</v>
      </c>
      <c r="M307" s="36">
        <v>207.87200000000001</v>
      </c>
      <c r="N307" s="36">
        <v>9.4E-2</v>
      </c>
      <c r="O307" s="36">
        <v>47.281999999999996</v>
      </c>
      <c r="P307" s="36">
        <v>0.12</v>
      </c>
      <c r="Q307" s="36">
        <v>124</v>
      </c>
      <c r="R307" s="29">
        <v>2</v>
      </c>
      <c r="S307" s="36">
        <v>1.6919999999999999</v>
      </c>
      <c r="T307" s="29"/>
      <c r="U307" s="36"/>
      <c r="V307" s="36">
        <v>4.0000000000000001E-3</v>
      </c>
      <c r="W307" s="36">
        <v>9.3559999999999999</v>
      </c>
      <c r="X307" s="36"/>
      <c r="Y307" s="36"/>
      <c r="Z307" s="36"/>
      <c r="AA307" s="36"/>
      <c r="AB307" s="29"/>
      <c r="AC307" s="36"/>
      <c r="AD307" s="66"/>
      <c r="AE307" s="36"/>
      <c r="AF307" s="36"/>
      <c r="AG307" s="36"/>
      <c r="AH307" s="36"/>
      <c r="AI307" s="36"/>
      <c r="AJ307" s="36"/>
      <c r="AK307" s="29"/>
      <c r="AL307" s="36"/>
      <c r="AM307" s="29"/>
      <c r="AN307" s="36"/>
      <c r="AO307" s="36"/>
      <c r="AP307" s="36"/>
      <c r="AQ307" s="29"/>
      <c r="AR307" s="36"/>
      <c r="AS307" s="29"/>
      <c r="AT307" s="36"/>
      <c r="AU307" s="29"/>
      <c r="AV307" s="36"/>
      <c r="AW307" s="36"/>
      <c r="AX307" s="36"/>
      <c r="AY307" s="29"/>
      <c r="AZ307" s="36"/>
      <c r="BA307" s="36"/>
      <c r="BB307" s="36"/>
      <c r="BC307" s="29"/>
      <c r="BD307" s="36"/>
      <c r="BE307" s="36"/>
      <c r="BF307" s="36"/>
      <c r="BG307" s="36"/>
      <c r="BH307" s="36"/>
      <c r="BI307" s="36"/>
      <c r="BJ307" s="36"/>
      <c r="BK307" s="36"/>
      <c r="BL307" s="36"/>
      <c r="BM307" s="29"/>
      <c r="BN307" s="36"/>
      <c r="BO307" s="29"/>
      <c r="BP307" s="36"/>
      <c r="BQ307" s="36"/>
      <c r="BR307" s="36"/>
      <c r="BS307" s="29"/>
      <c r="BT307" s="36"/>
      <c r="BU307" s="29"/>
      <c r="BV307" s="36"/>
      <c r="BW307" s="36"/>
      <c r="BX307" s="36"/>
      <c r="BY307" s="36"/>
    </row>
    <row r="308" spans="1:77" x14ac:dyDescent="0.25">
      <c r="A308" s="16">
        <v>306</v>
      </c>
      <c r="B308" s="16">
        <v>1</v>
      </c>
      <c r="C308" s="37" t="s">
        <v>760</v>
      </c>
      <c r="D308" s="51">
        <v>197.79039458937191</v>
      </c>
      <c r="E308" s="25">
        <v>-308.46060199999999</v>
      </c>
      <c r="F308" s="26">
        <f t="shared" si="12"/>
        <v>-110.67020741062808</v>
      </c>
      <c r="G308" s="26">
        <f t="shared" si="13"/>
        <v>197.79039458937191</v>
      </c>
      <c r="H308" s="26">
        <f t="shared" si="14"/>
        <v>0</v>
      </c>
      <c r="I308" s="36"/>
      <c r="J308" s="36"/>
      <c r="K308" s="36"/>
      <c r="L308" s="27"/>
      <c r="M308" s="36"/>
      <c r="N308" s="36"/>
      <c r="O308" s="36"/>
      <c r="P308" s="36"/>
      <c r="Q308" s="36"/>
      <c r="R308" s="29"/>
      <c r="S308" s="36"/>
      <c r="T308" s="29"/>
      <c r="U308" s="36"/>
      <c r="V308" s="36"/>
      <c r="W308" s="36"/>
      <c r="X308" s="36"/>
      <c r="Y308" s="36"/>
      <c r="Z308" s="36"/>
      <c r="AA308" s="36"/>
      <c r="AB308" s="29"/>
      <c r="AC308" s="36"/>
      <c r="AD308" s="66"/>
      <c r="AE308" s="36"/>
      <c r="AF308" s="36"/>
      <c r="AG308" s="36"/>
      <c r="AH308" s="36"/>
      <c r="AI308" s="36"/>
      <c r="AJ308" s="36"/>
      <c r="AK308" s="29"/>
      <c r="AL308" s="36"/>
      <c r="AM308" s="29"/>
      <c r="AN308" s="36"/>
      <c r="AO308" s="36"/>
      <c r="AP308" s="36"/>
      <c r="AQ308" s="29"/>
      <c r="AR308" s="36"/>
      <c r="AS308" s="29"/>
      <c r="AT308" s="36"/>
      <c r="AU308" s="29"/>
      <c r="AV308" s="36"/>
      <c r="AW308" s="36"/>
      <c r="AX308" s="36"/>
      <c r="AY308" s="29"/>
      <c r="AZ308" s="36"/>
      <c r="BA308" s="36"/>
      <c r="BB308" s="36"/>
      <c r="BC308" s="29"/>
      <c r="BD308" s="36"/>
      <c r="BE308" s="36"/>
      <c r="BF308" s="36"/>
      <c r="BG308" s="36"/>
      <c r="BH308" s="36"/>
      <c r="BI308" s="36"/>
      <c r="BJ308" s="36"/>
      <c r="BK308" s="36"/>
      <c r="BL308" s="36"/>
      <c r="BM308" s="29"/>
      <c r="BN308" s="36"/>
      <c r="BO308" s="29"/>
      <c r="BP308" s="36"/>
      <c r="BQ308" s="36"/>
      <c r="BR308" s="36"/>
      <c r="BS308" s="29"/>
      <c r="BT308" s="36"/>
      <c r="BU308" s="29"/>
      <c r="BV308" s="36"/>
      <c r="BW308" s="36"/>
      <c r="BX308" s="36"/>
      <c r="BY308" s="36"/>
    </row>
    <row r="309" spans="1:77" x14ac:dyDescent="0.25">
      <c r="A309" s="16">
        <v>307</v>
      </c>
      <c r="B309" s="16">
        <v>1</v>
      </c>
      <c r="C309" s="37" t="s">
        <v>761</v>
      </c>
      <c r="D309" s="51">
        <v>66.322550531400964</v>
      </c>
      <c r="E309" s="25">
        <v>161.58032</v>
      </c>
      <c r="F309" s="26">
        <f t="shared" si="12"/>
        <v>227.90287053140096</v>
      </c>
      <c r="G309" s="26">
        <f t="shared" si="13"/>
        <v>66.322550531400964</v>
      </c>
      <c r="H309" s="26">
        <f t="shared" si="14"/>
        <v>0</v>
      </c>
      <c r="I309" s="36"/>
      <c r="J309" s="36"/>
      <c r="K309" s="36"/>
      <c r="L309" s="27"/>
      <c r="M309" s="36"/>
      <c r="N309" s="36"/>
      <c r="O309" s="36"/>
      <c r="P309" s="36"/>
      <c r="Q309" s="36"/>
      <c r="R309" s="29"/>
      <c r="S309" s="36"/>
      <c r="T309" s="29"/>
      <c r="U309" s="36"/>
      <c r="V309" s="36"/>
      <c r="W309" s="36"/>
      <c r="X309" s="36"/>
      <c r="Y309" s="36"/>
      <c r="Z309" s="36"/>
      <c r="AA309" s="36"/>
      <c r="AB309" s="29"/>
      <c r="AC309" s="36"/>
      <c r="AD309" s="66"/>
      <c r="AE309" s="36"/>
      <c r="AF309" s="36"/>
      <c r="AG309" s="36"/>
      <c r="AH309" s="36"/>
      <c r="AI309" s="36"/>
      <c r="AJ309" s="36"/>
      <c r="AK309" s="29"/>
      <c r="AL309" s="36"/>
      <c r="AM309" s="29"/>
      <c r="AN309" s="36"/>
      <c r="AO309" s="36"/>
      <c r="AP309" s="36"/>
      <c r="AQ309" s="29"/>
      <c r="AR309" s="36"/>
      <c r="AS309" s="29"/>
      <c r="AT309" s="36"/>
      <c r="AU309" s="29"/>
      <c r="AV309" s="36"/>
      <c r="AW309" s="36"/>
      <c r="AX309" s="36"/>
      <c r="AY309" s="29"/>
      <c r="AZ309" s="36"/>
      <c r="BA309" s="36"/>
      <c r="BB309" s="36"/>
      <c r="BC309" s="29"/>
      <c r="BD309" s="36"/>
      <c r="BE309" s="36"/>
      <c r="BF309" s="36"/>
      <c r="BG309" s="36"/>
      <c r="BH309" s="36"/>
      <c r="BI309" s="36"/>
      <c r="BJ309" s="36"/>
      <c r="BK309" s="36"/>
      <c r="BL309" s="36"/>
      <c r="BM309" s="29"/>
      <c r="BN309" s="36"/>
      <c r="BO309" s="29"/>
      <c r="BP309" s="36"/>
      <c r="BQ309" s="36"/>
      <c r="BR309" s="36"/>
      <c r="BS309" s="29"/>
      <c r="BT309" s="36"/>
      <c r="BU309" s="29"/>
      <c r="BV309" s="36"/>
      <c r="BW309" s="36"/>
      <c r="BX309" s="36"/>
      <c r="BY309" s="36"/>
    </row>
    <row r="310" spans="1:77" x14ac:dyDescent="0.25">
      <c r="A310" s="16">
        <v>308</v>
      </c>
      <c r="B310" s="16">
        <v>1</v>
      </c>
      <c r="C310" s="37" t="s">
        <v>762</v>
      </c>
      <c r="D310" s="51">
        <v>34.611721739130431</v>
      </c>
      <c r="E310" s="25">
        <v>83.024899999999988</v>
      </c>
      <c r="F310" s="26">
        <f t="shared" si="12"/>
        <v>117.63662173913042</v>
      </c>
      <c r="G310" s="26">
        <f t="shared" si="13"/>
        <v>34.611721739130431</v>
      </c>
      <c r="H310" s="26">
        <f t="shared" si="14"/>
        <v>0</v>
      </c>
      <c r="I310" s="36"/>
      <c r="J310" s="36"/>
      <c r="K310" s="36"/>
      <c r="L310" s="27"/>
      <c r="M310" s="36"/>
      <c r="N310" s="36"/>
      <c r="O310" s="36"/>
      <c r="P310" s="36"/>
      <c r="Q310" s="36"/>
      <c r="R310" s="29"/>
      <c r="S310" s="36"/>
      <c r="T310" s="29"/>
      <c r="U310" s="36"/>
      <c r="V310" s="36"/>
      <c r="W310" s="36"/>
      <c r="X310" s="36"/>
      <c r="Y310" s="36"/>
      <c r="Z310" s="36"/>
      <c r="AA310" s="36"/>
      <c r="AB310" s="29"/>
      <c r="AC310" s="36"/>
      <c r="AD310" s="66"/>
      <c r="AE310" s="36"/>
      <c r="AF310" s="36"/>
      <c r="AG310" s="36"/>
      <c r="AH310" s="36"/>
      <c r="AI310" s="36"/>
      <c r="AJ310" s="36"/>
      <c r="AK310" s="29"/>
      <c r="AL310" s="36"/>
      <c r="AM310" s="29"/>
      <c r="AN310" s="36"/>
      <c r="AO310" s="36"/>
      <c r="AP310" s="36"/>
      <c r="AQ310" s="29"/>
      <c r="AR310" s="36"/>
      <c r="AS310" s="29"/>
      <c r="AT310" s="36"/>
      <c r="AU310" s="29"/>
      <c r="AV310" s="36"/>
      <c r="AW310" s="36"/>
      <c r="AX310" s="36"/>
      <c r="AY310" s="29"/>
      <c r="AZ310" s="36"/>
      <c r="BA310" s="36"/>
      <c r="BB310" s="36"/>
      <c r="BC310" s="29"/>
      <c r="BD310" s="36"/>
      <c r="BE310" s="36"/>
      <c r="BF310" s="36"/>
      <c r="BG310" s="36"/>
      <c r="BH310" s="36"/>
      <c r="BI310" s="36"/>
      <c r="BJ310" s="36"/>
      <c r="BK310" s="36"/>
      <c r="BL310" s="36"/>
      <c r="BM310" s="29"/>
      <c r="BN310" s="36"/>
      <c r="BO310" s="29"/>
      <c r="BP310" s="36"/>
      <c r="BQ310" s="36"/>
      <c r="BR310" s="36"/>
      <c r="BS310" s="29"/>
      <c r="BT310" s="36"/>
      <c r="BU310" s="29"/>
      <c r="BV310" s="36"/>
      <c r="BW310" s="36"/>
      <c r="BX310" s="36"/>
      <c r="BY310" s="36"/>
    </row>
    <row r="311" spans="1:77" x14ac:dyDescent="0.25">
      <c r="A311" s="16">
        <v>309</v>
      </c>
      <c r="B311" s="16">
        <v>1</v>
      </c>
      <c r="C311" s="37" t="s">
        <v>763</v>
      </c>
      <c r="D311" s="51">
        <v>39.060058357487918</v>
      </c>
      <c r="E311" s="25">
        <v>-151.26581999999996</v>
      </c>
      <c r="F311" s="26">
        <f t="shared" si="12"/>
        <v>-112.20576164251204</v>
      </c>
      <c r="G311" s="26">
        <f t="shared" si="13"/>
        <v>39.060058357487918</v>
      </c>
      <c r="H311" s="26">
        <f t="shared" si="14"/>
        <v>0</v>
      </c>
      <c r="I311" s="36"/>
      <c r="J311" s="36"/>
      <c r="K311" s="36"/>
      <c r="L311" s="27"/>
      <c r="M311" s="36"/>
      <c r="N311" s="36"/>
      <c r="O311" s="36"/>
      <c r="P311" s="36"/>
      <c r="Q311" s="36"/>
      <c r="R311" s="29"/>
      <c r="S311" s="36"/>
      <c r="T311" s="29"/>
      <c r="U311" s="36"/>
      <c r="V311" s="36"/>
      <c r="W311" s="36"/>
      <c r="X311" s="36"/>
      <c r="Y311" s="36"/>
      <c r="Z311" s="36"/>
      <c r="AA311" s="36"/>
      <c r="AB311" s="29"/>
      <c r="AC311" s="36"/>
      <c r="AD311" s="66"/>
      <c r="AE311" s="36"/>
      <c r="AF311" s="36"/>
      <c r="AG311" s="36"/>
      <c r="AH311" s="36"/>
      <c r="AI311" s="36"/>
      <c r="AJ311" s="36"/>
      <c r="AK311" s="29"/>
      <c r="AL311" s="36"/>
      <c r="AM311" s="29"/>
      <c r="AN311" s="36"/>
      <c r="AO311" s="36"/>
      <c r="AP311" s="36"/>
      <c r="AQ311" s="29"/>
      <c r="AR311" s="36"/>
      <c r="AS311" s="29"/>
      <c r="AT311" s="36"/>
      <c r="AU311" s="29"/>
      <c r="AV311" s="36"/>
      <c r="AW311" s="36"/>
      <c r="AX311" s="36"/>
      <c r="AY311" s="29"/>
      <c r="AZ311" s="36"/>
      <c r="BA311" s="36"/>
      <c r="BB311" s="36"/>
      <c r="BC311" s="29"/>
      <c r="BD311" s="36"/>
      <c r="BE311" s="36"/>
      <c r="BF311" s="36"/>
      <c r="BG311" s="36"/>
      <c r="BH311" s="36"/>
      <c r="BI311" s="36"/>
      <c r="BJ311" s="36"/>
      <c r="BK311" s="36"/>
      <c r="BL311" s="36"/>
      <c r="BM311" s="29"/>
      <c r="BN311" s="36"/>
      <c r="BO311" s="29"/>
      <c r="BP311" s="36"/>
      <c r="BQ311" s="36"/>
      <c r="BR311" s="36"/>
      <c r="BS311" s="29"/>
      <c r="BT311" s="36"/>
      <c r="BU311" s="29"/>
      <c r="BV311" s="36"/>
      <c r="BW311" s="36"/>
      <c r="BX311" s="36"/>
      <c r="BY311" s="36"/>
    </row>
    <row r="312" spans="1:77" x14ac:dyDescent="0.25">
      <c r="A312" s="16">
        <v>310</v>
      </c>
      <c r="B312" s="16">
        <v>1</v>
      </c>
      <c r="C312" s="37" t="s">
        <v>764</v>
      </c>
      <c r="D312" s="51">
        <v>93.794461545893725</v>
      </c>
      <c r="E312" s="25">
        <v>414.22519</v>
      </c>
      <c r="F312" s="26">
        <f t="shared" si="12"/>
        <v>508.01965154589374</v>
      </c>
      <c r="G312" s="26">
        <f t="shared" si="13"/>
        <v>93.794461545893725</v>
      </c>
      <c r="H312" s="26">
        <f t="shared" si="14"/>
        <v>0</v>
      </c>
      <c r="I312" s="36"/>
      <c r="J312" s="36"/>
      <c r="K312" s="36"/>
      <c r="L312" s="27"/>
      <c r="M312" s="36"/>
      <c r="N312" s="36"/>
      <c r="O312" s="36"/>
      <c r="P312" s="36"/>
      <c r="Q312" s="36"/>
      <c r="R312" s="29"/>
      <c r="S312" s="36"/>
      <c r="T312" s="29"/>
      <c r="U312" s="36"/>
      <c r="V312" s="36"/>
      <c r="W312" s="36"/>
      <c r="X312" s="36"/>
      <c r="Y312" s="36"/>
      <c r="Z312" s="36"/>
      <c r="AA312" s="36"/>
      <c r="AB312" s="29"/>
      <c r="AC312" s="36"/>
      <c r="AD312" s="66"/>
      <c r="AE312" s="36"/>
      <c r="AF312" s="36"/>
      <c r="AG312" s="36"/>
      <c r="AH312" s="36"/>
      <c r="AI312" s="36"/>
      <c r="AJ312" s="36"/>
      <c r="AK312" s="29"/>
      <c r="AL312" s="36"/>
      <c r="AM312" s="29"/>
      <c r="AN312" s="36"/>
      <c r="AO312" s="36"/>
      <c r="AP312" s="36"/>
      <c r="AQ312" s="29"/>
      <c r="AR312" s="36"/>
      <c r="AS312" s="29"/>
      <c r="AT312" s="36"/>
      <c r="AU312" s="29"/>
      <c r="AV312" s="36"/>
      <c r="AW312" s="36"/>
      <c r="AX312" s="36"/>
      <c r="AY312" s="29"/>
      <c r="AZ312" s="36"/>
      <c r="BA312" s="36"/>
      <c r="BB312" s="36"/>
      <c r="BC312" s="29"/>
      <c r="BD312" s="36"/>
      <c r="BE312" s="36"/>
      <c r="BF312" s="36"/>
      <c r="BG312" s="36"/>
      <c r="BH312" s="36"/>
      <c r="BI312" s="36"/>
      <c r="BJ312" s="36"/>
      <c r="BK312" s="36"/>
      <c r="BL312" s="36"/>
      <c r="BM312" s="29"/>
      <c r="BN312" s="36"/>
      <c r="BO312" s="29"/>
      <c r="BP312" s="36"/>
      <c r="BQ312" s="36"/>
      <c r="BR312" s="36"/>
      <c r="BS312" s="29"/>
      <c r="BT312" s="36"/>
      <c r="BU312" s="29"/>
      <c r="BV312" s="36"/>
      <c r="BW312" s="36"/>
      <c r="BX312" s="36"/>
      <c r="BY312" s="36"/>
    </row>
    <row r="313" spans="1:77" x14ac:dyDescent="0.25">
      <c r="A313" s="16">
        <v>311</v>
      </c>
      <c r="B313" s="16">
        <v>1</v>
      </c>
      <c r="C313" s="37" t="s">
        <v>765</v>
      </c>
      <c r="D313" s="51">
        <v>46.696682512077302</v>
      </c>
      <c r="E313" s="25">
        <v>-640.23206999999991</v>
      </c>
      <c r="F313" s="26">
        <f t="shared" si="12"/>
        <v>-593.53538748792266</v>
      </c>
      <c r="G313" s="26">
        <f t="shared" si="13"/>
        <v>46.696682512077302</v>
      </c>
      <c r="H313" s="26">
        <f t="shared" si="14"/>
        <v>0</v>
      </c>
      <c r="I313" s="36"/>
      <c r="J313" s="36"/>
      <c r="K313" s="36"/>
      <c r="L313" s="27"/>
      <c r="M313" s="36"/>
      <c r="N313" s="36"/>
      <c r="O313" s="36"/>
      <c r="P313" s="36"/>
      <c r="Q313" s="36"/>
      <c r="R313" s="29"/>
      <c r="S313" s="36"/>
      <c r="T313" s="29"/>
      <c r="U313" s="36"/>
      <c r="V313" s="36"/>
      <c r="W313" s="36"/>
      <c r="X313" s="36"/>
      <c r="Y313" s="36"/>
      <c r="Z313" s="36"/>
      <c r="AA313" s="36"/>
      <c r="AB313" s="29"/>
      <c r="AC313" s="36"/>
      <c r="AD313" s="66"/>
      <c r="AE313" s="36"/>
      <c r="AF313" s="36"/>
      <c r="AG313" s="36"/>
      <c r="AH313" s="36"/>
      <c r="AI313" s="36"/>
      <c r="AJ313" s="36"/>
      <c r="AK313" s="29"/>
      <c r="AL313" s="36"/>
      <c r="AM313" s="29"/>
      <c r="AN313" s="36"/>
      <c r="AO313" s="36"/>
      <c r="AP313" s="36"/>
      <c r="AQ313" s="29"/>
      <c r="AR313" s="36"/>
      <c r="AS313" s="29"/>
      <c r="AT313" s="36"/>
      <c r="AU313" s="29"/>
      <c r="AV313" s="36"/>
      <c r="AW313" s="36"/>
      <c r="AX313" s="36"/>
      <c r="AY313" s="29"/>
      <c r="AZ313" s="36"/>
      <c r="BA313" s="36"/>
      <c r="BB313" s="36"/>
      <c r="BC313" s="29"/>
      <c r="BD313" s="36"/>
      <c r="BE313" s="36"/>
      <c r="BF313" s="36"/>
      <c r="BG313" s="36"/>
      <c r="BH313" s="36"/>
      <c r="BI313" s="36"/>
      <c r="BJ313" s="36"/>
      <c r="BK313" s="36"/>
      <c r="BL313" s="36"/>
      <c r="BM313" s="29"/>
      <c r="BN313" s="36"/>
      <c r="BO313" s="29"/>
      <c r="BP313" s="36"/>
      <c r="BQ313" s="36"/>
      <c r="BR313" s="36"/>
      <c r="BS313" s="29"/>
      <c r="BT313" s="36"/>
      <c r="BU313" s="29"/>
      <c r="BV313" s="36"/>
      <c r="BW313" s="36"/>
      <c r="BX313" s="36"/>
      <c r="BY313" s="36"/>
    </row>
    <row r="314" spans="1:77" x14ac:dyDescent="0.25">
      <c r="A314" s="16">
        <v>312</v>
      </c>
      <c r="B314" s="16">
        <v>1</v>
      </c>
      <c r="C314" s="37" t="s">
        <v>766</v>
      </c>
      <c r="D314" s="51">
        <v>101.05763124637681</v>
      </c>
      <c r="E314" s="25">
        <v>48.510704000000004</v>
      </c>
      <c r="F314" s="26">
        <f t="shared" si="12"/>
        <v>149.56833524637682</v>
      </c>
      <c r="G314" s="26">
        <f t="shared" si="13"/>
        <v>101.05763124637681</v>
      </c>
      <c r="H314" s="26">
        <f t="shared" si="14"/>
        <v>0</v>
      </c>
      <c r="I314" s="36"/>
      <c r="J314" s="36"/>
      <c r="K314" s="36"/>
      <c r="L314" s="27"/>
      <c r="M314" s="36"/>
      <c r="N314" s="36"/>
      <c r="O314" s="36"/>
      <c r="P314" s="36"/>
      <c r="Q314" s="36"/>
      <c r="R314" s="29"/>
      <c r="S314" s="36"/>
      <c r="T314" s="29"/>
      <c r="U314" s="36"/>
      <c r="V314" s="36"/>
      <c r="W314" s="36"/>
      <c r="X314" s="36"/>
      <c r="Y314" s="36"/>
      <c r="Z314" s="36"/>
      <c r="AA314" s="36"/>
      <c r="AB314" s="29"/>
      <c r="AC314" s="36"/>
      <c r="AD314" s="66"/>
      <c r="AE314" s="36"/>
      <c r="AF314" s="36"/>
      <c r="AG314" s="36"/>
      <c r="AH314" s="36"/>
      <c r="AI314" s="36"/>
      <c r="AJ314" s="36"/>
      <c r="AK314" s="29"/>
      <c r="AL314" s="36"/>
      <c r="AM314" s="29"/>
      <c r="AN314" s="36"/>
      <c r="AO314" s="36"/>
      <c r="AP314" s="36"/>
      <c r="AQ314" s="29"/>
      <c r="AR314" s="36"/>
      <c r="AS314" s="29"/>
      <c r="AT314" s="36"/>
      <c r="AU314" s="29"/>
      <c r="AV314" s="36"/>
      <c r="AW314" s="36"/>
      <c r="AX314" s="36"/>
      <c r="AY314" s="29"/>
      <c r="AZ314" s="36"/>
      <c r="BA314" s="36"/>
      <c r="BB314" s="36"/>
      <c r="BC314" s="29"/>
      <c r="BD314" s="36"/>
      <c r="BE314" s="36"/>
      <c r="BF314" s="36"/>
      <c r="BG314" s="36"/>
      <c r="BH314" s="36"/>
      <c r="BI314" s="36"/>
      <c r="BJ314" s="36"/>
      <c r="BK314" s="36"/>
      <c r="BL314" s="36"/>
      <c r="BM314" s="29"/>
      <c r="BN314" s="36"/>
      <c r="BO314" s="29"/>
      <c r="BP314" s="36"/>
      <c r="BQ314" s="36"/>
      <c r="BR314" s="36"/>
      <c r="BS314" s="29"/>
      <c r="BT314" s="36"/>
      <c r="BU314" s="29"/>
      <c r="BV314" s="36"/>
      <c r="BW314" s="36"/>
      <c r="BX314" s="36"/>
      <c r="BY314" s="36"/>
    </row>
    <row r="315" spans="1:77" x14ac:dyDescent="0.25">
      <c r="A315" s="16">
        <v>313</v>
      </c>
      <c r="B315" s="16">
        <v>1</v>
      </c>
      <c r="C315" s="37" t="s">
        <v>767</v>
      </c>
      <c r="D315" s="51">
        <v>33.990842125603855</v>
      </c>
      <c r="E315" s="25">
        <v>140.31255999999999</v>
      </c>
      <c r="F315" s="26">
        <f t="shared" si="12"/>
        <v>174.30340212560384</v>
      </c>
      <c r="G315" s="26">
        <f t="shared" si="13"/>
        <v>33.990842125603855</v>
      </c>
      <c r="H315" s="26">
        <f t="shared" si="14"/>
        <v>0</v>
      </c>
      <c r="I315" s="36"/>
      <c r="J315" s="36"/>
      <c r="K315" s="36"/>
      <c r="L315" s="27"/>
      <c r="M315" s="36"/>
      <c r="N315" s="36"/>
      <c r="O315" s="36"/>
      <c r="P315" s="36"/>
      <c r="Q315" s="36"/>
      <c r="R315" s="29"/>
      <c r="S315" s="36"/>
      <c r="T315" s="29"/>
      <c r="U315" s="36"/>
      <c r="V315" s="36"/>
      <c r="W315" s="36"/>
      <c r="X315" s="36"/>
      <c r="Y315" s="36"/>
      <c r="Z315" s="36"/>
      <c r="AA315" s="36"/>
      <c r="AB315" s="29"/>
      <c r="AC315" s="36"/>
      <c r="AD315" s="66"/>
      <c r="AE315" s="36"/>
      <c r="AF315" s="36"/>
      <c r="AG315" s="36"/>
      <c r="AH315" s="36"/>
      <c r="AI315" s="36"/>
      <c r="AJ315" s="36"/>
      <c r="AK315" s="29"/>
      <c r="AL315" s="36"/>
      <c r="AM315" s="29"/>
      <c r="AN315" s="36"/>
      <c r="AO315" s="36"/>
      <c r="AP315" s="36"/>
      <c r="AQ315" s="29"/>
      <c r="AR315" s="36"/>
      <c r="AS315" s="29"/>
      <c r="AT315" s="36"/>
      <c r="AU315" s="29"/>
      <c r="AV315" s="36"/>
      <c r="AW315" s="36"/>
      <c r="AX315" s="36"/>
      <c r="AY315" s="29"/>
      <c r="AZ315" s="36"/>
      <c r="BA315" s="36"/>
      <c r="BB315" s="36"/>
      <c r="BC315" s="29"/>
      <c r="BD315" s="36"/>
      <c r="BE315" s="36"/>
      <c r="BF315" s="36"/>
      <c r="BG315" s="36"/>
      <c r="BH315" s="36"/>
      <c r="BI315" s="36"/>
      <c r="BJ315" s="36"/>
      <c r="BK315" s="36"/>
      <c r="BL315" s="36"/>
      <c r="BM315" s="29"/>
      <c r="BN315" s="36"/>
      <c r="BO315" s="29"/>
      <c r="BP315" s="36"/>
      <c r="BQ315" s="36"/>
      <c r="BR315" s="36"/>
      <c r="BS315" s="29"/>
      <c r="BT315" s="36"/>
      <c r="BU315" s="29"/>
      <c r="BV315" s="36"/>
      <c r="BW315" s="36"/>
      <c r="BX315" s="36"/>
      <c r="BY315" s="36"/>
    </row>
    <row r="316" spans="1:77" x14ac:dyDescent="0.25">
      <c r="A316" s="16">
        <v>314</v>
      </c>
      <c r="B316" s="16">
        <v>1</v>
      </c>
      <c r="C316" s="37" t="s">
        <v>930</v>
      </c>
      <c r="D316" s="51">
        <v>61.177870357487919</v>
      </c>
      <c r="E316" s="25">
        <v>33.874291999999997</v>
      </c>
      <c r="F316" s="26">
        <f t="shared" si="12"/>
        <v>95.052162357487916</v>
      </c>
      <c r="G316" s="26">
        <f t="shared" si="13"/>
        <v>61.177870357487919</v>
      </c>
      <c r="H316" s="26">
        <f t="shared" si="14"/>
        <v>0</v>
      </c>
      <c r="I316" s="36"/>
      <c r="J316" s="36"/>
      <c r="K316" s="36"/>
      <c r="L316" s="27"/>
      <c r="M316" s="36"/>
      <c r="N316" s="36"/>
      <c r="O316" s="36"/>
      <c r="P316" s="36"/>
      <c r="Q316" s="36"/>
      <c r="R316" s="29"/>
      <c r="S316" s="36"/>
      <c r="T316" s="29"/>
      <c r="U316" s="36"/>
      <c r="V316" s="36"/>
      <c r="W316" s="36"/>
      <c r="X316" s="36"/>
      <c r="Y316" s="36"/>
      <c r="Z316" s="36"/>
      <c r="AA316" s="36"/>
      <c r="AB316" s="29"/>
      <c r="AC316" s="36"/>
      <c r="AD316" s="66"/>
      <c r="AE316" s="36"/>
      <c r="AF316" s="36"/>
      <c r="AG316" s="36"/>
      <c r="AH316" s="36"/>
      <c r="AI316" s="36"/>
      <c r="AJ316" s="36"/>
      <c r="AK316" s="29"/>
      <c r="AL316" s="36"/>
      <c r="AM316" s="29"/>
      <c r="AN316" s="36"/>
      <c r="AO316" s="36"/>
      <c r="AP316" s="36"/>
      <c r="AQ316" s="29"/>
      <c r="AR316" s="36"/>
      <c r="AS316" s="29"/>
      <c r="AT316" s="36"/>
      <c r="AU316" s="29"/>
      <c r="AV316" s="36"/>
      <c r="AW316" s="36"/>
      <c r="AX316" s="36"/>
      <c r="AY316" s="29"/>
      <c r="AZ316" s="36"/>
      <c r="BA316" s="36"/>
      <c r="BB316" s="36"/>
      <c r="BC316" s="29"/>
      <c r="BD316" s="36"/>
      <c r="BE316" s="36"/>
      <c r="BF316" s="36"/>
      <c r="BG316" s="36"/>
      <c r="BH316" s="36"/>
      <c r="BI316" s="36"/>
      <c r="BJ316" s="36"/>
      <c r="BK316" s="36"/>
      <c r="BL316" s="36"/>
      <c r="BM316" s="29"/>
      <c r="BN316" s="36"/>
      <c r="BO316" s="29"/>
      <c r="BP316" s="36"/>
      <c r="BQ316" s="36"/>
      <c r="BR316" s="36"/>
      <c r="BS316" s="29"/>
      <c r="BT316" s="36"/>
      <c r="BU316" s="29"/>
      <c r="BV316" s="36"/>
      <c r="BW316" s="36"/>
      <c r="BX316" s="36"/>
      <c r="BY316" s="36"/>
    </row>
    <row r="317" spans="1:77" x14ac:dyDescent="0.25">
      <c r="A317" s="16">
        <v>315</v>
      </c>
      <c r="B317" s="16">
        <v>1</v>
      </c>
      <c r="C317" s="37" t="s">
        <v>931</v>
      </c>
      <c r="D317" s="51">
        <v>136.23394252173912</v>
      </c>
      <c r="E317" s="25">
        <v>149.82601199999999</v>
      </c>
      <c r="F317" s="26">
        <f t="shared" si="12"/>
        <v>286.05995452173909</v>
      </c>
      <c r="G317" s="26">
        <f t="shared" si="13"/>
        <v>136.23394252173912</v>
      </c>
      <c r="H317" s="26">
        <f t="shared" si="14"/>
        <v>0</v>
      </c>
      <c r="I317" s="36"/>
      <c r="J317" s="36"/>
      <c r="K317" s="36"/>
      <c r="L317" s="27"/>
      <c r="M317" s="36"/>
      <c r="N317" s="36"/>
      <c r="O317" s="36"/>
      <c r="P317" s="36"/>
      <c r="Q317" s="36"/>
      <c r="R317" s="29"/>
      <c r="S317" s="36"/>
      <c r="T317" s="29"/>
      <c r="U317" s="36"/>
      <c r="V317" s="36"/>
      <c r="W317" s="36"/>
      <c r="X317" s="36"/>
      <c r="Y317" s="36"/>
      <c r="Z317" s="36"/>
      <c r="AA317" s="36"/>
      <c r="AB317" s="29"/>
      <c r="AC317" s="36"/>
      <c r="AD317" s="66"/>
      <c r="AE317" s="36"/>
      <c r="AF317" s="36"/>
      <c r="AG317" s="36"/>
      <c r="AH317" s="36"/>
      <c r="AI317" s="36"/>
      <c r="AJ317" s="36"/>
      <c r="AK317" s="29"/>
      <c r="AL317" s="36"/>
      <c r="AM317" s="29"/>
      <c r="AN317" s="36"/>
      <c r="AO317" s="36"/>
      <c r="AP317" s="36"/>
      <c r="AQ317" s="29"/>
      <c r="AR317" s="36"/>
      <c r="AS317" s="29"/>
      <c r="AT317" s="36"/>
      <c r="AU317" s="29"/>
      <c r="AV317" s="36"/>
      <c r="AW317" s="36"/>
      <c r="AX317" s="36"/>
      <c r="AY317" s="29"/>
      <c r="AZ317" s="36"/>
      <c r="BA317" s="36"/>
      <c r="BB317" s="36"/>
      <c r="BC317" s="29"/>
      <c r="BD317" s="36"/>
      <c r="BE317" s="36"/>
      <c r="BF317" s="36"/>
      <c r="BG317" s="36"/>
      <c r="BH317" s="36"/>
      <c r="BI317" s="36"/>
      <c r="BJ317" s="36"/>
      <c r="BK317" s="36"/>
      <c r="BL317" s="36"/>
      <c r="BM317" s="29"/>
      <c r="BN317" s="36"/>
      <c r="BO317" s="29"/>
      <c r="BP317" s="36"/>
      <c r="BQ317" s="36"/>
      <c r="BR317" s="36"/>
      <c r="BS317" s="29"/>
      <c r="BT317" s="36"/>
      <c r="BU317" s="29"/>
      <c r="BV317" s="36"/>
      <c r="BW317" s="36"/>
      <c r="BX317" s="36"/>
      <c r="BY317" s="36"/>
    </row>
    <row r="318" spans="1:77" x14ac:dyDescent="0.25">
      <c r="A318" s="16">
        <v>316</v>
      </c>
      <c r="B318" s="16">
        <v>1</v>
      </c>
      <c r="C318" s="37" t="s">
        <v>768</v>
      </c>
      <c r="D318" s="51">
        <v>121.15430452173915</v>
      </c>
      <c r="E318" s="25">
        <v>117.15195799999999</v>
      </c>
      <c r="F318" s="26">
        <f t="shared" si="12"/>
        <v>238.30626252173914</v>
      </c>
      <c r="G318" s="26">
        <f t="shared" si="13"/>
        <v>121.15430452173915</v>
      </c>
      <c r="H318" s="26">
        <f t="shared" si="14"/>
        <v>0</v>
      </c>
      <c r="I318" s="36"/>
      <c r="J318" s="36"/>
      <c r="K318" s="36"/>
      <c r="L318" s="27"/>
      <c r="M318" s="36"/>
      <c r="N318" s="36"/>
      <c r="O318" s="36"/>
      <c r="P318" s="36"/>
      <c r="Q318" s="36"/>
      <c r="R318" s="29"/>
      <c r="S318" s="36"/>
      <c r="T318" s="29"/>
      <c r="U318" s="36"/>
      <c r="V318" s="36"/>
      <c r="W318" s="36"/>
      <c r="X318" s="36"/>
      <c r="Y318" s="36"/>
      <c r="Z318" s="36"/>
      <c r="AA318" s="36"/>
      <c r="AB318" s="29"/>
      <c r="AC318" s="36"/>
      <c r="AD318" s="66"/>
      <c r="AE318" s="36"/>
      <c r="AF318" s="36"/>
      <c r="AG318" s="36"/>
      <c r="AH318" s="36"/>
      <c r="AI318" s="36"/>
      <c r="AJ318" s="36"/>
      <c r="AK318" s="29"/>
      <c r="AL318" s="36"/>
      <c r="AM318" s="29"/>
      <c r="AN318" s="36"/>
      <c r="AO318" s="36"/>
      <c r="AP318" s="36"/>
      <c r="AQ318" s="29"/>
      <c r="AR318" s="36"/>
      <c r="AS318" s="29"/>
      <c r="AT318" s="36"/>
      <c r="AU318" s="29"/>
      <c r="AV318" s="36"/>
      <c r="AW318" s="36"/>
      <c r="AX318" s="36"/>
      <c r="AY318" s="29"/>
      <c r="AZ318" s="36"/>
      <c r="BA318" s="36"/>
      <c r="BB318" s="36"/>
      <c r="BC318" s="29"/>
      <c r="BD318" s="36"/>
      <c r="BE318" s="36"/>
      <c r="BF318" s="36"/>
      <c r="BG318" s="36"/>
      <c r="BH318" s="36"/>
      <c r="BI318" s="36"/>
      <c r="BJ318" s="36"/>
      <c r="BK318" s="36"/>
      <c r="BL318" s="36"/>
      <c r="BM318" s="29"/>
      <c r="BN318" s="36"/>
      <c r="BO318" s="29"/>
      <c r="BP318" s="36"/>
      <c r="BQ318" s="36"/>
      <c r="BR318" s="36"/>
      <c r="BS318" s="29"/>
      <c r="BT318" s="36"/>
      <c r="BU318" s="29"/>
      <c r="BV318" s="36"/>
      <c r="BW318" s="36"/>
      <c r="BX318" s="36"/>
      <c r="BY318" s="36"/>
    </row>
    <row r="319" spans="1:77" x14ac:dyDescent="0.25">
      <c r="A319" s="16">
        <v>317</v>
      </c>
      <c r="B319" s="16">
        <v>3</v>
      </c>
      <c r="C319" s="37" t="s">
        <v>769</v>
      </c>
      <c r="D319" s="51">
        <v>185.21792382608695</v>
      </c>
      <c r="E319" s="25">
        <v>110.25076600000001</v>
      </c>
      <c r="F319" s="26">
        <f t="shared" si="12"/>
        <v>295.46868982608697</v>
      </c>
      <c r="G319" s="26">
        <f t="shared" si="13"/>
        <v>-201.28207617391305</v>
      </c>
      <c r="H319" s="26">
        <f t="shared" si="14"/>
        <v>386.5</v>
      </c>
      <c r="I319" s="36"/>
      <c r="J319" s="36"/>
      <c r="K319" s="36"/>
      <c r="L319" s="27"/>
      <c r="M319" s="36"/>
      <c r="N319" s="36"/>
      <c r="O319" s="36"/>
      <c r="P319" s="36"/>
      <c r="Q319" s="36"/>
      <c r="R319" s="29"/>
      <c r="S319" s="36"/>
      <c r="T319" s="29"/>
      <c r="U319" s="36"/>
      <c r="V319" s="36"/>
      <c r="W319" s="36"/>
      <c r="X319" s="36"/>
      <c r="Y319" s="36"/>
      <c r="Z319" s="36"/>
      <c r="AA319" s="36"/>
      <c r="AB319" s="29"/>
      <c r="AC319" s="36"/>
      <c r="AD319" s="66" t="s">
        <v>1035</v>
      </c>
      <c r="AE319" s="36">
        <v>0.1</v>
      </c>
      <c r="AF319" s="36">
        <v>386.5</v>
      </c>
      <c r="AG319" s="36"/>
      <c r="AH319" s="36"/>
      <c r="AI319" s="36"/>
      <c r="AJ319" s="36"/>
      <c r="AK319" s="29"/>
      <c r="AL319" s="36"/>
      <c r="AM319" s="29"/>
      <c r="AN319" s="36"/>
      <c r="AO319" s="36"/>
      <c r="AP319" s="36"/>
      <c r="AQ319" s="29"/>
      <c r="AR319" s="36"/>
      <c r="AS319" s="29"/>
      <c r="AT319" s="36"/>
      <c r="AU319" s="29"/>
      <c r="AV319" s="36"/>
      <c r="AW319" s="36"/>
      <c r="AX319" s="36"/>
      <c r="AY319" s="29"/>
      <c r="AZ319" s="36"/>
      <c r="BA319" s="36"/>
      <c r="BB319" s="36"/>
      <c r="BC319" s="29"/>
      <c r="BD319" s="36"/>
      <c r="BE319" s="36"/>
      <c r="BF319" s="36"/>
      <c r="BG319" s="36"/>
      <c r="BH319" s="36"/>
      <c r="BI319" s="36"/>
      <c r="BJ319" s="36"/>
      <c r="BK319" s="36"/>
      <c r="BL319" s="36"/>
      <c r="BM319" s="29"/>
      <c r="BN319" s="36"/>
      <c r="BO319" s="29"/>
      <c r="BP319" s="36"/>
      <c r="BQ319" s="36"/>
      <c r="BR319" s="36"/>
      <c r="BS319" s="29"/>
      <c r="BT319" s="36"/>
      <c r="BU319" s="29"/>
      <c r="BV319" s="36"/>
      <c r="BW319" s="36"/>
      <c r="BX319" s="36"/>
      <c r="BY319" s="36"/>
    </row>
    <row r="320" spans="1:77" x14ac:dyDescent="0.25">
      <c r="A320" s="16">
        <v>318</v>
      </c>
      <c r="B320" s="16">
        <v>3</v>
      </c>
      <c r="C320" s="37" t="s">
        <v>770</v>
      </c>
      <c r="D320" s="51">
        <v>144.83774030917874</v>
      </c>
      <c r="E320" s="25">
        <v>362.82703199999997</v>
      </c>
      <c r="F320" s="26">
        <f t="shared" si="12"/>
        <v>507.66477230917872</v>
      </c>
      <c r="G320" s="26">
        <f t="shared" si="13"/>
        <v>11.397740309178744</v>
      </c>
      <c r="H320" s="26">
        <f t="shared" si="14"/>
        <v>133.44</v>
      </c>
      <c r="I320" s="36"/>
      <c r="J320" s="36"/>
      <c r="K320" s="36"/>
      <c r="L320" s="27"/>
      <c r="M320" s="36"/>
      <c r="N320" s="36"/>
      <c r="O320" s="36"/>
      <c r="P320" s="36"/>
      <c r="Q320" s="36"/>
      <c r="R320" s="29"/>
      <c r="S320" s="36"/>
      <c r="T320" s="29"/>
      <c r="U320" s="36"/>
      <c r="V320" s="36"/>
      <c r="W320" s="36"/>
      <c r="X320" s="36">
        <v>0.12</v>
      </c>
      <c r="Y320" s="36">
        <v>133.44</v>
      </c>
      <c r="Z320" s="36"/>
      <c r="AA320" s="36"/>
      <c r="AB320" s="29"/>
      <c r="AC320" s="36"/>
      <c r="AD320" s="66"/>
      <c r="AE320" s="36"/>
      <c r="AF320" s="36"/>
      <c r="AG320" s="36"/>
      <c r="AH320" s="36"/>
      <c r="AI320" s="36"/>
      <c r="AJ320" s="36"/>
      <c r="AK320" s="29"/>
      <c r="AL320" s="36"/>
      <c r="AM320" s="29"/>
      <c r="AN320" s="36"/>
      <c r="AO320" s="36"/>
      <c r="AP320" s="36"/>
      <c r="AQ320" s="29"/>
      <c r="AR320" s="36"/>
      <c r="AS320" s="29"/>
      <c r="AT320" s="36"/>
      <c r="AU320" s="29"/>
      <c r="AV320" s="36"/>
      <c r="AW320" s="36"/>
      <c r="AX320" s="36"/>
      <c r="AY320" s="29"/>
      <c r="AZ320" s="36"/>
      <c r="BA320" s="36"/>
      <c r="BB320" s="36"/>
      <c r="BC320" s="29"/>
      <c r="BD320" s="36"/>
      <c r="BE320" s="36"/>
      <c r="BF320" s="36"/>
      <c r="BG320" s="36"/>
      <c r="BH320" s="36"/>
      <c r="BI320" s="36"/>
      <c r="BJ320" s="36"/>
      <c r="BK320" s="36"/>
      <c r="BL320" s="36"/>
      <c r="BM320" s="29"/>
      <c r="BN320" s="36"/>
      <c r="BO320" s="29"/>
      <c r="BP320" s="36"/>
      <c r="BQ320" s="36"/>
      <c r="BR320" s="36"/>
      <c r="BS320" s="29"/>
      <c r="BT320" s="36"/>
      <c r="BU320" s="29"/>
      <c r="BV320" s="36"/>
      <c r="BW320" s="36"/>
      <c r="BX320" s="36"/>
      <c r="BY320" s="36"/>
    </row>
    <row r="321" spans="1:77" x14ac:dyDescent="0.25">
      <c r="A321" s="16">
        <v>319</v>
      </c>
      <c r="B321" s="16">
        <v>3</v>
      </c>
      <c r="C321" s="37" t="s">
        <v>771</v>
      </c>
      <c r="D321" s="51">
        <v>301.59656428985505</v>
      </c>
      <c r="E321" s="25">
        <v>-433.975416</v>
      </c>
      <c r="F321" s="26">
        <f t="shared" si="12"/>
        <v>-132.37885171014494</v>
      </c>
      <c r="G321" s="26">
        <f t="shared" si="13"/>
        <v>301.59656428985505</v>
      </c>
      <c r="H321" s="26">
        <f t="shared" si="14"/>
        <v>0</v>
      </c>
      <c r="I321" s="36"/>
      <c r="J321" s="36"/>
      <c r="K321" s="36"/>
      <c r="L321" s="27"/>
      <c r="M321" s="36"/>
      <c r="N321" s="36"/>
      <c r="O321" s="36"/>
      <c r="P321" s="36"/>
      <c r="Q321" s="36"/>
      <c r="R321" s="29"/>
      <c r="S321" s="36"/>
      <c r="T321" s="29"/>
      <c r="U321" s="36"/>
      <c r="V321" s="36"/>
      <c r="W321" s="36"/>
      <c r="X321" s="36"/>
      <c r="Y321" s="36"/>
      <c r="Z321" s="36"/>
      <c r="AA321" s="36"/>
      <c r="AB321" s="29"/>
      <c r="AC321" s="36"/>
      <c r="AD321" s="66"/>
      <c r="AE321" s="36"/>
      <c r="AF321" s="36"/>
      <c r="AG321" s="36"/>
      <c r="AH321" s="36"/>
      <c r="AI321" s="36"/>
      <c r="AJ321" s="36"/>
      <c r="AK321" s="29"/>
      <c r="AL321" s="36"/>
      <c r="AM321" s="29"/>
      <c r="AN321" s="36"/>
      <c r="AO321" s="36"/>
      <c r="AP321" s="36"/>
      <c r="AQ321" s="29"/>
      <c r="AR321" s="36"/>
      <c r="AS321" s="29"/>
      <c r="AT321" s="36"/>
      <c r="AU321" s="29"/>
      <c r="AV321" s="36"/>
      <c r="AW321" s="36"/>
      <c r="AX321" s="36"/>
      <c r="AY321" s="29"/>
      <c r="AZ321" s="36"/>
      <c r="BA321" s="36"/>
      <c r="BB321" s="36"/>
      <c r="BC321" s="29"/>
      <c r="BD321" s="36"/>
      <c r="BE321" s="36"/>
      <c r="BF321" s="36"/>
      <c r="BG321" s="36"/>
      <c r="BH321" s="36"/>
      <c r="BI321" s="36"/>
      <c r="BJ321" s="36"/>
      <c r="BK321" s="36"/>
      <c r="BL321" s="36"/>
      <c r="BM321" s="29"/>
      <c r="BN321" s="36"/>
      <c r="BO321" s="29"/>
      <c r="BP321" s="36"/>
      <c r="BQ321" s="36"/>
      <c r="BR321" s="36"/>
      <c r="BS321" s="29"/>
      <c r="BT321" s="36"/>
      <c r="BU321" s="29"/>
      <c r="BV321" s="36"/>
      <c r="BW321" s="36"/>
      <c r="BX321" s="36"/>
      <c r="BY321" s="36"/>
    </row>
    <row r="322" spans="1:77" x14ac:dyDescent="0.25">
      <c r="A322" s="16">
        <v>320</v>
      </c>
      <c r="B322" s="16">
        <v>3</v>
      </c>
      <c r="C322" s="37" t="s">
        <v>772</v>
      </c>
      <c r="D322" s="51">
        <v>97.065816726570034</v>
      </c>
      <c r="E322" s="25">
        <v>257.72822400000001</v>
      </c>
      <c r="F322" s="26">
        <f t="shared" si="12"/>
        <v>354.79404072657007</v>
      </c>
      <c r="G322" s="26">
        <f t="shared" si="13"/>
        <v>97.065816726570034</v>
      </c>
      <c r="H322" s="26">
        <f t="shared" si="14"/>
        <v>0</v>
      </c>
      <c r="I322" s="36"/>
      <c r="J322" s="36"/>
      <c r="K322" s="36"/>
      <c r="L322" s="27"/>
      <c r="M322" s="36"/>
      <c r="N322" s="36"/>
      <c r="O322" s="36"/>
      <c r="P322" s="36"/>
      <c r="Q322" s="36"/>
      <c r="R322" s="29"/>
      <c r="S322" s="36"/>
      <c r="T322" s="29"/>
      <c r="U322" s="36"/>
      <c r="V322" s="36"/>
      <c r="W322" s="36"/>
      <c r="X322" s="36"/>
      <c r="Y322" s="36"/>
      <c r="Z322" s="36"/>
      <c r="AA322" s="36"/>
      <c r="AB322" s="29"/>
      <c r="AC322" s="36"/>
      <c r="AD322" s="66"/>
      <c r="AE322" s="36"/>
      <c r="AF322" s="36"/>
      <c r="AG322" s="36"/>
      <c r="AH322" s="36"/>
      <c r="AI322" s="36"/>
      <c r="AJ322" s="36"/>
      <c r="AK322" s="29"/>
      <c r="AL322" s="36"/>
      <c r="AM322" s="29"/>
      <c r="AN322" s="36"/>
      <c r="AO322" s="36"/>
      <c r="AP322" s="36"/>
      <c r="AQ322" s="29"/>
      <c r="AR322" s="36"/>
      <c r="AS322" s="29"/>
      <c r="AT322" s="36"/>
      <c r="AU322" s="29"/>
      <c r="AV322" s="36"/>
      <c r="AW322" s="36"/>
      <c r="AX322" s="36"/>
      <c r="AY322" s="29"/>
      <c r="AZ322" s="36"/>
      <c r="BA322" s="36"/>
      <c r="BB322" s="36"/>
      <c r="BC322" s="29"/>
      <c r="BD322" s="36"/>
      <c r="BE322" s="36"/>
      <c r="BF322" s="36"/>
      <c r="BG322" s="36"/>
      <c r="BH322" s="36"/>
      <c r="BI322" s="36"/>
      <c r="BJ322" s="36"/>
      <c r="BK322" s="36"/>
      <c r="BL322" s="36"/>
      <c r="BM322" s="29"/>
      <c r="BN322" s="36"/>
      <c r="BO322" s="29"/>
      <c r="BP322" s="36"/>
      <c r="BQ322" s="36"/>
      <c r="BR322" s="36"/>
      <c r="BS322" s="29"/>
      <c r="BT322" s="36"/>
      <c r="BU322" s="29"/>
      <c r="BV322" s="36"/>
      <c r="BW322" s="36"/>
      <c r="BX322" s="36"/>
      <c r="BY322" s="36"/>
    </row>
    <row r="323" spans="1:77" x14ac:dyDescent="0.25">
      <c r="A323" s="16">
        <v>321</v>
      </c>
      <c r="B323" s="16">
        <v>3</v>
      </c>
      <c r="C323" s="37" t="s">
        <v>773</v>
      </c>
      <c r="D323" s="51">
        <v>915.42617028019333</v>
      </c>
      <c r="E323" s="25">
        <v>783.67642999999998</v>
      </c>
      <c r="F323" s="26">
        <f t="shared" si="12"/>
        <v>1699.1026002801932</v>
      </c>
      <c r="G323" s="26">
        <f t="shared" si="13"/>
        <v>-25.433829719806567</v>
      </c>
      <c r="H323" s="26">
        <f t="shared" si="14"/>
        <v>940.8599999999999</v>
      </c>
      <c r="I323" s="36"/>
      <c r="J323" s="36"/>
      <c r="K323" s="36"/>
      <c r="L323" s="27"/>
      <c r="M323" s="36"/>
      <c r="N323" s="36"/>
      <c r="O323" s="36"/>
      <c r="P323" s="36"/>
      <c r="Q323" s="36"/>
      <c r="R323" s="29"/>
      <c r="S323" s="36"/>
      <c r="T323" s="29"/>
      <c r="U323" s="36"/>
      <c r="V323" s="36"/>
      <c r="W323" s="36"/>
      <c r="X323" s="36">
        <v>0.13</v>
      </c>
      <c r="Y323" s="36">
        <v>144.56</v>
      </c>
      <c r="Z323" s="36"/>
      <c r="AA323" s="36"/>
      <c r="AB323" s="29"/>
      <c r="AC323" s="36"/>
      <c r="AD323" s="66" t="s">
        <v>1036</v>
      </c>
      <c r="AE323" s="36">
        <v>0.26</v>
      </c>
      <c r="AF323" s="36">
        <v>796.3</v>
      </c>
      <c r="AG323" s="36"/>
      <c r="AH323" s="36"/>
      <c r="AI323" s="36"/>
      <c r="AJ323" s="36"/>
      <c r="AK323" s="29"/>
      <c r="AL323" s="36"/>
      <c r="AM323" s="29"/>
      <c r="AN323" s="36"/>
      <c r="AO323" s="36"/>
      <c r="AP323" s="36"/>
      <c r="AQ323" s="29"/>
      <c r="AR323" s="36"/>
      <c r="AS323" s="29"/>
      <c r="AT323" s="36"/>
      <c r="AU323" s="29"/>
      <c r="AV323" s="36"/>
      <c r="AW323" s="36"/>
      <c r="AX323" s="36"/>
      <c r="AY323" s="29"/>
      <c r="AZ323" s="36"/>
      <c r="BA323" s="36"/>
      <c r="BB323" s="36"/>
      <c r="BC323" s="29"/>
      <c r="BD323" s="36"/>
      <c r="BE323" s="36"/>
      <c r="BF323" s="36"/>
      <c r="BG323" s="36"/>
      <c r="BH323" s="36"/>
      <c r="BI323" s="36"/>
      <c r="BJ323" s="36"/>
      <c r="BK323" s="36"/>
      <c r="BL323" s="36"/>
      <c r="BM323" s="29"/>
      <c r="BN323" s="36"/>
      <c r="BO323" s="29"/>
      <c r="BP323" s="36"/>
      <c r="BQ323" s="36"/>
      <c r="BR323" s="36"/>
      <c r="BS323" s="29"/>
      <c r="BT323" s="36"/>
      <c r="BU323" s="29"/>
      <c r="BV323" s="36"/>
      <c r="BW323" s="36"/>
      <c r="BX323" s="36"/>
      <c r="BY323" s="36"/>
    </row>
    <row r="324" spans="1:77" x14ac:dyDescent="0.25">
      <c r="A324" s="16">
        <v>322</v>
      </c>
      <c r="B324" s="16">
        <v>1</v>
      </c>
      <c r="C324" s="37" t="s">
        <v>774</v>
      </c>
      <c r="D324" s="51">
        <v>198.10673592270533</v>
      </c>
      <c r="E324" s="25">
        <v>43.689554000000101</v>
      </c>
      <c r="F324" s="26">
        <f t="shared" ref="F324:F387" si="15">D324+E324</f>
        <v>241.79628992270543</v>
      </c>
      <c r="G324" s="26">
        <f t="shared" ref="G324:G387" si="16">D324-H324</f>
        <v>-192.0942640772947</v>
      </c>
      <c r="H324" s="26">
        <f t="shared" ref="H324:H387" si="17">J324+K324+M324+O324+Q324+S324+U324+W324+Y324+AA324+AC324+AF324+AH324+AJ324+AL324+AN324+AP324+AR324+AT324+AV324+AX324+AZ324+BB324+BD324+BF324+BH324+BJ324+BL324+BN324+BP324+BR324+BT324+BV324+BX324+BY324</f>
        <v>390.20100000000002</v>
      </c>
      <c r="I324" s="36"/>
      <c r="J324" s="36"/>
      <c r="K324" s="36"/>
      <c r="L324" s="27"/>
      <c r="M324" s="36"/>
      <c r="N324" s="36"/>
      <c r="O324" s="36"/>
      <c r="P324" s="36"/>
      <c r="Q324" s="36"/>
      <c r="R324" s="29"/>
      <c r="S324" s="36"/>
      <c r="T324" s="29"/>
      <c r="U324" s="36"/>
      <c r="V324" s="36"/>
      <c r="W324" s="36"/>
      <c r="X324" s="36"/>
      <c r="Y324" s="36"/>
      <c r="Z324" s="36"/>
      <c r="AA324" s="36"/>
      <c r="AB324" s="29"/>
      <c r="AC324" s="36"/>
      <c r="AD324" s="66" t="s">
        <v>1037</v>
      </c>
      <c r="AE324" s="36">
        <v>0.12</v>
      </c>
      <c r="AF324" s="36">
        <v>390.20100000000002</v>
      </c>
      <c r="AG324" s="36"/>
      <c r="AH324" s="36"/>
      <c r="AI324" s="36"/>
      <c r="AJ324" s="36"/>
      <c r="AK324" s="29"/>
      <c r="AL324" s="36"/>
      <c r="AM324" s="29"/>
      <c r="AN324" s="36"/>
      <c r="AO324" s="36"/>
      <c r="AP324" s="36"/>
      <c r="AQ324" s="29"/>
      <c r="AR324" s="36"/>
      <c r="AS324" s="29"/>
      <c r="AT324" s="36"/>
      <c r="AU324" s="29"/>
      <c r="AV324" s="36"/>
      <c r="AW324" s="36"/>
      <c r="AX324" s="36"/>
      <c r="AY324" s="29"/>
      <c r="AZ324" s="36"/>
      <c r="BA324" s="36"/>
      <c r="BB324" s="36"/>
      <c r="BC324" s="29"/>
      <c r="BD324" s="36"/>
      <c r="BE324" s="36"/>
      <c r="BF324" s="36"/>
      <c r="BG324" s="36"/>
      <c r="BH324" s="36"/>
      <c r="BI324" s="36"/>
      <c r="BJ324" s="36"/>
      <c r="BK324" s="36"/>
      <c r="BL324" s="36"/>
      <c r="BM324" s="29"/>
      <c r="BN324" s="36"/>
      <c r="BO324" s="29"/>
      <c r="BP324" s="36"/>
      <c r="BQ324" s="36"/>
      <c r="BR324" s="36"/>
      <c r="BS324" s="29"/>
      <c r="BT324" s="36"/>
      <c r="BU324" s="29"/>
      <c r="BV324" s="36"/>
      <c r="BW324" s="36"/>
      <c r="BX324" s="36"/>
      <c r="BY324" s="36"/>
    </row>
    <row r="325" spans="1:77" x14ac:dyDescent="0.25">
      <c r="A325" s="16">
        <v>323</v>
      </c>
      <c r="B325" s="16">
        <v>1</v>
      </c>
      <c r="C325" s="37" t="s">
        <v>775</v>
      </c>
      <c r="D325" s="51">
        <v>110.93099493719807</v>
      </c>
      <c r="E325" s="25">
        <v>-477.18309199999987</v>
      </c>
      <c r="F325" s="26">
        <f t="shared" si="15"/>
        <v>-366.25209706280179</v>
      </c>
      <c r="G325" s="26">
        <f t="shared" si="16"/>
        <v>-244.26900506280191</v>
      </c>
      <c r="H325" s="26">
        <f t="shared" si="17"/>
        <v>355.2</v>
      </c>
      <c r="I325" s="36"/>
      <c r="J325" s="36"/>
      <c r="K325" s="36"/>
      <c r="L325" s="27"/>
      <c r="M325" s="36"/>
      <c r="N325" s="36"/>
      <c r="O325" s="36"/>
      <c r="P325" s="36"/>
      <c r="Q325" s="36"/>
      <c r="R325" s="29"/>
      <c r="S325" s="36"/>
      <c r="T325" s="29"/>
      <c r="U325" s="36"/>
      <c r="V325" s="36"/>
      <c r="W325" s="36"/>
      <c r="X325" s="36"/>
      <c r="Y325" s="36"/>
      <c r="Z325" s="36"/>
      <c r="AA325" s="36"/>
      <c r="AB325" s="29"/>
      <c r="AC325" s="36"/>
      <c r="AD325" s="66" t="s">
        <v>1038</v>
      </c>
      <c r="AE325" s="36">
        <v>0.09</v>
      </c>
      <c r="AF325" s="36">
        <v>355.2</v>
      </c>
      <c r="AG325" s="36"/>
      <c r="AH325" s="36"/>
      <c r="AI325" s="36"/>
      <c r="AJ325" s="36"/>
      <c r="AK325" s="29"/>
      <c r="AL325" s="36"/>
      <c r="AM325" s="29"/>
      <c r="AN325" s="36"/>
      <c r="AO325" s="36"/>
      <c r="AP325" s="36"/>
      <c r="AQ325" s="29"/>
      <c r="AR325" s="36"/>
      <c r="AS325" s="29"/>
      <c r="AT325" s="36"/>
      <c r="AU325" s="29"/>
      <c r="AV325" s="36"/>
      <c r="AW325" s="36"/>
      <c r="AX325" s="36"/>
      <c r="AY325" s="29"/>
      <c r="AZ325" s="36"/>
      <c r="BA325" s="36"/>
      <c r="BB325" s="36"/>
      <c r="BC325" s="29"/>
      <c r="BD325" s="36"/>
      <c r="BE325" s="36"/>
      <c r="BF325" s="36"/>
      <c r="BG325" s="36"/>
      <c r="BH325" s="36"/>
      <c r="BI325" s="36"/>
      <c r="BJ325" s="36"/>
      <c r="BK325" s="36"/>
      <c r="BL325" s="36"/>
      <c r="BM325" s="29"/>
      <c r="BN325" s="36"/>
      <c r="BO325" s="29"/>
      <c r="BP325" s="36"/>
      <c r="BQ325" s="36"/>
      <c r="BR325" s="36"/>
      <c r="BS325" s="29"/>
      <c r="BT325" s="36"/>
      <c r="BU325" s="29"/>
      <c r="BV325" s="36"/>
      <c r="BW325" s="36"/>
      <c r="BX325" s="36"/>
      <c r="BY325" s="36"/>
    </row>
    <row r="326" spans="1:77" x14ac:dyDescent="0.25">
      <c r="A326" s="16">
        <v>324</v>
      </c>
      <c r="B326" s="16">
        <v>1</v>
      </c>
      <c r="C326" s="37" t="s">
        <v>776</v>
      </c>
      <c r="D326" s="51">
        <v>212.42427833816427</v>
      </c>
      <c r="E326" s="25">
        <v>86.394288000000017</v>
      </c>
      <c r="F326" s="26">
        <f t="shared" si="15"/>
        <v>298.81856633816426</v>
      </c>
      <c r="G326" s="26">
        <f t="shared" si="16"/>
        <v>212.42427833816427</v>
      </c>
      <c r="H326" s="26">
        <f t="shared" si="17"/>
        <v>0</v>
      </c>
      <c r="I326" s="36"/>
      <c r="J326" s="36"/>
      <c r="K326" s="36"/>
      <c r="L326" s="27"/>
      <c r="M326" s="36"/>
      <c r="N326" s="36"/>
      <c r="O326" s="36"/>
      <c r="P326" s="36"/>
      <c r="Q326" s="36"/>
      <c r="R326" s="29"/>
      <c r="S326" s="36"/>
      <c r="T326" s="29"/>
      <c r="U326" s="36"/>
      <c r="V326" s="36"/>
      <c r="W326" s="36"/>
      <c r="X326" s="36"/>
      <c r="Y326" s="36"/>
      <c r="Z326" s="36"/>
      <c r="AA326" s="36"/>
      <c r="AB326" s="29"/>
      <c r="AC326" s="36"/>
      <c r="AD326" s="66"/>
      <c r="AE326" s="36"/>
      <c r="AF326" s="36"/>
      <c r="AG326" s="36"/>
      <c r="AH326" s="36"/>
      <c r="AI326" s="36"/>
      <c r="AJ326" s="36"/>
      <c r="AK326" s="29"/>
      <c r="AL326" s="36"/>
      <c r="AM326" s="29"/>
      <c r="AN326" s="36"/>
      <c r="AO326" s="36"/>
      <c r="AP326" s="36"/>
      <c r="AQ326" s="29"/>
      <c r="AR326" s="36"/>
      <c r="AS326" s="29"/>
      <c r="AT326" s="36"/>
      <c r="AU326" s="29"/>
      <c r="AV326" s="36"/>
      <c r="AW326" s="36"/>
      <c r="AX326" s="36"/>
      <c r="AY326" s="29"/>
      <c r="AZ326" s="36"/>
      <c r="BA326" s="36"/>
      <c r="BB326" s="36"/>
      <c r="BC326" s="29"/>
      <c r="BD326" s="36"/>
      <c r="BE326" s="36"/>
      <c r="BF326" s="36"/>
      <c r="BG326" s="36"/>
      <c r="BH326" s="36"/>
      <c r="BI326" s="36"/>
      <c r="BJ326" s="36"/>
      <c r="BK326" s="36"/>
      <c r="BL326" s="36"/>
      <c r="BM326" s="29"/>
      <c r="BN326" s="36"/>
      <c r="BO326" s="29"/>
      <c r="BP326" s="36"/>
      <c r="BQ326" s="36"/>
      <c r="BR326" s="36"/>
      <c r="BS326" s="29"/>
      <c r="BT326" s="36"/>
      <c r="BU326" s="29"/>
      <c r="BV326" s="36"/>
      <c r="BW326" s="36"/>
      <c r="BX326" s="36"/>
      <c r="BY326" s="36"/>
    </row>
    <row r="327" spans="1:77" x14ac:dyDescent="0.25">
      <c r="A327" s="16">
        <v>325</v>
      </c>
      <c r="B327" s="16">
        <v>1</v>
      </c>
      <c r="C327" s="37" t="s">
        <v>777</v>
      </c>
      <c r="D327" s="51">
        <v>579.18303598067632</v>
      </c>
      <c r="E327" s="25">
        <v>1684.3182499999998</v>
      </c>
      <c r="F327" s="26">
        <f t="shared" si="15"/>
        <v>2263.5012859806761</v>
      </c>
      <c r="G327" s="26">
        <f t="shared" si="16"/>
        <v>579.18303598067632</v>
      </c>
      <c r="H327" s="26">
        <f t="shared" si="17"/>
        <v>0</v>
      </c>
      <c r="I327" s="36"/>
      <c r="J327" s="36"/>
      <c r="K327" s="36"/>
      <c r="L327" s="27"/>
      <c r="M327" s="36"/>
      <c r="N327" s="36"/>
      <c r="O327" s="36"/>
      <c r="P327" s="36"/>
      <c r="Q327" s="36"/>
      <c r="R327" s="29"/>
      <c r="S327" s="36"/>
      <c r="T327" s="29"/>
      <c r="U327" s="36"/>
      <c r="V327" s="36"/>
      <c r="W327" s="36"/>
      <c r="X327" s="36"/>
      <c r="Y327" s="36"/>
      <c r="Z327" s="36"/>
      <c r="AA327" s="36"/>
      <c r="AB327" s="29"/>
      <c r="AC327" s="36"/>
      <c r="AD327" s="66"/>
      <c r="AE327" s="36"/>
      <c r="AF327" s="36"/>
      <c r="AG327" s="36"/>
      <c r="AH327" s="36"/>
      <c r="AI327" s="36"/>
      <c r="AJ327" s="36"/>
      <c r="AK327" s="29"/>
      <c r="AL327" s="36"/>
      <c r="AM327" s="29"/>
      <c r="AN327" s="36"/>
      <c r="AO327" s="36"/>
      <c r="AP327" s="36"/>
      <c r="AQ327" s="29"/>
      <c r="AR327" s="36"/>
      <c r="AS327" s="29"/>
      <c r="AT327" s="36"/>
      <c r="AU327" s="29"/>
      <c r="AV327" s="36"/>
      <c r="AW327" s="36"/>
      <c r="AX327" s="36"/>
      <c r="AY327" s="29"/>
      <c r="AZ327" s="36"/>
      <c r="BA327" s="36"/>
      <c r="BB327" s="36"/>
      <c r="BC327" s="29"/>
      <c r="BD327" s="36"/>
      <c r="BE327" s="36"/>
      <c r="BF327" s="36"/>
      <c r="BG327" s="36"/>
      <c r="BH327" s="36"/>
      <c r="BI327" s="36"/>
      <c r="BJ327" s="36"/>
      <c r="BK327" s="36"/>
      <c r="BL327" s="36"/>
      <c r="BM327" s="29"/>
      <c r="BN327" s="36"/>
      <c r="BO327" s="29"/>
      <c r="BP327" s="36"/>
      <c r="BQ327" s="36"/>
      <c r="BR327" s="36"/>
      <c r="BS327" s="29"/>
      <c r="BT327" s="36"/>
      <c r="BU327" s="29"/>
      <c r="BV327" s="36"/>
      <c r="BW327" s="36"/>
      <c r="BX327" s="36"/>
      <c r="BY327" s="36"/>
    </row>
    <row r="328" spans="1:77" x14ac:dyDescent="0.25">
      <c r="A328" s="16">
        <v>326</v>
      </c>
      <c r="B328" s="16">
        <v>1</v>
      </c>
      <c r="C328" s="37" t="s">
        <v>778</v>
      </c>
      <c r="D328" s="51">
        <v>117.80919976811595</v>
      </c>
      <c r="E328" s="25">
        <v>-207.74996400000003</v>
      </c>
      <c r="F328" s="26">
        <f t="shared" si="15"/>
        <v>-89.940764231884089</v>
      </c>
      <c r="G328" s="26">
        <f t="shared" si="16"/>
        <v>-21.190800231884054</v>
      </c>
      <c r="H328" s="26">
        <f t="shared" si="17"/>
        <v>139</v>
      </c>
      <c r="I328" s="36"/>
      <c r="J328" s="36"/>
      <c r="K328" s="36"/>
      <c r="L328" s="27"/>
      <c r="M328" s="36"/>
      <c r="N328" s="36"/>
      <c r="O328" s="36"/>
      <c r="P328" s="36"/>
      <c r="Q328" s="36"/>
      <c r="R328" s="29"/>
      <c r="S328" s="36"/>
      <c r="T328" s="29"/>
      <c r="U328" s="36"/>
      <c r="V328" s="36"/>
      <c r="W328" s="36"/>
      <c r="X328" s="36">
        <v>0.125</v>
      </c>
      <c r="Y328" s="36">
        <v>139</v>
      </c>
      <c r="Z328" s="36"/>
      <c r="AA328" s="36"/>
      <c r="AB328" s="29"/>
      <c r="AC328" s="36"/>
      <c r="AD328" s="66"/>
      <c r="AE328" s="36"/>
      <c r="AF328" s="36"/>
      <c r="AG328" s="36"/>
      <c r="AH328" s="36"/>
      <c r="AI328" s="36"/>
      <c r="AJ328" s="36"/>
      <c r="AK328" s="29"/>
      <c r="AL328" s="36"/>
      <c r="AM328" s="29"/>
      <c r="AN328" s="36"/>
      <c r="AO328" s="36"/>
      <c r="AP328" s="36"/>
      <c r="AQ328" s="29"/>
      <c r="AR328" s="36"/>
      <c r="AS328" s="29"/>
      <c r="AT328" s="36"/>
      <c r="AU328" s="29"/>
      <c r="AV328" s="36"/>
      <c r="AW328" s="36"/>
      <c r="AX328" s="36"/>
      <c r="AY328" s="29"/>
      <c r="AZ328" s="36"/>
      <c r="BA328" s="36"/>
      <c r="BB328" s="36"/>
      <c r="BC328" s="29"/>
      <c r="BD328" s="36"/>
      <c r="BE328" s="36"/>
      <c r="BF328" s="36"/>
      <c r="BG328" s="36"/>
      <c r="BH328" s="36"/>
      <c r="BI328" s="36"/>
      <c r="BJ328" s="36"/>
      <c r="BK328" s="36"/>
      <c r="BL328" s="36"/>
      <c r="BM328" s="29"/>
      <c r="BN328" s="36"/>
      <c r="BO328" s="29"/>
      <c r="BP328" s="36"/>
      <c r="BQ328" s="36"/>
      <c r="BR328" s="36"/>
      <c r="BS328" s="29"/>
      <c r="BT328" s="36"/>
      <c r="BU328" s="29"/>
      <c r="BV328" s="36"/>
      <c r="BW328" s="36"/>
      <c r="BX328" s="36"/>
      <c r="BY328" s="36"/>
    </row>
    <row r="329" spans="1:77" x14ac:dyDescent="0.25">
      <c r="A329" s="16">
        <v>327</v>
      </c>
      <c r="B329" s="16">
        <v>2</v>
      </c>
      <c r="C329" s="37" t="s">
        <v>779</v>
      </c>
      <c r="D329" s="51">
        <v>110.60363091787437</v>
      </c>
      <c r="E329" s="25">
        <v>233.69017000000002</v>
      </c>
      <c r="F329" s="26">
        <f t="shared" si="15"/>
        <v>344.29380091787436</v>
      </c>
      <c r="G329" s="26">
        <f t="shared" si="16"/>
        <v>110.60363091787437</v>
      </c>
      <c r="H329" s="26">
        <f t="shared" si="17"/>
        <v>0</v>
      </c>
      <c r="I329" s="36"/>
      <c r="J329" s="36"/>
      <c r="K329" s="36"/>
      <c r="L329" s="27"/>
      <c r="M329" s="36"/>
      <c r="N329" s="36"/>
      <c r="O329" s="36"/>
      <c r="P329" s="36"/>
      <c r="Q329" s="36"/>
      <c r="R329" s="29"/>
      <c r="S329" s="36"/>
      <c r="T329" s="29"/>
      <c r="U329" s="36"/>
      <c r="V329" s="36"/>
      <c r="W329" s="36"/>
      <c r="X329" s="36"/>
      <c r="Y329" s="36"/>
      <c r="Z329" s="36"/>
      <c r="AA329" s="36"/>
      <c r="AB329" s="29"/>
      <c r="AC329" s="36"/>
      <c r="AD329" s="66"/>
      <c r="AE329" s="36"/>
      <c r="AF329" s="36"/>
      <c r="AG329" s="36"/>
      <c r="AH329" s="36"/>
      <c r="AI329" s="36"/>
      <c r="AJ329" s="36"/>
      <c r="AK329" s="29"/>
      <c r="AL329" s="36"/>
      <c r="AM329" s="29"/>
      <c r="AN329" s="36"/>
      <c r="AO329" s="36"/>
      <c r="AP329" s="36"/>
      <c r="AQ329" s="29"/>
      <c r="AR329" s="36"/>
      <c r="AS329" s="29"/>
      <c r="AT329" s="36"/>
      <c r="AU329" s="29"/>
      <c r="AV329" s="36"/>
      <c r="AW329" s="36"/>
      <c r="AX329" s="36"/>
      <c r="AY329" s="29"/>
      <c r="AZ329" s="36"/>
      <c r="BA329" s="36"/>
      <c r="BB329" s="36"/>
      <c r="BC329" s="29"/>
      <c r="BD329" s="36"/>
      <c r="BE329" s="36"/>
      <c r="BF329" s="36"/>
      <c r="BG329" s="36"/>
      <c r="BH329" s="36"/>
      <c r="BI329" s="36"/>
      <c r="BJ329" s="36"/>
      <c r="BK329" s="36"/>
      <c r="BL329" s="36"/>
      <c r="BM329" s="29"/>
      <c r="BN329" s="36"/>
      <c r="BO329" s="29"/>
      <c r="BP329" s="36"/>
      <c r="BQ329" s="36"/>
      <c r="BR329" s="36"/>
      <c r="BS329" s="29"/>
      <c r="BT329" s="36"/>
      <c r="BU329" s="29"/>
      <c r="BV329" s="36"/>
      <c r="BW329" s="36"/>
      <c r="BX329" s="36"/>
      <c r="BY329" s="36"/>
    </row>
    <row r="330" spans="1:77" x14ac:dyDescent="0.25">
      <c r="A330" s="16">
        <v>328</v>
      </c>
      <c r="B330" s="16">
        <v>2</v>
      </c>
      <c r="C330" s="37" t="s">
        <v>780</v>
      </c>
      <c r="D330" s="51">
        <v>119.21279982608694</v>
      </c>
      <c r="E330" s="25">
        <v>353.70207199999999</v>
      </c>
      <c r="F330" s="26">
        <f t="shared" si="15"/>
        <v>472.91487182608694</v>
      </c>
      <c r="G330" s="26">
        <f t="shared" si="16"/>
        <v>119.21279982608694</v>
      </c>
      <c r="H330" s="26">
        <f t="shared" si="17"/>
        <v>0</v>
      </c>
      <c r="I330" s="36"/>
      <c r="J330" s="36"/>
      <c r="K330" s="36"/>
      <c r="L330" s="27"/>
      <c r="M330" s="36"/>
      <c r="N330" s="36"/>
      <c r="O330" s="36"/>
      <c r="P330" s="36"/>
      <c r="Q330" s="36"/>
      <c r="R330" s="29"/>
      <c r="S330" s="36"/>
      <c r="T330" s="29"/>
      <c r="U330" s="36"/>
      <c r="V330" s="36"/>
      <c r="W330" s="36"/>
      <c r="X330" s="36"/>
      <c r="Y330" s="36"/>
      <c r="Z330" s="36"/>
      <c r="AA330" s="36"/>
      <c r="AB330" s="29"/>
      <c r="AC330" s="36"/>
      <c r="AD330" s="66"/>
      <c r="AE330" s="36"/>
      <c r="AF330" s="36"/>
      <c r="AG330" s="36"/>
      <c r="AH330" s="36"/>
      <c r="AI330" s="36"/>
      <c r="AJ330" s="36"/>
      <c r="AK330" s="29"/>
      <c r="AL330" s="36"/>
      <c r="AM330" s="29"/>
      <c r="AN330" s="36"/>
      <c r="AO330" s="36"/>
      <c r="AP330" s="36"/>
      <c r="AQ330" s="29"/>
      <c r="AR330" s="36"/>
      <c r="AS330" s="29"/>
      <c r="AT330" s="36"/>
      <c r="AU330" s="29"/>
      <c r="AV330" s="36"/>
      <c r="AW330" s="36"/>
      <c r="AX330" s="36"/>
      <c r="AY330" s="29"/>
      <c r="AZ330" s="36"/>
      <c r="BA330" s="36"/>
      <c r="BB330" s="36"/>
      <c r="BC330" s="29"/>
      <c r="BD330" s="36"/>
      <c r="BE330" s="36"/>
      <c r="BF330" s="36"/>
      <c r="BG330" s="36"/>
      <c r="BH330" s="36"/>
      <c r="BI330" s="36"/>
      <c r="BJ330" s="36"/>
      <c r="BK330" s="36"/>
      <c r="BL330" s="36"/>
      <c r="BM330" s="29"/>
      <c r="BN330" s="36"/>
      <c r="BO330" s="29"/>
      <c r="BP330" s="36"/>
      <c r="BQ330" s="36"/>
      <c r="BR330" s="36"/>
      <c r="BS330" s="29"/>
      <c r="BT330" s="36"/>
      <c r="BU330" s="29"/>
      <c r="BV330" s="36"/>
      <c r="BW330" s="36"/>
      <c r="BX330" s="36"/>
      <c r="BY330" s="36"/>
    </row>
    <row r="331" spans="1:77" x14ac:dyDescent="0.25">
      <c r="A331" s="16">
        <v>329</v>
      </c>
      <c r="B331" s="16">
        <v>2</v>
      </c>
      <c r="C331" s="37" t="s">
        <v>781</v>
      </c>
      <c r="D331" s="51">
        <v>149.06512328502413</v>
      </c>
      <c r="E331" s="25">
        <v>-416.50786000000005</v>
      </c>
      <c r="F331" s="26">
        <f t="shared" si="15"/>
        <v>-267.44273671497592</v>
      </c>
      <c r="G331" s="26">
        <f t="shared" si="16"/>
        <v>149.06512328502413</v>
      </c>
      <c r="H331" s="26">
        <f t="shared" si="17"/>
        <v>0</v>
      </c>
      <c r="I331" s="36"/>
      <c r="J331" s="36"/>
      <c r="K331" s="36"/>
      <c r="L331" s="27"/>
      <c r="M331" s="36"/>
      <c r="N331" s="36"/>
      <c r="O331" s="36"/>
      <c r="P331" s="36"/>
      <c r="Q331" s="36"/>
      <c r="R331" s="29"/>
      <c r="S331" s="36"/>
      <c r="T331" s="29"/>
      <c r="U331" s="36"/>
      <c r="V331" s="36"/>
      <c r="W331" s="36"/>
      <c r="X331" s="36"/>
      <c r="Y331" s="36"/>
      <c r="Z331" s="36"/>
      <c r="AA331" s="36"/>
      <c r="AB331" s="29"/>
      <c r="AC331" s="36"/>
      <c r="AD331" s="66"/>
      <c r="AE331" s="36"/>
      <c r="AF331" s="36"/>
      <c r="AG331" s="36"/>
      <c r="AH331" s="36"/>
      <c r="AI331" s="36"/>
      <c r="AJ331" s="36"/>
      <c r="AK331" s="29"/>
      <c r="AL331" s="36"/>
      <c r="AM331" s="29"/>
      <c r="AN331" s="36"/>
      <c r="AO331" s="36"/>
      <c r="AP331" s="36"/>
      <c r="AQ331" s="29"/>
      <c r="AR331" s="36"/>
      <c r="AS331" s="29"/>
      <c r="AT331" s="36"/>
      <c r="AU331" s="29"/>
      <c r="AV331" s="36"/>
      <c r="AW331" s="36"/>
      <c r="AX331" s="36"/>
      <c r="AY331" s="29"/>
      <c r="AZ331" s="36"/>
      <c r="BA331" s="36"/>
      <c r="BB331" s="36"/>
      <c r="BC331" s="29"/>
      <c r="BD331" s="36"/>
      <c r="BE331" s="36"/>
      <c r="BF331" s="36"/>
      <c r="BG331" s="36"/>
      <c r="BH331" s="36"/>
      <c r="BI331" s="36"/>
      <c r="BJ331" s="36"/>
      <c r="BK331" s="36"/>
      <c r="BL331" s="36"/>
      <c r="BM331" s="29"/>
      <c r="BN331" s="36"/>
      <c r="BO331" s="29"/>
      <c r="BP331" s="36"/>
      <c r="BQ331" s="36"/>
      <c r="BR331" s="36"/>
      <c r="BS331" s="29"/>
      <c r="BT331" s="36"/>
      <c r="BU331" s="29"/>
      <c r="BV331" s="36"/>
      <c r="BW331" s="36"/>
      <c r="BX331" s="36"/>
      <c r="BY331" s="36"/>
    </row>
    <row r="332" spans="1:77" x14ac:dyDescent="0.25">
      <c r="A332" s="16">
        <v>330</v>
      </c>
      <c r="B332" s="16">
        <v>2</v>
      </c>
      <c r="C332" s="37" t="s">
        <v>782</v>
      </c>
      <c r="D332" s="51">
        <v>149.97937339323673</v>
      </c>
      <c r="E332" s="25">
        <v>102.54015000000001</v>
      </c>
      <c r="F332" s="26">
        <f t="shared" si="15"/>
        <v>252.51952339323674</v>
      </c>
      <c r="G332" s="26">
        <f t="shared" si="16"/>
        <v>-300.82062660676331</v>
      </c>
      <c r="H332" s="26">
        <f t="shared" si="17"/>
        <v>450.8</v>
      </c>
      <c r="I332" s="36"/>
      <c r="J332" s="36"/>
      <c r="K332" s="36"/>
      <c r="L332" s="27"/>
      <c r="M332" s="36"/>
      <c r="N332" s="36"/>
      <c r="O332" s="36"/>
      <c r="P332" s="36"/>
      <c r="Q332" s="36"/>
      <c r="R332" s="29"/>
      <c r="S332" s="36"/>
      <c r="T332" s="29"/>
      <c r="U332" s="36"/>
      <c r="V332" s="36"/>
      <c r="W332" s="36"/>
      <c r="X332" s="36"/>
      <c r="Y332" s="36"/>
      <c r="Z332" s="36"/>
      <c r="AA332" s="36"/>
      <c r="AB332" s="29"/>
      <c r="AC332" s="36"/>
      <c r="AD332" s="66" t="s">
        <v>1039</v>
      </c>
      <c r="AE332" s="36">
        <v>0.14000000000000001</v>
      </c>
      <c r="AF332" s="36">
        <v>450.8</v>
      </c>
      <c r="AG332" s="36"/>
      <c r="AH332" s="36"/>
      <c r="AI332" s="36"/>
      <c r="AJ332" s="36"/>
      <c r="AK332" s="29"/>
      <c r="AL332" s="36"/>
      <c r="AM332" s="29"/>
      <c r="AN332" s="36"/>
      <c r="AO332" s="36"/>
      <c r="AP332" s="36"/>
      <c r="AQ332" s="29"/>
      <c r="AR332" s="36"/>
      <c r="AS332" s="29"/>
      <c r="AT332" s="36"/>
      <c r="AU332" s="29"/>
      <c r="AV332" s="36"/>
      <c r="AW332" s="36"/>
      <c r="AX332" s="36"/>
      <c r="AY332" s="29"/>
      <c r="AZ332" s="36"/>
      <c r="BA332" s="36"/>
      <c r="BB332" s="36"/>
      <c r="BC332" s="29"/>
      <c r="BD332" s="36"/>
      <c r="BE332" s="36"/>
      <c r="BF332" s="36"/>
      <c r="BG332" s="36"/>
      <c r="BH332" s="36"/>
      <c r="BI332" s="36"/>
      <c r="BJ332" s="36"/>
      <c r="BK332" s="36"/>
      <c r="BL332" s="36"/>
      <c r="BM332" s="29"/>
      <c r="BN332" s="36"/>
      <c r="BO332" s="29"/>
      <c r="BP332" s="36"/>
      <c r="BQ332" s="36"/>
      <c r="BR332" s="36"/>
      <c r="BS332" s="29"/>
      <c r="BT332" s="36"/>
      <c r="BU332" s="29"/>
      <c r="BV332" s="36"/>
      <c r="BW332" s="36"/>
      <c r="BX332" s="36"/>
      <c r="BY332" s="36"/>
    </row>
    <row r="333" spans="1:77" x14ac:dyDescent="0.25">
      <c r="A333" s="16">
        <v>331</v>
      </c>
      <c r="B333" s="16">
        <v>2</v>
      </c>
      <c r="C333" s="37" t="s">
        <v>783</v>
      </c>
      <c r="D333" s="51">
        <v>610.26629107246379</v>
      </c>
      <c r="E333" s="25">
        <v>1845.4546820000003</v>
      </c>
      <c r="F333" s="26">
        <f t="shared" si="15"/>
        <v>2455.7209730724639</v>
      </c>
      <c r="G333" s="26">
        <f t="shared" si="16"/>
        <v>239.46629107246378</v>
      </c>
      <c r="H333" s="26">
        <f t="shared" si="17"/>
        <v>370.8</v>
      </c>
      <c r="I333" s="36"/>
      <c r="J333" s="36"/>
      <c r="K333" s="36"/>
      <c r="L333" s="27"/>
      <c r="M333" s="36"/>
      <c r="N333" s="36"/>
      <c r="O333" s="36"/>
      <c r="P333" s="36"/>
      <c r="Q333" s="36"/>
      <c r="R333" s="29"/>
      <c r="S333" s="36"/>
      <c r="T333" s="29"/>
      <c r="U333" s="36"/>
      <c r="V333" s="36"/>
      <c r="W333" s="36"/>
      <c r="X333" s="36"/>
      <c r="Y333" s="36"/>
      <c r="Z333" s="36"/>
      <c r="AA333" s="36"/>
      <c r="AB333" s="29"/>
      <c r="AC333" s="36"/>
      <c r="AD333" s="66" t="s">
        <v>1040</v>
      </c>
      <c r="AE333" s="36">
        <v>0.10199999999999999</v>
      </c>
      <c r="AF333" s="36">
        <v>370.8</v>
      </c>
      <c r="AG333" s="36"/>
      <c r="AH333" s="36"/>
      <c r="AI333" s="36"/>
      <c r="AJ333" s="36"/>
      <c r="AK333" s="29"/>
      <c r="AL333" s="36"/>
      <c r="AM333" s="29"/>
      <c r="AN333" s="36"/>
      <c r="AO333" s="36"/>
      <c r="AP333" s="36"/>
      <c r="AQ333" s="29"/>
      <c r="AR333" s="36"/>
      <c r="AS333" s="29"/>
      <c r="AT333" s="36"/>
      <c r="AU333" s="29"/>
      <c r="AV333" s="36"/>
      <c r="AW333" s="36"/>
      <c r="AX333" s="36"/>
      <c r="AY333" s="29"/>
      <c r="AZ333" s="36"/>
      <c r="BA333" s="36"/>
      <c r="BB333" s="36"/>
      <c r="BC333" s="29"/>
      <c r="BD333" s="36"/>
      <c r="BE333" s="36"/>
      <c r="BF333" s="36"/>
      <c r="BG333" s="36"/>
      <c r="BH333" s="36"/>
      <c r="BI333" s="36"/>
      <c r="BJ333" s="36"/>
      <c r="BK333" s="36"/>
      <c r="BL333" s="36"/>
      <c r="BM333" s="29"/>
      <c r="BN333" s="36"/>
      <c r="BO333" s="29"/>
      <c r="BP333" s="36"/>
      <c r="BQ333" s="36"/>
      <c r="BR333" s="36"/>
      <c r="BS333" s="29"/>
      <c r="BT333" s="36"/>
      <c r="BU333" s="29"/>
      <c r="BV333" s="36"/>
      <c r="BW333" s="36"/>
      <c r="BX333" s="36"/>
      <c r="BY333" s="36"/>
    </row>
    <row r="334" spans="1:77" x14ac:dyDescent="0.25">
      <c r="A334" s="16">
        <v>332</v>
      </c>
      <c r="B334" s="16">
        <v>2</v>
      </c>
      <c r="C334" s="37" t="s">
        <v>784</v>
      </c>
      <c r="D334" s="51">
        <v>115.30595265700482</v>
      </c>
      <c r="E334" s="25">
        <v>-128.49704000000003</v>
      </c>
      <c r="F334" s="26">
        <f t="shared" si="15"/>
        <v>-13.191087342995203</v>
      </c>
      <c r="G334" s="26">
        <f t="shared" si="16"/>
        <v>115.30595265700482</v>
      </c>
      <c r="H334" s="26">
        <f t="shared" si="17"/>
        <v>0</v>
      </c>
      <c r="I334" s="36"/>
      <c r="J334" s="36"/>
      <c r="K334" s="36"/>
      <c r="L334" s="27"/>
      <c r="M334" s="36"/>
      <c r="N334" s="36"/>
      <c r="O334" s="36"/>
      <c r="P334" s="36"/>
      <c r="Q334" s="36"/>
      <c r="R334" s="29"/>
      <c r="S334" s="36"/>
      <c r="T334" s="29"/>
      <c r="U334" s="36"/>
      <c r="V334" s="36"/>
      <c r="W334" s="36"/>
      <c r="X334" s="36"/>
      <c r="Y334" s="36"/>
      <c r="Z334" s="36"/>
      <c r="AA334" s="36"/>
      <c r="AB334" s="29"/>
      <c r="AC334" s="36"/>
      <c r="AD334" s="66"/>
      <c r="AE334" s="36"/>
      <c r="AF334" s="36"/>
      <c r="AG334" s="36"/>
      <c r="AH334" s="36"/>
      <c r="AI334" s="36"/>
      <c r="AJ334" s="36"/>
      <c r="AK334" s="29"/>
      <c r="AL334" s="36"/>
      <c r="AM334" s="29"/>
      <c r="AN334" s="36"/>
      <c r="AO334" s="36"/>
      <c r="AP334" s="36"/>
      <c r="AQ334" s="29"/>
      <c r="AR334" s="36"/>
      <c r="AS334" s="29"/>
      <c r="AT334" s="36"/>
      <c r="AU334" s="29"/>
      <c r="AV334" s="36"/>
      <c r="AW334" s="36"/>
      <c r="AX334" s="36"/>
      <c r="AY334" s="29"/>
      <c r="AZ334" s="36"/>
      <c r="BA334" s="36"/>
      <c r="BB334" s="36"/>
      <c r="BC334" s="29"/>
      <c r="BD334" s="36"/>
      <c r="BE334" s="36"/>
      <c r="BF334" s="36"/>
      <c r="BG334" s="36"/>
      <c r="BH334" s="36"/>
      <c r="BI334" s="36"/>
      <c r="BJ334" s="36"/>
      <c r="BK334" s="36"/>
      <c r="BL334" s="36"/>
      <c r="BM334" s="29"/>
      <c r="BN334" s="36"/>
      <c r="BO334" s="29"/>
      <c r="BP334" s="36"/>
      <c r="BQ334" s="36"/>
      <c r="BR334" s="36"/>
      <c r="BS334" s="29"/>
      <c r="BT334" s="36"/>
      <c r="BU334" s="29"/>
      <c r="BV334" s="36"/>
      <c r="BW334" s="36"/>
      <c r="BX334" s="36"/>
      <c r="BY334" s="36"/>
    </row>
    <row r="335" spans="1:77" x14ac:dyDescent="0.25">
      <c r="A335" s="16">
        <v>333</v>
      </c>
      <c r="B335" s="16">
        <v>2</v>
      </c>
      <c r="C335" s="37" t="s">
        <v>785</v>
      </c>
      <c r="D335" s="51">
        <v>275.09124772946859</v>
      </c>
      <c r="E335" s="25">
        <v>60.580239999999975</v>
      </c>
      <c r="F335" s="26">
        <f t="shared" si="15"/>
        <v>335.67148772946859</v>
      </c>
      <c r="G335" s="26">
        <f t="shared" si="16"/>
        <v>-2.9087522705314086</v>
      </c>
      <c r="H335" s="26">
        <f t="shared" si="17"/>
        <v>278</v>
      </c>
      <c r="I335" s="36"/>
      <c r="J335" s="36"/>
      <c r="K335" s="36"/>
      <c r="L335" s="27"/>
      <c r="M335" s="36"/>
      <c r="N335" s="36"/>
      <c r="O335" s="36"/>
      <c r="P335" s="36"/>
      <c r="Q335" s="36"/>
      <c r="R335" s="29"/>
      <c r="S335" s="36"/>
      <c r="T335" s="29"/>
      <c r="U335" s="36"/>
      <c r="V335" s="36"/>
      <c r="W335" s="36"/>
      <c r="X335" s="36">
        <v>0.25</v>
      </c>
      <c r="Y335" s="36">
        <v>278</v>
      </c>
      <c r="Z335" s="36"/>
      <c r="AA335" s="36"/>
      <c r="AB335" s="29"/>
      <c r="AC335" s="36"/>
      <c r="AD335" s="66"/>
      <c r="AE335" s="36"/>
      <c r="AF335" s="36"/>
      <c r="AG335" s="36"/>
      <c r="AH335" s="36"/>
      <c r="AI335" s="36"/>
      <c r="AJ335" s="36"/>
      <c r="AK335" s="29"/>
      <c r="AL335" s="36"/>
      <c r="AM335" s="29"/>
      <c r="AN335" s="36"/>
      <c r="AO335" s="36"/>
      <c r="AP335" s="36"/>
      <c r="AQ335" s="29"/>
      <c r="AR335" s="36"/>
      <c r="AS335" s="29"/>
      <c r="AT335" s="36"/>
      <c r="AU335" s="29"/>
      <c r="AV335" s="36"/>
      <c r="AW335" s="36"/>
      <c r="AX335" s="36"/>
      <c r="AY335" s="29"/>
      <c r="AZ335" s="36"/>
      <c r="BA335" s="36"/>
      <c r="BB335" s="36"/>
      <c r="BC335" s="29"/>
      <c r="BD335" s="36"/>
      <c r="BE335" s="36"/>
      <c r="BF335" s="36"/>
      <c r="BG335" s="36"/>
      <c r="BH335" s="36"/>
      <c r="BI335" s="36"/>
      <c r="BJ335" s="36"/>
      <c r="BK335" s="36"/>
      <c r="BL335" s="36"/>
      <c r="BM335" s="29"/>
      <c r="BN335" s="36"/>
      <c r="BO335" s="29"/>
      <c r="BP335" s="36"/>
      <c r="BQ335" s="36"/>
      <c r="BR335" s="36"/>
      <c r="BS335" s="29"/>
      <c r="BT335" s="36"/>
      <c r="BU335" s="29"/>
      <c r="BV335" s="36"/>
      <c r="BW335" s="36"/>
      <c r="BX335" s="36"/>
      <c r="BY335" s="36"/>
    </row>
    <row r="336" spans="1:77" x14ac:dyDescent="0.25">
      <c r="A336" s="16">
        <v>334</v>
      </c>
      <c r="B336" s="16">
        <v>2</v>
      </c>
      <c r="C336" s="37" t="s">
        <v>938</v>
      </c>
      <c r="D336" s="51">
        <v>101.51808444444444</v>
      </c>
      <c r="E336" s="25">
        <v>-909.55492000000004</v>
      </c>
      <c r="F336" s="26">
        <f t="shared" si="15"/>
        <v>-808.03683555555563</v>
      </c>
      <c r="G336" s="26">
        <f t="shared" si="16"/>
        <v>101.51808444444444</v>
      </c>
      <c r="H336" s="26">
        <f t="shared" si="17"/>
        <v>0</v>
      </c>
      <c r="I336" s="36"/>
      <c r="J336" s="36"/>
      <c r="K336" s="36"/>
      <c r="L336" s="27"/>
      <c r="M336" s="36"/>
      <c r="N336" s="36"/>
      <c r="O336" s="36"/>
      <c r="P336" s="36"/>
      <c r="Q336" s="36"/>
      <c r="R336" s="29"/>
      <c r="S336" s="36"/>
      <c r="T336" s="29"/>
      <c r="U336" s="36"/>
      <c r="V336" s="36"/>
      <c r="W336" s="36"/>
      <c r="X336" s="36"/>
      <c r="Y336" s="36"/>
      <c r="Z336" s="36"/>
      <c r="AA336" s="36"/>
      <c r="AB336" s="29"/>
      <c r="AC336" s="36"/>
      <c r="AD336" s="66"/>
      <c r="AE336" s="36"/>
      <c r="AF336" s="36"/>
      <c r="AG336" s="36"/>
      <c r="AH336" s="36"/>
      <c r="AI336" s="36"/>
      <c r="AJ336" s="36"/>
      <c r="AK336" s="29"/>
      <c r="AL336" s="36"/>
      <c r="AM336" s="29"/>
      <c r="AN336" s="36"/>
      <c r="AO336" s="36"/>
      <c r="AP336" s="36"/>
      <c r="AQ336" s="29"/>
      <c r="AR336" s="36"/>
      <c r="AS336" s="29"/>
      <c r="AT336" s="36"/>
      <c r="AU336" s="29"/>
      <c r="AV336" s="36"/>
      <c r="AW336" s="36"/>
      <c r="AX336" s="36"/>
      <c r="AY336" s="29"/>
      <c r="AZ336" s="36"/>
      <c r="BA336" s="36"/>
      <c r="BB336" s="36"/>
      <c r="BC336" s="29"/>
      <c r="BD336" s="36"/>
      <c r="BE336" s="36"/>
      <c r="BF336" s="36"/>
      <c r="BG336" s="36"/>
      <c r="BH336" s="36"/>
      <c r="BI336" s="36"/>
      <c r="BJ336" s="36"/>
      <c r="BK336" s="36"/>
      <c r="BL336" s="36"/>
      <c r="BM336" s="29"/>
      <c r="BN336" s="36"/>
      <c r="BO336" s="29"/>
      <c r="BP336" s="36"/>
      <c r="BQ336" s="36"/>
      <c r="BR336" s="36"/>
      <c r="BS336" s="29"/>
      <c r="BT336" s="36"/>
      <c r="BU336" s="29"/>
      <c r="BV336" s="36"/>
      <c r="BW336" s="36"/>
      <c r="BX336" s="36"/>
      <c r="BY336" s="36"/>
    </row>
    <row r="337" spans="1:77" x14ac:dyDescent="0.25">
      <c r="A337" s="16">
        <v>335</v>
      </c>
      <c r="B337" s="16">
        <v>2</v>
      </c>
      <c r="C337" s="37" t="s">
        <v>786</v>
      </c>
      <c r="D337" s="51">
        <v>254.94983746859904</v>
      </c>
      <c r="E337" s="25">
        <v>-278.41713200000004</v>
      </c>
      <c r="F337" s="26">
        <f t="shared" si="15"/>
        <v>-23.467294531400995</v>
      </c>
      <c r="G337" s="26">
        <f t="shared" si="16"/>
        <v>254.94983746859904</v>
      </c>
      <c r="H337" s="26">
        <f t="shared" si="17"/>
        <v>0</v>
      </c>
      <c r="I337" s="36"/>
      <c r="J337" s="36"/>
      <c r="K337" s="36"/>
      <c r="L337" s="27"/>
      <c r="M337" s="36"/>
      <c r="N337" s="36"/>
      <c r="O337" s="36"/>
      <c r="P337" s="36"/>
      <c r="Q337" s="36"/>
      <c r="R337" s="29"/>
      <c r="S337" s="36"/>
      <c r="T337" s="29"/>
      <c r="U337" s="36"/>
      <c r="V337" s="36"/>
      <c r="W337" s="36"/>
      <c r="X337" s="36"/>
      <c r="Y337" s="36"/>
      <c r="Z337" s="36"/>
      <c r="AA337" s="36"/>
      <c r="AB337" s="29"/>
      <c r="AC337" s="36"/>
      <c r="AD337" s="66"/>
      <c r="AE337" s="36"/>
      <c r="AF337" s="36"/>
      <c r="AG337" s="36"/>
      <c r="AH337" s="36"/>
      <c r="AI337" s="36"/>
      <c r="AJ337" s="36"/>
      <c r="AK337" s="29"/>
      <c r="AL337" s="36"/>
      <c r="AM337" s="29"/>
      <c r="AN337" s="36"/>
      <c r="AO337" s="36"/>
      <c r="AP337" s="36"/>
      <c r="AQ337" s="29"/>
      <c r="AR337" s="36"/>
      <c r="AS337" s="29"/>
      <c r="AT337" s="36"/>
      <c r="AU337" s="29"/>
      <c r="AV337" s="36"/>
      <c r="AW337" s="36"/>
      <c r="AX337" s="36"/>
      <c r="AY337" s="29"/>
      <c r="AZ337" s="36"/>
      <c r="BA337" s="36"/>
      <c r="BB337" s="36"/>
      <c r="BC337" s="29"/>
      <c r="BD337" s="36"/>
      <c r="BE337" s="36"/>
      <c r="BF337" s="36"/>
      <c r="BG337" s="36"/>
      <c r="BH337" s="36"/>
      <c r="BI337" s="36"/>
      <c r="BJ337" s="36"/>
      <c r="BK337" s="36"/>
      <c r="BL337" s="36"/>
      <c r="BM337" s="29"/>
      <c r="BN337" s="36"/>
      <c r="BO337" s="29"/>
      <c r="BP337" s="36"/>
      <c r="BQ337" s="36"/>
      <c r="BR337" s="36"/>
      <c r="BS337" s="29"/>
      <c r="BT337" s="36"/>
      <c r="BU337" s="29"/>
      <c r="BV337" s="36"/>
      <c r="BW337" s="36"/>
      <c r="BX337" s="36"/>
      <c r="BY337" s="36"/>
    </row>
    <row r="338" spans="1:77" x14ac:dyDescent="0.25">
      <c r="A338" s="16">
        <v>336</v>
      </c>
      <c r="B338" s="16">
        <v>2</v>
      </c>
      <c r="C338" s="37" t="s">
        <v>787</v>
      </c>
      <c r="D338" s="51">
        <v>9.0485156135265701</v>
      </c>
      <c r="E338" s="25">
        <v>34.522705999999999</v>
      </c>
      <c r="F338" s="26">
        <f t="shared" si="15"/>
        <v>43.571221613526568</v>
      </c>
      <c r="G338" s="26">
        <f t="shared" si="16"/>
        <v>9.0485156135265701</v>
      </c>
      <c r="H338" s="26">
        <f t="shared" si="17"/>
        <v>0</v>
      </c>
      <c r="I338" s="36"/>
      <c r="J338" s="36"/>
      <c r="K338" s="36"/>
      <c r="L338" s="27"/>
      <c r="M338" s="36"/>
      <c r="N338" s="36"/>
      <c r="O338" s="36"/>
      <c r="P338" s="36"/>
      <c r="Q338" s="36"/>
      <c r="R338" s="29"/>
      <c r="S338" s="36"/>
      <c r="T338" s="29"/>
      <c r="U338" s="36"/>
      <c r="V338" s="36"/>
      <c r="W338" s="36"/>
      <c r="X338" s="36"/>
      <c r="Y338" s="36"/>
      <c r="Z338" s="36"/>
      <c r="AA338" s="36"/>
      <c r="AB338" s="29"/>
      <c r="AC338" s="36"/>
      <c r="AD338" s="66"/>
      <c r="AE338" s="36"/>
      <c r="AF338" s="36"/>
      <c r="AG338" s="36"/>
      <c r="AH338" s="36"/>
      <c r="AI338" s="36"/>
      <c r="AJ338" s="36"/>
      <c r="AK338" s="29"/>
      <c r="AL338" s="36"/>
      <c r="AM338" s="29"/>
      <c r="AN338" s="36"/>
      <c r="AO338" s="36"/>
      <c r="AP338" s="36"/>
      <c r="AQ338" s="29"/>
      <c r="AR338" s="36"/>
      <c r="AS338" s="29"/>
      <c r="AT338" s="36"/>
      <c r="AU338" s="29"/>
      <c r="AV338" s="36"/>
      <c r="AW338" s="36"/>
      <c r="AX338" s="36"/>
      <c r="AY338" s="29"/>
      <c r="AZ338" s="36"/>
      <c r="BA338" s="36"/>
      <c r="BB338" s="36"/>
      <c r="BC338" s="29"/>
      <c r="BD338" s="36"/>
      <c r="BE338" s="36"/>
      <c r="BF338" s="36"/>
      <c r="BG338" s="36"/>
      <c r="BH338" s="36"/>
      <c r="BI338" s="36"/>
      <c r="BJ338" s="36"/>
      <c r="BK338" s="36"/>
      <c r="BL338" s="36"/>
      <c r="BM338" s="29"/>
      <c r="BN338" s="36"/>
      <c r="BO338" s="29"/>
      <c r="BP338" s="36"/>
      <c r="BQ338" s="36"/>
      <c r="BR338" s="36"/>
      <c r="BS338" s="29"/>
      <c r="BT338" s="36"/>
      <c r="BU338" s="29"/>
      <c r="BV338" s="36"/>
      <c r="BW338" s="36"/>
      <c r="BX338" s="36"/>
      <c r="BY338" s="36"/>
    </row>
    <row r="339" spans="1:77" x14ac:dyDescent="0.25">
      <c r="A339" s="16">
        <v>337</v>
      </c>
      <c r="B339" s="16">
        <v>1</v>
      </c>
      <c r="C339" s="37" t="s">
        <v>918</v>
      </c>
      <c r="D339" s="51">
        <v>313.56777435748791</v>
      </c>
      <c r="E339" s="25">
        <v>166.620216</v>
      </c>
      <c r="F339" s="26">
        <f t="shared" si="15"/>
        <v>480.18799035748793</v>
      </c>
      <c r="G339" s="26">
        <f t="shared" si="16"/>
        <v>-74.932225642512094</v>
      </c>
      <c r="H339" s="26">
        <f t="shared" si="17"/>
        <v>388.5</v>
      </c>
      <c r="I339" s="36"/>
      <c r="J339" s="36"/>
      <c r="K339" s="36"/>
      <c r="L339" s="27"/>
      <c r="M339" s="36"/>
      <c r="N339" s="36"/>
      <c r="O339" s="36"/>
      <c r="P339" s="36"/>
      <c r="Q339" s="36"/>
      <c r="R339" s="29"/>
      <c r="S339" s="36"/>
      <c r="T339" s="29"/>
      <c r="U339" s="36"/>
      <c r="V339" s="36"/>
      <c r="W339" s="36"/>
      <c r="X339" s="36"/>
      <c r="Y339" s="36"/>
      <c r="Z339" s="36"/>
      <c r="AA339" s="36"/>
      <c r="AB339" s="29"/>
      <c r="AC339" s="36"/>
      <c r="AD339" s="66" t="s">
        <v>1041</v>
      </c>
      <c r="AE339" s="36">
        <v>0.1</v>
      </c>
      <c r="AF339" s="36">
        <v>388.5</v>
      </c>
      <c r="AG339" s="36"/>
      <c r="AH339" s="36"/>
      <c r="AI339" s="36"/>
      <c r="AJ339" s="36"/>
      <c r="AK339" s="29"/>
      <c r="AL339" s="36"/>
      <c r="AM339" s="29"/>
      <c r="AN339" s="36"/>
      <c r="AO339" s="36"/>
      <c r="AP339" s="36"/>
      <c r="AQ339" s="29"/>
      <c r="AR339" s="36"/>
      <c r="AS339" s="29"/>
      <c r="AT339" s="36"/>
      <c r="AU339" s="29"/>
      <c r="AV339" s="36"/>
      <c r="AW339" s="36"/>
      <c r="AX339" s="36"/>
      <c r="AY339" s="29"/>
      <c r="AZ339" s="36"/>
      <c r="BA339" s="36"/>
      <c r="BB339" s="36"/>
      <c r="BC339" s="29"/>
      <c r="BD339" s="36"/>
      <c r="BE339" s="36"/>
      <c r="BF339" s="36"/>
      <c r="BG339" s="36"/>
      <c r="BH339" s="36"/>
      <c r="BI339" s="36"/>
      <c r="BJ339" s="36"/>
      <c r="BK339" s="36"/>
      <c r="BL339" s="36"/>
      <c r="BM339" s="29"/>
      <c r="BN339" s="36"/>
      <c r="BO339" s="29"/>
      <c r="BP339" s="36"/>
      <c r="BQ339" s="36"/>
      <c r="BR339" s="36"/>
      <c r="BS339" s="29"/>
      <c r="BT339" s="36"/>
      <c r="BU339" s="29"/>
      <c r="BV339" s="36"/>
      <c r="BW339" s="36"/>
      <c r="BX339" s="36"/>
      <c r="BY339" s="36"/>
    </row>
    <row r="340" spans="1:77" x14ac:dyDescent="0.25">
      <c r="A340" s="16">
        <v>338</v>
      </c>
      <c r="B340" s="16">
        <v>1</v>
      </c>
      <c r="C340" s="37" t="s">
        <v>788</v>
      </c>
      <c r="D340" s="51">
        <v>179.84950995169081</v>
      </c>
      <c r="E340" s="25">
        <v>-71.582660000000004</v>
      </c>
      <c r="F340" s="26">
        <f t="shared" si="15"/>
        <v>108.2668499516908</v>
      </c>
      <c r="G340" s="26">
        <f t="shared" si="16"/>
        <v>179.84950995169081</v>
      </c>
      <c r="H340" s="26">
        <f t="shared" si="17"/>
        <v>0</v>
      </c>
      <c r="I340" s="36"/>
      <c r="J340" s="36"/>
      <c r="K340" s="36"/>
      <c r="L340" s="27"/>
      <c r="M340" s="36"/>
      <c r="N340" s="36"/>
      <c r="O340" s="36"/>
      <c r="P340" s="36"/>
      <c r="Q340" s="36"/>
      <c r="R340" s="29"/>
      <c r="S340" s="36"/>
      <c r="T340" s="29"/>
      <c r="U340" s="36"/>
      <c r="V340" s="36"/>
      <c r="W340" s="36"/>
      <c r="X340" s="36"/>
      <c r="Y340" s="36"/>
      <c r="Z340" s="36"/>
      <c r="AA340" s="36"/>
      <c r="AB340" s="29"/>
      <c r="AC340" s="36"/>
      <c r="AD340" s="66"/>
      <c r="AE340" s="36"/>
      <c r="AF340" s="36"/>
      <c r="AG340" s="36"/>
      <c r="AH340" s="36"/>
      <c r="AI340" s="36"/>
      <c r="AJ340" s="36"/>
      <c r="AK340" s="29"/>
      <c r="AL340" s="36"/>
      <c r="AM340" s="29"/>
      <c r="AN340" s="36"/>
      <c r="AO340" s="36"/>
      <c r="AP340" s="36"/>
      <c r="AQ340" s="29"/>
      <c r="AR340" s="36"/>
      <c r="AS340" s="29"/>
      <c r="AT340" s="36"/>
      <c r="AU340" s="29"/>
      <c r="AV340" s="36"/>
      <c r="AW340" s="36"/>
      <c r="AX340" s="36"/>
      <c r="AY340" s="29"/>
      <c r="AZ340" s="36"/>
      <c r="BA340" s="36"/>
      <c r="BB340" s="36"/>
      <c r="BC340" s="29"/>
      <c r="BD340" s="36"/>
      <c r="BE340" s="36"/>
      <c r="BF340" s="36"/>
      <c r="BG340" s="36"/>
      <c r="BH340" s="36"/>
      <c r="BI340" s="36"/>
      <c r="BJ340" s="36"/>
      <c r="BK340" s="36"/>
      <c r="BL340" s="36"/>
      <c r="BM340" s="29"/>
      <c r="BN340" s="36"/>
      <c r="BO340" s="29"/>
      <c r="BP340" s="36"/>
      <c r="BQ340" s="36"/>
      <c r="BR340" s="36"/>
      <c r="BS340" s="29"/>
      <c r="BT340" s="36"/>
      <c r="BU340" s="29"/>
      <c r="BV340" s="36"/>
      <c r="BW340" s="36"/>
      <c r="BX340" s="36"/>
      <c r="BY340" s="36"/>
    </row>
    <row r="341" spans="1:77" x14ac:dyDescent="0.25">
      <c r="A341" s="16">
        <v>339</v>
      </c>
      <c r="B341" s="16">
        <v>1</v>
      </c>
      <c r="C341" s="37" t="s">
        <v>789</v>
      </c>
      <c r="D341" s="51">
        <v>106.50791051207729</v>
      </c>
      <c r="E341" s="25">
        <v>-284.00904600000001</v>
      </c>
      <c r="F341" s="26">
        <f t="shared" si="15"/>
        <v>-177.50113548792274</v>
      </c>
      <c r="G341" s="26">
        <f t="shared" si="16"/>
        <v>106.50791051207729</v>
      </c>
      <c r="H341" s="26">
        <f t="shared" si="17"/>
        <v>0</v>
      </c>
      <c r="I341" s="36"/>
      <c r="J341" s="36"/>
      <c r="K341" s="36"/>
      <c r="L341" s="27"/>
      <c r="M341" s="36"/>
      <c r="N341" s="36"/>
      <c r="O341" s="36"/>
      <c r="P341" s="36"/>
      <c r="Q341" s="36"/>
      <c r="R341" s="29"/>
      <c r="S341" s="36"/>
      <c r="T341" s="29"/>
      <c r="U341" s="36"/>
      <c r="V341" s="36"/>
      <c r="W341" s="36"/>
      <c r="X341" s="36"/>
      <c r="Y341" s="36"/>
      <c r="Z341" s="36"/>
      <c r="AA341" s="36"/>
      <c r="AB341" s="29"/>
      <c r="AC341" s="36"/>
      <c r="AD341" s="66"/>
      <c r="AE341" s="36"/>
      <c r="AF341" s="36"/>
      <c r="AG341" s="36"/>
      <c r="AH341" s="36"/>
      <c r="AI341" s="36"/>
      <c r="AJ341" s="36"/>
      <c r="AK341" s="29"/>
      <c r="AL341" s="36"/>
      <c r="AM341" s="29"/>
      <c r="AN341" s="36"/>
      <c r="AO341" s="36"/>
      <c r="AP341" s="36"/>
      <c r="AQ341" s="29"/>
      <c r="AR341" s="36"/>
      <c r="AS341" s="29"/>
      <c r="AT341" s="36"/>
      <c r="AU341" s="29"/>
      <c r="AV341" s="36"/>
      <c r="AW341" s="36"/>
      <c r="AX341" s="36"/>
      <c r="AY341" s="29"/>
      <c r="AZ341" s="36"/>
      <c r="BA341" s="36"/>
      <c r="BB341" s="36"/>
      <c r="BC341" s="29"/>
      <c r="BD341" s="36"/>
      <c r="BE341" s="36"/>
      <c r="BF341" s="36"/>
      <c r="BG341" s="36"/>
      <c r="BH341" s="36"/>
      <c r="BI341" s="36"/>
      <c r="BJ341" s="36"/>
      <c r="BK341" s="36"/>
      <c r="BL341" s="36"/>
      <c r="BM341" s="29"/>
      <c r="BN341" s="36"/>
      <c r="BO341" s="29"/>
      <c r="BP341" s="36"/>
      <c r="BQ341" s="36"/>
      <c r="BR341" s="36"/>
      <c r="BS341" s="29"/>
      <c r="BT341" s="36"/>
      <c r="BU341" s="29"/>
      <c r="BV341" s="36"/>
      <c r="BW341" s="36"/>
      <c r="BX341" s="36"/>
      <c r="BY341" s="36"/>
    </row>
    <row r="342" spans="1:77" x14ac:dyDescent="0.25">
      <c r="A342" s="16">
        <v>340</v>
      </c>
      <c r="B342" s="16">
        <v>1</v>
      </c>
      <c r="C342" s="37" t="s">
        <v>790</v>
      </c>
      <c r="D342" s="51">
        <v>57.635210782608688</v>
      </c>
      <c r="E342" s="25">
        <v>52.029350000000001</v>
      </c>
      <c r="F342" s="26">
        <f t="shared" si="15"/>
        <v>109.66456078260869</v>
      </c>
      <c r="G342" s="26">
        <f t="shared" si="16"/>
        <v>57.635210782608688</v>
      </c>
      <c r="H342" s="26">
        <f t="shared" si="17"/>
        <v>0</v>
      </c>
      <c r="I342" s="36"/>
      <c r="J342" s="36"/>
      <c r="K342" s="36"/>
      <c r="L342" s="27"/>
      <c r="M342" s="36"/>
      <c r="N342" s="36"/>
      <c r="O342" s="36"/>
      <c r="P342" s="36"/>
      <c r="Q342" s="36"/>
      <c r="R342" s="29"/>
      <c r="S342" s="36"/>
      <c r="T342" s="29"/>
      <c r="U342" s="36"/>
      <c r="V342" s="36"/>
      <c r="W342" s="36"/>
      <c r="X342" s="36"/>
      <c r="Y342" s="36"/>
      <c r="Z342" s="36"/>
      <c r="AA342" s="36"/>
      <c r="AB342" s="29"/>
      <c r="AC342" s="36"/>
      <c r="AD342" s="66"/>
      <c r="AE342" s="36"/>
      <c r="AF342" s="36"/>
      <c r="AG342" s="36"/>
      <c r="AH342" s="36"/>
      <c r="AI342" s="36"/>
      <c r="AJ342" s="36"/>
      <c r="AK342" s="29"/>
      <c r="AL342" s="36"/>
      <c r="AM342" s="29"/>
      <c r="AN342" s="36"/>
      <c r="AO342" s="36"/>
      <c r="AP342" s="36"/>
      <c r="AQ342" s="29"/>
      <c r="AR342" s="36"/>
      <c r="AS342" s="29"/>
      <c r="AT342" s="36"/>
      <c r="AU342" s="29"/>
      <c r="AV342" s="36"/>
      <c r="AW342" s="36"/>
      <c r="AX342" s="36"/>
      <c r="AY342" s="29"/>
      <c r="AZ342" s="36"/>
      <c r="BA342" s="36"/>
      <c r="BB342" s="36"/>
      <c r="BC342" s="29"/>
      <c r="BD342" s="36"/>
      <c r="BE342" s="36"/>
      <c r="BF342" s="36"/>
      <c r="BG342" s="36"/>
      <c r="BH342" s="36"/>
      <c r="BI342" s="36"/>
      <c r="BJ342" s="36"/>
      <c r="BK342" s="36"/>
      <c r="BL342" s="36"/>
      <c r="BM342" s="29"/>
      <c r="BN342" s="36"/>
      <c r="BO342" s="29"/>
      <c r="BP342" s="36"/>
      <c r="BQ342" s="36"/>
      <c r="BR342" s="36"/>
      <c r="BS342" s="29"/>
      <c r="BT342" s="36"/>
      <c r="BU342" s="29"/>
      <c r="BV342" s="36"/>
      <c r="BW342" s="36"/>
      <c r="BX342" s="36"/>
      <c r="BY342" s="36"/>
    </row>
    <row r="343" spans="1:77" x14ac:dyDescent="0.25">
      <c r="A343" s="16">
        <v>341</v>
      </c>
      <c r="B343" s="16">
        <v>1</v>
      </c>
      <c r="C343" s="37" t="s">
        <v>791</v>
      </c>
      <c r="D343" s="51">
        <v>46.355649874396143</v>
      </c>
      <c r="E343" s="25">
        <v>4.5835900000000009</v>
      </c>
      <c r="F343" s="26">
        <f t="shared" si="15"/>
        <v>50.939239874396144</v>
      </c>
      <c r="G343" s="26">
        <f t="shared" si="16"/>
        <v>46.355649874396143</v>
      </c>
      <c r="H343" s="26">
        <f t="shared" si="17"/>
        <v>0</v>
      </c>
      <c r="I343" s="36"/>
      <c r="J343" s="36"/>
      <c r="K343" s="36"/>
      <c r="L343" s="27"/>
      <c r="M343" s="36"/>
      <c r="N343" s="36"/>
      <c r="O343" s="36"/>
      <c r="P343" s="36"/>
      <c r="Q343" s="36"/>
      <c r="R343" s="29"/>
      <c r="S343" s="36"/>
      <c r="T343" s="29"/>
      <c r="U343" s="36"/>
      <c r="V343" s="36"/>
      <c r="W343" s="36"/>
      <c r="X343" s="36"/>
      <c r="Y343" s="36"/>
      <c r="Z343" s="36"/>
      <c r="AA343" s="36"/>
      <c r="AB343" s="29"/>
      <c r="AC343" s="36"/>
      <c r="AD343" s="66"/>
      <c r="AE343" s="36"/>
      <c r="AF343" s="36"/>
      <c r="AG343" s="36"/>
      <c r="AH343" s="36"/>
      <c r="AI343" s="36"/>
      <c r="AJ343" s="36"/>
      <c r="AK343" s="29"/>
      <c r="AL343" s="36"/>
      <c r="AM343" s="29"/>
      <c r="AN343" s="36"/>
      <c r="AO343" s="36"/>
      <c r="AP343" s="36"/>
      <c r="AQ343" s="29"/>
      <c r="AR343" s="36"/>
      <c r="AS343" s="29"/>
      <c r="AT343" s="36"/>
      <c r="AU343" s="29"/>
      <c r="AV343" s="36"/>
      <c r="AW343" s="36"/>
      <c r="AX343" s="36"/>
      <c r="AY343" s="29"/>
      <c r="AZ343" s="36"/>
      <c r="BA343" s="36"/>
      <c r="BB343" s="36"/>
      <c r="BC343" s="29"/>
      <c r="BD343" s="36"/>
      <c r="BE343" s="36"/>
      <c r="BF343" s="36"/>
      <c r="BG343" s="36"/>
      <c r="BH343" s="36"/>
      <c r="BI343" s="36"/>
      <c r="BJ343" s="36"/>
      <c r="BK343" s="36"/>
      <c r="BL343" s="36"/>
      <c r="BM343" s="29"/>
      <c r="BN343" s="36"/>
      <c r="BO343" s="29"/>
      <c r="BP343" s="36"/>
      <c r="BQ343" s="36"/>
      <c r="BR343" s="36"/>
      <c r="BS343" s="29"/>
      <c r="BT343" s="36"/>
      <c r="BU343" s="29"/>
      <c r="BV343" s="36"/>
      <c r="BW343" s="36"/>
      <c r="BX343" s="36"/>
      <c r="BY343" s="36"/>
    </row>
    <row r="344" spans="1:77" x14ac:dyDescent="0.25">
      <c r="A344" s="16">
        <v>342</v>
      </c>
      <c r="B344" s="16">
        <v>1</v>
      </c>
      <c r="C344" s="37" t="s">
        <v>792</v>
      </c>
      <c r="D344" s="51">
        <v>204.14053472463763</v>
      </c>
      <c r="E344" s="25">
        <v>87.915304000000035</v>
      </c>
      <c r="F344" s="26">
        <f t="shared" si="15"/>
        <v>292.05583872463768</v>
      </c>
      <c r="G344" s="26">
        <f t="shared" si="16"/>
        <v>-186.35946527536237</v>
      </c>
      <c r="H344" s="26">
        <f t="shared" si="17"/>
        <v>390.5</v>
      </c>
      <c r="I344" s="36"/>
      <c r="J344" s="36"/>
      <c r="K344" s="36"/>
      <c r="L344" s="27"/>
      <c r="M344" s="36"/>
      <c r="N344" s="36"/>
      <c r="O344" s="36"/>
      <c r="P344" s="36"/>
      <c r="Q344" s="36"/>
      <c r="R344" s="29"/>
      <c r="S344" s="36"/>
      <c r="T344" s="29"/>
      <c r="U344" s="36"/>
      <c r="V344" s="36"/>
      <c r="W344" s="36"/>
      <c r="X344" s="36"/>
      <c r="Y344" s="36"/>
      <c r="Z344" s="36"/>
      <c r="AA344" s="36"/>
      <c r="AB344" s="29"/>
      <c r="AC344" s="36"/>
      <c r="AD344" s="66" t="s">
        <v>1042</v>
      </c>
      <c r="AE344" s="36">
        <v>0.122</v>
      </c>
      <c r="AF344" s="36">
        <v>390.5</v>
      </c>
      <c r="AG344" s="36"/>
      <c r="AH344" s="36"/>
      <c r="AI344" s="36"/>
      <c r="AJ344" s="36"/>
      <c r="AK344" s="29"/>
      <c r="AL344" s="36"/>
      <c r="AM344" s="29"/>
      <c r="AN344" s="36"/>
      <c r="AO344" s="36"/>
      <c r="AP344" s="36"/>
      <c r="AQ344" s="29"/>
      <c r="AR344" s="36"/>
      <c r="AS344" s="29"/>
      <c r="AT344" s="36"/>
      <c r="AU344" s="29"/>
      <c r="AV344" s="36"/>
      <c r="AW344" s="36"/>
      <c r="AX344" s="36"/>
      <c r="AY344" s="29"/>
      <c r="AZ344" s="36"/>
      <c r="BA344" s="36"/>
      <c r="BB344" s="36"/>
      <c r="BC344" s="29"/>
      <c r="BD344" s="36"/>
      <c r="BE344" s="36"/>
      <c r="BF344" s="36"/>
      <c r="BG344" s="36"/>
      <c r="BH344" s="36"/>
      <c r="BI344" s="36"/>
      <c r="BJ344" s="36"/>
      <c r="BK344" s="36"/>
      <c r="BL344" s="36"/>
      <c r="BM344" s="29"/>
      <c r="BN344" s="36"/>
      <c r="BO344" s="29"/>
      <c r="BP344" s="36"/>
      <c r="BQ344" s="36"/>
      <c r="BR344" s="36"/>
      <c r="BS344" s="29"/>
      <c r="BT344" s="36"/>
      <c r="BU344" s="29"/>
      <c r="BV344" s="36"/>
      <c r="BW344" s="36"/>
      <c r="BX344" s="36"/>
      <c r="BY344" s="36"/>
    </row>
    <row r="345" spans="1:77" x14ac:dyDescent="0.25">
      <c r="A345" s="16">
        <v>343</v>
      </c>
      <c r="B345" s="16">
        <v>2</v>
      </c>
      <c r="C345" s="37" t="s">
        <v>793</v>
      </c>
      <c r="D345" s="51">
        <v>142.701741294686</v>
      </c>
      <c r="E345" s="25">
        <v>171.95370600000001</v>
      </c>
      <c r="F345" s="26">
        <f t="shared" si="15"/>
        <v>314.65544729468604</v>
      </c>
      <c r="G345" s="26">
        <f t="shared" si="16"/>
        <v>142.701741294686</v>
      </c>
      <c r="H345" s="26">
        <f t="shared" si="17"/>
        <v>0</v>
      </c>
      <c r="I345" s="36"/>
      <c r="J345" s="36"/>
      <c r="K345" s="36"/>
      <c r="L345" s="27"/>
      <c r="M345" s="36"/>
      <c r="N345" s="36"/>
      <c r="O345" s="36"/>
      <c r="P345" s="36"/>
      <c r="Q345" s="36"/>
      <c r="R345" s="29"/>
      <c r="S345" s="36"/>
      <c r="T345" s="29"/>
      <c r="U345" s="36"/>
      <c r="V345" s="36"/>
      <c r="W345" s="36"/>
      <c r="X345" s="36"/>
      <c r="Y345" s="36"/>
      <c r="Z345" s="36"/>
      <c r="AA345" s="36"/>
      <c r="AB345" s="29"/>
      <c r="AC345" s="36"/>
      <c r="AD345" s="66"/>
      <c r="AE345" s="36"/>
      <c r="AF345" s="36"/>
      <c r="AG345" s="36"/>
      <c r="AH345" s="36"/>
      <c r="AI345" s="36"/>
      <c r="AJ345" s="36"/>
      <c r="AK345" s="29"/>
      <c r="AL345" s="36"/>
      <c r="AM345" s="29"/>
      <c r="AN345" s="36"/>
      <c r="AO345" s="36"/>
      <c r="AP345" s="36"/>
      <c r="AQ345" s="29"/>
      <c r="AR345" s="36"/>
      <c r="AS345" s="29"/>
      <c r="AT345" s="36"/>
      <c r="AU345" s="29"/>
      <c r="AV345" s="36"/>
      <c r="AW345" s="36"/>
      <c r="AX345" s="36"/>
      <c r="AY345" s="29"/>
      <c r="AZ345" s="36"/>
      <c r="BA345" s="36"/>
      <c r="BB345" s="36"/>
      <c r="BC345" s="29"/>
      <c r="BD345" s="36"/>
      <c r="BE345" s="36"/>
      <c r="BF345" s="36"/>
      <c r="BG345" s="36"/>
      <c r="BH345" s="36"/>
      <c r="BI345" s="36"/>
      <c r="BJ345" s="36"/>
      <c r="BK345" s="36"/>
      <c r="BL345" s="36"/>
      <c r="BM345" s="29"/>
      <c r="BN345" s="36"/>
      <c r="BO345" s="29"/>
      <c r="BP345" s="36"/>
      <c r="BQ345" s="36"/>
      <c r="BR345" s="36"/>
      <c r="BS345" s="29"/>
      <c r="BT345" s="36"/>
      <c r="BU345" s="29"/>
      <c r="BV345" s="36"/>
      <c r="BW345" s="36"/>
      <c r="BX345" s="36"/>
      <c r="BY345" s="36"/>
    </row>
    <row r="346" spans="1:77" x14ac:dyDescent="0.25">
      <c r="A346" s="16">
        <v>344</v>
      </c>
      <c r="B346" s="16">
        <v>2</v>
      </c>
      <c r="C346" s="37" t="s">
        <v>794</v>
      </c>
      <c r="D346" s="51">
        <v>252.77556388405796</v>
      </c>
      <c r="E346" s="25">
        <v>-388.13781999999998</v>
      </c>
      <c r="F346" s="26">
        <f t="shared" si="15"/>
        <v>-135.36225611594202</v>
      </c>
      <c r="G346" s="26">
        <f t="shared" si="16"/>
        <v>252.77556388405796</v>
      </c>
      <c r="H346" s="26">
        <f t="shared" si="17"/>
        <v>0</v>
      </c>
      <c r="I346" s="36"/>
      <c r="J346" s="36"/>
      <c r="K346" s="36"/>
      <c r="L346" s="27"/>
      <c r="M346" s="36"/>
      <c r="N346" s="36"/>
      <c r="O346" s="36"/>
      <c r="P346" s="36"/>
      <c r="Q346" s="36"/>
      <c r="R346" s="29"/>
      <c r="S346" s="36"/>
      <c r="T346" s="29"/>
      <c r="U346" s="36"/>
      <c r="V346" s="36"/>
      <c r="W346" s="36"/>
      <c r="X346" s="36"/>
      <c r="Y346" s="36"/>
      <c r="Z346" s="36"/>
      <c r="AA346" s="36"/>
      <c r="AB346" s="29"/>
      <c r="AC346" s="36"/>
      <c r="AD346" s="66"/>
      <c r="AE346" s="36"/>
      <c r="AF346" s="36"/>
      <c r="AG346" s="36"/>
      <c r="AH346" s="36"/>
      <c r="AI346" s="36"/>
      <c r="AJ346" s="36"/>
      <c r="AK346" s="29"/>
      <c r="AL346" s="36"/>
      <c r="AM346" s="29"/>
      <c r="AN346" s="36"/>
      <c r="AO346" s="36"/>
      <c r="AP346" s="36"/>
      <c r="AQ346" s="29"/>
      <c r="AR346" s="36"/>
      <c r="AS346" s="29"/>
      <c r="AT346" s="36"/>
      <c r="AU346" s="29"/>
      <c r="AV346" s="36"/>
      <c r="AW346" s="36"/>
      <c r="AX346" s="36"/>
      <c r="AY346" s="29"/>
      <c r="AZ346" s="36"/>
      <c r="BA346" s="36"/>
      <c r="BB346" s="36"/>
      <c r="BC346" s="29"/>
      <c r="BD346" s="36"/>
      <c r="BE346" s="36"/>
      <c r="BF346" s="36"/>
      <c r="BG346" s="36"/>
      <c r="BH346" s="36"/>
      <c r="BI346" s="36"/>
      <c r="BJ346" s="36"/>
      <c r="BK346" s="36"/>
      <c r="BL346" s="36"/>
      <c r="BM346" s="29"/>
      <c r="BN346" s="36"/>
      <c r="BO346" s="29"/>
      <c r="BP346" s="36"/>
      <c r="BQ346" s="36"/>
      <c r="BR346" s="36"/>
      <c r="BS346" s="29"/>
      <c r="BT346" s="36"/>
      <c r="BU346" s="29"/>
      <c r="BV346" s="36"/>
      <c r="BW346" s="36"/>
      <c r="BX346" s="36"/>
      <c r="BY346" s="36"/>
    </row>
    <row r="347" spans="1:77" x14ac:dyDescent="0.25">
      <c r="A347" s="16">
        <v>345</v>
      </c>
      <c r="B347" s="16">
        <v>2</v>
      </c>
      <c r="C347" s="37" t="s">
        <v>795</v>
      </c>
      <c r="D347" s="51">
        <v>34.979103961352649</v>
      </c>
      <c r="E347" s="25">
        <v>-229.75965000000002</v>
      </c>
      <c r="F347" s="26">
        <f t="shared" si="15"/>
        <v>-194.78054603864737</v>
      </c>
      <c r="G347" s="26">
        <f t="shared" si="16"/>
        <v>34.979103961352649</v>
      </c>
      <c r="H347" s="26">
        <f t="shared" si="17"/>
        <v>0</v>
      </c>
      <c r="I347" s="36"/>
      <c r="J347" s="36"/>
      <c r="K347" s="36"/>
      <c r="L347" s="27"/>
      <c r="M347" s="36"/>
      <c r="N347" s="36"/>
      <c r="O347" s="36"/>
      <c r="P347" s="36"/>
      <c r="Q347" s="36"/>
      <c r="R347" s="29"/>
      <c r="S347" s="36"/>
      <c r="T347" s="29"/>
      <c r="U347" s="36"/>
      <c r="V347" s="36"/>
      <c r="W347" s="36"/>
      <c r="X347" s="36"/>
      <c r="Y347" s="36"/>
      <c r="Z347" s="36"/>
      <c r="AA347" s="36"/>
      <c r="AB347" s="29"/>
      <c r="AC347" s="36"/>
      <c r="AD347" s="66"/>
      <c r="AE347" s="36"/>
      <c r="AF347" s="36"/>
      <c r="AG347" s="36"/>
      <c r="AH347" s="36"/>
      <c r="AI347" s="36"/>
      <c r="AJ347" s="36"/>
      <c r="AK347" s="29"/>
      <c r="AL347" s="36"/>
      <c r="AM347" s="29"/>
      <c r="AN347" s="36"/>
      <c r="AO347" s="36"/>
      <c r="AP347" s="36"/>
      <c r="AQ347" s="29"/>
      <c r="AR347" s="36"/>
      <c r="AS347" s="29"/>
      <c r="AT347" s="36"/>
      <c r="AU347" s="29"/>
      <c r="AV347" s="36"/>
      <c r="AW347" s="36"/>
      <c r="AX347" s="36"/>
      <c r="AY347" s="29"/>
      <c r="AZ347" s="36"/>
      <c r="BA347" s="36"/>
      <c r="BB347" s="36"/>
      <c r="BC347" s="29"/>
      <c r="BD347" s="36"/>
      <c r="BE347" s="36"/>
      <c r="BF347" s="36"/>
      <c r="BG347" s="36"/>
      <c r="BH347" s="36"/>
      <c r="BI347" s="36"/>
      <c r="BJ347" s="36"/>
      <c r="BK347" s="36"/>
      <c r="BL347" s="36"/>
      <c r="BM347" s="29"/>
      <c r="BN347" s="36"/>
      <c r="BO347" s="29"/>
      <c r="BP347" s="36"/>
      <c r="BQ347" s="36"/>
      <c r="BR347" s="36"/>
      <c r="BS347" s="29"/>
      <c r="BT347" s="36"/>
      <c r="BU347" s="29"/>
      <c r="BV347" s="36"/>
      <c r="BW347" s="36"/>
      <c r="BX347" s="36"/>
      <c r="BY347" s="36"/>
    </row>
    <row r="348" spans="1:77" x14ac:dyDescent="0.25">
      <c r="A348" s="16">
        <v>346</v>
      </c>
      <c r="B348" s="16">
        <v>2</v>
      </c>
      <c r="C348" s="37" t="s">
        <v>796</v>
      </c>
      <c r="D348" s="51">
        <v>44.30753971014493</v>
      </c>
      <c r="E348" s="25">
        <v>-160.04745</v>
      </c>
      <c r="F348" s="26">
        <f t="shared" si="15"/>
        <v>-115.73991028985506</v>
      </c>
      <c r="G348" s="26">
        <f t="shared" si="16"/>
        <v>44.30753971014493</v>
      </c>
      <c r="H348" s="26">
        <f t="shared" si="17"/>
        <v>0</v>
      </c>
      <c r="I348" s="36"/>
      <c r="J348" s="36"/>
      <c r="K348" s="36"/>
      <c r="L348" s="27"/>
      <c r="M348" s="36"/>
      <c r="N348" s="36"/>
      <c r="O348" s="36"/>
      <c r="P348" s="36"/>
      <c r="Q348" s="36"/>
      <c r="R348" s="29"/>
      <c r="S348" s="36"/>
      <c r="T348" s="29"/>
      <c r="U348" s="36"/>
      <c r="V348" s="36"/>
      <c r="W348" s="36"/>
      <c r="X348" s="36"/>
      <c r="Y348" s="36"/>
      <c r="Z348" s="36"/>
      <c r="AA348" s="36"/>
      <c r="AB348" s="29"/>
      <c r="AC348" s="36"/>
      <c r="AD348" s="66"/>
      <c r="AE348" s="36"/>
      <c r="AF348" s="36"/>
      <c r="AG348" s="36"/>
      <c r="AH348" s="36"/>
      <c r="AI348" s="36"/>
      <c r="AJ348" s="36"/>
      <c r="AK348" s="29"/>
      <c r="AL348" s="36"/>
      <c r="AM348" s="29"/>
      <c r="AN348" s="36"/>
      <c r="AO348" s="36"/>
      <c r="AP348" s="36"/>
      <c r="AQ348" s="29"/>
      <c r="AR348" s="36"/>
      <c r="AS348" s="29"/>
      <c r="AT348" s="36"/>
      <c r="AU348" s="29"/>
      <c r="AV348" s="36"/>
      <c r="AW348" s="36"/>
      <c r="AX348" s="36"/>
      <c r="AY348" s="29"/>
      <c r="AZ348" s="36"/>
      <c r="BA348" s="36"/>
      <c r="BB348" s="36"/>
      <c r="BC348" s="29"/>
      <c r="BD348" s="36"/>
      <c r="BE348" s="36"/>
      <c r="BF348" s="36"/>
      <c r="BG348" s="36"/>
      <c r="BH348" s="36"/>
      <c r="BI348" s="36"/>
      <c r="BJ348" s="36"/>
      <c r="BK348" s="36"/>
      <c r="BL348" s="36"/>
      <c r="BM348" s="29"/>
      <c r="BN348" s="36"/>
      <c r="BO348" s="29"/>
      <c r="BP348" s="36"/>
      <c r="BQ348" s="36"/>
      <c r="BR348" s="36"/>
      <c r="BS348" s="29"/>
      <c r="BT348" s="36"/>
      <c r="BU348" s="29"/>
      <c r="BV348" s="36"/>
      <c r="BW348" s="36"/>
      <c r="BX348" s="36"/>
      <c r="BY348" s="36"/>
    </row>
    <row r="349" spans="1:77" x14ac:dyDescent="0.25">
      <c r="A349" s="16">
        <v>347</v>
      </c>
      <c r="B349" s="16">
        <v>2</v>
      </c>
      <c r="C349" s="37" t="s">
        <v>797</v>
      </c>
      <c r="D349" s="51">
        <v>257.06198651207734</v>
      </c>
      <c r="E349" s="25">
        <v>-613.58537000000001</v>
      </c>
      <c r="F349" s="26">
        <f t="shared" si="15"/>
        <v>-356.52338348792267</v>
      </c>
      <c r="G349" s="26">
        <f t="shared" si="16"/>
        <v>257.06198651207734</v>
      </c>
      <c r="H349" s="26">
        <f t="shared" si="17"/>
        <v>0</v>
      </c>
      <c r="I349" s="36"/>
      <c r="J349" s="36"/>
      <c r="K349" s="36"/>
      <c r="L349" s="27"/>
      <c r="M349" s="36"/>
      <c r="N349" s="36"/>
      <c r="O349" s="36"/>
      <c r="P349" s="36"/>
      <c r="Q349" s="36"/>
      <c r="R349" s="29"/>
      <c r="S349" s="36"/>
      <c r="T349" s="29"/>
      <c r="U349" s="36"/>
      <c r="V349" s="36"/>
      <c r="W349" s="36"/>
      <c r="X349" s="36"/>
      <c r="Y349" s="36"/>
      <c r="Z349" s="36"/>
      <c r="AA349" s="36"/>
      <c r="AB349" s="29"/>
      <c r="AC349" s="36"/>
      <c r="AD349" s="66"/>
      <c r="AE349" s="36"/>
      <c r="AF349" s="36"/>
      <c r="AG349" s="36"/>
      <c r="AH349" s="36"/>
      <c r="AI349" s="36"/>
      <c r="AJ349" s="36"/>
      <c r="AK349" s="29"/>
      <c r="AL349" s="36"/>
      <c r="AM349" s="29"/>
      <c r="AN349" s="36"/>
      <c r="AO349" s="36"/>
      <c r="AP349" s="36"/>
      <c r="AQ349" s="29"/>
      <c r="AR349" s="36"/>
      <c r="AS349" s="29"/>
      <c r="AT349" s="36"/>
      <c r="AU349" s="29"/>
      <c r="AV349" s="36"/>
      <c r="AW349" s="36"/>
      <c r="AX349" s="36"/>
      <c r="AY349" s="29"/>
      <c r="AZ349" s="36"/>
      <c r="BA349" s="36"/>
      <c r="BB349" s="36"/>
      <c r="BC349" s="29"/>
      <c r="BD349" s="36"/>
      <c r="BE349" s="36"/>
      <c r="BF349" s="36"/>
      <c r="BG349" s="36"/>
      <c r="BH349" s="36"/>
      <c r="BI349" s="36"/>
      <c r="BJ349" s="36"/>
      <c r="BK349" s="36"/>
      <c r="BL349" s="36"/>
      <c r="BM349" s="29"/>
      <c r="BN349" s="36"/>
      <c r="BO349" s="29"/>
      <c r="BP349" s="36"/>
      <c r="BQ349" s="36"/>
      <c r="BR349" s="36"/>
      <c r="BS349" s="29"/>
      <c r="BT349" s="36"/>
      <c r="BU349" s="29"/>
      <c r="BV349" s="36"/>
      <c r="BW349" s="36"/>
      <c r="BX349" s="36"/>
      <c r="BY349" s="36"/>
    </row>
    <row r="350" spans="1:77" x14ac:dyDescent="0.25">
      <c r="A350" s="16">
        <v>348</v>
      </c>
      <c r="B350" s="16">
        <v>2</v>
      </c>
      <c r="C350" s="37" t="s">
        <v>798</v>
      </c>
      <c r="D350" s="51">
        <v>127.60422191304347</v>
      </c>
      <c r="E350" s="25">
        <v>-583.39733999999999</v>
      </c>
      <c r="F350" s="26">
        <f t="shared" si="15"/>
        <v>-455.7931180869565</v>
      </c>
      <c r="G350" s="26">
        <f t="shared" si="16"/>
        <v>127.60422191304347</v>
      </c>
      <c r="H350" s="26">
        <f t="shared" si="17"/>
        <v>0</v>
      </c>
      <c r="I350" s="36"/>
      <c r="J350" s="36"/>
      <c r="K350" s="36"/>
      <c r="L350" s="27"/>
      <c r="M350" s="36"/>
      <c r="N350" s="36"/>
      <c r="O350" s="36"/>
      <c r="P350" s="36"/>
      <c r="Q350" s="36"/>
      <c r="R350" s="29"/>
      <c r="S350" s="36"/>
      <c r="T350" s="29"/>
      <c r="U350" s="36"/>
      <c r="V350" s="36"/>
      <c r="W350" s="36"/>
      <c r="X350" s="36"/>
      <c r="Y350" s="36"/>
      <c r="Z350" s="36"/>
      <c r="AA350" s="36"/>
      <c r="AB350" s="29"/>
      <c r="AC350" s="36"/>
      <c r="AD350" s="66"/>
      <c r="AE350" s="36"/>
      <c r="AF350" s="36"/>
      <c r="AG350" s="36"/>
      <c r="AH350" s="36"/>
      <c r="AI350" s="36"/>
      <c r="AJ350" s="36"/>
      <c r="AK350" s="29"/>
      <c r="AL350" s="36"/>
      <c r="AM350" s="29"/>
      <c r="AN350" s="36"/>
      <c r="AO350" s="36"/>
      <c r="AP350" s="36"/>
      <c r="AQ350" s="29"/>
      <c r="AR350" s="36"/>
      <c r="AS350" s="29"/>
      <c r="AT350" s="36"/>
      <c r="AU350" s="29"/>
      <c r="AV350" s="36"/>
      <c r="AW350" s="36"/>
      <c r="AX350" s="36"/>
      <c r="AY350" s="29"/>
      <c r="AZ350" s="36"/>
      <c r="BA350" s="36"/>
      <c r="BB350" s="36"/>
      <c r="BC350" s="29"/>
      <c r="BD350" s="36"/>
      <c r="BE350" s="36"/>
      <c r="BF350" s="36"/>
      <c r="BG350" s="36"/>
      <c r="BH350" s="36"/>
      <c r="BI350" s="36"/>
      <c r="BJ350" s="36"/>
      <c r="BK350" s="36"/>
      <c r="BL350" s="36"/>
      <c r="BM350" s="29"/>
      <c r="BN350" s="36"/>
      <c r="BO350" s="29"/>
      <c r="BP350" s="36"/>
      <c r="BQ350" s="36"/>
      <c r="BR350" s="36"/>
      <c r="BS350" s="29"/>
      <c r="BT350" s="36"/>
      <c r="BU350" s="29"/>
      <c r="BV350" s="36"/>
      <c r="BW350" s="36"/>
      <c r="BX350" s="36"/>
      <c r="BY350" s="36"/>
    </row>
    <row r="351" spans="1:77" x14ac:dyDescent="0.25">
      <c r="A351" s="16">
        <v>349</v>
      </c>
      <c r="B351" s="16">
        <v>2</v>
      </c>
      <c r="C351" s="37" t="s">
        <v>799</v>
      </c>
      <c r="D351" s="51">
        <v>110.42256135265698</v>
      </c>
      <c r="E351" s="25">
        <v>-427.23131999999993</v>
      </c>
      <c r="F351" s="26">
        <f t="shared" si="15"/>
        <v>-316.80875864734293</v>
      </c>
      <c r="G351" s="26">
        <f t="shared" si="16"/>
        <v>110.42256135265698</v>
      </c>
      <c r="H351" s="26">
        <f t="shared" si="17"/>
        <v>0</v>
      </c>
      <c r="I351" s="36"/>
      <c r="J351" s="36"/>
      <c r="K351" s="36"/>
      <c r="L351" s="27"/>
      <c r="M351" s="36"/>
      <c r="N351" s="36"/>
      <c r="O351" s="36"/>
      <c r="P351" s="36"/>
      <c r="Q351" s="36"/>
      <c r="R351" s="29"/>
      <c r="S351" s="36"/>
      <c r="T351" s="29"/>
      <c r="U351" s="36"/>
      <c r="V351" s="36"/>
      <c r="W351" s="36"/>
      <c r="X351" s="36"/>
      <c r="Y351" s="36"/>
      <c r="Z351" s="36"/>
      <c r="AA351" s="36"/>
      <c r="AB351" s="29"/>
      <c r="AC351" s="36"/>
      <c r="AD351" s="66"/>
      <c r="AE351" s="36"/>
      <c r="AF351" s="36"/>
      <c r="AG351" s="36"/>
      <c r="AH351" s="36"/>
      <c r="AI351" s="36"/>
      <c r="AJ351" s="36"/>
      <c r="AK351" s="29"/>
      <c r="AL351" s="36"/>
      <c r="AM351" s="29"/>
      <c r="AN351" s="36"/>
      <c r="AO351" s="36"/>
      <c r="AP351" s="36"/>
      <c r="AQ351" s="29"/>
      <c r="AR351" s="36"/>
      <c r="AS351" s="29"/>
      <c r="AT351" s="36"/>
      <c r="AU351" s="29"/>
      <c r="AV351" s="36"/>
      <c r="AW351" s="36"/>
      <c r="AX351" s="36"/>
      <c r="AY351" s="29"/>
      <c r="AZ351" s="36"/>
      <c r="BA351" s="36"/>
      <c r="BB351" s="36"/>
      <c r="BC351" s="29"/>
      <c r="BD351" s="36"/>
      <c r="BE351" s="36"/>
      <c r="BF351" s="36"/>
      <c r="BG351" s="36"/>
      <c r="BH351" s="36"/>
      <c r="BI351" s="36"/>
      <c r="BJ351" s="36"/>
      <c r="BK351" s="36"/>
      <c r="BL351" s="36"/>
      <c r="BM351" s="29"/>
      <c r="BN351" s="36"/>
      <c r="BO351" s="29"/>
      <c r="BP351" s="36"/>
      <c r="BQ351" s="36"/>
      <c r="BR351" s="36"/>
      <c r="BS351" s="29"/>
      <c r="BT351" s="36"/>
      <c r="BU351" s="29"/>
      <c r="BV351" s="36"/>
      <c r="BW351" s="36"/>
      <c r="BX351" s="36"/>
      <c r="BY351" s="36"/>
    </row>
    <row r="352" spans="1:77" x14ac:dyDescent="0.25">
      <c r="A352" s="16">
        <v>350</v>
      </c>
      <c r="B352" s="16">
        <v>2</v>
      </c>
      <c r="C352" s="37" t="s">
        <v>800</v>
      </c>
      <c r="D352" s="51">
        <v>296.6589923381643</v>
      </c>
      <c r="E352" s="25">
        <v>240.64143599999997</v>
      </c>
      <c r="F352" s="26">
        <f t="shared" si="15"/>
        <v>537.30042833816424</v>
      </c>
      <c r="G352" s="26">
        <f t="shared" si="16"/>
        <v>-141.74100766183568</v>
      </c>
      <c r="H352" s="26">
        <f t="shared" si="17"/>
        <v>438.4</v>
      </c>
      <c r="I352" s="36"/>
      <c r="J352" s="36"/>
      <c r="K352" s="36"/>
      <c r="L352" s="27"/>
      <c r="M352" s="36"/>
      <c r="N352" s="36"/>
      <c r="O352" s="36"/>
      <c r="P352" s="36"/>
      <c r="Q352" s="36"/>
      <c r="R352" s="29"/>
      <c r="S352" s="36"/>
      <c r="T352" s="29"/>
      <c r="U352" s="36"/>
      <c r="V352" s="36"/>
      <c r="W352" s="36"/>
      <c r="X352" s="36"/>
      <c r="Y352" s="36"/>
      <c r="Z352" s="36"/>
      <c r="AA352" s="36"/>
      <c r="AB352" s="29"/>
      <c r="AC352" s="36"/>
      <c r="AD352" s="66" t="s">
        <v>1043</v>
      </c>
      <c r="AE352" s="36">
        <v>0.12</v>
      </c>
      <c r="AF352" s="36">
        <v>438.4</v>
      </c>
      <c r="AG352" s="36"/>
      <c r="AH352" s="36"/>
      <c r="AI352" s="36"/>
      <c r="AJ352" s="36"/>
      <c r="AK352" s="29"/>
      <c r="AL352" s="36"/>
      <c r="AM352" s="29"/>
      <c r="AN352" s="36"/>
      <c r="AO352" s="36"/>
      <c r="AP352" s="36"/>
      <c r="AQ352" s="29"/>
      <c r="AR352" s="36"/>
      <c r="AS352" s="29"/>
      <c r="AT352" s="36"/>
      <c r="AU352" s="29"/>
      <c r="AV352" s="36"/>
      <c r="AW352" s="36"/>
      <c r="AX352" s="36"/>
      <c r="AY352" s="29"/>
      <c r="AZ352" s="36"/>
      <c r="BA352" s="36"/>
      <c r="BB352" s="36"/>
      <c r="BC352" s="29"/>
      <c r="BD352" s="36"/>
      <c r="BE352" s="36"/>
      <c r="BF352" s="36"/>
      <c r="BG352" s="36"/>
      <c r="BH352" s="36"/>
      <c r="BI352" s="36"/>
      <c r="BJ352" s="36"/>
      <c r="BK352" s="36"/>
      <c r="BL352" s="36"/>
      <c r="BM352" s="29"/>
      <c r="BN352" s="36"/>
      <c r="BO352" s="29"/>
      <c r="BP352" s="36"/>
      <c r="BQ352" s="36"/>
      <c r="BR352" s="36"/>
      <c r="BS352" s="29"/>
      <c r="BT352" s="36"/>
      <c r="BU352" s="29"/>
      <c r="BV352" s="36"/>
      <c r="BW352" s="36"/>
      <c r="BX352" s="36"/>
      <c r="BY352" s="36"/>
    </row>
    <row r="353" spans="1:77" ht="16.5" customHeight="1" x14ac:dyDescent="0.25">
      <c r="A353" s="16">
        <v>351</v>
      </c>
      <c r="B353" s="16">
        <v>3</v>
      </c>
      <c r="C353" s="37" t="s">
        <v>801</v>
      </c>
      <c r="D353" s="51">
        <v>111.37741371980674</v>
      </c>
      <c r="E353" s="25">
        <v>74.014610000000005</v>
      </c>
      <c r="F353" s="26">
        <f t="shared" si="15"/>
        <v>185.39202371980673</v>
      </c>
      <c r="G353" s="26">
        <f t="shared" si="16"/>
        <v>111.37741371980674</v>
      </c>
      <c r="H353" s="26">
        <f t="shared" si="17"/>
        <v>0</v>
      </c>
      <c r="I353" s="36"/>
      <c r="J353" s="36"/>
      <c r="K353" s="36"/>
      <c r="L353" s="27"/>
      <c r="M353" s="36"/>
      <c r="N353" s="36"/>
      <c r="O353" s="36"/>
      <c r="P353" s="36"/>
      <c r="Q353" s="36"/>
      <c r="R353" s="29"/>
      <c r="S353" s="36"/>
      <c r="T353" s="29"/>
      <c r="U353" s="36"/>
      <c r="V353" s="36"/>
      <c r="W353" s="36"/>
      <c r="X353" s="36"/>
      <c r="Y353" s="36"/>
      <c r="Z353" s="36"/>
      <c r="AA353" s="36"/>
      <c r="AB353" s="29"/>
      <c r="AC353" s="36"/>
      <c r="AD353" s="66"/>
      <c r="AE353" s="36"/>
      <c r="AF353" s="36"/>
      <c r="AG353" s="36"/>
      <c r="AH353" s="36"/>
      <c r="AI353" s="36"/>
      <c r="AJ353" s="36"/>
      <c r="AK353" s="29"/>
      <c r="AL353" s="36"/>
      <c r="AM353" s="29"/>
      <c r="AN353" s="36"/>
      <c r="AO353" s="36"/>
      <c r="AP353" s="36"/>
      <c r="AQ353" s="29"/>
      <c r="AR353" s="36"/>
      <c r="AS353" s="29"/>
      <c r="AT353" s="36"/>
      <c r="AU353" s="29"/>
      <c r="AV353" s="36"/>
      <c r="AW353" s="36"/>
      <c r="AX353" s="36"/>
      <c r="AY353" s="29"/>
      <c r="AZ353" s="36"/>
      <c r="BA353" s="36"/>
      <c r="BB353" s="36"/>
      <c r="BC353" s="29"/>
      <c r="BD353" s="36"/>
      <c r="BE353" s="36"/>
      <c r="BF353" s="36"/>
      <c r="BG353" s="36"/>
      <c r="BH353" s="36"/>
      <c r="BI353" s="36"/>
      <c r="BJ353" s="36"/>
      <c r="BK353" s="36"/>
      <c r="BL353" s="36"/>
      <c r="BM353" s="29"/>
      <c r="BN353" s="36"/>
      <c r="BO353" s="29"/>
      <c r="BP353" s="36"/>
      <c r="BQ353" s="36"/>
      <c r="BR353" s="36"/>
      <c r="BS353" s="29"/>
      <c r="BT353" s="36"/>
      <c r="BU353" s="29"/>
      <c r="BV353" s="36"/>
      <c r="BW353" s="36"/>
      <c r="BX353" s="36"/>
      <c r="BY353" s="36"/>
    </row>
    <row r="354" spans="1:77" x14ac:dyDescent="0.25">
      <c r="A354" s="16">
        <v>352</v>
      </c>
      <c r="B354" s="16">
        <v>3</v>
      </c>
      <c r="C354" s="37" t="s">
        <v>802</v>
      </c>
      <c r="D354" s="51">
        <v>270.8511837874396</v>
      </c>
      <c r="E354" s="25">
        <v>-128.17794400000002</v>
      </c>
      <c r="F354" s="26">
        <f t="shared" si="15"/>
        <v>142.67323978743957</v>
      </c>
      <c r="G354" s="26">
        <f t="shared" si="16"/>
        <v>-55.950816212560426</v>
      </c>
      <c r="H354" s="26">
        <f t="shared" si="17"/>
        <v>326.80200000000002</v>
      </c>
      <c r="I354" s="36"/>
      <c r="J354" s="36"/>
      <c r="K354" s="36"/>
      <c r="L354" s="27"/>
      <c r="M354" s="36"/>
      <c r="N354" s="36"/>
      <c r="O354" s="36"/>
      <c r="P354" s="36"/>
      <c r="Q354" s="36"/>
      <c r="R354" s="29"/>
      <c r="S354" s="36"/>
      <c r="T354" s="29"/>
      <c r="U354" s="36"/>
      <c r="V354" s="36"/>
      <c r="W354" s="36"/>
      <c r="X354" s="36"/>
      <c r="Y354" s="36"/>
      <c r="Z354" s="36"/>
      <c r="AA354" s="36"/>
      <c r="AB354" s="29"/>
      <c r="AC354" s="36"/>
      <c r="AD354" s="66" t="s">
        <v>1044</v>
      </c>
      <c r="AE354" s="36">
        <v>0.13</v>
      </c>
      <c r="AF354" s="36">
        <v>326.80200000000002</v>
      </c>
      <c r="AG354" s="36"/>
      <c r="AH354" s="36"/>
      <c r="AI354" s="36"/>
      <c r="AJ354" s="36"/>
      <c r="AK354" s="29"/>
      <c r="AL354" s="36"/>
      <c r="AM354" s="29"/>
      <c r="AN354" s="36"/>
      <c r="AO354" s="36"/>
      <c r="AP354" s="36"/>
      <c r="AQ354" s="29"/>
      <c r="AR354" s="36"/>
      <c r="AS354" s="29"/>
      <c r="AT354" s="36"/>
      <c r="AU354" s="29"/>
      <c r="AV354" s="36"/>
      <c r="AW354" s="36"/>
      <c r="AX354" s="36"/>
      <c r="AY354" s="29"/>
      <c r="AZ354" s="36"/>
      <c r="BA354" s="36"/>
      <c r="BB354" s="36"/>
      <c r="BC354" s="29"/>
      <c r="BD354" s="36"/>
      <c r="BE354" s="36"/>
      <c r="BF354" s="36"/>
      <c r="BG354" s="36"/>
      <c r="BH354" s="36"/>
      <c r="BI354" s="36"/>
      <c r="BJ354" s="36"/>
      <c r="BK354" s="36"/>
      <c r="BL354" s="36"/>
      <c r="BM354" s="29"/>
      <c r="BN354" s="36"/>
      <c r="BO354" s="29"/>
      <c r="BP354" s="36"/>
      <c r="BQ354" s="36"/>
      <c r="BR354" s="36"/>
      <c r="BS354" s="29"/>
      <c r="BT354" s="36"/>
      <c r="BU354" s="29"/>
      <c r="BV354" s="36"/>
      <c r="BW354" s="36"/>
      <c r="BX354" s="36"/>
      <c r="BY354" s="36"/>
    </row>
    <row r="355" spans="1:77" x14ac:dyDescent="0.25">
      <c r="A355" s="16">
        <v>353</v>
      </c>
      <c r="B355" s="16">
        <v>3</v>
      </c>
      <c r="C355" s="37" t="s">
        <v>803</v>
      </c>
      <c r="D355" s="51">
        <v>234.46758966183575</v>
      </c>
      <c r="E355" s="25">
        <v>940.94028999999989</v>
      </c>
      <c r="F355" s="26">
        <f t="shared" si="15"/>
        <v>1175.4078796618355</v>
      </c>
      <c r="G355" s="26">
        <f t="shared" si="16"/>
        <v>-537.58541033816437</v>
      </c>
      <c r="H355" s="26">
        <f t="shared" si="17"/>
        <v>772.05300000000011</v>
      </c>
      <c r="I355" s="36"/>
      <c r="J355" s="36"/>
      <c r="K355" s="36"/>
      <c r="L355" s="27">
        <v>0.66700000000000004</v>
      </c>
      <c r="M355" s="36">
        <v>319.488</v>
      </c>
      <c r="N355" s="36">
        <v>0.13200000000000001</v>
      </c>
      <c r="O355" s="36">
        <v>66.396000000000001</v>
      </c>
      <c r="P355" s="36">
        <v>0.19800000000000001</v>
      </c>
      <c r="Q355" s="36">
        <v>198.1</v>
      </c>
      <c r="R355" s="29">
        <v>3</v>
      </c>
      <c r="S355" s="36">
        <v>2.5379999999999998</v>
      </c>
      <c r="T355" s="29"/>
      <c r="U355" s="36"/>
      <c r="V355" s="36">
        <v>8.9999999999999993E-3</v>
      </c>
      <c r="W355" s="36">
        <v>21.050999999999998</v>
      </c>
      <c r="X355" s="36">
        <v>0.04</v>
      </c>
      <c r="Y355" s="36">
        <v>44.48</v>
      </c>
      <c r="Z355" s="36">
        <v>8.0000000000000002E-3</v>
      </c>
      <c r="AA355" s="36">
        <v>120</v>
      </c>
      <c r="AB355" s="29"/>
      <c r="AC355" s="36"/>
      <c r="AD355" s="66"/>
      <c r="AE355" s="36"/>
      <c r="AF355" s="36"/>
      <c r="AG355" s="36"/>
      <c r="AH355" s="36"/>
      <c r="AI355" s="36"/>
      <c r="AJ355" s="36"/>
      <c r="AK355" s="29"/>
      <c r="AL355" s="36"/>
      <c r="AM355" s="29"/>
      <c r="AN355" s="36"/>
      <c r="AO355" s="36"/>
      <c r="AP355" s="36"/>
      <c r="AQ355" s="29"/>
      <c r="AR355" s="36"/>
      <c r="AS355" s="29"/>
      <c r="AT355" s="36"/>
      <c r="AU355" s="29"/>
      <c r="AV355" s="36"/>
      <c r="AW355" s="36"/>
      <c r="AX355" s="36"/>
      <c r="AY355" s="29"/>
      <c r="AZ355" s="36"/>
      <c r="BA355" s="36"/>
      <c r="BB355" s="36"/>
      <c r="BC355" s="29"/>
      <c r="BD355" s="36"/>
      <c r="BE355" s="36"/>
      <c r="BF355" s="36"/>
      <c r="BG355" s="36"/>
      <c r="BH355" s="36"/>
      <c r="BI355" s="36"/>
      <c r="BJ355" s="36"/>
      <c r="BK355" s="36"/>
      <c r="BL355" s="36"/>
      <c r="BM355" s="29"/>
      <c r="BN355" s="36"/>
      <c r="BO355" s="29"/>
      <c r="BP355" s="36"/>
      <c r="BQ355" s="36"/>
      <c r="BR355" s="36"/>
      <c r="BS355" s="29"/>
      <c r="BT355" s="36"/>
      <c r="BU355" s="29"/>
      <c r="BV355" s="36"/>
      <c r="BW355" s="36"/>
      <c r="BX355" s="36"/>
      <c r="BY355" s="36"/>
    </row>
    <row r="356" spans="1:77" x14ac:dyDescent="0.25">
      <c r="A356" s="16">
        <v>354</v>
      </c>
      <c r="B356" s="16">
        <v>3</v>
      </c>
      <c r="C356" s="37" t="s">
        <v>804</v>
      </c>
      <c r="D356" s="51">
        <v>237.41285379710141</v>
      </c>
      <c r="E356" s="25">
        <v>193.03384800000001</v>
      </c>
      <c r="F356" s="26">
        <f t="shared" si="15"/>
        <v>430.44670179710141</v>
      </c>
      <c r="G356" s="26">
        <f t="shared" si="16"/>
        <v>237.41285379710141</v>
      </c>
      <c r="H356" s="26">
        <f t="shared" si="17"/>
        <v>0</v>
      </c>
      <c r="I356" s="36"/>
      <c r="J356" s="36"/>
      <c r="K356" s="36"/>
      <c r="L356" s="27"/>
      <c r="M356" s="36"/>
      <c r="N356" s="36"/>
      <c r="O356" s="36"/>
      <c r="P356" s="36"/>
      <c r="Q356" s="36"/>
      <c r="R356" s="29"/>
      <c r="S356" s="36"/>
      <c r="T356" s="29"/>
      <c r="U356" s="36"/>
      <c r="V356" s="36"/>
      <c r="W356" s="36"/>
      <c r="X356" s="36"/>
      <c r="Y356" s="36"/>
      <c r="Z356" s="36"/>
      <c r="AA356" s="36"/>
      <c r="AB356" s="29"/>
      <c r="AC356" s="36"/>
      <c r="AD356" s="66"/>
      <c r="AE356" s="36"/>
      <c r="AF356" s="36"/>
      <c r="AG356" s="36"/>
      <c r="AH356" s="36"/>
      <c r="AI356" s="36"/>
      <c r="AJ356" s="36"/>
      <c r="AK356" s="29"/>
      <c r="AL356" s="36"/>
      <c r="AM356" s="29"/>
      <c r="AN356" s="36"/>
      <c r="AO356" s="36"/>
      <c r="AP356" s="36"/>
      <c r="AQ356" s="29"/>
      <c r="AR356" s="36"/>
      <c r="AS356" s="29"/>
      <c r="AT356" s="36"/>
      <c r="AU356" s="29"/>
      <c r="AV356" s="36"/>
      <c r="AW356" s="36"/>
      <c r="AX356" s="36"/>
      <c r="AY356" s="29"/>
      <c r="AZ356" s="36"/>
      <c r="BA356" s="36"/>
      <c r="BB356" s="36"/>
      <c r="BC356" s="29"/>
      <c r="BD356" s="36"/>
      <c r="BE356" s="36"/>
      <c r="BF356" s="36"/>
      <c r="BG356" s="36"/>
      <c r="BH356" s="36"/>
      <c r="BI356" s="36"/>
      <c r="BJ356" s="36"/>
      <c r="BK356" s="36"/>
      <c r="BL356" s="36"/>
      <c r="BM356" s="29"/>
      <c r="BN356" s="36"/>
      <c r="BO356" s="29"/>
      <c r="BP356" s="36"/>
      <c r="BQ356" s="36"/>
      <c r="BR356" s="36"/>
      <c r="BS356" s="29"/>
      <c r="BT356" s="36"/>
      <c r="BU356" s="29"/>
      <c r="BV356" s="36"/>
      <c r="BW356" s="36"/>
      <c r="BX356" s="36"/>
      <c r="BY356" s="36"/>
    </row>
    <row r="357" spans="1:77" x14ac:dyDescent="0.25">
      <c r="A357" s="16">
        <v>355</v>
      </c>
      <c r="B357" s="16">
        <v>3</v>
      </c>
      <c r="C357" s="37" t="s">
        <v>805</v>
      </c>
      <c r="D357" s="51">
        <v>425.71336199033806</v>
      </c>
      <c r="E357" s="25">
        <v>-633.92752199999995</v>
      </c>
      <c r="F357" s="26">
        <f t="shared" si="15"/>
        <v>-208.2141600096619</v>
      </c>
      <c r="G357" s="26">
        <f t="shared" si="16"/>
        <v>425.71336199033806</v>
      </c>
      <c r="H357" s="26">
        <f t="shared" si="17"/>
        <v>0</v>
      </c>
      <c r="I357" s="36"/>
      <c r="J357" s="36"/>
      <c r="K357" s="36"/>
      <c r="L357" s="27"/>
      <c r="M357" s="36"/>
      <c r="N357" s="36"/>
      <c r="O357" s="36"/>
      <c r="P357" s="36"/>
      <c r="Q357" s="36"/>
      <c r="R357" s="29"/>
      <c r="S357" s="36"/>
      <c r="T357" s="29"/>
      <c r="U357" s="36"/>
      <c r="V357" s="36"/>
      <c r="W357" s="36"/>
      <c r="X357" s="36"/>
      <c r="Y357" s="36"/>
      <c r="Z357" s="36"/>
      <c r="AA357" s="36"/>
      <c r="AB357" s="29"/>
      <c r="AC357" s="36"/>
      <c r="AD357" s="66"/>
      <c r="AE357" s="36"/>
      <c r="AF357" s="36"/>
      <c r="AG357" s="36"/>
      <c r="AH357" s="36"/>
      <c r="AI357" s="36"/>
      <c r="AJ357" s="36"/>
      <c r="AK357" s="29"/>
      <c r="AL357" s="36"/>
      <c r="AM357" s="29"/>
      <c r="AN357" s="36"/>
      <c r="AO357" s="36"/>
      <c r="AP357" s="36"/>
      <c r="AQ357" s="29"/>
      <c r="AR357" s="36"/>
      <c r="AS357" s="29"/>
      <c r="AT357" s="36"/>
      <c r="AU357" s="29"/>
      <c r="AV357" s="36"/>
      <c r="AW357" s="36"/>
      <c r="AX357" s="36"/>
      <c r="AY357" s="29"/>
      <c r="AZ357" s="36"/>
      <c r="BA357" s="36"/>
      <c r="BB357" s="36"/>
      <c r="BC357" s="29"/>
      <c r="BD357" s="36"/>
      <c r="BE357" s="36"/>
      <c r="BF357" s="36"/>
      <c r="BG357" s="36"/>
      <c r="BH357" s="36"/>
      <c r="BI357" s="36"/>
      <c r="BJ357" s="36"/>
      <c r="BK357" s="36"/>
      <c r="BL357" s="36"/>
      <c r="BM357" s="29"/>
      <c r="BN357" s="36"/>
      <c r="BO357" s="29"/>
      <c r="BP357" s="36"/>
      <c r="BQ357" s="36"/>
      <c r="BR357" s="36"/>
      <c r="BS357" s="29"/>
      <c r="BT357" s="36"/>
      <c r="BU357" s="29"/>
      <c r="BV357" s="36"/>
      <c r="BW357" s="36"/>
      <c r="BX357" s="36"/>
      <c r="BY357" s="36"/>
    </row>
    <row r="358" spans="1:77" x14ac:dyDescent="0.25">
      <c r="A358" s="16">
        <v>356</v>
      </c>
      <c r="B358" s="16">
        <v>3</v>
      </c>
      <c r="C358" s="37" t="s">
        <v>806</v>
      </c>
      <c r="D358" s="51">
        <v>858.891362531401</v>
      </c>
      <c r="E358" s="25">
        <v>-842.44860199999948</v>
      </c>
      <c r="F358" s="26">
        <f t="shared" si="15"/>
        <v>16.442760531401518</v>
      </c>
      <c r="G358" s="26">
        <f t="shared" si="16"/>
        <v>226.95136253140095</v>
      </c>
      <c r="H358" s="26">
        <f t="shared" si="17"/>
        <v>631.94000000000005</v>
      </c>
      <c r="I358" s="36"/>
      <c r="J358" s="36"/>
      <c r="K358" s="36"/>
      <c r="L358" s="27"/>
      <c r="M358" s="36"/>
      <c r="N358" s="36"/>
      <c r="O358" s="36"/>
      <c r="P358" s="36"/>
      <c r="Q358" s="36"/>
      <c r="R358" s="29"/>
      <c r="S358" s="36"/>
      <c r="T358" s="29"/>
      <c r="U358" s="36"/>
      <c r="V358" s="36"/>
      <c r="W358" s="36"/>
      <c r="X358" s="36">
        <v>0.12</v>
      </c>
      <c r="Y358" s="36">
        <v>133.44</v>
      </c>
      <c r="Z358" s="36">
        <v>4.0000000000000001E-3</v>
      </c>
      <c r="AA358" s="36">
        <v>60</v>
      </c>
      <c r="AB358" s="29"/>
      <c r="AC358" s="36"/>
      <c r="AD358" s="66" t="s">
        <v>1045</v>
      </c>
      <c r="AE358" s="36">
        <v>0.15</v>
      </c>
      <c r="AF358" s="36">
        <v>438.5</v>
      </c>
      <c r="AG358" s="36"/>
      <c r="AH358" s="36"/>
      <c r="AI358" s="36"/>
      <c r="AJ358" s="36"/>
      <c r="AK358" s="29"/>
      <c r="AL358" s="36"/>
      <c r="AM358" s="29"/>
      <c r="AN358" s="36"/>
      <c r="AO358" s="36"/>
      <c r="AP358" s="36"/>
      <c r="AQ358" s="29"/>
      <c r="AR358" s="36"/>
      <c r="AS358" s="29"/>
      <c r="AT358" s="36"/>
      <c r="AU358" s="29"/>
      <c r="AV358" s="36"/>
      <c r="AW358" s="36"/>
      <c r="AX358" s="36"/>
      <c r="AY358" s="29"/>
      <c r="AZ358" s="36"/>
      <c r="BA358" s="36"/>
      <c r="BB358" s="36"/>
      <c r="BC358" s="29"/>
      <c r="BD358" s="36"/>
      <c r="BE358" s="36"/>
      <c r="BF358" s="36"/>
      <c r="BG358" s="36"/>
      <c r="BH358" s="36"/>
      <c r="BI358" s="36"/>
      <c r="BJ358" s="36"/>
      <c r="BK358" s="36"/>
      <c r="BL358" s="36"/>
      <c r="BM358" s="29"/>
      <c r="BN358" s="36"/>
      <c r="BO358" s="29"/>
      <c r="BP358" s="36"/>
      <c r="BQ358" s="36"/>
      <c r="BR358" s="36"/>
      <c r="BS358" s="29"/>
      <c r="BT358" s="36"/>
      <c r="BU358" s="29"/>
      <c r="BV358" s="36"/>
      <c r="BW358" s="36"/>
      <c r="BX358" s="36"/>
      <c r="BY358" s="36"/>
    </row>
    <row r="359" spans="1:77" x14ac:dyDescent="0.25">
      <c r="A359" s="16">
        <v>357</v>
      </c>
      <c r="B359" s="16">
        <v>3</v>
      </c>
      <c r="C359" s="37" t="s">
        <v>807</v>
      </c>
      <c r="D359" s="51">
        <v>1034.2984617777777</v>
      </c>
      <c r="E359" s="25">
        <v>3526.4906919999999</v>
      </c>
      <c r="F359" s="26">
        <f t="shared" si="15"/>
        <v>4560.7891537777778</v>
      </c>
      <c r="G359" s="26">
        <f t="shared" si="16"/>
        <v>885.33846177777764</v>
      </c>
      <c r="H359" s="26">
        <f t="shared" si="17"/>
        <v>148.95999999999998</v>
      </c>
      <c r="I359" s="36"/>
      <c r="J359" s="36"/>
      <c r="K359" s="36"/>
      <c r="L359" s="27"/>
      <c r="M359" s="36"/>
      <c r="N359" s="36"/>
      <c r="O359" s="36"/>
      <c r="P359" s="36"/>
      <c r="Q359" s="36"/>
      <c r="R359" s="29"/>
      <c r="S359" s="36"/>
      <c r="T359" s="29"/>
      <c r="U359" s="36"/>
      <c r="V359" s="36"/>
      <c r="W359" s="36"/>
      <c r="X359" s="36">
        <v>0.08</v>
      </c>
      <c r="Y359" s="36">
        <v>88.96</v>
      </c>
      <c r="Z359" s="36">
        <v>4.0000000000000001E-3</v>
      </c>
      <c r="AA359" s="36">
        <v>60</v>
      </c>
      <c r="AB359" s="29"/>
      <c r="AC359" s="36"/>
      <c r="AD359" s="66"/>
      <c r="AE359" s="36"/>
      <c r="AF359" s="36"/>
      <c r="AG359" s="36"/>
      <c r="AH359" s="36"/>
      <c r="AI359" s="36"/>
      <c r="AJ359" s="36"/>
      <c r="AK359" s="29"/>
      <c r="AL359" s="36"/>
      <c r="AM359" s="29"/>
      <c r="AN359" s="36"/>
      <c r="AO359" s="36"/>
      <c r="AP359" s="36"/>
      <c r="AQ359" s="29"/>
      <c r="AR359" s="36"/>
      <c r="AS359" s="29"/>
      <c r="AT359" s="36"/>
      <c r="AU359" s="29"/>
      <c r="AV359" s="36"/>
      <c r="AW359" s="36"/>
      <c r="AX359" s="36"/>
      <c r="AY359" s="29"/>
      <c r="AZ359" s="36"/>
      <c r="BA359" s="36"/>
      <c r="BB359" s="36"/>
      <c r="BC359" s="29"/>
      <c r="BD359" s="36"/>
      <c r="BE359" s="36"/>
      <c r="BF359" s="36"/>
      <c r="BG359" s="36"/>
      <c r="BH359" s="36"/>
      <c r="BI359" s="36"/>
      <c r="BJ359" s="36"/>
      <c r="BK359" s="36"/>
      <c r="BL359" s="36"/>
      <c r="BM359" s="29"/>
      <c r="BN359" s="36"/>
      <c r="BO359" s="29"/>
      <c r="BP359" s="36"/>
      <c r="BQ359" s="36"/>
      <c r="BR359" s="36"/>
      <c r="BS359" s="29"/>
      <c r="BT359" s="36"/>
      <c r="BU359" s="29"/>
      <c r="BV359" s="36"/>
      <c r="BW359" s="36"/>
      <c r="BX359" s="36"/>
      <c r="BY359" s="36"/>
    </row>
    <row r="360" spans="1:77" x14ac:dyDescent="0.25">
      <c r="A360" s="16">
        <v>358</v>
      </c>
      <c r="B360" s="16">
        <v>3</v>
      </c>
      <c r="C360" s="37" t="s">
        <v>919</v>
      </c>
      <c r="D360" s="51">
        <v>137.97866666666667</v>
      </c>
      <c r="E360" s="25">
        <v>75.559790000000007</v>
      </c>
      <c r="F360" s="26">
        <f t="shared" si="15"/>
        <v>213.53845666666666</v>
      </c>
      <c r="G360" s="26">
        <f t="shared" si="16"/>
        <v>137.97866666666667</v>
      </c>
      <c r="H360" s="26">
        <f t="shared" si="17"/>
        <v>0</v>
      </c>
      <c r="I360" s="36"/>
      <c r="J360" s="36"/>
      <c r="K360" s="36"/>
      <c r="L360" s="27"/>
      <c r="M360" s="36"/>
      <c r="N360" s="36"/>
      <c r="O360" s="36"/>
      <c r="P360" s="36"/>
      <c r="Q360" s="36"/>
      <c r="R360" s="29"/>
      <c r="S360" s="36"/>
      <c r="T360" s="29"/>
      <c r="U360" s="36"/>
      <c r="V360" s="36"/>
      <c r="W360" s="36"/>
      <c r="X360" s="36"/>
      <c r="Y360" s="36"/>
      <c r="Z360" s="36"/>
      <c r="AA360" s="36"/>
      <c r="AB360" s="29"/>
      <c r="AC360" s="36"/>
      <c r="AD360" s="66"/>
      <c r="AE360" s="36"/>
      <c r="AF360" s="36"/>
      <c r="AG360" s="36"/>
      <c r="AH360" s="36"/>
      <c r="AI360" s="36"/>
      <c r="AJ360" s="36"/>
      <c r="AK360" s="29"/>
      <c r="AL360" s="36"/>
      <c r="AM360" s="29"/>
      <c r="AN360" s="36"/>
      <c r="AO360" s="36"/>
      <c r="AP360" s="36"/>
      <c r="AQ360" s="29"/>
      <c r="AR360" s="36"/>
      <c r="AS360" s="29"/>
      <c r="AT360" s="36"/>
      <c r="AU360" s="29"/>
      <c r="AV360" s="36"/>
      <c r="AW360" s="36"/>
      <c r="AX360" s="36"/>
      <c r="AY360" s="29"/>
      <c r="AZ360" s="36"/>
      <c r="BA360" s="36"/>
      <c r="BB360" s="36"/>
      <c r="BC360" s="29"/>
      <c r="BD360" s="36"/>
      <c r="BE360" s="36"/>
      <c r="BF360" s="36"/>
      <c r="BG360" s="36"/>
      <c r="BH360" s="36"/>
      <c r="BI360" s="36"/>
      <c r="BJ360" s="36"/>
      <c r="BK360" s="36"/>
      <c r="BL360" s="36"/>
      <c r="BM360" s="29"/>
      <c r="BN360" s="36"/>
      <c r="BO360" s="29"/>
      <c r="BP360" s="36"/>
      <c r="BQ360" s="36"/>
      <c r="BR360" s="36"/>
      <c r="BS360" s="29"/>
      <c r="BT360" s="36"/>
      <c r="BU360" s="29"/>
      <c r="BV360" s="36"/>
      <c r="BW360" s="36"/>
      <c r="BX360" s="36"/>
      <c r="BY360" s="36"/>
    </row>
    <row r="361" spans="1:77" x14ac:dyDescent="0.25">
      <c r="A361" s="16">
        <v>359</v>
      </c>
      <c r="B361" s="16">
        <v>3</v>
      </c>
      <c r="C361" s="37" t="s">
        <v>920</v>
      </c>
      <c r="D361" s="51">
        <v>162.9640840772947</v>
      </c>
      <c r="E361" s="25">
        <v>-386.75648000000001</v>
      </c>
      <c r="F361" s="26">
        <f t="shared" si="15"/>
        <v>-223.79239592270531</v>
      </c>
      <c r="G361" s="26">
        <f t="shared" si="16"/>
        <v>162.9640840772947</v>
      </c>
      <c r="H361" s="26">
        <f t="shared" si="17"/>
        <v>0</v>
      </c>
      <c r="I361" s="36"/>
      <c r="J361" s="36"/>
      <c r="K361" s="36"/>
      <c r="L361" s="27"/>
      <c r="M361" s="36"/>
      <c r="N361" s="36"/>
      <c r="O361" s="36"/>
      <c r="P361" s="36"/>
      <c r="Q361" s="36"/>
      <c r="R361" s="29"/>
      <c r="S361" s="36"/>
      <c r="T361" s="29"/>
      <c r="U361" s="36"/>
      <c r="V361" s="36"/>
      <c r="W361" s="36"/>
      <c r="X361" s="36"/>
      <c r="Y361" s="36"/>
      <c r="Z361" s="36"/>
      <c r="AA361" s="36"/>
      <c r="AB361" s="29"/>
      <c r="AC361" s="36"/>
      <c r="AD361" s="66"/>
      <c r="AE361" s="36"/>
      <c r="AF361" s="36"/>
      <c r="AG361" s="36"/>
      <c r="AH361" s="36"/>
      <c r="AI361" s="36"/>
      <c r="AJ361" s="36"/>
      <c r="AK361" s="29"/>
      <c r="AL361" s="36"/>
      <c r="AM361" s="29"/>
      <c r="AN361" s="36"/>
      <c r="AO361" s="36"/>
      <c r="AP361" s="36"/>
      <c r="AQ361" s="29"/>
      <c r="AR361" s="36"/>
      <c r="AS361" s="29"/>
      <c r="AT361" s="36"/>
      <c r="AU361" s="29"/>
      <c r="AV361" s="36"/>
      <c r="AW361" s="36"/>
      <c r="AX361" s="36"/>
      <c r="AY361" s="29"/>
      <c r="AZ361" s="36"/>
      <c r="BA361" s="36"/>
      <c r="BB361" s="36"/>
      <c r="BC361" s="29"/>
      <c r="BD361" s="36"/>
      <c r="BE361" s="36"/>
      <c r="BF361" s="36"/>
      <c r="BG361" s="36"/>
      <c r="BH361" s="36"/>
      <c r="BI361" s="36"/>
      <c r="BJ361" s="36"/>
      <c r="BK361" s="36"/>
      <c r="BL361" s="36"/>
      <c r="BM361" s="29"/>
      <c r="BN361" s="36"/>
      <c r="BO361" s="29"/>
      <c r="BP361" s="36"/>
      <c r="BQ361" s="36"/>
      <c r="BR361" s="36"/>
      <c r="BS361" s="29"/>
      <c r="BT361" s="36"/>
      <c r="BU361" s="29"/>
      <c r="BV361" s="36"/>
      <c r="BW361" s="36"/>
      <c r="BX361" s="36"/>
      <c r="BY361" s="36"/>
    </row>
    <row r="362" spans="1:77" x14ac:dyDescent="0.25">
      <c r="A362" s="16">
        <v>360</v>
      </c>
      <c r="B362" s="16">
        <v>3</v>
      </c>
      <c r="C362" s="37" t="s">
        <v>808</v>
      </c>
      <c r="D362" s="51">
        <v>239.41258119806758</v>
      </c>
      <c r="E362" s="25">
        <v>700.95307200000002</v>
      </c>
      <c r="F362" s="26">
        <f t="shared" si="15"/>
        <v>940.36565319806755</v>
      </c>
      <c r="G362" s="26">
        <f t="shared" si="16"/>
        <v>-566.59241880193235</v>
      </c>
      <c r="H362" s="26">
        <f t="shared" si="17"/>
        <v>806.005</v>
      </c>
      <c r="I362" s="36"/>
      <c r="J362" s="36"/>
      <c r="K362" s="36"/>
      <c r="L362" s="27"/>
      <c r="M362" s="36"/>
      <c r="N362" s="36"/>
      <c r="O362" s="36"/>
      <c r="P362" s="36"/>
      <c r="Q362" s="36"/>
      <c r="R362" s="29"/>
      <c r="S362" s="36"/>
      <c r="T362" s="29"/>
      <c r="U362" s="36"/>
      <c r="V362" s="36"/>
      <c r="W362" s="36"/>
      <c r="X362" s="36"/>
      <c r="Y362" s="36"/>
      <c r="Z362" s="36"/>
      <c r="AA362" s="36"/>
      <c r="AB362" s="29"/>
      <c r="AC362" s="36"/>
      <c r="AD362" s="66" t="s">
        <v>1046</v>
      </c>
      <c r="AE362" s="36">
        <v>0.25</v>
      </c>
      <c r="AF362" s="36">
        <v>806.005</v>
      </c>
      <c r="AG362" s="36"/>
      <c r="AH362" s="36"/>
      <c r="AI362" s="36"/>
      <c r="AJ362" s="36"/>
      <c r="AK362" s="29"/>
      <c r="AL362" s="36"/>
      <c r="AM362" s="29"/>
      <c r="AN362" s="36"/>
      <c r="AO362" s="36"/>
      <c r="AP362" s="36"/>
      <c r="AQ362" s="29"/>
      <c r="AR362" s="36"/>
      <c r="AS362" s="29"/>
      <c r="AT362" s="36"/>
      <c r="AU362" s="29"/>
      <c r="AV362" s="36"/>
      <c r="AW362" s="36"/>
      <c r="AX362" s="36"/>
      <c r="AY362" s="29"/>
      <c r="AZ362" s="36"/>
      <c r="BA362" s="36"/>
      <c r="BB362" s="36"/>
      <c r="BC362" s="29"/>
      <c r="BD362" s="36"/>
      <c r="BE362" s="36"/>
      <c r="BF362" s="36"/>
      <c r="BG362" s="36"/>
      <c r="BH362" s="36"/>
      <c r="BI362" s="36"/>
      <c r="BJ362" s="36"/>
      <c r="BK362" s="36"/>
      <c r="BL362" s="36"/>
      <c r="BM362" s="29"/>
      <c r="BN362" s="36"/>
      <c r="BO362" s="29"/>
      <c r="BP362" s="36"/>
      <c r="BQ362" s="36"/>
      <c r="BR362" s="36"/>
      <c r="BS362" s="29"/>
      <c r="BT362" s="36"/>
      <c r="BU362" s="29"/>
      <c r="BV362" s="36"/>
      <c r="BW362" s="36"/>
      <c r="BX362" s="36"/>
      <c r="BY362" s="36"/>
    </row>
    <row r="363" spans="1:77" x14ac:dyDescent="0.25">
      <c r="A363" s="16">
        <v>361</v>
      </c>
      <c r="B363" s="16">
        <v>3</v>
      </c>
      <c r="C363" s="37" t="s">
        <v>809</v>
      </c>
      <c r="D363" s="51">
        <v>121.53742821256039</v>
      </c>
      <c r="E363" s="25">
        <v>72.403380000000013</v>
      </c>
      <c r="F363" s="26">
        <f t="shared" si="15"/>
        <v>193.9408082125604</v>
      </c>
      <c r="G363" s="26">
        <f t="shared" si="16"/>
        <v>-176.52257178743963</v>
      </c>
      <c r="H363" s="26">
        <f t="shared" si="17"/>
        <v>298.06</v>
      </c>
      <c r="I363" s="36"/>
      <c r="J363" s="36"/>
      <c r="K363" s="36"/>
      <c r="L363" s="27"/>
      <c r="M363" s="36"/>
      <c r="N363" s="36"/>
      <c r="O363" s="36"/>
      <c r="P363" s="36"/>
      <c r="Q363" s="36"/>
      <c r="R363" s="29"/>
      <c r="S363" s="36"/>
      <c r="T363" s="29"/>
      <c r="U363" s="36"/>
      <c r="V363" s="36"/>
      <c r="W363" s="36"/>
      <c r="X363" s="36"/>
      <c r="Y363" s="36"/>
      <c r="Z363" s="36"/>
      <c r="AA363" s="36"/>
      <c r="AB363" s="29"/>
      <c r="AC363" s="36"/>
      <c r="AD363" s="66" t="s">
        <v>1047</v>
      </c>
      <c r="AE363" s="36">
        <v>0.14000000000000001</v>
      </c>
      <c r="AF363" s="36">
        <v>298.06</v>
      </c>
      <c r="AG363" s="36"/>
      <c r="AH363" s="36"/>
      <c r="AI363" s="36"/>
      <c r="AJ363" s="36"/>
      <c r="AK363" s="29"/>
      <c r="AL363" s="36"/>
      <c r="AM363" s="29"/>
      <c r="AN363" s="36"/>
      <c r="AO363" s="36"/>
      <c r="AP363" s="36"/>
      <c r="AQ363" s="29"/>
      <c r="AR363" s="36"/>
      <c r="AS363" s="29"/>
      <c r="AT363" s="36"/>
      <c r="AU363" s="29"/>
      <c r="AV363" s="36"/>
      <c r="AW363" s="36"/>
      <c r="AX363" s="36"/>
      <c r="AY363" s="29"/>
      <c r="AZ363" s="36"/>
      <c r="BA363" s="36"/>
      <c r="BB363" s="36"/>
      <c r="BC363" s="29"/>
      <c r="BD363" s="36"/>
      <c r="BE363" s="36"/>
      <c r="BF363" s="36"/>
      <c r="BG363" s="36"/>
      <c r="BH363" s="36"/>
      <c r="BI363" s="36"/>
      <c r="BJ363" s="36"/>
      <c r="BK363" s="36"/>
      <c r="BL363" s="36"/>
      <c r="BM363" s="29"/>
      <c r="BN363" s="36"/>
      <c r="BO363" s="29"/>
      <c r="BP363" s="36"/>
      <c r="BQ363" s="36"/>
      <c r="BR363" s="36"/>
      <c r="BS363" s="29"/>
      <c r="BT363" s="36"/>
      <c r="BU363" s="29"/>
      <c r="BV363" s="36"/>
      <c r="BW363" s="36"/>
      <c r="BX363" s="36"/>
      <c r="BY363" s="36"/>
    </row>
    <row r="364" spans="1:77" x14ac:dyDescent="0.25">
      <c r="A364" s="16">
        <v>362</v>
      </c>
      <c r="B364" s="16">
        <v>3</v>
      </c>
      <c r="C364" s="37" t="s">
        <v>810</v>
      </c>
      <c r="D364" s="51">
        <v>104.74101296618356</v>
      </c>
      <c r="E364" s="25">
        <v>36.860451999999995</v>
      </c>
      <c r="F364" s="26">
        <f t="shared" si="15"/>
        <v>141.60146496618356</v>
      </c>
      <c r="G364" s="26">
        <f t="shared" si="16"/>
        <v>-193.31898703381643</v>
      </c>
      <c r="H364" s="26">
        <f t="shared" si="17"/>
        <v>298.06</v>
      </c>
      <c r="I364" s="36"/>
      <c r="J364" s="36"/>
      <c r="K364" s="36"/>
      <c r="L364" s="27"/>
      <c r="M364" s="36"/>
      <c r="N364" s="36"/>
      <c r="O364" s="36"/>
      <c r="P364" s="36"/>
      <c r="Q364" s="36"/>
      <c r="R364" s="29"/>
      <c r="S364" s="36"/>
      <c r="T364" s="29"/>
      <c r="U364" s="36"/>
      <c r="V364" s="36"/>
      <c r="W364" s="36"/>
      <c r="X364" s="36"/>
      <c r="Y364" s="36"/>
      <c r="Z364" s="36"/>
      <c r="AA364" s="36"/>
      <c r="AB364" s="29"/>
      <c r="AC364" s="36"/>
      <c r="AD364" s="66" t="s">
        <v>1048</v>
      </c>
      <c r="AE364" s="36">
        <v>0.14000000000000001</v>
      </c>
      <c r="AF364" s="36">
        <v>298.06</v>
      </c>
      <c r="AG364" s="36"/>
      <c r="AH364" s="36"/>
      <c r="AI364" s="36"/>
      <c r="AJ364" s="36"/>
      <c r="AK364" s="29"/>
      <c r="AL364" s="36"/>
      <c r="AM364" s="29"/>
      <c r="AN364" s="36"/>
      <c r="AO364" s="36"/>
      <c r="AP364" s="36"/>
      <c r="AQ364" s="29"/>
      <c r="AR364" s="36"/>
      <c r="AS364" s="29"/>
      <c r="AT364" s="36"/>
      <c r="AU364" s="29"/>
      <c r="AV364" s="36"/>
      <c r="AW364" s="36"/>
      <c r="AX364" s="36"/>
      <c r="AY364" s="29"/>
      <c r="AZ364" s="36"/>
      <c r="BA364" s="36"/>
      <c r="BB364" s="36"/>
      <c r="BC364" s="29"/>
      <c r="BD364" s="36"/>
      <c r="BE364" s="36"/>
      <c r="BF364" s="36"/>
      <c r="BG364" s="36"/>
      <c r="BH364" s="36"/>
      <c r="BI364" s="36"/>
      <c r="BJ364" s="36"/>
      <c r="BK364" s="36"/>
      <c r="BL364" s="36"/>
      <c r="BM364" s="29"/>
      <c r="BN364" s="36"/>
      <c r="BO364" s="29"/>
      <c r="BP364" s="36"/>
      <c r="BQ364" s="36"/>
      <c r="BR364" s="36"/>
      <c r="BS364" s="29"/>
      <c r="BT364" s="36"/>
      <c r="BU364" s="29"/>
      <c r="BV364" s="36"/>
      <c r="BW364" s="36"/>
      <c r="BX364" s="36"/>
      <c r="BY364" s="36"/>
    </row>
    <row r="365" spans="1:77" x14ac:dyDescent="0.25">
      <c r="A365" s="16">
        <v>363</v>
      </c>
      <c r="B365" s="16">
        <v>3</v>
      </c>
      <c r="C365" s="37" t="s">
        <v>811</v>
      </c>
      <c r="D365" s="51">
        <v>26.032560386473428</v>
      </c>
      <c r="E365" s="25">
        <v>-69.635999999999996</v>
      </c>
      <c r="F365" s="26">
        <f t="shared" si="15"/>
        <v>-43.603439613526568</v>
      </c>
      <c r="G365" s="26">
        <f t="shared" si="16"/>
        <v>26.032560386473428</v>
      </c>
      <c r="H365" s="26">
        <f t="shared" si="17"/>
        <v>0</v>
      </c>
      <c r="I365" s="36"/>
      <c r="J365" s="36"/>
      <c r="K365" s="36"/>
      <c r="L365" s="27"/>
      <c r="M365" s="36"/>
      <c r="N365" s="36"/>
      <c r="O365" s="36"/>
      <c r="P365" s="36"/>
      <c r="Q365" s="36"/>
      <c r="R365" s="29"/>
      <c r="S365" s="36"/>
      <c r="T365" s="29"/>
      <c r="U365" s="36"/>
      <c r="V365" s="36"/>
      <c r="W365" s="36"/>
      <c r="X365" s="36"/>
      <c r="Y365" s="36"/>
      <c r="Z365" s="36"/>
      <c r="AA365" s="36"/>
      <c r="AB365" s="29"/>
      <c r="AC365" s="36"/>
      <c r="AD365" s="66"/>
      <c r="AE365" s="36"/>
      <c r="AF365" s="36"/>
      <c r="AG365" s="36"/>
      <c r="AH365" s="36"/>
      <c r="AI365" s="36"/>
      <c r="AJ365" s="36"/>
      <c r="AK365" s="29"/>
      <c r="AL365" s="36"/>
      <c r="AM365" s="29"/>
      <c r="AN365" s="36"/>
      <c r="AO365" s="36"/>
      <c r="AP365" s="36"/>
      <c r="AQ365" s="29"/>
      <c r="AR365" s="36"/>
      <c r="AS365" s="29"/>
      <c r="AT365" s="36"/>
      <c r="AU365" s="29"/>
      <c r="AV365" s="36"/>
      <c r="AW365" s="36"/>
      <c r="AX365" s="36"/>
      <c r="AY365" s="29"/>
      <c r="AZ365" s="36"/>
      <c r="BA365" s="36"/>
      <c r="BB365" s="36"/>
      <c r="BC365" s="29"/>
      <c r="BD365" s="36"/>
      <c r="BE365" s="36"/>
      <c r="BF365" s="36"/>
      <c r="BG365" s="36"/>
      <c r="BH365" s="36"/>
      <c r="BI365" s="36"/>
      <c r="BJ365" s="36"/>
      <c r="BK365" s="36"/>
      <c r="BL365" s="36"/>
      <c r="BM365" s="29"/>
      <c r="BN365" s="36"/>
      <c r="BO365" s="29"/>
      <c r="BP365" s="36"/>
      <c r="BQ365" s="36"/>
      <c r="BR365" s="36"/>
      <c r="BS365" s="29"/>
      <c r="BT365" s="36"/>
      <c r="BU365" s="29"/>
      <c r="BV365" s="36"/>
      <c r="BW365" s="36"/>
      <c r="BX365" s="36"/>
      <c r="BY365" s="36"/>
    </row>
    <row r="366" spans="1:77" x14ac:dyDescent="0.25">
      <c r="A366" s="16">
        <v>364</v>
      </c>
      <c r="B366" s="16">
        <v>3</v>
      </c>
      <c r="C366" s="37" t="s">
        <v>812</v>
      </c>
      <c r="D366" s="51">
        <v>54.526032966183571</v>
      </c>
      <c r="E366" s="25">
        <v>123.22429</v>
      </c>
      <c r="F366" s="26">
        <f t="shared" si="15"/>
        <v>177.75032296618357</v>
      </c>
      <c r="G366" s="26">
        <f t="shared" si="16"/>
        <v>54.526032966183571</v>
      </c>
      <c r="H366" s="26">
        <f t="shared" si="17"/>
        <v>0</v>
      </c>
      <c r="I366" s="36"/>
      <c r="J366" s="36"/>
      <c r="K366" s="36"/>
      <c r="L366" s="27"/>
      <c r="M366" s="36"/>
      <c r="N366" s="36"/>
      <c r="O366" s="36"/>
      <c r="P366" s="36"/>
      <c r="Q366" s="36"/>
      <c r="R366" s="29"/>
      <c r="S366" s="36"/>
      <c r="T366" s="29"/>
      <c r="U366" s="36"/>
      <c r="V366" s="36"/>
      <c r="W366" s="36"/>
      <c r="X366" s="36"/>
      <c r="Y366" s="36"/>
      <c r="Z366" s="36"/>
      <c r="AA366" s="36"/>
      <c r="AB366" s="29"/>
      <c r="AC366" s="36"/>
      <c r="AD366" s="66"/>
      <c r="AE366" s="36"/>
      <c r="AF366" s="36"/>
      <c r="AG366" s="36"/>
      <c r="AH366" s="36"/>
      <c r="AI366" s="36"/>
      <c r="AJ366" s="36"/>
      <c r="AK366" s="29"/>
      <c r="AL366" s="36"/>
      <c r="AM366" s="29"/>
      <c r="AN366" s="36"/>
      <c r="AO366" s="36"/>
      <c r="AP366" s="36"/>
      <c r="AQ366" s="29"/>
      <c r="AR366" s="36"/>
      <c r="AS366" s="29"/>
      <c r="AT366" s="36"/>
      <c r="AU366" s="29"/>
      <c r="AV366" s="36"/>
      <c r="AW366" s="36"/>
      <c r="AX366" s="36"/>
      <c r="AY366" s="29"/>
      <c r="AZ366" s="36"/>
      <c r="BA366" s="36"/>
      <c r="BB366" s="36"/>
      <c r="BC366" s="29"/>
      <c r="BD366" s="36"/>
      <c r="BE366" s="36"/>
      <c r="BF366" s="36"/>
      <c r="BG366" s="36"/>
      <c r="BH366" s="36"/>
      <c r="BI366" s="36"/>
      <c r="BJ366" s="36"/>
      <c r="BK366" s="36"/>
      <c r="BL366" s="36"/>
      <c r="BM366" s="29"/>
      <c r="BN366" s="36"/>
      <c r="BO366" s="29"/>
      <c r="BP366" s="36"/>
      <c r="BQ366" s="36"/>
      <c r="BR366" s="36"/>
      <c r="BS366" s="29"/>
      <c r="BT366" s="36"/>
      <c r="BU366" s="29"/>
      <c r="BV366" s="36"/>
      <c r="BW366" s="36"/>
      <c r="BX366" s="36"/>
      <c r="BY366" s="36"/>
    </row>
    <row r="367" spans="1:77" x14ac:dyDescent="0.25">
      <c r="A367" s="16">
        <v>365</v>
      </c>
      <c r="B367" s="16">
        <v>3</v>
      </c>
      <c r="C367" s="37" t="s">
        <v>813</v>
      </c>
      <c r="D367" s="51">
        <v>71.994173623188402</v>
      </c>
      <c r="E367" s="25">
        <v>234.87525000000002</v>
      </c>
      <c r="F367" s="26">
        <f t="shared" si="15"/>
        <v>306.86942362318842</v>
      </c>
      <c r="G367" s="26">
        <f t="shared" si="16"/>
        <v>-302.50582637681157</v>
      </c>
      <c r="H367" s="26">
        <f t="shared" si="17"/>
        <v>374.5</v>
      </c>
      <c r="I367" s="36"/>
      <c r="J367" s="36"/>
      <c r="K367" s="36"/>
      <c r="L367" s="27"/>
      <c r="M367" s="36"/>
      <c r="N367" s="36"/>
      <c r="O367" s="36"/>
      <c r="P367" s="36"/>
      <c r="Q367" s="36"/>
      <c r="R367" s="29"/>
      <c r="S367" s="36"/>
      <c r="T367" s="29"/>
      <c r="U367" s="36"/>
      <c r="V367" s="36"/>
      <c r="W367" s="36"/>
      <c r="X367" s="36"/>
      <c r="Y367" s="36"/>
      <c r="Z367" s="36"/>
      <c r="AA367" s="36"/>
      <c r="AB367" s="29"/>
      <c r="AC367" s="36"/>
      <c r="AD367" s="66" t="s">
        <v>1049</v>
      </c>
      <c r="AE367" s="36">
        <v>0.14000000000000001</v>
      </c>
      <c r="AF367" s="36">
        <v>374.5</v>
      </c>
      <c r="AG367" s="36"/>
      <c r="AH367" s="36"/>
      <c r="AI367" s="36"/>
      <c r="AJ367" s="36"/>
      <c r="AK367" s="29"/>
      <c r="AL367" s="36"/>
      <c r="AM367" s="29"/>
      <c r="AN367" s="36"/>
      <c r="AO367" s="36"/>
      <c r="AP367" s="36"/>
      <c r="AQ367" s="29"/>
      <c r="AR367" s="36"/>
      <c r="AS367" s="29"/>
      <c r="AT367" s="36"/>
      <c r="AU367" s="29"/>
      <c r="AV367" s="36"/>
      <c r="AW367" s="36"/>
      <c r="AX367" s="36"/>
      <c r="AY367" s="29"/>
      <c r="AZ367" s="36"/>
      <c r="BA367" s="36"/>
      <c r="BB367" s="36"/>
      <c r="BC367" s="29"/>
      <c r="BD367" s="36"/>
      <c r="BE367" s="36"/>
      <c r="BF367" s="36"/>
      <c r="BG367" s="36"/>
      <c r="BH367" s="36"/>
      <c r="BI367" s="36"/>
      <c r="BJ367" s="36"/>
      <c r="BK367" s="36"/>
      <c r="BL367" s="36"/>
      <c r="BM367" s="29"/>
      <c r="BN367" s="36"/>
      <c r="BO367" s="29"/>
      <c r="BP367" s="36"/>
      <c r="BQ367" s="36"/>
      <c r="BR367" s="36"/>
      <c r="BS367" s="29"/>
      <c r="BT367" s="36"/>
      <c r="BU367" s="29"/>
      <c r="BV367" s="36"/>
      <c r="BW367" s="36"/>
      <c r="BX367" s="36"/>
      <c r="BY367" s="36"/>
    </row>
    <row r="368" spans="1:77" x14ac:dyDescent="0.25">
      <c r="A368" s="16">
        <v>366</v>
      </c>
      <c r="B368" s="16">
        <v>2</v>
      </c>
      <c r="C368" s="37" t="s">
        <v>932</v>
      </c>
      <c r="D368" s="51">
        <v>222.243077294686</v>
      </c>
      <c r="E368" s="25">
        <v>506.0369360000002</v>
      </c>
      <c r="F368" s="26">
        <f t="shared" si="15"/>
        <v>728.28001329468623</v>
      </c>
      <c r="G368" s="26">
        <f t="shared" si="16"/>
        <v>222.243077294686</v>
      </c>
      <c r="H368" s="26">
        <f t="shared" si="17"/>
        <v>0</v>
      </c>
      <c r="I368" s="36"/>
      <c r="J368" s="36"/>
      <c r="K368" s="36"/>
      <c r="L368" s="27"/>
      <c r="M368" s="36"/>
      <c r="N368" s="36"/>
      <c r="O368" s="36"/>
      <c r="P368" s="36"/>
      <c r="Q368" s="36"/>
      <c r="R368" s="29"/>
      <c r="S368" s="36"/>
      <c r="T368" s="29"/>
      <c r="U368" s="36"/>
      <c r="V368" s="36"/>
      <c r="W368" s="36"/>
      <c r="X368" s="36"/>
      <c r="Y368" s="36"/>
      <c r="Z368" s="36"/>
      <c r="AA368" s="36"/>
      <c r="AB368" s="29"/>
      <c r="AC368" s="36"/>
      <c r="AD368" s="66"/>
      <c r="AE368" s="36"/>
      <c r="AF368" s="36"/>
      <c r="AG368" s="36"/>
      <c r="AH368" s="36"/>
      <c r="AI368" s="36"/>
      <c r="AJ368" s="36"/>
      <c r="AK368" s="29"/>
      <c r="AL368" s="36"/>
      <c r="AM368" s="29"/>
      <c r="AN368" s="36"/>
      <c r="AO368" s="36"/>
      <c r="AP368" s="36"/>
      <c r="AQ368" s="29"/>
      <c r="AR368" s="36"/>
      <c r="AS368" s="29"/>
      <c r="AT368" s="36"/>
      <c r="AU368" s="29"/>
      <c r="AV368" s="36"/>
      <c r="AW368" s="36"/>
      <c r="AX368" s="36"/>
      <c r="AY368" s="29"/>
      <c r="AZ368" s="36"/>
      <c r="BA368" s="36"/>
      <c r="BB368" s="36"/>
      <c r="BC368" s="29"/>
      <c r="BD368" s="36"/>
      <c r="BE368" s="36"/>
      <c r="BF368" s="36"/>
      <c r="BG368" s="36"/>
      <c r="BH368" s="36"/>
      <c r="BI368" s="36"/>
      <c r="BJ368" s="36"/>
      <c r="BK368" s="36"/>
      <c r="BL368" s="36"/>
      <c r="BM368" s="29"/>
      <c r="BN368" s="36"/>
      <c r="BO368" s="29"/>
      <c r="BP368" s="36"/>
      <c r="BQ368" s="36"/>
      <c r="BR368" s="36"/>
      <c r="BS368" s="29"/>
      <c r="BT368" s="36"/>
      <c r="BU368" s="29"/>
      <c r="BV368" s="36"/>
      <c r="BW368" s="36"/>
      <c r="BX368" s="36"/>
      <c r="BY368" s="36"/>
    </row>
    <row r="369" spans="1:77" x14ac:dyDescent="0.25">
      <c r="A369" s="16">
        <v>367</v>
      </c>
      <c r="B369" s="16">
        <v>2</v>
      </c>
      <c r="C369" s="37" t="s">
        <v>814</v>
      </c>
      <c r="D369" s="51">
        <v>357.55271760386478</v>
      </c>
      <c r="E369" s="25">
        <v>796.58843599999989</v>
      </c>
      <c r="F369" s="26">
        <f t="shared" si="15"/>
        <v>1154.1411536038647</v>
      </c>
      <c r="G369" s="26">
        <f t="shared" si="16"/>
        <v>357.55271760386478</v>
      </c>
      <c r="H369" s="26">
        <f t="shared" si="17"/>
        <v>0</v>
      </c>
      <c r="I369" s="36"/>
      <c r="J369" s="36"/>
      <c r="K369" s="36"/>
      <c r="L369" s="27"/>
      <c r="M369" s="36"/>
      <c r="N369" s="36"/>
      <c r="O369" s="36"/>
      <c r="P369" s="36"/>
      <c r="Q369" s="36"/>
      <c r="R369" s="29"/>
      <c r="S369" s="36"/>
      <c r="T369" s="29"/>
      <c r="U369" s="36"/>
      <c r="V369" s="36"/>
      <c r="W369" s="36"/>
      <c r="X369" s="36"/>
      <c r="Y369" s="36"/>
      <c r="Z369" s="36"/>
      <c r="AA369" s="36"/>
      <c r="AB369" s="29"/>
      <c r="AC369" s="36"/>
      <c r="AD369" s="66"/>
      <c r="AE369" s="36"/>
      <c r="AF369" s="36"/>
      <c r="AG369" s="36"/>
      <c r="AH369" s="36"/>
      <c r="AI369" s="36"/>
      <c r="AJ369" s="36"/>
      <c r="AK369" s="29"/>
      <c r="AL369" s="36"/>
      <c r="AM369" s="29"/>
      <c r="AN369" s="36"/>
      <c r="AO369" s="36"/>
      <c r="AP369" s="36"/>
      <c r="AQ369" s="29"/>
      <c r="AR369" s="36"/>
      <c r="AS369" s="29"/>
      <c r="AT369" s="36"/>
      <c r="AU369" s="29"/>
      <c r="AV369" s="36"/>
      <c r="AW369" s="36"/>
      <c r="AX369" s="36"/>
      <c r="AY369" s="29"/>
      <c r="AZ369" s="36"/>
      <c r="BA369" s="36"/>
      <c r="BB369" s="36"/>
      <c r="BC369" s="29"/>
      <c r="BD369" s="36"/>
      <c r="BE369" s="36"/>
      <c r="BF369" s="36"/>
      <c r="BG369" s="36"/>
      <c r="BH369" s="36"/>
      <c r="BI369" s="36"/>
      <c r="BJ369" s="36"/>
      <c r="BK369" s="36"/>
      <c r="BL369" s="36"/>
      <c r="BM369" s="29"/>
      <c r="BN369" s="36"/>
      <c r="BO369" s="29"/>
      <c r="BP369" s="36"/>
      <c r="BQ369" s="36"/>
      <c r="BR369" s="36"/>
      <c r="BS369" s="29"/>
      <c r="BT369" s="36"/>
      <c r="BU369" s="29"/>
      <c r="BV369" s="36"/>
      <c r="BW369" s="36"/>
      <c r="BX369" s="36"/>
      <c r="BY369" s="36"/>
    </row>
    <row r="370" spans="1:77" x14ac:dyDescent="0.25">
      <c r="A370" s="16">
        <v>368</v>
      </c>
      <c r="B370" s="16">
        <v>2</v>
      </c>
      <c r="C370" s="37" t="s">
        <v>815</v>
      </c>
      <c r="D370" s="51">
        <v>114.26071182608695</v>
      </c>
      <c r="E370" s="25">
        <v>37.062064000000021</v>
      </c>
      <c r="F370" s="26">
        <f t="shared" si="15"/>
        <v>151.32277582608697</v>
      </c>
      <c r="G370" s="26">
        <f t="shared" si="16"/>
        <v>114.26071182608695</v>
      </c>
      <c r="H370" s="26">
        <f t="shared" si="17"/>
        <v>0</v>
      </c>
      <c r="I370" s="36"/>
      <c r="J370" s="36"/>
      <c r="K370" s="36"/>
      <c r="L370" s="27"/>
      <c r="M370" s="36"/>
      <c r="N370" s="36"/>
      <c r="O370" s="36"/>
      <c r="P370" s="36"/>
      <c r="Q370" s="36"/>
      <c r="R370" s="29"/>
      <c r="S370" s="36"/>
      <c r="T370" s="29"/>
      <c r="U370" s="36"/>
      <c r="V370" s="36"/>
      <c r="W370" s="36"/>
      <c r="X370" s="36"/>
      <c r="Y370" s="36"/>
      <c r="Z370" s="36"/>
      <c r="AA370" s="36"/>
      <c r="AB370" s="29"/>
      <c r="AC370" s="36"/>
      <c r="AD370" s="66"/>
      <c r="AE370" s="36"/>
      <c r="AF370" s="36"/>
      <c r="AG370" s="36"/>
      <c r="AH370" s="36"/>
      <c r="AI370" s="36"/>
      <c r="AJ370" s="36"/>
      <c r="AK370" s="29"/>
      <c r="AL370" s="36"/>
      <c r="AM370" s="29"/>
      <c r="AN370" s="36"/>
      <c r="AO370" s="36"/>
      <c r="AP370" s="36"/>
      <c r="AQ370" s="29"/>
      <c r="AR370" s="36"/>
      <c r="AS370" s="29"/>
      <c r="AT370" s="36"/>
      <c r="AU370" s="29"/>
      <c r="AV370" s="36"/>
      <c r="AW370" s="36"/>
      <c r="AX370" s="36"/>
      <c r="AY370" s="29"/>
      <c r="AZ370" s="36"/>
      <c r="BA370" s="36"/>
      <c r="BB370" s="36"/>
      <c r="BC370" s="29"/>
      <c r="BD370" s="36"/>
      <c r="BE370" s="36"/>
      <c r="BF370" s="36"/>
      <c r="BG370" s="36"/>
      <c r="BH370" s="36"/>
      <c r="BI370" s="36"/>
      <c r="BJ370" s="36"/>
      <c r="BK370" s="36"/>
      <c r="BL370" s="36"/>
      <c r="BM370" s="29"/>
      <c r="BN370" s="36"/>
      <c r="BO370" s="29"/>
      <c r="BP370" s="36"/>
      <c r="BQ370" s="36"/>
      <c r="BR370" s="36"/>
      <c r="BS370" s="29"/>
      <c r="BT370" s="36"/>
      <c r="BU370" s="29"/>
      <c r="BV370" s="36"/>
      <c r="BW370" s="36"/>
      <c r="BX370" s="36"/>
      <c r="BY370" s="36"/>
    </row>
    <row r="371" spans="1:77" x14ac:dyDescent="0.25">
      <c r="A371" s="16">
        <v>369</v>
      </c>
      <c r="B371" s="16">
        <v>3</v>
      </c>
      <c r="C371" s="37" t="s">
        <v>816</v>
      </c>
      <c r="D371" s="51">
        <v>411.72209839613527</v>
      </c>
      <c r="E371" s="25">
        <v>-1503.3747940000001</v>
      </c>
      <c r="F371" s="26">
        <f t="shared" si="15"/>
        <v>-1091.6526956038647</v>
      </c>
      <c r="G371" s="26">
        <f t="shared" si="16"/>
        <v>367.24209839613525</v>
      </c>
      <c r="H371" s="26">
        <f t="shared" si="17"/>
        <v>44.48</v>
      </c>
      <c r="I371" s="36"/>
      <c r="J371" s="36"/>
      <c r="K371" s="36"/>
      <c r="L371" s="27"/>
      <c r="M371" s="36"/>
      <c r="N371" s="36"/>
      <c r="O371" s="36"/>
      <c r="P371" s="36"/>
      <c r="Q371" s="36"/>
      <c r="R371" s="29"/>
      <c r="S371" s="36"/>
      <c r="T371" s="29"/>
      <c r="U371" s="36"/>
      <c r="V371" s="36"/>
      <c r="W371" s="36"/>
      <c r="X371" s="36">
        <v>0.04</v>
      </c>
      <c r="Y371" s="36">
        <v>44.48</v>
      </c>
      <c r="Z371" s="36"/>
      <c r="AA371" s="36"/>
      <c r="AB371" s="29"/>
      <c r="AC371" s="36"/>
      <c r="AD371" s="66"/>
      <c r="AE371" s="36"/>
      <c r="AF371" s="36"/>
      <c r="AG371" s="36"/>
      <c r="AH371" s="36"/>
      <c r="AI371" s="36"/>
      <c r="AJ371" s="36"/>
      <c r="AK371" s="29"/>
      <c r="AL371" s="36"/>
      <c r="AM371" s="29"/>
      <c r="AN371" s="36"/>
      <c r="AO371" s="36"/>
      <c r="AP371" s="36"/>
      <c r="AQ371" s="29"/>
      <c r="AR371" s="36"/>
      <c r="AS371" s="29"/>
      <c r="AT371" s="36"/>
      <c r="AU371" s="29"/>
      <c r="AV371" s="36"/>
      <c r="AW371" s="36"/>
      <c r="AX371" s="36"/>
      <c r="AY371" s="29"/>
      <c r="AZ371" s="36"/>
      <c r="BA371" s="36"/>
      <c r="BB371" s="36"/>
      <c r="BC371" s="29"/>
      <c r="BD371" s="36"/>
      <c r="BE371" s="36"/>
      <c r="BF371" s="36"/>
      <c r="BG371" s="36"/>
      <c r="BH371" s="36"/>
      <c r="BI371" s="36"/>
      <c r="BJ371" s="36"/>
      <c r="BK371" s="36"/>
      <c r="BL371" s="36"/>
      <c r="BM371" s="29"/>
      <c r="BN371" s="36"/>
      <c r="BO371" s="29"/>
      <c r="BP371" s="36"/>
      <c r="BQ371" s="36"/>
      <c r="BR371" s="36"/>
      <c r="BS371" s="29"/>
      <c r="BT371" s="36"/>
      <c r="BU371" s="29"/>
      <c r="BV371" s="36"/>
      <c r="BW371" s="36"/>
      <c r="BX371" s="36"/>
      <c r="BY371" s="36"/>
    </row>
    <row r="372" spans="1:77" x14ac:dyDescent="0.25">
      <c r="A372" s="16">
        <v>370</v>
      </c>
      <c r="B372" s="16">
        <v>3</v>
      </c>
      <c r="C372" s="37" t="s">
        <v>817</v>
      </c>
      <c r="D372" s="51">
        <v>808.8041066859904</v>
      </c>
      <c r="E372" s="25">
        <v>149.68623000000002</v>
      </c>
      <c r="F372" s="26">
        <f t="shared" si="15"/>
        <v>958.49033668599043</v>
      </c>
      <c r="G372" s="26">
        <f t="shared" si="16"/>
        <v>283.0641066859904</v>
      </c>
      <c r="H372" s="26">
        <f t="shared" si="17"/>
        <v>525.74</v>
      </c>
      <c r="I372" s="36"/>
      <c r="J372" s="36"/>
      <c r="K372" s="36"/>
      <c r="L372" s="27"/>
      <c r="M372" s="36"/>
      <c r="N372" s="36"/>
      <c r="O372" s="36"/>
      <c r="P372" s="36"/>
      <c r="Q372" s="36"/>
      <c r="R372" s="29"/>
      <c r="S372" s="36"/>
      <c r="T372" s="29"/>
      <c r="U372" s="36"/>
      <c r="V372" s="36"/>
      <c r="W372" s="36"/>
      <c r="X372" s="36">
        <v>4.4999999999999998E-2</v>
      </c>
      <c r="Y372" s="36">
        <v>50.04</v>
      </c>
      <c r="Z372" s="36">
        <v>4.0000000000000001E-3</v>
      </c>
      <c r="AA372" s="36">
        <v>60</v>
      </c>
      <c r="AB372" s="29"/>
      <c r="AC372" s="36"/>
      <c r="AD372" s="66" t="s">
        <v>1050</v>
      </c>
      <c r="AE372" s="36">
        <v>0.14000000000000001</v>
      </c>
      <c r="AF372" s="36">
        <v>415.7</v>
      </c>
      <c r="AG372" s="36"/>
      <c r="AH372" s="36"/>
      <c r="AI372" s="36"/>
      <c r="AJ372" s="36"/>
      <c r="AK372" s="29"/>
      <c r="AL372" s="36"/>
      <c r="AM372" s="29"/>
      <c r="AN372" s="36"/>
      <c r="AO372" s="36"/>
      <c r="AP372" s="36"/>
      <c r="AQ372" s="29"/>
      <c r="AR372" s="36"/>
      <c r="AS372" s="29"/>
      <c r="AT372" s="36"/>
      <c r="AU372" s="29"/>
      <c r="AV372" s="36"/>
      <c r="AW372" s="36"/>
      <c r="AX372" s="36"/>
      <c r="AY372" s="29"/>
      <c r="AZ372" s="36"/>
      <c r="BA372" s="36"/>
      <c r="BB372" s="36"/>
      <c r="BC372" s="29"/>
      <c r="BD372" s="36"/>
      <c r="BE372" s="36"/>
      <c r="BF372" s="36"/>
      <c r="BG372" s="36"/>
      <c r="BH372" s="36"/>
      <c r="BI372" s="36"/>
      <c r="BJ372" s="36"/>
      <c r="BK372" s="36"/>
      <c r="BL372" s="36"/>
      <c r="BM372" s="29"/>
      <c r="BN372" s="36"/>
      <c r="BO372" s="29"/>
      <c r="BP372" s="36"/>
      <c r="BQ372" s="36"/>
      <c r="BR372" s="36"/>
      <c r="BS372" s="29"/>
      <c r="BT372" s="36"/>
      <c r="BU372" s="29"/>
      <c r="BV372" s="36"/>
      <c r="BW372" s="36"/>
      <c r="BX372" s="36"/>
      <c r="BY372" s="36"/>
    </row>
    <row r="373" spans="1:77" x14ac:dyDescent="0.25">
      <c r="A373" s="16">
        <v>371</v>
      </c>
      <c r="B373" s="16">
        <v>3</v>
      </c>
      <c r="C373" s="37" t="s">
        <v>818</v>
      </c>
      <c r="D373" s="51">
        <v>58.085043671497587</v>
      </c>
      <c r="E373" s="25">
        <v>-384.87837000000002</v>
      </c>
      <c r="F373" s="26">
        <f t="shared" si="15"/>
        <v>-326.79332632850242</v>
      </c>
      <c r="G373" s="26">
        <f t="shared" si="16"/>
        <v>-1.9149563285024129</v>
      </c>
      <c r="H373" s="26">
        <f t="shared" si="17"/>
        <v>60</v>
      </c>
      <c r="I373" s="36"/>
      <c r="J373" s="36"/>
      <c r="K373" s="36"/>
      <c r="L373" s="27"/>
      <c r="M373" s="36"/>
      <c r="N373" s="36"/>
      <c r="O373" s="36"/>
      <c r="P373" s="36"/>
      <c r="Q373" s="36"/>
      <c r="R373" s="29"/>
      <c r="S373" s="36"/>
      <c r="T373" s="29"/>
      <c r="U373" s="36"/>
      <c r="V373" s="36"/>
      <c r="W373" s="36"/>
      <c r="X373" s="36"/>
      <c r="Y373" s="36"/>
      <c r="Z373" s="36">
        <v>4.0000000000000001E-3</v>
      </c>
      <c r="AA373" s="36">
        <v>60</v>
      </c>
      <c r="AB373" s="29"/>
      <c r="AC373" s="36"/>
      <c r="AD373" s="66"/>
      <c r="AE373" s="36"/>
      <c r="AF373" s="36"/>
      <c r="AG373" s="36"/>
      <c r="AH373" s="36"/>
      <c r="AI373" s="36"/>
      <c r="AJ373" s="36"/>
      <c r="AK373" s="29"/>
      <c r="AL373" s="36"/>
      <c r="AM373" s="29"/>
      <c r="AN373" s="36"/>
      <c r="AO373" s="36"/>
      <c r="AP373" s="36"/>
      <c r="AQ373" s="29"/>
      <c r="AR373" s="36"/>
      <c r="AS373" s="29"/>
      <c r="AT373" s="36"/>
      <c r="AU373" s="29"/>
      <c r="AV373" s="36"/>
      <c r="AW373" s="36"/>
      <c r="AX373" s="36"/>
      <c r="AY373" s="29"/>
      <c r="AZ373" s="36"/>
      <c r="BA373" s="36"/>
      <c r="BB373" s="36"/>
      <c r="BC373" s="29"/>
      <c r="BD373" s="36"/>
      <c r="BE373" s="36"/>
      <c r="BF373" s="36"/>
      <c r="BG373" s="36"/>
      <c r="BH373" s="36"/>
      <c r="BI373" s="36"/>
      <c r="BJ373" s="36"/>
      <c r="BK373" s="36"/>
      <c r="BL373" s="36"/>
      <c r="BM373" s="29"/>
      <c r="BN373" s="36"/>
      <c r="BO373" s="29"/>
      <c r="BP373" s="36"/>
      <c r="BQ373" s="36"/>
      <c r="BR373" s="36"/>
      <c r="BS373" s="29"/>
      <c r="BT373" s="36"/>
      <c r="BU373" s="29"/>
      <c r="BV373" s="36"/>
      <c r="BW373" s="36"/>
      <c r="BX373" s="36"/>
      <c r="BY373" s="36"/>
    </row>
    <row r="374" spans="1:77" x14ac:dyDescent="0.25">
      <c r="A374" s="16">
        <v>372</v>
      </c>
      <c r="B374" s="16">
        <v>3</v>
      </c>
      <c r="C374" s="37" t="s">
        <v>819</v>
      </c>
      <c r="D374" s="51">
        <v>65.634998299516909</v>
      </c>
      <c r="E374" s="25">
        <v>157.815864</v>
      </c>
      <c r="F374" s="26">
        <f t="shared" si="15"/>
        <v>223.45086229951693</v>
      </c>
      <c r="G374" s="26">
        <f t="shared" si="16"/>
        <v>-440.70300170048313</v>
      </c>
      <c r="H374" s="26">
        <f t="shared" si="17"/>
        <v>506.33800000000002</v>
      </c>
      <c r="I374" s="36"/>
      <c r="J374" s="36"/>
      <c r="K374" s="36"/>
      <c r="L374" s="27">
        <v>0.30399999999999999</v>
      </c>
      <c r="M374" s="36">
        <v>141.05600000000001</v>
      </c>
      <c r="N374" s="36">
        <v>7.0000000000000007E-2</v>
      </c>
      <c r="O374" s="36">
        <v>35.21</v>
      </c>
      <c r="P374" s="36">
        <v>0.20499999999999999</v>
      </c>
      <c r="Q374" s="36">
        <v>194.94</v>
      </c>
      <c r="R374" s="29">
        <v>2</v>
      </c>
      <c r="S374" s="36">
        <v>1.6919999999999999</v>
      </c>
      <c r="T374" s="29"/>
      <c r="U374" s="36"/>
      <c r="V374" s="36"/>
      <c r="W374" s="36"/>
      <c r="X374" s="36">
        <v>0.12</v>
      </c>
      <c r="Y374" s="36">
        <v>133.44</v>
      </c>
      <c r="Z374" s="36"/>
      <c r="AA374" s="36"/>
      <c r="AB374" s="29"/>
      <c r="AC374" s="36"/>
      <c r="AD374" s="66"/>
      <c r="AE374" s="36"/>
      <c r="AF374" s="36"/>
      <c r="AG374" s="36"/>
      <c r="AH374" s="36"/>
      <c r="AI374" s="36"/>
      <c r="AJ374" s="36"/>
      <c r="AK374" s="29"/>
      <c r="AL374" s="36"/>
      <c r="AM374" s="29"/>
      <c r="AN374" s="36"/>
      <c r="AO374" s="36"/>
      <c r="AP374" s="36"/>
      <c r="AQ374" s="29"/>
      <c r="AR374" s="36"/>
      <c r="AS374" s="29"/>
      <c r="AT374" s="36"/>
      <c r="AU374" s="29"/>
      <c r="AV374" s="36"/>
      <c r="AW374" s="36"/>
      <c r="AX374" s="36"/>
      <c r="AY374" s="29"/>
      <c r="AZ374" s="36"/>
      <c r="BA374" s="36"/>
      <c r="BB374" s="36"/>
      <c r="BC374" s="29"/>
      <c r="BD374" s="36"/>
      <c r="BE374" s="36"/>
      <c r="BF374" s="36"/>
      <c r="BG374" s="36"/>
      <c r="BH374" s="36"/>
      <c r="BI374" s="36"/>
      <c r="BJ374" s="36"/>
      <c r="BK374" s="36"/>
      <c r="BL374" s="36"/>
      <c r="BM374" s="29"/>
      <c r="BN374" s="36"/>
      <c r="BO374" s="29"/>
      <c r="BP374" s="36"/>
      <c r="BQ374" s="36"/>
      <c r="BR374" s="36"/>
      <c r="BS374" s="29"/>
      <c r="BT374" s="36"/>
      <c r="BU374" s="29"/>
      <c r="BV374" s="36"/>
      <c r="BW374" s="36"/>
      <c r="BX374" s="36"/>
      <c r="BY374" s="36"/>
    </row>
    <row r="375" spans="1:77" x14ac:dyDescent="0.25">
      <c r="A375" s="16">
        <v>373</v>
      </c>
      <c r="B375" s="16">
        <v>3</v>
      </c>
      <c r="C375" s="37" t="s">
        <v>820</v>
      </c>
      <c r="D375" s="51">
        <v>25.934246318840579</v>
      </c>
      <c r="E375" s="25">
        <v>-181.95002599999998</v>
      </c>
      <c r="F375" s="26">
        <f t="shared" si="15"/>
        <v>-156.01577968115942</v>
      </c>
      <c r="G375" s="26">
        <f t="shared" si="16"/>
        <v>25.934246318840579</v>
      </c>
      <c r="H375" s="26">
        <f t="shared" si="17"/>
        <v>0</v>
      </c>
      <c r="I375" s="36"/>
      <c r="J375" s="36"/>
      <c r="K375" s="36"/>
      <c r="L375" s="27"/>
      <c r="M375" s="36"/>
      <c r="N375" s="36"/>
      <c r="O375" s="36"/>
      <c r="P375" s="36"/>
      <c r="Q375" s="36"/>
      <c r="R375" s="29"/>
      <c r="S375" s="36"/>
      <c r="T375" s="29"/>
      <c r="U375" s="36"/>
      <c r="V375" s="36"/>
      <c r="W375" s="36"/>
      <c r="X375" s="36"/>
      <c r="Y375" s="36"/>
      <c r="Z375" s="36"/>
      <c r="AA375" s="36"/>
      <c r="AB375" s="29"/>
      <c r="AC375" s="36"/>
      <c r="AD375" s="66"/>
      <c r="AE375" s="36"/>
      <c r="AF375" s="36"/>
      <c r="AG375" s="36"/>
      <c r="AH375" s="36"/>
      <c r="AI375" s="36"/>
      <c r="AJ375" s="36"/>
      <c r="AK375" s="29"/>
      <c r="AL375" s="36"/>
      <c r="AM375" s="29"/>
      <c r="AN375" s="36"/>
      <c r="AO375" s="36"/>
      <c r="AP375" s="36"/>
      <c r="AQ375" s="29"/>
      <c r="AR375" s="36"/>
      <c r="AS375" s="29"/>
      <c r="AT375" s="36"/>
      <c r="AU375" s="29"/>
      <c r="AV375" s="36"/>
      <c r="AW375" s="36"/>
      <c r="AX375" s="36"/>
      <c r="AY375" s="29"/>
      <c r="AZ375" s="36"/>
      <c r="BA375" s="36"/>
      <c r="BB375" s="36"/>
      <c r="BC375" s="29"/>
      <c r="BD375" s="36"/>
      <c r="BE375" s="36"/>
      <c r="BF375" s="36"/>
      <c r="BG375" s="36"/>
      <c r="BH375" s="36"/>
      <c r="BI375" s="36"/>
      <c r="BJ375" s="36"/>
      <c r="BK375" s="36"/>
      <c r="BL375" s="36"/>
      <c r="BM375" s="29"/>
      <c r="BN375" s="36"/>
      <c r="BO375" s="29"/>
      <c r="BP375" s="36"/>
      <c r="BQ375" s="36"/>
      <c r="BR375" s="36"/>
      <c r="BS375" s="29"/>
      <c r="BT375" s="36"/>
      <c r="BU375" s="29"/>
      <c r="BV375" s="36"/>
      <c r="BW375" s="36"/>
      <c r="BX375" s="36"/>
      <c r="BY375" s="36"/>
    </row>
    <row r="376" spans="1:77" x14ac:dyDescent="0.25">
      <c r="A376" s="16">
        <v>374</v>
      </c>
      <c r="B376" s="16">
        <v>3</v>
      </c>
      <c r="C376" s="37" t="s">
        <v>821</v>
      </c>
      <c r="D376" s="51">
        <v>31.326254106280192</v>
      </c>
      <c r="E376" s="25">
        <v>-53.24936000000001</v>
      </c>
      <c r="F376" s="26">
        <f t="shared" si="15"/>
        <v>-21.923105893719818</v>
      </c>
      <c r="G376" s="26">
        <f t="shared" si="16"/>
        <v>31.326254106280192</v>
      </c>
      <c r="H376" s="26">
        <f t="shared" si="17"/>
        <v>0</v>
      </c>
      <c r="I376" s="36"/>
      <c r="J376" s="36"/>
      <c r="K376" s="36"/>
      <c r="L376" s="27"/>
      <c r="M376" s="36"/>
      <c r="N376" s="36"/>
      <c r="O376" s="36"/>
      <c r="P376" s="36"/>
      <c r="Q376" s="36"/>
      <c r="R376" s="29"/>
      <c r="S376" s="36"/>
      <c r="T376" s="29"/>
      <c r="U376" s="36"/>
      <c r="V376" s="36"/>
      <c r="W376" s="36"/>
      <c r="X376" s="36"/>
      <c r="Y376" s="36"/>
      <c r="Z376" s="36"/>
      <c r="AA376" s="36"/>
      <c r="AB376" s="29"/>
      <c r="AC376" s="36"/>
      <c r="AD376" s="66"/>
      <c r="AE376" s="36"/>
      <c r="AF376" s="36"/>
      <c r="AG376" s="36"/>
      <c r="AH376" s="36"/>
      <c r="AI376" s="36"/>
      <c r="AJ376" s="36"/>
      <c r="AK376" s="29"/>
      <c r="AL376" s="36"/>
      <c r="AM376" s="29"/>
      <c r="AN376" s="36"/>
      <c r="AO376" s="36"/>
      <c r="AP376" s="36"/>
      <c r="AQ376" s="29"/>
      <c r="AR376" s="36"/>
      <c r="AS376" s="29"/>
      <c r="AT376" s="36"/>
      <c r="AU376" s="29"/>
      <c r="AV376" s="36"/>
      <c r="AW376" s="36"/>
      <c r="AX376" s="36"/>
      <c r="AY376" s="29"/>
      <c r="AZ376" s="36"/>
      <c r="BA376" s="36"/>
      <c r="BB376" s="36"/>
      <c r="BC376" s="29"/>
      <c r="BD376" s="36"/>
      <c r="BE376" s="36"/>
      <c r="BF376" s="36"/>
      <c r="BG376" s="36"/>
      <c r="BH376" s="36"/>
      <c r="BI376" s="36"/>
      <c r="BJ376" s="36"/>
      <c r="BK376" s="36"/>
      <c r="BL376" s="36"/>
      <c r="BM376" s="29"/>
      <c r="BN376" s="36"/>
      <c r="BO376" s="29"/>
      <c r="BP376" s="36"/>
      <c r="BQ376" s="36"/>
      <c r="BR376" s="36"/>
      <c r="BS376" s="29"/>
      <c r="BT376" s="36"/>
      <c r="BU376" s="29"/>
      <c r="BV376" s="36"/>
      <c r="BW376" s="36"/>
      <c r="BX376" s="36"/>
      <c r="BY376" s="36"/>
    </row>
    <row r="377" spans="1:77" x14ac:dyDescent="0.25">
      <c r="A377" s="16">
        <v>375</v>
      </c>
      <c r="B377" s="16">
        <v>3</v>
      </c>
      <c r="C377" s="37" t="s">
        <v>933</v>
      </c>
      <c r="D377" s="51">
        <v>148.35857399033819</v>
      </c>
      <c r="E377" s="25">
        <v>631.67801799999995</v>
      </c>
      <c r="F377" s="26">
        <f t="shared" si="15"/>
        <v>780.03659199033814</v>
      </c>
      <c r="G377" s="26">
        <f t="shared" si="16"/>
        <v>148.35857399033819</v>
      </c>
      <c r="H377" s="26">
        <f t="shared" si="17"/>
        <v>0</v>
      </c>
      <c r="I377" s="36"/>
      <c r="J377" s="36"/>
      <c r="K377" s="36"/>
      <c r="L377" s="27"/>
      <c r="M377" s="36"/>
      <c r="N377" s="36"/>
      <c r="O377" s="36"/>
      <c r="P377" s="36"/>
      <c r="Q377" s="36"/>
      <c r="R377" s="29"/>
      <c r="S377" s="36"/>
      <c r="T377" s="29"/>
      <c r="U377" s="36"/>
      <c r="V377" s="36"/>
      <c r="W377" s="36"/>
      <c r="X377" s="36"/>
      <c r="Y377" s="36"/>
      <c r="Z377" s="36"/>
      <c r="AA377" s="36"/>
      <c r="AB377" s="29"/>
      <c r="AC377" s="36"/>
      <c r="AD377" s="66"/>
      <c r="AE377" s="36"/>
      <c r="AF377" s="36"/>
      <c r="AG377" s="36"/>
      <c r="AH377" s="36"/>
      <c r="AI377" s="36"/>
      <c r="AJ377" s="36"/>
      <c r="AK377" s="29"/>
      <c r="AL377" s="36"/>
      <c r="AM377" s="29"/>
      <c r="AN377" s="36"/>
      <c r="AO377" s="36"/>
      <c r="AP377" s="36"/>
      <c r="AQ377" s="29"/>
      <c r="AR377" s="36"/>
      <c r="AS377" s="29"/>
      <c r="AT377" s="36"/>
      <c r="AU377" s="29"/>
      <c r="AV377" s="36"/>
      <c r="AW377" s="36"/>
      <c r="AX377" s="36"/>
      <c r="AY377" s="29"/>
      <c r="AZ377" s="36"/>
      <c r="BA377" s="36"/>
      <c r="BB377" s="36"/>
      <c r="BC377" s="29"/>
      <c r="BD377" s="36"/>
      <c r="BE377" s="36"/>
      <c r="BF377" s="36"/>
      <c r="BG377" s="36"/>
      <c r="BH377" s="36"/>
      <c r="BI377" s="36"/>
      <c r="BJ377" s="36"/>
      <c r="BK377" s="36"/>
      <c r="BL377" s="36"/>
      <c r="BM377" s="29"/>
      <c r="BN377" s="36"/>
      <c r="BO377" s="29"/>
      <c r="BP377" s="36"/>
      <c r="BQ377" s="36"/>
      <c r="BR377" s="36"/>
      <c r="BS377" s="29"/>
      <c r="BT377" s="36"/>
      <c r="BU377" s="29"/>
      <c r="BV377" s="36"/>
      <c r="BW377" s="36"/>
      <c r="BX377" s="36"/>
      <c r="BY377" s="36"/>
    </row>
    <row r="378" spans="1:77" x14ac:dyDescent="0.25">
      <c r="A378" s="16">
        <v>376</v>
      </c>
      <c r="B378" s="16">
        <v>3</v>
      </c>
      <c r="C378" s="37" t="s">
        <v>822</v>
      </c>
      <c r="D378" s="51">
        <v>142.81624798067634</v>
      </c>
      <c r="E378" s="25">
        <v>-431.34622199999995</v>
      </c>
      <c r="F378" s="26">
        <f t="shared" si="15"/>
        <v>-288.52997401932362</v>
      </c>
      <c r="G378" s="26">
        <f t="shared" si="16"/>
        <v>142.81624798067634</v>
      </c>
      <c r="H378" s="26">
        <f t="shared" si="17"/>
        <v>0</v>
      </c>
      <c r="I378" s="36"/>
      <c r="J378" s="36"/>
      <c r="K378" s="36"/>
      <c r="L378" s="27"/>
      <c r="M378" s="36"/>
      <c r="N378" s="36"/>
      <c r="O378" s="36"/>
      <c r="P378" s="36"/>
      <c r="Q378" s="36"/>
      <c r="R378" s="29"/>
      <c r="S378" s="36"/>
      <c r="T378" s="29"/>
      <c r="U378" s="36"/>
      <c r="V378" s="36"/>
      <c r="W378" s="36"/>
      <c r="X378" s="36"/>
      <c r="Y378" s="36"/>
      <c r="Z378" s="36"/>
      <c r="AA378" s="36"/>
      <c r="AB378" s="29"/>
      <c r="AC378" s="36"/>
      <c r="AD378" s="66"/>
      <c r="AE378" s="36"/>
      <c r="AF378" s="36"/>
      <c r="AG378" s="36"/>
      <c r="AH378" s="36"/>
      <c r="AI378" s="36"/>
      <c r="AJ378" s="36"/>
      <c r="AK378" s="29"/>
      <c r="AL378" s="36"/>
      <c r="AM378" s="29"/>
      <c r="AN378" s="36"/>
      <c r="AO378" s="36"/>
      <c r="AP378" s="36"/>
      <c r="AQ378" s="29"/>
      <c r="AR378" s="36"/>
      <c r="AS378" s="29"/>
      <c r="AT378" s="36"/>
      <c r="AU378" s="29"/>
      <c r="AV378" s="36"/>
      <c r="AW378" s="36"/>
      <c r="AX378" s="36"/>
      <c r="AY378" s="29"/>
      <c r="AZ378" s="36"/>
      <c r="BA378" s="36"/>
      <c r="BB378" s="36"/>
      <c r="BC378" s="29"/>
      <c r="BD378" s="36"/>
      <c r="BE378" s="36"/>
      <c r="BF378" s="36"/>
      <c r="BG378" s="36"/>
      <c r="BH378" s="36"/>
      <c r="BI378" s="36"/>
      <c r="BJ378" s="36"/>
      <c r="BK378" s="36"/>
      <c r="BL378" s="36"/>
      <c r="BM378" s="29"/>
      <c r="BN378" s="36"/>
      <c r="BO378" s="29"/>
      <c r="BP378" s="36"/>
      <c r="BQ378" s="36"/>
      <c r="BR378" s="36"/>
      <c r="BS378" s="29"/>
      <c r="BT378" s="36"/>
      <c r="BU378" s="29"/>
      <c r="BV378" s="36"/>
      <c r="BW378" s="36"/>
      <c r="BX378" s="36"/>
      <c r="BY378" s="36"/>
    </row>
    <row r="379" spans="1:77" x14ac:dyDescent="0.25">
      <c r="A379" s="16">
        <v>377</v>
      </c>
      <c r="B379" s="16">
        <v>3</v>
      </c>
      <c r="C379" s="37" t="s">
        <v>823</v>
      </c>
      <c r="D379" s="51">
        <v>93.605283478260858</v>
      </c>
      <c r="E379" s="25">
        <v>94.067530000000005</v>
      </c>
      <c r="F379" s="26">
        <f t="shared" si="15"/>
        <v>187.67281347826088</v>
      </c>
      <c r="G379" s="26">
        <f t="shared" si="16"/>
        <v>-67.634716521739151</v>
      </c>
      <c r="H379" s="26">
        <f t="shared" si="17"/>
        <v>161.24</v>
      </c>
      <c r="I379" s="36"/>
      <c r="J379" s="36"/>
      <c r="K379" s="36"/>
      <c r="L379" s="27"/>
      <c r="M379" s="36"/>
      <c r="N379" s="36"/>
      <c r="O379" s="36"/>
      <c r="P379" s="36"/>
      <c r="Q379" s="36"/>
      <c r="R379" s="29"/>
      <c r="S379" s="36"/>
      <c r="T379" s="29"/>
      <c r="U379" s="36"/>
      <c r="V379" s="36"/>
      <c r="W379" s="36"/>
      <c r="X379" s="36">
        <v>0.14499999999999999</v>
      </c>
      <c r="Y379" s="36">
        <v>161.24</v>
      </c>
      <c r="Z379" s="36"/>
      <c r="AA379" s="36"/>
      <c r="AB379" s="29"/>
      <c r="AC379" s="36"/>
      <c r="AD379" s="66"/>
      <c r="AE379" s="36"/>
      <c r="AF379" s="36"/>
      <c r="AG379" s="36"/>
      <c r="AH379" s="36"/>
      <c r="AI379" s="36"/>
      <c r="AJ379" s="36"/>
      <c r="AK379" s="29"/>
      <c r="AL379" s="36"/>
      <c r="AM379" s="29"/>
      <c r="AN379" s="36"/>
      <c r="AO379" s="36"/>
      <c r="AP379" s="36"/>
      <c r="AQ379" s="29"/>
      <c r="AR379" s="36"/>
      <c r="AS379" s="29"/>
      <c r="AT379" s="36"/>
      <c r="AU379" s="29"/>
      <c r="AV379" s="36"/>
      <c r="AW379" s="36"/>
      <c r="AX379" s="36"/>
      <c r="AY379" s="29"/>
      <c r="AZ379" s="36"/>
      <c r="BA379" s="36"/>
      <c r="BB379" s="36"/>
      <c r="BC379" s="29"/>
      <c r="BD379" s="36"/>
      <c r="BE379" s="36"/>
      <c r="BF379" s="36"/>
      <c r="BG379" s="36"/>
      <c r="BH379" s="36"/>
      <c r="BI379" s="36"/>
      <c r="BJ379" s="36"/>
      <c r="BK379" s="36"/>
      <c r="BL379" s="36"/>
      <c r="BM379" s="29"/>
      <c r="BN379" s="36"/>
      <c r="BO379" s="29"/>
      <c r="BP379" s="36"/>
      <c r="BQ379" s="36"/>
      <c r="BR379" s="36"/>
      <c r="BS379" s="29"/>
      <c r="BT379" s="36"/>
      <c r="BU379" s="29"/>
      <c r="BV379" s="36"/>
      <c r="BW379" s="36"/>
      <c r="BX379" s="36"/>
      <c r="BY379" s="36"/>
    </row>
    <row r="380" spans="1:77" x14ac:dyDescent="0.25">
      <c r="A380" s="16">
        <v>378</v>
      </c>
      <c r="B380" s="16">
        <v>3</v>
      </c>
      <c r="C380" s="37" t="s">
        <v>824</v>
      </c>
      <c r="D380" s="51">
        <v>122.23479599999997</v>
      </c>
      <c r="E380" s="25">
        <v>-198.65999200000002</v>
      </c>
      <c r="F380" s="26">
        <f t="shared" si="15"/>
        <v>-76.425196000000042</v>
      </c>
      <c r="G380" s="26">
        <f t="shared" si="16"/>
        <v>122.23479599999997</v>
      </c>
      <c r="H380" s="26">
        <f t="shared" si="17"/>
        <v>0</v>
      </c>
      <c r="I380" s="36"/>
      <c r="J380" s="36"/>
      <c r="K380" s="36"/>
      <c r="L380" s="27"/>
      <c r="M380" s="36"/>
      <c r="N380" s="36"/>
      <c r="O380" s="36"/>
      <c r="P380" s="36"/>
      <c r="Q380" s="36"/>
      <c r="R380" s="29"/>
      <c r="S380" s="36"/>
      <c r="T380" s="29"/>
      <c r="U380" s="36"/>
      <c r="V380" s="36"/>
      <c r="W380" s="36"/>
      <c r="X380" s="36"/>
      <c r="Y380" s="36"/>
      <c r="Z380" s="36"/>
      <c r="AA380" s="36"/>
      <c r="AB380" s="29"/>
      <c r="AC380" s="36"/>
      <c r="AD380" s="66"/>
      <c r="AE380" s="36"/>
      <c r="AF380" s="36"/>
      <c r="AG380" s="36"/>
      <c r="AH380" s="36"/>
      <c r="AI380" s="36"/>
      <c r="AJ380" s="36"/>
      <c r="AK380" s="29"/>
      <c r="AL380" s="36"/>
      <c r="AM380" s="29"/>
      <c r="AN380" s="36"/>
      <c r="AO380" s="36"/>
      <c r="AP380" s="36"/>
      <c r="AQ380" s="29"/>
      <c r="AR380" s="36"/>
      <c r="AS380" s="29"/>
      <c r="AT380" s="36"/>
      <c r="AU380" s="29"/>
      <c r="AV380" s="36"/>
      <c r="AW380" s="36"/>
      <c r="AX380" s="36"/>
      <c r="AY380" s="29"/>
      <c r="AZ380" s="36"/>
      <c r="BA380" s="36"/>
      <c r="BB380" s="36"/>
      <c r="BC380" s="29"/>
      <c r="BD380" s="36"/>
      <c r="BE380" s="36"/>
      <c r="BF380" s="36"/>
      <c r="BG380" s="36"/>
      <c r="BH380" s="36"/>
      <c r="BI380" s="36"/>
      <c r="BJ380" s="36"/>
      <c r="BK380" s="36"/>
      <c r="BL380" s="36"/>
      <c r="BM380" s="29"/>
      <c r="BN380" s="36"/>
      <c r="BO380" s="29"/>
      <c r="BP380" s="36"/>
      <c r="BQ380" s="36"/>
      <c r="BR380" s="36"/>
      <c r="BS380" s="29"/>
      <c r="BT380" s="36"/>
      <c r="BU380" s="29"/>
      <c r="BV380" s="36"/>
      <c r="BW380" s="36"/>
      <c r="BX380" s="36"/>
      <c r="BY380" s="36"/>
    </row>
    <row r="381" spans="1:77" x14ac:dyDescent="0.25">
      <c r="A381" s="16">
        <v>379</v>
      </c>
      <c r="B381" s="16">
        <v>3</v>
      </c>
      <c r="C381" s="37" t="s">
        <v>825</v>
      </c>
      <c r="D381" s="51">
        <v>129.48129754589374</v>
      </c>
      <c r="E381" s="25">
        <v>301.19623000000001</v>
      </c>
      <c r="F381" s="26">
        <f t="shared" si="15"/>
        <v>430.67752754589378</v>
      </c>
      <c r="G381" s="26">
        <f t="shared" si="16"/>
        <v>-358.46070245410624</v>
      </c>
      <c r="H381" s="26">
        <f t="shared" si="17"/>
        <v>487.94200000000001</v>
      </c>
      <c r="I381" s="36"/>
      <c r="J381" s="36"/>
      <c r="K381" s="36"/>
      <c r="L381" s="27">
        <v>0.50800000000000001</v>
      </c>
      <c r="M381" s="36">
        <v>235.71199999999999</v>
      </c>
      <c r="N381" s="36">
        <v>0.12</v>
      </c>
      <c r="O381" s="36">
        <v>65.36</v>
      </c>
      <c r="P381" s="36">
        <v>0.19</v>
      </c>
      <c r="Q381" s="36">
        <v>180.5</v>
      </c>
      <c r="R381" s="29">
        <v>2</v>
      </c>
      <c r="S381" s="36">
        <v>1.6919999999999999</v>
      </c>
      <c r="T381" s="29"/>
      <c r="U381" s="36"/>
      <c r="V381" s="36">
        <v>2E-3</v>
      </c>
      <c r="W381" s="36">
        <v>4.6779999999999999</v>
      </c>
      <c r="X381" s="36"/>
      <c r="Y381" s="36"/>
      <c r="Z381" s="36"/>
      <c r="AA381" s="36"/>
      <c r="AB381" s="29"/>
      <c r="AC381" s="36"/>
      <c r="AD381" s="66"/>
      <c r="AE381" s="36"/>
      <c r="AF381" s="36"/>
      <c r="AG381" s="36"/>
      <c r="AH381" s="36"/>
      <c r="AI381" s="36"/>
      <c r="AJ381" s="36"/>
      <c r="AK381" s="29"/>
      <c r="AL381" s="36"/>
      <c r="AM381" s="29"/>
      <c r="AN381" s="36"/>
      <c r="AO381" s="36"/>
      <c r="AP381" s="36"/>
      <c r="AQ381" s="29"/>
      <c r="AR381" s="36"/>
      <c r="AS381" s="29"/>
      <c r="AT381" s="36"/>
      <c r="AU381" s="29"/>
      <c r="AV381" s="36"/>
      <c r="AW381" s="36"/>
      <c r="AX381" s="36"/>
      <c r="AY381" s="29"/>
      <c r="AZ381" s="36"/>
      <c r="BA381" s="36"/>
      <c r="BB381" s="36"/>
      <c r="BC381" s="29"/>
      <c r="BD381" s="36"/>
      <c r="BE381" s="36"/>
      <c r="BF381" s="36"/>
      <c r="BG381" s="36"/>
      <c r="BH381" s="36"/>
      <c r="BI381" s="36"/>
      <c r="BJ381" s="36"/>
      <c r="BK381" s="36"/>
      <c r="BL381" s="36"/>
      <c r="BM381" s="29"/>
      <c r="BN381" s="36"/>
      <c r="BO381" s="29"/>
      <c r="BP381" s="36"/>
      <c r="BQ381" s="36"/>
      <c r="BR381" s="36"/>
      <c r="BS381" s="29"/>
      <c r="BT381" s="36"/>
      <c r="BU381" s="29"/>
      <c r="BV381" s="36"/>
      <c r="BW381" s="36"/>
      <c r="BX381" s="36"/>
      <c r="BY381" s="36"/>
    </row>
    <row r="382" spans="1:77" x14ac:dyDescent="0.25">
      <c r="A382" s="16">
        <v>380</v>
      </c>
      <c r="B382" s="16">
        <v>3</v>
      </c>
      <c r="C382" s="37" t="s">
        <v>826</v>
      </c>
      <c r="D382" s="51">
        <v>99.28653922705314</v>
      </c>
      <c r="E382" s="25">
        <v>-258.97348000000005</v>
      </c>
      <c r="F382" s="26">
        <f t="shared" si="15"/>
        <v>-159.68694077294691</v>
      </c>
      <c r="G382" s="26">
        <f t="shared" si="16"/>
        <v>99.28653922705314</v>
      </c>
      <c r="H382" s="26">
        <f t="shared" si="17"/>
        <v>0</v>
      </c>
      <c r="I382" s="36"/>
      <c r="J382" s="36"/>
      <c r="K382" s="36"/>
      <c r="L382" s="27"/>
      <c r="M382" s="36"/>
      <c r="N382" s="36"/>
      <c r="O382" s="36"/>
      <c r="P382" s="36"/>
      <c r="Q382" s="36"/>
      <c r="R382" s="29"/>
      <c r="S382" s="36"/>
      <c r="T382" s="29"/>
      <c r="U382" s="36"/>
      <c r="V382" s="36"/>
      <c r="W382" s="36"/>
      <c r="X382" s="36"/>
      <c r="Y382" s="36"/>
      <c r="Z382" s="36"/>
      <c r="AA382" s="36"/>
      <c r="AB382" s="29"/>
      <c r="AC382" s="36"/>
      <c r="AD382" s="66"/>
      <c r="AE382" s="36"/>
      <c r="AF382" s="36"/>
      <c r="AG382" s="36"/>
      <c r="AH382" s="36"/>
      <c r="AI382" s="36"/>
      <c r="AJ382" s="36"/>
      <c r="AK382" s="29"/>
      <c r="AL382" s="36"/>
      <c r="AM382" s="29"/>
      <c r="AN382" s="36"/>
      <c r="AO382" s="36"/>
      <c r="AP382" s="36"/>
      <c r="AQ382" s="29"/>
      <c r="AR382" s="36"/>
      <c r="AS382" s="29"/>
      <c r="AT382" s="36"/>
      <c r="AU382" s="29"/>
      <c r="AV382" s="36"/>
      <c r="AW382" s="36"/>
      <c r="AX382" s="36"/>
      <c r="AY382" s="29"/>
      <c r="AZ382" s="36"/>
      <c r="BA382" s="36"/>
      <c r="BB382" s="36"/>
      <c r="BC382" s="29"/>
      <c r="BD382" s="36"/>
      <c r="BE382" s="36"/>
      <c r="BF382" s="36"/>
      <c r="BG382" s="36"/>
      <c r="BH382" s="36"/>
      <c r="BI382" s="36"/>
      <c r="BJ382" s="36"/>
      <c r="BK382" s="36"/>
      <c r="BL382" s="36"/>
      <c r="BM382" s="29"/>
      <c r="BN382" s="36"/>
      <c r="BO382" s="29"/>
      <c r="BP382" s="36"/>
      <c r="BQ382" s="36"/>
      <c r="BR382" s="36"/>
      <c r="BS382" s="29"/>
      <c r="BT382" s="36"/>
      <c r="BU382" s="29"/>
      <c r="BV382" s="36"/>
      <c r="BW382" s="36"/>
      <c r="BX382" s="36"/>
      <c r="BY382" s="36"/>
    </row>
    <row r="383" spans="1:77" x14ac:dyDescent="0.25">
      <c r="A383" s="16">
        <v>381</v>
      </c>
      <c r="B383" s="16">
        <v>3</v>
      </c>
      <c r="C383" s="37" t="s">
        <v>827</v>
      </c>
      <c r="D383" s="51">
        <v>94.528201758454088</v>
      </c>
      <c r="E383" s="25">
        <v>-181.04249799999999</v>
      </c>
      <c r="F383" s="26">
        <f t="shared" si="15"/>
        <v>-86.514296241545907</v>
      </c>
      <c r="G383" s="26">
        <f t="shared" si="16"/>
        <v>94.528201758454088</v>
      </c>
      <c r="H383" s="26">
        <f t="shared" si="17"/>
        <v>0</v>
      </c>
      <c r="I383" s="36"/>
      <c r="J383" s="36"/>
      <c r="K383" s="36"/>
      <c r="L383" s="27"/>
      <c r="M383" s="36"/>
      <c r="N383" s="36"/>
      <c r="O383" s="36"/>
      <c r="P383" s="36"/>
      <c r="Q383" s="36"/>
      <c r="R383" s="29"/>
      <c r="S383" s="36"/>
      <c r="T383" s="29"/>
      <c r="U383" s="36"/>
      <c r="V383" s="36"/>
      <c r="W383" s="36"/>
      <c r="X383" s="36"/>
      <c r="Y383" s="36"/>
      <c r="Z383" s="36"/>
      <c r="AA383" s="36"/>
      <c r="AB383" s="29"/>
      <c r="AC383" s="36"/>
      <c r="AD383" s="66"/>
      <c r="AE383" s="36"/>
      <c r="AF383" s="36"/>
      <c r="AG383" s="36"/>
      <c r="AH383" s="36"/>
      <c r="AI383" s="36"/>
      <c r="AJ383" s="36"/>
      <c r="AK383" s="29"/>
      <c r="AL383" s="36"/>
      <c r="AM383" s="29"/>
      <c r="AN383" s="36"/>
      <c r="AO383" s="36"/>
      <c r="AP383" s="36"/>
      <c r="AQ383" s="29"/>
      <c r="AR383" s="36"/>
      <c r="AS383" s="29"/>
      <c r="AT383" s="36"/>
      <c r="AU383" s="29"/>
      <c r="AV383" s="36"/>
      <c r="AW383" s="36"/>
      <c r="AX383" s="36"/>
      <c r="AY383" s="29"/>
      <c r="AZ383" s="36"/>
      <c r="BA383" s="36"/>
      <c r="BB383" s="36"/>
      <c r="BC383" s="29"/>
      <c r="BD383" s="36"/>
      <c r="BE383" s="36"/>
      <c r="BF383" s="36"/>
      <c r="BG383" s="36"/>
      <c r="BH383" s="36"/>
      <c r="BI383" s="36"/>
      <c r="BJ383" s="36"/>
      <c r="BK383" s="36"/>
      <c r="BL383" s="36"/>
      <c r="BM383" s="29"/>
      <c r="BN383" s="36"/>
      <c r="BO383" s="29"/>
      <c r="BP383" s="36"/>
      <c r="BQ383" s="36"/>
      <c r="BR383" s="36"/>
      <c r="BS383" s="29"/>
      <c r="BT383" s="36"/>
      <c r="BU383" s="29"/>
      <c r="BV383" s="36"/>
      <c r="BW383" s="36"/>
      <c r="BX383" s="36"/>
      <c r="BY383" s="36"/>
    </row>
    <row r="384" spans="1:77" x14ac:dyDescent="0.25">
      <c r="A384" s="16">
        <v>382</v>
      </c>
      <c r="B384" s="16">
        <v>3</v>
      </c>
      <c r="C384" s="37" t="s">
        <v>828</v>
      </c>
      <c r="D384" s="51">
        <v>92.104270432850228</v>
      </c>
      <c r="E384" s="25">
        <v>433.22939000000002</v>
      </c>
      <c r="F384" s="26">
        <f t="shared" si="15"/>
        <v>525.33366043285025</v>
      </c>
      <c r="G384" s="26">
        <f t="shared" si="16"/>
        <v>92.104270432850228</v>
      </c>
      <c r="H384" s="26">
        <f t="shared" si="17"/>
        <v>0</v>
      </c>
      <c r="I384" s="36"/>
      <c r="J384" s="36"/>
      <c r="K384" s="36"/>
      <c r="L384" s="27"/>
      <c r="M384" s="36"/>
      <c r="N384" s="36"/>
      <c r="O384" s="36"/>
      <c r="P384" s="36"/>
      <c r="Q384" s="36"/>
      <c r="R384" s="29"/>
      <c r="S384" s="36"/>
      <c r="T384" s="29"/>
      <c r="U384" s="36"/>
      <c r="V384" s="36"/>
      <c r="W384" s="36"/>
      <c r="X384" s="36"/>
      <c r="Y384" s="36"/>
      <c r="Z384" s="36"/>
      <c r="AA384" s="36"/>
      <c r="AB384" s="29"/>
      <c r="AC384" s="36"/>
      <c r="AD384" s="66"/>
      <c r="AE384" s="36"/>
      <c r="AF384" s="36"/>
      <c r="AG384" s="36"/>
      <c r="AH384" s="36"/>
      <c r="AI384" s="36"/>
      <c r="AJ384" s="36"/>
      <c r="AK384" s="29"/>
      <c r="AL384" s="36"/>
      <c r="AM384" s="29"/>
      <c r="AN384" s="36"/>
      <c r="AO384" s="36"/>
      <c r="AP384" s="36"/>
      <c r="AQ384" s="29"/>
      <c r="AR384" s="36"/>
      <c r="AS384" s="29"/>
      <c r="AT384" s="36"/>
      <c r="AU384" s="29"/>
      <c r="AV384" s="36"/>
      <c r="AW384" s="36"/>
      <c r="AX384" s="36"/>
      <c r="AY384" s="29"/>
      <c r="AZ384" s="36"/>
      <c r="BA384" s="36"/>
      <c r="BB384" s="36"/>
      <c r="BC384" s="29"/>
      <c r="BD384" s="36"/>
      <c r="BE384" s="36"/>
      <c r="BF384" s="36"/>
      <c r="BG384" s="36"/>
      <c r="BH384" s="36"/>
      <c r="BI384" s="36"/>
      <c r="BJ384" s="36"/>
      <c r="BK384" s="36"/>
      <c r="BL384" s="36"/>
      <c r="BM384" s="29"/>
      <c r="BN384" s="36"/>
      <c r="BO384" s="29"/>
      <c r="BP384" s="36"/>
      <c r="BQ384" s="36"/>
      <c r="BR384" s="36"/>
      <c r="BS384" s="29"/>
      <c r="BT384" s="36"/>
      <c r="BU384" s="29"/>
      <c r="BV384" s="36"/>
      <c r="BW384" s="36"/>
      <c r="BX384" s="36"/>
      <c r="BY384" s="36"/>
    </row>
    <row r="385" spans="1:77" x14ac:dyDescent="0.25">
      <c r="A385" s="16">
        <v>383</v>
      </c>
      <c r="B385" s="16">
        <v>3</v>
      </c>
      <c r="C385" s="37" t="s">
        <v>829</v>
      </c>
      <c r="D385" s="51">
        <v>84.295954531400966</v>
      </c>
      <c r="E385" s="25">
        <v>-1158.1371280000001</v>
      </c>
      <c r="F385" s="26">
        <f t="shared" si="15"/>
        <v>-1073.8411734685992</v>
      </c>
      <c r="G385" s="26">
        <f t="shared" si="16"/>
        <v>-326.30404546859904</v>
      </c>
      <c r="H385" s="26">
        <f t="shared" si="17"/>
        <v>410.6</v>
      </c>
      <c r="I385" s="36"/>
      <c r="J385" s="36"/>
      <c r="K385" s="36"/>
      <c r="L385" s="27"/>
      <c r="M385" s="36"/>
      <c r="N385" s="36"/>
      <c r="O385" s="36"/>
      <c r="P385" s="36"/>
      <c r="Q385" s="36"/>
      <c r="R385" s="29"/>
      <c r="S385" s="36"/>
      <c r="T385" s="29"/>
      <c r="U385" s="36"/>
      <c r="V385" s="36"/>
      <c r="W385" s="36"/>
      <c r="X385" s="36"/>
      <c r="Y385" s="36"/>
      <c r="Z385" s="36"/>
      <c r="AA385" s="36"/>
      <c r="AB385" s="29"/>
      <c r="AC385" s="36"/>
      <c r="AD385" s="66" t="s">
        <v>1051</v>
      </c>
      <c r="AE385" s="36">
        <v>0.13</v>
      </c>
      <c r="AF385" s="36">
        <v>410.6</v>
      </c>
      <c r="AG385" s="36"/>
      <c r="AH385" s="36"/>
      <c r="AI385" s="36"/>
      <c r="AJ385" s="36"/>
      <c r="AK385" s="29"/>
      <c r="AL385" s="36"/>
      <c r="AM385" s="29"/>
      <c r="AN385" s="36"/>
      <c r="AO385" s="36"/>
      <c r="AP385" s="36"/>
      <c r="AQ385" s="29"/>
      <c r="AR385" s="36"/>
      <c r="AS385" s="29"/>
      <c r="AT385" s="36"/>
      <c r="AU385" s="29"/>
      <c r="AV385" s="36"/>
      <c r="AW385" s="36"/>
      <c r="AX385" s="36"/>
      <c r="AY385" s="29"/>
      <c r="AZ385" s="36"/>
      <c r="BA385" s="36"/>
      <c r="BB385" s="36"/>
      <c r="BC385" s="29"/>
      <c r="BD385" s="36"/>
      <c r="BE385" s="36"/>
      <c r="BF385" s="36"/>
      <c r="BG385" s="36"/>
      <c r="BH385" s="36"/>
      <c r="BI385" s="36"/>
      <c r="BJ385" s="36"/>
      <c r="BK385" s="36"/>
      <c r="BL385" s="36"/>
      <c r="BM385" s="29"/>
      <c r="BN385" s="36"/>
      <c r="BO385" s="29"/>
      <c r="BP385" s="36"/>
      <c r="BQ385" s="36"/>
      <c r="BR385" s="36"/>
      <c r="BS385" s="29"/>
      <c r="BT385" s="36"/>
      <c r="BU385" s="29"/>
      <c r="BV385" s="36"/>
      <c r="BW385" s="36"/>
      <c r="BX385" s="36"/>
      <c r="BY385" s="36"/>
    </row>
    <row r="386" spans="1:77" x14ac:dyDescent="0.25">
      <c r="A386" s="16">
        <v>384</v>
      </c>
      <c r="B386" s="16">
        <v>3</v>
      </c>
      <c r="C386" s="37" t="s">
        <v>830</v>
      </c>
      <c r="D386" s="51">
        <v>125.08295319806764</v>
      </c>
      <c r="E386" s="25">
        <v>4.6955899999999993</v>
      </c>
      <c r="F386" s="26">
        <f t="shared" si="15"/>
        <v>129.77854319806764</v>
      </c>
      <c r="G386" s="26">
        <f t="shared" si="16"/>
        <v>65.082953198067642</v>
      </c>
      <c r="H386" s="26">
        <f t="shared" si="17"/>
        <v>60</v>
      </c>
      <c r="I386" s="36"/>
      <c r="J386" s="36"/>
      <c r="K386" s="36"/>
      <c r="L386" s="27"/>
      <c r="M386" s="36"/>
      <c r="N386" s="36"/>
      <c r="O386" s="36"/>
      <c r="P386" s="36"/>
      <c r="Q386" s="36"/>
      <c r="R386" s="29"/>
      <c r="S386" s="36"/>
      <c r="T386" s="29"/>
      <c r="U386" s="36"/>
      <c r="V386" s="36"/>
      <c r="W386" s="36"/>
      <c r="X386" s="36"/>
      <c r="Y386" s="36"/>
      <c r="Z386" s="36">
        <v>4.0000000000000001E-3</v>
      </c>
      <c r="AA386" s="36">
        <v>60</v>
      </c>
      <c r="AB386" s="29"/>
      <c r="AC386" s="36"/>
      <c r="AD386" s="66"/>
      <c r="AE386" s="36"/>
      <c r="AF386" s="36"/>
      <c r="AG386" s="36"/>
      <c r="AH386" s="36"/>
      <c r="AI386" s="36"/>
      <c r="AJ386" s="36"/>
      <c r="AK386" s="29"/>
      <c r="AL386" s="36"/>
      <c r="AM386" s="29"/>
      <c r="AN386" s="36"/>
      <c r="AO386" s="36"/>
      <c r="AP386" s="36"/>
      <c r="AQ386" s="29"/>
      <c r="AR386" s="36"/>
      <c r="AS386" s="29"/>
      <c r="AT386" s="36"/>
      <c r="AU386" s="29"/>
      <c r="AV386" s="36"/>
      <c r="AW386" s="36"/>
      <c r="AX386" s="36"/>
      <c r="AY386" s="29"/>
      <c r="AZ386" s="36"/>
      <c r="BA386" s="36"/>
      <c r="BB386" s="36"/>
      <c r="BC386" s="29"/>
      <c r="BD386" s="36"/>
      <c r="BE386" s="36"/>
      <c r="BF386" s="36"/>
      <c r="BG386" s="36"/>
      <c r="BH386" s="36"/>
      <c r="BI386" s="36"/>
      <c r="BJ386" s="36"/>
      <c r="BK386" s="36"/>
      <c r="BL386" s="36"/>
      <c r="BM386" s="29"/>
      <c r="BN386" s="36"/>
      <c r="BO386" s="29"/>
      <c r="BP386" s="36"/>
      <c r="BQ386" s="36"/>
      <c r="BR386" s="36"/>
      <c r="BS386" s="29"/>
      <c r="BT386" s="36"/>
      <c r="BU386" s="29"/>
      <c r="BV386" s="36"/>
      <c r="BW386" s="36"/>
      <c r="BX386" s="36"/>
      <c r="BY386" s="36"/>
    </row>
    <row r="387" spans="1:77" x14ac:dyDescent="0.25">
      <c r="A387" s="16">
        <v>385</v>
      </c>
      <c r="B387" s="16">
        <v>3</v>
      </c>
      <c r="C387" s="37" t="s">
        <v>831</v>
      </c>
      <c r="D387" s="51">
        <v>139.29525578743963</v>
      </c>
      <c r="E387" s="25">
        <v>-409.64585599999998</v>
      </c>
      <c r="F387" s="26">
        <f t="shared" si="15"/>
        <v>-270.35060021256038</v>
      </c>
      <c r="G387" s="26">
        <f t="shared" si="16"/>
        <v>139.29525578743963</v>
      </c>
      <c r="H387" s="26">
        <f t="shared" si="17"/>
        <v>0</v>
      </c>
      <c r="I387" s="36"/>
      <c r="J387" s="36"/>
      <c r="K387" s="36"/>
      <c r="L387" s="27"/>
      <c r="M387" s="36"/>
      <c r="N387" s="36"/>
      <c r="O387" s="36"/>
      <c r="P387" s="36"/>
      <c r="Q387" s="36"/>
      <c r="R387" s="29"/>
      <c r="S387" s="36"/>
      <c r="T387" s="29"/>
      <c r="U387" s="36"/>
      <c r="V387" s="36"/>
      <c r="W387" s="36"/>
      <c r="X387" s="36"/>
      <c r="Y387" s="36"/>
      <c r="Z387" s="36"/>
      <c r="AA387" s="36"/>
      <c r="AB387" s="29"/>
      <c r="AC387" s="36"/>
      <c r="AD387" s="66"/>
      <c r="AE387" s="36"/>
      <c r="AF387" s="36"/>
      <c r="AG387" s="36"/>
      <c r="AH387" s="36"/>
      <c r="AI387" s="36"/>
      <c r="AJ387" s="36"/>
      <c r="AK387" s="29"/>
      <c r="AL387" s="36"/>
      <c r="AM387" s="29"/>
      <c r="AN387" s="36"/>
      <c r="AO387" s="36"/>
      <c r="AP387" s="36"/>
      <c r="AQ387" s="29"/>
      <c r="AR387" s="36"/>
      <c r="AS387" s="29"/>
      <c r="AT387" s="36"/>
      <c r="AU387" s="29"/>
      <c r="AV387" s="36"/>
      <c r="AW387" s="36"/>
      <c r="AX387" s="36"/>
      <c r="AY387" s="29"/>
      <c r="AZ387" s="36"/>
      <c r="BA387" s="36"/>
      <c r="BB387" s="36"/>
      <c r="BC387" s="29"/>
      <c r="BD387" s="36"/>
      <c r="BE387" s="36"/>
      <c r="BF387" s="36"/>
      <c r="BG387" s="36"/>
      <c r="BH387" s="36"/>
      <c r="BI387" s="36"/>
      <c r="BJ387" s="36"/>
      <c r="BK387" s="36"/>
      <c r="BL387" s="36"/>
      <c r="BM387" s="29"/>
      <c r="BN387" s="36"/>
      <c r="BO387" s="29"/>
      <c r="BP387" s="36"/>
      <c r="BQ387" s="36"/>
      <c r="BR387" s="36"/>
      <c r="BS387" s="29"/>
      <c r="BT387" s="36"/>
      <c r="BU387" s="29"/>
      <c r="BV387" s="36"/>
      <c r="BW387" s="36"/>
      <c r="BX387" s="36"/>
      <c r="BY387" s="36"/>
    </row>
    <row r="388" spans="1:77" x14ac:dyDescent="0.25">
      <c r="A388" s="16">
        <v>386</v>
      </c>
      <c r="B388" s="16">
        <v>3</v>
      </c>
      <c r="C388" s="37" t="s">
        <v>934</v>
      </c>
      <c r="D388" s="51">
        <v>59.719790917874398</v>
      </c>
      <c r="E388" s="25">
        <v>11.267959999999997</v>
      </c>
      <c r="F388" s="26">
        <f t="shared" ref="F388:F450" si="18">D388+E388</f>
        <v>70.987750917874394</v>
      </c>
      <c r="G388" s="26">
        <f t="shared" ref="G388:G450" si="19">D388-H388</f>
        <v>59.719790917874398</v>
      </c>
      <c r="H388" s="26">
        <f t="shared" ref="H388:H450" si="20">J388+K388+M388+O388+Q388+S388+U388+W388+Y388+AA388+AC388+AF388+AH388+AJ388+AL388+AN388+AP388+AR388+AT388+AV388+AX388+AZ388+BB388+BD388+BF388+BH388+BJ388+BL388+BN388+BP388+BR388+BT388+BV388+BX388+BY388</f>
        <v>0</v>
      </c>
      <c r="I388" s="36"/>
      <c r="J388" s="36"/>
      <c r="K388" s="36"/>
      <c r="L388" s="27"/>
      <c r="M388" s="36"/>
      <c r="N388" s="36"/>
      <c r="O388" s="36"/>
      <c r="P388" s="36"/>
      <c r="Q388" s="36"/>
      <c r="R388" s="29"/>
      <c r="S388" s="36"/>
      <c r="T388" s="29"/>
      <c r="U388" s="36"/>
      <c r="V388" s="36"/>
      <c r="W388" s="36"/>
      <c r="X388" s="36"/>
      <c r="Y388" s="36"/>
      <c r="Z388" s="36"/>
      <c r="AA388" s="36"/>
      <c r="AB388" s="29"/>
      <c r="AC388" s="36"/>
      <c r="AD388" s="66"/>
      <c r="AE388" s="36"/>
      <c r="AF388" s="36"/>
      <c r="AG388" s="36"/>
      <c r="AH388" s="36"/>
      <c r="AI388" s="36"/>
      <c r="AJ388" s="36"/>
      <c r="AK388" s="29"/>
      <c r="AL388" s="36"/>
      <c r="AM388" s="29"/>
      <c r="AN388" s="36"/>
      <c r="AO388" s="36"/>
      <c r="AP388" s="36"/>
      <c r="AQ388" s="29"/>
      <c r="AR388" s="36"/>
      <c r="AS388" s="29"/>
      <c r="AT388" s="36"/>
      <c r="AU388" s="29"/>
      <c r="AV388" s="36"/>
      <c r="AW388" s="36"/>
      <c r="AX388" s="36"/>
      <c r="AY388" s="29"/>
      <c r="AZ388" s="36"/>
      <c r="BA388" s="36"/>
      <c r="BB388" s="36"/>
      <c r="BC388" s="29"/>
      <c r="BD388" s="36"/>
      <c r="BE388" s="36"/>
      <c r="BF388" s="36"/>
      <c r="BG388" s="36"/>
      <c r="BH388" s="36"/>
      <c r="BI388" s="36"/>
      <c r="BJ388" s="36"/>
      <c r="BK388" s="36"/>
      <c r="BL388" s="36"/>
      <c r="BM388" s="29"/>
      <c r="BN388" s="36"/>
      <c r="BO388" s="29"/>
      <c r="BP388" s="36"/>
      <c r="BQ388" s="36"/>
      <c r="BR388" s="36"/>
      <c r="BS388" s="29"/>
      <c r="BT388" s="36"/>
      <c r="BU388" s="29"/>
      <c r="BV388" s="36"/>
      <c r="BW388" s="36"/>
      <c r="BX388" s="36"/>
      <c r="BY388" s="36"/>
    </row>
    <row r="389" spans="1:77" x14ac:dyDescent="0.25">
      <c r="A389" s="16">
        <v>387</v>
      </c>
      <c r="B389" s="16">
        <v>3</v>
      </c>
      <c r="C389" s="37" t="s">
        <v>935</v>
      </c>
      <c r="D389" s="51">
        <v>24.525598260869565</v>
      </c>
      <c r="E389" s="25">
        <v>-128.936646</v>
      </c>
      <c r="F389" s="26">
        <f t="shared" si="18"/>
        <v>-104.41104773913042</v>
      </c>
      <c r="G389" s="26">
        <f t="shared" si="19"/>
        <v>24.525598260869565</v>
      </c>
      <c r="H389" s="26">
        <f t="shared" si="20"/>
        <v>0</v>
      </c>
      <c r="I389" s="36"/>
      <c r="J389" s="36"/>
      <c r="K389" s="36"/>
      <c r="L389" s="27"/>
      <c r="M389" s="36"/>
      <c r="N389" s="36"/>
      <c r="O389" s="36"/>
      <c r="P389" s="36"/>
      <c r="Q389" s="36"/>
      <c r="R389" s="29"/>
      <c r="S389" s="36"/>
      <c r="T389" s="29"/>
      <c r="U389" s="36"/>
      <c r="V389" s="36"/>
      <c r="W389" s="36"/>
      <c r="X389" s="36"/>
      <c r="Y389" s="36"/>
      <c r="Z389" s="36"/>
      <c r="AA389" s="36"/>
      <c r="AB389" s="29"/>
      <c r="AC389" s="36"/>
      <c r="AD389" s="66"/>
      <c r="AE389" s="36"/>
      <c r="AF389" s="36"/>
      <c r="AG389" s="36"/>
      <c r="AH389" s="36"/>
      <c r="AI389" s="36"/>
      <c r="AJ389" s="36"/>
      <c r="AK389" s="29"/>
      <c r="AL389" s="36"/>
      <c r="AM389" s="29"/>
      <c r="AN389" s="36"/>
      <c r="AO389" s="36"/>
      <c r="AP389" s="36"/>
      <c r="AQ389" s="29"/>
      <c r="AR389" s="36"/>
      <c r="AS389" s="29"/>
      <c r="AT389" s="36"/>
      <c r="AU389" s="29"/>
      <c r="AV389" s="36"/>
      <c r="AW389" s="36"/>
      <c r="AX389" s="36"/>
      <c r="AY389" s="29"/>
      <c r="AZ389" s="36"/>
      <c r="BA389" s="36"/>
      <c r="BB389" s="36"/>
      <c r="BC389" s="29"/>
      <c r="BD389" s="36"/>
      <c r="BE389" s="36"/>
      <c r="BF389" s="36"/>
      <c r="BG389" s="36"/>
      <c r="BH389" s="36"/>
      <c r="BI389" s="36"/>
      <c r="BJ389" s="36"/>
      <c r="BK389" s="36"/>
      <c r="BL389" s="36"/>
      <c r="BM389" s="29"/>
      <c r="BN389" s="36"/>
      <c r="BO389" s="29"/>
      <c r="BP389" s="36"/>
      <c r="BQ389" s="36"/>
      <c r="BR389" s="36"/>
      <c r="BS389" s="29"/>
      <c r="BT389" s="36"/>
      <c r="BU389" s="29"/>
      <c r="BV389" s="36"/>
      <c r="BW389" s="36"/>
      <c r="BX389" s="36"/>
      <c r="BY389" s="36"/>
    </row>
    <row r="390" spans="1:77" x14ac:dyDescent="0.25">
      <c r="A390" s="16">
        <v>388</v>
      </c>
      <c r="B390" s="16">
        <v>3</v>
      </c>
      <c r="C390" s="37" t="s">
        <v>936</v>
      </c>
      <c r="D390" s="51">
        <v>99.94900997101449</v>
      </c>
      <c r="E390" s="25">
        <v>-841.66393999999991</v>
      </c>
      <c r="F390" s="26">
        <f t="shared" si="18"/>
        <v>-741.71493002898546</v>
      </c>
      <c r="G390" s="26">
        <f t="shared" si="19"/>
        <v>99.94900997101449</v>
      </c>
      <c r="H390" s="26">
        <f t="shared" si="20"/>
        <v>0</v>
      </c>
      <c r="I390" s="36"/>
      <c r="J390" s="36"/>
      <c r="K390" s="36"/>
      <c r="L390" s="27"/>
      <c r="M390" s="36"/>
      <c r="N390" s="36"/>
      <c r="O390" s="36"/>
      <c r="P390" s="36"/>
      <c r="Q390" s="36"/>
      <c r="R390" s="29"/>
      <c r="S390" s="36"/>
      <c r="T390" s="29"/>
      <c r="U390" s="36"/>
      <c r="V390" s="36"/>
      <c r="W390" s="36"/>
      <c r="X390" s="36"/>
      <c r="Y390" s="36"/>
      <c r="Z390" s="36"/>
      <c r="AA390" s="36"/>
      <c r="AB390" s="29"/>
      <c r="AC390" s="36"/>
      <c r="AD390" s="66"/>
      <c r="AE390" s="36"/>
      <c r="AF390" s="36"/>
      <c r="AG390" s="36"/>
      <c r="AH390" s="36"/>
      <c r="AI390" s="36"/>
      <c r="AJ390" s="36"/>
      <c r="AK390" s="29"/>
      <c r="AL390" s="36"/>
      <c r="AM390" s="29"/>
      <c r="AN390" s="36"/>
      <c r="AO390" s="36"/>
      <c r="AP390" s="36"/>
      <c r="AQ390" s="29"/>
      <c r="AR390" s="36"/>
      <c r="AS390" s="29"/>
      <c r="AT390" s="36"/>
      <c r="AU390" s="29"/>
      <c r="AV390" s="36"/>
      <c r="AW390" s="36"/>
      <c r="AX390" s="36"/>
      <c r="AY390" s="29"/>
      <c r="AZ390" s="36"/>
      <c r="BA390" s="36"/>
      <c r="BB390" s="36"/>
      <c r="BC390" s="29"/>
      <c r="BD390" s="36"/>
      <c r="BE390" s="36"/>
      <c r="BF390" s="36"/>
      <c r="BG390" s="36"/>
      <c r="BH390" s="36"/>
      <c r="BI390" s="36"/>
      <c r="BJ390" s="36"/>
      <c r="BK390" s="36"/>
      <c r="BL390" s="36"/>
      <c r="BM390" s="29"/>
      <c r="BN390" s="36"/>
      <c r="BO390" s="29"/>
      <c r="BP390" s="36"/>
      <c r="BQ390" s="36"/>
      <c r="BR390" s="36"/>
      <c r="BS390" s="29"/>
      <c r="BT390" s="36"/>
      <c r="BU390" s="29"/>
      <c r="BV390" s="36"/>
      <c r="BW390" s="36"/>
      <c r="BX390" s="36"/>
      <c r="BY390" s="36"/>
    </row>
    <row r="391" spans="1:77" x14ac:dyDescent="0.25">
      <c r="A391" s="16">
        <v>389</v>
      </c>
      <c r="B391" s="16">
        <v>3</v>
      </c>
      <c r="C391" s="37" t="s">
        <v>921</v>
      </c>
      <c r="D391" s="51">
        <v>93.362881932367131</v>
      </c>
      <c r="E391" s="25">
        <v>31.171689999999998</v>
      </c>
      <c r="F391" s="26">
        <f t="shared" si="18"/>
        <v>124.53457193236713</v>
      </c>
      <c r="G391" s="26">
        <f t="shared" si="19"/>
        <v>93.362881932367131</v>
      </c>
      <c r="H391" s="26">
        <f t="shared" si="20"/>
        <v>0</v>
      </c>
      <c r="I391" s="36"/>
      <c r="J391" s="36"/>
      <c r="K391" s="36"/>
      <c r="L391" s="27"/>
      <c r="M391" s="36"/>
      <c r="N391" s="36"/>
      <c r="O391" s="36"/>
      <c r="P391" s="36"/>
      <c r="Q391" s="36"/>
      <c r="R391" s="29"/>
      <c r="S391" s="36"/>
      <c r="T391" s="29"/>
      <c r="U391" s="36"/>
      <c r="V391" s="36"/>
      <c r="W391" s="36"/>
      <c r="X391" s="36"/>
      <c r="Y391" s="36"/>
      <c r="Z391" s="36"/>
      <c r="AA391" s="36"/>
      <c r="AB391" s="29"/>
      <c r="AC391" s="36"/>
      <c r="AD391" s="66"/>
      <c r="AE391" s="36"/>
      <c r="AF391" s="36"/>
      <c r="AG391" s="36"/>
      <c r="AH391" s="36"/>
      <c r="AI391" s="36"/>
      <c r="AJ391" s="36"/>
      <c r="AK391" s="29"/>
      <c r="AL391" s="36"/>
      <c r="AM391" s="29"/>
      <c r="AN391" s="36"/>
      <c r="AO391" s="36"/>
      <c r="AP391" s="36"/>
      <c r="AQ391" s="29"/>
      <c r="AR391" s="36"/>
      <c r="AS391" s="29"/>
      <c r="AT391" s="36"/>
      <c r="AU391" s="29"/>
      <c r="AV391" s="36"/>
      <c r="AW391" s="36"/>
      <c r="AX391" s="36"/>
      <c r="AY391" s="29"/>
      <c r="AZ391" s="36"/>
      <c r="BA391" s="36"/>
      <c r="BB391" s="36"/>
      <c r="BC391" s="29"/>
      <c r="BD391" s="36"/>
      <c r="BE391" s="36"/>
      <c r="BF391" s="36"/>
      <c r="BG391" s="36"/>
      <c r="BH391" s="36"/>
      <c r="BI391" s="36"/>
      <c r="BJ391" s="36"/>
      <c r="BK391" s="36"/>
      <c r="BL391" s="36"/>
      <c r="BM391" s="29"/>
      <c r="BN391" s="36"/>
      <c r="BO391" s="29"/>
      <c r="BP391" s="36"/>
      <c r="BQ391" s="36"/>
      <c r="BR391" s="36"/>
      <c r="BS391" s="29"/>
      <c r="BT391" s="36"/>
      <c r="BU391" s="29"/>
      <c r="BV391" s="36"/>
      <c r="BW391" s="36"/>
      <c r="BX391" s="36"/>
      <c r="BY391" s="36"/>
    </row>
    <row r="392" spans="1:77" x14ac:dyDescent="0.25">
      <c r="A392" s="16">
        <v>390</v>
      </c>
      <c r="B392" s="16">
        <v>3</v>
      </c>
      <c r="C392" s="37" t="s">
        <v>832</v>
      </c>
      <c r="D392" s="51">
        <v>122.75760541062802</v>
      </c>
      <c r="E392" s="25">
        <v>-361.32830999999999</v>
      </c>
      <c r="F392" s="26">
        <f t="shared" si="18"/>
        <v>-238.57070458937199</v>
      </c>
      <c r="G392" s="26">
        <f t="shared" si="19"/>
        <v>122.75760541062802</v>
      </c>
      <c r="H392" s="26">
        <f t="shared" si="20"/>
        <v>0</v>
      </c>
      <c r="I392" s="36"/>
      <c r="J392" s="36"/>
      <c r="K392" s="36"/>
      <c r="L392" s="27"/>
      <c r="M392" s="36"/>
      <c r="N392" s="36"/>
      <c r="O392" s="36"/>
      <c r="P392" s="36"/>
      <c r="Q392" s="36"/>
      <c r="R392" s="29"/>
      <c r="S392" s="36"/>
      <c r="T392" s="29"/>
      <c r="U392" s="36"/>
      <c r="V392" s="36"/>
      <c r="W392" s="36"/>
      <c r="X392" s="36"/>
      <c r="Y392" s="36"/>
      <c r="Z392" s="36"/>
      <c r="AA392" s="36"/>
      <c r="AB392" s="29"/>
      <c r="AC392" s="36"/>
      <c r="AD392" s="66"/>
      <c r="AE392" s="36"/>
      <c r="AF392" s="36"/>
      <c r="AG392" s="36"/>
      <c r="AH392" s="36"/>
      <c r="AI392" s="36"/>
      <c r="AJ392" s="36"/>
      <c r="AK392" s="29"/>
      <c r="AL392" s="36"/>
      <c r="AM392" s="29"/>
      <c r="AN392" s="36"/>
      <c r="AO392" s="36"/>
      <c r="AP392" s="36"/>
      <c r="AQ392" s="29"/>
      <c r="AR392" s="36"/>
      <c r="AS392" s="29"/>
      <c r="AT392" s="36"/>
      <c r="AU392" s="29"/>
      <c r="AV392" s="36"/>
      <c r="AW392" s="36"/>
      <c r="AX392" s="36"/>
      <c r="AY392" s="29"/>
      <c r="AZ392" s="36"/>
      <c r="BA392" s="36"/>
      <c r="BB392" s="36"/>
      <c r="BC392" s="29"/>
      <c r="BD392" s="36"/>
      <c r="BE392" s="36"/>
      <c r="BF392" s="36"/>
      <c r="BG392" s="36"/>
      <c r="BH392" s="36"/>
      <c r="BI392" s="36"/>
      <c r="BJ392" s="36"/>
      <c r="BK392" s="36"/>
      <c r="BL392" s="36"/>
      <c r="BM392" s="29"/>
      <c r="BN392" s="36"/>
      <c r="BO392" s="29"/>
      <c r="BP392" s="36"/>
      <c r="BQ392" s="36"/>
      <c r="BR392" s="36"/>
      <c r="BS392" s="29"/>
      <c r="BT392" s="36"/>
      <c r="BU392" s="29"/>
      <c r="BV392" s="36"/>
      <c r="BW392" s="36"/>
      <c r="BX392" s="36"/>
      <c r="BY392" s="36"/>
    </row>
    <row r="393" spans="1:77" x14ac:dyDescent="0.25">
      <c r="A393" s="16">
        <v>391</v>
      </c>
      <c r="B393" s="16">
        <v>3</v>
      </c>
      <c r="C393" s="37" t="s">
        <v>833</v>
      </c>
      <c r="D393" s="51">
        <v>29.053812772946859</v>
      </c>
      <c r="E393" s="25">
        <v>-820.14400799999999</v>
      </c>
      <c r="F393" s="26">
        <f t="shared" si="18"/>
        <v>-791.09019522705307</v>
      </c>
      <c r="G393" s="26">
        <f t="shared" si="19"/>
        <v>29.053812772946859</v>
      </c>
      <c r="H393" s="26">
        <f t="shared" si="20"/>
        <v>0</v>
      </c>
      <c r="I393" s="36"/>
      <c r="J393" s="36"/>
      <c r="K393" s="36"/>
      <c r="L393" s="27"/>
      <c r="M393" s="36"/>
      <c r="N393" s="36"/>
      <c r="O393" s="36"/>
      <c r="P393" s="36"/>
      <c r="Q393" s="36"/>
      <c r="R393" s="29"/>
      <c r="S393" s="36"/>
      <c r="T393" s="29"/>
      <c r="U393" s="36"/>
      <c r="V393" s="36"/>
      <c r="W393" s="36"/>
      <c r="X393" s="36"/>
      <c r="Y393" s="36"/>
      <c r="Z393" s="36"/>
      <c r="AA393" s="36"/>
      <c r="AB393" s="29"/>
      <c r="AC393" s="36"/>
      <c r="AD393" s="66"/>
      <c r="AE393" s="36"/>
      <c r="AF393" s="36"/>
      <c r="AG393" s="36"/>
      <c r="AH393" s="36"/>
      <c r="AI393" s="36"/>
      <c r="AJ393" s="36"/>
      <c r="AK393" s="29"/>
      <c r="AL393" s="36"/>
      <c r="AM393" s="29"/>
      <c r="AN393" s="36"/>
      <c r="AO393" s="36"/>
      <c r="AP393" s="36"/>
      <c r="AQ393" s="29"/>
      <c r="AR393" s="36"/>
      <c r="AS393" s="29"/>
      <c r="AT393" s="36"/>
      <c r="AU393" s="29"/>
      <c r="AV393" s="36"/>
      <c r="AW393" s="36"/>
      <c r="AX393" s="36"/>
      <c r="AY393" s="29"/>
      <c r="AZ393" s="36"/>
      <c r="BA393" s="36"/>
      <c r="BB393" s="36"/>
      <c r="BC393" s="29"/>
      <c r="BD393" s="36"/>
      <c r="BE393" s="36"/>
      <c r="BF393" s="36"/>
      <c r="BG393" s="36"/>
      <c r="BH393" s="36"/>
      <c r="BI393" s="36"/>
      <c r="BJ393" s="36"/>
      <c r="BK393" s="36"/>
      <c r="BL393" s="36"/>
      <c r="BM393" s="29"/>
      <c r="BN393" s="36"/>
      <c r="BO393" s="29"/>
      <c r="BP393" s="36"/>
      <c r="BQ393" s="36"/>
      <c r="BR393" s="36"/>
      <c r="BS393" s="29"/>
      <c r="BT393" s="36"/>
      <c r="BU393" s="29"/>
      <c r="BV393" s="36"/>
      <c r="BW393" s="36"/>
      <c r="BX393" s="36"/>
      <c r="BY393" s="36"/>
    </row>
    <row r="394" spans="1:77" x14ac:dyDescent="0.25">
      <c r="A394" s="16">
        <v>392</v>
      </c>
      <c r="B394" s="16">
        <v>3</v>
      </c>
      <c r="C394" s="37" t="s">
        <v>834</v>
      </c>
      <c r="D394" s="51">
        <v>37.851720792270527</v>
      </c>
      <c r="E394" s="25">
        <v>69.912801999999999</v>
      </c>
      <c r="F394" s="26">
        <f t="shared" si="18"/>
        <v>107.76452279227053</v>
      </c>
      <c r="G394" s="26">
        <f t="shared" si="19"/>
        <v>-338.6482792077295</v>
      </c>
      <c r="H394" s="26">
        <f t="shared" si="20"/>
        <v>376.5</v>
      </c>
      <c r="I394" s="36"/>
      <c r="J394" s="36"/>
      <c r="K394" s="36"/>
      <c r="L394" s="27"/>
      <c r="M394" s="36"/>
      <c r="N394" s="36"/>
      <c r="O394" s="36"/>
      <c r="P394" s="36"/>
      <c r="Q394" s="36"/>
      <c r="R394" s="29"/>
      <c r="S394" s="36"/>
      <c r="T394" s="29"/>
      <c r="U394" s="36"/>
      <c r="V394" s="36"/>
      <c r="W394" s="36"/>
      <c r="X394" s="36"/>
      <c r="Y394" s="36"/>
      <c r="Z394" s="36"/>
      <c r="AA394" s="36"/>
      <c r="AB394" s="29"/>
      <c r="AC394" s="36"/>
      <c r="AD394" s="66" t="s">
        <v>1052</v>
      </c>
      <c r="AE394" s="36">
        <v>0.12</v>
      </c>
      <c r="AF394" s="36">
        <v>376.5</v>
      </c>
      <c r="AG394" s="36"/>
      <c r="AH394" s="36"/>
      <c r="AI394" s="36"/>
      <c r="AJ394" s="36"/>
      <c r="AK394" s="29"/>
      <c r="AL394" s="36"/>
      <c r="AM394" s="29"/>
      <c r="AN394" s="36"/>
      <c r="AO394" s="36"/>
      <c r="AP394" s="36"/>
      <c r="AQ394" s="29"/>
      <c r="AR394" s="36"/>
      <c r="AS394" s="29"/>
      <c r="AT394" s="36"/>
      <c r="AU394" s="29"/>
      <c r="AV394" s="36"/>
      <c r="AW394" s="36"/>
      <c r="AX394" s="36"/>
      <c r="AY394" s="29"/>
      <c r="AZ394" s="36"/>
      <c r="BA394" s="36"/>
      <c r="BB394" s="36"/>
      <c r="BC394" s="29"/>
      <c r="BD394" s="36"/>
      <c r="BE394" s="36"/>
      <c r="BF394" s="36"/>
      <c r="BG394" s="36"/>
      <c r="BH394" s="36"/>
      <c r="BI394" s="36"/>
      <c r="BJ394" s="36"/>
      <c r="BK394" s="36"/>
      <c r="BL394" s="36"/>
      <c r="BM394" s="29"/>
      <c r="BN394" s="36"/>
      <c r="BO394" s="29"/>
      <c r="BP394" s="36"/>
      <c r="BQ394" s="36"/>
      <c r="BR394" s="36"/>
      <c r="BS394" s="29"/>
      <c r="BT394" s="36"/>
      <c r="BU394" s="29"/>
      <c r="BV394" s="36"/>
      <c r="BW394" s="36"/>
      <c r="BX394" s="36"/>
      <c r="BY394" s="36"/>
    </row>
    <row r="395" spans="1:77" x14ac:dyDescent="0.25">
      <c r="A395" s="16">
        <v>393</v>
      </c>
      <c r="B395" s="16">
        <v>3</v>
      </c>
      <c r="C395" s="37" t="s">
        <v>835</v>
      </c>
      <c r="D395" s="51">
        <v>112.83043296618355</v>
      </c>
      <c r="E395" s="25">
        <v>76.159331999999992</v>
      </c>
      <c r="F395" s="26">
        <f t="shared" si="18"/>
        <v>188.98976496618354</v>
      </c>
      <c r="G395" s="26">
        <f t="shared" si="19"/>
        <v>112.83043296618355</v>
      </c>
      <c r="H395" s="26">
        <f t="shared" si="20"/>
        <v>0</v>
      </c>
      <c r="I395" s="36"/>
      <c r="J395" s="36"/>
      <c r="K395" s="36"/>
      <c r="L395" s="27"/>
      <c r="M395" s="36"/>
      <c r="N395" s="36"/>
      <c r="O395" s="36"/>
      <c r="P395" s="36"/>
      <c r="Q395" s="36"/>
      <c r="R395" s="29"/>
      <c r="S395" s="36"/>
      <c r="T395" s="29"/>
      <c r="U395" s="36"/>
      <c r="V395" s="36"/>
      <c r="W395" s="36"/>
      <c r="X395" s="36"/>
      <c r="Y395" s="36"/>
      <c r="Z395" s="36"/>
      <c r="AA395" s="36"/>
      <c r="AB395" s="29"/>
      <c r="AC395" s="36"/>
      <c r="AD395" s="66"/>
      <c r="AE395" s="36"/>
      <c r="AF395" s="36"/>
      <c r="AG395" s="36"/>
      <c r="AH395" s="36"/>
      <c r="AI395" s="36"/>
      <c r="AJ395" s="36"/>
      <c r="AK395" s="29"/>
      <c r="AL395" s="36"/>
      <c r="AM395" s="29"/>
      <c r="AN395" s="36"/>
      <c r="AO395" s="36"/>
      <c r="AP395" s="36"/>
      <c r="AQ395" s="29"/>
      <c r="AR395" s="36"/>
      <c r="AS395" s="29"/>
      <c r="AT395" s="36"/>
      <c r="AU395" s="29"/>
      <c r="AV395" s="36"/>
      <c r="AW395" s="36"/>
      <c r="AX395" s="36"/>
      <c r="AY395" s="29"/>
      <c r="AZ395" s="36"/>
      <c r="BA395" s="36"/>
      <c r="BB395" s="36"/>
      <c r="BC395" s="29"/>
      <c r="BD395" s="36"/>
      <c r="BE395" s="36"/>
      <c r="BF395" s="36"/>
      <c r="BG395" s="36"/>
      <c r="BH395" s="36"/>
      <c r="BI395" s="36"/>
      <c r="BJ395" s="36"/>
      <c r="BK395" s="36"/>
      <c r="BL395" s="36"/>
      <c r="BM395" s="29"/>
      <c r="BN395" s="36"/>
      <c r="BO395" s="29"/>
      <c r="BP395" s="36"/>
      <c r="BQ395" s="36"/>
      <c r="BR395" s="36"/>
      <c r="BS395" s="29"/>
      <c r="BT395" s="36"/>
      <c r="BU395" s="29"/>
      <c r="BV395" s="36"/>
      <c r="BW395" s="36"/>
      <c r="BX395" s="36"/>
      <c r="BY395" s="36"/>
    </row>
    <row r="396" spans="1:77" x14ac:dyDescent="0.25">
      <c r="A396" s="16">
        <v>394</v>
      </c>
      <c r="B396" s="16">
        <v>3</v>
      </c>
      <c r="C396" s="37" t="s">
        <v>836</v>
      </c>
      <c r="D396" s="51">
        <v>108.02294456038648</v>
      </c>
      <c r="E396" s="25">
        <v>100.10413600000001</v>
      </c>
      <c r="F396" s="26">
        <f t="shared" si="18"/>
        <v>208.1270805603865</v>
      </c>
      <c r="G396" s="26">
        <f t="shared" si="19"/>
        <v>-443.63905543961346</v>
      </c>
      <c r="H396" s="26">
        <f t="shared" si="20"/>
        <v>551.66199999999992</v>
      </c>
      <c r="I396" s="36"/>
      <c r="J396" s="36"/>
      <c r="K396" s="36"/>
      <c r="L396" s="27">
        <v>0.48199999999999998</v>
      </c>
      <c r="M396" s="36">
        <v>223.648</v>
      </c>
      <c r="N396" s="36">
        <v>7.0000000000000007E-2</v>
      </c>
      <c r="O396" s="36">
        <v>35.21</v>
      </c>
      <c r="P396" s="36">
        <v>0.30199999999999999</v>
      </c>
      <c r="Q396" s="36">
        <v>287.27999999999997</v>
      </c>
      <c r="R396" s="29">
        <v>1</v>
      </c>
      <c r="S396" s="36">
        <v>0.84599999999999997</v>
      </c>
      <c r="T396" s="29"/>
      <c r="U396" s="36"/>
      <c r="V396" s="36">
        <v>2E-3</v>
      </c>
      <c r="W396" s="36">
        <v>4.6779999999999999</v>
      </c>
      <c r="X396" s="36"/>
      <c r="Y396" s="36"/>
      <c r="Z396" s="36"/>
      <c r="AA396" s="36"/>
      <c r="AB396" s="29"/>
      <c r="AC396" s="36"/>
      <c r="AD396" s="66"/>
      <c r="AE396" s="36"/>
      <c r="AF396" s="36"/>
      <c r="AG396" s="36"/>
      <c r="AH396" s="36"/>
      <c r="AI396" s="36"/>
      <c r="AJ396" s="36"/>
      <c r="AK396" s="29"/>
      <c r="AL396" s="36"/>
      <c r="AM396" s="29"/>
      <c r="AN396" s="36"/>
      <c r="AO396" s="36"/>
      <c r="AP396" s="36"/>
      <c r="AQ396" s="29"/>
      <c r="AR396" s="36"/>
      <c r="AS396" s="29"/>
      <c r="AT396" s="36"/>
      <c r="AU396" s="29"/>
      <c r="AV396" s="36"/>
      <c r="AW396" s="36"/>
      <c r="AX396" s="36"/>
      <c r="AY396" s="29"/>
      <c r="AZ396" s="36"/>
      <c r="BA396" s="36"/>
      <c r="BB396" s="36"/>
      <c r="BC396" s="29"/>
      <c r="BD396" s="36"/>
      <c r="BE396" s="36"/>
      <c r="BF396" s="36"/>
      <c r="BG396" s="36"/>
      <c r="BH396" s="36"/>
      <c r="BI396" s="36"/>
      <c r="BJ396" s="36"/>
      <c r="BK396" s="36"/>
      <c r="BL396" s="36"/>
      <c r="BM396" s="29"/>
      <c r="BN396" s="36"/>
      <c r="BO396" s="29"/>
      <c r="BP396" s="36"/>
      <c r="BQ396" s="36"/>
      <c r="BR396" s="36"/>
      <c r="BS396" s="29"/>
      <c r="BT396" s="36"/>
      <c r="BU396" s="29"/>
      <c r="BV396" s="36"/>
      <c r="BW396" s="36"/>
      <c r="BX396" s="36"/>
      <c r="BY396" s="36"/>
    </row>
    <row r="397" spans="1:77" x14ac:dyDescent="0.25">
      <c r="A397" s="16">
        <v>395</v>
      </c>
      <c r="B397" s="16">
        <v>3</v>
      </c>
      <c r="C397" s="37" t="s">
        <v>837</v>
      </c>
      <c r="D397" s="51">
        <v>36.784788193236714</v>
      </c>
      <c r="E397" s="25">
        <v>45.691072000000013</v>
      </c>
      <c r="F397" s="26">
        <f t="shared" si="18"/>
        <v>82.475860193236727</v>
      </c>
      <c r="G397" s="26">
        <f t="shared" si="19"/>
        <v>36.784788193236714</v>
      </c>
      <c r="H397" s="26">
        <f t="shared" si="20"/>
        <v>0</v>
      </c>
      <c r="I397" s="36"/>
      <c r="J397" s="36"/>
      <c r="K397" s="36"/>
      <c r="L397" s="27"/>
      <c r="M397" s="36"/>
      <c r="N397" s="36"/>
      <c r="O397" s="36"/>
      <c r="P397" s="36"/>
      <c r="Q397" s="36"/>
      <c r="R397" s="29"/>
      <c r="S397" s="36"/>
      <c r="T397" s="29"/>
      <c r="U397" s="36"/>
      <c r="V397" s="36"/>
      <c r="W397" s="36"/>
      <c r="X397" s="36"/>
      <c r="Y397" s="36"/>
      <c r="Z397" s="36"/>
      <c r="AA397" s="36"/>
      <c r="AB397" s="29"/>
      <c r="AC397" s="36"/>
      <c r="AD397" s="66"/>
      <c r="AE397" s="36"/>
      <c r="AF397" s="36"/>
      <c r="AG397" s="36"/>
      <c r="AH397" s="36"/>
      <c r="AI397" s="36"/>
      <c r="AJ397" s="36"/>
      <c r="AK397" s="29"/>
      <c r="AL397" s="36"/>
      <c r="AM397" s="29"/>
      <c r="AN397" s="36"/>
      <c r="AO397" s="36"/>
      <c r="AP397" s="36"/>
      <c r="AQ397" s="29"/>
      <c r="AR397" s="36"/>
      <c r="AS397" s="29"/>
      <c r="AT397" s="36"/>
      <c r="AU397" s="29"/>
      <c r="AV397" s="36"/>
      <c r="AW397" s="36"/>
      <c r="AX397" s="36"/>
      <c r="AY397" s="29"/>
      <c r="AZ397" s="36"/>
      <c r="BA397" s="36"/>
      <c r="BB397" s="36"/>
      <c r="BC397" s="29"/>
      <c r="BD397" s="36"/>
      <c r="BE397" s="36"/>
      <c r="BF397" s="36"/>
      <c r="BG397" s="36"/>
      <c r="BH397" s="36"/>
      <c r="BI397" s="36"/>
      <c r="BJ397" s="36"/>
      <c r="BK397" s="36"/>
      <c r="BL397" s="36"/>
      <c r="BM397" s="29"/>
      <c r="BN397" s="36"/>
      <c r="BO397" s="29"/>
      <c r="BP397" s="36"/>
      <c r="BQ397" s="36"/>
      <c r="BR397" s="36"/>
      <c r="BS397" s="29"/>
      <c r="BT397" s="36"/>
      <c r="BU397" s="29"/>
      <c r="BV397" s="36"/>
      <c r="BW397" s="36"/>
      <c r="BX397" s="36"/>
      <c r="BY397" s="36"/>
    </row>
    <row r="398" spans="1:77" x14ac:dyDescent="0.25">
      <c r="A398" s="16">
        <v>396</v>
      </c>
      <c r="B398" s="16">
        <v>3</v>
      </c>
      <c r="C398" s="37" t="s">
        <v>838</v>
      </c>
      <c r="D398" s="51">
        <v>87.855684637681179</v>
      </c>
      <c r="E398" s="25">
        <v>71.453969999999998</v>
      </c>
      <c r="F398" s="26">
        <f t="shared" si="18"/>
        <v>159.30965463768118</v>
      </c>
      <c r="G398" s="26">
        <f t="shared" si="19"/>
        <v>87.855684637681179</v>
      </c>
      <c r="H398" s="26">
        <f t="shared" si="20"/>
        <v>0</v>
      </c>
      <c r="I398" s="36"/>
      <c r="J398" s="36"/>
      <c r="K398" s="36"/>
      <c r="L398" s="27"/>
      <c r="M398" s="36"/>
      <c r="N398" s="36"/>
      <c r="O398" s="36"/>
      <c r="P398" s="36"/>
      <c r="Q398" s="36"/>
      <c r="R398" s="29"/>
      <c r="S398" s="36"/>
      <c r="T398" s="29"/>
      <c r="U398" s="36"/>
      <c r="V398" s="36"/>
      <c r="W398" s="36"/>
      <c r="X398" s="36"/>
      <c r="Y398" s="36"/>
      <c r="Z398" s="36"/>
      <c r="AA398" s="36"/>
      <c r="AB398" s="29"/>
      <c r="AC398" s="36"/>
      <c r="AD398" s="66"/>
      <c r="AE398" s="36"/>
      <c r="AF398" s="36"/>
      <c r="AG398" s="36"/>
      <c r="AH398" s="36"/>
      <c r="AI398" s="36"/>
      <c r="AJ398" s="36"/>
      <c r="AK398" s="29"/>
      <c r="AL398" s="36"/>
      <c r="AM398" s="29"/>
      <c r="AN398" s="36"/>
      <c r="AO398" s="36"/>
      <c r="AP398" s="36"/>
      <c r="AQ398" s="29"/>
      <c r="AR398" s="36"/>
      <c r="AS398" s="29"/>
      <c r="AT398" s="36"/>
      <c r="AU398" s="29"/>
      <c r="AV398" s="36"/>
      <c r="AW398" s="36"/>
      <c r="AX398" s="36"/>
      <c r="AY398" s="29"/>
      <c r="AZ398" s="36"/>
      <c r="BA398" s="36"/>
      <c r="BB398" s="36"/>
      <c r="BC398" s="29"/>
      <c r="BD398" s="36"/>
      <c r="BE398" s="36"/>
      <c r="BF398" s="36"/>
      <c r="BG398" s="36"/>
      <c r="BH398" s="36"/>
      <c r="BI398" s="36"/>
      <c r="BJ398" s="36"/>
      <c r="BK398" s="36"/>
      <c r="BL398" s="36"/>
      <c r="BM398" s="29"/>
      <c r="BN398" s="36"/>
      <c r="BO398" s="29"/>
      <c r="BP398" s="36"/>
      <c r="BQ398" s="36"/>
      <c r="BR398" s="36"/>
      <c r="BS398" s="29"/>
      <c r="BT398" s="36"/>
      <c r="BU398" s="29"/>
      <c r="BV398" s="36"/>
      <c r="BW398" s="36"/>
      <c r="BX398" s="36"/>
      <c r="BY398" s="36"/>
    </row>
    <row r="399" spans="1:77" x14ac:dyDescent="0.25">
      <c r="A399" s="16">
        <v>397</v>
      </c>
      <c r="B399" s="16">
        <v>3</v>
      </c>
      <c r="C399" s="37" t="s">
        <v>839</v>
      </c>
      <c r="D399" s="51">
        <v>125.24839103381643</v>
      </c>
      <c r="E399" s="25">
        <v>-110.326908</v>
      </c>
      <c r="F399" s="26">
        <f t="shared" si="18"/>
        <v>14.921483033816429</v>
      </c>
      <c r="G399" s="26">
        <f t="shared" si="19"/>
        <v>125.24839103381643</v>
      </c>
      <c r="H399" s="26">
        <f t="shared" si="20"/>
        <v>0</v>
      </c>
      <c r="I399" s="36"/>
      <c r="J399" s="36"/>
      <c r="K399" s="36"/>
      <c r="L399" s="27"/>
      <c r="M399" s="36"/>
      <c r="N399" s="36"/>
      <c r="O399" s="36"/>
      <c r="P399" s="36"/>
      <c r="Q399" s="36"/>
      <c r="R399" s="29"/>
      <c r="S399" s="36"/>
      <c r="T399" s="29"/>
      <c r="U399" s="36"/>
      <c r="V399" s="36"/>
      <c r="W399" s="36"/>
      <c r="X399" s="36"/>
      <c r="Y399" s="36"/>
      <c r="Z399" s="36"/>
      <c r="AA399" s="36"/>
      <c r="AB399" s="29"/>
      <c r="AC399" s="36"/>
      <c r="AD399" s="66"/>
      <c r="AE399" s="36"/>
      <c r="AF399" s="36"/>
      <c r="AG399" s="36"/>
      <c r="AH399" s="36"/>
      <c r="AI399" s="36"/>
      <c r="AJ399" s="36"/>
      <c r="AK399" s="29"/>
      <c r="AL399" s="36"/>
      <c r="AM399" s="29"/>
      <c r="AN399" s="36"/>
      <c r="AO399" s="36"/>
      <c r="AP399" s="36"/>
      <c r="AQ399" s="29"/>
      <c r="AR399" s="36"/>
      <c r="AS399" s="29"/>
      <c r="AT399" s="36"/>
      <c r="AU399" s="29"/>
      <c r="AV399" s="36"/>
      <c r="AW399" s="36"/>
      <c r="AX399" s="36"/>
      <c r="AY399" s="29"/>
      <c r="AZ399" s="36"/>
      <c r="BA399" s="36"/>
      <c r="BB399" s="36"/>
      <c r="BC399" s="29"/>
      <c r="BD399" s="36"/>
      <c r="BE399" s="36"/>
      <c r="BF399" s="36"/>
      <c r="BG399" s="36"/>
      <c r="BH399" s="36"/>
      <c r="BI399" s="36"/>
      <c r="BJ399" s="36"/>
      <c r="BK399" s="36"/>
      <c r="BL399" s="36"/>
      <c r="BM399" s="29"/>
      <c r="BN399" s="36"/>
      <c r="BO399" s="29"/>
      <c r="BP399" s="36"/>
      <c r="BQ399" s="36"/>
      <c r="BR399" s="36"/>
      <c r="BS399" s="29"/>
      <c r="BT399" s="36"/>
      <c r="BU399" s="29"/>
      <c r="BV399" s="36"/>
      <c r="BW399" s="36"/>
      <c r="BX399" s="36"/>
      <c r="BY399" s="36"/>
    </row>
    <row r="400" spans="1:77" x14ac:dyDescent="0.25">
      <c r="A400" s="16">
        <v>398</v>
      </c>
      <c r="B400" s="16">
        <v>3</v>
      </c>
      <c r="C400" s="37" t="s">
        <v>840</v>
      </c>
      <c r="D400" s="51">
        <v>55.191588599033814</v>
      </c>
      <c r="E400" s="25">
        <v>-14.723579999999995</v>
      </c>
      <c r="F400" s="26">
        <f t="shared" si="18"/>
        <v>40.468008599033823</v>
      </c>
      <c r="G400" s="26">
        <f t="shared" si="19"/>
        <v>55.191588599033814</v>
      </c>
      <c r="H400" s="26">
        <f t="shared" si="20"/>
        <v>0</v>
      </c>
      <c r="I400" s="36"/>
      <c r="J400" s="36"/>
      <c r="K400" s="36"/>
      <c r="L400" s="27"/>
      <c r="M400" s="36"/>
      <c r="N400" s="36"/>
      <c r="O400" s="36"/>
      <c r="P400" s="36"/>
      <c r="Q400" s="36"/>
      <c r="R400" s="29"/>
      <c r="S400" s="36"/>
      <c r="T400" s="29"/>
      <c r="U400" s="36"/>
      <c r="V400" s="36"/>
      <c r="W400" s="36"/>
      <c r="X400" s="36"/>
      <c r="Y400" s="36"/>
      <c r="Z400" s="36"/>
      <c r="AA400" s="36"/>
      <c r="AB400" s="29"/>
      <c r="AC400" s="36"/>
      <c r="AD400" s="66"/>
      <c r="AE400" s="36"/>
      <c r="AF400" s="36"/>
      <c r="AG400" s="36"/>
      <c r="AH400" s="36"/>
      <c r="AI400" s="36"/>
      <c r="AJ400" s="36"/>
      <c r="AK400" s="29"/>
      <c r="AL400" s="36"/>
      <c r="AM400" s="29"/>
      <c r="AN400" s="36"/>
      <c r="AO400" s="36"/>
      <c r="AP400" s="36"/>
      <c r="AQ400" s="29"/>
      <c r="AR400" s="36"/>
      <c r="AS400" s="29"/>
      <c r="AT400" s="36"/>
      <c r="AU400" s="29"/>
      <c r="AV400" s="36"/>
      <c r="AW400" s="36"/>
      <c r="AX400" s="36"/>
      <c r="AY400" s="29"/>
      <c r="AZ400" s="36"/>
      <c r="BA400" s="36"/>
      <c r="BB400" s="36"/>
      <c r="BC400" s="29"/>
      <c r="BD400" s="36"/>
      <c r="BE400" s="36"/>
      <c r="BF400" s="36"/>
      <c r="BG400" s="36"/>
      <c r="BH400" s="36"/>
      <c r="BI400" s="36"/>
      <c r="BJ400" s="36"/>
      <c r="BK400" s="36"/>
      <c r="BL400" s="36"/>
      <c r="BM400" s="29"/>
      <c r="BN400" s="36"/>
      <c r="BO400" s="29"/>
      <c r="BP400" s="36"/>
      <c r="BQ400" s="36"/>
      <c r="BR400" s="36"/>
      <c r="BS400" s="29"/>
      <c r="BT400" s="36"/>
      <c r="BU400" s="29"/>
      <c r="BV400" s="36"/>
      <c r="BW400" s="36"/>
      <c r="BX400" s="36"/>
      <c r="BY400" s="36"/>
    </row>
    <row r="401" spans="1:77" x14ac:dyDescent="0.25">
      <c r="A401" s="16">
        <v>399</v>
      </c>
      <c r="B401" s="16">
        <v>3</v>
      </c>
      <c r="C401" s="37" t="s">
        <v>841</v>
      </c>
      <c r="D401" s="51">
        <v>159.69731477294684</v>
      </c>
      <c r="E401" s="25">
        <v>146.35925399999999</v>
      </c>
      <c r="F401" s="26">
        <f t="shared" si="18"/>
        <v>306.05656877294683</v>
      </c>
      <c r="G401" s="26">
        <f t="shared" si="19"/>
        <v>159.69731477294684</v>
      </c>
      <c r="H401" s="26">
        <f t="shared" si="20"/>
        <v>0</v>
      </c>
      <c r="I401" s="36"/>
      <c r="J401" s="36"/>
      <c r="K401" s="36"/>
      <c r="L401" s="27"/>
      <c r="M401" s="36"/>
      <c r="N401" s="36"/>
      <c r="O401" s="36"/>
      <c r="P401" s="36"/>
      <c r="Q401" s="36"/>
      <c r="R401" s="29"/>
      <c r="S401" s="36"/>
      <c r="T401" s="29"/>
      <c r="U401" s="36"/>
      <c r="V401" s="36"/>
      <c r="W401" s="36"/>
      <c r="X401" s="36"/>
      <c r="Y401" s="36"/>
      <c r="Z401" s="36"/>
      <c r="AA401" s="36"/>
      <c r="AB401" s="29"/>
      <c r="AC401" s="36"/>
      <c r="AD401" s="66"/>
      <c r="AE401" s="36"/>
      <c r="AF401" s="36"/>
      <c r="AG401" s="36"/>
      <c r="AH401" s="36"/>
      <c r="AI401" s="36"/>
      <c r="AJ401" s="36"/>
      <c r="AK401" s="29"/>
      <c r="AL401" s="36"/>
      <c r="AM401" s="29"/>
      <c r="AN401" s="36"/>
      <c r="AO401" s="36"/>
      <c r="AP401" s="36"/>
      <c r="AQ401" s="29"/>
      <c r="AR401" s="36"/>
      <c r="AS401" s="29"/>
      <c r="AT401" s="36"/>
      <c r="AU401" s="29"/>
      <c r="AV401" s="36"/>
      <c r="AW401" s="36"/>
      <c r="AX401" s="36"/>
      <c r="AY401" s="29"/>
      <c r="AZ401" s="36"/>
      <c r="BA401" s="36"/>
      <c r="BB401" s="36"/>
      <c r="BC401" s="29"/>
      <c r="BD401" s="36"/>
      <c r="BE401" s="36"/>
      <c r="BF401" s="36"/>
      <c r="BG401" s="36"/>
      <c r="BH401" s="36"/>
      <c r="BI401" s="36"/>
      <c r="BJ401" s="36"/>
      <c r="BK401" s="36"/>
      <c r="BL401" s="36"/>
      <c r="BM401" s="29"/>
      <c r="BN401" s="36"/>
      <c r="BO401" s="29"/>
      <c r="BP401" s="36"/>
      <c r="BQ401" s="36"/>
      <c r="BR401" s="36"/>
      <c r="BS401" s="29"/>
      <c r="BT401" s="36"/>
      <c r="BU401" s="29"/>
      <c r="BV401" s="36"/>
      <c r="BW401" s="36"/>
      <c r="BX401" s="36"/>
      <c r="BY401" s="36"/>
    </row>
    <row r="402" spans="1:77" x14ac:dyDescent="0.25">
      <c r="A402" s="16">
        <v>400</v>
      </c>
      <c r="B402" s="16">
        <v>3</v>
      </c>
      <c r="C402" s="37" t="s">
        <v>842</v>
      </c>
      <c r="D402" s="51">
        <v>118.91856483091784</v>
      </c>
      <c r="E402" s="25">
        <v>-106.74294999999999</v>
      </c>
      <c r="F402" s="26">
        <f t="shared" si="18"/>
        <v>12.175614830917851</v>
      </c>
      <c r="G402" s="26">
        <f t="shared" si="19"/>
        <v>118.91856483091784</v>
      </c>
      <c r="H402" s="26">
        <f t="shared" si="20"/>
        <v>0</v>
      </c>
      <c r="I402" s="36"/>
      <c r="J402" s="36"/>
      <c r="K402" s="36"/>
      <c r="L402" s="27"/>
      <c r="M402" s="36"/>
      <c r="N402" s="36"/>
      <c r="O402" s="36"/>
      <c r="P402" s="36"/>
      <c r="Q402" s="36"/>
      <c r="R402" s="29"/>
      <c r="S402" s="36"/>
      <c r="T402" s="29"/>
      <c r="U402" s="36"/>
      <c r="V402" s="36"/>
      <c r="W402" s="36"/>
      <c r="X402" s="36"/>
      <c r="Y402" s="36"/>
      <c r="Z402" s="36"/>
      <c r="AA402" s="36"/>
      <c r="AB402" s="29"/>
      <c r="AC402" s="36"/>
      <c r="AD402" s="66"/>
      <c r="AE402" s="36"/>
      <c r="AF402" s="36"/>
      <c r="AG402" s="36"/>
      <c r="AH402" s="36"/>
      <c r="AI402" s="36"/>
      <c r="AJ402" s="36"/>
      <c r="AK402" s="29"/>
      <c r="AL402" s="36"/>
      <c r="AM402" s="29"/>
      <c r="AN402" s="36"/>
      <c r="AO402" s="36"/>
      <c r="AP402" s="36"/>
      <c r="AQ402" s="29"/>
      <c r="AR402" s="36"/>
      <c r="AS402" s="29"/>
      <c r="AT402" s="36"/>
      <c r="AU402" s="29"/>
      <c r="AV402" s="36"/>
      <c r="AW402" s="36"/>
      <c r="AX402" s="36"/>
      <c r="AY402" s="29"/>
      <c r="AZ402" s="36"/>
      <c r="BA402" s="36"/>
      <c r="BB402" s="36"/>
      <c r="BC402" s="29"/>
      <c r="BD402" s="36"/>
      <c r="BE402" s="36"/>
      <c r="BF402" s="36"/>
      <c r="BG402" s="36"/>
      <c r="BH402" s="36"/>
      <c r="BI402" s="36"/>
      <c r="BJ402" s="36"/>
      <c r="BK402" s="36"/>
      <c r="BL402" s="36"/>
      <c r="BM402" s="29"/>
      <c r="BN402" s="36"/>
      <c r="BO402" s="29"/>
      <c r="BP402" s="36"/>
      <c r="BQ402" s="36"/>
      <c r="BR402" s="36"/>
      <c r="BS402" s="29"/>
      <c r="BT402" s="36"/>
      <c r="BU402" s="29"/>
      <c r="BV402" s="36"/>
      <c r="BW402" s="36"/>
      <c r="BX402" s="36"/>
      <c r="BY402" s="36"/>
    </row>
    <row r="403" spans="1:77" x14ac:dyDescent="0.25">
      <c r="A403" s="16">
        <v>401</v>
      </c>
      <c r="B403" s="16">
        <v>3</v>
      </c>
      <c r="C403" s="37" t="s">
        <v>843</v>
      </c>
      <c r="D403" s="51">
        <v>35.436911227053137</v>
      </c>
      <c r="E403" s="25">
        <v>-133.80368799999999</v>
      </c>
      <c r="F403" s="26">
        <f t="shared" si="18"/>
        <v>-98.366776772946849</v>
      </c>
      <c r="G403" s="26">
        <f t="shared" si="19"/>
        <v>35.436911227053137</v>
      </c>
      <c r="H403" s="26">
        <f t="shared" si="20"/>
        <v>0</v>
      </c>
      <c r="I403" s="36"/>
      <c r="J403" s="36"/>
      <c r="K403" s="36"/>
      <c r="L403" s="27"/>
      <c r="M403" s="36"/>
      <c r="N403" s="36"/>
      <c r="O403" s="36"/>
      <c r="P403" s="36"/>
      <c r="Q403" s="36"/>
      <c r="R403" s="29"/>
      <c r="S403" s="36"/>
      <c r="T403" s="29"/>
      <c r="U403" s="36"/>
      <c r="V403" s="36"/>
      <c r="W403" s="36"/>
      <c r="X403" s="36"/>
      <c r="Y403" s="36"/>
      <c r="Z403" s="36"/>
      <c r="AA403" s="36"/>
      <c r="AB403" s="29"/>
      <c r="AC403" s="36"/>
      <c r="AD403" s="66"/>
      <c r="AE403" s="36"/>
      <c r="AF403" s="36"/>
      <c r="AG403" s="36"/>
      <c r="AH403" s="36"/>
      <c r="AI403" s="36"/>
      <c r="AJ403" s="36"/>
      <c r="AK403" s="29"/>
      <c r="AL403" s="36"/>
      <c r="AM403" s="29"/>
      <c r="AN403" s="36"/>
      <c r="AO403" s="36"/>
      <c r="AP403" s="36"/>
      <c r="AQ403" s="29"/>
      <c r="AR403" s="36"/>
      <c r="AS403" s="29"/>
      <c r="AT403" s="36"/>
      <c r="AU403" s="29"/>
      <c r="AV403" s="36"/>
      <c r="AW403" s="36"/>
      <c r="AX403" s="36"/>
      <c r="AY403" s="29"/>
      <c r="AZ403" s="36"/>
      <c r="BA403" s="36"/>
      <c r="BB403" s="36"/>
      <c r="BC403" s="29"/>
      <c r="BD403" s="36"/>
      <c r="BE403" s="36"/>
      <c r="BF403" s="36"/>
      <c r="BG403" s="36"/>
      <c r="BH403" s="36"/>
      <c r="BI403" s="36"/>
      <c r="BJ403" s="36"/>
      <c r="BK403" s="36"/>
      <c r="BL403" s="36"/>
      <c r="BM403" s="29"/>
      <c r="BN403" s="36"/>
      <c r="BO403" s="29"/>
      <c r="BP403" s="36"/>
      <c r="BQ403" s="36"/>
      <c r="BR403" s="36"/>
      <c r="BS403" s="29"/>
      <c r="BT403" s="36"/>
      <c r="BU403" s="29"/>
      <c r="BV403" s="36"/>
      <c r="BW403" s="36"/>
      <c r="BX403" s="36"/>
      <c r="BY403" s="36"/>
    </row>
    <row r="404" spans="1:77" x14ac:dyDescent="0.25">
      <c r="A404" s="16">
        <v>402</v>
      </c>
      <c r="B404" s="16">
        <v>3</v>
      </c>
      <c r="C404" s="37" t="s">
        <v>844</v>
      </c>
      <c r="D404" s="51">
        <v>160.81513584541059</v>
      </c>
      <c r="E404" s="25">
        <v>-271.44716800000003</v>
      </c>
      <c r="F404" s="26">
        <f t="shared" si="18"/>
        <v>-110.63203215458944</v>
      </c>
      <c r="G404" s="26">
        <f t="shared" si="19"/>
        <v>160.81513584541059</v>
      </c>
      <c r="H404" s="26">
        <f t="shared" si="20"/>
        <v>0</v>
      </c>
      <c r="I404" s="36"/>
      <c r="J404" s="36"/>
      <c r="K404" s="36"/>
      <c r="L404" s="27"/>
      <c r="M404" s="36"/>
      <c r="N404" s="36"/>
      <c r="O404" s="36"/>
      <c r="P404" s="36"/>
      <c r="Q404" s="36"/>
      <c r="R404" s="29"/>
      <c r="S404" s="36"/>
      <c r="T404" s="29"/>
      <c r="U404" s="36"/>
      <c r="V404" s="36"/>
      <c r="W404" s="36"/>
      <c r="X404" s="36"/>
      <c r="Y404" s="36"/>
      <c r="Z404" s="36"/>
      <c r="AA404" s="36"/>
      <c r="AB404" s="29"/>
      <c r="AC404" s="36"/>
      <c r="AD404" s="66"/>
      <c r="AE404" s="36"/>
      <c r="AF404" s="36"/>
      <c r="AG404" s="36"/>
      <c r="AH404" s="36"/>
      <c r="AI404" s="36"/>
      <c r="AJ404" s="36"/>
      <c r="AK404" s="29"/>
      <c r="AL404" s="36"/>
      <c r="AM404" s="29"/>
      <c r="AN404" s="36"/>
      <c r="AO404" s="36"/>
      <c r="AP404" s="36"/>
      <c r="AQ404" s="29"/>
      <c r="AR404" s="36"/>
      <c r="AS404" s="29"/>
      <c r="AT404" s="36"/>
      <c r="AU404" s="29"/>
      <c r="AV404" s="36"/>
      <c r="AW404" s="36"/>
      <c r="AX404" s="36"/>
      <c r="AY404" s="29"/>
      <c r="AZ404" s="36"/>
      <c r="BA404" s="36"/>
      <c r="BB404" s="36"/>
      <c r="BC404" s="29"/>
      <c r="BD404" s="36"/>
      <c r="BE404" s="36"/>
      <c r="BF404" s="36"/>
      <c r="BG404" s="36"/>
      <c r="BH404" s="36"/>
      <c r="BI404" s="36"/>
      <c r="BJ404" s="36"/>
      <c r="BK404" s="36"/>
      <c r="BL404" s="36"/>
      <c r="BM404" s="29"/>
      <c r="BN404" s="36"/>
      <c r="BO404" s="29"/>
      <c r="BP404" s="36"/>
      <c r="BQ404" s="36"/>
      <c r="BR404" s="36"/>
      <c r="BS404" s="29"/>
      <c r="BT404" s="36"/>
      <c r="BU404" s="29"/>
      <c r="BV404" s="36"/>
      <c r="BW404" s="36"/>
      <c r="BX404" s="36"/>
      <c r="BY404" s="36"/>
    </row>
    <row r="405" spans="1:77" x14ac:dyDescent="0.25">
      <c r="A405" s="16">
        <v>403</v>
      </c>
      <c r="B405" s="16">
        <v>3</v>
      </c>
      <c r="C405" s="37" t="s">
        <v>845</v>
      </c>
      <c r="D405" s="51">
        <v>77.74927161352656</v>
      </c>
      <c r="E405" s="25">
        <v>-251.05513399999995</v>
      </c>
      <c r="F405" s="26">
        <f t="shared" si="18"/>
        <v>-173.30586238647339</v>
      </c>
      <c r="G405" s="26">
        <f t="shared" si="19"/>
        <v>77.74927161352656</v>
      </c>
      <c r="H405" s="26">
        <f t="shared" si="20"/>
        <v>0</v>
      </c>
      <c r="I405" s="36"/>
      <c r="J405" s="36"/>
      <c r="K405" s="36"/>
      <c r="L405" s="27"/>
      <c r="M405" s="36"/>
      <c r="N405" s="36"/>
      <c r="O405" s="36"/>
      <c r="P405" s="36"/>
      <c r="Q405" s="36"/>
      <c r="R405" s="29"/>
      <c r="S405" s="36"/>
      <c r="T405" s="29"/>
      <c r="U405" s="36"/>
      <c r="V405" s="36"/>
      <c r="W405" s="36"/>
      <c r="X405" s="36"/>
      <c r="Y405" s="36"/>
      <c r="Z405" s="36"/>
      <c r="AA405" s="36"/>
      <c r="AB405" s="29"/>
      <c r="AC405" s="36"/>
      <c r="AD405" s="66"/>
      <c r="AE405" s="36"/>
      <c r="AF405" s="36"/>
      <c r="AG405" s="36"/>
      <c r="AH405" s="36"/>
      <c r="AI405" s="36"/>
      <c r="AJ405" s="36"/>
      <c r="AK405" s="29"/>
      <c r="AL405" s="36"/>
      <c r="AM405" s="29"/>
      <c r="AN405" s="36"/>
      <c r="AO405" s="36"/>
      <c r="AP405" s="36"/>
      <c r="AQ405" s="29"/>
      <c r="AR405" s="36"/>
      <c r="AS405" s="29"/>
      <c r="AT405" s="36"/>
      <c r="AU405" s="29"/>
      <c r="AV405" s="36"/>
      <c r="AW405" s="36"/>
      <c r="AX405" s="36"/>
      <c r="AY405" s="29"/>
      <c r="AZ405" s="36"/>
      <c r="BA405" s="36"/>
      <c r="BB405" s="36"/>
      <c r="BC405" s="29"/>
      <c r="BD405" s="36"/>
      <c r="BE405" s="36"/>
      <c r="BF405" s="36"/>
      <c r="BG405" s="36"/>
      <c r="BH405" s="36"/>
      <c r="BI405" s="36"/>
      <c r="BJ405" s="36"/>
      <c r="BK405" s="36"/>
      <c r="BL405" s="36"/>
      <c r="BM405" s="29"/>
      <c r="BN405" s="36"/>
      <c r="BO405" s="29"/>
      <c r="BP405" s="36"/>
      <c r="BQ405" s="36"/>
      <c r="BR405" s="36"/>
      <c r="BS405" s="29"/>
      <c r="BT405" s="36"/>
      <c r="BU405" s="29"/>
      <c r="BV405" s="36"/>
      <c r="BW405" s="36"/>
      <c r="BX405" s="36"/>
      <c r="BY405" s="36"/>
    </row>
    <row r="406" spans="1:77" x14ac:dyDescent="0.25">
      <c r="A406" s="16">
        <v>404</v>
      </c>
      <c r="B406" s="16">
        <v>3</v>
      </c>
      <c r="C406" s="37" t="s">
        <v>846</v>
      </c>
      <c r="D406" s="51">
        <v>80.210281352657006</v>
      </c>
      <c r="E406" s="25">
        <v>358.69938999999999</v>
      </c>
      <c r="F406" s="26">
        <f t="shared" si="18"/>
        <v>438.90967135265703</v>
      </c>
      <c r="G406" s="26">
        <f t="shared" si="19"/>
        <v>80.210281352657006</v>
      </c>
      <c r="H406" s="26">
        <f t="shared" si="20"/>
        <v>0</v>
      </c>
      <c r="I406" s="36"/>
      <c r="J406" s="36"/>
      <c r="K406" s="36"/>
      <c r="L406" s="27"/>
      <c r="M406" s="36"/>
      <c r="N406" s="36"/>
      <c r="O406" s="36"/>
      <c r="P406" s="36"/>
      <c r="Q406" s="36"/>
      <c r="R406" s="29"/>
      <c r="S406" s="36"/>
      <c r="T406" s="29"/>
      <c r="U406" s="36"/>
      <c r="V406" s="36"/>
      <c r="W406" s="36"/>
      <c r="X406" s="36"/>
      <c r="Y406" s="36"/>
      <c r="Z406" s="36"/>
      <c r="AA406" s="36"/>
      <c r="AB406" s="29"/>
      <c r="AC406" s="36"/>
      <c r="AD406" s="66"/>
      <c r="AE406" s="36"/>
      <c r="AF406" s="36"/>
      <c r="AG406" s="36"/>
      <c r="AH406" s="36"/>
      <c r="AI406" s="36"/>
      <c r="AJ406" s="36"/>
      <c r="AK406" s="29"/>
      <c r="AL406" s="36"/>
      <c r="AM406" s="29"/>
      <c r="AN406" s="36"/>
      <c r="AO406" s="36"/>
      <c r="AP406" s="36"/>
      <c r="AQ406" s="29"/>
      <c r="AR406" s="36"/>
      <c r="AS406" s="29"/>
      <c r="AT406" s="36"/>
      <c r="AU406" s="29"/>
      <c r="AV406" s="36"/>
      <c r="AW406" s="36"/>
      <c r="AX406" s="36"/>
      <c r="AY406" s="29"/>
      <c r="AZ406" s="36"/>
      <c r="BA406" s="36"/>
      <c r="BB406" s="36"/>
      <c r="BC406" s="29"/>
      <c r="BD406" s="36"/>
      <c r="BE406" s="36"/>
      <c r="BF406" s="36"/>
      <c r="BG406" s="36"/>
      <c r="BH406" s="36"/>
      <c r="BI406" s="36"/>
      <c r="BJ406" s="36"/>
      <c r="BK406" s="36"/>
      <c r="BL406" s="36"/>
      <c r="BM406" s="29"/>
      <c r="BN406" s="36"/>
      <c r="BO406" s="29"/>
      <c r="BP406" s="36"/>
      <c r="BQ406" s="36"/>
      <c r="BR406" s="36"/>
      <c r="BS406" s="29"/>
      <c r="BT406" s="36"/>
      <c r="BU406" s="29"/>
      <c r="BV406" s="36"/>
      <c r="BW406" s="36"/>
      <c r="BX406" s="36"/>
      <c r="BY406" s="36"/>
    </row>
    <row r="407" spans="1:77" x14ac:dyDescent="0.25">
      <c r="A407" s="16">
        <v>405</v>
      </c>
      <c r="B407" s="16">
        <v>3</v>
      </c>
      <c r="C407" s="37" t="s">
        <v>847</v>
      </c>
      <c r="D407" s="51">
        <v>67.128767342995175</v>
      </c>
      <c r="E407" s="25">
        <v>-122.18815000000001</v>
      </c>
      <c r="F407" s="26">
        <f t="shared" si="18"/>
        <v>-55.059382657004832</v>
      </c>
      <c r="G407" s="26">
        <f t="shared" si="19"/>
        <v>67.128767342995175</v>
      </c>
      <c r="H407" s="26">
        <f t="shared" si="20"/>
        <v>0</v>
      </c>
      <c r="I407" s="36"/>
      <c r="J407" s="36"/>
      <c r="K407" s="36"/>
      <c r="L407" s="27"/>
      <c r="M407" s="36"/>
      <c r="N407" s="36"/>
      <c r="O407" s="36"/>
      <c r="P407" s="36"/>
      <c r="Q407" s="36"/>
      <c r="R407" s="29"/>
      <c r="S407" s="36"/>
      <c r="T407" s="29"/>
      <c r="U407" s="36"/>
      <c r="V407" s="36"/>
      <c r="W407" s="36"/>
      <c r="X407" s="36"/>
      <c r="Y407" s="36"/>
      <c r="Z407" s="36"/>
      <c r="AA407" s="36"/>
      <c r="AB407" s="29"/>
      <c r="AC407" s="36"/>
      <c r="AD407" s="66"/>
      <c r="AE407" s="36"/>
      <c r="AF407" s="36"/>
      <c r="AG407" s="36"/>
      <c r="AH407" s="36"/>
      <c r="AI407" s="36"/>
      <c r="AJ407" s="36"/>
      <c r="AK407" s="29"/>
      <c r="AL407" s="36"/>
      <c r="AM407" s="29"/>
      <c r="AN407" s="36"/>
      <c r="AO407" s="36"/>
      <c r="AP407" s="36"/>
      <c r="AQ407" s="29"/>
      <c r="AR407" s="36"/>
      <c r="AS407" s="29"/>
      <c r="AT407" s="36"/>
      <c r="AU407" s="29"/>
      <c r="AV407" s="36"/>
      <c r="AW407" s="36"/>
      <c r="AX407" s="36"/>
      <c r="AY407" s="29"/>
      <c r="AZ407" s="36"/>
      <c r="BA407" s="36"/>
      <c r="BB407" s="36"/>
      <c r="BC407" s="29"/>
      <c r="BD407" s="36"/>
      <c r="BE407" s="36"/>
      <c r="BF407" s="36"/>
      <c r="BG407" s="36"/>
      <c r="BH407" s="36"/>
      <c r="BI407" s="36"/>
      <c r="BJ407" s="36"/>
      <c r="BK407" s="36"/>
      <c r="BL407" s="36"/>
      <c r="BM407" s="29"/>
      <c r="BN407" s="36"/>
      <c r="BO407" s="29"/>
      <c r="BP407" s="36"/>
      <c r="BQ407" s="36"/>
      <c r="BR407" s="36"/>
      <c r="BS407" s="29"/>
      <c r="BT407" s="36"/>
      <c r="BU407" s="29"/>
      <c r="BV407" s="36"/>
      <c r="BW407" s="36"/>
      <c r="BX407" s="36"/>
      <c r="BY407" s="36"/>
    </row>
    <row r="408" spans="1:77" x14ac:dyDescent="0.25">
      <c r="A408" s="16">
        <v>406</v>
      </c>
      <c r="B408" s="16">
        <v>3</v>
      </c>
      <c r="C408" s="37" t="s">
        <v>848</v>
      </c>
      <c r="D408" s="51">
        <v>143.42986042512078</v>
      </c>
      <c r="E408" s="25">
        <v>539.3733840000001</v>
      </c>
      <c r="F408" s="26">
        <f t="shared" si="18"/>
        <v>682.80324442512085</v>
      </c>
      <c r="G408" s="26">
        <f t="shared" si="19"/>
        <v>143.42986042512078</v>
      </c>
      <c r="H408" s="26">
        <f t="shared" si="20"/>
        <v>0</v>
      </c>
      <c r="I408" s="36"/>
      <c r="J408" s="36"/>
      <c r="K408" s="36"/>
      <c r="L408" s="27"/>
      <c r="M408" s="36"/>
      <c r="N408" s="36"/>
      <c r="O408" s="36"/>
      <c r="P408" s="36"/>
      <c r="Q408" s="36"/>
      <c r="R408" s="29"/>
      <c r="S408" s="36"/>
      <c r="T408" s="29"/>
      <c r="U408" s="36"/>
      <c r="V408" s="36"/>
      <c r="W408" s="36"/>
      <c r="X408" s="36"/>
      <c r="Y408" s="36"/>
      <c r="Z408" s="36"/>
      <c r="AA408" s="36"/>
      <c r="AB408" s="29"/>
      <c r="AC408" s="36"/>
      <c r="AD408" s="66"/>
      <c r="AE408" s="36"/>
      <c r="AF408" s="36"/>
      <c r="AG408" s="36"/>
      <c r="AH408" s="36"/>
      <c r="AI408" s="36"/>
      <c r="AJ408" s="36"/>
      <c r="AK408" s="29"/>
      <c r="AL408" s="36"/>
      <c r="AM408" s="29"/>
      <c r="AN408" s="36"/>
      <c r="AO408" s="36"/>
      <c r="AP408" s="36"/>
      <c r="AQ408" s="29"/>
      <c r="AR408" s="36"/>
      <c r="AS408" s="29"/>
      <c r="AT408" s="36"/>
      <c r="AU408" s="29"/>
      <c r="AV408" s="36"/>
      <c r="AW408" s="36"/>
      <c r="AX408" s="36"/>
      <c r="AY408" s="29"/>
      <c r="AZ408" s="36"/>
      <c r="BA408" s="36"/>
      <c r="BB408" s="36"/>
      <c r="BC408" s="29"/>
      <c r="BD408" s="36"/>
      <c r="BE408" s="36"/>
      <c r="BF408" s="36"/>
      <c r="BG408" s="36"/>
      <c r="BH408" s="36"/>
      <c r="BI408" s="36"/>
      <c r="BJ408" s="36"/>
      <c r="BK408" s="36"/>
      <c r="BL408" s="36"/>
      <c r="BM408" s="29"/>
      <c r="BN408" s="36"/>
      <c r="BO408" s="29"/>
      <c r="BP408" s="36"/>
      <c r="BQ408" s="36"/>
      <c r="BR408" s="36"/>
      <c r="BS408" s="29"/>
      <c r="BT408" s="36"/>
      <c r="BU408" s="29"/>
      <c r="BV408" s="36"/>
      <c r="BW408" s="36"/>
      <c r="BX408" s="36"/>
      <c r="BY408" s="36"/>
    </row>
    <row r="409" spans="1:77" x14ac:dyDescent="0.25">
      <c r="A409" s="16">
        <v>407</v>
      </c>
      <c r="B409" s="16">
        <v>3</v>
      </c>
      <c r="C409" s="37" t="s">
        <v>849</v>
      </c>
      <c r="D409" s="51">
        <v>57.433644386473418</v>
      </c>
      <c r="E409" s="25">
        <v>177.27204400000002</v>
      </c>
      <c r="F409" s="26">
        <f t="shared" si="18"/>
        <v>234.70568838647344</v>
      </c>
      <c r="G409" s="26">
        <f t="shared" si="19"/>
        <v>57.433644386473418</v>
      </c>
      <c r="H409" s="26">
        <f t="shared" si="20"/>
        <v>0</v>
      </c>
      <c r="I409" s="36"/>
      <c r="J409" s="36"/>
      <c r="K409" s="36"/>
      <c r="L409" s="27"/>
      <c r="M409" s="36"/>
      <c r="N409" s="36"/>
      <c r="O409" s="36"/>
      <c r="P409" s="36"/>
      <c r="Q409" s="36"/>
      <c r="R409" s="29"/>
      <c r="S409" s="36"/>
      <c r="T409" s="29"/>
      <c r="U409" s="36"/>
      <c r="V409" s="36"/>
      <c r="W409" s="36"/>
      <c r="X409" s="36"/>
      <c r="Y409" s="36"/>
      <c r="Z409" s="36"/>
      <c r="AA409" s="36"/>
      <c r="AB409" s="29"/>
      <c r="AC409" s="36"/>
      <c r="AD409" s="66"/>
      <c r="AE409" s="36"/>
      <c r="AF409" s="36"/>
      <c r="AG409" s="36"/>
      <c r="AH409" s="36"/>
      <c r="AI409" s="36"/>
      <c r="AJ409" s="36"/>
      <c r="AK409" s="29"/>
      <c r="AL409" s="36"/>
      <c r="AM409" s="29"/>
      <c r="AN409" s="36"/>
      <c r="AO409" s="36"/>
      <c r="AP409" s="36"/>
      <c r="AQ409" s="29"/>
      <c r="AR409" s="36"/>
      <c r="AS409" s="29"/>
      <c r="AT409" s="36"/>
      <c r="AU409" s="29"/>
      <c r="AV409" s="36"/>
      <c r="AW409" s="36"/>
      <c r="AX409" s="36"/>
      <c r="AY409" s="29"/>
      <c r="AZ409" s="36"/>
      <c r="BA409" s="36"/>
      <c r="BB409" s="36"/>
      <c r="BC409" s="29"/>
      <c r="BD409" s="36"/>
      <c r="BE409" s="36"/>
      <c r="BF409" s="36"/>
      <c r="BG409" s="36"/>
      <c r="BH409" s="36"/>
      <c r="BI409" s="36"/>
      <c r="BJ409" s="36"/>
      <c r="BK409" s="36"/>
      <c r="BL409" s="36"/>
      <c r="BM409" s="29"/>
      <c r="BN409" s="36"/>
      <c r="BO409" s="29"/>
      <c r="BP409" s="36"/>
      <c r="BQ409" s="36"/>
      <c r="BR409" s="36"/>
      <c r="BS409" s="29"/>
      <c r="BT409" s="36"/>
      <c r="BU409" s="29"/>
      <c r="BV409" s="36"/>
      <c r="BW409" s="36"/>
      <c r="BX409" s="36"/>
      <c r="BY409" s="36"/>
    </row>
    <row r="410" spans="1:77" x14ac:dyDescent="0.25">
      <c r="A410" s="16">
        <v>408</v>
      </c>
      <c r="B410" s="16">
        <v>3</v>
      </c>
      <c r="C410" s="37" t="s">
        <v>850</v>
      </c>
      <c r="D410" s="51">
        <v>159.92922403864733</v>
      </c>
      <c r="E410" s="25">
        <v>-150.15473200000002</v>
      </c>
      <c r="F410" s="26">
        <f t="shared" si="18"/>
        <v>9.7744920386473098</v>
      </c>
      <c r="G410" s="26">
        <f t="shared" si="19"/>
        <v>159.92922403864733</v>
      </c>
      <c r="H410" s="26">
        <f t="shared" si="20"/>
        <v>0</v>
      </c>
      <c r="I410" s="36"/>
      <c r="J410" s="36"/>
      <c r="K410" s="36"/>
      <c r="L410" s="27"/>
      <c r="M410" s="36"/>
      <c r="N410" s="36"/>
      <c r="O410" s="36"/>
      <c r="P410" s="36"/>
      <c r="Q410" s="36"/>
      <c r="R410" s="29"/>
      <c r="S410" s="36"/>
      <c r="T410" s="29"/>
      <c r="U410" s="36"/>
      <c r="V410" s="36"/>
      <c r="W410" s="36"/>
      <c r="X410" s="36"/>
      <c r="Y410" s="36"/>
      <c r="Z410" s="36"/>
      <c r="AA410" s="36"/>
      <c r="AB410" s="29"/>
      <c r="AC410" s="36"/>
      <c r="AD410" s="66"/>
      <c r="AE410" s="36"/>
      <c r="AF410" s="36"/>
      <c r="AG410" s="36"/>
      <c r="AH410" s="36"/>
      <c r="AI410" s="36"/>
      <c r="AJ410" s="36"/>
      <c r="AK410" s="29"/>
      <c r="AL410" s="36"/>
      <c r="AM410" s="29"/>
      <c r="AN410" s="36"/>
      <c r="AO410" s="36"/>
      <c r="AP410" s="36"/>
      <c r="AQ410" s="29"/>
      <c r="AR410" s="36"/>
      <c r="AS410" s="29"/>
      <c r="AT410" s="36"/>
      <c r="AU410" s="29"/>
      <c r="AV410" s="36"/>
      <c r="AW410" s="36"/>
      <c r="AX410" s="36"/>
      <c r="AY410" s="29"/>
      <c r="AZ410" s="36"/>
      <c r="BA410" s="36"/>
      <c r="BB410" s="36"/>
      <c r="BC410" s="29"/>
      <c r="BD410" s="36"/>
      <c r="BE410" s="36"/>
      <c r="BF410" s="36"/>
      <c r="BG410" s="36"/>
      <c r="BH410" s="36"/>
      <c r="BI410" s="36"/>
      <c r="BJ410" s="36"/>
      <c r="BK410" s="36"/>
      <c r="BL410" s="36"/>
      <c r="BM410" s="29"/>
      <c r="BN410" s="36"/>
      <c r="BO410" s="29"/>
      <c r="BP410" s="36"/>
      <c r="BQ410" s="36"/>
      <c r="BR410" s="36"/>
      <c r="BS410" s="29"/>
      <c r="BT410" s="36"/>
      <c r="BU410" s="29"/>
      <c r="BV410" s="36"/>
      <c r="BW410" s="36"/>
      <c r="BX410" s="36"/>
      <c r="BY410" s="36"/>
    </row>
    <row r="411" spans="1:77" x14ac:dyDescent="0.25">
      <c r="A411" s="16">
        <v>409</v>
      </c>
      <c r="B411" s="16">
        <v>3</v>
      </c>
      <c r="C411" s="37" t="s">
        <v>851</v>
      </c>
      <c r="D411" s="51">
        <v>80.732554260869563</v>
      </c>
      <c r="E411" s="25">
        <v>-32.746943999999985</v>
      </c>
      <c r="F411" s="26">
        <f t="shared" si="18"/>
        <v>47.985610260869578</v>
      </c>
      <c r="G411" s="26">
        <f t="shared" si="19"/>
        <v>80.732554260869563</v>
      </c>
      <c r="H411" s="26">
        <f t="shared" si="20"/>
        <v>0</v>
      </c>
      <c r="I411" s="36"/>
      <c r="J411" s="36"/>
      <c r="K411" s="36"/>
      <c r="L411" s="27"/>
      <c r="M411" s="36"/>
      <c r="N411" s="36"/>
      <c r="O411" s="36"/>
      <c r="P411" s="36"/>
      <c r="Q411" s="36"/>
      <c r="R411" s="29"/>
      <c r="S411" s="36"/>
      <c r="T411" s="29"/>
      <c r="U411" s="36"/>
      <c r="V411" s="36"/>
      <c r="W411" s="36"/>
      <c r="X411" s="36"/>
      <c r="Y411" s="36"/>
      <c r="Z411" s="36"/>
      <c r="AA411" s="36"/>
      <c r="AB411" s="29"/>
      <c r="AC411" s="36"/>
      <c r="AD411" s="66"/>
      <c r="AE411" s="36"/>
      <c r="AF411" s="36"/>
      <c r="AG411" s="36"/>
      <c r="AH411" s="36"/>
      <c r="AI411" s="36"/>
      <c r="AJ411" s="36"/>
      <c r="AK411" s="29"/>
      <c r="AL411" s="36"/>
      <c r="AM411" s="29"/>
      <c r="AN411" s="36"/>
      <c r="AO411" s="36"/>
      <c r="AP411" s="36"/>
      <c r="AQ411" s="29"/>
      <c r="AR411" s="36"/>
      <c r="AS411" s="29"/>
      <c r="AT411" s="36"/>
      <c r="AU411" s="29"/>
      <c r="AV411" s="36"/>
      <c r="AW411" s="36"/>
      <c r="AX411" s="36"/>
      <c r="AY411" s="29"/>
      <c r="AZ411" s="36"/>
      <c r="BA411" s="36"/>
      <c r="BB411" s="36"/>
      <c r="BC411" s="29"/>
      <c r="BD411" s="36"/>
      <c r="BE411" s="36"/>
      <c r="BF411" s="36"/>
      <c r="BG411" s="36"/>
      <c r="BH411" s="36"/>
      <c r="BI411" s="36"/>
      <c r="BJ411" s="36"/>
      <c r="BK411" s="36"/>
      <c r="BL411" s="36"/>
      <c r="BM411" s="29"/>
      <c r="BN411" s="36"/>
      <c r="BO411" s="29"/>
      <c r="BP411" s="36"/>
      <c r="BQ411" s="36"/>
      <c r="BR411" s="36"/>
      <c r="BS411" s="29"/>
      <c r="BT411" s="36"/>
      <c r="BU411" s="29"/>
      <c r="BV411" s="36"/>
      <c r="BW411" s="36"/>
      <c r="BX411" s="36"/>
      <c r="BY411" s="36"/>
    </row>
    <row r="412" spans="1:77" x14ac:dyDescent="0.25">
      <c r="A412" s="16">
        <v>410</v>
      </c>
      <c r="B412" s="16">
        <v>3</v>
      </c>
      <c r="C412" s="37" t="s">
        <v>937</v>
      </c>
      <c r="D412" s="51">
        <v>12.15799826086957</v>
      </c>
      <c r="E412" s="25">
        <v>-328.68775999999997</v>
      </c>
      <c r="F412" s="26">
        <f t="shared" si="18"/>
        <v>-316.52976173913038</v>
      </c>
      <c r="G412" s="26">
        <f t="shared" si="19"/>
        <v>12.15799826086957</v>
      </c>
      <c r="H412" s="26">
        <f t="shared" si="20"/>
        <v>0</v>
      </c>
      <c r="I412" s="36"/>
      <c r="J412" s="36"/>
      <c r="K412" s="36"/>
      <c r="L412" s="27"/>
      <c r="M412" s="36"/>
      <c r="N412" s="36"/>
      <c r="O412" s="36"/>
      <c r="P412" s="36"/>
      <c r="Q412" s="36"/>
      <c r="R412" s="29"/>
      <c r="S412" s="36"/>
      <c r="T412" s="29"/>
      <c r="U412" s="36"/>
      <c r="V412" s="36"/>
      <c r="W412" s="36"/>
      <c r="X412" s="36"/>
      <c r="Y412" s="36"/>
      <c r="Z412" s="36"/>
      <c r="AA412" s="36"/>
      <c r="AB412" s="29"/>
      <c r="AC412" s="36"/>
      <c r="AD412" s="66"/>
      <c r="AE412" s="36"/>
      <c r="AF412" s="36"/>
      <c r="AG412" s="36"/>
      <c r="AH412" s="36"/>
      <c r="AI412" s="36"/>
      <c r="AJ412" s="36"/>
      <c r="AK412" s="29"/>
      <c r="AL412" s="36"/>
      <c r="AM412" s="29"/>
      <c r="AN412" s="36"/>
      <c r="AO412" s="36"/>
      <c r="AP412" s="36"/>
      <c r="AQ412" s="29"/>
      <c r="AR412" s="36"/>
      <c r="AS412" s="29"/>
      <c r="AT412" s="36"/>
      <c r="AU412" s="29"/>
      <c r="AV412" s="36"/>
      <c r="AW412" s="36"/>
      <c r="AX412" s="36"/>
      <c r="AY412" s="29"/>
      <c r="AZ412" s="36"/>
      <c r="BA412" s="36"/>
      <c r="BB412" s="36"/>
      <c r="BC412" s="29"/>
      <c r="BD412" s="36"/>
      <c r="BE412" s="36"/>
      <c r="BF412" s="36"/>
      <c r="BG412" s="36"/>
      <c r="BH412" s="36"/>
      <c r="BI412" s="36"/>
      <c r="BJ412" s="36"/>
      <c r="BK412" s="36"/>
      <c r="BL412" s="36"/>
      <c r="BM412" s="29"/>
      <c r="BN412" s="36"/>
      <c r="BO412" s="29"/>
      <c r="BP412" s="36"/>
      <c r="BQ412" s="36"/>
      <c r="BR412" s="36"/>
      <c r="BS412" s="29"/>
      <c r="BT412" s="36"/>
      <c r="BU412" s="29"/>
      <c r="BV412" s="36"/>
      <c r="BW412" s="36"/>
      <c r="BX412" s="36"/>
      <c r="BY412" s="36"/>
    </row>
    <row r="413" spans="1:77" x14ac:dyDescent="0.25">
      <c r="A413" s="16">
        <v>411</v>
      </c>
      <c r="B413" s="16">
        <v>3</v>
      </c>
      <c r="C413" s="37" t="s">
        <v>852</v>
      </c>
      <c r="D413" s="51">
        <v>107.870882705314</v>
      </c>
      <c r="E413" s="25">
        <v>46.422330000000002</v>
      </c>
      <c r="F413" s="26">
        <f t="shared" si="18"/>
        <v>154.29321270531401</v>
      </c>
      <c r="G413" s="26">
        <f t="shared" si="19"/>
        <v>107.870882705314</v>
      </c>
      <c r="H413" s="26">
        <f t="shared" si="20"/>
        <v>0</v>
      </c>
      <c r="I413" s="36"/>
      <c r="J413" s="36"/>
      <c r="K413" s="36"/>
      <c r="L413" s="27"/>
      <c r="M413" s="36"/>
      <c r="N413" s="36"/>
      <c r="O413" s="36"/>
      <c r="P413" s="36"/>
      <c r="Q413" s="36"/>
      <c r="R413" s="29"/>
      <c r="S413" s="36"/>
      <c r="T413" s="29"/>
      <c r="U413" s="36"/>
      <c r="V413" s="36"/>
      <c r="W413" s="36"/>
      <c r="X413" s="36"/>
      <c r="Y413" s="36"/>
      <c r="Z413" s="36"/>
      <c r="AA413" s="36"/>
      <c r="AB413" s="29"/>
      <c r="AC413" s="36"/>
      <c r="AD413" s="66"/>
      <c r="AE413" s="36"/>
      <c r="AF413" s="36"/>
      <c r="AG413" s="36"/>
      <c r="AH413" s="36"/>
      <c r="AI413" s="36"/>
      <c r="AJ413" s="36"/>
      <c r="AK413" s="29"/>
      <c r="AL413" s="36"/>
      <c r="AM413" s="29"/>
      <c r="AN413" s="36"/>
      <c r="AO413" s="36"/>
      <c r="AP413" s="36"/>
      <c r="AQ413" s="29"/>
      <c r="AR413" s="36"/>
      <c r="AS413" s="29"/>
      <c r="AT413" s="36"/>
      <c r="AU413" s="29"/>
      <c r="AV413" s="36"/>
      <c r="AW413" s="36"/>
      <c r="AX413" s="36"/>
      <c r="AY413" s="29"/>
      <c r="AZ413" s="36"/>
      <c r="BA413" s="36"/>
      <c r="BB413" s="36"/>
      <c r="BC413" s="29"/>
      <c r="BD413" s="36"/>
      <c r="BE413" s="36"/>
      <c r="BF413" s="36"/>
      <c r="BG413" s="36"/>
      <c r="BH413" s="36"/>
      <c r="BI413" s="36"/>
      <c r="BJ413" s="36"/>
      <c r="BK413" s="36"/>
      <c r="BL413" s="36"/>
      <c r="BM413" s="29"/>
      <c r="BN413" s="36"/>
      <c r="BO413" s="29"/>
      <c r="BP413" s="36"/>
      <c r="BQ413" s="36"/>
      <c r="BR413" s="36"/>
      <c r="BS413" s="29"/>
      <c r="BT413" s="36"/>
      <c r="BU413" s="29"/>
      <c r="BV413" s="36"/>
      <c r="BW413" s="36"/>
      <c r="BX413" s="36"/>
      <c r="BY413" s="36"/>
    </row>
    <row r="414" spans="1:77" x14ac:dyDescent="0.25">
      <c r="A414" s="16">
        <v>412</v>
      </c>
      <c r="B414" s="16">
        <v>3</v>
      </c>
      <c r="C414" s="37" t="s">
        <v>853</v>
      </c>
      <c r="D414" s="51">
        <v>88.864674975845404</v>
      </c>
      <c r="E414" s="25">
        <v>139.82679400000001</v>
      </c>
      <c r="F414" s="26">
        <f t="shared" si="18"/>
        <v>228.6914689758454</v>
      </c>
      <c r="G414" s="26">
        <f t="shared" si="19"/>
        <v>88.864674975845404</v>
      </c>
      <c r="H414" s="26">
        <f t="shared" si="20"/>
        <v>0</v>
      </c>
      <c r="I414" s="36"/>
      <c r="J414" s="36"/>
      <c r="K414" s="36"/>
      <c r="L414" s="27"/>
      <c r="M414" s="36"/>
      <c r="N414" s="36"/>
      <c r="O414" s="36"/>
      <c r="P414" s="36"/>
      <c r="Q414" s="36"/>
      <c r="R414" s="29"/>
      <c r="S414" s="36"/>
      <c r="T414" s="29"/>
      <c r="U414" s="36"/>
      <c r="V414" s="36"/>
      <c r="W414" s="36"/>
      <c r="X414" s="36"/>
      <c r="Y414" s="36"/>
      <c r="Z414" s="36"/>
      <c r="AA414" s="36"/>
      <c r="AB414" s="29"/>
      <c r="AC414" s="36"/>
      <c r="AD414" s="66"/>
      <c r="AE414" s="36"/>
      <c r="AF414" s="36"/>
      <c r="AG414" s="36"/>
      <c r="AH414" s="36"/>
      <c r="AI414" s="36"/>
      <c r="AJ414" s="36"/>
      <c r="AK414" s="29"/>
      <c r="AL414" s="36"/>
      <c r="AM414" s="29"/>
      <c r="AN414" s="36"/>
      <c r="AO414" s="36"/>
      <c r="AP414" s="36"/>
      <c r="AQ414" s="29"/>
      <c r="AR414" s="36"/>
      <c r="AS414" s="29"/>
      <c r="AT414" s="36"/>
      <c r="AU414" s="29"/>
      <c r="AV414" s="36"/>
      <c r="AW414" s="36"/>
      <c r="AX414" s="36"/>
      <c r="AY414" s="29"/>
      <c r="AZ414" s="36"/>
      <c r="BA414" s="36"/>
      <c r="BB414" s="36"/>
      <c r="BC414" s="29"/>
      <c r="BD414" s="36"/>
      <c r="BE414" s="36"/>
      <c r="BF414" s="36"/>
      <c r="BG414" s="36"/>
      <c r="BH414" s="36"/>
      <c r="BI414" s="36"/>
      <c r="BJ414" s="36"/>
      <c r="BK414" s="36"/>
      <c r="BL414" s="36"/>
      <c r="BM414" s="29"/>
      <c r="BN414" s="36"/>
      <c r="BO414" s="29"/>
      <c r="BP414" s="36"/>
      <c r="BQ414" s="36"/>
      <c r="BR414" s="36"/>
      <c r="BS414" s="29"/>
      <c r="BT414" s="36"/>
      <c r="BU414" s="29"/>
      <c r="BV414" s="36"/>
      <c r="BW414" s="36"/>
      <c r="BX414" s="36"/>
      <c r="BY414" s="36"/>
    </row>
    <row r="415" spans="1:77" x14ac:dyDescent="0.25">
      <c r="A415" s="16">
        <v>413</v>
      </c>
      <c r="B415" s="16">
        <v>3</v>
      </c>
      <c r="C415" s="37" t="s">
        <v>854</v>
      </c>
      <c r="D415" s="51">
        <v>38.151576869565218</v>
      </c>
      <c r="E415" s="25">
        <v>-220.5849399999999</v>
      </c>
      <c r="F415" s="26">
        <f t="shared" si="18"/>
        <v>-182.43336313043469</v>
      </c>
      <c r="G415" s="26">
        <f t="shared" si="19"/>
        <v>38.151576869565218</v>
      </c>
      <c r="H415" s="26">
        <f t="shared" si="20"/>
        <v>0</v>
      </c>
      <c r="I415" s="36"/>
      <c r="J415" s="36"/>
      <c r="K415" s="36"/>
      <c r="L415" s="27"/>
      <c r="M415" s="36"/>
      <c r="N415" s="36"/>
      <c r="O415" s="36"/>
      <c r="P415" s="36"/>
      <c r="Q415" s="36"/>
      <c r="R415" s="29"/>
      <c r="S415" s="36"/>
      <c r="T415" s="29"/>
      <c r="U415" s="36"/>
      <c r="V415" s="36"/>
      <c r="W415" s="36"/>
      <c r="X415" s="36"/>
      <c r="Y415" s="36"/>
      <c r="Z415" s="36"/>
      <c r="AA415" s="36"/>
      <c r="AB415" s="29"/>
      <c r="AC415" s="36"/>
      <c r="AD415" s="66"/>
      <c r="AE415" s="36"/>
      <c r="AF415" s="36"/>
      <c r="AG415" s="36"/>
      <c r="AH415" s="36"/>
      <c r="AI415" s="36"/>
      <c r="AJ415" s="36"/>
      <c r="AK415" s="29"/>
      <c r="AL415" s="36"/>
      <c r="AM415" s="29"/>
      <c r="AN415" s="36"/>
      <c r="AO415" s="36"/>
      <c r="AP415" s="36"/>
      <c r="AQ415" s="29"/>
      <c r="AR415" s="36"/>
      <c r="AS415" s="29"/>
      <c r="AT415" s="36"/>
      <c r="AU415" s="29"/>
      <c r="AV415" s="36"/>
      <c r="AW415" s="36"/>
      <c r="AX415" s="36"/>
      <c r="AY415" s="29"/>
      <c r="AZ415" s="36"/>
      <c r="BA415" s="36"/>
      <c r="BB415" s="36"/>
      <c r="BC415" s="29"/>
      <c r="BD415" s="36"/>
      <c r="BE415" s="36"/>
      <c r="BF415" s="36"/>
      <c r="BG415" s="36"/>
      <c r="BH415" s="36"/>
      <c r="BI415" s="36"/>
      <c r="BJ415" s="36"/>
      <c r="BK415" s="36"/>
      <c r="BL415" s="36"/>
      <c r="BM415" s="29"/>
      <c r="BN415" s="36"/>
      <c r="BO415" s="29"/>
      <c r="BP415" s="36"/>
      <c r="BQ415" s="36"/>
      <c r="BR415" s="36"/>
      <c r="BS415" s="29"/>
      <c r="BT415" s="36"/>
      <c r="BU415" s="29"/>
      <c r="BV415" s="36"/>
      <c r="BW415" s="36"/>
      <c r="BX415" s="36"/>
      <c r="BY415" s="36"/>
    </row>
    <row r="416" spans="1:77" x14ac:dyDescent="0.25">
      <c r="A416" s="16">
        <v>414</v>
      </c>
      <c r="B416" s="16">
        <v>3</v>
      </c>
      <c r="C416" s="37" t="s">
        <v>855</v>
      </c>
      <c r="D416" s="51">
        <v>108.52890291787436</v>
      </c>
      <c r="E416" s="25">
        <v>-135.95271400000001</v>
      </c>
      <c r="F416" s="26">
        <f t="shared" si="18"/>
        <v>-27.423811082125653</v>
      </c>
      <c r="G416" s="26">
        <f t="shared" si="19"/>
        <v>108.52890291787436</v>
      </c>
      <c r="H416" s="26">
        <f t="shared" si="20"/>
        <v>0</v>
      </c>
      <c r="I416" s="36"/>
      <c r="J416" s="36"/>
      <c r="K416" s="36"/>
      <c r="L416" s="27"/>
      <c r="M416" s="36"/>
      <c r="N416" s="36"/>
      <c r="O416" s="36"/>
      <c r="P416" s="36"/>
      <c r="Q416" s="36"/>
      <c r="R416" s="29"/>
      <c r="S416" s="36"/>
      <c r="T416" s="29"/>
      <c r="U416" s="36"/>
      <c r="V416" s="36"/>
      <c r="W416" s="36"/>
      <c r="X416" s="36"/>
      <c r="Y416" s="36"/>
      <c r="Z416" s="36"/>
      <c r="AA416" s="36"/>
      <c r="AB416" s="29"/>
      <c r="AC416" s="36"/>
      <c r="AD416" s="66"/>
      <c r="AE416" s="36"/>
      <c r="AF416" s="36"/>
      <c r="AG416" s="36"/>
      <c r="AH416" s="36"/>
      <c r="AI416" s="36"/>
      <c r="AJ416" s="36"/>
      <c r="AK416" s="29"/>
      <c r="AL416" s="36"/>
      <c r="AM416" s="29"/>
      <c r="AN416" s="36"/>
      <c r="AO416" s="36"/>
      <c r="AP416" s="36"/>
      <c r="AQ416" s="29"/>
      <c r="AR416" s="36"/>
      <c r="AS416" s="29"/>
      <c r="AT416" s="36"/>
      <c r="AU416" s="29"/>
      <c r="AV416" s="36"/>
      <c r="AW416" s="36"/>
      <c r="AX416" s="36"/>
      <c r="AY416" s="29"/>
      <c r="AZ416" s="36"/>
      <c r="BA416" s="36"/>
      <c r="BB416" s="36"/>
      <c r="BC416" s="29"/>
      <c r="BD416" s="36"/>
      <c r="BE416" s="36"/>
      <c r="BF416" s="36"/>
      <c r="BG416" s="36"/>
      <c r="BH416" s="36"/>
      <c r="BI416" s="36"/>
      <c r="BJ416" s="36"/>
      <c r="BK416" s="36"/>
      <c r="BL416" s="36"/>
      <c r="BM416" s="29"/>
      <c r="BN416" s="36"/>
      <c r="BO416" s="29"/>
      <c r="BP416" s="36"/>
      <c r="BQ416" s="36"/>
      <c r="BR416" s="36"/>
      <c r="BS416" s="29"/>
      <c r="BT416" s="36"/>
      <c r="BU416" s="29"/>
      <c r="BV416" s="36"/>
      <c r="BW416" s="36"/>
      <c r="BX416" s="36"/>
      <c r="BY416" s="36"/>
    </row>
    <row r="417" spans="1:77" x14ac:dyDescent="0.25">
      <c r="A417" s="16">
        <v>415</v>
      </c>
      <c r="B417" s="16">
        <v>3</v>
      </c>
      <c r="C417" s="37" t="s">
        <v>856</v>
      </c>
      <c r="D417" s="51">
        <v>55.268027999999994</v>
      </c>
      <c r="E417" s="25">
        <v>177.54782800000001</v>
      </c>
      <c r="F417" s="26">
        <f t="shared" si="18"/>
        <v>232.815856</v>
      </c>
      <c r="G417" s="26">
        <f t="shared" si="19"/>
        <v>55.268027999999994</v>
      </c>
      <c r="H417" s="26">
        <f t="shared" si="20"/>
        <v>0</v>
      </c>
      <c r="I417" s="36"/>
      <c r="J417" s="36"/>
      <c r="K417" s="36"/>
      <c r="L417" s="27"/>
      <c r="M417" s="36"/>
      <c r="N417" s="36"/>
      <c r="O417" s="36"/>
      <c r="P417" s="36"/>
      <c r="Q417" s="36"/>
      <c r="R417" s="29"/>
      <c r="S417" s="36"/>
      <c r="T417" s="29"/>
      <c r="U417" s="36"/>
      <c r="V417" s="36"/>
      <c r="W417" s="36"/>
      <c r="X417" s="36"/>
      <c r="Y417" s="36"/>
      <c r="Z417" s="36"/>
      <c r="AA417" s="36"/>
      <c r="AB417" s="29"/>
      <c r="AC417" s="36"/>
      <c r="AD417" s="66"/>
      <c r="AE417" s="36"/>
      <c r="AF417" s="36"/>
      <c r="AG417" s="36"/>
      <c r="AH417" s="36"/>
      <c r="AI417" s="36"/>
      <c r="AJ417" s="36"/>
      <c r="AK417" s="29"/>
      <c r="AL417" s="36"/>
      <c r="AM417" s="29"/>
      <c r="AN417" s="36"/>
      <c r="AO417" s="36"/>
      <c r="AP417" s="36"/>
      <c r="AQ417" s="29"/>
      <c r="AR417" s="36"/>
      <c r="AS417" s="29"/>
      <c r="AT417" s="36"/>
      <c r="AU417" s="29"/>
      <c r="AV417" s="36"/>
      <c r="AW417" s="36"/>
      <c r="AX417" s="36"/>
      <c r="AY417" s="29"/>
      <c r="AZ417" s="36"/>
      <c r="BA417" s="36"/>
      <c r="BB417" s="36"/>
      <c r="BC417" s="29"/>
      <c r="BD417" s="36"/>
      <c r="BE417" s="36"/>
      <c r="BF417" s="36"/>
      <c r="BG417" s="36"/>
      <c r="BH417" s="36"/>
      <c r="BI417" s="36"/>
      <c r="BJ417" s="36"/>
      <c r="BK417" s="36"/>
      <c r="BL417" s="36"/>
      <c r="BM417" s="29"/>
      <c r="BN417" s="36"/>
      <c r="BO417" s="29"/>
      <c r="BP417" s="36"/>
      <c r="BQ417" s="36"/>
      <c r="BR417" s="36"/>
      <c r="BS417" s="29"/>
      <c r="BT417" s="36"/>
      <c r="BU417" s="29"/>
      <c r="BV417" s="36"/>
      <c r="BW417" s="36"/>
      <c r="BX417" s="36"/>
      <c r="BY417" s="36"/>
    </row>
    <row r="418" spans="1:77" x14ac:dyDescent="0.25">
      <c r="A418" s="16">
        <v>416</v>
      </c>
      <c r="B418" s="16">
        <v>3</v>
      </c>
      <c r="C418" s="37" t="s">
        <v>857</v>
      </c>
      <c r="D418" s="51">
        <v>252.14188137198065</v>
      </c>
      <c r="E418" s="25">
        <v>2.0331819999999894</v>
      </c>
      <c r="F418" s="26">
        <f t="shared" si="18"/>
        <v>254.17506337198063</v>
      </c>
      <c r="G418" s="26">
        <f t="shared" si="19"/>
        <v>-144.25811862801933</v>
      </c>
      <c r="H418" s="26">
        <f t="shared" si="20"/>
        <v>396.4</v>
      </c>
      <c r="I418" s="36"/>
      <c r="J418" s="36"/>
      <c r="K418" s="36"/>
      <c r="L418" s="27"/>
      <c r="M418" s="36"/>
      <c r="N418" s="36"/>
      <c r="O418" s="36"/>
      <c r="P418" s="36"/>
      <c r="Q418" s="36"/>
      <c r="R418" s="29"/>
      <c r="S418" s="36"/>
      <c r="T418" s="29"/>
      <c r="U418" s="36"/>
      <c r="V418" s="36"/>
      <c r="W418" s="36"/>
      <c r="X418" s="36"/>
      <c r="Y418" s="36"/>
      <c r="Z418" s="36"/>
      <c r="AA418" s="36"/>
      <c r="AB418" s="29"/>
      <c r="AC418" s="36"/>
      <c r="AD418" s="66" t="s">
        <v>1053</v>
      </c>
      <c r="AE418" s="36">
        <v>0.13</v>
      </c>
      <c r="AF418" s="36">
        <v>396.4</v>
      </c>
      <c r="AG418" s="36"/>
      <c r="AH418" s="36"/>
      <c r="AI418" s="36"/>
      <c r="AJ418" s="36"/>
      <c r="AK418" s="29"/>
      <c r="AL418" s="36"/>
      <c r="AM418" s="29"/>
      <c r="AN418" s="36"/>
      <c r="AO418" s="36"/>
      <c r="AP418" s="36"/>
      <c r="AQ418" s="29"/>
      <c r="AR418" s="36"/>
      <c r="AS418" s="29"/>
      <c r="AT418" s="36"/>
      <c r="AU418" s="29"/>
      <c r="AV418" s="36"/>
      <c r="AW418" s="36"/>
      <c r="AX418" s="36"/>
      <c r="AY418" s="29"/>
      <c r="AZ418" s="36"/>
      <c r="BA418" s="36"/>
      <c r="BB418" s="36"/>
      <c r="BC418" s="29"/>
      <c r="BD418" s="36"/>
      <c r="BE418" s="36"/>
      <c r="BF418" s="36"/>
      <c r="BG418" s="36"/>
      <c r="BH418" s="36"/>
      <c r="BI418" s="36"/>
      <c r="BJ418" s="36"/>
      <c r="BK418" s="36"/>
      <c r="BL418" s="36"/>
      <c r="BM418" s="29"/>
      <c r="BN418" s="36"/>
      <c r="BO418" s="29"/>
      <c r="BP418" s="36"/>
      <c r="BQ418" s="36"/>
      <c r="BR418" s="36"/>
      <c r="BS418" s="29"/>
      <c r="BT418" s="36"/>
      <c r="BU418" s="29"/>
      <c r="BV418" s="36"/>
      <c r="BW418" s="36"/>
      <c r="BX418" s="36"/>
      <c r="BY418" s="36"/>
    </row>
    <row r="419" spans="1:77" x14ac:dyDescent="0.25">
      <c r="A419" s="16">
        <v>417</v>
      </c>
      <c r="B419" s="16">
        <v>3</v>
      </c>
      <c r="C419" s="37" t="s">
        <v>858</v>
      </c>
      <c r="D419" s="51">
        <v>68.54926722705315</v>
      </c>
      <c r="E419" s="25">
        <v>186.97424799999999</v>
      </c>
      <c r="F419" s="26">
        <f t="shared" si="18"/>
        <v>255.52351522705314</v>
      </c>
      <c r="G419" s="26">
        <f t="shared" si="19"/>
        <v>-500.04673277294683</v>
      </c>
      <c r="H419" s="26">
        <f t="shared" si="20"/>
        <v>568.596</v>
      </c>
      <c r="I419" s="36"/>
      <c r="J419" s="36"/>
      <c r="K419" s="36"/>
      <c r="L419" s="27">
        <v>0.27400000000000002</v>
      </c>
      <c r="M419" s="36">
        <v>137.136</v>
      </c>
      <c r="N419" s="36">
        <v>7.0000000000000007E-2</v>
      </c>
      <c r="O419" s="36">
        <v>35.21</v>
      </c>
      <c r="P419" s="36">
        <v>0.41</v>
      </c>
      <c r="Q419" s="36">
        <v>389.88</v>
      </c>
      <c r="R419" s="29">
        <v>2</v>
      </c>
      <c r="S419" s="36">
        <v>1.6919999999999999</v>
      </c>
      <c r="T419" s="29"/>
      <c r="U419" s="36"/>
      <c r="V419" s="36">
        <v>2E-3</v>
      </c>
      <c r="W419" s="36">
        <v>4.6779999999999999</v>
      </c>
      <c r="X419" s="36"/>
      <c r="Y419" s="36"/>
      <c r="Z419" s="36"/>
      <c r="AA419" s="36"/>
      <c r="AB419" s="29"/>
      <c r="AC419" s="36"/>
      <c r="AD419" s="66"/>
      <c r="AE419" s="36"/>
      <c r="AF419" s="36"/>
      <c r="AG419" s="36"/>
      <c r="AH419" s="36"/>
      <c r="AI419" s="36"/>
      <c r="AJ419" s="36"/>
      <c r="AK419" s="29"/>
      <c r="AL419" s="36"/>
      <c r="AM419" s="29"/>
      <c r="AN419" s="36"/>
      <c r="AO419" s="36"/>
      <c r="AP419" s="36"/>
      <c r="AQ419" s="29"/>
      <c r="AR419" s="36"/>
      <c r="AS419" s="29"/>
      <c r="AT419" s="36"/>
      <c r="AU419" s="29"/>
      <c r="AV419" s="36"/>
      <c r="AW419" s="36"/>
      <c r="AX419" s="36"/>
      <c r="AY419" s="29"/>
      <c r="AZ419" s="36"/>
      <c r="BA419" s="36"/>
      <c r="BB419" s="36"/>
      <c r="BC419" s="29"/>
      <c r="BD419" s="36"/>
      <c r="BE419" s="36"/>
      <c r="BF419" s="36"/>
      <c r="BG419" s="36"/>
      <c r="BH419" s="36"/>
      <c r="BI419" s="36"/>
      <c r="BJ419" s="36"/>
      <c r="BK419" s="36"/>
      <c r="BL419" s="36"/>
      <c r="BM419" s="29"/>
      <c r="BN419" s="36"/>
      <c r="BO419" s="29"/>
      <c r="BP419" s="36"/>
      <c r="BQ419" s="36"/>
      <c r="BR419" s="36"/>
      <c r="BS419" s="29"/>
      <c r="BT419" s="36"/>
      <c r="BU419" s="29"/>
      <c r="BV419" s="36"/>
      <c r="BW419" s="36"/>
      <c r="BX419" s="36"/>
      <c r="BY419" s="36"/>
    </row>
    <row r="420" spans="1:77" x14ac:dyDescent="0.25">
      <c r="A420" s="16">
        <v>418</v>
      </c>
      <c r="B420" s="16">
        <v>3</v>
      </c>
      <c r="C420" s="37" t="s">
        <v>859</v>
      </c>
      <c r="D420" s="51">
        <v>39.586440386473427</v>
      </c>
      <c r="E420" s="25">
        <v>-242.59049999999999</v>
      </c>
      <c r="F420" s="26">
        <f t="shared" si="18"/>
        <v>-203.00405961352658</v>
      </c>
      <c r="G420" s="26">
        <f t="shared" si="19"/>
        <v>39.586440386473427</v>
      </c>
      <c r="H420" s="26">
        <f t="shared" si="20"/>
        <v>0</v>
      </c>
      <c r="I420" s="36"/>
      <c r="J420" s="36"/>
      <c r="K420" s="36"/>
      <c r="L420" s="27"/>
      <c r="M420" s="36"/>
      <c r="N420" s="36"/>
      <c r="O420" s="36"/>
      <c r="P420" s="36"/>
      <c r="Q420" s="36"/>
      <c r="R420" s="29"/>
      <c r="S420" s="36"/>
      <c r="T420" s="29"/>
      <c r="U420" s="36"/>
      <c r="V420" s="36"/>
      <c r="W420" s="36"/>
      <c r="X420" s="36"/>
      <c r="Y420" s="36"/>
      <c r="Z420" s="36"/>
      <c r="AA420" s="36"/>
      <c r="AB420" s="29"/>
      <c r="AC420" s="36"/>
      <c r="AD420" s="66"/>
      <c r="AE420" s="36"/>
      <c r="AF420" s="36"/>
      <c r="AG420" s="36"/>
      <c r="AH420" s="36"/>
      <c r="AI420" s="36"/>
      <c r="AJ420" s="36"/>
      <c r="AK420" s="29"/>
      <c r="AL420" s="36"/>
      <c r="AM420" s="29"/>
      <c r="AN420" s="36"/>
      <c r="AO420" s="36"/>
      <c r="AP420" s="36"/>
      <c r="AQ420" s="29"/>
      <c r="AR420" s="36"/>
      <c r="AS420" s="29"/>
      <c r="AT420" s="36"/>
      <c r="AU420" s="29"/>
      <c r="AV420" s="36"/>
      <c r="AW420" s="36"/>
      <c r="AX420" s="36"/>
      <c r="AY420" s="29"/>
      <c r="AZ420" s="36"/>
      <c r="BA420" s="36"/>
      <c r="BB420" s="36"/>
      <c r="BC420" s="29"/>
      <c r="BD420" s="36"/>
      <c r="BE420" s="36"/>
      <c r="BF420" s="36"/>
      <c r="BG420" s="36"/>
      <c r="BH420" s="36"/>
      <c r="BI420" s="36"/>
      <c r="BJ420" s="36"/>
      <c r="BK420" s="36"/>
      <c r="BL420" s="36"/>
      <c r="BM420" s="29"/>
      <c r="BN420" s="36"/>
      <c r="BO420" s="29"/>
      <c r="BP420" s="36"/>
      <c r="BQ420" s="36"/>
      <c r="BR420" s="36"/>
      <c r="BS420" s="29"/>
      <c r="BT420" s="36"/>
      <c r="BU420" s="29"/>
      <c r="BV420" s="36"/>
      <c r="BW420" s="36"/>
      <c r="BX420" s="36"/>
      <c r="BY420" s="36"/>
    </row>
    <row r="421" spans="1:77" x14ac:dyDescent="0.25">
      <c r="A421" s="16">
        <v>419</v>
      </c>
      <c r="B421" s="16">
        <v>3</v>
      </c>
      <c r="C421" s="37" t="s">
        <v>860</v>
      </c>
      <c r="D421" s="51">
        <v>218.13440767149754</v>
      </c>
      <c r="E421" s="25">
        <v>371.28074400000003</v>
      </c>
      <c r="F421" s="26">
        <f t="shared" si="18"/>
        <v>589.4151516714976</v>
      </c>
      <c r="G421" s="26">
        <f t="shared" si="19"/>
        <v>218.13440767149754</v>
      </c>
      <c r="H421" s="26">
        <f t="shared" si="20"/>
        <v>0</v>
      </c>
      <c r="I421" s="36"/>
      <c r="J421" s="36"/>
      <c r="K421" s="36"/>
      <c r="L421" s="27"/>
      <c r="M421" s="36"/>
      <c r="N421" s="36"/>
      <c r="O421" s="36"/>
      <c r="P421" s="36"/>
      <c r="Q421" s="36"/>
      <c r="R421" s="29"/>
      <c r="S421" s="36"/>
      <c r="T421" s="29"/>
      <c r="U421" s="36"/>
      <c r="V421" s="36"/>
      <c r="W421" s="36"/>
      <c r="X421" s="36"/>
      <c r="Y421" s="36"/>
      <c r="Z421" s="36"/>
      <c r="AA421" s="36"/>
      <c r="AB421" s="29"/>
      <c r="AC421" s="36"/>
      <c r="AD421" s="66"/>
      <c r="AE421" s="36"/>
      <c r="AF421" s="36"/>
      <c r="AG421" s="36"/>
      <c r="AH421" s="36"/>
      <c r="AI421" s="36"/>
      <c r="AJ421" s="36"/>
      <c r="AK421" s="29"/>
      <c r="AL421" s="36"/>
      <c r="AM421" s="29"/>
      <c r="AN421" s="36"/>
      <c r="AO421" s="36"/>
      <c r="AP421" s="36"/>
      <c r="AQ421" s="29"/>
      <c r="AR421" s="36"/>
      <c r="AS421" s="29"/>
      <c r="AT421" s="36"/>
      <c r="AU421" s="29"/>
      <c r="AV421" s="36"/>
      <c r="AW421" s="36"/>
      <c r="AX421" s="36"/>
      <c r="AY421" s="29"/>
      <c r="AZ421" s="36"/>
      <c r="BA421" s="36"/>
      <c r="BB421" s="36"/>
      <c r="BC421" s="29"/>
      <c r="BD421" s="36"/>
      <c r="BE421" s="36"/>
      <c r="BF421" s="36"/>
      <c r="BG421" s="36"/>
      <c r="BH421" s="36"/>
      <c r="BI421" s="36"/>
      <c r="BJ421" s="36"/>
      <c r="BK421" s="36"/>
      <c r="BL421" s="36"/>
      <c r="BM421" s="29"/>
      <c r="BN421" s="36"/>
      <c r="BO421" s="29"/>
      <c r="BP421" s="36"/>
      <c r="BQ421" s="36"/>
      <c r="BR421" s="36"/>
      <c r="BS421" s="29"/>
      <c r="BT421" s="36"/>
      <c r="BU421" s="29"/>
      <c r="BV421" s="36"/>
      <c r="BW421" s="36"/>
      <c r="BX421" s="36"/>
      <c r="BY421" s="36"/>
    </row>
    <row r="422" spans="1:77" x14ac:dyDescent="0.25">
      <c r="A422" s="16">
        <v>420</v>
      </c>
      <c r="B422" s="16">
        <v>3</v>
      </c>
      <c r="C422" s="37" t="s">
        <v>861</v>
      </c>
      <c r="D422" s="51">
        <v>15.378719806763286</v>
      </c>
      <c r="E422" s="25">
        <v>65.901039999999995</v>
      </c>
      <c r="F422" s="26">
        <f t="shared" si="18"/>
        <v>81.27975980676328</v>
      </c>
      <c r="G422" s="26">
        <f t="shared" si="19"/>
        <v>15.378719806763286</v>
      </c>
      <c r="H422" s="26">
        <f t="shared" si="20"/>
        <v>0</v>
      </c>
      <c r="I422" s="36"/>
      <c r="J422" s="36"/>
      <c r="K422" s="36"/>
      <c r="L422" s="27"/>
      <c r="M422" s="36"/>
      <c r="N422" s="36"/>
      <c r="O422" s="36"/>
      <c r="P422" s="36"/>
      <c r="Q422" s="36"/>
      <c r="R422" s="29"/>
      <c r="S422" s="36"/>
      <c r="T422" s="29"/>
      <c r="U422" s="36"/>
      <c r="V422" s="36"/>
      <c r="W422" s="36"/>
      <c r="X422" s="36"/>
      <c r="Y422" s="36"/>
      <c r="Z422" s="36"/>
      <c r="AA422" s="36"/>
      <c r="AB422" s="29"/>
      <c r="AC422" s="36"/>
      <c r="AD422" s="66"/>
      <c r="AE422" s="36"/>
      <c r="AF422" s="36"/>
      <c r="AG422" s="36"/>
      <c r="AH422" s="36"/>
      <c r="AI422" s="36"/>
      <c r="AJ422" s="36"/>
      <c r="AK422" s="29"/>
      <c r="AL422" s="36"/>
      <c r="AM422" s="29"/>
      <c r="AN422" s="36"/>
      <c r="AO422" s="36"/>
      <c r="AP422" s="36"/>
      <c r="AQ422" s="29"/>
      <c r="AR422" s="36"/>
      <c r="AS422" s="29"/>
      <c r="AT422" s="36"/>
      <c r="AU422" s="29"/>
      <c r="AV422" s="36"/>
      <c r="AW422" s="36"/>
      <c r="AX422" s="36"/>
      <c r="AY422" s="29"/>
      <c r="AZ422" s="36"/>
      <c r="BA422" s="36"/>
      <c r="BB422" s="36"/>
      <c r="BC422" s="29"/>
      <c r="BD422" s="36"/>
      <c r="BE422" s="36"/>
      <c r="BF422" s="36"/>
      <c r="BG422" s="36"/>
      <c r="BH422" s="36"/>
      <c r="BI422" s="36"/>
      <c r="BJ422" s="36"/>
      <c r="BK422" s="36"/>
      <c r="BL422" s="36"/>
      <c r="BM422" s="29"/>
      <c r="BN422" s="36"/>
      <c r="BO422" s="29"/>
      <c r="BP422" s="36"/>
      <c r="BQ422" s="36"/>
      <c r="BR422" s="36"/>
      <c r="BS422" s="29"/>
      <c r="BT422" s="36"/>
      <c r="BU422" s="29"/>
      <c r="BV422" s="36"/>
      <c r="BW422" s="36"/>
      <c r="BX422" s="36"/>
      <c r="BY422" s="36"/>
    </row>
    <row r="423" spans="1:77" x14ac:dyDescent="0.25">
      <c r="A423" s="16">
        <v>421</v>
      </c>
      <c r="B423" s="16">
        <v>3</v>
      </c>
      <c r="C423" s="37" t="s">
        <v>863</v>
      </c>
      <c r="D423" s="51">
        <v>71.637582415458937</v>
      </c>
      <c r="E423" s="25">
        <v>32.071280000000002</v>
      </c>
      <c r="F423" s="26">
        <f t="shared" si="18"/>
        <v>103.70886241545894</v>
      </c>
      <c r="G423" s="26">
        <f t="shared" si="19"/>
        <v>71.637582415458937</v>
      </c>
      <c r="H423" s="26">
        <f t="shared" si="20"/>
        <v>0</v>
      </c>
      <c r="I423" s="36"/>
      <c r="J423" s="36"/>
      <c r="K423" s="36"/>
      <c r="L423" s="27"/>
      <c r="M423" s="36"/>
      <c r="N423" s="36"/>
      <c r="O423" s="36"/>
      <c r="P423" s="36"/>
      <c r="Q423" s="36"/>
      <c r="R423" s="29"/>
      <c r="S423" s="36"/>
      <c r="T423" s="29"/>
      <c r="U423" s="36"/>
      <c r="V423" s="36"/>
      <c r="W423" s="36"/>
      <c r="X423" s="36"/>
      <c r="Y423" s="36"/>
      <c r="Z423" s="36"/>
      <c r="AA423" s="36"/>
      <c r="AB423" s="29"/>
      <c r="AC423" s="36"/>
      <c r="AD423" s="66"/>
      <c r="AE423" s="36"/>
      <c r="AF423" s="36"/>
      <c r="AG423" s="36"/>
      <c r="AH423" s="36"/>
      <c r="AI423" s="36"/>
      <c r="AJ423" s="36"/>
      <c r="AK423" s="29"/>
      <c r="AL423" s="36"/>
      <c r="AM423" s="29"/>
      <c r="AN423" s="36"/>
      <c r="AO423" s="36"/>
      <c r="AP423" s="36"/>
      <c r="AQ423" s="29"/>
      <c r="AR423" s="36"/>
      <c r="AS423" s="29"/>
      <c r="AT423" s="36"/>
      <c r="AU423" s="29"/>
      <c r="AV423" s="36"/>
      <c r="AW423" s="36"/>
      <c r="AX423" s="36"/>
      <c r="AY423" s="29"/>
      <c r="AZ423" s="36"/>
      <c r="BA423" s="36"/>
      <c r="BB423" s="36"/>
      <c r="BC423" s="29"/>
      <c r="BD423" s="36"/>
      <c r="BE423" s="36"/>
      <c r="BF423" s="36"/>
      <c r="BG423" s="36"/>
      <c r="BH423" s="36"/>
      <c r="BI423" s="36"/>
      <c r="BJ423" s="36"/>
      <c r="BK423" s="36"/>
      <c r="BL423" s="36"/>
      <c r="BM423" s="29"/>
      <c r="BN423" s="36"/>
      <c r="BO423" s="29"/>
      <c r="BP423" s="36"/>
      <c r="BQ423" s="36"/>
      <c r="BR423" s="36"/>
      <c r="BS423" s="29"/>
      <c r="BT423" s="36"/>
      <c r="BU423" s="29"/>
      <c r="BV423" s="36"/>
      <c r="BW423" s="36"/>
      <c r="BX423" s="36"/>
      <c r="BY423" s="36"/>
    </row>
    <row r="424" spans="1:77" x14ac:dyDescent="0.25">
      <c r="A424" s="16">
        <v>422</v>
      </c>
      <c r="B424" s="16">
        <v>3</v>
      </c>
      <c r="C424" s="37" t="s">
        <v>862</v>
      </c>
      <c r="D424" s="51">
        <v>171.27705487922708</v>
      </c>
      <c r="E424" s="25">
        <v>308.99106</v>
      </c>
      <c r="F424" s="26">
        <f t="shared" si="18"/>
        <v>480.26811487922708</v>
      </c>
      <c r="G424" s="26">
        <f t="shared" si="19"/>
        <v>171.27705487922708</v>
      </c>
      <c r="H424" s="26">
        <f t="shared" si="20"/>
        <v>0</v>
      </c>
      <c r="I424" s="36"/>
      <c r="J424" s="36"/>
      <c r="K424" s="36"/>
      <c r="L424" s="27"/>
      <c r="M424" s="36"/>
      <c r="N424" s="36"/>
      <c r="O424" s="36"/>
      <c r="P424" s="36"/>
      <c r="Q424" s="36"/>
      <c r="R424" s="29"/>
      <c r="S424" s="36"/>
      <c r="T424" s="29"/>
      <c r="U424" s="36"/>
      <c r="V424" s="36"/>
      <c r="W424" s="36"/>
      <c r="X424" s="36"/>
      <c r="Y424" s="36"/>
      <c r="Z424" s="36"/>
      <c r="AA424" s="36"/>
      <c r="AB424" s="29"/>
      <c r="AC424" s="36"/>
      <c r="AD424" s="66"/>
      <c r="AE424" s="36"/>
      <c r="AF424" s="36"/>
      <c r="AG424" s="36"/>
      <c r="AH424" s="36"/>
      <c r="AI424" s="36"/>
      <c r="AJ424" s="36"/>
      <c r="AK424" s="29"/>
      <c r="AL424" s="36"/>
      <c r="AM424" s="29"/>
      <c r="AN424" s="36"/>
      <c r="AO424" s="36"/>
      <c r="AP424" s="36"/>
      <c r="AQ424" s="29"/>
      <c r="AR424" s="36"/>
      <c r="AS424" s="29"/>
      <c r="AT424" s="36"/>
      <c r="AU424" s="29"/>
      <c r="AV424" s="36"/>
      <c r="AW424" s="36"/>
      <c r="AX424" s="36"/>
      <c r="AY424" s="29"/>
      <c r="AZ424" s="36"/>
      <c r="BA424" s="36"/>
      <c r="BB424" s="36"/>
      <c r="BC424" s="29"/>
      <c r="BD424" s="36"/>
      <c r="BE424" s="36"/>
      <c r="BF424" s="36"/>
      <c r="BG424" s="36"/>
      <c r="BH424" s="36"/>
      <c r="BI424" s="36"/>
      <c r="BJ424" s="36"/>
      <c r="BK424" s="36"/>
      <c r="BL424" s="36"/>
      <c r="BM424" s="29"/>
      <c r="BN424" s="36"/>
      <c r="BO424" s="29"/>
      <c r="BP424" s="36"/>
      <c r="BQ424" s="36"/>
      <c r="BR424" s="36"/>
      <c r="BS424" s="29"/>
      <c r="BT424" s="36"/>
      <c r="BU424" s="29"/>
      <c r="BV424" s="36"/>
      <c r="BW424" s="36"/>
      <c r="BX424" s="36"/>
      <c r="BY424" s="36"/>
    </row>
    <row r="425" spans="1:77" x14ac:dyDescent="0.25">
      <c r="A425" s="16">
        <v>423</v>
      </c>
      <c r="B425" s="16">
        <v>2</v>
      </c>
      <c r="C425" s="37" t="s">
        <v>864</v>
      </c>
      <c r="D425" s="51">
        <v>126.24033522705314</v>
      </c>
      <c r="E425" s="25">
        <v>543.83696599999996</v>
      </c>
      <c r="F425" s="26">
        <f t="shared" si="18"/>
        <v>670.07730122705311</v>
      </c>
      <c r="G425" s="26">
        <f t="shared" si="19"/>
        <v>-172.08466477294684</v>
      </c>
      <c r="H425" s="26">
        <f t="shared" si="20"/>
        <v>298.32499999999999</v>
      </c>
      <c r="I425" s="36"/>
      <c r="J425" s="36"/>
      <c r="K425" s="36"/>
      <c r="L425" s="27">
        <v>0.42</v>
      </c>
      <c r="M425" s="36">
        <v>194.88</v>
      </c>
      <c r="N425" s="36">
        <v>8.5999999999999993E-2</v>
      </c>
      <c r="O425" s="36">
        <v>48.258000000000003</v>
      </c>
      <c r="P425" s="36">
        <v>4.3999999999999997E-2</v>
      </c>
      <c r="Q425" s="36">
        <v>41.8</v>
      </c>
      <c r="R425" s="29">
        <v>2</v>
      </c>
      <c r="S425" s="36">
        <v>1.6919999999999999</v>
      </c>
      <c r="T425" s="29"/>
      <c r="U425" s="36"/>
      <c r="V425" s="36">
        <v>5.0000000000000001E-3</v>
      </c>
      <c r="W425" s="36">
        <v>11.695</v>
      </c>
      <c r="X425" s="36"/>
      <c r="Y425" s="36"/>
      <c r="Z425" s="36"/>
      <c r="AA425" s="36"/>
      <c r="AB425" s="29"/>
      <c r="AC425" s="36"/>
      <c r="AD425" s="66"/>
      <c r="AE425" s="36"/>
      <c r="AF425" s="36"/>
      <c r="AG425" s="36"/>
      <c r="AH425" s="36"/>
      <c r="AI425" s="36"/>
      <c r="AJ425" s="36"/>
      <c r="AK425" s="29"/>
      <c r="AL425" s="36"/>
      <c r="AM425" s="29"/>
      <c r="AN425" s="36"/>
      <c r="AO425" s="36"/>
      <c r="AP425" s="36"/>
      <c r="AQ425" s="29"/>
      <c r="AR425" s="36"/>
      <c r="AS425" s="29"/>
      <c r="AT425" s="36"/>
      <c r="AU425" s="29"/>
      <c r="AV425" s="36"/>
      <c r="AW425" s="36"/>
      <c r="AX425" s="36"/>
      <c r="AY425" s="29"/>
      <c r="AZ425" s="36"/>
      <c r="BA425" s="36"/>
      <c r="BB425" s="36"/>
      <c r="BC425" s="29"/>
      <c r="BD425" s="36"/>
      <c r="BE425" s="36"/>
      <c r="BF425" s="36"/>
      <c r="BG425" s="36"/>
      <c r="BH425" s="36"/>
      <c r="BI425" s="36"/>
      <c r="BJ425" s="36"/>
      <c r="BK425" s="36"/>
      <c r="BL425" s="36"/>
      <c r="BM425" s="29"/>
      <c r="BN425" s="36"/>
      <c r="BO425" s="29"/>
      <c r="BP425" s="36"/>
      <c r="BQ425" s="36"/>
      <c r="BR425" s="36"/>
      <c r="BS425" s="29"/>
      <c r="BT425" s="36"/>
      <c r="BU425" s="29"/>
      <c r="BV425" s="36"/>
      <c r="BW425" s="36"/>
      <c r="BX425" s="36"/>
      <c r="BY425" s="36"/>
    </row>
    <row r="426" spans="1:77" x14ac:dyDescent="0.25">
      <c r="A426" s="16">
        <v>424</v>
      </c>
      <c r="B426" s="16">
        <v>2</v>
      </c>
      <c r="C426" s="37" t="s">
        <v>865</v>
      </c>
      <c r="D426" s="51">
        <v>64.392300193236707</v>
      </c>
      <c r="E426" s="25">
        <v>126.79899999999998</v>
      </c>
      <c r="F426" s="26">
        <f t="shared" si="18"/>
        <v>191.19130019323669</v>
      </c>
      <c r="G426" s="26">
        <f t="shared" si="19"/>
        <v>64.392300193236707</v>
      </c>
      <c r="H426" s="26">
        <f t="shared" si="20"/>
        <v>0</v>
      </c>
      <c r="I426" s="36"/>
      <c r="J426" s="36"/>
      <c r="K426" s="36"/>
      <c r="L426" s="27"/>
      <c r="M426" s="36"/>
      <c r="N426" s="36"/>
      <c r="O426" s="36"/>
      <c r="P426" s="36"/>
      <c r="Q426" s="36"/>
      <c r="R426" s="29"/>
      <c r="S426" s="36"/>
      <c r="T426" s="29"/>
      <c r="U426" s="36"/>
      <c r="V426" s="36"/>
      <c r="W426" s="36"/>
      <c r="X426" s="36"/>
      <c r="Y426" s="36"/>
      <c r="Z426" s="36"/>
      <c r="AA426" s="36"/>
      <c r="AB426" s="29"/>
      <c r="AC426" s="36"/>
      <c r="AD426" s="66"/>
      <c r="AE426" s="36"/>
      <c r="AF426" s="36"/>
      <c r="AG426" s="36"/>
      <c r="AH426" s="36"/>
      <c r="AI426" s="36"/>
      <c r="AJ426" s="36"/>
      <c r="AK426" s="29"/>
      <c r="AL426" s="36"/>
      <c r="AM426" s="29"/>
      <c r="AN426" s="36"/>
      <c r="AO426" s="36"/>
      <c r="AP426" s="36"/>
      <c r="AQ426" s="29"/>
      <c r="AR426" s="36"/>
      <c r="AS426" s="29"/>
      <c r="AT426" s="36"/>
      <c r="AU426" s="29"/>
      <c r="AV426" s="36"/>
      <c r="AW426" s="36"/>
      <c r="AX426" s="36"/>
      <c r="AY426" s="29"/>
      <c r="AZ426" s="36"/>
      <c r="BA426" s="36"/>
      <c r="BB426" s="36"/>
      <c r="BC426" s="29"/>
      <c r="BD426" s="36"/>
      <c r="BE426" s="36"/>
      <c r="BF426" s="36"/>
      <c r="BG426" s="36"/>
      <c r="BH426" s="36"/>
      <c r="BI426" s="36"/>
      <c r="BJ426" s="36"/>
      <c r="BK426" s="36"/>
      <c r="BL426" s="36"/>
      <c r="BM426" s="29"/>
      <c r="BN426" s="36"/>
      <c r="BO426" s="29"/>
      <c r="BP426" s="36"/>
      <c r="BQ426" s="36"/>
      <c r="BR426" s="36"/>
      <c r="BS426" s="29"/>
      <c r="BT426" s="36"/>
      <c r="BU426" s="29"/>
      <c r="BV426" s="36"/>
      <c r="BW426" s="36"/>
      <c r="BX426" s="36"/>
      <c r="BY426" s="36"/>
    </row>
    <row r="427" spans="1:77" x14ac:dyDescent="0.25">
      <c r="A427" s="16">
        <v>425</v>
      </c>
      <c r="B427" s="16">
        <v>2</v>
      </c>
      <c r="C427" s="37" t="s">
        <v>866</v>
      </c>
      <c r="D427" s="51">
        <v>75.41794914009661</v>
      </c>
      <c r="E427" s="25">
        <v>83.293356000000003</v>
      </c>
      <c r="F427" s="26">
        <f t="shared" si="18"/>
        <v>158.71130514009661</v>
      </c>
      <c r="G427" s="26">
        <f t="shared" si="19"/>
        <v>75.41794914009661</v>
      </c>
      <c r="H427" s="26">
        <f t="shared" si="20"/>
        <v>0</v>
      </c>
      <c r="I427" s="36"/>
      <c r="J427" s="36"/>
      <c r="K427" s="36"/>
      <c r="L427" s="27"/>
      <c r="M427" s="36"/>
      <c r="N427" s="36"/>
      <c r="O427" s="36"/>
      <c r="P427" s="36"/>
      <c r="Q427" s="36"/>
      <c r="R427" s="29"/>
      <c r="S427" s="36"/>
      <c r="T427" s="29"/>
      <c r="U427" s="36"/>
      <c r="V427" s="36"/>
      <c r="W427" s="36"/>
      <c r="X427" s="36"/>
      <c r="Y427" s="36"/>
      <c r="Z427" s="36"/>
      <c r="AA427" s="36"/>
      <c r="AB427" s="29"/>
      <c r="AC427" s="36"/>
      <c r="AD427" s="66"/>
      <c r="AE427" s="36"/>
      <c r="AF427" s="36"/>
      <c r="AG427" s="36"/>
      <c r="AH427" s="36"/>
      <c r="AI427" s="36"/>
      <c r="AJ427" s="36"/>
      <c r="AK427" s="29"/>
      <c r="AL427" s="36"/>
      <c r="AM427" s="29"/>
      <c r="AN427" s="36"/>
      <c r="AO427" s="36"/>
      <c r="AP427" s="36"/>
      <c r="AQ427" s="29"/>
      <c r="AR427" s="36"/>
      <c r="AS427" s="29"/>
      <c r="AT427" s="36"/>
      <c r="AU427" s="29"/>
      <c r="AV427" s="36"/>
      <c r="AW427" s="36"/>
      <c r="AX427" s="36"/>
      <c r="AY427" s="29"/>
      <c r="AZ427" s="36"/>
      <c r="BA427" s="36"/>
      <c r="BB427" s="36"/>
      <c r="BC427" s="29"/>
      <c r="BD427" s="36"/>
      <c r="BE427" s="36"/>
      <c r="BF427" s="36"/>
      <c r="BG427" s="36"/>
      <c r="BH427" s="36"/>
      <c r="BI427" s="36"/>
      <c r="BJ427" s="36"/>
      <c r="BK427" s="36"/>
      <c r="BL427" s="36"/>
      <c r="BM427" s="29"/>
      <c r="BN427" s="36"/>
      <c r="BO427" s="29"/>
      <c r="BP427" s="36"/>
      <c r="BQ427" s="36"/>
      <c r="BR427" s="36"/>
      <c r="BS427" s="29"/>
      <c r="BT427" s="36"/>
      <c r="BU427" s="29"/>
      <c r="BV427" s="36"/>
      <c r="BW427" s="36"/>
      <c r="BX427" s="36"/>
      <c r="BY427" s="36"/>
    </row>
    <row r="428" spans="1:77" x14ac:dyDescent="0.25">
      <c r="A428" s="16">
        <v>426</v>
      </c>
      <c r="B428" s="16">
        <v>2</v>
      </c>
      <c r="C428" s="37" t="s">
        <v>867</v>
      </c>
      <c r="D428" s="51">
        <v>571.64538432850247</v>
      </c>
      <c r="E428" s="25">
        <v>1139.8416180000002</v>
      </c>
      <c r="F428" s="26">
        <f t="shared" si="18"/>
        <v>1711.4870023285025</v>
      </c>
      <c r="G428" s="26">
        <f t="shared" si="19"/>
        <v>571.64538432850247</v>
      </c>
      <c r="H428" s="26">
        <f t="shared" si="20"/>
        <v>0</v>
      </c>
      <c r="I428" s="36"/>
      <c r="J428" s="36"/>
      <c r="K428" s="36"/>
      <c r="L428" s="27"/>
      <c r="M428" s="36"/>
      <c r="N428" s="36"/>
      <c r="O428" s="36"/>
      <c r="P428" s="36"/>
      <c r="Q428" s="36"/>
      <c r="R428" s="29"/>
      <c r="S428" s="36"/>
      <c r="T428" s="29"/>
      <c r="U428" s="36"/>
      <c r="V428" s="36"/>
      <c r="W428" s="36"/>
      <c r="X428" s="36"/>
      <c r="Y428" s="36"/>
      <c r="Z428" s="36"/>
      <c r="AA428" s="36"/>
      <c r="AB428" s="29"/>
      <c r="AC428" s="36"/>
      <c r="AD428" s="66"/>
      <c r="AE428" s="36"/>
      <c r="AF428" s="36"/>
      <c r="AG428" s="36"/>
      <c r="AH428" s="36"/>
      <c r="AI428" s="36"/>
      <c r="AJ428" s="36"/>
      <c r="AK428" s="29"/>
      <c r="AL428" s="36"/>
      <c r="AM428" s="29"/>
      <c r="AN428" s="36"/>
      <c r="AO428" s="36"/>
      <c r="AP428" s="36"/>
      <c r="AQ428" s="29"/>
      <c r="AR428" s="36"/>
      <c r="AS428" s="29"/>
      <c r="AT428" s="36"/>
      <c r="AU428" s="29"/>
      <c r="AV428" s="36"/>
      <c r="AW428" s="36"/>
      <c r="AX428" s="36"/>
      <c r="AY428" s="29"/>
      <c r="AZ428" s="36"/>
      <c r="BA428" s="36"/>
      <c r="BB428" s="36"/>
      <c r="BC428" s="29"/>
      <c r="BD428" s="36"/>
      <c r="BE428" s="36"/>
      <c r="BF428" s="36"/>
      <c r="BG428" s="36"/>
      <c r="BH428" s="36"/>
      <c r="BI428" s="36"/>
      <c r="BJ428" s="36"/>
      <c r="BK428" s="36"/>
      <c r="BL428" s="36"/>
      <c r="BM428" s="29"/>
      <c r="BN428" s="36"/>
      <c r="BO428" s="29"/>
      <c r="BP428" s="36"/>
      <c r="BQ428" s="36"/>
      <c r="BR428" s="36"/>
      <c r="BS428" s="29"/>
      <c r="BT428" s="36"/>
      <c r="BU428" s="29"/>
      <c r="BV428" s="36"/>
      <c r="BW428" s="36"/>
      <c r="BX428" s="36"/>
      <c r="BY428" s="36"/>
    </row>
    <row r="429" spans="1:77" x14ac:dyDescent="0.25">
      <c r="A429" s="16">
        <v>427</v>
      </c>
      <c r="B429" s="16">
        <v>2</v>
      </c>
      <c r="C429" s="37" t="s">
        <v>868</v>
      </c>
      <c r="D429" s="51">
        <v>431.6419331594202</v>
      </c>
      <c r="E429" s="25">
        <v>1648.8076019999999</v>
      </c>
      <c r="F429" s="26">
        <f t="shared" si="18"/>
        <v>2080.4495351594201</v>
      </c>
      <c r="G429" s="26">
        <f t="shared" si="19"/>
        <v>431.6419331594202</v>
      </c>
      <c r="H429" s="26">
        <f t="shared" si="20"/>
        <v>0</v>
      </c>
      <c r="I429" s="36"/>
      <c r="J429" s="36"/>
      <c r="K429" s="36"/>
      <c r="L429" s="27"/>
      <c r="M429" s="36"/>
      <c r="N429" s="36"/>
      <c r="O429" s="36"/>
      <c r="P429" s="36"/>
      <c r="Q429" s="36"/>
      <c r="R429" s="29"/>
      <c r="S429" s="36"/>
      <c r="T429" s="29"/>
      <c r="U429" s="36"/>
      <c r="V429" s="36"/>
      <c r="W429" s="36"/>
      <c r="X429" s="36"/>
      <c r="Y429" s="36"/>
      <c r="Z429" s="36"/>
      <c r="AA429" s="36"/>
      <c r="AB429" s="29"/>
      <c r="AC429" s="36"/>
      <c r="AD429" s="66"/>
      <c r="AE429" s="36"/>
      <c r="AF429" s="36"/>
      <c r="AG429" s="36"/>
      <c r="AH429" s="36"/>
      <c r="AI429" s="36"/>
      <c r="AJ429" s="36"/>
      <c r="AK429" s="29"/>
      <c r="AL429" s="36"/>
      <c r="AM429" s="29"/>
      <c r="AN429" s="36"/>
      <c r="AO429" s="36"/>
      <c r="AP429" s="36"/>
      <c r="AQ429" s="29"/>
      <c r="AR429" s="36"/>
      <c r="AS429" s="29"/>
      <c r="AT429" s="36"/>
      <c r="AU429" s="29"/>
      <c r="AV429" s="36"/>
      <c r="AW429" s="36"/>
      <c r="AX429" s="36"/>
      <c r="AY429" s="29"/>
      <c r="AZ429" s="36"/>
      <c r="BA429" s="36"/>
      <c r="BB429" s="36"/>
      <c r="BC429" s="29"/>
      <c r="BD429" s="36"/>
      <c r="BE429" s="36"/>
      <c r="BF429" s="36"/>
      <c r="BG429" s="36"/>
      <c r="BH429" s="36"/>
      <c r="BI429" s="36"/>
      <c r="BJ429" s="36"/>
      <c r="BK429" s="36"/>
      <c r="BL429" s="36"/>
      <c r="BM429" s="29"/>
      <c r="BN429" s="36"/>
      <c r="BO429" s="29"/>
      <c r="BP429" s="36"/>
      <c r="BQ429" s="36"/>
      <c r="BR429" s="36"/>
      <c r="BS429" s="29"/>
      <c r="BT429" s="36"/>
      <c r="BU429" s="29"/>
      <c r="BV429" s="36"/>
      <c r="BW429" s="36"/>
      <c r="BX429" s="36"/>
      <c r="BY429" s="36"/>
    </row>
    <row r="430" spans="1:77" x14ac:dyDescent="0.25">
      <c r="A430" s="16">
        <v>428</v>
      </c>
      <c r="B430" s="16">
        <v>2</v>
      </c>
      <c r="C430" s="37" t="s">
        <v>869</v>
      </c>
      <c r="D430" s="51">
        <v>481.71286226086954</v>
      </c>
      <c r="E430" s="25">
        <v>1419.60376</v>
      </c>
      <c r="F430" s="26">
        <f t="shared" si="18"/>
        <v>1901.3166222608695</v>
      </c>
      <c r="G430" s="26">
        <f t="shared" si="19"/>
        <v>-395.91213773913057</v>
      </c>
      <c r="H430" s="26">
        <f t="shared" si="20"/>
        <v>877.62500000000011</v>
      </c>
      <c r="I430" s="36"/>
      <c r="J430" s="36"/>
      <c r="K430" s="36"/>
      <c r="L430" s="27">
        <v>1.38</v>
      </c>
      <c r="M430" s="36">
        <v>650.32000000000005</v>
      </c>
      <c r="N430" s="36">
        <v>0.28499999999999998</v>
      </c>
      <c r="O430" s="36">
        <v>143.35499999999999</v>
      </c>
      <c r="P430" s="36">
        <v>6.6000000000000003E-2</v>
      </c>
      <c r="Q430" s="36">
        <v>62.7</v>
      </c>
      <c r="R430" s="29">
        <v>3</v>
      </c>
      <c r="S430" s="36">
        <v>2.5379999999999998</v>
      </c>
      <c r="T430" s="29"/>
      <c r="U430" s="36"/>
      <c r="V430" s="36">
        <v>8.0000000000000002E-3</v>
      </c>
      <c r="W430" s="36">
        <v>18.712</v>
      </c>
      <c r="X430" s="36"/>
      <c r="Y430" s="36"/>
      <c r="Z430" s="36"/>
      <c r="AA430" s="36"/>
      <c r="AB430" s="29"/>
      <c r="AC430" s="36"/>
      <c r="AD430" s="66"/>
      <c r="AE430" s="36"/>
      <c r="AF430" s="36"/>
      <c r="AG430" s="36"/>
      <c r="AH430" s="36"/>
      <c r="AI430" s="36"/>
      <c r="AJ430" s="36"/>
      <c r="AK430" s="29"/>
      <c r="AL430" s="36"/>
      <c r="AM430" s="29"/>
      <c r="AN430" s="36"/>
      <c r="AO430" s="36"/>
      <c r="AP430" s="36"/>
      <c r="AQ430" s="29"/>
      <c r="AR430" s="36"/>
      <c r="AS430" s="29"/>
      <c r="AT430" s="36"/>
      <c r="AU430" s="29"/>
      <c r="AV430" s="36"/>
      <c r="AW430" s="36"/>
      <c r="AX430" s="36"/>
      <c r="AY430" s="29"/>
      <c r="AZ430" s="36"/>
      <c r="BA430" s="36"/>
      <c r="BB430" s="36"/>
      <c r="BC430" s="29"/>
      <c r="BD430" s="36"/>
      <c r="BE430" s="36"/>
      <c r="BF430" s="36"/>
      <c r="BG430" s="36"/>
      <c r="BH430" s="36"/>
      <c r="BI430" s="36"/>
      <c r="BJ430" s="36"/>
      <c r="BK430" s="36"/>
      <c r="BL430" s="36"/>
      <c r="BM430" s="29"/>
      <c r="BN430" s="36"/>
      <c r="BO430" s="29"/>
      <c r="BP430" s="36"/>
      <c r="BQ430" s="36"/>
      <c r="BR430" s="36"/>
      <c r="BS430" s="29"/>
      <c r="BT430" s="36"/>
      <c r="BU430" s="29"/>
      <c r="BV430" s="36"/>
      <c r="BW430" s="36"/>
      <c r="BX430" s="36"/>
      <c r="BY430" s="36"/>
    </row>
    <row r="431" spans="1:77" x14ac:dyDescent="0.25">
      <c r="A431" s="16">
        <v>429</v>
      </c>
      <c r="B431" s="16">
        <v>2</v>
      </c>
      <c r="C431" s="37" t="s">
        <v>870</v>
      </c>
      <c r="D431" s="51">
        <v>321.46176115942023</v>
      </c>
      <c r="E431" s="25">
        <v>1341.3633860000002</v>
      </c>
      <c r="F431" s="26">
        <f t="shared" si="18"/>
        <v>1662.8251471594203</v>
      </c>
      <c r="G431" s="26">
        <f t="shared" si="19"/>
        <v>-1347.4382388405797</v>
      </c>
      <c r="H431" s="26">
        <f t="shared" si="20"/>
        <v>1668.9</v>
      </c>
      <c r="I431" s="36"/>
      <c r="J431" s="36"/>
      <c r="K431" s="36"/>
      <c r="L431" s="27"/>
      <c r="M431" s="36"/>
      <c r="N431" s="36"/>
      <c r="O431" s="36"/>
      <c r="P431" s="36"/>
      <c r="Q431" s="36"/>
      <c r="R431" s="29"/>
      <c r="S431" s="36"/>
      <c r="T431" s="29"/>
      <c r="U431" s="36"/>
      <c r="V431" s="36"/>
      <c r="W431" s="36"/>
      <c r="X431" s="36"/>
      <c r="Y431" s="36"/>
      <c r="Z431" s="36">
        <v>4.4999999999999998E-2</v>
      </c>
      <c r="AA431" s="36">
        <v>1250.3</v>
      </c>
      <c r="AB431" s="29"/>
      <c r="AC431" s="36"/>
      <c r="AD431" s="66" t="s">
        <v>1054</v>
      </c>
      <c r="AE431" s="36">
        <v>0.14000000000000001</v>
      </c>
      <c r="AF431" s="36">
        <v>418.6</v>
      </c>
      <c r="AG431" s="36"/>
      <c r="AH431" s="36"/>
      <c r="AI431" s="36"/>
      <c r="AJ431" s="36"/>
      <c r="AK431" s="29"/>
      <c r="AL431" s="36"/>
      <c r="AM431" s="29"/>
      <c r="AN431" s="36"/>
      <c r="AO431" s="36"/>
      <c r="AP431" s="36"/>
      <c r="AQ431" s="29"/>
      <c r="AR431" s="36"/>
      <c r="AS431" s="29"/>
      <c r="AT431" s="36"/>
      <c r="AU431" s="29"/>
      <c r="AV431" s="36"/>
      <c r="AW431" s="36"/>
      <c r="AX431" s="36"/>
      <c r="AY431" s="29"/>
      <c r="AZ431" s="36"/>
      <c r="BA431" s="36"/>
      <c r="BB431" s="36"/>
      <c r="BC431" s="29"/>
      <c r="BD431" s="36"/>
      <c r="BE431" s="36"/>
      <c r="BF431" s="36"/>
      <c r="BG431" s="36"/>
      <c r="BH431" s="36"/>
      <c r="BI431" s="36"/>
      <c r="BJ431" s="36"/>
      <c r="BK431" s="36"/>
      <c r="BL431" s="36"/>
      <c r="BM431" s="29"/>
      <c r="BN431" s="36"/>
      <c r="BO431" s="29"/>
      <c r="BP431" s="36"/>
      <c r="BQ431" s="36"/>
      <c r="BR431" s="36"/>
      <c r="BS431" s="29"/>
      <c r="BT431" s="36"/>
      <c r="BU431" s="29"/>
      <c r="BV431" s="36"/>
      <c r="BW431" s="36"/>
      <c r="BX431" s="36"/>
      <c r="BY431" s="36"/>
    </row>
    <row r="432" spans="1:77" x14ac:dyDescent="0.25">
      <c r="A432" s="16">
        <v>430</v>
      </c>
      <c r="B432" s="16">
        <v>1</v>
      </c>
      <c r="C432" s="37" t="s">
        <v>871</v>
      </c>
      <c r="D432" s="51">
        <v>710.74398393623187</v>
      </c>
      <c r="E432" s="25">
        <v>150.98937200000012</v>
      </c>
      <c r="F432" s="26">
        <f t="shared" si="18"/>
        <v>861.73335593623199</v>
      </c>
      <c r="G432" s="26">
        <f t="shared" si="19"/>
        <v>-36.056016063768084</v>
      </c>
      <c r="H432" s="26">
        <f t="shared" si="20"/>
        <v>746.8</v>
      </c>
      <c r="I432" s="36"/>
      <c r="J432" s="36"/>
      <c r="K432" s="36"/>
      <c r="L432" s="27"/>
      <c r="M432" s="36"/>
      <c r="N432" s="36"/>
      <c r="O432" s="36"/>
      <c r="P432" s="36"/>
      <c r="Q432" s="36"/>
      <c r="R432" s="29"/>
      <c r="S432" s="36"/>
      <c r="T432" s="29"/>
      <c r="U432" s="36"/>
      <c r="V432" s="36"/>
      <c r="W432" s="36"/>
      <c r="X432" s="36"/>
      <c r="Y432" s="36"/>
      <c r="Z432" s="36"/>
      <c r="AA432" s="36"/>
      <c r="AB432" s="29"/>
      <c r="AC432" s="36"/>
      <c r="AD432" s="66" t="s">
        <v>1055</v>
      </c>
      <c r="AE432" s="36">
        <v>0.24</v>
      </c>
      <c r="AF432" s="36">
        <v>746.8</v>
      </c>
      <c r="AG432" s="36"/>
      <c r="AH432" s="36"/>
      <c r="AI432" s="36"/>
      <c r="AJ432" s="36"/>
      <c r="AK432" s="29"/>
      <c r="AL432" s="36"/>
      <c r="AM432" s="29"/>
      <c r="AN432" s="36"/>
      <c r="AO432" s="36"/>
      <c r="AP432" s="36"/>
      <c r="AQ432" s="29"/>
      <c r="AR432" s="36"/>
      <c r="AS432" s="29"/>
      <c r="AT432" s="36"/>
      <c r="AU432" s="29"/>
      <c r="AV432" s="36"/>
      <c r="AW432" s="36"/>
      <c r="AX432" s="36"/>
      <c r="AY432" s="29"/>
      <c r="AZ432" s="36"/>
      <c r="BA432" s="36"/>
      <c r="BB432" s="36"/>
      <c r="BC432" s="29"/>
      <c r="BD432" s="36"/>
      <c r="BE432" s="36"/>
      <c r="BF432" s="36"/>
      <c r="BG432" s="36"/>
      <c r="BH432" s="36"/>
      <c r="BI432" s="36"/>
      <c r="BJ432" s="36"/>
      <c r="BK432" s="36"/>
      <c r="BL432" s="36"/>
      <c r="BM432" s="29"/>
      <c r="BN432" s="36"/>
      <c r="BO432" s="29"/>
      <c r="BP432" s="36"/>
      <c r="BQ432" s="36"/>
      <c r="BR432" s="36"/>
      <c r="BS432" s="29"/>
      <c r="BT432" s="36"/>
      <c r="BU432" s="29"/>
      <c r="BV432" s="36"/>
      <c r="BW432" s="36"/>
      <c r="BX432" s="36"/>
      <c r="BY432" s="36"/>
    </row>
    <row r="433" spans="1:77" x14ac:dyDescent="0.25">
      <c r="A433" s="16">
        <v>431</v>
      </c>
      <c r="B433" s="16">
        <v>1</v>
      </c>
      <c r="C433" s="37" t="s">
        <v>872</v>
      </c>
      <c r="D433" s="51">
        <v>121.53817199999999</v>
      </c>
      <c r="E433" s="25">
        <v>402.01872600000002</v>
      </c>
      <c r="F433" s="26">
        <f t="shared" si="18"/>
        <v>523.55689800000005</v>
      </c>
      <c r="G433" s="26">
        <f t="shared" si="19"/>
        <v>121.53817199999999</v>
      </c>
      <c r="H433" s="26">
        <f t="shared" si="20"/>
        <v>0</v>
      </c>
      <c r="I433" s="36"/>
      <c r="J433" s="36"/>
      <c r="K433" s="36"/>
      <c r="L433" s="27"/>
      <c r="M433" s="36"/>
      <c r="N433" s="36"/>
      <c r="O433" s="36"/>
      <c r="P433" s="36"/>
      <c r="Q433" s="36"/>
      <c r="R433" s="29"/>
      <c r="S433" s="36"/>
      <c r="T433" s="29"/>
      <c r="U433" s="36"/>
      <c r="V433" s="36"/>
      <c r="W433" s="36"/>
      <c r="X433" s="36"/>
      <c r="Y433" s="36"/>
      <c r="Z433" s="36"/>
      <c r="AA433" s="36"/>
      <c r="AB433" s="29"/>
      <c r="AC433" s="36"/>
      <c r="AD433" s="66"/>
      <c r="AE433" s="36"/>
      <c r="AF433" s="36"/>
      <c r="AG433" s="36"/>
      <c r="AH433" s="36"/>
      <c r="AI433" s="36"/>
      <c r="AJ433" s="36"/>
      <c r="AK433" s="29"/>
      <c r="AL433" s="36"/>
      <c r="AM433" s="29"/>
      <c r="AN433" s="36"/>
      <c r="AO433" s="36"/>
      <c r="AP433" s="36"/>
      <c r="AQ433" s="29"/>
      <c r="AR433" s="36"/>
      <c r="AS433" s="29"/>
      <c r="AT433" s="36"/>
      <c r="AU433" s="29"/>
      <c r="AV433" s="36"/>
      <c r="AW433" s="36"/>
      <c r="AX433" s="36"/>
      <c r="AY433" s="29"/>
      <c r="AZ433" s="36"/>
      <c r="BA433" s="36"/>
      <c r="BB433" s="36"/>
      <c r="BC433" s="29"/>
      <c r="BD433" s="36"/>
      <c r="BE433" s="36"/>
      <c r="BF433" s="36"/>
      <c r="BG433" s="36"/>
      <c r="BH433" s="36"/>
      <c r="BI433" s="36"/>
      <c r="BJ433" s="36"/>
      <c r="BK433" s="36"/>
      <c r="BL433" s="36"/>
      <c r="BM433" s="29"/>
      <c r="BN433" s="36"/>
      <c r="BO433" s="29"/>
      <c r="BP433" s="36"/>
      <c r="BQ433" s="36"/>
      <c r="BR433" s="36"/>
      <c r="BS433" s="29"/>
      <c r="BT433" s="36"/>
      <c r="BU433" s="29"/>
      <c r="BV433" s="36"/>
      <c r="BW433" s="36"/>
      <c r="BX433" s="36"/>
      <c r="BY433" s="36"/>
    </row>
    <row r="434" spans="1:77" x14ac:dyDescent="0.25">
      <c r="A434" s="16">
        <v>432</v>
      </c>
      <c r="B434" s="16">
        <v>1</v>
      </c>
      <c r="C434" s="37" t="s">
        <v>873</v>
      </c>
      <c r="D434" s="51">
        <v>146.83441940096617</v>
      </c>
      <c r="E434" s="25">
        <v>235.26446800000002</v>
      </c>
      <c r="F434" s="26">
        <f t="shared" si="18"/>
        <v>382.09888740096619</v>
      </c>
      <c r="G434" s="26">
        <f t="shared" si="19"/>
        <v>13.434419400966163</v>
      </c>
      <c r="H434" s="26">
        <f t="shared" si="20"/>
        <v>133.4</v>
      </c>
      <c r="I434" s="36"/>
      <c r="J434" s="36"/>
      <c r="K434" s="36"/>
      <c r="L434" s="27"/>
      <c r="M434" s="36"/>
      <c r="N434" s="36"/>
      <c r="O434" s="36"/>
      <c r="P434" s="36"/>
      <c r="Q434" s="36"/>
      <c r="R434" s="29"/>
      <c r="S434" s="36"/>
      <c r="T434" s="29"/>
      <c r="U434" s="36"/>
      <c r="V434" s="36"/>
      <c r="W434" s="36"/>
      <c r="X434" s="36">
        <v>0.12</v>
      </c>
      <c r="Y434" s="36">
        <v>133.4</v>
      </c>
      <c r="Z434" s="36"/>
      <c r="AA434" s="36"/>
      <c r="AB434" s="29"/>
      <c r="AC434" s="36"/>
      <c r="AD434" s="66"/>
      <c r="AE434" s="36"/>
      <c r="AF434" s="36"/>
      <c r="AG434" s="36"/>
      <c r="AH434" s="36"/>
      <c r="AI434" s="36"/>
      <c r="AJ434" s="36"/>
      <c r="AK434" s="29"/>
      <c r="AL434" s="36"/>
      <c r="AM434" s="29"/>
      <c r="AN434" s="36"/>
      <c r="AO434" s="36"/>
      <c r="AP434" s="36"/>
      <c r="AQ434" s="29"/>
      <c r="AR434" s="36"/>
      <c r="AS434" s="29"/>
      <c r="AT434" s="36"/>
      <c r="AU434" s="29"/>
      <c r="AV434" s="36"/>
      <c r="AW434" s="36"/>
      <c r="AX434" s="36"/>
      <c r="AY434" s="29"/>
      <c r="AZ434" s="36"/>
      <c r="BA434" s="36"/>
      <c r="BB434" s="36"/>
      <c r="BC434" s="29"/>
      <c r="BD434" s="36"/>
      <c r="BE434" s="36"/>
      <c r="BF434" s="36"/>
      <c r="BG434" s="36"/>
      <c r="BH434" s="36"/>
      <c r="BI434" s="36"/>
      <c r="BJ434" s="36"/>
      <c r="BK434" s="36"/>
      <c r="BL434" s="36"/>
      <c r="BM434" s="29"/>
      <c r="BN434" s="36"/>
      <c r="BO434" s="29"/>
      <c r="BP434" s="36"/>
      <c r="BQ434" s="36"/>
      <c r="BR434" s="36"/>
      <c r="BS434" s="29"/>
      <c r="BT434" s="36"/>
      <c r="BU434" s="29"/>
      <c r="BV434" s="36"/>
      <c r="BW434" s="36"/>
      <c r="BX434" s="36"/>
      <c r="BY434" s="36"/>
    </row>
    <row r="435" spans="1:77" x14ac:dyDescent="0.25">
      <c r="A435" s="16">
        <v>433</v>
      </c>
      <c r="B435" s="16">
        <v>1</v>
      </c>
      <c r="C435" s="37" t="s">
        <v>874</v>
      </c>
      <c r="D435" s="51">
        <v>152.94134104347825</v>
      </c>
      <c r="E435" s="25">
        <v>232.09337800000003</v>
      </c>
      <c r="F435" s="26">
        <f t="shared" si="18"/>
        <v>385.03471904347828</v>
      </c>
      <c r="G435" s="26">
        <f t="shared" si="19"/>
        <v>152.94134104347825</v>
      </c>
      <c r="H435" s="26">
        <f t="shared" si="20"/>
        <v>0</v>
      </c>
      <c r="I435" s="36"/>
      <c r="J435" s="36"/>
      <c r="K435" s="36"/>
      <c r="L435" s="27"/>
      <c r="M435" s="36"/>
      <c r="N435" s="36"/>
      <c r="O435" s="36"/>
      <c r="P435" s="36"/>
      <c r="Q435" s="36"/>
      <c r="R435" s="29"/>
      <c r="S435" s="36"/>
      <c r="T435" s="29"/>
      <c r="U435" s="36"/>
      <c r="V435" s="36"/>
      <c r="W435" s="36"/>
      <c r="X435" s="36"/>
      <c r="Y435" s="36"/>
      <c r="Z435" s="36"/>
      <c r="AA435" s="36"/>
      <c r="AB435" s="29"/>
      <c r="AC435" s="36"/>
      <c r="AD435" s="66"/>
      <c r="AE435" s="36"/>
      <c r="AF435" s="36"/>
      <c r="AG435" s="36"/>
      <c r="AH435" s="36"/>
      <c r="AI435" s="36"/>
      <c r="AJ435" s="36"/>
      <c r="AK435" s="29"/>
      <c r="AL435" s="36"/>
      <c r="AM435" s="29"/>
      <c r="AN435" s="36"/>
      <c r="AO435" s="36"/>
      <c r="AP435" s="36"/>
      <c r="AQ435" s="29"/>
      <c r="AR435" s="36"/>
      <c r="AS435" s="29"/>
      <c r="AT435" s="36"/>
      <c r="AU435" s="29"/>
      <c r="AV435" s="36"/>
      <c r="AW435" s="36"/>
      <c r="AX435" s="36"/>
      <c r="AY435" s="29"/>
      <c r="AZ435" s="36"/>
      <c r="BA435" s="36"/>
      <c r="BB435" s="36"/>
      <c r="BC435" s="29"/>
      <c r="BD435" s="36"/>
      <c r="BE435" s="36"/>
      <c r="BF435" s="36"/>
      <c r="BG435" s="36"/>
      <c r="BH435" s="36"/>
      <c r="BI435" s="36"/>
      <c r="BJ435" s="36"/>
      <c r="BK435" s="36"/>
      <c r="BL435" s="36"/>
      <c r="BM435" s="29"/>
      <c r="BN435" s="36"/>
      <c r="BO435" s="29"/>
      <c r="BP435" s="36"/>
      <c r="BQ435" s="36"/>
      <c r="BR435" s="36"/>
      <c r="BS435" s="29"/>
      <c r="BT435" s="36"/>
      <c r="BU435" s="29"/>
      <c r="BV435" s="36"/>
      <c r="BW435" s="36"/>
      <c r="BX435" s="36"/>
      <c r="BY435" s="36"/>
    </row>
    <row r="436" spans="1:77" x14ac:dyDescent="0.25">
      <c r="A436" s="16">
        <v>434</v>
      </c>
      <c r="B436" s="16">
        <v>1</v>
      </c>
      <c r="C436" s="37" t="s">
        <v>875</v>
      </c>
      <c r="D436" s="51">
        <v>110.45778761352656</v>
      </c>
      <c r="E436" s="25">
        <v>98.460438000000011</v>
      </c>
      <c r="F436" s="26">
        <f t="shared" si="18"/>
        <v>208.91822561352657</v>
      </c>
      <c r="G436" s="26">
        <f t="shared" si="19"/>
        <v>110.45778761352656</v>
      </c>
      <c r="H436" s="26">
        <f t="shared" si="20"/>
        <v>0</v>
      </c>
      <c r="I436" s="36"/>
      <c r="J436" s="36"/>
      <c r="K436" s="36"/>
      <c r="L436" s="27"/>
      <c r="M436" s="36"/>
      <c r="N436" s="36"/>
      <c r="O436" s="36"/>
      <c r="P436" s="36"/>
      <c r="Q436" s="36"/>
      <c r="R436" s="29"/>
      <c r="S436" s="36"/>
      <c r="T436" s="29"/>
      <c r="U436" s="36"/>
      <c r="V436" s="36"/>
      <c r="W436" s="36"/>
      <c r="X436" s="36"/>
      <c r="Y436" s="36"/>
      <c r="Z436" s="36"/>
      <c r="AA436" s="36"/>
      <c r="AB436" s="29"/>
      <c r="AC436" s="36"/>
      <c r="AD436" s="66"/>
      <c r="AE436" s="36"/>
      <c r="AF436" s="36"/>
      <c r="AG436" s="36"/>
      <c r="AH436" s="36"/>
      <c r="AI436" s="36"/>
      <c r="AJ436" s="36"/>
      <c r="AK436" s="29"/>
      <c r="AL436" s="36"/>
      <c r="AM436" s="29"/>
      <c r="AN436" s="36"/>
      <c r="AO436" s="36"/>
      <c r="AP436" s="36"/>
      <c r="AQ436" s="29"/>
      <c r="AR436" s="36"/>
      <c r="AS436" s="29"/>
      <c r="AT436" s="36"/>
      <c r="AU436" s="29"/>
      <c r="AV436" s="36"/>
      <c r="AW436" s="36"/>
      <c r="AX436" s="36"/>
      <c r="AY436" s="29"/>
      <c r="AZ436" s="36"/>
      <c r="BA436" s="36"/>
      <c r="BB436" s="36"/>
      <c r="BC436" s="29"/>
      <c r="BD436" s="36"/>
      <c r="BE436" s="36"/>
      <c r="BF436" s="36"/>
      <c r="BG436" s="36"/>
      <c r="BH436" s="36"/>
      <c r="BI436" s="36"/>
      <c r="BJ436" s="36"/>
      <c r="BK436" s="36"/>
      <c r="BL436" s="36"/>
      <c r="BM436" s="29"/>
      <c r="BN436" s="36"/>
      <c r="BO436" s="29"/>
      <c r="BP436" s="36"/>
      <c r="BQ436" s="36"/>
      <c r="BR436" s="36"/>
      <c r="BS436" s="29"/>
      <c r="BT436" s="36"/>
      <c r="BU436" s="29"/>
      <c r="BV436" s="36"/>
      <c r="BW436" s="36"/>
      <c r="BX436" s="36"/>
      <c r="BY436" s="36"/>
    </row>
    <row r="437" spans="1:77" x14ac:dyDescent="0.25">
      <c r="A437" s="16">
        <v>435</v>
      </c>
      <c r="B437" s="16">
        <v>1</v>
      </c>
      <c r="C437" s="37" t="s">
        <v>876</v>
      </c>
      <c r="D437" s="51">
        <v>128.1136797294686</v>
      </c>
      <c r="E437" s="25">
        <v>453.47496199999995</v>
      </c>
      <c r="F437" s="26">
        <f t="shared" si="18"/>
        <v>581.58864172946858</v>
      </c>
      <c r="G437" s="26">
        <f t="shared" si="19"/>
        <v>-347.25632027053143</v>
      </c>
      <c r="H437" s="26">
        <f t="shared" si="20"/>
        <v>475.37</v>
      </c>
      <c r="I437" s="36"/>
      <c r="J437" s="36"/>
      <c r="K437" s="36"/>
      <c r="L437" s="27"/>
      <c r="M437" s="36"/>
      <c r="N437" s="36"/>
      <c r="O437" s="36"/>
      <c r="P437" s="36"/>
      <c r="Q437" s="36"/>
      <c r="R437" s="29"/>
      <c r="S437" s="36"/>
      <c r="T437" s="29"/>
      <c r="U437" s="36"/>
      <c r="V437" s="36"/>
      <c r="W437" s="36"/>
      <c r="X437" s="36">
        <v>0.125</v>
      </c>
      <c r="Y437" s="36">
        <v>139</v>
      </c>
      <c r="Z437" s="36"/>
      <c r="AA437" s="36"/>
      <c r="AB437" s="29"/>
      <c r="AC437" s="36"/>
      <c r="AD437" s="66" t="s">
        <v>1056</v>
      </c>
      <c r="AE437" s="36">
        <v>0.09</v>
      </c>
      <c r="AF437" s="36">
        <v>336.37</v>
      </c>
      <c r="AG437" s="36"/>
      <c r="AH437" s="36"/>
      <c r="AI437" s="36"/>
      <c r="AJ437" s="36"/>
      <c r="AK437" s="29"/>
      <c r="AL437" s="36"/>
      <c r="AM437" s="29"/>
      <c r="AN437" s="36"/>
      <c r="AO437" s="36"/>
      <c r="AP437" s="36"/>
      <c r="AQ437" s="29"/>
      <c r="AR437" s="36"/>
      <c r="AS437" s="29"/>
      <c r="AT437" s="36"/>
      <c r="AU437" s="29"/>
      <c r="AV437" s="36"/>
      <c r="AW437" s="36"/>
      <c r="AX437" s="36"/>
      <c r="AY437" s="29"/>
      <c r="AZ437" s="36"/>
      <c r="BA437" s="36"/>
      <c r="BB437" s="36"/>
      <c r="BC437" s="29"/>
      <c r="BD437" s="36"/>
      <c r="BE437" s="36"/>
      <c r="BF437" s="36"/>
      <c r="BG437" s="36"/>
      <c r="BH437" s="36"/>
      <c r="BI437" s="36"/>
      <c r="BJ437" s="36"/>
      <c r="BK437" s="36"/>
      <c r="BL437" s="36"/>
      <c r="BM437" s="29"/>
      <c r="BN437" s="36"/>
      <c r="BO437" s="29"/>
      <c r="BP437" s="36"/>
      <c r="BQ437" s="36"/>
      <c r="BR437" s="36"/>
      <c r="BS437" s="29"/>
      <c r="BT437" s="36"/>
      <c r="BU437" s="29"/>
      <c r="BV437" s="36"/>
      <c r="BW437" s="36"/>
      <c r="BX437" s="36"/>
      <c r="BY437" s="36"/>
    </row>
    <row r="438" spans="1:77" x14ac:dyDescent="0.25">
      <c r="A438" s="16">
        <v>436</v>
      </c>
      <c r="B438" s="16">
        <v>1</v>
      </c>
      <c r="C438" s="37" t="s">
        <v>877</v>
      </c>
      <c r="D438" s="51">
        <v>231.93954150724639</v>
      </c>
      <c r="E438" s="25">
        <v>522.17779600000006</v>
      </c>
      <c r="F438" s="26">
        <f t="shared" si="18"/>
        <v>754.11733750724648</v>
      </c>
      <c r="G438" s="26">
        <f t="shared" si="19"/>
        <v>-189.56045849275361</v>
      </c>
      <c r="H438" s="26">
        <f t="shared" si="20"/>
        <v>421.5</v>
      </c>
      <c r="I438" s="36"/>
      <c r="J438" s="36"/>
      <c r="K438" s="36"/>
      <c r="L438" s="27"/>
      <c r="M438" s="36"/>
      <c r="N438" s="36"/>
      <c r="O438" s="36"/>
      <c r="P438" s="36"/>
      <c r="Q438" s="36"/>
      <c r="R438" s="29"/>
      <c r="S438" s="36"/>
      <c r="T438" s="29"/>
      <c r="U438" s="36"/>
      <c r="V438" s="36"/>
      <c r="W438" s="36"/>
      <c r="X438" s="36"/>
      <c r="Y438" s="36"/>
      <c r="Z438" s="36"/>
      <c r="AA438" s="36"/>
      <c r="AB438" s="29"/>
      <c r="AC438" s="36"/>
      <c r="AD438" s="66" t="s">
        <v>1068</v>
      </c>
      <c r="AE438" s="36">
        <v>0.13</v>
      </c>
      <c r="AF438" s="36">
        <v>421.5</v>
      </c>
      <c r="AG438" s="36"/>
      <c r="AH438" s="36"/>
      <c r="AI438" s="36"/>
      <c r="AJ438" s="36"/>
      <c r="AK438" s="29"/>
      <c r="AL438" s="36"/>
      <c r="AM438" s="29"/>
      <c r="AN438" s="36"/>
      <c r="AO438" s="36"/>
      <c r="AP438" s="36"/>
      <c r="AQ438" s="29"/>
      <c r="AR438" s="36"/>
      <c r="AS438" s="29"/>
      <c r="AT438" s="36"/>
      <c r="AU438" s="29"/>
      <c r="AV438" s="36"/>
      <c r="AW438" s="36"/>
      <c r="AX438" s="36"/>
      <c r="AY438" s="29"/>
      <c r="AZ438" s="36"/>
      <c r="BA438" s="36"/>
      <c r="BB438" s="36"/>
      <c r="BC438" s="29"/>
      <c r="BD438" s="36"/>
      <c r="BE438" s="36"/>
      <c r="BF438" s="36"/>
      <c r="BG438" s="36"/>
      <c r="BH438" s="36"/>
      <c r="BI438" s="36"/>
      <c r="BJ438" s="36"/>
      <c r="BK438" s="36"/>
      <c r="BL438" s="36"/>
      <c r="BM438" s="29"/>
      <c r="BN438" s="36"/>
      <c r="BO438" s="29"/>
      <c r="BP438" s="36"/>
      <c r="BQ438" s="36"/>
      <c r="BR438" s="36"/>
      <c r="BS438" s="29"/>
      <c r="BT438" s="36"/>
      <c r="BU438" s="29"/>
      <c r="BV438" s="36"/>
      <c r="BW438" s="36"/>
      <c r="BX438" s="36"/>
      <c r="BY438" s="36"/>
    </row>
    <row r="439" spans="1:77" ht="15.75" customHeight="1" x14ac:dyDescent="0.25">
      <c r="A439" s="16">
        <v>437</v>
      </c>
      <c r="B439" s="16">
        <v>1</v>
      </c>
      <c r="C439" s="37" t="s">
        <v>878</v>
      </c>
      <c r="D439" s="51">
        <v>248.11372369082127</v>
      </c>
      <c r="E439" s="25">
        <v>146.96877200000003</v>
      </c>
      <c r="F439" s="26">
        <f t="shared" si="18"/>
        <v>395.0824956908213</v>
      </c>
      <c r="G439" s="26">
        <f t="shared" si="19"/>
        <v>-295.0062763091787</v>
      </c>
      <c r="H439" s="26">
        <f t="shared" si="20"/>
        <v>543.12</v>
      </c>
      <c r="I439" s="36"/>
      <c r="J439" s="36"/>
      <c r="K439" s="36"/>
      <c r="L439" s="27"/>
      <c r="M439" s="36"/>
      <c r="N439" s="36"/>
      <c r="O439" s="36"/>
      <c r="P439" s="36"/>
      <c r="Q439" s="36"/>
      <c r="R439" s="29"/>
      <c r="S439" s="36"/>
      <c r="T439" s="29"/>
      <c r="U439" s="36"/>
      <c r="V439" s="36"/>
      <c r="W439" s="36"/>
      <c r="X439" s="36">
        <v>0.11</v>
      </c>
      <c r="Y439" s="36">
        <v>122.32</v>
      </c>
      <c r="Z439" s="36"/>
      <c r="AA439" s="36"/>
      <c r="AB439" s="29"/>
      <c r="AC439" s="36"/>
      <c r="AD439" s="66" t="s">
        <v>1057</v>
      </c>
      <c r="AE439" s="36">
        <v>0.12</v>
      </c>
      <c r="AF439" s="36">
        <v>420.8</v>
      </c>
      <c r="AG439" s="36"/>
      <c r="AH439" s="36"/>
      <c r="AI439" s="36"/>
      <c r="AJ439" s="36"/>
      <c r="AK439" s="29"/>
      <c r="AL439" s="36"/>
      <c r="AM439" s="29"/>
      <c r="AN439" s="36"/>
      <c r="AO439" s="36"/>
      <c r="AP439" s="36"/>
      <c r="AQ439" s="29"/>
      <c r="AR439" s="36"/>
      <c r="AS439" s="29"/>
      <c r="AT439" s="36"/>
      <c r="AU439" s="29"/>
      <c r="AV439" s="36"/>
      <c r="AW439" s="36"/>
      <c r="AX439" s="36"/>
      <c r="AY439" s="29"/>
      <c r="AZ439" s="36"/>
      <c r="BA439" s="36"/>
      <c r="BB439" s="36"/>
      <c r="BC439" s="29"/>
      <c r="BD439" s="36"/>
      <c r="BE439" s="36"/>
      <c r="BF439" s="36"/>
      <c r="BG439" s="36"/>
      <c r="BH439" s="36"/>
      <c r="BI439" s="36"/>
      <c r="BJ439" s="36"/>
      <c r="BK439" s="36"/>
      <c r="BL439" s="36"/>
      <c r="BM439" s="29"/>
      <c r="BN439" s="36"/>
      <c r="BO439" s="29"/>
      <c r="BP439" s="36"/>
      <c r="BQ439" s="36"/>
      <c r="BR439" s="36"/>
      <c r="BS439" s="29"/>
      <c r="BT439" s="36"/>
      <c r="BU439" s="29"/>
      <c r="BV439" s="36"/>
      <c r="BW439" s="36"/>
      <c r="BX439" s="36"/>
      <c r="BY439" s="36"/>
    </row>
    <row r="440" spans="1:77" x14ac:dyDescent="0.25">
      <c r="A440" s="16">
        <v>438</v>
      </c>
      <c r="B440" s="16">
        <v>2</v>
      </c>
      <c r="C440" s="37" t="s">
        <v>879</v>
      </c>
      <c r="D440" s="51">
        <v>858.90984747826076</v>
      </c>
      <c r="E440" s="25">
        <v>-697.44542000000001</v>
      </c>
      <c r="F440" s="26">
        <f t="shared" si="18"/>
        <v>161.46442747826075</v>
      </c>
      <c r="G440" s="26">
        <f t="shared" si="19"/>
        <v>858.90984747826076</v>
      </c>
      <c r="H440" s="26">
        <f t="shared" si="20"/>
        <v>0</v>
      </c>
      <c r="I440" s="36"/>
      <c r="J440" s="36"/>
      <c r="K440" s="36"/>
      <c r="L440" s="27"/>
      <c r="M440" s="36"/>
      <c r="N440" s="36"/>
      <c r="O440" s="36"/>
      <c r="P440" s="36"/>
      <c r="Q440" s="36"/>
      <c r="R440" s="29"/>
      <c r="S440" s="36"/>
      <c r="T440" s="29"/>
      <c r="U440" s="36"/>
      <c r="V440" s="36"/>
      <c r="W440" s="36"/>
      <c r="X440" s="36"/>
      <c r="Y440" s="36"/>
      <c r="Z440" s="36"/>
      <c r="AA440" s="36"/>
      <c r="AB440" s="29"/>
      <c r="AC440" s="36"/>
      <c r="AD440" s="66"/>
      <c r="AE440" s="36"/>
      <c r="AF440" s="36"/>
      <c r="AG440" s="36"/>
      <c r="AH440" s="36"/>
      <c r="AI440" s="36"/>
      <c r="AJ440" s="36"/>
      <c r="AK440" s="29"/>
      <c r="AL440" s="36"/>
      <c r="AM440" s="29"/>
      <c r="AN440" s="36"/>
      <c r="AO440" s="36"/>
      <c r="AP440" s="36"/>
      <c r="AQ440" s="29"/>
      <c r="AR440" s="36"/>
      <c r="AS440" s="29"/>
      <c r="AT440" s="36"/>
      <c r="AU440" s="29"/>
      <c r="AV440" s="36"/>
      <c r="AW440" s="36"/>
      <c r="AX440" s="36"/>
      <c r="AY440" s="29"/>
      <c r="AZ440" s="36"/>
      <c r="BA440" s="36"/>
      <c r="BB440" s="36"/>
      <c r="BC440" s="29"/>
      <c r="BD440" s="36"/>
      <c r="BE440" s="36"/>
      <c r="BF440" s="36"/>
      <c r="BG440" s="36"/>
      <c r="BH440" s="36"/>
      <c r="BI440" s="36"/>
      <c r="BJ440" s="36"/>
      <c r="BK440" s="36"/>
      <c r="BL440" s="36"/>
      <c r="BM440" s="29"/>
      <c r="BN440" s="36"/>
      <c r="BO440" s="29"/>
      <c r="BP440" s="36"/>
      <c r="BQ440" s="36"/>
      <c r="BR440" s="36"/>
      <c r="BS440" s="29"/>
      <c r="BT440" s="36"/>
      <c r="BU440" s="29"/>
      <c r="BV440" s="36"/>
      <c r="BW440" s="36"/>
      <c r="BX440" s="36"/>
      <c r="BY440" s="36"/>
    </row>
    <row r="441" spans="1:77" x14ac:dyDescent="0.25">
      <c r="A441" s="16">
        <v>439</v>
      </c>
      <c r="B441" s="16">
        <v>2</v>
      </c>
      <c r="C441" s="37" t="s">
        <v>880</v>
      </c>
      <c r="D441" s="51">
        <v>939.42699601932361</v>
      </c>
      <c r="E441" s="25">
        <v>2996.3316999999997</v>
      </c>
      <c r="F441" s="26">
        <f t="shared" si="18"/>
        <v>3935.7586960193235</v>
      </c>
      <c r="G441" s="26">
        <f t="shared" si="19"/>
        <v>553.22699601932368</v>
      </c>
      <c r="H441" s="26">
        <f t="shared" si="20"/>
        <v>386.2</v>
      </c>
      <c r="I441" s="36"/>
      <c r="J441" s="36"/>
      <c r="K441" s="36"/>
      <c r="L441" s="27"/>
      <c r="M441" s="36"/>
      <c r="N441" s="36"/>
      <c r="O441" s="36"/>
      <c r="P441" s="36"/>
      <c r="Q441" s="36"/>
      <c r="R441" s="29"/>
      <c r="S441" s="36"/>
      <c r="T441" s="29"/>
      <c r="U441" s="36"/>
      <c r="V441" s="36"/>
      <c r="W441" s="36"/>
      <c r="X441" s="36"/>
      <c r="Y441" s="36"/>
      <c r="Z441" s="36"/>
      <c r="AA441" s="36"/>
      <c r="AB441" s="29"/>
      <c r="AC441" s="36"/>
      <c r="AD441" s="66" t="s">
        <v>1058</v>
      </c>
      <c r="AE441" s="36">
        <v>0.1</v>
      </c>
      <c r="AF441" s="36">
        <v>386.2</v>
      </c>
      <c r="AG441" s="36"/>
      <c r="AH441" s="36"/>
      <c r="AI441" s="36"/>
      <c r="AJ441" s="36"/>
      <c r="AK441" s="29"/>
      <c r="AL441" s="36"/>
      <c r="AM441" s="29"/>
      <c r="AN441" s="36"/>
      <c r="AO441" s="36"/>
      <c r="AP441" s="36"/>
      <c r="AQ441" s="29"/>
      <c r="AR441" s="36"/>
      <c r="AS441" s="29"/>
      <c r="AT441" s="36"/>
      <c r="AU441" s="29"/>
      <c r="AV441" s="36"/>
      <c r="AW441" s="36"/>
      <c r="AX441" s="36"/>
      <c r="AY441" s="29"/>
      <c r="AZ441" s="36"/>
      <c r="BA441" s="36"/>
      <c r="BB441" s="36"/>
      <c r="BC441" s="29"/>
      <c r="BD441" s="36"/>
      <c r="BE441" s="36"/>
      <c r="BF441" s="36"/>
      <c r="BG441" s="36"/>
      <c r="BH441" s="36"/>
      <c r="BI441" s="36"/>
      <c r="BJ441" s="36"/>
      <c r="BK441" s="36"/>
      <c r="BL441" s="36"/>
      <c r="BM441" s="29"/>
      <c r="BN441" s="36"/>
      <c r="BO441" s="29"/>
      <c r="BP441" s="36"/>
      <c r="BQ441" s="36"/>
      <c r="BR441" s="36"/>
      <c r="BS441" s="29"/>
      <c r="BT441" s="36"/>
      <c r="BU441" s="29"/>
      <c r="BV441" s="36"/>
      <c r="BW441" s="36"/>
      <c r="BX441" s="36"/>
      <c r="BY441" s="36"/>
    </row>
    <row r="442" spans="1:77" x14ac:dyDescent="0.25">
      <c r="A442" s="16">
        <v>440</v>
      </c>
      <c r="B442" s="16">
        <v>2</v>
      </c>
      <c r="C442" s="37" t="s">
        <v>881</v>
      </c>
      <c r="D442" s="51">
        <v>96.066000579710135</v>
      </c>
      <c r="E442" s="25">
        <v>-295.93465000000003</v>
      </c>
      <c r="F442" s="26">
        <f t="shared" si="18"/>
        <v>-199.8686494202899</v>
      </c>
      <c r="G442" s="26">
        <f t="shared" si="19"/>
        <v>96.066000579710135</v>
      </c>
      <c r="H442" s="26">
        <f t="shared" si="20"/>
        <v>0</v>
      </c>
      <c r="I442" s="36"/>
      <c r="J442" s="36"/>
      <c r="K442" s="36"/>
      <c r="L442" s="27"/>
      <c r="M442" s="36"/>
      <c r="N442" s="36"/>
      <c r="O442" s="36"/>
      <c r="P442" s="36"/>
      <c r="Q442" s="36"/>
      <c r="R442" s="29"/>
      <c r="S442" s="36"/>
      <c r="T442" s="29"/>
      <c r="U442" s="36"/>
      <c r="V442" s="36"/>
      <c r="W442" s="36"/>
      <c r="X442" s="36"/>
      <c r="Y442" s="36"/>
      <c r="Z442" s="36"/>
      <c r="AA442" s="36"/>
      <c r="AB442" s="29"/>
      <c r="AC442" s="36"/>
      <c r="AD442" s="66"/>
      <c r="AE442" s="36"/>
      <c r="AF442" s="36"/>
      <c r="AG442" s="36"/>
      <c r="AH442" s="36"/>
      <c r="AI442" s="36"/>
      <c r="AJ442" s="36"/>
      <c r="AK442" s="29"/>
      <c r="AL442" s="36"/>
      <c r="AM442" s="29"/>
      <c r="AN442" s="36"/>
      <c r="AO442" s="36"/>
      <c r="AP442" s="36"/>
      <c r="AQ442" s="29"/>
      <c r="AR442" s="36"/>
      <c r="AS442" s="29"/>
      <c r="AT442" s="36"/>
      <c r="AU442" s="29"/>
      <c r="AV442" s="36"/>
      <c r="AW442" s="36"/>
      <c r="AX442" s="36"/>
      <c r="AY442" s="29"/>
      <c r="AZ442" s="36"/>
      <c r="BA442" s="36"/>
      <c r="BB442" s="36"/>
      <c r="BC442" s="29"/>
      <c r="BD442" s="36"/>
      <c r="BE442" s="36"/>
      <c r="BF442" s="36"/>
      <c r="BG442" s="36"/>
      <c r="BH442" s="36"/>
      <c r="BI442" s="36"/>
      <c r="BJ442" s="36"/>
      <c r="BK442" s="36"/>
      <c r="BL442" s="36"/>
      <c r="BM442" s="29"/>
      <c r="BN442" s="36"/>
      <c r="BO442" s="29"/>
      <c r="BP442" s="36"/>
      <c r="BQ442" s="36"/>
      <c r="BR442" s="36"/>
      <c r="BS442" s="29"/>
      <c r="BT442" s="36"/>
      <c r="BU442" s="29"/>
      <c r="BV442" s="36"/>
      <c r="BW442" s="36"/>
      <c r="BX442" s="36"/>
      <c r="BY442" s="36"/>
    </row>
    <row r="443" spans="1:77" x14ac:dyDescent="0.25">
      <c r="A443" s="16">
        <v>441</v>
      </c>
      <c r="B443" s="16">
        <v>2</v>
      </c>
      <c r="C443" s="37" t="s">
        <v>882</v>
      </c>
      <c r="D443" s="51">
        <v>105.77340212560385</v>
      </c>
      <c r="E443" s="25">
        <v>-199.09753999999998</v>
      </c>
      <c r="F443" s="26">
        <f t="shared" si="18"/>
        <v>-93.324137874396129</v>
      </c>
      <c r="G443" s="26">
        <f t="shared" si="19"/>
        <v>105.77340212560385</v>
      </c>
      <c r="H443" s="26">
        <f t="shared" si="20"/>
        <v>0</v>
      </c>
      <c r="I443" s="36"/>
      <c r="J443" s="36"/>
      <c r="K443" s="36"/>
      <c r="L443" s="27"/>
      <c r="M443" s="36"/>
      <c r="N443" s="36"/>
      <c r="O443" s="36"/>
      <c r="P443" s="36"/>
      <c r="Q443" s="36"/>
      <c r="R443" s="29"/>
      <c r="S443" s="36"/>
      <c r="T443" s="29"/>
      <c r="U443" s="36"/>
      <c r="V443" s="36"/>
      <c r="W443" s="36"/>
      <c r="X443" s="36"/>
      <c r="Y443" s="36"/>
      <c r="Z443" s="36"/>
      <c r="AA443" s="36"/>
      <c r="AB443" s="29"/>
      <c r="AC443" s="36"/>
      <c r="AD443" s="66"/>
      <c r="AE443" s="36"/>
      <c r="AF443" s="36"/>
      <c r="AG443" s="36"/>
      <c r="AH443" s="36"/>
      <c r="AI443" s="36"/>
      <c r="AJ443" s="36"/>
      <c r="AK443" s="29"/>
      <c r="AL443" s="36"/>
      <c r="AM443" s="29"/>
      <c r="AN443" s="36"/>
      <c r="AO443" s="36"/>
      <c r="AP443" s="36"/>
      <c r="AQ443" s="29"/>
      <c r="AR443" s="36"/>
      <c r="AS443" s="29"/>
      <c r="AT443" s="36"/>
      <c r="AU443" s="29"/>
      <c r="AV443" s="36"/>
      <c r="AW443" s="36"/>
      <c r="AX443" s="36"/>
      <c r="AY443" s="29"/>
      <c r="AZ443" s="36"/>
      <c r="BA443" s="36"/>
      <c r="BB443" s="36"/>
      <c r="BC443" s="29"/>
      <c r="BD443" s="36"/>
      <c r="BE443" s="36"/>
      <c r="BF443" s="36"/>
      <c r="BG443" s="36"/>
      <c r="BH443" s="36"/>
      <c r="BI443" s="36"/>
      <c r="BJ443" s="36"/>
      <c r="BK443" s="36"/>
      <c r="BL443" s="36"/>
      <c r="BM443" s="29"/>
      <c r="BN443" s="36"/>
      <c r="BO443" s="29"/>
      <c r="BP443" s="36"/>
      <c r="BQ443" s="36"/>
      <c r="BR443" s="36"/>
      <c r="BS443" s="29"/>
      <c r="BT443" s="36"/>
      <c r="BU443" s="29"/>
      <c r="BV443" s="36"/>
      <c r="BW443" s="36"/>
      <c r="BX443" s="36"/>
      <c r="BY443" s="36"/>
    </row>
    <row r="444" spans="1:77" x14ac:dyDescent="0.25">
      <c r="A444" s="16">
        <v>442</v>
      </c>
      <c r="B444" s="16">
        <v>2</v>
      </c>
      <c r="C444" s="37" t="s">
        <v>942</v>
      </c>
      <c r="D444" s="51">
        <v>625.00570728502407</v>
      </c>
      <c r="E444" s="25">
        <v>133.80049399999996</v>
      </c>
      <c r="F444" s="26">
        <f t="shared" si="18"/>
        <v>758.80620128502403</v>
      </c>
      <c r="G444" s="26">
        <f t="shared" si="19"/>
        <v>-829.00629271497587</v>
      </c>
      <c r="H444" s="26">
        <f t="shared" si="20"/>
        <v>1454.0119999999999</v>
      </c>
      <c r="I444" s="36"/>
      <c r="J444" s="36"/>
      <c r="K444" s="36"/>
      <c r="L444" s="27">
        <v>2.2389999999999999</v>
      </c>
      <c r="M444" s="36">
        <v>1038.896</v>
      </c>
      <c r="N444" s="36">
        <v>0.32400000000000001</v>
      </c>
      <c r="O444" s="36">
        <v>172.97200000000001</v>
      </c>
      <c r="P444" s="36">
        <v>0.22</v>
      </c>
      <c r="Q444" s="36">
        <v>209</v>
      </c>
      <c r="R444" s="29">
        <v>6</v>
      </c>
      <c r="S444" s="36">
        <v>5.0759999999999996</v>
      </c>
      <c r="T444" s="29"/>
      <c r="U444" s="36"/>
      <c r="V444" s="36">
        <v>1.2E-2</v>
      </c>
      <c r="W444" s="36">
        <v>28.068000000000001</v>
      </c>
      <c r="X444" s="36"/>
      <c r="Y444" s="36"/>
      <c r="Z444" s="36"/>
      <c r="AA444" s="36"/>
      <c r="AB444" s="29"/>
      <c r="AC444" s="36"/>
      <c r="AD444" s="66"/>
      <c r="AE444" s="36"/>
      <c r="AF444" s="36"/>
      <c r="AG444" s="36"/>
      <c r="AH444" s="36"/>
      <c r="AI444" s="36"/>
      <c r="AJ444" s="36"/>
      <c r="AK444" s="29"/>
      <c r="AL444" s="36"/>
      <c r="AM444" s="29"/>
      <c r="AN444" s="36"/>
      <c r="AO444" s="36"/>
      <c r="AP444" s="36"/>
      <c r="AQ444" s="29"/>
      <c r="AR444" s="36"/>
      <c r="AS444" s="29"/>
      <c r="AT444" s="36"/>
      <c r="AU444" s="29"/>
      <c r="AV444" s="36"/>
      <c r="AW444" s="36"/>
      <c r="AX444" s="36"/>
      <c r="AY444" s="29"/>
      <c r="AZ444" s="36"/>
      <c r="BA444" s="36"/>
      <c r="BB444" s="36"/>
      <c r="BC444" s="29"/>
      <c r="BD444" s="36"/>
      <c r="BE444" s="36"/>
      <c r="BF444" s="36"/>
      <c r="BG444" s="36"/>
      <c r="BH444" s="36"/>
      <c r="BI444" s="36"/>
      <c r="BJ444" s="36"/>
      <c r="BK444" s="36"/>
      <c r="BL444" s="36"/>
      <c r="BM444" s="29"/>
      <c r="BN444" s="36"/>
      <c r="BO444" s="29"/>
      <c r="BP444" s="36"/>
      <c r="BQ444" s="36"/>
      <c r="BR444" s="36"/>
      <c r="BS444" s="29"/>
      <c r="BT444" s="36"/>
      <c r="BU444" s="29"/>
      <c r="BV444" s="36"/>
      <c r="BW444" s="36"/>
      <c r="BX444" s="36"/>
      <c r="BY444" s="36"/>
    </row>
    <row r="445" spans="1:77" x14ac:dyDescent="0.25">
      <c r="A445" s="16">
        <v>443</v>
      </c>
      <c r="B445" s="16">
        <v>2</v>
      </c>
      <c r="C445" s="37" t="s">
        <v>883</v>
      </c>
      <c r="D445" s="51">
        <v>144.79174742028985</v>
      </c>
      <c r="E445" s="25">
        <v>-47.215112000000005</v>
      </c>
      <c r="F445" s="26">
        <f t="shared" si="18"/>
        <v>97.576635420289847</v>
      </c>
      <c r="G445" s="26">
        <f t="shared" si="19"/>
        <v>144.79174742028985</v>
      </c>
      <c r="H445" s="26">
        <f t="shared" si="20"/>
        <v>0</v>
      </c>
      <c r="I445" s="36"/>
      <c r="J445" s="36"/>
      <c r="K445" s="36"/>
      <c r="L445" s="27"/>
      <c r="M445" s="36"/>
      <c r="N445" s="36"/>
      <c r="O445" s="36"/>
      <c r="P445" s="36"/>
      <c r="Q445" s="36"/>
      <c r="R445" s="29"/>
      <c r="S445" s="36"/>
      <c r="T445" s="29"/>
      <c r="U445" s="36"/>
      <c r="V445" s="36"/>
      <c r="W445" s="36"/>
      <c r="X445" s="36"/>
      <c r="Y445" s="36"/>
      <c r="Z445" s="36"/>
      <c r="AA445" s="36"/>
      <c r="AB445" s="29"/>
      <c r="AC445" s="36"/>
      <c r="AD445" s="66"/>
      <c r="AE445" s="36"/>
      <c r="AF445" s="36"/>
      <c r="AG445" s="36"/>
      <c r="AH445" s="36"/>
      <c r="AI445" s="36"/>
      <c r="AJ445" s="36"/>
      <c r="AK445" s="29"/>
      <c r="AL445" s="36"/>
      <c r="AM445" s="29"/>
      <c r="AN445" s="36"/>
      <c r="AO445" s="36"/>
      <c r="AP445" s="36"/>
      <c r="AQ445" s="29"/>
      <c r="AR445" s="36"/>
      <c r="AS445" s="29"/>
      <c r="AT445" s="36"/>
      <c r="AU445" s="29"/>
      <c r="AV445" s="36"/>
      <c r="AW445" s="36"/>
      <c r="AX445" s="36"/>
      <c r="AY445" s="29"/>
      <c r="AZ445" s="36"/>
      <c r="BA445" s="36"/>
      <c r="BB445" s="36"/>
      <c r="BC445" s="29"/>
      <c r="BD445" s="36"/>
      <c r="BE445" s="36"/>
      <c r="BF445" s="36"/>
      <c r="BG445" s="36"/>
      <c r="BH445" s="36"/>
      <c r="BI445" s="36"/>
      <c r="BJ445" s="36"/>
      <c r="BK445" s="36"/>
      <c r="BL445" s="36"/>
      <c r="BM445" s="29"/>
      <c r="BN445" s="36"/>
      <c r="BO445" s="29"/>
      <c r="BP445" s="36"/>
      <c r="BQ445" s="36"/>
      <c r="BR445" s="36"/>
      <c r="BS445" s="29"/>
      <c r="BT445" s="36"/>
      <c r="BU445" s="29"/>
      <c r="BV445" s="36"/>
      <c r="BW445" s="36"/>
      <c r="BX445" s="36"/>
      <c r="BY445" s="36"/>
    </row>
    <row r="446" spans="1:77" x14ac:dyDescent="0.25">
      <c r="A446" s="16">
        <v>444</v>
      </c>
      <c r="B446" s="16">
        <v>2</v>
      </c>
      <c r="C446" s="37" t="s">
        <v>884</v>
      </c>
      <c r="D446" s="51">
        <v>208.55470589371978</v>
      </c>
      <c r="E446" s="25">
        <v>228.08609999999999</v>
      </c>
      <c r="F446" s="26">
        <f t="shared" si="18"/>
        <v>436.64080589371974</v>
      </c>
      <c r="G446" s="26">
        <f t="shared" si="19"/>
        <v>-419.70529410628023</v>
      </c>
      <c r="H446" s="26">
        <f t="shared" si="20"/>
        <v>628.26</v>
      </c>
      <c r="I446" s="36"/>
      <c r="J446" s="36"/>
      <c r="K446" s="36"/>
      <c r="L446" s="27"/>
      <c r="M446" s="36"/>
      <c r="N446" s="36"/>
      <c r="O446" s="36"/>
      <c r="P446" s="36"/>
      <c r="Q446" s="36"/>
      <c r="R446" s="29"/>
      <c r="S446" s="36"/>
      <c r="T446" s="29"/>
      <c r="U446" s="36"/>
      <c r="V446" s="36"/>
      <c r="W446" s="36"/>
      <c r="X446" s="36">
        <v>0.18</v>
      </c>
      <c r="Y446" s="36">
        <v>200.16</v>
      </c>
      <c r="Z446" s="36"/>
      <c r="AA446" s="36"/>
      <c r="AB446" s="29"/>
      <c r="AC446" s="36"/>
      <c r="AD446" s="66" t="s">
        <v>1059</v>
      </c>
      <c r="AE446" s="36">
        <v>0.12</v>
      </c>
      <c r="AF446" s="36">
        <v>428.1</v>
      </c>
      <c r="AG446" s="36"/>
      <c r="AH446" s="36"/>
      <c r="AI446" s="36"/>
      <c r="AJ446" s="36"/>
      <c r="AK446" s="29"/>
      <c r="AL446" s="36"/>
      <c r="AM446" s="29"/>
      <c r="AN446" s="36"/>
      <c r="AO446" s="36"/>
      <c r="AP446" s="36"/>
      <c r="AQ446" s="29"/>
      <c r="AR446" s="36"/>
      <c r="AS446" s="29"/>
      <c r="AT446" s="36"/>
      <c r="AU446" s="29"/>
      <c r="AV446" s="36"/>
      <c r="AW446" s="36"/>
      <c r="AX446" s="36"/>
      <c r="AY446" s="29"/>
      <c r="AZ446" s="36"/>
      <c r="BA446" s="36"/>
      <c r="BB446" s="36"/>
      <c r="BC446" s="29"/>
      <c r="BD446" s="36"/>
      <c r="BE446" s="36"/>
      <c r="BF446" s="36"/>
      <c r="BG446" s="36"/>
      <c r="BH446" s="36"/>
      <c r="BI446" s="36"/>
      <c r="BJ446" s="36"/>
      <c r="BK446" s="36"/>
      <c r="BL446" s="36"/>
      <c r="BM446" s="29"/>
      <c r="BN446" s="36"/>
      <c r="BO446" s="29"/>
      <c r="BP446" s="36"/>
      <c r="BQ446" s="36"/>
      <c r="BR446" s="36"/>
      <c r="BS446" s="29"/>
      <c r="BT446" s="36"/>
      <c r="BU446" s="29"/>
      <c r="BV446" s="36"/>
      <c r="BW446" s="36"/>
      <c r="BX446" s="36"/>
      <c r="BY446" s="36"/>
    </row>
    <row r="447" spans="1:77" x14ac:dyDescent="0.25">
      <c r="A447" s="16">
        <v>445</v>
      </c>
      <c r="B447" s="16">
        <v>3</v>
      </c>
      <c r="C447" s="37" t="s">
        <v>885</v>
      </c>
      <c r="D447" s="51">
        <v>110.68910550724637</v>
      </c>
      <c r="E447" s="25">
        <v>-514.37097999999992</v>
      </c>
      <c r="F447" s="26">
        <f t="shared" si="18"/>
        <v>-403.68187449275354</v>
      </c>
      <c r="G447" s="26">
        <f t="shared" si="19"/>
        <v>110.68910550724637</v>
      </c>
      <c r="H447" s="26">
        <f t="shared" si="20"/>
        <v>0</v>
      </c>
      <c r="I447" s="36"/>
      <c r="J447" s="36"/>
      <c r="K447" s="36"/>
      <c r="L447" s="27"/>
      <c r="M447" s="36"/>
      <c r="N447" s="36"/>
      <c r="O447" s="36"/>
      <c r="P447" s="36"/>
      <c r="Q447" s="36"/>
      <c r="R447" s="29"/>
      <c r="S447" s="36"/>
      <c r="T447" s="29"/>
      <c r="U447" s="36"/>
      <c r="V447" s="36"/>
      <c r="W447" s="36"/>
      <c r="X447" s="36"/>
      <c r="Y447" s="36"/>
      <c r="Z447" s="36"/>
      <c r="AA447" s="36"/>
      <c r="AB447" s="29"/>
      <c r="AC447" s="36"/>
      <c r="AD447" s="66"/>
      <c r="AE447" s="36"/>
      <c r="AF447" s="36"/>
      <c r="AG447" s="36"/>
      <c r="AH447" s="36"/>
      <c r="AI447" s="36"/>
      <c r="AJ447" s="36"/>
      <c r="AK447" s="29"/>
      <c r="AL447" s="36"/>
      <c r="AM447" s="29"/>
      <c r="AN447" s="36"/>
      <c r="AO447" s="36"/>
      <c r="AP447" s="36"/>
      <c r="AQ447" s="29"/>
      <c r="AR447" s="36"/>
      <c r="AS447" s="29"/>
      <c r="AT447" s="36"/>
      <c r="AU447" s="29"/>
      <c r="AV447" s="36"/>
      <c r="AW447" s="36"/>
      <c r="AX447" s="36"/>
      <c r="AY447" s="29"/>
      <c r="AZ447" s="36"/>
      <c r="BA447" s="36"/>
      <c r="BB447" s="36"/>
      <c r="BC447" s="29"/>
      <c r="BD447" s="36"/>
      <c r="BE447" s="36"/>
      <c r="BF447" s="36"/>
      <c r="BG447" s="36"/>
      <c r="BH447" s="36"/>
      <c r="BI447" s="36"/>
      <c r="BJ447" s="36"/>
      <c r="BK447" s="36"/>
      <c r="BL447" s="36"/>
      <c r="BM447" s="29"/>
      <c r="BN447" s="36"/>
      <c r="BO447" s="29"/>
      <c r="BP447" s="36"/>
      <c r="BQ447" s="36"/>
      <c r="BR447" s="36"/>
      <c r="BS447" s="29"/>
      <c r="BT447" s="36"/>
      <c r="BU447" s="29"/>
      <c r="BV447" s="36"/>
      <c r="BW447" s="36"/>
      <c r="BX447" s="36"/>
      <c r="BY447" s="36"/>
    </row>
    <row r="448" spans="1:77" x14ac:dyDescent="0.25">
      <c r="A448" s="16">
        <v>446</v>
      </c>
      <c r="B448" s="16">
        <v>3</v>
      </c>
      <c r="C448" s="37" t="s">
        <v>886</v>
      </c>
      <c r="D448" s="51">
        <v>354.10706742028987</v>
      </c>
      <c r="E448" s="25">
        <v>454.68562799999972</v>
      </c>
      <c r="F448" s="26">
        <f t="shared" si="18"/>
        <v>808.79269542028965</v>
      </c>
      <c r="G448" s="26">
        <f t="shared" si="19"/>
        <v>-58.13393257971012</v>
      </c>
      <c r="H448" s="26">
        <f t="shared" si="20"/>
        <v>412.24099999999999</v>
      </c>
      <c r="I448" s="36"/>
      <c r="J448" s="36"/>
      <c r="K448" s="36"/>
      <c r="L448" s="27"/>
      <c r="M448" s="36"/>
      <c r="N448" s="36"/>
      <c r="O448" s="36"/>
      <c r="P448" s="36"/>
      <c r="Q448" s="36"/>
      <c r="R448" s="29"/>
      <c r="S448" s="36"/>
      <c r="T448" s="29"/>
      <c r="U448" s="36"/>
      <c r="V448" s="36"/>
      <c r="W448" s="36"/>
      <c r="X448" s="36"/>
      <c r="Y448" s="36"/>
      <c r="Z448" s="36"/>
      <c r="AA448" s="36"/>
      <c r="AB448" s="29"/>
      <c r="AC448" s="36"/>
      <c r="AD448" s="66" t="s">
        <v>1060</v>
      </c>
      <c r="AE448" s="36">
        <v>0.15</v>
      </c>
      <c r="AF448" s="36">
        <v>412.24099999999999</v>
      </c>
      <c r="AG448" s="36"/>
      <c r="AH448" s="36"/>
      <c r="AI448" s="36"/>
      <c r="AJ448" s="36"/>
      <c r="AK448" s="29"/>
      <c r="AL448" s="36"/>
      <c r="AM448" s="29"/>
      <c r="AN448" s="36"/>
      <c r="AO448" s="36"/>
      <c r="AP448" s="36"/>
      <c r="AQ448" s="29"/>
      <c r="AR448" s="36"/>
      <c r="AS448" s="29"/>
      <c r="AT448" s="36"/>
      <c r="AU448" s="29"/>
      <c r="AV448" s="36"/>
      <c r="AW448" s="36"/>
      <c r="AX448" s="36"/>
      <c r="AY448" s="29"/>
      <c r="AZ448" s="36"/>
      <c r="BA448" s="36"/>
      <c r="BB448" s="36"/>
      <c r="BC448" s="29"/>
      <c r="BD448" s="36"/>
      <c r="BE448" s="36"/>
      <c r="BF448" s="36"/>
      <c r="BG448" s="36"/>
      <c r="BH448" s="36"/>
      <c r="BI448" s="36"/>
      <c r="BJ448" s="36"/>
      <c r="BK448" s="36"/>
      <c r="BL448" s="36"/>
      <c r="BM448" s="29"/>
      <c r="BN448" s="36"/>
      <c r="BO448" s="29"/>
      <c r="BP448" s="36"/>
      <c r="BQ448" s="36"/>
      <c r="BR448" s="36"/>
      <c r="BS448" s="29"/>
      <c r="BT448" s="36"/>
      <c r="BU448" s="29"/>
      <c r="BV448" s="36"/>
      <c r="BW448" s="36"/>
      <c r="BX448" s="36"/>
      <c r="BY448" s="36"/>
    </row>
    <row r="449" spans="1:77" x14ac:dyDescent="0.25">
      <c r="A449" s="16">
        <v>447</v>
      </c>
      <c r="B449" s="16">
        <v>3</v>
      </c>
      <c r="C449" s="37" t="s">
        <v>887</v>
      </c>
      <c r="D449" s="51">
        <v>353.41706434782606</v>
      </c>
      <c r="E449" s="25">
        <v>691.87402999999983</v>
      </c>
      <c r="F449" s="26">
        <f t="shared" si="18"/>
        <v>1045.2910943478259</v>
      </c>
      <c r="G449" s="26">
        <f t="shared" si="19"/>
        <v>353.41706434782606</v>
      </c>
      <c r="H449" s="26">
        <f t="shared" si="20"/>
        <v>0</v>
      </c>
      <c r="I449" s="36"/>
      <c r="J449" s="36"/>
      <c r="K449" s="36"/>
      <c r="L449" s="27"/>
      <c r="M449" s="36"/>
      <c r="N449" s="36"/>
      <c r="O449" s="36"/>
      <c r="P449" s="36"/>
      <c r="Q449" s="36"/>
      <c r="R449" s="29"/>
      <c r="S449" s="36"/>
      <c r="T449" s="29"/>
      <c r="U449" s="36"/>
      <c r="V449" s="36"/>
      <c r="W449" s="36"/>
      <c r="X449" s="36"/>
      <c r="Y449" s="36"/>
      <c r="Z449" s="36"/>
      <c r="AA449" s="36"/>
      <c r="AB449" s="29"/>
      <c r="AC449" s="36"/>
      <c r="AD449" s="66"/>
      <c r="AE449" s="36"/>
      <c r="AF449" s="36"/>
      <c r="AG449" s="36"/>
      <c r="AH449" s="36"/>
      <c r="AI449" s="36"/>
      <c r="AJ449" s="36"/>
      <c r="AK449" s="29"/>
      <c r="AL449" s="36"/>
      <c r="AM449" s="29"/>
      <c r="AN449" s="36"/>
      <c r="AO449" s="36"/>
      <c r="AP449" s="36"/>
      <c r="AQ449" s="29"/>
      <c r="AR449" s="36"/>
      <c r="AS449" s="29"/>
      <c r="AT449" s="36"/>
      <c r="AU449" s="29"/>
      <c r="AV449" s="36"/>
      <c r="AW449" s="36"/>
      <c r="AX449" s="36"/>
      <c r="AY449" s="29"/>
      <c r="AZ449" s="36"/>
      <c r="BA449" s="36"/>
      <c r="BB449" s="36"/>
      <c r="BC449" s="29"/>
      <c r="BD449" s="36"/>
      <c r="BE449" s="36"/>
      <c r="BF449" s="36"/>
      <c r="BG449" s="36"/>
      <c r="BH449" s="36"/>
      <c r="BI449" s="36"/>
      <c r="BJ449" s="36"/>
      <c r="BK449" s="36"/>
      <c r="BL449" s="36"/>
      <c r="BM449" s="29"/>
      <c r="BN449" s="36"/>
      <c r="BO449" s="29"/>
      <c r="BP449" s="36"/>
      <c r="BQ449" s="36"/>
      <c r="BR449" s="36"/>
      <c r="BS449" s="29"/>
      <c r="BT449" s="36"/>
      <c r="BU449" s="29"/>
      <c r="BV449" s="36"/>
      <c r="BW449" s="36"/>
      <c r="BX449" s="36"/>
      <c r="BY449" s="36"/>
    </row>
    <row r="450" spans="1:77" x14ac:dyDescent="0.25">
      <c r="A450" s="16">
        <v>448</v>
      </c>
      <c r="B450" s="16">
        <v>3</v>
      </c>
      <c r="C450" s="37" t="s">
        <v>888</v>
      </c>
      <c r="D450" s="51">
        <v>308.03676367149757</v>
      </c>
      <c r="E450" s="25">
        <v>1470.5978700000003</v>
      </c>
      <c r="F450" s="26">
        <f t="shared" si="18"/>
        <v>1778.6346336714978</v>
      </c>
      <c r="G450" s="26">
        <f t="shared" si="19"/>
        <v>308.03676367149757</v>
      </c>
      <c r="H450" s="26">
        <f t="shared" si="20"/>
        <v>0</v>
      </c>
      <c r="I450" s="36"/>
      <c r="J450" s="36"/>
      <c r="K450" s="36"/>
      <c r="L450" s="27"/>
      <c r="M450" s="36"/>
      <c r="N450" s="36"/>
      <c r="O450" s="36"/>
      <c r="P450" s="36"/>
      <c r="Q450" s="36"/>
      <c r="R450" s="29"/>
      <c r="S450" s="36"/>
      <c r="T450" s="29"/>
      <c r="U450" s="36"/>
      <c r="V450" s="36"/>
      <c r="W450" s="36"/>
      <c r="X450" s="36"/>
      <c r="Y450" s="36"/>
      <c r="Z450" s="36"/>
      <c r="AA450" s="36"/>
      <c r="AB450" s="29"/>
      <c r="AC450" s="36"/>
      <c r="AD450" s="66"/>
      <c r="AE450" s="36"/>
      <c r="AF450" s="36"/>
      <c r="AG450" s="36"/>
      <c r="AH450" s="36"/>
      <c r="AI450" s="36"/>
      <c r="AJ450" s="36"/>
      <c r="AK450" s="29"/>
      <c r="AL450" s="36"/>
      <c r="AM450" s="29"/>
      <c r="AN450" s="36"/>
      <c r="AO450" s="36"/>
      <c r="AP450" s="36"/>
      <c r="AQ450" s="29"/>
      <c r="AR450" s="36"/>
      <c r="AS450" s="29"/>
      <c r="AT450" s="36"/>
      <c r="AU450" s="29"/>
      <c r="AV450" s="36"/>
      <c r="AW450" s="36"/>
      <c r="AX450" s="36"/>
      <c r="AY450" s="29"/>
      <c r="AZ450" s="36"/>
      <c r="BA450" s="36"/>
      <c r="BB450" s="36"/>
      <c r="BC450" s="29"/>
      <c r="BD450" s="36"/>
      <c r="BE450" s="36"/>
      <c r="BF450" s="36"/>
      <c r="BG450" s="36"/>
      <c r="BH450" s="36"/>
      <c r="BI450" s="36"/>
      <c r="BJ450" s="36"/>
      <c r="BK450" s="36"/>
      <c r="BL450" s="36"/>
      <c r="BM450" s="29"/>
      <c r="BN450" s="36"/>
      <c r="BO450" s="29"/>
      <c r="BP450" s="36"/>
      <c r="BQ450" s="36"/>
      <c r="BR450" s="36"/>
      <c r="BS450" s="29"/>
      <c r="BT450" s="36"/>
      <c r="BU450" s="29"/>
      <c r="BV450" s="36"/>
      <c r="BW450" s="36"/>
      <c r="BX450" s="36"/>
      <c r="BY450" s="36"/>
    </row>
    <row r="451" spans="1:77" s="24" customFormat="1" ht="14.25" x14ac:dyDescent="0.2">
      <c r="A451" s="22"/>
      <c r="B451" s="22"/>
      <c r="C451" s="23" t="s">
        <v>889</v>
      </c>
      <c r="D451" s="20">
        <f t="shared" ref="D451:H451" si="21">SUM(D3:D450)</f>
        <v>103230.94675343957</v>
      </c>
      <c r="E451" s="20">
        <f t="shared" si="21"/>
        <v>66658.938800799995</v>
      </c>
      <c r="F451" s="20">
        <f t="shared" si="21"/>
        <v>169889.88555423965</v>
      </c>
      <c r="G451" s="20">
        <f t="shared" si="21"/>
        <v>17716.738753439608</v>
      </c>
      <c r="H451" s="20">
        <f t="shared" si="21"/>
        <v>85514.208000000013</v>
      </c>
      <c r="I451" s="61">
        <f>SUM(I3:I450)</f>
        <v>0</v>
      </c>
      <c r="J451" s="61">
        <f t="shared" ref="J451:BU451" si="22">SUM(J3:J450)</f>
        <v>0</v>
      </c>
      <c r="K451" s="61">
        <f t="shared" si="22"/>
        <v>0</v>
      </c>
      <c r="L451" s="28">
        <f t="shared" si="22"/>
        <v>34.875</v>
      </c>
      <c r="M451" s="61">
        <f t="shared" si="22"/>
        <v>16267.000000000002</v>
      </c>
      <c r="N451" s="61">
        <f t="shared" si="22"/>
        <v>5.9080000000000013</v>
      </c>
      <c r="O451" s="61">
        <f t="shared" si="22"/>
        <v>3035.7240000000002</v>
      </c>
      <c r="P451" s="61">
        <f t="shared" si="22"/>
        <v>7.12</v>
      </c>
      <c r="Q451" s="61">
        <f t="shared" si="22"/>
        <v>6855.329999999999</v>
      </c>
      <c r="R451" s="30">
        <f t="shared" si="22"/>
        <v>123</v>
      </c>
      <c r="S451" s="61">
        <f t="shared" si="22"/>
        <v>104.05799999999995</v>
      </c>
      <c r="T451" s="30">
        <f t="shared" si="22"/>
        <v>0</v>
      </c>
      <c r="U451" s="61">
        <f t="shared" si="22"/>
        <v>0</v>
      </c>
      <c r="V451" s="61">
        <f t="shared" si="22"/>
        <v>0.24800000000000008</v>
      </c>
      <c r="W451" s="61">
        <f t="shared" si="22"/>
        <v>580.07199999999989</v>
      </c>
      <c r="X451" s="61">
        <f t="shared" si="22"/>
        <v>11.950999999999986</v>
      </c>
      <c r="Y451" s="61">
        <f t="shared" si="22"/>
        <v>13284.789000000004</v>
      </c>
      <c r="Z451" s="61">
        <f t="shared" si="22"/>
        <v>0.35000000000000009</v>
      </c>
      <c r="AA451" s="61">
        <f t="shared" si="22"/>
        <v>8369.5859999999993</v>
      </c>
      <c r="AB451" s="30">
        <f t="shared" si="22"/>
        <v>0</v>
      </c>
      <c r="AC451" s="61">
        <f t="shared" si="22"/>
        <v>0</v>
      </c>
      <c r="AD451" s="68"/>
      <c r="AE451" s="61">
        <f t="shared" si="22"/>
        <v>11.750000000000002</v>
      </c>
      <c r="AF451" s="61">
        <f t="shared" si="22"/>
        <v>37017.649000000012</v>
      </c>
      <c r="AG451" s="61">
        <f t="shared" si="22"/>
        <v>0</v>
      </c>
      <c r="AH451" s="61">
        <f t="shared" si="22"/>
        <v>0</v>
      </c>
      <c r="AI451" s="61">
        <f t="shared" si="22"/>
        <v>0</v>
      </c>
      <c r="AJ451" s="61">
        <f t="shared" si="22"/>
        <v>0</v>
      </c>
      <c r="AK451" s="30">
        <f t="shared" si="22"/>
        <v>0</v>
      </c>
      <c r="AL451" s="61">
        <f t="shared" si="22"/>
        <v>0</v>
      </c>
      <c r="AM451" s="30">
        <f t="shared" si="22"/>
        <v>0</v>
      </c>
      <c r="AN451" s="61">
        <f t="shared" si="22"/>
        <v>0</v>
      </c>
      <c r="AO451" s="61">
        <f t="shared" si="22"/>
        <v>0</v>
      </c>
      <c r="AP451" s="61">
        <f t="shared" si="22"/>
        <v>0</v>
      </c>
      <c r="AQ451" s="30">
        <f t="shared" si="22"/>
        <v>0</v>
      </c>
      <c r="AR451" s="61">
        <f t="shared" si="22"/>
        <v>0</v>
      </c>
      <c r="AS451" s="30">
        <f t="shared" si="22"/>
        <v>0</v>
      </c>
      <c r="AT451" s="61">
        <f t="shared" si="22"/>
        <v>0</v>
      </c>
      <c r="AU451" s="30">
        <f t="shared" si="22"/>
        <v>0</v>
      </c>
      <c r="AV451" s="61">
        <f t="shared" si="22"/>
        <v>0</v>
      </c>
      <c r="AW451" s="61">
        <f t="shared" si="22"/>
        <v>0</v>
      </c>
      <c r="AX451" s="61">
        <f t="shared" si="22"/>
        <v>0</v>
      </c>
      <c r="AY451" s="30">
        <f t="shared" si="22"/>
        <v>0</v>
      </c>
      <c r="AZ451" s="61">
        <f t="shared" si="22"/>
        <v>0</v>
      </c>
      <c r="BA451" s="61">
        <f t="shared" si="22"/>
        <v>0</v>
      </c>
      <c r="BB451" s="61">
        <f t="shared" si="22"/>
        <v>0</v>
      </c>
      <c r="BC451" s="30">
        <f t="shared" si="22"/>
        <v>0</v>
      </c>
      <c r="BD451" s="61">
        <f t="shared" si="22"/>
        <v>0</v>
      </c>
      <c r="BE451" s="61">
        <f t="shared" si="22"/>
        <v>0</v>
      </c>
      <c r="BF451" s="61">
        <f t="shared" si="22"/>
        <v>0</v>
      </c>
      <c r="BG451" s="61">
        <f t="shared" si="22"/>
        <v>0</v>
      </c>
      <c r="BH451" s="61">
        <f t="shared" si="22"/>
        <v>0</v>
      </c>
      <c r="BI451" s="61">
        <f t="shared" si="22"/>
        <v>0</v>
      </c>
      <c r="BJ451" s="61">
        <f t="shared" si="22"/>
        <v>0</v>
      </c>
      <c r="BK451" s="61">
        <f t="shared" si="22"/>
        <v>0</v>
      </c>
      <c r="BL451" s="61">
        <f t="shared" si="22"/>
        <v>0</v>
      </c>
      <c r="BM451" s="30">
        <f t="shared" si="22"/>
        <v>0</v>
      </c>
      <c r="BN451" s="61">
        <f t="shared" si="22"/>
        <v>0</v>
      </c>
      <c r="BO451" s="30">
        <f t="shared" si="22"/>
        <v>0</v>
      </c>
      <c r="BP451" s="61">
        <f t="shared" si="22"/>
        <v>0</v>
      </c>
      <c r="BQ451" s="61">
        <f t="shared" si="22"/>
        <v>0</v>
      </c>
      <c r="BR451" s="61">
        <f t="shared" si="22"/>
        <v>0</v>
      </c>
      <c r="BS451" s="30">
        <f t="shared" si="22"/>
        <v>0</v>
      </c>
      <c r="BT451" s="61">
        <f t="shared" si="22"/>
        <v>0</v>
      </c>
      <c r="BU451" s="30">
        <f t="shared" si="22"/>
        <v>0</v>
      </c>
      <c r="BV451" s="61">
        <f t="shared" ref="BV451:BY451" si="23">SUM(BV3:BV450)</f>
        <v>0</v>
      </c>
      <c r="BW451" s="61">
        <f t="shared" si="23"/>
        <v>0</v>
      </c>
      <c r="BX451" s="61">
        <f t="shared" si="23"/>
        <v>0</v>
      </c>
      <c r="BY451" s="61">
        <f t="shared" si="23"/>
        <v>0</v>
      </c>
    </row>
  </sheetData>
  <sheetProtection password="CC05" sheet="1" objects="1" scenarios="1"/>
  <autoFilter ref="A2:BY451"/>
  <customSheetViews>
    <customSheetView guid="{DC0C3408-D8BF-4FFA-85C4-561C8CE610BE}" showAutoFilter="1">
      <pane xSplit="3" ySplit="2" topLeftCell="D45" activePane="bottomRight" state="frozen"/>
      <selection pane="bottomRight" activeCell="J20" sqref="J20"/>
      <pageMargins left="0" right="0" top="0" bottom="0" header="0.51180555555555496" footer="0.51180555555555496"/>
      <pageSetup paperSize="9" firstPageNumber="0" orientation="portrait" r:id="rId1"/>
      <autoFilter ref="A2:BY451"/>
    </customSheetView>
  </customSheetViews>
  <mergeCells count="41">
    <mergeCell ref="AO1:AP1"/>
    <mergeCell ref="I1:J1"/>
    <mergeCell ref="L1:M1"/>
    <mergeCell ref="N1:O1"/>
    <mergeCell ref="V1:W1"/>
    <mergeCell ref="X1:Y1"/>
    <mergeCell ref="AD1:AF1"/>
    <mergeCell ref="AG1:AH1"/>
    <mergeCell ref="AI1:AJ1"/>
    <mergeCell ref="AK1:AL1"/>
    <mergeCell ref="AM1:AN1"/>
    <mergeCell ref="P1:Q1"/>
    <mergeCell ref="R1:S1"/>
    <mergeCell ref="T1:U1"/>
    <mergeCell ref="BS1:BT1"/>
    <mergeCell ref="BU1:BV1"/>
    <mergeCell ref="BW1:BX1"/>
    <mergeCell ref="AY1:AZ1"/>
    <mergeCell ref="BM1:BN1"/>
    <mergeCell ref="BC1:BD1"/>
    <mergeCell ref="G1:G2"/>
    <mergeCell ref="H1:H2"/>
    <mergeCell ref="D1:D2"/>
    <mergeCell ref="BO1:BP1"/>
    <mergeCell ref="BQ1:BR1"/>
    <mergeCell ref="AQ1:AR1"/>
    <mergeCell ref="AS1:AT1"/>
    <mergeCell ref="AU1:AV1"/>
    <mergeCell ref="Z1:AA1"/>
    <mergeCell ref="AB1:AC1"/>
    <mergeCell ref="AW1:AX1"/>
    <mergeCell ref="BA1:BB1"/>
    <mergeCell ref="BE1:BF1"/>
    <mergeCell ref="BG1:BH1"/>
    <mergeCell ref="BI1:BJ1"/>
    <mergeCell ref="BK1:BL1"/>
    <mergeCell ref="A1:A2"/>
    <mergeCell ref="C1:C2"/>
    <mergeCell ref="B1:B2"/>
    <mergeCell ref="E1:E2"/>
    <mergeCell ref="F1:F2"/>
  </mergeCells>
  <pageMargins left="0" right="0" top="0" bottom="0" header="0.51180555555555496" footer="0.51180555555555496"/>
  <pageSetup paperSize="9" firstPageNumber="0" orientation="portrait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W451"/>
  <sheetViews>
    <sheetView zoomScaleNormal="100" workbookViewId="0">
      <pane xSplit="3" ySplit="2" topLeftCell="D3" activePane="bottomRight" state="frozen"/>
      <selection pane="topRight" activeCell="D1" sqref="D1"/>
      <selection pane="bottomLeft" activeCell="A3" sqref="A3"/>
      <selection pane="bottomRight" activeCell="A359" sqref="A359:XFD359"/>
    </sheetView>
  </sheetViews>
  <sheetFormatPr defaultRowHeight="15" x14ac:dyDescent="0.25"/>
  <cols>
    <col min="1" max="2" width="6.140625" style="18" bestFit="1" customWidth="1"/>
    <col min="3" max="3" width="42.7109375" style="17" bestFit="1" customWidth="1"/>
    <col min="4" max="4" width="17" style="21" bestFit="1" customWidth="1"/>
    <col min="5" max="5" width="15.5703125" style="21" customWidth="1"/>
    <col min="6" max="6" width="9.28515625" style="33" customWidth="1"/>
    <col min="7" max="7" width="11.28515625" style="33" customWidth="1"/>
    <col min="8" max="8" width="11.28515625" style="34" customWidth="1"/>
    <col min="9" max="9" width="9.28515625" style="63" customWidth="1"/>
    <col min="10" max="10" width="11.28515625" style="33" customWidth="1"/>
    <col min="11" max="11" width="9.28515625" style="33" customWidth="1"/>
    <col min="12" max="12" width="11.28515625" style="33" customWidth="1"/>
    <col min="13" max="13" width="9.28515625" style="33" customWidth="1"/>
    <col min="14" max="14" width="11.28515625" style="33" customWidth="1"/>
    <col min="15" max="15" width="9.28515625" style="65" customWidth="1"/>
    <col min="16" max="16" width="11.28515625" style="33" customWidth="1"/>
    <col min="17" max="17" width="9.28515625" style="65" customWidth="1"/>
    <col min="18" max="18" width="11.28515625" style="33" customWidth="1"/>
    <col min="19" max="19" width="9.28515625" style="33" customWidth="1"/>
    <col min="20" max="20" width="11.28515625" style="33" customWidth="1"/>
    <col min="21" max="21" width="9.28515625" style="33" customWidth="1"/>
    <col min="22" max="22" width="11.28515625" style="33" customWidth="1"/>
    <col min="23" max="23" width="9.28515625" style="33" customWidth="1"/>
    <col min="24" max="24" width="11.28515625" style="33" customWidth="1"/>
    <col min="25" max="25" width="9.28515625" style="65" customWidth="1"/>
    <col min="26" max="26" width="11.28515625" style="33" customWidth="1"/>
    <col min="27" max="27" width="37" style="69" bestFit="1" customWidth="1"/>
    <col min="28" max="29" width="11.28515625" style="33" customWidth="1"/>
    <col min="30" max="30" width="9.28515625" style="33" customWidth="1"/>
    <col min="31" max="31" width="11.28515625" style="33" customWidth="1"/>
    <col min="32" max="32" width="9.28515625" style="33" customWidth="1"/>
    <col min="33" max="33" width="11.28515625" style="33" customWidth="1"/>
    <col min="34" max="34" width="9.28515625" style="65" customWidth="1"/>
    <col min="35" max="35" width="11.28515625" style="33" customWidth="1"/>
    <col min="36" max="36" width="9.28515625" style="65" customWidth="1"/>
    <col min="37" max="37" width="11.28515625" style="33" customWidth="1"/>
    <col min="38" max="38" width="9.28515625" style="33" customWidth="1"/>
    <col min="39" max="39" width="11.28515625" style="33" customWidth="1"/>
    <col min="40" max="40" width="9.28515625" style="65" customWidth="1"/>
    <col min="41" max="41" width="11.28515625" style="33" customWidth="1"/>
    <col min="42" max="42" width="9.28515625" style="65" customWidth="1"/>
    <col min="43" max="43" width="11.28515625" style="33" customWidth="1"/>
    <col min="44" max="44" width="9.28515625" style="65" customWidth="1"/>
    <col min="45" max="45" width="11.28515625" style="33" customWidth="1"/>
    <col min="46" max="46" width="9.28515625" style="33" customWidth="1"/>
    <col min="47" max="47" width="11.28515625" style="33" customWidth="1"/>
    <col min="48" max="48" width="9.28515625" style="65" customWidth="1"/>
    <col min="49" max="49" width="11.28515625" style="33" customWidth="1"/>
    <col min="50" max="50" width="9.28515625" style="33" customWidth="1"/>
    <col min="51" max="51" width="11.28515625" style="33" customWidth="1"/>
    <col min="52" max="52" width="9.28515625" style="65" customWidth="1"/>
    <col min="53" max="53" width="11.28515625" style="33" customWidth="1"/>
    <col min="54" max="54" width="9.28515625" style="33" customWidth="1"/>
    <col min="55" max="55" width="11.28515625" style="33" customWidth="1"/>
    <col min="56" max="56" width="9.28515625" style="33" customWidth="1"/>
    <col min="57" max="57" width="11.28515625" style="33" customWidth="1"/>
    <col min="58" max="58" width="9.28515625" style="33" customWidth="1"/>
    <col min="59" max="59" width="11.28515625" style="33" customWidth="1"/>
    <col min="60" max="60" width="9.28515625" style="33" customWidth="1"/>
    <col min="61" max="61" width="11.28515625" style="33" customWidth="1"/>
    <col min="62" max="62" width="9.28515625" style="65" customWidth="1"/>
    <col min="63" max="63" width="11.28515625" style="33" customWidth="1"/>
    <col min="64" max="64" width="9.28515625" style="65" customWidth="1"/>
    <col min="65" max="65" width="11.28515625" style="33" customWidth="1"/>
    <col min="66" max="66" width="9.28515625" style="33" customWidth="1"/>
    <col min="67" max="67" width="11.28515625" style="33" customWidth="1"/>
    <col min="68" max="68" width="9.28515625" style="65" customWidth="1"/>
    <col min="69" max="69" width="11.28515625" style="33" customWidth="1"/>
    <col min="70" max="70" width="9.28515625" style="65" customWidth="1"/>
    <col min="71" max="71" width="11.28515625" style="33" customWidth="1"/>
    <col min="72" max="72" width="9.28515625" style="33" customWidth="1"/>
    <col min="73" max="73" width="11.28515625" style="33" customWidth="1"/>
    <col min="74" max="74" width="14.85546875" style="35" customWidth="1"/>
    <col min="75" max="16384" width="9.140625" style="17"/>
  </cols>
  <sheetData>
    <row r="1" spans="1:75" s="38" customFormat="1" ht="75" customHeight="1" x14ac:dyDescent="0.25">
      <c r="A1" s="43" t="s">
        <v>0</v>
      </c>
      <c r="B1" s="43" t="s">
        <v>1</v>
      </c>
      <c r="C1" s="49" t="s">
        <v>2</v>
      </c>
      <c r="D1" s="47" t="s">
        <v>946</v>
      </c>
      <c r="E1" s="45" t="s">
        <v>945</v>
      </c>
      <c r="F1" s="117" t="s">
        <v>3</v>
      </c>
      <c r="G1" s="119"/>
      <c r="H1" s="41" t="s">
        <v>4</v>
      </c>
      <c r="I1" s="115" t="s">
        <v>890</v>
      </c>
      <c r="J1" s="116"/>
      <c r="K1" s="115" t="s">
        <v>973</v>
      </c>
      <c r="L1" s="116"/>
      <c r="M1" s="115" t="s">
        <v>974</v>
      </c>
      <c r="N1" s="116"/>
      <c r="O1" s="115" t="s">
        <v>975</v>
      </c>
      <c r="P1" s="116"/>
      <c r="Q1" s="115" t="s">
        <v>976</v>
      </c>
      <c r="R1" s="116"/>
      <c r="S1" s="115" t="s">
        <v>977</v>
      </c>
      <c r="T1" s="116"/>
      <c r="U1" s="115" t="s">
        <v>891</v>
      </c>
      <c r="V1" s="116"/>
      <c r="W1" s="115" t="s">
        <v>900</v>
      </c>
      <c r="X1" s="116"/>
      <c r="Y1" s="115" t="s">
        <v>902</v>
      </c>
      <c r="Z1" s="116"/>
      <c r="AA1" s="117" t="s">
        <v>912</v>
      </c>
      <c r="AB1" s="118"/>
      <c r="AC1" s="119"/>
      <c r="AD1" s="115" t="s">
        <v>892</v>
      </c>
      <c r="AE1" s="116"/>
      <c r="AF1" s="115" t="s">
        <v>893</v>
      </c>
      <c r="AG1" s="116"/>
      <c r="AH1" s="115" t="s">
        <v>894</v>
      </c>
      <c r="AI1" s="116"/>
      <c r="AJ1" s="115" t="s">
        <v>895</v>
      </c>
      <c r="AK1" s="116"/>
      <c r="AL1" s="115" t="s">
        <v>896</v>
      </c>
      <c r="AM1" s="116"/>
      <c r="AN1" s="115" t="s">
        <v>897</v>
      </c>
      <c r="AO1" s="116"/>
      <c r="AP1" s="115" t="s">
        <v>898</v>
      </c>
      <c r="AQ1" s="116"/>
      <c r="AR1" s="115" t="s">
        <v>899</v>
      </c>
      <c r="AS1" s="116"/>
      <c r="AT1" s="115" t="s">
        <v>901</v>
      </c>
      <c r="AU1" s="116"/>
      <c r="AV1" s="115" t="s">
        <v>944</v>
      </c>
      <c r="AW1" s="116"/>
      <c r="AX1" s="115" t="s">
        <v>903</v>
      </c>
      <c r="AY1" s="116"/>
      <c r="AZ1" s="115" t="s">
        <v>978</v>
      </c>
      <c r="BA1" s="116"/>
      <c r="BB1" s="115" t="s">
        <v>5</v>
      </c>
      <c r="BC1" s="116"/>
      <c r="BD1" s="115" t="s">
        <v>6</v>
      </c>
      <c r="BE1" s="116"/>
      <c r="BF1" s="115" t="s">
        <v>7</v>
      </c>
      <c r="BG1" s="116"/>
      <c r="BH1" s="115" t="s">
        <v>8</v>
      </c>
      <c r="BI1" s="116"/>
      <c r="BJ1" s="115" t="s">
        <v>9</v>
      </c>
      <c r="BK1" s="116"/>
      <c r="BL1" s="115" t="s">
        <v>904</v>
      </c>
      <c r="BM1" s="116"/>
      <c r="BN1" s="115" t="s">
        <v>905</v>
      </c>
      <c r="BO1" s="116"/>
      <c r="BP1" s="115" t="s">
        <v>10</v>
      </c>
      <c r="BQ1" s="116"/>
      <c r="BR1" s="115" t="s">
        <v>906</v>
      </c>
      <c r="BS1" s="116"/>
      <c r="BT1" s="115" t="s">
        <v>914</v>
      </c>
      <c r="BU1" s="116"/>
      <c r="BV1" s="32" t="s">
        <v>11</v>
      </c>
    </row>
    <row r="2" spans="1:75" s="38" customFormat="1" x14ac:dyDescent="0.25">
      <c r="A2" s="44"/>
      <c r="B2" s="44"/>
      <c r="C2" s="50"/>
      <c r="D2" s="48"/>
      <c r="E2" s="46"/>
      <c r="F2" s="41" t="s">
        <v>907</v>
      </c>
      <c r="G2" s="41" t="s">
        <v>908</v>
      </c>
      <c r="H2" s="41" t="s">
        <v>908</v>
      </c>
      <c r="I2" s="62" t="s">
        <v>909</v>
      </c>
      <c r="J2" s="41" t="s">
        <v>908</v>
      </c>
      <c r="K2" s="41" t="s">
        <v>911</v>
      </c>
      <c r="L2" s="41" t="s">
        <v>908</v>
      </c>
      <c r="M2" s="41" t="s">
        <v>907</v>
      </c>
      <c r="N2" s="41" t="s">
        <v>908</v>
      </c>
      <c r="O2" s="64" t="s">
        <v>910</v>
      </c>
      <c r="P2" s="41" t="s">
        <v>908</v>
      </c>
      <c r="Q2" s="64" t="s">
        <v>910</v>
      </c>
      <c r="R2" s="41" t="s">
        <v>908</v>
      </c>
      <c r="S2" s="41" t="s">
        <v>911</v>
      </c>
      <c r="T2" s="41" t="s">
        <v>908</v>
      </c>
      <c r="U2" s="41" t="s">
        <v>907</v>
      </c>
      <c r="V2" s="41" t="s">
        <v>908</v>
      </c>
      <c r="W2" s="41" t="s">
        <v>907</v>
      </c>
      <c r="X2" s="41" t="s">
        <v>908</v>
      </c>
      <c r="Y2" s="64" t="s">
        <v>910</v>
      </c>
      <c r="Z2" s="41" t="s">
        <v>908</v>
      </c>
      <c r="AA2" s="42" t="s">
        <v>913</v>
      </c>
      <c r="AB2" s="41" t="s">
        <v>907</v>
      </c>
      <c r="AC2" s="41" t="s">
        <v>908</v>
      </c>
      <c r="AD2" s="41" t="s">
        <v>907</v>
      </c>
      <c r="AE2" s="41" t="s">
        <v>908</v>
      </c>
      <c r="AF2" s="41" t="s">
        <v>907</v>
      </c>
      <c r="AG2" s="41" t="s">
        <v>908</v>
      </c>
      <c r="AH2" s="64" t="s">
        <v>910</v>
      </c>
      <c r="AI2" s="41" t="s">
        <v>908</v>
      </c>
      <c r="AJ2" s="64" t="s">
        <v>910</v>
      </c>
      <c r="AK2" s="41" t="s">
        <v>908</v>
      </c>
      <c r="AL2" s="41" t="s">
        <v>911</v>
      </c>
      <c r="AM2" s="41" t="s">
        <v>908</v>
      </c>
      <c r="AN2" s="64" t="s">
        <v>910</v>
      </c>
      <c r="AO2" s="41" t="s">
        <v>908</v>
      </c>
      <c r="AP2" s="64" t="s">
        <v>910</v>
      </c>
      <c r="AQ2" s="41" t="s">
        <v>908</v>
      </c>
      <c r="AR2" s="64" t="s">
        <v>910</v>
      </c>
      <c r="AS2" s="41" t="s">
        <v>908</v>
      </c>
      <c r="AT2" s="41" t="s">
        <v>907</v>
      </c>
      <c r="AU2" s="41" t="s">
        <v>908</v>
      </c>
      <c r="AV2" s="64" t="s">
        <v>910</v>
      </c>
      <c r="AW2" s="41" t="s">
        <v>908</v>
      </c>
      <c r="AX2" s="41" t="s">
        <v>907</v>
      </c>
      <c r="AY2" s="41" t="s">
        <v>908</v>
      </c>
      <c r="AZ2" s="64" t="s">
        <v>910</v>
      </c>
      <c r="BA2" s="41" t="s">
        <v>908</v>
      </c>
      <c r="BB2" s="41" t="s">
        <v>911</v>
      </c>
      <c r="BC2" s="41" t="s">
        <v>908</v>
      </c>
      <c r="BD2" s="41" t="s">
        <v>911</v>
      </c>
      <c r="BE2" s="41" t="s">
        <v>908</v>
      </c>
      <c r="BF2" s="41" t="s">
        <v>911</v>
      </c>
      <c r="BG2" s="41" t="s">
        <v>908</v>
      </c>
      <c r="BH2" s="41" t="s">
        <v>911</v>
      </c>
      <c r="BI2" s="41" t="s">
        <v>908</v>
      </c>
      <c r="BJ2" s="64" t="s">
        <v>910</v>
      </c>
      <c r="BK2" s="41" t="s">
        <v>908</v>
      </c>
      <c r="BL2" s="64" t="s">
        <v>910</v>
      </c>
      <c r="BM2" s="41" t="s">
        <v>908</v>
      </c>
      <c r="BN2" s="41" t="s">
        <v>911</v>
      </c>
      <c r="BO2" s="41" t="s">
        <v>908</v>
      </c>
      <c r="BP2" s="64" t="s">
        <v>910</v>
      </c>
      <c r="BQ2" s="41" t="s">
        <v>908</v>
      </c>
      <c r="BR2" s="64" t="s">
        <v>910</v>
      </c>
      <c r="BS2" s="41" t="s">
        <v>908</v>
      </c>
      <c r="BT2" s="41" t="s">
        <v>907</v>
      </c>
      <c r="BU2" s="41" t="s">
        <v>908</v>
      </c>
      <c r="BV2" s="32" t="s">
        <v>908</v>
      </c>
    </row>
    <row r="3" spans="1:75" s="86" customFormat="1" x14ac:dyDescent="0.25">
      <c r="A3" s="79">
        <v>1</v>
      </c>
      <c r="B3" s="79">
        <v>3</v>
      </c>
      <c r="C3" s="80" t="s">
        <v>469</v>
      </c>
      <c r="D3" s="81">
        <f>'ПЛАН 2019'!F3-январь!E3</f>
        <v>2092.3321425700483</v>
      </c>
      <c r="E3" s="81">
        <f>G3+H3+J3+L3+N3+P3+R3+T3+V3+X3+Z3+AC3+AE3+AG3+AI3+AK3+AM3+AO3+AQ3+AS3+AU3+AW3+AY3+BA3+BC3+BE3+BG3+BI3+BK3+BM3+BO3+BQ3+BS3+BU3+BV3</f>
        <v>164.95999999999998</v>
      </c>
      <c r="F3" s="82"/>
      <c r="G3" s="82"/>
      <c r="H3" s="82"/>
      <c r="I3" s="83"/>
      <c r="J3" s="82"/>
      <c r="K3" s="82"/>
      <c r="L3" s="82"/>
      <c r="M3" s="82"/>
      <c r="N3" s="82"/>
      <c r="O3" s="84"/>
      <c r="P3" s="82"/>
      <c r="Q3" s="84"/>
      <c r="R3" s="82"/>
      <c r="S3" s="82"/>
      <c r="T3" s="82"/>
      <c r="U3" s="82"/>
      <c r="V3" s="82"/>
      <c r="W3" s="82"/>
      <c r="X3" s="82"/>
      <c r="Y3" s="84"/>
      <c r="Z3" s="82"/>
      <c r="AA3" s="85"/>
      <c r="AB3" s="82"/>
      <c r="AC3" s="82"/>
      <c r="AD3" s="82"/>
      <c r="AE3" s="82"/>
      <c r="AF3" s="82"/>
      <c r="AG3" s="82"/>
      <c r="AH3" s="84"/>
      <c r="AI3" s="82"/>
      <c r="AJ3" s="84"/>
      <c r="AK3" s="82"/>
      <c r="AL3" s="82"/>
      <c r="AM3" s="82"/>
      <c r="AN3" s="84"/>
      <c r="AO3" s="82"/>
      <c r="AP3" s="84"/>
      <c r="AQ3" s="82"/>
      <c r="AR3" s="84"/>
      <c r="AS3" s="82"/>
      <c r="AT3" s="82"/>
      <c r="AU3" s="82"/>
      <c r="AV3" s="84"/>
      <c r="AW3" s="82"/>
      <c r="AX3" s="82"/>
      <c r="AY3" s="82"/>
      <c r="AZ3" s="84"/>
      <c r="BA3" s="82"/>
      <c r="BB3" s="82"/>
      <c r="BC3" s="82"/>
      <c r="BD3" s="82"/>
      <c r="BE3" s="82"/>
      <c r="BF3" s="82"/>
      <c r="BG3" s="82"/>
      <c r="BH3" s="82"/>
      <c r="BI3" s="82"/>
      <c r="BJ3" s="84"/>
      <c r="BK3" s="82"/>
      <c r="BL3" s="84"/>
      <c r="BM3" s="82"/>
      <c r="BN3" s="82"/>
      <c r="BO3" s="82"/>
      <c r="BP3" s="84"/>
      <c r="BQ3" s="82"/>
      <c r="BR3" s="84"/>
      <c r="BS3" s="82"/>
      <c r="BT3" s="82">
        <v>2.0619999999999998</v>
      </c>
      <c r="BU3" s="82">
        <v>164.95999999999998</v>
      </c>
      <c r="BV3" s="82"/>
    </row>
    <row r="4" spans="1:75" x14ac:dyDescent="0.25">
      <c r="A4" s="39">
        <v>2</v>
      </c>
      <c r="B4" s="39">
        <v>3</v>
      </c>
      <c r="C4" s="37" t="s">
        <v>925</v>
      </c>
      <c r="D4" s="40">
        <f>'ПЛАН 2019'!F4-январь!E4</f>
        <v>385.70460877294693</v>
      </c>
      <c r="E4" s="40">
        <f t="shared" ref="E4:E67" si="0">G4+H4+J4+L4+N4+P4+R4+T4+V4+X4+Z4+AC4+AE4+AG4+AI4+AK4+AM4+AO4+AQ4+AS4+AU4+AW4+AY4+BA4+BC4+BE4+BG4+BI4+BK4+BM4+BO4+BQ4+BS4+BU4+BV4</f>
        <v>0</v>
      </c>
      <c r="F4" s="36"/>
      <c r="G4" s="36"/>
      <c r="H4" s="36"/>
      <c r="I4" s="27"/>
      <c r="J4" s="36"/>
      <c r="K4" s="36"/>
      <c r="L4" s="36"/>
      <c r="M4" s="36"/>
      <c r="N4" s="36"/>
      <c r="O4" s="29"/>
      <c r="P4" s="36"/>
      <c r="Q4" s="29"/>
      <c r="R4" s="36"/>
      <c r="S4" s="36"/>
      <c r="T4" s="36"/>
      <c r="U4" s="36"/>
      <c r="V4" s="36"/>
      <c r="W4" s="36"/>
      <c r="X4" s="36"/>
      <c r="Y4" s="29"/>
      <c r="Z4" s="36"/>
      <c r="AA4" s="66"/>
      <c r="AB4" s="36"/>
      <c r="AC4" s="36"/>
      <c r="AD4" s="36"/>
      <c r="AE4" s="36"/>
      <c r="AF4" s="36"/>
      <c r="AG4" s="36"/>
      <c r="AH4" s="29"/>
      <c r="AI4" s="36"/>
      <c r="AJ4" s="29"/>
      <c r="AK4" s="36"/>
      <c r="AL4" s="36"/>
      <c r="AM4" s="36"/>
      <c r="AN4" s="29"/>
      <c r="AO4" s="36"/>
      <c r="AP4" s="29"/>
      <c r="AQ4" s="36"/>
      <c r="AR4" s="29"/>
      <c r="AS4" s="36"/>
      <c r="AT4" s="36"/>
      <c r="AU4" s="36"/>
      <c r="AV4" s="29"/>
      <c r="AW4" s="36"/>
      <c r="AX4" s="36"/>
      <c r="AY4" s="36"/>
      <c r="AZ4" s="29"/>
      <c r="BA4" s="36"/>
      <c r="BB4" s="36"/>
      <c r="BC4" s="36"/>
      <c r="BD4" s="36"/>
      <c r="BE4" s="36"/>
      <c r="BF4" s="36"/>
      <c r="BG4" s="36"/>
      <c r="BH4" s="36"/>
      <c r="BI4" s="36"/>
      <c r="BJ4" s="29"/>
      <c r="BK4" s="36"/>
      <c r="BL4" s="29"/>
      <c r="BM4" s="36"/>
      <c r="BN4" s="36"/>
      <c r="BO4" s="36"/>
      <c r="BP4" s="29"/>
      <c r="BQ4" s="36"/>
      <c r="BR4" s="29"/>
      <c r="BS4" s="36"/>
      <c r="BT4" s="36"/>
      <c r="BU4" s="36"/>
      <c r="BV4" s="36"/>
    </row>
    <row r="5" spans="1:75" x14ac:dyDescent="0.25">
      <c r="A5" s="39">
        <v>3</v>
      </c>
      <c r="B5" s="39">
        <v>3</v>
      </c>
      <c r="C5" s="37" t="s">
        <v>470</v>
      </c>
      <c r="D5" s="40">
        <f>'ПЛАН 2019'!F5-январь!E5</f>
        <v>320.93352893719805</v>
      </c>
      <c r="E5" s="40">
        <f t="shared" si="0"/>
        <v>0</v>
      </c>
      <c r="F5" s="36"/>
      <c r="G5" s="36"/>
      <c r="H5" s="36"/>
      <c r="I5" s="27"/>
      <c r="J5" s="36"/>
      <c r="K5" s="36"/>
      <c r="L5" s="36"/>
      <c r="M5" s="36"/>
      <c r="N5" s="36"/>
      <c r="O5" s="29"/>
      <c r="P5" s="36"/>
      <c r="Q5" s="29"/>
      <c r="R5" s="36"/>
      <c r="S5" s="36"/>
      <c r="T5" s="36"/>
      <c r="U5" s="36"/>
      <c r="V5" s="36"/>
      <c r="W5" s="36"/>
      <c r="X5" s="36"/>
      <c r="Y5" s="29"/>
      <c r="Z5" s="36"/>
      <c r="AA5" s="66"/>
      <c r="AB5" s="36"/>
      <c r="AC5" s="36"/>
      <c r="AD5" s="36"/>
      <c r="AE5" s="36"/>
      <c r="AF5" s="36"/>
      <c r="AG5" s="36"/>
      <c r="AH5" s="29"/>
      <c r="AI5" s="36"/>
      <c r="AJ5" s="29"/>
      <c r="AK5" s="36"/>
      <c r="AL5" s="36"/>
      <c r="AM5" s="36"/>
      <c r="AN5" s="29"/>
      <c r="AO5" s="36"/>
      <c r="AP5" s="29"/>
      <c r="AQ5" s="36"/>
      <c r="AR5" s="29"/>
      <c r="AS5" s="36"/>
      <c r="AT5" s="36"/>
      <c r="AU5" s="36"/>
      <c r="AV5" s="29"/>
      <c r="AW5" s="36"/>
      <c r="AX5" s="36"/>
      <c r="AY5" s="36"/>
      <c r="AZ5" s="29"/>
      <c r="BA5" s="36"/>
      <c r="BB5" s="36"/>
      <c r="BC5" s="36"/>
      <c r="BD5" s="36"/>
      <c r="BE5" s="36"/>
      <c r="BF5" s="36"/>
      <c r="BG5" s="36"/>
      <c r="BH5" s="36"/>
      <c r="BI5" s="36"/>
      <c r="BJ5" s="29"/>
      <c r="BK5" s="36"/>
      <c r="BL5" s="29"/>
      <c r="BM5" s="36"/>
      <c r="BN5" s="36"/>
      <c r="BO5" s="36"/>
      <c r="BP5" s="29"/>
      <c r="BQ5" s="36"/>
      <c r="BR5" s="29"/>
      <c r="BS5" s="36"/>
      <c r="BT5" s="36"/>
      <c r="BU5" s="36"/>
      <c r="BV5" s="36"/>
    </row>
    <row r="6" spans="1:75" x14ac:dyDescent="0.25">
      <c r="A6" s="39">
        <v>4</v>
      </c>
      <c r="B6" s="39">
        <v>3</v>
      </c>
      <c r="C6" s="37" t="s">
        <v>471</v>
      </c>
      <c r="D6" s="40">
        <f>'ПЛАН 2019'!F6-январь!E6</f>
        <v>448.0187739323672</v>
      </c>
      <c r="E6" s="40">
        <f t="shared" si="0"/>
        <v>0</v>
      </c>
      <c r="F6" s="36"/>
      <c r="G6" s="36"/>
      <c r="H6" s="36"/>
      <c r="I6" s="27"/>
      <c r="J6" s="36"/>
      <c r="K6" s="36"/>
      <c r="L6" s="36"/>
      <c r="M6" s="36"/>
      <c r="N6" s="36"/>
      <c r="O6" s="29"/>
      <c r="P6" s="36"/>
      <c r="Q6" s="29"/>
      <c r="R6" s="36"/>
      <c r="S6" s="36"/>
      <c r="T6" s="36"/>
      <c r="U6" s="36"/>
      <c r="V6" s="36"/>
      <c r="W6" s="36"/>
      <c r="X6" s="36"/>
      <c r="Y6" s="29"/>
      <c r="Z6" s="36"/>
      <c r="AA6" s="66"/>
      <c r="AB6" s="36"/>
      <c r="AC6" s="36"/>
      <c r="AD6" s="36"/>
      <c r="AE6" s="36"/>
      <c r="AF6" s="36"/>
      <c r="AG6" s="36"/>
      <c r="AH6" s="29"/>
      <c r="AI6" s="36"/>
      <c r="AJ6" s="29"/>
      <c r="AK6" s="36"/>
      <c r="AL6" s="36"/>
      <c r="AM6" s="36"/>
      <c r="AN6" s="29"/>
      <c r="AO6" s="36"/>
      <c r="AP6" s="29"/>
      <c r="AQ6" s="36"/>
      <c r="AR6" s="29"/>
      <c r="AS6" s="36"/>
      <c r="AT6" s="36"/>
      <c r="AU6" s="36"/>
      <c r="AV6" s="29"/>
      <c r="AW6" s="36"/>
      <c r="AX6" s="36"/>
      <c r="AY6" s="36"/>
      <c r="AZ6" s="29"/>
      <c r="BA6" s="36"/>
      <c r="BB6" s="36"/>
      <c r="BC6" s="36"/>
      <c r="BD6" s="36"/>
      <c r="BE6" s="36"/>
      <c r="BF6" s="36"/>
      <c r="BG6" s="36"/>
      <c r="BH6" s="36"/>
      <c r="BI6" s="36"/>
      <c r="BJ6" s="29"/>
      <c r="BK6" s="36"/>
      <c r="BL6" s="29"/>
      <c r="BM6" s="36"/>
      <c r="BN6" s="36"/>
      <c r="BO6" s="36"/>
      <c r="BP6" s="29"/>
      <c r="BQ6" s="36"/>
      <c r="BR6" s="29"/>
      <c r="BS6" s="36"/>
      <c r="BT6" s="36"/>
      <c r="BU6" s="36"/>
      <c r="BV6" s="36"/>
    </row>
    <row r="7" spans="1:75" x14ac:dyDescent="0.25">
      <c r="A7" s="39">
        <v>5</v>
      </c>
      <c r="B7" s="39">
        <v>3</v>
      </c>
      <c r="C7" s="37" t="s">
        <v>472</v>
      </c>
      <c r="D7" s="40">
        <f>'ПЛАН 2019'!F7-январь!E7</f>
        <v>-89.956866318840525</v>
      </c>
      <c r="E7" s="40">
        <f t="shared" si="0"/>
        <v>0</v>
      </c>
      <c r="F7" s="36"/>
      <c r="G7" s="36"/>
      <c r="H7" s="36"/>
      <c r="I7" s="27"/>
      <c r="J7" s="36"/>
      <c r="K7" s="36"/>
      <c r="L7" s="36"/>
      <c r="M7" s="36"/>
      <c r="N7" s="36"/>
      <c r="O7" s="29"/>
      <c r="P7" s="36"/>
      <c r="Q7" s="29"/>
      <c r="R7" s="36"/>
      <c r="S7" s="36"/>
      <c r="T7" s="36"/>
      <c r="U7" s="36"/>
      <c r="V7" s="36"/>
      <c r="W7" s="36"/>
      <c r="X7" s="36"/>
      <c r="Y7" s="29"/>
      <c r="Z7" s="36"/>
      <c r="AA7" s="66"/>
      <c r="AB7" s="36"/>
      <c r="AC7" s="36"/>
      <c r="AD7" s="36"/>
      <c r="AE7" s="36"/>
      <c r="AF7" s="36"/>
      <c r="AG7" s="36"/>
      <c r="AH7" s="29"/>
      <c r="AI7" s="36"/>
      <c r="AJ7" s="29"/>
      <c r="AK7" s="36"/>
      <c r="AL7" s="36"/>
      <c r="AM7" s="36"/>
      <c r="AN7" s="29"/>
      <c r="AO7" s="36"/>
      <c r="AP7" s="29"/>
      <c r="AQ7" s="36"/>
      <c r="AR7" s="29"/>
      <c r="AS7" s="36"/>
      <c r="AT7" s="36"/>
      <c r="AU7" s="36"/>
      <c r="AV7" s="29"/>
      <c r="AW7" s="36"/>
      <c r="AX7" s="36"/>
      <c r="AY7" s="36"/>
      <c r="AZ7" s="29"/>
      <c r="BA7" s="36"/>
      <c r="BB7" s="36"/>
      <c r="BC7" s="36"/>
      <c r="BD7" s="36"/>
      <c r="BE7" s="36"/>
      <c r="BF7" s="36"/>
      <c r="BG7" s="36"/>
      <c r="BH7" s="36"/>
      <c r="BI7" s="36"/>
      <c r="BJ7" s="29"/>
      <c r="BK7" s="36"/>
      <c r="BL7" s="29"/>
      <c r="BM7" s="36"/>
      <c r="BN7" s="36"/>
      <c r="BO7" s="36"/>
      <c r="BP7" s="29"/>
      <c r="BQ7" s="36"/>
      <c r="BR7" s="29"/>
      <c r="BS7" s="36"/>
      <c r="BT7" s="36"/>
      <c r="BU7" s="36"/>
      <c r="BV7" s="36"/>
    </row>
    <row r="8" spans="1:75" s="86" customFormat="1" x14ac:dyDescent="0.25">
      <c r="A8" s="79">
        <v>6</v>
      </c>
      <c r="B8" s="79">
        <v>3</v>
      </c>
      <c r="C8" s="80" t="s">
        <v>473</v>
      </c>
      <c r="D8" s="40">
        <f>'ПЛАН 2019'!F8-январь!E8</f>
        <v>-105.25161884057971</v>
      </c>
      <c r="E8" s="81">
        <f t="shared" si="0"/>
        <v>1.524</v>
      </c>
      <c r="F8" s="82"/>
      <c r="G8" s="82"/>
      <c r="H8" s="82"/>
      <c r="I8" s="83"/>
      <c r="J8" s="82"/>
      <c r="K8" s="82"/>
      <c r="L8" s="82"/>
      <c r="M8" s="82"/>
      <c r="N8" s="82"/>
      <c r="O8" s="84"/>
      <c r="P8" s="82"/>
      <c r="Q8" s="84"/>
      <c r="R8" s="82"/>
      <c r="S8" s="82"/>
      <c r="T8" s="82"/>
      <c r="U8" s="82"/>
      <c r="V8" s="82"/>
      <c r="W8" s="82"/>
      <c r="X8" s="82"/>
      <c r="Y8" s="84"/>
      <c r="Z8" s="82"/>
      <c r="AA8" s="85"/>
      <c r="AB8" s="82"/>
      <c r="AC8" s="82"/>
      <c r="AD8" s="82"/>
      <c r="AE8" s="82"/>
      <c r="AF8" s="82"/>
      <c r="AG8" s="82"/>
      <c r="AH8" s="84"/>
      <c r="AI8" s="82"/>
      <c r="AJ8" s="84"/>
      <c r="AK8" s="82"/>
      <c r="AL8" s="82"/>
      <c r="AM8" s="82"/>
      <c r="AN8" s="84"/>
      <c r="AO8" s="82"/>
      <c r="AP8" s="84"/>
      <c r="AQ8" s="82"/>
      <c r="AR8" s="84"/>
      <c r="AS8" s="82"/>
      <c r="AT8" s="82"/>
      <c r="AU8" s="82"/>
      <c r="AV8" s="84"/>
      <c r="AW8" s="82"/>
      <c r="AX8" s="82"/>
      <c r="AY8" s="82"/>
      <c r="AZ8" s="84"/>
      <c r="BA8" s="82"/>
      <c r="BB8" s="82"/>
      <c r="BC8" s="82"/>
      <c r="BD8" s="82"/>
      <c r="BE8" s="82"/>
      <c r="BF8" s="82"/>
      <c r="BG8" s="82"/>
      <c r="BH8" s="82"/>
      <c r="BI8" s="82"/>
      <c r="BJ8" s="84"/>
      <c r="BK8" s="82"/>
      <c r="BL8" s="84"/>
      <c r="BM8" s="82"/>
      <c r="BN8" s="82"/>
      <c r="BO8" s="82"/>
      <c r="BP8" s="84"/>
      <c r="BQ8" s="82"/>
      <c r="BR8" s="84"/>
      <c r="BS8" s="82"/>
      <c r="BT8" s="82"/>
      <c r="BU8" s="82"/>
      <c r="BV8" s="82">
        <v>1.524</v>
      </c>
      <c r="BW8" s="86" t="s">
        <v>1070</v>
      </c>
    </row>
    <row r="9" spans="1:75" x14ac:dyDescent="0.25">
      <c r="A9" s="39">
        <v>7</v>
      </c>
      <c r="B9" s="39">
        <v>3</v>
      </c>
      <c r="C9" s="37" t="s">
        <v>474</v>
      </c>
      <c r="D9" s="40">
        <f>'ПЛАН 2019'!F9-январь!E9</f>
        <v>324.94339200000002</v>
      </c>
      <c r="E9" s="40">
        <f t="shared" si="0"/>
        <v>0</v>
      </c>
      <c r="F9" s="36"/>
      <c r="G9" s="36"/>
      <c r="H9" s="36"/>
      <c r="I9" s="27"/>
      <c r="J9" s="36"/>
      <c r="K9" s="36"/>
      <c r="L9" s="36"/>
      <c r="M9" s="36"/>
      <c r="N9" s="36"/>
      <c r="O9" s="29"/>
      <c r="P9" s="36"/>
      <c r="Q9" s="29"/>
      <c r="R9" s="36"/>
      <c r="S9" s="36"/>
      <c r="T9" s="36"/>
      <c r="U9" s="36"/>
      <c r="V9" s="36"/>
      <c r="W9" s="36"/>
      <c r="X9" s="36"/>
      <c r="Y9" s="29"/>
      <c r="Z9" s="36"/>
      <c r="AA9" s="66"/>
      <c r="AB9" s="36"/>
      <c r="AC9" s="36"/>
      <c r="AD9" s="36"/>
      <c r="AE9" s="36"/>
      <c r="AF9" s="36"/>
      <c r="AG9" s="36"/>
      <c r="AH9" s="29"/>
      <c r="AI9" s="36"/>
      <c r="AJ9" s="29"/>
      <c r="AK9" s="36"/>
      <c r="AL9" s="36"/>
      <c r="AM9" s="36"/>
      <c r="AN9" s="29"/>
      <c r="AO9" s="36"/>
      <c r="AP9" s="29"/>
      <c r="AQ9" s="36"/>
      <c r="AR9" s="29"/>
      <c r="AS9" s="36"/>
      <c r="AT9" s="36"/>
      <c r="AU9" s="36"/>
      <c r="AV9" s="29"/>
      <c r="AW9" s="36"/>
      <c r="AX9" s="36"/>
      <c r="AY9" s="36"/>
      <c r="AZ9" s="29"/>
      <c r="BA9" s="36"/>
      <c r="BB9" s="36"/>
      <c r="BC9" s="36"/>
      <c r="BD9" s="36"/>
      <c r="BE9" s="36"/>
      <c r="BF9" s="36"/>
      <c r="BG9" s="36"/>
      <c r="BH9" s="36"/>
      <c r="BI9" s="36"/>
      <c r="BJ9" s="29"/>
      <c r="BK9" s="36"/>
      <c r="BL9" s="29"/>
      <c r="BM9" s="36"/>
      <c r="BN9" s="36"/>
      <c r="BO9" s="36"/>
      <c r="BP9" s="29"/>
      <c r="BQ9" s="36"/>
      <c r="BR9" s="29"/>
      <c r="BS9" s="36"/>
      <c r="BT9" s="36"/>
      <c r="BU9" s="36"/>
      <c r="BV9" s="36"/>
    </row>
    <row r="10" spans="1:75" x14ac:dyDescent="0.25">
      <c r="A10" s="39">
        <v>8</v>
      </c>
      <c r="B10" s="39">
        <v>3</v>
      </c>
      <c r="C10" s="37" t="s">
        <v>475</v>
      </c>
      <c r="D10" s="40">
        <f>'ПЛАН 2019'!F10-январь!E10</f>
        <v>91.845026386473421</v>
      </c>
      <c r="E10" s="40">
        <f t="shared" si="0"/>
        <v>0</v>
      </c>
      <c r="F10" s="36"/>
      <c r="G10" s="36"/>
      <c r="H10" s="36"/>
      <c r="I10" s="27"/>
      <c r="J10" s="36"/>
      <c r="K10" s="36"/>
      <c r="L10" s="36"/>
      <c r="M10" s="36"/>
      <c r="N10" s="36"/>
      <c r="O10" s="29"/>
      <c r="P10" s="36"/>
      <c r="Q10" s="29"/>
      <c r="R10" s="36"/>
      <c r="S10" s="36"/>
      <c r="T10" s="36"/>
      <c r="U10" s="36"/>
      <c r="V10" s="36"/>
      <c r="W10" s="36"/>
      <c r="X10" s="36"/>
      <c r="Y10" s="29"/>
      <c r="Z10" s="36"/>
      <c r="AA10" s="66"/>
      <c r="AB10" s="36"/>
      <c r="AC10" s="36"/>
      <c r="AD10" s="36"/>
      <c r="AE10" s="36"/>
      <c r="AF10" s="36"/>
      <c r="AG10" s="36"/>
      <c r="AH10" s="29"/>
      <c r="AI10" s="36"/>
      <c r="AJ10" s="29"/>
      <c r="AK10" s="36"/>
      <c r="AL10" s="36"/>
      <c r="AM10" s="36"/>
      <c r="AN10" s="29"/>
      <c r="AO10" s="36"/>
      <c r="AP10" s="29"/>
      <c r="AQ10" s="36"/>
      <c r="AR10" s="29"/>
      <c r="AS10" s="36"/>
      <c r="AT10" s="36"/>
      <c r="AU10" s="36"/>
      <c r="AV10" s="29"/>
      <c r="AW10" s="36"/>
      <c r="AX10" s="36"/>
      <c r="AY10" s="36"/>
      <c r="AZ10" s="29"/>
      <c r="BA10" s="36"/>
      <c r="BB10" s="36"/>
      <c r="BC10" s="36"/>
      <c r="BD10" s="36"/>
      <c r="BE10" s="36"/>
      <c r="BF10" s="36"/>
      <c r="BG10" s="36"/>
      <c r="BH10" s="36"/>
      <c r="BI10" s="36"/>
      <c r="BJ10" s="29"/>
      <c r="BK10" s="36"/>
      <c r="BL10" s="29"/>
      <c r="BM10" s="36"/>
      <c r="BN10" s="36"/>
      <c r="BO10" s="36"/>
      <c r="BP10" s="29"/>
      <c r="BQ10" s="36"/>
      <c r="BR10" s="29"/>
      <c r="BS10" s="36"/>
      <c r="BT10" s="36"/>
      <c r="BU10" s="36"/>
      <c r="BV10" s="36"/>
    </row>
    <row r="11" spans="1:75" x14ac:dyDescent="0.25">
      <c r="A11" s="39">
        <v>9</v>
      </c>
      <c r="B11" s="39">
        <v>3</v>
      </c>
      <c r="C11" s="37" t="s">
        <v>476</v>
      </c>
      <c r="D11" s="40">
        <f>'ПЛАН 2019'!F11-январь!E11</f>
        <v>272.53156077294688</v>
      </c>
      <c r="E11" s="40">
        <f t="shared" si="0"/>
        <v>0</v>
      </c>
      <c r="F11" s="36"/>
      <c r="G11" s="36"/>
      <c r="H11" s="36"/>
      <c r="I11" s="27"/>
      <c r="J11" s="36"/>
      <c r="K11" s="36"/>
      <c r="L11" s="36"/>
      <c r="M11" s="36"/>
      <c r="N11" s="36"/>
      <c r="O11" s="29"/>
      <c r="P11" s="36"/>
      <c r="Q11" s="29"/>
      <c r="R11" s="36"/>
      <c r="S11" s="36"/>
      <c r="T11" s="36"/>
      <c r="U11" s="36"/>
      <c r="V11" s="36"/>
      <c r="W11" s="36"/>
      <c r="X11" s="36"/>
      <c r="Y11" s="29"/>
      <c r="Z11" s="36"/>
      <c r="AA11" s="66"/>
      <c r="AB11" s="36"/>
      <c r="AC11" s="36"/>
      <c r="AD11" s="36"/>
      <c r="AE11" s="36"/>
      <c r="AF11" s="36"/>
      <c r="AG11" s="36"/>
      <c r="AH11" s="29"/>
      <c r="AI11" s="36"/>
      <c r="AJ11" s="29"/>
      <c r="AK11" s="36"/>
      <c r="AL11" s="36"/>
      <c r="AM11" s="36"/>
      <c r="AN11" s="29"/>
      <c r="AO11" s="36"/>
      <c r="AP11" s="29"/>
      <c r="AQ11" s="36"/>
      <c r="AR11" s="29"/>
      <c r="AS11" s="36"/>
      <c r="AT11" s="36"/>
      <c r="AU11" s="36"/>
      <c r="AV11" s="29"/>
      <c r="AW11" s="36"/>
      <c r="AX11" s="36"/>
      <c r="AY11" s="36"/>
      <c r="AZ11" s="29"/>
      <c r="BA11" s="36"/>
      <c r="BB11" s="36"/>
      <c r="BC11" s="36"/>
      <c r="BD11" s="36"/>
      <c r="BE11" s="36"/>
      <c r="BF11" s="36"/>
      <c r="BG11" s="36"/>
      <c r="BH11" s="36"/>
      <c r="BI11" s="36"/>
      <c r="BJ11" s="29"/>
      <c r="BK11" s="36"/>
      <c r="BL11" s="29"/>
      <c r="BM11" s="36"/>
      <c r="BN11" s="36"/>
      <c r="BO11" s="36"/>
      <c r="BP11" s="29"/>
      <c r="BQ11" s="36"/>
      <c r="BR11" s="29"/>
      <c r="BS11" s="36"/>
      <c r="BT11" s="36"/>
      <c r="BU11" s="36"/>
      <c r="BV11" s="36"/>
    </row>
    <row r="12" spans="1:75" x14ac:dyDescent="0.25">
      <c r="A12" s="39">
        <v>10</v>
      </c>
      <c r="B12" s="39">
        <v>3</v>
      </c>
      <c r="C12" s="37" t="s">
        <v>477</v>
      </c>
      <c r="D12" s="40">
        <f>'ПЛАН 2019'!F12-январь!E12</f>
        <v>-259.65073658937195</v>
      </c>
      <c r="E12" s="40">
        <f t="shared" si="0"/>
        <v>0</v>
      </c>
      <c r="F12" s="36"/>
      <c r="G12" s="36"/>
      <c r="H12" s="36"/>
      <c r="I12" s="27"/>
      <c r="J12" s="36"/>
      <c r="K12" s="36"/>
      <c r="L12" s="36"/>
      <c r="M12" s="36"/>
      <c r="N12" s="36"/>
      <c r="O12" s="29"/>
      <c r="P12" s="36"/>
      <c r="Q12" s="29"/>
      <c r="R12" s="36"/>
      <c r="S12" s="36"/>
      <c r="T12" s="36"/>
      <c r="U12" s="36"/>
      <c r="V12" s="36"/>
      <c r="W12" s="36"/>
      <c r="X12" s="36"/>
      <c r="Y12" s="29"/>
      <c r="Z12" s="36"/>
      <c r="AA12" s="66"/>
      <c r="AB12" s="36"/>
      <c r="AC12" s="36"/>
      <c r="AD12" s="36"/>
      <c r="AE12" s="36"/>
      <c r="AF12" s="36"/>
      <c r="AG12" s="36"/>
      <c r="AH12" s="29"/>
      <c r="AI12" s="36"/>
      <c r="AJ12" s="29"/>
      <c r="AK12" s="36"/>
      <c r="AL12" s="36"/>
      <c r="AM12" s="36"/>
      <c r="AN12" s="29"/>
      <c r="AO12" s="36"/>
      <c r="AP12" s="29"/>
      <c r="AQ12" s="36"/>
      <c r="AR12" s="29"/>
      <c r="AS12" s="36"/>
      <c r="AT12" s="36"/>
      <c r="AU12" s="36"/>
      <c r="AV12" s="29"/>
      <c r="AW12" s="36"/>
      <c r="AX12" s="36"/>
      <c r="AY12" s="36"/>
      <c r="AZ12" s="29"/>
      <c r="BA12" s="36"/>
      <c r="BB12" s="36"/>
      <c r="BC12" s="36"/>
      <c r="BD12" s="36"/>
      <c r="BE12" s="36"/>
      <c r="BF12" s="36"/>
      <c r="BG12" s="36"/>
      <c r="BH12" s="36"/>
      <c r="BI12" s="36"/>
      <c r="BJ12" s="29"/>
      <c r="BK12" s="36"/>
      <c r="BL12" s="29"/>
      <c r="BM12" s="36"/>
      <c r="BN12" s="36"/>
      <c r="BO12" s="36"/>
      <c r="BP12" s="29"/>
      <c r="BQ12" s="36"/>
      <c r="BR12" s="29"/>
      <c r="BS12" s="36"/>
      <c r="BT12" s="36"/>
      <c r="BU12" s="36"/>
      <c r="BV12" s="36"/>
    </row>
    <row r="13" spans="1:75" x14ac:dyDescent="0.25">
      <c r="A13" s="39">
        <v>11</v>
      </c>
      <c r="B13" s="39">
        <v>3</v>
      </c>
      <c r="C13" s="37" t="s">
        <v>478</v>
      </c>
      <c r="D13" s="40">
        <f>'ПЛАН 2019'!F13-январь!E13</f>
        <v>-15.264091449275398</v>
      </c>
      <c r="E13" s="40">
        <f t="shared" si="0"/>
        <v>0</v>
      </c>
      <c r="F13" s="36"/>
      <c r="G13" s="36"/>
      <c r="H13" s="36"/>
      <c r="I13" s="27"/>
      <c r="J13" s="36"/>
      <c r="K13" s="36"/>
      <c r="L13" s="36"/>
      <c r="M13" s="36"/>
      <c r="N13" s="36"/>
      <c r="O13" s="29"/>
      <c r="P13" s="36"/>
      <c r="Q13" s="29"/>
      <c r="R13" s="36"/>
      <c r="S13" s="36"/>
      <c r="T13" s="36"/>
      <c r="U13" s="36"/>
      <c r="V13" s="36"/>
      <c r="W13" s="36"/>
      <c r="X13" s="36"/>
      <c r="Y13" s="29"/>
      <c r="Z13" s="36"/>
      <c r="AA13" s="66"/>
      <c r="AB13" s="36"/>
      <c r="AC13" s="36"/>
      <c r="AD13" s="36"/>
      <c r="AE13" s="36"/>
      <c r="AF13" s="36"/>
      <c r="AG13" s="36"/>
      <c r="AH13" s="29"/>
      <c r="AI13" s="36"/>
      <c r="AJ13" s="29"/>
      <c r="AK13" s="36"/>
      <c r="AL13" s="36"/>
      <c r="AM13" s="36"/>
      <c r="AN13" s="29"/>
      <c r="AO13" s="36"/>
      <c r="AP13" s="29"/>
      <c r="AQ13" s="36"/>
      <c r="AR13" s="29"/>
      <c r="AS13" s="36"/>
      <c r="AT13" s="36"/>
      <c r="AU13" s="36"/>
      <c r="AV13" s="29"/>
      <c r="AW13" s="36"/>
      <c r="AX13" s="36"/>
      <c r="AY13" s="36"/>
      <c r="AZ13" s="29"/>
      <c r="BA13" s="36"/>
      <c r="BB13" s="36"/>
      <c r="BC13" s="36"/>
      <c r="BD13" s="36"/>
      <c r="BE13" s="36"/>
      <c r="BF13" s="36"/>
      <c r="BG13" s="36"/>
      <c r="BH13" s="36"/>
      <c r="BI13" s="36"/>
      <c r="BJ13" s="29"/>
      <c r="BK13" s="36"/>
      <c r="BL13" s="29"/>
      <c r="BM13" s="36"/>
      <c r="BN13" s="36"/>
      <c r="BO13" s="36"/>
      <c r="BP13" s="29"/>
      <c r="BQ13" s="36"/>
      <c r="BR13" s="29"/>
      <c r="BS13" s="36"/>
      <c r="BT13" s="36"/>
      <c r="BU13" s="36"/>
      <c r="BV13" s="36"/>
    </row>
    <row r="14" spans="1:75" x14ac:dyDescent="0.25">
      <c r="A14" s="39">
        <v>12</v>
      </c>
      <c r="B14" s="39">
        <v>3</v>
      </c>
      <c r="C14" s="37" t="s">
        <v>479</v>
      </c>
      <c r="D14" s="40">
        <f>'ПЛАН 2019'!F14-январь!E14</f>
        <v>-703.21844787439602</v>
      </c>
      <c r="E14" s="40">
        <f t="shared" si="0"/>
        <v>0</v>
      </c>
      <c r="F14" s="36"/>
      <c r="G14" s="36"/>
      <c r="H14" s="36"/>
      <c r="I14" s="27"/>
      <c r="J14" s="36"/>
      <c r="K14" s="36"/>
      <c r="L14" s="36"/>
      <c r="M14" s="36"/>
      <c r="N14" s="36"/>
      <c r="O14" s="29"/>
      <c r="P14" s="36"/>
      <c r="Q14" s="29"/>
      <c r="R14" s="36"/>
      <c r="S14" s="36"/>
      <c r="T14" s="36"/>
      <c r="U14" s="36"/>
      <c r="V14" s="36"/>
      <c r="W14" s="36"/>
      <c r="X14" s="36"/>
      <c r="Y14" s="29"/>
      <c r="Z14" s="36"/>
      <c r="AA14" s="66"/>
      <c r="AB14" s="36"/>
      <c r="AC14" s="36"/>
      <c r="AD14" s="36"/>
      <c r="AE14" s="36"/>
      <c r="AF14" s="36"/>
      <c r="AG14" s="36"/>
      <c r="AH14" s="29"/>
      <c r="AI14" s="36"/>
      <c r="AJ14" s="29"/>
      <c r="AK14" s="36"/>
      <c r="AL14" s="36"/>
      <c r="AM14" s="36"/>
      <c r="AN14" s="29"/>
      <c r="AO14" s="36"/>
      <c r="AP14" s="29"/>
      <c r="AQ14" s="36"/>
      <c r="AR14" s="29"/>
      <c r="AS14" s="36"/>
      <c r="AT14" s="36"/>
      <c r="AU14" s="36"/>
      <c r="AV14" s="29"/>
      <c r="AW14" s="36"/>
      <c r="AX14" s="36"/>
      <c r="AY14" s="36"/>
      <c r="AZ14" s="29"/>
      <c r="BA14" s="36"/>
      <c r="BB14" s="36"/>
      <c r="BC14" s="36"/>
      <c r="BD14" s="36"/>
      <c r="BE14" s="36"/>
      <c r="BF14" s="36"/>
      <c r="BG14" s="36"/>
      <c r="BH14" s="36"/>
      <c r="BI14" s="36"/>
      <c r="BJ14" s="29"/>
      <c r="BK14" s="36"/>
      <c r="BL14" s="29"/>
      <c r="BM14" s="36"/>
      <c r="BN14" s="36"/>
      <c r="BO14" s="36"/>
      <c r="BP14" s="29"/>
      <c r="BQ14" s="36"/>
      <c r="BR14" s="29"/>
      <c r="BS14" s="36"/>
      <c r="BT14" s="36"/>
      <c r="BU14" s="36"/>
      <c r="BV14" s="36"/>
    </row>
    <row r="15" spans="1:75" x14ac:dyDescent="0.25">
      <c r="A15" s="39">
        <v>13</v>
      </c>
      <c r="B15" s="39">
        <v>3</v>
      </c>
      <c r="C15" s="37" t="s">
        <v>480</v>
      </c>
      <c r="D15" s="40">
        <f>'ПЛАН 2019'!F15-январь!E15</f>
        <v>480.40967921739127</v>
      </c>
      <c r="E15" s="40">
        <f t="shared" si="0"/>
        <v>0</v>
      </c>
      <c r="F15" s="36"/>
      <c r="G15" s="36"/>
      <c r="H15" s="36"/>
      <c r="I15" s="27"/>
      <c r="J15" s="36"/>
      <c r="K15" s="36"/>
      <c r="L15" s="36"/>
      <c r="M15" s="36"/>
      <c r="N15" s="36"/>
      <c r="O15" s="29"/>
      <c r="P15" s="36"/>
      <c r="Q15" s="29"/>
      <c r="R15" s="36"/>
      <c r="S15" s="36"/>
      <c r="T15" s="36"/>
      <c r="U15" s="36"/>
      <c r="V15" s="36"/>
      <c r="W15" s="36"/>
      <c r="X15" s="36"/>
      <c r="Y15" s="29"/>
      <c r="Z15" s="36"/>
      <c r="AA15" s="66"/>
      <c r="AB15" s="36"/>
      <c r="AC15" s="36"/>
      <c r="AD15" s="36"/>
      <c r="AE15" s="36"/>
      <c r="AF15" s="36"/>
      <c r="AG15" s="36"/>
      <c r="AH15" s="29"/>
      <c r="AI15" s="36"/>
      <c r="AJ15" s="29"/>
      <c r="AK15" s="36"/>
      <c r="AL15" s="36"/>
      <c r="AM15" s="36"/>
      <c r="AN15" s="29"/>
      <c r="AO15" s="36"/>
      <c r="AP15" s="29"/>
      <c r="AQ15" s="36"/>
      <c r="AR15" s="29"/>
      <c r="AS15" s="36"/>
      <c r="AT15" s="36"/>
      <c r="AU15" s="36"/>
      <c r="AV15" s="29"/>
      <c r="AW15" s="36"/>
      <c r="AX15" s="36"/>
      <c r="AY15" s="36"/>
      <c r="AZ15" s="29"/>
      <c r="BA15" s="36"/>
      <c r="BB15" s="36"/>
      <c r="BC15" s="36"/>
      <c r="BD15" s="36"/>
      <c r="BE15" s="36"/>
      <c r="BF15" s="36"/>
      <c r="BG15" s="36"/>
      <c r="BH15" s="36"/>
      <c r="BI15" s="36"/>
      <c r="BJ15" s="29"/>
      <c r="BK15" s="36"/>
      <c r="BL15" s="29"/>
      <c r="BM15" s="36"/>
      <c r="BN15" s="36"/>
      <c r="BO15" s="36"/>
      <c r="BP15" s="29"/>
      <c r="BQ15" s="36"/>
      <c r="BR15" s="29"/>
      <c r="BS15" s="36"/>
      <c r="BT15" s="36"/>
      <c r="BU15" s="36"/>
      <c r="BV15" s="36"/>
    </row>
    <row r="16" spans="1:75" s="86" customFormat="1" x14ac:dyDescent="0.25">
      <c r="A16" s="79">
        <v>14</v>
      </c>
      <c r="B16" s="79">
        <v>3</v>
      </c>
      <c r="C16" s="80" t="s">
        <v>481</v>
      </c>
      <c r="D16" s="40">
        <f>'ПЛАН 2019'!F16-январь!E16</f>
        <v>102.28406877294687</v>
      </c>
      <c r="E16" s="81">
        <f t="shared" si="0"/>
        <v>0.61599999999999999</v>
      </c>
      <c r="F16" s="82"/>
      <c r="G16" s="82"/>
      <c r="H16" s="82"/>
      <c r="I16" s="83"/>
      <c r="J16" s="82"/>
      <c r="K16" s="82"/>
      <c r="L16" s="82"/>
      <c r="M16" s="82"/>
      <c r="N16" s="82"/>
      <c r="O16" s="84"/>
      <c r="P16" s="82"/>
      <c r="Q16" s="84"/>
      <c r="R16" s="82"/>
      <c r="S16" s="82"/>
      <c r="T16" s="82"/>
      <c r="U16" s="82"/>
      <c r="V16" s="82"/>
      <c r="W16" s="82"/>
      <c r="X16" s="82"/>
      <c r="Y16" s="84"/>
      <c r="Z16" s="82"/>
      <c r="AA16" s="85"/>
      <c r="AB16" s="82"/>
      <c r="AC16" s="82"/>
      <c r="AD16" s="82"/>
      <c r="AE16" s="82"/>
      <c r="AF16" s="82">
        <v>1E-3</v>
      </c>
      <c r="AG16" s="82">
        <v>0.61599999999999999</v>
      </c>
      <c r="AH16" s="84"/>
      <c r="AI16" s="82"/>
      <c r="AJ16" s="84"/>
      <c r="AK16" s="82"/>
      <c r="AL16" s="82"/>
      <c r="AM16" s="82"/>
      <c r="AN16" s="84"/>
      <c r="AO16" s="82"/>
      <c r="AP16" s="84"/>
      <c r="AQ16" s="82"/>
      <c r="AR16" s="84"/>
      <c r="AS16" s="82"/>
      <c r="AT16" s="82"/>
      <c r="AU16" s="82"/>
      <c r="AV16" s="84"/>
      <c r="AW16" s="82"/>
      <c r="AX16" s="82"/>
      <c r="AY16" s="82"/>
      <c r="AZ16" s="84"/>
      <c r="BA16" s="82"/>
      <c r="BB16" s="82"/>
      <c r="BC16" s="82"/>
      <c r="BD16" s="82"/>
      <c r="BE16" s="82"/>
      <c r="BF16" s="82"/>
      <c r="BG16" s="82"/>
      <c r="BH16" s="82"/>
      <c r="BI16" s="82"/>
      <c r="BJ16" s="84"/>
      <c r="BK16" s="82"/>
      <c r="BL16" s="84"/>
      <c r="BM16" s="82"/>
      <c r="BN16" s="82"/>
      <c r="BO16" s="82"/>
      <c r="BP16" s="84"/>
      <c r="BQ16" s="82"/>
      <c r="BR16" s="84"/>
      <c r="BS16" s="82"/>
      <c r="BT16" s="82"/>
      <c r="BU16" s="82"/>
      <c r="BV16" s="82"/>
    </row>
    <row r="17" spans="1:75" x14ac:dyDescent="0.25">
      <c r="A17" s="39">
        <v>15</v>
      </c>
      <c r="B17" s="39">
        <v>3</v>
      </c>
      <c r="C17" s="37" t="s">
        <v>482</v>
      </c>
      <c r="D17" s="40">
        <f>'ПЛАН 2019'!F17-январь!E17</f>
        <v>55.835845487922697</v>
      </c>
      <c r="E17" s="40">
        <f t="shared" si="0"/>
        <v>0</v>
      </c>
      <c r="F17" s="36"/>
      <c r="G17" s="36"/>
      <c r="H17" s="36"/>
      <c r="I17" s="27"/>
      <c r="J17" s="36"/>
      <c r="K17" s="36"/>
      <c r="L17" s="36"/>
      <c r="M17" s="36"/>
      <c r="N17" s="36"/>
      <c r="O17" s="29"/>
      <c r="P17" s="36"/>
      <c r="Q17" s="29"/>
      <c r="R17" s="36"/>
      <c r="S17" s="36"/>
      <c r="T17" s="36"/>
      <c r="U17" s="36"/>
      <c r="V17" s="36"/>
      <c r="W17" s="36"/>
      <c r="X17" s="36"/>
      <c r="Y17" s="29"/>
      <c r="Z17" s="36"/>
      <c r="AA17" s="66"/>
      <c r="AB17" s="36"/>
      <c r="AC17" s="36"/>
      <c r="AD17" s="36"/>
      <c r="AE17" s="36"/>
      <c r="AF17" s="36"/>
      <c r="AG17" s="36"/>
      <c r="AH17" s="29"/>
      <c r="AI17" s="36"/>
      <c r="AJ17" s="29"/>
      <c r="AK17" s="36"/>
      <c r="AL17" s="36"/>
      <c r="AM17" s="36"/>
      <c r="AN17" s="29"/>
      <c r="AO17" s="36"/>
      <c r="AP17" s="29"/>
      <c r="AQ17" s="36"/>
      <c r="AR17" s="29"/>
      <c r="AS17" s="36"/>
      <c r="AT17" s="36"/>
      <c r="AU17" s="36"/>
      <c r="AV17" s="29"/>
      <c r="AW17" s="36"/>
      <c r="AX17" s="36"/>
      <c r="AY17" s="36"/>
      <c r="AZ17" s="29"/>
      <c r="BA17" s="36"/>
      <c r="BB17" s="36"/>
      <c r="BC17" s="36"/>
      <c r="BD17" s="36"/>
      <c r="BE17" s="36"/>
      <c r="BF17" s="36"/>
      <c r="BG17" s="36"/>
      <c r="BH17" s="36"/>
      <c r="BI17" s="36"/>
      <c r="BJ17" s="29"/>
      <c r="BK17" s="36"/>
      <c r="BL17" s="29"/>
      <c r="BM17" s="36"/>
      <c r="BN17" s="36"/>
      <c r="BO17" s="36"/>
      <c r="BP17" s="29"/>
      <c r="BQ17" s="36"/>
      <c r="BR17" s="29"/>
      <c r="BS17" s="36"/>
      <c r="BT17" s="36"/>
      <c r="BU17" s="36"/>
      <c r="BV17" s="36"/>
    </row>
    <row r="18" spans="1:75" x14ac:dyDescent="0.25">
      <c r="A18" s="39">
        <v>16</v>
      </c>
      <c r="B18" s="39">
        <v>1</v>
      </c>
      <c r="C18" s="37" t="s">
        <v>483</v>
      </c>
      <c r="D18" s="40">
        <f>'ПЛАН 2019'!F18-январь!E18</f>
        <v>196.92632924637684</v>
      </c>
      <c r="E18" s="40">
        <f t="shared" si="0"/>
        <v>0</v>
      </c>
      <c r="F18" s="36"/>
      <c r="G18" s="36"/>
      <c r="H18" s="36"/>
      <c r="I18" s="27"/>
      <c r="J18" s="36"/>
      <c r="K18" s="36"/>
      <c r="L18" s="36"/>
      <c r="M18" s="36"/>
      <c r="N18" s="36"/>
      <c r="O18" s="29"/>
      <c r="P18" s="36"/>
      <c r="Q18" s="29"/>
      <c r="R18" s="36"/>
      <c r="S18" s="36"/>
      <c r="T18" s="36"/>
      <c r="U18" s="36"/>
      <c r="V18" s="36"/>
      <c r="W18" s="36"/>
      <c r="X18" s="36"/>
      <c r="Y18" s="29"/>
      <c r="Z18" s="36"/>
      <c r="AA18" s="66"/>
      <c r="AB18" s="36"/>
      <c r="AC18" s="36"/>
      <c r="AD18" s="36"/>
      <c r="AE18" s="36"/>
      <c r="AF18" s="36"/>
      <c r="AG18" s="36"/>
      <c r="AH18" s="29"/>
      <c r="AI18" s="36"/>
      <c r="AJ18" s="29"/>
      <c r="AK18" s="36"/>
      <c r="AL18" s="36"/>
      <c r="AM18" s="36"/>
      <c r="AN18" s="29"/>
      <c r="AO18" s="36"/>
      <c r="AP18" s="29"/>
      <c r="AQ18" s="36"/>
      <c r="AR18" s="29"/>
      <c r="AS18" s="36"/>
      <c r="AT18" s="36"/>
      <c r="AU18" s="36"/>
      <c r="AV18" s="29"/>
      <c r="AW18" s="36"/>
      <c r="AX18" s="36"/>
      <c r="AY18" s="36"/>
      <c r="AZ18" s="29"/>
      <c r="BA18" s="36"/>
      <c r="BB18" s="36"/>
      <c r="BC18" s="36"/>
      <c r="BD18" s="36"/>
      <c r="BE18" s="36"/>
      <c r="BF18" s="36"/>
      <c r="BG18" s="36"/>
      <c r="BH18" s="36"/>
      <c r="BI18" s="36"/>
      <c r="BJ18" s="29"/>
      <c r="BK18" s="36"/>
      <c r="BL18" s="29"/>
      <c r="BM18" s="36"/>
      <c r="BN18" s="36"/>
      <c r="BO18" s="36"/>
      <c r="BP18" s="29"/>
      <c r="BQ18" s="36"/>
      <c r="BR18" s="29"/>
      <c r="BS18" s="36"/>
      <c r="BT18" s="36"/>
      <c r="BU18" s="36"/>
      <c r="BV18" s="36"/>
    </row>
    <row r="19" spans="1:75" s="86" customFormat="1" x14ac:dyDescent="0.25">
      <c r="A19" s="79">
        <v>17</v>
      </c>
      <c r="B19" s="79">
        <v>2</v>
      </c>
      <c r="C19" s="80" t="s">
        <v>484</v>
      </c>
      <c r="D19" s="40">
        <f>'ПЛАН 2019'!F19-январь!E19</f>
        <v>244.50325689855066</v>
      </c>
      <c r="E19" s="81">
        <f t="shared" si="0"/>
        <v>7.0069999999999997</v>
      </c>
      <c r="F19" s="82"/>
      <c r="G19" s="82"/>
      <c r="H19" s="82"/>
      <c r="I19" s="83"/>
      <c r="J19" s="82"/>
      <c r="K19" s="82"/>
      <c r="L19" s="82"/>
      <c r="M19" s="82"/>
      <c r="N19" s="82"/>
      <c r="O19" s="84"/>
      <c r="P19" s="82"/>
      <c r="Q19" s="84"/>
      <c r="R19" s="82"/>
      <c r="S19" s="82"/>
      <c r="T19" s="82"/>
      <c r="U19" s="82"/>
      <c r="V19" s="82"/>
      <c r="W19" s="82"/>
      <c r="X19" s="82"/>
      <c r="Y19" s="84"/>
      <c r="Z19" s="82"/>
      <c r="AA19" s="85"/>
      <c r="AB19" s="82"/>
      <c r="AC19" s="82"/>
      <c r="AD19" s="82"/>
      <c r="AE19" s="82"/>
      <c r="AF19" s="82"/>
      <c r="AG19" s="82"/>
      <c r="AH19" s="84"/>
      <c r="AI19" s="82"/>
      <c r="AJ19" s="84"/>
      <c r="AK19" s="82"/>
      <c r="AL19" s="82"/>
      <c r="AM19" s="82"/>
      <c r="AN19" s="84"/>
      <c r="AO19" s="82"/>
      <c r="AP19" s="84"/>
      <c r="AQ19" s="82"/>
      <c r="AR19" s="84"/>
      <c r="AS19" s="82"/>
      <c r="AT19" s="82"/>
      <c r="AU19" s="82"/>
      <c r="AV19" s="84"/>
      <c r="AW19" s="82"/>
      <c r="AX19" s="82"/>
      <c r="AY19" s="82"/>
      <c r="AZ19" s="84"/>
      <c r="BA19" s="82"/>
      <c r="BB19" s="82"/>
      <c r="BC19" s="82"/>
      <c r="BD19" s="82"/>
      <c r="BE19" s="82"/>
      <c r="BF19" s="82">
        <v>7.0000000000000001E-3</v>
      </c>
      <c r="BG19" s="82">
        <v>7.0069999999999997</v>
      </c>
      <c r="BH19" s="82"/>
      <c r="BI19" s="82"/>
      <c r="BJ19" s="84"/>
      <c r="BK19" s="82"/>
      <c r="BL19" s="84"/>
      <c r="BM19" s="82"/>
      <c r="BN19" s="82"/>
      <c r="BO19" s="82"/>
      <c r="BP19" s="84"/>
      <c r="BQ19" s="82"/>
      <c r="BR19" s="84"/>
      <c r="BS19" s="82"/>
      <c r="BT19" s="82"/>
      <c r="BU19" s="82"/>
      <c r="BV19" s="82"/>
    </row>
    <row r="20" spans="1:75" x14ac:dyDescent="0.25">
      <c r="A20" s="39">
        <v>18</v>
      </c>
      <c r="B20" s="39">
        <v>2</v>
      </c>
      <c r="C20" s="37" t="s">
        <v>939</v>
      </c>
      <c r="D20" s="40">
        <f>'ПЛАН 2019'!F20-январь!E20</f>
        <v>648.5503676908213</v>
      </c>
      <c r="E20" s="40">
        <f t="shared" si="0"/>
        <v>0</v>
      </c>
      <c r="F20" s="36"/>
      <c r="G20" s="36"/>
      <c r="H20" s="36"/>
      <c r="I20" s="27"/>
      <c r="J20" s="36"/>
      <c r="K20" s="36"/>
      <c r="L20" s="36"/>
      <c r="M20" s="36"/>
      <c r="N20" s="36"/>
      <c r="O20" s="29"/>
      <c r="P20" s="36"/>
      <c r="Q20" s="29"/>
      <c r="R20" s="36"/>
      <c r="S20" s="36"/>
      <c r="T20" s="36"/>
      <c r="U20" s="36"/>
      <c r="V20" s="36"/>
      <c r="W20" s="36"/>
      <c r="X20" s="36"/>
      <c r="Y20" s="29"/>
      <c r="Z20" s="36"/>
      <c r="AA20" s="66"/>
      <c r="AB20" s="36"/>
      <c r="AC20" s="36"/>
      <c r="AD20" s="36"/>
      <c r="AE20" s="36"/>
      <c r="AF20" s="36"/>
      <c r="AG20" s="36"/>
      <c r="AH20" s="29"/>
      <c r="AI20" s="36"/>
      <c r="AJ20" s="29"/>
      <c r="AK20" s="36"/>
      <c r="AL20" s="36"/>
      <c r="AM20" s="36"/>
      <c r="AN20" s="29"/>
      <c r="AO20" s="36"/>
      <c r="AP20" s="29"/>
      <c r="AQ20" s="36"/>
      <c r="AR20" s="29"/>
      <c r="AS20" s="36"/>
      <c r="AT20" s="36"/>
      <c r="AU20" s="36"/>
      <c r="AV20" s="29"/>
      <c r="AW20" s="36"/>
      <c r="AX20" s="36"/>
      <c r="AY20" s="36"/>
      <c r="AZ20" s="29"/>
      <c r="BA20" s="36"/>
      <c r="BB20" s="36"/>
      <c r="BC20" s="36"/>
      <c r="BD20" s="36"/>
      <c r="BE20" s="36"/>
      <c r="BF20" s="36"/>
      <c r="BG20" s="36"/>
      <c r="BH20" s="36"/>
      <c r="BI20" s="36"/>
      <c r="BJ20" s="29"/>
      <c r="BK20" s="36"/>
      <c r="BL20" s="29"/>
      <c r="BM20" s="36"/>
      <c r="BN20" s="36"/>
      <c r="BO20" s="36"/>
      <c r="BP20" s="29"/>
      <c r="BQ20" s="36"/>
      <c r="BR20" s="29"/>
      <c r="BS20" s="36"/>
      <c r="BT20" s="36"/>
      <c r="BU20" s="36"/>
      <c r="BV20" s="36"/>
    </row>
    <row r="21" spans="1:75" x14ac:dyDescent="0.25">
      <c r="A21" s="39">
        <v>19</v>
      </c>
      <c r="B21" s="39">
        <v>2</v>
      </c>
      <c r="C21" s="37" t="s">
        <v>485</v>
      </c>
      <c r="D21" s="40">
        <f>'ПЛАН 2019'!F21-январь!E21</f>
        <v>1525.2275928888889</v>
      </c>
      <c r="E21" s="40">
        <f t="shared" si="0"/>
        <v>0</v>
      </c>
      <c r="F21" s="36"/>
      <c r="G21" s="36"/>
      <c r="H21" s="36"/>
      <c r="I21" s="27"/>
      <c r="J21" s="36"/>
      <c r="K21" s="36"/>
      <c r="L21" s="36"/>
      <c r="M21" s="36"/>
      <c r="N21" s="36"/>
      <c r="O21" s="29"/>
      <c r="P21" s="36"/>
      <c r="Q21" s="29"/>
      <c r="R21" s="36"/>
      <c r="S21" s="36"/>
      <c r="T21" s="36"/>
      <c r="U21" s="36"/>
      <c r="V21" s="36"/>
      <c r="W21" s="36"/>
      <c r="X21" s="36"/>
      <c r="Y21" s="29"/>
      <c r="Z21" s="36"/>
      <c r="AA21" s="66"/>
      <c r="AB21" s="36"/>
      <c r="AC21" s="36"/>
      <c r="AD21" s="36"/>
      <c r="AE21" s="36"/>
      <c r="AF21" s="36"/>
      <c r="AG21" s="36"/>
      <c r="AH21" s="29"/>
      <c r="AI21" s="36"/>
      <c r="AJ21" s="29"/>
      <c r="AK21" s="36"/>
      <c r="AL21" s="36"/>
      <c r="AM21" s="36"/>
      <c r="AN21" s="29"/>
      <c r="AO21" s="36"/>
      <c r="AP21" s="29"/>
      <c r="AQ21" s="36"/>
      <c r="AR21" s="29"/>
      <c r="AS21" s="36"/>
      <c r="AT21" s="36"/>
      <c r="AU21" s="36"/>
      <c r="AV21" s="29"/>
      <c r="AW21" s="36"/>
      <c r="AX21" s="36"/>
      <c r="AY21" s="36"/>
      <c r="AZ21" s="29"/>
      <c r="BA21" s="36"/>
      <c r="BB21" s="36"/>
      <c r="BC21" s="36"/>
      <c r="BD21" s="36"/>
      <c r="BE21" s="36"/>
      <c r="BF21" s="36"/>
      <c r="BG21" s="36"/>
      <c r="BH21" s="36"/>
      <c r="BI21" s="36"/>
      <c r="BJ21" s="29"/>
      <c r="BK21" s="36"/>
      <c r="BL21" s="29"/>
      <c r="BM21" s="36"/>
      <c r="BN21" s="36"/>
      <c r="BO21" s="36"/>
      <c r="BP21" s="29"/>
      <c r="BQ21" s="36"/>
      <c r="BR21" s="29"/>
      <c r="BS21" s="36"/>
      <c r="BT21" s="36"/>
      <c r="BU21" s="36"/>
      <c r="BV21" s="36"/>
    </row>
    <row r="22" spans="1:75" x14ac:dyDescent="0.25">
      <c r="A22" s="39">
        <v>20</v>
      </c>
      <c r="B22" s="39">
        <v>2</v>
      </c>
      <c r="C22" s="37" t="s">
        <v>486</v>
      </c>
      <c r="D22" s="40">
        <f>'ПЛАН 2019'!F22-январь!E22</f>
        <v>361.58986298550747</v>
      </c>
      <c r="E22" s="40">
        <f t="shared" si="0"/>
        <v>0</v>
      </c>
      <c r="F22" s="36"/>
      <c r="G22" s="36"/>
      <c r="H22" s="36"/>
      <c r="I22" s="27"/>
      <c r="J22" s="36"/>
      <c r="K22" s="36"/>
      <c r="L22" s="36"/>
      <c r="M22" s="36"/>
      <c r="N22" s="36"/>
      <c r="O22" s="29"/>
      <c r="P22" s="36"/>
      <c r="Q22" s="29"/>
      <c r="R22" s="36"/>
      <c r="S22" s="36"/>
      <c r="T22" s="36"/>
      <c r="U22" s="36"/>
      <c r="V22" s="36"/>
      <c r="W22" s="36"/>
      <c r="X22" s="36"/>
      <c r="Y22" s="29"/>
      <c r="Z22" s="36"/>
      <c r="AA22" s="66"/>
      <c r="AB22" s="36"/>
      <c r="AC22" s="36"/>
      <c r="AD22" s="36"/>
      <c r="AE22" s="36"/>
      <c r="AF22" s="36"/>
      <c r="AG22" s="36"/>
      <c r="AH22" s="29"/>
      <c r="AI22" s="36"/>
      <c r="AJ22" s="29"/>
      <c r="AK22" s="36"/>
      <c r="AL22" s="36"/>
      <c r="AM22" s="36"/>
      <c r="AN22" s="29"/>
      <c r="AO22" s="36"/>
      <c r="AP22" s="29"/>
      <c r="AQ22" s="36"/>
      <c r="AR22" s="29"/>
      <c r="AS22" s="36"/>
      <c r="AT22" s="36"/>
      <c r="AU22" s="36"/>
      <c r="AV22" s="29"/>
      <c r="AW22" s="36"/>
      <c r="AX22" s="36"/>
      <c r="AY22" s="36"/>
      <c r="AZ22" s="29"/>
      <c r="BA22" s="36"/>
      <c r="BB22" s="36"/>
      <c r="BC22" s="36"/>
      <c r="BD22" s="36"/>
      <c r="BE22" s="36"/>
      <c r="BF22" s="36"/>
      <c r="BG22" s="36"/>
      <c r="BH22" s="36"/>
      <c r="BI22" s="36"/>
      <c r="BJ22" s="29"/>
      <c r="BK22" s="36"/>
      <c r="BL22" s="29"/>
      <c r="BM22" s="36"/>
      <c r="BN22" s="36"/>
      <c r="BO22" s="36"/>
      <c r="BP22" s="29"/>
      <c r="BQ22" s="36"/>
      <c r="BR22" s="29"/>
      <c r="BS22" s="36"/>
      <c r="BT22" s="36"/>
      <c r="BU22" s="36"/>
      <c r="BV22" s="36"/>
    </row>
    <row r="23" spans="1:75" s="86" customFormat="1" x14ac:dyDescent="0.25">
      <c r="A23" s="79">
        <v>21</v>
      </c>
      <c r="B23" s="79">
        <v>2</v>
      </c>
      <c r="C23" s="80" t="s">
        <v>487</v>
      </c>
      <c r="D23" s="40">
        <f>'ПЛАН 2019'!F23-январь!E23</f>
        <v>1795.5850471497579</v>
      </c>
      <c r="E23" s="81">
        <f t="shared" si="0"/>
        <v>3.8039999999999998</v>
      </c>
      <c r="F23" s="82"/>
      <c r="G23" s="82"/>
      <c r="H23" s="82"/>
      <c r="I23" s="83"/>
      <c r="J23" s="82"/>
      <c r="K23" s="82"/>
      <c r="L23" s="82"/>
      <c r="M23" s="82"/>
      <c r="N23" s="82"/>
      <c r="O23" s="84"/>
      <c r="P23" s="82"/>
      <c r="Q23" s="84"/>
      <c r="R23" s="82"/>
      <c r="S23" s="82"/>
      <c r="T23" s="82"/>
      <c r="U23" s="82"/>
      <c r="V23" s="82"/>
      <c r="W23" s="82"/>
      <c r="X23" s="82"/>
      <c r="Y23" s="84"/>
      <c r="Z23" s="82"/>
      <c r="AA23" s="85"/>
      <c r="AB23" s="82"/>
      <c r="AC23" s="82"/>
      <c r="AD23" s="82"/>
      <c r="AE23" s="82"/>
      <c r="AF23" s="82"/>
      <c r="AG23" s="82"/>
      <c r="AH23" s="84"/>
      <c r="AI23" s="82"/>
      <c r="AJ23" s="84"/>
      <c r="AK23" s="82"/>
      <c r="AL23" s="82"/>
      <c r="AM23" s="82"/>
      <c r="AN23" s="84"/>
      <c r="AO23" s="82"/>
      <c r="AP23" s="84"/>
      <c r="AQ23" s="82"/>
      <c r="AR23" s="84"/>
      <c r="AS23" s="82"/>
      <c r="AT23" s="82"/>
      <c r="AU23" s="82"/>
      <c r="AV23" s="84"/>
      <c r="AW23" s="82"/>
      <c r="AX23" s="82"/>
      <c r="AY23" s="82"/>
      <c r="AZ23" s="84"/>
      <c r="BA23" s="82"/>
      <c r="BB23" s="82"/>
      <c r="BC23" s="82"/>
      <c r="BD23" s="82"/>
      <c r="BE23" s="82"/>
      <c r="BF23" s="82"/>
      <c r="BG23" s="82"/>
      <c r="BH23" s="82"/>
      <c r="BI23" s="82"/>
      <c r="BJ23" s="84"/>
      <c r="BK23" s="82"/>
      <c r="BL23" s="84"/>
      <c r="BM23" s="82"/>
      <c r="BN23" s="82"/>
      <c r="BO23" s="82"/>
      <c r="BP23" s="84"/>
      <c r="BQ23" s="82"/>
      <c r="BR23" s="84"/>
      <c r="BS23" s="82"/>
      <c r="BT23" s="82"/>
      <c r="BU23" s="82"/>
      <c r="BV23" s="82">
        <v>3.8039999999999998</v>
      </c>
      <c r="BW23" s="86" t="s">
        <v>1071</v>
      </c>
    </row>
    <row r="24" spans="1:75" x14ac:dyDescent="0.25">
      <c r="A24" s="39">
        <v>22</v>
      </c>
      <c r="B24" s="39">
        <v>2</v>
      </c>
      <c r="C24" s="37" t="s">
        <v>488</v>
      </c>
      <c r="D24" s="40">
        <f>'ПЛАН 2019'!F24-январь!E24</f>
        <v>481.4374444444444</v>
      </c>
      <c r="E24" s="40">
        <f t="shared" si="0"/>
        <v>0</v>
      </c>
      <c r="F24" s="36"/>
      <c r="G24" s="36"/>
      <c r="H24" s="36"/>
      <c r="I24" s="27"/>
      <c r="J24" s="36"/>
      <c r="K24" s="36"/>
      <c r="L24" s="36"/>
      <c r="M24" s="36"/>
      <c r="N24" s="36"/>
      <c r="O24" s="29"/>
      <c r="P24" s="36"/>
      <c r="Q24" s="29"/>
      <c r="R24" s="36"/>
      <c r="S24" s="36"/>
      <c r="T24" s="36"/>
      <c r="U24" s="36"/>
      <c r="V24" s="36"/>
      <c r="W24" s="36"/>
      <c r="X24" s="36"/>
      <c r="Y24" s="29"/>
      <c r="Z24" s="36"/>
      <c r="AA24" s="66"/>
      <c r="AB24" s="36"/>
      <c r="AC24" s="36"/>
      <c r="AD24" s="36"/>
      <c r="AE24" s="36"/>
      <c r="AF24" s="36"/>
      <c r="AG24" s="36"/>
      <c r="AH24" s="29"/>
      <c r="AI24" s="36"/>
      <c r="AJ24" s="29"/>
      <c r="AK24" s="36"/>
      <c r="AL24" s="36"/>
      <c r="AM24" s="36"/>
      <c r="AN24" s="29"/>
      <c r="AO24" s="36"/>
      <c r="AP24" s="29"/>
      <c r="AQ24" s="36"/>
      <c r="AR24" s="29"/>
      <c r="AS24" s="36"/>
      <c r="AT24" s="36"/>
      <c r="AU24" s="36"/>
      <c r="AV24" s="29"/>
      <c r="AW24" s="36"/>
      <c r="AX24" s="36"/>
      <c r="AY24" s="36"/>
      <c r="AZ24" s="29"/>
      <c r="BA24" s="36"/>
      <c r="BB24" s="36"/>
      <c r="BC24" s="36"/>
      <c r="BD24" s="36"/>
      <c r="BE24" s="36"/>
      <c r="BF24" s="36"/>
      <c r="BG24" s="36"/>
      <c r="BH24" s="36"/>
      <c r="BI24" s="36"/>
      <c r="BJ24" s="29"/>
      <c r="BK24" s="36"/>
      <c r="BL24" s="29"/>
      <c r="BM24" s="36"/>
      <c r="BN24" s="36"/>
      <c r="BO24" s="36"/>
      <c r="BP24" s="29"/>
      <c r="BQ24" s="36"/>
      <c r="BR24" s="29"/>
      <c r="BS24" s="36"/>
      <c r="BT24" s="36"/>
      <c r="BU24" s="36"/>
      <c r="BV24" s="36"/>
    </row>
    <row r="25" spans="1:75" x14ac:dyDescent="0.25">
      <c r="A25" s="39">
        <v>23</v>
      </c>
      <c r="B25" s="39">
        <v>2</v>
      </c>
      <c r="C25" s="37" t="s">
        <v>489</v>
      </c>
      <c r="D25" s="40">
        <f>'ПЛАН 2019'!F25-январь!E25</f>
        <v>950.63680302415446</v>
      </c>
      <c r="E25" s="40">
        <f t="shared" si="0"/>
        <v>0</v>
      </c>
      <c r="F25" s="36"/>
      <c r="G25" s="36"/>
      <c r="H25" s="36"/>
      <c r="I25" s="27"/>
      <c r="J25" s="36"/>
      <c r="K25" s="36"/>
      <c r="L25" s="36"/>
      <c r="M25" s="36"/>
      <c r="N25" s="36"/>
      <c r="O25" s="29"/>
      <c r="P25" s="36"/>
      <c r="Q25" s="29"/>
      <c r="R25" s="36"/>
      <c r="S25" s="36"/>
      <c r="T25" s="36"/>
      <c r="U25" s="36"/>
      <c r="V25" s="36"/>
      <c r="W25" s="36"/>
      <c r="X25" s="36"/>
      <c r="Y25" s="29"/>
      <c r="Z25" s="36"/>
      <c r="AA25" s="66"/>
      <c r="AB25" s="36"/>
      <c r="AC25" s="36"/>
      <c r="AD25" s="36"/>
      <c r="AE25" s="36"/>
      <c r="AF25" s="36"/>
      <c r="AG25" s="36"/>
      <c r="AH25" s="29"/>
      <c r="AI25" s="36"/>
      <c r="AJ25" s="29"/>
      <c r="AK25" s="36"/>
      <c r="AL25" s="36"/>
      <c r="AM25" s="36"/>
      <c r="AN25" s="29"/>
      <c r="AO25" s="36"/>
      <c r="AP25" s="29"/>
      <c r="AQ25" s="36"/>
      <c r="AR25" s="29"/>
      <c r="AS25" s="36"/>
      <c r="AT25" s="36"/>
      <c r="AU25" s="36"/>
      <c r="AV25" s="29"/>
      <c r="AW25" s="36"/>
      <c r="AX25" s="36"/>
      <c r="AY25" s="36"/>
      <c r="AZ25" s="29"/>
      <c r="BA25" s="36"/>
      <c r="BB25" s="36"/>
      <c r="BC25" s="36"/>
      <c r="BD25" s="36"/>
      <c r="BE25" s="36"/>
      <c r="BF25" s="36"/>
      <c r="BG25" s="36"/>
      <c r="BH25" s="36"/>
      <c r="BI25" s="36"/>
      <c r="BJ25" s="29"/>
      <c r="BK25" s="36"/>
      <c r="BL25" s="29"/>
      <c r="BM25" s="36"/>
      <c r="BN25" s="36"/>
      <c r="BO25" s="36"/>
      <c r="BP25" s="29"/>
      <c r="BQ25" s="36"/>
      <c r="BR25" s="29"/>
      <c r="BS25" s="36"/>
      <c r="BT25" s="36"/>
      <c r="BU25" s="36"/>
      <c r="BV25" s="36"/>
    </row>
    <row r="26" spans="1:75" x14ac:dyDescent="0.25">
      <c r="A26" s="39">
        <v>24</v>
      </c>
      <c r="B26" s="39">
        <v>2</v>
      </c>
      <c r="C26" s="37" t="s">
        <v>490</v>
      </c>
      <c r="D26" s="40">
        <f>'ПЛАН 2019'!F26-январь!E26</f>
        <v>948.54750202898549</v>
      </c>
      <c r="E26" s="40">
        <f t="shared" si="0"/>
        <v>0</v>
      </c>
      <c r="F26" s="36"/>
      <c r="G26" s="36"/>
      <c r="H26" s="36"/>
      <c r="I26" s="27"/>
      <c r="J26" s="36"/>
      <c r="K26" s="36"/>
      <c r="L26" s="36"/>
      <c r="M26" s="36"/>
      <c r="N26" s="36"/>
      <c r="O26" s="29"/>
      <c r="P26" s="36"/>
      <c r="Q26" s="29"/>
      <c r="R26" s="36"/>
      <c r="S26" s="36"/>
      <c r="T26" s="36"/>
      <c r="U26" s="36"/>
      <c r="V26" s="36"/>
      <c r="W26" s="36"/>
      <c r="X26" s="36"/>
      <c r="Y26" s="29"/>
      <c r="Z26" s="36"/>
      <c r="AA26" s="66"/>
      <c r="AB26" s="36"/>
      <c r="AC26" s="36"/>
      <c r="AD26" s="36"/>
      <c r="AE26" s="36"/>
      <c r="AF26" s="36"/>
      <c r="AG26" s="36"/>
      <c r="AH26" s="29"/>
      <c r="AI26" s="36"/>
      <c r="AJ26" s="29"/>
      <c r="AK26" s="36"/>
      <c r="AL26" s="36"/>
      <c r="AM26" s="36"/>
      <c r="AN26" s="29"/>
      <c r="AO26" s="36"/>
      <c r="AP26" s="29"/>
      <c r="AQ26" s="36"/>
      <c r="AR26" s="29"/>
      <c r="AS26" s="36"/>
      <c r="AT26" s="36"/>
      <c r="AU26" s="36"/>
      <c r="AV26" s="29"/>
      <c r="AW26" s="36"/>
      <c r="AX26" s="36"/>
      <c r="AY26" s="36"/>
      <c r="AZ26" s="29"/>
      <c r="BA26" s="36"/>
      <c r="BB26" s="36"/>
      <c r="BC26" s="36"/>
      <c r="BD26" s="36"/>
      <c r="BE26" s="36"/>
      <c r="BF26" s="36"/>
      <c r="BG26" s="36"/>
      <c r="BH26" s="36"/>
      <c r="BI26" s="36"/>
      <c r="BJ26" s="29"/>
      <c r="BK26" s="36"/>
      <c r="BL26" s="29"/>
      <c r="BM26" s="36"/>
      <c r="BN26" s="36"/>
      <c r="BO26" s="36"/>
      <c r="BP26" s="29"/>
      <c r="BQ26" s="36"/>
      <c r="BR26" s="29"/>
      <c r="BS26" s="36"/>
      <c r="BT26" s="36"/>
      <c r="BU26" s="36"/>
      <c r="BV26" s="36"/>
    </row>
    <row r="27" spans="1:75" s="86" customFormat="1" x14ac:dyDescent="0.25">
      <c r="A27" s="79">
        <v>25</v>
      </c>
      <c r="B27" s="79">
        <v>1</v>
      </c>
      <c r="C27" s="80" t="s">
        <v>491</v>
      </c>
      <c r="D27" s="40">
        <f>'ПЛАН 2019'!F27-январь!E27</f>
        <v>1389.1597440386472</v>
      </c>
      <c r="E27" s="81">
        <f t="shared" si="0"/>
        <v>4.83</v>
      </c>
      <c r="F27" s="82"/>
      <c r="G27" s="82"/>
      <c r="H27" s="82"/>
      <c r="I27" s="83"/>
      <c r="J27" s="82"/>
      <c r="K27" s="82"/>
      <c r="L27" s="82"/>
      <c r="M27" s="82"/>
      <c r="N27" s="82"/>
      <c r="O27" s="84"/>
      <c r="P27" s="82"/>
      <c r="Q27" s="84"/>
      <c r="R27" s="82"/>
      <c r="S27" s="82"/>
      <c r="T27" s="82"/>
      <c r="U27" s="82"/>
      <c r="V27" s="82"/>
      <c r="W27" s="82"/>
      <c r="X27" s="82"/>
      <c r="Y27" s="84"/>
      <c r="Z27" s="82"/>
      <c r="AA27" s="85"/>
      <c r="AB27" s="82"/>
      <c r="AC27" s="82"/>
      <c r="AD27" s="82"/>
      <c r="AE27" s="82"/>
      <c r="AF27" s="82"/>
      <c r="AG27" s="82"/>
      <c r="AH27" s="84"/>
      <c r="AI27" s="82"/>
      <c r="AJ27" s="84"/>
      <c r="AK27" s="82"/>
      <c r="AL27" s="82"/>
      <c r="AM27" s="82"/>
      <c r="AN27" s="84"/>
      <c r="AO27" s="82"/>
      <c r="AP27" s="84"/>
      <c r="AQ27" s="82"/>
      <c r="AR27" s="84"/>
      <c r="AS27" s="82"/>
      <c r="AT27" s="82"/>
      <c r="AU27" s="82"/>
      <c r="AV27" s="84"/>
      <c r="AW27" s="82"/>
      <c r="AX27" s="82"/>
      <c r="AY27" s="82"/>
      <c r="AZ27" s="84"/>
      <c r="BA27" s="82"/>
      <c r="BB27" s="82"/>
      <c r="BC27" s="82"/>
      <c r="BD27" s="82"/>
      <c r="BE27" s="82"/>
      <c r="BF27" s="82"/>
      <c r="BG27" s="82"/>
      <c r="BH27" s="82"/>
      <c r="BI27" s="82"/>
      <c r="BJ27" s="84"/>
      <c r="BK27" s="82"/>
      <c r="BL27" s="84">
        <v>10</v>
      </c>
      <c r="BM27" s="82">
        <v>4.83</v>
      </c>
      <c r="BN27" s="82"/>
      <c r="BO27" s="82"/>
      <c r="BP27" s="84"/>
      <c r="BQ27" s="82"/>
      <c r="BR27" s="84"/>
      <c r="BS27" s="82"/>
      <c r="BT27" s="82"/>
      <c r="BU27" s="82"/>
      <c r="BV27" s="82"/>
    </row>
    <row r="28" spans="1:75" x14ac:dyDescent="0.25">
      <c r="A28" s="39">
        <v>26</v>
      </c>
      <c r="B28" s="39">
        <v>2</v>
      </c>
      <c r="C28" s="37" t="s">
        <v>492</v>
      </c>
      <c r="D28" s="40">
        <f>'ПЛАН 2019'!F28-январь!E28</f>
        <v>2944.7451277874393</v>
      </c>
      <c r="E28" s="40">
        <f t="shared" si="0"/>
        <v>0</v>
      </c>
      <c r="F28" s="36"/>
      <c r="G28" s="36"/>
      <c r="H28" s="36"/>
      <c r="I28" s="27"/>
      <c r="J28" s="36"/>
      <c r="K28" s="36"/>
      <c r="L28" s="36"/>
      <c r="M28" s="36"/>
      <c r="N28" s="36"/>
      <c r="O28" s="29"/>
      <c r="P28" s="36"/>
      <c r="Q28" s="29"/>
      <c r="R28" s="36"/>
      <c r="S28" s="36"/>
      <c r="T28" s="36"/>
      <c r="U28" s="36"/>
      <c r="V28" s="36"/>
      <c r="W28" s="36"/>
      <c r="X28" s="36"/>
      <c r="Y28" s="29"/>
      <c r="Z28" s="36"/>
      <c r="AA28" s="66"/>
      <c r="AB28" s="36"/>
      <c r="AC28" s="36"/>
      <c r="AD28" s="36"/>
      <c r="AE28" s="36"/>
      <c r="AF28" s="36"/>
      <c r="AG28" s="36"/>
      <c r="AH28" s="29"/>
      <c r="AI28" s="36"/>
      <c r="AJ28" s="29"/>
      <c r="AK28" s="36"/>
      <c r="AL28" s="36"/>
      <c r="AM28" s="36"/>
      <c r="AN28" s="29"/>
      <c r="AO28" s="36"/>
      <c r="AP28" s="29"/>
      <c r="AQ28" s="36"/>
      <c r="AR28" s="29"/>
      <c r="AS28" s="36"/>
      <c r="AT28" s="36"/>
      <c r="AU28" s="36"/>
      <c r="AV28" s="29"/>
      <c r="AW28" s="36"/>
      <c r="AX28" s="36"/>
      <c r="AY28" s="36"/>
      <c r="AZ28" s="29"/>
      <c r="BA28" s="36"/>
      <c r="BB28" s="36"/>
      <c r="BC28" s="36"/>
      <c r="BD28" s="36"/>
      <c r="BE28" s="36"/>
      <c r="BF28" s="36"/>
      <c r="BG28" s="36"/>
      <c r="BH28" s="36"/>
      <c r="BI28" s="36"/>
      <c r="BJ28" s="29"/>
      <c r="BK28" s="36"/>
      <c r="BL28" s="29"/>
      <c r="BM28" s="36"/>
      <c r="BN28" s="36"/>
      <c r="BO28" s="36"/>
      <c r="BP28" s="29"/>
      <c r="BQ28" s="36"/>
      <c r="BR28" s="29"/>
      <c r="BS28" s="36"/>
      <c r="BT28" s="36"/>
      <c r="BU28" s="36"/>
      <c r="BV28" s="36"/>
    </row>
    <row r="29" spans="1:75" x14ac:dyDescent="0.25">
      <c r="A29" s="39">
        <v>27</v>
      </c>
      <c r="B29" s="39">
        <v>2</v>
      </c>
      <c r="C29" s="37" t="s">
        <v>493</v>
      </c>
      <c r="D29" s="40">
        <f>'ПЛАН 2019'!F29-январь!E29</f>
        <v>535.53645748792269</v>
      </c>
      <c r="E29" s="40">
        <f t="shared" si="0"/>
        <v>0</v>
      </c>
      <c r="F29" s="36"/>
      <c r="G29" s="36"/>
      <c r="H29" s="36"/>
      <c r="I29" s="27"/>
      <c r="J29" s="36"/>
      <c r="K29" s="36"/>
      <c r="L29" s="36"/>
      <c r="M29" s="36"/>
      <c r="N29" s="36"/>
      <c r="O29" s="29"/>
      <c r="P29" s="36"/>
      <c r="Q29" s="29"/>
      <c r="R29" s="36"/>
      <c r="S29" s="36"/>
      <c r="T29" s="36"/>
      <c r="U29" s="36"/>
      <c r="V29" s="36"/>
      <c r="W29" s="36"/>
      <c r="X29" s="36"/>
      <c r="Y29" s="29"/>
      <c r="Z29" s="36"/>
      <c r="AA29" s="66"/>
      <c r="AB29" s="36"/>
      <c r="AC29" s="36"/>
      <c r="AD29" s="36"/>
      <c r="AE29" s="36"/>
      <c r="AF29" s="36"/>
      <c r="AG29" s="36"/>
      <c r="AH29" s="29"/>
      <c r="AI29" s="36"/>
      <c r="AJ29" s="29"/>
      <c r="AK29" s="36"/>
      <c r="AL29" s="36"/>
      <c r="AM29" s="36"/>
      <c r="AN29" s="29"/>
      <c r="AO29" s="36"/>
      <c r="AP29" s="29"/>
      <c r="AQ29" s="36"/>
      <c r="AR29" s="29"/>
      <c r="AS29" s="36"/>
      <c r="AT29" s="36"/>
      <c r="AU29" s="36"/>
      <c r="AV29" s="29"/>
      <c r="AW29" s="36"/>
      <c r="AX29" s="36"/>
      <c r="AY29" s="36"/>
      <c r="AZ29" s="29"/>
      <c r="BA29" s="36"/>
      <c r="BB29" s="36"/>
      <c r="BC29" s="36"/>
      <c r="BD29" s="36"/>
      <c r="BE29" s="36"/>
      <c r="BF29" s="36"/>
      <c r="BG29" s="36"/>
      <c r="BH29" s="36"/>
      <c r="BI29" s="36"/>
      <c r="BJ29" s="29"/>
      <c r="BK29" s="36"/>
      <c r="BL29" s="29"/>
      <c r="BM29" s="36"/>
      <c r="BN29" s="36"/>
      <c r="BO29" s="36"/>
      <c r="BP29" s="29"/>
      <c r="BQ29" s="36"/>
      <c r="BR29" s="29"/>
      <c r="BS29" s="36"/>
      <c r="BT29" s="36"/>
      <c r="BU29" s="36"/>
      <c r="BV29" s="36"/>
    </row>
    <row r="30" spans="1:75" x14ac:dyDescent="0.25">
      <c r="A30" s="39">
        <v>28</v>
      </c>
      <c r="B30" s="39">
        <v>2</v>
      </c>
      <c r="C30" s="37" t="s">
        <v>494</v>
      </c>
      <c r="D30" s="40">
        <f>'ПЛАН 2019'!F30-январь!E30</f>
        <v>582.39945324637677</v>
      </c>
      <c r="E30" s="40">
        <f t="shared" si="0"/>
        <v>0</v>
      </c>
      <c r="F30" s="36"/>
      <c r="G30" s="36"/>
      <c r="H30" s="36"/>
      <c r="I30" s="27"/>
      <c r="J30" s="36"/>
      <c r="K30" s="36"/>
      <c r="L30" s="36"/>
      <c r="M30" s="36"/>
      <c r="N30" s="36"/>
      <c r="O30" s="29"/>
      <c r="P30" s="36"/>
      <c r="Q30" s="29"/>
      <c r="R30" s="36"/>
      <c r="S30" s="36"/>
      <c r="T30" s="36"/>
      <c r="U30" s="36"/>
      <c r="V30" s="36"/>
      <c r="W30" s="36"/>
      <c r="X30" s="36"/>
      <c r="Y30" s="29"/>
      <c r="Z30" s="36"/>
      <c r="AA30" s="66"/>
      <c r="AB30" s="36"/>
      <c r="AC30" s="36"/>
      <c r="AD30" s="36"/>
      <c r="AE30" s="36"/>
      <c r="AF30" s="36"/>
      <c r="AG30" s="36"/>
      <c r="AH30" s="29"/>
      <c r="AI30" s="36"/>
      <c r="AJ30" s="29"/>
      <c r="AK30" s="36"/>
      <c r="AL30" s="36"/>
      <c r="AM30" s="36"/>
      <c r="AN30" s="29"/>
      <c r="AO30" s="36"/>
      <c r="AP30" s="29"/>
      <c r="AQ30" s="36"/>
      <c r="AR30" s="29"/>
      <c r="AS30" s="36"/>
      <c r="AT30" s="36"/>
      <c r="AU30" s="36"/>
      <c r="AV30" s="29"/>
      <c r="AW30" s="36"/>
      <c r="AX30" s="36"/>
      <c r="AY30" s="36"/>
      <c r="AZ30" s="29"/>
      <c r="BA30" s="36"/>
      <c r="BB30" s="36"/>
      <c r="BC30" s="36"/>
      <c r="BD30" s="36"/>
      <c r="BE30" s="36"/>
      <c r="BF30" s="36"/>
      <c r="BG30" s="36"/>
      <c r="BH30" s="36"/>
      <c r="BI30" s="36"/>
      <c r="BJ30" s="29"/>
      <c r="BK30" s="36"/>
      <c r="BL30" s="29"/>
      <c r="BM30" s="36"/>
      <c r="BN30" s="36"/>
      <c r="BO30" s="36"/>
      <c r="BP30" s="29"/>
      <c r="BQ30" s="36"/>
      <c r="BR30" s="29"/>
      <c r="BS30" s="36"/>
      <c r="BT30" s="36"/>
      <c r="BU30" s="36"/>
      <c r="BV30" s="36"/>
    </row>
    <row r="31" spans="1:75" x14ac:dyDescent="0.25">
      <c r="A31" s="39">
        <v>29</v>
      </c>
      <c r="B31" s="39">
        <v>2</v>
      </c>
      <c r="C31" s="37" t="s">
        <v>495</v>
      </c>
      <c r="D31" s="40">
        <f>'ПЛАН 2019'!F31-январь!E31</f>
        <v>-1379.8743681932367</v>
      </c>
      <c r="E31" s="40">
        <f t="shared" si="0"/>
        <v>0</v>
      </c>
      <c r="F31" s="36"/>
      <c r="G31" s="36"/>
      <c r="H31" s="36"/>
      <c r="I31" s="27"/>
      <c r="J31" s="36"/>
      <c r="K31" s="36"/>
      <c r="L31" s="36"/>
      <c r="M31" s="36"/>
      <c r="N31" s="36"/>
      <c r="O31" s="29"/>
      <c r="P31" s="36"/>
      <c r="Q31" s="29"/>
      <c r="R31" s="36"/>
      <c r="S31" s="36"/>
      <c r="T31" s="36"/>
      <c r="U31" s="36"/>
      <c r="V31" s="36"/>
      <c r="W31" s="36"/>
      <c r="X31" s="36"/>
      <c r="Y31" s="29"/>
      <c r="Z31" s="36"/>
      <c r="AA31" s="67"/>
      <c r="AB31" s="60"/>
      <c r="AC31" s="60"/>
      <c r="AD31" s="36"/>
      <c r="AE31" s="36"/>
      <c r="AF31" s="36"/>
      <c r="AG31" s="36"/>
      <c r="AH31" s="29"/>
      <c r="AI31" s="36"/>
      <c r="AJ31" s="29"/>
      <c r="AK31" s="36"/>
      <c r="AL31" s="36"/>
      <c r="AM31" s="36"/>
      <c r="AN31" s="29"/>
      <c r="AO31" s="36"/>
      <c r="AP31" s="29"/>
      <c r="AQ31" s="36"/>
      <c r="AR31" s="29"/>
      <c r="AS31" s="36"/>
      <c r="AT31" s="36"/>
      <c r="AU31" s="36"/>
      <c r="AV31" s="29"/>
      <c r="AW31" s="36"/>
      <c r="AX31" s="36"/>
      <c r="AY31" s="36"/>
      <c r="AZ31" s="29"/>
      <c r="BA31" s="36"/>
      <c r="BB31" s="36"/>
      <c r="BC31" s="36"/>
      <c r="BD31" s="36"/>
      <c r="BE31" s="36"/>
      <c r="BF31" s="36"/>
      <c r="BG31" s="36"/>
      <c r="BH31" s="36"/>
      <c r="BI31" s="36"/>
      <c r="BJ31" s="29"/>
      <c r="BK31" s="36"/>
      <c r="BL31" s="29"/>
      <c r="BM31" s="36"/>
      <c r="BN31" s="36"/>
      <c r="BO31" s="36"/>
      <c r="BP31" s="29"/>
      <c r="BQ31" s="36"/>
      <c r="BR31" s="29"/>
      <c r="BS31" s="36"/>
      <c r="BT31" s="36"/>
      <c r="BU31" s="36"/>
      <c r="BV31" s="36"/>
    </row>
    <row r="32" spans="1:75" x14ac:dyDescent="0.25">
      <c r="A32" s="39">
        <v>30</v>
      </c>
      <c r="B32" s="39">
        <v>2</v>
      </c>
      <c r="C32" s="37" t="s">
        <v>496</v>
      </c>
      <c r="D32" s="40">
        <f>'ПЛАН 2019'!F32-январь!E32</f>
        <v>484.50067825120777</v>
      </c>
      <c r="E32" s="40">
        <f t="shared" si="0"/>
        <v>0</v>
      </c>
      <c r="F32" s="36"/>
      <c r="G32" s="36"/>
      <c r="H32" s="36"/>
      <c r="I32" s="27"/>
      <c r="J32" s="36"/>
      <c r="K32" s="36"/>
      <c r="L32" s="36"/>
      <c r="M32" s="36"/>
      <c r="N32" s="36"/>
      <c r="O32" s="29"/>
      <c r="P32" s="36"/>
      <c r="Q32" s="29"/>
      <c r="R32" s="36"/>
      <c r="S32" s="36"/>
      <c r="T32" s="36"/>
      <c r="U32" s="36"/>
      <c r="V32" s="36"/>
      <c r="W32" s="36"/>
      <c r="X32" s="36"/>
      <c r="Y32" s="29"/>
      <c r="Z32" s="36"/>
      <c r="AA32" s="66"/>
      <c r="AB32" s="36"/>
      <c r="AC32" s="36"/>
      <c r="AD32" s="36"/>
      <c r="AE32" s="36"/>
      <c r="AF32" s="36"/>
      <c r="AG32" s="36"/>
      <c r="AH32" s="29"/>
      <c r="AI32" s="36"/>
      <c r="AJ32" s="29"/>
      <c r="AK32" s="36"/>
      <c r="AL32" s="36"/>
      <c r="AM32" s="36"/>
      <c r="AN32" s="29"/>
      <c r="AO32" s="36"/>
      <c r="AP32" s="29"/>
      <c r="AQ32" s="36"/>
      <c r="AR32" s="29"/>
      <c r="AS32" s="36"/>
      <c r="AT32" s="36"/>
      <c r="AU32" s="36"/>
      <c r="AV32" s="29"/>
      <c r="AW32" s="36"/>
      <c r="AX32" s="36"/>
      <c r="AY32" s="36"/>
      <c r="AZ32" s="29"/>
      <c r="BA32" s="36"/>
      <c r="BB32" s="36"/>
      <c r="BC32" s="36"/>
      <c r="BD32" s="36"/>
      <c r="BE32" s="36"/>
      <c r="BF32" s="36"/>
      <c r="BG32" s="36"/>
      <c r="BH32" s="36"/>
      <c r="BI32" s="36"/>
      <c r="BJ32" s="29"/>
      <c r="BK32" s="36"/>
      <c r="BL32" s="29"/>
      <c r="BM32" s="36"/>
      <c r="BN32" s="36"/>
      <c r="BO32" s="36"/>
      <c r="BP32" s="29"/>
      <c r="BQ32" s="36"/>
      <c r="BR32" s="29"/>
      <c r="BS32" s="36"/>
      <c r="BT32" s="36"/>
      <c r="BU32" s="36"/>
      <c r="BV32" s="36"/>
    </row>
    <row r="33" spans="1:75" ht="15.75" customHeight="1" x14ac:dyDescent="0.25">
      <c r="A33" s="39">
        <v>31</v>
      </c>
      <c r="B33" s="39">
        <v>1</v>
      </c>
      <c r="C33" s="37" t="s">
        <v>497</v>
      </c>
      <c r="D33" s="40">
        <f>'ПЛАН 2019'!F33-январь!E33</f>
        <v>-208.32462852173916</v>
      </c>
      <c r="E33" s="40">
        <f t="shared" si="0"/>
        <v>0</v>
      </c>
      <c r="F33" s="36"/>
      <c r="G33" s="36"/>
      <c r="H33" s="36"/>
      <c r="I33" s="27"/>
      <c r="J33" s="36"/>
      <c r="K33" s="36"/>
      <c r="L33" s="36"/>
      <c r="M33" s="36"/>
      <c r="N33" s="36"/>
      <c r="O33" s="29"/>
      <c r="P33" s="36"/>
      <c r="Q33" s="29"/>
      <c r="R33" s="36"/>
      <c r="S33" s="36"/>
      <c r="T33" s="36"/>
      <c r="U33" s="36"/>
      <c r="V33" s="36"/>
      <c r="W33" s="36"/>
      <c r="X33" s="36"/>
      <c r="Y33" s="29"/>
      <c r="Z33" s="36"/>
      <c r="AA33" s="66"/>
      <c r="AB33" s="36"/>
      <c r="AC33" s="36"/>
      <c r="AD33" s="36"/>
      <c r="AE33" s="36"/>
      <c r="AF33" s="36"/>
      <c r="AG33" s="36"/>
      <c r="AH33" s="29"/>
      <c r="AI33" s="36"/>
      <c r="AJ33" s="29"/>
      <c r="AK33" s="36"/>
      <c r="AL33" s="36"/>
      <c r="AM33" s="36"/>
      <c r="AN33" s="29"/>
      <c r="AO33" s="36"/>
      <c r="AP33" s="29"/>
      <c r="AQ33" s="36"/>
      <c r="AR33" s="29"/>
      <c r="AS33" s="36"/>
      <c r="AT33" s="36"/>
      <c r="AU33" s="36"/>
      <c r="AV33" s="29"/>
      <c r="AW33" s="36"/>
      <c r="AX33" s="36"/>
      <c r="AY33" s="36"/>
      <c r="AZ33" s="29"/>
      <c r="BA33" s="36"/>
      <c r="BB33" s="36"/>
      <c r="BC33" s="36"/>
      <c r="BD33" s="36"/>
      <c r="BE33" s="36"/>
      <c r="BF33" s="36"/>
      <c r="BG33" s="36"/>
      <c r="BH33" s="36"/>
      <c r="BI33" s="36"/>
      <c r="BJ33" s="29"/>
      <c r="BK33" s="36"/>
      <c r="BL33" s="29"/>
      <c r="BM33" s="36"/>
      <c r="BN33" s="36"/>
      <c r="BO33" s="36"/>
      <c r="BP33" s="29"/>
      <c r="BQ33" s="36"/>
      <c r="BR33" s="29"/>
      <c r="BS33" s="36"/>
      <c r="BT33" s="36"/>
      <c r="BU33" s="36"/>
      <c r="BV33" s="36"/>
    </row>
    <row r="34" spans="1:75" s="86" customFormat="1" x14ac:dyDescent="0.25">
      <c r="A34" s="79">
        <v>32</v>
      </c>
      <c r="B34" s="79">
        <v>1</v>
      </c>
      <c r="C34" s="80" t="s">
        <v>498</v>
      </c>
      <c r="D34" s="40">
        <f>'ПЛАН 2019'!F34-январь!E34</f>
        <v>1.9846729565218055</v>
      </c>
      <c r="E34" s="81">
        <f t="shared" si="0"/>
        <v>15.003</v>
      </c>
      <c r="F34" s="82"/>
      <c r="G34" s="82"/>
      <c r="H34" s="82"/>
      <c r="I34" s="83"/>
      <c r="J34" s="82"/>
      <c r="K34" s="82"/>
      <c r="L34" s="82"/>
      <c r="M34" s="82"/>
      <c r="N34" s="82"/>
      <c r="O34" s="84"/>
      <c r="P34" s="82"/>
      <c r="Q34" s="84"/>
      <c r="R34" s="82"/>
      <c r="S34" s="82"/>
      <c r="T34" s="82"/>
      <c r="U34" s="82"/>
      <c r="V34" s="82"/>
      <c r="W34" s="82"/>
      <c r="X34" s="82"/>
      <c r="Y34" s="84"/>
      <c r="Z34" s="82"/>
      <c r="AA34" s="85"/>
      <c r="AB34" s="82"/>
      <c r="AC34" s="82"/>
      <c r="AD34" s="82"/>
      <c r="AE34" s="82"/>
      <c r="AF34" s="82"/>
      <c r="AG34" s="82"/>
      <c r="AH34" s="84"/>
      <c r="AI34" s="82"/>
      <c r="AJ34" s="84"/>
      <c r="AK34" s="82"/>
      <c r="AL34" s="82"/>
      <c r="AM34" s="82"/>
      <c r="AN34" s="84"/>
      <c r="AO34" s="82"/>
      <c r="AP34" s="84"/>
      <c r="AQ34" s="82"/>
      <c r="AR34" s="84"/>
      <c r="AS34" s="82"/>
      <c r="AT34" s="82"/>
      <c r="AU34" s="82"/>
      <c r="AV34" s="84"/>
      <c r="AW34" s="82"/>
      <c r="AX34" s="82"/>
      <c r="AY34" s="82"/>
      <c r="AZ34" s="84"/>
      <c r="BA34" s="82"/>
      <c r="BB34" s="82"/>
      <c r="BC34" s="82"/>
      <c r="BD34" s="82">
        <v>0.01</v>
      </c>
      <c r="BE34" s="82">
        <v>9.69</v>
      </c>
      <c r="BF34" s="82"/>
      <c r="BG34" s="82"/>
      <c r="BH34" s="82"/>
      <c r="BI34" s="82"/>
      <c r="BJ34" s="84"/>
      <c r="BK34" s="82"/>
      <c r="BL34" s="84">
        <v>11</v>
      </c>
      <c r="BM34" s="82">
        <v>5.3129999999999997</v>
      </c>
      <c r="BN34" s="82"/>
      <c r="BO34" s="82"/>
      <c r="BP34" s="84"/>
      <c r="BQ34" s="82"/>
      <c r="BR34" s="84"/>
      <c r="BS34" s="82"/>
      <c r="BT34" s="82"/>
      <c r="BU34" s="82"/>
      <c r="BV34" s="82"/>
    </row>
    <row r="35" spans="1:75" x14ac:dyDescent="0.25">
      <c r="A35" s="39">
        <v>33</v>
      </c>
      <c r="B35" s="39">
        <v>1</v>
      </c>
      <c r="C35" s="37" t="s">
        <v>499</v>
      </c>
      <c r="D35" s="40">
        <f>'ПЛАН 2019'!F35-январь!E35</f>
        <v>81.770805621256045</v>
      </c>
      <c r="E35" s="40">
        <f t="shared" si="0"/>
        <v>0</v>
      </c>
      <c r="F35" s="36"/>
      <c r="G35" s="36"/>
      <c r="H35" s="36"/>
      <c r="I35" s="27"/>
      <c r="J35" s="36"/>
      <c r="K35" s="36"/>
      <c r="L35" s="36"/>
      <c r="M35" s="36"/>
      <c r="N35" s="36"/>
      <c r="O35" s="29"/>
      <c r="P35" s="36"/>
      <c r="Q35" s="29"/>
      <c r="R35" s="36"/>
      <c r="S35" s="36"/>
      <c r="T35" s="36"/>
      <c r="U35" s="36"/>
      <c r="V35" s="36"/>
      <c r="W35" s="36"/>
      <c r="X35" s="36"/>
      <c r="Y35" s="29"/>
      <c r="Z35" s="36"/>
      <c r="AA35" s="66"/>
      <c r="AB35" s="36"/>
      <c r="AC35" s="36"/>
      <c r="AD35" s="36"/>
      <c r="AE35" s="36"/>
      <c r="AF35" s="36"/>
      <c r="AG35" s="36"/>
      <c r="AH35" s="29"/>
      <c r="AI35" s="36"/>
      <c r="AJ35" s="29"/>
      <c r="AK35" s="36"/>
      <c r="AL35" s="36"/>
      <c r="AM35" s="36"/>
      <c r="AN35" s="29"/>
      <c r="AO35" s="36"/>
      <c r="AP35" s="29"/>
      <c r="AQ35" s="36"/>
      <c r="AR35" s="29"/>
      <c r="AS35" s="36"/>
      <c r="AT35" s="36"/>
      <c r="AU35" s="36"/>
      <c r="AV35" s="29"/>
      <c r="AW35" s="36"/>
      <c r="AX35" s="36"/>
      <c r="AY35" s="36"/>
      <c r="AZ35" s="29"/>
      <c r="BA35" s="36"/>
      <c r="BB35" s="36"/>
      <c r="BC35" s="36"/>
      <c r="BD35" s="36"/>
      <c r="BE35" s="36"/>
      <c r="BF35" s="36"/>
      <c r="BG35" s="36"/>
      <c r="BH35" s="36"/>
      <c r="BI35" s="36"/>
      <c r="BJ35" s="29"/>
      <c r="BK35" s="36"/>
      <c r="BL35" s="29"/>
      <c r="BM35" s="36"/>
      <c r="BN35" s="36"/>
      <c r="BO35" s="36"/>
      <c r="BP35" s="29"/>
      <c r="BQ35" s="36"/>
      <c r="BR35" s="29"/>
      <c r="BS35" s="36"/>
      <c r="BT35" s="36"/>
      <c r="BU35" s="36"/>
      <c r="BV35" s="36"/>
    </row>
    <row r="36" spans="1:75" s="86" customFormat="1" x14ac:dyDescent="0.25">
      <c r="A36" s="79">
        <v>34</v>
      </c>
      <c r="B36" s="79">
        <v>1</v>
      </c>
      <c r="C36" s="80" t="s">
        <v>500</v>
      </c>
      <c r="D36" s="40">
        <f>'ПЛАН 2019'!F36-январь!E36</f>
        <v>515.93540822222224</v>
      </c>
      <c r="E36" s="81">
        <f t="shared" si="0"/>
        <v>3.28</v>
      </c>
      <c r="F36" s="82"/>
      <c r="G36" s="82"/>
      <c r="H36" s="82"/>
      <c r="I36" s="83"/>
      <c r="J36" s="82"/>
      <c r="K36" s="82"/>
      <c r="L36" s="82"/>
      <c r="M36" s="82"/>
      <c r="N36" s="82"/>
      <c r="O36" s="84"/>
      <c r="P36" s="82"/>
      <c r="Q36" s="84"/>
      <c r="R36" s="82"/>
      <c r="S36" s="82"/>
      <c r="T36" s="82"/>
      <c r="U36" s="82"/>
      <c r="V36" s="82"/>
      <c r="W36" s="82"/>
      <c r="X36" s="82"/>
      <c r="Y36" s="84"/>
      <c r="Z36" s="82"/>
      <c r="AA36" s="85"/>
      <c r="AB36" s="82"/>
      <c r="AC36" s="82"/>
      <c r="AD36" s="82"/>
      <c r="AE36" s="82"/>
      <c r="AF36" s="82"/>
      <c r="AG36" s="82"/>
      <c r="AH36" s="84"/>
      <c r="AI36" s="82"/>
      <c r="AJ36" s="84"/>
      <c r="AK36" s="82"/>
      <c r="AL36" s="82"/>
      <c r="AM36" s="82"/>
      <c r="AN36" s="84"/>
      <c r="AO36" s="82"/>
      <c r="AP36" s="84"/>
      <c r="AQ36" s="82"/>
      <c r="AR36" s="84"/>
      <c r="AS36" s="82"/>
      <c r="AT36" s="82"/>
      <c r="AU36" s="82"/>
      <c r="AV36" s="84"/>
      <c r="AW36" s="82"/>
      <c r="AX36" s="82"/>
      <c r="AY36" s="82"/>
      <c r="AZ36" s="84"/>
      <c r="BA36" s="82"/>
      <c r="BB36" s="82"/>
      <c r="BC36" s="82"/>
      <c r="BD36" s="82"/>
      <c r="BE36" s="82"/>
      <c r="BF36" s="82"/>
      <c r="BG36" s="82"/>
      <c r="BH36" s="82"/>
      <c r="BI36" s="82"/>
      <c r="BJ36" s="84"/>
      <c r="BK36" s="82"/>
      <c r="BL36" s="84"/>
      <c r="BM36" s="82"/>
      <c r="BN36" s="82"/>
      <c r="BO36" s="82"/>
      <c r="BP36" s="84"/>
      <c r="BQ36" s="82"/>
      <c r="BR36" s="84"/>
      <c r="BS36" s="82"/>
      <c r="BT36" s="82"/>
      <c r="BU36" s="82"/>
      <c r="BV36" s="82">
        <v>3.28</v>
      </c>
      <c r="BW36" s="86" t="s">
        <v>1070</v>
      </c>
    </row>
    <row r="37" spans="1:75" x14ac:dyDescent="0.25">
      <c r="A37" s="39">
        <v>35</v>
      </c>
      <c r="B37" s="39">
        <v>2</v>
      </c>
      <c r="C37" s="37" t="s">
        <v>501</v>
      </c>
      <c r="D37" s="40">
        <f>'ПЛАН 2019'!F37-январь!E37</f>
        <v>959.20728916908206</v>
      </c>
      <c r="E37" s="40">
        <f t="shared" si="0"/>
        <v>0</v>
      </c>
      <c r="F37" s="36"/>
      <c r="G37" s="36"/>
      <c r="H37" s="36"/>
      <c r="I37" s="27"/>
      <c r="J37" s="36"/>
      <c r="K37" s="36"/>
      <c r="L37" s="36"/>
      <c r="M37" s="36"/>
      <c r="N37" s="36"/>
      <c r="O37" s="29"/>
      <c r="P37" s="36"/>
      <c r="Q37" s="29"/>
      <c r="R37" s="36"/>
      <c r="S37" s="36"/>
      <c r="T37" s="36"/>
      <c r="U37" s="36"/>
      <c r="V37" s="36"/>
      <c r="W37" s="36"/>
      <c r="X37" s="36"/>
      <c r="Y37" s="29"/>
      <c r="Z37" s="36"/>
      <c r="AA37" s="66"/>
      <c r="AB37" s="36"/>
      <c r="AC37" s="36"/>
      <c r="AD37" s="36"/>
      <c r="AE37" s="36"/>
      <c r="AF37" s="36"/>
      <c r="AG37" s="36"/>
      <c r="AH37" s="29"/>
      <c r="AI37" s="36"/>
      <c r="AJ37" s="29"/>
      <c r="AK37" s="36"/>
      <c r="AL37" s="36"/>
      <c r="AM37" s="36"/>
      <c r="AN37" s="29"/>
      <c r="AO37" s="36"/>
      <c r="AP37" s="29"/>
      <c r="AQ37" s="36"/>
      <c r="AR37" s="29"/>
      <c r="AS37" s="36"/>
      <c r="AT37" s="36"/>
      <c r="AU37" s="36"/>
      <c r="AV37" s="29"/>
      <c r="AW37" s="36"/>
      <c r="AX37" s="36"/>
      <c r="AY37" s="36"/>
      <c r="AZ37" s="29"/>
      <c r="BA37" s="36"/>
      <c r="BB37" s="36"/>
      <c r="BC37" s="36"/>
      <c r="BD37" s="36"/>
      <c r="BE37" s="36"/>
      <c r="BF37" s="36"/>
      <c r="BG37" s="36"/>
      <c r="BH37" s="36"/>
      <c r="BI37" s="36"/>
      <c r="BJ37" s="29"/>
      <c r="BK37" s="36"/>
      <c r="BL37" s="29"/>
      <c r="BM37" s="36"/>
      <c r="BN37" s="36"/>
      <c r="BO37" s="36"/>
      <c r="BP37" s="29"/>
      <c r="BQ37" s="36"/>
      <c r="BR37" s="29"/>
      <c r="BS37" s="36"/>
      <c r="BT37" s="36"/>
      <c r="BU37" s="36"/>
      <c r="BV37" s="36"/>
    </row>
    <row r="38" spans="1:75" x14ac:dyDescent="0.25">
      <c r="A38" s="39">
        <v>36</v>
      </c>
      <c r="B38" s="39">
        <v>2</v>
      </c>
      <c r="C38" s="37" t="s">
        <v>502</v>
      </c>
      <c r="D38" s="40">
        <f>'ПЛАН 2019'!F38-январь!E38</f>
        <v>889.73862387439601</v>
      </c>
      <c r="E38" s="40">
        <f t="shared" si="0"/>
        <v>0</v>
      </c>
      <c r="F38" s="36"/>
      <c r="G38" s="36"/>
      <c r="H38" s="36"/>
      <c r="I38" s="27"/>
      <c r="J38" s="36"/>
      <c r="K38" s="36"/>
      <c r="L38" s="36"/>
      <c r="M38" s="36"/>
      <c r="N38" s="36"/>
      <c r="O38" s="29"/>
      <c r="P38" s="36"/>
      <c r="Q38" s="29"/>
      <c r="R38" s="36"/>
      <c r="S38" s="36"/>
      <c r="T38" s="36"/>
      <c r="U38" s="36"/>
      <c r="V38" s="36"/>
      <c r="W38" s="36"/>
      <c r="X38" s="36"/>
      <c r="Y38" s="29"/>
      <c r="Z38" s="36"/>
      <c r="AA38" s="66"/>
      <c r="AB38" s="36"/>
      <c r="AC38" s="36"/>
      <c r="AD38" s="36"/>
      <c r="AE38" s="36"/>
      <c r="AF38" s="36"/>
      <c r="AG38" s="36"/>
      <c r="AH38" s="29"/>
      <c r="AI38" s="36"/>
      <c r="AJ38" s="29"/>
      <c r="AK38" s="36"/>
      <c r="AL38" s="36"/>
      <c r="AM38" s="36"/>
      <c r="AN38" s="29"/>
      <c r="AO38" s="36"/>
      <c r="AP38" s="29"/>
      <c r="AQ38" s="36"/>
      <c r="AR38" s="29"/>
      <c r="AS38" s="36"/>
      <c r="AT38" s="36"/>
      <c r="AU38" s="36"/>
      <c r="AV38" s="29"/>
      <c r="AW38" s="36"/>
      <c r="AX38" s="36"/>
      <c r="AY38" s="36"/>
      <c r="AZ38" s="29"/>
      <c r="BA38" s="36"/>
      <c r="BB38" s="36"/>
      <c r="BC38" s="36"/>
      <c r="BD38" s="36"/>
      <c r="BE38" s="36"/>
      <c r="BF38" s="36"/>
      <c r="BG38" s="36"/>
      <c r="BH38" s="36"/>
      <c r="BI38" s="36"/>
      <c r="BJ38" s="29"/>
      <c r="BK38" s="36"/>
      <c r="BL38" s="29"/>
      <c r="BM38" s="36"/>
      <c r="BN38" s="36"/>
      <c r="BO38" s="36"/>
      <c r="BP38" s="29"/>
      <c r="BQ38" s="36"/>
      <c r="BR38" s="29"/>
      <c r="BS38" s="36"/>
      <c r="BT38" s="36"/>
      <c r="BU38" s="36"/>
      <c r="BV38" s="36"/>
    </row>
    <row r="39" spans="1:75" x14ac:dyDescent="0.25">
      <c r="A39" s="39">
        <v>37</v>
      </c>
      <c r="B39" s="39">
        <v>2</v>
      </c>
      <c r="C39" s="37" t="s">
        <v>503</v>
      </c>
      <c r="D39" s="40">
        <f>'ПЛАН 2019'!F39-январь!E39</f>
        <v>350.4692788405797</v>
      </c>
      <c r="E39" s="40">
        <f t="shared" si="0"/>
        <v>0</v>
      </c>
      <c r="F39" s="36"/>
      <c r="G39" s="36"/>
      <c r="H39" s="36"/>
      <c r="I39" s="27"/>
      <c r="J39" s="36"/>
      <c r="K39" s="36"/>
      <c r="L39" s="36"/>
      <c r="M39" s="36"/>
      <c r="N39" s="36"/>
      <c r="O39" s="29"/>
      <c r="P39" s="36"/>
      <c r="Q39" s="29"/>
      <c r="R39" s="36"/>
      <c r="S39" s="36"/>
      <c r="T39" s="36"/>
      <c r="U39" s="36"/>
      <c r="V39" s="36"/>
      <c r="W39" s="36"/>
      <c r="X39" s="36"/>
      <c r="Y39" s="29"/>
      <c r="Z39" s="36"/>
      <c r="AA39" s="66"/>
      <c r="AB39" s="36"/>
      <c r="AC39" s="36"/>
      <c r="AD39" s="36"/>
      <c r="AE39" s="36"/>
      <c r="AF39" s="36"/>
      <c r="AG39" s="36"/>
      <c r="AH39" s="29"/>
      <c r="AI39" s="36"/>
      <c r="AJ39" s="29"/>
      <c r="AK39" s="36"/>
      <c r="AL39" s="36"/>
      <c r="AM39" s="36"/>
      <c r="AN39" s="29"/>
      <c r="AO39" s="36"/>
      <c r="AP39" s="29"/>
      <c r="AQ39" s="36"/>
      <c r="AR39" s="29"/>
      <c r="AS39" s="36"/>
      <c r="AT39" s="36"/>
      <c r="AU39" s="36"/>
      <c r="AV39" s="29"/>
      <c r="AW39" s="36"/>
      <c r="AX39" s="36"/>
      <c r="AY39" s="36"/>
      <c r="AZ39" s="29"/>
      <c r="BA39" s="36"/>
      <c r="BB39" s="36"/>
      <c r="BC39" s="36"/>
      <c r="BD39" s="36"/>
      <c r="BE39" s="36"/>
      <c r="BF39" s="36"/>
      <c r="BG39" s="36"/>
      <c r="BH39" s="36"/>
      <c r="BI39" s="36"/>
      <c r="BJ39" s="29"/>
      <c r="BK39" s="36"/>
      <c r="BL39" s="29"/>
      <c r="BM39" s="36"/>
      <c r="BN39" s="36"/>
      <c r="BO39" s="36"/>
      <c r="BP39" s="29"/>
      <c r="BQ39" s="36"/>
      <c r="BR39" s="29"/>
      <c r="BS39" s="36"/>
      <c r="BT39" s="36"/>
      <c r="BU39" s="36"/>
      <c r="BV39" s="36"/>
    </row>
    <row r="40" spans="1:75" x14ac:dyDescent="0.25">
      <c r="A40" s="39">
        <v>38</v>
      </c>
      <c r="B40" s="39">
        <v>2</v>
      </c>
      <c r="C40" s="37" t="s">
        <v>504</v>
      </c>
      <c r="D40" s="40">
        <f>'ПЛАН 2019'!F40-январь!E40</f>
        <v>-489.06064792270536</v>
      </c>
      <c r="E40" s="40">
        <f t="shared" si="0"/>
        <v>0</v>
      </c>
      <c r="F40" s="36"/>
      <c r="G40" s="36"/>
      <c r="H40" s="36"/>
      <c r="I40" s="27"/>
      <c r="J40" s="36"/>
      <c r="K40" s="36"/>
      <c r="L40" s="36"/>
      <c r="M40" s="36"/>
      <c r="N40" s="36"/>
      <c r="O40" s="29"/>
      <c r="P40" s="36"/>
      <c r="Q40" s="29"/>
      <c r="R40" s="36"/>
      <c r="S40" s="36"/>
      <c r="T40" s="36"/>
      <c r="U40" s="36"/>
      <c r="V40" s="36"/>
      <c r="W40" s="36"/>
      <c r="X40" s="36"/>
      <c r="Y40" s="29"/>
      <c r="Z40" s="36"/>
      <c r="AA40" s="66"/>
      <c r="AB40" s="36"/>
      <c r="AC40" s="36"/>
      <c r="AD40" s="36"/>
      <c r="AE40" s="36"/>
      <c r="AF40" s="36"/>
      <c r="AG40" s="36"/>
      <c r="AH40" s="29"/>
      <c r="AI40" s="36"/>
      <c r="AJ40" s="29"/>
      <c r="AK40" s="36"/>
      <c r="AL40" s="36"/>
      <c r="AM40" s="36"/>
      <c r="AN40" s="29"/>
      <c r="AO40" s="36"/>
      <c r="AP40" s="29"/>
      <c r="AQ40" s="36"/>
      <c r="AR40" s="29"/>
      <c r="AS40" s="36"/>
      <c r="AT40" s="36"/>
      <c r="AU40" s="36"/>
      <c r="AV40" s="29"/>
      <c r="AW40" s="36"/>
      <c r="AX40" s="36"/>
      <c r="AY40" s="36"/>
      <c r="AZ40" s="29"/>
      <c r="BA40" s="36"/>
      <c r="BB40" s="36"/>
      <c r="BC40" s="36"/>
      <c r="BD40" s="36"/>
      <c r="BE40" s="36"/>
      <c r="BF40" s="36"/>
      <c r="BG40" s="36"/>
      <c r="BH40" s="36"/>
      <c r="BI40" s="36"/>
      <c r="BJ40" s="29"/>
      <c r="BK40" s="36"/>
      <c r="BL40" s="29"/>
      <c r="BM40" s="36"/>
      <c r="BN40" s="36"/>
      <c r="BO40" s="36"/>
      <c r="BP40" s="29"/>
      <c r="BQ40" s="36"/>
      <c r="BR40" s="29"/>
      <c r="BS40" s="36"/>
      <c r="BT40" s="36"/>
      <c r="BU40" s="36"/>
      <c r="BV40" s="36"/>
    </row>
    <row r="41" spans="1:75" x14ac:dyDescent="0.25">
      <c r="A41" s="39">
        <v>39</v>
      </c>
      <c r="B41" s="39">
        <v>2</v>
      </c>
      <c r="C41" s="37" t="s">
        <v>505</v>
      </c>
      <c r="D41" s="40">
        <f>'ПЛАН 2019'!F41-январь!E41</f>
        <v>254.9464156135266</v>
      </c>
      <c r="E41" s="40">
        <f t="shared" si="0"/>
        <v>0</v>
      </c>
      <c r="F41" s="36"/>
      <c r="G41" s="36"/>
      <c r="H41" s="36"/>
      <c r="I41" s="27"/>
      <c r="J41" s="36"/>
      <c r="K41" s="36"/>
      <c r="L41" s="36"/>
      <c r="M41" s="36"/>
      <c r="N41" s="36"/>
      <c r="O41" s="29"/>
      <c r="P41" s="36"/>
      <c r="Q41" s="29"/>
      <c r="R41" s="36"/>
      <c r="S41" s="36"/>
      <c r="T41" s="36"/>
      <c r="U41" s="36"/>
      <c r="V41" s="36"/>
      <c r="W41" s="36"/>
      <c r="X41" s="36"/>
      <c r="Y41" s="29"/>
      <c r="Z41" s="36"/>
      <c r="AA41" s="66"/>
      <c r="AB41" s="36"/>
      <c r="AC41" s="36"/>
      <c r="AD41" s="36"/>
      <c r="AE41" s="36"/>
      <c r="AF41" s="36"/>
      <c r="AG41" s="36"/>
      <c r="AH41" s="29"/>
      <c r="AI41" s="36"/>
      <c r="AJ41" s="29"/>
      <c r="AK41" s="36"/>
      <c r="AL41" s="36"/>
      <c r="AM41" s="36"/>
      <c r="AN41" s="29"/>
      <c r="AO41" s="36"/>
      <c r="AP41" s="29"/>
      <c r="AQ41" s="36"/>
      <c r="AR41" s="29"/>
      <c r="AS41" s="36"/>
      <c r="AT41" s="36"/>
      <c r="AU41" s="36"/>
      <c r="AV41" s="29"/>
      <c r="AW41" s="36"/>
      <c r="AX41" s="36"/>
      <c r="AY41" s="36"/>
      <c r="AZ41" s="29"/>
      <c r="BA41" s="36"/>
      <c r="BB41" s="36"/>
      <c r="BC41" s="36"/>
      <c r="BD41" s="36"/>
      <c r="BE41" s="36"/>
      <c r="BF41" s="36"/>
      <c r="BG41" s="36"/>
      <c r="BH41" s="36"/>
      <c r="BI41" s="36"/>
      <c r="BJ41" s="29"/>
      <c r="BK41" s="36"/>
      <c r="BL41" s="29"/>
      <c r="BM41" s="36"/>
      <c r="BN41" s="36"/>
      <c r="BO41" s="36"/>
      <c r="BP41" s="29"/>
      <c r="BQ41" s="36"/>
      <c r="BR41" s="29"/>
      <c r="BS41" s="36"/>
      <c r="BT41" s="36"/>
      <c r="BU41" s="36"/>
      <c r="BV41" s="36"/>
    </row>
    <row r="42" spans="1:75" x14ac:dyDescent="0.25">
      <c r="A42" s="39">
        <v>40</v>
      </c>
      <c r="B42" s="39">
        <v>2</v>
      </c>
      <c r="C42" s="37" t="s">
        <v>506</v>
      </c>
      <c r="D42" s="40">
        <f>'ПЛАН 2019'!F42-январь!E42</f>
        <v>375.70778595169077</v>
      </c>
      <c r="E42" s="40">
        <f t="shared" si="0"/>
        <v>0</v>
      </c>
      <c r="F42" s="36"/>
      <c r="G42" s="36"/>
      <c r="H42" s="36"/>
      <c r="I42" s="27"/>
      <c r="J42" s="36"/>
      <c r="K42" s="36"/>
      <c r="L42" s="36"/>
      <c r="M42" s="36"/>
      <c r="N42" s="36"/>
      <c r="O42" s="29"/>
      <c r="P42" s="36"/>
      <c r="Q42" s="29"/>
      <c r="R42" s="36"/>
      <c r="S42" s="36"/>
      <c r="T42" s="36"/>
      <c r="U42" s="36"/>
      <c r="V42" s="36"/>
      <c r="W42" s="36"/>
      <c r="X42" s="36"/>
      <c r="Y42" s="29"/>
      <c r="Z42" s="36"/>
      <c r="AA42" s="66"/>
      <c r="AB42" s="36"/>
      <c r="AC42" s="36"/>
      <c r="AD42" s="36"/>
      <c r="AE42" s="36"/>
      <c r="AF42" s="36"/>
      <c r="AG42" s="36"/>
      <c r="AH42" s="29"/>
      <c r="AI42" s="36"/>
      <c r="AJ42" s="29"/>
      <c r="AK42" s="36"/>
      <c r="AL42" s="36"/>
      <c r="AM42" s="36"/>
      <c r="AN42" s="29"/>
      <c r="AO42" s="36"/>
      <c r="AP42" s="29"/>
      <c r="AQ42" s="36"/>
      <c r="AR42" s="29"/>
      <c r="AS42" s="36"/>
      <c r="AT42" s="36"/>
      <c r="AU42" s="36"/>
      <c r="AV42" s="29"/>
      <c r="AW42" s="36"/>
      <c r="AX42" s="36"/>
      <c r="AY42" s="36"/>
      <c r="AZ42" s="29"/>
      <c r="BA42" s="36"/>
      <c r="BB42" s="36"/>
      <c r="BC42" s="36"/>
      <c r="BD42" s="36"/>
      <c r="BE42" s="36"/>
      <c r="BF42" s="36"/>
      <c r="BG42" s="36"/>
      <c r="BH42" s="36"/>
      <c r="BI42" s="36"/>
      <c r="BJ42" s="29"/>
      <c r="BK42" s="36"/>
      <c r="BL42" s="29"/>
      <c r="BM42" s="36"/>
      <c r="BN42" s="36"/>
      <c r="BO42" s="36"/>
      <c r="BP42" s="29"/>
      <c r="BQ42" s="36"/>
      <c r="BR42" s="29"/>
      <c r="BS42" s="36"/>
      <c r="BT42" s="36"/>
      <c r="BU42" s="36"/>
      <c r="BV42" s="36"/>
    </row>
    <row r="43" spans="1:75" x14ac:dyDescent="0.25">
      <c r="A43" s="39">
        <v>41</v>
      </c>
      <c r="B43" s="39">
        <v>2</v>
      </c>
      <c r="C43" s="37" t="s">
        <v>507</v>
      </c>
      <c r="D43" s="40">
        <f>'ПЛАН 2019'!F43-январь!E43</f>
        <v>-206.17998966183575</v>
      </c>
      <c r="E43" s="40">
        <f t="shared" si="0"/>
        <v>0</v>
      </c>
      <c r="F43" s="36"/>
      <c r="G43" s="36"/>
      <c r="H43" s="36"/>
      <c r="I43" s="27"/>
      <c r="J43" s="36"/>
      <c r="K43" s="36"/>
      <c r="L43" s="36"/>
      <c r="M43" s="36"/>
      <c r="N43" s="36"/>
      <c r="O43" s="29"/>
      <c r="P43" s="36"/>
      <c r="Q43" s="29"/>
      <c r="R43" s="36"/>
      <c r="S43" s="36"/>
      <c r="T43" s="36"/>
      <c r="U43" s="36"/>
      <c r="V43" s="36"/>
      <c r="W43" s="36"/>
      <c r="X43" s="36"/>
      <c r="Y43" s="29"/>
      <c r="Z43" s="36"/>
      <c r="AA43" s="66"/>
      <c r="AB43" s="36"/>
      <c r="AC43" s="36"/>
      <c r="AD43" s="36"/>
      <c r="AE43" s="36"/>
      <c r="AF43" s="36"/>
      <c r="AG43" s="36"/>
      <c r="AH43" s="29"/>
      <c r="AI43" s="36"/>
      <c r="AJ43" s="29"/>
      <c r="AK43" s="36"/>
      <c r="AL43" s="36"/>
      <c r="AM43" s="36"/>
      <c r="AN43" s="29"/>
      <c r="AO43" s="36"/>
      <c r="AP43" s="29"/>
      <c r="AQ43" s="36"/>
      <c r="AR43" s="29"/>
      <c r="AS43" s="36"/>
      <c r="AT43" s="36"/>
      <c r="AU43" s="36"/>
      <c r="AV43" s="29"/>
      <c r="AW43" s="36"/>
      <c r="AX43" s="36"/>
      <c r="AY43" s="36"/>
      <c r="AZ43" s="29"/>
      <c r="BA43" s="36"/>
      <c r="BB43" s="36"/>
      <c r="BC43" s="36"/>
      <c r="BD43" s="36"/>
      <c r="BE43" s="36"/>
      <c r="BF43" s="36"/>
      <c r="BG43" s="36"/>
      <c r="BH43" s="36"/>
      <c r="BI43" s="36"/>
      <c r="BJ43" s="29"/>
      <c r="BK43" s="36"/>
      <c r="BL43" s="29"/>
      <c r="BM43" s="36"/>
      <c r="BN43" s="36"/>
      <c r="BO43" s="36"/>
      <c r="BP43" s="29"/>
      <c r="BQ43" s="36"/>
      <c r="BR43" s="29"/>
      <c r="BS43" s="36"/>
      <c r="BT43" s="36"/>
      <c r="BU43" s="36"/>
      <c r="BV43" s="36"/>
    </row>
    <row r="44" spans="1:75" s="86" customFormat="1" x14ac:dyDescent="0.25">
      <c r="A44" s="79">
        <v>42</v>
      </c>
      <c r="B44" s="79">
        <v>2</v>
      </c>
      <c r="C44" s="80" t="s">
        <v>508</v>
      </c>
      <c r="D44" s="40">
        <f>'ПЛАН 2019'!F44-январь!E44</f>
        <v>-279.62353562705317</v>
      </c>
      <c r="E44" s="81">
        <f t="shared" si="0"/>
        <v>1.167</v>
      </c>
      <c r="F44" s="82"/>
      <c r="G44" s="82"/>
      <c r="H44" s="82"/>
      <c r="I44" s="83"/>
      <c r="J44" s="82"/>
      <c r="K44" s="82"/>
      <c r="L44" s="82"/>
      <c r="M44" s="82"/>
      <c r="N44" s="82"/>
      <c r="O44" s="84"/>
      <c r="P44" s="82"/>
      <c r="Q44" s="84"/>
      <c r="R44" s="82"/>
      <c r="S44" s="82"/>
      <c r="T44" s="82"/>
      <c r="U44" s="82"/>
      <c r="V44" s="82"/>
      <c r="W44" s="82"/>
      <c r="X44" s="82"/>
      <c r="Y44" s="84"/>
      <c r="Z44" s="82"/>
      <c r="AA44" s="85"/>
      <c r="AB44" s="82"/>
      <c r="AC44" s="82"/>
      <c r="AD44" s="82"/>
      <c r="AE44" s="82"/>
      <c r="AF44" s="82"/>
      <c r="AG44" s="82"/>
      <c r="AH44" s="84"/>
      <c r="AI44" s="82"/>
      <c r="AJ44" s="84"/>
      <c r="AK44" s="82"/>
      <c r="AL44" s="82"/>
      <c r="AM44" s="82"/>
      <c r="AN44" s="84"/>
      <c r="AO44" s="82"/>
      <c r="AP44" s="84"/>
      <c r="AQ44" s="82"/>
      <c r="AR44" s="84"/>
      <c r="AS44" s="82"/>
      <c r="AT44" s="82"/>
      <c r="AU44" s="82"/>
      <c r="AV44" s="84"/>
      <c r="AW44" s="82"/>
      <c r="AX44" s="82"/>
      <c r="AY44" s="82"/>
      <c r="AZ44" s="84"/>
      <c r="BA44" s="82"/>
      <c r="BB44" s="82"/>
      <c r="BC44" s="82"/>
      <c r="BD44" s="82"/>
      <c r="BE44" s="82"/>
      <c r="BF44" s="82"/>
      <c r="BG44" s="82"/>
      <c r="BH44" s="82"/>
      <c r="BI44" s="82"/>
      <c r="BJ44" s="84"/>
      <c r="BK44" s="82"/>
      <c r="BL44" s="84">
        <v>2</v>
      </c>
      <c r="BM44" s="82">
        <v>1.167</v>
      </c>
      <c r="BN44" s="82"/>
      <c r="BO44" s="82"/>
      <c r="BP44" s="84"/>
      <c r="BQ44" s="82"/>
      <c r="BR44" s="84"/>
      <c r="BS44" s="82"/>
      <c r="BT44" s="82"/>
      <c r="BU44" s="82"/>
      <c r="BV44" s="82"/>
    </row>
    <row r="45" spans="1:75" x14ac:dyDescent="0.25">
      <c r="A45" s="39">
        <v>43</v>
      </c>
      <c r="B45" s="39">
        <v>2</v>
      </c>
      <c r="C45" s="37" t="s">
        <v>509</v>
      </c>
      <c r="D45" s="40">
        <f>'ПЛАН 2019'!F45-январь!E45</f>
        <v>-159.82423710144926</v>
      </c>
      <c r="E45" s="40">
        <f t="shared" si="0"/>
        <v>0</v>
      </c>
      <c r="F45" s="36"/>
      <c r="G45" s="36"/>
      <c r="H45" s="36"/>
      <c r="I45" s="27"/>
      <c r="J45" s="36"/>
      <c r="K45" s="36"/>
      <c r="L45" s="36"/>
      <c r="M45" s="36"/>
      <c r="N45" s="36"/>
      <c r="O45" s="29"/>
      <c r="P45" s="36"/>
      <c r="Q45" s="29"/>
      <c r="R45" s="36"/>
      <c r="S45" s="36"/>
      <c r="T45" s="36"/>
      <c r="U45" s="36"/>
      <c r="V45" s="36"/>
      <c r="W45" s="36"/>
      <c r="X45" s="36"/>
      <c r="Y45" s="29"/>
      <c r="Z45" s="36"/>
      <c r="AA45" s="66"/>
      <c r="AB45" s="36"/>
      <c r="AC45" s="36"/>
      <c r="AD45" s="36"/>
      <c r="AE45" s="36"/>
      <c r="AF45" s="36"/>
      <c r="AG45" s="36"/>
      <c r="AH45" s="29"/>
      <c r="AI45" s="36"/>
      <c r="AJ45" s="29"/>
      <c r="AK45" s="36"/>
      <c r="AL45" s="36"/>
      <c r="AM45" s="36"/>
      <c r="AN45" s="29"/>
      <c r="AO45" s="36"/>
      <c r="AP45" s="29"/>
      <c r="AQ45" s="36"/>
      <c r="AR45" s="29"/>
      <c r="AS45" s="36"/>
      <c r="AT45" s="36"/>
      <c r="AU45" s="36"/>
      <c r="AV45" s="29"/>
      <c r="AW45" s="36"/>
      <c r="AX45" s="36"/>
      <c r="AY45" s="36"/>
      <c r="AZ45" s="29"/>
      <c r="BA45" s="36"/>
      <c r="BB45" s="36"/>
      <c r="BC45" s="36"/>
      <c r="BD45" s="36"/>
      <c r="BE45" s="36"/>
      <c r="BF45" s="36"/>
      <c r="BG45" s="36"/>
      <c r="BH45" s="36"/>
      <c r="BI45" s="36"/>
      <c r="BJ45" s="29"/>
      <c r="BK45" s="36"/>
      <c r="BL45" s="29"/>
      <c r="BM45" s="36"/>
      <c r="BN45" s="36"/>
      <c r="BO45" s="36"/>
      <c r="BP45" s="29"/>
      <c r="BQ45" s="36"/>
      <c r="BR45" s="29"/>
      <c r="BS45" s="36"/>
      <c r="BT45" s="36"/>
      <c r="BU45" s="36"/>
      <c r="BV45" s="36"/>
    </row>
    <row r="46" spans="1:75" x14ac:dyDescent="0.25">
      <c r="A46" s="39">
        <v>44</v>
      </c>
      <c r="B46" s="39">
        <v>2</v>
      </c>
      <c r="C46" s="37" t="s">
        <v>510</v>
      </c>
      <c r="D46" s="40">
        <f>'ПЛАН 2019'!F46-январь!E46</f>
        <v>-5.9637364251207643</v>
      </c>
      <c r="E46" s="40">
        <f t="shared" si="0"/>
        <v>0</v>
      </c>
      <c r="F46" s="36"/>
      <c r="G46" s="36"/>
      <c r="H46" s="36"/>
      <c r="I46" s="27"/>
      <c r="J46" s="36"/>
      <c r="K46" s="36"/>
      <c r="L46" s="36"/>
      <c r="M46" s="36"/>
      <c r="N46" s="36"/>
      <c r="O46" s="29"/>
      <c r="P46" s="36"/>
      <c r="Q46" s="29"/>
      <c r="R46" s="36"/>
      <c r="S46" s="36"/>
      <c r="T46" s="36"/>
      <c r="U46" s="36"/>
      <c r="V46" s="36"/>
      <c r="W46" s="36"/>
      <c r="X46" s="36"/>
      <c r="Y46" s="29"/>
      <c r="Z46" s="36"/>
      <c r="AA46" s="66"/>
      <c r="AB46" s="36"/>
      <c r="AC46" s="36"/>
      <c r="AD46" s="36"/>
      <c r="AE46" s="36"/>
      <c r="AF46" s="36"/>
      <c r="AG46" s="36"/>
      <c r="AH46" s="29"/>
      <c r="AI46" s="36"/>
      <c r="AJ46" s="29"/>
      <c r="AK46" s="36"/>
      <c r="AL46" s="36"/>
      <c r="AM46" s="36"/>
      <c r="AN46" s="29"/>
      <c r="AO46" s="36"/>
      <c r="AP46" s="29"/>
      <c r="AQ46" s="36"/>
      <c r="AR46" s="29"/>
      <c r="AS46" s="36"/>
      <c r="AT46" s="36"/>
      <c r="AU46" s="36"/>
      <c r="AV46" s="29"/>
      <c r="AW46" s="36"/>
      <c r="AX46" s="36"/>
      <c r="AY46" s="36"/>
      <c r="AZ46" s="29"/>
      <c r="BA46" s="36"/>
      <c r="BB46" s="36"/>
      <c r="BC46" s="36"/>
      <c r="BD46" s="36"/>
      <c r="BE46" s="36"/>
      <c r="BF46" s="36"/>
      <c r="BG46" s="36"/>
      <c r="BH46" s="36"/>
      <c r="BI46" s="36"/>
      <c r="BJ46" s="29"/>
      <c r="BK46" s="36"/>
      <c r="BL46" s="29"/>
      <c r="BM46" s="36"/>
      <c r="BN46" s="36"/>
      <c r="BO46" s="36"/>
      <c r="BP46" s="29"/>
      <c r="BQ46" s="36"/>
      <c r="BR46" s="29"/>
      <c r="BS46" s="36"/>
      <c r="BT46" s="36"/>
      <c r="BU46" s="36"/>
      <c r="BV46" s="36"/>
    </row>
    <row r="47" spans="1:75" s="86" customFormat="1" x14ac:dyDescent="0.25">
      <c r="A47" s="79">
        <v>45</v>
      </c>
      <c r="B47" s="79">
        <v>2</v>
      </c>
      <c r="C47" s="80" t="s">
        <v>511</v>
      </c>
      <c r="D47" s="40">
        <f>'ПЛАН 2019'!F47-январь!E47</f>
        <v>188.51898268405793</v>
      </c>
      <c r="E47" s="81">
        <f t="shared" si="0"/>
        <v>8.0690000000000008</v>
      </c>
      <c r="F47" s="82"/>
      <c r="G47" s="82"/>
      <c r="H47" s="82"/>
      <c r="I47" s="83"/>
      <c r="J47" s="82"/>
      <c r="K47" s="82"/>
      <c r="L47" s="82"/>
      <c r="M47" s="82"/>
      <c r="N47" s="82"/>
      <c r="O47" s="84"/>
      <c r="P47" s="82"/>
      <c r="Q47" s="84"/>
      <c r="R47" s="82"/>
      <c r="S47" s="82"/>
      <c r="T47" s="82"/>
      <c r="U47" s="82"/>
      <c r="V47" s="82"/>
      <c r="W47" s="82"/>
      <c r="X47" s="82"/>
      <c r="Y47" s="84"/>
      <c r="Z47" s="82"/>
      <c r="AA47" s="85"/>
      <c r="AB47" s="82"/>
      <c r="AC47" s="82"/>
      <c r="AD47" s="82"/>
      <c r="AE47" s="82"/>
      <c r="AF47" s="82"/>
      <c r="AG47" s="82"/>
      <c r="AH47" s="84"/>
      <c r="AI47" s="82"/>
      <c r="AJ47" s="84"/>
      <c r="AK47" s="82"/>
      <c r="AL47" s="82"/>
      <c r="AM47" s="82"/>
      <c r="AN47" s="84"/>
      <c r="AO47" s="82"/>
      <c r="AP47" s="84"/>
      <c r="AQ47" s="82"/>
      <c r="AR47" s="84"/>
      <c r="AS47" s="82"/>
      <c r="AT47" s="82"/>
      <c r="AU47" s="82"/>
      <c r="AV47" s="84"/>
      <c r="AW47" s="82"/>
      <c r="AX47" s="82"/>
      <c r="AY47" s="82"/>
      <c r="AZ47" s="84"/>
      <c r="BA47" s="82"/>
      <c r="BB47" s="82"/>
      <c r="BC47" s="82"/>
      <c r="BD47" s="82">
        <v>7.0000000000000001E-3</v>
      </c>
      <c r="BE47" s="82">
        <v>8.0690000000000008</v>
      </c>
      <c r="BF47" s="82"/>
      <c r="BG47" s="82"/>
      <c r="BH47" s="82"/>
      <c r="BI47" s="82"/>
      <c r="BJ47" s="84"/>
      <c r="BK47" s="82"/>
      <c r="BL47" s="84"/>
      <c r="BM47" s="82"/>
      <c r="BN47" s="82"/>
      <c r="BO47" s="82"/>
      <c r="BP47" s="84"/>
      <c r="BQ47" s="82"/>
      <c r="BR47" s="84"/>
      <c r="BS47" s="82"/>
      <c r="BT47" s="82"/>
      <c r="BU47" s="82"/>
      <c r="BV47" s="82"/>
    </row>
    <row r="48" spans="1:75" x14ac:dyDescent="0.25">
      <c r="A48" s="39">
        <v>46</v>
      </c>
      <c r="B48" s="39">
        <v>2</v>
      </c>
      <c r="C48" s="37" t="s">
        <v>512</v>
      </c>
      <c r="D48" s="40">
        <f>'ПЛАН 2019'!F48-январь!E48</f>
        <v>2252.0999037198071</v>
      </c>
      <c r="E48" s="40">
        <f t="shared" si="0"/>
        <v>0</v>
      </c>
      <c r="F48" s="36"/>
      <c r="G48" s="36"/>
      <c r="H48" s="36"/>
      <c r="I48" s="27"/>
      <c r="J48" s="36"/>
      <c r="K48" s="36"/>
      <c r="L48" s="36"/>
      <c r="M48" s="36"/>
      <c r="N48" s="36"/>
      <c r="O48" s="29"/>
      <c r="P48" s="36"/>
      <c r="Q48" s="29"/>
      <c r="R48" s="36"/>
      <c r="S48" s="36"/>
      <c r="T48" s="36"/>
      <c r="U48" s="36"/>
      <c r="V48" s="36"/>
      <c r="W48" s="36"/>
      <c r="X48" s="36"/>
      <c r="Y48" s="29"/>
      <c r="Z48" s="36"/>
      <c r="AA48" s="66"/>
      <c r="AB48" s="36"/>
      <c r="AC48" s="36"/>
      <c r="AD48" s="36"/>
      <c r="AE48" s="36"/>
      <c r="AF48" s="36"/>
      <c r="AG48" s="36"/>
      <c r="AH48" s="29"/>
      <c r="AI48" s="36"/>
      <c r="AJ48" s="29"/>
      <c r="AK48" s="36"/>
      <c r="AL48" s="36"/>
      <c r="AM48" s="36"/>
      <c r="AN48" s="29"/>
      <c r="AO48" s="36"/>
      <c r="AP48" s="29"/>
      <c r="AQ48" s="36"/>
      <c r="AR48" s="29"/>
      <c r="AS48" s="36"/>
      <c r="AT48" s="36"/>
      <c r="AU48" s="36"/>
      <c r="AV48" s="29"/>
      <c r="AW48" s="36"/>
      <c r="AX48" s="36"/>
      <c r="AY48" s="36"/>
      <c r="AZ48" s="29"/>
      <c r="BA48" s="36"/>
      <c r="BB48" s="36"/>
      <c r="BC48" s="36"/>
      <c r="BD48" s="36"/>
      <c r="BE48" s="36"/>
      <c r="BF48" s="36"/>
      <c r="BG48" s="36"/>
      <c r="BH48" s="36"/>
      <c r="BI48" s="36"/>
      <c r="BJ48" s="29"/>
      <c r="BK48" s="36"/>
      <c r="BL48" s="29"/>
      <c r="BM48" s="36"/>
      <c r="BN48" s="36"/>
      <c r="BO48" s="36"/>
      <c r="BP48" s="29"/>
      <c r="BQ48" s="36"/>
      <c r="BR48" s="29"/>
      <c r="BS48" s="36"/>
      <c r="BT48" s="36"/>
      <c r="BU48" s="36"/>
      <c r="BV48" s="36"/>
    </row>
    <row r="49" spans="1:75" x14ac:dyDescent="0.25">
      <c r="A49" s="39">
        <v>47</v>
      </c>
      <c r="B49" s="39">
        <v>1</v>
      </c>
      <c r="C49" s="37" t="s">
        <v>513</v>
      </c>
      <c r="D49" s="40">
        <f>'ПЛАН 2019'!F49-январь!E49</f>
        <v>685.95066503381645</v>
      </c>
      <c r="E49" s="40">
        <f t="shared" si="0"/>
        <v>0</v>
      </c>
      <c r="F49" s="36"/>
      <c r="G49" s="36"/>
      <c r="H49" s="36"/>
      <c r="I49" s="27"/>
      <c r="J49" s="36"/>
      <c r="K49" s="36"/>
      <c r="L49" s="36"/>
      <c r="M49" s="36"/>
      <c r="N49" s="36"/>
      <c r="O49" s="29"/>
      <c r="P49" s="36"/>
      <c r="Q49" s="29"/>
      <c r="R49" s="36"/>
      <c r="S49" s="36"/>
      <c r="T49" s="36"/>
      <c r="U49" s="36"/>
      <c r="V49" s="36"/>
      <c r="W49" s="36"/>
      <c r="X49" s="36"/>
      <c r="Y49" s="29"/>
      <c r="Z49" s="36"/>
      <c r="AA49" s="66"/>
      <c r="AB49" s="36"/>
      <c r="AC49" s="36"/>
      <c r="AD49" s="36"/>
      <c r="AE49" s="36"/>
      <c r="AF49" s="36"/>
      <c r="AG49" s="36"/>
      <c r="AH49" s="29"/>
      <c r="AI49" s="36"/>
      <c r="AJ49" s="29"/>
      <c r="AK49" s="36"/>
      <c r="AL49" s="36"/>
      <c r="AM49" s="36"/>
      <c r="AN49" s="29"/>
      <c r="AO49" s="36"/>
      <c r="AP49" s="29"/>
      <c r="AQ49" s="36"/>
      <c r="AR49" s="29"/>
      <c r="AS49" s="36"/>
      <c r="AT49" s="36"/>
      <c r="AU49" s="36"/>
      <c r="AV49" s="29"/>
      <c r="AW49" s="36"/>
      <c r="AX49" s="36"/>
      <c r="AY49" s="36"/>
      <c r="AZ49" s="29"/>
      <c r="BA49" s="36"/>
      <c r="BB49" s="36"/>
      <c r="BC49" s="36"/>
      <c r="BD49" s="36"/>
      <c r="BE49" s="36"/>
      <c r="BF49" s="36"/>
      <c r="BG49" s="36"/>
      <c r="BH49" s="36"/>
      <c r="BI49" s="36"/>
      <c r="BJ49" s="29"/>
      <c r="BK49" s="36"/>
      <c r="BL49" s="29"/>
      <c r="BM49" s="36"/>
      <c r="BN49" s="36"/>
      <c r="BO49" s="36"/>
      <c r="BP49" s="29"/>
      <c r="BQ49" s="36"/>
      <c r="BR49" s="29"/>
      <c r="BS49" s="36"/>
      <c r="BT49" s="36"/>
      <c r="BU49" s="36"/>
      <c r="BV49" s="36"/>
    </row>
    <row r="50" spans="1:75" x14ac:dyDescent="0.25">
      <c r="A50" s="39">
        <v>48</v>
      </c>
      <c r="B50" s="39">
        <v>1</v>
      </c>
      <c r="C50" s="37" t="s">
        <v>514</v>
      </c>
      <c r="D50" s="40">
        <f>'ПЛАН 2019'!F50-январь!E50</f>
        <v>403.52512424541055</v>
      </c>
      <c r="E50" s="40">
        <f t="shared" si="0"/>
        <v>0</v>
      </c>
      <c r="F50" s="36"/>
      <c r="G50" s="36"/>
      <c r="H50" s="36"/>
      <c r="I50" s="27"/>
      <c r="J50" s="36"/>
      <c r="K50" s="36"/>
      <c r="L50" s="36"/>
      <c r="M50" s="36"/>
      <c r="N50" s="36"/>
      <c r="O50" s="29"/>
      <c r="P50" s="36"/>
      <c r="Q50" s="29"/>
      <c r="R50" s="36"/>
      <c r="S50" s="36"/>
      <c r="T50" s="36"/>
      <c r="U50" s="36"/>
      <c r="V50" s="36"/>
      <c r="W50" s="36"/>
      <c r="X50" s="36"/>
      <c r="Y50" s="29"/>
      <c r="Z50" s="36"/>
      <c r="AA50" s="66"/>
      <c r="AB50" s="36"/>
      <c r="AC50" s="36"/>
      <c r="AD50" s="36"/>
      <c r="AE50" s="36"/>
      <c r="AF50" s="36"/>
      <c r="AG50" s="36"/>
      <c r="AH50" s="29"/>
      <c r="AI50" s="36"/>
      <c r="AJ50" s="29"/>
      <c r="AK50" s="36"/>
      <c r="AL50" s="36"/>
      <c r="AM50" s="36"/>
      <c r="AN50" s="29"/>
      <c r="AO50" s="36"/>
      <c r="AP50" s="29"/>
      <c r="AQ50" s="36"/>
      <c r="AR50" s="29"/>
      <c r="AS50" s="36"/>
      <c r="AT50" s="36"/>
      <c r="AU50" s="36"/>
      <c r="AV50" s="29"/>
      <c r="AW50" s="36"/>
      <c r="AX50" s="36"/>
      <c r="AY50" s="36"/>
      <c r="AZ50" s="29"/>
      <c r="BA50" s="36"/>
      <c r="BB50" s="36"/>
      <c r="BC50" s="36"/>
      <c r="BD50" s="36"/>
      <c r="BE50" s="36"/>
      <c r="BF50" s="36"/>
      <c r="BG50" s="36"/>
      <c r="BH50" s="36"/>
      <c r="BI50" s="36"/>
      <c r="BJ50" s="29"/>
      <c r="BK50" s="36"/>
      <c r="BL50" s="29"/>
      <c r="BM50" s="36"/>
      <c r="BN50" s="36"/>
      <c r="BO50" s="36"/>
      <c r="BP50" s="29"/>
      <c r="BQ50" s="36"/>
      <c r="BR50" s="29"/>
      <c r="BS50" s="36"/>
      <c r="BT50" s="36"/>
      <c r="BU50" s="36"/>
      <c r="BV50" s="36"/>
    </row>
    <row r="51" spans="1:75" s="86" customFormat="1" x14ac:dyDescent="0.25">
      <c r="A51" s="79">
        <v>49</v>
      </c>
      <c r="B51" s="79">
        <v>1</v>
      </c>
      <c r="C51" s="80" t="s">
        <v>515</v>
      </c>
      <c r="D51" s="40">
        <f>'ПЛАН 2019'!F51-январь!E51</f>
        <v>568.62893233816419</v>
      </c>
      <c r="E51" s="81">
        <f t="shared" si="0"/>
        <v>12.84</v>
      </c>
      <c r="F51" s="82"/>
      <c r="G51" s="82"/>
      <c r="H51" s="82"/>
      <c r="I51" s="83"/>
      <c r="J51" s="82"/>
      <c r="K51" s="82"/>
      <c r="L51" s="82"/>
      <c r="M51" s="82"/>
      <c r="N51" s="82"/>
      <c r="O51" s="84"/>
      <c r="P51" s="82"/>
      <c r="Q51" s="84"/>
      <c r="R51" s="82"/>
      <c r="S51" s="82"/>
      <c r="T51" s="82"/>
      <c r="U51" s="82"/>
      <c r="V51" s="82"/>
      <c r="W51" s="82"/>
      <c r="X51" s="82"/>
      <c r="Y51" s="84"/>
      <c r="Z51" s="82"/>
      <c r="AA51" s="85"/>
      <c r="AB51" s="82"/>
      <c r="AC51" s="82"/>
      <c r="AD51" s="82"/>
      <c r="AE51" s="82"/>
      <c r="AF51" s="82"/>
      <c r="AG51" s="82"/>
      <c r="AH51" s="84"/>
      <c r="AI51" s="82"/>
      <c r="AJ51" s="84"/>
      <c r="AK51" s="82"/>
      <c r="AL51" s="82"/>
      <c r="AM51" s="82"/>
      <c r="AN51" s="84"/>
      <c r="AO51" s="82"/>
      <c r="AP51" s="84"/>
      <c r="AQ51" s="82"/>
      <c r="AR51" s="84"/>
      <c r="AS51" s="82"/>
      <c r="AT51" s="82"/>
      <c r="AU51" s="82"/>
      <c r="AV51" s="84"/>
      <c r="AW51" s="82"/>
      <c r="AX51" s="82"/>
      <c r="AY51" s="82"/>
      <c r="AZ51" s="84"/>
      <c r="BA51" s="82"/>
      <c r="BB51" s="82"/>
      <c r="BC51" s="82"/>
      <c r="BD51" s="82"/>
      <c r="BE51" s="82"/>
      <c r="BF51" s="82">
        <v>0.01</v>
      </c>
      <c r="BG51" s="82">
        <v>8.4930000000000003</v>
      </c>
      <c r="BH51" s="82"/>
      <c r="BI51" s="82"/>
      <c r="BJ51" s="84"/>
      <c r="BK51" s="82"/>
      <c r="BL51" s="84">
        <v>9</v>
      </c>
      <c r="BM51" s="82">
        <v>4.3470000000000004</v>
      </c>
      <c r="BN51" s="82"/>
      <c r="BO51" s="82"/>
      <c r="BP51" s="84"/>
      <c r="BQ51" s="82"/>
      <c r="BR51" s="84"/>
      <c r="BS51" s="82"/>
      <c r="BT51" s="82"/>
      <c r="BU51" s="82"/>
      <c r="BV51" s="82"/>
    </row>
    <row r="52" spans="1:75" x14ac:dyDescent="0.25">
      <c r="A52" s="39">
        <v>50</v>
      </c>
      <c r="B52" s="39">
        <v>1</v>
      </c>
      <c r="C52" s="37" t="s">
        <v>516</v>
      </c>
      <c r="D52" s="40">
        <f>'ПЛАН 2019'!F52-январь!E52</f>
        <v>-261.1023713429953</v>
      </c>
      <c r="E52" s="40">
        <f t="shared" si="0"/>
        <v>0</v>
      </c>
      <c r="F52" s="36"/>
      <c r="G52" s="36"/>
      <c r="H52" s="36"/>
      <c r="I52" s="27"/>
      <c r="J52" s="36"/>
      <c r="K52" s="36"/>
      <c r="L52" s="36"/>
      <c r="M52" s="36"/>
      <c r="N52" s="36"/>
      <c r="O52" s="29"/>
      <c r="P52" s="36"/>
      <c r="Q52" s="29"/>
      <c r="R52" s="36"/>
      <c r="S52" s="36"/>
      <c r="T52" s="36"/>
      <c r="U52" s="36"/>
      <c r="V52" s="36"/>
      <c r="W52" s="36"/>
      <c r="X52" s="36"/>
      <c r="Y52" s="29"/>
      <c r="Z52" s="36"/>
      <c r="AA52" s="66"/>
      <c r="AB52" s="36"/>
      <c r="AC52" s="36"/>
      <c r="AD52" s="36"/>
      <c r="AE52" s="36"/>
      <c r="AF52" s="36"/>
      <c r="AG52" s="36"/>
      <c r="AH52" s="29"/>
      <c r="AI52" s="36"/>
      <c r="AJ52" s="29"/>
      <c r="AK52" s="36"/>
      <c r="AL52" s="36"/>
      <c r="AM52" s="36"/>
      <c r="AN52" s="29"/>
      <c r="AO52" s="36"/>
      <c r="AP52" s="29"/>
      <c r="AQ52" s="36"/>
      <c r="AR52" s="29"/>
      <c r="AS52" s="36"/>
      <c r="AT52" s="36"/>
      <c r="AU52" s="36"/>
      <c r="AV52" s="29"/>
      <c r="AW52" s="36"/>
      <c r="AX52" s="36"/>
      <c r="AY52" s="36"/>
      <c r="AZ52" s="29"/>
      <c r="BA52" s="36"/>
      <c r="BB52" s="36"/>
      <c r="BC52" s="36"/>
      <c r="BD52" s="36"/>
      <c r="BE52" s="36"/>
      <c r="BF52" s="36"/>
      <c r="BG52" s="36"/>
      <c r="BH52" s="36"/>
      <c r="BI52" s="36"/>
      <c r="BJ52" s="29"/>
      <c r="BK52" s="36"/>
      <c r="BL52" s="29"/>
      <c r="BM52" s="36"/>
      <c r="BN52" s="36"/>
      <c r="BO52" s="36"/>
      <c r="BP52" s="29"/>
      <c r="BQ52" s="36"/>
      <c r="BR52" s="29"/>
      <c r="BS52" s="36"/>
      <c r="BT52" s="36"/>
      <c r="BU52" s="36"/>
      <c r="BV52" s="36"/>
    </row>
    <row r="53" spans="1:75" x14ac:dyDescent="0.25">
      <c r="A53" s="39">
        <v>51</v>
      </c>
      <c r="B53" s="39">
        <v>1</v>
      </c>
      <c r="C53" s="37" t="s">
        <v>517</v>
      </c>
      <c r="D53" s="40">
        <f>'ПЛАН 2019'!F53-январь!E53</f>
        <v>35.691764222222211</v>
      </c>
      <c r="E53" s="40">
        <f t="shared" si="0"/>
        <v>0</v>
      </c>
      <c r="F53" s="36"/>
      <c r="G53" s="36"/>
      <c r="H53" s="36"/>
      <c r="I53" s="27"/>
      <c r="J53" s="36"/>
      <c r="K53" s="36"/>
      <c r="L53" s="36"/>
      <c r="M53" s="36"/>
      <c r="N53" s="36"/>
      <c r="O53" s="29"/>
      <c r="P53" s="36"/>
      <c r="Q53" s="29"/>
      <c r="R53" s="36"/>
      <c r="S53" s="36"/>
      <c r="T53" s="36"/>
      <c r="U53" s="36"/>
      <c r="V53" s="36"/>
      <c r="W53" s="36"/>
      <c r="X53" s="36"/>
      <c r="Y53" s="29"/>
      <c r="Z53" s="36"/>
      <c r="AA53" s="66"/>
      <c r="AB53" s="36"/>
      <c r="AC53" s="36"/>
      <c r="AD53" s="36"/>
      <c r="AE53" s="36"/>
      <c r="AF53" s="36"/>
      <c r="AG53" s="36"/>
      <c r="AH53" s="29"/>
      <c r="AI53" s="36"/>
      <c r="AJ53" s="29"/>
      <c r="AK53" s="36"/>
      <c r="AL53" s="36"/>
      <c r="AM53" s="36"/>
      <c r="AN53" s="29"/>
      <c r="AO53" s="36"/>
      <c r="AP53" s="29"/>
      <c r="AQ53" s="36"/>
      <c r="AR53" s="29"/>
      <c r="AS53" s="36"/>
      <c r="AT53" s="36"/>
      <c r="AU53" s="36"/>
      <c r="AV53" s="29"/>
      <c r="AW53" s="36"/>
      <c r="AX53" s="36"/>
      <c r="AY53" s="36"/>
      <c r="AZ53" s="29"/>
      <c r="BA53" s="36"/>
      <c r="BB53" s="36"/>
      <c r="BC53" s="36"/>
      <c r="BD53" s="36"/>
      <c r="BE53" s="36"/>
      <c r="BF53" s="36"/>
      <c r="BG53" s="36"/>
      <c r="BH53" s="36"/>
      <c r="BI53" s="36"/>
      <c r="BJ53" s="29"/>
      <c r="BK53" s="36"/>
      <c r="BL53" s="29"/>
      <c r="BM53" s="36"/>
      <c r="BN53" s="36"/>
      <c r="BO53" s="36"/>
      <c r="BP53" s="29"/>
      <c r="BQ53" s="36"/>
      <c r="BR53" s="29"/>
      <c r="BS53" s="36"/>
      <c r="BT53" s="36"/>
      <c r="BU53" s="36"/>
      <c r="BV53" s="36"/>
    </row>
    <row r="54" spans="1:75" x14ac:dyDescent="0.25">
      <c r="A54" s="39">
        <v>52</v>
      </c>
      <c r="B54" s="39">
        <v>1</v>
      </c>
      <c r="C54" s="37" t="s">
        <v>518</v>
      </c>
      <c r="D54" s="40">
        <f>'ПЛАН 2019'!F54-январь!E54</f>
        <v>175.58834857004828</v>
      </c>
      <c r="E54" s="40">
        <f t="shared" si="0"/>
        <v>0</v>
      </c>
      <c r="F54" s="36"/>
      <c r="G54" s="36"/>
      <c r="H54" s="36"/>
      <c r="I54" s="27"/>
      <c r="J54" s="36"/>
      <c r="K54" s="36"/>
      <c r="L54" s="36"/>
      <c r="M54" s="36"/>
      <c r="N54" s="36"/>
      <c r="O54" s="29"/>
      <c r="P54" s="36"/>
      <c r="Q54" s="29"/>
      <c r="R54" s="36"/>
      <c r="S54" s="36"/>
      <c r="T54" s="36"/>
      <c r="U54" s="36"/>
      <c r="V54" s="36"/>
      <c r="W54" s="36"/>
      <c r="X54" s="36"/>
      <c r="Y54" s="29"/>
      <c r="Z54" s="36"/>
      <c r="AA54" s="66"/>
      <c r="AB54" s="36"/>
      <c r="AC54" s="36"/>
      <c r="AD54" s="36"/>
      <c r="AE54" s="36"/>
      <c r="AF54" s="36"/>
      <c r="AG54" s="36"/>
      <c r="AH54" s="29"/>
      <c r="AI54" s="36"/>
      <c r="AJ54" s="29"/>
      <c r="AK54" s="36"/>
      <c r="AL54" s="36"/>
      <c r="AM54" s="36"/>
      <c r="AN54" s="29"/>
      <c r="AO54" s="36"/>
      <c r="AP54" s="29"/>
      <c r="AQ54" s="36"/>
      <c r="AR54" s="29"/>
      <c r="AS54" s="36"/>
      <c r="AT54" s="36"/>
      <c r="AU54" s="36"/>
      <c r="AV54" s="29"/>
      <c r="AW54" s="36"/>
      <c r="AX54" s="36"/>
      <c r="AY54" s="36"/>
      <c r="AZ54" s="29"/>
      <c r="BA54" s="36"/>
      <c r="BB54" s="36"/>
      <c r="BC54" s="36"/>
      <c r="BD54" s="36"/>
      <c r="BE54" s="36"/>
      <c r="BF54" s="36"/>
      <c r="BG54" s="36"/>
      <c r="BH54" s="36"/>
      <c r="BI54" s="36"/>
      <c r="BJ54" s="29"/>
      <c r="BK54" s="36"/>
      <c r="BL54" s="29"/>
      <c r="BM54" s="36"/>
      <c r="BN54" s="36"/>
      <c r="BO54" s="36"/>
      <c r="BP54" s="29"/>
      <c r="BQ54" s="36"/>
      <c r="BR54" s="29"/>
      <c r="BS54" s="36"/>
      <c r="BT54" s="36"/>
      <c r="BU54" s="36"/>
      <c r="BV54" s="36"/>
    </row>
    <row r="55" spans="1:75" x14ac:dyDescent="0.25">
      <c r="A55" s="39">
        <v>53</v>
      </c>
      <c r="B55" s="39">
        <v>1</v>
      </c>
      <c r="C55" s="37" t="s">
        <v>519</v>
      </c>
      <c r="D55" s="40">
        <f>'ПЛАН 2019'!F55-январь!E55</f>
        <v>-59.539227777777811</v>
      </c>
      <c r="E55" s="40">
        <f t="shared" si="0"/>
        <v>0</v>
      </c>
      <c r="F55" s="36"/>
      <c r="G55" s="36"/>
      <c r="H55" s="36"/>
      <c r="I55" s="27"/>
      <c r="J55" s="36"/>
      <c r="K55" s="36"/>
      <c r="L55" s="36"/>
      <c r="M55" s="36"/>
      <c r="N55" s="36"/>
      <c r="O55" s="29"/>
      <c r="P55" s="36"/>
      <c r="Q55" s="29"/>
      <c r="R55" s="36"/>
      <c r="S55" s="36"/>
      <c r="T55" s="36"/>
      <c r="U55" s="36"/>
      <c r="V55" s="36"/>
      <c r="W55" s="36"/>
      <c r="X55" s="36"/>
      <c r="Y55" s="29"/>
      <c r="Z55" s="36"/>
      <c r="AA55" s="66"/>
      <c r="AB55" s="36"/>
      <c r="AC55" s="36"/>
      <c r="AD55" s="36"/>
      <c r="AE55" s="36"/>
      <c r="AF55" s="36"/>
      <c r="AG55" s="36"/>
      <c r="AH55" s="29"/>
      <c r="AI55" s="36"/>
      <c r="AJ55" s="29"/>
      <c r="AK55" s="36"/>
      <c r="AL55" s="36"/>
      <c r="AM55" s="36"/>
      <c r="AN55" s="29"/>
      <c r="AO55" s="36"/>
      <c r="AP55" s="29"/>
      <c r="AQ55" s="36"/>
      <c r="AR55" s="29"/>
      <c r="AS55" s="36"/>
      <c r="AT55" s="36"/>
      <c r="AU55" s="36"/>
      <c r="AV55" s="29"/>
      <c r="AW55" s="36"/>
      <c r="AX55" s="36"/>
      <c r="AY55" s="36"/>
      <c r="AZ55" s="29"/>
      <c r="BA55" s="36"/>
      <c r="BB55" s="36"/>
      <c r="BC55" s="36"/>
      <c r="BD55" s="36"/>
      <c r="BE55" s="36"/>
      <c r="BF55" s="36"/>
      <c r="BG55" s="36"/>
      <c r="BH55" s="36"/>
      <c r="BI55" s="36"/>
      <c r="BJ55" s="29"/>
      <c r="BK55" s="36"/>
      <c r="BL55" s="29"/>
      <c r="BM55" s="36"/>
      <c r="BN55" s="36"/>
      <c r="BO55" s="36"/>
      <c r="BP55" s="29"/>
      <c r="BQ55" s="36"/>
      <c r="BR55" s="29"/>
      <c r="BS55" s="36"/>
      <c r="BT55" s="36"/>
      <c r="BU55" s="36"/>
      <c r="BV55" s="36"/>
    </row>
    <row r="56" spans="1:75" x14ac:dyDescent="0.25">
      <c r="A56" s="39">
        <v>54</v>
      </c>
      <c r="B56" s="39">
        <v>1</v>
      </c>
      <c r="C56" s="37" t="s">
        <v>520</v>
      </c>
      <c r="D56" s="40">
        <f>'ПЛАН 2019'!F56-январь!E56</f>
        <v>-371.73669627053141</v>
      </c>
      <c r="E56" s="40">
        <f t="shared" si="0"/>
        <v>0</v>
      </c>
      <c r="F56" s="36"/>
      <c r="G56" s="36"/>
      <c r="H56" s="36"/>
      <c r="I56" s="27"/>
      <c r="J56" s="36"/>
      <c r="K56" s="36"/>
      <c r="L56" s="36"/>
      <c r="M56" s="36"/>
      <c r="N56" s="36"/>
      <c r="O56" s="29"/>
      <c r="P56" s="36"/>
      <c r="Q56" s="29"/>
      <c r="R56" s="36"/>
      <c r="S56" s="36"/>
      <c r="T56" s="36"/>
      <c r="U56" s="36"/>
      <c r="V56" s="36"/>
      <c r="W56" s="36"/>
      <c r="X56" s="36"/>
      <c r="Y56" s="29"/>
      <c r="Z56" s="36"/>
      <c r="AA56" s="66"/>
      <c r="AB56" s="36"/>
      <c r="AC56" s="36"/>
      <c r="AD56" s="36"/>
      <c r="AE56" s="36"/>
      <c r="AF56" s="36"/>
      <c r="AG56" s="36"/>
      <c r="AH56" s="29"/>
      <c r="AI56" s="36"/>
      <c r="AJ56" s="29"/>
      <c r="AK56" s="36"/>
      <c r="AL56" s="36"/>
      <c r="AM56" s="36"/>
      <c r="AN56" s="29"/>
      <c r="AO56" s="36"/>
      <c r="AP56" s="29"/>
      <c r="AQ56" s="36"/>
      <c r="AR56" s="29"/>
      <c r="AS56" s="36"/>
      <c r="AT56" s="36"/>
      <c r="AU56" s="36"/>
      <c r="AV56" s="29"/>
      <c r="AW56" s="36"/>
      <c r="AX56" s="36"/>
      <c r="AY56" s="36"/>
      <c r="AZ56" s="29"/>
      <c r="BA56" s="36"/>
      <c r="BB56" s="36"/>
      <c r="BC56" s="36"/>
      <c r="BD56" s="36"/>
      <c r="BE56" s="36"/>
      <c r="BF56" s="36"/>
      <c r="BG56" s="36"/>
      <c r="BH56" s="36"/>
      <c r="BI56" s="36"/>
      <c r="BJ56" s="29"/>
      <c r="BK56" s="36"/>
      <c r="BL56" s="29"/>
      <c r="BM56" s="36"/>
      <c r="BN56" s="36"/>
      <c r="BO56" s="36"/>
      <c r="BP56" s="29"/>
      <c r="BQ56" s="36"/>
      <c r="BR56" s="29"/>
      <c r="BS56" s="36"/>
      <c r="BT56" s="36"/>
      <c r="BU56" s="36"/>
      <c r="BV56" s="36"/>
    </row>
    <row r="57" spans="1:75" s="86" customFormat="1" x14ac:dyDescent="0.25">
      <c r="A57" s="79">
        <v>55</v>
      </c>
      <c r="B57" s="79">
        <v>1</v>
      </c>
      <c r="C57" s="80" t="s">
        <v>521</v>
      </c>
      <c r="D57" s="81">
        <f>'ПЛАН 2019'!F57-январь!E57</f>
        <v>58.145474734299569</v>
      </c>
      <c r="E57" s="81">
        <f t="shared" si="0"/>
        <v>405.05700000000002</v>
      </c>
      <c r="F57" s="82"/>
      <c r="G57" s="82"/>
      <c r="H57" s="82"/>
      <c r="I57" s="83"/>
      <c r="J57" s="82"/>
      <c r="K57" s="82"/>
      <c r="L57" s="82"/>
      <c r="M57" s="82"/>
      <c r="N57" s="82"/>
      <c r="O57" s="84"/>
      <c r="P57" s="82"/>
      <c r="Q57" s="84"/>
      <c r="R57" s="82"/>
      <c r="S57" s="82"/>
      <c r="T57" s="82"/>
      <c r="U57" s="82"/>
      <c r="V57" s="82"/>
      <c r="W57" s="82"/>
      <c r="X57" s="82"/>
      <c r="Y57" s="84"/>
      <c r="Z57" s="82"/>
      <c r="AA57" s="85" t="s">
        <v>1082</v>
      </c>
      <c r="AB57" s="82">
        <v>0.109</v>
      </c>
      <c r="AC57" s="82">
        <v>405.05700000000002</v>
      </c>
      <c r="AD57" s="82"/>
      <c r="AE57" s="82"/>
      <c r="AF57" s="82"/>
      <c r="AG57" s="82"/>
      <c r="AH57" s="84"/>
      <c r="AI57" s="82"/>
      <c r="AJ57" s="84"/>
      <c r="AK57" s="82"/>
      <c r="AL57" s="82"/>
      <c r="AM57" s="82"/>
      <c r="AN57" s="84"/>
      <c r="AO57" s="82"/>
      <c r="AP57" s="84"/>
      <c r="AQ57" s="82"/>
      <c r="AR57" s="84"/>
      <c r="AS57" s="82"/>
      <c r="AT57" s="82"/>
      <c r="AU57" s="82"/>
      <c r="AV57" s="84"/>
      <c r="AW57" s="82"/>
      <c r="AX57" s="82"/>
      <c r="AY57" s="82"/>
      <c r="AZ57" s="84"/>
      <c r="BA57" s="82"/>
      <c r="BB57" s="82"/>
      <c r="BC57" s="82"/>
      <c r="BD57" s="82"/>
      <c r="BE57" s="82"/>
      <c r="BF57" s="82"/>
      <c r="BG57" s="82"/>
      <c r="BH57" s="82"/>
      <c r="BI57" s="82"/>
      <c r="BJ57" s="84"/>
      <c r="BK57" s="82"/>
      <c r="BL57" s="84"/>
      <c r="BM57" s="82"/>
      <c r="BN57" s="82"/>
      <c r="BO57" s="82"/>
      <c r="BP57" s="84"/>
      <c r="BQ57" s="82"/>
      <c r="BR57" s="84"/>
      <c r="BS57" s="82"/>
      <c r="BT57" s="82"/>
      <c r="BU57" s="82"/>
      <c r="BV57" s="82"/>
    </row>
    <row r="58" spans="1:75" x14ac:dyDescent="0.25">
      <c r="A58" s="39">
        <v>56</v>
      </c>
      <c r="B58" s="39">
        <v>1</v>
      </c>
      <c r="C58" s="37" t="s">
        <v>522</v>
      </c>
      <c r="D58" s="40">
        <f>'ПЛАН 2019'!F58-январь!E58</f>
        <v>333.98363212560383</v>
      </c>
      <c r="E58" s="40">
        <f t="shared" si="0"/>
        <v>0</v>
      </c>
      <c r="F58" s="36"/>
      <c r="G58" s="36"/>
      <c r="H58" s="36"/>
      <c r="I58" s="27"/>
      <c r="J58" s="36"/>
      <c r="K58" s="36"/>
      <c r="L58" s="36"/>
      <c r="M58" s="36"/>
      <c r="N58" s="36"/>
      <c r="O58" s="29"/>
      <c r="P58" s="36"/>
      <c r="Q58" s="29"/>
      <c r="R58" s="36"/>
      <c r="S58" s="36"/>
      <c r="T58" s="36"/>
      <c r="U58" s="36"/>
      <c r="V58" s="36"/>
      <c r="W58" s="36"/>
      <c r="X58" s="36"/>
      <c r="Y58" s="29"/>
      <c r="Z58" s="36"/>
      <c r="AA58" s="66"/>
      <c r="AB58" s="36"/>
      <c r="AC58" s="36"/>
      <c r="AD58" s="36"/>
      <c r="AE58" s="36"/>
      <c r="AF58" s="36"/>
      <c r="AG58" s="36"/>
      <c r="AH58" s="29"/>
      <c r="AI58" s="36"/>
      <c r="AJ58" s="29"/>
      <c r="AK58" s="36"/>
      <c r="AL58" s="36"/>
      <c r="AM58" s="36"/>
      <c r="AN58" s="29"/>
      <c r="AO58" s="36"/>
      <c r="AP58" s="29"/>
      <c r="AQ58" s="36"/>
      <c r="AR58" s="29"/>
      <c r="AS58" s="36"/>
      <c r="AT58" s="36"/>
      <c r="AU58" s="36"/>
      <c r="AV58" s="29"/>
      <c r="AW58" s="36"/>
      <c r="AX58" s="36"/>
      <c r="AY58" s="36"/>
      <c r="AZ58" s="29"/>
      <c r="BA58" s="36"/>
      <c r="BB58" s="36"/>
      <c r="BC58" s="36"/>
      <c r="BD58" s="36"/>
      <c r="BE58" s="36"/>
      <c r="BF58" s="36"/>
      <c r="BG58" s="36"/>
      <c r="BH58" s="36"/>
      <c r="BI58" s="36"/>
      <c r="BJ58" s="29"/>
      <c r="BK58" s="36"/>
      <c r="BL58" s="29"/>
      <c r="BM58" s="36"/>
      <c r="BN58" s="36"/>
      <c r="BO58" s="36"/>
      <c r="BP58" s="29"/>
      <c r="BQ58" s="36"/>
      <c r="BR58" s="29"/>
      <c r="BS58" s="36"/>
      <c r="BT58" s="36"/>
      <c r="BU58" s="36"/>
      <c r="BV58" s="36"/>
    </row>
    <row r="59" spans="1:75" x14ac:dyDescent="0.25">
      <c r="A59" s="39">
        <v>57</v>
      </c>
      <c r="B59" s="39">
        <v>1</v>
      </c>
      <c r="C59" s="37" t="s">
        <v>523</v>
      </c>
      <c r="D59" s="40">
        <f>'ПЛАН 2019'!F59-январь!E59</f>
        <v>101.23881960386473</v>
      </c>
      <c r="E59" s="40">
        <f t="shared" si="0"/>
        <v>0</v>
      </c>
      <c r="F59" s="36"/>
      <c r="G59" s="36"/>
      <c r="H59" s="36"/>
      <c r="I59" s="27"/>
      <c r="J59" s="36"/>
      <c r="K59" s="36"/>
      <c r="L59" s="36"/>
      <c r="M59" s="36"/>
      <c r="N59" s="36"/>
      <c r="O59" s="29"/>
      <c r="P59" s="36"/>
      <c r="Q59" s="29"/>
      <c r="R59" s="36"/>
      <c r="S59" s="36"/>
      <c r="T59" s="36"/>
      <c r="U59" s="36"/>
      <c r="V59" s="36"/>
      <c r="W59" s="36"/>
      <c r="X59" s="36"/>
      <c r="Y59" s="29"/>
      <c r="Z59" s="36"/>
      <c r="AA59" s="66"/>
      <c r="AB59" s="36"/>
      <c r="AC59" s="36"/>
      <c r="AD59" s="36"/>
      <c r="AE59" s="36"/>
      <c r="AF59" s="36"/>
      <c r="AG59" s="36"/>
      <c r="AH59" s="29"/>
      <c r="AI59" s="36"/>
      <c r="AJ59" s="29"/>
      <c r="AK59" s="36"/>
      <c r="AL59" s="36"/>
      <c r="AM59" s="36"/>
      <c r="AN59" s="29"/>
      <c r="AO59" s="36"/>
      <c r="AP59" s="29"/>
      <c r="AQ59" s="36"/>
      <c r="AR59" s="29"/>
      <c r="AS59" s="36"/>
      <c r="AT59" s="36"/>
      <c r="AU59" s="36"/>
      <c r="AV59" s="29"/>
      <c r="AW59" s="36"/>
      <c r="AX59" s="36"/>
      <c r="AY59" s="36"/>
      <c r="AZ59" s="29"/>
      <c r="BA59" s="36"/>
      <c r="BB59" s="36"/>
      <c r="BC59" s="36"/>
      <c r="BD59" s="36"/>
      <c r="BE59" s="36"/>
      <c r="BF59" s="36"/>
      <c r="BG59" s="36"/>
      <c r="BH59" s="36"/>
      <c r="BI59" s="36"/>
      <c r="BJ59" s="29"/>
      <c r="BK59" s="36"/>
      <c r="BL59" s="29"/>
      <c r="BM59" s="36"/>
      <c r="BN59" s="36"/>
      <c r="BO59" s="36"/>
      <c r="BP59" s="29"/>
      <c r="BQ59" s="36"/>
      <c r="BR59" s="29"/>
      <c r="BS59" s="36"/>
      <c r="BT59" s="36"/>
      <c r="BU59" s="36"/>
      <c r="BV59" s="36"/>
    </row>
    <row r="60" spans="1:75" s="86" customFormat="1" x14ac:dyDescent="0.25">
      <c r="A60" s="79">
        <v>58</v>
      </c>
      <c r="B60" s="79">
        <v>1</v>
      </c>
      <c r="C60" s="80" t="s">
        <v>524</v>
      </c>
      <c r="D60" s="40">
        <f>'ПЛАН 2019'!F60-январь!E60</f>
        <v>456.64461704347832</v>
      </c>
      <c r="E60" s="81">
        <f t="shared" si="0"/>
        <v>0.63500000000000001</v>
      </c>
      <c r="F60" s="82"/>
      <c r="G60" s="82"/>
      <c r="H60" s="82"/>
      <c r="I60" s="83"/>
      <c r="J60" s="82"/>
      <c r="K60" s="82"/>
      <c r="L60" s="82"/>
      <c r="M60" s="82"/>
      <c r="N60" s="82"/>
      <c r="O60" s="84"/>
      <c r="P60" s="82"/>
      <c r="Q60" s="84"/>
      <c r="R60" s="82"/>
      <c r="S60" s="82"/>
      <c r="T60" s="82"/>
      <c r="U60" s="82"/>
      <c r="V60" s="82"/>
      <c r="W60" s="82"/>
      <c r="X60" s="82"/>
      <c r="Y60" s="84"/>
      <c r="Z60" s="82"/>
      <c r="AA60" s="85"/>
      <c r="AB60" s="82"/>
      <c r="AC60" s="82"/>
      <c r="AD60" s="82"/>
      <c r="AE60" s="82"/>
      <c r="AF60" s="82"/>
      <c r="AG60" s="82"/>
      <c r="AH60" s="84"/>
      <c r="AI60" s="82"/>
      <c r="AJ60" s="84"/>
      <c r="AK60" s="82"/>
      <c r="AL60" s="82"/>
      <c r="AM60" s="82"/>
      <c r="AN60" s="84"/>
      <c r="AO60" s="82"/>
      <c r="AP60" s="84"/>
      <c r="AQ60" s="82"/>
      <c r="AR60" s="84"/>
      <c r="AS60" s="82"/>
      <c r="AT60" s="82"/>
      <c r="AU60" s="82"/>
      <c r="AV60" s="84"/>
      <c r="AW60" s="82"/>
      <c r="AX60" s="82"/>
      <c r="AY60" s="82"/>
      <c r="AZ60" s="84"/>
      <c r="BA60" s="82"/>
      <c r="BB60" s="82"/>
      <c r="BC60" s="82"/>
      <c r="BD60" s="82"/>
      <c r="BE60" s="82"/>
      <c r="BF60" s="82"/>
      <c r="BG60" s="82"/>
      <c r="BH60" s="82"/>
      <c r="BI60" s="82"/>
      <c r="BJ60" s="84"/>
      <c r="BK60" s="82"/>
      <c r="BL60" s="84"/>
      <c r="BM60" s="82"/>
      <c r="BN60" s="82"/>
      <c r="BO60" s="82"/>
      <c r="BP60" s="84"/>
      <c r="BQ60" s="82"/>
      <c r="BR60" s="84"/>
      <c r="BS60" s="82"/>
      <c r="BT60" s="82"/>
      <c r="BU60" s="82"/>
      <c r="BV60" s="82">
        <v>0.63500000000000001</v>
      </c>
      <c r="BW60" s="86" t="s">
        <v>1070</v>
      </c>
    </row>
    <row r="61" spans="1:75" x14ac:dyDescent="0.25">
      <c r="A61" s="39">
        <v>59</v>
      </c>
      <c r="B61" s="39">
        <v>1</v>
      </c>
      <c r="C61" s="37" t="s">
        <v>525</v>
      </c>
      <c r="D61" s="40">
        <f>'ПЛАН 2019'!F61-январь!E61</f>
        <v>356.11966245410622</v>
      </c>
      <c r="E61" s="40">
        <f t="shared" si="0"/>
        <v>0</v>
      </c>
      <c r="F61" s="36"/>
      <c r="G61" s="36"/>
      <c r="H61" s="36"/>
      <c r="I61" s="27"/>
      <c r="J61" s="36"/>
      <c r="K61" s="36"/>
      <c r="L61" s="36"/>
      <c r="M61" s="36"/>
      <c r="N61" s="36"/>
      <c r="O61" s="29"/>
      <c r="P61" s="36"/>
      <c r="Q61" s="29"/>
      <c r="R61" s="36"/>
      <c r="S61" s="36"/>
      <c r="T61" s="36"/>
      <c r="U61" s="36"/>
      <c r="V61" s="36"/>
      <c r="W61" s="36"/>
      <c r="X61" s="36"/>
      <c r="Y61" s="29"/>
      <c r="Z61" s="36"/>
      <c r="AA61" s="66"/>
      <c r="AB61" s="36"/>
      <c r="AC61" s="36"/>
      <c r="AD61" s="36"/>
      <c r="AE61" s="36"/>
      <c r="AF61" s="36"/>
      <c r="AG61" s="36"/>
      <c r="AH61" s="29"/>
      <c r="AI61" s="36"/>
      <c r="AJ61" s="29"/>
      <c r="AK61" s="36"/>
      <c r="AL61" s="36"/>
      <c r="AM61" s="36"/>
      <c r="AN61" s="29"/>
      <c r="AO61" s="36"/>
      <c r="AP61" s="29"/>
      <c r="AQ61" s="36"/>
      <c r="AR61" s="29"/>
      <c r="AS61" s="36"/>
      <c r="AT61" s="36"/>
      <c r="AU61" s="36"/>
      <c r="AV61" s="29"/>
      <c r="AW61" s="36"/>
      <c r="AX61" s="36"/>
      <c r="AY61" s="36"/>
      <c r="AZ61" s="29"/>
      <c r="BA61" s="36"/>
      <c r="BB61" s="36"/>
      <c r="BC61" s="36"/>
      <c r="BD61" s="36"/>
      <c r="BE61" s="36"/>
      <c r="BF61" s="36"/>
      <c r="BG61" s="36"/>
      <c r="BH61" s="36"/>
      <c r="BI61" s="36"/>
      <c r="BJ61" s="29"/>
      <c r="BK61" s="36"/>
      <c r="BL61" s="29"/>
      <c r="BM61" s="36"/>
      <c r="BN61" s="36"/>
      <c r="BO61" s="36"/>
      <c r="BP61" s="29"/>
      <c r="BQ61" s="36"/>
      <c r="BR61" s="29"/>
      <c r="BS61" s="36"/>
      <c r="BT61" s="36"/>
      <c r="BU61" s="36"/>
      <c r="BV61" s="36"/>
    </row>
    <row r="62" spans="1:75" x14ac:dyDescent="0.25">
      <c r="A62" s="39">
        <v>60</v>
      </c>
      <c r="B62" s="39">
        <v>1</v>
      </c>
      <c r="C62" s="37" t="s">
        <v>526</v>
      </c>
      <c r="D62" s="40">
        <f>'ПЛАН 2019'!F62-январь!E62</f>
        <v>86.734830821255969</v>
      </c>
      <c r="E62" s="40">
        <f t="shared" si="0"/>
        <v>0</v>
      </c>
      <c r="F62" s="36"/>
      <c r="G62" s="36"/>
      <c r="H62" s="36"/>
      <c r="I62" s="27"/>
      <c r="J62" s="36"/>
      <c r="K62" s="36"/>
      <c r="L62" s="36"/>
      <c r="M62" s="36"/>
      <c r="N62" s="36"/>
      <c r="O62" s="29"/>
      <c r="P62" s="36"/>
      <c r="Q62" s="29"/>
      <c r="R62" s="36"/>
      <c r="S62" s="36"/>
      <c r="T62" s="36"/>
      <c r="U62" s="36"/>
      <c r="V62" s="36"/>
      <c r="W62" s="36"/>
      <c r="X62" s="36"/>
      <c r="Y62" s="29"/>
      <c r="Z62" s="36"/>
      <c r="AA62" s="66"/>
      <c r="AB62" s="36"/>
      <c r="AC62" s="36"/>
      <c r="AD62" s="36"/>
      <c r="AE62" s="36"/>
      <c r="AF62" s="36"/>
      <c r="AG62" s="36"/>
      <c r="AH62" s="29"/>
      <c r="AI62" s="36"/>
      <c r="AJ62" s="29"/>
      <c r="AK62" s="36"/>
      <c r="AL62" s="36"/>
      <c r="AM62" s="36"/>
      <c r="AN62" s="29"/>
      <c r="AO62" s="36"/>
      <c r="AP62" s="29"/>
      <c r="AQ62" s="36"/>
      <c r="AR62" s="29"/>
      <c r="AS62" s="36"/>
      <c r="AT62" s="36"/>
      <c r="AU62" s="36"/>
      <c r="AV62" s="29"/>
      <c r="AW62" s="36"/>
      <c r="AX62" s="36"/>
      <c r="AY62" s="36"/>
      <c r="AZ62" s="29"/>
      <c r="BA62" s="36"/>
      <c r="BB62" s="36"/>
      <c r="BC62" s="36"/>
      <c r="BD62" s="36"/>
      <c r="BE62" s="36"/>
      <c r="BF62" s="36"/>
      <c r="BG62" s="36"/>
      <c r="BH62" s="36"/>
      <c r="BI62" s="36"/>
      <c r="BJ62" s="29"/>
      <c r="BK62" s="36"/>
      <c r="BL62" s="29"/>
      <c r="BM62" s="36"/>
      <c r="BN62" s="36"/>
      <c r="BO62" s="36"/>
      <c r="BP62" s="29"/>
      <c r="BQ62" s="36"/>
      <c r="BR62" s="29"/>
      <c r="BS62" s="36"/>
      <c r="BT62" s="36"/>
      <c r="BU62" s="36"/>
      <c r="BV62" s="36"/>
    </row>
    <row r="63" spans="1:75" x14ac:dyDescent="0.25">
      <c r="A63" s="39">
        <v>61</v>
      </c>
      <c r="B63" s="39">
        <v>1</v>
      </c>
      <c r="C63" s="37" t="s">
        <v>527</v>
      </c>
      <c r="D63" s="40">
        <f>'ПЛАН 2019'!F63-январь!E63</f>
        <v>324.42636614492756</v>
      </c>
      <c r="E63" s="40">
        <f t="shared" si="0"/>
        <v>0</v>
      </c>
      <c r="F63" s="36"/>
      <c r="G63" s="36"/>
      <c r="H63" s="36"/>
      <c r="I63" s="27"/>
      <c r="J63" s="36"/>
      <c r="K63" s="36"/>
      <c r="L63" s="36"/>
      <c r="M63" s="36"/>
      <c r="N63" s="36"/>
      <c r="O63" s="29"/>
      <c r="P63" s="36"/>
      <c r="Q63" s="29"/>
      <c r="R63" s="36"/>
      <c r="S63" s="36"/>
      <c r="T63" s="36"/>
      <c r="U63" s="36"/>
      <c r="V63" s="36"/>
      <c r="W63" s="36"/>
      <c r="X63" s="36"/>
      <c r="Y63" s="29"/>
      <c r="Z63" s="36"/>
      <c r="AA63" s="66"/>
      <c r="AB63" s="36"/>
      <c r="AC63" s="36"/>
      <c r="AD63" s="36"/>
      <c r="AE63" s="36"/>
      <c r="AF63" s="36"/>
      <c r="AG63" s="36"/>
      <c r="AH63" s="29"/>
      <c r="AI63" s="36"/>
      <c r="AJ63" s="29"/>
      <c r="AK63" s="36"/>
      <c r="AL63" s="36"/>
      <c r="AM63" s="36"/>
      <c r="AN63" s="29"/>
      <c r="AO63" s="36"/>
      <c r="AP63" s="29"/>
      <c r="AQ63" s="36"/>
      <c r="AR63" s="29"/>
      <c r="AS63" s="36"/>
      <c r="AT63" s="36"/>
      <c r="AU63" s="36"/>
      <c r="AV63" s="29"/>
      <c r="AW63" s="36"/>
      <c r="AX63" s="36"/>
      <c r="AY63" s="36"/>
      <c r="AZ63" s="29"/>
      <c r="BA63" s="36"/>
      <c r="BB63" s="36"/>
      <c r="BC63" s="36"/>
      <c r="BD63" s="36"/>
      <c r="BE63" s="36"/>
      <c r="BF63" s="36"/>
      <c r="BG63" s="36"/>
      <c r="BH63" s="36"/>
      <c r="BI63" s="36"/>
      <c r="BJ63" s="29"/>
      <c r="BK63" s="36"/>
      <c r="BL63" s="29"/>
      <c r="BM63" s="36"/>
      <c r="BN63" s="36"/>
      <c r="BO63" s="36"/>
      <c r="BP63" s="29"/>
      <c r="BQ63" s="36"/>
      <c r="BR63" s="29"/>
      <c r="BS63" s="36"/>
      <c r="BT63" s="36"/>
      <c r="BU63" s="36"/>
      <c r="BV63" s="36"/>
    </row>
    <row r="64" spans="1:75" x14ac:dyDescent="0.25">
      <c r="A64" s="39">
        <v>62</v>
      </c>
      <c r="B64" s="39">
        <v>1</v>
      </c>
      <c r="C64" s="37" t="s">
        <v>528</v>
      </c>
      <c r="D64" s="40">
        <f>'ПЛАН 2019'!F64-январь!E64</f>
        <v>426.43305019323668</v>
      </c>
      <c r="E64" s="40">
        <f t="shared" si="0"/>
        <v>0</v>
      </c>
      <c r="F64" s="36"/>
      <c r="G64" s="36"/>
      <c r="H64" s="36"/>
      <c r="I64" s="27"/>
      <c r="J64" s="36"/>
      <c r="K64" s="36"/>
      <c r="L64" s="36"/>
      <c r="M64" s="36"/>
      <c r="N64" s="36"/>
      <c r="O64" s="29"/>
      <c r="P64" s="36"/>
      <c r="Q64" s="29"/>
      <c r="R64" s="36"/>
      <c r="S64" s="36"/>
      <c r="T64" s="36"/>
      <c r="U64" s="36"/>
      <c r="V64" s="36"/>
      <c r="W64" s="36"/>
      <c r="X64" s="36"/>
      <c r="Y64" s="29"/>
      <c r="Z64" s="36"/>
      <c r="AA64" s="66"/>
      <c r="AB64" s="36"/>
      <c r="AC64" s="36"/>
      <c r="AD64" s="36"/>
      <c r="AE64" s="36"/>
      <c r="AF64" s="36"/>
      <c r="AG64" s="36"/>
      <c r="AH64" s="29"/>
      <c r="AI64" s="36"/>
      <c r="AJ64" s="29"/>
      <c r="AK64" s="36"/>
      <c r="AL64" s="36"/>
      <c r="AM64" s="36"/>
      <c r="AN64" s="29"/>
      <c r="AO64" s="36"/>
      <c r="AP64" s="29"/>
      <c r="AQ64" s="36"/>
      <c r="AR64" s="29"/>
      <c r="AS64" s="36"/>
      <c r="AT64" s="36"/>
      <c r="AU64" s="36"/>
      <c r="AV64" s="29"/>
      <c r="AW64" s="36"/>
      <c r="AX64" s="36"/>
      <c r="AY64" s="36"/>
      <c r="AZ64" s="29"/>
      <c r="BA64" s="36"/>
      <c r="BB64" s="36"/>
      <c r="BC64" s="36"/>
      <c r="BD64" s="36"/>
      <c r="BE64" s="36"/>
      <c r="BF64" s="36"/>
      <c r="BG64" s="36"/>
      <c r="BH64" s="36"/>
      <c r="BI64" s="36"/>
      <c r="BJ64" s="29"/>
      <c r="BK64" s="36"/>
      <c r="BL64" s="29"/>
      <c r="BM64" s="36"/>
      <c r="BN64" s="36"/>
      <c r="BO64" s="36"/>
      <c r="BP64" s="29"/>
      <c r="BQ64" s="36"/>
      <c r="BR64" s="29"/>
      <c r="BS64" s="36"/>
      <c r="BT64" s="36"/>
      <c r="BU64" s="36"/>
      <c r="BV64" s="36"/>
    </row>
    <row r="65" spans="1:74" x14ac:dyDescent="0.25">
      <c r="A65" s="39">
        <v>63</v>
      </c>
      <c r="B65" s="39">
        <v>1</v>
      </c>
      <c r="C65" s="37" t="s">
        <v>529</v>
      </c>
      <c r="D65" s="40">
        <f>'ПЛАН 2019'!F65-январь!E65</f>
        <v>444.4347333120773</v>
      </c>
      <c r="E65" s="40">
        <f t="shared" si="0"/>
        <v>0</v>
      </c>
      <c r="F65" s="36"/>
      <c r="G65" s="36"/>
      <c r="H65" s="36"/>
      <c r="I65" s="27"/>
      <c r="J65" s="36"/>
      <c r="K65" s="36"/>
      <c r="L65" s="36"/>
      <c r="M65" s="36"/>
      <c r="N65" s="36"/>
      <c r="O65" s="29"/>
      <c r="P65" s="36"/>
      <c r="Q65" s="29"/>
      <c r="R65" s="36"/>
      <c r="S65" s="36"/>
      <c r="T65" s="36"/>
      <c r="U65" s="36"/>
      <c r="V65" s="36"/>
      <c r="W65" s="36"/>
      <c r="X65" s="36"/>
      <c r="Y65" s="29"/>
      <c r="Z65" s="36"/>
      <c r="AA65" s="66"/>
      <c r="AB65" s="36"/>
      <c r="AC65" s="36"/>
      <c r="AD65" s="36"/>
      <c r="AE65" s="36"/>
      <c r="AF65" s="36"/>
      <c r="AG65" s="36"/>
      <c r="AH65" s="29"/>
      <c r="AI65" s="36"/>
      <c r="AJ65" s="29"/>
      <c r="AK65" s="36"/>
      <c r="AL65" s="36"/>
      <c r="AM65" s="36"/>
      <c r="AN65" s="29"/>
      <c r="AO65" s="36"/>
      <c r="AP65" s="29"/>
      <c r="AQ65" s="36"/>
      <c r="AR65" s="29"/>
      <c r="AS65" s="36"/>
      <c r="AT65" s="36"/>
      <c r="AU65" s="36"/>
      <c r="AV65" s="29"/>
      <c r="AW65" s="36"/>
      <c r="AX65" s="36"/>
      <c r="AY65" s="36"/>
      <c r="AZ65" s="29"/>
      <c r="BA65" s="36"/>
      <c r="BB65" s="36"/>
      <c r="BC65" s="36"/>
      <c r="BD65" s="36"/>
      <c r="BE65" s="36"/>
      <c r="BF65" s="36"/>
      <c r="BG65" s="36"/>
      <c r="BH65" s="36"/>
      <c r="BI65" s="36"/>
      <c r="BJ65" s="29"/>
      <c r="BK65" s="36"/>
      <c r="BL65" s="29"/>
      <c r="BM65" s="36"/>
      <c r="BN65" s="36"/>
      <c r="BO65" s="36"/>
      <c r="BP65" s="29"/>
      <c r="BQ65" s="36"/>
      <c r="BR65" s="29"/>
      <c r="BS65" s="36"/>
      <c r="BT65" s="36"/>
      <c r="BU65" s="36"/>
      <c r="BV65" s="36"/>
    </row>
    <row r="66" spans="1:74" x14ac:dyDescent="0.25">
      <c r="A66" s="39">
        <v>64</v>
      </c>
      <c r="B66" s="39">
        <v>1</v>
      </c>
      <c r="C66" s="37" t="s">
        <v>530</v>
      </c>
      <c r="D66" s="40">
        <f>'ПЛАН 2019'!F66-январь!E66</f>
        <v>788.56051019323672</v>
      </c>
      <c r="E66" s="40">
        <f t="shared" si="0"/>
        <v>0</v>
      </c>
      <c r="F66" s="36"/>
      <c r="G66" s="36"/>
      <c r="H66" s="36"/>
      <c r="I66" s="27"/>
      <c r="J66" s="36"/>
      <c r="K66" s="36"/>
      <c r="L66" s="36"/>
      <c r="M66" s="36"/>
      <c r="N66" s="36"/>
      <c r="O66" s="29"/>
      <c r="P66" s="36"/>
      <c r="Q66" s="29"/>
      <c r="R66" s="36"/>
      <c r="S66" s="36"/>
      <c r="T66" s="36"/>
      <c r="U66" s="36"/>
      <c r="V66" s="36"/>
      <c r="W66" s="36"/>
      <c r="X66" s="36"/>
      <c r="Y66" s="29"/>
      <c r="Z66" s="36"/>
      <c r="AA66" s="66"/>
      <c r="AB66" s="36"/>
      <c r="AC66" s="36"/>
      <c r="AD66" s="36"/>
      <c r="AE66" s="36"/>
      <c r="AF66" s="36"/>
      <c r="AG66" s="36"/>
      <c r="AH66" s="29"/>
      <c r="AI66" s="36"/>
      <c r="AJ66" s="29"/>
      <c r="AK66" s="36"/>
      <c r="AL66" s="36"/>
      <c r="AM66" s="36"/>
      <c r="AN66" s="29"/>
      <c r="AO66" s="36"/>
      <c r="AP66" s="29"/>
      <c r="AQ66" s="36"/>
      <c r="AR66" s="29"/>
      <c r="AS66" s="36"/>
      <c r="AT66" s="36"/>
      <c r="AU66" s="36"/>
      <c r="AV66" s="29"/>
      <c r="AW66" s="36"/>
      <c r="AX66" s="36"/>
      <c r="AY66" s="36"/>
      <c r="AZ66" s="29"/>
      <c r="BA66" s="36"/>
      <c r="BB66" s="36"/>
      <c r="BC66" s="36"/>
      <c r="BD66" s="36"/>
      <c r="BE66" s="36"/>
      <c r="BF66" s="36"/>
      <c r="BG66" s="36"/>
      <c r="BH66" s="36"/>
      <c r="BI66" s="36"/>
      <c r="BJ66" s="29"/>
      <c r="BK66" s="36"/>
      <c r="BL66" s="29"/>
      <c r="BM66" s="36"/>
      <c r="BN66" s="36"/>
      <c r="BO66" s="36"/>
      <c r="BP66" s="29"/>
      <c r="BQ66" s="36"/>
      <c r="BR66" s="29"/>
      <c r="BS66" s="36"/>
      <c r="BT66" s="36"/>
      <c r="BU66" s="36"/>
      <c r="BV66" s="36"/>
    </row>
    <row r="67" spans="1:74" s="86" customFormat="1" x14ac:dyDescent="0.25">
      <c r="A67" s="79">
        <v>65</v>
      </c>
      <c r="B67" s="79">
        <v>1</v>
      </c>
      <c r="C67" s="80" t="s">
        <v>531</v>
      </c>
      <c r="D67" s="40">
        <f>'ПЛАН 2019'!F67-январь!E67</f>
        <v>-898.42314038647351</v>
      </c>
      <c r="E67" s="81">
        <f t="shared" si="0"/>
        <v>3.6130000000000004</v>
      </c>
      <c r="F67" s="82"/>
      <c r="G67" s="82"/>
      <c r="H67" s="82"/>
      <c r="I67" s="83"/>
      <c r="J67" s="82"/>
      <c r="K67" s="82"/>
      <c r="L67" s="82"/>
      <c r="M67" s="82"/>
      <c r="N67" s="82"/>
      <c r="O67" s="84"/>
      <c r="P67" s="82"/>
      <c r="Q67" s="84"/>
      <c r="R67" s="82"/>
      <c r="S67" s="82"/>
      <c r="T67" s="82"/>
      <c r="U67" s="82"/>
      <c r="V67" s="82"/>
      <c r="W67" s="82"/>
      <c r="X67" s="82"/>
      <c r="Y67" s="84"/>
      <c r="Z67" s="82"/>
      <c r="AA67" s="85"/>
      <c r="AB67" s="82"/>
      <c r="AC67" s="82"/>
      <c r="AD67" s="82"/>
      <c r="AE67" s="82"/>
      <c r="AF67" s="82"/>
      <c r="AG67" s="82"/>
      <c r="AH67" s="84"/>
      <c r="AI67" s="82"/>
      <c r="AJ67" s="84"/>
      <c r="AK67" s="82"/>
      <c r="AL67" s="82"/>
      <c r="AM67" s="82"/>
      <c r="AN67" s="84"/>
      <c r="AO67" s="82"/>
      <c r="AP67" s="84"/>
      <c r="AQ67" s="82"/>
      <c r="AR67" s="84"/>
      <c r="AS67" s="82"/>
      <c r="AT67" s="82"/>
      <c r="AU67" s="82"/>
      <c r="AV67" s="84"/>
      <c r="AW67" s="82"/>
      <c r="AX67" s="82"/>
      <c r="AY67" s="82"/>
      <c r="AZ67" s="84"/>
      <c r="BA67" s="82"/>
      <c r="BB67" s="82"/>
      <c r="BC67" s="82"/>
      <c r="BD67" s="82"/>
      <c r="BE67" s="82"/>
      <c r="BF67" s="82">
        <v>2E-3</v>
      </c>
      <c r="BG67" s="82">
        <v>2.1640000000000001</v>
      </c>
      <c r="BH67" s="82"/>
      <c r="BI67" s="82"/>
      <c r="BJ67" s="84"/>
      <c r="BK67" s="82"/>
      <c r="BL67" s="84">
        <v>3</v>
      </c>
      <c r="BM67" s="82">
        <v>1.4490000000000001</v>
      </c>
      <c r="BN67" s="82"/>
      <c r="BO67" s="82"/>
      <c r="BP67" s="84"/>
      <c r="BQ67" s="82"/>
      <c r="BR67" s="84"/>
      <c r="BS67" s="82"/>
      <c r="BT67" s="82"/>
      <c r="BU67" s="82"/>
      <c r="BV67" s="82"/>
    </row>
    <row r="68" spans="1:74" x14ac:dyDescent="0.25">
      <c r="A68" s="39">
        <v>66</v>
      </c>
      <c r="B68" s="39">
        <v>1</v>
      </c>
      <c r="C68" s="37" t="s">
        <v>532</v>
      </c>
      <c r="D68" s="40">
        <f>'ПЛАН 2019'!F68-январь!E68</f>
        <v>96.398126705314013</v>
      </c>
      <c r="E68" s="40">
        <f t="shared" ref="E68:E131" si="1">G68+H68+J68+L68+N68+P68+R68+T68+V68+X68+Z68+AC68+AE68+AG68+AI68+AK68+AM68+AO68+AQ68+AS68+AU68+AW68+AY68+BA68+BC68+BE68+BG68+BI68+BK68+BM68+BO68+BQ68+BS68+BU68+BV68</f>
        <v>0</v>
      </c>
      <c r="F68" s="36"/>
      <c r="G68" s="36"/>
      <c r="H68" s="36"/>
      <c r="I68" s="27"/>
      <c r="J68" s="36"/>
      <c r="K68" s="36"/>
      <c r="L68" s="36"/>
      <c r="M68" s="36"/>
      <c r="N68" s="36"/>
      <c r="O68" s="29"/>
      <c r="P68" s="36"/>
      <c r="Q68" s="29"/>
      <c r="R68" s="36"/>
      <c r="S68" s="36"/>
      <c r="T68" s="36"/>
      <c r="U68" s="36"/>
      <c r="V68" s="36"/>
      <c r="W68" s="36"/>
      <c r="X68" s="36"/>
      <c r="Y68" s="29"/>
      <c r="Z68" s="36"/>
      <c r="AA68" s="66"/>
      <c r="AB68" s="36"/>
      <c r="AC68" s="36"/>
      <c r="AD68" s="36"/>
      <c r="AE68" s="36"/>
      <c r="AF68" s="36"/>
      <c r="AG68" s="36"/>
      <c r="AH68" s="29"/>
      <c r="AI68" s="36"/>
      <c r="AJ68" s="29"/>
      <c r="AK68" s="36"/>
      <c r="AL68" s="36"/>
      <c r="AM68" s="36"/>
      <c r="AN68" s="29"/>
      <c r="AO68" s="36"/>
      <c r="AP68" s="29"/>
      <c r="AQ68" s="36"/>
      <c r="AR68" s="29"/>
      <c r="AS68" s="36"/>
      <c r="AT68" s="36"/>
      <c r="AU68" s="36"/>
      <c r="AV68" s="29"/>
      <c r="AW68" s="36"/>
      <c r="AX68" s="36"/>
      <c r="AY68" s="36"/>
      <c r="AZ68" s="29"/>
      <c r="BA68" s="36"/>
      <c r="BB68" s="36"/>
      <c r="BC68" s="36"/>
      <c r="BD68" s="36"/>
      <c r="BE68" s="36"/>
      <c r="BF68" s="36"/>
      <c r="BG68" s="36"/>
      <c r="BH68" s="36"/>
      <c r="BI68" s="36"/>
      <c r="BJ68" s="29"/>
      <c r="BK68" s="36"/>
      <c r="BL68" s="29"/>
      <c r="BM68" s="36"/>
      <c r="BN68" s="36"/>
      <c r="BO68" s="36"/>
      <c r="BP68" s="29"/>
      <c r="BQ68" s="36"/>
      <c r="BR68" s="29"/>
      <c r="BS68" s="36"/>
      <c r="BT68" s="36"/>
      <c r="BU68" s="36"/>
      <c r="BV68" s="36"/>
    </row>
    <row r="69" spans="1:74" s="86" customFormat="1" x14ac:dyDescent="0.25">
      <c r="A69" s="79">
        <v>67</v>
      </c>
      <c r="B69" s="79">
        <v>1</v>
      </c>
      <c r="C69" s="80" t="s">
        <v>533</v>
      </c>
      <c r="D69" s="40">
        <f>'ПЛАН 2019'!F69-январь!E69</f>
        <v>568.22246661835743</v>
      </c>
      <c r="E69" s="81">
        <f t="shared" si="1"/>
        <v>1.694</v>
      </c>
      <c r="F69" s="82"/>
      <c r="G69" s="82"/>
      <c r="H69" s="82"/>
      <c r="I69" s="83"/>
      <c r="J69" s="82"/>
      <c r="K69" s="82"/>
      <c r="L69" s="82"/>
      <c r="M69" s="82"/>
      <c r="N69" s="82"/>
      <c r="O69" s="84"/>
      <c r="P69" s="82"/>
      <c r="Q69" s="84"/>
      <c r="R69" s="82"/>
      <c r="S69" s="82"/>
      <c r="T69" s="82"/>
      <c r="U69" s="82"/>
      <c r="V69" s="82"/>
      <c r="W69" s="82"/>
      <c r="X69" s="82"/>
      <c r="Y69" s="84"/>
      <c r="Z69" s="82"/>
      <c r="AA69" s="85"/>
      <c r="AB69" s="82"/>
      <c r="AC69" s="82"/>
      <c r="AD69" s="82"/>
      <c r="AE69" s="82"/>
      <c r="AF69" s="82"/>
      <c r="AG69" s="82"/>
      <c r="AH69" s="84"/>
      <c r="AI69" s="82"/>
      <c r="AJ69" s="84"/>
      <c r="AK69" s="82"/>
      <c r="AL69" s="82"/>
      <c r="AM69" s="82"/>
      <c r="AN69" s="84"/>
      <c r="AO69" s="82"/>
      <c r="AP69" s="84"/>
      <c r="AQ69" s="82"/>
      <c r="AR69" s="84"/>
      <c r="AS69" s="82"/>
      <c r="AT69" s="82"/>
      <c r="AU69" s="82"/>
      <c r="AV69" s="84"/>
      <c r="AW69" s="82"/>
      <c r="AX69" s="82"/>
      <c r="AY69" s="82"/>
      <c r="AZ69" s="84"/>
      <c r="BA69" s="82"/>
      <c r="BB69" s="82"/>
      <c r="BC69" s="82"/>
      <c r="BD69" s="82"/>
      <c r="BE69" s="82"/>
      <c r="BF69" s="82"/>
      <c r="BG69" s="82"/>
      <c r="BH69" s="82"/>
      <c r="BI69" s="82"/>
      <c r="BJ69" s="84"/>
      <c r="BK69" s="82"/>
      <c r="BL69" s="84"/>
      <c r="BM69" s="82"/>
      <c r="BN69" s="82">
        <v>0.01</v>
      </c>
      <c r="BO69" s="82">
        <v>1.694</v>
      </c>
      <c r="BP69" s="84"/>
      <c r="BQ69" s="82"/>
      <c r="BR69" s="84"/>
      <c r="BS69" s="82"/>
      <c r="BT69" s="82"/>
      <c r="BU69" s="82"/>
      <c r="BV69" s="82"/>
    </row>
    <row r="70" spans="1:74" s="86" customFormat="1" x14ac:dyDescent="0.25">
      <c r="A70" s="79">
        <v>68</v>
      </c>
      <c r="B70" s="79">
        <v>1</v>
      </c>
      <c r="C70" s="80" t="s">
        <v>534</v>
      </c>
      <c r="D70" s="40">
        <f>'ПЛАН 2019'!F70-январь!E70</f>
        <v>-207.42770817391309</v>
      </c>
      <c r="E70" s="81">
        <f t="shared" si="1"/>
        <v>3.9790000000000001</v>
      </c>
      <c r="F70" s="82"/>
      <c r="G70" s="82"/>
      <c r="H70" s="82"/>
      <c r="I70" s="83"/>
      <c r="J70" s="82"/>
      <c r="K70" s="82"/>
      <c r="L70" s="82"/>
      <c r="M70" s="82"/>
      <c r="N70" s="82"/>
      <c r="O70" s="84"/>
      <c r="P70" s="82"/>
      <c r="Q70" s="84"/>
      <c r="R70" s="82"/>
      <c r="S70" s="82"/>
      <c r="T70" s="82"/>
      <c r="U70" s="82"/>
      <c r="V70" s="82"/>
      <c r="W70" s="82"/>
      <c r="X70" s="82"/>
      <c r="Y70" s="84"/>
      <c r="Z70" s="82"/>
      <c r="AA70" s="85"/>
      <c r="AB70" s="82"/>
      <c r="AC70" s="82"/>
      <c r="AD70" s="82"/>
      <c r="AE70" s="82"/>
      <c r="AF70" s="82"/>
      <c r="AG70" s="82"/>
      <c r="AH70" s="84"/>
      <c r="AI70" s="82"/>
      <c r="AJ70" s="84"/>
      <c r="AK70" s="82"/>
      <c r="AL70" s="82"/>
      <c r="AM70" s="82"/>
      <c r="AN70" s="84"/>
      <c r="AO70" s="82"/>
      <c r="AP70" s="84"/>
      <c r="AQ70" s="82"/>
      <c r="AR70" s="84"/>
      <c r="AS70" s="82"/>
      <c r="AT70" s="82"/>
      <c r="AU70" s="82"/>
      <c r="AV70" s="84"/>
      <c r="AW70" s="82"/>
      <c r="AX70" s="82"/>
      <c r="AY70" s="82"/>
      <c r="AZ70" s="84"/>
      <c r="BA70" s="82"/>
      <c r="BB70" s="82"/>
      <c r="BC70" s="82"/>
      <c r="BD70" s="82"/>
      <c r="BE70" s="82"/>
      <c r="BF70" s="82"/>
      <c r="BG70" s="82"/>
      <c r="BH70" s="82"/>
      <c r="BI70" s="82"/>
      <c r="BJ70" s="84"/>
      <c r="BK70" s="82"/>
      <c r="BL70" s="84">
        <v>8</v>
      </c>
      <c r="BM70" s="82">
        <v>3.9790000000000001</v>
      </c>
      <c r="BN70" s="82"/>
      <c r="BO70" s="82"/>
      <c r="BP70" s="84"/>
      <c r="BQ70" s="82"/>
      <c r="BR70" s="84"/>
      <c r="BS70" s="82"/>
      <c r="BT70" s="82"/>
      <c r="BU70" s="82"/>
      <c r="BV70" s="82"/>
    </row>
    <row r="71" spans="1:74" x14ac:dyDescent="0.25">
      <c r="A71" s="39">
        <v>69</v>
      </c>
      <c r="B71" s="39">
        <v>1</v>
      </c>
      <c r="C71" s="37" t="s">
        <v>535</v>
      </c>
      <c r="D71" s="40">
        <f>'ПЛАН 2019'!F71-январь!E71</f>
        <v>13.520011739130435</v>
      </c>
      <c r="E71" s="40">
        <f t="shared" si="1"/>
        <v>0</v>
      </c>
      <c r="F71" s="36"/>
      <c r="G71" s="36"/>
      <c r="H71" s="36"/>
      <c r="I71" s="27"/>
      <c r="J71" s="36"/>
      <c r="K71" s="36"/>
      <c r="L71" s="36"/>
      <c r="M71" s="36"/>
      <c r="N71" s="36"/>
      <c r="O71" s="29"/>
      <c r="P71" s="36"/>
      <c r="Q71" s="29"/>
      <c r="R71" s="36"/>
      <c r="S71" s="36"/>
      <c r="T71" s="36"/>
      <c r="U71" s="36"/>
      <c r="V71" s="36"/>
      <c r="W71" s="36"/>
      <c r="X71" s="36"/>
      <c r="Y71" s="29"/>
      <c r="Z71" s="36"/>
      <c r="AA71" s="66"/>
      <c r="AB71" s="36"/>
      <c r="AC71" s="36"/>
      <c r="AD71" s="36"/>
      <c r="AE71" s="36"/>
      <c r="AF71" s="36"/>
      <c r="AG71" s="36"/>
      <c r="AH71" s="29"/>
      <c r="AI71" s="36"/>
      <c r="AJ71" s="29"/>
      <c r="AK71" s="36"/>
      <c r="AL71" s="36"/>
      <c r="AM71" s="36"/>
      <c r="AN71" s="29"/>
      <c r="AO71" s="36"/>
      <c r="AP71" s="29"/>
      <c r="AQ71" s="36"/>
      <c r="AR71" s="29"/>
      <c r="AS71" s="36"/>
      <c r="AT71" s="36"/>
      <c r="AU71" s="36"/>
      <c r="AV71" s="29"/>
      <c r="AW71" s="36"/>
      <c r="AX71" s="36"/>
      <c r="AY71" s="36"/>
      <c r="AZ71" s="29"/>
      <c r="BA71" s="36"/>
      <c r="BB71" s="36"/>
      <c r="BC71" s="36"/>
      <c r="BD71" s="36"/>
      <c r="BE71" s="36"/>
      <c r="BF71" s="36"/>
      <c r="BG71" s="36"/>
      <c r="BH71" s="36"/>
      <c r="BI71" s="36"/>
      <c r="BJ71" s="29"/>
      <c r="BK71" s="36"/>
      <c r="BL71" s="29"/>
      <c r="BM71" s="36"/>
      <c r="BN71" s="36"/>
      <c r="BO71" s="36"/>
      <c r="BP71" s="29"/>
      <c r="BQ71" s="36"/>
      <c r="BR71" s="29"/>
      <c r="BS71" s="36"/>
      <c r="BT71" s="36"/>
      <c r="BU71" s="36"/>
      <c r="BV71" s="36"/>
    </row>
    <row r="72" spans="1:74" x14ac:dyDescent="0.25">
      <c r="A72" s="39">
        <v>70</v>
      </c>
      <c r="B72" s="39">
        <v>1</v>
      </c>
      <c r="C72" s="37" t="s">
        <v>536</v>
      </c>
      <c r="D72" s="40">
        <f>'ПЛАН 2019'!F72-январь!E72</f>
        <v>231.93786854106276</v>
      </c>
      <c r="E72" s="40">
        <f t="shared" si="1"/>
        <v>0</v>
      </c>
      <c r="F72" s="36"/>
      <c r="G72" s="36"/>
      <c r="H72" s="36"/>
      <c r="I72" s="27"/>
      <c r="J72" s="36"/>
      <c r="K72" s="36"/>
      <c r="L72" s="36"/>
      <c r="M72" s="36"/>
      <c r="N72" s="36"/>
      <c r="O72" s="29"/>
      <c r="P72" s="36"/>
      <c r="Q72" s="29"/>
      <c r="R72" s="36"/>
      <c r="S72" s="36"/>
      <c r="T72" s="36"/>
      <c r="U72" s="36"/>
      <c r="V72" s="36"/>
      <c r="W72" s="36"/>
      <c r="X72" s="36"/>
      <c r="Y72" s="29"/>
      <c r="Z72" s="36"/>
      <c r="AA72" s="66"/>
      <c r="AB72" s="36"/>
      <c r="AC72" s="36"/>
      <c r="AD72" s="36"/>
      <c r="AE72" s="36"/>
      <c r="AF72" s="36"/>
      <c r="AG72" s="36"/>
      <c r="AH72" s="29"/>
      <c r="AI72" s="36"/>
      <c r="AJ72" s="29"/>
      <c r="AK72" s="36"/>
      <c r="AL72" s="36"/>
      <c r="AM72" s="36"/>
      <c r="AN72" s="29"/>
      <c r="AO72" s="36"/>
      <c r="AP72" s="29"/>
      <c r="AQ72" s="36"/>
      <c r="AR72" s="29"/>
      <c r="AS72" s="36"/>
      <c r="AT72" s="36"/>
      <c r="AU72" s="36"/>
      <c r="AV72" s="29"/>
      <c r="AW72" s="36"/>
      <c r="AX72" s="36"/>
      <c r="AY72" s="36"/>
      <c r="AZ72" s="29"/>
      <c r="BA72" s="36"/>
      <c r="BB72" s="36"/>
      <c r="BC72" s="36"/>
      <c r="BD72" s="36"/>
      <c r="BE72" s="36"/>
      <c r="BF72" s="36"/>
      <c r="BG72" s="36"/>
      <c r="BH72" s="36"/>
      <c r="BI72" s="36"/>
      <c r="BJ72" s="29"/>
      <c r="BK72" s="36"/>
      <c r="BL72" s="29"/>
      <c r="BM72" s="36"/>
      <c r="BN72" s="36"/>
      <c r="BO72" s="36"/>
      <c r="BP72" s="29"/>
      <c r="BQ72" s="36"/>
      <c r="BR72" s="29"/>
      <c r="BS72" s="36"/>
      <c r="BT72" s="36"/>
      <c r="BU72" s="36"/>
      <c r="BV72" s="36"/>
    </row>
    <row r="73" spans="1:74" s="86" customFormat="1" x14ac:dyDescent="0.25">
      <c r="A73" s="79">
        <v>71</v>
      </c>
      <c r="B73" s="79">
        <v>1</v>
      </c>
      <c r="C73" s="80" t="s">
        <v>537</v>
      </c>
      <c r="D73" s="40">
        <f>'ПЛАН 2019'!F73-январь!E73</f>
        <v>1476.0148049758452</v>
      </c>
      <c r="E73" s="81">
        <f t="shared" si="1"/>
        <v>7.8989999999999991</v>
      </c>
      <c r="F73" s="82"/>
      <c r="G73" s="82"/>
      <c r="H73" s="82"/>
      <c r="I73" s="83"/>
      <c r="J73" s="82"/>
      <c r="K73" s="82"/>
      <c r="L73" s="82"/>
      <c r="M73" s="82"/>
      <c r="N73" s="82"/>
      <c r="O73" s="84"/>
      <c r="P73" s="82"/>
      <c r="Q73" s="84"/>
      <c r="R73" s="82"/>
      <c r="S73" s="82"/>
      <c r="T73" s="82"/>
      <c r="U73" s="82"/>
      <c r="V73" s="82"/>
      <c r="W73" s="82"/>
      <c r="X73" s="82"/>
      <c r="Y73" s="84"/>
      <c r="Z73" s="82"/>
      <c r="AA73" s="85"/>
      <c r="AB73" s="82"/>
      <c r="AC73" s="82"/>
      <c r="AD73" s="82"/>
      <c r="AE73" s="82"/>
      <c r="AF73" s="82"/>
      <c r="AG73" s="82"/>
      <c r="AH73" s="84"/>
      <c r="AI73" s="82"/>
      <c r="AJ73" s="84"/>
      <c r="AK73" s="82"/>
      <c r="AL73" s="82"/>
      <c r="AM73" s="82"/>
      <c r="AN73" s="84"/>
      <c r="AO73" s="82"/>
      <c r="AP73" s="84"/>
      <c r="AQ73" s="82"/>
      <c r="AR73" s="84"/>
      <c r="AS73" s="82"/>
      <c r="AT73" s="82"/>
      <c r="AU73" s="82"/>
      <c r="AV73" s="84"/>
      <c r="AW73" s="82"/>
      <c r="AX73" s="82"/>
      <c r="AY73" s="82"/>
      <c r="AZ73" s="84"/>
      <c r="BA73" s="82"/>
      <c r="BB73" s="82"/>
      <c r="BC73" s="82"/>
      <c r="BD73" s="82"/>
      <c r="BE73" s="82"/>
      <c r="BF73" s="82">
        <v>6.0000000000000001E-3</v>
      </c>
      <c r="BG73" s="82">
        <v>5.9669999999999996</v>
      </c>
      <c r="BH73" s="82"/>
      <c r="BI73" s="82"/>
      <c r="BJ73" s="84"/>
      <c r="BK73" s="82"/>
      <c r="BL73" s="84">
        <v>4</v>
      </c>
      <c r="BM73" s="82">
        <v>1.9319999999999999</v>
      </c>
      <c r="BN73" s="82"/>
      <c r="BO73" s="82"/>
      <c r="BP73" s="84"/>
      <c r="BQ73" s="82"/>
      <c r="BR73" s="84"/>
      <c r="BS73" s="82"/>
      <c r="BT73" s="82"/>
      <c r="BU73" s="82"/>
      <c r="BV73" s="82"/>
    </row>
    <row r="74" spans="1:74" x14ac:dyDescent="0.25">
      <c r="A74" s="39">
        <v>72</v>
      </c>
      <c r="B74" s="39">
        <v>1</v>
      </c>
      <c r="C74" s="37" t="s">
        <v>538</v>
      </c>
      <c r="D74" s="40">
        <f>'ПЛАН 2019'!F74-январь!E74</f>
        <v>44.119057951690849</v>
      </c>
      <c r="E74" s="40">
        <f t="shared" si="1"/>
        <v>0</v>
      </c>
      <c r="F74" s="36"/>
      <c r="G74" s="36"/>
      <c r="H74" s="36"/>
      <c r="I74" s="27"/>
      <c r="J74" s="36"/>
      <c r="K74" s="36"/>
      <c r="L74" s="36"/>
      <c r="M74" s="36"/>
      <c r="N74" s="36"/>
      <c r="O74" s="29"/>
      <c r="P74" s="36"/>
      <c r="Q74" s="29"/>
      <c r="R74" s="36"/>
      <c r="S74" s="36"/>
      <c r="T74" s="36"/>
      <c r="U74" s="36"/>
      <c r="V74" s="36"/>
      <c r="W74" s="36"/>
      <c r="X74" s="36"/>
      <c r="Y74" s="29"/>
      <c r="Z74" s="36"/>
      <c r="AA74" s="66"/>
      <c r="AB74" s="36"/>
      <c r="AC74" s="36"/>
      <c r="AD74" s="36"/>
      <c r="AE74" s="36"/>
      <c r="AF74" s="36"/>
      <c r="AG74" s="36"/>
      <c r="AH74" s="29"/>
      <c r="AI74" s="36"/>
      <c r="AJ74" s="29"/>
      <c r="AK74" s="36"/>
      <c r="AL74" s="36"/>
      <c r="AM74" s="36"/>
      <c r="AN74" s="29"/>
      <c r="AO74" s="36"/>
      <c r="AP74" s="29"/>
      <c r="AQ74" s="36"/>
      <c r="AR74" s="29"/>
      <c r="AS74" s="36"/>
      <c r="AT74" s="36"/>
      <c r="AU74" s="36"/>
      <c r="AV74" s="29"/>
      <c r="AW74" s="36"/>
      <c r="AX74" s="36"/>
      <c r="AY74" s="36"/>
      <c r="AZ74" s="29"/>
      <c r="BA74" s="36"/>
      <c r="BB74" s="36"/>
      <c r="BC74" s="36"/>
      <c r="BD74" s="36"/>
      <c r="BE74" s="36"/>
      <c r="BF74" s="36"/>
      <c r="BG74" s="36"/>
      <c r="BH74" s="36"/>
      <c r="BI74" s="36"/>
      <c r="BJ74" s="29"/>
      <c r="BK74" s="36"/>
      <c r="BL74" s="29"/>
      <c r="BM74" s="36"/>
      <c r="BN74" s="36"/>
      <c r="BO74" s="36"/>
      <c r="BP74" s="29"/>
      <c r="BQ74" s="36"/>
      <c r="BR74" s="29"/>
      <c r="BS74" s="36"/>
      <c r="BT74" s="36"/>
      <c r="BU74" s="36"/>
      <c r="BV74" s="36"/>
    </row>
    <row r="75" spans="1:74" x14ac:dyDescent="0.25">
      <c r="A75" s="39">
        <v>73</v>
      </c>
      <c r="B75" s="39">
        <v>1</v>
      </c>
      <c r="C75" s="37" t="s">
        <v>539</v>
      </c>
      <c r="D75" s="40">
        <f>'ПЛАН 2019'!F75-январь!E75</f>
        <v>-563.10215222222234</v>
      </c>
      <c r="E75" s="40">
        <f t="shared" si="1"/>
        <v>0</v>
      </c>
      <c r="F75" s="36"/>
      <c r="G75" s="36"/>
      <c r="H75" s="36"/>
      <c r="I75" s="27"/>
      <c r="J75" s="36"/>
      <c r="K75" s="36"/>
      <c r="L75" s="36"/>
      <c r="M75" s="36"/>
      <c r="N75" s="36"/>
      <c r="O75" s="29"/>
      <c r="P75" s="36"/>
      <c r="Q75" s="29"/>
      <c r="R75" s="36"/>
      <c r="S75" s="36"/>
      <c r="T75" s="36"/>
      <c r="U75" s="36"/>
      <c r="V75" s="36"/>
      <c r="W75" s="36"/>
      <c r="X75" s="36"/>
      <c r="Y75" s="29"/>
      <c r="Z75" s="36"/>
      <c r="AA75" s="66"/>
      <c r="AB75" s="36"/>
      <c r="AC75" s="36"/>
      <c r="AD75" s="36"/>
      <c r="AE75" s="36"/>
      <c r="AF75" s="36"/>
      <c r="AG75" s="36"/>
      <c r="AH75" s="29"/>
      <c r="AI75" s="36"/>
      <c r="AJ75" s="29"/>
      <c r="AK75" s="36"/>
      <c r="AL75" s="36"/>
      <c r="AM75" s="36"/>
      <c r="AN75" s="29"/>
      <c r="AO75" s="36"/>
      <c r="AP75" s="29"/>
      <c r="AQ75" s="36"/>
      <c r="AR75" s="29"/>
      <c r="AS75" s="36"/>
      <c r="AT75" s="36"/>
      <c r="AU75" s="36"/>
      <c r="AV75" s="29"/>
      <c r="AW75" s="36"/>
      <c r="AX75" s="36"/>
      <c r="AY75" s="36"/>
      <c r="AZ75" s="29"/>
      <c r="BA75" s="36"/>
      <c r="BB75" s="36"/>
      <c r="BC75" s="36"/>
      <c r="BD75" s="36"/>
      <c r="BE75" s="36"/>
      <c r="BF75" s="36"/>
      <c r="BG75" s="36"/>
      <c r="BH75" s="36"/>
      <c r="BI75" s="36"/>
      <c r="BJ75" s="29"/>
      <c r="BK75" s="36"/>
      <c r="BL75" s="29"/>
      <c r="BM75" s="36"/>
      <c r="BN75" s="36"/>
      <c r="BO75" s="36"/>
      <c r="BP75" s="29"/>
      <c r="BQ75" s="36"/>
      <c r="BR75" s="29"/>
      <c r="BS75" s="36"/>
      <c r="BT75" s="36"/>
      <c r="BU75" s="36"/>
      <c r="BV75" s="36"/>
    </row>
    <row r="76" spans="1:74" s="86" customFormat="1" x14ac:dyDescent="0.25">
      <c r="A76" s="79">
        <v>74</v>
      </c>
      <c r="B76" s="79">
        <v>1</v>
      </c>
      <c r="C76" s="80" t="s">
        <v>540</v>
      </c>
      <c r="D76" s="40">
        <f>'ПЛАН 2019'!F76-январь!E76</f>
        <v>-114.61602389371978</v>
      </c>
      <c r="E76" s="81">
        <f t="shared" si="1"/>
        <v>1.661</v>
      </c>
      <c r="F76" s="82"/>
      <c r="G76" s="82"/>
      <c r="H76" s="82"/>
      <c r="I76" s="83"/>
      <c r="J76" s="82"/>
      <c r="K76" s="82"/>
      <c r="L76" s="82"/>
      <c r="M76" s="82"/>
      <c r="N76" s="82"/>
      <c r="O76" s="84"/>
      <c r="P76" s="82"/>
      <c r="Q76" s="84"/>
      <c r="R76" s="82"/>
      <c r="S76" s="82"/>
      <c r="T76" s="82"/>
      <c r="U76" s="82"/>
      <c r="V76" s="82"/>
      <c r="W76" s="82"/>
      <c r="X76" s="82"/>
      <c r="Y76" s="84"/>
      <c r="Z76" s="82"/>
      <c r="AA76" s="85"/>
      <c r="AB76" s="82"/>
      <c r="AC76" s="82"/>
      <c r="AD76" s="82"/>
      <c r="AE76" s="82"/>
      <c r="AF76" s="82">
        <v>3.0000000000000001E-3</v>
      </c>
      <c r="AG76" s="82">
        <v>1.661</v>
      </c>
      <c r="AH76" s="84"/>
      <c r="AI76" s="82"/>
      <c r="AJ76" s="84"/>
      <c r="AK76" s="82"/>
      <c r="AL76" s="82"/>
      <c r="AM76" s="82"/>
      <c r="AN76" s="84"/>
      <c r="AO76" s="82"/>
      <c r="AP76" s="84"/>
      <c r="AQ76" s="82"/>
      <c r="AR76" s="84"/>
      <c r="AS76" s="82"/>
      <c r="AT76" s="82"/>
      <c r="AU76" s="82"/>
      <c r="AV76" s="84"/>
      <c r="AW76" s="82"/>
      <c r="AX76" s="82"/>
      <c r="AY76" s="82"/>
      <c r="AZ76" s="84"/>
      <c r="BA76" s="82"/>
      <c r="BB76" s="82"/>
      <c r="BC76" s="82"/>
      <c r="BD76" s="82"/>
      <c r="BE76" s="82"/>
      <c r="BF76" s="82"/>
      <c r="BG76" s="82"/>
      <c r="BH76" s="82"/>
      <c r="BI76" s="82"/>
      <c r="BJ76" s="84"/>
      <c r="BK76" s="82"/>
      <c r="BL76" s="84"/>
      <c r="BM76" s="82"/>
      <c r="BN76" s="82"/>
      <c r="BO76" s="82"/>
      <c r="BP76" s="84"/>
      <c r="BQ76" s="82"/>
      <c r="BR76" s="84"/>
      <c r="BS76" s="82"/>
      <c r="BT76" s="82"/>
      <c r="BU76" s="82"/>
      <c r="BV76" s="82"/>
    </row>
    <row r="77" spans="1:74" x14ac:dyDescent="0.25">
      <c r="A77" s="39">
        <v>75</v>
      </c>
      <c r="B77" s="39">
        <v>1</v>
      </c>
      <c r="C77" s="37" t="s">
        <v>541</v>
      </c>
      <c r="D77" s="40">
        <f>'ПЛАН 2019'!F77-январь!E77</f>
        <v>512.28309598260876</v>
      </c>
      <c r="E77" s="40">
        <f t="shared" si="1"/>
        <v>0</v>
      </c>
      <c r="F77" s="36"/>
      <c r="G77" s="36"/>
      <c r="H77" s="36"/>
      <c r="I77" s="27"/>
      <c r="J77" s="36"/>
      <c r="K77" s="36"/>
      <c r="L77" s="36"/>
      <c r="M77" s="36"/>
      <c r="N77" s="36"/>
      <c r="O77" s="29"/>
      <c r="P77" s="36"/>
      <c r="Q77" s="29"/>
      <c r="R77" s="36"/>
      <c r="S77" s="36"/>
      <c r="T77" s="36"/>
      <c r="U77" s="36"/>
      <c r="V77" s="36"/>
      <c r="W77" s="36"/>
      <c r="X77" s="36"/>
      <c r="Y77" s="29"/>
      <c r="Z77" s="36"/>
      <c r="AA77" s="66"/>
      <c r="AB77" s="36"/>
      <c r="AC77" s="36"/>
      <c r="AD77" s="36"/>
      <c r="AE77" s="36"/>
      <c r="AF77" s="36"/>
      <c r="AG77" s="36"/>
      <c r="AH77" s="29"/>
      <c r="AI77" s="36"/>
      <c r="AJ77" s="29"/>
      <c r="AK77" s="36"/>
      <c r="AL77" s="36"/>
      <c r="AM77" s="36"/>
      <c r="AN77" s="29"/>
      <c r="AO77" s="36"/>
      <c r="AP77" s="29"/>
      <c r="AQ77" s="36"/>
      <c r="AR77" s="29"/>
      <c r="AS77" s="36"/>
      <c r="AT77" s="36"/>
      <c r="AU77" s="36"/>
      <c r="AV77" s="29"/>
      <c r="AW77" s="36"/>
      <c r="AX77" s="36"/>
      <c r="AY77" s="36"/>
      <c r="AZ77" s="29"/>
      <c r="BA77" s="36"/>
      <c r="BB77" s="36"/>
      <c r="BC77" s="36"/>
      <c r="BD77" s="36"/>
      <c r="BE77" s="36"/>
      <c r="BF77" s="36"/>
      <c r="BG77" s="36"/>
      <c r="BH77" s="36"/>
      <c r="BI77" s="36"/>
      <c r="BJ77" s="29"/>
      <c r="BK77" s="36"/>
      <c r="BL77" s="29"/>
      <c r="BM77" s="36"/>
      <c r="BN77" s="36"/>
      <c r="BO77" s="36"/>
      <c r="BP77" s="29"/>
      <c r="BQ77" s="36"/>
      <c r="BR77" s="29"/>
      <c r="BS77" s="36"/>
      <c r="BT77" s="36"/>
      <c r="BU77" s="36"/>
      <c r="BV77" s="36"/>
    </row>
    <row r="78" spans="1:74" x14ac:dyDescent="0.25">
      <c r="A78" s="39">
        <v>76</v>
      </c>
      <c r="B78" s="39">
        <v>1</v>
      </c>
      <c r="C78" s="37" t="s">
        <v>922</v>
      </c>
      <c r="D78" s="40">
        <f>'ПЛАН 2019'!F78-январь!E78</f>
        <v>299.61562978743962</v>
      </c>
      <c r="E78" s="40">
        <f t="shared" si="1"/>
        <v>0</v>
      </c>
      <c r="F78" s="36"/>
      <c r="G78" s="36"/>
      <c r="H78" s="36"/>
      <c r="I78" s="27"/>
      <c r="J78" s="36"/>
      <c r="K78" s="36"/>
      <c r="L78" s="36"/>
      <c r="M78" s="36"/>
      <c r="N78" s="36"/>
      <c r="O78" s="29"/>
      <c r="P78" s="36"/>
      <c r="Q78" s="29"/>
      <c r="R78" s="36"/>
      <c r="S78" s="36"/>
      <c r="T78" s="36"/>
      <c r="U78" s="36"/>
      <c r="V78" s="36"/>
      <c r="W78" s="36"/>
      <c r="X78" s="36"/>
      <c r="Y78" s="29"/>
      <c r="Z78" s="36"/>
      <c r="AA78" s="66"/>
      <c r="AB78" s="36"/>
      <c r="AC78" s="36"/>
      <c r="AD78" s="36"/>
      <c r="AE78" s="36"/>
      <c r="AF78" s="36"/>
      <c r="AG78" s="36"/>
      <c r="AH78" s="29"/>
      <c r="AI78" s="36"/>
      <c r="AJ78" s="29"/>
      <c r="AK78" s="36"/>
      <c r="AL78" s="36"/>
      <c r="AM78" s="36"/>
      <c r="AN78" s="29"/>
      <c r="AO78" s="36"/>
      <c r="AP78" s="29"/>
      <c r="AQ78" s="36"/>
      <c r="AR78" s="29"/>
      <c r="AS78" s="36"/>
      <c r="AT78" s="36"/>
      <c r="AU78" s="36"/>
      <c r="AV78" s="29"/>
      <c r="AW78" s="36"/>
      <c r="AX78" s="36"/>
      <c r="AY78" s="36"/>
      <c r="AZ78" s="29"/>
      <c r="BA78" s="36"/>
      <c r="BB78" s="36"/>
      <c r="BC78" s="36"/>
      <c r="BD78" s="36"/>
      <c r="BE78" s="36"/>
      <c r="BF78" s="36"/>
      <c r="BG78" s="36"/>
      <c r="BH78" s="36"/>
      <c r="BI78" s="36"/>
      <c r="BJ78" s="29"/>
      <c r="BK78" s="36"/>
      <c r="BL78" s="29"/>
      <c r="BM78" s="36"/>
      <c r="BN78" s="36"/>
      <c r="BO78" s="36"/>
      <c r="BP78" s="29"/>
      <c r="BQ78" s="36"/>
      <c r="BR78" s="29"/>
      <c r="BS78" s="36"/>
      <c r="BT78" s="36"/>
      <c r="BU78" s="36"/>
      <c r="BV78" s="36"/>
    </row>
    <row r="79" spans="1:74" x14ac:dyDescent="0.25">
      <c r="A79" s="39">
        <v>77</v>
      </c>
      <c r="B79" s="39">
        <v>1</v>
      </c>
      <c r="C79" s="37" t="s">
        <v>542</v>
      </c>
      <c r="D79" s="40">
        <f>'ПЛАН 2019'!F79-январь!E79</f>
        <v>596.70913224154583</v>
      </c>
      <c r="E79" s="40">
        <f t="shared" si="1"/>
        <v>0</v>
      </c>
      <c r="F79" s="36"/>
      <c r="G79" s="36"/>
      <c r="H79" s="36"/>
      <c r="I79" s="27"/>
      <c r="J79" s="36"/>
      <c r="K79" s="36"/>
      <c r="L79" s="36"/>
      <c r="M79" s="36"/>
      <c r="N79" s="36"/>
      <c r="O79" s="29"/>
      <c r="P79" s="36"/>
      <c r="Q79" s="29"/>
      <c r="R79" s="36"/>
      <c r="S79" s="36"/>
      <c r="T79" s="36"/>
      <c r="U79" s="36"/>
      <c r="V79" s="36"/>
      <c r="W79" s="36"/>
      <c r="X79" s="36"/>
      <c r="Y79" s="29"/>
      <c r="Z79" s="36"/>
      <c r="AA79" s="66"/>
      <c r="AB79" s="36"/>
      <c r="AC79" s="36"/>
      <c r="AD79" s="36"/>
      <c r="AE79" s="36"/>
      <c r="AF79" s="36"/>
      <c r="AG79" s="36"/>
      <c r="AH79" s="29"/>
      <c r="AI79" s="36"/>
      <c r="AJ79" s="29"/>
      <c r="AK79" s="36"/>
      <c r="AL79" s="36"/>
      <c r="AM79" s="36"/>
      <c r="AN79" s="29"/>
      <c r="AO79" s="36"/>
      <c r="AP79" s="29"/>
      <c r="AQ79" s="36"/>
      <c r="AR79" s="29"/>
      <c r="AS79" s="36"/>
      <c r="AT79" s="36"/>
      <c r="AU79" s="36"/>
      <c r="AV79" s="29"/>
      <c r="AW79" s="36"/>
      <c r="AX79" s="36"/>
      <c r="AY79" s="36"/>
      <c r="AZ79" s="29"/>
      <c r="BA79" s="36"/>
      <c r="BB79" s="36"/>
      <c r="BC79" s="36"/>
      <c r="BD79" s="36"/>
      <c r="BE79" s="36"/>
      <c r="BF79" s="36"/>
      <c r="BG79" s="36"/>
      <c r="BH79" s="36"/>
      <c r="BI79" s="36"/>
      <c r="BJ79" s="29"/>
      <c r="BK79" s="36"/>
      <c r="BL79" s="29"/>
      <c r="BM79" s="36"/>
      <c r="BN79" s="36"/>
      <c r="BO79" s="36"/>
      <c r="BP79" s="29"/>
      <c r="BQ79" s="36"/>
      <c r="BR79" s="29"/>
      <c r="BS79" s="36"/>
      <c r="BT79" s="36"/>
      <c r="BU79" s="36"/>
      <c r="BV79" s="36"/>
    </row>
    <row r="80" spans="1:74" x14ac:dyDescent="0.25">
      <c r="A80" s="39">
        <v>78</v>
      </c>
      <c r="B80" s="39">
        <v>1</v>
      </c>
      <c r="C80" s="37" t="s">
        <v>543</v>
      </c>
      <c r="D80" s="40">
        <f>'ПЛАН 2019'!F80-январь!E80</f>
        <v>1174.7649787536232</v>
      </c>
      <c r="E80" s="40">
        <f t="shared" si="1"/>
        <v>0</v>
      </c>
      <c r="F80" s="36"/>
      <c r="G80" s="36"/>
      <c r="H80" s="36"/>
      <c r="I80" s="27"/>
      <c r="J80" s="36"/>
      <c r="K80" s="36"/>
      <c r="L80" s="36"/>
      <c r="M80" s="36"/>
      <c r="N80" s="36"/>
      <c r="O80" s="29"/>
      <c r="P80" s="36"/>
      <c r="Q80" s="29"/>
      <c r="R80" s="36"/>
      <c r="S80" s="36"/>
      <c r="T80" s="36"/>
      <c r="U80" s="36"/>
      <c r="V80" s="36"/>
      <c r="W80" s="36"/>
      <c r="X80" s="36"/>
      <c r="Y80" s="29"/>
      <c r="Z80" s="36"/>
      <c r="AA80" s="66"/>
      <c r="AB80" s="36"/>
      <c r="AC80" s="36"/>
      <c r="AD80" s="36"/>
      <c r="AE80" s="36"/>
      <c r="AF80" s="36"/>
      <c r="AG80" s="36"/>
      <c r="AH80" s="29"/>
      <c r="AI80" s="36"/>
      <c r="AJ80" s="29"/>
      <c r="AK80" s="36"/>
      <c r="AL80" s="36"/>
      <c r="AM80" s="36"/>
      <c r="AN80" s="29"/>
      <c r="AO80" s="36"/>
      <c r="AP80" s="29"/>
      <c r="AQ80" s="36"/>
      <c r="AR80" s="29"/>
      <c r="AS80" s="36"/>
      <c r="AT80" s="36"/>
      <c r="AU80" s="36"/>
      <c r="AV80" s="29"/>
      <c r="AW80" s="36"/>
      <c r="AX80" s="36"/>
      <c r="AY80" s="36"/>
      <c r="AZ80" s="29"/>
      <c r="BA80" s="36"/>
      <c r="BB80" s="36"/>
      <c r="BC80" s="36"/>
      <c r="BD80" s="36"/>
      <c r="BE80" s="36"/>
      <c r="BF80" s="36"/>
      <c r="BG80" s="36"/>
      <c r="BH80" s="36"/>
      <c r="BI80" s="36"/>
      <c r="BJ80" s="29"/>
      <c r="BK80" s="36"/>
      <c r="BL80" s="29"/>
      <c r="BM80" s="36"/>
      <c r="BN80" s="36"/>
      <c r="BO80" s="36"/>
      <c r="BP80" s="29"/>
      <c r="BQ80" s="36"/>
      <c r="BR80" s="29"/>
      <c r="BS80" s="36"/>
      <c r="BT80" s="36"/>
      <c r="BU80" s="36"/>
      <c r="BV80" s="36"/>
    </row>
    <row r="81" spans="1:75" x14ac:dyDescent="0.25">
      <c r="A81" s="39">
        <v>79</v>
      </c>
      <c r="B81" s="39">
        <v>1</v>
      </c>
      <c r="C81" s="37" t="s">
        <v>544</v>
      </c>
      <c r="D81" s="40">
        <f>'ПЛАН 2019'!F81-январь!E81</f>
        <v>81.561167932367141</v>
      </c>
      <c r="E81" s="40">
        <f t="shared" si="1"/>
        <v>0</v>
      </c>
      <c r="F81" s="36"/>
      <c r="G81" s="36"/>
      <c r="H81" s="36"/>
      <c r="I81" s="27"/>
      <c r="J81" s="36"/>
      <c r="K81" s="36"/>
      <c r="L81" s="36"/>
      <c r="M81" s="36"/>
      <c r="N81" s="36"/>
      <c r="O81" s="29"/>
      <c r="P81" s="36"/>
      <c r="Q81" s="29"/>
      <c r="R81" s="36"/>
      <c r="S81" s="36"/>
      <c r="T81" s="36"/>
      <c r="U81" s="36"/>
      <c r="V81" s="36"/>
      <c r="W81" s="36"/>
      <c r="X81" s="36"/>
      <c r="Y81" s="29"/>
      <c r="Z81" s="36"/>
      <c r="AA81" s="66"/>
      <c r="AB81" s="36"/>
      <c r="AC81" s="36"/>
      <c r="AD81" s="36"/>
      <c r="AE81" s="36"/>
      <c r="AF81" s="36"/>
      <c r="AG81" s="36"/>
      <c r="AH81" s="29"/>
      <c r="AI81" s="36"/>
      <c r="AJ81" s="29"/>
      <c r="AK81" s="36"/>
      <c r="AL81" s="36"/>
      <c r="AM81" s="36"/>
      <c r="AN81" s="29"/>
      <c r="AO81" s="36"/>
      <c r="AP81" s="29"/>
      <c r="AQ81" s="36"/>
      <c r="AR81" s="29"/>
      <c r="AS81" s="36"/>
      <c r="AT81" s="36"/>
      <c r="AU81" s="36"/>
      <c r="AV81" s="29"/>
      <c r="AW81" s="36"/>
      <c r="AX81" s="36"/>
      <c r="AY81" s="36"/>
      <c r="AZ81" s="29"/>
      <c r="BA81" s="36"/>
      <c r="BB81" s="36"/>
      <c r="BC81" s="36"/>
      <c r="BD81" s="36"/>
      <c r="BE81" s="36"/>
      <c r="BF81" s="36"/>
      <c r="BG81" s="36"/>
      <c r="BH81" s="36"/>
      <c r="BI81" s="36"/>
      <c r="BJ81" s="29"/>
      <c r="BK81" s="36"/>
      <c r="BL81" s="29"/>
      <c r="BM81" s="36"/>
      <c r="BN81" s="36"/>
      <c r="BO81" s="36"/>
      <c r="BP81" s="29"/>
      <c r="BQ81" s="36"/>
      <c r="BR81" s="29"/>
      <c r="BS81" s="36"/>
      <c r="BT81" s="36"/>
      <c r="BU81" s="36"/>
      <c r="BV81" s="36"/>
    </row>
    <row r="82" spans="1:75" x14ac:dyDescent="0.25">
      <c r="A82" s="39">
        <v>80</v>
      </c>
      <c r="B82" s="39">
        <v>1</v>
      </c>
      <c r="C82" s="37" t="s">
        <v>545</v>
      </c>
      <c r="D82" s="40">
        <f>'ПЛАН 2019'!F82-январь!E82</f>
        <v>76.535906966183575</v>
      </c>
      <c r="E82" s="40">
        <f t="shared" si="1"/>
        <v>0</v>
      </c>
      <c r="F82" s="36"/>
      <c r="G82" s="36"/>
      <c r="H82" s="36"/>
      <c r="I82" s="27"/>
      <c r="J82" s="36"/>
      <c r="K82" s="36"/>
      <c r="L82" s="36"/>
      <c r="M82" s="36"/>
      <c r="N82" s="36"/>
      <c r="O82" s="29"/>
      <c r="P82" s="36"/>
      <c r="Q82" s="29"/>
      <c r="R82" s="36"/>
      <c r="S82" s="36"/>
      <c r="T82" s="36"/>
      <c r="U82" s="36"/>
      <c r="V82" s="36"/>
      <c r="W82" s="36"/>
      <c r="X82" s="36"/>
      <c r="Y82" s="29"/>
      <c r="Z82" s="36"/>
      <c r="AA82" s="66"/>
      <c r="AB82" s="36"/>
      <c r="AC82" s="36"/>
      <c r="AD82" s="36"/>
      <c r="AE82" s="36"/>
      <c r="AF82" s="36"/>
      <c r="AG82" s="36"/>
      <c r="AH82" s="29"/>
      <c r="AI82" s="36"/>
      <c r="AJ82" s="29"/>
      <c r="AK82" s="36"/>
      <c r="AL82" s="36"/>
      <c r="AM82" s="36"/>
      <c r="AN82" s="29"/>
      <c r="AO82" s="36"/>
      <c r="AP82" s="29"/>
      <c r="AQ82" s="36"/>
      <c r="AR82" s="29"/>
      <c r="AS82" s="36"/>
      <c r="AT82" s="36"/>
      <c r="AU82" s="36"/>
      <c r="AV82" s="29"/>
      <c r="AW82" s="36"/>
      <c r="AX82" s="36"/>
      <c r="AY82" s="36"/>
      <c r="AZ82" s="29"/>
      <c r="BA82" s="36"/>
      <c r="BB82" s="36"/>
      <c r="BC82" s="36"/>
      <c r="BD82" s="36"/>
      <c r="BE82" s="36"/>
      <c r="BF82" s="36"/>
      <c r="BG82" s="36"/>
      <c r="BH82" s="36"/>
      <c r="BI82" s="36"/>
      <c r="BJ82" s="29"/>
      <c r="BK82" s="36"/>
      <c r="BL82" s="29"/>
      <c r="BM82" s="36"/>
      <c r="BN82" s="36"/>
      <c r="BO82" s="36"/>
      <c r="BP82" s="29"/>
      <c r="BQ82" s="36"/>
      <c r="BR82" s="29"/>
      <c r="BS82" s="36"/>
      <c r="BT82" s="36"/>
      <c r="BU82" s="36"/>
      <c r="BV82" s="36"/>
    </row>
    <row r="83" spans="1:75" x14ac:dyDescent="0.25">
      <c r="A83" s="39">
        <v>81</v>
      </c>
      <c r="B83" s="39">
        <v>1</v>
      </c>
      <c r="C83" s="37" t="s">
        <v>546</v>
      </c>
      <c r="D83" s="40">
        <f>'ПЛАН 2019'!F83-январь!E83</f>
        <v>121.76269836714977</v>
      </c>
      <c r="E83" s="40">
        <f t="shared" si="1"/>
        <v>0</v>
      </c>
      <c r="F83" s="36"/>
      <c r="G83" s="36"/>
      <c r="H83" s="36"/>
      <c r="I83" s="27"/>
      <c r="J83" s="36"/>
      <c r="K83" s="36"/>
      <c r="L83" s="36"/>
      <c r="M83" s="36"/>
      <c r="N83" s="36"/>
      <c r="O83" s="29"/>
      <c r="P83" s="36"/>
      <c r="Q83" s="29"/>
      <c r="R83" s="36"/>
      <c r="S83" s="36"/>
      <c r="T83" s="36"/>
      <c r="U83" s="36"/>
      <c r="V83" s="36"/>
      <c r="W83" s="36"/>
      <c r="X83" s="36"/>
      <c r="Y83" s="29"/>
      <c r="Z83" s="36"/>
      <c r="AA83" s="66"/>
      <c r="AB83" s="36"/>
      <c r="AC83" s="36"/>
      <c r="AD83" s="36"/>
      <c r="AE83" s="36"/>
      <c r="AF83" s="36"/>
      <c r="AG83" s="36"/>
      <c r="AH83" s="29"/>
      <c r="AI83" s="36"/>
      <c r="AJ83" s="29"/>
      <c r="AK83" s="36"/>
      <c r="AL83" s="36"/>
      <c r="AM83" s="36"/>
      <c r="AN83" s="29"/>
      <c r="AO83" s="36"/>
      <c r="AP83" s="29"/>
      <c r="AQ83" s="36"/>
      <c r="AR83" s="29"/>
      <c r="AS83" s="36"/>
      <c r="AT83" s="36"/>
      <c r="AU83" s="36"/>
      <c r="AV83" s="29"/>
      <c r="AW83" s="36"/>
      <c r="AX83" s="36"/>
      <c r="AY83" s="36"/>
      <c r="AZ83" s="29"/>
      <c r="BA83" s="36"/>
      <c r="BB83" s="36"/>
      <c r="BC83" s="36"/>
      <c r="BD83" s="36"/>
      <c r="BE83" s="36"/>
      <c r="BF83" s="36"/>
      <c r="BG83" s="36"/>
      <c r="BH83" s="36"/>
      <c r="BI83" s="36"/>
      <c r="BJ83" s="29"/>
      <c r="BK83" s="36"/>
      <c r="BL83" s="29"/>
      <c r="BM83" s="36"/>
      <c r="BN83" s="36"/>
      <c r="BO83" s="36"/>
      <c r="BP83" s="29"/>
      <c r="BQ83" s="36"/>
      <c r="BR83" s="29"/>
      <c r="BS83" s="36"/>
      <c r="BT83" s="36"/>
      <c r="BU83" s="36"/>
      <c r="BV83" s="36"/>
    </row>
    <row r="84" spans="1:75" x14ac:dyDescent="0.25">
      <c r="A84" s="39">
        <v>82</v>
      </c>
      <c r="B84" s="39">
        <v>1</v>
      </c>
      <c r="C84" s="37" t="s">
        <v>547</v>
      </c>
      <c r="D84" s="40">
        <f>'ПЛАН 2019'!F84-январь!E84</f>
        <v>456.10423906280192</v>
      </c>
      <c r="E84" s="40">
        <f t="shared" si="1"/>
        <v>0</v>
      </c>
      <c r="F84" s="36"/>
      <c r="G84" s="36"/>
      <c r="H84" s="36"/>
      <c r="I84" s="27"/>
      <c r="J84" s="36"/>
      <c r="K84" s="36"/>
      <c r="L84" s="36"/>
      <c r="M84" s="36"/>
      <c r="N84" s="36"/>
      <c r="O84" s="29"/>
      <c r="P84" s="36"/>
      <c r="Q84" s="29"/>
      <c r="R84" s="36"/>
      <c r="S84" s="36"/>
      <c r="T84" s="36"/>
      <c r="U84" s="36"/>
      <c r="V84" s="36"/>
      <c r="W84" s="36"/>
      <c r="X84" s="36"/>
      <c r="Y84" s="29"/>
      <c r="Z84" s="36"/>
      <c r="AA84" s="66"/>
      <c r="AB84" s="36"/>
      <c r="AC84" s="36"/>
      <c r="AD84" s="36"/>
      <c r="AE84" s="36"/>
      <c r="AF84" s="36"/>
      <c r="AG84" s="36"/>
      <c r="AH84" s="29"/>
      <c r="AI84" s="36"/>
      <c r="AJ84" s="29"/>
      <c r="AK84" s="36"/>
      <c r="AL84" s="36"/>
      <c r="AM84" s="36"/>
      <c r="AN84" s="29"/>
      <c r="AO84" s="36"/>
      <c r="AP84" s="29"/>
      <c r="AQ84" s="36"/>
      <c r="AR84" s="29"/>
      <c r="AS84" s="36"/>
      <c r="AT84" s="36"/>
      <c r="AU84" s="36"/>
      <c r="AV84" s="29"/>
      <c r="AW84" s="36"/>
      <c r="AX84" s="36"/>
      <c r="AY84" s="36"/>
      <c r="AZ84" s="29"/>
      <c r="BA84" s="36"/>
      <c r="BB84" s="36"/>
      <c r="BC84" s="36"/>
      <c r="BD84" s="36"/>
      <c r="BE84" s="36"/>
      <c r="BF84" s="36"/>
      <c r="BG84" s="36"/>
      <c r="BH84" s="36"/>
      <c r="BI84" s="36"/>
      <c r="BJ84" s="29"/>
      <c r="BK84" s="36"/>
      <c r="BL84" s="29"/>
      <c r="BM84" s="36"/>
      <c r="BN84" s="36"/>
      <c r="BO84" s="36"/>
      <c r="BP84" s="29"/>
      <c r="BQ84" s="36"/>
      <c r="BR84" s="29"/>
      <c r="BS84" s="36"/>
      <c r="BT84" s="36"/>
      <c r="BU84" s="36"/>
      <c r="BV84" s="36"/>
    </row>
    <row r="85" spans="1:75" x14ac:dyDescent="0.25">
      <c r="A85" s="39">
        <v>83</v>
      </c>
      <c r="B85" s="39">
        <v>1</v>
      </c>
      <c r="C85" s="37" t="s">
        <v>548</v>
      </c>
      <c r="D85" s="40">
        <f>'ПЛАН 2019'!F85-январь!E85</f>
        <v>593.88076705314006</v>
      </c>
      <c r="E85" s="40">
        <f t="shared" si="1"/>
        <v>0</v>
      </c>
      <c r="F85" s="36"/>
      <c r="G85" s="36"/>
      <c r="H85" s="36"/>
      <c r="I85" s="27"/>
      <c r="J85" s="36"/>
      <c r="K85" s="36"/>
      <c r="L85" s="36"/>
      <c r="M85" s="36"/>
      <c r="N85" s="36"/>
      <c r="O85" s="29"/>
      <c r="P85" s="36"/>
      <c r="Q85" s="29"/>
      <c r="R85" s="36"/>
      <c r="S85" s="36"/>
      <c r="T85" s="36"/>
      <c r="U85" s="36"/>
      <c r="V85" s="36"/>
      <c r="W85" s="36"/>
      <c r="X85" s="36"/>
      <c r="Y85" s="29"/>
      <c r="Z85" s="36"/>
      <c r="AA85" s="66"/>
      <c r="AB85" s="36"/>
      <c r="AC85" s="36"/>
      <c r="AD85" s="36"/>
      <c r="AE85" s="36"/>
      <c r="AF85" s="36"/>
      <c r="AG85" s="36"/>
      <c r="AH85" s="29"/>
      <c r="AI85" s="36"/>
      <c r="AJ85" s="29"/>
      <c r="AK85" s="36"/>
      <c r="AL85" s="36"/>
      <c r="AM85" s="36"/>
      <c r="AN85" s="29"/>
      <c r="AO85" s="36"/>
      <c r="AP85" s="29"/>
      <c r="AQ85" s="36"/>
      <c r="AR85" s="29"/>
      <c r="AS85" s="36"/>
      <c r="AT85" s="36"/>
      <c r="AU85" s="36"/>
      <c r="AV85" s="29"/>
      <c r="AW85" s="36"/>
      <c r="AX85" s="36"/>
      <c r="AY85" s="36"/>
      <c r="AZ85" s="29"/>
      <c r="BA85" s="36"/>
      <c r="BB85" s="36"/>
      <c r="BC85" s="36"/>
      <c r="BD85" s="36"/>
      <c r="BE85" s="36"/>
      <c r="BF85" s="36"/>
      <c r="BG85" s="36"/>
      <c r="BH85" s="36"/>
      <c r="BI85" s="36"/>
      <c r="BJ85" s="29"/>
      <c r="BK85" s="36"/>
      <c r="BL85" s="29"/>
      <c r="BM85" s="36"/>
      <c r="BN85" s="36"/>
      <c r="BO85" s="36"/>
      <c r="BP85" s="29"/>
      <c r="BQ85" s="36"/>
      <c r="BR85" s="29"/>
      <c r="BS85" s="36"/>
      <c r="BT85" s="36"/>
      <c r="BU85" s="36"/>
      <c r="BV85" s="36"/>
    </row>
    <row r="86" spans="1:75" x14ac:dyDescent="0.25">
      <c r="A86" s="39">
        <v>84</v>
      </c>
      <c r="B86" s="39">
        <v>1</v>
      </c>
      <c r="C86" s="37" t="s">
        <v>549</v>
      </c>
      <c r="D86" s="40">
        <f>'ПЛАН 2019'!F86-январь!E86</f>
        <v>117.21327954589373</v>
      </c>
      <c r="E86" s="40">
        <f t="shared" si="1"/>
        <v>0</v>
      </c>
      <c r="F86" s="36"/>
      <c r="G86" s="36"/>
      <c r="H86" s="36"/>
      <c r="I86" s="27"/>
      <c r="J86" s="36"/>
      <c r="K86" s="36"/>
      <c r="L86" s="36"/>
      <c r="M86" s="36"/>
      <c r="N86" s="36"/>
      <c r="O86" s="29"/>
      <c r="P86" s="36"/>
      <c r="Q86" s="29"/>
      <c r="R86" s="36"/>
      <c r="S86" s="36"/>
      <c r="T86" s="36"/>
      <c r="U86" s="36"/>
      <c r="V86" s="36"/>
      <c r="W86" s="36"/>
      <c r="X86" s="36"/>
      <c r="Y86" s="29"/>
      <c r="Z86" s="36"/>
      <c r="AA86" s="66"/>
      <c r="AB86" s="36"/>
      <c r="AC86" s="36"/>
      <c r="AD86" s="36"/>
      <c r="AE86" s="36"/>
      <c r="AF86" s="36"/>
      <c r="AG86" s="36"/>
      <c r="AH86" s="29"/>
      <c r="AI86" s="36"/>
      <c r="AJ86" s="29"/>
      <c r="AK86" s="36"/>
      <c r="AL86" s="36"/>
      <c r="AM86" s="36"/>
      <c r="AN86" s="29"/>
      <c r="AO86" s="36"/>
      <c r="AP86" s="29"/>
      <c r="AQ86" s="36"/>
      <c r="AR86" s="29"/>
      <c r="AS86" s="36"/>
      <c r="AT86" s="36"/>
      <c r="AU86" s="36"/>
      <c r="AV86" s="29"/>
      <c r="AW86" s="36"/>
      <c r="AX86" s="36"/>
      <c r="AY86" s="36"/>
      <c r="AZ86" s="29"/>
      <c r="BA86" s="36"/>
      <c r="BB86" s="36"/>
      <c r="BC86" s="36"/>
      <c r="BD86" s="36"/>
      <c r="BE86" s="36"/>
      <c r="BF86" s="36"/>
      <c r="BG86" s="36"/>
      <c r="BH86" s="36"/>
      <c r="BI86" s="36"/>
      <c r="BJ86" s="29"/>
      <c r="BK86" s="36"/>
      <c r="BL86" s="29"/>
      <c r="BM86" s="36"/>
      <c r="BN86" s="36"/>
      <c r="BO86" s="36"/>
      <c r="BP86" s="29"/>
      <c r="BQ86" s="36"/>
      <c r="BR86" s="29"/>
      <c r="BS86" s="36"/>
      <c r="BT86" s="36"/>
      <c r="BU86" s="36"/>
      <c r="BV86" s="36"/>
    </row>
    <row r="87" spans="1:75" s="86" customFormat="1" x14ac:dyDescent="0.25">
      <c r="A87" s="79">
        <v>85</v>
      </c>
      <c r="B87" s="79">
        <v>3</v>
      </c>
      <c r="C87" s="80" t="s">
        <v>550</v>
      </c>
      <c r="D87" s="40">
        <f>'ПЛАН 2019'!F87-январь!E87</f>
        <v>665.40730142028997</v>
      </c>
      <c r="E87" s="81">
        <f t="shared" si="1"/>
        <v>3.2690000000000001</v>
      </c>
      <c r="F87" s="82"/>
      <c r="G87" s="82"/>
      <c r="H87" s="82"/>
      <c r="I87" s="83"/>
      <c r="J87" s="82"/>
      <c r="K87" s="82"/>
      <c r="L87" s="82"/>
      <c r="M87" s="82"/>
      <c r="N87" s="82"/>
      <c r="O87" s="84"/>
      <c r="P87" s="82"/>
      <c r="Q87" s="84"/>
      <c r="R87" s="82"/>
      <c r="S87" s="82"/>
      <c r="T87" s="82"/>
      <c r="U87" s="82"/>
      <c r="V87" s="82"/>
      <c r="W87" s="82"/>
      <c r="X87" s="82"/>
      <c r="Y87" s="84"/>
      <c r="Z87" s="82"/>
      <c r="AA87" s="85"/>
      <c r="AB87" s="82"/>
      <c r="AC87" s="82"/>
      <c r="AD87" s="82"/>
      <c r="AE87" s="82"/>
      <c r="AF87" s="82"/>
      <c r="AG87" s="82"/>
      <c r="AH87" s="84"/>
      <c r="AI87" s="82"/>
      <c r="AJ87" s="84"/>
      <c r="AK87" s="82"/>
      <c r="AL87" s="82"/>
      <c r="AM87" s="82"/>
      <c r="AN87" s="84"/>
      <c r="AO87" s="82"/>
      <c r="AP87" s="84"/>
      <c r="AQ87" s="82"/>
      <c r="AR87" s="84"/>
      <c r="AS87" s="82"/>
      <c r="AT87" s="82"/>
      <c r="AU87" s="82"/>
      <c r="AV87" s="84"/>
      <c r="AW87" s="82"/>
      <c r="AX87" s="82"/>
      <c r="AY87" s="82"/>
      <c r="AZ87" s="84"/>
      <c r="BA87" s="82"/>
      <c r="BB87" s="82"/>
      <c r="BC87" s="82"/>
      <c r="BD87" s="82"/>
      <c r="BE87" s="82"/>
      <c r="BF87" s="82"/>
      <c r="BG87" s="82"/>
      <c r="BH87" s="82">
        <v>0.01</v>
      </c>
      <c r="BI87" s="82">
        <v>3.2690000000000001</v>
      </c>
      <c r="BJ87" s="84"/>
      <c r="BK87" s="82"/>
      <c r="BL87" s="84"/>
      <c r="BM87" s="82"/>
      <c r="BN87" s="82"/>
      <c r="BO87" s="82"/>
      <c r="BP87" s="84"/>
      <c r="BQ87" s="82"/>
      <c r="BR87" s="84"/>
      <c r="BS87" s="82"/>
      <c r="BT87" s="82"/>
      <c r="BU87" s="82"/>
      <c r="BV87" s="82"/>
    </row>
    <row r="88" spans="1:75" s="86" customFormat="1" x14ac:dyDescent="0.25">
      <c r="A88" s="79">
        <v>86</v>
      </c>
      <c r="B88" s="79">
        <v>3</v>
      </c>
      <c r="C88" s="80" t="s">
        <v>551</v>
      </c>
      <c r="D88" s="40">
        <f>'ПЛАН 2019'!F88-январь!E88</f>
        <v>1142.4906289275364</v>
      </c>
      <c r="E88" s="81">
        <f t="shared" si="1"/>
        <v>8.5850000000000009</v>
      </c>
      <c r="F88" s="82"/>
      <c r="G88" s="82"/>
      <c r="H88" s="82"/>
      <c r="I88" s="83"/>
      <c r="J88" s="82"/>
      <c r="K88" s="82"/>
      <c r="L88" s="82"/>
      <c r="M88" s="82"/>
      <c r="N88" s="82"/>
      <c r="O88" s="84"/>
      <c r="P88" s="82"/>
      <c r="Q88" s="84"/>
      <c r="R88" s="82"/>
      <c r="S88" s="82"/>
      <c r="T88" s="82"/>
      <c r="U88" s="82"/>
      <c r="V88" s="82"/>
      <c r="W88" s="82"/>
      <c r="X88" s="82"/>
      <c r="Y88" s="84"/>
      <c r="Z88" s="82"/>
      <c r="AA88" s="85"/>
      <c r="AB88" s="82"/>
      <c r="AC88" s="82"/>
      <c r="AD88" s="82"/>
      <c r="AE88" s="82"/>
      <c r="AF88" s="82"/>
      <c r="AG88" s="82"/>
      <c r="AH88" s="84"/>
      <c r="AI88" s="82"/>
      <c r="AJ88" s="84"/>
      <c r="AK88" s="82"/>
      <c r="AL88" s="82"/>
      <c r="AM88" s="82"/>
      <c r="AN88" s="84"/>
      <c r="AO88" s="82"/>
      <c r="AP88" s="84"/>
      <c r="AQ88" s="82"/>
      <c r="AR88" s="84"/>
      <c r="AS88" s="82"/>
      <c r="AT88" s="82"/>
      <c r="AU88" s="82"/>
      <c r="AV88" s="84"/>
      <c r="AW88" s="82"/>
      <c r="AX88" s="82"/>
      <c r="AY88" s="82"/>
      <c r="AZ88" s="84"/>
      <c r="BA88" s="82"/>
      <c r="BB88" s="82">
        <v>0.01</v>
      </c>
      <c r="BC88" s="82">
        <v>8.5850000000000009</v>
      </c>
      <c r="BD88" s="82"/>
      <c r="BE88" s="82"/>
      <c r="BF88" s="82"/>
      <c r="BG88" s="82"/>
      <c r="BH88" s="82"/>
      <c r="BI88" s="82"/>
      <c r="BJ88" s="84"/>
      <c r="BK88" s="82"/>
      <c r="BL88" s="84"/>
      <c r="BM88" s="82"/>
      <c r="BN88" s="82"/>
      <c r="BO88" s="82"/>
      <c r="BP88" s="84"/>
      <c r="BQ88" s="82"/>
      <c r="BR88" s="84"/>
      <c r="BS88" s="82"/>
      <c r="BT88" s="82"/>
      <c r="BU88" s="82"/>
      <c r="BV88" s="82"/>
    </row>
    <row r="89" spans="1:75" s="86" customFormat="1" x14ac:dyDescent="0.25">
      <c r="A89" s="79">
        <v>87</v>
      </c>
      <c r="B89" s="79">
        <v>3</v>
      </c>
      <c r="C89" s="80" t="s">
        <v>552</v>
      </c>
      <c r="D89" s="40">
        <f>'ПЛАН 2019'!F89-январь!E89</f>
        <v>2163.687993478261</v>
      </c>
      <c r="E89" s="81">
        <f t="shared" si="1"/>
        <v>212.86900000000003</v>
      </c>
      <c r="F89" s="82"/>
      <c r="G89" s="82"/>
      <c r="H89" s="82"/>
      <c r="I89" s="83"/>
      <c r="J89" s="82"/>
      <c r="K89" s="82"/>
      <c r="L89" s="82"/>
      <c r="M89" s="82"/>
      <c r="N89" s="82"/>
      <c r="O89" s="84"/>
      <c r="P89" s="82"/>
      <c r="Q89" s="84"/>
      <c r="R89" s="82"/>
      <c r="S89" s="82"/>
      <c r="T89" s="82"/>
      <c r="U89" s="82"/>
      <c r="V89" s="82"/>
      <c r="W89" s="82"/>
      <c r="X89" s="82"/>
      <c r="Y89" s="84"/>
      <c r="Z89" s="82"/>
      <c r="AA89" s="85"/>
      <c r="AB89" s="82"/>
      <c r="AC89" s="82"/>
      <c r="AD89" s="82"/>
      <c r="AE89" s="82"/>
      <c r="AF89" s="82"/>
      <c r="AG89" s="82"/>
      <c r="AH89" s="84"/>
      <c r="AI89" s="82"/>
      <c r="AJ89" s="84"/>
      <c r="AK89" s="82"/>
      <c r="AL89" s="82"/>
      <c r="AM89" s="82"/>
      <c r="AN89" s="84"/>
      <c r="AO89" s="82"/>
      <c r="AP89" s="84"/>
      <c r="AQ89" s="82"/>
      <c r="AR89" s="84"/>
      <c r="AS89" s="82"/>
      <c r="AT89" s="82"/>
      <c r="AU89" s="82"/>
      <c r="AV89" s="84"/>
      <c r="AW89" s="82"/>
      <c r="AX89" s="82"/>
      <c r="AY89" s="82"/>
      <c r="AZ89" s="84"/>
      <c r="BA89" s="82"/>
      <c r="BB89" s="82"/>
      <c r="BC89" s="82"/>
      <c r="BD89" s="82"/>
      <c r="BE89" s="82"/>
      <c r="BF89" s="82"/>
      <c r="BG89" s="82"/>
      <c r="BH89" s="82">
        <v>0.01</v>
      </c>
      <c r="BI89" s="82">
        <v>3.2690000000000001</v>
      </c>
      <c r="BJ89" s="84"/>
      <c r="BK89" s="82"/>
      <c r="BL89" s="84"/>
      <c r="BM89" s="82"/>
      <c r="BN89" s="82"/>
      <c r="BO89" s="82"/>
      <c r="BP89" s="84"/>
      <c r="BQ89" s="82"/>
      <c r="BR89" s="84"/>
      <c r="BS89" s="82"/>
      <c r="BT89" s="82">
        <v>2.62</v>
      </c>
      <c r="BU89" s="82">
        <v>209.60000000000002</v>
      </c>
      <c r="BV89" s="82"/>
    </row>
    <row r="90" spans="1:75" s="86" customFormat="1" x14ac:dyDescent="0.25">
      <c r="A90" s="79">
        <v>88</v>
      </c>
      <c r="B90" s="79">
        <v>1</v>
      </c>
      <c r="C90" s="80" t="s">
        <v>553</v>
      </c>
      <c r="D90" s="40">
        <f>'ПЛАН 2019'!F90-январь!E90</f>
        <v>1822.7734842318841</v>
      </c>
      <c r="E90" s="81">
        <f t="shared" si="1"/>
        <v>1.4490000000000001</v>
      </c>
      <c r="F90" s="82"/>
      <c r="G90" s="82"/>
      <c r="H90" s="82"/>
      <c r="I90" s="83"/>
      <c r="J90" s="82"/>
      <c r="K90" s="82"/>
      <c r="L90" s="82"/>
      <c r="M90" s="82"/>
      <c r="N90" s="82"/>
      <c r="O90" s="84"/>
      <c r="P90" s="82"/>
      <c r="Q90" s="84"/>
      <c r="R90" s="82"/>
      <c r="S90" s="82"/>
      <c r="T90" s="82"/>
      <c r="U90" s="82"/>
      <c r="V90" s="82"/>
      <c r="W90" s="82"/>
      <c r="X90" s="82"/>
      <c r="Y90" s="84"/>
      <c r="Z90" s="82"/>
      <c r="AA90" s="85"/>
      <c r="AB90" s="82"/>
      <c r="AC90" s="82"/>
      <c r="AD90" s="82"/>
      <c r="AE90" s="82"/>
      <c r="AF90" s="82"/>
      <c r="AG90" s="82"/>
      <c r="AH90" s="84"/>
      <c r="AI90" s="82"/>
      <c r="AJ90" s="84"/>
      <c r="AK90" s="82"/>
      <c r="AL90" s="82"/>
      <c r="AM90" s="82"/>
      <c r="AN90" s="84"/>
      <c r="AO90" s="82"/>
      <c r="AP90" s="84"/>
      <c r="AQ90" s="82"/>
      <c r="AR90" s="84"/>
      <c r="AS90" s="82"/>
      <c r="AT90" s="82"/>
      <c r="AU90" s="82"/>
      <c r="AV90" s="84"/>
      <c r="AW90" s="82"/>
      <c r="AX90" s="82"/>
      <c r="AY90" s="82"/>
      <c r="AZ90" s="84"/>
      <c r="BA90" s="82"/>
      <c r="BB90" s="82"/>
      <c r="BC90" s="82"/>
      <c r="BD90" s="82"/>
      <c r="BE90" s="82"/>
      <c r="BF90" s="82"/>
      <c r="BG90" s="82"/>
      <c r="BH90" s="82"/>
      <c r="BI90" s="82"/>
      <c r="BJ90" s="84"/>
      <c r="BK90" s="82"/>
      <c r="BL90" s="84">
        <v>3</v>
      </c>
      <c r="BM90" s="82">
        <v>1.4490000000000001</v>
      </c>
      <c r="BN90" s="82"/>
      <c r="BO90" s="82"/>
      <c r="BP90" s="84"/>
      <c r="BQ90" s="82"/>
      <c r="BR90" s="84"/>
      <c r="BS90" s="82"/>
      <c r="BT90" s="82"/>
      <c r="BU90" s="82"/>
      <c r="BV90" s="82"/>
    </row>
    <row r="91" spans="1:75" x14ac:dyDescent="0.25">
      <c r="A91" s="39">
        <v>89</v>
      </c>
      <c r="B91" s="39">
        <v>1</v>
      </c>
      <c r="C91" s="37" t="s">
        <v>554</v>
      </c>
      <c r="D91" s="40">
        <f>'ПЛАН 2019'!F91-январь!E91</f>
        <v>492.4549438164251</v>
      </c>
      <c r="E91" s="40">
        <f t="shared" si="1"/>
        <v>0</v>
      </c>
      <c r="F91" s="36"/>
      <c r="G91" s="36"/>
      <c r="H91" s="36"/>
      <c r="I91" s="27"/>
      <c r="J91" s="36"/>
      <c r="K91" s="36"/>
      <c r="L91" s="36"/>
      <c r="M91" s="36"/>
      <c r="N91" s="36"/>
      <c r="O91" s="29"/>
      <c r="P91" s="36"/>
      <c r="Q91" s="29"/>
      <c r="R91" s="36"/>
      <c r="S91" s="36"/>
      <c r="T91" s="36"/>
      <c r="U91" s="36"/>
      <c r="V91" s="36"/>
      <c r="W91" s="36"/>
      <c r="X91" s="36"/>
      <c r="Y91" s="29"/>
      <c r="Z91" s="36"/>
      <c r="AA91" s="66"/>
      <c r="AB91" s="36"/>
      <c r="AC91" s="36"/>
      <c r="AD91" s="36"/>
      <c r="AE91" s="36"/>
      <c r="AF91" s="36"/>
      <c r="AG91" s="36"/>
      <c r="AH91" s="29"/>
      <c r="AI91" s="36"/>
      <c r="AJ91" s="29"/>
      <c r="AK91" s="36"/>
      <c r="AL91" s="36"/>
      <c r="AM91" s="36"/>
      <c r="AN91" s="29"/>
      <c r="AO91" s="36"/>
      <c r="AP91" s="29"/>
      <c r="AQ91" s="36"/>
      <c r="AR91" s="29"/>
      <c r="AS91" s="36"/>
      <c r="AT91" s="36"/>
      <c r="AU91" s="36"/>
      <c r="AV91" s="29"/>
      <c r="AW91" s="36"/>
      <c r="AX91" s="36"/>
      <c r="AY91" s="36"/>
      <c r="AZ91" s="29"/>
      <c r="BA91" s="36"/>
      <c r="BB91" s="36"/>
      <c r="BC91" s="36"/>
      <c r="BD91" s="36"/>
      <c r="BE91" s="36"/>
      <c r="BF91" s="36"/>
      <c r="BG91" s="36"/>
      <c r="BH91" s="36"/>
      <c r="BI91" s="36"/>
      <c r="BJ91" s="29"/>
      <c r="BK91" s="36"/>
      <c r="BL91" s="29"/>
      <c r="BM91" s="36"/>
      <c r="BN91" s="36"/>
      <c r="BO91" s="36"/>
      <c r="BP91" s="29"/>
      <c r="BQ91" s="36"/>
      <c r="BR91" s="29"/>
      <c r="BS91" s="36"/>
      <c r="BT91" s="36"/>
      <c r="BU91" s="36"/>
      <c r="BV91" s="36"/>
    </row>
    <row r="92" spans="1:75" s="86" customFormat="1" x14ac:dyDescent="0.25">
      <c r="A92" s="79">
        <v>90</v>
      </c>
      <c r="B92" s="79">
        <v>1</v>
      </c>
      <c r="C92" s="80" t="s">
        <v>555</v>
      </c>
      <c r="D92" s="40">
        <f>'ПЛАН 2019'!F92-январь!E92</f>
        <v>1044.5712640772947</v>
      </c>
      <c r="E92" s="81">
        <f t="shared" si="1"/>
        <v>1.355</v>
      </c>
      <c r="F92" s="82"/>
      <c r="G92" s="82"/>
      <c r="H92" s="82"/>
      <c r="I92" s="83"/>
      <c r="J92" s="82"/>
      <c r="K92" s="82"/>
      <c r="L92" s="82"/>
      <c r="M92" s="82"/>
      <c r="N92" s="82"/>
      <c r="O92" s="84"/>
      <c r="P92" s="82"/>
      <c r="Q92" s="84"/>
      <c r="R92" s="82"/>
      <c r="S92" s="82"/>
      <c r="T92" s="82"/>
      <c r="U92" s="82"/>
      <c r="V92" s="82"/>
      <c r="W92" s="82"/>
      <c r="X92" s="82"/>
      <c r="Y92" s="84"/>
      <c r="Z92" s="82"/>
      <c r="AA92" s="85"/>
      <c r="AB92" s="82"/>
      <c r="AC92" s="82"/>
      <c r="AD92" s="82"/>
      <c r="AE92" s="82"/>
      <c r="AF92" s="82"/>
      <c r="AG92" s="82"/>
      <c r="AH92" s="84"/>
      <c r="AI92" s="82"/>
      <c r="AJ92" s="84"/>
      <c r="AK92" s="82"/>
      <c r="AL92" s="82"/>
      <c r="AM92" s="82"/>
      <c r="AN92" s="84"/>
      <c r="AO92" s="82"/>
      <c r="AP92" s="84"/>
      <c r="AQ92" s="82"/>
      <c r="AR92" s="84"/>
      <c r="AS92" s="82"/>
      <c r="AT92" s="82"/>
      <c r="AU92" s="82"/>
      <c r="AV92" s="84"/>
      <c r="AW92" s="82"/>
      <c r="AX92" s="82"/>
      <c r="AY92" s="82"/>
      <c r="AZ92" s="84"/>
      <c r="BA92" s="82"/>
      <c r="BB92" s="82"/>
      <c r="BC92" s="82"/>
      <c r="BD92" s="82"/>
      <c r="BE92" s="82"/>
      <c r="BF92" s="82"/>
      <c r="BG92" s="82"/>
      <c r="BH92" s="82"/>
      <c r="BI92" s="82"/>
      <c r="BJ92" s="84"/>
      <c r="BK92" s="82"/>
      <c r="BL92" s="84">
        <v>2</v>
      </c>
      <c r="BM92" s="82">
        <v>0.96599999999999997</v>
      </c>
      <c r="BN92" s="82"/>
      <c r="BO92" s="82"/>
      <c r="BP92" s="84"/>
      <c r="BQ92" s="82"/>
      <c r="BR92" s="84"/>
      <c r="BS92" s="82"/>
      <c r="BT92" s="82"/>
      <c r="BU92" s="82"/>
      <c r="BV92" s="82">
        <v>0.38900000000000001</v>
      </c>
      <c r="BW92" s="86" t="s">
        <v>1072</v>
      </c>
    </row>
    <row r="93" spans="1:75" x14ac:dyDescent="0.25">
      <c r="A93" s="39">
        <v>91</v>
      </c>
      <c r="B93" s="39">
        <v>1</v>
      </c>
      <c r="C93" s="37" t="s">
        <v>556</v>
      </c>
      <c r="D93" s="40">
        <f>'ПЛАН 2019'!F93-январь!E93</f>
        <v>56.73995542028986</v>
      </c>
      <c r="E93" s="40">
        <f t="shared" si="1"/>
        <v>0</v>
      </c>
      <c r="F93" s="36"/>
      <c r="G93" s="36"/>
      <c r="H93" s="36"/>
      <c r="I93" s="27"/>
      <c r="J93" s="36"/>
      <c r="K93" s="36"/>
      <c r="L93" s="36"/>
      <c r="M93" s="36"/>
      <c r="N93" s="36"/>
      <c r="O93" s="29"/>
      <c r="P93" s="36"/>
      <c r="Q93" s="29"/>
      <c r="R93" s="36"/>
      <c r="S93" s="36"/>
      <c r="T93" s="36"/>
      <c r="U93" s="36"/>
      <c r="V93" s="36"/>
      <c r="W93" s="36"/>
      <c r="X93" s="36"/>
      <c r="Y93" s="29"/>
      <c r="Z93" s="36"/>
      <c r="AA93" s="66"/>
      <c r="AB93" s="36"/>
      <c r="AC93" s="36"/>
      <c r="AD93" s="36"/>
      <c r="AE93" s="36"/>
      <c r="AF93" s="36"/>
      <c r="AG93" s="36"/>
      <c r="AH93" s="29"/>
      <c r="AI93" s="36"/>
      <c r="AJ93" s="29"/>
      <c r="AK93" s="36"/>
      <c r="AL93" s="36"/>
      <c r="AM93" s="36"/>
      <c r="AN93" s="29"/>
      <c r="AO93" s="36"/>
      <c r="AP93" s="29"/>
      <c r="AQ93" s="36"/>
      <c r="AR93" s="29"/>
      <c r="AS93" s="36"/>
      <c r="AT93" s="36"/>
      <c r="AU93" s="36"/>
      <c r="AV93" s="29"/>
      <c r="AW93" s="36"/>
      <c r="AX93" s="36"/>
      <c r="AY93" s="36"/>
      <c r="AZ93" s="29"/>
      <c r="BA93" s="36"/>
      <c r="BB93" s="36"/>
      <c r="BC93" s="36"/>
      <c r="BD93" s="36"/>
      <c r="BE93" s="36"/>
      <c r="BF93" s="36"/>
      <c r="BG93" s="36"/>
      <c r="BH93" s="36"/>
      <c r="BI93" s="36"/>
      <c r="BJ93" s="29"/>
      <c r="BK93" s="36"/>
      <c r="BL93" s="29"/>
      <c r="BM93" s="36"/>
      <c r="BN93" s="36"/>
      <c r="BO93" s="36"/>
      <c r="BP93" s="29"/>
      <c r="BQ93" s="36"/>
      <c r="BR93" s="29"/>
      <c r="BS93" s="36"/>
      <c r="BT93" s="36"/>
      <c r="BU93" s="36"/>
      <c r="BV93" s="36"/>
    </row>
    <row r="94" spans="1:75" x14ac:dyDescent="0.25">
      <c r="A94" s="39">
        <v>92</v>
      </c>
      <c r="B94" s="39">
        <v>1</v>
      </c>
      <c r="C94" s="37" t="s">
        <v>557</v>
      </c>
      <c r="D94" s="40">
        <f>'ПЛАН 2019'!F94-январь!E94</f>
        <v>46.177197855072436</v>
      </c>
      <c r="E94" s="40">
        <f t="shared" si="1"/>
        <v>0</v>
      </c>
      <c r="F94" s="36"/>
      <c r="G94" s="36"/>
      <c r="H94" s="36"/>
      <c r="I94" s="27"/>
      <c r="J94" s="36"/>
      <c r="K94" s="36"/>
      <c r="L94" s="36"/>
      <c r="M94" s="36"/>
      <c r="N94" s="36"/>
      <c r="O94" s="29"/>
      <c r="P94" s="36"/>
      <c r="Q94" s="29"/>
      <c r="R94" s="36"/>
      <c r="S94" s="36"/>
      <c r="T94" s="36"/>
      <c r="U94" s="36"/>
      <c r="V94" s="36"/>
      <c r="W94" s="36"/>
      <c r="X94" s="36"/>
      <c r="Y94" s="29"/>
      <c r="Z94" s="36"/>
      <c r="AA94" s="66"/>
      <c r="AB94" s="36"/>
      <c r="AC94" s="36"/>
      <c r="AD94" s="36"/>
      <c r="AE94" s="36"/>
      <c r="AF94" s="36"/>
      <c r="AG94" s="36"/>
      <c r="AH94" s="29"/>
      <c r="AI94" s="36"/>
      <c r="AJ94" s="29"/>
      <c r="AK94" s="36"/>
      <c r="AL94" s="36"/>
      <c r="AM94" s="36"/>
      <c r="AN94" s="29"/>
      <c r="AO94" s="36"/>
      <c r="AP94" s="29"/>
      <c r="AQ94" s="36"/>
      <c r="AR94" s="29"/>
      <c r="AS94" s="36"/>
      <c r="AT94" s="36"/>
      <c r="AU94" s="36"/>
      <c r="AV94" s="29"/>
      <c r="AW94" s="36"/>
      <c r="AX94" s="36"/>
      <c r="AY94" s="36"/>
      <c r="AZ94" s="29"/>
      <c r="BA94" s="36"/>
      <c r="BB94" s="36"/>
      <c r="BC94" s="36"/>
      <c r="BD94" s="36"/>
      <c r="BE94" s="36"/>
      <c r="BF94" s="36"/>
      <c r="BG94" s="36"/>
      <c r="BH94" s="36"/>
      <c r="BI94" s="36"/>
      <c r="BJ94" s="29"/>
      <c r="BK94" s="36"/>
      <c r="BL94" s="29"/>
      <c r="BM94" s="36"/>
      <c r="BN94" s="36"/>
      <c r="BO94" s="36"/>
      <c r="BP94" s="29"/>
      <c r="BQ94" s="36"/>
      <c r="BR94" s="29"/>
      <c r="BS94" s="36"/>
      <c r="BT94" s="36"/>
      <c r="BU94" s="36"/>
      <c r="BV94" s="36"/>
    </row>
    <row r="95" spans="1:75" x14ac:dyDescent="0.25">
      <c r="A95" s="39">
        <v>93</v>
      </c>
      <c r="B95" s="39">
        <v>1</v>
      </c>
      <c r="C95" s="37" t="s">
        <v>558</v>
      </c>
      <c r="D95" s="40">
        <f>'ПЛАН 2019'!F95-январь!E95</f>
        <v>121.09906627053138</v>
      </c>
      <c r="E95" s="40">
        <f t="shared" si="1"/>
        <v>0</v>
      </c>
      <c r="F95" s="36"/>
      <c r="G95" s="36"/>
      <c r="H95" s="36"/>
      <c r="I95" s="27"/>
      <c r="J95" s="36"/>
      <c r="K95" s="36"/>
      <c r="L95" s="36"/>
      <c r="M95" s="36"/>
      <c r="N95" s="36"/>
      <c r="O95" s="29"/>
      <c r="P95" s="36"/>
      <c r="Q95" s="29"/>
      <c r="R95" s="36"/>
      <c r="S95" s="36"/>
      <c r="T95" s="36"/>
      <c r="U95" s="36"/>
      <c r="V95" s="36"/>
      <c r="W95" s="36"/>
      <c r="X95" s="36"/>
      <c r="Y95" s="29"/>
      <c r="Z95" s="36"/>
      <c r="AA95" s="66"/>
      <c r="AB95" s="36"/>
      <c r="AC95" s="36"/>
      <c r="AD95" s="36"/>
      <c r="AE95" s="36"/>
      <c r="AF95" s="36"/>
      <c r="AG95" s="36"/>
      <c r="AH95" s="29"/>
      <c r="AI95" s="36"/>
      <c r="AJ95" s="29"/>
      <c r="AK95" s="36"/>
      <c r="AL95" s="36"/>
      <c r="AM95" s="36"/>
      <c r="AN95" s="29"/>
      <c r="AO95" s="36"/>
      <c r="AP95" s="29"/>
      <c r="AQ95" s="36"/>
      <c r="AR95" s="29"/>
      <c r="AS95" s="36"/>
      <c r="AT95" s="36"/>
      <c r="AU95" s="36"/>
      <c r="AV95" s="29"/>
      <c r="AW95" s="36"/>
      <c r="AX95" s="36"/>
      <c r="AY95" s="36"/>
      <c r="AZ95" s="29"/>
      <c r="BA95" s="36"/>
      <c r="BB95" s="36"/>
      <c r="BC95" s="36"/>
      <c r="BD95" s="36"/>
      <c r="BE95" s="36"/>
      <c r="BF95" s="36"/>
      <c r="BG95" s="36"/>
      <c r="BH95" s="36"/>
      <c r="BI95" s="36"/>
      <c r="BJ95" s="29"/>
      <c r="BK95" s="36"/>
      <c r="BL95" s="29"/>
      <c r="BM95" s="36"/>
      <c r="BN95" s="36"/>
      <c r="BO95" s="36"/>
      <c r="BP95" s="29"/>
      <c r="BQ95" s="36"/>
      <c r="BR95" s="29"/>
      <c r="BS95" s="36"/>
      <c r="BT95" s="36"/>
      <c r="BU95" s="36"/>
      <c r="BV95" s="36"/>
    </row>
    <row r="96" spans="1:75" x14ac:dyDescent="0.25">
      <c r="A96" s="16">
        <v>94</v>
      </c>
      <c r="B96" s="16">
        <v>1</v>
      </c>
      <c r="C96" s="31" t="s">
        <v>559</v>
      </c>
      <c r="D96" s="40">
        <f>'ПЛАН 2019'!F96-январь!E96</f>
        <v>904.98681747826083</v>
      </c>
      <c r="E96" s="40">
        <f t="shared" si="1"/>
        <v>0</v>
      </c>
      <c r="F96" s="36"/>
      <c r="G96" s="36"/>
      <c r="H96" s="36"/>
      <c r="I96" s="27"/>
      <c r="J96" s="36"/>
      <c r="K96" s="36"/>
      <c r="L96" s="36"/>
      <c r="M96" s="36"/>
      <c r="N96" s="36"/>
      <c r="O96" s="29"/>
      <c r="P96" s="36"/>
      <c r="Q96" s="29"/>
      <c r="R96" s="36"/>
      <c r="S96" s="36"/>
      <c r="T96" s="36"/>
      <c r="U96" s="36"/>
      <c r="V96" s="36"/>
      <c r="W96" s="36"/>
      <c r="X96" s="36"/>
      <c r="Y96" s="29"/>
      <c r="Z96" s="36"/>
      <c r="AA96" s="66"/>
      <c r="AB96" s="36"/>
      <c r="AC96" s="36"/>
      <c r="AD96" s="36"/>
      <c r="AE96" s="36"/>
      <c r="AF96" s="36"/>
      <c r="AG96" s="36"/>
      <c r="AH96" s="29"/>
      <c r="AI96" s="36"/>
      <c r="AJ96" s="29"/>
      <c r="AK96" s="36"/>
      <c r="AL96" s="36"/>
      <c r="AM96" s="36"/>
      <c r="AN96" s="29"/>
      <c r="AO96" s="36"/>
      <c r="AP96" s="29"/>
      <c r="AQ96" s="36"/>
      <c r="AR96" s="29"/>
      <c r="AS96" s="36"/>
      <c r="AT96" s="36"/>
      <c r="AU96" s="36"/>
      <c r="AV96" s="29"/>
      <c r="AW96" s="36"/>
      <c r="AX96" s="36"/>
      <c r="AY96" s="36"/>
      <c r="AZ96" s="29"/>
      <c r="BA96" s="36"/>
      <c r="BB96" s="36"/>
      <c r="BC96" s="36"/>
      <c r="BD96" s="36"/>
      <c r="BE96" s="36"/>
      <c r="BF96" s="36"/>
      <c r="BG96" s="36"/>
      <c r="BH96" s="36"/>
      <c r="BI96" s="36"/>
      <c r="BJ96" s="29"/>
      <c r="BK96" s="36"/>
      <c r="BL96" s="29"/>
      <c r="BM96" s="36"/>
      <c r="BN96" s="36"/>
      <c r="BO96" s="36"/>
      <c r="BP96" s="29"/>
      <c r="BQ96" s="36"/>
      <c r="BR96" s="29"/>
      <c r="BS96" s="36"/>
      <c r="BT96" s="36"/>
      <c r="BU96" s="36"/>
      <c r="BV96" s="36"/>
    </row>
    <row r="97" spans="1:75" x14ac:dyDescent="0.25">
      <c r="A97" s="16">
        <v>95</v>
      </c>
      <c r="B97" s="16">
        <v>1</v>
      </c>
      <c r="C97" s="31" t="s">
        <v>560</v>
      </c>
      <c r="D97" s="40">
        <f>'ПЛАН 2019'!F97-январь!E97</f>
        <v>971.60360457004833</v>
      </c>
      <c r="E97" s="40">
        <f t="shared" si="1"/>
        <v>0</v>
      </c>
      <c r="F97" s="36"/>
      <c r="G97" s="36"/>
      <c r="H97" s="36"/>
      <c r="I97" s="27"/>
      <c r="J97" s="36"/>
      <c r="K97" s="36"/>
      <c r="L97" s="36"/>
      <c r="M97" s="36"/>
      <c r="N97" s="36"/>
      <c r="O97" s="29"/>
      <c r="P97" s="36"/>
      <c r="Q97" s="29"/>
      <c r="R97" s="36"/>
      <c r="S97" s="36"/>
      <c r="T97" s="36"/>
      <c r="U97" s="36"/>
      <c r="V97" s="36"/>
      <c r="W97" s="36"/>
      <c r="X97" s="36"/>
      <c r="Y97" s="29"/>
      <c r="Z97" s="36"/>
      <c r="AA97" s="66"/>
      <c r="AB97" s="36"/>
      <c r="AC97" s="36"/>
      <c r="AD97" s="36"/>
      <c r="AE97" s="36"/>
      <c r="AF97" s="36"/>
      <c r="AG97" s="36"/>
      <c r="AH97" s="29"/>
      <c r="AI97" s="36"/>
      <c r="AJ97" s="29"/>
      <c r="AK97" s="36"/>
      <c r="AL97" s="36"/>
      <c r="AM97" s="36"/>
      <c r="AN97" s="29"/>
      <c r="AO97" s="36"/>
      <c r="AP97" s="29"/>
      <c r="AQ97" s="36"/>
      <c r="AR97" s="29"/>
      <c r="AS97" s="36"/>
      <c r="AT97" s="36"/>
      <c r="AU97" s="36"/>
      <c r="AV97" s="29"/>
      <c r="AW97" s="36"/>
      <c r="AX97" s="36"/>
      <c r="AY97" s="36"/>
      <c r="AZ97" s="29"/>
      <c r="BA97" s="36"/>
      <c r="BB97" s="36"/>
      <c r="BC97" s="36"/>
      <c r="BD97" s="36"/>
      <c r="BE97" s="36"/>
      <c r="BF97" s="36"/>
      <c r="BG97" s="36"/>
      <c r="BH97" s="36"/>
      <c r="BI97" s="36"/>
      <c r="BJ97" s="29"/>
      <c r="BK97" s="36"/>
      <c r="BL97" s="29"/>
      <c r="BM97" s="36"/>
      <c r="BN97" s="36"/>
      <c r="BO97" s="36"/>
      <c r="BP97" s="29"/>
      <c r="BQ97" s="36"/>
      <c r="BR97" s="29"/>
      <c r="BS97" s="36"/>
      <c r="BT97" s="36"/>
      <c r="BU97" s="36"/>
      <c r="BV97" s="36"/>
    </row>
    <row r="98" spans="1:75" x14ac:dyDescent="0.25">
      <c r="A98" s="16">
        <v>96</v>
      </c>
      <c r="B98" s="16">
        <v>1</v>
      </c>
      <c r="C98" s="31" t="s">
        <v>561</v>
      </c>
      <c r="D98" s="40">
        <f>'ПЛАН 2019'!F98-январь!E98</f>
        <v>592.02591567149739</v>
      </c>
      <c r="E98" s="40">
        <f t="shared" si="1"/>
        <v>0</v>
      </c>
      <c r="F98" s="36"/>
      <c r="G98" s="36"/>
      <c r="H98" s="36"/>
      <c r="I98" s="27"/>
      <c r="J98" s="36"/>
      <c r="K98" s="36"/>
      <c r="L98" s="36"/>
      <c r="M98" s="36"/>
      <c r="N98" s="36"/>
      <c r="O98" s="29"/>
      <c r="P98" s="36"/>
      <c r="Q98" s="29"/>
      <c r="R98" s="36"/>
      <c r="S98" s="36"/>
      <c r="T98" s="36"/>
      <c r="U98" s="36"/>
      <c r="V98" s="36"/>
      <c r="W98" s="36"/>
      <c r="X98" s="36"/>
      <c r="Y98" s="29"/>
      <c r="Z98" s="36"/>
      <c r="AA98" s="66"/>
      <c r="AB98" s="36"/>
      <c r="AC98" s="36"/>
      <c r="AD98" s="36"/>
      <c r="AE98" s="36"/>
      <c r="AF98" s="36"/>
      <c r="AG98" s="36"/>
      <c r="AH98" s="29"/>
      <c r="AI98" s="36"/>
      <c r="AJ98" s="29"/>
      <c r="AK98" s="36"/>
      <c r="AL98" s="36"/>
      <c r="AM98" s="36"/>
      <c r="AN98" s="29"/>
      <c r="AO98" s="36"/>
      <c r="AP98" s="29"/>
      <c r="AQ98" s="36"/>
      <c r="AR98" s="29"/>
      <c r="AS98" s="36"/>
      <c r="AT98" s="36"/>
      <c r="AU98" s="36"/>
      <c r="AV98" s="29"/>
      <c r="AW98" s="36"/>
      <c r="AX98" s="36"/>
      <c r="AY98" s="36"/>
      <c r="AZ98" s="29"/>
      <c r="BA98" s="36"/>
      <c r="BB98" s="36"/>
      <c r="BC98" s="36"/>
      <c r="BD98" s="36"/>
      <c r="BE98" s="36"/>
      <c r="BF98" s="36"/>
      <c r="BG98" s="36"/>
      <c r="BH98" s="36"/>
      <c r="BI98" s="36"/>
      <c r="BJ98" s="29"/>
      <c r="BK98" s="36"/>
      <c r="BL98" s="29"/>
      <c r="BM98" s="36"/>
      <c r="BN98" s="36"/>
      <c r="BO98" s="36"/>
      <c r="BP98" s="29"/>
      <c r="BQ98" s="36"/>
      <c r="BR98" s="29"/>
      <c r="BS98" s="36"/>
      <c r="BT98" s="36"/>
      <c r="BU98" s="36"/>
      <c r="BV98" s="36"/>
    </row>
    <row r="99" spans="1:75" x14ac:dyDescent="0.25">
      <c r="A99" s="16">
        <v>97</v>
      </c>
      <c r="B99" s="16">
        <v>1</v>
      </c>
      <c r="C99" s="31" t="s">
        <v>562</v>
      </c>
      <c r="D99" s="40">
        <f>'ПЛАН 2019'!F99-январь!E99</f>
        <v>-323.01343902415465</v>
      </c>
      <c r="E99" s="40">
        <f t="shared" si="1"/>
        <v>0</v>
      </c>
      <c r="F99" s="36"/>
      <c r="G99" s="36"/>
      <c r="H99" s="36"/>
      <c r="I99" s="27"/>
      <c r="J99" s="36"/>
      <c r="K99" s="36"/>
      <c r="L99" s="36"/>
      <c r="M99" s="36"/>
      <c r="N99" s="36"/>
      <c r="O99" s="29"/>
      <c r="P99" s="36"/>
      <c r="Q99" s="29"/>
      <c r="R99" s="36"/>
      <c r="S99" s="36"/>
      <c r="T99" s="36"/>
      <c r="U99" s="36"/>
      <c r="V99" s="36"/>
      <c r="W99" s="36"/>
      <c r="X99" s="36"/>
      <c r="Y99" s="29"/>
      <c r="Z99" s="36"/>
      <c r="AA99" s="66"/>
      <c r="AB99" s="36"/>
      <c r="AC99" s="36"/>
      <c r="AD99" s="36"/>
      <c r="AE99" s="36"/>
      <c r="AF99" s="36"/>
      <c r="AG99" s="36"/>
      <c r="AH99" s="29"/>
      <c r="AI99" s="36"/>
      <c r="AJ99" s="29"/>
      <c r="AK99" s="36"/>
      <c r="AL99" s="36"/>
      <c r="AM99" s="36"/>
      <c r="AN99" s="29"/>
      <c r="AO99" s="36"/>
      <c r="AP99" s="29"/>
      <c r="AQ99" s="36"/>
      <c r="AR99" s="29"/>
      <c r="AS99" s="36"/>
      <c r="AT99" s="36"/>
      <c r="AU99" s="36"/>
      <c r="AV99" s="29"/>
      <c r="AW99" s="36"/>
      <c r="AX99" s="36"/>
      <c r="AY99" s="36"/>
      <c r="AZ99" s="29"/>
      <c r="BA99" s="36"/>
      <c r="BB99" s="36"/>
      <c r="BC99" s="36"/>
      <c r="BD99" s="36"/>
      <c r="BE99" s="36"/>
      <c r="BF99" s="36"/>
      <c r="BG99" s="36"/>
      <c r="BH99" s="36"/>
      <c r="BI99" s="36"/>
      <c r="BJ99" s="29"/>
      <c r="BK99" s="36"/>
      <c r="BL99" s="29"/>
      <c r="BM99" s="36"/>
      <c r="BN99" s="36"/>
      <c r="BO99" s="36"/>
      <c r="BP99" s="29"/>
      <c r="BQ99" s="36"/>
      <c r="BR99" s="29"/>
      <c r="BS99" s="36"/>
      <c r="BT99" s="36"/>
      <c r="BU99" s="36"/>
      <c r="BV99" s="36"/>
    </row>
    <row r="100" spans="1:75" s="86" customFormat="1" x14ac:dyDescent="0.25">
      <c r="A100" s="79">
        <v>98</v>
      </c>
      <c r="B100" s="79">
        <v>1</v>
      </c>
      <c r="C100" s="80" t="s">
        <v>563</v>
      </c>
      <c r="D100" s="40">
        <f>'ПЛАН 2019'!F100-январь!E100</f>
        <v>606.16613093719786</v>
      </c>
      <c r="E100" s="81">
        <f t="shared" si="1"/>
        <v>4.0139999999999993</v>
      </c>
      <c r="F100" s="82"/>
      <c r="G100" s="82"/>
      <c r="H100" s="82"/>
      <c r="I100" s="83"/>
      <c r="J100" s="82"/>
      <c r="K100" s="82"/>
      <c r="L100" s="82"/>
      <c r="M100" s="82"/>
      <c r="N100" s="82"/>
      <c r="O100" s="84"/>
      <c r="P100" s="82"/>
      <c r="Q100" s="84"/>
      <c r="R100" s="82"/>
      <c r="S100" s="82"/>
      <c r="T100" s="82"/>
      <c r="U100" s="82"/>
      <c r="V100" s="82"/>
      <c r="W100" s="82"/>
      <c r="X100" s="82"/>
      <c r="Y100" s="84"/>
      <c r="Z100" s="82"/>
      <c r="AA100" s="85"/>
      <c r="AB100" s="82"/>
      <c r="AC100" s="82"/>
      <c r="AD100" s="82"/>
      <c r="AE100" s="82"/>
      <c r="AF100" s="82"/>
      <c r="AG100" s="82"/>
      <c r="AH100" s="84"/>
      <c r="AI100" s="82"/>
      <c r="AJ100" s="84"/>
      <c r="AK100" s="82"/>
      <c r="AL100" s="82"/>
      <c r="AM100" s="82"/>
      <c r="AN100" s="84"/>
      <c r="AO100" s="82"/>
      <c r="AP100" s="84"/>
      <c r="AQ100" s="82"/>
      <c r="AR100" s="84"/>
      <c r="AS100" s="82"/>
      <c r="AT100" s="82"/>
      <c r="AU100" s="82"/>
      <c r="AV100" s="84"/>
      <c r="AW100" s="82"/>
      <c r="AX100" s="82"/>
      <c r="AY100" s="82"/>
      <c r="AZ100" s="84"/>
      <c r="BA100" s="82"/>
      <c r="BB100" s="82"/>
      <c r="BC100" s="82"/>
      <c r="BD100" s="82"/>
      <c r="BE100" s="82"/>
      <c r="BF100" s="82"/>
      <c r="BG100" s="82"/>
      <c r="BH100" s="82"/>
      <c r="BI100" s="82"/>
      <c r="BJ100" s="84"/>
      <c r="BK100" s="82"/>
      <c r="BL100" s="84">
        <v>4</v>
      </c>
      <c r="BM100" s="82">
        <v>1.9319999999999999</v>
      </c>
      <c r="BN100" s="82"/>
      <c r="BO100" s="82"/>
      <c r="BP100" s="84"/>
      <c r="BQ100" s="82"/>
      <c r="BR100" s="84"/>
      <c r="BS100" s="82"/>
      <c r="BT100" s="82"/>
      <c r="BU100" s="82"/>
      <c r="BV100" s="82">
        <v>2.0819999999999999</v>
      </c>
      <c r="BW100" s="86" t="s">
        <v>1073</v>
      </c>
    </row>
    <row r="101" spans="1:75" x14ac:dyDescent="0.25">
      <c r="A101" s="16">
        <v>99</v>
      </c>
      <c r="B101" s="16">
        <v>1</v>
      </c>
      <c r="C101" s="31" t="s">
        <v>564</v>
      </c>
      <c r="D101" s="40">
        <f>'ПЛАН 2019'!F101-январь!E101</f>
        <v>898.54635278260855</v>
      </c>
      <c r="E101" s="40">
        <f t="shared" si="1"/>
        <v>0</v>
      </c>
      <c r="F101" s="36"/>
      <c r="G101" s="36"/>
      <c r="H101" s="36"/>
      <c r="I101" s="27"/>
      <c r="J101" s="36"/>
      <c r="K101" s="36"/>
      <c r="L101" s="36"/>
      <c r="M101" s="36"/>
      <c r="N101" s="36"/>
      <c r="O101" s="29"/>
      <c r="P101" s="36"/>
      <c r="Q101" s="29"/>
      <c r="R101" s="36"/>
      <c r="S101" s="36"/>
      <c r="T101" s="36"/>
      <c r="U101" s="36"/>
      <c r="V101" s="36"/>
      <c r="W101" s="36"/>
      <c r="X101" s="36"/>
      <c r="Y101" s="29"/>
      <c r="Z101" s="36"/>
      <c r="AA101" s="66"/>
      <c r="AB101" s="36"/>
      <c r="AC101" s="36"/>
      <c r="AD101" s="36"/>
      <c r="AE101" s="36"/>
      <c r="AF101" s="36"/>
      <c r="AG101" s="36"/>
      <c r="AH101" s="29"/>
      <c r="AI101" s="36"/>
      <c r="AJ101" s="29"/>
      <c r="AK101" s="36"/>
      <c r="AL101" s="36"/>
      <c r="AM101" s="36"/>
      <c r="AN101" s="29"/>
      <c r="AO101" s="36"/>
      <c r="AP101" s="29"/>
      <c r="AQ101" s="36"/>
      <c r="AR101" s="29"/>
      <c r="AS101" s="36"/>
      <c r="AT101" s="36"/>
      <c r="AU101" s="36"/>
      <c r="AV101" s="29"/>
      <c r="AW101" s="36"/>
      <c r="AX101" s="36"/>
      <c r="AY101" s="36"/>
      <c r="AZ101" s="29"/>
      <c r="BA101" s="36"/>
      <c r="BB101" s="36"/>
      <c r="BC101" s="36"/>
      <c r="BD101" s="36"/>
      <c r="BE101" s="36"/>
      <c r="BF101" s="36"/>
      <c r="BG101" s="36"/>
      <c r="BH101" s="36"/>
      <c r="BI101" s="36"/>
      <c r="BJ101" s="29"/>
      <c r="BK101" s="36"/>
      <c r="BL101" s="29"/>
      <c r="BM101" s="36"/>
      <c r="BN101" s="36"/>
      <c r="BO101" s="36"/>
      <c r="BP101" s="29"/>
      <c r="BQ101" s="36"/>
      <c r="BR101" s="29"/>
      <c r="BS101" s="36"/>
      <c r="BT101" s="36"/>
      <c r="BU101" s="36"/>
      <c r="BV101" s="36"/>
    </row>
    <row r="102" spans="1:75" x14ac:dyDescent="0.25">
      <c r="A102" s="16">
        <v>100</v>
      </c>
      <c r="B102" s="16">
        <v>1</v>
      </c>
      <c r="C102" s="31" t="s">
        <v>565</v>
      </c>
      <c r="D102" s="40">
        <f>'ПЛАН 2019'!F102-январь!E102</f>
        <v>308.10521199999999</v>
      </c>
      <c r="E102" s="40">
        <f t="shared" si="1"/>
        <v>0</v>
      </c>
      <c r="F102" s="36"/>
      <c r="G102" s="36"/>
      <c r="H102" s="36"/>
      <c r="I102" s="27"/>
      <c r="J102" s="36"/>
      <c r="K102" s="36"/>
      <c r="L102" s="36"/>
      <c r="M102" s="36"/>
      <c r="N102" s="36"/>
      <c r="O102" s="29"/>
      <c r="P102" s="36"/>
      <c r="Q102" s="29"/>
      <c r="R102" s="36"/>
      <c r="S102" s="36"/>
      <c r="T102" s="36"/>
      <c r="U102" s="36"/>
      <c r="V102" s="36"/>
      <c r="W102" s="36"/>
      <c r="X102" s="36"/>
      <c r="Y102" s="29"/>
      <c r="Z102" s="36"/>
      <c r="AA102" s="66"/>
      <c r="AB102" s="36"/>
      <c r="AC102" s="36"/>
      <c r="AD102" s="36"/>
      <c r="AE102" s="36"/>
      <c r="AF102" s="36"/>
      <c r="AG102" s="36"/>
      <c r="AH102" s="29"/>
      <c r="AI102" s="36"/>
      <c r="AJ102" s="29"/>
      <c r="AK102" s="36"/>
      <c r="AL102" s="36"/>
      <c r="AM102" s="36"/>
      <c r="AN102" s="29"/>
      <c r="AO102" s="36"/>
      <c r="AP102" s="29"/>
      <c r="AQ102" s="36"/>
      <c r="AR102" s="29"/>
      <c r="AS102" s="36"/>
      <c r="AT102" s="36"/>
      <c r="AU102" s="36"/>
      <c r="AV102" s="29"/>
      <c r="AW102" s="36"/>
      <c r="AX102" s="36"/>
      <c r="AY102" s="36"/>
      <c r="AZ102" s="29"/>
      <c r="BA102" s="36"/>
      <c r="BB102" s="36"/>
      <c r="BC102" s="36"/>
      <c r="BD102" s="36"/>
      <c r="BE102" s="36"/>
      <c r="BF102" s="36"/>
      <c r="BG102" s="36"/>
      <c r="BH102" s="36"/>
      <c r="BI102" s="36"/>
      <c r="BJ102" s="29"/>
      <c r="BK102" s="36"/>
      <c r="BL102" s="29"/>
      <c r="BM102" s="36"/>
      <c r="BN102" s="36"/>
      <c r="BO102" s="36"/>
      <c r="BP102" s="29"/>
      <c r="BQ102" s="36"/>
      <c r="BR102" s="29"/>
      <c r="BS102" s="36"/>
      <c r="BT102" s="36"/>
      <c r="BU102" s="36"/>
      <c r="BV102" s="36"/>
    </row>
    <row r="103" spans="1:75" x14ac:dyDescent="0.25">
      <c r="A103" s="16">
        <v>101</v>
      </c>
      <c r="B103" s="16">
        <v>1</v>
      </c>
      <c r="C103" s="31" t="s">
        <v>566</v>
      </c>
      <c r="D103" s="40">
        <f>'ПЛАН 2019'!F103-январь!E103</f>
        <v>315.53588342028985</v>
      </c>
      <c r="E103" s="40">
        <f t="shared" si="1"/>
        <v>0</v>
      </c>
      <c r="F103" s="36"/>
      <c r="G103" s="36"/>
      <c r="H103" s="36"/>
      <c r="I103" s="27"/>
      <c r="J103" s="36"/>
      <c r="K103" s="36"/>
      <c r="L103" s="36"/>
      <c r="M103" s="36"/>
      <c r="N103" s="36"/>
      <c r="O103" s="29"/>
      <c r="P103" s="36"/>
      <c r="Q103" s="29"/>
      <c r="R103" s="36"/>
      <c r="S103" s="36"/>
      <c r="T103" s="36"/>
      <c r="U103" s="36"/>
      <c r="V103" s="36"/>
      <c r="W103" s="36"/>
      <c r="X103" s="36"/>
      <c r="Y103" s="29"/>
      <c r="Z103" s="36"/>
      <c r="AA103" s="66"/>
      <c r="AB103" s="36"/>
      <c r="AC103" s="36"/>
      <c r="AD103" s="36"/>
      <c r="AE103" s="36"/>
      <c r="AF103" s="36"/>
      <c r="AG103" s="36"/>
      <c r="AH103" s="29"/>
      <c r="AI103" s="36"/>
      <c r="AJ103" s="29"/>
      <c r="AK103" s="36"/>
      <c r="AL103" s="36"/>
      <c r="AM103" s="36"/>
      <c r="AN103" s="29"/>
      <c r="AO103" s="36"/>
      <c r="AP103" s="29"/>
      <c r="AQ103" s="36"/>
      <c r="AR103" s="29"/>
      <c r="AS103" s="36"/>
      <c r="AT103" s="36"/>
      <c r="AU103" s="36"/>
      <c r="AV103" s="29"/>
      <c r="AW103" s="36"/>
      <c r="AX103" s="36"/>
      <c r="AY103" s="36"/>
      <c r="AZ103" s="29"/>
      <c r="BA103" s="36"/>
      <c r="BB103" s="36"/>
      <c r="BC103" s="36"/>
      <c r="BD103" s="36"/>
      <c r="BE103" s="36"/>
      <c r="BF103" s="36"/>
      <c r="BG103" s="36"/>
      <c r="BH103" s="36"/>
      <c r="BI103" s="36"/>
      <c r="BJ103" s="29"/>
      <c r="BK103" s="36"/>
      <c r="BL103" s="29"/>
      <c r="BM103" s="36"/>
      <c r="BN103" s="36"/>
      <c r="BO103" s="36"/>
      <c r="BP103" s="29"/>
      <c r="BQ103" s="36"/>
      <c r="BR103" s="29"/>
      <c r="BS103" s="36"/>
      <c r="BT103" s="36"/>
      <c r="BU103" s="36"/>
      <c r="BV103" s="36"/>
    </row>
    <row r="104" spans="1:75" x14ac:dyDescent="0.25">
      <c r="A104" s="16">
        <v>102</v>
      </c>
      <c r="B104" s="16">
        <v>1</v>
      </c>
      <c r="C104" s="31" t="s">
        <v>567</v>
      </c>
      <c r="D104" s="40">
        <f>'ПЛАН 2019'!F104-январь!E104</f>
        <v>1518.2619509951692</v>
      </c>
      <c r="E104" s="40">
        <f t="shared" si="1"/>
        <v>0</v>
      </c>
      <c r="F104" s="36"/>
      <c r="G104" s="36"/>
      <c r="H104" s="36"/>
      <c r="I104" s="27"/>
      <c r="J104" s="36"/>
      <c r="K104" s="36"/>
      <c r="L104" s="36"/>
      <c r="M104" s="36"/>
      <c r="N104" s="36"/>
      <c r="O104" s="29"/>
      <c r="P104" s="36"/>
      <c r="Q104" s="29"/>
      <c r="R104" s="36"/>
      <c r="S104" s="36"/>
      <c r="T104" s="36"/>
      <c r="U104" s="36"/>
      <c r="V104" s="36"/>
      <c r="W104" s="36"/>
      <c r="X104" s="36"/>
      <c r="Y104" s="29"/>
      <c r="Z104" s="36"/>
      <c r="AA104" s="66"/>
      <c r="AB104" s="36"/>
      <c r="AC104" s="36"/>
      <c r="AD104" s="36"/>
      <c r="AE104" s="36"/>
      <c r="AF104" s="36"/>
      <c r="AG104" s="36"/>
      <c r="AH104" s="29"/>
      <c r="AI104" s="36"/>
      <c r="AJ104" s="29"/>
      <c r="AK104" s="36"/>
      <c r="AL104" s="36"/>
      <c r="AM104" s="36"/>
      <c r="AN104" s="29"/>
      <c r="AO104" s="36"/>
      <c r="AP104" s="29"/>
      <c r="AQ104" s="36"/>
      <c r="AR104" s="29"/>
      <c r="AS104" s="36"/>
      <c r="AT104" s="36"/>
      <c r="AU104" s="36"/>
      <c r="AV104" s="29"/>
      <c r="AW104" s="36"/>
      <c r="AX104" s="36"/>
      <c r="AY104" s="36"/>
      <c r="AZ104" s="29"/>
      <c r="BA104" s="36"/>
      <c r="BB104" s="36"/>
      <c r="BC104" s="36"/>
      <c r="BD104" s="36"/>
      <c r="BE104" s="36"/>
      <c r="BF104" s="36"/>
      <c r="BG104" s="36"/>
      <c r="BH104" s="36"/>
      <c r="BI104" s="36"/>
      <c r="BJ104" s="29"/>
      <c r="BK104" s="36"/>
      <c r="BL104" s="29"/>
      <c r="BM104" s="36"/>
      <c r="BN104" s="36"/>
      <c r="BO104" s="36"/>
      <c r="BP104" s="29"/>
      <c r="BQ104" s="36"/>
      <c r="BR104" s="29"/>
      <c r="BS104" s="36"/>
      <c r="BT104" s="36"/>
      <c r="BU104" s="36"/>
      <c r="BV104" s="36"/>
    </row>
    <row r="105" spans="1:75" s="86" customFormat="1" x14ac:dyDescent="0.25">
      <c r="A105" s="79">
        <v>103</v>
      </c>
      <c r="B105" s="79">
        <v>1</v>
      </c>
      <c r="C105" s="80" t="s">
        <v>568</v>
      </c>
      <c r="D105" s="40">
        <f>'ПЛАН 2019'!F105-январь!E105</f>
        <v>1220.5291364057973</v>
      </c>
      <c r="E105" s="81">
        <f t="shared" si="1"/>
        <v>0.96499999999999997</v>
      </c>
      <c r="F105" s="82"/>
      <c r="G105" s="82"/>
      <c r="H105" s="82"/>
      <c r="I105" s="83"/>
      <c r="J105" s="82"/>
      <c r="K105" s="82"/>
      <c r="L105" s="82"/>
      <c r="M105" s="82"/>
      <c r="N105" s="82"/>
      <c r="O105" s="84"/>
      <c r="P105" s="82"/>
      <c r="Q105" s="84"/>
      <c r="R105" s="82"/>
      <c r="S105" s="82"/>
      <c r="T105" s="82"/>
      <c r="U105" s="82"/>
      <c r="V105" s="82"/>
      <c r="W105" s="82"/>
      <c r="X105" s="82"/>
      <c r="Y105" s="84"/>
      <c r="Z105" s="82"/>
      <c r="AA105" s="85"/>
      <c r="AB105" s="82"/>
      <c r="AC105" s="82"/>
      <c r="AD105" s="82"/>
      <c r="AE105" s="82"/>
      <c r="AF105" s="82"/>
      <c r="AG105" s="82"/>
      <c r="AH105" s="84"/>
      <c r="AI105" s="82"/>
      <c r="AJ105" s="84"/>
      <c r="AK105" s="82"/>
      <c r="AL105" s="82"/>
      <c r="AM105" s="82"/>
      <c r="AN105" s="84"/>
      <c r="AO105" s="82"/>
      <c r="AP105" s="84"/>
      <c r="AQ105" s="82"/>
      <c r="AR105" s="84"/>
      <c r="AS105" s="82"/>
      <c r="AT105" s="82"/>
      <c r="AU105" s="82"/>
      <c r="AV105" s="84"/>
      <c r="AW105" s="82"/>
      <c r="AX105" s="82"/>
      <c r="AY105" s="82"/>
      <c r="AZ105" s="84"/>
      <c r="BA105" s="82"/>
      <c r="BB105" s="82"/>
      <c r="BC105" s="82"/>
      <c r="BD105" s="82"/>
      <c r="BE105" s="82"/>
      <c r="BF105" s="82"/>
      <c r="BG105" s="82"/>
      <c r="BH105" s="82"/>
      <c r="BI105" s="82"/>
      <c r="BJ105" s="84"/>
      <c r="BK105" s="82"/>
      <c r="BL105" s="84">
        <v>2</v>
      </c>
      <c r="BM105" s="82">
        <v>0.96499999999999997</v>
      </c>
      <c r="BN105" s="82"/>
      <c r="BO105" s="82"/>
      <c r="BP105" s="84"/>
      <c r="BQ105" s="82"/>
      <c r="BR105" s="84"/>
      <c r="BS105" s="82"/>
      <c r="BT105" s="82"/>
      <c r="BU105" s="82"/>
      <c r="BV105" s="82"/>
    </row>
    <row r="106" spans="1:75" s="86" customFormat="1" x14ac:dyDescent="0.25">
      <c r="A106" s="79">
        <v>104</v>
      </c>
      <c r="B106" s="79">
        <v>1</v>
      </c>
      <c r="C106" s="80" t="s">
        <v>569</v>
      </c>
      <c r="D106" s="40">
        <f>'ПЛАН 2019'!F106-январь!E106</f>
        <v>162.23054935265699</v>
      </c>
      <c r="E106" s="81">
        <f t="shared" si="1"/>
        <v>36.125999999999998</v>
      </c>
      <c r="F106" s="82"/>
      <c r="G106" s="82"/>
      <c r="H106" s="82"/>
      <c r="I106" s="83"/>
      <c r="J106" s="82"/>
      <c r="K106" s="82"/>
      <c r="L106" s="82"/>
      <c r="M106" s="82"/>
      <c r="N106" s="82"/>
      <c r="O106" s="84"/>
      <c r="P106" s="82"/>
      <c r="Q106" s="84"/>
      <c r="R106" s="82"/>
      <c r="S106" s="82"/>
      <c r="T106" s="82"/>
      <c r="U106" s="82"/>
      <c r="V106" s="82"/>
      <c r="W106" s="82"/>
      <c r="X106" s="82"/>
      <c r="Y106" s="84"/>
      <c r="Z106" s="82"/>
      <c r="AA106" s="85"/>
      <c r="AB106" s="82"/>
      <c r="AC106" s="82"/>
      <c r="AD106" s="82"/>
      <c r="AE106" s="82"/>
      <c r="AF106" s="82"/>
      <c r="AG106" s="82"/>
      <c r="AH106" s="84"/>
      <c r="AI106" s="82"/>
      <c r="AJ106" s="84"/>
      <c r="AK106" s="82"/>
      <c r="AL106" s="82"/>
      <c r="AM106" s="82"/>
      <c r="AN106" s="84"/>
      <c r="AO106" s="82"/>
      <c r="AP106" s="84"/>
      <c r="AQ106" s="82"/>
      <c r="AR106" s="84"/>
      <c r="AS106" s="82"/>
      <c r="AT106" s="82"/>
      <c r="AU106" s="82"/>
      <c r="AV106" s="84"/>
      <c r="AW106" s="82"/>
      <c r="AX106" s="82"/>
      <c r="AY106" s="82"/>
      <c r="AZ106" s="84"/>
      <c r="BA106" s="82"/>
      <c r="BB106" s="82"/>
      <c r="BC106" s="82"/>
      <c r="BD106" s="82"/>
      <c r="BE106" s="82"/>
      <c r="BF106" s="82">
        <v>0.02</v>
      </c>
      <c r="BG106" s="82">
        <v>21.635999999999999</v>
      </c>
      <c r="BH106" s="82"/>
      <c r="BI106" s="82"/>
      <c r="BJ106" s="84"/>
      <c r="BK106" s="82"/>
      <c r="BL106" s="84">
        <v>30</v>
      </c>
      <c r="BM106" s="82">
        <v>14.49</v>
      </c>
      <c r="BN106" s="82"/>
      <c r="BO106" s="82"/>
      <c r="BP106" s="84"/>
      <c r="BQ106" s="82"/>
      <c r="BR106" s="84"/>
      <c r="BS106" s="82"/>
      <c r="BT106" s="82"/>
      <c r="BU106" s="82"/>
      <c r="BV106" s="82"/>
    </row>
    <row r="107" spans="1:75" x14ac:dyDescent="0.25">
      <c r="A107" s="16">
        <v>105</v>
      </c>
      <c r="B107" s="16">
        <v>1</v>
      </c>
      <c r="C107" s="31" t="s">
        <v>570</v>
      </c>
      <c r="D107" s="40">
        <f>'ПЛАН 2019'!F107-январь!E107</f>
        <v>373.99305727536228</v>
      </c>
      <c r="E107" s="40">
        <f t="shared" si="1"/>
        <v>0</v>
      </c>
      <c r="F107" s="36"/>
      <c r="G107" s="36"/>
      <c r="H107" s="36"/>
      <c r="I107" s="27"/>
      <c r="J107" s="36"/>
      <c r="K107" s="36"/>
      <c r="L107" s="36"/>
      <c r="M107" s="36"/>
      <c r="N107" s="36"/>
      <c r="O107" s="29"/>
      <c r="P107" s="36"/>
      <c r="Q107" s="29"/>
      <c r="R107" s="36"/>
      <c r="S107" s="36"/>
      <c r="T107" s="36"/>
      <c r="U107" s="36"/>
      <c r="V107" s="36"/>
      <c r="W107" s="36"/>
      <c r="X107" s="36"/>
      <c r="Y107" s="29"/>
      <c r="Z107" s="36"/>
      <c r="AA107" s="66"/>
      <c r="AB107" s="36"/>
      <c r="AC107" s="36"/>
      <c r="AD107" s="36"/>
      <c r="AE107" s="36"/>
      <c r="AF107" s="36"/>
      <c r="AG107" s="36"/>
      <c r="AH107" s="29"/>
      <c r="AI107" s="36"/>
      <c r="AJ107" s="29"/>
      <c r="AK107" s="36"/>
      <c r="AL107" s="36"/>
      <c r="AM107" s="36"/>
      <c r="AN107" s="29"/>
      <c r="AO107" s="36"/>
      <c r="AP107" s="29"/>
      <c r="AQ107" s="36"/>
      <c r="AR107" s="29"/>
      <c r="AS107" s="36"/>
      <c r="AT107" s="36"/>
      <c r="AU107" s="36"/>
      <c r="AV107" s="29"/>
      <c r="AW107" s="36"/>
      <c r="AX107" s="36"/>
      <c r="AY107" s="36"/>
      <c r="AZ107" s="29"/>
      <c r="BA107" s="36"/>
      <c r="BB107" s="36"/>
      <c r="BC107" s="36"/>
      <c r="BD107" s="36"/>
      <c r="BE107" s="36"/>
      <c r="BF107" s="36"/>
      <c r="BG107" s="36"/>
      <c r="BH107" s="36"/>
      <c r="BI107" s="36"/>
      <c r="BJ107" s="29"/>
      <c r="BK107" s="36"/>
      <c r="BL107" s="29"/>
      <c r="BM107" s="36"/>
      <c r="BN107" s="36"/>
      <c r="BO107" s="36"/>
      <c r="BP107" s="29"/>
      <c r="BQ107" s="36"/>
      <c r="BR107" s="29"/>
      <c r="BS107" s="36"/>
      <c r="BT107" s="36"/>
      <c r="BU107" s="36"/>
      <c r="BV107" s="36"/>
    </row>
    <row r="108" spans="1:75" x14ac:dyDescent="0.25">
      <c r="A108" s="16">
        <v>106</v>
      </c>
      <c r="B108" s="16">
        <v>1</v>
      </c>
      <c r="C108" s="31" t="s">
        <v>571</v>
      </c>
      <c r="D108" s="40">
        <f>'ПЛАН 2019'!F108-январь!E108</f>
        <v>1111.070467352657</v>
      </c>
      <c r="E108" s="40">
        <f t="shared" si="1"/>
        <v>0</v>
      </c>
      <c r="F108" s="36"/>
      <c r="G108" s="36"/>
      <c r="H108" s="36"/>
      <c r="I108" s="27"/>
      <c r="J108" s="36"/>
      <c r="K108" s="36"/>
      <c r="L108" s="36"/>
      <c r="M108" s="36"/>
      <c r="N108" s="36"/>
      <c r="O108" s="29"/>
      <c r="P108" s="36"/>
      <c r="Q108" s="29"/>
      <c r="R108" s="36"/>
      <c r="S108" s="36"/>
      <c r="T108" s="36"/>
      <c r="U108" s="36"/>
      <c r="V108" s="36"/>
      <c r="W108" s="36"/>
      <c r="X108" s="36"/>
      <c r="Y108" s="29"/>
      <c r="Z108" s="36"/>
      <c r="AA108" s="66"/>
      <c r="AB108" s="36"/>
      <c r="AC108" s="36"/>
      <c r="AD108" s="36"/>
      <c r="AE108" s="36"/>
      <c r="AF108" s="36"/>
      <c r="AG108" s="36"/>
      <c r="AH108" s="29"/>
      <c r="AI108" s="36"/>
      <c r="AJ108" s="29"/>
      <c r="AK108" s="36"/>
      <c r="AL108" s="36"/>
      <c r="AM108" s="36"/>
      <c r="AN108" s="29"/>
      <c r="AO108" s="36"/>
      <c r="AP108" s="29"/>
      <c r="AQ108" s="36"/>
      <c r="AR108" s="29"/>
      <c r="AS108" s="36"/>
      <c r="AT108" s="36"/>
      <c r="AU108" s="36"/>
      <c r="AV108" s="29"/>
      <c r="AW108" s="36"/>
      <c r="AX108" s="36"/>
      <c r="AY108" s="36"/>
      <c r="AZ108" s="29"/>
      <c r="BA108" s="36"/>
      <c r="BB108" s="36"/>
      <c r="BC108" s="36"/>
      <c r="BD108" s="36"/>
      <c r="BE108" s="36"/>
      <c r="BF108" s="36"/>
      <c r="BG108" s="36"/>
      <c r="BH108" s="36"/>
      <c r="BI108" s="36"/>
      <c r="BJ108" s="29"/>
      <c r="BK108" s="36"/>
      <c r="BL108" s="29"/>
      <c r="BM108" s="36"/>
      <c r="BN108" s="36"/>
      <c r="BO108" s="36"/>
      <c r="BP108" s="29"/>
      <c r="BQ108" s="36"/>
      <c r="BR108" s="29"/>
      <c r="BS108" s="36"/>
      <c r="BT108" s="36"/>
      <c r="BU108" s="36"/>
      <c r="BV108" s="36"/>
    </row>
    <row r="109" spans="1:75" x14ac:dyDescent="0.25">
      <c r="A109" s="16">
        <v>107</v>
      </c>
      <c r="B109" s="16">
        <v>1</v>
      </c>
      <c r="C109" s="31" t="s">
        <v>572</v>
      </c>
      <c r="D109" s="40">
        <f>'ПЛАН 2019'!F109-январь!E109</f>
        <v>160.05517103381646</v>
      </c>
      <c r="E109" s="40">
        <f t="shared" si="1"/>
        <v>0</v>
      </c>
      <c r="F109" s="36"/>
      <c r="G109" s="36"/>
      <c r="H109" s="36"/>
      <c r="I109" s="27"/>
      <c r="J109" s="36"/>
      <c r="K109" s="36"/>
      <c r="L109" s="36"/>
      <c r="M109" s="36"/>
      <c r="N109" s="36"/>
      <c r="O109" s="29"/>
      <c r="P109" s="36"/>
      <c r="Q109" s="29"/>
      <c r="R109" s="36"/>
      <c r="S109" s="36"/>
      <c r="T109" s="36"/>
      <c r="U109" s="36"/>
      <c r="V109" s="36"/>
      <c r="W109" s="36"/>
      <c r="X109" s="36"/>
      <c r="Y109" s="29"/>
      <c r="Z109" s="36"/>
      <c r="AA109" s="66"/>
      <c r="AB109" s="36"/>
      <c r="AC109" s="36"/>
      <c r="AD109" s="36"/>
      <c r="AE109" s="36"/>
      <c r="AF109" s="36"/>
      <c r="AG109" s="36"/>
      <c r="AH109" s="29"/>
      <c r="AI109" s="36"/>
      <c r="AJ109" s="29"/>
      <c r="AK109" s="36"/>
      <c r="AL109" s="36"/>
      <c r="AM109" s="36"/>
      <c r="AN109" s="29"/>
      <c r="AO109" s="36"/>
      <c r="AP109" s="29"/>
      <c r="AQ109" s="36"/>
      <c r="AR109" s="29"/>
      <c r="AS109" s="36"/>
      <c r="AT109" s="36"/>
      <c r="AU109" s="36"/>
      <c r="AV109" s="29"/>
      <c r="AW109" s="36"/>
      <c r="AX109" s="36"/>
      <c r="AY109" s="36"/>
      <c r="AZ109" s="29"/>
      <c r="BA109" s="36"/>
      <c r="BB109" s="36"/>
      <c r="BC109" s="36"/>
      <c r="BD109" s="36"/>
      <c r="BE109" s="36"/>
      <c r="BF109" s="36"/>
      <c r="BG109" s="36"/>
      <c r="BH109" s="36"/>
      <c r="BI109" s="36"/>
      <c r="BJ109" s="29"/>
      <c r="BK109" s="36"/>
      <c r="BL109" s="29"/>
      <c r="BM109" s="36"/>
      <c r="BN109" s="36"/>
      <c r="BO109" s="36"/>
      <c r="BP109" s="29"/>
      <c r="BQ109" s="36"/>
      <c r="BR109" s="29"/>
      <c r="BS109" s="36"/>
      <c r="BT109" s="36"/>
      <c r="BU109" s="36"/>
      <c r="BV109" s="36"/>
    </row>
    <row r="110" spans="1:75" x14ac:dyDescent="0.25">
      <c r="A110" s="16">
        <v>108</v>
      </c>
      <c r="B110" s="16">
        <v>1</v>
      </c>
      <c r="C110" s="31" t="s">
        <v>573</v>
      </c>
      <c r="D110" s="40">
        <f>'ПЛАН 2019'!F110-январь!E110</f>
        <v>-967.43309163285028</v>
      </c>
      <c r="E110" s="40">
        <f t="shared" si="1"/>
        <v>0</v>
      </c>
      <c r="F110" s="36"/>
      <c r="G110" s="36"/>
      <c r="H110" s="36"/>
      <c r="I110" s="27"/>
      <c r="J110" s="36"/>
      <c r="K110" s="36"/>
      <c r="L110" s="36"/>
      <c r="M110" s="36"/>
      <c r="N110" s="36"/>
      <c r="O110" s="29"/>
      <c r="P110" s="36"/>
      <c r="Q110" s="29"/>
      <c r="R110" s="36"/>
      <c r="S110" s="36"/>
      <c r="T110" s="36"/>
      <c r="U110" s="36"/>
      <c r="V110" s="36"/>
      <c r="W110" s="36"/>
      <c r="X110" s="36"/>
      <c r="Y110" s="29"/>
      <c r="Z110" s="36"/>
      <c r="AA110" s="66"/>
      <c r="AB110" s="36"/>
      <c r="AC110" s="36"/>
      <c r="AD110" s="36"/>
      <c r="AE110" s="36"/>
      <c r="AF110" s="36"/>
      <c r="AG110" s="36"/>
      <c r="AH110" s="29"/>
      <c r="AI110" s="36"/>
      <c r="AJ110" s="29"/>
      <c r="AK110" s="36"/>
      <c r="AL110" s="36"/>
      <c r="AM110" s="36"/>
      <c r="AN110" s="29"/>
      <c r="AO110" s="36"/>
      <c r="AP110" s="29"/>
      <c r="AQ110" s="36"/>
      <c r="AR110" s="29"/>
      <c r="AS110" s="36"/>
      <c r="AT110" s="36"/>
      <c r="AU110" s="36"/>
      <c r="AV110" s="29"/>
      <c r="AW110" s="36"/>
      <c r="AX110" s="36"/>
      <c r="AY110" s="36"/>
      <c r="AZ110" s="29"/>
      <c r="BA110" s="36"/>
      <c r="BB110" s="36"/>
      <c r="BC110" s="36"/>
      <c r="BD110" s="36"/>
      <c r="BE110" s="36"/>
      <c r="BF110" s="36"/>
      <c r="BG110" s="36"/>
      <c r="BH110" s="36"/>
      <c r="BI110" s="36"/>
      <c r="BJ110" s="29"/>
      <c r="BK110" s="36"/>
      <c r="BL110" s="29"/>
      <c r="BM110" s="36"/>
      <c r="BN110" s="36"/>
      <c r="BO110" s="36"/>
      <c r="BP110" s="29"/>
      <c r="BQ110" s="36"/>
      <c r="BR110" s="29"/>
      <c r="BS110" s="36"/>
      <c r="BT110" s="36"/>
      <c r="BU110" s="36"/>
      <c r="BV110" s="36"/>
    </row>
    <row r="111" spans="1:75" x14ac:dyDescent="0.25">
      <c r="A111" s="16">
        <v>109</v>
      </c>
      <c r="B111" s="16">
        <v>1</v>
      </c>
      <c r="C111" s="31" t="s">
        <v>574</v>
      </c>
      <c r="D111" s="40">
        <f>'ПЛАН 2019'!F111-январь!E111</f>
        <v>445.54092748792266</v>
      </c>
      <c r="E111" s="40">
        <f t="shared" si="1"/>
        <v>0</v>
      </c>
      <c r="F111" s="36"/>
      <c r="G111" s="36"/>
      <c r="H111" s="36"/>
      <c r="I111" s="27"/>
      <c r="J111" s="36"/>
      <c r="K111" s="36"/>
      <c r="L111" s="36"/>
      <c r="M111" s="36"/>
      <c r="N111" s="36"/>
      <c r="O111" s="29"/>
      <c r="P111" s="36"/>
      <c r="Q111" s="29"/>
      <c r="R111" s="36"/>
      <c r="S111" s="36"/>
      <c r="T111" s="36"/>
      <c r="U111" s="36"/>
      <c r="V111" s="36"/>
      <c r="W111" s="36"/>
      <c r="X111" s="36"/>
      <c r="Y111" s="29"/>
      <c r="Z111" s="36"/>
      <c r="AA111" s="66"/>
      <c r="AB111" s="36"/>
      <c r="AC111" s="36"/>
      <c r="AD111" s="36"/>
      <c r="AE111" s="36"/>
      <c r="AF111" s="36"/>
      <c r="AG111" s="36"/>
      <c r="AH111" s="29"/>
      <c r="AI111" s="36"/>
      <c r="AJ111" s="29"/>
      <c r="AK111" s="36"/>
      <c r="AL111" s="36"/>
      <c r="AM111" s="36"/>
      <c r="AN111" s="29"/>
      <c r="AO111" s="36"/>
      <c r="AP111" s="29"/>
      <c r="AQ111" s="36"/>
      <c r="AR111" s="29"/>
      <c r="AS111" s="36"/>
      <c r="AT111" s="36"/>
      <c r="AU111" s="36"/>
      <c r="AV111" s="29"/>
      <c r="AW111" s="36"/>
      <c r="AX111" s="36"/>
      <c r="AY111" s="36"/>
      <c r="AZ111" s="29"/>
      <c r="BA111" s="36"/>
      <c r="BB111" s="36"/>
      <c r="BC111" s="36"/>
      <c r="BD111" s="36"/>
      <c r="BE111" s="36"/>
      <c r="BF111" s="36"/>
      <c r="BG111" s="36"/>
      <c r="BH111" s="36"/>
      <c r="BI111" s="36"/>
      <c r="BJ111" s="29"/>
      <c r="BK111" s="36"/>
      <c r="BL111" s="29"/>
      <c r="BM111" s="36"/>
      <c r="BN111" s="36"/>
      <c r="BO111" s="36"/>
      <c r="BP111" s="29"/>
      <c r="BQ111" s="36"/>
      <c r="BR111" s="29"/>
      <c r="BS111" s="36"/>
      <c r="BT111" s="36"/>
      <c r="BU111" s="36"/>
      <c r="BV111" s="36"/>
    </row>
    <row r="112" spans="1:75" x14ac:dyDescent="0.25">
      <c r="A112" s="16">
        <v>110</v>
      </c>
      <c r="B112" s="16">
        <v>3</v>
      </c>
      <c r="C112" s="31" t="s">
        <v>575</v>
      </c>
      <c r="D112" s="40">
        <f>'ПЛАН 2019'!F112-январь!E112</f>
        <v>1463.5272548405796</v>
      </c>
      <c r="E112" s="40">
        <f t="shared" si="1"/>
        <v>0</v>
      </c>
      <c r="F112" s="36"/>
      <c r="G112" s="36"/>
      <c r="H112" s="36"/>
      <c r="I112" s="27"/>
      <c r="J112" s="36"/>
      <c r="K112" s="36"/>
      <c r="L112" s="36"/>
      <c r="M112" s="36"/>
      <c r="N112" s="36"/>
      <c r="O112" s="29"/>
      <c r="P112" s="36"/>
      <c r="Q112" s="29"/>
      <c r="R112" s="36"/>
      <c r="S112" s="36"/>
      <c r="T112" s="36"/>
      <c r="U112" s="36"/>
      <c r="V112" s="36"/>
      <c r="W112" s="36"/>
      <c r="X112" s="36"/>
      <c r="Y112" s="29"/>
      <c r="Z112" s="36"/>
      <c r="AA112" s="66"/>
      <c r="AB112" s="36"/>
      <c r="AC112" s="36"/>
      <c r="AD112" s="36"/>
      <c r="AE112" s="36"/>
      <c r="AF112" s="36"/>
      <c r="AG112" s="36"/>
      <c r="AH112" s="29"/>
      <c r="AI112" s="36"/>
      <c r="AJ112" s="29"/>
      <c r="AK112" s="36"/>
      <c r="AL112" s="36"/>
      <c r="AM112" s="36"/>
      <c r="AN112" s="29"/>
      <c r="AO112" s="36"/>
      <c r="AP112" s="29"/>
      <c r="AQ112" s="36"/>
      <c r="AR112" s="29"/>
      <c r="AS112" s="36"/>
      <c r="AT112" s="36"/>
      <c r="AU112" s="36"/>
      <c r="AV112" s="29"/>
      <c r="AW112" s="36"/>
      <c r="AX112" s="36"/>
      <c r="AY112" s="36"/>
      <c r="AZ112" s="29"/>
      <c r="BA112" s="36"/>
      <c r="BB112" s="36"/>
      <c r="BC112" s="36"/>
      <c r="BD112" s="36"/>
      <c r="BE112" s="36"/>
      <c r="BF112" s="36"/>
      <c r="BG112" s="36"/>
      <c r="BH112" s="36"/>
      <c r="BI112" s="36"/>
      <c r="BJ112" s="29"/>
      <c r="BK112" s="36"/>
      <c r="BL112" s="29"/>
      <c r="BM112" s="36"/>
      <c r="BN112" s="36"/>
      <c r="BO112" s="36"/>
      <c r="BP112" s="29"/>
      <c r="BQ112" s="36"/>
      <c r="BR112" s="29"/>
      <c r="BS112" s="36"/>
      <c r="BT112" s="36"/>
      <c r="BU112" s="36"/>
      <c r="BV112" s="36"/>
    </row>
    <row r="113" spans="1:75" x14ac:dyDescent="0.25">
      <c r="A113" s="16">
        <v>111</v>
      </c>
      <c r="B113" s="16">
        <v>3</v>
      </c>
      <c r="C113" s="31" t="s">
        <v>576</v>
      </c>
      <c r="D113" s="40">
        <f>'ПЛАН 2019'!F113-январь!E113</f>
        <v>-496.11430515942038</v>
      </c>
      <c r="E113" s="40">
        <f t="shared" si="1"/>
        <v>0</v>
      </c>
      <c r="F113" s="36"/>
      <c r="G113" s="36"/>
      <c r="H113" s="36"/>
      <c r="I113" s="27"/>
      <c r="J113" s="36"/>
      <c r="K113" s="36"/>
      <c r="L113" s="36"/>
      <c r="M113" s="36"/>
      <c r="N113" s="36"/>
      <c r="O113" s="29"/>
      <c r="P113" s="36"/>
      <c r="Q113" s="29"/>
      <c r="R113" s="36"/>
      <c r="S113" s="36"/>
      <c r="T113" s="36"/>
      <c r="U113" s="36"/>
      <c r="V113" s="36"/>
      <c r="W113" s="36"/>
      <c r="X113" s="36"/>
      <c r="Y113" s="29"/>
      <c r="Z113" s="36"/>
      <c r="AA113" s="66"/>
      <c r="AB113" s="36"/>
      <c r="AC113" s="36"/>
      <c r="AD113" s="36"/>
      <c r="AE113" s="36"/>
      <c r="AF113" s="36"/>
      <c r="AG113" s="36"/>
      <c r="AH113" s="29"/>
      <c r="AI113" s="36"/>
      <c r="AJ113" s="29"/>
      <c r="AK113" s="36"/>
      <c r="AL113" s="36"/>
      <c r="AM113" s="36"/>
      <c r="AN113" s="29"/>
      <c r="AO113" s="36"/>
      <c r="AP113" s="29"/>
      <c r="AQ113" s="36"/>
      <c r="AR113" s="29"/>
      <c r="AS113" s="36"/>
      <c r="AT113" s="36"/>
      <c r="AU113" s="36"/>
      <c r="AV113" s="29"/>
      <c r="AW113" s="36"/>
      <c r="AX113" s="36"/>
      <c r="AY113" s="36"/>
      <c r="AZ113" s="29"/>
      <c r="BA113" s="36"/>
      <c r="BB113" s="36"/>
      <c r="BC113" s="36"/>
      <c r="BD113" s="36"/>
      <c r="BE113" s="36"/>
      <c r="BF113" s="36"/>
      <c r="BG113" s="36"/>
      <c r="BH113" s="36"/>
      <c r="BI113" s="36"/>
      <c r="BJ113" s="29"/>
      <c r="BK113" s="36"/>
      <c r="BL113" s="29"/>
      <c r="BM113" s="36"/>
      <c r="BN113" s="36"/>
      <c r="BO113" s="36"/>
      <c r="BP113" s="29"/>
      <c r="BQ113" s="36"/>
      <c r="BR113" s="29"/>
      <c r="BS113" s="36"/>
      <c r="BT113" s="36"/>
      <c r="BU113" s="36"/>
      <c r="BV113" s="36"/>
    </row>
    <row r="114" spans="1:75" s="86" customFormat="1" x14ac:dyDescent="0.25">
      <c r="A114" s="79">
        <v>112</v>
      </c>
      <c r="B114" s="79">
        <v>3</v>
      </c>
      <c r="C114" s="80" t="s">
        <v>577</v>
      </c>
      <c r="D114" s="40">
        <f>'ПЛАН 2019'!F114-январь!E114</f>
        <v>-306.46559355555553</v>
      </c>
      <c r="E114" s="81">
        <f t="shared" si="1"/>
        <v>11.377000000000001</v>
      </c>
      <c r="F114" s="82"/>
      <c r="G114" s="82"/>
      <c r="H114" s="82"/>
      <c r="I114" s="83"/>
      <c r="J114" s="82"/>
      <c r="K114" s="82"/>
      <c r="L114" s="82"/>
      <c r="M114" s="82"/>
      <c r="N114" s="82"/>
      <c r="O114" s="84"/>
      <c r="P114" s="82"/>
      <c r="Q114" s="84"/>
      <c r="R114" s="82"/>
      <c r="S114" s="82"/>
      <c r="T114" s="82"/>
      <c r="U114" s="82"/>
      <c r="V114" s="82"/>
      <c r="W114" s="82"/>
      <c r="X114" s="82"/>
      <c r="Y114" s="84"/>
      <c r="Z114" s="82"/>
      <c r="AA114" s="85"/>
      <c r="AB114" s="82"/>
      <c r="AC114" s="82"/>
      <c r="AD114" s="82"/>
      <c r="AE114" s="82"/>
      <c r="AF114" s="82"/>
      <c r="AG114" s="82"/>
      <c r="AH114" s="84"/>
      <c r="AI114" s="82"/>
      <c r="AJ114" s="84"/>
      <c r="AK114" s="82"/>
      <c r="AL114" s="82"/>
      <c r="AM114" s="82"/>
      <c r="AN114" s="84"/>
      <c r="AO114" s="82"/>
      <c r="AP114" s="84"/>
      <c r="AQ114" s="82"/>
      <c r="AR114" s="84"/>
      <c r="AS114" s="82"/>
      <c r="AT114" s="82"/>
      <c r="AU114" s="82"/>
      <c r="AV114" s="84"/>
      <c r="AW114" s="82"/>
      <c r="AX114" s="82"/>
      <c r="AY114" s="82"/>
      <c r="AZ114" s="84"/>
      <c r="BA114" s="82"/>
      <c r="BB114" s="82"/>
      <c r="BC114" s="82"/>
      <c r="BD114" s="82"/>
      <c r="BE114" s="82"/>
      <c r="BF114" s="82">
        <v>0.01</v>
      </c>
      <c r="BG114" s="82">
        <v>11.377000000000001</v>
      </c>
      <c r="BH114" s="82"/>
      <c r="BI114" s="82"/>
      <c r="BJ114" s="84"/>
      <c r="BK114" s="82"/>
      <c r="BL114" s="84"/>
      <c r="BM114" s="82"/>
      <c r="BN114" s="82"/>
      <c r="BO114" s="82"/>
      <c r="BP114" s="84"/>
      <c r="BQ114" s="82"/>
      <c r="BR114" s="84"/>
      <c r="BS114" s="82"/>
      <c r="BT114" s="82"/>
      <c r="BU114" s="82"/>
      <c r="BV114" s="82"/>
    </row>
    <row r="115" spans="1:75" x14ac:dyDescent="0.25">
      <c r="A115" s="16">
        <v>113</v>
      </c>
      <c r="B115" s="16">
        <v>3</v>
      </c>
      <c r="C115" s="31" t="s">
        <v>578</v>
      </c>
      <c r="D115" s="40">
        <f>'ПЛАН 2019'!F115-январь!E115</f>
        <v>487.13757804830914</v>
      </c>
      <c r="E115" s="40">
        <f t="shared" si="1"/>
        <v>0</v>
      </c>
      <c r="F115" s="36"/>
      <c r="G115" s="36"/>
      <c r="H115" s="36"/>
      <c r="I115" s="27"/>
      <c r="J115" s="36"/>
      <c r="K115" s="36"/>
      <c r="L115" s="36"/>
      <c r="M115" s="36"/>
      <c r="N115" s="36"/>
      <c r="O115" s="29"/>
      <c r="P115" s="36"/>
      <c r="Q115" s="29"/>
      <c r="R115" s="36"/>
      <c r="S115" s="36"/>
      <c r="T115" s="36"/>
      <c r="U115" s="36"/>
      <c r="V115" s="36"/>
      <c r="W115" s="36"/>
      <c r="X115" s="36"/>
      <c r="Y115" s="29"/>
      <c r="Z115" s="36"/>
      <c r="AA115" s="66"/>
      <c r="AB115" s="36"/>
      <c r="AC115" s="36"/>
      <c r="AD115" s="36"/>
      <c r="AE115" s="36"/>
      <c r="AF115" s="36"/>
      <c r="AG115" s="36"/>
      <c r="AH115" s="29"/>
      <c r="AI115" s="36"/>
      <c r="AJ115" s="29"/>
      <c r="AK115" s="36"/>
      <c r="AL115" s="36"/>
      <c r="AM115" s="36"/>
      <c r="AN115" s="29"/>
      <c r="AO115" s="36"/>
      <c r="AP115" s="29"/>
      <c r="AQ115" s="36"/>
      <c r="AR115" s="29"/>
      <c r="AS115" s="36"/>
      <c r="AT115" s="36"/>
      <c r="AU115" s="36"/>
      <c r="AV115" s="29"/>
      <c r="AW115" s="36"/>
      <c r="AX115" s="36"/>
      <c r="AY115" s="36"/>
      <c r="AZ115" s="29"/>
      <c r="BA115" s="36"/>
      <c r="BB115" s="36"/>
      <c r="BC115" s="36"/>
      <c r="BD115" s="36"/>
      <c r="BE115" s="36"/>
      <c r="BF115" s="36"/>
      <c r="BG115" s="36"/>
      <c r="BH115" s="36"/>
      <c r="BI115" s="36"/>
      <c r="BJ115" s="29"/>
      <c r="BK115" s="36"/>
      <c r="BL115" s="29"/>
      <c r="BM115" s="36"/>
      <c r="BN115" s="36"/>
      <c r="BO115" s="36"/>
      <c r="BP115" s="29"/>
      <c r="BQ115" s="36"/>
      <c r="BR115" s="29"/>
      <c r="BS115" s="36"/>
      <c r="BT115" s="36"/>
      <c r="BU115" s="36"/>
      <c r="BV115" s="36"/>
    </row>
    <row r="116" spans="1:75" x14ac:dyDescent="0.25">
      <c r="A116" s="16">
        <v>114</v>
      </c>
      <c r="B116" s="16">
        <v>3</v>
      </c>
      <c r="C116" s="31" t="s">
        <v>579</v>
      </c>
      <c r="D116" s="40">
        <f>'ПЛАН 2019'!F116-январь!E116</f>
        <v>144.18880411594202</v>
      </c>
      <c r="E116" s="40">
        <f t="shared" si="1"/>
        <v>0</v>
      </c>
      <c r="F116" s="36"/>
      <c r="G116" s="36"/>
      <c r="H116" s="36"/>
      <c r="I116" s="27"/>
      <c r="J116" s="36"/>
      <c r="K116" s="36"/>
      <c r="L116" s="36"/>
      <c r="M116" s="36"/>
      <c r="N116" s="36"/>
      <c r="O116" s="29"/>
      <c r="P116" s="36"/>
      <c r="Q116" s="29"/>
      <c r="R116" s="36"/>
      <c r="S116" s="36"/>
      <c r="T116" s="36"/>
      <c r="U116" s="36"/>
      <c r="V116" s="36"/>
      <c r="W116" s="36"/>
      <c r="X116" s="36"/>
      <c r="Y116" s="29"/>
      <c r="Z116" s="36"/>
      <c r="AA116" s="66"/>
      <c r="AB116" s="36"/>
      <c r="AC116" s="36"/>
      <c r="AD116" s="36"/>
      <c r="AE116" s="36"/>
      <c r="AF116" s="36"/>
      <c r="AG116" s="36"/>
      <c r="AH116" s="29"/>
      <c r="AI116" s="36"/>
      <c r="AJ116" s="29"/>
      <c r="AK116" s="36"/>
      <c r="AL116" s="36"/>
      <c r="AM116" s="36"/>
      <c r="AN116" s="29"/>
      <c r="AO116" s="36"/>
      <c r="AP116" s="29"/>
      <c r="AQ116" s="36"/>
      <c r="AR116" s="29"/>
      <c r="AS116" s="36"/>
      <c r="AT116" s="36"/>
      <c r="AU116" s="36"/>
      <c r="AV116" s="29"/>
      <c r="AW116" s="36"/>
      <c r="AX116" s="36"/>
      <c r="AY116" s="36"/>
      <c r="AZ116" s="29"/>
      <c r="BA116" s="36"/>
      <c r="BB116" s="36"/>
      <c r="BC116" s="36"/>
      <c r="BD116" s="36"/>
      <c r="BE116" s="36"/>
      <c r="BF116" s="36"/>
      <c r="BG116" s="36"/>
      <c r="BH116" s="36"/>
      <c r="BI116" s="36"/>
      <c r="BJ116" s="29"/>
      <c r="BK116" s="36"/>
      <c r="BL116" s="29"/>
      <c r="BM116" s="36"/>
      <c r="BN116" s="36"/>
      <c r="BO116" s="36"/>
      <c r="BP116" s="29"/>
      <c r="BQ116" s="36"/>
      <c r="BR116" s="29"/>
      <c r="BS116" s="36"/>
      <c r="BT116" s="36"/>
      <c r="BU116" s="36"/>
      <c r="BV116" s="36"/>
    </row>
    <row r="117" spans="1:75" x14ac:dyDescent="0.25">
      <c r="A117" s="16">
        <v>115</v>
      </c>
      <c r="B117" s="16">
        <v>3</v>
      </c>
      <c r="C117" s="31" t="s">
        <v>580</v>
      </c>
      <c r="D117" s="40">
        <f>'ПЛАН 2019'!F117-январь!E117</f>
        <v>-674.67341271497583</v>
      </c>
      <c r="E117" s="40">
        <f t="shared" si="1"/>
        <v>0</v>
      </c>
      <c r="F117" s="36"/>
      <c r="G117" s="36"/>
      <c r="H117" s="36"/>
      <c r="I117" s="27"/>
      <c r="J117" s="36"/>
      <c r="K117" s="36"/>
      <c r="L117" s="36"/>
      <c r="M117" s="36"/>
      <c r="N117" s="36"/>
      <c r="O117" s="29"/>
      <c r="P117" s="36"/>
      <c r="Q117" s="29"/>
      <c r="R117" s="36"/>
      <c r="S117" s="36"/>
      <c r="T117" s="36"/>
      <c r="U117" s="36"/>
      <c r="V117" s="36"/>
      <c r="W117" s="36"/>
      <c r="X117" s="36"/>
      <c r="Y117" s="29"/>
      <c r="Z117" s="36"/>
      <c r="AA117" s="66"/>
      <c r="AB117" s="36"/>
      <c r="AC117" s="36"/>
      <c r="AD117" s="36"/>
      <c r="AE117" s="36"/>
      <c r="AF117" s="36"/>
      <c r="AG117" s="36"/>
      <c r="AH117" s="29"/>
      <c r="AI117" s="36"/>
      <c r="AJ117" s="29"/>
      <c r="AK117" s="36"/>
      <c r="AL117" s="36"/>
      <c r="AM117" s="36"/>
      <c r="AN117" s="29"/>
      <c r="AO117" s="36"/>
      <c r="AP117" s="29"/>
      <c r="AQ117" s="36"/>
      <c r="AR117" s="29"/>
      <c r="AS117" s="36"/>
      <c r="AT117" s="36"/>
      <c r="AU117" s="36"/>
      <c r="AV117" s="29"/>
      <c r="AW117" s="36"/>
      <c r="AX117" s="36"/>
      <c r="AY117" s="36"/>
      <c r="AZ117" s="29"/>
      <c r="BA117" s="36"/>
      <c r="BB117" s="36"/>
      <c r="BC117" s="36"/>
      <c r="BD117" s="36"/>
      <c r="BE117" s="36"/>
      <c r="BF117" s="36"/>
      <c r="BG117" s="36"/>
      <c r="BH117" s="36"/>
      <c r="BI117" s="36"/>
      <c r="BJ117" s="29"/>
      <c r="BK117" s="36"/>
      <c r="BL117" s="29"/>
      <c r="BM117" s="36"/>
      <c r="BN117" s="36"/>
      <c r="BO117" s="36"/>
      <c r="BP117" s="29"/>
      <c r="BQ117" s="36"/>
      <c r="BR117" s="29"/>
      <c r="BS117" s="36"/>
      <c r="BT117" s="36"/>
      <c r="BU117" s="36"/>
      <c r="BV117" s="36"/>
    </row>
    <row r="118" spans="1:75" s="86" customFormat="1" x14ac:dyDescent="0.25">
      <c r="A118" s="79">
        <v>116</v>
      </c>
      <c r="B118" s="79">
        <v>3</v>
      </c>
      <c r="C118" s="80" t="s">
        <v>581</v>
      </c>
      <c r="D118" s="40">
        <f>'ПЛАН 2019'!F118-январь!E118</f>
        <v>13.40443357681159</v>
      </c>
      <c r="E118" s="81">
        <f t="shared" si="1"/>
        <v>3.2690000000000001</v>
      </c>
      <c r="F118" s="82"/>
      <c r="G118" s="82"/>
      <c r="H118" s="82"/>
      <c r="I118" s="83"/>
      <c r="J118" s="82"/>
      <c r="K118" s="82"/>
      <c r="L118" s="82"/>
      <c r="M118" s="82"/>
      <c r="N118" s="82"/>
      <c r="O118" s="84"/>
      <c r="P118" s="82"/>
      <c r="Q118" s="84"/>
      <c r="R118" s="82"/>
      <c r="S118" s="82">
        <v>0.01</v>
      </c>
      <c r="T118" s="82">
        <v>3.2690000000000001</v>
      </c>
      <c r="U118" s="82"/>
      <c r="V118" s="82"/>
      <c r="W118" s="82"/>
      <c r="X118" s="82"/>
      <c r="Y118" s="84"/>
      <c r="Z118" s="82"/>
      <c r="AA118" s="85"/>
      <c r="AB118" s="82"/>
      <c r="AC118" s="82"/>
      <c r="AD118" s="82"/>
      <c r="AE118" s="82"/>
      <c r="AF118" s="82"/>
      <c r="AG118" s="82"/>
      <c r="AH118" s="84"/>
      <c r="AI118" s="82"/>
      <c r="AJ118" s="84"/>
      <c r="AK118" s="82"/>
      <c r="AL118" s="82"/>
      <c r="AM118" s="82"/>
      <c r="AN118" s="84"/>
      <c r="AO118" s="82"/>
      <c r="AP118" s="84"/>
      <c r="AQ118" s="82"/>
      <c r="AR118" s="84"/>
      <c r="AS118" s="82"/>
      <c r="AT118" s="82"/>
      <c r="AU118" s="82"/>
      <c r="AV118" s="84"/>
      <c r="AW118" s="82"/>
      <c r="AX118" s="82"/>
      <c r="AY118" s="82"/>
      <c r="AZ118" s="84"/>
      <c r="BA118" s="82"/>
      <c r="BB118" s="82"/>
      <c r="BC118" s="82"/>
      <c r="BD118" s="82"/>
      <c r="BE118" s="82"/>
      <c r="BF118" s="82"/>
      <c r="BG118" s="82"/>
      <c r="BH118" s="82"/>
      <c r="BI118" s="82"/>
      <c r="BJ118" s="84"/>
      <c r="BK118" s="82"/>
      <c r="BL118" s="84"/>
      <c r="BM118" s="82"/>
      <c r="BN118" s="82"/>
      <c r="BO118" s="82"/>
      <c r="BP118" s="84"/>
      <c r="BQ118" s="82"/>
      <c r="BR118" s="84"/>
      <c r="BS118" s="82"/>
      <c r="BT118" s="82"/>
      <c r="BU118" s="82"/>
      <c r="BV118" s="82"/>
    </row>
    <row r="119" spans="1:75" x14ac:dyDescent="0.25">
      <c r="A119" s="16">
        <v>117</v>
      </c>
      <c r="B119" s="16">
        <v>3</v>
      </c>
      <c r="C119" s="31" t="s">
        <v>582</v>
      </c>
      <c r="D119" s="40">
        <f>'ПЛАН 2019'!F119-январь!E119</f>
        <v>-419.61548533333337</v>
      </c>
      <c r="E119" s="40">
        <f t="shared" si="1"/>
        <v>0</v>
      </c>
      <c r="F119" s="36"/>
      <c r="G119" s="36"/>
      <c r="H119" s="36"/>
      <c r="I119" s="27"/>
      <c r="J119" s="36"/>
      <c r="K119" s="36"/>
      <c r="L119" s="36"/>
      <c r="M119" s="36"/>
      <c r="N119" s="36"/>
      <c r="O119" s="29"/>
      <c r="P119" s="36"/>
      <c r="Q119" s="29"/>
      <c r="R119" s="36"/>
      <c r="S119" s="36"/>
      <c r="T119" s="36"/>
      <c r="U119" s="36"/>
      <c r="V119" s="36"/>
      <c r="W119" s="36"/>
      <c r="X119" s="36"/>
      <c r="Y119" s="29"/>
      <c r="Z119" s="36"/>
      <c r="AA119" s="66"/>
      <c r="AB119" s="36"/>
      <c r="AC119" s="36"/>
      <c r="AD119" s="36"/>
      <c r="AE119" s="36"/>
      <c r="AF119" s="36"/>
      <c r="AG119" s="36"/>
      <c r="AH119" s="29"/>
      <c r="AI119" s="36"/>
      <c r="AJ119" s="29"/>
      <c r="AK119" s="36"/>
      <c r="AL119" s="36"/>
      <c r="AM119" s="36"/>
      <c r="AN119" s="29"/>
      <c r="AO119" s="36"/>
      <c r="AP119" s="29"/>
      <c r="AQ119" s="36"/>
      <c r="AR119" s="29"/>
      <c r="AS119" s="36"/>
      <c r="AT119" s="36"/>
      <c r="AU119" s="36"/>
      <c r="AV119" s="29"/>
      <c r="AW119" s="36"/>
      <c r="AX119" s="36"/>
      <c r="AY119" s="36"/>
      <c r="AZ119" s="29"/>
      <c r="BA119" s="36"/>
      <c r="BB119" s="36"/>
      <c r="BC119" s="36"/>
      <c r="BD119" s="36"/>
      <c r="BE119" s="36"/>
      <c r="BF119" s="36"/>
      <c r="BG119" s="36"/>
      <c r="BH119" s="36"/>
      <c r="BI119" s="36"/>
      <c r="BJ119" s="29"/>
      <c r="BK119" s="36"/>
      <c r="BL119" s="29"/>
      <c r="BM119" s="36"/>
      <c r="BN119" s="36"/>
      <c r="BO119" s="36"/>
      <c r="BP119" s="29"/>
      <c r="BQ119" s="36"/>
      <c r="BR119" s="29"/>
      <c r="BS119" s="36"/>
      <c r="BT119" s="36"/>
      <c r="BU119" s="36"/>
      <c r="BV119" s="36"/>
    </row>
    <row r="120" spans="1:75" x14ac:dyDescent="0.25">
      <c r="A120" s="16">
        <v>118</v>
      </c>
      <c r="B120" s="16">
        <v>3</v>
      </c>
      <c r="C120" s="31" t="s">
        <v>583</v>
      </c>
      <c r="D120" s="40">
        <f>'ПЛАН 2019'!F120-январь!E120</f>
        <v>153.96912118840584</v>
      </c>
      <c r="E120" s="40">
        <f t="shared" si="1"/>
        <v>0</v>
      </c>
      <c r="F120" s="36"/>
      <c r="G120" s="36"/>
      <c r="H120" s="36"/>
      <c r="I120" s="27"/>
      <c r="J120" s="36"/>
      <c r="K120" s="36"/>
      <c r="L120" s="36"/>
      <c r="M120" s="36"/>
      <c r="N120" s="36"/>
      <c r="O120" s="29"/>
      <c r="P120" s="36"/>
      <c r="Q120" s="29"/>
      <c r="R120" s="36"/>
      <c r="S120" s="36"/>
      <c r="T120" s="36"/>
      <c r="U120" s="36"/>
      <c r="V120" s="36"/>
      <c r="W120" s="36"/>
      <c r="X120" s="36"/>
      <c r="Y120" s="29"/>
      <c r="Z120" s="36"/>
      <c r="AA120" s="66"/>
      <c r="AB120" s="36"/>
      <c r="AC120" s="36"/>
      <c r="AD120" s="36"/>
      <c r="AE120" s="36"/>
      <c r="AF120" s="36"/>
      <c r="AG120" s="36"/>
      <c r="AH120" s="29"/>
      <c r="AI120" s="36"/>
      <c r="AJ120" s="29"/>
      <c r="AK120" s="36"/>
      <c r="AL120" s="36"/>
      <c r="AM120" s="36"/>
      <c r="AN120" s="29"/>
      <c r="AO120" s="36"/>
      <c r="AP120" s="29"/>
      <c r="AQ120" s="36"/>
      <c r="AR120" s="29"/>
      <c r="AS120" s="36"/>
      <c r="AT120" s="36"/>
      <c r="AU120" s="36"/>
      <c r="AV120" s="29"/>
      <c r="AW120" s="36"/>
      <c r="AX120" s="36"/>
      <c r="AY120" s="36"/>
      <c r="AZ120" s="29"/>
      <c r="BA120" s="36"/>
      <c r="BB120" s="36"/>
      <c r="BC120" s="36"/>
      <c r="BD120" s="36"/>
      <c r="BE120" s="36"/>
      <c r="BF120" s="36"/>
      <c r="BG120" s="36"/>
      <c r="BH120" s="36"/>
      <c r="BI120" s="36"/>
      <c r="BJ120" s="29"/>
      <c r="BK120" s="36"/>
      <c r="BL120" s="29"/>
      <c r="BM120" s="36"/>
      <c r="BN120" s="36"/>
      <c r="BO120" s="36"/>
      <c r="BP120" s="29"/>
      <c r="BQ120" s="36"/>
      <c r="BR120" s="29"/>
      <c r="BS120" s="36"/>
      <c r="BT120" s="36"/>
      <c r="BU120" s="36"/>
      <c r="BV120" s="36"/>
    </row>
    <row r="121" spans="1:75" x14ac:dyDescent="0.25">
      <c r="A121" s="16">
        <v>119</v>
      </c>
      <c r="B121" s="16">
        <v>3</v>
      </c>
      <c r="C121" s="31" t="s">
        <v>584</v>
      </c>
      <c r="D121" s="40">
        <f>'ПЛАН 2019'!F121-январь!E121</f>
        <v>405.26896205797095</v>
      </c>
      <c r="E121" s="40">
        <f t="shared" si="1"/>
        <v>0</v>
      </c>
      <c r="F121" s="36"/>
      <c r="G121" s="36"/>
      <c r="H121" s="36"/>
      <c r="I121" s="27"/>
      <c r="J121" s="36"/>
      <c r="K121" s="36"/>
      <c r="L121" s="36"/>
      <c r="M121" s="36"/>
      <c r="N121" s="36"/>
      <c r="O121" s="29"/>
      <c r="P121" s="36"/>
      <c r="Q121" s="29"/>
      <c r="R121" s="36"/>
      <c r="S121" s="36"/>
      <c r="T121" s="36"/>
      <c r="U121" s="36"/>
      <c r="V121" s="36"/>
      <c r="W121" s="36"/>
      <c r="X121" s="36"/>
      <c r="Y121" s="29"/>
      <c r="Z121" s="36"/>
      <c r="AA121" s="66"/>
      <c r="AB121" s="36"/>
      <c r="AC121" s="36"/>
      <c r="AD121" s="36"/>
      <c r="AE121" s="36"/>
      <c r="AF121" s="36"/>
      <c r="AG121" s="36"/>
      <c r="AH121" s="29"/>
      <c r="AI121" s="36"/>
      <c r="AJ121" s="29"/>
      <c r="AK121" s="36"/>
      <c r="AL121" s="36"/>
      <c r="AM121" s="36"/>
      <c r="AN121" s="29"/>
      <c r="AO121" s="36"/>
      <c r="AP121" s="29"/>
      <c r="AQ121" s="36"/>
      <c r="AR121" s="29"/>
      <c r="AS121" s="36"/>
      <c r="AT121" s="36"/>
      <c r="AU121" s="36"/>
      <c r="AV121" s="29"/>
      <c r="AW121" s="36"/>
      <c r="AX121" s="36"/>
      <c r="AY121" s="36"/>
      <c r="AZ121" s="29"/>
      <c r="BA121" s="36"/>
      <c r="BB121" s="36"/>
      <c r="BC121" s="36"/>
      <c r="BD121" s="36"/>
      <c r="BE121" s="36"/>
      <c r="BF121" s="36"/>
      <c r="BG121" s="36"/>
      <c r="BH121" s="36"/>
      <c r="BI121" s="36"/>
      <c r="BJ121" s="29"/>
      <c r="BK121" s="36"/>
      <c r="BL121" s="29"/>
      <c r="BM121" s="36"/>
      <c r="BN121" s="36"/>
      <c r="BO121" s="36"/>
      <c r="BP121" s="29"/>
      <c r="BQ121" s="36"/>
      <c r="BR121" s="29"/>
      <c r="BS121" s="36"/>
      <c r="BT121" s="36"/>
      <c r="BU121" s="36"/>
      <c r="BV121" s="36"/>
    </row>
    <row r="122" spans="1:75" s="86" customFormat="1" x14ac:dyDescent="0.25">
      <c r="A122" s="79">
        <v>120</v>
      </c>
      <c r="B122" s="79">
        <v>3</v>
      </c>
      <c r="C122" s="80" t="s">
        <v>585</v>
      </c>
      <c r="D122" s="40">
        <f>'ПЛАН 2019'!F122-январь!E122</f>
        <v>1976.0675909642512</v>
      </c>
      <c r="E122" s="81">
        <f t="shared" si="1"/>
        <v>10.154999999999999</v>
      </c>
      <c r="F122" s="82"/>
      <c r="G122" s="82"/>
      <c r="H122" s="82"/>
      <c r="I122" s="83"/>
      <c r="J122" s="82"/>
      <c r="K122" s="82"/>
      <c r="L122" s="82"/>
      <c r="M122" s="82"/>
      <c r="N122" s="82"/>
      <c r="O122" s="84"/>
      <c r="P122" s="82"/>
      <c r="Q122" s="84"/>
      <c r="R122" s="82"/>
      <c r="S122" s="82"/>
      <c r="T122" s="82"/>
      <c r="U122" s="82"/>
      <c r="V122" s="82"/>
      <c r="W122" s="82"/>
      <c r="X122" s="82"/>
      <c r="Y122" s="84"/>
      <c r="Z122" s="82"/>
      <c r="AA122" s="85"/>
      <c r="AB122" s="82"/>
      <c r="AC122" s="82"/>
      <c r="AD122" s="82"/>
      <c r="AE122" s="82"/>
      <c r="AF122" s="82"/>
      <c r="AG122" s="82"/>
      <c r="AH122" s="84"/>
      <c r="AI122" s="82"/>
      <c r="AJ122" s="84"/>
      <c r="AK122" s="82"/>
      <c r="AL122" s="82"/>
      <c r="AM122" s="82"/>
      <c r="AN122" s="84"/>
      <c r="AO122" s="82"/>
      <c r="AP122" s="84"/>
      <c r="AQ122" s="82"/>
      <c r="AR122" s="84"/>
      <c r="AS122" s="82"/>
      <c r="AT122" s="82"/>
      <c r="AU122" s="82"/>
      <c r="AV122" s="84"/>
      <c r="AW122" s="82"/>
      <c r="AX122" s="82"/>
      <c r="AY122" s="82"/>
      <c r="AZ122" s="84"/>
      <c r="BA122" s="82"/>
      <c r="BB122" s="82">
        <v>0.01</v>
      </c>
      <c r="BC122" s="82">
        <v>10.154999999999999</v>
      </c>
      <c r="BD122" s="82"/>
      <c r="BE122" s="82"/>
      <c r="BF122" s="82"/>
      <c r="BG122" s="82"/>
      <c r="BH122" s="82"/>
      <c r="BI122" s="82"/>
      <c r="BJ122" s="84"/>
      <c r="BK122" s="82"/>
      <c r="BL122" s="84"/>
      <c r="BM122" s="82"/>
      <c r="BN122" s="82"/>
      <c r="BO122" s="82"/>
      <c r="BP122" s="84"/>
      <c r="BQ122" s="82"/>
      <c r="BR122" s="84"/>
      <c r="BS122" s="82"/>
      <c r="BT122" s="82"/>
      <c r="BU122" s="82"/>
      <c r="BV122" s="82"/>
    </row>
    <row r="123" spans="1:75" x14ac:dyDescent="0.25">
      <c r="A123" s="16">
        <v>121</v>
      </c>
      <c r="B123" s="16">
        <v>1</v>
      </c>
      <c r="C123" s="31" t="s">
        <v>586</v>
      </c>
      <c r="D123" s="40">
        <f>'ПЛАН 2019'!F123-январь!E123</f>
        <v>470.94397800000002</v>
      </c>
      <c r="E123" s="40">
        <f t="shared" si="1"/>
        <v>0</v>
      </c>
      <c r="F123" s="36"/>
      <c r="G123" s="36"/>
      <c r="H123" s="36"/>
      <c r="I123" s="27"/>
      <c r="J123" s="36"/>
      <c r="K123" s="36"/>
      <c r="L123" s="36"/>
      <c r="M123" s="36"/>
      <c r="N123" s="36"/>
      <c r="O123" s="29"/>
      <c r="P123" s="36"/>
      <c r="Q123" s="29"/>
      <c r="R123" s="36"/>
      <c r="S123" s="36"/>
      <c r="T123" s="36"/>
      <c r="U123" s="36"/>
      <c r="V123" s="36"/>
      <c r="W123" s="36"/>
      <c r="X123" s="36"/>
      <c r="Y123" s="29"/>
      <c r="Z123" s="36"/>
      <c r="AA123" s="66"/>
      <c r="AB123" s="36"/>
      <c r="AC123" s="36"/>
      <c r="AD123" s="36"/>
      <c r="AE123" s="36"/>
      <c r="AF123" s="36"/>
      <c r="AG123" s="36"/>
      <c r="AH123" s="29"/>
      <c r="AI123" s="36"/>
      <c r="AJ123" s="29"/>
      <c r="AK123" s="36"/>
      <c r="AL123" s="36"/>
      <c r="AM123" s="36"/>
      <c r="AN123" s="29"/>
      <c r="AO123" s="36"/>
      <c r="AP123" s="29"/>
      <c r="AQ123" s="36"/>
      <c r="AR123" s="29"/>
      <c r="AS123" s="36"/>
      <c r="AT123" s="36"/>
      <c r="AU123" s="36"/>
      <c r="AV123" s="29"/>
      <c r="AW123" s="36"/>
      <c r="AX123" s="36"/>
      <c r="AY123" s="36"/>
      <c r="AZ123" s="29"/>
      <c r="BA123" s="36"/>
      <c r="BB123" s="36"/>
      <c r="BC123" s="36"/>
      <c r="BD123" s="36"/>
      <c r="BE123" s="36"/>
      <c r="BF123" s="36"/>
      <c r="BG123" s="36"/>
      <c r="BH123" s="36"/>
      <c r="BI123" s="36"/>
      <c r="BJ123" s="29"/>
      <c r="BK123" s="36"/>
      <c r="BL123" s="29"/>
      <c r="BM123" s="36"/>
      <c r="BN123" s="36"/>
      <c r="BO123" s="36"/>
      <c r="BP123" s="29"/>
      <c r="BQ123" s="36"/>
      <c r="BR123" s="29"/>
      <c r="BS123" s="36"/>
      <c r="BT123" s="36"/>
      <c r="BU123" s="36"/>
      <c r="BV123" s="36"/>
    </row>
    <row r="124" spans="1:75" x14ac:dyDescent="0.25">
      <c r="A124" s="16">
        <v>122</v>
      </c>
      <c r="B124" s="16">
        <v>1</v>
      </c>
      <c r="C124" s="31" t="s">
        <v>587</v>
      </c>
      <c r="D124" s="40">
        <f>'ПЛАН 2019'!F124-январь!E124</f>
        <v>-86.800864531401032</v>
      </c>
      <c r="E124" s="40">
        <f t="shared" si="1"/>
        <v>0</v>
      </c>
      <c r="F124" s="36"/>
      <c r="G124" s="36"/>
      <c r="H124" s="36"/>
      <c r="I124" s="27"/>
      <c r="J124" s="36"/>
      <c r="K124" s="36"/>
      <c r="L124" s="36"/>
      <c r="M124" s="36"/>
      <c r="N124" s="36"/>
      <c r="O124" s="29"/>
      <c r="P124" s="36"/>
      <c r="Q124" s="29"/>
      <c r="R124" s="36"/>
      <c r="S124" s="36"/>
      <c r="T124" s="36"/>
      <c r="U124" s="36"/>
      <c r="V124" s="36"/>
      <c r="W124" s="36"/>
      <c r="X124" s="36"/>
      <c r="Y124" s="29"/>
      <c r="Z124" s="36"/>
      <c r="AA124" s="66"/>
      <c r="AB124" s="36"/>
      <c r="AC124" s="36"/>
      <c r="AD124" s="36"/>
      <c r="AE124" s="36"/>
      <c r="AF124" s="36"/>
      <c r="AG124" s="36"/>
      <c r="AH124" s="29"/>
      <c r="AI124" s="36"/>
      <c r="AJ124" s="29"/>
      <c r="AK124" s="36"/>
      <c r="AL124" s="36"/>
      <c r="AM124" s="36"/>
      <c r="AN124" s="29"/>
      <c r="AO124" s="36"/>
      <c r="AP124" s="29"/>
      <c r="AQ124" s="36"/>
      <c r="AR124" s="29"/>
      <c r="AS124" s="36"/>
      <c r="AT124" s="36"/>
      <c r="AU124" s="36"/>
      <c r="AV124" s="29"/>
      <c r="AW124" s="36"/>
      <c r="AX124" s="36"/>
      <c r="AY124" s="36"/>
      <c r="AZ124" s="29"/>
      <c r="BA124" s="36"/>
      <c r="BB124" s="36"/>
      <c r="BC124" s="36"/>
      <c r="BD124" s="36"/>
      <c r="BE124" s="36"/>
      <c r="BF124" s="36"/>
      <c r="BG124" s="36"/>
      <c r="BH124" s="36"/>
      <c r="BI124" s="36"/>
      <c r="BJ124" s="29"/>
      <c r="BK124" s="36"/>
      <c r="BL124" s="29"/>
      <c r="BM124" s="36"/>
      <c r="BN124" s="36"/>
      <c r="BO124" s="36"/>
      <c r="BP124" s="29"/>
      <c r="BQ124" s="36"/>
      <c r="BR124" s="29"/>
      <c r="BS124" s="36"/>
      <c r="BT124" s="36"/>
      <c r="BU124" s="36"/>
      <c r="BV124" s="36"/>
    </row>
    <row r="125" spans="1:75" s="86" customFormat="1" x14ac:dyDescent="0.25">
      <c r="A125" s="79">
        <v>123</v>
      </c>
      <c r="B125" s="79">
        <v>1</v>
      </c>
      <c r="C125" s="80" t="s">
        <v>588</v>
      </c>
      <c r="D125" s="40">
        <f>'ПЛАН 2019'!F125-январь!E125</f>
        <v>325.00550190144929</v>
      </c>
      <c r="E125" s="81">
        <f t="shared" si="1"/>
        <v>6.0310000000000006</v>
      </c>
      <c r="F125" s="82"/>
      <c r="G125" s="82"/>
      <c r="H125" s="82"/>
      <c r="I125" s="83"/>
      <c r="J125" s="82"/>
      <c r="K125" s="82"/>
      <c r="L125" s="82"/>
      <c r="M125" s="82"/>
      <c r="N125" s="82"/>
      <c r="O125" s="84"/>
      <c r="P125" s="82"/>
      <c r="Q125" s="84"/>
      <c r="R125" s="82"/>
      <c r="S125" s="82"/>
      <c r="T125" s="82"/>
      <c r="U125" s="82"/>
      <c r="V125" s="82"/>
      <c r="W125" s="82"/>
      <c r="X125" s="82"/>
      <c r="Y125" s="84"/>
      <c r="Z125" s="82"/>
      <c r="AA125" s="85"/>
      <c r="AB125" s="82"/>
      <c r="AC125" s="82"/>
      <c r="AD125" s="82"/>
      <c r="AE125" s="82"/>
      <c r="AF125" s="82"/>
      <c r="AG125" s="82"/>
      <c r="AH125" s="84"/>
      <c r="AI125" s="82"/>
      <c r="AJ125" s="84"/>
      <c r="AK125" s="82"/>
      <c r="AL125" s="82"/>
      <c r="AM125" s="82"/>
      <c r="AN125" s="84"/>
      <c r="AO125" s="82"/>
      <c r="AP125" s="84"/>
      <c r="AQ125" s="82"/>
      <c r="AR125" s="84"/>
      <c r="AS125" s="82"/>
      <c r="AT125" s="82"/>
      <c r="AU125" s="82"/>
      <c r="AV125" s="84"/>
      <c r="AW125" s="82"/>
      <c r="AX125" s="82"/>
      <c r="AY125" s="82"/>
      <c r="AZ125" s="84"/>
      <c r="BA125" s="82"/>
      <c r="BB125" s="82"/>
      <c r="BC125" s="82"/>
      <c r="BD125" s="82">
        <v>2E-3</v>
      </c>
      <c r="BE125" s="82">
        <v>1.2010000000000001</v>
      </c>
      <c r="BF125" s="82"/>
      <c r="BG125" s="82"/>
      <c r="BH125" s="82"/>
      <c r="BI125" s="82"/>
      <c r="BJ125" s="84"/>
      <c r="BK125" s="82"/>
      <c r="BL125" s="84">
        <v>10</v>
      </c>
      <c r="BM125" s="82">
        <v>4.83</v>
      </c>
      <c r="BN125" s="82"/>
      <c r="BO125" s="82"/>
      <c r="BP125" s="84"/>
      <c r="BQ125" s="82"/>
      <c r="BR125" s="84"/>
      <c r="BS125" s="82"/>
      <c r="BT125" s="82"/>
      <c r="BU125" s="82"/>
      <c r="BV125" s="82"/>
    </row>
    <row r="126" spans="1:75" s="86" customFormat="1" x14ac:dyDescent="0.25">
      <c r="A126" s="79">
        <v>124</v>
      </c>
      <c r="B126" s="79">
        <v>1</v>
      </c>
      <c r="C126" s="80" t="s">
        <v>589</v>
      </c>
      <c r="D126" s="40">
        <f>'ПЛАН 2019'!F126-январь!E126</f>
        <v>-552.91767703381652</v>
      </c>
      <c r="E126" s="81">
        <f t="shared" si="1"/>
        <v>12.77</v>
      </c>
      <c r="F126" s="82"/>
      <c r="G126" s="82"/>
      <c r="H126" s="82"/>
      <c r="I126" s="83"/>
      <c r="J126" s="82"/>
      <c r="K126" s="82"/>
      <c r="L126" s="82"/>
      <c r="M126" s="82"/>
      <c r="N126" s="82"/>
      <c r="O126" s="84"/>
      <c r="P126" s="82"/>
      <c r="Q126" s="84"/>
      <c r="R126" s="82"/>
      <c r="S126" s="82"/>
      <c r="T126" s="82"/>
      <c r="U126" s="82"/>
      <c r="V126" s="82"/>
      <c r="W126" s="82"/>
      <c r="X126" s="82"/>
      <c r="Y126" s="84"/>
      <c r="Z126" s="82"/>
      <c r="AA126" s="85"/>
      <c r="AB126" s="82"/>
      <c r="AC126" s="82"/>
      <c r="AD126" s="82"/>
      <c r="AE126" s="82"/>
      <c r="AF126" s="82"/>
      <c r="AG126" s="82"/>
      <c r="AH126" s="84"/>
      <c r="AI126" s="82"/>
      <c r="AJ126" s="84"/>
      <c r="AK126" s="82"/>
      <c r="AL126" s="82"/>
      <c r="AM126" s="82"/>
      <c r="AN126" s="84"/>
      <c r="AO126" s="82"/>
      <c r="AP126" s="84"/>
      <c r="AQ126" s="82"/>
      <c r="AR126" s="84"/>
      <c r="AS126" s="82"/>
      <c r="AT126" s="82"/>
      <c r="AU126" s="82"/>
      <c r="AV126" s="84"/>
      <c r="AW126" s="82"/>
      <c r="AX126" s="82"/>
      <c r="AY126" s="82"/>
      <c r="AZ126" s="84"/>
      <c r="BA126" s="82"/>
      <c r="BB126" s="82"/>
      <c r="BC126" s="82"/>
      <c r="BD126" s="82"/>
      <c r="BE126" s="82"/>
      <c r="BF126" s="82">
        <v>6.0000000000000001E-3</v>
      </c>
      <c r="BG126" s="82">
        <v>6.4909999999999997</v>
      </c>
      <c r="BH126" s="82"/>
      <c r="BI126" s="82"/>
      <c r="BJ126" s="84"/>
      <c r="BK126" s="82"/>
      <c r="BL126" s="84">
        <v>13</v>
      </c>
      <c r="BM126" s="82">
        <v>6.2789999999999999</v>
      </c>
      <c r="BN126" s="82"/>
      <c r="BO126" s="82"/>
      <c r="BP126" s="84"/>
      <c r="BQ126" s="82"/>
      <c r="BR126" s="84"/>
      <c r="BS126" s="82"/>
      <c r="BT126" s="82"/>
      <c r="BU126" s="82"/>
      <c r="BV126" s="82"/>
    </row>
    <row r="127" spans="1:75" s="86" customFormat="1" x14ac:dyDescent="0.25">
      <c r="A127" s="79">
        <v>125</v>
      </c>
      <c r="B127" s="79">
        <v>1</v>
      </c>
      <c r="C127" s="80" t="s">
        <v>590</v>
      </c>
      <c r="D127" s="40">
        <f>'ПЛАН 2019'!F127-январь!E127</f>
        <v>-1283.5077975729473</v>
      </c>
      <c r="E127" s="81">
        <f t="shared" si="1"/>
        <v>1.36</v>
      </c>
      <c r="F127" s="82"/>
      <c r="G127" s="82"/>
      <c r="H127" s="82"/>
      <c r="I127" s="83"/>
      <c r="J127" s="82"/>
      <c r="K127" s="82"/>
      <c r="L127" s="82"/>
      <c r="M127" s="82"/>
      <c r="N127" s="82"/>
      <c r="O127" s="84"/>
      <c r="P127" s="82"/>
      <c r="Q127" s="84"/>
      <c r="R127" s="82"/>
      <c r="S127" s="82"/>
      <c r="T127" s="82"/>
      <c r="U127" s="82"/>
      <c r="V127" s="82"/>
      <c r="W127" s="82"/>
      <c r="X127" s="82"/>
      <c r="Y127" s="84"/>
      <c r="Z127" s="82"/>
      <c r="AA127" s="85"/>
      <c r="AB127" s="82"/>
      <c r="AC127" s="82"/>
      <c r="AD127" s="82"/>
      <c r="AE127" s="82"/>
      <c r="AF127" s="82"/>
      <c r="AG127" s="82"/>
      <c r="AH127" s="84"/>
      <c r="AI127" s="82"/>
      <c r="AJ127" s="84"/>
      <c r="AK127" s="82"/>
      <c r="AL127" s="82"/>
      <c r="AM127" s="82"/>
      <c r="AN127" s="84"/>
      <c r="AO127" s="82"/>
      <c r="AP127" s="84"/>
      <c r="AQ127" s="82"/>
      <c r="AR127" s="84"/>
      <c r="AS127" s="82"/>
      <c r="AT127" s="82"/>
      <c r="AU127" s="82"/>
      <c r="AV127" s="84"/>
      <c r="AW127" s="82"/>
      <c r="AX127" s="82"/>
      <c r="AY127" s="82"/>
      <c r="AZ127" s="84"/>
      <c r="BA127" s="82"/>
      <c r="BB127" s="82"/>
      <c r="BC127" s="82"/>
      <c r="BD127" s="82"/>
      <c r="BE127" s="82"/>
      <c r="BF127" s="82"/>
      <c r="BG127" s="82"/>
      <c r="BH127" s="82"/>
      <c r="BI127" s="82"/>
      <c r="BJ127" s="84"/>
      <c r="BK127" s="82"/>
      <c r="BL127" s="84"/>
      <c r="BM127" s="82"/>
      <c r="BN127" s="82"/>
      <c r="BO127" s="82"/>
      <c r="BP127" s="84"/>
      <c r="BQ127" s="82"/>
      <c r="BR127" s="84"/>
      <c r="BS127" s="82"/>
      <c r="BT127" s="82"/>
      <c r="BU127" s="82"/>
      <c r="BV127" s="82">
        <v>1.36</v>
      </c>
      <c r="BW127" s="86" t="s">
        <v>1070</v>
      </c>
    </row>
    <row r="128" spans="1:75" s="86" customFormat="1" x14ac:dyDescent="0.25">
      <c r="A128" s="79">
        <v>126</v>
      </c>
      <c r="B128" s="79">
        <v>1</v>
      </c>
      <c r="C128" s="80" t="s">
        <v>591</v>
      </c>
      <c r="D128" s="40">
        <f>'ПЛАН 2019'!F128-январь!E128</f>
        <v>2295.5182393333334</v>
      </c>
      <c r="E128" s="81">
        <f t="shared" si="1"/>
        <v>280.26</v>
      </c>
      <c r="F128" s="82"/>
      <c r="G128" s="82"/>
      <c r="H128" s="82"/>
      <c r="I128" s="83"/>
      <c r="J128" s="82"/>
      <c r="K128" s="82"/>
      <c r="L128" s="82"/>
      <c r="M128" s="82"/>
      <c r="N128" s="82"/>
      <c r="O128" s="84"/>
      <c r="P128" s="82"/>
      <c r="Q128" s="84"/>
      <c r="R128" s="82"/>
      <c r="S128" s="82"/>
      <c r="T128" s="82"/>
      <c r="U128" s="82"/>
      <c r="V128" s="82"/>
      <c r="W128" s="82"/>
      <c r="X128" s="82"/>
      <c r="Y128" s="84"/>
      <c r="Z128" s="82"/>
      <c r="AA128" s="85"/>
      <c r="AB128" s="82"/>
      <c r="AC128" s="82"/>
      <c r="AD128" s="82"/>
      <c r="AE128" s="82"/>
      <c r="AF128" s="82"/>
      <c r="AG128" s="82"/>
      <c r="AH128" s="84"/>
      <c r="AI128" s="82"/>
      <c r="AJ128" s="84"/>
      <c r="AK128" s="82"/>
      <c r="AL128" s="82"/>
      <c r="AM128" s="82"/>
      <c r="AN128" s="84"/>
      <c r="AO128" s="82"/>
      <c r="AP128" s="84"/>
      <c r="AQ128" s="82"/>
      <c r="AR128" s="84"/>
      <c r="AS128" s="82"/>
      <c r="AT128" s="82"/>
      <c r="AU128" s="82"/>
      <c r="AV128" s="84"/>
      <c r="AW128" s="82"/>
      <c r="AX128" s="82"/>
      <c r="AY128" s="82"/>
      <c r="AZ128" s="84"/>
      <c r="BA128" s="82"/>
      <c r="BB128" s="82"/>
      <c r="BC128" s="82"/>
      <c r="BD128" s="82"/>
      <c r="BE128" s="82"/>
      <c r="BF128" s="82">
        <v>4.0000000000000001E-3</v>
      </c>
      <c r="BG128" s="82">
        <v>7.2140000000000004</v>
      </c>
      <c r="BH128" s="82"/>
      <c r="BI128" s="82"/>
      <c r="BJ128" s="84"/>
      <c r="BK128" s="82"/>
      <c r="BL128" s="84">
        <v>2</v>
      </c>
      <c r="BM128" s="82">
        <v>0.96599999999999997</v>
      </c>
      <c r="BN128" s="82"/>
      <c r="BO128" s="82"/>
      <c r="BP128" s="84"/>
      <c r="BQ128" s="82"/>
      <c r="BR128" s="84"/>
      <c r="BS128" s="82"/>
      <c r="BT128" s="82">
        <v>3.4009999999999998</v>
      </c>
      <c r="BU128" s="82">
        <v>272.08</v>
      </c>
      <c r="BV128" s="82"/>
    </row>
    <row r="129" spans="1:74" x14ac:dyDescent="0.25">
      <c r="A129" s="16">
        <v>127</v>
      </c>
      <c r="B129" s="16">
        <v>1</v>
      </c>
      <c r="C129" s="31" t="s">
        <v>940</v>
      </c>
      <c r="D129" s="40">
        <f>'ПЛАН 2019'!F129-январь!E129</f>
        <v>-86.000429053140138</v>
      </c>
      <c r="E129" s="40">
        <f t="shared" si="1"/>
        <v>0</v>
      </c>
      <c r="F129" s="36"/>
      <c r="G129" s="36"/>
      <c r="H129" s="36"/>
      <c r="I129" s="27"/>
      <c r="J129" s="36"/>
      <c r="K129" s="36"/>
      <c r="L129" s="36"/>
      <c r="M129" s="36"/>
      <c r="N129" s="36"/>
      <c r="O129" s="29"/>
      <c r="P129" s="36"/>
      <c r="Q129" s="29"/>
      <c r="R129" s="36"/>
      <c r="S129" s="36"/>
      <c r="T129" s="36"/>
      <c r="U129" s="36"/>
      <c r="V129" s="36"/>
      <c r="W129" s="36"/>
      <c r="X129" s="36"/>
      <c r="Y129" s="29"/>
      <c r="Z129" s="36"/>
      <c r="AA129" s="66"/>
      <c r="AB129" s="36"/>
      <c r="AC129" s="36"/>
      <c r="AD129" s="36"/>
      <c r="AE129" s="36"/>
      <c r="AF129" s="36"/>
      <c r="AG129" s="36"/>
      <c r="AH129" s="29"/>
      <c r="AI129" s="36"/>
      <c r="AJ129" s="29"/>
      <c r="AK129" s="36"/>
      <c r="AL129" s="36"/>
      <c r="AM129" s="36"/>
      <c r="AN129" s="29"/>
      <c r="AO129" s="36"/>
      <c r="AP129" s="29"/>
      <c r="AQ129" s="36"/>
      <c r="AR129" s="29"/>
      <c r="AS129" s="36"/>
      <c r="AT129" s="36"/>
      <c r="AU129" s="36"/>
      <c r="AV129" s="29"/>
      <c r="AW129" s="36"/>
      <c r="AX129" s="36"/>
      <c r="AY129" s="36"/>
      <c r="AZ129" s="29"/>
      <c r="BA129" s="36"/>
      <c r="BB129" s="36"/>
      <c r="BC129" s="36"/>
      <c r="BD129" s="36"/>
      <c r="BE129" s="36"/>
      <c r="BF129" s="36"/>
      <c r="BG129" s="36"/>
      <c r="BH129" s="36"/>
      <c r="BI129" s="36"/>
      <c r="BJ129" s="29"/>
      <c r="BK129" s="36"/>
      <c r="BL129" s="29"/>
      <c r="BM129" s="36"/>
      <c r="BN129" s="36"/>
      <c r="BO129" s="36"/>
      <c r="BP129" s="29"/>
      <c r="BQ129" s="36"/>
      <c r="BR129" s="29"/>
      <c r="BS129" s="36"/>
      <c r="BT129" s="36"/>
      <c r="BU129" s="36"/>
      <c r="BV129" s="36"/>
    </row>
    <row r="130" spans="1:74" x14ac:dyDescent="0.25">
      <c r="A130" s="16">
        <v>128</v>
      </c>
      <c r="B130" s="16">
        <v>1</v>
      </c>
      <c r="C130" s="31" t="s">
        <v>592</v>
      </c>
      <c r="D130" s="40">
        <f>'ПЛАН 2019'!F130-январь!E130</f>
        <v>-250.52244768115941</v>
      </c>
      <c r="E130" s="40">
        <f t="shared" si="1"/>
        <v>0</v>
      </c>
      <c r="F130" s="36"/>
      <c r="G130" s="36"/>
      <c r="H130" s="36"/>
      <c r="I130" s="27"/>
      <c r="J130" s="36"/>
      <c r="K130" s="36"/>
      <c r="L130" s="36"/>
      <c r="M130" s="36"/>
      <c r="N130" s="36"/>
      <c r="O130" s="29"/>
      <c r="P130" s="36"/>
      <c r="Q130" s="29"/>
      <c r="R130" s="36"/>
      <c r="S130" s="36"/>
      <c r="T130" s="36"/>
      <c r="U130" s="36"/>
      <c r="V130" s="36"/>
      <c r="W130" s="36"/>
      <c r="X130" s="36"/>
      <c r="Y130" s="29"/>
      <c r="Z130" s="36"/>
      <c r="AA130" s="66"/>
      <c r="AB130" s="36"/>
      <c r="AC130" s="36"/>
      <c r="AD130" s="36"/>
      <c r="AE130" s="36"/>
      <c r="AF130" s="36"/>
      <c r="AG130" s="36"/>
      <c r="AH130" s="29"/>
      <c r="AI130" s="36"/>
      <c r="AJ130" s="29"/>
      <c r="AK130" s="36"/>
      <c r="AL130" s="36"/>
      <c r="AM130" s="36"/>
      <c r="AN130" s="29"/>
      <c r="AO130" s="36"/>
      <c r="AP130" s="29"/>
      <c r="AQ130" s="36"/>
      <c r="AR130" s="29"/>
      <c r="AS130" s="36"/>
      <c r="AT130" s="36"/>
      <c r="AU130" s="36"/>
      <c r="AV130" s="29"/>
      <c r="AW130" s="36"/>
      <c r="AX130" s="36"/>
      <c r="AY130" s="36"/>
      <c r="AZ130" s="29"/>
      <c r="BA130" s="36"/>
      <c r="BB130" s="36"/>
      <c r="BC130" s="36"/>
      <c r="BD130" s="36"/>
      <c r="BE130" s="36"/>
      <c r="BF130" s="36"/>
      <c r="BG130" s="36"/>
      <c r="BH130" s="36"/>
      <c r="BI130" s="36"/>
      <c r="BJ130" s="29"/>
      <c r="BK130" s="36"/>
      <c r="BL130" s="29"/>
      <c r="BM130" s="36"/>
      <c r="BN130" s="36"/>
      <c r="BO130" s="36"/>
      <c r="BP130" s="29"/>
      <c r="BQ130" s="36"/>
      <c r="BR130" s="29"/>
      <c r="BS130" s="36"/>
      <c r="BT130" s="36"/>
      <c r="BU130" s="36"/>
      <c r="BV130" s="36"/>
    </row>
    <row r="131" spans="1:74" x14ac:dyDescent="0.25">
      <c r="A131" s="16">
        <v>129</v>
      </c>
      <c r="B131" s="16">
        <v>1</v>
      </c>
      <c r="C131" s="31" t="s">
        <v>593</v>
      </c>
      <c r="D131" s="40">
        <f>'ПЛАН 2019'!F131-январь!E131</f>
        <v>133.47009496618358</v>
      </c>
      <c r="E131" s="40">
        <f t="shared" si="1"/>
        <v>0</v>
      </c>
      <c r="F131" s="36"/>
      <c r="G131" s="36"/>
      <c r="H131" s="36"/>
      <c r="I131" s="27"/>
      <c r="J131" s="36"/>
      <c r="K131" s="36"/>
      <c r="L131" s="36"/>
      <c r="M131" s="36"/>
      <c r="N131" s="36"/>
      <c r="O131" s="29"/>
      <c r="P131" s="36"/>
      <c r="Q131" s="29"/>
      <c r="R131" s="36"/>
      <c r="S131" s="36"/>
      <c r="T131" s="36"/>
      <c r="U131" s="36"/>
      <c r="V131" s="36"/>
      <c r="W131" s="36"/>
      <c r="X131" s="36"/>
      <c r="Y131" s="29"/>
      <c r="Z131" s="36"/>
      <c r="AA131" s="66"/>
      <c r="AB131" s="36"/>
      <c r="AC131" s="36"/>
      <c r="AD131" s="36"/>
      <c r="AE131" s="36"/>
      <c r="AF131" s="36"/>
      <c r="AG131" s="36"/>
      <c r="AH131" s="29"/>
      <c r="AI131" s="36"/>
      <c r="AJ131" s="29"/>
      <c r="AK131" s="36"/>
      <c r="AL131" s="36"/>
      <c r="AM131" s="36"/>
      <c r="AN131" s="29"/>
      <c r="AO131" s="36"/>
      <c r="AP131" s="29"/>
      <c r="AQ131" s="36"/>
      <c r="AR131" s="29"/>
      <c r="AS131" s="36"/>
      <c r="AT131" s="36"/>
      <c r="AU131" s="36"/>
      <c r="AV131" s="29"/>
      <c r="AW131" s="36"/>
      <c r="AX131" s="36"/>
      <c r="AY131" s="36"/>
      <c r="AZ131" s="29"/>
      <c r="BA131" s="36"/>
      <c r="BB131" s="36"/>
      <c r="BC131" s="36"/>
      <c r="BD131" s="36"/>
      <c r="BE131" s="36"/>
      <c r="BF131" s="36"/>
      <c r="BG131" s="36"/>
      <c r="BH131" s="36"/>
      <c r="BI131" s="36"/>
      <c r="BJ131" s="29"/>
      <c r="BK131" s="36"/>
      <c r="BL131" s="29"/>
      <c r="BM131" s="36"/>
      <c r="BN131" s="36"/>
      <c r="BO131" s="36"/>
      <c r="BP131" s="29"/>
      <c r="BQ131" s="36"/>
      <c r="BR131" s="29"/>
      <c r="BS131" s="36"/>
      <c r="BT131" s="36"/>
      <c r="BU131" s="36"/>
      <c r="BV131" s="36"/>
    </row>
    <row r="132" spans="1:74" s="86" customFormat="1" x14ac:dyDescent="0.25">
      <c r="A132" s="79">
        <v>130</v>
      </c>
      <c r="B132" s="79">
        <v>1</v>
      </c>
      <c r="C132" s="80" t="s">
        <v>594</v>
      </c>
      <c r="D132" s="40">
        <f>'ПЛАН 2019'!F132-январь!E132</f>
        <v>388.96268230917872</v>
      </c>
      <c r="E132" s="81">
        <f t="shared" ref="E132:E195" si="2">G132+H132+J132+L132+N132+P132+R132+T132+V132+X132+Z132+AC132+AE132+AG132+AI132+AK132+AM132+AO132+AQ132+AS132+AU132+AW132+AY132+BA132+BC132+BE132+BG132+BI132+BK132+BM132+BO132+BQ132+BS132+BU132+BV132</f>
        <v>3.8639999999999999</v>
      </c>
      <c r="F132" s="82"/>
      <c r="G132" s="82"/>
      <c r="H132" s="82"/>
      <c r="I132" s="83"/>
      <c r="J132" s="82"/>
      <c r="K132" s="82"/>
      <c r="L132" s="82"/>
      <c r="M132" s="82"/>
      <c r="N132" s="82"/>
      <c r="O132" s="84"/>
      <c r="P132" s="82"/>
      <c r="Q132" s="84"/>
      <c r="R132" s="82"/>
      <c r="S132" s="82"/>
      <c r="T132" s="82"/>
      <c r="U132" s="82"/>
      <c r="V132" s="82"/>
      <c r="W132" s="82"/>
      <c r="X132" s="82"/>
      <c r="Y132" s="84"/>
      <c r="Z132" s="82"/>
      <c r="AA132" s="85"/>
      <c r="AB132" s="82"/>
      <c r="AC132" s="82"/>
      <c r="AD132" s="82"/>
      <c r="AE132" s="82"/>
      <c r="AF132" s="82"/>
      <c r="AG132" s="82"/>
      <c r="AH132" s="84"/>
      <c r="AI132" s="82"/>
      <c r="AJ132" s="84"/>
      <c r="AK132" s="82"/>
      <c r="AL132" s="82"/>
      <c r="AM132" s="82"/>
      <c r="AN132" s="84"/>
      <c r="AO132" s="82"/>
      <c r="AP132" s="84"/>
      <c r="AQ132" s="82"/>
      <c r="AR132" s="84"/>
      <c r="AS132" s="82"/>
      <c r="AT132" s="82"/>
      <c r="AU132" s="82"/>
      <c r="AV132" s="84"/>
      <c r="AW132" s="82"/>
      <c r="AX132" s="82"/>
      <c r="AY132" s="82"/>
      <c r="AZ132" s="84"/>
      <c r="BA132" s="82"/>
      <c r="BB132" s="82"/>
      <c r="BC132" s="82"/>
      <c r="BD132" s="82"/>
      <c r="BE132" s="82"/>
      <c r="BF132" s="82"/>
      <c r="BG132" s="82"/>
      <c r="BH132" s="82"/>
      <c r="BI132" s="82"/>
      <c r="BJ132" s="84"/>
      <c r="BK132" s="82"/>
      <c r="BL132" s="84">
        <v>8</v>
      </c>
      <c r="BM132" s="82">
        <v>3.8639999999999999</v>
      </c>
      <c r="BN132" s="82"/>
      <c r="BO132" s="82"/>
      <c r="BP132" s="84"/>
      <c r="BQ132" s="82"/>
      <c r="BR132" s="84"/>
      <c r="BS132" s="82"/>
      <c r="BT132" s="82"/>
      <c r="BU132" s="82"/>
      <c r="BV132" s="82"/>
    </row>
    <row r="133" spans="1:74" s="86" customFormat="1" x14ac:dyDescent="0.25">
      <c r="A133" s="79">
        <v>131</v>
      </c>
      <c r="B133" s="79">
        <v>1</v>
      </c>
      <c r="C133" s="80" t="s">
        <v>595</v>
      </c>
      <c r="D133" s="40">
        <f>'ПЛАН 2019'!F133-январь!E133</f>
        <v>267.57584644444438</v>
      </c>
      <c r="E133" s="81">
        <f t="shared" si="2"/>
        <v>3.8639999999999999</v>
      </c>
      <c r="F133" s="82"/>
      <c r="G133" s="82"/>
      <c r="H133" s="82"/>
      <c r="I133" s="83"/>
      <c r="J133" s="82"/>
      <c r="K133" s="82"/>
      <c r="L133" s="82"/>
      <c r="M133" s="82"/>
      <c r="N133" s="82"/>
      <c r="O133" s="84"/>
      <c r="P133" s="82"/>
      <c r="Q133" s="84"/>
      <c r="R133" s="82"/>
      <c r="S133" s="82"/>
      <c r="T133" s="82"/>
      <c r="U133" s="82"/>
      <c r="V133" s="82"/>
      <c r="W133" s="82"/>
      <c r="X133" s="82"/>
      <c r="Y133" s="84"/>
      <c r="Z133" s="82"/>
      <c r="AA133" s="85"/>
      <c r="AB133" s="82"/>
      <c r="AC133" s="82"/>
      <c r="AD133" s="82"/>
      <c r="AE133" s="82"/>
      <c r="AF133" s="82"/>
      <c r="AG133" s="82"/>
      <c r="AH133" s="84"/>
      <c r="AI133" s="82"/>
      <c r="AJ133" s="84"/>
      <c r="AK133" s="82"/>
      <c r="AL133" s="82"/>
      <c r="AM133" s="82"/>
      <c r="AN133" s="84"/>
      <c r="AO133" s="82"/>
      <c r="AP133" s="84"/>
      <c r="AQ133" s="82"/>
      <c r="AR133" s="84"/>
      <c r="AS133" s="82"/>
      <c r="AT133" s="82"/>
      <c r="AU133" s="82"/>
      <c r="AV133" s="84"/>
      <c r="AW133" s="82"/>
      <c r="AX133" s="82"/>
      <c r="AY133" s="82"/>
      <c r="AZ133" s="84"/>
      <c r="BA133" s="82"/>
      <c r="BB133" s="82"/>
      <c r="BC133" s="82"/>
      <c r="BD133" s="82"/>
      <c r="BE133" s="82"/>
      <c r="BF133" s="82"/>
      <c r="BG133" s="82"/>
      <c r="BH133" s="82"/>
      <c r="BI133" s="82"/>
      <c r="BJ133" s="84"/>
      <c r="BK133" s="82"/>
      <c r="BL133" s="84">
        <v>8</v>
      </c>
      <c r="BM133" s="82">
        <v>3.8639999999999999</v>
      </c>
      <c r="BN133" s="82"/>
      <c r="BO133" s="82"/>
      <c r="BP133" s="84"/>
      <c r="BQ133" s="82"/>
      <c r="BR133" s="84"/>
      <c r="BS133" s="82"/>
      <c r="BT133" s="82"/>
      <c r="BU133" s="82"/>
      <c r="BV133" s="82"/>
    </row>
    <row r="134" spans="1:74" x14ac:dyDescent="0.25">
      <c r="A134" s="16">
        <v>132</v>
      </c>
      <c r="B134" s="16">
        <v>1</v>
      </c>
      <c r="C134" s="31" t="s">
        <v>596</v>
      </c>
      <c r="D134" s="40">
        <f>'ПЛАН 2019'!F134-январь!E134</f>
        <v>-732.08991706280199</v>
      </c>
      <c r="E134" s="40">
        <f t="shared" si="2"/>
        <v>0</v>
      </c>
      <c r="F134" s="36"/>
      <c r="G134" s="36"/>
      <c r="H134" s="36"/>
      <c r="I134" s="27"/>
      <c r="J134" s="36"/>
      <c r="K134" s="36"/>
      <c r="L134" s="36"/>
      <c r="M134" s="36"/>
      <c r="N134" s="36"/>
      <c r="O134" s="29"/>
      <c r="P134" s="36"/>
      <c r="Q134" s="29"/>
      <c r="R134" s="36"/>
      <c r="S134" s="36"/>
      <c r="T134" s="36"/>
      <c r="U134" s="36"/>
      <c r="V134" s="36"/>
      <c r="W134" s="36"/>
      <c r="X134" s="36"/>
      <c r="Y134" s="29"/>
      <c r="Z134" s="36"/>
      <c r="AA134" s="66"/>
      <c r="AB134" s="36"/>
      <c r="AC134" s="36"/>
      <c r="AD134" s="36"/>
      <c r="AE134" s="36"/>
      <c r="AF134" s="36"/>
      <c r="AG134" s="36"/>
      <c r="AH134" s="29"/>
      <c r="AI134" s="36"/>
      <c r="AJ134" s="29"/>
      <c r="AK134" s="36"/>
      <c r="AL134" s="36"/>
      <c r="AM134" s="36"/>
      <c r="AN134" s="29"/>
      <c r="AO134" s="36"/>
      <c r="AP134" s="29"/>
      <c r="AQ134" s="36"/>
      <c r="AR134" s="29"/>
      <c r="AS134" s="36"/>
      <c r="AT134" s="36"/>
      <c r="AU134" s="36"/>
      <c r="AV134" s="29"/>
      <c r="AW134" s="36"/>
      <c r="AX134" s="36"/>
      <c r="AY134" s="36"/>
      <c r="AZ134" s="29"/>
      <c r="BA134" s="36"/>
      <c r="BB134" s="36"/>
      <c r="BC134" s="36"/>
      <c r="BD134" s="36"/>
      <c r="BE134" s="36"/>
      <c r="BF134" s="36"/>
      <c r="BG134" s="36"/>
      <c r="BH134" s="36"/>
      <c r="BI134" s="36"/>
      <c r="BJ134" s="29"/>
      <c r="BK134" s="36"/>
      <c r="BL134" s="29"/>
      <c r="BM134" s="36"/>
      <c r="BN134" s="36"/>
      <c r="BO134" s="36"/>
      <c r="BP134" s="29"/>
      <c r="BQ134" s="36"/>
      <c r="BR134" s="29"/>
      <c r="BS134" s="36"/>
      <c r="BT134" s="36"/>
      <c r="BU134" s="36"/>
      <c r="BV134" s="36"/>
    </row>
    <row r="135" spans="1:74" x14ac:dyDescent="0.25">
      <c r="A135" s="16">
        <v>133</v>
      </c>
      <c r="B135" s="16">
        <v>1</v>
      </c>
      <c r="C135" s="31" t="s">
        <v>597</v>
      </c>
      <c r="D135" s="40">
        <f>'ПЛАН 2019'!F135-январь!E135</f>
        <v>-348.77077193236715</v>
      </c>
      <c r="E135" s="40">
        <f t="shared" si="2"/>
        <v>0</v>
      </c>
      <c r="F135" s="36"/>
      <c r="G135" s="36"/>
      <c r="H135" s="36"/>
      <c r="I135" s="27"/>
      <c r="J135" s="36"/>
      <c r="K135" s="36"/>
      <c r="L135" s="36"/>
      <c r="M135" s="36"/>
      <c r="N135" s="36"/>
      <c r="O135" s="29"/>
      <c r="P135" s="36"/>
      <c r="Q135" s="29"/>
      <c r="R135" s="36"/>
      <c r="S135" s="36"/>
      <c r="T135" s="36"/>
      <c r="U135" s="36"/>
      <c r="V135" s="36"/>
      <c r="W135" s="36"/>
      <c r="X135" s="36"/>
      <c r="Y135" s="29"/>
      <c r="Z135" s="36"/>
      <c r="AA135" s="66"/>
      <c r="AB135" s="36"/>
      <c r="AC135" s="36"/>
      <c r="AD135" s="36"/>
      <c r="AE135" s="36"/>
      <c r="AF135" s="36"/>
      <c r="AG135" s="36"/>
      <c r="AH135" s="29"/>
      <c r="AI135" s="36"/>
      <c r="AJ135" s="29"/>
      <c r="AK135" s="36"/>
      <c r="AL135" s="36"/>
      <c r="AM135" s="36"/>
      <c r="AN135" s="29"/>
      <c r="AO135" s="36"/>
      <c r="AP135" s="29"/>
      <c r="AQ135" s="36"/>
      <c r="AR135" s="29"/>
      <c r="AS135" s="36"/>
      <c r="AT135" s="36"/>
      <c r="AU135" s="36"/>
      <c r="AV135" s="29"/>
      <c r="AW135" s="36"/>
      <c r="AX135" s="36"/>
      <c r="AY135" s="36"/>
      <c r="AZ135" s="29"/>
      <c r="BA135" s="36"/>
      <c r="BB135" s="36"/>
      <c r="BC135" s="36"/>
      <c r="BD135" s="36"/>
      <c r="BE135" s="36"/>
      <c r="BF135" s="36"/>
      <c r="BG135" s="36"/>
      <c r="BH135" s="36"/>
      <c r="BI135" s="36"/>
      <c r="BJ135" s="29"/>
      <c r="BK135" s="36"/>
      <c r="BL135" s="29"/>
      <c r="BM135" s="36"/>
      <c r="BN135" s="36"/>
      <c r="BO135" s="36"/>
      <c r="BP135" s="29"/>
      <c r="BQ135" s="36"/>
      <c r="BR135" s="29"/>
      <c r="BS135" s="36"/>
      <c r="BT135" s="36"/>
      <c r="BU135" s="36"/>
      <c r="BV135" s="36"/>
    </row>
    <row r="136" spans="1:74" x14ac:dyDescent="0.25">
      <c r="A136" s="16">
        <v>134</v>
      </c>
      <c r="B136" s="16">
        <v>1</v>
      </c>
      <c r="C136" s="31" t="s">
        <v>598</v>
      </c>
      <c r="D136" s="40">
        <f>'ПЛАН 2019'!F136-январь!E136</f>
        <v>-139.14283173913043</v>
      </c>
      <c r="E136" s="40">
        <f t="shared" si="2"/>
        <v>0</v>
      </c>
      <c r="F136" s="36"/>
      <c r="G136" s="36"/>
      <c r="H136" s="36"/>
      <c r="I136" s="27"/>
      <c r="J136" s="36"/>
      <c r="K136" s="36"/>
      <c r="L136" s="36"/>
      <c r="M136" s="36"/>
      <c r="N136" s="36"/>
      <c r="O136" s="29"/>
      <c r="P136" s="36"/>
      <c r="Q136" s="29"/>
      <c r="R136" s="36"/>
      <c r="S136" s="36"/>
      <c r="T136" s="36"/>
      <c r="U136" s="36"/>
      <c r="V136" s="36"/>
      <c r="W136" s="36"/>
      <c r="X136" s="36"/>
      <c r="Y136" s="29"/>
      <c r="Z136" s="36"/>
      <c r="AA136" s="66"/>
      <c r="AB136" s="36"/>
      <c r="AC136" s="36"/>
      <c r="AD136" s="36"/>
      <c r="AE136" s="36"/>
      <c r="AF136" s="36"/>
      <c r="AG136" s="36"/>
      <c r="AH136" s="29"/>
      <c r="AI136" s="36"/>
      <c r="AJ136" s="29"/>
      <c r="AK136" s="36"/>
      <c r="AL136" s="36"/>
      <c r="AM136" s="36"/>
      <c r="AN136" s="29"/>
      <c r="AO136" s="36"/>
      <c r="AP136" s="29"/>
      <c r="AQ136" s="36"/>
      <c r="AR136" s="29"/>
      <c r="AS136" s="36"/>
      <c r="AT136" s="36"/>
      <c r="AU136" s="36"/>
      <c r="AV136" s="29"/>
      <c r="AW136" s="36"/>
      <c r="AX136" s="36"/>
      <c r="AY136" s="36"/>
      <c r="AZ136" s="29"/>
      <c r="BA136" s="36"/>
      <c r="BB136" s="36"/>
      <c r="BC136" s="36"/>
      <c r="BD136" s="36"/>
      <c r="BE136" s="36"/>
      <c r="BF136" s="36"/>
      <c r="BG136" s="36"/>
      <c r="BH136" s="36"/>
      <c r="BI136" s="36"/>
      <c r="BJ136" s="29"/>
      <c r="BK136" s="36"/>
      <c r="BL136" s="29"/>
      <c r="BM136" s="36"/>
      <c r="BN136" s="36"/>
      <c r="BO136" s="36"/>
      <c r="BP136" s="29"/>
      <c r="BQ136" s="36"/>
      <c r="BR136" s="29"/>
      <c r="BS136" s="36"/>
      <c r="BT136" s="36"/>
      <c r="BU136" s="36"/>
      <c r="BV136" s="36"/>
    </row>
    <row r="137" spans="1:74" x14ac:dyDescent="0.25">
      <c r="A137" s="16">
        <v>135</v>
      </c>
      <c r="B137" s="16">
        <v>1</v>
      </c>
      <c r="C137" s="31" t="s">
        <v>599</v>
      </c>
      <c r="D137" s="40">
        <f>'ПЛАН 2019'!F137-январь!E137</f>
        <v>-1056.758968995169</v>
      </c>
      <c r="E137" s="40">
        <f t="shared" si="2"/>
        <v>0</v>
      </c>
      <c r="F137" s="36"/>
      <c r="G137" s="36"/>
      <c r="H137" s="36"/>
      <c r="I137" s="27"/>
      <c r="J137" s="36"/>
      <c r="K137" s="36"/>
      <c r="L137" s="36"/>
      <c r="M137" s="36"/>
      <c r="N137" s="36"/>
      <c r="O137" s="29"/>
      <c r="P137" s="36"/>
      <c r="Q137" s="29"/>
      <c r="R137" s="36"/>
      <c r="S137" s="36"/>
      <c r="T137" s="36"/>
      <c r="U137" s="36"/>
      <c r="V137" s="36"/>
      <c r="W137" s="36"/>
      <c r="X137" s="36"/>
      <c r="Y137" s="29"/>
      <c r="Z137" s="36"/>
      <c r="AA137" s="66"/>
      <c r="AB137" s="36"/>
      <c r="AC137" s="36"/>
      <c r="AD137" s="36"/>
      <c r="AE137" s="36"/>
      <c r="AF137" s="36"/>
      <c r="AG137" s="36"/>
      <c r="AH137" s="29"/>
      <c r="AI137" s="36"/>
      <c r="AJ137" s="29"/>
      <c r="AK137" s="36"/>
      <c r="AL137" s="36"/>
      <c r="AM137" s="36"/>
      <c r="AN137" s="29"/>
      <c r="AO137" s="36"/>
      <c r="AP137" s="29"/>
      <c r="AQ137" s="36"/>
      <c r="AR137" s="29"/>
      <c r="AS137" s="36"/>
      <c r="AT137" s="36"/>
      <c r="AU137" s="36"/>
      <c r="AV137" s="29"/>
      <c r="AW137" s="36"/>
      <c r="AX137" s="36"/>
      <c r="AY137" s="36"/>
      <c r="AZ137" s="29"/>
      <c r="BA137" s="36"/>
      <c r="BB137" s="36"/>
      <c r="BC137" s="36"/>
      <c r="BD137" s="36"/>
      <c r="BE137" s="36"/>
      <c r="BF137" s="36"/>
      <c r="BG137" s="36"/>
      <c r="BH137" s="36"/>
      <c r="BI137" s="36"/>
      <c r="BJ137" s="29"/>
      <c r="BK137" s="36"/>
      <c r="BL137" s="29"/>
      <c r="BM137" s="36"/>
      <c r="BN137" s="36"/>
      <c r="BO137" s="36"/>
      <c r="BP137" s="29"/>
      <c r="BQ137" s="36"/>
      <c r="BR137" s="29"/>
      <c r="BS137" s="36"/>
      <c r="BT137" s="36"/>
      <c r="BU137" s="36"/>
      <c r="BV137" s="36"/>
    </row>
    <row r="138" spans="1:74" x14ac:dyDescent="0.25">
      <c r="A138" s="16">
        <v>136</v>
      </c>
      <c r="B138" s="16">
        <v>1</v>
      </c>
      <c r="C138" s="31" t="s">
        <v>600</v>
      </c>
      <c r="D138" s="40">
        <f>'ПЛАН 2019'!F138-январь!E138</f>
        <v>-1052.0103616231881</v>
      </c>
      <c r="E138" s="40">
        <f t="shared" si="2"/>
        <v>0</v>
      </c>
      <c r="F138" s="36"/>
      <c r="G138" s="36"/>
      <c r="H138" s="36"/>
      <c r="I138" s="27"/>
      <c r="J138" s="36"/>
      <c r="K138" s="36"/>
      <c r="L138" s="36"/>
      <c r="M138" s="36"/>
      <c r="N138" s="36"/>
      <c r="O138" s="29"/>
      <c r="P138" s="36"/>
      <c r="Q138" s="29"/>
      <c r="R138" s="36"/>
      <c r="S138" s="36"/>
      <c r="T138" s="36"/>
      <c r="U138" s="36"/>
      <c r="V138" s="36"/>
      <c r="W138" s="36"/>
      <c r="X138" s="36"/>
      <c r="Y138" s="29"/>
      <c r="Z138" s="36"/>
      <c r="AA138" s="66"/>
      <c r="AB138" s="36"/>
      <c r="AC138" s="36"/>
      <c r="AD138" s="36"/>
      <c r="AE138" s="36"/>
      <c r="AF138" s="36"/>
      <c r="AG138" s="36"/>
      <c r="AH138" s="29"/>
      <c r="AI138" s="36"/>
      <c r="AJ138" s="29"/>
      <c r="AK138" s="36"/>
      <c r="AL138" s="36"/>
      <c r="AM138" s="36"/>
      <c r="AN138" s="29"/>
      <c r="AO138" s="36"/>
      <c r="AP138" s="29"/>
      <c r="AQ138" s="36"/>
      <c r="AR138" s="29"/>
      <c r="AS138" s="36"/>
      <c r="AT138" s="36"/>
      <c r="AU138" s="36"/>
      <c r="AV138" s="29"/>
      <c r="AW138" s="36"/>
      <c r="AX138" s="36"/>
      <c r="AY138" s="36"/>
      <c r="AZ138" s="29"/>
      <c r="BA138" s="36"/>
      <c r="BB138" s="36"/>
      <c r="BC138" s="36"/>
      <c r="BD138" s="36"/>
      <c r="BE138" s="36"/>
      <c r="BF138" s="36"/>
      <c r="BG138" s="36"/>
      <c r="BH138" s="36"/>
      <c r="BI138" s="36"/>
      <c r="BJ138" s="29"/>
      <c r="BK138" s="36"/>
      <c r="BL138" s="29"/>
      <c r="BM138" s="36"/>
      <c r="BN138" s="36"/>
      <c r="BO138" s="36"/>
      <c r="BP138" s="29"/>
      <c r="BQ138" s="36"/>
      <c r="BR138" s="29"/>
      <c r="BS138" s="36"/>
      <c r="BT138" s="36"/>
      <c r="BU138" s="36"/>
      <c r="BV138" s="36"/>
    </row>
    <row r="139" spans="1:74" x14ac:dyDescent="0.25">
      <c r="A139" s="16">
        <v>137</v>
      </c>
      <c r="B139" s="16">
        <v>1</v>
      </c>
      <c r="C139" s="31" t="s">
        <v>601</v>
      </c>
      <c r="D139" s="40">
        <f>'ПЛАН 2019'!F139-январь!E139</f>
        <v>-223.22960446376817</v>
      </c>
      <c r="E139" s="40">
        <f t="shared" si="2"/>
        <v>0</v>
      </c>
      <c r="F139" s="36"/>
      <c r="G139" s="36"/>
      <c r="H139" s="36"/>
      <c r="I139" s="27"/>
      <c r="J139" s="36"/>
      <c r="K139" s="36"/>
      <c r="L139" s="36"/>
      <c r="M139" s="36"/>
      <c r="N139" s="36"/>
      <c r="O139" s="29"/>
      <c r="P139" s="36"/>
      <c r="Q139" s="29"/>
      <c r="R139" s="36"/>
      <c r="S139" s="36"/>
      <c r="T139" s="36"/>
      <c r="U139" s="36"/>
      <c r="V139" s="36"/>
      <c r="W139" s="36"/>
      <c r="X139" s="36"/>
      <c r="Y139" s="29"/>
      <c r="Z139" s="36"/>
      <c r="AA139" s="66"/>
      <c r="AB139" s="36"/>
      <c r="AC139" s="36"/>
      <c r="AD139" s="36"/>
      <c r="AE139" s="36"/>
      <c r="AF139" s="36"/>
      <c r="AG139" s="36"/>
      <c r="AH139" s="29"/>
      <c r="AI139" s="36"/>
      <c r="AJ139" s="29"/>
      <c r="AK139" s="36"/>
      <c r="AL139" s="36"/>
      <c r="AM139" s="36"/>
      <c r="AN139" s="29"/>
      <c r="AO139" s="36"/>
      <c r="AP139" s="29"/>
      <c r="AQ139" s="36"/>
      <c r="AR139" s="29"/>
      <c r="AS139" s="36"/>
      <c r="AT139" s="36"/>
      <c r="AU139" s="36"/>
      <c r="AV139" s="29"/>
      <c r="AW139" s="36"/>
      <c r="AX139" s="36"/>
      <c r="AY139" s="36"/>
      <c r="AZ139" s="29"/>
      <c r="BA139" s="36"/>
      <c r="BB139" s="36"/>
      <c r="BC139" s="36"/>
      <c r="BD139" s="36"/>
      <c r="BE139" s="36"/>
      <c r="BF139" s="36"/>
      <c r="BG139" s="36"/>
      <c r="BH139" s="36"/>
      <c r="BI139" s="36"/>
      <c r="BJ139" s="29"/>
      <c r="BK139" s="36"/>
      <c r="BL139" s="29"/>
      <c r="BM139" s="36"/>
      <c r="BN139" s="36"/>
      <c r="BO139" s="36"/>
      <c r="BP139" s="29"/>
      <c r="BQ139" s="36"/>
      <c r="BR139" s="29"/>
      <c r="BS139" s="36"/>
      <c r="BT139" s="36"/>
      <c r="BU139" s="36"/>
      <c r="BV139" s="36"/>
    </row>
    <row r="140" spans="1:74" x14ac:dyDescent="0.25">
      <c r="A140" s="16">
        <v>138</v>
      </c>
      <c r="B140" s="16">
        <v>3</v>
      </c>
      <c r="C140" s="31" t="s">
        <v>602</v>
      </c>
      <c r="D140" s="40">
        <f>'ПЛАН 2019'!F140-январь!E140</f>
        <v>-168.81907159420294</v>
      </c>
      <c r="E140" s="40">
        <f t="shared" si="2"/>
        <v>0</v>
      </c>
      <c r="F140" s="36"/>
      <c r="G140" s="36"/>
      <c r="H140" s="36"/>
      <c r="I140" s="27"/>
      <c r="J140" s="36"/>
      <c r="K140" s="36"/>
      <c r="L140" s="36"/>
      <c r="M140" s="36"/>
      <c r="N140" s="36"/>
      <c r="O140" s="29"/>
      <c r="P140" s="36"/>
      <c r="Q140" s="29"/>
      <c r="R140" s="36"/>
      <c r="S140" s="36"/>
      <c r="T140" s="36"/>
      <c r="U140" s="36"/>
      <c r="V140" s="36"/>
      <c r="W140" s="36"/>
      <c r="X140" s="36"/>
      <c r="Y140" s="29"/>
      <c r="Z140" s="36"/>
      <c r="AA140" s="66"/>
      <c r="AB140" s="36"/>
      <c r="AC140" s="36"/>
      <c r="AD140" s="36"/>
      <c r="AE140" s="36"/>
      <c r="AF140" s="36"/>
      <c r="AG140" s="36"/>
      <c r="AH140" s="29"/>
      <c r="AI140" s="36"/>
      <c r="AJ140" s="29"/>
      <c r="AK140" s="36"/>
      <c r="AL140" s="36"/>
      <c r="AM140" s="36"/>
      <c r="AN140" s="29"/>
      <c r="AO140" s="36"/>
      <c r="AP140" s="29"/>
      <c r="AQ140" s="36"/>
      <c r="AR140" s="29"/>
      <c r="AS140" s="36"/>
      <c r="AT140" s="36"/>
      <c r="AU140" s="36"/>
      <c r="AV140" s="29"/>
      <c r="AW140" s="36"/>
      <c r="AX140" s="36"/>
      <c r="AY140" s="36"/>
      <c r="AZ140" s="29"/>
      <c r="BA140" s="36"/>
      <c r="BB140" s="36"/>
      <c r="BC140" s="36"/>
      <c r="BD140" s="36"/>
      <c r="BE140" s="36"/>
      <c r="BF140" s="36"/>
      <c r="BG140" s="36"/>
      <c r="BH140" s="36"/>
      <c r="BI140" s="36"/>
      <c r="BJ140" s="29"/>
      <c r="BK140" s="36"/>
      <c r="BL140" s="29"/>
      <c r="BM140" s="36"/>
      <c r="BN140" s="36"/>
      <c r="BO140" s="36"/>
      <c r="BP140" s="29"/>
      <c r="BQ140" s="36"/>
      <c r="BR140" s="29"/>
      <c r="BS140" s="36"/>
      <c r="BT140" s="36"/>
      <c r="BU140" s="36"/>
      <c r="BV140" s="36"/>
    </row>
    <row r="141" spans="1:74" x14ac:dyDescent="0.25">
      <c r="A141" s="16">
        <v>139</v>
      </c>
      <c r="B141" s="16">
        <v>3</v>
      </c>
      <c r="C141" s="31" t="s">
        <v>603</v>
      </c>
      <c r="D141" s="40">
        <f>'ПЛАН 2019'!F141-январь!E141</f>
        <v>257.89124077294684</v>
      </c>
      <c r="E141" s="40">
        <f t="shared" si="2"/>
        <v>0</v>
      </c>
      <c r="F141" s="36"/>
      <c r="G141" s="36"/>
      <c r="H141" s="36"/>
      <c r="I141" s="27"/>
      <c r="J141" s="36"/>
      <c r="K141" s="36"/>
      <c r="L141" s="36"/>
      <c r="M141" s="36"/>
      <c r="N141" s="36"/>
      <c r="O141" s="29"/>
      <c r="P141" s="36"/>
      <c r="Q141" s="29"/>
      <c r="R141" s="36"/>
      <c r="S141" s="36"/>
      <c r="T141" s="36"/>
      <c r="U141" s="36"/>
      <c r="V141" s="36"/>
      <c r="W141" s="36"/>
      <c r="X141" s="36"/>
      <c r="Y141" s="29"/>
      <c r="Z141" s="36"/>
      <c r="AA141" s="66"/>
      <c r="AB141" s="36"/>
      <c r="AC141" s="36"/>
      <c r="AD141" s="36"/>
      <c r="AE141" s="36"/>
      <c r="AF141" s="36"/>
      <c r="AG141" s="36"/>
      <c r="AH141" s="29"/>
      <c r="AI141" s="36"/>
      <c r="AJ141" s="29"/>
      <c r="AK141" s="36"/>
      <c r="AL141" s="36"/>
      <c r="AM141" s="36"/>
      <c r="AN141" s="29"/>
      <c r="AO141" s="36"/>
      <c r="AP141" s="29"/>
      <c r="AQ141" s="36"/>
      <c r="AR141" s="29"/>
      <c r="AS141" s="36"/>
      <c r="AT141" s="36"/>
      <c r="AU141" s="36"/>
      <c r="AV141" s="29"/>
      <c r="AW141" s="36"/>
      <c r="AX141" s="36"/>
      <c r="AY141" s="36"/>
      <c r="AZ141" s="29"/>
      <c r="BA141" s="36"/>
      <c r="BB141" s="36"/>
      <c r="BC141" s="36"/>
      <c r="BD141" s="36"/>
      <c r="BE141" s="36"/>
      <c r="BF141" s="36"/>
      <c r="BG141" s="36"/>
      <c r="BH141" s="36"/>
      <c r="BI141" s="36"/>
      <c r="BJ141" s="29"/>
      <c r="BK141" s="36"/>
      <c r="BL141" s="29"/>
      <c r="BM141" s="36"/>
      <c r="BN141" s="36"/>
      <c r="BO141" s="36"/>
      <c r="BP141" s="29"/>
      <c r="BQ141" s="36"/>
      <c r="BR141" s="29"/>
      <c r="BS141" s="36"/>
      <c r="BT141" s="36"/>
      <c r="BU141" s="36"/>
      <c r="BV141" s="36"/>
    </row>
    <row r="142" spans="1:74" x14ac:dyDescent="0.25">
      <c r="A142" s="16">
        <v>140</v>
      </c>
      <c r="B142" s="16">
        <v>3</v>
      </c>
      <c r="C142" s="31" t="s">
        <v>604</v>
      </c>
      <c r="D142" s="40">
        <f>'ПЛАН 2019'!F142-январь!E142</f>
        <v>414.19720154589368</v>
      </c>
      <c r="E142" s="40">
        <f t="shared" si="2"/>
        <v>0</v>
      </c>
      <c r="F142" s="36"/>
      <c r="G142" s="36"/>
      <c r="H142" s="36"/>
      <c r="I142" s="27"/>
      <c r="J142" s="36"/>
      <c r="K142" s="36"/>
      <c r="L142" s="36"/>
      <c r="M142" s="36"/>
      <c r="N142" s="36"/>
      <c r="O142" s="29"/>
      <c r="P142" s="36"/>
      <c r="Q142" s="29"/>
      <c r="R142" s="36"/>
      <c r="S142" s="36"/>
      <c r="T142" s="36"/>
      <c r="U142" s="36"/>
      <c r="V142" s="36"/>
      <c r="W142" s="36"/>
      <c r="X142" s="36"/>
      <c r="Y142" s="29"/>
      <c r="Z142" s="36"/>
      <c r="AA142" s="66"/>
      <c r="AB142" s="36"/>
      <c r="AC142" s="36"/>
      <c r="AD142" s="36"/>
      <c r="AE142" s="36"/>
      <c r="AF142" s="36"/>
      <c r="AG142" s="36"/>
      <c r="AH142" s="29"/>
      <c r="AI142" s="36"/>
      <c r="AJ142" s="29"/>
      <c r="AK142" s="36"/>
      <c r="AL142" s="36"/>
      <c r="AM142" s="36"/>
      <c r="AN142" s="29"/>
      <c r="AO142" s="36"/>
      <c r="AP142" s="29"/>
      <c r="AQ142" s="36"/>
      <c r="AR142" s="29"/>
      <c r="AS142" s="36"/>
      <c r="AT142" s="36"/>
      <c r="AU142" s="36"/>
      <c r="AV142" s="29"/>
      <c r="AW142" s="36"/>
      <c r="AX142" s="36"/>
      <c r="AY142" s="36"/>
      <c r="AZ142" s="29"/>
      <c r="BA142" s="36"/>
      <c r="BB142" s="36"/>
      <c r="BC142" s="36"/>
      <c r="BD142" s="36"/>
      <c r="BE142" s="36"/>
      <c r="BF142" s="36"/>
      <c r="BG142" s="36"/>
      <c r="BH142" s="36"/>
      <c r="BI142" s="36"/>
      <c r="BJ142" s="29"/>
      <c r="BK142" s="36"/>
      <c r="BL142" s="29"/>
      <c r="BM142" s="36"/>
      <c r="BN142" s="36"/>
      <c r="BO142" s="36"/>
      <c r="BP142" s="29"/>
      <c r="BQ142" s="36"/>
      <c r="BR142" s="29"/>
      <c r="BS142" s="36"/>
      <c r="BT142" s="36"/>
      <c r="BU142" s="36"/>
      <c r="BV142" s="36"/>
    </row>
    <row r="143" spans="1:74" x14ac:dyDescent="0.25">
      <c r="A143" s="16">
        <v>141</v>
      </c>
      <c r="B143" s="16">
        <v>3</v>
      </c>
      <c r="C143" s="31" t="s">
        <v>605</v>
      </c>
      <c r="D143" s="40">
        <f>'ПЛАН 2019'!F143-январь!E143</f>
        <v>-143.29803645410621</v>
      </c>
      <c r="E143" s="40">
        <f t="shared" si="2"/>
        <v>0</v>
      </c>
      <c r="F143" s="36"/>
      <c r="G143" s="36"/>
      <c r="H143" s="36"/>
      <c r="I143" s="27"/>
      <c r="J143" s="36"/>
      <c r="K143" s="36"/>
      <c r="L143" s="36"/>
      <c r="M143" s="36"/>
      <c r="N143" s="36"/>
      <c r="O143" s="29"/>
      <c r="P143" s="36"/>
      <c r="Q143" s="29"/>
      <c r="R143" s="36"/>
      <c r="S143" s="36"/>
      <c r="T143" s="36"/>
      <c r="U143" s="36"/>
      <c r="V143" s="36"/>
      <c r="W143" s="36"/>
      <c r="X143" s="36"/>
      <c r="Y143" s="29"/>
      <c r="Z143" s="36"/>
      <c r="AA143" s="66"/>
      <c r="AB143" s="36"/>
      <c r="AC143" s="36"/>
      <c r="AD143" s="36"/>
      <c r="AE143" s="36"/>
      <c r="AF143" s="36"/>
      <c r="AG143" s="36"/>
      <c r="AH143" s="29"/>
      <c r="AI143" s="36"/>
      <c r="AJ143" s="29"/>
      <c r="AK143" s="36"/>
      <c r="AL143" s="36"/>
      <c r="AM143" s="36"/>
      <c r="AN143" s="29"/>
      <c r="AO143" s="36"/>
      <c r="AP143" s="29"/>
      <c r="AQ143" s="36"/>
      <c r="AR143" s="29"/>
      <c r="AS143" s="36"/>
      <c r="AT143" s="36"/>
      <c r="AU143" s="36"/>
      <c r="AV143" s="29"/>
      <c r="AW143" s="36"/>
      <c r="AX143" s="36"/>
      <c r="AY143" s="36"/>
      <c r="AZ143" s="29"/>
      <c r="BA143" s="36"/>
      <c r="BB143" s="36"/>
      <c r="BC143" s="36"/>
      <c r="BD143" s="36"/>
      <c r="BE143" s="36"/>
      <c r="BF143" s="36"/>
      <c r="BG143" s="36"/>
      <c r="BH143" s="36"/>
      <c r="BI143" s="36"/>
      <c r="BJ143" s="29"/>
      <c r="BK143" s="36"/>
      <c r="BL143" s="29"/>
      <c r="BM143" s="36"/>
      <c r="BN143" s="36"/>
      <c r="BO143" s="36"/>
      <c r="BP143" s="29"/>
      <c r="BQ143" s="36"/>
      <c r="BR143" s="29"/>
      <c r="BS143" s="36"/>
      <c r="BT143" s="36"/>
      <c r="BU143" s="36"/>
      <c r="BV143" s="36"/>
    </row>
    <row r="144" spans="1:74" x14ac:dyDescent="0.25">
      <c r="A144" s="16">
        <v>142</v>
      </c>
      <c r="B144" s="16">
        <v>3</v>
      </c>
      <c r="C144" s="31" t="s">
        <v>606</v>
      </c>
      <c r="D144" s="40">
        <f>'ПЛАН 2019'!F144-январь!E144</f>
        <v>110.29150684057973</v>
      </c>
      <c r="E144" s="40">
        <f t="shared" si="2"/>
        <v>0</v>
      </c>
      <c r="F144" s="36"/>
      <c r="G144" s="36"/>
      <c r="H144" s="36"/>
      <c r="I144" s="27"/>
      <c r="J144" s="36"/>
      <c r="K144" s="36"/>
      <c r="L144" s="36"/>
      <c r="M144" s="36"/>
      <c r="N144" s="36"/>
      <c r="O144" s="29"/>
      <c r="P144" s="36"/>
      <c r="Q144" s="29"/>
      <c r="R144" s="36"/>
      <c r="S144" s="36"/>
      <c r="T144" s="36"/>
      <c r="U144" s="36"/>
      <c r="V144" s="36"/>
      <c r="W144" s="36"/>
      <c r="X144" s="36"/>
      <c r="Y144" s="29"/>
      <c r="Z144" s="36"/>
      <c r="AA144" s="66"/>
      <c r="AB144" s="36"/>
      <c r="AC144" s="36"/>
      <c r="AD144" s="36"/>
      <c r="AE144" s="36"/>
      <c r="AF144" s="36"/>
      <c r="AG144" s="36"/>
      <c r="AH144" s="29"/>
      <c r="AI144" s="36"/>
      <c r="AJ144" s="29"/>
      <c r="AK144" s="36"/>
      <c r="AL144" s="36"/>
      <c r="AM144" s="36"/>
      <c r="AN144" s="29"/>
      <c r="AO144" s="36"/>
      <c r="AP144" s="29"/>
      <c r="AQ144" s="36"/>
      <c r="AR144" s="29"/>
      <c r="AS144" s="36"/>
      <c r="AT144" s="36"/>
      <c r="AU144" s="36"/>
      <c r="AV144" s="29"/>
      <c r="AW144" s="36"/>
      <c r="AX144" s="36"/>
      <c r="AY144" s="36"/>
      <c r="AZ144" s="29"/>
      <c r="BA144" s="36"/>
      <c r="BB144" s="36"/>
      <c r="BC144" s="36"/>
      <c r="BD144" s="36"/>
      <c r="BE144" s="36"/>
      <c r="BF144" s="36"/>
      <c r="BG144" s="36"/>
      <c r="BH144" s="36"/>
      <c r="BI144" s="36"/>
      <c r="BJ144" s="29"/>
      <c r="BK144" s="36"/>
      <c r="BL144" s="29"/>
      <c r="BM144" s="36"/>
      <c r="BN144" s="36"/>
      <c r="BO144" s="36"/>
      <c r="BP144" s="29"/>
      <c r="BQ144" s="36"/>
      <c r="BR144" s="29"/>
      <c r="BS144" s="36"/>
      <c r="BT144" s="36"/>
      <c r="BU144" s="36"/>
      <c r="BV144" s="36"/>
    </row>
    <row r="145" spans="1:74" x14ac:dyDescent="0.25">
      <c r="A145" s="16">
        <v>143</v>
      </c>
      <c r="B145" s="16">
        <v>3</v>
      </c>
      <c r="C145" s="31" t="s">
        <v>943</v>
      </c>
      <c r="D145" s="40">
        <f>'ПЛАН 2019'!F145-январь!E145</f>
        <v>443.35985657971014</v>
      </c>
      <c r="E145" s="40">
        <f t="shared" si="2"/>
        <v>0</v>
      </c>
      <c r="F145" s="36"/>
      <c r="G145" s="36"/>
      <c r="H145" s="36"/>
      <c r="I145" s="27"/>
      <c r="J145" s="36"/>
      <c r="K145" s="36"/>
      <c r="L145" s="36"/>
      <c r="M145" s="36"/>
      <c r="N145" s="36"/>
      <c r="O145" s="29"/>
      <c r="P145" s="36"/>
      <c r="Q145" s="29"/>
      <c r="R145" s="36"/>
      <c r="S145" s="36"/>
      <c r="T145" s="36"/>
      <c r="U145" s="36"/>
      <c r="V145" s="36"/>
      <c r="W145" s="36"/>
      <c r="X145" s="36"/>
      <c r="Y145" s="29"/>
      <c r="Z145" s="36"/>
      <c r="AA145" s="66"/>
      <c r="AB145" s="36"/>
      <c r="AC145" s="36"/>
      <c r="AD145" s="36"/>
      <c r="AE145" s="36"/>
      <c r="AF145" s="36"/>
      <c r="AG145" s="36"/>
      <c r="AH145" s="29"/>
      <c r="AI145" s="36"/>
      <c r="AJ145" s="29"/>
      <c r="AK145" s="36"/>
      <c r="AL145" s="36"/>
      <c r="AM145" s="36"/>
      <c r="AN145" s="29"/>
      <c r="AO145" s="36"/>
      <c r="AP145" s="29"/>
      <c r="AQ145" s="36"/>
      <c r="AR145" s="29"/>
      <c r="AS145" s="36"/>
      <c r="AT145" s="36"/>
      <c r="AU145" s="36"/>
      <c r="AV145" s="29"/>
      <c r="AW145" s="36"/>
      <c r="AX145" s="36"/>
      <c r="AY145" s="36"/>
      <c r="AZ145" s="29"/>
      <c r="BA145" s="36"/>
      <c r="BB145" s="36"/>
      <c r="BC145" s="36"/>
      <c r="BD145" s="36"/>
      <c r="BE145" s="36"/>
      <c r="BF145" s="36"/>
      <c r="BG145" s="36"/>
      <c r="BH145" s="36"/>
      <c r="BI145" s="36"/>
      <c r="BJ145" s="29"/>
      <c r="BK145" s="36"/>
      <c r="BL145" s="29"/>
      <c r="BM145" s="36"/>
      <c r="BN145" s="36"/>
      <c r="BO145" s="36"/>
      <c r="BP145" s="29"/>
      <c r="BQ145" s="36"/>
      <c r="BR145" s="29"/>
      <c r="BS145" s="36"/>
      <c r="BT145" s="36"/>
      <c r="BU145" s="36"/>
      <c r="BV145" s="36"/>
    </row>
    <row r="146" spans="1:74" x14ac:dyDescent="0.25">
      <c r="A146" s="16">
        <v>144</v>
      </c>
      <c r="B146" s="16">
        <v>3</v>
      </c>
      <c r="C146" s="31" t="s">
        <v>607</v>
      </c>
      <c r="D146" s="40">
        <f>'ПЛАН 2019'!F146-январь!E146</f>
        <v>332.3545540096618</v>
      </c>
      <c r="E146" s="40">
        <f t="shared" si="2"/>
        <v>0</v>
      </c>
      <c r="F146" s="36"/>
      <c r="G146" s="36"/>
      <c r="H146" s="36"/>
      <c r="I146" s="27"/>
      <c r="J146" s="36"/>
      <c r="K146" s="36"/>
      <c r="L146" s="36"/>
      <c r="M146" s="36"/>
      <c r="N146" s="36"/>
      <c r="O146" s="29"/>
      <c r="P146" s="36"/>
      <c r="Q146" s="29"/>
      <c r="R146" s="36"/>
      <c r="S146" s="36"/>
      <c r="T146" s="36"/>
      <c r="U146" s="36"/>
      <c r="V146" s="36"/>
      <c r="W146" s="36"/>
      <c r="X146" s="36"/>
      <c r="Y146" s="29"/>
      <c r="Z146" s="36"/>
      <c r="AA146" s="66"/>
      <c r="AB146" s="36"/>
      <c r="AC146" s="36"/>
      <c r="AD146" s="36"/>
      <c r="AE146" s="36"/>
      <c r="AF146" s="36"/>
      <c r="AG146" s="36"/>
      <c r="AH146" s="29"/>
      <c r="AI146" s="36"/>
      <c r="AJ146" s="29"/>
      <c r="AK146" s="36"/>
      <c r="AL146" s="36"/>
      <c r="AM146" s="36"/>
      <c r="AN146" s="29"/>
      <c r="AO146" s="36"/>
      <c r="AP146" s="29"/>
      <c r="AQ146" s="36"/>
      <c r="AR146" s="29"/>
      <c r="AS146" s="36"/>
      <c r="AT146" s="36"/>
      <c r="AU146" s="36"/>
      <c r="AV146" s="29"/>
      <c r="AW146" s="36"/>
      <c r="AX146" s="36"/>
      <c r="AY146" s="36"/>
      <c r="AZ146" s="29"/>
      <c r="BA146" s="36"/>
      <c r="BB146" s="36"/>
      <c r="BC146" s="36"/>
      <c r="BD146" s="36"/>
      <c r="BE146" s="36"/>
      <c r="BF146" s="36"/>
      <c r="BG146" s="36"/>
      <c r="BH146" s="36"/>
      <c r="BI146" s="36"/>
      <c r="BJ146" s="29"/>
      <c r="BK146" s="36"/>
      <c r="BL146" s="29"/>
      <c r="BM146" s="36"/>
      <c r="BN146" s="36"/>
      <c r="BO146" s="36"/>
      <c r="BP146" s="29"/>
      <c r="BQ146" s="36"/>
      <c r="BR146" s="29"/>
      <c r="BS146" s="36"/>
      <c r="BT146" s="36"/>
      <c r="BU146" s="36"/>
      <c r="BV146" s="36"/>
    </row>
    <row r="147" spans="1:74" x14ac:dyDescent="0.25">
      <c r="A147" s="16">
        <v>145</v>
      </c>
      <c r="B147" s="16">
        <v>3</v>
      </c>
      <c r="C147" s="31" t="s">
        <v>941</v>
      </c>
      <c r="D147" s="40">
        <f>'ПЛАН 2019'!F147-январь!E147</f>
        <v>487.44817204830906</v>
      </c>
      <c r="E147" s="40">
        <f t="shared" si="2"/>
        <v>0</v>
      </c>
      <c r="F147" s="36"/>
      <c r="G147" s="36"/>
      <c r="H147" s="36"/>
      <c r="I147" s="27"/>
      <c r="J147" s="36"/>
      <c r="K147" s="36"/>
      <c r="L147" s="36"/>
      <c r="M147" s="36"/>
      <c r="N147" s="36"/>
      <c r="O147" s="29"/>
      <c r="P147" s="36"/>
      <c r="Q147" s="29"/>
      <c r="R147" s="36"/>
      <c r="S147" s="36"/>
      <c r="T147" s="36"/>
      <c r="U147" s="36"/>
      <c r="V147" s="36"/>
      <c r="W147" s="36"/>
      <c r="X147" s="36"/>
      <c r="Y147" s="29"/>
      <c r="Z147" s="36"/>
      <c r="AA147" s="66"/>
      <c r="AB147" s="36"/>
      <c r="AC147" s="36"/>
      <c r="AD147" s="36"/>
      <c r="AE147" s="36"/>
      <c r="AF147" s="36"/>
      <c r="AG147" s="36"/>
      <c r="AH147" s="29"/>
      <c r="AI147" s="36"/>
      <c r="AJ147" s="29"/>
      <c r="AK147" s="36"/>
      <c r="AL147" s="36"/>
      <c r="AM147" s="36"/>
      <c r="AN147" s="29"/>
      <c r="AO147" s="36"/>
      <c r="AP147" s="29"/>
      <c r="AQ147" s="36"/>
      <c r="AR147" s="29"/>
      <c r="AS147" s="36"/>
      <c r="AT147" s="36"/>
      <c r="AU147" s="36"/>
      <c r="AV147" s="29"/>
      <c r="AW147" s="36"/>
      <c r="AX147" s="36"/>
      <c r="AY147" s="36"/>
      <c r="AZ147" s="29"/>
      <c r="BA147" s="36"/>
      <c r="BB147" s="36"/>
      <c r="BC147" s="36"/>
      <c r="BD147" s="36"/>
      <c r="BE147" s="36"/>
      <c r="BF147" s="36"/>
      <c r="BG147" s="36"/>
      <c r="BH147" s="36"/>
      <c r="BI147" s="36"/>
      <c r="BJ147" s="29"/>
      <c r="BK147" s="36"/>
      <c r="BL147" s="29"/>
      <c r="BM147" s="36"/>
      <c r="BN147" s="36"/>
      <c r="BO147" s="36"/>
      <c r="BP147" s="29"/>
      <c r="BQ147" s="36"/>
      <c r="BR147" s="29"/>
      <c r="BS147" s="36"/>
      <c r="BT147" s="36"/>
      <c r="BU147" s="36"/>
      <c r="BV147" s="36"/>
    </row>
    <row r="148" spans="1:74" x14ac:dyDescent="0.25">
      <c r="A148" s="16">
        <v>146</v>
      </c>
      <c r="B148" s="16">
        <v>2</v>
      </c>
      <c r="C148" s="31" t="s">
        <v>608</v>
      </c>
      <c r="D148" s="40">
        <f>'ПЛАН 2019'!F148-январь!E148</f>
        <v>1156.6276443478259</v>
      </c>
      <c r="E148" s="40">
        <f t="shared" si="2"/>
        <v>0</v>
      </c>
      <c r="F148" s="36"/>
      <c r="G148" s="36"/>
      <c r="H148" s="36"/>
      <c r="I148" s="27"/>
      <c r="J148" s="36"/>
      <c r="K148" s="36"/>
      <c r="L148" s="36"/>
      <c r="M148" s="36"/>
      <c r="N148" s="36"/>
      <c r="O148" s="29"/>
      <c r="P148" s="36"/>
      <c r="Q148" s="29"/>
      <c r="R148" s="36"/>
      <c r="S148" s="36"/>
      <c r="T148" s="36"/>
      <c r="U148" s="36"/>
      <c r="V148" s="36"/>
      <c r="W148" s="36"/>
      <c r="X148" s="36"/>
      <c r="Y148" s="29"/>
      <c r="Z148" s="36"/>
      <c r="AA148" s="66"/>
      <c r="AB148" s="36"/>
      <c r="AC148" s="36"/>
      <c r="AD148" s="36"/>
      <c r="AE148" s="36"/>
      <c r="AF148" s="36"/>
      <c r="AG148" s="36"/>
      <c r="AH148" s="29"/>
      <c r="AI148" s="36"/>
      <c r="AJ148" s="29"/>
      <c r="AK148" s="36"/>
      <c r="AL148" s="36"/>
      <c r="AM148" s="36"/>
      <c r="AN148" s="29"/>
      <c r="AO148" s="36"/>
      <c r="AP148" s="29"/>
      <c r="AQ148" s="36"/>
      <c r="AR148" s="29"/>
      <c r="AS148" s="36"/>
      <c r="AT148" s="36"/>
      <c r="AU148" s="36"/>
      <c r="AV148" s="29"/>
      <c r="AW148" s="36"/>
      <c r="AX148" s="36"/>
      <c r="AY148" s="36"/>
      <c r="AZ148" s="29"/>
      <c r="BA148" s="36"/>
      <c r="BB148" s="36"/>
      <c r="BC148" s="36"/>
      <c r="BD148" s="36"/>
      <c r="BE148" s="36"/>
      <c r="BF148" s="36"/>
      <c r="BG148" s="36"/>
      <c r="BH148" s="36"/>
      <c r="BI148" s="36"/>
      <c r="BJ148" s="29"/>
      <c r="BK148" s="36"/>
      <c r="BL148" s="29"/>
      <c r="BM148" s="36"/>
      <c r="BN148" s="36"/>
      <c r="BO148" s="36"/>
      <c r="BP148" s="29"/>
      <c r="BQ148" s="36"/>
      <c r="BR148" s="29"/>
      <c r="BS148" s="36"/>
      <c r="BT148" s="36"/>
      <c r="BU148" s="36"/>
      <c r="BV148" s="36"/>
    </row>
    <row r="149" spans="1:74" s="86" customFormat="1" x14ac:dyDescent="0.25">
      <c r="A149" s="79">
        <v>147</v>
      </c>
      <c r="B149" s="79">
        <v>2</v>
      </c>
      <c r="C149" s="80" t="s">
        <v>609</v>
      </c>
      <c r="D149" s="40">
        <f>'ПЛАН 2019'!F149-январь!E149</f>
        <v>880.07278900483072</v>
      </c>
      <c r="E149" s="81">
        <f t="shared" si="2"/>
        <v>1.0409999999999999</v>
      </c>
      <c r="F149" s="82"/>
      <c r="G149" s="82"/>
      <c r="H149" s="82"/>
      <c r="I149" s="83"/>
      <c r="J149" s="82"/>
      <c r="K149" s="82"/>
      <c r="L149" s="82"/>
      <c r="M149" s="82"/>
      <c r="N149" s="82"/>
      <c r="O149" s="84"/>
      <c r="P149" s="82"/>
      <c r="Q149" s="84"/>
      <c r="R149" s="82"/>
      <c r="S149" s="82"/>
      <c r="T149" s="82"/>
      <c r="U149" s="82"/>
      <c r="V149" s="82"/>
      <c r="W149" s="82"/>
      <c r="X149" s="82"/>
      <c r="Y149" s="84"/>
      <c r="Z149" s="82"/>
      <c r="AA149" s="85"/>
      <c r="AB149" s="82"/>
      <c r="AC149" s="82"/>
      <c r="AD149" s="82"/>
      <c r="AE149" s="82"/>
      <c r="AF149" s="82"/>
      <c r="AG149" s="82"/>
      <c r="AH149" s="84"/>
      <c r="AI149" s="82"/>
      <c r="AJ149" s="84"/>
      <c r="AK149" s="82"/>
      <c r="AL149" s="82"/>
      <c r="AM149" s="82"/>
      <c r="AN149" s="84"/>
      <c r="AO149" s="82"/>
      <c r="AP149" s="84"/>
      <c r="AQ149" s="82"/>
      <c r="AR149" s="84"/>
      <c r="AS149" s="82"/>
      <c r="AT149" s="82"/>
      <c r="AU149" s="82"/>
      <c r="AV149" s="84"/>
      <c r="AW149" s="82"/>
      <c r="AX149" s="82"/>
      <c r="AY149" s="82"/>
      <c r="AZ149" s="84"/>
      <c r="BA149" s="82"/>
      <c r="BB149" s="82"/>
      <c r="BC149" s="82"/>
      <c r="BD149" s="82"/>
      <c r="BE149" s="82"/>
      <c r="BF149" s="82">
        <v>1E-3</v>
      </c>
      <c r="BG149" s="82">
        <v>1.0409999999999999</v>
      </c>
      <c r="BH149" s="82"/>
      <c r="BI149" s="82"/>
      <c r="BJ149" s="84"/>
      <c r="BK149" s="82"/>
      <c r="BL149" s="84"/>
      <c r="BM149" s="82"/>
      <c r="BN149" s="82"/>
      <c r="BO149" s="82"/>
      <c r="BP149" s="84"/>
      <c r="BQ149" s="82"/>
      <c r="BR149" s="84"/>
      <c r="BS149" s="82"/>
      <c r="BT149" s="82"/>
      <c r="BU149" s="82"/>
      <c r="BV149" s="82"/>
    </row>
    <row r="150" spans="1:74" s="86" customFormat="1" x14ac:dyDescent="0.25">
      <c r="A150" s="79">
        <v>148</v>
      </c>
      <c r="B150" s="79">
        <v>2</v>
      </c>
      <c r="C150" s="80" t="s">
        <v>610</v>
      </c>
      <c r="D150" s="40">
        <f>'ПЛАН 2019'!F150-январь!E150</f>
        <v>-620.06280648309178</v>
      </c>
      <c r="E150" s="81">
        <f t="shared" si="2"/>
        <v>1.198</v>
      </c>
      <c r="F150" s="82"/>
      <c r="G150" s="82"/>
      <c r="H150" s="82"/>
      <c r="I150" s="83"/>
      <c r="J150" s="82"/>
      <c r="K150" s="82"/>
      <c r="L150" s="82"/>
      <c r="M150" s="82"/>
      <c r="N150" s="82"/>
      <c r="O150" s="84"/>
      <c r="P150" s="82"/>
      <c r="Q150" s="84"/>
      <c r="R150" s="82"/>
      <c r="S150" s="82"/>
      <c r="T150" s="82"/>
      <c r="U150" s="82"/>
      <c r="V150" s="82"/>
      <c r="W150" s="82"/>
      <c r="X150" s="82"/>
      <c r="Y150" s="84"/>
      <c r="Z150" s="82"/>
      <c r="AA150" s="85"/>
      <c r="AB150" s="82"/>
      <c r="AC150" s="82"/>
      <c r="AD150" s="82"/>
      <c r="AE150" s="82"/>
      <c r="AF150" s="82"/>
      <c r="AG150" s="82"/>
      <c r="AH150" s="84"/>
      <c r="AI150" s="82"/>
      <c r="AJ150" s="84"/>
      <c r="AK150" s="82"/>
      <c r="AL150" s="82"/>
      <c r="AM150" s="82"/>
      <c r="AN150" s="84"/>
      <c r="AO150" s="82"/>
      <c r="AP150" s="84"/>
      <c r="AQ150" s="82"/>
      <c r="AR150" s="84"/>
      <c r="AS150" s="82"/>
      <c r="AT150" s="82"/>
      <c r="AU150" s="82"/>
      <c r="AV150" s="84"/>
      <c r="AW150" s="82"/>
      <c r="AX150" s="82"/>
      <c r="AY150" s="82"/>
      <c r="AZ150" s="84"/>
      <c r="BA150" s="82"/>
      <c r="BB150" s="82"/>
      <c r="BC150" s="82"/>
      <c r="BD150" s="82"/>
      <c r="BE150" s="82"/>
      <c r="BF150" s="82"/>
      <c r="BG150" s="82"/>
      <c r="BH150" s="82"/>
      <c r="BI150" s="82"/>
      <c r="BJ150" s="84"/>
      <c r="BK150" s="82"/>
      <c r="BL150" s="84">
        <v>4</v>
      </c>
      <c r="BM150" s="82">
        <v>1.198</v>
      </c>
      <c r="BN150" s="82"/>
      <c r="BO150" s="82"/>
      <c r="BP150" s="84"/>
      <c r="BQ150" s="82"/>
      <c r="BR150" s="84"/>
      <c r="BS150" s="82"/>
      <c r="BT150" s="82"/>
      <c r="BU150" s="82"/>
      <c r="BV150" s="82"/>
    </row>
    <row r="151" spans="1:74" x14ac:dyDescent="0.25">
      <c r="A151" s="16">
        <v>149</v>
      </c>
      <c r="B151" s="16">
        <v>2</v>
      </c>
      <c r="C151" s="31" t="s">
        <v>611</v>
      </c>
      <c r="D151" s="40">
        <f>'ПЛАН 2019'!F151-январь!E151</f>
        <v>-537.2418394299516</v>
      </c>
      <c r="E151" s="40">
        <f t="shared" si="2"/>
        <v>0</v>
      </c>
      <c r="F151" s="36"/>
      <c r="G151" s="36"/>
      <c r="H151" s="36"/>
      <c r="I151" s="27"/>
      <c r="J151" s="36"/>
      <c r="K151" s="36"/>
      <c r="L151" s="36"/>
      <c r="M151" s="36"/>
      <c r="N151" s="36"/>
      <c r="O151" s="29"/>
      <c r="P151" s="36"/>
      <c r="Q151" s="29"/>
      <c r="R151" s="36"/>
      <c r="S151" s="36"/>
      <c r="T151" s="36"/>
      <c r="U151" s="36"/>
      <c r="V151" s="36"/>
      <c r="W151" s="36"/>
      <c r="X151" s="36"/>
      <c r="Y151" s="29"/>
      <c r="Z151" s="36"/>
      <c r="AA151" s="66"/>
      <c r="AB151" s="36"/>
      <c r="AC151" s="36"/>
      <c r="AD151" s="36"/>
      <c r="AE151" s="36"/>
      <c r="AF151" s="36"/>
      <c r="AG151" s="36"/>
      <c r="AH151" s="29"/>
      <c r="AI151" s="36"/>
      <c r="AJ151" s="29"/>
      <c r="AK151" s="36"/>
      <c r="AL151" s="36"/>
      <c r="AM151" s="36"/>
      <c r="AN151" s="29"/>
      <c r="AO151" s="36"/>
      <c r="AP151" s="29"/>
      <c r="AQ151" s="36"/>
      <c r="AR151" s="29"/>
      <c r="AS151" s="36"/>
      <c r="AT151" s="36"/>
      <c r="AU151" s="36"/>
      <c r="AV151" s="29"/>
      <c r="AW151" s="36"/>
      <c r="AX151" s="36"/>
      <c r="AY151" s="36"/>
      <c r="AZ151" s="29"/>
      <c r="BA151" s="36"/>
      <c r="BB151" s="36"/>
      <c r="BC151" s="36"/>
      <c r="BD151" s="36"/>
      <c r="BE151" s="36"/>
      <c r="BF151" s="36"/>
      <c r="BG151" s="36"/>
      <c r="BH151" s="36"/>
      <c r="BI151" s="36"/>
      <c r="BJ151" s="29"/>
      <c r="BK151" s="36"/>
      <c r="BL151" s="29"/>
      <c r="BM151" s="36"/>
      <c r="BN151" s="36"/>
      <c r="BO151" s="36"/>
      <c r="BP151" s="29"/>
      <c r="BQ151" s="36"/>
      <c r="BR151" s="29"/>
      <c r="BS151" s="36"/>
      <c r="BT151" s="36"/>
      <c r="BU151" s="36"/>
      <c r="BV151" s="36"/>
    </row>
    <row r="152" spans="1:74" s="86" customFormat="1" x14ac:dyDescent="0.25">
      <c r="A152" s="79">
        <v>150</v>
      </c>
      <c r="B152" s="79">
        <v>1</v>
      </c>
      <c r="C152" s="80" t="s">
        <v>612</v>
      </c>
      <c r="D152" s="40">
        <f>'ПЛАН 2019'!F152-январь!E152</f>
        <v>299.49183625120781</v>
      </c>
      <c r="E152" s="81">
        <f t="shared" si="2"/>
        <v>3.8639999999999999</v>
      </c>
      <c r="F152" s="82"/>
      <c r="G152" s="82"/>
      <c r="H152" s="82"/>
      <c r="I152" s="83"/>
      <c r="J152" s="82"/>
      <c r="K152" s="82"/>
      <c r="L152" s="82"/>
      <c r="M152" s="82"/>
      <c r="N152" s="82"/>
      <c r="O152" s="84"/>
      <c r="P152" s="82"/>
      <c r="Q152" s="84"/>
      <c r="R152" s="82"/>
      <c r="S152" s="82"/>
      <c r="T152" s="82"/>
      <c r="U152" s="82"/>
      <c r="V152" s="82"/>
      <c r="W152" s="82"/>
      <c r="X152" s="82"/>
      <c r="Y152" s="84"/>
      <c r="Z152" s="82"/>
      <c r="AA152" s="85"/>
      <c r="AB152" s="82"/>
      <c r="AC152" s="82"/>
      <c r="AD152" s="82"/>
      <c r="AE152" s="82"/>
      <c r="AF152" s="82"/>
      <c r="AG152" s="82"/>
      <c r="AH152" s="84"/>
      <c r="AI152" s="82"/>
      <c r="AJ152" s="84"/>
      <c r="AK152" s="82"/>
      <c r="AL152" s="82"/>
      <c r="AM152" s="82"/>
      <c r="AN152" s="84"/>
      <c r="AO152" s="82"/>
      <c r="AP152" s="84"/>
      <c r="AQ152" s="82"/>
      <c r="AR152" s="84"/>
      <c r="AS152" s="82"/>
      <c r="AT152" s="82"/>
      <c r="AU152" s="82"/>
      <c r="AV152" s="84"/>
      <c r="AW152" s="82"/>
      <c r="AX152" s="82"/>
      <c r="AY152" s="82"/>
      <c r="AZ152" s="84"/>
      <c r="BA152" s="82"/>
      <c r="BB152" s="82"/>
      <c r="BC152" s="82"/>
      <c r="BD152" s="82"/>
      <c r="BE152" s="82"/>
      <c r="BF152" s="82"/>
      <c r="BG152" s="82"/>
      <c r="BH152" s="82"/>
      <c r="BI152" s="82"/>
      <c r="BJ152" s="84"/>
      <c r="BK152" s="82"/>
      <c r="BL152" s="84">
        <v>8</v>
      </c>
      <c r="BM152" s="82">
        <v>3.8639999999999999</v>
      </c>
      <c r="BN152" s="82"/>
      <c r="BO152" s="82"/>
      <c r="BP152" s="84"/>
      <c r="BQ152" s="82"/>
      <c r="BR152" s="84"/>
      <c r="BS152" s="82"/>
      <c r="BT152" s="82"/>
      <c r="BU152" s="82"/>
      <c r="BV152" s="82"/>
    </row>
    <row r="153" spans="1:74" x14ac:dyDescent="0.25">
      <c r="A153" s="16">
        <v>151</v>
      </c>
      <c r="B153" s="16">
        <v>2</v>
      </c>
      <c r="C153" s="31" t="s">
        <v>613</v>
      </c>
      <c r="D153" s="40">
        <f>'ПЛАН 2019'!F153-январь!E153</f>
        <v>1272.9641844251207</v>
      </c>
      <c r="E153" s="40">
        <f t="shared" si="2"/>
        <v>0</v>
      </c>
      <c r="F153" s="36"/>
      <c r="G153" s="36"/>
      <c r="H153" s="36"/>
      <c r="I153" s="27"/>
      <c r="J153" s="36"/>
      <c r="K153" s="36"/>
      <c r="L153" s="36"/>
      <c r="M153" s="36"/>
      <c r="N153" s="36"/>
      <c r="O153" s="29"/>
      <c r="P153" s="36"/>
      <c r="Q153" s="29"/>
      <c r="R153" s="36"/>
      <c r="S153" s="36"/>
      <c r="T153" s="36"/>
      <c r="U153" s="36"/>
      <c r="V153" s="36"/>
      <c r="W153" s="36"/>
      <c r="X153" s="36"/>
      <c r="Y153" s="29"/>
      <c r="Z153" s="36"/>
      <c r="AA153" s="66"/>
      <c r="AB153" s="36"/>
      <c r="AC153" s="36"/>
      <c r="AD153" s="36"/>
      <c r="AE153" s="36"/>
      <c r="AF153" s="36"/>
      <c r="AG153" s="36"/>
      <c r="AH153" s="29"/>
      <c r="AI153" s="36"/>
      <c r="AJ153" s="29"/>
      <c r="AK153" s="36"/>
      <c r="AL153" s="36"/>
      <c r="AM153" s="36"/>
      <c r="AN153" s="29"/>
      <c r="AO153" s="36"/>
      <c r="AP153" s="29"/>
      <c r="AQ153" s="36"/>
      <c r="AR153" s="29"/>
      <c r="AS153" s="36"/>
      <c r="AT153" s="36"/>
      <c r="AU153" s="36"/>
      <c r="AV153" s="29"/>
      <c r="AW153" s="36"/>
      <c r="AX153" s="36"/>
      <c r="AY153" s="36"/>
      <c r="AZ153" s="29"/>
      <c r="BA153" s="36"/>
      <c r="BB153" s="36"/>
      <c r="BC153" s="36"/>
      <c r="BD153" s="36"/>
      <c r="BE153" s="36"/>
      <c r="BF153" s="36"/>
      <c r="BG153" s="36"/>
      <c r="BH153" s="36"/>
      <c r="BI153" s="36"/>
      <c r="BJ153" s="29"/>
      <c r="BK153" s="36"/>
      <c r="BL153" s="29"/>
      <c r="BM153" s="36"/>
      <c r="BN153" s="36"/>
      <c r="BO153" s="36"/>
      <c r="BP153" s="29"/>
      <c r="BQ153" s="36"/>
      <c r="BR153" s="29"/>
      <c r="BS153" s="36"/>
      <c r="BT153" s="36"/>
      <c r="BU153" s="36"/>
      <c r="BV153" s="36"/>
    </row>
    <row r="154" spans="1:74" x14ac:dyDescent="0.25">
      <c r="A154" s="16">
        <v>152</v>
      </c>
      <c r="B154" s="16">
        <v>1</v>
      </c>
      <c r="C154" s="31" t="s">
        <v>614</v>
      </c>
      <c r="D154" s="40">
        <f>'ПЛАН 2019'!F154-январь!E154</f>
        <v>432.34102515942027</v>
      </c>
      <c r="E154" s="40">
        <f t="shared" si="2"/>
        <v>0</v>
      </c>
      <c r="F154" s="36"/>
      <c r="G154" s="36"/>
      <c r="H154" s="36"/>
      <c r="I154" s="27"/>
      <c r="J154" s="36"/>
      <c r="K154" s="36"/>
      <c r="L154" s="36"/>
      <c r="M154" s="36"/>
      <c r="N154" s="36"/>
      <c r="O154" s="29"/>
      <c r="P154" s="36"/>
      <c r="Q154" s="29"/>
      <c r="R154" s="36"/>
      <c r="S154" s="36"/>
      <c r="T154" s="36"/>
      <c r="U154" s="36"/>
      <c r="V154" s="36"/>
      <c r="W154" s="36"/>
      <c r="X154" s="36"/>
      <c r="Y154" s="29"/>
      <c r="Z154" s="36"/>
      <c r="AA154" s="66"/>
      <c r="AB154" s="36"/>
      <c r="AC154" s="36"/>
      <c r="AD154" s="36"/>
      <c r="AE154" s="36"/>
      <c r="AF154" s="36"/>
      <c r="AG154" s="36"/>
      <c r="AH154" s="29"/>
      <c r="AI154" s="36"/>
      <c r="AJ154" s="29"/>
      <c r="AK154" s="36"/>
      <c r="AL154" s="36"/>
      <c r="AM154" s="36"/>
      <c r="AN154" s="29"/>
      <c r="AO154" s="36"/>
      <c r="AP154" s="29"/>
      <c r="AQ154" s="36"/>
      <c r="AR154" s="29"/>
      <c r="AS154" s="36"/>
      <c r="AT154" s="36"/>
      <c r="AU154" s="36"/>
      <c r="AV154" s="29"/>
      <c r="AW154" s="36"/>
      <c r="AX154" s="36"/>
      <c r="AY154" s="36"/>
      <c r="AZ154" s="29"/>
      <c r="BA154" s="36"/>
      <c r="BB154" s="36"/>
      <c r="BC154" s="36"/>
      <c r="BD154" s="36"/>
      <c r="BE154" s="36"/>
      <c r="BF154" s="36"/>
      <c r="BG154" s="36"/>
      <c r="BH154" s="36"/>
      <c r="BI154" s="36"/>
      <c r="BJ154" s="29"/>
      <c r="BK154" s="36"/>
      <c r="BL154" s="29"/>
      <c r="BM154" s="36"/>
      <c r="BN154" s="36"/>
      <c r="BO154" s="36"/>
      <c r="BP154" s="29"/>
      <c r="BQ154" s="36"/>
      <c r="BR154" s="29"/>
      <c r="BS154" s="36"/>
      <c r="BT154" s="36"/>
      <c r="BU154" s="36"/>
      <c r="BV154" s="36"/>
    </row>
    <row r="155" spans="1:74" s="86" customFormat="1" x14ac:dyDescent="0.25">
      <c r="A155" s="79">
        <v>153</v>
      </c>
      <c r="B155" s="79">
        <v>1</v>
      </c>
      <c r="C155" s="80" t="s">
        <v>615</v>
      </c>
      <c r="D155" s="40">
        <f>'ПЛАН 2019'!F155-январь!E155</f>
        <v>920.86592749758449</v>
      </c>
      <c r="E155" s="81">
        <f t="shared" si="2"/>
        <v>13.065999999999999</v>
      </c>
      <c r="F155" s="82"/>
      <c r="G155" s="82"/>
      <c r="H155" s="82"/>
      <c r="I155" s="83"/>
      <c r="J155" s="82"/>
      <c r="K155" s="82"/>
      <c r="L155" s="82"/>
      <c r="M155" s="82"/>
      <c r="N155" s="82"/>
      <c r="O155" s="84"/>
      <c r="P155" s="82"/>
      <c r="Q155" s="84"/>
      <c r="R155" s="82"/>
      <c r="S155" s="82"/>
      <c r="T155" s="82"/>
      <c r="U155" s="82"/>
      <c r="V155" s="82"/>
      <c r="W155" s="82"/>
      <c r="X155" s="82"/>
      <c r="Y155" s="84"/>
      <c r="Z155" s="82"/>
      <c r="AA155" s="85"/>
      <c r="AB155" s="82"/>
      <c r="AC155" s="82"/>
      <c r="AD155" s="82"/>
      <c r="AE155" s="82"/>
      <c r="AF155" s="82">
        <v>4.0000000000000001E-3</v>
      </c>
      <c r="AG155" s="82">
        <v>2.3769999999999998</v>
      </c>
      <c r="AH155" s="84"/>
      <c r="AI155" s="82"/>
      <c r="AJ155" s="84"/>
      <c r="AK155" s="82"/>
      <c r="AL155" s="82"/>
      <c r="AM155" s="82"/>
      <c r="AN155" s="84"/>
      <c r="AO155" s="82"/>
      <c r="AP155" s="84"/>
      <c r="AQ155" s="82"/>
      <c r="AR155" s="84"/>
      <c r="AS155" s="82"/>
      <c r="AT155" s="82"/>
      <c r="AU155" s="82"/>
      <c r="AV155" s="84"/>
      <c r="AW155" s="82"/>
      <c r="AX155" s="82"/>
      <c r="AY155" s="82"/>
      <c r="AZ155" s="84"/>
      <c r="BA155" s="82"/>
      <c r="BB155" s="82"/>
      <c r="BC155" s="82"/>
      <c r="BD155" s="82"/>
      <c r="BE155" s="82"/>
      <c r="BF155" s="82"/>
      <c r="BG155" s="82"/>
      <c r="BH155" s="82">
        <v>0.02</v>
      </c>
      <c r="BI155" s="82">
        <v>10.689</v>
      </c>
      <c r="BJ155" s="84"/>
      <c r="BK155" s="82"/>
      <c r="BL155" s="84"/>
      <c r="BM155" s="82"/>
      <c r="BN155" s="82"/>
      <c r="BO155" s="82"/>
      <c r="BP155" s="84"/>
      <c r="BQ155" s="82"/>
      <c r="BR155" s="84"/>
      <c r="BS155" s="82"/>
      <c r="BT155" s="82"/>
      <c r="BU155" s="82"/>
      <c r="BV155" s="82"/>
    </row>
    <row r="156" spans="1:74" x14ac:dyDescent="0.25">
      <c r="A156" s="16">
        <v>154</v>
      </c>
      <c r="B156" s="16">
        <v>1</v>
      </c>
      <c r="C156" s="31" t="s">
        <v>616</v>
      </c>
      <c r="D156" s="40">
        <f>'ПЛАН 2019'!F156-январь!E156</f>
        <v>-226.14057435748794</v>
      </c>
      <c r="E156" s="40">
        <f t="shared" si="2"/>
        <v>0</v>
      </c>
      <c r="F156" s="36"/>
      <c r="G156" s="36"/>
      <c r="H156" s="36"/>
      <c r="I156" s="27"/>
      <c r="J156" s="36"/>
      <c r="K156" s="36"/>
      <c r="L156" s="36"/>
      <c r="M156" s="36"/>
      <c r="N156" s="36"/>
      <c r="O156" s="29"/>
      <c r="P156" s="36"/>
      <c r="Q156" s="29"/>
      <c r="R156" s="36"/>
      <c r="S156" s="36"/>
      <c r="T156" s="36"/>
      <c r="U156" s="36"/>
      <c r="V156" s="36"/>
      <c r="W156" s="36"/>
      <c r="X156" s="36"/>
      <c r="Y156" s="29"/>
      <c r="Z156" s="36"/>
      <c r="AA156" s="66"/>
      <c r="AB156" s="36"/>
      <c r="AC156" s="36"/>
      <c r="AD156" s="36"/>
      <c r="AE156" s="36"/>
      <c r="AF156" s="36"/>
      <c r="AG156" s="36"/>
      <c r="AH156" s="29"/>
      <c r="AI156" s="36"/>
      <c r="AJ156" s="29"/>
      <c r="AK156" s="36"/>
      <c r="AL156" s="36"/>
      <c r="AM156" s="36"/>
      <c r="AN156" s="29"/>
      <c r="AO156" s="36"/>
      <c r="AP156" s="29"/>
      <c r="AQ156" s="36"/>
      <c r="AR156" s="29"/>
      <c r="AS156" s="36"/>
      <c r="AT156" s="36"/>
      <c r="AU156" s="36"/>
      <c r="AV156" s="29"/>
      <c r="AW156" s="36"/>
      <c r="AX156" s="36"/>
      <c r="AY156" s="36"/>
      <c r="AZ156" s="29"/>
      <c r="BA156" s="36"/>
      <c r="BB156" s="36"/>
      <c r="BC156" s="36"/>
      <c r="BD156" s="36"/>
      <c r="BE156" s="36"/>
      <c r="BF156" s="36"/>
      <c r="BG156" s="36"/>
      <c r="BH156" s="36"/>
      <c r="BI156" s="36"/>
      <c r="BJ156" s="29"/>
      <c r="BK156" s="36"/>
      <c r="BL156" s="29"/>
      <c r="BM156" s="36"/>
      <c r="BN156" s="36"/>
      <c r="BO156" s="36"/>
      <c r="BP156" s="29"/>
      <c r="BQ156" s="36"/>
      <c r="BR156" s="29"/>
      <c r="BS156" s="36"/>
      <c r="BT156" s="36"/>
      <c r="BU156" s="36"/>
      <c r="BV156" s="36"/>
    </row>
    <row r="157" spans="1:74" x14ac:dyDescent="0.25">
      <c r="A157" s="16">
        <v>155</v>
      </c>
      <c r="B157" s="16">
        <v>1</v>
      </c>
      <c r="C157" s="31" t="s">
        <v>617</v>
      </c>
      <c r="D157" s="40">
        <f>'ПЛАН 2019'!F157-январь!E157</f>
        <v>589.65924057971051</v>
      </c>
      <c r="E157" s="40">
        <f t="shared" si="2"/>
        <v>0</v>
      </c>
      <c r="F157" s="36"/>
      <c r="G157" s="36"/>
      <c r="H157" s="36"/>
      <c r="I157" s="27"/>
      <c r="J157" s="36"/>
      <c r="K157" s="36"/>
      <c r="L157" s="36"/>
      <c r="M157" s="36"/>
      <c r="N157" s="36"/>
      <c r="O157" s="29"/>
      <c r="P157" s="36"/>
      <c r="Q157" s="29"/>
      <c r="R157" s="36"/>
      <c r="S157" s="36"/>
      <c r="T157" s="36"/>
      <c r="U157" s="36"/>
      <c r="V157" s="36"/>
      <c r="W157" s="36"/>
      <c r="X157" s="36"/>
      <c r="Y157" s="29"/>
      <c r="Z157" s="36"/>
      <c r="AA157" s="66"/>
      <c r="AB157" s="36"/>
      <c r="AC157" s="36"/>
      <c r="AD157" s="36"/>
      <c r="AE157" s="36"/>
      <c r="AF157" s="36"/>
      <c r="AG157" s="36"/>
      <c r="AH157" s="29"/>
      <c r="AI157" s="36"/>
      <c r="AJ157" s="29"/>
      <c r="AK157" s="36"/>
      <c r="AL157" s="36"/>
      <c r="AM157" s="36"/>
      <c r="AN157" s="29"/>
      <c r="AO157" s="36"/>
      <c r="AP157" s="29"/>
      <c r="AQ157" s="36"/>
      <c r="AR157" s="29"/>
      <c r="AS157" s="36"/>
      <c r="AT157" s="36"/>
      <c r="AU157" s="36"/>
      <c r="AV157" s="29"/>
      <c r="AW157" s="36"/>
      <c r="AX157" s="36"/>
      <c r="AY157" s="36"/>
      <c r="AZ157" s="29"/>
      <c r="BA157" s="36"/>
      <c r="BB157" s="36"/>
      <c r="BC157" s="36"/>
      <c r="BD157" s="36"/>
      <c r="BE157" s="36"/>
      <c r="BF157" s="36"/>
      <c r="BG157" s="36"/>
      <c r="BH157" s="36"/>
      <c r="BI157" s="36"/>
      <c r="BJ157" s="29"/>
      <c r="BK157" s="36"/>
      <c r="BL157" s="29"/>
      <c r="BM157" s="36"/>
      <c r="BN157" s="36"/>
      <c r="BO157" s="36"/>
      <c r="BP157" s="29"/>
      <c r="BQ157" s="36"/>
      <c r="BR157" s="29"/>
      <c r="BS157" s="36"/>
      <c r="BT157" s="36"/>
      <c r="BU157" s="36"/>
      <c r="BV157" s="36"/>
    </row>
    <row r="158" spans="1:74" x14ac:dyDescent="0.25">
      <c r="A158" s="16">
        <v>156</v>
      </c>
      <c r="B158" s="16">
        <v>1</v>
      </c>
      <c r="C158" s="31" t="s">
        <v>618</v>
      </c>
      <c r="D158" s="40">
        <f>'ПЛАН 2019'!F158-январь!E158</f>
        <v>906.91293822222224</v>
      </c>
      <c r="E158" s="40">
        <f t="shared" si="2"/>
        <v>0</v>
      </c>
      <c r="F158" s="36"/>
      <c r="G158" s="36"/>
      <c r="H158" s="36"/>
      <c r="I158" s="27"/>
      <c r="J158" s="36"/>
      <c r="K158" s="36"/>
      <c r="L158" s="36"/>
      <c r="M158" s="36"/>
      <c r="N158" s="36"/>
      <c r="O158" s="29"/>
      <c r="P158" s="36"/>
      <c r="Q158" s="29"/>
      <c r="R158" s="36"/>
      <c r="S158" s="36"/>
      <c r="T158" s="36"/>
      <c r="U158" s="36"/>
      <c r="V158" s="36"/>
      <c r="W158" s="36"/>
      <c r="X158" s="36"/>
      <c r="Y158" s="29"/>
      <c r="Z158" s="36"/>
      <c r="AA158" s="66"/>
      <c r="AB158" s="36"/>
      <c r="AC158" s="36"/>
      <c r="AD158" s="36"/>
      <c r="AE158" s="36"/>
      <c r="AF158" s="36"/>
      <c r="AG158" s="36"/>
      <c r="AH158" s="29"/>
      <c r="AI158" s="36"/>
      <c r="AJ158" s="29"/>
      <c r="AK158" s="36"/>
      <c r="AL158" s="36"/>
      <c r="AM158" s="36"/>
      <c r="AN158" s="29"/>
      <c r="AO158" s="36"/>
      <c r="AP158" s="29"/>
      <c r="AQ158" s="36"/>
      <c r="AR158" s="29"/>
      <c r="AS158" s="36"/>
      <c r="AT158" s="36"/>
      <c r="AU158" s="36"/>
      <c r="AV158" s="29"/>
      <c r="AW158" s="36"/>
      <c r="AX158" s="36"/>
      <c r="AY158" s="36"/>
      <c r="AZ158" s="29"/>
      <c r="BA158" s="36"/>
      <c r="BB158" s="36"/>
      <c r="BC158" s="36"/>
      <c r="BD158" s="36"/>
      <c r="BE158" s="36"/>
      <c r="BF158" s="36"/>
      <c r="BG158" s="36"/>
      <c r="BH158" s="36"/>
      <c r="BI158" s="36"/>
      <c r="BJ158" s="29"/>
      <c r="BK158" s="36"/>
      <c r="BL158" s="29"/>
      <c r="BM158" s="36"/>
      <c r="BN158" s="36"/>
      <c r="BO158" s="36"/>
      <c r="BP158" s="29"/>
      <c r="BQ158" s="36"/>
      <c r="BR158" s="29"/>
      <c r="BS158" s="36"/>
      <c r="BT158" s="36"/>
      <c r="BU158" s="36"/>
      <c r="BV158" s="36"/>
    </row>
    <row r="159" spans="1:74" s="86" customFormat="1" x14ac:dyDescent="0.25">
      <c r="A159" s="79">
        <v>157</v>
      </c>
      <c r="B159" s="79">
        <v>2</v>
      </c>
      <c r="C159" s="80" t="s">
        <v>619</v>
      </c>
      <c r="D159" s="40">
        <f>'ПЛАН 2019'!F159-январь!E159</f>
        <v>952.79271146859901</v>
      </c>
      <c r="E159" s="81">
        <f t="shared" si="2"/>
        <v>0.84699999999999998</v>
      </c>
      <c r="F159" s="82"/>
      <c r="G159" s="82"/>
      <c r="H159" s="82"/>
      <c r="I159" s="83"/>
      <c r="J159" s="82"/>
      <c r="K159" s="82"/>
      <c r="L159" s="82"/>
      <c r="M159" s="82"/>
      <c r="N159" s="82"/>
      <c r="O159" s="84"/>
      <c r="P159" s="82"/>
      <c r="Q159" s="84"/>
      <c r="R159" s="82"/>
      <c r="S159" s="82"/>
      <c r="T159" s="82"/>
      <c r="U159" s="82"/>
      <c r="V159" s="82"/>
      <c r="W159" s="82"/>
      <c r="X159" s="82"/>
      <c r="Y159" s="84"/>
      <c r="Z159" s="82"/>
      <c r="AA159" s="85"/>
      <c r="AB159" s="82"/>
      <c r="AC159" s="82"/>
      <c r="AD159" s="82"/>
      <c r="AE159" s="82"/>
      <c r="AF159" s="82"/>
      <c r="AG159" s="82"/>
      <c r="AH159" s="84"/>
      <c r="AI159" s="82"/>
      <c r="AJ159" s="84"/>
      <c r="AK159" s="82"/>
      <c r="AL159" s="82"/>
      <c r="AM159" s="82"/>
      <c r="AN159" s="84"/>
      <c r="AO159" s="82"/>
      <c r="AP159" s="84"/>
      <c r="AQ159" s="82"/>
      <c r="AR159" s="84"/>
      <c r="AS159" s="82"/>
      <c r="AT159" s="82"/>
      <c r="AU159" s="82"/>
      <c r="AV159" s="84"/>
      <c r="AW159" s="82"/>
      <c r="AX159" s="82"/>
      <c r="AY159" s="82"/>
      <c r="AZ159" s="84"/>
      <c r="BA159" s="82"/>
      <c r="BB159" s="82"/>
      <c r="BC159" s="82"/>
      <c r="BD159" s="82"/>
      <c r="BE159" s="82"/>
      <c r="BF159" s="82"/>
      <c r="BG159" s="82"/>
      <c r="BH159" s="82"/>
      <c r="BI159" s="82"/>
      <c r="BJ159" s="84"/>
      <c r="BK159" s="82"/>
      <c r="BL159" s="84"/>
      <c r="BM159" s="82"/>
      <c r="BN159" s="82">
        <v>5.0000000000000001E-3</v>
      </c>
      <c r="BO159" s="82">
        <v>0.84699999999999998</v>
      </c>
      <c r="BP159" s="84"/>
      <c r="BQ159" s="82"/>
      <c r="BR159" s="84"/>
      <c r="BS159" s="82"/>
      <c r="BT159" s="82"/>
      <c r="BU159" s="82"/>
      <c r="BV159" s="82"/>
    </row>
    <row r="160" spans="1:74" x14ac:dyDescent="0.25">
      <c r="A160" s="16">
        <v>158</v>
      </c>
      <c r="B160" s="16">
        <v>1</v>
      </c>
      <c r="C160" s="31" t="s">
        <v>620</v>
      </c>
      <c r="D160" s="40">
        <f>'ПЛАН 2019'!F160-январь!E160</f>
        <v>596.34422937198076</v>
      </c>
      <c r="E160" s="40">
        <f t="shared" si="2"/>
        <v>0</v>
      </c>
      <c r="F160" s="36"/>
      <c r="G160" s="36"/>
      <c r="H160" s="36"/>
      <c r="I160" s="27"/>
      <c r="J160" s="36"/>
      <c r="K160" s="36"/>
      <c r="L160" s="36"/>
      <c r="M160" s="36"/>
      <c r="N160" s="36"/>
      <c r="O160" s="29"/>
      <c r="P160" s="36"/>
      <c r="Q160" s="29"/>
      <c r="R160" s="36"/>
      <c r="S160" s="36"/>
      <c r="T160" s="36"/>
      <c r="U160" s="36"/>
      <c r="V160" s="36"/>
      <c r="W160" s="36"/>
      <c r="X160" s="36"/>
      <c r="Y160" s="29"/>
      <c r="Z160" s="36"/>
      <c r="AA160" s="66"/>
      <c r="AB160" s="36"/>
      <c r="AC160" s="36"/>
      <c r="AD160" s="36"/>
      <c r="AE160" s="36"/>
      <c r="AF160" s="36"/>
      <c r="AG160" s="36"/>
      <c r="AH160" s="29"/>
      <c r="AI160" s="36"/>
      <c r="AJ160" s="29"/>
      <c r="AK160" s="36"/>
      <c r="AL160" s="36"/>
      <c r="AM160" s="36"/>
      <c r="AN160" s="29"/>
      <c r="AO160" s="36"/>
      <c r="AP160" s="29"/>
      <c r="AQ160" s="36"/>
      <c r="AR160" s="29"/>
      <c r="AS160" s="36"/>
      <c r="AT160" s="36"/>
      <c r="AU160" s="36"/>
      <c r="AV160" s="29"/>
      <c r="AW160" s="36"/>
      <c r="AX160" s="36"/>
      <c r="AY160" s="36"/>
      <c r="AZ160" s="29"/>
      <c r="BA160" s="36"/>
      <c r="BB160" s="36"/>
      <c r="BC160" s="36"/>
      <c r="BD160" s="36"/>
      <c r="BE160" s="36"/>
      <c r="BF160" s="36"/>
      <c r="BG160" s="36"/>
      <c r="BH160" s="36"/>
      <c r="BI160" s="36"/>
      <c r="BJ160" s="29"/>
      <c r="BK160" s="36"/>
      <c r="BL160" s="29"/>
      <c r="BM160" s="36"/>
      <c r="BN160" s="36"/>
      <c r="BO160" s="36"/>
      <c r="BP160" s="29"/>
      <c r="BQ160" s="36"/>
      <c r="BR160" s="29"/>
      <c r="BS160" s="36"/>
      <c r="BT160" s="36"/>
      <c r="BU160" s="36"/>
      <c r="BV160" s="36"/>
    </row>
    <row r="161" spans="1:74" x14ac:dyDescent="0.25">
      <c r="A161" s="16">
        <v>159</v>
      </c>
      <c r="B161" s="16">
        <v>1</v>
      </c>
      <c r="C161" s="31" t="s">
        <v>621</v>
      </c>
      <c r="D161" s="40">
        <f>'ПЛАН 2019'!F161-январь!E161</f>
        <v>-138.31794226086956</v>
      </c>
      <c r="E161" s="40">
        <f t="shared" si="2"/>
        <v>0</v>
      </c>
      <c r="F161" s="36"/>
      <c r="G161" s="36"/>
      <c r="H161" s="36"/>
      <c r="I161" s="27"/>
      <c r="J161" s="36"/>
      <c r="K161" s="36"/>
      <c r="L161" s="36"/>
      <c r="M161" s="36"/>
      <c r="N161" s="36"/>
      <c r="O161" s="29"/>
      <c r="P161" s="36"/>
      <c r="Q161" s="29"/>
      <c r="R161" s="36"/>
      <c r="S161" s="36"/>
      <c r="T161" s="36"/>
      <c r="U161" s="36"/>
      <c r="V161" s="36"/>
      <c r="W161" s="36"/>
      <c r="X161" s="36"/>
      <c r="Y161" s="29"/>
      <c r="Z161" s="36"/>
      <c r="AA161" s="66"/>
      <c r="AB161" s="36"/>
      <c r="AC161" s="36"/>
      <c r="AD161" s="36"/>
      <c r="AE161" s="36"/>
      <c r="AF161" s="36"/>
      <c r="AG161" s="36"/>
      <c r="AH161" s="29"/>
      <c r="AI161" s="36"/>
      <c r="AJ161" s="29"/>
      <c r="AK161" s="36"/>
      <c r="AL161" s="36"/>
      <c r="AM161" s="36"/>
      <c r="AN161" s="29"/>
      <c r="AO161" s="36"/>
      <c r="AP161" s="29"/>
      <c r="AQ161" s="36"/>
      <c r="AR161" s="29"/>
      <c r="AS161" s="36"/>
      <c r="AT161" s="36"/>
      <c r="AU161" s="36"/>
      <c r="AV161" s="29"/>
      <c r="AW161" s="36"/>
      <c r="AX161" s="36"/>
      <c r="AY161" s="36"/>
      <c r="AZ161" s="29"/>
      <c r="BA161" s="36"/>
      <c r="BB161" s="36"/>
      <c r="BC161" s="36"/>
      <c r="BD161" s="36"/>
      <c r="BE161" s="36"/>
      <c r="BF161" s="36"/>
      <c r="BG161" s="36"/>
      <c r="BH161" s="36"/>
      <c r="BI161" s="36"/>
      <c r="BJ161" s="29"/>
      <c r="BK161" s="36"/>
      <c r="BL161" s="29"/>
      <c r="BM161" s="36"/>
      <c r="BN161" s="36"/>
      <c r="BO161" s="36"/>
      <c r="BP161" s="29"/>
      <c r="BQ161" s="36"/>
      <c r="BR161" s="29"/>
      <c r="BS161" s="36"/>
      <c r="BT161" s="36"/>
      <c r="BU161" s="36"/>
      <c r="BV161" s="36"/>
    </row>
    <row r="162" spans="1:74" x14ac:dyDescent="0.25">
      <c r="A162" s="16">
        <v>160</v>
      </c>
      <c r="B162" s="16">
        <v>1</v>
      </c>
      <c r="C162" s="31" t="s">
        <v>622</v>
      </c>
      <c r="D162" s="40">
        <f>'ПЛАН 2019'!F162-январь!E162</f>
        <v>446.16758670531402</v>
      </c>
      <c r="E162" s="40">
        <f t="shared" si="2"/>
        <v>0</v>
      </c>
      <c r="F162" s="36"/>
      <c r="G162" s="36"/>
      <c r="H162" s="36"/>
      <c r="I162" s="27"/>
      <c r="J162" s="36"/>
      <c r="K162" s="36"/>
      <c r="L162" s="36"/>
      <c r="M162" s="36"/>
      <c r="N162" s="36"/>
      <c r="O162" s="29"/>
      <c r="P162" s="36"/>
      <c r="Q162" s="29"/>
      <c r="R162" s="36"/>
      <c r="S162" s="36"/>
      <c r="T162" s="36"/>
      <c r="U162" s="36"/>
      <c r="V162" s="36"/>
      <c r="W162" s="36"/>
      <c r="X162" s="36"/>
      <c r="Y162" s="29"/>
      <c r="Z162" s="36"/>
      <c r="AA162" s="66"/>
      <c r="AB162" s="36"/>
      <c r="AC162" s="36"/>
      <c r="AD162" s="36"/>
      <c r="AE162" s="36"/>
      <c r="AF162" s="36"/>
      <c r="AG162" s="36"/>
      <c r="AH162" s="29"/>
      <c r="AI162" s="36"/>
      <c r="AJ162" s="29"/>
      <c r="AK162" s="36"/>
      <c r="AL162" s="36"/>
      <c r="AM162" s="36"/>
      <c r="AN162" s="29"/>
      <c r="AO162" s="36"/>
      <c r="AP162" s="29"/>
      <c r="AQ162" s="36"/>
      <c r="AR162" s="29"/>
      <c r="AS162" s="36"/>
      <c r="AT162" s="36"/>
      <c r="AU162" s="36"/>
      <c r="AV162" s="29"/>
      <c r="AW162" s="36"/>
      <c r="AX162" s="36"/>
      <c r="AY162" s="36"/>
      <c r="AZ162" s="29"/>
      <c r="BA162" s="36"/>
      <c r="BB162" s="36"/>
      <c r="BC162" s="36"/>
      <c r="BD162" s="36"/>
      <c r="BE162" s="36"/>
      <c r="BF162" s="36"/>
      <c r="BG162" s="36"/>
      <c r="BH162" s="36"/>
      <c r="BI162" s="36"/>
      <c r="BJ162" s="29"/>
      <c r="BK162" s="36"/>
      <c r="BL162" s="29"/>
      <c r="BM162" s="36"/>
      <c r="BN162" s="36"/>
      <c r="BO162" s="36"/>
      <c r="BP162" s="29"/>
      <c r="BQ162" s="36"/>
      <c r="BR162" s="29"/>
      <c r="BS162" s="36"/>
      <c r="BT162" s="36"/>
      <c r="BU162" s="36"/>
      <c r="BV162" s="36"/>
    </row>
    <row r="163" spans="1:74" s="86" customFormat="1" x14ac:dyDescent="0.25">
      <c r="A163" s="79">
        <v>161</v>
      </c>
      <c r="B163" s="79">
        <v>2</v>
      </c>
      <c r="C163" s="80" t="s">
        <v>623</v>
      </c>
      <c r="D163" s="81">
        <f>'ПЛАН 2019'!F163-январь!E163</f>
        <v>3072.0163823091789</v>
      </c>
      <c r="E163" s="81">
        <f t="shared" si="2"/>
        <v>274.72000000000003</v>
      </c>
      <c r="F163" s="82"/>
      <c r="G163" s="82"/>
      <c r="H163" s="82"/>
      <c r="I163" s="83"/>
      <c r="J163" s="82"/>
      <c r="K163" s="82"/>
      <c r="L163" s="82"/>
      <c r="M163" s="82"/>
      <c r="N163" s="82"/>
      <c r="O163" s="84"/>
      <c r="P163" s="82"/>
      <c r="Q163" s="84"/>
      <c r="R163" s="82"/>
      <c r="S163" s="82"/>
      <c r="T163" s="82"/>
      <c r="U163" s="82"/>
      <c r="V163" s="82"/>
      <c r="W163" s="82"/>
      <c r="X163" s="82"/>
      <c r="Y163" s="84"/>
      <c r="Z163" s="82"/>
      <c r="AA163" s="85"/>
      <c r="AB163" s="82"/>
      <c r="AC163" s="82"/>
      <c r="AD163" s="82"/>
      <c r="AE163" s="82"/>
      <c r="AF163" s="82"/>
      <c r="AG163" s="82"/>
      <c r="AH163" s="84"/>
      <c r="AI163" s="82"/>
      <c r="AJ163" s="84"/>
      <c r="AK163" s="82"/>
      <c r="AL163" s="82"/>
      <c r="AM163" s="82"/>
      <c r="AN163" s="84"/>
      <c r="AO163" s="82"/>
      <c r="AP163" s="84"/>
      <c r="AQ163" s="82"/>
      <c r="AR163" s="84"/>
      <c r="AS163" s="82"/>
      <c r="AT163" s="82"/>
      <c r="AU163" s="82"/>
      <c r="AV163" s="84"/>
      <c r="AW163" s="82"/>
      <c r="AX163" s="82"/>
      <c r="AY163" s="82"/>
      <c r="AZ163" s="84"/>
      <c r="BA163" s="82"/>
      <c r="BB163" s="82"/>
      <c r="BC163" s="82"/>
      <c r="BD163" s="82"/>
      <c r="BE163" s="82"/>
      <c r="BF163" s="82"/>
      <c r="BG163" s="82"/>
      <c r="BH163" s="82"/>
      <c r="BI163" s="82"/>
      <c r="BJ163" s="84"/>
      <c r="BK163" s="82"/>
      <c r="BL163" s="84"/>
      <c r="BM163" s="82"/>
      <c r="BN163" s="82"/>
      <c r="BO163" s="82"/>
      <c r="BP163" s="84"/>
      <c r="BQ163" s="82"/>
      <c r="BR163" s="84"/>
      <c r="BS163" s="82"/>
      <c r="BT163" s="82">
        <v>3.4340000000000002</v>
      </c>
      <c r="BU163" s="82">
        <v>274.72000000000003</v>
      </c>
      <c r="BV163" s="82"/>
    </row>
    <row r="164" spans="1:74" s="86" customFormat="1" x14ac:dyDescent="0.25">
      <c r="A164" s="79">
        <v>162</v>
      </c>
      <c r="B164" s="79">
        <v>3</v>
      </c>
      <c r="C164" s="80" t="s">
        <v>625</v>
      </c>
      <c r="D164" s="40">
        <f>'ПЛАН 2019'!F164-январь!E164</f>
        <v>-1100.6271883188406</v>
      </c>
      <c r="E164" s="81">
        <f t="shared" si="2"/>
        <v>16.257999999999999</v>
      </c>
      <c r="F164" s="82"/>
      <c r="G164" s="82"/>
      <c r="H164" s="82"/>
      <c r="I164" s="83"/>
      <c r="J164" s="82"/>
      <c r="K164" s="82"/>
      <c r="L164" s="82"/>
      <c r="M164" s="82"/>
      <c r="N164" s="82"/>
      <c r="O164" s="84"/>
      <c r="P164" s="82"/>
      <c r="Q164" s="84"/>
      <c r="R164" s="82"/>
      <c r="S164" s="82"/>
      <c r="T164" s="82"/>
      <c r="U164" s="82"/>
      <c r="V164" s="82"/>
      <c r="W164" s="82"/>
      <c r="X164" s="82"/>
      <c r="Y164" s="84"/>
      <c r="Z164" s="82"/>
      <c r="AA164" s="85"/>
      <c r="AB164" s="82"/>
      <c r="AC164" s="82"/>
      <c r="AD164" s="82"/>
      <c r="AE164" s="82"/>
      <c r="AF164" s="82"/>
      <c r="AG164" s="82"/>
      <c r="AH164" s="84"/>
      <c r="AI164" s="82"/>
      <c r="AJ164" s="84"/>
      <c r="AK164" s="82"/>
      <c r="AL164" s="82"/>
      <c r="AM164" s="82"/>
      <c r="AN164" s="84"/>
      <c r="AO164" s="82"/>
      <c r="AP164" s="84"/>
      <c r="AQ164" s="82"/>
      <c r="AR164" s="84"/>
      <c r="AS164" s="82"/>
      <c r="AT164" s="82"/>
      <c r="AU164" s="82"/>
      <c r="AV164" s="84"/>
      <c r="AW164" s="82"/>
      <c r="AX164" s="82"/>
      <c r="AY164" s="82"/>
      <c r="AZ164" s="84"/>
      <c r="BA164" s="82"/>
      <c r="BB164" s="82"/>
      <c r="BC164" s="82"/>
      <c r="BD164" s="82">
        <v>0.01</v>
      </c>
      <c r="BE164" s="82">
        <v>5.44</v>
      </c>
      <c r="BF164" s="82">
        <v>0.01</v>
      </c>
      <c r="BG164" s="82">
        <v>10.818</v>
      </c>
      <c r="BH164" s="82"/>
      <c r="BI164" s="82"/>
      <c r="BJ164" s="84"/>
      <c r="BK164" s="82"/>
      <c r="BL164" s="84"/>
      <c r="BM164" s="82"/>
      <c r="BN164" s="82"/>
      <c r="BO164" s="82"/>
      <c r="BP164" s="84"/>
      <c r="BQ164" s="82"/>
      <c r="BR164" s="84"/>
      <c r="BS164" s="82"/>
      <c r="BT164" s="82"/>
      <c r="BU164" s="82"/>
      <c r="BV164" s="82"/>
    </row>
    <row r="165" spans="1:74" s="86" customFormat="1" x14ac:dyDescent="0.25">
      <c r="A165" s="79">
        <v>163</v>
      </c>
      <c r="B165" s="79">
        <v>3</v>
      </c>
      <c r="C165" s="80" t="s">
        <v>624</v>
      </c>
      <c r="D165" s="40">
        <f>'ПЛАН 2019'!F165-январь!E165</f>
        <v>863.49911509178753</v>
      </c>
      <c r="E165" s="81">
        <f t="shared" si="2"/>
        <v>4.0529999999999999</v>
      </c>
      <c r="F165" s="82"/>
      <c r="G165" s="82"/>
      <c r="H165" s="82"/>
      <c r="I165" s="83"/>
      <c r="J165" s="82"/>
      <c r="K165" s="82"/>
      <c r="L165" s="82"/>
      <c r="M165" s="82"/>
      <c r="N165" s="82"/>
      <c r="O165" s="84"/>
      <c r="P165" s="82"/>
      <c r="Q165" s="84"/>
      <c r="R165" s="82"/>
      <c r="S165" s="82"/>
      <c r="T165" s="82"/>
      <c r="U165" s="82"/>
      <c r="V165" s="82"/>
      <c r="W165" s="82"/>
      <c r="X165" s="82"/>
      <c r="Y165" s="84"/>
      <c r="Z165" s="82"/>
      <c r="AA165" s="85"/>
      <c r="AB165" s="82"/>
      <c r="AC165" s="82"/>
      <c r="AD165" s="82"/>
      <c r="AE165" s="82"/>
      <c r="AF165" s="82"/>
      <c r="AG165" s="82"/>
      <c r="AH165" s="84"/>
      <c r="AI165" s="82"/>
      <c r="AJ165" s="84"/>
      <c r="AK165" s="82"/>
      <c r="AL165" s="82"/>
      <c r="AM165" s="82"/>
      <c r="AN165" s="84"/>
      <c r="AO165" s="82"/>
      <c r="AP165" s="84"/>
      <c r="AQ165" s="82"/>
      <c r="AR165" s="84"/>
      <c r="AS165" s="82"/>
      <c r="AT165" s="82"/>
      <c r="AU165" s="82"/>
      <c r="AV165" s="84"/>
      <c r="AW165" s="82"/>
      <c r="AX165" s="82"/>
      <c r="AY165" s="82"/>
      <c r="AZ165" s="84"/>
      <c r="BA165" s="82"/>
      <c r="BB165" s="82"/>
      <c r="BC165" s="82"/>
      <c r="BD165" s="82"/>
      <c r="BE165" s="82"/>
      <c r="BF165" s="82"/>
      <c r="BG165" s="82"/>
      <c r="BH165" s="82">
        <v>0.01</v>
      </c>
      <c r="BI165" s="82">
        <v>4.0529999999999999</v>
      </c>
      <c r="BJ165" s="84"/>
      <c r="BK165" s="82"/>
      <c r="BL165" s="84"/>
      <c r="BM165" s="82"/>
      <c r="BN165" s="82"/>
      <c r="BO165" s="82"/>
      <c r="BP165" s="84"/>
      <c r="BQ165" s="82"/>
      <c r="BR165" s="84"/>
      <c r="BS165" s="82"/>
      <c r="BT165" s="82"/>
      <c r="BU165" s="82"/>
      <c r="BV165" s="82"/>
    </row>
    <row r="166" spans="1:74" s="86" customFormat="1" x14ac:dyDescent="0.25">
      <c r="A166" s="79">
        <v>164</v>
      </c>
      <c r="B166" s="79">
        <v>3</v>
      </c>
      <c r="C166" s="80" t="s">
        <v>626</v>
      </c>
      <c r="D166" s="40">
        <f>'ПЛАН 2019'!F166-январь!E166</f>
        <v>740.09899315942039</v>
      </c>
      <c r="E166" s="81">
        <f t="shared" si="2"/>
        <v>19.277999999999999</v>
      </c>
      <c r="F166" s="82"/>
      <c r="G166" s="82"/>
      <c r="H166" s="82"/>
      <c r="I166" s="83"/>
      <c r="J166" s="82"/>
      <c r="K166" s="82"/>
      <c r="L166" s="82"/>
      <c r="M166" s="82"/>
      <c r="N166" s="82"/>
      <c r="O166" s="84"/>
      <c r="P166" s="82"/>
      <c r="Q166" s="84"/>
      <c r="R166" s="82"/>
      <c r="S166" s="82"/>
      <c r="T166" s="82"/>
      <c r="U166" s="82"/>
      <c r="V166" s="82"/>
      <c r="W166" s="82"/>
      <c r="X166" s="82"/>
      <c r="Y166" s="84"/>
      <c r="Z166" s="82"/>
      <c r="AA166" s="85"/>
      <c r="AB166" s="82"/>
      <c r="AC166" s="82"/>
      <c r="AD166" s="82"/>
      <c r="AE166" s="82"/>
      <c r="AF166" s="82"/>
      <c r="AG166" s="82"/>
      <c r="AH166" s="84"/>
      <c r="AI166" s="82"/>
      <c r="AJ166" s="84"/>
      <c r="AK166" s="82"/>
      <c r="AL166" s="82"/>
      <c r="AM166" s="82"/>
      <c r="AN166" s="84"/>
      <c r="AO166" s="82"/>
      <c r="AP166" s="84"/>
      <c r="AQ166" s="82"/>
      <c r="AR166" s="84"/>
      <c r="AS166" s="82"/>
      <c r="AT166" s="82"/>
      <c r="AU166" s="82"/>
      <c r="AV166" s="84"/>
      <c r="AW166" s="82"/>
      <c r="AX166" s="82"/>
      <c r="AY166" s="82"/>
      <c r="AZ166" s="84"/>
      <c r="BA166" s="82"/>
      <c r="BB166" s="82"/>
      <c r="BC166" s="82"/>
      <c r="BD166" s="82"/>
      <c r="BE166" s="82"/>
      <c r="BF166" s="82">
        <v>1.0999999999999999E-2</v>
      </c>
      <c r="BG166" s="82">
        <v>11.956</v>
      </c>
      <c r="BH166" s="82">
        <v>0.02</v>
      </c>
      <c r="BI166" s="82">
        <v>7.3220000000000001</v>
      </c>
      <c r="BJ166" s="84"/>
      <c r="BK166" s="82"/>
      <c r="BL166" s="84"/>
      <c r="BM166" s="82"/>
      <c r="BN166" s="82"/>
      <c r="BO166" s="82"/>
      <c r="BP166" s="84"/>
      <c r="BQ166" s="82"/>
      <c r="BR166" s="84"/>
      <c r="BS166" s="82"/>
      <c r="BT166" s="82"/>
      <c r="BU166" s="82"/>
      <c r="BV166" s="82"/>
    </row>
    <row r="167" spans="1:74" x14ac:dyDescent="0.25">
      <c r="A167" s="16">
        <v>165</v>
      </c>
      <c r="B167" s="16">
        <v>3</v>
      </c>
      <c r="C167" s="31" t="s">
        <v>627</v>
      </c>
      <c r="D167" s="40">
        <f>'ПЛАН 2019'!F167-январь!E167</f>
        <v>687.78549835748777</v>
      </c>
      <c r="E167" s="40">
        <f t="shared" si="2"/>
        <v>0</v>
      </c>
      <c r="F167" s="36"/>
      <c r="G167" s="36"/>
      <c r="H167" s="36"/>
      <c r="I167" s="27"/>
      <c r="J167" s="36"/>
      <c r="K167" s="36"/>
      <c r="L167" s="36"/>
      <c r="M167" s="36"/>
      <c r="N167" s="36"/>
      <c r="O167" s="29"/>
      <c r="P167" s="36"/>
      <c r="Q167" s="29"/>
      <c r="R167" s="36"/>
      <c r="S167" s="36"/>
      <c r="T167" s="36"/>
      <c r="U167" s="36"/>
      <c r="V167" s="36"/>
      <c r="W167" s="36"/>
      <c r="X167" s="36"/>
      <c r="Y167" s="29"/>
      <c r="Z167" s="36"/>
      <c r="AA167" s="66"/>
      <c r="AB167" s="36"/>
      <c r="AC167" s="36"/>
      <c r="AD167" s="36"/>
      <c r="AE167" s="36"/>
      <c r="AF167" s="36"/>
      <c r="AG167" s="36"/>
      <c r="AH167" s="29"/>
      <c r="AI167" s="36"/>
      <c r="AJ167" s="29"/>
      <c r="AK167" s="36"/>
      <c r="AL167" s="36"/>
      <c r="AM167" s="36"/>
      <c r="AN167" s="29"/>
      <c r="AO167" s="36"/>
      <c r="AP167" s="29"/>
      <c r="AQ167" s="36"/>
      <c r="AR167" s="29"/>
      <c r="AS167" s="36"/>
      <c r="AT167" s="36"/>
      <c r="AU167" s="36"/>
      <c r="AV167" s="29"/>
      <c r="AW167" s="36"/>
      <c r="AX167" s="36"/>
      <c r="AY167" s="36"/>
      <c r="AZ167" s="29"/>
      <c r="BA167" s="36"/>
      <c r="BB167" s="36"/>
      <c r="BC167" s="36"/>
      <c r="BD167" s="36"/>
      <c r="BE167" s="36"/>
      <c r="BF167" s="36"/>
      <c r="BG167" s="36"/>
      <c r="BH167" s="36"/>
      <c r="BI167" s="36"/>
      <c r="BJ167" s="29"/>
      <c r="BK167" s="36"/>
      <c r="BL167" s="29"/>
      <c r="BM167" s="36"/>
      <c r="BN167" s="36"/>
      <c r="BO167" s="36"/>
      <c r="BP167" s="29"/>
      <c r="BQ167" s="36"/>
      <c r="BR167" s="29"/>
      <c r="BS167" s="36"/>
      <c r="BT167" s="36"/>
      <c r="BU167" s="36"/>
      <c r="BV167" s="36"/>
    </row>
    <row r="168" spans="1:74" x14ac:dyDescent="0.25">
      <c r="A168" s="16">
        <v>166</v>
      </c>
      <c r="B168" s="16">
        <v>3</v>
      </c>
      <c r="C168" s="31" t="s">
        <v>628</v>
      </c>
      <c r="D168" s="40">
        <f>'ПЛАН 2019'!F168-январь!E168</f>
        <v>793.76619057970959</v>
      </c>
      <c r="E168" s="40">
        <f t="shared" si="2"/>
        <v>0</v>
      </c>
      <c r="F168" s="36"/>
      <c r="G168" s="36"/>
      <c r="H168" s="36"/>
      <c r="I168" s="27"/>
      <c r="J168" s="36"/>
      <c r="K168" s="36"/>
      <c r="L168" s="36"/>
      <c r="M168" s="36"/>
      <c r="N168" s="36"/>
      <c r="O168" s="29"/>
      <c r="P168" s="36"/>
      <c r="Q168" s="29"/>
      <c r="R168" s="36"/>
      <c r="S168" s="36"/>
      <c r="T168" s="36"/>
      <c r="U168" s="36"/>
      <c r="V168" s="36"/>
      <c r="W168" s="36"/>
      <c r="X168" s="36"/>
      <c r="Y168" s="29"/>
      <c r="Z168" s="36"/>
      <c r="AA168" s="66"/>
      <c r="AB168" s="36"/>
      <c r="AC168" s="36"/>
      <c r="AD168" s="36"/>
      <c r="AE168" s="36"/>
      <c r="AF168" s="36"/>
      <c r="AG168" s="36"/>
      <c r="AH168" s="29"/>
      <c r="AI168" s="36"/>
      <c r="AJ168" s="29"/>
      <c r="AK168" s="36"/>
      <c r="AL168" s="36"/>
      <c r="AM168" s="36"/>
      <c r="AN168" s="29"/>
      <c r="AO168" s="36"/>
      <c r="AP168" s="29"/>
      <c r="AQ168" s="36"/>
      <c r="AR168" s="29"/>
      <c r="AS168" s="36"/>
      <c r="AT168" s="36"/>
      <c r="AU168" s="36"/>
      <c r="AV168" s="29"/>
      <c r="AW168" s="36"/>
      <c r="AX168" s="36"/>
      <c r="AY168" s="36"/>
      <c r="AZ168" s="29"/>
      <c r="BA168" s="36"/>
      <c r="BB168" s="36"/>
      <c r="BC168" s="36"/>
      <c r="BD168" s="36"/>
      <c r="BE168" s="36"/>
      <c r="BF168" s="36"/>
      <c r="BG168" s="36"/>
      <c r="BH168" s="36"/>
      <c r="BI168" s="36"/>
      <c r="BJ168" s="29"/>
      <c r="BK168" s="36"/>
      <c r="BL168" s="29"/>
      <c r="BM168" s="36"/>
      <c r="BN168" s="36"/>
      <c r="BO168" s="36"/>
      <c r="BP168" s="29"/>
      <c r="BQ168" s="36"/>
      <c r="BR168" s="29"/>
      <c r="BS168" s="36"/>
      <c r="BT168" s="36"/>
      <c r="BU168" s="36"/>
      <c r="BV168" s="36"/>
    </row>
    <row r="169" spans="1:74" s="86" customFormat="1" x14ac:dyDescent="0.25">
      <c r="A169" s="79">
        <v>167</v>
      </c>
      <c r="B169" s="79">
        <v>3</v>
      </c>
      <c r="C169" s="80" t="s">
        <v>629</v>
      </c>
      <c r="D169" s="40">
        <f>'ПЛАН 2019'!F169-январь!E169</f>
        <v>1407.3216191497586</v>
      </c>
      <c r="E169" s="81">
        <f t="shared" si="2"/>
        <v>14.592000000000001</v>
      </c>
      <c r="F169" s="82"/>
      <c r="G169" s="82"/>
      <c r="H169" s="82"/>
      <c r="I169" s="83"/>
      <c r="J169" s="82"/>
      <c r="K169" s="82"/>
      <c r="L169" s="82"/>
      <c r="M169" s="82"/>
      <c r="N169" s="82"/>
      <c r="O169" s="84"/>
      <c r="P169" s="82"/>
      <c r="Q169" s="84"/>
      <c r="R169" s="82"/>
      <c r="S169" s="82"/>
      <c r="T169" s="82"/>
      <c r="U169" s="82"/>
      <c r="V169" s="82"/>
      <c r="W169" s="82"/>
      <c r="X169" s="82"/>
      <c r="Y169" s="84"/>
      <c r="Z169" s="82"/>
      <c r="AA169" s="85"/>
      <c r="AB169" s="82"/>
      <c r="AC169" s="82"/>
      <c r="AD169" s="82"/>
      <c r="AE169" s="82"/>
      <c r="AF169" s="82"/>
      <c r="AG169" s="82"/>
      <c r="AH169" s="84"/>
      <c r="AI169" s="82"/>
      <c r="AJ169" s="84"/>
      <c r="AK169" s="82"/>
      <c r="AL169" s="82"/>
      <c r="AM169" s="82"/>
      <c r="AN169" s="84"/>
      <c r="AO169" s="82"/>
      <c r="AP169" s="84"/>
      <c r="AQ169" s="82"/>
      <c r="AR169" s="84"/>
      <c r="AS169" s="82"/>
      <c r="AT169" s="82"/>
      <c r="AU169" s="82"/>
      <c r="AV169" s="84"/>
      <c r="AW169" s="82"/>
      <c r="AX169" s="82"/>
      <c r="AY169" s="82"/>
      <c r="AZ169" s="84"/>
      <c r="BA169" s="82"/>
      <c r="BB169" s="82">
        <v>0.01</v>
      </c>
      <c r="BC169" s="82">
        <v>8.5850000000000009</v>
      </c>
      <c r="BD169" s="82">
        <v>0.01</v>
      </c>
      <c r="BE169" s="82">
        <v>6.0069999999999997</v>
      </c>
      <c r="BF169" s="82"/>
      <c r="BG169" s="82"/>
      <c r="BH169" s="82"/>
      <c r="BI169" s="82"/>
      <c r="BJ169" s="84"/>
      <c r="BK169" s="82"/>
      <c r="BL169" s="84"/>
      <c r="BM169" s="82"/>
      <c r="BN169" s="82"/>
      <c r="BO169" s="82"/>
      <c r="BP169" s="84"/>
      <c r="BQ169" s="82"/>
      <c r="BR169" s="84"/>
      <c r="BS169" s="82"/>
      <c r="BT169" s="82"/>
      <c r="BU169" s="82"/>
      <c r="BV169" s="82"/>
    </row>
    <row r="170" spans="1:74" x14ac:dyDescent="0.25">
      <c r="A170" s="16">
        <v>168</v>
      </c>
      <c r="B170" s="16">
        <v>3</v>
      </c>
      <c r="C170" s="31" t="s">
        <v>630</v>
      </c>
      <c r="D170" s="40">
        <f>'ПЛАН 2019'!F170-январь!E170</f>
        <v>758.77082786473431</v>
      </c>
      <c r="E170" s="40">
        <f t="shared" si="2"/>
        <v>0</v>
      </c>
      <c r="F170" s="36"/>
      <c r="G170" s="36"/>
      <c r="H170" s="36"/>
      <c r="I170" s="27"/>
      <c r="J170" s="36"/>
      <c r="K170" s="36"/>
      <c r="L170" s="36"/>
      <c r="M170" s="36"/>
      <c r="N170" s="36"/>
      <c r="O170" s="29"/>
      <c r="P170" s="36"/>
      <c r="Q170" s="29"/>
      <c r="R170" s="36"/>
      <c r="S170" s="36"/>
      <c r="T170" s="36"/>
      <c r="U170" s="36"/>
      <c r="V170" s="36"/>
      <c r="W170" s="36"/>
      <c r="X170" s="36"/>
      <c r="Y170" s="29"/>
      <c r="Z170" s="36"/>
      <c r="AA170" s="66"/>
      <c r="AB170" s="36"/>
      <c r="AC170" s="36"/>
      <c r="AD170" s="36"/>
      <c r="AE170" s="36"/>
      <c r="AF170" s="36"/>
      <c r="AG170" s="36"/>
      <c r="AH170" s="29"/>
      <c r="AI170" s="36"/>
      <c r="AJ170" s="29"/>
      <c r="AK170" s="36"/>
      <c r="AL170" s="36"/>
      <c r="AM170" s="36"/>
      <c r="AN170" s="29"/>
      <c r="AO170" s="36"/>
      <c r="AP170" s="29"/>
      <c r="AQ170" s="36"/>
      <c r="AR170" s="29"/>
      <c r="AS170" s="36"/>
      <c r="AT170" s="36"/>
      <c r="AU170" s="36"/>
      <c r="AV170" s="29"/>
      <c r="AW170" s="36"/>
      <c r="AX170" s="36"/>
      <c r="AY170" s="36"/>
      <c r="AZ170" s="29"/>
      <c r="BA170" s="36"/>
      <c r="BB170" s="36"/>
      <c r="BC170" s="36"/>
      <c r="BD170" s="36"/>
      <c r="BE170" s="36"/>
      <c r="BF170" s="36"/>
      <c r="BG170" s="36"/>
      <c r="BH170" s="36"/>
      <c r="BI170" s="36"/>
      <c r="BJ170" s="29"/>
      <c r="BK170" s="36"/>
      <c r="BL170" s="29"/>
      <c r="BM170" s="36"/>
      <c r="BN170" s="36"/>
      <c r="BO170" s="36"/>
      <c r="BP170" s="29"/>
      <c r="BQ170" s="36"/>
      <c r="BR170" s="29"/>
      <c r="BS170" s="36"/>
      <c r="BT170" s="36"/>
      <c r="BU170" s="36"/>
      <c r="BV170" s="36"/>
    </row>
    <row r="171" spans="1:74" s="86" customFormat="1" x14ac:dyDescent="0.25">
      <c r="A171" s="79">
        <v>169</v>
      </c>
      <c r="B171" s="79">
        <v>3</v>
      </c>
      <c r="C171" s="80" t="s">
        <v>915</v>
      </c>
      <c r="D171" s="81">
        <f>'ПЛАН 2019'!F171-январь!E171</f>
        <v>2585.5094992270533</v>
      </c>
      <c r="E171" s="81">
        <f t="shared" si="2"/>
        <v>187.68</v>
      </c>
      <c r="F171" s="82"/>
      <c r="G171" s="82"/>
      <c r="H171" s="82"/>
      <c r="I171" s="83"/>
      <c r="J171" s="82"/>
      <c r="K171" s="82"/>
      <c r="L171" s="82"/>
      <c r="M171" s="82"/>
      <c r="N171" s="82"/>
      <c r="O171" s="84"/>
      <c r="P171" s="82"/>
      <c r="Q171" s="84"/>
      <c r="R171" s="82"/>
      <c r="S171" s="82"/>
      <c r="T171" s="82"/>
      <c r="U171" s="82"/>
      <c r="V171" s="82"/>
      <c r="W171" s="82"/>
      <c r="X171" s="82"/>
      <c r="Y171" s="84"/>
      <c r="Z171" s="82"/>
      <c r="AA171" s="85"/>
      <c r="AB171" s="82"/>
      <c r="AC171" s="82"/>
      <c r="AD171" s="82"/>
      <c r="AE171" s="82"/>
      <c r="AF171" s="82"/>
      <c r="AG171" s="82"/>
      <c r="AH171" s="84"/>
      <c r="AI171" s="82"/>
      <c r="AJ171" s="84"/>
      <c r="AK171" s="82"/>
      <c r="AL171" s="82"/>
      <c r="AM171" s="82"/>
      <c r="AN171" s="84"/>
      <c r="AO171" s="82"/>
      <c r="AP171" s="84"/>
      <c r="AQ171" s="82"/>
      <c r="AR171" s="84"/>
      <c r="AS171" s="82"/>
      <c r="AT171" s="82"/>
      <c r="AU171" s="82"/>
      <c r="AV171" s="84"/>
      <c r="AW171" s="82"/>
      <c r="AX171" s="82"/>
      <c r="AY171" s="82"/>
      <c r="AZ171" s="84"/>
      <c r="BA171" s="82"/>
      <c r="BB171" s="82"/>
      <c r="BC171" s="82"/>
      <c r="BD171" s="82"/>
      <c r="BE171" s="82"/>
      <c r="BF171" s="82"/>
      <c r="BG171" s="82"/>
      <c r="BH171" s="82"/>
      <c r="BI171" s="82"/>
      <c r="BJ171" s="84"/>
      <c r="BK171" s="82"/>
      <c r="BL171" s="84"/>
      <c r="BM171" s="82"/>
      <c r="BN171" s="82"/>
      <c r="BO171" s="82"/>
      <c r="BP171" s="84"/>
      <c r="BQ171" s="82"/>
      <c r="BR171" s="84"/>
      <c r="BS171" s="82"/>
      <c r="BT171" s="82">
        <v>2.3460000000000001</v>
      </c>
      <c r="BU171" s="82">
        <v>187.68</v>
      </c>
      <c r="BV171" s="82"/>
    </row>
    <row r="172" spans="1:74" x14ac:dyDescent="0.25">
      <c r="A172" s="16">
        <v>170</v>
      </c>
      <c r="B172" s="16">
        <v>3</v>
      </c>
      <c r="C172" s="31" t="s">
        <v>631</v>
      </c>
      <c r="D172" s="40">
        <f>'ПЛАН 2019'!F172-январь!E172</f>
        <v>-436.5060754009661</v>
      </c>
      <c r="E172" s="40">
        <f t="shared" si="2"/>
        <v>0</v>
      </c>
      <c r="F172" s="36"/>
      <c r="G172" s="36"/>
      <c r="H172" s="36"/>
      <c r="I172" s="27"/>
      <c r="J172" s="36"/>
      <c r="K172" s="36"/>
      <c r="L172" s="36"/>
      <c r="M172" s="36"/>
      <c r="N172" s="36"/>
      <c r="O172" s="29"/>
      <c r="P172" s="36"/>
      <c r="Q172" s="29"/>
      <c r="R172" s="36"/>
      <c r="S172" s="36"/>
      <c r="T172" s="36"/>
      <c r="U172" s="36"/>
      <c r="V172" s="36"/>
      <c r="W172" s="36"/>
      <c r="X172" s="36"/>
      <c r="Y172" s="29"/>
      <c r="Z172" s="36"/>
      <c r="AA172" s="66"/>
      <c r="AB172" s="36"/>
      <c r="AC172" s="36"/>
      <c r="AD172" s="36"/>
      <c r="AE172" s="36"/>
      <c r="AF172" s="36"/>
      <c r="AG172" s="36"/>
      <c r="AH172" s="29"/>
      <c r="AI172" s="36"/>
      <c r="AJ172" s="29"/>
      <c r="AK172" s="36"/>
      <c r="AL172" s="36"/>
      <c r="AM172" s="36"/>
      <c r="AN172" s="29"/>
      <c r="AO172" s="36"/>
      <c r="AP172" s="29"/>
      <c r="AQ172" s="36"/>
      <c r="AR172" s="29"/>
      <c r="AS172" s="36"/>
      <c r="AT172" s="36"/>
      <c r="AU172" s="36"/>
      <c r="AV172" s="29"/>
      <c r="AW172" s="36"/>
      <c r="AX172" s="36"/>
      <c r="AY172" s="36"/>
      <c r="AZ172" s="29"/>
      <c r="BA172" s="36"/>
      <c r="BB172" s="36"/>
      <c r="BC172" s="36"/>
      <c r="BD172" s="36"/>
      <c r="BE172" s="36"/>
      <c r="BF172" s="36"/>
      <c r="BG172" s="36"/>
      <c r="BH172" s="36"/>
      <c r="BI172" s="36"/>
      <c r="BJ172" s="29"/>
      <c r="BK172" s="36"/>
      <c r="BL172" s="29"/>
      <c r="BM172" s="36"/>
      <c r="BN172" s="36"/>
      <c r="BO172" s="36"/>
      <c r="BP172" s="29"/>
      <c r="BQ172" s="36"/>
      <c r="BR172" s="29"/>
      <c r="BS172" s="36"/>
      <c r="BT172" s="36"/>
      <c r="BU172" s="36"/>
      <c r="BV172" s="36"/>
    </row>
    <row r="173" spans="1:74" x14ac:dyDescent="0.25">
      <c r="A173" s="16">
        <v>171</v>
      </c>
      <c r="B173" s="16">
        <v>3</v>
      </c>
      <c r="C173" s="31" t="s">
        <v>926</v>
      </c>
      <c r="D173" s="40">
        <f>'ПЛАН 2019'!F173-январь!E173</f>
        <v>106.16501760386478</v>
      </c>
      <c r="E173" s="40">
        <f t="shared" si="2"/>
        <v>0</v>
      </c>
      <c r="F173" s="36"/>
      <c r="G173" s="36"/>
      <c r="H173" s="36"/>
      <c r="I173" s="27"/>
      <c r="J173" s="36"/>
      <c r="K173" s="36"/>
      <c r="L173" s="36"/>
      <c r="M173" s="36"/>
      <c r="N173" s="36"/>
      <c r="O173" s="29"/>
      <c r="P173" s="36"/>
      <c r="Q173" s="29"/>
      <c r="R173" s="36"/>
      <c r="S173" s="36"/>
      <c r="T173" s="36"/>
      <c r="U173" s="36"/>
      <c r="V173" s="36"/>
      <c r="W173" s="36"/>
      <c r="X173" s="36"/>
      <c r="Y173" s="29"/>
      <c r="Z173" s="36"/>
      <c r="AA173" s="66"/>
      <c r="AB173" s="36"/>
      <c r="AC173" s="36"/>
      <c r="AD173" s="36"/>
      <c r="AE173" s="36"/>
      <c r="AF173" s="36"/>
      <c r="AG173" s="36"/>
      <c r="AH173" s="29"/>
      <c r="AI173" s="36"/>
      <c r="AJ173" s="29"/>
      <c r="AK173" s="36"/>
      <c r="AL173" s="36"/>
      <c r="AM173" s="36"/>
      <c r="AN173" s="29"/>
      <c r="AO173" s="36"/>
      <c r="AP173" s="29"/>
      <c r="AQ173" s="36"/>
      <c r="AR173" s="29"/>
      <c r="AS173" s="36"/>
      <c r="AT173" s="36"/>
      <c r="AU173" s="36"/>
      <c r="AV173" s="29"/>
      <c r="AW173" s="36"/>
      <c r="AX173" s="36"/>
      <c r="AY173" s="36"/>
      <c r="AZ173" s="29"/>
      <c r="BA173" s="36"/>
      <c r="BB173" s="36"/>
      <c r="BC173" s="36"/>
      <c r="BD173" s="36"/>
      <c r="BE173" s="36"/>
      <c r="BF173" s="36"/>
      <c r="BG173" s="36"/>
      <c r="BH173" s="36"/>
      <c r="BI173" s="36"/>
      <c r="BJ173" s="29"/>
      <c r="BK173" s="36"/>
      <c r="BL173" s="29"/>
      <c r="BM173" s="36"/>
      <c r="BN173" s="36"/>
      <c r="BO173" s="36"/>
      <c r="BP173" s="29"/>
      <c r="BQ173" s="36"/>
      <c r="BR173" s="29"/>
      <c r="BS173" s="36"/>
      <c r="BT173" s="36"/>
      <c r="BU173" s="36"/>
      <c r="BV173" s="36"/>
    </row>
    <row r="174" spans="1:74" x14ac:dyDescent="0.25">
      <c r="A174" s="16">
        <v>172</v>
      </c>
      <c r="B174" s="16">
        <v>3</v>
      </c>
      <c r="C174" s="31" t="s">
        <v>916</v>
      </c>
      <c r="D174" s="40">
        <f>'ПЛАН 2019'!F174-январь!E174</f>
        <v>1169.7756847342998</v>
      </c>
      <c r="E174" s="40">
        <f t="shared" si="2"/>
        <v>0</v>
      </c>
      <c r="F174" s="36"/>
      <c r="G174" s="36"/>
      <c r="H174" s="36"/>
      <c r="I174" s="27"/>
      <c r="J174" s="36"/>
      <c r="K174" s="36"/>
      <c r="L174" s="36"/>
      <c r="M174" s="36"/>
      <c r="N174" s="36"/>
      <c r="O174" s="29"/>
      <c r="P174" s="36"/>
      <c r="Q174" s="29"/>
      <c r="R174" s="36"/>
      <c r="S174" s="36"/>
      <c r="T174" s="36"/>
      <c r="U174" s="36"/>
      <c r="V174" s="36"/>
      <c r="W174" s="36"/>
      <c r="X174" s="36"/>
      <c r="Y174" s="29"/>
      <c r="Z174" s="36"/>
      <c r="AA174" s="66"/>
      <c r="AB174" s="36"/>
      <c r="AC174" s="36"/>
      <c r="AD174" s="36"/>
      <c r="AE174" s="36"/>
      <c r="AF174" s="36"/>
      <c r="AG174" s="36"/>
      <c r="AH174" s="29"/>
      <c r="AI174" s="36"/>
      <c r="AJ174" s="29"/>
      <c r="AK174" s="36"/>
      <c r="AL174" s="36"/>
      <c r="AM174" s="36"/>
      <c r="AN174" s="29"/>
      <c r="AO174" s="36"/>
      <c r="AP174" s="29"/>
      <c r="AQ174" s="36"/>
      <c r="AR174" s="29"/>
      <c r="AS174" s="36"/>
      <c r="AT174" s="36"/>
      <c r="AU174" s="36"/>
      <c r="AV174" s="29"/>
      <c r="AW174" s="36"/>
      <c r="AX174" s="36"/>
      <c r="AY174" s="36"/>
      <c r="AZ174" s="29"/>
      <c r="BA174" s="36"/>
      <c r="BB174" s="36"/>
      <c r="BC174" s="36"/>
      <c r="BD174" s="36"/>
      <c r="BE174" s="36"/>
      <c r="BF174" s="36"/>
      <c r="BG174" s="36"/>
      <c r="BH174" s="36"/>
      <c r="BI174" s="36"/>
      <c r="BJ174" s="29"/>
      <c r="BK174" s="36"/>
      <c r="BL174" s="29"/>
      <c r="BM174" s="36"/>
      <c r="BN174" s="36"/>
      <c r="BO174" s="36"/>
      <c r="BP174" s="29"/>
      <c r="BQ174" s="36"/>
      <c r="BR174" s="29"/>
      <c r="BS174" s="36"/>
      <c r="BT174" s="36"/>
      <c r="BU174" s="36"/>
      <c r="BV174" s="36"/>
    </row>
    <row r="175" spans="1:74" s="86" customFormat="1" x14ac:dyDescent="0.25">
      <c r="A175" s="79">
        <v>173</v>
      </c>
      <c r="B175" s="79">
        <v>3</v>
      </c>
      <c r="C175" s="80" t="s">
        <v>917</v>
      </c>
      <c r="D175" s="40">
        <f>'ПЛАН 2019'!F175-январь!E175</f>
        <v>30.670295342995214</v>
      </c>
      <c r="E175" s="81">
        <f t="shared" si="2"/>
        <v>4.0529999999999999</v>
      </c>
      <c r="F175" s="82"/>
      <c r="G175" s="82"/>
      <c r="H175" s="82"/>
      <c r="I175" s="83"/>
      <c r="J175" s="82"/>
      <c r="K175" s="82"/>
      <c r="L175" s="82"/>
      <c r="M175" s="82"/>
      <c r="N175" s="82"/>
      <c r="O175" s="84"/>
      <c r="P175" s="82"/>
      <c r="Q175" s="84"/>
      <c r="R175" s="82"/>
      <c r="S175" s="82"/>
      <c r="T175" s="82"/>
      <c r="U175" s="82"/>
      <c r="V175" s="82"/>
      <c r="W175" s="82"/>
      <c r="X175" s="82"/>
      <c r="Y175" s="84"/>
      <c r="Z175" s="82"/>
      <c r="AA175" s="85"/>
      <c r="AB175" s="82"/>
      <c r="AC175" s="82"/>
      <c r="AD175" s="82"/>
      <c r="AE175" s="82"/>
      <c r="AF175" s="82"/>
      <c r="AG175" s="82"/>
      <c r="AH175" s="84"/>
      <c r="AI175" s="82"/>
      <c r="AJ175" s="84"/>
      <c r="AK175" s="82"/>
      <c r="AL175" s="82"/>
      <c r="AM175" s="82"/>
      <c r="AN175" s="84"/>
      <c r="AO175" s="82"/>
      <c r="AP175" s="84"/>
      <c r="AQ175" s="82"/>
      <c r="AR175" s="84"/>
      <c r="AS175" s="82"/>
      <c r="AT175" s="82"/>
      <c r="AU175" s="82"/>
      <c r="AV175" s="84"/>
      <c r="AW175" s="82"/>
      <c r="AX175" s="82"/>
      <c r="AY175" s="82"/>
      <c r="AZ175" s="84"/>
      <c r="BA175" s="82"/>
      <c r="BB175" s="82"/>
      <c r="BC175" s="82"/>
      <c r="BD175" s="82"/>
      <c r="BE175" s="82"/>
      <c r="BF175" s="82"/>
      <c r="BG175" s="82"/>
      <c r="BH175" s="82">
        <v>0.01</v>
      </c>
      <c r="BI175" s="82">
        <v>4.0529999999999999</v>
      </c>
      <c r="BJ175" s="84"/>
      <c r="BK175" s="82"/>
      <c r="BL175" s="84"/>
      <c r="BM175" s="82"/>
      <c r="BN175" s="82"/>
      <c r="BO175" s="82"/>
      <c r="BP175" s="84"/>
      <c r="BQ175" s="82"/>
      <c r="BR175" s="84"/>
      <c r="BS175" s="82"/>
      <c r="BT175" s="82"/>
      <c r="BU175" s="82"/>
      <c r="BV175" s="82"/>
    </row>
    <row r="176" spans="1:74" x14ac:dyDescent="0.25">
      <c r="A176" s="16">
        <v>174</v>
      </c>
      <c r="B176" s="16">
        <v>3</v>
      </c>
      <c r="C176" s="31" t="s">
        <v>632</v>
      </c>
      <c r="D176" s="40">
        <f>'ПЛАН 2019'!F176-январь!E176</f>
        <v>915.77799679227053</v>
      </c>
      <c r="E176" s="40">
        <f t="shared" si="2"/>
        <v>0</v>
      </c>
      <c r="F176" s="36"/>
      <c r="G176" s="36"/>
      <c r="H176" s="36"/>
      <c r="I176" s="27"/>
      <c r="J176" s="36"/>
      <c r="K176" s="36"/>
      <c r="L176" s="36"/>
      <c r="M176" s="36"/>
      <c r="N176" s="36"/>
      <c r="O176" s="29"/>
      <c r="P176" s="36"/>
      <c r="Q176" s="29"/>
      <c r="R176" s="36"/>
      <c r="S176" s="36"/>
      <c r="T176" s="36"/>
      <c r="U176" s="36"/>
      <c r="V176" s="36"/>
      <c r="W176" s="36"/>
      <c r="X176" s="36"/>
      <c r="Y176" s="29"/>
      <c r="Z176" s="36"/>
      <c r="AA176" s="66"/>
      <c r="AB176" s="36"/>
      <c r="AC176" s="36"/>
      <c r="AD176" s="36"/>
      <c r="AE176" s="36"/>
      <c r="AF176" s="36"/>
      <c r="AG176" s="36"/>
      <c r="AH176" s="29"/>
      <c r="AI176" s="36"/>
      <c r="AJ176" s="29"/>
      <c r="AK176" s="36"/>
      <c r="AL176" s="36"/>
      <c r="AM176" s="36"/>
      <c r="AN176" s="29"/>
      <c r="AO176" s="36"/>
      <c r="AP176" s="29"/>
      <c r="AQ176" s="36"/>
      <c r="AR176" s="29"/>
      <c r="AS176" s="36"/>
      <c r="AT176" s="36"/>
      <c r="AU176" s="36"/>
      <c r="AV176" s="29"/>
      <c r="AW176" s="36"/>
      <c r="AX176" s="36"/>
      <c r="AY176" s="36"/>
      <c r="AZ176" s="29"/>
      <c r="BA176" s="36"/>
      <c r="BB176" s="36"/>
      <c r="BC176" s="36"/>
      <c r="BD176" s="36"/>
      <c r="BE176" s="36"/>
      <c r="BF176" s="36"/>
      <c r="BG176" s="36"/>
      <c r="BH176" s="36"/>
      <c r="BI176" s="36"/>
      <c r="BJ176" s="29"/>
      <c r="BK176" s="36"/>
      <c r="BL176" s="29"/>
      <c r="BM176" s="36"/>
      <c r="BN176" s="36"/>
      <c r="BO176" s="36"/>
      <c r="BP176" s="29"/>
      <c r="BQ176" s="36"/>
      <c r="BR176" s="29"/>
      <c r="BS176" s="36"/>
      <c r="BT176" s="36"/>
      <c r="BU176" s="36"/>
      <c r="BV176" s="36"/>
    </row>
    <row r="177" spans="1:74" x14ac:dyDescent="0.25">
      <c r="A177" s="16">
        <v>175</v>
      </c>
      <c r="B177" s="16">
        <v>3</v>
      </c>
      <c r="C177" s="31" t="s">
        <v>633</v>
      </c>
      <c r="D177" s="40">
        <f>'ПЛАН 2019'!F177-январь!E177</f>
        <v>-134.14259768115943</v>
      </c>
      <c r="E177" s="40">
        <f t="shared" si="2"/>
        <v>0</v>
      </c>
      <c r="F177" s="36"/>
      <c r="G177" s="36"/>
      <c r="H177" s="36"/>
      <c r="I177" s="27"/>
      <c r="J177" s="36"/>
      <c r="K177" s="36"/>
      <c r="L177" s="36"/>
      <c r="M177" s="36"/>
      <c r="N177" s="36"/>
      <c r="O177" s="29"/>
      <c r="P177" s="36"/>
      <c r="Q177" s="29"/>
      <c r="R177" s="36"/>
      <c r="S177" s="36"/>
      <c r="T177" s="36"/>
      <c r="U177" s="36"/>
      <c r="V177" s="36"/>
      <c r="W177" s="36"/>
      <c r="X177" s="36"/>
      <c r="Y177" s="29"/>
      <c r="Z177" s="36"/>
      <c r="AA177" s="66"/>
      <c r="AB177" s="36"/>
      <c r="AC177" s="36"/>
      <c r="AD177" s="36"/>
      <c r="AE177" s="36"/>
      <c r="AF177" s="36"/>
      <c r="AG177" s="36"/>
      <c r="AH177" s="29"/>
      <c r="AI177" s="36"/>
      <c r="AJ177" s="29"/>
      <c r="AK177" s="36"/>
      <c r="AL177" s="36"/>
      <c r="AM177" s="36"/>
      <c r="AN177" s="29"/>
      <c r="AO177" s="36"/>
      <c r="AP177" s="29"/>
      <c r="AQ177" s="36"/>
      <c r="AR177" s="29"/>
      <c r="AS177" s="36"/>
      <c r="AT177" s="36"/>
      <c r="AU177" s="36"/>
      <c r="AV177" s="29"/>
      <c r="AW177" s="36"/>
      <c r="AX177" s="36"/>
      <c r="AY177" s="36"/>
      <c r="AZ177" s="29"/>
      <c r="BA177" s="36"/>
      <c r="BB177" s="36"/>
      <c r="BC177" s="36"/>
      <c r="BD177" s="36"/>
      <c r="BE177" s="36"/>
      <c r="BF177" s="36"/>
      <c r="BG177" s="36"/>
      <c r="BH177" s="36"/>
      <c r="BI177" s="36"/>
      <c r="BJ177" s="29"/>
      <c r="BK177" s="36"/>
      <c r="BL177" s="29"/>
      <c r="BM177" s="36"/>
      <c r="BN177" s="36"/>
      <c r="BO177" s="36"/>
      <c r="BP177" s="29"/>
      <c r="BQ177" s="36"/>
      <c r="BR177" s="29"/>
      <c r="BS177" s="36"/>
      <c r="BT177" s="36"/>
      <c r="BU177" s="36"/>
      <c r="BV177" s="36"/>
    </row>
    <row r="178" spans="1:74" x14ac:dyDescent="0.25">
      <c r="A178" s="16">
        <v>176</v>
      </c>
      <c r="B178" s="16">
        <v>3</v>
      </c>
      <c r="C178" s="31" t="s">
        <v>634</v>
      </c>
      <c r="D178" s="40">
        <f>'ПЛАН 2019'!F178-январь!E178</f>
        <v>70.594283671497578</v>
      </c>
      <c r="E178" s="40">
        <f t="shared" si="2"/>
        <v>0</v>
      </c>
      <c r="F178" s="36"/>
      <c r="G178" s="36"/>
      <c r="H178" s="36"/>
      <c r="I178" s="27"/>
      <c r="J178" s="36"/>
      <c r="K178" s="36"/>
      <c r="L178" s="36"/>
      <c r="M178" s="36"/>
      <c r="N178" s="36"/>
      <c r="O178" s="29"/>
      <c r="P178" s="36"/>
      <c r="Q178" s="29"/>
      <c r="R178" s="36"/>
      <c r="S178" s="36"/>
      <c r="T178" s="36"/>
      <c r="U178" s="36"/>
      <c r="V178" s="36"/>
      <c r="W178" s="36"/>
      <c r="X178" s="36"/>
      <c r="Y178" s="29"/>
      <c r="Z178" s="36"/>
      <c r="AA178" s="66"/>
      <c r="AB178" s="36"/>
      <c r="AC178" s="36"/>
      <c r="AD178" s="36"/>
      <c r="AE178" s="36"/>
      <c r="AF178" s="36"/>
      <c r="AG178" s="36"/>
      <c r="AH178" s="29"/>
      <c r="AI178" s="36"/>
      <c r="AJ178" s="29"/>
      <c r="AK178" s="36"/>
      <c r="AL178" s="36"/>
      <c r="AM178" s="36"/>
      <c r="AN178" s="29"/>
      <c r="AO178" s="36"/>
      <c r="AP178" s="29"/>
      <c r="AQ178" s="36"/>
      <c r="AR178" s="29"/>
      <c r="AS178" s="36"/>
      <c r="AT178" s="36"/>
      <c r="AU178" s="36"/>
      <c r="AV178" s="29"/>
      <c r="AW178" s="36"/>
      <c r="AX178" s="36"/>
      <c r="AY178" s="36"/>
      <c r="AZ178" s="29"/>
      <c r="BA178" s="36"/>
      <c r="BB178" s="36"/>
      <c r="BC178" s="36"/>
      <c r="BD178" s="36"/>
      <c r="BE178" s="36"/>
      <c r="BF178" s="36"/>
      <c r="BG178" s="36"/>
      <c r="BH178" s="36"/>
      <c r="BI178" s="36"/>
      <c r="BJ178" s="29"/>
      <c r="BK178" s="36"/>
      <c r="BL178" s="29"/>
      <c r="BM178" s="36"/>
      <c r="BN178" s="36"/>
      <c r="BO178" s="36"/>
      <c r="BP178" s="29"/>
      <c r="BQ178" s="36"/>
      <c r="BR178" s="29"/>
      <c r="BS178" s="36"/>
      <c r="BT178" s="36"/>
      <c r="BU178" s="36"/>
      <c r="BV178" s="36"/>
    </row>
    <row r="179" spans="1:74" s="86" customFormat="1" x14ac:dyDescent="0.25">
      <c r="A179" s="79">
        <v>177</v>
      </c>
      <c r="B179" s="79">
        <v>3</v>
      </c>
      <c r="C179" s="80" t="s">
        <v>635</v>
      </c>
      <c r="D179" s="40">
        <f>'ПЛАН 2019'!F179-январь!E179</f>
        <v>834.39246844444426</v>
      </c>
      <c r="E179" s="81">
        <f t="shared" si="2"/>
        <v>8.5850000000000009</v>
      </c>
      <c r="F179" s="82"/>
      <c r="G179" s="82"/>
      <c r="H179" s="82"/>
      <c r="I179" s="83"/>
      <c r="J179" s="82"/>
      <c r="K179" s="82"/>
      <c r="L179" s="82"/>
      <c r="M179" s="82"/>
      <c r="N179" s="82"/>
      <c r="O179" s="84"/>
      <c r="P179" s="82"/>
      <c r="Q179" s="84"/>
      <c r="R179" s="82"/>
      <c r="S179" s="82"/>
      <c r="T179" s="82"/>
      <c r="U179" s="82"/>
      <c r="V179" s="82"/>
      <c r="W179" s="82"/>
      <c r="X179" s="82"/>
      <c r="Y179" s="84"/>
      <c r="Z179" s="82"/>
      <c r="AA179" s="85"/>
      <c r="AB179" s="82"/>
      <c r="AC179" s="82"/>
      <c r="AD179" s="82"/>
      <c r="AE179" s="82"/>
      <c r="AF179" s="82"/>
      <c r="AG179" s="82"/>
      <c r="AH179" s="84"/>
      <c r="AI179" s="82"/>
      <c r="AJ179" s="84"/>
      <c r="AK179" s="82"/>
      <c r="AL179" s="82"/>
      <c r="AM179" s="82"/>
      <c r="AN179" s="84"/>
      <c r="AO179" s="82"/>
      <c r="AP179" s="84"/>
      <c r="AQ179" s="82"/>
      <c r="AR179" s="84"/>
      <c r="AS179" s="82"/>
      <c r="AT179" s="82"/>
      <c r="AU179" s="82"/>
      <c r="AV179" s="84"/>
      <c r="AW179" s="82"/>
      <c r="AX179" s="82"/>
      <c r="AY179" s="82"/>
      <c r="AZ179" s="84"/>
      <c r="BA179" s="82"/>
      <c r="BB179" s="82">
        <v>0.01</v>
      </c>
      <c r="BC179" s="82">
        <v>8.5850000000000009</v>
      </c>
      <c r="BD179" s="82"/>
      <c r="BE179" s="82"/>
      <c r="BF179" s="82"/>
      <c r="BG179" s="82"/>
      <c r="BH179" s="82"/>
      <c r="BI179" s="82"/>
      <c r="BJ179" s="84"/>
      <c r="BK179" s="82"/>
      <c r="BL179" s="84"/>
      <c r="BM179" s="82"/>
      <c r="BN179" s="82"/>
      <c r="BO179" s="82"/>
      <c r="BP179" s="84"/>
      <c r="BQ179" s="82"/>
      <c r="BR179" s="84"/>
      <c r="BS179" s="82"/>
      <c r="BT179" s="82"/>
      <c r="BU179" s="82"/>
      <c r="BV179" s="82"/>
    </row>
    <row r="180" spans="1:74" s="86" customFormat="1" x14ac:dyDescent="0.25">
      <c r="A180" s="79">
        <v>178</v>
      </c>
      <c r="B180" s="79">
        <v>3</v>
      </c>
      <c r="C180" s="80" t="s">
        <v>636</v>
      </c>
      <c r="D180" s="81">
        <f>'ПЛАН 2019'!F180-январь!E180</f>
        <v>2209.2760107149761</v>
      </c>
      <c r="E180" s="81">
        <f t="shared" si="2"/>
        <v>188.96</v>
      </c>
      <c r="F180" s="82"/>
      <c r="G180" s="82"/>
      <c r="H180" s="82"/>
      <c r="I180" s="83"/>
      <c r="J180" s="82"/>
      <c r="K180" s="82"/>
      <c r="L180" s="82"/>
      <c r="M180" s="82"/>
      <c r="N180" s="82"/>
      <c r="O180" s="84"/>
      <c r="P180" s="82"/>
      <c r="Q180" s="84"/>
      <c r="R180" s="82"/>
      <c r="S180" s="82"/>
      <c r="T180" s="82"/>
      <c r="U180" s="82"/>
      <c r="V180" s="82"/>
      <c r="W180" s="82"/>
      <c r="X180" s="82"/>
      <c r="Y180" s="84"/>
      <c r="Z180" s="82"/>
      <c r="AA180" s="85"/>
      <c r="AB180" s="82"/>
      <c r="AC180" s="82"/>
      <c r="AD180" s="82"/>
      <c r="AE180" s="82"/>
      <c r="AF180" s="82"/>
      <c r="AG180" s="82"/>
      <c r="AH180" s="84"/>
      <c r="AI180" s="82"/>
      <c r="AJ180" s="84"/>
      <c r="AK180" s="82"/>
      <c r="AL180" s="82"/>
      <c r="AM180" s="82"/>
      <c r="AN180" s="84"/>
      <c r="AO180" s="82"/>
      <c r="AP180" s="84"/>
      <c r="AQ180" s="82"/>
      <c r="AR180" s="84"/>
      <c r="AS180" s="82"/>
      <c r="AT180" s="82"/>
      <c r="AU180" s="82"/>
      <c r="AV180" s="84"/>
      <c r="AW180" s="82"/>
      <c r="AX180" s="82"/>
      <c r="AY180" s="82"/>
      <c r="AZ180" s="84"/>
      <c r="BA180" s="82"/>
      <c r="BB180" s="82"/>
      <c r="BC180" s="82"/>
      <c r="BD180" s="82"/>
      <c r="BE180" s="82"/>
      <c r="BF180" s="82"/>
      <c r="BG180" s="82"/>
      <c r="BH180" s="82"/>
      <c r="BI180" s="82"/>
      <c r="BJ180" s="84"/>
      <c r="BK180" s="82"/>
      <c r="BL180" s="84"/>
      <c r="BM180" s="82"/>
      <c r="BN180" s="82"/>
      <c r="BO180" s="82"/>
      <c r="BP180" s="84"/>
      <c r="BQ180" s="82"/>
      <c r="BR180" s="84"/>
      <c r="BS180" s="82"/>
      <c r="BT180" s="82">
        <v>2.3620000000000001</v>
      </c>
      <c r="BU180" s="82">
        <v>188.96</v>
      </c>
      <c r="BV180" s="82"/>
    </row>
    <row r="181" spans="1:74" x14ac:dyDescent="0.25">
      <c r="A181" s="16">
        <v>179</v>
      </c>
      <c r="B181" s="16">
        <v>3</v>
      </c>
      <c r="C181" s="31" t="s">
        <v>637</v>
      </c>
      <c r="D181" s="40">
        <f>'ПЛАН 2019'!F181-январь!E181</f>
        <v>618.96930368115943</v>
      </c>
      <c r="E181" s="40">
        <f t="shared" si="2"/>
        <v>0</v>
      </c>
      <c r="F181" s="36"/>
      <c r="G181" s="36"/>
      <c r="H181" s="36"/>
      <c r="I181" s="27"/>
      <c r="J181" s="36"/>
      <c r="K181" s="36"/>
      <c r="L181" s="36"/>
      <c r="M181" s="36"/>
      <c r="N181" s="36"/>
      <c r="O181" s="29"/>
      <c r="P181" s="36"/>
      <c r="Q181" s="29"/>
      <c r="R181" s="36"/>
      <c r="S181" s="36"/>
      <c r="T181" s="36"/>
      <c r="U181" s="36"/>
      <c r="V181" s="36"/>
      <c r="W181" s="36"/>
      <c r="X181" s="36"/>
      <c r="Y181" s="29"/>
      <c r="Z181" s="36"/>
      <c r="AA181" s="66"/>
      <c r="AB181" s="36"/>
      <c r="AC181" s="36"/>
      <c r="AD181" s="36"/>
      <c r="AE181" s="36"/>
      <c r="AF181" s="36"/>
      <c r="AG181" s="36"/>
      <c r="AH181" s="29"/>
      <c r="AI181" s="36"/>
      <c r="AJ181" s="29"/>
      <c r="AK181" s="36"/>
      <c r="AL181" s="36"/>
      <c r="AM181" s="36"/>
      <c r="AN181" s="29"/>
      <c r="AO181" s="36"/>
      <c r="AP181" s="29"/>
      <c r="AQ181" s="36"/>
      <c r="AR181" s="29"/>
      <c r="AS181" s="36"/>
      <c r="AT181" s="36"/>
      <c r="AU181" s="36"/>
      <c r="AV181" s="29"/>
      <c r="AW181" s="36"/>
      <c r="AX181" s="36"/>
      <c r="AY181" s="36"/>
      <c r="AZ181" s="29"/>
      <c r="BA181" s="36"/>
      <c r="BB181" s="36"/>
      <c r="BC181" s="36"/>
      <c r="BD181" s="36"/>
      <c r="BE181" s="36"/>
      <c r="BF181" s="36"/>
      <c r="BG181" s="36"/>
      <c r="BH181" s="36"/>
      <c r="BI181" s="36"/>
      <c r="BJ181" s="29"/>
      <c r="BK181" s="36"/>
      <c r="BL181" s="29"/>
      <c r="BM181" s="36"/>
      <c r="BN181" s="36"/>
      <c r="BO181" s="36"/>
      <c r="BP181" s="29"/>
      <c r="BQ181" s="36"/>
      <c r="BR181" s="29"/>
      <c r="BS181" s="36"/>
      <c r="BT181" s="36"/>
      <c r="BU181" s="36"/>
      <c r="BV181" s="36"/>
    </row>
    <row r="182" spans="1:74" x14ac:dyDescent="0.25">
      <c r="A182" s="16">
        <v>180</v>
      </c>
      <c r="B182" s="16">
        <v>3</v>
      </c>
      <c r="C182" s="31" t="s">
        <v>638</v>
      </c>
      <c r="D182" s="40">
        <f>'ПЛАН 2019'!F182-январь!E182</f>
        <v>1582.1765411188405</v>
      </c>
      <c r="E182" s="40">
        <f t="shared" si="2"/>
        <v>0</v>
      </c>
      <c r="F182" s="36"/>
      <c r="G182" s="36"/>
      <c r="H182" s="36"/>
      <c r="I182" s="27"/>
      <c r="J182" s="36"/>
      <c r="K182" s="36"/>
      <c r="L182" s="36"/>
      <c r="M182" s="36"/>
      <c r="N182" s="36"/>
      <c r="O182" s="29"/>
      <c r="P182" s="36"/>
      <c r="Q182" s="29"/>
      <c r="R182" s="36"/>
      <c r="S182" s="36"/>
      <c r="T182" s="36"/>
      <c r="U182" s="36"/>
      <c r="V182" s="36"/>
      <c r="W182" s="36"/>
      <c r="X182" s="36"/>
      <c r="Y182" s="29"/>
      <c r="Z182" s="36"/>
      <c r="AA182" s="66"/>
      <c r="AB182" s="36"/>
      <c r="AC182" s="36"/>
      <c r="AD182" s="36"/>
      <c r="AE182" s="36"/>
      <c r="AF182" s="36"/>
      <c r="AG182" s="36"/>
      <c r="AH182" s="29"/>
      <c r="AI182" s="36"/>
      <c r="AJ182" s="29"/>
      <c r="AK182" s="36"/>
      <c r="AL182" s="36"/>
      <c r="AM182" s="36"/>
      <c r="AN182" s="29"/>
      <c r="AO182" s="36"/>
      <c r="AP182" s="29"/>
      <c r="AQ182" s="36"/>
      <c r="AR182" s="29"/>
      <c r="AS182" s="36"/>
      <c r="AT182" s="36"/>
      <c r="AU182" s="36"/>
      <c r="AV182" s="29"/>
      <c r="AW182" s="36"/>
      <c r="AX182" s="36"/>
      <c r="AY182" s="36"/>
      <c r="AZ182" s="29"/>
      <c r="BA182" s="36"/>
      <c r="BB182" s="36"/>
      <c r="BC182" s="36"/>
      <c r="BD182" s="36"/>
      <c r="BE182" s="36"/>
      <c r="BF182" s="36"/>
      <c r="BG182" s="36"/>
      <c r="BH182" s="36"/>
      <c r="BI182" s="36"/>
      <c r="BJ182" s="29"/>
      <c r="BK182" s="36"/>
      <c r="BL182" s="29"/>
      <c r="BM182" s="36"/>
      <c r="BN182" s="36"/>
      <c r="BO182" s="36"/>
      <c r="BP182" s="29"/>
      <c r="BQ182" s="36"/>
      <c r="BR182" s="29"/>
      <c r="BS182" s="36"/>
      <c r="BT182" s="36"/>
      <c r="BU182" s="36"/>
      <c r="BV182" s="36"/>
    </row>
    <row r="183" spans="1:74" s="86" customFormat="1" x14ac:dyDescent="0.25">
      <c r="A183" s="79">
        <v>181</v>
      </c>
      <c r="B183" s="79">
        <v>3</v>
      </c>
      <c r="C183" s="80" t="s">
        <v>639</v>
      </c>
      <c r="D183" s="40">
        <f>'ПЛАН 2019'!F183-январь!E183</f>
        <v>-206.82555745314014</v>
      </c>
      <c r="E183" s="81">
        <f t="shared" si="2"/>
        <v>14.98</v>
      </c>
      <c r="F183" s="82"/>
      <c r="G183" s="82"/>
      <c r="H183" s="82"/>
      <c r="I183" s="83"/>
      <c r="J183" s="82"/>
      <c r="K183" s="82"/>
      <c r="L183" s="82"/>
      <c r="M183" s="82"/>
      <c r="N183" s="82"/>
      <c r="O183" s="84"/>
      <c r="P183" s="82"/>
      <c r="Q183" s="84"/>
      <c r="R183" s="82"/>
      <c r="S183" s="82"/>
      <c r="T183" s="82"/>
      <c r="U183" s="82"/>
      <c r="V183" s="82"/>
      <c r="W183" s="82"/>
      <c r="X183" s="82"/>
      <c r="Y183" s="84"/>
      <c r="Z183" s="82"/>
      <c r="AA183" s="85"/>
      <c r="AB183" s="82"/>
      <c r="AC183" s="82"/>
      <c r="AD183" s="82"/>
      <c r="AE183" s="82"/>
      <c r="AF183" s="82"/>
      <c r="AG183" s="82"/>
      <c r="AH183" s="84"/>
      <c r="AI183" s="82"/>
      <c r="AJ183" s="84"/>
      <c r="AK183" s="82"/>
      <c r="AL183" s="82"/>
      <c r="AM183" s="82"/>
      <c r="AN183" s="84"/>
      <c r="AO183" s="82"/>
      <c r="AP183" s="84"/>
      <c r="AQ183" s="82"/>
      <c r="AR183" s="84"/>
      <c r="AS183" s="82"/>
      <c r="AT183" s="82"/>
      <c r="AU183" s="82"/>
      <c r="AV183" s="84"/>
      <c r="AW183" s="82"/>
      <c r="AX183" s="82"/>
      <c r="AY183" s="82"/>
      <c r="AZ183" s="84"/>
      <c r="BA183" s="82"/>
      <c r="BB183" s="82"/>
      <c r="BC183" s="82"/>
      <c r="BD183" s="82">
        <v>0.01</v>
      </c>
      <c r="BE183" s="82">
        <v>6.0069999999999997</v>
      </c>
      <c r="BF183" s="82"/>
      <c r="BG183" s="82"/>
      <c r="BH183" s="82"/>
      <c r="BI183" s="82"/>
      <c r="BJ183" s="84">
        <v>4</v>
      </c>
      <c r="BK183" s="82">
        <v>6.9850000000000003</v>
      </c>
      <c r="BL183" s="84">
        <v>8</v>
      </c>
      <c r="BM183" s="82">
        <v>1.988</v>
      </c>
      <c r="BN183" s="82"/>
      <c r="BO183" s="82"/>
      <c r="BP183" s="84"/>
      <c r="BQ183" s="82"/>
      <c r="BR183" s="84"/>
      <c r="BS183" s="82"/>
      <c r="BT183" s="82"/>
      <c r="BU183" s="82"/>
      <c r="BV183" s="82"/>
    </row>
    <row r="184" spans="1:74" x14ac:dyDescent="0.25">
      <c r="A184" s="16">
        <v>182</v>
      </c>
      <c r="B184" s="16">
        <v>3</v>
      </c>
      <c r="C184" s="31" t="s">
        <v>640</v>
      </c>
      <c r="D184" s="40">
        <f>'ПЛАН 2019'!F184-январь!E184</f>
        <v>1933.7479774299516</v>
      </c>
      <c r="E184" s="40">
        <f t="shared" si="2"/>
        <v>0</v>
      </c>
      <c r="F184" s="36"/>
      <c r="G184" s="36"/>
      <c r="H184" s="36"/>
      <c r="I184" s="27"/>
      <c r="J184" s="36"/>
      <c r="K184" s="36"/>
      <c r="L184" s="36"/>
      <c r="M184" s="36"/>
      <c r="N184" s="36"/>
      <c r="O184" s="29"/>
      <c r="P184" s="36"/>
      <c r="Q184" s="29"/>
      <c r="R184" s="36"/>
      <c r="S184" s="36"/>
      <c r="T184" s="36"/>
      <c r="U184" s="36"/>
      <c r="V184" s="36"/>
      <c r="W184" s="36"/>
      <c r="X184" s="36"/>
      <c r="Y184" s="29"/>
      <c r="Z184" s="36"/>
      <c r="AA184" s="66"/>
      <c r="AB184" s="36"/>
      <c r="AC184" s="36"/>
      <c r="AD184" s="36"/>
      <c r="AE184" s="36"/>
      <c r="AF184" s="36"/>
      <c r="AG184" s="36"/>
      <c r="AH184" s="29"/>
      <c r="AI184" s="36"/>
      <c r="AJ184" s="29"/>
      <c r="AK184" s="36"/>
      <c r="AL184" s="36"/>
      <c r="AM184" s="36"/>
      <c r="AN184" s="29"/>
      <c r="AO184" s="36"/>
      <c r="AP184" s="29"/>
      <c r="AQ184" s="36"/>
      <c r="AR184" s="29"/>
      <c r="AS184" s="36"/>
      <c r="AT184" s="36"/>
      <c r="AU184" s="36"/>
      <c r="AV184" s="29"/>
      <c r="AW184" s="36"/>
      <c r="AX184" s="36"/>
      <c r="AY184" s="36"/>
      <c r="AZ184" s="29"/>
      <c r="BA184" s="36"/>
      <c r="BB184" s="36"/>
      <c r="BC184" s="36"/>
      <c r="BD184" s="36"/>
      <c r="BE184" s="36"/>
      <c r="BF184" s="36"/>
      <c r="BG184" s="36"/>
      <c r="BH184" s="36"/>
      <c r="BI184" s="36"/>
      <c r="BJ184" s="29"/>
      <c r="BK184" s="36"/>
      <c r="BL184" s="29"/>
      <c r="BM184" s="36"/>
      <c r="BN184" s="36"/>
      <c r="BO184" s="36"/>
      <c r="BP184" s="29"/>
      <c r="BQ184" s="36"/>
      <c r="BR184" s="29"/>
      <c r="BS184" s="36"/>
      <c r="BT184" s="36"/>
      <c r="BU184" s="36"/>
      <c r="BV184" s="36"/>
    </row>
    <row r="185" spans="1:74" s="86" customFormat="1" x14ac:dyDescent="0.25">
      <c r="A185" s="79">
        <v>183</v>
      </c>
      <c r="B185" s="79">
        <v>3</v>
      </c>
      <c r="C185" s="80" t="s">
        <v>641</v>
      </c>
      <c r="D185" s="40">
        <f>'ПЛАН 2019'!F185-январь!E185</f>
        <v>2055.9256245990337</v>
      </c>
      <c r="E185" s="81">
        <f t="shared" si="2"/>
        <v>3.3889999999999998</v>
      </c>
      <c r="F185" s="82"/>
      <c r="G185" s="82"/>
      <c r="H185" s="82"/>
      <c r="I185" s="83"/>
      <c r="J185" s="82"/>
      <c r="K185" s="82"/>
      <c r="L185" s="82"/>
      <c r="M185" s="82"/>
      <c r="N185" s="82"/>
      <c r="O185" s="84"/>
      <c r="P185" s="82"/>
      <c r="Q185" s="84"/>
      <c r="R185" s="82"/>
      <c r="S185" s="82"/>
      <c r="T185" s="82"/>
      <c r="U185" s="82"/>
      <c r="V185" s="82"/>
      <c r="W185" s="82"/>
      <c r="X185" s="82"/>
      <c r="Y185" s="84"/>
      <c r="Z185" s="82"/>
      <c r="AA185" s="85"/>
      <c r="AB185" s="82"/>
      <c r="AC185" s="82"/>
      <c r="AD185" s="82"/>
      <c r="AE185" s="82"/>
      <c r="AF185" s="82"/>
      <c r="AG185" s="82"/>
      <c r="AH185" s="84"/>
      <c r="AI185" s="82"/>
      <c r="AJ185" s="84"/>
      <c r="AK185" s="82"/>
      <c r="AL185" s="82"/>
      <c r="AM185" s="82"/>
      <c r="AN185" s="84"/>
      <c r="AO185" s="82"/>
      <c r="AP185" s="84"/>
      <c r="AQ185" s="82"/>
      <c r="AR185" s="84"/>
      <c r="AS185" s="82"/>
      <c r="AT185" s="82"/>
      <c r="AU185" s="82"/>
      <c r="AV185" s="84"/>
      <c r="AW185" s="82"/>
      <c r="AX185" s="82"/>
      <c r="AY185" s="82"/>
      <c r="AZ185" s="84"/>
      <c r="BA185" s="82"/>
      <c r="BB185" s="82"/>
      <c r="BC185" s="82"/>
      <c r="BD185" s="82"/>
      <c r="BE185" s="82"/>
      <c r="BF185" s="82"/>
      <c r="BG185" s="82"/>
      <c r="BH185" s="82"/>
      <c r="BI185" s="82"/>
      <c r="BJ185" s="84"/>
      <c r="BK185" s="82"/>
      <c r="BL185" s="84"/>
      <c r="BM185" s="82"/>
      <c r="BN185" s="82">
        <v>0.02</v>
      </c>
      <c r="BO185" s="82">
        <v>3.3889999999999998</v>
      </c>
      <c r="BP185" s="84"/>
      <c r="BQ185" s="82"/>
      <c r="BR185" s="84"/>
      <c r="BS185" s="82"/>
      <c r="BT185" s="82"/>
      <c r="BU185" s="82"/>
      <c r="BV185" s="82"/>
    </row>
    <row r="186" spans="1:74" x14ac:dyDescent="0.25">
      <c r="A186" s="16">
        <v>184</v>
      </c>
      <c r="B186" s="16">
        <v>3</v>
      </c>
      <c r="C186" s="31" t="s">
        <v>642</v>
      </c>
      <c r="D186" s="40">
        <f>'ПЛАН 2019'!F186-январь!E186</f>
        <v>783.76843980676335</v>
      </c>
      <c r="E186" s="40">
        <f t="shared" si="2"/>
        <v>0</v>
      </c>
      <c r="F186" s="36"/>
      <c r="G186" s="36"/>
      <c r="H186" s="36"/>
      <c r="I186" s="27"/>
      <c r="J186" s="36"/>
      <c r="K186" s="36"/>
      <c r="L186" s="36"/>
      <c r="M186" s="36"/>
      <c r="N186" s="36"/>
      <c r="O186" s="29"/>
      <c r="P186" s="36"/>
      <c r="Q186" s="29"/>
      <c r="R186" s="36"/>
      <c r="S186" s="36"/>
      <c r="T186" s="36"/>
      <c r="U186" s="36"/>
      <c r="V186" s="36"/>
      <c r="W186" s="36"/>
      <c r="X186" s="36"/>
      <c r="Y186" s="29"/>
      <c r="Z186" s="36"/>
      <c r="AA186" s="66"/>
      <c r="AB186" s="36"/>
      <c r="AC186" s="36"/>
      <c r="AD186" s="36"/>
      <c r="AE186" s="36"/>
      <c r="AF186" s="36"/>
      <c r="AG186" s="36"/>
      <c r="AH186" s="29"/>
      <c r="AI186" s="36"/>
      <c r="AJ186" s="29"/>
      <c r="AK186" s="36"/>
      <c r="AL186" s="36"/>
      <c r="AM186" s="36"/>
      <c r="AN186" s="29"/>
      <c r="AO186" s="36"/>
      <c r="AP186" s="29"/>
      <c r="AQ186" s="36"/>
      <c r="AR186" s="29"/>
      <c r="AS186" s="36"/>
      <c r="AT186" s="36"/>
      <c r="AU186" s="36"/>
      <c r="AV186" s="29"/>
      <c r="AW186" s="36"/>
      <c r="AX186" s="36"/>
      <c r="AY186" s="36"/>
      <c r="AZ186" s="29"/>
      <c r="BA186" s="36"/>
      <c r="BB186" s="36"/>
      <c r="BC186" s="36"/>
      <c r="BD186" s="36"/>
      <c r="BE186" s="36"/>
      <c r="BF186" s="36"/>
      <c r="BG186" s="36"/>
      <c r="BH186" s="36"/>
      <c r="BI186" s="36"/>
      <c r="BJ186" s="29"/>
      <c r="BK186" s="36"/>
      <c r="BL186" s="29"/>
      <c r="BM186" s="36"/>
      <c r="BN186" s="36"/>
      <c r="BO186" s="36"/>
      <c r="BP186" s="29"/>
      <c r="BQ186" s="36"/>
      <c r="BR186" s="29"/>
      <c r="BS186" s="36"/>
      <c r="BT186" s="36"/>
      <c r="BU186" s="36"/>
      <c r="BV186" s="36"/>
    </row>
    <row r="187" spans="1:74" s="86" customFormat="1" x14ac:dyDescent="0.25">
      <c r="A187" s="79">
        <v>185</v>
      </c>
      <c r="B187" s="79">
        <v>1</v>
      </c>
      <c r="C187" s="80" t="s">
        <v>643</v>
      </c>
      <c r="D187" s="40">
        <f>'ПЛАН 2019'!F187-январь!E187</f>
        <v>289.25374114009668</v>
      </c>
      <c r="E187" s="81">
        <f t="shared" si="2"/>
        <v>15.372999999999999</v>
      </c>
      <c r="F187" s="82"/>
      <c r="G187" s="82"/>
      <c r="H187" s="82"/>
      <c r="I187" s="83"/>
      <c r="J187" s="82"/>
      <c r="K187" s="82"/>
      <c r="L187" s="82"/>
      <c r="M187" s="82"/>
      <c r="N187" s="82"/>
      <c r="O187" s="84"/>
      <c r="P187" s="82"/>
      <c r="Q187" s="84"/>
      <c r="R187" s="82"/>
      <c r="S187" s="82"/>
      <c r="T187" s="82"/>
      <c r="U187" s="82"/>
      <c r="V187" s="82"/>
      <c r="W187" s="82"/>
      <c r="X187" s="82"/>
      <c r="Y187" s="84"/>
      <c r="Z187" s="82"/>
      <c r="AA187" s="85"/>
      <c r="AB187" s="82"/>
      <c r="AC187" s="82"/>
      <c r="AD187" s="82"/>
      <c r="AE187" s="82"/>
      <c r="AF187" s="82"/>
      <c r="AG187" s="82"/>
      <c r="AH187" s="84"/>
      <c r="AI187" s="82"/>
      <c r="AJ187" s="84"/>
      <c r="AK187" s="82"/>
      <c r="AL187" s="82"/>
      <c r="AM187" s="82"/>
      <c r="AN187" s="84"/>
      <c r="AO187" s="82"/>
      <c r="AP187" s="84"/>
      <c r="AQ187" s="82"/>
      <c r="AR187" s="84"/>
      <c r="AS187" s="82"/>
      <c r="AT187" s="82"/>
      <c r="AU187" s="82"/>
      <c r="AV187" s="84"/>
      <c r="AW187" s="82"/>
      <c r="AX187" s="82"/>
      <c r="AY187" s="82"/>
      <c r="AZ187" s="84"/>
      <c r="BA187" s="82"/>
      <c r="BB187" s="82"/>
      <c r="BC187" s="82"/>
      <c r="BD187" s="82"/>
      <c r="BE187" s="82"/>
      <c r="BF187" s="82">
        <v>0.01</v>
      </c>
      <c r="BG187" s="82">
        <v>10.407999999999999</v>
      </c>
      <c r="BH187" s="82"/>
      <c r="BI187" s="82"/>
      <c r="BJ187" s="84"/>
      <c r="BK187" s="82"/>
      <c r="BL187" s="84">
        <v>10</v>
      </c>
      <c r="BM187" s="82">
        <v>4.9649999999999999</v>
      </c>
      <c r="BN187" s="82"/>
      <c r="BO187" s="82"/>
      <c r="BP187" s="84"/>
      <c r="BQ187" s="82"/>
      <c r="BR187" s="84"/>
      <c r="BS187" s="82"/>
      <c r="BT187" s="82"/>
      <c r="BU187" s="82"/>
      <c r="BV187" s="82"/>
    </row>
    <row r="188" spans="1:74" x14ac:dyDescent="0.25">
      <c r="A188" s="16">
        <v>186</v>
      </c>
      <c r="B188" s="16">
        <v>1</v>
      </c>
      <c r="C188" s="31" t="s">
        <v>644</v>
      </c>
      <c r="D188" s="40">
        <f>'ПЛАН 2019'!F188-январь!E188</f>
        <v>-109.9870181642512</v>
      </c>
      <c r="E188" s="40">
        <f t="shared" si="2"/>
        <v>0</v>
      </c>
      <c r="F188" s="36"/>
      <c r="G188" s="36"/>
      <c r="H188" s="36"/>
      <c r="I188" s="27"/>
      <c r="J188" s="36"/>
      <c r="K188" s="36"/>
      <c r="L188" s="36"/>
      <c r="M188" s="36"/>
      <c r="N188" s="36"/>
      <c r="O188" s="29"/>
      <c r="P188" s="36"/>
      <c r="Q188" s="29"/>
      <c r="R188" s="36"/>
      <c r="S188" s="36"/>
      <c r="T188" s="36"/>
      <c r="U188" s="36"/>
      <c r="V188" s="36"/>
      <c r="W188" s="36"/>
      <c r="X188" s="36"/>
      <c r="Y188" s="29"/>
      <c r="Z188" s="36"/>
      <c r="AA188" s="66"/>
      <c r="AB188" s="36"/>
      <c r="AC188" s="36"/>
      <c r="AD188" s="36"/>
      <c r="AE188" s="36"/>
      <c r="AF188" s="36"/>
      <c r="AG188" s="36"/>
      <c r="AH188" s="29"/>
      <c r="AI188" s="36"/>
      <c r="AJ188" s="29"/>
      <c r="AK188" s="36"/>
      <c r="AL188" s="36"/>
      <c r="AM188" s="36"/>
      <c r="AN188" s="29"/>
      <c r="AO188" s="36"/>
      <c r="AP188" s="29"/>
      <c r="AQ188" s="36"/>
      <c r="AR188" s="29"/>
      <c r="AS188" s="36"/>
      <c r="AT188" s="36"/>
      <c r="AU188" s="36"/>
      <c r="AV188" s="29"/>
      <c r="AW188" s="36"/>
      <c r="AX188" s="36"/>
      <c r="AY188" s="36"/>
      <c r="AZ188" s="29"/>
      <c r="BA188" s="36"/>
      <c r="BB188" s="36"/>
      <c r="BC188" s="36"/>
      <c r="BD188" s="36"/>
      <c r="BE188" s="36"/>
      <c r="BF188" s="36"/>
      <c r="BG188" s="36"/>
      <c r="BH188" s="36"/>
      <c r="BI188" s="36"/>
      <c r="BJ188" s="29"/>
      <c r="BK188" s="36"/>
      <c r="BL188" s="29"/>
      <c r="BM188" s="36"/>
      <c r="BN188" s="36"/>
      <c r="BO188" s="36"/>
      <c r="BP188" s="29"/>
      <c r="BQ188" s="36"/>
      <c r="BR188" s="29"/>
      <c r="BS188" s="36"/>
      <c r="BT188" s="36"/>
      <c r="BU188" s="36"/>
      <c r="BV188" s="36"/>
    </row>
    <row r="189" spans="1:74" x14ac:dyDescent="0.25">
      <c r="A189" s="16">
        <v>187</v>
      </c>
      <c r="B189" s="16">
        <v>1</v>
      </c>
      <c r="C189" s="31" t="s">
        <v>645</v>
      </c>
      <c r="D189" s="40">
        <f>'ПЛАН 2019'!F189-январь!E189</f>
        <v>129.35338631884059</v>
      </c>
      <c r="E189" s="40">
        <f t="shared" si="2"/>
        <v>0</v>
      </c>
      <c r="F189" s="36"/>
      <c r="G189" s="36"/>
      <c r="H189" s="36"/>
      <c r="I189" s="27"/>
      <c r="J189" s="36"/>
      <c r="K189" s="36"/>
      <c r="L189" s="36"/>
      <c r="M189" s="36"/>
      <c r="N189" s="36"/>
      <c r="O189" s="29"/>
      <c r="P189" s="36"/>
      <c r="Q189" s="29"/>
      <c r="R189" s="36"/>
      <c r="S189" s="36"/>
      <c r="T189" s="36"/>
      <c r="U189" s="36"/>
      <c r="V189" s="36"/>
      <c r="W189" s="36"/>
      <c r="X189" s="36"/>
      <c r="Y189" s="29"/>
      <c r="Z189" s="36"/>
      <c r="AA189" s="66"/>
      <c r="AB189" s="36"/>
      <c r="AC189" s="36"/>
      <c r="AD189" s="36"/>
      <c r="AE189" s="36"/>
      <c r="AF189" s="36"/>
      <c r="AG189" s="36"/>
      <c r="AH189" s="29"/>
      <c r="AI189" s="36"/>
      <c r="AJ189" s="29"/>
      <c r="AK189" s="36"/>
      <c r="AL189" s="36"/>
      <c r="AM189" s="36"/>
      <c r="AN189" s="29"/>
      <c r="AO189" s="36"/>
      <c r="AP189" s="29"/>
      <c r="AQ189" s="36"/>
      <c r="AR189" s="29"/>
      <c r="AS189" s="36"/>
      <c r="AT189" s="36"/>
      <c r="AU189" s="36"/>
      <c r="AV189" s="29"/>
      <c r="AW189" s="36"/>
      <c r="AX189" s="36"/>
      <c r="AY189" s="36"/>
      <c r="AZ189" s="29"/>
      <c r="BA189" s="36"/>
      <c r="BB189" s="36"/>
      <c r="BC189" s="36"/>
      <c r="BD189" s="36"/>
      <c r="BE189" s="36"/>
      <c r="BF189" s="36"/>
      <c r="BG189" s="36"/>
      <c r="BH189" s="36"/>
      <c r="BI189" s="36"/>
      <c r="BJ189" s="29"/>
      <c r="BK189" s="36"/>
      <c r="BL189" s="29"/>
      <c r="BM189" s="36"/>
      <c r="BN189" s="36"/>
      <c r="BO189" s="36"/>
      <c r="BP189" s="29"/>
      <c r="BQ189" s="36"/>
      <c r="BR189" s="29"/>
      <c r="BS189" s="36"/>
      <c r="BT189" s="36"/>
      <c r="BU189" s="36"/>
      <c r="BV189" s="36"/>
    </row>
    <row r="190" spans="1:74" x14ac:dyDescent="0.25">
      <c r="A190" s="16">
        <v>188</v>
      </c>
      <c r="B190" s="16">
        <v>1</v>
      </c>
      <c r="C190" s="31" t="s">
        <v>646</v>
      </c>
      <c r="D190" s="40">
        <f>'ПЛАН 2019'!F190-январь!E190</f>
        <v>170.04095183574879</v>
      </c>
      <c r="E190" s="40">
        <f t="shared" si="2"/>
        <v>0</v>
      </c>
      <c r="F190" s="36"/>
      <c r="G190" s="36"/>
      <c r="H190" s="36"/>
      <c r="I190" s="27"/>
      <c r="J190" s="36"/>
      <c r="K190" s="36"/>
      <c r="L190" s="36"/>
      <c r="M190" s="36"/>
      <c r="N190" s="36"/>
      <c r="O190" s="29"/>
      <c r="P190" s="36"/>
      <c r="Q190" s="29"/>
      <c r="R190" s="36"/>
      <c r="S190" s="36"/>
      <c r="T190" s="36"/>
      <c r="U190" s="36"/>
      <c r="V190" s="36"/>
      <c r="W190" s="36"/>
      <c r="X190" s="36"/>
      <c r="Y190" s="29"/>
      <c r="Z190" s="36"/>
      <c r="AA190" s="66"/>
      <c r="AB190" s="36"/>
      <c r="AC190" s="36"/>
      <c r="AD190" s="36"/>
      <c r="AE190" s="36"/>
      <c r="AF190" s="36"/>
      <c r="AG190" s="36"/>
      <c r="AH190" s="29"/>
      <c r="AI190" s="36"/>
      <c r="AJ190" s="29"/>
      <c r="AK190" s="36"/>
      <c r="AL190" s="36"/>
      <c r="AM190" s="36"/>
      <c r="AN190" s="29"/>
      <c r="AO190" s="36"/>
      <c r="AP190" s="29"/>
      <c r="AQ190" s="36"/>
      <c r="AR190" s="29"/>
      <c r="AS190" s="36"/>
      <c r="AT190" s="36"/>
      <c r="AU190" s="36"/>
      <c r="AV190" s="29"/>
      <c r="AW190" s="36"/>
      <c r="AX190" s="36"/>
      <c r="AY190" s="36"/>
      <c r="AZ190" s="29"/>
      <c r="BA190" s="36"/>
      <c r="BB190" s="36"/>
      <c r="BC190" s="36"/>
      <c r="BD190" s="36"/>
      <c r="BE190" s="36"/>
      <c r="BF190" s="36"/>
      <c r="BG190" s="36"/>
      <c r="BH190" s="36"/>
      <c r="BI190" s="36"/>
      <c r="BJ190" s="29"/>
      <c r="BK190" s="36"/>
      <c r="BL190" s="29"/>
      <c r="BM190" s="36"/>
      <c r="BN190" s="36"/>
      <c r="BO190" s="36"/>
      <c r="BP190" s="29"/>
      <c r="BQ190" s="36"/>
      <c r="BR190" s="29"/>
      <c r="BS190" s="36"/>
      <c r="BT190" s="36"/>
      <c r="BU190" s="36"/>
      <c r="BV190" s="36"/>
    </row>
    <row r="191" spans="1:74" ht="16.5" customHeight="1" x14ac:dyDescent="0.25">
      <c r="A191" s="16">
        <v>189</v>
      </c>
      <c r="B191" s="16">
        <v>1</v>
      </c>
      <c r="C191" s="31" t="s">
        <v>647</v>
      </c>
      <c r="D191" s="40">
        <f>'ПЛАН 2019'!F191-январь!E191</f>
        <v>432.03796779710143</v>
      </c>
      <c r="E191" s="40">
        <f t="shared" si="2"/>
        <v>0</v>
      </c>
      <c r="F191" s="36"/>
      <c r="G191" s="36"/>
      <c r="H191" s="36"/>
      <c r="I191" s="27"/>
      <c r="J191" s="36"/>
      <c r="K191" s="36"/>
      <c r="L191" s="36"/>
      <c r="M191" s="36"/>
      <c r="N191" s="36"/>
      <c r="O191" s="29"/>
      <c r="P191" s="36"/>
      <c r="Q191" s="29"/>
      <c r="R191" s="36"/>
      <c r="S191" s="36"/>
      <c r="T191" s="36"/>
      <c r="U191" s="36"/>
      <c r="V191" s="36"/>
      <c r="W191" s="36"/>
      <c r="X191" s="36"/>
      <c r="Y191" s="29"/>
      <c r="Z191" s="36"/>
      <c r="AA191" s="66"/>
      <c r="AB191" s="36"/>
      <c r="AC191" s="36"/>
      <c r="AD191" s="36"/>
      <c r="AE191" s="36"/>
      <c r="AF191" s="36"/>
      <c r="AG191" s="36"/>
      <c r="AH191" s="29"/>
      <c r="AI191" s="36"/>
      <c r="AJ191" s="29"/>
      <c r="AK191" s="36"/>
      <c r="AL191" s="36"/>
      <c r="AM191" s="36"/>
      <c r="AN191" s="29"/>
      <c r="AO191" s="36"/>
      <c r="AP191" s="29"/>
      <c r="AQ191" s="36"/>
      <c r="AR191" s="29"/>
      <c r="AS191" s="36"/>
      <c r="AT191" s="36"/>
      <c r="AU191" s="36"/>
      <c r="AV191" s="29"/>
      <c r="AW191" s="36"/>
      <c r="AX191" s="36"/>
      <c r="AY191" s="36"/>
      <c r="AZ191" s="29"/>
      <c r="BA191" s="36"/>
      <c r="BB191" s="36"/>
      <c r="BC191" s="36"/>
      <c r="BD191" s="36"/>
      <c r="BE191" s="36"/>
      <c r="BF191" s="36"/>
      <c r="BG191" s="36"/>
      <c r="BH191" s="36"/>
      <c r="BI191" s="36"/>
      <c r="BJ191" s="29"/>
      <c r="BK191" s="36"/>
      <c r="BL191" s="29"/>
      <c r="BM191" s="36"/>
      <c r="BN191" s="36"/>
      <c r="BO191" s="36"/>
      <c r="BP191" s="29"/>
      <c r="BQ191" s="36"/>
      <c r="BR191" s="29"/>
      <c r="BS191" s="36"/>
      <c r="BT191" s="36"/>
      <c r="BU191" s="36"/>
      <c r="BV191" s="36"/>
    </row>
    <row r="192" spans="1:74" s="86" customFormat="1" x14ac:dyDescent="0.25">
      <c r="A192" s="79">
        <v>190</v>
      </c>
      <c r="B192" s="79">
        <v>3</v>
      </c>
      <c r="C192" s="80" t="s">
        <v>648</v>
      </c>
      <c r="D192" s="81">
        <f>'ПЛАН 2019'!F192-январь!E192</f>
        <v>6535.4658004347821</v>
      </c>
      <c r="E192" s="81">
        <f t="shared" si="2"/>
        <v>492</v>
      </c>
      <c r="F192" s="82"/>
      <c r="G192" s="82"/>
      <c r="H192" s="82"/>
      <c r="I192" s="83"/>
      <c r="J192" s="82"/>
      <c r="K192" s="82"/>
      <c r="L192" s="82"/>
      <c r="M192" s="82"/>
      <c r="N192" s="82"/>
      <c r="O192" s="84"/>
      <c r="P192" s="82"/>
      <c r="Q192" s="84"/>
      <c r="R192" s="82"/>
      <c r="S192" s="82"/>
      <c r="T192" s="82"/>
      <c r="U192" s="82"/>
      <c r="V192" s="82"/>
      <c r="W192" s="82"/>
      <c r="X192" s="82"/>
      <c r="Y192" s="84"/>
      <c r="Z192" s="82"/>
      <c r="AA192" s="85"/>
      <c r="AB192" s="82"/>
      <c r="AC192" s="82"/>
      <c r="AD192" s="82"/>
      <c r="AE192" s="82"/>
      <c r="AF192" s="82"/>
      <c r="AG192" s="82"/>
      <c r="AH192" s="84"/>
      <c r="AI192" s="82"/>
      <c r="AJ192" s="84"/>
      <c r="AK192" s="82"/>
      <c r="AL192" s="82"/>
      <c r="AM192" s="82"/>
      <c r="AN192" s="84"/>
      <c r="AO192" s="82"/>
      <c r="AP192" s="84"/>
      <c r="AQ192" s="82"/>
      <c r="AR192" s="84"/>
      <c r="AS192" s="82"/>
      <c r="AT192" s="82"/>
      <c r="AU192" s="82"/>
      <c r="AV192" s="84"/>
      <c r="AW192" s="82"/>
      <c r="AX192" s="82"/>
      <c r="AY192" s="82"/>
      <c r="AZ192" s="84"/>
      <c r="BA192" s="82"/>
      <c r="BB192" s="82"/>
      <c r="BC192" s="82"/>
      <c r="BD192" s="82"/>
      <c r="BE192" s="82"/>
      <c r="BF192" s="82"/>
      <c r="BG192" s="82"/>
      <c r="BH192" s="82"/>
      <c r="BI192" s="82"/>
      <c r="BJ192" s="84"/>
      <c r="BK192" s="82"/>
      <c r="BL192" s="84"/>
      <c r="BM192" s="82"/>
      <c r="BN192" s="82"/>
      <c r="BO192" s="82"/>
      <c r="BP192" s="84"/>
      <c r="BQ192" s="82"/>
      <c r="BR192" s="84"/>
      <c r="BS192" s="82"/>
      <c r="BT192" s="82">
        <v>6.15</v>
      </c>
      <c r="BU192" s="82">
        <v>492</v>
      </c>
      <c r="BV192" s="82"/>
    </row>
    <row r="193" spans="1:74" s="86" customFormat="1" x14ac:dyDescent="0.25">
      <c r="A193" s="79">
        <v>191</v>
      </c>
      <c r="B193" s="79">
        <v>2</v>
      </c>
      <c r="C193" s="80" t="s">
        <v>649</v>
      </c>
      <c r="D193" s="40">
        <f>'ПЛАН 2019'!F193-январь!E193</f>
        <v>3498.9164925990335</v>
      </c>
      <c r="E193" s="81">
        <f t="shared" si="2"/>
        <v>1.7509999999999999</v>
      </c>
      <c r="F193" s="82"/>
      <c r="G193" s="82"/>
      <c r="H193" s="82"/>
      <c r="I193" s="83"/>
      <c r="J193" s="82"/>
      <c r="K193" s="82"/>
      <c r="L193" s="82"/>
      <c r="M193" s="82"/>
      <c r="N193" s="82"/>
      <c r="O193" s="84"/>
      <c r="P193" s="82"/>
      <c r="Q193" s="84"/>
      <c r="R193" s="82"/>
      <c r="S193" s="82"/>
      <c r="T193" s="82"/>
      <c r="U193" s="82"/>
      <c r="V193" s="82"/>
      <c r="W193" s="82"/>
      <c r="X193" s="82"/>
      <c r="Y193" s="84"/>
      <c r="Z193" s="82"/>
      <c r="AA193" s="85"/>
      <c r="AB193" s="82"/>
      <c r="AC193" s="82"/>
      <c r="AD193" s="82"/>
      <c r="AE193" s="82"/>
      <c r="AF193" s="82"/>
      <c r="AG193" s="82"/>
      <c r="AH193" s="84"/>
      <c r="AI193" s="82"/>
      <c r="AJ193" s="84"/>
      <c r="AK193" s="82"/>
      <c r="AL193" s="82"/>
      <c r="AM193" s="82"/>
      <c r="AN193" s="84"/>
      <c r="AO193" s="82"/>
      <c r="AP193" s="84"/>
      <c r="AQ193" s="82"/>
      <c r="AR193" s="84"/>
      <c r="AS193" s="82"/>
      <c r="AT193" s="82"/>
      <c r="AU193" s="82"/>
      <c r="AV193" s="84"/>
      <c r="AW193" s="82"/>
      <c r="AX193" s="82"/>
      <c r="AY193" s="82"/>
      <c r="AZ193" s="84"/>
      <c r="BA193" s="82"/>
      <c r="BB193" s="82"/>
      <c r="BC193" s="82"/>
      <c r="BD193" s="82"/>
      <c r="BE193" s="82"/>
      <c r="BF193" s="82"/>
      <c r="BG193" s="82"/>
      <c r="BH193" s="82"/>
      <c r="BI193" s="82"/>
      <c r="BJ193" s="84"/>
      <c r="BK193" s="82"/>
      <c r="BL193" s="84">
        <v>3</v>
      </c>
      <c r="BM193" s="82">
        <v>1.7509999999999999</v>
      </c>
      <c r="BN193" s="82"/>
      <c r="BO193" s="82"/>
      <c r="BP193" s="84"/>
      <c r="BQ193" s="82"/>
      <c r="BR193" s="84"/>
      <c r="BS193" s="82"/>
      <c r="BT193" s="82"/>
      <c r="BU193" s="82"/>
      <c r="BV193" s="82"/>
    </row>
    <row r="194" spans="1:74" x14ac:dyDescent="0.25">
      <c r="A194" s="16">
        <v>192</v>
      </c>
      <c r="B194" s="16">
        <v>3</v>
      </c>
      <c r="C194" s="31" t="s">
        <v>650</v>
      </c>
      <c r="D194" s="40">
        <f>'ПЛАН 2019'!F194-январь!E194</f>
        <v>308.11010624154585</v>
      </c>
      <c r="E194" s="40">
        <f t="shared" si="2"/>
        <v>0</v>
      </c>
      <c r="F194" s="36"/>
      <c r="G194" s="36"/>
      <c r="H194" s="36"/>
      <c r="I194" s="27"/>
      <c r="J194" s="36"/>
      <c r="K194" s="36"/>
      <c r="L194" s="36"/>
      <c r="M194" s="36"/>
      <c r="N194" s="36"/>
      <c r="O194" s="29"/>
      <c r="P194" s="36"/>
      <c r="Q194" s="29"/>
      <c r="R194" s="36"/>
      <c r="S194" s="36"/>
      <c r="T194" s="36"/>
      <c r="U194" s="36"/>
      <c r="V194" s="36"/>
      <c r="W194" s="36"/>
      <c r="X194" s="36"/>
      <c r="Y194" s="29"/>
      <c r="Z194" s="36"/>
      <c r="AA194" s="66"/>
      <c r="AB194" s="36"/>
      <c r="AC194" s="36"/>
      <c r="AD194" s="36"/>
      <c r="AE194" s="36"/>
      <c r="AF194" s="36"/>
      <c r="AG194" s="36"/>
      <c r="AH194" s="29"/>
      <c r="AI194" s="36"/>
      <c r="AJ194" s="29"/>
      <c r="AK194" s="36"/>
      <c r="AL194" s="36"/>
      <c r="AM194" s="36"/>
      <c r="AN194" s="29"/>
      <c r="AO194" s="36"/>
      <c r="AP194" s="29"/>
      <c r="AQ194" s="36"/>
      <c r="AR194" s="29"/>
      <c r="AS194" s="36"/>
      <c r="AT194" s="36"/>
      <c r="AU194" s="36"/>
      <c r="AV194" s="29"/>
      <c r="AW194" s="36"/>
      <c r="AX194" s="36"/>
      <c r="AY194" s="36"/>
      <c r="AZ194" s="29"/>
      <c r="BA194" s="36"/>
      <c r="BB194" s="36"/>
      <c r="BC194" s="36"/>
      <c r="BD194" s="36"/>
      <c r="BE194" s="36"/>
      <c r="BF194" s="36"/>
      <c r="BG194" s="36"/>
      <c r="BH194" s="36"/>
      <c r="BI194" s="36"/>
      <c r="BJ194" s="29"/>
      <c r="BK194" s="36"/>
      <c r="BL194" s="29"/>
      <c r="BM194" s="36"/>
      <c r="BN194" s="36"/>
      <c r="BO194" s="36"/>
      <c r="BP194" s="29"/>
      <c r="BQ194" s="36"/>
      <c r="BR194" s="29"/>
      <c r="BS194" s="36"/>
      <c r="BT194" s="36"/>
      <c r="BU194" s="36"/>
      <c r="BV194" s="36"/>
    </row>
    <row r="195" spans="1:74" x14ac:dyDescent="0.25">
      <c r="A195" s="16">
        <v>193</v>
      </c>
      <c r="B195" s="16">
        <v>3</v>
      </c>
      <c r="C195" s="31" t="s">
        <v>651</v>
      </c>
      <c r="D195" s="40">
        <f>'ПЛАН 2019'!F195-январь!E195</f>
        <v>453.58063593236716</v>
      </c>
      <c r="E195" s="40">
        <f t="shared" si="2"/>
        <v>0</v>
      </c>
      <c r="F195" s="36"/>
      <c r="G195" s="36"/>
      <c r="H195" s="36"/>
      <c r="I195" s="27"/>
      <c r="J195" s="36"/>
      <c r="K195" s="36"/>
      <c r="L195" s="36"/>
      <c r="M195" s="36"/>
      <c r="N195" s="36"/>
      <c r="O195" s="29"/>
      <c r="P195" s="36"/>
      <c r="Q195" s="29"/>
      <c r="R195" s="36"/>
      <c r="S195" s="36"/>
      <c r="T195" s="36"/>
      <c r="U195" s="36"/>
      <c r="V195" s="36"/>
      <c r="W195" s="36"/>
      <c r="X195" s="36"/>
      <c r="Y195" s="29"/>
      <c r="Z195" s="36"/>
      <c r="AA195" s="66"/>
      <c r="AB195" s="36"/>
      <c r="AC195" s="36"/>
      <c r="AD195" s="36"/>
      <c r="AE195" s="36"/>
      <c r="AF195" s="36"/>
      <c r="AG195" s="36"/>
      <c r="AH195" s="29"/>
      <c r="AI195" s="36"/>
      <c r="AJ195" s="29"/>
      <c r="AK195" s="36"/>
      <c r="AL195" s="36"/>
      <c r="AM195" s="36"/>
      <c r="AN195" s="29"/>
      <c r="AO195" s="36"/>
      <c r="AP195" s="29"/>
      <c r="AQ195" s="36"/>
      <c r="AR195" s="29"/>
      <c r="AS195" s="36"/>
      <c r="AT195" s="36"/>
      <c r="AU195" s="36"/>
      <c r="AV195" s="29"/>
      <c r="AW195" s="36"/>
      <c r="AX195" s="36"/>
      <c r="AY195" s="36"/>
      <c r="AZ195" s="29"/>
      <c r="BA195" s="36"/>
      <c r="BB195" s="36"/>
      <c r="BC195" s="36"/>
      <c r="BD195" s="36"/>
      <c r="BE195" s="36"/>
      <c r="BF195" s="36"/>
      <c r="BG195" s="36"/>
      <c r="BH195" s="36"/>
      <c r="BI195" s="36"/>
      <c r="BJ195" s="29"/>
      <c r="BK195" s="36"/>
      <c r="BL195" s="29"/>
      <c r="BM195" s="36"/>
      <c r="BN195" s="36"/>
      <c r="BO195" s="36"/>
      <c r="BP195" s="29"/>
      <c r="BQ195" s="36"/>
      <c r="BR195" s="29"/>
      <c r="BS195" s="36"/>
      <c r="BT195" s="36"/>
      <c r="BU195" s="36"/>
      <c r="BV195" s="36"/>
    </row>
    <row r="196" spans="1:74" x14ac:dyDescent="0.25">
      <c r="A196" s="16">
        <v>194</v>
      </c>
      <c r="B196" s="16">
        <v>3</v>
      </c>
      <c r="C196" s="31" t="s">
        <v>924</v>
      </c>
      <c r="D196" s="40">
        <f>'ПЛАН 2019'!F196-январь!E196</f>
        <v>389.51482710144921</v>
      </c>
      <c r="E196" s="40">
        <f t="shared" ref="E196:E259" si="3">G196+H196+J196+L196+N196+P196+R196+T196+V196+X196+Z196+AC196+AE196+AG196+AI196+AK196+AM196+AO196+AQ196+AS196+AU196+AW196+AY196+BA196+BC196+BE196+BG196+BI196+BK196+BM196+BO196+BQ196+BS196+BU196+BV196</f>
        <v>0</v>
      </c>
      <c r="F196" s="36"/>
      <c r="G196" s="36"/>
      <c r="H196" s="36"/>
      <c r="I196" s="27"/>
      <c r="J196" s="36"/>
      <c r="K196" s="36"/>
      <c r="L196" s="36"/>
      <c r="M196" s="36"/>
      <c r="N196" s="36"/>
      <c r="O196" s="29"/>
      <c r="P196" s="36"/>
      <c r="Q196" s="29"/>
      <c r="R196" s="36"/>
      <c r="S196" s="36"/>
      <c r="T196" s="36"/>
      <c r="U196" s="36"/>
      <c r="V196" s="36"/>
      <c r="W196" s="36"/>
      <c r="X196" s="36"/>
      <c r="Y196" s="29"/>
      <c r="Z196" s="36"/>
      <c r="AA196" s="66"/>
      <c r="AB196" s="36"/>
      <c r="AC196" s="36"/>
      <c r="AD196" s="36"/>
      <c r="AE196" s="36"/>
      <c r="AF196" s="36"/>
      <c r="AG196" s="36"/>
      <c r="AH196" s="29"/>
      <c r="AI196" s="36"/>
      <c r="AJ196" s="29"/>
      <c r="AK196" s="36"/>
      <c r="AL196" s="36"/>
      <c r="AM196" s="36"/>
      <c r="AN196" s="29"/>
      <c r="AO196" s="36"/>
      <c r="AP196" s="29"/>
      <c r="AQ196" s="36"/>
      <c r="AR196" s="29"/>
      <c r="AS196" s="36"/>
      <c r="AT196" s="36"/>
      <c r="AU196" s="36"/>
      <c r="AV196" s="29"/>
      <c r="AW196" s="36"/>
      <c r="AX196" s="36"/>
      <c r="AY196" s="36"/>
      <c r="AZ196" s="29"/>
      <c r="BA196" s="36"/>
      <c r="BB196" s="36"/>
      <c r="BC196" s="36"/>
      <c r="BD196" s="36"/>
      <c r="BE196" s="36"/>
      <c r="BF196" s="36"/>
      <c r="BG196" s="36"/>
      <c r="BH196" s="36"/>
      <c r="BI196" s="36"/>
      <c r="BJ196" s="29"/>
      <c r="BK196" s="36"/>
      <c r="BL196" s="29"/>
      <c r="BM196" s="36"/>
      <c r="BN196" s="36"/>
      <c r="BO196" s="36"/>
      <c r="BP196" s="29"/>
      <c r="BQ196" s="36"/>
      <c r="BR196" s="29"/>
      <c r="BS196" s="36"/>
      <c r="BT196" s="36"/>
      <c r="BU196" s="36"/>
      <c r="BV196" s="36"/>
    </row>
    <row r="197" spans="1:74" x14ac:dyDescent="0.25">
      <c r="A197" s="16">
        <v>195</v>
      </c>
      <c r="B197" s="16">
        <v>3</v>
      </c>
      <c r="C197" s="31" t="s">
        <v>652</v>
      </c>
      <c r="D197" s="40">
        <f>'ПЛАН 2019'!F197-январь!E197</f>
        <v>3896.7039441159418</v>
      </c>
      <c r="E197" s="40">
        <f t="shared" si="3"/>
        <v>0</v>
      </c>
      <c r="F197" s="36"/>
      <c r="G197" s="36"/>
      <c r="H197" s="36"/>
      <c r="I197" s="27"/>
      <c r="J197" s="36"/>
      <c r="K197" s="36"/>
      <c r="L197" s="36"/>
      <c r="M197" s="36"/>
      <c r="N197" s="36"/>
      <c r="O197" s="29"/>
      <c r="P197" s="36"/>
      <c r="Q197" s="29"/>
      <c r="R197" s="36"/>
      <c r="S197" s="36"/>
      <c r="T197" s="36"/>
      <c r="U197" s="36"/>
      <c r="V197" s="36"/>
      <c r="W197" s="36"/>
      <c r="X197" s="36"/>
      <c r="Y197" s="29"/>
      <c r="Z197" s="36"/>
      <c r="AA197" s="66"/>
      <c r="AB197" s="36"/>
      <c r="AC197" s="36"/>
      <c r="AD197" s="36"/>
      <c r="AE197" s="36"/>
      <c r="AF197" s="36"/>
      <c r="AG197" s="36"/>
      <c r="AH197" s="29"/>
      <c r="AI197" s="36"/>
      <c r="AJ197" s="29"/>
      <c r="AK197" s="36"/>
      <c r="AL197" s="36"/>
      <c r="AM197" s="36"/>
      <c r="AN197" s="29"/>
      <c r="AO197" s="36"/>
      <c r="AP197" s="29"/>
      <c r="AQ197" s="36"/>
      <c r="AR197" s="29"/>
      <c r="AS197" s="36"/>
      <c r="AT197" s="36"/>
      <c r="AU197" s="36"/>
      <c r="AV197" s="29"/>
      <c r="AW197" s="36"/>
      <c r="AX197" s="36"/>
      <c r="AY197" s="36"/>
      <c r="AZ197" s="29"/>
      <c r="BA197" s="36"/>
      <c r="BB197" s="36"/>
      <c r="BC197" s="36"/>
      <c r="BD197" s="36"/>
      <c r="BE197" s="36"/>
      <c r="BF197" s="36"/>
      <c r="BG197" s="36"/>
      <c r="BH197" s="36"/>
      <c r="BI197" s="36"/>
      <c r="BJ197" s="29"/>
      <c r="BK197" s="36"/>
      <c r="BL197" s="29"/>
      <c r="BM197" s="36"/>
      <c r="BN197" s="36"/>
      <c r="BO197" s="36"/>
      <c r="BP197" s="29"/>
      <c r="BQ197" s="36"/>
      <c r="BR197" s="29"/>
      <c r="BS197" s="36"/>
      <c r="BT197" s="36"/>
      <c r="BU197" s="36"/>
      <c r="BV197" s="36"/>
    </row>
    <row r="198" spans="1:74" x14ac:dyDescent="0.25">
      <c r="A198" s="16">
        <v>196</v>
      </c>
      <c r="B198" s="16">
        <v>3</v>
      </c>
      <c r="C198" s="31" t="s">
        <v>653</v>
      </c>
      <c r="D198" s="40">
        <f>'ПЛАН 2019'!F198-январь!E198</f>
        <v>325.5596643864734</v>
      </c>
      <c r="E198" s="40">
        <f t="shared" si="3"/>
        <v>0</v>
      </c>
      <c r="F198" s="36"/>
      <c r="G198" s="36"/>
      <c r="H198" s="36"/>
      <c r="I198" s="27"/>
      <c r="J198" s="36"/>
      <c r="K198" s="36"/>
      <c r="L198" s="36"/>
      <c r="M198" s="36"/>
      <c r="N198" s="36"/>
      <c r="O198" s="29"/>
      <c r="P198" s="36"/>
      <c r="Q198" s="29"/>
      <c r="R198" s="36"/>
      <c r="S198" s="36"/>
      <c r="T198" s="36"/>
      <c r="U198" s="36"/>
      <c r="V198" s="36"/>
      <c r="W198" s="36"/>
      <c r="X198" s="36"/>
      <c r="Y198" s="29"/>
      <c r="Z198" s="36"/>
      <c r="AA198" s="66"/>
      <c r="AB198" s="36"/>
      <c r="AC198" s="36"/>
      <c r="AD198" s="36"/>
      <c r="AE198" s="36"/>
      <c r="AF198" s="36"/>
      <c r="AG198" s="36"/>
      <c r="AH198" s="29"/>
      <c r="AI198" s="36"/>
      <c r="AJ198" s="29"/>
      <c r="AK198" s="36"/>
      <c r="AL198" s="36"/>
      <c r="AM198" s="36"/>
      <c r="AN198" s="29"/>
      <c r="AO198" s="36"/>
      <c r="AP198" s="29"/>
      <c r="AQ198" s="36"/>
      <c r="AR198" s="29"/>
      <c r="AS198" s="36"/>
      <c r="AT198" s="36"/>
      <c r="AU198" s="36"/>
      <c r="AV198" s="29"/>
      <c r="AW198" s="36"/>
      <c r="AX198" s="36"/>
      <c r="AY198" s="36"/>
      <c r="AZ198" s="29"/>
      <c r="BA198" s="36"/>
      <c r="BB198" s="36"/>
      <c r="BC198" s="36"/>
      <c r="BD198" s="36"/>
      <c r="BE198" s="36"/>
      <c r="BF198" s="36"/>
      <c r="BG198" s="36"/>
      <c r="BH198" s="36"/>
      <c r="BI198" s="36"/>
      <c r="BJ198" s="29"/>
      <c r="BK198" s="36"/>
      <c r="BL198" s="29"/>
      <c r="BM198" s="36"/>
      <c r="BN198" s="36"/>
      <c r="BO198" s="36"/>
      <c r="BP198" s="29"/>
      <c r="BQ198" s="36"/>
      <c r="BR198" s="29"/>
      <c r="BS198" s="36"/>
      <c r="BT198" s="36"/>
      <c r="BU198" s="36"/>
      <c r="BV198" s="36"/>
    </row>
    <row r="199" spans="1:74" x14ac:dyDescent="0.25">
      <c r="A199" s="16">
        <v>197</v>
      </c>
      <c r="B199" s="16">
        <v>3</v>
      </c>
      <c r="C199" s="31" t="s">
        <v>654</v>
      </c>
      <c r="D199" s="40">
        <f>'ПЛАН 2019'!F199-январь!E199</f>
        <v>280.23538180676326</v>
      </c>
      <c r="E199" s="40">
        <f t="shared" si="3"/>
        <v>0</v>
      </c>
      <c r="F199" s="36"/>
      <c r="G199" s="36"/>
      <c r="H199" s="36"/>
      <c r="I199" s="27"/>
      <c r="J199" s="36"/>
      <c r="K199" s="36"/>
      <c r="L199" s="36"/>
      <c r="M199" s="36"/>
      <c r="N199" s="36"/>
      <c r="O199" s="29"/>
      <c r="P199" s="36"/>
      <c r="Q199" s="29"/>
      <c r="R199" s="36"/>
      <c r="S199" s="36"/>
      <c r="T199" s="36"/>
      <c r="U199" s="36"/>
      <c r="V199" s="36"/>
      <c r="W199" s="36"/>
      <c r="X199" s="36"/>
      <c r="Y199" s="29"/>
      <c r="Z199" s="36"/>
      <c r="AA199" s="66"/>
      <c r="AB199" s="36"/>
      <c r="AC199" s="36"/>
      <c r="AD199" s="36"/>
      <c r="AE199" s="36"/>
      <c r="AF199" s="36"/>
      <c r="AG199" s="36"/>
      <c r="AH199" s="29"/>
      <c r="AI199" s="36"/>
      <c r="AJ199" s="29"/>
      <c r="AK199" s="36"/>
      <c r="AL199" s="36"/>
      <c r="AM199" s="36"/>
      <c r="AN199" s="29"/>
      <c r="AO199" s="36"/>
      <c r="AP199" s="29"/>
      <c r="AQ199" s="36"/>
      <c r="AR199" s="29"/>
      <c r="AS199" s="36"/>
      <c r="AT199" s="36"/>
      <c r="AU199" s="36"/>
      <c r="AV199" s="29"/>
      <c r="AW199" s="36"/>
      <c r="AX199" s="36"/>
      <c r="AY199" s="36"/>
      <c r="AZ199" s="29"/>
      <c r="BA199" s="36"/>
      <c r="BB199" s="36"/>
      <c r="BC199" s="36"/>
      <c r="BD199" s="36"/>
      <c r="BE199" s="36"/>
      <c r="BF199" s="36"/>
      <c r="BG199" s="36"/>
      <c r="BH199" s="36"/>
      <c r="BI199" s="36"/>
      <c r="BJ199" s="29"/>
      <c r="BK199" s="36"/>
      <c r="BL199" s="29"/>
      <c r="BM199" s="36"/>
      <c r="BN199" s="36"/>
      <c r="BO199" s="36"/>
      <c r="BP199" s="29"/>
      <c r="BQ199" s="36"/>
      <c r="BR199" s="29"/>
      <c r="BS199" s="36"/>
      <c r="BT199" s="36"/>
      <c r="BU199" s="36"/>
      <c r="BV199" s="36"/>
    </row>
    <row r="200" spans="1:74" x14ac:dyDescent="0.25">
      <c r="A200" s="16">
        <v>198</v>
      </c>
      <c r="B200" s="16">
        <v>3</v>
      </c>
      <c r="C200" s="31" t="s">
        <v>655</v>
      </c>
      <c r="D200" s="40">
        <f>'ПЛАН 2019'!F200-январь!E200</f>
        <v>270.0114113236715</v>
      </c>
      <c r="E200" s="40">
        <f t="shared" si="3"/>
        <v>0</v>
      </c>
      <c r="F200" s="36"/>
      <c r="G200" s="36"/>
      <c r="H200" s="36"/>
      <c r="I200" s="27"/>
      <c r="J200" s="36"/>
      <c r="K200" s="36"/>
      <c r="L200" s="36"/>
      <c r="M200" s="36"/>
      <c r="N200" s="36"/>
      <c r="O200" s="29"/>
      <c r="P200" s="36"/>
      <c r="Q200" s="29"/>
      <c r="R200" s="36"/>
      <c r="S200" s="36"/>
      <c r="T200" s="36"/>
      <c r="U200" s="36"/>
      <c r="V200" s="36"/>
      <c r="W200" s="36"/>
      <c r="X200" s="36"/>
      <c r="Y200" s="29"/>
      <c r="Z200" s="36"/>
      <c r="AA200" s="66"/>
      <c r="AB200" s="36"/>
      <c r="AC200" s="36"/>
      <c r="AD200" s="36"/>
      <c r="AE200" s="36"/>
      <c r="AF200" s="36"/>
      <c r="AG200" s="36"/>
      <c r="AH200" s="29"/>
      <c r="AI200" s="36"/>
      <c r="AJ200" s="29"/>
      <c r="AK200" s="36"/>
      <c r="AL200" s="36"/>
      <c r="AM200" s="36"/>
      <c r="AN200" s="29"/>
      <c r="AO200" s="36"/>
      <c r="AP200" s="29"/>
      <c r="AQ200" s="36"/>
      <c r="AR200" s="29"/>
      <c r="AS200" s="36"/>
      <c r="AT200" s="36"/>
      <c r="AU200" s="36"/>
      <c r="AV200" s="29"/>
      <c r="AW200" s="36"/>
      <c r="AX200" s="36"/>
      <c r="AY200" s="36"/>
      <c r="AZ200" s="29"/>
      <c r="BA200" s="36"/>
      <c r="BB200" s="36"/>
      <c r="BC200" s="36"/>
      <c r="BD200" s="36"/>
      <c r="BE200" s="36"/>
      <c r="BF200" s="36"/>
      <c r="BG200" s="36"/>
      <c r="BH200" s="36"/>
      <c r="BI200" s="36"/>
      <c r="BJ200" s="29"/>
      <c r="BK200" s="36"/>
      <c r="BL200" s="29"/>
      <c r="BM200" s="36"/>
      <c r="BN200" s="36"/>
      <c r="BO200" s="36"/>
      <c r="BP200" s="29"/>
      <c r="BQ200" s="36"/>
      <c r="BR200" s="29"/>
      <c r="BS200" s="36"/>
      <c r="BT200" s="36"/>
      <c r="BU200" s="36"/>
      <c r="BV200" s="36"/>
    </row>
    <row r="201" spans="1:74" x14ac:dyDescent="0.25">
      <c r="A201" s="16">
        <v>199</v>
      </c>
      <c r="B201" s="16">
        <v>3</v>
      </c>
      <c r="C201" s="31" t="s">
        <v>656</v>
      </c>
      <c r="D201" s="40">
        <f>'ПЛАН 2019'!F201-январь!E201</f>
        <v>526.97942239613519</v>
      </c>
      <c r="E201" s="40">
        <f t="shared" si="3"/>
        <v>0</v>
      </c>
      <c r="F201" s="36"/>
      <c r="G201" s="36"/>
      <c r="H201" s="36"/>
      <c r="I201" s="27"/>
      <c r="J201" s="36"/>
      <c r="K201" s="36"/>
      <c r="L201" s="36"/>
      <c r="M201" s="36"/>
      <c r="N201" s="36"/>
      <c r="O201" s="29"/>
      <c r="P201" s="36"/>
      <c r="Q201" s="29"/>
      <c r="R201" s="36"/>
      <c r="S201" s="36"/>
      <c r="T201" s="36"/>
      <c r="U201" s="36"/>
      <c r="V201" s="36"/>
      <c r="W201" s="36"/>
      <c r="X201" s="36"/>
      <c r="Y201" s="29"/>
      <c r="Z201" s="36"/>
      <c r="AA201" s="66"/>
      <c r="AB201" s="36"/>
      <c r="AC201" s="36"/>
      <c r="AD201" s="36"/>
      <c r="AE201" s="36"/>
      <c r="AF201" s="36"/>
      <c r="AG201" s="36"/>
      <c r="AH201" s="29"/>
      <c r="AI201" s="36"/>
      <c r="AJ201" s="29"/>
      <c r="AK201" s="36"/>
      <c r="AL201" s="36"/>
      <c r="AM201" s="36"/>
      <c r="AN201" s="29"/>
      <c r="AO201" s="36"/>
      <c r="AP201" s="29"/>
      <c r="AQ201" s="36"/>
      <c r="AR201" s="29"/>
      <c r="AS201" s="36"/>
      <c r="AT201" s="36"/>
      <c r="AU201" s="36"/>
      <c r="AV201" s="29"/>
      <c r="AW201" s="36"/>
      <c r="AX201" s="36"/>
      <c r="AY201" s="36"/>
      <c r="AZ201" s="29"/>
      <c r="BA201" s="36"/>
      <c r="BB201" s="36"/>
      <c r="BC201" s="36"/>
      <c r="BD201" s="36"/>
      <c r="BE201" s="36"/>
      <c r="BF201" s="36"/>
      <c r="BG201" s="36"/>
      <c r="BH201" s="36"/>
      <c r="BI201" s="36"/>
      <c r="BJ201" s="29"/>
      <c r="BK201" s="36"/>
      <c r="BL201" s="29"/>
      <c r="BM201" s="36"/>
      <c r="BN201" s="36"/>
      <c r="BO201" s="36"/>
      <c r="BP201" s="29"/>
      <c r="BQ201" s="36"/>
      <c r="BR201" s="29"/>
      <c r="BS201" s="36"/>
      <c r="BT201" s="36"/>
      <c r="BU201" s="36"/>
      <c r="BV201" s="36"/>
    </row>
    <row r="202" spans="1:74" x14ac:dyDescent="0.25">
      <c r="A202" s="16">
        <v>200</v>
      </c>
      <c r="B202" s="16">
        <v>2</v>
      </c>
      <c r="C202" s="31" t="s">
        <v>657</v>
      </c>
      <c r="D202" s="40">
        <f>'ПЛАН 2019'!F202-январь!E202</f>
        <v>74.923415120772944</v>
      </c>
      <c r="E202" s="40">
        <f t="shared" si="3"/>
        <v>0</v>
      </c>
      <c r="F202" s="36"/>
      <c r="G202" s="36"/>
      <c r="H202" s="36"/>
      <c r="I202" s="27"/>
      <c r="J202" s="36"/>
      <c r="K202" s="36"/>
      <c r="L202" s="36"/>
      <c r="M202" s="36"/>
      <c r="N202" s="36"/>
      <c r="O202" s="29"/>
      <c r="P202" s="36"/>
      <c r="Q202" s="29"/>
      <c r="R202" s="36"/>
      <c r="S202" s="36"/>
      <c r="T202" s="36"/>
      <c r="U202" s="36"/>
      <c r="V202" s="36"/>
      <c r="W202" s="36"/>
      <c r="X202" s="36"/>
      <c r="Y202" s="29"/>
      <c r="Z202" s="36"/>
      <c r="AA202" s="66"/>
      <c r="AB202" s="36"/>
      <c r="AC202" s="36"/>
      <c r="AD202" s="36"/>
      <c r="AE202" s="36"/>
      <c r="AF202" s="36"/>
      <c r="AG202" s="36"/>
      <c r="AH202" s="29"/>
      <c r="AI202" s="36"/>
      <c r="AJ202" s="29"/>
      <c r="AK202" s="36"/>
      <c r="AL202" s="36"/>
      <c r="AM202" s="36"/>
      <c r="AN202" s="29"/>
      <c r="AO202" s="36"/>
      <c r="AP202" s="29"/>
      <c r="AQ202" s="36"/>
      <c r="AR202" s="29"/>
      <c r="AS202" s="36"/>
      <c r="AT202" s="36"/>
      <c r="AU202" s="36"/>
      <c r="AV202" s="29"/>
      <c r="AW202" s="36"/>
      <c r="AX202" s="36"/>
      <c r="AY202" s="36"/>
      <c r="AZ202" s="29"/>
      <c r="BA202" s="36"/>
      <c r="BB202" s="36"/>
      <c r="BC202" s="36"/>
      <c r="BD202" s="36"/>
      <c r="BE202" s="36"/>
      <c r="BF202" s="36"/>
      <c r="BG202" s="36"/>
      <c r="BH202" s="36"/>
      <c r="BI202" s="36"/>
      <c r="BJ202" s="29"/>
      <c r="BK202" s="36"/>
      <c r="BL202" s="29"/>
      <c r="BM202" s="36"/>
      <c r="BN202" s="36"/>
      <c r="BO202" s="36"/>
      <c r="BP202" s="29"/>
      <c r="BQ202" s="36"/>
      <c r="BR202" s="29"/>
      <c r="BS202" s="36"/>
      <c r="BT202" s="36"/>
      <c r="BU202" s="36"/>
      <c r="BV202" s="36"/>
    </row>
    <row r="203" spans="1:74" x14ac:dyDescent="0.25">
      <c r="A203" s="16">
        <v>201</v>
      </c>
      <c r="B203" s="16">
        <v>2</v>
      </c>
      <c r="C203" s="31" t="s">
        <v>658</v>
      </c>
      <c r="D203" s="40">
        <f>'ПЛАН 2019'!F203-январь!E203</f>
        <v>137.64055565217393</v>
      </c>
      <c r="E203" s="40">
        <f t="shared" si="3"/>
        <v>0</v>
      </c>
      <c r="F203" s="36"/>
      <c r="G203" s="36"/>
      <c r="H203" s="36"/>
      <c r="I203" s="27"/>
      <c r="J203" s="36"/>
      <c r="K203" s="36"/>
      <c r="L203" s="36"/>
      <c r="M203" s="36"/>
      <c r="N203" s="36"/>
      <c r="O203" s="29"/>
      <c r="P203" s="36"/>
      <c r="Q203" s="29"/>
      <c r="R203" s="36"/>
      <c r="S203" s="36"/>
      <c r="T203" s="36"/>
      <c r="U203" s="36"/>
      <c r="V203" s="36"/>
      <c r="W203" s="36"/>
      <c r="X203" s="36"/>
      <c r="Y203" s="29"/>
      <c r="Z203" s="36"/>
      <c r="AA203" s="66"/>
      <c r="AB203" s="36"/>
      <c r="AC203" s="36"/>
      <c r="AD203" s="36"/>
      <c r="AE203" s="36"/>
      <c r="AF203" s="36"/>
      <c r="AG203" s="36"/>
      <c r="AH203" s="29"/>
      <c r="AI203" s="36"/>
      <c r="AJ203" s="29"/>
      <c r="AK203" s="36"/>
      <c r="AL203" s="36"/>
      <c r="AM203" s="36"/>
      <c r="AN203" s="29"/>
      <c r="AO203" s="36"/>
      <c r="AP203" s="29"/>
      <c r="AQ203" s="36"/>
      <c r="AR203" s="29"/>
      <c r="AS203" s="36"/>
      <c r="AT203" s="36"/>
      <c r="AU203" s="36"/>
      <c r="AV203" s="29"/>
      <c r="AW203" s="36"/>
      <c r="AX203" s="36"/>
      <c r="AY203" s="36"/>
      <c r="AZ203" s="29"/>
      <c r="BA203" s="36"/>
      <c r="BB203" s="36"/>
      <c r="BC203" s="36"/>
      <c r="BD203" s="36"/>
      <c r="BE203" s="36"/>
      <c r="BF203" s="36"/>
      <c r="BG203" s="36"/>
      <c r="BH203" s="36"/>
      <c r="BI203" s="36"/>
      <c r="BJ203" s="29"/>
      <c r="BK203" s="36"/>
      <c r="BL203" s="29"/>
      <c r="BM203" s="36"/>
      <c r="BN203" s="36"/>
      <c r="BO203" s="36"/>
      <c r="BP203" s="29"/>
      <c r="BQ203" s="36"/>
      <c r="BR203" s="29"/>
      <c r="BS203" s="36"/>
      <c r="BT203" s="36"/>
      <c r="BU203" s="36"/>
      <c r="BV203" s="36"/>
    </row>
    <row r="204" spans="1:74" x14ac:dyDescent="0.25">
      <c r="A204" s="16">
        <v>202</v>
      </c>
      <c r="B204" s="16">
        <v>2</v>
      </c>
      <c r="C204" s="31" t="s">
        <v>659</v>
      </c>
      <c r="D204" s="40">
        <f>'ПЛАН 2019'!F204-январь!E204</f>
        <v>289.98827196135267</v>
      </c>
      <c r="E204" s="40">
        <f t="shared" si="3"/>
        <v>0</v>
      </c>
      <c r="F204" s="36"/>
      <c r="G204" s="36"/>
      <c r="H204" s="36"/>
      <c r="I204" s="27"/>
      <c r="J204" s="36"/>
      <c r="K204" s="36"/>
      <c r="L204" s="36"/>
      <c r="M204" s="36"/>
      <c r="N204" s="36"/>
      <c r="O204" s="29"/>
      <c r="P204" s="36"/>
      <c r="Q204" s="29"/>
      <c r="R204" s="36"/>
      <c r="S204" s="36"/>
      <c r="T204" s="36"/>
      <c r="U204" s="36"/>
      <c r="V204" s="36"/>
      <c r="W204" s="36"/>
      <c r="X204" s="36"/>
      <c r="Y204" s="29"/>
      <c r="Z204" s="36"/>
      <c r="AA204" s="66"/>
      <c r="AB204" s="36"/>
      <c r="AC204" s="36"/>
      <c r="AD204" s="36"/>
      <c r="AE204" s="36"/>
      <c r="AF204" s="36"/>
      <c r="AG204" s="36"/>
      <c r="AH204" s="29"/>
      <c r="AI204" s="36"/>
      <c r="AJ204" s="29"/>
      <c r="AK204" s="36"/>
      <c r="AL204" s="36"/>
      <c r="AM204" s="36"/>
      <c r="AN204" s="29"/>
      <c r="AO204" s="36"/>
      <c r="AP204" s="29"/>
      <c r="AQ204" s="36"/>
      <c r="AR204" s="29"/>
      <c r="AS204" s="36"/>
      <c r="AT204" s="36"/>
      <c r="AU204" s="36"/>
      <c r="AV204" s="29"/>
      <c r="AW204" s="36"/>
      <c r="AX204" s="36"/>
      <c r="AY204" s="36"/>
      <c r="AZ204" s="29"/>
      <c r="BA204" s="36"/>
      <c r="BB204" s="36"/>
      <c r="BC204" s="36"/>
      <c r="BD204" s="36"/>
      <c r="BE204" s="36"/>
      <c r="BF204" s="36"/>
      <c r="BG204" s="36"/>
      <c r="BH204" s="36"/>
      <c r="BI204" s="36"/>
      <c r="BJ204" s="29"/>
      <c r="BK204" s="36"/>
      <c r="BL204" s="29"/>
      <c r="BM204" s="36"/>
      <c r="BN204" s="36"/>
      <c r="BO204" s="36"/>
      <c r="BP204" s="29"/>
      <c r="BQ204" s="36"/>
      <c r="BR204" s="29"/>
      <c r="BS204" s="36"/>
      <c r="BT204" s="36"/>
      <c r="BU204" s="36"/>
      <c r="BV204" s="36"/>
    </row>
    <row r="205" spans="1:74" x14ac:dyDescent="0.25">
      <c r="A205" s="16">
        <v>203</v>
      </c>
      <c r="B205" s="16">
        <v>2</v>
      </c>
      <c r="C205" s="31" t="s">
        <v>660</v>
      </c>
      <c r="D205" s="40">
        <f>'ПЛАН 2019'!F205-январь!E205</f>
        <v>476.83974995169075</v>
      </c>
      <c r="E205" s="40">
        <f t="shared" si="3"/>
        <v>0</v>
      </c>
      <c r="F205" s="36"/>
      <c r="G205" s="36"/>
      <c r="H205" s="36"/>
      <c r="I205" s="27"/>
      <c r="J205" s="36"/>
      <c r="K205" s="36"/>
      <c r="L205" s="36"/>
      <c r="M205" s="36"/>
      <c r="N205" s="36"/>
      <c r="O205" s="29"/>
      <c r="P205" s="36"/>
      <c r="Q205" s="29"/>
      <c r="R205" s="36"/>
      <c r="S205" s="36"/>
      <c r="T205" s="36"/>
      <c r="U205" s="36"/>
      <c r="V205" s="36"/>
      <c r="W205" s="36"/>
      <c r="X205" s="36"/>
      <c r="Y205" s="29"/>
      <c r="Z205" s="36"/>
      <c r="AA205" s="66"/>
      <c r="AB205" s="36"/>
      <c r="AC205" s="36"/>
      <c r="AD205" s="36"/>
      <c r="AE205" s="36"/>
      <c r="AF205" s="36"/>
      <c r="AG205" s="36"/>
      <c r="AH205" s="29"/>
      <c r="AI205" s="36"/>
      <c r="AJ205" s="29"/>
      <c r="AK205" s="36"/>
      <c r="AL205" s="36"/>
      <c r="AM205" s="36"/>
      <c r="AN205" s="29"/>
      <c r="AO205" s="36"/>
      <c r="AP205" s="29"/>
      <c r="AQ205" s="36"/>
      <c r="AR205" s="29"/>
      <c r="AS205" s="36"/>
      <c r="AT205" s="36"/>
      <c r="AU205" s="36"/>
      <c r="AV205" s="29"/>
      <c r="AW205" s="36"/>
      <c r="AX205" s="36"/>
      <c r="AY205" s="36"/>
      <c r="AZ205" s="29"/>
      <c r="BA205" s="36"/>
      <c r="BB205" s="36"/>
      <c r="BC205" s="36"/>
      <c r="BD205" s="36"/>
      <c r="BE205" s="36"/>
      <c r="BF205" s="36"/>
      <c r="BG205" s="36"/>
      <c r="BH205" s="36"/>
      <c r="BI205" s="36"/>
      <c r="BJ205" s="29"/>
      <c r="BK205" s="36"/>
      <c r="BL205" s="29"/>
      <c r="BM205" s="36"/>
      <c r="BN205" s="36"/>
      <c r="BO205" s="36"/>
      <c r="BP205" s="29"/>
      <c r="BQ205" s="36"/>
      <c r="BR205" s="29"/>
      <c r="BS205" s="36"/>
      <c r="BT205" s="36"/>
      <c r="BU205" s="36"/>
      <c r="BV205" s="36"/>
    </row>
    <row r="206" spans="1:74" x14ac:dyDescent="0.25">
      <c r="A206" s="16">
        <v>204</v>
      </c>
      <c r="B206" s="16">
        <v>1</v>
      </c>
      <c r="C206" s="31" t="s">
        <v>661</v>
      </c>
      <c r="D206" s="40">
        <f>'ПЛАН 2019'!F206-январь!E206</f>
        <v>109.64816486956522</v>
      </c>
      <c r="E206" s="40">
        <f t="shared" si="3"/>
        <v>0</v>
      </c>
      <c r="F206" s="36"/>
      <c r="G206" s="36"/>
      <c r="H206" s="36"/>
      <c r="I206" s="27"/>
      <c r="J206" s="36"/>
      <c r="K206" s="36"/>
      <c r="L206" s="36"/>
      <c r="M206" s="36"/>
      <c r="N206" s="36"/>
      <c r="O206" s="29"/>
      <c r="P206" s="36"/>
      <c r="Q206" s="29"/>
      <c r="R206" s="36"/>
      <c r="S206" s="36"/>
      <c r="T206" s="36"/>
      <c r="U206" s="36"/>
      <c r="V206" s="36"/>
      <c r="W206" s="36"/>
      <c r="X206" s="36"/>
      <c r="Y206" s="29"/>
      <c r="Z206" s="36"/>
      <c r="AA206" s="66"/>
      <c r="AB206" s="36"/>
      <c r="AC206" s="36"/>
      <c r="AD206" s="36"/>
      <c r="AE206" s="36"/>
      <c r="AF206" s="36"/>
      <c r="AG206" s="36"/>
      <c r="AH206" s="29"/>
      <c r="AI206" s="36"/>
      <c r="AJ206" s="29"/>
      <c r="AK206" s="36"/>
      <c r="AL206" s="36"/>
      <c r="AM206" s="36"/>
      <c r="AN206" s="29"/>
      <c r="AO206" s="36"/>
      <c r="AP206" s="29"/>
      <c r="AQ206" s="36"/>
      <c r="AR206" s="29"/>
      <c r="AS206" s="36"/>
      <c r="AT206" s="36"/>
      <c r="AU206" s="36"/>
      <c r="AV206" s="29"/>
      <c r="AW206" s="36"/>
      <c r="AX206" s="36"/>
      <c r="AY206" s="36"/>
      <c r="AZ206" s="29"/>
      <c r="BA206" s="36"/>
      <c r="BB206" s="36"/>
      <c r="BC206" s="36"/>
      <c r="BD206" s="36"/>
      <c r="BE206" s="36"/>
      <c r="BF206" s="36"/>
      <c r="BG206" s="36"/>
      <c r="BH206" s="36"/>
      <c r="BI206" s="36"/>
      <c r="BJ206" s="29"/>
      <c r="BK206" s="36"/>
      <c r="BL206" s="29"/>
      <c r="BM206" s="36"/>
      <c r="BN206" s="36"/>
      <c r="BO206" s="36"/>
      <c r="BP206" s="29"/>
      <c r="BQ206" s="36"/>
      <c r="BR206" s="29"/>
      <c r="BS206" s="36"/>
      <c r="BT206" s="36"/>
      <c r="BU206" s="36"/>
      <c r="BV206" s="36"/>
    </row>
    <row r="207" spans="1:74" x14ac:dyDescent="0.25">
      <c r="A207" s="16">
        <v>205</v>
      </c>
      <c r="B207" s="16">
        <v>1</v>
      </c>
      <c r="C207" s="31" t="s">
        <v>662</v>
      </c>
      <c r="D207" s="40">
        <f>'ПЛАН 2019'!F207-январь!E207</f>
        <v>998.87126464734308</v>
      </c>
      <c r="E207" s="40">
        <f t="shared" si="3"/>
        <v>0</v>
      </c>
      <c r="F207" s="36"/>
      <c r="G207" s="36"/>
      <c r="H207" s="36"/>
      <c r="I207" s="27"/>
      <c r="J207" s="36"/>
      <c r="K207" s="36"/>
      <c r="L207" s="36"/>
      <c r="M207" s="36"/>
      <c r="N207" s="36"/>
      <c r="O207" s="29"/>
      <c r="P207" s="36"/>
      <c r="Q207" s="29"/>
      <c r="R207" s="36"/>
      <c r="S207" s="36"/>
      <c r="T207" s="36"/>
      <c r="U207" s="36"/>
      <c r="V207" s="36"/>
      <c r="W207" s="36"/>
      <c r="X207" s="36"/>
      <c r="Y207" s="29"/>
      <c r="Z207" s="36"/>
      <c r="AA207" s="66"/>
      <c r="AB207" s="36"/>
      <c r="AC207" s="36"/>
      <c r="AD207" s="36"/>
      <c r="AE207" s="36"/>
      <c r="AF207" s="36"/>
      <c r="AG207" s="36"/>
      <c r="AH207" s="29"/>
      <c r="AI207" s="36"/>
      <c r="AJ207" s="29"/>
      <c r="AK207" s="36"/>
      <c r="AL207" s="36"/>
      <c r="AM207" s="36"/>
      <c r="AN207" s="29"/>
      <c r="AO207" s="36"/>
      <c r="AP207" s="29"/>
      <c r="AQ207" s="36"/>
      <c r="AR207" s="29"/>
      <c r="AS207" s="36"/>
      <c r="AT207" s="36"/>
      <c r="AU207" s="36"/>
      <c r="AV207" s="29"/>
      <c r="AW207" s="36"/>
      <c r="AX207" s="36"/>
      <c r="AY207" s="36"/>
      <c r="AZ207" s="29"/>
      <c r="BA207" s="36"/>
      <c r="BB207" s="36"/>
      <c r="BC207" s="36"/>
      <c r="BD207" s="36"/>
      <c r="BE207" s="36"/>
      <c r="BF207" s="36"/>
      <c r="BG207" s="36"/>
      <c r="BH207" s="36"/>
      <c r="BI207" s="36"/>
      <c r="BJ207" s="29"/>
      <c r="BK207" s="36"/>
      <c r="BL207" s="29"/>
      <c r="BM207" s="36"/>
      <c r="BN207" s="36"/>
      <c r="BO207" s="36"/>
      <c r="BP207" s="29"/>
      <c r="BQ207" s="36"/>
      <c r="BR207" s="29"/>
      <c r="BS207" s="36"/>
      <c r="BT207" s="36"/>
      <c r="BU207" s="36"/>
      <c r="BV207" s="36"/>
    </row>
    <row r="208" spans="1:74" x14ac:dyDescent="0.25">
      <c r="A208" s="16">
        <v>206</v>
      </c>
      <c r="B208" s="16">
        <v>1</v>
      </c>
      <c r="C208" s="31" t="s">
        <v>663</v>
      </c>
      <c r="D208" s="40">
        <f>'ПЛАН 2019'!F208-январь!E208</f>
        <v>-508.0829483671497</v>
      </c>
      <c r="E208" s="40">
        <f t="shared" si="3"/>
        <v>0</v>
      </c>
      <c r="F208" s="36"/>
      <c r="G208" s="36"/>
      <c r="H208" s="36"/>
      <c r="I208" s="27"/>
      <c r="J208" s="36"/>
      <c r="K208" s="36"/>
      <c r="L208" s="36"/>
      <c r="M208" s="36"/>
      <c r="N208" s="36"/>
      <c r="O208" s="29"/>
      <c r="P208" s="36"/>
      <c r="Q208" s="29"/>
      <c r="R208" s="36"/>
      <c r="S208" s="36"/>
      <c r="T208" s="36"/>
      <c r="U208" s="36"/>
      <c r="V208" s="36"/>
      <c r="W208" s="36"/>
      <c r="X208" s="36"/>
      <c r="Y208" s="29"/>
      <c r="Z208" s="36"/>
      <c r="AA208" s="66"/>
      <c r="AB208" s="36"/>
      <c r="AC208" s="36"/>
      <c r="AD208" s="36"/>
      <c r="AE208" s="36"/>
      <c r="AF208" s="36"/>
      <c r="AG208" s="36"/>
      <c r="AH208" s="29"/>
      <c r="AI208" s="36"/>
      <c r="AJ208" s="29"/>
      <c r="AK208" s="36"/>
      <c r="AL208" s="36"/>
      <c r="AM208" s="36"/>
      <c r="AN208" s="29"/>
      <c r="AO208" s="36"/>
      <c r="AP208" s="29"/>
      <c r="AQ208" s="36"/>
      <c r="AR208" s="29"/>
      <c r="AS208" s="36"/>
      <c r="AT208" s="36"/>
      <c r="AU208" s="36"/>
      <c r="AV208" s="29"/>
      <c r="AW208" s="36"/>
      <c r="AX208" s="36"/>
      <c r="AY208" s="36"/>
      <c r="AZ208" s="29"/>
      <c r="BA208" s="36"/>
      <c r="BB208" s="36"/>
      <c r="BC208" s="36"/>
      <c r="BD208" s="36"/>
      <c r="BE208" s="36"/>
      <c r="BF208" s="36"/>
      <c r="BG208" s="36"/>
      <c r="BH208" s="36"/>
      <c r="BI208" s="36"/>
      <c r="BJ208" s="29"/>
      <c r="BK208" s="36"/>
      <c r="BL208" s="29"/>
      <c r="BM208" s="36"/>
      <c r="BN208" s="36"/>
      <c r="BO208" s="36"/>
      <c r="BP208" s="29"/>
      <c r="BQ208" s="36"/>
      <c r="BR208" s="29"/>
      <c r="BS208" s="36"/>
      <c r="BT208" s="36"/>
      <c r="BU208" s="36"/>
      <c r="BV208" s="36"/>
    </row>
    <row r="209" spans="1:75" x14ac:dyDescent="0.25">
      <c r="A209" s="16">
        <v>207</v>
      </c>
      <c r="B209" s="16">
        <v>1</v>
      </c>
      <c r="C209" s="31" t="s">
        <v>664</v>
      </c>
      <c r="D209" s="40">
        <f>'ПЛАН 2019'!F209-январь!E209</f>
        <v>-117.72758487922701</v>
      </c>
      <c r="E209" s="40">
        <f t="shared" si="3"/>
        <v>0</v>
      </c>
      <c r="F209" s="36"/>
      <c r="G209" s="36"/>
      <c r="H209" s="36"/>
      <c r="I209" s="27"/>
      <c r="J209" s="36"/>
      <c r="K209" s="36"/>
      <c r="L209" s="36"/>
      <c r="M209" s="36"/>
      <c r="N209" s="36"/>
      <c r="O209" s="29"/>
      <c r="P209" s="36"/>
      <c r="Q209" s="29"/>
      <c r="R209" s="36"/>
      <c r="S209" s="36"/>
      <c r="T209" s="36"/>
      <c r="U209" s="36"/>
      <c r="V209" s="36"/>
      <c r="W209" s="36"/>
      <c r="X209" s="36"/>
      <c r="Y209" s="29"/>
      <c r="Z209" s="36"/>
      <c r="AA209" s="66"/>
      <c r="AB209" s="36"/>
      <c r="AC209" s="36"/>
      <c r="AD209" s="36"/>
      <c r="AE209" s="36"/>
      <c r="AF209" s="36"/>
      <c r="AG209" s="36"/>
      <c r="AH209" s="29"/>
      <c r="AI209" s="36"/>
      <c r="AJ209" s="29"/>
      <c r="AK209" s="36"/>
      <c r="AL209" s="36"/>
      <c r="AM209" s="36"/>
      <c r="AN209" s="29"/>
      <c r="AO209" s="36"/>
      <c r="AP209" s="29"/>
      <c r="AQ209" s="36"/>
      <c r="AR209" s="29"/>
      <c r="AS209" s="36"/>
      <c r="AT209" s="36"/>
      <c r="AU209" s="36"/>
      <c r="AV209" s="29"/>
      <c r="AW209" s="36"/>
      <c r="AX209" s="36"/>
      <c r="AY209" s="36"/>
      <c r="AZ209" s="29"/>
      <c r="BA209" s="36"/>
      <c r="BB209" s="36"/>
      <c r="BC209" s="36"/>
      <c r="BD209" s="36"/>
      <c r="BE209" s="36"/>
      <c r="BF209" s="36"/>
      <c r="BG209" s="36"/>
      <c r="BH209" s="36"/>
      <c r="BI209" s="36"/>
      <c r="BJ209" s="29"/>
      <c r="BK209" s="36"/>
      <c r="BL209" s="29"/>
      <c r="BM209" s="36"/>
      <c r="BN209" s="36"/>
      <c r="BO209" s="36"/>
      <c r="BP209" s="29"/>
      <c r="BQ209" s="36"/>
      <c r="BR209" s="29"/>
      <c r="BS209" s="36"/>
      <c r="BT209" s="36"/>
      <c r="BU209" s="36"/>
      <c r="BV209" s="36"/>
    </row>
    <row r="210" spans="1:75" x14ac:dyDescent="0.25">
      <c r="A210" s="16">
        <v>208</v>
      </c>
      <c r="B210" s="16">
        <v>1</v>
      </c>
      <c r="C210" s="31" t="s">
        <v>665</v>
      </c>
      <c r="D210" s="40">
        <f>'ПЛАН 2019'!F210-январь!E210</f>
        <v>-460.71718257004841</v>
      </c>
      <c r="E210" s="40">
        <f t="shared" si="3"/>
        <v>0</v>
      </c>
      <c r="F210" s="36"/>
      <c r="G210" s="36"/>
      <c r="H210" s="36"/>
      <c r="I210" s="27"/>
      <c r="J210" s="36"/>
      <c r="K210" s="36"/>
      <c r="L210" s="36"/>
      <c r="M210" s="36"/>
      <c r="N210" s="36"/>
      <c r="O210" s="29"/>
      <c r="P210" s="36"/>
      <c r="Q210" s="29"/>
      <c r="R210" s="36"/>
      <c r="S210" s="36"/>
      <c r="T210" s="36"/>
      <c r="U210" s="36"/>
      <c r="V210" s="36"/>
      <c r="W210" s="36"/>
      <c r="X210" s="36"/>
      <c r="Y210" s="29"/>
      <c r="Z210" s="36"/>
      <c r="AA210" s="66"/>
      <c r="AB210" s="36"/>
      <c r="AC210" s="36"/>
      <c r="AD210" s="36"/>
      <c r="AE210" s="36"/>
      <c r="AF210" s="36"/>
      <c r="AG210" s="36"/>
      <c r="AH210" s="29"/>
      <c r="AI210" s="36"/>
      <c r="AJ210" s="29"/>
      <c r="AK210" s="36"/>
      <c r="AL210" s="36"/>
      <c r="AM210" s="36"/>
      <c r="AN210" s="29"/>
      <c r="AO210" s="36"/>
      <c r="AP210" s="29"/>
      <c r="AQ210" s="36"/>
      <c r="AR210" s="29"/>
      <c r="AS210" s="36"/>
      <c r="AT210" s="36"/>
      <c r="AU210" s="36"/>
      <c r="AV210" s="29"/>
      <c r="AW210" s="36"/>
      <c r="AX210" s="36"/>
      <c r="AY210" s="36"/>
      <c r="AZ210" s="29"/>
      <c r="BA210" s="36"/>
      <c r="BB210" s="36"/>
      <c r="BC210" s="36"/>
      <c r="BD210" s="36"/>
      <c r="BE210" s="36"/>
      <c r="BF210" s="36"/>
      <c r="BG210" s="36"/>
      <c r="BH210" s="36"/>
      <c r="BI210" s="36"/>
      <c r="BJ210" s="29"/>
      <c r="BK210" s="36"/>
      <c r="BL210" s="29"/>
      <c r="BM210" s="36"/>
      <c r="BN210" s="36"/>
      <c r="BO210" s="36"/>
      <c r="BP210" s="29"/>
      <c r="BQ210" s="36"/>
      <c r="BR210" s="29"/>
      <c r="BS210" s="36"/>
      <c r="BT210" s="36"/>
      <c r="BU210" s="36"/>
      <c r="BV210" s="36"/>
    </row>
    <row r="211" spans="1:75" x14ac:dyDescent="0.25">
      <c r="A211" s="16">
        <v>209</v>
      </c>
      <c r="B211" s="16">
        <v>1</v>
      </c>
      <c r="C211" s="31" t="s">
        <v>666</v>
      </c>
      <c r="D211" s="40">
        <f>'ПЛАН 2019'!F211-январь!E211</f>
        <v>246.01736992270531</v>
      </c>
      <c r="E211" s="40">
        <f t="shared" si="3"/>
        <v>0</v>
      </c>
      <c r="F211" s="36"/>
      <c r="G211" s="36"/>
      <c r="H211" s="36"/>
      <c r="I211" s="27"/>
      <c r="J211" s="36"/>
      <c r="K211" s="36"/>
      <c r="L211" s="36"/>
      <c r="M211" s="36"/>
      <c r="N211" s="36"/>
      <c r="O211" s="29"/>
      <c r="P211" s="36"/>
      <c r="Q211" s="29"/>
      <c r="R211" s="36"/>
      <c r="S211" s="36"/>
      <c r="T211" s="36"/>
      <c r="U211" s="36"/>
      <c r="V211" s="36"/>
      <c r="W211" s="36"/>
      <c r="X211" s="36"/>
      <c r="Y211" s="29"/>
      <c r="Z211" s="36"/>
      <c r="AA211" s="66"/>
      <c r="AB211" s="36"/>
      <c r="AC211" s="36"/>
      <c r="AD211" s="36"/>
      <c r="AE211" s="36"/>
      <c r="AF211" s="36"/>
      <c r="AG211" s="36"/>
      <c r="AH211" s="29"/>
      <c r="AI211" s="36"/>
      <c r="AJ211" s="29"/>
      <c r="AK211" s="36"/>
      <c r="AL211" s="36"/>
      <c r="AM211" s="36"/>
      <c r="AN211" s="29"/>
      <c r="AO211" s="36"/>
      <c r="AP211" s="29"/>
      <c r="AQ211" s="36"/>
      <c r="AR211" s="29"/>
      <c r="AS211" s="36"/>
      <c r="AT211" s="36"/>
      <c r="AU211" s="36"/>
      <c r="AV211" s="29"/>
      <c r="AW211" s="36"/>
      <c r="AX211" s="36"/>
      <c r="AY211" s="36"/>
      <c r="AZ211" s="29"/>
      <c r="BA211" s="36"/>
      <c r="BB211" s="36"/>
      <c r="BC211" s="36"/>
      <c r="BD211" s="36"/>
      <c r="BE211" s="36"/>
      <c r="BF211" s="36"/>
      <c r="BG211" s="36"/>
      <c r="BH211" s="36"/>
      <c r="BI211" s="36"/>
      <c r="BJ211" s="29"/>
      <c r="BK211" s="36"/>
      <c r="BL211" s="29"/>
      <c r="BM211" s="36"/>
      <c r="BN211" s="36"/>
      <c r="BO211" s="36"/>
      <c r="BP211" s="29"/>
      <c r="BQ211" s="36"/>
      <c r="BR211" s="29"/>
      <c r="BS211" s="36"/>
      <c r="BT211" s="36"/>
      <c r="BU211" s="36"/>
      <c r="BV211" s="36"/>
    </row>
    <row r="212" spans="1:75" x14ac:dyDescent="0.25">
      <c r="A212" s="16">
        <v>210</v>
      </c>
      <c r="B212" s="16">
        <v>1</v>
      </c>
      <c r="C212" s="31" t="s">
        <v>667</v>
      </c>
      <c r="D212" s="40">
        <f>'ПЛАН 2019'!F212-январь!E212</f>
        <v>1131.425365874396</v>
      </c>
      <c r="E212" s="40">
        <f t="shared" si="3"/>
        <v>0</v>
      </c>
      <c r="F212" s="36"/>
      <c r="G212" s="36"/>
      <c r="H212" s="36"/>
      <c r="I212" s="27"/>
      <c r="J212" s="36"/>
      <c r="K212" s="36"/>
      <c r="L212" s="36"/>
      <c r="M212" s="36"/>
      <c r="N212" s="36"/>
      <c r="O212" s="29"/>
      <c r="P212" s="36"/>
      <c r="Q212" s="29"/>
      <c r="R212" s="36"/>
      <c r="S212" s="36"/>
      <c r="T212" s="36"/>
      <c r="U212" s="36"/>
      <c r="V212" s="36"/>
      <c r="W212" s="36"/>
      <c r="X212" s="36"/>
      <c r="Y212" s="29"/>
      <c r="Z212" s="36"/>
      <c r="AA212" s="66"/>
      <c r="AB212" s="36"/>
      <c r="AC212" s="36"/>
      <c r="AD212" s="36"/>
      <c r="AE212" s="36"/>
      <c r="AF212" s="36"/>
      <c r="AG212" s="36"/>
      <c r="AH212" s="29"/>
      <c r="AI212" s="36"/>
      <c r="AJ212" s="29"/>
      <c r="AK212" s="36"/>
      <c r="AL212" s="36"/>
      <c r="AM212" s="36"/>
      <c r="AN212" s="29"/>
      <c r="AO212" s="36"/>
      <c r="AP212" s="29"/>
      <c r="AQ212" s="36"/>
      <c r="AR212" s="29"/>
      <c r="AS212" s="36"/>
      <c r="AT212" s="36"/>
      <c r="AU212" s="36"/>
      <c r="AV212" s="29"/>
      <c r="AW212" s="36"/>
      <c r="AX212" s="36"/>
      <c r="AY212" s="36"/>
      <c r="AZ212" s="29"/>
      <c r="BA212" s="36"/>
      <c r="BB212" s="36"/>
      <c r="BC212" s="36"/>
      <c r="BD212" s="36"/>
      <c r="BE212" s="36"/>
      <c r="BF212" s="36"/>
      <c r="BG212" s="36"/>
      <c r="BH212" s="36"/>
      <c r="BI212" s="36"/>
      <c r="BJ212" s="29"/>
      <c r="BK212" s="36"/>
      <c r="BL212" s="29"/>
      <c r="BM212" s="36"/>
      <c r="BN212" s="36"/>
      <c r="BO212" s="36"/>
      <c r="BP212" s="29"/>
      <c r="BQ212" s="36"/>
      <c r="BR212" s="29"/>
      <c r="BS212" s="36"/>
      <c r="BT212" s="36"/>
      <c r="BU212" s="36"/>
      <c r="BV212" s="36"/>
    </row>
    <row r="213" spans="1:75" x14ac:dyDescent="0.25">
      <c r="A213" s="16">
        <v>211</v>
      </c>
      <c r="B213" s="16">
        <v>1</v>
      </c>
      <c r="C213" s="31" t="s">
        <v>668</v>
      </c>
      <c r="D213" s="40">
        <f>'ПЛАН 2019'!F213-январь!E213</f>
        <v>-923.54435435748792</v>
      </c>
      <c r="E213" s="40">
        <f t="shared" si="3"/>
        <v>0</v>
      </c>
      <c r="F213" s="36"/>
      <c r="G213" s="36"/>
      <c r="H213" s="36"/>
      <c r="I213" s="27"/>
      <c r="J213" s="36"/>
      <c r="K213" s="36"/>
      <c r="L213" s="36"/>
      <c r="M213" s="36"/>
      <c r="N213" s="36"/>
      <c r="O213" s="29"/>
      <c r="P213" s="36"/>
      <c r="Q213" s="29"/>
      <c r="R213" s="36"/>
      <c r="S213" s="36"/>
      <c r="T213" s="36"/>
      <c r="U213" s="36"/>
      <c r="V213" s="36"/>
      <c r="W213" s="36"/>
      <c r="X213" s="36"/>
      <c r="Y213" s="29"/>
      <c r="Z213" s="36"/>
      <c r="AA213" s="66"/>
      <c r="AB213" s="36"/>
      <c r="AC213" s="36"/>
      <c r="AD213" s="36"/>
      <c r="AE213" s="36"/>
      <c r="AF213" s="36"/>
      <c r="AG213" s="36"/>
      <c r="AH213" s="29"/>
      <c r="AI213" s="36"/>
      <c r="AJ213" s="29"/>
      <c r="AK213" s="36"/>
      <c r="AL213" s="36"/>
      <c r="AM213" s="36"/>
      <c r="AN213" s="29"/>
      <c r="AO213" s="36"/>
      <c r="AP213" s="29"/>
      <c r="AQ213" s="36"/>
      <c r="AR213" s="29"/>
      <c r="AS213" s="36"/>
      <c r="AT213" s="36"/>
      <c r="AU213" s="36"/>
      <c r="AV213" s="29"/>
      <c r="AW213" s="36"/>
      <c r="AX213" s="36"/>
      <c r="AY213" s="36"/>
      <c r="AZ213" s="29"/>
      <c r="BA213" s="36"/>
      <c r="BB213" s="36"/>
      <c r="BC213" s="36"/>
      <c r="BD213" s="36"/>
      <c r="BE213" s="36"/>
      <c r="BF213" s="36"/>
      <c r="BG213" s="36"/>
      <c r="BH213" s="36"/>
      <c r="BI213" s="36"/>
      <c r="BJ213" s="29"/>
      <c r="BK213" s="36"/>
      <c r="BL213" s="29"/>
      <c r="BM213" s="36"/>
      <c r="BN213" s="36"/>
      <c r="BO213" s="36"/>
      <c r="BP213" s="29"/>
      <c r="BQ213" s="36"/>
      <c r="BR213" s="29"/>
      <c r="BS213" s="36"/>
      <c r="BT213" s="36"/>
      <c r="BU213" s="36"/>
      <c r="BV213" s="36"/>
    </row>
    <row r="214" spans="1:75" x14ac:dyDescent="0.25">
      <c r="A214" s="16">
        <v>212</v>
      </c>
      <c r="B214" s="16">
        <v>1</v>
      </c>
      <c r="C214" s="31" t="s">
        <v>669</v>
      </c>
      <c r="D214" s="40">
        <f>'ПЛАН 2019'!F214-январь!E214</f>
        <v>1781.2442232753624</v>
      </c>
      <c r="E214" s="40">
        <f t="shared" si="3"/>
        <v>0</v>
      </c>
      <c r="F214" s="36"/>
      <c r="G214" s="36"/>
      <c r="H214" s="36"/>
      <c r="I214" s="27"/>
      <c r="J214" s="36"/>
      <c r="K214" s="36"/>
      <c r="L214" s="36"/>
      <c r="M214" s="36"/>
      <c r="N214" s="36"/>
      <c r="O214" s="29"/>
      <c r="P214" s="36"/>
      <c r="Q214" s="29"/>
      <c r="R214" s="36"/>
      <c r="S214" s="36"/>
      <c r="T214" s="36"/>
      <c r="U214" s="36"/>
      <c r="V214" s="36"/>
      <c r="W214" s="36"/>
      <c r="X214" s="36"/>
      <c r="Y214" s="29"/>
      <c r="Z214" s="36"/>
      <c r="AA214" s="66"/>
      <c r="AB214" s="36"/>
      <c r="AC214" s="36"/>
      <c r="AD214" s="36"/>
      <c r="AE214" s="36"/>
      <c r="AF214" s="36"/>
      <c r="AG214" s="36"/>
      <c r="AH214" s="29"/>
      <c r="AI214" s="36"/>
      <c r="AJ214" s="29"/>
      <c r="AK214" s="36"/>
      <c r="AL214" s="36"/>
      <c r="AM214" s="36"/>
      <c r="AN214" s="29"/>
      <c r="AO214" s="36"/>
      <c r="AP214" s="29"/>
      <c r="AQ214" s="36"/>
      <c r="AR214" s="29"/>
      <c r="AS214" s="36"/>
      <c r="AT214" s="36"/>
      <c r="AU214" s="36"/>
      <c r="AV214" s="29"/>
      <c r="AW214" s="36"/>
      <c r="AX214" s="36"/>
      <c r="AY214" s="36"/>
      <c r="AZ214" s="29"/>
      <c r="BA214" s="36"/>
      <c r="BB214" s="36"/>
      <c r="BC214" s="36"/>
      <c r="BD214" s="36"/>
      <c r="BE214" s="36"/>
      <c r="BF214" s="36"/>
      <c r="BG214" s="36"/>
      <c r="BH214" s="36"/>
      <c r="BI214" s="36"/>
      <c r="BJ214" s="29"/>
      <c r="BK214" s="36"/>
      <c r="BL214" s="29"/>
      <c r="BM214" s="36"/>
      <c r="BN214" s="36"/>
      <c r="BO214" s="36"/>
      <c r="BP214" s="29"/>
      <c r="BQ214" s="36"/>
      <c r="BR214" s="29"/>
      <c r="BS214" s="36"/>
      <c r="BT214" s="36"/>
      <c r="BU214" s="36"/>
      <c r="BV214" s="36"/>
    </row>
    <row r="215" spans="1:75" x14ac:dyDescent="0.25">
      <c r="A215" s="16">
        <v>213</v>
      </c>
      <c r="B215" s="16">
        <v>1</v>
      </c>
      <c r="C215" s="31" t="s">
        <v>670</v>
      </c>
      <c r="D215" s="40">
        <f>'ПЛАН 2019'!F215-январь!E215</f>
        <v>175.8897049758454</v>
      </c>
      <c r="E215" s="40">
        <f t="shared" si="3"/>
        <v>0</v>
      </c>
      <c r="F215" s="36"/>
      <c r="G215" s="36"/>
      <c r="H215" s="36"/>
      <c r="I215" s="27"/>
      <c r="J215" s="36"/>
      <c r="K215" s="36"/>
      <c r="L215" s="36"/>
      <c r="M215" s="36"/>
      <c r="N215" s="36"/>
      <c r="O215" s="29"/>
      <c r="P215" s="36"/>
      <c r="Q215" s="29"/>
      <c r="R215" s="36"/>
      <c r="S215" s="36"/>
      <c r="T215" s="36"/>
      <c r="U215" s="36"/>
      <c r="V215" s="36"/>
      <c r="W215" s="36"/>
      <c r="X215" s="36"/>
      <c r="Y215" s="29"/>
      <c r="Z215" s="36"/>
      <c r="AA215" s="66"/>
      <c r="AB215" s="36"/>
      <c r="AC215" s="36"/>
      <c r="AD215" s="36"/>
      <c r="AE215" s="36"/>
      <c r="AF215" s="36"/>
      <c r="AG215" s="36"/>
      <c r="AH215" s="29"/>
      <c r="AI215" s="36"/>
      <c r="AJ215" s="29"/>
      <c r="AK215" s="36"/>
      <c r="AL215" s="36"/>
      <c r="AM215" s="36"/>
      <c r="AN215" s="29"/>
      <c r="AO215" s="36"/>
      <c r="AP215" s="29"/>
      <c r="AQ215" s="36"/>
      <c r="AR215" s="29"/>
      <c r="AS215" s="36"/>
      <c r="AT215" s="36"/>
      <c r="AU215" s="36"/>
      <c r="AV215" s="29"/>
      <c r="AW215" s="36"/>
      <c r="AX215" s="36"/>
      <c r="AY215" s="36"/>
      <c r="AZ215" s="29"/>
      <c r="BA215" s="36"/>
      <c r="BB215" s="36"/>
      <c r="BC215" s="36"/>
      <c r="BD215" s="36"/>
      <c r="BE215" s="36"/>
      <c r="BF215" s="36"/>
      <c r="BG215" s="36"/>
      <c r="BH215" s="36"/>
      <c r="BI215" s="36"/>
      <c r="BJ215" s="29"/>
      <c r="BK215" s="36"/>
      <c r="BL215" s="29"/>
      <c r="BM215" s="36"/>
      <c r="BN215" s="36"/>
      <c r="BO215" s="36"/>
      <c r="BP215" s="29"/>
      <c r="BQ215" s="36"/>
      <c r="BR215" s="29"/>
      <c r="BS215" s="36"/>
      <c r="BT215" s="36"/>
      <c r="BU215" s="36"/>
      <c r="BV215" s="36"/>
    </row>
    <row r="216" spans="1:75" x14ac:dyDescent="0.25">
      <c r="A216" s="16">
        <v>214</v>
      </c>
      <c r="B216" s="16">
        <v>1</v>
      </c>
      <c r="C216" s="31" t="s">
        <v>671</v>
      </c>
      <c r="D216" s="40">
        <f>'ПЛАН 2019'!F216-январь!E216</f>
        <v>611.46888412560384</v>
      </c>
      <c r="E216" s="40">
        <f t="shared" si="3"/>
        <v>0</v>
      </c>
      <c r="F216" s="36"/>
      <c r="G216" s="36"/>
      <c r="H216" s="36"/>
      <c r="I216" s="27"/>
      <c r="J216" s="36"/>
      <c r="K216" s="36"/>
      <c r="L216" s="36"/>
      <c r="M216" s="36"/>
      <c r="N216" s="36"/>
      <c r="O216" s="29"/>
      <c r="P216" s="36"/>
      <c r="Q216" s="29"/>
      <c r="R216" s="36"/>
      <c r="S216" s="36"/>
      <c r="T216" s="36"/>
      <c r="U216" s="36"/>
      <c r="V216" s="36"/>
      <c r="W216" s="36"/>
      <c r="X216" s="36"/>
      <c r="Y216" s="29"/>
      <c r="Z216" s="36"/>
      <c r="AA216" s="66"/>
      <c r="AB216" s="36"/>
      <c r="AC216" s="36"/>
      <c r="AD216" s="36"/>
      <c r="AE216" s="36"/>
      <c r="AF216" s="36"/>
      <c r="AG216" s="36"/>
      <c r="AH216" s="29"/>
      <c r="AI216" s="36"/>
      <c r="AJ216" s="29"/>
      <c r="AK216" s="36"/>
      <c r="AL216" s="36"/>
      <c r="AM216" s="36"/>
      <c r="AN216" s="29"/>
      <c r="AO216" s="36"/>
      <c r="AP216" s="29"/>
      <c r="AQ216" s="36"/>
      <c r="AR216" s="29"/>
      <c r="AS216" s="36"/>
      <c r="AT216" s="36"/>
      <c r="AU216" s="36"/>
      <c r="AV216" s="29"/>
      <c r="AW216" s="36"/>
      <c r="AX216" s="36"/>
      <c r="AY216" s="36"/>
      <c r="AZ216" s="29"/>
      <c r="BA216" s="36"/>
      <c r="BB216" s="36"/>
      <c r="BC216" s="36"/>
      <c r="BD216" s="36"/>
      <c r="BE216" s="36"/>
      <c r="BF216" s="36"/>
      <c r="BG216" s="36"/>
      <c r="BH216" s="36"/>
      <c r="BI216" s="36"/>
      <c r="BJ216" s="29"/>
      <c r="BK216" s="36"/>
      <c r="BL216" s="29"/>
      <c r="BM216" s="36"/>
      <c r="BN216" s="36"/>
      <c r="BO216" s="36"/>
      <c r="BP216" s="29"/>
      <c r="BQ216" s="36"/>
      <c r="BR216" s="29"/>
      <c r="BS216" s="36"/>
      <c r="BT216" s="36"/>
      <c r="BU216" s="36"/>
      <c r="BV216" s="36"/>
    </row>
    <row r="217" spans="1:75" x14ac:dyDescent="0.25">
      <c r="A217" s="16">
        <v>215</v>
      </c>
      <c r="B217" s="16">
        <v>1</v>
      </c>
      <c r="C217" s="31" t="s">
        <v>672</v>
      </c>
      <c r="D217" s="40">
        <f>'ПЛАН 2019'!F217-январь!E217</f>
        <v>555.11753051207722</v>
      </c>
      <c r="E217" s="40">
        <f t="shared" si="3"/>
        <v>0</v>
      </c>
      <c r="F217" s="36"/>
      <c r="G217" s="36"/>
      <c r="H217" s="36"/>
      <c r="I217" s="27"/>
      <c r="J217" s="36"/>
      <c r="K217" s="36"/>
      <c r="L217" s="36"/>
      <c r="M217" s="36"/>
      <c r="N217" s="36"/>
      <c r="O217" s="29"/>
      <c r="P217" s="36"/>
      <c r="Q217" s="29"/>
      <c r="R217" s="36"/>
      <c r="S217" s="36"/>
      <c r="T217" s="36"/>
      <c r="U217" s="36"/>
      <c r="V217" s="36"/>
      <c r="W217" s="36"/>
      <c r="X217" s="36"/>
      <c r="Y217" s="29"/>
      <c r="Z217" s="36"/>
      <c r="AA217" s="66"/>
      <c r="AB217" s="36"/>
      <c r="AC217" s="36"/>
      <c r="AD217" s="36"/>
      <c r="AE217" s="36"/>
      <c r="AF217" s="36"/>
      <c r="AG217" s="36"/>
      <c r="AH217" s="29"/>
      <c r="AI217" s="36"/>
      <c r="AJ217" s="29"/>
      <c r="AK217" s="36"/>
      <c r="AL217" s="36"/>
      <c r="AM217" s="36"/>
      <c r="AN217" s="29"/>
      <c r="AO217" s="36"/>
      <c r="AP217" s="29"/>
      <c r="AQ217" s="36"/>
      <c r="AR217" s="29"/>
      <c r="AS217" s="36"/>
      <c r="AT217" s="36"/>
      <c r="AU217" s="36"/>
      <c r="AV217" s="29"/>
      <c r="AW217" s="36"/>
      <c r="AX217" s="36"/>
      <c r="AY217" s="36"/>
      <c r="AZ217" s="29"/>
      <c r="BA217" s="36"/>
      <c r="BB217" s="36"/>
      <c r="BC217" s="36"/>
      <c r="BD217" s="36"/>
      <c r="BE217" s="36"/>
      <c r="BF217" s="36"/>
      <c r="BG217" s="36"/>
      <c r="BH217" s="36"/>
      <c r="BI217" s="36"/>
      <c r="BJ217" s="29"/>
      <c r="BK217" s="36"/>
      <c r="BL217" s="29"/>
      <c r="BM217" s="36"/>
      <c r="BN217" s="36"/>
      <c r="BO217" s="36"/>
      <c r="BP217" s="29"/>
      <c r="BQ217" s="36"/>
      <c r="BR217" s="29"/>
      <c r="BS217" s="36"/>
      <c r="BT217" s="36"/>
      <c r="BU217" s="36"/>
      <c r="BV217" s="36"/>
    </row>
    <row r="218" spans="1:75" x14ac:dyDescent="0.25">
      <c r="A218" s="16">
        <v>216</v>
      </c>
      <c r="B218" s="16">
        <v>1</v>
      </c>
      <c r="C218" s="31" t="s">
        <v>673</v>
      </c>
      <c r="D218" s="40">
        <f>'ПЛАН 2019'!F218-январь!E218</f>
        <v>504.58347823188404</v>
      </c>
      <c r="E218" s="40">
        <f t="shared" si="3"/>
        <v>0</v>
      </c>
      <c r="F218" s="36"/>
      <c r="G218" s="36"/>
      <c r="H218" s="36"/>
      <c r="I218" s="27"/>
      <c r="J218" s="36"/>
      <c r="K218" s="36"/>
      <c r="L218" s="36"/>
      <c r="M218" s="36"/>
      <c r="N218" s="36"/>
      <c r="O218" s="29"/>
      <c r="P218" s="36"/>
      <c r="Q218" s="29"/>
      <c r="R218" s="36"/>
      <c r="S218" s="36"/>
      <c r="T218" s="36"/>
      <c r="U218" s="36"/>
      <c r="V218" s="36"/>
      <c r="W218" s="36"/>
      <c r="X218" s="36"/>
      <c r="Y218" s="29"/>
      <c r="Z218" s="36"/>
      <c r="AA218" s="66"/>
      <c r="AB218" s="36"/>
      <c r="AC218" s="36"/>
      <c r="AD218" s="36"/>
      <c r="AE218" s="36"/>
      <c r="AF218" s="36"/>
      <c r="AG218" s="36"/>
      <c r="AH218" s="29"/>
      <c r="AI218" s="36"/>
      <c r="AJ218" s="29"/>
      <c r="AK218" s="36"/>
      <c r="AL218" s="36"/>
      <c r="AM218" s="36"/>
      <c r="AN218" s="29"/>
      <c r="AO218" s="36"/>
      <c r="AP218" s="29"/>
      <c r="AQ218" s="36"/>
      <c r="AR218" s="29"/>
      <c r="AS218" s="36"/>
      <c r="AT218" s="36"/>
      <c r="AU218" s="36"/>
      <c r="AV218" s="29"/>
      <c r="AW218" s="36"/>
      <c r="AX218" s="36"/>
      <c r="AY218" s="36"/>
      <c r="AZ218" s="29"/>
      <c r="BA218" s="36"/>
      <c r="BB218" s="36"/>
      <c r="BC218" s="36"/>
      <c r="BD218" s="36"/>
      <c r="BE218" s="36"/>
      <c r="BF218" s="36"/>
      <c r="BG218" s="36"/>
      <c r="BH218" s="36"/>
      <c r="BI218" s="36"/>
      <c r="BJ218" s="29"/>
      <c r="BK218" s="36"/>
      <c r="BL218" s="29"/>
      <c r="BM218" s="36"/>
      <c r="BN218" s="36"/>
      <c r="BO218" s="36"/>
      <c r="BP218" s="29"/>
      <c r="BQ218" s="36"/>
      <c r="BR218" s="29"/>
      <c r="BS218" s="36"/>
      <c r="BT218" s="36"/>
      <c r="BU218" s="36"/>
      <c r="BV218" s="36"/>
    </row>
    <row r="219" spans="1:75" x14ac:dyDescent="0.25">
      <c r="A219" s="16">
        <v>217</v>
      </c>
      <c r="B219" s="16">
        <v>1</v>
      </c>
      <c r="C219" s="31" t="s">
        <v>674</v>
      </c>
      <c r="D219" s="40">
        <f>'ПЛАН 2019'!F219-январь!E219</f>
        <v>404.59467942028982</v>
      </c>
      <c r="E219" s="40">
        <f t="shared" si="3"/>
        <v>0</v>
      </c>
      <c r="F219" s="36"/>
      <c r="G219" s="36"/>
      <c r="H219" s="36"/>
      <c r="I219" s="27"/>
      <c r="J219" s="36"/>
      <c r="K219" s="36"/>
      <c r="L219" s="36"/>
      <c r="M219" s="36"/>
      <c r="N219" s="36"/>
      <c r="O219" s="29"/>
      <c r="P219" s="36"/>
      <c r="Q219" s="29"/>
      <c r="R219" s="36"/>
      <c r="S219" s="36"/>
      <c r="T219" s="36"/>
      <c r="U219" s="36"/>
      <c r="V219" s="36"/>
      <c r="W219" s="36"/>
      <c r="X219" s="36"/>
      <c r="Y219" s="29"/>
      <c r="Z219" s="36"/>
      <c r="AA219" s="66"/>
      <c r="AB219" s="36"/>
      <c r="AC219" s="36"/>
      <c r="AD219" s="36"/>
      <c r="AE219" s="36"/>
      <c r="AF219" s="36"/>
      <c r="AG219" s="36"/>
      <c r="AH219" s="29"/>
      <c r="AI219" s="36"/>
      <c r="AJ219" s="29"/>
      <c r="AK219" s="36"/>
      <c r="AL219" s="36"/>
      <c r="AM219" s="36"/>
      <c r="AN219" s="29"/>
      <c r="AO219" s="36"/>
      <c r="AP219" s="29"/>
      <c r="AQ219" s="36"/>
      <c r="AR219" s="29"/>
      <c r="AS219" s="36"/>
      <c r="AT219" s="36"/>
      <c r="AU219" s="36"/>
      <c r="AV219" s="29"/>
      <c r="AW219" s="36"/>
      <c r="AX219" s="36"/>
      <c r="AY219" s="36"/>
      <c r="AZ219" s="29"/>
      <c r="BA219" s="36"/>
      <c r="BB219" s="36"/>
      <c r="BC219" s="36"/>
      <c r="BD219" s="36"/>
      <c r="BE219" s="36"/>
      <c r="BF219" s="36"/>
      <c r="BG219" s="36"/>
      <c r="BH219" s="36"/>
      <c r="BI219" s="36"/>
      <c r="BJ219" s="29"/>
      <c r="BK219" s="36"/>
      <c r="BL219" s="29"/>
      <c r="BM219" s="36"/>
      <c r="BN219" s="36"/>
      <c r="BO219" s="36"/>
      <c r="BP219" s="29"/>
      <c r="BQ219" s="36"/>
      <c r="BR219" s="29"/>
      <c r="BS219" s="36"/>
      <c r="BT219" s="36"/>
      <c r="BU219" s="36"/>
      <c r="BV219" s="36"/>
    </row>
    <row r="220" spans="1:75" s="86" customFormat="1" x14ac:dyDescent="0.25">
      <c r="A220" s="79">
        <v>218</v>
      </c>
      <c r="B220" s="79">
        <v>1</v>
      </c>
      <c r="C220" s="80" t="s">
        <v>675</v>
      </c>
      <c r="D220" s="40">
        <f>'ПЛАН 2019'!F220-январь!E220</f>
        <v>1098.9883686376809</v>
      </c>
      <c r="E220" s="81">
        <f t="shared" si="3"/>
        <v>62.534999999999997</v>
      </c>
      <c r="F220" s="82"/>
      <c r="G220" s="82"/>
      <c r="H220" s="82"/>
      <c r="I220" s="83"/>
      <c r="J220" s="82"/>
      <c r="K220" s="82"/>
      <c r="L220" s="82"/>
      <c r="M220" s="82"/>
      <c r="N220" s="82"/>
      <c r="O220" s="84"/>
      <c r="P220" s="82"/>
      <c r="Q220" s="84"/>
      <c r="R220" s="82"/>
      <c r="S220" s="82"/>
      <c r="T220" s="82"/>
      <c r="U220" s="82"/>
      <c r="V220" s="82"/>
      <c r="W220" s="82"/>
      <c r="X220" s="82"/>
      <c r="Y220" s="84"/>
      <c r="Z220" s="82"/>
      <c r="AA220" s="85"/>
      <c r="AB220" s="82"/>
      <c r="AC220" s="82"/>
      <c r="AD220" s="82"/>
      <c r="AE220" s="82"/>
      <c r="AF220" s="82"/>
      <c r="AG220" s="82"/>
      <c r="AH220" s="84"/>
      <c r="AI220" s="82"/>
      <c r="AJ220" s="84"/>
      <c r="AK220" s="82"/>
      <c r="AL220" s="82"/>
      <c r="AM220" s="82"/>
      <c r="AN220" s="84"/>
      <c r="AO220" s="82"/>
      <c r="AP220" s="84"/>
      <c r="AQ220" s="82"/>
      <c r="AR220" s="84"/>
      <c r="AS220" s="82"/>
      <c r="AT220" s="82"/>
      <c r="AU220" s="82"/>
      <c r="AV220" s="84"/>
      <c r="AW220" s="82"/>
      <c r="AX220" s="82"/>
      <c r="AY220" s="82"/>
      <c r="AZ220" s="84"/>
      <c r="BA220" s="82"/>
      <c r="BB220" s="82"/>
      <c r="BC220" s="82"/>
      <c r="BD220" s="82"/>
      <c r="BE220" s="82"/>
      <c r="BF220" s="82">
        <v>0.04</v>
      </c>
      <c r="BG220" s="82">
        <v>62.534999999999997</v>
      </c>
      <c r="BH220" s="82"/>
      <c r="BI220" s="82"/>
      <c r="BJ220" s="84"/>
      <c r="BK220" s="82"/>
      <c r="BL220" s="84"/>
      <c r="BM220" s="82"/>
      <c r="BN220" s="82"/>
      <c r="BO220" s="82"/>
      <c r="BP220" s="84"/>
      <c r="BQ220" s="82"/>
      <c r="BR220" s="84"/>
      <c r="BS220" s="82"/>
      <c r="BT220" s="82"/>
      <c r="BU220" s="82"/>
      <c r="BV220" s="82"/>
    </row>
    <row r="221" spans="1:75" x14ac:dyDescent="0.25">
      <c r="A221" s="16">
        <v>219</v>
      </c>
      <c r="B221" s="16">
        <v>1</v>
      </c>
      <c r="C221" s="31" t="s">
        <v>676</v>
      </c>
      <c r="D221" s="40">
        <f>'ПЛАН 2019'!F221-январь!E221</f>
        <v>1258.7147181410628</v>
      </c>
      <c r="E221" s="40">
        <f t="shared" si="3"/>
        <v>0</v>
      </c>
      <c r="F221" s="36"/>
      <c r="G221" s="36"/>
      <c r="H221" s="36"/>
      <c r="I221" s="27"/>
      <c r="J221" s="36"/>
      <c r="K221" s="36"/>
      <c r="L221" s="36"/>
      <c r="M221" s="36"/>
      <c r="N221" s="36"/>
      <c r="O221" s="29"/>
      <c r="P221" s="36"/>
      <c r="Q221" s="29"/>
      <c r="R221" s="36"/>
      <c r="S221" s="36"/>
      <c r="T221" s="36"/>
      <c r="U221" s="36"/>
      <c r="V221" s="36"/>
      <c r="W221" s="36"/>
      <c r="X221" s="36"/>
      <c r="Y221" s="29"/>
      <c r="Z221" s="36"/>
      <c r="AA221" s="66"/>
      <c r="AB221" s="36"/>
      <c r="AC221" s="36"/>
      <c r="AD221" s="36"/>
      <c r="AE221" s="36"/>
      <c r="AF221" s="36"/>
      <c r="AG221" s="36"/>
      <c r="AH221" s="29"/>
      <c r="AI221" s="36"/>
      <c r="AJ221" s="29"/>
      <c r="AK221" s="36"/>
      <c r="AL221" s="36"/>
      <c r="AM221" s="36"/>
      <c r="AN221" s="29"/>
      <c r="AO221" s="36"/>
      <c r="AP221" s="29"/>
      <c r="AQ221" s="36"/>
      <c r="AR221" s="29"/>
      <c r="AS221" s="36"/>
      <c r="AT221" s="36"/>
      <c r="AU221" s="36"/>
      <c r="AV221" s="29"/>
      <c r="AW221" s="36"/>
      <c r="AX221" s="36"/>
      <c r="AY221" s="36"/>
      <c r="AZ221" s="29"/>
      <c r="BA221" s="36"/>
      <c r="BB221" s="36"/>
      <c r="BC221" s="36"/>
      <c r="BD221" s="36"/>
      <c r="BE221" s="36"/>
      <c r="BF221" s="36"/>
      <c r="BG221" s="36"/>
      <c r="BH221" s="36"/>
      <c r="BI221" s="36"/>
      <c r="BJ221" s="29"/>
      <c r="BK221" s="36"/>
      <c r="BL221" s="29"/>
      <c r="BM221" s="36"/>
      <c r="BN221" s="36"/>
      <c r="BO221" s="36"/>
      <c r="BP221" s="29"/>
      <c r="BQ221" s="36"/>
      <c r="BR221" s="29"/>
      <c r="BS221" s="36"/>
      <c r="BT221" s="36"/>
      <c r="BU221" s="36"/>
      <c r="BV221" s="36"/>
    </row>
    <row r="222" spans="1:75" s="86" customFormat="1" x14ac:dyDescent="0.25">
      <c r="A222" s="79">
        <v>220</v>
      </c>
      <c r="B222" s="79">
        <v>1</v>
      </c>
      <c r="C222" s="80" t="s">
        <v>677</v>
      </c>
      <c r="D222" s="40">
        <f>'ПЛАН 2019'!F222-январь!E222</f>
        <v>229.13643877294686</v>
      </c>
      <c r="E222" s="81">
        <f t="shared" si="3"/>
        <v>1.9319999999999999</v>
      </c>
      <c r="F222" s="82"/>
      <c r="G222" s="82"/>
      <c r="H222" s="82"/>
      <c r="I222" s="83"/>
      <c r="J222" s="82"/>
      <c r="K222" s="82"/>
      <c r="L222" s="82"/>
      <c r="M222" s="82"/>
      <c r="N222" s="82"/>
      <c r="O222" s="84"/>
      <c r="P222" s="82"/>
      <c r="Q222" s="84"/>
      <c r="R222" s="82"/>
      <c r="S222" s="82"/>
      <c r="T222" s="82"/>
      <c r="U222" s="82"/>
      <c r="V222" s="82"/>
      <c r="W222" s="82"/>
      <c r="X222" s="82"/>
      <c r="Y222" s="84"/>
      <c r="Z222" s="82"/>
      <c r="AA222" s="85"/>
      <c r="AB222" s="82"/>
      <c r="AC222" s="82"/>
      <c r="AD222" s="82"/>
      <c r="AE222" s="82"/>
      <c r="AF222" s="82"/>
      <c r="AG222" s="82"/>
      <c r="AH222" s="84"/>
      <c r="AI222" s="82"/>
      <c r="AJ222" s="84"/>
      <c r="AK222" s="82"/>
      <c r="AL222" s="82"/>
      <c r="AM222" s="82"/>
      <c r="AN222" s="84"/>
      <c r="AO222" s="82"/>
      <c r="AP222" s="84"/>
      <c r="AQ222" s="82"/>
      <c r="AR222" s="84"/>
      <c r="AS222" s="82"/>
      <c r="AT222" s="82"/>
      <c r="AU222" s="82"/>
      <c r="AV222" s="84"/>
      <c r="AW222" s="82"/>
      <c r="AX222" s="82"/>
      <c r="AY222" s="82"/>
      <c r="AZ222" s="84"/>
      <c r="BA222" s="82"/>
      <c r="BB222" s="82"/>
      <c r="BC222" s="82"/>
      <c r="BD222" s="82"/>
      <c r="BE222" s="82"/>
      <c r="BF222" s="82"/>
      <c r="BG222" s="82"/>
      <c r="BH222" s="82"/>
      <c r="BI222" s="82"/>
      <c r="BJ222" s="84"/>
      <c r="BK222" s="82"/>
      <c r="BL222" s="84">
        <v>4</v>
      </c>
      <c r="BM222" s="82">
        <v>1.9319999999999999</v>
      </c>
      <c r="BN222" s="82"/>
      <c r="BO222" s="82"/>
      <c r="BP222" s="84"/>
      <c r="BQ222" s="82"/>
      <c r="BR222" s="84"/>
      <c r="BS222" s="82"/>
      <c r="BT222" s="82"/>
      <c r="BU222" s="82"/>
      <c r="BV222" s="82"/>
    </row>
    <row r="223" spans="1:75" s="86" customFormat="1" x14ac:dyDescent="0.25">
      <c r="A223" s="79">
        <v>221</v>
      </c>
      <c r="B223" s="79">
        <v>1</v>
      </c>
      <c r="C223" s="80" t="s">
        <v>678</v>
      </c>
      <c r="D223" s="40">
        <f>'ПЛАН 2019'!F223-январь!E223</f>
        <v>-513.33018073429957</v>
      </c>
      <c r="E223" s="81">
        <f t="shared" si="3"/>
        <v>3.4509999999999996</v>
      </c>
      <c r="F223" s="82"/>
      <c r="G223" s="82"/>
      <c r="H223" s="82"/>
      <c r="I223" s="83"/>
      <c r="J223" s="82"/>
      <c r="K223" s="82"/>
      <c r="L223" s="82"/>
      <c r="M223" s="82"/>
      <c r="N223" s="82"/>
      <c r="O223" s="84"/>
      <c r="P223" s="82"/>
      <c r="Q223" s="84"/>
      <c r="R223" s="82"/>
      <c r="S223" s="82"/>
      <c r="T223" s="82"/>
      <c r="U223" s="82"/>
      <c r="V223" s="82"/>
      <c r="W223" s="82"/>
      <c r="X223" s="82"/>
      <c r="Y223" s="84"/>
      <c r="Z223" s="82"/>
      <c r="AA223" s="85"/>
      <c r="AB223" s="82"/>
      <c r="AC223" s="82"/>
      <c r="AD223" s="82"/>
      <c r="AE223" s="82"/>
      <c r="AF223" s="82"/>
      <c r="AG223" s="82"/>
      <c r="AH223" s="84"/>
      <c r="AI223" s="82"/>
      <c r="AJ223" s="84"/>
      <c r="AK223" s="82"/>
      <c r="AL223" s="82"/>
      <c r="AM223" s="82"/>
      <c r="AN223" s="84"/>
      <c r="AO223" s="82"/>
      <c r="AP223" s="84"/>
      <c r="AQ223" s="82"/>
      <c r="AR223" s="84"/>
      <c r="AS223" s="82"/>
      <c r="AT223" s="82"/>
      <c r="AU223" s="82"/>
      <c r="AV223" s="84"/>
      <c r="AW223" s="82"/>
      <c r="AX223" s="82"/>
      <c r="AY223" s="82"/>
      <c r="AZ223" s="84"/>
      <c r="BA223" s="82"/>
      <c r="BB223" s="82"/>
      <c r="BC223" s="82"/>
      <c r="BD223" s="82"/>
      <c r="BE223" s="82"/>
      <c r="BF223" s="82"/>
      <c r="BG223" s="82"/>
      <c r="BH223" s="82"/>
      <c r="BI223" s="82"/>
      <c r="BJ223" s="84"/>
      <c r="BK223" s="82"/>
      <c r="BL223" s="84">
        <v>3</v>
      </c>
      <c r="BM223" s="82">
        <v>1.4490000000000001</v>
      </c>
      <c r="BN223" s="82"/>
      <c r="BO223" s="82"/>
      <c r="BP223" s="84"/>
      <c r="BQ223" s="82"/>
      <c r="BR223" s="84"/>
      <c r="BS223" s="82"/>
      <c r="BT223" s="82"/>
      <c r="BU223" s="82"/>
      <c r="BV223" s="82">
        <v>2.0019999999999998</v>
      </c>
      <c r="BW223" s="86" t="s">
        <v>1073</v>
      </c>
    </row>
    <row r="224" spans="1:75" s="86" customFormat="1" x14ac:dyDescent="0.25">
      <c r="A224" s="79">
        <v>222</v>
      </c>
      <c r="B224" s="79">
        <v>1</v>
      </c>
      <c r="C224" s="80" t="s">
        <v>679</v>
      </c>
      <c r="D224" s="40">
        <f>'ПЛАН 2019'!F224-январь!E224</f>
        <v>1940.2566901062801</v>
      </c>
      <c r="E224" s="81">
        <f t="shared" si="3"/>
        <v>1.4490000000000001</v>
      </c>
      <c r="F224" s="82"/>
      <c r="G224" s="82"/>
      <c r="H224" s="82"/>
      <c r="I224" s="83"/>
      <c r="J224" s="82"/>
      <c r="K224" s="82"/>
      <c r="L224" s="82"/>
      <c r="M224" s="82"/>
      <c r="N224" s="82"/>
      <c r="O224" s="84"/>
      <c r="P224" s="82"/>
      <c r="Q224" s="84"/>
      <c r="R224" s="82"/>
      <c r="S224" s="82"/>
      <c r="T224" s="82"/>
      <c r="U224" s="82"/>
      <c r="V224" s="82"/>
      <c r="W224" s="82"/>
      <c r="X224" s="82"/>
      <c r="Y224" s="84"/>
      <c r="Z224" s="82"/>
      <c r="AA224" s="85"/>
      <c r="AB224" s="82"/>
      <c r="AC224" s="82"/>
      <c r="AD224" s="82"/>
      <c r="AE224" s="82"/>
      <c r="AF224" s="82"/>
      <c r="AG224" s="82"/>
      <c r="AH224" s="84"/>
      <c r="AI224" s="82"/>
      <c r="AJ224" s="84"/>
      <c r="AK224" s="82"/>
      <c r="AL224" s="82"/>
      <c r="AM224" s="82"/>
      <c r="AN224" s="84"/>
      <c r="AO224" s="82"/>
      <c r="AP224" s="84"/>
      <c r="AQ224" s="82"/>
      <c r="AR224" s="84"/>
      <c r="AS224" s="82"/>
      <c r="AT224" s="82"/>
      <c r="AU224" s="82"/>
      <c r="AV224" s="84"/>
      <c r="AW224" s="82"/>
      <c r="AX224" s="82"/>
      <c r="AY224" s="82"/>
      <c r="AZ224" s="84"/>
      <c r="BA224" s="82"/>
      <c r="BB224" s="82"/>
      <c r="BC224" s="82"/>
      <c r="BD224" s="82"/>
      <c r="BE224" s="82"/>
      <c r="BF224" s="82"/>
      <c r="BG224" s="82"/>
      <c r="BH224" s="82"/>
      <c r="BI224" s="82"/>
      <c r="BJ224" s="84"/>
      <c r="BK224" s="82"/>
      <c r="BL224" s="84">
        <v>3</v>
      </c>
      <c r="BM224" s="82">
        <v>1.4490000000000001</v>
      </c>
      <c r="BN224" s="82"/>
      <c r="BO224" s="82"/>
      <c r="BP224" s="84"/>
      <c r="BQ224" s="82"/>
      <c r="BR224" s="84"/>
      <c r="BS224" s="82"/>
      <c r="BT224" s="82"/>
      <c r="BU224" s="82"/>
      <c r="BV224" s="82"/>
    </row>
    <row r="225" spans="1:75" x14ac:dyDescent="0.25">
      <c r="A225" s="16">
        <v>223</v>
      </c>
      <c r="B225" s="16">
        <v>1</v>
      </c>
      <c r="C225" s="31" t="s">
        <v>680</v>
      </c>
      <c r="D225" s="40">
        <f>'ПЛАН 2019'!F225-январь!E225</f>
        <v>-349.8014254879227</v>
      </c>
      <c r="E225" s="40">
        <f t="shared" si="3"/>
        <v>0</v>
      </c>
      <c r="F225" s="36"/>
      <c r="G225" s="36"/>
      <c r="H225" s="36"/>
      <c r="I225" s="27"/>
      <c r="J225" s="36"/>
      <c r="K225" s="36"/>
      <c r="L225" s="36"/>
      <c r="M225" s="36"/>
      <c r="N225" s="36"/>
      <c r="O225" s="29"/>
      <c r="P225" s="36"/>
      <c r="Q225" s="29"/>
      <c r="R225" s="36"/>
      <c r="S225" s="36"/>
      <c r="T225" s="36"/>
      <c r="U225" s="36"/>
      <c r="V225" s="36"/>
      <c r="W225" s="36"/>
      <c r="X225" s="36"/>
      <c r="Y225" s="29"/>
      <c r="Z225" s="36"/>
      <c r="AA225" s="66"/>
      <c r="AB225" s="36"/>
      <c r="AC225" s="36"/>
      <c r="AD225" s="36"/>
      <c r="AE225" s="36"/>
      <c r="AF225" s="36"/>
      <c r="AG225" s="36"/>
      <c r="AH225" s="29"/>
      <c r="AI225" s="36"/>
      <c r="AJ225" s="29"/>
      <c r="AK225" s="36"/>
      <c r="AL225" s="36"/>
      <c r="AM225" s="36"/>
      <c r="AN225" s="29"/>
      <c r="AO225" s="36"/>
      <c r="AP225" s="29"/>
      <c r="AQ225" s="36"/>
      <c r="AR225" s="29"/>
      <c r="AS225" s="36"/>
      <c r="AT225" s="36"/>
      <c r="AU225" s="36"/>
      <c r="AV225" s="29"/>
      <c r="AW225" s="36"/>
      <c r="AX225" s="36"/>
      <c r="AY225" s="36"/>
      <c r="AZ225" s="29"/>
      <c r="BA225" s="36"/>
      <c r="BB225" s="36"/>
      <c r="BC225" s="36"/>
      <c r="BD225" s="36"/>
      <c r="BE225" s="36"/>
      <c r="BF225" s="36"/>
      <c r="BG225" s="36"/>
      <c r="BH225" s="36"/>
      <c r="BI225" s="36"/>
      <c r="BJ225" s="29"/>
      <c r="BK225" s="36"/>
      <c r="BL225" s="29"/>
      <c r="BM225" s="36"/>
      <c r="BN225" s="36"/>
      <c r="BO225" s="36"/>
      <c r="BP225" s="29"/>
      <c r="BQ225" s="36"/>
      <c r="BR225" s="29"/>
      <c r="BS225" s="36"/>
      <c r="BT225" s="36"/>
      <c r="BU225" s="36"/>
      <c r="BV225" s="36"/>
    </row>
    <row r="226" spans="1:75" s="86" customFormat="1" x14ac:dyDescent="0.25">
      <c r="A226" s="79">
        <v>224</v>
      </c>
      <c r="B226" s="79">
        <v>1</v>
      </c>
      <c r="C226" s="80" t="s">
        <v>681</v>
      </c>
      <c r="D226" s="40">
        <f>'ПЛАН 2019'!F226-январь!E226</f>
        <v>373.90981405797095</v>
      </c>
      <c r="E226" s="81">
        <f t="shared" si="3"/>
        <v>14.285</v>
      </c>
      <c r="F226" s="82"/>
      <c r="G226" s="82"/>
      <c r="H226" s="82"/>
      <c r="I226" s="83"/>
      <c r="J226" s="82"/>
      <c r="K226" s="82"/>
      <c r="L226" s="82"/>
      <c r="M226" s="82"/>
      <c r="N226" s="82"/>
      <c r="O226" s="84"/>
      <c r="P226" s="82"/>
      <c r="Q226" s="84"/>
      <c r="R226" s="82"/>
      <c r="S226" s="82"/>
      <c r="T226" s="82"/>
      <c r="U226" s="82"/>
      <c r="V226" s="82"/>
      <c r="W226" s="82"/>
      <c r="X226" s="82"/>
      <c r="Y226" s="84"/>
      <c r="Z226" s="82"/>
      <c r="AA226" s="85"/>
      <c r="AB226" s="82"/>
      <c r="AC226" s="82"/>
      <c r="AD226" s="82"/>
      <c r="AE226" s="82"/>
      <c r="AF226" s="82"/>
      <c r="AG226" s="82"/>
      <c r="AH226" s="84"/>
      <c r="AI226" s="82"/>
      <c r="AJ226" s="84"/>
      <c r="AK226" s="82"/>
      <c r="AL226" s="82"/>
      <c r="AM226" s="82"/>
      <c r="AN226" s="84"/>
      <c r="AO226" s="82"/>
      <c r="AP226" s="84"/>
      <c r="AQ226" s="82"/>
      <c r="AR226" s="84"/>
      <c r="AS226" s="82"/>
      <c r="AT226" s="82"/>
      <c r="AU226" s="82"/>
      <c r="AV226" s="84"/>
      <c r="AW226" s="82"/>
      <c r="AX226" s="82"/>
      <c r="AY226" s="82"/>
      <c r="AZ226" s="84"/>
      <c r="BA226" s="82"/>
      <c r="BB226" s="82"/>
      <c r="BC226" s="82"/>
      <c r="BD226" s="82"/>
      <c r="BE226" s="82"/>
      <c r="BF226" s="82">
        <v>8.0000000000000002E-3</v>
      </c>
      <c r="BG226" s="82">
        <v>8.0060000000000002</v>
      </c>
      <c r="BH226" s="82"/>
      <c r="BI226" s="82"/>
      <c r="BJ226" s="84"/>
      <c r="BK226" s="82"/>
      <c r="BL226" s="84">
        <v>13</v>
      </c>
      <c r="BM226" s="82">
        <v>6.2789999999999999</v>
      </c>
      <c r="BN226" s="82"/>
      <c r="BO226" s="82"/>
      <c r="BP226" s="84"/>
      <c r="BQ226" s="82"/>
      <c r="BR226" s="84"/>
      <c r="BS226" s="82"/>
      <c r="BT226" s="82"/>
      <c r="BU226" s="82"/>
      <c r="BV226" s="82"/>
    </row>
    <row r="227" spans="1:75" x14ac:dyDescent="0.25">
      <c r="A227" s="16">
        <v>225</v>
      </c>
      <c r="B227" s="16">
        <v>1</v>
      </c>
      <c r="C227" s="31" t="s">
        <v>682</v>
      </c>
      <c r="D227" s="40">
        <f>'ПЛАН 2019'!F227-январь!E227</f>
        <v>651.67959096618358</v>
      </c>
      <c r="E227" s="40">
        <f t="shared" si="3"/>
        <v>0</v>
      </c>
      <c r="F227" s="36"/>
      <c r="G227" s="36"/>
      <c r="H227" s="36"/>
      <c r="I227" s="27"/>
      <c r="J227" s="36"/>
      <c r="K227" s="36"/>
      <c r="L227" s="36"/>
      <c r="M227" s="36"/>
      <c r="N227" s="36"/>
      <c r="O227" s="29"/>
      <c r="P227" s="36"/>
      <c r="Q227" s="29"/>
      <c r="R227" s="36"/>
      <c r="S227" s="36"/>
      <c r="T227" s="36"/>
      <c r="U227" s="36"/>
      <c r="V227" s="36"/>
      <c r="W227" s="36"/>
      <c r="X227" s="36"/>
      <c r="Y227" s="29"/>
      <c r="Z227" s="36"/>
      <c r="AA227" s="66"/>
      <c r="AB227" s="36"/>
      <c r="AC227" s="36"/>
      <c r="AD227" s="36"/>
      <c r="AE227" s="36"/>
      <c r="AF227" s="36"/>
      <c r="AG227" s="36"/>
      <c r="AH227" s="29"/>
      <c r="AI227" s="36"/>
      <c r="AJ227" s="29"/>
      <c r="AK227" s="36"/>
      <c r="AL227" s="36"/>
      <c r="AM227" s="36"/>
      <c r="AN227" s="29"/>
      <c r="AO227" s="36"/>
      <c r="AP227" s="29"/>
      <c r="AQ227" s="36"/>
      <c r="AR227" s="29"/>
      <c r="AS227" s="36"/>
      <c r="AT227" s="36"/>
      <c r="AU227" s="36"/>
      <c r="AV227" s="29"/>
      <c r="AW227" s="36"/>
      <c r="AX227" s="36"/>
      <c r="AY227" s="36"/>
      <c r="AZ227" s="29"/>
      <c r="BA227" s="36"/>
      <c r="BB227" s="36"/>
      <c r="BC227" s="36"/>
      <c r="BD227" s="36"/>
      <c r="BE227" s="36"/>
      <c r="BF227" s="36"/>
      <c r="BG227" s="36"/>
      <c r="BH227" s="36"/>
      <c r="BI227" s="36"/>
      <c r="BJ227" s="29"/>
      <c r="BK227" s="36"/>
      <c r="BL227" s="29"/>
      <c r="BM227" s="36"/>
      <c r="BN227" s="36"/>
      <c r="BO227" s="36"/>
      <c r="BP227" s="29"/>
      <c r="BQ227" s="36"/>
      <c r="BR227" s="29"/>
      <c r="BS227" s="36"/>
      <c r="BT227" s="36"/>
      <c r="BU227" s="36"/>
      <c r="BV227" s="36"/>
    </row>
    <row r="228" spans="1:75" x14ac:dyDescent="0.25">
      <c r="A228" s="16">
        <v>226</v>
      </c>
      <c r="B228" s="16">
        <v>1</v>
      </c>
      <c r="C228" s="31" t="s">
        <v>683</v>
      </c>
      <c r="D228" s="40">
        <f>'ПЛАН 2019'!F228-январь!E228</f>
        <v>116.48403173913044</v>
      </c>
      <c r="E228" s="40">
        <f t="shared" si="3"/>
        <v>0</v>
      </c>
      <c r="F228" s="36"/>
      <c r="G228" s="36"/>
      <c r="H228" s="36"/>
      <c r="I228" s="27"/>
      <c r="J228" s="36"/>
      <c r="K228" s="36"/>
      <c r="L228" s="36"/>
      <c r="M228" s="36"/>
      <c r="N228" s="36"/>
      <c r="O228" s="29"/>
      <c r="P228" s="36"/>
      <c r="Q228" s="29"/>
      <c r="R228" s="36"/>
      <c r="S228" s="36"/>
      <c r="T228" s="36"/>
      <c r="U228" s="36"/>
      <c r="V228" s="36"/>
      <c r="W228" s="36"/>
      <c r="X228" s="36"/>
      <c r="Y228" s="29"/>
      <c r="Z228" s="36"/>
      <c r="AA228" s="66"/>
      <c r="AB228" s="36"/>
      <c r="AC228" s="36"/>
      <c r="AD228" s="36"/>
      <c r="AE228" s="36"/>
      <c r="AF228" s="36"/>
      <c r="AG228" s="36"/>
      <c r="AH228" s="29"/>
      <c r="AI228" s="36"/>
      <c r="AJ228" s="29"/>
      <c r="AK228" s="36"/>
      <c r="AL228" s="36"/>
      <c r="AM228" s="36"/>
      <c r="AN228" s="29"/>
      <c r="AO228" s="36"/>
      <c r="AP228" s="29"/>
      <c r="AQ228" s="36"/>
      <c r="AR228" s="29"/>
      <c r="AS228" s="36"/>
      <c r="AT228" s="36"/>
      <c r="AU228" s="36"/>
      <c r="AV228" s="29"/>
      <c r="AW228" s="36"/>
      <c r="AX228" s="36"/>
      <c r="AY228" s="36"/>
      <c r="AZ228" s="29"/>
      <c r="BA228" s="36"/>
      <c r="BB228" s="36"/>
      <c r="BC228" s="36"/>
      <c r="BD228" s="36"/>
      <c r="BE228" s="36"/>
      <c r="BF228" s="36"/>
      <c r="BG228" s="36"/>
      <c r="BH228" s="36"/>
      <c r="BI228" s="36"/>
      <c r="BJ228" s="29"/>
      <c r="BK228" s="36"/>
      <c r="BL228" s="29"/>
      <c r="BM228" s="36"/>
      <c r="BN228" s="36"/>
      <c r="BO228" s="36"/>
      <c r="BP228" s="29"/>
      <c r="BQ228" s="36"/>
      <c r="BR228" s="29"/>
      <c r="BS228" s="36"/>
      <c r="BT228" s="36"/>
      <c r="BU228" s="36"/>
      <c r="BV228" s="36"/>
    </row>
    <row r="229" spans="1:75" s="86" customFormat="1" x14ac:dyDescent="0.25">
      <c r="A229" s="79">
        <v>227</v>
      </c>
      <c r="B229" s="79">
        <v>1</v>
      </c>
      <c r="C229" s="80" t="s">
        <v>684</v>
      </c>
      <c r="D229" s="40">
        <f>'ПЛАН 2019'!F229-январь!E229</f>
        <v>115.21645537198066</v>
      </c>
      <c r="E229" s="81">
        <f t="shared" si="3"/>
        <v>1.143</v>
      </c>
      <c r="F229" s="82"/>
      <c r="G229" s="82"/>
      <c r="H229" s="82"/>
      <c r="I229" s="83"/>
      <c r="J229" s="82"/>
      <c r="K229" s="82"/>
      <c r="L229" s="82"/>
      <c r="M229" s="82"/>
      <c r="N229" s="82"/>
      <c r="O229" s="84"/>
      <c r="P229" s="82"/>
      <c r="Q229" s="84"/>
      <c r="R229" s="82"/>
      <c r="S229" s="82"/>
      <c r="T229" s="82"/>
      <c r="U229" s="82"/>
      <c r="V229" s="82"/>
      <c r="W229" s="82"/>
      <c r="X229" s="82"/>
      <c r="Y229" s="84"/>
      <c r="Z229" s="82"/>
      <c r="AA229" s="85"/>
      <c r="AB229" s="82"/>
      <c r="AC229" s="82"/>
      <c r="AD229" s="82"/>
      <c r="AE229" s="82"/>
      <c r="AF229" s="82"/>
      <c r="AG229" s="82"/>
      <c r="AH229" s="84"/>
      <c r="AI229" s="82"/>
      <c r="AJ229" s="84"/>
      <c r="AK229" s="82"/>
      <c r="AL229" s="82"/>
      <c r="AM229" s="82"/>
      <c r="AN229" s="84"/>
      <c r="AO229" s="82"/>
      <c r="AP229" s="84"/>
      <c r="AQ229" s="82"/>
      <c r="AR229" s="84"/>
      <c r="AS229" s="82"/>
      <c r="AT229" s="82"/>
      <c r="AU229" s="82"/>
      <c r="AV229" s="84"/>
      <c r="AW229" s="82"/>
      <c r="AX229" s="82"/>
      <c r="AY229" s="82"/>
      <c r="AZ229" s="84"/>
      <c r="BA229" s="82"/>
      <c r="BB229" s="82"/>
      <c r="BC229" s="82"/>
      <c r="BD229" s="82"/>
      <c r="BE229" s="82"/>
      <c r="BF229" s="82"/>
      <c r="BG229" s="82"/>
      <c r="BH229" s="82"/>
      <c r="BI229" s="82"/>
      <c r="BJ229" s="84"/>
      <c r="BK229" s="82"/>
      <c r="BL229" s="84"/>
      <c r="BM229" s="82"/>
      <c r="BN229" s="82"/>
      <c r="BO229" s="82"/>
      <c r="BP229" s="84"/>
      <c r="BQ229" s="82"/>
      <c r="BR229" s="84"/>
      <c r="BS229" s="82"/>
      <c r="BT229" s="82"/>
      <c r="BU229" s="82"/>
      <c r="BV229" s="82">
        <v>1.143</v>
      </c>
      <c r="BW229" s="86" t="s">
        <v>1070</v>
      </c>
    </row>
    <row r="230" spans="1:75" x14ac:dyDescent="0.25">
      <c r="A230" s="16">
        <v>228</v>
      </c>
      <c r="B230" s="16">
        <v>1</v>
      </c>
      <c r="C230" s="31" t="s">
        <v>685</v>
      </c>
      <c r="D230" s="40">
        <f>'ПЛАН 2019'!F230-январь!E230</f>
        <v>400.05966962318848</v>
      </c>
      <c r="E230" s="40">
        <f t="shared" si="3"/>
        <v>0</v>
      </c>
      <c r="F230" s="36"/>
      <c r="G230" s="36"/>
      <c r="H230" s="36"/>
      <c r="I230" s="27"/>
      <c r="J230" s="36"/>
      <c r="K230" s="36"/>
      <c r="L230" s="36"/>
      <c r="M230" s="36"/>
      <c r="N230" s="36"/>
      <c r="O230" s="29"/>
      <c r="P230" s="36"/>
      <c r="Q230" s="29"/>
      <c r="R230" s="36"/>
      <c r="S230" s="36"/>
      <c r="T230" s="36"/>
      <c r="U230" s="36"/>
      <c r="V230" s="36"/>
      <c r="W230" s="36"/>
      <c r="X230" s="36"/>
      <c r="Y230" s="29"/>
      <c r="Z230" s="36"/>
      <c r="AA230" s="66"/>
      <c r="AB230" s="36"/>
      <c r="AC230" s="36"/>
      <c r="AD230" s="36"/>
      <c r="AE230" s="36"/>
      <c r="AF230" s="36"/>
      <c r="AG230" s="36"/>
      <c r="AH230" s="29"/>
      <c r="AI230" s="36"/>
      <c r="AJ230" s="29"/>
      <c r="AK230" s="36"/>
      <c r="AL230" s="36"/>
      <c r="AM230" s="36"/>
      <c r="AN230" s="29"/>
      <c r="AO230" s="36"/>
      <c r="AP230" s="29"/>
      <c r="AQ230" s="36"/>
      <c r="AR230" s="29"/>
      <c r="AS230" s="36"/>
      <c r="AT230" s="36"/>
      <c r="AU230" s="36"/>
      <c r="AV230" s="29"/>
      <c r="AW230" s="36"/>
      <c r="AX230" s="36"/>
      <c r="AY230" s="36"/>
      <c r="AZ230" s="29"/>
      <c r="BA230" s="36"/>
      <c r="BB230" s="36"/>
      <c r="BC230" s="36"/>
      <c r="BD230" s="36"/>
      <c r="BE230" s="36"/>
      <c r="BF230" s="36"/>
      <c r="BG230" s="36"/>
      <c r="BH230" s="36"/>
      <c r="BI230" s="36"/>
      <c r="BJ230" s="29"/>
      <c r="BK230" s="36"/>
      <c r="BL230" s="29"/>
      <c r="BM230" s="36"/>
      <c r="BN230" s="36"/>
      <c r="BO230" s="36"/>
      <c r="BP230" s="29"/>
      <c r="BQ230" s="36"/>
      <c r="BR230" s="29"/>
      <c r="BS230" s="36"/>
      <c r="BT230" s="36"/>
      <c r="BU230" s="36"/>
      <c r="BV230" s="36"/>
    </row>
    <row r="231" spans="1:75" s="86" customFormat="1" x14ac:dyDescent="0.25">
      <c r="A231" s="79">
        <v>229</v>
      </c>
      <c r="B231" s="79">
        <v>1</v>
      </c>
      <c r="C231" s="80" t="s">
        <v>686</v>
      </c>
      <c r="D231" s="40">
        <f>'ПЛАН 2019'!F231-январь!E231</f>
        <v>-1107.1428542512078</v>
      </c>
      <c r="E231" s="81">
        <f t="shared" si="3"/>
        <v>6.4809999999999999</v>
      </c>
      <c r="F231" s="82"/>
      <c r="G231" s="82"/>
      <c r="H231" s="82"/>
      <c r="I231" s="83"/>
      <c r="J231" s="82"/>
      <c r="K231" s="82"/>
      <c r="L231" s="82"/>
      <c r="M231" s="82"/>
      <c r="N231" s="82"/>
      <c r="O231" s="84"/>
      <c r="P231" s="82"/>
      <c r="Q231" s="84"/>
      <c r="R231" s="82"/>
      <c r="S231" s="82"/>
      <c r="T231" s="82"/>
      <c r="U231" s="82"/>
      <c r="V231" s="82"/>
      <c r="W231" s="82"/>
      <c r="X231" s="82"/>
      <c r="Y231" s="84"/>
      <c r="Z231" s="82"/>
      <c r="AA231" s="85"/>
      <c r="AB231" s="82"/>
      <c r="AC231" s="82"/>
      <c r="AD231" s="82"/>
      <c r="AE231" s="82"/>
      <c r="AF231" s="82"/>
      <c r="AG231" s="82"/>
      <c r="AH231" s="84"/>
      <c r="AI231" s="82"/>
      <c r="AJ231" s="84"/>
      <c r="AK231" s="82"/>
      <c r="AL231" s="82"/>
      <c r="AM231" s="82"/>
      <c r="AN231" s="84"/>
      <c r="AO231" s="82"/>
      <c r="AP231" s="84"/>
      <c r="AQ231" s="82"/>
      <c r="AR231" s="84"/>
      <c r="AS231" s="82"/>
      <c r="AT231" s="82"/>
      <c r="AU231" s="82"/>
      <c r="AV231" s="84"/>
      <c r="AW231" s="82"/>
      <c r="AX231" s="82"/>
      <c r="AY231" s="82"/>
      <c r="AZ231" s="84"/>
      <c r="BA231" s="82"/>
      <c r="BB231" s="82"/>
      <c r="BC231" s="82"/>
      <c r="BD231" s="82"/>
      <c r="BE231" s="82"/>
      <c r="BF231" s="82"/>
      <c r="BG231" s="82"/>
      <c r="BH231" s="82"/>
      <c r="BI231" s="82"/>
      <c r="BJ231" s="84"/>
      <c r="BK231" s="82"/>
      <c r="BL231" s="84">
        <v>10</v>
      </c>
      <c r="BM231" s="82">
        <v>4.83</v>
      </c>
      <c r="BN231" s="82"/>
      <c r="BO231" s="82"/>
      <c r="BP231" s="84"/>
      <c r="BQ231" s="82"/>
      <c r="BR231" s="84"/>
      <c r="BS231" s="82"/>
      <c r="BT231" s="82"/>
      <c r="BU231" s="82"/>
      <c r="BV231" s="82">
        <v>1.651</v>
      </c>
      <c r="BW231" s="86" t="s">
        <v>1070</v>
      </c>
    </row>
    <row r="232" spans="1:75" x14ac:dyDescent="0.25">
      <c r="A232" s="16">
        <v>230</v>
      </c>
      <c r="B232" s="16">
        <v>1</v>
      </c>
      <c r="C232" s="31" t="s">
        <v>687</v>
      </c>
      <c r="D232" s="40">
        <f>'ПЛАН 2019'!F232-январь!E232</f>
        <v>295.5219599516908</v>
      </c>
      <c r="E232" s="40">
        <f t="shared" si="3"/>
        <v>0</v>
      </c>
      <c r="F232" s="36"/>
      <c r="G232" s="36"/>
      <c r="H232" s="36"/>
      <c r="I232" s="27"/>
      <c r="J232" s="36"/>
      <c r="K232" s="36"/>
      <c r="L232" s="36"/>
      <c r="M232" s="36"/>
      <c r="N232" s="36"/>
      <c r="O232" s="29"/>
      <c r="P232" s="36"/>
      <c r="Q232" s="29"/>
      <c r="R232" s="36"/>
      <c r="S232" s="36"/>
      <c r="T232" s="36"/>
      <c r="U232" s="36"/>
      <c r="V232" s="36"/>
      <c r="W232" s="36"/>
      <c r="X232" s="36"/>
      <c r="Y232" s="29"/>
      <c r="Z232" s="36"/>
      <c r="AA232" s="66"/>
      <c r="AB232" s="36"/>
      <c r="AC232" s="36"/>
      <c r="AD232" s="36"/>
      <c r="AE232" s="36"/>
      <c r="AF232" s="36"/>
      <c r="AG232" s="36"/>
      <c r="AH232" s="29"/>
      <c r="AI232" s="36"/>
      <c r="AJ232" s="29"/>
      <c r="AK232" s="36"/>
      <c r="AL232" s="36"/>
      <c r="AM232" s="36"/>
      <c r="AN232" s="29"/>
      <c r="AO232" s="36"/>
      <c r="AP232" s="29"/>
      <c r="AQ232" s="36"/>
      <c r="AR232" s="29"/>
      <c r="AS232" s="36"/>
      <c r="AT232" s="36"/>
      <c r="AU232" s="36"/>
      <c r="AV232" s="29"/>
      <c r="AW232" s="36"/>
      <c r="AX232" s="36"/>
      <c r="AY232" s="36"/>
      <c r="AZ232" s="29"/>
      <c r="BA232" s="36"/>
      <c r="BB232" s="36"/>
      <c r="BC232" s="36"/>
      <c r="BD232" s="36"/>
      <c r="BE232" s="36"/>
      <c r="BF232" s="36"/>
      <c r="BG232" s="36"/>
      <c r="BH232" s="36"/>
      <c r="BI232" s="36"/>
      <c r="BJ232" s="29"/>
      <c r="BK232" s="36"/>
      <c r="BL232" s="29"/>
      <c r="BM232" s="36"/>
      <c r="BN232" s="36"/>
      <c r="BO232" s="36"/>
      <c r="BP232" s="29"/>
      <c r="BQ232" s="36"/>
      <c r="BR232" s="29"/>
      <c r="BS232" s="36"/>
      <c r="BT232" s="36"/>
      <c r="BU232" s="36"/>
      <c r="BV232" s="36"/>
    </row>
    <row r="233" spans="1:75" x14ac:dyDescent="0.25">
      <c r="A233" s="16">
        <v>231</v>
      </c>
      <c r="B233" s="16">
        <v>1</v>
      </c>
      <c r="C233" s="31" t="s">
        <v>688</v>
      </c>
      <c r="D233" s="40">
        <f>'ПЛАН 2019'!F233-январь!E233</f>
        <v>450.73377142028988</v>
      </c>
      <c r="E233" s="40">
        <f t="shared" si="3"/>
        <v>0</v>
      </c>
      <c r="F233" s="36"/>
      <c r="G233" s="36"/>
      <c r="H233" s="36"/>
      <c r="I233" s="27"/>
      <c r="J233" s="36"/>
      <c r="K233" s="36"/>
      <c r="L233" s="36"/>
      <c r="M233" s="36"/>
      <c r="N233" s="36"/>
      <c r="O233" s="29"/>
      <c r="P233" s="36"/>
      <c r="Q233" s="29"/>
      <c r="R233" s="36"/>
      <c r="S233" s="36"/>
      <c r="T233" s="36"/>
      <c r="U233" s="36"/>
      <c r="V233" s="36"/>
      <c r="W233" s="36"/>
      <c r="X233" s="36"/>
      <c r="Y233" s="29"/>
      <c r="Z233" s="36"/>
      <c r="AA233" s="66"/>
      <c r="AB233" s="36"/>
      <c r="AC233" s="36"/>
      <c r="AD233" s="36"/>
      <c r="AE233" s="36"/>
      <c r="AF233" s="36"/>
      <c r="AG233" s="36"/>
      <c r="AH233" s="29"/>
      <c r="AI233" s="36"/>
      <c r="AJ233" s="29"/>
      <c r="AK233" s="36"/>
      <c r="AL233" s="36"/>
      <c r="AM233" s="36"/>
      <c r="AN233" s="29"/>
      <c r="AO233" s="36"/>
      <c r="AP233" s="29"/>
      <c r="AQ233" s="36"/>
      <c r="AR233" s="29"/>
      <c r="AS233" s="36"/>
      <c r="AT233" s="36"/>
      <c r="AU233" s="36"/>
      <c r="AV233" s="29"/>
      <c r="AW233" s="36"/>
      <c r="AX233" s="36"/>
      <c r="AY233" s="36"/>
      <c r="AZ233" s="29"/>
      <c r="BA233" s="36"/>
      <c r="BB233" s="36"/>
      <c r="BC233" s="36"/>
      <c r="BD233" s="36"/>
      <c r="BE233" s="36"/>
      <c r="BF233" s="36"/>
      <c r="BG233" s="36"/>
      <c r="BH233" s="36"/>
      <c r="BI233" s="36"/>
      <c r="BJ233" s="29"/>
      <c r="BK233" s="36"/>
      <c r="BL233" s="29"/>
      <c r="BM233" s="36"/>
      <c r="BN233" s="36"/>
      <c r="BO233" s="36"/>
      <c r="BP233" s="29"/>
      <c r="BQ233" s="36"/>
      <c r="BR233" s="29"/>
      <c r="BS233" s="36"/>
      <c r="BT233" s="36"/>
      <c r="BU233" s="36"/>
      <c r="BV233" s="36"/>
    </row>
    <row r="234" spans="1:75" s="86" customFormat="1" x14ac:dyDescent="0.25">
      <c r="A234" s="79">
        <v>232</v>
      </c>
      <c r="B234" s="79">
        <v>2</v>
      </c>
      <c r="C234" s="80" t="s">
        <v>689</v>
      </c>
      <c r="D234" s="40">
        <f>'ПЛАН 2019'!F234-январь!E234</f>
        <v>2802.0002572173912</v>
      </c>
      <c r="E234" s="81">
        <f t="shared" si="3"/>
        <v>231.95399999999998</v>
      </c>
      <c r="F234" s="82"/>
      <c r="G234" s="82"/>
      <c r="H234" s="82"/>
      <c r="I234" s="83"/>
      <c r="J234" s="82"/>
      <c r="K234" s="82"/>
      <c r="L234" s="82"/>
      <c r="M234" s="82"/>
      <c r="N234" s="82"/>
      <c r="O234" s="84"/>
      <c r="P234" s="82"/>
      <c r="Q234" s="84"/>
      <c r="R234" s="82"/>
      <c r="S234" s="82"/>
      <c r="T234" s="82"/>
      <c r="U234" s="82"/>
      <c r="V234" s="82"/>
      <c r="W234" s="82"/>
      <c r="X234" s="82"/>
      <c r="Y234" s="84"/>
      <c r="Z234" s="82"/>
      <c r="AA234" s="85"/>
      <c r="AB234" s="82"/>
      <c r="AC234" s="82"/>
      <c r="AD234" s="82"/>
      <c r="AE234" s="82"/>
      <c r="AF234" s="82"/>
      <c r="AG234" s="82"/>
      <c r="AH234" s="84"/>
      <c r="AI234" s="82"/>
      <c r="AJ234" s="84"/>
      <c r="AK234" s="82"/>
      <c r="AL234" s="82"/>
      <c r="AM234" s="82"/>
      <c r="AN234" s="84"/>
      <c r="AO234" s="82"/>
      <c r="AP234" s="84"/>
      <c r="AQ234" s="82"/>
      <c r="AR234" s="84"/>
      <c r="AS234" s="82"/>
      <c r="AT234" s="82"/>
      <c r="AU234" s="82"/>
      <c r="AV234" s="84"/>
      <c r="AW234" s="82"/>
      <c r="AX234" s="82"/>
      <c r="AY234" s="82"/>
      <c r="AZ234" s="84"/>
      <c r="BA234" s="82"/>
      <c r="BB234" s="82"/>
      <c r="BC234" s="82"/>
      <c r="BD234" s="82"/>
      <c r="BE234" s="82"/>
      <c r="BF234" s="82">
        <v>3.0000000000000001E-3</v>
      </c>
      <c r="BG234" s="82">
        <v>2.9140000000000001</v>
      </c>
      <c r="BH234" s="82"/>
      <c r="BI234" s="82"/>
      <c r="BJ234" s="84"/>
      <c r="BK234" s="82"/>
      <c r="BL234" s="84"/>
      <c r="BM234" s="82"/>
      <c r="BN234" s="82"/>
      <c r="BO234" s="82"/>
      <c r="BP234" s="84"/>
      <c r="BQ234" s="82"/>
      <c r="BR234" s="84"/>
      <c r="BS234" s="82"/>
      <c r="BT234" s="82">
        <v>2.863</v>
      </c>
      <c r="BU234" s="82">
        <v>229.04</v>
      </c>
      <c r="BV234" s="82"/>
    </row>
    <row r="235" spans="1:75" s="86" customFormat="1" x14ac:dyDescent="0.25">
      <c r="A235" s="79">
        <v>233</v>
      </c>
      <c r="B235" s="79">
        <v>2</v>
      </c>
      <c r="C235" s="80" t="s">
        <v>690</v>
      </c>
      <c r="D235" s="40">
        <f>'ПЛАН 2019'!F235-январь!E235</f>
        <v>1962.7669243188404</v>
      </c>
      <c r="E235" s="81">
        <f t="shared" si="3"/>
        <v>172.548</v>
      </c>
      <c r="F235" s="82"/>
      <c r="G235" s="82"/>
      <c r="H235" s="82"/>
      <c r="I235" s="83"/>
      <c r="J235" s="82"/>
      <c r="K235" s="82"/>
      <c r="L235" s="82"/>
      <c r="M235" s="82"/>
      <c r="N235" s="82"/>
      <c r="O235" s="84"/>
      <c r="P235" s="82"/>
      <c r="Q235" s="84"/>
      <c r="R235" s="82"/>
      <c r="S235" s="82"/>
      <c r="T235" s="82"/>
      <c r="U235" s="82"/>
      <c r="V235" s="82"/>
      <c r="W235" s="82"/>
      <c r="X235" s="82"/>
      <c r="Y235" s="84"/>
      <c r="Z235" s="82"/>
      <c r="AA235" s="85"/>
      <c r="AB235" s="82"/>
      <c r="AC235" s="82"/>
      <c r="AD235" s="82"/>
      <c r="AE235" s="82"/>
      <c r="AF235" s="82"/>
      <c r="AG235" s="82"/>
      <c r="AH235" s="84"/>
      <c r="AI235" s="82"/>
      <c r="AJ235" s="84"/>
      <c r="AK235" s="82"/>
      <c r="AL235" s="82"/>
      <c r="AM235" s="82"/>
      <c r="AN235" s="84"/>
      <c r="AO235" s="82"/>
      <c r="AP235" s="84"/>
      <c r="AQ235" s="82"/>
      <c r="AR235" s="84"/>
      <c r="AS235" s="82"/>
      <c r="AT235" s="82"/>
      <c r="AU235" s="82"/>
      <c r="AV235" s="84"/>
      <c r="AW235" s="82"/>
      <c r="AX235" s="82"/>
      <c r="AY235" s="82"/>
      <c r="AZ235" s="84"/>
      <c r="BA235" s="82"/>
      <c r="BB235" s="82"/>
      <c r="BC235" s="82"/>
      <c r="BD235" s="82"/>
      <c r="BE235" s="82"/>
      <c r="BF235" s="82">
        <v>6.0000000000000001E-3</v>
      </c>
      <c r="BG235" s="82">
        <v>5.8280000000000003</v>
      </c>
      <c r="BH235" s="82"/>
      <c r="BI235" s="82"/>
      <c r="BJ235" s="84"/>
      <c r="BK235" s="82"/>
      <c r="BL235" s="84"/>
      <c r="BM235" s="82"/>
      <c r="BN235" s="82"/>
      <c r="BO235" s="82"/>
      <c r="BP235" s="84"/>
      <c r="BQ235" s="82"/>
      <c r="BR235" s="84"/>
      <c r="BS235" s="82"/>
      <c r="BT235" s="82">
        <v>2.0840000000000001</v>
      </c>
      <c r="BU235" s="82">
        <v>166.72</v>
      </c>
      <c r="BV235" s="82"/>
    </row>
    <row r="236" spans="1:75" x14ac:dyDescent="0.25">
      <c r="A236" s="16">
        <v>234</v>
      </c>
      <c r="B236" s="16">
        <v>2</v>
      </c>
      <c r="C236" s="31" t="s">
        <v>691</v>
      </c>
      <c r="D236" s="40">
        <f>'ПЛАН 2019'!F236-январь!E236</f>
        <v>136.10509944927537</v>
      </c>
      <c r="E236" s="40">
        <f t="shared" si="3"/>
        <v>0</v>
      </c>
      <c r="F236" s="36"/>
      <c r="G236" s="36"/>
      <c r="H236" s="36"/>
      <c r="I236" s="27"/>
      <c r="J236" s="36"/>
      <c r="K236" s="36"/>
      <c r="L236" s="36"/>
      <c r="M236" s="36"/>
      <c r="N236" s="36"/>
      <c r="O236" s="29"/>
      <c r="P236" s="36"/>
      <c r="Q236" s="29"/>
      <c r="R236" s="36"/>
      <c r="S236" s="36"/>
      <c r="T236" s="36"/>
      <c r="U236" s="36"/>
      <c r="V236" s="36"/>
      <c r="W236" s="36"/>
      <c r="X236" s="36"/>
      <c r="Y236" s="29"/>
      <c r="Z236" s="36"/>
      <c r="AA236" s="66"/>
      <c r="AB236" s="36"/>
      <c r="AC236" s="36"/>
      <c r="AD236" s="36"/>
      <c r="AE236" s="36"/>
      <c r="AF236" s="36"/>
      <c r="AG236" s="36"/>
      <c r="AH236" s="29"/>
      <c r="AI236" s="36"/>
      <c r="AJ236" s="29"/>
      <c r="AK236" s="36"/>
      <c r="AL236" s="36"/>
      <c r="AM236" s="36"/>
      <c r="AN236" s="29"/>
      <c r="AO236" s="36"/>
      <c r="AP236" s="29"/>
      <c r="AQ236" s="36"/>
      <c r="AR236" s="29"/>
      <c r="AS236" s="36"/>
      <c r="AT236" s="36"/>
      <c r="AU236" s="36"/>
      <c r="AV236" s="29"/>
      <c r="AW236" s="36"/>
      <c r="AX236" s="36"/>
      <c r="AY236" s="36"/>
      <c r="AZ236" s="29"/>
      <c r="BA236" s="36"/>
      <c r="BB236" s="36"/>
      <c r="BC236" s="36"/>
      <c r="BD236" s="36"/>
      <c r="BE236" s="36"/>
      <c r="BF236" s="36"/>
      <c r="BG236" s="36"/>
      <c r="BH236" s="36"/>
      <c r="BI236" s="36"/>
      <c r="BJ236" s="29"/>
      <c r="BK236" s="36"/>
      <c r="BL236" s="29"/>
      <c r="BM236" s="36"/>
      <c r="BN236" s="36"/>
      <c r="BO236" s="36"/>
      <c r="BP236" s="29"/>
      <c r="BQ236" s="36"/>
      <c r="BR236" s="29"/>
      <c r="BS236" s="36"/>
      <c r="BT236" s="36"/>
      <c r="BU236" s="36"/>
      <c r="BV236" s="36"/>
    </row>
    <row r="237" spans="1:75" x14ac:dyDescent="0.25">
      <c r="A237" s="16">
        <v>235</v>
      </c>
      <c r="B237" s="16">
        <v>2</v>
      </c>
      <c r="C237" s="31" t="s">
        <v>692</v>
      </c>
      <c r="D237" s="40">
        <f>'ПЛАН 2019'!F237-январь!E237</f>
        <v>90.464785835748799</v>
      </c>
      <c r="E237" s="40">
        <f t="shared" si="3"/>
        <v>0</v>
      </c>
      <c r="F237" s="36"/>
      <c r="G237" s="36"/>
      <c r="H237" s="36"/>
      <c r="I237" s="27"/>
      <c r="J237" s="36"/>
      <c r="K237" s="36"/>
      <c r="L237" s="36"/>
      <c r="M237" s="36"/>
      <c r="N237" s="36"/>
      <c r="O237" s="29"/>
      <c r="P237" s="36"/>
      <c r="Q237" s="29"/>
      <c r="R237" s="36"/>
      <c r="S237" s="36"/>
      <c r="T237" s="36"/>
      <c r="U237" s="36"/>
      <c r="V237" s="36"/>
      <c r="W237" s="36"/>
      <c r="X237" s="36"/>
      <c r="Y237" s="29"/>
      <c r="Z237" s="36"/>
      <c r="AA237" s="66"/>
      <c r="AB237" s="36"/>
      <c r="AC237" s="36"/>
      <c r="AD237" s="36"/>
      <c r="AE237" s="36"/>
      <c r="AF237" s="36"/>
      <c r="AG237" s="36"/>
      <c r="AH237" s="29"/>
      <c r="AI237" s="36"/>
      <c r="AJ237" s="29"/>
      <c r="AK237" s="36"/>
      <c r="AL237" s="36"/>
      <c r="AM237" s="36"/>
      <c r="AN237" s="29"/>
      <c r="AO237" s="36"/>
      <c r="AP237" s="29"/>
      <c r="AQ237" s="36"/>
      <c r="AR237" s="29"/>
      <c r="AS237" s="36"/>
      <c r="AT237" s="36"/>
      <c r="AU237" s="36"/>
      <c r="AV237" s="29"/>
      <c r="AW237" s="36"/>
      <c r="AX237" s="36"/>
      <c r="AY237" s="36"/>
      <c r="AZ237" s="29"/>
      <c r="BA237" s="36"/>
      <c r="BB237" s="36"/>
      <c r="BC237" s="36"/>
      <c r="BD237" s="36"/>
      <c r="BE237" s="36"/>
      <c r="BF237" s="36"/>
      <c r="BG237" s="36"/>
      <c r="BH237" s="36"/>
      <c r="BI237" s="36"/>
      <c r="BJ237" s="29"/>
      <c r="BK237" s="36"/>
      <c r="BL237" s="29"/>
      <c r="BM237" s="36"/>
      <c r="BN237" s="36"/>
      <c r="BO237" s="36"/>
      <c r="BP237" s="29"/>
      <c r="BQ237" s="36"/>
      <c r="BR237" s="29"/>
      <c r="BS237" s="36"/>
      <c r="BT237" s="36"/>
      <c r="BU237" s="36"/>
      <c r="BV237" s="36"/>
    </row>
    <row r="238" spans="1:75" x14ac:dyDescent="0.25">
      <c r="A238" s="16">
        <v>236</v>
      </c>
      <c r="B238" s="16">
        <v>2</v>
      </c>
      <c r="C238" s="31" t="s">
        <v>693</v>
      </c>
      <c r="D238" s="40">
        <f>'ПЛАН 2019'!F238-январь!E238</f>
        <v>-569.95141399033832</v>
      </c>
      <c r="E238" s="40">
        <f t="shared" si="3"/>
        <v>0</v>
      </c>
      <c r="F238" s="36"/>
      <c r="G238" s="36"/>
      <c r="H238" s="36"/>
      <c r="I238" s="27"/>
      <c r="J238" s="36"/>
      <c r="K238" s="36"/>
      <c r="L238" s="36"/>
      <c r="M238" s="36"/>
      <c r="N238" s="36"/>
      <c r="O238" s="29"/>
      <c r="P238" s="36"/>
      <c r="Q238" s="29"/>
      <c r="R238" s="36"/>
      <c r="S238" s="36"/>
      <c r="T238" s="36"/>
      <c r="U238" s="36"/>
      <c r="V238" s="36"/>
      <c r="W238" s="36"/>
      <c r="X238" s="36"/>
      <c r="Y238" s="29"/>
      <c r="Z238" s="36"/>
      <c r="AA238" s="66"/>
      <c r="AB238" s="36"/>
      <c r="AC238" s="36"/>
      <c r="AD238" s="36"/>
      <c r="AE238" s="36"/>
      <c r="AF238" s="36"/>
      <c r="AG238" s="36"/>
      <c r="AH238" s="29"/>
      <c r="AI238" s="36"/>
      <c r="AJ238" s="29"/>
      <c r="AK238" s="36"/>
      <c r="AL238" s="36"/>
      <c r="AM238" s="36"/>
      <c r="AN238" s="29"/>
      <c r="AO238" s="36"/>
      <c r="AP238" s="29"/>
      <c r="AQ238" s="36"/>
      <c r="AR238" s="29"/>
      <c r="AS238" s="36"/>
      <c r="AT238" s="36"/>
      <c r="AU238" s="36"/>
      <c r="AV238" s="29"/>
      <c r="AW238" s="36"/>
      <c r="AX238" s="36"/>
      <c r="AY238" s="36"/>
      <c r="AZ238" s="29"/>
      <c r="BA238" s="36"/>
      <c r="BB238" s="36"/>
      <c r="BC238" s="36"/>
      <c r="BD238" s="36"/>
      <c r="BE238" s="36"/>
      <c r="BF238" s="36"/>
      <c r="BG238" s="36"/>
      <c r="BH238" s="36"/>
      <c r="BI238" s="36"/>
      <c r="BJ238" s="29"/>
      <c r="BK238" s="36"/>
      <c r="BL238" s="29"/>
      <c r="BM238" s="36"/>
      <c r="BN238" s="36"/>
      <c r="BO238" s="36"/>
      <c r="BP238" s="29"/>
      <c r="BQ238" s="36"/>
      <c r="BR238" s="29"/>
      <c r="BS238" s="36"/>
      <c r="BT238" s="36"/>
      <c r="BU238" s="36"/>
      <c r="BV238" s="36"/>
    </row>
    <row r="239" spans="1:75" s="86" customFormat="1" x14ac:dyDescent="0.25">
      <c r="A239" s="79">
        <v>237</v>
      </c>
      <c r="B239" s="79">
        <v>2</v>
      </c>
      <c r="C239" s="80" t="s">
        <v>927</v>
      </c>
      <c r="D239" s="40">
        <f>'ПЛАН 2019'!F239-январь!E239</f>
        <v>-134.16531975458938</v>
      </c>
      <c r="E239" s="81">
        <f t="shared" si="3"/>
        <v>2.0790000000000002</v>
      </c>
      <c r="F239" s="82"/>
      <c r="G239" s="82"/>
      <c r="H239" s="82"/>
      <c r="I239" s="83"/>
      <c r="J239" s="82"/>
      <c r="K239" s="82"/>
      <c r="L239" s="82"/>
      <c r="M239" s="82"/>
      <c r="N239" s="82"/>
      <c r="O239" s="84"/>
      <c r="P239" s="82"/>
      <c r="Q239" s="84"/>
      <c r="R239" s="82"/>
      <c r="S239" s="82"/>
      <c r="T239" s="82"/>
      <c r="U239" s="82"/>
      <c r="V239" s="82"/>
      <c r="W239" s="82"/>
      <c r="X239" s="82"/>
      <c r="Y239" s="84"/>
      <c r="Z239" s="82"/>
      <c r="AA239" s="85"/>
      <c r="AB239" s="82"/>
      <c r="AC239" s="82"/>
      <c r="AD239" s="82"/>
      <c r="AE239" s="82"/>
      <c r="AF239" s="82"/>
      <c r="AG239" s="82"/>
      <c r="AH239" s="84"/>
      <c r="AI239" s="82"/>
      <c r="AJ239" s="84"/>
      <c r="AK239" s="82"/>
      <c r="AL239" s="82"/>
      <c r="AM239" s="82"/>
      <c r="AN239" s="84"/>
      <c r="AO239" s="82"/>
      <c r="AP239" s="84"/>
      <c r="AQ239" s="82"/>
      <c r="AR239" s="84"/>
      <c r="AS239" s="82"/>
      <c r="AT239" s="82"/>
      <c r="AU239" s="82"/>
      <c r="AV239" s="84"/>
      <c r="AW239" s="82"/>
      <c r="AX239" s="82"/>
      <c r="AY239" s="82"/>
      <c r="AZ239" s="84"/>
      <c r="BA239" s="82"/>
      <c r="BB239" s="82"/>
      <c r="BC239" s="82"/>
      <c r="BD239" s="82"/>
      <c r="BE239" s="82"/>
      <c r="BF239" s="82"/>
      <c r="BG239" s="82"/>
      <c r="BH239" s="82"/>
      <c r="BI239" s="82"/>
      <c r="BJ239" s="84"/>
      <c r="BK239" s="82"/>
      <c r="BL239" s="84"/>
      <c r="BM239" s="82"/>
      <c r="BN239" s="82"/>
      <c r="BO239" s="82"/>
      <c r="BP239" s="84"/>
      <c r="BQ239" s="82"/>
      <c r="BR239" s="84"/>
      <c r="BS239" s="82"/>
      <c r="BT239" s="82"/>
      <c r="BU239" s="82"/>
      <c r="BV239" s="82">
        <v>2.0790000000000002</v>
      </c>
      <c r="BW239" s="86" t="s">
        <v>1074</v>
      </c>
    </row>
    <row r="240" spans="1:75" x14ac:dyDescent="0.25">
      <c r="A240" s="16">
        <v>238</v>
      </c>
      <c r="B240" s="16">
        <v>2</v>
      </c>
      <c r="C240" s="31" t="s">
        <v>694</v>
      </c>
      <c r="D240" s="40">
        <f>'ПЛАН 2019'!F240-январь!E240</f>
        <v>-320.99372516908215</v>
      </c>
      <c r="E240" s="40">
        <f t="shared" si="3"/>
        <v>0</v>
      </c>
      <c r="F240" s="36"/>
      <c r="G240" s="36"/>
      <c r="H240" s="36"/>
      <c r="I240" s="27"/>
      <c r="J240" s="36"/>
      <c r="K240" s="36"/>
      <c r="L240" s="36"/>
      <c r="M240" s="36"/>
      <c r="N240" s="36"/>
      <c r="O240" s="29"/>
      <c r="P240" s="36"/>
      <c r="Q240" s="29"/>
      <c r="R240" s="36"/>
      <c r="S240" s="36"/>
      <c r="T240" s="36"/>
      <c r="U240" s="36"/>
      <c r="V240" s="36"/>
      <c r="W240" s="36"/>
      <c r="X240" s="36"/>
      <c r="Y240" s="29"/>
      <c r="Z240" s="36"/>
      <c r="AA240" s="66"/>
      <c r="AB240" s="36"/>
      <c r="AC240" s="36"/>
      <c r="AD240" s="36"/>
      <c r="AE240" s="36"/>
      <c r="AF240" s="36"/>
      <c r="AG240" s="36"/>
      <c r="AH240" s="29"/>
      <c r="AI240" s="36"/>
      <c r="AJ240" s="29"/>
      <c r="AK240" s="36"/>
      <c r="AL240" s="36"/>
      <c r="AM240" s="36"/>
      <c r="AN240" s="29"/>
      <c r="AO240" s="36"/>
      <c r="AP240" s="29"/>
      <c r="AQ240" s="36"/>
      <c r="AR240" s="29"/>
      <c r="AS240" s="36"/>
      <c r="AT240" s="36"/>
      <c r="AU240" s="36"/>
      <c r="AV240" s="29"/>
      <c r="AW240" s="36"/>
      <c r="AX240" s="36"/>
      <c r="AY240" s="36"/>
      <c r="AZ240" s="29"/>
      <c r="BA240" s="36"/>
      <c r="BB240" s="36"/>
      <c r="BC240" s="36"/>
      <c r="BD240" s="36"/>
      <c r="BE240" s="36"/>
      <c r="BF240" s="36"/>
      <c r="BG240" s="36"/>
      <c r="BH240" s="36"/>
      <c r="BI240" s="36"/>
      <c r="BJ240" s="29"/>
      <c r="BK240" s="36"/>
      <c r="BL240" s="29"/>
      <c r="BM240" s="36"/>
      <c r="BN240" s="36"/>
      <c r="BO240" s="36"/>
      <c r="BP240" s="29"/>
      <c r="BQ240" s="36"/>
      <c r="BR240" s="29"/>
      <c r="BS240" s="36"/>
      <c r="BT240" s="36"/>
      <c r="BU240" s="36"/>
      <c r="BV240" s="36"/>
    </row>
    <row r="241" spans="1:74" x14ac:dyDescent="0.25">
      <c r="A241" s="16">
        <v>239</v>
      </c>
      <c r="B241" s="16">
        <v>2</v>
      </c>
      <c r="C241" s="31" t="s">
        <v>695</v>
      </c>
      <c r="D241" s="40">
        <f>'ПЛАН 2019'!F241-январь!E241</f>
        <v>-1000.2486573217391</v>
      </c>
      <c r="E241" s="40">
        <f t="shared" si="3"/>
        <v>0</v>
      </c>
      <c r="F241" s="36"/>
      <c r="G241" s="36"/>
      <c r="H241" s="36"/>
      <c r="I241" s="27"/>
      <c r="J241" s="36"/>
      <c r="K241" s="36"/>
      <c r="L241" s="36"/>
      <c r="M241" s="36"/>
      <c r="N241" s="36"/>
      <c r="O241" s="29"/>
      <c r="P241" s="36"/>
      <c r="Q241" s="29"/>
      <c r="R241" s="36"/>
      <c r="S241" s="36"/>
      <c r="T241" s="36"/>
      <c r="U241" s="36"/>
      <c r="V241" s="36"/>
      <c r="W241" s="36"/>
      <c r="X241" s="36"/>
      <c r="Y241" s="29"/>
      <c r="Z241" s="36"/>
      <c r="AA241" s="66"/>
      <c r="AB241" s="36"/>
      <c r="AC241" s="36"/>
      <c r="AD241" s="36"/>
      <c r="AE241" s="36"/>
      <c r="AF241" s="36"/>
      <c r="AG241" s="36"/>
      <c r="AH241" s="29"/>
      <c r="AI241" s="36"/>
      <c r="AJ241" s="29"/>
      <c r="AK241" s="36"/>
      <c r="AL241" s="36"/>
      <c r="AM241" s="36"/>
      <c r="AN241" s="29"/>
      <c r="AO241" s="36"/>
      <c r="AP241" s="29"/>
      <c r="AQ241" s="36"/>
      <c r="AR241" s="29"/>
      <c r="AS241" s="36"/>
      <c r="AT241" s="36"/>
      <c r="AU241" s="36"/>
      <c r="AV241" s="29"/>
      <c r="AW241" s="36"/>
      <c r="AX241" s="36"/>
      <c r="AY241" s="36"/>
      <c r="AZ241" s="29"/>
      <c r="BA241" s="36"/>
      <c r="BB241" s="36"/>
      <c r="BC241" s="36"/>
      <c r="BD241" s="36"/>
      <c r="BE241" s="36"/>
      <c r="BF241" s="36"/>
      <c r="BG241" s="36"/>
      <c r="BH241" s="36"/>
      <c r="BI241" s="36"/>
      <c r="BJ241" s="29"/>
      <c r="BK241" s="36"/>
      <c r="BL241" s="29"/>
      <c r="BM241" s="36"/>
      <c r="BN241" s="36"/>
      <c r="BO241" s="36"/>
      <c r="BP241" s="29"/>
      <c r="BQ241" s="36"/>
      <c r="BR241" s="29"/>
      <c r="BS241" s="36"/>
      <c r="BT241" s="36"/>
      <c r="BU241" s="36"/>
      <c r="BV241" s="36"/>
    </row>
    <row r="242" spans="1:74" s="86" customFormat="1" x14ac:dyDescent="0.25">
      <c r="A242" s="79">
        <v>240</v>
      </c>
      <c r="B242" s="79">
        <v>2</v>
      </c>
      <c r="C242" s="80" t="s">
        <v>696</v>
      </c>
      <c r="D242" s="40">
        <f>'ПЛАН 2019'!F242-январь!E242</f>
        <v>522.07935213526559</v>
      </c>
      <c r="E242" s="81">
        <f t="shared" si="3"/>
        <v>18.385999999999999</v>
      </c>
      <c r="F242" s="82"/>
      <c r="G242" s="82"/>
      <c r="H242" s="82"/>
      <c r="I242" s="83"/>
      <c r="J242" s="82"/>
      <c r="K242" s="82"/>
      <c r="L242" s="82"/>
      <c r="M242" s="82"/>
      <c r="N242" s="82"/>
      <c r="O242" s="84"/>
      <c r="P242" s="82"/>
      <c r="Q242" s="84"/>
      <c r="R242" s="82"/>
      <c r="S242" s="82"/>
      <c r="T242" s="82"/>
      <c r="U242" s="82"/>
      <c r="V242" s="82"/>
      <c r="W242" s="82"/>
      <c r="X242" s="82"/>
      <c r="Y242" s="84"/>
      <c r="Z242" s="82"/>
      <c r="AA242" s="85"/>
      <c r="AB242" s="82"/>
      <c r="AC242" s="82"/>
      <c r="AD242" s="82"/>
      <c r="AE242" s="82"/>
      <c r="AF242" s="82"/>
      <c r="AG242" s="82"/>
      <c r="AH242" s="84"/>
      <c r="AI242" s="82"/>
      <c r="AJ242" s="84"/>
      <c r="AK242" s="82"/>
      <c r="AL242" s="82"/>
      <c r="AM242" s="82"/>
      <c r="AN242" s="84"/>
      <c r="AO242" s="82"/>
      <c r="AP242" s="84"/>
      <c r="AQ242" s="82"/>
      <c r="AR242" s="84"/>
      <c r="AS242" s="82"/>
      <c r="AT242" s="82"/>
      <c r="AU242" s="82"/>
      <c r="AV242" s="84"/>
      <c r="AW242" s="82"/>
      <c r="AX242" s="82"/>
      <c r="AY242" s="82"/>
      <c r="AZ242" s="84"/>
      <c r="BA242" s="82"/>
      <c r="BB242" s="82"/>
      <c r="BC242" s="82"/>
      <c r="BD242" s="82"/>
      <c r="BE242" s="82"/>
      <c r="BF242" s="82">
        <v>1.7999999999999999E-2</v>
      </c>
      <c r="BG242" s="82">
        <v>18.385999999999999</v>
      </c>
      <c r="BH242" s="82"/>
      <c r="BI242" s="82"/>
      <c r="BJ242" s="84"/>
      <c r="BK242" s="82"/>
      <c r="BL242" s="84"/>
      <c r="BM242" s="82"/>
      <c r="BN242" s="82"/>
      <c r="BO242" s="82"/>
      <c r="BP242" s="84"/>
      <c r="BQ242" s="82"/>
      <c r="BR242" s="84"/>
      <c r="BS242" s="82"/>
      <c r="BT242" s="82"/>
      <c r="BU242" s="82"/>
      <c r="BV242" s="82"/>
    </row>
    <row r="243" spans="1:74" x14ac:dyDescent="0.25">
      <c r="A243" s="16">
        <v>241</v>
      </c>
      <c r="B243" s="16">
        <v>2</v>
      </c>
      <c r="C243" s="31" t="s">
        <v>697</v>
      </c>
      <c r="D243" s="40">
        <f>'ПЛАН 2019'!F243-январь!E243</f>
        <v>363.78693602898539</v>
      </c>
      <c r="E243" s="40">
        <f t="shared" si="3"/>
        <v>0</v>
      </c>
      <c r="F243" s="36"/>
      <c r="G243" s="36"/>
      <c r="H243" s="36"/>
      <c r="I243" s="27"/>
      <c r="J243" s="36"/>
      <c r="K243" s="36"/>
      <c r="L243" s="36"/>
      <c r="M243" s="36"/>
      <c r="N243" s="36"/>
      <c r="O243" s="29"/>
      <c r="P243" s="36"/>
      <c r="Q243" s="29"/>
      <c r="R243" s="36"/>
      <c r="S243" s="36"/>
      <c r="T243" s="36"/>
      <c r="U243" s="36"/>
      <c r="V243" s="36"/>
      <c r="W243" s="36"/>
      <c r="X243" s="36"/>
      <c r="Y243" s="29"/>
      <c r="Z243" s="36"/>
      <c r="AA243" s="66"/>
      <c r="AB243" s="36"/>
      <c r="AC243" s="36"/>
      <c r="AD243" s="36"/>
      <c r="AE243" s="36"/>
      <c r="AF243" s="36"/>
      <c r="AG243" s="36"/>
      <c r="AH243" s="29"/>
      <c r="AI243" s="36"/>
      <c r="AJ243" s="29"/>
      <c r="AK243" s="36"/>
      <c r="AL243" s="36"/>
      <c r="AM243" s="36"/>
      <c r="AN243" s="29"/>
      <c r="AO243" s="36"/>
      <c r="AP243" s="29"/>
      <c r="AQ243" s="36"/>
      <c r="AR243" s="29"/>
      <c r="AS243" s="36"/>
      <c r="AT243" s="36"/>
      <c r="AU243" s="36"/>
      <c r="AV243" s="29"/>
      <c r="AW243" s="36"/>
      <c r="AX243" s="36"/>
      <c r="AY243" s="36"/>
      <c r="AZ243" s="29"/>
      <c r="BA243" s="36"/>
      <c r="BB243" s="36"/>
      <c r="BC243" s="36"/>
      <c r="BD243" s="36"/>
      <c r="BE243" s="36"/>
      <c r="BF243" s="36"/>
      <c r="BG243" s="36"/>
      <c r="BH243" s="36"/>
      <c r="BI243" s="36"/>
      <c r="BJ243" s="29"/>
      <c r="BK243" s="36"/>
      <c r="BL243" s="29"/>
      <c r="BM243" s="36"/>
      <c r="BN243" s="36"/>
      <c r="BO243" s="36"/>
      <c r="BP243" s="29"/>
      <c r="BQ243" s="36"/>
      <c r="BR243" s="29"/>
      <c r="BS243" s="36"/>
      <c r="BT243" s="36"/>
      <c r="BU243" s="36"/>
      <c r="BV243" s="36"/>
    </row>
    <row r="244" spans="1:74" s="86" customFormat="1" x14ac:dyDescent="0.25">
      <c r="A244" s="79">
        <v>242</v>
      </c>
      <c r="B244" s="79">
        <v>2</v>
      </c>
      <c r="C244" s="80" t="s">
        <v>698</v>
      </c>
      <c r="D244" s="40">
        <f>'ПЛАН 2019'!F244-январь!E244</f>
        <v>125.27796454106289</v>
      </c>
      <c r="E244" s="81">
        <f t="shared" si="3"/>
        <v>2.9329999999999998</v>
      </c>
      <c r="F244" s="82"/>
      <c r="G244" s="82"/>
      <c r="H244" s="82"/>
      <c r="I244" s="83"/>
      <c r="J244" s="82"/>
      <c r="K244" s="82"/>
      <c r="L244" s="82"/>
      <c r="M244" s="82"/>
      <c r="N244" s="82"/>
      <c r="O244" s="84"/>
      <c r="P244" s="82"/>
      <c r="Q244" s="84"/>
      <c r="R244" s="82"/>
      <c r="S244" s="82"/>
      <c r="T244" s="82"/>
      <c r="U244" s="82"/>
      <c r="V244" s="82"/>
      <c r="W244" s="82"/>
      <c r="X244" s="82"/>
      <c r="Y244" s="84"/>
      <c r="Z244" s="82"/>
      <c r="AA244" s="85"/>
      <c r="AB244" s="82"/>
      <c r="AC244" s="82"/>
      <c r="AD244" s="82"/>
      <c r="AE244" s="82"/>
      <c r="AF244" s="82"/>
      <c r="AG244" s="82"/>
      <c r="AH244" s="84"/>
      <c r="AI244" s="82"/>
      <c r="AJ244" s="84"/>
      <c r="AK244" s="82"/>
      <c r="AL244" s="82"/>
      <c r="AM244" s="82"/>
      <c r="AN244" s="84"/>
      <c r="AO244" s="82"/>
      <c r="AP244" s="84"/>
      <c r="AQ244" s="82"/>
      <c r="AR244" s="84"/>
      <c r="AS244" s="82"/>
      <c r="AT244" s="82"/>
      <c r="AU244" s="82"/>
      <c r="AV244" s="84"/>
      <c r="AW244" s="82"/>
      <c r="AX244" s="82"/>
      <c r="AY244" s="82"/>
      <c r="AZ244" s="84"/>
      <c r="BA244" s="82"/>
      <c r="BB244" s="82"/>
      <c r="BC244" s="82"/>
      <c r="BD244" s="82"/>
      <c r="BE244" s="82"/>
      <c r="BF244" s="82"/>
      <c r="BG244" s="82"/>
      <c r="BH244" s="82">
        <v>8.0000000000000002E-3</v>
      </c>
      <c r="BI244" s="82">
        <v>2.9329999999999998</v>
      </c>
      <c r="BJ244" s="84"/>
      <c r="BK244" s="82"/>
      <c r="BL244" s="84"/>
      <c r="BM244" s="82"/>
      <c r="BN244" s="82"/>
      <c r="BO244" s="82"/>
      <c r="BP244" s="84"/>
      <c r="BQ244" s="82"/>
      <c r="BR244" s="84"/>
      <c r="BS244" s="82"/>
      <c r="BT244" s="82"/>
      <c r="BU244" s="82"/>
      <c r="BV244" s="82"/>
    </row>
    <row r="245" spans="1:74" x14ac:dyDescent="0.25">
      <c r="A245" s="16">
        <v>243</v>
      </c>
      <c r="B245" s="16">
        <v>2</v>
      </c>
      <c r="C245" s="31" t="s">
        <v>699</v>
      </c>
      <c r="D245" s="40">
        <f>'ПЛАН 2019'!F245-январь!E245</f>
        <v>269.51784404830914</v>
      </c>
      <c r="E245" s="40">
        <f t="shared" si="3"/>
        <v>0</v>
      </c>
      <c r="F245" s="36"/>
      <c r="G245" s="36"/>
      <c r="H245" s="36"/>
      <c r="I245" s="27"/>
      <c r="J245" s="36"/>
      <c r="K245" s="36"/>
      <c r="L245" s="36"/>
      <c r="M245" s="36"/>
      <c r="N245" s="36"/>
      <c r="O245" s="29"/>
      <c r="P245" s="36"/>
      <c r="Q245" s="29"/>
      <c r="R245" s="36"/>
      <c r="S245" s="36"/>
      <c r="T245" s="36"/>
      <c r="U245" s="36"/>
      <c r="V245" s="36"/>
      <c r="W245" s="36"/>
      <c r="X245" s="36"/>
      <c r="Y245" s="29"/>
      <c r="Z245" s="36"/>
      <c r="AA245" s="66"/>
      <c r="AB245" s="36"/>
      <c r="AC245" s="36"/>
      <c r="AD245" s="36"/>
      <c r="AE245" s="36"/>
      <c r="AF245" s="36"/>
      <c r="AG245" s="36"/>
      <c r="AH245" s="29"/>
      <c r="AI245" s="36"/>
      <c r="AJ245" s="29"/>
      <c r="AK245" s="36"/>
      <c r="AL245" s="36"/>
      <c r="AM245" s="36"/>
      <c r="AN245" s="29"/>
      <c r="AO245" s="36"/>
      <c r="AP245" s="29"/>
      <c r="AQ245" s="36"/>
      <c r="AR245" s="29"/>
      <c r="AS245" s="36"/>
      <c r="AT245" s="36"/>
      <c r="AU245" s="36"/>
      <c r="AV245" s="29"/>
      <c r="AW245" s="36"/>
      <c r="AX245" s="36"/>
      <c r="AY245" s="36"/>
      <c r="AZ245" s="29"/>
      <c r="BA245" s="36"/>
      <c r="BB245" s="36"/>
      <c r="BC245" s="36"/>
      <c r="BD245" s="36"/>
      <c r="BE245" s="36"/>
      <c r="BF245" s="36"/>
      <c r="BG245" s="36"/>
      <c r="BH245" s="36"/>
      <c r="BI245" s="36"/>
      <c r="BJ245" s="29"/>
      <c r="BK245" s="36"/>
      <c r="BL245" s="29"/>
      <c r="BM245" s="36"/>
      <c r="BN245" s="36"/>
      <c r="BO245" s="36"/>
      <c r="BP245" s="29"/>
      <c r="BQ245" s="36"/>
      <c r="BR245" s="29"/>
      <c r="BS245" s="36"/>
      <c r="BT245" s="36"/>
      <c r="BU245" s="36"/>
      <c r="BV245" s="36"/>
    </row>
    <row r="246" spans="1:74" x14ac:dyDescent="0.25">
      <c r="A246" s="16">
        <v>244</v>
      </c>
      <c r="B246" s="16">
        <v>2</v>
      </c>
      <c r="C246" s="31" t="s">
        <v>700</v>
      </c>
      <c r="D246" s="40">
        <f>'ПЛАН 2019'!F246-январь!E246</f>
        <v>-1228.8277813623188</v>
      </c>
      <c r="E246" s="40">
        <f t="shared" si="3"/>
        <v>0</v>
      </c>
      <c r="F246" s="36"/>
      <c r="G246" s="36"/>
      <c r="H246" s="36"/>
      <c r="I246" s="27"/>
      <c r="J246" s="36"/>
      <c r="K246" s="36"/>
      <c r="L246" s="36"/>
      <c r="M246" s="36"/>
      <c r="N246" s="36"/>
      <c r="O246" s="29"/>
      <c r="P246" s="36"/>
      <c r="Q246" s="29"/>
      <c r="R246" s="36"/>
      <c r="S246" s="36"/>
      <c r="T246" s="36"/>
      <c r="U246" s="36"/>
      <c r="V246" s="36"/>
      <c r="W246" s="36"/>
      <c r="X246" s="36"/>
      <c r="Y246" s="29"/>
      <c r="Z246" s="36"/>
      <c r="AA246" s="66"/>
      <c r="AB246" s="36"/>
      <c r="AC246" s="36"/>
      <c r="AD246" s="36"/>
      <c r="AE246" s="36"/>
      <c r="AF246" s="36"/>
      <c r="AG246" s="36"/>
      <c r="AH246" s="29"/>
      <c r="AI246" s="36"/>
      <c r="AJ246" s="29"/>
      <c r="AK246" s="36"/>
      <c r="AL246" s="36"/>
      <c r="AM246" s="36"/>
      <c r="AN246" s="29"/>
      <c r="AO246" s="36"/>
      <c r="AP246" s="29"/>
      <c r="AQ246" s="36"/>
      <c r="AR246" s="29"/>
      <c r="AS246" s="36"/>
      <c r="AT246" s="36"/>
      <c r="AU246" s="36"/>
      <c r="AV246" s="29"/>
      <c r="AW246" s="36"/>
      <c r="AX246" s="36"/>
      <c r="AY246" s="36"/>
      <c r="AZ246" s="29"/>
      <c r="BA246" s="36"/>
      <c r="BB246" s="36"/>
      <c r="BC246" s="36"/>
      <c r="BD246" s="36"/>
      <c r="BE246" s="36"/>
      <c r="BF246" s="36"/>
      <c r="BG246" s="36"/>
      <c r="BH246" s="36"/>
      <c r="BI246" s="36"/>
      <c r="BJ246" s="29"/>
      <c r="BK246" s="36"/>
      <c r="BL246" s="29"/>
      <c r="BM246" s="36"/>
      <c r="BN246" s="36"/>
      <c r="BO246" s="36"/>
      <c r="BP246" s="29"/>
      <c r="BQ246" s="36"/>
      <c r="BR246" s="29"/>
      <c r="BS246" s="36"/>
      <c r="BT246" s="36"/>
      <c r="BU246" s="36"/>
      <c r="BV246" s="36"/>
    </row>
    <row r="247" spans="1:74" x14ac:dyDescent="0.25">
      <c r="A247" s="16">
        <v>245</v>
      </c>
      <c r="B247" s="16">
        <v>2</v>
      </c>
      <c r="C247" s="31" t="s">
        <v>701</v>
      </c>
      <c r="D247" s="40">
        <f>'ПЛАН 2019'!F247-январь!E247</f>
        <v>121.48551852753623</v>
      </c>
      <c r="E247" s="40">
        <f t="shared" si="3"/>
        <v>0</v>
      </c>
      <c r="F247" s="36"/>
      <c r="G247" s="36"/>
      <c r="H247" s="36"/>
      <c r="I247" s="27"/>
      <c r="J247" s="36"/>
      <c r="K247" s="36"/>
      <c r="L247" s="36"/>
      <c r="M247" s="36"/>
      <c r="N247" s="36"/>
      <c r="O247" s="29"/>
      <c r="P247" s="36"/>
      <c r="Q247" s="29"/>
      <c r="R247" s="36"/>
      <c r="S247" s="36"/>
      <c r="T247" s="36"/>
      <c r="U247" s="36"/>
      <c r="V247" s="36"/>
      <c r="W247" s="36"/>
      <c r="X247" s="36"/>
      <c r="Y247" s="29"/>
      <c r="Z247" s="36"/>
      <c r="AA247" s="66"/>
      <c r="AB247" s="36"/>
      <c r="AC247" s="36"/>
      <c r="AD247" s="36"/>
      <c r="AE247" s="36"/>
      <c r="AF247" s="36"/>
      <c r="AG247" s="36"/>
      <c r="AH247" s="29"/>
      <c r="AI247" s="36"/>
      <c r="AJ247" s="29"/>
      <c r="AK247" s="36"/>
      <c r="AL247" s="36"/>
      <c r="AM247" s="36"/>
      <c r="AN247" s="29"/>
      <c r="AO247" s="36"/>
      <c r="AP247" s="29"/>
      <c r="AQ247" s="36"/>
      <c r="AR247" s="29"/>
      <c r="AS247" s="36"/>
      <c r="AT247" s="36"/>
      <c r="AU247" s="36"/>
      <c r="AV247" s="29"/>
      <c r="AW247" s="36"/>
      <c r="AX247" s="36"/>
      <c r="AY247" s="36"/>
      <c r="AZ247" s="29"/>
      <c r="BA247" s="36"/>
      <c r="BB247" s="36"/>
      <c r="BC247" s="36"/>
      <c r="BD247" s="36"/>
      <c r="BE247" s="36"/>
      <c r="BF247" s="36"/>
      <c r="BG247" s="36"/>
      <c r="BH247" s="36"/>
      <c r="BI247" s="36"/>
      <c r="BJ247" s="29"/>
      <c r="BK247" s="36"/>
      <c r="BL247" s="29"/>
      <c r="BM247" s="36"/>
      <c r="BN247" s="36"/>
      <c r="BO247" s="36"/>
      <c r="BP247" s="29"/>
      <c r="BQ247" s="36"/>
      <c r="BR247" s="29"/>
      <c r="BS247" s="36"/>
      <c r="BT247" s="36"/>
      <c r="BU247" s="36"/>
      <c r="BV247" s="36"/>
    </row>
    <row r="248" spans="1:74" x14ac:dyDescent="0.25">
      <c r="A248" s="16">
        <v>246</v>
      </c>
      <c r="B248" s="16">
        <v>2</v>
      </c>
      <c r="C248" s="31" t="s">
        <v>702</v>
      </c>
      <c r="D248" s="40">
        <f>'ПЛАН 2019'!F248-январь!E248</f>
        <v>364.97537752657007</v>
      </c>
      <c r="E248" s="40">
        <f t="shared" si="3"/>
        <v>0</v>
      </c>
      <c r="F248" s="36"/>
      <c r="G248" s="36"/>
      <c r="H248" s="36"/>
      <c r="I248" s="27"/>
      <c r="J248" s="36"/>
      <c r="K248" s="36"/>
      <c r="L248" s="36"/>
      <c r="M248" s="36"/>
      <c r="N248" s="36"/>
      <c r="O248" s="29"/>
      <c r="P248" s="36"/>
      <c r="Q248" s="29"/>
      <c r="R248" s="36"/>
      <c r="S248" s="36"/>
      <c r="T248" s="36"/>
      <c r="U248" s="36"/>
      <c r="V248" s="36"/>
      <c r="W248" s="36"/>
      <c r="X248" s="36"/>
      <c r="Y248" s="29"/>
      <c r="Z248" s="36"/>
      <c r="AA248" s="66"/>
      <c r="AB248" s="36"/>
      <c r="AC248" s="36"/>
      <c r="AD248" s="36"/>
      <c r="AE248" s="36"/>
      <c r="AF248" s="36"/>
      <c r="AG248" s="36"/>
      <c r="AH248" s="29"/>
      <c r="AI248" s="36"/>
      <c r="AJ248" s="29"/>
      <c r="AK248" s="36"/>
      <c r="AL248" s="36"/>
      <c r="AM248" s="36"/>
      <c r="AN248" s="29"/>
      <c r="AO248" s="36"/>
      <c r="AP248" s="29"/>
      <c r="AQ248" s="36"/>
      <c r="AR248" s="29"/>
      <c r="AS248" s="36"/>
      <c r="AT248" s="36"/>
      <c r="AU248" s="36"/>
      <c r="AV248" s="29"/>
      <c r="AW248" s="36"/>
      <c r="AX248" s="36"/>
      <c r="AY248" s="36"/>
      <c r="AZ248" s="29"/>
      <c r="BA248" s="36"/>
      <c r="BB248" s="36"/>
      <c r="BC248" s="36"/>
      <c r="BD248" s="36"/>
      <c r="BE248" s="36"/>
      <c r="BF248" s="36"/>
      <c r="BG248" s="36"/>
      <c r="BH248" s="36"/>
      <c r="BI248" s="36"/>
      <c r="BJ248" s="29"/>
      <c r="BK248" s="36"/>
      <c r="BL248" s="29"/>
      <c r="BM248" s="36"/>
      <c r="BN248" s="36"/>
      <c r="BO248" s="36"/>
      <c r="BP248" s="29"/>
      <c r="BQ248" s="36"/>
      <c r="BR248" s="29"/>
      <c r="BS248" s="36"/>
      <c r="BT248" s="36"/>
      <c r="BU248" s="36"/>
      <c r="BV248" s="36"/>
    </row>
    <row r="249" spans="1:74" s="86" customFormat="1" x14ac:dyDescent="0.25">
      <c r="A249" s="79">
        <v>247</v>
      </c>
      <c r="B249" s="79">
        <v>2</v>
      </c>
      <c r="C249" s="80" t="s">
        <v>703</v>
      </c>
      <c r="D249" s="40">
        <f>'ПЛАН 2019'!F249-январь!E249</f>
        <v>-216.28040160386476</v>
      </c>
      <c r="E249" s="81">
        <f t="shared" si="3"/>
        <v>3.11</v>
      </c>
      <c r="F249" s="82"/>
      <c r="G249" s="82"/>
      <c r="H249" s="82"/>
      <c r="I249" s="83"/>
      <c r="J249" s="82"/>
      <c r="K249" s="82"/>
      <c r="L249" s="82"/>
      <c r="M249" s="82"/>
      <c r="N249" s="82"/>
      <c r="O249" s="84"/>
      <c r="P249" s="82"/>
      <c r="Q249" s="84"/>
      <c r="R249" s="82"/>
      <c r="S249" s="82"/>
      <c r="T249" s="82"/>
      <c r="U249" s="82"/>
      <c r="V249" s="82"/>
      <c r="W249" s="82"/>
      <c r="X249" s="82"/>
      <c r="Y249" s="84"/>
      <c r="Z249" s="82"/>
      <c r="AA249" s="85"/>
      <c r="AB249" s="82"/>
      <c r="AC249" s="82"/>
      <c r="AD249" s="82"/>
      <c r="AE249" s="82"/>
      <c r="AF249" s="82"/>
      <c r="AG249" s="82"/>
      <c r="AH249" s="84"/>
      <c r="AI249" s="82"/>
      <c r="AJ249" s="84"/>
      <c r="AK249" s="82"/>
      <c r="AL249" s="82"/>
      <c r="AM249" s="82"/>
      <c r="AN249" s="84"/>
      <c r="AO249" s="82"/>
      <c r="AP249" s="84"/>
      <c r="AQ249" s="82"/>
      <c r="AR249" s="84"/>
      <c r="AS249" s="82"/>
      <c r="AT249" s="82"/>
      <c r="AU249" s="82"/>
      <c r="AV249" s="84"/>
      <c r="AW249" s="82"/>
      <c r="AX249" s="82"/>
      <c r="AY249" s="82"/>
      <c r="AZ249" s="84"/>
      <c r="BA249" s="82"/>
      <c r="BB249" s="82"/>
      <c r="BC249" s="82"/>
      <c r="BD249" s="82">
        <v>3.0000000000000001E-3</v>
      </c>
      <c r="BE249" s="82">
        <v>3.11</v>
      </c>
      <c r="BF249" s="82"/>
      <c r="BG249" s="82"/>
      <c r="BH249" s="82"/>
      <c r="BI249" s="82"/>
      <c r="BJ249" s="84"/>
      <c r="BK249" s="82"/>
      <c r="BL249" s="84"/>
      <c r="BM249" s="82"/>
      <c r="BN249" s="82"/>
      <c r="BO249" s="82"/>
      <c r="BP249" s="84"/>
      <c r="BQ249" s="82"/>
      <c r="BR249" s="84"/>
      <c r="BS249" s="82"/>
      <c r="BT249" s="82"/>
      <c r="BU249" s="82"/>
      <c r="BV249" s="82"/>
    </row>
    <row r="250" spans="1:74" x14ac:dyDescent="0.25">
      <c r="A250" s="16">
        <v>248</v>
      </c>
      <c r="B250" s="16">
        <v>2</v>
      </c>
      <c r="C250" s="31" t="s">
        <v>704</v>
      </c>
      <c r="D250" s="40">
        <f>'ПЛАН 2019'!F250-январь!E250</f>
        <v>-403.71420666666666</v>
      </c>
      <c r="E250" s="40">
        <f t="shared" si="3"/>
        <v>0</v>
      </c>
      <c r="F250" s="36"/>
      <c r="G250" s="36"/>
      <c r="H250" s="36"/>
      <c r="I250" s="27"/>
      <c r="J250" s="36"/>
      <c r="K250" s="36"/>
      <c r="L250" s="36"/>
      <c r="M250" s="36"/>
      <c r="N250" s="36"/>
      <c r="O250" s="29"/>
      <c r="P250" s="36"/>
      <c r="Q250" s="29"/>
      <c r="R250" s="36"/>
      <c r="S250" s="36"/>
      <c r="T250" s="36"/>
      <c r="U250" s="36"/>
      <c r="V250" s="36"/>
      <c r="W250" s="36"/>
      <c r="X250" s="36"/>
      <c r="Y250" s="29"/>
      <c r="Z250" s="36"/>
      <c r="AA250" s="66"/>
      <c r="AB250" s="36"/>
      <c r="AC250" s="36"/>
      <c r="AD250" s="36"/>
      <c r="AE250" s="36"/>
      <c r="AF250" s="36"/>
      <c r="AG250" s="36"/>
      <c r="AH250" s="29"/>
      <c r="AI250" s="36"/>
      <c r="AJ250" s="29"/>
      <c r="AK250" s="36"/>
      <c r="AL250" s="36"/>
      <c r="AM250" s="36"/>
      <c r="AN250" s="29"/>
      <c r="AO250" s="36"/>
      <c r="AP250" s="29"/>
      <c r="AQ250" s="36"/>
      <c r="AR250" s="29"/>
      <c r="AS250" s="36"/>
      <c r="AT250" s="36"/>
      <c r="AU250" s="36"/>
      <c r="AV250" s="29"/>
      <c r="AW250" s="36"/>
      <c r="AX250" s="36"/>
      <c r="AY250" s="36"/>
      <c r="AZ250" s="29"/>
      <c r="BA250" s="36"/>
      <c r="BB250" s="36"/>
      <c r="BC250" s="36"/>
      <c r="BD250" s="36"/>
      <c r="BE250" s="36"/>
      <c r="BF250" s="36"/>
      <c r="BG250" s="36"/>
      <c r="BH250" s="36"/>
      <c r="BI250" s="36"/>
      <c r="BJ250" s="29"/>
      <c r="BK250" s="36"/>
      <c r="BL250" s="29"/>
      <c r="BM250" s="36"/>
      <c r="BN250" s="36"/>
      <c r="BO250" s="36"/>
      <c r="BP250" s="29"/>
      <c r="BQ250" s="36"/>
      <c r="BR250" s="29"/>
      <c r="BS250" s="36"/>
      <c r="BT250" s="36"/>
      <c r="BU250" s="36"/>
      <c r="BV250" s="36"/>
    </row>
    <row r="251" spans="1:74" x14ac:dyDescent="0.25">
      <c r="A251" s="16">
        <v>249</v>
      </c>
      <c r="B251" s="16">
        <v>2</v>
      </c>
      <c r="C251" s="31" t="s">
        <v>928</v>
      </c>
      <c r="D251" s="40">
        <f>'ПЛАН 2019'!F251-январь!E251</f>
        <v>1414.6633972560387</v>
      </c>
      <c r="E251" s="40">
        <f t="shared" si="3"/>
        <v>0</v>
      </c>
      <c r="F251" s="36"/>
      <c r="G251" s="36"/>
      <c r="H251" s="36"/>
      <c r="I251" s="27"/>
      <c r="J251" s="36"/>
      <c r="K251" s="36"/>
      <c r="L251" s="36"/>
      <c r="M251" s="36"/>
      <c r="N251" s="36"/>
      <c r="O251" s="29"/>
      <c r="P251" s="36"/>
      <c r="Q251" s="29"/>
      <c r="R251" s="36"/>
      <c r="S251" s="36"/>
      <c r="T251" s="36"/>
      <c r="U251" s="36"/>
      <c r="V251" s="36"/>
      <c r="W251" s="36"/>
      <c r="X251" s="36"/>
      <c r="Y251" s="29"/>
      <c r="Z251" s="36"/>
      <c r="AA251" s="66"/>
      <c r="AB251" s="36"/>
      <c r="AC251" s="36"/>
      <c r="AD251" s="36"/>
      <c r="AE251" s="36"/>
      <c r="AF251" s="36"/>
      <c r="AG251" s="36"/>
      <c r="AH251" s="29"/>
      <c r="AI251" s="36"/>
      <c r="AJ251" s="29"/>
      <c r="AK251" s="36"/>
      <c r="AL251" s="36"/>
      <c r="AM251" s="36"/>
      <c r="AN251" s="29"/>
      <c r="AO251" s="36"/>
      <c r="AP251" s="29"/>
      <c r="AQ251" s="36"/>
      <c r="AR251" s="29"/>
      <c r="AS251" s="36"/>
      <c r="AT251" s="36"/>
      <c r="AU251" s="36"/>
      <c r="AV251" s="29"/>
      <c r="AW251" s="36"/>
      <c r="AX251" s="36"/>
      <c r="AY251" s="36"/>
      <c r="AZ251" s="29"/>
      <c r="BA251" s="36"/>
      <c r="BB251" s="36"/>
      <c r="BC251" s="36"/>
      <c r="BD251" s="36"/>
      <c r="BE251" s="36"/>
      <c r="BF251" s="36"/>
      <c r="BG251" s="36"/>
      <c r="BH251" s="36"/>
      <c r="BI251" s="36"/>
      <c r="BJ251" s="29"/>
      <c r="BK251" s="36"/>
      <c r="BL251" s="29"/>
      <c r="BM251" s="36"/>
      <c r="BN251" s="36"/>
      <c r="BO251" s="36"/>
      <c r="BP251" s="29"/>
      <c r="BQ251" s="36"/>
      <c r="BR251" s="29"/>
      <c r="BS251" s="36"/>
      <c r="BT251" s="36"/>
      <c r="BU251" s="36"/>
      <c r="BV251" s="36"/>
    </row>
    <row r="252" spans="1:74" x14ac:dyDescent="0.25">
      <c r="A252" s="16">
        <v>250</v>
      </c>
      <c r="B252" s="16">
        <v>2</v>
      </c>
      <c r="C252" s="31" t="s">
        <v>705</v>
      </c>
      <c r="D252" s="40">
        <f>'ПЛАН 2019'!F252-январь!E252</f>
        <v>-444.8772642705315</v>
      </c>
      <c r="E252" s="40">
        <f t="shared" si="3"/>
        <v>0</v>
      </c>
      <c r="F252" s="36"/>
      <c r="G252" s="36"/>
      <c r="H252" s="36"/>
      <c r="I252" s="27"/>
      <c r="J252" s="36"/>
      <c r="K252" s="36"/>
      <c r="L252" s="36"/>
      <c r="M252" s="36"/>
      <c r="N252" s="36"/>
      <c r="O252" s="29"/>
      <c r="P252" s="36"/>
      <c r="Q252" s="29"/>
      <c r="R252" s="36"/>
      <c r="S252" s="36"/>
      <c r="T252" s="36"/>
      <c r="U252" s="36"/>
      <c r="V252" s="36"/>
      <c r="W252" s="36"/>
      <c r="X252" s="36"/>
      <c r="Y252" s="29"/>
      <c r="Z252" s="36"/>
      <c r="AA252" s="66"/>
      <c r="AB252" s="36"/>
      <c r="AC252" s="36"/>
      <c r="AD252" s="36"/>
      <c r="AE252" s="36"/>
      <c r="AF252" s="36"/>
      <c r="AG252" s="36"/>
      <c r="AH252" s="29"/>
      <c r="AI252" s="36"/>
      <c r="AJ252" s="29"/>
      <c r="AK252" s="36"/>
      <c r="AL252" s="36"/>
      <c r="AM252" s="36"/>
      <c r="AN252" s="29"/>
      <c r="AO252" s="36"/>
      <c r="AP252" s="29"/>
      <c r="AQ252" s="36"/>
      <c r="AR252" s="29"/>
      <c r="AS252" s="36"/>
      <c r="AT252" s="36"/>
      <c r="AU252" s="36"/>
      <c r="AV252" s="29"/>
      <c r="AW252" s="36"/>
      <c r="AX252" s="36"/>
      <c r="AY252" s="36"/>
      <c r="AZ252" s="29"/>
      <c r="BA252" s="36"/>
      <c r="BB252" s="36"/>
      <c r="BC252" s="36"/>
      <c r="BD252" s="36"/>
      <c r="BE252" s="36"/>
      <c r="BF252" s="36"/>
      <c r="BG252" s="36"/>
      <c r="BH252" s="36"/>
      <c r="BI252" s="36"/>
      <c r="BJ252" s="29"/>
      <c r="BK252" s="36"/>
      <c r="BL252" s="29"/>
      <c r="BM252" s="36"/>
      <c r="BN252" s="36"/>
      <c r="BO252" s="36"/>
      <c r="BP252" s="29"/>
      <c r="BQ252" s="36"/>
      <c r="BR252" s="29"/>
      <c r="BS252" s="36"/>
      <c r="BT252" s="36"/>
      <c r="BU252" s="36"/>
      <c r="BV252" s="36"/>
    </row>
    <row r="253" spans="1:74" x14ac:dyDescent="0.25">
      <c r="A253" s="16">
        <v>251</v>
      </c>
      <c r="B253" s="16">
        <v>2</v>
      </c>
      <c r="C253" s="31" t="s">
        <v>706</v>
      </c>
      <c r="D253" s="40">
        <f>'ПЛАН 2019'!F253-январь!E253</f>
        <v>167.84821231884058</v>
      </c>
      <c r="E253" s="40">
        <f t="shared" si="3"/>
        <v>0</v>
      </c>
      <c r="F253" s="36"/>
      <c r="G253" s="36"/>
      <c r="H253" s="36"/>
      <c r="I253" s="27"/>
      <c r="J253" s="36"/>
      <c r="K253" s="36"/>
      <c r="L253" s="36"/>
      <c r="M253" s="36"/>
      <c r="N253" s="36"/>
      <c r="O253" s="29"/>
      <c r="P253" s="36"/>
      <c r="Q253" s="29"/>
      <c r="R253" s="36"/>
      <c r="S253" s="36"/>
      <c r="T253" s="36"/>
      <c r="U253" s="36"/>
      <c r="V253" s="36"/>
      <c r="W253" s="36"/>
      <c r="X253" s="36"/>
      <c r="Y253" s="29"/>
      <c r="Z253" s="36"/>
      <c r="AA253" s="66"/>
      <c r="AB253" s="36"/>
      <c r="AC253" s="36"/>
      <c r="AD253" s="36"/>
      <c r="AE253" s="36"/>
      <c r="AF253" s="36"/>
      <c r="AG253" s="36"/>
      <c r="AH253" s="29"/>
      <c r="AI253" s="36"/>
      <c r="AJ253" s="29"/>
      <c r="AK253" s="36"/>
      <c r="AL253" s="36"/>
      <c r="AM253" s="36"/>
      <c r="AN253" s="29"/>
      <c r="AO253" s="36"/>
      <c r="AP253" s="29"/>
      <c r="AQ253" s="36"/>
      <c r="AR253" s="29"/>
      <c r="AS253" s="36"/>
      <c r="AT253" s="36"/>
      <c r="AU253" s="36"/>
      <c r="AV253" s="29"/>
      <c r="AW253" s="36"/>
      <c r="AX253" s="36"/>
      <c r="AY253" s="36"/>
      <c r="AZ253" s="29"/>
      <c r="BA253" s="36"/>
      <c r="BB253" s="36"/>
      <c r="BC253" s="36"/>
      <c r="BD253" s="36"/>
      <c r="BE253" s="36"/>
      <c r="BF253" s="36"/>
      <c r="BG253" s="36"/>
      <c r="BH253" s="36"/>
      <c r="BI253" s="36"/>
      <c r="BJ253" s="29"/>
      <c r="BK253" s="36"/>
      <c r="BL253" s="29"/>
      <c r="BM253" s="36"/>
      <c r="BN253" s="36"/>
      <c r="BO253" s="36"/>
      <c r="BP253" s="29"/>
      <c r="BQ253" s="36"/>
      <c r="BR253" s="29"/>
      <c r="BS253" s="36"/>
      <c r="BT253" s="36"/>
      <c r="BU253" s="36"/>
      <c r="BV253" s="36"/>
    </row>
    <row r="254" spans="1:74" x14ac:dyDescent="0.25">
      <c r="A254" s="16">
        <v>252</v>
      </c>
      <c r="B254" s="16">
        <v>2</v>
      </c>
      <c r="C254" s="31" t="s">
        <v>707</v>
      </c>
      <c r="D254" s="40">
        <f>'ПЛАН 2019'!F254-январь!E254</f>
        <v>43.508141901449051</v>
      </c>
      <c r="E254" s="40">
        <f t="shared" si="3"/>
        <v>0</v>
      </c>
      <c r="F254" s="36"/>
      <c r="G254" s="36"/>
      <c r="H254" s="36"/>
      <c r="I254" s="27"/>
      <c r="J254" s="36"/>
      <c r="K254" s="36"/>
      <c r="L254" s="36"/>
      <c r="M254" s="36"/>
      <c r="N254" s="36"/>
      <c r="O254" s="29"/>
      <c r="P254" s="36"/>
      <c r="Q254" s="29"/>
      <c r="R254" s="36"/>
      <c r="S254" s="36"/>
      <c r="T254" s="36"/>
      <c r="U254" s="36"/>
      <c r="V254" s="36"/>
      <c r="W254" s="36"/>
      <c r="X254" s="36"/>
      <c r="Y254" s="29"/>
      <c r="Z254" s="36"/>
      <c r="AA254" s="66"/>
      <c r="AB254" s="36"/>
      <c r="AC254" s="36"/>
      <c r="AD254" s="36"/>
      <c r="AE254" s="36"/>
      <c r="AF254" s="36"/>
      <c r="AG254" s="36"/>
      <c r="AH254" s="29"/>
      <c r="AI254" s="36"/>
      <c r="AJ254" s="29"/>
      <c r="AK254" s="36"/>
      <c r="AL254" s="36"/>
      <c r="AM254" s="36"/>
      <c r="AN254" s="29"/>
      <c r="AO254" s="36"/>
      <c r="AP254" s="29"/>
      <c r="AQ254" s="36"/>
      <c r="AR254" s="29"/>
      <c r="AS254" s="36"/>
      <c r="AT254" s="36"/>
      <c r="AU254" s="36"/>
      <c r="AV254" s="29"/>
      <c r="AW254" s="36"/>
      <c r="AX254" s="36"/>
      <c r="AY254" s="36"/>
      <c r="AZ254" s="29"/>
      <c r="BA254" s="36"/>
      <c r="BB254" s="36"/>
      <c r="BC254" s="36"/>
      <c r="BD254" s="36"/>
      <c r="BE254" s="36"/>
      <c r="BF254" s="36"/>
      <c r="BG254" s="36"/>
      <c r="BH254" s="36"/>
      <c r="BI254" s="36"/>
      <c r="BJ254" s="29"/>
      <c r="BK254" s="36"/>
      <c r="BL254" s="29"/>
      <c r="BM254" s="36"/>
      <c r="BN254" s="36"/>
      <c r="BO254" s="36"/>
      <c r="BP254" s="29"/>
      <c r="BQ254" s="36"/>
      <c r="BR254" s="29"/>
      <c r="BS254" s="36"/>
      <c r="BT254" s="36"/>
      <c r="BU254" s="36"/>
      <c r="BV254" s="36"/>
    </row>
    <row r="255" spans="1:74" x14ac:dyDescent="0.25">
      <c r="A255" s="16">
        <v>253</v>
      </c>
      <c r="B255" s="16">
        <v>2</v>
      </c>
      <c r="C255" s="31" t="s">
        <v>708</v>
      </c>
      <c r="D255" s="40">
        <f>'ПЛАН 2019'!F255-январь!E255</f>
        <v>1644.4301110628019</v>
      </c>
      <c r="E255" s="40">
        <f t="shared" si="3"/>
        <v>0</v>
      </c>
      <c r="F255" s="36"/>
      <c r="G255" s="36"/>
      <c r="H255" s="36"/>
      <c r="I255" s="27"/>
      <c r="J255" s="36"/>
      <c r="K255" s="36"/>
      <c r="L255" s="36"/>
      <c r="M255" s="36"/>
      <c r="N255" s="36"/>
      <c r="O255" s="29"/>
      <c r="P255" s="36"/>
      <c r="Q255" s="29"/>
      <c r="R255" s="36"/>
      <c r="S255" s="36"/>
      <c r="T255" s="36"/>
      <c r="U255" s="36"/>
      <c r="V255" s="36"/>
      <c r="W255" s="36"/>
      <c r="X255" s="36"/>
      <c r="Y255" s="29"/>
      <c r="Z255" s="36"/>
      <c r="AA255" s="66"/>
      <c r="AB255" s="36"/>
      <c r="AC255" s="36"/>
      <c r="AD255" s="36"/>
      <c r="AE255" s="36"/>
      <c r="AF255" s="36"/>
      <c r="AG255" s="36"/>
      <c r="AH255" s="29"/>
      <c r="AI255" s="36"/>
      <c r="AJ255" s="29"/>
      <c r="AK255" s="36"/>
      <c r="AL255" s="36"/>
      <c r="AM255" s="36"/>
      <c r="AN255" s="29"/>
      <c r="AO255" s="36"/>
      <c r="AP255" s="29"/>
      <c r="AQ255" s="36"/>
      <c r="AR255" s="29"/>
      <c r="AS255" s="36"/>
      <c r="AT255" s="36"/>
      <c r="AU255" s="36"/>
      <c r="AV255" s="29"/>
      <c r="AW255" s="36"/>
      <c r="AX255" s="36"/>
      <c r="AY255" s="36"/>
      <c r="AZ255" s="29"/>
      <c r="BA255" s="36"/>
      <c r="BB255" s="36"/>
      <c r="BC255" s="36"/>
      <c r="BD255" s="36"/>
      <c r="BE255" s="36"/>
      <c r="BF255" s="36"/>
      <c r="BG255" s="36"/>
      <c r="BH255" s="36"/>
      <c r="BI255" s="36"/>
      <c r="BJ255" s="29"/>
      <c r="BK255" s="36"/>
      <c r="BL255" s="29"/>
      <c r="BM255" s="36"/>
      <c r="BN255" s="36"/>
      <c r="BO255" s="36"/>
      <c r="BP255" s="29"/>
      <c r="BQ255" s="36"/>
      <c r="BR255" s="29"/>
      <c r="BS255" s="36"/>
      <c r="BT255" s="36"/>
      <c r="BU255" s="36"/>
      <c r="BV255" s="36"/>
    </row>
    <row r="256" spans="1:74" x14ac:dyDescent="0.25">
      <c r="A256" s="16">
        <v>254</v>
      </c>
      <c r="B256" s="16">
        <v>2</v>
      </c>
      <c r="C256" s="31" t="s">
        <v>709</v>
      </c>
      <c r="D256" s="40">
        <f>'ПЛАН 2019'!F256-январь!E256</f>
        <v>-223.09308121739139</v>
      </c>
      <c r="E256" s="40">
        <f t="shared" si="3"/>
        <v>0</v>
      </c>
      <c r="F256" s="36"/>
      <c r="G256" s="36"/>
      <c r="H256" s="36"/>
      <c r="I256" s="27"/>
      <c r="J256" s="36"/>
      <c r="K256" s="36"/>
      <c r="L256" s="36"/>
      <c r="M256" s="36"/>
      <c r="N256" s="36"/>
      <c r="O256" s="29"/>
      <c r="P256" s="36"/>
      <c r="Q256" s="29"/>
      <c r="R256" s="36"/>
      <c r="S256" s="36"/>
      <c r="T256" s="36"/>
      <c r="U256" s="36"/>
      <c r="V256" s="36"/>
      <c r="W256" s="36"/>
      <c r="X256" s="36"/>
      <c r="Y256" s="29"/>
      <c r="Z256" s="36"/>
      <c r="AA256" s="66"/>
      <c r="AB256" s="36"/>
      <c r="AC256" s="36"/>
      <c r="AD256" s="36"/>
      <c r="AE256" s="36"/>
      <c r="AF256" s="36"/>
      <c r="AG256" s="36"/>
      <c r="AH256" s="29"/>
      <c r="AI256" s="36"/>
      <c r="AJ256" s="29"/>
      <c r="AK256" s="36"/>
      <c r="AL256" s="36"/>
      <c r="AM256" s="36"/>
      <c r="AN256" s="29"/>
      <c r="AO256" s="36"/>
      <c r="AP256" s="29"/>
      <c r="AQ256" s="36"/>
      <c r="AR256" s="29"/>
      <c r="AS256" s="36"/>
      <c r="AT256" s="36"/>
      <c r="AU256" s="36"/>
      <c r="AV256" s="29"/>
      <c r="AW256" s="36"/>
      <c r="AX256" s="36"/>
      <c r="AY256" s="36"/>
      <c r="AZ256" s="29"/>
      <c r="BA256" s="36"/>
      <c r="BB256" s="36"/>
      <c r="BC256" s="36"/>
      <c r="BD256" s="36"/>
      <c r="BE256" s="36"/>
      <c r="BF256" s="36"/>
      <c r="BG256" s="36"/>
      <c r="BH256" s="36"/>
      <c r="BI256" s="36"/>
      <c r="BJ256" s="29"/>
      <c r="BK256" s="36"/>
      <c r="BL256" s="29"/>
      <c r="BM256" s="36"/>
      <c r="BN256" s="36"/>
      <c r="BO256" s="36"/>
      <c r="BP256" s="29"/>
      <c r="BQ256" s="36"/>
      <c r="BR256" s="29"/>
      <c r="BS256" s="36"/>
      <c r="BT256" s="36"/>
      <c r="BU256" s="36"/>
      <c r="BV256" s="36"/>
    </row>
    <row r="257" spans="1:75" x14ac:dyDescent="0.25">
      <c r="A257" s="16">
        <v>255</v>
      </c>
      <c r="B257" s="16">
        <v>2</v>
      </c>
      <c r="C257" s="31" t="s">
        <v>710</v>
      </c>
      <c r="D257" s="40">
        <f>'ПЛАН 2019'!F257-январь!E257</f>
        <v>741.07287685024153</v>
      </c>
      <c r="E257" s="40">
        <f t="shared" si="3"/>
        <v>0</v>
      </c>
      <c r="F257" s="36"/>
      <c r="G257" s="36"/>
      <c r="H257" s="36"/>
      <c r="I257" s="27"/>
      <c r="J257" s="36"/>
      <c r="K257" s="36"/>
      <c r="L257" s="36"/>
      <c r="M257" s="36"/>
      <c r="N257" s="36"/>
      <c r="O257" s="29"/>
      <c r="P257" s="36"/>
      <c r="Q257" s="29"/>
      <c r="R257" s="36"/>
      <c r="S257" s="36"/>
      <c r="T257" s="36"/>
      <c r="U257" s="36"/>
      <c r="V257" s="36"/>
      <c r="W257" s="36"/>
      <c r="X257" s="36"/>
      <c r="Y257" s="29"/>
      <c r="Z257" s="36"/>
      <c r="AA257" s="66"/>
      <c r="AB257" s="36"/>
      <c r="AC257" s="36"/>
      <c r="AD257" s="36"/>
      <c r="AE257" s="36"/>
      <c r="AF257" s="36"/>
      <c r="AG257" s="36"/>
      <c r="AH257" s="29"/>
      <c r="AI257" s="36"/>
      <c r="AJ257" s="29"/>
      <c r="AK257" s="36"/>
      <c r="AL257" s="36"/>
      <c r="AM257" s="36"/>
      <c r="AN257" s="29"/>
      <c r="AO257" s="36"/>
      <c r="AP257" s="29"/>
      <c r="AQ257" s="36"/>
      <c r="AR257" s="29"/>
      <c r="AS257" s="36"/>
      <c r="AT257" s="36"/>
      <c r="AU257" s="36"/>
      <c r="AV257" s="29"/>
      <c r="AW257" s="36"/>
      <c r="AX257" s="36"/>
      <c r="AY257" s="36"/>
      <c r="AZ257" s="29"/>
      <c r="BA257" s="36"/>
      <c r="BB257" s="36"/>
      <c r="BC257" s="36"/>
      <c r="BD257" s="36"/>
      <c r="BE257" s="36"/>
      <c r="BF257" s="36"/>
      <c r="BG257" s="36"/>
      <c r="BH257" s="36"/>
      <c r="BI257" s="36"/>
      <c r="BJ257" s="29"/>
      <c r="BK257" s="36"/>
      <c r="BL257" s="29"/>
      <c r="BM257" s="36"/>
      <c r="BN257" s="36"/>
      <c r="BO257" s="36"/>
      <c r="BP257" s="29"/>
      <c r="BQ257" s="36"/>
      <c r="BR257" s="29"/>
      <c r="BS257" s="36"/>
      <c r="BT257" s="36"/>
      <c r="BU257" s="36"/>
      <c r="BV257" s="36"/>
    </row>
    <row r="258" spans="1:75" x14ac:dyDescent="0.25">
      <c r="A258" s="16">
        <v>256</v>
      </c>
      <c r="B258" s="16">
        <v>2</v>
      </c>
      <c r="C258" s="31" t="s">
        <v>711</v>
      </c>
      <c r="D258" s="40">
        <f>'ПЛАН 2019'!F258-январь!E258</f>
        <v>30.55389145893713</v>
      </c>
      <c r="E258" s="40">
        <f t="shared" si="3"/>
        <v>0</v>
      </c>
      <c r="F258" s="36"/>
      <c r="G258" s="36"/>
      <c r="H258" s="36"/>
      <c r="I258" s="27"/>
      <c r="J258" s="36"/>
      <c r="K258" s="36"/>
      <c r="L258" s="36"/>
      <c r="M258" s="36"/>
      <c r="N258" s="36"/>
      <c r="O258" s="29"/>
      <c r="P258" s="36"/>
      <c r="Q258" s="29"/>
      <c r="R258" s="36"/>
      <c r="S258" s="36"/>
      <c r="T258" s="36"/>
      <c r="U258" s="36"/>
      <c r="V258" s="36"/>
      <c r="W258" s="36"/>
      <c r="X258" s="36"/>
      <c r="Y258" s="29"/>
      <c r="Z258" s="36"/>
      <c r="AA258" s="66"/>
      <c r="AB258" s="36"/>
      <c r="AC258" s="36"/>
      <c r="AD258" s="36"/>
      <c r="AE258" s="36"/>
      <c r="AF258" s="36"/>
      <c r="AG258" s="36"/>
      <c r="AH258" s="29"/>
      <c r="AI258" s="36"/>
      <c r="AJ258" s="29"/>
      <c r="AK258" s="36"/>
      <c r="AL258" s="36"/>
      <c r="AM258" s="36"/>
      <c r="AN258" s="29"/>
      <c r="AO258" s="36"/>
      <c r="AP258" s="29"/>
      <c r="AQ258" s="36"/>
      <c r="AR258" s="29"/>
      <c r="AS258" s="36"/>
      <c r="AT258" s="36"/>
      <c r="AU258" s="36"/>
      <c r="AV258" s="29"/>
      <c r="AW258" s="36"/>
      <c r="AX258" s="36"/>
      <c r="AY258" s="36"/>
      <c r="AZ258" s="29"/>
      <c r="BA258" s="36"/>
      <c r="BB258" s="36"/>
      <c r="BC258" s="36"/>
      <c r="BD258" s="36"/>
      <c r="BE258" s="36"/>
      <c r="BF258" s="36"/>
      <c r="BG258" s="36"/>
      <c r="BH258" s="36"/>
      <c r="BI258" s="36"/>
      <c r="BJ258" s="29"/>
      <c r="BK258" s="36"/>
      <c r="BL258" s="29"/>
      <c r="BM258" s="36"/>
      <c r="BN258" s="36"/>
      <c r="BO258" s="36"/>
      <c r="BP258" s="29"/>
      <c r="BQ258" s="36"/>
      <c r="BR258" s="29"/>
      <c r="BS258" s="36"/>
      <c r="BT258" s="36"/>
      <c r="BU258" s="36"/>
      <c r="BV258" s="36"/>
    </row>
    <row r="259" spans="1:75" s="86" customFormat="1" x14ac:dyDescent="0.25">
      <c r="A259" s="79">
        <v>257</v>
      </c>
      <c r="B259" s="79">
        <v>2</v>
      </c>
      <c r="C259" s="80" t="s">
        <v>712</v>
      </c>
      <c r="D259" s="40">
        <f>'ПЛАН 2019'!F259-январь!E259</f>
        <v>371.21980374879223</v>
      </c>
      <c r="E259" s="81">
        <f t="shared" si="3"/>
        <v>1.9430000000000001</v>
      </c>
      <c r="F259" s="82"/>
      <c r="G259" s="82"/>
      <c r="H259" s="82"/>
      <c r="I259" s="83"/>
      <c r="J259" s="82"/>
      <c r="K259" s="82"/>
      <c r="L259" s="82"/>
      <c r="M259" s="82"/>
      <c r="N259" s="82"/>
      <c r="O259" s="84"/>
      <c r="P259" s="82"/>
      <c r="Q259" s="84"/>
      <c r="R259" s="82"/>
      <c r="S259" s="82"/>
      <c r="T259" s="82"/>
      <c r="U259" s="82"/>
      <c r="V259" s="82"/>
      <c r="W259" s="82"/>
      <c r="X259" s="82"/>
      <c r="Y259" s="84"/>
      <c r="Z259" s="82"/>
      <c r="AA259" s="85"/>
      <c r="AB259" s="82"/>
      <c r="AC259" s="82"/>
      <c r="AD259" s="82"/>
      <c r="AE259" s="82"/>
      <c r="AF259" s="82"/>
      <c r="AG259" s="82"/>
      <c r="AH259" s="84"/>
      <c r="AI259" s="82"/>
      <c r="AJ259" s="84"/>
      <c r="AK259" s="82"/>
      <c r="AL259" s="82"/>
      <c r="AM259" s="82"/>
      <c r="AN259" s="84"/>
      <c r="AO259" s="82"/>
      <c r="AP259" s="84"/>
      <c r="AQ259" s="82"/>
      <c r="AR259" s="84"/>
      <c r="AS259" s="82"/>
      <c r="AT259" s="82"/>
      <c r="AU259" s="82"/>
      <c r="AV259" s="84"/>
      <c r="AW259" s="82"/>
      <c r="AX259" s="82"/>
      <c r="AY259" s="82"/>
      <c r="AZ259" s="84"/>
      <c r="BA259" s="82"/>
      <c r="BB259" s="82"/>
      <c r="BC259" s="82"/>
      <c r="BD259" s="82"/>
      <c r="BE259" s="82"/>
      <c r="BF259" s="82"/>
      <c r="BG259" s="82"/>
      <c r="BH259" s="82"/>
      <c r="BI259" s="82"/>
      <c r="BJ259" s="84"/>
      <c r="BK259" s="82"/>
      <c r="BL259" s="84"/>
      <c r="BM259" s="82"/>
      <c r="BN259" s="82"/>
      <c r="BO259" s="82"/>
      <c r="BP259" s="84"/>
      <c r="BQ259" s="82"/>
      <c r="BR259" s="84"/>
      <c r="BS259" s="82"/>
      <c r="BT259" s="82"/>
      <c r="BU259" s="82"/>
      <c r="BV259" s="82">
        <v>1.9430000000000001</v>
      </c>
      <c r="BW259" s="86" t="s">
        <v>1073</v>
      </c>
    </row>
    <row r="260" spans="1:75" s="86" customFormat="1" x14ac:dyDescent="0.25">
      <c r="A260" s="79">
        <v>258</v>
      </c>
      <c r="B260" s="79">
        <v>2</v>
      </c>
      <c r="C260" s="80" t="s">
        <v>713</v>
      </c>
      <c r="D260" s="40">
        <f>'ПЛАН 2019'!F260-январь!E260</f>
        <v>-426.53831376811587</v>
      </c>
      <c r="E260" s="81">
        <f t="shared" ref="E260:E323" si="4">G260+H260+J260+L260+N260+P260+R260+T260+V260+X260+Z260+AC260+AE260+AG260+AI260+AK260+AM260+AO260+AQ260+AS260+AU260+AW260+AY260+BA260+BC260+BE260+BG260+BI260+BK260+BM260+BO260+BQ260+BS260+BU260+BV260</f>
        <v>23.626000000000001</v>
      </c>
      <c r="F260" s="82"/>
      <c r="G260" s="82"/>
      <c r="H260" s="82"/>
      <c r="I260" s="83"/>
      <c r="J260" s="82"/>
      <c r="K260" s="82"/>
      <c r="L260" s="82"/>
      <c r="M260" s="82"/>
      <c r="N260" s="82"/>
      <c r="O260" s="84"/>
      <c r="P260" s="82"/>
      <c r="Q260" s="84"/>
      <c r="R260" s="82"/>
      <c r="S260" s="82"/>
      <c r="T260" s="82"/>
      <c r="U260" s="82"/>
      <c r="V260" s="82"/>
      <c r="W260" s="82"/>
      <c r="X260" s="82"/>
      <c r="Y260" s="84"/>
      <c r="Z260" s="82"/>
      <c r="AA260" s="85"/>
      <c r="AB260" s="82"/>
      <c r="AC260" s="82"/>
      <c r="AD260" s="82"/>
      <c r="AE260" s="82"/>
      <c r="AF260" s="82"/>
      <c r="AG260" s="82"/>
      <c r="AH260" s="84"/>
      <c r="AI260" s="82"/>
      <c r="AJ260" s="84"/>
      <c r="AK260" s="82"/>
      <c r="AL260" s="82"/>
      <c r="AM260" s="82"/>
      <c r="AN260" s="84"/>
      <c r="AO260" s="82"/>
      <c r="AP260" s="84"/>
      <c r="AQ260" s="82"/>
      <c r="AR260" s="84"/>
      <c r="AS260" s="82"/>
      <c r="AT260" s="82"/>
      <c r="AU260" s="82"/>
      <c r="AV260" s="84"/>
      <c r="AW260" s="82"/>
      <c r="AX260" s="82"/>
      <c r="AY260" s="82"/>
      <c r="AZ260" s="84"/>
      <c r="BA260" s="82"/>
      <c r="BB260" s="82"/>
      <c r="BC260" s="82"/>
      <c r="BD260" s="82"/>
      <c r="BE260" s="82"/>
      <c r="BF260" s="82"/>
      <c r="BG260" s="82"/>
      <c r="BH260" s="82"/>
      <c r="BI260" s="82"/>
      <c r="BJ260" s="84"/>
      <c r="BK260" s="82"/>
      <c r="BL260" s="84"/>
      <c r="BM260" s="82"/>
      <c r="BN260" s="82"/>
      <c r="BO260" s="82"/>
      <c r="BP260" s="84"/>
      <c r="BQ260" s="82"/>
      <c r="BR260" s="84"/>
      <c r="BS260" s="82"/>
      <c r="BT260" s="82"/>
      <c r="BU260" s="82"/>
      <c r="BV260" s="82">
        <v>23.626000000000001</v>
      </c>
      <c r="BW260" s="86" t="s">
        <v>1070</v>
      </c>
    </row>
    <row r="261" spans="1:75" x14ac:dyDescent="0.25">
      <c r="A261" s="16">
        <v>259</v>
      </c>
      <c r="B261" s="16">
        <v>2</v>
      </c>
      <c r="C261" s="31" t="s">
        <v>714</v>
      </c>
      <c r="D261" s="40">
        <f>'ПЛАН 2019'!F261-январь!E261</f>
        <v>-141.34511813526569</v>
      </c>
      <c r="E261" s="40">
        <f t="shared" si="4"/>
        <v>0</v>
      </c>
      <c r="F261" s="36"/>
      <c r="G261" s="36"/>
      <c r="H261" s="36"/>
      <c r="I261" s="27"/>
      <c r="J261" s="36"/>
      <c r="K261" s="36"/>
      <c r="L261" s="36"/>
      <c r="M261" s="36"/>
      <c r="N261" s="36"/>
      <c r="O261" s="29"/>
      <c r="P261" s="36"/>
      <c r="Q261" s="29"/>
      <c r="R261" s="36"/>
      <c r="S261" s="36"/>
      <c r="T261" s="36"/>
      <c r="U261" s="36"/>
      <c r="V261" s="36"/>
      <c r="W261" s="36"/>
      <c r="X261" s="36"/>
      <c r="Y261" s="29"/>
      <c r="Z261" s="36"/>
      <c r="AA261" s="66"/>
      <c r="AB261" s="36"/>
      <c r="AC261" s="36"/>
      <c r="AD261" s="36"/>
      <c r="AE261" s="36"/>
      <c r="AF261" s="36"/>
      <c r="AG261" s="36"/>
      <c r="AH261" s="29"/>
      <c r="AI261" s="36"/>
      <c r="AJ261" s="29"/>
      <c r="AK261" s="36"/>
      <c r="AL261" s="36"/>
      <c r="AM261" s="36"/>
      <c r="AN261" s="29"/>
      <c r="AO261" s="36"/>
      <c r="AP261" s="29"/>
      <c r="AQ261" s="36"/>
      <c r="AR261" s="29"/>
      <c r="AS261" s="36"/>
      <c r="AT261" s="36"/>
      <c r="AU261" s="36"/>
      <c r="AV261" s="29"/>
      <c r="AW261" s="36"/>
      <c r="AX261" s="36"/>
      <c r="AY261" s="36"/>
      <c r="AZ261" s="29"/>
      <c r="BA261" s="36"/>
      <c r="BB261" s="36"/>
      <c r="BC261" s="36"/>
      <c r="BD261" s="36"/>
      <c r="BE261" s="36"/>
      <c r="BF261" s="36"/>
      <c r="BG261" s="36"/>
      <c r="BH261" s="36"/>
      <c r="BI261" s="36"/>
      <c r="BJ261" s="29"/>
      <c r="BK261" s="36"/>
      <c r="BL261" s="29"/>
      <c r="BM261" s="36"/>
      <c r="BN261" s="36"/>
      <c r="BO261" s="36"/>
      <c r="BP261" s="29"/>
      <c r="BQ261" s="36"/>
      <c r="BR261" s="29"/>
      <c r="BS261" s="36"/>
      <c r="BT261" s="36"/>
      <c r="BU261" s="36"/>
      <c r="BV261" s="36"/>
    </row>
    <row r="262" spans="1:75" x14ac:dyDescent="0.25">
      <c r="A262" s="16">
        <v>260</v>
      </c>
      <c r="B262" s="16">
        <v>2</v>
      </c>
      <c r="C262" s="31" t="s">
        <v>715</v>
      </c>
      <c r="D262" s="40">
        <f>'ПЛАН 2019'!F262-январь!E262</f>
        <v>80.730693990338153</v>
      </c>
      <c r="E262" s="40">
        <f t="shared" si="4"/>
        <v>0</v>
      </c>
      <c r="F262" s="36"/>
      <c r="G262" s="36"/>
      <c r="H262" s="36"/>
      <c r="I262" s="27"/>
      <c r="J262" s="36"/>
      <c r="K262" s="36"/>
      <c r="L262" s="36"/>
      <c r="M262" s="36"/>
      <c r="N262" s="36"/>
      <c r="O262" s="29"/>
      <c r="P262" s="36"/>
      <c r="Q262" s="29"/>
      <c r="R262" s="36"/>
      <c r="S262" s="36"/>
      <c r="T262" s="36"/>
      <c r="U262" s="36"/>
      <c r="V262" s="36"/>
      <c r="W262" s="36"/>
      <c r="X262" s="36"/>
      <c r="Y262" s="29"/>
      <c r="Z262" s="36"/>
      <c r="AA262" s="66"/>
      <c r="AB262" s="36"/>
      <c r="AC262" s="36"/>
      <c r="AD262" s="36"/>
      <c r="AE262" s="36"/>
      <c r="AF262" s="36"/>
      <c r="AG262" s="36"/>
      <c r="AH262" s="29"/>
      <c r="AI262" s="36"/>
      <c r="AJ262" s="29"/>
      <c r="AK262" s="36"/>
      <c r="AL262" s="36"/>
      <c r="AM262" s="36"/>
      <c r="AN262" s="29"/>
      <c r="AO262" s="36"/>
      <c r="AP262" s="29"/>
      <c r="AQ262" s="36"/>
      <c r="AR262" s="29"/>
      <c r="AS262" s="36"/>
      <c r="AT262" s="36"/>
      <c r="AU262" s="36"/>
      <c r="AV262" s="29"/>
      <c r="AW262" s="36"/>
      <c r="AX262" s="36"/>
      <c r="AY262" s="36"/>
      <c r="AZ262" s="29"/>
      <c r="BA262" s="36"/>
      <c r="BB262" s="36"/>
      <c r="BC262" s="36"/>
      <c r="BD262" s="36"/>
      <c r="BE262" s="36"/>
      <c r="BF262" s="36"/>
      <c r="BG262" s="36"/>
      <c r="BH262" s="36"/>
      <c r="BI262" s="36"/>
      <c r="BJ262" s="29"/>
      <c r="BK262" s="36"/>
      <c r="BL262" s="29"/>
      <c r="BM262" s="36"/>
      <c r="BN262" s="36"/>
      <c r="BO262" s="36"/>
      <c r="BP262" s="29"/>
      <c r="BQ262" s="36"/>
      <c r="BR262" s="29"/>
      <c r="BS262" s="36"/>
      <c r="BT262" s="36"/>
      <c r="BU262" s="36"/>
      <c r="BV262" s="36"/>
    </row>
    <row r="263" spans="1:75" x14ac:dyDescent="0.25">
      <c r="A263" s="16">
        <v>261</v>
      </c>
      <c r="B263" s="16">
        <v>2</v>
      </c>
      <c r="C263" s="31" t="s">
        <v>716</v>
      </c>
      <c r="D263" s="40">
        <f>'ПЛАН 2019'!F263-январь!E263</f>
        <v>-224.77885552657006</v>
      </c>
      <c r="E263" s="40">
        <f t="shared" si="4"/>
        <v>0</v>
      </c>
      <c r="F263" s="36"/>
      <c r="G263" s="36"/>
      <c r="H263" s="36"/>
      <c r="I263" s="27"/>
      <c r="J263" s="36"/>
      <c r="K263" s="36"/>
      <c r="L263" s="36"/>
      <c r="M263" s="36"/>
      <c r="N263" s="36"/>
      <c r="O263" s="29"/>
      <c r="P263" s="36"/>
      <c r="Q263" s="29"/>
      <c r="R263" s="36"/>
      <c r="S263" s="36"/>
      <c r="T263" s="36"/>
      <c r="U263" s="36"/>
      <c r="V263" s="36"/>
      <c r="W263" s="36"/>
      <c r="X263" s="36"/>
      <c r="Y263" s="29"/>
      <c r="Z263" s="36"/>
      <c r="AA263" s="66"/>
      <c r="AB263" s="36"/>
      <c r="AC263" s="36"/>
      <c r="AD263" s="36"/>
      <c r="AE263" s="36"/>
      <c r="AF263" s="36"/>
      <c r="AG263" s="36"/>
      <c r="AH263" s="29"/>
      <c r="AI263" s="36"/>
      <c r="AJ263" s="29"/>
      <c r="AK263" s="36"/>
      <c r="AL263" s="36"/>
      <c r="AM263" s="36"/>
      <c r="AN263" s="29"/>
      <c r="AO263" s="36"/>
      <c r="AP263" s="29"/>
      <c r="AQ263" s="36"/>
      <c r="AR263" s="29"/>
      <c r="AS263" s="36"/>
      <c r="AT263" s="36"/>
      <c r="AU263" s="36"/>
      <c r="AV263" s="29"/>
      <c r="AW263" s="36"/>
      <c r="AX263" s="36"/>
      <c r="AY263" s="36"/>
      <c r="AZ263" s="29"/>
      <c r="BA263" s="36"/>
      <c r="BB263" s="36"/>
      <c r="BC263" s="36"/>
      <c r="BD263" s="36"/>
      <c r="BE263" s="36"/>
      <c r="BF263" s="36"/>
      <c r="BG263" s="36"/>
      <c r="BH263" s="36"/>
      <c r="BI263" s="36"/>
      <c r="BJ263" s="29"/>
      <c r="BK263" s="36"/>
      <c r="BL263" s="29"/>
      <c r="BM263" s="36"/>
      <c r="BN263" s="36"/>
      <c r="BO263" s="36"/>
      <c r="BP263" s="29"/>
      <c r="BQ263" s="36"/>
      <c r="BR263" s="29"/>
      <c r="BS263" s="36"/>
      <c r="BT263" s="36"/>
      <c r="BU263" s="36"/>
      <c r="BV263" s="36"/>
    </row>
    <row r="264" spans="1:75" s="86" customFormat="1" x14ac:dyDescent="0.25">
      <c r="A264" s="79">
        <v>262</v>
      </c>
      <c r="B264" s="79">
        <v>2</v>
      </c>
      <c r="C264" s="80" t="s">
        <v>717</v>
      </c>
      <c r="D264" s="40">
        <f>'ПЛАН 2019'!F264-январь!E264</f>
        <v>-209.13225197101451</v>
      </c>
      <c r="E264" s="81">
        <f t="shared" si="4"/>
        <v>3.1219999999999999</v>
      </c>
      <c r="F264" s="82"/>
      <c r="G264" s="82"/>
      <c r="H264" s="82"/>
      <c r="I264" s="83"/>
      <c r="J264" s="82"/>
      <c r="K264" s="82"/>
      <c r="L264" s="82"/>
      <c r="M264" s="82"/>
      <c r="N264" s="82"/>
      <c r="O264" s="84"/>
      <c r="P264" s="82"/>
      <c r="Q264" s="84"/>
      <c r="R264" s="82"/>
      <c r="S264" s="82"/>
      <c r="T264" s="82"/>
      <c r="U264" s="82"/>
      <c r="V264" s="82"/>
      <c r="W264" s="82"/>
      <c r="X264" s="82"/>
      <c r="Y264" s="84"/>
      <c r="Z264" s="82"/>
      <c r="AA264" s="85"/>
      <c r="AB264" s="82"/>
      <c r="AC264" s="82"/>
      <c r="AD264" s="82"/>
      <c r="AE264" s="82"/>
      <c r="AF264" s="82"/>
      <c r="AG264" s="82"/>
      <c r="AH264" s="84"/>
      <c r="AI264" s="82"/>
      <c r="AJ264" s="84"/>
      <c r="AK264" s="82"/>
      <c r="AL264" s="82"/>
      <c r="AM264" s="82"/>
      <c r="AN264" s="84"/>
      <c r="AO264" s="82"/>
      <c r="AP264" s="84"/>
      <c r="AQ264" s="82"/>
      <c r="AR264" s="84"/>
      <c r="AS264" s="82"/>
      <c r="AT264" s="82"/>
      <c r="AU264" s="82"/>
      <c r="AV264" s="84"/>
      <c r="AW264" s="82"/>
      <c r="AX264" s="82"/>
      <c r="AY264" s="82"/>
      <c r="AZ264" s="84"/>
      <c r="BA264" s="82"/>
      <c r="BB264" s="82"/>
      <c r="BC264" s="82"/>
      <c r="BD264" s="82"/>
      <c r="BE264" s="82"/>
      <c r="BF264" s="82">
        <v>3.0000000000000001E-3</v>
      </c>
      <c r="BG264" s="82">
        <v>3.1219999999999999</v>
      </c>
      <c r="BH264" s="82"/>
      <c r="BI264" s="82"/>
      <c r="BJ264" s="84"/>
      <c r="BK264" s="82"/>
      <c r="BL264" s="84"/>
      <c r="BM264" s="82"/>
      <c r="BN264" s="82"/>
      <c r="BO264" s="82"/>
      <c r="BP264" s="84"/>
      <c r="BQ264" s="82"/>
      <c r="BR264" s="84"/>
      <c r="BS264" s="82"/>
      <c r="BT264" s="82"/>
      <c r="BU264" s="82"/>
      <c r="BV264" s="82"/>
    </row>
    <row r="265" spans="1:75" x14ac:dyDescent="0.25">
      <c r="A265" s="16">
        <v>263</v>
      </c>
      <c r="B265" s="16">
        <v>1</v>
      </c>
      <c r="C265" s="31" t="s">
        <v>718</v>
      </c>
      <c r="D265" s="40">
        <f>'ПЛАН 2019'!F265-январь!E265</f>
        <v>194.61232661835749</v>
      </c>
      <c r="E265" s="40">
        <f t="shared" si="4"/>
        <v>0</v>
      </c>
      <c r="F265" s="36"/>
      <c r="G265" s="36"/>
      <c r="H265" s="36"/>
      <c r="I265" s="27"/>
      <c r="J265" s="36"/>
      <c r="K265" s="36"/>
      <c r="L265" s="36"/>
      <c r="M265" s="36"/>
      <c r="N265" s="36"/>
      <c r="O265" s="29"/>
      <c r="P265" s="36"/>
      <c r="Q265" s="29"/>
      <c r="R265" s="36"/>
      <c r="S265" s="36"/>
      <c r="T265" s="36"/>
      <c r="U265" s="36"/>
      <c r="V265" s="36"/>
      <c r="W265" s="36"/>
      <c r="X265" s="36"/>
      <c r="Y265" s="29"/>
      <c r="Z265" s="36"/>
      <c r="AA265" s="66"/>
      <c r="AB265" s="36"/>
      <c r="AC265" s="36"/>
      <c r="AD265" s="36"/>
      <c r="AE265" s="36"/>
      <c r="AF265" s="36"/>
      <c r="AG265" s="36"/>
      <c r="AH265" s="29"/>
      <c r="AI265" s="36"/>
      <c r="AJ265" s="29"/>
      <c r="AK265" s="36"/>
      <c r="AL265" s="36"/>
      <c r="AM265" s="36"/>
      <c r="AN265" s="29"/>
      <c r="AO265" s="36"/>
      <c r="AP265" s="29"/>
      <c r="AQ265" s="36"/>
      <c r="AR265" s="29"/>
      <c r="AS265" s="36"/>
      <c r="AT265" s="36"/>
      <c r="AU265" s="36"/>
      <c r="AV265" s="29"/>
      <c r="AW265" s="36"/>
      <c r="AX265" s="36"/>
      <c r="AY265" s="36"/>
      <c r="AZ265" s="29"/>
      <c r="BA265" s="36"/>
      <c r="BB265" s="36"/>
      <c r="BC265" s="36"/>
      <c r="BD265" s="36"/>
      <c r="BE265" s="36"/>
      <c r="BF265" s="36"/>
      <c r="BG265" s="36"/>
      <c r="BH265" s="36"/>
      <c r="BI265" s="36"/>
      <c r="BJ265" s="29"/>
      <c r="BK265" s="36"/>
      <c r="BL265" s="29"/>
      <c r="BM265" s="36"/>
      <c r="BN265" s="36"/>
      <c r="BO265" s="36"/>
      <c r="BP265" s="29"/>
      <c r="BQ265" s="36"/>
      <c r="BR265" s="29"/>
      <c r="BS265" s="36"/>
      <c r="BT265" s="36"/>
      <c r="BU265" s="36"/>
      <c r="BV265" s="36"/>
    </row>
    <row r="266" spans="1:75" x14ac:dyDescent="0.25">
      <c r="A266" s="16">
        <v>264</v>
      </c>
      <c r="B266" s="16">
        <v>3</v>
      </c>
      <c r="C266" s="31" t="s">
        <v>719</v>
      </c>
      <c r="D266" s="40">
        <f>'ПЛАН 2019'!F266-январь!E266</f>
        <v>-153.28655192270526</v>
      </c>
      <c r="E266" s="40">
        <f t="shared" si="4"/>
        <v>0</v>
      </c>
      <c r="F266" s="36"/>
      <c r="G266" s="36"/>
      <c r="H266" s="36"/>
      <c r="I266" s="27"/>
      <c r="J266" s="36"/>
      <c r="K266" s="36"/>
      <c r="L266" s="36"/>
      <c r="M266" s="36"/>
      <c r="N266" s="36"/>
      <c r="O266" s="29"/>
      <c r="P266" s="36"/>
      <c r="Q266" s="29"/>
      <c r="R266" s="36"/>
      <c r="S266" s="36"/>
      <c r="T266" s="36"/>
      <c r="U266" s="36"/>
      <c r="V266" s="36"/>
      <c r="W266" s="36"/>
      <c r="X266" s="36"/>
      <c r="Y266" s="29"/>
      <c r="Z266" s="36"/>
      <c r="AA266" s="66"/>
      <c r="AB266" s="36"/>
      <c r="AC266" s="36"/>
      <c r="AD266" s="36"/>
      <c r="AE266" s="36"/>
      <c r="AF266" s="36"/>
      <c r="AG266" s="36"/>
      <c r="AH266" s="29"/>
      <c r="AI266" s="36"/>
      <c r="AJ266" s="29"/>
      <c r="AK266" s="36"/>
      <c r="AL266" s="36"/>
      <c r="AM266" s="36"/>
      <c r="AN266" s="29"/>
      <c r="AO266" s="36"/>
      <c r="AP266" s="29"/>
      <c r="AQ266" s="36"/>
      <c r="AR266" s="29"/>
      <c r="AS266" s="36"/>
      <c r="AT266" s="36"/>
      <c r="AU266" s="36"/>
      <c r="AV266" s="29"/>
      <c r="AW266" s="36"/>
      <c r="AX266" s="36"/>
      <c r="AY266" s="36"/>
      <c r="AZ266" s="29"/>
      <c r="BA266" s="36"/>
      <c r="BB266" s="36"/>
      <c r="BC266" s="36"/>
      <c r="BD266" s="36"/>
      <c r="BE266" s="36"/>
      <c r="BF266" s="36"/>
      <c r="BG266" s="36"/>
      <c r="BH266" s="36"/>
      <c r="BI266" s="36"/>
      <c r="BJ266" s="29"/>
      <c r="BK266" s="36"/>
      <c r="BL266" s="29"/>
      <c r="BM266" s="36"/>
      <c r="BN266" s="36"/>
      <c r="BO266" s="36"/>
      <c r="BP266" s="29"/>
      <c r="BQ266" s="36"/>
      <c r="BR266" s="29"/>
      <c r="BS266" s="36"/>
      <c r="BT266" s="36"/>
      <c r="BU266" s="36"/>
      <c r="BV266" s="36"/>
    </row>
    <row r="267" spans="1:75" x14ac:dyDescent="0.25">
      <c r="A267" s="16">
        <v>265</v>
      </c>
      <c r="B267" s="16">
        <v>1</v>
      </c>
      <c r="C267" s="31" t="s">
        <v>720</v>
      </c>
      <c r="D267" s="40">
        <f>'ПЛАН 2019'!F267-январь!E267</f>
        <v>1611.5729796328501</v>
      </c>
      <c r="E267" s="40">
        <f t="shared" si="4"/>
        <v>0</v>
      </c>
      <c r="F267" s="36"/>
      <c r="G267" s="36"/>
      <c r="H267" s="36"/>
      <c r="I267" s="27"/>
      <c r="J267" s="36"/>
      <c r="K267" s="36"/>
      <c r="L267" s="36"/>
      <c r="M267" s="36"/>
      <c r="N267" s="36"/>
      <c r="O267" s="29"/>
      <c r="P267" s="36"/>
      <c r="Q267" s="29"/>
      <c r="R267" s="36"/>
      <c r="S267" s="36"/>
      <c r="T267" s="36"/>
      <c r="U267" s="36"/>
      <c r="V267" s="36"/>
      <c r="W267" s="36"/>
      <c r="X267" s="36"/>
      <c r="Y267" s="29"/>
      <c r="Z267" s="36"/>
      <c r="AA267" s="66"/>
      <c r="AB267" s="36"/>
      <c r="AC267" s="36"/>
      <c r="AD267" s="36"/>
      <c r="AE267" s="36"/>
      <c r="AF267" s="36"/>
      <c r="AG267" s="36"/>
      <c r="AH267" s="29"/>
      <c r="AI267" s="36"/>
      <c r="AJ267" s="29"/>
      <c r="AK267" s="36"/>
      <c r="AL267" s="36"/>
      <c r="AM267" s="36"/>
      <c r="AN267" s="29"/>
      <c r="AO267" s="36"/>
      <c r="AP267" s="29"/>
      <c r="AQ267" s="36"/>
      <c r="AR267" s="29"/>
      <c r="AS267" s="36"/>
      <c r="AT267" s="36"/>
      <c r="AU267" s="36"/>
      <c r="AV267" s="29"/>
      <c r="AW267" s="36"/>
      <c r="AX267" s="36"/>
      <c r="AY267" s="36"/>
      <c r="AZ267" s="29"/>
      <c r="BA267" s="36"/>
      <c r="BB267" s="36"/>
      <c r="BC267" s="36"/>
      <c r="BD267" s="36"/>
      <c r="BE267" s="36"/>
      <c r="BF267" s="36"/>
      <c r="BG267" s="36"/>
      <c r="BH267" s="36"/>
      <c r="BI267" s="36"/>
      <c r="BJ267" s="29"/>
      <c r="BK267" s="36"/>
      <c r="BL267" s="29"/>
      <c r="BM267" s="36"/>
      <c r="BN267" s="36"/>
      <c r="BO267" s="36"/>
      <c r="BP267" s="29"/>
      <c r="BQ267" s="36"/>
      <c r="BR267" s="29"/>
      <c r="BS267" s="36"/>
      <c r="BT267" s="36"/>
      <c r="BU267" s="36"/>
      <c r="BV267" s="36"/>
    </row>
    <row r="268" spans="1:75" x14ac:dyDescent="0.25">
      <c r="A268" s="16">
        <v>266</v>
      </c>
      <c r="B268" s="16">
        <v>3</v>
      </c>
      <c r="C268" s="31" t="s">
        <v>721</v>
      </c>
      <c r="D268" s="40">
        <f>'ПЛАН 2019'!F268-январь!E268</f>
        <v>439.15393849275358</v>
      </c>
      <c r="E268" s="40">
        <f t="shared" si="4"/>
        <v>0</v>
      </c>
      <c r="F268" s="36"/>
      <c r="G268" s="36"/>
      <c r="H268" s="36"/>
      <c r="I268" s="27"/>
      <c r="J268" s="36"/>
      <c r="K268" s="36"/>
      <c r="L268" s="36"/>
      <c r="M268" s="36"/>
      <c r="N268" s="36"/>
      <c r="O268" s="29"/>
      <c r="P268" s="36"/>
      <c r="Q268" s="29"/>
      <c r="R268" s="36"/>
      <c r="S268" s="36"/>
      <c r="T268" s="36"/>
      <c r="U268" s="36"/>
      <c r="V268" s="36"/>
      <c r="W268" s="36"/>
      <c r="X268" s="36"/>
      <c r="Y268" s="29"/>
      <c r="Z268" s="36"/>
      <c r="AA268" s="66"/>
      <c r="AB268" s="36"/>
      <c r="AC268" s="36"/>
      <c r="AD268" s="36"/>
      <c r="AE268" s="36"/>
      <c r="AF268" s="36"/>
      <c r="AG268" s="36"/>
      <c r="AH268" s="29"/>
      <c r="AI268" s="36"/>
      <c r="AJ268" s="29"/>
      <c r="AK268" s="36"/>
      <c r="AL268" s="36"/>
      <c r="AM268" s="36"/>
      <c r="AN268" s="29"/>
      <c r="AO268" s="36"/>
      <c r="AP268" s="29"/>
      <c r="AQ268" s="36"/>
      <c r="AR268" s="29"/>
      <c r="AS268" s="36"/>
      <c r="AT268" s="36"/>
      <c r="AU268" s="36"/>
      <c r="AV268" s="29"/>
      <c r="AW268" s="36"/>
      <c r="AX268" s="36"/>
      <c r="AY268" s="36"/>
      <c r="AZ268" s="29"/>
      <c r="BA268" s="36"/>
      <c r="BB268" s="36"/>
      <c r="BC268" s="36"/>
      <c r="BD268" s="36"/>
      <c r="BE268" s="36"/>
      <c r="BF268" s="36"/>
      <c r="BG268" s="36"/>
      <c r="BH268" s="36"/>
      <c r="BI268" s="36"/>
      <c r="BJ268" s="29"/>
      <c r="BK268" s="36"/>
      <c r="BL268" s="29"/>
      <c r="BM268" s="36"/>
      <c r="BN268" s="36"/>
      <c r="BO268" s="36"/>
      <c r="BP268" s="29"/>
      <c r="BQ268" s="36"/>
      <c r="BR268" s="29"/>
      <c r="BS268" s="36"/>
      <c r="BT268" s="36"/>
      <c r="BU268" s="36"/>
      <c r="BV268" s="36"/>
    </row>
    <row r="269" spans="1:75" x14ac:dyDescent="0.25">
      <c r="A269" s="16">
        <v>267</v>
      </c>
      <c r="B269" s="16">
        <v>3</v>
      </c>
      <c r="C269" s="31" t="s">
        <v>722</v>
      </c>
      <c r="D269" s="40">
        <f>'ПЛАН 2019'!F269-январь!E269</f>
        <v>1122.7964765700483</v>
      </c>
      <c r="E269" s="40">
        <f t="shared" si="4"/>
        <v>0</v>
      </c>
      <c r="F269" s="36"/>
      <c r="G269" s="36"/>
      <c r="H269" s="36"/>
      <c r="I269" s="27"/>
      <c r="J269" s="36"/>
      <c r="K269" s="36"/>
      <c r="L269" s="36"/>
      <c r="M269" s="36"/>
      <c r="N269" s="36"/>
      <c r="O269" s="29"/>
      <c r="P269" s="36"/>
      <c r="Q269" s="29"/>
      <c r="R269" s="36"/>
      <c r="S269" s="36"/>
      <c r="T269" s="36"/>
      <c r="U269" s="36"/>
      <c r="V269" s="36"/>
      <c r="W269" s="36"/>
      <c r="X269" s="36"/>
      <c r="Y269" s="29"/>
      <c r="Z269" s="36"/>
      <c r="AA269" s="66"/>
      <c r="AB269" s="36"/>
      <c r="AC269" s="36"/>
      <c r="AD269" s="36"/>
      <c r="AE269" s="36"/>
      <c r="AF269" s="36"/>
      <c r="AG269" s="36"/>
      <c r="AH269" s="29"/>
      <c r="AI269" s="36"/>
      <c r="AJ269" s="29"/>
      <c r="AK269" s="36"/>
      <c r="AL269" s="36"/>
      <c r="AM269" s="36"/>
      <c r="AN269" s="29"/>
      <c r="AO269" s="36"/>
      <c r="AP269" s="29"/>
      <c r="AQ269" s="36"/>
      <c r="AR269" s="29"/>
      <c r="AS269" s="36"/>
      <c r="AT269" s="36"/>
      <c r="AU269" s="36"/>
      <c r="AV269" s="29"/>
      <c r="AW269" s="36"/>
      <c r="AX269" s="36"/>
      <c r="AY269" s="36"/>
      <c r="AZ269" s="29"/>
      <c r="BA269" s="36"/>
      <c r="BB269" s="36"/>
      <c r="BC269" s="36"/>
      <c r="BD269" s="36"/>
      <c r="BE269" s="36"/>
      <c r="BF269" s="36"/>
      <c r="BG269" s="36"/>
      <c r="BH269" s="36"/>
      <c r="BI269" s="36"/>
      <c r="BJ269" s="29"/>
      <c r="BK269" s="36"/>
      <c r="BL269" s="29"/>
      <c r="BM269" s="36"/>
      <c r="BN269" s="36"/>
      <c r="BO269" s="36"/>
      <c r="BP269" s="29"/>
      <c r="BQ269" s="36"/>
      <c r="BR269" s="29"/>
      <c r="BS269" s="36"/>
      <c r="BT269" s="36"/>
      <c r="BU269" s="36"/>
      <c r="BV269" s="36"/>
    </row>
    <row r="270" spans="1:75" x14ac:dyDescent="0.25">
      <c r="A270" s="16">
        <v>268</v>
      </c>
      <c r="B270" s="16">
        <v>3</v>
      </c>
      <c r="C270" s="31" t="s">
        <v>723</v>
      </c>
      <c r="D270" s="40">
        <f>'ПЛАН 2019'!F270-январь!E270</f>
        <v>87.160643294685997</v>
      </c>
      <c r="E270" s="40">
        <f t="shared" si="4"/>
        <v>0</v>
      </c>
      <c r="F270" s="36"/>
      <c r="G270" s="36"/>
      <c r="H270" s="36"/>
      <c r="I270" s="27"/>
      <c r="J270" s="36"/>
      <c r="K270" s="36"/>
      <c r="L270" s="36"/>
      <c r="M270" s="36"/>
      <c r="N270" s="36"/>
      <c r="O270" s="29"/>
      <c r="P270" s="36"/>
      <c r="Q270" s="29"/>
      <c r="R270" s="36"/>
      <c r="S270" s="36"/>
      <c r="T270" s="36"/>
      <c r="U270" s="36"/>
      <c r="V270" s="36"/>
      <c r="W270" s="36"/>
      <c r="X270" s="36"/>
      <c r="Y270" s="29"/>
      <c r="Z270" s="36"/>
      <c r="AA270" s="66"/>
      <c r="AB270" s="36"/>
      <c r="AC270" s="36"/>
      <c r="AD270" s="36"/>
      <c r="AE270" s="36"/>
      <c r="AF270" s="36"/>
      <c r="AG270" s="36"/>
      <c r="AH270" s="29"/>
      <c r="AI270" s="36"/>
      <c r="AJ270" s="29"/>
      <c r="AK270" s="36"/>
      <c r="AL270" s="36"/>
      <c r="AM270" s="36"/>
      <c r="AN270" s="29"/>
      <c r="AO270" s="36"/>
      <c r="AP270" s="29"/>
      <c r="AQ270" s="36"/>
      <c r="AR270" s="29"/>
      <c r="AS270" s="36"/>
      <c r="AT270" s="36"/>
      <c r="AU270" s="36"/>
      <c r="AV270" s="29"/>
      <c r="AW270" s="36"/>
      <c r="AX270" s="36"/>
      <c r="AY270" s="36"/>
      <c r="AZ270" s="29"/>
      <c r="BA270" s="36"/>
      <c r="BB270" s="36"/>
      <c r="BC270" s="36"/>
      <c r="BD270" s="36"/>
      <c r="BE270" s="36"/>
      <c r="BF270" s="36"/>
      <c r="BG270" s="36"/>
      <c r="BH270" s="36"/>
      <c r="BI270" s="36"/>
      <c r="BJ270" s="29"/>
      <c r="BK270" s="36"/>
      <c r="BL270" s="29"/>
      <c r="BM270" s="36"/>
      <c r="BN270" s="36"/>
      <c r="BO270" s="36"/>
      <c r="BP270" s="29"/>
      <c r="BQ270" s="36"/>
      <c r="BR270" s="29"/>
      <c r="BS270" s="36"/>
      <c r="BT270" s="36"/>
      <c r="BU270" s="36"/>
      <c r="BV270" s="36"/>
    </row>
    <row r="271" spans="1:75" x14ac:dyDescent="0.25">
      <c r="A271" s="16">
        <v>269</v>
      </c>
      <c r="B271" s="16">
        <v>3</v>
      </c>
      <c r="C271" s="31" t="s">
        <v>724</v>
      </c>
      <c r="D271" s="40">
        <f>'ПЛАН 2019'!F271-январь!E271</f>
        <v>-70.877283304347856</v>
      </c>
      <c r="E271" s="40">
        <f t="shared" si="4"/>
        <v>0</v>
      </c>
      <c r="F271" s="36"/>
      <c r="G271" s="36"/>
      <c r="H271" s="36"/>
      <c r="I271" s="27"/>
      <c r="J271" s="36"/>
      <c r="K271" s="36"/>
      <c r="L271" s="36"/>
      <c r="M271" s="36"/>
      <c r="N271" s="36"/>
      <c r="O271" s="29"/>
      <c r="P271" s="36"/>
      <c r="Q271" s="29"/>
      <c r="R271" s="36"/>
      <c r="S271" s="36"/>
      <c r="T271" s="36"/>
      <c r="U271" s="36"/>
      <c r="V271" s="36"/>
      <c r="W271" s="36"/>
      <c r="X271" s="36"/>
      <c r="Y271" s="29"/>
      <c r="Z271" s="36"/>
      <c r="AA271" s="66"/>
      <c r="AB271" s="36"/>
      <c r="AC271" s="36"/>
      <c r="AD271" s="36"/>
      <c r="AE271" s="36"/>
      <c r="AF271" s="36"/>
      <c r="AG271" s="36"/>
      <c r="AH271" s="29"/>
      <c r="AI271" s="36"/>
      <c r="AJ271" s="29"/>
      <c r="AK271" s="36"/>
      <c r="AL271" s="36"/>
      <c r="AM271" s="36"/>
      <c r="AN271" s="29"/>
      <c r="AO271" s="36"/>
      <c r="AP271" s="29"/>
      <c r="AQ271" s="36"/>
      <c r="AR271" s="29"/>
      <c r="AS271" s="36"/>
      <c r="AT271" s="36"/>
      <c r="AU271" s="36"/>
      <c r="AV271" s="29"/>
      <c r="AW271" s="36"/>
      <c r="AX271" s="36"/>
      <c r="AY271" s="36"/>
      <c r="AZ271" s="29"/>
      <c r="BA271" s="36"/>
      <c r="BB271" s="36"/>
      <c r="BC271" s="36"/>
      <c r="BD271" s="36"/>
      <c r="BE271" s="36"/>
      <c r="BF271" s="36"/>
      <c r="BG271" s="36"/>
      <c r="BH271" s="36"/>
      <c r="BI271" s="36"/>
      <c r="BJ271" s="29"/>
      <c r="BK271" s="36"/>
      <c r="BL271" s="29"/>
      <c r="BM271" s="36"/>
      <c r="BN271" s="36"/>
      <c r="BO271" s="36"/>
      <c r="BP271" s="29"/>
      <c r="BQ271" s="36"/>
      <c r="BR271" s="29"/>
      <c r="BS271" s="36"/>
      <c r="BT271" s="36"/>
      <c r="BU271" s="36"/>
      <c r="BV271" s="36"/>
    </row>
    <row r="272" spans="1:75" x14ac:dyDescent="0.25">
      <c r="A272" s="16">
        <v>270</v>
      </c>
      <c r="B272" s="16">
        <v>3</v>
      </c>
      <c r="C272" s="31" t="s">
        <v>725</v>
      </c>
      <c r="D272" s="40">
        <f>'ПЛАН 2019'!F272-январь!E272</f>
        <v>-60.505458260869574</v>
      </c>
      <c r="E272" s="40">
        <f t="shared" si="4"/>
        <v>0</v>
      </c>
      <c r="F272" s="36"/>
      <c r="G272" s="36"/>
      <c r="H272" s="36"/>
      <c r="I272" s="27"/>
      <c r="J272" s="36"/>
      <c r="K272" s="36"/>
      <c r="L272" s="36"/>
      <c r="M272" s="36"/>
      <c r="N272" s="36"/>
      <c r="O272" s="29"/>
      <c r="P272" s="36"/>
      <c r="Q272" s="29"/>
      <c r="R272" s="36"/>
      <c r="S272" s="36"/>
      <c r="T272" s="36"/>
      <c r="U272" s="36"/>
      <c r="V272" s="36"/>
      <c r="W272" s="36"/>
      <c r="X272" s="36"/>
      <c r="Y272" s="29"/>
      <c r="Z272" s="36"/>
      <c r="AA272" s="66"/>
      <c r="AB272" s="36"/>
      <c r="AC272" s="36"/>
      <c r="AD272" s="36"/>
      <c r="AE272" s="36"/>
      <c r="AF272" s="36"/>
      <c r="AG272" s="36"/>
      <c r="AH272" s="29"/>
      <c r="AI272" s="36"/>
      <c r="AJ272" s="29"/>
      <c r="AK272" s="36"/>
      <c r="AL272" s="36"/>
      <c r="AM272" s="36"/>
      <c r="AN272" s="29"/>
      <c r="AO272" s="36"/>
      <c r="AP272" s="29"/>
      <c r="AQ272" s="36"/>
      <c r="AR272" s="29"/>
      <c r="AS272" s="36"/>
      <c r="AT272" s="36"/>
      <c r="AU272" s="36"/>
      <c r="AV272" s="29"/>
      <c r="AW272" s="36"/>
      <c r="AX272" s="36"/>
      <c r="AY272" s="36"/>
      <c r="AZ272" s="29"/>
      <c r="BA272" s="36"/>
      <c r="BB272" s="36"/>
      <c r="BC272" s="36"/>
      <c r="BD272" s="36"/>
      <c r="BE272" s="36"/>
      <c r="BF272" s="36"/>
      <c r="BG272" s="36"/>
      <c r="BH272" s="36"/>
      <c r="BI272" s="36"/>
      <c r="BJ272" s="29"/>
      <c r="BK272" s="36"/>
      <c r="BL272" s="29"/>
      <c r="BM272" s="36"/>
      <c r="BN272" s="36"/>
      <c r="BO272" s="36"/>
      <c r="BP272" s="29"/>
      <c r="BQ272" s="36"/>
      <c r="BR272" s="29"/>
      <c r="BS272" s="36"/>
      <c r="BT272" s="36"/>
      <c r="BU272" s="36"/>
      <c r="BV272" s="36"/>
    </row>
    <row r="273" spans="1:75" x14ac:dyDescent="0.25">
      <c r="A273" s="16">
        <v>271</v>
      </c>
      <c r="B273" s="16">
        <v>3</v>
      </c>
      <c r="C273" s="31" t="s">
        <v>726</v>
      </c>
      <c r="D273" s="40">
        <f>'ПЛАН 2019'!F273-январь!E273</f>
        <v>578.91093360386481</v>
      </c>
      <c r="E273" s="40">
        <f t="shared" si="4"/>
        <v>0</v>
      </c>
      <c r="F273" s="36"/>
      <c r="G273" s="36"/>
      <c r="H273" s="36"/>
      <c r="I273" s="27"/>
      <c r="J273" s="36"/>
      <c r="K273" s="36"/>
      <c r="L273" s="36"/>
      <c r="M273" s="36"/>
      <c r="N273" s="36"/>
      <c r="O273" s="29"/>
      <c r="P273" s="36"/>
      <c r="Q273" s="29"/>
      <c r="R273" s="36"/>
      <c r="S273" s="36"/>
      <c r="T273" s="36"/>
      <c r="U273" s="36"/>
      <c r="V273" s="36"/>
      <c r="W273" s="36"/>
      <c r="X273" s="36"/>
      <c r="Y273" s="29"/>
      <c r="Z273" s="36"/>
      <c r="AA273" s="66"/>
      <c r="AB273" s="36"/>
      <c r="AC273" s="36"/>
      <c r="AD273" s="36"/>
      <c r="AE273" s="36"/>
      <c r="AF273" s="36"/>
      <c r="AG273" s="36"/>
      <c r="AH273" s="29"/>
      <c r="AI273" s="36"/>
      <c r="AJ273" s="29"/>
      <c r="AK273" s="36"/>
      <c r="AL273" s="36"/>
      <c r="AM273" s="36"/>
      <c r="AN273" s="29"/>
      <c r="AO273" s="36"/>
      <c r="AP273" s="29"/>
      <c r="AQ273" s="36"/>
      <c r="AR273" s="29"/>
      <c r="AS273" s="36"/>
      <c r="AT273" s="36"/>
      <c r="AU273" s="36"/>
      <c r="AV273" s="29"/>
      <c r="AW273" s="36"/>
      <c r="AX273" s="36"/>
      <c r="AY273" s="36"/>
      <c r="AZ273" s="29"/>
      <c r="BA273" s="36"/>
      <c r="BB273" s="36"/>
      <c r="BC273" s="36"/>
      <c r="BD273" s="36"/>
      <c r="BE273" s="36"/>
      <c r="BF273" s="36"/>
      <c r="BG273" s="36"/>
      <c r="BH273" s="36"/>
      <c r="BI273" s="36"/>
      <c r="BJ273" s="29"/>
      <c r="BK273" s="36"/>
      <c r="BL273" s="29"/>
      <c r="BM273" s="36"/>
      <c r="BN273" s="36"/>
      <c r="BO273" s="36"/>
      <c r="BP273" s="29"/>
      <c r="BQ273" s="36"/>
      <c r="BR273" s="29"/>
      <c r="BS273" s="36"/>
      <c r="BT273" s="36"/>
      <c r="BU273" s="36"/>
      <c r="BV273" s="36"/>
    </row>
    <row r="274" spans="1:75" x14ac:dyDescent="0.25">
      <c r="A274" s="16">
        <v>272</v>
      </c>
      <c r="B274" s="16">
        <v>3</v>
      </c>
      <c r="C274" s="31" t="s">
        <v>727</v>
      </c>
      <c r="D274" s="40">
        <f>'ПЛАН 2019'!F274-январь!E274</f>
        <v>406.42582998067633</v>
      </c>
      <c r="E274" s="40">
        <f t="shared" si="4"/>
        <v>0</v>
      </c>
      <c r="F274" s="36"/>
      <c r="G274" s="36"/>
      <c r="H274" s="36"/>
      <c r="I274" s="27"/>
      <c r="J274" s="36"/>
      <c r="K274" s="36"/>
      <c r="L274" s="36"/>
      <c r="M274" s="36"/>
      <c r="N274" s="36"/>
      <c r="O274" s="29"/>
      <c r="P274" s="36"/>
      <c r="Q274" s="29"/>
      <c r="R274" s="36"/>
      <c r="S274" s="36"/>
      <c r="T274" s="36"/>
      <c r="U274" s="36"/>
      <c r="V274" s="36"/>
      <c r="W274" s="36"/>
      <c r="X274" s="36"/>
      <c r="Y274" s="29"/>
      <c r="Z274" s="36"/>
      <c r="AA274" s="66"/>
      <c r="AB274" s="36"/>
      <c r="AC274" s="36"/>
      <c r="AD274" s="36"/>
      <c r="AE274" s="36"/>
      <c r="AF274" s="36"/>
      <c r="AG274" s="36"/>
      <c r="AH274" s="29"/>
      <c r="AI274" s="36"/>
      <c r="AJ274" s="29"/>
      <c r="AK274" s="36"/>
      <c r="AL274" s="36"/>
      <c r="AM274" s="36"/>
      <c r="AN274" s="29"/>
      <c r="AO274" s="36"/>
      <c r="AP274" s="29"/>
      <c r="AQ274" s="36"/>
      <c r="AR274" s="29"/>
      <c r="AS274" s="36"/>
      <c r="AT274" s="36"/>
      <c r="AU274" s="36"/>
      <c r="AV274" s="29"/>
      <c r="AW274" s="36"/>
      <c r="AX274" s="36"/>
      <c r="AY274" s="36"/>
      <c r="AZ274" s="29"/>
      <c r="BA274" s="36"/>
      <c r="BB274" s="36"/>
      <c r="BC274" s="36"/>
      <c r="BD274" s="36"/>
      <c r="BE274" s="36"/>
      <c r="BF274" s="36"/>
      <c r="BG274" s="36"/>
      <c r="BH274" s="36"/>
      <c r="BI274" s="36"/>
      <c r="BJ274" s="29"/>
      <c r="BK274" s="36"/>
      <c r="BL274" s="29"/>
      <c r="BM274" s="36"/>
      <c r="BN274" s="36"/>
      <c r="BO274" s="36"/>
      <c r="BP274" s="29"/>
      <c r="BQ274" s="36"/>
      <c r="BR274" s="29"/>
      <c r="BS274" s="36"/>
      <c r="BT274" s="36"/>
      <c r="BU274" s="36"/>
      <c r="BV274" s="36"/>
    </row>
    <row r="275" spans="1:75" x14ac:dyDescent="0.25">
      <c r="A275" s="16">
        <v>273</v>
      </c>
      <c r="B275" s="16">
        <v>3</v>
      </c>
      <c r="C275" s="31" t="s">
        <v>728</v>
      </c>
      <c r="D275" s="40">
        <f>'ПЛАН 2019'!F275-январь!E275</f>
        <v>145.19598903381643</v>
      </c>
      <c r="E275" s="40">
        <f t="shared" si="4"/>
        <v>0</v>
      </c>
      <c r="F275" s="36"/>
      <c r="G275" s="36"/>
      <c r="H275" s="36"/>
      <c r="I275" s="27"/>
      <c r="J275" s="36"/>
      <c r="K275" s="36"/>
      <c r="L275" s="36"/>
      <c r="M275" s="36"/>
      <c r="N275" s="36"/>
      <c r="O275" s="29"/>
      <c r="P275" s="36"/>
      <c r="Q275" s="29"/>
      <c r="R275" s="36"/>
      <c r="S275" s="36"/>
      <c r="T275" s="36"/>
      <c r="U275" s="36"/>
      <c r="V275" s="36"/>
      <c r="W275" s="36"/>
      <c r="X275" s="36"/>
      <c r="Y275" s="29"/>
      <c r="Z275" s="36"/>
      <c r="AA275" s="66"/>
      <c r="AB275" s="36"/>
      <c r="AC275" s="36"/>
      <c r="AD275" s="36"/>
      <c r="AE275" s="36"/>
      <c r="AF275" s="36"/>
      <c r="AG275" s="36"/>
      <c r="AH275" s="29"/>
      <c r="AI275" s="36"/>
      <c r="AJ275" s="29"/>
      <c r="AK275" s="36"/>
      <c r="AL275" s="36"/>
      <c r="AM275" s="36"/>
      <c r="AN275" s="29"/>
      <c r="AO275" s="36"/>
      <c r="AP275" s="29"/>
      <c r="AQ275" s="36"/>
      <c r="AR275" s="29"/>
      <c r="AS275" s="36"/>
      <c r="AT275" s="36"/>
      <c r="AU275" s="36"/>
      <c r="AV275" s="29"/>
      <c r="AW275" s="36"/>
      <c r="AX275" s="36"/>
      <c r="AY275" s="36"/>
      <c r="AZ275" s="29"/>
      <c r="BA275" s="36"/>
      <c r="BB275" s="36"/>
      <c r="BC275" s="36"/>
      <c r="BD275" s="36"/>
      <c r="BE275" s="36"/>
      <c r="BF275" s="36"/>
      <c r="BG275" s="36"/>
      <c r="BH275" s="36"/>
      <c r="BI275" s="36"/>
      <c r="BJ275" s="29"/>
      <c r="BK275" s="36"/>
      <c r="BL275" s="29"/>
      <c r="BM275" s="36"/>
      <c r="BN275" s="36"/>
      <c r="BO275" s="36"/>
      <c r="BP275" s="29"/>
      <c r="BQ275" s="36"/>
      <c r="BR275" s="29"/>
      <c r="BS275" s="36"/>
      <c r="BT275" s="36"/>
      <c r="BU275" s="36"/>
      <c r="BV275" s="36"/>
    </row>
    <row r="276" spans="1:75" x14ac:dyDescent="0.25">
      <c r="A276" s="16">
        <v>274</v>
      </c>
      <c r="B276" s="16">
        <v>3</v>
      </c>
      <c r="C276" s="31" t="s">
        <v>729</v>
      </c>
      <c r="D276" s="40">
        <f>'ПЛАН 2019'!F276-январь!E276</f>
        <v>279.21913845410626</v>
      </c>
      <c r="E276" s="40">
        <f t="shared" si="4"/>
        <v>0</v>
      </c>
      <c r="F276" s="36"/>
      <c r="G276" s="36"/>
      <c r="H276" s="36"/>
      <c r="I276" s="27"/>
      <c r="J276" s="36"/>
      <c r="K276" s="36"/>
      <c r="L276" s="36"/>
      <c r="M276" s="36"/>
      <c r="N276" s="36"/>
      <c r="O276" s="29"/>
      <c r="P276" s="36"/>
      <c r="Q276" s="29"/>
      <c r="R276" s="36"/>
      <c r="S276" s="36"/>
      <c r="T276" s="36"/>
      <c r="U276" s="36"/>
      <c r="V276" s="36"/>
      <c r="W276" s="36"/>
      <c r="X276" s="36"/>
      <c r="Y276" s="29"/>
      <c r="Z276" s="36"/>
      <c r="AA276" s="66"/>
      <c r="AB276" s="36"/>
      <c r="AC276" s="36"/>
      <c r="AD276" s="36"/>
      <c r="AE276" s="36"/>
      <c r="AF276" s="36"/>
      <c r="AG276" s="36"/>
      <c r="AH276" s="29"/>
      <c r="AI276" s="36"/>
      <c r="AJ276" s="29"/>
      <c r="AK276" s="36"/>
      <c r="AL276" s="36"/>
      <c r="AM276" s="36"/>
      <c r="AN276" s="29"/>
      <c r="AO276" s="36"/>
      <c r="AP276" s="29"/>
      <c r="AQ276" s="36"/>
      <c r="AR276" s="29"/>
      <c r="AS276" s="36"/>
      <c r="AT276" s="36"/>
      <c r="AU276" s="36"/>
      <c r="AV276" s="29"/>
      <c r="AW276" s="36"/>
      <c r="AX276" s="36"/>
      <c r="AY276" s="36"/>
      <c r="AZ276" s="29"/>
      <c r="BA276" s="36"/>
      <c r="BB276" s="36"/>
      <c r="BC276" s="36"/>
      <c r="BD276" s="36"/>
      <c r="BE276" s="36"/>
      <c r="BF276" s="36"/>
      <c r="BG276" s="36"/>
      <c r="BH276" s="36"/>
      <c r="BI276" s="36"/>
      <c r="BJ276" s="29"/>
      <c r="BK276" s="36"/>
      <c r="BL276" s="29"/>
      <c r="BM276" s="36"/>
      <c r="BN276" s="36"/>
      <c r="BO276" s="36"/>
      <c r="BP276" s="29"/>
      <c r="BQ276" s="36"/>
      <c r="BR276" s="29"/>
      <c r="BS276" s="36"/>
      <c r="BT276" s="36"/>
      <c r="BU276" s="36"/>
      <c r="BV276" s="36"/>
    </row>
    <row r="277" spans="1:75" x14ac:dyDescent="0.25">
      <c r="A277" s="16">
        <v>275</v>
      </c>
      <c r="B277" s="16">
        <v>3</v>
      </c>
      <c r="C277" s="31" t="s">
        <v>730</v>
      </c>
      <c r="D277" s="40">
        <f>'ПЛАН 2019'!F277-январь!E277</f>
        <v>183.54242765217393</v>
      </c>
      <c r="E277" s="40">
        <f t="shared" si="4"/>
        <v>0</v>
      </c>
      <c r="F277" s="36"/>
      <c r="G277" s="36"/>
      <c r="H277" s="36"/>
      <c r="I277" s="27"/>
      <c r="J277" s="36"/>
      <c r="K277" s="36"/>
      <c r="L277" s="36"/>
      <c r="M277" s="36"/>
      <c r="N277" s="36"/>
      <c r="O277" s="29"/>
      <c r="P277" s="36"/>
      <c r="Q277" s="29"/>
      <c r="R277" s="36"/>
      <c r="S277" s="36"/>
      <c r="T277" s="36"/>
      <c r="U277" s="36"/>
      <c r="V277" s="36"/>
      <c r="W277" s="36"/>
      <c r="X277" s="36"/>
      <c r="Y277" s="29"/>
      <c r="Z277" s="36"/>
      <c r="AA277" s="66"/>
      <c r="AB277" s="36"/>
      <c r="AC277" s="36"/>
      <c r="AD277" s="36"/>
      <c r="AE277" s="36"/>
      <c r="AF277" s="36"/>
      <c r="AG277" s="36"/>
      <c r="AH277" s="29"/>
      <c r="AI277" s="36"/>
      <c r="AJ277" s="29"/>
      <c r="AK277" s="36"/>
      <c r="AL277" s="36"/>
      <c r="AM277" s="36"/>
      <c r="AN277" s="29"/>
      <c r="AO277" s="36"/>
      <c r="AP277" s="29"/>
      <c r="AQ277" s="36"/>
      <c r="AR277" s="29"/>
      <c r="AS277" s="36"/>
      <c r="AT277" s="36"/>
      <c r="AU277" s="36"/>
      <c r="AV277" s="29"/>
      <c r="AW277" s="36"/>
      <c r="AX277" s="36"/>
      <c r="AY277" s="36"/>
      <c r="AZ277" s="29"/>
      <c r="BA277" s="36"/>
      <c r="BB277" s="36"/>
      <c r="BC277" s="36"/>
      <c r="BD277" s="36"/>
      <c r="BE277" s="36"/>
      <c r="BF277" s="36"/>
      <c r="BG277" s="36"/>
      <c r="BH277" s="36"/>
      <c r="BI277" s="36"/>
      <c r="BJ277" s="29"/>
      <c r="BK277" s="36"/>
      <c r="BL277" s="29"/>
      <c r="BM277" s="36"/>
      <c r="BN277" s="36"/>
      <c r="BO277" s="36"/>
      <c r="BP277" s="29"/>
      <c r="BQ277" s="36"/>
      <c r="BR277" s="29"/>
      <c r="BS277" s="36"/>
      <c r="BT277" s="36"/>
      <c r="BU277" s="36"/>
      <c r="BV277" s="36"/>
    </row>
    <row r="278" spans="1:75" s="86" customFormat="1" x14ac:dyDescent="0.25">
      <c r="A278" s="79">
        <v>276</v>
      </c>
      <c r="B278" s="79">
        <v>3</v>
      </c>
      <c r="C278" s="80" t="s">
        <v>731</v>
      </c>
      <c r="D278" s="40">
        <f>'ПЛАН 2019'!F278-январь!E278</f>
        <v>101.73861956521743</v>
      </c>
      <c r="E278" s="81">
        <f t="shared" si="4"/>
        <v>2.032</v>
      </c>
      <c r="F278" s="82"/>
      <c r="G278" s="82"/>
      <c r="H278" s="82"/>
      <c r="I278" s="83"/>
      <c r="J278" s="82"/>
      <c r="K278" s="82"/>
      <c r="L278" s="82"/>
      <c r="M278" s="82"/>
      <c r="N278" s="82"/>
      <c r="O278" s="84"/>
      <c r="P278" s="82"/>
      <c r="Q278" s="84"/>
      <c r="R278" s="82"/>
      <c r="S278" s="82"/>
      <c r="T278" s="82"/>
      <c r="U278" s="82"/>
      <c r="V278" s="82"/>
      <c r="W278" s="82"/>
      <c r="X278" s="82"/>
      <c r="Y278" s="84"/>
      <c r="Z278" s="82"/>
      <c r="AA278" s="85"/>
      <c r="AB278" s="82"/>
      <c r="AC278" s="82"/>
      <c r="AD278" s="82"/>
      <c r="AE278" s="82"/>
      <c r="AF278" s="82"/>
      <c r="AG278" s="82"/>
      <c r="AH278" s="84"/>
      <c r="AI278" s="82"/>
      <c r="AJ278" s="84"/>
      <c r="AK278" s="82"/>
      <c r="AL278" s="82"/>
      <c r="AM278" s="82"/>
      <c r="AN278" s="84"/>
      <c r="AO278" s="82"/>
      <c r="AP278" s="84"/>
      <c r="AQ278" s="82"/>
      <c r="AR278" s="84"/>
      <c r="AS278" s="82"/>
      <c r="AT278" s="82"/>
      <c r="AU278" s="82"/>
      <c r="AV278" s="84"/>
      <c r="AW278" s="82"/>
      <c r="AX278" s="82"/>
      <c r="AY278" s="82"/>
      <c r="AZ278" s="84"/>
      <c r="BA278" s="82"/>
      <c r="BB278" s="82"/>
      <c r="BC278" s="82"/>
      <c r="BD278" s="82"/>
      <c r="BE278" s="82"/>
      <c r="BF278" s="82"/>
      <c r="BG278" s="82"/>
      <c r="BH278" s="82"/>
      <c r="BI278" s="82"/>
      <c r="BJ278" s="84"/>
      <c r="BK278" s="82"/>
      <c r="BL278" s="84"/>
      <c r="BM278" s="82"/>
      <c r="BN278" s="82"/>
      <c r="BO278" s="82"/>
      <c r="BP278" s="84"/>
      <c r="BQ278" s="82"/>
      <c r="BR278" s="84"/>
      <c r="BS278" s="82"/>
      <c r="BT278" s="82"/>
      <c r="BU278" s="82"/>
      <c r="BV278" s="82">
        <v>2.032</v>
      </c>
      <c r="BW278" s="86" t="s">
        <v>1070</v>
      </c>
    </row>
    <row r="279" spans="1:75" x14ac:dyDescent="0.25">
      <c r="A279" s="16">
        <v>277</v>
      </c>
      <c r="B279" s="16">
        <v>3</v>
      </c>
      <c r="C279" s="31" t="s">
        <v>732</v>
      </c>
      <c r="D279" s="40">
        <f>'ПЛАН 2019'!F279-январь!E279</f>
        <v>562.2958788309179</v>
      </c>
      <c r="E279" s="40">
        <f t="shared" si="4"/>
        <v>0</v>
      </c>
      <c r="F279" s="36"/>
      <c r="G279" s="36"/>
      <c r="H279" s="36"/>
      <c r="I279" s="27"/>
      <c r="J279" s="36"/>
      <c r="K279" s="36"/>
      <c r="L279" s="36"/>
      <c r="M279" s="36"/>
      <c r="N279" s="36"/>
      <c r="O279" s="29"/>
      <c r="P279" s="36"/>
      <c r="Q279" s="29"/>
      <c r="R279" s="36"/>
      <c r="S279" s="36"/>
      <c r="T279" s="36"/>
      <c r="U279" s="36"/>
      <c r="V279" s="36"/>
      <c r="W279" s="36"/>
      <c r="X279" s="36"/>
      <c r="Y279" s="29"/>
      <c r="Z279" s="36"/>
      <c r="AA279" s="66"/>
      <c r="AB279" s="36"/>
      <c r="AC279" s="36"/>
      <c r="AD279" s="36"/>
      <c r="AE279" s="36"/>
      <c r="AF279" s="36"/>
      <c r="AG279" s="36"/>
      <c r="AH279" s="29"/>
      <c r="AI279" s="36"/>
      <c r="AJ279" s="29"/>
      <c r="AK279" s="36"/>
      <c r="AL279" s="36"/>
      <c r="AM279" s="36"/>
      <c r="AN279" s="29"/>
      <c r="AO279" s="36"/>
      <c r="AP279" s="29"/>
      <c r="AQ279" s="36"/>
      <c r="AR279" s="29"/>
      <c r="AS279" s="36"/>
      <c r="AT279" s="36"/>
      <c r="AU279" s="36"/>
      <c r="AV279" s="29"/>
      <c r="AW279" s="36"/>
      <c r="AX279" s="36"/>
      <c r="AY279" s="36"/>
      <c r="AZ279" s="29"/>
      <c r="BA279" s="36"/>
      <c r="BB279" s="36"/>
      <c r="BC279" s="36"/>
      <c r="BD279" s="36"/>
      <c r="BE279" s="36"/>
      <c r="BF279" s="36"/>
      <c r="BG279" s="36"/>
      <c r="BH279" s="36"/>
      <c r="BI279" s="36"/>
      <c r="BJ279" s="29"/>
      <c r="BK279" s="36"/>
      <c r="BL279" s="29"/>
      <c r="BM279" s="36"/>
      <c r="BN279" s="36"/>
      <c r="BO279" s="36"/>
      <c r="BP279" s="29"/>
      <c r="BQ279" s="36"/>
      <c r="BR279" s="29"/>
      <c r="BS279" s="36"/>
      <c r="BT279" s="36"/>
      <c r="BU279" s="36"/>
      <c r="BV279" s="36"/>
    </row>
    <row r="280" spans="1:75" s="86" customFormat="1" x14ac:dyDescent="0.25">
      <c r="A280" s="79">
        <v>278</v>
      </c>
      <c r="B280" s="79">
        <v>3</v>
      </c>
      <c r="C280" s="80" t="s">
        <v>733</v>
      </c>
      <c r="D280" s="40">
        <f>'ПЛАН 2019'!F280-январь!E280</f>
        <v>475.68138377777802</v>
      </c>
      <c r="E280" s="81">
        <f t="shared" si="4"/>
        <v>10.818</v>
      </c>
      <c r="F280" s="82"/>
      <c r="G280" s="82"/>
      <c r="H280" s="82"/>
      <c r="I280" s="83"/>
      <c r="J280" s="82"/>
      <c r="K280" s="82"/>
      <c r="L280" s="82"/>
      <c r="M280" s="82"/>
      <c r="N280" s="82"/>
      <c r="O280" s="84"/>
      <c r="P280" s="82"/>
      <c r="Q280" s="84"/>
      <c r="R280" s="82"/>
      <c r="S280" s="82"/>
      <c r="T280" s="82"/>
      <c r="U280" s="82"/>
      <c r="V280" s="82"/>
      <c r="W280" s="82"/>
      <c r="X280" s="82"/>
      <c r="Y280" s="84"/>
      <c r="Z280" s="82"/>
      <c r="AA280" s="85"/>
      <c r="AB280" s="82"/>
      <c r="AC280" s="82"/>
      <c r="AD280" s="82"/>
      <c r="AE280" s="82"/>
      <c r="AF280" s="82"/>
      <c r="AG280" s="82"/>
      <c r="AH280" s="84"/>
      <c r="AI280" s="82"/>
      <c r="AJ280" s="84"/>
      <c r="AK280" s="82"/>
      <c r="AL280" s="82"/>
      <c r="AM280" s="82"/>
      <c r="AN280" s="84"/>
      <c r="AO280" s="82"/>
      <c r="AP280" s="84"/>
      <c r="AQ280" s="82"/>
      <c r="AR280" s="84"/>
      <c r="AS280" s="82"/>
      <c r="AT280" s="82"/>
      <c r="AU280" s="82"/>
      <c r="AV280" s="84"/>
      <c r="AW280" s="82"/>
      <c r="AX280" s="82"/>
      <c r="AY280" s="82"/>
      <c r="AZ280" s="84"/>
      <c r="BA280" s="82"/>
      <c r="BB280" s="82"/>
      <c r="BC280" s="82"/>
      <c r="BD280" s="82"/>
      <c r="BE280" s="82"/>
      <c r="BF280" s="82">
        <v>0.01</v>
      </c>
      <c r="BG280" s="82">
        <v>10.818</v>
      </c>
      <c r="BH280" s="82"/>
      <c r="BI280" s="82"/>
      <c r="BJ280" s="84"/>
      <c r="BK280" s="82"/>
      <c r="BL280" s="84"/>
      <c r="BM280" s="82"/>
      <c r="BN280" s="82"/>
      <c r="BO280" s="82"/>
      <c r="BP280" s="84"/>
      <c r="BQ280" s="82"/>
      <c r="BR280" s="84"/>
      <c r="BS280" s="82"/>
      <c r="BT280" s="82"/>
      <c r="BU280" s="82"/>
      <c r="BV280" s="82"/>
    </row>
    <row r="281" spans="1:75" x14ac:dyDescent="0.25">
      <c r="A281" s="16">
        <v>279</v>
      </c>
      <c r="B281" s="16">
        <v>1</v>
      </c>
      <c r="C281" s="31" t="s">
        <v>734</v>
      </c>
      <c r="D281" s="40">
        <f>'ПЛАН 2019'!F281-январь!E281</f>
        <v>2244.8193512463768</v>
      </c>
      <c r="E281" s="40">
        <f t="shared" si="4"/>
        <v>0</v>
      </c>
      <c r="F281" s="36"/>
      <c r="G281" s="36"/>
      <c r="H281" s="36"/>
      <c r="I281" s="27"/>
      <c r="J281" s="36"/>
      <c r="K281" s="36"/>
      <c r="L281" s="36"/>
      <c r="M281" s="36"/>
      <c r="N281" s="36"/>
      <c r="O281" s="29"/>
      <c r="P281" s="36"/>
      <c r="Q281" s="29"/>
      <c r="R281" s="36"/>
      <c r="S281" s="36"/>
      <c r="T281" s="36"/>
      <c r="U281" s="36"/>
      <c r="V281" s="36"/>
      <c r="W281" s="36"/>
      <c r="X281" s="36"/>
      <c r="Y281" s="29"/>
      <c r="Z281" s="36"/>
      <c r="AA281" s="66"/>
      <c r="AB281" s="36"/>
      <c r="AC281" s="36"/>
      <c r="AD281" s="36"/>
      <c r="AE281" s="36"/>
      <c r="AF281" s="36"/>
      <c r="AG281" s="36"/>
      <c r="AH281" s="29"/>
      <c r="AI281" s="36"/>
      <c r="AJ281" s="29"/>
      <c r="AK281" s="36"/>
      <c r="AL281" s="36"/>
      <c r="AM281" s="36"/>
      <c r="AN281" s="29"/>
      <c r="AO281" s="36"/>
      <c r="AP281" s="29"/>
      <c r="AQ281" s="36"/>
      <c r="AR281" s="29"/>
      <c r="AS281" s="36"/>
      <c r="AT281" s="36"/>
      <c r="AU281" s="36"/>
      <c r="AV281" s="29"/>
      <c r="AW281" s="36"/>
      <c r="AX281" s="36"/>
      <c r="AY281" s="36"/>
      <c r="AZ281" s="29"/>
      <c r="BA281" s="36"/>
      <c r="BB281" s="36"/>
      <c r="BC281" s="36"/>
      <c r="BD281" s="36"/>
      <c r="BE281" s="36"/>
      <c r="BF281" s="36"/>
      <c r="BG281" s="36"/>
      <c r="BH281" s="36"/>
      <c r="BI281" s="36"/>
      <c r="BJ281" s="29"/>
      <c r="BK281" s="36"/>
      <c r="BL281" s="29"/>
      <c r="BM281" s="36"/>
      <c r="BN281" s="36"/>
      <c r="BO281" s="36"/>
      <c r="BP281" s="29"/>
      <c r="BQ281" s="36"/>
      <c r="BR281" s="29"/>
      <c r="BS281" s="36"/>
      <c r="BT281" s="36"/>
      <c r="BU281" s="36"/>
      <c r="BV281" s="36"/>
    </row>
    <row r="282" spans="1:75" s="86" customFormat="1" x14ac:dyDescent="0.25">
      <c r="A282" s="79">
        <v>280</v>
      </c>
      <c r="B282" s="79">
        <v>3</v>
      </c>
      <c r="C282" s="80" t="s">
        <v>735</v>
      </c>
      <c r="D282" s="40">
        <f>'ПЛАН 2019'!F282-январь!E282</f>
        <v>-239.63802945893724</v>
      </c>
      <c r="E282" s="81">
        <f t="shared" si="4"/>
        <v>3.2690000000000001</v>
      </c>
      <c r="F282" s="82"/>
      <c r="G282" s="82"/>
      <c r="H282" s="82"/>
      <c r="I282" s="83"/>
      <c r="J282" s="82"/>
      <c r="K282" s="82"/>
      <c r="L282" s="82"/>
      <c r="M282" s="82"/>
      <c r="N282" s="82"/>
      <c r="O282" s="84"/>
      <c r="P282" s="82"/>
      <c r="Q282" s="84"/>
      <c r="R282" s="82"/>
      <c r="S282" s="82"/>
      <c r="T282" s="82"/>
      <c r="U282" s="82"/>
      <c r="V282" s="82"/>
      <c r="W282" s="82"/>
      <c r="X282" s="82"/>
      <c r="Y282" s="84"/>
      <c r="Z282" s="82"/>
      <c r="AA282" s="85"/>
      <c r="AB282" s="82"/>
      <c r="AC282" s="82"/>
      <c r="AD282" s="82"/>
      <c r="AE282" s="82"/>
      <c r="AF282" s="82"/>
      <c r="AG282" s="82"/>
      <c r="AH282" s="84"/>
      <c r="AI282" s="82"/>
      <c r="AJ282" s="84"/>
      <c r="AK282" s="82"/>
      <c r="AL282" s="82"/>
      <c r="AM282" s="82"/>
      <c r="AN282" s="84"/>
      <c r="AO282" s="82"/>
      <c r="AP282" s="84"/>
      <c r="AQ282" s="82"/>
      <c r="AR282" s="84"/>
      <c r="AS282" s="82"/>
      <c r="AT282" s="82"/>
      <c r="AU282" s="82"/>
      <c r="AV282" s="84"/>
      <c r="AW282" s="82"/>
      <c r="AX282" s="82"/>
      <c r="AY282" s="82"/>
      <c r="AZ282" s="84"/>
      <c r="BA282" s="82"/>
      <c r="BB282" s="82"/>
      <c r="BC282" s="82"/>
      <c r="BD282" s="82"/>
      <c r="BE282" s="82"/>
      <c r="BF282" s="82"/>
      <c r="BG282" s="82"/>
      <c r="BH282" s="82">
        <v>0.01</v>
      </c>
      <c r="BI282" s="82">
        <v>3.2690000000000001</v>
      </c>
      <c r="BJ282" s="84"/>
      <c r="BK282" s="82"/>
      <c r="BL282" s="84"/>
      <c r="BM282" s="82"/>
      <c r="BN282" s="82"/>
      <c r="BO282" s="82"/>
      <c r="BP282" s="84"/>
      <c r="BQ282" s="82"/>
      <c r="BR282" s="84"/>
      <c r="BS282" s="82"/>
      <c r="BT282" s="82"/>
      <c r="BU282" s="82"/>
      <c r="BV282" s="82"/>
    </row>
    <row r="283" spans="1:75" x14ac:dyDescent="0.25">
      <c r="A283" s="16">
        <v>281</v>
      </c>
      <c r="B283" s="16">
        <v>3</v>
      </c>
      <c r="C283" s="31" t="s">
        <v>929</v>
      </c>
      <c r="D283" s="40">
        <f>'ПЛАН 2019'!F283-январь!E283</f>
        <v>78.598290579710152</v>
      </c>
      <c r="E283" s="40">
        <f t="shared" si="4"/>
        <v>0</v>
      </c>
      <c r="F283" s="36"/>
      <c r="G283" s="36"/>
      <c r="H283" s="36"/>
      <c r="I283" s="27"/>
      <c r="J283" s="36"/>
      <c r="K283" s="36"/>
      <c r="L283" s="36"/>
      <c r="M283" s="36"/>
      <c r="N283" s="36"/>
      <c r="O283" s="29"/>
      <c r="P283" s="36"/>
      <c r="Q283" s="29"/>
      <c r="R283" s="36"/>
      <c r="S283" s="36"/>
      <c r="T283" s="36"/>
      <c r="U283" s="36"/>
      <c r="V283" s="36"/>
      <c r="W283" s="36"/>
      <c r="X283" s="36"/>
      <c r="Y283" s="29"/>
      <c r="Z283" s="36"/>
      <c r="AA283" s="66"/>
      <c r="AB283" s="36"/>
      <c r="AC283" s="36"/>
      <c r="AD283" s="36"/>
      <c r="AE283" s="36"/>
      <c r="AF283" s="36"/>
      <c r="AG283" s="36"/>
      <c r="AH283" s="29"/>
      <c r="AI283" s="36"/>
      <c r="AJ283" s="29"/>
      <c r="AK283" s="36"/>
      <c r="AL283" s="36"/>
      <c r="AM283" s="36"/>
      <c r="AN283" s="29"/>
      <c r="AO283" s="36"/>
      <c r="AP283" s="29"/>
      <c r="AQ283" s="36"/>
      <c r="AR283" s="29"/>
      <c r="AS283" s="36"/>
      <c r="AT283" s="36"/>
      <c r="AU283" s="36"/>
      <c r="AV283" s="29"/>
      <c r="AW283" s="36"/>
      <c r="AX283" s="36"/>
      <c r="AY283" s="36"/>
      <c r="AZ283" s="29"/>
      <c r="BA283" s="36"/>
      <c r="BB283" s="36"/>
      <c r="BC283" s="36"/>
      <c r="BD283" s="36"/>
      <c r="BE283" s="36"/>
      <c r="BF283" s="36"/>
      <c r="BG283" s="36"/>
      <c r="BH283" s="36"/>
      <c r="BI283" s="36"/>
      <c r="BJ283" s="29"/>
      <c r="BK283" s="36"/>
      <c r="BL283" s="29"/>
      <c r="BM283" s="36"/>
      <c r="BN283" s="36"/>
      <c r="BO283" s="36"/>
      <c r="BP283" s="29"/>
      <c r="BQ283" s="36"/>
      <c r="BR283" s="29"/>
      <c r="BS283" s="36"/>
      <c r="BT283" s="36"/>
      <c r="BU283" s="36"/>
      <c r="BV283" s="36"/>
    </row>
    <row r="284" spans="1:75" x14ac:dyDescent="0.25">
      <c r="A284" s="16">
        <v>282</v>
      </c>
      <c r="B284" s="16">
        <v>3</v>
      </c>
      <c r="C284" s="31" t="s">
        <v>736</v>
      </c>
      <c r="D284" s="40">
        <f>'ПЛАН 2019'!F284-январь!E284</f>
        <v>730.64298732367115</v>
      </c>
      <c r="E284" s="40">
        <f t="shared" si="4"/>
        <v>0</v>
      </c>
      <c r="F284" s="36"/>
      <c r="G284" s="36"/>
      <c r="H284" s="36"/>
      <c r="I284" s="27"/>
      <c r="J284" s="36"/>
      <c r="K284" s="36"/>
      <c r="L284" s="36"/>
      <c r="M284" s="36"/>
      <c r="N284" s="36"/>
      <c r="O284" s="29"/>
      <c r="P284" s="36"/>
      <c r="Q284" s="29"/>
      <c r="R284" s="36"/>
      <c r="S284" s="36"/>
      <c r="T284" s="36"/>
      <c r="U284" s="36"/>
      <c r="V284" s="36"/>
      <c r="W284" s="36"/>
      <c r="X284" s="36"/>
      <c r="Y284" s="29"/>
      <c r="Z284" s="36"/>
      <c r="AA284" s="66"/>
      <c r="AB284" s="36"/>
      <c r="AC284" s="36"/>
      <c r="AD284" s="36"/>
      <c r="AE284" s="36"/>
      <c r="AF284" s="36"/>
      <c r="AG284" s="36"/>
      <c r="AH284" s="29"/>
      <c r="AI284" s="36"/>
      <c r="AJ284" s="29"/>
      <c r="AK284" s="36"/>
      <c r="AL284" s="36"/>
      <c r="AM284" s="36"/>
      <c r="AN284" s="29"/>
      <c r="AO284" s="36"/>
      <c r="AP284" s="29"/>
      <c r="AQ284" s="36"/>
      <c r="AR284" s="29"/>
      <c r="AS284" s="36"/>
      <c r="AT284" s="36"/>
      <c r="AU284" s="36"/>
      <c r="AV284" s="29"/>
      <c r="AW284" s="36"/>
      <c r="AX284" s="36"/>
      <c r="AY284" s="36"/>
      <c r="AZ284" s="29"/>
      <c r="BA284" s="36"/>
      <c r="BB284" s="36"/>
      <c r="BC284" s="36"/>
      <c r="BD284" s="36"/>
      <c r="BE284" s="36"/>
      <c r="BF284" s="36"/>
      <c r="BG284" s="36"/>
      <c r="BH284" s="36"/>
      <c r="BI284" s="36"/>
      <c r="BJ284" s="29"/>
      <c r="BK284" s="36"/>
      <c r="BL284" s="29"/>
      <c r="BM284" s="36"/>
      <c r="BN284" s="36"/>
      <c r="BO284" s="36"/>
      <c r="BP284" s="29"/>
      <c r="BQ284" s="36"/>
      <c r="BR284" s="29"/>
      <c r="BS284" s="36"/>
      <c r="BT284" s="36"/>
      <c r="BU284" s="36"/>
      <c r="BV284" s="36"/>
    </row>
    <row r="285" spans="1:75" x14ac:dyDescent="0.25">
      <c r="A285" s="16">
        <v>283</v>
      </c>
      <c r="B285" s="16">
        <v>3</v>
      </c>
      <c r="C285" s="37" t="s">
        <v>1061</v>
      </c>
      <c r="D285" s="40">
        <f>'ПЛАН 2019'!F285-январь!E285</f>
        <v>470.80501311111107</v>
      </c>
      <c r="E285" s="40">
        <f t="shared" si="4"/>
        <v>0</v>
      </c>
      <c r="F285" s="36"/>
      <c r="G285" s="36"/>
      <c r="H285" s="36"/>
      <c r="I285" s="27"/>
      <c r="J285" s="36"/>
      <c r="K285" s="36"/>
      <c r="L285" s="36"/>
      <c r="M285" s="36"/>
      <c r="N285" s="36"/>
      <c r="O285" s="29"/>
      <c r="P285" s="36"/>
      <c r="Q285" s="29"/>
      <c r="R285" s="36"/>
      <c r="S285" s="36"/>
      <c r="T285" s="36"/>
      <c r="U285" s="36"/>
      <c r="V285" s="36"/>
      <c r="W285" s="36"/>
      <c r="X285" s="36"/>
      <c r="Y285" s="29"/>
      <c r="Z285" s="36"/>
      <c r="AA285" s="66"/>
      <c r="AB285" s="36"/>
      <c r="AC285" s="36"/>
      <c r="AD285" s="36"/>
      <c r="AE285" s="36"/>
      <c r="AF285" s="36"/>
      <c r="AG285" s="36"/>
      <c r="AH285" s="29"/>
      <c r="AI285" s="36"/>
      <c r="AJ285" s="29"/>
      <c r="AK285" s="36"/>
      <c r="AL285" s="36"/>
      <c r="AM285" s="36"/>
      <c r="AN285" s="29"/>
      <c r="AO285" s="36"/>
      <c r="AP285" s="29"/>
      <c r="AQ285" s="36"/>
      <c r="AR285" s="29"/>
      <c r="AS285" s="36"/>
      <c r="AT285" s="36"/>
      <c r="AU285" s="36"/>
      <c r="AV285" s="29"/>
      <c r="AW285" s="36"/>
      <c r="AX285" s="36"/>
      <c r="AY285" s="36"/>
      <c r="AZ285" s="29"/>
      <c r="BA285" s="36"/>
      <c r="BB285" s="36"/>
      <c r="BC285" s="36"/>
      <c r="BD285" s="36"/>
      <c r="BE285" s="36"/>
      <c r="BF285" s="36"/>
      <c r="BG285" s="36"/>
      <c r="BH285" s="36"/>
      <c r="BI285" s="36"/>
      <c r="BJ285" s="29"/>
      <c r="BK285" s="36"/>
      <c r="BL285" s="29"/>
      <c r="BM285" s="36"/>
      <c r="BN285" s="36"/>
      <c r="BO285" s="36"/>
      <c r="BP285" s="29"/>
      <c r="BQ285" s="36"/>
      <c r="BR285" s="29"/>
      <c r="BS285" s="36"/>
      <c r="BT285" s="36"/>
      <c r="BU285" s="36"/>
      <c r="BV285" s="36"/>
    </row>
    <row r="286" spans="1:75" x14ac:dyDescent="0.25">
      <c r="A286" s="16">
        <v>284</v>
      </c>
      <c r="B286" s="16">
        <v>3</v>
      </c>
      <c r="C286" s="31" t="s">
        <v>738</v>
      </c>
      <c r="D286" s="40">
        <f>'ПЛАН 2019'!F286-январь!E286</f>
        <v>135.74955552657005</v>
      </c>
      <c r="E286" s="40">
        <f t="shared" si="4"/>
        <v>0</v>
      </c>
      <c r="F286" s="36"/>
      <c r="G286" s="36"/>
      <c r="H286" s="36"/>
      <c r="I286" s="27"/>
      <c r="J286" s="36"/>
      <c r="K286" s="36"/>
      <c r="L286" s="36"/>
      <c r="M286" s="36"/>
      <c r="N286" s="36"/>
      <c r="O286" s="29"/>
      <c r="P286" s="36"/>
      <c r="Q286" s="29"/>
      <c r="R286" s="36"/>
      <c r="S286" s="36"/>
      <c r="T286" s="36"/>
      <c r="U286" s="36"/>
      <c r="V286" s="36"/>
      <c r="W286" s="36"/>
      <c r="X286" s="36"/>
      <c r="Y286" s="29"/>
      <c r="Z286" s="36"/>
      <c r="AA286" s="66"/>
      <c r="AB286" s="36"/>
      <c r="AC286" s="36"/>
      <c r="AD286" s="36"/>
      <c r="AE286" s="36"/>
      <c r="AF286" s="36"/>
      <c r="AG286" s="36"/>
      <c r="AH286" s="29"/>
      <c r="AI286" s="36"/>
      <c r="AJ286" s="29"/>
      <c r="AK286" s="36"/>
      <c r="AL286" s="36"/>
      <c r="AM286" s="36"/>
      <c r="AN286" s="29"/>
      <c r="AO286" s="36"/>
      <c r="AP286" s="29"/>
      <c r="AQ286" s="36"/>
      <c r="AR286" s="29"/>
      <c r="AS286" s="36"/>
      <c r="AT286" s="36"/>
      <c r="AU286" s="36"/>
      <c r="AV286" s="29"/>
      <c r="AW286" s="36"/>
      <c r="AX286" s="36"/>
      <c r="AY286" s="36"/>
      <c r="AZ286" s="29"/>
      <c r="BA286" s="36"/>
      <c r="BB286" s="36"/>
      <c r="BC286" s="36"/>
      <c r="BD286" s="36"/>
      <c r="BE286" s="36"/>
      <c r="BF286" s="36"/>
      <c r="BG286" s="36"/>
      <c r="BH286" s="36"/>
      <c r="BI286" s="36"/>
      <c r="BJ286" s="29"/>
      <c r="BK286" s="36"/>
      <c r="BL286" s="29"/>
      <c r="BM286" s="36"/>
      <c r="BN286" s="36"/>
      <c r="BO286" s="36"/>
      <c r="BP286" s="29"/>
      <c r="BQ286" s="36"/>
      <c r="BR286" s="29"/>
      <c r="BS286" s="36"/>
      <c r="BT286" s="36"/>
      <c r="BU286" s="36"/>
      <c r="BV286" s="36"/>
    </row>
    <row r="287" spans="1:75" x14ac:dyDescent="0.25">
      <c r="A287" s="16">
        <v>285</v>
      </c>
      <c r="B287" s="16">
        <v>3</v>
      </c>
      <c r="C287" s="31" t="s">
        <v>739</v>
      </c>
      <c r="D287" s="40">
        <f>'ПЛАН 2019'!F287-январь!E287</f>
        <v>-200.90759480193248</v>
      </c>
      <c r="E287" s="40">
        <f t="shared" si="4"/>
        <v>0</v>
      </c>
      <c r="F287" s="36"/>
      <c r="G287" s="36"/>
      <c r="H287" s="36"/>
      <c r="I287" s="27"/>
      <c r="J287" s="36"/>
      <c r="K287" s="36"/>
      <c r="L287" s="36"/>
      <c r="M287" s="36"/>
      <c r="N287" s="36"/>
      <c r="O287" s="29"/>
      <c r="P287" s="36"/>
      <c r="Q287" s="29"/>
      <c r="R287" s="36"/>
      <c r="S287" s="36"/>
      <c r="T287" s="36"/>
      <c r="U287" s="36"/>
      <c r="V287" s="36"/>
      <c r="W287" s="36"/>
      <c r="X287" s="36"/>
      <c r="Y287" s="29"/>
      <c r="Z287" s="36"/>
      <c r="AA287" s="66"/>
      <c r="AB287" s="36"/>
      <c r="AC287" s="36"/>
      <c r="AD287" s="36"/>
      <c r="AE287" s="36"/>
      <c r="AF287" s="36"/>
      <c r="AG287" s="36"/>
      <c r="AH287" s="29"/>
      <c r="AI287" s="36"/>
      <c r="AJ287" s="29"/>
      <c r="AK287" s="36"/>
      <c r="AL287" s="36"/>
      <c r="AM287" s="36"/>
      <c r="AN287" s="29"/>
      <c r="AO287" s="36"/>
      <c r="AP287" s="29"/>
      <c r="AQ287" s="36"/>
      <c r="AR287" s="29"/>
      <c r="AS287" s="36"/>
      <c r="AT287" s="36"/>
      <c r="AU287" s="36"/>
      <c r="AV287" s="29"/>
      <c r="AW287" s="36"/>
      <c r="AX287" s="36"/>
      <c r="AY287" s="36"/>
      <c r="AZ287" s="29"/>
      <c r="BA287" s="36"/>
      <c r="BB287" s="36"/>
      <c r="BC287" s="36"/>
      <c r="BD287" s="36"/>
      <c r="BE287" s="36"/>
      <c r="BF287" s="36"/>
      <c r="BG287" s="36"/>
      <c r="BH287" s="36"/>
      <c r="BI287" s="36"/>
      <c r="BJ287" s="29"/>
      <c r="BK287" s="36"/>
      <c r="BL287" s="29"/>
      <c r="BM287" s="36"/>
      <c r="BN287" s="36"/>
      <c r="BO287" s="36"/>
      <c r="BP287" s="29"/>
      <c r="BQ287" s="36"/>
      <c r="BR287" s="29"/>
      <c r="BS287" s="36"/>
      <c r="BT287" s="36"/>
      <c r="BU287" s="36"/>
      <c r="BV287" s="36"/>
    </row>
    <row r="288" spans="1:75" x14ac:dyDescent="0.25">
      <c r="A288" s="16">
        <v>286</v>
      </c>
      <c r="B288" s="16">
        <v>3</v>
      </c>
      <c r="C288" s="31" t="s">
        <v>740</v>
      </c>
      <c r="D288" s="40">
        <f>'ПЛАН 2019'!F288-январь!E288</f>
        <v>-31.075502560386479</v>
      </c>
      <c r="E288" s="40">
        <f t="shared" si="4"/>
        <v>0</v>
      </c>
      <c r="F288" s="36"/>
      <c r="G288" s="36"/>
      <c r="H288" s="36"/>
      <c r="I288" s="27"/>
      <c r="J288" s="36"/>
      <c r="K288" s="36"/>
      <c r="L288" s="36"/>
      <c r="M288" s="36"/>
      <c r="N288" s="36"/>
      <c r="O288" s="29"/>
      <c r="P288" s="36"/>
      <c r="Q288" s="29"/>
      <c r="R288" s="36"/>
      <c r="S288" s="36"/>
      <c r="T288" s="36"/>
      <c r="U288" s="36"/>
      <c r="V288" s="36"/>
      <c r="W288" s="36"/>
      <c r="X288" s="36"/>
      <c r="Y288" s="29"/>
      <c r="Z288" s="36"/>
      <c r="AA288" s="66"/>
      <c r="AB288" s="36"/>
      <c r="AC288" s="36"/>
      <c r="AD288" s="36"/>
      <c r="AE288" s="36"/>
      <c r="AF288" s="36"/>
      <c r="AG288" s="36"/>
      <c r="AH288" s="29"/>
      <c r="AI288" s="36"/>
      <c r="AJ288" s="29"/>
      <c r="AK288" s="36"/>
      <c r="AL288" s="36"/>
      <c r="AM288" s="36"/>
      <c r="AN288" s="29"/>
      <c r="AO288" s="36"/>
      <c r="AP288" s="29"/>
      <c r="AQ288" s="36"/>
      <c r="AR288" s="29"/>
      <c r="AS288" s="36"/>
      <c r="AT288" s="36"/>
      <c r="AU288" s="36"/>
      <c r="AV288" s="29"/>
      <c r="AW288" s="36"/>
      <c r="AX288" s="36"/>
      <c r="AY288" s="36"/>
      <c r="AZ288" s="29"/>
      <c r="BA288" s="36"/>
      <c r="BB288" s="36"/>
      <c r="BC288" s="36"/>
      <c r="BD288" s="36"/>
      <c r="BE288" s="36"/>
      <c r="BF288" s="36"/>
      <c r="BG288" s="36"/>
      <c r="BH288" s="36"/>
      <c r="BI288" s="36"/>
      <c r="BJ288" s="29"/>
      <c r="BK288" s="36"/>
      <c r="BL288" s="29"/>
      <c r="BM288" s="36"/>
      <c r="BN288" s="36"/>
      <c r="BO288" s="36"/>
      <c r="BP288" s="29"/>
      <c r="BQ288" s="36"/>
      <c r="BR288" s="29"/>
      <c r="BS288" s="36"/>
      <c r="BT288" s="36"/>
      <c r="BU288" s="36"/>
      <c r="BV288" s="36"/>
    </row>
    <row r="289" spans="1:74" s="86" customFormat="1" x14ac:dyDescent="0.25">
      <c r="A289" s="79">
        <v>287</v>
      </c>
      <c r="B289" s="79">
        <v>2</v>
      </c>
      <c r="C289" s="80" t="s">
        <v>741</v>
      </c>
      <c r="D289" s="40">
        <f>'ПЛАН 2019'!F289-январь!E289</f>
        <v>184.83718589371978</v>
      </c>
      <c r="E289" s="81">
        <f t="shared" si="4"/>
        <v>5.8280000000000003</v>
      </c>
      <c r="F289" s="82"/>
      <c r="G289" s="82"/>
      <c r="H289" s="82"/>
      <c r="I289" s="83"/>
      <c r="J289" s="82"/>
      <c r="K289" s="82"/>
      <c r="L289" s="82"/>
      <c r="M289" s="82"/>
      <c r="N289" s="82"/>
      <c r="O289" s="84"/>
      <c r="P289" s="82"/>
      <c r="Q289" s="84"/>
      <c r="R289" s="82"/>
      <c r="S289" s="82"/>
      <c r="T289" s="82"/>
      <c r="U289" s="82"/>
      <c r="V289" s="82"/>
      <c r="W289" s="82"/>
      <c r="X289" s="82"/>
      <c r="Y289" s="84"/>
      <c r="Z289" s="82"/>
      <c r="AA289" s="85"/>
      <c r="AB289" s="82"/>
      <c r="AC289" s="82"/>
      <c r="AD289" s="82"/>
      <c r="AE289" s="82"/>
      <c r="AF289" s="82"/>
      <c r="AG289" s="82"/>
      <c r="AH289" s="84"/>
      <c r="AI289" s="82"/>
      <c r="AJ289" s="84"/>
      <c r="AK289" s="82"/>
      <c r="AL289" s="82"/>
      <c r="AM289" s="82"/>
      <c r="AN289" s="84"/>
      <c r="AO289" s="82"/>
      <c r="AP289" s="84"/>
      <c r="AQ289" s="82"/>
      <c r="AR289" s="84"/>
      <c r="AS289" s="82"/>
      <c r="AT289" s="82"/>
      <c r="AU289" s="82"/>
      <c r="AV289" s="84"/>
      <c r="AW289" s="82"/>
      <c r="AX289" s="82"/>
      <c r="AY289" s="82"/>
      <c r="AZ289" s="84"/>
      <c r="BA289" s="82"/>
      <c r="BB289" s="82"/>
      <c r="BC289" s="82"/>
      <c r="BD289" s="82"/>
      <c r="BE289" s="82"/>
      <c r="BF289" s="82">
        <v>6.0000000000000001E-3</v>
      </c>
      <c r="BG289" s="82">
        <v>5.8280000000000003</v>
      </c>
      <c r="BH289" s="82"/>
      <c r="BI289" s="82"/>
      <c r="BJ289" s="84"/>
      <c r="BK289" s="82"/>
      <c r="BL289" s="84"/>
      <c r="BM289" s="82"/>
      <c r="BN289" s="82"/>
      <c r="BO289" s="82"/>
      <c r="BP289" s="84"/>
      <c r="BQ289" s="82"/>
      <c r="BR289" s="84"/>
      <c r="BS289" s="82"/>
      <c r="BT289" s="82"/>
      <c r="BU289" s="82"/>
      <c r="BV289" s="82"/>
    </row>
    <row r="290" spans="1:74" x14ac:dyDescent="0.25">
      <c r="A290" s="16">
        <v>288</v>
      </c>
      <c r="B290" s="16">
        <v>2</v>
      </c>
      <c r="C290" s="31" t="s">
        <v>742</v>
      </c>
      <c r="D290" s="40">
        <f>'ПЛАН 2019'!F290-январь!E290</f>
        <v>567.29492543961351</v>
      </c>
      <c r="E290" s="40">
        <f t="shared" si="4"/>
        <v>0</v>
      </c>
      <c r="F290" s="36"/>
      <c r="G290" s="36"/>
      <c r="H290" s="36"/>
      <c r="I290" s="27"/>
      <c r="J290" s="36"/>
      <c r="K290" s="36"/>
      <c r="L290" s="36"/>
      <c r="M290" s="36"/>
      <c r="N290" s="36"/>
      <c r="O290" s="29"/>
      <c r="P290" s="36"/>
      <c r="Q290" s="29"/>
      <c r="R290" s="36"/>
      <c r="S290" s="36"/>
      <c r="T290" s="36"/>
      <c r="U290" s="36"/>
      <c r="V290" s="36"/>
      <c r="W290" s="36"/>
      <c r="X290" s="36"/>
      <c r="Y290" s="29"/>
      <c r="Z290" s="36"/>
      <c r="AA290" s="66"/>
      <c r="AB290" s="36"/>
      <c r="AC290" s="36"/>
      <c r="AD290" s="36"/>
      <c r="AE290" s="36"/>
      <c r="AF290" s="36"/>
      <c r="AG290" s="36"/>
      <c r="AH290" s="29"/>
      <c r="AI290" s="36"/>
      <c r="AJ290" s="29"/>
      <c r="AK290" s="36"/>
      <c r="AL290" s="36"/>
      <c r="AM290" s="36"/>
      <c r="AN290" s="29"/>
      <c r="AO290" s="36"/>
      <c r="AP290" s="29"/>
      <c r="AQ290" s="36"/>
      <c r="AR290" s="29"/>
      <c r="AS290" s="36"/>
      <c r="AT290" s="36"/>
      <c r="AU290" s="36"/>
      <c r="AV290" s="29"/>
      <c r="AW290" s="36"/>
      <c r="AX290" s="36"/>
      <c r="AY290" s="36"/>
      <c r="AZ290" s="29"/>
      <c r="BA290" s="36"/>
      <c r="BB290" s="36"/>
      <c r="BC290" s="36"/>
      <c r="BD290" s="36"/>
      <c r="BE290" s="36"/>
      <c r="BF290" s="36"/>
      <c r="BG290" s="36"/>
      <c r="BH290" s="36"/>
      <c r="BI290" s="36"/>
      <c r="BJ290" s="29"/>
      <c r="BK290" s="36"/>
      <c r="BL290" s="29"/>
      <c r="BM290" s="36"/>
      <c r="BN290" s="36"/>
      <c r="BO290" s="36"/>
      <c r="BP290" s="29"/>
      <c r="BQ290" s="36"/>
      <c r="BR290" s="29"/>
      <c r="BS290" s="36"/>
      <c r="BT290" s="36"/>
      <c r="BU290" s="36"/>
      <c r="BV290" s="36"/>
    </row>
    <row r="291" spans="1:74" x14ac:dyDescent="0.25">
      <c r="A291" s="16">
        <v>289</v>
      </c>
      <c r="B291" s="16">
        <v>2</v>
      </c>
      <c r="C291" s="31" t="s">
        <v>743</v>
      </c>
      <c r="D291" s="40">
        <f>'ПЛАН 2019'!F291-январь!E291</f>
        <v>35.557332898550726</v>
      </c>
      <c r="E291" s="40">
        <f t="shared" si="4"/>
        <v>0</v>
      </c>
      <c r="F291" s="36"/>
      <c r="G291" s="36"/>
      <c r="H291" s="36"/>
      <c r="I291" s="27"/>
      <c r="J291" s="36"/>
      <c r="K291" s="36"/>
      <c r="L291" s="36"/>
      <c r="M291" s="36"/>
      <c r="N291" s="36"/>
      <c r="O291" s="29"/>
      <c r="P291" s="36"/>
      <c r="Q291" s="29"/>
      <c r="R291" s="36"/>
      <c r="S291" s="36"/>
      <c r="T291" s="36"/>
      <c r="U291" s="36"/>
      <c r="V291" s="36"/>
      <c r="W291" s="36"/>
      <c r="X291" s="36"/>
      <c r="Y291" s="29"/>
      <c r="Z291" s="36"/>
      <c r="AA291" s="66"/>
      <c r="AB291" s="36"/>
      <c r="AC291" s="36"/>
      <c r="AD291" s="36"/>
      <c r="AE291" s="36"/>
      <c r="AF291" s="36"/>
      <c r="AG291" s="36"/>
      <c r="AH291" s="29"/>
      <c r="AI291" s="36"/>
      <c r="AJ291" s="29"/>
      <c r="AK291" s="36"/>
      <c r="AL291" s="36"/>
      <c r="AM291" s="36"/>
      <c r="AN291" s="29"/>
      <c r="AO291" s="36"/>
      <c r="AP291" s="29"/>
      <c r="AQ291" s="36"/>
      <c r="AR291" s="29"/>
      <c r="AS291" s="36"/>
      <c r="AT291" s="36"/>
      <c r="AU291" s="36"/>
      <c r="AV291" s="29"/>
      <c r="AW291" s="36"/>
      <c r="AX291" s="36"/>
      <c r="AY291" s="36"/>
      <c r="AZ291" s="29"/>
      <c r="BA291" s="36"/>
      <c r="BB291" s="36"/>
      <c r="BC291" s="36"/>
      <c r="BD291" s="36"/>
      <c r="BE291" s="36"/>
      <c r="BF291" s="36"/>
      <c r="BG291" s="36"/>
      <c r="BH291" s="36"/>
      <c r="BI291" s="36"/>
      <c r="BJ291" s="29"/>
      <c r="BK291" s="36"/>
      <c r="BL291" s="29"/>
      <c r="BM291" s="36"/>
      <c r="BN291" s="36"/>
      <c r="BO291" s="36"/>
      <c r="BP291" s="29"/>
      <c r="BQ291" s="36"/>
      <c r="BR291" s="29"/>
      <c r="BS291" s="36"/>
      <c r="BT291" s="36"/>
      <c r="BU291" s="36"/>
      <c r="BV291" s="36"/>
    </row>
    <row r="292" spans="1:74" x14ac:dyDescent="0.25">
      <c r="A292" s="16">
        <v>290</v>
      </c>
      <c r="B292" s="16">
        <v>2</v>
      </c>
      <c r="C292" s="31" t="s">
        <v>744</v>
      </c>
      <c r="D292" s="40">
        <f>'ПЛАН 2019'!F292-январь!E292</f>
        <v>650.39054838647337</v>
      </c>
      <c r="E292" s="40">
        <f t="shared" si="4"/>
        <v>0</v>
      </c>
      <c r="F292" s="36"/>
      <c r="G292" s="36"/>
      <c r="H292" s="36"/>
      <c r="I292" s="27"/>
      <c r="J292" s="36"/>
      <c r="K292" s="36"/>
      <c r="L292" s="36"/>
      <c r="M292" s="36"/>
      <c r="N292" s="36"/>
      <c r="O292" s="29"/>
      <c r="P292" s="36"/>
      <c r="Q292" s="29"/>
      <c r="R292" s="36"/>
      <c r="S292" s="36"/>
      <c r="T292" s="36"/>
      <c r="U292" s="36"/>
      <c r="V292" s="36"/>
      <c r="W292" s="36"/>
      <c r="X292" s="36"/>
      <c r="Y292" s="29"/>
      <c r="Z292" s="36"/>
      <c r="AA292" s="66"/>
      <c r="AB292" s="36"/>
      <c r="AC292" s="36"/>
      <c r="AD292" s="36"/>
      <c r="AE292" s="36"/>
      <c r="AF292" s="36"/>
      <c r="AG292" s="36"/>
      <c r="AH292" s="29"/>
      <c r="AI292" s="36"/>
      <c r="AJ292" s="29"/>
      <c r="AK292" s="36"/>
      <c r="AL292" s="36"/>
      <c r="AM292" s="36"/>
      <c r="AN292" s="29"/>
      <c r="AO292" s="36"/>
      <c r="AP292" s="29"/>
      <c r="AQ292" s="36"/>
      <c r="AR292" s="29"/>
      <c r="AS292" s="36"/>
      <c r="AT292" s="36"/>
      <c r="AU292" s="36"/>
      <c r="AV292" s="29"/>
      <c r="AW292" s="36"/>
      <c r="AX292" s="36"/>
      <c r="AY292" s="36"/>
      <c r="AZ292" s="29"/>
      <c r="BA292" s="36"/>
      <c r="BB292" s="36"/>
      <c r="BC292" s="36"/>
      <c r="BD292" s="36"/>
      <c r="BE292" s="36"/>
      <c r="BF292" s="36"/>
      <c r="BG292" s="36"/>
      <c r="BH292" s="36"/>
      <c r="BI292" s="36"/>
      <c r="BJ292" s="29"/>
      <c r="BK292" s="36"/>
      <c r="BL292" s="29"/>
      <c r="BM292" s="36"/>
      <c r="BN292" s="36"/>
      <c r="BO292" s="36"/>
      <c r="BP292" s="29"/>
      <c r="BQ292" s="36"/>
      <c r="BR292" s="29"/>
      <c r="BS292" s="36"/>
      <c r="BT292" s="36"/>
      <c r="BU292" s="36"/>
      <c r="BV292" s="36"/>
    </row>
    <row r="293" spans="1:74" x14ac:dyDescent="0.25">
      <c r="A293" s="16">
        <v>291</v>
      </c>
      <c r="B293" s="16">
        <v>2</v>
      </c>
      <c r="C293" s="31" t="s">
        <v>745</v>
      </c>
      <c r="D293" s="40">
        <f>'ПЛАН 2019'!F293-январь!E293</f>
        <v>601.1956058801934</v>
      </c>
      <c r="E293" s="40">
        <f t="shared" si="4"/>
        <v>0</v>
      </c>
      <c r="F293" s="36"/>
      <c r="G293" s="36"/>
      <c r="H293" s="36"/>
      <c r="I293" s="27"/>
      <c r="J293" s="36"/>
      <c r="K293" s="36"/>
      <c r="L293" s="36"/>
      <c r="M293" s="36"/>
      <c r="N293" s="36"/>
      <c r="O293" s="29"/>
      <c r="P293" s="36"/>
      <c r="Q293" s="29"/>
      <c r="R293" s="36"/>
      <c r="S293" s="36"/>
      <c r="T293" s="36"/>
      <c r="U293" s="36"/>
      <c r="V293" s="36"/>
      <c r="W293" s="36"/>
      <c r="X293" s="36"/>
      <c r="Y293" s="29"/>
      <c r="Z293" s="36"/>
      <c r="AA293" s="66"/>
      <c r="AB293" s="36"/>
      <c r="AC293" s="36"/>
      <c r="AD293" s="36"/>
      <c r="AE293" s="36"/>
      <c r="AF293" s="36"/>
      <c r="AG293" s="36"/>
      <c r="AH293" s="29"/>
      <c r="AI293" s="36"/>
      <c r="AJ293" s="29"/>
      <c r="AK293" s="36"/>
      <c r="AL293" s="36"/>
      <c r="AM293" s="36"/>
      <c r="AN293" s="29"/>
      <c r="AO293" s="36"/>
      <c r="AP293" s="29"/>
      <c r="AQ293" s="36"/>
      <c r="AR293" s="29"/>
      <c r="AS293" s="36"/>
      <c r="AT293" s="36"/>
      <c r="AU293" s="36"/>
      <c r="AV293" s="29"/>
      <c r="AW293" s="36"/>
      <c r="AX293" s="36"/>
      <c r="AY293" s="36"/>
      <c r="AZ293" s="29"/>
      <c r="BA293" s="36"/>
      <c r="BB293" s="36"/>
      <c r="BC293" s="36"/>
      <c r="BD293" s="36"/>
      <c r="BE293" s="36"/>
      <c r="BF293" s="36"/>
      <c r="BG293" s="36"/>
      <c r="BH293" s="36"/>
      <c r="BI293" s="36"/>
      <c r="BJ293" s="29"/>
      <c r="BK293" s="36"/>
      <c r="BL293" s="29"/>
      <c r="BM293" s="36"/>
      <c r="BN293" s="36"/>
      <c r="BO293" s="36"/>
      <c r="BP293" s="29"/>
      <c r="BQ293" s="36"/>
      <c r="BR293" s="29"/>
      <c r="BS293" s="36"/>
      <c r="BT293" s="36"/>
      <c r="BU293" s="36"/>
      <c r="BV293" s="36"/>
    </row>
    <row r="294" spans="1:74" x14ac:dyDescent="0.25">
      <c r="A294" s="16">
        <v>292</v>
      </c>
      <c r="B294" s="16">
        <v>2</v>
      </c>
      <c r="C294" s="31" t="s">
        <v>746</v>
      </c>
      <c r="D294" s="40">
        <f>'ПЛАН 2019'!F294-январь!E294</f>
        <v>-756.1995632077294</v>
      </c>
      <c r="E294" s="40">
        <f t="shared" si="4"/>
        <v>0</v>
      </c>
      <c r="F294" s="36"/>
      <c r="G294" s="36"/>
      <c r="H294" s="36"/>
      <c r="I294" s="27"/>
      <c r="J294" s="36"/>
      <c r="K294" s="36"/>
      <c r="L294" s="36"/>
      <c r="M294" s="36"/>
      <c r="N294" s="36"/>
      <c r="O294" s="29"/>
      <c r="P294" s="36"/>
      <c r="Q294" s="29"/>
      <c r="R294" s="36"/>
      <c r="S294" s="36"/>
      <c r="T294" s="36"/>
      <c r="U294" s="36"/>
      <c r="V294" s="36"/>
      <c r="W294" s="36"/>
      <c r="X294" s="36"/>
      <c r="Y294" s="29"/>
      <c r="Z294" s="36"/>
      <c r="AA294" s="66"/>
      <c r="AB294" s="36"/>
      <c r="AC294" s="36"/>
      <c r="AD294" s="36"/>
      <c r="AE294" s="36"/>
      <c r="AF294" s="36"/>
      <c r="AG294" s="36"/>
      <c r="AH294" s="29"/>
      <c r="AI294" s="36"/>
      <c r="AJ294" s="29"/>
      <c r="AK294" s="36"/>
      <c r="AL294" s="36"/>
      <c r="AM294" s="36"/>
      <c r="AN294" s="29"/>
      <c r="AO294" s="36"/>
      <c r="AP294" s="29"/>
      <c r="AQ294" s="36"/>
      <c r="AR294" s="29"/>
      <c r="AS294" s="36"/>
      <c r="AT294" s="36"/>
      <c r="AU294" s="36"/>
      <c r="AV294" s="29"/>
      <c r="AW294" s="36"/>
      <c r="AX294" s="36"/>
      <c r="AY294" s="36"/>
      <c r="AZ294" s="29"/>
      <c r="BA294" s="36"/>
      <c r="BB294" s="36"/>
      <c r="BC294" s="36"/>
      <c r="BD294" s="36"/>
      <c r="BE294" s="36"/>
      <c r="BF294" s="36"/>
      <c r="BG294" s="36"/>
      <c r="BH294" s="36"/>
      <c r="BI294" s="36"/>
      <c r="BJ294" s="29"/>
      <c r="BK294" s="36"/>
      <c r="BL294" s="29"/>
      <c r="BM294" s="36"/>
      <c r="BN294" s="36"/>
      <c r="BO294" s="36"/>
      <c r="BP294" s="29"/>
      <c r="BQ294" s="36"/>
      <c r="BR294" s="29"/>
      <c r="BS294" s="36"/>
      <c r="BT294" s="36"/>
      <c r="BU294" s="36"/>
      <c r="BV294" s="36"/>
    </row>
    <row r="295" spans="1:74" x14ac:dyDescent="0.25">
      <c r="A295" s="16">
        <v>293</v>
      </c>
      <c r="B295" s="16">
        <v>2</v>
      </c>
      <c r="C295" s="31" t="s">
        <v>747</v>
      </c>
      <c r="D295" s="40">
        <f>'ПЛАН 2019'!F295-январь!E295</f>
        <v>1986.379661004831</v>
      </c>
      <c r="E295" s="40">
        <f t="shared" si="4"/>
        <v>0</v>
      </c>
      <c r="F295" s="36"/>
      <c r="G295" s="36"/>
      <c r="H295" s="36"/>
      <c r="I295" s="27"/>
      <c r="J295" s="36"/>
      <c r="K295" s="36"/>
      <c r="L295" s="36"/>
      <c r="M295" s="36"/>
      <c r="N295" s="36"/>
      <c r="O295" s="29"/>
      <c r="P295" s="36"/>
      <c r="Q295" s="29"/>
      <c r="R295" s="36"/>
      <c r="S295" s="36"/>
      <c r="T295" s="36"/>
      <c r="U295" s="36"/>
      <c r="V295" s="36"/>
      <c r="W295" s="36"/>
      <c r="X295" s="36"/>
      <c r="Y295" s="29"/>
      <c r="Z295" s="36"/>
      <c r="AA295" s="66"/>
      <c r="AB295" s="36"/>
      <c r="AC295" s="36"/>
      <c r="AD295" s="36"/>
      <c r="AE295" s="36"/>
      <c r="AF295" s="36"/>
      <c r="AG295" s="36"/>
      <c r="AH295" s="29"/>
      <c r="AI295" s="36"/>
      <c r="AJ295" s="29"/>
      <c r="AK295" s="36"/>
      <c r="AL295" s="36"/>
      <c r="AM295" s="36"/>
      <c r="AN295" s="29"/>
      <c r="AO295" s="36"/>
      <c r="AP295" s="29"/>
      <c r="AQ295" s="36"/>
      <c r="AR295" s="29"/>
      <c r="AS295" s="36"/>
      <c r="AT295" s="36"/>
      <c r="AU295" s="36"/>
      <c r="AV295" s="29"/>
      <c r="AW295" s="36"/>
      <c r="AX295" s="36"/>
      <c r="AY295" s="36"/>
      <c r="AZ295" s="29"/>
      <c r="BA295" s="36"/>
      <c r="BB295" s="36"/>
      <c r="BC295" s="36"/>
      <c r="BD295" s="36"/>
      <c r="BE295" s="36"/>
      <c r="BF295" s="36"/>
      <c r="BG295" s="36"/>
      <c r="BH295" s="36"/>
      <c r="BI295" s="36"/>
      <c r="BJ295" s="29"/>
      <c r="BK295" s="36"/>
      <c r="BL295" s="29"/>
      <c r="BM295" s="36"/>
      <c r="BN295" s="36"/>
      <c r="BO295" s="36"/>
      <c r="BP295" s="29"/>
      <c r="BQ295" s="36"/>
      <c r="BR295" s="29"/>
      <c r="BS295" s="36"/>
      <c r="BT295" s="36"/>
      <c r="BU295" s="36"/>
      <c r="BV295" s="36"/>
    </row>
    <row r="296" spans="1:74" x14ac:dyDescent="0.25">
      <c r="A296" s="16">
        <v>294</v>
      </c>
      <c r="B296" s="16">
        <v>2</v>
      </c>
      <c r="C296" s="31" t="s">
        <v>748</v>
      </c>
      <c r="D296" s="40">
        <f>'ПЛАН 2019'!F296-январь!E296</f>
        <v>47.322124444444441</v>
      </c>
      <c r="E296" s="40">
        <f t="shared" si="4"/>
        <v>0</v>
      </c>
      <c r="F296" s="36"/>
      <c r="G296" s="36"/>
      <c r="H296" s="36"/>
      <c r="I296" s="27"/>
      <c r="J296" s="36"/>
      <c r="K296" s="36"/>
      <c r="L296" s="36"/>
      <c r="M296" s="36"/>
      <c r="N296" s="36"/>
      <c r="O296" s="29"/>
      <c r="P296" s="36"/>
      <c r="Q296" s="29"/>
      <c r="R296" s="36"/>
      <c r="S296" s="36"/>
      <c r="T296" s="36"/>
      <c r="U296" s="36"/>
      <c r="V296" s="36"/>
      <c r="W296" s="36"/>
      <c r="X296" s="36"/>
      <c r="Y296" s="29"/>
      <c r="Z296" s="36"/>
      <c r="AA296" s="66"/>
      <c r="AB296" s="36"/>
      <c r="AC296" s="36"/>
      <c r="AD296" s="36"/>
      <c r="AE296" s="36"/>
      <c r="AF296" s="36"/>
      <c r="AG296" s="36"/>
      <c r="AH296" s="29"/>
      <c r="AI296" s="36"/>
      <c r="AJ296" s="29"/>
      <c r="AK296" s="36"/>
      <c r="AL296" s="36"/>
      <c r="AM296" s="36"/>
      <c r="AN296" s="29"/>
      <c r="AO296" s="36"/>
      <c r="AP296" s="29"/>
      <c r="AQ296" s="36"/>
      <c r="AR296" s="29"/>
      <c r="AS296" s="36"/>
      <c r="AT296" s="36"/>
      <c r="AU296" s="36"/>
      <c r="AV296" s="29"/>
      <c r="AW296" s="36"/>
      <c r="AX296" s="36"/>
      <c r="AY296" s="36"/>
      <c r="AZ296" s="29"/>
      <c r="BA296" s="36"/>
      <c r="BB296" s="36"/>
      <c r="BC296" s="36"/>
      <c r="BD296" s="36"/>
      <c r="BE296" s="36"/>
      <c r="BF296" s="36"/>
      <c r="BG296" s="36"/>
      <c r="BH296" s="36"/>
      <c r="BI296" s="36"/>
      <c r="BJ296" s="29"/>
      <c r="BK296" s="36"/>
      <c r="BL296" s="29"/>
      <c r="BM296" s="36"/>
      <c r="BN296" s="36"/>
      <c r="BO296" s="36"/>
      <c r="BP296" s="29"/>
      <c r="BQ296" s="36"/>
      <c r="BR296" s="29"/>
      <c r="BS296" s="36"/>
      <c r="BT296" s="36"/>
      <c r="BU296" s="36"/>
      <c r="BV296" s="36"/>
    </row>
    <row r="297" spans="1:74" x14ac:dyDescent="0.25">
      <c r="A297" s="16">
        <v>295</v>
      </c>
      <c r="B297" s="16">
        <v>2</v>
      </c>
      <c r="C297" s="31" t="s">
        <v>749</v>
      </c>
      <c r="D297" s="40">
        <f>'ПЛАН 2019'!F297-январь!E297</f>
        <v>50.908885787439594</v>
      </c>
      <c r="E297" s="40">
        <f t="shared" si="4"/>
        <v>0</v>
      </c>
      <c r="F297" s="36"/>
      <c r="G297" s="36"/>
      <c r="H297" s="36"/>
      <c r="I297" s="27"/>
      <c r="J297" s="36"/>
      <c r="K297" s="36"/>
      <c r="L297" s="36"/>
      <c r="M297" s="36"/>
      <c r="N297" s="36"/>
      <c r="O297" s="29"/>
      <c r="P297" s="36"/>
      <c r="Q297" s="29"/>
      <c r="R297" s="36"/>
      <c r="S297" s="36"/>
      <c r="T297" s="36"/>
      <c r="U297" s="36"/>
      <c r="V297" s="36"/>
      <c r="W297" s="36"/>
      <c r="X297" s="36"/>
      <c r="Y297" s="29"/>
      <c r="Z297" s="36"/>
      <c r="AA297" s="66"/>
      <c r="AB297" s="36"/>
      <c r="AC297" s="36"/>
      <c r="AD297" s="36"/>
      <c r="AE297" s="36"/>
      <c r="AF297" s="36"/>
      <c r="AG297" s="36"/>
      <c r="AH297" s="29"/>
      <c r="AI297" s="36"/>
      <c r="AJ297" s="29"/>
      <c r="AK297" s="36"/>
      <c r="AL297" s="36"/>
      <c r="AM297" s="36"/>
      <c r="AN297" s="29"/>
      <c r="AO297" s="36"/>
      <c r="AP297" s="29"/>
      <c r="AQ297" s="36"/>
      <c r="AR297" s="29"/>
      <c r="AS297" s="36"/>
      <c r="AT297" s="36"/>
      <c r="AU297" s="36"/>
      <c r="AV297" s="29"/>
      <c r="AW297" s="36"/>
      <c r="AX297" s="36"/>
      <c r="AY297" s="36"/>
      <c r="AZ297" s="29"/>
      <c r="BA297" s="36"/>
      <c r="BB297" s="36"/>
      <c r="BC297" s="36"/>
      <c r="BD297" s="36"/>
      <c r="BE297" s="36"/>
      <c r="BF297" s="36"/>
      <c r="BG297" s="36"/>
      <c r="BH297" s="36"/>
      <c r="BI297" s="36"/>
      <c r="BJ297" s="29"/>
      <c r="BK297" s="36"/>
      <c r="BL297" s="29"/>
      <c r="BM297" s="36"/>
      <c r="BN297" s="36"/>
      <c r="BO297" s="36"/>
      <c r="BP297" s="29"/>
      <c r="BQ297" s="36"/>
      <c r="BR297" s="29"/>
      <c r="BS297" s="36"/>
      <c r="BT297" s="36"/>
      <c r="BU297" s="36"/>
      <c r="BV297" s="36"/>
    </row>
    <row r="298" spans="1:74" x14ac:dyDescent="0.25">
      <c r="A298" s="16">
        <v>296</v>
      </c>
      <c r="B298" s="16">
        <v>2</v>
      </c>
      <c r="C298" s="31" t="s">
        <v>750</v>
      </c>
      <c r="D298" s="40">
        <f>'ПЛАН 2019'!F298-январь!E298</f>
        <v>153.73304671497584</v>
      </c>
      <c r="E298" s="40">
        <f t="shared" si="4"/>
        <v>0</v>
      </c>
      <c r="F298" s="36"/>
      <c r="G298" s="36"/>
      <c r="H298" s="36"/>
      <c r="I298" s="27"/>
      <c r="J298" s="36"/>
      <c r="K298" s="36"/>
      <c r="L298" s="36"/>
      <c r="M298" s="36"/>
      <c r="N298" s="36"/>
      <c r="O298" s="29"/>
      <c r="P298" s="36"/>
      <c r="Q298" s="29"/>
      <c r="R298" s="36"/>
      <c r="S298" s="36"/>
      <c r="T298" s="36"/>
      <c r="U298" s="36"/>
      <c r="V298" s="36"/>
      <c r="W298" s="36"/>
      <c r="X298" s="36"/>
      <c r="Y298" s="29"/>
      <c r="Z298" s="36"/>
      <c r="AA298" s="66"/>
      <c r="AB298" s="36"/>
      <c r="AC298" s="36"/>
      <c r="AD298" s="36"/>
      <c r="AE298" s="36"/>
      <c r="AF298" s="36"/>
      <c r="AG298" s="36"/>
      <c r="AH298" s="29"/>
      <c r="AI298" s="36"/>
      <c r="AJ298" s="29"/>
      <c r="AK298" s="36"/>
      <c r="AL298" s="36"/>
      <c r="AM298" s="36"/>
      <c r="AN298" s="29"/>
      <c r="AO298" s="36"/>
      <c r="AP298" s="29"/>
      <c r="AQ298" s="36"/>
      <c r="AR298" s="29"/>
      <c r="AS298" s="36"/>
      <c r="AT298" s="36"/>
      <c r="AU298" s="36"/>
      <c r="AV298" s="29"/>
      <c r="AW298" s="36"/>
      <c r="AX298" s="36"/>
      <c r="AY298" s="36"/>
      <c r="AZ298" s="29"/>
      <c r="BA298" s="36"/>
      <c r="BB298" s="36"/>
      <c r="BC298" s="36"/>
      <c r="BD298" s="36"/>
      <c r="BE298" s="36"/>
      <c r="BF298" s="36"/>
      <c r="BG298" s="36"/>
      <c r="BH298" s="36"/>
      <c r="BI298" s="36"/>
      <c r="BJ298" s="29"/>
      <c r="BK298" s="36"/>
      <c r="BL298" s="29"/>
      <c r="BM298" s="36"/>
      <c r="BN298" s="36"/>
      <c r="BO298" s="36"/>
      <c r="BP298" s="29"/>
      <c r="BQ298" s="36"/>
      <c r="BR298" s="29"/>
      <c r="BS298" s="36"/>
      <c r="BT298" s="36"/>
      <c r="BU298" s="36"/>
      <c r="BV298" s="36"/>
    </row>
    <row r="299" spans="1:74" x14ac:dyDescent="0.25">
      <c r="A299" s="16">
        <v>297</v>
      </c>
      <c r="B299" s="16">
        <v>2</v>
      </c>
      <c r="C299" s="31" t="s">
        <v>751</v>
      </c>
      <c r="D299" s="40">
        <f>'ПЛАН 2019'!F299-январь!E299</f>
        <v>9.7820903864734241</v>
      </c>
      <c r="E299" s="40">
        <f t="shared" si="4"/>
        <v>0</v>
      </c>
      <c r="F299" s="36"/>
      <c r="G299" s="36"/>
      <c r="H299" s="36"/>
      <c r="I299" s="27"/>
      <c r="J299" s="36"/>
      <c r="K299" s="36"/>
      <c r="L299" s="36"/>
      <c r="M299" s="36"/>
      <c r="N299" s="36"/>
      <c r="O299" s="29"/>
      <c r="P299" s="36"/>
      <c r="Q299" s="29"/>
      <c r="R299" s="36"/>
      <c r="S299" s="36"/>
      <c r="T299" s="36"/>
      <c r="U299" s="36"/>
      <c r="V299" s="36"/>
      <c r="W299" s="36"/>
      <c r="X299" s="36"/>
      <c r="Y299" s="29"/>
      <c r="Z299" s="36"/>
      <c r="AA299" s="66"/>
      <c r="AB299" s="36"/>
      <c r="AC299" s="36"/>
      <c r="AD299" s="36"/>
      <c r="AE299" s="36"/>
      <c r="AF299" s="36"/>
      <c r="AG299" s="36"/>
      <c r="AH299" s="29"/>
      <c r="AI299" s="36"/>
      <c r="AJ299" s="29"/>
      <c r="AK299" s="36"/>
      <c r="AL299" s="36"/>
      <c r="AM299" s="36"/>
      <c r="AN299" s="29"/>
      <c r="AO299" s="36"/>
      <c r="AP299" s="29"/>
      <c r="AQ299" s="36"/>
      <c r="AR299" s="29"/>
      <c r="AS299" s="36"/>
      <c r="AT299" s="36"/>
      <c r="AU299" s="36"/>
      <c r="AV299" s="29"/>
      <c r="AW299" s="36"/>
      <c r="AX299" s="36"/>
      <c r="AY299" s="36"/>
      <c r="AZ299" s="29"/>
      <c r="BA299" s="36"/>
      <c r="BB299" s="36"/>
      <c r="BC299" s="36"/>
      <c r="BD299" s="36"/>
      <c r="BE299" s="36"/>
      <c r="BF299" s="36"/>
      <c r="BG299" s="36"/>
      <c r="BH299" s="36"/>
      <c r="BI299" s="36"/>
      <c r="BJ299" s="29"/>
      <c r="BK299" s="36"/>
      <c r="BL299" s="29"/>
      <c r="BM299" s="36"/>
      <c r="BN299" s="36"/>
      <c r="BO299" s="36"/>
      <c r="BP299" s="29"/>
      <c r="BQ299" s="36"/>
      <c r="BR299" s="29"/>
      <c r="BS299" s="36"/>
      <c r="BT299" s="36"/>
      <c r="BU299" s="36"/>
      <c r="BV299" s="36"/>
    </row>
    <row r="300" spans="1:74" x14ac:dyDescent="0.25">
      <c r="A300" s="16">
        <v>298</v>
      </c>
      <c r="B300" s="16">
        <v>2</v>
      </c>
      <c r="C300" s="31" t="s">
        <v>752</v>
      </c>
      <c r="D300" s="40">
        <f>'ПЛАН 2019'!F300-январь!E300</f>
        <v>277.83150392270534</v>
      </c>
      <c r="E300" s="40">
        <f t="shared" si="4"/>
        <v>0</v>
      </c>
      <c r="F300" s="36"/>
      <c r="G300" s="36"/>
      <c r="H300" s="36"/>
      <c r="I300" s="27"/>
      <c r="J300" s="36"/>
      <c r="K300" s="36"/>
      <c r="L300" s="36"/>
      <c r="M300" s="36"/>
      <c r="N300" s="36"/>
      <c r="O300" s="29"/>
      <c r="P300" s="36"/>
      <c r="Q300" s="29"/>
      <c r="R300" s="36"/>
      <c r="S300" s="36"/>
      <c r="T300" s="36"/>
      <c r="U300" s="36"/>
      <c r="V300" s="36"/>
      <c r="W300" s="36"/>
      <c r="X300" s="36"/>
      <c r="Y300" s="29"/>
      <c r="Z300" s="36"/>
      <c r="AA300" s="66"/>
      <c r="AB300" s="36"/>
      <c r="AC300" s="36"/>
      <c r="AD300" s="36"/>
      <c r="AE300" s="36"/>
      <c r="AF300" s="36"/>
      <c r="AG300" s="36"/>
      <c r="AH300" s="29"/>
      <c r="AI300" s="36"/>
      <c r="AJ300" s="29"/>
      <c r="AK300" s="36"/>
      <c r="AL300" s="36"/>
      <c r="AM300" s="36"/>
      <c r="AN300" s="29"/>
      <c r="AO300" s="36"/>
      <c r="AP300" s="29"/>
      <c r="AQ300" s="36"/>
      <c r="AR300" s="29"/>
      <c r="AS300" s="36"/>
      <c r="AT300" s="36"/>
      <c r="AU300" s="36"/>
      <c r="AV300" s="29"/>
      <c r="AW300" s="36"/>
      <c r="AX300" s="36"/>
      <c r="AY300" s="36"/>
      <c r="AZ300" s="29"/>
      <c r="BA300" s="36"/>
      <c r="BB300" s="36"/>
      <c r="BC300" s="36"/>
      <c r="BD300" s="36"/>
      <c r="BE300" s="36"/>
      <c r="BF300" s="36"/>
      <c r="BG300" s="36"/>
      <c r="BH300" s="36"/>
      <c r="BI300" s="36"/>
      <c r="BJ300" s="29"/>
      <c r="BK300" s="36"/>
      <c r="BL300" s="29"/>
      <c r="BM300" s="36"/>
      <c r="BN300" s="36"/>
      <c r="BO300" s="36"/>
      <c r="BP300" s="29"/>
      <c r="BQ300" s="36"/>
      <c r="BR300" s="29"/>
      <c r="BS300" s="36"/>
      <c r="BT300" s="36"/>
      <c r="BU300" s="36"/>
      <c r="BV300" s="36"/>
    </row>
    <row r="301" spans="1:74" s="86" customFormat="1" x14ac:dyDescent="0.25">
      <c r="A301" s="79">
        <v>299</v>
      </c>
      <c r="B301" s="79">
        <v>2</v>
      </c>
      <c r="C301" s="80" t="s">
        <v>753</v>
      </c>
      <c r="D301" s="40">
        <f>'ПЛАН 2019'!F301-январь!E301</f>
        <v>1159.1568488405796</v>
      </c>
      <c r="E301" s="81">
        <f t="shared" si="4"/>
        <v>11.442</v>
      </c>
      <c r="F301" s="82"/>
      <c r="G301" s="82"/>
      <c r="H301" s="82"/>
      <c r="I301" s="83"/>
      <c r="J301" s="82"/>
      <c r="K301" s="82"/>
      <c r="L301" s="82"/>
      <c r="M301" s="82"/>
      <c r="N301" s="82"/>
      <c r="O301" s="84"/>
      <c r="P301" s="82"/>
      <c r="Q301" s="84"/>
      <c r="R301" s="82"/>
      <c r="S301" s="82"/>
      <c r="T301" s="82"/>
      <c r="U301" s="82"/>
      <c r="V301" s="82"/>
      <c r="W301" s="82"/>
      <c r="X301" s="82"/>
      <c r="Y301" s="84"/>
      <c r="Z301" s="82"/>
      <c r="AA301" s="85"/>
      <c r="AB301" s="82"/>
      <c r="AC301" s="82"/>
      <c r="AD301" s="82"/>
      <c r="AE301" s="82"/>
      <c r="AF301" s="82"/>
      <c r="AG301" s="82"/>
      <c r="AH301" s="84"/>
      <c r="AI301" s="82"/>
      <c r="AJ301" s="84"/>
      <c r="AK301" s="82"/>
      <c r="AL301" s="82"/>
      <c r="AM301" s="82"/>
      <c r="AN301" s="84"/>
      <c r="AO301" s="82"/>
      <c r="AP301" s="84"/>
      <c r="AQ301" s="82"/>
      <c r="AR301" s="84"/>
      <c r="AS301" s="82"/>
      <c r="AT301" s="82"/>
      <c r="AU301" s="82"/>
      <c r="AV301" s="84"/>
      <c r="AW301" s="82"/>
      <c r="AX301" s="82"/>
      <c r="AY301" s="82"/>
      <c r="AZ301" s="84"/>
      <c r="BA301" s="82"/>
      <c r="BB301" s="82"/>
      <c r="BC301" s="82"/>
      <c r="BD301" s="82">
        <v>5.0000000000000001E-3</v>
      </c>
      <c r="BE301" s="82">
        <v>5.1829999999999998</v>
      </c>
      <c r="BF301" s="82">
        <v>5.0000000000000001E-3</v>
      </c>
      <c r="BG301" s="82">
        <v>4.8559999999999999</v>
      </c>
      <c r="BH301" s="82"/>
      <c r="BI301" s="82"/>
      <c r="BJ301" s="84"/>
      <c r="BK301" s="82"/>
      <c r="BL301" s="84">
        <v>4</v>
      </c>
      <c r="BM301" s="82">
        <v>1.403</v>
      </c>
      <c r="BN301" s="82"/>
      <c r="BO301" s="82"/>
      <c r="BP301" s="84"/>
      <c r="BQ301" s="82"/>
      <c r="BR301" s="84"/>
      <c r="BS301" s="82"/>
      <c r="BT301" s="82"/>
      <c r="BU301" s="82"/>
      <c r="BV301" s="82"/>
    </row>
    <row r="302" spans="1:74" x14ac:dyDescent="0.25">
      <c r="A302" s="16">
        <v>300</v>
      </c>
      <c r="B302" s="16">
        <v>2</v>
      </c>
      <c r="C302" s="31" t="s">
        <v>754</v>
      </c>
      <c r="D302" s="40">
        <f>'ПЛАН 2019'!F302-январь!E302</f>
        <v>346.30091206763285</v>
      </c>
      <c r="E302" s="40">
        <f t="shared" si="4"/>
        <v>0</v>
      </c>
      <c r="F302" s="36"/>
      <c r="G302" s="36"/>
      <c r="H302" s="36"/>
      <c r="I302" s="27"/>
      <c r="J302" s="36"/>
      <c r="K302" s="36"/>
      <c r="L302" s="36"/>
      <c r="M302" s="36"/>
      <c r="N302" s="36"/>
      <c r="O302" s="29"/>
      <c r="P302" s="36"/>
      <c r="Q302" s="29"/>
      <c r="R302" s="36"/>
      <c r="S302" s="36"/>
      <c r="T302" s="36"/>
      <c r="U302" s="36"/>
      <c r="V302" s="36"/>
      <c r="W302" s="36"/>
      <c r="X302" s="36"/>
      <c r="Y302" s="29"/>
      <c r="Z302" s="36"/>
      <c r="AA302" s="66"/>
      <c r="AB302" s="36"/>
      <c r="AC302" s="36"/>
      <c r="AD302" s="36"/>
      <c r="AE302" s="36"/>
      <c r="AF302" s="36"/>
      <c r="AG302" s="36"/>
      <c r="AH302" s="29"/>
      <c r="AI302" s="36"/>
      <c r="AJ302" s="29"/>
      <c r="AK302" s="36"/>
      <c r="AL302" s="36"/>
      <c r="AM302" s="36"/>
      <c r="AN302" s="29"/>
      <c r="AO302" s="36"/>
      <c r="AP302" s="29"/>
      <c r="AQ302" s="36"/>
      <c r="AR302" s="29"/>
      <c r="AS302" s="36"/>
      <c r="AT302" s="36"/>
      <c r="AU302" s="36"/>
      <c r="AV302" s="29"/>
      <c r="AW302" s="36"/>
      <c r="AX302" s="36"/>
      <c r="AY302" s="36"/>
      <c r="AZ302" s="29"/>
      <c r="BA302" s="36"/>
      <c r="BB302" s="36"/>
      <c r="BC302" s="36"/>
      <c r="BD302" s="36"/>
      <c r="BE302" s="36"/>
      <c r="BF302" s="36"/>
      <c r="BG302" s="36"/>
      <c r="BH302" s="36"/>
      <c r="BI302" s="36"/>
      <c r="BJ302" s="29"/>
      <c r="BK302" s="36"/>
      <c r="BL302" s="29"/>
      <c r="BM302" s="36"/>
      <c r="BN302" s="36"/>
      <c r="BO302" s="36"/>
      <c r="BP302" s="29"/>
      <c r="BQ302" s="36"/>
      <c r="BR302" s="29"/>
      <c r="BS302" s="36"/>
      <c r="BT302" s="36"/>
      <c r="BU302" s="36"/>
      <c r="BV302" s="36"/>
    </row>
    <row r="303" spans="1:74" x14ac:dyDescent="0.25">
      <c r="A303" s="16">
        <v>301</v>
      </c>
      <c r="B303" s="16">
        <v>2</v>
      </c>
      <c r="C303" s="31" t="s">
        <v>755</v>
      </c>
      <c r="D303" s="40">
        <f>'ПЛАН 2019'!F303-январь!E303</f>
        <v>85.881727420289849</v>
      </c>
      <c r="E303" s="40">
        <f t="shared" si="4"/>
        <v>0</v>
      </c>
      <c r="F303" s="36"/>
      <c r="G303" s="36"/>
      <c r="H303" s="36"/>
      <c r="I303" s="27"/>
      <c r="J303" s="36"/>
      <c r="K303" s="36"/>
      <c r="L303" s="36"/>
      <c r="M303" s="36"/>
      <c r="N303" s="36"/>
      <c r="O303" s="29"/>
      <c r="P303" s="36"/>
      <c r="Q303" s="29"/>
      <c r="R303" s="36"/>
      <c r="S303" s="36"/>
      <c r="T303" s="36"/>
      <c r="U303" s="36"/>
      <c r="V303" s="36"/>
      <c r="W303" s="36"/>
      <c r="X303" s="36"/>
      <c r="Y303" s="29"/>
      <c r="Z303" s="36"/>
      <c r="AA303" s="66"/>
      <c r="AB303" s="36"/>
      <c r="AC303" s="36"/>
      <c r="AD303" s="36"/>
      <c r="AE303" s="36"/>
      <c r="AF303" s="36"/>
      <c r="AG303" s="36"/>
      <c r="AH303" s="29"/>
      <c r="AI303" s="36"/>
      <c r="AJ303" s="29"/>
      <c r="AK303" s="36"/>
      <c r="AL303" s="36"/>
      <c r="AM303" s="36"/>
      <c r="AN303" s="29"/>
      <c r="AO303" s="36"/>
      <c r="AP303" s="29"/>
      <c r="AQ303" s="36"/>
      <c r="AR303" s="29"/>
      <c r="AS303" s="36"/>
      <c r="AT303" s="36"/>
      <c r="AU303" s="36"/>
      <c r="AV303" s="29"/>
      <c r="AW303" s="36"/>
      <c r="AX303" s="36"/>
      <c r="AY303" s="36"/>
      <c r="AZ303" s="29"/>
      <c r="BA303" s="36"/>
      <c r="BB303" s="36"/>
      <c r="BC303" s="36"/>
      <c r="BD303" s="36"/>
      <c r="BE303" s="36"/>
      <c r="BF303" s="36"/>
      <c r="BG303" s="36"/>
      <c r="BH303" s="36"/>
      <c r="BI303" s="36"/>
      <c r="BJ303" s="29"/>
      <c r="BK303" s="36"/>
      <c r="BL303" s="29"/>
      <c r="BM303" s="36"/>
      <c r="BN303" s="36"/>
      <c r="BO303" s="36"/>
      <c r="BP303" s="29"/>
      <c r="BQ303" s="36"/>
      <c r="BR303" s="29"/>
      <c r="BS303" s="36"/>
      <c r="BT303" s="36"/>
      <c r="BU303" s="36"/>
      <c r="BV303" s="36"/>
    </row>
    <row r="304" spans="1:74" x14ac:dyDescent="0.25">
      <c r="A304" s="16">
        <v>302</v>
      </c>
      <c r="B304" s="16">
        <v>2</v>
      </c>
      <c r="C304" s="31" t="s">
        <v>756</v>
      </c>
      <c r="D304" s="40">
        <f>'ПЛАН 2019'!F304-январь!E304</f>
        <v>188.42930631884056</v>
      </c>
      <c r="E304" s="40">
        <f t="shared" si="4"/>
        <v>0</v>
      </c>
      <c r="F304" s="36"/>
      <c r="G304" s="36"/>
      <c r="H304" s="36"/>
      <c r="I304" s="27"/>
      <c r="J304" s="36"/>
      <c r="K304" s="36"/>
      <c r="L304" s="36"/>
      <c r="M304" s="36"/>
      <c r="N304" s="36"/>
      <c r="O304" s="29"/>
      <c r="P304" s="36"/>
      <c r="Q304" s="29"/>
      <c r="R304" s="36"/>
      <c r="S304" s="36"/>
      <c r="T304" s="36"/>
      <c r="U304" s="36"/>
      <c r="V304" s="36"/>
      <c r="W304" s="36"/>
      <c r="X304" s="36"/>
      <c r="Y304" s="29"/>
      <c r="Z304" s="36"/>
      <c r="AA304" s="66"/>
      <c r="AB304" s="36"/>
      <c r="AC304" s="36"/>
      <c r="AD304" s="36"/>
      <c r="AE304" s="36"/>
      <c r="AF304" s="36"/>
      <c r="AG304" s="36"/>
      <c r="AH304" s="29"/>
      <c r="AI304" s="36"/>
      <c r="AJ304" s="29"/>
      <c r="AK304" s="36"/>
      <c r="AL304" s="36"/>
      <c r="AM304" s="36"/>
      <c r="AN304" s="29"/>
      <c r="AO304" s="36"/>
      <c r="AP304" s="29"/>
      <c r="AQ304" s="36"/>
      <c r="AR304" s="29"/>
      <c r="AS304" s="36"/>
      <c r="AT304" s="36"/>
      <c r="AU304" s="36"/>
      <c r="AV304" s="29"/>
      <c r="AW304" s="36"/>
      <c r="AX304" s="36"/>
      <c r="AY304" s="36"/>
      <c r="AZ304" s="29"/>
      <c r="BA304" s="36"/>
      <c r="BB304" s="36"/>
      <c r="BC304" s="36"/>
      <c r="BD304" s="36"/>
      <c r="BE304" s="36"/>
      <c r="BF304" s="36"/>
      <c r="BG304" s="36"/>
      <c r="BH304" s="36"/>
      <c r="BI304" s="36"/>
      <c r="BJ304" s="29"/>
      <c r="BK304" s="36"/>
      <c r="BL304" s="29"/>
      <c r="BM304" s="36"/>
      <c r="BN304" s="36"/>
      <c r="BO304" s="36"/>
      <c r="BP304" s="29"/>
      <c r="BQ304" s="36"/>
      <c r="BR304" s="29"/>
      <c r="BS304" s="36"/>
      <c r="BT304" s="36"/>
      <c r="BU304" s="36"/>
      <c r="BV304" s="36"/>
    </row>
    <row r="305" spans="1:75" x14ac:dyDescent="0.25">
      <c r="A305" s="16">
        <v>303</v>
      </c>
      <c r="B305" s="16">
        <v>2</v>
      </c>
      <c r="C305" s="31" t="s">
        <v>757</v>
      </c>
      <c r="D305" s="40">
        <f>'ПЛАН 2019'!F305-январь!E305</f>
        <v>-460.22801231884057</v>
      </c>
      <c r="E305" s="40">
        <f t="shared" si="4"/>
        <v>0</v>
      </c>
      <c r="F305" s="36"/>
      <c r="G305" s="36"/>
      <c r="H305" s="36"/>
      <c r="I305" s="27"/>
      <c r="J305" s="36"/>
      <c r="K305" s="36"/>
      <c r="L305" s="36"/>
      <c r="M305" s="36"/>
      <c r="N305" s="36"/>
      <c r="O305" s="29"/>
      <c r="P305" s="36"/>
      <c r="Q305" s="29"/>
      <c r="R305" s="36"/>
      <c r="S305" s="36"/>
      <c r="T305" s="36"/>
      <c r="U305" s="36"/>
      <c r="V305" s="36"/>
      <c r="W305" s="36"/>
      <c r="X305" s="36"/>
      <c r="Y305" s="29"/>
      <c r="Z305" s="36"/>
      <c r="AA305" s="66"/>
      <c r="AB305" s="36"/>
      <c r="AC305" s="36"/>
      <c r="AD305" s="36"/>
      <c r="AE305" s="36"/>
      <c r="AF305" s="36"/>
      <c r="AG305" s="36"/>
      <c r="AH305" s="29"/>
      <c r="AI305" s="36"/>
      <c r="AJ305" s="29"/>
      <c r="AK305" s="36"/>
      <c r="AL305" s="36"/>
      <c r="AM305" s="36"/>
      <c r="AN305" s="29"/>
      <c r="AO305" s="36"/>
      <c r="AP305" s="29"/>
      <c r="AQ305" s="36"/>
      <c r="AR305" s="29"/>
      <c r="AS305" s="36"/>
      <c r="AT305" s="36"/>
      <c r="AU305" s="36"/>
      <c r="AV305" s="29"/>
      <c r="AW305" s="36"/>
      <c r="AX305" s="36"/>
      <c r="AY305" s="36"/>
      <c r="AZ305" s="29"/>
      <c r="BA305" s="36"/>
      <c r="BB305" s="36"/>
      <c r="BC305" s="36"/>
      <c r="BD305" s="36"/>
      <c r="BE305" s="36"/>
      <c r="BF305" s="36"/>
      <c r="BG305" s="36"/>
      <c r="BH305" s="36"/>
      <c r="BI305" s="36"/>
      <c r="BJ305" s="29"/>
      <c r="BK305" s="36"/>
      <c r="BL305" s="29"/>
      <c r="BM305" s="36"/>
      <c r="BN305" s="36"/>
      <c r="BO305" s="36"/>
      <c r="BP305" s="29"/>
      <c r="BQ305" s="36"/>
      <c r="BR305" s="29"/>
      <c r="BS305" s="36"/>
      <c r="BT305" s="36"/>
      <c r="BU305" s="36"/>
      <c r="BV305" s="36"/>
    </row>
    <row r="306" spans="1:75" x14ac:dyDescent="0.25">
      <c r="A306" s="16">
        <v>304</v>
      </c>
      <c r="B306" s="16">
        <v>2</v>
      </c>
      <c r="C306" s="31" t="s">
        <v>758</v>
      </c>
      <c r="D306" s="40">
        <f>'ПЛАН 2019'!F306-январь!E306</f>
        <v>1249.1974318647344</v>
      </c>
      <c r="E306" s="40">
        <f t="shared" si="4"/>
        <v>0</v>
      </c>
      <c r="F306" s="36"/>
      <c r="G306" s="36"/>
      <c r="H306" s="36"/>
      <c r="I306" s="27"/>
      <c r="J306" s="36"/>
      <c r="K306" s="36"/>
      <c r="L306" s="36"/>
      <c r="M306" s="36"/>
      <c r="N306" s="36"/>
      <c r="O306" s="29"/>
      <c r="P306" s="36"/>
      <c r="Q306" s="29"/>
      <c r="R306" s="36"/>
      <c r="S306" s="36"/>
      <c r="T306" s="36"/>
      <c r="U306" s="36"/>
      <c r="V306" s="36"/>
      <c r="W306" s="36"/>
      <c r="X306" s="36"/>
      <c r="Y306" s="29"/>
      <c r="Z306" s="36"/>
      <c r="AA306" s="66"/>
      <c r="AB306" s="36"/>
      <c r="AC306" s="36"/>
      <c r="AD306" s="36"/>
      <c r="AE306" s="36"/>
      <c r="AF306" s="36"/>
      <c r="AG306" s="36"/>
      <c r="AH306" s="29"/>
      <c r="AI306" s="36"/>
      <c r="AJ306" s="29"/>
      <c r="AK306" s="36"/>
      <c r="AL306" s="36"/>
      <c r="AM306" s="36"/>
      <c r="AN306" s="29"/>
      <c r="AO306" s="36"/>
      <c r="AP306" s="29"/>
      <c r="AQ306" s="36"/>
      <c r="AR306" s="29"/>
      <c r="AS306" s="36"/>
      <c r="AT306" s="36"/>
      <c r="AU306" s="36"/>
      <c r="AV306" s="29"/>
      <c r="AW306" s="36"/>
      <c r="AX306" s="36"/>
      <c r="AY306" s="36"/>
      <c r="AZ306" s="29"/>
      <c r="BA306" s="36"/>
      <c r="BB306" s="36"/>
      <c r="BC306" s="36"/>
      <c r="BD306" s="36"/>
      <c r="BE306" s="36"/>
      <c r="BF306" s="36"/>
      <c r="BG306" s="36"/>
      <c r="BH306" s="36"/>
      <c r="BI306" s="36"/>
      <c r="BJ306" s="29"/>
      <c r="BK306" s="36"/>
      <c r="BL306" s="29"/>
      <c r="BM306" s="36"/>
      <c r="BN306" s="36"/>
      <c r="BO306" s="36"/>
      <c r="BP306" s="29"/>
      <c r="BQ306" s="36"/>
      <c r="BR306" s="29"/>
      <c r="BS306" s="36"/>
      <c r="BT306" s="36"/>
      <c r="BU306" s="36"/>
      <c r="BV306" s="36"/>
    </row>
    <row r="307" spans="1:75" s="86" customFormat="1" x14ac:dyDescent="0.25">
      <c r="A307" s="79">
        <v>305</v>
      </c>
      <c r="B307" s="79">
        <v>2</v>
      </c>
      <c r="C307" s="80" t="s">
        <v>759</v>
      </c>
      <c r="D307" s="40">
        <f>'ПЛАН 2019'!F307-январь!E307</f>
        <v>641.97901551690825</v>
      </c>
      <c r="E307" s="81">
        <f t="shared" si="4"/>
        <v>9.2119999999999997</v>
      </c>
      <c r="F307" s="82"/>
      <c r="G307" s="82"/>
      <c r="H307" s="82"/>
      <c r="I307" s="83"/>
      <c r="J307" s="82"/>
      <c r="K307" s="82"/>
      <c r="L307" s="82"/>
      <c r="M307" s="82"/>
      <c r="N307" s="82"/>
      <c r="O307" s="84"/>
      <c r="P307" s="82"/>
      <c r="Q307" s="84"/>
      <c r="R307" s="82"/>
      <c r="S307" s="82"/>
      <c r="T307" s="82"/>
      <c r="U307" s="82"/>
      <c r="V307" s="82"/>
      <c r="W307" s="82"/>
      <c r="X307" s="82"/>
      <c r="Y307" s="84"/>
      <c r="Z307" s="82"/>
      <c r="AA307" s="85"/>
      <c r="AB307" s="82"/>
      <c r="AC307" s="82"/>
      <c r="AD307" s="82"/>
      <c r="AE307" s="82"/>
      <c r="AF307" s="82"/>
      <c r="AG307" s="82"/>
      <c r="AH307" s="84"/>
      <c r="AI307" s="82"/>
      <c r="AJ307" s="84"/>
      <c r="AK307" s="82"/>
      <c r="AL307" s="82"/>
      <c r="AM307" s="82"/>
      <c r="AN307" s="84"/>
      <c r="AO307" s="82"/>
      <c r="AP307" s="84"/>
      <c r="AQ307" s="82"/>
      <c r="AR307" s="84"/>
      <c r="AS307" s="82"/>
      <c r="AT307" s="82"/>
      <c r="AU307" s="82"/>
      <c r="AV307" s="84"/>
      <c r="AW307" s="82"/>
      <c r="AX307" s="82"/>
      <c r="AY307" s="82"/>
      <c r="AZ307" s="84"/>
      <c r="BA307" s="82"/>
      <c r="BB307" s="82"/>
      <c r="BC307" s="82"/>
      <c r="BD307" s="82">
        <v>8.0000000000000002E-3</v>
      </c>
      <c r="BE307" s="82">
        <v>9.2119999999999997</v>
      </c>
      <c r="BF307" s="82"/>
      <c r="BG307" s="82"/>
      <c r="BH307" s="82"/>
      <c r="BI307" s="82"/>
      <c r="BJ307" s="84"/>
      <c r="BK307" s="82"/>
      <c r="BL307" s="84"/>
      <c r="BM307" s="82"/>
      <c r="BN307" s="82"/>
      <c r="BO307" s="82"/>
      <c r="BP307" s="84"/>
      <c r="BQ307" s="82"/>
      <c r="BR307" s="84"/>
      <c r="BS307" s="82"/>
      <c r="BT307" s="82"/>
      <c r="BU307" s="82"/>
      <c r="BV307" s="82"/>
    </row>
    <row r="308" spans="1:75" x14ac:dyDescent="0.25">
      <c r="A308" s="16">
        <v>306</v>
      </c>
      <c r="B308" s="16">
        <v>1</v>
      </c>
      <c r="C308" s="31" t="s">
        <v>760</v>
      </c>
      <c r="D308" s="40">
        <f>'ПЛАН 2019'!F308-январь!E308</f>
        <v>-110.67020741062808</v>
      </c>
      <c r="E308" s="40">
        <f t="shared" si="4"/>
        <v>0</v>
      </c>
      <c r="F308" s="36"/>
      <c r="G308" s="36"/>
      <c r="H308" s="36"/>
      <c r="I308" s="27"/>
      <c r="J308" s="36"/>
      <c r="K308" s="36"/>
      <c r="L308" s="36"/>
      <c r="M308" s="36"/>
      <c r="N308" s="36"/>
      <c r="O308" s="29"/>
      <c r="P308" s="36"/>
      <c r="Q308" s="29"/>
      <c r="R308" s="36"/>
      <c r="S308" s="36"/>
      <c r="T308" s="36"/>
      <c r="U308" s="36"/>
      <c r="V308" s="36"/>
      <c r="W308" s="36"/>
      <c r="X308" s="36"/>
      <c r="Y308" s="29"/>
      <c r="Z308" s="36"/>
      <c r="AA308" s="66"/>
      <c r="AB308" s="36"/>
      <c r="AC308" s="36"/>
      <c r="AD308" s="36"/>
      <c r="AE308" s="36"/>
      <c r="AF308" s="36"/>
      <c r="AG308" s="36"/>
      <c r="AH308" s="29"/>
      <c r="AI308" s="36"/>
      <c r="AJ308" s="29"/>
      <c r="AK308" s="36"/>
      <c r="AL308" s="36"/>
      <c r="AM308" s="36"/>
      <c r="AN308" s="29"/>
      <c r="AO308" s="36"/>
      <c r="AP308" s="29"/>
      <c r="AQ308" s="36"/>
      <c r="AR308" s="29"/>
      <c r="AS308" s="36"/>
      <c r="AT308" s="36"/>
      <c r="AU308" s="36"/>
      <c r="AV308" s="29"/>
      <c r="AW308" s="36"/>
      <c r="AX308" s="36"/>
      <c r="AY308" s="36"/>
      <c r="AZ308" s="29"/>
      <c r="BA308" s="36"/>
      <c r="BB308" s="36"/>
      <c r="BC308" s="36"/>
      <c r="BD308" s="36"/>
      <c r="BE308" s="36"/>
      <c r="BF308" s="36"/>
      <c r="BG308" s="36"/>
      <c r="BH308" s="36"/>
      <c r="BI308" s="36"/>
      <c r="BJ308" s="29"/>
      <c r="BK308" s="36"/>
      <c r="BL308" s="29"/>
      <c r="BM308" s="36"/>
      <c r="BN308" s="36"/>
      <c r="BO308" s="36"/>
      <c r="BP308" s="29"/>
      <c r="BQ308" s="36"/>
      <c r="BR308" s="29"/>
      <c r="BS308" s="36"/>
      <c r="BT308" s="36"/>
      <c r="BU308" s="36"/>
      <c r="BV308" s="36"/>
    </row>
    <row r="309" spans="1:75" s="86" customFormat="1" x14ac:dyDescent="0.25">
      <c r="A309" s="79">
        <v>307</v>
      </c>
      <c r="B309" s="79">
        <v>1</v>
      </c>
      <c r="C309" s="80" t="s">
        <v>761</v>
      </c>
      <c r="D309" s="40">
        <f>'ПЛАН 2019'!F309-январь!E309</f>
        <v>226.63287053140095</v>
      </c>
      <c r="E309" s="81">
        <f t="shared" si="4"/>
        <v>1.27</v>
      </c>
      <c r="F309" s="82"/>
      <c r="G309" s="82"/>
      <c r="H309" s="82"/>
      <c r="I309" s="83"/>
      <c r="J309" s="82"/>
      <c r="K309" s="82"/>
      <c r="L309" s="82"/>
      <c r="M309" s="82"/>
      <c r="N309" s="82"/>
      <c r="O309" s="84"/>
      <c r="P309" s="82"/>
      <c r="Q309" s="84"/>
      <c r="R309" s="82"/>
      <c r="S309" s="82"/>
      <c r="T309" s="82"/>
      <c r="U309" s="82"/>
      <c r="V309" s="82"/>
      <c r="W309" s="82"/>
      <c r="X309" s="82"/>
      <c r="Y309" s="84"/>
      <c r="Z309" s="82"/>
      <c r="AA309" s="85"/>
      <c r="AB309" s="82"/>
      <c r="AC309" s="82"/>
      <c r="AD309" s="82"/>
      <c r="AE309" s="82"/>
      <c r="AF309" s="82"/>
      <c r="AG309" s="82"/>
      <c r="AH309" s="84"/>
      <c r="AI309" s="82"/>
      <c r="AJ309" s="84"/>
      <c r="AK309" s="82"/>
      <c r="AL309" s="82"/>
      <c r="AM309" s="82"/>
      <c r="AN309" s="84"/>
      <c r="AO309" s="82"/>
      <c r="AP309" s="84"/>
      <c r="AQ309" s="82"/>
      <c r="AR309" s="84"/>
      <c r="AS309" s="82"/>
      <c r="AT309" s="82"/>
      <c r="AU309" s="82"/>
      <c r="AV309" s="84"/>
      <c r="AW309" s="82"/>
      <c r="AX309" s="82"/>
      <c r="AY309" s="82"/>
      <c r="AZ309" s="84"/>
      <c r="BA309" s="82"/>
      <c r="BB309" s="82"/>
      <c r="BC309" s="82"/>
      <c r="BD309" s="82"/>
      <c r="BE309" s="82"/>
      <c r="BF309" s="82"/>
      <c r="BG309" s="82"/>
      <c r="BH309" s="82"/>
      <c r="BI309" s="82"/>
      <c r="BJ309" s="84"/>
      <c r="BK309" s="82"/>
      <c r="BL309" s="84"/>
      <c r="BM309" s="82"/>
      <c r="BN309" s="82"/>
      <c r="BO309" s="82"/>
      <c r="BP309" s="84"/>
      <c r="BQ309" s="82"/>
      <c r="BR309" s="84"/>
      <c r="BS309" s="82"/>
      <c r="BT309" s="82"/>
      <c r="BU309" s="82"/>
      <c r="BV309" s="82">
        <v>1.27</v>
      </c>
      <c r="BW309" s="86" t="s">
        <v>1070</v>
      </c>
    </row>
    <row r="310" spans="1:75" x14ac:dyDescent="0.25">
      <c r="A310" s="16">
        <v>308</v>
      </c>
      <c r="B310" s="16">
        <v>1</v>
      </c>
      <c r="C310" s="31" t="s">
        <v>762</v>
      </c>
      <c r="D310" s="40">
        <f>'ПЛАН 2019'!F310-январь!E310</f>
        <v>117.63662173913042</v>
      </c>
      <c r="E310" s="40">
        <f t="shared" si="4"/>
        <v>0</v>
      </c>
      <c r="F310" s="36"/>
      <c r="G310" s="36"/>
      <c r="H310" s="36"/>
      <c r="I310" s="27"/>
      <c r="J310" s="36"/>
      <c r="K310" s="36"/>
      <c r="L310" s="36"/>
      <c r="M310" s="36"/>
      <c r="N310" s="36"/>
      <c r="O310" s="29"/>
      <c r="P310" s="36"/>
      <c r="Q310" s="29"/>
      <c r="R310" s="36"/>
      <c r="S310" s="36"/>
      <c r="T310" s="36"/>
      <c r="U310" s="36"/>
      <c r="V310" s="36"/>
      <c r="W310" s="36"/>
      <c r="X310" s="36"/>
      <c r="Y310" s="29"/>
      <c r="Z310" s="36"/>
      <c r="AA310" s="66"/>
      <c r="AB310" s="36"/>
      <c r="AC310" s="36"/>
      <c r="AD310" s="36"/>
      <c r="AE310" s="36"/>
      <c r="AF310" s="36"/>
      <c r="AG310" s="36"/>
      <c r="AH310" s="29"/>
      <c r="AI310" s="36"/>
      <c r="AJ310" s="29"/>
      <c r="AK310" s="36"/>
      <c r="AL310" s="36"/>
      <c r="AM310" s="36"/>
      <c r="AN310" s="29"/>
      <c r="AO310" s="36"/>
      <c r="AP310" s="29"/>
      <c r="AQ310" s="36"/>
      <c r="AR310" s="29"/>
      <c r="AS310" s="36"/>
      <c r="AT310" s="36"/>
      <c r="AU310" s="36"/>
      <c r="AV310" s="29"/>
      <c r="AW310" s="36"/>
      <c r="AX310" s="36"/>
      <c r="AY310" s="36"/>
      <c r="AZ310" s="29"/>
      <c r="BA310" s="36"/>
      <c r="BB310" s="36"/>
      <c r="BC310" s="36"/>
      <c r="BD310" s="36"/>
      <c r="BE310" s="36"/>
      <c r="BF310" s="36"/>
      <c r="BG310" s="36"/>
      <c r="BH310" s="36"/>
      <c r="BI310" s="36"/>
      <c r="BJ310" s="29"/>
      <c r="BK310" s="36"/>
      <c r="BL310" s="29"/>
      <c r="BM310" s="36"/>
      <c r="BN310" s="36"/>
      <c r="BO310" s="36"/>
      <c r="BP310" s="29"/>
      <c r="BQ310" s="36"/>
      <c r="BR310" s="29"/>
      <c r="BS310" s="36"/>
      <c r="BT310" s="36"/>
      <c r="BU310" s="36"/>
      <c r="BV310" s="36"/>
    </row>
    <row r="311" spans="1:75" x14ac:dyDescent="0.25">
      <c r="A311" s="16">
        <v>309</v>
      </c>
      <c r="B311" s="16">
        <v>1</v>
      </c>
      <c r="C311" s="31" t="s">
        <v>763</v>
      </c>
      <c r="D311" s="40">
        <f>'ПЛАН 2019'!F311-январь!E311</f>
        <v>-112.20576164251204</v>
      </c>
      <c r="E311" s="40">
        <f t="shared" si="4"/>
        <v>0</v>
      </c>
      <c r="F311" s="36"/>
      <c r="G311" s="36"/>
      <c r="H311" s="36"/>
      <c r="I311" s="27"/>
      <c r="J311" s="36"/>
      <c r="K311" s="36"/>
      <c r="L311" s="36"/>
      <c r="M311" s="36"/>
      <c r="N311" s="36"/>
      <c r="O311" s="29"/>
      <c r="P311" s="36"/>
      <c r="Q311" s="29"/>
      <c r="R311" s="36"/>
      <c r="S311" s="36"/>
      <c r="T311" s="36"/>
      <c r="U311" s="36"/>
      <c r="V311" s="36"/>
      <c r="W311" s="36"/>
      <c r="X311" s="36"/>
      <c r="Y311" s="29"/>
      <c r="Z311" s="36"/>
      <c r="AA311" s="66"/>
      <c r="AB311" s="36"/>
      <c r="AC311" s="36"/>
      <c r="AD311" s="36"/>
      <c r="AE311" s="36"/>
      <c r="AF311" s="36"/>
      <c r="AG311" s="36"/>
      <c r="AH311" s="29"/>
      <c r="AI311" s="36"/>
      <c r="AJ311" s="29"/>
      <c r="AK311" s="36"/>
      <c r="AL311" s="36"/>
      <c r="AM311" s="36"/>
      <c r="AN311" s="29"/>
      <c r="AO311" s="36"/>
      <c r="AP311" s="29"/>
      <c r="AQ311" s="36"/>
      <c r="AR311" s="29"/>
      <c r="AS311" s="36"/>
      <c r="AT311" s="36"/>
      <c r="AU311" s="36"/>
      <c r="AV311" s="29"/>
      <c r="AW311" s="36"/>
      <c r="AX311" s="36"/>
      <c r="AY311" s="36"/>
      <c r="AZ311" s="29"/>
      <c r="BA311" s="36"/>
      <c r="BB311" s="36"/>
      <c r="BC311" s="36"/>
      <c r="BD311" s="36"/>
      <c r="BE311" s="36"/>
      <c r="BF311" s="36"/>
      <c r="BG311" s="36"/>
      <c r="BH311" s="36"/>
      <c r="BI311" s="36"/>
      <c r="BJ311" s="29"/>
      <c r="BK311" s="36"/>
      <c r="BL311" s="29"/>
      <c r="BM311" s="36"/>
      <c r="BN311" s="36"/>
      <c r="BO311" s="36"/>
      <c r="BP311" s="29"/>
      <c r="BQ311" s="36"/>
      <c r="BR311" s="29"/>
      <c r="BS311" s="36"/>
      <c r="BT311" s="36"/>
      <c r="BU311" s="36"/>
      <c r="BV311" s="36"/>
    </row>
    <row r="312" spans="1:75" x14ac:dyDescent="0.25">
      <c r="A312" s="16">
        <v>310</v>
      </c>
      <c r="B312" s="16">
        <v>1</v>
      </c>
      <c r="C312" s="31" t="s">
        <v>764</v>
      </c>
      <c r="D312" s="40">
        <f>'ПЛАН 2019'!F312-январь!E312</f>
        <v>508.01965154589374</v>
      </c>
      <c r="E312" s="40">
        <f t="shared" si="4"/>
        <v>0</v>
      </c>
      <c r="F312" s="36"/>
      <c r="G312" s="36"/>
      <c r="H312" s="36"/>
      <c r="I312" s="27"/>
      <c r="J312" s="36"/>
      <c r="K312" s="36"/>
      <c r="L312" s="36"/>
      <c r="M312" s="36"/>
      <c r="N312" s="36"/>
      <c r="O312" s="29"/>
      <c r="P312" s="36"/>
      <c r="Q312" s="29"/>
      <c r="R312" s="36"/>
      <c r="S312" s="36"/>
      <c r="T312" s="36"/>
      <c r="U312" s="36"/>
      <c r="V312" s="36"/>
      <c r="W312" s="36"/>
      <c r="X312" s="36"/>
      <c r="Y312" s="29"/>
      <c r="Z312" s="36"/>
      <c r="AA312" s="66"/>
      <c r="AB312" s="36"/>
      <c r="AC312" s="36"/>
      <c r="AD312" s="36"/>
      <c r="AE312" s="36"/>
      <c r="AF312" s="36"/>
      <c r="AG312" s="36"/>
      <c r="AH312" s="29"/>
      <c r="AI312" s="36"/>
      <c r="AJ312" s="29"/>
      <c r="AK312" s="36"/>
      <c r="AL312" s="36"/>
      <c r="AM312" s="36"/>
      <c r="AN312" s="29"/>
      <c r="AO312" s="36"/>
      <c r="AP312" s="29"/>
      <c r="AQ312" s="36"/>
      <c r="AR312" s="29"/>
      <c r="AS312" s="36"/>
      <c r="AT312" s="36"/>
      <c r="AU312" s="36"/>
      <c r="AV312" s="29"/>
      <c r="AW312" s="36"/>
      <c r="AX312" s="36"/>
      <c r="AY312" s="36"/>
      <c r="AZ312" s="29"/>
      <c r="BA312" s="36"/>
      <c r="BB312" s="36"/>
      <c r="BC312" s="36"/>
      <c r="BD312" s="36"/>
      <c r="BE312" s="36"/>
      <c r="BF312" s="36"/>
      <c r="BG312" s="36"/>
      <c r="BH312" s="36"/>
      <c r="BI312" s="36"/>
      <c r="BJ312" s="29"/>
      <c r="BK312" s="36"/>
      <c r="BL312" s="29"/>
      <c r="BM312" s="36"/>
      <c r="BN312" s="36"/>
      <c r="BO312" s="36"/>
      <c r="BP312" s="29"/>
      <c r="BQ312" s="36"/>
      <c r="BR312" s="29"/>
      <c r="BS312" s="36"/>
      <c r="BT312" s="36"/>
      <c r="BU312" s="36"/>
      <c r="BV312" s="36"/>
    </row>
    <row r="313" spans="1:75" x14ac:dyDescent="0.25">
      <c r="A313" s="16">
        <v>311</v>
      </c>
      <c r="B313" s="16">
        <v>1</v>
      </c>
      <c r="C313" s="31" t="s">
        <v>765</v>
      </c>
      <c r="D313" s="40">
        <f>'ПЛАН 2019'!F313-январь!E313</f>
        <v>-593.53538748792266</v>
      </c>
      <c r="E313" s="40">
        <f t="shared" si="4"/>
        <v>0</v>
      </c>
      <c r="F313" s="36"/>
      <c r="G313" s="36"/>
      <c r="H313" s="36"/>
      <c r="I313" s="27"/>
      <c r="J313" s="36"/>
      <c r="K313" s="36"/>
      <c r="L313" s="36"/>
      <c r="M313" s="36"/>
      <c r="N313" s="36"/>
      <c r="O313" s="29"/>
      <c r="P313" s="36"/>
      <c r="Q313" s="29"/>
      <c r="R313" s="36"/>
      <c r="S313" s="36"/>
      <c r="T313" s="36"/>
      <c r="U313" s="36"/>
      <c r="V313" s="36"/>
      <c r="W313" s="36"/>
      <c r="X313" s="36"/>
      <c r="Y313" s="29"/>
      <c r="Z313" s="36"/>
      <c r="AA313" s="66"/>
      <c r="AB313" s="36"/>
      <c r="AC313" s="36"/>
      <c r="AD313" s="36"/>
      <c r="AE313" s="36"/>
      <c r="AF313" s="36"/>
      <c r="AG313" s="36"/>
      <c r="AH313" s="29"/>
      <c r="AI313" s="36"/>
      <c r="AJ313" s="29"/>
      <c r="AK313" s="36"/>
      <c r="AL313" s="36"/>
      <c r="AM313" s="36"/>
      <c r="AN313" s="29"/>
      <c r="AO313" s="36"/>
      <c r="AP313" s="29"/>
      <c r="AQ313" s="36"/>
      <c r="AR313" s="29"/>
      <c r="AS313" s="36"/>
      <c r="AT313" s="36"/>
      <c r="AU313" s="36"/>
      <c r="AV313" s="29"/>
      <c r="AW313" s="36"/>
      <c r="AX313" s="36"/>
      <c r="AY313" s="36"/>
      <c r="AZ313" s="29"/>
      <c r="BA313" s="36"/>
      <c r="BB313" s="36"/>
      <c r="BC313" s="36"/>
      <c r="BD313" s="36"/>
      <c r="BE313" s="36"/>
      <c r="BF313" s="36"/>
      <c r="BG313" s="36"/>
      <c r="BH313" s="36"/>
      <c r="BI313" s="36"/>
      <c r="BJ313" s="29"/>
      <c r="BK313" s="36"/>
      <c r="BL313" s="29"/>
      <c r="BM313" s="36"/>
      <c r="BN313" s="36"/>
      <c r="BO313" s="36"/>
      <c r="BP313" s="29"/>
      <c r="BQ313" s="36"/>
      <c r="BR313" s="29"/>
      <c r="BS313" s="36"/>
      <c r="BT313" s="36"/>
      <c r="BU313" s="36"/>
      <c r="BV313" s="36"/>
    </row>
    <row r="314" spans="1:75" s="86" customFormat="1" x14ac:dyDescent="0.25">
      <c r="A314" s="79">
        <v>312</v>
      </c>
      <c r="B314" s="79">
        <v>1</v>
      </c>
      <c r="C314" s="80" t="s">
        <v>766</v>
      </c>
      <c r="D314" s="40">
        <f>'ПЛАН 2019'!F314-январь!E314</f>
        <v>144.97233524637682</v>
      </c>
      <c r="E314" s="81">
        <f t="shared" si="4"/>
        <v>4.5960000000000001</v>
      </c>
      <c r="F314" s="82"/>
      <c r="G314" s="82"/>
      <c r="H314" s="82"/>
      <c r="I314" s="83"/>
      <c r="J314" s="82"/>
      <c r="K314" s="82"/>
      <c r="L314" s="82"/>
      <c r="M314" s="82"/>
      <c r="N314" s="82"/>
      <c r="O314" s="84"/>
      <c r="P314" s="82"/>
      <c r="Q314" s="84"/>
      <c r="R314" s="82"/>
      <c r="S314" s="82"/>
      <c r="T314" s="82"/>
      <c r="U314" s="82"/>
      <c r="V314" s="82"/>
      <c r="W314" s="82"/>
      <c r="X314" s="82"/>
      <c r="Y314" s="84"/>
      <c r="Z314" s="82"/>
      <c r="AA314" s="85"/>
      <c r="AB314" s="82"/>
      <c r="AC314" s="82"/>
      <c r="AD314" s="82"/>
      <c r="AE314" s="82"/>
      <c r="AF314" s="82"/>
      <c r="AG314" s="82"/>
      <c r="AH314" s="84"/>
      <c r="AI314" s="82"/>
      <c r="AJ314" s="84"/>
      <c r="AK314" s="82"/>
      <c r="AL314" s="82"/>
      <c r="AM314" s="82"/>
      <c r="AN314" s="84"/>
      <c r="AO314" s="82"/>
      <c r="AP314" s="84"/>
      <c r="AQ314" s="82"/>
      <c r="AR314" s="84"/>
      <c r="AS314" s="82"/>
      <c r="AT314" s="82"/>
      <c r="AU314" s="82"/>
      <c r="AV314" s="84"/>
      <c r="AW314" s="82"/>
      <c r="AX314" s="82"/>
      <c r="AY314" s="82"/>
      <c r="AZ314" s="84"/>
      <c r="BA314" s="82"/>
      <c r="BB314" s="82"/>
      <c r="BC314" s="82"/>
      <c r="BD314" s="82"/>
      <c r="BE314" s="82"/>
      <c r="BF314" s="82"/>
      <c r="BG314" s="82"/>
      <c r="BH314" s="82"/>
      <c r="BI314" s="82"/>
      <c r="BJ314" s="84"/>
      <c r="BK314" s="82"/>
      <c r="BL314" s="84"/>
      <c r="BM314" s="82"/>
      <c r="BN314" s="82"/>
      <c r="BO314" s="82"/>
      <c r="BP314" s="84"/>
      <c r="BQ314" s="82"/>
      <c r="BR314" s="84"/>
      <c r="BS314" s="82"/>
      <c r="BT314" s="82"/>
      <c r="BU314" s="82"/>
      <c r="BV314" s="82">
        <v>4.5960000000000001</v>
      </c>
      <c r="BW314" s="86" t="s">
        <v>1078</v>
      </c>
    </row>
    <row r="315" spans="1:75" x14ac:dyDescent="0.25">
      <c r="A315" s="16">
        <v>313</v>
      </c>
      <c r="B315" s="16">
        <v>1</v>
      </c>
      <c r="C315" s="31" t="s">
        <v>767</v>
      </c>
      <c r="D315" s="40">
        <f>'ПЛАН 2019'!F315-январь!E315</f>
        <v>174.30340212560384</v>
      </c>
      <c r="E315" s="40">
        <f t="shared" si="4"/>
        <v>0</v>
      </c>
      <c r="F315" s="36"/>
      <c r="G315" s="36"/>
      <c r="H315" s="36"/>
      <c r="I315" s="27"/>
      <c r="J315" s="36"/>
      <c r="K315" s="36"/>
      <c r="L315" s="36"/>
      <c r="M315" s="36"/>
      <c r="N315" s="36"/>
      <c r="O315" s="29"/>
      <c r="P315" s="36"/>
      <c r="Q315" s="29"/>
      <c r="R315" s="36"/>
      <c r="S315" s="36"/>
      <c r="T315" s="36"/>
      <c r="U315" s="36"/>
      <c r="V315" s="36"/>
      <c r="W315" s="36"/>
      <c r="X315" s="36"/>
      <c r="Y315" s="29"/>
      <c r="Z315" s="36"/>
      <c r="AA315" s="66"/>
      <c r="AB315" s="36"/>
      <c r="AC315" s="36"/>
      <c r="AD315" s="36"/>
      <c r="AE315" s="36"/>
      <c r="AF315" s="36"/>
      <c r="AG315" s="36"/>
      <c r="AH315" s="29"/>
      <c r="AI315" s="36"/>
      <c r="AJ315" s="29"/>
      <c r="AK315" s="36"/>
      <c r="AL315" s="36"/>
      <c r="AM315" s="36"/>
      <c r="AN315" s="29"/>
      <c r="AO315" s="36"/>
      <c r="AP315" s="29"/>
      <c r="AQ315" s="36"/>
      <c r="AR315" s="29"/>
      <c r="AS315" s="36"/>
      <c r="AT315" s="36"/>
      <c r="AU315" s="36"/>
      <c r="AV315" s="29"/>
      <c r="AW315" s="36"/>
      <c r="AX315" s="36"/>
      <c r="AY315" s="36"/>
      <c r="AZ315" s="29"/>
      <c r="BA315" s="36"/>
      <c r="BB315" s="36"/>
      <c r="BC315" s="36"/>
      <c r="BD315" s="36"/>
      <c r="BE315" s="36"/>
      <c r="BF315" s="36"/>
      <c r="BG315" s="36"/>
      <c r="BH315" s="36"/>
      <c r="BI315" s="36"/>
      <c r="BJ315" s="29"/>
      <c r="BK315" s="36"/>
      <c r="BL315" s="29"/>
      <c r="BM315" s="36"/>
      <c r="BN315" s="36"/>
      <c r="BO315" s="36"/>
      <c r="BP315" s="29"/>
      <c r="BQ315" s="36"/>
      <c r="BR315" s="29"/>
      <c r="BS315" s="36"/>
      <c r="BT315" s="36"/>
      <c r="BU315" s="36"/>
      <c r="BV315" s="36"/>
    </row>
    <row r="316" spans="1:75" x14ac:dyDescent="0.25">
      <c r="A316" s="16">
        <v>314</v>
      </c>
      <c r="B316" s="16">
        <v>1</v>
      </c>
      <c r="C316" s="31" t="s">
        <v>930</v>
      </c>
      <c r="D316" s="40">
        <f>'ПЛАН 2019'!F316-январь!E316</f>
        <v>95.052162357487916</v>
      </c>
      <c r="E316" s="40">
        <f t="shared" si="4"/>
        <v>0</v>
      </c>
      <c r="F316" s="36"/>
      <c r="G316" s="36"/>
      <c r="H316" s="36"/>
      <c r="I316" s="27"/>
      <c r="J316" s="36"/>
      <c r="K316" s="36"/>
      <c r="L316" s="36"/>
      <c r="M316" s="36"/>
      <c r="N316" s="36"/>
      <c r="O316" s="29"/>
      <c r="P316" s="36"/>
      <c r="Q316" s="29"/>
      <c r="R316" s="36"/>
      <c r="S316" s="36"/>
      <c r="T316" s="36"/>
      <c r="U316" s="36"/>
      <c r="V316" s="36"/>
      <c r="W316" s="36"/>
      <c r="X316" s="36"/>
      <c r="Y316" s="29"/>
      <c r="Z316" s="36"/>
      <c r="AA316" s="66"/>
      <c r="AB316" s="36"/>
      <c r="AC316" s="36"/>
      <c r="AD316" s="36"/>
      <c r="AE316" s="36"/>
      <c r="AF316" s="36"/>
      <c r="AG316" s="36"/>
      <c r="AH316" s="29"/>
      <c r="AI316" s="36"/>
      <c r="AJ316" s="29"/>
      <c r="AK316" s="36"/>
      <c r="AL316" s="36"/>
      <c r="AM316" s="36"/>
      <c r="AN316" s="29"/>
      <c r="AO316" s="36"/>
      <c r="AP316" s="29"/>
      <c r="AQ316" s="36"/>
      <c r="AR316" s="29"/>
      <c r="AS316" s="36"/>
      <c r="AT316" s="36"/>
      <c r="AU316" s="36"/>
      <c r="AV316" s="29"/>
      <c r="AW316" s="36"/>
      <c r="AX316" s="36"/>
      <c r="AY316" s="36"/>
      <c r="AZ316" s="29"/>
      <c r="BA316" s="36"/>
      <c r="BB316" s="36"/>
      <c r="BC316" s="36"/>
      <c r="BD316" s="36"/>
      <c r="BE316" s="36"/>
      <c r="BF316" s="36"/>
      <c r="BG316" s="36"/>
      <c r="BH316" s="36"/>
      <c r="BI316" s="36"/>
      <c r="BJ316" s="29"/>
      <c r="BK316" s="36"/>
      <c r="BL316" s="29"/>
      <c r="BM316" s="36"/>
      <c r="BN316" s="36"/>
      <c r="BO316" s="36"/>
      <c r="BP316" s="29"/>
      <c r="BQ316" s="36"/>
      <c r="BR316" s="29"/>
      <c r="BS316" s="36"/>
      <c r="BT316" s="36"/>
      <c r="BU316" s="36"/>
      <c r="BV316" s="36"/>
    </row>
    <row r="317" spans="1:75" x14ac:dyDescent="0.25">
      <c r="A317" s="16">
        <v>315</v>
      </c>
      <c r="B317" s="16">
        <v>1</v>
      </c>
      <c r="C317" s="31" t="s">
        <v>931</v>
      </c>
      <c r="D317" s="40">
        <f>'ПЛАН 2019'!F317-январь!E317</f>
        <v>286.05995452173909</v>
      </c>
      <c r="E317" s="40">
        <f t="shared" si="4"/>
        <v>0</v>
      </c>
      <c r="F317" s="36"/>
      <c r="G317" s="36"/>
      <c r="H317" s="36"/>
      <c r="I317" s="27"/>
      <c r="J317" s="36"/>
      <c r="K317" s="36"/>
      <c r="L317" s="36"/>
      <c r="M317" s="36"/>
      <c r="N317" s="36"/>
      <c r="O317" s="29"/>
      <c r="P317" s="36"/>
      <c r="Q317" s="29"/>
      <c r="R317" s="36"/>
      <c r="S317" s="36"/>
      <c r="T317" s="36"/>
      <c r="U317" s="36"/>
      <c r="V317" s="36"/>
      <c r="W317" s="36"/>
      <c r="X317" s="36"/>
      <c r="Y317" s="29"/>
      <c r="Z317" s="36"/>
      <c r="AA317" s="66"/>
      <c r="AB317" s="36"/>
      <c r="AC317" s="36"/>
      <c r="AD317" s="36"/>
      <c r="AE317" s="36"/>
      <c r="AF317" s="36"/>
      <c r="AG317" s="36"/>
      <c r="AH317" s="29"/>
      <c r="AI317" s="36"/>
      <c r="AJ317" s="29"/>
      <c r="AK317" s="36"/>
      <c r="AL317" s="36"/>
      <c r="AM317" s="36"/>
      <c r="AN317" s="29"/>
      <c r="AO317" s="36"/>
      <c r="AP317" s="29"/>
      <c r="AQ317" s="36"/>
      <c r="AR317" s="29"/>
      <c r="AS317" s="36"/>
      <c r="AT317" s="36"/>
      <c r="AU317" s="36"/>
      <c r="AV317" s="29"/>
      <c r="AW317" s="36"/>
      <c r="AX317" s="36"/>
      <c r="AY317" s="36"/>
      <c r="AZ317" s="29"/>
      <c r="BA317" s="36"/>
      <c r="BB317" s="36"/>
      <c r="BC317" s="36"/>
      <c r="BD317" s="36"/>
      <c r="BE317" s="36"/>
      <c r="BF317" s="36"/>
      <c r="BG317" s="36"/>
      <c r="BH317" s="36"/>
      <c r="BI317" s="36"/>
      <c r="BJ317" s="29"/>
      <c r="BK317" s="36"/>
      <c r="BL317" s="29"/>
      <c r="BM317" s="36"/>
      <c r="BN317" s="36"/>
      <c r="BO317" s="36"/>
      <c r="BP317" s="29"/>
      <c r="BQ317" s="36"/>
      <c r="BR317" s="29"/>
      <c r="BS317" s="36"/>
      <c r="BT317" s="36"/>
      <c r="BU317" s="36"/>
      <c r="BV317" s="36"/>
    </row>
    <row r="318" spans="1:75" s="86" customFormat="1" x14ac:dyDescent="0.25">
      <c r="A318" s="79">
        <v>316</v>
      </c>
      <c r="B318" s="79">
        <v>1</v>
      </c>
      <c r="C318" s="80" t="s">
        <v>768</v>
      </c>
      <c r="D318" s="40">
        <f>'ПЛАН 2019'!F318-январь!E318</f>
        <v>208.67026252173915</v>
      </c>
      <c r="E318" s="81">
        <f t="shared" si="4"/>
        <v>29.636000000000003</v>
      </c>
      <c r="F318" s="82"/>
      <c r="G318" s="82"/>
      <c r="H318" s="82"/>
      <c r="I318" s="83"/>
      <c r="J318" s="82"/>
      <c r="K318" s="82"/>
      <c r="L318" s="82"/>
      <c r="M318" s="82"/>
      <c r="N318" s="82"/>
      <c r="O318" s="84"/>
      <c r="P318" s="82"/>
      <c r="Q318" s="84"/>
      <c r="R318" s="82"/>
      <c r="S318" s="82"/>
      <c r="T318" s="82"/>
      <c r="U318" s="82"/>
      <c r="V318" s="82"/>
      <c r="W318" s="82"/>
      <c r="X318" s="82"/>
      <c r="Y318" s="84"/>
      <c r="Z318" s="82"/>
      <c r="AA318" s="85"/>
      <c r="AB318" s="82"/>
      <c r="AC318" s="82"/>
      <c r="AD318" s="82"/>
      <c r="AE318" s="82"/>
      <c r="AF318" s="82"/>
      <c r="AG318" s="82"/>
      <c r="AH318" s="84"/>
      <c r="AI318" s="82"/>
      <c r="AJ318" s="84"/>
      <c r="AK318" s="82"/>
      <c r="AL318" s="82"/>
      <c r="AM318" s="82"/>
      <c r="AN318" s="84"/>
      <c r="AO318" s="82"/>
      <c r="AP318" s="84"/>
      <c r="AQ318" s="82"/>
      <c r="AR318" s="84"/>
      <c r="AS318" s="82"/>
      <c r="AT318" s="82"/>
      <c r="AU318" s="82"/>
      <c r="AV318" s="84"/>
      <c r="AW318" s="82"/>
      <c r="AX318" s="82"/>
      <c r="AY318" s="82"/>
      <c r="AZ318" s="84"/>
      <c r="BA318" s="82"/>
      <c r="BB318" s="82"/>
      <c r="BC318" s="82"/>
      <c r="BD318" s="82"/>
      <c r="BE318" s="82"/>
      <c r="BF318" s="82">
        <v>2.1999999999999999E-2</v>
      </c>
      <c r="BG318" s="82">
        <v>24.806000000000001</v>
      </c>
      <c r="BH318" s="82"/>
      <c r="BI318" s="82"/>
      <c r="BJ318" s="84"/>
      <c r="BK318" s="82"/>
      <c r="BL318" s="84">
        <v>10</v>
      </c>
      <c r="BM318" s="82">
        <v>4.83</v>
      </c>
      <c r="BN318" s="82"/>
      <c r="BO318" s="82"/>
      <c r="BP318" s="84"/>
      <c r="BQ318" s="82"/>
      <c r="BR318" s="84"/>
      <c r="BS318" s="82"/>
      <c r="BT318" s="82"/>
      <c r="BU318" s="82"/>
      <c r="BV318" s="82"/>
    </row>
    <row r="319" spans="1:75" s="86" customFormat="1" x14ac:dyDescent="0.25">
      <c r="A319" s="79">
        <v>317</v>
      </c>
      <c r="B319" s="79">
        <v>3</v>
      </c>
      <c r="C319" s="80" t="s">
        <v>769</v>
      </c>
      <c r="D319" s="40">
        <f>'ПЛАН 2019'!F319-январь!E319</f>
        <v>283.76168982608698</v>
      </c>
      <c r="E319" s="81">
        <f t="shared" si="4"/>
        <v>11.706999999999999</v>
      </c>
      <c r="F319" s="82"/>
      <c r="G319" s="82"/>
      <c r="H319" s="82"/>
      <c r="I319" s="83"/>
      <c r="J319" s="82"/>
      <c r="K319" s="82"/>
      <c r="L319" s="82"/>
      <c r="M319" s="82"/>
      <c r="N319" s="82"/>
      <c r="O319" s="84"/>
      <c r="P319" s="82"/>
      <c r="Q319" s="84"/>
      <c r="R319" s="82"/>
      <c r="S319" s="82"/>
      <c r="T319" s="82"/>
      <c r="U319" s="82"/>
      <c r="V319" s="82"/>
      <c r="W319" s="82"/>
      <c r="X319" s="82"/>
      <c r="Y319" s="84"/>
      <c r="Z319" s="82"/>
      <c r="AA319" s="85"/>
      <c r="AB319" s="82"/>
      <c r="AC319" s="82"/>
      <c r="AD319" s="82"/>
      <c r="AE319" s="82"/>
      <c r="AF319" s="82"/>
      <c r="AG319" s="82"/>
      <c r="AH319" s="84"/>
      <c r="AI319" s="82"/>
      <c r="AJ319" s="84"/>
      <c r="AK319" s="82"/>
      <c r="AL319" s="82"/>
      <c r="AM319" s="82"/>
      <c r="AN319" s="84"/>
      <c r="AO319" s="82"/>
      <c r="AP319" s="84"/>
      <c r="AQ319" s="82"/>
      <c r="AR319" s="84"/>
      <c r="AS319" s="82"/>
      <c r="AT319" s="82"/>
      <c r="AU319" s="82"/>
      <c r="AV319" s="84"/>
      <c r="AW319" s="82"/>
      <c r="AX319" s="82"/>
      <c r="AY319" s="82"/>
      <c r="AZ319" s="84"/>
      <c r="BA319" s="82"/>
      <c r="BB319" s="82"/>
      <c r="BC319" s="82"/>
      <c r="BD319" s="82"/>
      <c r="BE319" s="82"/>
      <c r="BF319" s="82">
        <v>0.01</v>
      </c>
      <c r="BG319" s="82">
        <v>10.818</v>
      </c>
      <c r="BH319" s="82"/>
      <c r="BI319" s="82"/>
      <c r="BJ319" s="84"/>
      <c r="BK319" s="82"/>
      <c r="BL319" s="84"/>
      <c r="BM319" s="82"/>
      <c r="BN319" s="82"/>
      <c r="BO319" s="82"/>
      <c r="BP319" s="84"/>
      <c r="BQ319" s="82"/>
      <c r="BR319" s="84"/>
      <c r="BS319" s="82"/>
      <c r="BT319" s="82"/>
      <c r="BU319" s="82"/>
      <c r="BV319" s="82">
        <v>0.88900000000000001</v>
      </c>
      <c r="BW319" s="86" t="s">
        <v>1070</v>
      </c>
    </row>
    <row r="320" spans="1:75" s="86" customFormat="1" x14ac:dyDescent="0.25">
      <c r="A320" s="79">
        <v>318</v>
      </c>
      <c r="B320" s="79">
        <v>3</v>
      </c>
      <c r="C320" s="80" t="s">
        <v>770</v>
      </c>
      <c r="D320" s="40">
        <f>'ПЛАН 2019'!F320-январь!E320</f>
        <v>506.52177230917874</v>
      </c>
      <c r="E320" s="81">
        <f t="shared" si="4"/>
        <v>1.143</v>
      </c>
      <c r="F320" s="82"/>
      <c r="G320" s="82"/>
      <c r="H320" s="82"/>
      <c r="I320" s="83"/>
      <c r="J320" s="82"/>
      <c r="K320" s="82"/>
      <c r="L320" s="82"/>
      <c r="M320" s="82"/>
      <c r="N320" s="82"/>
      <c r="O320" s="84"/>
      <c r="P320" s="82"/>
      <c r="Q320" s="84"/>
      <c r="R320" s="82"/>
      <c r="S320" s="82"/>
      <c r="T320" s="82"/>
      <c r="U320" s="82"/>
      <c r="V320" s="82"/>
      <c r="W320" s="82"/>
      <c r="X320" s="82"/>
      <c r="Y320" s="84"/>
      <c r="Z320" s="82"/>
      <c r="AA320" s="85"/>
      <c r="AB320" s="82"/>
      <c r="AC320" s="82"/>
      <c r="AD320" s="82"/>
      <c r="AE320" s="82"/>
      <c r="AF320" s="82"/>
      <c r="AG320" s="82"/>
      <c r="AH320" s="84"/>
      <c r="AI320" s="82"/>
      <c r="AJ320" s="84"/>
      <c r="AK320" s="82"/>
      <c r="AL320" s="82"/>
      <c r="AM320" s="82"/>
      <c r="AN320" s="84"/>
      <c r="AO320" s="82"/>
      <c r="AP320" s="84"/>
      <c r="AQ320" s="82"/>
      <c r="AR320" s="84"/>
      <c r="AS320" s="82"/>
      <c r="AT320" s="82"/>
      <c r="AU320" s="82"/>
      <c r="AV320" s="84"/>
      <c r="AW320" s="82"/>
      <c r="AX320" s="82"/>
      <c r="AY320" s="82"/>
      <c r="AZ320" s="84"/>
      <c r="BA320" s="82"/>
      <c r="BB320" s="82"/>
      <c r="BC320" s="82"/>
      <c r="BD320" s="82"/>
      <c r="BE320" s="82"/>
      <c r="BF320" s="82"/>
      <c r="BG320" s="82"/>
      <c r="BH320" s="82"/>
      <c r="BI320" s="82"/>
      <c r="BJ320" s="84"/>
      <c r="BK320" s="82"/>
      <c r="BL320" s="84"/>
      <c r="BM320" s="82"/>
      <c r="BN320" s="82"/>
      <c r="BO320" s="82"/>
      <c r="BP320" s="84"/>
      <c r="BQ320" s="82"/>
      <c r="BR320" s="84"/>
      <c r="BS320" s="82"/>
      <c r="BT320" s="82"/>
      <c r="BU320" s="82"/>
      <c r="BV320" s="82">
        <v>1.143</v>
      </c>
      <c r="BW320" s="86" t="s">
        <v>1070</v>
      </c>
    </row>
    <row r="321" spans="1:75" s="86" customFormat="1" x14ac:dyDescent="0.25">
      <c r="A321" s="79">
        <v>319</v>
      </c>
      <c r="B321" s="79">
        <v>3</v>
      </c>
      <c r="C321" s="80" t="s">
        <v>771</v>
      </c>
      <c r="D321" s="40">
        <f>'ПЛАН 2019'!F321-январь!E321</f>
        <v>-134.85585171014495</v>
      </c>
      <c r="E321" s="81">
        <f t="shared" si="4"/>
        <v>2.4769999999999999</v>
      </c>
      <c r="F321" s="82"/>
      <c r="G321" s="82"/>
      <c r="H321" s="82"/>
      <c r="I321" s="83"/>
      <c r="J321" s="82"/>
      <c r="K321" s="82"/>
      <c r="L321" s="82"/>
      <c r="M321" s="82"/>
      <c r="N321" s="82"/>
      <c r="O321" s="84"/>
      <c r="P321" s="82"/>
      <c r="Q321" s="84"/>
      <c r="R321" s="82"/>
      <c r="S321" s="82"/>
      <c r="T321" s="82"/>
      <c r="U321" s="82"/>
      <c r="V321" s="82"/>
      <c r="W321" s="82"/>
      <c r="X321" s="82"/>
      <c r="Y321" s="84"/>
      <c r="Z321" s="82"/>
      <c r="AA321" s="85"/>
      <c r="AB321" s="82"/>
      <c r="AC321" s="82"/>
      <c r="AD321" s="82"/>
      <c r="AE321" s="82"/>
      <c r="AF321" s="82"/>
      <c r="AG321" s="82"/>
      <c r="AH321" s="84"/>
      <c r="AI321" s="82"/>
      <c r="AJ321" s="84"/>
      <c r="AK321" s="82"/>
      <c r="AL321" s="82"/>
      <c r="AM321" s="82"/>
      <c r="AN321" s="84"/>
      <c r="AO321" s="82"/>
      <c r="AP321" s="84"/>
      <c r="AQ321" s="82"/>
      <c r="AR321" s="84"/>
      <c r="AS321" s="82"/>
      <c r="AT321" s="82"/>
      <c r="AU321" s="82"/>
      <c r="AV321" s="84"/>
      <c r="AW321" s="82"/>
      <c r="AX321" s="82"/>
      <c r="AY321" s="82"/>
      <c r="AZ321" s="84"/>
      <c r="BA321" s="82"/>
      <c r="BB321" s="82"/>
      <c r="BC321" s="82"/>
      <c r="BD321" s="82"/>
      <c r="BE321" s="82"/>
      <c r="BF321" s="82"/>
      <c r="BG321" s="82"/>
      <c r="BH321" s="82"/>
      <c r="BI321" s="82"/>
      <c r="BJ321" s="84"/>
      <c r="BK321" s="82"/>
      <c r="BL321" s="84"/>
      <c r="BM321" s="82"/>
      <c r="BN321" s="82"/>
      <c r="BO321" s="82"/>
      <c r="BP321" s="84"/>
      <c r="BQ321" s="82"/>
      <c r="BR321" s="84"/>
      <c r="BS321" s="82"/>
      <c r="BT321" s="82"/>
      <c r="BU321" s="82"/>
      <c r="BV321" s="82">
        <v>2.4769999999999999</v>
      </c>
      <c r="BW321" s="86" t="s">
        <v>1075</v>
      </c>
    </row>
    <row r="322" spans="1:75" s="86" customFormat="1" x14ac:dyDescent="0.25">
      <c r="A322" s="79">
        <v>320</v>
      </c>
      <c r="B322" s="79">
        <v>3</v>
      </c>
      <c r="C322" s="80" t="s">
        <v>772</v>
      </c>
      <c r="D322" s="40">
        <f>'ПЛАН 2019'!F322-январь!E322</f>
        <v>352.30904072657006</v>
      </c>
      <c r="E322" s="81">
        <f t="shared" si="4"/>
        <v>2.4849999999999999</v>
      </c>
      <c r="F322" s="82"/>
      <c r="G322" s="82"/>
      <c r="H322" s="82"/>
      <c r="I322" s="83"/>
      <c r="J322" s="82"/>
      <c r="K322" s="82"/>
      <c r="L322" s="82"/>
      <c r="M322" s="82"/>
      <c r="N322" s="82"/>
      <c r="O322" s="84"/>
      <c r="P322" s="82"/>
      <c r="Q322" s="84"/>
      <c r="R322" s="82"/>
      <c r="S322" s="82"/>
      <c r="T322" s="82"/>
      <c r="U322" s="82"/>
      <c r="V322" s="82"/>
      <c r="W322" s="82"/>
      <c r="X322" s="82"/>
      <c r="Y322" s="84"/>
      <c r="Z322" s="82"/>
      <c r="AA322" s="85"/>
      <c r="AB322" s="82"/>
      <c r="AC322" s="82"/>
      <c r="AD322" s="82"/>
      <c r="AE322" s="82"/>
      <c r="AF322" s="82"/>
      <c r="AG322" s="82"/>
      <c r="AH322" s="84"/>
      <c r="AI322" s="82"/>
      <c r="AJ322" s="84"/>
      <c r="AK322" s="82"/>
      <c r="AL322" s="82"/>
      <c r="AM322" s="82"/>
      <c r="AN322" s="84"/>
      <c r="AO322" s="82"/>
      <c r="AP322" s="84"/>
      <c r="AQ322" s="82"/>
      <c r="AR322" s="84"/>
      <c r="AS322" s="82"/>
      <c r="AT322" s="82"/>
      <c r="AU322" s="82"/>
      <c r="AV322" s="84"/>
      <c r="AW322" s="82"/>
      <c r="AX322" s="82"/>
      <c r="AY322" s="82"/>
      <c r="AZ322" s="84"/>
      <c r="BA322" s="82"/>
      <c r="BB322" s="82"/>
      <c r="BC322" s="82"/>
      <c r="BD322" s="82"/>
      <c r="BE322" s="82"/>
      <c r="BF322" s="82"/>
      <c r="BG322" s="82"/>
      <c r="BH322" s="82"/>
      <c r="BI322" s="82"/>
      <c r="BJ322" s="84"/>
      <c r="BK322" s="82"/>
      <c r="BL322" s="84">
        <v>10</v>
      </c>
      <c r="BM322" s="82">
        <v>2.4849999999999999</v>
      </c>
      <c r="BN322" s="82"/>
      <c r="BO322" s="82"/>
      <c r="BP322" s="84"/>
      <c r="BQ322" s="82"/>
      <c r="BR322" s="84"/>
      <c r="BS322" s="82"/>
      <c r="BT322" s="82"/>
      <c r="BU322" s="82"/>
      <c r="BV322" s="82"/>
    </row>
    <row r="323" spans="1:75" s="86" customFormat="1" x14ac:dyDescent="0.25">
      <c r="A323" s="79">
        <v>321</v>
      </c>
      <c r="B323" s="79">
        <v>3</v>
      </c>
      <c r="C323" s="80" t="s">
        <v>773</v>
      </c>
      <c r="D323" s="40">
        <f>'ПЛАН 2019'!F323-январь!E323</f>
        <v>1690.4926002801933</v>
      </c>
      <c r="E323" s="81">
        <f t="shared" si="4"/>
        <v>8.61</v>
      </c>
      <c r="F323" s="82"/>
      <c r="G323" s="82"/>
      <c r="H323" s="82"/>
      <c r="I323" s="83"/>
      <c r="J323" s="82"/>
      <c r="K323" s="82"/>
      <c r="L323" s="82"/>
      <c r="M323" s="82"/>
      <c r="N323" s="82"/>
      <c r="O323" s="84"/>
      <c r="P323" s="82"/>
      <c r="Q323" s="84"/>
      <c r="R323" s="82"/>
      <c r="S323" s="82"/>
      <c r="T323" s="82"/>
      <c r="U323" s="82"/>
      <c r="V323" s="82"/>
      <c r="W323" s="82"/>
      <c r="X323" s="82"/>
      <c r="Y323" s="84"/>
      <c r="Z323" s="82"/>
      <c r="AA323" s="85"/>
      <c r="AB323" s="82"/>
      <c r="AC323" s="82"/>
      <c r="AD323" s="82"/>
      <c r="AE323" s="82"/>
      <c r="AF323" s="82"/>
      <c r="AG323" s="82"/>
      <c r="AH323" s="84">
        <v>6</v>
      </c>
      <c r="AI323" s="82">
        <v>8.61</v>
      </c>
      <c r="AJ323" s="84"/>
      <c r="AK323" s="82"/>
      <c r="AL323" s="82"/>
      <c r="AM323" s="82"/>
      <c r="AN323" s="84"/>
      <c r="AO323" s="82"/>
      <c r="AP323" s="84"/>
      <c r="AQ323" s="82"/>
      <c r="AR323" s="84"/>
      <c r="AS323" s="82"/>
      <c r="AT323" s="82"/>
      <c r="AU323" s="82"/>
      <c r="AV323" s="84"/>
      <c r="AW323" s="82"/>
      <c r="AX323" s="82"/>
      <c r="AY323" s="82"/>
      <c r="AZ323" s="84"/>
      <c r="BA323" s="82"/>
      <c r="BB323" s="82"/>
      <c r="BC323" s="82"/>
      <c r="BD323" s="82"/>
      <c r="BE323" s="82"/>
      <c r="BF323" s="82"/>
      <c r="BG323" s="82"/>
      <c r="BH323" s="82"/>
      <c r="BI323" s="82"/>
      <c r="BJ323" s="84"/>
      <c r="BK323" s="82"/>
      <c r="BL323" s="84"/>
      <c r="BM323" s="82"/>
      <c r="BN323" s="82"/>
      <c r="BO323" s="82"/>
      <c r="BP323" s="84"/>
      <c r="BQ323" s="82"/>
      <c r="BR323" s="84"/>
      <c r="BS323" s="82"/>
      <c r="BT323" s="82"/>
      <c r="BU323" s="82"/>
      <c r="BV323" s="82"/>
    </row>
    <row r="324" spans="1:75" x14ac:dyDescent="0.25">
      <c r="A324" s="16">
        <v>322</v>
      </c>
      <c r="B324" s="16">
        <v>1</v>
      </c>
      <c r="C324" s="31" t="s">
        <v>774</v>
      </c>
      <c r="D324" s="40">
        <f>'ПЛАН 2019'!F324-январь!E324</f>
        <v>241.79628992270543</v>
      </c>
      <c r="E324" s="40">
        <f t="shared" ref="E324:E387" si="5">G324+H324+J324+L324+N324+P324+R324+T324+V324+X324+Z324+AC324+AE324+AG324+AI324+AK324+AM324+AO324+AQ324+AS324+AU324+AW324+AY324+BA324+BC324+BE324+BG324+BI324+BK324+BM324+BO324+BQ324+BS324+BU324+BV324</f>
        <v>0</v>
      </c>
      <c r="F324" s="36"/>
      <c r="G324" s="36"/>
      <c r="H324" s="36"/>
      <c r="I324" s="27"/>
      <c r="J324" s="36"/>
      <c r="K324" s="36"/>
      <c r="L324" s="36"/>
      <c r="M324" s="36"/>
      <c r="N324" s="36"/>
      <c r="O324" s="29"/>
      <c r="P324" s="36"/>
      <c r="Q324" s="29"/>
      <c r="R324" s="36"/>
      <c r="S324" s="36"/>
      <c r="T324" s="36"/>
      <c r="U324" s="36"/>
      <c r="V324" s="36"/>
      <c r="W324" s="36"/>
      <c r="X324" s="36"/>
      <c r="Y324" s="29"/>
      <c r="Z324" s="36"/>
      <c r="AA324" s="66"/>
      <c r="AB324" s="36"/>
      <c r="AC324" s="36"/>
      <c r="AD324" s="36"/>
      <c r="AE324" s="36"/>
      <c r="AF324" s="36"/>
      <c r="AG324" s="36"/>
      <c r="AH324" s="29"/>
      <c r="AI324" s="36"/>
      <c r="AJ324" s="29"/>
      <c r="AK324" s="36"/>
      <c r="AL324" s="36"/>
      <c r="AM324" s="36"/>
      <c r="AN324" s="29"/>
      <c r="AO324" s="36"/>
      <c r="AP324" s="29"/>
      <c r="AQ324" s="36"/>
      <c r="AR324" s="29"/>
      <c r="AS324" s="36"/>
      <c r="AT324" s="36"/>
      <c r="AU324" s="36"/>
      <c r="AV324" s="29"/>
      <c r="AW324" s="36"/>
      <c r="AX324" s="36"/>
      <c r="AY324" s="36"/>
      <c r="AZ324" s="29"/>
      <c r="BA324" s="36"/>
      <c r="BB324" s="36"/>
      <c r="BC324" s="36"/>
      <c r="BD324" s="36"/>
      <c r="BE324" s="36"/>
      <c r="BF324" s="36"/>
      <c r="BG324" s="36"/>
      <c r="BH324" s="36"/>
      <c r="BI324" s="36"/>
      <c r="BJ324" s="29"/>
      <c r="BK324" s="36"/>
      <c r="BL324" s="29"/>
      <c r="BM324" s="36"/>
      <c r="BN324" s="36"/>
      <c r="BO324" s="36"/>
      <c r="BP324" s="29"/>
      <c r="BQ324" s="36"/>
      <c r="BR324" s="29"/>
      <c r="BS324" s="36"/>
      <c r="BT324" s="36"/>
      <c r="BU324" s="36"/>
      <c r="BV324" s="36"/>
    </row>
    <row r="325" spans="1:75" x14ac:dyDescent="0.25">
      <c r="A325" s="16">
        <v>323</v>
      </c>
      <c r="B325" s="16">
        <v>1</v>
      </c>
      <c r="C325" s="31" t="s">
        <v>775</v>
      </c>
      <c r="D325" s="40">
        <f>'ПЛАН 2019'!F325-январь!E325</f>
        <v>-366.25209706280179</v>
      </c>
      <c r="E325" s="40">
        <f t="shared" si="5"/>
        <v>0</v>
      </c>
      <c r="F325" s="36"/>
      <c r="G325" s="36"/>
      <c r="H325" s="36"/>
      <c r="I325" s="27"/>
      <c r="J325" s="36"/>
      <c r="K325" s="36"/>
      <c r="L325" s="36"/>
      <c r="M325" s="36"/>
      <c r="N325" s="36"/>
      <c r="O325" s="29"/>
      <c r="P325" s="36"/>
      <c r="Q325" s="29"/>
      <c r="R325" s="36"/>
      <c r="S325" s="36"/>
      <c r="T325" s="36"/>
      <c r="U325" s="36"/>
      <c r="V325" s="36"/>
      <c r="W325" s="36"/>
      <c r="X325" s="36"/>
      <c r="Y325" s="29"/>
      <c r="Z325" s="36"/>
      <c r="AA325" s="66"/>
      <c r="AB325" s="36"/>
      <c r="AC325" s="36"/>
      <c r="AD325" s="36"/>
      <c r="AE325" s="36"/>
      <c r="AF325" s="36"/>
      <c r="AG325" s="36"/>
      <c r="AH325" s="29"/>
      <c r="AI325" s="36"/>
      <c r="AJ325" s="29"/>
      <c r="AK325" s="36"/>
      <c r="AL325" s="36"/>
      <c r="AM325" s="36"/>
      <c r="AN325" s="29"/>
      <c r="AO325" s="36"/>
      <c r="AP325" s="29"/>
      <c r="AQ325" s="36"/>
      <c r="AR325" s="29"/>
      <c r="AS325" s="36"/>
      <c r="AT325" s="36"/>
      <c r="AU325" s="36"/>
      <c r="AV325" s="29"/>
      <c r="AW325" s="36"/>
      <c r="AX325" s="36"/>
      <c r="AY325" s="36"/>
      <c r="AZ325" s="29"/>
      <c r="BA325" s="36"/>
      <c r="BB325" s="36"/>
      <c r="BC325" s="36"/>
      <c r="BD325" s="36"/>
      <c r="BE325" s="36"/>
      <c r="BF325" s="36"/>
      <c r="BG325" s="36"/>
      <c r="BH325" s="36"/>
      <c r="BI325" s="36"/>
      <c r="BJ325" s="29"/>
      <c r="BK325" s="36"/>
      <c r="BL325" s="29"/>
      <c r="BM325" s="36"/>
      <c r="BN325" s="36"/>
      <c r="BO325" s="36"/>
      <c r="BP325" s="29"/>
      <c r="BQ325" s="36"/>
      <c r="BR325" s="29"/>
      <c r="BS325" s="36"/>
      <c r="BT325" s="36"/>
      <c r="BU325" s="36"/>
      <c r="BV325" s="36"/>
    </row>
    <row r="326" spans="1:75" s="86" customFormat="1" x14ac:dyDescent="0.25">
      <c r="A326" s="79">
        <v>324</v>
      </c>
      <c r="B326" s="79">
        <v>1</v>
      </c>
      <c r="C326" s="80" t="s">
        <v>776</v>
      </c>
      <c r="D326" s="40">
        <f>'ПЛАН 2019'!F326-январь!E326</f>
        <v>283.33756633816427</v>
      </c>
      <c r="E326" s="81">
        <f t="shared" si="5"/>
        <v>15.481</v>
      </c>
      <c r="F326" s="82"/>
      <c r="G326" s="82"/>
      <c r="H326" s="82"/>
      <c r="I326" s="83"/>
      <c r="J326" s="82"/>
      <c r="K326" s="82"/>
      <c r="L326" s="82"/>
      <c r="M326" s="82"/>
      <c r="N326" s="82"/>
      <c r="O326" s="84"/>
      <c r="P326" s="82"/>
      <c r="Q326" s="84"/>
      <c r="R326" s="82"/>
      <c r="S326" s="82"/>
      <c r="T326" s="82"/>
      <c r="U326" s="82"/>
      <c r="V326" s="82"/>
      <c r="W326" s="82"/>
      <c r="X326" s="82"/>
      <c r="Y326" s="84"/>
      <c r="Z326" s="82"/>
      <c r="AA326" s="85"/>
      <c r="AB326" s="82"/>
      <c r="AC326" s="82"/>
      <c r="AD326" s="82"/>
      <c r="AE326" s="82"/>
      <c r="AF326" s="82"/>
      <c r="AG326" s="82"/>
      <c r="AH326" s="84"/>
      <c r="AI326" s="82"/>
      <c r="AJ326" s="84"/>
      <c r="AK326" s="82"/>
      <c r="AL326" s="82"/>
      <c r="AM326" s="82"/>
      <c r="AN326" s="84"/>
      <c r="AO326" s="82"/>
      <c r="AP326" s="84"/>
      <c r="AQ326" s="82"/>
      <c r="AR326" s="84"/>
      <c r="AS326" s="82"/>
      <c r="AT326" s="82"/>
      <c r="AU326" s="82"/>
      <c r="AV326" s="84"/>
      <c r="AW326" s="82"/>
      <c r="AX326" s="82"/>
      <c r="AY326" s="82"/>
      <c r="AZ326" s="84"/>
      <c r="BA326" s="82"/>
      <c r="BB326" s="82"/>
      <c r="BC326" s="82"/>
      <c r="BD326" s="82">
        <v>8.0000000000000002E-3</v>
      </c>
      <c r="BE326" s="82">
        <v>7.7530000000000001</v>
      </c>
      <c r="BF326" s="82"/>
      <c r="BG326" s="82"/>
      <c r="BH326" s="82"/>
      <c r="BI326" s="82"/>
      <c r="BJ326" s="84"/>
      <c r="BK326" s="82"/>
      <c r="BL326" s="84">
        <v>16</v>
      </c>
      <c r="BM326" s="82">
        <v>7.7279999999999998</v>
      </c>
      <c r="BN326" s="82"/>
      <c r="BO326" s="82"/>
      <c r="BP326" s="84"/>
      <c r="BQ326" s="82"/>
      <c r="BR326" s="84"/>
      <c r="BS326" s="82"/>
      <c r="BT326" s="82"/>
      <c r="BU326" s="82"/>
      <c r="BV326" s="82"/>
    </row>
    <row r="327" spans="1:75" s="86" customFormat="1" x14ac:dyDescent="0.25">
      <c r="A327" s="79">
        <v>325</v>
      </c>
      <c r="B327" s="79">
        <v>1</v>
      </c>
      <c r="C327" s="80" t="s">
        <v>777</v>
      </c>
      <c r="D327" s="81">
        <f>'ПЛАН 2019'!F327-январь!E327</f>
        <v>2077.661285980676</v>
      </c>
      <c r="E327" s="81">
        <f t="shared" si="5"/>
        <v>185.84</v>
      </c>
      <c r="F327" s="82"/>
      <c r="G327" s="82"/>
      <c r="H327" s="82"/>
      <c r="I327" s="83"/>
      <c r="J327" s="82"/>
      <c r="K327" s="82"/>
      <c r="L327" s="82"/>
      <c r="M327" s="82"/>
      <c r="N327" s="82"/>
      <c r="O327" s="84"/>
      <c r="P327" s="82"/>
      <c r="Q327" s="84"/>
      <c r="R327" s="82"/>
      <c r="S327" s="82"/>
      <c r="T327" s="82"/>
      <c r="U327" s="82"/>
      <c r="V327" s="82"/>
      <c r="W327" s="82"/>
      <c r="X327" s="82"/>
      <c r="Y327" s="84"/>
      <c r="Z327" s="82"/>
      <c r="AA327" s="85"/>
      <c r="AB327" s="82"/>
      <c r="AC327" s="82"/>
      <c r="AD327" s="82"/>
      <c r="AE327" s="82"/>
      <c r="AF327" s="82"/>
      <c r="AG327" s="82"/>
      <c r="AH327" s="84"/>
      <c r="AI327" s="82"/>
      <c r="AJ327" s="84"/>
      <c r="AK327" s="82"/>
      <c r="AL327" s="82"/>
      <c r="AM327" s="82"/>
      <c r="AN327" s="84"/>
      <c r="AO327" s="82"/>
      <c r="AP327" s="84"/>
      <c r="AQ327" s="82"/>
      <c r="AR327" s="84"/>
      <c r="AS327" s="82"/>
      <c r="AT327" s="82"/>
      <c r="AU327" s="82"/>
      <c r="AV327" s="84"/>
      <c r="AW327" s="82"/>
      <c r="AX327" s="82"/>
      <c r="AY327" s="82"/>
      <c r="AZ327" s="84"/>
      <c r="BA327" s="82"/>
      <c r="BB327" s="82"/>
      <c r="BC327" s="82"/>
      <c r="BD327" s="82"/>
      <c r="BE327" s="82"/>
      <c r="BF327" s="82"/>
      <c r="BG327" s="82"/>
      <c r="BH327" s="82"/>
      <c r="BI327" s="82"/>
      <c r="BJ327" s="84"/>
      <c r="BK327" s="82"/>
      <c r="BL327" s="84"/>
      <c r="BM327" s="82"/>
      <c r="BN327" s="82"/>
      <c r="BO327" s="82"/>
      <c r="BP327" s="84"/>
      <c r="BQ327" s="82"/>
      <c r="BR327" s="84"/>
      <c r="BS327" s="82"/>
      <c r="BT327" s="82">
        <v>2.323</v>
      </c>
      <c r="BU327" s="82">
        <v>185.84</v>
      </c>
      <c r="BV327" s="82"/>
    </row>
    <row r="328" spans="1:75" s="86" customFormat="1" x14ac:dyDescent="0.25">
      <c r="A328" s="79">
        <v>326</v>
      </c>
      <c r="B328" s="79">
        <v>1</v>
      </c>
      <c r="C328" s="80" t="s">
        <v>778</v>
      </c>
      <c r="D328" s="40">
        <f>'ПЛАН 2019'!F328-январь!E328</f>
        <v>-101.09976423188408</v>
      </c>
      <c r="E328" s="81">
        <f t="shared" si="5"/>
        <v>11.158999999999999</v>
      </c>
      <c r="F328" s="82"/>
      <c r="G328" s="82"/>
      <c r="H328" s="82"/>
      <c r="I328" s="83"/>
      <c r="J328" s="82"/>
      <c r="K328" s="82"/>
      <c r="L328" s="82"/>
      <c r="M328" s="82"/>
      <c r="N328" s="82"/>
      <c r="O328" s="84"/>
      <c r="P328" s="82"/>
      <c r="Q328" s="84"/>
      <c r="R328" s="82"/>
      <c r="S328" s="82"/>
      <c r="T328" s="82"/>
      <c r="U328" s="82"/>
      <c r="V328" s="82"/>
      <c r="W328" s="82"/>
      <c r="X328" s="82"/>
      <c r="Y328" s="84"/>
      <c r="Z328" s="82"/>
      <c r="AA328" s="85"/>
      <c r="AB328" s="82"/>
      <c r="AC328" s="82"/>
      <c r="AD328" s="82"/>
      <c r="AE328" s="82"/>
      <c r="AF328" s="82"/>
      <c r="AG328" s="82"/>
      <c r="AH328" s="84"/>
      <c r="AI328" s="82"/>
      <c r="AJ328" s="84"/>
      <c r="AK328" s="82"/>
      <c r="AL328" s="82"/>
      <c r="AM328" s="82"/>
      <c r="AN328" s="84"/>
      <c r="AO328" s="82"/>
      <c r="AP328" s="84"/>
      <c r="AQ328" s="82"/>
      <c r="AR328" s="84"/>
      <c r="AS328" s="82"/>
      <c r="AT328" s="82"/>
      <c r="AU328" s="82"/>
      <c r="AV328" s="84"/>
      <c r="AW328" s="82"/>
      <c r="AX328" s="82"/>
      <c r="AY328" s="82"/>
      <c r="AZ328" s="84"/>
      <c r="BA328" s="82"/>
      <c r="BB328" s="82"/>
      <c r="BC328" s="82"/>
      <c r="BD328" s="82"/>
      <c r="BE328" s="82"/>
      <c r="BF328" s="82">
        <v>6.0000000000000001E-3</v>
      </c>
      <c r="BG328" s="82">
        <v>6.3289999999999997</v>
      </c>
      <c r="BH328" s="82"/>
      <c r="BI328" s="82"/>
      <c r="BJ328" s="84"/>
      <c r="BK328" s="82"/>
      <c r="BL328" s="84">
        <v>10</v>
      </c>
      <c r="BM328" s="82">
        <v>4.83</v>
      </c>
      <c r="BN328" s="82"/>
      <c r="BO328" s="82"/>
      <c r="BP328" s="84"/>
      <c r="BQ328" s="82"/>
      <c r="BR328" s="84"/>
      <c r="BS328" s="82"/>
      <c r="BT328" s="82"/>
      <c r="BU328" s="82"/>
      <c r="BV328" s="82"/>
    </row>
    <row r="329" spans="1:75" s="86" customFormat="1" x14ac:dyDescent="0.25">
      <c r="A329" s="79">
        <v>327</v>
      </c>
      <c r="B329" s="79">
        <v>2</v>
      </c>
      <c r="C329" s="80" t="s">
        <v>779</v>
      </c>
      <c r="D329" s="40">
        <f>'ПЛАН 2019'!F329-январь!E329</f>
        <v>341.17180091787435</v>
      </c>
      <c r="E329" s="81">
        <f t="shared" si="5"/>
        <v>3.1219999999999999</v>
      </c>
      <c r="F329" s="82"/>
      <c r="G329" s="82"/>
      <c r="H329" s="82"/>
      <c r="I329" s="83"/>
      <c r="J329" s="82"/>
      <c r="K329" s="82"/>
      <c r="L329" s="82"/>
      <c r="M329" s="82"/>
      <c r="N329" s="82"/>
      <c r="O329" s="84"/>
      <c r="P329" s="82"/>
      <c r="Q329" s="84"/>
      <c r="R329" s="82"/>
      <c r="S329" s="82"/>
      <c r="T329" s="82"/>
      <c r="U329" s="82"/>
      <c r="V329" s="82"/>
      <c r="W329" s="82"/>
      <c r="X329" s="82"/>
      <c r="Y329" s="84"/>
      <c r="Z329" s="82"/>
      <c r="AA329" s="85"/>
      <c r="AB329" s="82"/>
      <c r="AC329" s="82"/>
      <c r="AD329" s="82"/>
      <c r="AE329" s="82"/>
      <c r="AF329" s="82"/>
      <c r="AG329" s="82"/>
      <c r="AH329" s="84"/>
      <c r="AI329" s="82"/>
      <c r="AJ329" s="84"/>
      <c r="AK329" s="82"/>
      <c r="AL329" s="82"/>
      <c r="AM329" s="82"/>
      <c r="AN329" s="84"/>
      <c r="AO329" s="82"/>
      <c r="AP329" s="84"/>
      <c r="AQ329" s="82"/>
      <c r="AR329" s="84"/>
      <c r="AS329" s="82"/>
      <c r="AT329" s="82"/>
      <c r="AU329" s="82"/>
      <c r="AV329" s="84"/>
      <c r="AW329" s="82"/>
      <c r="AX329" s="82"/>
      <c r="AY329" s="82"/>
      <c r="AZ329" s="84"/>
      <c r="BA329" s="82"/>
      <c r="BB329" s="82"/>
      <c r="BC329" s="82"/>
      <c r="BD329" s="82"/>
      <c r="BE329" s="82"/>
      <c r="BF329" s="82">
        <v>3.0000000000000001E-3</v>
      </c>
      <c r="BG329" s="82">
        <v>3.1219999999999999</v>
      </c>
      <c r="BH329" s="82"/>
      <c r="BI329" s="82"/>
      <c r="BJ329" s="84"/>
      <c r="BK329" s="82"/>
      <c r="BL329" s="84"/>
      <c r="BM329" s="82"/>
      <c r="BN329" s="82"/>
      <c r="BO329" s="82"/>
      <c r="BP329" s="84"/>
      <c r="BQ329" s="82"/>
      <c r="BR329" s="84"/>
      <c r="BS329" s="82"/>
      <c r="BT329" s="82"/>
      <c r="BU329" s="82"/>
      <c r="BV329" s="82"/>
    </row>
    <row r="330" spans="1:75" s="86" customFormat="1" x14ac:dyDescent="0.25">
      <c r="A330" s="79">
        <v>328</v>
      </c>
      <c r="B330" s="79">
        <v>2</v>
      </c>
      <c r="C330" s="80" t="s">
        <v>780</v>
      </c>
      <c r="D330" s="40">
        <f>'ПЛАН 2019'!F330-январь!E330</f>
        <v>465.65887182608697</v>
      </c>
      <c r="E330" s="81">
        <f t="shared" si="5"/>
        <v>7.2560000000000002</v>
      </c>
      <c r="F330" s="82"/>
      <c r="G330" s="82"/>
      <c r="H330" s="82"/>
      <c r="I330" s="83"/>
      <c r="J330" s="82"/>
      <c r="K330" s="82"/>
      <c r="L330" s="82"/>
      <c r="M330" s="82"/>
      <c r="N330" s="82"/>
      <c r="O330" s="84"/>
      <c r="P330" s="82"/>
      <c r="Q330" s="84"/>
      <c r="R330" s="82"/>
      <c r="S330" s="82"/>
      <c r="T330" s="82"/>
      <c r="U330" s="82"/>
      <c r="V330" s="82"/>
      <c r="W330" s="82"/>
      <c r="X330" s="82"/>
      <c r="Y330" s="84"/>
      <c r="Z330" s="82"/>
      <c r="AA330" s="85"/>
      <c r="AB330" s="82"/>
      <c r="AC330" s="82"/>
      <c r="AD330" s="82"/>
      <c r="AE330" s="82"/>
      <c r="AF330" s="82"/>
      <c r="AG330" s="82"/>
      <c r="AH330" s="84"/>
      <c r="AI330" s="82"/>
      <c r="AJ330" s="84"/>
      <c r="AK330" s="82"/>
      <c r="AL330" s="82"/>
      <c r="AM330" s="82"/>
      <c r="AN330" s="84"/>
      <c r="AO330" s="82"/>
      <c r="AP330" s="84"/>
      <c r="AQ330" s="82"/>
      <c r="AR330" s="84"/>
      <c r="AS330" s="82"/>
      <c r="AT330" s="82"/>
      <c r="AU330" s="82"/>
      <c r="AV330" s="84"/>
      <c r="AW330" s="82"/>
      <c r="AX330" s="82"/>
      <c r="AY330" s="82"/>
      <c r="AZ330" s="84"/>
      <c r="BA330" s="82"/>
      <c r="BB330" s="82"/>
      <c r="BC330" s="82"/>
      <c r="BD330" s="82">
        <v>7.0000000000000001E-3</v>
      </c>
      <c r="BE330" s="82">
        <v>7.2560000000000002</v>
      </c>
      <c r="BF330" s="82"/>
      <c r="BG330" s="82"/>
      <c r="BH330" s="82"/>
      <c r="BI330" s="82"/>
      <c r="BJ330" s="84"/>
      <c r="BK330" s="82"/>
      <c r="BL330" s="84"/>
      <c r="BM330" s="82"/>
      <c r="BN330" s="82"/>
      <c r="BO330" s="82"/>
      <c r="BP330" s="84"/>
      <c r="BQ330" s="82"/>
      <c r="BR330" s="84"/>
      <c r="BS330" s="82"/>
      <c r="BT330" s="82"/>
      <c r="BU330" s="82"/>
      <c r="BV330" s="82"/>
    </row>
    <row r="331" spans="1:75" x14ac:dyDescent="0.25">
      <c r="A331" s="16">
        <v>329</v>
      </c>
      <c r="B331" s="16">
        <v>2</v>
      </c>
      <c r="C331" s="31" t="s">
        <v>781</v>
      </c>
      <c r="D331" s="40">
        <f>'ПЛАН 2019'!F331-январь!E331</f>
        <v>-267.44273671497592</v>
      </c>
      <c r="E331" s="40">
        <f t="shared" si="5"/>
        <v>0</v>
      </c>
      <c r="F331" s="36"/>
      <c r="G331" s="36"/>
      <c r="H331" s="36"/>
      <c r="I331" s="27"/>
      <c r="J331" s="36"/>
      <c r="K331" s="36"/>
      <c r="L331" s="36"/>
      <c r="M331" s="36"/>
      <c r="N331" s="36"/>
      <c r="O331" s="29"/>
      <c r="P331" s="36"/>
      <c r="Q331" s="29"/>
      <c r="R331" s="36"/>
      <c r="S331" s="36"/>
      <c r="T331" s="36"/>
      <c r="U331" s="36"/>
      <c r="V331" s="36"/>
      <c r="W331" s="36"/>
      <c r="X331" s="36"/>
      <c r="Y331" s="29"/>
      <c r="Z331" s="36"/>
      <c r="AA331" s="66"/>
      <c r="AB331" s="36"/>
      <c r="AC331" s="36"/>
      <c r="AD331" s="36"/>
      <c r="AE331" s="36"/>
      <c r="AF331" s="36"/>
      <c r="AG331" s="36"/>
      <c r="AH331" s="29"/>
      <c r="AI331" s="36"/>
      <c r="AJ331" s="29"/>
      <c r="AK331" s="36"/>
      <c r="AL331" s="36"/>
      <c r="AM331" s="36"/>
      <c r="AN331" s="29"/>
      <c r="AO331" s="36"/>
      <c r="AP331" s="29"/>
      <c r="AQ331" s="36"/>
      <c r="AR331" s="29"/>
      <c r="AS331" s="36"/>
      <c r="AT331" s="36"/>
      <c r="AU331" s="36"/>
      <c r="AV331" s="29"/>
      <c r="AW331" s="36"/>
      <c r="AX331" s="36"/>
      <c r="AY331" s="36"/>
      <c r="AZ331" s="29"/>
      <c r="BA331" s="36"/>
      <c r="BB331" s="36"/>
      <c r="BC331" s="36"/>
      <c r="BD331" s="36"/>
      <c r="BE331" s="36"/>
      <c r="BF331" s="36"/>
      <c r="BG331" s="36"/>
      <c r="BH331" s="36"/>
      <c r="BI331" s="36"/>
      <c r="BJ331" s="29"/>
      <c r="BK331" s="36"/>
      <c r="BL331" s="29"/>
      <c r="BM331" s="36"/>
      <c r="BN331" s="36"/>
      <c r="BO331" s="36"/>
      <c r="BP331" s="29"/>
      <c r="BQ331" s="36"/>
      <c r="BR331" s="29"/>
      <c r="BS331" s="36"/>
      <c r="BT331" s="36"/>
      <c r="BU331" s="36"/>
      <c r="BV331" s="36"/>
    </row>
    <row r="332" spans="1:75" s="86" customFormat="1" x14ac:dyDescent="0.25">
      <c r="A332" s="79">
        <v>330</v>
      </c>
      <c r="B332" s="79">
        <v>2</v>
      </c>
      <c r="C332" s="80" t="s">
        <v>782</v>
      </c>
      <c r="D332" s="40">
        <f>'ПЛАН 2019'!F332-январь!E332</f>
        <v>244.74952339323673</v>
      </c>
      <c r="E332" s="81">
        <f t="shared" si="5"/>
        <v>7.77</v>
      </c>
      <c r="F332" s="82"/>
      <c r="G332" s="82"/>
      <c r="H332" s="82"/>
      <c r="I332" s="83"/>
      <c r="J332" s="82"/>
      <c r="K332" s="82"/>
      <c r="L332" s="82"/>
      <c r="M332" s="82"/>
      <c r="N332" s="82"/>
      <c r="O332" s="84"/>
      <c r="P332" s="82"/>
      <c r="Q332" s="84"/>
      <c r="R332" s="82"/>
      <c r="S332" s="82"/>
      <c r="T332" s="82"/>
      <c r="U332" s="82"/>
      <c r="V332" s="82"/>
      <c r="W332" s="82"/>
      <c r="X332" s="82"/>
      <c r="Y332" s="84"/>
      <c r="Z332" s="82"/>
      <c r="AA332" s="85"/>
      <c r="AB332" s="82"/>
      <c r="AC332" s="82"/>
      <c r="AD332" s="82"/>
      <c r="AE332" s="82"/>
      <c r="AF332" s="82"/>
      <c r="AG332" s="82"/>
      <c r="AH332" s="84"/>
      <c r="AI332" s="82"/>
      <c r="AJ332" s="84"/>
      <c r="AK332" s="82"/>
      <c r="AL332" s="82"/>
      <c r="AM332" s="82"/>
      <c r="AN332" s="84"/>
      <c r="AO332" s="82"/>
      <c r="AP332" s="84"/>
      <c r="AQ332" s="82"/>
      <c r="AR332" s="84"/>
      <c r="AS332" s="82"/>
      <c r="AT332" s="82"/>
      <c r="AU332" s="82"/>
      <c r="AV332" s="84"/>
      <c r="AW332" s="82"/>
      <c r="AX332" s="82"/>
      <c r="AY332" s="82"/>
      <c r="AZ332" s="84"/>
      <c r="BA332" s="82"/>
      <c r="BB332" s="82"/>
      <c r="BC332" s="82"/>
      <c r="BD332" s="82"/>
      <c r="BE332" s="82"/>
      <c r="BF332" s="82">
        <v>8.0000000000000002E-3</v>
      </c>
      <c r="BG332" s="82">
        <v>7.77</v>
      </c>
      <c r="BH332" s="82"/>
      <c r="BI332" s="82"/>
      <c r="BJ332" s="84"/>
      <c r="BK332" s="82"/>
      <c r="BL332" s="84"/>
      <c r="BM332" s="82"/>
      <c r="BN332" s="82"/>
      <c r="BO332" s="82"/>
      <c r="BP332" s="84"/>
      <c r="BQ332" s="82"/>
      <c r="BR332" s="84"/>
      <c r="BS332" s="82"/>
      <c r="BT332" s="82"/>
      <c r="BU332" s="82"/>
      <c r="BV332" s="82"/>
    </row>
    <row r="333" spans="1:75" x14ac:dyDescent="0.25">
      <c r="A333" s="16">
        <v>331</v>
      </c>
      <c r="B333" s="16">
        <v>2</v>
      </c>
      <c r="C333" s="31" t="s">
        <v>783</v>
      </c>
      <c r="D333" s="40">
        <f>'ПЛАН 2019'!F333-январь!E333</f>
        <v>2455.7209730724639</v>
      </c>
      <c r="E333" s="40">
        <f t="shared" si="5"/>
        <v>0</v>
      </c>
      <c r="F333" s="36"/>
      <c r="G333" s="36"/>
      <c r="H333" s="36"/>
      <c r="I333" s="27"/>
      <c r="J333" s="36"/>
      <c r="K333" s="36"/>
      <c r="L333" s="36"/>
      <c r="M333" s="36"/>
      <c r="N333" s="36"/>
      <c r="O333" s="29"/>
      <c r="P333" s="36"/>
      <c r="Q333" s="29"/>
      <c r="R333" s="36"/>
      <c r="S333" s="36"/>
      <c r="T333" s="36"/>
      <c r="U333" s="36"/>
      <c r="V333" s="36"/>
      <c r="W333" s="36"/>
      <c r="X333" s="36"/>
      <c r="Y333" s="29"/>
      <c r="Z333" s="36"/>
      <c r="AA333" s="66"/>
      <c r="AB333" s="36"/>
      <c r="AC333" s="36"/>
      <c r="AD333" s="36"/>
      <c r="AE333" s="36"/>
      <c r="AF333" s="36"/>
      <c r="AG333" s="36"/>
      <c r="AH333" s="29"/>
      <c r="AI333" s="36"/>
      <c r="AJ333" s="29"/>
      <c r="AK333" s="36"/>
      <c r="AL333" s="36"/>
      <c r="AM333" s="36"/>
      <c r="AN333" s="29"/>
      <c r="AO333" s="36"/>
      <c r="AP333" s="29"/>
      <c r="AQ333" s="36"/>
      <c r="AR333" s="29"/>
      <c r="AS333" s="36"/>
      <c r="AT333" s="36"/>
      <c r="AU333" s="36"/>
      <c r="AV333" s="29"/>
      <c r="AW333" s="36"/>
      <c r="AX333" s="36"/>
      <c r="AY333" s="36"/>
      <c r="AZ333" s="29"/>
      <c r="BA333" s="36"/>
      <c r="BB333" s="36"/>
      <c r="BC333" s="36"/>
      <c r="BD333" s="36"/>
      <c r="BE333" s="36"/>
      <c r="BF333" s="36"/>
      <c r="BG333" s="36"/>
      <c r="BH333" s="36"/>
      <c r="BI333" s="36"/>
      <c r="BJ333" s="29"/>
      <c r="BK333" s="36"/>
      <c r="BL333" s="29"/>
      <c r="BM333" s="36"/>
      <c r="BN333" s="36"/>
      <c r="BO333" s="36"/>
      <c r="BP333" s="29"/>
      <c r="BQ333" s="36"/>
      <c r="BR333" s="29"/>
      <c r="BS333" s="36"/>
      <c r="BT333" s="36"/>
      <c r="BU333" s="36"/>
      <c r="BV333" s="36"/>
    </row>
    <row r="334" spans="1:75" x14ac:dyDescent="0.25">
      <c r="A334" s="16">
        <v>332</v>
      </c>
      <c r="B334" s="16">
        <v>2</v>
      </c>
      <c r="C334" s="31" t="s">
        <v>923</v>
      </c>
      <c r="D334" s="40">
        <f>'ПЛАН 2019'!F334-январь!E334</f>
        <v>-13.191087342995203</v>
      </c>
      <c r="E334" s="40">
        <f t="shared" si="5"/>
        <v>0</v>
      </c>
      <c r="F334" s="36"/>
      <c r="G334" s="36"/>
      <c r="H334" s="36"/>
      <c r="I334" s="27"/>
      <c r="J334" s="36"/>
      <c r="K334" s="36"/>
      <c r="L334" s="36"/>
      <c r="M334" s="36"/>
      <c r="N334" s="36"/>
      <c r="O334" s="29"/>
      <c r="P334" s="36"/>
      <c r="Q334" s="29"/>
      <c r="R334" s="36"/>
      <c r="S334" s="36"/>
      <c r="T334" s="36"/>
      <c r="U334" s="36"/>
      <c r="V334" s="36"/>
      <c r="W334" s="36"/>
      <c r="X334" s="36"/>
      <c r="Y334" s="29"/>
      <c r="Z334" s="36"/>
      <c r="AA334" s="66"/>
      <c r="AB334" s="36"/>
      <c r="AC334" s="36"/>
      <c r="AD334" s="36"/>
      <c r="AE334" s="36"/>
      <c r="AF334" s="36"/>
      <c r="AG334" s="36"/>
      <c r="AH334" s="29"/>
      <c r="AI334" s="36"/>
      <c r="AJ334" s="29"/>
      <c r="AK334" s="36"/>
      <c r="AL334" s="36"/>
      <c r="AM334" s="36"/>
      <c r="AN334" s="29"/>
      <c r="AO334" s="36"/>
      <c r="AP334" s="29"/>
      <c r="AQ334" s="36"/>
      <c r="AR334" s="29"/>
      <c r="AS334" s="36"/>
      <c r="AT334" s="36"/>
      <c r="AU334" s="36"/>
      <c r="AV334" s="29"/>
      <c r="AW334" s="36"/>
      <c r="AX334" s="36"/>
      <c r="AY334" s="36"/>
      <c r="AZ334" s="29"/>
      <c r="BA334" s="36"/>
      <c r="BB334" s="36"/>
      <c r="BC334" s="36"/>
      <c r="BD334" s="36"/>
      <c r="BE334" s="36"/>
      <c r="BF334" s="36"/>
      <c r="BG334" s="36"/>
      <c r="BH334" s="36"/>
      <c r="BI334" s="36"/>
      <c r="BJ334" s="29"/>
      <c r="BK334" s="36"/>
      <c r="BL334" s="29"/>
      <c r="BM334" s="36"/>
      <c r="BN334" s="36"/>
      <c r="BO334" s="36"/>
      <c r="BP334" s="29"/>
      <c r="BQ334" s="36"/>
      <c r="BR334" s="29"/>
      <c r="BS334" s="36"/>
      <c r="BT334" s="36"/>
      <c r="BU334" s="36"/>
      <c r="BV334" s="36"/>
    </row>
    <row r="335" spans="1:75" s="86" customFormat="1" x14ac:dyDescent="0.25">
      <c r="A335" s="79">
        <v>333</v>
      </c>
      <c r="B335" s="79">
        <v>2</v>
      </c>
      <c r="C335" s="80" t="s">
        <v>785</v>
      </c>
      <c r="D335" s="40">
        <f>'ПЛАН 2019'!F335-январь!E335</f>
        <v>333.59248772946859</v>
      </c>
      <c r="E335" s="81">
        <f t="shared" si="5"/>
        <v>2.0790000000000002</v>
      </c>
      <c r="F335" s="82"/>
      <c r="G335" s="82"/>
      <c r="H335" s="82"/>
      <c r="I335" s="83"/>
      <c r="J335" s="82"/>
      <c r="K335" s="82"/>
      <c r="L335" s="82"/>
      <c r="M335" s="82"/>
      <c r="N335" s="82"/>
      <c r="O335" s="84"/>
      <c r="P335" s="82"/>
      <c r="Q335" s="84"/>
      <c r="R335" s="82"/>
      <c r="S335" s="82"/>
      <c r="T335" s="82"/>
      <c r="U335" s="82"/>
      <c r="V335" s="82"/>
      <c r="W335" s="82"/>
      <c r="X335" s="82"/>
      <c r="Y335" s="84"/>
      <c r="Z335" s="82"/>
      <c r="AA335" s="85"/>
      <c r="AB335" s="82"/>
      <c r="AC335" s="82"/>
      <c r="AD335" s="82"/>
      <c r="AE335" s="82"/>
      <c r="AF335" s="82"/>
      <c r="AG335" s="82"/>
      <c r="AH335" s="84"/>
      <c r="AI335" s="82"/>
      <c r="AJ335" s="84"/>
      <c r="AK335" s="82"/>
      <c r="AL335" s="82"/>
      <c r="AM335" s="82"/>
      <c r="AN335" s="84"/>
      <c r="AO335" s="82"/>
      <c r="AP335" s="84"/>
      <c r="AQ335" s="82"/>
      <c r="AR335" s="84"/>
      <c r="AS335" s="82"/>
      <c r="AT335" s="82"/>
      <c r="AU335" s="82"/>
      <c r="AV335" s="84"/>
      <c r="AW335" s="82"/>
      <c r="AX335" s="82"/>
      <c r="AY335" s="82"/>
      <c r="AZ335" s="84"/>
      <c r="BA335" s="82"/>
      <c r="BB335" s="82"/>
      <c r="BC335" s="82"/>
      <c r="BD335" s="82"/>
      <c r="BE335" s="82"/>
      <c r="BF335" s="82"/>
      <c r="BG335" s="82"/>
      <c r="BH335" s="82"/>
      <c r="BI335" s="82"/>
      <c r="BJ335" s="84"/>
      <c r="BK335" s="82"/>
      <c r="BL335" s="84"/>
      <c r="BM335" s="82"/>
      <c r="BN335" s="82"/>
      <c r="BO335" s="82"/>
      <c r="BP335" s="84"/>
      <c r="BQ335" s="82"/>
      <c r="BR335" s="84"/>
      <c r="BS335" s="82"/>
      <c r="BT335" s="82"/>
      <c r="BU335" s="82"/>
      <c r="BV335" s="82">
        <v>2.0790000000000002</v>
      </c>
      <c r="BW335" s="86" t="s">
        <v>1076</v>
      </c>
    </row>
    <row r="336" spans="1:75" x14ac:dyDescent="0.25">
      <c r="A336" s="16">
        <v>334</v>
      </c>
      <c r="B336" s="16">
        <v>2</v>
      </c>
      <c r="C336" s="31" t="s">
        <v>938</v>
      </c>
      <c r="D336" s="40">
        <f>'ПЛАН 2019'!F336-январь!E336</f>
        <v>-808.03683555555563</v>
      </c>
      <c r="E336" s="40">
        <f t="shared" si="5"/>
        <v>0</v>
      </c>
      <c r="F336" s="36"/>
      <c r="G336" s="36"/>
      <c r="H336" s="36"/>
      <c r="I336" s="27"/>
      <c r="J336" s="36"/>
      <c r="K336" s="36"/>
      <c r="L336" s="36"/>
      <c r="M336" s="36"/>
      <c r="N336" s="36"/>
      <c r="O336" s="29"/>
      <c r="P336" s="36"/>
      <c r="Q336" s="29"/>
      <c r="R336" s="36"/>
      <c r="S336" s="36"/>
      <c r="T336" s="36"/>
      <c r="U336" s="36"/>
      <c r="V336" s="36"/>
      <c r="W336" s="36"/>
      <c r="X336" s="36"/>
      <c r="Y336" s="29"/>
      <c r="Z336" s="36"/>
      <c r="AA336" s="66"/>
      <c r="AB336" s="36"/>
      <c r="AC336" s="36"/>
      <c r="AD336" s="36"/>
      <c r="AE336" s="36"/>
      <c r="AF336" s="36"/>
      <c r="AG336" s="36"/>
      <c r="AH336" s="29"/>
      <c r="AI336" s="36"/>
      <c r="AJ336" s="29"/>
      <c r="AK336" s="36"/>
      <c r="AL336" s="36"/>
      <c r="AM336" s="36"/>
      <c r="AN336" s="29"/>
      <c r="AO336" s="36"/>
      <c r="AP336" s="29"/>
      <c r="AQ336" s="36"/>
      <c r="AR336" s="29"/>
      <c r="AS336" s="36"/>
      <c r="AT336" s="36"/>
      <c r="AU336" s="36"/>
      <c r="AV336" s="29"/>
      <c r="AW336" s="36"/>
      <c r="AX336" s="36"/>
      <c r="AY336" s="36"/>
      <c r="AZ336" s="29"/>
      <c r="BA336" s="36"/>
      <c r="BB336" s="36"/>
      <c r="BC336" s="36"/>
      <c r="BD336" s="36"/>
      <c r="BE336" s="36"/>
      <c r="BF336" s="36"/>
      <c r="BG336" s="36"/>
      <c r="BH336" s="36"/>
      <c r="BI336" s="36"/>
      <c r="BJ336" s="29"/>
      <c r="BK336" s="36"/>
      <c r="BL336" s="29"/>
      <c r="BM336" s="36"/>
      <c r="BN336" s="36"/>
      <c r="BO336" s="36"/>
      <c r="BP336" s="29"/>
      <c r="BQ336" s="36"/>
      <c r="BR336" s="29"/>
      <c r="BS336" s="36"/>
      <c r="BT336" s="36"/>
      <c r="BU336" s="36"/>
      <c r="BV336" s="36"/>
    </row>
    <row r="337" spans="1:75" s="86" customFormat="1" x14ac:dyDescent="0.25">
      <c r="A337" s="79">
        <v>335</v>
      </c>
      <c r="B337" s="79">
        <v>2</v>
      </c>
      <c r="C337" s="80" t="s">
        <v>786</v>
      </c>
      <c r="D337" s="40">
        <f>'ПЛАН 2019'!F337-январь!E337</f>
        <v>-24.083294531400995</v>
      </c>
      <c r="E337" s="81">
        <f t="shared" si="5"/>
        <v>0.61599999999999999</v>
      </c>
      <c r="F337" s="82"/>
      <c r="G337" s="82"/>
      <c r="H337" s="82"/>
      <c r="I337" s="83"/>
      <c r="J337" s="82"/>
      <c r="K337" s="82"/>
      <c r="L337" s="82"/>
      <c r="M337" s="82"/>
      <c r="N337" s="82"/>
      <c r="O337" s="84"/>
      <c r="P337" s="82"/>
      <c r="Q337" s="84"/>
      <c r="R337" s="82"/>
      <c r="S337" s="82"/>
      <c r="T337" s="82"/>
      <c r="U337" s="82"/>
      <c r="V337" s="82"/>
      <c r="W337" s="82"/>
      <c r="X337" s="82"/>
      <c r="Y337" s="84"/>
      <c r="Z337" s="82"/>
      <c r="AA337" s="85"/>
      <c r="AB337" s="82"/>
      <c r="AC337" s="82"/>
      <c r="AD337" s="82"/>
      <c r="AE337" s="82"/>
      <c r="AF337" s="82"/>
      <c r="AG337" s="82"/>
      <c r="AH337" s="84"/>
      <c r="AI337" s="82"/>
      <c r="AJ337" s="84"/>
      <c r="AK337" s="82"/>
      <c r="AL337" s="82"/>
      <c r="AM337" s="82"/>
      <c r="AN337" s="84"/>
      <c r="AO337" s="82"/>
      <c r="AP337" s="84"/>
      <c r="AQ337" s="82"/>
      <c r="AR337" s="84"/>
      <c r="AS337" s="82"/>
      <c r="AT337" s="82"/>
      <c r="AU337" s="82"/>
      <c r="AV337" s="84"/>
      <c r="AW337" s="82"/>
      <c r="AX337" s="82"/>
      <c r="AY337" s="82"/>
      <c r="AZ337" s="84"/>
      <c r="BA337" s="82"/>
      <c r="BB337" s="82"/>
      <c r="BC337" s="82"/>
      <c r="BD337" s="82"/>
      <c r="BE337" s="82"/>
      <c r="BF337" s="82"/>
      <c r="BG337" s="82"/>
      <c r="BH337" s="82"/>
      <c r="BI337" s="82"/>
      <c r="BJ337" s="84"/>
      <c r="BK337" s="82"/>
      <c r="BL337" s="84"/>
      <c r="BM337" s="82"/>
      <c r="BN337" s="82"/>
      <c r="BO337" s="82"/>
      <c r="BP337" s="84"/>
      <c r="BQ337" s="82"/>
      <c r="BR337" s="84"/>
      <c r="BS337" s="82"/>
      <c r="BT337" s="82"/>
      <c r="BU337" s="82"/>
      <c r="BV337" s="82">
        <v>0.61599999999999999</v>
      </c>
      <c r="BW337" s="86" t="s">
        <v>1077</v>
      </c>
    </row>
    <row r="338" spans="1:75" x14ac:dyDescent="0.25">
      <c r="A338" s="16">
        <v>336</v>
      </c>
      <c r="B338" s="16">
        <v>2</v>
      </c>
      <c r="C338" s="31" t="s">
        <v>787</v>
      </c>
      <c r="D338" s="40">
        <f>'ПЛАН 2019'!F338-январь!E338</f>
        <v>43.571221613526568</v>
      </c>
      <c r="E338" s="40">
        <f t="shared" si="5"/>
        <v>0</v>
      </c>
      <c r="F338" s="36"/>
      <c r="G338" s="36"/>
      <c r="H338" s="36"/>
      <c r="I338" s="27"/>
      <c r="J338" s="36"/>
      <c r="K338" s="36"/>
      <c r="L338" s="36"/>
      <c r="M338" s="36"/>
      <c r="N338" s="36"/>
      <c r="O338" s="29"/>
      <c r="P338" s="36"/>
      <c r="Q338" s="29"/>
      <c r="R338" s="36"/>
      <c r="S338" s="36"/>
      <c r="T338" s="36"/>
      <c r="U338" s="36"/>
      <c r="V338" s="36"/>
      <c r="W338" s="36"/>
      <c r="X338" s="36"/>
      <c r="Y338" s="29"/>
      <c r="Z338" s="36"/>
      <c r="AA338" s="66"/>
      <c r="AB338" s="36"/>
      <c r="AC338" s="36"/>
      <c r="AD338" s="36"/>
      <c r="AE338" s="36"/>
      <c r="AF338" s="36"/>
      <c r="AG338" s="36"/>
      <c r="AH338" s="29"/>
      <c r="AI338" s="36"/>
      <c r="AJ338" s="29"/>
      <c r="AK338" s="36"/>
      <c r="AL338" s="36"/>
      <c r="AM338" s="36"/>
      <c r="AN338" s="29"/>
      <c r="AO338" s="36"/>
      <c r="AP338" s="29"/>
      <c r="AQ338" s="36"/>
      <c r="AR338" s="29"/>
      <c r="AS338" s="36"/>
      <c r="AT338" s="36"/>
      <c r="AU338" s="36"/>
      <c r="AV338" s="29"/>
      <c r="AW338" s="36"/>
      <c r="AX338" s="36"/>
      <c r="AY338" s="36"/>
      <c r="AZ338" s="29"/>
      <c r="BA338" s="36"/>
      <c r="BB338" s="36"/>
      <c r="BC338" s="36"/>
      <c r="BD338" s="36"/>
      <c r="BE338" s="36"/>
      <c r="BF338" s="36"/>
      <c r="BG338" s="36"/>
      <c r="BH338" s="36"/>
      <c r="BI338" s="36"/>
      <c r="BJ338" s="29"/>
      <c r="BK338" s="36"/>
      <c r="BL338" s="29"/>
      <c r="BM338" s="36"/>
      <c r="BN338" s="36"/>
      <c r="BO338" s="36"/>
      <c r="BP338" s="29"/>
      <c r="BQ338" s="36"/>
      <c r="BR338" s="29"/>
      <c r="BS338" s="36"/>
      <c r="BT338" s="36"/>
      <c r="BU338" s="36"/>
      <c r="BV338" s="36"/>
    </row>
    <row r="339" spans="1:75" x14ac:dyDescent="0.25">
      <c r="A339" s="16">
        <v>337</v>
      </c>
      <c r="B339" s="16">
        <v>1</v>
      </c>
      <c r="C339" s="31" t="s">
        <v>918</v>
      </c>
      <c r="D339" s="40">
        <f>'ПЛАН 2019'!F339-январь!E339</f>
        <v>480.18799035748793</v>
      </c>
      <c r="E339" s="40">
        <f t="shared" si="5"/>
        <v>0</v>
      </c>
      <c r="F339" s="36"/>
      <c r="G339" s="36"/>
      <c r="H339" s="36"/>
      <c r="I339" s="27"/>
      <c r="J339" s="36"/>
      <c r="K339" s="36"/>
      <c r="L339" s="36"/>
      <c r="M339" s="36"/>
      <c r="N339" s="36"/>
      <c r="O339" s="29"/>
      <c r="P339" s="36"/>
      <c r="Q339" s="29"/>
      <c r="R339" s="36"/>
      <c r="S339" s="36"/>
      <c r="T339" s="36"/>
      <c r="U339" s="36"/>
      <c r="V339" s="36"/>
      <c r="W339" s="36"/>
      <c r="X339" s="36"/>
      <c r="Y339" s="29"/>
      <c r="Z339" s="36"/>
      <c r="AA339" s="66"/>
      <c r="AB339" s="36"/>
      <c r="AC339" s="36"/>
      <c r="AD339" s="36"/>
      <c r="AE339" s="36"/>
      <c r="AF339" s="36"/>
      <c r="AG339" s="36"/>
      <c r="AH339" s="29"/>
      <c r="AI339" s="36"/>
      <c r="AJ339" s="29"/>
      <c r="AK339" s="36"/>
      <c r="AL339" s="36"/>
      <c r="AM339" s="36"/>
      <c r="AN339" s="29"/>
      <c r="AO339" s="36"/>
      <c r="AP339" s="29"/>
      <c r="AQ339" s="36"/>
      <c r="AR339" s="29"/>
      <c r="AS339" s="36"/>
      <c r="AT339" s="36"/>
      <c r="AU339" s="36"/>
      <c r="AV339" s="29"/>
      <c r="AW339" s="36"/>
      <c r="AX339" s="36"/>
      <c r="AY339" s="36"/>
      <c r="AZ339" s="29"/>
      <c r="BA339" s="36"/>
      <c r="BB339" s="36"/>
      <c r="BC339" s="36"/>
      <c r="BD339" s="36"/>
      <c r="BE339" s="36"/>
      <c r="BF339" s="36"/>
      <c r="BG339" s="36"/>
      <c r="BH339" s="36"/>
      <c r="BI339" s="36"/>
      <c r="BJ339" s="29"/>
      <c r="BK339" s="36"/>
      <c r="BL339" s="29"/>
      <c r="BM339" s="36"/>
      <c r="BN339" s="36"/>
      <c r="BO339" s="36"/>
      <c r="BP339" s="29"/>
      <c r="BQ339" s="36"/>
      <c r="BR339" s="29"/>
      <c r="BS339" s="36"/>
      <c r="BT339" s="36"/>
      <c r="BU339" s="36"/>
      <c r="BV339" s="36"/>
    </row>
    <row r="340" spans="1:75" s="86" customFormat="1" x14ac:dyDescent="0.25">
      <c r="A340" s="79">
        <v>338</v>
      </c>
      <c r="B340" s="79">
        <v>1</v>
      </c>
      <c r="C340" s="80" t="s">
        <v>788</v>
      </c>
      <c r="D340" s="40">
        <f>'ПЛАН 2019'!F340-январь!E340</f>
        <v>81.544849951690793</v>
      </c>
      <c r="E340" s="81">
        <f t="shared" si="5"/>
        <v>26.722000000000001</v>
      </c>
      <c r="F340" s="82"/>
      <c r="G340" s="82"/>
      <c r="H340" s="82"/>
      <c r="I340" s="83"/>
      <c r="J340" s="82"/>
      <c r="K340" s="82"/>
      <c r="L340" s="82"/>
      <c r="M340" s="82"/>
      <c r="N340" s="82"/>
      <c r="O340" s="84"/>
      <c r="P340" s="82"/>
      <c r="Q340" s="84"/>
      <c r="R340" s="82"/>
      <c r="S340" s="82"/>
      <c r="T340" s="82"/>
      <c r="U340" s="82"/>
      <c r="V340" s="82"/>
      <c r="W340" s="82"/>
      <c r="X340" s="82"/>
      <c r="Y340" s="84"/>
      <c r="Z340" s="82"/>
      <c r="AA340" s="85"/>
      <c r="AB340" s="82"/>
      <c r="AC340" s="82"/>
      <c r="AD340" s="82"/>
      <c r="AE340" s="82"/>
      <c r="AF340" s="82"/>
      <c r="AG340" s="82"/>
      <c r="AH340" s="84"/>
      <c r="AI340" s="82"/>
      <c r="AJ340" s="84"/>
      <c r="AK340" s="82"/>
      <c r="AL340" s="82"/>
      <c r="AM340" s="82"/>
      <c r="AN340" s="84"/>
      <c r="AO340" s="82"/>
      <c r="AP340" s="84"/>
      <c r="AQ340" s="82"/>
      <c r="AR340" s="84"/>
      <c r="AS340" s="82"/>
      <c r="AT340" s="82"/>
      <c r="AU340" s="82"/>
      <c r="AV340" s="84"/>
      <c r="AW340" s="82"/>
      <c r="AX340" s="82"/>
      <c r="AY340" s="82"/>
      <c r="AZ340" s="84"/>
      <c r="BA340" s="82"/>
      <c r="BB340" s="82"/>
      <c r="BC340" s="82"/>
      <c r="BD340" s="82">
        <v>1.6E-2</v>
      </c>
      <c r="BE340" s="82">
        <v>18.994</v>
      </c>
      <c r="BF340" s="82"/>
      <c r="BG340" s="82"/>
      <c r="BH340" s="82"/>
      <c r="BI340" s="82"/>
      <c r="BJ340" s="84"/>
      <c r="BK340" s="82"/>
      <c r="BL340" s="84">
        <v>16</v>
      </c>
      <c r="BM340" s="82">
        <v>7.7279999999999998</v>
      </c>
      <c r="BN340" s="82"/>
      <c r="BO340" s="82"/>
      <c r="BP340" s="84"/>
      <c r="BQ340" s="82"/>
      <c r="BR340" s="84"/>
      <c r="BS340" s="82"/>
      <c r="BT340" s="82"/>
      <c r="BU340" s="82"/>
      <c r="BV340" s="82"/>
    </row>
    <row r="341" spans="1:75" x14ac:dyDescent="0.25">
      <c r="A341" s="16">
        <v>339</v>
      </c>
      <c r="B341" s="16">
        <v>1</v>
      </c>
      <c r="C341" s="31" t="s">
        <v>789</v>
      </c>
      <c r="D341" s="40">
        <f>'ПЛАН 2019'!F341-январь!E341</f>
        <v>-177.50113548792274</v>
      </c>
      <c r="E341" s="40">
        <f t="shared" si="5"/>
        <v>0</v>
      </c>
      <c r="F341" s="36"/>
      <c r="G341" s="36"/>
      <c r="H341" s="36"/>
      <c r="I341" s="27"/>
      <c r="J341" s="36"/>
      <c r="K341" s="36"/>
      <c r="L341" s="36"/>
      <c r="M341" s="36"/>
      <c r="N341" s="36"/>
      <c r="O341" s="29"/>
      <c r="P341" s="36"/>
      <c r="Q341" s="29"/>
      <c r="R341" s="36"/>
      <c r="S341" s="36"/>
      <c r="T341" s="36"/>
      <c r="U341" s="36"/>
      <c r="V341" s="36"/>
      <c r="W341" s="36"/>
      <c r="X341" s="36"/>
      <c r="Y341" s="29"/>
      <c r="Z341" s="36"/>
      <c r="AA341" s="66"/>
      <c r="AB341" s="36"/>
      <c r="AC341" s="36"/>
      <c r="AD341" s="36"/>
      <c r="AE341" s="36"/>
      <c r="AF341" s="36"/>
      <c r="AG341" s="36"/>
      <c r="AH341" s="29"/>
      <c r="AI341" s="36"/>
      <c r="AJ341" s="29"/>
      <c r="AK341" s="36"/>
      <c r="AL341" s="36"/>
      <c r="AM341" s="36"/>
      <c r="AN341" s="29"/>
      <c r="AO341" s="36"/>
      <c r="AP341" s="29"/>
      <c r="AQ341" s="36"/>
      <c r="AR341" s="29"/>
      <c r="AS341" s="36"/>
      <c r="AT341" s="36"/>
      <c r="AU341" s="36"/>
      <c r="AV341" s="29"/>
      <c r="AW341" s="36"/>
      <c r="AX341" s="36"/>
      <c r="AY341" s="36"/>
      <c r="AZ341" s="29"/>
      <c r="BA341" s="36"/>
      <c r="BB341" s="36"/>
      <c r="BC341" s="36"/>
      <c r="BD341" s="36"/>
      <c r="BE341" s="36"/>
      <c r="BF341" s="36"/>
      <c r="BG341" s="36"/>
      <c r="BH341" s="36"/>
      <c r="BI341" s="36"/>
      <c r="BJ341" s="29"/>
      <c r="BK341" s="36"/>
      <c r="BL341" s="29"/>
      <c r="BM341" s="36"/>
      <c r="BN341" s="36"/>
      <c r="BO341" s="36"/>
      <c r="BP341" s="29"/>
      <c r="BQ341" s="36"/>
      <c r="BR341" s="29"/>
      <c r="BS341" s="36"/>
      <c r="BT341" s="36"/>
      <c r="BU341" s="36"/>
      <c r="BV341" s="36"/>
    </row>
    <row r="342" spans="1:75" x14ac:dyDescent="0.25">
      <c r="A342" s="16">
        <v>340</v>
      </c>
      <c r="B342" s="16">
        <v>1</v>
      </c>
      <c r="C342" s="31" t="s">
        <v>790</v>
      </c>
      <c r="D342" s="40">
        <f>'ПЛАН 2019'!F342-январь!E342</f>
        <v>109.66456078260869</v>
      </c>
      <c r="E342" s="40">
        <f t="shared" si="5"/>
        <v>0</v>
      </c>
      <c r="F342" s="36"/>
      <c r="G342" s="36"/>
      <c r="H342" s="36"/>
      <c r="I342" s="27"/>
      <c r="J342" s="36"/>
      <c r="K342" s="36"/>
      <c r="L342" s="36"/>
      <c r="M342" s="36"/>
      <c r="N342" s="36"/>
      <c r="O342" s="29"/>
      <c r="P342" s="36"/>
      <c r="Q342" s="29"/>
      <c r="R342" s="36"/>
      <c r="S342" s="36"/>
      <c r="T342" s="36"/>
      <c r="U342" s="36"/>
      <c r="V342" s="36"/>
      <c r="W342" s="36"/>
      <c r="X342" s="36"/>
      <c r="Y342" s="29"/>
      <c r="Z342" s="36"/>
      <c r="AA342" s="66"/>
      <c r="AB342" s="36"/>
      <c r="AC342" s="36"/>
      <c r="AD342" s="36"/>
      <c r="AE342" s="36"/>
      <c r="AF342" s="36"/>
      <c r="AG342" s="36"/>
      <c r="AH342" s="29"/>
      <c r="AI342" s="36"/>
      <c r="AJ342" s="29"/>
      <c r="AK342" s="36"/>
      <c r="AL342" s="36"/>
      <c r="AM342" s="36"/>
      <c r="AN342" s="29"/>
      <c r="AO342" s="36"/>
      <c r="AP342" s="29"/>
      <c r="AQ342" s="36"/>
      <c r="AR342" s="29"/>
      <c r="AS342" s="36"/>
      <c r="AT342" s="36"/>
      <c r="AU342" s="36"/>
      <c r="AV342" s="29"/>
      <c r="AW342" s="36"/>
      <c r="AX342" s="36"/>
      <c r="AY342" s="36"/>
      <c r="AZ342" s="29"/>
      <c r="BA342" s="36"/>
      <c r="BB342" s="36"/>
      <c r="BC342" s="36"/>
      <c r="BD342" s="36"/>
      <c r="BE342" s="36"/>
      <c r="BF342" s="36"/>
      <c r="BG342" s="36"/>
      <c r="BH342" s="36"/>
      <c r="BI342" s="36"/>
      <c r="BJ342" s="29"/>
      <c r="BK342" s="36"/>
      <c r="BL342" s="29"/>
      <c r="BM342" s="36"/>
      <c r="BN342" s="36"/>
      <c r="BO342" s="36"/>
      <c r="BP342" s="29"/>
      <c r="BQ342" s="36"/>
      <c r="BR342" s="29"/>
      <c r="BS342" s="36"/>
      <c r="BT342" s="36"/>
      <c r="BU342" s="36"/>
      <c r="BV342" s="36"/>
    </row>
    <row r="343" spans="1:75" x14ac:dyDescent="0.25">
      <c r="A343" s="16">
        <v>341</v>
      </c>
      <c r="B343" s="16">
        <v>1</v>
      </c>
      <c r="C343" s="31" t="s">
        <v>791</v>
      </c>
      <c r="D343" s="40">
        <f>'ПЛАН 2019'!F343-январь!E343</f>
        <v>50.939239874396144</v>
      </c>
      <c r="E343" s="40">
        <f t="shared" si="5"/>
        <v>0</v>
      </c>
      <c r="F343" s="36"/>
      <c r="G343" s="36"/>
      <c r="H343" s="36"/>
      <c r="I343" s="27"/>
      <c r="J343" s="36"/>
      <c r="K343" s="36"/>
      <c r="L343" s="36"/>
      <c r="M343" s="36"/>
      <c r="N343" s="36"/>
      <c r="O343" s="29"/>
      <c r="P343" s="36"/>
      <c r="Q343" s="29"/>
      <c r="R343" s="36"/>
      <c r="S343" s="36"/>
      <c r="T343" s="36"/>
      <c r="U343" s="36"/>
      <c r="V343" s="36"/>
      <c r="W343" s="36"/>
      <c r="X343" s="36"/>
      <c r="Y343" s="29"/>
      <c r="Z343" s="36"/>
      <c r="AA343" s="66"/>
      <c r="AB343" s="36"/>
      <c r="AC343" s="36"/>
      <c r="AD343" s="36"/>
      <c r="AE343" s="36"/>
      <c r="AF343" s="36"/>
      <c r="AG343" s="36"/>
      <c r="AH343" s="29"/>
      <c r="AI343" s="36"/>
      <c r="AJ343" s="29"/>
      <c r="AK343" s="36"/>
      <c r="AL343" s="36"/>
      <c r="AM343" s="36"/>
      <c r="AN343" s="29"/>
      <c r="AO343" s="36"/>
      <c r="AP343" s="29"/>
      <c r="AQ343" s="36"/>
      <c r="AR343" s="29"/>
      <c r="AS343" s="36"/>
      <c r="AT343" s="36"/>
      <c r="AU343" s="36"/>
      <c r="AV343" s="29"/>
      <c r="AW343" s="36"/>
      <c r="AX343" s="36"/>
      <c r="AY343" s="36"/>
      <c r="AZ343" s="29"/>
      <c r="BA343" s="36"/>
      <c r="BB343" s="36"/>
      <c r="BC343" s="36"/>
      <c r="BD343" s="36"/>
      <c r="BE343" s="36"/>
      <c r="BF343" s="36"/>
      <c r="BG343" s="36"/>
      <c r="BH343" s="36"/>
      <c r="BI343" s="36"/>
      <c r="BJ343" s="29"/>
      <c r="BK343" s="36"/>
      <c r="BL343" s="29"/>
      <c r="BM343" s="36"/>
      <c r="BN343" s="36"/>
      <c r="BO343" s="36"/>
      <c r="BP343" s="29"/>
      <c r="BQ343" s="36"/>
      <c r="BR343" s="29"/>
      <c r="BS343" s="36"/>
      <c r="BT343" s="36"/>
      <c r="BU343" s="36"/>
      <c r="BV343" s="36"/>
    </row>
    <row r="344" spans="1:75" x14ac:dyDescent="0.25">
      <c r="A344" s="16">
        <v>342</v>
      </c>
      <c r="B344" s="16">
        <v>1</v>
      </c>
      <c r="C344" s="31" t="s">
        <v>792</v>
      </c>
      <c r="D344" s="40">
        <f>'ПЛАН 2019'!F344-январь!E344</f>
        <v>292.05583872463768</v>
      </c>
      <c r="E344" s="40">
        <f t="shared" si="5"/>
        <v>0</v>
      </c>
      <c r="F344" s="36"/>
      <c r="G344" s="36"/>
      <c r="H344" s="36"/>
      <c r="I344" s="27"/>
      <c r="J344" s="36"/>
      <c r="K344" s="36"/>
      <c r="L344" s="36"/>
      <c r="M344" s="36"/>
      <c r="N344" s="36"/>
      <c r="O344" s="29"/>
      <c r="P344" s="36"/>
      <c r="Q344" s="29"/>
      <c r="R344" s="36"/>
      <c r="S344" s="36"/>
      <c r="T344" s="36"/>
      <c r="U344" s="36"/>
      <c r="V344" s="36"/>
      <c r="W344" s="36"/>
      <c r="X344" s="36"/>
      <c r="Y344" s="29"/>
      <c r="Z344" s="36"/>
      <c r="AA344" s="66"/>
      <c r="AB344" s="36"/>
      <c r="AC344" s="36"/>
      <c r="AD344" s="36"/>
      <c r="AE344" s="36"/>
      <c r="AF344" s="36"/>
      <c r="AG344" s="36"/>
      <c r="AH344" s="29"/>
      <c r="AI344" s="36"/>
      <c r="AJ344" s="29"/>
      <c r="AK344" s="36"/>
      <c r="AL344" s="36"/>
      <c r="AM344" s="36"/>
      <c r="AN344" s="29"/>
      <c r="AO344" s="36"/>
      <c r="AP344" s="29"/>
      <c r="AQ344" s="36"/>
      <c r="AR344" s="29"/>
      <c r="AS344" s="36"/>
      <c r="AT344" s="36"/>
      <c r="AU344" s="36"/>
      <c r="AV344" s="29"/>
      <c r="AW344" s="36"/>
      <c r="AX344" s="36"/>
      <c r="AY344" s="36"/>
      <c r="AZ344" s="29"/>
      <c r="BA344" s="36"/>
      <c r="BB344" s="36"/>
      <c r="BC344" s="36"/>
      <c r="BD344" s="36"/>
      <c r="BE344" s="36"/>
      <c r="BF344" s="36"/>
      <c r="BG344" s="36"/>
      <c r="BH344" s="36"/>
      <c r="BI344" s="36"/>
      <c r="BJ344" s="29"/>
      <c r="BK344" s="36"/>
      <c r="BL344" s="29"/>
      <c r="BM344" s="36"/>
      <c r="BN344" s="36"/>
      <c r="BO344" s="36"/>
      <c r="BP344" s="29"/>
      <c r="BQ344" s="36"/>
      <c r="BR344" s="29"/>
      <c r="BS344" s="36"/>
      <c r="BT344" s="36"/>
      <c r="BU344" s="36"/>
      <c r="BV344" s="36"/>
    </row>
    <row r="345" spans="1:75" x14ac:dyDescent="0.25">
      <c r="A345" s="16">
        <v>343</v>
      </c>
      <c r="B345" s="16">
        <v>2</v>
      </c>
      <c r="C345" s="31" t="s">
        <v>793</v>
      </c>
      <c r="D345" s="40">
        <f>'ПЛАН 2019'!F345-январь!E345</f>
        <v>314.65544729468604</v>
      </c>
      <c r="E345" s="40">
        <f t="shared" si="5"/>
        <v>0</v>
      </c>
      <c r="F345" s="36"/>
      <c r="G345" s="36"/>
      <c r="H345" s="36"/>
      <c r="I345" s="27"/>
      <c r="J345" s="36"/>
      <c r="K345" s="36"/>
      <c r="L345" s="36"/>
      <c r="M345" s="36"/>
      <c r="N345" s="36"/>
      <c r="O345" s="29"/>
      <c r="P345" s="36"/>
      <c r="Q345" s="29"/>
      <c r="R345" s="36"/>
      <c r="S345" s="36"/>
      <c r="T345" s="36"/>
      <c r="U345" s="36"/>
      <c r="V345" s="36"/>
      <c r="W345" s="36"/>
      <c r="X345" s="36"/>
      <c r="Y345" s="29"/>
      <c r="Z345" s="36"/>
      <c r="AA345" s="66"/>
      <c r="AB345" s="36"/>
      <c r="AC345" s="36"/>
      <c r="AD345" s="36"/>
      <c r="AE345" s="36"/>
      <c r="AF345" s="36"/>
      <c r="AG345" s="36"/>
      <c r="AH345" s="29"/>
      <c r="AI345" s="36"/>
      <c r="AJ345" s="29"/>
      <c r="AK345" s="36"/>
      <c r="AL345" s="36"/>
      <c r="AM345" s="36"/>
      <c r="AN345" s="29"/>
      <c r="AO345" s="36"/>
      <c r="AP345" s="29"/>
      <c r="AQ345" s="36"/>
      <c r="AR345" s="29"/>
      <c r="AS345" s="36"/>
      <c r="AT345" s="36"/>
      <c r="AU345" s="36"/>
      <c r="AV345" s="29"/>
      <c r="AW345" s="36"/>
      <c r="AX345" s="36"/>
      <c r="AY345" s="36"/>
      <c r="AZ345" s="29"/>
      <c r="BA345" s="36"/>
      <c r="BB345" s="36"/>
      <c r="BC345" s="36"/>
      <c r="BD345" s="36"/>
      <c r="BE345" s="36"/>
      <c r="BF345" s="36"/>
      <c r="BG345" s="36"/>
      <c r="BH345" s="36"/>
      <c r="BI345" s="36"/>
      <c r="BJ345" s="29"/>
      <c r="BK345" s="36"/>
      <c r="BL345" s="29"/>
      <c r="BM345" s="36"/>
      <c r="BN345" s="36"/>
      <c r="BO345" s="36"/>
      <c r="BP345" s="29"/>
      <c r="BQ345" s="36"/>
      <c r="BR345" s="29"/>
      <c r="BS345" s="36"/>
      <c r="BT345" s="36"/>
      <c r="BU345" s="36"/>
      <c r="BV345" s="36"/>
    </row>
    <row r="346" spans="1:75" x14ac:dyDescent="0.25">
      <c r="A346" s="16">
        <v>344</v>
      </c>
      <c r="B346" s="16">
        <v>2</v>
      </c>
      <c r="C346" s="31" t="s">
        <v>794</v>
      </c>
      <c r="D346" s="40">
        <f>'ПЛАН 2019'!F346-январь!E346</f>
        <v>-135.36225611594202</v>
      </c>
      <c r="E346" s="40">
        <f t="shared" si="5"/>
        <v>0</v>
      </c>
      <c r="F346" s="36"/>
      <c r="G346" s="36"/>
      <c r="H346" s="36"/>
      <c r="I346" s="27"/>
      <c r="J346" s="36"/>
      <c r="K346" s="36"/>
      <c r="L346" s="36"/>
      <c r="M346" s="36"/>
      <c r="N346" s="36"/>
      <c r="O346" s="29"/>
      <c r="P346" s="36"/>
      <c r="Q346" s="29"/>
      <c r="R346" s="36"/>
      <c r="S346" s="36"/>
      <c r="T346" s="36"/>
      <c r="U346" s="36"/>
      <c r="V346" s="36"/>
      <c r="W346" s="36"/>
      <c r="X346" s="36"/>
      <c r="Y346" s="29"/>
      <c r="Z346" s="36"/>
      <c r="AA346" s="66"/>
      <c r="AB346" s="36"/>
      <c r="AC346" s="36"/>
      <c r="AD346" s="36"/>
      <c r="AE346" s="36"/>
      <c r="AF346" s="36"/>
      <c r="AG346" s="36"/>
      <c r="AH346" s="29"/>
      <c r="AI346" s="36"/>
      <c r="AJ346" s="29"/>
      <c r="AK346" s="36"/>
      <c r="AL346" s="36"/>
      <c r="AM346" s="36"/>
      <c r="AN346" s="29"/>
      <c r="AO346" s="36"/>
      <c r="AP346" s="29"/>
      <c r="AQ346" s="36"/>
      <c r="AR346" s="29"/>
      <c r="AS346" s="36"/>
      <c r="AT346" s="36"/>
      <c r="AU346" s="36"/>
      <c r="AV346" s="29"/>
      <c r="AW346" s="36"/>
      <c r="AX346" s="36"/>
      <c r="AY346" s="36"/>
      <c r="AZ346" s="29"/>
      <c r="BA346" s="36"/>
      <c r="BB346" s="36"/>
      <c r="BC346" s="36"/>
      <c r="BD346" s="36"/>
      <c r="BE346" s="36"/>
      <c r="BF346" s="36"/>
      <c r="BG346" s="36"/>
      <c r="BH346" s="36"/>
      <c r="BI346" s="36"/>
      <c r="BJ346" s="29"/>
      <c r="BK346" s="36"/>
      <c r="BL346" s="29"/>
      <c r="BM346" s="36"/>
      <c r="BN346" s="36"/>
      <c r="BO346" s="36"/>
      <c r="BP346" s="29"/>
      <c r="BQ346" s="36"/>
      <c r="BR346" s="29"/>
      <c r="BS346" s="36"/>
      <c r="BT346" s="36"/>
      <c r="BU346" s="36"/>
      <c r="BV346" s="36"/>
    </row>
    <row r="347" spans="1:75" s="86" customFormat="1" x14ac:dyDescent="0.25">
      <c r="A347" s="79">
        <v>345</v>
      </c>
      <c r="B347" s="79">
        <v>2</v>
      </c>
      <c r="C347" s="80" t="s">
        <v>795</v>
      </c>
      <c r="D347" s="40">
        <f>'ПЛАН 2019'!F347-январь!E347</f>
        <v>-196.98054603864736</v>
      </c>
      <c r="E347" s="81">
        <f t="shared" si="5"/>
        <v>2.2000000000000002</v>
      </c>
      <c r="F347" s="82"/>
      <c r="G347" s="82"/>
      <c r="H347" s="82"/>
      <c r="I347" s="83"/>
      <c r="J347" s="82"/>
      <c r="K347" s="82"/>
      <c r="L347" s="82"/>
      <c r="M347" s="82"/>
      <c r="N347" s="82"/>
      <c r="O347" s="84"/>
      <c r="P347" s="82"/>
      <c r="Q347" s="84"/>
      <c r="R347" s="82"/>
      <c r="S347" s="82"/>
      <c r="T347" s="82"/>
      <c r="U347" s="82"/>
      <c r="V347" s="82"/>
      <c r="W347" s="82"/>
      <c r="X347" s="82"/>
      <c r="Y347" s="84"/>
      <c r="Z347" s="82"/>
      <c r="AA347" s="85"/>
      <c r="AB347" s="82"/>
      <c r="AC347" s="82"/>
      <c r="AD347" s="82"/>
      <c r="AE347" s="82"/>
      <c r="AF347" s="82"/>
      <c r="AG347" s="82"/>
      <c r="AH347" s="84"/>
      <c r="AI347" s="82"/>
      <c r="AJ347" s="84"/>
      <c r="AK347" s="82"/>
      <c r="AL347" s="82"/>
      <c r="AM347" s="82"/>
      <c r="AN347" s="84"/>
      <c r="AO347" s="82"/>
      <c r="AP347" s="84"/>
      <c r="AQ347" s="82"/>
      <c r="AR347" s="84"/>
      <c r="AS347" s="82"/>
      <c r="AT347" s="82"/>
      <c r="AU347" s="82"/>
      <c r="AV347" s="84"/>
      <c r="AW347" s="82"/>
      <c r="AX347" s="82"/>
      <c r="AY347" s="82"/>
      <c r="AZ347" s="84"/>
      <c r="BA347" s="82"/>
      <c r="BB347" s="82"/>
      <c r="BC347" s="82"/>
      <c r="BD347" s="82"/>
      <c r="BE347" s="82"/>
      <c r="BF347" s="82"/>
      <c r="BG347" s="82"/>
      <c r="BH347" s="82">
        <v>6.0000000000000001E-3</v>
      </c>
      <c r="BI347" s="82">
        <v>2.2000000000000002</v>
      </c>
      <c r="BJ347" s="84"/>
      <c r="BK347" s="82"/>
      <c r="BL347" s="84"/>
      <c r="BM347" s="82"/>
      <c r="BN347" s="82"/>
      <c r="BO347" s="82"/>
      <c r="BP347" s="84"/>
      <c r="BQ347" s="82"/>
      <c r="BR347" s="84"/>
      <c r="BS347" s="82"/>
      <c r="BT347" s="82"/>
      <c r="BU347" s="82"/>
      <c r="BV347" s="82"/>
    </row>
    <row r="348" spans="1:75" x14ac:dyDescent="0.25">
      <c r="A348" s="16">
        <v>346</v>
      </c>
      <c r="B348" s="16">
        <v>2</v>
      </c>
      <c r="C348" s="31" t="s">
        <v>796</v>
      </c>
      <c r="D348" s="40">
        <f>'ПЛАН 2019'!F348-январь!E348</f>
        <v>-115.73991028985506</v>
      </c>
      <c r="E348" s="40">
        <f t="shared" si="5"/>
        <v>0</v>
      </c>
      <c r="F348" s="36"/>
      <c r="G348" s="36"/>
      <c r="H348" s="36"/>
      <c r="I348" s="27"/>
      <c r="J348" s="36"/>
      <c r="K348" s="36"/>
      <c r="L348" s="36"/>
      <c r="M348" s="36"/>
      <c r="N348" s="36"/>
      <c r="O348" s="29"/>
      <c r="P348" s="36"/>
      <c r="Q348" s="29"/>
      <c r="R348" s="36"/>
      <c r="S348" s="36"/>
      <c r="T348" s="36"/>
      <c r="U348" s="36"/>
      <c r="V348" s="36"/>
      <c r="W348" s="36"/>
      <c r="X348" s="36"/>
      <c r="Y348" s="29"/>
      <c r="Z348" s="36"/>
      <c r="AA348" s="66"/>
      <c r="AB348" s="36"/>
      <c r="AC348" s="36"/>
      <c r="AD348" s="36"/>
      <c r="AE348" s="36"/>
      <c r="AF348" s="36"/>
      <c r="AG348" s="36"/>
      <c r="AH348" s="29"/>
      <c r="AI348" s="36"/>
      <c r="AJ348" s="29"/>
      <c r="AK348" s="36"/>
      <c r="AL348" s="36"/>
      <c r="AM348" s="36"/>
      <c r="AN348" s="29"/>
      <c r="AO348" s="36"/>
      <c r="AP348" s="29"/>
      <c r="AQ348" s="36"/>
      <c r="AR348" s="29"/>
      <c r="AS348" s="36"/>
      <c r="AT348" s="36"/>
      <c r="AU348" s="36"/>
      <c r="AV348" s="29"/>
      <c r="AW348" s="36"/>
      <c r="AX348" s="36"/>
      <c r="AY348" s="36"/>
      <c r="AZ348" s="29"/>
      <c r="BA348" s="36"/>
      <c r="BB348" s="36"/>
      <c r="BC348" s="36"/>
      <c r="BD348" s="36"/>
      <c r="BE348" s="36"/>
      <c r="BF348" s="36"/>
      <c r="BG348" s="36"/>
      <c r="BH348" s="36"/>
      <c r="BI348" s="36"/>
      <c r="BJ348" s="29"/>
      <c r="BK348" s="36"/>
      <c r="BL348" s="29"/>
      <c r="BM348" s="36"/>
      <c r="BN348" s="36"/>
      <c r="BO348" s="36"/>
      <c r="BP348" s="29"/>
      <c r="BQ348" s="36"/>
      <c r="BR348" s="29"/>
      <c r="BS348" s="36"/>
      <c r="BT348" s="36"/>
      <c r="BU348" s="36"/>
      <c r="BV348" s="36"/>
    </row>
    <row r="349" spans="1:75" x14ac:dyDescent="0.25">
      <c r="A349" s="16">
        <v>347</v>
      </c>
      <c r="B349" s="16">
        <v>2</v>
      </c>
      <c r="C349" s="31" t="s">
        <v>797</v>
      </c>
      <c r="D349" s="40">
        <f>'ПЛАН 2019'!F349-январь!E349</f>
        <v>-356.52338348792267</v>
      </c>
      <c r="E349" s="40">
        <f t="shared" si="5"/>
        <v>0</v>
      </c>
      <c r="F349" s="36"/>
      <c r="G349" s="36"/>
      <c r="H349" s="36"/>
      <c r="I349" s="27"/>
      <c r="J349" s="36"/>
      <c r="K349" s="36"/>
      <c r="L349" s="36"/>
      <c r="M349" s="36"/>
      <c r="N349" s="36"/>
      <c r="O349" s="29"/>
      <c r="P349" s="36"/>
      <c r="Q349" s="29"/>
      <c r="R349" s="36"/>
      <c r="S349" s="36"/>
      <c r="T349" s="36"/>
      <c r="U349" s="36"/>
      <c r="V349" s="36"/>
      <c r="W349" s="36"/>
      <c r="X349" s="36"/>
      <c r="Y349" s="29"/>
      <c r="Z349" s="36"/>
      <c r="AA349" s="66"/>
      <c r="AB349" s="36"/>
      <c r="AC349" s="36"/>
      <c r="AD349" s="36"/>
      <c r="AE349" s="36"/>
      <c r="AF349" s="36"/>
      <c r="AG349" s="36"/>
      <c r="AH349" s="29"/>
      <c r="AI349" s="36"/>
      <c r="AJ349" s="29"/>
      <c r="AK349" s="36"/>
      <c r="AL349" s="36"/>
      <c r="AM349" s="36"/>
      <c r="AN349" s="29"/>
      <c r="AO349" s="36"/>
      <c r="AP349" s="29"/>
      <c r="AQ349" s="36"/>
      <c r="AR349" s="29"/>
      <c r="AS349" s="36"/>
      <c r="AT349" s="36"/>
      <c r="AU349" s="36"/>
      <c r="AV349" s="29"/>
      <c r="AW349" s="36"/>
      <c r="AX349" s="36"/>
      <c r="AY349" s="36"/>
      <c r="AZ349" s="29"/>
      <c r="BA349" s="36"/>
      <c r="BB349" s="36"/>
      <c r="BC349" s="36"/>
      <c r="BD349" s="36"/>
      <c r="BE349" s="36"/>
      <c r="BF349" s="36"/>
      <c r="BG349" s="36"/>
      <c r="BH349" s="36"/>
      <c r="BI349" s="36"/>
      <c r="BJ349" s="29"/>
      <c r="BK349" s="36"/>
      <c r="BL349" s="29"/>
      <c r="BM349" s="36"/>
      <c r="BN349" s="36"/>
      <c r="BO349" s="36"/>
      <c r="BP349" s="29"/>
      <c r="BQ349" s="36"/>
      <c r="BR349" s="29"/>
      <c r="BS349" s="36"/>
      <c r="BT349" s="36"/>
      <c r="BU349" s="36"/>
      <c r="BV349" s="36"/>
    </row>
    <row r="350" spans="1:75" x14ac:dyDescent="0.25">
      <c r="A350" s="16">
        <v>348</v>
      </c>
      <c r="B350" s="16">
        <v>2</v>
      </c>
      <c r="C350" s="31" t="s">
        <v>798</v>
      </c>
      <c r="D350" s="40">
        <f>'ПЛАН 2019'!F350-январь!E350</f>
        <v>-455.7931180869565</v>
      </c>
      <c r="E350" s="40">
        <f t="shared" si="5"/>
        <v>0</v>
      </c>
      <c r="F350" s="36"/>
      <c r="G350" s="36"/>
      <c r="H350" s="36"/>
      <c r="I350" s="27"/>
      <c r="J350" s="36"/>
      <c r="K350" s="36"/>
      <c r="L350" s="36"/>
      <c r="M350" s="36"/>
      <c r="N350" s="36"/>
      <c r="O350" s="29"/>
      <c r="P350" s="36"/>
      <c r="Q350" s="29"/>
      <c r="R350" s="36"/>
      <c r="S350" s="36"/>
      <c r="T350" s="36"/>
      <c r="U350" s="36"/>
      <c r="V350" s="36"/>
      <c r="W350" s="36"/>
      <c r="X350" s="36"/>
      <c r="Y350" s="29"/>
      <c r="Z350" s="36"/>
      <c r="AA350" s="66"/>
      <c r="AB350" s="36"/>
      <c r="AC350" s="36"/>
      <c r="AD350" s="36"/>
      <c r="AE350" s="36"/>
      <c r="AF350" s="36"/>
      <c r="AG350" s="36"/>
      <c r="AH350" s="29"/>
      <c r="AI350" s="36"/>
      <c r="AJ350" s="29"/>
      <c r="AK350" s="36"/>
      <c r="AL350" s="36"/>
      <c r="AM350" s="36"/>
      <c r="AN350" s="29"/>
      <c r="AO350" s="36"/>
      <c r="AP350" s="29"/>
      <c r="AQ350" s="36"/>
      <c r="AR350" s="29"/>
      <c r="AS350" s="36"/>
      <c r="AT350" s="36"/>
      <c r="AU350" s="36"/>
      <c r="AV350" s="29"/>
      <c r="AW350" s="36"/>
      <c r="AX350" s="36"/>
      <c r="AY350" s="36"/>
      <c r="AZ350" s="29"/>
      <c r="BA350" s="36"/>
      <c r="BB350" s="36"/>
      <c r="BC350" s="36"/>
      <c r="BD350" s="36"/>
      <c r="BE350" s="36"/>
      <c r="BF350" s="36"/>
      <c r="BG350" s="36"/>
      <c r="BH350" s="36"/>
      <c r="BI350" s="36"/>
      <c r="BJ350" s="29"/>
      <c r="BK350" s="36"/>
      <c r="BL350" s="29"/>
      <c r="BM350" s="36"/>
      <c r="BN350" s="36"/>
      <c r="BO350" s="36"/>
      <c r="BP350" s="29"/>
      <c r="BQ350" s="36"/>
      <c r="BR350" s="29"/>
      <c r="BS350" s="36"/>
      <c r="BT350" s="36"/>
      <c r="BU350" s="36"/>
      <c r="BV350" s="36"/>
    </row>
    <row r="351" spans="1:75" x14ac:dyDescent="0.25">
      <c r="A351" s="16">
        <v>349</v>
      </c>
      <c r="B351" s="16">
        <v>2</v>
      </c>
      <c r="C351" s="31" t="s">
        <v>799</v>
      </c>
      <c r="D351" s="40">
        <f>'ПЛАН 2019'!F351-январь!E351</f>
        <v>-316.80875864734293</v>
      </c>
      <c r="E351" s="40">
        <f t="shared" si="5"/>
        <v>0</v>
      </c>
      <c r="F351" s="36"/>
      <c r="G351" s="36"/>
      <c r="H351" s="36"/>
      <c r="I351" s="27"/>
      <c r="J351" s="36"/>
      <c r="K351" s="36"/>
      <c r="L351" s="36"/>
      <c r="M351" s="36"/>
      <c r="N351" s="36"/>
      <c r="O351" s="29"/>
      <c r="P351" s="36"/>
      <c r="Q351" s="29"/>
      <c r="R351" s="36"/>
      <c r="S351" s="36"/>
      <c r="T351" s="36"/>
      <c r="U351" s="36"/>
      <c r="V351" s="36"/>
      <c r="W351" s="36"/>
      <c r="X351" s="36"/>
      <c r="Y351" s="29"/>
      <c r="Z351" s="36"/>
      <c r="AA351" s="66"/>
      <c r="AB351" s="36"/>
      <c r="AC351" s="36"/>
      <c r="AD351" s="36"/>
      <c r="AE351" s="36"/>
      <c r="AF351" s="36"/>
      <c r="AG351" s="36"/>
      <c r="AH351" s="29"/>
      <c r="AI351" s="36"/>
      <c r="AJ351" s="29"/>
      <c r="AK351" s="36"/>
      <c r="AL351" s="36"/>
      <c r="AM351" s="36"/>
      <c r="AN351" s="29"/>
      <c r="AO351" s="36"/>
      <c r="AP351" s="29"/>
      <c r="AQ351" s="36"/>
      <c r="AR351" s="29"/>
      <c r="AS351" s="36"/>
      <c r="AT351" s="36"/>
      <c r="AU351" s="36"/>
      <c r="AV351" s="29"/>
      <c r="AW351" s="36"/>
      <c r="AX351" s="36"/>
      <c r="AY351" s="36"/>
      <c r="AZ351" s="29"/>
      <c r="BA351" s="36"/>
      <c r="BB351" s="36"/>
      <c r="BC351" s="36"/>
      <c r="BD351" s="36"/>
      <c r="BE351" s="36"/>
      <c r="BF351" s="36"/>
      <c r="BG351" s="36"/>
      <c r="BH351" s="36"/>
      <c r="BI351" s="36"/>
      <c r="BJ351" s="29"/>
      <c r="BK351" s="36"/>
      <c r="BL351" s="29"/>
      <c r="BM351" s="36"/>
      <c r="BN351" s="36"/>
      <c r="BO351" s="36"/>
      <c r="BP351" s="29"/>
      <c r="BQ351" s="36"/>
      <c r="BR351" s="29"/>
      <c r="BS351" s="36"/>
      <c r="BT351" s="36"/>
      <c r="BU351" s="36"/>
      <c r="BV351" s="36"/>
    </row>
    <row r="352" spans="1:75" x14ac:dyDescent="0.25">
      <c r="A352" s="16">
        <v>350</v>
      </c>
      <c r="B352" s="16">
        <v>2</v>
      </c>
      <c r="C352" s="31" t="s">
        <v>800</v>
      </c>
      <c r="D352" s="40">
        <f>'ПЛАН 2019'!F352-январь!E352</f>
        <v>537.30042833816424</v>
      </c>
      <c r="E352" s="40">
        <f t="shared" si="5"/>
        <v>0</v>
      </c>
      <c r="F352" s="36"/>
      <c r="G352" s="36"/>
      <c r="H352" s="36"/>
      <c r="I352" s="27"/>
      <c r="J352" s="36"/>
      <c r="K352" s="36"/>
      <c r="L352" s="36"/>
      <c r="M352" s="36"/>
      <c r="N352" s="36"/>
      <c r="O352" s="29"/>
      <c r="P352" s="36"/>
      <c r="Q352" s="29"/>
      <c r="R352" s="36"/>
      <c r="S352" s="36"/>
      <c r="T352" s="36"/>
      <c r="U352" s="36"/>
      <c r="V352" s="36"/>
      <c r="W352" s="36"/>
      <c r="X352" s="36"/>
      <c r="Y352" s="29"/>
      <c r="Z352" s="36"/>
      <c r="AA352" s="66"/>
      <c r="AB352" s="36"/>
      <c r="AC352" s="36"/>
      <c r="AD352" s="36"/>
      <c r="AE352" s="36"/>
      <c r="AF352" s="36"/>
      <c r="AG352" s="36"/>
      <c r="AH352" s="29"/>
      <c r="AI352" s="36"/>
      <c r="AJ352" s="29"/>
      <c r="AK352" s="36"/>
      <c r="AL352" s="36"/>
      <c r="AM352" s="36"/>
      <c r="AN352" s="29"/>
      <c r="AO352" s="36"/>
      <c r="AP352" s="29"/>
      <c r="AQ352" s="36"/>
      <c r="AR352" s="29"/>
      <c r="AS352" s="36"/>
      <c r="AT352" s="36"/>
      <c r="AU352" s="36"/>
      <c r="AV352" s="29"/>
      <c r="AW352" s="36"/>
      <c r="AX352" s="36"/>
      <c r="AY352" s="36"/>
      <c r="AZ352" s="29"/>
      <c r="BA352" s="36"/>
      <c r="BB352" s="36"/>
      <c r="BC352" s="36"/>
      <c r="BD352" s="36"/>
      <c r="BE352" s="36"/>
      <c r="BF352" s="36"/>
      <c r="BG352" s="36"/>
      <c r="BH352" s="36"/>
      <c r="BI352" s="36"/>
      <c r="BJ352" s="29"/>
      <c r="BK352" s="36"/>
      <c r="BL352" s="29"/>
      <c r="BM352" s="36"/>
      <c r="BN352" s="36"/>
      <c r="BO352" s="36"/>
      <c r="BP352" s="29"/>
      <c r="BQ352" s="36"/>
      <c r="BR352" s="29"/>
      <c r="BS352" s="36"/>
      <c r="BT352" s="36"/>
      <c r="BU352" s="36"/>
      <c r="BV352" s="36"/>
    </row>
    <row r="353" spans="1:75" ht="16.5" customHeight="1" x14ac:dyDescent="0.25">
      <c r="A353" s="16">
        <v>351</v>
      </c>
      <c r="B353" s="16">
        <v>3</v>
      </c>
      <c r="C353" s="31" t="s">
        <v>801</v>
      </c>
      <c r="D353" s="40">
        <f>'ПЛАН 2019'!F353-январь!E353</f>
        <v>185.39202371980673</v>
      </c>
      <c r="E353" s="40">
        <f t="shared" si="5"/>
        <v>0</v>
      </c>
      <c r="F353" s="36"/>
      <c r="G353" s="36"/>
      <c r="H353" s="36"/>
      <c r="I353" s="27"/>
      <c r="J353" s="36"/>
      <c r="K353" s="36"/>
      <c r="L353" s="36"/>
      <c r="M353" s="36"/>
      <c r="N353" s="36"/>
      <c r="O353" s="29"/>
      <c r="P353" s="36"/>
      <c r="Q353" s="29"/>
      <c r="R353" s="36"/>
      <c r="S353" s="36"/>
      <c r="T353" s="36"/>
      <c r="U353" s="36"/>
      <c r="V353" s="36"/>
      <c r="W353" s="36"/>
      <c r="X353" s="36"/>
      <c r="Y353" s="29"/>
      <c r="Z353" s="36"/>
      <c r="AA353" s="66"/>
      <c r="AB353" s="36"/>
      <c r="AC353" s="36"/>
      <c r="AD353" s="36"/>
      <c r="AE353" s="36"/>
      <c r="AF353" s="36"/>
      <c r="AG353" s="36"/>
      <c r="AH353" s="29"/>
      <c r="AI353" s="36"/>
      <c r="AJ353" s="29"/>
      <c r="AK353" s="36"/>
      <c r="AL353" s="36"/>
      <c r="AM353" s="36"/>
      <c r="AN353" s="29"/>
      <c r="AO353" s="36"/>
      <c r="AP353" s="29"/>
      <c r="AQ353" s="36"/>
      <c r="AR353" s="29"/>
      <c r="AS353" s="36"/>
      <c r="AT353" s="36"/>
      <c r="AU353" s="36"/>
      <c r="AV353" s="29"/>
      <c r="AW353" s="36"/>
      <c r="AX353" s="36"/>
      <c r="AY353" s="36"/>
      <c r="AZ353" s="29"/>
      <c r="BA353" s="36"/>
      <c r="BB353" s="36"/>
      <c r="BC353" s="36"/>
      <c r="BD353" s="36"/>
      <c r="BE353" s="36"/>
      <c r="BF353" s="36"/>
      <c r="BG353" s="36"/>
      <c r="BH353" s="36"/>
      <c r="BI353" s="36"/>
      <c r="BJ353" s="29"/>
      <c r="BK353" s="36"/>
      <c r="BL353" s="29"/>
      <c r="BM353" s="36"/>
      <c r="BN353" s="36"/>
      <c r="BO353" s="36"/>
      <c r="BP353" s="29"/>
      <c r="BQ353" s="36"/>
      <c r="BR353" s="29"/>
      <c r="BS353" s="36"/>
      <c r="BT353" s="36"/>
      <c r="BU353" s="36"/>
      <c r="BV353" s="36"/>
    </row>
    <row r="354" spans="1:75" s="86" customFormat="1" x14ac:dyDescent="0.25">
      <c r="A354" s="79">
        <v>352</v>
      </c>
      <c r="B354" s="79">
        <v>3</v>
      </c>
      <c r="C354" s="80" t="s">
        <v>802</v>
      </c>
      <c r="D354" s="40">
        <f>'ПЛАН 2019'!F354-январь!E354</f>
        <v>141.14923978743957</v>
      </c>
      <c r="E354" s="81">
        <f t="shared" si="5"/>
        <v>1.524</v>
      </c>
      <c r="F354" s="82"/>
      <c r="G354" s="82"/>
      <c r="H354" s="82"/>
      <c r="I354" s="83"/>
      <c r="J354" s="82"/>
      <c r="K354" s="82"/>
      <c r="L354" s="82"/>
      <c r="M354" s="82"/>
      <c r="N354" s="82"/>
      <c r="O354" s="84"/>
      <c r="P354" s="82"/>
      <c r="Q354" s="84"/>
      <c r="R354" s="82"/>
      <c r="S354" s="82"/>
      <c r="T354" s="82"/>
      <c r="U354" s="82"/>
      <c r="V354" s="82"/>
      <c r="W354" s="82"/>
      <c r="X354" s="82"/>
      <c r="Y354" s="84"/>
      <c r="Z354" s="82"/>
      <c r="AA354" s="85"/>
      <c r="AB354" s="82"/>
      <c r="AC354" s="82"/>
      <c r="AD354" s="82"/>
      <c r="AE354" s="82"/>
      <c r="AF354" s="82"/>
      <c r="AG354" s="82"/>
      <c r="AH354" s="84"/>
      <c r="AI354" s="82"/>
      <c r="AJ354" s="84"/>
      <c r="AK354" s="82"/>
      <c r="AL354" s="82"/>
      <c r="AM354" s="82"/>
      <c r="AN354" s="84"/>
      <c r="AO354" s="82"/>
      <c r="AP354" s="84"/>
      <c r="AQ354" s="82"/>
      <c r="AR354" s="84"/>
      <c r="AS354" s="82"/>
      <c r="AT354" s="82"/>
      <c r="AU354" s="82"/>
      <c r="AV354" s="84"/>
      <c r="AW354" s="82"/>
      <c r="AX354" s="82"/>
      <c r="AY354" s="82"/>
      <c r="AZ354" s="84"/>
      <c r="BA354" s="82"/>
      <c r="BB354" s="82"/>
      <c r="BC354" s="82"/>
      <c r="BD354" s="82"/>
      <c r="BE354" s="82"/>
      <c r="BF354" s="82"/>
      <c r="BG354" s="82"/>
      <c r="BH354" s="82"/>
      <c r="BI354" s="82"/>
      <c r="BJ354" s="84"/>
      <c r="BK354" s="82"/>
      <c r="BL354" s="84"/>
      <c r="BM354" s="82"/>
      <c r="BN354" s="82"/>
      <c r="BO354" s="82"/>
      <c r="BP354" s="84"/>
      <c r="BQ354" s="82"/>
      <c r="BR354" s="84"/>
      <c r="BS354" s="82"/>
      <c r="BT354" s="82"/>
      <c r="BU354" s="82"/>
      <c r="BV354" s="82">
        <v>1.524</v>
      </c>
      <c r="BW354" s="86" t="s">
        <v>1070</v>
      </c>
    </row>
    <row r="355" spans="1:75" s="86" customFormat="1" x14ac:dyDescent="0.25">
      <c r="A355" s="79">
        <v>353</v>
      </c>
      <c r="B355" s="79">
        <v>3</v>
      </c>
      <c r="C355" s="80" t="s">
        <v>803</v>
      </c>
      <c r="D355" s="40">
        <f>'ПЛАН 2019'!F355-январь!E355</f>
        <v>1169.6598796618355</v>
      </c>
      <c r="E355" s="81">
        <f t="shared" si="5"/>
        <v>5.7480000000000002</v>
      </c>
      <c r="F355" s="82"/>
      <c r="G355" s="82"/>
      <c r="H355" s="82"/>
      <c r="I355" s="83"/>
      <c r="J355" s="82"/>
      <c r="K355" s="82"/>
      <c r="L355" s="82"/>
      <c r="M355" s="82"/>
      <c r="N355" s="82"/>
      <c r="O355" s="84"/>
      <c r="P355" s="82"/>
      <c r="Q355" s="84"/>
      <c r="R355" s="82"/>
      <c r="S355" s="82"/>
      <c r="T355" s="82"/>
      <c r="U355" s="82"/>
      <c r="V355" s="82"/>
      <c r="W355" s="82"/>
      <c r="X355" s="82"/>
      <c r="Y355" s="84"/>
      <c r="Z355" s="82"/>
      <c r="AA355" s="85"/>
      <c r="AB355" s="82"/>
      <c r="AC355" s="82"/>
      <c r="AD355" s="82"/>
      <c r="AE355" s="82"/>
      <c r="AF355" s="82"/>
      <c r="AG355" s="82"/>
      <c r="AH355" s="84"/>
      <c r="AI355" s="82"/>
      <c r="AJ355" s="84"/>
      <c r="AK355" s="82"/>
      <c r="AL355" s="82"/>
      <c r="AM355" s="82"/>
      <c r="AN355" s="84"/>
      <c r="AO355" s="82"/>
      <c r="AP355" s="84"/>
      <c r="AQ355" s="82"/>
      <c r="AR355" s="84"/>
      <c r="AS355" s="82"/>
      <c r="AT355" s="82"/>
      <c r="AU355" s="82"/>
      <c r="AV355" s="84"/>
      <c r="AW355" s="82"/>
      <c r="AX355" s="82"/>
      <c r="AY355" s="82"/>
      <c r="AZ355" s="84"/>
      <c r="BA355" s="82"/>
      <c r="BB355" s="82"/>
      <c r="BC355" s="82"/>
      <c r="BD355" s="82">
        <v>0.01</v>
      </c>
      <c r="BE355" s="82">
        <v>5.44</v>
      </c>
      <c r="BF355" s="82"/>
      <c r="BG355" s="82"/>
      <c r="BH355" s="82"/>
      <c r="BI355" s="82"/>
      <c r="BJ355" s="84"/>
      <c r="BK355" s="82"/>
      <c r="BL355" s="84"/>
      <c r="BM355" s="82"/>
      <c r="BN355" s="82"/>
      <c r="BO355" s="82"/>
      <c r="BP355" s="84"/>
      <c r="BQ355" s="82"/>
      <c r="BR355" s="84"/>
      <c r="BS355" s="82"/>
      <c r="BT355" s="82"/>
      <c r="BU355" s="82"/>
      <c r="BV355" s="82">
        <v>0.308</v>
      </c>
      <c r="BW355" s="86" t="s">
        <v>1077</v>
      </c>
    </row>
    <row r="356" spans="1:75" x14ac:dyDescent="0.25">
      <c r="A356" s="16">
        <v>354</v>
      </c>
      <c r="B356" s="16">
        <v>3</v>
      </c>
      <c r="C356" s="31" t="s">
        <v>804</v>
      </c>
      <c r="D356" s="40">
        <f>'ПЛАН 2019'!F356-январь!E356</f>
        <v>430.44670179710141</v>
      </c>
      <c r="E356" s="40">
        <f t="shared" si="5"/>
        <v>0</v>
      </c>
      <c r="F356" s="36"/>
      <c r="G356" s="36"/>
      <c r="H356" s="36"/>
      <c r="I356" s="27"/>
      <c r="J356" s="36"/>
      <c r="K356" s="36"/>
      <c r="L356" s="36"/>
      <c r="M356" s="36"/>
      <c r="N356" s="36"/>
      <c r="O356" s="29"/>
      <c r="P356" s="36"/>
      <c r="Q356" s="29"/>
      <c r="R356" s="36"/>
      <c r="S356" s="36"/>
      <c r="T356" s="36"/>
      <c r="U356" s="36"/>
      <c r="V356" s="36"/>
      <c r="W356" s="36"/>
      <c r="X356" s="36"/>
      <c r="Y356" s="29"/>
      <c r="Z356" s="36"/>
      <c r="AA356" s="66"/>
      <c r="AB356" s="36"/>
      <c r="AC356" s="36"/>
      <c r="AD356" s="36"/>
      <c r="AE356" s="36"/>
      <c r="AF356" s="36"/>
      <c r="AG356" s="36"/>
      <c r="AH356" s="29"/>
      <c r="AI356" s="36"/>
      <c r="AJ356" s="29"/>
      <c r="AK356" s="36"/>
      <c r="AL356" s="36"/>
      <c r="AM356" s="36"/>
      <c r="AN356" s="29"/>
      <c r="AO356" s="36"/>
      <c r="AP356" s="29"/>
      <c r="AQ356" s="36"/>
      <c r="AR356" s="29"/>
      <c r="AS356" s="36"/>
      <c r="AT356" s="36"/>
      <c r="AU356" s="36"/>
      <c r="AV356" s="29"/>
      <c r="AW356" s="36"/>
      <c r="AX356" s="36"/>
      <c r="AY356" s="36"/>
      <c r="AZ356" s="29"/>
      <c r="BA356" s="36"/>
      <c r="BB356" s="36"/>
      <c r="BC356" s="36"/>
      <c r="BD356" s="36"/>
      <c r="BE356" s="36"/>
      <c r="BF356" s="36"/>
      <c r="BG356" s="36"/>
      <c r="BH356" s="36"/>
      <c r="BI356" s="36"/>
      <c r="BJ356" s="29"/>
      <c r="BK356" s="36"/>
      <c r="BL356" s="29"/>
      <c r="BM356" s="36"/>
      <c r="BN356" s="36"/>
      <c r="BO356" s="36"/>
      <c r="BP356" s="29"/>
      <c r="BQ356" s="36"/>
      <c r="BR356" s="29"/>
      <c r="BS356" s="36"/>
      <c r="BT356" s="36"/>
      <c r="BU356" s="36"/>
      <c r="BV356" s="36"/>
    </row>
    <row r="357" spans="1:75" x14ac:dyDescent="0.25">
      <c r="A357" s="16">
        <v>355</v>
      </c>
      <c r="B357" s="16">
        <v>3</v>
      </c>
      <c r="C357" s="31" t="s">
        <v>805</v>
      </c>
      <c r="D357" s="40">
        <f>'ПЛАН 2019'!F357-январь!E357</f>
        <v>-208.2141600096619</v>
      </c>
      <c r="E357" s="40">
        <f t="shared" si="5"/>
        <v>0</v>
      </c>
      <c r="F357" s="36"/>
      <c r="G357" s="36"/>
      <c r="H357" s="36"/>
      <c r="I357" s="27"/>
      <c r="J357" s="36"/>
      <c r="K357" s="36"/>
      <c r="L357" s="36"/>
      <c r="M357" s="36"/>
      <c r="N357" s="36"/>
      <c r="O357" s="29"/>
      <c r="P357" s="36"/>
      <c r="Q357" s="29"/>
      <c r="R357" s="36"/>
      <c r="S357" s="36"/>
      <c r="T357" s="36"/>
      <c r="U357" s="36"/>
      <c r="V357" s="36"/>
      <c r="W357" s="36"/>
      <c r="X357" s="36"/>
      <c r="Y357" s="29"/>
      <c r="Z357" s="36"/>
      <c r="AA357" s="66"/>
      <c r="AB357" s="36"/>
      <c r="AC357" s="36"/>
      <c r="AD357" s="36"/>
      <c r="AE357" s="36"/>
      <c r="AF357" s="36"/>
      <c r="AG357" s="36"/>
      <c r="AH357" s="29"/>
      <c r="AI357" s="36"/>
      <c r="AJ357" s="29"/>
      <c r="AK357" s="36"/>
      <c r="AL357" s="36"/>
      <c r="AM357" s="36"/>
      <c r="AN357" s="29"/>
      <c r="AO357" s="36"/>
      <c r="AP357" s="29"/>
      <c r="AQ357" s="36"/>
      <c r="AR357" s="29"/>
      <c r="AS357" s="36"/>
      <c r="AT357" s="36"/>
      <c r="AU357" s="36"/>
      <c r="AV357" s="29"/>
      <c r="AW357" s="36"/>
      <c r="AX357" s="36"/>
      <c r="AY357" s="36"/>
      <c r="AZ357" s="29"/>
      <c r="BA357" s="36"/>
      <c r="BB357" s="36"/>
      <c r="BC357" s="36"/>
      <c r="BD357" s="36"/>
      <c r="BE357" s="36"/>
      <c r="BF357" s="36"/>
      <c r="BG357" s="36"/>
      <c r="BH357" s="36"/>
      <c r="BI357" s="36"/>
      <c r="BJ357" s="29"/>
      <c r="BK357" s="36"/>
      <c r="BL357" s="29"/>
      <c r="BM357" s="36"/>
      <c r="BN357" s="36"/>
      <c r="BO357" s="36"/>
      <c r="BP357" s="29"/>
      <c r="BQ357" s="36"/>
      <c r="BR357" s="29"/>
      <c r="BS357" s="36"/>
      <c r="BT357" s="36"/>
      <c r="BU357" s="36"/>
      <c r="BV357" s="36"/>
    </row>
    <row r="358" spans="1:75" x14ac:dyDescent="0.25">
      <c r="A358" s="16">
        <v>356</v>
      </c>
      <c r="B358" s="16">
        <v>3</v>
      </c>
      <c r="C358" s="31" t="s">
        <v>806</v>
      </c>
      <c r="D358" s="40">
        <f>'ПЛАН 2019'!F358-январь!E358</f>
        <v>16.442760531401518</v>
      </c>
      <c r="E358" s="40">
        <f t="shared" si="5"/>
        <v>0</v>
      </c>
      <c r="F358" s="36"/>
      <c r="G358" s="36"/>
      <c r="H358" s="36"/>
      <c r="I358" s="27"/>
      <c r="J358" s="36"/>
      <c r="K358" s="36"/>
      <c r="L358" s="36"/>
      <c r="M358" s="36"/>
      <c r="N358" s="36"/>
      <c r="O358" s="29"/>
      <c r="P358" s="36"/>
      <c r="Q358" s="29"/>
      <c r="R358" s="36"/>
      <c r="S358" s="36"/>
      <c r="T358" s="36"/>
      <c r="U358" s="36"/>
      <c r="V358" s="36"/>
      <c r="W358" s="36"/>
      <c r="X358" s="36"/>
      <c r="Y358" s="29"/>
      <c r="Z358" s="36"/>
      <c r="AA358" s="66"/>
      <c r="AB358" s="36"/>
      <c r="AC358" s="36"/>
      <c r="AD358" s="36"/>
      <c r="AE358" s="36"/>
      <c r="AF358" s="36"/>
      <c r="AG358" s="36"/>
      <c r="AH358" s="29"/>
      <c r="AI358" s="36"/>
      <c r="AJ358" s="29"/>
      <c r="AK358" s="36"/>
      <c r="AL358" s="36"/>
      <c r="AM358" s="36"/>
      <c r="AN358" s="29"/>
      <c r="AO358" s="36"/>
      <c r="AP358" s="29"/>
      <c r="AQ358" s="36"/>
      <c r="AR358" s="29"/>
      <c r="AS358" s="36"/>
      <c r="AT358" s="36"/>
      <c r="AU358" s="36"/>
      <c r="AV358" s="29"/>
      <c r="AW358" s="36"/>
      <c r="AX358" s="36"/>
      <c r="AY358" s="36"/>
      <c r="AZ358" s="29"/>
      <c r="BA358" s="36"/>
      <c r="BB358" s="36"/>
      <c r="BC358" s="36"/>
      <c r="BD358" s="36"/>
      <c r="BE358" s="36"/>
      <c r="BF358" s="36"/>
      <c r="BG358" s="36"/>
      <c r="BH358" s="36"/>
      <c r="BI358" s="36"/>
      <c r="BJ358" s="29"/>
      <c r="BK358" s="36"/>
      <c r="BL358" s="29"/>
      <c r="BM358" s="36"/>
      <c r="BN358" s="36"/>
      <c r="BO358" s="36"/>
      <c r="BP358" s="29"/>
      <c r="BQ358" s="36"/>
      <c r="BR358" s="29"/>
      <c r="BS358" s="36"/>
      <c r="BT358" s="36"/>
      <c r="BU358" s="36"/>
      <c r="BV358" s="36"/>
    </row>
    <row r="359" spans="1:75" s="86" customFormat="1" x14ac:dyDescent="0.25">
      <c r="A359" s="79">
        <v>357</v>
      </c>
      <c r="B359" s="79">
        <v>3</v>
      </c>
      <c r="C359" s="80" t="s">
        <v>807</v>
      </c>
      <c r="D359" s="40">
        <f>'ПЛАН 2019'!F359-январь!E359</f>
        <v>4543.9641537777779</v>
      </c>
      <c r="E359" s="81">
        <f t="shared" si="5"/>
        <v>16.824999999999999</v>
      </c>
      <c r="F359" s="82"/>
      <c r="G359" s="82"/>
      <c r="H359" s="82"/>
      <c r="I359" s="83"/>
      <c r="J359" s="82"/>
      <c r="K359" s="82"/>
      <c r="L359" s="82"/>
      <c r="M359" s="82"/>
      <c r="N359" s="82"/>
      <c r="O359" s="84"/>
      <c r="P359" s="82"/>
      <c r="Q359" s="84"/>
      <c r="R359" s="82"/>
      <c r="S359" s="82"/>
      <c r="T359" s="82"/>
      <c r="U359" s="82"/>
      <c r="V359" s="82"/>
      <c r="W359" s="82"/>
      <c r="X359" s="82"/>
      <c r="Y359" s="84"/>
      <c r="Z359" s="82"/>
      <c r="AA359" s="85"/>
      <c r="AB359" s="82"/>
      <c r="AC359" s="82"/>
      <c r="AD359" s="82"/>
      <c r="AE359" s="82"/>
      <c r="AF359" s="82"/>
      <c r="AG359" s="82"/>
      <c r="AH359" s="84"/>
      <c r="AI359" s="82"/>
      <c r="AJ359" s="84"/>
      <c r="AK359" s="82"/>
      <c r="AL359" s="82"/>
      <c r="AM359" s="82"/>
      <c r="AN359" s="84"/>
      <c r="AO359" s="82"/>
      <c r="AP359" s="84"/>
      <c r="AQ359" s="82"/>
      <c r="AR359" s="84"/>
      <c r="AS359" s="82"/>
      <c r="AT359" s="82"/>
      <c r="AU359" s="82"/>
      <c r="AV359" s="84"/>
      <c r="AW359" s="82"/>
      <c r="AX359" s="82"/>
      <c r="AY359" s="82"/>
      <c r="AZ359" s="84"/>
      <c r="BA359" s="82"/>
      <c r="BB359" s="82">
        <v>0.01</v>
      </c>
      <c r="BC359" s="82">
        <v>6.0069999999999997</v>
      </c>
      <c r="BD359" s="82"/>
      <c r="BE359" s="82"/>
      <c r="BF359" s="82">
        <v>0.01</v>
      </c>
      <c r="BG359" s="82">
        <v>10.818</v>
      </c>
      <c r="BH359" s="82"/>
      <c r="BI359" s="82"/>
      <c r="BJ359" s="84"/>
      <c r="BK359" s="82"/>
      <c r="BL359" s="84"/>
      <c r="BM359" s="82"/>
      <c r="BN359" s="82"/>
      <c r="BO359" s="82"/>
      <c r="BP359" s="84"/>
      <c r="BQ359" s="82"/>
      <c r="BR359" s="84"/>
      <c r="BS359" s="82"/>
      <c r="BT359" s="82"/>
      <c r="BU359" s="82"/>
      <c r="BV359" s="82"/>
    </row>
    <row r="360" spans="1:75" x14ac:dyDescent="0.25">
      <c r="A360" s="16">
        <v>358</v>
      </c>
      <c r="B360" s="16">
        <v>3</v>
      </c>
      <c r="C360" s="31" t="s">
        <v>919</v>
      </c>
      <c r="D360" s="40">
        <f>'ПЛАН 2019'!F360-январь!E360</f>
        <v>213.53845666666666</v>
      </c>
      <c r="E360" s="40">
        <f t="shared" si="5"/>
        <v>0</v>
      </c>
      <c r="F360" s="36"/>
      <c r="G360" s="36"/>
      <c r="H360" s="36"/>
      <c r="I360" s="27"/>
      <c r="J360" s="36"/>
      <c r="K360" s="36"/>
      <c r="L360" s="36"/>
      <c r="M360" s="36"/>
      <c r="N360" s="36"/>
      <c r="O360" s="29"/>
      <c r="P360" s="36"/>
      <c r="Q360" s="29"/>
      <c r="R360" s="36"/>
      <c r="S360" s="36"/>
      <c r="T360" s="36"/>
      <c r="U360" s="36"/>
      <c r="V360" s="36"/>
      <c r="W360" s="36"/>
      <c r="X360" s="36"/>
      <c r="Y360" s="29"/>
      <c r="Z360" s="36"/>
      <c r="AA360" s="66"/>
      <c r="AB360" s="36"/>
      <c r="AC360" s="36"/>
      <c r="AD360" s="36"/>
      <c r="AE360" s="36"/>
      <c r="AF360" s="36"/>
      <c r="AG360" s="36"/>
      <c r="AH360" s="29"/>
      <c r="AI360" s="36"/>
      <c r="AJ360" s="29"/>
      <c r="AK360" s="36"/>
      <c r="AL360" s="36"/>
      <c r="AM360" s="36"/>
      <c r="AN360" s="29"/>
      <c r="AO360" s="36"/>
      <c r="AP360" s="29"/>
      <c r="AQ360" s="36"/>
      <c r="AR360" s="29"/>
      <c r="AS360" s="36"/>
      <c r="AT360" s="36"/>
      <c r="AU360" s="36"/>
      <c r="AV360" s="29"/>
      <c r="AW360" s="36"/>
      <c r="AX360" s="36"/>
      <c r="AY360" s="36"/>
      <c r="AZ360" s="29"/>
      <c r="BA360" s="36"/>
      <c r="BB360" s="36"/>
      <c r="BC360" s="36"/>
      <c r="BD360" s="36"/>
      <c r="BE360" s="36"/>
      <c r="BF360" s="36"/>
      <c r="BG360" s="36"/>
      <c r="BH360" s="36"/>
      <c r="BI360" s="36"/>
      <c r="BJ360" s="29"/>
      <c r="BK360" s="36"/>
      <c r="BL360" s="29"/>
      <c r="BM360" s="36"/>
      <c r="BN360" s="36"/>
      <c r="BO360" s="36"/>
      <c r="BP360" s="29"/>
      <c r="BQ360" s="36"/>
      <c r="BR360" s="29"/>
      <c r="BS360" s="36"/>
      <c r="BT360" s="36"/>
      <c r="BU360" s="36"/>
      <c r="BV360" s="36"/>
    </row>
    <row r="361" spans="1:75" x14ac:dyDescent="0.25">
      <c r="A361" s="16">
        <v>359</v>
      </c>
      <c r="B361" s="16">
        <v>3</v>
      </c>
      <c r="C361" s="31" t="s">
        <v>920</v>
      </c>
      <c r="D361" s="40">
        <f>'ПЛАН 2019'!F361-январь!E361</f>
        <v>-223.79239592270531</v>
      </c>
      <c r="E361" s="40">
        <f t="shared" si="5"/>
        <v>0</v>
      </c>
      <c r="F361" s="36"/>
      <c r="G361" s="36"/>
      <c r="H361" s="36"/>
      <c r="I361" s="27"/>
      <c r="J361" s="36"/>
      <c r="K361" s="36"/>
      <c r="L361" s="36"/>
      <c r="M361" s="36"/>
      <c r="N361" s="36"/>
      <c r="O361" s="29"/>
      <c r="P361" s="36"/>
      <c r="Q361" s="29"/>
      <c r="R361" s="36"/>
      <c r="S361" s="36"/>
      <c r="T361" s="36"/>
      <c r="U361" s="36"/>
      <c r="V361" s="36"/>
      <c r="W361" s="36"/>
      <c r="X361" s="36"/>
      <c r="Y361" s="29"/>
      <c r="Z361" s="36"/>
      <c r="AA361" s="66"/>
      <c r="AB361" s="36"/>
      <c r="AC361" s="36"/>
      <c r="AD361" s="36"/>
      <c r="AE361" s="36"/>
      <c r="AF361" s="36"/>
      <c r="AG361" s="36"/>
      <c r="AH361" s="29"/>
      <c r="AI361" s="36"/>
      <c r="AJ361" s="29"/>
      <c r="AK361" s="36"/>
      <c r="AL361" s="36"/>
      <c r="AM361" s="36"/>
      <c r="AN361" s="29"/>
      <c r="AO361" s="36"/>
      <c r="AP361" s="29"/>
      <c r="AQ361" s="36"/>
      <c r="AR361" s="29"/>
      <c r="AS361" s="36"/>
      <c r="AT361" s="36"/>
      <c r="AU361" s="36"/>
      <c r="AV361" s="29"/>
      <c r="AW361" s="36"/>
      <c r="AX361" s="36"/>
      <c r="AY361" s="36"/>
      <c r="AZ361" s="29"/>
      <c r="BA361" s="36"/>
      <c r="BB361" s="36"/>
      <c r="BC361" s="36"/>
      <c r="BD361" s="36"/>
      <c r="BE361" s="36"/>
      <c r="BF361" s="36"/>
      <c r="BG361" s="36"/>
      <c r="BH361" s="36"/>
      <c r="BI361" s="36"/>
      <c r="BJ361" s="29"/>
      <c r="BK361" s="36"/>
      <c r="BL361" s="29"/>
      <c r="BM361" s="36"/>
      <c r="BN361" s="36"/>
      <c r="BO361" s="36"/>
      <c r="BP361" s="29"/>
      <c r="BQ361" s="36"/>
      <c r="BR361" s="29"/>
      <c r="BS361" s="36"/>
      <c r="BT361" s="36"/>
      <c r="BU361" s="36"/>
      <c r="BV361" s="36"/>
    </row>
    <row r="362" spans="1:75" x14ac:dyDescent="0.25">
      <c r="A362" s="16">
        <v>360</v>
      </c>
      <c r="B362" s="16">
        <v>3</v>
      </c>
      <c r="C362" s="31" t="s">
        <v>808</v>
      </c>
      <c r="D362" s="40">
        <f>'ПЛАН 2019'!F362-январь!E362</f>
        <v>940.36565319806755</v>
      </c>
      <c r="E362" s="40">
        <f t="shared" si="5"/>
        <v>0</v>
      </c>
      <c r="F362" s="36"/>
      <c r="G362" s="36"/>
      <c r="H362" s="36"/>
      <c r="I362" s="27"/>
      <c r="J362" s="36"/>
      <c r="K362" s="36"/>
      <c r="L362" s="36"/>
      <c r="M362" s="36"/>
      <c r="N362" s="36"/>
      <c r="O362" s="29"/>
      <c r="P362" s="36"/>
      <c r="Q362" s="29"/>
      <c r="R362" s="36"/>
      <c r="S362" s="36"/>
      <c r="T362" s="36"/>
      <c r="U362" s="36"/>
      <c r="V362" s="36"/>
      <c r="W362" s="36"/>
      <c r="X362" s="36"/>
      <c r="Y362" s="29"/>
      <c r="Z362" s="36"/>
      <c r="AA362" s="66"/>
      <c r="AB362" s="36"/>
      <c r="AC362" s="36"/>
      <c r="AD362" s="36"/>
      <c r="AE362" s="36"/>
      <c r="AF362" s="36"/>
      <c r="AG362" s="36"/>
      <c r="AH362" s="29"/>
      <c r="AI362" s="36"/>
      <c r="AJ362" s="29"/>
      <c r="AK362" s="36"/>
      <c r="AL362" s="36"/>
      <c r="AM362" s="36"/>
      <c r="AN362" s="29"/>
      <c r="AO362" s="36"/>
      <c r="AP362" s="29"/>
      <c r="AQ362" s="36"/>
      <c r="AR362" s="29"/>
      <c r="AS362" s="36"/>
      <c r="AT362" s="36"/>
      <c r="AU362" s="36"/>
      <c r="AV362" s="29"/>
      <c r="AW362" s="36"/>
      <c r="AX362" s="36"/>
      <c r="AY362" s="36"/>
      <c r="AZ362" s="29"/>
      <c r="BA362" s="36"/>
      <c r="BB362" s="36"/>
      <c r="BC362" s="36"/>
      <c r="BD362" s="36"/>
      <c r="BE362" s="36"/>
      <c r="BF362" s="36"/>
      <c r="BG362" s="36"/>
      <c r="BH362" s="36"/>
      <c r="BI362" s="36"/>
      <c r="BJ362" s="29"/>
      <c r="BK362" s="36"/>
      <c r="BL362" s="29"/>
      <c r="BM362" s="36"/>
      <c r="BN362" s="36"/>
      <c r="BO362" s="36"/>
      <c r="BP362" s="29"/>
      <c r="BQ362" s="36"/>
      <c r="BR362" s="29"/>
      <c r="BS362" s="36"/>
      <c r="BT362" s="36"/>
      <c r="BU362" s="36"/>
      <c r="BV362" s="36"/>
    </row>
    <row r="363" spans="1:75" x14ac:dyDescent="0.25">
      <c r="A363" s="16">
        <v>361</v>
      </c>
      <c r="B363" s="16">
        <v>3</v>
      </c>
      <c r="C363" s="31" t="s">
        <v>809</v>
      </c>
      <c r="D363" s="40">
        <f>'ПЛАН 2019'!F363-январь!E363</f>
        <v>193.9408082125604</v>
      </c>
      <c r="E363" s="40">
        <f t="shared" si="5"/>
        <v>0</v>
      </c>
      <c r="F363" s="36"/>
      <c r="G363" s="36"/>
      <c r="H363" s="36"/>
      <c r="I363" s="27"/>
      <c r="J363" s="36"/>
      <c r="K363" s="36"/>
      <c r="L363" s="36"/>
      <c r="M363" s="36"/>
      <c r="N363" s="36"/>
      <c r="O363" s="29"/>
      <c r="P363" s="36"/>
      <c r="Q363" s="29"/>
      <c r="R363" s="36"/>
      <c r="S363" s="36"/>
      <c r="T363" s="36"/>
      <c r="U363" s="36"/>
      <c r="V363" s="36"/>
      <c r="W363" s="36"/>
      <c r="X363" s="36"/>
      <c r="Y363" s="29"/>
      <c r="Z363" s="36"/>
      <c r="AA363" s="66"/>
      <c r="AB363" s="36"/>
      <c r="AC363" s="36"/>
      <c r="AD363" s="36"/>
      <c r="AE363" s="36"/>
      <c r="AF363" s="36"/>
      <c r="AG363" s="36"/>
      <c r="AH363" s="29"/>
      <c r="AI363" s="36"/>
      <c r="AJ363" s="29"/>
      <c r="AK363" s="36"/>
      <c r="AL363" s="36"/>
      <c r="AM363" s="36"/>
      <c r="AN363" s="29"/>
      <c r="AO363" s="36"/>
      <c r="AP363" s="29"/>
      <c r="AQ363" s="36"/>
      <c r="AR363" s="29"/>
      <c r="AS363" s="36"/>
      <c r="AT363" s="36"/>
      <c r="AU363" s="36"/>
      <c r="AV363" s="29"/>
      <c r="AW363" s="36"/>
      <c r="AX363" s="36"/>
      <c r="AY363" s="36"/>
      <c r="AZ363" s="29"/>
      <c r="BA363" s="36"/>
      <c r="BB363" s="36"/>
      <c r="BC363" s="36"/>
      <c r="BD363" s="36"/>
      <c r="BE363" s="36"/>
      <c r="BF363" s="36"/>
      <c r="BG363" s="36"/>
      <c r="BH363" s="36"/>
      <c r="BI363" s="36"/>
      <c r="BJ363" s="29"/>
      <c r="BK363" s="36"/>
      <c r="BL363" s="29"/>
      <c r="BM363" s="36"/>
      <c r="BN363" s="36"/>
      <c r="BO363" s="36"/>
      <c r="BP363" s="29"/>
      <c r="BQ363" s="36"/>
      <c r="BR363" s="29"/>
      <c r="BS363" s="36"/>
      <c r="BT363" s="36"/>
      <c r="BU363" s="36"/>
      <c r="BV363" s="36"/>
    </row>
    <row r="364" spans="1:75" x14ac:dyDescent="0.25">
      <c r="A364" s="16">
        <v>362</v>
      </c>
      <c r="B364" s="16">
        <v>3</v>
      </c>
      <c r="C364" s="31" t="s">
        <v>810</v>
      </c>
      <c r="D364" s="40">
        <f>'ПЛАН 2019'!F364-январь!E364</f>
        <v>141.60146496618356</v>
      </c>
      <c r="E364" s="40">
        <f t="shared" si="5"/>
        <v>0</v>
      </c>
      <c r="F364" s="36"/>
      <c r="G364" s="36"/>
      <c r="H364" s="36"/>
      <c r="I364" s="27"/>
      <c r="J364" s="36"/>
      <c r="K364" s="36"/>
      <c r="L364" s="36"/>
      <c r="M364" s="36"/>
      <c r="N364" s="36"/>
      <c r="O364" s="29"/>
      <c r="P364" s="36"/>
      <c r="Q364" s="29"/>
      <c r="R364" s="36"/>
      <c r="S364" s="36"/>
      <c r="T364" s="36"/>
      <c r="U364" s="36"/>
      <c r="V364" s="36"/>
      <c r="W364" s="36"/>
      <c r="X364" s="36"/>
      <c r="Y364" s="29"/>
      <c r="Z364" s="36"/>
      <c r="AA364" s="66"/>
      <c r="AB364" s="36"/>
      <c r="AC364" s="36"/>
      <c r="AD364" s="36"/>
      <c r="AE364" s="36"/>
      <c r="AF364" s="36"/>
      <c r="AG364" s="36"/>
      <c r="AH364" s="29"/>
      <c r="AI364" s="36"/>
      <c r="AJ364" s="29"/>
      <c r="AK364" s="36"/>
      <c r="AL364" s="36"/>
      <c r="AM364" s="36"/>
      <c r="AN364" s="29"/>
      <c r="AO364" s="36"/>
      <c r="AP364" s="29"/>
      <c r="AQ364" s="36"/>
      <c r="AR364" s="29"/>
      <c r="AS364" s="36"/>
      <c r="AT364" s="36"/>
      <c r="AU364" s="36"/>
      <c r="AV364" s="29"/>
      <c r="AW364" s="36"/>
      <c r="AX364" s="36"/>
      <c r="AY364" s="36"/>
      <c r="AZ364" s="29"/>
      <c r="BA364" s="36"/>
      <c r="BB364" s="36"/>
      <c r="BC364" s="36"/>
      <c r="BD364" s="36"/>
      <c r="BE364" s="36"/>
      <c r="BF364" s="36"/>
      <c r="BG364" s="36"/>
      <c r="BH364" s="36"/>
      <c r="BI364" s="36"/>
      <c r="BJ364" s="29"/>
      <c r="BK364" s="36"/>
      <c r="BL364" s="29"/>
      <c r="BM364" s="36"/>
      <c r="BN364" s="36"/>
      <c r="BO364" s="36"/>
      <c r="BP364" s="29"/>
      <c r="BQ364" s="36"/>
      <c r="BR364" s="29"/>
      <c r="BS364" s="36"/>
      <c r="BT364" s="36"/>
      <c r="BU364" s="36"/>
      <c r="BV364" s="36"/>
    </row>
    <row r="365" spans="1:75" x14ac:dyDescent="0.25">
      <c r="A365" s="16">
        <v>363</v>
      </c>
      <c r="B365" s="16">
        <v>3</v>
      </c>
      <c r="C365" s="31" t="s">
        <v>811</v>
      </c>
      <c r="D365" s="40">
        <f>'ПЛАН 2019'!F365-январь!E365</f>
        <v>-43.603439613526568</v>
      </c>
      <c r="E365" s="40">
        <f t="shared" si="5"/>
        <v>0</v>
      </c>
      <c r="F365" s="36"/>
      <c r="G365" s="36"/>
      <c r="H365" s="36"/>
      <c r="I365" s="27"/>
      <c r="J365" s="36"/>
      <c r="K365" s="36"/>
      <c r="L365" s="36"/>
      <c r="M365" s="36"/>
      <c r="N365" s="36"/>
      <c r="O365" s="29"/>
      <c r="P365" s="36"/>
      <c r="Q365" s="29"/>
      <c r="R365" s="36"/>
      <c r="S365" s="36"/>
      <c r="T365" s="36"/>
      <c r="U365" s="36"/>
      <c r="V365" s="36"/>
      <c r="W365" s="36"/>
      <c r="X365" s="36"/>
      <c r="Y365" s="29"/>
      <c r="Z365" s="36"/>
      <c r="AA365" s="66"/>
      <c r="AB365" s="36"/>
      <c r="AC365" s="36"/>
      <c r="AD365" s="36"/>
      <c r="AE365" s="36"/>
      <c r="AF365" s="36"/>
      <c r="AG365" s="36"/>
      <c r="AH365" s="29"/>
      <c r="AI365" s="36"/>
      <c r="AJ365" s="29"/>
      <c r="AK365" s="36"/>
      <c r="AL365" s="36"/>
      <c r="AM365" s="36"/>
      <c r="AN365" s="29"/>
      <c r="AO365" s="36"/>
      <c r="AP365" s="29"/>
      <c r="AQ365" s="36"/>
      <c r="AR365" s="29"/>
      <c r="AS365" s="36"/>
      <c r="AT365" s="36"/>
      <c r="AU365" s="36"/>
      <c r="AV365" s="29"/>
      <c r="AW365" s="36"/>
      <c r="AX365" s="36"/>
      <c r="AY365" s="36"/>
      <c r="AZ365" s="29"/>
      <c r="BA365" s="36"/>
      <c r="BB365" s="36"/>
      <c r="BC365" s="36"/>
      <c r="BD365" s="36"/>
      <c r="BE365" s="36"/>
      <c r="BF365" s="36"/>
      <c r="BG365" s="36"/>
      <c r="BH365" s="36"/>
      <c r="BI365" s="36"/>
      <c r="BJ365" s="29"/>
      <c r="BK365" s="36"/>
      <c r="BL365" s="29"/>
      <c r="BM365" s="36"/>
      <c r="BN365" s="36"/>
      <c r="BO365" s="36"/>
      <c r="BP365" s="29"/>
      <c r="BQ365" s="36"/>
      <c r="BR365" s="29"/>
      <c r="BS365" s="36"/>
      <c r="BT365" s="36"/>
      <c r="BU365" s="36"/>
      <c r="BV365" s="36"/>
    </row>
    <row r="366" spans="1:75" x14ac:dyDescent="0.25">
      <c r="A366" s="16">
        <v>364</v>
      </c>
      <c r="B366" s="16">
        <v>3</v>
      </c>
      <c r="C366" s="31" t="s">
        <v>812</v>
      </c>
      <c r="D366" s="40">
        <f>'ПЛАН 2019'!F366-январь!E366</f>
        <v>177.75032296618357</v>
      </c>
      <c r="E366" s="40">
        <f t="shared" si="5"/>
        <v>0</v>
      </c>
      <c r="F366" s="36"/>
      <c r="G366" s="36"/>
      <c r="H366" s="36"/>
      <c r="I366" s="27"/>
      <c r="J366" s="36"/>
      <c r="K366" s="36"/>
      <c r="L366" s="36"/>
      <c r="M366" s="36"/>
      <c r="N366" s="36"/>
      <c r="O366" s="29"/>
      <c r="P366" s="36"/>
      <c r="Q366" s="29"/>
      <c r="R366" s="36"/>
      <c r="S366" s="36"/>
      <c r="T366" s="36"/>
      <c r="U366" s="36"/>
      <c r="V366" s="36"/>
      <c r="W366" s="36"/>
      <c r="X366" s="36"/>
      <c r="Y366" s="29"/>
      <c r="Z366" s="36"/>
      <c r="AA366" s="66"/>
      <c r="AB366" s="36"/>
      <c r="AC366" s="36"/>
      <c r="AD366" s="36"/>
      <c r="AE366" s="36"/>
      <c r="AF366" s="36"/>
      <c r="AG366" s="36"/>
      <c r="AH366" s="29"/>
      <c r="AI366" s="36"/>
      <c r="AJ366" s="29"/>
      <c r="AK366" s="36"/>
      <c r="AL366" s="36"/>
      <c r="AM366" s="36"/>
      <c r="AN366" s="29"/>
      <c r="AO366" s="36"/>
      <c r="AP366" s="29"/>
      <c r="AQ366" s="36"/>
      <c r="AR366" s="29"/>
      <c r="AS366" s="36"/>
      <c r="AT366" s="36"/>
      <c r="AU366" s="36"/>
      <c r="AV366" s="29"/>
      <c r="AW366" s="36"/>
      <c r="AX366" s="36"/>
      <c r="AY366" s="36"/>
      <c r="AZ366" s="29"/>
      <c r="BA366" s="36"/>
      <c r="BB366" s="36"/>
      <c r="BC366" s="36"/>
      <c r="BD366" s="36"/>
      <c r="BE366" s="36"/>
      <c r="BF366" s="36"/>
      <c r="BG366" s="36"/>
      <c r="BH366" s="36"/>
      <c r="BI366" s="36"/>
      <c r="BJ366" s="29"/>
      <c r="BK366" s="36"/>
      <c r="BL366" s="29"/>
      <c r="BM366" s="36"/>
      <c r="BN366" s="36"/>
      <c r="BO366" s="36"/>
      <c r="BP366" s="29"/>
      <c r="BQ366" s="36"/>
      <c r="BR366" s="29"/>
      <c r="BS366" s="36"/>
      <c r="BT366" s="36"/>
      <c r="BU366" s="36"/>
      <c r="BV366" s="36"/>
    </row>
    <row r="367" spans="1:75" x14ac:dyDescent="0.25">
      <c r="A367" s="16">
        <v>365</v>
      </c>
      <c r="B367" s="16">
        <v>3</v>
      </c>
      <c r="C367" s="31" t="s">
        <v>813</v>
      </c>
      <c r="D367" s="40">
        <f>'ПЛАН 2019'!F367-январь!E367</f>
        <v>306.86942362318842</v>
      </c>
      <c r="E367" s="40">
        <f t="shared" si="5"/>
        <v>0</v>
      </c>
      <c r="F367" s="36"/>
      <c r="G367" s="36"/>
      <c r="H367" s="36"/>
      <c r="I367" s="27"/>
      <c r="J367" s="36"/>
      <c r="K367" s="36"/>
      <c r="L367" s="36"/>
      <c r="M367" s="36"/>
      <c r="N367" s="36"/>
      <c r="O367" s="29"/>
      <c r="P367" s="36"/>
      <c r="Q367" s="29"/>
      <c r="R367" s="36"/>
      <c r="S367" s="36"/>
      <c r="T367" s="36"/>
      <c r="U367" s="36"/>
      <c r="V367" s="36"/>
      <c r="W367" s="36"/>
      <c r="X367" s="36"/>
      <c r="Y367" s="29"/>
      <c r="Z367" s="36"/>
      <c r="AA367" s="66"/>
      <c r="AB367" s="36"/>
      <c r="AC367" s="36"/>
      <c r="AD367" s="36"/>
      <c r="AE367" s="36"/>
      <c r="AF367" s="36"/>
      <c r="AG367" s="36"/>
      <c r="AH367" s="29"/>
      <c r="AI367" s="36"/>
      <c r="AJ367" s="29"/>
      <c r="AK367" s="36"/>
      <c r="AL367" s="36"/>
      <c r="AM367" s="36"/>
      <c r="AN367" s="29"/>
      <c r="AO367" s="36"/>
      <c r="AP367" s="29"/>
      <c r="AQ367" s="36"/>
      <c r="AR367" s="29"/>
      <c r="AS367" s="36"/>
      <c r="AT367" s="36"/>
      <c r="AU367" s="36"/>
      <c r="AV367" s="29"/>
      <c r="AW367" s="36"/>
      <c r="AX367" s="36"/>
      <c r="AY367" s="36"/>
      <c r="AZ367" s="29"/>
      <c r="BA367" s="36"/>
      <c r="BB367" s="36"/>
      <c r="BC367" s="36"/>
      <c r="BD367" s="36"/>
      <c r="BE367" s="36"/>
      <c r="BF367" s="36"/>
      <c r="BG367" s="36"/>
      <c r="BH367" s="36"/>
      <c r="BI367" s="36"/>
      <c r="BJ367" s="29"/>
      <c r="BK367" s="36"/>
      <c r="BL367" s="29"/>
      <c r="BM367" s="36"/>
      <c r="BN367" s="36"/>
      <c r="BO367" s="36"/>
      <c r="BP367" s="29"/>
      <c r="BQ367" s="36"/>
      <c r="BR367" s="29"/>
      <c r="BS367" s="36"/>
      <c r="BT367" s="36"/>
      <c r="BU367" s="36"/>
      <c r="BV367" s="36"/>
    </row>
    <row r="368" spans="1:75" s="86" customFormat="1" x14ac:dyDescent="0.25">
      <c r="A368" s="79">
        <v>366</v>
      </c>
      <c r="B368" s="79">
        <v>2</v>
      </c>
      <c r="C368" s="80" t="s">
        <v>932</v>
      </c>
      <c r="D368" s="40">
        <f>'ПЛАН 2019'!F368-январь!E368</f>
        <v>655.34401329468619</v>
      </c>
      <c r="E368" s="81">
        <f t="shared" si="5"/>
        <v>72.936000000000007</v>
      </c>
      <c r="F368" s="82"/>
      <c r="G368" s="82"/>
      <c r="H368" s="82"/>
      <c r="I368" s="83"/>
      <c r="J368" s="82"/>
      <c r="K368" s="82"/>
      <c r="L368" s="82"/>
      <c r="M368" s="82"/>
      <c r="N368" s="82"/>
      <c r="O368" s="84"/>
      <c r="P368" s="82"/>
      <c r="Q368" s="84"/>
      <c r="R368" s="82"/>
      <c r="S368" s="82"/>
      <c r="T368" s="82"/>
      <c r="U368" s="82"/>
      <c r="V368" s="82"/>
      <c r="W368" s="82"/>
      <c r="X368" s="82"/>
      <c r="Y368" s="84"/>
      <c r="Z368" s="82"/>
      <c r="AA368" s="85"/>
      <c r="AB368" s="82"/>
      <c r="AC368" s="82"/>
      <c r="AD368" s="82"/>
      <c r="AE368" s="82"/>
      <c r="AF368" s="82">
        <v>2E-3</v>
      </c>
      <c r="AG368" s="82">
        <v>0.61599999999999999</v>
      </c>
      <c r="AH368" s="84"/>
      <c r="AI368" s="82"/>
      <c r="AJ368" s="84"/>
      <c r="AK368" s="82"/>
      <c r="AL368" s="82"/>
      <c r="AM368" s="82"/>
      <c r="AN368" s="84"/>
      <c r="AO368" s="82"/>
      <c r="AP368" s="84"/>
      <c r="AQ368" s="82"/>
      <c r="AR368" s="84"/>
      <c r="AS368" s="82"/>
      <c r="AT368" s="82"/>
      <c r="AU368" s="82"/>
      <c r="AV368" s="84"/>
      <c r="AW368" s="82"/>
      <c r="AX368" s="82"/>
      <c r="AY368" s="82"/>
      <c r="AZ368" s="84"/>
      <c r="BA368" s="82"/>
      <c r="BB368" s="82"/>
      <c r="BC368" s="82"/>
      <c r="BD368" s="82"/>
      <c r="BE368" s="82"/>
      <c r="BF368" s="82"/>
      <c r="BG368" s="82"/>
      <c r="BH368" s="82"/>
      <c r="BI368" s="82"/>
      <c r="BJ368" s="84"/>
      <c r="BK368" s="82"/>
      <c r="BL368" s="84"/>
      <c r="BM368" s="82"/>
      <c r="BN368" s="82"/>
      <c r="BO368" s="82"/>
      <c r="BP368" s="84"/>
      <c r="BQ368" s="82"/>
      <c r="BR368" s="84"/>
      <c r="BS368" s="82"/>
      <c r="BT368" s="82">
        <v>0.90400000000000003</v>
      </c>
      <c r="BU368" s="82">
        <v>72.320000000000007</v>
      </c>
      <c r="BV368" s="82"/>
    </row>
    <row r="369" spans="1:74" x14ac:dyDescent="0.25">
      <c r="A369" s="16">
        <v>367</v>
      </c>
      <c r="B369" s="16">
        <v>2</v>
      </c>
      <c r="C369" s="31" t="s">
        <v>814</v>
      </c>
      <c r="D369" s="40">
        <f>'ПЛАН 2019'!F369-январь!E369</f>
        <v>1154.1411536038647</v>
      </c>
      <c r="E369" s="40">
        <f t="shared" si="5"/>
        <v>0</v>
      </c>
      <c r="F369" s="36"/>
      <c r="G369" s="36"/>
      <c r="H369" s="36"/>
      <c r="I369" s="27"/>
      <c r="J369" s="36"/>
      <c r="K369" s="36"/>
      <c r="L369" s="36"/>
      <c r="M369" s="36"/>
      <c r="N369" s="36"/>
      <c r="O369" s="29"/>
      <c r="P369" s="36"/>
      <c r="Q369" s="29"/>
      <c r="R369" s="36"/>
      <c r="S369" s="36"/>
      <c r="T369" s="36"/>
      <c r="U369" s="36"/>
      <c r="V369" s="36"/>
      <c r="W369" s="36"/>
      <c r="X369" s="36"/>
      <c r="Y369" s="29"/>
      <c r="Z369" s="36"/>
      <c r="AA369" s="66"/>
      <c r="AB369" s="36"/>
      <c r="AC369" s="36"/>
      <c r="AD369" s="36"/>
      <c r="AE369" s="36"/>
      <c r="AF369" s="36"/>
      <c r="AG369" s="36"/>
      <c r="AH369" s="29"/>
      <c r="AI369" s="36"/>
      <c r="AJ369" s="29"/>
      <c r="AK369" s="36"/>
      <c r="AL369" s="36"/>
      <c r="AM369" s="36"/>
      <c r="AN369" s="29"/>
      <c r="AO369" s="36"/>
      <c r="AP369" s="29"/>
      <c r="AQ369" s="36"/>
      <c r="AR369" s="29"/>
      <c r="AS369" s="36"/>
      <c r="AT369" s="36"/>
      <c r="AU369" s="36"/>
      <c r="AV369" s="29"/>
      <c r="AW369" s="36"/>
      <c r="AX369" s="36"/>
      <c r="AY369" s="36"/>
      <c r="AZ369" s="29"/>
      <c r="BA369" s="36"/>
      <c r="BB369" s="36"/>
      <c r="BC369" s="36"/>
      <c r="BD369" s="36"/>
      <c r="BE369" s="36"/>
      <c r="BF369" s="36"/>
      <c r="BG369" s="36"/>
      <c r="BH369" s="36"/>
      <c r="BI369" s="36"/>
      <c r="BJ369" s="29"/>
      <c r="BK369" s="36"/>
      <c r="BL369" s="29"/>
      <c r="BM369" s="36"/>
      <c r="BN369" s="36"/>
      <c r="BO369" s="36"/>
      <c r="BP369" s="29"/>
      <c r="BQ369" s="36"/>
      <c r="BR369" s="29"/>
      <c r="BS369" s="36"/>
      <c r="BT369" s="36"/>
      <c r="BU369" s="36"/>
      <c r="BV369" s="36"/>
    </row>
    <row r="370" spans="1:74" x14ac:dyDescent="0.25">
      <c r="A370" s="16">
        <v>368</v>
      </c>
      <c r="B370" s="16">
        <v>2</v>
      </c>
      <c r="C370" s="31" t="s">
        <v>815</v>
      </c>
      <c r="D370" s="40">
        <f>'ПЛАН 2019'!F370-январь!E370</f>
        <v>151.32277582608697</v>
      </c>
      <c r="E370" s="40">
        <f t="shared" si="5"/>
        <v>0</v>
      </c>
      <c r="F370" s="36"/>
      <c r="G370" s="36"/>
      <c r="H370" s="36"/>
      <c r="I370" s="27"/>
      <c r="J370" s="36"/>
      <c r="K370" s="36"/>
      <c r="L370" s="36"/>
      <c r="M370" s="36"/>
      <c r="N370" s="36"/>
      <c r="O370" s="29"/>
      <c r="P370" s="36"/>
      <c r="Q370" s="29"/>
      <c r="R370" s="36"/>
      <c r="S370" s="36"/>
      <c r="T370" s="36"/>
      <c r="U370" s="36"/>
      <c r="V370" s="36"/>
      <c r="W370" s="36"/>
      <c r="X370" s="36"/>
      <c r="Y370" s="29"/>
      <c r="Z370" s="36"/>
      <c r="AA370" s="66"/>
      <c r="AB370" s="36"/>
      <c r="AC370" s="36"/>
      <c r="AD370" s="36"/>
      <c r="AE370" s="36"/>
      <c r="AF370" s="36"/>
      <c r="AG370" s="36"/>
      <c r="AH370" s="29"/>
      <c r="AI370" s="36"/>
      <c r="AJ370" s="29"/>
      <c r="AK370" s="36"/>
      <c r="AL370" s="36"/>
      <c r="AM370" s="36"/>
      <c r="AN370" s="29"/>
      <c r="AO370" s="36"/>
      <c r="AP370" s="29"/>
      <c r="AQ370" s="36"/>
      <c r="AR370" s="29"/>
      <c r="AS370" s="36"/>
      <c r="AT370" s="36"/>
      <c r="AU370" s="36"/>
      <c r="AV370" s="29"/>
      <c r="AW370" s="36"/>
      <c r="AX370" s="36"/>
      <c r="AY370" s="36"/>
      <c r="AZ370" s="29"/>
      <c r="BA370" s="36"/>
      <c r="BB370" s="36"/>
      <c r="BC370" s="36"/>
      <c r="BD370" s="36"/>
      <c r="BE370" s="36"/>
      <c r="BF370" s="36"/>
      <c r="BG370" s="36"/>
      <c r="BH370" s="36"/>
      <c r="BI370" s="36"/>
      <c r="BJ370" s="29"/>
      <c r="BK370" s="36"/>
      <c r="BL370" s="29"/>
      <c r="BM370" s="36"/>
      <c r="BN370" s="36"/>
      <c r="BO370" s="36"/>
      <c r="BP370" s="29"/>
      <c r="BQ370" s="36"/>
      <c r="BR370" s="29"/>
      <c r="BS370" s="36"/>
      <c r="BT370" s="36"/>
      <c r="BU370" s="36"/>
      <c r="BV370" s="36"/>
    </row>
    <row r="371" spans="1:74" x14ac:dyDescent="0.25">
      <c r="A371" s="16">
        <v>369</v>
      </c>
      <c r="B371" s="16">
        <v>3</v>
      </c>
      <c r="C371" s="31" t="s">
        <v>816</v>
      </c>
      <c r="D371" s="40">
        <f>'ПЛАН 2019'!F371-январь!E371</f>
        <v>-1091.6526956038647</v>
      </c>
      <c r="E371" s="40">
        <f t="shared" si="5"/>
        <v>0</v>
      </c>
      <c r="F371" s="36"/>
      <c r="G371" s="36"/>
      <c r="H371" s="36"/>
      <c r="I371" s="27"/>
      <c r="J371" s="36"/>
      <c r="K371" s="36"/>
      <c r="L371" s="36"/>
      <c r="M371" s="36"/>
      <c r="N371" s="36"/>
      <c r="O371" s="29"/>
      <c r="P371" s="36"/>
      <c r="Q371" s="29"/>
      <c r="R371" s="36"/>
      <c r="S371" s="36"/>
      <c r="T371" s="36"/>
      <c r="U371" s="36"/>
      <c r="V371" s="36"/>
      <c r="W371" s="36"/>
      <c r="X371" s="36"/>
      <c r="Y371" s="29"/>
      <c r="Z371" s="36"/>
      <c r="AA371" s="66"/>
      <c r="AB371" s="36"/>
      <c r="AC371" s="36"/>
      <c r="AD371" s="36"/>
      <c r="AE371" s="36"/>
      <c r="AF371" s="36"/>
      <c r="AG371" s="36"/>
      <c r="AH371" s="29"/>
      <c r="AI371" s="36"/>
      <c r="AJ371" s="29"/>
      <c r="AK371" s="36"/>
      <c r="AL371" s="36"/>
      <c r="AM371" s="36"/>
      <c r="AN371" s="29"/>
      <c r="AO371" s="36"/>
      <c r="AP371" s="29"/>
      <c r="AQ371" s="36"/>
      <c r="AR371" s="29"/>
      <c r="AS371" s="36"/>
      <c r="AT371" s="36"/>
      <c r="AU371" s="36"/>
      <c r="AV371" s="29"/>
      <c r="AW371" s="36"/>
      <c r="AX371" s="36"/>
      <c r="AY371" s="36"/>
      <c r="AZ371" s="29"/>
      <c r="BA371" s="36"/>
      <c r="BB371" s="36"/>
      <c r="BC371" s="36"/>
      <c r="BD371" s="36"/>
      <c r="BE371" s="36"/>
      <c r="BF371" s="36"/>
      <c r="BG371" s="36"/>
      <c r="BH371" s="36"/>
      <c r="BI371" s="36"/>
      <c r="BJ371" s="29"/>
      <c r="BK371" s="36"/>
      <c r="BL371" s="29"/>
      <c r="BM371" s="36"/>
      <c r="BN371" s="36"/>
      <c r="BO371" s="36"/>
      <c r="BP371" s="29"/>
      <c r="BQ371" s="36"/>
      <c r="BR371" s="29"/>
      <c r="BS371" s="36"/>
      <c r="BT371" s="36"/>
      <c r="BU371" s="36"/>
      <c r="BV371" s="36"/>
    </row>
    <row r="372" spans="1:74" x14ac:dyDescent="0.25">
      <c r="A372" s="16">
        <v>370</v>
      </c>
      <c r="B372" s="16">
        <v>3</v>
      </c>
      <c r="C372" s="31" t="s">
        <v>817</v>
      </c>
      <c r="D372" s="40">
        <f>'ПЛАН 2019'!F372-январь!E372</f>
        <v>958.49033668599043</v>
      </c>
      <c r="E372" s="40">
        <f t="shared" si="5"/>
        <v>0</v>
      </c>
      <c r="F372" s="36"/>
      <c r="G372" s="36"/>
      <c r="H372" s="36"/>
      <c r="I372" s="27"/>
      <c r="J372" s="36"/>
      <c r="K372" s="36"/>
      <c r="L372" s="36"/>
      <c r="M372" s="36"/>
      <c r="N372" s="36"/>
      <c r="O372" s="29"/>
      <c r="P372" s="36"/>
      <c r="Q372" s="29"/>
      <c r="R372" s="36"/>
      <c r="S372" s="36"/>
      <c r="T372" s="36"/>
      <c r="U372" s="36"/>
      <c r="V372" s="36"/>
      <c r="W372" s="36"/>
      <c r="X372" s="36"/>
      <c r="Y372" s="29"/>
      <c r="Z372" s="36"/>
      <c r="AA372" s="66"/>
      <c r="AB372" s="36"/>
      <c r="AC372" s="36"/>
      <c r="AD372" s="36"/>
      <c r="AE372" s="36"/>
      <c r="AF372" s="36"/>
      <c r="AG372" s="36"/>
      <c r="AH372" s="29"/>
      <c r="AI372" s="36"/>
      <c r="AJ372" s="29"/>
      <c r="AK372" s="36"/>
      <c r="AL372" s="36"/>
      <c r="AM372" s="36"/>
      <c r="AN372" s="29"/>
      <c r="AO372" s="36"/>
      <c r="AP372" s="29"/>
      <c r="AQ372" s="36"/>
      <c r="AR372" s="29"/>
      <c r="AS372" s="36"/>
      <c r="AT372" s="36"/>
      <c r="AU372" s="36"/>
      <c r="AV372" s="29"/>
      <c r="AW372" s="36"/>
      <c r="AX372" s="36"/>
      <c r="AY372" s="36"/>
      <c r="AZ372" s="29"/>
      <c r="BA372" s="36"/>
      <c r="BB372" s="36"/>
      <c r="BC372" s="36"/>
      <c r="BD372" s="36"/>
      <c r="BE372" s="36"/>
      <c r="BF372" s="36"/>
      <c r="BG372" s="36"/>
      <c r="BH372" s="36"/>
      <c r="BI372" s="36"/>
      <c r="BJ372" s="29"/>
      <c r="BK372" s="36"/>
      <c r="BL372" s="29"/>
      <c r="BM372" s="36"/>
      <c r="BN372" s="36"/>
      <c r="BO372" s="36"/>
      <c r="BP372" s="29"/>
      <c r="BQ372" s="36"/>
      <c r="BR372" s="29"/>
      <c r="BS372" s="36"/>
      <c r="BT372" s="36"/>
      <c r="BU372" s="36"/>
      <c r="BV372" s="36"/>
    </row>
    <row r="373" spans="1:74" x14ac:dyDescent="0.25">
      <c r="A373" s="16">
        <v>371</v>
      </c>
      <c r="B373" s="16">
        <v>3</v>
      </c>
      <c r="C373" s="31" t="s">
        <v>818</v>
      </c>
      <c r="D373" s="40">
        <f>'ПЛАН 2019'!F373-январь!E373</f>
        <v>-326.79332632850242</v>
      </c>
      <c r="E373" s="40">
        <f t="shared" si="5"/>
        <v>0</v>
      </c>
      <c r="F373" s="36"/>
      <c r="G373" s="36"/>
      <c r="H373" s="36"/>
      <c r="I373" s="27"/>
      <c r="J373" s="36"/>
      <c r="K373" s="36"/>
      <c r="L373" s="36"/>
      <c r="M373" s="36"/>
      <c r="N373" s="36"/>
      <c r="O373" s="29"/>
      <c r="P373" s="36"/>
      <c r="Q373" s="29"/>
      <c r="R373" s="36"/>
      <c r="S373" s="36"/>
      <c r="T373" s="36"/>
      <c r="U373" s="36"/>
      <c r="V373" s="36"/>
      <c r="W373" s="36"/>
      <c r="X373" s="36"/>
      <c r="Y373" s="29"/>
      <c r="Z373" s="36"/>
      <c r="AA373" s="66"/>
      <c r="AB373" s="36"/>
      <c r="AC373" s="36"/>
      <c r="AD373" s="36"/>
      <c r="AE373" s="36"/>
      <c r="AF373" s="36"/>
      <c r="AG373" s="36"/>
      <c r="AH373" s="29"/>
      <c r="AI373" s="36"/>
      <c r="AJ373" s="29"/>
      <c r="AK373" s="36"/>
      <c r="AL373" s="36"/>
      <c r="AM373" s="36"/>
      <c r="AN373" s="29"/>
      <c r="AO373" s="36"/>
      <c r="AP373" s="29"/>
      <c r="AQ373" s="36"/>
      <c r="AR373" s="29"/>
      <c r="AS373" s="36"/>
      <c r="AT373" s="36"/>
      <c r="AU373" s="36"/>
      <c r="AV373" s="29"/>
      <c r="AW373" s="36"/>
      <c r="AX373" s="36"/>
      <c r="AY373" s="36"/>
      <c r="AZ373" s="29"/>
      <c r="BA373" s="36"/>
      <c r="BB373" s="36"/>
      <c r="BC373" s="36"/>
      <c r="BD373" s="36"/>
      <c r="BE373" s="36"/>
      <c r="BF373" s="36"/>
      <c r="BG373" s="36"/>
      <c r="BH373" s="36"/>
      <c r="BI373" s="36"/>
      <c r="BJ373" s="29"/>
      <c r="BK373" s="36"/>
      <c r="BL373" s="29"/>
      <c r="BM373" s="36"/>
      <c r="BN373" s="36"/>
      <c r="BO373" s="36"/>
      <c r="BP373" s="29"/>
      <c r="BQ373" s="36"/>
      <c r="BR373" s="29"/>
      <c r="BS373" s="36"/>
      <c r="BT373" s="36"/>
      <c r="BU373" s="36"/>
      <c r="BV373" s="36"/>
    </row>
    <row r="374" spans="1:74" x14ac:dyDescent="0.25">
      <c r="A374" s="16">
        <v>372</v>
      </c>
      <c r="B374" s="16">
        <v>3</v>
      </c>
      <c r="C374" s="31" t="s">
        <v>819</v>
      </c>
      <c r="D374" s="40">
        <f>'ПЛАН 2019'!F374-январь!E374</f>
        <v>223.45086229951693</v>
      </c>
      <c r="E374" s="40">
        <f t="shared" si="5"/>
        <v>0</v>
      </c>
      <c r="F374" s="36"/>
      <c r="G374" s="36"/>
      <c r="H374" s="36"/>
      <c r="I374" s="27"/>
      <c r="J374" s="36"/>
      <c r="K374" s="36"/>
      <c r="L374" s="36"/>
      <c r="M374" s="36"/>
      <c r="N374" s="36"/>
      <c r="O374" s="29"/>
      <c r="P374" s="36"/>
      <c r="Q374" s="29"/>
      <c r="R374" s="36"/>
      <c r="S374" s="36"/>
      <c r="T374" s="36"/>
      <c r="U374" s="36"/>
      <c r="V374" s="36"/>
      <c r="W374" s="36"/>
      <c r="X374" s="36"/>
      <c r="Y374" s="29"/>
      <c r="Z374" s="36"/>
      <c r="AA374" s="66"/>
      <c r="AB374" s="36"/>
      <c r="AC374" s="36"/>
      <c r="AD374" s="36"/>
      <c r="AE374" s="36"/>
      <c r="AF374" s="36"/>
      <c r="AG374" s="36"/>
      <c r="AH374" s="29"/>
      <c r="AI374" s="36"/>
      <c r="AJ374" s="29"/>
      <c r="AK374" s="36"/>
      <c r="AL374" s="36"/>
      <c r="AM374" s="36"/>
      <c r="AN374" s="29"/>
      <c r="AO374" s="36"/>
      <c r="AP374" s="29"/>
      <c r="AQ374" s="36"/>
      <c r="AR374" s="29"/>
      <c r="AS374" s="36"/>
      <c r="AT374" s="36"/>
      <c r="AU374" s="36"/>
      <c r="AV374" s="29"/>
      <c r="AW374" s="36"/>
      <c r="AX374" s="36"/>
      <c r="AY374" s="36"/>
      <c r="AZ374" s="29"/>
      <c r="BA374" s="36"/>
      <c r="BB374" s="36"/>
      <c r="BC374" s="36"/>
      <c r="BD374" s="36"/>
      <c r="BE374" s="36"/>
      <c r="BF374" s="36"/>
      <c r="BG374" s="36"/>
      <c r="BH374" s="36"/>
      <c r="BI374" s="36"/>
      <c r="BJ374" s="29"/>
      <c r="BK374" s="36"/>
      <c r="BL374" s="29"/>
      <c r="BM374" s="36"/>
      <c r="BN374" s="36"/>
      <c r="BO374" s="36"/>
      <c r="BP374" s="29"/>
      <c r="BQ374" s="36"/>
      <c r="BR374" s="29"/>
      <c r="BS374" s="36"/>
      <c r="BT374" s="36"/>
      <c r="BU374" s="36"/>
      <c r="BV374" s="36"/>
    </row>
    <row r="375" spans="1:74" x14ac:dyDescent="0.25">
      <c r="A375" s="16">
        <v>373</v>
      </c>
      <c r="B375" s="16">
        <v>3</v>
      </c>
      <c r="C375" s="31" t="s">
        <v>820</v>
      </c>
      <c r="D375" s="40">
        <f>'ПЛАН 2019'!F375-январь!E375</f>
        <v>-156.01577968115942</v>
      </c>
      <c r="E375" s="40">
        <f t="shared" si="5"/>
        <v>0</v>
      </c>
      <c r="F375" s="36"/>
      <c r="G375" s="36"/>
      <c r="H375" s="36"/>
      <c r="I375" s="27"/>
      <c r="J375" s="36"/>
      <c r="K375" s="36"/>
      <c r="L375" s="36"/>
      <c r="M375" s="36"/>
      <c r="N375" s="36"/>
      <c r="O375" s="29"/>
      <c r="P375" s="36"/>
      <c r="Q375" s="29"/>
      <c r="R375" s="36"/>
      <c r="S375" s="36"/>
      <c r="T375" s="36"/>
      <c r="U375" s="36"/>
      <c r="V375" s="36"/>
      <c r="W375" s="36"/>
      <c r="X375" s="36"/>
      <c r="Y375" s="29"/>
      <c r="Z375" s="36"/>
      <c r="AA375" s="66"/>
      <c r="AB375" s="36"/>
      <c r="AC375" s="36"/>
      <c r="AD375" s="36"/>
      <c r="AE375" s="36"/>
      <c r="AF375" s="36"/>
      <c r="AG375" s="36"/>
      <c r="AH375" s="29"/>
      <c r="AI375" s="36"/>
      <c r="AJ375" s="29"/>
      <c r="AK375" s="36"/>
      <c r="AL375" s="36"/>
      <c r="AM375" s="36"/>
      <c r="AN375" s="29"/>
      <c r="AO375" s="36"/>
      <c r="AP375" s="29"/>
      <c r="AQ375" s="36"/>
      <c r="AR375" s="29"/>
      <c r="AS375" s="36"/>
      <c r="AT375" s="36"/>
      <c r="AU375" s="36"/>
      <c r="AV375" s="29"/>
      <c r="AW375" s="36"/>
      <c r="AX375" s="36"/>
      <c r="AY375" s="36"/>
      <c r="AZ375" s="29"/>
      <c r="BA375" s="36"/>
      <c r="BB375" s="36"/>
      <c r="BC375" s="36"/>
      <c r="BD375" s="36"/>
      <c r="BE375" s="36"/>
      <c r="BF375" s="36"/>
      <c r="BG375" s="36"/>
      <c r="BH375" s="36"/>
      <c r="BI375" s="36"/>
      <c r="BJ375" s="29"/>
      <c r="BK375" s="36"/>
      <c r="BL375" s="29"/>
      <c r="BM375" s="36"/>
      <c r="BN375" s="36"/>
      <c r="BO375" s="36"/>
      <c r="BP375" s="29"/>
      <c r="BQ375" s="36"/>
      <c r="BR375" s="29"/>
      <c r="BS375" s="36"/>
      <c r="BT375" s="36"/>
      <c r="BU375" s="36"/>
      <c r="BV375" s="36"/>
    </row>
    <row r="376" spans="1:74" x14ac:dyDescent="0.25">
      <c r="A376" s="16">
        <v>374</v>
      </c>
      <c r="B376" s="16">
        <v>3</v>
      </c>
      <c r="C376" s="31" t="s">
        <v>821</v>
      </c>
      <c r="D376" s="40">
        <f>'ПЛАН 2019'!F376-январь!E376</f>
        <v>-21.923105893719818</v>
      </c>
      <c r="E376" s="40">
        <f t="shared" si="5"/>
        <v>0</v>
      </c>
      <c r="F376" s="36"/>
      <c r="G376" s="36"/>
      <c r="H376" s="36"/>
      <c r="I376" s="27"/>
      <c r="J376" s="36"/>
      <c r="K376" s="36"/>
      <c r="L376" s="36"/>
      <c r="M376" s="36"/>
      <c r="N376" s="36"/>
      <c r="O376" s="29"/>
      <c r="P376" s="36"/>
      <c r="Q376" s="29"/>
      <c r="R376" s="36"/>
      <c r="S376" s="36"/>
      <c r="T376" s="36"/>
      <c r="U376" s="36"/>
      <c r="V376" s="36"/>
      <c r="W376" s="36"/>
      <c r="X376" s="36"/>
      <c r="Y376" s="29"/>
      <c r="Z376" s="36"/>
      <c r="AA376" s="66"/>
      <c r="AB376" s="36"/>
      <c r="AC376" s="36"/>
      <c r="AD376" s="36"/>
      <c r="AE376" s="36"/>
      <c r="AF376" s="36"/>
      <c r="AG376" s="36"/>
      <c r="AH376" s="29"/>
      <c r="AI376" s="36"/>
      <c r="AJ376" s="29"/>
      <c r="AK376" s="36"/>
      <c r="AL376" s="36"/>
      <c r="AM376" s="36"/>
      <c r="AN376" s="29"/>
      <c r="AO376" s="36"/>
      <c r="AP376" s="29"/>
      <c r="AQ376" s="36"/>
      <c r="AR376" s="29"/>
      <c r="AS376" s="36"/>
      <c r="AT376" s="36"/>
      <c r="AU376" s="36"/>
      <c r="AV376" s="29"/>
      <c r="AW376" s="36"/>
      <c r="AX376" s="36"/>
      <c r="AY376" s="36"/>
      <c r="AZ376" s="29"/>
      <c r="BA376" s="36"/>
      <c r="BB376" s="36"/>
      <c r="BC376" s="36"/>
      <c r="BD376" s="36"/>
      <c r="BE376" s="36"/>
      <c r="BF376" s="36"/>
      <c r="BG376" s="36"/>
      <c r="BH376" s="36"/>
      <c r="BI376" s="36"/>
      <c r="BJ376" s="29"/>
      <c r="BK376" s="36"/>
      <c r="BL376" s="29"/>
      <c r="BM376" s="36"/>
      <c r="BN376" s="36"/>
      <c r="BO376" s="36"/>
      <c r="BP376" s="29"/>
      <c r="BQ376" s="36"/>
      <c r="BR376" s="29"/>
      <c r="BS376" s="36"/>
      <c r="BT376" s="36"/>
      <c r="BU376" s="36"/>
      <c r="BV376" s="36"/>
    </row>
    <row r="377" spans="1:74" x14ac:dyDescent="0.25">
      <c r="A377" s="16">
        <v>375</v>
      </c>
      <c r="B377" s="16">
        <v>3</v>
      </c>
      <c r="C377" s="31" t="s">
        <v>933</v>
      </c>
      <c r="D377" s="40">
        <f>'ПЛАН 2019'!F377-январь!E377</f>
        <v>780.03659199033814</v>
      </c>
      <c r="E377" s="40">
        <f t="shared" si="5"/>
        <v>0</v>
      </c>
      <c r="F377" s="36"/>
      <c r="G377" s="36"/>
      <c r="H377" s="36"/>
      <c r="I377" s="27"/>
      <c r="J377" s="36"/>
      <c r="K377" s="36"/>
      <c r="L377" s="36"/>
      <c r="M377" s="36"/>
      <c r="N377" s="36"/>
      <c r="O377" s="29"/>
      <c r="P377" s="36"/>
      <c r="Q377" s="29"/>
      <c r="R377" s="36"/>
      <c r="S377" s="36"/>
      <c r="T377" s="36"/>
      <c r="U377" s="36"/>
      <c r="V377" s="36"/>
      <c r="W377" s="36"/>
      <c r="X377" s="36"/>
      <c r="Y377" s="29"/>
      <c r="Z377" s="36"/>
      <c r="AA377" s="66"/>
      <c r="AB377" s="36"/>
      <c r="AC377" s="36"/>
      <c r="AD377" s="36"/>
      <c r="AE377" s="36"/>
      <c r="AF377" s="36"/>
      <c r="AG377" s="36"/>
      <c r="AH377" s="29"/>
      <c r="AI377" s="36"/>
      <c r="AJ377" s="29"/>
      <c r="AK377" s="36"/>
      <c r="AL377" s="36"/>
      <c r="AM377" s="36"/>
      <c r="AN377" s="29"/>
      <c r="AO377" s="36"/>
      <c r="AP377" s="29"/>
      <c r="AQ377" s="36"/>
      <c r="AR377" s="29"/>
      <c r="AS377" s="36"/>
      <c r="AT377" s="36"/>
      <c r="AU377" s="36"/>
      <c r="AV377" s="29"/>
      <c r="AW377" s="36"/>
      <c r="AX377" s="36"/>
      <c r="AY377" s="36"/>
      <c r="AZ377" s="29"/>
      <c r="BA377" s="36"/>
      <c r="BB377" s="36"/>
      <c r="BC377" s="36"/>
      <c r="BD377" s="36"/>
      <c r="BE377" s="36"/>
      <c r="BF377" s="36"/>
      <c r="BG377" s="36"/>
      <c r="BH377" s="36"/>
      <c r="BI377" s="36"/>
      <c r="BJ377" s="29"/>
      <c r="BK377" s="36"/>
      <c r="BL377" s="29"/>
      <c r="BM377" s="36"/>
      <c r="BN377" s="36"/>
      <c r="BO377" s="36"/>
      <c r="BP377" s="29"/>
      <c r="BQ377" s="36"/>
      <c r="BR377" s="29"/>
      <c r="BS377" s="36"/>
      <c r="BT377" s="36"/>
      <c r="BU377" s="36"/>
      <c r="BV377" s="36"/>
    </row>
    <row r="378" spans="1:74" x14ac:dyDescent="0.25">
      <c r="A378" s="16">
        <v>376</v>
      </c>
      <c r="B378" s="16">
        <v>3</v>
      </c>
      <c r="C378" s="31" t="s">
        <v>822</v>
      </c>
      <c r="D378" s="40">
        <f>'ПЛАН 2019'!F378-январь!E378</f>
        <v>-288.52997401932362</v>
      </c>
      <c r="E378" s="40">
        <f t="shared" si="5"/>
        <v>0</v>
      </c>
      <c r="F378" s="36"/>
      <c r="G378" s="36"/>
      <c r="H378" s="36"/>
      <c r="I378" s="27"/>
      <c r="J378" s="36"/>
      <c r="K378" s="36"/>
      <c r="L378" s="36"/>
      <c r="M378" s="36"/>
      <c r="N378" s="36"/>
      <c r="O378" s="29"/>
      <c r="P378" s="36"/>
      <c r="Q378" s="29"/>
      <c r="R378" s="36"/>
      <c r="S378" s="36"/>
      <c r="T378" s="36"/>
      <c r="U378" s="36"/>
      <c r="V378" s="36"/>
      <c r="W378" s="36"/>
      <c r="X378" s="36"/>
      <c r="Y378" s="29"/>
      <c r="Z378" s="36"/>
      <c r="AA378" s="66"/>
      <c r="AB378" s="36"/>
      <c r="AC378" s="36"/>
      <c r="AD378" s="36"/>
      <c r="AE378" s="36"/>
      <c r="AF378" s="36"/>
      <c r="AG378" s="36"/>
      <c r="AH378" s="29"/>
      <c r="AI378" s="36"/>
      <c r="AJ378" s="29"/>
      <c r="AK378" s="36"/>
      <c r="AL378" s="36"/>
      <c r="AM378" s="36"/>
      <c r="AN378" s="29"/>
      <c r="AO378" s="36"/>
      <c r="AP378" s="29"/>
      <c r="AQ378" s="36"/>
      <c r="AR378" s="29"/>
      <c r="AS378" s="36"/>
      <c r="AT378" s="36"/>
      <c r="AU378" s="36"/>
      <c r="AV378" s="29"/>
      <c r="AW378" s="36"/>
      <c r="AX378" s="36"/>
      <c r="AY378" s="36"/>
      <c r="AZ378" s="29"/>
      <c r="BA378" s="36"/>
      <c r="BB378" s="36"/>
      <c r="BC378" s="36"/>
      <c r="BD378" s="36"/>
      <c r="BE378" s="36"/>
      <c r="BF378" s="36"/>
      <c r="BG378" s="36"/>
      <c r="BH378" s="36"/>
      <c r="BI378" s="36"/>
      <c r="BJ378" s="29"/>
      <c r="BK378" s="36"/>
      <c r="BL378" s="29"/>
      <c r="BM378" s="36"/>
      <c r="BN378" s="36"/>
      <c r="BO378" s="36"/>
      <c r="BP378" s="29"/>
      <c r="BQ378" s="36"/>
      <c r="BR378" s="29"/>
      <c r="BS378" s="36"/>
      <c r="BT378" s="36"/>
      <c r="BU378" s="36"/>
      <c r="BV378" s="36"/>
    </row>
    <row r="379" spans="1:74" x14ac:dyDescent="0.25">
      <c r="A379" s="16">
        <v>377</v>
      </c>
      <c r="B379" s="16">
        <v>3</v>
      </c>
      <c r="C379" s="31" t="s">
        <v>823</v>
      </c>
      <c r="D379" s="40">
        <f>'ПЛАН 2019'!F379-январь!E379</f>
        <v>187.67281347826088</v>
      </c>
      <c r="E379" s="40">
        <f t="shared" si="5"/>
        <v>0</v>
      </c>
      <c r="F379" s="36"/>
      <c r="G379" s="36"/>
      <c r="H379" s="36"/>
      <c r="I379" s="27"/>
      <c r="J379" s="36"/>
      <c r="K379" s="36"/>
      <c r="L379" s="36"/>
      <c r="M379" s="36"/>
      <c r="N379" s="36"/>
      <c r="O379" s="29"/>
      <c r="P379" s="36"/>
      <c r="Q379" s="29"/>
      <c r="R379" s="36"/>
      <c r="S379" s="36"/>
      <c r="T379" s="36"/>
      <c r="U379" s="36"/>
      <c r="V379" s="36"/>
      <c r="W379" s="36"/>
      <c r="X379" s="36"/>
      <c r="Y379" s="29"/>
      <c r="Z379" s="36"/>
      <c r="AA379" s="66"/>
      <c r="AB379" s="36"/>
      <c r="AC379" s="36"/>
      <c r="AD379" s="36"/>
      <c r="AE379" s="36"/>
      <c r="AF379" s="36"/>
      <c r="AG379" s="36"/>
      <c r="AH379" s="29"/>
      <c r="AI379" s="36"/>
      <c r="AJ379" s="29"/>
      <c r="AK379" s="36"/>
      <c r="AL379" s="36"/>
      <c r="AM379" s="36"/>
      <c r="AN379" s="29"/>
      <c r="AO379" s="36"/>
      <c r="AP379" s="29"/>
      <c r="AQ379" s="36"/>
      <c r="AR379" s="29"/>
      <c r="AS379" s="36"/>
      <c r="AT379" s="36"/>
      <c r="AU379" s="36"/>
      <c r="AV379" s="29"/>
      <c r="AW379" s="36"/>
      <c r="AX379" s="36"/>
      <c r="AY379" s="36"/>
      <c r="AZ379" s="29"/>
      <c r="BA379" s="36"/>
      <c r="BB379" s="36"/>
      <c r="BC379" s="36"/>
      <c r="BD379" s="36"/>
      <c r="BE379" s="36"/>
      <c r="BF379" s="36"/>
      <c r="BG379" s="36"/>
      <c r="BH379" s="36"/>
      <c r="BI379" s="36"/>
      <c r="BJ379" s="29"/>
      <c r="BK379" s="36"/>
      <c r="BL379" s="29"/>
      <c r="BM379" s="36"/>
      <c r="BN379" s="36"/>
      <c r="BO379" s="36"/>
      <c r="BP379" s="29"/>
      <c r="BQ379" s="36"/>
      <c r="BR379" s="29"/>
      <c r="BS379" s="36"/>
      <c r="BT379" s="36"/>
      <c r="BU379" s="36"/>
      <c r="BV379" s="36"/>
    </row>
    <row r="380" spans="1:74" x14ac:dyDescent="0.25">
      <c r="A380" s="16">
        <v>378</v>
      </c>
      <c r="B380" s="16">
        <v>3</v>
      </c>
      <c r="C380" s="31" t="s">
        <v>824</v>
      </c>
      <c r="D380" s="40">
        <f>'ПЛАН 2019'!F380-январь!E380</f>
        <v>-76.425196000000042</v>
      </c>
      <c r="E380" s="40">
        <f t="shared" si="5"/>
        <v>0</v>
      </c>
      <c r="F380" s="36"/>
      <c r="G380" s="36"/>
      <c r="H380" s="36"/>
      <c r="I380" s="27"/>
      <c r="J380" s="36"/>
      <c r="K380" s="36"/>
      <c r="L380" s="36"/>
      <c r="M380" s="36"/>
      <c r="N380" s="36"/>
      <c r="O380" s="29"/>
      <c r="P380" s="36"/>
      <c r="Q380" s="29"/>
      <c r="R380" s="36"/>
      <c r="S380" s="36"/>
      <c r="T380" s="36"/>
      <c r="U380" s="36"/>
      <c r="V380" s="36"/>
      <c r="W380" s="36"/>
      <c r="X380" s="36"/>
      <c r="Y380" s="29"/>
      <c r="Z380" s="36"/>
      <c r="AA380" s="66"/>
      <c r="AB380" s="36"/>
      <c r="AC380" s="36"/>
      <c r="AD380" s="36"/>
      <c r="AE380" s="36"/>
      <c r="AF380" s="36"/>
      <c r="AG380" s="36"/>
      <c r="AH380" s="29"/>
      <c r="AI380" s="36"/>
      <c r="AJ380" s="29"/>
      <c r="AK380" s="36"/>
      <c r="AL380" s="36"/>
      <c r="AM380" s="36"/>
      <c r="AN380" s="29"/>
      <c r="AO380" s="36"/>
      <c r="AP380" s="29"/>
      <c r="AQ380" s="36"/>
      <c r="AR380" s="29"/>
      <c r="AS380" s="36"/>
      <c r="AT380" s="36"/>
      <c r="AU380" s="36"/>
      <c r="AV380" s="29"/>
      <c r="AW380" s="36"/>
      <c r="AX380" s="36"/>
      <c r="AY380" s="36"/>
      <c r="AZ380" s="29"/>
      <c r="BA380" s="36"/>
      <c r="BB380" s="36"/>
      <c r="BC380" s="36"/>
      <c r="BD380" s="36"/>
      <c r="BE380" s="36"/>
      <c r="BF380" s="36"/>
      <c r="BG380" s="36"/>
      <c r="BH380" s="36"/>
      <c r="BI380" s="36"/>
      <c r="BJ380" s="29"/>
      <c r="BK380" s="36"/>
      <c r="BL380" s="29"/>
      <c r="BM380" s="36"/>
      <c r="BN380" s="36"/>
      <c r="BO380" s="36"/>
      <c r="BP380" s="29"/>
      <c r="BQ380" s="36"/>
      <c r="BR380" s="29"/>
      <c r="BS380" s="36"/>
      <c r="BT380" s="36"/>
      <c r="BU380" s="36"/>
      <c r="BV380" s="36"/>
    </row>
    <row r="381" spans="1:74" x14ac:dyDescent="0.25">
      <c r="A381" s="16">
        <v>379</v>
      </c>
      <c r="B381" s="16">
        <v>3</v>
      </c>
      <c r="C381" s="31" t="s">
        <v>825</v>
      </c>
      <c r="D381" s="40">
        <f>'ПЛАН 2019'!F381-январь!E381</f>
        <v>430.67752754589378</v>
      </c>
      <c r="E381" s="40">
        <f t="shared" si="5"/>
        <v>0</v>
      </c>
      <c r="F381" s="36"/>
      <c r="G381" s="36"/>
      <c r="H381" s="36"/>
      <c r="I381" s="27"/>
      <c r="J381" s="36"/>
      <c r="K381" s="36"/>
      <c r="L381" s="36"/>
      <c r="M381" s="36"/>
      <c r="N381" s="36"/>
      <c r="O381" s="29"/>
      <c r="P381" s="36"/>
      <c r="Q381" s="29"/>
      <c r="R381" s="36"/>
      <c r="S381" s="36"/>
      <c r="T381" s="36"/>
      <c r="U381" s="36"/>
      <c r="V381" s="36"/>
      <c r="W381" s="36"/>
      <c r="X381" s="36"/>
      <c r="Y381" s="29"/>
      <c r="Z381" s="36"/>
      <c r="AA381" s="66"/>
      <c r="AB381" s="36"/>
      <c r="AC381" s="36"/>
      <c r="AD381" s="36"/>
      <c r="AE381" s="36"/>
      <c r="AF381" s="36"/>
      <c r="AG381" s="36"/>
      <c r="AH381" s="29"/>
      <c r="AI381" s="36"/>
      <c r="AJ381" s="29"/>
      <c r="AK381" s="36"/>
      <c r="AL381" s="36"/>
      <c r="AM381" s="36"/>
      <c r="AN381" s="29"/>
      <c r="AO381" s="36"/>
      <c r="AP381" s="29"/>
      <c r="AQ381" s="36"/>
      <c r="AR381" s="29"/>
      <c r="AS381" s="36"/>
      <c r="AT381" s="36"/>
      <c r="AU381" s="36"/>
      <c r="AV381" s="29"/>
      <c r="AW381" s="36"/>
      <c r="AX381" s="36"/>
      <c r="AY381" s="36"/>
      <c r="AZ381" s="29"/>
      <c r="BA381" s="36"/>
      <c r="BB381" s="36"/>
      <c r="BC381" s="36"/>
      <c r="BD381" s="36"/>
      <c r="BE381" s="36"/>
      <c r="BF381" s="36"/>
      <c r="BG381" s="36"/>
      <c r="BH381" s="36"/>
      <c r="BI381" s="36"/>
      <c r="BJ381" s="29"/>
      <c r="BK381" s="36"/>
      <c r="BL381" s="29"/>
      <c r="BM381" s="36"/>
      <c r="BN381" s="36"/>
      <c r="BO381" s="36"/>
      <c r="BP381" s="29"/>
      <c r="BQ381" s="36"/>
      <c r="BR381" s="29"/>
      <c r="BS381" s="36"/>
      <c r="BT381" s="36"/>
      <c r="BU381" s="36"/>
      <c r="BV381" s="36"/>
    </row>
    <row r="382" spans="1:74" x14ac:dyDescent="0.25">
      <c r="A382" s="16">
        <v>380</v>
      </c>
      <c r="B382" s="16">
        <v>3</v>
      </c>
      <c r="C382" s="31" t="s">
        <v>826</v>
      </c>
      <c r="D382" s="40">
        <f>'ПЛАН 2019'!F382-январь!E382</f>
        <v>-159.68694077294691</v>
      </c>
      <c r="E382" s="40">
        <f t="shared" si="5"/>
        <v>0</v>
      </c>
      <c r="F382" s="36"/>
      <c r="G382" s="36"/>
      <c r="H382" s="36"/>
      <c r="I382" s="27"/>
      <c r="J382" s="36"/>
      <c r="K382" s="36"/>
      <c r="L382" s="36"/>
      <c r="M382" s="36"/>
      <c r="N382" s="36"/>
      <c r="O382" s="29"/>
      <c r="P382" s="36"/>
      <c r="Q382" s="29"/>
      <c r="R382" s="36"/>
      <c r="S382" s="36"/>
      <c r="T382" s="36"/>
      <c r="U382" s="36"/>
      <c r="V382" s="36"/>
      <c r="W382" s="36"/>
      <c r="X382" s="36"/>
      <c r="Y382" s="29"/>
      <c r="Z382" s="36"/>
      <c r="AA382" s="66"/>
      <c r="AB382" s="36"/>
      <c r="AC382" s="36"/>
      <c r="AD382" s="36"/>
      <c r="AE382" s="36"/>
      <c r="AF382" s="36"/>
      <c r="AG382" s="36"/>
      <c r="AH382" s="29"/>
      <c r="AI382" s="36"/>
      <c r="AJ382" s="29"/>
      <c r="AK382" s="36"/>
      <c r="AL382" s="36"/>
      <c r="AM382" s="36"/>
      <c r="AN382" s="29"/>
      <c r="AO382" s="36"/>
      <c r="AP382" s="29"/>
      <c r="AQ382" s="36"/>
      <c r="AR382" s="29"/>
      <c r="AS382" s="36"/>
      <c r="AT382" s="36"/>
      <c r="AU382" s="36"/>
      <c r="AV382" s="29"/>
      <c r="AW382" s="36"/>
      <c r="AX382" s="36"/>
      <c r="AY382" s="36"/>
      <c r="AZ382" s="29"/>
      <c r="BA382" s="36"/>
      <c r="BB382" s="36"/>
      <c r="BC382" s="36"/>
      <c r="BD382" s="36"/>
      <c r="BE382" s="36"/>
      <c r="BF382" s="36"/>
      <c r="BG382" s="36"/>
      <c r="BH382" s="36"/>
      <c r="BI382" s="36"/>
      <c r="BJ382" s="29"/>
      <c r="BK382" s="36"/>
      <c r="BL382" s="29"/>
      <c r="BM382" s="36"/>
      <c r="BN382" s="36"/>
      <c r="BO382" s="36"/>
      <c r="BP382" s="29"/>
      <c r="BQ382" s="36"/>
      <c r="BR382" s="29"/>
      <c r="BS382" s="36"/>
      <c r="BT382" s="36"/>
      <c r="BU382" s="36"/>
      <c r="BV382" s="36"/>
    </row>
    <row r="383" spans="1:74" x14ac:dyDescent="0.25">
      <c r="A383" s="16">
        <v>381</v>
      </c>
      <c r="B383" s="16">
        <v>3</v>
      </c>
      <c r="C383" s="31" t="s">
        <v>827</v>
      </c>
      <c r="D383" s="40">
        <f>'ПЛАН 2019'!F383-январь!E383</f>
        <v>-86.514296241545907</v>
      </c>
      <c r="E383" s="40">
        <f t="shared" si="5"/>
        <v>0</v>
      </c>
      <c r="F383" s="36"/>
      <c r="G383" s="36"/>
      <c r="H383" s="36"/>
      <c r="I383" s="27"/>
      <c r="J383" s="36"/>
      <c r="K383" s="36"/>
      <c r="L383" s="36"/>
      <c r="M383" s="36"/>
      <c r="N383" s="36"/>
      <c r="O383" s="29"/>
      <c r="P383" s="36"/>
      <c r="Q383" s="29"/>
      <c r="R383" s="36"/>
      <c r="S383" s="36"/>
      <c r="T383" s="36"/>
      <c r="U383" s="36"/>
      <c r="V383" s="36"/>
      <c r="W383" s="36"/>
      <c r="X383" s="36"/>
      <c r="Y383" s="29"/>
      <c r="Z383" s="36"/>
      <c r="AA383" s="66"/>
      <c r="AB383" s="36"/>
      <c r="AC383" s="36"/>
      <c r="AD383" s="36"/>
      <c r="AE383" s="36"/>
      <c r="AF383" s="36"/>
      <c r="AG383" s="36"/>
      <c r="AH383" s="29"/>
      <c r="AI383" s="36"/>
      <c r="AJ383" s="29"/>
      <c r="AK383" s="36"/>
      <c r="AL383" s="36"/>
      <c r="AM383" s="36"/>
      <c r="AN383" s="29"/>
      <c r="AO383" s="36"/>
      <c r="AP383" s="29"/>
      <c r="AQ383" s="36"/>
      <c r="AR383" s="29"/>
      <c r="AS383" s="36"/>
      <c r="AT383" s="36"/>
      <c r="AU383" s="36"/>
      <c r="AV383" s="29"/>
      <c r="AW383" s="36"/>
      <c r="AX383" s="36"/>
      <c r="AY383" s="36"/>
      <c r="AZ383" s="29"/>
      <c r="BA383" s="36"/>
      <c r="BB383" s="36"/>
      <c r="BC383" s="36"/>
      <c r="BD383" s="36"/>
      <c r="BE383" s="36"/>
      <c r="BF383" s="36"/>
      <c r="BG383" s="36"/>
      <c r="BH383" s="36"/>
      <c r="BI383" s="36"/>
      <c r="BJ383" s="29"/>
      <c r="BK383" s="36"/>
      <c r="BL383" s="29"/>
      <c r="BM383" s="36"/>
      <c r="BN383" s="36"/>
      <c r="BO383" s="36"/>
      <c r="BP383" s="29"/>
      <c r="BQ383" s="36"/>
      <c r="BR383" s="29"/>
      <c r="BS383" s="36"/>
      <c r="BT383" s="36"/>
      <c r="BU383" s="36"/>
      <c r="BV383" s="36"/>
    </row>
    <row r="384" spans="1:74" x14ac:dyDescent="0.25">
      <c r="A384" s="16">
        <v>382</v>
      </c>
      <c r="B384" s="16">
        <v>3</v>
      </c>
      <c r="C384" s="31" t="s">
        <v>828</v>
      </c>
      <c r="D384" s="40">
        <f>'ПЛАН 2019'!F384-январь!E384</f>
        <v>525.33366043285025</v>
      </c>
      <c r="E384" s="40">
        <f t="shared" si="5"/>
        <v>0</v>
      </c>
      <c r="F384" s="36"/>
      <c r="G384" s="36"/>
      <c r="H384" s="36"/>
      <c r="I384" s="27"/>
      <c r="J384" s="36"/>
      <c r="K384" s="36"/>
      <c r="L384" s="36"/>
      <c r="M384" s="36"/>
      <c r="N384" s="36"/>
      <c r="O384" s="29"/>
      <c r="P384" s="36"/>
      <c r="Q384" s="29"/>
      <c r="R384" s="36"/>
      <c r="S384" s="36"/>
      <c r="T384" s="36"/>
      <c r="U384" s="36"/>
      <c r="V384" s="36"/>
      <c r="W384" s="36"/>
      <c r="X384" s="36"/>
      <c r="Y384" s="29"/>
      <c r="Z384" s="36"/>
      <c r="AA384" s="66"/>
      <c r="AB384" s="36"/>
      <c r="AC384" s="36"/>
      <c r="AD384" s="36"/>
      <c r="AE384" s="36"/>
      <c r="AF384" s="36"/>
      <c r="AG384" s="36"/>
      <c r="AH384" s="29"/>
      <c r="AI384" s="36"/>
      <c r="AJ384" s="29"/>
      <c r="AK384" s="36"/>
      <c r="AL384" s="36"/>
      <c r="AM384" s="36"/>
      <c r="AN384" s="29"/>
      <c r="AO384" s="36"/>
      <c r="AP384" s="29"/>
      <c r="AQ384" s="36"/>
      <c r="AR384" s="29"/>
      <c r="AS384" s="36"/>
      <c r="AT384" s="36"/>
      <c r="AU384" s="36"/>
      <c r="AV384" s="29"/>
      <c r="AW384" s="36"/>
      <c r="AX384" s="36"/>
      <c r="AY384" s="36"/>
      <c r="AZ384" s="29"/>
      <c r="BA384" s="36"/>
      <c r="BB384" s="36"/>
      <c r="BC384" s="36"/>
      <c r="BD384" s="36"/>
      <c r="BE384" s="36"/>
      <c r="BF384" s="36"/>
      <c r="BG384" s="36"/>
      <c r="BH384" s="36"/>
      <c r="BI384" s="36"/>
      <c r="BJ384" s="29"/>
      <c r="BK384" s="36"/>
      <c r="BL384" s="29"/>
      <c r="BM384" s="36"/>
      <c r="BN384" s="36"/>
      <c r="BO384" s="36"/>
      <c r="BP384" s="29"/>
      <c r="BQ384" s="36"/>
      <c r="BR384" s="29"/>
      <c r="BS384" s="36"/>
      <c r="BT384" s="36"/>
      <c r="BU384" s="36"/>
      <c r="BV384" s="36"/>
    </row>
    <row r="385" spans="1:75" x14ac:dyDescent="0.25">
      <c r="A385" s="16">
        <v>383</v>
      </c>
      <c r="B385" s="16">
        <v>3</v>
      </c>
      <c r="C385" s="31" t="s">
        <v>829</v>
      </c>
      <c r="D385" s="40">
        <f>'ПЛАН 2019'!F385-январь!E385</f>
        <v>-1073.8411734685992</v>
      </c>
      <c r="E385" s="40">
        <f t="shared" si="5"/>
        <v>0</v>
      </c>
      <c r="F385" s="36"/>
      <c r="G385" s="36"/>
      <c r="H385" s="36"/>
      <c r="I385" s="27"/>
      <c r="J385" s="36"/>
      <c r="K385" s="36"/>
      <c r="L385" s="36"/>
      <c r="M385" s="36"/>
      <c r="N385" s="36"/>
      <c r="O385" s="29"/>
      <c r="P385" s="36"/>
      <c r="Q385" s="29"/>
      <c r="R385" s="36"/>
      <c r="S385" s="36"/>
      <c r="T385" s="36"/>
      <c r="U385" s="36"/>
      <c r="V385" s="36"/>
      <c r="W385" s="36"/>
      <c r="X385" s="36"/>
      <c r="Y385" s="29"/>
      <c r="Z385" s="36"/>
      <c r="AA385" s="66"/>
      <c r="AB385" s="36"/>
      <c r="AC385" s="36"/>
      <c r="AD385" s="36"/>
      <c r="AE385" s="36"/>
      <c r="AF385" s="36"/>
      <c r="AG385" s="36"/>
      <c r="AH385" s="29"/>
      <c r="AI385" s="36"/>
      <c r="AJ385" s="29"/>
      <c r="AK385" s="36"/>
      <c r="AL385" s="36"/>
      <c r="AM385" s="36"/>
      <c r="AN385" s="29"/>
      <c r="AO385" s="36"/>
      <c r="AP385" s="29"/>
      <c r="AQ385" s="36"/>
      <c r="AR385" s="29"/>
      <c r="AS385" s="36"/>
      <c r="AT385" s="36"/>
      <c r="AU385" s="36"/>
      <c r="AV385" s="29"/>
      <c r="AW385" s="36"/>
      <c r="AX385" s="36"/>
      <c r="AY385" s="36"/>
      <c r="AZ385" s="29"/>
      <c r="BA385" s="36"/>
      <c r="BB385" s="36"/>
      <c r="BC385" s="36"/>
      <c r="BD385" s="36"/>
      <c r="BE385" s="36"/>
      <c r="BF385" s="36"/>
      <c r="BG385" s="36"/>
      <c r="BH385" s="36"/>
      <c r="BI385" s="36"/>
      <c r="BJ385" s="29"/>
      <c r="BK385" s="36"/>
      <c r="BL385" s="29"/>
      <c r="BM385" s="36"/>
      <c r="BN385" s="36"/>
      <c r="BO385" s="36"/>
      <c r="BP385" s="29"/>
      <c r="BQ385" s="36"/>
      <c r="BR385" s="29"/>
      <c r="BS385" s="36"/>
      <c r="BT385" s="36"/>
      <c r="BU385" s="36"/>
      <c r="BV385" s="36"/>
    </row>
    <row r="386" spans="1:75" x14ac:dyDescent="0.25">
      <c r="A386" s="16">
        <v>384</v>
      </c>
      <c r="B386" s="16">
        <v>3</v>
      </c>
      <c r="C386" s="31" t="s">
        <v>830</v>
      </c>
      <c r="D386" s="40">
        <f>'ПЛАН 2019'!F386-январь!E386</f>
        <v>129.77854319806764</v>
      </c>
      <c r="E386" s="40">
        <f t="shared" si="5"/>
        <v>0</v>
      </c>
      <c r="F386" s="36"/>
      <c r="G386" s="36"/>
      <c r="H386" s="36"/>
      <c r="I386" s="27"/>
      <c r="J386" s="36"/>
      <c r="K386" s="36"/>
      <c r="L386" s="36"/>
      <c r="M386" s="36"/>
      <c r="N386" s="36"/>
      <c r="O386" s="29"/>
      <c r="P386" s="36"/>
      <c r="Q386" s="29"/>
      <c r="R386" s="36"/>
      <c r="S386" s="36"/>
      <c r="T386" s="36"/>
      <c r="U386" s="36"/>
      <c r="V386" s="36"/>
      <c r="W386" s="36"/>
      <c r="X386" s="36"/>
      <c r="Y386" s="29"/>
      <c r="Z386" s="36"/>
      <c r="AA386" s="66"/>
      <c r="AB386" s="36"/>
      <c r="AC386" s="36"/>
      <c r="AD386" s="36"/>
      <c r="AE386" s="36"/>
      <c r="AF386" s="36"/>
      <c r="AG386" s="36"/>
      <c r="AH386" s="29"/>
      <c r="AI386" s="36"/>
      <c r="AJ386" s="29"/>
      <c r="AK386" s="36"/>
      <c r="AL386" s="36"/>
      <c r="AM386" s="36"/>
      <c r="AN386" s="29"/>
      <c r="AO386" s="36"/>
      <c r="AP386" s="29"/>
      <c r="AQ386" s="36"/>
      <c r="AR386" s="29"/>
      <c r="AS386" s="36"/>
      <c r="AT386" s="36"/>
      <c r="AU386" s="36"/>
      <c r="AV386" s="29"/>
      <c r="AW386" s="36"/>
      <c r="AX386" s="36"/>
      <c r="AY386" s="36"/>
      <c r="AZ386" s="29"/>
      <c r="BA386" s="36"/>
      <c r="BB386" s="36"/>
      <c r="BC386" s="36"/>
      <c r="BD386" s="36"/>
      <c r="BE386" s="36"/>
      <c r="BF386" s="36"/>
      <c r="BG386" s="36"/>
      <c r="BH386" s="36"/>
      <c r="BI386" s="36"/>
      <c r="BJ386" s="29"/>
      <c r="BK386" s="36"/>
      <c r="BL386" s="29"/>
      <c r="BM386" s="36"/>
      <c r="BN386" s="36"/>
      <c r="BO386" s="36"/>
      <c r="BP386" s="29"/>
      <c r="BQ386" s="36"/>
      <c r="BR386" s="29"/>
      <c r="BS386" s="36"/>
      <c r="BT386" s="36"/>
      <c r="BU386" s="36"/>
      <c r="BV386" s="36"/>
    </row>
    <row r="387" spans="1:75" s="86" customFormat="1" x14ac:dyDescent="0.25">
      <c r="A387" s="79">
        <v>385</v>
      </c>
      <c r="B387" s="79">
        <v>3</v>
      </c>
      <c r="C387" s="80" t="s">
        <v>831</v>
      </c>
      <c r="D387" s="40">
        <f>'ПЛАН 2019'!F387-январь!E387</f>
        <v>-281.72760021256039</v>
      </c>
      <c r="E387" s="81">
        <f t="shared" si="5"/>
        <v>11.377000000000001</v>
      </c>
      <c r="F387" s="82"/>
      <c r="G387" s="82"/>
      <c r="H387" s="82"/>
      <c r="I387" s="83"/>
      <c r="J387" s="82"/>
      <c r="K387" s="82"/>
      <c r="L387" s="82"/>
      <c r="M387" s="82"/>
      <c r="N387" s="82"/>
      <c r="O387" s="84"/>
      <c r="P387" s="82"/>
      <c r="Q387" s="84"/>
      <c r="R387" s="82"/>
      <c r="S387" s="82"/>
      <c r="T387" s="82"/>
      <c r="U387" s="82"/>
      <c r="V387" s="82"/>
      <c r="W387" s="82"/>
      <c r="X387" s="82"/>
      <c r="Y387" s="84"/>
      <c r="Z387" s="82"/>
      <c r="AA387" s="85"/>
      <c r="AB387" s="82"/>
      <c r="AC387" s="82"/>
      <c r="AD387" s="82"/>
      <c r="AE387" s="82"/>
      <c r="AF387" s="82"/>
      <c r="AG387" s="82"/>
      <c r="AH387" s="84"/>
      <c r="AI387" s="82"/>
      <c r="AJ387" s="84"/>
      <c r="AK387" s="82"/>
      <c r="AL387" s="82"/>
      <c r="AM387" s="82"/>
      <c r="AN387" s="84"/>
      <c r="AO387" s="82"/>
      <c r="AP387" s="84"/>
      <c r="AQ387" s="82"/>
      <c r="AR387" s="84"/>
      <c r="AS387" s="82"/>
      <c r="AT387" s="82"/>
      <c r="AU387" s="82"/>
      <c r="AV387" s="84"/>
      <c r="AW387" s="82"/>
      <c r="AX387" s="82"/>
      <c r="AY387" s="82"/>
      <c r="AZ387" s="84"/>
      <c r="BA387" s="82"/>
      <c r="BB387" s="82"/>
      <c r="BC387" s="82"/>
      <c r="BD387" s="82"/>
      <c r="BE387" s="82"/>
      <c r="BF387" s="82">
        <v>0.01</v>
      </c>
      <c r="BG387" s="82">
        <v>11.377000000000001</v>
      </c>
      <c r="BH387" s="82"/>
      <c r="BI387" s="82"/>
      <c r="BJ387" s="84"/>
      <c r="BK387" s="82"/>
      <c r="BL387" s="84"/>
      <c r="BM387" s="82"/>
      <c r="BN387" s="82"/>
      <c r="BO387" s="82"/>
      <c r="BP387" s="84"/>
      <c r="BQ387" s="82"/>
      <c r="BR387" s="84"/>
      <c r="BS387" s="82"/>
      <c r="BT387" s="82"/>
      <c r="BU387" s="82"/>
      <c r="BV387" s="82"/>
    </row>
    <row r="388" spans="1:75" x14ac:dyDescent="0.25">
      <c r="A388" s="16">
        <v>386</v>
      </c>
      <c r="B388" s="16">
        <v>3</v>
      </c>
      <c r="C388" s="31" t="s">
        <v>934</v>
      </c>
      <c r="D388" s="40">
        <f>'ПЛАН 2019'!F388-январь!E388</f>
        <v>70.987750917874394</v>
      </c>
      <c r="E388" s="40">
        <f t="shared" ref="E388:E450" si="6">G388+H388+J388+L388+N388+P388+R388+T388+V388+X388+Z388+AC388+AE388+AG388+AI388+AK388+AM388+AO388+AQ388+AS388+AU388+AW388+AY388+BA388+BC388+BE388+BG388+BI388+BK388+BM388+BO388+BQ388+BS388+BU388+BV388</f>
        <v>0</v>
      </c>
      <c r="F388" s="36"/>
      <c r="G388" s="36"/>
      <c r="H388" s="36"/>
      <c r="I388" s="27"/>
      <c r="J388" s="36"/>
      <c r="K388" s="36"/>
      <c r="L388" s="36"/>
      <c r="M388" s="36"/>
      <c r="N388" s="36"/>
      <c r="O388" s="29"/>
      <c r="P388" s="36"/>
      <c r="Q388" s="29"/>
      <c r="R388" s="36"/>
      <c r="S388" s="36"/>
      <c r="T388" s="36"/>
      <c r="U388" s="36"/>
      <c r="V388" s="36"/>
      <c r="W388" s="36"/>
      <c r="X388" s="36"/>
      <c r="Y388" s="29"/>
      <c r="Z388" s="36"/>
      <c r="AA388" s="66"/>
      <c r="AB388" s="36"/>
      <c r="AC388" s="36"/>
      <c r="AD388" s="36"/>
      <c r="AE388" s="36"/>
      <c r="AF388" s="36"/>
      <c r="AG388" s="36"/>
      <c r="AH388" s="29"/>
      <c r="AI388" s="36"/>
      <c r="AJ388" s="29"/>
      <c r="AK388" s="36"/>
      <c r="AL388" s="36"/>
      <c r="AM388" s="36"/>
      <c r="AN388" s="29"/>
      <c r="AO388" s="36"/>
      <c r="AP388" s="29"/>
      <c r="AQ388" s="36"/>
      <c r="AR388" s="29"/>
      <c r="AS388" s="36"/>
      <c r="AT388" s="36"/>
      <c r="AU388" s="36"/>
      <c r="AV388" s="29"/>
      <c r="AW388" s="36"/>
      <c r="AX388" s="36"/>
      <c r="AY388" s="36"/>
      <c r="AZ388" s="29"/>
      <c r="BA388" s="36"/>
      <c r="BB388" s="36"/>
      <c r="BC388" s="36"/>
      <c r="BD388" s="36"/>
      <c r="BE388" s="36"/>
      <c r="BF388" s="36"/>
      <c r="BG388" s="36"/>
      <c r="BH388" s="36"/>
      <c r="BI388" s="36"/>
      <c r="BJ388" s="29"/>
      <c r="BK388" s="36"/>
      <c r="BL388" s="29"/>
      <c r="BM388" s="36"/>
      <c r="BN388" s="36"/>
      <c r="BO388" s="36"/>
      <c r="BP388" s="29"/>
      <c r="BQ388" s="36"/>
      <c r="BR388" s="29"/>
      <c r="BS388" s="36"/>
      <c r="BT388" s="36"/>
      <c r="BU388" s="36"/>
      <c r="BV388" s="36"/>
    </row>
    <row r="389" spans="1:75" x14ac:dyDescent="0.25">
      <c r="A389" s="16">
        <v>387</v>
      </c>
      <c r="B389" s="16">
        <v>3</v>
      </c>
      <c r="C389" s="31" t="s">
        <v>935</v>
      </c>
      <c r="D389" s="40">
        <f>'ПЛАН 2019'!F389-январь!E389</f>
        <v>-104.41104773913042</v>
      </c>
      <c r="E389" s="40">
        <f t="shared" si="6"/>
        <v>0</v>
      </c>
      <c r="F389" s="36"/>
      <c r="G389" s="36"/>
      <c r="H389" s="36"/>
      <c r="I389" s="27"/>
      <c r="J389" s="36"/>
      <c r="K389" s="36"/>
      <c r="L389" s="36"/>
      <c r="M389" s="36"/>
      <c r="N389" s="36"/>
      <c r="O389" s="29"/>
      <c r="P389" s="36"/>
      <c r="Q389" s="29"/>
      <c r="R389" s="36"/>
      <c r="S389" s="36"/>
      <c r="T389" s="36"/>
      <c r="U389" s="36"/>
      <c r="V389" s="36"/>
      <c r="W389" s="36"/>
      <c r="X389" s="36"/>
      <c r="Y389" s="29"/>
      <c r="Z389" s="36"/>
      <c r="AA389" s="66"/>
      <c r="AB389" s="36"/>
      <c r="AC389" s="36"/>
      <c r="AD389" s="36"/>
      <c r="AE389" s="36"/>
      <c r="AF389" s="36"/>
      <c r="AG389" s="36"/>
      <c r="AH389" s="29"/>
      <c r="AI389" s="36"/>
      <c r="AJ389" s="29"/>
      <c r="AK389" s="36"/>
      <c r="AL389" s="36"/>
      <c r="AM389" s="36"/>
      <c r="AN389" s="29"/>
      <c r="AO389" s="36"/>
      <c r="AP389" s="29"/>
      <c r="AQ389" s="36"/>
      <c r="AR389" s="29"/>
      <c r="AS389" s="36"/>
      <c r="AT389" s="36"/>
      <c r="AU389" s="36"/>
      <c r="AV389" s="29"/>
      <c r="AW389" s="36"/>
      <c r="AX389" s="36"/>
      <c r="AY389" s="36"/>
      <c r="AZ389" s="29"/>
      <c r="BA389" s="36"/>
      <c r="BB389" s="36"/>
      <c r="BC389" s="36"/>
      <c r="BD389" s="36"/>
      <c r="BE389" s="36"/>
      <c r="BF389" s="36"/>
      <c r="BG389" s="36"/>
      <c r="BH389" s="36"/>
      <c r="BI389" s="36"/>
      <c r="BJ389" s="29"/>
      <c r="BK389" s="36"/>
      <c r="BL389" s="29"/>
      <c r="BM389" s="36"/>
      <c r="BN389" s="36"/>
      <c r="BO389" s="36"/>
      <c r="BP389" s="29"/>
      <c r="BQ389" s="36"/>
      <c r="BR389" s="29"/>
      <c r="BS389" s="36"/>
      <c r="BT389" s="36"/>
      <c r="BU389" s="36"/>
      <c r="BV389" s="36"/>
    </row>
    <row r="390" spans="1:75" x14ac:dyDescent="0.25">
      <c r="A390" s="16">
        <v>388</v>
      </c>
      <c r="B390" s="16">
        <v>3</v>
      </c>
      <c r="C390" s="31" t="s">
        <v>936</v>
      </c>
      <c r="D390" s="40">
        <f>'ПЛАН 2019'!F390-январь!E390</f>
        <v>-741.71493002898546</v>
      </c>
      <c r="E390" s="40">
        <f t="shared" si="6"/>
        <v>0</v>
      </c>
      <c r="F390" s="36"/>
      <c r="G390" s="36"/>
      <c r="H390" s="36"/>
      <c r="I390" s="27"/>
      <c r="J390" s="36"/>
      <c r="K390" s="36"/>
      <c r="L390" s="36"/>
      <c r="M390" s="36"/>
      <c r="N390" s="36"/>
      <c r="O390" s="29"/>
      <c r="P390" s="36"/>
      <c r="Q390" s="29"/>
      <c r="R390" s="36"/>
      <c r="S390" s="36"/>
      <c r="T390" s="36"/>
      <c r="U390" s="36"/>
      <c r="V390" s="36"/>
      <c r="W390" s="36"/>
      <c r="X390" s="36"/>
      <c r="Y390" s="29"/>
      <c r="Z390" s="36"/>
      <c r="AA390" s="66"/>
      <c r="AB390" s="36"/>
      <c r="AC390" s="36"/>
      <c r="AD390" s="36"/>
      <c r="AE390" s="36"/>
      <c r="AF390" s="36"/>
      <c r="AG390" s="36"/>
      <c r="AH390" s="29"/>
      <c r="AI390" s="36"/>
      <c r="AJ390" s="29"/>
      <c r="AK390" s="36"/>
      <c r="AL390" s="36"/>
      <c r="AM390" s="36"/>
      <c r="AN390" s="29"/>
      <c r="AO390" s="36"/>
      <c r="AP390" s="29"/>
      <c r="AQ390" s="36"/>
      <c r="AR390" s="29"/>
      <c r="AS390" s="36"/>
      <c r="AT390" s="36"/>
      <c r="AU390" s="36"/>
      <c r="AV390" s="29"/>
      <c r="AW390" s="36"/>
      <c r="AX390" s="36"/>
      <c r="AY390" s="36"/>
      <c r="AZ390" s="29"/>
      <c r="BA390" s="36"/>
      <c r="BB390" s="36"/>
      <c r="BC390" s="36"/>
      <c r="BD390" s="36"/>
      <c r="BE390" s="36"/>
      <c r="BF390" s="36"/>
      <c r="BG390" s="36"/>
      <c r="BH390" s="36"/>
      <c r="BI390" s="36"/>
      <c r="BJ390" s="29"/>
      <c r="BK390" s="36"/>
      <c r="BL390" s="29"/>
      <c r="BM390" s="36"/>
      <c r="BN390" s="36"/>
      <c r="BO390" s="36"/>
      <c r="BP390" s="29"/>
      <c r="BQ390" s="36"/>
      <c r="BR390" s="29"/>
      <c r="BS390" s="36"/>
      <c r="BT390" s="36"/>
      <c r="BU390" s="36"/>
      <c r="BV390" s="36"/>
    </row>
    <row r="391" spans="1:75" x14ac:dyDescent="0.25">
      <c r="A391" s="16">
        <v>389</v>
      </c>
      <c r="B391" s="16">
        <v>3</v>
      </c>
      <c r="C391" s="31" t="s">
        <v>921</v>
      </c>
      <c r="D391" s="40">
        <f>'ПЛАН 2019'!F391-январь!E391</f>
        <v>124.53457193236713</v>
      </c>
      <c r="E391" s="40">
        <f t="shared" si="6"/>
        <v>0</v>
      </c>
      <c r="F391" s="36"/>
      <c r="G391" s="36"/>
      <c r="H391" s="36"/>
      <c r="I391" s="27"/>
      <c r="J391" s="36"/>
      <c r="K391" s="36"/>
      <c r="L391" s="36"/>
      <c r="M391" s="36"/>
      <c r="N391" s="36"/>
      <c r="O391" s="29"/>
      <c r="P391" s="36"/>
      <c r="Q391" s="29"/>
      <c r="R391" s="36"/>
      <c r="S391" s="36"/>
      <c r="T391" s="36"/>
      <c r="U391" s="36"/>
      <c r="V391" s="36"/>
      <c r="W391" s="36"/>
      <c r="X391" s="36"/>
      <c r="Y391" s="29"/>
      <c r="Z391" s="36"/>
      <c r="AA391" s="66"/>
      <c r="AB391" s="36"/>
      <c r="AC391" s="36"/>
      <c r="AD391" s="36"/>
      <c r="AE391" s="36"/>
      <c r="AF391" s="36"/>
      <c r="AG391" s="36"/>
      <c r="AH391" s="29"/>
      <c r="AI391" s="36"/>
      <c r="AJ391" s="29"/>
      <c r="AK391" s="36"/>
      <c r="AL391" s="36"/>
      <c r="AM391" s="36"/>
      <c r="AN391" s="29"/>
      <c r="AO391" s="36"/>
      <c r="AP391" s="29"/>
      <c r="AQ391" s="36"/>
      <c r="AR391" s="29"/>
      <c r="AS391" s="36"/>
      <c r="AT391" s="36"/>
      <c r="AU391" s="36"/>
      <c r="AV391" s="29"/>
      <c r="AW391" s="36"/>
      <c r="AX391" s="36"/>
      <c r="AY391" s="36"/>
      <c r="AZ391" s="29"/>
      <c r="BA391" s="36"/>
      <c r="BB391" s="36"/>
      <c r="BC391" s="36"/>
      <c r="BD391" s="36"/>
      <c r="BE391" s="36"/>
      <c r="BF391" s="36"/>
      <c r="BG391" s="36"/>
      <c r="BH391" s="36"/>
      <c r="BI391" s="36"/>
      <c r="BJ391" s="29"/>
      <c r="BK391" s="36"/>
      <c r="BL391" s="29"/>
      <c r="BM391" s="36"/>
      <c r="BN391" s="36"/>
      <c r="BO391" s="36"/>
      <c r="BP391" s="29"/>
      <c r="BQ391" s="36"/>
      <c r="BR391" s="29"/>
      <c r="BS391" s="36"/>
      <c r="BT391" s="36"/>
      <c r="BU391" s="36"/>
      <c r="BV391" s="36"/>
    </row>
    <row r="392" spans="1:75" x14ac:dyDescent="0.25">
      <c r="A392" s="16">
        <v>390</v>
      </c>
      <c r="B392" s="16">
        <v>3</v>
      </c>
      <c r="C392" s="31" t="s">
        <v>832</v>
      </c>
      <c r="D392" s="40">
        <f>'ПЛАН 2019'!F392-январь!E392</f>
        <v>-238.57070458937199</v>
      </c>
      <c r="E392" s="40">
        <f t="shared" si="6"/>
        <v>0</v>
      </c>
      <c r="F392" s="36"/>
      <c r="G392" s="36"/>
      <c r="H392" s="36"/>
      <c r="I392" s="27"/>
      <c r="J392" s="36"/>
      <c r="K392" s="36"/>
      <c r="L392" s="36"/>
      <c r="M392" s="36"/>
      <c r="N392" s="36"/>
      <c r="O392" s="29"/>
      <c r="P392" s="36"/>
      <c r="Q392" s="29"/>
      <c r="R392" s="36"/>
      <c r="S392" s="36"/>
      <c r="T392" s="36"/>
      <c r="U392" s="36"/>
      <c r="V392" s="36"/>
      <c r="W392" s="36"/>
      <c r="X392" s="36"/>
      <c r="Y392" s="29"/>
      <c r="Z392" s="36"/>
      <c r="AA392" s="66"/>
      <c r="AB392" s="36"/>
      <c r="AC392" s="36"/>
      <c r="AD392" s="36"/>
      <c r="AE392" s="36"/>
      <c r="AF392" s="36"/>
      <c r="AG392" s="36"/>
      <c r="AH392" s="29"/>
      <c r="AI392" s="36"/>
      <c r="AJ392" s="29"/>
      <c r="AK392" s="36"/>
      <c r="AL392" s="36"/>
      <c r="AM392" s="36"/>
      <c r="AN392" s="29"/>
      <c r="AO392" s="36"/>
      <c r="AP392" s="29"/>
      <c r="AQ392" s="36"/>
      <c r="AR392" s="29"/>
      <c r="AS392" s="36"/>
      <c r="AT392" s="36"/>
      <c r="AU392" s="36"/>
      <c r="AV392" s="29"/>
      <c r="AW392" s="36"/>
      <c r="AX392" s="36"/>
      <c r="AY392" s="36"/>
      <c r="AZ392" s="29"/>
      <c r="BA392" s="36"/>
      <c r="BB392" s="36"/>
      <c r="BC392" s="36"/>
      <c r="BD392" s="36"/>
      <c r="BE392" s="36"/>
      <c r="BF392" s="36"/>
      <c r="BG392" s="36"/>
      <c r="BH392" s="36"/>
      <c r="BI392" s="36"/>
      <c r="BJ392" s="29"/>
      <c r="BK392" s="36"/>
      <c r="BL392" s="29"/>
      <c r="BM392" s="36"/>
      <c r="BN392" s="36"/>
      <c r="BO392" s="36"/>
      <c r="BP392" s="29"/>
      <c r="BQ392" s="36"/>
      <c r="BR392" s="29"/>
      <c r="BS392" s="36"/>
      <c r="BT392" s="36"/>
      <c r="BU392" s="36"/>
      <c r="BV392" s="36"/>
    </row>
    <row r="393" spans="1:75" x14ac:dyDescent="0.25">
      <c r="A393" s="16">
        <v>391</v>
      </c>
      <c r="B393" s="16">
        <v>3</v>
      </c>
      <c r="C393" s="31" t="s">
        <v>833</v>
      </c>
      <c r="D393" s="40">
        <f>'ПЛАН 2019'!F393-январь!E393</f>
        <v>-791.09019522705307</v>
      </c>
      <c r="E393" s="40">
        <f t="shared" si="6"/>
        <v>0</v>
      </c>
      <c r="F393" s="36"/>
      <c r="G393" s="36"/>
      <c r="H393" s="36"/>
      <c r="I393" s="27"/>
      <c r="J393" s="36"/>
      <c r="K393" s="36"/>
      <c r="L393" s="36"/>
      <c r="M393" s="36"/>
      <c r="N393" s="36"/>
      <c r="O393" s="29"/>
      <c r="P393" s="36"/>
      <c r="Q393" s="29"/>
      <c r="R393" s="36"/>
      <c r="S393" s="36"/>
      <c r="T393" s="36"/>
      <c r="U393" s="36"/>
      <c r="V393" s="36"/>
      <c r="W393" s="36"/>
      <c r="X393" s="36"/>
      <c r="Y393" s="29"/>
      <c r="Z393" s="36"/>
      <c r="AA393" s="66"/>
      <c r="AB393" s="36"/>
      <c r="AC393" s="36"/>
      <c r="AD393" s="36"/>
      <c r="AE393" s="36"/>
      <c r="AF393" s="36"/>
      <c r="AG393" s="36"/>
      <c r="AH393" s="29"/>
      <c r="AI393" s="36"/>
      <c r="AJ393" s="29"/>
      <c r="AK393" s="36"/>
      <c r="AL393" s="36"/>
      <c r="AM393" s="36"/>
      <c r="AN393" s="29"/>
      <c r="AO393" s="36"/>
      <c r="AP393" s="29"/>
      <c r="AQ393" s="36"/>
      <c r="AR393" s="29"/>
      <c r="AS393" s="36"/>
      <c r="AT393" s="36"/>
      <c r="AU393" s="36"/>
      <c r="AV393" s="29"/>
      <c r="AW393" s="36"/>
      <c r="AX393" s="36"/>
      <c r="AY393" s="36"/>
      <c r="AZ393" s="29"/>
      <c r="BA393" s="36"/>
      <c r="BB393" s="36"/>
      <c r="BC393" s="36"/>
      <c r="BD393" s="36"/>
      <c r="BE393" s="36"/>
      <c r="BF393" s="36"/>
      <c r="BG393" s="36"/>
      <c r="BH393" s="36"/>
      <c r="BI393" s="36"/>
      <c r="BJ393" s="29"/>
      <c r="BK393" s="36"/>
      <c r="BL393" s="29"/>
      <c r="BM393" s="36"/>
      <c r="BN393" s="36"/>
      <c r="BO393" s="36"/>
      <c r="BP393" s="29"/>
      <c r="BQ393" s="36"/>
      <c r="BR393" s="29"/>
      <c r="BS393" s="36"/>
      <c r="BT393" s="36"/>
      <c r="BU393" s="36"/>
      <c r="BV393" s="36"/>
    </row>
    <row r="394" spans="1:75" x14ac:dyDescent="0.25">
      <c r="A394" s="16">
        <v>392</v>
      </c>
      <c r="B394" s="16">
        <v>3</v>
      </c>
      <c r="C394" s="31" t="s">
        <v>834</v>
      </c>
      <c r="D394" s="40">
        <f>'ПЛАН 2019'!F394-январь!E394</f>
        <v>107.76452279227053</v>
      </c>
      <c r="E394" s="40">
        <f t="shared" si="6"/>
        <v>0</v>
      </c>
      <c r="F394" s="36"/>
      <c r="G394" s="36"/>
      <c r="H394" s="36"/>
      <c r="I394" s="27"/>
      <c r="J394" s="36"/>
      <c r="K394" s="36"/>
      <c r="L394" s="36"/>
      <c r="M394" s="36"/>
      <c r="N394" s="36"/>
      <c r="O394" s="29"/>
      <c r="P394" s="36"/>
      <c r="Q394" s="29"/>
      <c r="R394" s="36"/>
      <c r="S394" s="36"/>
      <c r="T394" s="36"/>
      <c r="U394" s="36"/>
      <c r="V394" s="36"/>
      <c r="W394" s="36"/>
      <c r="X394" s="36"/>
      <c r="Y394" s="29"/>
      <c r="Z394" s="36"/>
      <c r="AA394" s="66"/>
      <c r="AB394" s="36"/>
      <c r="AC394" s="36"/>
      <c r="AD394" s="36"/>
      <c r="AE394" s="36"/>
      <c r="AF394" s="36"/>
      <c r="AG394" s="36"/>
      <c r="AH394" s="29"/>
      <c r="AI394" s="36"/>
      <c r="AJ394" s="29"/>
      <c r="AK394" s="36"/>
      <c r="AL394" s="36"/>
      <c r="AM394" s="36"/>
      <c r="AN394" s="29"/>
      <c r="AO394" s="36"/>
      <c r="AP394" s="29"/>
      <c r="AQ394" s="36"/>
      <c r="AR394" s="29"/>
      <c r="AS394" s="36"/>
      <c r="AT394" s="36"/>
      <c r="AU394" s="36"/>
      <c r="AV394" s="29"/>
      <c r="AW394" s="36"/>
      <c r="AX394" s="36"/>
      <c r="AY394" s="36"/>
      <c r="AZ394" s="29"/>
      <c r="BA394" s="36"/>
      <c r="BB394" s="36"/>
      <c r="BC394" s="36"/>
      <c r="BD394" s="36"/>
      <c r="BE394" s="36"/>
      <c r="BF394" s="36"/>
      <c r="BG394" s="36"/>
      <c r="BH394" s="36"/>
      <c r="BI394" s="36"/>
      <c r="BJ394" s="29"/>
      <c r="BK394" s="36"/>
      <c r="BL394" s="29"/>
      <c r="BM394" s="36"/>
      <c r="BN394" s="36"/>
      <c r="BO394" s="36"/>
      <c r="BP394" s="29"/>
      <c r="BQ394" s="36"/>
      <c r="BR394" s="29"/>
      <c r="BS394" s="36"/>
      <c r="BT394" s="36"/>
      <c r="BU394" s="36"/>
      <c r="BV394" s="36"/>
    </row>
    <row r="395" spans="1:75" x14ac:dyDescent="0.25">
      <c r="A395" s="16">
        <v>393</v>
      </c>
      <c r="B395" s="16">
        <v>3</v>
      </c>
      <c r="C395" s="31" t="s">
        <v>835</v>
      </c>
      <c r="D395" s="40">
        <f>'ПЛАН 2019'!F395-январь!E395</f>
        <v>188.98976496618354</v>
      </c>
      <c r="E395" s="40">
        <f t="shared" si="6"/>
        <v>0</v>
      </c>
      <c r="F395" s="36"/>
      <c r="G395" s="36"/>
      <c r="H395" s="36"/>
      <c r="I395" s="27"/>
      <c r="J395" s="36"/>
      <c r="K395" s="36"/>
      <c r="L395" s="36"/>
      <c r="M395" s="36"/>
      <c r="N395" s="36"/>
      <c r="O395" s="29"/>
      <c r="P395" s="36"/>
      <c r="Q395" s="29"/>
      <c r="R395" s="36"/>
      <c r="S395" s="36"/>
      <c r="T395" s="36"/>
      <c r="U395" s="36"/>
      <c r="V395" s="36"/>
      <c r="W395" s="36"/>
      <c r="X395" s="36"/>
      <c r="Y395" s="29"/>
      <c r="Z395" s="36"/>
      <c r="AA395" s="66"/>
      <c r="AB395" s="36"/>
      <c r="AC395" s="36"/>
      <c r="AD395" s="36"/>
      <c r="AE395" s="36"/>
      <c r="AF395" s="36"/>
      <c r="AG395" s="36"/>
      <c r="AH395" s="29"/>
      <c r="AI395" s="36"/>
      <c r="AJ395" s="29"/>
      <c r="AK395" s="36"/>
      <c r="AL395" s="36"/>
      <c r="AM395" s="36"/>
      <c r="AN395" s="29"/>
      <c r="AO395" s="36"/>
      <c r="AP395" s="29"/>
      <c r="AQ395" s="36"/>
      <c r="AR395" s="29"/>
      <c r="AS395" s="36"/>
      <c r="AT395" s="36"/>
      <c r="AU395" s="36"/>
      <c r="AV395" s="29"/>
      <c r="AW395" s="36"/>
      <c r="AX395" s="36"/>
      <c r="AY395" s="36"/>
      <c r="AZ395" s="29"/>
      <c r="BA395" s="36"/>
      <c r="BB395" s="36"/>
      <c r="BC395" s="36"/>
      <c r="BD395" s="36"/>
      <c r="BE395" s="36"/>
      <c r="BF395" s="36"/>
      <c r="BG395" s="36"/>
      <c r="BH395" s="36"/>
      <c r="BI395" s="36"/>
      <c r="BJ395" s="29"/>
      <c r="BK395" s="36"/>
      <c r="BL395" s="29"/>
      <c r="BM395" s="36"/>
      <c r="BN395" s="36"/>
      <c r="BO395" s="36"/>
      <c r="BP395" s="29"/>
      <c r="BQ395" s="36"/>
      <c r="BR395" s="29"/>
      <c r="BS395" s="36"/>
      <c r="BT395" s="36"/>
      <c r="BU395" s="36"/>
      <c r="BV395" s="36"/>
    </row>
    <row r="396" spans="1:75" x14ac:dyDescent="0.25">
      <c r="A396" s="16">
        <v>394</v>
      </c>
      <c r="B396" s="16">
        <v>3</v>
      </c>
      <c r="C396" s="31" t="s">
        <v>836</v>
      </c>
      <c r="D396" s="40">
        <f>'ПЛАН 2019'!F396-январь!E396</f>
        <v>208.1270805603865</v>
      </c>
      <c r="E396" s="40">
        <f t="shared" si="6"/>
        <v>0</v>
      </c>
      <c r="F396" s="36"/>
      <c r="G396" s="36"/>
      <c r="H396" s="36"/>
      <c r="I396" s="27"/>
      <c r="J396" s="36"/>
      <c r="K396" s="36"/>
      <c r="L396" s="36"/>
      <c r="M396" s="36"/>
      <c r="N396" s="36"/>
      <c r="O396" s="29"/>
      <c r="P396" s="36"/>
      <c r="Q396" s="29"/>
      <c r="R396" s="36"/>
      <c r="S396" s="36"/>
      <c r="T396" s="36"/>
      <c r="U396" s="36"/>
      <c r="V396" s="36"/>
      <c r="W396" s="36"/>
      <c r="X396" s="36"/>
      <c r="Y396" s="29"/>
      <c r="Z396" s="36"/>
      <c r="AA396" s="66"/>
      <c r="AB396" s="36"/>
      <c r="AC396" s="36"/>
      <c r="AD396" s="36"/>
      <c r="AE396" s="36"/>
      <c r="AF396" s="36"/>
      <c r="AG396" s="36"/>
      <c r="AH396" s="29"/>
      <c r="AI396" s="36"/>
      <c r="AJ396" s="29"/>
      <c r="AK396" s="36"/>
      <c r="AL396" s="36"/>
      <c r="AM396" s="36"/>
      <c r="AN396" s="29"/>
      <c r="AO396" s="36"/>
      <c r="AP396" s="29"/>
      <c r="AQ396" s="36"/>
      <c r="AR396" s="29"/>
      <c r="AS396" s="36"/>
      <c r="AT396" s="36"/>
      <c r="AU396" s="36"/>
      <c r="AV396" s="29"/>
      <c r="AW396" s="36"/>
      <c r="AX396" s="36"/>
      <c r="AY396" s="36"/>
      <c r="AZ396" s="29"/>
      <c r="BA396" s="36"/>
      <c r="BB396" s="36"/>
      <c r="BC396" s="36"/>
      <c r="BD396" s="36"/>
      <c r="BE396" s="36"/>
      <c r="BF396" s="36"/>
      <c r="BG396" s="36"/>
      <c r="BH396" s="36"/>
      <c r="BI396" s="36"/>
      <c r="BJ396" s="29"/>
      <c r="BK396" s="36"/>
      <c r="BL396" s="29"/>
      <c r="BM396" s="36"/>
      <c r="BN396" s="36"/>
      <c r="BO396" s="36"/>
      <c r="BP396" s="29"/>
      <c r="BQ396" s="36"/>
      <c r="BR396" s="29"/>
      <c r="BS396" s="36"/>
      <c r="BT396" s="36"/>
      <c r="BU396" s="36"/>
      <c r="BV396" s="36"/>
    </row>
    <row r="397" spans="1:75" s="86" customFormat="1" x14ac:dyDescent="0.25">
      <c r="A397" s="79">
        <v>395</v>
      </c>
      <c r="B397" s="79">
        <v>3</v>
      </c>
      <c r="C397" s="80" t="s">
        <v>837</v>
      </c>
      <c r="D397" s="40">
        <f>'ПЛАН 2019'!F397-январь!E397</f>
        <v>81.93186019323673</v>
      </c>
      <c r="E397" s="81">
        <f t="shared" si="6"/>
        <v>0.54400000000000004</v>
      </c>
      <c r="F397" s="82"/>
      <c r="G397" s="82"/>
      <c r="H397" s="82"/>
      <c r="I397" s="83"/>
      <c r="J397" s="82"/>
      <c r="K397" s="82"/>
      <c r="L397" s="82"/>
      <c r="M397" s="82"/>
      <c r="N397" s="82"/>
      <c r="O397" s="84"/>
      <c r="P397" s="82"/>
      <c r="Q397" s="84"/>
      <c r="R397" s="82"/>
      <c r="S397" s="82"/>
      <c r="T397" s="82"/>
      <c r="U397" s="82"/>
      <c r="V397" s="82"/>
      <c r="W397" s="82"/>
      <c r="X397" s="82"/>
      <c r="Y397" s="84"/>
      <c r="Z397" s="82"/>
      <c r="AA397" s="85"/>
      <c r="AB397" s="82"/>
      <c r="AC397" s="82"/>
      <c r="AD397" s="82"/>
      <c r="AE397" s="82"/>
      <c r="AF397" s="82"/>
      <c r="AG397" s="82"/>
      <c r="AH397" s="84"/>
      <c r="AI397" s="82"/>
      <c r="AJ397" s="84"/>
      <c r="AK397" s="82"/>
      <c r="AL397" s="82"/>
      <c r="AM397" s="82"/>
      <c r="AN397" s="84"/>
      <c r="AO397" s="82"/>
      <c r="AP397" s="84"/>
      <c r="AQ397" s="82"/>
      <c r="AR397" s="84"/>
      <c r="AS397" s="82"/>
      <c r="AT397" s="82"/>
      <c r="AU397" s="82"/>
      <c r="AV397" s="84"/>
      <c r="AW397" s="82"/>
      <c r="AX397" s="82"/>
      <c r="AY397" s="82"/>
      <c r="AZ397" s="84"/>
      <c r="BA397" s="82"/>
      <c r="BB397" s="82"/>
      <c r="BC397" s="82"/>
      <c r="BD397" s="82"/>
      <c r="BE397" s="82"/>
      <c r="BF397" s="82"/>
      <c r="BG397" s="82"/>
      <c r="BH397" s="82"/>
      <c r="BI397" s="82"/>
      <c r="BJ397" s="84"/>
      <c r="BK397" s="82"/>
      <c r="BL397" s="84"/>
      <c r="BM397" s="82"/>
      <c r="BN397" s="82"/>
      <c r="BO397" s="82"/>
      <c r="BP397" s="84"/>
      <c r="BQ397" s="82"/>
      <c r="BR397" s="84"/>
      <c r="BS397" s="82"/>
      <c r="BT397" s="82"/>
      <c r="BU397" s="82"/>
      <c r="BV397" s="82">
        <v>0.54400000000000004</v>
      </c>
      <c r="BW397" s="86" t="s">
        <v>1079</v>
      </c>
    </row>
    <row r="398" spans="1:75" x14ac:dyDescent="0.25">
      <c r="A398" s="16">
        <v>396</v>
      </c>
      <c r="B398" s="16">
        <v>3</v>
      </c>
      <c r="C398" s="31" t="s">
        <v>838</v>
      </c>
      <c r="D398" s="40">
        <f>'ПЛАН 2019'!F398-январь!E398</f>
        <v>159.30965463768118</v>
      </c>
      <c r="E398" s="40">
        <f t="shared" si="6"/>
        <v>0</v>
      </c>
      <c r="F398" s="36"/>
      <c r="G398" s="36"/>
      <c r="H398" s="36"/>
      <c r="I398" s="27"/>
      <c r="J398" s="36"/>
      <c r="K398" s="36"/>
      <c r="L398" s="36"/>
      <c r="M398" s="36"/>
      <c r="N398" s="36"/>
      <c r="O398" s="29"/>
      <c r="P398" s="36"/>
      <c r="Q398" s="29"/>
      <c r="R398" s="36"/>
      <c r="S398" s="36"/>
      <c r="T398" s="36"/>
      <c r="U398" s="36"/>
      <c r="V398" s="36"/>
      <c r="W398" s="36"/>
      <c r="X398" s="36"/>
      <c r="Y398" s="29"/>
      <c r="Z398" s="36"/>
      <c r="AA398" s="66"/>
      <c r="AB398" s="36"/>
      <c r="AC398" s="36"/>
      <c r="AD398" s="36"/>
      <c r="AE398" s="36"/>
      <c r="AF398" s="36"/>
      <c r="AG398" s="36"/>
      <c r="AH398" s="29"/>
      <c r="AI398" s="36"/>
      <c r="AJ398" s="29"/>
      <c r="AK398" s="36"/>
      <c r="AL398" s="36"/>
      <c r="AM398" s="36"/>
      <c r="AN398" s="29"/>
      <c r="AO398" s="36"/>
      <c r="AP398" s="29"/>
      <c r="AQ398" s="36"/>
      <c r="AR398" s="29"/>
      <c r="AS398" s="36"/>
      <c r="AT398" s="36"/>
      <c r="AU398" s="36"/>
      <c r="AV398" s="29"/>
      <c r="AW398" s="36"/>
      <c r="AX398" s="36"/>
      <c r="AY398" s="36"/>
      <c r="AZ398" s="29"/>
      <c r="BA398" s="36"/>
      <c r="BB398" s="36"/>
      <c r="BC398" s="36"/>
      <c r="BD398" s="36"/>
      <c r="BE398" s="36"/>
      <c r="BF398" s="36"/>
      <c r="BG398" s="36"/>
      <c r="BH398" s="36"/>
      <c r="BI398" s="36"/>
      <c r="BJ398" s="29"/>
      <c r="BK398" s="36"/>
      <c r="BL398" s="29"/>
      <c r="BM398" s="36"/>
      <c r="BN398" s="36"/>
      <c r="BO398" s="36"/>
      <c r="BP398" s="29"/>
      <c r="BQ398" s="36"/>
      <c r="BR398" s="29"/>
      <c r="BS398" s="36"/>
      <c r="BT398" s="36"/>
      <c r="BU398" s="36"/>
      <c r="BV398" s="36"/>
    </row>
    <row r="399" spans="1:75" s="86" customFormat="1" x14ac:dyDescent="0.25">
      <c r="A399" s="79">
        <v>397</v>
      </c>
      <c r="B399" s="79">
        <v>3</v>
      </c>
      <c r="C399" s="80" t="s">
        <v>839</v>
      </c>
      <c r="D399" s="40">
        <f>'ПЛАН 2019'!F399-январь!E399</f>
        <v>13.905483033816429</v>
      </c>
      <c r="E399" s="81">
        <f t="shared" si="6"/>
        <v>1.016</v>
      </c>
      <c r="F399" s="82"/>
      <c r="G399" s="82"/>
      <c r="H399" s="82"/>
      <c r="I399" s="83"/>
      <c r="J399" s="82"/>
      <c r="K399" s="82"/>
      <c r="L399" s="82"/>
      <c r="M399" s="82"/>
      <c r="N399" s="82"/>
      <c r="O399" s="84"/>
      <c r="P399" s="82"/>
      <c r="Q399" s="84"/>
      <c r="R399" s="82"/>
      <c r="S399" s="82"/>
      <c r="T399" s="82"/>
      <c r="U399" s="82"/>
      <c r="V399" s="82"/>
      <c r="W399" s="82"/>
      <c r="X399" s="82"/>
      <c r="Y399" s="84"/>
      <c r="Z399" s="82"/>
      <c r="AA399" s="85"/>
      <c r="AB399" s="82"/>
      <c r="AC399" s="82"/>
      <c r="AD399" s="82"/>
      <c r="AE399" s="82"/>
      <c r="AF399" s="82"/>
      <c r="AG399" s="82"/>
      <c r="AH399" s="84"/>
      <c r="AI399" s="82"/>
      <c r="AJ399" s="84"/>
      <c r="AK399" s="82"/>
      <c r="AL399" s="82"/>
      <c r="AM399" s="82"/>
      <c r="AN399" s="84"/>
      <c r="AO399" s="82"/>
      <c r="AP399" s="84"/>
      <c r="AQ399" s="82"/>
      <c r="AR399" s="84"/>
      <c r="AS399" s="82"/>
      <c r="AT399" s="82"/>
      <c r="AU399" s="82"/>
      <c r="AV399" s="84"/>
      <c r="AW399" s="82"/>
      <c r="AX399" s="82"/>
      <c r="AY399" s="82"/>
      <c r="AZ399" s="84"/>
      <c r="BA399" s="82"/>
      <c r="BB399" s="82"/>
      <c r="BC399" s="82"/>
      <c r="BD399" s="82"/>
      <c r="BE399" s="82"/>
      <c r="BF399" s="82"/>
      <c r="BG399" s="82"/>
      <c r="BH399" s="82"/>
      <c r="BI399" s="82"/>
      <c r="BJ399" s="84"/>
      <c r="BK399" s="82"/>
      <c r="BL399" s="84"/>
      <c r="BM399" s="82"/>
      <c r="BN399" s="82"/>
      <c r="BO399" s="82"/>
      <c r="BP399" s="84"/>
      <c r="BQ399" s="82"/>
      <c r="BR399" s="84"/>
      <c r="BS399" s="82"/>
      <c r="BT399" s="82"/>
      <c r="BU399" s="82"/>
      <c r="BV399" s="82">
        <v>1.016</v>
      </c>
      <c r="BW399" s="86" t="s">
        <v>1079</v>
      </c>
    </row>
    <row r="400" spans="1:75" x14ac:dyDescent="0.25">
      <c r="A400" s="16">
        <v>398</v>
      </c>
      <c r="B400" s="16">
        <v>3</v>
      </c>
      <c r="C400" s="31" t="s">
        <v>840</v>
      </c>
      <c r="D400" s="40">
        <f>'ПЛАН 2019'!F400-январь!E400</f>
        <v>40.468008599033823</v>
      </c>
      <c r="E400" s="40">
        <f t="shared" si="6"/>
        <v>0</v>
      </c>
      <c r="F400" s="36"/>
      <c r="G400" s="36"/>
      <c r="H400" s="36"/>
      <c r="I400" s="27"/>
      <c r="J400" s="36"/>
      <c r="K400" s="36"/>
      <c r="L400" s="36"/>
      <c r="M400" s="36"/>
      <c r="N400" s="36"/>
      <c r="O400" s="29"/>
      <c r="P400" s="36"/>
      <c r="Q400" s="29"/>
      <c r="R400" s="36"/>
      <c r="S400" s="36"/>
      <c r="T400" s="36"/>
      <c r="U400" s="36"/>
      <c r="V400" s="36"/>
      <c r="W400" s="36"/>
      <c r="X400" s="36"/>
      <c r="Y400" s="29"/>
      <c r="Z400" s="36"/>
      <c r="AA400" s="66"/>
      <c r="AB400" s="36"/>
      <c r="AC400" s="36"/>
      <c r="AD400" s="36"/>
      <c r="AE400" s="36"/>
      <c r="AF400" s="36"/>
      <c r="AG400" s="36"/>
      <c r="AH400" s="29"/>
      <c r="AI400" s="36"/>
      <c r="AJ400" s="29"/>
      <c r="AK400" s="36"/>
      <c r="AL400" s="36"/>
      <c r="AM400" s="36"/>
      <c r="AN400" s="29"/>
      <c r="AO400" s="36"/>
      <c r="AP400" s="29"/>
      <c r="AQ400" s="36"/>
      <c r="AR400" s="29"/>
      <c r="AS400" s="36"/>
      <c r="AT400" s="36"/>
      <c r="AU400" s="36"/>
      <c r="AV400" s="29"/>
      <c r="AW400" s="36"/>
      <c r="AX400" s="36"/>
      <c r="AY400" s="36"/>
      <c r="AZ400" s="29"/>
      <c r="BA400" s="36"/>
      <c r="BB400" s="36"/>
      <c r="BC400" s="36"/>
      <c r="BD400" s="36"/>
      <c r="BE400" s="36"/>
      <c r="BF400" s="36"/>
      <c r="BG400" s="36"/>
      <c r="BH400" s="36"/>
      <c r="BI400" s="36"/>
      <c r="BJ400" s="29"/>
      <c r="BK400" s="36"/>
      <c r="BL400" s="29"/>
      <c r="BM400" s="36"/>
      <c r="BN400" s="36"/>
      <c r="BO400" s="36"/>
      <c r="BP400" s="29"/>
      <c r="BQ400" s="36"/>
      <c r="BR400" s="29"/>
      <c r="BS400" s="36"/>
      <c r="BT400" s="36"/>
      <c r="BU400" s="36"/>
      <c r="BV400" s="36"/>
    </row>
    <row r="401" spans="1:75" x14ac:dyDescent="0.25">
      <c r="A401" s="16">
        <v>399</v>
      </c>
      <c r="B401" s="16">
        <v>3</v>
      </c>
      <c r="C401" s="31" t="s">
        <v>841</v>
      </c>
      <c r="D401" s="40">
        <f>'ПЛАН 2019'!F401-январь!E401</f>
        <v>306.05656877294683</v>
      </c>
      <c r="E401" s="40">
        <f t="shared" si="6"/>
        <v>0</v>
      </c>
      <c r="F401" s="36"/>
      <c r="G401" s="36"/>
      <c r="H401" s="36"/>
      <c r="I401" s="27"/>
      <c r="J401" s="36"/>
      <c r="K401" s="36"/>
      <c r="L401" s="36"/>
      <c r="M401" s="36"/>
      <c r="N401" s="36"/>
      <c r="O401" s="29"/>
      <c r="P401" s="36"/>
      <c r="Q401" s="29"/>
      <c r="R401" s="36"/>
      <c r="S401" s="36"/>
      <c r="T401" s="36"/>
      <c r="U401" s="36"/>
      <c r="V401" s="36"/>
      <c r="W401" s="36"/>
      <c r="X401" s="36"/>
      <c r="Y401" s="29"/>
      <c r="Z401" s="36"/>
      <c r="AA401" s="66"/>
      <c r="AB401" s="36"/>
      <c r="AC401" s="36"/>
      <c r="AD401" s="36"/>
      <c r="AE401" s="36"/>
      <c r="AF401" s="36"/>
      <c r="AG401" s="36"/>
      <c r="AH401" s="29"/>
      <c r="AI401" s="36"/>
      <c r="AJ401" s="29"/>
      <c r="AK401" s="36"/>
      <c r="AL401" s="36"/>
      <c r="AM401" s="36"/>
      <c r="AN401" s="29"/>
      <c r="AO401" s="36"/>
      <c r="AP401" s="29"/>
      <c r="AQ401" s="36"/>
      <c r="AR401" s="29"/>
      <c r="AS401" s="36"/>
      <c r="AT401" s="36"/>
      <c r="AU401" s="36"/>
      <c r="AV401" s="29"/>
      <c r="AW401" s="36"/>
      <c r="AX401" s="36"/>
      <c r="AY401" s="36"/>
      <c r="AZ401" s="29"/>
      <c r="BA401" s="36"/>
      <c r="BB401" s="36"/>
      <c r="BC401" s="36"/>
      <c r="BD401" s="36"/>
      <c r="BE401" s="36"/>
      <c r="BF401" s="36"/>
      <c r="BG401" s="36"/>
      <c r="BH401" s="36"/>
      <c r="BI401" s="36"/>
      <c r="BJ401" s="29"/>
      <c r="BK401" s="36"/>
      <c r="BL401" s="29"/>
      <c r="BM401" s="36"/>
      <c r="BN401" s="36"/>
      <c r="BO401" s="36"/>
      <c r="BP401" s="29"/>
      <c r="BQ401" s="36"/>
      <c r="BR401" s="29"/>
      <c r="BS401" s="36"/>
      <c r="BT401" s="36"/>
      <c r="BU401" s="36"/>
      <c r="BV401" s="36"/>
    </row>
    <row r="402" spans="1:75" x14ac:dyDescent="0.25">
      <c r="A402" s="16">
        <v>400</v>
      </c>
      <c r="B402" s="16">
        <v>3</v>
      </c>
      <c r="C402" s="31" t="s">
        <v>842</v>
      </c>
      <c r="D402" s="40">
        <f>'ПЛАН 2019'!F402-январь!E402</f>
        <v>12.175614830917851</v>
      </c>
      <c r="E402" s="40">
        <f t="shared" si="6"/>
        <v>0</v>
      </c>
      <c r="F402" s="36"/>
      <c r="G402" s="36"/>
      <c r="H402" s="36"/>
      <c r="I402" s="27"/>
      <c r="J402" s="36"/>
      <c r="K402" s="36"/>
      <c r="L402" s="36"/>
      <c r="M402" s="36"/>
      <c r="N402" s="36"/>
      <c r="O402" s="29"/>
      <c r="P402" s="36"/>
      <c r="Q402" s="29"/>
      <c r="R402" s="36"/>
      <c r="S402" s="36"/>
      <c r="T402" s="36"/>
      <c r="U402" s="36"/>
      <c r="V402" s="36"/>
      <c r="W402" s="36"/>
      <c r="X402" s="36"/>
      <c r="Y402" s="29"/>
      <c r="Z402" s="36"/>
      <c r="AA402" s="66"/>
      <c r="AB402" s="36"/>
      <c r="AC402" s="36"/>
      <c r="AD402" s="36"/>
      <c r="AE402" s="36"/>
      <c r="AF402" s="36"/>
      <c r="AG402" s="36"/>
      <c r="AH402" s="29"/>
      <c r="AI402" s="36"/>
      <c r="AJ402" s="29"/>
      <c r="AK402" s="36"/>
      <c r="AL402" s="36"/>
      <c r="AM402" s="36"/>
      <c r="AN402" s="29"/>
      <c r="AO402" s="36"/>
      <c r="AP402" s="29"/>
      <c r="AQ402" s="36"/>
      <c r="AR402" s="29"/>
      <c r="AS402" s="36"/>
      <c r="AT402" s="36"/>
      <c r="AU402" s="36"/>
      <c r="AV402" s="29"/>
      <c r="AW402" s="36"/>
      <c r="AX402" s="36"/>
      <c r="AY402" s="36"/>
      <c r="AZ402" s="29"/>
      <c r="BA402" s="36"/>
      <c r="BB402" s="36"/>
      <c r="BC402" s="36"/>
      <c r="BD402" s="36"/>
      <c r="BE402" s="36"/>
      <c r="BF402" s="36"/>
      <c r="BG402" s="36"/>
      <c r="BH402" s="36"/>
      <c r="BI402" s="36"/>
      <c r="BJ402" s="29"/>
      <c r="BK402" s="36"/>
      <c r="BL402" s="29"/>
      <c r="BM402" s="36"/>
      <c r="BN402" s="36"/>
      <c r="BO402" s="36"/>
      <c r="BP402" s="29"/>
      <c r="BQ402" s="36"/>
      <c r="BR402" s="29"/>
      <c r="BS402" s="36"/>
      <c r="BT402" s="36"/>
      <c r="BU402" s="36"/>
      <c r="BV402" s="36"/>
    </row>
    <row r="403" spans="1:75" x14ac:dyDescent="0.25">
      <c r="A403" s="16">
        <v>401</v>
      </c>
      <c r="B403" s="16">
        <v>3</v>
      </c>
      <c r="C403" s="31" t="s">
        <v>843</v>
      </c>
      <c r="D403" s="40">
        <f>'ПЛАН 2019'!F403-январь!E403</f>
        <v>-98.366776772946849</v>
      </c>
      <c r="E403" s="40">
        <f t="shared" si="6"/>
        <v>0</v>
      </c>
      <c r="F403" s="36"/>
      <c r="G403" s="36"/>
      <c r="H403" s="36"/>
      <c r="I403" s="27"/>
      <c r="J403" s="36"/>
      <c r="K403" s="36"/>
      <c r="L403" s="36"/>
      <c r="M403" s="36"/>
      <c r="N403" s="36"/>
      <c r="O403" s="29"/>
      <c r="P403" s="36"/>
      <c r="Q403" s="29"/>
      <c r="R403" s="36"/>
      <c r="S403" s="36"/>
      <c r="T403" s="36"/>
      <c r="U403" s="36"/>
      <c r="V403" s="36"/>
      <c r="W403" s="36"/>
      <c r="X403" s="36"/>
      <c r="Y403" s="29"/>
      <c r="Z403" s="36"/>
      <c r="AA403" s="66"/>
      <c r="AB403" s="36"/>
      <c r="AC403" s="36"/>
      <c r="AD403" s="36"/>
      <c r="AE403" s="36"/>
      <c r="AF403" s="36"/>
      <c r="AG403" s="36"/>
      <c r="AH403" s="29"/>
      <c r="AI403" s="36"/>
      <c r="AJ403" s="29"/>
      <c r="AK403" s="36"/>
      <c r="AL403" s="36"/>
      <c r="AM403" s="36"/>
      <c r="AN403" s="29"/>
      <c r="AO403" s="36"/>
      <c r="AP403" s="29"/>
      <c r="AQ403" s="36"/>
      <c r="AR403" s="29"/>
      <c r="AS403" s="36"/>
      <c r="AT403" s="36"/>
      <c r="AU403" s="36"/>
      <c r="AV403" s="29"/>
      <c r="AW403" s="36"/>
      <c r="AX403" s="36"/>
      <c r="AY403" s="36"/>
      <c r="AZ403" s="29"/>
      <c r="BA403" s="36"/>
      <c r="BB403" s="36"/>
      <c r="BC403" s="36"/>
      <c r="BD403" s="36"/>
      <c r="BE403" s="36"/>
      <c r="BF403" s="36"/>
      <c r="BG403" s="36"/>
      <c r="BH403" s="36"/>
      <c r="BI403" s="36"/>
      <c r="BJ403" s="29"/>
      <c r="BK403" s="36"/>
      <c r="BL403" s="29"/>
      <c r="BM403" s="36"/>
      <c r="BN403" s="36"/>
      <c r="BO403" s="36"/>
      <c r="BP403" s="29"/>
      <c r="BQ403" s="36"/>
      <c r="BR403" s="29"/>
      <c r="BS403" s="36"/>
      <c r="BT403" s="36"/>
      <c r="BU403" s="36"/>
      <c r="BV403" s="36"/>
    </row>
    <row r="404" spans="1:75" s="86" customFormat="1" x14ac:dyDescent="0.25">
      <c r="A404" s="79">
        <v>402</v>
      </c>
      <c r="B404" s="79">
        <v>3</v>
      </c>
      <c r="C404" s="80" t="s">
        <v>844</v>
      </c>
      <c r="D404" s="40">
        <f>'ПЛАН 2019'!F404-январь!E404</f>
        <v>-111.26703215458944</v>
      </c>
      <c r="E404" s="81">
        <f t="shared" si="6"/>
        <v>0.63500000000000001</v>
      </c>
      <c r="F404" s="82"/>
      <c r="G404" s="82"/>
      <c r="H404" s="82"/>
      <c r="I404" s="83"/>
      <c r="J404" s="82"/>
      <c r="K404" s="82"/>
      <c r="L404" s="82"/>
      <c r="M404" s="82"/>
      <c r="N404" s="82"/>
      <c r="O404" s="84"/>
      <c r="P404" s="82"/>
      <c r="Q404" s="84"/>
      <c r="R404" s="82"/>
      <c r="S404" s="82"/>
      <c r="T404" s="82"/>
      <c r="U404" s="82"/>
      <c r="V404" s="82"/>
      <c r="W404" s="82"/>
      <c r="X404" s="82"/>
      <c r="Y404" s="84"/>
      <c r="Z404" s="82"/>
      <c r="AA404" s="85"/>
      <c r="AB404" s="82"/>
      <c r="AC404" s="82"/>
      <c r="AD404" s="82"/>
      <c r="AE404" s="82"/>
      <c r="AF404" s="82"/>
      <c r="AG404" s="82"/>
      <c r="AH404" s="84"/>
      <c r="AI404" s="82"/>
      <c r="AJ404" s="84"/>
      <c r="AK404" s="82"/>
      <c r="AL404" s="82"/>
      <c r="AM404" s="82"/>
      <c r="AN404" s="84"/>
      <c r="AO404" s="82"/>
      <c r="AP404" s="84"/>
      <c r="AQ404" s="82"/>
      <c r="AR404" s="84"/>
      <c r="AS404" s="82"/>
      <c r="AT404" s="82"/>
      <c r="AU404" s="82"/>
      <c r="AV404" s="84"/>
      <c r="AW404" s="82"/>
      <c r="AX404" s="82"/>
      <c r="AY404" s="82"/>
      <c r="AZ404" s="84"/>
      <c r="BA404" s="82"/>
      <c r="BB404" s="82"/>
      <c r="BC404" s="82"/>
      <c r="BD404" s="82"/>
      <c r="BE404" s="82"/>
      <c r="BF404" s="82"/>
      <c r="BG404" s="82"/>
      <c r="BH404" s="82"/>
      <c r="BI404" s="82"/>
      <c r="BJ404" s="84"/>
      <c r="BK404" s="82"/>
      <c r="BL404" s="84"/>
      <c r="BM404" s="82"/>
      <c r="BN404" s="82"/>
      <c r="BO404" s="82"/>
      <c r="BP404" s="84"/>
      <c r="BQ404" s="82"/>
      <c r="BR404" s="84"/>
      <c r="BS404" s="82"/>
      <c r="BT404" s="82"/>
      <c r="BU404" s="82"/>
      <c r="BV404" s="82">
        <v>0.63500000000000001</v>
      </c>
      <c r="BW404" s="86" t="s">
        <v>1079</v>
      </c>
    </row>
    <row r="405" spans="1:75" s="86" customFormat="1" x14ac:dyDescent="0.25">
      <c r="A405" s="79">
        <v>403</v>
      </c>
      <c r="B405" s="79">
        <v>3</v>
      </c>
      <c r="C405" s="80" t="s">
        <v>845</v>
      </c>
      <c r="D405" s="40">
        <f>'ПЛАН 2019'!F405-январь!E405</f>
        <v>-174.44886238647339</v>
      </c>
      <c r="E405" s="81">
        <f t="shared" si="6"/>
        <v>1.143</v>
      </c>
      <c r="F405" s="82"/>
      <c r="G405" s="82"/>
      <c r="H405" s="82"/>
      <c r="I405" s="83"/>
      <c r="J405" s="82"/>
      <c r="K405" s="82"/>
      <c r="L405" s="82"/>
      <c r="M405" s="82"/>
      <c r="N405" s="82"/>
      <c r="O405" s="84"/>
      <c r="P405" s="82"/>
      <c r="Q405" s="84"/>
      <c r="R405" s="82"/>
      <c r="S405" s="82"/>
      <c r="T405" s="82"/>
      <c r="U405" s="82"/>
      <c r="V405" s="82"/>
      <c r="W405" s="82"/>
      <c r="X405" s="82"/>
      <c r="Y405" s="84"/>
      <c r="Z405" s="82"/>
      <c r="AA405" s="85"/>
      <c r="AB405" s="82"/>
      <c r="AC405" s="82"/>
      <c r="AD405" s="82"/>
      <c r="AE405" s="82"/>
      <c r="AF405" s="82"/>
      <c r="AG405" s="82"/>
      <c r="AH405" s="84"/>
      <c r="AI405" s="82"/>
      <c r="AJ405" s="84"/>
      <c r="AK405" s="82"/>
      <c r="AL405" s="82"/>
      <c r="AM405" s="82"/>
      <c r="AN405" s="84"/>
      <c r="AO405" s="82"/>
      <c r="AP405" s="84"/>
      <c r="AQ405" s="82"/>
      <c r="AR405" s="84"/>
      <c r="AS405" s="82"/>
      <c r="AT405" s="82"/>
      <c r="AU405" s="82"/>
      <c r="AV405" s="84"/>
      <c r="AW405" s="82"/>
      <c r="AX405" s="82"/>
      <c r="AY405" s="82"/>
      <c r="AZ405" s="84"/>
      <c r="BA405" s="82"/>
      <c r="BB405" s="82"/>
      <c r="BC405" s="82"/>
      <c r="BD405" s="82"/>
      <c r="BE405" s="82"/>
      <c r="BF405" s="82"/>
      <c r="BG405" s="82"/>
      <c r="BH405" s="82"/>
      <c r="BI405" s="82"/>
      <c r="BJ405" s="84"/>
      <c r="BK405" s="82"/>
      <c r="BL405" s="84"/>
      <c r="BM405" s="82"/>
      <c r="BN405" s="82"/>
      <c r="BO405" s="82"/>
      <c r="BP405" s="84"/>
      <c r="BQ405" s="82"/>
      <c r="BR405" s="84"/>
      <c r="BS405" s="82"/>
      <c r="BT405" s="82"/>
      <c r="BU405" s="82"/>
      <c r="BV405" s="82">
        <v>1.143</v>
      </c>
      <c r="BW405" s="86" t="s">
        <v>1079</v>
      </c>
    </row>
    <row r="406" spans="1:75" s="86" customFormat="1" x14ac:dyDescent="0.25">
      <c r="A406" s="79">
        <v>404</v>
      </c>
      <c r="B406" s="79">
        <v>3</v>
      </c>
      <c r="C406" s="80" t="s">
        <v>846</v>
      </c>
      <c r="D406" s="40">
        <f>'ПЛАН 2019'!F406-январь!E406</f>
        <v>436.75067135265704</v>
      </c>
      <c r="E406" s="81">
        <f t="shared" si="6"/>
        <v>2.1589999999999998</v>
      </c>
      <c r="F406" s="82"/>
      <c r="G406" s="82"/>
      <c r="H406" s="82"/>
      <c r="I406" s="83"/>
      <c r="J406" s="82"/>
      <c r="K406" s="82"/>
      <c r="L406" s="82"/>
      <c r="M406" s="82"/>
      <c r="N406" s="82"/>
      <c r="O406" s="84"/>
      <c r="P406" s="82"/>
      <c r="Q406" s="84"/>
      <c r="R406" s="82"/>
      <c r="S406" s="82"/>
      <c r="T406" s="82"/>
      <c r="U406" s="82"/>
      <c r="V406" s="82"/>
      <c r="W406" s="82"/>
      <c r="X406" s="82"/>
      <c r="Y406" s="84"/>
      <c r="Z406" s="82"/>
      <c r="AA406" s="85"/>
      <c r="AB406" s="82"/>
      <c r="AC406" s="82"/>
      <c r="AD406" s="82"/>
      <c r="AE406" s="82"/>
      <c r="AF406" s="82"/>
      <c r="AG406" s="82"/>
      <c r="AH406" s="84"/>
      <c r="AI406" s="82"/>
      <c r="AJ406" s="84"/>
      <c r="AK406" s="82"/>
      <c r="AL406" s="82"/>
      <c r="AM406" s="82"/>
      <c r="AN406" s="84"/>
      <c r="AO406" s="82"/>
      <c r="AP406" s="84"/>
      <c r="AQ406" s="82"/>
      <c r="AR406" s="84"/>
      <c r="AS406" s="82"/>
      <c r="AT406" s="82"/>
      <c r="AU406" s="82"/>
      <c r="AV406" s="84"/>
      <c r="AW406" s="82"/>
      <c r="AX406" s="82"/>
      <c r="AY406" s="82"/>
      <c r="AZ406" s="84"/>
      <c r="BA406" s="82"/>
      <c r="BB406" s="82"/>
      <c r="BC406" s="82"/>
      <c r="BD406" s="82"/>
      <c r="BE406" s="82"/>
      <c r="BF406" s="82"/>
      <c r="BG406" s="82"/>
      <c r="BH406" s="82"/>
      <c r="BI406" s="82"/>
      <c r="BJ406" s="84"/>
      <c r="BK406" s="82"/>
      <c r="BL406" s="84"/>
      <c r="BM406" s="82"/>
      <c r="BN406" s="82"/>
      <c r="BO406" s="82"/>
      <c r="BP406" s="84"/>
      <c r="BQ406" s="82"/>
      <c r="BR406" s="84"/>
      <c r="BS406" s="82"/>
      <c r="BT406" s="82"/>
      <c r="BU406" s="82"/>
      <c r="BV406" s="82">
        <v>2.1589999999999998</v>
      </c>
      <c r="BW406" s="86" t="s">
        <v>1079</v>
      </c>
    </row>
    <row r="407" spans="1:75" x14ac:dyDescent="0.25">
      <c r="A407" s="16">
        <v>405</v>
      </c>
      <c r="B407" s="16">
        <v>3</v>
      </c>
      <c r="C407" s="31" t="s">
        <v>847</v>
      </c>
      <c r="D407" s="40">
        <f>'ПЛАН 2019'!F407-январь!E407</f>
        <v>-55.059382657004832</v>
      </c>
      <c r="E407" s="40">
        <f t="shared" si="6"/>
        <v>0</v>
      </c>
      <c r="F407" s="36"/>
      <c r="G407" s="36"/>
      <c r="H407" s="36"/>
      <c r="I407" s="27"/>
      <c r="J407" s="36"/>
      <c r="K407" s="36"/>
      <c r="L407" s="36"/>
      <c r="M407" s="36"/>
      <c r="N407" s="36"/>
      <c r="O407" s="29"/>
      <c r="P407" s="36"/>
      <c r="Q407" s="29"/>
      <c r="R407" s="36"/>
      <c r="S407" s="36"/>
      <c r="T407" s="36"/>
      <c r="U407" s="36"/>
      <c r="V407" s="36"/>
      <c r="W407" s="36"/>
      <c r="X407" s="36"/>
      <c r="Y407" s="29"/>
      <c r="Z407" s="36"/>
      <c r="AA407" s="66"/>
      <c r="AB407" s="36"/>
      <c r="AC407" s="36"/>
      <c r="AD407" s="36"/>
      <c r="AE407" s="36"/>
      <c r="AF407" s="36"/>
      <c r="AG407" s="36"/>
      <c r="AH407" s="29"/>
      <c r="AI407" s="36"/>
      <c r="AJ407" s="29"/>
      <c r="AK407" s="36"/>
      <c r="AL407" s="36"/>
      <c r="AM407" s="36"/>
      <c r="AN407" s="29"/>
      <c r="AO407" s="36"/>
      <c r="AP407" s="29"/>
      <c r="AQ407" s="36"/>
      <c r="AR407" s="29"/>
      <c r="AS407" s="36"/>
      <c r="AT407" s="36"/>
      <c r="AU407" s="36"/>
      <c r="AV407" s="29"/>
      <c r="AW407" s="36"/>
      <c r="AX407" s="36"/>
      <c r="AY407" s="36"/>
      <c r="AZ407" s="29"/>
      <c r="BA407" s="36"/>
      <c r="BB407" s="36"/>
      <c r="BC407" s="36"/>
      <c r="BD407" s="36"/>
      <c r="BE407" s="36"/>
      <c r="BF407" s="36"/>
      <c r="BG407" s="36"/>
      <c r="BH407" s="36"/>
      <c r="BI407" s="36"/>
      <c r="BJ407" s="29"/>
      <c r="BK407" s="36"/>
      <c r="BL407" s="29"/>
      <c r="BM407" s="36"/>
      <c r="BN407" s="36"/>
      <c r="BO407" s="36"/>
      <c r="BP407" s="29"/>
      <c r="BQ407" s="36"/>
      <c r="BR407" s="29"/>
      <c r="BS407" s="36"/>
      <c r="BT407" s="36"/>
      <c r="BU407" s="36"/>
      <c r="BV407" s="36"/>
    </row>
    <row r="408" spans="1:75" x14ac:dyDescent="0.25">
      <c r="A408" s="16">
        <v>406</v>
      </c>
      <c r="B408" s="16">
        <v>3</v>
      </c>
      <c r="C408" s="31" t="s">
        <v>848</v>
      </c>
      <c r="D408" s="40">
        <f>'ПЛАН 2019'!F408-январь!E408</f>
        <v>682.80324442512085</v>
      </c>
      <c r="E408" s="40">
        <f t="shared" si="6"/>
        <v>0</v>
      </c>
      <c r="F408" s="36"/>
      <c r="G408" s="36"/>
      <c r="H408" s="36"/>
      <c r="I408" s="27"/>
      <c r="J408" s="36"/>
      <c r="K408" s="36"/>
      <c r="L408" s="36"/>
      <c r="M408" s="36"/>
      <c r="N408" s="36"/>
      <c r="O408" s="29"/>
      <c r="P408" s="36"/>
      <c r="Q408" s="29"/>
      <c r="R408" s="36"/>
      <c r="S408" s="36"/>
      <c r="T408" s="36"/>
      <c r="U408" s="36"/>
      <c r="V408" s="36"/>
      <c r="W408" s="36"/>
      <c r="X408" s="36"/>
      <c r="Y408" s="29"/>
      <c r="Z408" s="36"/>
      <c r="AA408" s="66"/>
      <c r="AB408" s="36"/>
      <c r="AC408" s="36"/>
      <c r="AD408" s="36"/>
      <c r="AE408" s="36"/>
      <c r="AF408" s="36"/>
      <c r="AG408" s="36"/>
      <c r="AH408" s="29"/>
      <c r="AI408" s="36"/>
      <c r="AJ408" s="29"/>
      <c r="AK408" s="36"/>
      <c r="AL408" s="36"/>
      <c r="AM408" s="36"/>
      <c r="AN408" s="29"/>
      <c r="AO408" s="36"/>
      <c r="AP408" s="29"/>
      <c r="AQ408" s="36"/>
      <c r="AR408" s="29"/>
      <c r="AS408" s="36"/>
      <c r="AT408" s="36"/>
      <c r="AU408" s="36"/>
      <c r="AV408" s="29"/>
      <c r="AW408" s="36"/>
      <c r="AX408" s="36"/>
      <c r="AY408" s="36"/>
      <c r="AZ408" s="29"/>
      <c r="BA408" s="36"/>
      <c r="BB408" s="36"/>
      <c r="BC408" s="36"/>
      <c r="BD408" s="36"/>
      <c r="BE408" s="36"/>
      <c r="BF408" s="36"/>
      <c r="BG408" s="36"/>
      <c r="BH408" s="36"/>
      <c r="BI408" s="36"/>
      <c r="BJ408" s="29"/>
      <c r="BK408" s="36"/>
      <c r="BL408" s="29"/>
      <c r="BM408" s="36"/>
      <c r="BN408" s="36"/>
      <c r="BO408" s="36"/>
      <c r="BP408" s="29"/>
      <c r="BQ408" s="36"/>
      <c r="BR408" s="29"/>
      <c r="BS408" s="36"/>
      <c r="BT408" s="36"/>
      <c r="BU408" s="36"/>
      <c r="BV408" s="36"/>
    </row>
    <row r="409" spans="1:75" x14ac:dyDescent="0.25">
      <c r="A409" s="16">
        <v>407</v>
      </c>
      <c r="B409" s="16">
        <v>3</v>
      </c>
      <c r="C409" s="31" t="s">
        <v>849</v>
      </c>
      <c r="D409" s="40">
        <f>'ПЛАН 2019'!F409-январь!E409</f>
        <v>234.70568838647344</v>
      </c>
      <c r="E409" s="40">
        <f t="shared" si="6"/>
        <v>0</v>
      </c>
      <c r="F409" s="36"/>
      <c r="G409" s="36"/>
      <c r="H409" s="36"/>
      <c r="I409" s="27"/>
      <c r="J409" s="36"/>
      <c r="K409" s="36"/>
      <c r="L409" s="36"/>
      <c r="M409" s="36"/>
      <c r="N409" s="36"/>
      <c r="O409" s="29"/>
      <c r="P409" s="36"/>
      <c r="Q409" s="29"/>
      <c r="R409" s="36"/>
      <c r="S409" s="36"/>
      <c r="T409" s="36"/>
      <c r="U409" s="36"/>
      <c r="V409" s="36"/>
      <c r="W409" s="36"/>
      <c r="X409" s="36"/>
      <c r="Y409" s="29"/>
      <c r="Z409" s="36"/>
      <c r="AA409" s="66"/>
      <c r="AB409" s="36"/>
      <c r="AC409" s="36"/>
      <c r="AD409" s="36"/>
      <c r="AE409" s="36"/>
      <c r="AF409" s="36"/>
      <c r="AG409" s="36"/>
      <c r="AH409" s="29"/>
      <c r="AI409" s="36"/>
      <c r="AJ409" s="29"/>
      <c r="AK409" s="36"/>
      <c r="AL409" s="36"/>
      <c r="AM409" s="36"/>
      <c r="AN409" s="29"/>
      <c r="AO409" s="36"/>
      <c r="AP409" s="29"/>
      <c r="AQ409" s="36"/>
      <c r="AR409" s="29"/>
      <c r="AS409" s="36"/>
      <c r="AT409" s="36"/>
      <c r="AU409" s="36"/>
      <c r="AV409" s="29"/>
      <c r="AW409" s="36"/>
      <c r="AX409" s="36"/>
      <c r="AY409" s="36"/>
      <c r="AZ409" s="29"/>
      <c r="BA409" s="36"/>
      <c r="BB409" s="36"/>
      <c r="BC409" s="36"/>
      <c r="BD409" s="36"/>
      <c r="BE409" s="36"/>
      <c r="BF409" s="36"/>
      <c r="BG409" s="36"/>
      <c r="BH409" s="36"/>
      <c r="BI409" s="36"/>
      <c r="BJ409" s="29"/>
      <c r="BK409" s="36"/>
      <c r="BL409" s="29"/>
      <c r="BM409" s="36"/>
      <c r="BN409" s="36"/>
      <c r="BO409" s="36"/>
      <c r="BP409" s="29"/>
      <c r="BQ409" s="36"/>
      <c r="BR409" s="29"/>
      <c r="BS409" s="36"/>
      <c r="BT409" s="36"/>
      <c r="BU409" s="36"/>
      <c r="BV409" s="36"/>
    </row>
    <row r="410" spans="1:75" s="86" customFormat="1" x14ac:dyDescent="0.25">
      <c r="A410" s="79">
        <v>408</v>
      </c>
      <c r="B410" s="79">
        <v>3</v>
      </c>
      <c r="C410" s="80" t="s">
        <v>850</v>
      </c>
      <c r="D410" s="40">
        <f>'ПЛАН 2019'!F410-январь!E410</f>
        <v>8.12349203864731</v>
      </c>
      <c r="E410" s="81">
        <f t="shared" si="6"/>
        <v>1.651</v>
      </c>
      <c r="F410" s="82"/>
      <c r="G410" s="82"/>
      <c r="H410" s="82"/>
      <c r="I410" s="83"/>
      <c r="J410" s="82"/>
      <c r="K410" s="82"/>
      <c r="L410" s="82"/>
      <c r="M410" s="82"/>
      <c r="N410" s="82"/>
      <c r="O410" s="84"/>
      <c r="P410" s="82"/>
      <c r="Q410" s="84"/>
      <c r="R410" s="82"/>
      <c r="S410" s="82"/>
      <c r="T410" s="82"/>
      <c r="U410" s="82"/>
      <c r="V410" s="82"/>
      <c r="W410" s="82"/>
      <c r="X410" s="82"/>
      <c r="Y410" s="84"/>
      <c r="Z410" s="82"/>
      <c r="AA410" s="85"/>
      <c r="AB410" s="82"/>
      <c r="AC410" s="82"/>
      <c r="AD410" s="82"/>
      <c r="AE410" s="82"/>
      <c r="AF410" s="82"/>
      <c r="AG410" s="82"/>
      <c r="AH410" s="84"/>
      <c r="AI410" s="82"/>
      <c r="AJ410" s="84"/>
      <c r="AK410" s="82"/>
      <c r="AL410" s="82"/>
      <c r="AM410" s="82"/>
      <c r="AN410" s="84"/>
      <c r="AO410" s="82"/>
      <c r="AP410" s="84"/>
      <c r="AQ410" s="82"/>
      <c r="AR410" s="84"/>
      <c r="AS410" s="82"/>
      <c r="AT410" s="82"/>
      <c r="AU410" s="82"/>
      <c r="AV410" s="84"/>
      <c r="AW410" s="82"/>
      <c r="AX410" s="82"/>
      <c r="AY410" s="82"/>
      <c r="AZ410" s="84"/>
      <c r="BA410" s="82"/>
      <c r="BB410" s="82"/>
      <c r="BC410" s="82"/>
      <c r="BD410" s="82"/>
      <c r="BE410" s="82"/>
      <c r="BF410" s="82"/>
      <c r="BG410" s="82"/>
      <c r="BH410" s="82"/>
      <c r="BI410" s="82"/>
      <c r="BJ410" s="84"/>
      <c r="BK410" s="82"/>
      <c r="BL410" s="84"/>
      <c r="BM410" s="82"/>
      <c r="BN410" s="82"/>
      <c r="BO410" s="82"/>
      <c r="BP410" s="84"/>
      <c r="BQ410" s="82"/>
      <c r="BR410" s="84"/>
      <c r="BS410" s="82"/>
      <c r="BT410" s="82"/>
      <c r="BU410" s="82"/>
      <c r="BV410" s="82">
        <v>1.651</v>
      </c>
      <c r="BW410" s="86" t="s">
        <v>1079</v>
      </c>
    </row>
    <row r="411" spans="1:75" x14ac:dyDescent="0.25">
      <c r="A411" s="16">
        <v>409</v>
      </c>
      <c r="B411" s="16">
        <v>3</v>
      </c>
      <c r="C411" s="31" t="s">
        <v>851</v>
      </c>
      <c r="D411" s="40">
        <f>'ПЛАН 2019'!F411-январь!E411</f>
        <v>47.985610260869578</v>
      </c>
      <c r="E411" s="40">
        <f t="shared" si="6"/>
        <v>0</v>
      </c>
      <c r="F411" s="36"/>
      <c r="G411" s="36"/>
      <c r="H411" s="36"/>
      <c r="I411" s="27"/>
      <c r="J411" s="36"/>
      <c r="K411" s="36"/>
      <c r="L411" s="36"/>
      <c r="M411" s="36"/>
      <c r="N411" s="36"/>
      <c r="O411" s="29"/>
      <c r="P411" s="36"/>
      <c r="Q411" s="29"/>
      <c r="R411" s="36"/>
      <c r="S411" s="36"/>
      <c r="T411" s="36"/>
      <c r="U411" s="36"/>
      <c r="V411" s="36"/>
      <c r="W411" s="36"/>
      <c r="X411" s="36"/>
      <c r="Y411" s="29"/>
      <c r="Z411" s="36"/>
      <c r="AA411" s="66"/>
      <c r="AB411" s="36"/>
      <c r="AC411" s="36"/>
      <c r="AD411" s="36"/>
      <c r="AE411" s="36"/>
      <c r="AF411" s="36"/>
      <c r="AG411" s="36"/>
      <c r="AH411" s="29"/>
      <c r="AI411" s="36"/>
      <c r="AJ411" s="29"/>
      <c r="AK411" s="36"/>
      <c r="AL411" s="36"/>
      <c r="AM411" s="36"/>
      <c r="AN411" s="29"/>
      <c r="AO411" s="36"/>
      <c r="AP411" s="29"/>
      <c r="AQ411" s="36"/>
      <c r="AR411" s="29"/>
      <c r="AS411" s="36"/>
      <c r="AT411" s="36"/>
      <c r="AU411" s="36"/>
      <c r="AV411" s="29"/>
      <c r="AW411" s="36"/>
      <c r="AX411" s="36"/>
      <c r="AY411" s="36"/>
      <c r="AZ411" s="29"/>
      <c r="BA411" s="36"/>
      <c r="BB411" s="36"/>
      <c r="BC411" s="36"/>
      <c r="BD411" s="36"/>
      <c r="BE411" s="36"/>
      <c r="BF411" s="36"/>
      <c r="BG411" s="36"/>
      <c r="BH411" s="36"/>
      <c r="BI411" s="36"/>
      <c r="BJ411" s="29"/>
      <c r="BK411" s="36"/>
      <c r="BL411" s="29"/>
      <c r="BM411" s="36"/>
      <c r="BN411" s="36"/>
      <c r="BO411" s="36"/>
      <c r="BP411" s="29"/>
      <c r="BQ411" s="36"/>
      <c r="BR411" s="29"/>
      <c r="BS411" s="36"/>
      <c r="BT411" s="36"/>
      <c r="BU411" s="36"/>
      <c r="BV411" s="36"/>
    </row>
    <row r="412" spans="1:75" s="86" customFormat="1" x14ac:dyDescent="0.25">
      <c r="A412" s="79">
        <v>410</v>
      </c>
      <c r="B412" s="79">
        <v>3</v>
      </c>
      <c r="C412" s="80" t="s">
        <v>937</v>
      </c>
      <c r="D412" s="40">
        <f>'ПЛАН 2019'!F412-январь!E412</f>
        <v>-327.34776173913036</v>
      </c>
      <c r="E412" s="81">
        <f t="shared" si="6"/>
        <v>10.818</v>
      </c>
      <c r="F412" s="82"/>
      <c r="G412" s="82"/>
      <c r="H412" s="82"/>
      <c r="I412" s="83"/>
      <c r="J412" s="82"/>
      <c r="K412" s="82"/>
      <c r="L412" s="82"/>
      <c r="M412" s="82"/>
      <c r="N412" s="82"/>
      <c r="O412" s="84"/>
      <c r="P412" s="82"/>
      <c r="Q412" s="84"/>
      <c r="R412" s="82"/>
      <c r="S412" s="82"/>
      <c r="T412" s="82"/>
      <c r="U412" s="82"/>
      <c r="V412" s="82"/>
      <c r="W412" s="82"/>
      <c r="X412" s="82"/>
      <c r="Y412" s="84"/>
      <c r="Z412" s="82"/>
      <c r="AA412" s="85"/>
      <c r="AB412" s="82"/>
      <c r="AC412" s="82"/>
      <c r="AD412" s="82"/>
      <c r="AE412" s="82"/>
      <c r="AF412" s="82"/>
      <c r="AG412" s="82"/>
      <c r="AH412" s="84"/>
      <c r="AI412" s="82"/>
      <c r="AJ412" s="84"/>
      <c r="AK412" s="82"/>
      <c r="AL412" s="82"/>
      <c r="AM412" s="82"/>
      <c r="AN412" s="84"/>
      <c r="AO412" s="82"/>
      <c r="AP412" s="84"/>
      <c r="AQ412" s="82"/>
      <c r="AR412" s="84"/>
      <c r="AS412" s="82"/>
      <c r="AT412" s="82"/>
      <c r="AU412" s="82"/>
      <c r="AV412" s="84"/>
      <c r="AW412" s="82"/>
      <c r="AX412" s="82"/>
      <c r="AY412" s="82"/>
      <c r="AZ412" s="84"/>
      <c r="BA412" s="82"/>
      <c r="BB412" s="82"/>
      <c r="BC412" s="82"/>
      <c r="BD412" s="82"/>
      <c r="BE412" s="82"/>
      <c r="BF412" s="82">
        <v>0.01</v>
      </c>
      <c r="BG412" s="82">
        <v>10.818</v>
      </c>
      <c r="BH412" s="82"/>
      <c r="BI412" s="82"/>
      <c r="BJ412" s="84"/>
      <c r="BK412" s="82"/>
      <c r="BL412" s="84"/>
      <c r="BM412" s="82"/>
      <c r="BN412" s="82"/>
      <c r="BO412" s="82"/>
      <c r="BP412" s="84"/>
      <c r="BQ412" s="82"/>
      <c r="BR412" s="84"/>
      <c r="BS412" s="82"/>
      <c r="BT412" s="82"/>
      <c r="BU412" s="82"/>
      <c r="BV412" s="82"/>
    </row>
    <row r="413" spans="1:75" s="86" customFormat="1" x14ac:dyDescent="0.25">
      <c r="A413" s="79">
        <v>411</v>
      </c>
      <c r="B413" s="79">
        <v>3</v>
      </c>
      <c r="C413" s="80" t="s">
        <v>852</v>
      </c>
      <c r="D413" s="40">
        <f>'ПЛАН 2019'!F413-январь!E413</f>
        <v>152.89621270531401</v>
      </c>
      <c r="E413" s="81">
        <f t="shared" si="6"/>
        <v>1.397</v>
      </c>
      <c r="F413" s="82"/>
      <c r="G413" s="82"/>
      <c r="H413" s="82"/>
      <c r="I413" s="83"/>
      <c r="J413" s="82"/>
      <c r="K413" s="82"/>
      <c r="L413" s="82"/>
      <c r="M413" s="82"/>
      <c r="N413" s="82"/>
      <c r="O413" s="84"/>
      <c r="P413" s="82"/>
      <c r="Q413" s="84"/>
      <c r="R413" s="82"/>
      <c r="S413" s="82"/>
      <c r="T413" s="82"/>
      <c r="U413" s="82"/>
      <c r="V413" s="82"/>
      <c r="W413" s="82"/>
      <c r="X413" s="82"/>
      <c r="Y413" s="84"/>
      <c r="Z413" s="82"/>
      <c r="AA413" s="85"/>
      <c r="AB413" s="82"/>
      <c r="AC413" s="82"/>
      <c r="AD413" s="82"/>
      <c r="AE413" s="82"/>
      <c r="AF413" s="82"/>
      <c r="AG413" s="82"/>
      <c r="AH413" s="84"/>
      <c r="AI413" s="82"/>
      <c r="AJ413" s="84"/>
      <c r="AK413" s="82"/>
      <c r="AL413" s="82"/>
      <c r="AM413" s="82"/>
      <c r="AN413" s="84"/>
      <c r="AO413" s="82"/>
      <c r="AP413" s="84"/>
      <c r="AQ413" s="82"/>
      <c r="AR413" s="84"/>
      <c r="AS413" s="82"/>
      <c r="AT413" s="82"/>
      <c r="AU413" s="82"/>
      <c r="AV413" s="84"/>
      <c r="AW413" s="82"/>
      <c r="AX413" s="82"/>
      <c r="AY413" s="82"/>
      <c r="AZ413" s="84"/>
      <c r="BA413" s="82"/>
      <c r="BB413" s="82"/>
      <c r="BC413" s="82"/>
      <c r="BD413" s="82"/>
      <c r="BE413" s="82"/>
      <c r="BF413" s="82"/>
      <c r="BG413" s="82"/>
      <c r="BH413" s="82"/>
      <c r="BI413" s="82"/>
      <c r="BJ413" s="84"/>
      <c r="BK413" s="82"/>
      <c r="BL413" s="84"/>
      <c r="BM413" s="82"/>
      <c r="BN413" s="82"/>
      <c r="BO413" s="82"/>
      <c r="BP413" s="84"/>
      <c r="BQ413" s="82"/>
      <c r="BR413" s="84"/>
      <c r="BS413" s="82"/>
      <c r="BT413" s="82"/>
      <c r="BU413" s="82"/>
      <c r="BV413" s="82">
        <v>1.397</v>
      </c>
      <c r="BW413" s="86" t="s">
        <v>1079</v>
      </c>
    </row>
    <row r="414" spans="1:75" x14ac:dyDescent="0.25">
      <c r="A414" s="16">
        <v>412</v>
      </c>
      <c r="B414" s="16">
        <v>3</v>
      </c>
      <c r="C414" s="31" t="s">
        <v>853</v>
      </c>
      <c r="D414" s="40">
        <f>'ПЛАН 2019'!F414-январь!E414</f>
        <v>228.6914689758454</v>
      </c>
      <c r="E414" s="40">
        <f t="shared" si="6"/>
        <v>0</v>
      </c>
      <c r="F414" s="36"/>
      <c r="G414" s="36"/>
      <c r="H414" s="36"/>
      <c r="I414" s="27"/>
      <c r="J414" s="36"/>
      <c r="K414" s="36"/>
      <c r="L414" s="36"/>
      <c r="M414" s="36"/>
      <c r="N414" s="36"/>
      <c r="O414" s="29"/>
      <c r="P414" s="36"/>
      <c r="Q414" s="29"/>
      <c r="R414" s="36"/>
      <c r="S414" s="36"/>
      <c r="T414" s="36"/>
      <c r="U414" s="36"/>
      <c r="V414" s="36"/>
      <c r="W414" s="36"/>
      <c r="X414" s="36"/>
      <c r="Y414" s="29"/>
      <c r="Z414" s="36"/>
      <c r="AA414" s="66"/>
      <c r="AB414" s="36"/>
      <c r="AC414" s="36"/>
      <c r="AD414" s="36"/>
      <c r="AE414" s="36"/>
      <c r="AF414" s="36"/>
      <c r="AG414" s="36"/>
      <c r="AH414" s="29"/>
      <c r="AI414" s="36"/>
      <c r="AJ414" s="29"/>
      <c r="AK414" s="36"/>
      <c r="AL414" s="36"/>
      <c r="AM414" s="36"/>
      <c r="AN414" s="29"/>
      <c r="AO414" s="36"/>
      <c r="AP414" s="29"/>
      <c r="AQ414" s="36"/>
      <c r="AR414" s="29"/>
      <c r="AS414" s="36"/>
      <c r="AT414" s="36"/>
      <c r="AU414" s="36"/>
      <c r="AV414" s="29"/>
      <c r="AW414" s="36"/>
      <c r="AX414" s="36"/>
      <c r="AY414" s="36"/>
      <c r="AZ414" s="29"/>
      <c r="BA414" s="36"/>
      <c r="BB414" s="36"/>
      <c r="BC414" s="36"/>
      <c r="BD414" s="36"/>
      <c r="BE414" s="36"/>
      <c r="BF414" s="36"/>
      <c r="BG414" s="36"/>
      <c r="BH414" s="36"/>
      <c r="BI414" s="36"/>
      <c r="BJ414" s="29"/>
      <c r="BK414" s="36"/>
      <c r="BL414" s="29"/>
      <c r="BM414" s="36"/>
      <c r="BN414" s="36"/>
      <c r="BO414" s="36"/>
      <c r="BP414" s="29"/>
      <c r="BQ414" s="36"/>
      <c r="BR414" s="29"/>
      <c r="BS414" s="36"/>
      <c r="BT414" s="36"/>
      <c r="BU414" s="36"/>
      <c r="BV414" s="36"/>
    </row>
    <row r="415" spans="1:75" x14ac:dyDescent="0.25">
      <c r="A415" s="16">
        <v>413</v>
      </c>
      <c r="B415" s="16">
        <v>3</v>
      </c>
      <c r="C415" s="31" t="s">
        <v>854</v>
      </c>
      <c r="D415" s="40">
        <f>'ПЛАН 2019'!F415-январь!E415</f>
        <v>-182.43336313043469</v>
      </c>
      <c r="E415" s="40">
        <f t="shared" si="6"/>
        <v>0</v>
      </c>
      <c r="F415" s="36"/>
      <c r="G415" s="36"/>
      <c r="H415" s="36"/>
      <c r="I415" s="27"/>
      <c r="J415" s="36"/>
      <c r="K415" s="36"/>
      <c r="L415" s="36"/>
      <c r="M415" s="36"/>
      <c r="N415" s="36"/>
      <c r="O415" s="29"/>
      <c r="P415" s="36"/>
      <c r="Q415" s="29"/>
      <c r="R415" s="36"/>
      <c r="S415" s="36"/>
      <c r="T415" s="36"/>
      <c r="U415" s="36"/>
      <c r="V415" s="36"/>
      <c r="W415" s="36"/>
      <c r="X415" s="36"/>
      <c r="Y415" s="29"/>
      <c r="Z415" s="36"/>
      <c r="AA415" s="66"/>
      <c r="AB415" s="36"/>
      <c r="AC415" s="36"/>
      <c r="AD415" s="36"/>
      <c r="AE415" s="36"/>
      <c r="AF415" s="36"/>
      <c r="AG415" s="36"/>
      <c r="AH415" s="29"/>
      <c r="AI415" s="36"/>
      <c r="AJ415" s="29"/>
      <c r="AK415" s="36"/>
      <c r="AL415" s="36"/>
      <c r="AM415" s="36"/>
      <c r="AN415" s="29"/>
      <c r="AO415" s="36"/>
      <c r="AP415" s="29"/>
      <c r="AQ415" s="36"/>
      <c r="AR415" s="29"/>
      <c r="AS415" s="36"/>
      <c r="AT415" s="36"/>
      <c r="AU415" s="36"/>
      <c r="AV415" s="29"/>
      <c r="AW415" s="36"/>
      <c r="AX415" s="36"/>
      <c r="AY415" s="36"/>
      <c r="AZ415" s="29"/>
      <c r="BA415" s="36"/>
      <c r="BB415" s="36"/>
      <c r="BC415" s="36"/>
      <c r="BD415" s="36"/>
      <c r="BE415" s="36"/>
      <c r="BF415" s="36"/>
      <c r="BG415" s="36"/>
      <c r="BH415" s="36"/>
      <c r="BI415" s="36"/>
      <c r="BJ415" s="29"/>
      <c r="BK415" s="36"/>
      <c r="BL415" s="29"/>
      <c r="BM415" s="36"/>
      <c r="BN415" s="36"/>
      <c r="BO415" s="36"/>
      <c r="BP415" s="29"/>
      <c r="BQ415" s="36"/>
      <c r="BR415" s="29"/>
      <c r="BS415" s="36"/>
      <c r="BT415" s="36"/>
      <c r="BU415" s="36"/>
      <c r="BV415" s="36"/>
    </row>
    <row r="416" spans="1:75" x14ac:dyDescent="0.25">
      <c r="A416" s="16">
        <v>414</v>
      </c>
      <c r="B416" s="16">
        <v>3</v>
      </c>
      <c r="C416" s="31" t="s">
        <v>855</v>
      </c>
      <c r="D416" s="40">
        <f>'ПЛАН 2019'!F416-январь!E416</f>
        <v>-27.423811082125653</v>
      </c>
      <c r="E416" s="40">
        <f t="shared" si="6"/>
        <v>0</v>
      </c>
      <c r="F416" s="36"/>
      <c r="G416" s="36"/>
      <c r="H416" s="36"/>
      <c r="I416" s="27"/>
      <c r="J416" s="36"/>
      <c r="K416" s="36"/>
      <c r="L416" s="36"/>
      <c r="M416" s="36"/>
      <c r="N416" s="36"/>
      <c r="O416" s="29"/>
      <c r="P416" s="36"/>
      <c r="Q416" s="29"/>
      <c r="R416" s="36"/>
      <c r="S416" s="36"/>
      <c r="T416" s="36"/>
      <c r="U416" s="36"/>
      <c r="V416" s="36"/>
      <c r="W416" s="36"/>
      <c r="X416" s="36"/>
      <c r="Y416" s="29"/>
      <c r="Z416" s="36"/>
      <c r="AA416" s="66"/>
      <c r="AB416" s="36"/>
      <c r="AC416" s="36"/>
      <c r="AD416" s="36"/>
      <c r="AE416" s="36"/>
      <c r="AF416" s="36"/>
      <c r="AG416" s="36"/>
      <c r="AH416" s="29"/>
      <c r="AI416" s="36"/>
      <c r="AJ416" s="29"/>
      <c r="AK416" s="36"/>
      <c r="AL416" s="36"/>
      <c r="AM416" s="36"/>
      <c r="AN416" s="29"/>
      <c r="AO416" s="36"/>
      <c r="AP416" s="29"/>
      <c r="AQ416" s="36"/>
      <c r="AR416" s="29"/>
      <c r="AS416" s="36"/>
      <c r="AT416" s="36"/>
      <c r="AU416" s="36"/>
      <c r="AV416" s="29"/>
      <c r="AW416" s="36"/>
      <c r="AX416" s="36"/>
      <c r="AY416" s="36"/>
      <c r="AZ416" s="29"/>
      <c r="BA416" s="36"/>
      <c r="BB416" s="36"/>
      <c r="BC416" s="36"/>
      <c r="BD416" s="36"/>
      <c r="BE416" s="36"/>
      <c r="BF416" s="36"/>
      <c r="BG416" s="36"/>
      <c r="BH416" s="36"/>
      <c r="BI416" s="36"/>
      <c r="BJ416" s="29"/>
      <c r="BK416" s="36"/>
      <c r="BL416" s="29"/>
      <c r="BM416" s="36"/>
      <c r="BN416" s="36"/>
      <c r="BO416" s="36"/>
      <c r="BP416" s="29"/>
      <c r="BQ416" s="36"/>
      <c r="BR416" s="29"/>
      <c r="BS416" s="36"/>
      <c r="BT416" s="36"/>
      <c r="BU416" s="36"/>
      <c r="BV416" s="36"/>
    </row>
    <row r="417" spans="1:75" x14ac:dyDescent="0.25">
      <c r="A417" s="16">
        <v>415</v>
      </c>
      <c r="B417" s="16">
        <v>3</v>
      </c>
      <c r="C417" s="31" t="s">
        <v>856</v>
      </c>
      <c r="D417" s="40">
        <f>'ПЛАН 2019'!F417-январь!E417</f>
        <v>232.815856</v>
      </c>
      <c r="E417" s="40">
        <f t="shared" si="6"/>
        <v>0</v>
      </c>
      <c r="F417" s="36"/>
      <c r="G417" s="36"/>
      <c r="H417" s="36"/>
      <c r="I417" s="27"/>
      <c r="J417" s="36"/>
      <c r="K417" s="36"/>
      <c r="L417" s="36"/>
      <c r="M417" s="36"/>
      <c r="N417" s="36"/>
      <c r="O417" s="29"/>
      <c r="P417" s="36"/>
      <c r="Q417" s="29"/>
      <c r="R417" s="36"/>
      <c r="S417" s="36"/>
      <c r="T417" s="36"/>
      <c r="U417" s="36"/>
      <c r="V417" s="36"/>
      <c r="W417" s="36"/>
      <c r="X417" s="36"/>
      <c r="Y417" s="29"/>
      <c r="Z417" s="36"/>
      <c r="AA417" s="66"/>
      <c r="AB417" s="36"/>
      <c r="AC417" s="36"/>
      <c r="AD417" s="36"/>
      <c r="AE417" s="36"/>
      <c r="AF417" s="36"/>
      <c r="AG417" s="36"/>
      <c r="AH417" s="29"/>
      <c r="AI417" s="36"/>
      <c r="AJ417" s="29"/>
      <c r="AK417" s="36"/>
      <c r="AL417" s="36"/>
      <c r="AM417" s="36"/>
      <c r="AN417" s="29"/>
      <c r="AO417" s="36"/>
      <c r="AP417" s="29"/>
      <c r="AQ417" s="36"/>
      <c r="AR417" s="29"/>
      <c r="AS417" s="36"/>
      <c r="AT417" s="36"/>
      <c r="AU417" s="36"/>
      <c r="AV417" s="29"/>
      <c r="AW417" s="36"/>
      <c r="AX417" s="36"/>
      <c r="AY417" s="36"/>
      <c r="AZ417" s="29"/>
      <c r="BA417" s="36"/>
      <c r="BB417" s="36"/>
      <c r="BC417" s="36"/>
      <c r="BD417" s="36"/>
      <c r="BE417" s="36"/>
      <c r="BF417" s="36"/>
      <c r="BG417" s="36"/>
      <c r="BH417" s="36"/>
      <c r="BI417" s="36"/>
      <c r="BJ417" s="29"/>
      <c r="BK417" s="36"/>
      <c r="BL417" s="29"/>
      <c r="BM417" s="36"/>
      <c r="BN417" s="36"/>
      <c r="BO417" s="36"/>
      <c r="BP417" s="29"/>
      <c r="BQ417" s="36"/>
      <c r="BR417" s="29"/>
      <c r="BS417" s="36"/>
      <c r="BT417" s="36"/>
      <c r="BU417" s="36"/>
      <c r="BV417" s="36"/>
    </row>
    <row r="418" spans="1:75" x14ac:dyDescent="0.25">
      <c r="A418" s="16">
        <v>416</v>
      </c>
      <c r="B418" s="16">
        <v>3</v>
      </c>
      <c r="C418" s="31" t="s">
        <v>857</v>
      </c>
      <c r="D418" s="40">
        <f>'ПЛАН 2019'!F418-январь!E418</f>
        <v>254.17506337198063</v>
      </c>
      <c r="E418" s="40">
        <f t="shared" si="6"/>
        <v>0</v>
      </c>
      <c r="F418" s="36"/>
      <c r="G418" s="36"/>
      <c r="H418" s="36"/>
      <c r="I418" s="27"/>
      <c r="J418" s="36"/>
      <c r="K418" s="36"/>
      <c r="L418" s="36"/>
      <c r="M418" s="36"/>
      <c r="N418" s="36"/>
      <c r="O418" s="29"/>
      <c r="P418" s="36"/>
      <c r="Q418" s="29"/>
      <c r="R418" s="36"/>
      <c r="S418" s="36"/>
      <c r="T418" s="36"/>
      <c r="U418" s="36"/>
      <c r="V418" s="36"/>
      <c r="W418" s="36"/>
      <c r="X418" s="36"/>
      <c r="Y418" s="29"/>
      <c r="Z418" s="36"/>
      <c r="AA418" s="66"/>
      <c r="AB418" s="36"/>
      <c r="AC418" s="36"/>
      <c r="AD418" s="36"/>
      <c r="AE418" s="36"/>
      <c r="AF418" s="36"/>
      <c r="AG418" s="36"/>
      <c r="AH418" s="29"/>
      <c r="AI418" s="36"/>
      <c r="AJ418" s="29"/>
      <c r="AK418" s="36"/>
      <c r="AL418" s="36"/>
      <c r="AM418" s="36"/>
      <c r="AN418" s="29"/>
      <c r="AO418" s="36"/>
      <c r="AP418" s="29"/>
      <c r="AQ418" s="36"/>
      <c r="AR418" s="29"/>
      <c r="AS418" s="36"/>
      <c r="AT418" s="36"/>
      <c r="AU418" s="36"/>
      <c r="AV418" s="29"/>
      <c r="AW418" s="36"/>
      <c r="AX418" s="36"/>
      <c r="AY418" s="36"/>
      <c r="AZ418" s="29"/>
      <c r="BA418" s="36"/>
      <c r="BB418" s="36"/>
      <c r="BC418" s="36"/>
      <c r="BD418" s="36"/>
      <c r="BE418" s="36"/>
      <c r="BF418" s="36"/>
      <c r="BG418" s="36"/>
      <c r="BH418" s="36"/>
      <c r="BI418" s="36"/>
      <c r="BJ418" s="29"/>
      <c r="BK418" s="36"/>
      <c r="BL418" s="29"/>
      <c r="BM418" s="36"/>
      <c r="BN418" s="36"/>
      <c r="BO418" s="36"/>
      <c r="BP418" s="29"/>
      <c r="BQ418" s="36"/>
      <c r="BR418" s="29"/>
      <c r="BS418" s="36"/>
      <c r="BT418" s="36"/>
      <c r="BU418" s="36"/>
      <c r="BV418" s="36"/>
    </row>
    <row r="419" spans="1:75" x14ac:dyDescent="0.25">
      <c r="A419" s="16">
        <v>417</v>
      </c>
      <c r="B419" s="16">
        <v>3</v>
      </c>
      <c r="C419" s="31" t="s">
        <v>858</v>
      </c>
      <c r="D419" s="40">
        <f>'ПЛАН 2019'!F419-январь!E419</f>
        <v>255.52351522705314</v>
      </c>
      <c r="E419" s="40">
        <f t="shared" si="6"/>
        <v>0</v>
      </c>
      <c r="F419" s="36"/>
      <c r="G419" s="36"/>
      <c r="H419" s="36"/>
      <c r="I419" s="27"/>
      <c r="J419" s="36"/>
      <c r="K419" s="36"/>
      <c r="L419" s="36"/>
      <c r="M419" s="36"/>
      <c r="N419" s="36"/>
      <c r="O419" s="29"/>
      <c r="P419" s="36"/>
      <c r="Q419" s="29"/>
      <c r="R419" s="36"/>
      <c r="S419" s="36"/>
      <c r="T419" s="36"/>
      <c r="U419" s="36"/>
      <c r="V419" s="36"/>
      <c r="W419" s="36"/>
      <c r="X419" s="36"/>
      <c r="Y419" s="29"/>
      <c r="Z419" s="36"/>
      <c r="AA419" s="66"/>
      <c r="AB419" s="36"/>
      <c r="AC419" s="36"/>
      <c r="AD419" s="36"/>
      <c r="AE419" s="36"/>
      <c r="AF419" s="36"/>
      <c r="AG419" s="36"/>
      <c r="AH419" s="29"/>
      <c r="AI419" s="36"/>
      <c r="AJ419" s="29"/>
      <c r="AK419" s="36"/>
      <c r="AL419" s="36"/>
      <c r="AM419" s="36"/>
      <c r="AN419" s="29"/>
      <c r="AO419" s="36"/>
      <c r="AP419" s="29"/>
      <c r="AQ419" s="36"/>
      <c r="AR419" s="29"/>
      <c r="AS419" s="36"/>
      <c r="AT419" s="36"/>
      <c r="AU419" s="36"/>
      <c r="AV419" s="29"/>
      <c r="AW419" s="36"/>
      <c r="AX419" s="36"/>
      <c r="AY419" s="36"/>
      <c r="AZ419" s="29"/>
      <c r="BA419" s="36"/>
      <c r="BB419" s="36"/>
      <c r="BC419" s="36"/>
      <c r="BD419" s="36"/>
      <c r="BE419" s="36"/>
      <c r="BF419" s="36"/>
      <c r="BG419" s="36"/>
      <c r="BH419" s="36"/>
      <c r="BI419" s="36"/>
      <c r="BJ419" s="29"/>
      <c r="BK419" s="36"/>
      <c r="BL419" s="29"/>
      <c r="BM419" s="36"/>
      <c r="BN419" s="36"/>
      <c r="BO419" s="36"/>
      <c r="BP419" s="29"/>
      <c r="BQ419" s="36"/>
      <c r="BR419" s="29"/>
      <c r="BS419" s="36"/>
      <c r="BT419" s="36"/>
      <c r="BU419" s="36"/>
      <c r="BV419" s="36"/>
    </row>
    <row r="420" spans="1:75" x14ac:dyDescent="0.25">
      <c r="A420" s="16">
        <v>418</v>
      </c>
      <c r="B420" s="16">
        <v>3</v>
      </c>
      <c r="C420" s="31" t="s">
        <v>859</v>
      </c>
      <c r="D420" s="40">
        <f>'ПЛАН 2019'!F420-январь!E420</f>
        <v>-203.00405961352658</v>
      </c>
      <c r="E420" s="40">
        <f t="shared" si="6"/>
        <v>0</v>
      </c>
      <c r="F420" s="36"/>
      <c r="G420" s="36"/>
      <c r="H420" s="36"/>
      <c r="I420" s="27"/>
      <c r="J420" s="36"/>
      <c r="K420" s="36"/>
      <c r="L420" s="36"/>
      <c r="M420" s="36"/>
      <c r="N420" s="36"/>
      <c r="O420" s="29"/>
      <c r="P420" s="36"/>
      <c r="Q420" s="29"/>
      <c r="R420" s="36"/>
      <c r="S420" s="36"/>
      <c r="T420" s="36"/>
      <c r="U420" s="36"/>
      <c r="V420" s="36"/>
      <c r="W420" s="36"/>
      <c r="X420" s="36"/>
      <c r="Y420" s="29"/>
      <c r="Z420" s="36"/>
      <c r="AA420" s="66"/>
      <c r="AB420" s="36"/>
      <c r="AC420" s="36"/>
      <c r="AD420" s="36"/>
      <c r="AE420" s="36"/>
      <c r="AF420" s="36"/>
      <c r="AG420" s="36"/>
      <c r="AH420" s="29"/>
      <c r="AI420" s="36"/>
      <c r="AJ420" s="29"/>
      <c r="AK420" s="36"/>
      <c r="AL420" s="36"/>
      <c r="AM420" s="36"/>
      <c r="AN420" s="29"/>
      <c r="AO420" s="36"/>
      <c r="AP420" s="29"/>
      <c r="AQ420" s="36"/>
      <c r="AR420" s="29"/>
      <c r="AS420" s="36"/>
      <c r="AT420" s="36"/>
      <c r="AU420" s="36"/>
      <c r="AV420" s="29"/>
      <c r="AW420" s="36"/>
      <c r="AX420" s="36"/>
      <c r="AY420" s="36"/>
      <c r="AZ420" s="29"/>
      <c r="BA420" s="36"/>
      <c r="BB420" s="36"/>
      <c r="BC420" s="36"/>
      <c r="BD420" s="36"/>
      <c r="BE420" s="36"/>
      <c r="BF420" s="36"/>
      <c r="BG420" s="36"/>
      <c r="BH420" s="36"/>
      <c r="BI420" s="36"/>
      <c r="BJ420" s="29"/>
      <c r="BK420" s="36"/>
      <c r="BL420" s="29"/>
      <c r="BM420" s="36"/>
      <c r="BN420" s="36"/>
      <c r="BO420" s="36"/>
      <c r="BP420" s="29"/>
      <c r="BQ420" s="36"/>
      <c r="BR420" s="29"/>
      <c r="BS420" s="36"/>
      <c r="BT420" s="36"/>
      <c r="BU420" s="36"/>
      <c r="BV420" s="36"/>
    </row>
    <row r="421" spans="1:75" x14ac:dyDescent="0.25">
      <c r="A421" s="16">
        <v>419</v>
      </c>
      <c r="B421" s="16">
        <v>3</v>
      </c>
      <c r="C421" s="31" t="s">
        <v>860</v>
      </c>
      <c r="D421" s="40">
        <f>'ПЛАН 2019'!F421-январь!E421</f>
        <v>589.4151516714976</v>
      </c>
      <c r="E421" s="40">
        <f t="shared" si="6"/>
        <v>0</v>
      </c>
      <c r="F421" s="36"/>
      <c r="G421" s="36"/>
      <c r="H421" s="36"/>
      <c r="I421" s="27"/>
      <c r="J421" s="36"/>
      <c r="K421" s="36"/>
      <c r="L421" s="36"/>
      <c r="M421" s="36"/>
      <c r="N421" s="36"/>
      <c r="O421" s="29"/>
      <c r="P421" s="36"/>
      <c r="Q421" s="29"/>
      <c r="R421" s="36"/>
      <c r="S421" s="36"/>
      <c r="T421" s="36"/>
      <c r="U421" s="36"/>
      <c r="V421" s="36"/>
      <c r="W421" s="36"/>
      <c r="X421" s="36"/>
      <c r="Y421" s="29"/>
      <c r="Z421" s="36"/>
      <c r="AA421" s="66"/>
      <c r="AB421" s="36"/>
      <c r="AC421" s="36"/>
      <c r="AD421" s="36"/>
      <c r="AE421" s="36"/>
      <c r="AF421" s="36"/>
      <c r="AG421" s="36"/>
      <c r="AH421" s="29"/>
      <c r="AI421" s="36"/>
      <c r="AJ421" s="29"/>
      <c r="AK421" s="36"/>
      <c r="AL421" s="36"/>
      <c r="AM421" s="36"/>
      <c r="AN421" s="29"/>
      <c r="AO421" s="36"/>
      <c r="AP421" s="29"/>
      <c r="AQ421" s="36"/>
      <c r="AR421" s="29"/>
      <c r="AS421" s="36"/>
      <c r="AT421" s="36"/>
      <c r="AU421" s="36"/>
      <c r="AV421" s="29"/>
      <c r="AW421" s="36"/>
      <c r="AX421" s="36"/>
      <c r="AY421" s="36"/>
      <c r="AZ421" s="29"/>
      <c r="BA421" s="36"/>
      <c r="BB421" s="36"/>
      <c r="BC421" s="36"/>
      <c r="BD421" s="36"/>
      <c r="BE421" s="36"/>
      <c r="BF421" s="36"/>
      <c r="BG421" s="36"/>
      <c r="BH421" s="36"/>
      <c r="BI421" s="36"/>
      <c r="BJ421" s="29"/>
      <c r="BK421" s="36"/>
      <c r="BL421" s="29"/>
      <c r="BM421" s="36"/>
      <c r="BN421" s="36"/>
      <c r="BO421" s="36"/>
      <c r="BP421" s="29"/>
      <c r="BQ421" s="36"/>
      <c r="BR421" s="29"/>
      <c r="BS421" s="36"/>
      <c r="BT421" s="36"/>
      <c r="BU421" s="36"/>
      <c r="BV421" s="36"/>
    </row>
    <row r="422" spans="1:75" x14ac:dyDescent="0.25">
      <c r="A422" s="16">
        <v>420</v>
      </c>
      <c r="B422" s="16">
        <v>3</v>
      </c>
      <c r="C422" s="31" t="s">
        <v>861</v>
      </c>
      <c r="D422" s="40">
        <f>'ПЛАН 2019'!F422-январь!E422</f>
        <v>81.27975980676328</v>
      </c>
      <c r="E422" s="40">
        <f t="shared" si="6"/>
        <v>0</v>
      </c>
      <c r="F422" s="36"/>
      <c r="G422" s="36"/>
      <c r="H422" s="36"/>
      <c r="I422" s="27"/>
      <c r="J422" s="36"/>
      <c r="K422" s="36"/>
      <c r="L422" s="36"/>
      <c r="M422" s="36"/>
      <c r="N422" s="36"/>
      <c r="O422" s="29"/>
      <c r="P422" s="36"/>
      <c r="Q422" s="29"/>
      <c r="R422" s="36"/>
      <c r="S422" s="36"/>
      <c r="T422" s="36"/>
      <c r="U422" s="36"/>
      <c r="V422" s="36"/>
      <c r="W422" s="36"/>
      <c r="X422" s="36"/>
      <c r="Y422" s="29"/>
      <c r="Z422" s="36"/>
      <c r="AA422" s="66"/>
      <c r="AB422" s="36"/>
      <c r="AC422" s="36"/>
      <c r="AD422" s="36"/>
      <c r="AE422" s="36"/>
      <c r="AF422" s="36"/>
      <c r="AG422" s="36"/>
      <c r="AH422" s="29"/>
      <c r="AI422" s="36"/>
      <c r="AJ422" s="29"/>
      <c r="AK422" s="36"/>
      <c r="AL422" s="36"/>
      <c r="AM422" s="36"/>
      <c r="AN422" s="29"/>
      <c r="AO422" s="36"/>
      <c r="AP422" s="29"/>
      <c r="AQ422" s="36"/>
      <c r="AR422" s="29"/>
      <c r="AS422" s="36"/>
      <c r="AT422" s="36"/>
      <c r="AU422" s="36"/>
      <c r="AV422" s="29"/>
      <c r="AW422" s="36"/>
      <c r="AX422" s="36"/>
      <c r="AY422" s="36"/>
      <c r="AZ422" s="29"/>
      <c r="BA422" s="36"/>
      <c r="BB422" s="36"/>
      <c r="BC422" s="36"/>
      <c r="BD422" s="36"/>
      <c r="BE422" s="36"/>
      <c r="BF422" s="36"/>
      <c r="BG422" s="36"/>
      <c r="BH422" s="36"/>
      <c r="BI422" s="36"/>
      <c r="BJ422" s="29"/>
      <c r="BK422" s="36"/>
      <c r="BL422" s="29"/>
      <c r="BM422" s="36"/>
      <c r="BN422" s="36"/>
      <c r="BO422" s="36"/>
      <c r="BP422" s="29"/>
      <c r="BQ422" s="36"/>
      <c r="BR422" s="29"/>
      <c r="BS422" s="36"/>
      <c r="BT422" s="36"/>
      <c r="BU422" s="36"/>
      <c r="BV422" s="36"/>
    </row>
    <row r="423" spans="1:75" x14ac:dyDescent="0.25">
      <c r="A423" s="16">
        <v>421</v>
      </c>
      <c r="B423" s="16">
        <v>3</v>
      </c>
      <c r="C423" s="31" t="s">
        <v>863</v>
      </c>
      <c r="D423" s="40">
        <f>'ПЛАН 2019'!F423-январь!E423</f>
        <v>103.70886241545894</v>
      </c>
      <c r="E423" s="40">
        <f t="shared" si="6"/>
        <v>0</v>
      </c>
      <c r="F423" s="36"/>
      <c r="G423" s="36"/>
      <c r="H423" s="36"/>
      <c r="I423" s="27"/>
      <c r="J423" s="36"/>
      <c r="K423" s="36"/>
      <c r="L423" s="36"/>
      <c r="M423" s="36"/>
      <c r="N423" s="36"/>
      <c r="O423" s="29"/>
      <c r="P423" s="36"/>
      <c r="Q423" s="29"/>
      <c r="R423" s="36"/>
      <c r="S423" s="36"/>
      <c r="T423" s="36"/>
      <c r="U423" s="36"/>
      <c r="V423" s="36"/>
      <c r="W423" s="36"/>
      <c r="X423" s="36"/>
      <c r="Y423" s="29"/>
      <c r="Z423" s="36"/>
      <c r="AA423" s="66"/>
      <c r="AB423" s="36"/>
      <c r="AC423" s="36"/>
      <c r="AD423" s="36"/>
      <c r="AE423" s="36"/>
      <c r="AF423" s="36"/>
      <c r="AG423" s="36"/>
      <c r="AH423" s="29"/>
      <c r="AI423" s="36"/>
      <c r="AJ423" s="29"/>
      <c r="AK423" s="36"/>
      <c r="AL423" s="36"/>
      <c r="AM423" s="36"/>
      <c r="AN423" s="29"/>
      <c r="AO423" s="36"/>
      <c r="AP423" s="29"/>
      <c r="AQ423" s="36"/>
      <c r="AR423" s="29"/>
      <c r="AS423" s="36"/>
      <c r="AT423" s="36"/>
      <c r="AU423" s="36"/>
      <c r="AV423" s="29"/>
      <c r="AW423" s="36"/>
      <c r="AX423" s="36"/>
      <c r="AY423" s="36"/>
      <c r="AZ423" s="29"/>
      <c r="BA423" s="36"/>
      <c r="BB423" s="36"/>
      <c r="BC423" s="36"/>
      <c r="BD423" s="36"/>
      <c r="BE423" s="36"/>
      <c r="BF423" s="36"/>
      <c r="BG423" s="36"/>
      <c r="BH423" s="36"/>
      <c r="BI423" s="36"/>
      <c r="BJ423" s="29"/>
      <c r="BK423" s="36"/>
      <c r="BL423" s="29"/>
      <c r="BM423" s="36"/>
      <c r="BN423" s="36"/>
      <c r="BO423" s="36"/>
      <c r="BP423" s="29"/>
      <c r="BQ423" s="36"/>
      <c r="BR423" s="29"/>
      <c r="BS423" s="36"/>
      <c r="BT423" s="36"/>
      <c r="BU423" s="36"/>
      <c r="BV423" s="36"/>
    </row>
    <row r="424" spans="1:75" x14ac:dyDescent="0.25">
      <c r="A424" s="16">
        <v>422</v>
      </c>
      <c r="B424" s="16">
        <v>3</v>
      </c>
      <c r="C424" s="31" t="s">
        <v>862</v>
      </c>
      <c r="D424" s="40">
        <f>'ПЛАН 2019'!F424-январь!E424</f>
        <v>480.26811487922708</v>
      </c>
      <c r="E424" s="40">
        <f t="shared" si="6"/>
        <v>0</v>
      </c>
      <c r="F424" s="36"/>
      <c r="G424" s="36"/>
      <c r="H424" s="36"/>
      <c r="I424" s="27"/>
      <c r="J424" s="36"/>
      <c r="K424" s="36"/>
      <c r="L424" s="36"/>
      <c r="M424" s="36"/>
      <c r="N424" s="36"/>
      <c r="O424" s="29"/>
      <c r="P424" s="36"/>
      <c r="Q424" s="29"/>
      <c r="R424" s="36"/>
      <c r="S424" s="36"/>
      <c r="T424" s="36"/>
      <c r="U424" s="36"/>
      <c r="V424" s="36"/>
      <c r="W424" s="36"/>
      <c r="X424" s="36"/>
      <c r="Y424" s="29"/>
      <c r="Z424" s="36"/>
      <c r="AA424" s="66"/>
      <c r="AB424" s="36"/>
      <c r="AC424" s="36"/>
      <c r="AD424" s="36"/>
      <c r="AE424" s="36"/>
      <c r="AF424" s="36"/>
      <c r="AG424" s="36"/>
      <c r="AH424" s="29"/>
      <c r="AI424" s="36"/>
      <c r="AJ424" s="29"/>
      <c r="AK424" s="36"/>
      <c r="AL424" s="36"/>
      <c r="AM424" s="36"/>
      <c r="AN424" s="29"/>
      <c r="AO424" s="36"/>
      <c r="AP424" s="29"/>
      <c r="AQ424" s="36"/>
      <c r="AR424" s="29"/>
      <c r="AS424" s="36"/>
      <c r="AT424" s="36"/>
      <c r="AU424" s="36"/>
      <c r="AV424" s="29"/>
      <c r="AW424" s="36"/>
      <c r="AX424" s="36"/>
      <c r="AY424" s="36"/>
      <c r="AZ424" s="29"/>
      <c r="BA424" s="36"/>
      <c r="BB424" s="36"/>
      <c r="BC424" s="36"/>
      <c r="BD424" s="36"/>
      <c r="BE424" s="36"/>
      <c r="BF424" s="36"/>
      <c r="BG424" s="36"/>
      <c r="BH424" s="36"/>
      <c r="BI424" s="36"/>
      <c r="BJ424" s="29"/>
      <c r="BK424" s="36"/>
      <c r="BL424" s="29"/>
      <c r="BM424" s="36"/>
      <c r="BN424" s="36"/>
      <c r="BO424" s="36"/>
      <c r="BP424" s="29"/>
      <c r="BQ424" s="36"/>
      <c r="BR424" s="29"/>
      <c r="BS424" s="36"/>
      <c r="BT424" s="36"/>
      <c r="BU424" s="36"/>
      <c r="BV424" s="36"/>
    </row>
    <row r="425" spans="1:75" x14ac:dyDescent="0.25">
      <c r="A425" s="16">
        <v>423</v>
      </c>
      <c r="B425" s="16">
        <v>2</v>
      </c>
      <c r="C425" s="31" t="s">
        <v>864</v>
      </c>
      <c r="D425" s="40">
        <f>'ПЛАН 2019'!F425-январь!E425</f>
        <v>670.07730122705311</v>
      </c>
      <c r="E425" s="40">
        <f t="shared" si="6"/>
        <v>0</v>
      </c>
      <c r="F425" s="36"/>
      <c r="G425" s="36"/>
      <c r="H425" s="36"/>
      <c r="I425" s="27"/>
      <c r="J425" s="36"/>
      <c r="K425" s="36"/>
      <c r="L425" s="36"/>
      <c r="M425" s="36"/>
      <c r="N425" s="36"/>
      <c r="O425" s="29"/>
      <c r="P425" s="36"/>
      <c r="Q425" s="29"/>
      <c r="R425" s="36"/>
      <c r="S425" s="36"/>
      <c r="T425" s="36"/>
      <c r="U425" s="36"/>
      <c r="V425" s="36"/>
      <c r="W425" s="36"/>
      <c r="X425" s="36"/>
      <c r="Y425" s="29"/>
      <c r="Z425" s="36"/>
      <c r="AA425" s="66"/>
      <c r="AB425" s="36"/>
      <c r="AC425" s="36"/>
      <c r="AD425" s="36"/>
      <c r="AE425" s="36"/>
      <c r="AF425" s="36"/>
      <c r="AG425" s="36"/>
      <c r="AH425" s="29"/>
      <c r="AI425" s="36"/>
      <c r="AJ425" s="29"/>
      <c r="AK425" s="36"/>
      <c r="AL425" s="36"/>
      <c r="AM425" s="36"/>
      <c r="AN425" s="29"/>
      <c r="AO425" s="36"/>
      <c r="AP425" s="29"/>
      <c r="AQ425" s="36"/>
      <c r="AR425" s="29"/>
      <c r="AS425" s="36"/>
      <c r="AT425" s="36"/>
      <c r="AU425" s="36"/>
      <c r="AV425" s="29"/>
      <c r="AW425" s="36"/>
      <c r="AX425" s="36"/>
      <c r="AY425" s="36"/>
      <c r="AZ425" s="29"/>
      <c r="BA425" s="36"/>
      <c r="BB425" s="36"/>
      <c r="BC425" s="36"/>
      <c r="BD425" s="36"/>
      <c r="BE425" s="36"/>
      <c r="BF425" s="36"/>
      <c r="BG425" s="36"/>
      <c r="BH425" s="36"/>
      <c r="BI425" s="36"/>
      <c r="BJ425" s="29"/>
      <c r="BK425" s="36"/>
      <c r="BL425" s="29"/>
      <c r="BM425" s="36"/>
      <c r="BN425" s="36"/>
      <c r="BO425" s="36"/>
      <c r="BP425" s="29"/>
      <c r="BQ425" s="36"/>
      <c r="BR425" s="29"/>
      <c r="BS425" s="36"/>
      <c r="BT425" s="36"/>
      <c r="BU425" s="36"/>
      <c r="BV425" s="36"/>
    </row>
    <row r="426" spans="1:75" x14ac:dyDescent="0.25">
      <c r="A426" s="16">
        <v>424</v>
      </c>
      <c r="B426" s="16">
        <v>2</v>
      </c>
      <c r="C426" s="31" t="s">
        <v>865</v>
      </c>
      <c r="D426" s="40">
        <f>'ПЛАН 2019'!F426-январь!E426</f>
        <v>191.19130019323669</v>
      </c>
      <c r="E426" s="40">
        <f t="shared" si="6"/>
        <v>0</v>
      </c>
      <c r="F426" s="36"/>
      <c r="G426" s="36"/>
      <c r="H426" s="36"/>
      <c r="I426" s="27"/>
      <c r="J426" s="36"/>
      <c r="K426" s="36"/>
      <c r="L426" s="36"/>
      <c r="M426" s="36"/>
      <c r="N426" s="36"/>
      <c r="O426" s="29"/>
      <c r="P426" s="36"/>
      <c r="Q426" s="29"/>
      <c r="R426" s="36"/>
      <c r="S426" s="36"/>
      <c r="T426" s="36"/>
      <c r="U426" s="36"/>
      <c r="V426" s="36"/>
      <c r="W426" s="36"/>
      <c r="X426" s="36"/>
      <c r="Y426" s="29"/>
      <c r="Z426" s="36"/>
      <c r="AA426" s="66"/>
      <c r="AB426" s="36"/>
      <c r="AC426" s="36"/>
      <c r="AD426" s="36"/>
      <c r="AE426" s="36"/>
      <c r="AF426" s="36"/>
      <c r="AG426" s="36"/>
      <c r="AH426" s="29"/>
      <c r="AI426" s="36"/>
      <c r="AJ426" s="29"/>
      <c r="AK426" s="36"/>
      <c r="AL426" s="36"/>
      <c r="AM426" s="36"/>
      <c r="AN426" s="29"/>
      <c r="AO426" s="36"/>
      <c r="AP426" s="29"/>
      <c r="AQ426" s="36"/>
      <c r="AR426" s="29"/>
      <c r="AS426" s="36"/>
      <c r="AT426" s="36"/>
      <c r="AU426" s="36"/>
      <c r="AV426" s="29"/>
      <c r="AW426" s="36"/>
      <c r="AX426" s="36"/>
      <c r="AY426" s="36"/>
      <c r="AZ426" s="29"/>
      <c r="BA426" s="36"/>
      <c r="BB426" s="36"/>
      <c r="BC426" s="36"/>
      <c r="BD426" s="36"/>
      <c r="BE426" s="36"/>
      <c r="BF426" s="36"/>
      <c r="BG426" s="36"/>
      <c r="BH426" s="36"/>
      <c r="BI426" s="36"/>
      <c r="BJ426" s="29"/>
      <c r="BK426" s="36"/>
      <c r="BL426" s="29"/>
      <c r="BM426" s="36"/>
      <c r="BN426" s="36"/>
      <c r="BO426" s="36"/>
      <c r="BP426" s="29"/>
      <c r="BQ426" s="36"/>
      <c r="BR426" s="29"/>
      <c r="BS426" s="36"/>
      <c r="BT426" s="36"/>
      <c r="BU426" s="36"/>
      <c r="BV426" s="36"/>
    </row>
    <row r="427" spans="1:75" x14ac:dyDescent="0.25">
      <c r="A427" s="16">
        <v>425</v>
      </c>
      <c r="B427" s="16">
        <v>2</v>
      </c>
      <c r="C427" s="31" t="s">
        <v>866</v>
      </c>
      <c r="D427" s="40">
        <f>'ПЛАН 2019'!F427-январь!E427</f>
        <v>158.71130514009661</v>
      </c>
      <c r="E427" s="40">
        <f t="shared" si="6"/>
        <v>0</v>
      </c>
      <c r="F427" s="36"/>
      <c r="G427" s="36"/>
      <c r="H427" s="36"/>
      <c r="I427" s="27"/>
      <c r="J427" s="36"/>
      <c r="K427" s="36"/>
      <c r="L427" s="36"/>
      <c r="M427" s="36"/>
      <c r="N427" s="36"/>
      <c r="O427" s="29"/>
      <c r="P427" s="36"/>
      <c r="Q427" s="29"/>
      <c r="R427" s="36"/>
      <c r="S427" s="36"/>
      <c r="T427" s="36"/>
      <c r="U427" s="36"/>
      <c r="V427" s="36"/>
      <c r="W427" s="36"/>
      <c r="X427" s="36"/>
      <c r="Y427" s="29"/>
      <c r="Z427" s="36"/>
      <c r="AA427" s="66"/>
      <c r="AB427" s="36"/>
      <c r="AC427" s="36"/>
      <c r="AD427" s="36"/>
      <c r="AE427" s="36"/>
      <c r="AF427" s="36"/>
      <c r="AG427" s="36"/>
      <c r="AH427" s="29"/>
      <c r="AI427" s="36"/>
      <c r="AJ427" s="29"/>
      <c r="AK427" s="36"/>
      <c r="AL427" s="36"/>
      <c r="AM427" s="36"/>
      <c r="AN427" s="29"/>
      <c r="AO427" s="36"/>
      <c r="AP427" s="29"/>
      <c r="AQ427" s="36"/>
      <c r="AR427" s="29"/>
      <c r="AS427" s="36"/>
      <c r="AT427" s="36"/>
      <c r="AU427" s="36"/>
      <c r="AV427" s="29"/>
      <c r="AW427" s="36"/>
      <c r="AX427" s="36"/>
      <c r="AY427" s="36"/>
      <c r="AZ427" s="29"/>
      <c r="BA427" s="36"/>
      <c r="BB427" s="36"/>
      <c r="BC427" s="36"/>
      <c r="BD427" s="36"/>
      <c r="BE427" s="36"/>
      <c r="BF427" s="36"/>
      <c r="BG427" s="36"/>
      <c r="BH427" s="36"/>
      <c r="BI427" s="36"/>
      <c r="BJ427" s="29"/>
      <c r="BK427" s="36"/>
      <c r="BL427" s="29"/>
      <c r="BM427" s="36"/>
      <c r="BN427" s="36"/>
      <c r="BO427" s="36"/>
      <c r="BP427" s="29"/>
      <c r="BQ427" s="36"/>
      <c r="BR427" s="29"/>
      <c r="BS427" s="36"/>
      <c r="BT427" s="36"/>
      <c r="BU427" s="36"/>
      <c r="BV427" s="36"/>
    </row>
    <row r="428" spans="1:75" x14ac:dyDescent="0.25">
      <c r="A428" s="16">
        <v>426</v>
      </c>
      <c r="B428" s="16">
        <v>2</v>
      </c>
      <c r="C428" s="31" t="s">
        <v>867</v>
      </c>
      <c r="D428" s="40">
        <f>'ПЛАН 2019'!F428-январь!E428</f>
        <v>1711.4870023285025</v>
      </c>
      <c r="E428" s="40">
        <f t="shared" si="6"/>
        <v>0</v>
      </c>
      <c r="F428" s="36"/>
      <c r="G428" s="36"/>
      <c r="H428" s="36"/>
      <c r="I428" s="27"/>
      <c r="J428" s="36"/>
      <c r="K428" s="36"/>
      <c r="L428" s="36"/>
      <c r="M428" s="36"/>
      <c r="N428" s="36"/>
      <c r="O428" s="29"/>
      <c r="P428" s="36"/>
      <c r="Q428" s="29"/>
      <c r="R428" s="36"/>
      <c r="S428" s="36"/>
      <c r="T428" s="36"/>
      <c r="U428" s="36"/>
      <c r="V428" s="36"/>
      <c r="W428" s="36"/>
      <c r="X428" s="36"/>
      <c r="Y428" s="29"/>
      <c r="Z428" s="36"/>
      <c r="AA428" s="66"/>
      <c r="AB428" s="36"/>
      <c r="AC428" s="36"/>
      <c r="AD428" s="36"/>
      <c r="AE428" s="36"/>
      <c r="AF428" s="36"/>
      <c r="AG428" s="36"/>
      <c r="AH428" s="29"/>
      <c r="AI428" s="36"/>
      <c r="AJ428" s="29"/>
      <c r="AK428" s="36"/>
      <c r="AL428" s="36"/>
      <c r="AM428" s="36"/>
      <c r="AN428" s="29"/>
      <c r="AO428" s="36"/>
      <c r="AP428" s="29"/>
      <c r="AQ428" s="36"/>
      <c r="AR428" s="29"/>
      <c r="AS428" s="36"/>
      <c r="AT428" s="36"/>
      <c r="AU428" s="36"/>
      <c r="AV428" s="29"/>
      <c r="AW428" s="36"/>
      <c r="AX428" s="36"/>
      <c r="AY428" s="36"/>
      <c r="AZ428" s="29"/>
      <c r="BA428" s="36"/>
      <c r="BB428" s="36"/>
      <c r="BC428" s="36"/>
      <c r="BD428" s="36"/>
      <c r="BE428" s="36"/>
      <c r="BF428" s="36"/>
      <c r="BG428" s="36"/>
      <c r="BH428" s="36"/>
      <c r="BI428" s="36"/>
      <c r="BJ428" s="29"/>
      <c r="BK428" s="36"/>
      <c r="BL428" s="29"/>
      <c r="BM428" s="36"/>
      <c r="BN428" s="36"/>
      <c r="BO428" s="36"/>
      <c r="BP428" s="29"/>
      <c r="BQ428" s="36"/>
      <c r="BR428" s="29"/>
      <c r="BS428" s="36"/>
      <c r="BT428" s="36"/>
      <c r="BU428" s="36"/>
      <c r="BV428" s="36"/>
    </row>
    <row r="429" spans="1:75" x14ac:dyDescent="0.25">
      <c r="A429" s="16">
        <v>427</v>
      </c>
      <c r="B429" s="16">
        <v>2</v>
      </c>
      <c r="C429" s="31" t="s">
        <v>868</v>
      </c>
      <c r="D429" s="40">
        <f>'ПЛАН 2019'!F429-январь!E429</f>
        <v>2080.4495351594201</v>
      </c>
      <c r="E429" s="40">
        <f t="shared" si="6"/>
        <v>0</v>
      </c>
      <c r="F429" s="36"/>
      <c r="G429" s="36"/>
      <c r="H429" s="36"/>
      <c r="I429" s="27"/>
      <c r="J429" s="36"/>
      <c r="K429" s="36"/>
      <c r="L429" s="36"/>
      <c r="M429" s="36"/>
      <c r="N429" s="36"/>
      <c r="O429" s="29"/>
      <c r="P429" s="36"/>
      <c r="Q429" s="29"/>
      <c r="R429" s="36"/>
      <c r="S429" s="36"/>
      <c r="T429" s="36"/>
      <c r="U429" s="36"/>
      <c r="V429" s="36"/>
      <c r="W429" s="36"/>
      <c r="X429" s="36"/>
      <c r="Y429" s="29"/>
      <c r="Z429" s="36"/>
      <c r="AA429" s="66"/>
      <c r="AB429" s="36"/>
      <c r="AC429" s="36"/>
      <c r="AD429" s="36"/>
      <c r="AE429" s="36"/>
      <c r="AF429" s="36"/>
      <c r="AG429" s="36"/>
      <c r="AH429" s="29"/>
      <c r="AI429" s="36"/>
      <c r="AJ429" s="29"/>
      <c r="AK429" s="36"/>
      <c r="AL429" s="36"/>
      <c r="AM429" s="36"/>
      <c r="AN429" s="29"/>
      <c r="AO429" s="36"/>
      <c r="AP429" s="29"/>
      <c r="AQ429" s="36"/>
      <c r="AR429" s="29"/>
      <c r="AS429" s="36"/>
      <c r="AT429" s="36"/>
      <c r="AU429" s="36"/>
      <c r="AV429" s="29"/>
      <c r="AW429" s="36"/>
      <c r="AX429" s="36"/>
      <c r="AY429" s="36"/>
      <c r="AZ429" s="29"/>
      <c r="BA429" s="36"/>
      <c r="BB429" s="36"/>
      <c r="BC429" s="36"/>
      <c r="BD429" s="36"/>
      <c r="BE429" s="36"/>
      <c r="BF429" s="36"/>
      <c r="BG429" s="36"/>
      <c r="BH429" s="36"/>
      <c r="BI429" s="36"/>
      <c r="BJ429" s="29"/>
      <c r="BK429" s="36"/>
      <c r="BL429" s="29"/>
      <c r="BM429" s="36"/>
      <c r="BN429" s="36"/>
      <c r="BO429" s="36"/>
      <c r="BP429" s="29"/>
      <c r="BQ429" s="36"/>
      <c r="BR429" s="29"/>
      <c r="BS429" s="36"/>
      <c r="BT429" s="36"/>
      <c r="BU429" s="36"/>
      <c r="BV429" s="36"/>
    </row>
    <row r="430" spans="1:75" s="86" customFormat="1" x14ac:dyDescent="0.25">
      <c r="A430" s="79">
        <v>428</v>
      </c>
      <c r="B430" s="79">
        <v>2</v>
      </c>
      <c r="C430" s="80" t="s">
        <v>869</v>
      </c>
      <c r="D430" s="40">
        <f>'ПЛАН 2019'!F430-январь!E430</f>
        <v>1899.2346222608694</v>
      </c>
      <c r="E430" s="81">
        <f t="shared" si="6"/>
        <v>2.0819999999999999</v>
      </c>
      <c r="F430" s="82"/>
      <c r="G430" s="82"/>
      <c r="H430" s="82"/>
      <c r="I430" s="83"/>
      <c r="J430" s="82"/>
      <c r="K430" s="82"/>
      <c r="L430" s="82"/>
      <c r="M430" s="82"/>
      <c r="N430" s="82"/>
      <c r="O430" s="84"/>
      <c r="P430" s="82"/>
      <c r="Q430" s="84"/>
      <c r="R430" s="82"/>
      <c r="S430" s="82"/>
      <c r="T430" s="82"/>
      <c r="U430" s="82"/>
      <c r="V430" s="82"/>
      <c r="W430" s="82"/>
      <c r="X430" s="82"/>
      <c r="Y430" s="84"/>
      <c r="Z430" s="82"/>
      <c r="AA430" s="85"/>
      <c r="AB430" s="82"/>
      <c r="AC430" s="82"/>
      <c r="AD430" s="82"/>
      <c r="AE430" s="82"/>
      <c r="AF430" s="82"/>
      <c r="AG430" s="82"/>
      <c r="AH430" s="84"/>
      <c r="AI430" s="82"/>
      <c r="AJ430" s="84"/>
      <c r="AK430" s="82"/>
      <c r="AL430" s="82"/>
      <c r="AM430" s="82"/>
      <c r="AN430" s="84"/>
      <c r="AO430" s="82"/>
      <c r="AP430" s="84"/>
      <c r="AQ430" s="82"/>
      <c r="AR430" s="84"/>
      <c r="AS430" s="82"/>
      <c r="AT430" s="82"/>
      <c r="AU430" s="82"/>
      <c r="AV430" s="84"/>
      <c r="AW430" s="82"/>
      <c r="AX430" s="82"/>
      <c r="AY430" s="82"/>
      <c r="AZ430" s="84"/>
      <c r="BA430" s="82"/>
      <c r="BB430" s="82"/>
      <c r="BC430" s="82"/>
      <c r="BD430" s="82"/>
      <c r="BE430" s="82"/>
      <c r="BF430" s="82"/>
      <c r="BG430" s="82"/>
      <c r="BH430" s="82"/>
      <c r="BI430" s="82"/>
      <c r="BJ430" s="84"/>
      <c r="BK430" s="82"/>
      <c r="BL430" s="84"/>
      <c r="BM430" s="82"/>
      <c r="BN430" s="82"/>
      <c r="BO430" s="82"/>
      <c r="BP430" s="84"/>
      <c r="BQ430" s="82"/>
      <c r="BR430" s="84"/>
      <c r="BS430" s="82"/>
      <c r="BT430" s="82"/>
      <c r="BU430" s="82"/>
      <c r="BV430" s="82">
        <v>2.0819999999999999</v>
      </c>
      <c r="BW430" s="86" t="s">
        <v>1073</v>
      </c>
    </row>
    <row r="431" spans="1:75" s="86" customFormat="1" x14ac:dyDescent="0.25">
      <c r="A431" s="79">
        <v>429</v>
      </c>
      <c r="B431" s="79">
        <v>2</v>
      </c>
      <c r="C431" s="80" t="s">
        <v>870</v>
      </c>
      <c r="D431" s="40">
        <f>'ПЛАН 2019'!F431-январь!E431</f>
        <v>1661.9781471594204</v>
      </c>
      <c r="E431" s="81">
        <f t="shared" si="6"/>
        <v>0.84699999999999998</v>
      </c>
      <c r="F431" s="82"/>
      <c r="G431" s="82"/>
      <c r="H431" s="82"/>
      <c r="I431" s="83"/>
      <c r="J431" s="82"/>
      <c r="K431" s="82"/>
      <c r="L431" s="82"/>
      <c r="M431" s="82"/>
      <c r="N431" s="82"/>
      <c r="O431" s="84"/>
      <c r="P431" s="82"/>
      <c r="Q431" s="84"/>
      <c r="R431" s="82"/>
      <c r="S431" s="82"/>
      <c r="T431" s="82"/>
      <c r="U431" s="82"/>
      <c r="V431" s="82"/>
      <c r="W431" s="82"/>
      <c r="X431" s="82"/>
      <c r="Y431" s="84"/>
      <c r="Z431" s="82"/>
      <c r="AA431" s="85"/>
      <c r="AB431" s="82"/>
      <c r="AC431" s="82"/>
      <c r="AD431" s="82"/>
      <c r="AE431" s="82"/>
      <c r="AF431" s="82"/>
      <c r="AG431" s="82"/>
      <c r="AH431" s="84"/>
      <c r="AI431" s="82"/>
      <c r="AJ431" s="84"/>
      <c r="AK431" s="82"/>
      <c r="AL431" s="82"/>
      <c r="AM431" s="82"/>
      <c r="AN431" s="84"/>
      <c r="AO431" s="82"/>
      <c r="AP431" s="84"/>
      <c r="AQ431" s="82"/>
      <c r="AR431" s="84"/>
      <c r="AS431" s="82"/>
      <c r="AT431" s="82"/>
      <c r="AU431" s="82"/>
      <c r="AV431" s="84"/>
      <c r="AW431" s="82"/>
      <c r="AX431" s="82"/>
      <c r="AY431" s="82"/>
      <c r="AZ431" s="84"/>
      <c r="BA431" s="82"/>
      <c r="BB431" s="82"/>
      <c r="BC431" s="82"/>
      <c r="BD431" s="82"/>
      <c r="BE431" s="82"/>
      <c r="BF431" s="82"/>
      <c r="BG431" s="82"/>
      <c r="BH431" s="82"/>
      <c r="BI431" s="82"/>
      <c r="BJ431" s="84"/>
      <c r="BK431" s="82"/>
      <c r="BL431" s="84"/>
      <c r="BM431" s="82"/>
      <c r="BN431" s="82">
        <v>5.0000000000000001E-3</v>
      </c>
      <c r="BO431" s="82">
        <v>0.84699999999999998</v>
      </c>
      <c r="BP431" s="84"/>
      <c r="BQ431" s="82"/>
      <c r="BR431" s="84"/>
      <c r="BS431" s="82"/>
      <c r="BT431" s="82"/>
      <c r="BU431" s="82"/>
      <c r="BV431" s="82"/>
    </row>
    <row r="432" spans="1:75" s="86" customFormat="1" x14ac:dyDescent="0.25">
      <c r="A432" s="79">
        <v>430</v>
      </c>
      <c r="B432" s="79">
        <v>1</v>
      </c>
      <c r="C432" s="80" t="s">
        <v>871</v>
      </c>
      <c r="D432" s="40">
        <f>'ПЛАН 2019'!F432-январь!E432</f>
        <v>836.71135593623194</v>
      </c>
      <c r="E432" s="81">
        <f t="shared" si="6"/>
        <v>25.021999999999998</v>
      </c>
      <c r="F432" s="82"/>
      <c r="G432" s="82"/>
      <c r="H432" s="82"/>
      <c r="I432" s="83"/>
      <c r="J432" s="82"/>
      <c r="K432" s="82"/>
      <c r="L432" s="82"/>
      <c r="M432" s="82"/>
      <c r="N432" s="82"/>
      <c r="O432" s="84"/>
      <c r="P432" s="82"/>
      <c r="Q432" s="84"/>
      <c r="R432" s="82"/>
      <c r="S432" s="82"/>
      <c r="T432" s="82"/>
      <c r="U432" s="82"/>
      <c r="V432" s="82"/>
      <c r="W432" s="82"/>
      <c r="X432" s="82"/>
      <c r="Y432" s="84"/>
      <c r="Z432" s="82"/>
      <c r="AA432" s="85"/>
      <c r="AB432" s="82"/>
      <c r="AC432" s="82"/>
      <c r="AD432" s="82"/>
      <c r="AE432" s="82"/>
      <c r="AF432" s="82"/>
      <c r="AG432" s="82"/>
      <c r="AH432" s="84"/>
      <c r="AI432" s="82"/>
      <c r="AJ432" s="84"/>
      <c r="AK432" s="82"/>
      <c r="AL432" s="82"/>
      <c r="AM432" s="82"/>
      <c r="AN432" s="84"/>
      <c r="AO432" s="82"/>
      <c r="AP432" s="84"/>
      <c r="AQ432" s="82"/>
      <c r="AR432" s="84"/>
      <c r="AS432" s="82"/>
      <c r="AT432" s="82"/>
      <c r="AU432" s="82"/>
      <c r="AV432" s="84"/>
      <c r="AW432" s="82"/>
      <c r="AX432" s="82"/>
      <c r="AY432" s="82"/>
      <c r="AZ432" s="84"/>
      <c r="BA432" s="82"/>
      <c r="BB432" s="82"/>
      <c r="BC432" s="82"/>
      <c r="BD432" s="82"/>
      <c r="BE432" s="82"/>
      <c r="BF432" s="82">
        <v>2.1999999999999999E-2</v>
      </c>
      <c r="BG432" s="82">
        <v>23.09</v>
      </c>
      <c r="BH432" s="82"/>
      <c r="BI432" s="82"/>
      <c r="BJ432" s="84"/>
      <c r="BK432" s="82"/>
      <c r="BL432" s="84">
        <v>4</v>
      </c>
      <c r="BM432" s="82">
        <v>1.9319999999999999</v>
      </c>
      <c r="BN432" s="82"/>
      <c r="BO432" s="82"/>
      <c r="BP432" s="84"/>
      <c r="BQ432" s="82"/>
      <c r="BR432" s="84"/>
      <c r="BS432" s="82"/>
      <c r="BT432" s="82"/>
      <c r="BU432" s="82"/>
      <c r="BV432" s="82"/>
    </row>
    <row r="433" spans="1:75" x14ac:dyDescent="0.25">
      <c r="A433" s="16">
        <v>431</v>
      </c>
      <c r="B433" s="16">
        <v>1</v>
      </c>
      <c r="C433" s="31" t="s">
        <v>872</v>
      </c>
      <c r="D433" s="40">
        <f>'ПЛАН 2019'!F433-январь!E433</f>
        <v>523.55689800000005</v>
      </c>
      <c r="E433" s="40">
        <f t="shared" si="6"/>
        <v>0</v>
      </c>
      <c r="F433" s="36"/>
      <c r="G433" s="36"/>
      <c r="H433" s="36"/>
      <c r="I433" s="27"/>
      <c r="J433" s="36"/>
      <c r="K433" s="36"/>
      <c r="L433" s="36"/>
      <c r="M433" s="36"/>
      <c r="N433" s="36"/>
      <c r="O433" s="29"/>
      <c r="P433" s="36"/>
      <c r="Q433" s="29"/>
      <c r="R433" s="36"/>
      <c r="S433" s="36"/>
      <c r="T433" s="36"/>
      <c r="U433" s="36"/>
      <c r="V433" s="36"/>
      <c r="W433" s="36"/>
      <c r="X433" s="36"/>
      <c r="Y433" s="29"/>
      <c r="Z433" s="36"/>
      <c r="AA433" s="66"/>
      <c r="AB433" s="36"/>
      <c r="AC433" s="36"/>
      <c r="AD433" s="36"/>
      <c r="AE433" s="36"/>
      <c r="AF433" s="36"/>
      <c r="AG433" s="36"/>
      <c r="AH433" s="29"/>
      <c r="AI433" s="36"/>
      <c r="AJ433" s="29"/>
      <c r="AK433" s="36"/>
      <c r="AL433" s="36"/>
      <c r="AM433" s="36"/>
      <c r="AN433" s="29"/>
      <c r="AO433" s="36"/>
      <c r="AP433" s="29"/>
      <c r="AQ433" s="36"/>
      <c r="AR433" s="29"/>
      <c r="AS433" s="36"/>
      <c r="AT433" s="36"/>
      <c r="AU433" s="36"/>
      <c r="AV433" s="29"/>
      <c r="AW433" s="36"/>
      <c r="AX433" s="36"/>
      <c r="AY433" s="36"/>
      <c r="AZ433" s="29"/>
      <c r="BA433" s="36"/>
      <c r="BB433" s="36"/>
      <c r="BC433" s="36"/>
      <c r="BD433" s="36"/>
      <c r="BE433" s="36"/>
      <c r="BF433" s="36"/>
      <c r="BG433" s="36"/>
      <c r="BH433" s="36"/>
      <c r="BI433" s="36"/>
      <c r="BJ433" s="29"/>
      <c r="BK433" s="36"/>
      <c r="BL433" s="29"/>
      <c r="BM433" s="36"/>
      <c r="BN433" s="36"/>
      <c r="BO433" s="36"/>
      <c r="BP433" s="29"/>
      <c r="BQ433" s="36"/>
      <c r="BR433" s="29"/>
      <c r="BS433" s="36"/>
      <c r="BT433" s="36"/>
      <c r="BU433" s="36"/>
      <c r="BV433" s="36"/>
    </row>
    <row r="434" spans="1:75" x14ac:dyDescent="0.25">
      <c r="A434" s="16">
        <v>432</v>
      </c>
      <c r="B434" s="16">
        <v>1</v>
      </c>
      <c r="C434" s="31" t="s">
        <v>873</v>
      </c>
      <c r="D434" s="40">
        <f>'ПЛАН 2019'!F434-январь!E434</f>
        <v>382.09888740096619</v>
      </c>
      <c r="E434" s="40">
        <f t="shared" si="6"/>
        <v>0</v>
      </c>
      <c r="F434" s="36"/>
      <c r="G434" s="36"/>
      <c r="H434" s="36"/>
      <c r="I434" s="27"/>
      <c r="J434" s="36"/>
      <c r="K434" s="36"/>
      <c r="L434" s="36"/>
      <c r="M434" s="36"/>
      <c r="N434" s="36"/>
      <c r="O434" s="29"/>
      <c r="P434" s="36"/>
      <c r="Q434" s="29"/>
      <c r="R434" s="36"/>
      <c r="S434" s="36"/>
      <c r="T434" s="36"/>
      <c r="U434" s="36"/>
      <c r="V434" s="36"/>
      <c r="W434" s="36"/>
      <c r="X434" s="36"/>
      <c r="Y434" s="29"/>
      <c r="Z434" s="36"/>
      <c r="AA434" s="66"/>
      <c r="AB434" s="36"/>
      <c r="AC434" s="36"/>
      <c r="AD434" s="36"/>
      <c r="AE434" s="36"/>
      <c r="AF434" s="36"/>
      <c r="AG434" s="36"/>
      <c r="AH434" s="29"/>
      <c r="AI434" s="36"/>
      <c r="AJ434" s="29"/>
      <c r="AK434" s="36"/>
      <c r="AL434" s="36"/>
      <c r="AM434" s="36"/>
      <c r="AN434" s="29"/>
      <c r="AO434" s="36"/>
      <c r="AP434" s="29"/>
      <c r="AQ434" s="36"/>
      <c r="AR434" s="29"/>
      <c r="AS434" s="36"/>
      <c r="AT434" s="36"/>
      <c r="AU434" s="36"/>
      <c r="AV434" s="29"/>
      <c r="AW434" s="36"/>
      <c r="AX434" s="36"/>
      <c r="AY434" s="36"/>
      <c r="AZ434" s="29"/>
      <c r="BA434" s="36"/>
      <c r="BB434" s="36"/>
      <c r="BC434" s="36"/>
      <c r="BD434" s="36"/>
      <c r="BE434" s="36"/>
      <c r="BF434" s="36"/>
      <c r="BG434" s="36"/>
      <c r="BH434" s="36"/>
      <c r="BI434" s="36"/>
      <c r="BJ434" s="29"/>
      <c r="BK434" s="36"/>
      <c r="BL434" s="29"/>
      <c r="BM434" s="36"/>
      <c r="BN434" s="36"/>
      <c r="BO434" s="36"/>
      <c r="BP434" s="29"/>
      <c r="BQ434" s="36"/>
      <c r="BR434" s="29"/>
      <c r="BS434" s="36"/>
      <c r="BT434" s="36"/>
      <c r="BU434" s="36"/>
      <c r="BV434" s="36"/>
    </row>
    <row r="435" spans="1:75" s="86" customFormat="1" x14ac:dyDescent="0.25">
      <c r="A435" s="79">
        <v>433</v>
      </c>
      <c r="B435" s="79">
        <v>1</v>
      </c>
      <c r="C435" s="80" t="s">
        <v>874</v>
      </c>
      <c r="D435" s="40">
        <f>'ПЛАН 2019'!F435-январь!E435</f>
        <v>374.23171904347828</v>
      </c>
      <c r="E435" s="81">
        <f t="shared" si="6"/>
        <v>10.803000000000001</v>
      </c>
      <c r="F435" s="82"/>
      <c r="G435" s="82"/>
      <c r="H435" s="82"/>
      <c r="I435" s="83"/>
      <c r="J435" s="82"/>
      <c r="K435" s="82"/>
      <c r="L435" s="82"/>
      <c r="M435" s="82"/>
      <c r="N435" s="82"/>
      <c r="O435" s="84"/>
      <c r="P435" s="82"/>
      <c r="Q435" s="84"/>
      <c r="R435" s="82"/>
      <c r="S435" s="82"/>
      <c r="T435" s="82"/>
      <c r="U435" s="82"/>
      <c r="V435" s="82"/>
      <c r="W435" s="82"/>
      <c r="X435" s="82"/>
      <c r="Y435" s="84"/>
      <c r="Z435" s="82"/>
      <c r="AA435" s="85"/>
      <c r="AB435" s="82"/>
      <c r="AC435" s="82"/>
      <c r="AD435" s="82"/>
      <c r="AE435" s="82"/>
      <c r="AF435" s="82"/>
      <c r="AG435" s="82"/>
      <c r="AH435" s="84"/>
      <c r="AI435" s="82"/>
      <c r="AJ435" s="84"/>
      <c r="AK435" s="82"/>
      <c r="AL435" s="82"/>
      <c r="AM435" s="82"/>
      <c r="AN435" s="84"/>
      <c r="AO435" s="82"/>
      <c r="AP435" s="84"/>
      <c r="AQ435" s="82"/>
      <c r="AR435" s="84"/>
      <c r="AS435" s="82"/>
      <c r="AT435" s="82"/>
      <c r="AU435" s="82"/>
      <c r="AV435" s="84"/>
      <c r="AW435" s="82"/>
      <c r="AX435" s="82"/>
      <c r="AY435" s="82"/>
      <c r="AZ435" s="84"/>
      <c r="BA435" s="82"/>
      <c r="BB435" s="82"/>
      <c r="BC435" s="82"/>
      <c r="BD435" s="82"/>
      <c r="BE435" s="82"/>
      <c r="BF435" s="82"/>
      <c r="BG435" s="82"/>
      <c r="BH435" s="82"/>
      <c r="BI435" s="82"/>
      <c r="BJ435" s="84"/>
      <c r="BK435" s="82"/>
      <c r="BL435" s="84">
        <v>10</v>
      </c>
      <c r="BM435" s="82">
        <f>0.966+8.694</f>
        <v>9.66</v>
      </c>
      <c r="BN435" s="82"/>
      <c r="BO435" s="82"/>
      <c r="BP435" s="84"/>
      <c r="BQ435" s="82"/>
      <c r="BR435" s="84"/>
      <c r="BS435" s="82"/>
      <c r="BT435" s="82"/>
      <c r="BU435" s="82"/>
      <c r="BV435" s="82">
        <v>1.143</v>
      </c>
    </row>
    <row r="436" spans="1:75" s="86" customFormat="1" x14ac:dyDescent="0.25">
      <c r="A436" s="79">
        <v>434</v>
      </c>
      <c r="B436" s="79">
        <v>1</v>
      </c>
      <c r="C436" s="80" t="s">
        <v>875</v>
      </c>
      <c r="D436" s="40">
        <f>'ПЛАН 2019'!F436-январь!E436</f>
        <v>205.53722561352657</v>
      </c>
      <c r="E436" s="81">
        <f t="shared" si="6"/>
        <v>3.3809999999999998</v>
      </c>
      <c r="F436" s="82"/>
      <c r="G436" s="82"/>
      <c r="H436" s="82"/>
      <c r="I436" s="83"/>
      <c r="J436" s="82"/>
      <c r="K436" s="82"/>
      <c r="L436" s="82"/>
      <c r="M436" s="82"/>
      <c r="N436" s="82"/>
      <c r="O436" s="84"/>
      <c r="P436" s="82"/>
      <c r="Q436" s="84"/>
      <c r="R436" s="82"/>
      <c r="S436" s="82"/>
      <c r="T436" s="82"/>
      <c r="U436" s="82"/>
      <c r="V436" s="82"/>
      <c r="W436" s="82"/>
      <c r="X436" s="82"/>
      <c r="Y436" s="84"/>
      <c r="Z436" s="82"/>
      <c r="AA436" s="85"/>
      <c r="AB436" s="82"/>
      <c r="AC436" s="82"/>
      <c r="AD436" s="82"/>
      <c r="AE436" s="82"/>
      <c r="AF436" s="82"/>
      <c r="AG436" s="82"/>
      <c r="AH436" s="84"/>
      <c r="AI436" s="82"/>
      <c r="AJ436" s="84"/>
      <c r="AK436" s="82"/>
      <c r="AL436" s="82"/>
      <c r="AM436" s="82"/>
      <c r="AN436" s="84"/>
      <c r="AO436" s="82"/>
      <c r="AP436" s="84"/>
      <c r="AQ436" s="82"/>
      <c r="AR436" s="84"/>
      <c r="AS436" s="82"/>
      <c r="AT436" s="82"/>
      <c r="AU436" s="82"/>
      <c r="AV436" s="84"/>
      <c r="AW436" s="82"/>
      <c r="AX436" s="82"/>
      <c r="AY436" s="82"/>
      <c r="AZ436" s="84"/>
      <c r="BA436" s="82"/>
      <c r="BB436" s="82"/>
      <c r="BC436" s="82"/>
      <c r="BD436" s="82"/>
      <c r="BE436" s="82"/>
      <c r="BF436" s="82"/>
      <c r="BG436" s="82"/>
      <c r="BH436" s="82"/>
      <c r="BI436" s="82"/>
      <c r="BJ436" s="84"/>
      <c r="BK436" s="82"/>
      <c r="BL436" s="84">
        <v>7</v>
      </c>
      <c r="BM436" s="82">
        <v>3.3809999999999998</v>
      </c>
      <c r="BN436" s="82"/>
      <c r="BO436" s="82"/>
      <c r="BP436" s="84"/>
      <c r="BQ436" s="82"/>
      <c r="BR436" s="84"/>
      <c r="BS436" s="82"/>
      <c r="BT436" s="82"/>
      <c r="BU436" s="82"/>
      <c r="BV436" s="82"/>
    </row>
    <row r="437" spans="1:75" x14ac:dyDescent="0.25">
      <c r="A437" s="16">
        <v>435</v>
      </c>
      <c r="B437" s="16">
        <v>1</v>
      </c>
      <c r="C437" s="31" t="s">
        <v>876</v>
      </c>
      <c r="D437" s="40">
        <f>'ПЛАН 2019'!F437-январь!E437</f>
        <v>581.58864172946858</v>
      </c>
      <c r="E437" s="40">
        <f t="shared" si="6"/>
        <v>0</v>
      </c>
      <c r="F437" s="36"/>
      <c r="G437" s="36"/>
      <c r="H437" s="36"/>
      <c r="I437" s="27"/>
      <c r="J437" s="36"/>
      <c r="K437" s="36"/>
      <c r="L437" s="36"/>
      <c r="M437" s="36"/>
      <c r="N437" s="36"/>
      <c r="O437" s="29"/>
      <c r="P437" s="36"/>
      <c r="Q437" s="29"/>
      <c r="R437" s="36"/>
      <c r="S437" s="36"/>
      <c r="T437" s="36"/>
      <c r="U437" s="36"/>
      <c r="V437" s="36"/>
      <c r="W437" s="36"/>
      <c r="X437" s="36"/>
      <c r="Y437" s="29"/>
      <c r="Z437" s="36"/>
      <c r="AA437" s="66"/>
      <c r="AB437" s="36"/>
      <c r="AC437" s="36"/>
      <c r="AD437" s="36"/>
      <c r="AE437" s="36"/>
      <c r="AF437" s="36"/>
      <c r="AG437" s="36"/>
      <c r="AH437" s="29"/>
      <c r="AI437" s="36"/>
      <c r="AJ437" s="29"/>
      <c r="AK437" s="36"/>
      <c r="AL437" s="36"/>
      <c r="AM437" s="36"/>
      <c r="AN437" s="29"/>
      <c r="AO437" s="36"/>
      <c r="AP437" s="29"/>
      <c r="AQ437" s="36"/>
      <c r="AR437" s="29"/>
      <c r="AS437" s="36"/>
      <c r="AT437" s="36"/>
      <c r="AU437" s="36"/>
      <c r="AV437" s="29"/>
      <c r="AW437" s="36"/>
      <c r="AX437" s="36"/>
      <c r="AY437" s="36"/>
      <c r="AZ437" s="29"/>
      <c r="BA437" s="36"/>
      <c r="BB437" s="36"/>
      <c r="BC437" s="36"/>
      <c r="BD437" s="36"/>
      <c r="BE437" s="36"/>
      <c r="BF437" s="36"/>
      <c r="BG437" s="36"/>
      <c r="BH437" s="36"/>
      <c r="BI437" s="36"/>
      <c r="BJ437" s="29"/>
      <c r="BK437" s="36"/>
      <c r="BL437" s="29"/>
      <c r="BM437" s="36"/>
      <c r="BN437" s="36"/>
      <c r="BO437" s="36"/>
      <c r="BP437" s="29"/>
      <c r="BQ437" s="36"/>
      <c r="BR437" s="29"/>
      <c r="BS437" s="36"/>
      <c r="BT437" s="36"/>
      <c r="BU437" s="36"/>
      <c r="BV437" s="36"/>
    </row>
    <row r="438" spans="1:75" x14ac:dyDescent="0.25">
      <c r="A438" s="16">
        <v>436</v>
      </c>
      <c r="B438" s="16">
        <v>1</v>
      </c>
      <c r="C438" s="31" t="s">
        <v>877</v>
      </c>
      <c r="D438" s="40">
        <f>'ПЛАН 2019'!F438-январь!E438</f>
        <v>754.11733750724648</v>
      </c>
      <c r="E438" s="40">
        <f t="shared" si="6"/>
        <v>0</v>
      </c>
      <c r="F438" s="36"/>
      <c r="G438" s="36"/>
      <c r="H438" s="36"/>
      <c r="I438" s="27"/>
      <c r="J438" s="36"/>
      <c r="K438" s="36"/>
      <c r="L438" s="36"/>
      <c r="M438" s="36"/>
      <c r="N438" s="36"/>
      <c r="O438" s="29"/>
      <c r="P438" s="36"/>
      <c r="Q438" s="29"/>
      <c r="R438" s="36"/>
      <c r="S438" s="36"/>
      <c r="T438" s="36"/>
      <c r="U438" s="36"/>
      <c r="V438" s="36"/>
      <c r="W438" s="36"/>
      <c r="X438" s="36"/>
      <c r="Y438" s="29"/>
      <c r="Z438" s="36"/>
      <c r="AA438" s="66"/>
      <c r="AB438" s="36"/>
      <c r="AC438" s="36"/>
      <c r="AD438" s="36"/>
      <c r="AE438" s="36"/>
      <c r="AF438" s="36"/>
      <c r="AG438" s="36"/>
      <c r="AH438" s="29"/>
      <c r="AI438" s="36"/>
      <c r="AJ438" s="29"/>
      <c r="AK438" s="36"/>
      <c r="AL438" s="36"/>
      <c r="AM438" s="36"/>
      <c r="AN438" s="29"/>
      <c r="AO438" s="36"/>
      <c r="AP438" s="29"/>
      <c r="AQ438" s="36"/>
      <c r="AR438" s="29"/>
      <c r="AS438" s="36"/>
      <c r="AT438" s="36"/>
      <c r="AU438" s="36"/>
      <c r="AV438" s="29"/>
      <c r="AW438" s="36"/>
      <c r="AX438" s="36"/>
      <c r="AY438" s="36"/>
      <c r="AZ438" s="29"/>
      <c r="BA438" s="36"/>
      <c r="BB438" s="36"/>
      <c r="BC438" s="36"/>
      <c r="BD438" s="36"/>
      <c r="BE438" s="36"/>
      <c r="BF438" s="36"/>
      <c r="BG438" s="36"/>
      <c r="BH438" s="36"/>
      <c r="BI438" s="36"/>
      <c r="BJ438" s="29"/>
      <c r="BK438" s="36"/>
      <c r="BL438" s="29"/>
      <c r="BM438" s="36"/>
      <c r="BN438" s="36"/>
      <c r="BO438" s="36"/>
      <c r="BP438" s="29"/>
      <c r="BQ438" s="36"/>
      <c r="BR438" s="29"/>
      <c r="BS438" s="36"/>
      <c r="BT438" s="36"/>
      <c r="BU438" s="36"/>
      <c r="BV438" s="36"/>
    </row>
    <row r="439" spans="1:75" s="86" customFormat="1" x14ac:dyDescent="0.25">
      <c r="A439" s="79">
        <v>437</v>
      </c>
      <c r="B439" s="79">
        <v>1</v>
      </c>
      <c r="C439" s="80" t="s">
        <v>878</v>
      </c>
      <c r="D439" s="40">
        <f>'ПЛАН 2019'!F439-январь!E439</f>
        <v>394.1164956908213</v>
      </c>
      <c r="E439" s="81">
        <f t="shared" si="6"/>
        <v>0.96599999999999997</v>
      </c>
      <c r="F439" s="82"/>
      <c r="G439" s="82"/>
      <c r="H439" s="82"/>
      <c r="I439" s="83"/>
      <c r="J439" s="82"/>
      <c r="K439" s="82"/>
      <c r="L439" s="82"/>
      <c r="M439" s="82"/>
      <c r="N439" s="82"/>
      <c r="O439" s="84"/>
      <c r="P439" s="82"/>
      <c r="Q439" s="84"/>
      <c r="R439" s="82"/>
      <c r="S439" s="82"/>
      <c r="T439" s="82"/>
      <c r="U439" s="82"/>
      <c r="V439" s="82"/>
      <c r="W439" s="82"/>
      <c r="X439" s="82"/>
      <c r="Y439" s="84"/>
      <c r="Z439" s="82"/>
      <c r="AA439" s="85"/>
      <c r="AB439" s="82"/>
      <c r="AC439" s="82"/>
      <c r="AD439" s="82"/>
      <c r="AE439" s="82"/>
      <c r="AF439" s="82"/>
      <c r="AG439" s="82"/>
      <c r="AH439" s="84"/>
      <c r="AI439" s="82"/>
      <c r="AJ439" s="84"/>
      <c r="AK439" s="82"/>
      <c r="AL439" s="82"/>
      <c r="AM439" s="82"/>
      <c r="AN439" s="84"/>
      <c r="AO439" s="82"/>
      <c r="AP439" s="84"/>
      <c r="AQ439" s="82"/>
      <c r="AR439" s="84"/>
      <c r="AS439" s="82"/>
      <c r="AT439" s="82"/>
      <c r="AU439" s="82"/>
      <c r="AV439" s="84"/>
      <c r="AW439" s="82"/>
      <c r="AX439" s="82"/>
      <c r="AY439" s="82"/>
      <c r="AZ439" s="84"/>
      <c r="BA439" s="82"/>
      <c r="BB439" s="82"/>
      <c r="BC439" s="82"/>
      <c r="BD439" s="82"/>
      <c r="BE439" s="82"/>
      <c r="BF439" s="82"/>
      <c r="BG439" s="82"/>
      <c r="BH439" s="82"/>
      <c r="BI439" s="82"/>
      <c r="BJ439" s="84"/>
      <c r="BK439" s="82"/>
      <c r="BL439" s="84">
        <v>2</v>
      </c>
      <c r="BM439" s="82">
        <v>0.96599999999999997</v>
      </c>
      <c r="BN439" s="82"/>
      <c r="BO439" s="82"/>
      <c r="BP439" s="84"/>
      <c r="BQ439" s="82"/>
      <c r="BR439" s="84"/>
      <c r="BS439" s="82"/>
      <c r="BT439" s="82"/>
      <c r="BU439" s="82"/>
      <c r="BV439" s="82"/>
    </row>
    <row r="440" spans="1:75" s="86" customFormat="1" x14ac:dyDescent="0.25">
      <c r="A440" s="79">
        <v>438</v>
      </c>
      <c r="B440" s="79">
        <v>2</v>
      </c>
      <c r="C440" s="80" t="s">
        <v>879</v>
      </c>
      <c r="D440" s="40">
        <f>'ПЛАН 2019'!F440-январь!E440</f>
        <v>154.90942747826074</v>
      </c>
      <c r="E440" s="81">
        <f t="shared" si="6"/>
        <v>6.5550000000000006</v>
      </c>
      <c r="F440" s="82"/>
      <c r="G440" s="82"/>
      <c r="H440" s="82"/>
      <c r="I440" s="83"/>
      <c r="J440" s="82"/>
      <c r="K440" s="82"/>
      <c r="L440" s="82"/>
      <c r="M440" s="82"/>
      <c r="N440" s="82"/>
      <c r="O440" s="84"/>
      <c r="P440" s="82"/>
      <c r="Q440" s="84"/>
      <c r="R440" s="82"/>
      <c r="S440" s="82"/>
      <c r="T440" s="82"/>
      <c r="U440" s="82"/>
      <c r="V440" s="82"/>
      <c r="W440" s="82"/>
      <c r="X440" s="82"/>
      <c r="Y440" s="84"/>
      <c r="Z440" s="82"/>
      <c r="AA440" s="85"/>
      <c r="AB440" s="82"/>
      <c r="AC440" s="82"/>
      <c r="AD440" s="82"/>
      <c r="AE440" s="82"/>
      <c r="AF440" s="82"/>
      <c r="AG440" s="82"/>
      <c r="AH440" s="84"/>
      <c r="AI440" s="82"/>
      <c r="AJ440" s="84"/>
      <c r="AK440" s="82"/>
      <c r="AL440" s="82"/>
      <c r="AM440" s="82"/>
      <c r="AN440" s="84"/>
      <c r="AO440" s="82"/>
      <c r="AP440" s="84"/>
      <c r="AQ440" s="82"/>
      <c r="AR440" s="84"/>
      <c r="AS440" s="82"/>
      <c r="AT440" s="82"/>
      <c r="AU440" s="82"/>
      <c r="AV440" s="84"/>
      <c r="AW440" s="82"/>
      <c r="AX440" s="82"/>
      <c r="AY440" s="82"/>
      <c r="AZ440" s="84"/>
      <c r="BA440" s="82"/>
      <c r="BB440" s="82"/>
      <c r="BC440" s="82"/>
      <c r="BD440" s="82"/>
      <c r="BE440" s="82"/>
      <c r="BF440" s="82">
        <v>6.0000000000000001E-3</v>
      </c>
      <c r="BG440" s="82">
        <v>5.8280000000000003</v>
      </c>
      <c r="BH440" s="82"/>
      <c r="BI440" s="82"/>
      <c r="BJ440" s="84"/>
      <c r="BK440" s="82"/>
      <c r="BL440" s="84"/>
      <c r="BM440" s="82"/>
      <c r="BN440" s="82"/>
      <c r="BO440" s="82"/>
      <c r="BP440" s="84"/>
      <c r="BQ440" s="82"/>
      <c r="BR440" s="84"/>
      <c r="BS440" s="82"/>
      <c r="BT440" s="82"/>
      <c r="BU440" s="82"/>
      <c r="BV440" s="82">
        <v>0.72699999999999998</v>
      </c>
      <c r="BW440" s="86" t="s">
        <v>1080</v>
      </c>
    </row>
    <row r="441" spans="1:75" s="86" customFormat="1" x14ac:dyDescent="0.25">
      <c r="A441" s="79">
        <v>439</v>
      </c>
      <c r="B441" s="79">
        <v>2</v>
      </c>
      <c r="C441" s="80" t="s">
        <v>880</v>
      </c>
      <c r="D441" s="81">
        <f>'ПЛАН 2019'!F441-январь!E441</f>
        <v>3535.3586960193234</v>
      </c>
      <c r="E441" s="81">
        <f t="shared" si="6"/>
        <v>400.4</v>
      </c>
      <c r="F441" s="82"/>
      <c r="G441" s="82"/>
      <c r="H441" s="82"/>
      <c r="I441" s="83"/>
      <c r="J441" s="82"/>
      <c r="K441" s="82"/>
      <c r="L441" s="82"/>
      <c r="M441" s="82"/>
      <c r="N441" s="82"/>
      <c r="O441" s="84"/>
      <c r="P441" s="82"/>
      <c r="Q441" s="84"/>
      <c r="R441" s="82"/>
      <c r="S441" s="82"/>
      <c r="T441" s="82"/>
      <c r="U441" s="82"/>
      <c r="V441" s="82"/>
      <c r="W441" s="82"/>
      <c r="X441" s="82"/>
      <c r="Y441" s="84"/>
      <c r="Z441" s="82"/>
      <c r="AA441" s="85"/>
      <c r="AB441" s="82"/>
      <c r="AC441" s="82"/>
      <c r="AD441" s="82"/>
      <c r="AE441" s="82"/>
      <c r="AF441" s="82"/>
      <c r="AG441" s="82"/>
      <c r="AH441" s="84"/>
      <c r="AI441" s="82"/>
      <c r="AJ441" s="84"/>
      <c r="AK441" s="82"/>
      <c r="AL441" s="82"/>
      <c r="AM441" s="82"/>
      <c r="AN441" s="84"/>
      <c r="AO441" s="82"/>
      <c r="AP441" s="84"/>
      <c r="AQ441" s="82"/>
      <c r="AR441" s="84"/>
      <c r="AS441" s="82"/>
      <c r="AT441" s="82"/>
      <c r="AU441" s="82"/>
      <c r="AV441" s="84"/>
      <c r="AW441" s="82"/>
      <c r="AX441" s="82"/>
      <c r="AY441" s="82"/>
      <c r="AZ441" s="84"/>
      <c r="BA441" s="82"/>
      <c r="BB441" s="82"/>
      <c r="BC441" s="82"/>
      <c r="BD441" s="82"/>
      <c r="BE441" s="82"/>
      <c r="BF441" s="82"/>
      <c r="BG441" s="82"/>
      <c r="BH441" s="82"/>
      <c r="BI441" s="82"/>
      <c r="BJ441" s="84"/>
      <c r="BK441" s="82"/>
      <c r="BL441" s="84"/>
      <c r="BM441" s="82"/>
      <c r="BN441" s="82"/>
      <c r="BO441" s="82"/>
      <c r="BP441" s="84"/>
      <c r="BQ441" s="82"/>
      <c r="BR441" s="84"/>
      <c r="BS441" s="82"/>
      <c r="BT441" s="82">
        <v>5.0049999999999999</v>
      </c>
      <c r="BU441" s="82">
        <v>400.4</v>
      </c>
      <c r="BV441" s="82"/>
    </row>
    <row r="442" spans="1:75" x14ac:dyDescent="0.25">
      <c r="A442" s="16">
        <v>440</v>
      </c>
      <c r="B442" s="16">
        <v>2</v>
      </c>
      <c r="C442" s="31" t="s">
        <v>881</v>
      </c>
      <c r="D442" s="40">
        <f>'ПЛАН 2019'!F442-январь!E442</f>
        <v>-199.8686494202899</v>
      </c>
      <c r="E442" s="40">
        <f t="shared" si="6"/>
        <v>0</v>
      </c>
      <c r="F442" s="36"/>
      <c r="G442" s="36"/>
      <c r="H442" s="36"/>
      <c r="I442" s="27"/>
      <c r="J442" s="36"/>
      <c r="K442" s="36"/>
      <c r="L442" s="36"/>
      <c r="M442" s="36"/>
      <c r="N442" s="36"/>
      <c r="O442" s="29"/>
      <c r="P442" s="36"/>
      <c r="Q442" s="29"/>
      <c r="R442" s="36"/>
      <c r="S442" s="36"/>
      <c r="T442" s="36"/>
      <c r="U442" s="36"/>
      <c r="V442" s="36"/>
      <c r="W442" s="36"/>
      <c r="X442" s="36"/>
      <c r="Y442" s="29"/>
      <c r="Z442" s="36"/>
      <c r="AA442" s="66"/>
      <c r="AB442" s="36"/>
      <c r="AC442" s="36"/>
      <c r="AD442" s="36"/>
      <c r="AE442" s="36"/>
      <c r="AF442" s="36"/>
      <c r="AG442" s="36"/>
      <c r="AH442" s="29"/>
      <c r="AI442" s="36"/>
      <c r="AJ442" s="29"/>
      <c r="AK442" s="36"/>
      <c r="AL442" s="36"/>
      <c r="AM442" s="36"/>
      <c r="AN442" s="29"/>
      <c r="AO442" s="36"/>
      <c r="AP442" s="29"/>
      <c r="AQ442" s="36"/>
      <c r="AR442" s="29"/>
      <c r="AS442" s="36"/>
      <c r="AT442" s="36"/>
      <c r="AU442" s="36"/>
      <c r="AV442" s="29"/>
      <c r="AW442" s="36"/>
      <c r="AX442" s="36"/>
      <c r="AY442" s="36"/>
      <c r="AZ442" s="29"/>
      <c r="BA442" s="36"/>
      <c r="BB442" s="36"/>
      <c r="BC442" s="36"/>
      <c r="BD442" s="36"/>
      <c r="BE442" s="36"/>
      <c r="BF442" s="36"/>
      <c r="BG442" s="36"/>
      <c r="BH442" s="36"/>
      <c r="BI442" s="36"/>
      <c r="BJ442" s="29"/>
      <c r="BK442" s="36"/>
      <c r="BL442" s="29"/>
      <c r="BM442" s="36"/>
      <c r="BN442" s="36"/>
      <c r="BO442" s="36"/>
      <c r="BP442" s="29"/>
      <c r="BQ442" s="36"/>
      <c r="BR442" s="29"/>
      <c r="BS442" s="36"/>
      <c r="BT442" s="36"/>
      <c r="BU442" s="36"/>
      <c r="BV442" s="36"/>
    </row>
    <row r="443" spans="1:75" x14ac:dyDescent="0.25">
      <c r="A443" s="16">
        <v>441</v>
      </c>
      <c r="B443" s="16">
        <v>2</v>
      </c>
      <c r="C443" s="31" t="s">
        <v>882</v>
      </c>
      <c r="D443" s="40">
        <f>'ПЛАН 2019'!F443-январь!E443</f>
        <v>-93.324137874396129</v>
      </c>
      <c r="E443" s="40">
        <f t="shared" si="6"/>
        <v>0</v>
      </c>
      <c r="F443" s="36"/>
      <c r="G443" s="36"/>
      <c r="H443" s="36"/>
      <c r="I443" s="27"/>
      <c r="J443" s="36"/>
      <c r="K443" s="36"/>
      <c r="L443" s="36"/>
      <c r="M443" s="36"/>
      <c r="N443" s="36"/>
      <c r="O443" s="29"/>
      <c r="P443" s="36"/>
      <c r="Q443" s="29"/>
      <c r="R443" s="36"/>
      <c r="S443" s="36"/>
      <c r="T443" s="36"/>
      <c r="U443" s="36"/>
      <c r="V443" s="36"/>
      <c r="W443" s="36"/>
      <c r="X443" s="36"/>
      <c r="Y443" s="29"/>
      <c r="Z443" s="36"/>
      <c r="AA443" s="66"/>
      <c r="AB443" s="36"/>
      <c r="AC443" s="36"/>
      <c r="AD443" s="36"/>
      <c r="AE443" s="36"/>
      <c r="AF443" s="36"/>
      <c r="AG443" s="36"/>
      <c r="AH443" s="29"/>
      <c r="AI443" s="36"/>
      <c r="AJ443" s="29"/>
      <c r="AK443" s="36"/>
      <c r="AL443" s="36"/>
      <c r="AM443" s="36"/>
      <c r="AN443" s="29"/>
      <c r="AO443" s="36"/>
      <c r="AP443" s="29"/>
      <c r="AQ443" s="36"/>
      <c r="AR443" s="29"/>
      <c r="AS443" s="36"/>
      <c r="AT443" s="36"/>
      <c r="AU443" s="36"/>
      <c r="AV443" s="29"/>
      <c r="AW443" s="36"/>
      <c r="AX443" s="36"/>
      <c r="AY443" s="36"/>
      <c r="AZ443" s="29"/>
      <c r="BA443" s="36"/>
      <c r="BB443" s="36"/>
      <c r="BC443" s="36"/>
      <c r="BD443" s="36"/>
      <c r="BE443" s="36"/>
      <c r="BF443" s="36"/>
      <c r="BG443" s="36"/>
      <c r="BH443" s="36"/>
      <c r="BI443" s="36"/>
      <c r="BJ443" s="29"/>
      <c r="BK443" s="36"/>
      <c r="BL443" s="29"/>
      <c r="BM443" s="36"/>
      <c r="BN443" s="36"/>
      <c r="BO443" s="36"/>
      <c r="BP443" s="29"/>
      <c r="BQ443" s="36"/>
      <c r="BR443" s="29"/>
      <c r="BS443" s="36"/>
      <c r="BT443" s="36"/>
      <c r="BU443" s="36"/>
      <c r="BV443" s="36"/>
    </row>
    <row r="444" spans="1:75" s="86" customFormat="1" x14ac:dyDescent="0.25">
      <c r="A444" s="79">
        <v>442</v>
      </c>
      <c r="B444" s="79">
        <v>2</v>
      </c>
      <c r="C444" s="80" t="s">
        <v>942</v>
      </c>
      <c r="D444" s="40">
        <f>'ПЛАН 2019'!F444-январь!E444</f>
        <v>739.71220128502398</v>
      </c>
      <c r="E444" s="81">
        <f t="shared" si="6"/>
        <v>19.093999999999998</v>
      </c>
      <c r="F444" s="82"/>
      <c r="G444" s="82"/>
      <c r="H444" s="82"/>
      <c r="I444" s="83"/>
      <c r="J444" s="82"/>
      <c r="K444" s="82"/>
      <c r="L444" s="82"/>
      <c r="M444" s="82"/>
      <c r="N444" s="82"/>
      <c r="O444" s="84"/>
      <c r="P444" s="82"/>
      <c r="Q444" s="84"/>
      <c r="R444" s="82"/>
      <c r="S444" s="82"/>
      <c r="T444" s="82"/>
      <c r="U444" s="82"/>
      <c r="V444" s="82"/>
      <c r="W444" s="82"/>
      <c r="X444" s="82"/>
      <c r="Y444" s="84"/>
      <c r="Z444" s="82"/>
      <c r="AA444" s="85"/>
      <c r="AB444" s="82"/>
      <c r="AC444" s="82"/>
      <c r="AD444" s="82"/>
      <c r="AE444" s="82"/>
      <c r="AF444" s="82"/>
      <c r="AG444" s="82"/>
      <c r="AH444" s="84"/>
      <c r="AI444" s="82"/>
      <c r="AJ444" s="84"/>
      <c r="AK444" s="82"/>
      <c r="AL444" s="82"/>
      <c r="AM444" s="82"/>
      <c r="AN444" s="84"/>
      <c r="AO444" s="82"/>
      <c r="AP444" s="84"/>
      <c r="AQ444" s="82"/>
      <c r="AR444" s="84"/>
      <c r="AS444" s="82"/>
      <c r="AT444" s="82"/>
      <c r="AU444" s="82"/>
      <c r="AV444" s="84"/>
      <c r="AW444" s="82"/>
      <c r="AX444" s="82"/>
      <c r="AY444" s="82"/>
      <c r="AZ444" s="84"/>
      <c r="BA444" s="82"/>
      <c r="BB444" s="82">
        <v>8.0000000000000002E-3</v>
      </c>
      <c r="BC444" s="82">
        <v>8.2929999999999993</v>
      </c>
      <c r="BD444" s="82"/>
      <c r="BE444" s="82"/>
      <c r="BF444" s="82">
        <v>8.0000000000000002E-3</v>
      </c>
      <c r="BG444" s="82">
        <v>8.2929999999999993</v>
      </c>
      <c r="BH444" s="82">
        <v>4.0000000000000001E-3</v>
      </c>
      <c r="BI444" s="82">
        <v>1.4670000000000001</v>
      </c>
      <c r="BJ444" s="84"/>
      <c r="BK444" s="82"/>
      <c r="BL444" s="84"/>
      <c r="BM444" s="82"/>
      <c r="BN444" s="82"/>
      <c r="BO444" s="82"/>
      <c r="BP444" s="84"/>
      <c r="BQ444" s="82"/>
      <c r="BR444" s="84"/>
      <c r="BS444" s="82"/>
      <c r="BT444" s="82"/>
      <c r="BU444" s="82"/>
      <c r="BV444" s="82">
        <v>1.0409999999999999</v>
      </c>
      <c r="BW444" s="86" t="s">
        <v>1081</v>
      </c>
    </row>
    <row r="445" spans="1:75" x14ac:dyDescent="0.25">
      <c r="A445" s="16">
        <v>443</v>
      </c>
      <c r="B445" s="16">
        <v>2</v>
      </c>
      <c r="C445" s="31" t="s">
        <v>883</v>
      </c>
      <c r="D445" s="40">
        <f>'ПЛАН 2019'!F445-январь!E445</f>
        <v>97.576635420289847</v>
      </c>
      <c r="E445" s="40">
        <f t="shared" si="6"/>
        <v>0</v>
      </c>
      <c r="F445" s="36"/>
      <c r="G445" s="36"/>
      <c r="H445" s="36"/>
      <c r="I445" s="27"/>
      <c r="J445" s="36"/>
      <c r="K445" s="36"/>
      <c r="L445" s="36"/>
      <c r="M445" s="36"/>
      <c r="N445" s="36"/>
      <c r="O445" s="29"/>
      <c r="P445" s="36"/>
      <c r="Q445" s="29"/>
      <c r="R445" s="36"/>
      <c r="S445" s="36"/>
      <c r="T445" s="36"/>
      <c r="U445" s="36"/>
      <c r="V445" s="36"/>
      <c r="W445" s="36"/>
      <c r="X445" s="36"/>
      <c r="Y445" s="29"/>
      <c r="Z445" s="36"/>
      <c r="AA445" s="66"/>
      <c r="AB445" s="36"/>
      <c r="AC445" s="36"/>
      <c r="AD445" s="36"/>
      <c r="AE445" s="36"/>
      <c r="AF445" s="36"/>
      <c r="AG445" s="36"/>
      <c r="AH445" s="29"/>
      <c r="AI445" s="36"/>
      <c r="AJ445" s="29"/>
      <c r="AK445" s="36"/>
      <c r="AL445" s="36"/>
      <c r="AM445" s="36"/>
      <c r="AN445" s="29"/>
      <c r="AO445" s="36"/>
      <c r="AP445" s="29"/>
      <c r="AQ445" s="36"/>
      <c r="AR445" s="29"/>
      <c r="AS445" s="36"/>
      <c r="AT445" s="36"/>
      <c r="AU445" s="36"/>
      <c r="AV445" s="29"/>
      <c r="AW445" s="36"/>
      <c r="AX445" s="36"/>
      <c r="AY445" s="36"/>
      <c r="AZ445" s="29"/>
      <c r="BA445" s="36"/>
      <c r="BB445" s="36"/>
      <c r="BC445" s="36"/>
      <c r="BD445" s="36"/>
      <c r="BE445" s="36"/>
      <c r="BF445" s="36"/>
      <c r="BG445" s="36"/>
      <c r="BH445" s="36"/>
      <c r="BI445" s="36"/>
      <c r="BJ445" s="29"/>
      <c r="BK445" s="36"/>
      <c r="BL445" s="29"/>
      <c r="BM445" s="36"/>
      <c r="BN445" s="36"/>
      <c r="BO445" s="36"/>
      <c r="BP445" s="29"/>
      <c r="BQ445" s="36"/>
      <c r="BR445" s="29"/>
      <c r="BS445" s="36"/>
      <c r="BT445" s="36"/>
      <c r="BU445" s="36"/>
      <c r="BV445" s="36"/>
    </row>
    <row r="446" spans="1:75" x14ac:dyDescent="0.25">
      <c r="A446" s="16">
        <v>444</v>
      </c>
      <c r="B446" s="16">
        <v>2</v>
      </c>
      <c r="C446" s="31" t="s">
        <v>884</v>
      </c>
      <c r="D446" s="40">
        <f>'ПЛАН 2019'!F446-январь!E446</f>
        <v>436.64080589371974</v>
      </c>
      <c r="E446" s="40">
        <f t="shared" si="6"/>
        <v>0</v>
      </c>
      <c r="F446" s="36"/>
      <c r="G446" s="36"/>
      <c r="H446" s="36"/>
      <c r="I446" s="27"/>
      <c r="J446" s="36"/>
      <c r="K446" s="36"/>
      <c r="L446" s="36"/>
      <c r="M446" s="36"/>
      <c r="N446" s="36"/>
      <c r="O446" s="29"/>
      <c r="P446" s="36"/>
      <c r="Q446" s="29"/>
      <c r="R446" s="36"/>
      <c r="S446" s="36"/>
      <c r="T446" s="36"/>
      <c r="U446" s="36"/>
      <c r="V446" s="36"/>
      <c r="W446" s="36"/>
      <c r="X446" s="36"/>
      <c r="Y446" s="29"/>
      <c r="Z446" s="36"/>
      <c r="AA446" s="66"/>
      <c r="AB446" s="36"/>
      <c r="AC446" s="36"/>
      <c r="AD446" s="36"/>
      <c r="AE446" s="36"/>
      <c r="AF446" s="36"/>
      <c r="AG446" s="36"/>
      <c r="AH446" s="29"/>
      <c r="AI446" s="36"/>
      <c r="AJ446" s="29"/>
      <c r="AK446" s="36"/>
      <c r="AL446" s="36"/>
      <c r="AM446" s="36"/>
      <c r="AN446" s="29"/>
      <c r="AO446" s="36"/>
      <c r="AP446" s="29"/>
      <c r="AQ446" s="36"/>
      <c r="AR446" s="29"/>
      <c r="AS446" s="36"/>
      <c r="AT446" s="36"/>
      <c r="AU446" s="36"/>
      <c r="AV446" s="29"/>
      <c r="AW446" s="36"/>
      <c r="AX446" s="36"/>
      <c r="AY446" s="36"/>
      <c r="AZ446" s="29"/>
      <c r="BA446" s="36"/>
      <c r="BB446" s="36"/>
      <c r="BC446" s="36"/>
      <c r="BD446" s="36"/>
      <c r="BE446" s="36"/>
      <c r="BF446" s="36"/>
      <c r="BG446" s="36"/>
      <c r="BH446" s="36"/>
      <c r="BI446" s="36"/>
      <c r="BJ446" s="29"/>
      <c r="BK446" s="36"/>
      <c r="BL446" s="29"/>
      <c r="BM446" s="36"/>
      <c r="BN446" s="36"/>
      <c r="BO446" s="36"/>
      <c r="BP446" s="29"/>
      <c r="BQ446" s="36"/>
      <c r="BR446" s="29"/>
      <c r="BS446" s="36"/>
      <c r="BT446" s="36"/>
      <c r="BU446" s="36"/>
      <c r="BV446" s="36"/>
    </row>
    <row r="447" spans="1:75" x14ac:dyDescent="0.25">
      <c r="A447" s="16">
        <v>445</v>
      </c>
      <c r="B447" s="16">
        <v>3</v>
      </c>
      <c r="C447" s="31" t="s">
        <v>885</v>
      </c>
      <c r="D447" s="40">
        <f>'ПЛАН 2019'!F447-январь!E447</f>
        <v>-403.68187449275354</v>
      </c>
      <c r="E447" s="40">
        <f t="shared" si="6"/>
        <v>0</v>
      </c>
      <c r="F447" s="36"/>
      <c r="G447" s="36"/>
      <c r="H447" s="36"/>
      <c r="I447" s="27"/>
      <c r="J447" s="36"/>
      <c r="K447" s="36"/>
      <c r="L447" s="36"/>
      <c r="M447" s="36"/>
      <c r="N447" s="36"/>
      <c r="O447" s="29"/>
      <c r="P447" s="36"/>
      <c r="Q447" s="29"/>
      <c r="R447" s="36"/>
      <c r="S447" s="36"/>
      <c r="T447" s="36"/>
      <c r="U447" s="36"/>
      <c r="V447" s="36"/>
      <c r="W447" s="36"/>
      <c r="X447" s="36"/>
      <c r="Y447" s="29"/>
      <c r="Z447" s="36"/>
      <c r="AA447" s="66"/>
      <c r="AB447" s="36"/>
      <c r="AC447" s="36"/>
      <c r="AD447" s="36"/>
      <c r="AE447" s="36"/>
      <c r="AF447" s="36"/>
      <c r="AG447" s="36"/>
      <c r="AH447" s="29"/>
      <c r="AI447" s="36"/>
      <c r="AJ447" s="29"/>
      <c r="AK447" s="36"/>
      <c r="AL447" s="36"/>
      <c r="AM447" s="36"/>
      <c r="AN447" s="29"/>
      <c r="AO447" s="36"/>
      <c r="AP447" s="29"/>
      <c r="AQ447" s="36"/>
      <c r="AR447" s="29"/>
      <c r="AS447" s="36"/>
      <c r="AT447" s="36"/>
      <c r="AU447" s="36"/>
      <c r="AV447" s="29"/>
      <c r="AW447" s="36"/>
      <c r="AX447" s="36"/>
      <c r="AY447" s="36"/>
      <c r="AZ447" s="29"/>
      <c r="BA447" s="36"/>
      <c r="BB447" s="36"/>
      <c r="BC447" s="36"/>
      <c r="BD447" s="36"/>
      <c r="BE447" s="36"/>
      <c r="BF447" s="36"/>
      <c r="BG447" s="36"/>
      <c r="BH447" s="36"/>
      <c r="BI447" s="36"/>
      <c r="BJ447" s="29"/>
      <c r="BK447" s="36"/>
      <c r="BL447" s="29"/>
      <c r="BM447" s="36"/>
      <c r="BN447" s="36"/>
      <c r="BO447" s="36"/>
      <c r="BP447" s="29"/>
      <c r="BQ447" s="36"/>
      <c r="BR447" s="29"/>
      <c r="BS447" s="36"/>
      <c r="BT447" s="36"/>
      <c r="BU447" s="36"/>
      <c r="BV447" s="36"/>
    </row>
    <row r="448" spans="1:75" x14ac:dyDescent="0.25">
      <c r="A448" s="16">
        <v>446</v>
      </c>
      <c r="B448" s="16">
        <v>3</v>
      </c>
      <c r="C448" s="31" t="s">
        <v>886</v>
      </c>
      <c r="D448" s="40">
        <f>'ПЛАН 2019'!F448-январь!E448</f>
        <v>808.79269542028965</v>
      </c>
      <c r="E448" s="40">
        <f t="shared" si="6"/>
        <v>0</v>
      </c>
      <c r="F448" s="36"/>
      <c r="G448" s="36"/>
      <c r="H448" s="36"/>
      <c r="I448" s="27"/>
      <c r="J448" s="36"/>
      <c r="K448" s="36"/>
      <c r="L448" s="36"/>
      <c r="M448" s="36"/>
      <c r="N448" s="36"/>
      <c r="O448" s="29"/>
      <c r="P448" s="36"/>
      <c r="Q448" s="29"/>
      <c r="R448" s="36"/>
      <c r="S448" s="36"/>
      <c r="T448" s="36"/>
      <c r="U448" s="36"/>
      <c r="V448" s="36"/>
      <c r="W448" s="36"/>
      <c r="X448" s="36"/>
      <c r="Y448" s="29"/>
      <c r="Z448" s="36"/>
      <c r="AA448" s="66"/>
      <c r="AB448" s="36"/>
      <c r="AC448" s="36"/>
      <c r="AD448" s="36"/>
      <c r="AE448" s="36"/>
      <c r="AF448" s="36"/>
      <c r="AG448" s="36"/>
      <c r="AH448" s="29"/>
      <c r="AI448" s="36"/>
      <c r="AJ448" s="29"/>
      <c r="AK448" s="36"/>
      <c r="AL448" s="36"/>
      <c r="AM448" s="36"/>
      <c r="AN448" s="29"/>
      <c r="AO448" s="36"/>
      <c r="AP448" s="29"/>
      <c r="AQ448" s="36"/>
      <c r="AR448" s="29"/>
      <c r="AS448" s="36"/>
      <c r="AT448" s="36"/>
      <c r="AU448" s="36"/>
      <c r="AV448" s="29"/>
      <c r="AW448" s="36"/>
      <c r="AX448" s="36"/>
      <c r="AY448" s="36"/>
      <c r="AZ448" s="29"/>
      <c r="BA448" s="36"/>
      <c r="BB448" s="36"/>
      <c r="BC448" s="36"/>
      <c r="BD448" s="36"/>
      <c r="BE448" s="36"/>
      <c r="BF448" s="36"/>
      <c r="BG448" s="36"/>
      <c r="BH448" s="36"/>
      <c r="BI448" s="36"/>
      <c r="BJ448" s="29"/>
      <c r="BK448" s="36"/>
      <c r="BL448" s="29"/>
      <c r="BM448" s="36"/>
      <c r="BN448" s="36"/>
      <c r="BO448" s="36"/>
      <c r="BP448" s="29"/>
      <c r="BQ448" s="36"/>
      <c r="BR448" s="29"/>
      <c r="BS448" s="36"/>
      <c r="BT448" s="36"/>
      <c r="BU448" s="36"/>
      <c r="BV448" s="36"/>
    </row>
    <row r="449" spans="1:74" x14ac:dyDescent="0.25">
      <c r="A449" s="16">
        <v>447</v>
      </c>
      <c r="B449" s="16">
        <v>3</v>
      </c>
      <c r="C449" s="31" t="s">
        <v>887</v>
      </c>
      <c r="D449" s="40">
        <f>'ПЛАН 2019'!F449-январь!E449</f>
        <v>1045.2910943478259</v>
      </c>
      <c r="E449" s="40">
        <f t="shared" si="6"/>
        <v>0</v>
      </c>
      <c r="F449" s="36"/>
      <c r="G449" s="36"/>
      <c r="H449" s="36"/>
      <c r="I449" s="27"/>
      <c r="J449" s="36"/>
      <c r="K449" s="36"/>
      <c r="L449" s="36"/>
      <c r="M449" s="36"/>
      <c r="N449" s="36"/>
      <c r="O449" s="29"/>
      <c r="P449" s="36"/>
      <c r="Q449" s="29"/>
      <c r="R449" s="36"/>
      <c r="S449" s="36"/>
      <c r="T449" s="36"/>
      <c r="U449" s="36"/>
      <c r="V449" s="36"/>
      <c r="W449" s="36"/>
      <c r="X449" s="36"/>
      <c r="Y449" s="29"/>
      <c r="Z449" s="36"/>
      <c r="AA449" s="66"/>
      <c r="AB449" s="36"/>
      <c r="AC449" s="36"/>
      <c r="AD449" s="36"/>
      <c r="AE449" s="36"/>
      <c r="AF449" s="36"/>
      <c r="AG449" s="36"/>
      <c r="AH449" s="29"/>
      <c r="AI449" s="36"/>
      <c r="AJ449" s="29"/>
      <c r="AK449" s="36"/>
      <c r="AL449" s="36"/>
      <c r="AM449" s="36"/>
      <c r="AN449" s="29"/>
      <c r="AO449" s="36"/>
      <c r="AP449" s="29"/>
      <c r="AQ449" s="36"/>
      <c r="AR449" s="29"/>
      <c r="AS449" s="36"/>
      <c r="AT449" s="36"/>
      <c r="AU449" s="36"/>
      <c r="AV449" s="29"/>
      <c r="AW449" s="36"/>
      <c r="AX449" s="36"/>
      <c r="AY449" s="36"/>
      <c r="AZ449" s="29"/>
      <c r="BA449" s="36"/>
      <c r="BB449" s="36"/>
      <c r="BC449" s="36"/>
      <c r="BD449" s="36"/>
      <c r="BE449" s="36"/>
      <c r="BF449" s="36"/>
      <c r="BG449" s="36"/>
      <c r="BH449" s="36"/>
      <c r="BI449" s="36"/>
      <c r="BJ449" s="29"/>
      <c r="BK449" s="36"/>
      <c r="BL449" s="29"/>
      <c r="BM449" s="36"/>
      <c r="BN449" s="36"/>
      <c r="BO449" s="36"/>
      <c r="BP449" s="29"/>
      <c r="BQ449" s="36"/>
      <c r="BR449" s="29"/>
      <c r="BS449" s="36"/>
      <c r="BT449" s="36"/>
      <c r="BU449" s="36"/>
      <c r="BV449" s="36"/>
    </row>
    <row r="450" spans="1:74" x14ac:dyDescent="0.25">
      <c r="A450" s="16">
        <v>448</v>
      </c>
      <c r="B450" s="16">
        <v>3</v>
      </c>
      <c r="C450" s="31" t="s">
        <v>888</v>
      </c>
      <c r="D450" s="40">
        <f>'ПЛАН 2019'!F450-январь!E450</f>
        <v>1778.6346336714978</v>
      </c>
      <c r="E450" s="40">
        <f t="shared" si="6"/>
        <v>0</v>
      </c>
      <c r="F450" s="36"/>
      <c r="G450" s="36"/>
      <c r="H450" s="36"/>
      <c r="I450" s="27"/>
      <c r="J450" s="36"/>
      <c r="K450" s="36"/>
      <c r="L450" s="36"/>
      <c r="M450" s="36"/>
      <c r="N450" s="36"/>
      <c r="O450" s="29"/>
      <c r="P450" s="36"/>
      <c r="Q450" s="29"/>
      <c r="R450" s="36"/>
      <c r="S450" s="36"/>
      <c r="T450" s="36"/>
      <c r="U450" s="36"/>
      <c r="V450" s="36"/>
      <c r="W450" s="36"/>
      <c r="X450" s="36"/>
      <c r="Y450" s="29"/>
      <c r="Z450" s="36"/>
      <c r="AA450" s="66"/>
      <c r="AB450" s="36"/>
      <c r="AC450" s="36"/>
      <c r="AD450" s="36"/>
      <c r="AE450" s="36"/>
      <c r="AF450" s="36"/>
      <c r="AG450" s="36"/>
      <c r="AH450" s="29"/>
      <c r="AI450" s="36"/>
      <c r="AJ450" s="29"/>
      <c r="AK450" s="36"/>
      <c r="AL450" s="36"/>
      <c r="AM450" s="36"/>
      <c r="AN450" s="29"/>
      <c r="AO450" s="36"/>
      <c r="AP450" s="29"/>
      <c r="AQ450" s="36"/>
      <c r="AR450" s="29"/>
      <c r="AS450" s="36"/>
      <c r="AT450" s="36"/>
      <c r="AU450" s="36"/>
      <c r="AV450" s="29"/>
      <c r="AW450" s="36"/>
      <c r="AX450" s="36"/>
      <c r="AY450" s="36"/>
      <c r="AZ450" s="29"/>
      <c r="BA450" s="36"/>
      <c r="BB450" s="36"/>
      <c r="BC450" s="36"/>
      <c r="BD450" s="36"/>
      <c r="BE450" s="36"/>
      <c r="BF450" s="36"/>
      <c r="BG450" s="36"/>
      <c r="BH450" s="36"/>
      <c r="BI450" s="36"/>
      <c r="BJ450" s="29"/>
      <c r="BK450" s="36"/>
      <c r="BL450" s="29"/>
      <c r="BM450" s="36"/>
      <c r="BN450" s="36"/>
      <c r="BO450" s="36"/>
      <c r="BP450" s="29"/>
      <c r="BQ450" s="36"/>
      <c r="BR450" s="29"/>
      <c r="BS450" s="36"/>
      <c r="BT450" s="36"/>
      <c r="BU450" s="36"/>
      <c r="BV450" s="36"/>
    </row>
    <row r="451" spans="1:74" s="24" customFormat="1" ht="14.25" x14ac:dyDescent="0.2">
      <c r="A451" s="22"/>
      <c r="B451" s="22"/>
      <c r="C451" s="23" t="s">
        <v>889</v>
      </c>
      <c r="D451" s="20">
        <f>SUM(D3:D450)</f>
        <v>165860.30755423981</v>
      </c>
      <c r="E451" s="20">
        <f>SUM(E3:E450)</f>
        <v>4029.5780000000013</v>
      </c>
      <c r="F451" s="61">
        <f>SUM(F3:F450)</f>
        <v>0</v>
      </c>
      <c r="G451" s="61">
        <f t="shared" ref="G451:BR451" si="7">SUM(G3:G450)</f>
        <v>0</v>
      </c>
      <c r="H451" s="61">
        <f t="shared" si="7"/>
        <v>0</v>
      </c>
      <c r="I451" s="28">
        <f t="shared" si="7"/>
        <v>0</v>
      </c>
      <c r="J451" s="61">
        <f t="shared" si="7"/>
        <v>0</v>
      </c>
      <c r="K451" s="61">
        <f t="shared" si="7"/>
        <v>0</v>
      </c>
      <c r="L451" s="61">
        <f t="shared" si="7"/>
        <v>0</v>
      </c>
      <c r="M451" s="61">
        <f t="shared" si="7"/>
        <v>0</v>
      </c>
      <c r="N451" s="61">
        <f t="shared" si="7"/>
        <v>0</v>
      </c>
      <c r="O451" s="30">
        <f t="shared" si="7"/>
        <v>0</v>
      </c>
      <c r="P451" s="61">
        <f t="shared" si="7"/>
        <v>0</v>
      </c>
      <c r="Q451" s="30">
        <f t="shared" si="7"/>
        <v>0</v>
      </c>
      <c r="R451" s="61">
        <f t="shared" si="7"/>
        <v>0</v>
      </c>
      <c r="S451" s="61">
        <f t="shared" si="7"/>
        <v>0.01</v>
      </c>
      <c r="T451" s="61">
        <f t="shared" si="7"/>
        <v>3.2690000000000001</v>
      </c>
      <c r="U451" s="61">
        <f t="shared" si="7"/>
        <v>0</v>
      </c>
      <c r="V451" s="61">
        <f t="shared" si="7"/>
        <v>0</v>
      </c>
      <c r="W451" s="61">
        <f t="shared" si="7"/>
        <v>0</v>
      </c>
      <c r="X451" s="61">
        <f t="shared" si="7"/>
        <v>0</v>
      </c>
      <c r="Y451" s="30">
        <f t="shared" si="7"/>
        <v>0</v>
      </c>
      <c r="Z451" s="61">
        <f t="shared" si="7"/>
        <v>0</v>
      </c>
      <c r="AA451" s="68">
        <f t="shared" si="7"/>
        <v>0</v>
      </c>
      <c r="AB451" s="61">
        <f t="shared" si="7"/>
        <v>0.109</v>
      </c>
      <c r="AC451" s="61">
        <f t="shared" si="7"/>
        <v>405.05700000000002</v>
      </c>
      <c r="AD451" s="61">
        <f t="shared" si="7"/>
        <v>0</v>
      </c>
      <c r="AE451" s="61">
        <f t="shared" si="7"/>
        <v>0</v>
      </c>
      <c r="AF451" s="61">
        <f t="shared" si="7"/>
        <v>0.01</v>
      </c>
      <c r="AG451" s="61">
        <f t="shared" si="7"/>
        <v>5.27</v>
      </c>
      <c r="AH451" s="30">
        <f t="shared" si="7"/>
        <v>6</v>
      </c>
      <c r="AI451" s="61">
        <f t="shared" si="7"/>
        <v>8.61</v>
      </c>
      <c r="AJ451" s="30">
        <f t="shared" si="7"/>
        <v>0</v>
      </c>
      <c r="AK451" s="61">
        <f t="shared" si="7"/>
        <v>0</v>
      </c>
      <c r="AL451" s="61">
        <f t="shared" si="7"/>
        <v>0</v>
      </c>
      <c r="AM451" s="61">
        <f t="shared" si="7"/>
        <v>0</v>
      </c>
      <c r="AN451" s="30">
        <f t="shared" si="7"/>
        <v>0</v>
      </c>
      <c r="AO451" s="61">
        <f t="shared" si="7"/>
        <v>0</v>
      </c>
      <c r="AP451" s="30">
        <f t="shared" si="7"/>
        <v>0</v>
      </c>
      <c r="AQ451" s="61">
        <f t="shared" si="7"/>
        <v>0</v>
      </c>
      <c r="AR451" s="30">
        <f t="shared" si="7"/>
        <v>0</v>
      </c>
      <c r="AS451" s="61">
        <f t="shared" si="7"/>
        <v>0</v>
      </c>
      <c r="AT451" s="61">
        <f t="shared" si="7"/>
        <v>0</v>
      </c>
      <c r="AU451" s="61">
        <f t="shared" si="7"/>
        <v>0</v>
      </c>
      <c r="AV451" s="30">
        <f t="shared" si="7"/>
        <v>0</v>
      </c>
      <c r="AW451" s="61">
        <f t="shared" si="7"/>
        <v>0</v>
      </c>
      <c r="AX451" s="61">
        <f t="shared" si="7"/>
        <v>0</v>
      </c>
      <c r="AY451" s="61">
        <f t="shared" si="7"/>
        <v>0</v>
      </c>
      <c r="AZ451" s="30">
        <f t="shared" si="7"/>
        <v>0</v>
      </c>
      <c r="BA451" s="61">
        <f t="shared" si="7"/>
        <v>0</v>
      </c>
      <c r="BB451" s="61">
        <f t="shared" si="7"/>
        <v>5.8000000000000003E-2</v>
      </c>
      <c r="BC451" s="61">
        <f t="shared" si="7"/>
        <v>50.21</v>
      </c>
      <c r="BD451" s="61">
        <f t="shared" si="7"/>
        <v>0.10600000000000001</v>
      </c>
      <c r="BE451" s="61">
        <f t="shared" si="7"/>
        <v>93.361999999999995</v>
      </c>
      <c r="BF451" s="61">
        <f t="shared" si="7"/>
        <v>0.31100000000000005</v>
      </c>
      <c r="BG451" s="61">
        <f t="shared" si="7"/>
        <v>349.93399999999997</v>
      </c>
      <c r="BH451" s="61">
        <f t="shared" si="7"/>
        <v>0.108</v>
      </c>
      <c r="BI451" s="61">
        <f t="shared" si="7"/>
        <v>42.524000000000001</v>
      </c>
      <c r="BJ451" s="30">
        <f t="shared" si="7"/>
        <v>4</v>
      </c>
      <c r="BK451" s="61">
        <f t="shared" si="7"/>
        <v>6.9850000000000003</v>
      </c>
      <c r="BL451" s="30">
        <f t="shared" si="7"/>
        <v>284</v>
      </c>
      <c r="BM451" s="61">
        <f t="shared" si="7"/>
        <v>137.27000000000001</v>
      </c>
      <c r="BN451" s="61">
        <f t="shared" si="7"/>
        <v>0.04</v>
      </c>
      <c r="BO451" s="61">
        <f t="shared" si="7"/>
        <v>6.7769999999999992</v>
      </c>
      <c r="BP451" s="30">
        <f t="shared" si="7"/>
        <v>0</v>
      </c>
      <c r="BQ451" s="61">
        <f t="shared" si="7"/>
        <v>0</v>
      </c>
      <c r="BR451" s="30">
        <f t="shared" si="7"/>
        <v>0</v>
      </c>
      <c r="BS451" s="61">
        <f t="shared" ref="BS451:BV451" si="8">SUM(BS3:BS450)</f>
        <v>0</v>
      </c>
      <c r="BT451" s="61">
        <f t="shared" si="8"/>
        <v>35.554000000000002</v>
      </c>
      <c r="BU451" s="61">
        <f t="shared" si="8"/>
        <v>2844.32</v>
      </c>
      <c r="BV451" s="61">
        <f t="shared" si="8"/>
        <v>75.990000000000009</v>
      </c>
    </row>
  </sheetData>
  <sheetProtection password="CC05" sheet="1" objects="1" scenarios="1"/>
  <autoFilter ref="A2:DB451"/>
  <customSheetViews>
    <customSheetView guid="{DC0C3408-D8BF-4FFA-85C4-561C8CE610BE}" showAutoFilter="1">
      <pane xSplit="3" ySplit="2" topLeftCell="D3" activePane="bottomRight" state="frozen"/>
      <selection pane="bottomRight" activeCell="A359" sqref="A359:XFD359"/>
      <pageMargins left="0" right="0" top="0" bottom="0" header="0.51180555555555496" footer="0.51180555555555496"/>
      <pageSetup paperSize="9" firstPageNumber="0" orientation="landscape" r:id="rId1"/>
      <autoFilter ref="A2:DB451"/>
    </customSheetView>
  </customSheetViews>
  <mergeCells count="33">
    <mergeCell ref="BT1:BU1"/>
    <mergeCell ref="BJ1:BK1"/>
    <mergeCell ref="BL1:BM1"/>
    <mergeCell ref="BN1:BO1"/>
    <mergeCell ref="BP1:BQ1"/>
    <mergeCell ref="BR1:BS1"/>
    <mergeCell ref="AZ1:BA1"/>
    <mergeCell ref="BB1:BC1"/>
    <mergeCell ref="BD1:BE1"/>
    <mergeCell ref="BF1:BG1"/>
    <mergeCell ref="BH1:BI1"/>
    <mergeCell ref="F1:G1"/>
    <mergeCell ref="I1:J1"/>
    <mergeCell ref="K1:L1"/>
    <mergeCell ref="M1:N1"/>
    <mergeCell ref="O1:P1"/>
    <mergeCell ref="Q1:R1"/>
    <mergeCell ref="U1:V1"/>
    <mergeCell ref="W1:X1"/>
    <mergeCell ref="Y1:Z1"/>
    <mergeCell ref="S1:T1"/>
    <mergeCell ref="AV1:AW1"/>
    <mergeCell ref="AX1:AY1"/>
    <mergeCell ref="AA1:AC1"/>
    <mergeCell ref="AD1:AE1"/>
    <mergeCell ref="AF1:AG1"/>
    <mergeCell ref="AR1:AS1"/>
    <mergeCell ref="AT1:AU1"/>
    <mergeCell ref="AH1:AI1"/>
    <mergeCell ref="AJ1:AK1"/>
    <mergeCell ref="AL1:AM1"/>
    <mergeCell ref="AN1:AO1"/>
    <mergeCell ref="AP1:AQ1"/>
  </mergeCells>
  <pageMargins left="0" right="0" top="0" bottom="0" header="0.51180555555555496" footer="0.51180555555555496"/>
  <pageSetup paperSize="9" firstPageNumber="0" orientation="landscape"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W451"/>
  <sheetViews>
    <sheetView zoomScaleNormal="100" workbookViewId="0">
      <pane xSplit="3" ySplit="2" topLeftCell="D3" activePane="bottomRight" state="frozen"/>
      <selection pane="topRight" activeCell="D1" sqref="D1"/>
      <selection pane="bottomLeft" activeCell="A3" sqref="A3"/>
      <selection pane="bottomRight" activeCell="C2" sqref="C2"/>
    </sheetView>
  </sheetViews>
  <sheetFormatPr defaultRowHeight="15" x14ac:dyDescent="0.25"/>
  <cols>
    <col min="1" max="2" width="6.140625" style="18" bestFit="1" customWidth="1"/>
    <col min="3" max="3" width="42.7109375" style="17" bestFit="1" customWidth="1"/>
    <col min="4" max="4" width="17" style="21" customWidth="1"/>
    <col min="5" max="5" width="15.5703125" style="21" customWidth="1"/>
    <col min="6" max="6" width="9.28515625" style="33" customWidth="1"/>
    <col min="7" max="7" width="11.28515625" style="33" customWidth="1"/>
    <col min="8" max="8" width="11.28515625" style="34" customWidth="1"/>
    <col min="9" max="9" width="9.28515625" style="63" customWidth="1"/>
    <col min="10" max="10" width="11.28515625" style="33" customWidth="1"/>
    <col min="11" max="11" width="9.28515625" style="33" customWidth="1"/>
    <col min="12" max="12" width="11.28515625" style="33" customWidth="1"/>
    <col min="13" max="13" width="9.28515625" style="33" customWidth="1"/>
    <col min="14" max="14" width="11.28515625" style="33" customWidth="1"/>
    <col min="15" max="15" width="9.28515625" style="65" customWidth="1"/>
    <col min="16" max="16" width="11.28515625" style="33" customWidth="1"/>
    <col min="17" max="17" width="9.28515625" style="65" customWidth="1"/>
    <col min="18" max="18" width="11.28515625" style="33" customWidth="1"/>
    <col min="19" max="19" width="9.28515625" style="33" customWidth="1"/>
    <col min="20" max="20" width="11.28515625" style="33" customWidth="1"/>
    <col min="21" max="21" width="9.28515625" style="33" customWidth="1"/>
    <col min="22" max="22" width="11.28515625" style="33" customWidth="1"/>
    <col min="23" max="23" width="9.28515625" style="33" customWidth="1"/>
    <col min="24" max="24" width="11.28515625" style="33" customWidth="1"/>
    <col min="25" max="25" width="9.28515625" style="65" customWidth="1"/>
    <col min="26" max="26" width="11.28515625" style="33" customWidth="1"/>
    <col min="27" max="27" width="37" style="69" bestFit="1" customWidth="1"/>
    <col min="28" max="29" width="11.28515625" style="33" customWidth="1"/>
    <col min="30" max="30" width="9.28515625" style="33" customWidth="1"/>
    <col min="31" max="31" width="11.28515625" style="33" customWidth="1"/>
    <col min="32" max="32" width="9.28515625" style="33" customWidth="1"/>
    <col min="33" max="33" width="11.28515625" style="33" customWidth="1"/>
    <col min="34" max="34" width="9.28515625" style="65" customWidth="1"/>
    <col min="35" max="35" width="11.28515625" style="33" customWidth="1"/>
    <col min="36" max="36" width="9.28515625" style="65" customWidth="1"/>
    <col min="37" max="37" width="11.28515625" style="33" customWidth="1"/>
    <col min="38" max="38" width="9.28515625" style="33" customWidth="1"/>
    <col min="39" max="39" width="11.28515625" style="33" customWidth="1"/>
    <col min="40" max="40" width="9.28515625" style="65" customWidth="1"/>
    <col min="41" max="41" width="11.28515625" style="33" customWidth="1"/>
    <col min="42" max="42" width="9.28515625" style="65" customWidth="1"/>
    <col min="43" max="43" width="11.28515625" style="33" customWidth="1"/>
    <col min="44" max="44" width="9.28515625" style="65" customWidth="1"/>
    <col min="45" max="45" width="11.28515625" style="33" customWidth="1"/>
    <col min="46" max="46" width="9.28515625" style="33" customWidth="1"/>
    <col min="47" max="47" width="11.28515625" style="33" customWidth="1"/>
    <col min="48" max="48" width="9.28515625" style="65" customWidth="1"/>
    <col min="49" max="49" width="11.28515625" style="33" customWidth="1"/>
    <col min="50" max="50" width="9.28515625" style="33" customWidth="1"/>
    <col min="51" max="51" width="11.28515625" style="33" customWidth="1"/>
    <col min="52" max="52" width="9.28515625" style="65" customWidth="1"/>
    <col min="53" max="53" width="11.28515625" style="33" customWidth="1"/>
    <col min="54" max="54" width="9.28515625" style="33" customWidth="1"/>
    <col min="55" max="55" width="11.28515625" style="33" customWidth="1"/>
    <col min="56" max="56" width="9.28515625" style="33" customWidth="1"/>
    <col min="57" max="57" width="11.28515625" style="33" customWidth="1"/>
    <col min="58" max="58" width="9.28515625" style="33" customWidth="1"/>
    <col min="59" max="59" width="11.28515625" style="33" customWidth="1"/>
    <col min="60" max="60" width="9.28515625" style="33" customWidth="1"/>
    <col min="61" max="61" width="11.28515625" style="33" customWidth="1"/>
    <col min="62" max="62" width="9.28515625" style="65" customWidth="1"/>
    <col min="63" max="63" width="11.28515625" style="33" customWidth="1"/>
    <col min="64" max="64" width="9.28515625" style="65" customWidth="1"/>
    <col min="65" max="65" width="11.28515625" style="33" customWidth="1"/>
    <col min="66" max="66" width="9.28515625" style="33" customWidth="1"/>
    <col min="67" max="67" width="11.28515625" style="33" customWidth="1"/>
    <col min="68" max="68" width="9.28515625" style="65" customWidth="1"/>
    <col min="69" max="69" width="11.28515625" style="33" customWidth="1"/>
    <col min="70" max="70" width="9.28515625" style="65" customWidth="1"/>
    <col min="71" max="71" width="11.28515625" style="33" customWidth="1"/>
    <col min="72" max="72" width="9.28515625" style="33" customWidth="1"/>
    <col min="73" max="73" width="11.28515625" style="33" customWidth="1"/>
    <col min="74" max="74" width="14.85546875" style="35" customWidth="1"/>
    <col min="75" max="16384" width="9.140625" style="17"/>
  </cols>
  <sheetData>
    <row r="1" spans="1:75" s="38" customFormat="1" ht="75" customHeight="1" x14ac:dyDescent="0.25">
      <c r="A1" s="52" t="s">
        <v>0</v>
      </c>
      <c r="B1" s="52" t="s">
        <v>1</v>
      </c>
      <c r="C1" s="54" t="s">
        <v>2</v>
      </c>
      <c r="D1" s="56" t="s">
        <v>947</v>
      </c>
      <c r="E1" s="45" t="s">
        <v>980</v>
      </c>
      <c r="F1" s="117" t="s">
        <v>3</v>
      </c>
      <c r="G1" s="119"/>
      <c r="H1" s="58" t="s">
        <v>4</v>
      </c>
      <c r="I1" s="115" t="s">
        <v>890</v>
      </c>
      <c r="J1" s="116"/>
      <c r="K1" s="115" t="s">
        <v>973</v>
      </c>
      <c r="L1" s="116"/>
      <c r="M1" s="115" t="s">
        <v>974</v>
      </c>
      <c r="N1" s="116"/>
      <c r="O1" s="115" t="s">
        <v>975</v>
      </c>
      <c r="P1" s="116"/>
      <c r="Q1" s="115" t="s">
        <v>976</v>
      </c>
      <c r="R1" s="116"/>
      <c r="S1" s="115" t="s">
        <v>977</v>
      </c>
      <c r="T1" s="116"/>
      <c r="U1" s="115" t="s">
        <v>891</v>
      </c>
      <c r="V1" s="116"/>
      <c r="W1" s="115" t="s">
        <v>900</v>
      </c>
      <c r="X1" s="116"/>
      <c r="Y1" s="115" t="s">
        <v>902</v>
      </c>
      <c r="Z1" s="116"/>
      <c r="AA1" s="117" t="s">
        <v>912</v>
      </c>
      <c r="AB1" s="118"/>
      <c r="AC1" s="119"/>
      <c r="AD1" s="115" t="s">
        <v>892</v>
      </c>
      <c r="AE1" s="116"/>
      <c r="AF1" s="115" t="s">
        <v>893</v>
      </c>
      <c r="AG1" s="116"/>
      <c r="AH1" s="115" t="s">
        <v>894</v>
      </c>
      <c r="AI1" s="116"/>
      <c r="AJ1" s="115" t="s">
        <v>895</v>
      </c>
      <c r="AK1" s="116"/>
      <c r="AL1" s="115" t="s">
        <v>896</v>
      </c>
      <c r="AM1" s="116"/>
      <c r="AN1" s="115" t="s">
        <v>897</v>
      </c>
      <c r="AO1" s="116"/>
      <c r="AP1" s="115" t="s">
        <v>898</v>
      </c>
      <c r="AQ1" s="116"/>
      <c r="AR1" s="115" t="s">
        <v>899</v>
      </c>
      <c r="AS1" s="116"/>
      <c r="AT1" s="115" t="s">
        <v>901</v>
      </c>
      <c r="AU1" s="116"/>
      <c r="AV1" s="115" t="s">
        <v>944</v>
      </c>
      <c r="AW1" s="116"/>
      <c r="AX1" s="115" t="s">
        <v>903</v>
      </c>
      <c r="AY1" s="116"/>
      <c r="AZ1" s="115" t="s">
        <v>978</v>
      </c>
      <c r="BA1" s="116"/>
      <c r="BB1" s="115" t="s">
        <v>5</v>
      </c>
      <c r="BC1" s="116"/>
      <c r="BD1" s="115" t="s">
        <v>6</v>
      </c>
      <c r="BE1" s="116"/>
      <c r="BF1" s="115" t="s">
        <v>7</v>
      </c>
      <c r="BG1" s="116"/>
      <c r="BH1" s="115" t="s">
        <v>8</v>
      </c>
      <c r="BI1" s="116"/>
      <c r="BJ1" s="115" t="s">
        <v>9</v>
      </c>
      <c r="BK1" s="116"/>
      <c r="BL1" s="115" t="s">
        <v>904</v>
      </c>
      <c r="BM1" s="116"/>
      <c r="BN1" s="115" t="s">
        <v>905</v>
      </c>
      <c r="BO1" s="116"/>
      <c r="BP1" s="115" t="s">
        <v>10</v>
      </c>
      <c r="BQ1" s="116"/>
      <c r="BR1" s="115" t="s">
        <v>906</v>
      </c>
      <c r="BS1" s="116"/>
      <c r="BT1" s="115" t="s">
        <v>914</v>
      </c>
      <c r="BU1" s="116"/>
      <c r="BV1" s="32" t="s">
        <v>11</v>
      </c>
    </row>
    <row r="2" spans="1:75" s="38" customFormat="1" x14ac:dyDescent="0.25">
      <c r="A2" s="53"/>
      <c r="B2" s="53"/>
      <c r="C2" s="55"/>
      <c r="D2" s="57"/>
      <c r="E2" s="46"/>
      <c r="F2" s="58" t="s">
        <v>907</v>
      </c>
      <c r="G2" s="58" t="s">
        <v>908</v>
      </c>
      <c r="H2" s="58" t="s">
        <v>908</v>
      </c>
      <c r="I2" s="62" t="s">
        <v>909</v>
      </c>
      <c r="J2" s="58" t="s">
        <v>908</v>
      </c>
      <c r="K2" s="58" t="s">
        <v>911</v>
      </c>
      <c r="L2" s="58" t="s">
        <v>908</v>
      </c>
      <c r="M2" s="58" t="s">
        <v>907</v>
      </c>
      <c r="N2" s="58" t="s">
        <v>908</v>
      </c>
      <c r="O2" s="64" t="s">
        <v>910</v>
      </c>
      <c r="P2" s="58" t="s">
        <v>908</v>
      </c>
      <c r="Q2" s="64" t="s">
        <v>910</v>
      </c>
      <c r="R2" s="58" t="s">
        <v>908</v>
      </c>
      <c r="S2" s="58" t="s">
        <v>911</v>
      </c>
      <c r="T2" s="58" t="s">
        <v>908</v>
      </c>
      <c r="U2" s="58" t="s">
        <v>907</v>
      </c>
      <c r="V2" s="58" t="s">
        <v>908</v>
      </c>
      <c r="W2" s="58" t="s">
        <v>907</v>
      </c>
      <c r="X2" s="58" t="s">
        <v>908</v>
      </c>
      <c r="Y2" s="64" t="s">
        <v>910</v>
      </c>
      <c r="Z2" s="58" t="s">
        <v>908</v>
      </c>
      <c r="AA2" s="59" t="s">
        <v>913</v>
      </c>
      <c r="AB2" s="58" t="s">
        <v>907</v>
      </c>
      <c r="AC2" s="58" t="s">
        <v>908</v>
      </c>
      <c r="AD2" s="58" t="s">
        <v>907</v>
      </c>
      <c r="AE2" s="58" t="s">
        <v>908</v>
      </c>
      <c r="AF2" s="58" t="s">
        <v>907</v>
      </c>
      <c r="AG2" s="58" t="s">
        <v>908</v>
      </c>
      <c r="AH2" s="64" t="s">
        <v>910</v>
      </c>
      <c r="AI2" s="58" t="s">
        <v>908</v>
      </c>
      <c r="AJ2" s="64" t="s">
        <v>910</v>
      </c>
      <c r="AK2" s="58" t="s">
        <v>908</v>
      </c>
      <c r="AL2" s="58" t="s">
        <v>911</v>
      </c>
      <c r="AM2" s="58" t="s">
        <v>908</v>
      </c>
      <c r="AN2" s="64" t="s">
        <v>910</v>
      </c>
      <c r="AO2" s="58" t="s">
        <v>908</v>
      </c>
      <c r="AP2" s="64" t="s">
        <v>910</v>
      </c>
      <c r="AQ2" s="58" t="s">
        <v>908</v>
      </c>
      <c r="AR2" s="64" t="s">
        <v>910</v>
      </c>
      <c r="AS2" s="58" t="s">
        <v>908</v>
      </c>
      <c r="AT2" s="58" t="s">
        <v>907</v>
      </c>
      <c r="AU2" s="58" t="s">
        <v>908</v>
      </c>
      <c r="AV2" s="64" t="s">
        <v>910</v>
      </c>
      <c r="AW2" s="58" t="s">
        <v>908</v>
      </c>
      <c r="AX2" s="58" t="s">
        <v>907</v>
      </c>
      <c r="AY2" s="58" t="s">
        <v>908</v>
      </c>
      <c r="AZ2" s="64" t="s">
        <v>910</v>
      </c>
      <c r="BA2" s="58" t="s">
        <v>908</v>
      </c>
      <c r="BB2" s="58" t="s">
        <v>911</v>
      </c>
      <c r="BC2" s="58" t="s">
        <v>908</v>
      </c>
      <c r="BD2" s="58" t="s">
        <v>911</v>
      </c>
      <c r="BE2" s="58" t="s">
        <v>908</v>
      </c>
      <c r="BF2" s="58" t="s">
        <v>911</v>
      </c>
      <c r="BG2" s="58" t="s">
        <v>908</v>
      </c>
      <c r="BH2" s="58" t="s">
        <v>911</v>
      </c>
      <c r="BI2" s="58" t="s">
        <v>908</v>
      </c>
      <c r="BJ2" s="64" t="s">
        <v>910</v>
      </c>
      <c r="BK2" s="58" t="s">
        <v>908</v>
      </c>
      <c r="BL2" s="64" t="s">
        <v>910</v>
      </c>
      <c r="BM2" s="58" t="s">
        <v>908</v>
      </c>
      <c r="BN2" s="58" t="s">
        <v>911</v>
      </c>
      <c r="BO2" s="58" t="s">
        <v>908</v>
      </c>
      <c r="BP2" s="64" t="s">
        <v>910</v>
      </c>
      <c r="BQ2" s="58" t="s">
        <v>908</v>
      </c>
      <c r="BR2" s="64" t="s">
        <v>910</v>
      </c>
      <c r="BS2" s="58" t="s">
        <v>908</v>
      </c>
      <c r="BT2" s="58" t="s">
        <v>907</v>
      </c>
      <c r="BU2" s="58" t="s">
        <v>908</v>
      </c>
      <c r="BV2" s="32" t="s">
        <v>908</v>
      </c>
    </row>
    <row r="3" spans="1:75" x14ac:dyDescent="0.25">
      <c r="A3" s="39">
        <v>1</v>
      </c>
      <c r="B3" s="39">
        <v>3</v>
      </c>
      <c r="C3" s="37" t="s">
        <v>469</v>
      </c>
      <c r="D3" s="40">
        <f>январь!D3-февраль!E3</f>
        <v>2092.3321425700483</v>
      </c>
      <c r="E3" s="40">
        <f>G3+H3+J3+L3+N3+P3+R3+T3+V3+X3+Z3+AC3+AE3+AG3+AI3+AK3+AM3+AO3+AQ3+AS3+AU3+AW3+AY3+BA3+BC3+BE3+BG3+BI3+BK3+BM3+BO3+BQ3+BS3+BU3+BV3</f>
        <v>0</v>
      </c>
      <c r="F3" s="36"/>
      <c r="G3" s="36"/>
      <c r="H3" s="36"/>
      <c r="I3" s="27"/>
      <c r="J3" s="36"/>
      <c r="K3" s="36"/>
      <c r="L3" s="36"/>
      <c r="M3" s="36"/>
      <c r="N3" s="36"/>
      <c r="O3" s="29"/>
      <c r="P3" s="36"/>
      <c r="Q3" s="29"/>
      <c r="R3" s="36"/>
      <c r="S3" s="36"/>
      <c r="T3" s="36"/>
      <c r="U3" s="36"/>
      <c r="V3" s="36"/>
      <c r="W3" s="36"/>
      <c r="X3" s="36"/>
      <c r="Y3" s="29"/>
      <c r="Z3" s="36"/>
      <c r="AA3" s="66"/>
      <c r="AB3" s="36"/>
      <c r="AC3" s="36"/>
      <c r="AD3" s="36"/>
      <c r="AE3" s="36"/>
      <c r="AF3" s="36"/>
      <c r="AG3" s="36"/>
      <c r="AH3" s="29"/>
      <c r="AI3" s="36"/>
      <c r="AJ3" s="29"/>
      <c r="AK3" s="36"/>
      <c r="AL3" s="36"/>
      <c r="AM3" s="36"/>
      <c r="AN3" s="29"/>
      <c r="AO3" s="36"/>
      <c r="AP3" s="29"/>
      <c r="AQ3" s="36"/>
      <c r="AR3" s="29"/>
      <c r="AS3" s="36"/>
      <c r="AT3" s="36"/>
      <c r="AU3" s="36"/>
      <c r="AV3" s="29"/>
      <c r="AW3" s="36"/>
      <c r="AX3" s="36"/>
      <c r="AY3" s="36"/>
      <c r="AZ3" s="29"/>
      <c r="BA3" s="36"/>
      <c r="BB3" s="36"/>
      <c r="BC3" s="36"/>
      <c r="BD3" s="36"/>
      <c r="BE3" s="36"/>
      <c r="BF3" s="36"/>
      <c r="BG3" s="36"/>
      <c r="BH3" s="36"/>
      <c r="BI3" s="36"/>
      <c r="BJ3" s="29"/>
      <c r="BK3" s="36"/>
      <c r="BL3" s="29"/>
      <c r="BM3" s="36"/>
      <c r="BN3" s="36"/>
      <c r="BO3" s="36"/>
      <c r="BP3" s="29"/>
      <c r="BQ3" s="36"/>
      <c r="BR3" s="29"/>
      <c r="BS3" s="36"/>
      <c r="BT3" s="36"/>
      <c r="BU3" s="36"/>
      <c r="BV3" s="36"/>
    </row>
    <row r="4" spans="1:75" x14ac:dyDescent="0.25">
      <c r="A4" s="39">
        <v>2</v>
      </c>
      <c r="B4" s="39">
        <v>3</v>
      </c>
      <c r="C4" s="37" t="s">
        <v>925</v>
      </c>
      <c r="D4" s="40">
        <f>январь!D4-февраль!E4</f>
        <v>385.70460877294693</v>
      </c>
      <c r="E4" s="40">
        <f t="shared" ref="E4:E67" si="0">G4+H4+J4+L4+N4+P4+R4+T4+V4+X4+Z4+AC4+AE4+AG4+AI4+AK4+AM4+AO4+AQ4+AS4+AU4+AW4+AY4+BA4+BC4+BE4+BG4+BI4+BK4+BM4+BO4+BQ4+BS4+BU4+BV4</f>
        <v>0</v>
      </c>
      <c r="F4" s="36"/>
      <c r="G4" s="36"/>
      <c r="H4" s="36"/>
      <c r="I4" s="27"/>
      <c r="J4" s="36"/>
      <c r="K4" s="36"/>
      <c r="L4" s="36"/>
      <c r="M4" s="36"/>
      <c r="N4" s="36"/>
      <c r="O4" s="29"/>
      <c r="P4" s="36"/>
      <c r="Q4" s="29"/>
      <c r="R4" s="36"/>
      <c r="S4" s="36"/>
      <c r="T4" s="36"/>
      <c r="U4" s="36"/>
      <c r="V4" s="36"/>
      <c r="W4" s="36"/>
      <c r="X4" s="36"/>
      <c r="Y4" s="29"/>
      <c r="Z4" s="36"/>
      <c r="AA4" s="66"/>
      <c r="AB4" s="36"/>
      <c r="AC4" s="36"/>
      <c r="AD4" s="36"/>
      <c r="AE4" s="36"/>
      <c r="AF4" s="36"/>
      <c r="AG4" s="36"/>
      <c r="AH4" s="29"/>
      <c r="AI4" s="36"/>
      <c r="AJ4" s="29"/>
      <c r="AK4" s="36"/>
      <c r="AL4" s="36"/>
      <c r="AM4" s="36"/>
      <c r="AN4" s="29"/>
      <c r="AO4" s="36"/>
      <c r="AP4" s="29"/>
      <c r="AQ4" s="36"/>
      <c r="AR4" s="29"/>
      <c r="AS4" s="36"/>
      <c r="AT4" s="36"/>
      <c r="AU4" s="36"/>
      <c r="AV4" s="29"/>
      <c r="AW4" s="36"/>
      <c r="AX4" s="36"/>
      <c r="AY4" s="36"/>
      <c r="AZ4" s="29"/>
      <c r="BA4" s="36"/>
      <c r="BB4" s="36"/>
      <c r="BC4" s="36"/>
      <c r="BD4" s="36"/>
      <c r="BE4" s="36"/>
      <c r="BF4" s="36"/>
      <c r="BG4" s="36"/>
      <c r="BH4" s="36"/>
      <c r="BI4" s="36"/>
      <c r="BJ4" s="29"/>
      <c r="BK4" s="36"/>
      <c r="BL4" s="29"/>
      <c r="BM4" s="36"/>
      <c r="BN4" s="36"/>
      <c r="BO4" s="36"/>
      <c r="BP4" s="29"/>
      <c r="BQ4" s="36"/>
      <c r="BR4" s="29"/>
      <c r="BS4" s="36"/>
      <c r="BT4" s="36"/>
      <c r="BU4" s="36"/>
      <c r="BV4" s="36"/>
    </row>
    <row r="5" spans="1:75" s="86" customFormat="1" x14ac:dyDescent="0.25">
      <c r="A5" s="79">
        <v>3</v>
      </c>
      <c r="B5" s="79">
        <v>3</v>
      </c>
      <c r="C5" s="80" t="s">
        <v>470</v>
      </c>
      <c r="D5" s="40">
        <f>январь!D5-февраль!E5</f>
        <v>310.11652893719804</v>
      </c>
      <c r="E5" s="81">
        <f t="shared" si="0"/>
        <v>10.817</v>
      </c>
      <c r="F5" s="82"/>
      <c r="G5" s="82"/>
      <c r="H5" s="82"/>
      <c r="I5" s="83"/>
      <c r="J5" s="82"/>
      <c r="K5" s="82"/>
      <c r="L5" s="82"/>
      <c r="M5" s="82"/>
      <c r="N5" s="82"/>
      <c r="O5" s="84"/>
      <c r="P5" s="82"/>
      <c r="Q5" s="84"/>
      <c r="R5" s="82"/>
      <c r="S5" s="82"/>
      <c r="T5" s="82"/>
      <c r="U5" s="82"/>
      <c r="V5" s="82"/>
      <c r="W5" s="82"/>
      <c r="X5" s="82"/>
      <c r="Y5" s="84"/>
      <c r="Z5" s="82"/>
      <c r="AA5" s="85"/>
      <c r="AB5" s="82"/>
      <c r="AC5" s="82"/>
      <c r="AD5" s="82"/>
      <c r="AE5" s="82"/>
      <c r="AF5" s="82"/>
      <c r="AG5" s="82"/>
      <c r="AH5" s="84"/>
      <c r="AI5" s="82"/>
      <c r="AJ5" s="84"/>
      <c r="AK5" s="82"/>
      <c r="AL5" s="82"/>
      <c r="AM5" s="82"/>
      <c r="AN5" s="84"/>
      <c r="AO5" s="82"/>
      <c r="AP5" s="84"/>
      <c r="AQ5" s="82"/>
      <c r="AR5" s="84"/>
      <c r="AS5" s="82"/>
      <c r="AT5" s="82"/>
      <c r="AU5" s="82"/>
      <c r="AV5" s="84"/>
      <c r="AW5" s="82"/>
      <c r="AX5" s="82"/>
      <c r="AY5" s="82"/>
      <c r="AZ5" s="84"/>
      <c r="BA5" s="82"/>
      <c r="BB5" s="82"/>
      <c r="BC5" s="82"/>
      <c r="BD5" s="82"/>
      <c r="BE5" s="82"/>
      <c r="BF5" s="82">
        <v>0.01</v>
      </c>
      <c r="BG5" s="82">
        <v>10.817</v>
      </c>
      <c r="BH5" s="82"/>
      <c r="BI5" s="82"/>
      <c r="BJ5" s="84"/>
      <c r="BK5" s="82"/>
      <c r="BL5" s="84"/>
      <c r="BM5" s="82"/>
      <c r="BN5" s="82"/>
      <c r="BO5" s="82"/>
      <c r="BP5" s="84"/>
      <c r="BQ5" s="82"/>
      <c r="BR5" s="84"/>
      <c r="BS5" s="82"/>
      <c r="BT5" s="82"/>
      <c r="BU5" s="82"/>
      <c r="BV5" s="82"/>
    </row>
    <row r="6" spans="1:75" x14ac:dyDescent="0.25">
      <c r="A6" s="39">
        <v>4</v>
      </c>
      <c r="B6" s="39">
        <v>3</v>
      </c>
      <c r="C6" s="37" t="s">
        <v>471</v>
      </c>
      <c r="D6" s="40">
        <f>январь!D6-февраль!E6</f>
        <v>448.0187739323672</v>
      </c>
      <c r="E6" s="40">
        <f t="shared" si="0"/>
        <v>0</v>
      </c>
      <c r="F6" s="36"/>
      <c r="G6" s="36"/>
      <c r="H6" s="36"/>
      <c r="I6" s="27"/>
      <c r="J6" s="36"/>
      <c r="K6" s="36"/>
      <c r="L6" s="36"/>
      <c r="M6" s="36"/>
      <c r="N6" s="36"/>
      <c r="O6" s="29"/>
      <c r="P6" s="36"/>
      <c r="Q6" s="29"/>
      <c r="R6" s="36"/>
      <c r="S6" s="36"/>
      <c r="T6" s="36"/>
      <c r="U6" s="36"/>
      <c r="V6" s="36"/>
      <c r="W6" s="36"/>
      <c r="X6" s="36"/>
      <c r="Y6" s="29"/>
      <c r="Z6" s="36"/>
      <c r="AA6" s="66"/>
      <c r="AB6" s="36"/>
      <c r="AC6" s="36"/>
      <c r="AD6" s="36"/>
      <c r="AE6" s="36"/>
      <c r="AF6" s="36"/>
      <c r="AG6" s="36"/>
      <c r="AH6" s="29"/>
      <c r="AI6" s="36"/>
      <c r="AJ6" s="29"/>
      <c r="AK6" s="36"/>
      <c r="AL6" s="36"/>
      <c r="AM6" s="36"/>
      <c r="AN6" s="29"/>
      <c r="AO6" s="36"/>
      <c r="AP6" s="29"/>
      <c r="AQ6" s="36"/>
      <c r="AR6" s="29"/>
      <c r="AS6" s="36"/>
      <c r="AT6" s="36"/>
      <c r="AU6" s="36"/>
      <c r="AV6" s="29"/>
      <c r="AW6" s="36"/>
      <c r="AX6" s="36"/>
      <c r="AY6" s="36"/>
      <c r="AZ6" s="29"/>
      <c r="BA6" s="36"/>
      <c r="BB6" s="36"/>
      <c r="BC6" s="36"/>
      <c r="BD6" s="36"/>
      <c r="BE6" s="36"/>
      <c r="BF6" s="36"/>
      <c r="BG6" s="36"/>
      <c r="BH6" s="36"/>
      <c r="BI6" s="36"/>
      <c r="BJ6" s="29"/>
      <c r="BK6" s="36"/>
      <c r="BL6" s="29"/>
      <c r="BM6" s="36"/>
      <c r="BN6" s="36"/>
      <c r="BO6" s="36"/>
      <c r="BP6" s="29"/>
      <c r="BQ6" s="36"/>
      <c r="BR6" s="29"/>
      <c r="BS6" s="36"/>
      <c r="BT6" s="36"/>
      <c r="BU6" s="36"/>
      <c r="BV6" s="36"/>
    </row>
    <row r="7" spans="1:75" s="86" customFormat="1" x14ac:dyDescent="0.25">
      <c r="A7" s="79">
        <v>5</v>
      </c>
      <c r="B7" s="79">
        <v>3</v>
      </c>
      <c r="C7" s="80" t="s">
        <v>472</v>
      </c>
      <c r="D7" s="40">
        <f>январь!D7-февраль!E7</f>
        <v>-93.038866318840519</v>
      </c>
      <c r="E7" s="81">
        <f t="shared" si="0"/>
        <v>3.0819999999999999</v>
      </c>
      <c r="F7" s="82"/>
      <c r="G7" s="82"/>
      <c r="H7" s="82"/>
      <c r="I7" s="83"/>
      <c r="J7" s="82"/>
      <c r="K7" s="82"/>
      <c r="L7" s="82"/>
      <c r="M7" s="82"/>
      <c r="N7" s="82"/>
      <c r="O7" s="84"/>
      <c r="P7" s="82"/>
      <c r="Q7" s="84"/>
      <c r="R7" s="82"/>
      <c r="S7" s="82"/>
      <c r="T7" s="82"/>
      <c r="U7" s="82"/>
      <c r="V7" s="82"/>
      <c r="W7" s="82"/>
      <c r="X7" s="82"/>
      <c r="Y7" s="84"/>
      <c r="Z7" s="82"/>
      <c r="AA7" s="85"/>
      <c r="AB7" s="82"/>
      <c r="AC7" s="82"/>
      <c r="AD7" s="82"/>
      <c r="AE7" s="82"/>
      <c r="AF7" s="82"/>
      <c r="AG7" s="82"/>
      <c r="AH7" s="84"/>
      <c r="AI7" s="82"/>
      <c r="AJ7" s="84"/>
      <c r="AK7" s="82"/>
      <c r="AL7" s="82"/>
      <c r="AM7" s="82"/>
      <c r="AN7" s="84"/>
      <c r="AO7" s="82"/>
      <c r="AP7" s="84"/>
      <c r="AQ7" s="82"/>
      <c r="AR7" s="84"/>
      <c r="AS7" s="82"/>
      <c r="AT7" s="82"/>
      <c r="AU7" s="82"/>
      <c r="AV7" s="84"/>
      <c r="AW7" s="82"/>
      <c r="AX7" s="82"/>
      <c r="AY7" s="82"/>
      <c r="AZ7" s="84"/>
      <c r="BA7" s="82"/>
      <c r="BB7" s="82"/>
      <c r="BC7" s="82"/>
      <c r="BD7" s="82"/>
      <c r="BE7" s="82"/>
      <c r="BF7" s="82"/>
      <c r="BG7" s="82"/>
      <c r="BH7" s="82"/>
      <c r="BI7" s="82"/>
      <c r="BJ7" s="84"/>
      <c r="BK7" s="82"/>
      <c r="BL7" s="84"/>
      <c r="BM7" s="82"/>
      <c r="BN7" s="82"/>
      <c r="BO7" s="82"/>
      <c r="BP7" s="84"/>
      <c r="BQ7" s="82"/>
      <c r="BR7" s="84"/>
      <c r="BS7" s="82"/>
      <c r="BT7" s="82"/>
      <c r="BU7" s="82"/>
      <c r="BV7" s="82">
        <v>3.0819999999999999</v>
      </c>
      <c r="BW7" s="86" t="s">
        <v>1070</v>
      </c>
    </row>
    <row r="8" spans="1:75" x14ac:dyDescent="0.25">
      <c r="A8" s="39">
        <v>6</v>
      </c>
      <c r="B8" s="39">
        <v>3</v>
      </c>
      <c r="C8" s="37" t="s">
        <v>473</v>
      </c>
      <c r="D8" s="40">
        <f>январь!D8-февраль!E8</f>
        <v>-105.25161884057971</v>
      </c>
      <c r="E8" s="40">
        <f t="shared" si="0"/>
        <v>0</v>
      </c>
      <c r="F8" s="36"/>
      <c r="G8" s="36"/>
      <c r="H8" s="36"/>
      <c r="I8" s="27"/>
      <c r="J8" s="36"/>
      <c r="K8" s="36"/>
      <c r="L8" s="36"/>
      <c r="M8" s="36"/>
      <c r="N8" s="36"/>
      <c r="O8" s="29"/>
      <c r="P8" s="36"/>
      <c r="Q8" s="29"/>
      <c r="R8" s="36"/>
      <c r="S8" s="36"/>
      <c r="T8" s="36"/>
      <c r="U8" s="36"/>
      <c r="V8" s="36"/>
      <c r="W8" s="36"/>
      <c r="X8" s="36"/>
      <c r="Y8" s="29"/>
      <c r="Z8" s="36"/>
      <c r="AA8" s="66"/>
      <c r="AB8" s="36"/>
      <c r="AC8" s="36"/>
      <c r="AD8" s="36"/>
      <c r="AE8" s="36"/>
      <c r="AF8" s="36"/>
      <c r="AG8" s="36"/>
      <c r="AH8" s="29"/>
      <c r="AI8" s="36"/>
      <c r="AJ8" s="29"/>
      <c r="AK8" s="36"/>
      <c r="AL8" s="36"/>
      <c r="AM8" s="36"/>
      <c r="AN8" s="29"/>
      <c r="AO8" s="36"/>
      <c r="AP8" s="29"/>
      <c r="AQ8" s="36"/>
      <c r="AR8" s="29"/>
      <c r="AS8" s="36"/>
      <c r="AT8" s="36"/>
      <c r="AU8" s="36"/>
      <c r="AV8" s="29"/>
      <c r="AW8" s="36"/>
      <c r="AX8" s="36"/>
      <c r="AY8" s="36"/>
      <c r="AZ8" s="29"/>
      <c r="BA8" s="36"/>
      <c r="BB8" s="36"/>
      <c r="BC8" s="36"/>
      <c r="BD8" s="36"/>
      <c r="BE8" s="36"/>
      <c r="BF8" s="36"/>
      <c r="BG8" s="36"/>
      <c r="BH8" s="36"/>
      <c r="BI8" s="36"/>
      <c r="BJ8" s="29"/>
      <c r="BK8" s="36"/>
      <c r="BL8" s="29"/>
      <c r="BM8" s="36"/>
      <c r="BN8" s="36"/>
      <c r="BO8" s="36"/>
      <c r="BP8" s="29"/>
      <c r="BQ8" s="36"/>
      <c r="BR8" s="29"/>
      <c r="BS8" s="36"/>
      <c r="BT8" s="36"/>
      <c r="BU8" s="36"/>
      <c r="BV8" s="36"/>
    </row>
    <row r="9" spans="1:75" x14ac:dyDescent="0.25">
      <c r="A9" s="39">
        <v>7</v>
      </c>
      <c r="B9" s="39">
        <v>3</v>
      </c>
      <c r="C9" s="37" t="s">
        <v>474</v>
      </c>
      <c r="D9" s="40">
        <f>январь!D9-февраль!E9</f>
        <v>324.94339200000002</v>
      </c>
      <c r="E9" s="40">
        <f t="shared" si="0"/>
        <v>0</v>
      </c>
      <c r="F9" s="36"/>
      <c r="G9" s="36"/>
      <c r="H9" s="36"/>
      <c r="I9" s="27"/>
      <c r="J9" s="36"/>
      <c r="K9" s="36"/>
      <c r="L9" s="36"/>
      <c r="M9" s="36"/>
      <c r="N9" s="36"/>
      <c r="O9" s="29"/>
      <c r="P9" s="36"/>
      <c r="Q9" s="29"/>
      <c r="R9" s="36"/>
      <c r="S9" s="36"/>
      <c r="T9" s="36"/>
      <c r="U9" s="36"/>
      <c r="V9" s="36"/>
      <c r="W9" s="36"/>
      <c r="X9" s="36"/>
      <c r="Y9" s="29"/>
      <c r="Z9" s="36"/>
      <c r="AA9" s="66"/>
      <c r="AB9" s="36"/>
      <c r="AC9" s="36"/>
      <c r="AD9" s="36"/>
      <c r="AE9" s="36"/>
      <c r="AF9" s="36"/>
      <c r="AG9" s="36"/>
      <c r="AH9" s="29"/>
      <c r="AI9" s="36"/>
      <c r="AJ9" s="29"/>
      <c r="AK9" s="36"/>
      <c r="AL9" s="36"/>
      <c r="AM9" s="36"/>
      <c r="AN9" s="29"/>
      <c r="AO9" s="36"/>
      <c r="AP9" s="29"/>
      <c r="AQ9" s="36"/>
      <c r="AR9" s="29"/>
      <c r="AS9" s="36"/>
      <c r="AT9" s="36"/>
      <c r="AU9" s="36"/>
      <c r="AV9" s="29"/>
      <c r="AW9" s="36"/>
      <c r="AX9" s="36"/>
      <c r="AY9" s="36"/>
      <c r="AZ9" s="29"/>
      <c r="BA9" s="36"/>
      <c r="BB9" s="36"/>
      <c r="BC9" s="36"/>
      <c r="BD9" s="36"/>
      <c r="BE9" s="36"/>
      <c r="BF9" s="36"/>
      <c r="BG9" s="36"/>
      <c r="BH9" s="36"/>
      <c r="BI9" s="36"/>
      <c r="BJ9" s="29"/>
      <c r="BK9" s="36"/>
      <c r="BL9" s="29"/>
      <c r="BM9" s="36"/>
      <c r="BN9" s="36"/>
      <c r="BO9" s="36"/>
      <c r="BP9" s="29"/>
      <c r="BQ9" s="36"/>
      <c r="BR9" s="29"/>
      <c r="BS9" s="36"/>
      <c r="BT9" s="36"/>
      <c r="BU9" s="36"/>
      <c r="BV9" s="36"/>
    </row>
    <row r="10" spans="1:75" x14ac:dyDescent="0.25">
      <c r="A10" s="39">
        <v>8</v>
      </c>
      <c r="B10" s="39">
        <v>3</v>
      </c>
      <c r="C10" s="37" t="s">
        <v>475</v>
      </c>
      <c r="D10" s="40">
        <f>январь!D10-февраль!E10</f>
        <v>91.845026386473421</v>
      </c>
      <c r="E10" s="40">
        <f t="shared" si="0"/>
        <v>0</v>
      </c>
      <c r="F10" s="36"/>
      <c r="G10" s="36"/>
      <c r="H10" s="36"/>
      <c r="I10" s="27"/>
      <c r="J10" s="36"/>
      <c r="K10" s="36"/>
      <c r="L10" s="36"/>
      <c r="M10" s="36"/>
      <c r="N10" s="36"/>
      <c r="O10" s="29"/>
      <c r="P10" s="36"/>
      <c r="Q10" s="29"/>
      <c r="R10" s="36"/>
      <c r="S10" s="36"/>
      <c r="T10" s="36"/>
      <c r="U10" s="36"/>
      <c r="V10" s="36"/>
      <c r="W10" s="36"/>
      <c r="X10" s="36"/>
      <c r="Y10" s="29"/>
      <c r="Z10" s="36"/>
      <c r="AA10" s="66"/>
      <c r="AB10" s="36"/>
      <c r="AC10" s="36"/>
      <c r="AD10" s="36"/>
      <c r="AE10" s="36"/>
      <c r="AF10" s="36"/>
      <c r="AG10" s="36"/>
      <c r="AH10" s="29"/>
      <c r="AI10" s="36"/>
      <c r="AJ10" s="29"/>
      <c r="AK10" s="36"/>
      <c r="AL10" s="36"/>
      <c r="AM10" s="36"/>
      <c r="AN10" s="29"/>
      <c r="AO10" s="36"/>
      <c r="AP10" s="29"/>
      <c r="AQ10" s="36"/>
      <c r="AR10" s="29"/>
      <c r="AS10" s="36"/>
      <c r="AT10" s="36"/>
      <c r="AU10" s="36"/>
      <c r="AV10" s="29"/>
      <c r="AW10" s="36"/>
      <c r="AX10" s="36"/>
      <c r="AY10" s="36"/>
      <c r="AZ10" s="29"/>
      <c r="BA10" s="36"/>
      <c r="BB10" s="36"/>
      <c r="BC10" s="36"/>
      <c r="BD10" s="36"/>
      <c r="BE10" s="36"/>
      <c r="BF10" s="36"/>
      <c r="BG10" s="36"/>
      <c r="BH10" s="36"/>
      <c r="BI10" s="36"/>
      <c r="BJ10" s="29"/>
      <c r="BK10" s="36"/>
      <c r="BL10" s="29"/>
      <c r="BM10" s="36"/>
      <c r="BN10" s="36"/>
      <c r="BO10" s="36"/>
      <c r="BP10" s="29"/>
      <c r="BQ10" s="36"/>
      <c r="BR10" s="29"/>
      <c r="BS10" s="36"/>
      <c r="BT10" s="36"/>
      <c r="BU10" s="36"/>
      <c r="BV10" s="36"/>
    </row>
    <row r="11" spans="1:75" s="86" customFormat="1" x14ac:dyDescent="0.25">
      <c r="A11" s="79">
        <v>9</v>
      </c>
      <c r="B11" s="79">
        <v>3</v>
      </c>
      <c r="C11" s="80" t="s">
        <v>476</v>
      </c>
      <c r="D11" s="40">
        <f>январь!D11-февраль!E11</f>
        <v>270.02956077294687</v>
      </c>
      <c r="E11" s="81">
        <f t="shared" si="0"/>
        <v>2.5019999999999998</v>
      </c>
      <c r="F11" s="82"/>
      <c r="G11" s="82"/>
      <c r="H11" s="82"/>
      <c r="I11" s="83"/>
      <c r="J11" s="82"/>
      <c r="K11" s="82"/>
      <c r="L11" s="82"/>
      <c r="M11" s="82"/>
      <c r="N11" s="82"/>
      <c r="O11" s="84"/>
      <c r="P11" s="82"/>
      <c r="Q11" s="84"/>
      <c r="R11" s="82"/>
      <c r="S11" s="82"/>
      <c r="T11" s="82"/>
      <c r="U11" s="82"/>
      <c r="V11" s="82"/>
      <c r="W11" s="82"/>
      <c r="X11" s="82"/>
      <c r="Y11" s="84"/>
      <c r="Z11" s="82"/>
      <c r="AA11" s="85"/>
      <c r="AB11" s="82"/>
      <c r="AC11" s="82"/>
      <c r="AD11" s="82"/>
      <c r="AE11" s="82"/>
      <c r="AF11" s="82"/>
      <c r="AG11" s="82"/>
      <c r="AH11" s="84"/>
      <c r="AI11" s="82"/>
      <c r="AJ11" s="84"/>
      <c r="AK11" s="82"/>
      <c r="AL11" s="82"/>
      <c r="AM11" s="82"/>
      <c r="AN11" s="84"/>
      <c r="AO11" s="82"/>
      <c r="AP11" s="84"/>
      <c r="AQ11" s="82"/>
      <c r="AR11" s="84"/>
      <c r="AS11" s="82"/>
      <c r="AT11" s="82"/>
      <c r="AU11" s="82"/>
      <c r="AV11" s="84"/>
      <c r="AW11" s="82"/>
      <c r="AX11" s="82"/>
      <c r="AY11" s="82"/>
      <c r="AZ11" s="84"/>
      <c r="BA11" s="82"/>
      <c r="BB11" s="82"/>
      <c r="BC11" s="82"/>
      <c r="BD11" s="82"/>
      <c r="BE11" s="82"/>
      <c r="BF11" s="82"/>
      <c r="BG11" s="82"/>
      <c r="BH11" s="82"/>
      <c r="BI11" s="82"/>
      <c r="BJ11" s="84"/>
      <c r="BK11" s="82"/>
      <c r="BL11" s="84"/>
      <c r="BM11" s="82"/>
      <c r="BN11" s="82"/>
      <c r="BO11" s="82"/>
      <c r="BP11" s="84"/>
      <c r="BQ11" s="82"/>
      <c r="BR11" s="84"/>
      <c r="BS11" s="82"/>
      <c r="BT11" s="82"/>
      <c r="BU11" s="82"/>
      <c r="BV11" s="82">
        <v>2.5019999999999998</v>
      </c>
      <c r="BW11" s="86" t="s">
        <v>1070</v>
      </c>
    </row>
    <row r="12" spans="1:75" x14ac:dyDescent="0.25">
      <c r="A12" s="39">
        <v>10</v>
      </c>
      <c r="B12" s="39">
        <v>3</v>
      </c>
      <c r="C12" s="37" t="s">
        <v>477</v>
      </c>
      <c r="D12" s="40">
        <f>январь!D12-февраль!E12</f>
        <v>-259.65073658937195</v>
      </c>
      <c r="E12" s="40">
        <f t="shared" si="0"/>
        <v>0</v>
      </c>
      <c r="F12" s="36"/>
      <c r="G12" s="36"/>
      <c r="H12" s="36"/>
      <c r="I12" s="27"/>
      <c r="J12" s="36"/>
      <c r="K12" s="36"/>
      <c r="L12" s="36"/>
      <c r="M12" s="36"/>
      <c r="N12" s="36"/>
      <c r="O12" s="29"/>
      <c r="P12" s="36"/>
      <c r="Q12" s="29"/>
      <c r="R12" s="36"/>
      <c r="S12" s="36"/>
      <c r="T12" s="36"/>
      <c r="U12" s="36"/>
      <c r="V12" s="36"/>
      <c r="W12" s="36"/>
      <c r="X12" s="36"/>
      <c r="Y12" s="29"/>
      <c r="Z12" s="36"/>
      <c r="AA12" s="66"/>
      <c r="AB12" s="36"/>
      <c r="AC12" s="36"/>
      <c r="AD12" s="36"/>
      <c r="AE12" s="36"/>
      <c r="AF12" s="36"/>
      <c r="AG12" s="36"/>
      <c r="AH12" s="29"/>
      <c r="AI12" s="36"/>
      <c r="AJ12" s="29"/>
      <c r="AK12" s="36"/>
      <c r="AL12" s="36"/>
      <c r="AM12" s="36"/>
      <c r="AN12" s="29"/>
      <c r="AO12" s="36"/>
      <c r="AP12" s="29"/>
      <c r="AQ12" s="36"/>
      <c r="AR12" s="29"/>
      <c r="AS12" s="36"/>
      <c r="AT12" s="36"/>
      <c r="AU12" s="36"/>
      <c r="AV12" s="29"/>
      <c r="AW12" s="36"/>
      <c r="AX12" s="36"/>
      <c r="AY12" s="36"/>
      <c r="AZ12" s="29"/>
      <c r="BA12" s="36"/>
      <c r="BB12" s="36"/>
      <c r="BC12" s="36"/>
      <c r="BD12" s="36"/>
      <c r="BE12" s="36"/>
      <c r="BF12" s="36"/>
      <c r="BG12" s="36"/>
      <c r="BH12" s="36"/>
      <c r="BI12" s="36"/>
      <c r="BJ12" s="29"/>
      <c r="BK12" s="36"/>
      <c r="BL12" s="29"/>
      <c r="BM12" s="36"/>
      <c r="BN12" s="36"/>
      <c r="BO12" s="36"/>
      <c r="BP12" s="29"/>
      <c r="BQ12" s="36"/>
      <c r="BR12" s="29"/>
      <c r="BS12" s="36"/>
      <c r="BT12" s="36"/>
      <c r="BU12" s="36"/>
      <c r="BV12" s="36"/>
    </row>
    <row r="13" spans="1:75" x14ac:dyDescent="0.25">
      <c r="A13" s="39">
        <v>11</v>
      </c>
      <c r="B13" s="39">
        <v>3</v>
      </c>
      <c r="C13" s="37" t="s">
        <v>478</v>
      </c>
      <c r="D13" s="40">
        <f>январь!D13-февраль!E13</f>
        <v>-15.264091449275398</v>
      </c>
      <c r="E13" s="40">
        <f t="shared" si="0"/>
        <v>0</v>
      </c>
      <c r="F13" s="36"/>
      <c r="G13" s="36"/>
      <c r="H13" s="36"/>
      <c r="I13" s="27"/>
      <c r="J13" s="36"/>
      <c r="K13" s="36"/>
      <c r="L13" s="36"/>
      <c r="M13" s="36"/>
      <c r="N13" s="36"/>
      <c r="O13" s="29"/>
      <c r="P13" s="36"/>
      <c r="Q13" s="29"/>
      <c r="R13" s="36"/>
      <c r="S13" s="36"/>
      <c r="T13" s="36"/>
      <c r="U13" s="36"/>
      <c r="V13" s="36"/>
      <c r="W13" s="36"/>
      <c r="X13" s="36"/>
      <c r="Y13" s="29"/>
      <c r="Z13" s="36"/>
      <c r="AA13" s="66"/>
      <c r="AB13" s="36"/>
      <c r="AC13" s="36"/>
      <c r="AD13" s="36"/>
      <c r="AE13" s="36"/>
      <c r="AF13" s="36"/>
      <c r="AG13" s="36"/>
      <c r="AH13" s="29"/>
      <c r="AI13" s="36"/>
      <c r="AJ13" s="29"/>
      <c r="AK13" s="36"/>
      <c r="AL13" s="36"/>
      <c r="AM13" s="36"/>
      <c r="AN13" s="29"/>
      <c r="AO13" s="36"/>
      <c r="AP13" s="29"/>
      <c r="AQ13" s="36"/>
      <c r="AR13" s="29"/>
      <c r="AS13" s="36"/>
      <c r="AT13" s="36"/>
      <c r="AU13" s="36"/>
      <c r="AV13" s="29"/>
      <c r="AW13" s="36"/>
      <c r="AX13" s="36"/>
      <c r="AY13" s="36"/>
      <c r="AZ13" s="29"/>
      <c r="BA13" s="36"/>
      <c r="BB13" s="36"/>
      <c r="BC13" s="36"/>
      <c r="BD13" s="36"/>
      <c r="BE13" s="36"/>
      <c r="BF13" s="36"/>
      <c r="BG13" s="36"/>
      <c r="BH13" s="36"/>
      <c r="BI13" s="36"/>
      <c r="BJ13" s="29"/>
      <c r="BK13" s="36"/>
      <c r="BL13" s="29"/>
      <c r="BM13" s="36"/>
      <c r="BN13" s="36"/>
      <c r="BO13" s="36"/>
      <c r="BP13" s="29"/>
      <c r="BQ13" s="36"/>
      <c r="BR13" s="29"/>
      <c r="BS13" s="36"/>
      <c r="BT13" s="36"/>
      <c r="BU13" s="36"/>
      <c r="BV13" s="36"/>
    </row>
    <row r="14" spans="1:75" s="86" customFormat="1" x14ac:dyDescent="0.25">
      <c r="A14" s="79">
        <v>12</v>
      </c>
      <c r="B14" s="79">
        <v>3</v>
      </c>
      <c r="C14" s="80" t="s">
        <v>479</v>
      </c>
      <c r="D14" s="40">
        <f>январь!D14-февраль!E14</f>
        <v>-705.84744787439604</v>
      </c>
      <c r="E14" s="81">
        <f t="shared" si="0"/>
        <v>2.629</v>
      </c>
      <c r="F14" s="82"/>
      <c r="G14" s="82"/>
      <c r="H14" s="82"/>
      <c r="I14" s="83"/>
      <c r="J14" s="82"/>
      <c r="K14" s="82"/>
      <c r="L14" s="82"/>
      <c r="M14" s="82"/>
      <c r="N14" s="82"/>
      <c r="O14" s="84"/>
      <c r="P14" s="82"/>
      <c r="Q14" s="84"/>
      <c r="R14" s="82"/>
      <c r="S14" s="82"/>
      <c r="T14" s="82"/>
      <c r="U14" s="82"/>
      <c r="V14" s="82"/>
      <c r="W14" s="82"/>
      <c r="X14" s="82"/>
      <c r="Y14" s="84"/>
      <c r="Z14" s="82"/>
      <c r="AA14" s="85"/>
      <c r="AB14" s="82"/>
      <c r="AC14" s="82"/>
      <c r="AD14" s="82"/>
      <c r="AE14" s="82"/>
      <c r="AF14" s="82"/>
      <c r="AG14" s="82"/>
      <c r="AH14" s="84"/>
      <c r="AI14" s="82"/>
      <c r="AJ14" s="84"/>
      <c r="AK14" s="82"/>
      <c r="AL14" s="82"/>
      <c r="AM14" s="82"/>
      <c r="AN14" s="84"/>
      <c r="AO14" s="82"/>
      <c r="AP14" s="84"/>
      <c r="AQ14" s="82"/>
      <c r="AR14" s="84"/>
      <c r="AS14" s="82"/>
      <c r="AT14" s="82"/>
      <c r="AU14" s="82"/>
      <c r="AV14" s="84"/>
      <c r="AW14" s="82"/>
      <c r="AX14" s="82"/>
      <c r="AY14" s="82"/>
      <c r="AZ14" s="84"/>
      <c r="BA14" s="82"/>
      <c r="BB14" s="82"/>
      <c r="BC14" s="82"/>
      <c r="BD14" s="82"/>
      <c r="BE14" s="82"/>
      <c r="BF14" s="82"/>
      <c r="BG14" s="82"/>
      <c r="BH14" s="82"/>
      <c r="BI14" s="82"/>
      <c r="BJ14" s="84"/>
      <c r="BK14" s="82"/>
      <c r="BL14" s="84"/>
      <c r="BM14" s="82"/>
      <c r="BN14" s="82"/>
      <c r="BO14" s="82"/>
      <c r="BP14" s="84"/>
      <c r="BQ14" s="82"/>
      <c r="BR14" s="84"/>
      <c r="BS14" s="82"/>
      <c r="BT14" s="82"/>
      <c r="BU14" s="82"/>
      <c r="BV14" s="82">
        <v>2.629</v>
      </c>
      <c r="BW14" s="86" t="s">
        <v>1070</v>
      </c>
    </row>
    <row r="15" spans="1:75" s="86" customFormat="1" x14ac:dyDescent="0.25">
      <c r="A15" s="79">
        <v>13</v>
      </c>
      <c r="B15" s="79">
        <v>3</v>
      </c>
      <c r="C15" s="80" t="s">
        <v>480</v>
      </c>
      <c r="D15" s="40">
        <f>январь!D15-февраль!E15</f>
        <v>478.86867921739127</v>
      </c>
      <c r="E15" s="81">
        <f t="shared" si="0"/>
        <v>1.5409999999999999</v>
      </c>
      <c r="F15" s="82"/>
      <c r="G15" s="82"/>
      <c r="H15" s="82"/>
      <c r="I15" s="83"/>
      <c r="J15" s="82"/>
      <c r="K15" s="82"/>
      <c r="L15" s="82"/>
      <c r="M15" s="82"/>
      <c r="N15" s="82"/>
      <c r="O15" s="84"/>
      <c r="P15" s="82"/>
      <c r="Q15" s="84"/>
      <c r="R15" s="82"/>
      <c r="S15" s="82"/>
      <c r="T15" s="82"/>
      <c r="U15" s="82"/>
      <c r="V15" s="82"/>
      <c r="W15" s="82"/>
      <c r="X15" s="82"/>
      <c r="Y15" s="84"/>
      <c r="Z15" s="82"/>
      <c r="AA15" s="85"/>
      <c r="AB15" s="82"/>
      <c r="AC15" s="82"/>
      <c r="AD15" s="82"/>
      <c r="AE15" s="82"/>
      <c r="AF15" s="82"/>
      <c r="AG15" s="82"/>
      <c r="AH15" s="84"/>
      <c r="AI15" s="82"/>
      <c r="AJ15" s="84"/>
      <c r="AK15" s="82"/>
      <c r="AL15" s="82"/>
      <c r="AM15" s="82"/>
      <c r="AN15" s="84"/>
      <c r="AO15" s="82"/>
      <c r="AP15" s="84"/>
      <c r="AQ15" s="82"/>
      <c r="AR15" s="84"/>
      <c r="AS15" s="82"/>
      <c r="AT15" s="82"/>
      <c r="AU15" s="82"/>
      <c r="AV15" s="84"/>
      <c r="AW15" s="82"/>
      <c r="AX15" s="82"/>
      <c r="AY15" s="82"/>
      <c r="AZ15" s="84"/>
      <c r="BA15" s="82"/>
      <c r="BB15" s="82"/>
      <c r="BC15" s="82"/>
      <c r="BD15" s="82"/>
      <c r="BE15" s="82"/>
      <c r="BF15" s="82"/>
      <c r="BG15" s="82"/>
      <c r="BH15" s="82"/>
      <c r="BI15" s="82"/>
      <c r="BJ15" s="84"/>
      <c r="BK15" s="82"/>
      <c r="BL15" s="84"/>
      <c r="BM15" s="82"/>
      <c r="BN15" s="82"/>
      <c r="BO15" s="82"/>
      <c r="BP15" s="84"/>
      <c r="BQ15" s="82"/>
      <c r="BR15" s="84"/>
      <c r="BS15" s="82"/>
      <c r="BT15" s="82"/>
      <c r="BU15" s="82"/>
      <c r="BV15" s="82">
        <v>1.5409999999999999</v>
      </c>
      <c r="BW15" s="86" t="s">
        <v>1070</v>
      </c>
    </row>
    <row r="16" spans="1:75" x14ac:dyDescent="0.25">
      <c r="A16" s="39">
        <v>14</v>
      </c>
      <c r="B16" s="39">
        <v>3</v>
      </c>
      <c r="C16" s="37" t="s">
        <v>481</v>
      </c>
      <c r="D16" s="40">
        <f>январь!D16-февраль!E16</f>
        <v>102.28406877294687</v>
      </c>
      <c r="E16" s="40">
        <f t="shared" si="0"/>
        <v>0</v>
      </c>
      <c r="F16" s="36"/>
      <c r="G16" s="36"/>
      <c r="H16" s="36"/>
      <c r="I16" s="27"/>
      <c r="J16" s="36"/>
      <c r="K16" s="36"/>
      <c r="L16" s="36"/>
      <c r="M16" s="36"/>
      <c r="N16" s="36"/>
      <c r="O16" s="29"/>
      <c r="P16" s="36"/>
      <c r="Q16" s="29"/>
      <c r="R16" s="36"/>
      <c r="S16" s="36"/>
      <c r="T16" s="36"/>
      <c r="U16" s="36"/>
      <c r="V16" s="36"/>
      <c r="W16" s="36"/>
      <c r="X16" s="36"/>
      <c r="Y16" s="29"/>
      <c r="Z16" s="36"/>
      <c r="AA16" s="66"/>
      <c r="AB16" s="36"/>
      <c r="AC16" s="36"/>
      <c r="AD16" s="36"/>
      <c r="AE16" s="36"/>
      <c r="AF16" s="36"/>
      <c r="AG16" s="36"/>
      <c r="AH16" s="29"/>
      <c r="AI16" s="36"/>
      <c r="AJ16" s="29"/>
      <c r="AK16" s="36"/>
      <c r="AL16" s="36"/>
      <c r="AM16" s="36"/>
      <c r="AN16" s="29"/>
      <c r="AO16" s="36"/>
      <c r="AP16" s="29"/>
      <c r="AQ16" s="36"/>
      <c r="AR16" s="29"/>
      <c r="AS16" s="36"/>
      <c r="AT16" s="36"/>
      <c r="AU16" s="36"/>
      <c r="AV16" s="29"/>
      <c r="AW16" s="36"/>
      <c r="AX16" s="36"/>
      <c r="AY16" s="36"/>
      <c r="AZ16" s="29"/>
      <c r="BA16" s="36"/>
      <c r="BB16" s="36"/>
      <c r="BC16" s="36"/>
      <c r="BD16" s="36"/>
      <c r="BE16" s="36"/>
      <c r="BF16" s="36"/>
      <c r="BG16" s="36"/>
      <c r="BH16" s="36"/>
      <c r="BI16" s="36"/>
      <c r="BJ16" s="29"/>
      <c r="BK16" s="36"/>
      <c r="BL16" s="29"/>
      <c r="BM16" s="36"/>
      <c r="BN16" s="36"/>
      <c r="BO16" s="36"/>
      <c r="BP16" s="29"/>
      <c r="BQ16" s="36"/>
      <c r="BR16" s="29"/>
      <c r="BS16" s="36"/>
      <c r="BT16" s="36"/>
      <c r="BU16" s="36"/>
      <c r="BV16" s="36"/>
    </row>
    <row r="17" spans="1:75" s="86" customFormat="1" x14ac:dyDescent="0.25">
      <c r="A17" s="79">
        <v>15</v>
      </c>
      <c r="B17" s="79">
        <v>3</v>
      </c>
      <c r="C17" s="80" t="s">
        <v>482</v>
      </c>
      <c r="D17" s="40">
        <f>январь!D17-февраль!E17</f>
        <v>-506.39715451207724</v>
      </c>
      <c r="E17" s="81">
        <f t="shared" si="0"/>
        <v>562.23299999999995</v>
      </c>
      <c r="F17" s="82"/>
      <c r="G17" s="82"/>
      <c r="H17" s="82"/>
      <c r="I17" s="83"/>
      <c r="J17" s="82"/>
      <c r="K17" s="82"/>
      <c r="L17" s="82"/>
      <c r="M17" s="82"/>
      <c r="N17" s="82"/>
      <c r="O17" s="84"/>
      <c r="P17" s="82"/>
      <c r="Q17" s="84"/>
      <c r="R17" s="82"/>
      <c r="S17" s="82"/>
      <c r="T17" s="82"/>
      <c r="U17" s="82"/>
      <c r="V17" s="82"/>
      <c r="W17" s="82"/>
      <c r="X17" s="82"/>
      <c r="Y17" s="84"/>
      <c r="Z17" s="82"/>
      <c r="AA17" s="85"/>
      <c r="AB17" s="82"/>
      <c r="AC17" s="82"/>
      <c r="AD17" s="82"/>
      <c r="AE17" s="82"/>
      <c r="AF17" s="82"/>
      <c r="AG17" s="82"/>
      <c r="AH17" s="84"/>
      <c r="AI17" s="82"/>
      <c r="AJ17" s="84"/>
      <c r="AK17" s="82"/>
      <c r="AL17" s="82"/>
      <c r="AM17" s="82"/>
      <c r="AN17" s="84"/>
      <c r="AO17" s="82"/>
      <c r="AP17" s="84"/>
      <c r="AQ17" s="82"/>
      <c r="AR17" s="84">
        <v>12</v>
      </c>
      <c r="AS17" s="82">
        <v>562.23299999999995</v>
      </c>
      <c r="AT17" s="82"/>
      <c r="AU17" s="82"/>
      <c r="AV17" s="84"/>
      <c r="AW17" s="82"/>
      <c r="AX17" s="82"/>
      <c r="AY17" s="82"/>
      <c r="AZ17" s="84"/>
      <c r="BA17" s="82"/>
      <c r="BB17" s="82"/>
      <c r="BC17" s="82"/>
      <c r="BD17" s="82"/>
      <c r="BE17" s="82"/>
      <c r="BF17" s="82"/>
      <c r="BG17" s="82"/>
      <c r="BH17" s="82"/>
      <c r="BI17" s="82"/>
      <c r="BJ17" s="84"/>
      <c r="BK17" s="82"/>
      <c r="BL17" s="84"/>
      <c r="BM17" s="82"/>
      <c r="BN17" s="82"/>
      <c r="BO17" s="82"/>
      <c r="BP17" s="84"/>
      <c r="BQ17" s="82"/>
      <c r="BR17" s="84"/>
      <c r="BS17" s="82"/>
      <c r="BT17" s="82"/>
      <c r="BU17" s="82"/>
      <c r="BV17" s="82"/>
    </row>
    <row r="18" spans="1:75" x14ac:dyDescent="0.25">
      <c r="A18" s="39">
        <v>16</v>
      </c>
      <c r="B18" s="39">
        <v>1</v>
      </c>
      <c r="C18" s="37" t="s">
        <v>483</v>
      </c>
      <c r="D18" s="40">
        <f>январь!D18-февраль!E18</f>
        <v>196.92632924637684</v>
      </c>
      <c r="E18" s="40">
        <f t="shared" si="0"/>
        <v>0</v>
      </c>
      <c r="F18" s="36"/>
      <c r="G18" s="36"/>
      <c r="H18" s="36"/>
      <c r="I18" s="27"/>
      <c r="J18" s="36"/>
      <c r="K18" s="36"/>
      <c r="L18" s="36"/>
      <c r="M18" s="36"/>
      <c r="N18" s="36"/>
      <c r="O18" s="29"/>
      <c r="P18" s="36"/>
      <c r="Q18" s="29"/>
      <c r="R18" s="36"/>
      <c r="S18" s="36"/>
      <c r="T18" s="36"/>
      <c r="U18" s="36"/>
      <c r="V18" s="36"/>
      <c r="W18" s="36"/>
      <c r="X18" s="36"/>
      <c r="Y18" s="29"/>
      <c r="Z18" s="36"/>
      <c r="AA18" s="66"/>
      <c r="AB18" s="36"/>
      <c r="AC18" s="36"/>
      <c r="AD18" s="36"/>
      <c r="AE18" s="36"/>
      <c r="AF18" s="36"/>
      <c r="AG18" s="36"/>
      <c r="AH18" s="29"/>
      <c r="AI18" s="36"/>
      <c r="AJ18" s="29"/>
      <c r="AK18" s="36"/>
      <c r="AL18" s="36"/>
      <c r="AM18" s="36"/>
      <c r="AN18" s="29"/>
      <c r="AO18" s="36"/>
      <c r="AP18" s="29"/>
      <c r="AQ18" s="36"/>
      <c r="AR18" s="29"/>
      <c r="AS18" s="36"/>
      <c r="AT18" s="36"/>
      <c r="AU18" s="36"/>
      <c r="AV18" s="29"/>
      <c r="AW18" s="36"/>
      <c r="AX18" s="36"/>
      <c r="AY18" s="36"/>
      <c r="AZ18" s="29"/>
      <c r="BA18" s="36"/>
      <c r="BB18" s="36"/>
      <c r="BC18" s="36"/>
      <c r="BD18" s="36"/>
      <c r="BE18" s="36"/>
      <c r="BF18" s="36"/>
      <c r="BG18" s="36"/>
      <c r="BH18" s="36"/>
      <c r="BI18" s="36"/>
      <c r="BJ18" s="29"/>
      <c r="BK18" s="36"/>
      <c r="BL18" s="29"/>
      <c r="BM18" s="36"/>
      <c r="BN18" s="36"/>
      <c r="BO18" s="36"/>
      <c r="BP18" s="29"/>
      <c r="BQ18" s="36"/>
      <c r="BR18" s="29"/>
      <c r="BS18" s="36"/>
      <c r="BT18" s="36"/>
      <c r="BU18" s="36"/>
      <c r="BV18" s="36"/>
    </row>
    <row r="19" spans="1:75" x14ac:dyDescent="0.25">
      <c r="A19" s="39">
        <v>17</v>
      </c>
      <c r="B19" s="39">
        <v>2</v>
      </c>
      <c r="C19" s="37" t="s">
        <v>484</v>
      </c>
      <c r="D19" s="40">
        <f>январь!D19-февраль!E19</f>
        <v>244.50325689855066</v>
      </c>
      <c r="E19" s="40">
        <f t="shared" si="0"/>
        <v>0</v>
      </c>
      <c r="F19" s="36"/>
      <c r="G19" s="36"/>
      <c r="H19" s="36"/>
      <c r="I19" s="27"/>
      <c r="J19" s="36"/>
      <c r="K19" s="36"/>
      <c r="L19" s="36"/>
      <c r="M19" s="36"/>
      <c r="N19" s="36"/>
      <c r="O19" s="29"/>
      <c r="P19" s="36"/>
      <c r="Q19" s="29"/>
      <c r="R19" s="36"/>
      <c r="S19" s="36"/>
      <c r="T19" s="36"/>
      <c r="U19" s="36"/>
      <c r="V19" s="36"/>
      <c r="W19" s="36"/>
      <c r="X19" s="36"/>
      <c r="Y19" s="29"/>
      <c r="Z19" s="36"/>
      <c r="AA19" s="66"/>
      <c r="AB19" s="36"/>
      <c r="AC19" s="36"/>
      <c r="AD19" s="36"/>
      <c r="AE19" s="36"/>
      <c r="AF19" s="36"/>
      <c r="AG19" s="36"/>
      <c r="AH19" s="29"/>
      <c r="AI19" s="36"/>
      <c r="AJ19" s="29"/>
      <c r="AK19" s="36"/>
      <c r="AL19" s="36"/>
      <c r="AM19" s="36"/>
      <c r="AN19" s="29"/>
      <c r="AO19" s="36"/>
      <c r="AP19" s="29"/>
      <c r="AQ19" s="36"/>
      <c r="AR19" s="29"/>
      <c r="AS19" s="36"/>
      <c r="AT19" s="36"/>
      <c r="AU19" s="36"/>
      <c r="AV19" s="29"/>
      <c r="AW19" s="36"/>
      <c r="AX19" s="36"/>
      <c r="AY19" s="36"/>
      <c r="AZ19" s="29"/>
      <c r="BA19" s="36"/>
      <c r="BB19" s="36"/>
      <c r="BC19" s="36"/>
      <c r="BD19" s="36"/>
      <c r="BE19" s="36"/>
      <c r="BF19" s="36"/>
      <c r="BG19" s="36"/>
      <c r="BH19" s="36"/>
      <c r="BI19" s="36"/>
      <c r="BJ19" s="29"/>
      <c r="BK19" s="36"/>
      <c r="BL19" s="29"/>
      <c r="BM19" s="36"/>
      <c r="BN19" s="36"/>
      <c r="BO19" s="36"/>
      <c r="BP19" s="29"/>
      <c r="BQ19" s="36"/>
      <c r="BR19" s="29"/>
      <c r="BS19" s="36"/>
      <c r="BT19" s="36"/>
      <c r="BU19" s="36"/>
      <c r="BV19" s="36"/>
    </row>
    <row r="20" spans="1:75" x14ac:dyDescent="0.25">
      <c r="A20" s="39">
        <v>18</v>
      </c>
      <c r="B20" s="39">
        <v>2</v>
      </c>
      <c r="C20" s="37" t="s">
        <v>939</v>
      </c>
      <c r="D20" s="40">
        <f>январь!D20-февраль!E20</f>
        <v>648.5503676908213</v>
      </c>
      <c r="E20" s="40">
        <f t="shared" si="0"/>
        <v>0</v>
      </c>
      <c r="F20" s="36"/>
      <c r="G20" s="36"/>
      <c r="H20" s="36"/>
      <c r="I20" s="27"/>
      <c r="J20" s="36"/>
      <c r="K20" s="36"/>
      <c r="L20" s="36"/>
      <c r="M20" s="36"/>
      <c r="N20" s="36"/>
      <c r="O20" s="29"/>
      <c r="P20" s="36"/>
      <c r="Q20" s="29"/>
      <c r="R20" s="36"/>
      <c r="S20" s="36"/>
      <c r="T20" s="36"/>
      <c r="U20" s="36"/>
      <c r="V20" s="36"/>
      <c r="W20" s="36"/>
      <c r="X20" s="36"/>
      <c r="Y20" s="29"/>
      <c r="Z20" s="36"/>
      <c r="AA20" s="66"/>
      <c r="AB20" s="36"/>
      <c r="AC20" s="36"/>
      <c r="AD20" s="36"/>
      <c r="AE20" s="36"/>
      <c r="AF20" s="36"/>
      <c r="AG20" s="36"/>
      <c r="AH20" s="29"/>
      <c r="AI20" s="36"/>
      <c r="AJ20" s="29"/>
      <c r="AK20" s="36"/>
      <c r="AL20" s="36"/>
      <c r="AM20" s="36"/>
      <c r="AN20" s="29"/>
      <c r="AO20" s="36"/>
      <c r="AP20" s="29"/>
      <c r="AQ20" s="36"/>
      <c r="AR20" s="29"/>
      <c r="AS20" s="36"/>
      <c r="AT20" s="36"/>
      <c r="AU20" s="36"/>
      <c r="AV20" s="29"/>
      <c r="AW20" s="36"/>
      <c r="AX20" s="36"/>
      <c r="AY20" s="36"/>
      <c r="AZ20" s="29"/>
      <c r="BA20" s="36"/>
      <c r="BB20" s="36"/>
      <c r="BC20" s="36"/>
      <c r="BD20" s="36"/>
      <c r="BE20" s="36"/>
      <c r="BF20" s="36"/>
      <c r="BG20" s="36"/>
      <c r="BH20" s="36"/>
      <c r="BI20" s="36"/>
      <c r="BJ20" s="29"/>
      <c r="BK20" s="36"/>
      <c r="BL20" s="29"/>
      <c r="BM20" s="36"/>
      <c r="BN20" s="36"/>
      <c r="BO20" s="36"/>
      <c r="BP20" s="29"/>
      <c r="BQ20" s="36"/>
      <c r="BR20" s="29"/>
      <c r="BS20" s="36"/>
      <c r="BT20" s="36"/>
      <c r="BU20" s="36"/>
      <c r="BV20" s="36"/>
    </row>
    <row r="21" spans="1:75" s="86" customFormat="1" x14ac:dyDescent="0.25">
      <c r="A21" s="79">
        <v>19</v>
      </c>
      <c r="B21" s="79">
        <v>2</v>
      </c>
      <c r="C21" s="80" t="s">
        <v>485</v>
      </c>
      <c r="D21" s="40">
        <f>январь!D21-февраль!E21</f>
        <v>1520.773592888889</v>
      </c>
      <c r="E21" s="81">
        <f t="shared" si="0"/>
        <v>4.4539999999999997</v>
      </c>
      <c r="F21" s="82"/>
      <c r="G21" s="82"/>
      <c r="H21" s="82"/>
      <c r="I21" s="83"/>
      <c r="J21" s="82"/>
      <c r="K21" s="82"/>
      <c r="L21" s="82"/>
      <c r="M21" s="82"/>
      <c r="N21" s="82"/>
      <c r="O21" s="84"/>
      <c r="P21" s="82"/>
      <c r="Q21" s="84"/>
      <c r="R21" s="82"/>
      <c r="S21" s="82"/>
      <c r="T21" s="82"/>
      <c r="U21" s="82"/>
      <c r="V21" s="82"/>
      <c r="W21" s="82"/>
      <c r="X21" s="82"/>
      <c r="Y21" s="84"/>
      <c r="Z21" s="82"/>
      <c r="AA21" s="85"/>
      <c r="AB21" s="82"/>
      <c r="AC21" s="82"/>
      <c r="AD21" s="82"/>
      <c r="AE21" s="82"/>
      <c r="AF21" s="82"/>
      <c r="AG21" s="82"/>
      <c r="AH21" s="84"/>
      <c r="AI21" s="82"/>
      <c r="AJ21" s="84"/>
      <c r="AK21" s="82"/>
      <c r="AL21" s="82"/>
      <c r="AM21" s="82"/>
      <c r="AN21" s="84"/>
      <c r="AO21" s="82"/>
      <c r="AP21" s="84"/>
      <c r="AQ21" s="82"/>
      <c r="AR21" s="84"/>
      <c r="AS21" s="82"/>
      <c r="AT21" s="82"/>
      <c r="AU21" s="82"/>
      <c r="AV21" s="84"/>
      <c r="AW21" s="82"/>
      <c r="AX21" s="82"/>
      <c r="AY21" s="82"/>
      <c r="AZ21" s="84"/>
      <c r="BA21" s="82"/>
      <c r="BB21" s="82"/>
      <c r="BC21" s="82"/>
      <c r="BD21" s="82"/>
      <c r="BE21" s="82"/>
      <c r="BF21" s="82"/>
      <c r="BG21" s="82"/>
      <c r="BH21" s="82"/>
      <c r="BI21" s="82"/>
      <c r="BJ21" s="84"/>
      <c r="BK21" s="82"/>
      <c r="BL21" s="84"/>
      <c r="BM21" s="82"/>
      <c r="BN21" s="82"/>
      <c r="BO21" s="82"/>
      <c r="BP21" s="84"/>
      <c r="BQ21" s="82"/>
      <c r="BR21" s="84"/>
      <c r="BS21" s="82"/>
      <c r="BT21" s="82"/>
      <c r="BU21" s="82"/>
      <c r="BV21" s="82">
        <v>4.4539999999999997</v>
      </c>
      <c r="BW21" s="86" t="s">
        <v>1083</v>
      </c>
    </row>
    <row r="22" spans="1:75" x14ac:dyDescent="0.25">
      <c r="A22" s="39">
        <v>20</v>
      </c>
      <c r="B22" s="39">
        <v>2</v>
      </c>
      <c r="C22" s="37" t="s">
        <v>486</v>
      </c>
      <c r="D22" s="40">
        <f>январь!D22-февраль!E22</f>
        <v>361.58986298550747</v>
      </c>
      <c r="E22" s="40">
        <f t="shared" si="0"/>
        <v>0</v>
      </c>
      <c r="F22" s="36"/>
      <c r="G22" s="36"/>
      <c r="H22" s="36"/>
      <c r="I22" s="27"/>
      <c r="J22" s="36"/>
      <c r="K22" s="36"/>
      <c r="L22" s="36"/>
      <c r="M22" s="36"/>
      <c r="N22" s="36"/>
      <c r="O22" s="29"/>
      <c r="P22" s="36"/>
      <c r="Q22" s="29"/>
      <c r="R22" s="36"/>
      <c r="S22" s="36"/>
      <c r="T22" s="36"/>
      <c r="U22" s="36"/>
      <c r="V22" s="36"/>
      <c r="W22" s="36"/>
      <c r="X22" s="36"/>
      <c r="Y22" s="29"/>
      <c r="Z22" s="36"/>
      <c r="AA22" s="66"/>
      <c r="AB22" s="36"/>
      <c r="AC22" s="36"/>
      <c r="AD22" s="36"/>
      <c r="AE22" s="36"/>
      <c r="AF22" s="36"/>
      <c r="AG22" s="36"/>
      <c r="AH22" s="29"/>
      <c r="AI22" s="36"/>
      <c r="AJ22" s="29"/>
      <c r="AK22" s="36"/>
      <c r="AL22" s="36"/>
      <c r="AM22" s="36"/>
      <c r="AN22" s="29"/>
      <c r="AO22" s="36"/>
      <c r="AP22" s="29"/>
      <c r="AQ22" s="36"/>
      <c r="AR22" s="29"/>
      <c r="AS22" s="36"/>
      <c r="AT22" s="36"/>
      <c r="AU22" s="36"/>
      <c r="AV22" s="29"/>
      <c r="AW22" s="36"/>
      <c r="AX22" s="36"/>
      <c r="AY22" s="36"/>
      <c r="AZ22" s="29"/>
      <c r="BA22" s="36"/>
      <c r="BB22" s="36"/>
      <c r="BC22" s="36"/>
      <c r="BD22" s="36"/>
      <c r="BE22" s="36"/>
      <c r="BF22" s="36"/>
      <c r="BG22" s="36"/>
      <c r="BH22" s="36"/>
      <c r="BI22" s="36"/>
      <c r="BJ22" s="29"/>
      <c r="BK22" s="36"/>
      <c r="BL22" s="29"/>
      <c r="BM22" s="36"/>
      <c r="BN22" s="36"/>
      <c r="BO22" s="36"/>
      <c r="BP22" s="29"/>
      <c r="BQ22" s="36"/>
      <c r="BR22" s="29"/>
      <c r="BS22" s="36"/>
      <c r="BT22" s="36"/>
      <c r="BU22" s="36"/>
      <c r="BV22" s="36"/>
    </row>
    <row r="23" spans="1:75" x14ac:dyDescent="0.25">
      <c r="A23" s="39">
        <v>21</v>
      </c>
      <c r="B23" s="39">
        <v>2</v>
      </c>
      <c r="C23" s="37" t="s">
        <v>487</v>
      </c>
      <c r="D23" s="40">
        <f>январь!D23-февраль!E23</f>
        <v>1795.5850471497579</v>
      </c>
      <c r="E23" s="40">
        <f t="shared" si="0"/>
        <v>0</v>
      </c>
      <c r="F23" s="36"/>
      <c r="G23" s="36"/>
      <c r="H23" s="36"/>
      <c r="I23" s="27"/>
      <c r="J23" s="36"/>
      <c r="K23" s="36"/>
      <c r="L23" s="36"/>
      <c r="M23" s="36"/>
      <c r="N23" s="36"/>
      <c r="O23" s="29"/>
      <c r="P23" s="36"/>
      <c r="Q23" s="29"/>
      <c r="R23" s="36"/>
      <c r="S23" s="36"/>
      <c r="T23" s="36"/>
      <c r="U23" s="36"/>
      <c r="V23" s="36"/>
      <c r="W23" s="36"/>
      <c r="X23" s="36"/>
      <c r="Y23" s="29"/>
      <c r="Z23" s="36"/>
      <c r="AA23" s="66"/>
      <c r="AB23" s="36"/>
      <c r="AC23" s="36"/>
      <c r="AD23" s="36"/>
      <c r="AE23" s="36"/>
      <c r="AF23" s="36"/>
      <c r="AG23" s="36"/>
      <c r="AH23" s="29"/>
      <c r="AI23" s="36"/>
      <c r="AJ23" s="29"/>
      <c r="AK23" s="36"/>
      <c r="AL23" s="36"/>
      <c r="AM23" s="36"/>
      <c r="AN23" s="29"/>
      <c r="AO23" s="36"/>
      <c r="AP23" s="29"/>
      <c r="AQ23" s="36"/>
      <c r="AR23" s="29"/>
      <c r="AS23" s="36"/>
      <c r="AT23" s="36"/>
      <c r="AU23" s="36"/>
      <c r="AV23" s="29"/>
      <c r="AW23" s="36"/>
      <c r="AX23" s="36"/>
      <c r="AY23" s="36"/>
      <c r="AZ23" s="29"/>
      <c r="BA23" s="36"/>
      <c r="BB23" s="36"/>
      <c r="BC23" s="36"/>
      <c r="BD23" s="36"/>
      <c r="BE23" s="36"/>
      <c r="BF23" s="36"/>
      <c r="BG23" s="36"/>
      <c r="BH23" s="36"/>
      <c r="BI23" s="36"/>
      <c r="BJ23" s="29"/>
      <c r="BK23" s="36"/>
      <c r="BL23" s="29"/>
      <c r="BM23" s="36"/>
      <c r="BN23" s="36"/>
      <c r="BO23" s="36"/>
      <c r="BP23" s="29"/>
      <c r="BQ23" s="36"/>
      <c r="BR23" s="29"/>
      <c r="BS23" s="36"/>
      <c r="BT23" s="36"/>
      <c r="BU23" s="36"/>
      <c r="BV23" s="36"/>
    </row>
    <row r="24" spans="1:75" x14ac:dyDescent="0.25">
      <c r="A24" s="39">
        <v>22</v>
      </c>
      <c r="B24" s="39">
        <v>2</v>
      </c>
      <c r="C24" s="37" t="s">
        <v>488</v>
      </c>
      <c r="D24" s="40">
        <f>январь!D24-февраль!E24</f>
        <v>481.4374444444444</v>
      </c>
      <c r="E24" s="40">
        <f t="shared" si="0"/>
        <v>0</v>
      </c>
      <c r="F24" s="36"/>
      <c r="G24" s="36"/>
      <c r="H24" s="36"/>
      <c r="I24" s="27"/>
      <c r="J24" s="36"/>
      <c r="K24" s="36"/>
      <c r="L24" s="36"/>
      <c r="M24" s="36"/>
      <c r="N24" s="36"/>
      <c r="O24" s="29"/>
      <c r="P24" s="36"/>
      <c r="Q24" s="29"/>
      <c r="R24" s="36"/>
      <c r="S24" s="36"/>
      <c r="T24" s="36"/>
      <c r="U24" s="36"/>
      <c r="V24" s="36"/>
      <c r="W24" s="36"/>
      <c r="X24" s="36"/>
      <c r="Y24" s="29"/>
      <c r="Z24" s="36"/>
      <c r="AA24" s="66"/>
      <c r="AB24" s="36"/>
      <c r="AC24" s="36"/>
      <c r="AD24" s="36"/>
      <c r="AE24" s="36"/>
      <c r="AF24" s="36"/>
      <c r="AG24" s="36"/>
      <c r="AH24" s="29"/>
      <c r="AI24" s="36"/>
      <c r="AJ24" s="29"/>
      <c r="AK24" s="36"/>
      <c r="AL24" s="36"/>
      <c r="AM24" s="36"/>
      <c r="AN24" s="29"/>
      <c r="AO24" s="36"/>
      <c r="AP24" s="29"/>
      <c r="AQ24" s="36"/>
      <c r="AR24" s="29"/>
      <c r="AS24" s="36"/>
      <c r="AT24" s="36"/>
      <c r="AU24" s="36"/>
      <c r="AV24" s="29"/>
      <c r="AW24" s="36"/>
      <c r="AX24" s="36"/>
      <c r="AY24" s="36"/>
      <c r="AZ24" s="29"/>
      <c r="BA24" s="36"/>
      <c r="BB24" s="36"/>
      <c r="BC24" s="36"/>
      <c r="BD24" s="36"/>
      <c r="BE24" s="36"/>
      <c r="BF24" s="36"/>
      <c r="BG24" s="36"/>
      <c r="BH24" s="36"/>
      <c r="BI24" s="36"/>
      <c r="BJ24" s="29"/>
      <c r="BK24" s="36"/>
      <c r="BL24" s="29"/>
      <c r="BM24" s="36"/>
      <c r="BN24" s="36"/>
      <c r="BO24" s="36"/>
      <c r="BP24" s="29"/>
      <c r="BQ24" s="36"/>
      <c r="BR24" s="29"/>
      <c r="BS24" s="36"/>
      <c r="BT24" s="36"/>
      <c r="BU24" s="36"/>
      <c r="BV24" s="36"/>
    </row>
    <row r="25" spans="1:75" x14ac:dyDescent="0.25">
      <c r="A25" s="39">
        <v>23</v>
      </c>
      <c r="B25" s="39">
        <v>2</v>
      </c>
      <c r="C25" s="37" t="s">
        <v>489</v>
      </c>
      <c r="D25" s="40">
        <f>январь!D25-февраль!E25</f>
        <v>950.63680302415446</v>
      </c>
      <c r="E25" s="40">
        <f t="shared" si="0"/>
        <v>0</v>
      </c>
      <c r="F25" s="36"/>
      <c r="G25" s="36"/>
      <c r="H25" s="36"/>
      <c r="I25" s="27"/>
      <c r="J25" s="36"/>
      <c r="K25" s="36"/>
      <c r="L25" s="36"/>
      <c r="M25" s="36"/>
      <c r="N25" s="36"/>
      <c r="O25" s="29"/>
      <c r="P25" s="36"/>
      <c r="Q25" s="29"/>
      <c r="R25" s="36"/>
      <c r="S25" s="36"/>
      <c r="T25" s="36"/>
      <c r="U25" s="36"/>
      <c r="V25" s="36"/>
      <c r="W25" s="36"/>
      <c r="X25" s="36"/>
      <c r="Y25" s="29"/>
      <c r="Z25" s="36"/>
      <c r="AA25" s="66"/>
      <c r="AB25" s="36"/>
      <c r="AC25" s="36"/>
      <c r="AD25" s="36"/>
      <c r="AE25" s="36"/>
      <c r="AF25" s="36"/>
      <c r="AG25" s="36"/>
      <c r="AH25" s="29"/>
      <c r="AI25" s="36"/>
      <c r="AJ25" s="29"/>
      <c r="AK25" s="36"/>
      <c r="AL25" s="36"/>
      <c r="AM25" s="36"/>
      <c r="AN25" s="29"/>
      <c r="AO25" s="36"/>
      <c r="AP25" s="29"/>
      <c r="AQ25" s="36"/>
      <c r="AR25" s="29"/>
      <c r="AS25" s="36"/>
      <c r="AT25" s="36"/>
      <c r="AU25" s="36"/>
      <c r="AV25" s="29"/>
      <c r="AW25" s="36"/>
      <c r="AX25" s="36"/>
      <c r="AY25" s="36"/>
      <c r="AZ25" s="29"/>
      <c r="BA25" s="36"/>
      <c r="BB25" s="36"/>
      <c r="BC25" s="36"/>
      <c r="BD25" s="36"/>
      <c r="BE25" s="36"/>
      <c r="BF25" s="36"/>
      <c r="BG25" s="36"/>
      <c r="BH25" s="36"/>
      <c r="BI25" s="36"/>
      <c r="BJ25" s="29"/>
      <c r="BK25" s="36"/>
      <c r="BL25" s="29"/>
      <c r="BM25" s="36"/>
      <c r="BN25" s="36"/>
      <c r="BO25" s="36"/>
      <c r="BP25" s="29"/>
      <c r="BQ25" s="36"/>
      <c r="BR25" s="29"/>
      <c r="BS25" s="36"/>
      <c r="BT25" s="36"/>
      <c r="BU25" s="36"/>
      <c r="BV25" s="36"/>
    </row>
    <row r="26" spans="1:75" x14ac:dyDescent="0.25">
      <c r="A26" s="39">
        <v>24</v>
      </c>
      <c r="B26" s="39">
        <v>2</v>
      </c>
      <c r="C26" s="37" t="s">
        <v>490</v>
      </c>
      <c r="D26" s="40">
        <f>январь!D26-февраль!E26</f>
        <v>948.54750202898549</v>
      </c>
      <c r="E26" s="40">
        <f t="shared" si="0"/>
        <v>0</v>
      </c>
      <c r="F26" s="36"/>
      <c r="G26" s="36"/>
      <c r="H26" s="36"/>
      <c r="I26" s="27"/>
      <c r="J26" s="36"/>
      <c r="K26" s="36"/>
      <c r="L26" s="36"/>
      <c r="M26" s="36"/>
      <c r="N26" s="36"/>
      <c r="O26" s="29"/>
      <c r="P26" s="36"/>
      <c r="Q26" s="29"/>
      <c r="R26" s="36"/>
      <c r="S26" s="36"/>
      <c r="T26" s="36"/>
      <c r="U26" s="36"/>
      <c r="V26" s="36"/>
      <c r="W26" s="36"/>
      <c r="X26" s="36"/>
      <c r="Y26" s="29"/>
      <c r="Z26" s="36"/>
      <c r="AA26" s="66"/>
      <c r="AB26" s="36"/>
      <c r="AC26" s="36"/>
      <c r="AD26" s="36"/>
      <c r="AE26" s="36"/>
      <c r="AF26" s="36"/>
      <c r="AG26" s="36"/>
      <c r="AH26" s="29"/>
      <c r="AI26" s="36"/>
      <c r="AJ26" s="29"/>
      <c r="AK26" s="36"/>
      <c r="AL26" s="36"/>
      <c r="AM26" s="36"/>
      <c r="AN26" s="29"/>
      <c r="AO26" s="36"/>
      <c r="AP26" s="29"/>
      <c r="AQ26" s="36"/>
      <c r="AR26" s="29"/>
      <c r="AS26" s="36"/>
      <c r="AT26" s="36"/>
      <c r="AU26" s="36"/>
      <c r="AV26" s="29"/>
      <c r="AW26" s="36"/>
      <c r="AX26" s="36"/>
      <c r="AY26" s="36"/>
      <c r="AZ26" s="29"/>
      <c r="BA26" s="36"/>
      <c r="BB26" s="36"/>
      <c r="BC26" s="36"/>
      <c r="BD26" s="36"/>
      <c r="BE26" s="36"/>
      <c r="BF26" s="36"/>
      <c r="BG26" s="36"/>
      <c r="BH26" s="36"/>
      <c r="BI26" s="36"/>
      <c r="BJ26" s="29"/>
      <c r="BK26" s="36"/>
      <c r="BL26" s="29"/>
      <c r="BM26" s="36"/>
      <c r="BN26" s="36"/>
      <c r="BO26" s="36"/>
      <c r="BP26" s="29"/>
      <c r="BQ26" s="36"/>
      <c r="BR26" s="29"/>
      <c r="BS26" s="36"/>
      <c r="BT26" s="36"/>
      <c r="BU26" s="36"/>
      <c r="BV26" s="36"/>
    </row>
    <row r="27" spans="1:75" x14ac:dyDescent="0.25">
      <c r="A27" s="39">
        <v>25</v>
      </c>
      <c r="B27" s="39">
        <v>1</v>
      </c>
      <c r="C27" s="37" t="s">
        <v>491</v>
      </c>
      <c r="D27" s="40">
        <f>январь!D27-февраль!E27</f>
        <v>1389.1597440386472</v>
      </c>
      <c r="E27" s="40">
        <f t="shared" si="0"/>
        <v>0</v>
      </c>
      <c r="F27" s="36"/>
      <c r="G27" s="36"/>
      <c r="H27" s="36"/>
      <c r="I27" s="27"/>
      <c r="J27" s="36"/>
      <c r="K27" s="36"/>
      <c r="L27" s="36"/>
      <c r="M27" s="36"/>
      <c r="N27" s="36"/>
      <c r="O27" s="29"/>
      <c r="P27" s="36"/>
      <c r="Q27" s="29"/>
      <c r="R27" s="36"/>
      <c r="S27" s="36"/>
      <c r="T27" s="36"/>
      <c r="U27" s="36"/>
      <c r="V27" s="36"/>
      <c r="W27" s="36"/>
      <c r="X27" s="36"/>
      <c r="Y27" s="29"/>
      <c r="Z27" s="36"/>
      <c r="AA27" s="66"/>
      <c r="AB27" s="36"/>
      <c r="AC27" s="36"/>
      <c r="AD27" s="36"/>
      <c r="AE27" s="36"/>
      <c r="AF27" s="36"/>
      <c r="AG27" s="36"/>
      <c r="AH27" s="29"/>
      <c r="AI27" s="36"/>
      <c r="AJ27" s="29"/>
      <c r="AK27" s="36"/>
      <c r="AL27" s="36"/>
      <c r="AM27" s="36"/>
      <c r="AN27" s="29"/>
      <c r="AO27" s="36"/>
      <c r="AP27" s="29"/>
      <c r="AQ27" s="36"/>
      <c r="AR27" s="29"/>
      <c r="AS27" s="36"/>
      <c r="AT27" s="36"/>
      <c r="AU27" s="36"/>
      <c r="AV27" s="29"/>
      <c r="AW27" s="36"/>
      <c r="AX27" s="36"/>
      <c r="AY27" s="36"/>
      <c r="AZ27" s="29"/>
      <c r="BA27" s="36"/>
      <c r="BB27" s="36"/>
      <c r="BC27" s="36"/>
      <c r="BD27" s="36"/>
      <c r="BE27" s="36"/>
      <c r="BF27" s="36"/>
      <c r="BG27" s="36"/>
      <c r="BH27" s="36"/>
      <c r="BI27" s="36"/>
      <c r="BJ27" s="29"/>
      <c r="BK27" s="36"/>
      <c r="BL27" s="29"/>
      <c r="BM27" s="36"/>
      <c r="BN27" s="36"/>
      <c r="BO27" s="36"/>
      <c r="BP27" s="29"/>
      <c r="BQ27" s="36"/>
      <c r="BR27" s="29"/>
      <c r="BS27" s="36"/>
      <c r="BT27" s="36"/>
      <c r="BU27" s="36"/>
      <c r="BV27" s="36"/>
    </row>
    <row r="28" spans="1:75" x14ac:dyDescent="0.25">
      <c r="A28" s="39">
        <v>26</v>
      </c>
      <c r="B28" s="39">
        <v>2</v>
      </c>
      <c r="C28" s="37" t="s">
        <v>492</v>
      </c>
      <c r="D28" s="40">
        <f>январь!D28-февраль!E28</f>
        <v>2944.7451277874393</v>
      </c>
      <c r="E28" s="40">
        <f t="shared" si="0"/>
        <v>0</v>
      </c>
      <c r="F28" s="36"/>
      <c r="G28" s="36"/>
      <c r="H28" s="36"/>
      <c r="I28" s="27"/>
      <c r="J28" s="36"/>
      <c r="K28" s="36"/>
      <c r="L28" s="36"/>
      <c r="M28" s="36"/>
      <c r="N28" s="36"/>
      <c r="O28" s="29"/>
      <c r="P28" s="36"/>
      <c r="Q28" s="29"/>
      <c r="R28" s="36"/>
      <c r="S28" s="36"/>
      <c r="T28" s="36"/>
      <c r="U28" s="36"/>
      <c r="V28" s="36"/>
      <c r="W28" s="36"/>
      <c r="X28" s="36"/>
      <c r="Y28" s="29"/>
      <c r="Z28" s="36"/>
      <c r="AA28" s="66"/>
      <c r="AB28" s="36"/>
      <c r="AC28" s="36"/>
      <c r="AD28" s="36"/>
      <c r="AE28" s="36"/>
      <c r="AF28" s="36"/>
      <c r="AG28" s="36"/>
      <c r="AH28" s="29"/>
      <c r="AI28" s="36"/>
      <c r="AJ28" s="29"/>
      <c r="AK28" s="36"/>
      <c r="AL28" s="36"/>
      <c r="AM28" s="36"/>
      <c r="AN28" s="29"/>
      <c r="AO28" s="36"/>
      <c r="AP28" s="29"/>
      <c r="AQ28" s="36"/>
      <c r="AR28" s="29"/>
      <c r="AS28" s="36"/>
      <c r="AT28" s="36"/>
      <c r="AU28" s="36"/>
      <c r="AV28" s="29"/>
      <c r="AW28" s="36"/>
      <c r="AX28" s="36"/>
      <c r="AY28" s="36"/>
      <c r="AZ28" s="29"/>
      <c r="BA28" s="36"/>
      <c r="BB28" s="36"/>
      <c r="BC28" s="36"/>
      <c r="BD28" s="36"/>
      <c r="BE28" s="36"/>
      <c r="BF28" s="36"/>
      <c r="BG28" s="36"/>
      <c r="BH28" s="36"/>
      <c r="BI28" s="36"/>
      <c r="BJ28" s="29"/>
      <c r="BK28" s="36"/>
      <c r="BL28" s="29"/>
      <c r="BM28" s="36"/>
      <c r="BN28" s="36"/>
      <c r="BO28" s="36"/>
      <c r="BP28" s="29"/>
      <c r="BQ28" s="36"/>
      <c r="BR28" s="29"/>
      <c r="BS28" s="36"/>
      <c r="BT28" s="36"/>
      <c r="BU28" s="36"/>
      <c r="BV28" s="36"/>
    </row>
    <row r="29" spans="1:75" x14ac:dyDescent="0.25">
      <c r="A29" s="39">
        <v>27</v>
      </c>
      <c r="B29" s="39">
        <v>2</v>
      </c>
      <c r="C29" s="37" t="s">
        <v>493</v>
      </c>
      <c r="D29" s="40">
        <f>январь!D29-февраль!E29</f>
        <v>535.53645748792269</v>
      </c>
      <c r="E29" s="40">
        <f t="shared" si="0"/>
        <v>0</v>
      </c>
      <c r="F29" s="36"/>
      <c r="G29" s="36"/>
      <c r="H29" s="36"/>
      <c r="I29" s="27"/>
      <c r="J29" s="36"/>
      <c r="K29" s="36"/>
      <c r="L29" s="36"/>
      <c r="M29" s="36"/>
      <c r="N29" s="36"/>
      <c r="O29" s="29"/>
      <c r="P29" s="36"/>
      <c r="Q29" s="29"/>
      <c r="R29" s="36"/>
      <c r="S29" s="36"/>
      <c r="T29" s="36"/>
      <c r="U29" s="36"/>
      <c r="V29" s="36"/>
      <c r="W29" s="36"/>
      <c r="X29" s="36"/>
      <c r="Y29" s="29"/>
      <c r="Z29" s="36"/>
      <c r="AA29" s="66"/>
      <c r="AB29" s="36"/>
      <c r="AC29" s="36"/>
      <c r="AD29" s="36"/>
      <c r="AE29" s="36"/>
      <c r="AF29" s="36"/>
      <c r="AG29" s="36"/>
      <c r="AH29" s="29"/>
      <c r="AI29" s="36"/>
      <c r="AJ29" s="29"/>
      <c r="AK29" s="36"/>
      <c r="AL29" s="36"/>
      <c r="AM29" s="36"/>
      <c r="AN29" s="29"/>
      <c r="AO29" s="36"/>
      <c r="AP29" s="29"/>
      <c r="AQ29" s="36"/>
      <c r="AR29" s="29"/>
      <c r="AS29" s="36"/>
      <c r="AT29" s="36"/>
      <c r="AU29" s="36"/>
      <c r="AV29" s="29"/>
      <c r="AW29" s="36"/>
      <c r="AX29" s="36"/>
      <c r="AY29" s="36"/>
      <c r="AZ29" s="29"/>
      <c r="BA29" s="36"/>
      <c r="BB29" s="36"/>
      <c r="BC29" s="36"/>
      <c r="BD29" s="36"/>
      <c r="BE29" s="36"/>
      <c r="BF29" s="36"/>
      <c r="BG29" s="36"/>
      <c r="BH29" s="36"/>
      <c r="BI29" s="36"/>
      <c r="BJ29" s="29"/>
      <c r="BK29" s="36"/>
      <c r="BL29" s="29"/>
      <c r="BM29" s="36"/>
      <c r="BN29" s="36"/>
      <c r="BO29" s="36"/>
      <c r="BP29" s="29"/>
      <c r="BQ29" s="36"/>
      <c r="BR29" s="29"/>
      <c r="BS29" s="36"/>
      <c r="BT29" s="36"/>
      <c r="BU29" s="36"/>
      <c r="BV29" s="36"/>
    </row>
    <row r="30" spans="1:75" x14ac:dyDescent="0.25">
      <c r="A30" s="39">
        <v>28</v>
      </c>
      <c r="B30" s="39">
        <v>2</v>
      </c>
      <c r="C30" s="37" t="s">
        <v>494</v>
      </c>
      <c r="D30" s="40">
        <f>январь!D30-февраль!E30</f>
        <v>582.39945324637677</v>
      </c>
      <c r="E30" s="40">
        <f t="shared" si="0"/>
        <v>0</v>
      </c>
      <c r="F30" s="36"/>
      <c r="G30" s="36"/>
      <c r="H30" s="36"/>
      <c r="I30" s="27"/>
      <c r="J30" s="36"/>
      <c r="K30" s="36"/>
      <c r="L30" s="36"/>
      <c r="M30" s="36"/>
      <c r="N30" s="36"/>
      <c r="O30" s="29"/>
      <c r="P30" s="36"/>
      <c r="Q30" s="29"/>
      <c r="R30" s="36"/>
      <c r="S30" s="36"/>
      <c r="T30" s="36"/>
      <c r="U30" s="36"/>
      <c r="V30" s="36"/>
      <c r="W30" s="36"/>
      <c r="X30" s="36"/>
      <c r="Y30" s="29"/>
      <c r="Z30" s="36"/>
      <c r="AA30" s="66"/>
      <c r="AB30" s="36"/>
      <c r="AC30" s="36"/>
      <c r="AD30" s="36"/>
      <c r="AE30" s="36"/>
      <c r="AF30" s="36"/>
      <c r="AG30" s="36"/>
      <c r="AH30" s="29"/>
      <c r="AI30" s="36"/>
      <c r="AJ30" s="29"/>
      <c r="AK30" s="36"/>
      <c r="AL30" s="36"/>
      <c r="AM30" s="36"/>
      <c r="AN30" s="29"/>
      <c r="AO30" s="36"/>
      <c r="AP30" s="29"/>
      <c r="AQ30" s="36"/>
      <c r="AR30" s="29"/>
      <c r="AS30" s="36"/>
      <c r="AT30" s="36"/>
      <c r="AU30" s="36"/>
      <c r="AV30" s="29"/>
      <c r="AW30" s="36"/>
      <c r="AX30" s="36"/>
      <c r="AY30" s="36"/>
      <c r="AZ30" s="29"/>
      <c r="BA30" s="36"/>
      <c r="BB30" s="36"/>
      <c r="BC30" s="36"/>
      <c r="BD30" s="36"/>
      <c r="BE30" s="36"/>
      <c r="BF30" s="36"/>
      <c r="BG30" s="36"/>
      <c r="BH30" s="36"/>
      <c r="BI30" s="36"/>
      <c r="BJ30" s="29"/>
      <c r="BK30" s="36"/>
      <c r="BL30" s="29"/>
      <c r="BM30" s="36"/>
      <c r="BN30" s="36"/>
      <c r="BO30" s="36"/>
      <c r="BP30" s="29"/>
      <c r="BQ30" s="36"/>
      <c r="BR30" s="29"/>
      <c r="BS30" s="36"/>
      <c r="BT30" s="36"/>
      <c r="BU30" s="36"/>
      <c r="BV30" s="36"/>
    </row>
    <row r="31" spans="1:75" s="86" customFormat="1" x14ac:dyDescent="0.25">
      <c r="A31" s="79">
        <v>29</v>
      </c>
      <c r="B31" s="79">
        <v>2</v>
      </c>
      <c r="C31" s="80" t="s">
        <v>495</v>
      </c>
      <c r="D31" s="40">
        <f>январь!D31-февраль!E31</f>
        <v>-1381.0403681932366</v>
      </c>
      <c r="E31" s="81">
        <f t="shared" si="0"/>
        <v>1.1659999999999999</v>
      </c>
      <c r="F31" s="82"/>
      <c r="G31" s="82"/>
      <c r="H31" s="82"/>
      <c r="I31" s="83"/>
      <c r="J31" s="82"/>
      <c r="K31" s="82"/>
      <c r="L31" s="82"/>
      <c r="M31" s="82"/>
      <c r="N31" s="82"/>
      <c r="O31" s="84"/>
      <c r="P31" s="82"/>
      <c r="Q31" s="84"/>
      <c r="R31" s="82"/>
      <c r="S31" s="82"/>
      <c r="T31" s="82"/>
      <c r="U31" s="82"/>
      <c r="V31" s="82"/>
      <c r="W31" s="82"/>
      <c r="X31" s="82"/>
      <c r="Y31" s="84"/>
      <c r="Z31" s="82"/>
      <c r="AA31" s="87"/>
      <c r="AB31" s="88"/>
      <c r="AC31" s="88"/>
      <c r="AD31" s="82"/>
      <c r="AE31" s="82"/>
      <c r="AF31" s="82"/>
      <c r="AG31" s="82"/>
      <c r="AH31" s="84"/>
      <c r="AI31" s="82"/>
      <c r="AJ31" s="84"/>
      <c r="AK31" s="82"/>
      <c r="AL31" s="82"/>
      <c r="AM31" s="82"/>
      <c r="AN31" s="84"/>
      <c r="AO31" s="82"/>
      <c r="AP31" s="84"/>
      <c r="AQ31" s="82"/>
      <c r="AR31" s="84"/>
      <c r="AS31" s="82"/>
      <c r="AT31" s="82"/>
      <c r="AU31" s="82"/>
      <c r="AV31" s="84"/>
      <c r="AW31" s="82"/>
      <c r="AX31" s="82"/>
      <c r="AY31" s="82"/>
      <c r="AZ31" s="84"/>
      <c r="BA31" s="82"/>
      <c r="BB31" s="82"/>
      <c r="BC31" s="82"/>
      <c r="BD31" s="82"/>
      <c r="BE31" s="82"/>
      <c r="BF31" s="82"/>
      <c r="BG31" s="82"/>
      <c r="BH31" s="82"/>
      <c r="BI31" s="82"/>
      <c r="BJ31" s="84"/>
      <c r="BK31" s="82"/>
      <c r="BL31" s="84"/>
      <c r="BM31" s="82"/>
      <c r="BN31" s="82"/>
      <c r="BO31" s="82"/>
      <c r="BP31" s="84">
        <v>1</v>
      </c>
      <c r="BQ31" s="82">
        <v>1.1659999999999999</v>
      </c>
      <c r="BR31" s="84"/>
      <c r="BS31" s="82"/>
      <c r="BT31" s="82"/>
      <c r="BU31" s="82"/>
      <c r="BV31" s="82"/>
    </row>
    <row r="32" spans="1:75" x14ac:dyDescent="0.25">
      <c r="A32" s="39">
        <v>30</v>
      </c>
      <c r="B32" s="39">
        <v>2</v>
      </c>
      <c r="C32" s="37" t="s">
        <v>496</v>
      </c>
      <c r="D32" s="40">
        <f>январь!D32-февраль!E32</f>
        <v>484.50067825120777</v>
      </c>
      <c r="E32" s="40">
        <f t="shared" si="0"/>
        <v>0</v>
      </c>
      <c r="F32" s="36"/>
      <c r="G32" s="36"/>
      <c r="H32" s="36"/>
      <c r="I32" s="27"/>
      <c r="J32" s="36"/>
      <c r="K32" s="36"/>
      <c r="L32" s="36"/>
      <c r="M32" s="36"/>
      <c r="N32" s="36"/>
      <c r="O32" s="29"/>
      <c r="P32" s="36"/>
      <c r="Q32" s="29"/>
      <c r="R32" s="36"/>
      <c r="S32" s="36"/>
      <c r="T32" s="36"/>
      <c r="U32" s="36"/>
      <c r="V32" s="36"/>
      <c r="W32" s="36"/>
      <c r="X32" s="36"/>
      <c r="Y32" s="29"/>
      <c r="Z32" s="36"/>
      <c r="AA32" s="66"/>
      <c r="AB32" s="36"/>
      <c r="AC32" s="36"/>
      <c r="AD32" s="36"/>
      <c r="AE32" s="36"/>
      <c r="AF32" s="36"/>
      <c r="AG32" s="36"/>
      <c r="AH32" s="29"/>
      <c r="AI32" s="36"/>
      <c r="AJ32" s="29"/>
      <c r="AK32" s="36"/>
      <c r="AL32" s="36"/>
      <c r="AM32" s="36"/>
      <c r="AN32" s="29"/>
      <c r="AO32" s="36"/>
      <c r="AP32" s="29"/>
      <c r="AQ32" s="36"/>
      <c r="AR32" s="29"/>
      <c r="AS32" s="36"/>
      <c r="AT32" s="36"/>
      <c r="AU32" s="36"/>
      <c r="AV32" s="29"/>
      <c r="AW32" s="36"/>
      <c r="AX32" s="36"/>
      <c r="AY32" s="36"/>
      <c r="AZ32" s="29"/>
      <c r="BA32" s="36"/>
      <c r="BB32" s="36"/>
      <c r="BC32" s="36"/>
      <c r="BD32" s="36"/>
      <c r="BE32" s="36"/>
      <c r="BF32" s="36"/>
      <c r="BG32" s="36"/>
      <c r="BH32" s="36"/>
      <c r="BI32" s="36"/>
      <c r="BJ32" s="29"/>
      <c r="BK32" s="36"/>
      <c r="BL32" s="29"/>
      <c r="BM32" s="36"/>
      <c r="BN32" s="36"/>
      <c r="BO32" s="36"/>
      <c r="BP32" s="29"/>
      <c r="BQ32" s="36"/>
      <c r="BR32" s="29"/>
      <c r="BS32" s="36"/>
      <c r="BT32" s="36"/>
      <c r="BU32" s="36"/>
      <c r="BV32" s="36"/>
    </row>
    <row r="33" spans="1:75" ht="15.75" customHeight="1" x14ac:dyDescent="0.25">
      <c r="A33" s="39">
        <v>31</v>
      </c>
      <c r="B33" s="39">
        <v>1</v>
      </c>
      <c r="C33" s="37" t="s">
        <v>497</v>
      </c>
      <c r="D33" s="40">
        <f>январь!D33-февраль!E33</f>
        <v>-208.32462852173916</v>
      </c>
      <c r="E33" s="40">
        <f t="shared" si="0"/>
        <v>0</v>
      </c>
      <c r="F33" s="36"/>
      <c r="G33" s="36"/>
      <c r="H33" s="36"/>
      <c r="I33" s="27"/>
      <c r="J33" s="36"/>
      <c r="K33" s="36"/>
      <c r="L33" s="36"/>
      <c r="M33" s="36"/>
      <c r="N33" s="36"/>
      <c r="O33" s="29"/>
      <c r="P33" s="36"/>
      <c r="Q33" s="29"/>
      <c r="R33" s="36"/>
      <c r="S33" s="36"/>
      <c r="T33" s="36"/>
      <c r="U33" s="36"/>
      <c r="V33" s="36"/>
      <c r="W33" s="36"/>
      <c r="X33" s="36"/>
      <c r="Y33" s="29"/>
      <c r="Z33" s="36"/>
      <c r="AA33" s="66"/>
      <c r="AB33" s="36"/>
      <c r="AC33" s="36"/>
      <c r="AD33" s="36"/>
      <c r="AE33" s="36"/>
      <c r="AF33" s="36"/>
      <c r="AG33" s="36"/>
      <c r="AH33" s="29"/>
      <c r="AI33" s="36"/>
      <c r="AJ33" s="29"/>
      <c r="AK33" s="36"/>
      <c r="AL33" s="36"/>
      <c r="AM33" s="36"/>
      <c r="AN33" s="29"/>
      <c r="AO33" s="36"/>
      <c r="AP33" s="29"/>
      <c r="AQ33" s="36"/>
      <c r="AR33" s="29"/>
      <c r="AS33" s="36"/>
      <c r="AT33" s="36"/>
      <c r="AU33" s="36"/>
      <c r="AV33" s="29"/>
      <c r="AW33" s="36"/>
      <c r="AX33" s="36"/>
      <c r="AY33" s="36"/>
      <c r="AZ33" s="29"/>
      <c r="BA33" s="36"/>
      <c r="BB33" s="36"/>
      <c r="BC33" s="36"/>
      <c r="BD33" s="36"/>
      <c r="BE33" s="36"/>
      <c r="BF33" s="36"/>
      <c r="BG33" s="36"/>
      <c r="BH33" s="36"/>
      <c r="BI33" s="36"/>
      <c r="BJ33" s="29"/>
      <c r="BK33" s="36"/>
      <c r="BL33" s="29"/>
      <c r="BM33" s="36"/>
      <c r="BN33" s="36"/>
      <c r="BO33" s="36"/>
      <c r="BP33" s="29"/>
      <c r="BQ33" s="36"/>
      <c r="BR33" s="29"/>
      <c r="BS33" s="36"/>
      <c r="BT33" s="36"/>
      <c r="BU33" s="36"/>
      <c r="BV33" s="36"/>
    </row>
    <row r="34" spans="1:75" s="86" customFormat="1" x14ac:dyDescent="0.25">
      <c r="A34" s="79">
        <v>32</v>
      </c>
      <c r="B34" s="79">
        <v>1</v>
      </c>
      <c r="C34" s="80" t="s">
        <v>498</v>
      </c>
      <c r="D34" s="40">
        <f>январь!D34-февраль!E34</f>
        <v>-13.987327043478196</v>
      </c>
      <c r="E34" s="81">
        <f t="shared" si="0"/>
        <v>15.972000000000001</v>
      </c>
      <c r="F34" s="82"/>
      <c r="G34" s="82"/>
      <c r="H34" s="82"/>
      <c r="I34" s="83"/>
      <c r="J34" s="82"/>
      <c r="K34" s="82"/>
      <c r="L34" s="82"/>
      <c r="M34" s="82"/>
      <c r="N34" s="82"/>
      <c r="O34" s="84"/>
      <c r="P34" s="82"/>
      <c r="Q34" s="84"/>
      <c r="R34" s="82"/>
      <c r="S34" s="82"/>
      <c r="T34" s="82"/>
      <c r="U34" s="82"/>
      <c r="V34" s="82"/>
      <c r="W34" s="82"/>
      <c r="X34" s="82"/>
      <c r="Y34" s="84"/>
      <c r="Z34" s="82"/>
      <c r="AA34" s="85"/>
      <c r="AB34" s="82"/>
      <c r="AC34" s="82"/>
      <c r="AD34" s="82"/>
      <c r="AE34" s="82"/>
      <c r="AF34" s="82"/>
      <c r="AG34" s="82"/>
      <c r="AH34" s="84"/>
      <c r="AI34" s="82"/>
      <c r="AJ34" s="84"/>
      <c r="AK34" s="82"/>
      <c r="AL34" s="82"/>
      <c r="AM34" s="82"/>
      <c r="AN34" s="84"/>
      <c r="AO34" s="82"/>
      <c r="AP34" s="84"/>
      <c r="AQ34" s="82"/>
      <c r="AR34" s="84"/>
      <c r="AS34" s="82"/>
      <c r="AT34" s="82"/>
      <c r="AU34" s="82"/>
      <c r="AV34" s="84"/>
      <c r="AW34" s="82"/>
      <c r="AX34" s="82"/>
      <c r="AY34" s="82"/>
      <c r="AZ34" s="84"/>
      <c r="BA34" s="82"/>
      <c r="BB34" s="82"/>
      <c r="BC34" s="82"/>
      <c r="BD34" s="82">
        <v>1.2E-2</v>
      </c>
      <c r="BE34" s="82">
        <v>11.864000000000001</v>
      </c>
      <c r="BF34" s="82"/>
      <c r="BG34" s="82"/>
      <c r="BH34" s="82"/>
      <c r="BI34" s="82"/>
      <c r="BJ34" s="84"/>
      <c r="BK34" s="82"/>
      <c r="BL34" s="84">
        <v>4</v>
      </c>
      <c r="BM34" s="82">
        <v>1.9330000000000001</v>
      </c>
      <c r="BN34" s="82"/>
      <c r="BO34" s="82"/>
      <c r="BP34" s="84"/>
      <c r="BQ34" s="82"/>
      <c r="BR34" s="84"/>
      <c r="BS34" s="82"/>
      <c r="BT34" s="82"/>
      <c r="BU34" s="82"/>
      <c r="BV34" s="82">
        <v>2.1749999999999998</v>
      </c>
      <c r="BW34" s="86" t="s">
        <v>1070</v>
      </c>
    </row>
    <row r="35" spans="1:75" s="86" customFormat="1" x14ac:dyDescent="0.25">
      <c r="A35" s="79">
        <v>33</v>
      </c>
      <c r="B35" s="79">
        <v>1</v>
      </c>
      <c r="C35" s="80" t="s">
        <v>499</v>
      </c>
      <c r="D35" s="40">
        <f>январь!D35-февраль!E35</f>
        <v>80.592805621256048</v>
      </c>
      <c r="E35" s="81">
        <f t="shared" si="0"/>
        <v>1.1779999999999999</v>
      </c>
      <c r="F35" s="82"/>
      <c r="G35" s="82"/>
      <c r="H35" s="82"/>
      <c r="I35" s="83"/>
      <c r="J35" s="82"/>
      <c r="K35" s="82"/>
      <c r="L35" s="82"/>
      <c r="M35" s="82"/>
      <c r="N35" s="82"/>
      <c r="O35" s="84"/>
      <c r="P35" s="82"/>
      <c r="Q35" s="84"/>
      <c r="R35" s="82"/>
      <c r="S35" s="82"/>
      <c r="T35" s="82"/>
      <c r="U35" s="82"/>
      <c r="V35" s="82"/>
      <c r="W35" s="82"/>
      <c r="X35" s="82"/>
      <c r="Y35" s="84"/>
      <c r="Z35" s="82"/>
      <c r="AA35" s="85"/>
      <c r="AB35" s="82"/>
      <c r="AC35" s="82"/>
      <c r="AD35" s="82"/>
      <c r="AE35" s="82"/>
      <c r="AF35" s="82"/>
      <c r="AG35" s="82"/>
      <c r="AH35" s="84"/>
      <c r="AI35" s="82"/>
      <c r="AJ35" s="84"/>
      <c r="AK35" s="82"/>
      <c r="AL35" s="82"/>
      <c r="AM35" s="82"/>
      <c r="AN35" s="84"/>
      <c r="AO35" s="82"/>
      <c r="AP35" s="84"/>
      <c r="AQ35" s="82"/>
      <c r="AR35" s="84"/>
      <c r="AS35" s="82"/>
      <c r="AT35" s="82"/>
      <c r="AU35" s="82"/>
      <c r="AV35" s="84"/>
      <c r="AW35" s="82"/>
      <c r="AX35" s="82"/>
      <c r="AY35" s="82"/>
      <c r="AZ35" s="84"/>
      <c r="BA35" s="82"/>
      <c r="BB35" s="82"/>
      <c r="BC35" s="82"/>
      <c r="BD35" s="82"/>
      <c r="BE35" s="82"/>
      <c r="BF35" s="82"/>
      <c r="BG35" s="82"/>
      <c r="BH35" s="82"/>
      <c r="BI35" s="82"/>
      <c r="BJ35" s="84"/>
      <c r="BK35" s="82"/>
      <c r="BL35" s="84"/>
      <c r="BM35" s="82"/>
      <c r="BN35" s="82"/>
      <c r="BO35" s="82"/>
      <c r="BP35" s="84"/>
      <c r="BQ35" s="82"/>
      <c r="BR35" s="84"/>
      <c r="BS35" s="82"/>
      <c r="BT35" s="82"/>
      <c r="BU35" s="82"/>
      <c r="BV35" s="82">
        <v>1.1779999999999999</v>
      </c>
      <c r="BW35" s="86" t="s">
        <v>1070</v>
      </c>
    </row>
    <row r="36" spans="1:75" x14ac:dyDescent="0.25">
      <c r="A36" s="39">
        <v>34</v>
      </c>
      <c r="B36" s="39">
        <v>1</v>
      </c>
      <c r="C36" s="37" t="s">
        <v>500</v>
      </c>
      <c r="D36" s="40">
        <f>январь!D36-февраль!E36</f>
        <v>515.93540822222224</v>
      </c>
      <c r="E36" s="40">
        <f t="shared" si="0"/>
        <v>0</v>
      </c>
      <c r="F36" s="36"/>
      <c r="G36" s="36"/>
      <c r="H36" s="36"/>
      <c r="I36" s="27"/>
      <c r="J36" s="36"/>
      <c r="K36" s="36"/>
      <c r="L36" s="36"/>
      <c r="M36" s="36"/>
      <c r="N36" s="36"/>
      <c r="O36" s="29"/>
      <c r="P36" s="36"/>
      <c r="Q36" s="29"/>
      <c r="R36" s="36"/>
      <c r="S36" s="36"/>
      <c r="T36" s="36"/>
      <c r="U36" s="36"/>
      <c r="V36" s="36"/>
      <c r="W36" s="36"/>
      <c r="X36" s="36"/>
      <c r="Y36" s="29"/>
      <c r="Z36" s="36"/>
      <c r="AA36" s="66"/>
      <c r="AB36" s="36"/>
      <c r="AC36" s="36"/>
      <c r="AD36" s="36"/>
      <c r="AE36" s="36"/>
      <c r="AF36" s="36"/>
      <c r="AG36" s="36"/>
      <c r="AH36" s="29"/>
      <c r="AI36" s="36"/>
      <c r="AJ36" s="29"/>
      <c r="AK36" s="36"/>
      <c r="AL36" s="36"/>
      <c r="AM36" s="36"/>
      <c r="AN36" s="29"/>
      <c r="AO36" s="36"/>
      <c r="AP36" s="29"/>
      <c r="AQ36" s="36"/>
      <c r="AR36" s="29"/>
      <c r="AS36" s="36"/>
      <c r="AT36" s="36"/>
      <c r="AU36" s="36"/>
      <c r="AV36" s="29"/>
      <c r="AW36" s="36"/>
      <c r="AX36" s="36"/>
      <c r="AY36" s="36"/>
      <c r="AZ36" s="29"/>
      <c r="BA36" s="36"/>
      <c r="BB36" s="36"/>
      <c r="BC36" s="36"/>
      <c r="BD36" s="36"/>
      <c r="BE36" s="36"/>
      <c r="BF36" s="36"/>
      <c r="BG36" s="36"/>
      <c r="BH36" s="36"/>
      <c r="BI36" s="36"/>
      <c r="BJ36" s="29"/>
      <c r="BK36" s="36"/>
      <c r="BL36" s="29"/>
      <c r="BM36" s="36"/>
      <c r="BN36" s="36"/>
      <c r="BO36" s="36"/>
      <c r="BP36" s="29"/>
      <c r="BQ36" s="36"/>
      <c r="BR36" s="29"/>
      <c r="BS36" s="36"/>
      <c r="BT36" s="36"/>
      <c r="BU36" s="36"/>
      <c r="BV36" s="36"/>
    </row>
    <row r="37" spans="1:75" x14ac:dyDescent="0.25">
      <c r="A37" s="39">
        <v>35</v>
      </c>
      <c r="B37" s="39">
        <v>2</v>
      </c>
      <c r="C37" s="37" t="s">
        <v>501</v>
      </c>
      <c r="D37" s="40">
        <f>январь!D37-февраль!E37</f>
        <v>959.20728916908206</v>
      </c>
      <c r="E37" s="40">
        <f t="shared" si="0"/>
        <v>0</v>
      </c>
      <c r="F37" s="36"/>
      <c r="G37" s="36"/>
      <c r="H37" s="36"/>
      <c r="I37" s="27"/>
      <c r="J37" s="36"/>
      <c r="K37" s="36"/>
      <c r="L37" s="36"/>
      <c r="M37" s="36"/>
      <c r="N37" s="36"/>
      <c r="O37" s="29"/>
      <c r="P37" s="36"/>
      <c r="Q37" s="29"/>
      <c r="R37" s="36"/>
      <c r="S37" s="36"/>
      <c r="T37" s="36"/>
      <c r="U37" s="36"/>
      <c r="V37" s="36"/>
      <c r="W37" s="36"/>
      <c r="X37" s="36"/>
      <c r="Y37" s="29"/>
      <c r="Z37" s="36"/>
      <c r="AA37" s="66"/>
      <c r="AB37" s="36"/>
      <c r="AC37" s="36"/>
      <c r="AD37" s="36"/>
      <c r="AE37" s="36"/>
      <c r="AF37" s="36"/>
      <c r="AG37" s="36"/>
      <c r="AH37" s="29"/>
      <c r="AI37" s="36"/>
      <c r="AJ37" s="29"/>
      <c r="AK37" s="36"/>
      <c r="AL37" s="36"/>
      <c r="AM37" s="36"/>
      <c r="AN37" s="29"/>
      <c r="AO37" s="36"/>
      <c r="AP37" s="29"/>
      <c r="AQ37" s="36"/>
      <c r="AR37" s="29"/>
      <c r="AS37" s="36"/>
      <c r="AT37" s="36"/>
      <c r="AU37" s="36"/>
      <c r="AV37" s="29"/>
      <c r="AW37" s="36"/>
      <c r="AX37" s="36"/>
      <c r="AY37" s="36"/>
      <c r="AZ37" s="29"/>
      <c r="BA37" s="36"/>
      <c r="BB37" s="36"/>
      <c r="BC37" s="36"/>
      <c r="BD37" s="36"/>
      <c r="BE37" s="36"/>
      <c r="BF37" s="36"/>
      <c r="BG37" s="36"/>
      <c r="BH37" s="36"/>
      <c r="BI37" s="36"/>
      <c r="BJ37" s="29"/>
      <c r="BK37" s="36"/>
      <c r="BL37" s="29"/>
      <c r="BM37" s="36"/>
      <c r="BN37" s="36"/>
      <c r="BO37" s="36"/>
      <c r="BP37" s="29"/>
      <c r="BQ37" s="36"/>
      <c r="BR37" s="29"/>
      <c r="BS37" s="36"/>
      <c r="BT37" s="36"/>
      <c r="BU37" s="36"/>
      <c r="BV37" s="36"/>
    </row>
    <row r="38" spans="1:75" x14ac:dyDescent="0.25">
      <c r="A38" s="39">
        <v>36</v>
      </c>
      <c r="B38" s="39">
        <v>2</v>
      </c>
      <c r="C38" s="37" t="s">
        <v>502</v>
      </c>
      <c r="D38" s="40">
        <f>январь!D38-февраль!E38</f>
        <v>889.73862387439601</v>
      </c>
      <c r="E38" s="40">
        <f t="shared" si="0"/>
        <v>0</v>
      </c>
      <c r="F38" s="36"/>
      <c r="G38" s="36"/>
      <c r="H38" s="36"/>
      <c r="I38" s="27"/>
      <c r="J38" s="36"/>
      <c r="K38" s="36"/>
      <c r="L38" s="36"/>
      <c r="M38" s="36"/>
      <c r="N38" s="36"/>
      <c r="O38" s="29"/>
      <c r="P38" s="36"/>
      <c r="Q38" s="29"/>
      <c r="R38" s="36"/>
      <c r="S38" s="36"/>
      <c r="T38" s="36"/>
      <c r="U38" s="36"/>
      <c r="V38" s="36"/>
      <c r="W38" s="36"/>
      <c r="X38" s="36"/>
      <c r="Y38" s="29"/>
      <c r="Z38" s="36"/>
      <c r="AA38" s="66"/>
      <c r="AB38" s="36"/>
      <c r="AC38" s="36"/>
      <c r="AD38" s="36"/>
      <c r="AE38" s="36"/>
      <c r="AF38" s="36"/>
      <c r="AG38" s="36"/>
      <c r="AH38" s="29"/>
      <c r="AI38" s="36"/>
      <c r="AJ38" s="29"/>
      <c r="AK38" s="36"/>
      <c r="AL38" s="36"/>
      <c r="AM38" s="36"/>
      <c r="AN38" s="29"/>
      <c r="AO38" s="36"/>
      <c r="AP38" s="29"/>
      <c r="AQ38" s="36"/>
      <c r="AR38" s="29"/>
      <c r="AS38" s="36"/>
      <c r="AT38" s="36"/>
      <c r="AU38" s="36"/>
      <c r="AV38" s="29"/>
      <c r="AW38" s="36"/>
      <c r="AX38" s="36"/>
      <c r="AY38" s="36"/>
      <c r="AZ38" s="29"/>
      <c r="BA38" s="36"/>
      <c r="BB38" s="36"/>
      <c r="BC38" s="36"/>
      <c r="BD38" s="36"/>
      <c r="BE38" s="36"/>
      <c r="BF38" s="36"/>
      <c r="BG38" s="36"/>
      <c r="BH38" s="36"/>
      <c r="BI38" s="36"/>
      <c r="BJ38" s="29"/>
      <c r="BK38" s="36"/>
      <c r="BL38" s="29"/>
      <c r="BM38" s="36"/>
      <c r="BN38" s="36"/>
      <c r="BO38" s="36"/>
      <c r="BP38" s="29"/>
      <c r="BQ38" s="36"/>
      <c r="BR38" s="29"/>
      <c r="BS38" s="36"/>
      <c r="BT38" s="36"/>
      <c r="BU38" s="36"/>
      <c r="BV38" s="36"/>
    </row>
    <row r="39" spans="1:75" x14ac:dyDescent="0.25">
      <c r="A39" s="39">
        <v>37</v>
      </c>
      <c r="B39" s="39">
        <v>2</v>
      </c>
      <c r="C39" s="37" t="s">
        <v>503</v>
      </c>
      <c r="D39" s="40">
        <f>январь!D39-февраль!E39</f>
        <v>350.4692788405797</v>
      </c>
      <c r="E39" s="40">
        <f t="shared" si="0"/>
        <v>0</v>
      </c>
      <c r="F39" s="36"/>
      <c r="G39" s="36"/>
      <c r="H39" s="36"/>
      <c r="I39" s="27"/>
      <c r="J39" s="36"/>
      <c r="K39" s="36"/>
      <c r="L39" s="36"/>
      <c r="M39" s="36"/>
      <c r="N39" s="36"/>
      <c r="O39" s="29"/>
      <c r="P39" s="36"/>
      <c r="Q39" s="29"/>
      <c r="R39" s="36"/>
      <c r="S39" s="36"/>
      <c r="T39" s="36"/>
      <c r="U39" s="36"/>
      <c r="V39" s="36"/>
      <c r="W39" s="36"/>
      <c r="X39" s="36"/>
      <c r="Y39" s="29"/>
      <c r="Z39" s="36"/>
      <c r="AA39" s="66"/>
      <c r="AB39" s="36"/>
      <c r="AC39" s="36"/>
      <c r="AD39" s="36"/>
      <c r="AE39" s="36"/>
      <c r="AF39" s="36"/>
      <c r="AG39" s="36"/>
      <c r="AH39" s="29"/>
      <c r="AI39" s="36"/>
      <c r="AJ39" s="29"/>
      <c r="AK39" s="36"/>
      <c r="AL39" s="36"/>
      <c r="AM39" s="36"/>
      <c r="AN39" s="29"/>
      <c r="AO39" s="36"/>
      <c r="AP39" s="29"/>
      <c r="AQ39" s="36"/>
      <c r="AR39" s="29"/>
      <c r="AS39" s="36"/>
      <c r="AT39" s="36"/>
      <c r="AU39" s="36"/>
      <c r="AV39" s="29"/>
      <c r="AW39" s="36"/>
      <c r="AX39" s="36"/>
      <c r="AY39" s="36"/>
      <c r="AZ39" s="29"/>
      <c r="BA39" s="36"/>
      <c r="BB39" s="36"/>
      <c r="BC39" s="36"/>
      <c r="BD39" s="36"/>
      <c r="BE39" s="36"/>
      <c r="BF39" s="36"/>
      <c r="BG39" s="36"/>
      <c r="BH39" s="36"/>
      <c r="BI39" s="36"/>
      <c r="BJ39" s="29"/>
      <c r="BK39" s="36"/>
      <c r="BL39" s="29"/>
      <c r="BM39" s="36"/>
      <c r="BN39" s="36"/>
      <c r="BO39" s="36"/>
      <c r="BP39" s="29"/>
      <c r="BQ39" s="36"/>
      <c r="BR39" s="29"/>
      <c r="BS39" s="36"/>
      <c r="BT39" s="36"/>
      <c r="BU39" s="36"/>
      <c r="BV39" s="36"/>
    </row>
    <row r="40" spans="1:75" x14ac:dyDescent="0.25">
      <c r="A40" s="39">
        <v>38</v>
      </c>
      <c r="B40" s="39">
        <v>2</v>
      </c>
      <c r="C40" s="37" t="s">
        <v>504</v>
      </c>
      <c r="D40" s="40">
        <f>январь!D40-февраль!E40</f>
        <v>-489.06064792270536</v>
      </c>
      <c r="E40" s="40">
        <f t="shared" si="0"/>
        <v>0</v>
      </c>
      <c r="F40" s="36"/>
      <c r="G40" s="36"/>
      <c r="H40" s="36"/>
      <c r="I40" s="27"/>
      <c r="J40" s="36"/>
      <c r="K40" s="36"/>
      <c r="L40" s="36"/>
      <c r="M40" s="36"/>
      <c r="N40" s="36"/>
      <c r="O40" s="29"/>
      <c r="P40" s="36"/>
      <c r="Q40" s="29"/>
      <c r="R40" s="36"/>
      <c r="S40" s="36"/>
      <c r="T40" s="36"/>
      <c r="U40" s="36"/>
      <c r="V40" s="36"/>
      <c r="W40" s="36"/>
      <c r="X40" s="36"/>
      <c r="Y40" s="29"/>
      <c r="Z40" s="36"/>
      <c r="AA40" s="66"/>
      <c r="AB40" s="36"/>
      <c r="AC40" s="36"/>
      <c r="AD40" s="36"/>
      <c r="AE40" s="36"/>
      <c r="AF40" s="36"/>
      <c r="AG40" s="36"/>
      <c r="AH40" s="29"/>
      <c r="AI40" s="36"/>
      <c r="AJ40" s="29"/>
      <c r="AK40" s="36"/>
      <c r="AL40" s="36"/>
      <c r="AM40" s="36"/>
      <c r="AN40" s="29"/>
      <c r="AO40" s="36"/>
      <c r="AP40" s="29"/>
      <c r="AQ40" s="36"/>
      <c r="AR40" s="29"/>
      <c r="AS40" s="36"/>
      <c r="AT40" s="36"/>
      <c r="AU40" s="36"/>
      <c r="AV40" s="29"/>
      <c r="AW40" s="36"/>
      <c r="AX40" s="36"/>
      <c r="AY40" s="36"/>
      <c r="AZ40" s="29"/>
      <c r="BA40" s="36"/>
      <c r="BB40" s="36"/>
      <c r="BC40" s="36"/>
      <c r="BD40" s="36"/>
      <c r="BE40" s="36"/>
      <c r="BF40" s="36"/>
      <c r="BG40" s="36"/>
      <c r="BH40" s="36"/>
      <c r="BI40" s="36"/>
      <c r="BJ40" s="29"/>
      <c r="BK40" s="36"/>
      <c r="BL40" s="29"/>
      <c r="BM40" s="36"/>
      <c r="BN40" s="36"/>
      <c r="BO40" s="36"/>
      <c r="BP40" s="29"/>
      <c r="BQ40" s="36"/>
      <c r="BR40" s="29"/>
      <c r="BS40" s="36"/>
      <c r="BT40" s="36"/>
      <c r="BU40" s="36"/>
      <c r="BV40" s="36"/>
    </row>
    <row r="41" spans="1:75" x14ac:dyDescent="0.25">
      <c r="A41" s="39">
        <v>39</v>
      </c>
      <c r="B41" s="39">
        <v>2</v>
      </c>
      <c r="C41" s="37" t="s">
        <v>505</v>
      </c>
      <c r="D41" s="40">
        <f>январь!D41-февраль!E41</f>
        <v>254.9464156135266</v>
      </c>
      <c r="E41" s="40">
        <f t="shared" si="0"/>
        <v>0</v>
      </c>
      <c r="F41" s="36"/>
      <c r="G41" s="36"/>
      <c r="H41" s="36"/>
      <c r="I41" s="27"/>
      <c r="J41" s="36"/>
      <c r="K41" s="36"/>
      <c r="L41" s="36"/>
      <c r="M41" s="36"/>
      <c r="N41" s="36"/>
      <c r="O41" s="29"/>
      <c r="P41" s="36"/>
      <c r="Q41" s="29"/>
      <c r="R41" s="36"/>
      <c r="S41" s="36"/>
      <c r="T41" s="36"/>
      <c r="U41" s="36"/>
      <c r="V41" s="36"/>
      <c r="W41" s="36"/>
      <c r="X41" s="36"/>
      <c r="Y41" s="29"/>
      <c r="Z41" s="36"/>
      <c r="AA41" s="66"/>
      <c r="AB41" s="36"/>
      <c r="AC41" s="36"/>
      <c r="AD41" s="36"/>
      <c r="AE41" s="36"/>
      <c r="AF41" s="36"/>
      <c r="AG41" s="36"/>
      <c r="AH41" s="29"/>
      <c r="AI41" s="36"/>
      <c r="AJ41" s="29"/>
      <c r="AK41" s="36"/>
      <c r="AL41" s="36"/>
      <c r="AM41" s="36"/>
      <c r="AN41" s="29"/>
      <c r="AO41" s="36"/>
      <c r="AP41" s="29"/>
      <c r="AQ41" s="36"/>
      <c r="AR41" s="29"/>
      <c r="AS41" s="36"/>
      <c r="AT41" s="36"/>
      <c r="AU41" s="36"/>
      <c r="AV41" s="29"/>
      <c r="AW41" s="36"/>
      <c r="AX41" s="36"/>
      <c r="AY41" s="36"/>
      <c r="AZ41" s="29"/>
      <c r="BA41" s="36"/>
      <c r="BB41" s="36"/>
      <c r="BC41" s="36"/>
      <c r="BD41" s="36"/>
      <c r="BE41" s="36"/>
      <c r="BF41" s="36"/>
      <c r="BG41" s="36"/>
      <c r="BH41" s="36"/>
      <c r="BI41" s="36"/>
      <c r="BJ41" s="29"/>
      <c r="BK41" s="36"/>
      <c r="BL41" s="29"/>
      <c r="BM41" s="36"/>
      <c r="BN41" s="36"/>
      <c r="BO41" s="36"/>
      <c r="BP41" s="29"/>
      <c r="BQ41" s="36"/>
      <c r="BR41" s="29"/>
      <c r="BS41" s="36"/>
      <c r="BT41" s="36"/>
      <c r="BU41" s="36"/>
      <c r="BV41" s="36"/>
    </row>
    <row r="42" spans="1:75" x14ac:dyDescent="0.25">
      <c r="A42" s="39">
        <v>40</v>
      </c>
      <c r="B42" s="39">
        <v>2</v>
      </c>
      <c r="C42" s="37" t="s">
        <v>506</v>
      </c>
      <c r="D42" s="40">
        <f>январь!D42-февраль!E42</f>
        <v>375.70778595169077</v>
      </c>
      <c r="E42" s="40">
        <f t="shared" si="0"/>
        <v>0</v>
      </c>
      <c r="F42" s="36"/>
      <c r="G42" s="36"/>
      <c r="H42" s="36"/>
      <c r="I42" s="27"/>
      <c r="J42" s="36"/>
      <c r="K42" s="36"/>
      <c r="L42" s="36"/>
      <c r="M42" s="36"/>
      <c r="N42" s="36"/>
      <c r="O42" s="29"/>
      <c r="P42" s="36"/>
      <c r="Q42" s="29"/>
      <c r="R42" s="36"/>
      <c r="S42" s="36"/>
      <c r="T42" s="36"/>
      <c r="U42" s="36"/>
      <c r="V42" s="36"/>
      <c r="W42" s="36"/>
      <c r="X42" s="36"/>
      <c r="Y42" s="29"/>
      <c r="Z42" s="36"/>
      <c r="AA42" s="66"/>
      <c r="AB42" s="36"/>
      <c r="AC42" s="36"/>
      <c r="AD42" s="36"/>
      <c r="AE42" s="36"/>
      <c r="AF42" s="36"/>
      <c r="AG42" s="36"/>
      <c r="AH42" s="29"/>
      <c r="AI42" s="36"/>
      <c r="AJ42" s="29"/>
      <c r="AK42" s="36"/>
      <c r="AL42" s="36"/>
      <c r="AM42" s="36"/>
      <c r="AN42" s="29"/>
      <c r="AO42" s="36"/>
      <c r="AP42" s="29"/>
      <c r="AQ42" s="36"/>
      <c r="AR42" s="29"/>
      <c r="AS42" s="36"/>
      <c r="AT42" s="36"/>
      <c r="AU42" s="36"/>
      <c r="AV42" s="29"/>
      <c r="AW42" s="36"/>
      <c r="AX42" s="36"/>
      <c r="AY42" s="36"/>
      <c r="AZ42" s="29"/>
      <c r="BA42" s="36"/>
      <c r="BB42" s="36"/>
      <c r="BC42" s="36"/>
      <c r="BD42" s="36"/>
      <c r="BE42" s="36"/>
      <c r="BF42" s="36"/>
      <c r="BG42" s="36"/>
      <c r="BH42" s="36"/>
      <c r="BI42" s="36"/>
      <c r="BJ42" s="29"/>
      <c r="BK42" s="36"/>
      <c r="BL42" s="29"/>
      <c r="BM42" s="36"/>
      <c r="BN42" s="36"/>
      <c r="BO42" s="36"/>
      <c r="BP42" s="29"/>
      <c r="BQ42" s="36"/>
      <c r="BR42" s="29"/>
      <c r="BS42" s="36"/>
      <c r="BT42" s="36"/>
      <c r="BU42" s="36"/>
      <c r="BV42" s="36"/>
    </row>
    <row r="43" spans="1:75" x14ac:dyDescent="0.25">
      <c r="A43" s="39">
        <v>41</v>
      </c>
      <c r="B43" s="39">
        <v>2</v>
      </c>
      <c r="C43" s="37" t="s">
        <v>507</v>
      </c>
      <c r="D43" s="40">
        <f>январь!D43-февраль!E43</f>
        <v>-206.17998966183575</v>
      </c>
      <c r="E43" s="40">
        <f t="shared" si="0"/>
        <v>0</v>
      </c>
      <c r="F43" s="36"/>
      <c r="G43" s="36"/>
      <c r="H43" s="36"/>
      <c r="I43" s="27"/>
      <c r="J43" s="36"/>
      <c r="K43" s="36"/>
      <c r="L43" s="36"/>
      <c r="M43" s="36"/>
      <c r="N43" s="36"/>
      <c r="O43" s="29"/>
      <c r="P43" s="36"/>
      <c r="Q43" s="29"/>
      <c r="R43" s="36"/>
      <c r="S43" s="36"/>
      <c r="T43" s="36"/>
      <c r="U43" s="36"/>
      <c r="V43" s="36"/>
      <c r="W43" s="36"/>
      <c r="X43" s="36"/>
      <c r="Y43" s="29"/>
      <c r="Z43" s="36"/>
      <c r="AA43" s="66"/>
      <c r="AB43" s="36"/>
      <c r="AC43" s="36"/>
      <c r="AD43" s="36"/>
      <c r="AE43" s="36"/>
      <c r="AF43" s="36"/>
      <c r="AG43" s="36"/>
      <c r="AH43" s="29"/>
      <c r="AI43" s="36"/>
      <c r="AJ43" s="29"/>
      <c r="AK43" s="36"/>
      <c r="AL43" s="36"/>
      <c r="AM43" s="36"/>
      <c r="AN43" s="29"/>
      <c r="AO43" s="36"/>
      <c r="AP43" s="29"/>
      <c r="AQ43" s="36"/>
      <c r="AR43" s="29"/>
      <c r="AS43" s="36"/>
      <c r="AT43" s="36"/>
      <c r="AU43" s="36"/>
      <c r="AV43" s="29"/>
      <c r="AW43" s="36"/>
      <c r="AX43" s="36"/>
      <c r="AY43" s="36"/>
      <c r="AZ43" s="29"/>
      <c r="BA43" s="36"/>
      <c r="BB43" s="36"/>
      <c r="BC43" s="36"/>
      <c r="BD43" s="36"/>
      <c r="BE43" s="36"/>
      <c r="BF43" s="36"/>
      <c r="BG43" s="36"/>
      <c r="BH43" s="36"/>
      <c r="BI43" s="36"/>
      <c r="BJ43" s="29"/>
      <c r="BK43" s="36"/>
      <c r="BL43" s="29"/>
      <c r="BM43" s="36"/>
      <c r="BN43" s="36"/>
      <c r="BO43" s="36"/>
      <c r="BP43" s="29"/>
      <c r="BQ43" s="36"/>
      <c r="BR43" s="29"/>
      <c r="BS43" s="36"/>
      <c r="BT43" s="36"/>
      <c r="BU43" s="36"/>
      <c r="BV43" s="36"/>
    </row>
    <row r="44" spans="1:75" s="86" customFormat="1" x14ac:dyDescent="0.25">
      <c r="A44" s="79">
        <v>42</v>
      </c>
      <c r="B44" s="79">
        <v>2</v>
      </c>
      <c r="C44" s="80" t="s">
        <v>508</v>
      </c>
      <c r="D44" s="40">
        <f>январь!D44-февраль!E44</f>
        <v>-282.53753562705316</v>
      </c>
      <c r="E44" s="81">
        <f t="shared" si="0"/>
        <v>2.9140000000000001</v>
      </c>
      <c r="F44" s="82"/>
      <c r="G44" s="82"/>
      <c r="H44" s="82"/>
      <c r="I44" s="83"/>
      <c r="J44" s="82"/>
      <c r="K44" s="82"/>
      <c r="L44" s="82"/>
      <c r="M44" s="82"/>
      <c r="N44" s="82"/>
      <c r="O44" s="84"/>
      <c r="P44" s="82"/>
      <c r="Q44" s="84"/>
      <c r="R44" s="82"/>
      <c r="S44" s="82"/>
      <c r="T44" s="82"/>
      <c r="U44" s="82"/>
      <c r="V44" s="82"/>
      <c r="W44" s="82"/>
      <c r="X44" s="82"/>
      <c r="Y44" s="84"/>
      <c r="Z44" s="82"/>
      <c r="AA44" s="85"/>
      <c r="AB44" s="82"/>
      <c r="AC44" s="82"/>
      <c r="AD44" s="82"/>
      <c r="AE44" s="82"/>
      <c r="AF44" s="82"/>
      <c r="AG44" s="82"/>
      <c r="AH44" s="84"/>
      <c r="AI44" s="82"/>
      <c r="AJ44" s="84"/>
      <c r="AK44" s="82"/>
      <c r="AL44" s="82"/>
      <c r="AM44" s="82"/>
      <c r="AN44" s="84"/>
      <c r="AO44" s="82"/>
      <c r="AP44" s="84"/>
      <c r="AQ44" s="82"/>
      <c r="AR44" s="84"/>
      <c r="AS44" s="82"/>
      <c r="AT44" s="82"/>
      <c r="AU44" s="82"/>
      <c r="AV44" s="84"/>
      <c r="AW44" s="82"/>
      <c r="AX44" s="82"/>
      <c r="AY44" s="82"/>
      <c r="AZ44" s="84"/>
      <c r="BA44" s="82"/>
      <c r="BB44" s="82"/>
      <c r="BC44" s="82"/>
      <c r="BD44" s="82"/>
      <c r="BE44" s="82"/>
      <c r="BF44" s="82">
        <v>3.0000000000000001E-3</v>
      </c>
      <c r="BG44" s="82">
        <v>2.9140000000000001</v>
      </c>
      <c r="BH44" s="82"/>
      <c r="BI44" s="82"/>
      <c r="BJ44" s="84"/>
      <c r="BK44" s="82"/>
      <c r="BL44" s="84"/>
      <c r="BM44" s="82"/>
      <c r="BN44" s="82"/>
      <c r="BO44" s="82"/>
      <c r="BP44" s="84"/>
      <c r="BQ44" s="82"/>
      <c r="BR44" s="84"/>
      <c r="BS44" s="82"/>
      <c r="BT44" s="82"/>
      <c r="BU44" s="82"/>
      <c r="BV44" s="82"/>
    </row>
    <row r="45" spans="1:75" x14ac:dyDescent="0.25">
      <c r="A45" s="39">
        <v>43</v>
      </c>
      <c r="B45" s="39">
        <v>2</v>
      </c>
      <c r="C45" s="37" t="s">
        <v>509</v>
      </c>
      <c r="D45" s="40">
        <f>январь!D45-февраль!E45</f>
        <v>-159.82423710144926</v>
      </c>
      <c r="E45" s="40">
        <f t="shared" si="0"/>
        <v>0</v>
      </c>
      <c r="F45" s="36"/>
      <c r="G45" s="36"/>
      <c r="H45" s="36"/>
      <c r="I45" s="27"/>
      <c r="J45" s="36"/>
      <c r="K45" s="36"/>
      <c r="L45" s="36"/>
      <c r="M45" s="36"/>
      <c r="N45" s="36"/>
      <c r="O45" s="29"/>
      <c r="P45" s="36"/>
      <c r="Q45" s="29"/>
      <c r="R45" s="36"/>
      <c r="S45" s="36"/>
      <c r="T45" s="36"/>
      <c r="U45" s="36"/>
      <c r="V45" s="36"/>
      <c r="W45" s="36"/>
      <c r="X45" s="36"/>
      <c r="Y45" s="29"/>
      <c r="Z45" s="36"/>
      <c r="AA45" s="66"/>
      <c r="AB45" s="36"/>
      <c r="AC45" s="36"/>
      <c r="AD45" s="36"/>
      <c r="AE45" s="36"/>
      <c r="AF45" s="36"/>
      <c r="AG45" s="36"/>
      <c r="AH45" s="29"/>
      <c r="AI45" s="36"/>
      <c r="AJ45" s="29"/>
      <c r="AK45" s="36"/>
      <c r="AL45" s="36"/>
      <c r="AM45" s="36"/>
      <c r="AN45" s="29"/>
      <c r="AO45" s="36"/>
      <c r="AP45" s="29"/>
      <c r="AQ45" s="36"/>
      <c r="AR45" s="29"/>
      <c r="AS45" s="36"/>
      <c r="AT45" s="36"/>
      <c r="AU45" s="36"/>
      <c r="AV45" s="29"/>
      <c r="AW45" s="36"/>
      <c r="AX45" s="36"/>
      <c r="AY45" s="36"/>
      <c r="AZ45" s="29"/>
      <c r="BA45" s="36"/>
      <c r="BB45" s="36"/>
      <c r="BC45" s="36"/>
      <c r="BD45" s="36"/>
      <c r="BE45" s="36"/>
      <c r="BF45" s="36"/>
      <c r="BG45" s="36"/>
      <c r="BH45" s="36"/>
      <c r="BI45" s="36"/>
      <c r="BJ45" s="29"/>
      <c r="BK45" s="36"/>
      <c r="BL45" s="29"/>
      <c r="BM45" s="36"/>
      <c r="BN45" s="36"/>
      <c r="BO45" s="36"/>
      <c r="BP45" s="29"/>
      <c r="BQ45" s="36"/>
      <c r="BR45" s="29"/>
      <c r="BS45" s="36"/>
      <c r="BT45" s="36"/>
      <c r="BU45" s="36"/>
      <c r="BV45" s="36"/>
    </row>
    <row r="46" spans="1:75" x14ac:dyDescent="0.25">
      <c r="A46" s="39">
        <v>44</v>
      </c>
      <c r="B46" s="39">
        <v>2</v>
      </c>
      <c r="C46" s="37" t="s">
        <v>510</v>
      </c>
      <c r="D46" s="40">
        <f>январь!D46-февраль!E46</f>
        <v>-5.9637364251207643</v>
      </c>
      <c r="E46" s="40">
        <f t="shared" si="0"/>
        <v>0</v>
      </c>
      <c r="F46" s="36"/>
      <c r="G46" s="36"/>
      <c r="H46" s="36"/>
      <c r="I46" s="27"/>
      <c r="J46" s="36"/>
      <c r="K46" s="36"/>
      <c r="L46" s="36"/>
      <c r="M46" s="36"/>
      <c r="N46" s="36"/>
      <c r="O46" s="29"/>
      <c r="P46" s="36"/>
      <c r="Q46" s="29"/>
      <c r="R46" s="36"/>
      <c r="S46" s="36"/>
      <c r="T46" s="36"/>
      <c r="U46" s="36"/>
      <c r="V46" s="36"/>
      <c r="W46" s="36"/>
      <c r="X46" s="36"/>
      <c r="Y46" s="29"/>
      <c r="Z46" s="36"/>
      <c r="AA46" s="66"/>
      <c r="AB46" s="36"/>
      <c r="AC46" s="36"/>
      <c r="AD46" s="36"/>
      <c r="AE46" s="36"/>
      <c r="AF46" s="36"/>
      <c r="AG46" s="36"/>
      <c r="AH46" s="29"/>
      <c r="AI46" s="36"/>
      <c r="AJ46" s="29"/>
      <c r="AK46" s="36"/>
      <c r="AL46" s="36"/>
      <c r="AM46" s="36"/>
      <c r="AN46" s="29"/>
      <c r="AO46" s="36"/>
      <c r="AP46" s="29"/>
      <c r="AQ46" s="36"/>
      <c r="AR46" s="29"/>
      <c r="AS46" s="36"/>
      <c r="AT46" s="36"/>
      <c r="AU46" s="36"/>
      <c r="AV46" s="29"/>
      <c r="AW46" s="36"/>
      <c r="AX46" s="36"/>
      <c r="AY46" s="36"/>
      <c r="AZ46" s="29"/>
      <c r="BA46" s="36"/>
      <c r="BB46" s="36"/>
      <c r="BC46" s="36"/>
      <c r="BD46" s="36"/>
      <c r="BE46" s="36"/>
      <c r="BF46" s="36"/>
      <c r="BG46" s="36"/>
      <c r="BH46" s="36"/>
      <c r="BI46" s="36"/>
      <c r="BJ46" s="29"/>
      <c r="BK46" s="36"/>
      <c r="BL46" s="29"/>
      <c r="BM46" s="36"/>
      <c r="BN46" s="36"/>
      <c r="BO46" s="36"/>
      <c r="BP46" s="29"/>
      <c r="BQ46" s="36"/>
      <c r="BR46" s="29"/>
      <c r="BS46" s="36"/>
      <c r="BT46" s="36"/>
      <c r="BU46" s="36"/>
      <c r="BV46" s="36"/>
    </row>
    <row r="47" spans="1:75" x14ac:dyDescent="0.25">
      <c r="A47" s="39">
        <v>45</v>
      </c>
      <c r="B47" s="39">
        <v>2</v>
      </c>
      <c r="C47" s="37" t="s">
        <v>511</v>
      </c>
      <c r="D47" s="40">
        <f>январь!D47-февраль!E47</f>
        <v>188.51898268405793</v>
      </c>
      <c r="E47" s="40">
        <f t="shared" si="0"/>
        <v>0</v>
      </c>
      <c r="F47" s="36"/>
      <c r="G47" s="36"/>
      <c r="H47" s="36"/>
      <c r="I47" s="27"/>
      <c r="J47" s="36"/>
      <c r="K47" s="36"/>
      <c r="L47" s="36"/>
      <c r="M47" s="36"/>
      <c r="N47" s="36"/>
      <c r="O47" s="29"/>
      <c r="P47" s="36"/>
      <c r="Q47" s="29"/>
      <c r="R47" s="36"/>
      <c r="S47" s="36"/>
      <c r="T47" s="36"/>
      <c r="U47" s="36"/>
      <c r="V47" s="36"/>
      <c r="W47" s="36"/>
      <c r="X47" s="36"/>
      <c r="Y47" s="29"/>
      <c r="Z47" s="36"/>
      <c r="AA47" s="66"/>
      <c r="AB47" s="36"/>
      <c r="AC47" s="36"/>
      <c r="AD47" s="36"/>
      <c r="AE47" s="36"/>
      <c r="AF47" s="36"/>
      <c r="AG47" s="36"/>
      <c r="AH47" s="29"/>
      <c r="AI47" s="36"/>
      <c r="AJ47" s="29"/>
      <c r="AK47" s="36"/>
      <c r="AL47" s="36"/>
      <c r="AM47" s="36"/>
      <c r="AN47" s="29"/>
      <c r="AO47" s="36"/>
      <c r="AP47" s="29"/>
      <c r="AQ47" s="36"/>
      <c r="AR47" s="29"/>
      <c r="AS47" s="36"/>
      <c r="AT47" s="36"/>
      <c r="AU47" s="36"/>
      <c r="AV47" s="29"/>
      <c r="AW47" s="36"/>
      <c r="AX47" s="36"/>
      <c r="AY47" s="36"/>
      <c r="AZ47" s="29"/>
      <c r="BA47" s="36"/>
      <c r="BB47" s="36"/>
      <c r="BC47" s="36"/>
      <c r="BD47" s="36"/>
      <c r="BE47" s="36"/>
      <c r="BF47" s="36"/>
      <c r="BG47" s="36"/>
      <c r="BH47" s="36"/>
      <c r="BI47" s="36"/>
      <c r="BJ47" s="29"/>
      <c r="BK47" s="36"/>
      <c r="BL47" s="29"/>
      <c r="BM47" s="36"/>
      <c r="BN47" s="36"/>
      <c r="BO47" s="36"/>
      <c r="BP47" s="29"/>
      <c r="BQ47" s="36"/>
      <c r="BR47" s="29"/>
      <c r="BS47" s="36"/>
      <c r="BT47" s="36"/>
      <c r="BU47" s="36"/>
      <c r="BV47" s="36"/>
    </row>
    <row r="48" spans="1:75" x14ac:dyDescent="0.25">
      <c r="A48" s="39">
        <v>46</v>
      </c>
      <c r="B48" s="39">
        <v>2</v>
      </c>
      <c r="C48" s="37" t="s">
        <v>512</v>
      </c>
      <c r="D48" s="40">
        <f>январь!D48-февраль!E48</f>
        <v>2252.0999037198071</v>
      </c>
      <c r="E48" s="40">
        <f t="shared" si="0"/>
        <v>0</v>
      </c>
      <c r="F48" s="36"/>
      <c r="G48" s="36"/>
      <c r="H48" s="36"/>
      <c r="I48" s="27"/>
      <c r="J48" s="36"/>
      <c r="K48" s="36"/>
      <c r="L48" s="36"/>
      <c r="M48" s="36"/>
      <c r="N48" s="36"/>
      <c r="O48" s="29"/>
      <c r="P48" s="36"/>
      <c r="Q48" s="29"/>
      <c r="R48" s="36"/>
      <c r="S48" s="36"/>
      <c r="T48" s="36"/>
      <c r="U48" s="36"/>
      <c r="V48" s="36"/>
      <c r="W48" s="36"/>
      <c r="X48" s="36"/>
      <c r="Y48" s="29"/>
      <c r="Z48" s="36"/>
      <c r="AA48" s="66"/>
      <c r="AB48" s="36"/>
      <c r="AC48" s="36"/>
      <c r="AD48" s="36"/>
      <c r="AE48" s="36"/>
      <c r="AF48" s="36"/>
      <c r="AG48" s="36"/>
      <c r="AH48" s="29"/>
      <c r="AI48" s="36"/>
      <c r="AJ48" s="29"/>
      <c r="AK48" s="36"/>
      <c r="AL48" s="36"/>
      <c r="AM48" s="36"/>
      <c r="AN48" s="29"/>
      <c r="AO48" s="36"/>
      <c r="AP48" s="29"/>
      <c r="AQ48" s="36"/>
      <c r="AR48" s="29"/>
      <c r="AS48" s="36"/>
      <c r="AT48" s="36"/>
      <c r="AU48" s="36"/>
      <c r="AV48" s="29"/>
      <c r="AW48" s="36"/>
      <c r="AX48" s="36"/>
      <c r="AY48" s="36"/>
      <c r="AZ48" s="29"/>
      <c r="BA48" s="36"/>
      <c r="BB48" s="36"/>
      <c r="BC48" s="36"/>
      <c r="BD48" s="36"/>
      <c r="BE48" s="36"/>
      <c r="BF48" s="36"/>
      <c r="BG48" s="36"/>
      <c r="BH48" s="36"/>
      <c r="BI48" s="36"/>
      <c r="BJ48" s="29"/>
      <c r="BK48" s="36"/>
      <c r="BL48" s="29"/>
      <c r="BM48" s="36"/>
      <c r="BN48" s="36"/>
      <c r="BO48" s="36"/>
      <c r="BP48" s="29"/>
      <c r="BQ48" s="36"/>
      <c r="BR48" s="29"/>
      <c r="BS48" s="36"/>
      <c r="BT48" s="36"/>
      <c r="BU48" s="36"/>
      <c r="BV48" s="36"/>
    </row>
    <row r="49" spans="1:74" x14ac:dyDescent="0.25">
      <c r="A49" s="39">
        <v>47</v>
      </c>
      <c r="B49" s="39">
        <v>1</v>
      </c>
      <c r="C49" s="37" t="s">
        <v>513</v>
      </c>
      <c r="D49" s="40">
        <f>январь!D49-февраль!E49</f>
        <v>685.95066503381645</v>
      </c>
      <c r="E49" s="40">
        <f t="shared" si="0"/>
        <v>0</v>
      </c>
      <c r="F49" s="36"/>
      <c r="G49" s="36"/>
      <c r="H49" s="36"/>
      <c r="I49" s="27"/>
      <c r="J49" s="36"/>
      <c r="K49" s="36"/>
      <c r="L49" s="36"/>
      <c r="M49" s="36"/>
      <c r="N49" s="36"/>
      <c r="O49" s="29"/>
      <c r="P49" s="36"/>
      <c r="Q49" s="29"/>
      <c r="R49" s="36"/>
      <c r="S49" s="36"/>
      <c r="T49" s="36"/>
      <c r="U49" s="36"/>
      <c r="V49" s="36"/>
      <c r="W49" s="36"/>
      <c r="X49" s="36"/>
      <c r="Y49" s="29"/>
      <c r="Z49" s="36"/>
      <c r="AA49" s="66"/>
      <c r="AB49" s="36"/>
      <c r="AC49" s="36"/>
      <c r="AD49" s="36"/>
      <c r="AE49" s="36"/>
      <c r="AF49" s="36"/>
      <c r="AG49" s="36"/>
      <c r="AH49" s="29"/>
      <c r="AI49" s="36"/>
      <c r="AJ49" s="29"/>
      <c r="AK49" s="36"/>
      <c r="AL49" s="36"/>
      <c r="AM49" s="36"/>
      <c r="AN49" s="29"/>
      <c r="AO49" s="36"/>
      <c r="AP49" s="29"/>
      <c r="AQ49" s="36"/>
      <c r="AR49" s="29"/>
      <c r="AS49" s="36"/>
      <c r="AT49" s="36"/>
      <c r="AU49" s="36"/>
      <c r="AV49" s="29"/>
      <c r="AW49" s="36"/>
      <c r="AX49" s="36"/>
      <c r="AY49" s="36"/>
      <c r="AZ49" s="29"/>
      <c r="BA49" s="36"/>
      <c r="BB49" s="36"/>
      <c r="BC49" s="36"/>
      <c r="BD49" s="36"/>
      <c r="BE49" s="36"/>
      <c r="BF49" s="36"/>
      <c r="BG49" s="36"/>
      <c r="BH49" s="36"/>
      <c r="BI49" s="36"/>
      <c r="BJ49" s="29"/>
      <c r="BK49" s="36"/>
      <c r="BL49" s="29"/>
      <c r="BM49" s="36"/>
      <c r="BN49" s="36"/>
      <c r="BO49" s="36"/>
      <c r="BP49" s="29"/>
      <c r="BQ49" s="36"/>
      <c r="BR49" s="29"/>
      <c r="BS49" s="36"/>
      <c r="BT49" s="36"/>
      <c r="BU49" s="36"/>
      <c r="BV49" s="36"/>
    </row>
    <row r="50" spans="1:74" s="86" customFormat="1" x14ac:dyDescent="0.25">
      <c r="A50" s="79">
        <v>48</v>
      </c>
      <c r="B50" s="79">
        <v>1</v>
      </c>
      <c r="C50" s="80" t="s">
        <v>514</v>
      </c>
      <c r="D50" s="40">
        <f>январь!D50-февраль!E50</f>
        <v>392.96512424541055</v>
      </c>
      <c r="E50" s="81">
        <f t="shared" si="0"/>
        <v>10.56</v>
      </c>
      <c r="F50" s="82"/>
      <c r="G50" s="82"/>
      <c r="H50" s="82"/>
      <c r="I50" s="83"/>
      <c r="J50" s="82"/>
      <c r="K50" s="82"/>
      <c r="L50" s="82"/>
      <c r="M50" s="82"/>
      <c r="N50" s="82"/>
      <c r="O50" s="84"/>
      <c r="P50" s="82"/>
      <c r="Q50" s="84"/>
      <c r="R50" s="82"/>
      <c r="S50" s="82"/>
      <c r="T50" s="82"/>
      <c r="U50" s="82"/>
      <c r="V50" s="82"/>
      <c r="W50" s="82"/>
      <c r="X50" s="82"/>
      <c r="Y50" s="84"/>
      <c r="Z50" s="82"/>
      <c r="AA50" s="85"/>
      <c r="AB50" s="82"/>
      <c r="AC50" s="82"/>
      <c r="AD50" s="82"/>
      <c r="AE50" s="82"/>
      <c r="AF50" s="82"/>
      <c r="AG50" s="82"/>
      <c r="AH50" s="84"/>
      <c r="AI50" s="82"/>
      <c r="AJ50" s="84"/>
      <c r="AK50" s="82"/>
      <c r="AL50" s="82"/>
      <c r="AM50" s="82"/>
      <c r="AN50" s="84"/>
      <c r="AO50" s="82"/>
      <c r="AP50" s="84"/>
      <c r="AQ50" s="82"/>
      <c r="AR50" s="84"/>
      <c r="AS50" s="82"/>
      <c r="AT50" s="82"/>
      <c r="AU50" s="82"/>
      <c r="AV50" s="84"/>
      <c r="AW50" s="82"/>
      <c r="AX50" s="82"/>
      <c r="AY50" s="82"/>
      <c r="AZ50" s="84"/>
      <c r="BA50" s="82"/>
      <c r="BB50" s="82"/>
      <c r="BC50" s="82"/>
      <c r="BD50" s="82"/>
      <c r="BE50" s="82"/>
      <c r="BF50" s="82">
        <v>5.0000000000000001E-3</v>
      </c>
      <c r="BG50" s="82">
        <v>5.2460000000000004</v>
      </c>
      <c r="BH50" s="82"/>
      <c r="BI50" s="82"/>
      <c r="BJ50" s="84"/>
      <c r="BK50" s="82"/>
      <c r="BL50" s="84">
        <v>11</v>
      </c>
      <c r="BM50" s="82">
        <v>5.3140000000000001</v>
      </c>
      <c r="BN50" s="82"/>
      <c r="BO50" s="82"/>
      <c r="BP50" s="84"/>
      <c r="BQ50" s="82"/>
      <c r="BR50" s="84"/>
      <c r="BS50" s="82"/>
      <c r="BT50" s="82"/>
      <c r="BU50" s="82"/>
      <c r="BV50" s="82"/>
    </row>
    <row r="51" spans="1:74" x14ac:dyDescent="0.25">
      <c r="A51" s="39">
        <v>49</v>
      </c>
      <c r="B51" s="39">
        <v>1</v>
      </c>
      <c r="C51" s="37" t="s">
        <v>515</v>
      </c>
      <c r="D51" s="40">
        <f>январь!D51-февраль!E51</f>
        <v>568.62893233816419</v>
      </c>
      <c r="E51" s="40">
        <f t="shared" si="0"/>
        <v>0</v>
      </c>
      <c r="F51" s="36"/>
      <c r="G51" s="36"/>
      <c r="H51" s="36"/>
      <c r="I51" s="27"/>
      <c r="J51" s="36"/>
      <c r="K51" s="36"/>
      <c r="L51" s="36"/>
      <c r="M51" s="36"/>
      <c r="N51" s="36"/>
      <c r="O51" s="29"/>
      <c r="P51" s="36"/>
      <c r="Q51" s="29"/>
      <c r="R51" s="36"/>
      <c r="S51" s="36"/>
      <c r="T51" s="36"/>
      <c r="U51" s="36"/>
      <c r="V51" s="36"/>
      <c r="W51" s="36"/>
      <c r="X51" s="36"/>
      <c r="Y51" s="29"/>
      <c r="Z51" s="36"/>
      <c r="AA51" s="66"/>
      <c r="AB51" s="36"/>
      <c r="AC51" s="36"/>
      <c r="AD51" s="36"/>
      <c r="AE51" s="36"/>
      <c r="AF51" s="36"/>
      <c r="AG51" s="36"/>
      <c r="AH51" s="29"/>
      <c r="AI51" s="36"/>
      <c r="AJ51" s="29"/>
      <c r="AK51" s="36"/>
      <c r="AL51" s="36"/>
      <c r="AM51" s="36"/>
      <c r="AN51" s="29"/>
      <c r="AO51" s="36"/>
      <c r="AP51" s="29"/>
      <c r="AQ51" s="36"/>
      <c r="AR51" s="29"/>
      <c r="AS51" s="36"/>
      <c r="AT51" s="36"/>
      <c r="AU51" s="36"/>
      <c r="AV51" s="29"/>
      <c r="AW51" s="36"/>
      <c r="AX51" s="36"/>
      <c r="AY51" s="36"/>
      <c r="AZ51" s="29"/>
      <c r="BA51" s="36"/>
      <c r="BB51" s="36"/>
      <c r="BC51" s="36"/>
      <c r="BD51" s="36"/>
      <c r="BE51" s="36"/>
      <c r="BF51" s="36"/>
      <c r="BG51" s="36"/>
      <c r="BH51" s="36"/>
      <c r="BI51" s="36"/>
      <c r="BJ51" s="29"/>
      <c r="BK51" s="36"/>
      <c r="BL51" s="29"/>
      <c r="BM51" s="36"/>
      <c r="BN51" s="36"/>
      <c r="BO51" s="36"/>
      <c r="BP51" s="29"/>
      <c r="BQ51" s="36"/>
      <c r="BR51" s="29"/>
      <c r="BS51" s="36"/>
      <c r="BT51" s="36"/>
      <c r="BU51" s="36"/>
      <c r="BV51" s="36"/>
    </row>
    <row r="52" spans="1:74" s="86" customFormat="1" x14ac:dyDescent="0.25">
      <c r="A52" s="79">
        <v>50</v>
      </c>
      <c r="B52" s="79">
        <v>1</v>
      </c>
      <c r="C52" s="80" t="s">
        <v>516</v>
      </c>
      <c r="D52" s="40">
        <f>январь!D52-февраль!E52</f>
        <v>-297.51537134299531</v>
      </c>
      <c r="E52" s="81">
        <f t="shared" si="0"/>
        <v>36.412999999999997</v>
      </c>
      <c r="F52" s="82"/>
      <c r="G52" s="82"/>
      <c r="H52" s="82"/>
      <c r="I52" s="83"/>
      <c r="J52" s="82"/>
      <c r="K52" s="82"/>
      <c r="L52" s="82"/>
      <c r="M52" s="82"/>
      <c r="N52" s="82"/>
      <c r="O52" s="84"/>
      <c r="P52" s="82"/>
      <c r="Q52" s="84"/>
      <c r="R52" s="82"/>
      <c r="S52" s="82"/>
      <c r="T52" s="82"/>
      <c r="U52" s="82"/>
      <c r="V52" s="82"/>
      <c r="W52" s="82"/>
      <c r="X52" s="82"/>
      <c r="Y52" s="84"/>
      <c r="Z52" s="82"/>
      <c r="AA52" s="85"/>
      <c r="AB52" s="82"/>
      <c r="AC52" s="82"/>
      <c r="AD52" s="82"/>
      <c r="AE52" s="82"/>
      <c r="AF52" s="82"/>
      <c r="AG52" s="82"/>
      <c r="AH52" s="84"/>
      <c r="AI52" s="82"/>
      <c r="AJ52" s="84"/>
      <c r="AK52" s="82"/>
      <c r="AL52" s="82"/>
      <c r="AM52" s="82"/>
      <c r="AN52" s="84"/>
      <c r="AO52" s="82"/>
      <c r="AP52" s="84"/>
      <c r="AQ52" s="82"/>
      <c r="AR52" s="84"/>
      <c r="AS52" s="82"/>
      <c r="AT52" s="82"/>
      <c r="AU52" s="82"/>
      <c r="AV52" s="84"/>
      <c r="AW52" s="82"/>
      <c r="AX52" s="82"/>
      <c r="AY52" s="82"/>
      <c r="AZ52" s="84"/>
      <c r="BA52" s="82"/>
      <c r="BB52" s="82"/>
      <c r="BC52" s="82"/>
      <c r="BD52" s="82"/>
      <c r="BE52" s="82"/>
      <c r="BF52" s="82">
        <v>1.7000000000000001E-2</v>
      </c>
      <c r="BG52" s="82">
        <v>18.536999999999999</v>
      </c>
      <c r="BH52" s="82"/>
      <c r="BI52" s="82"/>
      <c r="BJ52" s="84"/>
      <c r="BK52" s="82"/>
      <c r="BL52" s="84">
        <v>37</v>
      </c>
      <c r="BM52" s="82">
        <v>17.876000000000001</v>
      </c>
      <c r="BN52" s="82"/>
      <c r="BO52" s="82"/>
      <c r="BP52" s="84"/>
      <c r="BQ52" s="82"/>
      <c r="BR52" s="84"/>
      <c r="BS52" s="82"/>
      <c r="BT52" s="82"/>
      <c r="BU52" s="82"/>
      <c r="BV52" s="82"/>
    </row>
    <row r="53" spans="1:74" x14ac:dyDescent="0.25">
      <c r="A53" s="39">
        <v>51</v>
      </c>
      <c r="B53" s="39">
        <v>1</v>
      </c>
      <c r="C53" s="37" t="s">
        <v>517</v>
      </c>
      <c r="D53" s="40">
        <f>январь!D53-февраль!E53</f>
        <v>35.691764222222211</v>
      </c>
      <c r="E53" s="40">
        <f t="shared" si="0"/>
        <v>0</v>
      </c>
      <c r="F53" s="36"/>
      <c r="G53" s="36"/>
      <c r="H53" s="36"/>
      <c r="I53" s="27"/>
      <c r="J53" s="36"/>
      <c r="K53" s="36"/>
      <c r="L53" s="36"/>
      <c r="M53" s="36"/>
      <c r="N53" s="36"/>
      <c r="O53" s="29"/>
      <c r="P53" s="36"/>
      <c r="Q53" s="29"/>
      <c r="R53" s="36"/>
      <c r="S53" s="36"/>
      <c r="T53" s="36"/>
      <c r="U53" s="36"/>
      <c r="V53" s="36"/>
      <c r="W53" s="36"/>
      <c r="X53" s="36"/>
      <c r="Y53" s="29"/>
      <c r="Z53" s="36"/>
      <c r="AA53" s="66"/>
      <c r="AB53" s="36"/>
      <c r="AC53" s="36"/>
      <c r="AD53" s="36"/>
      <c r="AE53" s="36"/>
      <c r="AF53" s="36"/>
      <c r="AG53" s="36"/>
      <c r="AH53" s="29"/>
      <c r="AI53" s="36"/>
      <c r="AJ53" s="29"/>
      <c r="AK53" s="36"/>
      <c r="AL53" s="36"/>
      <c r="AM53" s="36"/>
      <c r="AN53" s="29"/>
      <c r="AO53" s="36"/>
      <c r="AP53" s="29"/>
      <c r="AQ53" s="36"/>
      <c r="AR53" s="29"/>
      <c r="AS53" s="36"/>
      <c r="AT53" s="36"/>
      <c r="AU53" s="36"/>
      <c r="AV53" s="29"/>
      <c r="AW53" s="36"/>
      <c r="AX53" s="36"/>
      <c r="AY53" s="36"/>
      <c r="AZ53" s="29"/>
      <c r="BA53" s="36"/>
      <c r="BB53" s="36"/>
      <c r="BC53" s="36"/>
      <c r="BD53" s="36"/>
      <c r="BE53" s="36"/>
      <c r="BF53" s="36"/>
      <c r="BG53" s="36"/>
      <c r="BH53" s="36"/>
      <c r="BI53" s="36"/>
      <c r="BJ53" s="29"/>
      <c r="BK53" s="36"/>
      <c r="BL53" s="29"/>
      <c r="BM53" s="36"/>
      <c r="BN53" s="36"/>
      <c r="BO53" s="36"/>
      <c r="BP53" s="29"/>
      <c r="BQ53" s="36"/>
      <c r="BR53" s="29"/>
      <c r="BS53" s="36"/>
      <c r="BT53" s="36"/>
      <c r="BU53" s="36"/>
      <c r="BV53" s="36"/>
    </row>
    <row r="54" spans="1:74" s="86" customFormat="1" x14ac:dyDescent="0.25">
      <c r="A54" s="79">
        <v>52</v>
      </c>
      <c r="B54" s="79">
        <v>1</v>
      </c>
      <c r="C54" s="80" t="s">
        <v>518</v>
      </c>
      <c r="D54" s="40">
        <f>январь!D54-февраль!E54</f>
        <v>-315.10765142995172</v>
      </c>
      <c r="E54" s="81">
        <f t="shared" si="0"/>
        <v>490.69600000000003</v>
      </c>
      <c r="F54" s="82"/>
      <c r="G54" s="82"/>
      <c r="H54" s="82"/>
      <c r="I54" s="83"/>
      <c r="J54" s="82"/>
      <c r="K54" s="82"/>
      <c r="L54" s="82"/>
      <c r="M54" s="82"/>
      <c r="N54" s="82"/>
      <c r="O54" s="84"/>
      <c r="P54" s="82"/>
      <c r="Q54" s="84"/>
      <c r="R54" s="82"/>
      <c r="S54" s="82"/>
      <c r="T54" s="82"/>
      <c r="U54" s="82"/>
      <c r="V54" s="82"/>
      <c r="W54" s="82"/>
      <c r="X54" s="82"/>
      <c r="Y54" s="84"/>
      <c r="Z54" s="82"/>
      <c r="AA54" s="85"/>
      <c r="AB54" s="82"/>
      <c r="AC54" s="82"/>
      <c r="AD54" s="82"/>
      <c r="AE54" s="82"/>
      <c r="AF54" s="82"/>
      <c r="AG54" s="82"/>
      <c r="AH54" s="84"/>
      <c r="AI54" s="82"/>
      <c r="AJ54" s="84"/>
      <c r="AK54" s="82"/>
      <c r="AL54" s="82"/>
      <c r="AM54" s="82"/>
      <c r="AN54" s="84"/>
      <c r="AO54" s="82"/>
      <c r="AP54" s="84"/>
      <c r="AQ54" s="82"/>
      <c r="AR54" s="84">
        <v>12</v>
      </c>
      <c r="AS54" s="82">
        <v>490.69600000000003</v>
      </c>
      <c r="AT54" s="82"/>
      <c r="AU54" s="82"/>
      <c r="AV54" s="84"/>
      <c r="AW54" s="82"/>
      <c r="AX54" s="82"/>
      <c r="AY54" s="82"/>
      <c r="AZ54" s="84"/>
      <c r="BA54" s="82"/>
      <c r="BB54" s="82"/>
      <c r="BC54" s="82"/>
      <c r="BD54" s="82"/>
      <c r="BE54" s="82"/>
      <c r="BF54" s="82"/>
      <c r="BG54" s="82"/>
      <c r="BH54" s="82"/>
      <c r="BI54" s="82"/>
      <c r="BJ54" s="84"/>
      <c r="BK54" s="82"/>
      <c r="BL54" s="84"/>
      <c r="BM54" s="82"/>
      <c r="BN54" s="82"/>
      <c r="BO54" s="82"/>
      <c r="BP54" s="84"/>
      <c r="BQ54" s="82"/>
      <c r="BR54" s="84"/>
      <c r="BS54" s="82"/>
      <c r="BT54" s="82"/>
      <c r="BU54" s="82"/>
      <c r="BV54" s="82"/>
    </row>
    <row r="55" spans="1:74" s="86" customFormat="1" x14ac:dyDescent="0.25">
      <c r="A55" s="79">
        <v>53</v>
      </c>
      <c r="B55" s="79">
        <v>1</v>
      </c>
      <c r="C55" s="80" t="s">
        <v>519</v>
      </c>
      <c r="D55" s="40">
        <f>январь!D55-февраль!E55</f>
        <v>-316.71022777777779</v>
      </c>
      <c r="E55" s="81">
        <f t="shared" si="0"/>
        <v>257.17099999999999</v>
      </c>
      <c r="F55" s="82"/>
      <c r="G55" s="82"/>
      <c r="H55" s="82"/>
      <c r="I55" s="83">
        <v>44</v>
      </c>
      <c r="J55" s="82">
        <v>201.12200000000001</v>
      </c>
      <c r="K55" s="82"/>
      <c r="L55" s="82"/>
      <c r="M55" s="82">
        <v>0.06</v>
      </c>
      <c r="N55" s="82">
        <v>56.048999999999999</v>
      </c>
      <c r="O55" s="84"/>
      <c r="P55" s="82"/>
      <c r="Q55" s="84"/>
      <c r="R55" s="82"/>
      <c r="S55" s="82"/>
      <c r="T55" s="82"/>
      <c r="U55" s="82"/>
      <c r="V55" s="82"/>
      <c r="W55" s="82"/>
      <c r="X55" s="82"/>
      <c r="Y55" s="84"/>
      <c r="Z55" s="82"/>
      <c r="AA55" s="85"/>
      <c r="AB55" s="82"/>
      <c r="AC55" s="82"/>
      <c r="AD55" s="82"/>
      <c r="AE55" s="82"/>
      <c r="AF55" s="82"/>
      <c r="AG55" s="82"/>
      <c r="AH55" s="84"/>
      <c r="AI55" s="82"/>
      <c r="AJ55" s="84"/>
      <c r="AK55" s="82"/>
      <c r="AL55" s="82"/>
      <c r="AM55" s="82"/>
      <c r="AN55" s="84"/>
      <c r="AO55" s="82"/>
      <c r="AP55" s="84"/>
      <c r="AQ55" s="82"/>
      <c r="AR55" s="84"/>
      <c r="AS55" s="82"/>
      <c r="AT55" s="82"/>
      <c r="AU55" s="82"/>
      <c r="AV55" s="84"/>
      <c r="AW55" s="82"/>
      <c r="AX55" s="82"/>
      <c r="AY55" s="82"/>
      <c r="AZ55" s="84"/>
      <c r="BA55" s="82"/>
      <c r="BB55" s="82"/>
      <c r="BC55" s="82"/>
      <c r="BD55" s="82"/>
      <c r="BE55" s="82"/>
      <c r="BF55" s="82"/>
      <c r="BG55" s="82"/>
      <c r="BH55" s="82"/>
      <c r="BI55" s="82"/>
      <c r="BJ55" s="84"/>
      <c r="BK55" s="82"/>
      <c r="BL55" s="84"/>
      <c r="BM55" s="82"/>
      <c r="BN55" s="82"/>
      <c r="BO55" s="82"/>
      <c r="BP55" s="84"/>
      <c r="BQ55" s="82"/>
      <c r="BR55" s="84"/>
      <c r="BS55" s="82"/>
      <c r="BT55" s="82"/>
      <c r="BU55" s="82"/>
      <c r="BV55" s="82"/>
    </row>
    <row r="56" spans="1:74" x14ac:dyDescent="0.25">
      <c r="A56" s="39">
        <v>54</v>
      </c>
      <c r="B56" s="39">
        <v>1</v>
      </c>
      <c r="C56" s="37" t="s">
        <v>520</v>
      </c>
      <c r="D56" s="40">
        <f>январь!D56-февраль!E56</f>
        <v>-371.73669627053141</v>
      </c>
      <c r="E56" s="40">
        <f t="shared" si="0"/>
        <v>0</v>
      </c>
      <c r="F56" s="36"/>
      <c r="G56" s="36"/>
      <c r="H56" s="36"/>
      <c r="I56" s="27"/>
      <c r="J56" s="36"/>
      <c r="K56" s="36"/>
      <c r="L56" s="36"/>
      <c r="M56" s="36"/>
      <c r="N56" s="36"/>
      <c r="O56" s="29"/>
      <c r="P56" s="36"/>
      <c r="Q56" s="29"/>
      <c r="R56" s="36"/>
      <c r="S56" s="36"/>
      <c r="T56" s="36"/>
      <c r="U56" s="36"/>
      <c r="V56" s="36"/>
      <c r="W56" s="36"/>
      <c r="X56" s="36"/>
      <c r="Y56" s="29"/>
      <c r="Z56" s="36"/>
      <c r="AA56" s="66"/>
      <c r="AB56" s="36"/>
      <c r="AC56" s="36"/>
      <c r="AD56" s="36"/>
      <c r="AE56" s="36"/>
      <c r="AF56" s="36"/>
      <c r="AG56" s="36"/>
      <c r="AH56" s="29"/>
      <c r="AI56" s="36"/>
      <c r="AJ56" s="29"/>
      <c r="AK56" s="36"/>
      <c r="AL56" s="36"/>
      <c r="AM56" s="36"/>
      <c r="AN56" s="29"/>
      <c r="AO56" s="36"/>
      <c r="AP56" s="29"/>
      <c r="AQ56" s="36"/>
      <c r="AR56" s="29"/>
      <c r="AS56" s="36"/>
      <c r="AT56" s="36"/>
      <c r="AU56" s="36"/>
      <c r="AV56" s="29"/>
      <c r="AW56" s="36"/>
      <c r="AX56" s="36"/>
      <c r="AY56" s="36"/>
      <c r="AZ56" s="29"/>
      <c r="BA56" s="36"/>
      <c r="BB56" s="36"/>
      <c r="BC56" s="36"/>
      <c r="BD56" s="36"/>
      <c r="BE56" s="36"/>
      <c r="BF56" s="36"/>
      <c r="BG56" s="36"/>
      <c r="BH56" s="36"/>
      <c r="BI56" s="36"/>
      <c r="BJ56" s="29"/>
      <c r="BK56" s="36"/>
      <c r="BL56" s="29"/>
      <c r="BM56" s="36"/>
      <c r="BN56" s="36"/>
      <c r="BO56" s="36"/>
      <c r="BP56" s="29"/>
      <c r="BQ56" s="36"/>
      <c r="BR56" s="29"/>
      <c r="BS56" s="36"/>
      <c r="BT56" s="36"/>
      <c r="BU56" s="36"/>
      <c r="BV56" s="36"/>
    </row>
    <row r="57" spans="1:74" x14ac:dyDescent="0.25">
      <c r="A57" s="39">
        <v>55</v>
      </c>
      <c r="B57" s="39">
        <v>1</v>
      </c>
      <c r="C57" s="37" t="s">
        <v>521</v>
      </c>
      <c r="D57" s="40">
        <f>январь!D57-февраль!E57</f>
        <v>58.145474734299569</v>
      </c>
      <c r="E57" s="40">
        <f t="shared" si="0"/>
        <v>0</v>
      </c>
      <c r="F57" s="36"/>
      <c r="G57" s="36"/>
      <c r="H57" s="36"/>
      <c r="I57" s="27"/>
      <c r="J57" s="36"/>
      <c r="K57" s="36"/>
      <c r="L57" s="36"/>
      <c r="M57" s="36"/>
      <c r="N57" s="36"/>
      <c r="O57" s="29"/>
      <c r="P57" s="36"/>
      <c r="Q57" s="29"/>
      <c r="R57" s="36"/>
      <c r="S57" s="36"/>
      <c r="T57" s="36"/>
      <c r="U57" s="36"/>
      <c r="V57" s="36"/>
      <c r="W57" s="36"/>
      <c r="X57" s="36"/>
      <c r="Y57" s="29"/>
      <c r="Z57" s="36"/>
      <c r="AA57" s="66"/>
      <c r="AB57" s="36"/>
      <c r="AC57" s="36"/>
      <c r="AD57" s="36"/>
      <c r="AE57" s="36"/>
      <c r="AF57" s="36"/>
      <c r="AG57" s="36"/>
      <c r="AH57" s="29"/>
      <c r="AI57" s="36"/>
      <c r="AJ57" s="29"/>
      <c r="AK57" s="36"/>
      <c r="AL57" s="36"/>
      <c r="AM57" s="36"/>
      <c r="AN57" s="29"/>
      <c r="AO57" s="36"/>
      <c r="AP57" s="29"/>
      <c r="AQ57" s="36"/>
      <c r="AR57" s="29"/>
      <c r="AS57" s="36"/>
      <c r="AT57" s="36"/>
      <c r="AU57" s="36"/>
      <c r="AV57" s="29"/>
      <c r="AW57" s="36"/>
      <c r="AX57" s="36"/>
      <c r="AY57" s="36"/>
      <c r="AZ57" s="29"/>
      <c r="BA57" s="36"/>
      <c r="BB57" s="36"/>
      <c r="BC57" s="36"/>
      <c r="BD57" s="36"/>
      <c r="BE57" s="36"/>
      <c r="BF57" s="36"/>
      <c r="BG57" s="36"/>
      <c r="BH57" s="36"/>
      <c r="BI57" s="36"/>
      <c r="BJ57" s="29"/>
      <c r="BK57" s="36"/>
      <c r="BL57" s="29"/>
      <c r="BM57" s="36"/>
      <c r="BN57" s="36"/>
      <c r="BO57" s="36"/>
      <c r="BP57" s="29"/>
      <c r="BQ57" s="36"/>
      <c r="BR57" s="29"/>
      <c r="BS57" s="36"/>
      <c r="BT57" s="36"/>
      <c r="BU57" s="36"/>
      <c r="BV57" s="36"/>
    </row>
    <row r="58" spans="1:74" x14ac:dyDescent="0.25">
      <c r="A58" s="39">
        <v>56</v>
      </c>
      <c r="B58" s="39">
        <v>1</v>
      </c>
      <c r="C58" s="37" t="s">
        <v>522</v>
      </c>
      <c r="D58" s="40">
        <f>январь!D58-февраль!E58</f>
        <v>333.98363212560383</v>
      </c>
      <c r="E58" s="40">
        <f t="shared" si="0"/>
        <v>0</v>
      </c>
      <c r="F58" s="36"/>
      <c r="G58" s="36"/>
      <c r="H58" s="36"/>
      <c r="I58" s="27"/>
      <c r="J58" s="36"/>
      <c r="K58" s="36"/>
      <c r="L58" s="36"/>
      <c r="M58" s="36"/>
      <c r="N58" s="36"/>
      <c r="O58" s="29"/>
      <c r="P58" s="36"/>
      <c r="Q58" s="29"/>
      <c r="R58" s="36"/>
      <c r="S58" s="36"/>
      <c r="T58" s="36"/>
      <c r="U58" s="36"/>
      <c r="V58" s="36"/>
      <c r="W58" s="36"/>
      <c r="X58" s="36"/>
      <c r="Y58" s="29"/>
      <c r="Z58" s="36"/>
      <c r="AA58" s="66"/>
      <c r="AB58" s="36"/>
      <c r="AC58" s="36"/>
      <c r="AD58" s="36"/>
      <c r="AE58" s="36"/>
      <c r="AF58" s="36"/>
      <c r="AG58" s="36"/>
      <c r="AH58" s="29"/>
      <c r="AI58" s="36"/>
      <c r="AJ58" s="29"/>
      <c r="AK58" s="36"/>
      <c r="AL58" s="36"/>
      <c r="AM58" s="36"/>
      <c r="AN58" s="29"/>
      <c r="AO58" s="36"/>
      <c r="AP58" s="29"/>
      <c r="AQ58" s="36"/>
      <c r="AR58" s="29"/>
      <c r="AS58" s="36"/>
      <c r="AT58" s="36"/>
      <c r="AU58" s="36"/>
      <c r="AV58" s="29"/>
      <c r="AW58" s="36"/>
      <c r="AX58" s="36"/>
      <c r="AY58" s="36"/>
      <c r="AZ58" s="29"/>
      <c r="BA58" s="36"/>
      <c r="BB58" s="36"/>
      <c r="BC58" s="36"/>
      <c r="BD58" s="36"/>
      <c r="BE58" s="36"/>
      <c r="BF58" s="36"/>
      <c r="BG58" s="36"/>
      <c r="BH58" s="36"/>
      <c r="BI58" s="36"/>
      <c r="BJ58" s="29"/>
      <c r="BK58" s="36"/>
      <c r="BL58" s="29"/>
      <c r="BM58" s="36"/>
      <c r="BN58" s="36"/>
      <c r="BO58" s="36"/>
      <c r="BP58" s="29"/>
      <c r="BQ58" s="36"/>
      <c r="BR58" s="29"/>
      <c r="BS58" s="36"/>
      <c r="BT58" s="36"/>
      <c r="BU58" s="36"/>
      <c r="BV58" s="36"/>
    </row>
    <row r="59" spans="1:74" x14ac:dyDescent="0.25">
      <c r="A59" s="39">
        <v>57</v>
      </c>
      <c r="B59" s="39">
        <v>1</v>
      </c>
      <c r="C59" s="37" t="s">
        <v>523</v>
      </c>
      <c r="D59" s="40">
        <f>январь!D59-февраль!E59</f>
        <v>101.23881960386473</v>
      </c>
      <c r="E59" s="40">
        <f t="shared" si="0"/>
        <v>0</v>
      </c>
      <c r="F59" s="36"/>
      <c r="G59" s="36"/>
      <c r="H59" s="36"/>
      <c r="I59" s="27"/>
      <c r="J59" s="36"/>
      <c r="K59" s="36"/>
      <c r="L59" s="36"/>
      <c r="M59" s="36"/>
      <c r="N59" s="36"/>
      <c r="O59" s="29"/>
      <c r="P59" s="36"/>
      <c r="Q59" s="29"/>
      <c r="R59" s="36"/>
      <c r="S59" s="36"/>
      <c r="T59" s="36"/>
      <c r="U59" s="36"/>
      <c r="V59" s="36"/>
      <c r="W59" s="36"/>
      <c r="X59" s="36"/>
      <c r="Y59" s="29"/>
      <c r="Z59" s="36"/>
      <c r="AA59" s="66"/>
      <c r="AB59" s="36"/>
      <c r="AC59" s="36"/>
      <c r="AD59" s="36"/>
      <c r="AE59" s="36"/>
      <c r="AF59" s="36"/>
      <c r="AG59" s="36"/>
      <c r="AH59" s="29"/>
      <c r="AI59" s="36"/>
      <c r="AJ59" s="29"/>
      <c r="AK59" s="36"/>
      <c r="AL59" s="36"/>
      <c r="AM59" s="36"/>
      <c r="AN59" s="29"/>
      <c r="AO59" s="36"/>
      <c r="AP59" s="29"/>
      <c r="AQ59" s="36"/>
      <c r="AR59" s="29"/>
      <c r="AS59" s="36"/>
      <c r="AT59" s="36"/>
      <c r="AU59" s="36"/>
      <c r="AV59" s="29"/>
      <c r="AW59" s="36"/>
      <c r="AX59" s="36"/>
      <c r="AY59" s="36"/>
      <c r="AZ59" s="29"/>
      <c r="BA59" s="36"/>
      <c r="BB59" s="36"/>
      <c r="BC59" s="36"/>
      <c r="BD59" s="36"/>
      <c r="BE59" s="36"/>
      <c r="BF59" s="36"/>
      <c r="BG59" s="36"/>
      <c r="BH59" s="36"/>
      <c r="BI59" s="36"/>
      <c r="BJ59" s="29"/>
      <c r="BK59" s="36"/>
      <c r="BL59" s="29"/>
      <c r="BM59" s="36"/>
      <c r="BN59" s="36"/>
      <c r="BO59" s="36"/>
      <c r="BP59" s="29"/>
      <c r="BQ59" s="36"/>
      <c r="BR59" s="29"/>
      <c r="BS59" s="36"/>
      <c r="BT59" s="36"/>
      <c r="BU59" s="36"/>
      <c r="BV59" s="36"/>
    </row>
    <row r="60" spans="1:74" x14ac:dyDescent="0.25">
      <c r="A60" s="39">
        <v>58</v>
      </c>
      <c r="B60" s="39">
        <v>1</v>
      </c>
      <c r="C60" s="37" t="s">
        <v>524</v>
      </c>
      <c r="D60" s="40">
        <f>январь!D60-февраль!E60</f>
        <v>456.64461704347832</v>
      </c>
      <c r="E60" s="40">
        <f t="shared" si="0"/>
        <v>0</v>
      </c>
      <c r="F60" s="36"/>
      <c r="G60" s="36"/>
      <c r="H60" s="36"/>
      <c r="I60" s="27"/>
      <c r="J60" s="36"/>
      <c r="K60" s="36"/>
      <c r="L60" s="36"/>
      <c r="M60" s="36"/>
      <c r="N60" s="36"/>
      <c r="O60" s="29"/>
      <c r="P60" s="36"/>
      <c r="Q60" s="29"/>
      <c r="R60" s="36"/>
      <c r="S60" s="36"/>
      <c r="T60" s="36"/>
      <c r="U60" s="36"/>
      <c r="V60" s="36"/>
      <c r="W60" s="36"/>
      <c r="X60" s="36"/>
      <c r="Y60" s="29"/>
      <c r="Z60" s="36"/>
      <c r="AA60" s="66"/>
      <c r="AB60" s="36"/>
      <c r="AC60" s="36"/>
      <c r="AD60" s="36"/>
      <c r="AE60" s="36"/>
      <c r="AF60" s="36"/>
      <c r="AG60" s="36"/>
      <c r="AH60" s="29"/>
      <c r="AI60" s="36"/>
      <c r="AJ60" s="29"/>
      <c r="AK60" s="36"/>
      <c r="AL60" s="36"/>
      <c r="AM60" s="36"/>
      <c r="AN60" s="29"/>
      <c r="AO60" s="36"/>
      <c r="AP60" s="29"/>
      <c r="AQ60" s="36"/>
      <c r="AR60" s="29"/>
      <c r="AS60" s="36"/>
      <c r="AT60" s="36"/>
      <c r="AU60" s="36"/>
      <c r="AV60" s="29"/>
      <c r="AW60" s="36"/>
      <c r="AX60" s="36"/>
      <c r="AY60" s="36"/>
      <c r="AZ60" s="29"/>
      <c r="BA60" s="36"/>
      <c r="BB60" s="36"/>
      <c r="BC60" s="36"/>
      <c r="BD60" s="36"/>
      <c r="BE60" s="36"/>
      <c r="BF60" s="36"/>
      <c r="BG60" s="36"/>
      <c r="BH60" s="36"/>
      <c r="BI60" s="36"/>
      <c r="BJ60" s="29"/>
      <c r="BK60" s="36"/>
      <c r="BL60" s="29"/>
      <c r="BM60" s="36"/>
      <c r="BN60" s="36"/>
      <c r="BO60" s="36"/>
      <c r="BP60" s="29"/>
      <c r="BQ60" s="36"/>
      <c r="BR60" s="29"/>
      <c r="BS60" s="36"/>
      <c r="BT60" s="36"/>
      <c r="BU60" s="36"/>
      <c r="BV60" s="36"/>
    </row>
    <row r="61" spans="1:74" x14ac:dyDescent="0.25">
      <c r="A61" s="39">
        <v>59</v>
      </c>
      <c r="B61" s="39">
        <v>1</v>
      </c>
      <c r="C61" s="37" t="s">
        <v>525</v>
      </c>
      <c r="D61" s="40">
        <f>январь!D61-февраль!E61</f>
        <v>356.11966245410622</v>
      </c>
      <c r="E61" s="40">
        <f t="shared" si="0"/>
        <v>0</v>
      </c>
      <c r="F61" s="36"/>
      <c r="G61" s="36"/>
      <c r="H61" s="36"/>
      <c r="I61" s="27"/>
      <c r="J61" s="36"/>
      <c r="K61" s="36"/>
      <c r="L61" s="36"/>
      <c r="M61" s="36"/>
      <c r="N61" s="36"/>
      <c r="O61" s="29"/>
      <c r="P61" s="36"/>
      <c r="Q61" s="29"/>
      <c r="R61" s="36"/>
      <c r="S61" s="36"/>
      <c r="T61" s="36"/>
      <c r="U61" s="36"/>
      <c r="V61" s="36"/>
      <c r="W61" s="36"/>
      <c r="X61" s="36"/>
      <c r="Y61" s="29"/>
      <c r="Z61" s="36"/>
      <c r="AA61" s="66"/>
      <c r="AB61" s="36"/>
      <c r="AC61" s="36"/>
      <c r="AD61" s="36"/>
      <c r="AE61" s="36"/>
      <c r="AF61" s="36"/>
      <c r="AG61" s="36"/>
      <c r="AH61" s="29"/>
      <c r="AI61" s="36"/>
      <c r="AJ61" s="29"/>
      <c r="AK61" s="36"/>
      <c r="AL61" s="36"/>
      <c r="AM61" s="36"/>
      <c r="AN61" s="29"/>
      <c r="AO61" s="36"/>
      <c r="AP61" s="29"/>
      <c r="AQ61" s="36"/>
      <c r="AR61" s="29"/>
      <c r="AS61" s="36"/>
      <c r="AT61" s="36"/>
      <c r="AU61" s="36"/>
      <c r="AV61" s="29"/>
      <c r="AW61" s="36"/>
      <c r="AX61" s="36"/>
      <c r="AY61" s="36"/>
      <c r="AZ61" s="29"/>
      <c r="BA61" s="36"/>
      <c r="BB61" s="36"/>
      <c r="BC61" s="36"/>
      <c r="BD61" s="36"/>
      <c r="BE61" s="36"/>
      <c r="BF61" s="36"/>
      <c r="BG61" s="36"/>
      <c r="BH61" s="36"/>
      <c r="BI61" s="36"/>
      <c r="BJ61" s="29"/>
      <c r="BK61" s="36"/>
      <c r="BL61" s="29"/>
      <c r="BM61" s="36"/>
      <c r="BN61" s="36"/>
      <c r="BO61" s="36"/>
      <c r="BP61" s="29"/>
      <c r="BQ61" s="36"/>
      <c r="BR61" s="29"/>
      <c r="BS61" s="36"/>
      <c r="BT61" s="36"/>
      <c r="BU61" s="36"/>
      <c r="BV61" s="36"/>
    </row>
    <row r="62" spans="1:74" x14ac:dyDescent="0.25">
      <c r="A62" s="39">
        <v>60</v>
      </c>
      <c r="B62" s="39">
        <v>1</v>
      </c>
      <c r="C62" s="37" t="s">
        <v>526</v>
      </c>
      <c r="D62" s="40">
        <f>январь!D62-февраль!E62</f>
        <v>86.734830821255969</v>
      </c>
      <c r="E62" s="40">
        <f t="shared" si="0"/>
        <v>0</v>
      </c>
      <c r="F62" s="36"/>
      <c r="G62" s="36"/>
      <c r="H62" s="36"/>
      <c r="I62" s="27"/>
      <c r="J62" s="36"/>
      <c r="K62" s="36"/>
      <c r="L62" s="36"/>
      <c r="M62" s="36"/>
      <c r="N62" s="36"/>
      <c r="O62" s="29"/>
      <c r="P62" s="36"/>
      <c r="Q62" s="29"/>
      <c r="R62" s="36"/>
      <c r="S62" s="36"/>
      <c r="T62" s="36"/>
      <c r="U62" s="36"/>
      <c r="V62" s="36"/>
      <c r="W62" s="36"/>
      <c r="X62" s="36"/>
      <c r="Y62" s="29"/>
      <c r="Z62" s="36"/>
      <c r="AA62" s="66"/>
      <c r="AB62" s="36"/>
      <c r="AC62" s="36"/>
      <c r="AD62" s="36"/>
      <c r="AE62" s="36"/>
      <c r="AF62" s="36"/>
      <c r="AG62" s="36"/>
      <c r="AH62" s="29"/>
      <c r="AI62" s="36"/>
      <c r="AJ62" s="29"/>
      <c r="AK62" s="36"/>
      <c r="AL62" s="36"/>
      <c r="AM62" s="36"/>
      <c r="AN62" s="29"/>
      <c r="AO62" s="36"/>
      <c r="AP62" s="29"/>
      <c r="AQ62" s="36"/>
      <c r="AR62" s="29"/>
      <c r="AS62" s="36"/>
      <c r="AT62" s="36"/>
      <c r="AU62" s="36"/>
      <c r="AV62" s="29"/>
      <c r="AW62" s="36"/>
      <c r="AX62" s="36"/>
      <c r="AY62" s="36"/>
      <c r="AZ62" s="29"/>
      <c r="BA62" s="36"/>
      <c r="BB62" s="36"/>
      <c r="BC62" s="36"/>
      <c r="BD62" s="36"/>
      <c r="BE62" s="36"/>
      <c r="BF62" s="36"/>
      <c r="BG62" s="36"/>
      <c r="BH62" s="36"/>
      <c r="BI62" s="36"/>
      <c r="BJ62" s="29"/>
      <c r="BK62" s="36"/>
      <c r="BL62" s="29"/>
      <c r="BM62" s="36"/>
      <c r="BN62" s="36"/>
      <c r="BO62" s="36"/>
      <c r="BP62" s="29"/>
      <c r="BQ62" s="36"/>
      <c r="BR62" s="29"/>
      <c r="BS62" s="36"/>
      <c r="BT62" s="36"/>
      <c r="BU62" s="36"/>
      <c r="BV62" s="36"/>
    </row>
    <row r="63" spans="1:74" x14ac:dyDescent="0.25">
      <c r="A63" s="39">
        <v>61</v>
      </c>
      <c r="B63" s="39">
        <v>1</v>
      </c>
      <c r="C63" s="37" t="s">
        <v>527</v>
      </c>
      <c r="D63" s="40">
        <f>январь!D63-февраль!E63</f>
        <v>324.42636614492756</v>
      </c>
      <c r="E63" s="40">
        <f t="shared" si="0"/>
        <v>0</v>
      </c>
      <c r="F63" s="36"/>
      <c r="G63" s="36"/>
      <c r="H63" s="36"/>
      <c r="I63" s="27"/>
      <c r="J63" s="36"/>
      <c r="K63" s="36"/>
      <c r="L63" s="36"/>
      <c r="M63" s="36"/>
      <c r="N63" s="36"/>
      <c r="O63" s="29"/>
      <c r="P63" s="36"/>
      <c r="Q63" s="29"/>
      <c r="R63" s="36"/>
      <c r="S63" s="36"/>
      <c r="T63" s="36"/>
      <c r="U63" s="36"/>
      <c r="V63" s="36"/>
      <c r="W63" s="36"/>
      <c r="X63" s="36"/>
      <c r="Y63" s="29"/>
      <c r="Z63" s="36"/>
      <c r="AA63" s="66"/>
      <c r="AB63" s="36"/>
      <c r="AC63" s="36"/>
      <c r="AD63" s="36"/>
      <c r="AE63" s="36"/>
      <c r="AF63" s="36"/>
      <c r="AG63" s="36"/>
      <c r="AH63" s="29"/>
      <c r="AI63" s="36"/>
      <c r="AJ63" s="29"/>
      <c r="AK63" s="36"/>
      <c r="AL63" s="36"/>
      <c r="AM63" s="36"/>
      <c r="AN63" s="29"/>
      <c r="AO63" s="36"/>
      <c r="AP63" s="29"/>
      <c r="AQ63" s="36"/>
      <c r="AR63" s="29"/>
      <c r="AS63" s="36"/>
      <c r="AT63" s="36"/>
      <c r="AU63" s="36"/>
      <c r="AV63" s="29"/>
      <c r="AW63" s="36"/>
      <c r="AX63" s="36"/>
      <c r="AY63" s="36"/>
      <c r="AZ63" s="29"/>
      <c r="BA63" s="36"/>
      <c r="BB63" s="36"/>
      <c r="BC63" s="36"/>
      <c r="BD63" s="36"/>
      <c r="BE63" s="36"/>
      <c r="BF63" s="36"/>
      <c r="BG63" s="36"/>
      <c r="BH63" s="36"/>
      <c r="BI63" s="36"/>
      <c r="BJ63" s="29"/>
      <c r="BK63" s="36"/>
      <c r="BL63" s="29"/>
      <c r="BM63" s="36"/>
      <c r="BN63" s="36"/>
      <c r="BO63" s="36"/>
      <c r="BP63" s="29"/>
      <c r="BQ63" s="36"/>
      <c r="BR63" s="29"/>
      <c r="BS63" s="36"/>
      <c r="BT63" s="36"/>
      <c r="BU63" s="36"/>
      <c r="BV63" s="36"/>
    </row>
    <row r="64" spans="1:74" x14ac:dyDescent="0.25">
      <c r="A64" s="39">
        <v>62</v>
      </c>
      <c r="B64" s="39">
        <v>1</v>
      </c>
      <c r="C64" s="37" t="s">
        <v>528</v>
      </c>
      <c r="D64" s="40">
        <f>январь!D64-февраль!E64</f>
        <v>426.43305019323668</v>
      </c>
      <c r="E64" s="40">
        <f t="shared" si="0"/>
        <v>0</v>
      </c>
      <c r="F64" s="36"/>
      <c r="G64" s="36"/>
      <c r="H64" s="36"/>
      <c r="I64" s="27"/>
      <c r="J64" s="36"/>
      <c r="K64" s="36"/>
      <c r="L64" s="36"/>
      <c r="M64" s="36"/>
      <c r="N64" s="36"/>
      <c r="O64" s="29"/>
      <c r="P64" s="36"/>
      <c r="Q64" s="29"/>
      <c r="R64" s="36"/>
      <c r="S64" s="36"/>
      <c r="T64" s="36"/>
      <c r="U64" s="36"/>
      <c r="V64" s="36"/>
      <c r="W64" s="36"/>
      <c r="X64" s="36"/>
      <c r="Y64" s="29"/>
      <c r="Z64" s="36"/>
      <c r="AA64" s="66"/>
      <c r="AB64" s="36"/>
      <c r="AC64" s="36"/>
      <c r="AD64" s="36"/>
      <c r="AE64" s="36"/>
      <c r="AF64" s="36"/>
      <c r="AG64" s="36"/>
      <c r="AH64" s="29"/>
      <c r="AI64" s="36"/>
      <c r="AJ64" s="29"/>
      <c r="AK64" s="36"/>
      <c r="AL64" s="36"/>
      <c r="AM64" s="36"/>
      <c r="AN64" s="29"/>
      <c r="AO64" s="36"/>
      <c r="AP64" s="29"/>
      <c r="AQ64" s="36"/>
      <c r="AR64" s="29"/>
      <c r="AS64" s="36"/>
      <c r="AT64" s="36"/>
      <c r="AU64" s="36"/>
      <c r="AV64" s="29"/>
      <c r="AW64" s="36"/>
      <c r="AX64" s="36"/>
      <c r="AY64" s="36"/>
      <c r="AZ64" s="29"/>
      <c r="BA64" s="36"/>
      <c r="BB64" s="36"/>
      <c r="BC64" s="36"/>
      <c r="BD64" s="36"/>
      <c r="BE64" s="36"/>
      <c r="BF64" s="36"/>
      <c r="BG64" s="36"/>
      <c r="BH64" s="36"/>
      <c r="BI64" s="36"/>
      <c r="BJ64" s="29"/>
      <c r="BK64" s="36"/>
      <c r="BL64" s="29"/>
      <c r="BM64" s="36"/>
      <c r="BN64" s="36"/>
      <c r="BO64" s="36"/>
      <c r="BP64" s="29"/>
      <c r="BQ64" s="36"/>
      <c r="BR64" s="29"/>
      <c r="BS64" s="36"/>
      <c r="BT64" s="36"/>
      <c r="BU64" s="36"/>
      <c r="BV64" s="36"/>
    </row>
    <row r="65" spans="1:75" s="86" customFormat="1" x14ac:dyDescent="0.25">
      <c r="A65" s="79">
        <v>63</v>
      </c>
      <c r="B65" s="79">
        <v>1</v>
      </c>
      <c r="C65" s="80" t="s">
        <v>529</v>
      </c>
      <c r="D65" s="40">
        <f>январь!D65-февраль!E65</f>
        <v>426.40273331207732</v>
      </c>
      <c r="E65" s="81">
        <f t="shared" si="0"/>
        <v>18.032</v>
      </c>
      <c r="F65" s="82"/>
      <c r="G65" s="82"/>
      <c r="H65" s="82"/>
      <c r="I65" s="83"/>
      <c r="J65" s="82"/>
      <c r="K65" s="82"/>
      <c r="L65" s="82"/>
      <c r="M65" s="82"/>
      <c r="N65" s="82"/>
      <c r="O65" s="84"/>
      <c r="P65" s="82"/>
      <c r="Q65" s="84"/>
      <c r="R65" s="82"/>
      <c r="S65" s="82"/>
      <c r="T65" s="82"/>
      <c r="U65" s="82"/>
      <c r="V65" s="82"/>
      <c r="W65" s="82"/>
      <c r="X65" s="82"/>
      <c r="Y65" s="84"/>
      <c r="Z65" s="82"/>
      <c r="AA65" s="85"/>
      <c r="AB65" s="82"/>
      <c r="AC65" s="82"/>
      <c r="AD65" s="82"/>
      <c r="AE65" s="82"/>
      <c r="AF65" s="82"/>
      <c r="AG65" s="82"/>
      <c r="AH65" s="84"/>
      <c r="AI65" s="82"/>
      <c r="AJ65" s="84"/>
      <c r="AK65" s="82"/>
      <c r="AL65" s="82"/>
      <c r="AM65" s="82"/>
      <c r="AN65" s="84"/>
      <c r="AO65" s="82"/>
      <c r="AP65" s="84"/>
      <c r="AQ65" s="82"/>
      <c r="AR65" s="84"/>
      <c r="AS65" s="82"/>
      <c r="AT65" s="82"/>
      <c r="AU65" s="82"/>
      <c r="AV65" s="84"/>
      <c r="AW65" s="82"/>
      <c r="AX65" s="82"/>
      <c r="AY65" s="82"/>
      <c r="AZ65" s="84"/>
      <c r="BA65" s="82"/>
      <c r="BB65" s="82"/>
      <c r="BC65" s="82"/>
      <c r="BD65" s="82"/>
      <c r="BE65" s="82"/>
      <c r="BF65" s="82">
        <v>1.0999999999999999E-2</v>
      </c>
      <c r="BG65" s="82">
        <v>12.234</v>
      </c>
      <c r="BH65" s="82"/>
      <c r="BI65" s="82"/>
      <c r="BJ65" s="84"/>
      <c r="BK65" s="82"/>
      <c r="BL65" s="84">
        <v>12</v>
      </c>
      <c r="BM65" s="82">
        <v>5.798</v>
      </c>
      <c r="BN65" s="82"/>
      <c r="BO65" s="82"/>
      <c r="BP65" s="84"/>
      <c r="BQ65" s="82"/>
      <c r="BR65" s="84"/>
      <c r="BS65" s="82"/>
      <c r="BT65" s="82"/>
      <c r="BU65" s="82"/>
      <c r="BV65" s="82"/>
    </row>
    <row r="66" spans="1:75" x14ac:dyDescent="0.25">
      <c r="A66" s="39">
        <v>64</v>
      </c>
      <c r="B66" s="39">
        <v>1</v>
      </c>
      <c r="C66" s="37" t="s">
        <v>530</v>
      </c>
      <c r="D66" s="40">
        <f>январь!D66-февраль!E66</f>
        <v>788.56051019323672</v>
      </c>
      <c r="E66" s="40">
        <f t="shared" si="0"/>
        <v>0</v>
      </c>
      <c r="F66" s="36"/>
      <c r="G66" s="36"/>
      <c r="H66" s="36"/>
      <c r="I66" s="27"/>
      <c r="J66" s="36"/>
      <c r="K66" s="36"/>
      <c r="L66" s="36"/>
      <c r="M66" s="36"/>
      <c r="N66" s="36"/>
      <c r="O66" s="29"/>
      <c r="P66" s="36"/>
      <c r="Q66" s="29"/>
      <c r="R66" s="36"/>
      <c r="S66" s="36"/>
      <c r="T66" s="36"/>
      <c r="U66" s="36"/>
      <c r="V66" s="36"/>
      <c r="W66" s="36"/>
      <c r="X66" s="36"/>
      <c r="Y66" s="29"/>
      <c r="Z66" s="36"/>
      <c r="AA66" s="66"/>
      <c r="AB66" s="36"/>
      <c r="AC66" s="36"/>
      <c r="AD66" s="36"/>
      <c r="AE66" s="36"/>
      <c r="AF66" s="36"/>
      <c r="AG66" s="36"/>
      <c r="AH66" s="29"/>
      <c r="AI66" s="36"/>
      <c r="AJ66" s="29"/>
      <c r="AK66" s="36"/>
      <c r="AL66" s="36"/>
      <c r="AM66" s="36"/>
      <c r="AN66" s="29"/>
      <c r="AO66" s="36"/>
      <c r="AP66" s="29"/>
      <c r="AQ66" s="36"/>
      <c r="AR66" s="29"/>
      <c r="AS66" s="36"/>
      <c r="AT66" s="36"/>
      <c r="AU66" s="36"/>
      <c r="AV66" s="29"/>
      <c r="AW66" s="36"/>
      <c r="AX66" s="36"/>
      <c r="AY66" s="36"/>
      <c r="AZ66" s="29"/>
      <c r="BA66" s="36"/>
      <c r="BB66" s="36"/>
      <c r="BC66" s="36"/>
      <c r="BD66" s="36"/>
      <c r="BE66" s="36"/>
      <c r="BF66" s="36"/>
      <c r="BG66" s="36"/>
      <c r="BH66" s="36"/>
      <c r="BI66" s="36"/>
      <c r="BJ66" s="29"/>
      <c r="BK66" s="36"/>
      <c r="BL66" s="29"/>
      <c r="BM66" s="36"/>
      <c r="BN66" s="36"/>
      <c r="BO66" s="36"/>
      <c r="BP66" s="29"/>
      <c r="BQ66" s="36"/>
      <c r="BR66" s="29"/>
      <c r="BS66" s="36"/>
      <c r="BT66" s="36"/>
      <c r="BU66" s="36"/>
      <c r="BV66" s="36"/>
    </row>
    <row r="67" spans="1:75" x14ac:dyDescent="0.25">
      <c r="A67" s="39">
        <v>65</v>
      </c>
      <c r="B67" s="39">
        <v>1</v>
      </c>
      <c r="C67" s="37" t="s">
        <v>531</v>
      </c>
      <c r="D67" s="40">
        <f>январь!D67-февраль!E67</f>
        <v>-898.42314038647351</v>
      </c>
      <c r="E67" s="40">
        <f t="shared" si="0"/>
        <v>0</v>
      </c>
      <c r="F67" s="36"/>
      <c r="G67" s="36"/>
      <c r="H67" s="36"/>
      <c r="I67" s="27"/>
      <c r="J67" s="36"/>
      <c r="K67" s="36"/>
      <c r="L67" s="36"/>
      <c r="M67" s="36"/>
      <c r="N67" s="36"/>
      <c r="O67" s="29"/>
      <c r="P67" s="36"/>
      <c r="Q67" s="29"/>
      <c r="R67" s="36"/>
      <c r="S67" s="36"/>
      <c r="T67" s="36"/>
      <c r="U67" s="36"/>
      <c r="V67" s="36"/>
      <c r="W67" s="36"/>
      <c r="X67" s="36"/>
      <c r="Y67" s="29"/>
      <c r="Z67" s="36"/>
      <c r="AA67" s="66"/>
      <c r="AB67" s="36"/>
      <c r="AC67" s="36"/>
      <c r="AD67" s="36"/>
      <c r="AE67" s="36"/>
      <c r="AF67" s="36"/>
      <c r="AG67" s="36"/>
      <c r="AH67" s="29"/>
      <c r="AI67" s="36"/>
      <c r="AJ67" s="29"/>
      <c r="AK67" s="36"/>
      <c r="AL67" s="36"/>
      <c r="AM67" s="36"/>
      <c r="AN67" s="29"/>
      <c r="AO67" s="36"/>
      <c r="AP67" s="29"/>
      <c r="AQ67" s="36"/>
      <c r="AR67" s="29"/>
      <c r="AS67" s="36"/>
      <c r="AT67" s="36"/>
      <c r="AU67" s="36"/>
      <c r="AV67" s="29"/>
      <c r="AW67" s="36"/>
      <c r="AX67" s="36"/>
      <c r="AY67" s="36"/>
      <c r="AZ67" s="29"/>
      <c r="BA67" s="36"/>
      <c r="BB67" s="36"/>
      <c r="BC67" s="36"/>
      <c r="BD67" s="36"/>
      <c r="BE67" s="36"/>
      <c r="BF67" s="36"/>
      <c r="BG67" s="36"/>
      <c r="BH67" s="36"/>
      <c r="BI67" s="36"/>
      <c r="BJ67" s="29"/>
      <c r="BK67" s="36"/>
      <c r="BL67" s="29"/>
      <c r="BM67" s="36"/>
      <c r="BN67" s="36"/>
      <c r="BO67" s="36"/>
      <c r="BP67" s="29"/>
      <c r="BQ67" s="36"/>
      <c r="BR67" s="29"/>
      <c r="BS67" s="36"/>
      <c r="BT67" s="36"/>
      <c r="BU67" s="36"/>
      <c r="BV67" s="36"/>
    </row>
    <row r="68" spans="1:75" x14ac:dyDescent="0.25">
      <c r="A68" s="39">
        <v>66</v>
      </c>
      <c r="B68" s="39">
        <v>1</v>
      </c>
      <c r="C68" s="37" t="s">
        <v>532</v>
      </c>
      <c r="D68" s="40">
        <f>январь!D68-февраль!E68</f>
        <v>96.398126705314013</v>
      </c>
      <c r="E68" s="40">
        <f t="shared" ref="E68:E131" si="1">G68+H68+J68+L68+N68+P68+R68+T68+V68+X68+Z68+AC68+AE68+AG68+AI68+AK68+AM68+AO68+AQ68+AS68+AU68+AW68+AY68+BA68+BC68+BE68+BG68+BI68+BK68+BM68+BO68+BQ68+BS68+BU68+BV68</f>
        <v>0</v>
      </c>
      <c r="F68" s="36"/>
      <c r="G68" s="36"/>
      <c r="H68" s="36"/>
      <c r="I68" s="27"/>
      <c r="J68" s="36"/>
      <c r="K68" s="36"/>
      <c r="L68" s="36"/>
      <c r="M68" s="36"/>
      <c r="N68" s="36"/>
      <c r="O68" s="29"/>
      <c r="P68" s="36"/>
      <c r="Q68" s="29"/>
      <c r="R68" s="36"/>
      <c r="S68" s="36"/>
      <c r="T68" s="36"/>
      <c r="U68" s="36"/>
      <c r="V68" s="36"/>
      <c r="W68" s="36"/>
      <c r="X68" s="36"/>
      <c r="Y68" s="29"/>
      <c r="Z68" s="36"/>
      <c r="AA68" s="66"/>
      <c r="AB68" s="36"/>
      <c r="AC68" s="36"/>
      <c r="AD68" s="36"/>
      <c r="AE68" s="36"/>
      <c r="AF68" s="36"/>
      <c r="AG68" s="36"/>
      <c r="AH68" s="29"/>
      <c r="AI68" s="36"/>
      <c r="AJ68" s="29"/>
      <c r="AK68" s="36"/>
      <c r="AL68" s="36"/>
      <c r="AM68" s="36"/>
      <c r="AN68" s="29"/>
      <c r="AO68" s="36"/>
      <c r="AP68" s="29"/>
      <c r="AQ68" s="36"/>
      <c r="AR68" s="29"/>
      <c r="AS68" s="36"/>
      <c r="AT68" s="36"/>
      <c r="AU68" s="36"/>
      <c r="AV68" s="29"/>
      <c r="AW68" s="36"/>
      <c r="AX68" s="36"/>
      <c r="AY68" s="36"/>
      <c r="AZ68" s="29"/>
      <c r="BA68" s="36"/>
      <c r="BB68" s="36"/>
      <c r="BC68" s="36"/>
      <c r="BD68" s="36"/>
      <c r="BE68" s="36"/>
      <c r="BF68" s="36"/>
      <c r="BG68" s="36"/>
      <c r="BH68" s="36"/>
      <c r="BI68" s="36"/>
      <c r="BJ68" s="29"/>
      <c r="BK68" s="36"/>
      <c r="BL68" s="29"/>
      <c r="BM68" s="36"/>
      <c r="BN68" s="36"/>
      <c r="BO68" s="36"/>
      <c r="BP68" s="29"/>
      <c r="BQ68" s="36"/>
      <c r="BR68" s="29"/>
      <c r="BS68" s="36"/>
      <c r="BT68" s="36"/>
      <c r="BU68" s="36"/>
      <c r="BV68" s="36"/>
    </row>
    <row r="69" spans="1:75" x14ac:dyDescent="0.25">
      <c r="A69" s="39">
        <v>67</v>
      </c>
      <c r="B69" s="39">
        <v>1</v>
      </c>
      <c r="C69" s="37" t="s">
        <v>533</v>
      </c>
      <c r="D69" s="40">
        <f>январь!D69-февраль!E69</f>
        <v>568.22246661835743</v>
      </c>
      <c r="E69" s="40">
        <f t="shared" si="1"/>
        <v>0</v>
      </c>
      <c r="F69" s="36"/>
      <c r="G69" s="36"/>
      <c r="H69" s="36"/>
      <c r="I69" s="27"/>
      <c r="J69" s="36"/>
      <c r="K69" s="36"/>
      <c r="L69" s="36"/>
      <c r="M69" s="36"/>
      <c r="N69" s="36"/>
      <c r="O69" s="29"/>
      <c r="P69" s="36"/>
      <c r="Q69" s="29"/>
      <c r="R69" s="36"/>
      <c r="S69" s="36"/>
      <c r="T69" s="36"/>
      <c r="U69" s="36"/>
      <c r="V69" s="36"/>
      <c r="W69" s="36"/>
      <c r="X69" s="36"/>
      <c r="Y69" s="29"/>
      <c r="Z69" s="36"/>
      <c r="AA69" s="66"/>
      <c r="AB69" s="36"/>
      <c r="AC69" s="36"/>
      <c r="AD69" s="36"/>
      <c r="AE69" s="36"/>
      <c r="AF69" s="36"/>
      <c r="AG69" s="36"/>
      <c r="AH69" s="29"/>
      <c r="AI69" s="36"/>
      <c r="AJ69" s="29"/>
      <c r="AK69" s="36"/>
      <c r="AL69" s="36"/>
      <c r="AM69" s="36"/>
      <c r="AN69" s="29"/>
      <c r="AO69" s="36"/>
      <c r="AP69" s="29"/>
      <c r="AQ69" s="36"/>
      <c r="AR69" s="29"/>
      <c r="AS69" s="36"/>
      <c r="AT69" s="36"/>
      <c r="AU69" s="36"/>
      <c r="AV69" s="29"/>
      <c r="AW69" s="36"/>
      <c r="AX69" s="36"/>
      <c r="AY69" s="36"/>
      <c r="AZ69" s="29"/>
      <c r="BA69" s="36"/>
      <c r="BB69" s="36"/>
      <c r="BC69" s="36"/>
      <c r="BD69" s="36"/>
      <c r="BE69" s="36"/>
      <c r="BF69" s="36"/>
      <c r="BG69" s="36"/>
      <c r="BH69" s="36"/>
      <c r="BI69" s="36"/>
      <c r="BJ69" s="29"/>
      <c r="BK69" s="36"/>
      <c r="BL69" s="29"/>
      <c r="BM69" s="36"/>
      <c r="BN69" s="36"/>
      <c r="BO69" s="36"/>
      <c r="BP69" s="29"/>
      <c r="BQ69" s="36"/>
      <c r="BR69" s="29"/>
      <c r="BS69" s="36"/>
      <c r="BT69" s="36"/>
      <c r="BU69" s="36"/>
      <c r="BV69" s="36"/>
    </row>
    <row r="70" spans="1:75" x14ac:dyDescent="0.25">
      <c r="A70" s="39">
        <v>68</v>
      </c>
      <c r="B70" s="39">
        <v>1</v>
      </c>
      <c r="C70" s="37" t="s">
        <v>534</v>
      </c>
      <c r="D70" s="40">
        <f>январь!D70-февраль!E70</f>
        <v>-207.42770817391309</v>
      </c>
      <c r="E70" s="40">
        <f t="shared" si="1"/>
        <v>0</v>
      </c>
      <c r="F70" s="36"/>
      <c r="G70" s="36"/>
      <c r="H70" s="36"/>
      <c r="I70" s="27"/>
      <c r="J70" s="36"/>
      <c r="K70" s="36"/>
      <c r="L70" s="36"/>
      <c r="M70" s="36"/>
      <c r="N70" s="36"/>
      <c r="O70" s="29"/>
      <c r="P70" s="36"/>
      <c r="Q70" s="29"/>
      <c r="R70" s="36"/>
      <c r="S70" s="36"/>
      <c r="T70" s="36"/>
      <c r="U70" s="36"/>
      <c r="V70" s="36"/>
      <c r="W70" s="36"/>
      <c r="X70" s="36"/>
      <c r="Y70" s="29"/>
      <c r="Z70" s="36"/>
      <c r="AA70" s="66"/>
      <c r="AB70" s="36"/>
      <c r="AC70" s="36"/>
      <c r="AD70" s="36"/>
      <c r="AE70" s="36"/>
      <c r="AF70" s="36"/>
      <c r="AG70" s="36"/>
      <c r="AH70" s="29"/>
      <c r="AI70" s="36"/>
      <c r="AJ70" s="29"/>
      <c r="AK70" s="36"/>
      <c r="AL70" s="36"/>
      <c r="AM70" s="36"/>
      <c r="AN70" s="29"/>
      <c r="AO70" s="36"/>
      <c r="AP70" s="29"/>
      <c r="AQ70" s="36"/>
      <c r="AR70" s="29"/>
      <c r="AS70" s="36"/>
      <c r="AT70" s="36"/>
      <c r="AU70" s="36"/>
      <c r="AV70" s="29"/>
      <c r="AW70" s="36"/>
      <c r="AX70" s="36"/>
      <c r="AY70" s="36"/>
      <c r="AZ70" s="29"/>
      <c r="BA70" s="36"/>
      <c r="BB70" s="36"/>
      <c r="BC70" s="36"/>
      <c r="BD70" s="36"/>
      <c r="BE70" s="36"/>
      <c r="BF70" s="36"/>
      <c r="BG70" s="36"/>
      <c r="BH70" s="36"/>
      <c r="BI70" s="36"/>
      <c r="BJ70" s="29"/>
      <c r="BK70" s="36"/>
      <c r="BL70" s="29"/>
      <c r="BM70" s="36"/>
      <c r="BN70" s="36"/>
      <c r="BO70" s="36"/>
      <c r="BP70" s="29"/>
      <c r="BQ70" s="36"/>
      <c r="BR70" s="29"/>
      <c r="BS70" s="36"/>
      <c r="BT70" s="36"/>
      <c r="BU70" s="36"/>
      <c r="BV70" s="36"/>
    </row>
    <row r="71" spans="1:75" x14ac:dyDescent="0.25">
      <c r="A71" s="39">
        <v>69</v>
      </c>
      <c r="B71" s="39">
        <v>1</v>
      </c>
      <c r="C71" s="37" t="s">
        <v>535</v>
      </c>
      <c r="D71" s="40">
        <f>январь!D71-февраль!E71</f>
        <v>13.520011739130435</v>
      </c>
      <c r="E71" s="40">
        <f t="shared" si="1"/>
        <v>0</v>
      </c>
      <c r="F71" s="36"/>
      <c r="G71" s="36"/>
      <c r="H71" s="36"/>
      <c r="I71" s="27"/>
      <c r="J71" s="36"/>
      <c r="K71" s="36"/>
      <c r="L71" s="36"/>
      <c r="M71" s="36"/>
      <c r="N71" s="36"/>
      <c r="O71" s="29"/>
      <c r="P71" s="36"/>
      <c r="Q71" s="29"/>
      <c r="R71" s="36"/>
      <c r="S71" s="36"/>
      <c r="T71" s="36"/>
      <c r="U71" s="36"/>
      <c r="V71" s="36"/>
      <c r="W71" s="36"/>
      <c r="X71" s="36"/>
      <c r="Y71" s="29"/>
      <c r="Z71" s="36"/>
      <c r="AA71" s="66"/>
      <c r="AB71" s="36"/>
      <c r="AC71" s="36"/>
      <c r="AD71" s="36"/>
      <c r="AE71" s="36"/>
      <c r="AF71" s="36"/>
      <c r="AG71" s="36"/>
      <c r="AH71" s="29"/>
      <c r="AI71" s="36"/>
      <c r="AJ71" s="29"/>
      <c r="AK71" s="36"/>
      <c r="AL71" s="36"/>
      <c r="AM71" s="36"/>
      <c r="AN71" s="29"/>
      <c r="AO71" s="36"/>
      <c r="AP71" s="29"/>
      <c r="AQ71" s="36"/>
      <c r="AR71" s="29"/>
      <c r="AS71" s="36"/>
      <c r="AT71" s="36"/>
      <c r="AU71" s="36"/>
      <c r="AV71" s="29"/>
      <c r="AW71" s="36"/>
      <c r="AX71" s="36"/>
      <c r="AY71" s="36"/>
      <c r="AZ71" s="29"/>
      <c r="BA71" s="36"/>
      <c r="BB71" s="36"/>
      <c r="BC71" s="36"/>
      <c r="BD71" s="36"/>
      <c r="BE71" s="36"/>
      <c r="BF71" s="36"/>
      <c r="BG71" s="36"/>
      <c r="BH71" s="36"/>
      <c r="BI71" s="36"/>
      <c r="BJ71" s="29"/>
      <c r="BK71" s="36"/>
      <c r="BL71" s="29"/>
      <c r="BM71" s="36"/>
      <c r="BN71" s="36"/>
      <c r="BO71" s="36"/>
      <c r="BP71" s="29"/>
      <c r="BQ71" s="36"/>
      <c r="BR71" s="29"/>
      <c r="BS71" s="36"/>
      <c r="BT71" s="36"/>
      <c r="BU71" s="36"/>
      <c r="BV71" s="36"/>
    </row>
    <row r="72" spans="1:75" x14ac:dyDescent="0.25">
      <c r="A72" s="39">
        <v>70</v>
      </c>
      <c r="B72" s="39">
        <v>1</v>
      </c>
      <c r="C72" s="37" t="s">
        <v>536</v>
      </c>
      <c r="D72" s="40">
        <f>январь!D72-февраль!E72</f>
        <v>231.93786854106276</v>
      </c>
      <c r="E72" s="40">
        <f t="shared" si="1"/>
        <v>0</v>
      </c>
      <c r="F72" s="36"/>
      <c r="G72" s="36"/>
      <c r="H72" s="36"/>
      <c r="I72" s="27"/>
      <c r="J72" s="36"/>
      <c r="K72" s="36"/>
      <c r="L72" s="36"/>
      <c r="M72" s="36"/>
      <c r="N72" s="36"/>
      <c r="O72" s="29"/>
      <c r="P72" s="36"/>
      <c r="Q72" s="29"/>
      <c r="R72" s="36"/>
      <c r="S72" s="36"/>
      <c r="T72" s="36"/>
      <c r="U72" s="36"/>
      <c r="V72" s="36"/>
      <c r="W72" s="36"/>
      <c r="X72" s="36"/>
      <c r="Y72" s="29"/>
      <c r="Z72" s="36"/>
      <c r="AA72" s="66"/>
      <c r="AB72" s="36"/>
      <c r="AC72" s="36"/>
      <c r="AD72" s="36"/>
      <c r="AE72" s="36"/>
      <c r="AF72" s="36"/>
      <c r="AG72" s="36"/>
      <c r="AH72" s="29"/>
      <c r="AI72" s="36"/>
      <c r="AJ72" s="29"/>
      <c r="AK72" s="36"/>
      <c r="AL72" s="36"/>
      <c r="AM72" s="36"/>
      <c r="AN72" s="29"/>
      <c r="AO72" s="36"/>
      <c r="AP72" s="29"/>
      <c r="AQ72" s="36"/>
      <c r="AR72" s="29"/>
      <c r="AS72" s="36"/>
      <c r="AT72" s="36"/>
      <c r="AU72" s="36"/>
      <c r="AV72" s="29"/>
      <c r="AW72" s="36"/>
      <c r="AX72" s="36"/>
      <c r="AY72" s="36"/>
      <c r="AZ72" s="29"/>
      <c r="BA72" s="36"/>
      <c r="BB72" s="36"/>
      <c r="BC72" s="36"/>
      <c r="BD72" s="36"/>
      <c r="BE72" s="36"/>
      <c r="BF72" s="36"/>
      <c r="BG72" s="36"/>
      <c r="BH72" s="36"/>
      <c r="BI72" s="36"/>
      <c r="BJ72" s="29"/>
      <c r="BK72" s="36"/>
      <c r="BL72" s="29"/>
      <c r="BM72" s="36"/>
      <c r="BN72" s="36"/>
      <c r="BO72" s="36"/>
      <c r="BP72" s="29"/>
      <c r="BQ72" s="36"/>
      <c r="BR72" s="29"/>
      <c r="BS72" s="36"/>
      <c r="BT72" s="36"/>
      <c r="BU72" s="36"/>
      <c r="BV72" s="36"/>
    </row>
    <row r="73" spans="1:75" s="86" customFormat="1" x14ac:dyDescent="0.25">
      <c r="A73" s="79">
        <v>71</v>
      </c>
      <c r="B73" s="79">
        <v>1</v>
      </c>
      <c r="C73" s="80" t="s">
        <v>537</v>
      </c>
      <c r="D73" s="40">
        <f>январь!D73-февраль!E73</f>
        <v>1472.1898049758452</v>
      </c>
      <c r="E73" s="81">
        <f t="shared" si="1"/>
        <v>3.8250000000000002</v>
      </c>
      <c r="F73" s="82"/>
      <c r="G73" s="82"/>
      <c r="H73" s="82"/>
      <c r="I73" s="83"/>
      <c r="J73" s="82"/>
      <c r="K73" s="82"/>
      <c r="L73" s="82"/>
      <c r="M73" s="82"/>
      <c r="N73" s="82"/>
      <c r="O73" s="84"/>
      <c r="P73" s="82"/>
      <c r="Q73" s="84"/>
      <c r="R73" s="82"/>
      <c r="S73" s="82"/>
      <c r="T73" s="82"/>
      <c r="U73" s="82"/>
      <c r="V73" s="82"/>
      <c r="W73" s="82"/>
      <c r="X73" s="82"/>
      <c r="Y73" s="84"/>
      <c r="Z73" s="82"/>
      <c r="AA73" s="85"/>
      <c r="AB73" s="82"/>
      <c r="AC73" s="82"/>
      <c r="AD73" s="82"/>
      <c r="AE73" s="82"/>
      <c r="AF73" s="82"/>
      <c r="AG73" s="82"/>
      <c r="AH73" s="84"/>
      <c r="AI73" s="82"/>
      <c r="AJ73" s="84"/>
      <c r="AK73" s="82"/>
      <c r="AL73" s="82"/>
      <c r="AM73" s="82"/>
      <c r="AN73" s="84"/>
      <c r="AO73" s="82"/>
      <c r="AP73" s="84"/>
      <c r="AQ73" s="82"/>
      <c r="AR73" s="84"/>
      <c r="AS73" s="82"/>
      <c r="AT73" s="82"/>
      <c r="AU73" s="82"/>
      <c r="AV73" s="84"/>
      <c r="AW73" s="82"/>
      <c r="AX73" s="82"/>
      <c r="AY73" s="82"/>
      <c r="AZ73" s="84"/>
      <c r="BA73" s="82"/>
      <c r="BB73" s="82"/>
      <c r="BC73" s="82"/>
      <c r="BD73" s="82"/>
      <c r="BE73" s="82"/>
      <c r="BF73" s="82"/>
      <c r="BG73" s="82"/>
      <c r="BH73" s="82"/>
      <c r="BI73" s="82"/>
      <c r="BJ73" s="84"/>
      <c r="BK73" s="82"/>
      <c r="BL73" s="84"/>
      <c r="BM73" s="82"/>
      <c r="BN73" s="82"/>
      <c r="BO73" s="82"/>
      <c r="BP73" s="84"/>
      <c r="BQ73" s="82"/>
      <c r="BR73" s="84"/>
      <c r="BS73" s="82"/>
      <c r="BT73" s="82"/>
      <c r="BU73" s="82"/>
      <c r="BV73" s="82">
        <v>3.8250000000000002</v>
      </c>
      <c r="BW73" s="86" t="s">
        <v>1084</v>
      </c>
    </row>
    <row r="74" spans="1:75" x14ac:dyDescent="0.25">
      <c r="A74" s="39">
        <v>72</v>
      </c>
      <c r="B74" s="39">
        <v>1</v>
      </c>
      <c r="C74" s="37" t="s">
        <v>538</v>
      </c>
      <c r="D74" s="40">
        <f>январь!D74-февраль!E74</f>
        <v>44.119057951690849</v>
      </c>
      <c r="E74" s="40">
        <f t="shared" si="1"/>
        <v>0</v>
      </c>
      <c r="F74" s="36"/>
      <c r="G74" s="36"/>
      <c r="H74" s="36"/>
      <c r="I74" s="27"/>
      <c r="J74" s="36"/>
      <c r="K74" s="36"/>
      <c r="L74" s="36"/>
      <c r="M74" s="36"/>
      <c r="N74" s="36"/>
      <c r="O74" s="29"/>
      <c r="P74" s="36"/>
      <c r="Q74" s="29"/>
      <c r="R74" s="36"/>
      <c r="S74" s="36"/>
      <c r="T74" s="36"/>
      <c r="U74" s="36"/>
      <c r="V74" s="36"/>
      <c r="W74" s="36"/>
      <c r="X74" s="36"/>
      <c r="Y74" s="29"/>
      <c r="Z74" s="36"/>
      <c r="AA74" s="66"/>
      <c r="AB74" s="36"/>
      <c r="AC74" s="36"/>
      <c r="AD74" s="36"/>
      <c r="AE74" s="36"/>
      <c r="AF74" s="36"/>
      <c r="AG74" s="36"/>
      <c r="AH74" s="29"/>
      <c r="AI74" s="36"/>
      <c r="AJ74" s="29"/>
      <c r="AK74" s="36"/>
      <c r="AL74" s="36"/>
      <c r="AM74" s="36"/>
      <c r="AN74" s="29"/>
      <c r="AO74" s="36"/>
      <c r="AP74" s="29"/>
      <c r="AQ74" s="36"/>
      <c r="AR74" s="29"/>
      <c r="AS74" s="36"/>
      <c r="AT74" s="36"/>
      <c r="AU74" s="36"/>
      <c r="AV74" s="29"/>
      <c r="AW74" s="36"/>
      <c r="AX74" s="36"/>
      <c r="AY74" s="36"/>
      <c r="AZ74" s="29"/>
      <c r="BA74" s="36"/>
      <c r="BB74" s="36"/>
      <c r="BC74" s="36"/>
      <c r="BD74" s="36"/>
      <c r="BE74" s="36"/>
      <c r="BF74" s="36"/>
      <c r="BG74" s="36"/>
      <c r="BH74" s="36"/>
      <c r="BI74" s="36"/>
      <c r="BJ74" s="29"/>
      <c r="BK74" s="36"/>
      <c r="BL74" s="29"/>
      <c r="BM74" s="36"/>
      <c r="BN74" s="36"/>
      <c r="BO74" s="36"/>
      <c r="BP74" s="29"/>
      <c r="BQ74" s="36"/>
      <c r="BR74" s="29"/>
      <c r="BS74" s="36"/>
      <c r="BT74" s="36"/>
      <c r="BU74" s="36"/>
      <c r="BV74" s="36"/>
    </row>
    <row r="75" spans="1:75" s="86" customFormat="1" x14ac:dyDescent="0.25">
      <c r="A75" s="79">
        <v>73</v>
      </c>
      <c r="B75" s="79">
        <v>1</v>
      </c>
      <c r="C75" s="80" t="s">
        <v>539</v>
      </c>
      <c r="D75" s="40">
        <f>январь!D75-февраль!E75</f>
        <v>-566.27515222222235</v>
      </c>
      <c r="E75" s="81">
        <f t="shared" si="1"/>
        <v>3.173</v>
      </c>
      <c r="F75" s="82"/>
      <c r="G75" s="82"/>
      <c r="H75" s="82"/>
      <c r="I75" s="83"/>
      <c r="J75" s="82"/>
      <c r="K75" s="82"/>
      <c r="L75" s="82"/>
      <c r="M75" s="82"/>
      <c r="N75" s="82"/>
      <c r="O75" s="84"/>
      <c r="P75" s="82"/>
      <c r="Q75" s="84"/>
      <c r="R75" s="82"/>
      <c r="S75" s="82"/>
      <c r="T75" s="82"/>
      <c r="U75" s="82"/>
      <c r="V75" s="82"/>
      <c r="W75" s="82"/>
      <c r="X75" s="82"/>
      <c r="Y75" s="84"/>
      <c r="Z75" s="82"/>
      <c r="AA75" s="85"/>
      <c r="AB75" s="82"/>
      <c r="AC75" s="82"/>
      <c r="AD75" s="82"/>
      <c r="AE75" s="82"/>
      <c r="AF75" s="82"/>
      <c r="AG75" s="82"/>
      <c r="AH75" s="84"/>
      <c r="AI75" s="82"/>
      <c r="AJ75" s="84"/>
      <c r="AK75" s="82"/>
      <c r="AL75" s="82"/>
      <c r="AM75" s="82"/>
      <c r="AN75" s="84"/>
      <c r="AO75" s="82"/>
      <c r="AP75" s="84"/>
      <c r="AQ75" s="82"/>
      <c r="AR75" s="84"/>
      <c r="AS75" s="82"/>
      <c r="AT75" s="82"/>
      <c r="AU75" s="82"/>
      <c r="AV75" s="84"/>
      <c r="AW75" s="82"/>
      <c r="AX75" s="82"/>
      <c r="AY75" s="82"/>
      <c r="AZ75" s="84"/>
      <c r="BA75" s="82"/>
      <c r="BB75" s="82"/>
      <c r="BC75" s="82"/>
      <c r="BD75" s="82"/>
      <c r="BE75" s="82"/>
      <c r="BF75" s="82"/>
      <c r="BG75" s="82"/>
      <c r="BH75" s="82"/>
      <c r="BI75" s="82"/>
      <c r="BJ75" s="84"/>
      <c r="BK75" s="82"/>
      <c r="BL75" s="84"/>
      <c r="BM75" s="82"/>
      <c r="BN75" s="82"/>
      <c r="BO75" s="82"/>
      <c r="BP75" s="84"/>
      <c r="BQ75" s="82"/>
      <c r="BR75" s="84"/>
      <c r="BS75" s="82"/>
      <c r="BT75" s="82"/>
      <c r="BU75" s="82"/>
      <c r="BV75" s="82">
        <v>3.173</v>
      </c>
      <c r="BW75" s="86" t="s">
        <v>1084</v>
      </c>
    </row>
    <row r="76" spans="1:75" s="86" customFormat="1" x14ac:dyDescent="0.25">
      <c r="A76" s="79">
        <v>74</v>
      </c>
      <c r="B76" s="79">
        <v>1</v>
      </c>
      <c r="C76" s="80" t="s">
        <v>540</v>
      </c>
      <c r="D76" s="40">
        <f>январь!D76-февраль!E76</f>
        <v>-130.53802389371978</v>
      </c>
      <c r="E76" s="81">
        <f t="shared" si="1"/>
        <v>15.922000000000001</v>
      </c>
      <c r="F76" s="82"/>
      <c r="G76" s="82"/>
      <c r="H76" s="82"/>
      <c r="I76" s="83"/>
      <c r="J76" s="82"/>
      <c r="K76" s="82"/>
      <c r="L76" s="82"/>
      <c r="M76" s="82"/>
      <c r="N76" s="82"/>
      <c r="O76" s="84"/>
      <c r="P76" s="82"/>
      <c r="Q76" s="84"/>
      <c r="R76" s="82"/>
      <c r="S76" s="82"/>
      <c r="T76" s="82"/>
      <c r="U76" s="82"/>
      <c r="V76" s="82"/>
      <c r="W76" s="82"/>
      <c r="X76" s="82"/>
      <c r="Y76" s="84"/>
      <c r="Z76" s="82"/>
      <c r="AA76" s="85"/>
      <c r="AB76" s="82"/>
      <c r="AC76" s="82"/>
      <c r="AD76" s="82"/>
      <c r="AE76" s="82"/>
      <c r="AF76" s="82"/>
      <c r="AG76" s="82"/>
      <c r="AH76" s="84"/>
      <c r="AI76" s="82"/>
      <c r="AJ76" s="84"/>
      <c r="AK76" s="82"/>
      <c r="AL76" s="82"/>
      <c r="AM76" s="82"/>
      <c r="AN76" s="84"/>
      <c r="AO76" s="82"/>
      <c r="AP76" s="84"/>
      <c r="AQ76" s="82"/>
      <c r="AR76" s="84"/>
      <c r="AS76" s="82"/>
      <c r="AT76" s="82"/>
      <c r="AU76" s="82"/>
      <c r="AV76" s="84"/>
      <c r="AW76" s="82"/>
      <c r="AX76" s="82"/>
      <c r="AY76" s="82"/>
      <c r="AZ76" s="84"/>
      <c r="BA76" s="82"/>
      <c r="BB76" s="82"/>
      <c r="BC76" s="82"/>
      <c r="BD76" s="82"/>
      <c r="BE76" s="82"/>
      <c r="BF76" s="82">
        <v>4.0000000000000001E-3</v>
      </c>
      <c r="BG76" s="82">
        <v>4.327</v>
      </c>
      <c r="BH76" s="82"/>
      <c r="BI76" s="82"/>
      <c r="BJ76" s="84"/>
      <c r="BK76" s="82"/>
      <c r="BL76" s="84">
        <v>24</v>
      </c>
      <c r="BM76" s="82">
        <v>11.595000000000001</v>
      </c>
      <c r="BN76" s="82"/>
      <c r="BO76" s="82"/>
      <c r="BP76" s="84"/>
      <c r="BQ76" s="82"/>
      <c r="BR76" s="84"/>
      <c r="BS76" s="82"/>
      <c r="BT76" s="82"/>
      <c r="BU76" s="82"/>
      <c r="BV76" s="82"/>
    </row>
    <row r="77" spans="1:75" s="86" customFormat="1" x14ac:dyDescent="0.25">
      <c r="A77" s="79">
        <v>75</v>
      </c>
      <c r="B77" s="79">
        <v>1</v>
      </c>
      <c r="C77" s="80" t="s">
        <v>541</v>
      </c>
      <c r="D77" s="40">
        <f>январь!D77-февраль!E77</f>
        <v>510.01709598260874</v>
      </c>
      <c r="E77" s="81">
        <f t="shared" si="1"/>
        <v>2.266</v>
      </c>
      <c r="F77" s="82"/>
      <c r="G77" s="82"/>
      <c r="H77" s="82"/>
      <c r="I77" s="83"/>
      <c r="J77" s="82"/>
      <c r="K77" s="82"/>
      <c r="L77" s="82"/>
      <c r="M77" s="82"/>
      <c r="N77" s="82"/>
      <c r="O77" s="84"/>
      <c r="P77" s="82"/>
      <c r="Q77" s="84"/>
      <c r="R77" s="82"/>
      <c r="S77" s="82"/>
      <c r="T77" s="82"/>
      <c r="U77" s="82"/>
      <c r="V77" s="82"/>
      <c r="W77" s="82"/>
      <c r="X77" s="82"/>
      <c r="Y77" s="84"/>
      <c r="Z77" s="82"/>
      <c r="AA77" s="85"/>
      <c r="AB77" s="82"/>
      <c r="AC77" s="82"/>
      <c r="AD77" s="82"/>
      <c r="AE77" s="82"/>
      <c r="AF77" s="82"/>
      <c r="AG77" s="82"/>
      <c r="AH77" s="84"/>
      <c r="AI77" s="82"/>
      <c r="AJ77" s="84"/>
      <c r="AK77" s="82"/>
      <c r="AL77" s="82"/>
      <c r="AM77" s="82"/>
      <c r="AN77" s="84"/>
      <c r="AO77" s="82"/>
      <c r="AP77" s="84"/>
      <c r="AQ77" s="82"/>
      <c r="AR77" s="84"/>
      <c r="AS77" s="82"/>
      <c r="AT77" s="82"/>
      <c r="AU77" s="82"/>
      <c r="AV77" s="84"/>
      <c r="AW77" s="82"/>
      <c r="AX77" s="82"/>
      <c r="AY77" s="82"/>
      <c r="AZ77" s="84"/>
      <c r="BA77" s="82"/>
      <c r="BB77" s="82"/>
      <c r="BC77" s="82"/>
      <c r="BD77" s="82"/>
      <c r="BE77" s="82"/>
      <c r="BF77" s="82"/>
      <c r="BG77" s="82"/>
      <c r="BH77" s="82"/>
      <c r="BI77" s="82"/>
      <c r="BJ77" s="84"/>
      <c r="BK77" s="82"/>
      <c r="BL77" s="84"/>
      <c r="BM77" s="82"/>
      <c r="BN77" s="82"/>
      <c r="BO77" s="82"/>
      <c r="BP77" s="84"/>
      <c r="BQ77" s="82"/>
      <c r="BR77" s="84"/>
      <c r="BS77" s="82"/>
      <c r="BT77" s="82"/>
      <c r="BU77" s="82"/>
      <c r="BV77" s="82">
        <v>2.266</v>
      </c>
      <c r="BW77" s="86" t="s">
        <v>1084</v>
      </c>
    </row>
    <row r="78" spans="1:75" s="86" customFormat="1" x14ac:dyDescent="0.25">
      <c r="A78" s="79">
        <v>76</v>
      </c>
      <c r="B78" s="79">
        <v>1</v>
      </c>
      <c r="C78" s="80" t="s">
        <v>922</v>
      </c>
      <c r="D78" s="40">
        <f>январь!D78-февраль!E78</f>
        <v>231.35562978743963</v>
      </c>
      <c r="E78" s="81">
        <f t="shared" si="1"/>
        <v>68.259999999999991</v>
      </c>
      <c r="F78" s="82"/>
      <c r="G78" s="82"/>
      <c r="H78" s="82"/>
      <c r="I78" s="83"/>
      <c r="J78" s="82"/>
      <c r="K78" s="82"/>
      <c r="L78" s="82"/>
      <c r="M78" s="82"/>
      <c r="N78" s="82"/>
      <c r="O78" s="84"/>
      <c r="P78" s="82"/>
      <c r="Q78" s="84"/>
      <c r="R78" s="82"/>
      <c r="S78" s="82"/>
      <c r="T78" s="82"/>
      <c r="U78" s="82"/>
      <c r="V78" s="82"/>
      <c r="W78" s="82"/>
      <c r="X78" s="82"/>
      <c r="Y78" s="84"/>
      <c r="Z78" s="82"/>
      <c r="AA78" s="85"/>
      <c r="AB78" s="82"/>
      <c r="AC78" s="82"/>
      <c r="AD78" s="82"/>
      <c r="AE78" s="82"/>
      <c r="AF78" s="82"/>
      <c r="AG78" s="82"/>
      <c r="AH78" s="84"/>
      <c r="AI78" s="82"/>
      <c r="AJ78" s="84"/>
      <c r="AK78" s="82"/>
      <c r="AL78" s="82"/>
      <c r="AM78" s="82"/>
      <c r="AN78" s="84"/>
      <c r="AO78" s="82"/>
      <c r="AP78" s="84"/>
      <c r="AQ78" s="82"/>
      <c r="AR78" s="84"/>
      <c r="AS78" s="82"/>
      <c r="AT78" s="82"/>
      <c r="AU78" s="82"/>
      <c r="AV78" s="84"/>
      <c r="AW78" s="82"/>
      <c r="AX78" s="82"/>
      <c r="AY78" s="82"/>
      <c r="AZ78" s="84"/>
      <c r="BA78" s="82"/>
      <c r="BB78" s="82"/>
      <c r="BC78" s="82"/>
      <c r="BD78" s="82"/>
      <c r="BE78" s="82"/>
      <c r="BF78" s="82">
        <v>2.8000000000000001E-2</v>
      </c>
      <c r="BG78" s="82">
        <v>28.161000000000001</v>
      </c>
      <c r="BH78" s="82"/>
      <c r="BI78" s="82"/>
      <c r="BJ78" s="84"/>
      <c r="BK78" s="82"/>
      <c r="BL78" s="84">
        <v>83</v>
      </c>
      <c r="BM78" s="82">
        <v>40.098999999999997</v>
      </c>
      <c r="BN78" s="82"/>
      <c r="BO78" s="82"/>
      <c r="BP78" s="84"/>
      <c r="BQ78" s="82"/>
      <c r="BR78" s="84"/>
      <c r="BS78" s="82"/>
      <c r="BT78" s="82"/>
      <c r="BU78" s="82"/>
      <c r="BV78" s="82"/>
    </row>
    <row r="79" spans="1:75" x14ac:dyDescent="0.25">
      <c r="A79" s="39">
        <v>77</v>
      </c>
      <c r="B79" s="39">
        <v>1</v>
      </c>
      <c r="C79" s="37" t="s">
        <v>542</v>
      </c>
      <c r="D79" s="40">
        <f>январь!D79-февраль!E79</f>
        <v>596.70913224154583</v>
      </c>
      <c r="E79" s="40">
        <f t="shared" si="1"/>
        <v>0</v>
      </c>
      <c r="F79" s="36"/>
      <c r="G79" s="36"/>
      <c r="H79" s="36"/>
      <c r="I79" s="27"/>
      <c r="J79" s="36"/>
      <c r="K79" s="36"/>
      <c r="L79" s="36"/>
      <c r="M79" s="36"/>
      <c r="N79" s="36"/>
      <c r="O79" s="29"/>
      <c r="P79" s="36"/>
      <c r="Q79" s="29"/>
      <c r="R79" s="36"/>
      <c r="S79" s="36"/>
      <c r="T79" s="36"/>
      <c r="U79" s="36"/>
      <c r="V79" s="36"/>
      <c r="W79" s="36"/>
      <c r="X79" s="36"/>
      <c r="Y79" s="29"/>
      <c r="Z79" s="36"/>
      <c r="AA79" s="66"/>
      <c r="AB79" s="36"/>
      <c r="AC79" s="36"/>
      <c r="AD79" s="36"/>
      <c r="AE79" s="36"/>
      <c r="AF79" s="36"/>
      <c r="AG79" s="36"/>
      <c r="AH79" s="29"/>
      <c r="AI79" s="36"/>
      <c r="AJ79" s="29"/>
      <c r="AK79" s="36"/>
      <c r="AL79" s="36"/>
      <c r="AM79" s="36"/>
      <c r="AN79" s="29"/>
      <c r="AO79" s="36"/>
      <c r="AP79" s="29"/>
      <c r="AQ79" s="36"/>
      <c r="AR79" s="29"/>
      <c r="AS79" s="36"/>
      <c r="AT79" s="36"/>
      <c r="AU79" s="36"/>
      <c r="AV79" s="29"/>
      <c r="AW79" s="36"/>
      <c r="AX79" s="36"/>
      <c r="AY79" s="36"/>
      <c r="AZ79" s="29"/>
      <c r="BA79" s="36"/>
      <c r="BB79" s="36"/>
      <c r="BC79" s="36"/>
      <c r="BD79" s="36"/>
      <c r="BE79" s="36"/>
      <c r="BF79" s="36"/>
      <c r="BG79" s="36"/>
      <c r="BH79" s="36"/>
      <c r="BI79" s="36"/>
      <c r="BJ79" s="29"/>
      <c r="BK79" s="36"/>
      <c r="BL79" s="29"/>
      <c r="BM79" s="36"/>
      <c r="BN79" s="36"/>
      <c r="BO79" s="36"/>
      <c r="BP79" s="29"/>
      <c r="BQ79" s="36"/>
      <c r="BR79" s="29"/>
      <c r="BS79" s="36"/>
      <c r="BT79" s="36"/>
      <c r="BU79" s="36"/>
      <c r="BV79" s="36"/>
    </row>
    <row r="80" spans="1:75" x14ac:dyDescent="0.25">
      <c r="A80" s="39">
        <v>78</v>
      </c>
      <c r="B80" s="39">
        <v>1</v>
      </c>
      <c r="C80" s="37" t="s">
        <v>543</v>
      </c>
      <c r="D80" s="40">
        <f>январь!D80-февраль!E80</f>
        <v>1174.7649787536232</v>
      </c>
      <c r="E80" s="40">
        <f t="shared" si="1"/>
        <v>0</v>
      </c>
      <c r="F80" s="36"/>
      <c r="G80" s="36"/>
      <c r="H80" s="36"/>
      <c r="I80" s="27"/>
      <c r="J80" s="36"/>
      <c r="K80" s="36"/>
      <c r="L80" s="36"/>
      <c r="M80" s="36"/>
      <c r="N80" s="36"/>
      <c r="O80" s="29"/>
      <c r="P80" s="36"/>
      <c r="Q80" s="29"/>
      <c r="R80" s="36"/>
      <c r="S80" s="36"/>
      <c r="T80" s="36"/>
      <c r="U80" s="36"/>
      <c r="V80" s="36"/>
      <c r="W80" s="36"/>
      <c r="X80" s="36"/>
      <c r="Y80" s="29"/>
      <c r="Z80" s="36"/>
      <c r="AA80" s="66"/>
      <c r="AB80" s="36"/>
      <c r="AC80" s="36"/>
      <c r="AD80" s="36"/>
      <c r="AE80" s="36"/>
      <c r="AF80" s="36"/>
      <c r="AG80" s="36"/>
      <c r="AH80" s="29"/>
      <c r="AI80" s="36"/>
      <c r="AJ80" s="29"/>
      <c r="AK80" s="36"/>
      <c r="AL80" s="36"/>
      <c r="AM80" s="36"/>
      <c r="AN80" s="29"/>
      <c r="AO80" s="36"/>
      <c r="AP80" s="29"/>
      <c r="AQ80" s="36"/>
      <c r="AR80" s="29"/>
      <c r="AS80" s="36"/>
      <c r="AT80" s="36"/>
      <c r="AU80" s="36"/>
      <c r="AV80" s="29"/>
      <c r="AW80" s="36"/>
      <c r="AX80" s="36"/>
      <c r="AY80" s="36"/>
      <c r="AZ80" s="29"/>
      <c r="BA80" s="36"/>
      <c r="BB80" s="36"/>
      <c r="BC80" s="36"/>
      <c r="BD80" s="36"/>
      <c r="BE80" s="36"/>
      <c r="BF80" s="36"/>
      <c r="BG80" s="36"/>
      <c r="BH80" s="36"/>
      <c r="BI80" s="36"/>
      <c r="BJ80" s="29"/>
      <c r="BK80" s="36"/>
      <c r="BL80" s="29"/>
      <c r="BM80" s="36"/>
      <c r="BN80" s="36"/>
      <c r="BO80" s="36"/>
      <c r="BP80" s="29"/>
      <c r="BQ80" s="36"/>
      <c r="BR80" s="29"/>
      <c r="BS80" s="36"/>
      <c r="BT80" s="36"/>
      <c r="BU80" s="36"/>
      <c r="BV80" s="36"/>
    </row>
    <row r="81" spans="1:75" s="86" customFormat="1" x14ac:dyDescent="0.25">
      <c r="A81" s="79">
        <v>79</v>
      </c>
      <c r="B81" s="79">
        <v>1</v>
      </c>
      <c r="C81" s="80" t="s">
        <v>544</v>
      </c>
      <c r="D81" s="40">
        <f>январь!D81-февраль!E81</f>
        <v>79.476167932367147</v>
      </c>
      <c r="E81" s="81">
        <f t="shared" si="1"/>
        <v>2.085</v>
      </c>
      <c r="F81" s="82"/>
      <c r="G81" s="82"/>
      <c r="H81" s="82"/>
      <c r="I81" s="83"/>
      <c r="J81" s="82"/>
      <c r="K81" s="82"/>
      <c r="L81" s="82"/>
      <c r="M81" s="82"/>
      <c r="N81" s="82"/>
      <c r="O81" s="84"/>
      <c r="P81" s="82"/>
      <c r="Q81" s="84"/>
      <c r="R81" s="82"/>
      <c r="S81" s="82"/>
      <c r="T81" s="82"/>
      <c r="U81" s="82"/>
      <c r="V81" s="82"/>
      <c r="W81" s="82"/>
      <c r="X81" s="82"/>
      <c r="Y81" s="84"/>
      <c r="Z81" s="82"/>
      <c r="AA81" s="85"/>
      <c r="AB81" s="82"/>
      <c r="AC81" s="82"/>
      <c r="AD81" s="82"/>
      <c r="AE81" s="82"/>
      <c r="AF81" s="82"/>
      <c r="AG81" s="82"/>
      <c r="AH81" s="84"/>
      <c r="AI81" s="82"/>
      <c r="AJ81" s="84"/>
      <c r="AK81" s="82"/>
      <c r="AL81" s="82"/>
      <c r="AM81" s="82"/>
      <c r="AN81" s="84"/>
      <c r="AO81" s="82"/>
      <c r="AP81" s="84"/>
      <c r="AQ81" s="82"/>
      <c r="AR81" s="84"/>
      <c r="AS81" s="82"/>
      <c r="AT81" s="82"/>
      <c r="AU81" s="82"/>
      <c r="AV81" s="84"/>
      <c r="AW81" s="82"/>
      <c r="AX81" s="82"/>
      <c r="AY81" s="82"/>
      <c r="AZ81" s="84"/>
      <c r="BA81" s="82"/>
      <c r="BB81" s="82"/>
      <c r="BC81" s="82"/>
      <c r="BD81" s="82"/>
      <c r="BE81" s="82"/>
      <c r="BF81" s="82"/>
      <c r="BG81" s="82"/>
      <c r="BH81" s="82"/>
      <c r="BI81" s="82"/>
      <c r="BJ81" s="84"/>
      <c r="BK81" s="82"/>
      <c r="BL81" s="84"/>
      <c r="BM81" s="82"/>
      <c r="BN81" s="82"/>
      <c r="BO81" s="82"/>
      <c r="BP81" s="84"/>
      <c r="BQ81" s="82"/>
      <c r="BR81" s="84"/>
      <c r="BS81" s="82"/>
      <c r="BT81" s="82"/>
      <c r="BU81" s="82"/>
      <c r="BV81" s="82">
        <v>2.085</v>
      </c>
      <c r="BW81" s="86" t="s">
        <v>1084</v>
      </c>
    </row>
    <row r="82" spans="1:75" x14ac:dyDescent="0.25">
      <c r="A82" s="39">
        <v>80</v>
      </c>
      <c r="B82" s="39">
        <v>1</v>
      </c>
      <c r="C82" s="37" t="s">
        <v>545</v>
      </c>
      <c r="D82" s="40">
        <f>январь!D82-февраль!E82</f>
        <v>76.535906966183575</v>
      </c>
      <c r="E82" s="40">
        <f t="shared" si="1"/>
        <v>0</v>
      </c>
      <c r="F82" s="36"/>
      <c r="G82" s="36"/>
      <c r="H82" s="36"/>
      <c r="I82" s="27"/>
      <c r="J82" s="36"/>
      <c r="K82" s="36"/>
      <c r="L82" s="36"/>
      <c r="M82" s="36"/>
      <c r="N82" s="36"/>
      <c r="O82" s="29"/>
      <c r="P82" s="36"/>
      <c r="Q82" s="29"/>
      <c r="R82" s="36"/>
      <c r="S82" s="36"/>
      <c r="T82" s="36"/>
      <c r="U82" s="36"/>
      <c r="V82" s="36"/>
      <c r="W82" s="36"/>
      <c r="X82" s="36"/>
      <c r="Y82" s="29"/>
      <c r="Z82" s="36"/>
      <c r="AA82" s="66"/>
      <c r="AB82" s="36"/>
      <c r="AC82" s="36"/>
      <c r="AD82" s="36"/>
      <c r="AE82" s="36"/>
      <c r="AF82" s="36"/>
      <c r="AG82" s="36"/>
      <c r="AH82" s="29"/>
      <c r="AI82" s="36"/>
      <c r="AJ82" s="29"/>
      <c r="AK82" s="36"/>
      <c r="AL82" s="36"/>
      <c r="AM82" s="36"/>
      <c r="AN82" s="29"/>
      <c r="AO82" s="36"/>
      <c r="AP82" s="29"/>
      <c r="AQ82" s="36"/>
      <c r="AR82" s="29"/>
      <c r="AS82" s="36"/>
      <c r="AT82" s="36"/>
      <c r="AU82" s="36"/>
      <c r="AV82" s="29"/>
      <c r="AW82" s="36"/>
      <c r="AX82" s="36"/>
      <c r="AY82" s="36"/>
      <c r="AZ82" s="29"/>
      <c r="BA82" s="36"/>
      <c r="BB82" s="36"/>
      <c r="BC82" s="36"/>
      <c r="BD82" s="36"/>
      <c r="BE82" s="36"/>
      <c r="BF82" s="36"/>
      <c r="BG82" s="36"/>
      <c r="BH82" s="36"/>
      <c r="BI82" s="36"/>
      <c r="BJ82" s="29"/>
      <c r="BK82" s="36"/>
      <c r="BL82" s="29"/>
      <c r="BM82" s="36"/>
      <c r="BN82" s="36"/>
      <c r="BO82" s="36"/>
      <c r="BP82" s="29"/>
      <c r="BQ82" s="36"/>
      <c r="BR82" s="29"/>
      <c r="BS82" s="36"/>
      <c r="BT82" s="36"/>
      <c r="BU82" s="36"/>
      <c r="BV82" s="36"/>
    </row>
    <row r="83" spans="1:75" x14ac:dyDescent="0.25">
      <c r="A83" s="39">
        <v>81</v>
      </c>
      <c r="B83" s="39">
        <v>1</v>
      </c>
      <c r="C83" s="37" t="s">
        <v>546</v>
      </c>
      <c r="D83" s="40">
        <f>январь!D83-февраль!E83</f>
        <v>121.76269836714977</v>
      </c>
      <c r="E83" s="40">
        <f t="shared" si="1"/>
        <v>0</v>
      </c>
      <c r="F83" s="36"/>
      <c r="G83" s="36"/>
      <c r="H83" s="36"/>
      <c r="I83" s="27"/>
      <c r="J83" s="36"/>
      <c r="K83" s="36"/>
      <c r="L83" s="36"/>
      <c r="M83" s="36"/>
      <c r="N83" s="36"/>
      <c r="O83" s="29"/>
      <c r="P83" s="36"/>
      <c r="Q83" s="29"/>
      <c r="R83" s="36"/>
      <c r="S83" s="36"/>
      <c r="T83" s="36"/>
      <c r="U83" s="36"/>
      <c r="V83" s="36"/>
      <c r="W83" s="36"/>
      <c r="X83" s="36"/>
      <c r="Y83" s="29"/>
      <c r="Z83" s="36"/>
      <c r="AA83" s="66"/>
      <c r="AB83" s="36"/>
      <c r="AC83" s="36"/>
      <c r="AD83" s="36"/>
      <c r="AE83" s="36"/>
      <c r="AF83" s="36"/>
      <c r="AG83" s="36"/>
      <c r="AH83" s="29"/>
      <c r="AI83" s="36"/>
      <c r="AJ83" s="29"/>
      <c r="AK83" s="36"/>
      <c r="AL83" s="36"/>
      <c r="AM83" s="36"/>
      <c r="AN83" s="29"/>
      <c r="AO83" s="36"/>
      <c r="AP83" s="29"/>
      <c r="AQ83" s="36"/>
      <c r="AR83" s="29"/>
      <c r="AS83" s="36"/>
      <c r="AT83" s="36"/>
      <c r="AU83" s="36"/>
      <c r="AV83" s="29"/>
      <c r="AW83" s="36"/>
      <c r="AX83" s="36"/>
      <c r="AY83" s="36"/>
      <c r="AZ83" s="29"/>
      <c r="BA83" s="36"/>
      <c r="BB83" s="36"/>
      <c r="BC83" s="36"/>
      <c r="BD83" s="36"/>
      <c r="BE83" s="36"/>
      <c r="BF83" s="36"/>
      <c r="BG83" s="36"/>
      <c r="BH83" s="36"/>
      <c r="BI83" s="36"/>
      <c r="BJ83" s="29"/>
      <c r="BK83" s="36"/>
      <c r="BL83" s="29"/>
      <c r="BM83" s="36"/>
      <c r="BN83" s="36"/>
      <c r="BO83" s="36"/>
      <c r="BP83" s="29"/>
      <c r="BQ83" s="36"/>
      <c r="BR83" s="29"/>
      <c r="BS83" s="36"/>
      <c r="BT83" s="36"/>
      <c r="BU83" s="36"/>
      <c r="BV83" s="36"/>
    </row>
    <row r="84" spans="1:75" x14ac:dyDescent="0.25">
      <c r="A84" s="39">
        <v>82</v>
      </c>
      <c r="B84" s="39">
        <v>1</v>
      </c>
      <c r="C84" s="37" t="s">
        <v>547</v>
      </c>
      <c r="D84" s="40">
        <f>январь!D84-февраль!E84</f>
        <v>456.10423906280192</v>
      </c>
      <c r="E84" s="40">
        <f t="shared" si="1"/>
        <v>0</v>
      </c>
      <c r="F84" s="36"/>
      <c r="G84" s="36"/>
      <c r="H84" s="36"/>
      <c r="I84" s="27"/>
      <c r="J84" s="36"/>
      <c r="K84" s="36"/>
      <c r="L84" s="36"/>
      <c r="M84" s="36"/>
      <c r="N84" s="36"/>
      <c r="O84" s="29"/>
      <c r="P84" s="36"/>
      <c r="Q84" s="29"/>
      <c r="R84" s="36"/>
      <c r="S84" s="36"/>
      <c r="T84" s="36"/>
      <c r="U84" s="36"/>
      <c r="V84" s="36"/>
      <c r="W84" s="36"/>
      <c r="X84" s="36"/>
      <c r="Y84" s="29"/>
      <c r="Z84" s="36"/>
      <c r="AA84" s="66"/>
      <c r="AB84" s="36"/>
      <c r="AC84" s="36"/>
      <c r="AD84" s="36"/>
      <c r="AE84" s="36"/>
      <c r="AF84" s="36"/>
      <c r="AG84" s="36"/>
      <c r="AH84" s="29"/>
      <c r="AI84" s="36"/>
      <c r="AJ84" s="29"/>
      <c r="AK84" s="36"/>
      <c r="AL84" s="36"/>
      <c r="AM84" s="36"/>
      <c r="AN84" s="29"/>
      <c r="AO84" s="36"/>
      <c r="AP84" s="29"/>
      <c r="AQ84" s="36"/>
      <c r="AR84" s="29"/>
      <c r="AS84" s="36"/>
      <c r="AT84" s="36"/>
      <c r="AU84" s="36"/>
      <c r="AV84" s="29"/>
      <c r="AW84" s="36"/>
      <c r="AX84" s="36"/>
      <c r="AY84" s="36"/>
      <c r="AZ84" s="29"/>
      <c r="BA84" s="36"/>
      <c r="BB84" s="36"/>
      <c r="BC84" s="36"/>
      <c r="BD84" s="36"/>
      <c r="BE84" s="36"/>
      <c r="BF84" s="36"/>
      <c r="BG84" s="36"/>
      <c r="BH84" s="36"/>
      <c r="BI84" s="36"/>
      <c r="BJ84" s="29"/>
      <c r="BK84" s="36"/>
      <c r="BL84" s="29"/>
      <c r="BM84" s="36"/>
      <c r="BN84" s="36"/>
      <c r="BO84" s="36"/>
      <c r="BP84" s="29"/>
      <c r="BQ84" s="36"/>
      <c r="BR84" s="29"/>
      <c r="BS84" s="36"/>
      <c r="BT84" s="36"/>
      <c r="BU84" s="36"/>
      <c r="BV84" s="36"/>
    </row>
    <row r="85" spans="1:75" x14ac:dyDescent="0.25">
      <c r="A85" s="39">
        <v>83</v>
      </c>
      <c r="B85" s="39">
        <v>1</v>
      </c>
      <c r="C85" s="37" t="s">
        <v>548</v>
      </c>
      <c r="D85" s="40">
        <f>январь!D85-февраль!E85</f>
        <v>593.88076705314006</v>
      </c>
      <c r="E85" s="40">
        <f t="shared" si="1"/>
        <v>0</v>
      </c>
      <c r="F85" s="36"/>
      <c r="G85" s="36"/>
      <c r="H85" s="36"/>
      <c r="I85" s="27"/>
      <c r="J85" s="36"/>
      <c r="K85" s="36"/>
      <c r="L85" s="36"/>
      <c r="M85" s="36"/>
      <c r="N85" s="36"/>
      <c r="O85" s="29"/>
      <c r="P85" s="36"/>
      <c r="Q85" s="29"/>
      <c r="R85" s="36"/>
      <c r="S85" s="36"/>
      <c r="T85" s="36"/>
      <c r="U85" s="36"/>
      <c r="V85" s="36"/>
      <c r="W85" s="36"/>
      <c r="X85" s="36"/>
      <c r="Y85" s="29"/>
      <c r="Z85" s="36"/>
      <c r="AA85" s="66"/>
      <c r="AB85" s="36"/>
      <c r="AC85" s="36"/>
      <c r="AD85" s="36"/>
      <c r="AE85" s="36"/>
      <c r="AF85" s="36"/>
      <c r="AG85" s="36"/>
      <c r="AH85" s="29"/>
      <c r="AI85" s="36"/>
      <c r="AJ85" s="29"/>
      <c r="AK85" s="36"/>
      <c r="AL85" s="36"/>
      <c r="AM85" s="36"/>
      <c r="AN85" s="29"/>
      <c r="AO85" s="36"/>
      <c r="AP85" s="29"/>
      <c r="AQ85" s="36"/>
      <c r="AR85" s="29"/>
      <c r="AS85" s="36"/>
      <c r="AT85" s="36"/>
      <c r="AU85" s="36"/>
      <c r="AV85" s="29"/>
      <c r="AW85" s="36"/>
      <c r="AX85" s="36"/>
      <c r="AY85" s="36"/>
      <c r="AZ85" s="29"/>
      <c r="BA85" s="36"/>
      <c r="BB85" s="36"/>
      <c r="BC85" s="36"/>
      <c r="BD85" s="36"/>
      <c r="BE85" s="36"/>
      <c r="BF85" s="36"/>
      <c r="BG85" s="36"/>
      <c r="BH85" s="36"/>
      <c r="BI85" s="36"/>
      <c r="BJ85" s="29"/>
      <c r="BK85" s="36"/>
      <c r="BL85" s="29"/>
      <c r="BM85" s="36"/>
      <c r="BN85" s="36"/>
      <c r="BO85" s="36"/>
      <c r="BP85" s="29"/>
      <c r="BQ85" s="36"/>
      <c r="BR85" s="29"/>
      <c r="BS85" s="36"/>
      <c r="BT85" s="36"/>
      <c r="BU85" s="36"/>
      <c r="BV85" s="36"/>
    </row>
    <row r="86" spans="1:75" s="86" customFormat="1" x14ac:dyDescent="0.25">
      <c r="A86" s="79">
        <v>84</v>
      </c>
      <c r="B86" s="79">
        <v>1</v>
      </c>
      <c r="C86" s="80" t="s">
        <v>549</v>
      </c>
      <c r="D86" s="40">
        <f>январь!D86-февраль!E86</f>
        <v>111.20527954589373</v>
      </c>
      <c r="E86" s="81">
        <f t="shared" si="1"/>
        <v>6.008</v>
      </c>
      <c r="F86" s="82"/>
      <c r="G86" s="82"/>
      <c r="H86" s="82"/>
      <c r="I86" s="83"/>
      <c r="J86" s="82"/>
      <c r="K86" s="82"/>
      <c r="L86" s="82"/>
      <c r="M86" s="82"/>
      <c r="N86" s="82"/>
      <c r="O86" s="84"/>
      <c r="P86" s="82"/>
      <c r="Q86" s="84"/>
      <c r="R86" s="82"/>
      <c r="S86" s="82"/>
      <c r="T86" s="82"/>
      <c r="U86" s="82"/>
      <c r="V86" s="82"/>
      <c r="W86" s="82"/>
      <c r="X86" s="82"/>
      <c r="Y86" s="84"/>
      <c r="Z86" s="82"/>
      <c r="AA86" s="85"/>
      <c r="AB86" s="82"/>
      <c r="AC86" s="82"/>
      <c r="AD86" s="82"/>
      <c r="AE86" s="82"/>
      <c r="AF86" s="82"/>
      <c r="AG86" s="82"/>
      <c r="AH86" s="84"/>
      <c r="AI86" s="82"/>
      <c r="AJ86" s="84"/>
      <c r="AK86" s="82"/>
      <c r="AL86" s="82"/>
      <c r="AM86" s="82"/>
      <c r="AN86" s="84"/>
      <c r="AO86" s="82"/>
      <c r="AP86" s="84"/>
      <c r="AQ86" s="82"/>
      <c r="AR86" s="84"/>
      <c r="AS86" s="82"/>
      <c r="AT86" s="82"/>
      <c r="AU86" s="82"/>
      <c r="AV86" s="84"/>
      <c r="AW86" s="82"/>
      <c r="AX86" s="82"/>
      <c r="AY86" s="82"/>
      <c r="AZ86" s="84"/>
      <c r="BA86" s="82"/>
      <c r="BB86" s="82"/>
      <c r="BC86" s="82"/>
      <c r="BD86" s="82"/>
      <c r="BE86" s="82"/>
      <c r="BF86" s="82"/>
      <c r="BG86" s="82"/>
      <c r="BH86" s="82">
        <v>8.0000000000000002E-3</v>
      </c>
      <c r="BI86" s="82">
        <v>3.109</v>
      </c>
      <c r="BJ86" s="84"/>
      <c r="BK86" s="82"/>
      <c r="BL86" s="84">
        <v>6</v>
      </c>
      <c r="BM86" s="82">
        <v>2.899</v>
      </c>
      <c r="BN86" s="82"/>
      <c r="BO86" s="82"/>
      <c r="BP86" s="84"/>
      <c r="BQ86" s="82"/>
      <c r="BR86" s="84"/>
      <c r="BS86" s="82"/>
      <c r="BT86" s="82"/>
      <c r="BU86" s="82"/>
      <c r="BV86" s="82"/>
    </row>
    <row r="87" spans="1:75" s="86" customFormat="1" x14ac:dyDescent="0.25">
      <c r="A87" s="79">
        <v>85</v>
      </c>
      <c r="B87" s="79">
        <v>3</v>
      </c>
      <c r="C87" s="80" t="s">
        <v>550</v>
      </c>
      <c r="D87" s="40">
        <f>январь!D87-февраль!E87</f>
        <v>663.64330142028996</v>
      </c>
      <c r="E87" s="81">
        <f t="shared" si="1"/>
        <v>1.764</v>
      </c>
      <c r="F87" s="82"/>
      <c r="G87" s="82"/>
      <c r="H87" s="82"/>
      <c r="I87" s="83"/>
      <c r="J87" s="82"/>
      <c r="K87" s="82"/>
      <c r="L87" s="82"/>
      <c r="M87" s="82"/>
      <c r="N87" s="82"/>
      <c r="O87" s="84"/>
      <c r="P87" s="82"/>
      <c r="Q87" s="84"/>
      <c r="R87" s="82"/>
      <c r="S87" s="82"/>
      <c r="T87" s="82"/>
      <c r="U87" s="82"/>
      <c r="V87" s="82"/>
      <c r="W87" s="82"/>
      <c r="X87" s="82"/>
      <c r="Y87" s="84"/>
      <c r="Z87" s="82"/>
      <c r="AA87" s="85"/>
      <c r="AB87" s="82"/>
      <c r="AC87" s="82"/>
      <c r="AD87" s="82"/>
      <c r="AE87" s="82"/>
      <c r="AF87" s="82"/>
      <c r="AG87" s="82"/>
      <c r="AH87" s="84"/>
      <c r="AI87" s="82"/>
      <c r="AJ87" s="84"/>
      <c r="AK87" s="82"/>
      <c r="AL87" s="82"/>
      <c r="AM87" s="82"/>
      <c r="AN87" s="84"/>
      <c r="AO87" s="82"/>
      <c r="AP87" s="84"/>
      <c r="AQ87" s="82"/>
      <c r="AR87" s="84"/>
      <c r="AS87" s="82"/>
      <c r="AT87" s="82"/>
      <c r="AU87" s="82"/>
      <c r="AV87" s="84"/>
      <c r="AW87" s="82"/>
      <c r="AX87" s="82"/>
      <c r="AY87" s="82"/>
      <c r="AZ87" s="84"/>
      <c r="BA87" s="82"/>
      <c r="BB87" s="82"/>
      <c r="BC87" s="82"/>
      <c r="BD87" s="82"/>
      <c r="BE87" s="82"/>
      <c r="BF87" s="82"/>
      <c r="BG87" s="82"/>
      <c r="BH87" s="82"/>
      <c r="BI87" s="82"/>
      <c r="BJ87" s="84"/>
      <c r="BK87" s="82"/>
      <c r="BL87" s="84"/>
      <c r="BM87" s="82"/>
      <c r="BN87" s="82"/>
      <c r="BO87" s="82"/>
      <c r="BP87" s="84"/>
      <c r="BQ87" s="82"/>
      <c r="BR87" s="84"/>
      <c r="BS87" s="82"/>
      <c r="BT87" s="82"/>
      <c r="BU87" s="82"/>
      <c r="BV87" s="82">
        <v>1.764</v>
      </c>
    </row>
    <row r="88" spans="1:75" s="86" customFormat="1" x14ac:dyDescent="0.25">
      <c r="A88" s="79">
        <v>86</v>
      </c>
      <c r="B88" s="79">
        <v>3</v>
      </c>
      <c r="C88" s="80" t="s">
        <v>551</v>
      </c>
      <c r="D88" s="40">
        <f>январь!D88-февраль!E88</f>
        <v>1139.4036289275364</v>
      </c>
      <c r="E88" s="81">
        <f t="shared" si="1"/>
        <v>3.0870000000000002</v>
      </c>
      <c r="F88" s="82"/>
      <c r="G88" s="82"/>
      <c r="H88" s="82"/>
      <c r="I88" s="83"/>
      <c r="J88" s="82"/>
      <c r="K88" s="82"/>
      <c r="L88" s="82"/>
      <c r="M88" s="82"/>
      <c r="N88" s="82"/>
      <c r="O88" s="84"/>
      <c r="P88" s="82"/>
      <c r="Q88" s="84"/>
      <c r="R88" s="82"/>
      <c r="S88" s="82"/>
      <c r="T88" s="82"/>
      <c r="U88" s="82"/>
      <c r="V88" s="82"/>
      <c r="W88" s="82"/>
      <c r="X88" s="82"/>
      <c r="Y88" s="84"/>
      <c r="Z88" s="82"/>
      <c r="AA88" s="85"/>
      <c r="AB88" s="82"/>
      <c r="AC88" s="82"/>
      <c r="AD88" s="82"/>
      <c r="AE88" s="82"/>
      <c r="AF88" s="82"/>
      <c r="AG88" s="82"/>
      <c r="AH88" s="84"/>
      <c r="AI88" s="82"/>
      <c r="AJ88" s="84"/>
      <c r="AK88" s="82"/>
      <c r="AL88" s="82"/>
      <c r="AM88" s="82"/>
      <c r="AN88" s="84"/>
      <c r="AO88" s="82"/>
      <c r="AP88" s="84"/>
      <c r="AQ88" s="82"/>
      <c r="AR88" s="84"/>
      <c r="AS88" s="82"/>
      <c r="AT88" s="82"/>
      <c r="AU88" s="82"/>
      <c r="AV88" s="84"/>
      <c r="AW88" s="82"/>
      <c r="AX88" s="82"/>
      <c r="AY88" s="82"/>
      <c r="AZ88" s="84"/>
      <c r="BA88" s="82"/>
      <c r="BB88" s="82"/>
      <c r="BC88" s="82"/>
      <c r="BD88" s="82"/>
      <c r="BE88" s="82"/>
      <c r="BF88" s="82"/>
      <c r="BG88" s="82"/>
      <c r="BH88" s="82"/>
      <c r="BI88" s="82"/>
      <c r="BJ88" s="84"/>
      <c r="BK88" s="82"/>
      <c r="BL88" s="84"/>
      <c r="BM88" s="82"/>
      <c r="BN88" s="82"/>
      <c r="BO88" s="82"/>
      <c r="BP88" s="84"/>
      <c r="BQ88" s="82"/>
      <c r="BR88" s="84"/>
      <c r="BS88" s="82"/>
      <c r="BT88" s="82"/>
      <c r="BU88" s="82"/>
      <c r="BV88" s="82">
        <v>3.0870000000000002</v>
      </c>
      <c r="BW88" s="86" t="s">
        <v>1070</v>
      </c>
    </row>
    <row r="89" spans="1:75" s="86" customFormat="1" x14ac:dyDescent="0.25">
      <c r="A89" s="79">
        <v>87</v>
      </c>
      <c r="B89" s="79">
        <v>3</v>
      </c>
      <c r="C89" s="80" t="s">
        <v>552</v>
      </c>
      <c r="D89" s="40">
        <f>январь!D89-февраль!E89</f>
        <v>2149.444993478261</v>
      </c>
      <c r="E89" s="81">
        <f t="shared" si="1"/>
        <v>14.242999999999999</v>
      </c>
      <c r="F89" s="82"/>
      <c r="G89" s="82"/>
      <c r="H89" s="82"/>
      <c r="I89" s="83"/>
      <c r="J89" s="82"/>
      <c r="K89" s="82"/>
      <c r="L89" s="82"/>
      <c r="M89" s="82"/>
      <c r="N89" s="82"/>
      <c r="O89" s="84"/>
      <c r="P89" s="82"/>
      <c r="Q89" s="84"/>
      <c r="R89" s="82"/>
      <c r="S89" s="82"/>
      <c r="T89" s="82"/>
      <c r="U89" s="82"/>
      <c r="V89" s="82"/>
      <c r="W89" s="82"/>
      <c r="X89" s="82"/>
      <c r="Y89" s="84"/>
      <c r="Z89" s="82"/>
      <c r="AA89" s="85"/>
      <c r="AB89" s="82"/>
      <c r="AC89" s="82"/>
      <c r="AD89" s="82"/>
      <c r="AE89" s="82"/>
      <c r="AF89" s="82"/>
      <c r="AG89" s="82"/>
      <c r="AH89" s="84"/>
      <c r="AI89" s="82"/>
      <c r="AJ89" s="84"/>
      <c r="AK89" s="82"/>
      <c r="AL89" s="82"/>
      <c r="AM89" s="82"/>
      <c r="AN89" s="84"/>
      <c r="AO89" s="82"/>
      <c r="AP89" s="84"/>
      <c r="AQ89" s="82"/>
      <c r="AR89" s="84"/>
      <c r="AS89" s="82"/>
      <c r="AT89" s="82"/>
      <c r="AU89" s="82"/>
      <c r="AV89" s="84"/>
      <c r="AW89" s="82"/>
      <c r="AX89" s="82"/>
      <c r="AY89" s="82"/>
      <c r="AZ89" s="84"/>
      <c r="BA89" s="82"/>
      <c r="BB89" s="82"/>
      <c r="BC89" s="82"/>
      <c r="BD89" s="82"/>
      <c r="BE89" s="82"/>
      <c r="BF89" s="82">
        <v>0.01</v>
      </c>
      <c r="BG89" s="82">
        <v>11.375999999999999</v>
      </c>
      <c r="BH89" s="82"/>
      <c r="BI89" s="82"/>
      <c r="BJ89" s="84"/>
      <c r="BK89" s="82"/>
      <c r="BL89" s="84"/>
      <c r="BM89" s="82"/>
      <c r="BN89" s="82"/>
      <c r="BO89" s="82"/>
      <c r="BP89" s="84"/>
      <c r="BQ89" s="82"/>
      <c r="BR89" s="84"/>
      <c r="BS89" s="82"/>
      <c r="BT89" s="82"/>
      <c r="BU89" s="82"/>
      <c r="BV89" s="82">
        <v>2.867</v>
      </c>
      <c r="BW89" s="86" t="s">
        <v>1070</v>
      </c>
    </row>
    <row r="90" spans="1:75" s="86" customFormat="1" x14ac:dyDescent="0.25">
      <c r="A90" s="79">
        <v>88</v>
      </c>
      <c r="B90" s="79">
        <v>1</v>
      </c>
      <c r="C90" s="80" t="s">
        <v>553</v>
      </c>
      <c r="D90" s="40">
        <f>январь!D90-февраль!E90</f>
        <v>1815.0774842318842</v>
      </c>
      <c r="E90" s="81">
        <f t="shared" si="1"/>
        <v>7.6959999999999997</v>
      </c>
      <c r="F90" s="82"/>
      <c r="G90" s="82"/>
      <c r="H90" s="82"/>
      <c r="I90" s="83"/>
      <c r="J90" s="82"/>
      <c r="K90" s="82"/>
      <c r="L90" s="82"/>
      <c r="M90" s="82"/>
      <c r="N90" s="82"/>
      <c r="O90" s="84"/>
      <c r="P90" s="82"/>
      <c r="Q90" s="84"/>
      <c r="R90" s="82"/>
      <c r="S90" s="82"/>
      <c r="T90" s="82"/>
      <c r="U90" s="82"/>
      <c r="V90" s="82"/>
      <c r="W90" s="82"/>
      <c r="X90" s="82"/>
      <c r="Y90" s="84"/>
      <c r="Z90" s="82"/>
      <c r="AA90" s="85"/>
      <c r="AB90" s="82"/>
      <c r="AC90" s="82"/>
      <c r="AD90" s="82"/>
      <c r="AE90" s="82"/>
      <c r="AF90" s="82"/>
      <c r="AG90" s="82"/>
      <c r="AH90" s="84"/>
      <c r="AI90" s="82"/>
      <c r="AJ90" s="84"/>
      <c r="AK90" s="82"/>
      <c r="AL90" s="82"/>
      <c r="AM90" s="82"/>
      <c r="AN90" s="84"/>
      <c r="AO90" s="82"/>
      <c r="AP90" s="84"/>
      <c r="AQ90" s="82"/>
      <c r="AR90" s="84"/>
      <c r="AS90" s="82"/>
      <c r="AT90" s="82"/>
      <c r="AU90" s="82"/>
      <c r="AV90" s="84"/>
      <c r="AW90" s="82"/>
      <c r="AX90" s="82"/>
      <c r="AY90" s="82"/>
      <c r="AZ90" s="84"/>
      <c r="BA90" s="82"/>
      <c r="BB90" s="82"/>
      <c r="BC90" s="82"/>
      <c r="BD90" s="82"/>
      <c r="BE90" s="82"/>
      <c r="BF90" s="82"/>
      <c r="BG90" s="82"/>
      <c r="BH90" s="82">
        <v>5.0000000000000001E-3</v>
      </c>
      <c r="BI90" s="82">
        <v>1.899</v>
      </c>
      <c r="BJ90" s="84"/>
      <c r="BK90" s="82"/>
      <c r="BL90" s="84">
        <v>12</v>
      </c>
      <c r="BM90" s="82">
        <v>5.7969999999999997</v>
      </c>
      <c r="BN90" s="82"/>
      <c r="BO90" s="82"/>
      <c r="BP90" s="84"/>
      <c r="BQ90" s="82"/>
      <c r="BR90" s="84"/>
      <c r="BS90" s="82"/>
      <c r="BT90" s="82"/>
      <c r="BU90" s="82"/>
      <c r="BV90" s="82"/>
    </row>
    <row r="91" spans="1:75" s="86" customFormat="1" x14ac:dyDescent="0.25">
      <c r="A91" s="79">
        <v>89</v>
      </c>
      <c r="B91" s="79">
        <v>1</v>
      </c>
      <c r="C91" s="80" t="s">
        <v>554</v>
      </c>
      <c r="D91" s="40">
        <f>январь!D91-февраль!E91</f>
        <v>-398.25205618357501</v>
      </c>
      <c r="E91" s="81">
        <f t="shared" si="1"/>
        <v>890.70700000000011</v>
      </c>
      <c r="F91" s="82"/>
      <c r="G91" s="82"/>
      <c r="H91" s="82"/>
      <c r="I91" s="83">
        <v>140</v>
      </c>
      <c r="J91" s="82">
        <v>638.48400000000004</v>
      </c>
      <c r="K91" s="82"/>
      <c r="L91" s="82"/>
      <c r="M91" s="82">
        <v>0.27</v>
      </c>
      <c r="N91" s="82">
        <v>252.22300000000001</v>
      </c>
      <c r="O91" s="84"/>
      <c r="P91" s="82"/>
      <c r="Q91" s="84"/>
      <c r="R91" s="82"/>
      <c r="S91" s="82"/>
      <c r="T91" s="82"/>
      <c r="U91" s="82"/>
      <c r="V91" s="82"/>
      <c r="W91" s="82"/>
      <c r="X91" s="82"/>
      <c r="Y91" s="84"/>
      <c r="Z91" s="82"/>
      <c r="AA91" s="85"/>
      <c r="AB91" s="82"/>
      <c r="AC91" s="82"/>
      <c r="AD91" s="82"/>
      <c r="AE91" s="82"/>
      <c r="AF91" s="82"/>
      <c r="AG91" s="82"/>
      <c r="AH91" s="84"/>
      <c r="AI91" s="82"/>
      <c r="AJ91" s="84"/>
      <c r="AK91" s="82"/>
      <c r="AL91" s="82"/>
      <c r="AM91" s="82"/>
      <c r="AN91" s="84"/>
      <c r="AO91" s="82"/>
      <c r="AP91" s="84"/>
      <c r="AQ91" s="82"/>
      <c r="AR91" s="84"/>
      <c r="AS91" s="82"/>
      <c r="AT91" s="82"/>
      <c r="AU91" s="82"/>
      <c r="AV91" s="84"/>
      <c r="AW91" s="82"/>
      <c r="AX91" s="82"/>
      <c r="AY91" s="82"/>
      <c r="AZ91" s="84"/>
      <c r="BA91" s="82"/>
      <c r="BB91" s="82"/>
      <c r="BC91" s="82"/>
      <c r="BD91" s="82"/>
      <c r="BE91" s="82"/>
      <c r="BF91" s="82"/>
      <c r="BG91" s="82"/>
      <c r="BH91" s="82"/>
      <c r="BI91" s="82"/>
      <c r="BJ91" s="84"/>
      <c r="BK91" s="82"/>
      <c r="BL91" s="84"/>
      <c r="BM91" s="82"/>
      <c r="BN91" s="82"/>
      <c r="BO91" s="82"/>
      <c r="BP91" s="84"/>
      <c r="BQ91" s="82"/>
      <c r="BR91" s="84"/>
      <c r="BS91" s="82"/>
      <c r="BT91" s="82"/>
      <c r="BU91" s="82"/>
      <c r="BV91" s="82"/>
    </row>
    <row r="92" spans="1:75" s="86" customFormat="1" x14ac:dyDescent="0.25">
      <c r="A92" s="79">
        <v>90</v>
      </c>
      <c r="B92" s="79">
        <v>1</v>
      </c>
      <c r="C92" s="80" t="s">
        <v>555</v>
      </c>
      <c r="D92" s="40">
        <f>январь!D92-февраль!E92</f>
        <v>134.07926407729474</v>
      </c>
      <c r="E92" s="81">
        <f t="shared" si="1"/>
        <v>910.49199999999996</v>
      </c>
      <c r="F92" s="82"/>
      <c r="G92" s="82"/>
      <c r="H92" s="82"/>
      <c r="I92" s="83">
        <v>130</v>
      </c>
      <c r="J92" s="82">
        <v>592.87800000000004</v>
      </c>
      <c r="K92" s="82"/>
      <c r="L92" s="82"/>
      <c r="M92" s="82">
        <v>0.34</v>
      </c>
      <c r="N92" s="82">
        <v>317.61399999999998</v>
      </c>
      <c r="O92" s="84"/>
      <c r="P92" s="82"/>
      <c r="Q92" s="84"/>
      <c r="R92" s="82"/>
      <c r="S92" s="82"/>
      <c r="T92" s="82"/>
      <c r="U92" s="82"/>
      <c r="V92" s="82"/>
      <c r="W92" s="82"/>
      <c r="X92" s="82"/>
      <c r="Y92" s="84"/>
      <c r="Z92" s="82"/>
      <c r="AA92" s="85"/>
      <c r="AB92" s="82"/>
      <c r="AC92" s="82"/>
      <c r="AD92" s="82"/>
      <c r="AE92" s="82"/>
      <c r="AF92" s="82"/>
      <c r="AG92" s="82"/>
      <c r="AH92" s="84"/>
      <c r="AI92" s="82"/>
      <c r="AJ92" s="84"/>
      <c r="AK92" s="82"/>
      <c r="AL92" s="82"/>
      <c r="AM92" s="82"/>
      <c r="AN92" s="84"/>
      <c r="AO92" s="82"/>
      <c r="AP92" s="84"/>
      <c r="AQ92" s="82"/>
      <c r="AR92" s="84"/>
      <c r="AS92" s="82"/>
      <c r="AT92" s="82"/>
      <c r="AU92" s="82"/>
      <c r="AV92" s="84"/>
      <c r="AW92" s="82"/>
      <c r="AX92" s="82"/>
      <c r="AY92" s="82"/>
      <c r="AZ92" s="84"/>
      <c r="BA92" s="82"/>
      <c r="BB92" s="82"/>
      <c r="BC92" s="82"/>
      <c r="BD92" s="82"/>
      <c r="BE92" s="82"/>
      <c r="BF92" s="82"/>
      <c r="BG92" s="82"/>
      <c r="BH92" s="82"/>
      <c r="BI92" s="82"/>
      <c r="BJ92" s="84"/>
      <c r="BK92" s="82"/>
      <c r="BL92" s="84"/>
      <c r="BM92" s="82"/>
      <c r="BN92" s="82"/>
      <c r="BO92" s="82"/>
      <c r="BP92" s="84"/>
      <c r="BQ92" s="82"/>
      <c r="BR92" s="84"/>
      <c r="BS92" s="82"/>
      <c r="BT92" s="82"/>
      <c r="BU92" s="82"/>
      <c r="BV92" s="82"/>
    </row>
    <row r="93" spans="1:75" x14ac:dyDescent="0.25">
      <c r="A93" s="39">
        <v>91</v>
      </c>
      <c r="B93" s="39">
        <v>1</v>
      </c>
      <c r="C93" s="37" t="s">
        <v>556</v>
      </c>
      <c r="D93" s="40">
        <f>январь!D93-февраль!E93</f>
        <v>56.73995542028986</v>
      </c>
      <c r="E93" s="40">
        <f t="shared" si="1"/>
        <v>0</v>
      </c>
      <c r="F93" s="36"/>
      <c r="G93" s="36"/>
      <c r="H93" s="36"/>
      <c r="I93" s="27"/>
      <c r="J93" s="36"/>
      <c r="K93" s="36"/>
      <c r="L93" s="36"/>
      <c r="M93" s="36"/>
      <c r="N93" s="36"/>
      <c r="O93" s="29"/>
      <c r="P93" s="36"/>
      <c r="Q93" s="29"/>
      <c r="R93" s="36"/>
      <c r="S93" s="36"/>
      <c r="T93" s="36"/>
      <c r="U93" s="36"/>
      <c r="V93" s="36"/>
      <c r="W93" s="36"/>
      <c r="X93" s="36"/>
      <c r="Y93" s="29"/>
      <c r="Z93" s="36"/>
      <c r="AA93" s="66"/>
      <c r="AB93" s="36"/>
      <c r="AC93" s="36"/>
      <c r="AD93" s="36"/>
      <c r="AE93" s="36"/>
      <c r="AF93" s="36"/>
      <c r="AG93" s="36"/>
      <c r="AH93" s="29"/>
      <c r="AI93" s="36"/>
      <c r="AJ93" s="29"/>
      <c r="AK93" s="36"/>
      <c r="AL93" s="36"/>
      <c r="AM93" s="36"/>
      <c r="AN93" s="29"/>
      <c r="AO93" s="36"/>
      <c r="AP93" s="29"/>
      <c r="AQ93" s="36"/>
      <c r="AR93" s="29"/>
      <c r="AS93" s="36"/>
      <c r="AT93" s="36"/>
      <c r="AU93" s="36"/>
      <c r="AV93" s="29"/>
      <c r="AW93" s="36"/>
      <c r="AX93" s="36"/>
      <c r="AY93" s="36"/>
      <c r="AZ93" s="29"/>
      <c r="BA93" s="36"/>
      <c r="BB93" s="36"/>
      <c r="BC93" s="36"/>
      <c r="BD93" s="36"/>
      <c r="BE93" s="36"/>
      <c r="BF93" s="36"/>
      <c r="BG93" s="36"/>
      <c r="BH93" s="36"/>
      <c r="BI93" s="36"/>
      <c r="BJ93" s="29"/>
      <c r="BK93" s="36"/>
      <c r="BL93" s="29"/>
      <c r="BM93" s="36"/>
      <c r="BN93" s="36"/>
      <c r="BO93" s="36"/>
      <c r="BP93" s="29"/>
      <c r="BQ93" s="36"/>
      <c r="BR93" s="29"/>
      <c r="BS93" s="36"/>
      <c r="BT93" s="36"/>
      <c r="BU93" s="36"/>
      <c r="BV93" s="36"/>
    </row>
    <row r="94" spans="1:75" x14ac:dyDescent="0.25">
      <c r="A94" s="39">
        <v>92</v>
      </c>
      <c r="B94" s="39">
        <v>1</v>
      </c>
      <c r="C94" s="37" t="s">
        <v>557</v>
      </c>
      <c r="D94" s="40">
        <f>январь!D94-февраль!E94</f>
        <v>46.177197855072436</v>
      </c>
      <c r="E94" s="40">
        <f t="shared" si="1"/>
        <v>0</v>
      </c>
      <c r="F94" s="36"/>
      <c r="G94" s="36"/>
      <c r="H94" s="36"/>
      <c r="I94" s="27"/>
      <c r="J94" s="36"/>
      <c r="K94" s="36"/>
      <c r="L94" s="36"/>
      <c r="M94" s="36"/>
      <c r="N94" s="36"/>
      <c r="O94" s="29"/>
      <c r="P94" s="36"/>
      <c r="Q94" s="29"/>
      <c r="R94" s="36"/>
      <c r="S94" s="36"/>
      <c r="T94" s="36"/>
      <c r="U94" s="36"/>
      <c r="V94" s="36"/>
      <c r="W94" s="36"/>
      <c r="X94" s="36"/>
      <c r="Y94" s="29"/>
      <c r="Z94" s="36"/>
      <c r="AA94" s="66"/>
      <c r="AB94" s="36"/>
      <c r="AC94" s="36"/>
      <c r="AD94" s="36"/>
      <c r="AE94" s="36"/>
      <c r="AF94" s="36"/>
      <c r="AG94" s="36"/>
      <c r="AH94" s="29"/>
      <c r="AI94" s="36"/>
      <c r="AJ94" s="29"/>
      <c r="AK94" s="36"/>
      <c r="AL94" s="36"/>
      <c r="AM94" s="36"/>
      <c r="AN94" s="29"/>
      <c r="AO94" s="36"/>
      <c r="AP94" s="29"/>
      <c r="AQ94" s="36"/>
      <c r="AR94" s="29"/>
      <c r="AS94" s="36"/>
      <c r="AT94" s="36"/>
      <c r="AU94" s="36"/>
      <c r="AV94" s="29"/>
      <c r="AW94" s="36"/>
      <c r="AX94" s="36"/>
      <c r="AY94" s="36"/>
      <c r="AZ94" s="29"/>
      <c r="BA94" s="36"/>
      <c r="BB94" s="36"/>
      <c r="BC94" s="36"/>
      <c r="BD94" s="36"/>
      <c r="BE94" s="36"/>
      <c r="BF94" s="36"/>
      <c r="BG94" s="36"/>
      <c r="BH94" s="36"/>
      <c r="BI94" s="36"/>
      <c r="BJ94" s="29"/>
      <c r="BK94" s="36"/>
      <c r="BL94" s="29"/>
      <c r="BM94" s="36"/>
      <c r="BN94" s="36"/>
      <c r="BO94" s="36"/>
      <c r="BP94" s="29"/>
      <c r="BQ94" s="36"/>
      <c r="BR94" s="29"/>
      <c r="BS94" s="36"/>
      <c r="BT94" s="36"/>
      <c r="BU94" s="36"/>
      <c r="BV94" s="36"/>
    </row>
    <row r="95" spans="1:75" x14ac:dyDescent="0.25">
      <c r="A95" s="39">
        <v>93</v>
      </c>
      <c r="B95" s="39">
        <v>1</v>
      </c>
      <c r="C95" s="37" t="s">
        <v>558</v>
      </c>
      <c r="D95" s="40">
        <f>январь!D95-февраль!E95</f>
        <v>121.09906627053138</v>
      </c>
      <c r="E95" s="40">
        <f t="shared" si="1"/>
        <v>0</v>
      </c>
      <c r="F95" s="36"/>
      <c r="G95" s="36"/>
      <c r="H95" s="36"/>
      <c r="I95" s="27"/>
      <c r="J95" s="36"/>
      <c r="K95" s="36"/>
      <c r="L95" s="36"/>
      <c r="M95" s="36"/>
      <c r="N95" s="36"/>
      <c r="O95" s="29"/>
      <c r="P95" s="36"/>
      <c r="Q95" s="29"/>
      <c r="R95" s="36"/>
      <c r="S95" s="36"/>
      <c r="T95" s="36"/>
      <c r="U95" s="36"/>
      <c r="V95" s="36"/>
      <c r="W95" s="36"/>
      <c r="X95" s="36"/>
      <c r="Y95" s="29"/>
      <c r="Z95" s="36"/>
      <c r="AA95" s="66"/>
      <c r="AB95" s="36"/>
      <c r="AC95" s="36"/>
      <c r="AD95" s="36"/>
      <c r="AE95" s="36"/>
      <c r="AF95" s="36"/>
      <c r="AG95" s="36"/>
      <c r="AH95" s="29"/>
      <c r="AI95" s="36"/>
      <c r="AJ95" s="29"/>
      <c r="AK95" s="36"/>
      <c r="AL95" s="36"/>
      <c r="AM95" s="36"/>
      <c r="AN95" s="29"/>
      <c r="AO95" s="36"/>
      <c r="AP95" s="29"/>
      <c r="AQ95" s="36"/>
      <c r="AR95" s="29"/>
      <c r="AS95" s="36"/>
      <c r="AT95" s="36"/>
      <c r="AU95" s="36"/>
      <c r="AV95" s="29"/>
      <c r="AW95" s="36"/>
      <c r="AX95" s="36"/>
      <c r="AY95" s="36"/>
      <c r="AZ95" s="29"/>
      <c r="BA95" s="36"/>
      <c r="BB95" s="36"/>
      <c r="BC95" s="36"/>
      <c r="BD95" s="36"/>
      <c r="BE95" s="36"/>
      <c r="BF95" s="36"/>
      <c r="BG95" s="36"/>
      <c r="BH95" s="36"/>
      <c r="BI95" s="36"/>
      <c r="BJ95" s="29"/>
      <c r="BK95" s="36"/>
      <c r="BL95" s="29"/>
      <c r="BM95" s="36"/>
      <c r="BN95" s="36"/>
      <c r="BO95" s="36"/>
      <c r="BP95" s="29"/>
      <c r="BQ95" s="36"/>
      <c r="BR95" s="29"/>
      <c r="BS95" s="36"/>
      <c r="BT95" s="36"/>
      <c r="BU95" s="36"/>
      <c r="BV95" s="36"/>
    </row>
    <row r="96" spans="1:75" x14ac:dyDescent="0.25">
      <c r="A96" s="16">
        <v>94</v>
      </c>
      <c r="B96" s="16">
        <v>1</v>
      </c>
      <c r="C96" s="31" t="s">
        <v>559</v>
      </c>
      <c r="D96" s="40">
        <f>январь!D96-февраль!E96</f>
        <v>904.98681747826083</v>
      </c>
      <c r="E96" s="40">
        <f t="shared" si="1"/>
        <v>0</v>
      </c>
      <c r="F96" s="36"/>
      <c r="G96" s="36"/>
      <c r="H96" s="36"/>
      <c r="I96" s="27"/>
      <c r="J96" s="36"/>
      <c r="K96" s="36"/>
      <c r="L96" s="36"/>
      <c r="M96" s="36"/>
      <c r="N96" s="36"/>
      <c r="O96" s="29"/>
      <c r="P96" s="36"/>
      <c r="Q96" s="29"/>
      <c r="R96" s="36"/>
      <c r="S96" s="36"/>
      <c r="T96" s="36"/>
      <c r="U96" s="36"/>
      <c r="V96" s="36"/>
      <c r="W96" s="36"/>
      <c r="X96" s="36"/>
      <c r="Y96" s="29"/>
      <c r="Z96" s="36"/>
      <c r="AA96" s="66"/>
      <c r="AB96" s="36"/>
      <c r="AC96" s="36"/>
      <c r="AD96" s="36"/>
      <c r="AE96" s="36"/>
      <c r="AF96" s="36"/>
      <c r="AG96" s="36"/>
      <c r="AH96" s="29"/>
      <c r="AI96" s="36"/>
      <c r="AJ96" s="29"/>
      <c r="AK96" s="36"/>
      <c r="AL96" s="36"/>
      <c r="AM96" s="36"/>
      <c r="AN96" s="29"/>
      <c r="AO96" s="36"/>
      <c r="AP96" s="29"/>
      <c r="AQ96" s="36"/>
      <c r="AR96" s="29"/>
      <c r="AS96" s="36"/>
      <c r="AT96" s="36"/>
      <c r="AU96" s="36"/>
      <c r="AV96" s="29"/>
      <c r="AW96" s="36"/>
      <c r="AX96" s="36"/>
      <c r="AY96" s="36"/>
      <c r="AZ96" s="29"/>
      <c r="BA96" s="36"/>
      <c r="BB96" s="36"/>
      <c r="BC96" s="36"/>
      <c r="BD96" s="36"/>
      <c r="BE96" s="36"/>
      <c r="BF96" s="36"/>
      <c r="BG96" s="36"/>
      <c r="BH96" s="36"/>
      <c r="BI96" s="36"/>
      <c r="BJ96" s="29"/>
      <c r="BK96" s="36"/>
      <c r="BL96" s="29"/>
      <c r="BM96" s="36"/>
      <c r="BN96" s="36"/>
      <c r="BO96" s="36"/>
      <c r="BP96" s="29"/>
      <c r="BQ96" s="36"/>
      <c r="BR96" s="29"/>
      <c r="BS96" s="36"/>
      <c r="BT96" s="36"/>
      <c r="BU96" s="36"/>
      <c r="BV96" s="36"/>
    </row>
    <row r="97" spans="1:75" s="86" customFormat="1" x14ac:dyDescent="0.25">
      <c r="A97" s="79">
        <v>95</v>
      </c>
      <c r="B97" s="79">
        <v>1</v>
      </c>
      <c r="C97" s="80" t="s">
        <v>560</v>
      </c>
      <c r="D97" s="40">
        <f>январь!D97-февраль!E97</f>
        <v>970.84160457004839</v>
      </c>
      <c r="E97" s="81">
        <f t="shared" si="1"/>
        <v>0.76200000000000001</v>
      </c>
      <c r="F97" s="82"/>
      <c r="G97" s="82"/>
      <c r="H97" s="82"/>
      <c r="I97" s="83"/>
      <c r="J97" s="82"/>
      <c r="K97" s="82"/>
      <c r="L97" s="82"/>
      <c r="M97" s="82"/>
      <c r="N97" s="82"/>
      <c r="O97" s="84"/>
      <c r="P97" s="82"/>
      <c r="Q97" s="84"/>
      <c r="R97" s="82"/>
      <c r="S97" s="82"/>
      <c r="T97" s="82"/>
      <c r="U97" s="82"/>
      <c r="V97" s="82"/>
      <c r="W97" s="82"/>
      <c r="X97" s="82"/>
      <c r="Y97" s="84"/>
      <c r="Z97" s="82"/>
      <c r="AA97" s="85"/>
      <c r="AB97" s="82"/>
      <c r="AC97" s="82"/>
      <c r="AD97" s="82"/>
      <c r="AE97" s="82"/>
      <c r="AF97" s="82"/>
      <c r="AG97" s="82"/>
      <c r="AH97" s="84"/>
      <c r="AI97" s="82"/>
      <c r="AJ97" s="84"/>
      <c r="AK97" s="82"/>
      <c r="AL97" s="82"/>
      <c r="AM97" s="82"/>
      <c r="AN97" s="84"/>
      <c r="AO97" s="82"/>
      <c r="AP97" s="84"/>
      <c r="AQ97" s="82"/>
      <c r="AR97" s="84"/>
      <c r="AS97" s="82"/>
      <c r="AT97" s="82"/>
      <c r="AU97" s="82"/>
      <c r="AV97" s="84"/>
      <c r="AW97" s="82"/>
      <c r="AX97" s="82"/>
      <c r="AY97" s="82"/>
      <c r="AZ97" s="84"/>
      <c r="BA97" s="82"/>
      <c r="BB97" s="82"/>
      <c r="BC97" s="82"/>
      <c r="BD97" s="82"/>
      <c r="BE97" s="82"/>
      <c r="BF97" s="82"/>
      <c r="BG97" s="82"/>
      <c r="BH97" s="82"/>
      <c r="BI97" s="82"/>
      <c r="BJ97" s="84"/>
      <c r="BK97" s="82"/>
      <c r="BL97" s="84"/>
      <c r="BM97" s="82"/>
      <c r="BN97" s="82"/>
      <c r="BO97" s="82"/>
      <c r="BP97" s="84"/>
      <c r="BQ97" s="82"/>
      <c r="BR97" s="84"/>
      <c r="BS97" s="82"/>
      <c r="BT97" s="82"/>
      <c r="BU97" s="82"/>
      <c r="BV97" s="82">
        <v>0.76200000000000001</v>
      </c>
      <c r="BW97" s="86" t="s">
        <v>1084</v>
      </c>
    </row>
    <row r="98" spans="1:75" x14ac:dyDescent="0.25">
      <c r="A98" s="16">
        <v>96</v>
      </c>
      <c r="B98" s="16">
        <v>1</v>
      </c>
      <c r="C98" s="31" t="s">
        <v>561</v>
      </c>
      <c r="D98" s="40">
        <f>январь!D98-февраль!E98</f>
        <v>592.02591567149739</v>
      </c>
      <c r="E98" s="40">
        <f t="shared" si="1"/>
        <v>0</v>
      </c>
      <c r="F98" s="36"/>
      <c r="G98" s="36"/>
      <c r="H98" s="36"/>
      <c r="I98" s="27"/>
      <c r="J98" s="36"/>
      <c r="K98" s="36"/>
      <c r="L98" s="36"/>
      <c r="M98" s="36"/>
      <c r="N98" s="36"/>
      <c r="O98" s="29"/>
      <c r="P98" s="36"/>
      <c r="Q98" s="29"/>
      <c r="R98" s="36"/>
      <c r="S98" s="36"/>
      <c r="T98" s="36"/>
      <c r="U98" s="36"/>
      <c r="V98" s="36"/>
      <c r="W98" s="36"/>
      <c r="X98" s="36"/>
      <c r="Y98" s="29"/>
      <c r="Z98" s="36"/>
      <c r="AA98" s="66"/>
      <c r="AB98" s="36"/>
      <c r="AC98" s="36"/>
      <c r="AD98" s="36"/>
      <c r="AE98" s="36"/>
      <c r="AF98" s="36"/>
      <c r="AG98" s="36"/>
      <c r="AH98" s="29"/>
      <c r="AI98" s="36"/>
      <c r="AJ98" s="29"/>
      <c r="AK98" s="36"/>
      <c r="AL98" s="36"/>
      <c r="AM98" s="36"/>
      <c r="AN98" s="29"/>
      <c r="AO98" s="36"/>
      <c r="AP98" s="29"/>
      <c r="AQ98" s="36"/>
      <c r="AR98" s="29"/>
      <c r="AS98" s="36"/>
      <c r="AT98" s="36"/>
      <c r="AU98" s="36"/>
      <c r="AV98" s="29"/>
      <c r="AW98" s="36"/>
      <c r="AX98" s="36"/>
      <c r="AY98" s="36"/>
      <c r="AZ98" s="29"/>
      <c r="BA98" s="36"/>
      <c r="BB98" s="36"/>
      <c r="BC98" s="36"/>
      <c r="BD98" s="36"/>
      <c r="BE98" s="36"/>
      <c r="BF98" s="36"/>
      <c r="BG98" s="36"/>
      <c r="BH98" s="36"/>
      <c r="BI98" s="36"/>
      <c r="BJ98" s="29"/>
      <c r="BK98" s="36"/>
      <c r="BL98" s="29"/>
      <c r="BM98" s="36"/>
      <c r="BN98" s="36"/>
      <c r="BO98" s="36"/>
      <c r="BP98" s="29"/>
      <c r="BQ98" s="36"/>
      <c r="BR98" s="29"/>
      <c r="BS98" s="36"/>
      <c r="BT98" s="36"/>
      <c r="BU98" s="36"/>
      <c r="BV98" s="36"/>
    </row>
    <row r="99" spans="1:75" x14ac:dyDescent="0.25">
      <c r="A99" s="16">
        <v>97</v>
      </c>
      <c r="B99" s="16">
        <v>1</v>
      </c>
      <c r="C99" s="31" t="s">
        <v>562</v>
      </c>
      <c r="D99" s="40">
        <f>январь!D99-февраль!E99</f>
        <v>-323.01343902415465</v>
      </c>
      <c r="E99" s="40">
        <f t="shared" si="1"/>
        <v>0</v>
      </c>
      <c r="F99" s="36"/>
      <c r="G99" s="36"/>
      <c r="H99" s="36"/>
      <c r="I99" s="27"/>
      <c r="J99" s="36"/>
      <c r="K99" s="36"/>
      <c r="L99" s="36"/>
      <c r="M99" s="36"/>
      <c r="N99" s="36"/>
      <c r="O99" s="29"/>
      <c r="P99" s="36"/>
      <c r="Q99" s="29"/>
      <c r="R99" s="36"/>
      <c r="S99" s="36"/>
      <c r="T99" s="36"/>
      <c r="U99" s="36"/>
      <c r="V99" s="36"/>
      <c r="W99" s="36"/>
      <c r="X99" s="36"/>
      <c r="Y99" s="29"/>
      <c r="Z99" s="36"/>
      <c r="AA99" s="66"/>
      <c r="AB99" s="36"/>
      <c r="AC99" s="36"/>
      <c r="AD99" s="36"/>
      <c r="AE99" s="36"/>
      <c r="AF99" s="36"/>
      <c r="AG99" s="36"/>
      <c r="AH99" s="29"/>
      <c r="AI99" s="36"/>
      <c r="AJ99" s="29"/>
      <c r="AK99" s="36"/>
      <c r="AL99" s="36"/>
      <c r="AM99" s="36"/>
      <c r="AN99" s="29"/>
      <c r="AO99" s="36"/>
      <c r="AP99" s="29"/>
      <c r="AQ99" s="36"/>
      <c r="AR99" s="29"/>
      <c r="AS99" s="36"/>
      <c r="AT99" s="36"/>
      <c r="AU99" s="36"/>
      <c r="AV99" s="29"/>
      <c r="AW99" s="36"/>
      <c r="AX99" s="36"/>
      <c r="AY99" s="36"/>
      <c r="AZ99" s="29"/>
      <c r="BA99" s="36"/>
      <c r="BB99" s="36"/>
      <c r="BC99" s="36"/>
      <c r="BD99" s="36"/>
      <c r="BE99" s="36"/>
      <c r="BF99" s="36"/>
      <c r="BG99" s="36"/>
      <c r="BH99" s="36"/>
      <c r="BI99" s="36"/>
      <c r="BJ99" s="29"/>
      <c r="BK99" s="36"/>
      <c r="BL99" s="29"/>
      <c r="BM99" s="36"/>
      <c r="BN99" s="36"/>
      <c r="BO99" s="36"/>
      <c r="BP99" s="29"/>
      <c r="BQ99" s="36"/>
      <c r="BR99" s="29"/>
      <c r="BS99" s="36"/>
      <c r="BT99" s="36"/>
      <c r="BU99" s="36"/>
      <c r="BV99" s="36"/>
    </row>
    <row r="100" spans="1:75" s="86" customFormat="1" x14ac:dyDescent="0.25">
      <c r="A100" s="79">
        <v>98</v>
      </c>
      <c r="B100" s="79">
        <v>1</v>
      </c>
      <c r="C100" s="80" t="s">
        <v>563</v>
      </c>
      <c r="D100" s="40">
        <f>январь!D100-февраль!E100</f>
        <v>603.88513093719791</v>
      </c>
      <c r="E100" s="81">
        <f t="shared" si="1"/>
        <v>2.2810000000000001</v>
      </c>
      <c r="F100" s="82"/>
      <c r="G100" s="82"/>
      <c r="H100" s="82"/>
      <c r="I100" s="83"/>
      <c r="J100" s="82"/>
      <c r="K100" s="82"/>
      <c r="L100" s="82"/>
      <c r="M100" s="82"/>
      <c r="N100" s="82"/>
      <c r="O100" s="84"/>
      <c r="P100" s="82"/>
      <c r="Q100" s="84"/>
      <c r="R100" s="82"/>
      <c r="S100" s="82"/>
      <c r="T100" s="82"/>
      <c r="U100" s="82"/>
      <c r="V100" s="82"/>
      <c r="W100" s="82"/>
      <c r="X100" s="82"/>
      <c r="Y100" s="84"/>
      <c r="Z100" s="82"/>
      <c r="AA100" s="85"/>
      <c r="AB100" s="82"/>
      <c r="AC100" s="82"/>
      <c r="AD100" s="82"/>
      <c r="AE100" s="82"/>
      <c r="AF100" s="82"/>
      <c r="AG100" s="82"/>
      <c r="AH100" s="84"/>
      <c r="AI100" s="82"/>
      <c r="AJ100" s="84"/>
      <c r="AK100" s="82"/>
      <c r="AL100" s="82"/>
      <c r="AM100" s="82"/>
      <c r="AN100" s="84"/>
      <c r="AO100" s="82"/>
      <c r="AP100" s="84"/>
      <c r="AQ100" s="82"/>
      <c r="AR100" s="84"/>
      <c r="AS100" s="82"/>
      <c r="AT100" s="82"/>
      <c r="AU100" s="82"/>
      <c r="AV100" s="84"/>
      <c r="AW100" s="82"/>
      <c r="AX100" s="82"/>
      <c r="AY100" s="82"/>
      <c r="AZ100" s="84"/>
      <c r="BA100" s="82"/>
      <c r="BB100" s="82"/>
      <c r="BC100" s="82"/>
      <c r="BD100" s="82"/>
      <c r="BE100" s="82"/>
      <c r="BF100" s="82"/>
      <c r="BG100" s="82"/>
      <c r="BH100" s="82"/>
      <c r="BI100" s="82"/>
      <c r="BJ100" s="84"/>
      <c r="BK100" s="82"/>
      <c r="BL100" s="84">
        <v>5</v>
      </c>
      <c r="BM100" s="82">
        <v>2.2810000000000001</v>
      </c>
      <c r="BN100" s="82"/>
      <c r="BO100" s="82"/>
      <c r="BP100" s="84"/>
      <c r="BQ100" s="82"/>
      <c r="BR100" s="84"/>
      <c r="BS100" s="82"/>
      <c r="BT100" s="82"/>
      <c r="BU100" s="82"/>
      <c r="BV100" s="82"/>
    </row>
    <row r="101" spans="1:75" s="86" customFormat="1" x14ac:dyDescent="0.25">
      <c r="A101" s="79">
        <v>99</v>
      </c>
      <c r="B101" s="79">
        <v>1</v>
      </c>
      <c r="C101" s="80" t="s">
        <v>564</v>
      </c>
      <c r="D101" s="40">
        <f>январь!D101-февраль!E101</f>
        <v>892.2653527826086</v>
      </c>
      <c r="E101" s="81">
        <f t="shared" si="1"/>
        <v>6.2809999999999997</v>
      </c>
      <c r="F101" s="82"/>
      <c r="G101" s="82"/>
      <c r="H101" s="82"/>
      <c r="I101" s="83"/>
      <c r="J101" s="82"/>
      <c r="K101" s="82"/>
      <c r="L101" s="82"/>
      <c r="M101" s="82"/>
      <c r="N101" s="82"/>
      <c r="O101" s="84"/>
      <c r="P101" s="82"/>
      <c r="Q101" s="84"/>
      <c r="R101" s="82"/>
      <c r="S101" s="82"/>
      <c r="T101" s="82"/>
      <c r="U101" s="82"/>
      <c r="V101" s="82"/>
      <c r="W101" s="82"/>
      <c r="X101" s="82"/>
      <c r="Y101" s="84"/>
      <c r="Z101" s="82"/>
      <c r="AA101" s="85"/>
      <c r="AB101" s="82"/>
      <c r="AC101" s="82"/>
      <c r="AD101" s="82"/>
      <c r="AE101" s="82"/>
      <c r="AF101" s="82"/>
      <c r="AG101" s="82"/>
      <c r="AH101" s="84"/>
      <c r="AI101" s="82"/>
      <c r="AJ101" s="84"/>
      <c r="AK101" s="82"/>
      <c r="AL101" s="82"/>
      <c r="AM101" s="82"/>
      <c r="AN101" s="84"/>
      <c r="AO101" s="82"/>
      <c r="AP101" s="84"/>
      <c r="AQ101" s="82"/>
      <c r="AR101" s="84"/>
      <c r="AS101" s="82"/>
      <c r="AT101" s="82"/>
      <c r="AU101" s="82"/>
      <c r="AV101" s="84"/>
      <c r="AW101" s="82"/>
      <c r="AX101" s="82"/>
      <c r="AY101" s="82"/>
      <c r="AZ101" s="84"/>
      <c r="BA101" s="82"/>
      <c r="BB101" s="82"/>
      <c r="BC101" s="82"/>
      <c r="BD101" s="82"/>
      <c r="BE101" s="82"/>
      <c r="BF101" s="82"/>
      <c r="BG101" s="82"/>
      <c r="BH101" s="82"/>
      <c r="BI101" s="82"/>
      <c r="BJ101" s="84"/>
      <c r="BK101" s="82"/>
      <c r="BL101" s="84">
        <v>13</v>
      </c>
      <c r="BM101" s="82">
        <v>6.2809999999999997</v>
      </c>
      <c r="BN101" s="82"/>
      <c r="BO101" s="82"/>
      <c r="BP101" s="84"/>
      <c r="BQ101" s="82"/>
      <c r="BR101" s="84"/>
      <c r="BS101" s="82"/>
      <c r="BT101" s="82"/>
      <c r="BU101" s="82"/>
      <c r="BV101" s="82"/>
    </row>
    <row r="102" spans="1:75" x14ac:dyDescent="0.25">
      <c r="A102" s="16">
        <v>100</v>
      </c>
      <c r="B102" s="16">
        <v>1</v>
      </c>
      <c r="C102" s="31" t="s">
        <v>565</v>
      </c>
      <c r="D102" s="40">
        <f>январь!D102-февраль!E102</f>
        <v>308.10521199999999</v>
      </c>
      <c r="E102" s="40">
        <f t="shared" si="1"/>
        <v>0</v>
      </c>
      <c r="F102" s="36"/>
      <c r="G102" s="36"/>
      <c r="H102" s="36"/>
      <c r="I102" s="27"/>
      <c r="J102" s="36"/>
      <c r="K102" s="36"/>
      <c r="L102" s="36"/>
      <c r="M102" s="36"/>
      <c r="N102" s="36"/>
      <c r="O102" s="29"/>
      <c r="P102" s="36"/>
      <c r="Q102" s="29"/>
      <c r="R102" s="36"/>
      <c r="S102" s="36"/>
      <c r="T102" s="36"/>
      <c r="U102" s="36"/>
      <c r="V102" s="36"/>
      <c r="W102" s="36"/>
      <c r="X102" s="36"/>
      <c r="Y102" s="29"/>
      <c r="Z102" s="36"/>
      <c r="AA102" s="66"/>
      <c r="AB102" s="36"/>
      <c r="AC102" s="36"/>
      <c r="AD102" s="36"/>
      <c r="AE102" s="36"/>
      <c r="AF102" s="36"/>
      <c r="AG102" s="36"/>
      <c r="AH102" s="29"/>
      <c r="AI102" s="36"/>
      <c r="AJ102" s="29"/>
      <c r="AK102" s="36"/>
      <c r="AL102" s="36"/>
      <c r="AM102" s="36"/>
      <c r="AN102" s="29"/>
      <c r="AO102" s="36"/>
      <c r="AP102" s="29"/>
      <c r="AQ102" s="36"/>
      <c r="AR102" s="29"/>
      <c r="AS102" s="36"/>
      <c r="AT102" s="36"/>
      <c r="AU102" s="36"/>
      <c r="AV102" s="29"/>
      <c r="AW102" s="36"/>
      <c r="AX102" s="36"/>
      <c r="AY102" s="36"/>
      <c r="AZ102" s="29"/>
      <c r="BA102" s="36"/>
      <c r="BB102" s="36"/>
      <c r="BC102" s="36"/>
      <c r="BD102" s="36"/>
      <c r="BE102" s="36"/>
      <c r="BF102" s="36"/>
      <c r="BG102" s="36"/>
      <c r="BH102" s="36"/>
      <c r="BI102" s="36"/>
      <c r="BJ102" s="29"/>
      <c r="BK102" s="36"/>
      <c r="BL102" s="29"/>
      <c r="BM102" s="36"/>
      <c r="BN102" s="36"/>
      <c r="BO102" s="36"/>
      <c r="BP102" s="29"/>
      <c r="BQ102" s="36"/>
      <c r="BR102" s="29"/>
      <c r="BS102" s="36"/>
      <c r="BT102" s="36"/>
      <c r="BU102" s="36"/>
      <c r="BV102" s="36"/>
    </row>
    <row r="103" spans="1:75" s="86" customFormat="1" x14ac:dyDescent="0.25">
      <c r="A103" s="79">
        <v>101</v>
      </c>
      <c r="B103" s="79">
        <v>1</v>
      </c>
      <c r="C103" s="80" t="s">
        <v>566</v>
      </c>
      <c r="D103" s="40">
        <f>январь!D103-февраль!E103</f>
        <v>313.43188342028986</v>
      </c>
      <c r="E103" s="81">
        <f t="shared" si="1"/>
        <v>2.1040000000000001</v>
      </c>
      <c r="F103" s="82"/>
      <c r="G103" s="82"/>
      <c r="H103" s="82"/>
      <c r="I103" s="83"/>
      <c r="J103" s="82"/>
      <c r="K103" s="82"/>
      <c r="L103" s="82"/>
      <c r="M103" s="82"/>
      <c r="N103" s="82"/>
      <c r="O103" s="84"/>
      <c r="P103" s="82"/>
      <c r="Q103" s="84"/>
      <c r="R103" s="82"/>
      <c r="S103" s="82"/>
      <c r="T103" s="82"/>
      <c r="U103" s="82"/>
      <c r="V103" s="82"/>
      <c r="W103" s="82"/>
      <c r="X103" s="82"/>
      <c r="Y103" s="84"/>
      <c r="Z103" s="82"/>
      <c r="AA103" s="85"/>
      <c r="AB103" s="82"/>
      <c r="AC103" s="82"/>
      <c r="AD103" s="82"/>
      <c r="AE103" s="82"/>
      <c r="AF103" s="82"/>
      <c r="AG103" s="82"/>
      <c r="AH103" s="84"/>
      <c r="AI103" s="82"/>
      <c r="AJ103" s="84"/>
      <c r="AK103" s="82"/>
      <c r="AL103" s="82"/>
      <c r="AM103" s="82"/>
      <c r="AN103" s="84"/>
      <c r="AO103" s="82"/>
      <c r="AP103" s="84"/>
      <c r="AQ103" s="82"/>
      <c r="AR103" s="84"/>
      <c r="AS103" s="82"/>
      <c r="AT103" s="82"/>
      <c r="AU103" s="82"/>
      <c r="AV103" s="84"/>
      <c r="AW103" s="82"/>
      <c r="AX103" s="82"/>
      <c r="AY103" s="82"/>
      <c r="AZ103" s="84"/>
      <c r="BA103" s="82"/>
      <c r="BB103" s="82"/>
      <c r="BC103" s="82"/>
      <c r="BD103" s="82"/>
      <c r="BE103" s="82"/>
      <c r="BF103" s="82"/>
      <c r="BG103" s="82"/>
      <c r="BH103" s="82"/>
      <c r="BI103" s="82"/>
      <c r="BJ103" s="84"/>
      <c r="BK103" s="82"/>
      <c r="BL103" s="84">
        <v>2</v>
      </c>
      <c r="BM103" s="82">
        <v>0.96599999999999997</v>
      </c>
      <c r="BN103" s="82"/>
      <c r="BO103" s="82"/>
      <c r="BP103" s="84"/>
      <c r="BQ103" s="82"/>
      <c r="BR103" s="84"/>
      <c r="BS103" s="82"/>
      <c r="BT103" s="82"/>
      <c r="BU103" s="82"/>
      <c r="BV103" s="82">
        <v>1.1379999999999999</v>
      </c>
      <c r="BW103" s="86" t="s">
        <v>1081</v>
      </c>
    </row>
    <row r="104" spans="1:75" s="86" customFormat="1" x14ac:dyDescent="0.25">
      <c r="A104" s="79">
        <v>102</v>
      </c>
      <c r="B104" s="79">
        <v>1</v>
      </c>
      <c r="C104" s="80" t="s">
        <v>567</v>
      </c>
      <c r="D104" s="40">
        <f>январь!D104-февраль!E104</f>
        <v>1503.4239509951692</v>
      </c>
      <c r="E104" s="81">
        <f t="shared" si="1"/>
        <v>14.838000000000001</v>
      </c>
      <c r="F104" s="82"/>
      <c r="G104" s="82"/>
      <c r="H104" s="82"/>
      <c r="I104" s="83"/>
      <c r="J104" s="82"/>
      <c r="K104" s="82"/>
      <c r="L104" s="82"/>
      <c r="M104" s="82"/>
      <c r="N104" s="82"/>
      <c r="O104" s="84"/>
      <c r="P104" s="82"/>
      <c r="Q104" s="84"/>
      <c r="R104" s="82"/>
      <c r="S104" s="82"/>
      <c r="T104" s="82"/>
      <c r="U104" s="82"/>
      <c r="V104" s="82"/>
      <c r="W104" s="82"/>
      <c r="X104" s="82"/>
      <c r="Y104" s="84"/>
      <c r="Z104" s="82"/>
      <c r="AA104" s="85"/>
      <c r="AB104" s="82"/>
      <c r="AC104" s="82"/>
      <c r="AD104" s="82"/>
      <c r="AE104" s="82"/>
      <c r="AF104" s="82"/>
      <c r="AG104" s="82"/>
      <c r="AH104" s="84"/>
      <c r="AI104" s="82"/>
      <c r="AJ104" s="84"/>
      <c r="AK104" s="82"/>
      <c r="AL104" s="82"/>
      <c r="AM104" s="82"/>
      <c r="AN104" s="84"/>
      <c r="AO104" s="82"/>
      <c r="AP104" s="84"/>
      <c r="AQ104" s="82"/>
      <c r="AR104" s="84"/>
      <c r="AS104" s="82"/>
      <c r="AT104" s="82"/>
      <c r="AU104" s="82"/>
      <c r="AV104" s="84"/>
      <c r="AW104" s="82"/>
      <c r="AX104" s="82"/>
      <c r="AY104" s="82"/>
      <c r="AZ104" s="84"/>
      <c r="BA104" s="82"/>
      <c r="BB104" s="82"/>
      <c r="BC104" s="82"/>
      <c r="BD104" s="82">
        <v>5.0000000000000001E-3</v>
      </c>
      <c r="BE104" s="82">
        <v>4.8600000000000003</v>
      </c>
      <c r="BF104" s="82">
        <v>3.0000000000000001E-3</v>
      </c>
      <c r="BG104" s="82">
        <v>3.2450000000000001</v>
      </c>
      <c r="BH104" s="82"/>
      <c r="BI104" s="82"/>
      <c r="BJ104" s="84"/>
      <c r="BK104" s="82"/>
      <c r="BL104" s="84">
        <v>16</v>
      </c>
      <c r="BM104" s="82">
        <v>6.7329999999999997</v>
      </c>
      <c r="BN104" s="82"/>
      <c r="BO104" s="82"/>
      <c r="BP104" s="84"/>
      <c r="BQ104" s="82"/>
      <c r="BR104" s="84"/>
      <c r="BS104" s="82"/>
      <c r="BT104" s="82"/>
      <c r="BU104" s="82"/>
      <c r="BV104" s="82"/>
    </row>
    <row r="105" spans="1:75" s="86" customFormat="1" x14ac:dyDescent="0.25">
      <c r="A105" s="79">
        <v>103</v>
      </c>
      <c r="B105" s="79">
        <v>1</v>
      </c>
      <c r="C105" s="80" t="s">
        <v>568</v>
      </c>
      <c r="D105" s="40">
        <f>январь!D105-февраль!E105</f>
        <v>1216.8511364057972</v>
      </c>
      <c r="E105" s="81">
        <f t="shared" si="1"/>
        <v>3.6779999999999999</v>
      </c>
      <c r="F105" s="82"/>
      <c r="G105" s="82"/>
      <c r="H105" s="82"/>
      <c r="I105" s="83"/>
      <c r="J105" s="82"/>
      <c r="K105" s="82"/>
      <c r="L105" s="82"/>
      <c r="M105" s="82"/>
      <c r="N105" s="82"/>
      <c r="O105" s="84"/>
      <c r="P105" s="82"/>
      <c r="Q105" s="84"/>
      <c r="R105" s="82"/>
      <c r="S105" s="82"/>
      <c r="T105" s="82"/>
      <c r="U105" s="82"/>
      <c r="V105" s="82"/>
      <c r="W105" s="82"/>
      <c r="X105" s="82"/>
      <c r="Y105" s="84"/>
      <c r="Z105" s="82"/>
      <c r="AA105" s="85"/>
      <c r="AB105" s="82"/>
      <c r="AC105" s="82"/>
      <c r="AD105" s="82"/>
      <c r="AE105" s="82"/>
      <c r="AF105" s="82"/>
      <c r="AG105" s="82"/>
      <c r="AH105" s="84"/>
      <c r="AI105" s="82"/>
      <c r="AJ105" s="84"/>
      <c r="AK105" s="82"/>
      <c r="AL105" s="82"/>
      <c r="AM105" s="82"/>
      <c r="AN105" s="84"/>
      <c r="AO105" s="82"/>
      <c r="AP105" s="84"/>
      <c r="AQ105" s="82"/>
      <c r="AR105" s="84"/>
      <c r="AS105" s="82"/>
      <c r="AT105" s="82"/>
      <c r="AU105" s="82"/>
      <c r="AV105" s="84"/>
      <c r="AW105" s="82"/>
      <c r="AX105" s="82"/>
      <c r="AY105" s="82"/>
      <c r="AZ105" s="84"/>
      <c r="BA105" s="82"/>
      <c r="BB105" s="82"/>
      <c r="BC105" s="82"/>
      <c r="BD105" s="82"/>
      <c r="BE105" s="82"/>
      <c r="BF105" s="82"/>
      <c r="BG105" s="82"/>
      <c r="BH105" s="82"/>
      <c r="BI105" s="82"/>
      <c r="BJ105" s="84">
        <v>1</v>
      </c>
      <c r="BK105" s="82">
        <v>1.746</v>
      </c>
      <c r="BL105" s="84">
        <v>4</v>
      </c>
      <c r="BM105" s="82">
        <v>1.9319999999999999</v>
      </c>
      <c r="BN105" s="82"/>
      <c r="BO105" s="82"/>
      <c r="BP105" s="84"/>
      <c r="BQ105" s="82"/>
      <c r="BR105" s="84"/>
      <c r="BS105" s="82"/>
      <c r="BT105" s="82"/>
      <c r="BU105" s="82"/>
      <c r="BV105" s="82"/>
    </row>
    <row r="106" spans="1:75" s="86" customFormat="1" x14ac:dyDescent="0.25">
      <c r="A106" s="79">
        <v>104</v>
      </c>
      <c r="B106" s="79">
        <v>1</v>
      </c>
      <c r="C106" s="80" t="s">
        <v>569</v>
      </c>
      <c r="D106" s="40">
        <f>январь!D106-февраль!E106</f>
        <v>157.898549352657</v>
      </c>
      <c r="E106" s="81">
        <f t="shared" si="1"/>
        <v>4.3319999999999999</v>
      </c>
      <c r="F106" s="82"/>
      <c r="G106" s="82"/>
      <c r="H106" s="82"/>
      <c r="I106" s="83"/>
      <c r="J106" s="82"/>
      <c r="K106" s="82"/>
      <c r="L106" s="82"/>
      <c r="M106" s="82"/>
      <c r="N106" s="82"/>
      <c r="O106" s="84"/>
      <c r="P106" s="82"/>
      <c r="Q106" s="84"/>
      <c r="R106" s="82"/>
      <c r="S106" s="82"/>
      <c r="T106" s="82"/>
      <c r="U106" s="82"/>
      <c r="V106" s="82"/>
      <c r="W106" s="82"/>
      <c r="X106" s="82"/>
      <c r="Y106" s="84"/>
      <c r="Z106" s="82"/>
      <c r="AA106" s="85"/>
      <c r="AB106" s="82"/>
      <c r="AC106" s="82"/>
      <c r="AD106" s="82"/>
      <c r="AE106" s="82"/>
      <c r="AF106" s="82"/>
      <c r="AG106" s="82"/>
      <c r="AH106" s="84"/>
      <c r="AI106" s="82"/>
      <c r="AJ106" s="84"/>
      <c r="AK106" s="82"/>
      <c r="AL106" s="82"/>
      <c r="AM106" s="82"/>
      <c r="AN106" s="84"/>
      <c r="AO106" s="82"/>
      <c r="AP106" s="84"/>
      <c r="AQ106" s="82"/>
      <c r="AR106" s="84"/>
      <c r="AS106" s="82"/>
      <c r="AT106" s="82"/>
      <c r="AU106" s="82"/>
      <c r="AV106" s="84"/>
      <c r="AW106" s="82"/>
      <c r="AX106" s="82"/>
      <c r="AY106" s="82"/>
      <c r="AZ106" s="84"/>
      <c r="BA106" s="82"/>
      <c r="BB106" s="82"/>
      <c r="BC106" s="82"/>
      <c r="BD106" s="82"/>
      <c r="BE106" s="82"/>
      <c r="BF106" s="82"/>
      <c r="BG106" s="82"/>
      <c r="BH106" s="82"/>
      <c r="BI106" s="82"/>
      <c r="BJ106" s="84">
        <v>1</v>
      </c>
      <c r="BK106" s="82">
        <v>1.9319999999999999</v>
      </c>
      <c r="BL106" s="84">
        <v>6</v>
      </c>
      <c r="BM106" s="82">
        <v>2.4</v>
      </c>
      <c r="BN106" s="82"/>
      <c r="BO106" s="82"/>
      <c r="BP106" s="84"/>
      <c r="BQ106" s="82"/>
      <c r="BR106" s="84"/>
      <c r="BS106" s="82"/>
      <c r="BT106" s="82"/>
      <c r="BU106" s="82"/>
      <c r="BV106" s="82"/>
    </row>
    <row r="107" spans="1:75" x14ac:dyDescent="0.25">
      <c r="A107" s="16">
        <v>105</v>
      </c>
      <c r="B107" s="16">
        <v>1</v>
      </c>
      <c r="C107" s="31" t="s">
        <v>570</v>
      </c>
      <c r="D107" s="40">
        <f>январь!D107-февраль!E107</f>
        <v>373.99305727536228</v>
      </c>
      <c r="E107" s="40">
        <f t="shared" si="1"/>
        <v>0</v>
      </c>
      <c r="F107" s="36"/>
      <c r="G107" s="36"/>
      <c r="H107" s="36"/>
      <c r="I107" s="27"/>
      <c r="J107" s="36"/>
      <c r="K107" s="36"/>
      <c r="L107" s="36"/>
      <c r="M107" s="36"/>
      <c r="N107" s="36"/>
      <c r="O107" s="29"/>
      <c r="P107" s="36"/>
      <c r="Q107" s="29"/>
      <c r="R107" s="36"/>
      <c r="S107" s="36"/>
      <c r="T107" s="36"/>
      <c r="U107" s="36"/>
      <c r="V107" s="36"/>
      <c r="W107" s="36"/>
      <c r="X107" s="36"/>
      <c r="Y107" s="29"/>
      <c r="Z107" s="36"/>
      <c r="AA107" s="66"/>
      <c r="AB107" s="36"/>
      <c r="AC107" s="36"/>
      <c r="AD107" s="36"/>
      <c r="AE107" s="36"/>
      <c r="AF107" s="36"/>
      <c r="AG107" s="36"/>
      <c r="AH107" s="29"/>
      <c r="AI107" s="36"/>
      <c r="AJ107" s="29"/>
      <c r="AK107" s="36"/>
      <c r="AL107" s="36"/>
      <c r="AM107" s="36"/>
      <c r="AN107" s="29"/>
      <c r="AO107" s="36"/>
      <c r="AP107" s="29"/>
      <c r="AQ107" s="36"/>
      <c r="AR107" s="29"/>
      <c r="AS107" s="36"/>
      <c r="AT107" s="36"/>
      <c r="AU107" s="36"/>
      <c r="AV107" s="29"/>
      <c r="AW107" s="36"/>
      <c r="AX107" s="36"/>
      <c r="AY107" s="36"/>
      <c r="AZ107" s="29"/>
      <c r="BA107" s="36"/>
      <c r="BB107" s="36"/>
      <c r="BC107" s="36"/>
      <c r="BD107" s="36"/>
      <c r="BE107" s="36"/>
      <c r="BF107" s="36"/>
      <c r="BG107" s="36"/>
      <c r="BH107" s="36"/>
      <c r="BI107" s="36"/>
      <c r="BJ107" s="29"/>
      <c r="BK107" s="36"/>
      <c r="BL107" s="29"/>
      <c r="BM107" s="36"/>
      <c r="BN107" s="36"/>
      <c r="BO107" s="36"/>
      <c r="BP107" s="29"/>
      <c r="BQ107" s="36"/>
      <c r="BR107" s="29"/>
      <c r="BS107" s="36"/>
      <c r="BT107" s="36"/>
      <c r="BU107" s="36"/>
      <c r="BV107" s="36"/>
    </row>
    <row r="108" spans="1:75" x14ac:dyDescent="0.25">
      <c r="A108" s="16">
        <v>106</v>
      </c>
      <c r="B108" s="16">
        <v>1</v>
      </c>
      <c r="C108" s="31" t="s">
        <v>571</v>
      </c>
      <c r="D108" s="40">
        <f>январь!D108-февраль!E108</f>
        <v>1111.070467352657</v>
      </c>
      <c r="E108" s="40">
        <f t="shared" si="1"/>
        <v>0</v>
      </c>
      <c r="F108" s="36"/>
      <c r="G108" s="36"/>
      <c r="H108" s="36"/>
      <c r="I108" s="27"/>
      <c r="J108" s="36"/>
      <c r="K108" s="36"/>
      <c r="L108" s="36"/>
      <c r="M108" s="36"/>
      <c r="N108" s="36"/>
      <c r="O108" s="29"/>
      <c r="P108" s="36"/>
      <c r="Q108" s="29"/>
      <c r="R108" s="36"/>
      <c r="S108" s="36"/>
      <c r="T108" s="36"/>
      <c r="U108" s="36"/>
      <c r="V108" s="36"/>
      <c r="W108" s="36"/>
      <c r="X108" s="36"/>
      <c r="Y108" s="29"/>
      <c r="Z108" s="36"/>
      <c r="AA108" s="66"/>
      <c r="AB108" s="36"/>
      <c r="AC108" s="36"/>
      <c r="AD108" s="36"/>
      <c r="AE108" s="36"/>
      <c r="AF108" s="36"/>
      <c r="AG108" s="36"/>
      <c r="AH108" s="29"/>
      <c r="AI108" s="36"/>
      <c r="AJ108" s="29"/>
      <c r="AK108" s="36"/>
      <c r="AL108" s="36"/>
      <c r="AM108" s="36"/>
      <c r="AN108" s="29"/>
      <c r="AO108" s="36"/>
      <c r="AP108" s="29"/>
      <c r="AQ108" s="36"/>
      <c r="AR108" s="29"/>
      <c r="AS108" s="36"/>
      <c r="AT108" s="36"/>
      <c r="AU108" s="36"/>
      <c r="AV108" s="29"/>
      <c r="AW108" s="36"/>
      <c r="AX108" s="36"/>
      <c r="AY108" s="36"/>
      <c r="AZ108" s="29"/>
      <c r="BA108" s="36"/>
      <c r="BB108" s="36"/>
      <c r="BC108" s="36"/>
      <c r="BD108" s="36"/>
      <c r="BE108" s="36"/>
      <c r="BF108" s="36"/>
      <c r="BG108" s="36"/>
      <c r="BH108" s="36"/>
      <c r="BI108" s="36"/>
      <c r="BJ108" s="29"/>
      <c r="BK108" s="36"/>
      <c r="BL108" s="29"/>
      <c r="BM108" s="36"/>
      <c r="BN108" s="36"/>
      <c r="BO108" s="36"/>
      <c r="BP108" s="29"/>
      <c r="BQ108" s="36"/>
      <c r="BR108" s="29"/>
      <c r="BS108" s="36"/>
      <c r="BT108" s="36"/>
      <c r="BU108" s="36"/>
      <c r="BV108" s="36"/>
    </row>
    <row r="109" spans="1:75" s="86" customFormat="1" x14ac:dyDescent="0.25">
      <c r="A109" s="79">
        <v>107</v>
      </c>
      <c r="B109" s="79">
        <v>1</v>
      </c>
      <c r="C109" s="80" t="s">
        <v>572</v>
      </c>
      <c r="D109" s="40">
        <f>январь!D109-февраль!E109</f>
        <v>-770.57382896618356</v>
      </c>
      <c r="E109" s="81">
        <f t="shared" si="1"/>
        <v>930.62900000000002</v>
      </c>
      <c r="F109" s="82"/>
      <c r="G109" s="82"/>
      <c r="H109" s="82"/>
      <c r="I109" s="83"/>
      <c r="J109" s="82"/>
      <c r="K109" s="82"/>
      <c r="L109" s="82"/>
      <c r="M109" s="82"/>
      <c r="N109" s="82"/>
      <c r="O109" s="84"/>
      <c r="P109" s="82"/>
      <c r="Q109" s="84"/>
      <c r="R109" s="82"/>
      <c r="S109" s="82"/>
      <c r="T109" s="82"/>
      <c r="U109" s="82"/>
      <c r="V109" s="82"/>
      <c r="W109" s="82"/>
      <c r="X109" s="82"/>
      <c r="Y109" s="84"/>
      <c r="Z109" s="82"/>
      <c r="AA109" s="85"/>
      <c r="AB109" s="82"/>
      <c r="AC109" s="82"/>
      <c r="AD109" s="82"/>
      <c r="AE109" s="82"/>
      <c r="AF109" s="82"/>
      <c r="AG109" s="82"/>
      <c r="AH109" s="84"/>
      <c r="AI109" s="82"/>
      <c r="AJ109" s="84"/>
      <c r="AK109" s="82"/>
      <c r="AL109" s="82"/>
      <c r="AM109" s="82"/>
      <c r="AN109" s="84"/>
      <c r="AO109" s="82"/>
      <c r="AP109" s="84"/>
      <c r="AQ109" s="82"/>
      <c r="AR109" s="84">
        <v>29</v>
      </c>
      <c r="AS109" s="82">
        <v>929.30600000000004</v>
      </c>
      <c r="AT109" s="82"/>
      <c r="AU109" s="82"/>
      <c r="AV109" s="84"/>
      <c r="AW109" s="82"/>
      <c r="AX109" s="82"/>
      <c r="AY109" s="82"/>
      <c r="AZ109" s="84"/>
      <c r="BA109" s="82"/>
      <c r="BB109" s="82"/>
      <c r="BC109" s="82"/>
      <c r="BD109" s="82"/>
      <c r="BE109" s="82"/>
      <c r="BF109" s="82"/>
      <c r="BG109" s="82"/>
      <c r="BH109" s="82"/>
      <c r="BI109" s="82"/>
      <c r="BJ109" s="84"/>
      <c r="BK109" s="82"/>
      <c r="BL109" s="84"/>
      <c r="BM109" s="82"/>
      <c r="BN109" s="82"/>
      <c r="BO109" s="82"/>
      <c r="BP109" s="84"/>
      <c r="BQ109" s="82"/>
      <c r="BR109" s="84"/>
      <c r="BS109" s="82"/>
      <c r="BT109" s="82"/>
      <c r="BU109" s="82"/>
      <c r="BV109" s="82">
        <v>1.323</v>
      </c>
    </row>
    <row r="110" spans="1:75" s="86" customFormat="1" x14ac:dyDescent="0.25">
      <c r="A110" s="79">
        <v>108</v>
      </c>
      <c r="B110" s="79">
        <v>1</v>
      </c>
      <c r="C110" s="80" t="s">
        <v>573</v>
      </c>
      <c r="D110" s="40">
        <f>январь!D110-февраль!E110</f>
        <v>-970.52109163285024</v>
      </c>
      <c r="E110" s="81">
        <f t="shared" si="1"/>
        <v>3.0880000000000001</v>
      </c>
      <c r="F110" s="82"/>
      <c r="G110" s="82"/>
      <c r="H110" s="82"/>
      <c r="I110" s="83"/>
      <c r="J110" s="82"/>
      <c r="K110" s="82"/>
      <c r="L110" s="82"/>
      <c r="M110" s="82"/>
      <c r="N110" s="82"/>
      <c r="O110" s="84"/>
      <c r="P110" s="82"/>
      <c r="Q110" s="84"/>
      <c r="R110" s="82"/>
      <c r="S110" s="82"/>
      <c r="T110" s="82"/>
      <c r="U110" s="82"/>
      <c r="V110" s="82"/>
      <c r="W110" s="82"/>
      <c r="X110" s="82"/>
      <c r="Y110" s="84"/>
      <c r="Z110" s="82"/>
      <c r="AA110" s="85"/>
      <c r="AB110" s="82"/>
      <c r="AC110" s="82"/>
      <c r="AD110" s="82"/>
      <c r="AE110" s="82"/>
      <c r="AF110" s="82"/>
      <c r="AG110" s="82"/>
      <c r="AH110" s="84"/>
      <c r="AI110" s="82"/>
      <c r="AJ110" s="84"/>
      <c r="AK110" s="82"/>
      <c r="AL110" s="82"/>
      <c r="AM110" s="82"/>
      <c r="AN110" s="84"/>
      <c r="AO110" s="82"/>
      <c r="AP110" s="84"/>
      <c r="AQ110" s="82"/>
      <c r="AR110" s="84"/>
      <c r="AS110" s="82"/>
      <c r="AT110" s="82"/>
      <c r="AU110" s="82"/>
      <c r="AV110" s="84"/>
      <c r="AW110" s="82"/>
      <c r="AX110" s="82"/>
      <c r="AY110" s="82"/>
      <c r="AZ110" s="84"/>
      <c r="BA110" s="82"/>
      <c r="BB110" s="82"/>
      <c r="BC110" s="82"/>
      <c r="BD110" s="82"/>
      <c r="BE110" s="82"/>
      <c r="BF110" s="82"/>
      <c r="BG110" s="82"/>
      <c r="BH110" s="82"/>
      <c r="BI110" s="82"/>
      <c r="BJ110" s="84"/>
      <c r="BK110" s="82"/>
      <c r="BL110" s="84"/>
      <c r="BM110" s="82"/>
      <c r="BN110" s="82"/>
      <c r="BO110" s="82"/>
      <c r="BP110" s="84"/>
      <c r="BQ110" s="82"/>
      <c r="BR110" s="84"/>
      <c r="BS110" s="82"/>
      <c r="BT110" s="82"/>
      <c r="BU110" s="82"/>
      <c r="BV110" s="82">
        <v>3.0880000000000001</v>
      </c>
    </row>
    <row r="111" spans="1:75" x14ac:dyDescent="0.25">
      <c r="A111" s="16">
        <v>109</v>
      </c>
      <c r="B111" s="16">
        <v>1</v>
      </c>
      <c r="C111" s="31" t="s">
        <v>574</v>
      </c>
      <c r="D111" s="40">
        <f>январь!D111-февраль!E111</f>
        <v>445.54092748792266</v>
      </c>
      <c r="E111" s="40">
        <f t="shared" si="1"/>
        <v>0</v>
      </c>
      <c r="F111" s="36"/>
      <c r="G111" s="36"/>
      <c r="H111" s="36"/>
      <c r="I111" s="27"/>
      <c r="J111" s="36"/>
      <c r="K111" s="36"/>
      <c r="L111" s="36"/>
      <c r="M111" s="36"/>
      <c r="N111" s="36"/>
      <c r="O111" s="29"/>
      <c r="P111" s="36"/>
      <c r="Q111" s="29"/>
      <c r="R111" s="36"/>
      <c r="S111" s="36"/>
      <c r="T111" s="36"/>
      <c r="U111" s="36"/>
      <c r="V111" s="36"/>
      <c r="W111" s="36"/>
      <c r="X111" s="36"/>
      <c r="Y111" s="29"/>
      <c r="Z111" s="36"/>
      <c r="AA111" s="66"/>
      <c r="AB111" s="36"/>
      <c r="AC111" s="36"/>
      <c r="AD111" s="36"/>
      <c r="AE111" s="36"/>
      <c r="AF111" s="36"/>
      <c r="AG111" s="36"/>
      <c r="AH111" s="29"/>
      <c r="AI111" s="36"/>
      <c r="AJ111" s="29"/>
      <c r="AK111" s="36"/>
      <c r="AL111" s="36"/>
      <c r="AM111" s="36"/>
      <c r="AN111" s="29"/>
      <c r="AO111" s="36"/>
      <c r="AP111" s="29"/>
      <c r="AQ111" s="36"/>
      <c r="AR111" s="29"/>
      <c r="AS111" s="36"/>
      <c r="AT111" s="36"/>
      <c r="AU111" s="36"/>
      <c r="AV111" s="29"/>
      <c r="AW111" s="36"/>
      <c r="AX111" s="36"/>
      <c r="AY111" s="36"/>
      <c r="AZ111" s="29"/>
      <c r="BA111" s="36"/>
      <c r="BB111" s="36"/>
      <c r="BC111" s="36"/>
      <c r="BD111" s="36"/>
      <c r="BE111" s="36"/>
      <c r="BF111" s="36"/>
      <c r="BG111" s="36"/>
      <c r="BH111" s="36"/>
      <c r="BI111" s="36"/>
      <c r="BJ111" s="29"/>
      <c r="BK111" s="36"/>
      <c r="BL111" s="29"/>
      <c r="BM111" s="36"/>
      <c r="BN111" s="36"/>
      <c r="BO111" s="36"/>
      <c r="BP111" s="29"/>
      <c r="BQ111" s="36"/>
      <c r="BR111" s="29"/>
      <c r="BS111" s="36"/>
      <c r="BT111" s="36"/>
      <c r="BU111" s="36"/>
      <c r="BV111" s="36"/>
    </row>
    <row r="112" spans="1:75" s="86" customFormat="1" x14ac:dyDescent="0.25">
      <c r="A112" s="79">
        <v>110</v>
      </c>
      <c r="B112" s="79">
        <v>3</v>
      </c>
      <c r="C112" s="80" t="s">
        <v>575</v>
      </c>
      <c r="D112" s="40">
        <f>январь!D112-февраль!E112</f>
        <v>1452.7102548405796</v>
      </c>
      <c r="E112" s="81">
        <f t="shared" si="1"/>
        <v>10.817</v>
      </c>
      <c r="F112" s="82"/>
      <c r="G112" s="82"/>
      <c r="H112" s="82"/>
      <c r="I112" s="83"/>
      <c r="J112" s="82"/>
      <c r="K112" s="82"/>
      <c r="L112" s="82"/>
      <c r="M112" s="82"/>
      <c r="N112" s="82"/>
      <c r="O112" s="84"/>
      <c r="P112" s="82"/>
      <c r="Q112" s="84"/>
      <c r="R112" s="82"/>
      <c r="S112" s="82"/>
      <c r="T112" s="82"/>
      <c r="U112" s="82"/>
      <c r="V112" s="82"/>
      <c r="W112" s="82"/>
      <c r="X112" s="82"/>
      <c r="Y112" s="84"/>
      <c r="Z112" s="82"/>
      <c r="AA112" s="85"/>
      <c r="AB112" s="82"/>
      <c r="AC112" s="82"/>
      <c r="AD112" s="82"/>
      <c r="AE112" s="82"/>
      <c r="AF112" s="82"/>
      <c r="AG112" s="82"/>
      <c r="AH112" s="84"/>
      <c r="AI112" s="82"/>
      <c r="AJ112" s="84"/>
      <c r="AK112" s="82"/>
      <c r="AL112" s="82"/>
      <c r="AM112" s="82"/>
      <c r="AN112" s="84"/>
      <c r="AO112" s="82"/>
      <c r="AP112" s="84"/>
      <c r="AQ112" s="82"/>
      <c r="AR112" s="84"/>
      <c r="AS112" s="82"/>
      <c r="AT112" s="82"/>
      <c r="AU112" s="82"/>
      <c r="AV112" s="84"/>
      <c r="AW112" s="82"/>
      <c r="AX112" s="82"/>
      <c r="AY112" s="82"/>
      <c r="AZ112" s="84"/>
      <c r="BA112" s="82"/>
      <c r="BB112" s="82"/>
      <c r="BC112" s="82"/>
      <c r="BD112" s="82"/>
      <c r="BE112" s="82"/>
      <c r="BF112" s="82">
        <v>0.01</v>
      </c>
      <c r="BG112" s="82">
        <v>10.817</v>
      </c>
      <c r="BH112" s="82"/>
      <c r="BI112" s="82"/>
      <c r="BJ112" s="84"/>
      <c r="BK112" s="82"/>
      <c r="BL112" s="84"/>
      <c r="BM112" s="82"/>
      <c r="BN112" s="82"/>
      <c r="BO112" s="82"/>
      <c r="BP112" s="84"/>
      <c r="BQ112" s="82"/>
      <c r="BR112" s="84"/>
      <c r="BS112" s="82"/>
      <c r="BT112" s="82"/>
      <c r="BU112" s="82"/>
      <c r="BV112" s="82"/>
    </row>
    <row r="113" spans="1:75" x14ac:dyDescent="0.25">
      <c r="A113" s="16">
        <v>111</v>
      </c>
      <c r="B113" s="16">
        <v>3</v>
      </c>
      <c r="C113" s="31" t="s">
        <v>576</v>
      </c>
      <c r="D113" s="40">
        <f>январь!D113-февраль!E113</f>
        <v>-496.11430515942038</v>
      </c>
      <c r="E113" s="40">
        <f t="shared" si="1"/>
        <v>0</v>
      </c>
      <c r="F113" s="36"/>
      <c r="G113" s="36"/>
      <c r="H113" s="36"/>
      <c r="I113" s="27"/>
      <c r="J113" s="36"/>
      <c r="K113" s="36"/>
      <c r="L113" s="36"/>
      <c r="M113" s="36"/>
      <c r="N113" s="36"/>
      <c r="O113" s="29"/>
      <c r="P113" s="36"/>
      <c r="Q113" s="29"/>
      <c r="R113" s="36"/>
      <c r="S113" s="36"/>
      <c r="T113" s="36"/>
      <c r="U113" s="36"/>
      <c r="V113" s="36"/>
      <c r="W113" s="36"/>
      <c r="X113" s="36"/>
      <c r="Y113" s="29"/>
      <c r="Z113" s="36"/>
      <c r="AA113" s="66"/>
      <c r="AB113" s="36"/>
      <c r="AC113" s="36"/>
      <c r="AD113" s="36"/>
      <c r="AE113" s="36"/>
      <c r="AF113" s="36"/>
      <c r="AG113" s="36"/>
      <c r="AH113" s="29"/>
      <c r="AI113" s="36"/>
      <c r="AJ113" s="29"/>
      <c r="AK113" s="36"/>
      <c r="AL113" s="36"/>
      <c r="AM113" s="36"/>
      <c r="AN113" s="29"/>
      <c r="AO113" s="36"/>
      <c r="AP113" s="29"/>
      <c r="AQ113" s="36"/>
      <c r="AR113" s="29"/>
      <c r="AS113" s="36"/>
      <c r="AT113" s="36"/>
      <c r="AU113" s="36"/>
      <c r="AV113" s="29"/>
      <c r="AW113" s="36"/>
      <c r="AX113" s="36"/>
      <c r="AY113" s="36"/>
      <c r="AZ113" s="29"/>
      <c r="BA113" s="36"/>
      <c r="BB113" s="36"/>
      <c r="BC113" s="36"/>
      <c r="BD113" s="36"/>
      <c r="BE113" s="36"/>
      <c r="BF113" s="36"/>
      <c r="BG113" s="36"/>
      <c r="BH113" s="36"/>
      <c r="BI113" s="36"/>
      <c r="BJ113" s="29"/>
      <c r="BK113" s="36"/>
      <c r="BL113" s="29"/>
      <c r="BM113" s="36"/>
      <c r="BN113" s="36"/>
      <c r="BO113" s="36"/>
      <c r="BP113" s="29"/>
      <c r="BQ113" s="36"/>
      <c r="BR113" s="29"/>
      <c r="BS113" s="36"/>
      <c r="BT113" s="36"/>
      <c r="BU113" s="36"/>
      <c r="BV113" s="36"/>
    </row>
    <row r="114" spans="1:75" x14ac:dyDescent="0.25">
      <c r="A114" s="16">
        <v>112</v>
      </c>
      <c r="B114" s="16">
        <v>3</v>
      </c>
      <c r="C114" s="31" t="s">
        <v>577</v>
      </c>
      <c r="D114" s="40">
        <f>январь!D114-февраль!E114</f>
        <v>-306.46559355555553</v>
      </c>
      <c r="E114" s="40">
        <f t="shared" si="1"/>
        <v>0</v>
      </c>
      <c r="F114" s="36"/>
      <c r="G114" s="36"/>
      <c r="H114" s="36"/>
      <c r="I114" s="27"/>
      <c r="J114" s="36"/>
      <c r="K114" s="36"/>
      <c r="L114" s="36"/>
      <c r="M114" s="36"/>
      <c r="N114" s="36"/>
      <c r="O114" s="29"/>
      <c r="P114" s="36"/>
      <c r="Q114" s="29"/>
      <c r="R114" s="36"/>
      <c r="S114" s="36"/>
      <c r="T114" s="36"/>
      <c r="U114" s="36"/>
      <c r="V114" s="36"/>
      <c r="W114" s="36"/>
      <c r="X114" s="36"/>
      <c r="Y114" s="29"/>
      <c r="Z114" s="36"/>
      <c r="AA114" s="66"/>
      <c r="AB114" s="36"/>
      <c r="AC114" s="36"/>
      <c r="AD114" s="36"/>
      <c r="AE114" s="36"/>
      <c r="AF114" s="36"/>
      <c r="AG114" s="36"/>
      <c r="AH114" s="29"/>
      <c r="AI114" s="36"/>
      <c r="AJ114" s="29"/>
      <c r="AK114" s="36"/>
      <c r="AL114" s="36"/>
      <c r="AM114" s="36"/>
      <c r="AN114" s="29"/>
      <c r="AO114" s="36"/>
      <c r="AP114" s="29"/>
      <c r="AQ114" s="36"/>
      <c r="AR114" s="29"/>
      <c r="AS114" s="36"/>
      <c r="AT114" s="36"/>
      <c r="AU114" s="36"/>
      <c r="AV114" s="29"/>
      <c r="AW114" s="36"/>
      <c r="AX114" s="36"/>
      <c r="AY114" s="36"/>
      <c r="AZ114" s="29"/>
      <c r="BA114" s="36"/>
      <c r="BB114" s="36"/>
      <c r="BC114" s="36"/>
      <c r="BD114" s="36"/>
      <c r="BE114" s="36"/>
      <c r="BF114" s="36"/>
      <c r="BG114" s="36"/>
      <c r="BH114" s="36"/>
      <c r="BI114" s="36"/>
      <c r="BJ114" s="29"/>
      <c r="BK114" s="36"/>
      <c r="BL114" s="29"/>
      <c r="BM114" s="36"/>
      <c r="BN114" s="36"/>
      <c r="BO114" s="36"/>
      <c r="BP114" s="29"/>
      <c r="BQ114" s="36"/>
      <c r="BR114" s="29"/>
      <c r="BS114" s="36"/>
      <c r="BT114" s="36"/>
      <c r="BU114" s="36"/>
      <c r="BV114" s="36"/>
    </row>
    <row r="115" spans="1:75" x14ac:dyDescent="0.25">
      <c r="A115" s="16">
        <v>113</v>
      </c>
      <c r="B115" s="16">
        <v>3</v>
      </c>
      <c r="C115" s="31" t="s">
        <v>578</v>
      </c>
      <c r="D115" s="40">
        <f>январь!D115-февраль!E115</f>
        <v>487.13757804830914</v>
      </c>
      <c r="E115" s="40">
        <f t="shared" si="1"/>
        <v>0</v>
      </c>
      <c r="F115" s="36"/>
      <c r="G115" s="36"/>
      <c r="H115" s="36"/>
      <c r="I115" s="27"/>
      <c r="J115" s="36"/>
      <c r="K115" s="36"/>
      <c r="L115" s="36"/>
      <c r="M115" s="36"/>
      <c r="N115" s="36"/>
      <c r="O115" s="29"/>
      <c r="P115" s="36"/>
      <c r="Q115" s="29"/>
      <c r="R115" s="36"/>
      <c r="S115" s="36"/>
      <c r="T115" s="36"/>
      <c r="U115" s="36"/>
      <c r="V115" s="36"/>
      <c r="W115" s="36"/>
      <c r="X115" s="36"/>
      <c r="Y115" s="29"/>
      <c r="Z115" s="36"/>
      <c r="AA115" s="66"/>
      <c r="AB115" s="36"/>
      <c r="AC115" s="36"/>
      <c r="AD115" s="36"/>
      <c r="AE115" s="36"/>
      <c r="AF115" s="36"/>
      <c r="AG115" s="36"/>
      <c r="AH115" s="29"/>
      <c r="AI115" s="36"/>
      <c r="AJ115" s="29"/>
      <c r="AK115" s="36"/>
      <c r="AL115" s="36"/>
      <c r="AM115" s="36"/>
      <c r="AN115" s="29"/>
      <c r="AO115" s="36"/>
      <c r="AP115" s="29"/>
      <c r="AQ115" s="36"/>
      <c r="AR115" s="29"/>
      <c r="AS115" s="36"/>
      <c r="AT115" s="36"/>
      <c r="AU115" s="36"/>
      <c r="AV115" s="29"/>
      <c r="AW115" s="36"/>
      <c r="AX115" s="36"/>
      <c r="AY115" s="36"/>
      <c r="AZ115" s="29"/>
      <c r="BA115" s="36"/>
      <c r="BB115" s="36"/>
      <c r="BC115" s="36"/>
      <c r="BD115" s="36"/>
      <c r="BE115" s="36"/>
      <c r="BF115" s="36"/>
      <c r="BG115" s="36"/>
      <c r="BH115" s="36"/>
      <c r="BI115" s="36"/>
      <c r="BJ115" s="29"/>
      <c r="BK115" s="36"/>
      <c r="BL115" s="29"/>
      <c r="BM115" s="36"/>
      <c r="BN115" s="36"/>
      <c r="BO115" s="36"/>
      <c r="BP115" s="29"/>
      <c r="BQ115" s="36"/>
      <c r="BR115" s="29"/>
      <c r="BS115" s="36"/>
      <c r="BT115" s="36"/>
      <c r="BU115" s="36"/>
      <c r="BV115" s="36"/>
    </row>
    <row r="116" spans="1:75" x14ac:dyDescent="0.25">
      <c r="A116" s="16">
        <v>114</v>
      </c>
      <c r="B116" s="16">
        <v>3</v>
      </c>
      <c r="C116" s="31" t="s">
        <v>579</v>
      </c>
      <c r="D116" s="40">
        <f>январь!D116-февраль!E116</f>
        <v>144.18880411594202</v>
      </c>
      <c r="E116" s="40">
        <f t="shared" si="1"/>
        <v>0</v>
      </c>
      <c r="F116" s="36"/>
      <c r="G116" s="36"/>
      <c r="H116" s="36"/>
      <c r="I116" s="27"/>
      <c r="J116" s="36"/>
      <c r="K116" s="36"/>
      <c r="L116" s="36"/>
      <c r="M116" s="36"/>
      <c r="N116" s="36"/>
      <c r="O116" s="29"/>
      <c r="P116" s="36"/>
      <c r="Q116" s="29"/>
      <c r="R116" s="36"/>
      <c r="S116" s="36"/>
      <c r="T116" s="36"/>
      <c r="U116" s="36"/>
      <c r="V116" s="36"/>
      <c r="W116" s="36"/>
      <c r="X116" s="36"/>
      <c r="Y116" s="29"/>
      <c r="Z116" s="36"/>
      <c r="AA116" s="66"/>
      <c r="AB116" s="36"/>
      <c r="AC116" s="36"/>
      <c r="AD116" s="36"/>
      <c r="AE116" s="36"/>
      <c r="AF116" s="36"/>
      <c r="AG116" s="36"/>
      <c r="AH116" s="29"/>
      <c r="AI116" s="36"/>
      <c r="AJ116" s="29"/>
      <c r="AK116" s="36"/>
      <c r="AL116" s="36"/>
      <c r="AM116" s="36"/>
      <c r="AN116" s="29"/>
      <c r="AO116" s="36"/>
      <c r="AP116" s="29"/>
      <c r="AQ116" s="36"/>
      <c r="AR116" s="29"/>
      <c r="AS116" s="36"/>
      <c r="AT116" s="36"/>
      <c r="AU116" s="36"/>
      <c r="AV116" s="29"/>
      <c r="AW116" s="36"/>
      <c r="AX116" s="36"/>
      <c r="AY116" s="36"/>
      <c r="AZ116" s="29"/>
      <c r="BA116" s="36"/>
      <c r="BB116" s="36"/>
      <c r="BC116" s="36"/>
      <c r="BD116" s="36"/>
      <c r="BE116" s="36"/>
      <c r="BF116" s="36"/>
      <c r="BG116" s="36"/>
      <c r="BH116" s="36"/>
      <c r="BI116" s="36"/>
      <c r="BJ116" s="29"/>
      <c r="BK116" s="36"/>
      <c r="BL116" s="29"/>
      <c r="BM116" s="36"/>
      <c r="BN116" s="36"/>
      <c r="BO116" s="36"/>
      <c r="BP116" s="29"/>
      <c r="BQ116" s="36"/>
      <c r="BR116" s="29"/>
      <c r="BS116" s="36"/>
      <c r="BT116" s="36"/>
      <c r="BU116" s="36"/>
      <c r="BV116" s="36"/>
    </row>
    <row r="117" spans="1:75" x14ac:dyDescent="0.25">
      <c r="A117" s="16">
        <v>115</v>
      </c>
      <c r="B117" s="16">
        <v>3</v>
      </c>
      <c r="C117" s="31" t="s">
        <v>580</v>
      </c>
      <c r="D117" s="40">
        <f>январь!D117-февраль!E117</f>
        <v>-674.67341271497583</v>
      </c>
      <c r="E117" s="40">
        <f t="shared" si="1"/>
        <v>0</v>
      </c>
      <c r="F117" s="36"/>
      <c r="G117" s="36"/>
      <c r="H117" s="36"/>
      <c r="I117" s="27"/>
      <c r="J117" s="36"/>
      <c r="K117" s="36"/>
      <c r="L117" s="36"/>
      <c r="M117" s="36"/>
      <c r="N117" s="36"/>
      <c r="O117" s="29"/>
      <c r="P117" s="36"/>
      <c r="Q117" s="29"/>
      <c r="R117" s="36"/>
      <c r="S117" s="36"/>
      <c r="T117" s="36"/>
      <c r="U117" s="36"/>
      <c r="V117" s="36"/>
      <c r="W117" s="36"/>
      <c r="X117" s="36"/>
      <c r="Y117" s="29"/>
      <c r="Z117" s="36"/>
      <c r="AA117" s="66"/>
      <c r="AB117" s="36"/>
      <c r="AC117" s="36"/>
      <c r="AD117" s="36"/>
      <c r="AE117" s="36"/>
      <c r="AF117" s="36"/>
      <c r="AG117" s="36"/>
      <c r="AH117" s="29"/>
      <c r="AI117" s="36"/>
      <c r="AJ117" s="29"/>
      <c r="AK117" s="36"/>
      <c r="AL117" s="36"/>
      <c r="AM117" s="36"/>
      <c r="AN117" s="29"/>
      <c r="AO117" s="36"/>
      <c r="AP117" s="29"/>
      <c r="AQ117" s="36"/>
      <c r="AR117" s="29"/>
      <c r="AS117" s="36"/>
      <c r="AT117" s="36"/>
      <c r="AU117" s="36"/>
      <c r="AV117" s="29"/>
      <c r="AW117" s="36"/>
      <c r="AX117" s="36"/>
      <c r="AY117" s="36"/>
      <c r="AZ117" s="29"/>
      <c r="BA117" s="36"/>
      <c r="BB117" s="36"/>
      <c r="BC117" s="36"/>
      <c r="BD117" s="36"/>
      <c r="BE117" s="36"/>
      <c r="BF117" s="36"/>
      <c r="BG117" s="36"/>
      <c r="BH117" s="36"/>
      <c r="BI117" s="36"/>
      <c r="BJ117" s="29"/>
      <c r="BK117" s="36"/>
      <c r="BL117" s="29"/>
      <c r="BM117" s="36"/>
      <c r="BN117" s="36"/>
      <c r="BO117" s="36"/>
      <c r="BP117" s="29"/>
      <c r="BQ117" s="36"/>
      <c r="BR117" s="29"/>
      <c r="BS117" s="36"/>
      <c r="BT117" s="36"/>
      <c r="BU117" s="36"/>
      <c r="BV117" s="36"/>
    </row>
    <row r="118" spans="1:75" x14ac:dyDescent="0.25">
      <c r="A118" s="16">
        <v>116</v>
      </c>
      <c r="B118" s="16">
        <v>3</v>
      </c>
      <c r="C118" s="31" t="s">
        <v>581</v>
      </c>
      <c r="D118" s="40">
        <f>январь!D118-февраль!E118</f>
        <v>13.40443357681159</v>
      </c>
      <c r="E118" s="40">
        <f t="shared" si="1"/>
        <v>0</v>
      </c>
      <c r="F118" s="36"/>
      <c r="G118" s="36"/>
      <c r="H118" s="36"/>
      <c r="I118" s="27"/>
      <c r="J118" s="36"/>
      <c r="K118" s="36"/>
      <c r="L118" s="36"/>
      <c r="M118" s="36"/>
      <c r="N118" s="36"/>
      <c r="O118" s="29"/>
      <c r="P118" s="36"/>
      <c r="Q118" s="29"/>
      <c r="R118" s="36"/>
      <c r="S118" s="36"/>
      <c r="T118" s="36"/>
      <c r="U118" s="36"/>
      <c r="V118" s="36"/>
      <c r="W118" s="36"/>
      <c r="X118" s="36"/>
      <c r="Y118" s="29"/>
      <c r="Z118" s="36"/>
      <c r="AA118" s="66"/>
      <c r="AB118" s="36"/>
      <c r="AC118" s="36"/>
      <c r="AD118" s="36"/>
      <c r="AE118" s="36"/>
      <c r="AF118" s="36"/>
      <c r="AG118" s="36"/>
      <c r="AH118" s="29"/>
      <c r="AI118" s="36"/>
      <c r="AJ118" s="29"/>
      <c r="AK118" s="36"/>
      <c r="AL118" s="36"/>
      <c r="AM118" s="36"/>
      <c r="AN118" s="29"/>
      <c r="AO118" s="36"/>
      <c r="AP118" s="29"/>
      <c r="AQ118" s="36"/>
      <c r="AR118" s="29"/>
      <c r="AS118" s="36"/>
      <c r="AT118" s="36"/>
      <c r="AU118" s="36"/>
      <c r="AV118" s="29"/>
      <c r="AW118" s="36"/>
      <c r="AX118" s="36"/>
      <c r="AY118" s="36"/>
      <c r="AZ118" s="29"/>
      <c r="BA118" s="36"/>
      <c r="BB118" s="36"/>
      <c r="BC118" s="36"/>
      <c r="BD118" s="36"/>
      <c r="BE118" s="36"/>
      <c r="BF118" s="36"/>
      <c r="BG118" s="36"/>
      <c r="BH118" s="36"/>
      <c r="BI118" s="36"/>
      <c r="BJ118" s="29"/>
      <c r="BK118" s="36"/>
      <c r="BL118" s="29"/>
      <c r="BM118" s="36"/>
      <c r="BN118" s="36"/>
      <c r="BO118" s="36"/>
      <c r="BP118" s="29"/>
      <c r="BQ118" s="36"/>
      <c r="BR118" s="29"/>
      <c r="BS118" s="36"/>
      <c r="BT118" s="36"/>
      <c r="BU118" s="36"/>
      <c r="BV118" s="36"/>
    </row>
    <row r="119" spans="1:75" s="86" customFormat="1" x14ac:dyDescent="0.25">
      <c r="A119" s="79">
        <v>117</v>
      </c>
      <c r="B119" s="79">
        <v>3</v>
      </c>
      <c r="C119" s="80" t="s">
        <v>582</v>
      </c>
      <c r="D119" s="40">
        <f>январь!D119-февраль!E119</f>
        <v>-419.86448533333339</v>
      </c>
      <c r="E119" s="81">
        <f t="shared" si="1"/>
        <v>0.249</v>
      </c>
      <c r="F119" s="82"/>
      <c r="G119" s="82"/>
      <c r="H119" s="82"/>
      <c r="I119" s="83"/>
      <c r="J119" s="82"/>
      <c r="K119" s="82"/>
      <c r="L119" s="82"/>
      <c r="M119" s="82"/>
      <c r="N119" s="82"/>
      <c r="O119" s="84"/>
      <c r="P119" s="82"/>
      <c r="Q119" s="84"/>
      <c r="R119" s="82"/>
      <c r="S119" s="82"/>
      <c r="T119" s="82"/>
      <c r="U119" s="82"/>
      <c r="V119" s="82"/>
      <c r="W119" s="82"/>
      <c r="X119" s="82"/>
      <c r="Y119" s="84"/>
      <c r="Z119" s="82"/>
      <c r="AA119" s="85"/>
      <c r="AB119" s="82"/>
      <c r="AC119" s="82"/>
      <c r="AD119" s="82"/>
      <c r="AE119" s="82"/>
      <c r="AF119" s="82"/>
      <c r="AG119" s="82"/>
      <c r="AH119" s="84"/>
      <c r="AI119" s="82"/>
      <c r="AJ119" s="84"/>
      <c r="AK119" s="82"/>
      <c r="AL119" s="82"/>
      <c r="AM119" s="82"/>
      <c r="AN119" s="84"/>
      <c r="AO119" s="82"/>
      <c r="AP119" s="84"/>
      <c r="AQ119" s="82"/>
      <c r="AR119" s="84"/>
      <c r="AS119" s="82"/>
      <c r="AT119" s="82"/>
      <c r="AU119" s="82"/>
      <c r="AV119" s="84"/>
      <c r="AW119" s="82"/>
      <c r="AX119" s="82"/>
      <c r="AY119" s="82"/>
      <c r="AZ119" s="84"/>
      <c r="BA119" s="82"/>
      <c r="BB119" s="82"/>
      <c r="BC119" s="82"/>
      <c r="BD119" s="82"/>
      <c r="BE119" s="82"/>
      <c r="BF119" s="82"/>
      <c r="BG119" s="82"/>
      <c r="BH119" s="82"/>
      <c r="BI119" s="82"/>
      <c r="BJ119" s="84"/>
      <c r="BK119" s="82"/>
      <c r="BL119" s="84"/>
      <c r="BM119" s="82"/>
      <c r="BN119" s="82"/>
      <c r="BO119" s="82"/>
      <c r="BP119" s="84"/>
      <c r="BQ119" s="82"/>
      <c r="BR119" s="84"/>
      <c r="BS119" s="82"/>
      <c r="BT119" s="82"/>
      <c r="BU119" s="82"/>
      <c r="BV119" s="82">
        <v>0.249</v>
      </c>
      <c r="BW119" s="86" t="s">
        <v>1085</v>
      </c>
    </row>
    <row r="120" spans="1:75" x14ac:dyDescent="0.25">
      <c r="A120" s="16">
        <v>118</v>
      </c>
      <c r="B120" s="16">
        <v>3</v>
      </c>
      <c r="C120" s="31" t="s">
        <v>583</v>
      </c>
      <c r="D120" s="40">
        <f>январь!D120-февраль!E120</f>
        <v>153.96912118840584</v>
      </c>
      <c r="E120" s="40">
        <f t="shared" si="1"/>
        <v>0</v>
      </c>
      <c r="F120" s="36"/>
      <c r="G120" s="36"/>
      <c r="H120" s="36"/>
      <c r="I120" s="27"/>
      <c r="J120" s="36"/>
      <c r="K120" s="36"/>
      <c r="L120" s="36"/>
      <c r="M120" s="36"/>
      <c r="N120" s="36"/>
      <c r="O120" s="29"/>
      <c r="P120" s="36"/>
      <c r="Q120" s="29"/>
      <c r="R120" s="36"/>
      <c r="S120" s="36"/>
      <c r="T120" s="36"/>
      <c r="U120" s="36"/>
      <c r="V120" s="36"/>
      <c r="W120" s="36"/>
      <c r="X120" s="36"/>
      <c r="Y120" s="29"/>
      <c r="Z120" s="36"/>
      <c r="AA120" s="66"/>
      <c r="AB120" s="36"/>
      <c r="AC120" s="36"/>
      <c r="AD120" s="36"/>
      <c r="AE120" s="36"/>
      <c r="AF120" s="36"/>
      <c r="AG120" s="36"/>
      <c r="AH120" s="29"/>
      <c r="AI120" s="36"/>
      <c r="AJ120" s="29"/>
      <c r="AK120" s="36"/>
      <c r="AL120" s="36"/>
      <c r="AM120" s="36"/>
      <c r="AN120" s="29"/>
      <c r="AO120" s="36"/>
      <c r="AP120" s="29"/>
      <c r="AQ120" s="36"/>
      <c r="AR120" s="29"/>
      <c r="AS120" s="36"/>
      <c r="AT120" s="36"/>
      <c r="AU120" s="36"/>
      <c r="AV120" s="29"/>
      <c r="AW120" s="36"/>
      <c r="AX120" s="36"/>
      <c r="AY120" s="36"/>
      <c r="AZ120" s="29"/>
      <c r="BA120" s="36"/>
      <c r="BB120" s="36"/>
      <c r="BC120" s="36"/>
      <c r="BD120" s="36"/>
      <c r="BE120" s="36"/>
      <c r="BF120" s="36"/>
      <c r="BG120" s="36"/>
      <c r="BH120" s="36"/>
      <c r="BI120" s="36"/>
      <c r="BJ120" s="29"/>
      <c r="BK120" s="36"/>
      <c r="BL120" s="29"/>
      <c r="BM120" s="36"/>
      <c r="BN120" s="36"/>
      <c r="BO120" s="36"/>
      <c r="BP120" s="29"/>
      <c r="BQ120" s="36"/>
      <c r="BR120" s="29"/>
      <c r="BS120" s="36"/>
      <c r="BT120" s="36"/>
      <c r="BU120" s="36"/>
      <c r="BV120" s="36"/>
    </row>
    <row r="121" spans="1:75" x14ac:dyDescent="0.25">
      <c r="A121" s="16">
        <v>119</v>
      </c>
      <c r="B121" s="16">
        <v>3</v>
      </c>
      <c r="C121" s="31" t="s">
        <v>584</v>
      </c>
      <c r="D121" s="40">
        <f>январь!D121-февраль!E121</f>
        <v>405.26896205797095</v>
      </c>
      <c r="E121" s="40">
        <f t="shared" si="1"/>
        <v>0</v>
      </c>
      <c r="F121" s="36"/>
      <c r="G121" s="36"/>
      <c r="H121" s="36"/>
      <c r="I121" s="27"/>
      <c r="J121" s="36"/>
      <c r="K121" s="36"/>
      <c r="L121" s="36"/>
      <c r="M121" s="36"/>
      <c r="N121" s="36"/>
      <c r="O121" s="29"/>
      <c r="P121" s="36"/>
      <c r="Q121" s="29"/>
      <c r="R121" s="36"/>
      <c r="S121" s="36"/>
      <c r="T121" s="36"/>
      <c r="U121" s="36"/>
      <c r="V121" s="36"/>
      <c r="W121" s="36"/>
      <c r="X121" s="36"/>
      <c r="Y121" s="29"/>
      <c r="Z121" s="36"/>
      <c r="AA121" s="66"/>
      <c r="AB121" s="36"/>
      <c r="AC121" s="36"/>
      <c r="AD121" s="36"/>
      <c r="AE121" s="36"/>
      <c r="AF121" s="36"/>
      <c r="AG121" s="36"/>
      <c r="AH121" s="29"/>
      <c r="AI121" s="36"/>
      <c r="AJ121" s="29"/>
      <c r="AK121" s="36"/>
      <c r="AL121" s="36"/>
      <c r="AM121" s="36"/>
      <c r="AN121" s="29"/>
      <c r="AO121" s="36"/>
      <c r="AP121" s="29"/>
      <c r="AQ121" s="36"/>
      <c r="AR121" s="29"/>
      <c r="AS121" s="36"/>
      <c r="AT121" s="36"/>
      <c r="AU121" s="36"/>
      <c r="AV121" s="29"/>
      <c r="AW121" s="36"/>
      <c r="AX121" s="36"/>
      <c r="AY121" s="36"/>
      <c r="AZ121" s="29"/>
      <c r="BA121" s="36"/>
      <c r="BB121" s="36"/>
      <c r="BC121" s="36"/>
      <c r="BD121" s="36"/>
      <c r="BE121" s="36"/>
      <c r="BF121" s="36"/>
      <c r="BG121" s="36"/>
      <c r="BH121" s="36"/>
      <c r="BI121" s="36"/>
      <c r="BJ121" s="29"/>
      <c r="BK121" s="36"/>
      <c r="BL121" s="29"/>
      <c r="BM121" s="36"/>
      <c r="BN121" s="36"/>
      <c r="BO121" s="36"/>
      <c r="BP121" s="29"/>
      <c r="BQ121" s="36"/>
      <c r="BR121" s="29"/>
      <c r="BS121" s="36"/>
      <c r="BT121" s="36"/>
      <c r="BU121" s="36"/>
      <c r="BV121" s="36"/>
    </row>
    <row r="122" spans="1:75" s="86" customFormat="1" x14ac:dyDescent="0.25">
      <c r="A122" s="79">
        <v>120</v>
      </c>
      <c r="B122" s="79">
        <v>3</v>
      </c>
      <c r="C122" s="80" t="s">
        <v>585</v>
      </c>
      <c r="D122" s="40">
        <f>январь!D122-февраль!E122</f>
        <v>1969.0855909642512</v>
      </c>
      <c r="E122" s="81">
        <f t="shared" si="1"/>
        <v>6.9819999999999993</v>
      </c>
      <c r="F122" s="82"/>
      <c r="G122" s="82"/>
      <c r="H122" s="82"/>
      <c r="I122" s="83"/>
      <c r="J122" s="82"/>
      <c r="K122" s="82"/>
      <c r="L122" s="82"/>
      <c r="M122" s="82"/>
      <c r="N122" s="82"/>
      <c r="O122" s="84"/>
      <c r="P122" s="82"/>
      <c r="Q122" s="84"/>
      <c r="R122" s="82"/>
      <c r="S122" s="82"/>
      <c r="T122" s="82"/>
      <c r="U122" s="82"/>
      <c r="V122" s="82"/>
      <c r="W122" s="82"/>
      <c r="X122" s="82"/>
      <c r="Y122" s="84"/>
      <c r="Z122" s="82"/>
      <c r="AA122" s="85"/>
      <c r="AB122" s="82"/>
      <c r="AC122" s="82"/>
      <c r="AD122" s="82"/>
      <c r="AE122" s="82"/>
      <c r="AF122" s="82"/>
      <c r="AG122" s="82"/>
      <c r="AH122" s="84"/>
      <c r="AI122" s="82"/>
      <c r="AJ122" s="84"/>
      <c r="AK122" s="82"/>
      <c r="AL122" s="82"/>
      <c r="AM122" s="82"/>
      <c r="AN122" s="84"/>
      <c r="AO122" s="82"/>
      <c r="AP122" s="84"/>
      <c r="AQ122" s="82"/>
      <c r="AR122" s="84"/>
      <c r="AS122" s="82"/>
      <c r="AT122" s="82"/>
      <c r="AU122" s="82"/>
      <c r="AV122" s="84"/>
      <c r="AW122" s="82"/>
      <c r="AX122" s="82"/>
      <c r="AY122" s="82"/>
      <c r="AZ122" s="84"/>
      <c r="BA122" s="82"/>
      <c r="BB122" s="82"/>
      <c r="BC122" s="82"/>
      <c r="BD122" s="82">
        <v>0.01</v>
      </c>
      <c r="BE122" s="82">
        <v>5.4379999999999997</v>
      </c>
      <c r="BF122" s="82"/>
      <c r="BG122" s="82"/>
      <c r="BH122" s="82"/>
      <c r="BI122" s="82"/>
      <c r="BJ122" s="84"/>
      <c r="BK122" s="82"/>
      <c r="BL122" s="84"/>
      <c r="BM122" s="82"/>
      <c r="BN122" s="82"/>
      <c r="BO122" s="82"/>
      <c r="BP122" s="84"/>
      <c r="BQ122" s="82"/>
      <c r="BR122" s="84"/>
      <c r="BS122" s="82"/>
      <c r="BT122" s="82"/>
      <c r="BU122" s="82"/>
      <c r="BV122" s="82">
        <v>1.544</v>
      </c>
      <c r="BW122" s="86" t="s">
        <v>1070</v>
      </c>
    </row>
    <row r="123" spans="1:75" x14ac:dyDescent="0.25">
      <c r="A123" s="16">
        <v>121</v>
      </c>
      <c r="B123" s="16">
        <v>1</v>
      </c>
      <c r="C123" s="31" t="s">
        <v>586</v>
      </c>
      <c r="D123" s="40">
        <f>январь!D123-февраль!E123</f>
        <v>470.94397800000002</v>
      </c>
      <c r="E123" s="40">
        <f t="shared" si="1"/>
        <v>0</v>
      </c>
      <c r="F123" s="36"/>
      <c r="G123" s="36"/>
      <c r="H123" s="36"/>
      <c r="I123" s="27"/>
      <c r="J123" s="36"/>
      <c r="K123" s="36"/>
      <c r="L123" s="36"/>
      <c r="M123" s="36"/>
      <c r="N123" s="36"/>
      <c r="O123" s="29"/>
      <c r="P123" s="36"/>
      <c r="Q123" s="29"/>
      <c r="R123" s="36"/>
      <c r="S123" s="36"/>
      <c r="T123" s="36"/>
      <c r="U123" s="36"/>
      <c r="V123" s="36"/>
      <c r="W123" s="36"/>
      <c r="X123" s="36"/>
      <c r="Y123" s="29"/>
      <c r="Z123" s="36"/>
      <c r="AA123" s="66"/>
      <c r="AB123" s="36"/>
      <c r="AC123" s="36"/>
      <c r="AD123" s="36"/>
      <c r="AE123" s="36"/>
      <c r="AF123" s="36"/>
      <c r="AG123" s="36"/>
      <c r="AH123" s="29"/>
      <c r="AI123" s="36"/>
      <c r="AJ123" s="29"/>
      <c r="AK123" s="36"/>
      <c r="AL123" s="36"/>
      <c r="AM123" s="36"/>
      <c r="AN123" s="29"/>
      <c r="AO123" s="36"/>
      <c r="AP123" s="29"/>
      <c r="AQ123" s="36"/>
      <c r="AR123" s="29"/>
      <c r="AS123" s="36"/>
      <c r="AT123" s="36"/>
      <c r="AU123" s="36"/>
      <c r="AV123" s="29"/>
      <c r="AW123" s="36"/>
      <c r="AX123" s="36"/>
      <c r="AY123" s="36"/>
      <c r="AZ123" s="29"/>
      <c r="BA123" s="36"/>
      <c r="BB123" s="36"/>
      <c r="BC123" s="36"/>
      <c r="BD123" s="36"/>
      <c r="BE123" s="36"/>
      <c r="BF123" s="36"/>
      <c r="BG123" s="36"/>
      <c r="BH123" s="36"/>
      <c r="BI123" s="36"/>
      <c r="BJ123" s="29"/>
      <c r="BK123" s="36"/>
      <c r="BL123" s="29"/>
      <c r="BM123" s="36"/>
      <c r="BN123" s="36"/>
      <c r="BO123" s="36"/>
      <c r="BP123" s="29"/>
      <c r="BQ123" s="36"/>
      <c r="BR123" s="29"/>
      <c r="BS123" s="36"/>
      <c r="BT123" s="36"/>
      <c r="BU123" s="36"/>
      <c r="BV123" s="36"/>
    </row>
    <row r="124" spans="1:75" s="86" customFormat="1" x14ac:dyDescent="0.25">
      <c r="A124" s="79">
        <v>122</v>
      </c>
      <c r="B124" s="79">
        <v>1</v>
      </c>
      <c r="C124" s="80" t="s">
        <v>587</v>
      </c>
      <c r="D124" s="40">
        <f>январь!D124-февраль!E124</f>
        <v>-89.183864531401028</v>
      </c>
      <c r="E124" s="81">
        <f t="shared" si="1"/>
        <v>2.383</v>
      </c>
      <c r="F124" s="82"/>
      <c r="G124" s="82"/>
      <c r="H124" s="82"/>
      <c r="I124" s="83"/>
      <c r="J124" s="82"/>
      <c r="K124" s="82"/>
      <c r="L124" s="82"/>
      <c r="M124" s="82"/>
      <c r="N124" s="82"/>
      <c r="O124" s="84"/>
      <c r="P124" s="82"/>
      <c r="Q124" s="84"/>
      <c r="R124" s="82"/>
      <c r="S124" s="82"/>
      <c r="T124" s="82"/>
      <c r="U124" s="82"/>
      <c r="V124" s="82"/>
      <c r="W124" s="82">
        <v>2E-3</v>
      </c>
      <c r="X124" s="82">
        <v>2.383</v>
      </c>
      <c r="Y124" s="84"/>
      <c r="Z124" s="82"/>
      <c r="AA124" s="85"/>
      <c r="AB124" s="82"/>
      <c r="AC124" s="82"/>
      <c r="AD124" s="82"/>
      <c r="AE124" s="82"/>
      <c r="AF124" s="82"/>
      <c r="AG124" s="82"/>
      <c r="AH124" s="84"/>
      <c r="AI124" s="82"/>
      <c r="AJ124" s="84"/>
      <c r="AK124" s="82"/>
      <c r="AL124" s="82"/>
      <c r="AM124" s="82"/>
      <c r="AN124" s="84"/>
      <c r="AO124" s="82"/>
      <c r="AP124" s="84"/>
      <c r="AQ124" s="82"/>
      <c r="AR124" s="84"/>
      <c r="AS124" s="82"/>
      <c r="AT124" s="82"/>
      <c r="AU124" s="82"/>
      <c r="AV124" s="84"/>
      <c r="AW124" s="82"/>
      <c r="AX124" s="82"/>
      <c r="AY124" s="82"/>
      <c r="AZ124" s="84"/>
      <c r="BA124" s="82"/>
      <c r="BB124" s="82"/>
      <c r="BC124" s="82"/>
      <c r="BD124" s="82"/>
      <c r="BE124" s="82"/>
      <c r="BF124" s="82"/>
      <c r="BG124" s="82"/>
      <c r="BH124" s="82"/>
      <c r="BI124" s="82"/>
      <c r="BJ124" s="84"/>
      <c r="BK124" s="82"/>
      <c r="BL124" s="84"/>
      <c r="BM124" s="82"/>
      <c r="BN124" s="82"/>
      <c r="BO124" s="82"/>
      <c r="BP124" s="84"/>
      <c r="BQ124" s="82"/>
      <c r="BR124" s="84"/>
      <c r="BS124" s="82"/>
      <c r="BT124" s="82"/>
      <c r="BU124" s="82"/>
      <c r="BV124" s="82"/>
    </row>
    <row r="125" spans="1:75" s="86" customFormat="1" x14ac:dyDescent="0.25">
      <c r="A125" s="79">
        <v>123</v>
      </c>
      <c r="B125" s="79">
        <v>1</v>
      </c>
      <c r="C125" s="80" t="s">
        <v>588</v>
      </c>
      <c r="D125" s="40">
        <f>январь!D125-февраль!E125</f>
        <v>316.23550190144931</v>
      </c>
      <c r="E125" s="81">
        <f t="shared" si="1"/>
        <v>8.7700000000000014</v>
      </c>
      <c r="F125" s="82"/>
      <c r="G125" s="82"/>
      <c r="H125" s="82"/>
      <c r="I125" s="83"/>
      <c r="J125" s="82"/>
      <c r="K125" s="82"/>
      <c r="L125" s="82"/>
      <c r="M125" s="82"/>
      <c r="N125" s="82"/>
      <c r="O125" s="84"/>
      <c r="P125" s="82"/>
      <c r="Q125" s="84"/>
      <c r="R125" s="82"/>
      <c r="S125" s="82"/>
      <c r="T125" s="82"/>
      <c r="U125" s="82"/>
      <c r="V125" s="82"/>
      <c r="W125" s="82"/>
      <c r="X125" s="82"/>
      <c r="Y125" s="84"/>
      <c r="Z125" s="82"/>
      <c r="AA125" s="85"/>
      <c r="AB125" s="82"/>
      <c r="AC125" s="82"/>
      <c r="AD125" s="82"/>
      <c r="AE125" s="82"/>
      <c r="AF125" s="82"/>
      <c r="AG125" s="82"/>
      <c r="AH125" s="84"/>
      <c r="AI125" s="82"/>
      <c r="AJ125" s="84"/>
      <c r="AK125" s="82"/>
      <c r="AL125" s="82"/>
      <c r="AM125" s="82"/>
      <c r="AN125" s="84"/>
      <c r="AO125" s="82"/>
      <c r="AP125" s="84"/>
      <c r="AQ125" s="82"/>
      <c r="AR125" s="84"/>
      <c r="AS125" s="82"/>
      <c r="AT125" s="82"/>
      <c r="AU125" s="82"/>
      <c r="AV125" s="84"/>
      <c r="AW125" s="82"/>
      <c r="AX125" s="82"/>
      <c r="AY125" s="82"/>
      <c r="AZ125" s="84"/>
      <c r="BA125" s="82"/>
      <c r="BB125" s="82"/>
      <c r="BC125" s="82"/>
      <c r="BD125" s="82"/>
      <c r="BE125" s="82"/>
      <c r="BF125" s="82"/>
      <c r="BG125" s="82"/>
      <c r="BH125" s="82">
        <v>0.01</v>
      </c>
      <c r="BI125" s="82">
        <v>6.9880000000000004</v>
      </c>
      <c r="BJ125" s="84"/>
      <c r="BK125" s="82"/>
      <c r="BL125" s="84">
        <v>2</v>
      </c>
      <c r="BM125" s="82">
        <v>0.96599999999999997</v>
      </c>
      <c r="BN125" s="82"/>
      <c r="BO125" s="82"/>
      <c r="BP125" s="84"/>
      <c r="BQ125" s="82"/>
      <c r="BR125" s="84"/>
      <c r="BS125" s="82"/>
      <c r="BT125" s="82"/>
      <c r="BU125" s="82"/>
      <c r="BV125" s="82">
        <v>0.81599999999999995</v>
      </c>
      <c r="BW125" s="86" t="s">
        <v>1070</v>
      </c>
    </row>
    <row r="126" spans="1:75" s="86" customFormat="1" x14ac:dyDescent="0.25">
      <c r="A126" s="79">
        <v>124</v>
      </c>
      <c r="B126" s="79">
        <v>1</v>
      </c>
      <c r="C126" s="80" t="s">
        <v>589</v>
      </c>
      <c r="D126" s="40">
        <f>январь!D126-февраль!E126</f>
        <v>-1547.0306770338166</v>
      </c>
      <c r="E126" s="81">
        <f t="shared" si="1"/>
        <v>994.11300000000006</v>
      </c>
      <c r="F126" s="82"/>
      <c r="G126" s="82"/>
      <c r="H126" s="82"/>
      <c r="I126" s="83">
        <v>129.5</v>
      </c>
      <c r="J126" s="82">
        <v>590.13</v>
      </c>
      <c r="K126" s="82"/>
      <c r="L126" s="82"/>
      <c r="M126" s="82">
        <v>0.39</v>
      </c>
      <c r="N126" s="82">
        <v>397.24</v>
      </c>
      <c r="O126" s="84"/>
      <c r="P126" s="82"/>
      <c r="Q126" s="84"/>
      <c r="R126" s="82"/>
      <c r="S126" s="82"/>
      <c r="T126" s="82"/>
      <c r="U126" s="82"/>
      <c r="V126" s="82"/>
      <c r="W126" s="82"/>
      <c r="X126" s="82"/>
      <c r="Y126" s="84"/>
      <c r="Z126" s="82"/>
      <c r="AA126" s="85"/>
      <c r="AB126" s="82"/>
      <c r="AC126" s="82"/>
      <c r="AD126" s="82"/>
      <c r="AE126" s="82"/>
      <c r="AF126" s="82"/>
      <c r="AG126" s="82"/>
      <c r="AH126" s="84"/>
      <c r="AI126" s="82"/>
      <c r="AJ126" s="84"/>
      <c r="AK126" s="82"/>
      <c r="AL126" s="82"/>
      <c r="AM126" s="82"/>
      <c r="AN126" s="84"/>
      <c r="AO126" s="82"/>
      <c r="AP126" s="84"/>
      <c r="AQ126" s="82"/>
      <c r="AR126" s="84"/>
      <c r="AS126" s="82"/>
      <c r="AT126" s="82"/>
      <c r="AU126" s="82"/>
      <c r="AV126" s="84"/>
      <c r="AW126" s="82"/>
      <c r="AX126" s="82"/>
      <c r="AY126" s="82"/>
      <c r="AZ126" s="84"/>
      <c r="BA126" s="82"/>
      <c r="BB126" s="82"/>
      <c r="BC126" s="82"/>
      <c r="BD126" s="82"/>
      <c r="BE126" s="82"/>
      <c r="BF126" s="82">
        <v>4.0000000000000001E-3</v>
      </c>
      <c r="BG126" s="82">
        <v>4.327</v>
      </c>
      <c r="BH126" s="82"/>
      <c r="BI126" s="82"/>
      <c r="BJ126" s="84"/>
      <c r="BK126" s="82"/>
      <c r="BL126" s="84">
        <v>5</v>
      </c>
      <c r="BM126" s="82">
        <v>2.4159999999999999</v>
      </c>
      <c r="BN126" s="82"/>
      <c r="BO126" s="82"/>
      <c r="BP126" s="84"/>
      <c r="BQ126" s="82"/>
      <c r="BR126" s="84"/>
      <c r="BS126" s="82"/>
      <c r="BT126" s="82"/>
      <c r="BU126" s="82"/>
      <c r="BV126" s="82"/>
    </row>
    <row r="127" spans="1:75" x14ac:dyDescent="0.25">
      <c r="A127" s="16">
        <v>125</v>
      </c>
      <c r="B127" s="16">
        <v>1</v>
      </c>
      <c r="C127" s="31" t="s">
        <v>590</v>
      </c>
      <c r="D127" s="40">
        <f>январь!D127-февраль!E127</f>
        <v>-1283.5077975729473</v>
      </c>
      <c r="E127" s="40">
        <f t="shared" si="1"/>
        <v>0</v>
      </c>
      <c r="F127" s="36"/>
      <c r="G127" s="36"/>
      <c r="H127" s="36"/>
      <c r="I127" s="27"/>
      <c r="J127" s="36"/>
      <c r="K127" s="36"/>
      <c r="L127" s="36"/>
      <c r="M127" s="36"/>
      <c r="N127" s="36"/>
      <c r="O127" s="29"/>
      <c r="P127" s="36"/>
      <c r="Q127" s="29"/>
      <c r="R127" s="36"/>
      <c r="S127" s="36"/>
      <c r="T127" s="36"/>
      <c r="U127" s="36"/>
      <c r="V127" s="36"/>
      <c r="W127" s="36"/>
      <c r="X127" s="36"/>
      <c r="Y127" s="29"/>
      <c r="Z127" s="36"/>
      <c r="AA127" s="66"/>
      <c r="AB127" s="36"/>
      <c r="AC127" s="36"/>
      <c r="AD127" s="36"/>
      <c r="AE127" s="36"/>
      <c r="AF127" s="36"/>
      <c r="AG127" s="36"/>
      <c r="AH127" s="29"/>
      <c r="AI127" s="36"/>
      <c r="AJ127" s="29"/>
      <c r="AK127" s="36"/>
      <c r="AL127" s="36"/>
      <c r="AM127" s="36"/>
      <c r="AN127" s="29"/>
      <c r="AO127" s="36"/>
      <c r="AP127" s="29"/>
      <c r="AQ127" s="36"/>
      <c r="AR127" s="29"/>
      <c r="AS127" s="36"/>
      <c r="AT127" s="36"/>
      <c r="AU127" s="36"/>
      <c r="AV127" s="29"/>
      <c r="AW127" s="36"/>
      <c r="AX127" s="36"/>
      <c r="AY127" s="36"/>
      <c r="AZ127" s="29"/>
      <c r="BA127" s="36"/>
      <c r="BB127" s="36"/>
      <c r="BC127" s="36"/>
      <c r="BD127" s="36"/>
      <c r="BE127" s="36"/>
      <c r="BF127" s="36"/>
      <c r="BG127" s="36"/>
      <c r="BH127" s="36"/>
      <c r="BI127" s="36"/>
      <c r="BJ127" s="29"/>
      <c r="BK127" s="36"/>
      <c r="BL127" s="29"/>
      <c r="BM127" s="36"/>
      <c r="BN127" s="36"/>
      <c r="BO127" s="36"/>
      <c r="BP127" s="29"/>
      <c r="BQ127" s="36"/>
      <c r="BR127" s="29"/>
      <c r="BS127" s="36"/>
      <c r="BT127" s="36"/>
      <c r="BU127" s="36"/>
      <c r="BV127" s="36"/>
    </row>
    <row r="128" spans="1:75" s="86" customFormat="1" x14ac:dyDescent="0.25">
      <c r="A128" s="79">
        <v>126</v>
      </c>
      <c r="B128" s="79">
        <v>1</v>
      </c>
      <c r="C128" s="80" t="s">
        <v>591</v>
      </c>
      <c r="D128" s="40">
        <f>январь!D128-февраль!E128</f>
        <v>2286.1292393333333</v>
      </c>
      <c r="E128" s="81">
        <f t="shared" si="1"/>
        <v>9.3889999999999993</v>
      </c>
      <c r="F128" s="82"/>
      <c r="G128" s="82"/>
      <c r="H128" s="82"/>
      <c r="I128" s="83"/>
      <c r="J128" s="82"/>
      <c r="K128" s="82"/>
      <c r="L128" s="82"/>
      <c r="M128" s="82"/>
      <c r="N128" s="82"/>
      <c r="O128" s="84"/>
      <c r="P128" s="82"/>
      <c r="Q128" s="84"/>
      <c r="R128" s="82"/>
      <c r="S128" s="82"/>
      <c r="T128" s="82"/>
      <c r="U128" s="82"/>
      <c r="V128" s="82"/>
      <c r="W128" s="82"/>
      <c r="X128" s="82"/>
      <c r="Y128" s="84"/>
      <c r="Z128" s="82"/>
      <c r="AA128" s="85"/>
      <c r="AB128" s="82"/>
      <c r="AC128" s="82"/>
      <c r="AD128" s="82"/>
      <c r="AE128" s="82"/>
      <c r="AF128" s="82"/>
      <c r="AG128" s="82"/>
      <c r="AH128" s="84"/>
      <c r="AI128" s="82"/>
      <c r="AJ128" s="84"/>
      <c r="AK128" s="82"/>
      <c r="AL128" s="82"/>
      <c r="AM128" s="82"/>
      <c r="AN128" s="84"/>
      <c r="AO128" s="82"/>
      <c r="AP128" s="84"/>
      <c r="AQ128" s="82"/>
      <c r="AR128" s="84"/>
      <c r="AS128" s="82"/>
      <c r="AT128" s="82"/>
      <c r="AU128" s="82"/>
      <c r="AV128" s="84"/>
      <c r="AW128" s="82"/>
      <c r="AX128" s="82"/>
      <c r="AY128" s="82"/>
      <c r="AZ128" s="84"/>
      <c r="BA128" s="82"/>
      <c r="BB128" s="82"/>
      <c r="BC128" s="82"/>
      <c r="BD128" s="82"/>
      <c r="BE128" s="82"/>
      <c r="BF128" s="82">
        <v>6.0000000000000001E-3</v>
      </c>
      <c r="BG128" s="82">
        <v>6.49</v>
      </c>
      <c r="BH128" s="82"/>
      <c r="BI128" s="82"/>
      <c r="BJ128" s="84"/>
      <c r="BK128" s="82"/>
      <c r="BL128" s="84">
        <v>6</v>
      </c>
      <c r="BM128" s="82">
        <v>2.899</v>
      </c>
      <c r="BN128" s="82"/>
      <c r="BO128" s="82"/>
      <c r="BP128" s="84"/>
      <c r="BQ128" s="82"/>
      <c r="BR128" s="84"/>
      <c r="BS128" s="82"/>
      <c r="BT128" s="82"/>
      <c r="BU128" s="82"/>
      <c r="BV128" s="82"/>
    </row>
    <row r="129" spans="1:75" x14ac:dyDescent="0.25">
      <c r="A129" s="16">
        <v>127</v>
      </c>
      <c r="B129" s="16">
        <v>1</v>
      </c>
      <c r="C129" s="31" t="s">
        <v>940</v>
      </c>
      <c r="D129" s="40">
        <f>январь!D129-февраль!E129</f>
        <v>-86.000429053140138</v>
      </c>
      <c r="E129" s="40">
        <f t="shared" si="1"/>
        <v>0</v>
      </c>
      <c r="F129" s="36"/>
      <c r="G129" s="36"/>
      <c r="H129" s="36"/>
      <c r="I129" s="27"/>
      <c r="J129" s="36"/>
      <c r="K129" s="36"/>
      <c r="L129" s="36"/>
      <c r="M129" s="36"/>
      <c r="N129" s="36"/>
      <c r="O129" s="29"/>
      <c r="P129" s="36"/>
      <c r="Q129" s="29"/>
      <c r="R129" s="36"/>
      <c r="S129" s="36"/>
      <c r="T129" s="36"/>
      <c r="U129" s="36"/>
      <c r="V129" s="36"/>
      <c r="W129" s="36"/>
      <c r="X129" s="36"/>
      <c r="Y129" s="29"/>
      <c r="Z129" s="36"/>
      <c r="AA129" s="66"/>
      <c r="AB129" s="36"/>
      <c r="AC129" s="36"/>
      <c r="AD129" s="36"/>
      <c r="AE129" s="36"/>
      <c r="AF129" s="36"/>
      <c r="AG129" s="36"/>
      <c r="AH129" s="29"/>
      <c r="AI129" s="36"/>
      <c r="AJ129" s="29"/>
      <c r="AK129" s="36"/>
      <c r="AL129" s="36"/>
      <c r="AM129" s="36"/>
      <c r="AN129" s="29"/>
      <c r="AO129" s="36"/>
      <c r="AP129" s="29"/>
      <c r="AQ129" s="36"/>
      <c r="AR129" s="29"/>
      <c r="AS129" s="36"/>
      <c r="AT129" s="36"/>
      <c r="AU129" s="36"/>
      <c r="AV129" s="29"/>
      <c r="AW129" s="36"/>
      <c r="AX129" s="36"/>
      <c r="AY129" s="36"/>
      <c r="AZ129" s="29"/>
      <c r="BA129" s="36"/>
      <c r="BB129" s="36"/>
      <c r="BC129" s="36"/>
      <c r="BD129" s="36"/>
      <c r="BE129" s="36"/>
      <c r="BF129" s="36"/>
      <c r="BG129" s="36"/>
      <c r="BH129" s="36"/>
      <c r="BI129" s="36"/>
      <c r="BJ129" s="29"/>
      <c r="BK129" s="36"/>
      <c r="BL129" s="29"/>
      <c r="BM129" s="36"/>
      <c r="BN129" s="36"/>
      <c r="BO129" s="36"/>
      <c r="BP129" s="29"/>
      <c r="BQ129" s="36"/>
      <c r="BR129" s="29"/>
      <c r="BS129" s="36"/>
      <c r="BT129" s="36"/>
      <c r="BU129" s="36"/>
      <c r="BV129" s="36"/>
    </row>
    <row r="130" spans="1:75" s="86" customFormat="1" x14ac:dyDescent="0.25">
      <c r="A130" s="79">
        <v>128</v>
      </c>
      <c r="B130" s="79">
        <v>1</v>
      </c>
      <c r="C130" s="80" t="s">
        <v>592</v>
      </c>
      <c r="D130" s="40">
        <f>январь!D130-февраль!E130</f>
        <v>-545.9744476811594</v>
      </c>
      <c r="E130" s="81">
        <f t="shared" si="1"/>
        <v>295.452</v>
      </c>
      <c r="F130" s="82"/>
      <c r="G130" s="82"/>
      <c r="H130" s="82"/>
      <c r="I130" s="83"/>
      <c r="J130" s="82"/>
      <c r="K130" s="82"/>
      <c r="L130" s="82"/>
      <c r="M130" s="82"/>
      <c r="N130" s="82"/>
      <c r="O130" s="84"/>
      <c r="P130" s="82"/>
      <c r="Q130" s="84"/>
      <c r="R130" s="82"/>
      <c r="S130" s="82"/>
      <c r="T130" s="82"/>
      <c r="U130" s="82"/>
      <c r="V130" s="82"/>
      <c r="W130" s="82"/>
      <c r="X130" s="82"/>
      <c r="Y130" s="84"/>
      <c r="Z130" s="82"/>
      <c r="AA130" s="85"/>
      <c r="AB130" s="82"/>
      <c r="AC130" s="82"/>
      <c r="AD130" s="82"/>
      <c r="AE130" s="82"/>
      <c r="AF130" s="82"/>
      <c r="AG130" s="82"/>
      <c r="AH130" s="84"/>
      <c r="AI130" s="82"/>
      <c r="AJ130" s="84"/>
      <c r="AK130" s="82"/>
      <c r="AL130" s="82"/>
      <c r="AM130" s="82"/>
      <c r="AN130" s="84"/>
      <c r="AO130" s="82"/>
      <c r="AP130" s="84"/>
      <c r="AQ130" s="82"/>
      <c r="AR130" s="84">
        <v>5</v>
      </c>
      <c r="AS130" s="82">
        <v>295.452</v>
      </c>
      <c r="AT130" s="82"/>
      <c r="AU130" s="82"/>
      <c r="AV130" s="84"/>
      <c r="AW130" s="82"/>
      <c r="AX130" s="82"/>
      <c r="AY130" s="82"/>
      <c r="AZ130" s="84"/>
      <c r="BA130" s="82"/>
      <c r="BB130" s="82"/>
      <c r="BC130" s="82"/>
      <c r="BD130" s="82"/>
      <c r="BE130" s="82"/>
      <c r="BF130" s="82"/>
      <c r="BG130" s="82"/>
      <c r="BH130" s="82"/>
      <c r="BI130" s="82"/>
      <c r="BJ130" s="84"/>
      <c r="BK130" s="82"/>
      <c r="BL130" s="84"/>
      <c r="BM130" s="82"/>
      <c r="BN130" s="82"/>
      <c r="BO130" s="82"/>
      <c r="BP130" s="84"/>
      <c r="BQ130" s="82"/>
      <c r="BR130" s="84"/>
      <c r="BS130" s="82"/>
      <c r="BT130" s="82"/>
      <c r="BU130" s="82"/>
      <c r="BV130" s="82"/>
    </row>
    <row r="131" spans="1:75" x14ac:dyDescent="0.25">
      <c r="A131" s="16">
        <v>129</v>
      </c>
      <c r="B131" s="16">
        <v>1</v>
      </c>
      <c r="C131" s="31" t="s">
        <v>593</v>
      </c>
      <c r="D131" s="40">
        <f>январь!D131-февраль!E131</f>
        <v>133.47009496618358</v>
      </c>
      <c r="E131" s="40">
        <f t="shared" si="1"/>
        <v>0</v>
      </c>
      <c r="F131" s="36"/>
      <c r="G131" s="36"/>
      <c r="H131" s="36"/>
      <c r="I131" s="27"/>
      <c r="J131" s="36"/>
      <c r="K131" s="36"/>
      <c r="L131" s="36"/>
      <c r="M131" s="36"/>
      <c r="N131" s="36"/>
      <c r="O131" s="29"/>
      <c r="P131" s="36"/>
      <c r="Q131" s="29"/>
      <c r="R131" s="36"/>
      <c r="S131" s="36"/>
      <c r="T131" s="36"/>
      <c r="U131" s="36"/>
      <c r="V131" s="36"/>
      <c r="W131" s="36"/>
      <c r="X131" s="36"/>
      <c r="Y131" s="29"/>
      <c r="Z131" s="36"/>
      <c r="AA131" s="66"/>
      <c r="AB131" s="36"/>
      <c r="AC131" s="36"/>
      <c r="AD131" s="36"/>
      <c r="AE131" s="36"/>
      <c r="AF131" s="36"/>
      <c r="AG131" s="36"/>
      <c r="AH131" s="29"/>
      <c r="AI131" s="36"/>
      <c r="AJ131" s="29"/>
      <c r="AK131" s="36"/>
      <c r="AL131" s="36"/>
      <c r="AM131" s="36"/>
      <c r="AN131" s="29"/>
      <c r="AO131" s="36"/>
      <c r="AP131" s="29"/>
      <c r="AQ131" s="36"/>
      <c r="AR131" s="29"/>
      <c r="AS131" s="36"/>
      <c r="AT131" s="36"/>
      <c r="AU131" s="36"/>
      <c r="AV131" s="29"/>
      <c r="AW131" s="36"/>
      <c r="AX131" s="36"/>
      <c r="AY131" s="36"/>
      <c r="AZ131" s="29"/>
      <c r="BA131" s="36"/>
      <c r="BB131" s="36"/>
      <c r="BC131" s="36"/>
      <c r="BD131" s="36"/>
      <c r="BE131" s="36"/>
      <c r="BF131" s="36"/>
      <c r="BG131" s="36"/>
      <c r="BH131" s="36"/>
      <c r="BI131" s="36"/>
      <c r="BJ131" s="29"/>
      <c r="BK131" s="36"/>
      <c r="BL131" s="29"/>
      <c r="BM131" s="36"/>
      <c r="BN131" s="36"/>
      <c r="BO131" s="36"/>
      <c r="BP131" s="29"/>
      <c r="BQ131" s="36"/>
      <c r="BR131" s="29"/>
      <c r="BS131" s="36"/>
      <c r="BT131" s="36"/>
      <c r="BU131" s="36"/>
      <c r="BV131" s="36"/>
    </row>
    <row r="132" spans="1:75" x14ac:dyDescent="0.25">
      <c r="A132" s="16">
        <v>130</v>
      </c>
      <c r="B132" s="16">
        <v>1</v>
      </c>
      <c r="C132" s="31" t="s">
        <v>594</v>
      </c>
      <c r="D132" s="40">
        <f>январь!D132-февраль!E132</f>
        <v>388.96268230917872</v>
      </c>
      <c r="E132" s="40">
        <f t="shared" ref="E132:E195" si="2">G132+H132+J132+L132+N132+P132+R132+T132+V132+X132+Z132+AC132+AE132+AG132+AI132+AK132+AM132+AO132+AQ132+AS132+AU132+AW132+AY132+BA132+BC132+BE132+BG132+BI132+BK132+BM132+BO132+BQ132+BS132+BU132+BV132</f>
        <v>0</v>
      </c>
      <c r="F132" s="36"/>
      <c r="G132" s="36"/>
      <c r="H132" s="36"/>
      <c r="I132" s="27"/>
      <c r="J132" s="36"/>
      <c r="K132" s="36"/>
      <c r="L132" s="36"/>
      <c r="M132" s="36"/>
      <c r="N132" s="36"/>
      <c r="O132" s="29"/>
      <c r="P132" s="36"/>
      <c r="Q132" s="29"/>
      <c r="R132" s="36"/>
      <c r="S132" s="36"/>
      <c r="T132" s="36"/>
      <c r="U132" s="36"/>
      <c r="V132" s="36"/>
      <c r="W132" s="36"/>
      <c r="X132" s="36"/>
      <c r="Y132" s="29"/>
      <c r="Z132" s="36"/>
      <c r="AA132" s="66"/>
      <c r="AB132" s="36"/>
      <c r="AC132" s="36"/>
      <c r="AD132" s="36"/>
      <c r="AE132" s="36"/>
      <c r="AF132" s="36"/>
      <c r="AG132" s="36"/>
      <c r="AH132" s="29"/>
      <c r="AI132" s="36"/>
      <c r="AJ132" s="29"/>
      <c r="AK132" s="36"/>
      <c r="AL132" s="36"/>
      <c r="AM132" s="36"/>
      <c r="AN132" s="29"/>
      <c r="AO132" s="36"/>
      <c r="AP132" s="29"/>
      <c r="AQ132" s="36"/>
      <c r="AR132" s="29"/>
      <c r="AS132" s="36"/>
      <c r="AT132" s="36"/>
      <c r="AU132" s="36"/>
      <c r="AV132" s="29"/>
      <c r="AW132" s="36"/>
      <c r="AX132" s="36"/>
      <c r="AY132" s="36"/>
      <c r="AZ132" s="29"/>
      <c r="BA132" s="36"/>
      <c r="BB132" s="36"/>
      <c r="BC132" s="36"/>
      <c r="BD132" s="36"/>
      <c r="BE132" s="36"/>
      <c r="BF132" s="36"/>
      <c r="BG132" s="36"/>
      <c r="BH132" s="36"/>
      <c r="BI132" s="36"/>
      <c r="BJ132" s="29"/>
      <c r="BK132" s="36"/>
      <c r="BL132" s="29"/>
      <c r="BM132" s="36"/>
      <c r="BN132" s="36"/>
      <c r="BO132" s="36"/>
      <c r="BP132" s="29"/>
      <c r="BQ132" s="36"/>
      <c r="BR132" s="29"/>
      <c r="BS132" s="36"/>
      <c r="BT132" s="36"/>
      <c r="BU132" s="36"/>
      <c r="BV132" s="36"/>
    </row>
    <row r="133" spans="1:75" s="86" customFormat="1" x14ac:dyDescent="0.25">
      <c r="A133" s="79">
        <v>131</v>
      </c>
      <c r="B133" s="79">
        <v>1</v>
      </c>
      <c r="C133" s="80" t="s">
        <v>595</v>
      </c>
      <c r="D133" s="40">
        <f>январь!D133-февраль!E133</f>
        <v>262.39184644444435</v>
      </c>
      <c r="E133" s="81">
        <f t="shared" si="2"/>
        <v>5.1840000000000002</v>
      </c>
      <c r="F133" s="82"/>
      <c r="G133" s="82"/>
      <c r="H133" s="82"/>
      <c r="I133" s="83"/>
      <c r="J133" s="82"/>
      <c r="K133" s="82"/>
      <c r="L133" s="82"/>
      <c r="M133" s="82"/>
      <c r="N133" s="82"/>
      <c r="O133" s="84"/>
      <c r="P133" s="82"/>
      <c r="Q133" s="84"/>
      <c r="R133" s="82"/>
      <c r="S133" s="82"/>
      <c r="T133" s="82"/>
      <c r="U133" s="82"/>
      <c r="V133" s="82"/>
      <c r="W133" s="82"/>
      <c r="X133" s="82"/>
      <c r="Y133" s="84"/>
      <c r="Z133" s="82"/>
      <c r="AA133" s="85"/>
      <c r="AB133" s="82"/>
      <c r="AC133" s="82"/>
      <c r="AD133" s="82"/>
      <c r="AE133" s="82"/>
      <c r="AF133" s="82"/>
      <c r="AG133" s="82"/>
      <c r="AH133" s="84"/>
      <c r="AI133" s="82"/>
      <c r="AJ133" s="84"/>
      <c r="AK133" s="82"/>
      <c r="AL133" s="82"/>
      <c r="AM133" s="82"/>
      <c r="AN133" s="84"/>
      <c r="AO133" s="82"/>
      <c r="AP133" s="84"/>
      <c r="AQ133" s="82"/>
      <c r="AR133" s="84"/>
      <c r="AS133" s="82"/>
      <c r="AT133" s="82"/>
      <c r="AU133" s="82"/>
      <c r="AV133" s="84"/>
      <c r="AW133" s="82"/>
      <c r="AX133" s="82"/>
      <c r="AY133" s="82"/>
      <c r="AZ133" s="84"/>
      <c r="BA133" s="82"/>
      <c r="BB133" s="82"/>
      <c r="BC133" s="82"/>
      <c r="BD133" s="82"/>
      <c r="BE133" s="82"/>
      <c r="BF133" s="82">
        <v>2E-3</v>
      </c>
      <c r="BG133" s="82">
        <v>2.1629999999999998</v>
      </c>
      <c r="BH133" s="82"/>
      <c r="BI133" s="82"/>
      <c r="BJ133" s="84"/>
      <c r="BK133" s="82"/>
      <c r="BL133" s="84">
        <v>4</v>
      </c>
      <c r="BM133" s="82">
        <v>1.9330000000000001</v>
      </c>
      <c r="BN133" s="82"/>
      <c r="BO133" s="82"/>
      <c r="BP133" s="84"/>
      <c r="BQ133" s="82"/>
      <c r="BR133" s="84"/>
      <c r="BS133" s="82"/>
      <c r="BT133" s="82"/>
      <c r="BU133" s="82"/>
      <c r="BV133" s="82">
        <v>1.0880000000000001</v>
      </c>
      <c r="BW133" s="86" t="s">
        <v>1070</v>
      </c>
    </row>
    <row r="134" spans="1:75" x14ac:dyDescent="0.25">
      <c r="A134" s="16">
        <v>132</v>
      </c>
      <c r="B134" s="16">
        <v>1</v>
      </c>
      <c r="C134" s="31" t="s">
        <v>596</v>
      </c>
      <c r="D134" s="40">
        <f>январь!D134-февраль!E134</f>
        <v>-732.08991706280199</v>
      </c>
      <c r="E134" s="40">
        <f t="shared" si="2"/>
        <v>0</v>
      </c>
      <c r="F134" s="36"/>
      <c r="G134" s="36"/>
      <c r="H134" s="36"/>
      <c r="I134" s="27"/>
      <c r="J134" s="36"/>
      <c r="K134" s="36"/>
      <c r="L134" s="36"/>
      <c r="M134" s="36"/>
      <c r="N134" s="36"/>
      <c r="O134" s="29"/>
      <c r="P134" s="36"/>
      <c r="Q134" s="29"/>
      <c r="R134" s="36"/>
      <c r="S134" s="36"/>
      <c r="T134" s="36"/>
      <c r="U134" s="36"/>
      <c r="V134" s="36"/>
      <c r="W134" s="36"/>
      <c r="X134" s="36"/>
      <c r="Y134" s="29"/>
      <c r="Z134" s="36"/>
      <c r="AA134" s="66"/>
      <c r="AB134" s="36"/>
      <c r="AC134" s="36"/>
      <c r="AD134" s="36"/>
      <c r="AE134" s="36"/>
      <c r="AF134" s="36"/>
      <c r="AG134" s="36"/>
      <c r="AH134" s="29"/>
      <c r="AI134" s="36"/>
      <c r="AJ134" s="29"/>
      <c r="AK134" s="36"/>
      <c r="AL134" s="36"/>
      <c r="AM134" s="36"/>
      <c r="AN134" s="29"/>
      <c r="AO134" s="36"/>
      <c r="AP134" s="29"/>
      <c r="AQ134" s="36"/>
      <c r="AR134" s="29"/>
      <c r="AS134" s="36"/>
      <c r="AT134" s="36"/>
      <c r="AU134" s="36"/>
      <c r="AV134" s="29"/>
      <c r="AW134" s="36"/>
      <c r="AX134" s="36"/>
      <c r="AY134" s="36"/>
      <c r="AZ134" s="29"/>
      <c r="BA134" s="36"/>
      <c r="BB134" s="36"/>
      <c r="BC134" s="36"/>
      <c r="BD134" s="36"/>
      <c r="BE134" s="36"/>
      <c r="BF134" s="36"/>
      <c r="BG134" s="36"/>
      <c r="BH134" s="36"/>
      <c r="BI134" s="36"/>
      <c r="BJ134" s="29"/>
      <c r="BK134" s="36"/>
      <c r="BL134" s="29"/>
      <c r="BM134" s="36"/>
      <c r="BN134" s="36"/>
      <c r="BO134" s="36"/>
      <c r="BP134" s="29"/>
      <c r="BQ134" s="36"/>
      <c r="BR134" s="29"/>
      <c r="BS134" s="36"/>
      <c r="BT134" s="36"/>
      <c r="BU134" s="36"/>
      <c r="BV134" s="36"/>
    </row>
    <row r="135" spans="1:75" x14ac:dyDescent="0.25">
      <c r="A135" s="16">
        <v>133</v>
      </c>
      <c r="B135" s="16">
        <v>1</v>
      </c>
      <c r="C135" s="31" t="s">
        <v>597</v>
      </c>
      <c r="D135" s="40">
        <f>январь!D135-февраль!E135</f>
        <v>-348.77077193236715</v>
      </c>
      <c r="E135" s="40">
        <f t="shared" si="2"/>
        <v>0</v>
      </c>
      <c r="F135" s="36"/>
      <c r="G135" s="36"/>
      <c r="H135" s="36"/>
      <c r="I135" s="27"/>
      <c r="J135" s="36"/>
      <c r="K135" s="36"/>
      <c r="L135" s="36"/>
      <c r="M135" s="36"/>
      <c r="N135" s="36"/>
      <c r="O135" s="29"/>
      <c r="P135" s="36"/>
      <c r="Q135" s="29"/>
      <c r="R135" s="36"/>
      <c r="S135" s="36"/>
      <c r="T135" s="36"/>
      <c r="U135" s="36"/>
      <c r="V135" s="36"/>
      <c r="W135" s="36"/>
      <c r="X135" s="36"/>
      <c r="Y135" s="29"/>
      <c r="Z135" s="36"/>
      <c r="AA135" s="66"/>
      <c r="AB135" s="36"/>
      <c r="AC135" s="36"/>
      <c r="AD135" s="36"/>
      <c r="AE135" s="36"/>
      <c r="AF135" s="36"/>
      <c r="AG135" s="36"/>
      <c r="AH135" s="29"/>
      <c r="AI135" s="36"/>
      <c r="AJ135" s="29"/>
      <c r="AK135" s="36"/>
      <c r="AL135" s="36"/>
      <c r="AM135" s="36"/>
      <c r="AN135" s="29"/>
      <c r="AO135" s="36"/>
      <c r="AP135" s="29"/>
      <c r="AQ135" s="36"/>
      <c r="AR135" s="29"/>
      <c r="AS135" s="36"/>
      <c r="AT135" s="36"/>
      <c r="AU135" s="36"/>
      <c r="AV135" s="29"/>
      <c r="AW135" s="36"/>
      <c r="AX135" s="36"/>
      <c r="AY135" s="36"/>
      <c r="AZ135" s="29"/>
      <c r="BA135" s="36"/>
      <c r="BB135" s="36"/>
      <c r="BC135" s="36"/>
      <c r="BD135" s="36"/>
      <c r="BE135" s="36"/>
      <c r="BF135" s="36"/>
      <c r="BG135" s="36"/>
      <c r="BH135" s="36"/>
      <c r="BI135" s="36"/>
      <c r="BJ135" s="29"/>
      <c r="BK135" s="36"/>
      <c r="BL135" s="29"/>
      <c r="BM135" s="36"/>
      <c r="BN135" s="36"/>
      <c r="BO135" s="36"/>
      <c r="BP135" s="29"/>
      <c r="BQ135" s="36"/>
      <c r="BR135" s="29"/>
      <c r="BS135" s="36"/>
      <c r="BT135" s="36"/>
      <c r="BU135" s="36"/>
      <c r="BV135" s="36"/>
    </row>
    <row r="136" spans="1:75" x14ac:dyDescent="0.25">
      <c r="A136" s="16">
        <v>134</v>
      </c>
      <c r="B136" s="16">
        <v>1</v>
      </c>
      <c r="C136" s="31" t="s">
        <v>598</v>
      </c>
      <c r="D136" s="40">
        <f>январь!D136-февраль!E136</f>
        <v>-139.14283173913043</v>
      </c>
      <c r="E136" s="40">
        <f t="shared" si="2"/>
        <v>0</v>
      </c>
      <c r="F136" s="36"/>
      <c r="G136" s="36"/>
      <c r="H136" s="36"/>
      <c r="I136" s="27"/>
      <c r="J136" s="36"/>
      <c r="K136" s="36"/>
      <c r="L136" s="36"/>
      <c r="M136" s="36"/>
      <c r="N136" s="36"/>
      <c r="O136" s="29"/>
      <c r="P136" s="36"/>
      <c r="Q136" s="29"/>
      <c r="R136" s="36"/>
      <c r="S136" s="36"/>
      <c r="T136" s="36"/>
      <c r="U136" s="36"/>
      <c r="V136" s="36"/>
      <c r="W136" s="36"/>
      <c r="X136" s="36"/>
      <c r="Y136" s="29"/>
      <c r="Z136" s="36"/>
      <c r="AA136" s="66"/>
      <c r="AB136" s="36"/>
      <c r="AC136" s="36"/>
      <c r="AD136" s="36"/>
      <c r="AE136" s="36"/>
      <c r="AF136" s="36"/>
      <c r="AG136" s="36"/>
      <c r="AH136" s="29"/>
      <c r="AI136" s="36"/>
      <c r="AJ136" s="29"/>
      <c r="AK136" s="36"/>
      <c r="AL136" s="36"/>
      <c r="AM136" s="36"/>
      <c r="AN136" s="29"/>
      <c r="AO136" s="36"/>
      <c r="AP136" s="29"/>
      <c r="AQ136" s="36"/>
      <c r="AR136" s="29"/>
      <c r="AS136" s="36"/>
      <c r="AT136" s="36"/>
      <c r="AU136" s="36"/>
      <c r="AV136" s="29"/>
      <c r="AW136" s="36"/>
      <c r="AX136" s="36"/>
      <c r="AY136" s="36"/>
      <c r="AZ136" s="29"/>
      <c r="BA136" s="36"/>
      <c r="BB136" s="36"/>
      <c r="BC136" s="36"/>
      <c r="BD136" s="36"/>
      <c r="BE136" s="36"/>
      <c r="BF136" s="36"/>
      <c r="BG136" s="36"/>
      <c r="BH136" s="36"/>
      <c r="BI136" s="36"/>
      <c r="BJ136" s="29"/>
      <c r="BK136" s="36"/>
      <c r="BL136" s="29"/>
      <c r="BM136" s="36"/>
      <c r="BN136" s="36"/>
      <c r="BO136" s="36"/>
      <c r="BP136" s="29"/>
      <c r="BQ136" s="36"/>
      <c r="BR136" s="29"/>
      <c r="BS136" s="36"/>
      <c r="BT136" s="36"/>
      <c r="BU136" s="36"/>
      <c r="BV136" s="36"/>
    </row>
    <row r="137" spans="1:75" x14ac:dyDescent="0.25">
      <c r="A137" s="16">
        <v>135</v>
      </c>
      <c r="B137" s="16">
        <v>1</v>
      </c>
      <c r="C137" s="31" t="s">
        <v>599</v>
      </c>
      <c r="D137" s="40">
        <f>январь!D137-февраль!E137</f>
        <v>-1056.758968995169</v>
      </c>
      <c r="E137" s="40">
        <f t="shared" si="2"/>
        <v>0</v>
      </c>
      <c r="F137" s="36"/>
      <c r="G137" s="36"/>
      <c r="H137" s="36"/>
      <c r="I137" s="27"/>
      <c r="J137" s="36"/>
      <c r="K137" s="36"/>
      <c r="L137" s="36"/>
      <c r="M137" s="36"/>
      <c r="N137" s="36"/>
      <c r="O137" s="29"/>
      <c r="P137" s="36"/>
      <c r="Q137" s="29"/>
      <c r="R137" s="36"/>
      <c r="S137" s="36"/>
      <c r="T137" s="36"/>
      <c r="U137" s="36"/>
      <c r="V137" s="36"/>
      <c r="W137" s="36"/>
      <c r="X137" s="36"/>
      <c r="Y137" s="29"/>
      <c r="Z137" s="36"/>
      <c r="AA137" s="66"/>
      <c r="AB137" s="36"/>
      <c r="AC137" s="36"/>
      <c r="AD137" s="36"/>
      <c r="AE137" s="36"/>
      <c r="AF137" s="36"/>
      <c r="AG137" s="36"/>
      <c r="AH137" s="29"/>
      <c r="AI137" s="36"/>
      <c r="AJ137" s="29"/>
      <c r="AK137" s="36"/>
      <c r="AL137" s="36"/>
      <c r="AM137" s="36"/>
      <c r="AN137" s="29"/>
      <c r="AO137" s="36"/>
      <c r="AP137" s="29"/>
      <c r="AQ137" s="36"/>
      <c r="AR137" s="29"/>
      <c r="AS137" s="36"/>
      <c r="AT137" s="36"/>
      <c r="AU137" s="36"/>
      <c r="AV137" s="29"/>
      <c r="AW137" s="36"/>
      <c r="AX137" s="36"/>
      <c r="AY137" s="36"/>
      <c r="AZ137" s="29"/>
      <c r="BA137" s="36"/>
      <c r="BB137" s="36"/>
      <c r="BC137" s="36"/>
      <c r="BD137" s="36"/>
      <c r="BE137" s="36"/>
      <c r="BF137" s="36"/>
      <c r="BG137" s="36"/>
      <c r="BH137" s="36"/>
      <c r="BI137" s="36"/>
      <c r="BJ137" s="29"/>
      <c r="BK137" s="36"/>
      <c r="BL137" s="29"/>
      <c r="BM137" s="36"/>
      <c r="BN137" s="36"/>
      <c r="BO137" s="36"/>
      <c r="BP137" s="29"/>
      <c r="BQ137" s="36"/>
      <c r="BR137" s="29"/>
      <c r="BS137" s="36"/>
      <c r="BT137" s="36"/>
      <c r="BU137" s="36"/>
      <c r="BV137" s="36"/>
    </row>
    <row r="138" spans="1:75" s="86" customFormat="1" x14ac:dyDescent="0.25">
      <c r="A138" s="79">
        <v>136</v>
      </c>
      <c r="B138" s="79">
        <v>1</v>
      </c>
      <c r="C138" s="80" t="s">
        <v>600</v>
      </c>
      <c r="D138" s="40">
        <f>январь!D138-февраль!E138</f>
        <v>-1348.7573616231882</v>
      </c>
      <c r="E138" s="81">
        <f t="shared" si="2"/>
        <v>296.74700000000001</v>
      </c>
      <c r="F138" s="82"/>
      <c r="G138" s="82"/>
      <c r="H138" s="82"/>
      <c r="I138" s="83"/>
      <c r="J138" s="82"/>
      <c r="K138" s="82"/>
      <c r="L138" s="82"/>
      <c r="M138" s="82">
        <v>0.251</v>
      </c>
      <c r="N138" s="82">
        <v>296.74700000000001</v>
      </c>
      <c r="O138" s="84"/>
      <c r="P138" s="82"/>
      <c r="Q138" s="84"/>
      <c r="R138" s="82"/>
      <c r="S138" s="82"/>
      <c r="T138" s="82"/>
      <c r="U138" s="82"/>
      <c r="V138" s="82"/>
      <c r="W138" s="82"/>
      <c r="X138" s="82"/>
      <c r="Y138" s="84"/>
      <c r="Z138" s="82"/>
      <c r="AA138" s="85"/>
      <c r="AB138" s="82"/>
      <c r="AC138" s="82"/>
      <c r="AD138" s="82"/>
      <c r="AE138" s="82"/>
      <c r="AF138" s="82"/>
      <c r="AG138" s="82"/>
      <c r="AH138" s="84"/>
      <c r="AI138" s="82"/>
      <c r="AJ138" s="84"/>
      <c r="AK138" s="82"/>
      <c r="AL138" s="82"/>
      <c r="AM138" s="82"/>
      <c r="AN138" s="84"/>
      <c r="AO138" s="82"/>
      <c r="AP138" s="84"/>
      <c r="AQ138" s="82"/>
      <c r="AR138" s="84"/>
      <c r="AS138" s="82"/>
      <c r="AT138" s="82"/>
      <c r="AU138" s="82"/>
      <c r="AV138" s="84"/>
      <c r="AW138" s="82"/>
      <c r="AX138" s="82"/>
      <c r="AY138" s="82"/>
      <c r="AZ138" s="84"/>
      <c r="BA138" s="82"/>
      <c r="BB138" s="82"/>
      <c r="BC138" s="82"/>
      <c r="BD138" s="82"/>
      <c r="BE138" s="82"/>
      <c r="BF138" s="82"/>
      <c r="BG138" s="82"/>
      <c r="BH138" s="82"/>
      <c r="BI138" s="82"/>
      <c r="BJ138" s="84"/>
      <c r="BK138" s="82"/>
      <c r="BL138" s="84"/>
      <c r="BM138" s="82"/>
      <c r="BN138" s="82"/>
      <c r="BO138" s="82"/>
      <c r="BP138" s="84"/>
      <c r="BQ138" s="82"/>
      <c r="BR138" s="84"/>
      <c r="BS138" s="82"/>
      <c r="BT138" s="82"/>
      <c r="BU138" s="82"/>
      <c r="BV138" s="82"/>
    </row>
    <row r="139" spans="1:75" x14ac:dyDescent="0.25">
      <c r="A139" s="16">
        <v>137</v>
      </c>
      <c r="B139" s="16">
        <v>1</v>
      </c>
      <c r="C139" s="31" t="s">
        <v>601</v>
      </c>
      <c r="D139" s="40">
        <f>январь!D139-февраль!E139</f>
        <v>-223.22960446376817</v>
      </c>
      <c r="E139" s="40">
        <f t="shared" si="2"/>
        <v>0</v>
      </c>
      <c r="F139" s="36"/>
      <c r="G139" s="36"/>
      <c r="H139" s="36"/>
      <c r="I139" s="27"/>
      <c r="J139" s="36"/>
      <c r="K139" s="36"/>
      <c r="L139" s="36"/>
      <c r="M139" s="36"/>
      <c r="N139" s="36"/>
      <c r="O139" s="29"/>
      <c r="P139" s="36"/>
      <c r="Q139" s="29"/>
      <c r="R139" s="36"/>
      <c r="S139" s="36"/>
      <c r="T139" s="36"/>
      <c r="U139" s="36"/>
      <c r="V139" s="36"/>
      <c r="W139" s="36"/>
      <c r="X139" s="36"/>
      <c r="Y139" s="29"/>
      <c r="Z139" s="36"/>
      <c r="AA139" s="66"/>
      <c r="AB139" s="36"/>
      <c r="AC139" s="36"/>
      <c r="AD139" s="36"/>
      <c r="AE139" s="36"/>
      <c r="AF139" s="36"/>
      <c r="AG139" s="36"/>
      <c r="AH139" s="29"/>
      <c r="AI139" s="36"/>
      <c r="AJ139" s="29"/>
      <c r="AK139" s="36"/>
      <c r="AL139" s="36"/>
      <c r="AM139" s="36"/>
      <c r="AN139" s="29"/>
      <c r="AO139" s="36"/>
      <c r="AP139" s="29"/>
      <c r="AQ139" s="36"/>
      <c r="AR139" s="29"/>
      <c r="AS139" s="36"/>
      <c r="AT139" s="36"/>
      <c r="AU139" s="36"/>
      <c r="AV139" s="29"/>
      <c r="AW139" s="36"/>
      <c r="AX139" s="36"/>
      <c r="AY139" s="36"/>
      <c r="AZ139" s="29"/>
      <c r="BA139" s="36"/>
      <c r="BB139" s="36"/>
      <c r="BC139" s="36"/>
      <c r="BD139" s="36"/>
      <c r="BE139" s="36"/>
      <c r="BF139" s="36"/>
      <c r="BG139" s="36"/>
      <c r="BH139" s="36"/>
      <c r="BI139" s="36"/>
      <c r="BJ139" s="29"/>
      <c r="BK139" s="36"/>
      <c r="BL139" s="29"/>
      <c r="BM139" s="36"/>
      <c r="BN139" s="36"/>
      <c r="BO139" s="36"/>
      <c r="BP139" s="29"/>
      <c r="BQ139" s="36"/>
      <c r="BR139" s="29"/>
      <c r="BS139" s="36"/>
      <c r="BT139" s="36"/>
      <c r="BU139" s="36"/>
      <c r="BV139" s="36"/>
    </row>
    <row r="140" spans="1:75" x14ac:dyDescent="0.25">
      <c r="A140" s="16">
        <v>138</v>
      </c>
      <c r="B140" s="16">
        <v>3</v>
      </c>
      <c r="C140" s="31" t="s">
        <v>602</v>
      </c>
      <c r="D140" s="40">
        <f>январь!D140-февраль!E140</f>
        <v>-168.81907159420294</v>
      </c>
      <c r="E140" s="40">
        <f t="shared" si="2"/>
        <v>0</v>
      </c>
      <c r="F140" s="36"/>
      <c r="G140" s="36"/>
      <c r="H140" s="36"/>
      <c r="I140" s="27"/>
      <c r="J140" s="36"/>
      <c r="K140" s="36"/>
      <c r="L140" s="36"/>
      <c r="M140" s="36"/>
      <c r="N140" s="36"/>
      <c r="O140" s="29"/>
      <c r="P140" s="36"/>
      <c r="Q140" s="29"/>
      <c r="R140" s="36"/>
      <c r="S140" s="36"/>
      <c r="T140" s="36"/>
      <c r="U140" s="36"/>
      <c r="V140" s="36"/>
      <c r="W140" s="36"/>
      <c r="X140" s="36"/>
      <c r="Y140" s="29"/>
      <c r="Z140" s="36"/>
      <c r="AA140" s="66"/>
      <c r="AB140" s="36"/>
      <c r="AC140" s="36"/>
      <c r="AD140" s="36"/>
      <c r="AE140" s="36"/>
      <c r="AF140" s="36"/>
      <c r="AG140" s="36"/>
      <c r="AH140" s="29"/>
      <c r="AI140" s="36"/>
      <c r="AJ140" s="29"/>
      <c r="AK140" s="36"/>
      <c r="AL140" s="36"/>
      <c r="AM140" s="36"/>
      <c r="AN140" s="29"/>
      <c r="AO140" s="36"/>
      <c r="AP140" s="29"/>
      <c r="AQ140" s="36"/>
      <c r="AR140" s="29"/>
      <c r="AS140" s="36"/>
      <c r="AT140" s="36"/>
      <c r="AU140" s="36"/>
      <c r="AV140" s="29"/>
      <c r="AW140" s="36"/>
      <c r="AX140" s="36"/>
      <c r="AY140" s="36"/>
      <c r="AZ140" s="29"/>
      <c r="BA140" s="36"/>
      <c r="BB140" s="36"/>
      <c r="BC140" s="36"/>
      <c r="BD140" s="36"/>
      <c r="BE140" s="36"/>
      <c r="BF140" s="36"/>
      <c r="BG140" s="36"/>
      <c r="BH140" s="36"/>
      <c r="BI140" s="36"/>
      <c r="BJ140" s="29"/>
      <c r="BK140" s="36"/>
      <c r="BL140" s="29"/>
      <c r="BM140" s="36"/>
      <c r="BN140" s="36"/>
      <c r="BO140" s="36"/>
      <c r="BP140" s="29"/>
      <c r="BQ140" s="36"/>
      <c r="BR140" s="29"/>
      <c r="BS140" s="36"/>
      <c r="BT140" s="36"/>
      <c r="BU140" s="36"/>
      <c r="BV140" s="36"/>
    </row>
    <row r="141" spans="1:75" s="86" customFormat="1" x14ac:dyDescent="0.25">
      <c r="A141" s="79">
        <v>139</v>
      </c>
      <c r="B141" s="79">
        <v>3</v>
      </c>
      <c r="C141" s="80" t="s">
        <v>603</v>
      </c>
      <c r="D141" s="40">
        <f>январь!D141-февраль!E141</f>
        <v>250.21724077294684</v>
      </c>
      <c r="E141" s="81">
        <f t="shared" si="2"/>
        <v>7.6740000000000004</v>
      </c>
      <c r="F141" s="82"/>
      <c r="G141" s="82"/>
      <c r="H141" s="82"/>
      <c r="I141" s="83"/>
      <c r="J141" s="82"/>
      <c r="K141" s="82"/>
      <c r="L141" s="82"/>
      <c r="M141" s="82"/>
      <c r="N141" s="82"/>
      <c r="O141" s="84"/>
      <c r="P141" s="82"/>
      <c r="Q141" s="84"/>
      <c r="R141" s="82"/>
      <c r="S141" s="82"/>
      <c r="T141" s="82"/>
      <c r="U141" s="82"/>
      <c r="V141" s="82"/>
      <c r="W141" s="82"/>
      <c r="X141" s="82"/>
      <c r="Y141" s="84"/>
      <c r="Z141" s="82"/>
      <c r="AA141" s="85"/>
      <c r="AB141" s="82"/>
      <c r="AC141" s="82"/>
      <c r="AD141" s="82"/>
      <c r="AE141" s="82"/>
      <c r="AF141" s="82"/>
      <c r="AG141" s="82"/>
      <c r="AH141" s="84"/>
      <c r="AI141" s="82"/>
      <c r="AJ141" s="84"/>
      <c r="AK141" s="82"/>
      <c r="AL141" s="82"/>
      <c r="AM141" s="82"/>
      <c r="AN141" s="84"/>
      <c r="AO141" s="82"/>
      <c r="AP141" s="84"/>
      <c r="AQ141" s="82"/>
      <c r="AR141" s="84"/>
      <c r="AS141" s="82"/>
      <c r="AT141" s="82"/>
      <c r="AU141" s="82"/>
      <c r="AV141" s="84"/>
      <c r="AW141" s="82"/>
      <c r="AX141" s="82"/>
      <c r="AY141" s="82"/>
      <c r="AZ141" s="84"/>
      <c r="BA141" s="82"/>
      <c r="BB141" s="82">
        <v>0.01</v>
      </c>
      <c r="BC141" s="82">
        <v>7.6740000000000004</v>
      </c>
      <c r="BD141" s="82"/>
      <c r="BE141" s="82"/>
      <c r="BF141" s="82"/>
      <c r="BG141" s="82"/>
      <c r="BH141" s="82"/>
      <c r="BI141" s="82"/>
      <c r="BJ141" s="84"/>
      <c r="BK141" s="82"/>
      <c r="BL141" s="84"/>
      <c r="BM141" s="82"/>
      <c r="BN141" s="82"/>
      <c r="BO141" s="82"/>
      <c r="BP141" s="84"/>
      <c r="BQ141" s="82"/>
      <c r="BR141" s="84"/>
      <c r="BS141" s="82"/>
      <c r="BT141" s="82"/>
      <c r="BU141" s="82"/>
      <c r="BV141" s="82"/>
    </row>
    <row r="142" spans="1:75" s="86" customFormat="1" x14ac:dyDescent="0.25">
      <c r="A142" s="79">
        <v>140</v>
      </c>
      <c r="B142" s="79">
        <v>3</v>
      </c>
      <c r="C142" s="80" t="s">
        <v>604</v>
      </c>
      <c r="D142" s="40">
        <f>январь!D142-февраль!E142</f>
        <v>413.20020154589366</v>
      </c>
      <c r="E142" s="81">
        <f t="shared" si="2"/>
        <v>0.997</v>
      </c>
      <c r="F142" s="82"/>
      <c r="G142" s="82"/>
      <c r="H142" s="82"/>
      <c r="I142" s="83"/>
      <c r="J142" s="82"/>
      <c r="K142" s="82"/>
      <c r="L142" s="82"/>
      <c r="M142" s="82"/>
      <c r="N142" s="82"/>
      <c r="O142" s="84"/>
      <c r="P142" s="82"/>
      <c r="Q142" s="84"/>
      <c r="R142" s="82"/>
      <c r="S142" s="82"/>
      <c r="T142" s="82"/>
      <c r="U142" s="82"/>
      <c r="V142" s="82"/>
      <c r="W142" s="82"/>
      <c r="X142" s="82"/>
      <c r="Y142" s="84"/>
      <c r="Z142" s="82"/>
      <c r="AA142" s="85"/>
      <c r="AB142" s="82"/>
      <c r="AC142" s="82"/>
      <c r="AD142" s="82"/>
      <c r="AE142" s="82"/>
      <c r="AF142" s="82"/>
      <c r="AG142" s="82"/>
      <c r="AH142" s="84"/>
      <c r="AI142" s="82"/>
      <c r="AJ142" s="84"/>
      <c r="AK142" s="82"/>
      <c r="AL142" s="82"/>
      <c r="AM142" s="82"/>
      <c r="AN142" s="84"/>
      <c r="AO142" s="82"/>
      <c r="AP142" s="84"/>
      <c r="AQ142" s="82"/>
      <c r="AR142" s="84"/>
      <c r="AS142" s="82"/>
      <c r="AT142" s="82"/>
      <c r="AU142" s="82"/>
      <c r="AV142" s="84"/>
      <c r="AW142" s="82"/>
      <c r="AX142" s="82"/>
      <c r="AY142" s="82"/>
      <c r="AZ142" s="84"/>
      <c r="BA142" s="82"/>
      <c r="BB142" s="82"/>
      <c r="BC142" s="82"/>
      <c r="BD142" s="82"/>
      <c r="BE142" s="82"/>
      <c r="BF142" s="82"/>
      <c r="BG142" s="82"/>
      <c r="BH142" s="82"/>
      <c r="BI142" s="82"/>
      <c r="BJ142" s="84"/>
      <c r="BK142" s="82"/>
      <c r="BL142" s="84"/>
      <c r="BM142" s="82"/>
      <c r="BN142" s="82"/>
      <c r="BO142" s="82"/>
      <c r="BP142" s="84"/>
      <c r="BQ142" s="82"/>
      <c r="BR142" s="84"/>
      <c r="BS142" s="82"/>
      <c r="BT142" s="82"/>
      <c r="BU142" s="82"/>
      <c r="BV142" s="82">
        <v>0.997</v>
      </c>
      <c r="BW142" s="86" t="s">
        <v>1070</v>
      </c>
    </row>
    <row r="143" spans="1:75" s="86" customFormat="1" x14ac:dyDescent="0.25">
      <c r="A143" s="79">
        <v>141</v>
      </c>
      <c r="B143" s="79">
        <v>3</v>
      </c>
      <c r="C143" s="80" t="s">
        <v>605</v>
      </c>
      <c r="D143" s="40">
        <f>январь!D143-февраль!E143</f>
        <v>-589.41103645410624</v>
      </c>
      <c r="E143" s="81">
        <f t="shared" si="2"/>
        <v>446.11300000000006</v>
      </c>
      <c r="F143" s="82"/>
      <c r="G143" s="82"/>
      <c r="H143" s="82"/>
      <c r="I143" s="83">
        <v>70</v>
      </c>
      <c r="J143" s="82">
        <v>318.96300000000002</v>
      </c>
      <c r="K143" s="82">
        <v>0.23899999999999999</v>
      </c>
      <c r="L143" s="82">
        <v>127.15</v>
      </c>
      <c r="M143" s="82"/>
      <c r="N143" s="82"/>
      <c r="O143" s="84"/>
      <c r="P143" s="82"/>
      <c r="Q143" s="84"/>
      <c r="R143" s="82"/>
      <c r="S143" s="82"/>
      <c r="T143" s="82"/>
      <c r="U143" s="82"/>
      <c r="V143" s="82"/>
      <c r="W143" s="82"/>
      <c r="X143" s="82"/>
      <c r="Y143" s="84"/>
      <c r="Z143" s="82"/>
      <c r="AA143" s="85"/>
      <c r="AB143" s="82"/>
      <c r="AC143" s="82"/>
      <c r="AD143" s="82"/>
      <c r="AE143" s="82"/>
      <c r="AF143" s="82"/>
      <c r="AG143" s="82"/>
      <c r="AH143" s="84"/>
      <c r="AI143" s="82"/>
      <c r="AJ143" s="84"/>
      <c r="AK143" s="82"/>
      <c r="AL143" s="82"/>
      <c r="AM143" s="82"/>
      <c r="AN143" s="84"/>
      <c r="AO143" s="82"/>
      <c r="AP143" s="84"/>
      <c r="AQ143" s="82"/>
      <c r="AR143" s="84"/>
      <c r="AS143" s="82"/>
      <c r="AT143" s="82"/>
      <c r="AU143" s="82"/>
      <c r="AV143" s="84"/>
      <c r="AW143" s="82"/>
      <c r="AX143" s="82"/>
      <c r="AY143" s="82"/>
      <c r="AZ143" s="84"/>
      <c r="BA143" s="82"/>
      <c r="BB143" s="82"/>
      <c r="BC143" s="82"/>
      <c r="BD143" s="82"/>
      <c r="BE143" s="82"/>
      <c r="BF143" s="82"/>
      <c r="BG143" s="82"/>
      <c r="BH143" s="82"/>
      <c r="BI143" s="82"/>
      <c r="BJ143" s="84"/>
      <c r="BK143" s="82"/>
      <c r="BL143" s="84"/>
      <c r="BM143" s="82"/>
      <c r="BN143" s="82"/>
      <c r="BO143" s="82"/>
      <c r="BP143" s="84"/>
      <c r="BQ143" s="82"/>
      <c r="BR143" s="84"/>
      <c r="BS143" s="82"/>
      <c r="BT143" s="82"/>
      <c r="BU143" s="82"/>
      <c r="BV143" s="82"/>
    </row>
    <row r="144" spans="1:75" x14ac:dyDescent="0.25">
      <c r="A144" s="16">
        <v>142</v>
      </c>
      <c r="B144" s="16">
        <v>3</v>
      </c>
      <c r="C144" s="31" t="s">
        <v>606</v>
      </c>
      <c r="D144" s="40">
        <f>январь!D144-февраль!E144</f>
        <v>110.29150684057973</v>
      </c>
      <c r="E144" s="40">
        <f t="shared" si="2"/>
        <v>0</v>
      </c>
      <c r="F144" s="36"/>
      <c r="G144" s="36"/>
      <c r="H144" s="36"/>
      <c r="I144" s="27"/>
      <c r="J144" s="36"/>
      <c r="K144" s="36"/>
      <c r="L144" s="36"/>
      <c r="M144" s="36"/>
      <c r="N144" s="36"/>
      <c r="O144" s="29"/>
      <c r="P144" s="36"/>
      <c r="Q144" s="29"/>
      <c r="R144" s="36"/>
      <c r="S144" s="36"/>
      <c r="T144" s="36"/>
      <c r="U144" s="36"/>
      <c r="V144" s="36"/>
      <c r="W144" s="36"/>
      <c r="X144" s="36"/>
      <c r="Y144" s="29"/>
      <c r="Z144" s="36"/>
      <c r="AA144" s="66"/>
      <c r="AB144" s="36"/>
      <c r="AC144" s="36"/>
      <c r="AD144" s="36"/>
      <c r="AE144" s="36"/>
      <c r="AF144" s="36"/>
      <c r="AG144" s="36"/>
      <c r="AH144" s="29"/>
      <c r="AI144" s="36"/>
      <c r="AJ144" s="29"/>
      <c r="AK144" s="36"/>
      <c r="AL144" s="36"/>
      <c r="AM144" s="36"/>
      <c r="AN144" s="29"/>
      <c r="AO144" s="36"/>
      <c r="AP144" s="29"/>
      <c r="AQ144" s="36"/>
      <c r="AR144" s="29"/>
      <c r="AS144" s="36"/>
      <c r="AT144" s="36"/>
      <c r="AU144" s="36"/>
      <c r="AV144" s="29"/>
      <c r="AW144" s="36"/>
      <c r="AX144" s="36"/>
      <c r="AY144" s="36"/>
      <c r="AZ144" s="29"/>
      <c r="BA144" s="36"/>
      <c r="BB144" s="36"/>
      <c r="BC144" s="36"/>
      <c r="BD144" s="36"/>
      <c r="BE144" s="36"/>
      <c r="BF144" s="36"/>
      <c r="BG144" s="36"/>
      <c r="BH144" s="36"/>
      <c r="BI144" s="36"/>
      <c r="BJ144" s="29"/>
      <c r="BK144" s="36"/>
      <c r="BL144" s="29"/>
      <c r="BM144" s="36"/>
      <c r="BN144" s="36"/>
      <c r="BO144" s="36"/>
      <c r="BP144" s="29"/>
      <c r="BQ144" s="36"/>
      <c r="BR144" s="29"/>
      <c r="BS144" s="36"/>
      <c r="BT144" s="36"/>
      <c r="BU144" s="36"/>
      <c r="BV144" s="36"/>
    </row>
    <row r="145" spans="1:75" x14ac:dyDescent="0.25">
      <c r="A145" s="16">
        <v>143</v>
      </c>
      <c r="B145" s="16">
        <v>3</v>
      </c>
      <c r="C145" s="31" t="s">
        <v>943</v>
      </c>
      <c r="D145" s="40">
        <f>январь!D145-февраль!E145</f>
        <v>443.35985657971014</v>
      </c>
      <c r="E145" s="40">
        <f t="shared" si="2"/>
        <v>0</v>
      </c>
      <c r="F145" s="36"/>
      <c r="G145" s="36"/>
      <c r="H145" s="36"/>
      <c r="I145" s="27"/>
      <c r="J145" s="36"/>
      <c r="K145" s="36"/>
      <c r="L145" s="36"/>
      <c r="M145" s="36"/>
      <c r="N145" s="36"/>
      <c r="O145" s="29"/>
      <c r="P145" s="36"/>
      <c r="Q145" s="29"/>
      <c r="R145" s="36"/>
      <c r="S145" s="36"/>
      <c r="T145" s="36"/>
      <c r="U145" s="36"/>
      <c r="V145" s="36"/>
      <c r="W145" s="36"/>
      <c r="X145" s="36"/>
      <c r="Y145" s="29"/>
      <c r="Z145" s="36"/>
      <c r="AA145" s="66"/>
      <c r="AB145" s="36"/>
      <c r="AC145" s="36"/>
      <c r="AD145" s="36"/>
      <c r="AE145" s="36"/>
      <c r="AF145" s="36"/>
      <c r="AG145" s="36"/>
      <c r="AH145" s="29"/>
      <c r="AI145" s="36"/>
      <c r="AJ145" s="29"/>
      <c r="AK145" s="36"/>
      <c r="AL145" s="36"/>
      <c r="AM145" s="36"/>
      <c r="AN145" s="29"/>
      <c r="AO145" s="36"/>
      <c r="AP145" s="29"/>
      <c r="AQ145" s="36"/>
      <c r="AR145" s="29"/>
      <c r="AS145" s="36"/>
      <c r="AT145" s="36"/>
      <c r="AU145" s="36"/>
      <c r="AV145" s="29"/>
      <c r="AW145" s="36"/>
      <c r="AX145" s="36"/>
      <c r="AY145" s="36"/>
      <c r="AZ145" s="29"/>
      <c r="BA145" s="36"/>
      <c r="BB145" s="36"/>
      <c r="BC145" s="36"/>
      <c r="BD145" s="36"/>
      <c r="BE145" s="36"/>
      <c r="BF145" s="36"/>
      <c r="BG145" s="36"/>
      <c r="BH145" s="36"/>
      <c r="BI145" s="36"/>
      <c r="BJ145" s="29"/>
      <c r="BK145" s="36"/>
      <c r="BL145" s="29"/>
      <c r="BM145" s="36"/>
      <c r="BN145" s="36"/>
      <c r="BO145" s="36"/>
      <c r="BP145" s="29"/>
      <c r="BQ145" s="36"/>
      <c r="BR145" s="29"/>
      <c r="BS145" s="36"/>
      <c r="BT145" s="36"/>
      <c r="BU145" s="36"/>
      <c r="BV145" s="36"/>
    </row>
    <row r="146" spans="1:75" x14ac:dyDescent="0.25">
      <c r="A146" s="16">
        <v>144</v>
      </c>
      <c r="B146" s="16">
        <v>3</v>
      </c>
      <c r="C146" s="31" t="s">
        <v>607</v>
      </c>
      <c r="D146" s="40">
        <f>январь!D146-февраль!E146</f>
        <v>332.3545540096618</v>
      </c>
      <c r="E146" s="40">
        <f t="shared" si="2"/>
        <v>0</v>
      </c>
      <c r="F146" s="36"/>
      <c r="G146" s="36"/>
      <c r="H146" s="36"/>
      <c r="I146" s="27"/>
      <c r="J146" s="36"/>
      <c r="K146" s="36"/>
      <c r="L146" s="36"/>
      <c r="M146" s="36"/>
      <c r="N146" s="36"/>
      <c r="O146" s="29"/>
      <c r="P146" s="36"/>
      <c r="Q146" s="29"/>
      <c r="R146" s="36"/>
      <c r="S146" s="36"/>
      <c r="T146" s="36"/>
      <c r="U146" s="36"/>
      <c r="V146" s="36"/>
      <c r="W146" s="36"/>
      <c r="X146" s="36"/>
      <c r="Y146" s="29"/>
      <c r="Z146" s="36"/>
      <c r="AA146" s="66"/>
      <c r="AB146" s="36"/>
      <c r="AC146" s="36"/>
      <c r="AD146" s="36"/>
      <c r="AE146" s="36"/>
      <c r="AF146" s="36"/>
      <c r="AG146" s="36"/>
      <c r="AH146" s="29"/>
      <c r="AI146" s="36"/>
      <c r="AJ146" s="29"/>
      <c r="AK146" s="36"/>
      <c r="AL146" s="36"/>
      <c r="AM146" s="36"/>
      <c r="AN146" s="29"/>
      <c r="AO146" s="36"/>
      <c r="AP146" s="29"/>
      <c r="AQ146" s="36"/>
      <c r="AR146" s="29"/>
      <c r="AS146" s="36"/>
      <c r="AT146" s="36"/>
      <c r="AU146" s="36"/>
      <c r="AV146" s="29"/>
      <c r="AW146" s="36"/>
      <c r="AX146" s="36"/>
      <c r="AY146" s="36"/>
      <c r="AZ146" s="29"/>
      <c r="BA146" s="36"/>
      <c r="BB146" s="36"/>
      <c r="BC146" s="36"/>
      <c r="BD146" s="36"/>
      <c r="BE146" s="36"/>
      <c r="BF146" s="36"/>
      <c r="BG146" s="36"/>
      <c r="BH146" s="36"/>
      <c r="BI146" s="36"/>
      <c r="BJ146" s="29"/>
      <c r="BK146" s="36"/>
      <c r="BL146" s="29"/>
      <c r="BM146" s="36"/>
      <c r="BN146" s="36"/>
      <c r="BO146" s="36"/>
      <c r="BP146" s="29"/>
      <c r="BQ146" s="36"/>
      <c r="BR146" s="29"/>
      <c r="BS146" s="36"/>
      <c r="BT146" s="36"/>
      <c r="BU146" s="36"/>
      <c r="BV146" s="36"/>
    </row>
    <row r="147" spans="1:75" s="86" customFormat="1" x14ac:dyDescent="0.25">
      <c r="A147" s="79">
        <v>145</v>
      </c>
      <c r="B147" s="79">
        <v>3</v>
      </c>
      <c r="C147" s="80" t="s">
        <v>941</v>
      </c>
      <c r="D147" s="40">
        <f>январь!D147-февраль!E147</f>
        <v>88.916172048309022</v>
      </c>
      <c r="E147" s="81">
        <f t="shared" si="2"/>
        <v>398.53200000000004</v>
      </c>
      <c r="F147" s="82"/>
      <c r="G147" s="82"/>
      <c r="H147" s="82"/>
      <c r="I147" s="83">
        <v>56.3</v>
      </c>
      <c r="J147" s="82">
        <v>256.56</v>
      </c>
      <c r="K147" s="82"/>
      <c r="L147" s="82"/>
      <c r="M147" s="82">
        <v>9.5000000000000001E-2</v>
      </c>
      <c r="N147" s="82">
        <v>141.232</v>
      </c>
      <c r="O147" s="84"/>
      <c r="P147" s="82"/>
      <c r="Q147" s="84"/>
      <c r="R147" s="82"/>
      <c r="S147" s="82"/>
      <c r="T147" s="82"/>
      <c r="U147" s="82"/>
      <c r="V147" s="82"/>
      <c r="W147" s="82"/>
      <c r="X147" s="82"/>
      <c r="Y147" s="84"/>
      <c r="Z147" s="82"/>
      <c r="AA147" s="85"/>
      <c r="AB147" s="82"/>
      <c r="AC147" s="82"/>
      <c r="AD147" s="82"/>
      <c r="AE147" s="82"/>
      <c r="AF147" s="82"/>
      <c r="AG147" s="82"/>
      <c r="AH147" s="84"/>
      <c r="AI147" s="82"/>
      <c r="AJ147" s="84"/>
      <c r="AK147" s="82"/>
      <c r="AL147" s="82"/>
      <c r="AM147" s="82"/>
      <c r="AN147" s="84"/>
      <c r="AO147" s="82"/>
      <c r="AP147" s="84"/>
      <c r="AQ147" s="82"/>
      <c r="AR147" s="84"/>
      <c r="AS147" s="82"/>
      <c r="AT147" s="82"/>
      <c r="AU147" s="82"/>
      <c r="AV147" s="84"/>
      <c r="AW147" s="82"/>
      <c r="AX147" s="82"/>
      <c r="AY147" s="82"/>
      <c r="AZ147" s="84"/>
      <c r="BA147" s="82"/>
      <c r="BB147" s="82"/>
      <c r="BC147" s="82"/>
      <c r="BD147" s="82"/>
      <c r="BE147" s="82"/>
      <c r="BF147" s="82"/>
      <c r="BG147" s="82"/>
      <c r="BH147" s="82"/>
      <c r="BI147" s="82"/>
      <c r="BJ147" s="84"/>
      <c r="BK147" s="82"/>
      <c r="BL147" s="84"/>
      <c r="BM147" s="82"/>
      <c r="BN147" s="82"/>
      <c r="BO147" s="82"/>
      <c r="BP147" s="84">
        <v>1</v>
      </c>
      <c r="BQ147" s="82">
        <v>0.74</v>
      </c>
      <c r="BR147" s="84"/>
      <c r="BS147" s="82"/>
      <c r="BT147" s="82"/>
      <c r="BU147" s="82"/>
      <c r="BV147" s="82"/>
    </row>
    <row r="148" spans="1:75" x14ac:dyDescent="0.25">
      <c r="A148" s="16">
        <v>146</v>
      </c>
      <c r="B148" s="16">
        <v>2</v>
      </c>
      <c r="C148" s="31" t="s">
        <v>608</v>
      </c>
      <c r="D148" s="40">
        <f>январь!D148-февраль!E148</f>
        <v>1156.6276443478259</v>
      </c>
      <c r="E148" s="40">
        <f t="shared" si="2"/>
        <v>0</v>
      </c>
      <c r="F148" s="36"/>
      <c r="G148" s="36"/>
      <c r="H148" s="36"/>
      <c r="I148" s="27"/>
      <c r="J148" s="36"/>
      <c r="K148" s="36"/>
      <c r="L148" s="36"/>
      <c r="M148" s="36"/>
      <c r="N148" s="36"/>
      <c r="O148" s="29"/>
      <c r="P148" s="36"/>
      <c r="Q148" s="29"/>
      <c r="R148" s="36"/>
      <c r="S148" s="36"/>
      <c r="T148" s="36"/>
      <c r="U148" s="36"/>
      <c r="V148" s="36"/>
      <c r="W148" s="36"/>
      <c r="X148" s="36"/>
      <c r="Y148" s="29"/>
      <c r="Z148" s="36"/>
      <c r="AA148" s="66"/>
      <c r="AB148" s="36"/>
      <c r="AC148" s="36"/>
      <c r="AD148" s="36"/>
      <c r="AE148" s="36"/>
      <c r="AF148" s="36"/>
      <c r="AG148" s="36"/>
      <c r="AH148" s="29"/>
      <c r="AI148" s="36"/>
      <c r="AJ148" s="29"/>
      <c r="AK148" s="36"/>
      <c r="AL148" s="36"/>
      <c r="AM148" s="36"/>
      <c r="AN148" s="29"/>
      <c r="AO148" s="36"/>
      <c r="AP148" s="29"/>
      <c r="AQ148" s="36"/>
      <c r="AR148" s="29"/>
      <c r="AS148" s="36"/>
      <c r="AT148" s="36"/>
      <c r="AU148" s="36"/>
      <c r="AV148" s="29"/>
      <c r="AW148" s="36"/>
      <c r="AX148" s="36"/>
      <c r="AY148" s="36"/>
      <c r="AZ148" s="29"/>
      <c r="BA148" s="36"/>
      <c r="BB148" s="36"/>
      <c r="BC148" s="36"/>
      <c r="BD148" s="36"/>
      <c r="BE148" s="36"/>
      <c r="BF148" s="36"/>
      <c r="BG148" s="36"/>
      <c r="BH148" s="36"/>
      <c r="BI148" s="36"/>
      <c r="BJ148" s="29"/>
      <c r="BK148" s="36"/>
      <c r="BL148" s="29"/>
      <c r="BM148" s="36"/>
      <c r="BN148" s="36"/>
      <c r="BO148" s="36"/>
      <c r="BP148" s="29"/>
      <c r="BQ148" s="36"/>
      <c r="BR148" s="29"/>
      <c r="BS148" s="36"/>
      <c r="BT148" s="36"/>
      <c r="BU148" s="36"/>
      <c r="BV148" s="36"/>
    </row>
    <row r="149" spans="1:75" s="86" customFormat="1" x14ac:dyDescent="0.25">
      <c r="A149" s="79">
        <v>147</v>
      </c>
      <c r="B149" s="79">
        <v>2</v>
      </c>
      <c r="C149" s="80" t="s">
        <v>609</v>
      </c>
      <c r="D149" s="40">
        <f>январь!D149-февраль!E149</f>
        <v>877.63378900483076</v>
      </c>
      <c r="E149" s="81">
        <f t="shared" si="2"/>
        <v>2.4390000000000001</v>
      </c>
      <c r="F149" s="82"/>
      <c r="G149" s="82"/>
      <c r="H149" s="82"/>
      <c r="I149" s="83"/>
      <c r="J149" s="82"/>
      <c r="K149" s="82"/>
      <c r="L149" s="82"/>
      <c r="M149" s="82"/>
      <c r="N149" s="82"/>
      <c r="O149" s="84"/>
      <c r="P149" s="82"/>
      <c r="Q149" s="84"/>
      <c r="R149" s="82"/>
      <c r="S149" s="82"/>
      <c r="T149" s="82"/>
      <c r="U149" s="82"/>
      <c r="V149" s="82"/>
      <c r="W149" s="82"/>
      <c r="X149" s="82"/>
      <c r="Y149" s="84"/>
      <c r="Z149" s="82"/>
      <c r="AA149" s="85"/>
      <c r="AB149" s="82"/>
      <c r="AC149" s="82"/>
      <c r="AD149" s="82"/>
      <c r="AE149" s="82"/>
      <c r="AF149" s="82"/>
      <c r="AG149" s="82"/>
      <c r="AH149" s="84"/>
      <c r="AI149" s="82"/>
      <c r="AJ149" s="84"/>
      <c r="AK149" s="82"/>
      <c r="AL149" s="82"/>
      <c r="AM149" s="82"/>
      <c r="AN149" s="84"/>
      <c r="AO149" s="82"/>
      <c r="AP149" s="84"/>
      <c r="AQ149" s="82"/>
      <c r="AR149" s="84"/>
      <c r="AS149" s="82"/>
      <c r="AT149" s="82"/>
      <c r="AU149" s="82"/>
      <c r="AV149" s="84"/>
      <c r="AW149" s="82"/>
      <c r="AX149" s="82"/>
      <c r="AY149" s="82"/>
      <c r="AZ149" s="84"/>
      <c r="BA149" s="82"/>
      <c r="BB149" s="82"/>
      <c r="BC149" s="82"/>
      <c r="BD149" s="82"/>
      <c r="BE149" s="82"/>
      <c r="BF149" s="82"/>
      <c r="BG149" s="82"/>
      <c r="BH149" s="82"/>
      <c r="BI149" s="82"/>
      <c r="BJ149" s="84"/>
      <c r="BK149" s="82"/>
      <c r="BL149" s="84">
        <v>7</v>
      </c>
      <c r="BM149" s="82">
        <v>2.4390000000000001</v>
      </c>
      <c r="BN149" s="82"/>
      <c r="BO149" s="82"/>
      <c r="BP149" s="84"/>
      <c r="BQ149" s="82"/>
      <c r="BR149" s="84"/>
      <c r="BS149" s="82"/>
      <c r="BT149" s="82"/>
      <c r="BU149" s="82"/>
      <c r="BV149" s="82"/>
    </row>
    <row r="150" spans="1:75" s="86" customFormat="1" x14ac:dyDescent="0.25">
      <c r="A150" s="79">
        <v>148</v>
      </c>
      <c r="B150" s="79">
        <v>2</v>
      </c>
      <c r="C150" s="80" t="s">
        <v>610</v>
      </c>
      <c r="D150" s="40">
        <f>январь!D150-февраль!E150</f>
        <v>-1520.9608064830918</v>
      </c>
      <c r="E150" s="81">
        <f t="shared" si="2"/>
        <v>900.89800000000002</v>
      </c>
      <c r="F150" s="82"/>
      <c r="G150" s="82"/>
      <c r="H150" s="82"/>
      <c r="I150" s="83">
        <v>179.6</v>
      </c>
      <c r="J150" s="82">
        <v>899.17600000000004</v>
      </c>
      <c r="K150" s="82"/>
      <c r="L150" s="82"/>
      <c r="M150" s="82"/>
      <c r="N150" s="82"/>
      <c r="O150" s="84"/>
      <c r="P150" s="82"/>
      <c r="Q150" s="84"/>
      <c r="R150" s="82"/>
      <c r="S150" s="82"/>
      <c r="T150" s="82"/>
      <c r="U150" s="82"/>
      <c r="V150" s="82"/>
      <c r="W150" s="82"/>
      <c r="X150" s="82"/>
      <c r="Y150" s="84"/>
      <c r="Z150" s="82"/>
      <c r="AA150" s="85"/>
      <c r="AB150" s="82"/>
      <c r="AC150" s="82"/>
      <c r="AD150" s="82"/>
      <c r="AE150" s="82"/>
      <c r="AF150" s="82"/>
      <c r="AG150" s="82"/>
      <c r="AH150" s="84"/>
      <c r="AI150" s="82"/>
      <c r="AJ150" s="84"/>
      <c r="AK150" s="82"/>
      <c r="AL150" s="82"/>
      <c r="AM150" s="82"/>
      <c r="AN150" s="84"/>
      <c r="AO150" s="82"/>
      <c r="AP150" s="84"/>
      <c r="AQ150" s="82"/>
      <c r="AR150" s="84"/>
      <c r="AS150" s="82"/>
      <c r="AT150" s="82"/>
      <c r="AU150" s="82"/>
      <c r="AV150" s="84"/>
      <c r="AW150" s="82"/>
      <c r="AX150" s="82"/>
      <c r="AY150" s="82"/>
      <c r="AZ150" s="84"/>
      <c r="BA150" s="82"/>
      <c r="BB150" s="82"/>
      <c r="BC150" s="82"/>
      <c r="BD150" s="82"/>
      <c r="BE150" s="82"/>
      <c r="BF150" s="82"/>
      <c r="BG150" s="82"/>
      <c r="BH150" s="82"/>
      <c r="BI150" s="82"/>
      <c r="BJ150" s="84"/>
      <c r="BK150" s="82"/>
      <c r="BL150" s="84"/>
      <c r="BM150" s="82"/>
      <c r="BN150" s="82"/>
      <c r="BO150" s="82"/>
      <c r="BP150" s="84"/>
      <c r="BQ150" s="82"/>
      <c r="BR150" s="84"/>
      <c r="BS150" s="82"/>
      <c r="BT150" s="82"/>
      <c r="BU150" s="82"/>
      <c r="BV150" s="82">
        <v>1.722</v>
      </c>
      <c r="BW150" s="86" t="s">
        <v>1070</v>
      </c>
    </row>
    <row r="151" spans="1:75" s="86" customFormat="1" x14ac:dyDescent="0.25">
      <c r="A151" s="79">
        <v>149</v>
      </c>
      <c r="B151" s="79">
        <v>2</v>
      </c>
      <c r="C151" s="80" t="s">
        <v>611</v>
      </c>
      <c r="D151" s="40">
        <f>январь!D151-февраль!E151</f>
        <v>-540.14283942995155</v>
      </c>
      <c r="E151" s="81">
        <f t="shared" si="2"/>
        <v>2.9009999999999998</v>
      </c>
      <c r="F151" s="82"/>
      <c r="G151" s="82"/>
      <c r="H151" s="82"/>
      <c r="I151" s="83"/>
      <c r="J151" s="82"/>
      <c r="K151" s="82"/>
      <c r="L151" s="82"/>
      <c r="M151" s="82"/>
      <c r="N151" s="82"/>
      <c r="O151" s="84"/>
      <c r="P151" s="82"/>
      <c r="Q151" s="84"/>
      <c r="R151" s="82"/>
      <c r="S151" s="82"/>
      <c r="T151" s="82"/>
      <c r="U151" s="82"/>
      <c r="V151" s="82"/>
      <c r="W151" s="82"/>
      <c r="X151" s="82"/>
      <c r="Y151" s="84"/>
      <c r="Z151" s="82"/>
      <c r="AA151" s="85"/>
      <c r="AB151" s="82"/>
      <c r="AC151" s="82"/>
      <c r="AD151" s="82"/>
      <c r="AE151" s="82"/>
      <c r="AF151" s="82"/>
      <c r="AG151" s="82"/>
      <c r="AH151" s="84"/>
      <c r="AI151" s="82"/>
      <c r="AJ151" s="84"/>
      <c r="AK151" s="82"/>
      <c r="AL151" s="82"/>
      <c r="AM151" s="82"/>
      <c r="AN151" s="84"/>
      <c r="AO151" s="82"/>
      <c r="AP151" s="84"/>
      <c r="AQ151" s="82"/>
      <c r="AR151" s="84"/>
      <c r="AS151" s="82"/>
      <c r="AT151" s="82"/>
      <c r="AU151" s="82"/>
      <c r="AV151" s="84"/>
      <c r="AW151" s="82"/>
      <c r="AX151" s="82"/>
      <c r="AY151" s="82"/>
      <c r="AZ151" s="84"/>
      <c r="BA151" s="82"/>
      <c r="BB151" s="82"/>
      <c r="BC151" s="82"/>
      <c r="BD151" s="82"/>
      <c r="BE151" s="82"/>
      <c r="BF151" s="82"/>
      <c r="BG151" s="82"/>
      <c r="BH151" s="82"/>
      <c r="BI151" s="82"/>
      <c r="BJ151" s="84"/>
      <c r="BK151" s="82"/>
      <c r="BL151" s="84"/>
      <c r="BM151" s="82"/>
      <c r="BN151" s="82"/>
      <c r="BO151" s="82"/>
      <c r="BP151" s="84"/>
      <c r="BQ151" s="82"/>
      <c r="BR151" s="84"/>
      <c r="BS151" s="82"/>
      <c r="BT151" s="82"/>
      <c r="BU151" s="82"/>
      <c r="BV151" s="82">
        <v>2.9009999999999998</v>
      </c>
      <c r="BW151" s="86" t="s">
        <v>1070</v>
      </c>
    </row>
    <row r="152" spans="1:75" x14ac:dyDescent="0.25">
      <c r="A152" s="16">
        <v>150</v>
      </c>
      <c r="B152" s="16">
        <v>1</v>
      </c>
      <c r="C152" s="31" t="s">
        <v>612</v>
      </c>
      <c r="D152" s="40">
        <f>январь!D152-февраль!E152</f>
        <v>299.49183625120781</v>
      </c>
      <c r="E152" s="40">
        <f t="shared" si="2"/>
        <v>0</v>
      </c>
      <c r="F152" s="36"/>
      <c r="G152" s="36"/>
      <c r="H152" s="36"/>
      <c r="I152" s="27"/>
      <c r="J152" s="36"/>
      <c r="K152" s="36"/>
      <c r="L152" s="36"/>
      <c r="M152" s="36"/>
      <c r="N152" s="36"/>
      <c r="O152" s="29"/>
      <c r="P152" s="36"/>
      <c r="Q152" s="29"/>
      <c r="R152" s="36"/>
      <c r="S152" s="36"/>
      <c r="T152" s="36"/>
      <c r="U152" s="36"/>
      <c r="V152" s="36"/>
      <c r="W152" s="36"/>
      <c r="X152" s="36"/>
      <c r="Y152" s="29"/>
      <c r="Z152" s="36"/>
      <c r="AA152" s="66"/>
      <c r="AB152" s="36"/>
      <c r="AC152" s="36"/>
      <c r="AD152" s="36"/>
      <c r="AE152" s="36"/>
      <c r="AF152" s="36"/>
      <c r="AG152" s="36"/>
      <c r="AH152" s="29"/>
      <c r="AI152" s="36"/>
      <c r="AJ152" s="29"/>
      <c r="AK152" s="36"/>
      <c r="AL152" s="36"/>
      <c r="AM152" s="36"/>
      <c r="AN152" s="29"/>
      <c r="AO152" s="36"/>
      <c r="AP152" s="29"/>
      <c r="AQ152" s="36"/>
      <c r="AR152" s="29"/>
      <c r="AS152" s="36"/>
      <c r="AT152" s="36"/>
      <c r="AU152" s="36"/>
      <c r="AV152" s="29"/>
      <c r="AW152" s="36"/>
      <c r="AX152" s="36"/>
      <c r="AY152" s="36"/>
      <c r="AZ152" s="29"/>
      <c r="BA152" s="36"/>
      <c r="BB152" s="36"/>
      <c r="BC152" s="36"/>
      <c r="BD152" s="36"/>
      <c r="BE152" s="36"/>
      <c r="BF152" s="36"/>
      <c r="BG152" s="36"/>
      <c r="BH152" s="36"/>
      <c r="BI152" s="36"/>
      <c r="BJ152" s="29"/>
      <c r="BK152" s="36"/>
      <c r="BL152" s="29"/>
      <c r="BM152" s="36"/>
      <c r="BN152" s="36"/>
      <c r="BO152" s="36"/>
      <c r="BP152" s="29"/>
      <c r="BQ152" s="36"/>
      <c r="BR152" s="29"/>
      <c r="BS152" s="36"/>
      <c r="BT152" s="36"/>
      <c r="BU152" s="36"/>
      <c r="BV152" s="36"/>
    </row>
    <row r="153" spans="1:75" s="86" customFormat="1" x14ac:dyDescent="0.25">
      <c r="A153" s="79">
        <v>151</v>
      </c>
      <c r="B153" s="79">
        <v>2</v>
      </c>
      <c r="C153" s="80" t="s">
        <v>613</v>
      </c>
      <c r="D153" s="40">
        <f>январь!D153-февраль!E153</f>
        <v>1271.2221844251208</v>
      </c>
      <c r="E153" s="81">
        <f t="shared" si="2"/>
        <v>1.742</v>
      </c>
      <c r="F153" s="82"/>
      <c r="G153" s="82"/>
      <c r="H153" s="82"/>
      <c r="I153" s="83"/>
      <c r="J153" s="82"/>
      <c r="K153" s="82"/>
      <c r="L153" s="82"/>
      <c r="M153" s="82"/>
      <c r="N153" s="82"/>
      <c r="O153" s="84"/>
      <c r="P153" s="82"/>
      <c r="Q153" s="84"/>
      <c r="R153" s="82"/>
      <c r="S153" s="82"/>
      <c r="T153" s="82"/>
      <c r="U153" s="82"/>
      <c r="V153" s="82"/>
      <c r="W153" s="82"/>
      <c r="X153" s="82"/>
      <c r="Y153" s="84"/>
      <c r="Z153" s="82"/>
      <c r="AA153" s="85"/>
      <c r="AB153" s="82"/>
      <c r="AC153" s="82"/>
      <c r="AD153" s="82"/>
      <c r="AE153" s="82"/>
      <c r="AF153" s="82"/>
      <c r="AG153" s="82"/>
      <c r="AH153" s="84"/>
      <c r="AI153" s="82"/>
      <c r="AJ153" s="84"/>
      <c r="AK153" s="82"/>
      <c r="AL153" s="82"/>
      <c r="AM153" s="82"/>
      <c r="AN153" s="84"/>
      <c r="AO153" s="82"/>
      <c r="AP153" s="84"/>
      <c r="AQ153" s="82"/>
      <c r="AR153" s="84"/>
      <c r="AS153" s="82"/>
      <c r="AT153" s="82"/>
      <c r="AU153" s="82"/>
      <c r="AV153" s="84"/>
      <c r="AW153" s="82"/>
      <c r="AX153" s="82"/>
      <c r="AY153" s="82"/>
      <c r="AZ153" s="84"/>
      <c r="BA153" s="82"/>
      <c r="BB153" s="82"/>
      <c r="BC153" s="82"/>
      <c r="BD153" s="82"/>
      <c r="BE153" s="82"/>
      <c r="BF153" s="82"/>
      <c r="BG153" s="82"/>
      <c r="BH153" s="82"/>
      <c r="BI153" s="82"/>
      <c r="BJ153" s="84"/>
      <c r="BK153" s="82"/>
      <c r="BL153" s="84">
        <v>5</v>
      </c>
      <c r="BM153" s="82">
        <v>1.742</v>
      </c>
      <c r="BN153" s="82"/>
      <c r="BO153" s="82"/>
      <c r="BP153" s="84"/>
      <c r="BQ153" s="82"/>
      <c r="BR153" s="84"/>
      <c r="BS153" s="82"/>
      <c r="BT153" s="82"/>
      <c r="BU153" s="82"/>
      <c r="BV153" s="82"/>
    </row>
    <row r="154" spans="1:75" s="86" customFormat="1" x14ac:dyDescent="0.25">
      <c r="A154" s="79">
        <v>152</v>
      </c>
      <c r="B154" s="79">
        <v>1</v>
      </c>
      <c r="C154" s="80" t="s">
        <v>614</v>
      </c>
      <c r="D154" s="40">
        <f>январь!D154-февраль!E154</f>
        <v>423.63402515942028</v>
      </c>
      <c r="E154" s="81">
        <f t="shared" si="2"/>
        <v>8.7070000000000007</v>
      </c>
      <c r="F154" s="82"/>
      <c r="G154" s="82"/>
      <c r="H154" s="82"/>
      <c r="I154" s="83"/>
      <c r="J154" s="82"/>
      <c r="K154" s="82"/>
      <c r="L154" s="82"/>
      <c r="M154" s="82"/>
      <c r="N154" s="82"/>
      <c r="O154" s="84"/>
      <c r="P154" s="82"/>
      <c r="Q154" s="84"/>
      <c r="R154" s="82"/>
      <c r="S154" s="82"/>
      <c r="T154" s="82"/>
      <c r="U154" s="82"/>
      <c r="V154" s="82"/>
      <c r="W154" s="82"/>
      <c r="X154" s="82"/>
      <c r="Y154" s="84"/>
      <c r="Z154" s="82"/>
      <c r="AA154" s="85"/>
      <c r="AB154" s="82"/>
      <c r="AC154" s="82"/>
      <c r="AD154" s="82"/>
      <c r="AE154" s="82"/>
      <c r="AF154" s="82"/>
      <c r="AG154" s="82"/>
      <c r="AH154" s="84"/>
      <c r="AI154" s="82"/>
      <c r="AJ154" s="84"/>
      <c r="AK154" s="82"/>
      <c r="AL154" s="82"/>
      <c r="AM154" s="82"/>
      <c r="AN154" s="84"/>
      <c r="AO154" s="82"/>
      <c r="AP154" s="84"/>
      <c r="AQ154" s="82"/>
      <c r="AR154" s="84"/>
      <c r="AS154" s="82"/>
      <c r="AT154" s="82"/>
      <c r="AU154" s="82"/>
      <c r="AV154" s="84"/>
      <c r="AW154" s="82"/>
      <c r="AX154" s="82"/>
      <c r="AY154" s="82"/>
      <c r="AZ154" s="84"/>
      <c r="BA154" s="82"/>
      <c r="BB154" s="82"/>
      <c r="BC154" s="82"/>
      <c r="BD154" s="82">
        <v>4.0000000000000001E-3</v>
      </c>
      <c r="BE154" s="82">
        <v>3.8759999999999999</v>
      </c>
      <c r="BF154" s="82"/>
      <c r="BG154" s="82"/>
      <c r="BH154" s="82"/>
      <c r="BI154" s="82"/>
      <c r="BJ154" s="84"/>
      <c r="BK154" s="82"/>
      <c r="BL154" s="84">
        <v>10</v>
      </c>
      <c r="BM154" s="82">
        <v>4.8310000000000004</v>
      </c>
      <c r="BN154" s="82"/>
      <c r="BO154" s="82"/>
      <c r="BP154" s="84"/>
      <c r="BQ154" s="82"/>
      <c r="BR154" s="84"/>
      <c r="BS154" s="82"/>
      <c r="BT154" s="82"/>
      <c r="BU154" s="82"/>
      <c r="BV154" s="82"/>
    </row>
    <row r="155" spans="1:75" x14ac:dyDescent="0.25">
      <c r="A155" s="16">
        <v>153</v>
      </c>
      <c r="B155" s="16">
        <v>1</v>
      </c>
      <c r="C155" s="31" t="s">
        <v>615</v>
      </c>
      <c r="D155" s="40">
        <f>январь!D155-февраль!E155</f>
        <v>920.86592749758449</v>
      </c>
      <c r="E155" s="40">
        <f t="shared" si="2"/>
        <v>0</v>
      </c>
      <c r="F155" s="36"/>
      <c r="G155" s="36"/>
      <c r="H155" s="36"/>
      <c r="I155" s="27"/>
      <c r="J155" s="36"/>
      <c r="K155" s="36"/>
      <c r="L155" s="36"/>
      <c r="M155" s="36"/>
      <c r="N155" s="36"/>
      <c r="O155" s="29"/>
      <c r="P155" s="36"/>
      <c r="Q155" s="29"/>
      <c r="R155" s="36"/>
      <c r="S155" s="36"/>
      <c r="T155" s="36"/>
      <c r="U155" s="36"/>
      <c r="V155" s="36"/>
      <c r="W155" s="36"/>
      <c r="X155" s="36"/>
      <c r="Y155" s="29"/>
      <c r="Z155" s="36"/>
      <c r="AA155" s="66"/>
      <c r="AB155" s="36"/>
      <c r="AC155" s="36"/>
      <c r="AD155" s="36"/>
      <c r="AE155" s="36"/>
      <c r="AF155" s="36"/>
      <c r="AG155" s="36"/>
      <c r="AH155" s="29"/>
      <c r="AI155" s="36"/>
      <c r="AJ155" s="29"/>
      <c r="AK155" s="36"/>
      <c r="AL155" s="36"/>
      <c r="AM155" s="36"/>
      <c r="AN155" s="29"/>
      <c r="AO155" s="36"/>
      <c r="AP155" s="29"/>
      <c r="AQ155" s="36"/>
      <c r="AR155" s="29"/>
      <c r="AS155" s="36"/>
      <c r="AT155" s="36"/>
      <c r="AU155" s="36"/>
      <c r="AV155" s="29"/>
      <c r="AW155" s="36"/>
      <c r="AX155" s="36"/>
      <c r="AY155" s="36"/>
      <c r="AZ155" s="29"/>
      <c r="BA155" s="36"/>
      <c r="BB155" s="36"/>
      <c r="BC155" s="36"/>
      <c r="BD155" s="36"/>
      <c r="BE155" s="36"/>
      <c r="BF155" s="36"/>
      <c r="BG155" s="36"/>
      <c r="BH155" s="36"/>
      <c r="BI155" s="36"/>
      <c r="BJ155" s="29"/>
      <c r="BK155" s="36"/>
      <c r="BL155" s="29"/>
      <c r="BM155" s="36"/>
      <c r="BN155" s="36"/>
      <c r="BO155" s="36"/>
      <c r="BP155" s="29"/>
      <c r="BQ155" s="36"/>
      <c r="BR155" s="29"/>
      <c r="BS155" s="36"/>
      <c r="BT155" s="36"/>
      <c r="BU155" s="36"/>
      <c r="BV155" s="36"/>
    </row>
    <row r="156" spans="1:75" x14ac:dyDescent="0.25">
      <c r="A156" s="16">
        <v>154</v>
      </c>
      <c r="B156" s="16">
        <v>1</v>
      </c>
      <c r="C156" s="31" t="s">
        <v>616</v>
      </c>
      <c r="D156" s="40">
        <f>январь!D156-февраль!E156</f>
        <v>-226.14057435748794</v>
      </c>
      <c r="E156" s="40">
        <f t="shared" si="2"/>
        <v>0</v>
      </c>
      <c r="F156" s="36"/>
      <c r="G156" s="36"/>
      <c r="H156" s="36"/>
      <c r="I156" s="27"/>
      <c r="J156" s="36"/>
      <c r="K156" s="36"/>
      <c r="L156" s="36"/>
      <c r="M156" s="36"/>
      <c r="N156" s="36"/>
      <c r="O156" s="29"/>
      <c r="P156" s="36"/>
      <c r="Q156" s="29"/>
      <c r="R156" s="36"/>
      <c r="S156" s="36"/>
      <c r="T156" s="36"/>
      <c r="U156" s="36"/>
      <c r="V156" s="36"/>
      <c r="W156" s="36"/>
      <c r="X156" s="36"/>
      <c r="Y156" s="29"/>
      <c r="Z156" s="36"/>
      <c r="AA156" s="66"/>
      <c r="AB156" s="36"/>
      <c r="AC156" s="36"/>
      <c r="AD156" s="36"/>
      <c r="AE156" s="36"/>
      <c r="AF156" s="36"/>
      <c r="AG156" s="36"/>
      <c r="AH156" s="29"/>
      <c r="AI156" s="36"/>
      <c r="AJ156" s="29"/>
      <c r="AK156" s="36"/>
      <c r="AL156" s="36"/>
      <c r="AM156" s="36"/>
      <c r="AN156" s="29"/>
      <c r="AO156" s="36"/>
      <c r="AP156" s="29"/>
      <c r="AQ156" s="36"/>
      <c r="AR156" s="29"/>
      <c r="AS156" s="36"/>
      <c r="AT156" s="36"/>
      <c r="AU156" s="36"/>
      <c r="AV156" s="29"/>
      <c r="AW156" s="36"/>
      <c r="AX156" s="36"/>
      <c r="AY156" s="36"/>
      <c r="AZ156" s="29"/>
      <c r="BA156" s="36"/>
      <c r="BB156" s="36"/>
      <c r="BC156" s="36"/>
      <c r="BD156" s="36"/>
      <c r="BE156" s="36"/>
      <c r="BF156" s="36"/>
      <c r="BG156" s="36"/>
      <c r="BH156" s="36"/>
      <c r="BI156" s="36"/>
      <c r="BJ156" s="29"/>
      <c r="BK156" s="36"/>
      <c r="BL156" s="29"/>
      <c r="BM156" s="36"/>
      <c r="BN156" s="36"/>
      <c r="BO156" s="36"/>
      <c r="BP156" s="29"/>
      <c r="BQ156" s="36"/>
      <c r="BR156" s="29"/>
      <c r="BS156" s="36"/>
      <c r="BT156" s="36"/>
      <c r="BU156" s="36"/>
      <c r="BV156" s="36"/>
    </row>
    <row r="157" spans="1:75" s="86" customFormat="1" x14ac:dyDescent="0.25">
      <c r="A157" s="79">
        <v>155</v>
      </c>
      <c r="B157" s="79">
        <v>1</v>
      </c>
      <c r="C157" s="80" t="s">
        <v>617</v>
      </c>
      <c r="D157" s="40">
        <f>январь!D157-февраль!E157</f>
        <v>586.84324057971048</v>
      </c>
      <c r="E157" s="81">
        <f t="shared" si="2"/>
        <v>2.8159999999999998</v>
      </c>
      <c r="F157" s="82"/>
      <c r="G157" s="82"/>
      <c r="H157" s="82"/>
      <c r="I157" s="83"/>
      <c r="J157" s="82"/>
      <c r="K157" s="82"/>
      <c r="L157" s="82"/>
      <c r="M157" s="82"/>
      <c r="N157" s="82"/>
      <c r="O157" s="84"/>
      <c r="P157" s="82"/>
      <c r="Q157" s="84"/>
      <c r="R157" s="82"/>
      <c r="S157" s="82"/>
      <c r="T157" s="82"/>
      <c r="U157" s="82"/>
      <c r="V157" s="82"/>
      <c r="W157" s="82"/>
      <c r="X157" s="82"/>
      <c r="Y157" s="84"/>
      <c r="Z157" s="82"/>
      <c r="AA157" s="85"/>
      <c r="AB157" s="82"/>
      <c r="AC157" s="82"/>
      <c r="AD157" s="82"/>
      <c r="AE157" s="82"/>
      <c r="AF157" s="82"/>
      <c r="AG157" s="82"/>
      <c r="AH157" s="84"/>
      <c r="AI157" s="82"/>
      <c r="AJ157" s="84"/>
      <c r="AK157" s="82"/>
      <c r="AL157" s="82"/>
      <c r="AM157" s="82"/>
      <c r="AN157" s="84"/>
      <c r="AO157" s="82"/>
      <c r="AP157" s="84"/>
      <c r="AQ157" s="82"/>
      <c r="AR157" s="84"/>
      <c r="AS157" s="82"/>
      <c r="AT157" s="82"/>
      <c r="AU157" s="82"/>
      <c r="AV157" s="84"/>
      <c r="AW157" s="82"/>
      <c r="AX157" s="82"/>
      <c r="AY157" s="82"/>
      <c r="AZ157" s="84"/>
      <c r="BA157" s="82"/>
      <c r="BB157" s="82"/>
      <c r="BC157" s="82"/>
      <c r="BD157" s="82"/>
      <c r="BE157" s="82"/>
      <c r="BF157" s="82"/>
      <c r="BG157" s="82"/>
      <c r="BH157" s="82"/>
      <c r="BI157" s="82"/>
      <c r="BJ157" s="84"/>
      <c r="BK157" s="82"/>
      <c r="BL157" s="84"/>
      <c r="BM157" s="82"/>
      <c r="BN157" s="82"/>
      <c r="BO157" s="82"/>
      <c r="BP157" s="84">
        <v>1</v>
      </c>
      <c r="BQ157" s="82">
        <v>2.8159999999999998</v>
      </c>
      <c r="BR157" s="84"/>
      <c r="BS157" s="82"/>
      <c r="BT157" s="82"/>
      <c r="BU157" s="82"/>
      <c r="BV157" s="82"/>
    </row>
    <row r="158" spans="1:75" x14ac:dyDescent="0.25">
      <c r="A158" s="16">
        <v>156</v>
      </c>
      <c r="B158" s="16">
        <v>1</v>
      </c>
      <c r="C158" s="31" t="s">
        <v>618</v>
      </c>
      <c r="D158" s="40">
        <f>январь!D158-февраль!E158</f>
        <v>906.91293822222224</v>
      </c>
      <c r="E158" s="40">
        <f t="shared" si="2"/>
        <v>0</v>
      </c>
      <c r="F158" s="36"/>
      <c r="G158" s="36"/>
      <c r="H158" s="36"/>
      <c r="I158" s="27"/>
      <c r="J158" s="36"/>
      <c r="K158" s="36"/>
      <c r="L158" s="36"/>
      <c r="M158" s="36"/>
      <c r="N158" s="36"/>
      <c r="O158" s="29"/>
      <c r="P158" s="36"/>
      <c r="Q158" s="29"/>
      <c r="R158" s="36"/>
      <c r="S158" s="36"/>
      <c r="T158" s="36"/>
      <c r="U158" s="36"/>
      <c r="V158" s="36"/>
      <c r="W158" s="36"/>
      <c r="X158" s="36"/>
      <c r="Y158" s="29"/>
      <c r="Z158" s="36"/>
      <c r="AA158" s="66"/>
      <c r="AB158" s="36"/>
      <c r="AC158" s="36"/>
      <c r="AD158" s="36"/>
      <c r="AE158" s="36"/>
      <c r="AF158" s="36"/>
      <c r="AG158" s="36"/>
      <c r="AH158" s="29"/>
      <c r="AI158" s="36"/>
      <c r="AJ158" s="29"/>
      <c r="AK158" s="36"/>
      <c r="AL158" s="36"/>
      <c r="AM158" s="36"/>
      <c r="AN158" s="29"/>
      <c r="AO158" s="36"/>
      <c r="AP158" s="29"/>
      <c r="AQ158" s="36"/>
      <c r="AR158" s="29"/>
      <c r="AS158" s="36"/>
      <c r="AT158" s="36"/>
      <c r="AU158" s="36"/>
      <c r="AV158" s="29"/>
      <c r="AW158" s="36"/>
      <c r="AX158" s="36"/>
      <c r="AY158" s="36"/>
      <c r="AZ158" s="29"/>
      <c r="BA158" s="36"/>
      <c r="BB158" s="36"/>
      <c r="BC158" s="36"/>
      <c r="BD158" s="36"/>
      <c r="BE158" s="36"/>
      <c r="BF158" s="36"/>
      <c r="BG158" s="36"/>
      <c r="BH158" s="36"/>
      <c r="BI158" s="36"/>
      <c r="BJ158" s="29"/>
      <c r="BK158" s="36"/>
      <c r="BL158" s="29"/>
      <c r="BM158" s="36"/>
      <c r="BN158" s="36"/>
      <c r="BO158" s="36"/>
      <c r="BP158" s="29"/>
      <c r="BQ158" s="36"/>
      <c r="BR158" s="29"/>
      <c r="BS158" s="36"/>
      <c r="BT158" s="36"/>
      <c r="BU158" s="36"/>
      <c r="BV158" s="36"/>
    </row>
    <row r="159" spans="1:75" x14ac:dyDescent="0.25">
      <c r="A159" s="16">
        <v>157</v>
      </c>
      <c r="B159" s="16">
        <v>2</v>
      </c>
      <c r="C159" s="31" t="s">
        <v>619</v>
      </c>
      <c r="D159" s="40">
        <f>январь!D159-февраль!E159</f>
        <v>952.79271146859901</v>
      </c>
      <c r="E159" s="40">
        <f t="shared" si="2"/>
        <v>0</v>
      </c>
      <c r="F159" s="36"/>
      <c r="G159" s="36"/>
      <c r="H159" s="36"/>
      <c r="I159" s="27"/>
      <c r="J159" s="36"/>
      <c r="K159" s="36"/>
      <c r="L159" s="36"/>
      <c r="M159" s="36"/>
      <c r="N159" s="36"/>
      <c r="O159" s="29"/>
      <c r="P159" s="36"/>
      <c r="Q159" s="29"/>
      <c r="R159" s="36"/>
      <c r="S159" s="36"/>
      <c r="T159" s="36"/>
      <c r="U159" s="36"/>
      <c r="V159" s="36"/>
      <c r="W159" s="36"/>
      <c r="X159" s="36"/>
      <c r="Y159" s="29"/>
      <c r="Z159" s="36"/>
      <c r="AA159" s="66"/>
      <c r="AB159" s="36"/>
      <c r="AC159" s="36"/>
      <c r="AD159" s="36"/>
      <c r="AE159" s="36"/>
      <c r="AF159" s="36"/>
      <c r="AG159" s="36"/>
      <c r="AH159" s="29"/>
      <c r="AI159" s="36"/>
      <c r="AJ159" s="29"/>
      <c r="AK159" s="36"/>
      <c r="AL159" s="36"/>
      <c r="AM159" s="36"/>
      <c r="AN159" s="29"/>
      <c r="AO159" s="36"/>
      <c r="AP159" s="29"/>
      <c r="AQ159" s="36"/>
      <c r="AR159" s="29"/>
      <c r="AS159" s="36"/>
      <c r="AT159" s="36"/>
      <c r="AU159" s="36"/>
      <c r="AV159" s="29"/>
      <c r="AW159" s="36"/>
      <c r="AX159" s="36"/>
      <c r="AY159" s="36"/>
      <c r="AZ159" s="29"/>
      <c r="BA159" s="36"/>
      <c r="BB159" s="36"/>
      <c r="BC159" s="36"/>
      <c r="BD159" s="36"/>
      <c r="BE159" s="36"/>
      <c r="BF159" s="36"/>
      <c r="BG159" s="36"/>
      <c r="BH159" s="36"/>
      <c r="BI159" s="36"/>
      <c r="BJ159" s="29"/>
      <c r="BK159" s="36"/>
      <c r="BL159" s="29"/>
      <c r="BM159" s="36"/>
      <c r="BN159" s="36"/>
      <c r="BO159" s="36"/>
      <c r="BP159" s="29"/>
      <c r="BQ159" s="36"/>
      <c r="BR159" s="29"/>
      <c r="BS159" s="36"/>
      <c r="BT159" s="36"/>
      <c r="BU159" s="36"/>
      <c r="BV159" s="36"/>
    </row>
    <row r="160" spans="1:75" x14ac:dyDescent="0.25">
      <c r="A160" s="16">
        <v>158</v>
      </c>
      <c r="B160" s="16">
        <v>1</v>
      </c>
      <c r="C160" s="31" t="s">
        <v>620</v>
      </c>
      <c r="D160" s="40">
        <f>январь!D160-февраль!E160</f>
        <v>596.34422937198076</v>
      </c>
      <c r="E160" s="40">
        <f t="shared" si="2"/>
        <v>0</v>
      </c>
      <c r="F160" s="36"/>
      <c r="G160" s="36"/>
      <c r="H160" s="36"/>
      <c r="I160" s="27"/>
      <c r="J160" s="36"/>
      <c r="K160" s="36"/>
      <c r="L160" s="36"/>
      <c r="M160" s="36"/>
      <c r="N160" s="36"/>
      <c r="O160" s="29"/>
      <c r="P160" s="36"/>
      <c r="Q160" s="29"/>
      <c r="R160" s="36"/>
      <c r="S160" s="36"/>
      <c r="T160" s="36"/>
      <c r="U160" s="36"/>
      <c r="V160" s="36"/>
      <c r="W160" s="36"/>
      <c r="X160" s="36"/>
      <c r="Y160" s="29"/>
      <c r="Z160" s="36"/>
      <c r="AA160" s="66"/>
      <c r="AB160" s="36"/>
      <c r="AC160" s="36"/>
      <c r="AD160" s="36"/>
      <c r="AE160" s="36"/>
      <c r="AF160" s="36"/>
      <c r="AG160" s="36"/>
      <c r="AH160" s="29"/>
      <c r="AI160" s="36"/>
      <c r="AJ160" s="29"/>
      <c r="AK160" s="36"/>
      <c r="AL160" s="36"/>
      <c r="AM160" s="36"/>
      <c r="AN160" s="29"/>
      <c r="AO160" s="36"/>
      <c r="AP160" s="29"/>
      <c r="AQ160" s="36"/>
      <c r="AR160" s="29"/>
      <c r="AS160" s="36"/>
      <c r="AT160" s="36"/>
      <c r="AU160" s="36"/>
      <c r="AV160" s="29"/>
      <c r="AW160" s="36"/>
      <c r="AX160" s="36"/>
      <c r="AY160" s="36"/>
      <c r="AZ160" s="29"/>
      <c r="BA160" s="36"/>
      <c r="BB160" s="36"/>
      <c r="BC160" s="36"/>
      <c r="BD160" s="36"/>
      <c r="BE160" s="36"/>
      <c r="BF160" s="36"/>
      <c r="BG160" s="36"/>
      <c r="BH160" s="36"/>
      <c r="BI160" s="36"/>
      <c r="BJ160" s="29"/>
      <c r="BK160" s="36"/>
      <c r="BL160" s="29"/>
      <c r="BM160" s="36"/>
      <c r="BN160" s="36"/>
      <c r="BO160" s="36"/>
      <c r="BP160" s="29"/>
      <c r="BQ160" s="36"/>
      <c r="BR160" s="29"/>
      <c r="BS160" s="36"/>
      <c r="BT160" s="36"/>
      <c r="BU160" s="36"/>
      <c r="BV160" s="36"/>
    </row>
    <row r="161" spans="1:75" s="86" customFormat="1" x14ac:dyDescent="0.25">
      <c r="A161" s="79">
        <v>159</v>
      </c>
      <c r="B161" s="79">
        <v>1</v>
      </c>
      <c r="C161" s="80" t="s">
        <v>621</v>
      </c>
      <c r="D161" s="40">
        <f>январь!D161-февраль!E161</f>
        <v>-148.41694226086955</v>
      </c>
      <c r="E161" s="81">
        <f t="shared" si="2"/>
        <v>10.099</v>
      </c>
      <c r="F161" s="82"/>
      <c r="G161" s="82"/>
      <c r="H161" s="82"/>
      <c r="I161" s="83"/>
      <c r="J161" s="82"/>
      <c r="K161" s="82"/>
      <c r="L161" s="82"/>
      <c r="M161" s="82"/>
      <c r="N161" s="82"/>
      <c r="O161" s="84"/>
      <c r="P161" s="82"/>
      <c r="Q161" s="84"/>
      <c r="R161" s="82"/>
      <c r="S161" s="82"/>
      <c r="T161" s="82"/>
      <c r="U161" s="82"/>
      <c r="V161" s="82"/>
      <c r="W161" s="82"/>
      <c r="X161" s="82"/>
      <c r="Y161" s="84"/>
      <c r="Z161" s="82"/>
      <c r="AA161" s="85"/>
      <c r="AB161" s="82"/>
      <c r="AC161" s="82"/>
      <c r="AD161" s="82"/>
      <c r="AE161" s="82"/>
      <c r="AF161" s="82"/>
      <c r="AG161" s="82"/>
      <c r="AH161" s="84"/>
      <c r="AI161" s="82"/>
      <c r="AJ161" s="84"/>
      <c r="AK161" s="82"/>
      <c r="AL161" s="82"/>
      <c r="AM161" s="82"/>
      <c r="AN161" s="84"/>
      <c r="AO161" s="82"/>
      <c r="AP161" s="84"/>
      <c r="AQ161" s="82"/>
      <c r="AR161" s="84"/>
      <c r="AS161" s="82"/>
      <c r="AT161" s="82"/>
      <c r="AU161" s="82"/>
      <c r="AV161" s="84"/>
      <c r="AW161" s="82"/>
      <c r="AX161" s="82"/>
      <c r="AY161" s="82"/>
      <c r="AZ161" s="84"/>
      <c r="BA161" s="82"/>
      <c r="BB161" s="82"/>
      <c r="BC161" s="82"/>
      <c r="BD161" s="82"/>
      <c r="BE161" s="82"/>
      <c r="BF161" s="82"/>
      <c r="BG161" s="82"/>
      <c r="BH161" s="82"/>
      <c r="BI161" s="82"/>
      <c r="BJ161" s="84"/>
      <c r="BK161" s="82"/>
      <c r="BL161" s="84">
        <v>24</v>
      </c>
      <c r="BM161" s="82">
        <v>10.099</v>
      </c>
      <c r="BN161" s="82"/>
      <c r="BO161" s="82"/>
      <c r="BP161" s="84"/>
      <c r="BQ161" s="82"/>
      <c r="BR161" s="84"/>
      <c r="BS161" s="82"/>
      <c r="BT161" s="82"/>
      <c r="BU161" s="82"/>
      <c r="BV161" s="82"/>
    </row>
    <row r="162" spans="1:75" x14ac:dyDescent="0.25">
      <c r="A162" s="16">
        <v>160</v>
      </c>
      <c r="B162" s="16">
        <v>1</v>
      </c>
      <c r="C162" s="31" t="s">
        <v>622</v>
      </c>
      <c r="D162" s="40">
        <f>январь!D162-февраль!E162</f>
        <v>446.16758670531402</v>
      </c>
      <c r="E162" s="40">
        <f t="shared" si="2"/>
        <v>0</v>
      </c>
      <c r="F162" s="36"/>
      <c r="G162" s="36"/>
      <c r="H162" s="36"/>
      <c r="I162" s="27"/>
      <c r="J162" s="36"/>
      <c r="K162" s="36"/>
      <c r="L162" s="36"/>
      <c r="M162" s="36"/>
      <c r="N162" s="36"/>
      <c r="O162" s="29"/>
      <c r="P162" s="36"/>
      <c r="Q162" s="29"/>
      <c r="R162" s="36"/>
      <c r="S162" s="36"/>
      <c r="T162" s="36"/>
      <c r="U162" s="36"/>
      <c r="V162" s="36"/>
      <c r="W162" s="36"/>
      <c r="X162" s="36"/>
      <c r="Y162" s="29"/>
      <c r="Z162" s="36"/>
      <c r="AA162" s="66"/>
      <c r="AB162" s="36"/>
      <c r="AC162" s="36"/>
      <c r="AD162" s="36"/>
      <c r="AE162" s="36"/>
      <c r="AF162" s="36"/>
      <c r="AG162" s="36"/>
      <c r="AH162" s="29"/>
      <c r="AI162" s="36"/>
      <c r="AJ162" s="29"/>
      <c r="AK162" s="36"/>
      <c r="AL162" s="36"/>
      <c r="AM162" s="36"/>
      <c r="AN162" s="29"/>
      <c r="AO162" s="36"/>
      <c r="AP162" s="29"/>
      <c r="AQ162" s="36"/>
      <c r="AR162" s="29"/>
      <c r="AS162" s="36"/>
      <c r="AT162" s="36"/>
      <c r="AU162" s="36"/>
      <c r="AV162" s="29"/>
      <c r="AW162" s="36"/>
      <c r="AX162" s="36"/>
      <c r="AY162" s="36"/>
      <c r="AZ162" s="29"/>
      <c r="BA162" s="36"/>
      <c r="BB162" s="36"/>
      <c r="BC162" s="36"/>
      <c r="BD162" s="36"/>
      <c r="BE162" s="36"/>
      <c r="BF162" s="36"/>
      <c r="BG162" s="36"/>
      <c r="BH162" s="36"/>
      <c r="BI162" s="36"/>
      <c r="BJ162" s="29"/>
      <c r="BK162" s="36"/>
      <c r="BL162" s="29"/>
      <c r="BM162" s="36"/>
      <c r="BN162" s="36"/>
      <c r="BO162" s="36"/>
      <c r="BP162" s="29"/>
      <c r="BQ162" s="36"/>
      <c r="BR162" s="29"/>
      <c r="BS162" s="36"/>
      <c r="BT162" s="36"/>
      <c r="BU162" s="36"/>
      <c r="BV162" s="36"/>
    </row>
    <row r="163" spans="1:75" x14ac:dyDescent="0.25">
      <c r="A163" s="16">
        <v>161</v>
      </c>
      <c r="B163" s="16">
        <v>2</v>
      </c>
      <c r="C163" s="31" t="s">
        <v>623</v>
      </c>
      <c r="D163" s="40">
        <f>январь!D163-февраль!E163</f>
        <v>3072.0163823091789</v>
      </c>
      <c r="E163" s="40">
        <f t="shared" si="2"/>
        <v>0</v>
      </c>
      <c r="F163" s="36"/>
      <c r="G163" s="36"/>
      <c r="H163" s="36"/>
      <c r="I163" s="27"/>
      <c r="J163" s="36"/>
      <c r="K163" s="36"/>
      <c r="L163" s="36"/>
      <c r="M163" s="36"/>
      <c r="N163" s="36"/>
      <c r="O163" s="29"/>
      <c r="P163" s="36"/>
      <c r="Q163" s="29"/>
      <c r="R163" s="36"/>
      <c r="S163" s="36"/>
      <c r="T163" s="36"/>
      <c r="U163" s="36"/>
      <c r="V163" s="36"/>
      <c r="W163" s="36"/>
      <c r="X163" s="36"/>
      <c r="Y163" s="29"/>
      <c r="Z163" s="36"/>
      <c r="AA163" s="66"/>
      <c r="AB163" s="36"/>
      <c r="AC163" s="36"/>
      <c r="AD163" s="36"/>
      <c r="AE163" s="36"/>
      <c r="AF163" s="36"/>
      <c r="AG163" s="36"/>
      <c r="AH163" s="29"/>
      <c r="AI163" s="36"/>
      <c r="AJ163" s="29"/>
      <c r="AK163" s="36"/>
      <c r="AL163" s="36"/>
      <c r="AM163" s="36"/>
      <c r="AN163" s="29"/>
      <c r="AO163" s="36"/>
      <c r="AP163" s="29"/>
      <c r="AQ163" s="36"/>
      <c r="AR163" s="29"/>
      <c r="AS163" s="36"/>
      <c r="AT163" s="36"/>
      <c r="AU163" s="36"/>
      <c r="AV163" s="29"/>
      <c r="AW163" s="36"/>
      <c r="AX163" s="36"/>
      <c r="AY163" s="36"/>
      <c r="AZ163" s="29"/>
      <c r="BA163" s="36"/>
      <c r="BB163" s="36"/>
      <c r="BC163" s="36"/>
      <c r="BD163" s="36"/>
      <c r="BE163" s="36"/>
      <c r="BF163" s="36"/>
      <c r="BG163" s="36"/>
      <c r="BH163" s="36"/>
      <c r="BI163" s="36"/>
      <c r="BJ163" s="29"/>
      <c r="BK163" s="36"/>
      <c r="BL163" s="29"/>
      <c r="BM163" s="36"/>
      <c r="BN163" s="36"/>
      <c r="BO163" s="36"/>
      <c r="BP163" s="29"/>
      <c r="BQ163" s="36"/>
      <c r="BR163" s="29"/>
      <c r="BS163" s="36"/>
      <c r="BT163" s="36"/>
      <c r="BU163" s="36"/>
      <c r="BV163" s="36"/>
    </row>
    <row r="164" spans="1:75" s="86" customFormat="1" x14ac:dyDescent="0.25">
      <c r="A164" s="79">
        <v>162</v>
      </c>
      <c r="B164" s="79">
        <v>3</v>
      </c>
      <c r="C164" s="80" t="s">
        <v>625</v>
      </c>
      <c r="D164" s="40">
        <f>январь!D164-февраль!E164</f>
        <v>-1121.5791883188406</v>
      </c>
      <c r="E164" s="81">
        <f t="shared" si="2"/>
        <v>20.951999999999998</v>
      </c>
      <c r="F164" s="82">
        <v>5.0000000000000001E-3</v>
      </c>
      <c r="G164" s="82">
        <v>4.13</v>
      </c>
      <c r="H164" s="82"/>
      <c r="I164" s="83"/>
      <c r="J164" s="82"/>
      <c r="K164" s="82"/>
      <c r="L164" s="82"/>
      <c r="M164" s="82"/>
      <c r="N164" s="82"/>
      <c r="O164" s="84"/>
      <c r="P164" s="82"/>
      <c r="Q164" s="84"/>
      <c r="R164" s="82"/>
      <c r="S164" s="82"/>
      <c r="T164" s="82"/>
      <c r="U164" s="82"/>
      <c r="V164" s="82"/>
      <c r="W164" s="82"/>
      <c r="X164" s="82"/>
      <c r="Y164" s="84"/>
      <c r="Z164" s="82"/>
      <c r="AA164" s="85"/>
      <c r="AB164" s="82"/>
      <c r="AC164" s="82"/>
      <c r="AD164" s="82"/>
      <c r="AE164" s="82"/>
      <c r="AF164" s="82"/>
      <c r="AG164" s="82"/>
      <c r="AH164" s="84"/>
      <c r="AI164" s="82"/>
      <c r="AJ164" s="84"/>
      <c r="AK164" s="82"/>
      <c r="AL164" s="82"/>
      <c r="AM164" s="82"/>
      <c r="AN164" s="84"/>
      <c r="AO164" s="82"/>
      <c r="AP164" s="84"/>
      <c r="AQ164" s="82"/>
      <c r="AR164" s="84"/>
      <c r="AS164" s="82"/>
      <c r="AT164" s="82"/>
      <c r="AU164" s="82"/>
      <c r="AV164" s="84"/>
      <c r="AW164" s="82"/>
      <c r="AX164" s="82"/>
      <c r="AY164" s="82"/>
      <c r="AZ164" s="84"/>
      <c r="BA164" s="82"/>
      <c r="BB164" s="82"/>
      <c r="BC164" s="82"/>
      <c r="BD164" s="82">
        <v>0.01</v>
      </c>
      <c r="BE164" s="82">
        <v>6.0049999999999999</v>
      </c>
      <c r="BF164" s="82">
        <v>0.01</v>
      </c>
      <c r="BG164" s="82">
        <v>10.817</v>
      </c>
      <c r="BH164" s="82"/>
      <c r="BI164" s="82"/>
      <c r="BJ164" s="84"/>
      <c r="BK164" s="82"/>
      <c r="BL164" s="84"/>
      <c r="BM164" s="82"/>
      <c r="BN164" s="82"/>
      <c r="BO164" s="82"/>
      <c r="BP164" s="84"/>
      <c r="BQ164" s="82"/>
      <c r="BR164" s="84"/>
      <c r="BS164" s="82"/>
      <c r="BT164" s="82"/>
      <c r="BU164" s="82"/>
      <c r="BV164" s="82"/>
    </row>
    <row r="165" spans="1:75" s="86" customFormat="1" x14ac:dyDescent="0.25">
      <c r="A165" s="79">
        <v>163</v>
      </c>
      <c r="B165" s="79">
        <v>3</v>
      </c>
      <c r="C165" s="80" t="s">
        <v>624</v>
      </c>
      <c r="D165" s="40">
        <f>январь!D165-февраль!E165</f>
        <v>831.1591150917875</v>
      </c>
      <c r="E165" s="81">
        <f t="shared" si="2"/>
        <v>32.340000000000003</v>
      </c>
      <c r="F165" s="82"/>
      <c r="G165" s="82"/>
      <c r="H165" s="82"/>
      <c r="I165" s="83"/>
      <c r="J165" s="82"/>
      <c r="K165" s="82"/>
      <c r="L165" s="82"/>
      <c r="M165" s="82"/>
      <c r="N165" s="82"/>
      <c r="O165" s="84"/>
      <c r="P165" s="82"/>
      <c r="Q165" s="84"/>
      <c r="R165" s="82"/>
      <c r="S165" s="82"/>
      <c r="T165" s="82"/>
      <c r="U165" s="82"/>
      <c r="V165" s="82"/>
      <c r="W165" s="82"/>
      <c r="X165" s="82"/>
      <c r="Y165" s="84"/>
      <c r="Z165" s="82"/>
      <c r="AA165" s="85"/>
      <c r="AB165" s="82"/>
      <c r="AC165" s="82"/>
      <c r="AD165" s="82"/>
      <c r="AE165" s="82"/>
      <c r="AF165" s="82"/>
      <c r="AG165" s="82"/>
      <c r="AH165" s="84"/>
      <c r="AI165" s="82"/>
      <c r="AJ165" s="84"/>
      <c r="AK165" s="82"/>
      <c r="AL165" s="82"/>
      <c r="AM165" s="82"/>
      <c r="AN165" s="84"/>
      <c r="AO165" s="82"/>
      <c r="AP165" s="84"/>
      <c r="AQ165" s="82"/>
      <c r="AR165" s="84"/>
      <c r="AS165" s="82"/>
      <c r="AT165" s="82"/>
      <c r="AU165" s="82"/>
      <c r="AV165" s="84"/>
      <c r="AW165" s="82"/>
      <c r="AX165" s="82"/>
      <c r="AY165" s="82"/>
      <c r="AZ165" s="84"/>
      <c r="BA165" s="82"/>
      <c r="BB165" s="82">
        <v>0.01</v>
      </c>
      <c r="BC165" s="82">
        <v>10.147</v>
      </c>
      <c r="BD165" s="82"/>
      <c r="BE165" s="82"/>
      <c r="BF165" s="82">
        <v>0.02</v>
      </c>
      <c r="BG165" s="82">
        <v>22.193000000000001</v>
      </c>
      <c r="BH165" s="82"/>
      <c r="BI165" s="82"/>
      <c r="BJ165" s="84"/>
      <c r="BK165" s="82"/>
      <c r="BL165" s="84"/>
      <c r="BM165" s="82"/>
      <c r="BN165" s="82"/>
      <c r="BO165" s="82"/>
      <c r="BP165" s="84"/>
      <c r="BQ165" s="82"/>
      <c r="BR165" s="84"/>
      <c r="BS165" s="82"/>
      <c r="BT165" s="82"/>
      <c r="BU165" s="82"/>
      <c r="BV165" s="82"/>
    </row>
    <row r="166" spans="1:75" s="86" customFormat="1" x14ac:dyDescent="0.25">
      <c r="A166" s="79">
        <v>164</v>
      </c>
      <c r="B166" s="79">
        <v>3</v>
      </c>
      <c r="C166" s="80" t="s">
        <v>626</v>
      </c>
      <c r="D166" s="40">
        <f>январь!D166-февраль!E166</f>
        <v>704.18699315942035</v>
      </c>
      <c r="E166" s="81">
        <f t="shared" si="2"/>
        <v>35.911999999999992</v>
      </c>
      <c r="F166" s="82"/>
      <c r="G166" s="82"/>
      <c r="H166" s="82"/>
      <c r="I166" s="83"/>
      <c r="J166" s="82"/>
      <c r="K166" s="82"/>
      <c r="L166" s="82"/>
      <c r="M166" s="82"/>
      <c r="N166" s="82"/>
      <c r="O166" s="84"/>
      <c r="P166" s="82"/>
      <c r="Q166" s="84"/>
      <c r="R166" s="82"/>
      <c r="S166" s="82"/>
      <c r="T166" s="82"/>
      <c r="U166" s="82"/>
      <c r="V166" s="82"/>
      <c r="W166" s="82"/>
      <c r="X166" s="82"/>
      <c r="Y166" s="84"/>
      <c r="Z166" s="82"/>
      <c r="AA166" s="85"/>
      <c r="AB166" s="82"/>
      <c r="AC166" s="82"/>
      <c r="AD166" s="82"/>
      <c r="AE166" s="82"/>
      <c r="AF166" s="82"/>
      <c r="AG166" s="82"/>
      <c r="AH166" s="84"/>
      <c r="AI166" s="82"/>
      <c r="AJ166" s="84"/>
      <c r="AK166" s="82"/>
      <c r="AL166" s="82"/>
      <c r="AM166" s="82"/>
      <c r="AN166" s="84"/>
      <c r="AO166" s="82"/>
      <c r="AP166" s="84"/>
      <c r="AQ166" s="82"/>
      <c r="AR166" s="84"/>
      <c r="AS166" s="82"/>
      <c r="AT166" s="82"/>
      <c r="AU166" s="82"/>
      <c r="AV166" s="84"/>
      <c r="AW166" s="82"/>
      <c r="AX166" s="82"/>
      <c r="AY166" s="82"/>
      <c r="AZ166" s="84"/>
      <c r="BA166" s="82"/>
      <c r="BB166" s="82">
        <v>0.01</v>
      </c>
      <c r="BC166" s="82">
        <v>6.0049999999999999</v>
      </c>
      <c r="BD166" s="82">
        <v>0.02</v>
      </c>
      <c r="BE166" s="82">
        <v>5.4379999999999997</v>
      </c>
      <c r="BF166" s="82">
        <v>0.02</v>
      </c>
      <c r="BG166" s="82">
        <v>21.634</v>
      </c>
      <c r="BH166" s="82"/>
      <c r="BI166" s="82"/>
      <c r="BJ166" s="84"/>
      <c r="BK166" s="82"/>
      <c r="BL166" s="84"/>
      <c r="BM166" s="82"/>
      <c r="BN166" s="82"/>
      <c r="BO166" s="82"/>
      <c r="BP166" s="84">
        <v>1</v>
      </c>
      <c r="BQ166" s="82">
        <v>1.1659999999999999</v>
      </c>
      <c r="BR166" s="84">
        <v>1</v>
      </c>
      <c r="BS166" s="82">
        <v>1.669</v>
      </c>
      <c r="BT166" s="82"/>
      <c r="BU166" s="82"/>
      <c r="BV166" s="82"/>
    </row>
    <row r="167" spans="1:75" s="86" customFormat="1" x14ac:dyDescent="0.25">
      <c r="A167" s="79">
        <v>165</v>
      </c>
      <c r="B167" s="79">
        <v>3</v>
      </c>
      <c r="C167" s="80" t="s">
        <v>627</v>
      </c>
      <c r="D167" s="40">
        <f>январь!D167-февраль!E167</f>
        <v>683.3464983574878</v>
      </c>
      <c r="E167" s="81">
        <f t="shared" si="2"/>
        <v>4.4390000000000001</v>
      </c>
      <c r="F167" s="82"/>
      <c r="G167" s="82"/>
      <c r="H167" s="82"/>
      <c r="I167" s="83"/>
      <c r="J167" s="82"/>
      <c r="K167" s="82"/>
      <c r="L167" s="82"/>
      <c r="M167" s="82"/>
      <c r="N167" s="82"/>
      <c r="O167" s="84"/>
      <c r="P167" s="82"/>
      <c r="Q167" s="84"/>
      <c r="R167" s="82"/>
      <c r="S167" s="82"/>
      <c r="T167" s="82"/>
      <c r="U167" s="82"/>
      <c r="V167" s="82"/>
      <c r="W167" s="82"/>
      <c r="X167" s="82"/>
      <c r="Y167" s="84"/>
      <c r="Z167" s="82"/>
      <c r="AA167" s="85"/>
      <c r="AB167" s="82"/>
      <c r="AC167" s="82"/>
      <c r="AD167" s="82"/>
      <c r="AE167" s="82"/>
      <c r="AF167" s="82"/>
      <c r="AG167" s="82"/>
      <c r="AH167" s="84"/>
      <c r="AI167" s="82"/>
      <c r="AJ167" s="84"/>
      <c r="AK167" s="82"/>
      <c r="AL167" s="82"/>
      <c r="AM167" s="82"/>
      <c r="AN167" s="84"/>
      <c r="AO167" s="82"/>
      <c r="AP167" s="84"/>
      <c r="AQ167" s="82"/>
      <c r="AR167" s="84"/>
      <c r="AS167" s="82"/>
      <c r="AT167" s="82"/>
      <c r="AU167" s="82"/>
      <c r="AV167" s="84"/>
      <c r="AW167" s="82"/>
      <c r="AX167" s="82"/>
      <c r="AY167" s="82"/>
      <c r="AZ167" s="84"/>
      <c r="BA167" s="82"/>
      <c r="BB167" s="82"/>
      <c r="BC167" s="82"/>
      <c r="BD167" s="82"/>
      <c r="BE167" s="82"/>
      <c r="BF167" s="82"/>
      <c r="BG167" s="82"/>
      <c r="BH167" s="82"/>
      <c r="BI167" s="82"/>
      <c r="BJ167" s="84"/>
      <c r="BK167" s="82"/>
      <c r="BL167" s="84"/>
      <c r="BM167" s="82"/>
      <c r="BN167" s="82"/>
      <c r="BO167" s="82"/>
      <c r="BP167" s="84">
        <v>6</v>
      </c>
      <c r="BQ167" s="82">
        <v>4.4390000000000001</v>
      </c>
      <c r="BR167" s="84"/>
      <c r="BS167" s="82"/>
      <c r="BT167" s="82"/>
      <c r="BU167" s="82"/>
      <c r="BV167" s="82"/>
    </row>
    <row r="168" spans="1:75" x14ac:dyDescent="0.25">
      <c r="A168" s="16">
        <v>166</v>
      </c>
      <c r="B168" s="16">
        <v>3</v>
      </c>
      <c r="C168" s="31" t="s">
        <v>628</v>
      </c>
      <c r="D168" s="40">
        <f>январь!D168-февраль!E168</f>
        <v>793.76619057970959</v>
      </c>
      <c r="E168" s="40">
        <f t="shared" si="2"/>
        <v>0</v>
      </c>
      <c r="F168" s="36"/>
      <c r="G168" s="36"/>
      <c r="H168" s="36"/>
      <c r="I168" s="27"/>
      <c r="J168" s="36"/>
      <c r="K168" s="36"/>
      <c r="L168" s="36"/>
      <c r="M168" s="36"/>
      <c r="N168" s="36"/>
      <c r="O168" s="29"/>
      <c r="P168" s="36"/>
      <c r="Q168" s="29"/>
      <c r="R168" s="36"/>
      <c r="S168" s="36"/>
      <c r="T168" s="36"/>
      <c r="U168" s="36"/>
      <c r="V168" s="36"/>
      <c r="W168" s="36"/>
      <c r="X168" s="36"/>
      <c r="Y168" s="29"/>
      <c r="Z168" s="36"/>
      <c r="AA168" s="66"/>
      <c r="AB168" s="36"/>
      <c r="AC168" s="36"/>
      <c r="AD168" s="36"/>
      <c r="AE168" s="36"/>
      <c r="AF168" s="36"/>
      <c r="AG168" s="36"/>
      <c r="AH168" s="29"/>
      <c r="AI168" s="36"/>
      <c r="AJ168" s="29"/>
      <c r="AK168" s="36"/>
      <c r="AL168" s="36"/>
      <c r="AM168" s="36"/>
      <c r="AN168" s="29"/>
      <c r="AO168" s="36"/>
      <c r="AP168" s="29"/>
      <c r="AQ168" s="36"/>
      <c r="AR168" s="29"/>
      <c r="AS168" s="36"/>
      <c r="AT168" s="36"/>
      <c r="AU168" s="36"/>
      <c r="AV168" s="29"/>
      <c r="AW168" s="36"/>
      <c r="AX168" s="36"/>
      <c r="AY168" s="36"/>
      <c r="AZ168" s="29"/>
      <c r="BA168" s="36"/>
      <c r="BB168" s="36"/>
      <c r="BC168" s="36"/>
      <c r="BD168" s="36"/>
      <c r="BE168" s="36"/>
      <c r="BF168" s="36"/>
      <c r="BG168" s="36"/>
      <c r="BH168" s="36"/>
      <c r="BI168" s="36"/>
      <c r="BJ168" s="29"/>
      <c r="BK168" s="36"/>
      <c r="BL168" s="29"/>
      <c r="BM168" s="36"/>
      <c r="BN168" s="36"/>
      <c r="BO168" s="36"/>
      <c r="BP168" s="29"/>
      <c r="BQ168" s="36"/>
      <c r="BR168" s="29"/>
      <c r="BS168" s="36"/>
      <c r="BT168" s="36"/>
      <c r="BU168" s="36"/>
      <c r="BV168" s="36"/>
    </row>
    <row r="169" spans="1:75" s="86" customFormat="1" x14ac:dyDescent="0.25">
      <c r="A169" s="79">
        <v>167</v>
      </c>
      <c r="B169" s="79">
        <v>3</v>
      </c>
      <c r="C169" s="80" t="s">
        <v>629</v>
      </c>
      <c r="D169" s="40">
        <f>январь!D169-февраль!E169</f>
        <v>1157.5376191497585</v>
      </c>
      <c r="E169" s="81">
        <f t="shared" si="2"/>
        <v>249.78399999999999</v>
      </c>
      <c r="F169" s="82">
        <v>5.0000000000000001E-3</v>
      </c>
      <c r="G169" s="82">
        <v>4.9130000000000003</v>
      </c>
      <c r="H169" s="82"/>
      <c r="I169" s="83">
        <v>25</v>
      </c>
      <c r="J169" s="82">
        <v>113.91500000000001</v>
      </c>
      <c r="K169" s="82"/>
      <c r="L169" s="82"/>
      <c r="M169" s="82">
        <v>6.3E-2</v>
      </c>
      <c r="N169" s="82">
        <v>57.634999999999998</v>
      </c>
      <c r="O169" s="84"/>
      <c r="P169" s="82"/>
      <c r="Q169" s="84"/>
      <c r="R169" s="82"/>
      <c r="S169" s="82"/>
      <c r="T169" s="82"/>
      <c r="U169" s="82"/>
      <c r="V169" s="82"/>
      <c r="W169" s="82"/>
      <c r="X169" s="82"/>
      <c r="Y169" s="84"/>
      <c r="Z169" s="82"/>
      <c r="AA169" s="85"/>
      <c r="AB169" s="82"/>
      <c r="AC169" s="82"/>
      <c r="AD169" s="82"/>
      <c r="AE169" s="82"/>
      <c r="AF169" s="82"/>
      <c r="AG169" s="82"/>
      <c r="AH169" s="84"/>
      <c r="AI169" s="82"/>
      <c r="AJ169" s="84"/>
      <c r="AK169" s="82"/>
      <c r="AL169" s="82"/>
      <c r="AM169" s="82"/>
      <c r="AN169" s="84"/>
      <c r="AO169" s="82"/>
      <c r="AP169" s="84"/>
      <c r="AQ169" s="82"/>
      <c r="AR169" s="84"/>
      <c r="AS169" s="82"/>
      <c r="AT169" s="82"/>
      <c r="AU169" s="82"/>
      <c r="AV169" s="84"/>
      <c r="AW169" s="82"/>
      <c r="AX169" s="82"/>
      <c r="AY169" s="82"/>
      <c r="AZ169" s="84"/>
      <c r="BA169" s="82"/>
      <c r="BB169" s="82"/>
      <c r="BC169" s="82"/>
      <c r="BD169" s="82"/>
      <c r="BE169" s="82"/>
      <c r="BF169" s="82">
        <v>0.01</v>
      </c>
      <c r="BG169" s="82">
        <v>10.817</v>
      </c>
      <c r="BH169" s="82"/>
      <c r="BI169" s="82"/>
      <c r="BJ169" s="84"/>
      <c r="BK169" s="82"/>
      <c r="BL169" s="84"/>
      <c r="BM169" s="82"/>
      <c r="BN169" s="82"/>
      <c r="BO169" s="82"/>
      <c r="BP169" s="84"/>
      <c r="BQ169" s="82"/>
      <c r="BR169" s="84"/>
      <c r="BS169" s="82"/>
      <c r="BT169" s="82"/>
      <c r="BU169" s="82"/>
      <c r="BV169" s="82">
        <v>62.503999999999998</v>
      </c>
      <c r="BW169" s="86" t="s">
        <v>1089</v>
      </c>
    </row>
    <row r="170" spans="1:75" s="86" customFormat="1" x14ac:dyDescent="0.25">
      <c r="A170" s="79">
        <v>168</v>
      </c>
      <c r="B170" s="79">
        <v>3</v>
      </c>
      <c r="C170" s="80" t="s">
        <v>630</v>
      </c>
      <c r="D170" s="40">
        <f>январь!D170-февраль!E170</f>
        <v>753.33282786473433</v>
      </c>
      <c r="E170" s="81">
        <f t="shared" si="2"/>
        <v>5.4379999999999997</v>
      </c>
      <c r="F170" s="82"/>
      <c r="G170" s="82"/>
      <c r="H170" s="82"/>
      <c r="I170" s="83"/>
      <c r="J170" s="82"/>
      <c r="K170" s="82"/>
      <c r="L170" s="82"/>
      <c r="M170" s="82"/>
      <c r="N170" s="82"/>
      <c r="O170" s="84"/>
      <c r="P170" s="82"/>
      <c r="Q170" s="84"/>
      <c r="R170" s="82"/>
      <c r="S170" s="82"/>
      <c r="T170" s="82"/>
      <c r="U170" s="82"/>
      <c r="V170" s="82"/>
      <c r="W170" s="82"/>
      <c r="X170" s="82"/>
      <c r="Y170" s="84"/>
      <c r="Z170" s="82"/>
      <c r="AA170" s="85"/>
      <c r="AB170" s="82"/>
      <c r="AC170" s="82"/>
      <c r="AD170" s="82"/>
      <c r="AE170" s="82"/>
      <c r="AF170" s="82"/>
      <c r="AG170" s="82"/>
      <c r="AH170" s="84"/>
      <c r="AI170" s="82"/>
      <c r="AJ170" s="84"/>
      <c r="AK170" s="82"/>
      <c r="AL170" s="82"/>
      <c r="AM170" s="82"/>
      <c r="AN170" s="84"/>
      <c r="AO170" s="82"/>
      <c r="AP170" s="84"/>
      <c r="AQ170" s="82"/>
      <c r="AR170" s="84"/>
      <c r="AS170" s="82"/>
      <c r="AT170" s="82"/>
      <c r="AU170" s="82"/>
      <c r="AV170" s="84"/>
      <c r="AW170" s="82"/>
      <c r="AX170" s="82"/>
      <c r="AY170" s="82"/>
      <c r="AZ170" s="84"/>
      <c r="BA170" s="82"/>
      <c r="BB170" s="82"/>
      <c r="BC170" s="82"/>
      <c r="BD170" s="82">
        <v>0.01</v>
      </c>
      <c r="BE170" s="82">
        <v>5.4379999999999997</v>
      </c>
      <c r="BF170" s="82"/>
      <c r="BG170" s="82"/>
      <c r="BH170" s="82"/>
      <c r="BI170" s="82"/>
      <c r="BJ170" s="84"/>
      <c r="BK170" s="82"/>
      <c r="BL170" s="84"/>
      <c r="BM170" s="82"/>
      <c r="BN170" s="82"/>
      <c r="BO170" s="82"/>
      <c r="BP170" s="84"/>
      <c r="BQ170" s="82"/>
      <c r="BR170" s="84"/>
      <c r="BS170" s="82"/>
      <c r="BT170" s="82"/>
      <c r="BU170" s="82"/>
      <c r="BV170" s="82"/>
    </row>
    <row r="171" spans="1:75" s="86" customFormat="1" x14ac:dyDescent="0.25">
      <c r="A171" s="79">
        <v>169</v>
      </c>
      <c r="B171" s="79">
        <v>3</v>
      </c>
      <c r="C171" s="80" t="s">
        <v>915</v>
      </c>
      <c r="D171" s="40">
        <f>январь!D171-февраль!E171</f>
        <v>2582.7044992270535</v>
      </c>
      <c r="E171" s="81">
        <f t="shared" si="2"/>
        <v>2.8050000000000002</v>
      </c>
      <c r="F171" s="82"/>
      <c r="G171" s="82"/>
      <c r="H171" s="82"/>
      <c r="I171" s="83"/>
      <c r="J171" s="82"/>
      <c r="K171" s="82"/>
      <c r="L171" s="82"/>
      <c r="M171" s="82"/>
      <c r="N171" s="82"/>
      <c r="O171" s="84"/>
      <c r="P171" s="82"/>
      <c r="Q171" s="84"/>
      <c r="R171" s="82"/>
      <c r="S171" s="82"/>
      <c r="T171" s="82"/>
      <c r="U171" s="82"/>
      <c r="V171" s="82"/>
      <c r="W171" s="82"/>
      <c r="X171" s="82"/>
      <c r="Y171" s="84"/>
      <c r="Z171" s="82"/>
      <c r="AA171" s="85"/>
      <c r="AB171" s="82"/>
      <c r="AC171" s="82"/>
      <c r="AD171" s="82"/>
      <c r="AE171" s="82"/>
      <c r="AF171" s="82"/>
      <c r="AG171" s="82"/>
      <c r="AH171" s="84"/>
      <c r="AI171" s="82"/>
      <c r="AJ171" s="84"/>
      <c r="AK171" s="82"/>
      <c r="AL171" s="82"/>
      <c r="AM171" s="82"/>
      <c r="AN171" s="84"/>
      <c r="AO171" s="82"/>
      <c r="AP171" s="84"/>
      <c r="AQ171" s="82"/>
      <c r="AR171" s="84"/>
      <c r="AS171" s="82"/>
      <c r="AT171" s="82"/>
      <c r="AU171" s="82"/>
      <c r="AV171" s="84"/>
      <c r="AW171" s="82"/>
      <c r="AX171" s="82"/>
      <c r="AY171" s="82"/>
      <c r="AZ171" s="84"/>
      <c r="BA171" s="82"/>
      <c r="BB171" s="82"/>
      <c r="BC171" s="82"/>
      <c r="BD171" s="82"/>
      <c r="BE171" s="82"/>
      <c r="BF171" s="82"/>
      <c r="BG171" s="82"/>
      <c r="BH171" s="82"/>
      <c r="BI171" s="82"/>
      <c r="BJ171" s="84"/>
      <c r="BK171" s="82"/>
      <c r="BL171" s="84"/>
      <c r="BM171" s="82"/>
      <c r="BN171" s="82"/>
      <c r="BO171" s="82"/>
      <c r="BP171" s="84"/>
      <c r="BQ171" s="82"/>
      <c r="BR171" s="84"/>
      <c r="BS171" s="82"/>
      <c r="BT171" s="82"/>
      <c r="BU171" s="82"/>
      <c r="BV171" s="82">
        <v>2.8050000000000002</v>
      </c>
      <c r="BW171" s="86" t="s">
        <v>1086</v>
      </c>
    </row>
    <row r="172" spans="1:75" s="86" customFormat="1" x14ac:dyDescent="0.25">
      <c r="A172" s="79">
        <v>170</v>
      </c>
      <c r="B172" s="79">
        <v>3</v>
      </c>
      <c r="C172" s="80" t="s">
        <v>631</v>
      </c>
      <c r="D172" s="40">
        <f>январь!D172-февраль!E172</f>
        <v>-438.68107540096611</v>
      </c>
      <c r="E172" s="81">
        <f t="shared" si="2"/>
        <v>2.1749999999999998</v>
      </c>
      <c r="F172" s="82"/>
      <c r="G172" s="82"/>
      <c r="H172" s="82"/>
      <c r="I172" s="83"/>
      <c r="J172" s="82"/>
      <c r="K172" s="82"/>
      <c r="L172" s="82"/>
      <c r="M172" s="82"/>
      <c r="N172" s="82"/>
      <c r="O172" s="84"/>
      <c r="P172" s="82"/>
      <c r="Q172" s="84"/>
      <c r="R172" s="82"/>
      <c r="S172" s="82"/>
      <c r="T172" s="82"/>
      <c r="U172" s="82"/>
      <c r="V172" s="82"/>
      <c r="W172" s="82"/>
      <c r="X172" s="82"/>
      <c r="Y172" s="84"/>
      <c r="Z172" s="82"/>
      <c r="AA172" s="85"/>
      <c r="AB172" s="82"/>
      <c r="AC172" s="82"/>
      <c r="AD172" s="82"/>
      <c r="AE172" s="82"/>
      <c r="AF172" s="82"/>
      <c r="AG172" s="82"/>
      <c r="AH172" s="84"/>
      <c r="AI172" s="82"/>
      <c r="AJ172" s="84"/>
      <c r="AK172" s="82"/>
      <c r="AL172" s="82"/>
      <c r="AM172" s="82"/>
      <c r="AN172" s="84"/>
      <c r="AO172" s="82"/>
      <c r="AP172" s="84"/>
      <c r="AQ172" s="82"/>
      <c r="AR172" s="84"/>
      <c r="AS172" s="82"/>
      <c r="AT172" s="82"/>
      <c r="AU172" s="82"/>
      <c r="AV172" s="84"/>
      <c r="AW172" s="82"/>
      <c r="AX172" s="82"/>
      <c r="AY172" s="82"/>
      <c r="AZ172" s="84"/>
      <c r="BA172" s="82"/>
      <c r="BB172" s="82"/>
      <c r="BC172" s="82"/>
      <c r="BD172" s="82"/>
      <c r="BE172" s="82"/>
      <c r="BF172" s="82"/>
      <c r="BG172" s="82"/>
      <c r="BH172" s="82"/>
      <c r="BI172" s="82"/>
      <c r="BJ172" s="84"/>
      <c r="BK172" s="82"/>
      <c r="BL172" s="84"/>
      <c r="BM172" s="82"/>
      <c r="BN172" s="82"/>
      <c r="BO172" s="82"/>
      <c r="BP172" s="84"/>
      <c r="BQ172" s="82"/>
      <c r="BR172" s="84"/>
      <c r="BS172" s="82"/>
      <c r="BT172" s="82"/>
      <c r="BU172" s="82"/>
      <c r="BV172" s="82">
        <v>2.1749999999999998</v>
      </c>
      <c r="BW172" s="86" t="s">
        <v>1070</v>
      </c>
    </row>
    <row r="173" spans="1:75" x14ac:dyDescent="0.25">
      <c r="A173" s="16">
        <v>171</v>
      </c>
      <c r="B173" s="16">
        <v>3</v>
      </c>
      <c r="C173" s="31" t="s">
        <v>926</v>
      </c>
      <c r="D173" s="40">
        <f>январь!D173-февраль!E173</f>
        <v>106.16501760386478</v>
      </c>
      <c r="E173" s="40">
        <f t="shared" si="2"/>
        <v>0</v>
      </c>
      <c r="F173" s="36"/>
      <c r="G173" s="36"/>
      <c r="H173" s="36"/>
      <c r="I173" s="27"/>
      <c r="J173" s="36"/>
      <c r="K173" s="36"/>
      <c r="L173" s="36"/>
      <c r="M173" s="36"/>
      <c r="N173" s="36"/>
      <c r="O173" s="29"/>
      <c r="P173" s="36"/>
      <c r="Q173" s="29"/>
      <c r="R173" s="36"/>
      <c r="S173" s="36"/>
      <c r="T173" s="36"/>
      <c r="U173" s="36"/>
      <c r="V173" s="36"/>
      <c r="W173" s="36"/>
      <c r="X173" s="36"/>
      <c r="Y173" s="29"/>
      <c r="Z173" s="36"/>
      <c r="AA173" s="66"/>
      <c r="AB173" s="36"/>
      <c r="AC173" s="36"/>
      <c r="AD173" s="36"/>
      <c r="AE173" s="36"/>
      <c r="AF173" s="36"/>
      <c r="AG173" s="36"/>
      <c r="AH173" s="29"/>
      <c r="AI173" s="36"/>
      <c r="AJ173" s="29"/>
      <c r="AK173" s="36"/>
      <c r="AL173" s="36"/>
      <c r="AM173" s="36"/>
      <c r="AN173" s="29"/>
      <c r="AO173" s="36"/>
      <c r="AP173" s="29"/>
      <c r="AQ173" s="36"/>
      <c r="AR173" s="29"/>
      <c r="AS173" s="36"/>
      <c r="AT173" s="36"/>
      <c r="AU173" s="36"/>
      <c r="AV173" s="29"/>
      <c r="AW173" s="36"/>
      <c r="AX173" s="36"/>
      <c r="AY173" s="36"/>
      <c r="AZ173" s="29"/>
      <c r="BA173" s="36"/>
      <c r="BB173" s="36"/>
      <c r="BC173" s="36"/>
      <c r="BD173" s="36"/>
      <c r="BE173" s="36"/>
      <c r="BF173" s="36"/>
      <c r="BG173" s="36"/>
      <c r="BH173" s="36"/>
      <c r="BI173" s="36"/>
      <c r="BJ173" s="29"/>
      <c r="BK173" s="36"/>
      <c r="BL173" s="29"/>
      <c r="BM173" s="36"/>
      <c r="BN173" s="36"/>
      <c r="BO173" s="36"/>
      <c r="BP173" s="29"/>
      <c r="BQ173" s="36"/>
      <c r="BR173" s="29"/>
      <c r="BS173" s="36"/>
      <c r="BT173" s="36"/>
      <c r="BU173" s="36"/>
      <c r="BV173" s="36"/>
    </row>
    <row r="174" spans="1:75" s="86" customFormat="1" x14ac:dyDescent="0.25">
      <c r="A174" s="79">
        <v>172</v>
      </c>
      <c r="B174" s="79">
        <v>3</v>
      </c>
      <c r="C174" s="80" t="s">
        <v>916</v>
      </c>
      <c r="D174" s="40">
        <f>январь!D174-февраль!E174</f>
        <v>1166.2466847342998</v>
      </c>
      <c r="E174" s="81">
        <f t="shared" si="2"/>
        <v>3.5289999999999999</v>
      </c>
      <c r="F174" s="82"/>
      <c r="G174" s="82"/>
      <c r="H174" s="82"/>
      <c r="I174" s="83"/>
      <c r="J174" s="82"/>
      <c r="K174" s="82"/>
      <c r="L174" s="82"/>
      <c r="M174" s="82"/>
      <c r="N174" s="82"/>
      <c r="O174" s="84"/>
      <c r="P174" s="82"/>
      <c r="Q174" s="84"/>
      <c r="R174" s="82"/>
      <c r="S174" s="82"/>
      <c r="T174" s="82"/>
      <c r="U174" s="82"/>
      <c r="V174" s="82"/>
      <c r="W174" s="82"/>
      <c r="X174" s="82"/>
      <c r="Y174" s="84"/>
      <c r="Z174" s="82"/>
      <c r="AA174" s="85"/>
      <c r="AB174" s="82"/>
      <c r="AC174" s="82"/>
      <c r="AD174" s="82"/>
      <c r="AE174" s="82"/>
      <c r="AF174" s="82"/>
      <c r="AG174" s="82"/>
      <c r="AH174" s="84"/>
      <c r="AI174" s="82"/>
      <c r="AJ174" s="84"/>
      <c r="AK174" s="82"/>
      <c r="AL174" s="82"/>
      <c r="AM174" s="82"/>
      <c r="AN174" s="84"/>
      <c r="AO174" s="82"/>
      <c r="AP174" s="84"/>
      <c r="AQ174" s="82"/>
      <c r="AR174" s="84"/>
      <c r="AS174" s="82"/>
      <c r="AT174" s="82"/>
      <c r="AU174" s="82"/>
      <c r="AV174" s="84"/>
      <c r="AW174" s="82"/>
      <c r="AX174" s="82"/>
      <c r="AY174" s="82"/>
      <c r="AZ174" s="84"/>
      <c r="BA174" s="82"/>
      <c r="BB174" s="82"/>
      <c r="BC174" s="82"/>
      <c r="BD174" s="82"/>
      <c r="BE174" s="82"/>
      <c r="BF174" s="82"/>
      <c r="BG174" s="82"/>
      <c r="BH174" s="82"/>
      <c r="BI174" s="82"/>
      <c r="BJ174" s="84"/>
      <c r="BK174" s="82"/>
      <c r="BL174" s="84"/>
      <c r="BM174" s="82"/>
      <c r="BN174" s="82"/>
      <c r="BO174" s="82"/>
      <c r="BP174" s="84"/>
      <c r="BQ174" s="82"/>
      <c r="BR174" s="84"/>
      <c r="BS174" s="82"/>
      <c r="BT174" s="82"/>
      <c r="BU174" s="82"/>
      <c r="BV174" s="82">
        <v>3.5289999999999999</v>
      </c>
      <c r="BW174" s="86" t="s">
        <v>1070</v>
      </c>
    </row>
    <row r="175" spans="1:75" x14ac:dyDescent="0.25">
      <c r="A175" s="16">
        <v>173</v>
      </c>
      <c r="B175" s="16">
        <v>3</v>
      </c>
      <c r="C175" s="31" t="s">
        <v>917</v>
      </c>
      <c r="D175" s="40">
        <f>январь!D175-февраль!E175</f>
        <v>30.670295342995214</v>
      </c>
      <c r="E175" s="40">
        <f t="shared" si="2"/>
        <v>0</v>
      </c>
      <c r="F175" s="36"/>
      <c r="G175" s="36"/>
      <c r="H175" s="36"/>
      <c r="I175" s="27"/>
      <c r="J175" s="36"/>
      <c r="K175" s="36"/>
      <c r="L175" s="36"/>
      <c r="M175" s="36"/>
      <c r="N175" s="36"/>
      <c r="O175" s="29"/>
      <c r="P175" s="36"/>
      <c r="Q175" s="29"/>
      <c r="R175" s="36"/>
      <c r="S175" s="36"/>
      <c r="T175" s="36"/>
      <c r="U175" s="36"/>
      <c r="V175" s="36"/>
      <c r="W175" s="36"/>
      <c r="X175" s="36"/>
      <c r="Y175" s="29"/>
      <c r="Z175" s="36"/>
      <c r="AA175" s="66"/>
      <c r="AB175" s="36"/>
      <c r="AC175" s="36"/>
      <c r="AD175" s="36"/>
      <c r="AE175" s="36"/>
      <c r="AF175" s="36"/>
      <c r="AG175" s="36"/>
      <c r="AH175" s="29"/>
      <c r="AI175" s="36"/>
      <c r="AJ175" s="29"/>
      <c r="AK175" s="36"/>
      <c r="AL175" s="36"/>
      <c r="AM175" s="36"/>
      <c r="AN175" s="29"/>
      <c r="AO175" s="36"/>
      <c r="AP175" s="29"/>
      <c r="AQ175" s="36"/>
      <c r="AR175" s="29"/>
      <c r="AS175" s="36"/>
      <c r="AT175" s="36"/>
      <c r="AU175" s="36"/>
      <c r="AV175" s="29"/>
      <c r="AW175" s="36"/>
      <c r="AX175" s="36"/>
      <c r="AY175" s="36"/>
      <c r="AZ175" s="29"/>
      <c r="BA175" s="36"/>
      <c r="BB175" s="36"/>
      <c r="BC175" s="36"/>
      <c r="BD175" s="36"/>
      <c r="BE175" s="36"/>
      <c r="BF175" s="36"/>
      <c r="BG175" s="36"/>
      <c r="BH175" s="36"/>
      <c r="BI175" s="36"/>
      <c r="BJ175" s="29"/>
      <c r="BK175" s="36"/>
      <c r="BL175" s="29"/>
      <c r="BM175" s="36"/>
      <c r="BN175" s="36"/>
      <c r="BO175" s="36"/>
      <c r="BP175" s="29"/>
      <c r="BQ175" s="36"/>
      <c r="BR175" s="29"/>
      <c r="BS175" s="36"/>
      <c r="BT175" s="36"/>
      <c r="BU175" s="36"/>
      <c r="BV175" s="36"/>
    </row>
    <row r="176" spans="1:75" x14ac:dyDescent="0.25">
      <c r="A176" s="16">
        <v>174</v>
      </c>
      <c r="B176" s="16">
        <v>3</v>
      </c>
      <c r="C176" s="31" t="s">
        <v>632</v>
      </c>
      <c r="D176" s="40">
        <f>январь!D176-февраль!E176</f>
        <v>915.77799679227053</v>
      </c>
      <c r="E176" s="40">
        <f t="shared" si="2"/>
        <v>0</v>
      </c>
      <c r="F176" s="36"/>
      <c r="G176" s="36"/>
      <c r="H176" s="36"/>
      <c r="I176" s="27"/>
      <c r="J176" s="36"/>
      <c r="K176" s="36"/>
      <c r="L176" s="36"/>
      <c r="M176" s="36"/>
      <c r="N176" s="36"/>
      <c r="O176" s="29"/>
      <c r="P176" s="36"/>
      <c r="Q176" s="29"/>
      <c r="R176" s="36"/>
      <c r="S176" s="36"/>
      <c r="T176" s="36"/>
      <c r="U176" s="36"/>
      <c r="V176" s="36"/>
      <c r="W176" s="36"/>
      <c r="X176" s="36"/>
      <c r="Y176" s="29"/>
      <c r="Z176" s="36"/>
      <c r="AA176" s="66"/>
      <c r="AB176" s="36"/>
      <c r="AC176" s="36"/>
      <c r="AD176" s="36"/>
      <c r="AE176" s="36"/>
      <c r="AF176" s="36"/>
      <c r="AG176" s="36"/>
      <c r="AH176" s="29"/>
      <c r="AI176" s="36"/>
      <c r="AJ176" s="29"/>
      <c r="AK176" s="36"/>
      <c r="AL176" s="36"/>
      <c r="AM176" s="36"/>
      <c r="AN176" s="29"/>
      <c r="AO176" s="36"/>
      <c r="AP176" s="29"/>
      <c r="AQ176" s="36"/>
      <c r="AR176" s="29"/>
      <c r="AS176" s="36"/>
      <c r="AT176" s="36"/>
      <c r="AU176" s="36"/>
      <c r="AV176" s="29"/>
      <c r="AW176" s="36"/>
      <c r="AX176" s="36"/>
      <c r="AY176" s="36"/>
      <c r="AZ176" s="29"/>
      <c r="BA176" s="36"/>
      <c r="BB176" s="36"/>
      <c r="BC176" s="36"/>
      <c r="BD176" s="36"/>
      <c r="BE176" s="36"/>
      <c r="BF176" s="36"/>
      <c r="BG176" s="36"/>
      <c r="BH176" s="36"/>
      <c r="BI176" s="36"/>
      <c r="BJ176" s="29"/>
      <c r="BK176" s="36"/>
      <c r="BL176" s="29"/>
      <c r="BM176" s="36"/>
      <c r="BN176" s="36"/>
      <c r="BO176" s="36"/>
      <c r="BP176" s="29"/>
      <c r="BQ176" s="36"/>
      <c r="BR176" s="29"/>
      <c r="BS176" s="36"/>
      <c r="BT176" s="36"/>
      <c r="BU176" s="36"/>
      <c r="BV176" s="36"/>
    </row>
    <row r="177" spans="1:75" s="86" customFormat="1" x14ac:dyDescent="0.25">
      <c r="A177" s="79">
        <v>175</v>
      </c>
      <c r="B177" s="79">
        <v>3</v>
      </c>
      <c r="C177" s="80" t="s">
        <v>633</v>
      </c>
      <c r="D177" s="40">
        <f>январь!D177-февраль!E177</f>
        <v>-135.32059768115943</v>
      </c>
      <c r="E177" s="81">
        <f t="shared" si="2"/>
        <v>1.1779999999999999</v>
      </c>
      <c r="F177" s="82"/>
      <c r="G177" s="82"/>
      <c r="H177" s="82"/>
      <c r="I177" s="83"/>
      <c r="J177" s="82"/>
      <c r="K177" s="82"/>
      <c r="L177" s="82"/>
      <c r="M177" s="82"/>
      <c r="N177" s="82"/>
      <c r="O177" s="84"/>
      <c r="P177" s="82"/>
      <c r="Q177" s="84"/>
      <c r="R177" s="82"/>
      <c r="S177" s="82"/>
      <c r="T177" s="82"/>
      <c r="U177" s="82"/>
      <c r="V177" s="82"/>
      <c r="W177" s="82"/>
      <c r="X177" s="82"/>
      <c r="Y177" s="84"/>
      <c r="Z177" s="82"/>
      <c r="AA177" s="85"/>
      <c r="AB177" s="82"/>
      <c r="AC177" s="82"/>
      <c r="AD177" s="82"/>
      <c r="AE177" s="82"/>
      <c r="AF177" s="82"/>
      <c r="AG177" s="82"/>
      <c r="AH177" s="84"/>
      <c r="AI177" s="82"/>
      <c r="AJ177" s="84"/>
      <c r="AK177" s="82"/>
      <c r="AL177" s="82"/>
      <c r="AM177" s="82"/>
      <c r="AN177" s="84"/>
      <c r="AO177" s="82"/>
      <c r="AP177" s="84"/>
      <c r="AQ177" s="82"/>
      <c r="AR177" s="84"/>
      <c r="AS177" s="82"/>
      <c r="AT177" s="82"/>
      <c r="AU177" s="82"/>
      <c r="AV177" s="84"/>
      <c r="AW177" s="82"/>
      <c r="AX177" s="82"/>
      <c r="AY177" s="82"/>
      <c r="AZ177" s="84"/>
      <c r="BA177" s="82"/>
      <c r="BB177" s="82"/>
      <c r="BC177" s="82"/>
      <c r="BD177" s="82"/>
      <c r="BE177" s="82"/>
      <c r="BF177" s="82"/>
      <c r="BG177" s="82"/>
      <c r="BH177" s="82"/>
      <c r="BI177" s="82"/>
      <c r="BJ177" s="84"/>
      <c r="BK177" s="82"/>
      <c r="BL177" s="84"/>
      <c r="BM177" s="82"/>
      <c r="BN177" s="82"/>
      <c r="BO177" s="82"/>
      <c r="BP177" s="84"/>
      <c r="BQ177" s="82"/>
      <c r="BR177" s="84"/>
      <c r="BS177" s="82"/>
      <c r="BT177" s="82"/>
      <c r="BU177" s="82"/>
      <c r="BV177" s="82">
        <v>1.1779999999999999</v>
      </c>
      <c r="BW177" s="86" t="s">
        <v>1070</v>
      </c>
    </row>
    <row r="178" spans="1:75" x14ac:dyDescent="0.25">
      <c r="A178" s="16">
        <v>176</v>
      </c>
      <c r="B178" s="16">
        <v>3</v>
      </c>
      <c r="C178" s="31" t="s">
        <v>634</v>
      </c>
      <c r="D178" s="40">
        <f>январь!D178-февраль!E178</f>
        <v>70.594283671497578</v>
      </c>
      <c r="E178" s="40">
        <f t="shared" si="2"/>
        <v>0</v>
      </c>
      <c r="F178" s="36"/>
      <c r="G178" s="36"/>
      <c r="H178" s="36"/>
      <c r="I178" s="27"/>
      <c r="J178" s="36"/>
      <c r="K178" s="36"/>
      <c r="L178" s="36"/>
      <c r="M178" s="36"/>
      <c r="N178" s="36"/>
      <c r="O178" s="29"/>
      <c r="P178" s="36"/>
      <c r="Q178" s="29"/>
      <c r="R178" s="36"/>
      <c r="S178" s="36"/>
      <c r="T178" s="36"/>
      <c r="U178" s="36"/>
      <c r="V178" s="36"/>
      <c r="W178" s="36"/>
      <c r="X178" s="36"/>
      <c r="Y178" s="29"/>
      <c r="Z178" s="36"/>
      <c r="AA178" s="66"/>
      <c r="AB178" s="36"/>
      <c r="AC178" s="36"/>
      <c r="AD178" s="36"/>
      <c r="AE178" s="36"/>
      <c r="AF178" s="36"/>
      <c r="AG178" s="36"/>
      <c r="AH178" s="29"/>
      <c r="AI178" s="36"/>
      <c r="AJ178" s="29"/>
      <c r="AK178" s="36"/>
      <c r="AL178" s="36"/>
      <c r="AM178" s="36"/>
      <c r="AN178" s="29"/>
      <c r="AO178" s="36"/>
      <c r="AP178" s="29"/>
      <c r="AQ178" s="36"/>
      <c r="AR178" s="29"/>
      <c r="AS178" s="36"/>
      <c r="AT178" s="36"/>
      <c r="AU178" s="36"/>
      <c r="AV178" s="29"/>
      <c r="AW178" s="36"/>
      <c r="AX178" s="36"/>
      <c r="AY178" s="36"/>
      <c r="AZ178" s="29"/>
      <c r="BA178" s="36"/>
      <c r="BB178" s="36"/>
      <c r="BC178" s="36"/>
      <c r="BD178" s="36"/>
      <c r="BE178" s="36"/>
      <c r="BF178" s="36"/>
      <c r="BG178" s="36"/>
      <c r="BH178" s="36"/>
      <c r="BI178" s="36"/>
      <c r="BJ178" s="29"/>
      <c r="BK178" s="36"/>
      <c r="BL178" s="29"/>
      <c r="BM178" s="36"/>
      <c r="BN178" s="36"/>
      <c r="BO178" s="36"/>
      <c r="BP178" s="29"/>
      <c r="BQ178" s="36"/>
      <c r="BR178" s="29"/>
      <c r="BS178" s="36"/>
      <c r="BT178" s="36"/>
      <c r="BU178" s="36"/>
      <c r="BV178" s="36"/>
    </row>
    <row r="179" spans="1:75" s="86" customFormat="1" x14ac:dyDescent="0.25">
      <c r="A179" s="79">
        <v>177</v>
      </c>
      <c r="B179" s="79">
        <v>3</v>
      </c>
      <c r="C179" s="80" t="s">
        <v>635</v>
      </c>
      <c r="D179" s="40">
        <f>январь!D179-февраль!E179</f>
        <v>817.22946844444425</v>
      </c>
      <c r="E179" s="81">
        <f t="shared" si="2"/>
        <v>17.163</v>
      </c>
      <c r="F179" s="82"/>
      <c r="G179" s="82"/>
      <c r="H179" s="82"/>
      <c r="I179" s="83"/>
      <c r="J179" s="82"/>
      <c r="K179" s="82"/>
      <c r="L179" s="82"/>
      <c r="M179" s="82"/>
      <c r="N179" s="82"/>
      <c r="O179" s="84"/>
      <c r="P179" s="82"/>
      <c r="Q179" s="84"/>
      <c r="R179" s="82"/>
      <c r="S179" s="82"/>
      <c r="T179" s="82"/>
      <c r="U179" s="82"/>
      <c r="V179" s="82"/>
      <c r="W179" s="82"/>
      <c r="X179" s="82"/>
      <c r="Y179" s="84"/>
      <c r="Z179" s="82"/>
      <c r="AA179" s="85"/>
      <c r="AB179" s="82"/>
      <c r="AC179" s="82"/>
      <c r="AD179" s="82"/>
      <c r="AE179" s="82"/>
      <c r="AF179" s="82"/>
      <c r="AG179" s="82"/>
      <c r="AH179" s="84"/>
      <c r="AI179" s="82"/>
      <c r="AJ179" s="84"/>
      <c r="AK179" s="82"/>
      <c r="AL179" s="82"/>
      <c r="AM179" s="82"/>
      <c r="AN179" s="84"/>
      <c r="AO179" s="82"/>
      <c r="AP179" s="84"/>
      <c r="AQ179" s="82"/>
      <c r="AR179" s="84"/>
      <c r="AS179" s="82"/>
      <c r="AT179" s="82"/>
      <c r="AU179" s="82"/>
      <c r="AV179" s="84"/>
      <c r="AW179" s="82"/>
      <c r="AX179" s="82"/>
      <c r="AY179" s="82"/>
      <c r="AZ179" s="84"/>
      <c r="BA179" s="82"/>
      <c r="BB179" s="82">
        <v>0.02</v>
      </c>
      <c r="BC179" s="82">
        <v>17.163</v>
      </c>
      <c r="BD179" s="82"/>
      <c r="BE179" s="82"/>
      <c r="BF179" s="82"/>
      <c r="BG179" s="82"/>
      <c r="BH179" s="82"/>
      <c r="BI179" s="82"/>
      <c r="BJ179" s="84"/>
      <c r="BK179" s="82"/>
      <c r="BL179" s="84"/>
      <c r="BM179" s="82"/>
      <c r="BN179" s="82"/>
      <c r="BO179" s="82"/>
      <c r="BP179" s="84"/>
      <c r="BQ179" s="82"/>
      <c r="BR179" s="84"/>
      <c r="BS179" s="82"/>
      <c r="BT179" s="82"/>
      <c r="BU179" s="82"/>
      <c r="BV179" s="82"/>
    </row>
    <row r="180" spans="1:75" s="86" customFormat="1" x14ac:dyDescent="0.25">
      <c r="A180" s="79">
        <v>178</v>
      </c>
      <c r="B180" s="79">
        <v>3</v>
      </c>
      <c r="C180" s="80" t="s">
        <v>636</v>
      </c>
      <c r="D180" s="40">
        <f>январь!D180-февраль!E180</f>
        <v>2206.0070107149763</v>
      </c>
      <c r="E180" s="81">
        <f t="shared" si="2"/>
        <v>3.2690000000000001</v>
      </c>
      <c r="F180" s="82"/>
      <c r="G180" s="82"/>
      <c r="H180" s="82"/>
      <c r="I180" s="83"/>
      <c r="J180" s="82"/>
      <c r="K180" s="82"/>
      <c r="L180" s="82"/>
      <c r="M180" s="82"/>
      <c r="N180" s="82"/>
      <c r="O180" s="84"/>
      <c r="P180" s="82"/>
      <c r="Q180" s="84"/>
      <c r="R180" s="82"/>
      <c r="S180" s="82"/>
      <c r="T180" s="82"/>
      <c r="U180" s="82"/>
      <c r="V180" s="82"/>
      <c r="W180" s="82"/>
      <c r="X180" s="82"/>
      <c r="Y180" s="84"/>
      <c r="Z180" s="82"/>
      <c r="AA180" s="85"/>
      <c r="AB180" s="82"/>
      <c r="AC180" s="82"/>
      <c r="AD180" s="82"/>
      <c r="AE180" s="82"/>
      <c r="AF180" s="82"/>
      <c r="AG180" s="82"/>
      <c r="AH180" s="84"/>
      <c r="AI180" s="82"/>
      <c r="AJ180" s="84"/>
      <c r="AK180" s="82"/>
      <c r="AL180" s="82"/>
      <c r="AM180" s="82"/>
      <c r="AN180" s="84"/>
      <c r="AO180" s="82"/>
      <c r="AP180" s="84"/>
      <c r="AQ180" s="82"/>
      <c r="AR180" s="84"/>
      <c r="AS180" s="82"/>
      <c r="AT180" s="82"/>
      <c r="AU180" s="82"/>
      <c r="AV180" s="84"/>
      <c r="AW180" s="82"/>
      <c r="AX180" s="82"/>
      <c r="AY180" s="82"/>
      <c r="AZ180" s="84"/>
      <c r="BA180" s="82"/>
      <c r="BB180" s="82"/>
      <c r="BC180" s="82"/>
      <c r="BD180" s="82"/>
      <c r="BE180" s="82"/>
      <c r="BF180" s="82"/>
      <c r="BG180" s="82"/>
      <c r="BH180" s="82">
        <v>0.01</v>
      </c>
      <c r="BI180" s="82">
        <v>3.2690000000000001</v>
      </c>
      <c r="BJ180" s="84"/>
      <c r="BK180" s="82"/>
      <c r="BL180" s="84"/>
      <c r="BM180" s="82"/>
      <c r="BN180" s="82"/>
      <c r="BO180" s="82"/>
      <c r="BP180" s="84"/>
      <c r="BQ180" s="82"/>
      <c r="BR180" s="84"/>
      <c r="BS180" s="82"/>
      <c r="BT180" s="82"/>
      <c r="BU180" s="82"/>
      <c r="BV180" s="82"/>
    </row>
    <row r="181" spans="1:75" x14ac:dyDescent="0.25">
      <c r="A181" s="16">
        <v>179</v>
      </c>
      <c r="B181" s="16">
        <v>3</v>
      </c>
      <c r="C181" s="31" t="s">
        <v>637</v>
      </c>
      <c r="D181" s="40">
        <f>январь!D181-февраль!E181</f>
        <v>618.96930368115943</v>
      </c>
      <c r="E181" s="40">
        <f t="shared" si="2"/>
        <v>0</v>
      </c>
      <c r="F181" s="36"/>
      <c r="G181" s="36"/>
      <c r="H181" s="36"/>
      <c r="I181" s="27"/>
      <c r="J181" s="36"/>
      <c r="K181" s="36"/>
      <c r="L181" s="36"/>
      <c r="M181" s="36"/>
      <c r="N181" s="36"/>
      <c r="O181" s="29"/>
      <c r="P181" s="36"/>
      <c r="Q181" s="29"/>
      <c r="R181" s="36"/>
      <c r="S181" s="36"/>
      <c r="T181" s="36"/>
      <c r="U181" s="36"/>
      <c r="V181" s="36"/>
      <c r="W181" s="36"/>
      <c r="X181" s="36"/>
      <c r="Y181" s="29"/>
      <c r="Z181" s="36"/>
      <c r="AA181" s="66"/>
      <c r="AB181" s="36"/>
      <c r="AC181" s="36"/>
      <c r="AD181" s="36"/>
      <c r="AE181" s="36"/>
      <c r="AF181" s="36"/>
      <c r="AG181" s="36"/>
      <c r="AH181" s="29"/>
      <c r="AI181" s="36"/>
      <c r="AJ181" s="29"/>
      <c r="AK181" s="36"/>
      <c r="AL181" s="36"/>
      <c r="AM181" s="36"/>
      <c r="AN181" s="29"/>
      <c r="AO181" s="36"/>
      <c r="AP181" s="29"/>
      <c r="AQ181" s="36"/>
      <c r="AR181" s="29"/>
      <c r="AS181" s="36"/>
      <c r="AT181" s="36"/>
      <c r="AU181" s="36"/>
      <c r="AV181" s="29"/>
      <c r="AW181" s="36"/>
      <c r="AX181" s="36"/>
      <c r="AY181" s="36"/>
      <c r="AZ181" s="29"/>
      <c r="BA181" s="36"/>
      <c r="BB181" s="36"/>
      <c r="BC181" s="36"/>
      <c r="BD181" s="36"/>
      <c r="BE181" s="36"/>
      <c r="BF181" s="36"/>
      <c r="BG181" s="36"/>
      <c r="BH181" s="36"/>
      <c r="BI181" s="36"/>
      <c r="BJ181" s="29"/>
      <c r="BK181" s="36"/>
      <c r="BL181" s="29"/>
      <c r="BM181" s="36"/>
      <c r="BN181" s="36"/>
      <c r="BO181" s="36"/>
      <c r="BP181" s="29"/>
      <c r="BQ181" s="36"/>
      <c r="BR181" s="29"/>
      <c r="BS181" s="36"/>
      <c r="BT181" s="36"/>
      <c r="BU181" s="36"/>
      <c r="BV181" s="36"/>
    </row>
    <row r="182" spans="1:75" x14ac:dyDescent="0.25">
      <c r="A182" s="16">
        <v>180</v>
      </c>
      <c r="B182" s="16">
        <v>3</v>
      </c>
      <c r="C182" s="31" t="s">
        <v>638</v>
      </c>
      <c r="D182" s="40">
        <f>январь!D182-февраль!E182</f>
        <v>1582.1765411188405</v>
      </c>
      <c r="E182" s="40">
        <f t="shared" si="2"/>
        <v>0</v>
      </c>
      <c r="F182" s="36"/>
      <c r="G182" s="36"/>
      <c r="H182" s="36"/>
      <c r="I182" s="27"/>
      <c r="J182" s="36"/>
      <c r="K182" s="36"/>
      <c r="L182" s="36"/>
      <c r="M182" s="36"/>
      <c r="N182" s="36"/>
      <c r="O182" s="29"/>
      <c r="P182" s="36"/>
      <c r="Q182" s="29"/>
      <c r="R182" s="36"/>
      <c r="S182" s="36"/>
      <c r="T182" s="36"/>
      <c r="U182" s="36"/>
      <c r="V182" s="36"/>
      <c r="W182" s="36"/>
      <c r="X182" s="36"/>
      <c r="Y182" s="29"/>
      <c r="Z182" s="36"/>
      <c r="AA182" s="66"/>
      <c r="AB182" s="36"/>
      <c r="AC182" s="36"/>
      <c r="AD182" s="36"/>
      <c r="AE182" s="36"/>
      <c r="AF182" s="36"/>
      <c r="AG182" s="36"/>
      <c r="AH182" s="29"/>
      <c r="AI182" s="36"/>
      <c r="AJ182" s="29"/>
      <c r="AK182" s="36"/>
      <c r="AL182" s="36"/>
      <c r="AM182" s="36"/>
      <c r="AN182" s="29"/>
      <c r="AO182" s="36"/>
      <c r="AP182" s="29"/>
      <c r="AQ182" s="36"/>
      <c r="AR182" s="29"/>
      <c r="AS182" s="36"/>
      <c r="AT182" s="36"/>
      <c r="AU182" s="36"/>
      <c r="AV182" s="29"/>
      <c r="AW182" s="36"/>
      <c r="AX182" s="36"/>
      <c r="AY182" s="36"/>
      <c r="AZ182" s="29"/>
      <c r="BA182" s="36"/>
      <c r="BB182" s="36"/>
      <c r="BC182" s="36"/>
      <c r="BD182" s="36"/>
      <c r="BE182" s="36"/>
      <c r="BF182" s="36"/>
      <c r="BG182" s="36"/>
      <c r="BH182" s="36"/>
      <c r="BI182" s="36"/>
      <c r="BJ182" s="29"/>
      <c r="BK182" s="36"/>
      <c r="BL182" s="29"/>
      <c r="BM182" s="36"/>
      <c r="BN182" s="36"/>
      <c r="BO182" s="36"/>
      <c r="BP182" s="29"/>
      <c r="BQ182" s="36"/>
      <c r="BR182" s="29"/>
      <c r="BS182" s="36"/>
      <c r="BT182" s="36"/>
      <c r="BU182" s="36"/>
      <c r="BV182" s="36"/>
    </row>
    <row r="183" spans="1:75" x14ac:dyDescent="0.25">
      <c r="A183" s="16">
        <v>181</v>
      </c>
      <c r="B183" s="16">
        <v>3</v>
      </c>
      <c r="C183" s="31" t="s">
        <v>639</v>
      </c>
      <c r="D183" s="40">
        <f>январь!D183-февраль!E183</f>
        <v>-206.82555745314014</v>
      </c>
      <c r="E183" s="40">
        <f t="shared" si="2"/>
        <v>0</v>
      </c>
      <c r="F183" s="36"/>
      <c r="G183" s="36"/>
      <c r="H183" s="36"/>
      <c r="I183" s="27"/>
      <c r="J183" s="36"/>
      <c r="K183" s="36"/>
      <c r="L183" s="36"/>
      <c r="M183" s="36"/>
      <c r="N183" s="36"/>
      <c r="O183" s="29"/>
      <c r="P183" s="36"/>
      <c r="Q183" s="29"/>
      <c r="R183" s="36"/>
      <c r="S183" s="36"/>
      <c r="T183" s="36"/>
      <c r="U183" s="36"/>
      <c r="V183" s="36"/>
      <c r="W183" s="36"/>
      <c r="X183" s="36"/>
      <c r="Y183" s="29"/>
      <c r="Z183" s="36"/>
      <c r="AA183" s="66"/>
      <c r="AB183" s="36"/>
      <c r="AC183" s="36"/>
      <c r="AD183" s="36"/>
      <c r="AE183" s="36"/>
      <c r="AF183" s="36"/>
      <c r="AG183" s="36"/>
      <c r="AH183" s="29"/>
      <c r="AI183" s="36"/>
      <c r="AJ183" s="29"/>
      <c r="AK183" s="36"/>
      <c r="AL183" s="36"/>
      <c r="AM183" s="36"/>
      <c r="AN183" s="29"/>
      <c r="AO183" s="36"/>
      <c r="AP183" s="29"/>
      <c r="AQ183" s="36"/>
      <c r="AR183" s="29"/>
      <c r="AS183" s="36"/>
      <c r="AT183" s="36"/>
      <c r="AU183" s="36"/>
      <c r="AV183" s="29"/>
      <c r="AW183" s="36"/>
      <c r="AX183" s="36"/>
      <c r="AY183" s="36"/>
      <c r="AZ183" s="29"/>
      <c r="BA183" s="36"/>
      <c r="BB183" s="36"/>
      <c r="BC183" s="36"/>
      <c r="BD183" s="36"/>
      <c r="BE183" s="36"/>
      <c r="BF183" s="36"/>
      <c r="BG183" s="36"/>
      <c r="BH183" s="36"/>
      <c r="BI183" s="36"/>
      <c r="BJ183" s="29"/>
      <c r="BK183" s="36"/>
      <c r="BL183" s="29"/>
      <c r="BM183" s="36"/>
      <c r="BN183" s="36"/>
      <c r="BO183" s="36"/>
      <c r="BP183" s="29"/>
      <c r="BQ183" s="36"/>
      <c r="BR183" s="29"/>
      <c r="BS183" s="36"/>
      <c r="BT183" s="36"/>
      <c r="BU183" s="36"/>
      <c r="BV183" s="36"/>
    </row>
    <row r="184" spans="1:75" x14ac:dyDescent="0.25">
      <c r="A184" s="16">
        <v>182</v>
      </c>
      <c r="B184" s="16">
        <v>3</v>
      </c>
      <c r="C184" s="31" t="s">
        <v>640</v>
      </c>
      <c r="D184" s="40">
        <f>январь!D184-февраль!E184</f>
        <v>1933.7479774299516</v>
      </c>
      <c r="E184" s="40">
        <f t="shared" si="2"/>
        <v>0</v>
      </c>
      <c r="F184" s="36"/>
      <c r="G184" s="36"/>
      <c r="H184" s="36"/>
      <c r="I184" s="27"/>
      <c r="J184" s="36"/>
      <c r="K184" s="36"/>
      <c r="L184" s="36"/>
      <c r="M184" s="36"/>
      <c r="N184" s="36"/>
      <c r="O184" s="29"/>
      <c r="P184" s="36"/>
      <c r="Q184" s="29"/>
      <c r="R184" s="36"/>
      <c r="S184" s="36"/>
      <c r="T184" s="36"/>
      <c r="U184" s="36"/>
      <c r="V184" s="36"/>
      <c r="W184" s="36"/>
      <c r="X184" s="36"/>
      <c r="Y184" s="29"/>
      <c r="Z184" s="36"/>
      <c r="AA184" s="66"/>
      <c r="AB184" s="36"/>
      <c r="AC184" s="36"/>
      <c r="AD184" s="36"/>
      <c r="AE184" s="36"/>
      <c r="AF184" s="36"/>
      <c r="AG184" s="36"/>
      <c r="AH184" s="29"/>
      <c r="AI184" s="36"/>
      <c r="AJ184" s="29"/>
      <c r="AK184" s="36"/>
      <c r="AL184" s="36"/>
      <c r="AM184" s="36"/>
      <c r="AN184" s="29"/>
      <c r="AO184" s="36"/>
      <c r="AP184" s="29"/>
      <c r="AQ184" s="36"/>
      <c r="AR184" s="29"/>
      <c r="AS184" s="36"/>
      <c r="AT184" s="36"/>
      <c r="AU184" s="36"/>
      <c r="AV184" s="29"/>
      <c r="AW184" s="36"/>
      <c r="AX184" s="36"/>
      <c r="AY184" s="36"/>
      <c r="AZ184" s="29"/>
      <c r="BA184" s="36"/>
      <c r="BB184" s="36"/>
      <c r="BC184" s="36"/>
      <c r="BD184" s="36"/>
      <c r="BE184" s="36"/>
      <c r="BF184" s="36"/>
      <c r="BG184" s="36"/>
      <c r="BH184" s="36"/>
      <c r="BI184" s="36"/>
      <c r="BJ184" s="29"/>
      <c r="BK184" s="36"/>
      <c r="BL184" s="29"/>
      <c r="BM184" s="36"/>
      <c r="BN184" s="36"/>
      <c r="BO184" s="36"/>
      <c r="BP184" s="29"/>
      <c r="BQ184" s="36"/>
      <c r="BR184" s="29"/>
      <c r="BS184" s="36"/>
      <c r="BT184" s="36"/>
      <c r="BU184" s="36"/>
      <c r="BV184" s="36"/>
    </row>
    <row r="185" spans="1:75" x14ac:dyDescent="0.25">
      <c r="A185" s="16">
        <v>183</v>
      </c>
      <c r="B185" s="16">
        <v>3</v>
      </c>
      <c r="C185" s="31" t="s">
        <v>641</v>
      </c>
      <c r="D185" s="40">
        <f>январь!D185-февраль!E185</f>
        <v>2055.9256245990337</v>
      </c>
      <c r="E185" s="40">
        <f t="shared" si="2"/>
        <v>0</v>
      </c>
      <c r="F185" s="36"/>
      <c r="G185" s="36"/>
      <c r="H185" s="36"/>
      <c r="I185" s="27"/>
      <c r="J185" s="36"/>
      <c r="K185" s="36"/>
      <c r="L185" s="36"/>
      <c r="M185" s="36"/>
      <c r="N185" s="36"/>
      <c r="O185" s="29"/>
      <c r="P185" s="36"/>
      <c r="Q185" s="29"/>
      <c r="R185" s="36"/>
      <c r="S185" s="36"/>
      <c r="T185" s="36"/>
      <c r="U185" s="36"/>
      <c r="V185" s="36"/>
      <c r="W185" s="36"/>
      <c r="X185" s="36"/>
      <c r="Y185" s="29"/>
      <c r="Z185" s="36"/>
      <c r="AA185" s="66"/>
      <c r="AB185" s="36"/>
      <c r="AC185" s="36"/>
      <c r="AD185" s="36"/>
      <c r="AE185" s="36"/>
      <c r="AF185" s="36"/>
      <c r="AG185" s="36"/>
      <c r="AH185" s="29"/>
      <c r="AI185" s="36"/>
      <c r="AJ185" s="29"/>
      <c r="AK185" s="36"/>
      <c r="AL185" s="36"/>
      <c r="AM185" s="36"/>
      <c r="AN185" s="29"/>
      <c r="AO185" s="36"/>
      <c r="AP185" s="29"/>
      <c r="AQ185" s="36"/>
      <c r="AR185" s="29"/>
      <c r="AS185" s="36"/>
      <c r="AT185" s="36"/>
      <c r="AU185" s="36"/>
      <c r="AV185" s="29"/>
      <c r="AW185" s="36"/>
      <c r="AX185" s="36"/>
      <c r="AY185" s="36"/>
      <c r="AZ185" s="29"/>
      <c r="BA185" s="36"/>
      <c r="BB185" s="36"/>
      <c r="BC185" s="36"/>
      <c r="BD185" s="36"/>
      <c r="BE185" s="36"/>
      <c r="BF185" s="36"/>
      <c r="BG185" s="36"/>
      <c r="BH185" s="36"/>
      <c r="BI185" s="36"/>
      <c r="BJ185" s="29"/>
      <c r="BK185" s="36"/>
      <c r="BL185" s="29"/>
      <c r="BM185" s="36"/>
      <c r="BN185" s="36"/>
      <c r="BO185" s="36"/>
      <c r="BP185" s="29"/>
      <c r="BQ185" s="36"/>
      <c r="BR185" s="29"/>
      <c r="BS185" s="36"/>
      <c r="BT185" s="36"/>
      <c r="BU185" s="36"/>
      <c r="BV185" s="36"/>
    </row>
    <row r="186" spans="1:75" x14ac:dyDescent="0.25">
      <c r="A186" s="16">
        <v>184</v>
      </c>
      <c r="B186" s="16">
        <v>3</v>
      </c>
      <c r="C186" s="31" t="s">
        <v>642</v>
      </c>
      <c r="D186" s="40">
        <f>январь!D186-февраль!E186</f>
        <v>783.76843980676335</v>
      </c>
      <c r="E186" s="40">
        <f t="shared" si="2"/>
        <v>0</v>
      </c>
      <c r="F186" s="36"/>
      <c r="G186" s="36"/>
      <c r="H186" s="36"/>
      <c r="I186" s="27"/>
      <c r="J186" s="36"/>
      <c r="K186" s="36"/>
      <c r="L186" s="36"/>
      <c r="M186" s="36"/>
      <c r="N186" s="36"/>
      <c r="O186" s="29"/>
      <c r="P186" s="36"/>
      <c r="Q186" s="29"/>
      <c r="R186" s="36"/>
      <c r="S186" s="36"/>
      <c r="T186" s="36"/>
      <c r="U186" s="36"/>
      <c r="V186" s="36"/>
      <c r="W186" s="36"/>
      <c r="X186" s="36"/>
      <c r="Y186" s="29"/>
      <c r="Z186" s="36"/>
      <c r="AA186" s="66"/>
      <c r="AB186" s="36"/>
      <c r="AC186" s="36"/>
      <c r="AD186" s="36"/>
      <c r="AE186" s="36"/>
      <c r="AF186" s="36"/>
      <c r="AG186" s="36"/>
      <c r="AH186" s="29"/>
      <c r="AI186" s="36"/>
      <c r="AJ186" s="29"/>
      <c r="AK186" s="36"/>
      <c r="AL186" s="36"/>
      <c r="AM186" s="36"/>
      <c r="AN186" s="29"/>
      <c r="AO186" s="36"/>
      <c r="AP186" s="29"/>
      <c r="AQ186" s="36"/>
      <c r="AR186" s="29"/>
      <c r="AS186" s="36"/>
      <c r="AT186" s="36"/>
      <c r="AU186" s="36"/>
      <c r="AV186" s="29"/>
      <c r="AW186" s="36"/>
      <c r="AX186" s="36"/>
      <c r="AY186" s="36"/>
      <c r="AZ186" s="29"/>
      <c r="BA186" s="36"/>
      <c r="BB186" s="36"/>
      <c r="BC186" s="36"/>
      <c r="BD186" s="36"/>
      <c r="BE186" s="36"/>
      <c r="BF186" s="36"/>
      <c r="BG186" s="36"/>
      <c r="BH186" s="36"/>
      <c r="BI186" s="36"/>
      <c r="BJ186" s="29"/>
      <c r="BK186" s="36"/>
      <c r="BL186" s="29"/>
      <c r="BM186" s="36"/>
      <c r="BN186" s="36"/>
      <c r="BO186" s="36"/>
      <c r="BP186" s="29"/>
      <c r="BQ186" s="36"/>
      <c r="BR186" s="29"/>
      <c r="BS186" s="36"/>
      <c r="BT186" s="36"/>
      <c r="BU186" s="36"/>
      <c r="BV186" s="36"/>
    </row>
    <row r="187" spans="1:75" s="86" customFormat="1" x14ac:dyDescent="0.25">
      <c r="A187" s="79">
        <v>185</v>
      </c>
      <c r="B187" s="79">
        <v>1</v>
      </c>
      <c r="C187" s="80" t="s">
        <v>643</v>
      </c>
      <c r="D187" s="40">
        <f>январь!D187-февраль!E187</f>
        <v>282.77074114009667</v>
      </c>
      <c r="E187" s="81">
        <f t="shared" si="2"/>
        <v>6.4829999999999997</v>
      </c>
      <c r="F187" s="82"/>
      <c r="G187" s="82"/>
      <c r="H187" s="82"/>
      <c r="I187" s="83"/>
      <c r="J187" s="82"/>
      <c r="K187" s="82"/>
      <c r="L187" s="82"/>
      <c r="M187" s="82"/>
      <c r="N187" s="82"/>
      <c r="O187" s="84"/>
      <c r="P187" s="82"/>
      <c r="Q187" s="84"/>
      <c r="R187" s="82"/>
      <c r="S187" s="82"/>
      <c r="T187" s="82"/>
      <c r="U187" s="82"/>
      <c r="V187" s="82"/>
      <c r="W187" s="82"/>
      <c r="X187" s="82"/>
      <c r="Y187" s="84"/>
      <c r="Z187" s="82"/>
      <c r="AA187" s="85"/>
      <c r="AB187" s="82"/>
      <c r="AC187" s="82"/>
      <c r="AD187" s="82"/>
      <c r="AE187" s="82"/>
      <c r="AF187" s="82"/>
      <c r="AG187" s="82"/>
      <c r="AH187" s="84"/>
      <c r="AI187" s="82"/>
      <c r="AJ187" s="84"/>
      <c r="AK187" s="82"/>
      <c r="AL187" s="82"/>
      <c r="AM187" s="82"/>
      <c r="AN187" s="84"/>
      <c r="AO187" s="82"/>
      <c r="AP187" s="84"/>
      <c r="AQ187" s="82"/>
      <c r="AR187" s="84"/>
      <c r="AS187" s="82"/>
      <c r="AT187" s="82"/>
      <c r="AU187" s="82"/>
      <c r="AV187" s="84"/>
      <c r="AW187" s="82"/>
      <c r="AX187" s="82"/>
      <c r="AY187" s="82"/>
      <c r="AZ187" s="84"/>
      <c r="BA187" s="82"/>
      <c r="BB187" s="82"/>
      <c r="BC187" s="82"/>
      <c r="BD187" s="82"/>
      <c r="BE187" s="82"/>
      <c r="BF187" s="82">
        <v>4.0000000000000001E-3</v>
      </c>
      <c r="BG187" s="82">
        <v>4.55</v>
      </c>
      <c r="BH187" s="82"/>
      <c r="BI187" s="82"/>
      <c r="BJ187" s="84"/>
      <c r="BK187" s="82"/>
      <c r="BL187" s="84">
        <v>4</v>
      </c>
      <c r="BM187" s="82">
        <v>1.9330000000000001</v>
      </c>
      <c r="BN187" s="82"/>
      <c r="BO187" s="82"/>
      <c r="BP187" s="84"/>
      <c r="BQ187" s="82"/>
      <c r="BR187" s="84"/>
      <c r="BS187" s="82"/>
      <c r="BT187" s="82"/>
      <c r="BU187" s="82"/>
      <c r="BV187" s="82"/>
    </row>
    <row r="188" spans="1:75" x14ac:dyDescent="0.25">
      <c r="A188" s="16">
        <v>186</v>
      </c>
      <c r="B188" s="16">
        <v>1</v>
      </c>
      <c r="C188" s="31" t="s">
        <v>644</v>
      </c>
      <c r="D188" s="40">
        <f>январь!D188-февраль!E188</f>
        <v>-109.9870181642512</v>
      </c>
      <c r="E188" s="40">
        <f t="shared" si="2"/>
        <v>0</v>
      </c>
      <c r="F188" s="36"/>
      <c r="G188" s="36"/>
      <c r="H188" s="36"/>
      <c r="I188" s="27"/>
      <c r="J188" s="36"/>
      <c r="K188" s="36"/>
      <c r="L188" s="36"/>
      <c r="M188" s="36"/>
      <c r="N188" s="36"/>
      <c r="O188" s="29"/>
      <c r="P188" s="36"/>
      <c r="Q188" s="29"/>
      <c r="R188" s="36"/>
      <c r="S188" s="36"/>
      <c r="T188" s="36"/>
      <c r="U188" s="36"/>
      <c r="V188" s="36"/>
      <c r="W188" s="36"/>
      <c r="X188" s="36"/>
      <c r="Y188" s="29"/>
      <c r="Z188" s="36"/>
      <c r="AA188" s="66"/>
      <c r="AB188" s="36"/>
      <c r="AC188" s="36"/>
      <c r="AD188" s="36"/>
      <c r="AE188" s="36"/>
      <c r="AF188" s="36"/>
      <c r="AG188" s="36"/>
      <c r="AH188" s="29"/>
      <c r="AI188" s="36"/>
      <c r="AJ188" s="29"/>
      <c r="AK188" s="36"/>
      <c r="AL188" s="36"/>
      <c r="AM188" s="36"/>
      <c r="AN188" s="29"/>
      <c r="AO188" s="36"/>
      <c r="AP188" s="29"/>
      <c r="AQ188" s="36"/>
      <c r="AR188" s="29"/>
      <c r="AS188" s="36"/>
      <c r="AT188" s="36"/>
      <c r="AU188" s="36"/>
      <c r="AV188" s="29"/>
      <c r="AW188" s="36"/>
      <c r="AX188" s="36"/>
      <c r="AY188" s="36"/>
      <c r="AZ188" s="29"/>
      <c r="BA188" s="36"/>
      <c r="BB188" s="36"/>
      <c r="BC188" s="36"/>
      <c r="BD188" s="36"/>
      <c r="BE188" s="36"/>
      <c r="BF188" s="36"/>
      <c r="BG188" s="36"/>
      <c r="BH188" s="36"/>
      <c r="BI188" s="36"/>
      <c r="BJ188" s="29"/>
      <c r="BK188" s="36"/>
      <c r="BL188" s="29"/>
      <c r="BM188" s="36"/>
      <c r="BN188" s="36"/>
      <c r="BO188" s="36"/>
      <c r="BP188" s="29"/>
      <c r="BQ188" s="36"/>
      <c r="BR188" s="29"/>
      <c r="BS188" s="36"/>
      <c r="BT188" s="36"/>
      <c r="BU188" s="36"/>
      <c r="BV188" s="36"/>
    </row>
    <row r="189" spans="1:75" x14ac:dyDescent="0.25">
      <c r="A189" s="16">
        <v>187</v>
      </c>
      <c r="B189" s="16">
        <v>1</v>
      </c>
      <c r="C189" s="31" t="s">
        <v>645</v>
      </c>
      <c r="D189" s="40">
        <f>январь!D189-февраль!E189</f>
        <v>129.35338631884059</v>
      </c>
      <c r="E189" s="40">
        <f t="shared" si="2"/>
        <v>0</v>
      </c>
      <c r="F189" s="36"/>
      <c r="G189" s="36"/>
      <c r="H189" s="36"/>
      <c r="I189" s="27"/>
      <c r="J189" s="36"/>
      <c r="K189" s="36"/>
      <c r="L189" s="36"/>
      <c r="M189" s="36"/>
      <c r="N189" s="36"/>
      <c r="O189" s="29"/>
      <c r="P189" s="36"/>
      <c r="Q189" s="29"/>
      <c r="R189" s="36"/>
      <c r="S189" s="36"/>
      <c r="T189" s="36"/>
      <c r="U189" s="36"/>
      <c r="V189" s="36"/>
      <c r="W189" s="36"/>
      <c r="X189" s="36"/>
      <c r="Y189" s="29"/>
      <c r="Z189" s="36"/>
      <c r="AA189" s="66"/>
      <c r="AB189" s="36"/>
      <c r="AC189" s="36"/>
      <c r="AD189" s="36"/>
      <c r="AE189" s="36"/>
      <c r="AF189" s="36"/>
      <c r="AG189" s="36"/>
      <c r="AH189" s="29"/>
      <c r="AI189" s="36"/>
      <c r="AJ189" s="29"/>
      <c r="AK189" s="36"/>
      <c r="AL189" s="36"/>
      <c r="AM189" s="36"/>
      <c r="AN189" s="29"/>
      <c r="AO189" s="36"/>
      <c r="AP189" s="29"/>
      <c r="AQ189" s="36"/>
      <c r="AR189" s="29"/>
      <c r="AS189" s="36"/>
      <c r="AT189" s="36"/>
      <c r="AU189" s="36"/>
      <c r="AV189" s="29"/>
      <c r="AW189" s="36"/>
      <c r="AX189" s="36"/>
      <c r="AY189" s="36"/>
      <c r="AZ189" s="29"/>
      <c r="BA189" s="36"/>
      <c r="BB189" s="36"/>
      <c r="BC189" s="36"/>
      <c r="BD189" s="36"/>
      <c r="BE189" s="36"/>
      <c r="BF189" s="36"/>
      <c r="BG189" s="36"/>
      <c r="BH189" s="36"/>
      <c r="BI189" s="36"/>
      <c r="BJ189" s="29"/>
      <c r="BK189" s="36"/>
      <c r="BL189" s="29"/>
      <c r="BM189" s="36"/>
      <c r="BN189" s="36"/>
      <c r="BO189" s="36"/>
      <c r="BP189" s="29"/>
      <c r="BQ189" s="36"/>
      <c r="BR189" s="29"/>
      <c r="BS189" s="36"/>
      <c r="BT189" s="36"/>
      <c r="BU189" s="36"/>
      <c r="BV189" s="36"/>
    </row>
    <row r="190" spans="1:75" x14ac:dyDescent="0.25">
      <c r="A190" s="16">
        <v>188</v>
      </c>
      <c r="B190" s="16">
        <v>1</v>
      </c>
      <c r="C190" s="31" t="s">
        <v>646</v>
      </c>
      <c r="D190" s="40">
        <f>январь!D190-февраль!E190</f>
        <v>170.04095183574879</v>
      </c>
      <c r="E190" s="40">
        <f t="shared" si="2"/>
        <v>0</v>
      </c>
      <c r="F190" s="36"/>
      <c r="G190" s="36"/>
      <c r="H190" s="36"/>
      <c r="I190" s="27"/>
      <c r="J190" s="36"/>
      <c r="K190" s="36"/>
      <c r="L190" s="36"/>
      <c r="M190" s="36"/>
      <c r="N190" s="36"/>
      <c r="O190" s="29"/>
      <c r="P190" s="36"/>
      <c r="Q190" s="29"/>
      <c r="R190" s="36"/>
      <c r="S190" s="36"/>
      <c r="T190" s="36"/>
      <c r="U190" s="36"/>
      <c r="V190" s="36"/>
      <c r="W190" s="36"/>
      <c r="X190" s="36"/>
      <c r="Y190" s="29"/>
      <c r="Z190" s="36"/>
      <c r="AA190" s="66"/>
      <c r="AB190" s="36"/>
      <c r="AC190" s="36"/>
      <c r="AD190" s="36"/>
      <c r="AE190" s="36"/>
      <c r="AF190" s="36"/>
      <c r="AG190" s="36"/>
      <c r="AH190" s="29"/>
      <c r="AI190" s="36"/>
      <c r="AJ190" s="29"/>
      <c r="AK190" s="36"/>
      <c r="AL190" s="36"/>
      <c r="AM190" s="36"/>
      <c r="AN190" s="29"/>
      <c r="AO190" s="36"/>
      <c r="AP190" s="29"/>
      <c r="AQ190" s="36"/>
      <c r="AR190" s="29"/>
      <c r="AS190" s="36"/>
      <c r="AT190" s="36"/>
      <c r="AU190" s="36"/>
      <c r="AV190" s="29"/>
      <c r="AW190" s="36"/>
      <c r="AX190" s="36"/>
      <c r="AY190" s="36"/>
      <c r="AZ190" s="29"/>
      <c r="BA190" s="36"/>
      <c r="BB190" s="36"/>
      <c r="BC190" s="36"/>
      <c r="BD190" s="36"/>
      <c r="BE190" s="36"/>
      <c r="BF190" s="36"/>
      <c r="BG190" s="36"/>
      <c r="BH190" s="36"/>
      <c r="BI190" s="36"/>
      <c r="BJ190" s="29"/>
      <c r="BK190" s="36"/>
      <c r="BL190" s="29"/>
      <c r="BM190" s="36"/>
      <c r="BN190" s="36"/>
      <c r="BO190" s="36"/>
      <c r="BP190" s="29"/>
      <c r="BQ190" s="36"/>
      <c r="BR190" s="29"/>
      <c r="BS190" s="36"/>
      <c r="BT190" s="36"/>
      <c r="BU190" s="36"/>
      <c r="BV190" s="36"/>
    </row>
    <row r="191" spans="1:75" ht="16.5" customHeight="1" x14ac:dyDescent="0.25">
      <c r="A191" s="16">
        <v>189</v>
      </c>
      <c r="B191" s="16">
        <v>1</v>
      </c>
      <c r="C191" s="31" t="s">
        <v>647</v>
      </c>
      <c r="D191" s="40">
        <f>январь!D191-февраль!E191</f>
        <v>432.03796779710143</v>
      </c>
      <c r="E191" s="40">
        <f t="shared" si="2"/>
        <v>0</v>
      </c>
      <c r="F191" s="36"/>
      <c r="G191" s="36"/>
      <c r="H191" s="36"/>
      <c r="I191" s="27"/>
      <c r="J191" s="36"/>
      <c r="K191" s="36"/>
      <c r="L191" s="36"/>
      <c r="M191" s="36"/>
      <c r="N191" s="36"/>
      <c r="O191" s="29"/>
      <c r="P191" s="36"/>
      <c r="Q191" s="29"/>
      <c r="R191" s="36"/>
      <c r="S191" s="36"/>
      <c r="T191" s="36"/>
      <c r="U191" s="36"/>
      <c r="V191" s="36"/>
      <c r="W191" s="36"/>
      <c r="X191" s="36"/>
      <c r="Y191" s="29"/>
      <c r="Z191" s="36"/>
      <c r="AA191" s="66"/>
      <c r="AB191" s="36"/>
      <c r="AC191" s="36"/>
      <c r="AD191" s="36"/>
      <c r="AE191" s="36"/>
      <c r="AF191" s="36"/>
      <c r="AG191" s="36"/>
      <c r="AH191" s="29"/>
      <c r="AI191" s="36"/>
      <c r="AJ191" s="29"/>
      <c r="AK191" s="36"/>
      <c r="AL191" s="36"/>
      <c r="AM191" s="36"/>
      <c r="AN191" s="29"/>
      <c r="AO191" s="36"/>
      <c r="AP191" s="29"/>
      <c r="AQ191" s="36"/>
      <c r="AR191" s="29"/>
      <c r="AS191" s="36"/>
      <c r="AT191" s="36"/>
      <c r="AU191" s="36"/>
      <c r="AV191" s="29"/>
      <c r="AW191" s="36"/>
      <c r="AX191" s="36"/>
      <c r="AY191" s="36"/>
      <c r="AZ191" s="29"/>
      <c r="BA191" s="36"/>
      <c r="BB191" s="36"/>
      <c r="BC191" s="36"/>
      <c r="BD191" s="36"/>
      <c r="BE191" s="36"/>
      <c r="BF191" s="36"/>
      <c r="BG191" s="36"/>
      <c r="BH191" s="36"/>
      <c r="BI191" s="36"/>
      <c r="BJ191" s="29"/>
      <c r="BK191" s="36"/>
      <c r="BL191" s="29"/>
      <c r="BM191" s="36"/>
      <c r="BN191" s="36"/>
      <c r="BO191" s="36"/>
      <c r="BP191" s="29"/>
      <c r="BQ191" s="36"/>
      <c r="BR191" s="29"/>
      <c r="BS191" s="36"/>
      <c r="BT191" s="36"/>
      <c r="BU191" s="36"/>
      <c r="BV191" s="36"/>
    </row>
    <row r="192" spans="1:75" s="86" customFormat="1" x14ac:dyDescent="0.25">
      <c r="A192" s="79">
        <v>190</v>
      </c>
      <c r="B192" s="79">
        <v>3</v>
      </c>
      <c r="C192" s="80" t="s">
        <v>648</v>
      </c>
      <c r="D192" s="40">
        <f>январь!D192-февраль!E192</f>
        <v>6535.4658004347821</v>
      </c>
      <c r="E192" s="81">
        <f t="shared" si="2"/>
        <v>0</v>
      </c>
      <c r="F192" s="82"/>
      <c r="G192" s="82"/>
      <c r="H192" s="82"/>
      <c r="I192" s="83"/>
      <c r="J192" s="82"/>
      <c r="K192" s="82"/>
      <c r="L192" s="82"/>
      <c r="M192" s="82"/>
      <c r="N192" s="82"/>
      <c r="O192" s="84"/>
      <c r="P192" s="82"/>
      <c r="Q192" s="84"/>
      <c r="R192" s="82"/>
      <c r="S192" s="82"/>
      <c r="T192" s="82"/>
      <c r="U192" s="82"/>
      <c r="V192" s="82"/>
      <c r="W192" s="82"/>
      <c r="X192" s="82"/>
      <c r="Y192" s="84"/>
      <c r="Z192" s="82"/>
      <c r="AA192" s="85"/>
      <c r="AB192" s="82"/>
      <c r="AC192" s="82"/>
      <c r="AD192" s="82"/>
      <c r="AE192" s="82"/>
      <c r="AF192" s="82"/>
      <c r="AG192" s="82"/>
      <c r="AH192" s="84"/>
      <c r="AI192" s="82"/>
      <c r="AJ192" s="84"/>
      <c r="AK192" s="82"/>
      <c r="AL192" s="82"/>
      <c r="AM192" s="82"/>
      <c r="AN192" s="84"/>
      <c r="AO192" s="82"/>
      <c r="AP192" s="84"/>
      <c r="AQ192" s="82"/>
      <c r="AR192" s="84"/>
      <c r="AS192" s="82"/>
      <c r="AT192" s="82"/>
      <c r="AU192" s="82"/>
      <c r="AV192" s="84"/>
      <c r="AW192" s="82"/>
      <c r="AX192" s="82"/>
      <c r="AY192" s="82"/>
      <c r="AZ192" s="84"/>
      <c r="BA192" s="82"/>
      <c r="BB192" s="82"/>
      <c r="BC192" s="82"/>
      <c r="BD192" s="82"/>
      <c r="BE192" s="82"/>
      <c r="BF192" s="82"/>
      <c r="BG192" s="82"/>
      <c r="BH192" s="82"/>
      <c r="BI192" s="82"/>
      <c r="BJ192" s="84"/>
      <c r="BK192" s="82"/>
      <c r="BL192" s="84"/>
      <c r="BM192" s="82"/>
      <c r="BN192" s="82"/>
      <c r="BO192" s="82"/>
      <c r="BP192" s="84"/>
      <c r="BQ192" s="82"/>
      <c r="BR192" s="84"/>
      <c r="BS192" s="82"/>
      <c r="BT192" s="82"/>
      <c r="BU192" s="82"/>
      <c r="BV192" s="82"/>
    </row>
    <row r="193" spans="1:74" x14ac:dyDescent="0.25">
      <c r="A193" s="16">
        <v>191</v>
      </c>
      <c r="B193" s="16">
        <v>2</v>
      </c>
      <c r="C193" s="31" t="s">
        <v>649</v>
      </c>
      <c r="D193" s="40">
        <f>январь!D193-февраль!E193</f>
        <v>3498.9164925990335</v>
      </c>
      <c r="E193" s="40">
        <f t="shared" si="2"/>
        <v>0</v>
      </c>
      <c r="F193" s="36"/>
      <c r="G193" s="36"/>
      <c r="H193" s="36"/>
      <c r="I193" s="27"/>
      <c r="J193" s="36"/>
      <c r="K193" s="36"/>
      <c r="L193" s="36"/>
      <c r="M193" s="36"/>
      <c r="N193" s="36"/>
      <c r="O193" s="29"/>
      <c r="P193" s="36"/>
      <c r="Q193" s="29"/>
      <c r="R193" s="36"/>
      <c r="S193" s="36"/>
      <c r="T193" s="36"/>
      <c r="U193" s="36"/>
      <c r="V193" s="36"/>
      <c r="W193" s="36"/>
      <c r="X193" s="36"/>
      <c r="Y193" s="29"/>
      <c r="Z193" s="36"/>
      <c r="AA193" s="66"/>
      <c r="AB193" s="36"/>
      <c r="AC193" s="36"/>
      <c r="AD193" s="36"/>
      <c r="AE193" s="36"/>
      <c r="AF193" s="36"/>
      <c r="AG193" s="36"/>
      <c r="AH193" s="29"/>
      <c r="AI193" s="36"/>
      <c r="AJ193" s="29"/>
      <c r="AK193" s="36"/>
      <c r="AL193" s="36"/>
      <c r="AM193" s="36"/>
      <c r="AN193" s="29"/>
      <c r="AO193" s="36"/>
      <c r="AP193" s="29"/>
      <c r="AQ193" s="36"/>
      <c r="AR193" s="29"/>
      <c r="AS193" s="36"/>
      <c r="AT193" s="36"/>
      <c r="AU193" s="36"/>
      <c r="AV193" s="29"/>
      <c r="AW193" s="36"/>
      <c r="AX193" s="36"/>
      <c r="AY193" s="36"/>
      <c r="AZ193" s="29"/>
      <c r="BA193" s="36"/>
      <c r="BB193" s="36"/>
      <c r="BC193" s="36"/>
      <c r="BD193" s="36"/>
      <c r="BE193" s="36"/>
      <c r="BF193" s="36"/>
      <c r="BG193" s="36"/>
      <c r="BH193" s="36"/>
      <c r="BI193" s="36"/>
      <c r="BJ193" s="29"/>
      <c r="BK193" s="36"/>
      <c r="BL193" s="29"/>
      <c r="BM193" s="36"/>
      <c r="BN193" s="36"/>
      <c r="BO193" s="36"/>
      <c r="BP193" s="29"/>
      <c r="BQ193" s="36"/>
      <c r="BR193" s="29"/>
      <c r="BS193" s="36"/>
      <c r="BT193" s="36"/>
      <c r="BU193" s="36"/>
      <c r="BV193" s="36"/>
    </row>
    <row r="194" spans="1:74" x14ac:dyDescent="0.25">
      <c r="A194" s="16">
        <v>192</v>
      </c>
      <c r="B194" s="16">
        <v>3</v>
      </c>
      <c r="C194" s="31" t="s">
        <v>650</v>
      </c>
      <c r="D194" s="40">
        <f>январь!D194-февраль!E194</f>
        <v>308.11010624154585</v>
      </c>
      <c r="E194" s="40">
        <f t="shared" si="2"/>
        <v>0</v>
      </c>
      <c r="F194" s="36"/>
      <c r="G194" s="36"/>
      <c r="H194" s="36"/>
      <c r="I194" s="27"/>
      <c r="J194" s="36"/>
      <c r="K194" s="36"/>
      <c r="L194" s="36"/>
      <c r="M194" s="36"/>
      <c r="N194" s="36"/>
      <c r="O194" s="29"/>
      <c r="P194" s="36"/>
      <c r="Q194" s="29"/>
      <c r="R194" s="36"/>
      <c r="S194" s="36"/>
      <c r="T194" s="36"/>
      <c r="U194" s="36"/>
      <c r="V194" s="36"/>
      <c r="W194" s="36"/>
      <c r="X194" s="36"/>
      <c r="Y194" s="29"/>
      <c r="Z194" s="36"/>
      <c r="AA194" s="66"/>
      <c r="AB194" s="36"/>
      <c r="AC194" s="36"/>
      <c r="AD194" s="36"/>
      <c r="AE194" s="36"/>
      <c r="AF194" s="36"/>
      <c r="AG194" s="36"/>
      <c r="AH194" s="29"/>
      <c r="AI194" s="36"/>
      <c r="AJ194" s="29"/>
      <c r="AK194" s="36"/>
      <c r="AL194" s="36"/>
      <c r="AM194" s="36"/>
      <c r="AN194" s="29"/>
      <c r="AO194" s="36"/>
      <c r="AP194" s="29"/>
      <c r="AQ194" s="36"/>
      <c r="AR194" s="29"/>
      <c r="AS194" s="36"/>
      <c r="AT194" s="36"/>
      <c r="AU194" s="36"/>
      <c r="AV194" s="29"/>
      <c r="AW194" s="36"/>
      <c r="AX194" s="36"/>
      <c r="AY194" s="36"/>
      <c r="AZ194" s="29"/>
      <c r="BA194" s="36"/>
      <c r="BB194" s="36"/>
      <c r="BC194" s="36"/>
      <c r="BD194" s="36"/>
      <c r="BE194" s="36"/>
      <c r="BF194" s="36"/>
      <c r="BG194" s="36"/>
      <c r="BH194" s="36"/>
      <c r="BI194" s="36"/>
      <c r="BJ194" s="29"/>
      <c r="BK194" s="36"/>
      <c r="BL194" s="29"/>
      <c r="BM194" s="36"/>
      <c r="BN194" s="36"/>
      <c r="BO194" s="36"/>
      <c r="BP194" s="29"/>
      <c r="BQ194" s="36"/>
      <c r="BR194" s="29"/>
      <c r="BS194" s="36"/>
      <c r="BT194" s="36"/>
      <c r="BU194" s="36"/>
      <c r="BV194" s="36"/>
    </row>
    <row r="195" spans="1:74" x14ac:dyDescent="0.25">
      <c r="A195" s="16">
        <v>193</v>
      </c>
      <c r="B195" s="16">
        <v>3</v>
      </c>
      <c r="C195" s="31" t="s">
        <v>651</v>
      </c>
      <c r="D195" s="40">
        <f>январь!D195-февраль!E195</f>
        <v>453.58063593236716</v>
      </c>
      <c r="E195" s="40">
        <f t="shared" si="2"/>
        <v>0</v>
      </c>
      <c r="F195" s="36"/>
      <c r="G195" s="36"/>
      <c r="H195" s="36"/>
      <c r="I195" s="27"/>
      <c r="J195" s="36"/>
      <c r="K195" s="36"/>
      <c r="L195" s="36"/>
      <c r="M195" s="36"/>
      <c r="N195" s="36"/>
      <c r="O195" s="29"/>
      <c r="P195" s="36"/>
      <c r="Q195" s="29"/>
      <c r="R195" s="36"/>
      <c r="S195" s="36"/>
      <c r="T195" s="36"/>
      <c r="U195" s="36"/>
      <c r="V195" s="36"/>
      <c r="W195" s="36"/>
      <c r="X195" s="36"/>
      <c r="Y195" s="29"/>
      <c r="Z195" s="36"/>
      <c r="AA195" s="66"/>
      <c r="AB195" s="36"/>
      <c r="AC195" s="36"/>
      <c r="AD195" s="36"/>
      <c r="AE195" s="36"/>
      <c r="AF195" s="36"/>
      <c r="AG195" s="36"/>
      <c r="AH195" s="29"/>
      <c r="AI195" s="36"/>
      <c r="AJ195" s="29"/>
      <c r="AK195" s="36"/>
      <c r="AL195" s="36"/>
      <c r="AM195" s="36"/>
      <c r="AN195" s="29"/>
      <c r="AO195" s="36"/>
      <c r="AP195" s="29"/>
      <c r="AQ195" s="36"/>
      <c r="AR195" s="29"/>
      <c r="AS195" s="36"/>
      <c r="AT195" s="36"/>
      <c r="AU195" s="36"/>
      <c r="AV195" s="29"/>
      <c r="AW195" s="36"/>
      <c r="AX195" s="36"/>
      <c r="AY195" s="36"/>
      <c r="AZ195" s="29"/>
      <c r="BA195" s="36"/>
      <c r="BB195" s="36"/>
      <c r="BC195" s="36"/>
      <c r="BD195" s="36"/>
      <c r="BE195" s="36"/>
      <c r="BF195" s="36"/>
      <c r="BG195" s="36"/>
      <c r="BH195" s="36"/>
      <c r="BI195" s="36"/>
      <c r="BJ195" s="29"/>
      <c r="BK195" s="36"/>
      <c r="BL195" s="29"/>
      <c r="BM195" s="36"/>
      <c r="BN195" s="36"/>
      <c r="BO195" s="36"/>
      <c r="BP195" s="29"/>
      <c r="BQ195" s="36"/>
      <c r="BR195" s="29"/>
      <c r="BS195" s="36"/>
      <c r="BT195" s="36"/>
      <c r="BU195" s="36"/>
      <c r="BV195" s="36"/>
    </row>
    <row r="196" spans="1:74" x14ac:dyDescent="0.25">
      <c r="A196" s="16">
        <v>194</v>
      </c>
      <c r="B196" s="16">
        <v>3</v>
      </c>
      <c r="C196" s="31" t="s">
        <v>924</v>
      </c>
      <c r="D196" s="40">
        <f>январь!D196-февраль!E196</f>
        <v>389.51482710144921</v>
      </c>
      <c r="E196" s="40">
        <f t="shared" ref="E196:E259" si="3">G196+H196+J196+L196+N196+P196+R196+T196+V196+X196+Z196+AC196+AE196+AG196+AI196+AK196+AM196+AO196+AQ196+AS196+AU196+AW196+AY196+BA196+BC196+BE196+BG196+BI196+BK196+BM196+BO196+BQ196+BS196+BU196+BV196</f>
        <v>0</v>
      </c>
      <c r="F196" s="36"/>
      <c r="G196" s="36"/>
      <c r="H196" s="36"/>
      <c r="I196" s="27"/>
      <c r="J196" s="36"/>
      <c r="K196" s="36"/>
      <c r="L196" s="36"/>
      <c r="M196" s="36"/>
      <c r="N196" s="36"/>
      <c r="O196" s="29"/>
      <c r="P196" s="36"/>
      <c r="Q196" s="29"/>
      <c r="R196" s="36"/>
      <c r="S196" s="36"/>
      <c r="T196" s="36"/>
      <c r="U196" s="36"/>
      <c r="V196" s="36"/>
      <c r="W196" s="36"/>
      <c r="X196" s="36"/>
      <c r="Y196" s="29"/>
      <c r="Z196" s="36"/>
      <c r="AA196" s="66"/>
      <c r="AB196" s="36"/>
      <c r="AC196" s="36"/>
      <c r="AD196" s="36"/>
      <c r="AE196" s="36"/>
      <c r="AF196" s="36"/>
      <c r="AG196" s="36"/>
      <c r="AH196" s="29"/>
      <c r="AI196" s="36"/>
      <c r="AJ196" s="29"/>
      <c r="AK196" s="36"/>
      <c r="AL196" s="36"/>
      <c r="AM196" s="36"/>
      <c r="AN196" s="29"/>
      <c r="AO196" s="36"/>
      <c r="AP196" s="29"/>
      <c r="AQ196" s="36"/>
      <c r="AR196" s="29"/>
      <c r="AS196" s="36"/>
      <c r="AT196" s="36"/>
      <c r="AU196" s="36"/>
      <c r="AV196" s="29"/>
      <c r="AW196" s="36"/>
      <c r="AX196" s="36"/>
      <c r="AY196" s="36"/>
      <c r="AZ196" s="29"/>
      <c r="BA196" s="36"/>
      <c r="BB196" s="36"/>
      <c r="BC196" s="36"/>
      <c r="BD196" s="36"/>
      <c r="BE196" s="36"/>
      <c r="BF196" s="36"/>
      <c r="BG196" s="36"/>
      <c r="BH196" s="36"/>
      <c r="BI196" s="36"/>
      <c r="BJ196" s="29"/>
      <c r="BK196" s="36"/>
      <c r="BL196" s="29"/>
      <c r="BM196" s="36"/>
      <c r="BN196" s="36"/>
      <c r="BO196" s="36"/>
      <c r="BP196" s="29"/>
      <c r="BQ196" s="36"/>
      <c r="BR196" s="29"/>
      <c r="BS196" s="36"/>
      <c r="BT196" s="36"/>
      <c r="BU196" s="36"/>
      <c r="BV196" s="36"/>
    </row>
    <row r="197" spans="1:74" x14ac:dyDescent="0.25">
      <c r="A197" s="16">
        <v>195</v>
      </c>
      <c r="B197" s="16">
        <v>3</v>
      </c>
      <c r="C197" s="31" t="s">
        <v>652</v>
      </c>
      <c r="D197" s="40">
        <f>январь!D197-февраль!E197</f>
        <v>3896.7039441159418</v>
      </c>
      <c r="E197" s="40">
        <f t="shared" si="3"/>
        <v>0</v>
      </c>
      <c r="F197" s="36"/>
      <c r="G197" s="36"/>
      <c r="H197" s="36"/>
      <c r="I197" s="27"/>
      <c r="J197" s="36"/>
      <c r="K197" s="36"/>
      <c r="L197" s="36"/>
      <c r="M197" s="36"/>
      <c r="N197" s="36"/>
      <c r="O197" s="29"/>
      <c r="P197" s="36"/>
      <c r="Q197" s="29"/>
      <c r="R197" s="36"/>
      <c r="S197" s="36"/>
      <c r="T197" s="36"/>
      <c r="U197" s="36"/>
      <c r="V197" s="36"/>
      <c r="W197" s="36"/>
      <c r="X197" s="36"/>
      <c r="Y197" s="29"/>
      <c r="Z197" s="36"/>
      <c r="AA197" s="66"/>
      <c r="AB197" s="36"/>
      <c r="AC197" s="36"/>
      <c r="AD197" s="36"/>
      <c r="AE197" s="36"/>
      <c r="AF197" s="36"/>
      <c r="AG197" s="36"/>
      <c r="AH197" s="29"/>
      <c r="AI197" s="36"/>
      <c r="AJ197" s="29"/>
      <c r="AK197" s="36"/>
      <c r="AL197" s="36"/>
      <c r="AM197" s="36"/>
      <c r="AN197" s="29"/>
      <c r="AO197" s="36"/>
      <c r="AP197" s="29"/>
      <c r="AQ197" s="36"/>
      <c r="AR197" s="29"/>
      <c r="AS197" s="36"/>
      <c r="AT197" s="36"/>
      <c r="AU197" s="36"/>
      <c r="AV197" s="29"/>
      <c r="AW197" s="36"/>
      <c r="AX197" s="36"/>
      <c r="AY197" s="36"/>
      <c r="AZ197" s="29"/>
      <c r="BA197" s="36"/>
      <c r="BB197" s="36"/>
      <c r="BC197" s="36"/>
      <c r="BD197" s="36"/>
      <c r="BE197" s="36"/>
      <c r="BF197" s="36"/>
      <c r="BG197" s="36"/>
      <c r="BH197" s="36"/>
      <c r="BI197" s="36"/>
      <c r="BJ197" s="29"/>
      <c r="BK197" s="36"/>
      <c r="BL197" s="29"/>
      <c r="BM197" s="36"/>
      <c r="BN197" s="36"/>
      <c r="BO197" s="36"/>
      <c r="BP197" s="29"/>
      <c r="BQ197" s="36"/>
      <c r="BR197" s="29"/>
      <c r="BS197" s="36"/>
      <c r="BT197" s="36"/>
      <c r="BU197" s="36"/>
      <c r="BV197" s="36"/>
    </row>
    <row r="198" spans="1:74" x14ac:dyDescent="0.25">
      <c r="A198" s="16">
        <v>196</v>
      </c>
      <c r="B198" s="16">
        <v>3</v>
      </c>
      <c r="C198" s="31" t="s">
        <v>653</v>
      </c>
      <c r="D198" s="40">
        <f>январь!D198-февраль!E198</f>
        <v>325.5596643864734</v>
      </c>
      <c r="E198" s="40">
        <f t="shared" si="3"/>
        <v>0</v>
      </c>
      <c r="F198" s="36"/>
      <c r="G198" s="36"/>
      <c r="H198" s="36"/>
      <c r="I198" s="27"/>
      <c r="J198" s="36"/>
      <c r="K198" s="36"/>
      <c r="L198" s="36"/>
      <c r="M198" s="36"/>
      <c r="N198" s="36"/>
      <c r="O198" s="29"/>
      <c r="P198" s="36"/>
      <c r="Q198" s="29"/>
      <c r="R198" s="36"/>
      <c r="S198" s="36"/>
      <c r="T198" s="36"/>
      <c r="U198" s="36"/>
      <c r="V198" s="36"/>
      <c r="W198" s="36"/>
      <c r="X198" s="36"/>
      <c r="Y198" s="29"/>
      <c r="Z198" s="36"/>
      <c r="AA198" s="66"/>
      <c r="AB198" s="36"/>
      <c r="AC198" s="36"/>
      <c r="AD198" s="36"/>
      <c r="AE198" s="36"/>
      <c r="AF198" s="36"/>
      <c r="AG198" s="36"/>
      <c r="AH198" s="29"/>
      <c r="AI198" s="36"/>
      <c r="AJ198" s="29"/>
      <c r="AK198" s="36"/>
      <c r="AL198" s="36"/>
      <c r="AM198" s="36"/>
      <c r="AN198" s="29"/>
      <c r="AO198" s="36"/>
      <c r="AP198" s="29"/>
      <c r="AQ198" s="36"/>
      <c r="AR198" s="29"/>
      <c r="AS198" s="36"/>
      <c r="AT198" s="36"/>
      <c r="AU198" s="36"/>
      <c r="AV198" s="29"/>
      <c r="AW198" s="36"/>
      <c r="AX198" s="36"/>
      <c r="AY198" s="36"/>
      <c r="AZ198" s="29"/>
      <c r="BA198" s="36"/>
      <c r="BB198" s="36"/>
      <c r="BC198" s="36"/>
      <c r="BD198" s="36"/>
      <c r="BE198" s="36"/>
      <c r="BF198" s="36"/>
      <c r="BG198" s="36"/>
      <c r="BH198" s="36"/>
      <c r="BI198" s="36"/>
      <c r="BJ198" s="29"/>
      <c r="BK198" s="36"/>
      <c r="BL198" s="29"/>
      <c r="BM198" s="36"/>
      <c r="BN198" s="36"/>
      <c r="BO198" s="36"/>
      <c r="BP198" s="29"/>
      <c r="BQ198" s="36"/>
      <c r="BR198" s="29"/>
      <c r="BS198" s="36"/>
      <c r="BT198" s="36"/>
      <c r="BU198" s="36"/>
      <c r="BV198" s="36"/>
    </row>
    <row r="199" spans="1:74" x14ac:dyDescent="0.25">
      <c r="A199" s="16">
        <v>197</v>
      </c>
      <c r="B199" s="16">
        <v>3</v>
      </c>
      <c r="C199" s="31" t="s">
        <v>654</v>
      </c>
      <c r="D199" s="40">
        <f>январь!D199-февраль!E199</f>
        <v>280.23538180676326</v>
      </c>
      <c r="E199" s="40">
        <f t="shared" si="3"/>
        <v>0</v>
      </c>
      <c r="F199" s="36"/>
      <c r="G199" s="36"/>
      <c r="H199" s="36"/>
      <c r="I199" s="27"/>
      <c r="J199" s="36"/>
      <c r="K199" s="36"/>
      <c r="L199" s="36"/>
      <c r="M199" s="36"/>
      <c r="N199" s="36"/>
      <c r="O199" s="29"/>
      <c r="P199" s="36"/>
      <c r="Q199" s="29"/>
      <c r="R199" s="36"/>
      <c r="S199" s="36"/>
      <c r="T199" s="36"/>
      <c r="U199" s="36"/>
      <c r="V199" s="36"/>
      <c r="W199" s="36"/>
      <c r="X199" s="36"/>
      <c r="Y199" s="29"/>
      <c r="Z199" s="36"/>
      <c r="AA199" s="66"/>
      <c r="AB199" s="36"/>
      <c r="AC199" s="36"/>
      <c r="AD199" s="36"/>
      <c r="AE199" s="36"/>
      <c r="AF199" s="36"/>
      <c r="AG199" s="36"/>
      <c r="AH199" s="29"/>
      <c r="AI199" s="36"/>
      <c r="AJ199" s="29"/>
      <c r="AK199" s="36"/>
      <c r="AL199" s="36"/>
      <c r="AM199" s="36"/>
      <c r="AN199" s="29"/>
      <c r="AO199" s="36"/>
      <c r="AP199" s="29"/>
      <c r="AQ199" s="36"/>
      <c r="AR199" s="29"/>
      <c r="AS199" s="36"/>
      <c r="AT199" s="36"/>
      <c r="AU199" s="36"/>
      <c r="AV199" s="29"/>
      <c r="AW199" s="36"/>
      <c r="AX199" s="36"/>
      <c r="AY199" s="36"/>
      <c r="AZ199" s="29"/>
      <c r="BA199" s="36"/>
      <c r="BB199" s="36"/>
      <c r="BC199" s="36"/>
      <c r="BD199" s="36"/>
      <c r="BE199" s="36"/>
      <c r="BF199" s="36"/>
      <c r="BG199" s="36"/>
      <c r="BH199" s="36"/>
      <c r="BI199" s="36"/>
      <c r="BJ199" s="29"/>
      <c r="BK199" s="36"/>
      <c r="BL199" s="29"/>
      <c r="BM199" s="36"/>
      <c r="BN199" s="36"/>
      <c r="BO199" s="36"/>
      <c r="BP199" s="29"/>
      <c r="BQ199" s="36"/>
      <c r="BR199" s="29"/>
      <c r="BS199" s="36"/>
      <c r="BT199" s="36"/>
      <c r="BU199" s="36"/>
      <c r="BV199" s="36"/>
    </row>
    <row r="200" spans="1:74" x14ac:dyDescent="0.25">
      <c r="A200" s="16">
        <v>198</v>
      </c>
      <c r="B200" s="16">
        <v>3</v>
      </c>
      <c r="C200" s="31" t="s">
        <v>655</v>
      </c>
      <c r="D200" s="40">
        <f>январь!D200-февраль!E200</f>
        <v>270.0114113236715</v>
      </c>
      <c r="E200" s="40">
        <f t="shared" si="3"/>
        <v>0</v>
      </c>
      <c r="F200" s="36"/>
      <c r="G200" s="36"/>
      <c r="H200" s="36"/>
      <c r="I200" s="27"/>
      <c r="J200" s="36"/>
      <c r="K200" s="36"/>
      <c r="L200" s="36"/>
      <c r="M200" s="36"/>
      <c r="N200" s="36"/>
      <c r="O200" s="29"/>
      <c r="P200" s="36"/>
      <c r="Q200" s="29"/>
      <c r="R200" s="36"/>
      <c r="S200" s="36"/>
      <c r="T200" s="36"/>
      <c r="U200" s="36"/>
      <c r="V200" s="36"/>
      <c r="W200" s="36"/>
      <c r="X200" s="36"/>
      <c r="Y200" s="29"/>
      <c r="Z200" s="36"/>
      <c r="AA200" s="66"/>
      <c r="AB200" s="36"/>
      <c r="AC200" s="36"/>
      <c r="AD200" s="36"/>
      <c r="AE200" s="36"/>
      <c r="AF200" s="36"/>
      <c r="AG200" s="36"/>
      <c r="AH200" s="29"/>
      <c r="AI200" s="36"/>
      <c r="AJ200" s="29"/>
      <c r="AK200" s="36"/>
      <c r="AL200" s="36"/>
      <c r="AM200" s="36"/>
      <c r="AN200" s="29"/>
      <c r="AO200" s="36"/>
      <c r="AP200" s="29"/>
      <c r="AQ200" s="36"/>
      <c r="AR200" s="29"/>
      <c r="AS200" s="36"/>
      <c r="AT200" s="36"/>
      <c r="AU200" s="36"/>
      <c r="AV200" s="29"/>
      <c r="AW200" s="36"/>
      <c r="AX200" s="36"/>
      <c r="AY200" s="36"/>
      <c r="AZ200" s="29"/>
      <c r="BA200" s="36"/>
      <c r="BB200" s="36"/>
      <c r="BC200" s="36"/>
      <c r="BD200" s="36"/>
      <c r="BE200" s="36"/>
      <c r="BF200" s="36"/>
      <c r="BG200" s="36"/>
      <c r="BH200" s="36"/>
      <c r="BI200" s="36"/>
      <c r="BJ200" s="29"/>
      <c r="BK200" s="36"/>
      <c r="BL200" s="29"/>
      <c r="BM200" s="36"/>
      <c r="BN200" s="36"/>
      <c r="BO200" s="36"/>
      <c r="BP200" s="29"/>
      <c r="BQ200" s="36"/>
      <c r="BR200" s="29"/>
      <c r="BS200" s="36"/>
      <c r="BT200" s="36"/>
      <c r="BU200" s="36"/>
      <c r="BV200" s="36"/>
    </row>
    <row r="201" spans="1:74" x14ac:dyDescent="0.25">
      <c r="A201" s="16">
        <v>199</v>
      </c>
      <c r="B201" s="16">
        <v>3</v>
      </c>
      <c r="C201" s="31" t="s">
        <v>656</v>
      </c>
      <c r="D201" s="40">
        <f>январь!D201-февраль!E201</f>
        <v>526.97942239613519</v>
      </c>
      <c r="E201" s="40">
        <f t="shared" si="3"/>
        <v>0</v>
      </c>
      <c r="F201" s="36"/>
      <c r="G201" s="36"/>
      <c r="H201" s="36"/>
      <c r="I201" s="27"/>
      <c r="J201" s="36"/>
      <c r="K201" s="36"/>
      <c r="L201" s="36"/>
      <c r="M201" s="36"/>
      <c r="N201" s="36"/>
      <c r="O201" s="29"/>
      <c r="P201" s="36"/>
      <c r="Q201" s="29"/>
      <c r="R201" s="36"/>
      <c r="S201" s="36"/>
      <c r="T201" s="36"/>
      <c r="U201" s="36"/>
      <c r="V201" s="36"/>
      <c r="W201" s="36"/>
      <c r="X201" s="36"/>
      <c r="Y201" s="29"/>
      <c r="Z201" s="36"/>
      <c r="AA201" s="66"/>
      <c r="AB201" s="36"/>
      <c r="AC201" s="36"/>
      <c r="AD201" s="36"/>
      <c r="AE201" s="36"/>
      <c r="AF201" s="36"/>
      <c r="AG201" s="36"/>
      <c r="AH201" s="29"/>
      <c r="AI201" s="36"/>
      <c r="AJ201" s="29"/>
      <c r="AK201" s="36"/>
      <c r="AL201" s="36"/>
      <c r="AM201" s="36"/>
      <c r="AN201" s="29"/>
      <c r="AO201" s="36"/>
      <c r="AP201" s="29"/>
      <c r="AQ201" s="36"/>
      <c r="AR201" s="29"/>
      <c r="AS201" s="36"/>
      <c r="AT201" s="36"/>
      <c r="AU201" s="36"/>
      <c r="AV201" s="29"/>
      <c r="AW201" s="36"/>
      <c r="AX201" s="36"/>
      <c r="AY201" s="36"/>
      <c r="AZ201" s="29"/>
      <c r="BA201" s="36"/>
      <c r="BB201" s="36"/>
      <c r="BC201" s="36"/>
      <c r="BD201" s="36"/>
      <c r="BE201" s="36"/>
      <c r="BF201" s="36"/>
      <c r="BG201" s="36"/>
      <c r="BH201" s="36"/>
      <c r="BI201" s="36"/>
      <c r="BJ201" s="29"/>
      <c r="BK201" s="36"/>
      <c r="BL201" s="29"/>
      <c r="BM201" s="36"/>
      <c r="BN201" s="36"/>
      <c r="BO201" s="36"/>
      <c r="BP201" s="29"/>
      <c r="BQ201" s="36"/>
      <c r="BR201" s="29"/>
      <c r="BS201" s="36"/>
      <c r="BT201" s="36"/>
      <c r="BU201" s="36"/>
      <c r="BV201" s="36"/>
    </row>
    <row r="202" spans="1:74" s="86" customFormat="1" x14ac:dyDescent="0.25">
      <c r="A202" s="79">
        <v>200</v>
      </c>
      <c r="B202" s="79">
        <v>2</v>
      </c>
      <c r="C202" s="80" t="s">
        <v>657</v>
      </c>
      <c r="D202" s="40">
        <f>январь!D202-февраль!E202</f>
        <v>73.171415120772949</v>
      </c>
      <c r="E202" s="81">
        <f t="shared" si="3"/>
        <v>1.752</v>
      </c>
      <c r="F202" s="82"/>
      <c r="G202" s="82"/>
      <c r="H202" s="82"/>
      <c r="I202" s="83"/>
      <c r="J202" s="82"/>
      <c r="K202" s="82"/>
      <c r="L202" s="82"/>
      <c r="M202" s="82"/>
      <c r="N202" s="82"/>
      <c r="O202" s="84"/>
      <c r="P202" s="82"/>
      <c r="Q202" s="84"/>
      <c r="R202" s="82"/>
      <c r="S202" s="82"/>
      <c r="T202" s="82"/>
      <c r="U202" s="82"/>
      <c r="V202" s="82"/>
      <c r="W202" s="82"/>
      <c r="X202" s="82"/>
      <c r="Y202" s="84"/>
      <c r="Z202" s="82"/>
      <c r="AA202" s="85"/>
      <c r="AB202" s="82"/>
      <c r="AC202" s="82"/>
      <c r="AD202" s="82"/>
      <c r="AE202" s="82"/>
      <c r="AF202" s="82"/>
      <c r="AG202" s="82"/>
      <c r="AH202" s="84"/>
      <c r="AI202" s="82"/>
      <c r="AJ202" s="84"/>
      <c r="AK202" s="82"/>
      <c r="AL202" s="82"/>
      <c r="AM202" s="82"/>
      <c r="AN202" s="84"/>
      <c r="AO202" s="82"/>
      <c r="AP202" s="84"/>
      <c r="AQ202" s="82"/>
      <c r="AR202" s="84"/>
      <c r="AS202" s="82"/>
      <c r="AT202" s="82"/>
      <c r="AU202" s="82"/>
      <c r="AV202" s="84"/>
      <c r="AW202" s="82"/>
      <c r="AX202" s="82"/>
      <c r="AY202" s="82"/>
      <c r="AZ202" s="84"/>
      <c r="BA202" s="82"/>
      <c r="BB202" s="82"/>
      <c r="BC202" s="82"/>
      <c r="BD202" s="82"/>
      <c r="BE202" s="82"/>
      <c r="BF202" s="82"/>
      <c r="BG202" s="82"/>
      <c r="BH202" s="82"/>
      <c r="BI202" s="82"/>
      <c r="BJ202" s="84"/>
      <c r="BK202" s="82"/>
      <c r="BL202" s="84">
        <v>1</v>
      </c>
      <c r="BM202" s="82">
        <v>1.752</v>
      </c>
      <c r="BN202" s="82"/>
      <c r="BO202" s="82"/>
      <c r="BP202" s="84"/>
      <c r="BQ202" s="82"/>
      <c r="BR202" s="84"/>
      <c r="BS202" s="82"/>
      <c r="BT202" s="82"/>
      <c r="BU202" s="82"/>
      <c r="BV202" s="82"/>
    </row>
    <row r="203" spans="1:74" s="86" customFormat="1" x14ac:dyDescent="0.25">
      <c r="A203" s="79">
        <v>201</v>
      </c>
      <c r="B203" s="79">
        <v>2</v>
      </c>
      <c r="C203" s="80" t="s">
        <v>658</v>
      </c>
      <c r="D203" s="40">
        <f>январь!D203-февраль!E203</f>
        <v>136.94355565217393</v>
      </c>
      <c r="E203" s="81">
        <f t="shared" si="3"/>
        <v>0.69699999999999995</v>
      </c>
      <c r="F203" s="82"/>
      <c r="G203" s="82"/>
      <c r="H203" s="82"/>
      <c r="I203" s="83"/>
      <c r="J203" s="82"/>
      <c r="K203" s="82"/>
      <c r="L203" s="82"/>
      <c r="M203" s="82"/>
      <c r="N203" s="82"/>
      <c r="O203" s="84"/>
      <c r="P203" s="82"/>
      <c r="Q203" s="84"/>
      <c r="R203" s="82"/>
      <c r="S203" s="82"/>
      <c r="T203" s="82"/>
      <c r="U203" s="82"/>
      <c r="V203" s="82"/>
      <c r="W203" s="82"/>
      <c r="X203" s="82"/>
      <c r="Y203" s="84"/>
      <c r="Z203" s="82"/>
      <c r="AA203" s="85"/>
      <c r="AB203" s="82"/>
      <c r="AC203" s="82"/>
      <c r="AD203" s="82"/>
      <c r="AE203" s="82"/>
      <c r="AF203" s="82"/>
      <c r="AG203" s="82"/>
      <c r="AH203" s="84"/>
      <c r="AI203" s="82"/>
      <c r="AJ203" s="84"/>
      <c r="AK203" s="82"/>
      <c r="AL203" s="82"/>
      <c r="AM203" s="82"/>
      <c r="AN203" s="84"/>
      <c r="AO203" s="82"/>
      <c r="AP203" s="84"/>
      <c r="AQ203" s="82"/>
      <c r="AR203" s="84"/>
      <c r="AS203" s="82"/>
      <c r="AT203" s="82"/>
      <c r="AU203" s="82"/>
      <c r="AV203" s="84"/>
      <c r="AW203" s="82"/>
      <c r="AX203" s="82"/>
      <c r="AY203" s="82"/>
      <c r="AZ203" s="84"/>
      <c r="BA203" s="82"/>
      <c r="BB203" s="82"/>
      <c r="BC203" s="82"/>
      <c r="BD203" s="82"/>
      <c r="BE203" s="82"/>
      <c r="BF203" s="82"/>
      <c r="BG203" s="82"/>
      <c r="BH203" s="82"/>
      <c r="BI203" s="82"/>
      <c r="BJ203" s="84"/>
      <c r="BK203" s="82"/>
      <c r="BL203" s="84">
        <v>2</v>
      </c>
      <c r="BM203" s="82">
        <v>0.69699999999999995</v>
      </c>
      <c r="BN203" s="82"/>
      <c r="BO203" s="82"/>
      <c r="BP203" s="84"/>
      <c r="BQ203" s="82"/>
      <c r="BR203" s="84"/>
      <c r="BS203" s="82"/>
      <c r="BT203" s="82"/>
      <c r="BU203" s="82"/>
      <c r="BV203" s="82"/>
    </row>
    <row r="204" spans="1:74" x14ac:dyDescent="0.25">
      <c r="A204" s="16">
        <v>202</v>
      </c>
      <c r="B204" s="16">
        <v>2</v>
      </c>
      <c r="C204" s="31" t="s">
        <v>659</v>
      </c>
      <c r="D204" s="40">
        <f>январь!D204-февраль!E204</f>
        <v>289.98827196135267</v>
      </c>
      <c r="E204" s="40">
        <f t="shared" si="3"/>
        <v>0</v>
      </c>
      <c r="F204" s="36"/>
      <c r="G204" s="36"/>
      <c r="H204" s="36"/>
      <c r="I204" s="27"/>
      <c r="J204" s="36"/>
      <c r="K204" s="36"/>
      <c r="L204" s="36"/>
      <c r="M204" s="36"/>
      <c r="N204" s="36"/>
      <c r="O204" s="29"/>
      <c r="P204" s="36"/>
      <c r="Q204" s="29"/>
      <c r="R204" s="36"/>
      <c r="S204" s="36"/>
      <c r="T204" s="36"/>
      <c r="U204" s="36"/>
      <c r="V204" s="36"/>
      <c r="W204" s="36"/>
      <c r="X204" s="36"/>
      <c r="Y204" s="29"/>
      <c r="Z204" s="36"/>
      <c r="AA204" s="66"/>
      <c r="AB204" s="36"/>
      <c r="AC204" s="36"/>
      <c r="AD204" s="36"/>
      <c r="AE204" s="36"/>
      <c r="AF204" s="36"/>
      <c r="AG204" s="36"/>
      <c r="AH204" s="29"/>
      <c r="AI204" s="36"/>
      <c r="AJ204" s="29"/>
      <c r="AK204" s="36"/>
      <c r="AL204" s="36"/>
      <c r="AM204" s="36"/>
      <c r="AN204" s="29"/>
      <c r="AO204" s="36"/>
      <c r="AP204" s="29"/>
      <c r="AQ204" s="36"/>
      <c r="AR204" s="29"/>
      <c r="AS204" s="36"/>
      <c r="AT204" s="36"/>
      <c r="AU204" s="36"/>
      <c r="AV204" s="29"/>
      <c r="AW204" s="36"/>
      <c r="AX204" s="36"/>
      <c r="AY204" s="36"/>
      <c r="AZ204" s="29"/>
      <c r="BA204" s="36"/>
      <c r="BB204" s="36"/>
      <c r="BC204" s="36"/>
      <c r="BD204" s="36"/>
      <c r="BE204" s="36"/>
      <c r="BF204" s="36"/>
      <c r="BG204" s="36"/>
      <c r="BH204" s="36"/>
      <c r="BI204" s="36"/>
      <c r="BJ204" s="29"/>
      <c r="BK204" s="36"/>
      <c r="BL204" s="29"/>
      <c r="BM204" s="36"/>
      <c r="BN204" s="36"/>
      <c r="BO204" s="36"/>
      <c r="BP204" s="29"/>
      <c r="BQ204" s="36"/>
      <c r="BR204" s="29"/>
      <c r="BS204" s="36"/>
      <c r="BT204" s="36"/>
      <c r="BU204" s="36"/>
      <c r="BV204" s="36"/>
    </row>
    <row r="205" spans="1:74" x14ac:dyDescent="0.25">
      <c r="A205" s="16">
        <v>203</v>
      </c>
      <c r="B205" s="16">
        <v>2</v>
      </c>
      <c r="C205" s="31" t="s">
        <v>660</v>
      </c>
      <c r="D205" s="40">
        <f>январь!D205-февраль!E205</f>
        <v>476.83974995169075</v>
      </c>
      <c r="E205" s="40">
        <f t="shared" si="3"/>
        <v>0</v>
      </c>
      <c r="F205" s="36"/>
      <c r="G205" s="36"/>
      <c r="H205" s="36"/>
      <c r="I205" s="27"/>
      <c r="J205" s="36"/>
      <c r="K205" s="36"/>
      <c r="L205" s="36"/>
      <c r="M205" s="36"/>
      <c r="N205" s="36"/>
      <c r="O205" s="29"/>
      <c r="P205" s="36"/>
      <c r="Q205" s="29"/>
      <c r="R205" s="36"/>
      <c r="S205" s="36"/>
      <c r="T205" s="36"/>
      <c r="U205" s="36"/>
      <c r="V205" s="36"/>
      <c r="W205" s="36"/>
      <c r="X205" s="36"/>
      <c r="Y205" s="29"/>
      <c r="Z205" s="36"/>
      <c r="AA205" s="66"/>
      <c r="AB205" s="36"/>
      <c r="AC205" s="36"/>
      <c r="AD205" s="36"/>
      <c r="AE205" s="36"/>
      <c r="AF205" s="36"/>
      <c r="AG205" s="36"/>
      <c r="AH205" s="29"/>
      <c r="AI205" s="36"/>
      <c r="AJ205" s="29"/>
      <c r="AK205" s="36"/>
      <c r="AL205" s="36"/>
      <c r="AM205" s="36"/>
      <c r="AN205" s="29"/>
      <c r="AO205" s="36"/>
      <c r="AP205" s="29"/>
      <c r="AQ205" s="36"/>
      <c r="AR205" s="29"/>
      <c r="AS205" s="36"/>
      <c r="AT205" s="36"/>
      <c r="AU205" s="36"/>
      <c r="AV205" s="29"/>
      <c r="AW205" s="36"/>
      <c r="AX205" s="36"/>
      <c r="AY205" s="36"/>
      <c r="AZ205" s="29"/>
      <c r="BA205" s="36"/>
      <c r="BB205" s="36"/>
      <c r="BC205" s="36"/>
      <c r="BD205" s="36"/>
      <c r="BE205" s="36"/>
      <c r="BF205" s="36"/>
      <c r="BG205" s="36"/>
      <c r="BH205" s="36"/>
      <c r="BI205" s="36"/>
      <c r="BJ205" s="29"/>
      <c r="BK205" s="36"/>
      <c r="BL205" s="29"/>
      <c r="BM205" s="36"/>
      <c r="BN205" s="36"/>
      <c r="BO205" s="36"/>
      <c r="BP205" s="29"/>
      <c r="BQ205" s="36"/>
      <c r="BR205" s="29"/>
      <c r="BS205" s="36"/>
      <c r="BT205" s="36"/>
      <c r="BU205" s="36"/>
      <c r="BV205" s="36"/>
    </row>
    <row r="206" spans="1:74" s="86" customFormat="1" x14ac:dyDescent="0.25">
      <c r="A206" s="79">
        <v>204</v>
      </c>
      <c r="B206" s="79">
        <v>1</v>
      </c>
      <c r="C206" s="80" t="s">
        <v>661</v>
      </c>
      <c r="D206" s="40">
        <f>январь!D206-февраль!E206</f>
        <v>-325.32383513043476</v>
      </c>
      <c r="E206" s="81">
        <f t="shared" si="3"/>
        <v>434.97199999999998</v>
      </c>
      <c r="F206" s="82"/>
      <c r="G206" s="82"/>
      <c r="H206" s="82"/>
      <c r="I206" s="83">
        <v>50.1</v>
      </c>
      <c r="J206" s="82">
        <v>232.15600000000001</v>
      </c>
      <c r="K206" s="82"/>
      <c r="L206" s="82"/>
      <c r="M206" s="82">
        <v>6.5000000000000002E-2</v>
      </c>
      <c r="N206" s="82">
        <v>202.816</v>
      </c>
      <c r="O206" s="84"/>
      <c r="P206" s="82"/>
      <c r="Q206" s="84"/>
      <c r="R206" s="82"/>
      <c r="S206" s="82"/>
      <c r="T206" s="82"/>
      <c r="U206" s="82"/>
      <c r="V206" s="82"/>
      <c r="W206" s="82"/>
      <c r="X206" s="82"/>
      <c r="Y206" s="84"/>
      <c r="Z206" s="82"/>
      <c r="AA206" s="85"/>
      <c r="AB206" s="82"/>
      <c r="AC206" s="82"/>
      <c r="AD206" s="82"/>
      <c r="AE206" s="82"/>
      <c r="AF206" s="82"/>
      <c r="AG206" s="82"/>
      <c r="AH206" s="84"/>
      <c r="AI206" s="82"/>
      <c r="AJ206" s="84"/>
      <c r="AK206" s="82"/>
      <c r="AL206" s="82"/>
      <c r="AM206" s="82"/>
      <c r="AN206" s="84"/>
      <c r="AO206" s="82"/>
      <c r="AP206" s="84"/>
      <c r="AQ206" s="82"/>
      <c r="AR206" s="84"/>
      <c r="AS206" s="82"/>
      <c r="AT206" s="82"/>
      <c r="AU206" s="82"/>
      <c r="AV206" s="84"/>
      <c r="AW206" s="82"/>
      <c r="AX206" s="82"/>
      <c r="AY206" s="82"/>
      <c r="AZ206" s="84"/>
      <c r="BA206" s="82"/>
      <c r="BB206" s="82"/>
      <c r="BC206" s="82"/>
      <c r="BD206" s="82"/>
      <c r="BE206" s="82"/>
      <c r="BF206" s="82"/>
      <c r="BG206" s="82"/>
      <c r="BH206" s="82"/>
      <c r="BI206" s="82"/>
      <c r="BJ206" s="84"/>
      <c r="BK206" s="82"/>
      <c r="BL206" s="84"/>
      <c r="BM206" s="82"/>
      <c r="BN206" s="82"/>
      <c r="BO206" s="82"/>
      <c r="BP206" s="84"/>
      <c r="BQ206" s="82"/>
      <c r="BR206" s="84"/>
      <c r="BS206" s="82"/>
      <c r="BT206" s="82"/>
      <c r="BU206" s="82"/>
      <c r="BV206" s="82"/>
    </row>
    <row r="207" spans="1:74" x14ac:dyDescent="0.25">
      <c r="A207" s="16">
        <v>205</v>
      </c>
      <c r="B207" s="16">
        <v>1</v>
      </c>
      <c r="C207" s="31" t="s">
        <v>662</v>
      </c>
      <c r="D207" s="40">
        <f>январь!D207-февраль!E207</f>
        <v>998.87126464734308</v>
      </c>
      <c r="E207" s="40">
        <f t="shared" si="3"/>
        <v>0</v>
      </c>
      <c r="F207" s="36"/>
      <c r="G207" s="36"/>
      <c r="H207" s="36"/>
      <c r="I207" s="27"/>
      <c r="J207" s="36"/>
      <c r="K207" s="36"/>
      <c r="L207" s="36"/>
      <c r="M207" s="36"/>
      <c r="N207" s="36"/>
      <c r="O207" s="29"/>
      <c r="P207" s="36"/>
      <c r="Q207" s="29"/>
      <c r="R207" s="36"/>
      <c r="S207" s="36"/>
      <c r="T207" s="36"/>
      <c r="U207" s="36"/>
      <c r="V207" s="36"/>
      <c r="W207" s="36"/>
      <c r="X207" s="36"/>
      <c r="Y207" s="29"/>
      <c r="Z207" s="36"/>
      <c r="AA207" s="66"/>
      <c r="AB207" s="36"/>
      <c r="AC207" s="36"/>
      <c r="AD207" s="36"/>
      <c r="AE207" s="36"/>
      <c r="AF207" s="36"/>
      <c r="AG207" s="36"/>
      <c r="AH207" s="29"/>
      <c r="AI207" s="36"/>
      <c r="AJ207" s="29"/>
      <c r="AK207" s="36"/>
      <c r="AL207" s="36"/>
      <c r="AM207" s="36"/>
      <c r="AN207" s="29"/>
      <c r="AO207" s="36"/>
      <c r="AP207" s="29"/>
      <c r="AQ207" s="36"/>
      <c r="AR207" s="29"/>
      <c r="AS207" s="36"/>
      <c r="AT207" s="36"/>
      <c r="AU207" s="36"/>
      <c r="AV207" s="29"/>
      <c r="AW207" s="36"/>
      <c r="AX207" s="36"/>
      <c r="AY207" s="36"/>
      <c r="AZ207" s="29"/>
      <c r="BA207" s="36"/>
      <c r="BB207" s="36"/>
      <c r="BC207" s="36"/>
      <c r="BD207" s="36"/>
      <c r="BE207" s="36"/>
      <c r="BF207" s="36"/>
      <c r="BG207" s="36"/>
      <c r="BH207" s="36"/>
      <c r="BI207" s="36"/>
      <c r="BJ207" s="29"/>
      <c r="BK207" s="36"/>
      <c r="BL207" s="29"/>
      <c r="BM207" s="36"/>
      <c r="BN207" s="36"/>
      <c r="BO207" s="36"/>
      <c r="BP207" s="29"/>
      <c r="BQ207" s="36"/>
      <c r="BR207" s="29"/>
      <c r="BS207" s="36"/>
      <c r="BT207" s="36"/>
      <c r="BU207" s="36"/>
      <c r="BV207" s="36"/>
    </row>
    <row r="208" spans="1:74" x14ac:dyDescent="0.25">
      <c r="A208" s="16">
        <v>206</v>
      </c>
      <c r="B208" s="16">
        <v>1</v>
      </c>
      <c r="C208" s="31" t="s">
        <v>663</v>
      </c>
      <c r="D208" s="40">
        <f>январь!D208-февраль!E208</f>
        <v>-508.0829483671497</v>
      </c>
      <c r="E208" s="40">
        <f t="shared" si="3"/>
        <v>0</v>
      </c>
      <c r="F208" s="36"/>
      <c r="G208" s="36"/>
      <c r="H208" s="36"/>
      <c r="I208" s="27"/>
      <c r="J208" s="36"/>
      <c r="K208" s="36"/>
      <c r="L208" s="36"/>
      <c r="M208" s="36"/>
      <c r="N208" s="36"/>
      <c r="O208" s="29"/>
      <c r="P208" s="36"/>
      <c r="Q208" s="29"/>
      <c r="R208" s="36"/>
      <c r="S208" s="36"/>
      <c r="T208" s="36"/>
      <c r="U208" s="36"/>
      <c r="V208" s="36"/>
      <c r="W208" s="36"/>
      <c r="X208" s="36"/>
      <c r="Y208" s="29"/>
      <c r="Z208" s="36"/>
      <c r="AA208" s="66"/>
      <c r="AB208" s="36"/>
      <c r="AC208" s="36"/>
      <c r="AD208" s="36"/>
      <c r="AE208" s="36"/>
      <c r="AF208" s="36"/>
      <c r="AG208" s="36"/>
      <c r="AH208" s="29"/>
      <c r="AI208" s="36"/>
      <c r="AJ208" s="29"/>
      <c r="AK208" s="36"/>
      <c r="AL208" s="36"/>
      <c r="AM208" s="36"/>
      <c r="AN208" s="29"/>
      <c r="AO208" s="36"/>
      <c r="AP208" s="29"/>
      <c r="AQ208" s="36"/>
      <c r="AR208" s="29"/>
      <c r="AS208" s="36"/>
      <c r="AT208" s="36"/>
      <c r="AU208" s="36"/>
      <c r="AV208" s="29"/>
      <c r="AW208" s="36"/>
      <c r="AX208" s="36"/>
      <c r="AY208" s="36"/>
      <c r="AZ208" s="29"/>
      <c r="BA208" s="36"/>
      <c r="BB208" s="36"/>
      <c r="BC208" s="36"/>
      <c r="BD208" s="36"/>
      <c r="BE208" s="36"/>
      <c r="BF208" s="36"/>
      <c r="BG208" s="36"/>
      <c r="BH208" s="36"/>
      <c r="BI208" s="36"/>
      <c r="BJ208" s="29"/>
      <c r="BK208" s="36"/>
      <c r="BL208" s="29"/>
      <c r="BM208" s="36"/>
      <c r="BN208" s="36"/>
      <c r="BO208" s="36"/>
      <c r="BP208" s="29"/>
      <c r="BQ208" s="36"/>
      <c r="BR208" s="29"/>
      <c r="BS208" s="36"/>
      <c r="BT208" s="36"/>
      <c r="BU208" s="36"/>
      <c r="BV208" s="36"/>
    </row>
    <row r="209" spans="1:75" x14ac:dyDescent="0.25">
      <c r="A209" s="16">
        <v>207</v>
      </c>
      <c r="B209" s="16">
        <v>1</v>
      </c>
      <c r="C209" s="31" t="s">
        <v>664</v>
      </c>
      <c r="D209" s="40">
        <f>январь!D209-февраль!E209</f>
        <v>-117.72758487922701</v>
      </c>
      <c r="E209" s="40">
        <f t="shared" si="3"/>
        <v>0</v>
      </c>
      <c r="F209" s="36"/>
      <c r="G209" s="36"/>
      <c r="H209" s="36"/>
      <c r="I209" s="27"/>
      <c r="J209" s="36"/>
      <c r="K209" s="36"/>
      <c r="L209" s="36"/>
      <c r="M209" s="36"/>
      <c r="N209" s="36"/>
      <c r="O209" s="29"/>
      <c r="P209" s="36"/>
      <c r="Q209" s="29"/>
      <c r="R209" s="36"/>
      <c r="S209" s="36"/>
      <c r="T209" s="36"/>
      <c r="U209" s="36"/>
      <c r="V209" s="36"/>
      <c r="W209" s="36"/>
      <c r="X209" s="36"/>
      <c r="Y209" s="29"/>
      <c r="Z209" s="36"/>
      <c r="AA209" s="66"/>
      <c r="AB209" s="36"/>
      <c r="AC209" s="36"/>
      <c r="AD209" s="36"/>
      <c r="AE209" s="36"/>
      <c r="AF209" s="36"/>
      <c r="AG209" s="36"/>
      <c r="AH209" s="29"/>
      <c r="AI209" s="36"/>
      <c r="AJ209" s="29"/>
      <c r="AK209" s="36"/>
      <c r="AL209" s="36"/>
      <c r="AM209" s="36"/>
      <c r="AN209" s="29"/>
      <c r="AO209" s="36"/>
      <c r="AP209" s="29"/>
      <c r="AQ209" s="36"/>
      <c r="AR209" s="29"/>
      <c r="AS209" s="36"/>
      <c r="AT209" s="36"/>
      <c r="AU209" s="36"/>
      <c r="AV209" s="29"/>
      <c r="AW209" s="36"/>
      <c r="AX209" s="36"/>
      <c r="AY209" s="36"/>
      <c r="AZ209" s="29"/>
      <c r="BA209" s="36"/>
      <c r="BB209" s="36"/>
      <c r="BC209" s="36"/>
      <c r="BD209" s="36"/>
      <c r="BE209" s="36"/>
      <c r="BF209" s="36"/>
      <c r="BG209" s="36"/>
      <c r="BH209" s="36"/>
      <c r="BI209" s="36"/>
      <c r="BJ209" s="29"/>
      <c r="BK209" s="36"/>
      <c r="BL209" s="29"/>
      <c r="BM209" s="36"/>
      <c r="BN209" s="36"/>
      <c r="BO209" s="36"/>
      <c r="BP209" s="29"/>
      <c r="BQ209" s="36"/>
      <c r="BR209" s="29"/>
      <c r="BS209" s="36"/>
      <c r="BT209" s="36"/>
      <c r="BU209" s="36"/>
      <c r="BV209" s="36"/>
    </row>
    <row r="210" spans="1:75" x14ac:dyDescent="0.25">
      <c r="A210" s="16">
        <v>208</v>
      </c>
      <c r="B210" s="16">
        <v>1</v>
      </c>
      <c r="C210" s="31" t="s">
        <v>665</v>
      </c>
      <c r="D210" s="40">
        <f>январь!D210-февраль!E210</f>
        <v>-460.71718257004841</v>
      </c>
      <c r="E210" s="40">
        <f t="shared" si="3"/>
        <v>0</v>
      </c>
      <c r="F210" s="36"/>
      <c r="G210" s="36"/>
      <c r="H210" s="36"/>
      <c r="I210" s="27"/>
      <c r="J210" s="36"/>
      <c r="K210" s="36"/>
      <c r="L210" s="36"/>
      <c r="M210" s="36"/>
      <c r="N210" s="36"/>
      <c r="O210" s="29"/>
      <c r="P210" s="36"/>
      <c r="Q210" s="29"/>
      <c r="R210" s="36"/>
      <c r="S210" s="36"/>
      <c r="T210" s="36"/>
      <c r="U210" s="36"/>
      <c r="V210" s="36"/>
      <c r="W210" s="36"/>
      <c r="X210" s="36"/>
      <c r="Y210" s="29"/>
      <c r="Z210" s="36"/>
      <c r="AA210" s="66"/>
      <c r="AB210" s="36"/>
      <c r="AC210" s="36"/>
      <c r="AD210" s="36"/>
      <c r="AE210" s="36"/>
      <c r="AF210" s="36"/>
      <c r="AG210" s="36"/>
      <c r="AH210" s="29"/>
      <c r="AI210" s="36"/>
      <c r="AJ210" s="29"/>
      <c r="AK210" s="36"/>
      <c r="AL210" s="36"/>
      <c r="AM210" s="36"/>
      <c r="AN210" s="29"/>
      <c r="AO210" s="36"/>
      <c r="AP210" s="29"/>
      <c r="AQ210" s="36"/>
      <c r="AR210" s="29"/>
      <c r="AS210" s="36"/>
      <c r="AT210" s="36"/>
      <c r="AU210" s="36"/>
      <c r="AV210" s="29"/>
      <c r="AW210" s="36"/>
      <c r="AX210" s="36"/>
      <c r="AY210" s="36"/>
      <c r="AZ210" s="29"/>
      <c r="BA210" s="36"/>
      <c r="BB210" s="36"/>
      <c r="BC210" s="36"/>
      <c r="BD210" s="36"/>
      <c r="BE210" s="36"/>
      <c r="BF210" s="36"/>
      <c r="BG210" s="36"/>
      <c r="BH210" s="36"/>
      <c r="BI210" s="36"/>
      <c r="BJ210" s="29"/>
      <c r="BK210" s="36"/>
      <c r="BL210" s="29"/>
      <c r="BM210" s="36"/>
      <c r="BN210" s="36"/>
      <c r="BO210" s="36"/>
      <c r="BP210" s="29"/>
      <c r="BQ210" s="36"/>
      <c r="BR210" s="29"/>
      <c r="BS210" s="36"/>
      <c r="BT210" s="36"/>
      <c r="BU210" s="36"/>
      <c r="BV210" s="36"/>
    </row>
    <row r="211" spans="1:75" x14ac:dyDescent="0.25">
      <c r="A211" s="16">
        <v>209</v>
      </c>
      <c r="B211" s="16">
        <v>1</v>
      </c>
      <c r="C211" s="31" t="s">
        <v>666</v>
      </c>
      <c r="D211" s="40">
        <f>январь!D211-февраль!E211</f>
        <v>246.01736992270531</v>
      </c>
      <c r="E211" s="40">
        <f t="shared" si="3"/>
        <v>0</v>
      </c>
      <c r="F211" s="36"/>
      <c r="G211" s="36"/>
      <c r="H211" s="36"/>
      <c r="I211" s="27"/>
      <c r="J211" s="36"/>
      <c r="K211" s="36"/>
      <c r="L211" s="36"/>
      <c r="M211" s="36"/>
      <c r="N211" s="36"/>
      <c r="O211" s="29"/>
      <c r="P211" s="36"/>
      <c r="Q211" s="29"/>
      <c r="R211" s="36"/>
      <c r="S211" s="36"/>
      <c r="T211" s="36"/>
      <c r="U211" s="36"/>
      <c r="V211" s="36"/>
      <c r="W211" s="36"/>
      <c r="X211" s="36"/>
      <c r="Y211" s="29"/>
      <c r="Z211" s="36"/>
      <c r="AA211" s="66"/>
      <c r="AB211" s="36"/>
      <c r="AC211" s="36"/>
      <c r="AD211" s="36"/>
      <c r="AE211" s="36"/>
      <c r="AF211" s="36"/>
      <c r="AG211" s="36"/>
      <c r="AH211" s="29"/>
      <c r="AI211" s="36"/>
      <c r="AJ211" s="29"/>
      <c r="AK211" s="36"/>
      <c r="AL211" s="36"/>
      <c r="AM211" s="36"/>
      <c r="AN211" s="29"/>
      <c r="AO211" s="36"/>
      <c r="AP211" s="29"/>
      <c r="AQ211" s="36"/>
      <c r="AR211" s="29"/>
      <c r="AS211" s="36"/>
      <c r="AT211" s="36"/>
      <c r="AU211" s="36"/>
      <c r="AV211" s="29"/>
      <c r="AW211" s="36"/>
      <c r="AX211" s="36"/>
      <c r="AY211" s="36"/>
      <c r="AZ211" s="29"/>
      <c r="BA211" s="36"/>
      <c r="BB211" s="36"/>
      <c r="BC211" s="36"/>
      <c r="BD211" s="36"/>
      <c r="BE211" s="36"/>
      <c r="BF211" s="36"/>
      <c r="BG211" s="36"/>
      <c r="BH211" s="36"/>
      <c r="BI211" s="36"/>
      <c r="BJ211" s="29"/>
      <c r="BK211" s="36"/>
      <c r="BL211" s="29"/>
      <c r="BM211" s="36"/>
      <c r="BN211" s="36"/>
      <c r="BO211" s="36"/>
      <c r="BP211" s="29"/>
      <c r="BQ211" s="36"/>
      <c r="BR211" s="29"/>
      <c r="BS211" s="36"/>
      <c r="BT211" s="36"/>
      <c r="BU211" s="36"/>
      <c r="BV211" s="36"/>
    </row>
    <row r="212" spans="1:75" x14ac:dyDescent="0.25">
      <c r="A212" s="16">
        <v>210</v>
      </c>
      <c r="B212" s="16">
        <v>1</v>
      </c>
      <c r="C212" s="31" t="s">
        <v>667</v>
      </c>
      <c r="D212" s="40">
        <f>январь!D212-февраль!E212</f>
        <v>1131.425365874396</v>
      </c>
      <c r="E212" s="40">
        <f t="shared" si="3"/>
        <v>0</v>
      </c>
      <c r="F212" s="36"/>
      <c r="G212" s="36"/>
      <c r="H212" s="36"/>
      <c r="I212" s="27"/>
      <c r="J212" s="36"/>
      <c r="K212" s="36"/>
      <c r="L212" s="36"/>
      <c r="M212" s="36"/>
      <c r="N212" s="36"/>
      <c r="O212" s="29"/>
      <c r="P212" s="36"/>
      <c r="Q212" s="29"/>
      <c r="R212" s="36"/>
      <c r="S212" s="36"/>
      <c r="T212" s="36"/>
      <c r="U212" s="36"/>
      <c r="V212" s="36"/>
      <c r="W212" s="36"/>
      <c r="X212" s="36"/>
      <c r="Y212" s="29"/>
      <c r="Z212" s="36"/>
      <c r="AA212" s="66"/>
      <c r="AB212" s="36"/>
      <c r="AC212" s="36"/>
      <c r="AD212" s="36"/>
      <c r="AE212" s="36"/>
      <c r="AF212" s="36"/>
      <c r="AG212" s="36"/>
      <c r="AH212" s="29"/>
      <c r="AI212" s="36"/>
      <c r="AJ212" s="29"/>
      <c r="AK212" s="36"/>
      <c r="AL212" s="36"/>
      <c r="AM212" s="36"/>
      <c r="AN212" s="29"/>
      <c r="AO212" s="36"/>
      <c r="AP212" s="29"/>
      <c r="AQ212" s="36"/>
      <c r="AR212" s="29"/>
      <c r="AS212" s="36"/>
      <c r="AT212" s="36"/>
      <c r="AU212" s="36"/>
      <c r="AV212" s="29"/>
      <c r="AW212" s="36"/>
      <c r="AX212" s="36"/>
      <c r="AY212" s="36"/>
      <c r="AZ212" s="29"/>
      <c r="BA212" s="36"/>
      <c r="BB212" s="36"/>
      <c r="BC212" s="36"/>
      <c r="BD212" s="36"/>
      <c r="BE212" s="36"/>
      <c r="BF212" s="36"/>
      <c r="BG212" s="36"/>
      <c r="BH212" s="36"/>
      <c r="BI212" s="36"/>
      <c r="BJ212" s="29"/>
      <c r="BK212" s="36"/>
      <c r="BL212" s="29"/>
      <c r="BM212" s="36"/>
      <c r="BN212" s="36"/>
      <c r="BO212" s="36"/>
      <c r="BP212" s="29"/>
      <c r="BQ212" s="36"/>
      <c r="BR212" s="29"/>
      <c r="BS212" s="36"/>
      <c r="BT212" s="36"/>
      <c r="BU212" s="36"/>
      <c r="BV212" s="36"/>
    </row>
    <row r="213" spans="1:75" x14ac:dyDescent="0.25">
      <c r="A213" s="16">
        <v>211</v>
      </c>
      <c r="B213" s="16">
        <v>1</v>
      </c>
      <c r="C213" s="31" t="s">
        <v>668</v>
      </c>
      <c r="D213" s="40">
        <f>январь!D213-февраль!E213</f>
        <v>-923.54435435748792</v>
      </c>
      <c r="E213" s="40">
        <f t="shared" si="3"/>
        <v>0</v>
      </c>
      <c r="F213" s="36"/>
      <c r="G213" s="36"/>
      <c r="H213" s="36"/>
      <c r="I213" s="27"/>
      <c r="J213" s="36"/>
      <c r="K213" s="36"/>
      <c r="L213" s="36"/>
      <c r="M213" s="36"/>
      <c r="N213" s="36"/>
      <c r="O213" s="29"/>
      <c r="P213" s="36"/>
      <c r="Q213" s="29"/>
      <c r="R213" s="36"/>
      <c r="S213" s="36"/>
      <c r="T213" s="36"/>
      <c r="U213" s="36"/>
      <c r="V213" s="36"/>
      <c r="W213" s="36"/>
      <c r="X213" s="36"/>
      <c r="Y213" s="29"/>
      <c r="Z213" s="36"/>
      <c r="AA213" s="66"/>
      <c r="AB213" s="36"/>
      <c r="AC213" s="36"/>
      <c r="AD213" s="36"/>
      <c r="AE213" s="36"/>
      <c r="AF213" s="36"/>
      <c r="AG213" s="36"/>
      <c r="AH213" s="29"/>
      <c r="AI213" s="36"/>
      <c r="AJ213" s="29"/>
      <c r="AK213" s="36"/>
      <c r="AL213" s="36"/>
      <c r="AM213" s="36"/>
      <c r="AN213" s="29"/>
      <c r="AO213" s="36"/>
      <c r="AP213" s="29"/>
      <c r="AQ213" s="36"/>
      <c r="AR213" s="29"/>
      <c r="AS213" s="36"/>
      <c r="AT213" s="36"/>
      <c r="AU213" s="36"/>
      <c r="AV213" s="29"/>
      <c r="AW213" s="36"/>
      <c r="AX213" s="36"/>
      <c r="AY213" s="36"/>
      <c r="AZ213" s="29"/>
      <c r="BA213" s="36"/>
      <c r="BB213" s="36"/>
      <c r="BC213" s="36"/>
      <c r="BD213" s="36"/>
      <c r="BE213" s="36"/>
      <c r="BF213" s="36"/>
      <c r="BG213" s="36"/>
      <c r="BH213" s="36"/>
      <c r="BI213" s="36"/>
      <c r="BJ213" s="29"/>
      <c r="BK213" s="36"/>
      <c r="BL213" s="29"/>
      <c r="BM213" s="36"/>
      <c r="BN213" s="36"/>
      <c r="BO213" s="36"/>
      <c r="BP213" s="29"/>
      <c r="BQ213" s="36"/>
      <c r="BR213" s="29"/>
      <c r="BS213" s="36"/>
      <c r="BT213" s="36"/>
      <c r="BU213" s="36"/>
      <c r="BV213" s="36"/>
    </row>
    <row r="214" spans="1:75" s="86" customFormat="1" x14ac:dyDescent="0.25">
      <c r="A214" s="79">
        <v>212</v>
      </c>
      <c r="B214" s="79">
        <v>1</v>
      </c>
      <c r="C214" s="80" t="s">
        <v>669</v>
      </c>
      <c r="D214" s="40">
        <f>январь!D214-февраль!E214</f>
        <v>1779.1072232753625</v>
      </c>
      <c r="E214" s="81">
        <f t="shared" si="3"/>
        <v>2.137</v>
      </c>
      <c r="F214" s="82"/>
      <c r="G214" s="82"/>
      <c r="H214" s="82"/>
      <c r="I214" s="83"/>
      <c r="J214" s="82"/>
      <c r="K214" s="82"/>
      <c r="L214" s="82"/>
      <c r="M214" s="82"/>
      <c r="N214" s="82"/>
      <c r="O214" s="84"/>
      <c r="P214" s="82"/>
      <c r="Q214" s="84"/>
      <c r="R214" s="82"/>
      <c r="S214" s="82"/>
      <c r="T214" s="82"/>
      <c r="U214" s="82"/>
      <c r="V214" s="82"/>
      <c r="W214" s="82"/>
      <c r="X214" s="82"/>
      <c r="Y214" s="84"/>
      <c r="Z214" s="82"/>
      <c r="AA214" s="85"/>
      <c r="AB214" s="82"/>
      <c r="AC214" s="82"/>
      <c r="AD214" s="82"/>
      <c r="AE214" s="82"/>
      <c r="AF214" s="82"/>
      <c r="AG214" s="82"/>
      <c r="AH214" s="84"/>
      <c r="AI214" s="82"/>
      <c r="AJ214" s="84"/>
      <c r="AK214" s="82"/>
      <c r="AL214" s="82"/>
      <c r="AM214" s="82"/>
      <c r="AN214" s="84"/>
      <c r="AO214" s="82"/>
      <c r="AP214" s="84"/>
      <c r="AQ214" s="82"/>
      <c r="AR214" s="84"/>
      <c r="AS214" s="82"/>
      <c r="AT214" s="82"/>
      <c r="AU214" s="82"/>
      <c r="AV214" s="84"/>
      <c r="AW214" s="82"/>
      <c r="AX214" s="82"/>
      <c r="AY214" s="82"/>
      <c r="AZ214" s="84"/>
      <c r="BA214" s="82"/>
      <c r="BB214" s="82"/>
      <c r="BC214" s="82"/>
      <c r="BD214" s="82"/>
      <c r="BE214" s="82"/>
      <c r="BF214" s="82"/>
      <c r="BG214" s="82"/>
      <c r="BH214" s="82">
        <v>4.0000000000000001E-3</v>
      </c>
      <c r="BI214" s="82">
        <v>2.137</v>
      </c>
      <c r="BJ214" s="84"/>
      <c r="BK214" s="82"/>
      <c r="BL214" s="84"/>
      <c r="BM214" s="82"/>
      <c r="BN214" s="82"/>
      <c r="BO214" s="82"/>
      <c r="BP214" s="84"/>
      <c r="BQ214" s="82"/>
      <c r="BR214" s="84"/>
      <c r="BS214" s="82"/>
      <c r="BT214" s="82"/>
      <c r="BU214" s="82"/>
      <c r="BV214" s="82"/>
    </row>
    <row r="215" spans="1:75" x14ac:dyDescent="0.25">
      <c r="A215" s="16">
        <v>213</v>
      </c>
      <c r="B215" s="16">
        <v>1</v>
      </c>
      <c r="C215" s="31" t="s">
        <v>670</v>
      </c>
      <c r="D215" s="40">
        <f>январь!D215-февраль!E215</f>
        <v>175.8897049758454</v>
      </c>
      <c r="E215" s="40">
        <f t="shared" si="3"/>
        <v>0</v>
      </c>
      <c r="F215" s="36"/>
      <c r="G215" s="36"/>
      <c r="H215" s="36"/>
      <c r="I215" s="27"/>
      <c r="J215" s="36"/>
      <c r="K215" s="36"/>
      <c r="L215" s="36"/>
      <c r="M215" s="36"/>
      <c r="N215" s="36"/>
      <c r="O215" s="29"/>
      <c r="P215" s="36"/>
      <c r="Q215" s="29"/>
      <c r="R215" s="36"/>
      <c r="S215" s="36"/>
      <c r="T215" s="36"/>
      <c r="U215" s="36"/>
      <c r="V215" s="36"/>
      <c r="W215" s="36"/>
      <c r="X215" s="36"/>
      <c r="Y215" s="29"/>
      <c r="Z215" s="36"/>
      <c r="AA215" s="66"/>
      <c r="AB215" s="36"/>
      <c r="AC215" s="36"/>
      <c r="AD215" s="36"/>
      <c r="AE215" s="36"/>
      <c r="AF215" s="36"/>
      <c r="AG215" s="36"/>
      <c r="AH215" s="29"/>
      <c r="AI215" s="36"/>
      <c r="AJ215" s="29"/>
      <c r="AK215" s="36"/>
      <c r="AL215" s="36"/>
      <c r="AM215" s="36"/>
      <c r="AN215" s="29"/>
      <c r="AO215" s="36"/>
      <c r="AP215" s="29"/>
      <c r="AQ215" s="36"/>
      <c r="AR215" s="29"/>
      <c r="AS215" s="36"/>
      <c r="AT215" s="36"/>
      <c r="AU215" s="36"/>
      <c r="AV215" s="29"/>
      <c r="AW215" s="36"/>
      <c r="AX215" s="36"/>
      <c r="AY215" s="36"/>
      <c r="AZ215" s="29"/>
      <c r="BA215" s="36"/>
      <c r="BB215" s="36"/>
      <c r="BC215" s="36"/>
      <c r="BD215" s="36"/>
      <c r="BE215" s="36"/>
      <c r="BF215" s="36"/>
      <c r="BG215" s="36"/>
      <c r="BH215" s="36"/>
      <c r="BI215" s="36"/>
      <c r="BJ215" s="29"/>
      <c r="BK215" s="36"/>
      <c r="BL215" s="29"/>
      <c r="BM215" s="36"/>
      <c r="BN215" s="36"/>
      <c r="BO215" s="36"/>
      <c r="BP215" s="29"/>
      <c r="BQ215" s="36"/>
      <c r="BR215" s="29"/>
      <c r="BS215" s="36"/>
      <c r="BT215" s="36"/>
      <c r="BU215" s="36"/>
      <c r="BV215" s="36"/>
    </row>
    <row r="216" spans="1:75" x14ac:dyDescent="0.25">
      <c r="A216" s="16">
        <v>214</v>
      </c>
      <c r="B216" s="16">
        <v>1</v>
      </c>
      <c r="C216" s="31" t="s">
        <v>671</v>
      </c>
      <c r="D216" s="40">
        <f>январь!D216-февраль!E216</f>
        <v>611.46888412560384</v>
      </c>
      <c r="E216" s="40">
        <f t="shared" si="3"/>
        <v>0</v>
      </c>
      <c r="F216" s="36"/>
      <c r="G216" s="36"/>
      <c r="H216" s="36"/>
      <c r="I216" s="27"/>
      <c r="J216" s="36"/>
      <c r="K216" s="36"/>
      <c r="L216" s="36"/>
      <c r="M216" s="36"/>
      <c r="N216" s="36"/>
      <c r="O216" s="29"/>
      <c r="P216" s="36"/>
      <c r="Q216" s="29"/>
      <c r="R216" s="36"/>
      <c r="S216" s="36"/>
      <c r="T216" s="36"/>
      <c r="U216" s="36"/>
      <c r="V216" s="36"/>
      <c r="W216" s="36"/>
      <c r="X216" s="36"/>
      <c r="Y216" s="29"/>
      <c r="Z216" s="36"/>
      <c r="AA216" s="66"/>
      <c r="AB216" s="36"/>
      <c r="AC216" s="36"/>
      <c r="AD216" s="36"/>
      <c r="AE216" s="36"/>
      <c r="AF216" s="36"/>
      <c r="AG216" s="36"/>
      <c r="AH216" s="29"/>
      <c r="AI216" s="36"/>
      <c r="AJ216" s="29"/>
      <c r="AK216" s="36"/>
      <c r="AL216" s="36"/>
      <c r="AM216" s="36"/>
      <c r="AN216" s="29"/>
      <c r="AO216" s="36"/>
      <c r="AP216" s="29"/>
      <c r="AQ216" s="36"/>
      <c r="AR216" s="29"/>
      <c r="AS216" s="36"/>
      <c r="AT216" s="36"/>
      <c r="AU216" s="36"/>
      <c r="AV216" s="29"/>
      <c r="AW216" s="36"/>
      <c r="AX216" s="36"/>
      <c r="AY216" s="36"/>
      <c r="AZ216" s="29"/>
      <c r="BA216" s="36"/>
      <c r="BB216" s="36"/>
      <c r="BC216" s="36"/>
      <c r="BD216" s="36"/>
      <c r="BE216" s="36"/>
      <c r="BF216" s="36"/>
      <c r="BG216" s="36"/>
      <c r="BH216" s="36"/>
      <c r="BI216" s="36"/>
      <c r="BJ216" s="29"/>
      <c r="BK216" s="36"/>
      <c r="BL216" s="29"/>
      <c r="BM216" s="36"/>
      <c r="BN216" s="36"/>
      <c r="BO216" s="36"/>
      <c r="BP216" s="29"/>
      <c r="BQ216" s="36"/>
      <c r="BR216" s="29"/>
      <c r="BS216" s="36"/>
      <c r="BT216" s="36"/>
      <c r="BU216" s="36"/>
      <c r="BV216" s="36"/>
    </row>
    <row r="217" spans="1:75" x14ac:dyDescent="0.25">
      <c r="A217" s="16">
        <v>215</v>
      </c>
      <c r="B217" s="16">
        <v>1</v>
      </c>
      <c r="C217" s="31" t="s">
        <v>672</v>
      </c>
      <c r="D217" s="40">
        <f>январь!D217-февраль!E217</f>
        <v>555.11753051207722</v>
      </c>
      <c r="E217" s="40">
        <f t="shared" si="3"/>
        <v>0</v>
      </c>
      <c r="F217" s="36"/>
      <c r="G217" s="36"/>
      <c r="H217" s="36"/>
      <c r="I217" s="27"/>
      <c r="J217" s="36"/>
      <c r="K217" s="36"/>
      <c r="L217" s="36"/>
      <c r="M217" s="36"/>
      <c r="N217" s="36"/>
      <c r="O217" s="29"/>
      <c r="P217" s="36"/>
      <c r="Q217" s="29"/>
      <c r="R217" s="36"/>
      <c r="S217" s="36"/>
      <c r="T217" s="36"/>
      <c r="U217" s="36"/>
      <c r="V217" s="36"/>
      <c r="W217" s="36"/>
      <c r="X217" s="36"/>
      <c r="Y217" s="29"/>
      <c r="Z217" s="36"/>
      <c r="AA217" s="66"/>
      <c r="AB217" s="36"/>
      <c r="AC217" s="36"/>
      <c r="AD217" s="36"/>
      <c r="AE217" s="36"/>
      <c r="AF217" s="36"/>
      <c r="AG217" s="36"/>
      <c r="AH217" s="29"/>
      <c r="AI217" s="36"/>
      <c r="AJ217" s="29"/>
      <c r="AK217" s="36"/>
      <c r="AL217" s="36"/>
      <c r="AM217" s="36"/>
      <c r="AN217" s="29"/>
      <c r="AO217" s="36"/>
      <c r="AP217" s="29"/>
      <c r="AQ217" s="36"/>
      <c r="AR217" s="29"/>
      <c r="AS217" s="36"/>
      <c r="AT217" s="36"/>
      <c r="AU217" s="36"/>
      <c r="AV217" s="29"/>
      <c r="AW217" s="36"/>
      <c r="AX217" s="36"/>
      <c r="AY217" s="36"/>
      <c r="AZ217" s="29"/>
      <c r="BA217" s="36"/>
      <c r="BB217" s="36"/>
      <c r="BC217" s="36"/>
      <c r="BD217" s="36"/>
      <c r="BE217" s="36"/>
      <c r="BF217" s="36"/>
      <c r="BG217" s="36"/>
      <c r="BH217" s="36"/>
      <c r="BI217" s="36"/>
      <c r="BJ217" s="29"/>
      <c r="BK217" s="36"/>
      <c r="BL217" s="29"/>
      <c r="BM217" s="36"/>
      <c r="BN217" s="36"/>
      <c r="BO217" s="36"/>
      <c r="BP217" s="29"/>
      <c r="BQ217" s="36"/>
      <c r="BR217" s="29"/>
      <c r="BS217" s="36"/>
      <c r="BT217" s="36"/>
      <c r="BU217" s="36"/>
      <c r="BV217" s="36"/>
    </row>
    <row r="218" spans="1:75" s="86" customFormat="1" x14ac:dyDescent="0.25">
      <c r="A218" s="79">
        <v>216</v>
      </c>
      <c r="B218" s="79">
        <v>1</v>
      </c>
      <c r="C218" s="80" t="s">
        <v>673</v>
      </c>
      <c r="D218" s="40">
        <f>январь!D218-февраль!E218</f>
        <v>498.55547823188402</v>
      </c>
      <c r="E218" s="81">
        <f t="shared" si="3"/>
        <v>6.0280000000000005</v>
      </c>
      <c r="F218" s="82"/>
      <c r="G218" s="82"/>
      <c r="H218" s="82"/>
      <c r="I218" s="83"/>
      <c r="J218" s="82"/>
      <c r="K218" s="82"/>
      <c r="L218" s="82"/>
      <c r="M218" s="82"/>
      <c r="N218" s="82"/>
      <c r="O218" s="84"/>
      <c r="P218" s="82"/>
      <c r="Q218" s="84"/>
      <c r="R218" s="82"/>
      <c r="S218" s="82"/>
      <c r="T218" s="82"/>
      <c r="U218" s="82"/>
      <c r="V218" s="82"/>
      <c r="W218" s="82"/>
      <c r="X218" s="82"/>
      <c r="Y218" s="84"/>
      <c r="Z218" s="82"/>
      <c r="AA218" s="85"/>
      <c r="AB218" s="82"/>
      <c r="AC218" s="82"/>
      <c r="AD218" s="82"/>
      <c r="AE218" s="82"/>
      <c r="AF218" s="82"/>
      <c r="AG218" s="82"/>
      <c r="AH218" s="84"/>
      <c r="AI218" s="82"/>
      <c r="AJ218" s="84"/>
      <c r="AK218" s="82"/>
      <c r="AL218" s="82"/>
      <c r="AM218" s="82"/>
      <c r="AN218" s="84"/>
      <c r="AO218" s="82"/>
      <c r="AP218" s="84"/>
      <c r="AQ218" s="82"/>
      <c r="AR218" s="84"/>
      <c r="AS218" s="82"/>
      <c r="AT218" s="82"/>
      <c r="AU218" s="82"/>
      <c r="AV218" s="84"/>
      <c r="AW218" s="82"/>
      <c r="AX218" s="82"/>
      <c r="AY218" s="82"/>
      <c r="AZ218" s="84"/>
      <c r="BA218" s="82"/>
      <c r="BB218" s="82"/>
      <c r="BC218" s="82"/>
      <c r="BD218" s="82"/>
      <c r="BE218" s="82"/>
      <c r="BF218" s="82">
        <v>2E-3</v>
      </c>
      <c r="BG218" s="82">
        <v>2.1629999999999998</v>
      </c>
      <c r="BH218" s="82"/>
      <c r="BI218" s="82"/>
      <c r="BJ218" s="84"/>
      <c r="BK218" s="82"/>
      <c r="BL218" s="84">
        <v>8</v>
      </c>
      <c r="BM218" s="82">
        <v>3.8650000000000002</v>
      </c>
      <c r="BN218" s="82"/>
      <c r="BO218" s="82"/>
      <c r="BP218" s="84"/>
      <c r="BQ218" s="82"/>
      <c r="BR218" s="84"/>
      <c r="BS218" s="82"/>
      <c r="BT218" s="82"/>
      <c r="BU218" s="82"/>
      <c r="BV218" s="82"/>
    </row>
    <row r="219" spans="1:75" x14ac:dyDescent="0.25">
      <c r="A219" s="16">
        <v>217</v>
      </c>
      <c r="B219" s="16">
        <v>1</v>
      </c>
      <c r="C219" s="31" t="s">
        <v>674</v>
      </c>
      <c r="D219" s="40">
        <f>январь!D219-февраль!E219</f>
        <v>404.59467942028982</v>
      </c>
      <c r="E219" s="40">
        <f t="shared" si="3"/>
        <v>0</v>
      </c>
      <c r="F219" s="36"/>
      <c r="G219" s="36"/>
      <c r="H219" s="36"/>
      <c r="I219" s="27"/>
      <c r="J219" s="36"/>
      <c r="K219" s="36"/>
      <c r="L219" s="36"/>
      <c r="M219" s="36"/>
      <c r="N219" s="36"/>
      <c r="O219" s="29"/>
      <c r="P219" s="36"/>
      <c r="Q219" s="29"/>
      <c r="R219" s="36"/>
      <c r="S219" s="36"/>
      <c r="T219" s="36"/>
      <c r="U219" s="36"/>
      <c r="V219" s="36"/>
      <c r="W219" s="36"/>
      <c r="X219" s="36"/>
      <c r="Y219" s="29"/>
      <c r="Z219" s="36"/>
      <c r="AA219" s="66"/>
      <c r="AB219" s="36"/>
      <c r="AC219" s="36"/>
      <c r="AD219" s="36"/>
      <c r="AE219" s="36"/>
      <c r="AF219" s="36"/>
      <c r="AG219" s="36"/>
      <c r="AH219" s="29"/>
      <c r="AI219" s="36"/>
      <c r="AJ219" s="29"/>
      <c r="AK219" s="36"/>
      <c r="AL219" s="36"/>
      <c r="AM219" s="36"/>
      <c r="AN219" s="29"/>
      <c r="AO219" s="36"/>
      <c r="AP219" s="29"/>
      <c r="AQ219" s="36"/>
      <c r="AR219" s="29"/>
      <c r="AS219" s="36"/>
      <c r="AT219" s="36"/>
      <c r="AU219" s="36"/>
      <c r="AV219" s="29"/>
      <c r="AW219" s="36"/>
      <c r="AX219" s="36"/>
      <c r="AY219" s="36"/>
      <c r="AZ219" s="29"/>
      <c r="BA219" s="36"/>
      <c r="BB219" s="36"/>
      <c r="BC219" s="36"/>
      <c r="BD219" s="36"/>
      <c r="BE219" s="36"/>
      <c r="BF219" s="36"/>
      <c r="BG219" s="36"/>
      <c r="BH219" s="36"/>
      <c r="BI219" s="36"/>
      <c r="BJ219" s="29"/>
      <c r="BK219" s="36"/>
      <c r="BL219" s="29"/>
      <c r="BM219" s="36"/>
      <c r="BN219" s="36"/>
      <c r="BO219" s="36"/>
      <c r="BP219" s="29"/>
      <c r="BQ219" s="36"/>
      <c r="BR219" s="29"/>
      <c r="BS219" s="36"/>
      <c r="BT219" s="36"/>
      <c r="BU219" s="36"/>
      <c r="BV219" s="36"/>
    </row>
    <row r="220" spans="1:75" s="86" customFormat="1" x14ac:dyDescent="0.25">
      <c r="A220" s="79">
        <v>218</v>
      </c>
      <c r="B220" s="79">
        <v>1</v>
      </c>
      <c r="C220" s="80" t="s">
        <v>675</v>
      </c>
      <c r="D220" s="40">
        <f>январь!D220-февраль!E220</f>
        <v>1065.4123686376809</v>
      </c>
      <c r="E220" s="81">
        <f t="shared" si="3"/>
        <v>33.576000000000001</v>
      </c>
      <c r="F220" s="82"/>
      <c r="G220" s="82"/>
      <c r="H220" s="82"/>
      <c r="I220" s="83"/>
      <c r="J220" s="82"/>
      <c r="K220" s="82"/>
      <c r="L220" s="82"/>
      <c r="M220" s="82"/>
      <c r="N220" s="82"/>
      <c r="O220" s="84"/>
      <c r="P220" s="82"/>
      <c r="Q220" s="84"/>
      <c r="R220" s="82"/>
      <c r="S220" s="82"/>
      <c r="T220" s="82"/>
      <c r="U220" s="82"/>
      <c r="V220" s="82"/>
      <c r="W220" s="82"/>
      <c r="X220" s="82"/>
      <c r="Y220" s="84"/>
      <c r="Z220" s="82"/>
      <c r="AA220" s="85"/>
      <c r="AB220" s="82"/>
      <c r="AC220" s="82"/>
      <c r="AD220" s="82"/>
      <c r="AE220" s="82"/>
      <c r="AF220" s="82">
        <v>6.0000000000000001E-3</v>
      </c>
      <c r="AG220" s="82">
        <v>1.847</v>
      </c>
      <c r="AH220" s="84"/>
      <c r="AI220" s="82"/>
      <c r="AJ220" s="84"/>
      <c r="AK220" s="82"/>
      <c r="AL220" s="82"/>
      <c r="AM220" s="82"/>
      <c r="AN220" s="84"/>
      <c r="AO220" s="82"/>
      <c r="AP220" s="84"/>
      <c r="AQ220" s="82"/>
      <c r="AR220" s="84"/>
      <c r="AS220" s="82"/>
      <c r="AT220" s="82"/>
      <c r="AU220" s="82"/>
      <c r="AV220" s="84"/>
      <c r="AW220" s="82"/>
      <c r="AX220" s="82"/>
      <c r="AY220" s="82"/>
      <c r="AZ220" s="84"/>
      <c r="BA220" s="82"/>
      <c r="BB220" s="82"/>
      <c r="BC220" s="82"/>
      <c r="BD220" s="82">
        <v>3.0000000000000001E-3</v>
      </c>
      <c r="BE220" s="82">
        <v>2.4350000000000001</v>
      </c>
      <c r="BF220" s="82">
        <v>7.0000000000000001E-3</v>
      </c>
      <c r="BG220" s="82">
        <v>7.74</v>
      </c>
      <c r="BH220" s="82"/>
      <c r="BI220" s="82"/>
      <c r="BJ220" s="84">
        <v>1</v>
      </c>
      <c r="BK220" s="82">
        <v>1.746</v>
      </c>
      <c r="BL220" s="84">
        <v>41</v>
      </c>
      <c r="BM220" s="82">
        <v>19.808</v>
      </c>
      <c r="BN220" s="82"/>
      <c r="BO220" s="82"/>
      <c r="BP220" s="84"/>
      <c r="BQ220" s="82"/>
      <c r="BR220" s="84"/>
      <c r="BS220" s="82"/>
      <c r="BT220" s="82"/>
      <c r="BU220" s="82"/>
      <c r="BV220" s="82"/>
    </row>
    <row r="221" spans="1:75" x14ac:dyDescent="0.25">
      <c r="A221" s="16">
        <v>219</v>
      </c>
      <c r="B221" s="16">
        <v>1</v>
      </c>
      <c r="C221" s="31" t="s">
        <v>676</v>
      </c>
      <c r="D221" s="40">
        <f>январь!D221-февраль!E221</f>
        <v>1258.7147181410628</v>
      </c>
      <c r="E221" s="40">
        <f t="shared" si="3"/>
        <v>0</v>
      </c>
      <c r="F221" s="36"/>
      <c r="G221" s="36"/>
      <c r="H221" s="36"/>
      <c r="I221" s="27"/>
      <c r="J221" s="36"/>
      <c r="K221" s="36"/>
      <c r="L221" s="36"/>
      <c r="M221" s="36"/>
      <c r="N221" s="36"/>
      <c r="O221" s="29"/>
      <c r="P221" s="36"/>
      <c r="Q221" s="29"/>
      <c r="R221" s="36"/>
      <c r="S221" s="36"/>
      <c r="T221" s="36"/>
      <c r="U221" s="36"/>
      <c r="V221" s="36"/>
      <c r="W221" s="36"/>
      <c r="X221" s="36"/>
      <c r="Y221" s="29"/>
      <c r="Z221" s="36"/>
      <c r="AA221" s="66"/>
      <c r="AB221" s="36"/>
      <c r="AC221" s="36"/>
      <c r="AD221" s="36"/>
      <c r="AE221" s="36"/>
      <c r="AF221" s="36"/>
      <c r="AG221" s="36"/>
      <c r="AH221" s="29"/>
      <c r="AI221" s="36"/>
      <c r="AJ221" s="29"/>
      <c r="AK221" s="36"/>
      <c r="AL221" s="36"/>
      <c r="AM221" s="36"/>
      <c r="AN221" s="29"/>
      <c r="AO221" s="36"/>
      <c r="AP221" s="29"/>
      <c r="AQ221" s="36"/>
      <c r="AR221" s="29"/>
      <c r="AS221" s="36"/>
      <c r="AT221" s="36"/>
      <c r="AU221" s="36"/>
      <c r="AV221" s="29"/>
      <c r="AW221" s="36"/>
      <c r="AX221" s="36"/>
      <c r="AY221" s="36"/>
      <c r="AZ221" s="29"/>
      <c r="BA221" s="36"/>
      <c r="BB221" s="36"/>
      <c r="BC221" s="36"/>
      <c r="BD221" s="36"/>
      <c r="BE221" s="36"/>
      <c r="BF221" s="36"/>
      <c r="BG221" s="36"/>
      <c r="BH221" s="36"/>
      <c r="BI221" s="36"/>
      <c r="BJ221" s="29"/>
      <c r="BK221" s="36"/>
      <c r="BL221" s="29"/>
      <c r="BM221" s="36"/>
      <c r="BN221" s="36"/>
      <c r="BO221" s="36"/>
      <c r="BP221" s="29"/>
      <c r="BQ221" s="36"/>
      <c r="BR221" s="29"/>
      <c r="BS221" s="36"/>
      <c r="BT221" s="36"/>
      <c r="BU221" s="36"/>
      <c r="BV221" s="36"/>
    </row>
    <row r="222" spans="1:75" s="86" customFormat="1" x14ac:dyDescent="0.25">
      <c r="A222" s="79">
        <v>220</v>
      </c>
      <c r="B222" s="79">
        <v>1</v>
      </c>
      <c r="C222" s="80" t="s">
        <v>677</v>
      </c>
      <c r="D222" s="40">
        <f>январь!D222-февраль!E222</f>
        <v>208.15943877294686</v>
      </c>
      <c r="E222" s="81">
        <f t="shared" si="3"/>
        <v>20.977000000000004</v>
      </c>
      <c r="F222" s="82"/>
      <c r="G222" s="82"/>
      <c r="H222" s="82"/>
      <c r="I222" s="83"/>
      <c r="J222" s="82"/>
      <c r="K222" s="82"/>
      <c r="L222" s="82"/>
      <c r="M222" s="82"/>
      <c r="N222" s="82"/>
      <c r="O222" s="84"/>
      <c r="P222" s="82"/>
      <c r="Q222" s="84"/>
      <c r="R222" s="82"/>
      <c r="S222" s="82"/>
      <c r="T222" s="82"/>
      <c r="U222" s="82"/>
      <c r="V222" s="82"/>
      <c r="W222" s="82"/>
      <c r="X222" s="82"/>
      <c r="Y222" s="84"/>
      <c r="Z222" s="82"/>
      <c r="AA222" s="85"/>
      <c r="AB222" s="82"/>
      <c r="AC222" s="82"/>
      <c r="AD222" s="82"/>
      <c r="AE222" s="82"/>
      <c r="AF222" s="82"/>
      <c r="AG222" s="82"/>
      <c r="AH222" s="84"/>
      <c r="AI222" s="82"/>
      <c r="AJ222" s="84"/>
      <c r="AK222" s="82"/>
      <c r="AL222" s="82"/>
      <c r="AM222" s="82"/>
      <c r="AN222" s="84"/>
      <c r="AO222" s="82"/>
      <c r="AP222" s="84"/>
      <c r="AQ222" s="82"/>
      <c r="AR222" s="84"/>
      <c r="AS222" s="82"/>
      <c r="AT222" s="82"/>
      <c r="AU222" s="82"/>
      <c r="AV222" s="84">
        <v>1</v>
      </c>
      <c r="AW222" s="82">
        <v>1.87</v>
      </c>
      <c r="AX222" s="82"/>
      <c r="AY222" s="82"/>
      <c r="AZ222" s="84"/>
      <c r="BA222" s="82"/>
      <c r="BB222" s="82"/>
      <c r="BC222" s="82"/>
      <c r="BD222" s="82"/>
      <c r="BE222" s="82"/>
      <c r="BF222" s="82"/>
      <c r="BG222" s="82"/>
      <c r="BH222" s="82">
        <v>2.5999999999999999E-2</v>
      </c>
      <c r="BI222" s="82">
        <v>9.9280000000000008</v>
      </c>
      <c r="BJ222" s="84"/>
      <c r="BK222" s="82"/>
      <c r="BL222" s="84">
        <v>19</v>
      </c>
      <c r="BM222" s="82">
        <v>9.1790000000000003</v>
      </c>
      <c r="BN222" s="82"/>
      <c r="BO222" s="82"/>
      <c r="BP222" s="84"/>
      <c r="BQ222" s="82"/>
      <c r="BR222" s="84"/>
      <c r="BS222" s="82"/>
      <c r="BT222" s="82"/>
      <c r="BU222" s="82"/>
      <c r="BV222" s="82"/>
    </row>
    <row r="223" spans="1:75" x14ac:dyDescent="0.25">
      <c r="A223" s="16">
        <v>221</v>
      </c>
      <c r="B223" s="16">
        <v>1</v>
      </c>
      <c r="C223" s="31" t="s">
        <v>678</v>
      </c>
      <c r="D223" s="40">
        <f>январь!D223-февраль!E223</f>
        <v>-513.33018073429957</v>
      </c>
      <c r="E223" s="40">
        <f t="shared" si="3"/>
        <v>0</v>
      </c>
      <c r="F223" s="36"/>
      <c r="G223" s="36"/>
      <c r="H223" s="36"/>
      <c r="I223" s="27"/>
      <c r="J223" s="36"/>
      <c r="K223" s="36"/>
      <c r="L223" s="36"/>
      <c r="M223" s="36"/>
      <c r="N223" s="36"/>
      <c r="O223" s="29"/>
      <c r="P223" s="36"/>
      <c r="Q223" s="29"/>
      <c r="R223" s="36"/>
      <c r="S223" s="36"/>
      <c r="T223" s="36"/>
      <c r="U223" s="36"/>
      <c r="V223" s="36"/>
      <c r="W223" s="36"/>
      <c r="X223" s="36"/>
      <c r="Y223" s="29"/>
      <c r="Z223" s="36"/>
      <c r="AA223" s="66"/>
      <c r="AB223" s="36"/>
      <c r="AC223" s="36"/>
      <c r="AD223" s="36"/>
      <c r="AE223" s="36"/>
      <c r="AF223" s="36"/>
      <c r="AG223" s="36"/>
      <c r="AH223" s="29"/>
      <c r="AI223" s="36"/>
      <c r="AJ223" s="29"/>
      <c r="AK223" s="36"/>
      <c r="AL223" s="36"/>
      <c r="AM223" s="36"/>
      <c r="AN223" s="29"/>
      <c r="AO223" s="36"/>
      <c r="AP223" s="29"/>
      <c r="AQ223" s="36"/>
      <c r="AR223" s="29"/>
      <c r="AS223" s="36"/>
      <c r="AT223" s="36"/>
      <c r="AU223" s="36"/>
      <c r="AV223" s="29"/>
      <c r="AW223" s="36"/>
      <c r="AX223" s="36"/>
      <c r="AY223" s="36"/>
      <c r="AZ223" s="29"/>
      <c r="BA223" s="36"/>
      <c r="BB223" s="36"/>
      <c r="BC223" s="36"/>
      <c r="BD223" s="36"/>
      <c r="BE223" s="36"/>
      <c r="BF223" s="36"/>
      <c r="BG223" s="36"/>
      <c r="BH223" s="36"/>
      <c r="BI223" s="36"/>
      <c r="BJ223" s="29"/>
      <c r="BK223" s="36"/>
      <c r="BL223" s="29"/>
      <c r="BM223" s="36"/>
      <c r="BN223" s="36"/>
      <c r="BO223" s="36"/>
      <c r="BP223" s="29"/>
      <c r="BQ223" s="36"/>
      <c r="BR223" s="29"/>
      <c r="BS223" s="36"/>
      <c r="BT223" s="36"/>
      <c r="BU223" s="36"/>
      <c r="BV223" s="36"/>
    </row>
    <row r="224" spans="1:75" s="86" customFormat="1" x14ac:dyDescent="0.25">
      <c r="A224" s="79">
        <v>222</v>
      </c>
      <c r="B224" s="79">
        <v>1</v>
      </c>
      <c r="C224" s="80" t="s">
        <v>679</v>
      </c>
      <c r="D224" s="40">
        <f>январь!D224-февраль!E224</f>
        <v>1937.6276901062802</v>
      </c>
      <c r="E224" s="81">
        <f t="shared" si="3"/>
        <v>2.629</v>
      </c>
      <c r="F224" s="82"/>
      <c r="G224" s="82"/>
      <c r="H224" s="82"/>
      <c r="I224" s="83"/>
      <c r="J224" s="82"/>
      <c r="K224" s="82"/>
      <c r="L224" s="82"/>
      <c r="M224" s="82"/>
      <c r="N224" s="82"/>
      <c r="O224" s="84"/>
      <c r="P224" s="82"/>
      <c r="Q224" s="84"/>
      <c r="R224" s="82"/>
      <c r="S224" s="82"/>
      <c r="T224" s="82"/>
      <c r="U224" s="82"/>
      <c r="V224" s="82"/>
      <c r="W224" s="82"/>
      <c r="X224" s="82"/>
      <c r="Y224" s="84"/>
      <c r="Z224" s="82"/>
      <c r="AA224" s="85"/>
      <c r="AB224" s="82"/>
      <c r="AC224" s="82"/>
      <c r="AD224" s="82"/>
      <c r="AE224" s="82"/>
      <c r="AF224" s="82"/>
      <c r="AG224" s="82"/>
      <c r="AH224" s="84"/>
      <c r="AI224" s="82"/>
      <c r="AJ224" s="84"/>
      <c r="AK224" s="82"/>
      <c r="AL224" s="82"/>
      <c r="AM224" s="82"/>
      <c r="AN224" s="84"/>
      <c r="AO224" s="82"/>
      <c r="AP224" s="84"/>
      <c r="AQ224" s="82"/>
      <c r="AR224" s="84"/>
      <c r="AS224" s="82"/>
      <c r="AT224" s="82"/>
      <c r="AU224" s="82"/>
      <c r="AV224" s="84"/>
      <c r="AW224" s="82"/>
      <c r="AX224" s="82"/>
      <c r="AY224" s="82"/>
      <c r="AZ224" s="84"/>
      <c r="BA224" s="82"/>
      <c r="BB224" s="82"/>
      <c r="BC224" s="82"/>
      <c r="BD224" s="82"/>
      <c r="BE224" s="82"/>
      <c r="BF224" s="82"/>
      <c r="BG224" s="82"/>
      <c r="BH224" s="82"/>
      <c r="BI224" s="82"/>
      <c r="BJ224" s="84"/>
      <c r="BK224" s="82"/>
      <c r="BL224" s="84"/>
      <c r="BM224" s="82"/>
      <c r="BN224" s="82"/>
      <c r="BO224" s="82"/>
      <c r="BP224" s="84"/>
      <c r="BQ224" s="82"/>
      <c r="BR224" s="84"/>
      <c r="BS224" s="82"/>
      <c r="BT224" s="82"/>
      <c r="BU224" s="82"/>
      <c r="BV224" s="82">
        <v>2.629</v>
      </c>
      <c r="BW224" s="86" t="s">
        <v>1070</v>
      </c>
    </row>
    <row r="225" spans="1:75" x14ac:dyDescent="0.25">
      <c r="A225" s="16">
        <v>223</v>
      </c>
      <c r="B225" s="16">
        <v>1</v>
      </c>
      <c r="C225" s="31" t="s">
        <v>680</v>
      </c>
      <c r="D225" s="40">
        <f>январь!D225-февраль!E225</f>
        <v>-349.8014254879227</v>
      </c>
      <c r="E225" s="40">
        <f t="shared" si="3"/>
        <v>0</v>
      </c>
      <c r="F225" s="36"/>
      <c r="G225" s="36"/>
      <c r="H225" s="36"/>
      <c r="I225" s="27"/>
      <c r="J225" s="36"/>
      <c r="K225" s="36"/>
      <c r="L225" s="36"/>
      <c r="M225" s="36"/>
      <c r="N225" s="36"/>
      <c r="O225" s="29"/>
      <c r="P225" s="36"/>
      <c r="Q225" s="29"/>
      <c r="R225" s="36"/>
      <c r="S225" s="36"/>
      <c r="T225" s="36"/>
      <c r="U225" s="36"/>
      <c r="V225" s="36"/>
      <c r="W225" s="36"/>
      <c r="X225" s="36"/>
      <c r="Y225" s="29"/>
      <c r="Z225" s="36"/>
      <c r="AA225" s="66"/>
      <c r="AB225" s="36"/>
      <c r="AC225" s="36"/>
      <c r="AD225" s="36"/>
      <c r="AE225" s="36"/>
      <c r="AF225" s="36"/>
      <c r="AG225" s="36"/>
      <c r="AH225" s="29"/>
      <c r="AI225" s="36"/>
      <c r="AJ225" s="29"/>
      <c r="AK225" s="36"/>
      <c r="AL225" s="36"/>
      <c r="AM225" s="36"/>
      <c r="AN225" s="29"/>
      <c r="AO225" s="36"/>
      <c r="AP225" s="29"/>
      <c r="AQ225" s="36"/>
      <c r="AR225" s="29"/>
      <c r="AS225" s="36"/>
      <c r="AT225" s="36"/>
      <c r="AU225" s="36"/>
      <c r="AV225" s="29"/>
      <c r="AW225" s="36"/>
      <c r="AX225" s="36"/>
      <c r="AY225" s="36"/>
      <c r="AZ225" s="29"/>
      <c r="BA225" s="36"/>
      <c r="BB225" s="36"/>
      <c r="BC225" s="36"/>
      <c r="BD225" s="36"/>
      <c r="BE225" s="36"/>
      <c r="BF225" s="36"/>
      <c r="BG225" s="36"/>
      <c r="BH225" s="36"/>
      <c r="BI225" s="36"/>
      <c r="BJ225" s="29"/>
      <c r="BK225" s="36"/>
      <c r="BL225" s="29"/>
      <c r="BM225" s="36"/>
      <c r="BN225" s="36"/>
      <c r="BO225" s="36"/>
      <c r="BP225" s="29"/>
      <c r="BQ225" s="36"/>
      <c r="BR225" s="29"/>
      <c r="BS225" s="36"/>
      <c r="BT225" s="36"/>
      <c r="BU225" s="36"/>
      <c r="BV225" s="36"/>
    </row>
    <row r="226" spans="1:75" s="86" customFormat="1" x14ac:dyDescent="0.25">
      <c r="A226" s="79">
        <v>224</v>
      </c>
      <c r="B226" s="79">
        <v>1</v>
      </c>
      <c r="C226" s="80" t="s">
        <v>681</v>
      </c>
      <c r="D226" s="40">
        <f>январь!D226-февраль!E226</f>
        <v>367.97581405797092</v>
      </c>
      <c r="E226" s="81">
        <f t="shared" si="3"/>
        <v>5.9340000000000002</v>
      </c>
      <c r="F226" s="82"/>
      <c r="G226" s="82"/>
      <c r="H226" s="82"/>
      <c r="I226" s="83"/>
      <c r="J226" s="82"/>
      <c r="K226" s="82"/>
      <c r="L226" s="82"/>
      <c r="M226" s="82"/>
      <c r="N226" s="82"/>
      <c r="O226" s="84"/>
      <c r="P226" s="82"/>
      <c r="Q226" s="84"/>
      <c r="R226" s="82"/>
      <c r="S226" s="82"/>
      <c r="T226" s="82"/>
      <c r="U226" s="82"/>
      <c r="V226" s="82"/>
      <c r="W226" s="82"/>
      <c r="X226" s="82"/>
      <c r="Y226" s="84"/>
      <c r="Z226" s="82"/>
      <c r="AA226" s="85"/>
      <c r="AB226" s="82"/>
      <c r="AC226" s="82"/>
      <c r="AD226" s="82"/>
      <c r="AE226" s="82"/>
      <c r="AF226" s="82"/>
      <c r="AG226" s="82"/>
      <c r="AH226" s="84"/>
      <c r="AI226" s="82"/>
      <c r="AJ226" s="84"/>
      <c r="AK226" s="82"/>
      <c r="AL226" s="82"/>
      <c r="AM226" s="82"/>
      <c r="AN226" s="84"/>
      <c r="AO226" s="82"/>
      <c r="AP226" s="84"/>
      <c r="AQ226" s="82"/>
      <c r="AR226" s="84"/>
      <c r="AS226" s="82"/>
      <c r="AT226" s="82"/>
      <c r="AU226" s="82"/>
      <c r="AV226" s="84"/>
      <c r="AW226" s="82"/>
      <c r="AX226" s="82"/>
      <c r="AY226" s="82"/>
      <c r="AZ226" s="84"/>
      <c r="BA226" s="82"/>
      <c r="BB226" s="82"/>
      <c r="BC226" s="82"/>
      <c r="BD226" s="82"/>
      <c r="BE226" s="82"/>
      <c r="BF226" s="82"/>
      <c r="BG226" s="82"/>
      <c r="BH226" s="82"/>
      <c r="BI226" s="82"/>
      <c r="BJ226" s="84"/>
      <c r="BK226" s="82"/>
      <c r="BL226" s="84">
        <v>9</v>
      </c>
      <c r="BM226" s="82">
        <v>4.9370000000000003</v>
      </c>
      <c r="BN226" s="82"/>
      <c r="BO226" s="82"/>
      <c r="BP226" s="84"/>
      <c r="BQ226" s="82"/>
      <c r="BR226" s="84"/>
      <c r="BS226" s="82"/>
      <c r="BT226" s="82"/>
      <c r="BU226" s="82"/>
      <c r="BV226" s="82">
        <v>0.997</v>
      </c>
      <c r="BW226" s="86" t="s">
        <v>1070</v>
      </c>
    </row>
    <row r="227" spans="1:75" x14ac:dyDescent="0.25">
      <c r="A227" s="16">
        <v>225</v>
      </c>
      <c r="B227" s="16">
        <v>1</v>
      </c>
      <c r="C227" s="31" t="s">
        <v>682</v>
      </c>
      <c r="D227" s="40">
        <f>январь!D227-февраль!E227</f>
        <v>651.67959096618358</v>
      </c>
      <c r="E227" s="40">
        <f t="shared" si="3"/>
        <v>0</v>
      </c>
      <c r="F227" s="36"/>
      <c r="G227" s="36"/>
      <c r="H227" s="36"/>
      <c r="I227" s="27"/>
      <c r="J227" s="36"/>
      <c r="K227" s="36"/>
      <c r="L227" s="36"/>
      <c r="M227" s="36"/>
      <c r="N227" s="36"/>
      <c r="O227" s="29"/>
      <c r="P227" s="36"/>
      <c r="Q227" s="29"/>
      <c r="R227" s="36"/>
      <c r="S227" s="36"/>
      <c r="T227" s="36"/>
      <c r="U227" s="36"/>
      <c r="V227" s="36"/>
      <c r="W227" s="36"/>
      <c r="X227" s="36"/>
      <c r="Y227" s="29"/>
      <c r="Z227" s="36"/>
      <c r="AA227" s="66"/>
      <c r="AB227" s="36"/>
      <c r="AC227" s="36"/>
      <c r="AD227" s="36"/>
      <c r="AE227" s="36"/>
      <c r="AF227" s="36"/>
      <c r="AG227" s="36"/>
      <c r="AH227" s="29"/>
      <c r="AI227" s="36"/>
      <c r="AJ227" s="29"/>
      <c r="AK227" s="36"/>
      <c r="AL227" s="36"/>
      <c r="AM227" s="36"/>
      <c r="AN227" s="29"/>
      <c r="AO227" s="36"/>
      <c r="AP227" s="29"/>
      <c r="AQ227" s="36"/>
      <c r="AR227" s="29"/>
      <c r="AS227" s="36"/>
      <c r="AT227" s="36"/>
      <c r="AU227" s="36"/>
      <c r="AV227" s="29"/>
      <c r="AW227" s="36"/>
      <c r="AX227" s="36"/>
      <c r="AY227" s="36"/>
      <c r="AZ227" s="29"/>
      <c r="BA227" s="36"/>
      <c r="BB227" s="36"/>
      <c r="BC227" s="36"/>
      <c r="BD227" s="36"/>
      <c r="BE227" s="36"/>
      <c r="BF227" s="36"/>
      <c r="BG227" s="36"/>
      <c r="BH227" s="36"/>
      <c r="BI227" s="36"/>
      <c r="BJ227" s="29"/>
      <c r="BK227" s="36"/>
      <c r="BL227" s="29"/>
      <c r="BM227" s="36"/>
      <c r="BN227" s="36"/>
      <c r="BO227" s="36"/>
      <c r="BP227" s="29"/>
      <c r="BQ227" s="36"/>
      <c r="BR227" s="29"/>
      <c r="BS227" s="36"/>
      <c r="BT227" s="36"/>
      <c r="BU227" s="36"/>
      <c r="BV227" s="36"/>
    </row>
    <row r="228" spans="1:75" s="86" customFormat="1" x14ac:dyDescent="0.25">
      <c r="A228" s="79">
        <v>226</v>
      </c>
      <c r="B228" s="79">
        <v>1</v>
      </c>
      <c r="C228" s="80" t="s">
        <v>683</v>
      </c>
      <c r="D228" s="40">
        <f>январь!D228-февраль!E228</f>
        <v>115.03403173913044</v>
      </c>
      <c r="E228" s="81">
        <f t="shared" si="3"/>
        <v>1.45</v>
      </c>
      <c r="F228" s="82"/>
      <c r="G228" s="82"/>
      <c r="H228" s="82"/>
      <c r="I228" s="83"/>
      <c r="J228" s="82"/>
      <c r="K228" s="82"/>
      <c r="L228" s="82"/>
      <c r="M228" s="82"/>
      <c r="N228" s="82"/>
      <c r="O228" s="84"/>
      <c r="P228" s="82"/>
      <c r="Q228" s="84"/>
      <c r="R228" s="82"/>
      <c r="S228" s="82"/>
      <c r="T228" s="82"/>
      <c r="U228" s="82"/>
      <c r="V228" s="82"/>
      <c r="W228" s="82"/>
      <c r="X228" s="82"/>
      <c r="Y228" s="84"/>
      <c r="Z228" s="82"/>
      <c r="AA228" s="85"/>
      <c r="AB228" s="82"/>
      <c r="AC228" s="82"/>
      <c r="AD228" s="82"/>
      <c r="AE228" s="82"/>
      <c r="AF228" s="82"/>
      <c r="AG228" s="82"/>
      <c r="AH228" s="84"/>
      <c r="AI228" s="82"/>
      <c r="AJ228" s="84"/>
      <c r="AK228" s="82"/>
      <c r="AL228" s="82"/>
      <c r="AM228" s="82"/>
      <c r="AN228" s="84"/>
      <c r="AO228" s="82"/>
      <c r="AP228" s="84"/>
      <c r="AQ228" s="82"/>
      <c r="AR228" s="84"/>
      <c r="AS228" s="82"/>
      <c r="AT228" s="82"/>
      <c r="AU228" s="82"/>
      <c r="AV228" s="84"/>
      <c r="AW228" s="82"/>
      <c r="AX228" s="82"/>
      <c r="AY228" s="82"/>
      <c r="AZ228" s="84"/>
      <c r="BA228" s="82"/>
      <c r="BB228" s="82"/>
      <c r="BC228" s="82"/>
      <c r="BD228" s="82"/>
      <c r="BE228" s="82"/>
      <c r="BF228" s="82"/>
      <c r="BG228" s="82"/>
      <c r="BH228" s="82"/>
      <c r="BI228" s="82"/>
      <c r="BJ228" s="84"/>
      <c r="BK228" s="82"/>
      <c r="BL228" s="84"/>
      <c r="BM228" s="82"/>
      <c r="BN228" s="82"/>
      <c r="BO228" s="82"/>
      <c r="BP228" s="84"/>
      <c r="BQ228" s="82"/>
      <c r="BR228" s="84"/>
      <c r="BS228" s="82"/>
      <c r="BT228" s="82"/>
      <c r="BU228" s="82"/>
      <c r="BV228" s="82">
        <v>1.45</v>
      </c>
      <c r="BW228" s="86" t="s">
        <v>1070</v>
      </c>
    </row>
    <row r="229" spans="1:75" s="86" customFormat="1" x14ac:dyDescent="0.25">
      <c r="A229" s="79">
        <v>227</v>
      </c>
      <c r="B229" s="79">
        <v>1</v>
      </c>
      <c r="C229" s="80" t="s">
        <v>684</v>
      </c>
      <c r="D229" s="40">
        <f>январь!D229-февраль!E229</f>
        <v>110.50945537198066</v>
      </c>
      <c r="E229" s="81">
        <f t="shared" si="3"/>
        <v>4.7069999999999999</v>
      </c>
      <c r="F229" s="82"/>
      <c r="G229" s="82"/>
      <c r="H229" s="82"/>
      <c r="I229" s="83"/>
      <c r="J229" s="82"/>
      <c r="K229" s="82"/>
      <c r="L229" s="82"/>
      <c r="M229" s="82"/>
      <c r="N229" s="82"/>
      <c r="O229" s="84"/>
      <c r="P229" s="82"/>
      <c r="Q229" s="84"/>
      <c r="R229" s="82"/>
      <c r="S229" s="82"/>
      <c r="T229" s="82"/>
      <c r="U229" s="82"/>
      <c r="V229" s="82"/>
      <c r="W229" s="82"/>
      <c r="X229" s="82"/>
      <c r="Y229" s="84"/>
      <c r="Z229" s="82"/>
      <c r="AA229" s="85"/>
      <c r="AB229" s="82"/>
      <c r="AC229" s="82"/>
      <c r="AD229" s="82"/>
      <c r="AE229" s="82"/>
      <c r="AF229" s="82"/>
      <c r="AG229" s="82"/>
      <c r="AH229" s="84"/>
      <c r="AI229" s="82"/>
      <c r="AJ229" s="84"/>
      <c r="AK229" s="82"/>
      <c r="AL229" s="82"/>
      <c r="AM229" s="82"/>
      <c r="AN229" s="84"/>
      <c r="AO229" s="82"/>
      <c r="AP229" s="84"/>
      <c r="AQ229" s="82"/>
      <c r="AR229" s="84"/>
      <c r="AS229" s="82"/>
      <c r="AT229" s="82"/>
      <c r="AU229" s="82"/>
      <c r="AV229" s="84"/>
      <c r="AW229" s="82"/>
      <c r="AX229" s="82"/>
      <c r="AY229" s="82"/>
      <c r="AZ229" s="84"/>
      <c r="BA229" s="82"/>
      <c r="BB229" s="82"/>
      <c r="BC229" s="82"/>
      <c r="BD229" s="82"/>
      <c r="BE229" s="82"/>
      <c r="BF229" s="82"/>
      <c r="BG229" s="82"/>
      <c r="BH229" s="82"/>
      <c r="BI229" s="82"/>
      <c r="BJ229" s="84"/>
      <c r="BK229" s="82"/>
      <c r="BL229" s="84"/>
      <c r="BM229" s="82"/>
      <c r="BN229" s="82"/>
      <c r="BO229" s="82"/>
      <c r="BP229" s="84"/>
      <c r="BQ229" s="82"/>
      <c r="BR229" s="84"/>
      <c r="BS229" s="82"/>
      <c r="BT229" s="82"/>
      <c r="BU229" s="82"/>
      <c r="BV229" s="82">
        <v>4.7069999999999999</v>
      </c>
      <c r="BW229" s="86" t="s">
        <v>1070</v>
      </c>
    </row>
    <row r="230" spans="1:75" x14ac:dyDescent="0.25">
      <c r="A230" s="16">
        <v>228</v>
      </c>
      <c r="B230" s="16">
        <v>1</v>
      </c>
      <c r="C230" s="31" t="s">
        <v>685</v>
      </c>
      <c r="D230" s="40">
        <f>январь!D230-февраль!E230</f>
        <v>400.05966962318848</v>
      </c>
      <c r="E230" s="40">
        <f t="shared" si="3"/>
        <v>0</v>
      </c>
      <c r="F230" s="36"/>
      <c r="G230" s="36"/>
      <c r="H230" s="36"/>
      <c r="I230" s="27"/>
      <c r="J230" s="36"/>
      <c r="K230" s="36"/>
      <c r="L230" s="36"/>
      <c r="M230" s="36"/>
      <c r="N230" s="36"/>
      <c r="O230" s="29"/>
      <c r="P230" s="36"/>
      <c r="Q230" s="29"/>
      <c r="R230" s="36"/>
      <c r="S230" s="36"/>
      <c r="T230" s="36"/>
      <c r="U230" s="36"/>
      <c r="V230" s="36"/>
      <c r="W230" s="36"/>
      <c r="X230" s="36"/>
      <c r="Y230" s="29"/>
      <c r="Z230" s="36"/>
      <c r="AA230" s="66"/>
      <c r="AB230" s="36"/>
      <c r="AC230" s="36"/>
      <c r="AD230" s="36"/>
      <c r="AE230" s="36"/>
      <c r="AF230" s="36"/>
      <c r="AG230" s="36"/>
      <c r="AH230" s="29"/>
      <c r="AI230" s="36"/>
      <c r="AJ230" s="29"/>
      <c r="AK230" s="36"/>
      <c r="AL230" s="36"/>
      <c r="AM230" s="36"/>
      <c r="AN230" s="29"/>
      <c r="AO230" s="36"/>
      <c r="AP230" s="29"/>
      <c r="AQ230" s="36"/>
      <c r="AR230" s="29"/>
      <c r="AS230" s="36"/>
      <c r="AT230" s="36"/>
      <c r="AU230" s="36"/>
      <c r="AV230" s="29"/>
      <c r="AW230" s="36"/>
      <c r="AX230" s="36"/>
      <c r="AY230" s="36"/>
      <c r="AZ230" s="29"/>
      <c r="BA230" s="36"/>
      <c r="BB230" s="36"/>
      <c r="BC230" s="36"/>
      <c r="BD230" s="36"/>
      <c r="BE230" s="36"/>
      <c r="BF230" s="36"/>
      <c r="BG230" s="36"/>
      <c r="BH230" s="36"/>
      <c r="BI230" s="36"/>
      <c r="BJ230" s="29"/>
      <c r="BK230" s="36"/>
      <c r="BL230" s="29"/>
      <c r="BM230" s="36"/>
      <c r="BN230" s="36"/>
      <c r="BO230" s="36"/>
      <c r="BP230" s="29"/>
      <c r="BQ230" s="36"/>
      <c r="BR230" s="29"/>
      <c r="BS230" s="36"/>
      <c r="BT230" s="36"/>
      <c r="BU230" s="36"/>
      <c r="BV230" s="36"/>
    </row>
    <row r="231" spans="1:75" x14ac:dyDescent="0.25">
      <c r="A231" s="16">
        <v>229</v>
      </c>
      <c r="B231" s="16">
        <v>1</v>
      </c>
      <c r="C231" s="31" t="s">
        <v>686</v>
      </c>
      <c r="D231" s="40">
        <f>январь!D231-февраль!E231</f>
        <v>-1107.1428542512078</v>
      </c>
      <c r="E231" s="40">
        <f t="shared" si="3"/>
        <v>0</v>
      </c>
      <c r="F231" s="36"/>
      <c r="G231" s="36"/>
      <c r="H231" s="36"/>
      <c r="I231" s="27"/>
      <c r="J231" s="36"/>
      <c r="K231" s="36"/>
      <c r="L231" s="36"/>
      <c r="M231" s="36"/>
      <c r="N231" s="36"/>
      <c r="O231" s="29"/>
      <c r="P231" s="36"/>
      <c r="Q231" s="29"/>
      <c r="R231" s="36"/>
      <c r="S231" s="36"/>
      <c r="T231" s="36"/>
      <c r="U231" s="36"/>
      <c r="V231" s="36"/>
      <c r="W231" s="36"/>
      <c r="X231" s="36"/>
      <c r="Y231" s="29"/>
      <c r="Z231" s="36"/>
      <c r="AA231" s="66"/>
      <c r="AB231" s="36"/>
      <c r="AC231" s="36"/>
      <c r="AD231" s="36"/>
      <c r="AE231" s="36"/>
      <c r="AF231" s="36"/>
      <c r="AG231" s="36"/>
      <c r="AH231" s="29"/>
      <c r="AI231" s="36"/>
      <c r="AJ231" s="29"/>
      <c r="AK231" s="36"/>
      <c r="AL231" s="36"/>
      <c r="AM231" s="36"/>
      <c r="AN231" s="29"/>
      <c r="AO231" s="36"/>
      <c r="AP231" s="29"/>
      <c r="AQ231" s="36"/>
      <c r="AR231" s="29"/>
      <c r="AS231" s="36"/>
      <c r="AT231" s="36"/>
      <c r="AU231" s="36"/>
      <c r="AV231" s="29"/>
      <c r="AW231" s="36"/>
      <c r="AX231" s="36"/>
      <c r="AY231" s="36"/>
      <c r="AZ231" s="29"/>
      <c r="BA231" s="36"/>
      <c r="BB231" s="36"/>
      <c r="BC231" s="36"/>
      <c r="BD231" s="36"/>
      <c r="BE231" s="36"/>
      <c r="BF231" s="36"/>
      <c r="BG231" s="36"/>
      <c r="BH231" s="36"/>
      <c r="BI231" s="36"/>
      <c r="BJ231" s="29"/>
      <c r="BK231" s="36"/>
      <c r="BL231" s="29"/>
      <c r="BM231" s="36"/>
      <c r="BN231" s="36"/>
      <c r="BO231" s="36"/>
      <c r="BP231" s="29"/>
      <c r="BQ231" s="36"/>
      <c r="BR231" s="29"/>
      <c r="BS231" s="36"/>
      <c r="BT231" s="36"/>
      <c r="BU231" s="36"/>
      <c r="BV231" s="36"/>
    </row>
    <row r="232" spans="1:75" x14ac:dyDescent="0.25">
      <c r="A232" s="16">
        <v>230</v>
      </c>
      <c r="B232" s="16">
        <v>1</v>
      </c>
      <c r="C232" s="31" t="s">
        <v>687</v>
      </c>
      <c r="D232" s="40">
        <f>январь!D232-февраль!E232</f>
        <v>295.5219599516908</v>
      </c>
      <c r="E232" s="40">
        <f t="shared" si="3"/>
        <v>0</v>
      </c>
      <c r="F232" s="36"/>
      <c r="G232" s="36"/>
      <c r="H232" s="36"/>
      <c r="I232" s="27"/>
      <c r="J232" s="36"/>
      <c r="K232" s="36"/>
      <c r="L232" s="36"/>
      <c r="M232" s="36"/>
      <c r="N232" s="36"/>
      <c r="O232" s="29"/>
      <c r="P232" s="36"/>
      <c r="Q232" s="29"/>
      <c r="R232" s="36"/>
      <c r="S232" s="36"/>
      <c r="T232" s="36"/>
      <c r="U232" s="36"/>
      <c r="V232" s="36"/>
      <c r="W232" s="36"/>
      <c r="X232" s="36"/>
      <c r="Y232" s="29"/>
      <c r="Z232" s="36"/>
      <c r="AA232" s="66"/>
      <c r="AB232" s="36"/>
      <c r="AC232" s="36"/>
      <c r="AD232" s="36"/>
      <c r="AE232" s="36"/>
      <c r="AF232" s="36"/>
      <c r="AG232" s="36"/>
      <c r="AH232" s="29"/>
      <c r="AI232" s="36"/>
      <c r="AJ232" s="29"/>
      <c r="AK232" s="36"/>
      <c r="AL232" s="36"/>
      <c r="AM232" s="36"/>
      <c r="AN232" s="29"/>
      <c r="AO232" s="36"/>
      <c r="AP232" s="29"/>
      <c r="AQ232" s="36"/>
      <c r="AR232" s="29"/>
      <c r="AS232" s="36"/>
      <c r="AT232" s="36"/>
      <c r="AU232" s="36"/>
      <c r="AV232" s="29"/>
      <c r="AW232" s="36"/>
      <c r="AX232" s="36"/>
      <c r="AY232" s="36"/>
      <c r="AZ232" s="29"/>
      <c r="BA232" s="36"/>
      <c r="BB232" s="36"/>
      <c r="BC232" s="36"/>
      <c r="BD232" s="36"/>
      <c r="BE232" s="36"/>
      <c r="BF232" s="36"/>
      <c r="BG232" s="36"/>
      <c r="BH232" s="36"/>
      <c r="BI232" s="36"/>
      <c r="BJ232" s="29"/>
      <c r="BK232" s="36"/>
      <c r="BL232" s="29"/>
      <c r="BM232" s="36"/>
      <c r="BN232" s="36"/>
      <c r="BO232" s="36"/>
      <c r="BP232" s="29"/>
      <c r="BQ232" s="36"/>
      <c r="BR232" s="29"/>
      <c r="BS232" s="36"/>
      <c r="BT232" s="36"/>
      <c r="BU232" s="36"/>
      <c r="BV232" s="36"/>
    </row>
    <row r="233" spans="1:75" s="86" customFormat="1" x14ac:dyDescent="0.25">
      <c r="A233" s="79">
        <v>231</v>
      </c>
      <c r="B233" s="79">
        <v>1</v>
      </c>
      <c r="C233" s="80" t="s">
        <v>688</v>
      </c>
      <c r="D233" s="40">
        <f>январь!D233-февраль!E233</f>
        <v>447.91777142028991</v>
      </c>
      <c r="E233" s="81">
        <f t="shared" si="3"/>
        <v>2.8159999999999998</v>
      </c>
      <c r="F233" s="82"/>
      <c r="G233" s="82"/>
      <c r="H233" s="82"/>
      <c r="I233" s="83"/>
      <c r="J233" s="82"/>
      <c r="K233" s="82"/>
      <c r="L233" s="82"/>
      <c r="M233" s="82"/>
      <c r="N233" s="82"/>
      <c r="O233" s="84"/>
      <c r="P233" s="82"/>
      <c r="Q233" s="84"/>
      <c r="R233" s="82"/>
      <c r="S233" s="82"/>
      <c r="T233" s="82"/>
      <c r="U233" s="82"/>
      <c r="V233" s="82"/>
      <c r="W233" s="82"/>
      <c r="X233" s="82"/>
      <c r="Y233" s="84"/>
      <c r="Z233" s="82"/>
      <c r="AA233" s="85"/>
      <c r="AB233" s="82"/>
      <c r="AC233" s="82"/>
      <c r="AD233" s="82"/>
      <c r="AE233" s="82"/>
      <c r="AF233" s="82"/>
      <c r="AG233" s="82"/>
      <c r="AH233" s="84"/>
      <c r="AI233" s="82"/>
      <c r="AJ233" s="84"/>
      <c r="AK233" s="82"/>
      <c r="AL233" s="82"/>
      <c r="AM233" s="82"/>
      <c r="AN233" s="84"/>
      <c r="AO233" s="82"/>
      <c r="AP233" s="84"/>
      <c r="AQ233" s="82"/>
      <c r="AR233" s="84"/>
      <c r="AS233" s="82"/>
      <c r="AT233" s="82"/>
      <c r="AU233" s="82"/>
      <c r="AV233" s="84"/>
      <c r="AW233" s="82"/>
      <c r="AX233" s="82"/>
      <c r="AY233" s="82"/>
      <c r="AZ233" s="84"/>
      <c r="BA233" s="82"/>
      <c r="BB233" s="82"/>
      <c r="BC233" s="82"/>
      <c r="BD233" s="82"/>
      <c r="BE233" s="82"/>
      <c r="BF233" s="82"/>
      <c r="BG233" s="82"/>
      <c r="BH233" s="82"/>
      <c r="BI233" s="82"/>
      <c r="BJ233" s="84"/>
      <c r="BK233" s="82"/>
      <c r="BL233" s="84"/>
      <c r="BM233" s="82"/>
      <c r="BN233" s="82"/>
      <c r="BO233" s="82"/>
      <c r="BP233" s="84"/>
      <c r="BQ233" s="82"/>
      <c r="BR233" s="84">
        <v>1</v>
      </c>
      <c r="BS233" s="82">
        <v>2.8159999999999998</v>
      </c>
      <c r="BT233" s="82"/>
      <c r="BU233" s="82"/>
      <c r="BV233" s="82"/>
    </row>
    <row r="234" spans="1:75" s="86" customFormat="1" x14ac:dyDescent="0.25">
      <c r="A234" s="79">
        <v>232</v>
      </c>
      <c r="B234" s="79">
        <v>2</v>
      </c>
      <c r="C234" s="80" t="s">
        <v>689</v>
      </c>
      <c r="D234" s="40">
        <f>январь!D234-февраль!E234</f>
        <v>2798.3662572173912</v>
      </c>
      <c r="E234" s="81">
        <f t="shared" si="3"/>
        <v>3.6339999999999999</v>
      </c>
      <c r="F234" s="82"/>
      <c r="G234" s="82"/>
      <c r="H234" s="82"/>
      <c r="I234" s="83"/>
      <c r="J234" s="82"/>
      <c r="K234" s="82"/>
      <c r="L234" s="82"/>
      <c r="M234" s="82"/>
      <c r="N234" s="82"/>
      <c r="O234" s="84"/>
      <c r="P234" s="82"/>
      <c r="Q234" s="84"/>
      <c r="R234" s="82"/>
      <c r="S234" s="82"/>
      <c r="T234" s="82"/>
      <c r="U234" s="82"/>
      <c r="V234" s="82"/>
      <c r="W234" s="82"/>
      <c r="X234" s="82"/>
      <c r="Y234" s="84"/>
      <c r="Z234" s="82"/>
      <c r="AA234" s="85"/>
      <c r="AB234" s="82"/>
      <c r="AC234" s="82"/>
      <c r="AD234" s="82"/>
      <c r="AE234" s="82"/>
      <c r="AF234" s="82"/>
      <c r="AG234" s="82"/>
      <c r="AH234" s="84"/>
      <c r="AI234" s="82"/>
      <c r="AJ234" s="84"/>
      <c r="AK234" s="82"/>
      <c r="AL234" s="82"/>
      <c r="AM234" s="82"/>
      <c r="AN234" s="84"/>
      <c r="AO234" s="82"/>
      <c r="AP234" s="84"/>
      <c r="AQ234" s="82"/>
      <c r="AR234" s="84"/>
      <c r="AS234" s="82"/>
      <c r="AT234" s="82"/>
      <c r="AU234" s="82"/>
      <c r="AV234" s="84"/>
      <c r="AW234" s="82"/>
      <c r="AX234" s="82"/>
      <c r="AY234" s="82"/>
      <c r="AZ234" s="84"/>
      <c r="BA234" s="82"/>
      <c r="BB234" s="82"/>
      <c r="BC234" s="82"/>
      <c r="BD234" s="82">
        <v>5.0000000000000001E-3</v>
      </c>
      <c r="BE234" s="82">
        <v>3.6339999999999999</v>
      </c>
      <c r="BF234" s="82"/>
      <c r="BG234" s="82"/>
      <c r="BH234" s="82"/>
      <c r="BI234" s="82"/>
      <c r="BJ234" s="84"/>
      <c r="BK234" s="82"/>
      <c r="BL234" s="84"/>
      <c r="BM234" s="82"/>
      <c r="BN234" s="82"/>
      <c r="BO234" s="82"/>
      <c r="BP234" s="84"/>
      <c r="BQ234" s="82"/>
      <c r="BR234" s="84"/>
      <c r="BS234" s="82"/>
      <c r="BT234" s="82"/>
      <c r="BU234" s="82"/>
      <c r="BV234" s="82"/>
    </row>
    <row r="235" spans="1:75" x14ac:dyDescent="0.25">
      <c r="A235" s="16">
        <v>233</v>
      </c>
      <c r="B235" s="16">
        <v>2</v>
      </c>
      <c r="C235" s="31" t="s">
        <v>690</v>
      </c>
      <c r="D235" s="40">
        <f>январь!D235-февраль!E235</f>
        <v>1962.7669243188404</v>
      </c>
      <c r="E235" s="40">
        <f t="shared" si="3"/>
        <v>0</v>
      </c>
      <c r="F235" s="36"/>
      <c r="G235" s="36"/>
      <c r="H235" s="36"/>
      <c r="I235" s="27"/>
      <c r="J235" s="36"/>
      <c r="K235" s="36"/>
      <c r="L235" s="36"/>
      <c r="M235" s="36"/>
      <c r="N235" s="36"/>
      <c r="O235" s="29"/>
      <c r="P235" s="36"/>
      <c r="Q235" s="29"/>
      <c r="R235" s="36"/>
      <c r="S235" s="36"/>
      <c r="T235" s="36"/>
      <c r="U235" s="36"/>
      <c r="V235" s="36"/>
      <c r="W235" s="36"/>
      <c r="X235" s="36"/>
      <c r="Y235" s="29"/>
      <c r="Z235" s="36"/>
      <c r="AA235" s="66"/>
      <c r="AB235" s="36"/>
      <c r="AC235" s="36"/>
      <c r="AD235" s="36"/>
      <c r="AE235" s="36"/>
      <c r="AF235" s="36"/>
      <c r="AG235" s="36"/>
      <c r="AH235" s="29"/>
      <c r="AI235" s="36"/>
      <c r="AJ235" s="29"/>
      <c r="AK235" s="36"/>
      <c r="AL235" s="36"/>
      <c r="AM235" s="36"/>
      <c r="AN235" s="29"/>
      <c r="AO235" s="36"/>
      <c r="AP235" s="29"/>
      <c r="AQ235" s="36"/>
      <c r="AR235" s="29"/>
      <c r="AS235" s="36"/>
      <c r="AT235" s="36"/>
      <c r="AU235" s="36"/>
      <c r="AV235" s="29"/>
      <c r="AW235" s="36"/>
      <c r="AX235" s="36"/>
      <c r="AY235" s="36"/>
      <c r="AZ235" s="29"/>
      <c r="BA235" s="36"/>
      <c r="BB235" s="36"/>
      <c r="BC235" s="36"/>
      <c r="BD235" s="36"/>
      <c r="BE235" s="36"/>
      <c r="BF235" s="36"/>
      <c r="BG235" s="36"/>
      <c r="BH235" s="36"/>
      <c r="BI235" s="36"/>
      <c r="BJ235" s="29"/>
      <c r="BK235" s="36"/>
      <c r="BL235" s="29"/>
      <c r="BM235" s="36"/>
      <c r="BN235" s="36"/>
      <c r="BO235" s="36"/>
      <c r="BP235" s="29"/>
      <c r="BQ235" s="36"/>
      <c r="BR235" s="29"/>
      <c r="BS235" s="36"/>
      <c r="BT235" s="36"/>
      <c r="BU235" s="36"/>
      <c r="BV235" s="36"/>
    </row>
    <row r="236" spans="1:75" x14ac:dyDescent="0.25">
      <c r="A236" s="16">
        <v>234</v>
      </c>
      <c r="B236" s="16">
        <v>2</v>
      </c>
      <c r="C236" s="31" t="s">
        <v>691</v>
      </c>
      <c r="D236" s="40">
        <f>январь!D236-февраль!E236</f>
        <v>136.10509944927537</v>
      </c>
      <c r="E236" s="40">
        <f t="shared" si="3"/>
        <v>0</v>
      </c>
      <c r="F236" s="36"/>
      <c r="G236" s="36"/>
      <c r="H236" s="36"/>
      <c r="I236" s="27"/>
      <c r="J236" s="36"/>
      <c r="K236" s="36"/>
      <c r="L236" s="36"/>
      <c r="M236" s="36"/>
      <c r="N236" s="36"/>
      <c r="O236" s="29"/>
      <c r="P236" s="36"/>
      <c r="Q236" s="29"/>
      <c r="R236" s="36"/>
      <c r="S236" s="36"/>
      <c r="T236" s="36"/>
      <c r="U236" s="36"/>
      <c r="V236" s="36"/>
      <c r="W236" s="36"/>
      <c r="X236" s="36"/>
      <c r="Y236" s="29"/>
      <c r="Z236" s="36"/>
      <c r="AA236" s="66"/>
      <c r="AB236" s="36"/>
      <c r="AC236" s="36"/>
      <c r="AD236" s="36"/>
      <c r="AE236" s="36"/>
      <c r="AF236" s="36"/>
      <c r="AG236" s="36"/>
      <c r="AH236" s="29"/>
      <c r="AI236" s="36"/>
      <c r="AJ236" s="29"/>
      <c r="AK236" s="36"/>
      <c r="AL236" s="36"/>
      <c r="AM236" s="36"/>
      <c r="AN236" s="29"/>
      <c r="AO236" s="36"/>
      <c r="AP236" s="29"/>
      <c r="AQ236" s="36"/>
      <c r="AR236" s="29"/>
      <c r="AS236" s="36"/>
      <c r="AT236" s="36"/>
      <c r="AU236" s="36"/>
      <c r="AV236" s="29"/>
      <c r="AW236" s="36"/>
      <c r="AX236" s="36"/>
      <c r="AY236" s="36"/>
      <c r="AZ236" s="29"/>
      <c r="BA236" s="36"/>
      <c r="BB236" s="36"/>
      <c r="BC236" s="36"/>
      <c r="BD236" s="36"/>
      <c r="BE236" s="36"/>
      <c r="BF236" s="36"/>
      <c r="BG236" s="36"/>
      <c r="BH236" s="36"/>
      <c r="BI236" s="36"/>
      <c r="BJ236" s="29"/>
      <c r="BK236" s="36"/>
      <c r="BL236" s="29"/>
      <c r="BM236" s="36"/>
      <c r="BN236" s="36"/>
      <c r="BO236" s="36"/>
      <c r="BP236" s="29"/>
      <c r="BQ236" s="36"/>
      <c r="BR236" s="29"/>
      <c r="BS236" s="36"/>
      <c r="BT236" s="36"/>
      <c r="BU236" s="36"/>
      <c r="BV236" s="36"/>
    </row>
    <row r="237" spans="1:75" x14ac:dyDescent="0.25">
      <c r="A237" s="16">
        <v>235</v>
      </c>
      <c r="B237" s="16">
        <v>2</v>
      </c>
      <c r="C237" s="31" t="s">
        <v>692</v>
      </c>
      <c r="D237" s="40">
        <f>январь!D237-февраль!E237</f>
        <v>90.464785835748799</v>
      </c>
      <c r="E237" s="40">
        <f t="shared" si="3"/>
        <v>0</v>
      </c>
      <c r="F237" s="36"/>
      <c r="G237" s="36"/>
      <c r="H237" s="36"/>
      <c r="I237" s="27"/>
      <c r="J237" s="36"/>
      <c r="K237" s="36"/>
      <c r="L237" s="36"/>
      <c r="M237" s="36"/>
      <c r="N237" s="36"/>
      <c r="O237" s="29"/>
      <c r="P237" s="36"/>
      <c r="Q237" s="29"/>
      <c r="R237" s="36"/>
      <c r="S237" s="36"/>
      <c r="T237" s="36"/>
      <c r="U237" s="36"/>
      <c r="V237" s="36"/>
      <c r="W237" s="36"/>
      <c r="X237" s="36"/>
      <c r="Y237" s="29"/>
      <c r="Z237" s="36"/>
      <c r="AA237" s="66"/>
      <c r="AB237" s="36"/>
      <c r="AC237" s="36"/>
      <c r="AD237" s="36"/>
      <c r="AE237" s="36"/>
      <c r="AF237" s="36"/>
      <c r="AG237" s="36"/>
      <c r="AH237" s="29"/>
      <c r="AI237" s="36"/>
      <c r="AJ237" s="29"/>
      <c r="AK237" s="36"/>
      <c r="AL237" s="36"/>
      <c r="AM237" s="36"/>
      <c r="AN237" s="29"/>
      <c r="AO237" s="36"/>
      <c r="AP237" s="29"/>
      <c r="AQ237" s="36"/>
      <c r="AR237" s="29"/>
      <c r="AS237" s="36"/>
      <c r="AT237" s="36"/>
      <c r="AU237" s="36"/>
      <c r="AV237" s="29"/>
      <c r="AW237" s="36"/>
      <c r="AX237" s="36"/>
      <c r="AY237" s="36"/>
      <c r="AZ237" s="29"/>
      <c r="BA237" s="36"/>
      <c r="BB237" s="36"/>
      <c r="BC237" s="36"/>
      <c r="BD237" s="36"/>
      <c r="BE237" s="36"/>
      <c r="BF237" s="36"/>
      <c r="BG237" s="36"/>
      <c r="BH237" s="36"/>
      <c r="BI237" s="36"/>
      <c r="BJ237" s="29"/>
      <c r="BK237" s="36"/>
      <c r="BL237" s="29"/>
      <c r="BM237" s="36"/>
      <c r="BN237" s="36"/>
      <c r="BO237" s="36"/>
      <c r="BP237" s="29"/>
      <c r="BQ237" s="36"/>
      <c r="BR237" s="29"/>
      <c r="BS237" s="36"/>
      <c r="BT237" s="36"/>
      <c r="BU237" s="36"/>
      <c r="BV237" s="36"/>
    </row>
    <row r="238" spans="1:75" x14ac:dyDescent="0.25">
      <c r="A238" s="16">
        <v>236</v>
      </c>
      <c r="B238" s="16">
        <v>2</v>
      </c>
      <c r="C238" s="31" t="s">
        <v>693</v>
      </c>
      <c r="D238" s="40">
        <f>январь!D238-февраль!E238</f>
        <v>-569.95141399033832</v>
      </c>
      <c r="E238" s="40">
        <f t="shared" si="3"/>
        <v>0</v>
      </c>
      <c r="F238" s="36"/>
      <c r="G238" s="36"/>
      <c r="H238" s="36"/>
      <c r="I238" s="27"/>
      <c r="J238" s="36"/>
      <c r="K238" s="36"/>
      <c r="L238" s="36"/>
      <c r="M238" s="36"/>
      <c r="N238" s="36"/>
      <c r="O238" s="29"/>
      <c r="P238" s="36"/>
      <c r="Q238" s="29"/>
      <c r="R238" s="36"/>
      <c r="S238" s="36"/>
      <c r="T238" s="36"/>
      <c r="U238" s="36"/>
      <c r="V238" s="36"/>
      <c r="W238" s="36"/>
      <c r="X238" s="36"/>
      <c r="Y238" s="29"/>
      <c r="Z238" s="36"/>
      <c r="AA238" s="66"/>
      <c r="AB238" s="36"/>
      <c r="AC238" s="36"/>
      <c r="AD238" s="36"/>
      <c r="AE238" s="36"/>
      <c r="AF238" s="36"/>
      <c r="AG238" s="36"/>
      <c r="AH238" s="29"/>
      <c r="AI238" s="36"/>
      <c r="AJ238" s="29"/>
      <c r="AK238" s="36"/>
      <c r="AL238" s="36"/>
      <c r="AM238" s="36"/>
      <c r="AN238" s="29"/>
      <c r="AO238" s="36"/>
      <c r="AP238" s="29"/>
      <c r="AQ238" s="36"/>
      <c r="AR238" s="29"/>
      <c r="AS238" s="36"/>
      <c r="AT238" s="36"/>
      <c r="AU238" s="36"/>
      <c r="AV238" s="29"/>
      <c r="AW238" s="36"/>
      <c r="AX238" s="36"/>
      <c r="AY238" s="36"/>
      <c r="AZ238" s="29"/>
      <c r="BA238" s="36"/>
      <c r="BB238" s="36"/>
      <c r="BC238" s="36"/>
      <c r="BD238" s="36"/>
      <c r="BE238" s="36"/>
      <c r="BF238" s="36"/>
      <c r="BG238" s="36"/>
      <c r="BH238" s="36"/>
      <c r="BI238" s="36"/>
      <c r="BJ238" s="29"/>
      <c r="BK238" s="36"/>
      <c r="BL238" s="29"/>
      <c r="BM238" s="36"/>
      <c r="BN238" s="36"/>
      <c r="BO238" s="36"/>
      <c r="BP238" s="29"/>
      <c r="BQ238" s="36"/>
      <c r="BR238" s="29"/>
      <c r="BS238" s="36"/>
      <c r="BT238" s="36"/>
      <c r="BU238" s="36"/>
      <c r="BV238" s="36"/>
    </row>
    <row r="239" spans="1:75" x14ac:dyDescent="0.25">
      <c r="A239" s="16">
        <v>237</v>
      </c>
      <c r="B239" s="16">
        <v>2</v>
      </c>
      <c r="C239" s="31" t="s">
        <v>927</v>
      </c>
      <c r="D239" s="40">
        <f>январь!D239-февраль!E239</f>
        <v>-134.16531975458938</v>
      </c>
      <c r="E239" s="40">
        <f t="shared" si="3"/>
        <v>0</v>
      </c>
      <c r="F239" s="36"/>
      <c r="G239" s="36"/>
      <c r="H239" s="36"/>
      <c r="I239" s="27"/>
      <c r="J239" s="36"/>
      <c r="K239" s="36"/>
      <c r="L239" s="36"/>
      <c r="M239" s="36"/>
      <c r="N239" s="36"/>
      <c r="O239" s="29"/>
      <c r="P239" s="36"/>
      <c r="Q239" s="29"/>
      <c r="R239" s="36"/>
      <c r="S239" s="36"/>
      <c r="T239" s="36"/>
      <c r="U239" s="36"/>
      <c r="V239" s="36"/>
      <c r="W239" s="36"/>
      <c r="X239" s="36"/>
      <c r="Y239" s="29"/>
      <c r="Z239" s="36"/>
      <c r="AA239" s="66"/>
      <c r="AB239" s="36"/>
      <c r="AC239" s="36"/>
      <c r="AD239" s="36"/>
      <c r="AE239" s="36"/>
      <c r="AF239" s="36"/>
      <c r="AG239" s="36"/>
      <c r="AH239" s="29"/>
      <c r="AI239" s="36"/>
      <c r="AJ239" s="29"/>
      <c r="AK239" s="36"/>
      <c r="AL239" s="36"/>
      <c r="AM239" s="36"/>
      <c r="AN239" s="29"/>
      <c r="AO239" s="36"/>
      <c r="AP239" s="29"/>
      <c r="AQ239" s="36"/>
      <c r="AR239" s="29"/>
      <c r="AS239" s="36"/>
      <c r="AT239" s="36"/>
      <c r="AU239" s="36"/>
      <c r="AV239" s="29"/>
      <c r="AW239" s="36"/>
      <c r="AX239" s="36"/>
      <c r="AY239" s="36"/>
      <c r="AZ239" s="29"/>
      <c r="BA239" s="36"/>
      <c r="BB239" s="36"/>
      <c r="BC239" s="36"/>
      <c r="BD239" s="36"/>
      <c r="BE239" s="36"/>
      <c r="BF239" s="36"/>
      <c r="BG239" s="36"/>
      <c r="BH239" s="36"/>
      <c r="BI239" s="36"/>
      <c r="BJ239" s="29"/>
      <c r="BK239" s="36"/>
      <c r="BL239" s="29"/>
      <c r="BM239" s="36"/>
      <c r="BN239" s="36"/>
      <c r="BO239" s="36"/>
      <c r="BP239" s="29"/>
      <c r="BQ239" s="36"/>
      <c r="BR239" s="29"/>
      <c r="BS239" s="36"/>
      <c r="BT239" s="36"/>
      <c r="BU239" s="36"/>
      <c r="BV239" s="36"/>
    </row>
    <row r="240" spans="1:75" x14ac:dyDescent="0.25">
      <c r="A240" s="16">
        <v>238</v>
      </c>
      <c r="B240" s="16">
        <v>2</v>
      </c>
      <c r="C240" s="31" t="s">
        <v>694</v>
      </c>
      <c r="D240" s="40">
        <f>январь!D240-февраль!E240</f>
        <v>-320.99372516908215</v>
      </c>
      <c r="E240" s="40">
        <f t="shared" si="3"/>
        <v>0</v>
      </c>
      <c r="F240" s="36"/>
      <c r="G240" s="36"/>
      <c r="H240" s="36"/>
      <c r="I240" s="27"/>
      <c r="J240" s="36"/>
      <c r="K240" s="36"/>
      <c r="L240" s="36"/>
      <c r="M240" s="36"/>
      <c r="N240" s="36"/>
      <c r="O240" s="29"/>
      <c r="P240" s="36"/>
      <c r="Q240" s="29"/>
      <c r="R240" s="36"/>
      <c r="S240" s="36"/>
      <c r="T240" s="36"/>
      <c r="U240" s="36"/>
      <c r="V240" s="36"/>
      <c r="W240" s="36"/>
      <c r="X240" s="36"/>
      <c r="Y240" s="29"/>
      <c r="Z240" s="36"/>
      <c r="AA240" s="66"/>
      <c r="AB240" s="36"/>
      <c r="AC240" s="36"/>
      <c r="AD240" s="36"/>
      <c r="AE240" s="36"/>
      <c r="AF240" s="36"/>
      <c r="AG240" s="36"/>
      <c r="AH240" s="29"/>
      <c r="AI240" s="36"/>
      <c r="AJ240" s="29"/>
      <c r="AK240" s="36"/>
      <c r="AL240" s="36"/>
      <c r="AM240" s="36"/>
      <c r="AN240" s="29"/>
      <c r="AO240" s="36"/>
      <c r="AP240" s="29"/>
      <c r="AQ240" s="36"/>
      <c r="AR240" s="29"/>
      <c r="AS240" s="36"/>
      <c r="AT240" s="36"/>
      <c r="AU240" s="36"/>
      <c r="AV240" s="29"/>
      <c r="AW240" s="36"/>
      <c r="AX240" s="36"/>
      <c r="AY240" s="36"/>
      <c r="AZ240" s="29"/>
      <c r="BA240" s="36"/>
      <c r="BB240" s="36"/>
      <c r="BC240" s="36"/>
      <c r="BD240" s="36"/>
      <c r="BE240" s="36"/>
      <c r="BF240" s="36"/>
      <c r="BG240" s="36"/>
      <c r="BH240" s="36"/>
      <c r="BI240" s="36"/>
      <c r="BJ240" s="29"/>
      <c r="BK240" s="36"/>
      <c r="BL240" s="29"/>
      <c r="BM240" s="36"/>
      <c r="BN240" s="36"/>
      <c r="BO240" s="36"/>
      <c r="BP240" s="29"/>
      <c r="BQ240" s="36"/>
      <c r="BR240" s="29"/>
      <c r="BS240" s="36"/>
      <c r="BT240" s="36"/>
      <c r="BU240" s="36"/>
      <c r="BV240" s="36"/>
    </row>
    <row r="241" spans="1:75" s="86" customFormat="1" x14ac:dyDescent="0.25">
      <c r="A241" s="79">
        <v>239</v>
      </c>
      <c r="B241" s="79">
        <v>2</v>
      </c>
      <c r="C241" s="80" t="s">
        <v>695</v>
      </c>
      <c r="D241" s="40">
        <f>январь!D241-февраль!E241</f>
        <v>-1198.7566573217391</v>
      </c>
      <c r="E241" s="81">
        <f t="shared" si="3"/>
        <v>198.50800000000001</v>
      </c>
      <c r="F241" s="82"/>
      <c r="G241" s="82"/>
      <c r="H241" s="82"/>
      <c r="I241" s="83"/>
      <c r="J241" s="82"/>
      <c r="K241" s="82"/>
      <c r="L241" s="82"/>
      <c r="M241" s="82">
        <v>0.28999999999999998</v>
      </c>
      <c r="N241" s="82">
        <v>198.50800000000001</v>
      </c>
      <c r="O241" s="84"/>
      <c r="P241" s="82"/>
      <c r="Q241" s="84"/>
      <c r="R241" s="82"/>
      <c r="S241" s="82"/>
      <c r="T241" s="82"/>
      <c r="U241" s="82"/>
      <c r="V241" s="82"/>
      <c r="W241" s="82"/>
      <c r="X241" s="82"/>
      <c r="Y241" s="84"/>
      <c r="Z241" s="82"/>
      <c r="AA241" s="85"/>
      <c r="AB241" s="82"/>
      <c r="AC241" s="82"/>
      <c r="AD241" s="82"/>
      <c r="AE241" s="82"/>
      <c r="AF241" s="82"/>
      <c r="AG241" s="82"/>
      <c r="AH241" s="84"/>
      <c r="AI241" s="82"/>
      <c r="AJ241" s="84"/>
      <c r="AK241" s="82"/>
      <c r="AL241" s="82"/>
      <c r="AM241" s="82"/>
      <c r="AN241" s="84"/>
      <c r="AO241" s="82"/>
      <c r="AP241" s="84"/>
      <c r="AQ241" s="82"/>
      <c r="AR241" s="84"/>
      <c r="AS241" s="82"/>
      <c r="AT241" s="82"/>
      <c r="AU241" s="82"/>
      <c r="AV241" s="84"/>
      <c r="AW241" s="82"/>
      <c r="AX241" s="82"/>
      <c r="AY241" s="82"/>
      <c r="AZ241" s="84"/>
      <c r="BA241" s="82"/>
      <c r="BB241" s="82"/>
      <c r="BC241" s="82"/>
      <c r="BD241" s="82"/>
      <c r="BE241" s="82"/>
      <c r="BF241" s="82"/>
      <c r="BG241" s="82"/>
      <c r="BH241" s="82"/>
      <c r="BI241" s="82"/>
      <c r="BJ241" s="84"/>
      <c r="BK241" s="82"/>
      <c r="BL241" s="84"/>
      <c r="BM241" s="82"/>
      <c r="BN241" s="82"/>
      <c r="BO241" s="82"/>
      <c r="BP241" s="84"/>
      <c r="BQ241" s="82"/>
      <c r="BR241" s="84"/>
      <c r="BS241" s="82"/>
      <c r="BT241" s="82"/>
      <c r="BU241" s="82"/>
      <c r="BV241" s="82"/>
    </row>
    <row r="242" spans="1:75" s="86" customFormat="1" x14ac:dyDescent="0.25">
      <c r="A242" s="79">
        <v>240</v>
      </c>
      <c r="B242" s="79">
        <v>2</v>
      </c>
      <c r="C242" s="80" t="s">
        <v>696</v>
      </c>
      <c r="D242" s="40">
        <f>январь!D242-февраль!E242</f>
        <v>519.43135213526557</v>
      </c>
      <c r="E242" s="81">
        <f t="shared" si="3"/>
        <v>2.6479999999999997</v>
      </c>
      <c r="F242" s="82"/>
      <c r="G242" s="82"/>
      <c r="H242" s="82"/>
      <c r="I242" s="83"/>
      <c r="J242" s="82"/>
      <c r="K242" s="82"/>
      <c r="L242" s="82"/>
      <c r="M242" s="82"/>
      <c r="N242" s="82"/>
      <c r="O242" s="84"/>
      <c r="P242" s="82"/>
      <c r="Q242" s="84"/>
      <c r="R242" s="82"/>
      <c r="S242" s="82"/>
      <c r="T242" s="82"/>
      <c r="U242" s="82"/>
      <c r="V242" s="82"/>
      <c r="W242" s="82"/>
      <c r="X242" s="82"/>
      <c r="Y242" s="84"/>
      <c r="Z242" s="82"/>
      <c r="AA242" s="85"/>
      <c r="AB242" s="82"/>
      <c r="AC242" s="82"/>
      <c r="AD242" s="82"/>
      <c r="AE242" s="82"/>
      <c r="AF242" s="82"/>
      <c r="AG242" s="82"/>
      <c r="AH242" s="84"/>
      <c r="AI242" s="82"/>
      <c r="AJ242" s="84"/>
      <c r="AK242" s="82"/>
      <c r="AL242" s="82"/>
      <c r="AM242" s="82"/>
      <c r="AN242" s="84"/>
      <c r="AO242" s="82"/>
      <c r="AP242" s="84"/>
      <c r="AQ242" s="82"/>
      <c r="AR242" s="84"/>
      <c r="AS242" s="82"/>
      <c r="AT242" s="82"/>
      <c r="AU242" s="82"/>
      <c r="AV242" s="84"/>
      <c r="AW242" s="82"/>
      <c r="AX242" s="82"/>
      <c r="AY242" s="82"/>
      <c r="AZ242" s="84"/>
      <c r="BA242" s="82"/>
      <c r="BB242" s="82"/>
      <c r="BC242" s="82"/>
      <c r="BD242" s="82"/>
      <c r="BE242" s="82"/>
      <c r="BF242" s="82"/>
      <c r="BG242" s="82"/>
      <c r="BH242" s="82"/>
      <c r="BI242" s="82"/>
      <c r="BJ242" s="84"/>
      <c r="BK242" s="82"/>
      <c r="BL242" s="84">
        <v>2</v>
      </c>
      <c r="BM242" s="82">
        <v>1.1679999999999999</v>
      </c>
      <c r="BN242" s="82"/>
      <c r="BO242" s="82"/>
      <c r="BP242" s="84">
        <v>2</v>
      </c>
      <c r="BQ242" s="82">
        <v>1.48</v>
      </c>
      <c r="BR242" s="84"/>
      <c r="BS242" s="82"/>
      <c r="BT242" s="82"/>
      <c r="BU242" s="82"/>
      <c r="BV242" s="82"/>
    </row>
    <row r="243" spans="1:75" s="86" customFormat="1" x14ac:dyDescent="0.25">
      <c r="A243" s="79">
        <v>241</v>
      </c>
      <c r="B243" s="79">
        <v>2</v>
      </c>
      <c r="C243" s="80" t="s">
        <v>697</v>
      </c>
      <c r="D243" s="40">
        <f>январь!D243-февраль!E243</f>
        <v>363.33193602898541</v>
      </c>
      <c r="E243" s="81">
        <f t="shared" si="3"/>
        <v>0.45500000000000002</v>
      </c>
      <c r="F243" s="82"/>
      <c r="G243" s="82"/>
      <c r="H243" s="82"/>
      <c r="I243" s="83"/>
      <c r="J243" s="82"/>
      <c r="K243" s="82"/>
      <c r="L243" s="82"/>
      <c r="M243" s="82"/>
      <c r="N243" s="82"/>
      <c r="O243" s="84"/>
      <c r="P243" s="82"/>
      <c r="Q243" s="84"/>
      <c r="R243" s="82"/>
      <c r="S243" s="82"/>
      <c r="T243" s="82"/>
      <c r="U243" s="82"/>
      <c r="V243" s="82"/>
      <c r="W243" s="82"/>
      <c r="X243" s="82"/>
      <c r="Y243" s="84"/>
      <c r="Z243" s="82"/>
      <c r="AA243" s="85"/>
      <c r="AB243" s="82"/>
      <c r="AC243" s="82"/>
      <c r="AD243" s="82"/>
      <c r="AE243" s="82"/>
      <c r="AF243" s="82"/>
      <c r="AG243" s="82"/>
      <c r="AH243" s="84"/>
      <c r="AI243" s="82"/>
      <c r="AJ243" s="84"/>
      <c r="AK243" s="82"/>
      <c r="AL243" s="82"/>
      <c r="AM243" s="82"/>
      <c r="AN243" s="84"/>
      <c r="AO243" s="82"/>
      <c r="AP243" s="84"/>
      <c r="AQ243" s="82"/>
      <c r="AR243" s="84"/>
      <c r="AS243" s="82"/>
      <c r="AT243" s="82"/>
      <c r="AU243" s="82"/>
      <c r="AV243" s="84"/>
      <c r="AW243" s="82"/>
      <c r="AX243" s="82"/>
      <c r="AY243" s="82"/>
      <c r="AZ243" s="84"/>
      <c r="BA243" s="82"/>
      <c r="BB243" s="82"/>
      <c r="BC243" s="82"/>
      <c r="BD243" s="82"/>
      <c r="BE243" s="82"/>
      <c r="BF243" s="82"/>
      <c r="BG243" s="82"/>
      <c r="BH243" s="82"/>
      <c r="BI243" s="82"/>
      <c r="BJ243" s="84"/>
      <c r="BK243" s="82"/>
      <c r="BL243" s="84"/>
      <c r="BM243" s="82"/>
      <c r="BN243" s="82"/>
      <c r="BO243" s="82"/>
      <c r="BP243" s="84"/>
      <c r="BQ243" s="82"/>
      <c r="BR243" s="84"/>
      <c r="BS243" s="82"/>
      <c r="BT243" s="82"/>
      <c r="BU243" s="82"/>
      <c r="BV243" s="82">
        <v>0.45500000000000002</v>
      </c>
      <c r="BW243" s="86" t="s">
        <v>1070</v>
      </c>
    </row>
    <row r="244" spans="1:75" s="86" customFormat="1" x14ac:dyDescent="0.25">
      <c r="A244" s="79">
        <v>242</v>
      </c>
      <c r="B244" s="79">
        <v>2</v>
      </c>
      <c r="C244" s="80" t="s">
        <v>698</v>
      </c>
      <c r="D244" s="40">
        <f>январь!D244-февраль!E244</f>
        <v>122.73996454106289</v>
      </c>
      <c r="E244" s="81">
        <f t="shared" si="3"/>
        <v>2.5379999999999998</v>
      </c>
      <c r="F244" s="82"/>
      <c r="G244" s="82"/>
      <c r="H244" s="82"/>
      <c r="I244" s="83"/>
      <c r="J244" s="82"/>
      <c r="K244" s="82"/>
      <c r="L244" s="82"/>
      <c r="M244" s="82"/>
      <c r="N244" s="82"/>
      <c r="O244" s="84"/>
      <c r="P244" s="82"/>
      <c r="Q244" s="84"/>
      <c r="R244" s="82"/>
      <c r="S244" s="82"/>
      <c r="T244" s="82"/>
      <c r="U244" s="82"/>
      <c r="V244" s="82"/>
      <c r="W244" s="82"/>
      <c r="X244" s="82"/>
      <c r="Y244" s="84"/>
      <c r="Z244" s="82"/>
      <c r="AA244" s="85"/>
      <c r="AB244" s="82"/>
      <c r="AC244" s="82"/>
      <c r="AD244" s="82"/>
      <c r="AE244" s="82"/>
      <c r="AF244" s="82"/>
      <c r="AG244" s="82"/>
      <c r="AH244" s="84"/>
      <c r="AI244" s="82"/>
      <c r="AJ244" s="84"/>
      <c r="AK244" s="82"/>
      <c r="AL244" s="82"/>
      <c r="AM244" s="82"/>
      <c r="AN244" s="84"/>
      <c r="AO244" s="82"/>
      <c r="AP244" s="84"/>
      <c r="AQ244" s="82"/>
      <c r="AR244" s="84"/>
      <c r="AS244" s="82"/>
      <c r="AT244" s="82"/>
      <c r="AU244" s="82"/>
      <c r="AV244" s="84"/>
      <c r="AW244" s="82"/>
      <c r="AX244" s="82"/>
      <c r="AY244" s="82"/>
      <c r="AZ244" s="84"/>
      <c r="BA244" s="82"/>
      <c r="BB244" s="82"/>
      <c r="BC244" s="82"/>
      <c r="BD244" s="82"/>
      <c r="BE244" s="82"/>
      <c r="BF244" s="82"/>
      <c r="BG244" s="82"/>
      <c r="BH244" s="82"/>
      <c r="BI244" s="82"/>
      <c r="BJ244" s="84"/>
      <c r="BK244" s="82"/>
      <c r="BL244" s="84"/>
      <c r="BM244" s="82"/>
      <c r="BN244" s="82"/>
      <c r="BO244" s="82"/>
      <c r="BP244" s="84"/>
      <c r="BQ244" s="82"/>
      <c r="BR244" s="84"/>
      <c r="BS244" s="82"/>
      <c r="BT244" s="82"/>
      <c r="BU244" s="82"/>
      <c r="BV244" s="82">
        <v>2.5379999999999998</v>
      </c>
      <c r="BW244" s="86" t="s">
        <v>1070</v>
      </c>
    </row>
    <row r="245" spans="1:75" x14ac:dyDescent="0.25">
      <c r="A245" s="16">
        <v>243</v>
      </c>
      <c r="B245" s="16">
        <v>2</v>
      </c>
      <c r="C245" s="31" t="s">
        <v>699</v>
      </c>
      <c r="D245" s="40">
        <f>январь!D245-февраль!E245</f>
        <v>269.51784404830914</v>
      </c>
      <c r="E245" s="40">
        <f t="shared" si="3"/>
        <v>0</v>
      </c>
      <c r="F245" s="36"/>
      <c r="G245" s="36"/>
      <c r="H245" s="36"/>
      <c r="I245" s="27"/>
      <c r="J245" s="36"/>
      <c r="K245" s="36"/>
      <c r="L245" s="36"/>
      <c r="M245" s="36"/>
      <c r="N245" s="36"/>
      <c r="O245" s="29"/>
      <c r="P245" s="36"/>
      <c r="Q245" s="29"/>
      <c r="R245" s="36"/>
      <c r="S245" s="36"/>
      <c r="T245" s="36"/>
      <c r="U245" s="36"/>
      <c r="V245" s="36"/>
      <c r="W245" s="36"/>
      <c r="X245" s="36"/>
      <c r="Y245" s="29"/>
      <c r="Z245" s="36"/>
      <c r="AA245" s="66"/>
      <c r="AB245" s="36"/>
      <c r="AC245" s="36"/>
      <c r="AD245" s="36"/>
      <c r="AE245" s="36"/>
      <c r="AF245" s="36"/>
      <c r="AG245" s="36"/>
      <c r="AH245" s="29"/>
      <c r="AI245" s="36"/>
      <c r="AJ245" s="29"/>
      <c r="AK245" s="36"/>
      <c r="AL245" s="36"/>
      <c r="AM245" s="36"/>
      <c r="AN245" s="29"/>
      <c r="AO245" s="36"/>
      <c r="AP245" s="29"/>
      <c r="AQ245" s="36"/>
      <c r="AR245" s="29"/>
      <c r="AS245" s="36"/>
      <c r="AT245" s="36"/>
      <c r="AU245" s="36"/>
      <c r="AV245" s="29"/>
      <c r="AW245" s="36"/>
      <c r="AX245" s="36"/>
      <c r="AY245" s="36"/>
      <c r="AZ245" s="29"/>
      <c r="BA245" s="36"/>
      <c r="BB245" s="36"/>
      <c r="BC245" s="36"/>
      <c r="BD245" s="36"/>
      <c r="BE245" s="36"/>
      <c r="BF245" s="36"/>
      <c r="BG245" s="36"/>
      <c r="BH245" s="36"/>
      <c r="BI245" s="36"/>
      <c r="BJ245" s="29"/>
      <c r="BK245" s="36"/>
      <c r="BL245" s="29"/>
      <c r="BM245" s="36"/>
      <c r="BN245" s="36"/>
      <c r="BO245" s="36"/>
      <c r="BP245" s="29"/>
      <c r="BQ245" s="36"/>
      <c r="BR245" s="29"/>
      <c r="BS245" s="36"/>
      <c r="BT245" s="36"/>
      <c r="BU245" s="36"/>
      <c r="BV245" s="36"/>
    </row>
    <row r="246" spans="1:75" x14ac:dyDescent="0.25">
      <c r="A246" s="16">
        <v>244</v>
      </c>
      <c r="B246" s="16">
        <v>2</v>
      </c>
      <c r="C246" s="31" t="s">
        <v>700</v>
      </c>
      <c r="D246" s="40">
        <f>январь!D246-февраль!E246</f>
        <v>-1228.8277813623188</v>
      </c>
      <c r="E246" s="40">
        <f t="shared" si="3"/>
        <v>0</v>
      </c>
      <c r="F246" s="36"/>
      <c r="G246" s="36"/>
      <c r="H246" s="36"/>
      <c r="I246" s="27"/>
      <c r="J246" s="36"/>
      <c r="K246" s="36"/>
      <c r="L246" s="36"/>
      <c r="M246" s="36"/>
      <c r="N246" s="36"/>
      <c r="O246" s="29"/>
      <c r="P246" s="36"/>
      <c r="Q246" s="29"/>
      <c r="R246" s="36"/>
      <c r="S246" s="36"/>
      <c r="T246" s="36"/>
      <c r="U246" s="36"/>
      <c r="V246" s="36"/>
      <c r="W246" s="36"/>
      <c r="X246" s="36"/>
      <c r="Y246" s="29"/>
      <c r="Z246" s="36"/>
      <c r="AA246" s="66"/>
      <c r="AB246" s="36"/>
      <c r="AC246" s="36"/>
      <c r="AD246" s="36"/>
      <c r="AE246" s="36"/>
      <c r="AF246" s="36"/>
      <c r="AG246" s="36"/>
      <c r="AH246" s="29"/>
      <c r="AI246" s="36"/>
      <c r="AJ246" s="29"/>
      <c r="AK246" s="36"/>
      <c r="AL246" s="36"/>
      <c r="AM246" s="36"/>
      <c r="AN246" s="29"/>
      <c r="AO246" s="36"/>
      <c r="AP246" s="29"/>
      <c r="AQ246" s="36"/>
      <c r="AR246" s="29"/>
      <c r="AS246" s="36"/>
      <c r="AT246" s="36"/>
      <c r="AU246" s="36"/>
      <c r="AV246" s="29"/>
      <c r="AW246" s="36"/>
      <c r="AX246" s="36"/>
      <c r="AY246" s="36"/>
      <c r="AZ246" s="29"/>
      <c r="BA246" s="36"/>
      <c r="BB246" s="36"/>
      <c r="BC246" s="36"/>
      <c r="BD246" s="36"/>
      <c r="BE246" s="36"/>
      <c r="BF246" s="36"/>
      <c r="BG246" s="36"/>
      <c r="BH246" s="36"/>
      <c r="BI246" s="36"/>
      <c r="BJ246" s="29"/>
      <c r="BK246" s="36"/>
      <c r="BL246" s="29"/>
      <c r="BM246" s="36"/>
      <c r="BN246" s="36"/>
      <c r="BO246" s="36"/>
      <c r="BP246" s="29"/>
      <c r="BQ246" s="36"/>
      <c r="BR246" s="29"/>
      <c r="BS246" s="36"/>
      <c r="BT246" s="36"/>
      <c r="BU246" s="36"/>
      <c r="BV246" s="36"/>
    </row>
    <row r="247" spans="1:75" x14ac:dyDescent="0.25">
      <c r="A247" s="16">
        <v>245</v>
      </c>
      <c r="B247" s="16">
        <v>2</v>
      </c>
      <c r="C247" s="31" t="s">
        <v>701</v>
      </c>
      <c r="D247" s="40">
        <f>январь!D247-февраль!E247</f>
        <v>121.48551852753623</v>
      </c>
      <c r="E247" s="40">
        <f t="shared" si="3"/>
        <v>0</v>
      </c>
      <c r="F247" s="36"/>
      <c r="G247" s="36"/>
      <c r="H247" s="36"/>
      <c r="I247" s="27"/>
      <c r="J247" s="36"/>
      <c r="K247" s="36"/>
      <c r="L247" s="36"/>
      <c r="M247" s="36"/>
      <c r="N247" s="36"/>
      <c r="O247" s="29"/>
      <c r="P247" s="36"/>
      <c r="Q247" s="29"/>
      <c r="R247" s="36"/>
      <c r="S247" s="36"/>
      <c r="T247" s="36"/>
      <c r="U247" s="36"/>
      <c r="V247" s="36"/>
      <c r="W247" s="36"/>
      <c r="X247" s="36"/>
      <c r="Y247" s="29"/>
      <c r="Z247" s="36"/>
      <c r="AA247" s="66"/>
      <c r="AB247" s="36"/>
      <c r="AC247" s="36"/>
      <c r="AD247" s="36"/>
      <c r="AE247" s="36"/>
      <c r="AF247" s="36"/>
      <c r="AG247" s="36"/>
      <c r="AH247" s="29"/>
      <c r="AI247" s="36"/>
      <c r="AJ247" s="29"/>
      <c r="AK247" s="36"/>
      <c r="AL247" s="36"/>
      <c r="AM247" s="36"/>
      <c r="AN247" s="29"/>
      <c r="AO247" s="36"/>
      <c r="AP247" s="29"/>
      <c r="AQ247" s="36"/>
      <c r="AR247" s="29"/>
      <c r="AS247" s="36"/>
      <c r="AT247" s="36"/>
      <c r="AU247" s="36"/>
      <c r="AV247" s="29"/>
      <c r="AW247" s="36"/>
      <c r="AX247" s="36"/>
      <c r="AY247" s="36"/>
      <c r="AZ247" s="29"/>
      <c r="BA247" s="36"/>
      <c r="BB247" s="36"/>
      <c r="BC247" s="36"/>
      <c r="BD247" s="36"/>
      <c r="BE247" s="36"/>
      <c r="BF247" s="36"/>
      <c r="BG247" s="36"/>
      <c r="BH247" s="36"/>
      <c r="BI247" s="36"/>
      <c r="BJ247" s="29"/>
      <c r="BK247" s="36"/>
      <c r="BL247" s="29"/>
      <c r="BM247" s="36"/>
      <c r="BN247" s="36"/>
      <c r="BO247" s="36"/>
      <c r="BP247" s="29"/>
      <c r="BQ247" s="36"/>
      <c r="BR247" s="29"/>
      <c r="BS247" s="36"/>
      <c r="BT247" s="36"/>
      <c r="BU247" s="36"/>
      <c r="BV247" s="36"/>
    </row>
    <row r="248" spans="1:75" x14ac:dyDescent="0.25">
      <c r="A248" s="16">
        <v>246</v>
      </c>
      <c r="B248" s="16">
        <v>2</v>
      </c>
      <c r="C248" s="31" t="s">
        <v>702</v>
      </c>
      <c r="D248" s="40">
        <f>январь!D248-февраль!E248</f>
        <v>364.97537752657007</v>
      </c>
      <c r="E248" s="40">
        <f t="shared" si="3"/>
        <v>0</v>
      </c>
      <c r="F248" s="36"/>
      <c r="G248" s="36"/>
      <c r="H248" s="36"/>
      <c r="I248" s="27"/>
      <c r="J248" s="36"/>
      <c r="K248" s="36"/>
      <c r="L248" s="36"/>
      <c r="M248" s="36"/>
      <c r="N248" s="36"/>
      <c r="O248" s="29"/>
      <c r="P248" s="36"/>
      <c r="Q248" s="29"/>
      <c r="R248" s="36"/>
      <c r="S248" s="36"/>
      <c r="T248" s="36"/>
      <c r="U248" s="36"/>
      <c r="V248" s="36"/>
      <c r="W248" s="36"/>
      <c r="X248" s="36"/>
      <c r="Y248" s="29"/>
      <c r="Z248" s="36"/>
      <c r="AA248" s="66"/>
      <c r="AB248" s="36"/>
      <c r="AC248" s="36"/>
      <c r="AD248" s="36"/>
      <c r="AE248" s="36"/>
      <c r="AF248" s="36"/>
      <c r="AG248" s="36"/>
      <c r="AH248" s="29"/>
      <c r="AI248" s="36"/>
      <c r="AJ248" s="29"/>
      <c r="AK248" s="36"/>
      <c r="AL248" s="36"/>
      <c r="AM248" s="36"/>
      <c r="AN248" s="29"/>
      <c r="AO248" s="36"/>
      <c r="AP248" s="29"/>
      <c r="AQ248" s="36"/>
      <c r="AR248" s="29"/>
      <c r="AS248" s="36"/>
      <c r="AT248" s="36"/>
      <c r="AU248" s="36"/>
      <c r="AV248" s="29"/>
      <c r="AW248" s="36"/>
      <c r="AX248" s="36"/>
      <c r="AY248" s="36"/>
      <c r="AZ248" s="29"/>
      <c r="BA248" s="36"/>
      <c r="BB248" s="36"/>
      <c r="BC248" s="36"/>
      <c r="BD248" s="36"/>
      <c r="BE248" s="36"/>
      <c r="BF248" s="36"/>
      <c r="BG248" s="36"/>
      <c r="BH248" s="36"/>
      <c r="BI248" s="36"/>
      <c r="BJ248" s="29"/>
      <c r="BK248" s="36"/>
      <c r="BL248" s="29"/>
      <c r="BM248" s="36"/>
      <c r="BN248" s="36"/>
      <c r="BO248" s="36"/>
      <c r="BP248" s="29"/>
      <c r="BQ248" s="36"/>
      <c r="BR248" s="29"/>
      <c r="BS248" s="36"/>
      <c r="BT248" s="36"/>
      <c r="BU248" s="36"/>
      <c r="BV248" s="36"/>
    </row>
    <row r="249" spans="1:75" x14ac:dyDescent="0.25">
      <c r="A249" s="16">
        <v>247</v>
      </c>
      <c r="B249" s="16">
        <v>2</v>
      </c>
      <c r="C249" s="31" t="s">
        <v>703</v>
      </c>
      <c r="D249" s="40">
        <f>январь!D249-февраль!E249</f>
        <v>-216.28040160386476</v>
      </c>
      <c r="E249" s="40">
        <f t="shared" si="3"/>
        <v>0</v>
      </c>
      <c r="F249" s="36"/>
      <c r="G249" s="36"/>
      <c r="H249" s="36"/>
      <c r="I249" s="27"/>
      <c r="J249" s="36"/>
      <c r="K249" s="36"/>
      <c r="L249" s="36"/>
      <c r="M249" s="36"/>
      <c r="N249" s="36"/>
      <c r="O249" s="29"/>
      <c r="P249" s="36"/>
      <c r="Q249" s="29"/>
      <c r="R249" s="36"/>
      <c r="S249" s="36"/>
      <c r="T249" s="36"/>
      <c r="U249" s="36"/>
      <c r="V249" s="36"/>
      <c r="W249" s="36"/>
      <c r="X249" s="36"/>
      <c r="Y249" s="29"/>
      <c r="Z249" s="36"/>
      <c r="AA249" s="66"/>
      <c r="AB249" s="36"/>
      <c r="AC249" s="36"/>
      <c r="AD249" s="36"/>
      <c r="AE249" s="36"/>
      <c r="AF249" s="36"/>
      <c r="AG249" s="36"/>
      <c r="AH249" s="29"/>
      <c r="AI249" s="36"/>
      <c r="AJ249" s="29"/>
      <c r="AK249" s="36"/>
      <c r="AL249" s="36"/>
      <c r="AM249" s="36"/>
      <c r="AN249" s="29"/>
      <c r="AO249" s="36"/>
      <c r="AP249" s="29"/>
      <c r="AQ249" s="36"/>
      <c r="AR249" s="29"/>
      <c r="AS249" s="36"/>
      <c r="AT249" s="36"/>
      <c r="AU249" s="36"/>
      <c r="AV249" s="29"/>
      <c r="AW249" s="36"/>
      <c r="AX249" s="36"/>
      <c r="AY249" s="36"/>
      <c r="AZ249" s="29"/>
      <c r="BA249" s="36"/>
      <c r="BB249" s="36"/>
      <c r="BC249" s="36"/>
      <c r="BD249" s="36"/>
      <c r="BE249" s="36"/>
      <c r="BF249" s="36"/>
      <c r="BG249" s="36"/>
      <c r="BH249" s="36"/>
      <c r="BI249" s="36"/>
      <c r="BJ249" s="29"/>
      <c r="BK249" s="36"/>
      <c r="BL249" s="29"/>
      <c r="BM249" s="36"/>
      <c r="BN249" s="36"/>
      <c r="BO249" s="36"/>
      <c r="BP249" s="29"/>
      <c r="BQ249" s="36"/>
      <c r="BR249" s="29"/>
      <c r="BS249" s="36"/>
      <c r="BT249" s="36"/>
      <c r="BU249" s="36"/>
      <c r="BV249" s="36"/>
    </row>
    <row r="250" spans="1:75" x14ac:dyDescent="0.25">
      <c r="A250" s="16">
        <v>248</v>
      </c>
      <c r="B250" s="16">
        <v>2</v>
      </c>
      <c r="C250" s="31" t="s">
        <v>704</v>
      </c>
      <c r="D250" s="40">
        <f>январь!D250-февраль!E250</f>
        <v>-403.71420666666666</v>
      </c>
      <c r="E250" s="40">
        <f t="shared" si="3"/>
        <v>0</v>
      </c>
      <c r="F250" s="36"/>
      <c r="G250" s="36"/>
      <c r="H250" s="36"/>
      <c r="I250" s="27"/>
      <c r="J250" s="36"/>
      <c r="K250" s="36"/>
      <c r="L250" s="36"/>
      <c r="M250" s="36"/>
      <c r="N250" s="36"/>
      <c r="O250" s="29"/>
      <c r="P250" s="36"/>
      <c r="Q250" s="29"/>
      <c r="R250" s="36"/>
      <c r="S250" s="36"/>
      <c r="T250" s="36"/>
      <c r="U250" s="36"/>
      <c r="V250" s="36"/>
      <c r="W250" s="36"/>
      <c r="X250" s="36"/>
      <c r="Y250" s="29"/>
      <c r="Z250" s="36"/>
      <c r="AA250" s="66"/>
      <c r="AB250" s="36"/>
      <c r="AC250" s="36"/>
      <c r="AD250" s="36"/>
      <c r="AE250" s="36"/>
      <c r="AF250" s="36"/>
      <c r="AG250" s="36"/>
      <c r="AH250" s="29"/>
      <c r="AI250" s="36"/>
      <c r="AJ250" s="29"/>
      <c r="AK250" s="36"/>
      <c r="AL250" s="36"/>
      <c r="AM250" s="36"/>
      <c r="AN250" s="29"/>
      <c r="AO250" s="36"/>
      <c r="AP250" s="29"/>
      <c r="AQ250" s="36"/>
      <c r="AR250" s="29"/>
      <c r="AS250" s="36"/>
      <c r="AT250" s="36"/>
      <c r="AU250" s="36"/>
      <c r="AV250" s="29"/>
      <c r="AW250" s="36"/>
      <c r="AX250" s="36"/>
      <c r="AY250" s="36"/>
      <c r="AZ250" s="29"/>
      <c r="BA250" s="36"/>
      <c r="BB250" s="36"/>
      <c r="BC250" s="36"/>
      <c r="BD250" s="36"/>
      <c r="BE250" s="36"/>
      <c r="BF250" s="36"/>
      <c r="BG250" s="36"/>
      <c r="BH250" s="36"/>
      <c r="BI250" s="36"/>
      <c r="BJ250" s="29"/>
      <c r="BK250" s="36"/>
      <c r="BL250" s="29"/>
      <c r="BM250" s="36"/>
      <c r="BN250" s="36"/>
      <c r="BO250" s="36"/>
      <c r="BP250" s="29"/>
      <c r="BQ250" s="36"/>
      <c r="BR250" s="29"/>
      <c r="BS250" s="36"/>
      <c r="BT250" s="36"/>
      <c r="BU250" s="36"/>
      <c r="BV250" s="36"/>
    </row>
    <row r="251" spans="1:75" x14ac:dyDescent="0.25">
      <c r="A251" s="16">
        <v>249</v>
      </c>
      <c r="B251" s="16">
        <v>2</v>
      </c>
      <c r="C251" s="31" t="s">
        <v>928</v>
      </c>
      <c r="D251" s="40">
        <f>январь!D251-февраль!E251</f>
        <v>1414.6633972560387</v>
      </c>
      <c r="E251" s="40">
        <f t="shared" si="3"/>
        <v>0</v>
      </c>
      <c r="F251" s="36"/>
      <c r="G251" s="36"/>
      <c r="H251" s="36"/>
      <c r="I251" s="27"/>
      <c r="J251" s="36"/>
      <c r="K251" s="36"/>
      <c r="L251" s="36"/>
      <c r="M251" s="36"/>
      <c r="N251" s="36"/>
      <c r="O251" s="29"/>
      <c r="P251" s="36"/>
      <c r="Q251" s="29"/>
      <c r="R251" s="36"/>
      <c r="S251" s="36"/>
      <c r="T251" s="36"/>
      <c r="U251" s="36"/>
      <c r="V251" s="36"/>
      <c r="W251" s="36"/>
      <c r="X251" s="36"/>
      <c r="Y251" s="29"/>
      <c r="Z251" s="36"/>
      <c r="AA251" s="66"/>
      <c r="AB251" s="36"/>
      <c r="AC251" s="36"/>
      <c r="AD251" s="36"/>
      <c r="AE251" s="36"/>
      <c r="AF251" s="36"/>
      <c r="AG251" s="36"/>
      <c r="AH251" s="29"/>
      <c r="AI251" s="36"/>
      <c r="AJ251" s="29"/>
      <c r="AK251" s="36"/>
      <c r="AL251" s="36"/>
      <c r="AM251" s="36"/>
      <c r="AN251" s="29"/>
      <c r="AO251" s="36"/>
      <c r="AP251" s="29"/>
      <c r="AQ251" s="36"/>
      <c r="AR251" s="29"/>
      <c r="AS251" s="36"/>
      <c r="AT251" s="36"/>
      <c r="AU251" s="36"/>
      <c r="AV251" s="29"/>
      <c r="AW251" s="36"/>
      <c r="AX251" s="36"/>
      <c r="AY251" s="36"/>
      <c r="AZ251" s="29"/>
      <c r="BA251" s="36"/>
      <c r="BB251" s="36"/>
      <c r="BC251" s="36"/>
      <c r="BD251" s="36"/>
      <c r="BE251" s="36"/>
      <c r="BF251" s="36"/>
      <c r="BG251" s="36"/>
      <c r="BH251" s="36"/>
      <c r="BI251" s="36"/>
      <c r="BJ251" s="29"/>
      <c r="BK251" s="36"/>
      <c r="BL251" s="29"/>
      <c r="BM251" s="36"/>
      <c r="BN251" s="36"/>
      <c r="BO251" s="36"/>
      <c r="BP251" s="29"/>
      <c r="BQ251" s="36"/>
      <c r="BR251" s="29"/>
      <c r="BS251" s="36"/>
      <c r="BT251" s="36"/>
      <c r="BU251" s="36"/>
      <c r="BV251" s="36"/>
    </row>
    <row r="252" spans="1:75" x14ac:dyDescent="0.25">
      <c r="A252" s="16">
        <v>250</v>
      </c>
      <c r="B252" s="16">
        <v>2</v>
      </c>
      <c r="C252" s="31" t="s">
        <v>705</v>
      </c>
      <c r="D252" s="40">
        <f>январь!D252-февраль!E252</f>
        <v>-444.8772642705315</v>
      </c>
      <c r="E252" s="40">
        <f t="shared" si="3"/>
        <v>0</v>
      </c>
      <c r="F252" s="36"/>
      <c r="G252" s="36"/>
      <c r="H252" s="36"/>
      <c r="I252" s="27"/>
      <c r="J252" s="36"/>
      <c r="K252" s="36"/>
      <c r="L252" s="36"/>
      <c r="M252" s="36"/>
      <c r="N252" s="36"/>
      <c r="O252" s="29"/>
      <c r="P252" s="36"/>
      <c r="Q252" s="29"/>
      <c r="R252" s="36"/>
      <c r="S252" s="36"/>
      <c r="T252" s="36"/>
      <c r="U252" s="36"/>
      <c r="V252" s="36"/>
      <c r="W252" s="36"/>
      <c r="X252" s="36"/>
      <c r="Y252" s="29"/>
      <c r="Z252" s="36"/>
      <c r="AA252" s="66"/>
      <c r="AB252" s="36"/>
      <c r="AC252" s="36"/>
      <c r="AD252" s="36"/>
      <c r="AE252" s="36"/>
      <c r="AF252" s="36"/>
      <c r="AG252" s="36"/>
      <c r="AH252" s="29"/>
      <c r="AI252" s="36"/>
      <c r="AJ252" s="29"/>
      <c r="AK252" s="36"/>
      <c r="AL252" s="36"/>
      <c r="AM252" s="36"/>
      <c r="AN252" s="29"/>
      <c r="AO252" s="36"/>
      <c r="AP252" s="29"/>
      <c r="AQ252" s="36"/>
      <c r="AR252" s="29"/>
      <c r="AS252" s="36"/>
      <c r="AT252" s="36"/>
      <c r="AU252" s="36"/>
      <c r="AV252" s="29"/>
      <c r="AW252" s="36"/>
      <c r="AX252" s="36"/>
      <c r="AY252" s="36"/>
      <c r="AZ252" s="29"/>
      <c r="BA252" s="36"/>
      <c r="BB252" s="36"/>
      <c r="BC252" s="36"/>
      <c r="BD252" s="36"/>
      <c r="BE252" s="36"/>
      <c r="BF252" s="36"/>
      <c r="BG252" s="36"/>
      <c r="BH252" s="36"/>
      <c r="BI252" s="36"/>
      <c r="BJ252" s="29"/>
      <c r="BK252" s="36"/>
      <c r="BL252" s="29"/>
      <c r="BM252" s="36"/>
      <c r="BN252" s="36"/>
      <c r="BO252" s="36"/>
      <c r="BP252" s="29"/>
      <c r="BQ252" s="36"/>
      <c r="BR252" s="29"/>
      <c r="BS252" s="36"/>
      <c r="BT252" s="36"/>
      <c r="BU252" s="36"/>
      <c r="BV252" s="36"/>
    </row>
    <row r="253" spans="1:75" x14ac:dyDescent="0.25">
      <c r="A253" s="16">
        <v>251</v>
      </c>
      <c r="B253" s="16">
        <v>2</v>
      </c>
      <c r="C253" s="31" t="s">
        <v>706</v>
      </c>
      <c r="D253" s="40">
        <f>январь!D253-февраль!E253</f>
        <v>167.84821231884058</v>
      </c>
      <c r="E253" s="40">
        <f t="shared" si="3"/>
        <v>0</v>
      </c>
      <c r="F253" s="36"/>
      <c r="G253" s="36"/>
      <c r="H253" s="36"/>
      <c r="I253" s="27"/>
      <c r="J253" s="36"/>
      <c r="K253" s="36"/>
      <c r="L253" s="36"/>
      <c r="M253" s="36"/>
      <c r="N253" s="36"/>
      <c r="O253" s="29"/>
      <c r="P253" s="36"/>
      <c r="Q253" s="29"/>
      <c r="R253" s="36"/>
      <c r="S253" s="36"/>
      <c r="T253" s="36"/>
      <c r="U253" s="36"/>
      <c r="V253" s="36"/>
      <c r="W253" s="36"/>
      <c r="X253" s="36"/>
      <c r="Y253" s="29"/>
      <c r="Z253" s="36"/>
      <c r="AA253" s="66"/>
      <c r="AB253" s="36"/>
      <c r="AC253" s="36"/>
      <c r="AD253" s="36"/>
      <c r="AE253" s="36"/>
      <c r="AF253" s="36"/>
      <c r="AG253" s="36"/>
      <c r="AH253" s="29"/>
      <c r="AI253" s="36"/>
      <c r="AJ253" s="29"/>
      <c r="AK253" s="36"/>
      <c r="AL253" s="36"/>
      <c r="AM253" s="36"/>
      <c r="AN253" s="29"/>
      <c r="AO253" s="36"/>
      <c r="AP253" s="29"/>
      <c r="AQ253" s="36"/>
      <c r="AR253" s="29"/>
      <c r="AS253" s="36"/>
      <c r="AT253" s="36"/>
      <c r="AU253" s="36"/>
      <c r="AV253" s="29"/>
      <c r="AW253" s="36"/>
      <c r="AX253" s="36"/>
      <c r="AY253" s="36"/>
      <c r="AZ253" s="29"/>
      <c r="BA253" s="36"/>
      <c r="BB253" s="36"/>
      <c r="BC253" s="36"/>
      <c r="BD253" s="36"/>
      <c r="BE253" s="36"/>
      <c r="BF253" s="36"/>
      <c r="BG253" s="36"/>
      <c r="BH253" s="36"/>
      <c r="BI253" s="36"/>
      <c r="BJ253" s="29"/>
      <c r="BK253" s="36"/>
      <c r="BL253" s="29"/>
      <c r="BM253" s="36"/>
      <c r="BN253" s="36"/>
      <c r="BO253" s="36"/>
      <c r="BP253" s="29"/>
      <c r="BQ253" s="36"/>
      <c r="BR253" s="29"/>
      <c r="BS253" s="36"/>
      <c r="BT253" s="36"/>
      <c r="BU253" s="36"/>
      <c r="BV253" s="36"/>
    </row>
    <row r="254" spans="1:75" x14ac:dyDescent="0.25">
      <c r="A254" s="16">
        <v>252</v>
      </c>
      <c r="B254" s="16">
        <v>2</v>
      </c>
      <c r="C254" s="31" t="s">
        <v>707</v>
      </c>
      <c r="D254" s="40">
        <f>январь!D254-февраль!E254</f>
        <v>43.508141901449051</v>
      </c>
      <c r="E254" s="40">
        <f t="shared" si="3"/>
        <v>0</v>
      </c>
      <c r="F254" s="36"/>
      <c r="G254" s="36"/>
      <c r="H254" s="36"/>
      <c r="I254" s="27"/>
      <c r="J254" s="36"/>
      <c r="K254" s="36"/>
      <c r="L254" s="36"/>
      <c r="M254" s="36"/>
      <c r="N254" s="36"/>
      <c r="O254" s="29"/>
      <c r="P254" s="36"/>
      <c r="Q254" s="29"/>
      <c r="R254" s="36"/>
      <c r="S254" s="36"/>
      <c r="T254" s="36"/>
      <c r="U254" s="36"/>
      <c r="V254" s="36"/>
      <c r="W254" s="36"/>
      <c r="X254" s="36"/>
      <c r="Y254" s="29"/>
      <c r="Z254" s="36"/>
      <c r="AA254" s="66"/>
      <c r="AB254" s="36"/>
      <c r="AC254" s="36"/>
      <c r="AD254" s="36"/>
      <c r="AE254" s="36"/>
      <c r="AF254" s="36"/>
      <c r="AG254" s="36"/>
      <c r="AH254" s="29"/>
      <c r="AI254" s="36"/>
      <c r="AJ254" s="29"/>
      <c r="AK254" s="36"/>
      <c r="AL254" s="36"/>
      <c r="AM254" s="36"/>
      <c r="AN254" s="29"/>
      <c r="AO254" s="36"/>
      <c r="AP254" s="29"/>
      <c r="AQ254" s="36"/>
      <c r="AR254" s="29"/>
      <c r="AS254" s="36"/>
      <c r="AT254" s="36"/>
      <c r="AU254" s="36"/>
      <c r="AV254" s="29"/>
      <c r="AW254" s="36"/>
      <c r="AX254" s="36"/>
      <c r="AY254" s="36"/>
      <c r="AZ254" s="29"/>
      <c r="BA254" s="36"/>
      <c r="BB254" s="36"/>
      <c r="BC254" s="36"/>
      <c r="BD254" s="36"/>
      <c r="BE254" s="36"/>
      <c r="BF254" s="36"/>
      <c r="BG254" s="36"/>
      <c r="BH254" s="36"/>
      <c r="BI254" s="36"/>
      <c r="BJ254" s="29"/>
      <c r="BK254" s="36"/>
      <c r="BL254" s="29"/>
      <c r="BM254" s="36"/>
      <c r="BN254" s="36"/>
      <c r="BO254" s="36"/>
      <c r="BP254" s="29"/>
      <c r="BQ254" s="36"/>
      <c r="BR254" s="29"/>
      <c r="BS254" s="36"/>
      <c r="BT254" s="36"/>
      <c r="BU254" s="36"/>
      <c r="BV254" s="36"/>
    </row>
    <row r="255" spans="1:75" s="86" customFormat="1" x14ac:dyDescent="0.25">
      <c r="A255" s="79">
        <v>253</v>
      </c>
      <c r="B255" s="79">
        <v>2</v>
      </c>
      <c r="C255" s="80" t="s">
        <v>708</v>
      </c>
      <c r="D255" s="40">
        <f>январь!D255-февраль!E255</f>
        <v>1638.7031110628018</v>
      </c>
      <c r="E255" s="81">
        <f t="shared" si="3"/>
        <v>5.7270000000000003</v>
      </c>
      <c r="F255" s="82"/>
      <c r="G255" s="82"/>
      <c r="H255" s="82"/>
      <c r="I255" s="83"/>
      <c r="J255" s="82"/>
      <c r="K255" s="82"/>
      <c r="L255" s="82"/>
      <c r="M255" s="82"/>
      <c r="N255" s="82"/>
      <c r="O255" s="84"/>
      <c r="P255" s="82"/>
      <c r="Q255" s="84"/>
      <c r="R255" s="82"/>
      <c r="S255" s="82"/>
      <c r="T255" s="82"/>
      <c r="U255" s="82"/>
      <c r="V255" s="82"/>
      <c r="W255" s="82"/>
      <c r="X255" s="82"/>
      <c r="Y255" s="84"/>
      <c r="Z255" s="82"/>
      <c r="AA255" s="85"/>
      <c r="AB255" s="82"/>
      <c r="AC255" s="82"/>
      <c r="AD255" s="82"/>
      <c r="AE255" s="82"/>
      <c r="AF255" s="82"/>
      <c r="AG255" s="82"/>
      <c r="AH255" s="84"/>
      <c r="AI255" s="82"/>
      <c r="AJ255" s="84"/>
      <c r="AK255" s="82"/>
      <c r="AL255" s="82"/>
      <c r="AM255" s="82"/>
      <c r="AN255" s="84"/>
      <c r="AO255" s="82"/>
      <c r="AP255" s="84"/>
      <c r="AQ255" s="82"/>
      <c r="AR255" s="84"/>
      <c r="AS255" s="82"/>
      <c r="AT255" s="82"/>
      <c r="AU255" s="82"/>
      <c r="AV255" s="84"/>
      <c r="AW255" s="82"/>
      <c r="AX255" s="82"/>
      <c r="AY255" s="82"/>
      <c r="AZ255" s="84"/>
      <c r="BA255" s="82"/>
      <c r="BB255" s="82"/>
      <c r="BC255" s="82"/>
      <c r="BD255" s="82">
        <v>3.0000000000000001E-3</v>
      </c>
      <c r="BE255" s="82">
        <v>1.8009999999999999</v>
      </c>
      <c r="BF255" s="82"/>
      <c r="BG255" s="82"/>
      <c r="BH255" s="82">
        <v>4.0000000000000001E-3</v>
      </c>
      <c r="BI255" s="82">
        <v>1.554</v>
      </c>
      <c r="BJ255" s="84"/>
      <c r="BK255" s="82"/>
      <c r="BL255" s="84"/>
      <c r="BM255" s="82"/>
      <c r="BN255" s="82">
        <v>1.4E-2</v>
      </c>
      <c r="BO255" s="82">
        <v>2.3719999999999999</v>
      </c>
      <c r="BP255" s="84"/>
      <c r="BQ255" s="82"/>
      <c r="BR255" s="84"/>
      <c r="BS255" s="82"/>
      <c r="BT255" s="82"/>
      <c r="BU255" s="82"/>
      <c r="BV255" s="82"/>
    </row>
    <row r="256" spans="1:75" x14ac:dyDescent="0.25">
      <c r="A256" s="16">
        <v>254</v>
      </c>
      <c r="B256" s="16">
        <v>2</v>
      </c>
      <c r="C256" s="31" t="s">
        <v>709</v>
      </c>
      <c r="D256" s="40">
        <f>январь!D256-февраль!E256</f>
        <v>-223.09308121739139</v>
      </c>
      <c r="E256" s="40">
        <f t="shared" si="3"/>
        <v>0</v>
      </c>
      <c r="F256" s="36"/>
      <c r="G256" s="36"/>
      <c r="H256" s="36"/>
      <c r="I256" s="27"/>
      <c r="J256" s="36"/>
      <c r="K256" s="36"/>
      <c r="L256" s="36"/>
      <c r="M256" s="36"/>
      <c r="N256" s="36"/>
      <c r="O256" s="29"/>
      <c r="P256" s="36"/>
      <c r="Q256" s="29"/>
      <c r="R256" s="36"/>
      <c r="S256" s="36"/>
      <c r="T256" s="36"/>
      <c r="U256" s="36"/>
      <c r="V256" s="36"/>
      <c r="W256" s="36"/>
      <c r="X256" s="36"/>
      <c r="Y256" s="29"/>
      <c r="Z256" s="36"/>
      <c r="AA256" s="66"/>
      <c r="AB256" s="36"/>
      <c r="AC256" s="36"/>
      <c r="AD256" s="36"/>
      <c r="AE256" s="36"/>
      <c r="AF256" s="36"/>
      <c r="AG256" s="36"/>
      <c r="AH256" s="29"/>
      <c r="AI256" s="36"/>
      <c r="AJ256" s="29"/>
      <c r="AK256" s="36"/>
      <c r="AL256" s="36"/>
      <c r="AM256" s="36"/>
      <c r="AN256" s="29"/>
      <c r="AO256" s="36"/>
      <c r="AP256" s="29"/>
      <c r="AQ256" s="36"/>
      <c r="AR256" s="29"/>
      <c r="AS256" s="36"/>
      <c r="AT256" s="36"/>
      <c r="AU256" s="36"/>
      <c r="AV256" s="29"/>
      <c r="AW256" s="36"/>
      <c r="AX256" s="36"/>
      <c r="AY256" s="36"/>
      <c r="AZ256" s="29"/>
      <c r="BA256" s="36"/>
      <c r="BB256" s="36"/>
      <c r="BC256" s="36"/>
      <c r="BD256" s="36"/>
      <c r="BE256" s="36"/>
      <c r="BF256" s="36"/>
      <c r="BG256" s="36"/>
      <c r="BH256" s="36"/>
      <c r="BI256" s="36"/>
      <c r="BJ256" s="29"/>
      <c r="BK256" s="36"/>
      <c r="BL256" s="29"/>
      <c r="BM256" s="36"/>
      <c r="BN256" s="36"/>
      <c r="BO256" s="36"/>
      <c r="BP256" s="29"/>
      <c r="BQ256" s="36"/>
      <c r="BR256" s="29"/>
      <c r="BS256" s="36"/>
      <c r="BT256" s="36"/>
      <c r="BU256" s="36"/>
      <c r="BV256" s="36"/>
    </row>
    <row r="257" spans="1:75" s="86" customFormat="1" x14ac:dyDescent="0.25">
      <c r="A257" s="79">
        <v>255</v>
      </c>
      <c r="B257" s="79">
        <v>2</v>
      </c>
      <c r="C257" s="80" t="s">
        <v>710</v>
      </c>
      <c r="D257" s="40">
        <f>январь!D257-февраль!E257</f>
        <v>734.68887685024151</v>
      </c>
      <c r="E257" s="81">
        <f t="shared" si="3"/>
        <v>6.3840000000000003</v>
      </c>
      <c r="F257" s="82"/>
      <c r="G257" s="82"/>
      <c r="H257" s="82"/>
      <c r="I257" s="83"/>
      <c r="J257" s="82"/>
      <c r="K257" s="82"/>
      <c r="L257" s="82"/>
      <c r="M257" s="82"/>
      <c r="N257" s="82"/>
      <c r="O257" s="84"/>
      <c r="P257" s="82"/>
      <c r="Q257" s="84"/>
      <c r="R257" s="82"/>
      <c r="S257" s="82"/>
      <c r="T257" s="82"/>
      <c r="U257" s="82"/>
      <c r="V257" s="82"/>
      <c r="W257" s="82"/>
      <c r="X257" s="82"/>
      <c r="Y257" s="84"/>
      <c r="Z257" s="82"/>
      <c r="AA257" s="85"/>
      <c r="AB257" s="82"/>
      <c r="AC257" s="82"/>
      <c r="AD257" s="82"/>
      <c r="AE257" s="82"/>
      <c r="AF257" s="82"/>
      <c r="AG257" s="82"/>
      <c r="AH257" s="84"/>
      <c r="AI257" s="82"/>
      <c r="AJ257" s="84"/>
      <c r="AK257" s="82"/>
      <c r="AL257" s="82"/>
      <c r="AM257" s="82"/>
      <c r="AN257" s="84"/>
      <c r="AO257" s="82"/>
      <c r="AP257" s="84"/>
      <c r="AQ257" s="82"/>
      <c r="AR257" s="84"/>
      <c r="AS257" s="82"/>
      <c r="AT257" s="82"/>
      <c r="AU257" s="82"/>
      <c r="AV257" s="84"/>
      <c r="AW257" s="82"/>
      <c r="AX257" s="82"/>
      <c r="AY257" s="82"/>
      <c r="AZ257" s="84"/>
      <c r="BA257" s="82"/>
      <c r="BB257" s="82"/>
      <c r="BC257" s="82"/>
      <c r="BD257" s="82"/>
      <c r="BE257" s="82"/>
      <c r="BF257" s="82">
        <v>3.0000000000000001E-3</v>
      </c>
      <c r="BG257" s="82">
        <v>2.9129999999999998</v>
      </c>
      <c r="BH257" s="82"/>
      <c r="BI257" s="82"/>
      <c r="BJ257" s="84"/>
      <c r="BK257" s="82"/>
      <c r="BL257" s="84">
        <v>3</v>
      </c>
      <c r="BM257" s="82">
        <v>1.0449999999999999</v>
      </c>
      <c r="BN257" s="82"/>
      <c r="BO257" s="82"/>
      <c r="BP257" s="84"/>
      <c r="BQ257" s="82"/>
      <c r="BR257" s="84"/>
      <c r="BS257" s="82"/>
      <c r="BT257" s="82"/>
      <c r="BU257" s="82"/>
      <c r="BV257" s="82">
        <v>2.4260000000000002</v>
      </c>
      <c r="BW257" s="86" t="s">
        <v>1070</v>
      </c>
    </row>
    <row r="258" spans="1:75" x14ac:dyDescent="0.25">
      <c r="A258" s="16">
        <v>256</v>
      </c>
      <c r="B258" s="16">
        <v>2</v>
      </c>
      <c r="C258" s="31" t="s">
        <v>711</v>
      </c>
      <c r="D258" s="40">
        <f>январь!D258-февраль!E258</f>
        <v>30.55389145893713</v>
      </c>
      <c r="E258" s="40">
        <f t="shared" si="3"/>
        <v>0</v>
      </c>
      <c r="F258" s="36"/>
      <c r="G258" s="36"/>
      <c r="H258" s="36"/>
      <c r="I258" s="27"/>
      <c r="J258" s="36"/>
      <c r="K258" s="36"/>
      <c r="L258" s="36"/>
      <c r="M258" s="36"/>
      <c r="N258" s="36"/>
      <c r="O258" s="29"/>
      <c r="P258" s="36"/>
      <c r="Q258" s="29"/>
      <c r="R258" s="36"/>
      <c r="S258" s="36"/>
      <c r="T258" s="36"/>
      <c r="U258" s="36"/>
      <c r="V258" s="36"/>
      <c r="W258" s="36"/>
      <c r="X258" s="36"/>
      <c r="Y258" s="29"/>
      <c r="Z258" s="36"/>
      <c r="AA258" s="66"/>
      <c r="AB258" s="36"/>
      <c r="AC258" s="36"/>
      <c r="AD258" s="36"/>
      <c r="AE258" s="36"/>
      <c r="AF258" s="36"/>
      <c r="AG258" s="36"/>
      <c r="AH258" s="29"/>
      <c r="AI258" s="36"/>
      <c r="AJ258" s="29"/>
      <c r="AK258" s="36"/>
      <c r="AL258" s="36"/>
      <c r="AM258" s="36"/>
      <c r="AN258" s="29"/>
      <c r="AO258" s="36"/>
      <c r="AP258" s="29"/>
      <c r="AQ258" s="36"/>
      <c r="AR258" s="29"/>
      <c r="AS258" s="36"/>
      <c r="AT258" s="36"/>
      <c r="AU258" s="36"/>
      <c r="AV258" s="29"/>
      <c r="AW258" s="36"/>
      <c r="AX258" s="36"/>
      <c r="AY258" s="36"/>
      <c r="AZ258" s="29"/>
      <c r="BA258" s="36"/>
      <c r="BB258" s="36"/>
      <c r="BC258" s="36"/>
      <c r="BD258" s="36"/>
      <c r="BE258" s="36"/>
      <c r="BF258" s="36"/>
      <c r="BG258" s="36"/>
      <c r="BH258" s="36"/>
      <c r="BI258" s="36"/>
      <c r="BJ258" s="29"/>
      <c r="BK258" s="36"/>
      <c r="BL258" s="29"/>
      <c r="BM258" s="36"/>
      <c r="BN258" s="36"/>
      <c r="BO258" s="36"/>
      <c r="BP258" s="29"/>
      <c r="BQ258" s="36"/>
      <c r="BR258" s="29"/>
      <c r="BS258" s="36"/>
      <c r="BT258" s="36"/>
      <c r="BU258" s="36"/>
      <c r="BV258" s="36"/>
    </row>
    <row r="259" spans="1:75" x14ac:dyDescent="0.25">
      <c r="A259" s="16">
        <v>257</v>
      </c>
      <c r="B259" s="16">
        <v>2</v>
      </c>
      <c r="C259" s="31" t="s">
        <v>712</v>
      </c>
      <c r="D259" s="40">
        <f>январь!D259-февраль!E259</f>
        <v>371.21980374879223</v>
      </c>
      <c r="E259" s="40">
        <f t="shared" si="3"/>
        <v>0</v>
      </c>
      <c r="F259" s="36"/>
      <c r="G259" s="36"/>
      <c r="H259" s="36"/>
      <c r="I259" s="27"/>
      <c r="J259" s="36"/>
      <c r="K259" s="36"/>
      <c r="L259" s="36"/>
      <c r="M259" s="36"/>
      <c r="N259" s="36"/>
      <c r="O259" s="29"/>
      <c r="P259" s="36"/>
      <c r="Q259" s="29"/>
      <c r="R259" s="36"/>
      <c r="S259" s="36"/>
      <c r="T259" s="36"/>
      <c r="U259" s="36"/>
      <c r="V259" s="36"/>
      <c r="W259" s="36"/>
      <c r="X259" s="36"/>
      <c r="Y259" s="29"/>
      <c r="Z259" s="36"/>
      <c r="AA259" s="66"/>
      <c r="AB259" s="36"/>
      <c r="AC259" s="36"/>
      <c r="AD259" s="36"/>
      <c r="AE259" s="36"/>
      <c r="AF259" s="36"/>
      <c r="AG259" s="36"/>
      <c r="AH259" s="29"/>
      <c r="AI259" s="36"/>
      <c r="AJ259" s="29"/>
      <c r="AK259" s="36"/>
      <c r="AL259" s="36"/>
      <c r="AM259" s="36"/>
      <c r="AN259" s="29"/>
      <c r="AO259" s="36"/>
      <c r="AP259" s="29"/>
      <c r="AQ259" s="36"/>
      <c r="AR259" s="29"/>
      <c r="AS259" s="36"/>
      <c r="AT259" s="36"/>
      <c r="AU259" s="36"/>
      <c r="AV259" s="29"/>
      <c r="AW259" s="36"/>
      <c r="AX259" s="36"/>
      <c r="AY259" s="36"/>
      <c r="AZ259" s="29"/>
      <c r="BA259" s="36"/>
      <c r="BB259" s="36"/>
      <c r="BC259" s="36"/>
      <c r="BD259" s="36"/>
      <c r="BE259" s="36"/>
      <c r="BF259" s="36"/>
      <c r="BG259" s="36"/>
      <c r="BH259" s="36"/>
      <c r="BI259" s="36"/>
      <c r="BJ259" s="29"/>
      <c r="BK259" s="36"/>
      <c r="BL259" s="29"/>
      <c r="BM259" s="36"/>
      <c r="BN259" s="36"/>
      <c r="BO259" s="36"/>
      <c r="BP259" s="29"/>
      <c r="BQ259" s="36"/>
      <c r="BR259" s="29"/>
      <c r="BS259" s="36"/>
      <c r="BT259" s="36"/>
      <c r="BU259" s="36"/>
      <c r="BV259" s="36"/>
    </row>
    <row r="260" spans="1:75" x14ac:dyDescent="0.25">
      <c r="A260" s="16">
        <v>258</v>
      </c>
      <c r="B260" s="16">
        <v>2</v>
      </c>
      <c r="C260" s="31" t="s">
        <v>713</v>
      </c>
      <c r="D260" s="40">
        <f>январь!D260-февраль!E260</f>
        <v>-426.53831376811587</v>
      </c>
      <c r="E260" s="40">
        <f t="shared" ref="E260:E323" si="4">G260+H260+J260+L260+N260+P260+R260+T260+V260+X260+Z260+AC260+AE260+AG260+AI260+AK260+AM260+AO260+AQ260+AS260+AU260+AW260+AY260+BA260+BC260+BE260+BG260+BI260+BK260+BM260+BO260+BQ260+BS260+BU260+BV260</f>
        <v>0</v>
      </c>
      <c r="F260" s="36"/>
      <c r="G260" s="36"/>
      <c r="H260" s="36"/>
      <c r="I260" s="27"/>
      <c r="J260" s="36"/>
      <c r="K260" s="36"/>
      <c r="L260" s="36"/>
      <c r="M260" s="36"/>
      <c r="N260" s="36"/>
      <c r="O260" s="29"/>
      <c r="P260" s="36"/>
      <c r="Q260" s="29"/>
      <c r="R260" s="36"/>
      <c r="S260" s="36"/>
      <c r="T260" s="36"/>
      <c r="U260" s="36"/>
      <c r="V260" s="36"/>
      <c r="W260" s="36"/>
      <c r="X260" s="36"/>
      <c r="Y260" s="29"/>
      <c r="Z260" s="36"/>
      <c r="AA260" s="66"/>
      <c r="AB260" s="36"/>
      <c r="AC260" s="36"/>
      <c r="AD260" s="36"/>
      <c r="AE260" s="36"/>
      <c r="AF260" s="36"/>
      <c r="AG260" s="36"/>
      <c r="AH260" s="29"/>
      <c r="AI260" s="36"/>
      <c r="AJ260" s="29"/>
      <c r="AK260" s="36"/>
      <c r="AL260" s="36"/>
      <c r="AM260" s="36"/>
      <c r="AN260" s="29"/>
      <c r="AO260" s="36"/>
      <c r="AP260" s="29"/>
      <c r="AQ260" s="36"/>
      <c r="AR260" s="29"/>
      <c r="AS260" s="36"/>
      <c r="AT260" s="36"/>
      <c r="AU260" s="36"/>
      <c r="AV260" s="29"/>
      <c r="AW260" s="36"/>
      <c r="AX260" s="36"/>
      <c r="AY260" s="36"/>
      <c r="AZ260" s="29"/>
      <c r="BA260" s="36"/>
      <c r="BB260" s="36"/>
      <c r="BC260" s="36"/>
      <c r="BD260" s="36"/>
      <c r="BE260" s="36"/>
      <c r="BF260" s="36"/>
      <c r="BG260" s="36"/>
      <c r="BH260" s="36"/>
      <c r="BI260" s="36"/>
      <c r="BJ260" s="29"/>
      <c r="BK260" s="36"/>
      <c r="BL260" s="29"/>
      <c r="BM260" s="36"/>
      <c r="BN260" s="36"/>
      <c r="BO260" s="36"/>
      <c r="BP260" s="29"/>
      <c r="BQ260" s="36"/>
      <c r="BR260" s="29"/>
      <c r="BS260" s="36"/>
      <c r="BT260" s="36"/>
      <c r="BU260" s="36"/>
      <c r="BV260" s="36"/>
    </row>
    <row r="261" spans="1:75" x14ac:dyDescent="0.25">
      <c r="A261" s="16">
        <v>259</v>
      </c>
      <c r="B261" s="16">
        <v>2</v>
      </c>
      <c r="C261" s="31" t="s">
        <v>714</v>
      </c>
      <c r="D261" s="40">
        <f>январь!D261-февраль!E261</f>
        <v>-141.34511813526569</v>
      </c>
      <c r="E261" s="40">
        <f t="shared" si="4"/>
        <v>0</v>
      </c>
      <c r="F261" s="36"/>
      <c r="G261" s="36"/>
      <c r="H261" s="36"/>
      <c r="I261" s="27"/>
      <c r="J261" s="36"/>
      <c r="K261" s="36"/>
      <c r="L261" s="36"/>
      <c r="M261" s="36"/>
      <c r="N261" s="36"/>
      <c r="O261" s="29"/>
      <c r="P261" s="36"/>
      <c r="Q261" s="29"/>
      <c r="R261" s="36"/>
      <c r="S261" s="36"/>
      <c r="T261" s="36"/>
      <c r="U261" s="36"/>
      <c r="V261" s="36"/>
      <c r="W261" s="36"/>
      <c r="X261" s="36"/>
      <c r="Y261" s="29"/>
      <c r="Z261" s="36"/>
      <c r="AA261" s="66"/>
      <c r="AB261" s="36"/>
      <c r="AC261" s="36"/>
      <c r="AD261" s="36"/>
      <c r="AE261" s="36"/>
      <c r="AF261" s="36"/>
      <c r="AG261" s="36"/>
      <c r="AH261" s="29"/>
      <c r="AI261" s="36"/>
      <c r="AJ261" s="29"/>
      <c r="AK261" s="36"/>
      <c r="AL261" s="36"/>
      <c r="AM261" s="36"/>
      <c r="AN261" s="29"/>
      <c r="AO261" s="36"/>
      <c r="AP261" s="29"/>
      <c r="AQ261" s="36"/>
      <c r="AR261" s="29"/>
      <c r="AS261" s="36"/>
      <c r="AT261" s="36"/>
      <c r="AU261" s="36"/>
      <c r="AV261" s="29"/>
      <c r="AW261" s="36"/>
      <c r="AX261" s="36"/>
      <c r="AY261" s="36"/>
      <c r="AZ261" s="29"/>
      <c r="BA261" s="36"/>
      <c r="BB261" s="36"/>
      <c r="BC261" s="36"/>
      <c r="BD261" s="36"/>
      <c r="BE261" s="36"/>
      <c r="BF261" s="36"/>
      <c r="BG261" s="36"/>
      <c r="BH261" s="36"/>
      <c r="BI261" s="36"/>
      <c r="BJ261" s="29"/>
      <c r="BK261" s="36"/>
      <c r="BL261" s="29"/>
      <c r="BM261" s="36"/>
      <c r="BN261" s="36"/>
      <c r="BO261" s="36"/>
      <c r="BP261" s="29"/>
      <c r="BQ261" s="36"/>
      <c r="BR261" s="29"/>
      <c r="BS261" s="36"/>
      <c r="BT261" s="36"/>
      <c r="BU261" s="36"/>
      <c r="BV261" s="36"/>
    </row>
    <row r="262" spans="1:75" x14ac:dyDescent="0.25">
      <c r="A262" s="16">
        <v>260</v>
      </c>
      <c r="B262" s="16">
        <v>2</v>
      </c>
      <c r="C262" s="31" t="s">
        <v>715</v>
      </c>
      <c r="D262" s="40">
        <f>январь!D262-февраль!E262</f>
        <v>80.730693990338153</v>
      </c>
      <c r="E262" s="40">
        <f t="shared" si="4"/>
        <v>0</v>
      </c>
      <c r="F262" s="36"/>
      <c r="G262" s="36"/>
      <c r="H262" s="36"/>
      <c r="I262" s="27"/>
      <c r="J262" s="36"/>
      <c r="K262" s="36"/>
      <c r="L262" s="36"/>
      <c r="M262" s="36"/>
      <c r="N262" s="36"/>
      <c r="O262" s="29"/>
      <c r="P262" s="36"/>
      <c r="Q262" s="29"/>
      <c r="R262" s="36"/>
      <c r="S262" s="36"/>
      <c r="T262" s="36"/>
      <c r="U262" s="36"/>
      <c r="V262" s="36"/>
      <c r="W262" s="36"/>
      <c r="X262" s="36"/>
      <c r="Y262" s="29"/>
      <c r="Z262" s="36"/>
      <c r="AA262" s="66"/>
      <c r="AB262" s="36"/>
      <c r="AC262" s="36"/>
      <c r="AD262" s="36"/>
      <c r="AE262" s="36"/>
      <c r="AF262" s="36"/>
      <c r="AG262" s="36"/>
      <c r="AH262" s="29"/>
      <c r="AI262" s="36"/>
      <c r="AJ262" s="29"/>
      <c r="AK262" s="36"/>
      <c r="AL262" s="36"/>
      <c r="AM262" s="36"/>
      <c r="AN262" s="29"/>
      <c r="AO262" s="36"/>
      <c r="AP262" s="29"/>
      <c r="AQ262" s="36"/>
      <c r="AR262" s="29"/>
      <c r="AS262" s="36"/>
      <c r="AT262" s="36"/>
      <c r="AU262" s="36"/>
      <c r="AV262" s="29"/>
      <c r="AW262" s="36"/>
      <c r="AX262" s="36"/>
      <c r="AY262" s="36"/>
      <c r="AZ262" s="29"/>
      <c r="BA262" s="36"/>
      <c r="BB262" s="36"/>
      <c r="BC262" s="36"/>
      <c r="BD262" s="36"/>
      <c r="BE262" s="36"/>
      <c r="BF262" s="36"/>
      <c r="BG262" s="36"/>
      <c r="BH262" s="36"/>
      <c r="BI262" s="36"/>
      <c r="BJ262" s="29"/>
      <c r="BK262" s="36"/>
      <c r="BL262" s="29"/>
      <c r="BM262" s="36"/>
      <c r="BN262" s="36"/>
      <c r="BO262" s="36"/>
      <c r="BP262" s="29"/>
      <c r="BQ262" s="36"/>
      <c r="BR262" s="29"/>
      <c r="BS262" s="36"/>
      <c r="BT262" s="36"/>
      <c r="BU262" s="36"/>
      <c r="BV262" s="36"/>
    </row>
    <row r="263" spans="1:75" x14ac:dyDescent="0.25">
      <c r="A263" s="16">
        <v>261</v>
      </c>
      <c r="B263" s="16">
        <v>2</v>
      </c>
      <c r="C263" s="31" t="s">
        <v>716</v>
      </c>
      <c r="D263" s="40">
        <f>январь!D263-февраль!E263</f>
        <v>-224.77885552657006</v>
      </c>
      <c r="E263" s="40">
        <f t="shared" si="4"/>
        <v>0</v>
      </c>
      <c r="F263" s="36"/>
      <c r="G263" s="36"/>
      <c r="H263" s="36"/>
      <c r="I263" s="27"/>
      <c r="J263" s="36"/>
      <c r="K263" s="36"/>
      <c r="L263" s="36"/>
      <c r="M263" s="36"/>
      <c r="N263" s="36"/>
      <c r="O263" s="29"/>
      <c r="P263" s="36"/>
      <c r="Q263" s="29"/>
      <c r="R263" s="36"/>
      <c r="S263" s="36"/>
      <c r="T263" s="36"/>
      <c r="U263" s="36"/>
      <c r="V263" s="36"/>
      <c r="W263" s="36"/>
      <c r="X263" s="36"/>
      <c r="Y263" s="29"/>
      <c r="Z263" s="36"/>
      <c r="AA263" s="66"/>
      <c r="AB263" s="36"/>
      <c r="AC263" s="36"/>
      <c r="AD263" s="36"/>
      <c r="AE263" s="36"/>
      <c r="AF263" s="36"/>
      <c r="AG263" s="36"/>
      <c r="AH263" s="29"/>
      <c r="AI263" s="36"/>
      <c r="AJ263" s="29"/>
      <c r="AK263" s="36"/>
      <c r="AL263" s="36"/>
      <c r="AM263" s="36"/>
      <c r="AN263" s="29"/>
      <c r="AO263" s="36"/>
      <c r="AP263" s="29"/>
      <c r="AQ263" s="36"/>
      <c r="AR263" s="29"/>
      <c r="AS263" s="36"/>
      <c r="AT263" s="36"/>
      <c r="AU263" s="36"/>
      <c r="AV263" s="29"/>
      <c r="AW263" s="36"/>
      <c r="AX263" s="36"/>
      <c r="AY263" s="36"/>
      <c r="AZ263" s="29"/>
      <c r="BA263" s="36"/>
      <c r="BB263" s="36"/>
      <c r="BC263" s="36"/>
      <c r="BD263" s="36"/>
      <c r="BE263" s="36"/>
      <c r="BF263" s="36"/>
      <c r="BG263" s="36"/>
      <c r="BH263" s="36"/>
      <c r="BI263" s="36"/>
      <c r="BJ263" s="29"/>
      <c r="BK263" s="36"/>
      <c r="BL263" s="29"/>
      <c r="BM263" s="36"/>
      <c r="BN263" s="36"/>
      <c r="BO263" s="36"/>
      <c r="BP263" s="29"/>
      <c r="BQ263" s="36"/>
      <c r="BR263" s="29"/>
      <c r="BS263" s="36"/>
      <c r="BT263" s="36"/>
      <c r="BU263" s="36"/>
      <c r="BV263" s="36"/>
    </row>
    <row r="264" spans="1:75" x14ac:dyDescent="0.25">
      <c r="A264" s="16">
        <v>262</v>
      </c>
      <c r="B264" s="16">
        <v>2</v>
      </c>
      <c r="C264" s="31" t="s">
        <v>717</v>
      </c>
      <c r="D264" s="40">
        <f>январь!D264-февраль!E264</f>
        <v>-209.13225197101451</v>
      </c>
      <c r="E264" s="40">
        <f t="shared" si="4"/>
        <v>0</v>
      </c>
      <c r="F264" s="36"/>
      <c r="G264" s="36"/>
      <c r="H264" s="36"/>
      <c r="I264" s="27"/>
      <c r="J264" s="36"/>
      <c r="K264" s="36"/>
      <c r="L264" s="36"/>
      <c r="M264" s="36"/>
      <c r="N264" s="36"/>
      <c r="O264" s="29"/>
      <c r="P264" s="36"/>
      <c r="Q264" s="29"/>
      <c r="R264" s="36"/>
      <c r="S264" s="36"/>
      <c r="T264" s="36"/>
      <c r="U264" s="36"/>
      <c r="V264" s="36"/>
      <c r="W264" s="36"/>
      <c r="X264" s="36"/>
      <c r="Y264" s="29"/>
      <c r="Z264" s="36"/>
      <c r="AA264" s="66"/>
      <c r="AB264" s="36"/>
      <c r="AC264" s="36"/>
      <c r="AD264" s="36"/>
      <c r="AE264" s="36"/>
      <c r="AF264" s="36"/>
      <c r="AG264" s="36"/>
      <c r="AH264" s="29"/>
      <c r="AI264" s="36"/>
      <c r="AJ264" s="29"/>
      <c r="AK264" s="36"/>
      <c r="AL264" s="36"/>
      <c r="AM264" s="36"/>
      <c r="AN264" s="29"/>
      <c r="AO264" s="36"/>
      <c r="AP264" s="29"/>
      <c r="AQ264" s="36"/>
      <c r="AR264" s="29"/>
      <c r="AS264" s="36"/>
      <c r="AT264" s="36"/>
      <c r="AU264" s="36"/>
      <c r="AV264" s="29"/>
      <c r="AW264" s="36"/>
      <c r="AX264" s="36"/>
      <c r="AY264" s="36"/>
      <c r="AZ264" s="29"/>
      <c r="BA264" s="36"/>
      <c r="BB264" s="36"/>
      <c r="BC264" s="36"/>
      <c r="BD264" s="36"/>
      <c r="BE264" s="36"/>
      <c r="BF264" s="36"/>
      <c r="BG264" s="36"/>
      <c r="BH264" s="36"/>
      <c r="BI264" s="36"/>
      <c r="BJ264" s="29"/>
      <c r="BK264" s="36"/>
      <c r="BL264" s="29"/>
      <c r="BM264" s="36"/>
      <c r="BN264" s="36"/>
      <c r="BO264" s="36"/>
      <c r="BP264" s="29"/>
      <c r="BQ264" s="36"/>
      <c r="BR264" s="29"/>
      <c r="BS264" s="36"/>
      <c r="BT264" s="36"/>
      <c r="BU264" s="36"/>
      <c r="BV264" s="36"/>
    </row>
    <row r="265" spans="1:75" x14ac:dyDescent="0.25">
      <c r="A265" s="16">
        <v>263</v>
      </c>
      <c r="B265" s="16">
        <v>1</v>
      </c>
      <c r="C265" s="31" t="s">
        <v>718</v>
      </c>
      <c r="D265" s="40">
        <f>январь!D265-февраль!E265</f>
        <v>194.61232661835749</v>
      </c>
      <c r="E265" s="40">
        <f t="shared" si="4"/>
        <v>0</v>
      </c>
      <c r="F265" s="36"/>
      <c r="G265" s="36"/>
      <c r="H265" s="36"/>
      <c r="I265" s="27"/>
      <c r="J265" s="36"/>
      <c r="K265" s="36"/>
      <c r="L265" s="36"/>
      <c r="M265" s="36"/>
      <c r="N265" s="36"/>
      <c r="O265" s="29"/>
      <c r="P265" s="36"/>
      <c r="Q265" s="29"/>
      <c r="R265" s="36"/>
      <c r="S265" s="36"/>
      <c r="T265" s="36"/>
      <c r="U265" s="36"/>
      <c r="V265" s="36"/>
      <c r="W265" s="36"/>
      <c r="X265" s="36"/>
      <c r="Y265" s="29"/>
      <c r="Z265" s="36"/>
      <c r="AA265" s="66"/>
      <c r="AB265" s="36"/>
      <c r="AC265" s="36"/>
      <c r="AD265" s="36"/>
      <c r="AE265" s="36"/>
      <c r="AF265" s="36"/>
      <c r="AG265" s="36"/>
      <c r="AH265" s="29"/>
      <c r="AI265" s="36"/>
      <c r="AJ265" s="29"/>
      <c r="AK265" s="36"/>
      <c r="AL265" s="36"/>
      <c r="AM265" s="36"/>
      <c r="AN265" s="29"/>
      <c r="AO265" s="36"/>
      <c r="AP265" s="29"/>
      <c r="AQ265" s="36"/>
      <c r="AR265" s="29"/>
      <c r="AS265" s="36"/>
      <c r="AT265" s="36"/>
      <c r="AU265" s="36"/>
      <c r="AV265" s="29"/>
      <c r="AW265" s="36"/>
      <c r="AX265" s="36"/>
      <c r="AY265" s="36"/>
      <c r="AZ265" s="29"/>
      <c r="BA265" s="36"/>
      <c r="BB265" s="36"/>
      <c r="BC265" s="36"/>
      <c r="BD265" s="36"/>
      <c r="BE265" s="36"/>
      <c r="BF265" s="36"/>
      <c r="BG265" s="36"/>
      <c r="BH265" s="36"/>
      <c r="BI265" s="36"/>
      <c r="BJ265" s="29"/>
      <c r="BK265" s="36"/>
      <c r="BL265" s="29"/>
      <c r="BM265" s="36"/>
      <c r="BN265" s="36"/>
      <c r="BO265" s="36"/>
      <c r="BP265" s="29"/>
      <c r="BQ265" s="36"/>
      <c r="BR265" s="29"/>
      <c r="BS265" s="36"/>
      <c r="BT265" s="36"/>
      <c r="BU265" s="36"/>
      <c r="BV265" s="36"/>
    </row>
    <row r="266" spans="1:75" x14ac:dyDescent="0.25">
      <c r="A266" s="16">
        <v>264</v>
      </c>
      <c r="B266" s="16">
        <v>3</v>
      </c>
      <c r="C266" s="31" t="s">
        <v>719</v>
      </c>
      <c r="D266" s="40">
        <f>январь!D266-февраль!E266</f>
        <v>-153.28655192270526</v>
      </c>
      <c r="E266" s="40">
        <f t="shared" si="4"/>
        <v>0</v>
      </c>
      <c r="F266" s="36"/>
      <c r="G266" s="36"/>
      <c r="H266" s="36"/>
      <c r="I266" s="27"/>
      <c r="J266" s="36"/>
      <c r="K266" s="36"/>
      <c r="L266" s="36"/>
      <c r="M266" s="36"/>
      <c r="N266" s="36"/>
      <c r="O266" s="29"/>
      <c r="P266" s="36"/>
      <c r="Q266" s="29"/>
      <c r="R266" s="36"/>
      <c r="S266" s="36"/>
      <c r="T266" s="36"/>
      <c r="U266" s="36"/>
      <c r="V266" s="36"/>
      <c r="W266" s="36"/>
      <c r="X266" s="36"/>
      <c r="Y266" s="29"/>
      <c r="Z266" s="36"/>
      <c r="AA266" s="66"/>
      <c r="AB266" s="36"/>
      <c r="AC266" s="36"/>
      <c r="AD266" s="36"/>
      <c r="AE266" s="36"/>
      <c r="AF266" s="36"/>
      <c r="AG266" s="36"/>
      <c r="AH266" s="29"/>
      <c r="AI266" s="36"/>
      <c r="AJ266" s="29"/>
      <c r="AK266" s="36"/>
      <c r="AL266" s="36"/>
      <c r="AM266" s="36"/>
      <c r="AN266" s="29"/>
      <c r="AO266" s="36"/>
      <c r="AP266" s="29"/>
      <c r="AQ266" s="36"/>
      <c r="AR266" s="29"/>
      <c r="AS266" s="36"/>
      <c r="AT266" s="36"/>
      <c r="AU266" s="36"/>
      <c r="AV266" s="29"/>
      <c r="AW266" s="36"/>
      <c r="AX266" s="36"/>
      <c r="AY266" s="36"/>
      <c r="AZ266" s="29"/>
      <c r="BA266" s="36"/>
      <c r="BB266" s="36"/>
      <c r="BC266" s="36"/>
      <c r="BD266" s="36"/>
      <c r="BE266" s="36"/>
      <c r="BF266" s="36"/>
      <c r="BG266" s="36"/>
      <c r="BH266" s="36"/>
      <c r="BI266" s="36"/>
      <c r="BJ266" s="29"/>
      <c r="BK266" s="36"/>
      <c r="BL266" s="29"/>
      <c r="BM266" s="36"/>
      <c r="BN266" s="36"/>
      <c r="BO266" s="36"/>
      <c r="BP266" s="29"/>
      <c r="BQ266" s="36"/>
      <c r="BR266" s="29"/>
      <c r="BS266" s="36"/>
      <c r="BT266" s="36"/>
      <c r="BU266" s="36"/>
      <c r="BV266" s="36"/>
    </row>
    <row r="267" spans="1:75" s="86" customFormat="1" x14ac:dyDescent="0.25">
      <c r="A267" s="79">
        <v>265</v>
      </c>
      <c r="B267" s="79">
        <v>1</v>
      </c>
      <c r="C267" s="80" t="s">
        <v>720</v>
      </c>
      <c r="D267" s="40">
        <f>январь!D267-февраль!E267</f>
        <v>1610.4069796328502</v>
      </c>
      <c r="E267" s="81">
        <f t="shared" si="4"/>
        <v>1.1659999999999999</v>
      </c>
      <c r="F267" s="82"/>
      <c r="G267" s="82"/>
      <c r="H267" s="82"/>
      <c r="I267" s="83"/>
      <c r="J267" s="82"/>
      <c r="K267" s="82"/>
      <c r="L267" s="82"/>
      <c r="M267" s="82"/>
      <c r="N267" s="82"/>
      <c r="O267" s="84"/>
      <c r="P267" s="82"/>
      <c r="Q267" s="84"/>
      <c r="R267" s="82"/>
      <c r="S267" s="82"/>
      <c r="T267" s="82"/>
      <c r="U267" s="82"/>
      <c r="V267" s="82"/>
      <c r="W267" s="82"/>
      <c r="X267" s="82"/>
      <c r="Y267" s="84"/>
      <c r="Z267" s="82"/>
      <c r="AA267" s="85"/>
      <c r="AB267" s="82"/>
      <c r="AC267" s="82"/>
      <c r="AD267" s="82"/>
      <c r="AE267" s="82"/>
      <c r="AF267" s="82"/>
      <c r="AG267" s="82"/>
      <c r="AH267" s="84"/>
      <c r="AI267" s="82"/>
      <c r="AJ267" s="84"/>
      <c r="AK267" s="82"/>
      <c r="AL267" s="82"/>
      <c r="AM267" s="82"/>
      <c r="AN267" s="84"/>
      <c r="AO267" s="82"/>
      <c r="AP267" s="84"/>
      <c r="AQ267" s="82"/>
      <c r="AR267" s="84"/>
      <c r="AS267" s="82"/>
      <c r="AT267" s="82"/>
      <c r="AU267" s="82"/>
      <c r="AV267" s="84"/>
      <c r="AW267" s="82"/>
      <c r="AX267" s="82"/>
      <c r="AY267" s="82"/>
      <c r="AZ267" s="84"/>
      <c r="BA267" s="82"/>
      <c r="BB267" s="82"/>
      <c r="BC267" s="82"/>
      <c r="BD267" s="82"/>
      <c r="BE267" s="82"/>
      <c r="BF267" s="82"/>
      <c r="BG267" s="82"/>
      <c r="BH267" s="82"/>
      <c r="BI267" s="82"/>
      <c r="BJ267" s="84"/>
      <c r="BK267" s="82"/>
      <c r="BL267" s="84"/>
      <c r="BM267" s="82"/>
      <c r="BN267" s="82"/>
      <c r="BO267" s="82"/>
      <c r="BP267" s="84">
        <v>1</v>
      </c>
      <c r="BQ267" s="82">
        <v>1.1659999999999999</v>
      </c>
      <c r="BR267" s="84"/>
      <c r="BS267" s="82"/>
      <c r="BT267" s="82"/>
      <c r="BU267" s="82"/>
      <c r="BV267" s="82"/>
    </row>
    <row r="268" spans="1:75" s="86" customFormat="1" x14ac:dyDescent="0.25">
      <c r="A268" s="79">
        <v>266</v>
      </c>
      <c r="B268" s="79">
        <v>3</v>
      </c>
      <c r="C268" s="80" t="s">
        <v>721</v>
      </c>
      <c r="D268" s="40">
        <f>январь!D268-февраль!E268</f>
        <v>427.77793849275361</v>
      </c>
      <c r="E268" s="81">
        <f t="shared" si="4"/>
        <v>11.375999999999999</v>
      </c>
      <c r="F268" s="82"/>
      <c r="G268" s="82"/>
      <c r="H268" s="82"/>
      <c r="I268" s="83"/>
      <c r="J268" s="82"/>
      <c r="K268" s="82"/>
      <c r="L268" s="82"/>
      <c r="M268" s="82"/>
      <c r="N268" s="82"/>
      <c r="O268" s="84"/>
      <c r="P268" s="82"/>
      <c r="Q268" s="84"/>
      <c r="R268" s="82"/>
      <c r="S268" s="82"/>
      <c r="T268" s="82"/>
      <c r="U268" s="82"/>
      <c r="V268" s="82"/>
      <c r="W268" s="82"/>
      <c r="X268" s="82"/>
      <c r="Y268" s="84"/>
      <c r="Z268" s="82"/>
      <c r="AA268" s="85"/>
      <c r="AB268" s="82"/>
      <c r="AC268" s="82"/>
      <c r="AD268" s="82"/>
      <c r="AE268" s="82"/>
      <c r="AF268" s="82"/>
      <c r="AG268" s="82"/>
      <c r="AH268" s="84"/>
      <c r="AI268" s="82"/>
      <c r="AJ268" s="84"/>
      <c r="AK268" s="82"/>
      <c r="AL268" s="82"/>
      <c r="AM268" s="82"/>
      <c r="AN268" s="84"/>
      <c r="AO268" s="82"/>
      <c r="AP268" s="84"/>
      <c r="AQ268" s="82"/>
      <c r="AR268" s="84"/>
      <c r="AS268" s="82"/>
      <c r="AT268" s="82"/>
      <c r="AU268" s="82"/>
      <c r="AV268" s="84"/>
      <c r="AW268" s="82"/>
      <c r="AX268" s="82"/>
      <c r="AY268" s="82"/>
      <c r="AZ268" s="84"/>
      <c r="BA268" s="82"/>
      <c r="BB268" s="82"/>
      <c r="BC268" s="82"/>
      <c r="BD268" s="82"/>
      <c r="BE268" s="82"/>
      <c r="BF268" s="82">
        <v>0.01</v>
      </c>
      <c r="BG268" s="82">
        <v>11.375999999999999</v>
      </c>
      <c r="BH268" s="82"/>
      <c r="BI268" s="82"/>
      <c r="BJ268" s="84"/>
      <c r="BK268" s="82"/>
      <c r="BL268" s="84"/>
      <c r="BM268" s="82"/>
      <c r="BN268" s="82"/>
      <c r="BO268" s="82"/>
      <c r="BP268" s="84"/>
      <c r="BQ268" s="82"/>
      <c r="BR268" s="84"/>
      <c r="BS268" s="82"/>
      <c r="BT268" s="82"/>
      <c r="BU268" s="82"/>
      <c r="BV268" s="82"/>
    </row>
    <row r="269" spans="1:75" x14ac:dyDescent="0.25">
      <c r="A269" s="16">
        <v>267</v>
      </c>
      <c r="B269" s="16">
        <v>3</v>
      </c>
      <c r="C269" s="31" t="s">
        <v>722</v>
      </c>
      <c r="D269" s="40">
        <f>январь!D269-февраль!E269</f>
        <v>1122.7964765700483</v>
      </c>
      <c r="E269" s="40">
        <f t="shared" si="4"/>
        <v>0</v>
      </c>
      <c r="F269" s="36"/>
      <c r="G269" s="36"/>
      <c r="H269" s="36"/>
      <c r="I269" s="27"/>
      <c r="J269" s="36"/>
      <c r="K269" s="36"/>
      <c r="L269" s="36"/>
      <c r="M269" s="36"/>
      <c r="N269" s="36"/>
      <c r="O269" s="29"/>
      <c r="P269" s="36"/>
      <c r="Q269" s="29"/>
      <c r="R269" s="36"/>
      <c r="S269" s="36"/>
      <c r="T269" s="36"/>
      <c r="U269" s="36"/>
      <c r="V269" s="36"/>
      <c r="W269" s="36"/>
      <c r="X269" s="36"/>
      <c r="Y269" s="29"/>
      <c r="Z269" s="36"/>
      <c r="AA269" s="66"/>
      <c r="AB269" s="36"/>
      <c r="AC269" s="36"/>
      <c r="AD269" s="36"/>
      <c r="AE269" s="36"/>
      <c r="AF269" s="36"/>
      <c r="AG269" s="36"/>
      <c r="AH269" s="29"/>
      <c r="AI269" s="36"/>
      <c r="AJ269" s="29"/>
      <c r="AK269" s="36"/>
      <c r="AL269" s="36"/>
      <c r="AM269" s="36"/>
      <c r="AN269" s="29"/>
      <c r="AO269" s="36"/>
      <c r="AP269" s="29"/>
      <c r="AQ269" s="36"/>
      <c r="AR269" s="29"/>
      <c r="AS269" s="36"/>
      <c r="AT269" s="36"/>
      <c r="AU269" s="36"/>
      <c r="AV269" s="29"/>
      <c r="AW269" s="36"/>
      <c r="AX269" s="36"/>
      <c r="AY269" s="36"/>
      <c r="AZ269" s="29"/>
      <c r="BA269" s="36"/>
      <c r="BB269" s="36"/>
      <c r="BC269" s="36"/>
      <c r="BD269" s="36"/>
      <c r="BE269" s="36"/>
      <c r="BF269" s="36"/>
      <c r="BG269" s="36"/>
      <c r="BH269" s="36"/>
      <c r="BI269" s="36"/>
      <c r="BJ269" s="29"/>
      <c r="BK269" s="36"/>
      <c r="BL269" s="29"/>
      <c r="BM269" s="36"/>
      <c r="BN269" s="36"/>
      <c r="BO269" s="36"/>
      <c r="BP269" s="29"/>
      <c r="BQ269" s="36"/>
      <c r="BR269" s="29"/>
      <c r="BS269" s="36"/>
      <c r="BT269" s="36"/>
      <c r="BU269" s="36"/>
      <c r="BV269" s="36"/>
    </row>
    <row r="270" spans="1:75" s="86" customFormat="1" x14ac:dyDescent="0.25">
      <c r="A270" s="79">
        <v>268</v>
      </c>
      <c r="B270" s="79">
        <v>3</v>
      </c>
      <c r="C270" s="80" t="s">
        <v>723</v>
      </c>
      <c r="D270" s="40">
        <f>январь!D270-февраль!E270</f>
        <v>81.155643294686001</v>
      </c>
      <c r="E270" s="81">
        <f t="shared" si="4"/>
        <v>6.0049999999999999</v>
      </c>
      <c r="F270" s="82"/>
      <c r="G270" s="82"/>
      <c r="H270" s="82"/>
      <c r="I270" s="83"/>
      <c r="J270" s="82"/>
      <c r="K270" s="82"/>
      <c r="L270" s="82"/>
      <c r="M270" s="82"/>
      <c r="N270" s="82"/>
      <c r="O270" s="84"/>
      <c r="P270" s="82"/>
      <c r="Q270" s="84"/>
      <c r="R270" s="82"/>
      <c r="S270" s="82"/>
      <c r="T270" s="82"/>
      <c r="U270" s="82"/>
      <c r="V270" s="82"/>
      <c r="W270" s="82"/>
      <c r="X270" s="82"/>
      <c r="Y270" s="84"/>
      <c r="Z270" s="82"/>
      <c r="AA270" s="85"/>
      <c r="AB270" s="82"/>
      <c r="AC270" s="82"/>
      <c r="AD270" s="82"/>
      <c r="AE270" s="82"/>
      <c r="AF270" s="82"/>
      <c r="AG270" s="82"/>
      <c r="AH270" s="84"/>
      <c r="AI270" s="82"/>
      <c r="AJ270" s="84"/>
      <c r="AK270" s="82"/>
      <c r="AL270" s="82"/>
      <c r="AM270" s="82"/>
      <c r="AN270" s="84"/>
      <c r="AO270" s="82"/>
      <c r="AP270" s="84"/>
      <c r="AQ270" s="82"/>
      <c r="AR270" s="84"/>
      <c r="AS270" s="82"/>
      <c r="AT270" s="82"/>
      <c r="AU270" s="82"/>
      <c r="AV270" s="84"/>
      <c r="AW270" s="82"/>
      <c r="AX270" s="82"/>
      <c r="AY270" s="82"/>
      <c r="AZ270" s="84"/>
      <c r="BA270" s="82"/>
      <c r="BB270" s="82"/>
      <c r="BC270" s="82"/>
      <c r="BD270" s="82">
        <v>0.01</v>
      </c>
      <c r="BE270" s="82">
        <v>6.0049999999999999</v>
      </c>
      <c r="BF270" s="82"/>
      <c r="BG270" s="82"/>
      <c r="BH270" s="82"/>
      <c r="BI270" s="82"/>
      <c r="BJ270" s="84"/>
      <c r="BK270" s="82"/>
      <c r="BL270" s="84"/>
      <c r="BM270" s="82"/>
      <c r="BN270" s="82"/>
      <c r="BO270" s="82"/>
      <c r="BP270" s="84"/>
      <c r="BQ270" s="82"/>
      <c r="BR270" s="84"/>
      <c r="BS270" s="82"/>
      <c r="BT270" s="82"/>
      <c r="BU270" s="82"/>
      <c r="BV270" s="82"/>
    </row>
    <row r="271" spans="1:75" s="86" customFormat="1" x14ac:dyDescent="0.25">
      <c r="A271" s="79">
        <v>269</v>
      </c>
      <c r="B271" s="79">
        <v>3</v>
      </c>
      <c r="C271" s="80" t="s">
        <v>724</v>
      </c>
      <c r="D271" s="40">
        <f>январь!D271-февраль!E271</f>
        <v>-125.76728330434786</v>
      </c>
      <c r="E271" s="81">
        <f t="shared" si="4"/>
        <v>54.89</v>
      </c>
      <c r="F271" s="82"/>
      <c r="G271" s="82"/>
      <c r="H271" s="82"/>
      <c r="I271" s="83"/>
      <c r="J271" s="82"/>
      <c r="K271" s="82"/>
      <c r="L271" s="82"/>
      <c r="M271" s="82">
        <v>0.06</v>
      </c>
      <c r="N271" s="82">
        <v>54.89</v>
      </c>
      <c r="O271" s="84"/>
      <c r="P271" s="82"/>
      <c r="Q271" s="84"/>
      <c r="R271" s="82"/>
      <c r="S271" s="82"/>
      <c r="T271" s="82"/>
      <c r="U271" s="82"/>
      <c r="V271" s="82"/>
      <c r="W271" s="82"/>
      <c r="X271" s="82"/>
      <c r="Y271" s="84"/>
      <c r="Z271" s="82"/>
      <c r="AA271" s="85"/>
      <c r="AB271" s="82"/>
      <c r="AC271" s="82"/>
      <c r="AD271" s="82"/>
      <c r="AE271" s="82"/>
      <c r="AF271" s="82"/>
      <c r="AG271" s="82"/>
      <c r="AH271" s="84"/>
      <c r="AI271" s="82"/>
      <c r="AJ271" s="84"/>
      <c r="AK271" s="82"/>
      <c r="AL271" s="82"/>
      <c r="AM271" s="82"/>
      <c r="AN271" s="84"/>
      <c r="AO271" s="82"/>
      <c r="AP271" s="84"/>
      <c r="AQ271" s="82"/>
      <c r="AR271" s="84"/>
      <c r="AS271" s="82"/>
      <c r="AT271" s="82"/>
      <c r="AU271" s="82"/>
      <c r="AV271" s="84"/>
      <c r="AW271" s="82"/>
      <c r="AX271" s="82"/>
      <c r="AY271" s="82"/>
      <c r="AZ271" s="84"/>
      <c r="BA271" s="82"/>
      <c r="BB271" s="82"/>
      <c r="BC271" s="82"/>
      <c r="BD271" s="82"/>
      <c r="BE271" s="82"/>
      <c r="BF271" s="82"/>
      <c r="BG271" s="82"/>
      <c r="BH271" s="82"/>
      <c r="BI271" s="82"/>
      <c r="BJ271" s="84"/>
      <c r="BK271" s="82"/>
      <c r="BL271" s="84"/>
      <c r="BM271" s="82"/>
      <c r="BN271" s="82"/>
      <c r="BO271" s="82"/>
      <c r="BP271" s="84"/>
      <c r="BQ271" s="82"/>
      <c r="BR271" s="84"/>
      <c r="BS271" s="82"/>
      <c r="BT271" s="82"/>
      <c r="BU271" s="82"/>
      <c r="BV271" s="82"/>
    </row>
    <row r="272" spans="1:75" x14ac:dyDescent="0.25">
      <c r="A272" s="16">
        <v>270</v>
      </c>
      <c r="B272" s="16">
        <v>3</v>
      </c>
      <c r="C272" s="31" t="s">
        <v>725</v>
      </c>
      <c r="D272" s="40">
        <f>январь!D272-февраль!E272</f>
        <v>-60.505458260869574</v>
      </c>
      <c r="E272" s="40">
        <f t="shared" si="4"/>
        <v>0</v>
      </c>
      <c r="F272" s="36"/>
      <c r="G272" s="36"/>
      <c r="H272" s="36"/>
      <c r="I272" s="27"/>
      <c r="J272" s="36"/>
      <c r="K272" s="36"/>
      <c r="L272" s="36"/>
      <c r="M272" s="36"/>
      <c r="N272" s="36"/>
      <c r="O272" s="29"/>
      <c r="P272" s="36"/>
      <c r="Q272" s="29"/>
      <c r="R272" s="36"/>
      <c r="S272" s="36"/>
      <c r="T272" s="36"/>
      <c r="U272" s="36"/>
      <c r="V272" s="36"/>
      <c r="W272" s="36"/>
      <c r="X272" s="36"/>
      <c r="Y272" s="29"/>
      <c r="Z272" s="36"/>
      <c r="AA272" s="66"/>
      <c r="AB272" s="36"/>
      <c r="AC272" s="36"/>
      <c r="AD272" s="36"/>
      <c r="AE272" s="36"/>
      <c r="AF272" s="36"/>
      <c r="AG272" s="36"/>
      <c r="AH272" s="29"/>
      <c r="AI272" s="36"/>
      <c r="AJ272" s="29"/>
      <c r="AK272" s="36"/>
      <c r="AL272" s="36"/>
      <c r="AM272" s="36"/>
      <c r="AN272" s="29"/>
      <c r="AO272" s="36"/>
      <c r="AP272" s="29"/>
      <c r="AQ272" s="36"/>
      <c r="AR272" s="29"/>
      <c r="AS272" s="36"/>
      <c r="AT272" s="36"/>
      <c r="AU272" s="36"/>
      <c r="AV272" s="29"/>
      <c r="AW272" s="36"/>
      <c r="AX272" s="36"/>
      <c r="AY272" s="36"/>
      <c r="AZ272" s="29"/>
      <c r="BA272" s="36"/>
      <c r="BB272" s="36"/>
      <c r="BC272" s="36"/>
      <c r="BD272" s="36"/>
      <c r="BE272" s="36"/>
      <c r="BF272" s="36"/>
      <c r="BG272" s="36"/>
      <c r="BH272" s="36"/>
      <c r="BI272" s="36"/>
      <c r="BJ272" s="29"/>
      <c r="BK272" s="36"/>
      <c r="BL272" s="29"/>
      <c r="BM272" s="36"/>
      <c r="BN272" s="36"/>
      <c r="BO272" s="36"/>
      <c r="BP272" s="29"/>
      <c r="BQ272" s="36"/>
      <c r="BR272" s="29"/>
      <c r="BS272" s="36"/>
      <c r="BT272" s="36"/>
      <c r="BU272" s="36"/>
      <c r="BV272" s="36"/>
    </row>
    <row r="273" spans="1:74" x14ac:dyDescent="0.25">
      <c r="A273" s="16">
        <v>271</v>
      </c>
      <c r="B273" s="16">
        <v>3</v>
      </c>
      <c r="C273" s="31" t="s">
        <v>726</v>
      </c>
      <c r="D273" s="40">
        <f>январь!D273-февраль!E273</f>
        <v>578.91093360386481</v>
      </c>
      <c r="E273" s="40">
        <f t="shared" si="4"/>
        <v>0</v>
      </c>
      <c r="F273" s="36"/>
      <c r="G273" s="36"/>
      <c r="H273" s="36"/>
      <c r="I273" s="27"/>
      <c r="J273" s="36"/>
      <c r="K273" s="36"/>
      <c r="L273" s="36"/>
      <c r="M273" s="36"/>
      <c r="N273" s="36"/>
      <c r="O273" s="29"/>
      <c r="P273" s="36"/>
      <c r="Q273" s="29"/>
      <c r="R273" s="36"/>
      <c r="S273" s="36"/>
      <c r="T273" s="36"/>
      <c r="U273" s="36"/>
      <c r="V273" s="36"/>
      <c r="W273" s="36"/>
      <c r="X273" s="36"/>
      <c r="Y273" s="29"/>
      <c r="Z273" s="36"/>
      <c r="AA273" s="66"/>
      <c r="AB273" s="36"/>
      <c r="AC273" s="36"/>
      <c r="AD273" s="36"/>
      <c r="AE273" s="36"/>
      <c r="AF273" s="36"/>
      <c r="AG273" s="36"/>
      <c r="AH273" s="29"/>
      <c r="AI273" s="36"/>
      <c r="AJ273" s="29"/>
      <c r="AK273" s="36"/>
      <c r="AL273" s="36"/>
      <c r="AM273" s="36"/>
      <c r="AN273" s="29"/>
      <c r="AO273" s="36"/>
      <c r="AP273" s="29"/>
      <c r="AQ273" s="36"/>
      <c r="AR273" s="29"/>
      <c r="AS273" s="36"/>
      <c r="AT273" s="36"/>
      <c r="AU273" s="36"/>
      <c r="AV273" s="29"/>
      <c r="AW273" s="36"/>
      <c r="AX273" s="36"/>
      <c r="AY273" s="36"/>
      <c r="AZ273" s="29"/>
      <c r="BA273" s="36"/>
      <c r="BB273" s="36"/>
      <c r="BC273" s="36"/>
      <c r="BD273" s="36"/>
      <c r="BE273" s="36"/>
      <c r="BF273" s="36"/>
      <c r="BG273" s="36"/>
      <c r="BH273" s="36"/>
      <c r="BI273" s="36"/>
      <c r="BJ273" s="29"/>
      <c r="BK273" s="36"/>
      <c r="BL273" s="29"/>
      <c r="BM273" s="36"/>
      <c r="BN273" s="36"/>
      <c r="BO273" s="36"/>
      <c r="BP273" s="29"/>
      <c r="BQ273" s="36"/>
      <c r="BR273" s="29"/>
      <c r="BS273" s="36"/>
      <c r="BT273" s="36"/>
      <c r="BU273" s="36"/>
      <c r="BV273" s="36"/>
    </row>
    <row r="274" spans="1:74" s="86" customFormat="1" x14ac:dyDescent="0.25">
      <c r="A274" s="79">
        <v>272</v>
      </c>
      <c r="B274" s="79">
        <v>3</v>
      </c>
      <c r="C274" s="80" t="s">
        <v>727</v>
      </c>
      <c r="D274" s="40">
        <f>январь!D274-февраль!E274</f>
        <v>346.04682998067631</v>
      </c>
      <c r="E274" s="81">
        <f t="shared" si="4"/>
        <v>60.378999999999998</v>
      </c>
      <c r="F274" s="82"/>
      <c r="G274" s="82"/>
      <c r="H274" s="82"/>
      <c r="I274" s="83"/>
      <c r="J274" s="82"/>
      <c r="K274" s="82"/>
      <c r="L274" s="82"/>
      <c r="M274" s="82">
        <v>6.6000000000000003E-2</v>
      </c>
      <c r="N274" s="82">
        <v>60.378999999999998</v>
      </c>
      <c r="O274" s="84"/>
      <c r="P274" s="82"/>
      <c r="Q274" s="84"/>
      <c r="R274" s="82"/>
      <c r="S274" s="82"/>
      <c r="T274" s="82"/>
      <c r="U274" s="82"/>
      <c r="V274" s="82"/>
      <c r="W274" s="82"/>
      <c r="X274" s="82"/>
      <c r="Y274" s="84"/>
      <c r="Z274" s="82"/>
      <c r="AA274" s="85"/>
      <c r="AB274" s="82"/>
      <c r="AC274" s="82"/>
      <c r="AD274" s="82"/>
      <c r="AE274" s="82"/>
      <c r="AF274" s="82"/>
      <c r="AG274" s="82"/>
      <c r="AH274" s="84"/>
      <c r="AI274" s="82"/>
      <c r="AJ274" s="84"/>
      <c r="AK274" s="82"/>
      <c r="AL274" s="82"/>
      <c r="AM274" s="82"/>
      <c r="AN274" s="84"/>
      <c r="AO274" s="82"/>
      <c r="AP274" s="84"/>
      <c r="AQ274" s="82"/>
      <c r="AR274" s="84"/>
      <c r="AS274" s="82"/>
      <c r="AT274" s="82"/>
      <c r="AU274" s="82"/>
      <c r="AV274" s="84"/>
      <c r="AW274" s="82"/>
      <c r="AX274" s="82"/>
      <c r="AY274" s="82"/>
      <c r="AZ274" s="84"/>
      <c r="BA274" s="82"/>
      <c r="BB274" s="82"/>
      <c r="BC274" s="82"/>
      <c r="BD274" s="82"/>
      <c r="BE274" s="82"/>
      <c r="BF274" s="82"/>
      <c r="BG274" s="82"/>
      <c r="BH274" s="82"/>
      <c r="BI274" s="82"/>
      <c r="BJ274" s="84"/>
      <c r="BK274" s="82"/>
      <c r="BL274" s="84"/>
      <c r="BM274" s="82"/>
      <c r="BN274" s="82"/>
      <c r="BO274" s="82"/>
      <c r="BP274" s="84"/>
      <c r="BQ274" s="82"/>
      <c r="BR274" s="84"/>
      <c r="BS274" s="82"/>
      <c r="BT274" s="82"/>
      <c r="BU274" s="82"/>
      <c r="BV274" s="82"/>
    </row>
    <row r="275" spans="1:74" x14ac:dyDescent="0.25">
      <c r="A275" s="16">
        <v>273</v>
      </c>
      <c r="B275" s="16">
        <v>3</v>
      </c>
      <c r="C275" s="31" t="s">
        <v>728</v>
      </c>
      <c r="D275" s="40">
        <f>январь!D275-февраль!E275</f>
        <v>145.19598903381643</v>
      </c>
      <c r="E275" s="40">
        <f t="shared" si="4"/>
        <v>0</v>
      </c>
      <c r="F275" s="36"/>
      <c r="G275" s="36"/>
      <c r="H275" s="36"/>
      <c r="I275" s="27"/>
      <c r="J275" s="36"/>
      <c r="K275" s="36"/>
      <c r="L275" s="36"/>
      <c r="M275" s="36"/>
      <c r="N275" s="36"/>
      <c r="O275" s="29"/>
      <c r="P275" s="36"/>
      <c r="Q275" s="29"/>
      <c r="R275" s="36"/>
      <c r="S275" s="36"/>
      <c r="T275" s="36"/>
      <c r="U275" s="36"/>
      <c r="V275" s="36"/>
      <c r="W275" s="36"/>
      <c r="X275" s="36"/>
      <c r="Y275" s="29"/>
      <c r="Z275" s="36"/>
      <c r="AA275" s="66"/>
      <c r="AB275" s="36"/>
      <c r="AC275" s="36"/>
      <c r="AD275" s="36"/>
      <c r="AE275" s="36"/>
      <c r="AF275" s="36"/>
      <c r="AG275" s="36"/>
      <c r="AH275" s="29"/>
      <c r="AI275" s="36"/>
      <c r="AJ275" s="29"/>
      <c r="AK275" s="36"/>
      <c r="AL275" s="36"/>
      <c r="AM275" s="36"/>
      <c r="AN275" s="29"/>
      <c r="AO275" s="36"/>
      <c r="AP275" s="29"/>
      <c r="AQ275" s="36"/>
      <c r="AR275" s="29"/>
      <c r="AS275" s="36"/>
      <c r="AT275" s="36"/>
      <c r="AU275" s="36"/>
      <c r="AV275" s="29"/>
      <c r="AW275" s="36"/>
      <c r="AX275" s="36"/>
      <c r="AY275" s="36"/>
      <c r="AZ275" s="29"/>
      <c r="BA275" s="36"/>
      <c r="BB275" s="36"/>
      <c r="BC275" s="36"/>
      <c r="BD275" s="36"/>
      <c r="BE275" s="36"/>
      <c r="BF275" s="36"/>
      <c r="BG275" s="36"/>
      <c r="BH275" s="36"/>
      <c r="BI275" s="36"/>
      <c r="BJ275" s="29"/>
      <c r="BK275" s="36"/>
      <c r="BL275" s="29"/>
      <c r="BM275" s="36"/>
      <c r="BN275" s="36"/>
      <c r="BO275" s="36"/>
      <c r="BP275" s="29"/>
      <c r="BQ275" s="36"/>
      <c r="BR275" s="29"/>
      <c r="BS275" s="36"/>
      <c r="BT275" s="36"/>
      <c r="BU275" s="36"/>
      <c r="BV275" s="36"/>
    </row>
    <row r="276" spans="1:74" s="86" customFormat="1" x14ac:dyDescent="0.25">
      <c r="A276" s="79">
        <v>274</v>
      </c>
      <c r="B276" s="79">
        <v>3</v>
      </c>
      <c r="C276" s="80" t="s">
        <v>729</v>
      </c>
      <c r="D276" s="40">
        <f>январь!D276-февраль!E276</f>
        <v>217.20213845410626</v>
      </c>
      <c r="E276" s="81">
        <f t="shared" si="4"/>
        <v>62.017000000000003</v>
      </c>
      <c r="F276" s="82"/>
      <c r="G276" s="82"/>
      <c r="H276" s="82"/>
      <c r="I276" s="83"/>
      <c r="J276" s="82"/>
      <c r="K276" s="82"/>
      <c r="L276" s="82"/>
      <c r="M276" s="82">
        <v>6.6000000000000003E-2</v>
      </c>
      <c r="N276" s="82">
        <v>62.017000000000003</v>
      </c>
      <c r="O276" s="84"/>
      <c r="P276" s="82"/>
      <c r="Q276" s="84"/>
      <c r="R276" s="82"/>
      <c r="S276" s="82"/>
      <c r="T276" s="82"/>
      <c r="U276" s="82"/>
      <c r="V276" s="82"/>
      <c r="W276" s="82"/>
      <c r="X276" s="82"/>
      <c r="Y276" s="84"/>
      <c r="Z276" s="82"/>
      <c r="AA276" s="85"/>
      <c r="AB276" s="82"/>
      <c r="AC276" s="82"/>
      <c r="AD276" s="82"/>
      <c r="AE276" s="82"/>
      <c r="AF276" s="82"/>
      <c r="AG276" s="82"/>
      <c r="AH276" s="84"/>
      <c r="AI276" s="82"/>
      <c r="AJ276" s="84"/>
      <c r="AK276" s="82"/>
      <c r="AL276" s="82"/>
      <c r="AM276" s="82"/>
      <c r="AN276" s="84"/>
      <c r="AO276" s="82"/>
      <c r="AP276" s="84"/>
      <c r="AQ276" s="82"/>
      <c r="AR276" s="84"/>
      <c r="AS276" s="82"/>
      <c r="AT276" s="82"/>
      <c r="AU276" s="82"/>
      <c r="AV276" s="84"/>
      <c r="AW276" s="82"/>
      <c r="AX276" s="82"/>
      <c r="AY276" s="82"/>
      <c r="AZ276" s="84"/>
      <c r="BA276" s="82"/>
      <c r="BB276" s="82"/>
      <c r="BC276" s="82"/>
      <c r="BD276" s="82"/>
      <c r="BE276" s="82"/>
      <c r="BF276" s="82"/>
      <c r="BG276" s="82"/>
      <c r="BH276" s="82"/>
      <c r="BI276" s="82"/>
      <c r="BJ276" s="84"/>
      <c r="BK276" s="82"/>
      <c r="BL276" s="84"/>
      <c r="BM276" s="82"/>
      <c r="BN276" s="82"/>
      <c r="BO276" s="82"/>
      <c r="BP276" s="84"/>
      <c r="BQ276" s="82"/>
      <c r="BR276" s="84"/>
      <c r="BS276" s="82"/>
      <c r="BT276" s="82"/>
      <c r="BU276" s="82"/>
      <c r="BV276" s="82"/>
    </row>
    <row r="277" spans="1:74" x14ac:dyDescent="0.25">
      <c r="A277" s="16">
        <v>275</v>
      </c>
      <c r="B277" s="16">
        <v>3</v>
      </c>
      <c r="C277" s="31" t="s">
        <v>730</v>
      </c>
      <c r="D277" s="40">
        <f>январь!D277-февраль!E277</f>
        <v>183.54242765217393</v>
      </c>
      <c r="E277" s="40">
        <f t="shared" si="4"/>
        <v>0</v>
      </c>
      <c r="F277" s="36"/>
      <c r="G277" s="36"/>
      <c r="H277" s="36"/>
      <c r="I277" s="27"/>
      <c r="J277" s="36"/>
      <c r="K277" s="36"/>
      <c r="L277" s="36"/>
      <c r="M277" s="36"/>
      <c r="N277" s="36"/>
      <c r="O277" s="29"/>
      <c r="P277" s="36"/>
      <c r="Q277" s="29"/>
      <c r="R277" s="36"/>
      <c r="S277" s="36"/>
      <c r="T277" s="36"/>
      <c r="U277" s="36"/>
      <c r="V277" s="36"/>
      <c r="W277" s="36"/>
      <c r="X277" s="36"/>
      <c r="Y277" s="29"/>
      <c r="Z277" s="36"/>
      <c r="AA277" s="66"/>
      <c r="AB277" s="36"/>
      <c r="AC277" s="36"/>
      <c r="AD277" s="36"/>
      <c r="AE277" s="36"/>
      <c r="AF277" s="36"/>
      <c r="AG277" s="36"/>
      <c r="AH277" s="29"/>
      <c r="AI277" s="36"/>
      <c r="AJ277" s="29"/>
      <c r="AK277" s="36"/>
      <c r="AL277" s="36"/>
      <c r="AM277" s="36"/>
      <c r="AN277" s="29"/>
      <c r="AO277" s="36"/>
      <c r="AP277" s="29"/>
      <c r="AQ277" s="36"/>
      <c r="AR277" s="29"/>
      <c r="AS277" s="36"/>
      <c r="AT277" s="36"/>
      <c r="AU277" s="36"/>
      <c r="AV277" s="29"/>
      <c r="AW277" s="36"/>
      <c r="AX277" s="36"/>
      <c r="AY277" s="36"/>
      <c r="AZ277" s="29"/>
      <c r="BA277" s="36"/>
      <c r="BB277" s="36"/>
      <c r="BC277" s="36"/>
      <c r="BD277" s="36"/>
      <c r="BE277" s="36"/>
      <c r="BF277" s="36"/>
      <c r="BG277" s="36"/>
      <c r="BH277" s="36"/>
      <c r="BI277" s="36"/>
      <c r="BJ277" s="29"/>
      <c r="BK277" s="36"/>
      <c r="BL277" s="29"/>
      <c r="BM277" s="36"/>
      <c r="BN277" s="36"/>
      <c r="BO277" s="36"/>
      <c r="BP277" s="29"/>
      <c r="BQ277" s="36"/>
      <c r="BR277" s="29"/>
      <c r="BS277" s="36"/>
      <c r="BT277" s="36"/>
      <c r="BU277" s="36"/>
      <c r="BV277" s="36"/>
    </row>
    <row r="278" spans="1:74" s="86" customFormat="1" x14ac:dyDescent="0.25">
      <c r="A278" s="79">
        <v>276</v>
      </c>
      <c r="B278" s="79">
        <v>3</v>
      </c>
      <c r="C278" s="80" t="s">
        <v>731</v>
      </c>
      <c r="D278" s="40">
        <f>январь!D278-февраль!E278</f>
        <v>96.655619565217435</v>
      </c>
      <c r="E278" s="81">
        <f t="shared" si="4"/>
        <v>5.0830000000000002</v>
      </c>
      <c r="F278" s="82"/>
      <c r="G278" s="82"/>
      <c r="H278" s="82"/>
      <c r="I278" s="83"/>
      <c r="J278" s="82"/>
      <c r="K278" s="82"/>
      <c r="L278" s="82"/>
      <c r="M278" s="82"/>
      <c r="N278" s="82"/>
      <c r="O278" s="84"/>
      <c r="P278" s="82"/>
      <c r="Q278" s="84"/>
      <c r="R278" s="82"/>
      <c r="S278" s="82"/>
      <c r="T278" s="82"/>
      <c r="U278" s="82"/>
      <c r="V278" s="82"/>
      <c r="W278" s="82"/>
      <c r="X278" s="82"/>
      <c r="Y278" s="84"/>
      <c r="Z278" s="82"/>
      <c r="AA278" s="85"/>
      <c r="AB278" s="82"/>
      <c r="AC278" s="82"/>
      <c r="AD278" s="82"/>
      <c r="AE278" s="82"/>
      <c r="AF278" s="82"/>
      <c r="AG278" s="82"/>
      <c r="AH278" s="84"/>
      <c r="AI278" s="82"/>
      <c r="AJ278" s="84"/>
      <c r="AK278" s="82"/>
      <c r="AL278" s="82"/>
      <c r="AM278" s="82"/>
      <c r="AN278" s="84"/>
      <c r="AO278" s="82"/>
      <c r="AP278" s="84"/>
      <c r="AQ278" s="82"/>
      <c r="AR278" s="84"/>
      <c r="AS278" s="82"/>
      <c r="AT278" s="82"/>
      <c r="AU278" s="82"/>
      <c r="AV278" s="84"/>
      <c r="AW278" s="82"/>
      <c r="AX278" s="82"/>
      <c r="AY278" s="82"/>
      <c r="AZ278" s="84"/>
      <c r="BA278" s="82"/>
      <c r="BB278" s="82"/>
      <c r="BC278" s="82"/>
      <c r="BD278" s="82"/>
      <c r="BE278" s="82"/>
      <c r="BF278" s="82"/>
      <c r="BG278" s="82"/>
      <c r="BH278" s="82"/>
      <c r="BI278" s="82"/>
      <c r="BJ278" s="84"/>
      <c r="BK278" s="82"/>
      <c r="BL278" s="84"/>
      <c r="BM278" s="82"/>
      <c r="BN278" s="82">
        <v>0.03</v>
      </c>
      <c r="BO278" s="82">
        <v>5.0830000000000002</v>
      </c>
      <c r="BP278" s="84"/>
      <c r="BQ278" s="82"/>
      <c r="BR278" s="84"/>
      <c r="BS278" s="82"/>
      <c r="BT278" s="82"/>
      <c r="BU278" s="82"/>
      <c r="BV278" s="82"/>
    </row>
    <row r="279" spans="1:74" x14ac:dyDescent="0.25">
      <c r="A279" s="16">
        <v>277</v>
      </c>
      <c r="B279" s="16">
        <v>3</v>
      </c>
      <c r="C279" s="31" t="s">
        <v>732</v>
      </c>
      <c r="D279" s="40">
        <f>январь!D279-февраль!E279</f>
        <v>562.2958788309179</v>
      </c>
      <c r="E279" s="40">
        <f t="shared" si="4"/>
        <v>0</v>
      </c>
      <c r="F279" s="36"/>
      <c r="G279" s="36"/>
      <c r="H279" s="36"/>
      <c r="I279" s="27"/>
      <c r="J279" s="36"/>
      <c r="K279" s="36"/>
      <c r="L279" s="36"/>
      <c r="M279" s="36"/>
      <c r="N279" s="36"/>
      <c r="O279" s="29"/>
      <c r="P279" s="36"/>
      <c r="Q279" s="29"/>
      <c r="R279" s="36"/>
      <c r="S279" s="36"/>
      <c r="T279" s="36"/>
      <c r="U279" s="36"/>
      <c r="V279" s="36"/>
      <c r="W279" s="36"/>
      <c r="X279" s="36"/>
      <c r="Y279" s="29"/>
      <c r="Z279" s="36"/>
      <c r="AA279" s="66"/>
      <c r="AB279" s="36"/>
      <c r="AC279" s="36"/>
      <c r="AD279" s="36"/>
      <c r="AE279" s="36"/>
      <c r="AF279" s="36"/>
      <c r="AG279" s="36"/>
      <c r="AH279" s="29"/>
      <c r="AI279" s="36"/>
      <c r="AJ279" s="29"/>
      <c r="AK279" s="36"/>
      <c r="AL279" s="36"/>
      <c r="AM279" s="36"/>
      <c r="AN279" s="29"/>
      <c r="AO279" s="36"/>
      <c r="AP279" s="29"/>
      <c r="AQ279" s="36"/>
      <c r="AR279" s="29"/>
      <c r="AS279" s="36"/>
      <c r="AT279" s="36"/>
      <c r="AU279" s="36"/>
      <c r="AV279" s="29"/>
      <c r="AW279" s="36"/>
      <c r="AX279" s="36"/>
      <c r="AY279" s="36"/>
      <c r="AZ279" s="29"/>
      <c r="BA279" s="36"/>
      <c r="BB279" s="36"/>
      <c r="BC279" s="36"/>
      <c r="BD279" s="36"/>
      <c r="BE279" s="36"/>
      <c r="BF279" s="36"/>
      <c r="BG279" s="36"/>
      <c r="BH279" s="36"/>
      <c r="BI279" s="36"/>
      <c r="BJ279" s="29"/>
      <c r="BK279" s="36"/>
      <c r="BL279" s="29"/>
      <c r="BM279" s="36"/>
      <c r="BN279" s="36"/>
      <c r="BO279" s="36"/>
      <c r="BP279" s="29"/>
      <c r="BQ279" s="36"/>
      <c r="BR279" s="29"/>
      <c r="BS279" s="36"/>
      <c r="BT279" s="36"/>
      <c r="BU279" s="36"/>
      <c r="BV279" s="36"/>
    </row>
    <row r="280" spans="1:74" s="86" customFormat="1" x14ac:dyDescent="0.25">
      <c r="A280" s="79">
        <v>278</v>
      </c>
      <c r="B280" s="79">
        <v>3</v>
      </c>
      <c r="C280" s="80" t="s">
        <v>733</v>
      </c>
      <c r="D280" s="40">
        <f>январь!D280-февраль!E280</f>
        <v>406.89838377777801</v>
      </c>
      <c r="E280" s="81">
        <f t="shared" si="4"/>
        <v>68.783000000000001</v>
      </c>
      <c r="F280" s="82">
        <v>7.0000000000000007E-2</v>
      </c>
      <c r="G280" s="82">
        <v>68.783000000000001</v>
      </c>
      <c r="H280" s="82"/>
      <c r="I280" s="83"/>
      <c r="J280" s="82"/>
      <c r="K280" s="82"/>
      <c r="L280" s="82"/>
      <c r="M280" s="82"/>
      <c r="N280" s="82"/>
      <c r="O280" s="84"/>
      <c r="P280" s="82"/>
      <c r="Q280" s="84"/>
      <c r="R280" s="82"/>
      <c r="S280" s="82"/>
      <c r="T280" s="82"/>
      <c r="U280" s="82"/>
      <c r="V280" s="82"/>
      <c r="W280" s="82"/>
      <c r="X280" s="82"/>
      <c r="Y280" s="84"/>
      <c r="Z280" s="82"/>
      <c r="AA280" s="85"/>
      <c r="AB280" s="82"/>
      <c r="AC280" s="82"/>
      <c r="AD280" s="82"/>
      <c r="AE280" s="82"/>
      <c r="AF280" s="82"/>
      <c r="AG280" s="82"/>
      <c r="AH280" s="84"/>
      <c r="AI280" s="82"/>
      <c r="AJ280" s="84"/>
      <c r="AK280" s="82"/>
      <c r="AL280" s="82"/>
      <c r="AM280" s="82"/>
      <c r="AN280" s="84"/>
      <c r="AO280" s="82"/>
      <c r="AP280" s="84"/>
      <c r="AQ280" s="82"/>
      <c r="AR280" s="84"/>
      <c r="AS280" s="82"/>
      <c r="AT280" s="82"/>
      <c r="AU280" s="82"/>
      <c r="AV280" s="84"/>
      <c r="AW280" s="82"/>
      <c r="AX280" s="82"/>
      <c r="AY280" s="82"/>
      <c r="AZ280" s="84"/>
      <c r="BA280" s="82"/>
      <c r="BB280" s="82"/>
      <c r="BC280" s="82"/>
      <c r="BD280" s="82"/>
      <c r="BE280" s="82"/>
      <c r="BF280" s="82"/>
      <c r="BG280" s="82"/>
      <c r="BH280" s="82"/>
      <c r="BI280" s="82"/>
      <c r="BJ280" s="84"/>
      <c r="BK280" s="82"/>
      <c r="BL280" s="84"/>
      <c r="BM280" s="82"/>
      <c r="BN280" s="82"/>
      <c r="BO280" s="82"/>
      <c r="BP280" s="84"/>
      <c r="BQ280" s="82"/>
      <c r="BR280" s="84"/>
      <c r="BS280" s="82"/>
      <c r="BT280" s="82"/>
      <c r="BU280" s="82"/>
      <c r="BV280" s="82"/>
    </row>
    <row r="281" spans="1:74" x14ac:dyDescent="0.25">
      <c r="A281" s="16">
        <v>279</v>
      </c>
      <c r="B281" s="16">
        <v>1</v>
      </c>
      <c r="C281" s="31" t="s">
        <v>734</v>
      </c>
      <c r="D281" s="40">
        <f>январь!D281-февраль!E281</f>
        <v>2244.8193512463768</v>
      </c>
      <c r="E281" s="40">
        <f t="shared" si="4"/>
        <v>0</v>
      </c>
      <c r="F281" s="36"/>
      <c r="G281" s="36"/>
      <c r="H281" s="36"/>
      <c r="I281" s="27"/>
      <c r="J281" s="36"/>
      <c r="K281" s="36"/>
      <c r="L281" s="36"/>
      <c r="M281" s="36"/>
      <c r="N281" s="36"/>
      <c r="O281" s="29"/>
      <c r="P281" s="36"/>
      <c r="Q281" s="29"/>
      <c r="R281" s="36"/>
      <c r="S281" s="36"/>
      <c r="T281" s="36"/>
      <c r="U281" s="36"/>
      <c r="V281" s="36"/>
      <c r="W281" s="36"/>
      <c r="X281" s="36"/>
      <c r="Y281" s="29"/>
      <c r="Z281" s="36"/>
      <c r="AA281" s="66"/>
      <c r="AB281" s="36"/>
      <c r="AC281" s="36"/>
      <c r="AD281" s="36"/>
      <c r="AE281" s="36"/>
      <c r="AF281" s="36"/>
      <c r="AG281" s="36"/>
      <c r="AH281" s="29"/>
      <c r="AI281" s="36"/>
      <c r="AJ281" s="29"/>
      <c r="AK281" s="36"/>
      <c r="AL281" s="36"/>
      <c r="AM281" s="36"/>
      <c r="AN281" s="29"/>
      <c r="AO281" s="36"/>
      <c r="AP281" s="29"/>
      <c r="AQ281" s="36"/>
      <c r="AR281" s="29"/>
      <c r="AS281" s="36"/>
      <c r="AT281" s="36"/>
      <c r="AU281" s="36"/>
      <c r="AV281" s="29"/>
      <c r="AW281" s="36"/>
      <c r="AX281" s="36"/>
      <c r="AY281" s="36"/>
      <c r="AZ281" s="29"/>
      <c r="BA281" s="36"/>
      <c r="BB281" s="36"/>
      <c r="BC281" s="36"/>
      <c r="BD281" s="36"/>
      <c r="BE281" s="36"/>
      <c r="BF281" s="36"/>
      <c r="BG281" s="36"/>
      <c r="BH281" s="36"/>
      <c r="BI281" s="36"/>
      <c r="BJ281" s="29"/>
      <c r="BK281" s="36"/>
      <c r="BL281" s="29"/>
      <c r="BM281" s="36"/>
      <c r="BN281" s="36"/>
      <c r="BO281" s="36"/>
      <c r="BP281" s="29"/>
      <c r="BQ281" s="36"/>
      <c r="BR281" s="29"/>
      <c r="BS281" s="36"/>
      <c r="BT281" s="36"/>
      <c r="BU281" s="36"/>
      <c r="BV281" s="36"/>
    </row>
    <row r="282" spans="1:74" x14ac:dyDescent="0.25">
      <c r="A282" s="16">
        <v>280</v>
      </c>
      <c r="B282" s="16">
        <v>3</v>
      </c>
      <c r="C282" s="31" t="s">
        <v>735</v>
      </c>
      <c r="D282" s="40">
        <f>январь!D282-февраль!E282</f>
        <v>-239.63802945893724</v>
      </c>
      <c r="E282" s="40">
        <f t="shared" si="4"/>
        <v>0</v>
      </c>
      <c r="F282" s="36"/>
      <c r="G282" s="36"/>
      <c r="H282" s="36"/>
      <c r="I282" s="27"/>
      <c r="J282" s="36"/>
      <c r="K282" s="36"/>
      <c r="L282" s="36"/>
      <c r="M282" s="36"/>
      <c r="N282" s="36"/>
      <c r="O282" s="29"/>
      <c r="P282" s="36"/>
      <c r="Q282" s="29"/>
      <c r="R282" s="36"/>
      <c r="S282" s="36"/>
      <c r="T282" s="36"/>
      <c r="U282" s="36"/>
      <c r="V282" s="36"/>
      <c r="W282" s="36"/>
      <c r="X282" s="36"/>
      <c r="Y282" s="29"/>
      <c r="Z282" s="36"/>
      <c r="AA282" s="66"/>
      <c r="AB282" s="36"/>
      <c r="AC282" s="36"/>
      <c r="AD282" s="36"/>
      <c r="AE282" s="36"/>
      <c r="AF282" s="36"/>
      <c r="AG282" s="36"/>
      <c r="AH282" s="29"/>
      <c r="AI282" s="36"/>
      <c r="AJ282" s="29"/>
      <c r="AK282" s="36"/>
      <c r="AL282" s="36"/>
      <c r="AM282" s="36"/>
      <c r="AN282" s="29"/>
      <c r="AO282" s="36"/>
      <c r="AP282" s="29"/>
      <c r="AQ282" s="36"/>
      <c r="AR282" s="29"/>
      <c r="AS282" s="36"/>
      <c r="AT282" s="36"/>
      <c r="AU282" s="36"/>
      <c r="AV282" s="29"/>
      <c r="AW282" s="36"/>
      <c r="AX282" s="36"/>
      <c r="AY282" s="36"/>
      <c r="AZ282" s="29"/>
      <c r="BA282" s="36"/>
      <c r="BB282" s="36"/>
      <c r="BC282" s="36"/>
      <c r="BD282" s="36"/>
      <c r="BE282" s="36"/>
      <c r="BF282" s="36"/>
      <c r="BG282" s="36"/>
      <c r="BH282" s="36"/>
      <c r="BI282" s="36"/>
      <c r="BJ282" s="29"/>
      <c r="BK282" s="36"/>
      <c r="BL282" s="29"/>
      <c r="BM282" s="36"/>
      <c r="BN282" s="36"/>
      <c r="BO282" s="36"/>
      <c r="BP282" s="29"/>
      <c r="BQ282" s="36"/>
      <c r="BR282" s="29"/>
      <c r="BS282" s="36"/>
      <c r="BT282" s="36"/>
      <c r="BU282" s="36"/>
      <c r="BV282" s="36"/>
    </row>
    <row r="283" spans="1:74" x14ac:dyDescent="0.25">
      <c r="A283" s="16">
        <v>281</v>
      </c>
      <c r="B283" s="16">
        <v>3</v>
      </c>
      <c r="C283" s="31" t="s">
        <v>929</v>
      </c>
      <c r="D283" s="40">
        <f>январь!D283-февраль!E283</f>
        <v>78.598290579710152</v>
      </c>
      <c r="E283" s="40">
        <f t="shared" si="4"/>
        <v>0</v>
      </c>
      <c r="F283" s="36"/>
      <c r="G283" s="36"/>
      <c r="H283" s="36"/>
      <c r="I283" s="27"/>
      <c r="J283" s="36"/>
      <c r="K283" s="36"/>
      <c r="L283" s="36"/>
      <c r="M283" s="36"/>
      <c r="N283" s="36"/>
      <c r="O283" s="29"/>
      <c r="P283" s="36"/>
      <c r="Q283" s="29"/>
      <c r="R283" s="36"/>
      <c r="S283" s="36"/>
      <c r="T283" s="36"/>
      <c r="U283" s="36"/>
      <c r="V283" s="36"/>
      <c r="W283" s="36"/>
      <c r="X283" s="36"/>
      <c r="Y283" s="29"/>
      <c r="Z283" s="36"/>
      <c r="AA283" s="66"/>
      <c r="AB283" s="36"/>
      <c r="AC283" s="36"/>
      <c r="AD283" s="36"/>
      <c r="AE283" s="36"/>
      <c r="AF283" s="36"/>
      <c r="AG283" s="36"/>
      <c r="AH283" s="29"/>
      <c r="AI283" s="36"/>
      <c r="AJ283" s="29"/>
      <c r="AK283" s="36"/>
      <c r="AL283" s="36"/>
      <c r="AM283" s="36"/>
      <c r="AN283" s="29"/>
      <c r="AO283" s="36"/>
      <c r="AP283" s="29"/>
      <c r="AQ283" s="36"/>
      <c r="AR283" s="29"/>
      <c r="AS283" s="36"/>
      <c r="AT283" s="36"/>
      <c r="AU283" s="36"/>
      <c r="AV283" s="29"/>
      <c r="AW283" s="36"/>
      <c r="AX283" s="36"/>
      <c r="AY283" s="36"/>
      <c r="AZ283" s="29"/>
      <c r="BA283" s="36"/>
      <c r="BB283" s="36"/>
      <c r="BC283" s="36"/>
      <c r="BD283" s="36"/>
      <c r="BE283" s="36"/>
      <c r="BF283" s="36"/>
      <c r="BG283" s="36"/>
      <c r="BH283" s="36"/>
      <c r="BI283" s="36"/>
      <c r="BJ283" s="29"/>
      <c r="BK283" s="36"/>
      <c r="BL283" s="29"/>
      <c r="BM283" s="36"/>
      <c r="BN283" s="36"/>
      <c r="BO283" s="36"/>
      <c r="BP283" s="29"/>
      <c r="BQ283" s="36"/>
      <c r="BR283" s="29"/>
      <c r="BS283" s="36"/>
      <c r="BT283" s="36"/>
      <c r="BU283" s="36"/>
      <c r="BV283" s="36"/>
    </row>
    <row r="284" spans="1:74" x14ac:dyDescent="0.25">
      <c r="A284" s="16">
        <v>282</v>
      </c>
      <c r="B284" s="16">
        <v>3</v>
      </c>
      <c r="C284" s="31" t="s">
        <v>736</v>
      </c>
      <c r="D284" s="40">
        <f>январь!D284-февраль!E284</f>
        <v>730.64298732367115</v>
      </c>
      <c r="E284" s="40">
        <f t="shared" si="4"/>
        <v>0</v>
      </c>
      <c r="F284" s="36"/>
      <c r="G284" s="36"/>
      <c r="H284" s="36"/>
      <c r="I284" s="27"/>
      <c r="J284" s="36"/>
      <c r="K284" s="36"/>
      <c r="L284" s="36"/>
      <c r="M284" s="36"/>
      <c r="N284" s="36"/>
      <c r="O284" s="29"/>
      <c r="P284" s="36"/>
      <c r="Q284" s="29"/>
      <c r="R284" s="36"/>
      <c r="S284" s="36"/>
      <c r="T284" s="36"/>
      <c r="U284" s="36"/>
      <c r="V284" s="36"/>
      <c r="W284" s="36"/>
      <c r="X284" s="36"/>
      <c r="Y284" s="29"/>
      <c r="Z284" s="36"/>
      <c r="AA284" s="66"/>
      <c r="AB284" s="36"/>
      <c r="AC284" s="36"/>
      <c r="AD284" s="36"/>
      <c r="AE284" s="36"/>
      <c r="AF284" s="36"/>
      <c r="AG284" s="36"/>
      <c r="AH284" s="29"/>
      <c r="AI284" s="36"/>
      <c r="AJ284" s="29"/>
      <c r="AK284" s="36"/>
      <c r="AL284" s="36"/>
      <c r="AM284" s="36"/>
      <c r="AN284" s="29"/>
      <c r="AO284" s="36"/>
      <c r="AP284" s="29"/>
      <c r="AQ284" s="36"/>
      <c r="AR284" s="29"/>
      <c r="AS284" s="36"/>
      <c r="AT284" s="36"/>
      <c r="AU284" s="36"/>
      <c r="AV284" s="29"/>
      <c r="AW284" s="36"/>
      <c r="AX284" s="36"/>
      <c r="AY284" s="36"/>
      <c r="AZ284" s="29"/>
      <c r="BA284" s="36"/>
      <c r="BB284" s="36"/>
      <c r="BC284" s="36"/>
      <c r="BD284" s="36"/>
      <c r="BE284" s="36"/>
      <c r="BF284" s="36"/>
      <c r="BG284" s="36"/>
      <c r="BH284" s="36"/>
      <c r="BI284" s="36"/>
      <c r="BJ284" s="29"/>
      <c r="BK284" s="36"/>
      <c r="BL284" s="29"/>
      <c r="BM284" s="36"/>
      <c r="BN284" s="36"/>
      <c r="BO284" s="36"/>
      <c r="BP284" s="29"/>
      <c r="BQ284" s="36"/>
      <c r="BR284" s="29"/>
      <c r="BS284" s="36"/>
      <c r="BT284" s="36"/>
      <c r="BU284" s="36"/>
      <c r="BV284" s="36"/>
    </row>
    <row r="285" spans="1:74" x14ac:dyDescent="0.25">
      <c r="A285" s="16">
        <v>283</v>
      </c>
      <c r="B285" s="16">
        <v>3</v>
      </c>
      <c r="C285" s="31" t="s">
        <v>1061</v>
      </c>
      <c r="D285" s="40">
        <f>январь!D285-февраль!E285</f>
        <v>470.80501311111107</v>
      </c>
      <c r="E285" s="40">
        <f t="shared" si="4"/>
        <v>0</v>
      </c>
      <c r="F285" s="36"/>
      <c r="G285" s="36"/>
      <c r="H285" s="36"/>
      <c r="I285" s="27"/>
      <c r="J285" s="36"/>
      <c r="K285" s="36"/>
      <c r="L285" s="36"/>
      <c r="M285" s="36"/>
      <c r="N285" s="36"/>
      <c r="O285" s="29"/>
      <c r="P285" s="36"/>
      <c r="Q285" s="29"/>
      <c r="R285" s="36"/>
      <c r="S285" s="36"/>
      <c r="T285" s="36"/>
      <c r="U285" s="36"/>
      <c r="V285" s="36"/>
      <c r="W285" s="36"/>
      <c r="X285" s="36"/>
      <c r="Y285" s="29"/>
      <c r="Z285" s="36"/>
      <c r="AA285" s="66"/>
      <c r="AB285" s="36"/>
      <c r="AC285" s="36"/>
      <c r="AD285" s="36"/>
      <c r="AE285" s="36"/>
      <c r="AF285" s="36"/>
      <c r="AG285" s="36"/>
      <c r="AH285" s="29"/>
      <c r="AI285" s="36"/>
      <c r="AJ285" s="29"/>
      <c r="AK285" s="36"/>
      <c r="AL285" s="36"/>
      <c r="AM285" s="36"/>
      <c r="AN285" s="29"/>
      <c r="AO285" s="36"/>
      <c r="AP285" s="29"/>
      <c r="AQ285" s="36"/>
      <c r="AR285" s="29"/>
      <c r="AS285" s="36"/>
      <c r="AT285" s="36"/>
      <c r="AU285" s="36"/>
      <c r="AV285" s="29"/>
      <c r="AW285" s="36"/>
      <c r="AX285" s="36"/>
      <c r="AY285" s="36"/>
      <c r="AZ285" s="29"/>
      <c r="BA285" s="36"/>
      <c r="BB285" s="36"/>
      <c r="BC285" s="36"/>
      <c r="BD285" s="36"/>
      <c r="BE285" s="36"/>
      <c r="BF285" s="36"/>
      <c r="BG285" s="36"/>
      <c r="BH285" s="36"/>
      <c r="BI285" s="36"/>
      <c r="BJ285" s="29"/>
      <c r="BK285" s="36"/>
      <c r="BL285" s="29"/>
      <c r="BM285" s="36"/>
      <c r="BN285" s="36"/>
      <c r="BO285" s="36"/>
      <c r="BP285" s="29"/>
      <c r="BQ285" s="36"/>
      <c r="BR285" s="29"/>
      <c r="BS285" s="36"/>
      <c r="BT285" s="36"/>
      <c r="BU285" s="36"/>
      <c r="BV285" s="36"/>
    </row>
    <row r="286" spans="1:74" x14ac:dyDescent="0.25">
      <c r="A286" s="16">
        <v>284</v>
      </c>
      <c r="B286" s="16">
        <v>3</v>
      </c>
      <c r="C286" s="31" t="s">
        <v>738</v>
      </c>
      <c r="D286" s="40">
        <f>январь!D286-февраль!E286</f>
        <v>135.74955552657005</v>
      </c>
      <c r="E286" s="40">
        <f t="shared" si="4"/>
        <v>0</v>
      </c>
      <c r="F286" s="36"/>
      <c r="G286" s="36"/>
      <c r="H286" s="36"/>
      <c r="I286" s="27"/>
      <c r="J286" s="36"/>
      <c r="K286" s="36"/>
      <c r="L286" s="36"/>
      <c r="M286" s="36"/>
      <c r="N286" s="36"/>
      <c r="O286" s="29"/>
      <c r="P286" s="36"/>
      <c r="Q286" s="29"/>
      <c r="R286" s="36"/>
      <c r="S286" s="36"/>
      <c r="T286" s="36"/>
      <c r="U286" s="36"/>
      <c r="V286" s="36"/>
      <c r="W286" s="36"/>
      <c r="X286" s="36"/>
      <c r="Y286" s="29"/>
      <c r="Z286" s="36"/>
      <c r="AA286" s="66"/>
      <c r="AB286" s="36"/>
      <c r="AC286" s="36"/>
      <c r="AD286" s="36"/>
      <c r="AE286" s="36"/>
      <c r="AF286" s="36"/>
      <c r="AG286" s="36"/>
      <c r="AH286" s="29"/>
      <c r="AI286" s="36"/>
      <c r="AJ286" s="29"/>
      <c r="AK286" s="36"/>
      <c r="AL286" s="36"/>
      <c r="AM286" s="36"/>
      <c r="AN286" s="29"/>
      <c r="AO286" s="36"/>
      <c r="AP286" s="29"/>
      <c r="AQ286" s="36"/>
      <c r="AR286" s="29"/>
      <c r="AS286" s="36"/>
      <c r="AT286" s="36"/>
      <c r="AU286" s="36"/>
      <c r="AV286" s="29"/>
      <c r="AW286" s="36"/>
      <c r="AX286" s="36"/>
      <c r="AY286" s="36"/>
      <c r="AZ286" s="29"/>
      <c r="BA286" s="36"/>
      <c r="BB286" s="36"/>
      <c r="BC286" s="36"/>
      <c r="BD286" s="36"/>
      <c r="BE286" s="36"/>
      <c r="BF286" s="36"/>
      <c r="BG286" s="36"/>
      <c r="BH286" s="36"/>
      <c r="BI286" s="36"/>
      <c r="BJ286" s="29"/>
      <c r="BK286" s="36"/>
      <c r="BL286" s="29"/>
      <c r="BM286" s="36"/>
      <c r="BN286" s="36"/>
      <c r="BO286" s="36"/>
      <c r="BP286" s="29"/>
      <c r="BQ286" s="36"/>
      <c r="BR286" s="29"/>
      <c r="BS286" s="36"/>
      <c r="BT286" s="36"/>
      <c r="BU286" s="36"/>
      <c r="BV286" s="36"/>
    </row>
    <row r="287" spans="1:74" x14ac:dyDescent="0.25">
      <c r="A287" s="16">
        <v>285</v>
      </c>
      <c r="B287" s="16">
        <v>3</v>
      </c>
      <c r="C287" s="31" t="s">
        <v>739</v>
      </c>
      <c r="D287" s="40">
        <f>январь!D287-февраль!E287</f>
        <v>-200.90759480193248</v>
      </c>
      <c r="E287" s="40">
        <f t="shared" si="4"/>
        <v>0</v>
      </c>
      <c r="F287" s="36"/>
      <c r="G287" s="36"/>
      <c r="H287" s="36"/>
      <c r="I287" s="27"/>
      <c r="J287" s="36"/>
      <c r="K287" s="36"/>
      <c r="L287" s="36"/>
      <c r="M287" s="36"/>
      <c r="N287" s="36"/>
      <c r="O287" s="29"/>
      <c r="P287" s="36"/>
      <c r="Q287" s="29"/>
      <c r="R287" s="36"/>
      <c r="S287" s="36"/>
      <c r="T287" s="36"/>
      <c r="U287" s="36"/>
      <c r="V287" s="36"/>
      <c r="W287" s="36"/>
      <c r="X287" s="36"/>
      <c r="Y287" s="29"/>
      <c r="Z287" s="36"/>
      <c r="AA287" s="66"/>
      <c r="AB287" s="36"/>
      <c r="AC287" s="36"/>
      <c r="AD287" s="36"/>
      <c r="AE287" s="36"/>
      <c r="AF287" s="36"/>
      <c r="AG287" s="36"/>
      <c r="AH287" s="29"/>
      <c r="AI287" s="36"/>
      <c r="AJ287" s="29"/>
      <c r="AK287" s="36"/>
      <c r="AL287" s="36"/>
      <c r="AM287" s="36"/>
      <c r="AN287" s="29"/>
      <c r="AO287" s="36"/>
      <c r="AP287" s="29"/>
      <c r="AQ287" s="36"/>
      <c r="AR287" s="29"/>
      <c r="AS287" s="36"/>
      <c r="AT287" s="36"/>
      <c r="AU287" s="36"/>
      <c r="AV287" s="29"/>
      <c r="AW287" s="36"/>
      <c r="AX287" s="36"/>
      <c r="AY287" s="36"/>
      <c r="AZ287" s="29"/>
      <c r="BA287" s="36"/>
      <c r="BB287" s="36"/>
      <c r="BC287" s="36"/>
      <c r="BD287" s="36"/>
      <c r="BE287" s="36"/>
      <c r="BF287" s="36"/>
      <c r="BG287" s="36"/>
      <c r="BH287" s="36"/>
      <c r="BI287" s="36"/>
      <c r="BJ287" s="29"/>
      <c r="BK287" s="36"/>
      <c r="BL287" s="29"/>
      <c r="BM287" s="36"/>
      <c r="BN287" s="36"/>
      <c r="BO287" s="36"/>
      <c r="BP287" s="29"/>
      <c r="BQ287" s="36"/>
      <c r="BR287" s="29"/>
      <c r="BS287" s="36"/>
      <c r="BT287" s="36"/>
      <c r="BU287" s="36"/>
      <c r="BV287" s="36"/>
    </row>
    <row r="288" spans="1:74" x14ac:dyDescent="0.25">
      <c r="A288" s="16">
        <v>286</v>
      </c>
      <c r="B288" s="16">
        <v>3</v>
      </c>
      <c r="C288" s="31" t="s">
        <v>740</v>
      </c>
      <c r="D288" s="40">
        <f>январь!D288-февраль!E288</f>
        <v>-31.075502560386479</v>
      </c>
      <c r="E288" s="40">
        <f t="shared" si="4"/>
        <v>0</v>
      </c>
      <c r="F288" s="36"/>
      <c r="G288" s="36"/>
      <c r="H288" s="36"/>
      <c r="I288" s="27"/>
      <c r="J288" s="36"/>
      <c r="K288" s="36"/>
      <c r="L288" s="36"/>
      <c r="M288" s="36"/>
      <c r="N288" s="36"/>
      <c r="O288" s="29"/>
      <c r="P288" s="36"/>
      <c r="Q288" s="29"/>
      <c r="R288" s="36"/>
      <c r="S288" s="36"/>
      <c r="T288" s="36"/>
      <c r="U288" s="36"/>
      <c r="V288" s="36"/>
      <c r="W288" s="36"/>
      <c r="X288" s="36"/>
      <c r="Y288" s="29"/>
      <c r="Z288" s="36"/>
      <c r="AA288" s="66"/>
      <c r="AB288" s="36"/>
      <c r="AC288" s="36"/>
      <c r="AD288" s="36"/>
      <c r="AE288" s="36"/>
      <c r="AF288" s="36"/>
      <c r="AG288" s="36"/>
      <c r="AH288" s="29"/>
      <c r="AI288" s="36"/>
      <c r="AJ288" s="29"/>
      <c r="AK288" s="36"/>
      <c r="AL288" s="36"/>
      <c r="AM288" s="36"/>
      <c r="AN288" s="29"/>
      <c r="AO288" s="36"/>
      <c r="AP288" s="29"/>
      <c r="AQ288" s="36"/>
      <c r="AR288" s="29"/>
      <c r="AS288" s="36"/>
      <c r="AT288" s="36"/>
      <c r="AU288" s="36"/>
      <c r="AV288" s="29"/>
      <c r="AW288" s="36"/>
      <c r="AX288" s="36"/>
      <c r="AY288" s="36"/>
      <c r="AZ288" s="29"/>
      <c r="BA288" s="36"/>
      <c r="BB288" s="36"/>
      <c r="BC288" s="36"/>
      <c r="BD288" s="36"/>
      <c r="BE288" s="36"/>
      <c r="BF288" s="36"/>
      <c r="BG288" s="36"/>
      <c r="BH288" s="36"/>
      <c r="BI288" s="36"/>
      <c r="BJ288" s="29"/>
      <c r="BK288" s="36"/>
      <c r="BL288" s="29"/>
      <c r="BM288" s="36"/>
      <c r="BN288" s="36"/>
      <c r="BO288" s="36"/>
      <c r="BP288" s="29"/>
      <c r="BQ288" s="36"/>
      <c r="BR288" s="29"/>
      <c r="BS288" s="36"/>
      <c r="BT288" s="36"/>
      <c r="BU288" s="36"/>
      <c r="BV288" s="36"/>
    </row>
    <row r="289" spans="1:75" s="86" customFormat="1" x14ac:dyDescent="0.25">
      <c r="A289" s="79">
        <v>287</v>
      </c>
      <c r="B289" s="79">
        <v>2</v>
      </c>
      <c r="C289" s="80" t="s">
        <v>741</v>
      </c>
      <c r="D289" s="40">
        <f>январь!D289-февраль!E289</f>
        <v>-130.32781410628019</v>
      </c>
      <c r="E289" s="81">
        <f t="shared" si="4"/>
        <v>315.16499999999996</v>
      </c>
      <c r="F289" s="82"/>
      <c r="G289" s="82"/>
      <c r="H289" s="82"/>
      <c r="I289" s="83">
        <v>66.7</v>
      </c>
      <c r="J289" s="82">
        <v>304.017</v>
      </c>
      <c r="K289" s="82"/>
      <c r="L289" s="82"/>
      <c r="M289" s="82">
        <v>3.2000000000000001E-2</v>
      </c>
      <c r="N289" s="82">
        <v>8.234</v>
      </c>
      <c r="O289" s="84"/>
      <c r="P289" s="82"/>
      <c r="Q289" s="84"/>
      <c r="R289" s="82"/>
      <c r="S289" s="82"/>
      <c r="T289" s="82"/>
      <c r="U289" s="82"/>
      <c r="V289" s="82"/>
      <c r="W289" s="82"/>
      <c r="X289" s="82"/>
      <c r="Y289" s="84"/>
      <c r="Z289" s="82"/>
      <c r="AA289" s="85"/>
      <c r="AB289" s="82"/>
      <c r="AC289" s="82"/>
      <c r="AD289" s="82"/>
      <c r="AE289" s="82"/>
      <c r="AF289" s="82"/>
      <c r="AG289" s="82"/>
      <c r="AH289" s="84"/>
      <c r="AI289" s="82"/>
      <c r="AJ289" s="84"/>
      <c r="AK289" s="82"/>
      <c r="AL289" s="82"/>
      <c r="AM289" s="82"/>
      <c r="AN289" s="84"/>
      <c r="AO289" s="82"/>
      <c r="AP289" s="84"/>
      <c r="AQ289" s="82"/>
      <c r="AR289" s="84"/>
      <c r="AS289" s="82"/>
      <c r="AT289" s="82"/>
      <c r="AU289" s="82"/>
      <c r="AV289" s="84"/>
      <c r="AW289" s="82"/>
      <c r="AX289" s="82"/>
      <c r="AY289" s="82"/>
      <c r="AZ289" s="84"/>
      <c r="BA289" s="82"/>
      <c r="BB289" s="82"/>
      <c r="BC289" s="82"/>
      <c r="BD289" s="82"/>
      <c r="BE289" s="82"/>
      <c r="BF289" s="82">
        <v>3.0000000000000001E-3</v>
      </c>
      <c r="BG289" s="82">
        <v>2.9140000000000001</v>
      </c>
      <c r="BH289" s="82"/>
      <c r="BI289" s="82"/>
      <c r="BJ289" s="84"/>
      <c r="BK289" s="82"/>
      <c r="BL289" s="84"/>
      <c r="BM289" s="82"/>
      <c r="BN289" s="82"/>
      <c r="BO289" s="82"/>
      <c r="BP289" s="84"/>
      <c r="BQ289" s="82"/>
      <c r="BR289" s="84"/>
      <c r="BS289" s="82"/>
      <c r="BT289" s="82"/>
      <c r="BU289" s="82"/>
      <c r="BV289" s="82"/>
    </row>
    <row r="290" spans="1:75" x14ac:dyDescent="0.25">
      <c r="A290" s="16">
        <v>288</v>
      </c>
      <c r="B290" s="16">
        <v>2</v>
      </c>
      <c r="C290" s="31" t="s">
        <v>742</v>
      </c>
      <c r="D290" s="40">
        <f>январь!D290-февраль!E290</f>
        <v>567.29492543961351</v>
      </c>
      <c r="E290" s="40">
        <f t="shared" si="4"/>
        <v>0</v>
      </c>
      <c r="F290" s="36"/>
      <c r="G290" s="36"/>
      <c r="H290" s="36"/>
      <c r="I290" s="27"/>
      <c r="J290" s="36"/>
      <c r="K290" s="36"/>
      <c r="L290" s="36"/>
      <c r="M290" s="36"/>
      <c r="N290" s="36"/>
      <c r="O290" s="29"/>
      <c r="P290" s="36"/>
      <c r="Q290" s="29"/>
      <c r="R290" s="36"/>
      <c r="S290" s="36"/>
      <c r="T290" s="36"/>
      <c r="U290" s="36"/>
      <c r="V290" s="36"/>
      <c r="W290" s="36"/>
      <c r="X290" s="36"/>
      <c r="Y290" s="29"/>
      <c r="Z290" s="36"/>
      <c r="AA290" s="66"/>
      <c r="AB290" s="36"/>
      <c r="AC290" s="36"/>
      <c r="AD290" s="36"/>
      <c r="AE290" s="36"/>
      <c r="AF290" s="36"/>
      <c r="AG290" s="36"/>
      <c r="AH290" s="29"/>
      <c r="AI290" s="36"/>
      <c r="AJ290" s="29"/>
      <c r="AK290" s="36"/>
      <c r="AL290" s="36"/>
      <c r="AM290" s="36"/>
      <c r="AN290" s="29"/>
      <c r="AO290" s="36"/>
      <c r="AP290" s="29"/>
      <c r="AQ290" s="36"/>
      <c r="AR290" s="29"/>
      <c r="AS290" s="36"/>
      <c r="AT290" s="36"/>
      <c r="AU290" s="36"/>
      <c r="AV290" s="29"/>
      <c r="AW290" s="36"/>
      <c r="AX290" s="36"/>
      <c r="AY290" s="36"/>
      <c r="AZ290" s="29"/>
      <c r="BA290" s="36"/>
      <c r="BB290" s="36"/>
      <c r="BC290" s="36"/>
      <c r="BD290" s="36"/>
      <c r="BE290" s="36"/>
      <c r="BF290" s="36"/>
      <c r="BG290" s="36"/>
      <c r="BH290" s="36"/>
      <c r="BI290" s="36"/>
      <c r="BJ290" s="29"/>
      <c r="BK290" s="36"/>
      <c r="BL290" s="29"/>
      <c r="BM290" s="36"/>
      <c r="BN290" s="36"/>
      <c r="BO290" s="36"/>
      <c r="BP290" s="29"/>
      <c r="BQ290" s="36"/>
      <c r="BR290" s="29"/>
      <c r="BS290" s="36"/>
      <c r="BT290" s="36"/>
      <c r="BU290" s="36"/>
      <c r="BV290" s="36"/>
    </row>
    <row r="291" spans="1:75" x14ac:dyDescent="0.25">
      <c r="A291" s="16">
        <v>289</v>
      </c>
      <c r="B291" s="16">
        <v>2</v>
      </c>
      <c r="C291" s="31" t="s">
        <v>743</v>
      </c>
      <c r="D291" s="40">
        <f>январь!D291-февраль!E291</f>
        <v>35.557332898550726</v>
      </c>
      <c r="E291" s="40">
        <f t="shared" si="4"/>
        <v>0</v>
      </c>
      <c r="F291" s="36"/>
      <c r="G291" s="36"/>
      <c r="H291" s="36"/>
      <c r="I291" s="27"/>
      <c r="J291" s="36"/>
      <c r="K291" s="36"/>
      <c r="L291" s="36"/>
      <c r="M291" s="36"/>
      <c r="N291" s="36"/>
      <c r="O291" s="29"/>
      <c r="P291" s="36"/>
      <c r="Q291" s="29"/>
      <c r="R291" s="36"/>
      <c r="S291" s="36"/>
      <c r="T291" s="36"/>
      <c r="U291" s="36"/>
      <c r="V291" s="36"/>
      <c r="W291" s="36"/>
      <c r="X291" s="36"/>
      <c r="Y291" s="29"/>
      <c r="Z291" s="36"/>
      <c r="AA291" s="66"/>
      <c r="AB291" s="36"/>
      <c r="AC291" s="36"/>
      <c r="AD291" s="36"/>
      <c r="AE291" s="36"/>
      <c r="AF291" s="36"/>
      <c r="AG291" s="36"/>
      <c r="AH291" s="29"/>
      <c r="AI291" s="36"/>
      <c r="AJ291" s="29"/>
      <c r="AK291" s="36"/>
      <c r="AL291" s="36"/>
      <c r="AM291" s="36"/>
      <c r="AN291" s="29"/>
      <c r="AO291" s="36"/>
      <c r="AP291" s="29"/>
      <c r="AQ291" s="36"/>
      <c r="AR291" s="29"/>
      <c r="AS291" s="36"/>
      <c r="AT291" s="36"/>
      <c r="AU291" s="36"/>
      <c r="AV291" s="29"/>
      <c r="AW291" s="36"/>
      <c r="AX291" s="36"/>
      <c r="AY291" s="36"/>
      <c r="AZ291" s="29"/>
      <c r="BA291" s="36"/>
      <c r="BB291" s="36"/>
      <c r="BC291" s="36"/>
      <c r="BD291" s="36"/>
      <c r="BE291" s="36"/>
      <c r="BF291" s="36"/>
      <c r="BG291" s="36"/>
      <c r="BH291" s="36"/>
      <c r="BI291" s="36"/>
      <c r="BJ291" s="29"/>
      <c r="BK291" s="36"/>
      <c r="BL291" s="29"/>
      <c r="BM291" s="36"/>
      <c r="BN291" s="36"/>
      <c r="BO291" s="36"/>
      <c r="BP291" s="29"/>
      <c r="BQ291" s="36"/>
      <c r="BR291" s="29"/>
      <c r="BS291" s="36"/>
      <c r="BT291" s="36"/>
      <c r="BU291" s="36"/>
      <c r="BV291" s="36"/>
    </row>
    <row r="292" spans="1:75" s="86" customFormat="1" x14ac:dyDescent="0.25">
      <c r="A292" s="79">
        <v>290</v>
      </c>
      <c r="B292" s="79">
        <v>2</v>
      </c>
      <c r="C292" s="80" t="s">
        <v>744</v>
      </c>
      <c r="D292" s="40">
        <f>январь!D292-февраль!E292</f>
        <v>647.47654838647338</v>
      </c>
      <c r="E292" s="81">
        <f t="shared" si="4"/>
        <v>2.9140000000000001</v>
      </c>
      <c r="F292" s="82"/>
      <c r="G292" s="82"/>
      <c r="H292" s="82"/>
      <c r="I292" s="83"/>
      <c r="J292" s="82"/>
      <c r="K292" s="82"/>
      <c r="L292" s="82"/>
      <c r="M292" s="82"/>
      <c r="N292" s="82"/>
      <c r="O292" s="84"/>
      <c r="P292" s="82"/>
      <c r="Q292" s="84"/>
      <c r="R292" s="82"/>
      <c r="S292" s="82"/>
      <c r="T292" s="82"/>
      <c r="U292" s="82"/>
      <c r="V292" s="82"/>
      <c r="W292" s="82"/>
      <c r="X292" s="82"/>
      <c r="Y292" s="84"/>
      <c r="Z292" s="82"/>
      <c r="AA292" s="85"/>
      <c r="AB292" s="82"/>
      <c r="AC292" s="82"/>
      <c r="AD292" s="82"/>
      <c r="AE292" s="82"/>
      <c r="AF292" s="82"/>
      <c r="AG292" s="82"/>
      <c r="AH292" s="84"/>
      <c r="AI292" s="82"/>
      <c r="AJ292" s="84"/>
      <c r="AK292" s="82"/>
      <c r="AL292" s="82"/>
      <c r="AM292" s="82"/>
      <c r="AN292" s="84"/>
      <c r="AO292" s="82"/>
      <c r="AP292" s="84"/>
      <c r="AQ292" s="82"/>
      <c r="AR292" s="84"/>
      <c r="AS292" s="82"/>
      <c r="AT292" s="82"/>
      <c r="AU292" s="82"/>
      <c r="AV292" s="84"/>
      <c r="AW292" s="82"/>
      <c r="AX292" s="82"/>
      <c r="AY292" s="82"/>
      <c r="AZ292" s="84"/>
      <c r="BA292" s="82"/>
      <c r="BB292" s="82"/>
      <c r="BC292" s="82"/>
      <c r="BD292" s="82"/>
      <c r="BE292" s="82"/>
      <c r="BF292" s="82">
        <v>3.0000000000000001E-3</v>
      </c>
      <c r="BG292" s="82">
        <v>2.9140000000000001</v>
      </c>
      <c r="BH292" s="82"/>
      <c r="BI292" s="82"/>
      <c r="BJ292" s="84"/>
      <c r="BK292" s="82"/>
      <c r="BL292" s="84"/>
      <c r="BM292" s="82"/>
      <c r="BN292" s="82"/>
      <c r="BO292" s="82"/>
      <c r="BP292" s="84"/>
      <c r="BQ292" s="82"/>
      <c r="BR292" s="84"/>
      <c r="BS292" s="82"/>
      <c r="BT292" s="82"/>
      <c r="BU292" s="82"/>
      <c r="BV292" s="82"/>
    </row>
    <row r="293" spans="1:75" s="86" customFormat="1" x14ac:dyDescent="0.25">
      <c r="A293" s="79">
        <v>291</v>
      </c>
      <c r="B293" s="79">
        <v>2</v>
      </c>
      <c r="C293" s="80" t="s">
        <v>745</v>
      </c>
      <c r="D293" s="40">
        <f>январь!D293-февраль!E293</f>
        <v>599.7386058801934</v>
      </c>
      <c r="E293" s="81">
        <f t="shared" si="4"/>
        <v>1.4570000000000001</v>
      </c>
      <c r="F293" s="82"/>
      <c r="G293" s="82"/>
      <c r="H293" s="82"/>
      <c r="I293" s="83"/>
      <c r="J293" s="82"/>
      <c r="K293" s="82"/>
      <c r="L293" s="82"/>
      <c r="M293" s="82"/>
      <c r="N293" s="82"/>
      <c r="O293" s="84"/>
      <c r="P293" s="82"/>
      <c r="Q293" s="84"/>
      <c r="R293" s="82"/>
      <c r="S293" s="82"/>
      <c r="T293" s="82"/>
      <c r="U293" s="82"/>
      <c r="V293" s="82"/>
      <c r="W293" s="82"/>
      <c r="X293" s="82"/>
      <c r="Y293" s="84"/>
      <c r="Z293" s="82"/>
      <c r="AA293" s="85"/>
      <c r="AB293" s="82"/>
      <c r="AC293" s="82"/>
      <c r="AD293" s="82"/>
      <c r="AE293" s="82"/>
      <c r="AF293" s="82"/>
      <c r="AG293" s="82"/>
      <c r="AH293" s="84"/>
      <c r="AI293" s="82"/>
      <c r="AJ293" s="84"/>
      <c r="AK293" s="82"/>
      <c r="AL293" s="82"/>
      <c r="AM293" s="82"/>
      <c r="AN293" s="84"/>
      <c r="AO293" s="82"/>
      <c r="AP293" s="84"/>
      <c r="AQ293" s="82"/>
      <c r="AR293" s="84"/>
      <c r="AS293" s="82"/>
      <c r="AT293" s="82"/>
      <c r="AU293" s="82"/>
      <c r="AV293" s="84"/>
      <c r="AW293" s="82"/>
      <c r="AX293" s="82"/>
      <c r="AY293" s="82"/>
      <c r="AZ293" s="84"/>
      <c r="BA293" s="82"/>
      <c r="BB293" s="82"/>
      <c r="BC293" s="82"/>
      <c r="BD293" s="82"/>
      <c r="BE293" s="82"/>
      <c r="BF293" s="82"/>
      <c r="BG293" s="82"/>
      <c r="BH293" s="82"/>
      <c r="BI293" s="82"/>
      <c r="BJ293" s="84"/>
      <c r="BK293" s="82"/>
      <c r="BL293" s="84"/>
      <c r="BM293" s="82"/>
      <c r="BN293" s="82"/>
      <c r="BO293" s="82"/>
      <c r="BP293" s="84"/>
      <c r="BQ293" s="82"/>
      <c r="BR293" s="84"/>
      <c r="BS293" s="82"/>
      <c r="BT293" s="82"/>
      <c r="BU293" s="82"/>
      <c r="BV293" s="82">
        <v>1.4570000000000001</v>
      </c>
      <c r="BW293" s="86" t="s">
        <v>1073</v>
      </c>
    </row>
    <row r="294" spans="1:75" x14ac:dyDescent="0.25">
      <c r="A294" s="16">
        <v>292</v>
      </c>
      <c r="B294" s="16">
        <v>2</v>
      </c>
      <c r="C294" s="31" t="s">
        <v>746</v>
      </c>
      <c r="D294" s="40">
        <f>январь!D294-февраль!E294</f>
        <v>-756.1995632077294</v>
      </c>
      <c r="E294" s="40">
        <f t="shared" si="4"/>
        <v>0</v>
      </c>
      <c r="F294" s="36"/>
      <c r="G294" s="36"/>
      <c r="H294" s="36"/>
      <c r="I294" s="27"/>
      <c r="J294" s="36"/>
      <c r="K294" s="36"/>
      <c r="L294" s="36"/>
      <c r="M294" s="36"/>
      <c r="N294" s="36"/>
      <c r="O294" s="29"/>
      <c r="P294" s="36"/>
      <c r="Q294" s="29"/>
      <c r="R294" s="36"/>
      <c r="S294" s="36"/>
      <c r="T294" s="36"/>
      <c r="U294" s="36"/>
      <c r="V294" s="36"/>
      <c r="W294" s="36"/>
      <c r="X294" s="36"/>
      <c r="Y294" s="29"/>
      <c r="Z294" s="36"/>
      <c r="AA294" s="66"/>
      <c r="AB294" s="36"/>
      <c r="AC294" s="36"/>
      <c r="AD294" s="36"/>
      <c r="AE294" s="36"/>
      <c r="AF294" s="36"/>
      <c r="AG294" s="36"/>
      <c r="AH294" s="29"/>
      <c r="AI294" s="36"/>
      <c r="AJ294" s="29"/>
      <c r="AK294" s="36"/>
      <c r="AL294" s="36"/>
      <c r="AM294" s="36"/>
      <c r="AN294" s="29"/>
      <c r="AO294" s="36"/>
      <c r="AP294" s="29"/>
      <c r="AQ294" s="36"/>
      <c r="AR294" s="29"/>
      <c r="AS294" s="36"/>
      <c r="AT294" s="36"/>
      <c r="AU294" s="36"/>
      <c r="AV294" s="29"/>
      <c r="AW294" s="36"/>
      <c r="AX294" s="36"/>
      <c r="AY294" s="36"/>
      <c r="AZ294" s="29"/>
      <c r="BA294" s="36"/>
      <c r="BB294" s="36"/>
      <c r="BC294" s="36"/>
      <c r="BD294" s="36"/>
      <c r="BE294" s="36"/>
      <c r="BF294" s="36"/>
      <c r="BG294" s="36"/>
      <c r="BH294" s="36"/>
      <c r="BI294" s="36"/>
      <c r="BJ294" s="29"/>
      <c r="BK294" s="36"/>
      <c r="BL294" s="29"/>
      <c r="BM294" s="36"/>
      <c r="BN294" s="36"/>
      <c r="BO294" s="36"/>
      <c r="BP294" s="29"/>
      <c r="BQ294" s="36"/>
      <c r="BR294" s="29"/>
      <c r="BS294" s="36"/>
      <c r="BT294" s="36"/>
      <c r="BU294" s="36"/>
      <c r="BV294" s="36"/>
    </row>
    <row r="295" spans="1:75" x14ac:dyDescent="0.25">
      <c r="A295" s="16">
        <v>293</v>
      </c>
      <c r="B295" s="16">
        <v>2</v>
      </c>
      <c r="C295" s="31" t="s">
        <v>747</v>
      </c>
      <c r="D295" s="40">
        <f>январь!D295-февраль!E295</f>
        <v>1986.379661004831</v>
      </c>
      <c r="E295" s="40">
        <f t="shared" si="4"/>
        <v>0</v>
      </c>
      <c r="F295" s="36"/>
      <c r="G295" s="36"/>
      <c r="H295" s="36"/>
      <c r="I295" s="27"/>
      <c r="J295" s="36"/>
      <c r="K295" s="36"/>
      <c r="L295" s="36"/>
      <c r="M295" s="36"/>
      <c r="N295" s="36"/>
      <c r="O295" s="29"/>
      <c r="P295" s="36"/>
      <c r="Q295" s="29"/>
      <c r="R295" s="36"/>
      <c r="S295" s="36"/>
      <c r="T295" s="36"/>
      <c r="U295" s="36"/>
      <c r="V295" s="36"/>
      <c r="W295" s="36"/>
      <c r="X295" s="36"/>
      <c r="Y295" s="29"/>
      <c r="Z295" s="36"/>
      <c r="AA295" s="66"/>
      <c r="AB295" s="36"/>
      <c r="AC295" s="36"/>
      <c r="AD295" s="36"/>
      <c r="AE295" s="36"/>
      <c r="AF295" s="36"/>
      <c r="AG295" s="36"/>
      <c r="AH295" s="29"/>
      <c r="AI295" s="36"/>
      <c r="AJ295" s="29"/>
      <c r="AK295" s="36"/>
      <c r="AL295" s="36"/>
      <c r="AM295" s="36"/>
      <c r="AN295" s="29"/>
      <c r="AO295" s="36"/>
      <c r="AP295" s="29"/>
      <c r="AQ295" s="36"/>
      <c r="AR295" s="29"/>
      <c r="AS295" s="36"/>
      <c r="AT295" s="36"/>
      <c r="AU295" s="36"/>
      <c r="AV295" s="29"/>
      <c r="AW295" s="36"/>
      <c r="AX295" s="36"/>
      <c r="AY295" s="36"/>
      <c r="AZ295" s="29"/>
      <c r="BA295" s="36"/>
      <c r="BB295" s="36"/>
      <c r="BC295" s="36"/>
      <c r="BD295" s="36"/>
      <c r="BE295" s="36"/>
      <c r="BF295" s="36"/>
      <c r="BG295" s="36"/>
      <c r="BH295" s="36"/>
      <c r="BI295" s="36"/>
      <c r="BJ295" s="29"/>
      <c r="BK295" s="36"/>
      <c r="BL295" s="29"/>
      <c r="BM295" s="36"/>
      <c r="BN295" s="36"/>
      <c r="BO295" s="36"/>
      <c r="BP295" s="29"/>
      <c r="BQ295" s="36"/>
      <c r="BR295" s="29"/>
      <c r="BS295" s="36"/>
      <c r="BT295" s="36"/>
      <c r="BU295" s="36"/>
      <c r="BV295" s="36"/>
    </row>
    <row r="296" spans="1:75" x14ac:dyDescent="0.25">
      <c r="A296" s="16">
        <v>294</v>
      </c>
      <c r="B296" s="16">
        <v>2</v>
      </c>
      <c r="C296" s="31" t="s">
        <v>748</v>
      </c>
      <c r="D296" s="40">
        <f>январь!D296-февраль!E296</f>
        <v>47.322124444444441</v>
      </c>
      <c r="E296" s="40">
        <f t="shared" si="4"/>
        <v>0</v>
      </c>
      <c r="F296" s="36"/>
      <c r="G296" s="36"/>
      <c r="H296" s="36"/>
      <c r="I296" s="27"/>
      <c r="J296" s="36"/>
      <c r="K296" s="36"/>
      <c r="L296" s="36"/>
      <c r="M296" s="36"/>
      <c r="N296" s="36"/>
      <c r="O296" s="29"/>
      <c r="P296" s="36"/>
      <c r="Q296" s="29"/>
      <c r="R296" s="36"/>
      <c r="S296" s="36"/>
      <c r="T296" s="36"/>
      <c r="U296" s="36"/>
      <c r="V296" s="36"/>
      <c r="W296" s="36"/>
      <c r="X296" s="36"/>
      <c r="Y296" s="29"/>
      <c r="Z296" s="36"/>
      <c r="AA296" s="66"/>
      <c r="AB296" s="36"/>
      <c r="AC296" s="36"/>
      <c r="AD296" s="36"/>
      <c r="AE296" s="36"/>
      <c r="AF296" s="36"/>
      <c r="AG296" s="36"/>
      <c r="AH296" s="29"/>
      <c r="AI296" s="36"/>
      <c r="AJ296" s="29"/>
      <c r="AK296" s="36"/>
      <c r="AL296" s="36"/>
      <c r="AM296" s="36"/>
      <c r="AN296" s="29"/>
      <c r="AO296" s="36"/>
      <c r="AP296" s="29"/>
      <c r="AQ296" s="36"/>
      <c r="AR296" s="29"/>
      <c r="AS296" s="36"/>
      <c r="AT296" s="36"/>
      <c r="AU296" s="36"/>
      <c r="AV296" s="29"/>
      <c r="AW296" s="36"/>
      <c r="AX296" s="36"/>
      <c r="AY296" s="36"/>
      <c r="AZ296" s="29"/>
      <c r="BA296" s="36"/>
      <c r="BB296" s="36"/>
      <c r="BC296" s="36"/>
      <c r="BD296" s="36"/>
      <c r="BE296" s="36"/>
      <c r="BF296" s="36"/>
      <c r="BG296" s="36"/>
      <c r="BH296" s="36"/>
      <c r="BI296" s="36"/>
      <c r="BJ296" s="29"/>
      <c r="BK296" s="36"/>
      <c r="BL296" s="29"/>
      <c r="BM296" s="36"/>
      <c r="BN296" s="36"/>
      <c r="BO296" s="36"/>
      <c r="BP296" s="29"/>
      <c r="BQ296" s="36"/>
      <c r="BR296" s="29"/>
      <c r="BS296" s="36"/>
      <c r="BT296" s="36"/>
      <c r="BU296" s="36"/>
      <c r="BV296" s="36"/>
    </row>
    <row r="297" spans="1:75" s="86" customFormat="1" x14ac:dyDescent="0.25">
      <c r="A297" s="79">
        <v>295</v>
      </c>
      <c r="B297" s="79">
        <v>2</v>
      </c>
      <c r="C297" s="80" t="s">
        <v>749</v>
      </c>
      <c r="D297" s="40">
        <f>январь!D297-февраль!E297</f>
        <v>48.068885787439598</v>
      </c>
      <c r="E297" s="81">
        <f t="shared" si="4"/>
        <v>2.84</v>
      </c>
      <c r="F297" s="82"/>
      <c r="G297" s="82"/>
      <c r="H297" s="82"/>
      <c r="I297" s="83"/>
      <c r="J297" s="82"/>
      <c r="K297" s="82"/>
      <c r="L297" s="82"/>
      <c r="M297" s="82"/>
      <c r="N297" s="82"/>
      <c r="O297" s="84"/>
      <c r="P297" s="82"/>
      <c r="Q297" s="84"/>
      <c r="R297" s="82"/>
      <c r="S297" s="82"/>
      <c r="T297" s="82"/>
      <c r="U297" s="82"/>
      <c r="V297" s="82"/>
      <c r="W297" s="82"/>
      <c r="X297" s="82"/>
      <c r="Y297" s="84"/>
      <c r="Z297" s="82"/>
      <c r="AA297" s="85"/>
      <c r="AB297" s="82"/>
      <c r="AC297" s="82"/>
      <c r="AD297" s="82"/>
      <c r="AE297" s="82"/>
      <c r="AF297" s="82"/>
      <c r="AG297" s="82"/>
      <c r="AH297" s="84"/>
      <c r="AI297" s="82"/>
      <c r="AJ297" s="84"/>
      <c r="AK297" s="82"/>
      <c r="AL297" s="82"/>
      <c r="AM297" s="82"/>
      <c r="AN297" s="84"/>
      <c r="AO297" s="82"/>
      <c r="AP297" s="84"/>
      <c r="AQ297" s="82"/>
      <c r="AR297" s="84"/>
      <c r="AS297" s="82"/>
      <c r="AT297" s="82"/>
      <c r="AU297" s="82"/>
      <c r="AV297" s="84"/>
      <c r="AW297" s="82"/>
      <c r="AX297" s="82"/>
      <c r="AY297" s="82"/>
      <c r="AZ297" s="84"/>
      <c r="BA297" s="82"/>
      <c r="BB297" s="82"/>
      <c r="BC297" s="82"/>
      <c r="BD297" s="82"/>
      <c r="BE297" s="82"/>
      <c r="BF297" s="82"/>
      <c r="BG297" s="82"/>
      <c r="BH297" s="82"/>
      <c r="BI297" s="82"/>
      <c r="BJ297" s="84"/>
      <c r="BK297" s="82"/>
      <c r="BL297" s="84">
        <v>3</v>
      </c>
      <c r="BM297" s="82">
        <v>1.752</v>
      </c>
      <c r="BN297" s="82"/>
      <c r="BO297" s="82"/>
      <c r="BP297" s="84"/>
      <c r="BQ297" s="82"/>
      <c r="BR297" s="84"/>
      <c r="BS297" s="82"/>
      <c r="BT297" s="82"/>
      <c r="BU297" s="82"/>
      <c r="BV297" s="82">
        <v>1.0880000000000001</v>
      </c>
      <c r="BW297" s="86" t="s">
        <v>1070</v>
      </c>
    </row>
    <row r="298" spans="1:75" x14ac:dyDescent="0.25">
      <c r="A298" s="16">
        <v>296</v>
      </c>
      <c r="B298" s="16">
        <v>2</v>
      </c>
      <c r="C298" s="31" t="s">
        <v>750</v>
      </c>
      <c r="D298" s="40">
        <f>январь!D298-февраль!E298</f>
        <v>153.73304671497584</v>
      </c>
      <c r="E298" s="40">
        <f t="shared" si="4"/>
        <v>0</v>
      </c>
      <c r="F298" s="36"/>
      <c r="G298" s="36"/>
      <c r="H298" s="36"/>
      <c r="I298" s="27"/>
      <c r="J298" s="36"/>
      <c r="K298" s="36"/>
      <c r="L298" s="36"/>
      <c r="M298" s="36"/>
      <c r="N298" s="36"/>
      <c r="O298" s="29"/>
      <c r="P298" s="36"/>
      <c r="Q298" s="29"/>
      <c r="R298" s="36"/>
      <c r="S298" s="36"/>
      <c r="T298" s="36"/>
      <c r="U298" s="36"/>
      <c r="V298" s="36"/>
      <c r="W298" s="36"/>
      <c r="X298" s="36"/>
      <c r="Y298" s="29"/>
      <c r="Z298" s="36"/>
      <c r="AA298" s="66"/>
      <c r="AB298" s="36"/>
      <c r="AC298" s="36"/>
      <c r="AD298" s="36"/>
      <c r="AE298" s="36"/>
      <c r="AF298" s="36"/>
      <c r="AG298" s="36"/>
      <c r="AH298" s="29"/>
      <c r="AI298" s="36"/>
      <c r="AJ298" s="29"/>
      <c r="AK298" s="36"/>
      <c r="AL298" s="36"/>
      <c r="AM298" s="36"/>
      <c r="AN298" s="29"/>
      <c r="AO298" s="36"/>
      <c r="AP298" s="29"/>
      <c r="AQ298" s="36"/>
      <c r="AR298" s="29"/>
      <c r="AS298" s="36"/>
      <c r="AT298" s="36"/>
      <c r="AU298" s="36"/>
      <c r="AV298" s="29"/>
      <c r="AW298" s="36"/>
      <c r="AX298" s="36"/>
      <c r="AY298" s="36"/>
      <c r="AZ298" s="29"/>
      <c r="BA298" s="36"/>
      <c r="BB298" s="36"/>
      <c r="BC298" s="36"/>
      <c r="BD298" s="36"/>
      <c r="BE298" s="36"/>
      <c r="BF298" s="36"/>
      <c r="BG298" s="36"/>
      <c r="BH298" s="36"/>
      <c r="BI298" s="36"/>
      <c r="BJ298" s="29"/>
      <c r="BK298" s="36"/>
      <c r="BL298" s="29"/>
      <c r="BM298" s="36"/>
      <c r="BN298" s="36"/>
      <c r="BO298" s="36"/>
      <c r="BP298" s="29"/>
      <c r="BQ298" s="36"/>
      <c r="BR298" s="29"/>
      <c r="BS298" s="36"/>
      <c r="BT298" s="36"/>
      <c r="BU298" s="36"/>
      <c r="BV298" s="36"/>
    </row>
    <row r="299" spans="1:75" x14ac:dyDescent="0.25">
      <c r="A299" s="16">
        <v>297</v>
      </c>
      <c r="B299" s="16">
        <v>2</v>
      </c>
      <c r="C299" s="31" t="s">
        <v>751</v>
      </c>
      <c r="D299" s="40">
        <f>январь!D299-февраль!E299</f>
        <v>9.7820903864734241</v>
      </c>
      <c r="E299" s="40">
        <f t="shared" si="4"/>
        <v>0</v>
      </c>
      <c r="F299" s="36"/>
      <c r="G299" s="36"/>
      <c r="H299" s="36"/>
      <c r="I299" s="27"/>
      <c r="J299" s="36"/>
      <c r="K299" s="36"/>
      <c r="L299" s="36"/>
      <c r="M299" s="36"/>
      <c r="N299" s="36"/>
      <c r="O299" s="29"/>
      <c r="P299" s="36"/>
      <c r="Q299" s="29"/>
      <c r="R299" s="36"/>
      <c r="S299" s="36"/>
      <c r="T299" s="36"/>
      <c r="U299" s="36"/>
      <c r="V299" s="36"/>
      <c r="W299" s="36"/>
      <c r="X299" s="36"/>
      <c r="Y299" s="29"/>
      <c r="Z299" s="36"/>
      <c r="AA299" s="66"/>
      <c r="AB299" s="36"/>
      <c r="AC299" s="36"/>
      <c r="AD299" s="36"/>
      <c r="AE299" s="36"/>
      <c r="AF299" s="36"/>
      <c r="AG299" s="36"/>
      <c r="AH299" s="29"/>
      <c r="AI299" s="36"/>
      <c r="AJ299" s="29"/>
      <c r="AK299" s="36"/>
      <c r="AL299" s="36"/>
      <c r="AM299" s="36"/>
      <c r="AN299" s="29"/>
      <c r="AO299" s="36"/>
      <c r="AP299" s="29"/>
      <c r="AQ299" s="36"/>
      <c r="AR299" s="29"/>
      <c r="AS299" s="36"/>
      <c r="AT299" s="36"/>
      <c r="AU299" s="36"/>
      <c r="AV299" s="29"/>
      <c r="AW299" s="36"/>
      <c r="AX299" s="36"/>
      <c r="AY299" s="36"/>
      <c r="AZ299" s="29"/>
      <c r="BA299" s="36"/>
      <c r="BB299" s="36"/>
      <c r="BC299" s="36"/>
      <c r="BD299" s="36"/>
      <c r="BE299" s="36"/>
      <c r="BF299" s="36"/>
      <c r="BG299" s="36"/>
      <c r="BH299" s="36"/>
      <c r="BI299" s="36"/>
      <c r="BJ299" s="29"/>
      <c r="BK299" s="36"/>
      <c r="BL299" s="29"/>
      <c r="BM299" s="36"/>
      <c r="BN299" s="36"/>
      <c r="BO299" s="36"/>
      <c r="BP299" s="29"/>
      <c r="BQ299" s="36"/>
      <c r="BR299" s="29"/>
      <c r="BS299" s="36"/>
      <c r="BT299" s="36"/>
      <c r="BU299" s="36"/>
      <c r="BV299" s="36"/>
    </row>
    <row r="300" spans="1:75" s="86" customFormat="1" x14ac:dyDescent="0.25">
      <c r="A300" s="79">
        <v>298</v>
      </c>
      <c r="B300" s="79">
        <v>2</v>
      </c>
      <c r="C300" s="80" t="s">
        <v>752</v>
      </c>
      <c r="D300" s="40">
        <f>январь!D300-февраль!E300</f>
        <v>275.88950392270533</v>
      </c>
      <c r="E300" s="81">
        <f t="shared" si="4"/>
        <v>1.9419999999999999</v>
      </c>
      <c r="F300" s="82"/>
      <c r="G300" s="82"/>
      <c r="H300" s="82"/>
      <c r="I300" s="83"/>
      <c r="J300" s="82"/>
      <c r="K300" s="82"/>
      <c r="L300" s="82"/>
      <c r="M300" s="82"/>
      <c r="N300" s="82"/>
      <c r="O300" s="84"/>
      <c r="P300" s="82"/>
      <c r="Q300" s="84"/>
      <c r="R300" s="82"/>
      <c r="S300" s="82"/>
      <c r="T300" s="82"/>
      <c r="U300" s="82"/>
      <c r="V300" s="82"/>
      <c r="W300" s="82"/>
      <c r="X300" s="82"/>
      <c r="Y300" s="84"/>
      <c r="Z300" s="82"/>
      <c r="AA300" s="85"/>
      <c r="AB300" s="82"/>
      <c r="AC300" s="82"/>
      <c r="AD300" s="82"/>
      <c r="AE300" s="82"/>
      <c r="AF300" s="82"/>
      <c r="AG300" s="82"/>
      <c r="AH300" s="84"/>
      <c r="AI300" s="82"/>
      <c r="AJ300" s="84"/>
      <c r="AK300" s="82"/>
      <c r="AL300" s="82"/>
      <c r="AM300" s="82"/>
      <c r="AN300" s="84"/>
      <c r="AO300" s="82"/>
      <c r="AP300" s="84"/>
      <c r="AQ300" s="82"/>
      <c r="AR300" s="84"/>
      <c r="AS300" s="82"/>
      <c r="AT300" s="82"/>
      <c r="AU300" s="82"/>
      <c r="AV300" s="84"/>
      <c r="AW300" s="82"/>
      <c r="AX300" s="82"/>
      <c r="AY300" s="82"/>
      <c r="AZ300" s="84"/>
      <c r="BA300" s="82"/>
      <c r="BB300" s="82"/>
      <c r="BC300" s="82"/>
      <c r="BD300" s="82"/>
      <c r="BE300" s="82"/>
      <c r="BF300" s="82">
        <v>2E-3</v>
      </c>
      <c r="BG300" s="82">
        <v>1.9419999999999999</v>
      </c>
      <c r="BH300" s="82"/>
      <c r="BI300" s="82"/>
      <c r="BJ300" s="84"/>
      <c r="BK300" s="82"/>
      <c r="BL300" s="84"/>
      <c r="BM300" s="82"/>
      <c r="BN300" s="82"/>
      <c r="BO300" s="82"/>
      <c r="BP300" s="84"/>
      <c r="BQ300" s="82"/>
      <c r="BR300" s="84"/>
      <c r="BS300" s="82"/>
      <c r="BT300" s="82"/>
      <c r="BU300" s="82"/>
      <c r="BV300" s="82"/>
    </row>
    <row r="301" spans="1:75" s="86" customFormat="1" x14ac:dyDescent="0.25">
      <c r="A301" s="79">
        <v>299</v>
      </c>
      <c r="B301" s="79">
        <v>2</v>
      </c>
      <c r="C301" s="80" t="s">
        <v>753</v>
      </c>
      <c r="D301" s="40">
        <f>январь!D301-февраль!E301</f>
        <v>1157.5278488405797</v>
      </c>
      <c r="E301" s="81">
        <f t="shared" si="4"/>
        <v>1.629</v>
      </c>
      <c r="F301" s="82"/>
      <c r="G301" s="82"/>
      <c r="H301" s="82"/>
      <c r="I301" s="83"/>
      <c r="J301" s="82"/>
      <c r="K301" s="82"/>
      <c r="L301" s="82"/>
      <c r="M301" s="82"/>
      <c r="N301" s="82"/>
      <c r="O301" s="84"/>
      <c r="P301" s="82"/>
      <c r="Q301" s="84"/>
      <c r="R301" s="82"/>
      <c r="S301" s="82"/>
      <c r="T301" s="82"/>
      <c r="U301" s="82"/>
      <c r="V301" s="82"/>
      <c r="W301" s="82"/>
      <c r="X301" s="82"/>
      <c r="Y301" s="84"/>
      <c r="Z301" s="82"/>
      <c r="AA301" s="85"/>
      <c r="AB301" s="82"/>
      <c r="AC301" s="82"/>
      <c r="AD301" s="82"/>
      <c r="AE301" s="82"/>
      <c r="AF301" s="82"/>
      <c r="AG301" s="82"/>
      <c r="AH301" s="84"/>
      <c r="AI301" s="82"/>
      <c r="AJ301" s="84"/>
      <c r="AK301" s="82"/>
      <c r="AL301" s="82"/>
      <c r="AM301" s="82"/>
      <c r="AN301" s="84"/>
      <c r="AO301" s="82"/>
      <c r="AP301" s="84"/>
      <c r="AQ301" s="82"/>
      <c r="AR301" s="84"/>
      <c r="AS301" s="82"/>
      <c r="AT301" s="82"/>
      <c r="AU301" s="82"/>
      <c r="AV301" s="84"/>
      <c r="AW301" s="82"/>
      <c r="AX301" s="82"/>
      <c r="AY301" s="82"/>
      <c r="AZ301" s="84"/>
      <c r="BA301" s="82"/>
      <c r="BB301" s="82"/>
      <c r="BC301" s="82"/>
      <c r="BD301" s="82"/>
      <c r="BE301" s="82"/>
      <c r="BF301" s="82"/>
      <c r="BG301" s="82"/>
      <c r="BH301" s="82"/>
      <c r="BI301" s="82"/>
      <c r="BJ301" s="84"/>
      <c r="BK301" s="82"/>
      <c r="BL301" s="84">
        <v>4</v>
      </c>
      <c r="BM301" s="82">
        <v>1.629</v>
      </c>
      <c r="BN301" s="82"/>
      <c r="BO301" s="82"/>
      <c r="BP301" s="84"/>
      <c r="BQ301" s="82"/>
      <c r="BR301" s="84"/>
      <c r="BS301" s="82"/>
      <c r="BT301" s="82"/>
      <c r="BU301" s="82"/>
      <c r="BV301" s="82"/>
    </row>
    <row r="302" spans="1:75" s="86" customFormat="1" x14ac:dyDescent="0.25">
      <c r="A302" s="79">
        <v>300</v>
      </c>
      <c r="B302" s="79">
        <v>2</v>
      </c>
      <c r="C302" s="80" t="s">
        <v>754</v>
      </c>
      <c r="D302" s="40">
        <f>январь!D302-февраль!E302</f>
        <v>344.21991206763283</v>
      </c>
      <c r="E302" s="81">
        <f t="shared" si="4"/>
        <v>2.081</v>
      </c>
      <c r="F302" s="82"/>
      <c r="G302" s="82"/>
      <c r="H302" s="82"/>
      <c r="I302" s="83"/>
      <c r="J302" s="82"/>
      <c r="K302" s="82"/>
      <c r="L302" s="82"/>
      <c r="M302" s="82"/>
      <c r="N302" s="82"/>
      <c r="O302" s="84"/>
      <c r="P302" s="82"/>
      <c r="Q302" s="84"/>
      <c r="R302" s="82"/>
      <c r="S302" s="82"/>
      <c r="T302" s="82"/>
      <c r="U302" s="82"/>
      <c r="V302" s="82"/>
      <c r="W302" s="82"/>
      <c r="X302" s="82"/>
      <c r="Y302" s="84"/>
      <c r="Z302" s="82"/>
      <c r="AA302" s="85"/>
      <c r="AB302" s="82"/>
      <c r="AC302" s="82"/>
      <c r="AD302" s="82"/>
      <c r="AE302" s="82"/>
      <c r="AF302" s="82"/>
      <c r="AG302" s="82"/>
      <c r="AH302" s="84"/>
      <c r="AI302" s="82"/>
      <c r="AJ302" s="84"/>
      <c r="AK302" s="82"/>
      <c r="AL302" s="82"/>
      <c r="AM302" s="82"/>
      <c r="AN302" s="84"/>
      <c r="AO302" s="82"/>
      <c r="AP302" s="84"/>
      <c r="AQ302" s="82"/>
      <c r="AR302" s="84"/>
      <c r="AS302" s="82"/>
      <c r="AT302" s="82"/>
      <c r="AU302" s="82"/>
      <c r="AV302" s="84"/>
      <c r="AW302" s="82"/>
      <c r="AX302" s="82"/>
      <c r="AY302" s="82"/>
      <c r="AZ302" s="84"/>
      <c r="BA302" s="82"/>
      <c r="BB302" s="82"/>
      <c r="BC302" s="82"/>
      <c r="BD302" s="82"/>
      <c r="BE302" s="82"/>
      <c r="BF302" s="82">
        <v>2E-3</v>
      </c>
      <c r="BG302" s="82">
        <v>2.081</v>
      </c>
      <c r="BH302" s="82"/>
      <c r="BI302" s="82"/>
      <c r="BJ302" s="84"/>
      <c r="BK302" s="82"/>
      <c r="BL302" s="84"/>
      <c r="BM302" s="82"/>
      <c r="BN302" s="82"/>
      <c r="BO302" s="82"/>
      <c r="BP302" s="84"/>
      <c r="BQ302" s="82"/>
      <c r="BR302" s="84"/>
      <c r="BS302" s="82"/>
      <c r="BT302" s="82"/>
      <c r="BU302" s="82"/>
      <c r="BV302" s="82"/>
    </row>
    <row r="303" spans="1:75" x14ac:dyDescent="0.25">
      <c r="A303" s="16">
        <v>301</v>
      </c>
      <c r="B303" s="16">
        <v>2</v>
      </c>
      <c r="C303" s="31" t="s">
        <v>755</v>
      </c>
      <c r="D303" s="40">
        <f>январь!D303-февраль!E303</f>
        <v>85.881727420289849</v>
      </c>
      <c r="E303" s="40">
        <f t="shared" si="4"/>
        <v>0</v>
      </c>
      <c r="F303" s="36"/>
      <c r="G303" s="36"/>
      <c r="H303" s="36"/>
      <c r="I303" s="27"/>
      <c r="J303" s="36"/>
      <c r="K303" s="36"/>
      <c r="L303" s="36"/>
      <c r="M303" s="36"/>
      <c r="N303" s="36"/>
      <c r="O303" s="29"/>
      <c r="P303" s="36"/>
      <c r="Q303" s="29"/>
      <c r="R303" s="36"/>
      <c r="S303" s="36"/>
      <c r="T303" s="36"/>
      <c r="U303" s="36"/>
      <c r="V303" s="36"/>
      <c r="W303" s="36"/>
      <c r="X303" s="36"/>
      <c r="Y303" s="29"/>
      <c r="Z303" s="36"/>
      <c r="AA303" s="66"/>
      <c r="AB303" s="36"/>
      <c r="AC303" s="36"/>
      <c r="AD303" s="36"/>
      <c r="AE303" s="36"/>
      <c r="AF303" s="36"/>
      <c r="AG303" s="36"/>
      <c r="AH303" s="29"/>
      <c r="AI303" s="36"/>
      <c r="AJ303" s="29"/>
      <c r="AK303" s="36"/>
      <c r="AL303" s="36"/>
      <c r="AM303" s="36"/>
      <c r="AN303" s="29"/>
      <c r="AO303" s="36"/>
      <c r="AP303" s="29"/>
      <c r="AQ303" s="36"/>
      <c r="AR303" s="29"/>
      <c r="AS303" s="36"/>
      <c r="AT303" s="36"/>
      <c r="AU303" s="36"/>
      <c r="AV303" s="29"/>
      <c r="AW303" s="36"/>
      <c r="AX303" s="36"/>
      <c r="AY303" s="36"/>
      <c r="AZ303" s="29"/>
      <c r="BA303" s="36"/>
      <c r="BB303" s="36"/>
      <c r="BC303" s="36"/>
      <c r="BD303" s="36"/>
      <c r="BE303" s="36"/>
      <c r="BF303" s="36"/>
      <c r="BG303" s="36"/>
      <c r="BH303" s="36"/>
      <c r="BI303" s="36"/>
      <c r="BJ303" s="29"/>
      <c r="BK303" s="36"/>
      <c r="BL303" s="29"/>
      <c r="BM303" s="36"/>
      <c r="BN303" s="36"/>
      <c r="BO303" s="36"/>
      <c r="BP303" s="29"/>
      <c r="BQ303" s="36"/>
      <c r="BR303" s="29"/>
      <c r="BS303" s="36"/>
      <c r="BT303" s="36"/>
      <c r="BU303" s="36"/>
      <c r="BV303" s="36"/>
    </row>
    <row r="304" spans="1:75" x14ac:dyDescent="0.25">
      <c r="A304" s="16">
        <v>302</v>
      </c>
      <c r="B304" s="16">
        <v>2</v>
      </c>
      <c r="C304" s="31" t="s">
        <v>756</v>
      </c>
      <c r="D304" s="40">
        <f>январь!D304-февраль!E304</f>
        <v>188.42930631884056</v>
      </c>
      <c r="E304" s="40">
        <f t="shared" si="4"/>
        <v>0</v>
      </c>
      <c r="F304" s="36"/>
      <c r="G304" s="36"/>
      <c r="H304" s="36"/>
      <c r="I304" s="27"/>
      <c r="J304" s="36"/>
      <c r="K304" s="36"/>
      <c r="L304" s="36"/>
      <c r="M304" s="36"/>
      <c r="N304" s="36"/>
      <c r="O304" s="29"/>
      <c r="P304" s="36"/>
      <c r="Q304" s="29"/>
      <c r="R304" s="36"/>
      <c r="S304" s="36"/>
      <c r="T304" s="36"/>
      <c r="U304" s="36"/>
      <c r="V304" s="36"/>
      <c r="W304" s="36"/>
      <c r="X304" s="36"/>
      <c r="Y304" s="29"/>
      <c r="Z304" s="36"/>
      <c r="AA304" s="66"/>
      <c r="AB304" s="36"/>
      <c r="AC304" s="36"/>
      <c r="AD304" s="36"/>
      <c r="AE304" s="36"/>
      <c r="AF304" s="36"/>
      <c r="AG304" s="36"/>
      <c r="AH304" s="29"/>
      <c r="AI304" s="36"/>
      <c r="AJ304" s="29"/>
      <c r="AK304" s="36"/>
      <c r="AL304" s="36"/>
      <c r="AM304" s="36"/>
      <c r="AN304" s="29"/>
      <c r="AO304" s="36"/>
      <c r="AP304" s="29"/>
      <c r="AQ304" s="36"/>
      <c r="AR304" s="29"/>
      <c r="AS304" s="36"/>
      <c r="AT304" s="36"/>
      <c r="AU304" s="36"/>
      <c r="AV304" s="29"/>
      <c r="AW304" s="36"/>
      <c r="AX304" s="36"/>
      <c r="AY304" s="36"/>
      <c r="AZ304" s="29"/>
      <c r="BA304" s="36"/>
      <c r="BB304" s="36"/>
      <c r="BC304" s="36"/>
      <c r="BD304" s="36"/>
      <c r="BE304" s="36"/>
      <c r="BF304" s="36"/>
      <c r="BG304" s="36"/>
      <c r="BH304" s="36"/>
      <c r="BI304" s="36"/>
      <c r="BJ304" s="29"/>
      <c r="BK304" s="36"/>
      <c r="BL304" s="29"/>
      <c r="BM304" s="36"/>
      <c r="BN304" s="36"/>
      <c r="BO304" s="36"/>
      <c r="BP304" s="29"/>
      <c r="BQ304" s="36"/>
      <c r="BR304" s="29"/>
      <c r="BS304" s="36"/>
      <c r="BT304" s="36"/>
      <c r="BU304" s="36"/>
      <c r="BV304" s="36"/>
    </row>
    <row r="305" spans="1:75" x14ac:dyDescent="0.25">
      <c r="A305" s="16">
        <v>303</v>
      </c>
      <c r="B305" s="16">
        <v>2</v>
      </c>
      <c r="C305" s="31" t="s">
        <v>757</v>
      </c>
      <c r="D305" s="40">
        <f>январь!D305-февраль!E305</f>
        <v>-460.22801231884057</v>
      </c>
      <c r="E305" s="40">
        <f t="shared" si="4"/>
        <v>0</v>
      </c>
      <c r="F305" s="36"/>
      <c r="G305" s="36"/>
      <c r="H305" s="36"/>
      <c r="I305" s="27"/>
      <c r="J305" s="36"/>
      <c r="K305" s="36"/>
      <c r="L305" s="36"/>
      <c r="M305" s="36"/>
      <c r="N305" s="36"/>
      <c r="O305" s="29"/>
      <c r="P305" s="36"/>
      <c r="Q305" s="29"/>
      <c r="R305" s="36"/>
      <c r="S305" s="36"/>
      <c r="T305" s="36"/>
      <c r="U305" s="36"/>
      <c r="V305" s="36"/>
      <c r="W305" s="36"/>
      <c r="X305" s="36"/>
      <c r="Y305" s="29"/>
      <c r="Z305" s="36"/>
      <c r="AA305" s="66"/>
      <c r="AB305" s="36"/>
      <c r="AC305" s="36"/>
      <c r="AD305" s="36"/>
      <c r="AE305" s="36"/>
      <c r="AF305" s="36"/>
      <c r="AG305" s="36"/>
      <c r="AH305" s="29"/>
      <c r="AI305" s="36"/>
      <c r="AJ305" s="29"/>
      <c r="AK305" s="36"/>
      <c r="AL305" s="36"/>
      <c r="AM305" s="36"/>
      <c r="AN305" s="29"/>
      <c r="AO305" s="36"/>
      <c r="AP305" s="29"/>
      <c r="AQ305" s="36"/>
      <c r="AR305" s="29"/>
      <c r="AS305" s="36"/>
      <c r="AT305" s="36"/>
      <c r="AU305" s="36"/>
      <c r="AV305" s="29"/>
      <c r="AW305" s="36"/>
      <c r="AX305" s="36"/>
      <c r="AY305" s="36"/>
      <c r="AZ305" s="29"/>
      <c r="BA305" s="36"/>
      <c r="BB305" s="36"/>
      <c r="BC305" s="36"/>
      <c r="BD305" s="36"/>
      <c r="BE305" s="36"/>
      <c r="BF305" s="36"/>
      <c r="BG305" s="36"/>
      <c r="BH305" s="36"/>
      <c r="BI305" s="36"/>
      <c r="BJ305" s="29"/>
      <c r="BK305" s="36"/>
      <c r="BL305" s="29"/>
      <c r="BM305" s="36"/>
      <c r="BN305" s="36"/>
      <c r="BO305" s="36"/>
      <c r="BP305" s="29"/>
      <c r="BQ305" s="36"/>
      <c r="BR305" s="29"/>
      <c r="BS305" s="36"/>
      <c r="BT305" s="36"/>
      <c r="BU305" s="36"/>
      <c r="BV305" s="36"/>
    </row>
    <row r="306" spans="1:75" x14ac:dyDescent="0.25">
      <c r="A306" s="16">
        <v>304</v>
      </c>
      <c r="B306" s="16">
        <v>2</v>
      </c>
      <c r="C306" s="31" t="s">
        <v>758</v>
      </c>
      <c r="D306" s="40">
        <f>январь!D306-февраль!E306</f>
        <v>1249.1974318647344</v>
      </c>
      <c r="E306" s="40">
        <f t="shared" si="4"/>
        <v>0</v>
      </c>
      <c r="F306" s="36"/>
      <c r="G306" s="36"/>
      <c r="H306" s="36"/>
      <c r="I306" s="27"/>
      <c r="J306" s="36"/>
      <c r="K306" s="36"/>
      <c r="L306" s="36"/>
      <c r="M306" s="36"/>
      <c r="N306" s="36"/>
      <c r="O306" s="29"/>
      <c r="P306" s="36"/>
      <c r="Q306" s="29"/>
      <c r="R306" s="36"/>
      <c r="S306" s="36"/>
      <c r="T306" s="36"/>
      <c r="U306" s="36"/>
      <c r="V306" s="36"/>
      <c r="W306" s="36"/>
      <c r="X306" s="36"/>
      <c r="Y306" s="29"/>
      <c r="Z306" s="36"/>
      <c r="AA306" s="66"/>
      <c r="AB306" s="36"/>
      <c r="AC306" s="36"/>
      <c r="AD306" s="36"/>
      <c r="AE306" s="36"/>
      <c r="AF306" s="36"/>
      <c r="AG306" s="36"/>
      <c r="AH306" s="29"/>
      <c r="AI306" s="36"/>
      <c r="AJ306" s="29"/>
      <c r="AK306" s="36"/>
      <c r="AL306" s="36"/>
      <c r="AM306" s="36"/>
      <c r="AN306" s="29"/>
      <c r="AO306" s="36"/>
      <c r="AP306" s="29"/>
      <c r="AQ306" s="36"/>
      <c r="AR306" s="29"/>
      <c r="AS306" s="36"/>
      <c r="AT306" s="36"/>
      <c r="AU306" s="36"/>
      <c r="AV306" s="29"/>
      <c r="AW306" s="36"/>
      <c r="AX306" s="36"/>
      <c r="AY306" s="36"/>
      <c r="AZ306" s="29"/>
      <c r="BA306" s="36"/>
      <c r="BB306" s="36"/>
      <c r="BC306" s="36"/>
      <c r="BD306" s="36"/>
      <c r="BE306" s="36"/>
      <c r="BF306" s="36"/>
      <c r="BG306" s="36"/>
      <c r="BH306" s="36"/>
      <c r="BI306" s="36"/>
      <c r="BJ306" s="29"/>
      <c r="BK306" s="36"/>
      <c r="BL306" s="29"/>
      <c r="BM306" s="36"/>
      <c r="BN306" s="36"/>
      <c r="BO306" s="36"/>
      <c r="BP306" s="29"/>
      <c r="BQ306" s="36"/>
      <c r="BR306" s="29"/>
      <c r="BS306" s="36"/>
      <c r="BT306" s="36"/>
      <c r="BU306" s="36"/>
      <c r="BV306" s="36"/>
    </row>
    <row r="307" spans="1:75" s="86" customFormat="1" x14ac:dyDescent="0.25">
      <c r="A307" s="79">
        <v>305</v>
      </c>
      <c r="B307" s="79">
        <v>2</v>
      </c>
      <c r="C307" s="80" t="s">
        <v>759</v>
      </c>
      <c r="D307" s="40">
        <f>январь!D307-февраль!E307</f>
        <v>631.26501551690819</v>
      </c>
      <c r="E307" s="81">
        <f t="shared" si="4"/>
        <v>10.714</v>
      </c>
      <c r="F307" s="82"/>
      <c r="G307" s="82"/>
      <c r="H307" s="82"/>
      <c r="I307" s="83"/>
      <c r="J307" s="82"/>
      <c r="K307" s="82"/>
      <c r="L307" s="82"/>
      <c r="M307" s="82"/>
      <c r="N307" s="82"/>
      <c r="O307" s="84"/>
      <c r="P307" s="82"/>
      <c r="Q307" s="84"/>
      <c r="R307" s="82"/>
      <c r="S307" s="82"/>
      <c r="T307" s="82"/>
      <c r="U307" s="82"/>
      <c r="V307" s="82"/>
      <c r="W307" s="82"/>
      <c r="X307" s="82"/>
      <c r="Y307" s="84"/>
      <c r="Z307" s="82"/>
      <c r="AA307" s="85"/>
      <c r="AB307" s="82"/>
      <c r="AC307" s="82"/>
      <c r="AD307" s="82"/>
      <c r="AE307" s="82"/>
      <c r="AF307" s="82"/>
      <c r="AG307" s="82"/>
      <c r="AH307" s="84"/>
      <c r="AI307" s="82"/>
      <c r="AJ307" s="84"/>
      <c r="AK307" s="82"/>
      <c r="AL307" s="82"/>
      <c r="AM307" s="82"/>
      <c r="AN307" s="84"/>
      <c r="AO307" s="82"/>
      <c r="AP307" s="84"/>
      <c r="AQ307" s="82"/>
      <c r="AR307" s="84"/>
      <c r="AS307" s="82"/>
      <c r="AT307" s="82"/>
      <c r="AU307" s="82"/>
      <c r="AV307" s="84"/>
      <c r="AW307" s="82"/>
      <c r="AX307" s="82"/>
      <c r="AY307" s="82"/>
      <c r="AZ307" s="84"/>
      <c r="BA307" s="82"/>
      <c r="BB307" s="82"/>
      <c r="BC307" s="82"/>
      <c r="BD307" s="82"/>
      <c r="BE307" s="82"/>
      <c r="BF307" s="82">
        <v>0.01</v>
      </c>
      <c r="BG307" s="82">
        <v>10.406000000000001</v>
      </c>
      <c r="BH307" s="82"/>
      <c r="BI307" s="82"/>
      <c r="BJ307" s="84"/>
      <c r="BK307" s="82"/>
      <c r="BL307" s="84"/>
      <c r="BM307" s="82"/>
      <c r="BN307" s="82"/>
      <c r="BO307" s="82"/>
      <c r="BP307" s="84"/>
      <c r="BQ307" s="82"/>
      <c r="BR307" s="84"/>
      <c r="BS307" s="82"/>
      <c r="BT307" s="82"/>
      <c r="BU307" s="82"/>
      <c r="BV307" s="82">
        <v>0.308</v>
      </c>
      <c r="BW307" s="86" t="s">
        <v>1077</v>
      </c>
    </row>
    <row r="308" spans="1:75" x14ac:dyDescent="0.25">
      <c r="A308" s="16">
        <v>306</v>
      </c>
      <c r="B308" s="16">
        <v>1</v>
      </c>
      <c r="C308" s="31" t="s">
        <v>760</v>
      </c>
      <c r="D308" s="40">
        <f>январь!D308-февраль!E308</f>
        <v>-110.67020741062808</v>
      </c>
      <c r="E308" s="40">
        <f t="shared" si="4"/>
        <v>0</v>
      </c>
      <c r="F308" s="36"/>
      <c r="G308" s="36"/>
      <c r="H308" s="36"/>
      <c r="I308" s="27"/>
      <c r="J308" s="36"/>
      <c r="K308" s="36"/>
      <c r="L308" s="36"/>
      <c r="M308" s="36"/>
      <c r="N308" s="36"/>
      <c r="O308" s="29"/>
      <c r="P308" s="36"/>
      <c r="Q308" s="29"/>
      <c r="R308" s="36"/>
      <c r="S308" s="36"/>
      <c r="T308" s="36"/>
      <c r="U308" s="36"/>
      <c r="V308" s="36"/>
      <c r="W308" s="36"/>
      <c r="X308" s="36"/>
      <c r="Y308" s="29"/>
      <c r="Z308" s="36"/>
      <c r="AA308" s="66"/>
      <c r="AB308" s="36"/>
      <c r="AC308" s="36"/>
      <c r="AD308" s="36"/>
      <c r="AE308" s="36"/>
      <c r="AF308" s="36"/>
      <c r="AG308" s="36"/>
      <c r="AH308" s="29"/>
      <c r="AI308" s="36"/>
      <c r="AJ308" s="29"/>
      <c r="AK308" s="36"/>
      <c r="AL308" s="36"/>
      <c r="AM308" s="36"/>
      <c r="AN308" s="29"/>
      <c r="AO308" s="36"/>
      <c r="AP308" s="29"/>
      <c r="AQ308" s="36"/>
      <c r="AR308" s="29"/>
      <c r="AS308" s="36"/>
      <c r="AT308" s="36"/>
      <c r="AU308" s="36"/>
      <c r="AV308" s="29"/>
      <c r="AW308" s="36"/>
      <c r="AX308" s="36"/>
      <c r="AY308" s="36"/>
      <c r="AZ308" s="29"/>
      <c r="BA308" s="36"/>
      <c r="BB308" s="36"/>
      <c r="BC308" s="36"/>
      <c r="BD308" s="36"/>
      <c r="BE308" s="36"/>
      <c r="BF308" s="36"/>
      <c r="BG308" s="36"/>
      <c r="BH308" s="36"/>
      <c r="BI308" s="36"/>
      <c r="BJ308" s="29"/>
      <c r="BK308" s="36"/>
      <c r="BL308" s="29"/>
      <c r="BM308" s="36"/>
      <c r="BN308" s="36"/>
      <c r="BO308" s="36"/>
      <c r="BP308" s="29"/>
      <c r="BQ308" s="36"/>
      <c r="BR308" s="29"/>
      <c r="BS308" s="36"/>
      <c r="BT308" s="36"/>
      <c r="BU308" s="36"/>
      <c r="BV308" s="36"/>
    </row>
    <row r="309" spans="1:75" s="86" customFormat="1" x14ac:dyDescent="0.25">
      <c r="A309" s="79">
        <v>307</v>
      </c>
      <c r="B309" s="79">
        <v>1</v>
      </c>
      <c r="C309" s="80" t="s">
        <v>761</v>
      </c>
      <c r="D309" s="40">
        <f>январь!D309-февраль!E309</f>
        <v>221.24987053140094</v>
      </c>
      <c r="E309" s="81">
        <f t="shared" si="4"/>
        <v>5.383</v>
      </c>
      <c r="F309" s="82"/>
      <c r="G309" s="82"/>
      <c r="H309" s="82"/>
      <c r="I309" s="83"/>
      <c r="J309" s="82"/>
      <c r="K309" s="82"/>
      <c r="L309" s="82"/>
      <c r="M309" s="82"/>
      <c r="N309" s="82"/>
      <c r="O309" s="84"/>
      <c r="P309" s="82"/>
      <c r="Q309" s="84"/>
      <c r="R309" s="82"/>
      <c r="S309" s="82"/>
      <c r="T309" s="82"/>
      <c r="U309" s="82"/>
      <c r="V309" s="82"/>
      <c r="W309" s="82"/>
      <c r="X309" s="82"/>
      <c r="Y309" s="84"/>
      <c r="Z309" s="82"/>
      <c r="AA309" s="85"/>
      <c r="AB309" s="82"/>
      <c r="AC309" s="82"/>
      <c r="AD309" s="82"/>
      <c r="AE309" s="82"/>
      <c r="AF309" s="82"/>
      <c r="AG309" s="82"/>
      <c r="AH309" s="84"/>
      <c r="AI309" s="82"/>
      <c r="AJ309" s="84"/>
      <c r="AK309" s="82"/>
      <c r="AL309" s="82"/>
      <c r="AM309" s="82"/>
      <c r="AN309" s="84"/>
      <c r="AO309" s="82"/>
      <c r="AP309" s="84"/>
      <c r="AQ309" s="82"/>
      <c r="AR309" s="84"/>
      <c r="AS309" s="82"/>
      <c r="AT309" s="82"/>
      <c r="AU309" s="82"/>
      <c r="AV309" s="84"/>
      <c r="AW309" s="82"/>
      <c r="AX309" s="82"/>
      <c r="AY309" s="82"/>
      <c r="AZ309" s="84"/>
      <c r="BA309" s="82"/>
      <c r="BB309" s="82"/>
      <c r="BC309" s="82"/>
      <c r="BD309" s="82"/>
      <c r="BE309" s="82"/>
      <c r="BF309" s="82">
        <v>2E-3</v>
      </c>
      <c r="BG309" s="82">
        <v>2.0009999999999999</v>
      </c>
      <c r="BH309" s="82"/>
      <c r="BI309" s="82"/>
      <c r="BJ309" s="84"/>
      <c r="BK309" s="82"/>
      <c r="BL309" s="84">
        <v>7</v>
      </c>
      <c r="BM309" s="82">
        <v>3.3820000000000001</v>
      </c>
      <c r="BN309" s="82"/>
      <c r="BO309" s="82"/>
      <c r="BP309" s="84"/>
      <c r="BQ309" s="82"/>
      <c r="BR309" s="84"/>
      <c r="BS309" s="82"/>
      <c r="BT309" s="82"/>
      <c r="BU309" s="82"/>
      <c r="BV309" s="82"/>
    </row>
    <row r="310" spans="1:75" s="86" customFormat="1" x14ac:dyDescent="0.25">
      <c r="A310" s="79">
        <v>308</v>
      </c>
      <c r="B310" s="79">
        <v>1</v>
      </c>
      <c r="C310" s="80" t="s">
        <v>762</v>
      </c>
      <c r="D310" s="40">
        <f>январь!D310-февраль!E310</f>
        <v>115.91462173913042</v>
      </c>
      <c r="E310" s="81">
        <f t="shared" si="4"/>
        <v>1.722</v>
      </c>
      <c r="F310" s="82"/>
      <c r="G310" s="82"/>
      <c r="H310" s="82"/>
      <c r="I310" s="83"/>
      <c r="J310" s="82"/>
      <c r="K310" s="82"/>
      <c r="L310" s="82"/>
      <c r="M310" s="82"/>
      <c r="N310" s="82"/>
      <c r="O310" s="84"/>
      <c r="P310" s="82"/>
      <c r="Q310" s="84"/>
      <c r="R310" s="82"/>
      <c r="S310" s="82"/>
      <c r="T310" s="82"/>
      <c r="U310" s="82"/>
      <c r="V310" s="82"/>
      <c r="W310" s="82"/>
      <c r="X310" s="82"/>
      <c r="Y310" s="84"/>
      <c r="Z310" s="82"/>
      <c r="AA310" s="85"/>
      <c r="AB310" s="82"/>
      <c r="AC310" s="82"/>
      <c r="AD310" s="82"/>
      <c r="AE310" s="82"/>
      <c r="AF310" s="82"/>
      <c r="AG310" s="82"/>
      <c r="AH310" s="84"/>
      <c r="AI310" s="82"/>
      <c r="AJ310" s="84"/>
      <c r="AK310" s="82"/>
      <c r="AL310" s="82"/>
      <c r="AM310" s="82"/>
      <c r="AN310" s="84"/>
      <c r="AO310" s="82"/>
      <c r="AP310" s="84"/>
      <c r="AQ310" s="82"/>
      <c r="AR310" s="84"/>
      <c r="AS310" s="82"/>
      <c r="AT310" s="82"/>
      <c r="AU310" s="82"/>
      <c r="AV310" s="84"/>
      <c r="AW310" s="82"/>
      <c r="AX310" s="82"/>
      <c r="AY310" s="82"/>
      <c r="AZ310" s="84"/>
      <c r="BA310" s="82"/>
      <c r="BB310" s="82"/>
      <c r="BC310" s="82"/>
      <c r="BD310" s="82"/>
      <c r="BE310" s="82"/>
      <c r="BF310" s="82"/>
      <c r="BG310" s="82"/>
      <c r="BH310" s="82"/>
      <c r="BI310" s="82"/>
      <c r="BJ310" s="84"/>
      <c r="BK310" s="82"/>
      <c r="BL310" s="84"/>
      <c r="BM310" s="82"/>
      <c r="BN310" s="82"/>
      <c r="BO310" s="82"/>
      <c r="BP310" s="84"/>
      <c r="BQ310" s="82"/>
      <c r="BR310" s="84"/>
      <c r="BS310" s="82"/>
      <c r="BT310" s="82"/>
      <c r="BU310" s="82"/>
      <c r="BV310" s="82">
        <v>1.722</v>
      </c>
      <c r="BW310" s="86" t="s">
        <v>1070</v>
      </c>
    </row>
    <row r="311" spans="1:75" s="86" customFormat="1" x14ac:dyDescent="0.25">
      <c r="A311" s="79">
        <v>309</v>
      </c>
      <c r="B311" s="79">
        <v>1</v>
      </c>
      <c r="C311" s="80" t="s">
        <v>763</v>
      </c>
      <c r="D311" s="40">
        <f>январь!D311-февраль!E311</f>
        <v>-114.26276164251205</v>
      </c>
      <c r="E311" s="81">
        <f t="shared" si="4"/>
        <v>2.0569999999999999</v>
      </c>
      <c r="F311" s="82"/>
      <c r="G311" s="82"/>
      <c r="H311" s="82"/>
      <c r="I311" s="83"/>
      <c r="J311" s="82"/>
      <c r="K311" s="82"/>
      <c r="L311" s="82"/>
      <c r="M311" s="82"/>
      <c r="N311" s="82"/>
      <c r="O311" s="84"/>
      <c r="P311" s="82"/>
      <c r="Q311" s="84"/>
      <c r="R311" s="82"/>
      <c r="S311" s="82"/>
      <c r="T311" s="82"/>
      <c r="U311" s="82"/>
      <c r="V311" s="82"/>
      <c r="W311" s="82"/>
      <c r="X311" s="82"/>
      <c r="Y311" s="84"/>
      <c r="Z311" s="82"/>
      <c r="AA311" s="85"/>
      <c r="AB311" s="82"/>
      <c r="AC311" s="82"/>
      <c r="AD311" s="82"/>
      <c r="AE311" s="82"/>
      <c r="AF311" s="82"/>
      <c r="AG311" s="82"/>
      <c r="AH311" s="84"/>
      <c r="AI311" s="82"/>
      <c r="AJ311" s="84"/>
      <c r="AK311" s="82"/>
      <c r="AL311" s="82"/>
      <c r="AM311" s="82"/>
      <c r="AN311" s="84"/>
      <c r="AO311" s="82"/>
      <c r="AP311" s="84"/>
      <c r="AQ311" s="82"/>
      <c r="AR311" s="84"/>
      <c r="AS311" s="82"/>
      <c r="AT311" s="82"/>
      <c r="AU311" s="82"/>
      <c r="AV311" s="84"/>
      <c r="AW311" s="82"/>
      <c r="AX311" s="82"/>
      <c r="AY311" s="82"/>
      <c r="AZ311" s="84"/>
      <c r="BA311" s="82"/>
      <c r="BB311" s="82"/>
      <c r="BC311" s="82"/>
      <c r="BD311" s="82"/>
      <c r="BE311" s="82"/>
      <c r="BF311" s="82"/>
      <c r="BG311" s="82"/>
      <c r="BH311" s="82"/>
      <c r="BI311" s="82"/>
      <c r="BJ311" s="84"/>
      <c r="BK311" s="82"/>
      <c r="BL311" s="84"/>
      <c r="BM311" s="82"/>
      <c r="BN311" s="82"/>
      <c r="BO311" s="82"/>
      <c r="BP311" s="84"/>
      <c r="BQ311" s="82"/>
      <c r="BR311" s="84"/>
      <c r="BS311" s="82"/>
      <c r="BT311" s="82"/>
      <c r="BU311" s="82"/>
      <c r="BV311" s="82">
        <v>2.0569999999999999</v>
      </c>
      <c r="BW311" s="86" t="s">
        <v>1070</v>
      </c>
    </row>
    <row r="312" spans="1:75" s="86" customFormat="1" x14ac:dyDescent="0.25">
      <c r="A312" s="79">
        <v>310</v>
      </c>
      <c r="B312" s="79">
        <v>1</v>
      </c>
      <c r="C312" s="80" t="s">
        <v>764</v>
      </c>
      <c r="D312" s="40">
        <f>январь!D312-февраль!E312</f>
        <v>507.20365154589376</v>
      </c>
      <c r="E312" s="81">
        <f t="shared" si="4"/>
        <v>0.81599999999999995</v>
      </c>
      <c r="F312" s="82"/>
      <c r="G312" s="82"/>
      <c r="H312" s="82"/>
      <c r="I312" s="83"/>
      <c r="J312" s="82"/>
      <c r="K312" s="82"/>
      <c r="L312" s="82"/>
      <c r="M312" s="82"/>
      <c r="N312" s="82"/>
      <c r="O312" s="84"/>
      <c r="P312" s="82"/>
      <c r="Q312" s="84"/>
      <c r="R312" s="82"/>
      <c r="S312" s="82"/>
      <c r="T312" s="82"/>
      <c r="U312" s="82"/>
      <c r="V312" s="82"/>
      <c r="W312" s="82"/>
      <c r="X312" s="82"/>
      <c r="Y312" s="84"/>
      <c r="Z312" s="82"/>
      <c r="AA312" s="85"/>
      <c r="AB312" s="82"/>
      <c r="AC312" s="82"/>
      <c r="AD312" s="82"/>
      <c r="AE312" s="82"/>
      <c r="AF312" s="82"/>
      <c r="AG312" s="82"/>
      <c r="AH312" s="84"/>
      <c r="AI312" s="82"/>
      <c r="AJ312" s="84"/>
      <c r="AK312" s="82"/>
      <c r="AL312" s="82"/>
      <c r="AM312" s="82"/>
      <c r="AN312" s="84"/>
      <c r="AO312" s="82"/>
      <c r="AP312" s="84"/>
      <c r="AQ312" s="82"/>
      <c r="AR312" s="84"/>
      <c r="AS312" s="82"/>
      <c r="AT312" s="82"/>
      <c r="AU312" s="82"/>
      <c r="AV312" s="84"/>
      <c r="AW312" s="82"/>
      <c r="AX312" s="82"/>
      <c r="AY312" s="82"/>
      <c r="AZ312" s="84"/>
      <c r="BA312" s="82"/>
      <c r="BB312" s="82"/>
      <c r="BC312" s="82"/>
      <c r="BD312" s="82"/>
      <c r="BE312" s="82"/>
      <c r="BF312" s="82"/>
      <c r="BG312" s="82"/>
      <c r="BH312" s="82"/>
      <c r="BI312" s="82"/>
      <c r="BJ312" s="84"/>
      <c r="BK312" s="82"/>
      <c r="BL312" s="84"/>
      <c r="BM312" s="82"/>
      <c r="BN312" s="82"/>
      <c r="BO312" s="82"/>
      <c r="BP312" s="84"/>
      <c r="BQ312" s="82"/>
      <c r="BR312" s="84"/>
      <c r="BS312" s="82"/>
      <c r="BT312" s="82"/>
      <c r="BU312" s="82"/>
      <c r="BV312" s="82">
        <v>0.81599999999999995</v>
      </c>
      <c r="BW312" s="86" t="s">
        <v>1070</v>
      </c>
    </row>
    <row r="313" spans="1:75" x14ac:dyDescent="0.25">
      <c r="A313" s="16">
        <v>311</v>
      </c>
      <c r="B313" s="16">
        <v>1</v>
      </c>
      <c r="C313" s="31" t="s">
        <v>765</v>
      </c>
      <c r="D313" s="40">
        <f>январь!D313-февраль!E313</f>
        <v>-593.53538748792266</v>
      </c>
      <c r="E313" s="40">
        <f t="shared" si="4"/>
        <v>0</v>
      </c>
      <c r="F313" s="36"/>
      <c r="G313" s="36"/>
      <c r="H313" s="36"/>
      <c r="I313" s="27"/>
      <c r="J313" s="36"/>
      <c r="K313" s="36"/>
      <c r="L313" s="36"/>
      <c r="M313" s="36"/>
      <c r="N313" s="36"/>
      <c r="O313" s="29"/>
      <c r="P313" s="36"/>
      <c r="Q313" s="29"/>
      <c r="R313" s="36"/>
      <c r="S313" s="36"/>
      <c r="T313" s="36"/>
      <c r="U313" s="36"/>
      <c r="V313" s="36"/>
      <c r="W313" s="36"/>
      <c r="X313" s="36"/>
      <c r="Y313" s="29"/>
      <c r="Z313" s="36"/>
      <c r="AA313" s="66"/>
      <c r="AB313" s="36"/>
      <c r="AC313" s="36"/>
      <c r="AD313" s="36"/>
      <c r="AE313" s="36"/>
      <c r="AF313" s="36"/>
      <c r="AG313" s="36"/>
      <c r="AH313" s="29"/>
      <c r="AI313" s="36"/>
      <c r="AJ313" s="29"/>
      <c r="AK313" s="36"/>
      <c r="AL313" s="36"/>
      <c r="AM313" s="36"/>
      <c r="AN313" s="29"/>
      <c r="AO313" s="36"/>
      <c r="AP313" s="29"/>
      <c r="AQ313" s="36"/>
      <c r="AR313" s="29"/>
      <c r="AS313" s="36"/>
      <c r="AT313" s="36"/>
      <c r="AU313" s="36"/>
      <c r="AV313" s="29"/>
      <c r="AW313" s="36"/>
      <c r="AX313" s="36"/>
      <c r="AY313" s="36"/>
      <c r="AZ313" s="29"/>
      <c r="BA313" s="36"/>
      <c r="BB313" s="36"/>
      <c r="BC313" s="36"/>
      <c r="BD313" s="36"/>
      <c r="BE313" s="36"/>
      <c r="BF313" s="36"/>
      <c r="BG313" s="36"/>
      <c r="BH313" s="36"/>
      <c r="BI313" s="36"/>
      <c r="BJ313" s="29"/>
      <c r="BK313" s="36"/>
      <c r="BL313" s="29"/>
      <c r="BM313" s="36"/>
      <c r="BN313" s="36"/>
      <c r="BO313" s="36"/>
      <c r="BP313" s="29"/>
      <c r="BQ313" s="36"/>
      <c r="BR313" s="29"/>
      <c r="BS313" s="36"/>
      <c r="BT313" s="36"/>
      <c r="BU313" s="36"/>
      <c r="BV313" s="36"/>
    </row>
    <row r="314" spans="1:75" x14ac:dyDescent="0.25">
      <c r="A314" s="16">
        <v>312</v>
      </c>
      <c r="B314" s="16">
        <v>1</v>
      </c>
      <c r="C314" s="31" t="s">
        <v>766</v>
      </c>
      <c r="D314" s="40">
        <f>январь!D314-февраль!E314</f>
        <v>144.97233524637682</v>
      </c>
      <c r="E314" s="40">
        <f t="shared" si="4"/>
        <v>0</v>
      </c>
      <c r="F314" s="36"/>
      <c r="G314" s="36"/>
      <c r="H314" s="36"/>
      <c r="I314" s="27"/>
      <c r="J314" s="36"/>
      <c r="K314" s="36"/>
      <c r="L314" s="36"/>
      <c r="M314" s="36"/>
      <c r="N314" s="36"/>
      <c r="O314" s="29"/>
      <c r="P314" s="36"/>
      <c r="Q314" s="29"/>
      <c r="R314" s="36"/>
      <c r="S314" s="36"/>
      <c r="T314" s="36"/>
      <c r="U314" s="36"/>
      <c r="V314" s="36"/>
      <c r="W314" s="36"/>
      <c r="X314" s="36"/>
      <c r="Y314" s="29"/>
      <c r="Z314" s="36"/>
      <c r="AA314" s="66"/>
      <c r="AB314" s="36"/>
      <c r="AC314" s="36"/>
      <c r="AD314" s="36"/>
      <c r="AE314" s="36"/>
      <c r="AF314" s="36"/>
      <c r="AG314" s="36"/>
      <c r="AH314" s="29"/>
      <c r="AI314" s="36"/>
      <c r="AJ314" s="29"/>
      <c r="AK314" s="36"/>
      <c r="AL314" s="36"/>
      <c r="AM314" s="36"/>
      <c r="AN314" s="29"/>
      <c r="AO314" s="36"/>
      <c r="AP314" s="29"/>
      <c r="AQ314" s="36"/>
      <c r="AR314" s="29"/>
      <c r="AS314" s="36"/>
      <c r="AT314" s="36"/>
      <c r="AU314" s="36"/>
      <c r="AV314" s="29"/>
      <c r="AW314" s="36"/>
      <c r="AX314" s="36"/>
      <c r="AY314" s="36"/>
      <c r="AZ314" s="29"/>
      <c r="BA314" s="36"/>
      <c r="BB314" s="36"/>
      <c r="BC314" s="36"/>
      <c r="BD314" s="36"/>
      <c r="BE314" s="36"/>
      <c r="BF314" s="36"/>
      <c r="BG314" s="36"/>
      <c r="BH314" s="36"/>
      <c r="BI314" s="36"/>
      <c r="BJ314" s="29"/>
      <c r="BK314" s="36"/>
      <c r="BL314" s="29"/>
      <c r="BM314" s="36"/>
      <c r="BN314" s="36"/>
      <c r="BO314" s="36"/>
      <c r="BP314" s="29"/>
      <c r="BQ314" s="36"/>
      <c r="BR314" s="29"/>
      <c r="BS314" s="36"/>
      <c r="BT314" s="36"/>
      <c r="BU314" s="36"/>
      <c r="BV314" s="36"/>
    </row>
    <row r="315" spans="1:75" x14ac:dyDescent="0.25">
      <c r="A315" s="16">
        <v>313</v>
      </c>
      <c r="B315" s="16">
        <v>1</v>
      </c>
      <c r="C315" s="31" t="s">
        <v>767</v>
      </c>
      <c r="D315" s="40">
        <f>январь!D315-февраль!E315</f>
        <v>174.30340212560384</v>
      </c>
      <c r="E315" s="40">
        <f t="shared" si="4"/>
        <v>0</v>
      </c>
      <c r="F315" s="36"/>
      <c r="G315" s="36"/>
      <c r="H315" s="36"/>
      <c r="I315" s="27"/>
      <c r="J315" s="36"/>
      <c r="K315" s="36"/>
      <c r="L315" s="36"/>
      <c r="M315" s="36"/>
      <c r="N315" s="36"/>
      <c r="O315" s="29"/>
      <c r="P315" s="36"/>
      <c r="Q315" s="29"/>
      <c r="R315" s="36"/>
      <c r="S315" s="36"/>
      <c r="T315" s="36"/>
      <c r="U315" s="36"/>
      <c r="V315" s="36"/>
      <c r="W315" s="36"/>
      <c r="X315" s="36"/>
      <c r="Y315" s="29"/>
      <c r="Z315" s="36"/>
      <c r="AA315" s="66"/>
      <c r="AB315" s="36"/>
      <c r="AC315" s="36"/>
      <c r="AD315" s="36"/>
      <c r="AE315" s="36"/>
      <c r="AF315" s="36"/>
      <c r="AG315" s="36"/>
      <c r="AH315" s="29"/>
      <c r="AI315" s="36"/>
      <c r="AJ315" s="29"/>
      <c r="AK315" s="36"/>
      <c r="AL315" s="36"/>
      <c r="AM315" s="36"/>
      <c r="AN315" s="29"/>
      <c r="AO315" s="36"/>
      <c r="AP315" s="29"/>
      <c r="AQ315" s="36"/>
      <c r="AR315" s="29"/>
      <c r="AS315" s="36"/>
      <c r="AT315" s="36"/>
      <c r="AU315" s="36"/>
      <c r="AV315" s="29"/>
      <c r="AW315" s="36"/>
      <c r="AX315" s="36"/>
      <c r="AY315" s="36"/>
      <c r="AZ315" s="29"/>
      <c r="BA315" s="36"/>
      <c r="BB315" s="36"/>
      <c r="BC315" s="36"/>
      <c r="BD315" s="36"/>
      <c r="BE315" s="36"/>
      <c r="BF315" s="36"/>
      <c r="BG315" s="36"/>
      <c r="BH315" s="36"/>
      <c r="BI315" s="36"/>
      <c r="BJ315" s="29"/>
      <c r="BK315" s="36"/>
      <c r="BL315" s="29"/>
      <c r="BM315" s="36"/>
      <c r="BN315" s="36"/>
      <c r="BO315" s="36"/>
      <c r="BP315" s="29"/>
      <c r="BQ315" s="36"/>
      <c r="BR315" s="29"/>
      <c r="BS315" s="36"/>
      <c r="BT315" s="36"/>
      <c r="BU315" s="36"/>
      <c r="BV315" s="36"/>
    </row>
    <row r="316" spans="1:75" x14ac:dyDescent="0.25">
      <c r="A316" s="16">
        <v>314</v>
      </c>
      <c r="B316" s="16">
        <v>1</v>
      </c>
      <c r="C316" s="31" t="s">
        <v>930</v>
      </c>
      <c r="D316" s="40">
        <f>январь!D316-февраль!E316</f>
        <v>95.052162357487916</v>
      </c>
      <c r="E316" s="40">
        <f t="shared" si="4"/>
        <v>0</v>
      </c>
      <c r="F316" s="36"/>
      <c r="G316" s="36"/>
      <c r="H316" s="36"/>
      <c r="I316" s="27"/>
      <c r="J316" s="36"/>
      <c r="K316" s="36"/>
      <c r="L316" s="36"/>
      <c r="M316" s="36"/>
      <c r="N316" s="36"/>
      <c r="O316" s="29"/>
      <c r="P316" s="36"/>
      <c r="Q316" s="29"/>
      <c r="R316" s="36"/>
      <c r="S316" s="36"/>
      <c r="T316" s="36"/>
      <c r="U316" s="36"/>
      <c r="V316" s="36"/>
      <c r="W316" s="36"/>
      <c r="X316" s="36"/>
      <c r="Y316" s="29"/>
      <c r="Z316" s="36"/>
      <c r="AA316" s="66"/>
      <c r="AB316" s="36"/>
      <c r="AC316" s="36"/>
      <c r="AD316" s="36"/>
      <c r="AE316" s="36"/>
      <c r="AF316" s="36"/>
      <c r="AG316" s="36"/>
      <c r="AH316" s="29"/>
      <c r="AI316" s="36"/>
      <c r="AJ316" s="29"/>
      <c r="AK316" s="36"/>
      <c r="AL316" s="36"/>
      <c r="AM316" s="36"/>
      <c r="AN316" s="29"/>
      <c r="AO316" s="36"/>
      <c r="AP316" s="29"/>
      <c r="AQ316" s="36"/>
      <c r="AR316" s="29"/>
      <c r="AS316" s="36"/>
      <c r="AT316" s="36"/>
      <c r="AU316" s="36"/>
      <c r="AV316" s="29"/>
      <c r="AW316" s="36"/>
      <c r="AX316" s="36"/>
      <c r="AY316" s="36"/>
      <c r="AZ316" s="29"/>
      <c r="BA316" s="36"/>
      <c r="BB316" s="36"/>
      <c r="BC316" s="36"/>
      <c r="BD316" s="36"/>
      <c r="BE316" s="36"/>
      <c r="BF316" s="36"/>
      <c r="BG316" s="36"/>
      <c r="BH316" s="36"/>
      <c r="BI316" s="36"/>
      <c r="BJ316" s="29"/>
      <c r="BK316" s="36"/>
      <c r="BL316" s="29"/>
      <c r="BM316" s="36"/>
      <c r="BN316" s="36"/>
      <c r="BO316" s="36"/>
      <c r="BP316" s="29"/>
      <c r="BQ316" s="36"/>
      <c r="BR316" s="29"/>
      <c r="BS316" s="36"/>
      <c r="BT316" s="36"/>
      <c r="BU316" s="36"/>
      <c r="BV316" s="36"/>
    </row>
    <row r="317" spans="1:75" s="86" customFormat="1" x14ac:dyDescent="0.25">
      <c r="A317" s="79">
        <v>315</v>
      </c>
      <c r="B317" s="79">
        <v>1</v>
      </c>
      <c r="C317" s="80" t="s">
        <v>931</v>
      </c>
      <c r="D317" s="40">
        <f>январь!D317-февраль!E317</f>
        <v>283.39795452173911</v>
      </c>
      <c r="E317" s="81">
        <f t="shared" si="4"/>
        <v>2.6619999999999999</v>
      </c>
      <c r="F317" s="82"/>
      <c r="G317" s="82"/>
      <c r="H317" s="82"/>
      <c r="I317" s="83"/>
      <c r="J317" s="82"/>
      <c r="K317" s="82"/>
      <c r="L317" s="82"/>
      <c r="M317" s="82"/>
      <c r="N317" s="82"/>
      <c r="O317" s="84"/>
      <c r="P317" s="82"/>
      <c r="Q317" s="84"/>
      <c r="R317" s="82"/>
      <c r="S317" s="82"/>
      <c r="T317" s="82"/>
      <c r="U317" s="82"/>
      <c r="V317" s="82"/>
      <c r="W317" s="82"/>
      <c r="X317" s="82"/>
      <c r="Y317" s="84"/>
      <c r="Z317" s="82"/>
      <c r="AA317" s="85"/>
      <c r="AB317" s="82"/>
      <c r="AC317" s="82"/>
      <c r="AD317" s="82"/>
      <c r="AE317" s="82"/>
      <c r="AF317" s="82"/>
      <c r="AG317" s="82"/>
      <c r="AH317" s="84"/>
      <c r="AI317" s="82"/>
      <c r="AJ317" s="84"/>
      <c r="AK317" s="82"/>
      <c r="AL317" s="82"/>
      <c r="AM317" s="82"/>
      <c r="AN317" s="84"/>
      <c r="AO317" s="82"/>
      <c r="AP317" s="84"/>
      <c r="AQ317" s="82"/>
      <c r="AR317" s="84"/>
      <c r="AS317" s="82"/>
      <c r="AT317" s="82"/>
      <c r="AU317" s="82"/>
      <c r="AV317" s="84"/>
      <c r="AW317" s="82"/>
      <c r="AX317" s="82"/>
      <c r="AY317" s="82"/>
      <c r="AZ317" s="84"/>
      <c r="BA317" s="82"/>
      <c r="BB317" s="82"/>
      <c r="BC317" s="82"/>
      <c r="BD317" s="82"/>
      <c r="BE317" s="82"/>
      <c r="BF317" s="82"/>
      <c r="BG317" s="82"/>
      <c r="BH317" s="82">
        <v>4.0000000000000001E-3</v>
      </c>
      <c r="BI317" s="82">
        <v>2.6619999999999999</v>
      </c>
      <c r="BJ317" s="84"/>
      <c r="BK317" s="82"/>
      <c r="BL317" s="84"/>
      <c r="BM317" s="82"/>
      <c r="BN317" s="82"/>
      <c r="BO317" s="82"/>
      <c r="BP317" s="84"/>
      <c r="BQ317" s="82"/>
      <c r="BR317" s="84"/>
      <c r="BS317" s="82"/>
      <c r="BT317" s="82"/>
      <c r="BU317" s="82"/>
      <c r="BV317" s="82"/>
    </row>
    <row r="318" spans="1:75" s="86" customFormat="1" x14ac:dyDescent="0.25">
      <c r="A318" s="79">
        <v>316</v>
      </c>
      <c r="B318" s="79">
        <v>1</v>
      </c>
      <c r="C318" s="80" t="s">
        <v>768</v>
      </c>
      <c r="D318" s="40">
        <f>январь!D318-февраль!E318</f>
        <v>144.64526252173914</v>
      </c>
      <c r="E318" s="81">
        <f t="shared" si="4"/>
        <v>64.025000000000006</v>
      </c>
      <c r="F318" s="82"/>
      <c r="G318" s="82"/>
      <c r="H318" s="82"/>
      <c r="I318" s="83"/>
      <c r="J318" s="82"/>
      <c r="K318" s="82"/>
      <c r="L318" s="82"/>
      <c r="M318" s="82"/>
      <c r="N318" s="82"/>
      <c r="O318" s="84"/>
      <c r="P318" s="82"/>
      <c r="Q318" s="84"/>
      <c r="R318" s="82"/>
      <c r="S318" s="82"/>
      <c r="T318" s="82"/>
      <c r="U318" s="82"/>
      <c r="V318" s="82"/>
      <c r="W318" s="82"/>
      <c r="X318" s="82"/>
      <c r="Y318" s="84"/>
      <c r="Z318" s="82"/>
      <c r="AA318" s="85"/>
      <c r="AB318" s="82"/>
      <c r="AC318" s="82"/>
      <c r="AD318" s="82"/>
      <c r="AE318" s="82"/>
      <c r="AF318" s="82"/>
      <c r="AG318" s="82"/>
      <c r="AH318" s="84"/>
      <c r="AI318" s="82"/>
      <c r="AJ318" s="84"/>
      <c r="AK318" s="82"/>
      <c r="AL318" s="82"/>
      <c r="AM318" s="82"/>
      <c r="AN318" s="84"/>
      <c r="AO318" s="82"/>
      <c r="AP318" s="84"/>
      <c r="AQ318" s="82"/>
      <c r="AR318" s="84"/>
      <c r="AS318" s="82"/>
      <c r="AT318" s="82"/>
      <c r="AU318" s="82"/>
      <c r="AV318" s="84"/>
      <c r="AW318" s="82"/>
      <c r="AX318" s="82"/>
      <c r="AY318" s="82"/>
      <c r="AZ318" s="84"/>
      <c r="BA318" s="82"/>
      <c r="BB318" s="82"/>
      <c r="BC318" s="82"/>
      <c r="BD318" s="82">
        <v>0.08</v>
      </c>
      <c r="BE318" s="82">
        <v>61.396000000000001</v>
      </c>
      <c r="BF318" s="82"/>
      <c r="BG318" s="82"/>
      <c r="BH318" s="82"/>
      <c r="BI318" s="82"/>
      <c r="BJ318" s="84"/>
      <c r="BK318" s="82"/>
      <c r="BL318" s="84">
        <v>6</v>
      </c>
      <c r="BM318" s="82">
        <v>2.629</v>
      </c>
      <c r="BN318" s="82"/>
      <c r="BO318" s="82"/>
      <c r="BP318" s="84"/>
      <c r="BQ318" s="82"/>
      <c r="BR318" s="84"/>
      <c r="BS318" s="82"/>
      <c r="BT318" s="82"/>
      <c r="BU318" s="82"/>
      <c r="BV318" s="82"/>
    </row>
    <row r="319" spans="1:75" x14ac:dyDescent="0.25">
      <c r="A319" s="16">
        <v>317</v>
      </c>
      <c r="B319" s="16">
        <v>3</v>
      </c>
      <c r="C319" s="31" t="s">
        <v>769</v>
      </c>
      <c r="D319" s="40">
        <f>январь!D319-февраль!E319</f>
        <v>283.76168982608698</v>
      </c>
      <c r="E319" s="40">
        <f t="shared" si="4"/>
        <v>0</v>
      </c>
      <c r="F319" s="36"/>
      <c r="G319" s="36"/>
      <c r="H319" s="36"/>
      <c r="I319" s="27"/>
      <c r="J319" s="36"/>
      <c r="K319" s="36"/>
      <c r="L319" s="36"/>
      <c r="M319" s="36"/>
      <c r="N319" s="36"/>
      <c r="O319" s="29"/>
      <c r="P319" s="36"/>
      <c r="Q319" s="29"/>
      <c r="R319" s="36"/>
      <c r="S319" s="36"/>
      <c r="T319" s="36"/>
      <c r="U319" s="36"/>
      <c r="V319" s="36"/>
      <c r="W319" s="36"/>
      <c r="X319" s="36"/>
      <c r="Y319" s="29"/>
      <c r="Z319" s="36"/>
      <c r="AA319" s="66"/>
      <c r="AB319" s="36"/>
      <c r="AC319" s="36"/>
      <c r="AD319" s="36"/>
      <c r="AE319" s="36"/>
      <c r="AF319" s="36"/>
      <c r="AG319" s="36"/>
      <c r="AH319" s="29"/>
      <c r="AI319" s="36"/>
      <c r="AJ319" s="29"/>
      <c r="AK319" s="36"/>
      <c r="AL319" s="36"/>
      <c r="AM319" s="36"/>
      <c r="AN319" s="29"/>
      <c r="AO319" s="36"/>
      <c r="AP319" s="29"/>
      <c r="AQ319" s="36"/>
      <c r="AR319" s="29"/>
      <c r="AS319" s="36"/>
      <c r="AT319" s="36"/>
      <c r="AU319" s="36"/>
      <c r="AV319" s="29"/>
      <c r="AW319" s="36"/>
      <c r="AX319" s="36"/>
      <c r="AY319" s="36"/>
      <c r="AZ319" s="29"/>
      <c r="BA319" s="36"/>
      <c r="BB319" s="36"/>
      <c r="BC319" s="36"/>
      <c r="BD319" s="36"/>
      <c r="BE319" s="36"/>
      <c r="BF319" s="36"/>
      <c r="BG319" s="36"/>
      <c r="BH319" s="36"/>
      <c r="BI319" s="36"/>
      <c r="BJ319" s="29"/>
      <c r="BK319" s="36"/>
      <c r="BL319" s="29"/>
      <c r="BM319" s="36"/>
      <c r="BN319" s="36"/>
      <c r="BO319" s="36"/>
      <c r="BP319" s="29"/>
      <c r="BQ319" s="36"/>
      <c r="BR319" s="29"/>
      <c r="BS319" s="36"/>
      <c r="BT319" s="36"/>
      <c r="BU319" s="36"/>
      <c r="BV319" s="36"/>
    </row>
    <row r="320" spans="1:75" x14ac:dyDescent="0.25">
      <c r="A320" s="16">
        <v>318</v>
      </c>
      <c r="B320" s="16">
        <v>3</v>
      </c>
      <c r="C320" s="31" t="s">
        <v>770</v>
      </c>
      <c r="D320" s="40">
        <f>январь!D320-февраль!E320</f>
        <v>506.52177230917874</v>
      </c>
      <c r="E320" s="40">
        <f t="shared" si="4"/>
        <v>0</v>
      </c>
      <c r="F320" s="36"/>
      <c r="G320" s="36"/>
      <c r="H320" s="36"/>
      <c r="I320" s="27"/>
      <c r="J320" s="36"/>
      <c r="K320" s="36"/>
      <c r="L320" s="36"/>
      <c r="M320" s="36"/>
      <c r="N320" s="36"/>
      <c r="O320" s="29"/>
      <c r="P320" s="36"/>
      <c r="Q320" s="29"/>
      <c r="R320" s="36"/>
      <c r="S320" s="36"/>
      <c r="T320" s="36"/>
      <c r="U320" s="36"/>
      <c r="V320" s="36"/>
      <c r="W320" s="36"/>
      <c r="X320" s="36"/>
      <c r="Y320" s="29"/>
      <c r="Z320" s="36"/>
      <c r="AA320" s="66"/>
      <c r="AB320" s="36"/>
      <c r="AC320" s="36"/>
      <c r="AD320" s="36"/>
      <c r="AE320" s="36"/>
      <c r="AF320" s="36"/>
      <c r="AG320" s="36"/>
      <c r="AH320" s="29"/>
      <c r="AI320" s="36"/>
      <c r="AJ320" s="29"/>
      <c r="AK320" s="36"/>
      <c r="AL320" s="36"/>
      <c r="AM320" s="36"/>
      <c r="AN320" s="29"/>
      <c r="AO320" s="36"/>
      <c r="AP320" s="29"/>
      <c r="AQ320" s="36"/>
      <c r="AR320" s="29"/>
      <c r="AS320" s="36"/>
      <c r="AT320" s="36"/>
      <c r="AU320" s="36"/>
      <c r="AV320" s="29"/>
      <c r="AW320" s="36"/>
      <c r="AX320" s="36"/>
      <c r="AY320" s="36"/>
      <c r="AZ320" s="29"/>
      <c r="BA320" s="36"/>
      <c r="BB320" s="36"/>
      <c r="BC320" s="36"/>
      <c r="BD320" s="36"/>
      <c r="BE320" s="36"/>
      <c r="BF320" s="36"/>
      <c r="BG320" s="36"/>
      <c r="BH320" s="36"/>
      <c r="BI320" s="36"/>
      <c r="BJ320" s="29"/>
      <c r="BK320" s="36"/>
      <c r="BL320" s="29"/>
      <c r="BM320" s="36"/>
      <c r="BN320" s="36"/>
      <c r="BO320" s="36"/>
      <c r="BP320" s="29"/>
      <c r="BQ320" s="36"/>
      <c r="BR320" s="29"/>
      <c r="BS320" s="36"/>
      <c r="BT320" s="36"/>
      <c r="BU320" s="36"/>
      <c r="BV320" s="36"/>
    </row>
    <row r="321" spans="1:75" s="86" customFormat="1" x14ac:dyDescent="0.25">
      <c r="A321" s="79">
        <v>319</v>
      </c>
      <c r="B321" s="79">
        <v>3</v>
      </c>
      <c r="C321" s="80" t="s">
        <v>771</v>
      </c>
      <c r="D321" s="40">
        <f>январь!D321-февраль!E321</f>
        <v>-138.88585171014495</v>
      </c>
      <c r="E321" s="81">
        <f t="shared" si="4"/>
        <v>4.03</v>
      </c>
      <c r="F321" s="82"/>
      <c r="G321" s="82"/>
      <c r="H321" s="82"/>
      <c r="I321" s="83"/>
      <c r="J321" s="82"/>
      <c r="K321" s="82"/>
      <c r="L321" s="82"/>
      <c r="M321" s="82"/>
      <c r="N321" s="82"/>
      <c r="O321" s="84"/>
      <c r="P321" s="82"/>
      <c r="Q321" s="84"/>
      <c r="R321" s="82"/>
      <c r="S321" s="82"/>
      <c r="T321" s="82"/>
      <c r="U321" s="82"/>
      <c r="V321" s="82"/>
      <c r="W321" s="82"/>
      <c r="X321" s="82"/>
      <c r="Y321" s="84"/>
      <c r="Z321" s="82"/>
      <c r="AA321" s="85"/>
      <c r="AB321" s="82"/>
      <c r="AC321" s="82"/>
      <c r="AD321" s="82"/>
      <c r="AE321" s="82"/>
      <c r="AF321" s="82"/>
      <c r="AG321" s="82"/>
      <c r="AH321" s="84"/>
      <c r="AI321" s="82"/>
      <c r="AJ321" s="84"/>
      <c r="AK321" s="82"/>
      <c r="AL321" s="82"/>
      <c r="AM321" s="82"/>
      <c r="AN321" s="84"/>
      <c r="AO321" s="82"/>
      <c r="AP321" s="84"/>
      <c r="AQ321" s="82"/>
      <c r="AR321" s="84"/>
      <c r="AS321" s="82"/>
      <c r="AT321" s="82"/>
      <c r="AU321" s="82"/>
      <c r="AV321" s="84"/>
      <c r="AW321" s="82"/>
      <c r="AX321" s="82"/>
      <c r="AY321" s="82"/>
      <c r="AZ321" s="84"/>
      <c r="BA321" s="82"/>
      <c r="BB321" s="82"/>
      <c r="BC321" s="82"/>
      <c r="BD321" s="82"/>
      <c r="BE321" s="82"/>
      <c r="BF321" s="82"/>
      <c r="BG321" s="82"/>
      <c r="BH321" s="82"/>
      <c r="BI321" s="82"/>
      <c r="BJ321" s="84"/>
      <c r="BK321" s="82"/>
      <c r="BL321" s="84"/>
      <c r="BM321" s="82"/>
      <c r="BN321" s="82"/>
      <c r="BO321" s="82"/>
      <c r="BP321" s="84"/>
      <c r="BQ321" s="82"/>
      <c r="BR321" s="84"/>
      <c r="BS321" s="82"/>
      <c r="BT321" s="82"/>
      <c r="BU321" s="82"/>
      <c r="BV321" s="82">
        <v>4.03</v>
      </c>
      <c r="BW321" s="86" t="s">
        <v>1070</v>
      </c>
    </row>
    <row r="322" spans="1:75" x14ac:dyDescent="0.25">
      <c r="A322" s="16">
        <v>320</v>
      </c>
      <c r="B322" s="16">
        <v>3</v>
      </c>
      <c r="C322" s="31" t="s">
        <v>772</v>
      </c>
      <c r="D322" s="40">
        <f>январь!D322-февраль!E322</f>
        <v>352.30904072657006</v>
      </c>
      <c r="E322" s="40">
        <f t="shared" si="4"/>
        <v>0</v>
      </c>
      <c r="F322" s="36"/>
      <c r="G322" s="36"/>
      <c r="H322" s="36"/>
      <c r="I322" s="27"/>
      <c r="J322" s="36"/>
      <c r="K322" s="36"/>
      <c r="L322" s="36"/>
      <c r="M322" s="36"/>
      <c r="N322" s="36"/>
      <c r="O322" s="29"/>
      <c r="P322" s="36"/>
      <c r="Q322" s="29"/>
      <c r="R322" s="36"/>
      <c r="S322" s="36"/>
      <c r="T322" s="36"/>
      <c r="U322" s="36"/>
      <c r="V322" s="36"/>
      <c r="W322" s="36"/>
      <c r="X322" s="36"/>
      <c r="Y322" s="29"/>
      <c r="Z322" s="36"/>
      <c r="AA322" s="66"/>
      <c r="AB322" s="36"/>
      <c r="AC322" s="36"/>
      <c r="AD322" s="36"/>
      <c r="AE322" s="36"/>
      <c r="AF322" s="36"/>
      <c r="AG322" s="36"/>
      <c r="AH322" s="29"/>
      <c r="AI322" s="36"/>
      <c r="AJ322" s="29"/>
      <c r="AK322" s="36"/>
      <c r="AL322" s="36"/>
      <c r="AM322" s="36"/>
      <c r="AN322" s="29"/>
      <c r="AO322" s="36"/>
      <c r="AP322" s="29"/>
      <c r="AQ322" s="36"/>
      <c r="AR322" s="29"/>
      <c r="AS322" s="36"/>
      <c r="AT322" s="36"/>
      <c r="AU322" s="36"/>
      <c r="AV322" s="29"/>
      <c r="AW322" s="36"/>
      <c r="AX322" s="36"/>
      <c r="AY322" s="36"/>
      <c r="AZ322" s="29"/>
      <c r="BA322" s="36"/>
      <c r="BB322" s="36"/>
      <c r="BC322" s="36"/>
      <c r="BD322" s="36"/>
      <c r="BE322" s="36"/>
      <c r="BF322" s="36"/>
      <c r="BG322" s="36"/>
      <c r="BH322" s="36"/>
      <c r="BI322" s="36"/>
      <c r="BJ322" s="29"/>
      <c r="BK322" s="36"/>
      <c r="BL322" s="29"/>
      <c r="BM322" s="36"/>
      <c r="BN322" s="36"/>
      <c r="BO322" s="36"/>
      <c r="BP322" s="29"/>
      <c r="BQ322" s="36"/>
      <c r="BR322" s="29"/>
      <c r="BS322" s="36"/>
      <c r="BT322" s="36"/>
      <c r="BU322" s="36"/>
      <c r="BV322" s="36"/>
    </row>
    <row r="323" spans="1:75" s="86" customFormat="1" x14ac:dyDescent="0.25">
      <c r="A323" s="79">
        <v>321</v>
      </c>
      <c r="B323" s="79">
        <v>3</v>
      </c>
      <c r="C323" s="80" t="s">
        <v>773</v>
      </c>
      <c r="D323" s="40">
        <f>январь!D323-февраль!E323</f>
        <v>1678.3156002801934</v>
      </c>
      <c r="E323" s="81">
        <f t="shared" si="4"/>
        <v>12.177</v>
      </c>
      <c r="F323" s="82"/>
      <c r="G323" s="82"/>
      <c r="H323" s="82"/>
      <c r="I323" s="83"/>
      <c r="J323" s="82"/>
      <c r="K323" s="82"/>
      <c r="L323" s="82"/>
      <c r="M323" s="82"/>
      <c r="N323" s="82"/>
      <c r="O323" s="84"/>
      <c r="P323" s="82"/>
      <c r="Q323" s="84"/>
      <c r="R323" s="82"/>
      <c r="S323" s="82"/>
      <c r="T323" s="82"/>
      <c r="U323" s="82"/>
      <c r="V323" s="82"/>
      <c r="W323" s="82"/>
      <c r="X323" s="82"/>
      <c r="Y323" s="84"/>
      <c r="Z323" s="82"/>
      <c r="AA323" s="85"/>
      <c r="AB323" s="82"/>
      <c r="AC323" s="82"/>
      <c r="AD323" s="82"/>
      <c r="AE323" s="82"/>
      <c r="AF323" s="82"/>
      <c r="AG323" s="82"/>
      <c r="AH323" s="84"/>
      <c r="AI323" s="82"/>
      <c r="AJ323" s="84"/>
      <c r="AK323" s="82"/>
      <c r="AL323" s="82"/>
      <c r="AM323" s="82"/>
      <c r="AN323" s="84"/>
      <c r="AO323" s="82"/>
      <c r="AP323" s="84"/>
      <c r="AQ323" s="82"/>
      <c r="AR323" s="84"/>
      <c r="AS323" s="82"/>
      <c r="AT323" s="82"/>
      <c r="AU323" s="82"/>
      <c r="AV323" s="84"/>
      <c r="AW323" s="82"/>
      <c r="AX323" s="82"/>
      <c r="AY323" s="82"/>
      <c r="AZ323" s="84"/>
      <c r="BA323" s="82"/>
      <c r="BB323" s="82"/>
      <c r="BC323" s="82"/>
      <c r="BD323" s="82"/>
      <c r="BE323" s="82"/>
      <c r="BF323" s="82">
        <v>0.01</v>
      </c>
      <c r="BG323" s="82">
        <v>10.817</v>
      </c>
      <c r="BH323" s="82"/>
      <c r="BI323" s="82"/>
      <c r="BJ323" s="84"/>
      <c r="BK323" s="82"/>
      <c r="BL323" s="84"/>
      <c r="BM323" s="82"/>
      <c r="BN323" s="82"/>
      <c r="BO323" s="82"/>
      <c r="BP323" s="84"/>
      <c r="BQ323" s="82"/>
      <c r="BR323" s="84"/>
      <c r="BS323" s="82"/>
      <c r="BT323" s="82"/>
      <c r="BU323" s="82"/>
      <c r="BV323" s="82">
        <v>1.36</v>
      </c>
      <c r="BW323" s="86" t="s">
        <v>1070</v>
      </c>
    </row>
    <row r="324" spans="1:75" x14ac:dyDescent="0.25">
      <c r="A324" s="16">
        <v>322</v>
      </c>
      <c r="B324" s="16">
        <v>1</v>
      </c>
      <c r="C324" s="31" t="s">
        <v>774</v>
      </c>
      <c r="D324" s="40">
        <f>январь!D324-февраль!E324</f>
        <v>241.79628992270543</v>
      </c>
      <c r="E324" s="40">
        <f t="shared" ref="E324:E387" si="5">G324+H324+J324+L324+N324+P324+R324+T324+V324+X324+Z324+AC324+AE324+AG324+AI324+AK324+AM324+AO324+AQ324+AS324+AU324+AW324+AY324+BA324+BC324+BE324+BG324+BI324+BK324+BM324+BO324+BQ324+BS324+BU324+BV324</f>
        <v>0</v>
      </c>
      <c r="F324" s="36"/>
      <c r="G324" s="36"/>
      <c r="H324" s="36"/>
      <c r="I324" s="27"/>
      <c r="J324" s="36"/>
      <c r="K324" s="36"/>
      <c r="L324" s="36"/>
      <c r="M324" s="36"/>
      <c r="N324" s="36"/>
      <c r="O324" s="29"/>
      <c r="P324" s="36"/>
      <c r="Q324" s="29"/>
      <c r="R324" s="36"/>
      <c r="S324" s="36"/>
      <c r="T324" s="36"/>
      <c r="U324" s="36"/>
      <c r="V324" s="36"/>
      <c r="W324" s="36"/>
      <c r="X324" s="36"/>
      <c r="Y324" s="29"/>
      <c r="Z324" s="36"/>
      <c r="AA324" s="66"/>
      <c r="AB324" s="36"/>
      <c r="AC324" s="36"/>
      <c r="AD324" s="36"/>
      <c r="AE324" s="36"/>
      <c r="AF324" s="36"/>
      <c r="AG324" s="36"/>
      <c r="AH324" s="29"/>
      <c r="AI324" s="36"/>
      <c r="AJ324" s="29"/>
      <c r="AK324" s="36"/>
      <c r="AL324" s="36"/>
      <c r="AM324" s="36"/>
      <c r="AN324" s="29"/>
      <c r="AO324" s="36"/>
      <c r="AP324" s="29"/>
      <c r="AQ324" s="36"/>
      <c r="AR324" s="29"/>
      <c r="AS324" s="36"/>
      <c r="AT324" s="36"/>
      <c r="AU324" s="36"/>
      <c r="AV324" s="29"/>
      <c r="AW324" s="36"/>
      <c r="AX324" s="36"/>
      <c r="AY324" s="36"/>
      <c r="AZ324" s="29"/>
      <c r="BA324" s="36"/>
      <c r="BB324" s="36"/>
      <c r="BC324" s="36"/>
      <c r="BD324" s="36"/>
      <c r="BE324" s="36"/>
      <c r="BF324" s="36"/>
      <c r="BG324" s="36"/>
      <c r="BH324" s="36"/>
      <c r="BI324" s="36"/>
      <c r="BJ324" s="29"/>
      <c r="BK324" s="36"/>
      <c r="BL324" s="29"/>
      <c r="BM324" s="36"/>
      <c r="BN324" s="36"/>
      <c r="BO324" s="36"/>
      <c r="BP324" s="29"/>
      <c r="BQ324" s="36"/>
      <c r="BR324" s="29"/>
      <c r="BS324" s="36"/>
      <c r="BT324" s="36"/>
      <c r="BU324" s="36"/>
      <c r="BV324" s="36"/>
    </row>
    <row r="325" spans="1:75" x14ac:dyDescent="0.25">
      <c r="A325" s="16">
        <v>323</v>
      </c>
      <c r="B325" s="16">
        <v>1</v>
      </c>
      <c r="C325" s="31" t="s">
        <v>775</v>
      </c>
      <c r="D325" s="40">
        <f>январь!D325-февраль!E325</f>
        <v>-366.25209706280179</v>
      </c>
      <c r="E325" s="40">
        <f t="shared" si="5"/>
        <v>0</v>
      </c>
      <c r="F325" s="36"/>
      <c r="G325" s="36"/>
      <c r="H325" s="36"/>
      <c r="I325" s="27"/>
      <c r="J325" s="36"/>
      <c r="K325" s="36"/>
      <c r="L325" s="36"/>
      <c r="M325" s="36"/>
      <c r="N325" s="36"/>
      <c r="O325" s="29"/>
      <c r="P325" s="36"/>
      <c r="Q325" s="29"/>
      <c r="R325" s="36"/>
      <c r="S325" s="36"/>
      <c r="T325" s="36"/>
      <c r="U325" s="36"/>
      <c r="V325" s="36"/>
      <c r="W325" s="36"/>
      <c r="X325" s="36"/>
      <c r="Y325" s="29"/>
      <c r="Z325" s="36"/>
      <c r="AA325" s="66"/>
      <c r="AB325" s="36"/>
      <c r="AC325" s="36"/>
      <c r="AD325" s="36"/>
      <c r="AE325" s="36"/>
      <c r="AF325" s="36"/>
      <c r="AG325" s="36"/>
      <c r="AH325" s="29"/>
      <c r="AI325" s="36"/>
      <c r="AJ325" s="29"/>
      <c r="AK325" s="36"/>
      <c r="AL325" s="36"/>
      <c r="AM325" s="36"/>
      <c r="AN325" s="29"/>
      <c r="AO325" s="36"/>
      <c r="AP325" s="29"/>
      <c r="AQ325" s="36"/>
      <c r="AR325" s="29"/>
      <c r="AS325" s="36"/>
      <c r="AT325" s="36"/>
      <c r="AU325" s="36"/>
      <c r="AV325" s="29"/>
      <c r="AW325" s="36"/>
      <c r="AX325" s="36"/>
      <c r="AY325" s="36"/>
      <c r="AZ325" s="29"/>
      <c r="BA325" s="36"/>
      <c r="BB325" s="36"/>
      <c r="BC325" s="36"/>
      <c r="BD325" s="36"/>
      <c r="BE325" s="36"/>
      <c r="BF325" s="36"/>
      <c r="BG325" s="36"/>
      <c r="BH325" s="36"/>
      <c r="BI325" s="36"/>
      <c r="BJ325" s="29"/>
      <c r="BK325" s="36"/>
      <c r="BL325" s="29"/>
      <c r="BM325" s="36"/>
      <c r="BN325" s="36"/>
      <c r="BO325" s="36"/>
      <c r="BP325" s="29"/>
      <c r="BQ325" s="36"/>
      <c r="BR325" s="29"/>
      <c r="BS325" s="36"/>
      <c r="BT325" s="36"/>
      <c r="BU325" s="36"/>
      <c r="BV325" s="36"/>
    </row>
    <row r="326" spans="1:75" x14ac:dyDescent="0.25">
      <c r="A326" s="16">
        <v>324</v>
      </c>
      <c r="B326" s="16">
        <v>1</v>
      </c>
      <c r="C326" s="31" t="s">
        <v>776</v>
      </c>
      <c r="D326" s="40">
        <f>январь!D326-февраль!E326</f>
        <v>283.33756633816427</v>
      </c>
      <c r="E326" s="40">
        <f t="shared" si="5"/>
        <v>0</v>
      </c>
      <c r="F326" s="36"/>
      <c r="G326" s="36"/>
      <c r="H326" s="36"/>
      <c r="I326" s="27"/>
      <c r="J326" s="36"/>
      <c r="K326" s="36"/>
      <c r="L326" s="36"/>
      <c r="M326" s="36"/>
      <c r="N326" s="36"/>
      <c r="O326" s="29"/>
      <c r="P326" s="36"/>
      <c r="Q326" s="29"/>
      <c r="R326" s="36"/>
      <c r="S326" s="36"/>
      <c r="T326" s="36"/>
      <c r="U326" s="36"/>
      <c r="V326" s="36"/>
      <c r="W326" s="36"/>
      <c r="X326" s="36"/>
      <c r="Y326" s="29"/>
      <c r="Z326" s="36"/>
      <c r="AA326" s="66"/>
      <c r="AB326" s="36"/>
      <c r="AC326" s="36"/>
      <c r="AD326" s="36"/>
      <c r="AE326" s="36"/>
      <c r="AF326" s="36"/>
      <c r="AG326" s="36"/>
      <c r="AH326" s="29"/>
      <c r="AI326" s="36"/>
      <c r="AJ326" s="29"/>
      <c r="AK326" s="36"/>
      <c r="AL326" s="36"/>
      <c r="AM326" s="36"/>
      <c r="AN326" s="29"/>
      <c r="AO326" s="36"/>
      <c r="AP326" s="29"/>
      <c r="AQ326" s="36"/>
      <c r="AR326" s="29"/>
      <c r="AS326" s="36"/>
      <c r="AT326" s="36"/>
      <c r="AU326" s="36"/>
      <c r="AV326" s="29"/>
      <c r="AW326" s="36"/>
      <c r="AX326" s="36"/>
      <c r="AY326" s="36"/>
      <c r="AZ326" s="29"/>
      <c r="BA326" s="36"/>
      <c r="BB326" s="36"/>
      <c r="BC326" s="36"/>
      <c r="BD326" s="36"/>
      <c r="BE326" s="36"/>
      <c r="BF326" s="36"/>
      <c r="BG326" s="36"/>
      <c r="BH326" s="36"/>
      <c r="BI326" s="36"/>
      <c r="BJ326" s="29"/>
      <c r="BK326" s="36"/>
      <c r="BL326" s="29"/>
      <c r="BM326" s="36"/>
      <c r="BN326" s="36"/>
      <c r="BO326" s="36"/>
      <c r="BP326" s="29"/>
      <c r="BQ326" s="36"/>
      <c r="BR326" s="29"/>
      <c r="BS326" s="36"/>
      <c r="BT326" s="36"/>
      <c r="BU326" s="36"/>
      <c r="BV326" s="36"/>
    </row>
    <row r="327" spans="1:75" x14ac:dyDescent="0.25">
      <c r="A327" s="16">
        <v>325</v>
      </c>
      <c r="B327" s="16">
        <v>1</v>
      </c>
      <c r="C327" s="31" t="s">
        <v>777</v>
      </c>
      <c r="D327" s="40">
        <f>январь!D327-февраль!E327</f>
        <v>2077.661285980676</v>
      </c>
      <c r="E327" s="40">
        <f t="shared" si="5"/>
        <v>0</v>
      </c>
      <c r="F327" s="36"/>
      <c r="G327" s="36"/>
      <c r="H327" s="36"/>
      <c r="I327" s="27"/>
      <c r="J327" s="36"/>
      <c r="K327" s="36"/>
      <c r="L327" s="36"/>
      <c r="M327" s="36"/>
      <c r="N327" s="36"/>
      <c r="O327" s="29"/>
      <c r="P327" s="36"/>
      <c r="Q327" s="29"/>
      <c r="R327" s="36"/>
      <c r="S327" s="36"/>
      <c r="T327" s="36"/>
      <c r="U327" s="36"/>
      <c r="V327" s="36"/>
      <c r="W327" s="36"/>
      <c r="X327" s="36"/>
      <c r="Y327" s="29"/>
      <c r="Z327" s="36"/>
      <c r="AA327" s="66"/>
      <c r="AB327" s="36"/>
      <c r="AC327" s="36"/>
      <c r="AD327" s="36"/>
      <c r="AE327" s="36"/>
      <c r="AF327" s="36"/>
      <c r="AG327" s="36"/>
      <c r="AH327" s="29"/>
      <c r="AI327" s="36"/>
      <c r="AJ327" s="29"/>
      <c r="AK327" s="36"/>
      <c r="AL327" s="36"/>
      <c r="AM327" s="36"/>
      <c r="AN327" s="29"/>
      <c r="AO327" s="36"/>
      <c r="AP327" s="29"/>
      <c r="AQ327" s="36"/>
      <c r="AR327" s="29"/>
      <c r="AS327" s="36"/>
      <c r="AT327" s="36"/>
      <c r="AU327" s="36"/>
      <c r="AV327" s="29"/>
      <c r="AW327" s="36"/>
      <c r="AX327" s="36"/>
      <c r="AY327" s="36"/>
      <c r="AZ327" s="29"/>
      <c r="BA327" s="36"/>
      <c r="BB327" s="36"/>
      <c r="BC327" s="36"/>
      <c r="BD327" s="36"/>
      <c r="BE327" s="36"/>
      <c r="BF327" s="36"/>
      <c r="BG327" s="36"/>
      <c r="BH327" s="36"/>
      <c r="BI327" s="36"/>
      <c r="BJ327" s="29"/>
      <c r="BK327" s="36"/>
      <c r="BL327" s="29"/>
      <c r="BM327" s="36"/>
      <c r="BN327" s="36"/>
      <c r="BO327" s="36"/>
      <c r="BP327" s="29"/>
      <c r="BQ327" s="36"/>
      <c r="BR327" s="29"/>
      <c r="BS327" s="36"/>
      <c r="BT327" s="36"/>
      <c r="BU327" s="36"/>
      <c r="BV327" s="36"/>
    </row>
    <row r="328" spans="1:75" s="86" customFormat="1" x14ac:dyDescent="0.25">
      <c r="A328" s="79">
        <v>326</v>
      </c>
      <c r="B328" s="79">
        <v>1</v>
      </c>
      <c r="C328" s="80" t="s">
        <v>778</v>
      </c>
      <c r="D328" s="40">
        <f>январь!D328-февраль!E328</f>
        <v>-104.59176423188408</v>
      </c>
      <c r="E328" s="81">
        <f t="shared" si="5"/>
        <v>3.492</v>
      </c>
      <c r="F328" s="82"/>
      <c r="G328" s="82"/>
      <c r="H328" s="82"/>
      <c r="I328" s="83"/>
      <c r="J328" s="82"/>
      <c r="K328" s="82"/>
      <c r="L328" s="82"/>
      <c r="M328" s="82"/>
      <c r="N328" s="82"/>
      <c r="O328" s="84"/>
      <c r="P328" s="82"/>
      <c r="Q328" s="84"/>
      <c r="R328" s="82"/>
      <c r="S328" s="82"/>
      <c r="T328" s="82"/>
      <c r="U328" s="82"/>
      <c r="V328" s="82"/>
      <c r="W328" s="82"/>
      <c r="X328" s="82"/>
      <c r="Y328" s="84"/>
      <c r="Z328" s="82"/>
      <c r="AA328" s="85"/>
      <c r="AB328" s="82"/>
      <c r="AC328" s="82"/>
      <c r="AD328" s="82"/>
      <c r="AE328" s="82"/>
      <c r="AF328" s="82"/>
      <c r="AG328" s="82"/>
      <c r="AH328" s="84"/>
      <c r="AI328" s="82"/>
      <c r="AJ328" s="84"/>
      <c r="AK328" s="82"/>
      <c r="AL328" s="82"/>
      <c r="AM328" s="82"/>
      <c r="AN328" s="84"/>
      <c r="AO328" s="82"/>
      <c r="AP328" s="84"/>
      <c r="AQ328" s="82"/>
      <c r="AR328" s="84"/>
      <c r="AS328" s="82"/>
      <c r="AT328" s="82"/>
      <c r="AU328" s="82"/>
      <c r="AV328" s="84"/>
      <c r="AW328" s="82"/>
      <c r="AX328" s="82"/>
      <c r="AY328" s="82"/>
      <c r="AZ328" s="84"/>
      <c r="BA328" s="82"/>
      <c r="BB328" s="82"/>
      <c r="BC328" s="82"/>
      <c r="BD328" s="82"/>
      <c r="BE328" s="82"/>
      <c r="BF328" s="82"/>
      <c r="BG328" s="82"/>
      <c r="BH328" s="82"/>
      <c r="BI328" s="82"/>
      <c r="BJ328" s="84">
        <v>2</v>
      </c>
      <c r="BK328" s="82">
        <v>3.492</v>
      </c>
      <c r="BL328" s="84"/>
      <c r="BM328" s="82"/>
      <c r="BN328" s="82"/>
      <c r="BO328" s="82"/>
      <c r="BP328" s="84"/>
      <c r="BQ328" s="82"/>
      <c r="BR328" s="84"/>
      <c r="BS328" s="82"/>
      <c r="BT328" s="82"/>
      <c r="BU328" s="82"/>
      <c r="BV328" s="82"/>
    </row>
    <row r="329" spans="1:75" x14ac:dyDescent="0.25">
      <c r="A329" s="16">
        <v>327</v>
      </c>
      <c r="B329" s="16">
        <v>2</v>
      </c>
      <c r="C329" s="31" t="s">
        <v>779</v>
      </c>
      <c r="D329" s="40">
        <f>январь!D329-февраль!E329</f>
        <v>341.17180091787435</v>
      </c>
      <c r="E329" s="40">
        <f t="shared" si="5"/>
        <v>0</v>
      </c>
      <c r="F329" s="36"/>
      <c r="G329" s="36"/>
      <c r="H329" s="36"/>
      <c r="I329" s="27"/>
      <c r="J329" s="36"/>
      <c r="K329" s="36"/>
      <c r="L329" s="36"/>
      <c r="M329" s="36"/>
      <c r="N329" s="36"/>
      <c r="O329" s="29"/>
      <c r="P329" s="36"/>
      <c r="Q329" s="29"/>
      <c r="R329" s="36"/>
      <c r="S329" s="36"/>
      <c r="T329" s="36"/>
      <c r="U329" s="36"/>
      <c r="V329" s="36"/>
      <c r="W329" s="36"/>
      <c r="X329" s="36"/>
      <c r="Y329" s="29"/>
      <c r="Z329" s="36"/>
      <c r="AA329" s="66"/>
      <c r="AB329" s="36"/>
      <c r="AC329" s="36"/>
      <c r="AD329" s="36"/>
      <c r="AE329" s="36"/>
      <c r="AF329" s="36"/>
      <c r="AG329" s="36"/>
      <c r="AH329" s="29"/>
      <c r="AI329" s="36"/>
      <c r="AJ329" s="29"/>
      <c r="AK329" s="36"/>
      <c r="AL329" s="36"/>
      <c r="AM329" s="36"/>
      <c r="AN329" s="29"/>
      <c r="AO329" s="36"/>
      <c r="AP329" s="29"/>
      <c r="AQ329" s="36"/>
      <c r="AR329" s="29"/>
      <c r="AS329" s="36"/>
      <c r="AT329" s="36"/>
      <c r="AU329" s="36"/>
      <c r="AV329" s="29"/>
      <c r="AW329" s="36"/>
      <c r="AX329" s="36"/>
      <c r="AY329" s="36"/>
      <c r="AZ329" s="29"/>
      <c r="BA329" s="36"/>
      <c r="BB329" s="36"/>
      <c r="BC329" s="36"/>
      <c r="BD329" s="36"/>
      <c r="BE329" s="36"/>
      <c r="BF329" s="36"/>
      <c r="BG329" s="36"/>
      <c r="BH329" s="36"/>
      <c r="BI329" s="36"/>
      <c r="BJ329" s="29"/>
      <c r="BK329" s="36"/>
      <c r="BL329" s="29"/>
      <c r="BM329" s="36"/>
      <c r="BN329" s="36"/>
      <c r="BO329" s="36"/>
      <c r="BP329" s="29"/>
      <c r="BQ329" s="36"/>
      <c r="BR329" s="29"/>
      <c r="BS329" s="36"/>
      <c r="BT329" s="36"/>
      <c r="BU329" s="36"/>
      <c r="BV329" s="36"/>
    </row>
    <row r="330" spans="1:75" x14ac:dyDescent="0.25">
      <c r="A330" s="16">
        <v>328</v>
      </c>
      <c r="B330" s="16">
        <v>2</v>
      </c>
      <c r="C330" s="31" t="s">
        <v>780</v>
      </c>
      <c r="D330" s="40">
        <f>январь!D330-февраль!E330</f>
        <v>465.65887182608697</v>
      </c>
      <c r="E330" s="40">
        <f t="shared" si="5"/>
        <v>0</v>
      </c>
      <c r="F330" s="36"/>
      <c r="G330" s="36"/>
      <c r="H330" s="36"/>
      <c r="I330" s="27"/>
      <c r="J330" s="36"/>
      <c r="K330" s="36"/>
      <c r="L330" s="36"/>
      <c r="M330" s="36"/>
      <c r="N330" s="36"/>
      <c r="O330" s="29"/>
      <c r="P330" s="36"/>
      <c r="Q330" s="29"/>
      <c r="R330" s="36"/>
      <c r="S330" s="36"/>
      <c r="T330" s="36"/>
      <c r="U330" s="36"/>
      <c r="V330" s="36"/>
      <c r="W330" s="36"/>
      <c r="X330" s="36"/>
      <c r="Y330" s="29"/>
      <c r="Z330" s="36"/>
      <c r="AA330" s="66"/>
      <c r="AB330" s="36"/>
      <c r="AC330" s="36"/>
      <c r="AD330" s="36"/>
      <c r="AE330" s="36"/>
      <c r="AF330" s="36"/>
      <c r="AG330" s="36"/>
      <c r="AH330" s="29"/>
      <c r="AI330" s="36"/>
      <c r="AJ330" s="29"/>
      <c r="AK330" s="36"/>
      <c r="AL330" s="36"/>
      <c r="AM330" s="36"/>
      <c r="AN330" s="29"/>
      <c r="AO330" s="36"/>
      <c r="AP330" s="29"/>
      <c r="AQ330" s="36"/>
      <c r="AR330" s="29"/>
      <c r="AS330" s="36"/>
      <c r="AT330" s="36"/>
      <c r="AU330" s="36"/>
      <c r="AV330" s="29"/>
      <c r="AW330" s="36"/>
      <c r="AX330" s="36"/>
      <c r="AY330" s="36"/>
      <c r="AZ330" s="29"/>
      <c r="BA330" s="36"/>
      <c r="BB330" s="36"/>
      <c r="BC330" s="36"/>
      <c r="BD330" s="36"/>
      <c r="BE330" s="36"/>
      <c r="BF330" s="36"/>
      <c r="BG330" s="36"/>
      <c r="BH330" s="36"/>
      <c r="BI330" s="36"/>
      <c r="BJ330" s="29"/>
      <c r="BK330" s="36"/>
      <c r="BL330" s="29"/>
      <c r="BM330" s="36"/>
      <c r="BN330" s="36"/>
      <c r="BO330" s="36"/>
      <c r="BP330" s="29"/>
      <c r="BQ330" s="36"/>
      <c r="BR330" s="29"/>
      <c r="BS330" s="36"/>
      <c r="BT330" s="36"/>
      <c r="BU330" s="36"/>
      <c r="BV330" s="36"/>
    </row>
    <row r="331" spans="1:75" x14ac:dyDescent="0.25">
      <c r="A331" s="16">
        <v>329</v>
      </c>
      <c r="B331" s="16">
        <v>2</v>
      </c>
      <c r="C331" s="31" t="s">
        <v>781</v>
      </c>
      <c r="D331" s="40">
        <f>январь!D331-февраль!E331</f>
        <v>-267.44273671497592</v>
      </c>
      <c r="E331" s="40">
        <f t="shared" si="5"/>
        <v>0</v>
      </c>
      <c r="F331" s="36"/>
      <c r="G331" s="36"/>
      <c r="H331" s="36"/>
      <c r="I331" s="27"/>
      <c r="J331" s="36"/>
      <c r="K331" s="36"/>
      <c r="L331" s="36"/>
      <c r="M331" s="36"/>
      <c r="N331" s="36"/>
      <c r="O331" s="29"/>
      <c r="P331" s="36"/>
      <c r="Q331" s="29"/>
      <c r="R331" s="36"/>
      <c r="S331" s="36"/>
      <c r="T331" s="36"/>
      <c r="U331" s="36"/>
      <c r="V331" s="36"/>
      <c r="W331" s="36"/>
      <c r="X331" s="36"/>
      <c r="Y331" s="29"/>
      <c r="Z331" s="36"/>
      <c r="AA331" s="66"/>
      <c r="AB331" s="36"/>
      <c r="AC331" s="36"/>
      <c r="AD331" s="36"/>
      <c r="AE331" s="36"/>
      <c r="AF331" s="36"/>
      <c r="AG331" s="36"/>
      <c r="AH331" s="29"/>
      <c r="AI331" s="36"/>
      <c r="AJ331" s="29"/>
      <c r="AK331" s="36"/>
      <c r="AL331" s="36"/>
      <c r="AM331" s="36"/>
      <c r="AN331" s="29"/>
      <c r="AO331" s="36"/>
      <c r="AP331" s="29"/>
      <c r="AQ331" s="36"/>
      <c r="AR331" s="29"/>
      <c r="AS331" s="36"/>
      <c r="AT331" s="36"/>
      <c r="AU331" s="36"/>
      <c r="AV331" s="29"/>
      <c r="AW331" s="36"/>
      <c r="AX331" s="36"/>
      <c r="AY331" s="36"/>
      <c r="AZ331" s="29"/>
      <c r="BA331" s="36"/>
      <c r="BB331" s="36"/>
      <c r="BC331" s="36"/>
      <c r="BD331" s="36"/>
      <c r="BE331" s="36"/>
      <c r="BF331" s="36"/>
      <c r="BG331" s="36"/>
      <c r="BH331" s="36"/>
      <c r="BI331" s="36"/>
      <c r="BJ331" s="29"/>
      <c r="BK331" s="36"/>
      <c r="BL331" s="29"/>
      <c r="BM331" s="36"/>
      <c r="BN331" s="36"/>
      <c r="BO331" s="36"/>
      <c r="BP331" s="29"/>
      <c r="BQ331" s="36"/>
      <c r="BR331" s="29"/>
      <c r="BS331" s="36"/>
      <c r="BT331" s="36"/>
      <c r="BU331" s="36"/>
      <c r="BV331" s="36"/>
    </row>
    <row r="332" spans="1:75" x14ac:dyDescent="0.25">
      <c r="A332" s="16">
        <v>330</v>
      </c>
      <c r="B332" s="16">
        <v>2</v>
      </c>
      <c r="C332" s="31" t="s">
        <v>782</v>
      </c>
      <c r="D332" s="40">
        <f>январь!D332-февраль!E332</f>
        <v>244.74952339323673</v>
      </c>
      <c r="E332" s="40">
        <f t="shared" si="5"/>
        <v>0</v>
      </c>
      <c r="F332" s="36"/>
      <c r="G332" s="36"/>
      <c r="H332" s="36"/>
      <c r="I332" s="27"/>
      <c r="J332" s="36"/>
      <c r="K332" s="36"/>
      <c r="L332" s="36"/>
      <c r="M332" s="36"/>
      <c r="N332" s="36"/>
      <c r="O332" s="29"/>
      <c r="P332" s="36"/>
      <c r="Q332" s="29"/>
      <c r="R332" s="36"/>
      <c r="S332" s="36"/>
      <c r="T332" s="36"/>
      <c r="U332" s="36"/>
      <c r="V332" s="36"/>
      <c r="W332" s="36"/>
      <c r="X332" s="36"/>
      <c r="Y332" s="29"/>
      <c r="Z332" s="36"/>
      <c r="AA332" s="66"/>
      <c r="AB332" s="36"/>
      <c r="AC332" s="36"/>
      <c r="AD332" s="36"/>
      <c r="AE332" s="36"/>
      <c r="AF332" s="36"/>
      <c r="AG332" s="36"/>
      <c r="AH332" s="29"/>
      <c r="AI332" s="36"/>
      <c r="AJ332" s="29"/>
      <c r="AK332" s="36"/>
      <c r="AL332" s="36"/>
      <c r="AM332" s="36"/>
      <c r="AN332" s="29"/>
      <c r="AO332" s="36"/>
      <c r="AP332" s="29"/>
      <c r="AQ332" s="36"/>
      <c r="AR332" s="29"/>
      <c r="AS332" s="36"/>
      <c r="AT332" s="36"/>
      <c r="AU332" s="36"/>
      <c r="AV332" s="29"/>
      <c r="AW332" s="36"/>
      <c r="AX332" s="36"/>
      <c r="AY332" s="36"/>
      <c r="AZ332" s="29"/>
      <c r="BA332" s="36"/>
      <c r="BB332" s="36"/>
      <c r="BC332" s="36"/>
      <c r="BD332" s="36"/>
      <c r="BE332" s="36"/>
      <c r="BF332" s="36"/>
      <c r="BG332" s="36"/>
      <c r="BH332" s="36"/>
      <c r="BI332" s="36"/>
      <c r="BJ332" s="29"/>
      <c r="BK332" s="36"/>
      <c r="BL332" s="29"/>
      <c r="BM332" s="36"/>
      <c r="BN332" s="36"/>
      <c r="BO332" s="36"/>
      <c r="BP332" s="29"/>
      <c r="BQ332" s="36"/>
      <c r="BR332" s="29"/>
      <c r="BS332" s="36"/>
      <c r="BT332" s="36"/>
      <c r="BU332" s="36"/>
      <c r="BV332" s="36"/>
    </row>
    <row r="333" spans="1:75" s="86" customFormat="1" x14ac:dyDescent="0.25">
      <c r="A333" s="79">
        <v>331</v>
      </c>
      <c r="B333" s="79">
        <v>2</v>
      </c>
      <c r="C333" s="80" t="s">
        <v>783</v>
      </c>
      <c r="D333" s="40">
        <f>январь!D333-февраль!E333</f>
        <v>1553.758973072464</v>
      </c>
      <c r="E333" s="81">
        <f t="shared" si="5"/>
        <v>901.96199999999999</v>
      </c>
      <c r="F333" s="82"/>
      <c r="G333" s="82"/>
      <c r="H333" s="82"/>
      <c r="I333" s="83"/>
      <c r="J333" s="82"/>
      <c r="K333" s="82"/>
      <c r="L333" s="82"/>
      <c r="M333" s="82"/>
      <c r="N333" s="82"/>
      <c r="O333" s="84"/>
      <c r="P333" s="82"/>
      <c r="Q333" s="84"/>
      <c r="R333" s="82"/>
      <c r="S333" s="82"/>
      <c r="T333" s="82"/>
      <c r="U333" s="82"/>
      <c r="V333" s="82"/>
      <c r="W333" s="82"/>
      <c r="X333" s="82"/>
      <c r="Y333" s="84"/>
      <c r="Z333" s="82"/>
      <c r="AA333" s="85"/>
      <c r="AB333" s="82"/>
      <c r="AC333" s="82"/>
      <c r="AD333" s="82"/>
      <c r="AE333" s="82"/>
      <c r="AF333" s="82"/>
      <c r="AG333" s="82"/>
      <c r="AH333" s="84"/>
      <c r="AI333" s="82"/>
      <c r="AJ333" s="84"/>
      <c r="AK333" s="82"/>
      <c r="AL333" s="82"/>
      <c r="AM333" s="82"/>
      <c r="AN333" s="84"/>
      <c r="AO333" s="82"/>
      <c r="AP333" s="84"/>
      <c r="AQ333" s="82"/>
      <c r="AR333" s="84">
        <v>38</v>
      </c>
      <c r="AS333" s="82">
        <v>899.51900000000001</v>
      </c>
      <c r="AT333" s="82"/>
      <c r="AU333" s="82"/>
      <c r="AV333" s="84"/>
      <c r="AW333" s="82"/>
      <c r="AX333" s="82"/>
      <c r="AY333" s="82"/>
      <c r="AZ333" s="84"/>
      <c r="BA333" s="82"/>
      <c r="BB333" s="82"/>
      <c r="BC333" s="82"/>
      <c r="BD333" s="82"/>
      <c r="BE333" s="82"/>
      <c r="BF333" s="82"/>
      <c r="BG333" s="82"/>
      <c r="BH333" s="82"/>
      <c r="BI333" s="82"/>
      <c r="BJ333" s="84">
        <v>1</v>
      </c>
      <c r="BK333" s="82">
        <v>1.746</v>
      </c>
      <c r="BL333" s="84">
        <v>2</v>
      </c>
      <c r="BM333" s="82">
        <v>0.69699999999999995</v>
      </c>
      <c r="BN333" s="82"/>
      <c r="BO333" s="82"/>
      <c r="BP333" s="84"/>
      <c r="BQ333" s="82"/>
      <c r="BR333" s="84"/>
      <c r="BS333" s="82"/>
      <c r="BT333" s="82"/>
      <c r="BU333" s="82"/>
      <c r="BV333" s="82"/>
    </row>
    <row r="334" spans="1:75" x14ac:dyDescent="0.25">
      <c r="A334" s="16">
        <v>332</v>
      </c>
      <c r="B334" s="16">
        <v>2</v>
      </c>
      <c r="C334" s="31" t="s">
        <v>923</v>
      </c>
      <c r="D334" s="40">
        <f>январь!D334-февраль!E334</f>
        <v>-13.191087342995203</v>
      </c>
      <c r="E334" s="40">
        <f t="shared" si="5"/>
        <v>0</v>
      </c>
      <c r="F334" s="36"/>
      <c r="G334" s="36"/>
      <c r="H334" s="36"/>
      <c r="I334" s="27"/>
      <c r="J334" s="36"/>
      <c r="K334" s="36"/>
      <c r="L334" s="36"/>
      <c r="M334" s="36"/>
      <c r="N334" s="36"/>
      <c r="O334" s="29"/>
      <c r="P334" s="36"/>
      <c r="Q334" s="29"/>
      <c r="R334" s="36"/>
      <c r="S334" s="36"/>
      <c r="T334" s="36"/>
      <c r="U334" s="36"/>
      <c r="V334" s="36"/>
      <c r="W334" s="36"/>
      <c r="X334" s="36"/>
      <c r="Y334" s="29"/>
      <c r="Z334" s="36"/>
      <c r="AA334" s="66"/>
      <c r="AB334" s="36"/>
      <c r="AC334" s="36"/>
      <c r="AD334" s="36"/>
      <c r="AE334" s="36"/>
      <c r="AF334" s="36"/>
      <c r="AG334" s="36"/>
      <c r="AH334" s="29"/>
      <c r="AI334" s="36"/>
      <c r="AJ334" s="29"/>
      <c r="AK334" s="36"/>
      <c r="AL334" s="36"/>
      <c r="AM334" s="36"/>
      <c r="AN334" s="29"/>
      <c r="AO334" s="36"/>
      <c r="AP334" s="29"/>
      <c r="AQ334" s="36"/>
      <c r="AR334" s="29"/>
      <c r="AS334" s="36"/>
      <c r="AT334" s="36"/>
      <c r="AU334" s="36"/>
      <c r="AV334" s="29"/>
      <c r="AW334" s="36"/>
      <c r="AX334" s="36"/>
      <c r="AY334" s="36"/>
      <c r="AZ334" s="29"/>
      <c r="BA334" s="36"/>
      <c r="BB334" s="36"/>
      <c r="BC334" s="36"/>
      <c r="BD334" s="36"/>
      <c r="BE334" s="36"/>
      <c r="BF334" s="36"/>
      <c r="BG334" s="36"/>
      <c r="BH334" s="36"/>
      <c r="BI334" s="36"/>
      <c r="BJ334" s="29"/>
      <c r="BK334" s="36"/>
      <c r="BL334" s="29"/>
      <c r="BM334" s="36"/>
      <c r="BN334" s="36"/>
      <c r="BO334" s="36"/>
      <c r="BP334" s="29"/>
      <c r="BQ334" s="36"/>
      <c r="BR334" s="29"/>
      <c r="BS334" s="36"/>
      <c r="BT334" s="36"/>
      <c r="BU334" s="36"/>
      <c r="BV334" s="36"/>
    </row>
    <row r="335" spans="1:75" x14ac:dyDescent="0.25">
      <c r="A335" s="16">
        <v>333</v>
      </c>
      <c r="B335" s="16">
        <v>2</v>
      </c>
      <c r="C335" s="31" t="s">
        <v>785</v>
      </c>
      <c r="D335" s="40">
        <f>январь!D335-февраль!E335</f>
        <v>333.59248772946859</v>
      </c>
      <c r="E335" s="40">
        <f t="shared" si="5"/>
        <v>0</v>
      </c>
      <c r="F335" s="36"/>
      <c r="G335" s="36"/>
      <c r="H335" s="36"/>
      <c r="I335" s="27"/>
      <c r="J335" s="36"/>
      <c r="K335" s="36"/>
      <c r="L335" s="36"/>
      <c r="M335" s="36"/>
      <c r="N335" s="36"/>
      <c r="O335" s="29"/>
      <c r="P335" s="36"/>
      <c r="Q335" s="29"/>
      <c r="R335" s="36"/>
      <c r="S335" s="36"/>
      <c r="T335" s="36"/>
      <c r="U335" s="36"/>
      <c r="V335" s="36"/>
      <c r="W335" s="36"/>
      <c r="X335" s="36"/>
      <c r="Y335" s="29"/>
      <c r="Z335" s="36"/>
      <c r="AA335" s="66"/>
      <c r="AB335" s="36"/>
      <c r="AC335" s="36"/>
      <c r="AD335" s="36"/>
      <c r="AE335" s="36"/>
      <c r="AF335" s="36"/>
      <c r="AG335" s="36"/>
      <c r="AH335" s="29"/>
      <c r="AI335" s="36"/>
      <c r="AJ335" s="29"/>
      <c r="AK335" s="36"/>
      <c r="AL335" s="36"/>
      <c r="AM335" s="36"/>
      <c r="AN335" s="29"/>
      <c r="AO335" s="36"/>
      <c r="AP335" s="29"/>
      <c r="AQ335" s="36"/>
      <c r="AR335" s="29"/>
      <c r="AS335" s="36"/>
      <c r="AT335" s="36"/>
      <c r="AU335" s="36"/>
      <c r="AV335" s="29"/>
      <c r="AW335" s="36"/>
      <c r="AX335" s="36"/>
      <c r="AY335" s="36"/>
      <c r="AZ335" s="29"/>
      <c r="BA335" s="36"/>
      <c r="BB335" s="36"/>
      <c r="BC335" s="36"/>
      <c r="BD335" s="36"/>
      <c r="BE335" s="36"/>
      <c r="BF335" s="36"/>
      <c r="BG335" s="36"/>
      <c r="BH335" s="36"/>
      <c r="BI335" s="36"/>
      <c r="BJ335" s="29"/>
      <c r="BK335" s="36"/>
      <c r="BL335" s="29"/>
      <c r="BM335" s="36"/>
      <c r="BN335" s="36"/>
      <c r="BO335" s="36"/>
      <c r="BP335" s="29"/>
      <c r="BQ335" s="36"/>
      <c r="BR335" s="29"/>
      <c r="BS335" s="36"/>
      <c r="BT335" s="36"/>
      <c r="BU335" s="36"/>
      <c r="BV335" s="36"/>
    </row>
    <row r="336" spans="1:75" x14ac:dyDescent="0.25">
      <c r="A336" s="16">
        <v>334</v>
      </c>
      <c r="B336" s="16">
        <v>2</v>
      </c>
      <c r="C336" s="31" t="s">
        <v>938</v>
      </c>
      <c r="D336" s="40">
        <f>январь!D336-февраль!E336</f>
        <v>-808.03683555555563</v>
      </c>
      <c r="E336" s="40">
        <f t="shared" si="5"/>
        <v>0</v>
      </c>
      <c r="F336" s="36"/>
      <c r="G336" s="36"/>
      <c r="H336" s="36"/>
      <c r="I336" s="27"/>
      <c r="J336" s="36"/>
      <c r="K336" s="36"/>
      <c r="L336" s="36"/>
      <c r="M336" s="36"/>
      <c r="N336" s="36"/>
      <c r="O336" s="29"/>
      <c r="P336" s="36"/>
      <c r="Q336" s="29"/>
      <c r="R336" s="36"/>
      <c r="S336" s="36"/>
      <c r="T336" s="36"/>
      <c r="U336" s="36"/>
      <c r="V336" s="36"/>
      <c r="W336" s="36"/>
      <c r="X336" s="36"/>
      <c r="Y336" s="29"/>
      <c r="Z336" s="36"/>
      <c r="AA336" s="66"/>
      <c r="AB336" s="36"/>
      <c r="AC336" s="36"/>
      <c r="AD336" s="36"/>
      <c r="AE336" s="36"/>
      <c r="AF336" s="36"/>
      <c r="AG336" s="36"/>
      <c r="AH336" s="29"/>
      <c r="AI336" s="36"/>
      <c r="AJ336" s="29"/>
      <c r="AK336" s="36"/>
      <c r="AL336" s="36"/>
      <c r="AM336" s="36"/>
      <c r="AN336" s="29"/>
      <c r="AO336" s="36"/>
      <c r="AP336" s="29"/>
      <c r="AQ336" s="36"/>
      <c r="AR336" s="29"/>
      <c r="AS336" s="36"/>
      <c r="AT336" s="36"/>
      <c r="AU336" s="36"/>
      <c r="AV336" s="29"/>
      <c r="AW336" s="36"/>
      <c r="AX336" s="36"/>
      <c r="AY336" s="36"/>
      <c r="AZ336" s="29"/>
      <c r="BA336" s="36"/>
      <c r="BB336" s="36"/>
      <c r="BC336" s="36"/>
      <c r="BD336" s="36"/>
      <c r="BE336" s="36"/>
      <c r="BF336" s="36"/>
      <c r="BG336" s="36"/>
      <c r="BH336" s="36"/>
      <c r="BI336" s="36"/>
      <c r="BJ336" s="29"/>
      <c r="BK336" s="36"/>
      <c r="BL336" s="29"/>
      <c r="BM336" s="36"/>
      <c r="BN336" s="36"/>
      <c r="BO336" s="36"/>
      <c r="BP336" s="29"/>
      <c r="BQ336" s="36"/>
      <c r="BR336" s="29"/>
      <c r="BS336" s="36"/>
      <c r="BT336" s="36"/>
      <c r="BU336" s="36"/>
      <c r="BV336" s="36"/>
    </row>
    <row r="337" spans="1:74" x14ac:dyDescent="0.25">
      <c r="A337" s="16">
        <v>335</v>
      </c>
      <c r="B337" s="16">
        <v>2</v>
      </c>
      <c r="C337" s="31" t="s">
        <v>786</v>
      </c>
      <c r="D337" s="40">
        <f>январь!D337-февраль!E337</f>
        <v>-24.083294531400995</v>
      </c>
      <c r="E337" s="40">
        <f t="shared" si="5"/>
        <v>0</v>
      </c>
      <c r="F337" s="36"/>
      <c r="G337" s="36"/>
      <c r="H337" s="36"/>
      <c r="I337" s="27"/>
      <c r="J337" s="36"/>
      <c r="K337" s="36"/>
      <c r="L337" s="36"/>
      <c r="M337" s="36"/>
      <c r="N337" s="36"/>
      <c r="O337" s="29"/>
      <c r="P337" s="36"/>
      <c r="Q337" s="29"/>
      <c r="R337" s="36"/>
      <c r="S337" s="36"/>
      <c r="T337" s="36"/>
      <c r="U337" s="36"/>
      <c r="V337" s="36"/>
      <c r="W337" s="36"/>
      <c r="X337" s="36"/>
      <c r="Y337" s="29"/>
      <c r="Z337" s="36"/>
      <c r="AA337" s="66"/>
      <c r="AB337" s="36"/>
      <c r="AC337" s="36"/>
      <c r="AD337" s="36"/>
      <c r="AE337" s="36"/>
      <c r="AF337" s="36"/>
      <c r="AG337" s="36"/>
      <c r="AH337" s="29"/>
      <c r="AI337" s="36"/>
      <c r="AJ337" s="29"/>
      <c r="AK337" s="36"/>
      <c r="AL337" s="36"/>
      <c r="AM337" s="36"/>
      <c r="AN337" s="29"/>
      <c r="AO337" s="36"/>
      <c r="AP337" s="29"/>
      <c r="AQ337" s="36"/>
      <c r="AR337" s="29"/>
      <c r="AS337" s="36"/>
      <c r="AT337" s="36"/>
      <c r="AU337" s="36"/>
      <c r="AV337" s="29"/>
      <c r="AW337" s="36"/>
      <c r="AX337" s="36"/>
      <c r="AY337" s="36"/>
      <c r="AZ337" s="29"/>
      <c r="BA337" s="36"/>
      <c r="BB337" s="36"/>
      <c r="BC337" s="36"/>
      <c r="BD337" s="36"/>
      <c r="BE337" s="36"/>
      <c r="BF337" s="36"/>
      <c r="BG337" s="36"/>
      <c r="BH337" s="36"/>
      <c r="BI337" s="36"/>
      <c r="BJ337" s="29"/>
      <c r="BK337" s="36"/>
      <c r="BL337" s="29"/>
      <c r="BM337" s="36"/>
      <c r="BN337" s="36"/>
      <c r="BO337" s="36"/>
      <c r="BP337" s="29"/>
      <c r="BQ337" s="36"/>
      <c r="BR337" s="29"/>
      <c r="BS337" s="36"/>
      <c r="BT337" s="36"/>
      <c r="BU337" s="36"/>
      <c r="BV337" s="36"/>
    </row>
    <row r="338" spans="1:74" x14ac:dyDescent="0.25">
      <c r="A338" s="16">
        <v>336</v>
      </c>
      <c r="B338" s="16">
        <v>2</v>
      </c>
      <c r="C338" s="31" t="s">
        <v>787</v>
      </c>
      <c r="D338" s="40">
        <f>январь!D338-февраль!E338</f>
        <v>43.571221613526568</v>
      </c>
      <c r="E338" s="40">
        <f t="shared" si="5"/>
        <v>0</v>
      </c>
      <c r="F338" s="36"/>
      <c r="G338" s="36"/>
      <c r="H338" s="36"/>
      <c r="I338" s="27"/>
      <c r="J338" s="36"/>
      <c r="K338" s="36"/>
      <c r="L338" s="36"/>
      <c r="M338" s="36"/>
      <c r="N338" s="36"/>
      <c r="O338" s="29"/>
      <c r="P338" s="36"/>
      <c r="Q338" s="29"/>
      <c r="R338" s="36"/>
      <c r="S338" s="36"/>
      <c r="T338" s="36"/>
      <c r="U338" s="36"/>
      <c r="V338" s="36"/>
      <c r="W338" s="36"/>
      <c r="X338" s="36"/>
      <c r="Y338" s="29"/>
      <c r="Z338" s="36"/>
      <c r="AA338" s="66"/>
      <c r="AB338" s="36"/>
      <c r="AC338" s="36"/>
      <c r="AD338" s="36"/>
      <c r="AE338" s="36"/>
      <c r="AF338" s="36"/>
      <c r="AG338" s="36"/>
      <c r="AH338" s="29"/>
      <c r="AI338" s="36"/>
      <c r="AJ338" s="29"/>
      <c r="AK338" s="36"/>
      <c r="AL338" s="36"/>
      <c r="AM338" s="36"/>
      <c r="AN338" s="29"/>
      <c r="AO338" s="36"/>
      <c r="AP338" s="29"/>
      <c r="AQ338" s="36"/>
      <c r="AR338" s="29"/>
      <c r="AS338" s="36"/>
      <c r="AT338" s="36"/>
      <c r="AU338" s="36"/>
      <c r="AV338" s="29"/>
      <c r="AW338" s="36"/>
      <c r="AX338" s="36"/>
      <c r="AY338" s="36"/>
      <c r="AZ338" s="29"/>
      <c r="BA338" s="36"/>
      <c r="BB338" s="36"/>
      <c r="BC338" s="36"/>
      <c r="BD338" s="36"/>
      <c r="BE338" s="36"/>
      <c r="BF338" s="36"/>
      <c r="BG338" s="36"/>
      <c r="BH338" s="36"/>
      <c r="BI338" s="36"/>
      <c r="BJ338" s="29"/>
      <c r="BK338" s="36"/>
      <c r="BL338" s="29"/>
      <c r="BM338" s="36"/>
      <c r="BN338" s="36"/>
      <c r="BO338" s="36"/>
      <c r="BP338" s="29"/>
      <c r="BQ338" s="36"/>
      <c r="BR338" s="29"/>
      <c r="BS338" s="36"/>
      <c r="BT338" s="36"/>
      <c r="BU338" s="36"/>
      <c r="BV338" s="36"/>
    </row>
    <row r="339" spans="1:74" x14ac:dyDescent="0.25">
      <c r="A339" s="16">
        <v>337</v>
      </c>
      <c r="B339" s="16">
        <v>1</v>
      </c>
      <c r="C339" s="31" t="s">
        <v>918</v>
      </c>
      <c r="D339" s="40">
        <f>январь!D339-февраль!E339</f>
        <v>480.18799035748793</v>
      </c>
      <c r="E339" s="40">
        <f t="shared" si="5"/>
        <v>0</v>
      </c>
      <c r="F339" s="36"/>
      <c r="G339" s="36"/>
      <c r="H339" s="36"/>
      <c r="I339" s="27"/>
      <c r="J339" s="36"/>
      <c r="K339" s="36"/>
      <c r="L339" s="36"/>
      <c r="M339" s="36"/>
      <c r="N339" s="36"/>
      <c r="O339" s="29"/>
      <c r="P339" s="36"/>
      <c r="Q339" s="29"/>
      <c r="R339" s="36"/>
      <c r="S339" s="36"/>
      <c r="T339" s="36"/>
      <c r="U339" s="36"/>
      <c r="V339" s="36"/>
      <c r="W339" s="36"/>
      <c r="X339" s="36"/>
      <c r="Y339" s="29"/>
      <c r="Z339" s="36"/>
      <c r="AA339" s="66"/>
      <c r="AB339" s="36"/>
      <c r="AC339" s="36"/>
      <c r="AD339" s="36"/>
      <c r="AE339" s="36"/>
      <c r="AF339" s="36"/>
      <c r="AG339" s="36"/>
      <c r="AH339" s="29"/>
      <c r="AI339" s="36"/>
      <c r="AJ339" s="29"/>
      <c r="AK339" s="36"/>
      <c r="AL339" s="36"/>
      <c r="AM339" s="36"/>
      <c r="AN339" s="29"/>
      <c r="AO339" s="36"/>
      <c r="AP339" s="29"/>
      <c r="AQ339" s="36"/>
      <c r="AR339" s="29"/>
      <c r="AS339" s="36"/>
      <c r="AT339" s="36"/>
      <c r="AU339" s="36"/>
      <c r="AV339" s="29"/>
      <c r="AW339" s="36"/>
      <c r="AX339" s="36"/>
      <c r="AY339" s="36"/>
      <c r="AZ339" s="29"/>
      <c r="BA339" s="36"/>
      <c r="BB339" s="36"/>
      <c r="BC339" s="36"/>
      <c r="BD339" s="36"/>
      <c r="BE339" s="36"/>
      <c r="BF339" s="36"/>
      <c r="BG339" s="36"/>
      <c r="BH339" s="36"/>
      <c r="BI339" s="36"/>
      <c r="BJ339" s="29"/>
      <c r="BK339" s="36"/>
      <c r="BL339" s="29"/>
      <c r="BM339" s="36"/>
      <c r="BN339" s="36"/>
      <c r="BO339" s="36"/>
      <c r="BP339" s="29"/>
      <c r="BQ339" s="36"/>
      <c r="BR339" s="29"/>
      <c r="BS339" s="36"/>
      <c r="BT339" s="36"/>
      <c r="BU339" s="36"/>
      <c r="BV339" s="36"/>
    </row>
    <row r="340" spans="1:74" x14ac:dyDescent="0.25">
      <c r="A340" s="16">
        <v>338</v>
      </c>
      <c r="B340" s="16">
        <v>1</v>
      </c>
      <c r="C340" s="31" t="s">
        <v>788</v>
      </c>
      <c r="D340" s="40">
        <f>январь!D340-февраль!E340</f>
        <v>81.544849951690793</v>
      </c>
      <c r="E340" s="40">
        <f t="shared" si="5"/>
        <v>0</v>
      </c>
      <c r="F340" s="36"/>
      <c r="G340" s="36"/>
      <c r="H340" s="36"/>
      <c r="I340" s="27"/>
      <c r="J340" s="36"/>
      <c r="K340" s="36"/>
      <c r="L340" s="36"/>
      <c r="M340" s="36"/>
      <c r="N340" s="36"/>
      <c r="O340" s="29"/>
      <c r="P340" s="36"/>
      <c r="Q340" s="29"/>
      <c r="R340" s="36"/>
      <c r="S340" s="36"/>
      <c r="T340" s="36"/>
      <c r="U340" s="36"/>
      <c r="V340" s="36"/>
      <c r="W340" s="36"/>
      <c r="X340" s="36"/>
      <c r="Y340" s="29"/>
      <c r="Z340" s="36"/>
      <c r="AA340" s="66"/>
      <c r="AB340" s="36"/>
      <c r="AC340" s="36"/>
      <c r="AD340" s="36"/>
      <c r="AE340" s="36"/>
      <c r="AF340" s="36"/>
      <c r="AG340" s="36"/>
      <c r="AH340" s="29"/>
      <c r="AI340" s="36"/>
      <c r="AJ340" s="29"/>
      <c r="AK340" s="36"/>
      <c r="AL340" s="36"/>
      <c r="AM340" s="36"/>
      <c r="AN340" s="29"/>
      <c r="AO340" s="36"/>
      <c r="AP340" s="29"/>
      <c r="AQ340" s="36"/>
      <c r="AR340" s="29"/>
      <c r="AS340" s="36"/>
      <c r="AT340" s="36"/>
      <c r="AU340" s="36"/>
      <c r="AV340" s="29"/>
      <c r="AW340" s="36"/>
      <c r="AX340" s="36"/>
      <c r="AY340" s="36"/>
      <c r="AZ340" s="29"/>
      <c r="BA340" s="36"/>
      <c r="BB340" s="36"/>
      <c r="BC340" s="36"/>
      <c r="BD340" s="36"/>
      <c r="BE340" s="36"/>
      <c r="BF340" s="36"/>
      <c r="BG340" s="36"/>
      <c r="BH340" s="36"/>
      <c r="BI340" s="36"/>
      <c r="BJ340" s="29"/>
      <c r="BK340" s="36"/>
      <c r="BL340" s="29"/>
      <c r="BM340" s="36"/>
      <c r="BN340" s="36"/>
      <c r="BO340" s="36"/>
      <c r="BP340" s="29"/>
      <c r="BQ340" s="36"/>
      <c r="BR340" s="29"/>
      <c r="BS340" s="36"/>
      <c r="BT340" s="36"/>
      <c r="BU340" s="36"/>
      <c r="BV340" s="36"/>
    </row>
    <row r="341" spans="1:74" x14ac:dyDescent="0.25">
      <c r="A341" s="16">
        <v>339</v>
      </c>
      <c r="B341" s="16">
        <v>1</v>
      </c>
      <c r="C341" s="31" t="s">
        <v>789</v>
      </c>
      <c r="D341" s="40">
        <f>январь!D341-февраль!E341</f>
        <v>-177.50113548792274</v>
      </c>
      <c r="E341" s="40">
        <f t="shared" si="5"/>
        <v>0</v>
      </c>
      <c r="F341" s="36"/>
      <c r="G341" s="36"/>
      <c r="H341" s="36"/>
      <c r="I341" s="27"/>
      <c r="J341" s="36"/>
      <c r="K341" s="36"/>
      <c r="L341" s="36"/>
      <c r="M341" s="36"/>
      <c r="N341" s="36"/>
      <c r="O341" s="29"/>
      <c r="P341" s="36"/>
      <c r="Q341" s="29"/>
      <c r="R341" s="36"/>
      <c r="S341" s="36"/>
      <c r="T341" s="36"/>
      <c r="U341" s="36"/>
      <c r="V341" s="36"/>
      <c r="W341" s="36"/>
      <c r="X341" s="36"/>
      <c r="Y341" s="29"/>
      <c r="Z341" s="36"/>
      <c r="AA341" s="66"/>
      <c r="AB341" s="36"/>
      <c r="AC341" s="36"/>
      <c r="AD341" s="36"/>
      <c r="AE341" s="36"/>
      <c r="AF341" s="36"/>
      <c r="AG341" s="36"/>
      <c r="AH341" s="29"/>
      <c r="AI341" s="36"/>
      <c r="AJ341" s="29"/>
      <c r="AK341" s="36"/>
      <c r="AL341" s="36"/>
      <c r="AM341" s="36"/>
      <c r="AN341" s="29"/>
      <c r="AO341" s="36"/>
      <c r="AP341" s="29"/>
      <c r="AQ341" s="36"/>
      <c r="AR341" s="29"/>
      <c r="AS341" s="36"/>
      <c r="AT341" s="36"/>
      <c r="AU341" s="36"/>
      <c r="AV341" s="29"/>
      <c r="AW341" s="36"/>
      <c r="AX341" s="36"/>
      <c r="AY341" s="36"/>
      <c r="AZ341" s="29"/>
      <c r="BA341" s="36"/>
      <c r="BB341" s="36"/>
      <c r="BC341" s="36"/>
      <c r="BD341" s="36"/>
      <c r="BE341" s="36"/>
      <c r="BF341" s="36"/>
      <c r="BG341" s="36"/>
      <c r="BH341" s="36"/>
      <c r="BI341" s="36"/>
      <c r="BJ341" s="29"/>
      <c r="BK341" s="36"/>
      <c r="BL341" s="29"/>
      <c r="BM341" s="36"/>
      <c r="BN341" s="36"/>
      <c r="BO341" s="36"/>
      <c r="BP341" s="29"/>
      <c r="BQ341" s="36"/>
      <c r="BR341" s="29"/>
      <c r="BS341" s="36"/>
      <c r="BT341" s="36"/>
      <c r="BU341" s="36"/>
      <c r="BV341" s="36"/>
    </row>
    <row r="342" spans="1:74" x14ac:dyDescent="0.25">
      <c r="A342" s="16">
        <v>340</v>
      </c>
      <c r="B342" s="16">
        <v>1</v>
      </c>
      <c r="C342" s="31" t="s">
        <v>790</v>
      </c>
      <c r="D342" s="40">
        <f>январь!D342-февраль!E342</f>
        <v>109.66456078260869</v>
      </c>
      <c r="E342" s="40">
        <f t="shared" si="5"/>
        <v>0</v>
      </c>
      <c r="F342" s="36"/>
      <c r="G342" s="36"/>
      <c r="H342" s="36"/>
      <c r="I342" s="27"/>
      <c r="J342" s="36"/>
      <c r="K342" s="36"/>
      <c r="L342" s="36"/>
      <c r="M342" s="36"/>
      <c r="N342" s="36"/>
      <c r="O342" s="29"/>
      <c r="P342" s="36"/>
      <c r="Q342" s="29"/>
      <c r="R342" s="36"/>
      <c r="S342" s="36"/>
      <c r="T342" s="36"/>
      <c r="U342" s="36"/>
      <c r="V342" s="36"/>
      <c r="W342" s="36"/>
      <c r="X342" s="36"/>
      <c r="Y342" s="29"/>
      <c r="Z342" s="36"/>
      <c r="AA342" s="66"/>
      <c r="AB342" s="36"/>
      <c r="AC342" s="36"/>
      <c r="AD342" s="36"/>
      <c r="AE342" s="36"/>
      <c r="AF342" s="36"/>
      <c r="AG342" s="36"/>
      <c r="AH342" s="29"/>
      <c r="AI342" s="36"/>
      <c r="AJ342" s="29"/>
      <c r="AK342" s="36"/>
      <c r="AL342" s="36"/>
      <c r="AM342" s="36"/>
      <c r="AN342" s="29"/>
      <c r="AO342" s="36"/>
      <c r="AP342" s="29"/>
      <c r="AQ342" s="36"/>
      <c r="AR342" s="29"/>
      <c r="AS342" s="36"/>
      <c r="AT342" s="36"/>
      <c r="AU342" s="36"/>
      <c r="AV342" s="29"/>
      <c r="AW342" s="36"/>
      <c r="AX342" s="36"/>
      <c r="AY342" s="36"/>
      <c r="AZ342" s="29"/>
      <c r="BA342" s="36"/>
      <c r="BB342" s="36"/>
      <c r="BC342" s="36"/>
      <c r="BD342" s="36"/>
      <c r="BE342" s="36"/>
      <c r="BF342" s="36"/>
      <c r="BG342" s="36"/>
      <c r="BH342" s="36"/>
      <c r="BI342" s="36"/>
      <c r="BJ342" s="29"/>
      <c r="BK342" s="36"/>
      <c r="BL342" s="29"/>
      <c r="BM342" s="36"/>
      <c r="BN342" s="36"/>
      <c r="BO342" s="36"/>
      <c r="BP342" s="29"/>
      <c r="BQ342" s="36"/>
      <c r="BR342" s="29"/>
      <c r="BS342" s="36"/>
      <c r="BT342" s="36"/>
      <c r="BU342" s="36"/>
      <c r="BV342" s="36"/>
    </row>
    <row r="343" spans="1:74" x14ac:dyDescent="0.25">
      <c r="A343" s="16">
        <v>341</v>
      </c>
      <c r="B343" s="16">
        <v>1</v>
      </c>
      <c r="C343" s="31" t="s">
        <v>791</v>
      </c>
      <c r="D343" s="40">
        <f>январь!D343-февраль!E343</f>
        <v>50.939239874396144</v>
      </c>
      <c r="E343" s="40">
        <f t="shared" si="5"/>
        <v>0</v>
      </c>
      <c r="F343" s="36"/>
      <c r="G343" s="36"/>
      <c r="H343" s="36"/>
      <c r="I343" s="27"/>
      <c r="J343" s="36"/>
      <c r="K343" s="36"/>
      <c r="L343" s="36"/>
      <c r="M343" s="36"/>
      <c r="N343" s="36"/>
      <c r="O343" s="29"/>
      <c r="P343" s="36"/>
      <c r="Q343" s="29"/>
      <c r="R343" s="36"/>
      <c r="S343" s="36"/>
      <c r="T343" s="36"/>
      <c r="U343" s="36"/>
      <c r="V343" s="36"/>
      <c r="W343" s="36"/>
      <c r="X343" s="36"/>
      <c r="Y343" s="29"/>
      <c r="Z343" s="36"/>
      <c r="AA343" s="66"/>
      <c r="AB343" s="36"/>
      <c r="AC343" s="36"/>
      <c r="AD343" s="36"/>
      <c r="AE343" s="36"/>
      <c r="AF343" s="36"/>
      <c r="AG343" s="36"/>
      <c r="AH343" s="29"/>
      <c r="AI343" s="36"/>
      <c r="AJ343" s="29"/>
      <c r="AK343" s="36"/>
      <c r="AL343" s="36"/>
      <c r="AM343" s="36"/>
      <c r="AN343" s="29"/>
      <c r="AO343" s="36"/>
      <c r="AP343" s="29"/>
      <c r="AQ343" s="36"/>
      <c r="AR343" s="29"/>
      <c r="AS343" s="36"/>
      <c r="AT343" s="36"/>
      <c r="AU343" s="36"/>
      <c r="AV343" s="29"/>
      <c r="AW343" s="36"/>
      <c r="AX343" s="36"/>
      <c r="AY343" s="36"/>
      <c r="AZ343" s="29"/>
      <c r="BA343" s="36"/>
      <c r="BB343" s="36"/>
      <c r="BC343" s="36"/>
      <c r="BD343" s="36"/>
      <c r="BE343" s="36"/>
      <c r="BF343" s="36"/>
      <c r="BG343" s="36"/>
      <c r="BH343" s="36"/>
      <c r="BI343" s="36"/>
      <c r="BJ343" s="29"/>
      <c r="BK343" s="36"/>
      <c r="BL343" s="29"/>
      <c r="BM343" s="36"/>
      <c r="BN343" s="36"/>
      <c r="BO343" s="36"/>
      <c r="BP343" s="29"/>
      <c r="BQ343" s="36"/>
      <c r="BR343" s="29"/>
      <c r="BS343" s="36"/>
      <c r="BT343" s="36"/>
      <c r="BU343" s="36"/>
      <c r="BV343" s="36"/>
    </row>
    <row r="344" spans="1:74" x14ac:dyDescent="0.25">
      <c r="A344" s="16">
        <v>342</v>
      </c>
      <c r="B344" s="16">
        <v>1</v>
      </c>
      <c r="C344" s="31" t="s">
        <v>792</v>
      </c>
      <c r="D344" s="40">
        <f>январь!D344-февраль!E344</f>
        <v>292.05583872463768</v>
      </c>
      <c r="E344" s="40">
        <f t="shared" si="5"/>
        <v>0</v>
      </c>
      <c r="F344" s="36"/>
      <c r="G344" s="36"/>
      <c r="H344" s="36"/>
      <c r="I344" s="27"/>
      <c r="J344" s="36"/>
      <c r="K344" s="36"/>
      <c r="L344" s="36"/>
      <c r="M344" s="36"/>
      <c r="N344" s="36"/>
      <c r="O344" s="29"/>
      <c r="P344" s="36"/>
      <c r="Q344" s="29"/>
      <c r="R344" s="36"/>
      <c r="S344" s="36"/>
      <c r="T344" s="36"/>
      <c r="U344" s="36"/>
      <c r="V344" s="36"/>
      <c r="W344" s="36"/>
      <c r="X344" s="36"/>
      <c r="Y344" s="29"/>
      <c r="Z344" s="36"/>
      <c r="AA344" s="66"/>
      <c r="AB344" s="36"/>
      <c r="AC344" s="36"/>
      <c r="AD344" s="36"/>
      <c r="AE344" s="36"/>
      <c r="AF344" s="36"/>
      <c r="AG344" s="36"/>
      <c r="AH344" s="29"/>
      <c r="AI344" s="36"/>
      <c r="AJ344" s="29"/>
      <c r="AK344" s="36"/>
      <c r="AL344" s="36"/>
      <c r="AM344" s="36"/>
      <c r="AN344" s="29"/>
      <c r="AO344" s="36"/>
      <c r="AP344" s="29"/>
      <c r="AQ344" s="36"/>
      <c r="AR344" s="29"/>
      <c r="AS344" s="36"/>
      <c r="AT344" s="36"/>
      <c r="AU344" s="36"/>
      <c r="AV344" s="29"/>
      <c r="AW344" s="36"/>
      <c r="AX344" s="36"/>
      <c r="AY344" s="36"/>
      <c r="AZ344" s="29"/>
      <c r="BA344" s="36"/>
      <c r="BB344" s="36"/>
      <c r="BC344" s="36"/>
      <c r="BD344" s="36"/>
      <c r="BE344" s="36"/>
      <c r="BF344" s="36"/>
      <c r="BG344" s="36"/>
      <c r="BH344" s="36"/>
      <c r="BI344" s="36"/>
      <c r="BJ344" s="29"/>
      <c r="BK344" s="36"/>
      <c r="BL344" s="29"/>
      <c r="BM344" s="36"/>
      <c r="BN344" s="36"/>
      <c r="BO344" s="36"/>
      <c r="BP344" s="29"/>
      <c r="BQ344" s="36"/>
      <c r="BR344" s="29"/>
      <c r="BS344" s="36"/>
      <c r="BT344" s="36"/>
      <c r="BU344" s="36"/>
      <c r="BV344" s="36"/>
    </row>
    <row r="345" spans="1:74" x14ac:dyDescent="0.25">
      <c r="A345" s="16">
        <v>343</v>
      </c>
      <c r="B345" s="16">
        <v>2</v>
      </c>
      <c r="C345" s="31" t="s">
        <v>793</v>
      </c>
      <c r="D345" s="40">
        <f>январь!D345-февраль!E345</f>
        <v>314.65544729468604</v>
      </c>
      <c r="E345" s="40">
        <f t="shared" si="5"/>
        <v>0</v>
      </c>
      <c r="F345" s="36"/>
      <c r="G345" s="36"/>
      <c r="H345" s="36"/>
      <c r="I345" s="27"/>
      <c r="J345" s="36"/>
      <c r="K345" s="36"/>
      <c r="L345" s="36"/>
      <c r="M345" s="36"/>
      <c r="N345" s="36"/>
      <c r="O345" s="29"/>
      <c r="P345" s="36"/>
      <c r="Q345" s="29"/>
      <c r="R345" s="36"/>
      <c r="S345" s="36"/>
      <c r="T345" s="36"/>
      <c r="U345" s="36"/>
      <c r="V345" s="36"/>
      <c r="W345" s="36"/>
      <c r="X345" s="36"/>
      <c r="Y345" s="29"/>
      <c r="Z345" s="36"/>
      <c r="AA345" s="66"/>
      <c r="AB345" s="36"/>
      <c r="AC345" s="36"/>
      <c r="AD345" s="36"/>
      <c r="AE345" s="36"/>
      <c r="AF345" s="36"/>
      <c r="AG345" s="36"/>
      <c r="AH345" s="29"/>
      <c r="AI345" s="36"/>
      <c r="AJ345" s="29"/>
      <c r="AK345" s="36"/>
      <c r="AL345" s="36"/>
      <c r="AM345" s="36"/>
      <c r="AN345" s="29"/>
      <c r="AO345" s="36"/>
      <c r="AP345" s="29"/>
      <c r="AQ345" s="36"/>
      <c r="AR345" s="29"/>
      <c r="AS345" s="36"/>
      <c r="AT345" s="36"/>
      <c r="AU345" s="36"/>
      <c r="AV345" s="29"/>
      <c r="AW345" s="36"/>
      <c r="AX345" s="36"/>
      <c r="AY345" s="36"/>
      <c r="AZ345" s="29"/>
      <c r="BA345" s="36"/>
      <c r="BB345" s="36"/>
      <c r="BC345" s="36"/>
      <c r="BD345" s="36"/>
      <c r="BE345" s="36"/>
      <c r="BF345" s="36"/>
      <c r="BG345" s="36"/>
      <c r="BH345" s="36"/>
      <c r="BI345" s="36"/>
      <c r="BJ345" s="29"/>
      <c r="BK345" s="36"/>
      <c r="BL345" s="29"/>
      <c r="BM345" s="36"/>
      <c r="BN345" s="36"/>
      <c r="BO345" s="36"/>
      <c r="BP345" s="29"/>
      <c r="BQ345" s="36"/>
      <c r="BR345" s="29"/>
      <c r="BS345" s="36"/>
      <c r="BT345" s="36"/>
      <c r="BU345" s="36"/>
      <c r="BV345" s="36"/>
    </row>
    <row r="346" spans="1:74" x14ac:dyDescent="0.25">
      <c r="A346" s="16">
        <v>344</v>
      </c>
      <c r="B346" s="16">
        <v>2</v>
      </c>
      <c r="C346" s="31" t="s">
        <v>794</v>
      </c>
      <c r="D346" s="40">
        <f>январь!D346-февраль!E346</f>
        <v>-135.36225611594202</v>
      </c>
      <c r="E346" s="40">
        <f t="shared" si="5"/>
        <v>0</v>
      </c>
      <c r="F346" s="36"/>
      <c r="G346" s="36"/>
      <c r="H346" s="36"/>
      <c r="I346" s="27"/>
      <c r="J346" s="36"/>
      <c r="K346" s="36"/>
      <c r="L346" s="36"/>
      <c r="M346" s="36"/>
      <c r="N346" s="36"/>
      <c r="O346" s="29"/>
      <c r="P346" s="36"/>
      <c r="Q346" s="29"/>
      <c r="R346" s="36"/>
      <c r="S346" s="36"/>
      <c r="T346" s="36"/>
      <c r="U346" s="36"/>
      <c r="V346" s="36"/>
      <c r="W346" s="36"/>
      <c r="X346" s="36"/>
      <c r="Y346" s="29"/>
      <c r="Z346" s="36"/>
      <c r="AA346" s="66"/>
      <c r="AB346" s="36"/>
      <c r="AC346" s="36"/>
      <c r="AD346" s="36"/>
      <c r="AE346" s="36"/>
      <c r="AF346" s="36"/>
      <c r="AG346" s="36"/>
      <c r="AH346" s="29"/>
      <c r="AI346" s="36"/>
      <c r="AJ346" s="29"/>
      <c r="AK346" s="36"/>
      <c r="AL346" s="36"/>
      <c r="AM346" s="36"/>
      <c r="AN346" s="29"/>
      <c r="AO346" s="36"/>
      <c r="AP346" s="29"/>
      <c r="AQ346" s="36"/>
      <c r="AR346" s="29"/>
      <c r="AS346" s="36"/>
      <c r="AT346" s="36"/>
      <c r="AU346" s="36"/>
      <c r="AV346" s="29"/>
      <c r="AW346" s="36"/>
      <c r="AX346" s="36"/>
      <c r="AY346" s="36"/>
      <c r="AZ346" s="29"/>
      <c r="BA346" s="36"/>
      <c r="BB346" s="36"/>
      <c r="BC346" s="36"/>
      <c r="BD346" s="36"/>
      <c r="BE346" s="36"/>
      <c r="BF346" s="36"/>
      <c r="BG346" s="36"/>
      <c r="BH346" s="36"/>
      <c r="BI346" s="36"/>
      <c r="BJ346" s="29"/>
      <c r="BK346" s="36"/>
      <c r="BL346" s="29"/>
      <c r="BM346" s="36"/>
      <c r="BN346" s="36"/>
      <c r="BO346" s="36"/>
      <c r="BP346" s="29"/>
      <c r="BQ346" s="36"/>
      <c r="BR346" s="29"/>
      <c r="BS346" s="36"/>
      <c r="BT346" s="36"/>
      <c r="BU346" s="36"/>
      <c r="BV346" s="36"/>
    </row>
    <row r="347" spans="1:74" x14ac:dyDescent="0.25">
      <c r="A347" s="16">
        <v>345</v>
      </c>
      <c r="B347" s="16">
        <v>2</v>
      </c>
      <c r="C347" s="31" t="s">
        <v>795</v>
      </c>
      <c r="D347" s="40">
        <f>январь!D347-февраль!E347</f>
        <v>-196.98054603864736</v>
      </c>
      <c r="E347" s="40">
        <f t="shared" si="5"/>
        <v>0</v>
      </c>
      <c r="F347" s="36"/>
      <c r="G347" s="36"/>
      <c r="H347" s="36"/>
      <c r="I347" s="27"/>
      <c r="J347" s="36"/>
      <c r="K347" s="36"/>
      <c r="L347" s="36"/>
      <c r="M347" s="36"/>
      <c r="N347" s="36"/>
      <c r="O347" s="29"/>
      <c r="P347" s="36"/>
      <c r="Q347" s="29"/>
      <c r="R347" s="36"/>
      <c r="S347" s="36"/>
      <c r="T347" s="36"/>
      <c r="U347" s="36"/>
      <c r="V347" s="36"/>
      <c r="W347" s="36"/>
      <c r="X347" s="36"/>
      <c r="Y347" s="29"/>
      <c r="Z347" s="36"/>
      <c r="AA347" s="66"/>
      <c r="AB347" s="36"/>
      <c r="AC347" s="36"/>
      <c r="AD347" s="36"/>
      <c r="AE347" s="36"/>
      <c r="AF347" s="36"/>
      <c r="AG347" s="36"/>
      <c r="AH347" s="29"/>
      <c r="AI347" s="36"/>
      <c r="AJ347" s="29"/>
      <c r="AK347" s="36"/>
      <c r="AL347" s="36"/>
      <c r="AM347" s="36"/>
      <c r="AN347" s="29"/>
      <c r="AO347" s="36"/>
      <c r="AP347" s="29"/>
      <c r="AQ347" s="36"/>
      <c r="AR347" s="29"/>
      <c r="AS347" s="36"/>
      <c r="AT347" s="36"/>
      <c r="AU347" s="36"/>
      <c r="AV347" s="29"/>
      <c r="AW347" s="36"/>
      <c r="AX347" s="36"/>
      <c r="AY347" s="36"/>
      <c r="AZ347" s="29"/>
      <c r="BA347" s="36"/>
      <c r="BB347" s="36"/>
      <c r="BC347" s="36"/>
      <c r="BD347" s="36"/>
      <c r="BE347" s="36"/>
      <c r="BF347" s="36"/>
      <c r="BG347" s="36"/>
      <c r="BH347" s="36"/>
      <c r="BI347" s="36"/>
      <c r="BJ347" s="29"/>
      <c r="BK347" s="36"/>
      <c r="BL347" s="29"/>
      <c r="BM347" s="36"/>
      <c r="BN347" s="36"/>
      <c r="BO347" s="36"/>
      <c r="BP347" s="29"/>
      <c r="BQ347" s="36"/>
      <c r="BR347" s="29"/>
      <c r="BS347" s="36"/>
      <c r="BT347" s="36"/>
      <c r="BU347" s="36"/>
      <c r="BV347" s="36"/>
    </row>
    <row r="348" spans="1:74" x14ac:dyDescent="0.25">
      <c r="A348" s="16">
        <v>346</v>
      </c>
      <c r="B348" s="16">
        <v>2</v>
      </c>
      <c r="C348" s="31" t="s">
        <v>796</v>
      </c>
      <c r="D348" s="40">
        <f>январь!D348-февраль!E348</f>
        <v>-115.73991028985506</v>
      </c>
      <c r="E348" s="40">
        <f t="shared" si="5"/>
        <v>0</v>
      </c>
      <c r="F348" s="36"/>
      <c r="G348" s="36"/>
      <c r="H348" s="36"/>
      <c r="I348" s="27"/>
      <c r="J348" s="36"/>
      <c r="K348" s="36"/>
      <c r="L348" s="36"/>
      <c r="M348" s="36"/>
      <c r="N348" s="36"/>
      <c r="O348" s="29"/>
      <c r="P348" s="36"/>
      <c r="Q348" s="29"/>
      <c r="R348" s="36"/>
      <c r="S348" s="36"/>
      <c r="T348" s="36"/>
      <c r="U348" s="36"/>
      <c r="V348" s="36"/>
      <c r="W348" s="36"/>
      <c r="X348" s="36"/>
      <c r="Y348" s="29"/>
      <c r="Z348" s="36"/>
      <c r="AA348" s="66"/>
      <c r="AB348" s="36"/>
      <c r="AC348" s="36"/>
      <c r="AD348" s="36"/>
      <c r="AE348" s="36"/>
      <c r="AF348" s="36"/>
      <c r="AG348" s="36"/>
      <c r="AH348" s="29"/>
      <c r="AI348" s="36"/>
      <c r="AJ348" s="29"/>
      <c r="AK348" s="36"/>
      <c r="AL348" s="36"/>
      <c r="AM348" s="36"/>
      <c r="AN348" s="29"/>
      <c r="AO348" s="36"/>
      <c r="AP348" s="29"/>
      <c r="AQ348" s="36"/>
      <c r="AR348" s="29"/>
      <c r="AS348" s="36"/>
      <c r="AT348" s="36"/>
      <c r="AU348" s="36"/>
      <c r="AV348" s="29"/>
      <c r="AW348" s="36"/>
      <c r="AX348" s="36"/>
      <c r="AY348" s="36"/>
      <c r="AZ348" s="29"/>
      <c r="BA348" s="36"/>
      <c r="BB348" s="36"/>
      <c r="BC348" s="36"/>
      <c r="BD348" s="36"/>
      <c r="BE348" s="36"/>
      <c r="BF348" s="36"/>
      <c r="BG348" s="36"/>
      <c r="BH348" s="36"/>
      <c r="BI348" s="36"/>
      <c r="BJ348" s="29"/>
      <c r="BK348" s="36"/>
      <c r="BL348" s="29"/>
      <c r="BM348" s="36"/>
      <c r="BN348" s="36"/>
      <c r="BO348" s="36"/>
      <c r="BP348" s="29"/>
      <c r="BQ348" s="36"/>
      <c r="BR348" s="29"/>
      <c r="BS348" s="36"/>
      <c r="BT348" s="36"/>
      <c r="BU348" s="36"/>
      <c r="BV348" s="36"/>
    </row>
    <row r="349" spans="1:74" x14ac:dyDescent="0.25">
      <c r="A349" s="16">
        <v>347</v>
      </c>
      <c r="B349" s="16">
        <v>2</v>
      </c>
      <c r="C349" s="31" t="s">
        <v>797</v>
      </c>
      <c r="D349" s="40">
        <f>январь!D349-февраль!E349</f>
        <v>-356.52338348792267</v>
      </c>
      <c r="E349" s="40">
        <f t="shared" si="5"/>
        <v>0</v>
      </c>
      <c r="F349" s="36"/>
      <c r="G349" s="36"/>
      <c r="H349" s="36"/>
      <c r="I349" s="27"/>
      <c r="J349" s="36"/>
      <c r="K349" s="36"/>
      <c r="L349" s="36"/>
      <c r="M349" s="36"/>
      <c r="N349" s="36"/>
      <c r="O349" s="29"/>
      <c r="P349" s="36"/>
      <c r="Q349" s="29"/>
      <c r="R349" s="36"/>
      <c r="S349" s="36"/>
      <c r="T349" s="36"/>
      <c r="U349" s="36"/>
      <c r="V349" s="36"/>
      <c r="W349" s="36"/>
      <c r="X349" s="36"/>
      <c r="Y349" s="29"/>
      <c r="Z349" s="36"/>
      <c r="AA349" s="66"/>
      <c r="AB349" s="36"/>
      <c r="AC349" s="36"/>
      <c r="AD349" s="36"/>
      <c r="AE349" s="36"/>
      <c r="AF349" s="36"/>
      <c r="AG349" s="36"/>
      <c r="AH349" s="29"/>
      <c r="AI349" s="36"/>
      <c r="AJ349" s="29"/>
      <c r="AK349" s="36"/>
      <c r="AL349" s="36"/>
      <c r="AM349" s="36"/>
      <c r="AN349" s="29"/>
      <c r="AO349" s="36"/>
      <c r="AP349" s="29"/>
      <c r="AQ349" s="36"/>
      <c r="AR349" s="29"/>
      <c r="AS349" s="36"/>
      <c r="AT349" s="36"/>
      <c r="AU349" s="36"/>
      <c r="AV349" s="29"/>
      <c r="AW349" s="36"/>
      <c r="AX349" s="36"/>
      <c r="AY349" s="36"/>
      <c r="AZ349" s="29"/>
      <c r="BA349" s="36"/>
      <c r="BB349" s="36"/>
      <c r="BC349" s="36"/>
      <c r="BD349" s="36"/>
      <c r="BE349" s="36"/>
      <c r="BF349" s="36"/>
      <c r="BG349" s="36"/>
      <c r="BH349" s="36"/>
      <c r="BI349" s="36"/>
      <c r="BJ349" s="29"/>
      <c r="BK349" s="36"/>
      <c r="BL349" s="29"/>
      <c r="BM349" s="36"/>
      <c r="BN349" s="36"/>
      <c r="BO349" s="36"/>
      <c r="BP349" s="29"/>
      <c r="BQ349" s="36"/>
      <c r="BR349" s="29"/>
      <c r="BS349" s="36"/>
      <c r="BT349" s="36"/>
      <c r="BU349" s="36"/>
      <c r="BV349" s="36"/>
    </row>
    <row r="350" spans="1:74" s="86" customFormat="1" x14ac:dyDescent="0.25">
      <c r="A350" s="79">
        <v>348</v>
      </c>
      <c r="B350" s="79">
        <v>2</v>
      </c>
      <c r="C350" s="80" t="s">
        <v>798</v>
      </c>
      <c r="D350" s="40">
        <f>январь!D350-февраль!E350</f>
        <v>-457.40911808695648</v>
      </c>
      <c r="E350" s="81">
        <f t="shared" si="5"/>
        <v>1.6160000000000001</v>
      </c>
      <c r="F350" s="82"/>
      <c r="G350" s="82"/>
      <c r="H350" s="82"/>
      <c r="I350" s="83"/>
      <c r="J350" s="82"/>
      <c r="K350" s="82"/>
      <c r="L350" s="82"/>
      <c r="M350" s="82"/>
      <c r="N350" s="82"/>
      <c r="O350" s="84"/>
      <c r="P350" s="82"/>
      <c r="Q350" s="84"/>
      <c r="R350" s="82"/>
      <c r="S350" s="82"/>
      <c r="T350" s="82"/>
      <c r="U350" s="82"/>
      <c r="V350" s="82"/>
      <c r="W350" s="82"/>
      <c r="X350" s="82"/>
      <c r="Y350" s="84"/>
      <c r="Z350" s="82"/>
      <c r="AA350" s="85"/>
      <c r="AB350" s="82"/>
      <c r="AC350" s="82"/>
      <c r="AD350" s="82"/>
      <c r="AE350" s="82"/>
      <c r="AF350" s="82"/>
      <c r="AG350" s="82"/>
      <c r="AH350" s="84"/>
      <c r="AI350" s="82"/>
      <c r="AJ350" s="84"/>
      <c r="AK350" s="82"/>
      <c r="AL350" s="82"/>
      <c r="AM350" s="82"/>
      <c r="AN350" s="84"/>
      <c r="AO350" s="82"/>
      <c r="AP350" s="84"/>
      <c r="AQ350" s="82"/>
      <c r="AR350" s="84"/>
      <c r="AS350" s="82"/>
      <c r="AT350" s="82"/>
      <c r="AU350" s="82"/>
      <c r="AV350" s="84"/>
      <c r="AW350" s="82"/>
      <c r="AX350" s="82"/>
      <c r="AY350" s="82"/>
      <c r="AZ350" s="84"/>
      <c r="BA350" s="82"/>
      <c r="BB350" s="82"/>
      <c r="BC350" s="82"/>
      <c r="BD350" s="82"/>
      <c r="BE350" s="82"/>
      <c r="BF350" s="82"/>
      <c r="BG350" s="82"/>
      <c r="BH350" s="82"/>
      <c r="BI350" s="82"/>
      <c r="BJ350" s="84"/>
      <c r="BK350" s="82"/>
      <c r="BL350" s="84">
        <v>2</v>
      </c>
      <c r="BM350" s="82">
        <v>1.6160000000000001</v>
      </c>
      <c r="BN350" s="82"/>
      <c r="BO350" s="82"/>
      <c r="BP350" s="84"/>
      <c r="BQ350" s="82"/>
      <c r="BR350" s="84"/>
      <c r="BS350" s="82"/>
      <c r="BT350" s="82"/>
      <c r="BU350" s="82"/>
      <c r="BV350" s="82"/>
    </row>
    <row r="351" spans="1:74" x14ac:dyDescent="0.25">
      <c r="A351" s="16">
        <v>349</v>
      </c>
      <c r="B351" s="16">
        <v>2</v>
      </c>
      <c r="C351" s="31" t="s">
        <v>799</v>
      </c>
      <c r="D351" s="40">
        <f>январь!D351-февраль!E351</f>
        <v>-316.80875864734293</v>
      </c>
      <c r="E351" s="40">
        <f t="shared" si="5"/>
        <v>0</v>
      </c>
      <c r="F351" s="36"/>
      <c r="G351" s="36"/>
      <c r="H351" s="36"/>
      <c r="I351" s="27"/>
      <c r="J351" s="36"/>
      <c r="K351" s="36"/>
      <c r="L351" s="36"/>
      <c r="M351" s="36"/>
      <c r="N351" s="36"/>
      <c r="O351" s="29"/>
      <c r="P351" s="36"/>
      <c r="Q351" s="29"/>
      <c r="R351" s="36"/>
      <c r="S351" s="36"/>
      <c r="T351" s="36"/>
      <c r="U351" s="36"/>
      <c r="V351" s="36"/>
      <c r="W351" s="36"/>
      <c r="X351" s="36"/>
      <c r="Y351" s="29"/>
      <c r="Z351" s="36"/>
      <c r="AA351" s="66"/>
      <c r="AB351" s="36"/>
      <c r="AC351" s="36"/>
      <c r="AD351" s="36"/>
      <c r="AE351" s="36"/>
      <c r="AF351" s="36"/>
      <c r="AG351" s="36"/>
      <c r="AH351" s="29"/>
      <c r="AI351" s="36"/>
      <c r="AJ351" s="29"/>
      <c r="AK351" s="36"/>
      <c r="AL351" s="36"/>
      <c r="AM351" s="36"/>
      <c r="AN351" s="29"/>
      <c r="AO351" s="36"/>
      <c r="AP351" s="29"/>
      <c r="AQ351" s="36"/>
      <c r="AR351" s="29"/>
      <c r="AS351" s="36"/>
      <c r="AT351" s="36"/>
      <c r="AU351" s="36"/>
      <c r="AV351" s="29"/>
      <c r="AW351" s="36"/>
      <c r="AX351" s="36"/>
      <c r="AY351" s="36"/>
      <c r="AZ351" s="29"/>
      <c r="BA351" s="36"/>
      <c r="BB351" s="36"/>
      <c r="BC351" s="36"/>
      <c r="BD351" s="36"/>
      <c r="BE351" s="36"/>
      <c r="BF351" s="36"/>
      <c r="BG351" s="36"/>
      <c r="BH351" s="36"/>
      <c r="BI351" s="36"/>
      <c r="BJ351" s="29"/>
      <c r="BK351" s="36"/>
      <c r="BL351" s="29"/>
      <c r="BM351" s="36"/>
      <c r="BN351" s="36"/>
      <c r="BO351" s="36"/>
      <c r="BP351" s="29"/>
      <c r="BQ351" s="36"/>
      <c r="BR351" s="29"/>
      <c r="BS351" s="36"/>
      <c r="BT351" s="36"/>
      <c r="BU351" s="36"/>
      <c r="BV351" s="36"/>
    </row>
    <row r="352" spans="1:74" x14ac:dyDescent="0.25">
      <c r="A352" s="16">
        <v>350</v>
      </c>
      <c r="B352" s="16">
        <v>2</v>
      </c>
      <c r="C352" s="31" t="s">
        <v>800</v>
      </c>
      <c r="D352" s="40">
        <f>январь!D352-февраль!E352</f>
        <v>537.30042833816424</v>
      </c>
      <c r="E352" s="40">
        <f t="shared" si="5"/>
        <v>0</v>
      </c>
      <c r="F352" s="36"/>
      <c r="G352" s="36"/>
      <c r="H352" s="36"/>
      <c r="I352" s="27"/>
      <c r="J352" s="36"/>
      <c r="K352" s="36"/>
      <c r="L352" s="36"/>
      <c r="M352" s="36"/>
      <c r="N352" s="36"/>
      <c r="O352" s="29"/>
      <c r="P352" s="36"/>
      <c r="Q352" s="29"/>
      <c r="R352" s="36"/>
      <c r="S352" s="36"/>
      <c r="T352" s="36"/>
      <c r="U352" s="36"/>
      <c r="V352" s="36"/>
      <c r="W352" s="36"/>
      <c r="X352" s="36"/>
      <c r="Y352" s="29"/>
      <c r="Z352" s="36"/>
      <c r="AA352" s="66"/>
      <c r="AB352" s="36"/>
      <c r="AC352" s="36"/>
      <c r="AD352" s="36"/>
      <c r="AE352" s="36"/>
      <c r="AF352" s="36"/>
      <c r="AG352" s="36"/>
      <c r="AH352" s="29"/>
      <c r="AI352" s="36"/>
      <c r="AJ352" s="29"/>
      <c r="AK352" s="36"/>
      <c r="AL352" s="36"/>
      <c r="AM352" s="36"/>
      <c r="AN352" s="29"/>
      <c r="AO352" s="36"/>
      <c r="AP352" s="29"/>
      <c r="AQ352" s="36"/>
      <c r="AR352" s="29"/>
      <c r="AS352" s="36"/>
      <c r="AT352" s="36"/>
      <c r="AU352" s="36"/>
      <c r="AV352" s="29"/>
      <c r="AW352" s="36"/>
      <c r="AX352" s="36"/>
      <c r="AY352" s="36"/>
      <c r="AZ352" s="29"/>
      <c r="BA352" s="36"/>
      <c r="BB352" s="36"/>
      <c r="BC352" s="36"/>
      <c r="BD352" s="36"/>
      <c r="BE352" s="36"/>
      <c r="BF352" s="36"/>
      <c r="BG352" s="36"/>
      <c r="BH352" s="36"/>
      <c r="BI352" s="36"/>
      <c r="BJ352" s="29"/>
      <c r="BK352" s="36"/>
      <c r="BL352" s="29"/>
      <c r="BM352" s="36"/>
      <c r="BN352" s="36"/>
      <c r="BO352" s="36"/>
      <c r="BP352" s="29"/>
      <c r="BQ352" s="36"/>
      <c r="BR352" s="29"/>
      <c r="BS352" s="36"/>
      <c r="BT352" s="36"/>
      <c r="BU352" s="36"/>
      <c r="BV352" s="36"/>
    </row>
    <row r="353" spans="1:75" ht="16.5" customHeight="1" x14ac:dyDescent="0.25">
      <c r="A353" s="16">
        <v>351</v>
      </c>
      <c r="B353" s="16">
        <v>3</v>
      </c>
      <c r="C353" s="31" t="s">
        <v>801</v>
      </c>
      <c r="D353" s="40">
        <f>январь!D353-февраль!E353</f>
        <v>185.39202371980673</v>
      </c>
      <c r="E353" s="40">
        <f t="shared" si="5"/>
        <v>0</v>
      </c>
      <c r="F353" s="36"/>
      <c r="G353" s="36"/>
      <c r="H353" s="36"/>
      <c r="I353" s="27"/>
      <c r="J353" s="36"/>
      <c r="K353" s="36"/>
      <c r="L353" s="36"/>
      <c r="M353" s="36"/>
      <c r="N353" s="36"/>
      <c r="O353" s="29"/>
      <c r="P353" s="36"/>
      <c r="Q353" s="29"/>
      <c r="R353" s="36"/>
      <c r="S353" s="36"/>
      <c r="T353" s="36"/>
      <c r="U353" s="36"/>
      <c r="V353" s="36"/>
      <c r="W353" s="36"/>
      <c r="X353" s="36"/>
      <c r="Y353" s="29"/>
      <c r="Z353" s="36"/>
      <c r="AA353" s="66"/>
      <c r="AB353" s="36"/>
      <c r="AC353" s="36"/>
      <c r="AD353" s="36"/>
      <c r="AE353" s="36"/>
      <c r="AF353" s="36"/>
      <c r="AG353" s="36"/>
      <c r="AH353" s="29"/>
      <c r="AI353" s="36"/>
      <c r="AJ353" s="29"/>
      <c r="AK353" s="36"/>
      <c r="AL353" s="36"/>
      <c r="AM353" s="36"/>
      <c r="AN353" s="29"/>
      <c r="AO353" s="36"/>
      <c r="AP353" s="29"/>
      <c r="AQ353" s="36"/>
      <c r="AR353" s="29"/>
      <c r="AS353" s="36"/>
      <c r="AT353" s="36"/>
      <c r="AU353" s="36"/>
      <c r="AV353" s="29"/>
      <c r="AW353" s="36"/>
      <c r="AX353" s="36"/>
      <c r="AY353" s="36"/>
      <c r="AZ353" s="29"/>
      <c r="BA353" s="36"/>
      <c r="BB353" s="36"/>
      <c r="BC353" s="36"/>
      <c r="BD353" s="36"/>
      <c r="BE353" s="36"/>
      <c r="BF353" s="36"/>
      <c r="BG353" s="36"/>
      <c r="BH353" s="36"/>
      <c r="BI353" s="36"/>
      <c r="BJ353" s="29"/>
      <c r="BK353" s="36"/>
      <c r="BL353" s="29"/>
      <c r="BM353" s="36"/>
      <c r="BN353" s="36"/>
      <c r="BO353" s="36"/>
      <c r="BP353" s="29"/>
      <c r="BQ353" s="36"/>
      <c r="BR353" s="29"/>
      <c r="BS353" s="36"/>
      <c r="BT353" s="36"/>
      <c r="BU353" s="36"/>
      <c r="BV353" s="36"/>
    </row>
    <row r="354" spans="1:75" s="86" customFormat="1" x14ac:dyDescent="0.25">
      <c r="A354" s="79">
        <v>352</v>
      </c>
      <c r="B354" s="79">
        <v>3</v>
      </c>
      <c r="C354" s="80" t="s">
        <v>802</v>
      </c>
      <c r="D354" s="40">
        <f>январь!D354-февраль!E354</f>
        <v>140.90023978743957</v>
      </c>
      <c r="E354" s="81">
        <f t="shared" si="5"/>
        <v>0.249</v>
      </c>
      <c r="F354" s="82"/>
      <c r="G354" s="82"/>
      <c r="H354" s="82"/>
      <c r="I354" s="83"/>
      <c r="J354" s="82"/>
      <c r="K354" s="82"/>
      <c r="L354" s="82"/>
      <c r="M354" s="82"/>
      <c r="N354" s="82"/>
      <c r="O354" s="84"/>
      <c r="P354" s="82"/>
      <c r="Q354" s="84"/>
      <c r="R354" s="82"/>
      <c r="S354" s="82"/>
      <c r="T354" s="82"/>
      <c r="U354" s="82"/>
      <c r="V354" s="82"/>
      <c r="W354" s="82"/>
      <c r="X354" s="82"/>
      <c r="Y354" s="84"/>
      <c r="Z354" s="82"/>
      <c r="AA354" s="85"/>
      <c r="AB354" s="82"/>
      <c r="AC354" s="82"/>
      <c r="AD354" s="82"/>
      <c r="AE354" s="82"/>
      <c r="AF354" s="82"/>
      <c r="AG354" s="82"/>
      <c r="AH354" s="84"/>
      <c r="AI354" s="82"/>
      <c r="AJ354" s="84"/>
      <c r="AK354" s="82"/>
      <c r="AL354" s="82"/>
      <c r="AM354" s="82"/>
      <c r="AN354" s="84"/>
      <c r="AO354" s="82"/>
      <c r="AP354" s="84"/>
      <c r="AQ354" s="82"/>
      <c r="AR354" s="84"/>
      <c r="AS354" s="82"/>
      <c r="AT354" s="82"/>
      <c r="AU354" s="82"/>
      <c r="AV354" s="84"/>
      <c r="AW354" s="82"/>
      <c r="AX354" s="82"/>
      <c r="AY354" s="82"/>
      <c r="AZ354" s="84"/>
      <c r="BA354" s="82"/>
      <c r="BB354" s="82"/>
      <c r="BC354" s="82"/>
      <c r="BD354" s="82"/>
      <c r="BE354" s="82"/>
      <c r="BF354" s="82"/>
      <c r="BG354" s="82"/>
      <c r="BH354" s="82"/>
      <c r="BI354" s="82"/>
      <c r="BJ354" s="84"/>
      <c r="BK354" s="82"/>
      <c r="BL354" s="84">
        <v>1</v>
      </c>
      <c r="BM354" s="82">
        <v>0.249</v>
      </c>
      <c r="BN354" s="82"/>
      <c r="BO354" s="82"/>
      <c r="BP354" s="84"/>
      <c r="BQ354" s="82"/>
      <c r="BR354" s="84"/>
      <c r="BS354" s="82"/>
      <c r="BT354" s="82"/>
      <c r="BU354" s="82"/>
      <c r="BV354" s="82"/>
    </row>
    <row r="355" spans="1:75" x14ac:dyDescent="0.25">
      <c r="A355" s="16">
        <v>353</v>
      </c>
      <c r="B355" s="16">
        <v>3</v>
      </c>
      <c r="C355" s="31" t="s">
        <v>803</v>
      </c>
      <c r="D355" s="40">
        <f>январь!D355-февраль!E355</f>
        <v>1169.6598796618355</v>
      </c>
      <c r="E355" s="40">
        <f t="shared" si="5"/>
        <v>0</v>
      </c>
      <c r="F355" s="36"/>
      <c r="G355" s="36"/>
      <c r="H355" s="36"/>
      <c r="I355" s="27"/>
      <c r="J355" s="36"/>
      <c r="K355" s="36"/>
      <c r="L355" s="36"/>
      <c r="M355" s="36"/>
      <c r="N355" s="36"/>
      <c r="O355" s="29"/>
      <c r="P355" s="36"/>
      <c r="Q355" s="29"/>
      <c r="R355" s="36"/>
      <c r="S355" s="36"/>
      <c r="T355" s="36"/>
      <c r="U355" s="36"/>
      <c r="V355" s="36"/>
      <c r="W355" s="36"/>
      <c r="X355" s="36"/>
      <c r="Y355" s="29"/>
      <c r="Z355" s="36"/>
      <c r="AA355" s="66"/>
      <c r="AB355" s="36"/>
      <c r="AC355" s="36"/>
      <c r="AD355" s="36"/>
      <c r="AE355" s="36"/>
      <c r="AF355" s="36"/>
      <c r="AG355" s="36"/>
      <c r="AH355" s="29"/>
      <c r="AI355" s="36"/>
      <c r="AJ355" s="29"/>
      <c r="AK355" s="36"/>
      <c r="AL355" s="36"/>
      <c r="AM355" s="36"/>
      <c r="AN355" s="29"/>
      <c r="AO355" s="36"/>
      <c r="AP355" s="29"/>
      <c r="AQ355" s="36"/>
      <c r="AR355" s="29"/>
      <c r="AS355" s="36"/>
      <c r="AT355" s="36"/>
      <c r="AU355" s="36"/>
      <c r="AV355" s="29"/>
      <c r="AW355" s="36"/>
      <c r="AX355" s="36"/>
      <c r="AY355" s="36"/>
      <c r="AZ355" s="29"/>
      <c r="BA355" s="36"/>
      <c r="BB355" s="36"/>
      <c r="BC355" s="36"/>
      <c r="BD355" s="36"/>
      <c r="BE355" s="36"/>
      <c r="BF355" s="36"/>
      <c r="BG355" s="36"/>
      <c r="BH355" s="36"/>
      <c r="BI355" s="36"/>
      <c r="BJ355" s="29"/>
      <c r="BK355" s="36"/>
      <c r="BL355" s="29"/>
      <c r="BM355" s="36"/>
      <c r="BN355" s="36"/>
      <c r="BO355" s="36"/>
      <c r="BP355" s="29"/>
      <c r="BQ355" s="36"/>
      <c r="BR355" s="29"/>
      <c r="BS355" s="36"/>
      <c r="BT355" s="36"/>
      <c r="BU355" s="36"/>
      <c r="BV355" s="36"/>
    </row>
    <row r="356" spans="1:75" x14ac:dyDescent="0.25">
      <c r="A356" s="16">
        <v>354</v>
      </c>
      <c r="B356" s="16">
        <v>3</v>
      </c>
      <c r="C356" s="31" t="s">
        <v>804</v>
      </c>
      <c r="D356" s="40">
        <f>январь!D356-февраль!E356</f>
        <v>430.44670179710141</v>
      </c>
      <c r="E356" s="40">
        <f t="shared" si="5"/>
        <v>0</v>
      </c>
      <c r="F356" s="36"/>
      <c r="G356" s="36"/>
      <c r="H356" s="36"/>
      <c r="I356" s="27"/>
      <c r="J356" s="36"/>
      <c r="K356" s="36"/>
      <c r="L356" s="36"/>
      <c r="M356" s="36"/>
      <c r="N356" s="36"/>
      <c r="O356" s="29"/>
      <c r="P356" s="36"/>
      <c r="Q356" s="29"/>
      <c r="R356" s="36"/>
      <c r="S356" s="36"/>
      <c r="T356" s="36"/>
      <c r="U356" s="36"/>
      <c r="V356" s="36"/>
      <c r="W356" s="36"/>
      <c r="X356" s="36"/>
      <c r="Y356" s="29"/>
      <c r="Z356" s="36"/>
      <c r="AA356" s="66"/>
      <c r="AB356" s="36"/>
      <c r="AC356" s="36"/>
      <c r="AD356" s="36"/>
      <c r="AE356" s="36"/>
      <c r="AF356" s="36"/>
      <c r="AG356" s="36"/>
      <c r="AH356" s="29"/>
      <c r="AI356" s="36"/>
      <c r="AJ356" s="29"/>
      <c r="AK356" s="36"/>
      <c r="AL356" s="36"/>
      <c r="AM356" s="36"/>
      <c r="AN356" s="29"/>
      <c r="AO356" s="36"/>
      <c r="AP356" s="29"/>
      <c r="AQ356" s="36"/>
      <c r="AR356" s="29"/>
      <c r="AS356" s="36"/>
      <c r="AT356" s="36"/>
      <c r="AU356" s="36"/>
      <c r="AV356" s="29"/>
      <c r="AW356" s="36"/>
      <c r="AX356" s="36"/>
      <c r="AY356" s="36"/>
      <c r="AZ356" s="29"/>
      <c r="BA356" s="36"/>
      <c r="BB356" s="36"/>
      <c r="BC356" s="36"/>
      <c r="BD356" s="36"/>
      <c r="BE356" s="36"/>
      <c r="BF356" s="36"/>
      <c r="BG356" s="36"/>
      <c r="BH356" s="36"/>
      <c r="BI356" s="36"/>
      <c r="BJ356" s="29"/>
      <c r="BK356" s="36"/>
      <c r="BL356" s="29"/>
      <c r="BM356" s="36"/>
      <c r="BN356" s="36"/>
      <c r="BO356" s="36"/>
      <c r="BP356" s="29"/>
      <c r="BQ356" s="36"/>
      <c r="BR356" s="29"/>
      <c r="BS356" s="36"/>
      <c r="BT356" s="36"/>
      <c r="BU356" s="36"/>
      <c r="BV356" s="36"/>
    </row>
    <row r="357" spans="1:75" s="86" customFormat="1" x14ac:dyDescent="0.25">
      <c r="A357" s="79">
        <v>355</v>
      </c>
      <c r="B357" s="79">
        <v>3</v>
      </c>
      <c r="C357" s="80" t="s">
        <v>805</v>
      </c>
      <c r="D357" s="40">
        <f>январь!D357-февраль!E357</f>
        <v>-1347.6991600096621</v>
      </c>
      <c r="E357" s="81">
        <f t="shared" si="5"/>
        <v>1139.4850000000001</v>
      </c>
      <c r="F357" s="82"/>
      <c r="G357" s="82"/>
      <c r="H357" s="82"/>
      <c r="I357" s="83">
        <v>150.5</v>
      </c>
      <c r="J357" s="82">
        <v>685.72400000000005</v>
      </c>
      <c r="K357" s="82"/>
      <c r="L357" s="82"/>
      <c r="M357" s="82">
        <v>0.496</v>
      </c>
      <c r="N357" s="82">
        <v>453.76100000000002</v>
      </c>
      <c r="O357" s="84"/>
      <c r="P357" s="82"/>
      <c r="Q357" s="84"/>
      <c r="R357" s="82"/>
      <c r="S357" s="82"/>
      <c r="T357" s="82"/>
      <c r="U357" s="82"/>
      <c r="V357" s="82"/>
      <c r="W357" s="82"/>
      <c r="X357" s="82"/>
      <c r="Y357" s="84"/>
      <c r="Z357" s="82"/>
      <c r="AA357" s="85"/>
      <c r="AB357" s="82"/>
      <c r="AC357" s="82"/>
      <c r="AD357" s="82"/>
      <c r="AE357" s="82"/>
      <c r="AF357" s="82"/>
      <c r="AG357" s="82"/>
      <c r="AH357" s="84"/>
      <c r="AI357" s="82"/>
      <c r="AJ357" s="84"/>
      <c r="AK357" s="82"/>
      <c r="AL357" s="82"/>
      <c r="AM357" s="82"/>
      <c r="AN357" s="84"/>
      <c r="AO357" s="82"/>
      <c r="AP357" s="84"/>
      <c r="AQ357" s="82"/>
      <c r="AR357" s="84"/>
      <c r="AS357" s="82"/>
      <c r="AT357" s="82"/>
      <c r="AU357" s="82"/>
      <c r="AV357" s="84"/>
      <c r="AW357" s="82"/>
      <c r="AX357" s="82"/>
      <c r="AY357" s="82"/>
      <c r="AZ357" s="84"/>
      <c r="BA357" s="82"/>
      <c r="BB357" s="82"/>
      <c r="BC357" s="82"/>
      <c r="BD357" s="82"/>
      <c r="BE357" s="82"/>
      <c r="BF357" s="82"/>
      <c r="BG357" s="82"/>
      <c r="BH357" s="82"/>
      <c r="BI357" s="82"/>
      <c r="BJ357" s="84"/>
      <c r="BK357" s="82"/>
      <c r="BL357" s="84"/>
      <c r="BM357" s="82"/>
      <c r="BN357" s="82"/>
      <c r="BO357" s="82"/>
      <c r="BP357" s="84"/>
      <c r="BQ357" s="82"/>
      <c r="BR357" s="84"/>
      <c r="BS357" s="82"/>
      <c r="BT357" s="82"/>
      <c r="BU357" s="82"/>
      <c r="BV357" s="82"/>
    </row>
    <row r="358" spans="1:75" s="86" customFormat="1" x14ac:dyDescent="0.25">
      <c r="A358" s="79">
        <v>356</v>
      </c>
      <c r="B358" s="79">
        <v>3</v>
      </c>
      <c r="C358" s="80" t="s">
        <v>806</v>
      </c>
      <c r="D358" s="40">
        <f>январь!D358-февраль!E358</f>
        <v>15.335760531401519</v>
      </c>
      <c r="E358" s="81">
        <f t="shared" si="5"/>
        <v>1.107</v>
      </c>
      <c r="F358" s="82"/>
      <c r="G358" s="82"/>
      <c r="H358" s="82"/>
      <c r="I358" s="83"/>
      <c r="J358" s="82"/>
      <c r="K358" s="82"/>
      <c r="L358" s="82"/>
      <c r="M358" s="82"/>
      <c r="N358" s="82"/>
      <c r="O358" s="84"/>
      <c r="P358" s="82"/>
      <c r="Q358" s="84"/>
      <c r="R358" s="82"/>
      <c r="S358" s="82"/>
      <c r="T358" s="82"/>
      <c r="U358" s="82"/>
      <c r="V358" s="82"/>
      <c r="W358" s="82"/>
      <c r="X358" s="82"/>
      <c r="Y358" s="84"/>
      <c r="Z358" s="82"/>
      <c r="AA358" s="85"/>
      <c r="AB358" s="82"/>
      <c r="AC358" s="82"/>
      <c r="AD358" s="82"/>
      <c r="AE358" s="82"/>
      <c r="AF358" s="82">
        <v>2E-3</v>
      </c>
      <c r="AG358" s="82">
        <v>1.107</v>
      </c>
      <c r="AH358" s="84"/>
      <c r="AI358" s="82"/>
      <c r="AJ358" s="84"/>
      <c r="AK358" s="82"/>
      <c r="AL358" s="82"/>
      <c r="AM358" s="82"/>
      <c r="AN358" s="84"/>
      <c r="AO358" s="82"/>
      <c r="AP358" s="84"/>
      <c r="AQ358" s="82"/>
      <c r="AR358" s="84"/>
      <c r="AS358" s="82"/>
      <c r="AT358" s="82"/>
      <c r="AU358" s="82"/>
      <c r="AV358" s="84"/>
      <c r="AW358" s="82"/>
      <c r="AX358" s="82"/>
      <c r="AY358" s="82"/>
      <c r="AZ358" s="84"/>
      <c r="BA358" s="82"/>
      <c r="BB358" s="82"/>
      <c r="BC358" s="82"/>
      <c r="BD358" s="82"/>
      <c r="BE358" s="82"/>
      <c r="BF358" s="82"/>
      <c r="BG358" s="82"/>
      <c r="BH358" s="82"/>
      <c r="BI358" s="82"/>
      <c r="BJ358" s="84"/>
      <c r="BK358" s="82"/>
      <c r="BL358" s="84"/>
      <c r="BM358" s="82"/>
      <c r="BN358" s="82"/>
      <c r="BO358" s="82"/>
      <c r="BP358" s="84"/>
      <c r="BQ358" s="82"/>
      <c r="BR358" s="84"/>
      <c r="BS358" s="82"/>
      <c r="BT358" s="82"/>
      <c r="BU358" s="82"/>
      <c r="BV358" s="82"/>
    </row>
    <row r="359" spans="1:75" s="86" customFormat="1" x14ac:dyDescent="0.25">
      <c r="A359" s="79">
        <v>357</v>
      </c>
      <c r="B359" s="79">
        <v>3</v>
      </c>
      <c r="C359" s="80" t="s">
        <v>807</v>
      </c>
      <c r="D359" s="40">
        <f>январь!D359-февраль!E359</f>
        <v>4520.0641537777783</v>
      </c>
      <c r="E359" s="81">
        <f t="shared" si="5"/>
        <v>23.900000000000002</v>
      </c>
      <c r="F359" s="82"/>
      <c r="G359" s="82"/>
      <c r="H359" s="82"/>
      <c r="I359" s="83"/>
      <c r="J359" s="82"/>
      <c r="K359" s="82"/>
      <c r="L359" s="82"/>
      <c r="M359" s="82"/>
      <c r="N359" s="82"/>
      <c r="O359" s="84"/>
      <c r="P359" s="82"/>
      <c r="Q359" s="84"/>
      <c r="R359" s="82"/>
      <c r="S359" s="82"/>
      <c r="T359" s="82"/>
      <c r="U359" s="82"/>
      <c r="V359" s="82"/>
      <c r="W359" s="82"/>
      <c r="X359" s="82"/>
      <c r="Y359" s="84"/>
      <c r="Z359" s="82"/>
      <c r="AA359" s="85"/>
      <c r="AB359" s="82"/>
      <c r="AC359" s="82"/>
      <c r="AD359" s="82"/>
      <c r="AE359" s="82"/>
      <c r="AF359" s="82"/>
      <c r="AG359" s="82"/>
      <c r="AH359" s="84"/>
      <c r="AI359" s="82"/>
      <c r="AJ359" s="84"/>
      <c r="AK359" s="82"/>
      <c r="AL359" s="82"/>
      <c r="AM359" s="82"/>
      <c r="AN359" s="84"/>
      <c r="AO359" s="82"/>
      <c r="AP359" s="84"/>
      <c r="AQ359" s="82"/>
      <c r="AR359" s="84"/>
      <c r="AS359" s="82"/>
      <c r="AT359" s="82"/>
      <c r="AU359" s="82"/>
      <c r="AV359" s="84"/>
      <c r="AW359" s="82"/>
      <c r="AX359" s="82"/>
      <c r="AY359" s="82"/>
      <c r="AZ359" s="84"/>
      <c r="BA359" s="82"/>
      <c r="BB359" s="82">
        <v>0.01</v>
      </c>
      <c r="BC359" s="82">
        <v>8.5820000000000007</v>
      </c>
      <c r="BD359" s="82">
        <v>0.01</v>
      </c>
      <c r="BE359" s="82">
        <v>10.147</v>
      </c>
      <c r="BF359" s="82"/>
      <c r="BG359" s="82"/>
      <c r="BH359" s="82"/>
      <c r="BI359" s="82"/>
      <c r="BJ359" s="84"/>
      <c r="BK359" s="82"/>
      <c r="BL359" s="84"/>
      <c r="BM359" s="82"/>
      <c r="BN359" s="82">
        <v>1.4999999999999999E-2</v>
      </c>
      <c r="BO359" s="82">
        <v>2.5419999999999998</v>
      </c>
      <c r="BP359" s="84"/>
      <c r="BQ359" s="82"/>
      <c r="BR359" s="84"/>
      <c r="BS359" s="82"/>
      <c r="BT359" s="82"/>
      <c r="BU359" s="82"/>
      <c r="BV359" s="82">
        <v>2.629</v>
      </c>
      <c r="BW359" s="86" t="s">
        <v>1070</v>
      </c>
    </row>
    <row r="360" spans="1:75" x14ac:dyDescent="0.25">
      <c r="A360" s="16">
        <v>358</v>
      </c>
      <c r="B360" s="16">
        <v>3</v>
      </c>
      <c r="C360" s="31" t="s">
        <v>919</v>
      </c>
      <c r="D360" s="40">
        <f>январь!D360-февраль!E360</f>
        <v>213.53845666666666</v>
      </c>
      <c r="E360" s="40">
        <f t="shared" si="5"/>
        <v>0</v>
      </c>
      <c r="F360" s="36"/>
      <c r="G360" s="36"/>
      <c r="H360" s="36"/>
      <c r="I360" s="27"/>
      <c r="J360" s="36"/>
      <c r="K360" s="36"/>
      <c r="L360" s="36"/>
      <c r="M360" s="36"/>
      <c r="N360" s="36"/>
      <c r="O360" s="29"/>
      <c r="P360" s="36"/>
      <c r="Q360" s="29"/>
      <c r="R360" s="36"/>
      <c r="S360" s="36"/>
      <c r="T360" s="36"/>
      <c r="U360" s="36"/>
      <c r="V360" s="36"/>
      <c r="W360" s="36"/>
      <c r="X360" s="36"/>
      <c r="Y360" s="29"/>
      <c r="Z360" s="36"/>
      <c r="AA360" s="66"/>
      <c r="AB360" s="36"/>
      <c r="AC360" s="36"/>
      <c r="AD360" s="36"/>
      <c r="AE360" s="36"/>
      <c r="AF360" s="36"/>
      <c r="AG360" s="36"/>
      <c r="AH360" s="29"/>
      <c r="AI360" s="36"/>
      <c r="AJ360" s="29"/>
      <c r="AK360" s="36"/>
      <c r="AL360" s="36"/>
      <c r="AM360" s="36"/>
      <c r="AN360" s="29"/>
      <c r="AO360" s="36"/>
      <c r="AP360" s="29"/>
      <c r="AQ360" s="36"/>
      <c r="AR360" s="29"/>
      <c r="AS360" s="36"/>
      <c r="AT360" s="36"/>
      <c r="AU360" s="36"/>
      <c r="AV360" s="29"/>
      <c r="AW360" s="36"/>
      <c r="AX360" s="36"/>
      <c r="AY360" s="36"/>
      <c r="AZ360" s="29"/>
      <c r="BA360" s="36"/>
      <c r="BB360" s="36"/>
      <c r="BC360" s="36"/>
      <c r="BD360" s="36"/>
      <c r="BE360" s="36"/>
      <c r="BF360" s="36"/>
      <c r="BG360" s="36"/>
      <c r="BH360" s="36"/>
      <c r="BI360" s="36"/>
      <c r="BJ360" s="29"/>
      <c r="BK360" s="36"/>
      <c r="BL360" s="29"/>
      <c r="BM360" s="36"/>
      <c r="BN360" s="36"/>
      <c r="BO360" s="36"/>
      <c r="BP360" s="29"/>
      <c r="BQ360" s="36"/>
      <c r="BR360" s="29"/>
      <c r="BS360" s="36"/>
      <c r="BT360" s="36"/>
      <c r="BU360" s="36"/>
      <c r="BV360" s="36"/>
    </row>
    <row r="361" spans="1:75" x14ac:dyDescent="0.25">
      <c r="A361" s="16">
        <v>359</v>
      </c>
      <c r="B361" s="16">
        <v>3</v>
      </c>
      <c r="C361" s="31" t="s">
        <v>920</v>
      </c>
      <c r="D361" s="40">
        <f>январь!D361-февраль!E361</f>
        <v>-223.79239592270531</v>
      </c>
      <c r="E361" s="40">
        <f t="shared" si="5"/>
        <v>0</v>
      </c>
      <c r="F361" s="36"/>
      <c r="G361" s="36"/>
      <c r="H361" s="36"/>
      <c r="I361" s="27"/>
      <c r="J361" s="36"/>
      <c r="K361" s="36"/>
      <c r="L361" s="36"/>
      <c r="M361" s="36"/>
      <c r="N361" s="36"/>
      <c r="O361" s="29"/>
      <c r="P361" s="36"/>
      <c r="Q361" s="29"/>
      <c r="R361" s="36"/>
      <c r="S361" s="36"/>
      <c r="T361" s="36"/>
      <c r="U361" s="36"/>
      <c r="V361" s="36"/>
      <c r="W361" s="36"/>
      <c r="X361" s="36"/>
      <c r="Y361" s="29"/>
      <c r="Z361" s="36"/>
      <c r="AA361" s="66"/>
      <c r="AB361" s="36"/>
      <c r="AC361" s="36"/>
      <c r="AD361" s="36"/>
      <c r="AE361" s="36"/>
      <c r="AF361" s="36"/>
      <c r="AG361" s="36"/>
      <c r="AH361" s="29"/>
      <c r="AI361" s="36"/>
      <c r="AJ361" s="29"/>
      <c r="AK361" s="36"/>
      <c r="AL361" s="36"/>
      <c r="AM361" s="36"/>
      <c r="AN361" s="29"/>
      <c r="AO361" s="36"/>
      <c r="AP361" s="29"/>
      <c r="AQ361" s="36"/>
      <c r="AR361" s="29"/>
      <c r="AS361" s="36"/>
      <c r="AT361" s="36"/>
      <c r="AU361" s="36"/>
      <c r="AV361" s="29"/>
      <c r="AW361" s="36"/>
      <c r="AX361" s="36"/>
      <c r="AY361" s="36"/>
      <c r="AZ361" s="29"/>
      <c r="BA361" s="36"/>
      <c r="BB361" s="36"/>
      <c r="BC361" s="36"/>
      <c r="BD361" s="36"/>
      <c r="BE361" s="36"/>
      <c r="BF361" s="36"/>
      <c r="BG361" s="36"/>
      <c r="BH361" s="36"/>
      <c r="BI361" s="36"/>
      <c r="BJ361" s="29"/>
      <c r="BK361" s="36"/>
      <c r="BL361" s="29"/>
      <c r="BM361" s="36"/>
      <c r="BN361" s="36"/>
      <c r="BO361" s="36"/>
      <c r="BP361" s="29"/>
      <c r="BQ361" s="36"/>
      <c r="BR361" s="29"/>
      <c r="BS361" s="36"/>
      <c r="BT361" s="36"/>
      <c r="BU361" s="36"/>
      <c r="BV361" s="36"/>
    </row>
    <row r="362" spans="1:75" x14ac:dyDescent="0.25">
      <c r="A362" s="16">
        <v>360</v>
      </c>
      <c r="B362" s="16">
        <v>3</v>
      </c>
      <c r="C362" s="31" t="s">
        <v>808</v>
      </c>
      <c r="D362" s="40">
        <f>январь!D362-февраль!E362</f>
        <v>940.36565319806755</v>
      </c>
      <c r="E362" s="40">
        <f t="shared" si="5"/>
        <v>0</v>
      </c>
      <c r="F362" s="36"/>
      <c r="G362" s="36"/>
      <c r="H362" s="36"/>
      <c r="I362" s="27"/>
      <c r="J362" s="36"/>
      <c r="K362" s="36"/>
      <c r="L362" s="36"/>
      <c r="M362" s="36"/>
      <c r="N362" s="36"/>
      <c r="O362" s="29"/>
      <c r="P362" s="36"/>
      <c r="Q362" s="29"/>
      <c r="R362" s="36"/>
      <c r="S362" s="36"/>
      <c r="T362" s="36"/>
      <c r="U362" s="36"/>
      <c r="V362" s="36"/>
      <c r="W362" s="36"/>
      <c r="X362" s="36"/>
      <c r="Y362" s="29"/>
      <c r="Z362" s="36"/>
      <c r="AA362" s="66"/>
      <c r="AB362" s="36"/>
      <c r="AC362" s="36"/>
      <c r="AD362" s="36"/>
      <c r="AE362" s="36"/>
      <c r="AF362" s="36"/>
      <c r="AG362" s="36"/>
      <c r="AH362" s="29"/>
      <c r="AI362" s="36"/>
      <c r="AJ362" s="29"/>
      <c r="AK362" s="36"/>
      <c r="AL362" s="36"/>
      <c r="AM362" s="36"/>
      <c r="AN362" s="29"/>
      <c r="AO362" s="36"/>
      <c r="AP362" s="29"/>
      <c r="AQ362" s="36"/>
      <c r="AR362" s="29"/>
      <c r="AS362" s="36"/>
      <c r="AT362" s="36"/>
      <c r="AU362" s="36"/>
      <c r="AV362" s="29"/>
      <c r="AW362" s="36"/>
      <c r="AX362" s="36"/>
      <c r="AY362" s="36"/>
      <c r="AZ362" s="29"/>
      <c r="BA362" s="36"/>
      <c r="BB362" s="36"/>
      <c r="BC362" s="36"/>
      <c r="BD362" s="36"/>
      <c r="BE362" s="36"/>
      <c r="BF362" s="36"/>
      <c r="BG362" s="36"/>
      <c r="BH362" s="36"/>
      <c r="BI362" s="36"/>
      <c r="BJ362" s="29"/>
      <c r="BK362" s="36"/>
      <c r="BL362" s="29"/>
      <c r="BM362" s="36"/>
      <c r="BN362" s="36"/>
      <c r="BO362" s="36"/>
      <c r="BP362" s="29"/>
      <c r="BQ362" s="36"/>
      <c r="BR362" s="29"/>
      <c r="BS362" s="36"/>
      <c r="BT362" s="36"/>
      <c r="BU362" s="36"/>
      <c r="BV362" s="36"/>
    </row>
    <row r="363" spans="1:75" x14ac:dyDescent="0.25">
      <c r="A363" s="16">
        <v>361</v>
      </c>
      <c r="B363" s="16">
        <v>3</v>
      </c>
      <c r="C363" s="31" t="s">
        <v>809</v>
      </c>
      <c r="D363" s="40">
        <f>январь!D363-февраль!E363</f>
        <v>193.9408082125604</v>
      </c>
      <c r="E363" s="40">
        <f t="shared" si="5"/>
        <v>0</v>
      </c>
      <c r="F363" s="36"/>
      <c r="G363" s="36"/>
      <c r="H363" s="36"/>
      <c r="I363" s="27"/>
      <c r="J363" s="36"/>
      <c r="K363" s="36"/>
      <c r="L363" s="36"/>
      <c r="M363" s="36"/>
      <c r="N363" s="36"/>
      <c r="O363" s="29"/>
      <c r="P363" s="36"/>
      <c r="Q363" s="29"/>
      <c r="R363" s="36"/>
      <c r="S363" s="36"/>
      <c r="T363" s="36"/>
      <c r="U363" s="36"/>
      <c r="V363" s="36"/>
      <c r="W363" s="36"/>
      <c r="X363" s="36"/>
      <c r="Y363" s="29"/>
      <c r="Z363" s="36"/>
      <c r="AA363" s="66"/>
      <c r="AB363" s="36"/>
      <c r="AC363" s="36"/>
      <c r="AD363" s="36"/>
      <c r="AE363" s="36"/>
      <c r="AF363" s="36"/>
      <c r="AG363" s="36"/>
      <c r="AH363" s="29"/>
      <c r="AI363" s="36"/>
      <c r="AJ363" s="29"/>
      <c r="AK363" s="36"/>
      <c r="AL363" s="36"/>
      <c r="AM363" s="36"/>
      <c r="AN363" s="29"/>
      <c r="AO363" s="36"/>
      <c r="AP363" s="29"/>
      <c r="AQ363" s="36"/>
      <c r="AR363" s="29"/>
      <c r="AS363" s="36"/>
      <c r="AT363" s="36"/>
      <c r="AU363" s="36"/>
      <c r="AV363" s="29"/>
      <c r="AW363" s="36"/>
      <c r="AX363" s="36"/>
      <c r="AY363" s="36"/>
      <c r="AZ363" s="29"/>
      <c r="BA363" s="36"/>
      <c r="BB363" s="36"/>
      <c r="BC363" s="36"/>
      <c r="BD363" s="36"/>
      <c r="BE363" s="36"/>
      <c r="BF363" s="36"/>
      <c r="BG363" s="36"/>
      <c r="BH363" s="36"/>
      <c r="BI363" s="36"/>
      <c r="BJ363" s="29"/>
      <c r="BK363" s="36"/>
      <c r="BL363" s="29"/>
      <c r="BM363" s="36"/>
      <c r="BN363" s="36"/>
      <c r="BO363" s="36"/>
      <c r="BP363" s="29"/>
      <c r="BQ363" s="36"/>
      <c r="BR363" s="29"/>
      <c r="BS363" s="36"/>
      <c r="BT363" s="36"/>
      <c r="BU363" s="36"/>
      <c r="BV363" s="36"/>
    </row>
    <row r="364" spans="1:75" x14ac:dyDescent="0.25">
      <c r="A364" s="16">
        <v>362</v>
      </c>
      <c r="B364" s="16">
        <v>3</v>
      </c>
      <c r="C364" s="31" t="s">
        <v>810</v>
      </c>
      <c r="D364" s="40">
        <f>январь!D364-февраль!E364</f>
        <v>141.60146496618356</v>
      </c>
      <c r="E364" s="40">
        <f t="shared" si="5"/>
        <v>0</v>
      </c>
      <c r="F364" s="36"/>
      <c r="G364" s="36"/>
      <c r="H364" s="36"/>
      <c r="I364" s="27"/>
      <c r="J364" s="36"/>
      <c r="K364" s="36"/>
      <c r="L364" s="36"/>
      <c r="M364" s="36"/>
      <c r="N364" s="36"/>
      <c r="O364" s="29"/>
      <c r="P364" s="36"/>
      <c r="Q364" s="29"/>
      <c r="R364" s="36"/>
      <c r="S364" s="36"/>
      <c r="T364" s="36"/>
      <c r="U364" s="36"/>
      <c r="V364" s="36"/>
      <c r="W364" s="36"/>
      <c r="X364" s="36"/>
      <c r="Y364" s="29"/>
      <c r="Z364" s="36"/>
      <c r="AA364" s="66"/>
      <c r="AB364" s="36"/>
      <c r="AC364" s="36"/>
      <c r="AD364" s="36"/>
      <c r="AE364" s="36"/>
      <c r="AF364" s="36"/>
      <c r="AG364" s="36"/>
      <c r="AH364" s="29"/>
      <c r="AI364" s="36"/>
      <c r="AJ364" s="29"/>
      <c r="AK364" s="36"/>
      <c r="AL364" s="36"/>
      <c r="AM364" s="36"/>
      <c r="AN364" s="29"/>
      <c r="AO364" s="36"/>
      <c r="AP364" s="29"/>
      <c r="AQ364" s="36"/>
      <c r="AR364" s="29"/>
      <c r="AS364" s="36"/>
      <c r="AT364" s="36"/>
      <c r="AU364" s="36"/>
      <c r="AV364" s="29"/>
      <c r="AW364" s="36"/>
      <c r="AX364" s="36"/>
      <c r="AY364" s="36"/>
      <c r="AZ364" s="29"/>
      <c r="BA364" s="36"/>
      <c r="BB364" s="36"/>
      <c r="BC364" s="36"/>
      <c r="BD364" s="36"/>
      <c r="BE364" s="36"/>
      <c r="BF364" s="36"/>
      <c r="BG364" s="36"/>
      <c r="BH364" s="36"/>
      <c r="BI364" s="36"/>
      <c r="BJ364" s="29"/>
      <c r="BK364" s="36"/>
      <c r="BL364" s="29"/>
      <c r="BM364" s="36"/>
      <c r="BN364" s="36"/>
      <c r="BO364" s="36"/>
      <c r="BP364" s="29"/>
      <c r="BQ364" s="36"/>
      <c r="BR364" s="29"/>
      <c r="BS364" s="36"/>
      <c r="BT364" s="36"/>
      <c r="BU364" s="36"/>
      <c r="BV364" s="36"/>
    </row>
    <row r="365" spans="1:75" x14ac:dyDescent="0.25">
      <c r="A365" s="16">
        <v>363</v>
      </c>
      <c r="B365" s="16">
        <v>3</v>
      </c>
      <c r="C365" s="31" t="s">
        <v>811</v>
      </c>
      <c r="D365" s="40">
        <f>январь!D365-февраль!E365</f>
        <v>-43.603439613526568</v>
      </c>
      <c r="E365" s="40">
        <f t="shared" si="5"/>
        <v>0</v>
      </c>
      <c r="F365" s="36"/>
      <c r="G365" s="36"/>
      <c r="H365" s="36"/>
      <c r="I365" s="27"/>
      <c r="J365" s="36"/>
      <c r="K365" s="36"/>
      <c r="L365" s="36"/>
      <c r="M365" s="36"/>
      <c r="N365" s="36"/>
      <c r="O365" s="29"/>
      <c r="P365" s="36"/>
      <c r="Q365" s="29"/>
      <c r="R365" s="36"/>
      <c r="S365" s="36"/>
      <c r="T365" s="36"/>
      <c r="U365" s="36"/>
      <c r="V365" s="36"/>
      <c r="W365" s="36"/>
      <c r="X365" s="36"/>
      <c r="Y365" s="29"/>
      <c r="Z365" s="36"/>
      <c r="AA365" s="66"/>
      <c r="AB365" s="36"/>
      <c r="AC365" s="36"/>
      <c r="AD365" s="36"/>
      <c r="AE365" s="36"/>
      <c r="AF365" s="36"/>
      <c r="AG365" s="36"/>
      <c r="AH365" s="29"/>
      <c r="AI365" s="36"/>
      <c r="AJ365" s="29"/>
      <c r="AK365" s="36"/>
      <c r="AL365" s="36"/>
      <c r="AM365" s="36"/>
      <c r="AN365" s="29"/>
      <c r="AO365" s="36"/>
      <c r="AP365" s="29"/>
      <c r="AQ365" s="36"/>
      <c r="AR365" s="29"/>
      <c r="AS365" s="36"/>
      <c r="AT365" s="36"/>
      <c r="AU365" s="36"/>
      <c r="AV365" s="29"/>
      <c r="AW365" s="36"/>
      <c r="AX365" s="36"/>
      <c r="AY365" s="36"/>
      <c r="AZ365" s="29"/>
      <c r="BA365" s="36"/>
      <c r="BB365" s="36"/>
      <c r="BC365" s="36"/>
      <c r="BD365" s="36"/>
      <c r="BE365" s="36"/>
      <c r="BF365" s="36"/>
      <c r="BG365" s="36"/>
      <c r="BH365" s="36"/>
      <c r="BI365" s="36"/>
      <c r="BJ365" s="29"/>
      <c r="BK365" s="36"/>
      <c r="BL365" s="29"/>
      <c r="BM365" s="36"/>
      <c r="BN365" s="36"/>
      <c r="BO365" s="36"/>
      <c r="BP365" s="29"/>
      <c r="BQ365" s="36"/>
      <c r="BR365" s="29"/>
      <c r="BS365" s="36"/>
      <c r="BT365" s="36"/>
      <c r="BU365" s="36"/>
      <c r="BV365" s="36"/>
    </row>
    <row r="366" spans="1:75" x14ac:dyDescent="0.25">
      <c r="A366" s="16">
        <v>364</v>
      </c>
      <c r="B366" s="16">
        <v>3</v>
      </c>
      <c r="C366" s="31" t="s">
        <v>812</v>
      </c>
      <c r="D366" s="40">
        <f>январь!D366-февраль!E366</f>
        <v>177.75032296618357</v>
      </c>
      <c r="E366" s="40">
        <f t="shared" si="5"/>
        <v>0</v>
      </c>
      <c r="F366" s="36"/>
      <c r="G366" s="36"/>
      <c r="H366" s="36"/>
      <c r="I366" s="27"/>
      <c r="J366" s="36"/>
      <c r="K366" s="36"/>
      <c r="L366" s="36"/>
      <c r="M366" s="36"/>
      <c r="N366" s="36"/>
      <c r="O366" s="29"/>
      <c r="P366" s="36"/>
      <c r="Q366" s="29"/>
      <c r="R366" s="36"/>
      <c r="S366" s="36"/>
      <c r="T366" s="36"/>
      <c r="U366" s="36"/>
      <c r="V366" s="36"/>
      <c r="W366" s="36"/>
      <c r="X366" s="36"/>
      <c r="Y366" s="29"/>
      <c r="Z366" s="36"/>
      <c r="AA366" s="66"/>
      <c r="AB366" s="36"/>
      <c r="AC366" s="36"/>
      <c r="AD366" s="36"/>
      <c r="AE366" s="36"/>
      <c r="AF366" s="36"/>
      <c r="AG366" s="36"/>
      <c r="AH366" s="29"/>
      <c r="AI366" s="36"/>
      <c r="AJ366" s="29"/>
      <c r="AK366" s="36"/>
      <c r="AL366" s="36"/>
      <c r="AM366" s="36"/>
      <c r="AN366" s="29"/>
      <c r="AO366" s="36"/>
      <c r="AP366" s="29"/>
      <c r="AQ366" s="36"/>
      <c r="AR366" s="29"/>
      <c r="AS366" s="36"/>
      <c r="AT366" s="36"/>
      <c r="AU366" s="36"/>
      <c r="AV366" s="29"/>
      <c r="AW366" s="36"/>
      <c r="AX366" s="36"/>
      <c r="AY366" s="36"/>
      <c r="AZ366" s="29"/>
      <c r="BA366" s="36"/>
      <c r="BB366" s="36"/>
      <c r="BC366" s="36"/>
      <c r="BD366" s="36"/>
      <c r="BE366" s="36"/>
      <c r="BF366" s="36"/>
      <c r="BG366" s="36"/>
      <c r="BH366" s="36"/>
      <c r="BI366" s="36"/>
      <c r="BJ366" s="29"/>
      <c r="BK366" s="36"/>
      <c r="BL366" s="29"/>
      <c r="BM366" s="36"/>
      <c r="BN366" s="36"/>
      <c r="BO366" s="36"/>
      <c r="BP366" s="29"/>
      <c r="BQ366" s="36"/>
      <c r="BR366" s="29"/>
      <c r="BS366" s="36"/>
      <c r="BT366" s="36"/>
      <c r="BU366" s="36"/>
      <c r="BV366" s="36"/>
    </row>
    <row r="367" spans="1:75" x14ac:dyDescent="0.25">
      <c r="A367" s="16">
        <v>365</v>
      </c>
      <c r="B367" s="16">
        <v>3</v>
      </c>
      <c r="C367" s="31" t="s">
        <v>813</v>
      </c>
      <c r="D367" s="40">
        <f>январь!D367-февраль!E367</f>
        <v>306.86942362318842</v>
      </c>
      <c r="E367" s="40">
        <f t="shared" si="5"/>
        <v>0</v>
      </c>
      <c r="F367" s="36"/>
      <c r="G367" s="36"/>
      <c r="H367" s="36"/>
      <c r="I367" s="27"/>
      <c r="J367" s="36"/>
      <c r="K367" s="36"/>
      <c r="L367" s="36"/>
      <c r="M367" s="36"/>
      <c r="N367" s="36"/>
      <c r="O367" s="29"/>
      <c r="P367" s="36"/>
      <c r="Q367" s="29"/>
      <c r="R367" s="36"/>
      <c r="S367" s="36"/>
      <c r="T367" s="36"/>
      <c r="U367" s="36"/>
      <c r="V367" s="36"/>
      <c r="W367" s="36"/>
      <c r="X367" s="36"/>
      <c r="Y367" s="29"/>
      <c r="Z367" s="36"/>
      <c r="AA367" s="66"/>
      <c r="AB367" s="36"/>
      <c r="AC367" s="36"/>
      <c r="AD367" s="36"/>
      <c r="AE367" s="36"/>
      <c r="AF367" s="36"/>
      <c r="AG367" s="36"/>
      <c r="AH367" s="29"/>
      <c r="AI367" s="36"/>
      <c r="AJ367" s="29"/>
      <c r="AK367" s="36"/>
      <c r="AL367" s="36"/>
      <c r="AM367" s="36"/>
      <c r="AN367" s="29"/>
      <c r="AO367" s="36"/>
      <c r="AP367" s="29"/>
      <c r="AQ367" s="36"/>
      <c r="AR367" s="29"/>
      <c r="AS367" s="36"/>
      <c r="AT367" s="36"/>
      <c r="AU367" s="36"/>
      <c r="AV367" s="29"/>
      <c r="AW367" s="36"/>
      <c r="AX367" s="36"/>
      <c r="AY367" s="36"/>
      <c r="AZ367" s="29"/>
      <c r="BA367" s="36"/>
      <c r="BB367" s="36"/>
      <c r="BC367" s="36"/>
      <c r="BD367" s="36"/>
      <c r="BE367" s="36"/>
      <c r="BF367" s="36"/>
      <c r="BG367" s="36"/>
      <c r="BH367" s="36"/>
      <c r="BI367" s="36"/>
      <c r="BJ367" s="29"/>
      <c r="BK367" s="36"/>
      <c r="BL367" s="29"/>
      <c r="BM367" s="36"/>
      <c r="BN367" s="36"/>
      <c r="BO367" s="36"/>
      <c r="BP367" s="29"/>
      <c r="BQ367" s="36"/>
      <c r="BR367" s="29"/>
      <c r="BS367" s="36"/>
      <c r="BT367" s="36"/>
      <c r="BU367" s="36"/>
      <c r="BV367" s="36"/>
    </row>
    <row r="368" spans="1:75" x14ac:dyDescent="0.25">
      <c r="A368" s="16">
        <v>366</v>
      </c>
      <c r="B368" s="16">
        <v>2</v>
      </c>
      <c r="C368" s="31" t="s">
        <v>932</v>
      </c>
      <c r="D368" s="40">
        <f>январь!D368-февраль!E368</f>
        <v>655.34401329468619</v>
      </c>
      <c r="E368" s="40">
        <f t="shared" si="5"/>
        <v>0</v>
      </c>
      <c r="F368" s="36"/>
      <c r="G368" s="36"/>
      <c r="H368" s="36"/>
      <c r="I368" s="27"/>
      <c r="J368" s="36"/>
      <c r="K368" s="36"/>
      <c r="L368" s="36"/>
      <c r="M368" s="36"/>
      <c r="N368" s="36"/>
      <c r="O368" s="29"/>
      <c r="P368" s="36"/>
      <c r="Q368" s="29"/>
      <c r="R368" s="36"/>
      <c r="S368" s="36"/>
      <c r="T368" s="36"/>
      <c r="U368" s="36"/>
      <c r="V368" s="36"/>
      <c r="W368" s="36"/>
      <c r="X368" s="36"/>
      <c r="Y368" s="29"/>
      <c r="Z368" s="36"/>
      <c r="AA368" s="66"/>
      <c r="AB368" s="36"/>
      <c r="AC368" s="36"/>
      <c r="AD368" s="36"/>
      <c r="AE368" s="36"/>
      <c r="AF368" s="36"/>
      <c r="AG368" s="36"/>
      <c r="AH368" s="29"/>
      <c r="AI368" s="36"/>
      <c r="AJ368" s="29"/>
      <c r="AK368" s="36"/>
      <c r="AL368" s="36"/>
      <c r="AM368" s="36"/>
      <c r="AN368" s="29"/>
      <c r="AO368" s="36"/>
      <c r="AP368" s="29"/>
      <c r="AQ368" s="36"/>
      <c r="AR368" s="29"/>
      <c r="AS368" s="36"/>
      <c r="AT368" s="36"/>
      <c r="AU368" s="36"/>
      <c r="AV368" s="29"/>
      <c r="AW368" s="36"/>
      <c r="AX368" s="36"/>
      <c r="AY368" s="36"/>
      <c r="AZ368" s="29"/>
      <c r="BA368" s="36"/>
      <c r="BB368" s="36"/>
      <c r="BC368" s="36"/>
      <c r="BD368" s="36"/>
      <c r="BE368" s="36"/>
      <c r="BF368" s="36"/>
      <c r="BG368" s="36"/>
      <c r="BH368" s="36"/>
      <c r="BI368" s="36"/>
      <c r="BJ368" s="29"/>
      <c r="BK368" s="36"/>
      <c r="BL368" s="29"/>
      <c r="BM368" s="36"/>
      <c r="BN368" s="36"/>
      <c r="BO368" s="36"/>
      <c r="BP368" s="29"/>
      <c r="BQ368" s="36"/>
      <c r="BR368" s="29"/>
      <c r="BS368" s="36"/>
      <c r="BT368" s="36"/>
      <c r="BU368" s="36"/>
      <c r="BV368" s="36"/>
    </row>
    <row r="369" spans="1:75" s="86" customFormat="1" x14ac:dyDescent="0.25">
      <c r="A369" s="79">
        <v>367</v>
      </c>
      <c r="B369" s="79">
        <v>2</v>
      </c>
      <c r="C369" s="80" t="s">
        <v>814</v>
      </c>
      <c r="D369" s="40">
        <f>январь!D369-февраль!E369</f>
        <v>1152.9751536038648</v>
      </c>
      <c r="E369" s="81">
        <f t="shared" si="5"/>
        <v>1.1659999999999999</v>
      </c>
      <c r="F369" s="82"/>
      <c r="G369" s="82"/>
      <c r="H369" s="82"/>
      <c r="I369" s="83"/>
      <c r="J369" s="82"/>
      <c r="K369" s="82"/>
      <c r="L369" s="82"/>
      <c r="M369" s="82"/>
      <c r="N369" s="82"/>
      <c r="O369" s="84"/>
      <c r="P369" s="82"/>
      <c r="Q369" s="84"/>
      <c r="R369" s="82"/>
      <c r="S369" s="82"/>
      <c r="T369" s="82"/>
      <c r="U369" s="82"/>
      <c r="V369" s="82"/>
      <c r="W369" s="82"/>
      <c r="X369" s="82"/>
      <c r="Y369" s="84"/>
      <c r="Z369" s="82"/>
      <c r="AA369" s="85"/>
      <c r="AB369" s="82"/>
      <c r="AC369" s="82"/>
      <c r="AD369" s="82"/>
      <c r="AE369" s="82"/>
      <c r="AF369" s="82"/>
      <c r="AG369" s="82"/>
      <c r="AH369" s="84"/>
      <c r="AI369" s="82"/>
      <c r="AJ369" s="84"/>
      <c r="AK369" s="82"/>
      <c r="AL369" s="82"/>
      <c r="AM369" s="82"/>
      <c r="AN369" s="84"/>
      <c r="AO369" s="82"/>
      <c r="AP369" s="84"/>
      <c r="AQ369" s="82"/>
      <c r="AR369" s="84"/>
      <c r="AS369" s="82"/>
      <c r="AT369" s="82"/>
      <c r="AU369" s="82"/>
      <c r="AV369" s="84"/>
      <c r="AW369" s="82"/>
      <c r="AX369" s="82"/>
      <c r="AY369" s="82"/>
      <c r="AZ369" s="84"/>
      <c r="BA369" s="82"/>
      <c r="BB369" s="82"/>
      <c r="BC369" s="82"/>
      <c r="BD369" s="82"/>
      <c r="BE369" s="82"/>
      <c r="BF369" s="82"/>
      <c r="BG369" s="82"/>
      <c r="BH369" s="82">
        <v>3.0000000000000001E-3</v>
      </c>
      <c r="BI369" s="82">
        <v>1.1659999999999999</v>
      </c>
      <c r="BJ369" s="84"/>
      <c r="BK369" s="82"/>
      <c r="BL369" s="84"/>
      <c r="BM369" s="82"/>
      <c r="BN369" s="82"/>
      <c r="BO369" s="82"/>
      <c r="BP369" s="84"/>
      <c r="BQ369" s="82"/>
      <c r="BR369" s="84"/>
      <c r="BS369" s="82"/>
      <c r="BT369" s="82"/>
      <c r="BU369" s="82"/>
      <c r="BV369" s="82"/>
    </row>
    <row r="370" spans="1:75" x14ac:dyDescent="0.25">
      <c r="A370" s="16">
        <v>368</v>
      </c>
      <c r="B370" s="16">
        <v>2</v>
      </c>
      <c r="C370" s="31" t="s">
        <v>815</v>
      </c>
      <c r="D370" s="40">
        <f>январь!D370-февраль!E370</f>
        <v>151.32277582608697</v>
      </c>
      <c r="E370" s="40">
        <f t="shared" si="5"/>
        <v>0</v>
      </c>
      <c r="F370" s="36"/>
      <c r="G370" s="36"/>
      <c r="H370" s="36"/>
      <c r="I370" s="27"/>
      <c r="J370" s="36"/>
      <c r="K370" s="36"/>
      <c r="L370" s="36"/>
      <c r="M370" s="36"/>
      <c r="N370" s="36"/>
      <c r="O370" s="29"/>
      <c r="P370" s="36"/>
      <c r="Q370" s="29"/>
      <c r="R370" s="36"/>
      <c r="S370" s="36"/>
      <c r="T370" s="36"/>
      <c r="U370" s="36"/>
      <c r="V370" s="36"/>
      <c r="W370" s="36"/>
      <c r="X370" s="36"/>
      <c r="Y370" s="29"/>
      <c r="Z370" s="36"/>
      <c r="AA370" s="66"/>
      <c r="AB370" s="36"/>
      <c r="AC370" s="36"/>
      <c r="AD370" s="36"/>
      <c r="AE370" s="36"/>
      <c r="AF370" s="36"/>
      <c r="AG370" s="36"/>
      <c r="AH370" s="29"/>
      <c r="AI370" s="36"/>
      <c r="AJ370" s="29"/>
      <c r="AK370" s="36"/>
      <c r="AL370" s="36"/>
      <c r="AM370" s="36"/>
      <c r="AN370" s="29"/>
      <c r="AO370" s="36"/>
      <c r="AP370" s="29"/>
      <c r="AQ370" s="36"/>
      <c r="AR370" s="29"/>
      <c r="AS370" s="36"/>
      <c r="AT370" s="36"/>
      <c r="AU370" s="36"/>
      <c r="AV370" s="29"/>
      <c r="AW370" s="36"/>
      <c r="AX370" s="36"/>
      <c r="AY370" s="36"/>
      <c r="AZ370" s="29"/>
      <c r="BA370" s="36"/>
      <c r="BB370" s="36"/>
      <c r="BC370" s="36"/>
      <c r="BD370" s="36"/>
      <c r="BE370" s="36"/>
      <c r="BF370" s="36"/>
      <c r="BG370" s="36"/>
      <c r="BH370" s="36"/>
      <c r="BI370" s="36"/>
      <c r="BJ370" s="29"/>
      <c r="BK370" s="36"/>
      <c r="BL370" s="29"/>
      <c r="BM370" s="36"/>
      <c r="BN370" s="36"/>
      <c r="BO370" s="36"/>
      <c r="BP370" s="29"/>
      <c r="BQ370" s="36"/>
      <c r="BR370" s="29"/>
      <c r="BS370" s="36"/>
      <c r="BT370" s="36"/>
      <c r="BU370" s="36"/>
      <c r="BV370" s="36"/>
    </row>
    <row r="371" spans="1:75" s="86" customFormat="1" x14ac:dyDescent="0.25">
      <c r="A371" s="79">
        <v>369</v>
      </c>
      <c r="B371" s="79">
        <v>3</v>
      </c>
      <c r="C371" s="80" t="s">
        <v>816</v>
      </c>
      <c r="D371" s="40">
        <f>январь!D371-февраль!E371</f>
        <v>-1169.2946956038647</v>
      </c>
      <c r="E371" s="81">
        <f t="shared" si="5"/>
        <v>77.641999999999996</v>
      </c>
      <c r="F371" s="82"/>
      <c r="G371" s="82"/>
      <c r="H371" s="82"/>
      <c r="I371" s="83"/>
      <c r="J371" s="82"/>
      <c r="K371" s="82">
        <v>0.20200000000000001</v>
      </c>
      <c r="L371" s="82">
        <v>71.103999999999999</v>
      </c>
      <c r="M371" s="82"/>
      <c r="N371" s="82"/>
      <c r="O371" s="84"/>
      <c r="P371" s="82"/>
      <c r="Q371" s="84"/>
      <c r="R371" s="82"/>
      <c r="S371" s="82"/>
      <c r="T371" s="82"/>
      <c r="U371" s="82"/>
      <c r="V371" s="82"/>
      <c r="W371" s="82"/>
      <c r="X371" s="82"/>
      <c r="Y371" s="84"/>
      <c r="Z371" s="82"/>
      <c r="AA371" s="85"/>
      <c r="AB371" s="82"/>
      <c r="AC371" s="82"/>
      <c r="AD371" s="82"/>
      <c r="AE371" s="82"/>
      <c r="AF371" s="82"/>
      <c r="AG371" s="82"/>
      <c r="AH371" s="84"/>
      <c r="AI371" s="82"/>
      <c r="AJ371" s="84"/>
      <c r="AK371" s="82"/>
      <c r="AL371" s="82"/>
      <c r="AM371" s="82"/>
      <c r="AN371" s="84"/>
      <c r="AO371" s="82"/>
      <c r="AP371" s="84"/>
      <c r="AQ371" s="82"/>
      <c r="AR371" s="84"/>
      <c r="AS371" s="82"/>
      <c r="AT371" s="82"/>
      <c r="AU371" s="82"/>
      <c r="AV371" s="84"/>
      <c r="AW371" s="82"/>
      <c r="AX371" s="82"/>
      <c r="AY371" s="82"/>
      <c r="AZ371" s="84"/>
      <c r="BA371" s="82"/>
      <c r="BB371" s="82"/>
      <c r="BC371" s="82"/>
      <c r="BD371" s="82"/>
      <c r="BE371" s="82"/>
      <c r="BF371" s="82"/>
      <c r="BG371" s="82"/>
      <c r="BH371" s="82">
        <v>0.02</v>
      </c>
      <c r="BI371" s="82">
        <v>6.5380000000000003</v>
      </c>
      <c r="BJ371" s="84"/>
      <c r="BK371" s="82"/>
      <c r="BL371" s="84"/>
      <c r="BM371" s="82"/>
      <c r="BN371" s="82"/>
      <c r="BO371" s="82"/>
      <c r="BP371" s="84"/>
      <c r="BQ371" s="82"/>
      <c r="BR371" s="84"/>
      <c r="BS371" s="82"/>
      <c r="BT371" s="82"/>
      <c r="BU371" s="82"/>
      <c r="BV371" s="82"/>
    </row>
    <row r="372" spans="1:75" s="86" customFormat="1" x14ac:dyDescent="0.25">
      <c r="A372" s="79">
        <v>370</v>
      </c>
      <c r="B372" s="79">
        <v>3</v>
      </c>
      <c r="C372" s="80" t="s">
        <v>817</v>
      </c>
      <c r="D372" s="40">
        <f>январь!D372-февраль!E372</f>
        <v>947.67333668599042</v>
      </c>
      <c r="E372" s="81">
        <f t="shared" si="5"/>
        <v>10.817</v>
      </c>
      <c r="F372" s="82"/>
      <c r="G372" s="82"/>
      <c r="H372" s="82"/>
      <c r="I372" s="83"/>
      <c r="J372" s="82"/>
      <c r="K372" s="82"/>
      <c r="L372" s="82"/>
      <c r="M372" s="82"/>
      <c r="N372" s="82"/>
      <c r="O372" s="84"/>
      <c r="P372" s="82"/>
      <c r="Q372" s="84"/>
      <c r="R372" s="82"/>
      <c r="S372" s="82"/>
      <c r="T372" s="82"/>
      <c r="U372" s="82"/>
      <c r="V372" s="82"/>
      <c r="W372" s="82"/>
      <c r="X372" s="82"/>
      <c r="Y372" s="84"/>
      <c r="Z372" s="82"/>
      <c r="AA372" s="85"/>
      <c r="AB372" s="82"/>
      <c r="AC372" s="82"/>
      <c r="AD372" s="82"/>
      <c r="AE372" s="82"/>
      <c r="AF372" s="82"/>
      <c r="AG372" s="82"/>
      <c r="AH372" s="84"/>
      <c r="AI372" s="82"/>
      <c r="AJ372" s="84"/>
      <c r="AK372" s="82"/>
      <c r="AL372" s="82"/>
      <c r="AM372" s="82"/>
      <c r="AN372" s="84"/>
      <c r="AO372" s="82"/>
      <c r="AP372" s="84"/>
      <c r="AQ372" s="82"/>
      <c r="AR372" s="84"/>
      <c r="AS372" s="82"/>
      <c r="AT372" s="82"/>
      <c r="AU372" s="82"/>
      <c r="AV372" s="84"/>
      <c r="AW372" s="82"/>
      <c r="AX372" s="82"/>
      <c r="AY372" s="82"/>
      <c r="AZ372" s="84"/>
      <c r="BA372" s="82"/>
      <c r="BB372" s="82"/>
      <c r="BC372" s="82"/>
      <c r="BD372" s="82"/>
      <c r="BE372" s="82"/>
      <c r="BF372" s="82">
        <v>0.01</v>
      </c>
      <c r="BG372" s="82">
        <v>10.817</v>
      </c>
      <c r="BH372" s="82"/>
      <c r="BI372" s="82"/>
      <c r="BJ372" s="84"/>
      <c r="BK372" s="82"/>
      <c r="BL372" s="84"/>
      <c r="BM372" s="82"/>
      <c r="BN372" s="82"/>
      <c r="BO372" s="82"/>
      <c r="BP372" s="84"/>
      <c r="BQ372" s="82"/>
      <c r="BR372" s="84"/>
      <c r="BS372" s="82"/>
      <c r="BT372" s="82"/>
      <c r="BU372" s="82"/>
      <c r="BV372" s="82"/>
    </row>
    <row r="373" spans="1:75" x14ac:dyDescent="0.25">
      <c r="A373" s="16">
        <v>371</v>
      </c>
      <c r="B373" s="16">
        <v>3</v>
      </c>
      <c r="C373" s="31" t="s">
        <v>818</v>
      </c>
      <c r="D373" s="40">
        <f>январь!D373-февраль!E373</f>
        <v>-326.79332632850242</v>
      </c>
      <c r="E373" s="40">
        <f t="shared" si="5"/>
        <v>0</v>
      </c>
      <c r="F373" s="36"/>
      <c r="G373" s="36"/>
      <c r="H373" s="36"/>
      <c r="I373" s="27"/>
      <c r="J373" s="36"/>
      <c r="K373" s="36"/>
      <c r="L373" s="36"/>
      <c r="M373" s="36"/>
      <c r="N373" s="36"/>
      <c r="O373" s="29"/>
      <c r="P373" s="36"/>
      <c r="Q373" s="29"/>
      <c r="R373" s="36"/>
      <c r="S373" s="36"/>
      <c r="T373" s="36"/>
      <c r="U373" s="36"/>
      <c r="V373" s="36"/>
      <c r="W373" s="36"/>
      <c r="X373" s="36"/>
      <c r="Y373" s="29"/>
      <c r="Z373" s="36"/>
      <c r="AA373" s="66"/>
      <c r="AB373" s="36"/>
      <c r="AC373" s="36"/>
      <c r="AD373" s="36"/>
      <c r="AE373" s="36"/>
      <c r="AF373" s="36"/>
      <c r="AG373" s="36"/>
      <c r="AH373" s="29"/>
      <c r="AI373" s="36"/>
      <c r="AJ373" s="29"/>
      <c r="AK373" s="36"/>
      <c r="AL373" s="36"/>
      <c r="AM373" s="36"/>
      <c r="AN373" s="29"/>
      <c r="AO373" s="36"/>
      <c r="AP373" s="29"/>
      <c r="AQ373" s="36"/>
      <c r="AR373" s="29"/>
      <c r="AS373" s="36"/>
      <c r="AT373" s="36"/>
      <c r="AU373" s="36"/>
      <c r="AV373" s="29"/>
      <c r="AW373" s="36"/>
      <c r="AX373" s="36"/>
      <c r="AY373" s="36"/>
      <c r="AZ373" s="29"/>
      <c r="BA373" s="36"/>
      <c r="BB373" s="36"/>
      <c r="BC373" s="36"/>
      <c r="BD373" s="36"/>
      <c r="BE373" s="36"/>
      <c r="BF373" s="36"/>
      <c r="BG373" s="36"/>
      <c r="BH373" s="36"/>
      <c r="BI373" s="36"/>
      <c r="BJ373" s="29"/>
      <c r="BK373" s="36"/>
      <c r="BL373" s="29"/>
      <c r="BM373" s="36"/>
      <c r="BN373" s="36"/>
      <c r="BO373" s="36"/>
      <c r="BP373" s="29"/>
      <c r="BQ373" s="36"/>
      <c r="BR373" s="29"/>
      <c r="BS373" s="36"/>
      <c r="BT373" s="36"/>
      <c r="BU373" s="36"/>
      <c r="BV373" s="36"/>
    </row>
    <row r="374" spans="1:75" x14ac:dyDescent="0.25">
      <c r="A374" s="16">
        <v>372</v>
      </c>
      <c r="B374" s="16">
        <v>3</v>
      </c>
      <c r="C374" s="31" t="s">
        <v>819</v>
      </c>
      <c r="D374" s="40">
        <f>январь!D374-февраль!E374</f>
        <v>223.45086229951693</v>
      </c>
      <c r="E374" s="40">
        <f t="shared" si="5"/>
        <v>0</v>
      </c>
      <c r="F374" s="36"/>
      <c r="G374" s="36"/>
      <c r="H374" s="36"/>
      <c r="I374" s="27"/>
      <c r="J374" s="36"/>
      <c r="K374" s="36"/>
      <c r="L374" s="36"/>
      <c r="M374" s="36"/>
      <c r="N374" s="36"/>
      <c r="O374" s="29"/>
      <c r="P374" s="36"/>
      <c r="Q374" s="29"/>
      <c r="R374" s="36"/>
      <c r="S374" s="36"/>
      <c r="T374" s="36"/>
      <c r="U374" s="36"/>
      <c r="V374" s="36"/>
      <c r="W374" s="36"/>
      <c r="X374" s="36"/>
      <c r="Y374" s="29"/>
      <c r="Z374" s="36"/>
      <c r="AA374" s="66"/>
      <c r="AB374" s="36"/>
      <c r="AC374" s="36"/>
      <c r="AD374" s="36"/>
      <c r="AE374" s="36"/>
      <c r="AF374" s="36"/>
      <c r="AG374" s="36"/>
      <c r="AH374" s="29"/>
      <c r="AI374" s="36"/>
      <c r="AJ374" s="29"/>
      <c r="AK374" s="36"/>
      <c r="AL374" s="36"/>
      <c r="AM374" s="36"/>
      <c r="AN374" s="29"/>
      <c r="AO374" s="36"/>
      <c r="AP374" s="29"/>
      <c r="AQ374" s="36"/>
      <c r="AR374" s="29"/>
      <c r="AS374" s="36"/>
      <c r="AT374" s="36"/>
      <c r="AU374" s="36"/>
      <c r="AV374" s="29"/>
      <c r="AW374" s="36"/>
      <c r="AX374" s="36"/>
      <c r="AY374" s="36"/>
      <c r="AZ374" s="29"/>
      <c r="BA374" s="36"/>
      <c r="BB374" s="36"/>
      <c r="BC374" s="36"/>
      <c r="BD374" s="36"/>
      <c r="BE374" s="36"/>
      <c r="BF374" s="36"/>
      <c r="BG374" s="36"/>
      <c r="BH374" s="36"/>
      <c r="BI374" s="36"/>
      <c r="BJ374" s="29"/>
      <c r="BK374" s="36"/>
      <c r="BL374" s="29"/>
      <c r="BM374" s="36"/>
      <c r="BN374" s="36"/>
      <c r="BO374" s="36"/>
      <c r="BP374" s="29"/>
      <c r="BQ374" s="36"/>
      <c r="BR374" s="29"/>
      <c r="BS374" s="36"/>
      <c r="BT374" s="36"/>
      <c r="BU374" s="36"/>
      <c r="BV374" s="36"/>
    </row>
    <row r="375" spans="1:75" x14ac:dyDescent="0.25">
      <c r="A375" s="16">
        <v>373</v>
      </c>
      <c r="B375" s="16">
        <v>3</v>
      </c>
      <c r="C375" s="31" t="s">
        <v>820</v>
      </c>
      <c r="D375" s="40">
        <f>январь!D375-февраль!E375</f>
        <v>-156.01577968115942</v>
      </c>
      <c r="E375" s="40">
        <f t="shared" si="5"/>
        <v>0</v>
      </c>
      <c r="F375" s="36"/>
      <c r="G375" s="36"/>
      <c r="H375" s="36"/>
      <c r="I375" s="27"/>
      <c r="J375" s="36"/>
      <c r="K375" s="36"/>
      <c r="L375" s="36"/>
      <c r="M375" s="36"/>
      <c r="N375" s="36"/>
      <c r="O375" s="29"/>
      <c r="P375" s="36"/>
      <c r="Q375" s="29"/>
      <c r="R375" s="36"/>
      <c r="S375" s="36"/>
      <c r="T375" s="36"/>
      <c r="U375" s="36"/>
      <c r="V375" s="36"/>
      <c r="W375" s="36"/>
      <c r="X375" s="36"/>
      <c r="Y375" s="29"/>
      <c r="Z375" s="36"/>
      <c r="AA375" s="66"/>
      <c r="AB375" s="36"/>
      <c r="AC375" s="36"/>
      <c r="AD375" s="36"/>
      <c r="AE375" s="36"/>
      <c r="AF375" s="36"/>
      <c r="AG375" s="36"/>
      <c r="AH375" s="29"/>
      <c r="AI375" s="36"/>
      <c r="AJ375" s="29"/>
      <c r="AK375" s="36"/>
      <c r="AL375" s="36"/>
      <c r="AM375" s="36"/>
      <c r="AN375" s="29"/>
      <c r="AO375" s="36"/>
      <c r="AP375" s="29"/>
      <c r="AQ375" s="36"/>
      <c r="AR375" s="29"/>
      <c r="AS375" s="36"/>
      <c r="AT375" s="36"/>
      <c r="AU375" s="36"/>
      <c r="AV375" s="29"/>
      <c r="AW375" s="36"/>
      <c r="AX375" s="36"/>
      <c r="AY375" s="36"/>
      <c r="AZ375" s="29"/>
      <c r="BA375" s="36"/>
      <c r="BB375" s="36"/>
      <c r="BC375" s="36"/>
      <c r="BD375" s="36"/>
      <c r="BE375" s="36"/>
      <c r="BF375" s="36"/>
      <c r="BG375" s="36"/>
      <c r="BH375" s="36"/>
      <c r="BI375" s="36"/>
      <c r="BJ375" s="29"/>
      <c r="BK375" s="36"/>
      <c r="BL375" s="29"/>
      <c r="BM375" s="36"/>
      <c r="BN375" s="36"/>
      <c r="BO375" s="36"/>
      <c r="BP375" s="29"/>
      <c r="BQ375" s="36"/>
      <c r="BR375" s="29"/>
      <c r="BS375" s="36"/>
      <c r="BT375" s="36"/>
      <c r="BU375" s="36"/>
      <c r="BV375" s="36"/>
    </row>
    <row r="376" spans="1:75" s="86" customFormat="1" x14ac:dyDescent="0.25">
      <c r="A376" s="79">
        <v>374</v>
      </c>
      <c r="B376" s="79">
        <v>3</v>
      </c>
      <c r="C376" s="80" t="s">
        <v>821</v>
      </c>
      <c r="D376" s="40">
        <f>январь!D376-февраль!E376</f>
        <v>-24.18910589371982</v>
      </c>
      <c r="E376" s="81">
        <f t="shared" si="5"/>
        <v>2.266</v>
      </c>
      <c r="F376" s="82"/>
      <c r="G376" s="82"/>
      <c r="H376" s="82"/>
      <c r="I376" s="83"/>
      <c r="J376" s="82"/>
      <c r="K376" s="82"/>
      <c r="L376" s="82"/>
      <c r="M376" s="82"/>
      <c r="N376" s="82"/>
      <c r="O376" s="84"/>
      <c r="P376" s="82"/>
      <c r="Q376" s="84"/>
      <c r="R376" s="82"/>
      <c r="S376" s="82"/>
      <c r="T376" s="82"/>
      <c r="U376" s="82"/>
      <c r="V376" s="82"/>
      <c r="W376" s="82"/>
      <c r="X376" s="82"/>
      <c r="Y376" s="84"/>
      <c r="Z376" s="82"/>
      <c r="AA376" s="85"/>
      <c r="AB376" s="82"/>
      <c r="AC376" s="82"/>
      <c r="AD376" s="82"/>
      <c r="AE376" s="82"/>
      <c r="AF376" s="82"/>
      <c r="AG376" s="82"/>
      <c r="AH376" s="84"/>
      <c r="AI376" s="82"/>
      <c r="AJ376" s="84"/>
      <c r="AK376" s="82"/>
      <c r="AL376" s="82"/>
      <c r="AM376" s="82"/>
      <c r="AN376" s="84"/>
      <c r="AO376" s="82"/>
      <c r="AP376" s="84"/>
      <c r="AQ376" s="82"/>
      <c r="AR376" s="84"/>
      <c r="AS376" s="82"/>
      <c r="AT376" s="82"/>
      <c r="AU376" s="82"/>
      <c r="AV376" s="84"/>
      <c r="AW376" s="82"/>
      <c r="AX376" s="82"/>
      <c r="AY376" s="82"/>
      <c r="AZ376" s="84"/>
      <c r="BA376" s="82"/>
      <c r="BB376" s="82"/>
      <c r="BC376" s="82"/>
      <c r="BD376" s="82"/>
      <c r="BE376" s="82"/>
      <c r="BF376" s="82"/>
      <c r="BG376" s="82"/>
      <c r="BH376" s="82"/>
      <c r="BI376" s="82"/>
      <c r="BJ376" s="84"/>
      <c r="BK376" s="82"/>
      <c r="BL376" s="84"/>
      <c r="BM376" s="82"/>
      <c r="BN376" s="82"/>
      <c r="BO376" s="82"/>
      <c r="BP376" s="84"/>
      <c r="BQ376" s="82"/>
      <c r="BR376" s="84"/>
      <c r="BS376" s="82"/>
      <c r="BT376" s="82"/>
      <c r="BU376" s="82"/>
      <c r="BV376" s="82">
        <v>2.266</v>
      </c>
      <c r="BW376" s="86" t="s">
        <v>1070</v>
      </c>
    </row>
    <row r="377" spans="1:75" x14ac:dyDescent="0.25">
      <c r="A377" s="16">
        <v>375</v>
      </c>
      <c r="B377" s="16">
        <v>3</v>
      </c>
      <c r="C377" s="31" t="s">
        <v>933</v>
      </c>
      <c r="D377" s="40">
        <f>январь!D377-февраль!E377</f>
        <v>780.03659199033814</v>
      </c>
      <c r="E377" s="40">
        <f t="shared" si="5"/>
        <v>0</v>
      </c>
      <c r="F377" s="36"/>
      <c r="G377" s="36"/>
      <c r="H377" s="36"/>
      <c r="I377" s="27"/>
      <c r="J377" s="36"/>
      <c r="K377" s="36"/>
      <c r="L377" s="36"/>
      <c r="M377" s="36"/>
      <c r="N377" s="36"/>
      <c r="O377" s="29"/>
      <c r="P377" s="36"/>
      <c r="Q377" s="29"/>
      <c r="R377" s="36"/>
      <c r="S377" s="36"/>
      <c r="T377" s="36"/>
      <c r="U377" s="36"/>
      <c r="V377" s="36"/>
      <c r="W377" s="36"/>
      <c r="X377" s="36"/>
      <c r="Y377" s="29"/>
      <c r="Z377" s="36"/>
      <c r="AA377" s="66"/>
      <c r="AB377" s="36"/>
      <c r="AC377" s="36"/>
      <c r="AD377" s="36"/>
      <c r="AE377" s="36"/>
      <c r="AF377" s="36"/>
      <c r="AG377" s="36"/>
      <c r="AH377" s="29"/>
      <c r="AI377" s="36"/>
      <c r="AJ377" s="29"/>
      <c r="AK377" s="36"/>
      <c r="AL377" s="36"/>
      <c r="AM377" s="36"/>
      <c r="AN377" s="29"/>
      <c r="AO377" s="36"/>
      <c r="AP377" s="29"/>
      <c r="AQ377" s="36"/>
      <c r="AR377" s="29"/>
      <c r="AS377" s="36"/>
      <c r="AT377" s="36"/>
      <c r="AU377" s="36"/>
      <c r="AV377" s="29"/>
      <c r="AW377" s="36"/>
      <c r="AX377" s="36"/>
      <c r="AY377" s="36"/>
      <c r="AZ377" s="29"/>
      <c r="BA377" s="36"/>
      <c r="BB377" s="36"/>
      <c r="BC377" s="36"/>
      <c r="BD377" s="36"/>
      <c r="BE377" s="36"/>
      <c r="BF377" s="36"/>
      <c r="BG377" s="36"/>
      <c r="BH377" s="36"/>
      <c r="BI377" s="36"/>
      <c r="BJ377" s="29"/>
      <c r="BK377" s="36"/>
      <c r="BL377" s="29"/>
      <c r="BM377" s="36"/>
      <c r="BN377" s="36"/>
      <c r="BO377" s="36"/>
      <c r="BP377" s="29"/>
      <c r="BQ377" s="36"/>
      <c r="BR377" s="29"/>
      <c r="BS377" s="36"/>
      <c r="BT377" s="36"/>
      <c r="BU377" s="36"/>
      <c r="BV377" s="36"/>
    </row>
    <row r="378" spans="1:75" x14ac:dyDescent="0.25">
      <c r="A378" s="16">
        <v>376</v>
      </c>
      <c r="B378" s="16">
        <v>3</v>
      </c>
      <c r="C378" s="31" t="s">
        <v>822</v>
      </c>
      <c r="D378" s="40">
        <f>январь!D378-февраль!E378</f>
        <v>-288.52997401932362</v>
      </c>
      <c r="E378" s="40">
        <f t="shared" si="5"/>
        <v>0</v>
      </c>
      <c r="F378" s="36"/>
      <c r="G378" s="36"/>
      <c r="H378" s="36"/>
      <c r="I378" s="27"/>
      <c r="J378" s="36"/>
      <c r="K378" s="36"/>
      <c r="L378" s="36"/>
      <c r="M378" s="36"/>
      <c r="N378" s="36"/>
      <c r="O378" s="29"/>
      <c r="P378" s="36"/>
      <c r="Q378" s="29"/>
      <c r="R378" s="36"/>
      <c r="S378" s="36"/>
      <c r="T378" s="36"/>
      <c r="U378" s="36"/>
      <c r="V378" s="36"/>
      <c r="W378" s="36"/>
      <c r="X378" s="36"/>
      <c r="Y378" s="29"/>
      <c r="Z378" s="36"/>
      <c r="AA378" s="66"/>
      <c r="AB378" s="36"/>
      <c r="AC378" s="36"/>
      <c r="AD378" s="36"/>
      <c r="AE378" s="36"/>
      <c r="AF378" s="36"/>
      <c r="AG378" s="36"/>
      <c r="AH378" s="29"/>
      <c r="AI378" s="36"/>
      <c r="AJ378" s="29"/>
      <c r="AK378" s="36"/>
      <c r="AL378" s="36"/>
      <c r="AM378" s="36"/>
      <c r="AN378" s="29"/>
      <c r="AO378" s="36"/>
      <c r="AP378" s="29"/>
      <c r="AQ378" s="36"/>
      <c r="AR378" s="29"/>
      <c r="AS378" s="36"/>
      <c r="AT378" s="36"/>
      <c r="AU378" s="36"/>
      <c r="AV378" s="29"/>
      <c r="AW378" s="36"/>
      <c r="AX378" s="36"/>
      <c r="AY378" s="36"/>
      <c r="AZ378" s="29"/>
      <c r="BA378" s="36"/>
      <c r="BB378" s="36"/>
      <c r="BC378" s="36"/>
      <c r="BD378" s="36"/>
      <c r="BE378" s="36"/>
      <c r="BF378" s="36"/>
      <c r="BG378" s="36"/>
      <c r="BH378" s="36"/>
      <c r="BI378" s="36"/>
      <c r="BJ378" s="29"/>
      <c r="BK378" s="36"/>
      <c r="BL378" s="29"/>
      <c r="BM378" s="36"/>
      <c r="BN378" s="36"/>
      <c r="BO378" s="36"/>
      <c r="BP378" s="29"/>
      <c r="BQ378" s="36"/>
      <c r="BR378" s="29"/>
      <c r="BS378" s="36"/>
      <c r="BT378" s="36"/>
      <c r="BU378" s="36"/>
      <c r="BV378" s="36"/>
    </row>
    <row r="379" spans="1:75" x14ac:dyDescent="0.25">
      <c r="A379" s="16">
        <v>377</v>
      </c>
      <c r="B379" s="16">
        <v>3</v>
      </c>
      <c r="C379" s="31" t="s">
        <v>823</v>
      </c>
      <c r="D379" s="40">
        <f>январь!D379-февраль!E379</f>
        <v>187.67281347826088</v>
      </c>
      <c r="E379" s="40">
        <f t="shared" si="5"/>
        <v>0</v>
      </c>
      <c r="F379" s="36"/>
      <c r="G379" s="36"/>
      <c r="H379" s="36"/>
      <c r="I379" s="27"/>
      <c r="J379" s="36"/>
      <c r="K379" s="36"/>
      <c r="L379" s="36"/>
      <c r="M379" s="36"/>
      <c r="N379" s="36"/>
      <c r="O379" s="29"/>
      <c r="P379" s="36"/>
      <c r="Q379" s="29"/>
      <c r="R379" s="36"/>
      <c r="S379" s="36"/>
      <c r="T379" s="36"/>
      <c r="U379" s="36"/>
      <c r="V379" s="36"/>
      <c r="W379" s="36"/>
      <c r="X379" s="36"/>
      <c r="Y379" s="29"/>
      <c r="Z379" s="36"/>
      <c r="AA379" s="66"/>
      <c r="AB379" s="36"/>
      <c r="AC379" s="36"/>
      <c r="AD379" s="36"/>
      <c r="AE379" s="36"/>
      <c r="AF379" s="36"/>
      <c r="AG379" s="36"/>
      <c r="AH379" s="29"/>
      <c r="AI379" s="36"/>
      <c r="AJ379" s="29"/>
      <c r="AK379" s="36"/>
      <c r="AL379" s="36"/>
      <c r="AM379" s="36"/>
      <c r="AN379" s="29"/>
      <c r="AO379" s="36"/>
      <c r="AP379" s="29"/>
      <c r="AQ379" s="36"/>
      <c r="AR379" s="29"/>
      <c r="AS379" s="36"/>
      <c r="AT379" s="36"/>
      <c r="AU379" s="36"/>
      <c r="AV379" s="29"/>
      <c r="AW379" s="36"/>
      <c r="AX379" s="36"/>
      <c r="AY379" s="36"/>
      <c r="AZ379" s="29"/>
      <c r="BA379" s="36"/>
      <c r="BB379" s="36"/>
      <c r="BC379" s="36"/>
      <c r="BD379" s="36"/>
      <c r="BE379" s="36"/>
      <c r="BF379" s="36"/>
      <c r="BG379" s="36"/>
      <c r="BH379" s="36"/>
      <c r="BI379" s="36"/>
      <c r="BJ379" s="29"/>
      <c r="BK379" s="36"/>
      <c r="BL379" s="29"/>
      <c r="BM379" s="36"/>
      <c r="BN379" s="36"/>
      <c r="BO379" s="36"/>
      <c r="BP379" s="29"/>
      <c r="BQ379" s="36"/>
      <c r="BR379" s="29"/>
      <c r="BS379" s="36"/>
      <c r="BT379" s="36"/>
      <c r="BU379" s="36"/>
      <c r="BV379" s="36"/>
    </row>
    <row r="380" spans="1:75" x14ac:dyDescent="0.25">
      <c r="A380" s="16">
        <v>378</v>
      </c>
      <c r="B380" s="16">
        <v>3</v>
      </c>
      <c r="C380" s="31" t="s">
        <v>824</v>
      </c>
      <c r="D380" s="40">
        <f>январь!D380-февраль!E380</f>
        <v>-76.425196000000042</v>
      </c>
      <c r="E380" s="40">
        <f t="shared" si="5"/>
        <v>0</v>
      </c>
      <c r="F380" s="36"/>
      <c r="G380" s="36"/>
      <c r="H380" s="36"/>
      <c r="I380" s="27"/>
      <c r="J380" s="36"/>
      <c r="K380" s="36"/>
      <c r="L380" s="36"/>
      <c r="M380" s="36"/>
      <c r="N380" s="36"/>
      <c r="O380" s="29"/>
      <c r="P380" s="36"/>
      <c r="Q380" s="29"/>
      <c r="R380" s="36"/>
      <c r="S380" s="36"/>
      <c r="T380" s="36"/>
      <c r="U380" s="36"/>
      <c r="V380" s="36"/>
      <c r="W380" s="36"/>
      <c r="X380" s="36"/>
      <c r="Y380" s="29"/>
      <c r="Z380" s="36"/>
      <c r="AA380" s="66"/>
      <c r="AB380" s="36"/>
      <c r="AC380" s="36"/>
      <c r="AD380" s="36"/>
      <c r="AE380" s="36"/>
      <c r="AF380" s="36"/>
      <c r="AG380" s="36"/>
      <c r="AH380" s="29"/>
      <c r="AI380" s="36"/>
      <c r="AJ380" s="29"/>
      <c r="AK380" s="36"/>
      <c r="AL380" s="36"/>
      <c r="AM380" s="36"/>
      <c r="AN380" s="29"/>
      <c r="AO380" s="36"/>
      <c r="AP380" s="29"/>
      <c r="AQ380" s="36"/>
      <c r="AR380" s="29"/>
      <c r="AS380" s="36"/>
      <c r="AT380" s="36"/>
      <c r="AU380" s="36"/>
      <c r="AV380" s="29"/>
      <c r="AW380" s="36"/>
      <c r="AX380" s="36"/>
      <c r="AY380" s="36"/>
      <c r="AZ380" s="29"/>
      <c r="BA380" s="36"/>
      <c r="BB380" s="36"/>
      <c r="BC380" s="36"/>
      <c r="BD380" s="36"/>
      <c r="BE380" s="36"/>
      <c r="BF380" s="36"/>
      <c r="BG380" s="36"/>
      <c r="BH380" s="36"/>
      <c r="BI380" s="36"/>
      <c r="BJ380" s="29"/>
      <c r="BK380" s="36"/>
      <c r="BL380" s="29"/>
      <c r="BM380" s="36"/>
      <c r="BN380" s="36"/>
      <c r="BO380" s="36"/>
      <c r="BP380" s="29"/>
      <c r="BQ380" s="36"/>
      <c r="BR380" s="29"/>
      <c r="BS380" s="36"/>
      <c r="BT380" s="36"/>
      <c r="BU380" s="36"/>
      <c r="BV380" s="36"/>
    </row>
    <row r="381" spans="1:75" x14ac:dyDescent="0.25">
      <c r="A381" s="16">
        <v>379</v>
      </c>
      <c r="B381" s="16">
        <v>3</v>
      </c>
      <c r="C381" s="31" t="s">
        <v>825</v>
      </c>
      <c r="D381" s="40">
        <f>январь!D381-февраль!E381</f>
        <v>430.67752754589378</v>
      </c>
      <c r="E381" s="40">
        <f t="shared" si="5"/>
        <v>0</v>
      </c>
      <c r="F381" s="36"/>
      <c r="G381" s="36"/>
      <c r="H381" s="36"/>
      <c r="I381" s="27"/>
      <c r="J381" s="36"/>
      <c r="K381" s="36"/>
      <c r="L381" s="36"/>
      <c r="M381" s="36"/>
      <c r="N381" s="36"/>
      <c r="O381" s="29"/>
      <c r="P381" s="36"/>
      <c r="Q381" s="29"/>
      <c r="R381" s="36"/>
      <c r="S381" s="36"/>
      <c r="T381" s="36"/>
      <c r="U381" s="36"/>
      <c r="V381" s="36"/>
      <c r="W381" s="36"/>
      <c r="X381" s="36"/>
      <c r="Y381" s="29"/>
      <c r="Z381" s="36"/>
      <c r="AA381" s="66"/>
      <c r="AB381" s="36"/>
      <c r="AC381" s="36"/>
      <c r="AD381" s="36"/>
      <c r="AE381" s="36"/>
      <c r="AF381" s="36"/>
      <c r="AG381" s="36"/>
      <c r="AH381" s="29"/>
      <c r="AI381" s="36"/>
      <c r="AJ381" s="29"/>
      <c r="AK381" s="36"/>
      <c r="AL381" s="36"/>
      <c r="AM381" s="36"/>
      <c r="AN381" s="29"/>
      <c r="AO381" s="36"/>
      <c r="AP381" s="29"/>
      <c r="AQ381" s="36"/>
      <c r="AR381" s="29"/>
      <c r="AS381" s="36"/>
      <c r="AT381" s="36"/>
      <c r="AU381" s="36"/>
      <c r="AV381" s="29"/>
      <c r="AW381" s="36"/>
      <c r="AX381" s="36"/>
      <c r="AY381" s="36"/>
      <c r="AZ381" s="29"/>
      <c r="BA381" s="36"/>
      <c r="BB381" s="36"/>
      <c r="BC381" s="36"/>
      <c r="BD381" s="36"/>
      <c r="BE381" s="36"/>
      <c r="BF381" s="36"/>
      <c r="BG381" s="36"/>
      <c r="BH381" s="36"/>
      <c r="BI381" s="36"/>
      <c r="BJ381" s="29"/>
      <c r="BK381" s="36"/>
      <c r="BL381" s="29"/>
      <c r="BM381" s="36"/>
      <c r="BN381" s="36"/>
      <c r="BO381" s="36"/>
      <c r="BP381" s="29"/>
      <c r="BQ381" s="36"/>
      <c r="BR381" s="29"/>
      <c r="BS381" s="36"/>
      <c r="BT381" s="36"/>
      <c r="BU381" s="36"/>
      <c r="BV381" s="36"/>
    </row>
    <row r="382" spans="1:75" x14ac:dyDescent="0.25">
      <c r="A382" s="16">
        <v>380</v>
      </c>
      <c r="B382" s="16">
        <v>3</v>
      </c>
      <c r="C382" s="31" t="s">
        <v>826</v>
      </c>
      <c r="D382" s="40">
        <f>январь!D382-февраль!E382</f>
        <v>-159.68694077294691</v>
      </c>
      <c r="E382" s="40">
        <f t="shared" si="5"/>
        <v>0</v>
      </c>
      <c r="F382" s="36"/>
      <c r="G382" s="36"/>
      <c r="H382" s="36"/>
      <c r="I382" s="27"/>
      <c r="J382" s="36"/>
      <c r="K382" s="36"/>
      <c r="L382" s="36"/>
      <c r="M382" s="36"/>
      <c r="N382" s="36"/>
      <c r="O382" s="29"/>
      <c r="P382" s="36"/>
      <c r="Q382" s="29"/>
      <c r="R382" s="36"/>
      <c r="S382" s="36"/>
      <c r="T382" s="36"/>
      <c r="U382" s="36"/>
      <c r="V382" s="36"/>
      <c r="W382" s="36"/>
      <c r="X382" s="36"/>
      <c r="Y382" s="29"/>
      <c r="Z382" s="36"/>
      <c r="AA382" s="66"/>
      <c r="AB382" s="36"/>
      <c r="AC382" s="36"/>
      <c r="AD382" s="36"/>
      <c r="AE382" s="36"/>
      <c r="AF382" s="36"/>
      <c r="AG382" s="36"/>
      <c r="AH382" s="29"/>
      <c r="AI382" s="36"/>
      <c r="AJ382" s="29"/>
      <c r="AK382" s="36"/>
      <c r="AL382" s="36"/>
      <c r="AM382" s="36"/>
      <c r="AN382" s="29"/>
      <c r="AO382" s="36"/>
      <c r="AP382" s="29"/>
      <c r="AQ382" s="36"/>
      <c r="AR382" s="29"/>
      <c r="AS382" s="36"/>
      <c r="AT382" s="36"/>
      <c r="AU382" s="36"/>
      <c r="AV382" s="29"/>
      <c r="AW382" s="36"/>
      <c r="AX382" s="36"/>
      <c r="AY382" s="36"/>
      <c r="AZ382" s="29"/>
      <c r="BA382" s="36"/>
      <c r="BB382" s="36"/>
      <c r="BC382" s="36"/>
      <c r="BD382" s="36"/>
      <c r="BE382" s="36"/>
      <c r="BF382" s="36"/>
      <c r="BG382" s="36"/>
      <c r="BH382" s="36"/>
      <c r="BI382" s="36"/>
      <c r="BJ382" s="29"/>
      <c r="BK382" s="36"/>
      <c r="BL382" s="29"/>
      <c r="BM382" s="36"/>
      <c r="BN382" s="36"/>
      <c r="BO382" s="36"/>
      <c r="BP382" s="29"/>
      <c r="BQ382" s="36"/>
      <c r="BR382" s="29"/>
      <c r="BS382" s="36"/>
      <c r="BT382" s="36"/>
      <c r="BU382" s="36"/>
      <c r="BV382" s="36"/>
    </row>
    <row r="383" spans="1:75" s="86" customFormat="1" x14ac:dyDescent="0.25">
      <c r="A383" s="79">
        <v>381</v>
      </c>
      <c r="B383" s="79">
        <v>3</v>
      </c>
      <c r="C383" s="80" t="s">
        <v>827</v>
      </c>
      <c r="D383" s="40">
        <f>январь!D383-февраль!E383</f>
        <v>-87.680296241545904</v>
      </c>
      <c r="E383" s="81">
        <f t="shared" si="5"/>
        <v>1.1659999999999999</v>
      </c>
      <c r="F383" s="82"/>
      <c r="G383" s="82"/>
      <c r="H383" s="82"/>
      <c r="I383" s="83"/>
      <c r="J383" s="82"/>
      <c r="K383" s="82"/>
      <c r="L383" s="82"/>
      <c r="M383" s="82"/>
      <c r="N383" s="82"/>
      <c r="O383" s="84"/>
      <c r="P383" s="82"/>
      <c r="Q383" s="84"/>
      <c r="R383" s="82"/>
      <c r="S383" s="82"/>
      <c r="T383" s="82"/>
      <c r="U383" s="82"/>
      <c r="V383" s="82"/>
      <c r="W383" s="82"/>
      <c r="X383" s="82"/>
      <c r="Y383" s="84"/>
      <c r="Z383" s="82"/>
      <c r="AA383" s="85"/>
      <c r="AB383" s="82"/>
      <c r="AC383" s="82"/>
      <c r="AD383" s="82"/>
      <c r="AE383" s="82"/>
      <c r="AF383" s="82"/>
      <c r="AG383" s="82"/>
      <c r="AH383" s="84"/>
      <c r="AI383" s="82"/>
      <c r="AJ383" s="84"/>
      <c r="AK383" s="82"/>
      <c r="AL383" s="82"/>
      <c r="AM383" s="82"/>
      <c r="AN383" s="84"/>
      <c r="AO383" s="82"/>
      <c r="AP383" s="84"/>
      <c r="AQ383" s="82"/>
      <c r="AR383" s="84"/>
      <c r="AS383" s="82"/>
      <c r="AT383" s="82"/>
      <c r="AU383" s="82"/>
      <c r="AV383" s="84"/>
      <c r="AW383" s="82"/>
      <c r="AX383" s="82"/>
      <c r="AY383" s="82"/>
      <c r="AZ383" s="84"/>
      <c r="BA383" s="82"/>
      <c r="BB383" s="82"/>
      <c r="BC383" s="82"/>
      <c r="BD383" s="82"/>
      <c r="BE383" s="82"/>
      <c r="BF383" s="82"/>
      <c r="BG383" s="82"/>
      <c r="BH383" s="82"/>
      <c r="BI383" s="82"/>
      <c r="BJ383" s="84"/>
      <c r="BK383" s="82"/>
      <c r="BL383" s="84"/>
      <c r="BM383" s="82"/>
      <c r="BN383" s="82"/>
      <c r="BO383" s="82"/>
      <c r="BP383" s="84">
        <v>1</v>
      </c>
      <c r="BQ383" s="82">
        <v>1.1659999999999999</v>
      </c>
      <c r="BR383" s="84"/>
      <c r="BS383" s="82"/>
      <c r="BT383" s="82"/>
      <c r="BU383" s="82"/>
      <c r="BV383" s="82"/>
    </row>
    <row r="384" spans="1:75" x14ac:dyDescent="0.25">
      <c r="A384" s="16">
        <v>382</v>
      </c>
      <c r="B384" s="16">
        <v>3</v>
      </c>
      <c r="C384" s="31" t="s">
        <v>828</v>
      </c>
      <c r="D384" s="40">
        <f>январь!D384-февраль!E384</f>
        <v>525.33366043285025</v>
      </c>
      <c r="E384" s="40">
        <f t="shared" si="5"/>
        <v>0</v>
      </c>
      <c r="F384" s="36"/>
      <c r="G384" s="36"/>
      <c r="H384" s="36"/>
      <c r="I384" s="27"/>
      <c r="J384" s="36"/>
      <c r="K384" s="36"/>
      <c r="L384" s="36"/>
      <c r="M384" s="36"/>
      <c r="N384" s="36"/>
      <c r="O384" s="29"/>
      <c r="P384" s="36"/>
      <c r="Q384" s="29"/>
      <c r="R384" s="36"/>
      <c r="S384" s="36"/>
      <c r="T384" s="36"/>
      <c r="U384" s="36"/>
      <c r="V384" s="36"/>
      <c r="W384" s="36"/>
      <c r="X384" s="36"/>
      <c r="Y384" s="29"/>
      <c r="Z384" s="36"/>
      <c r="AA384" s="66"/>
      <c r="AB384" s="36"/>
      <c r="AC384" s="36"/>
      <c r="AD384" s="36"/>
      <c r="AE384" s="36"/>
      <c r="AF384" s="36"/>
      <c r="AG384" s="36"/>
      <c r="AH384" s="29"/>
      <c r="AI384" s="36"/>
      <c r="AJ384" s="29"/>
      <c r="AK384" s="36"/>
      <c r="AL384" s="36"/>
      <c r="AM384" s="36"/>
      <c r="AN384" s="29"/>
      <c r="AO384" s="36"/>
      <c r="AP384" s="29"/>
      <c r="AQ384" s="36"/>
      <c r="AR384" s="29"/>
      <c r="AS384" s="36"/>
      <c r="AT384" s="36"/>
      <c r="AU384" s="36"/>
      <c r="AV384" s="29"/>
      <c r="AW384" s="36"/>
      <c r="AX384" s="36"/>
      <c r="AY384" s="36"/>
      <c r="AZ384" s="29"/>
      <c r="BA384" s="36"/>
      <c r="BB384" s="36"/>
      <c r="BC384" s="36"/>
      <c r="BD384" s="36"/>
      <c r="BE384" s="36"/>
      <c r="BF384" s="36"/>
      <c r="BG384" s="36"/>
      <c r="BH384" s="36"/>
      <c r="BI384" s="36"/>
      <c r="BJ384" s="29"/>
      <c r="BK384" s="36"/>
      <c r="BL384" s="29"/>
      <c r="BM384" s="36"/>
      <c r="BN384" s="36"/>
      <c r="BO384" s="36"/>
      <c r="BP384" s="29"/>
      <c r="BQ384" s="36"/>
      <c r="BR384" s="29"/>
      <c r="BS384" s="36"/>
      <c r="BT384" s="36"/>
      <c r="BU384" s="36"/>
      <c r="BV384" s="36"/>
    </row>
    <row r="385" spans="1:75" s="86" customFormat="1" x14ac:dyDescent="0.25">
      <c r="A385" s="79">
        <v>383</v>
      </c>
      <c r="B385" s="79">
        <v>3</v>
      </c>
      <c r="C385" s="80" t="s">
        <v>829</v>
      </c>
      <c r="D385" s="40">
        <f>январь!D385-февраль!E385</f>
        <v>-1075.5631734685992</v>
      </c>
      <c r="E385" s="81">
        <f t="shared" si="5"/>
        <v>1.722</v>
      </c>
      <c r="F385" s="82"/>
      <c r="G385" s="82"/>
      <c r="H385" s="82"/>
      <c r="I385" s="83"/>
      <c r="J385" s="82"/>
      <c r="K385" s="82"/>
      <c r="L385" s="82"/>
      <c r="M385" s="82"/>
      <c r="N385" s="82"/>
      <c r="O385" s="84"/>
      <c r="P385" s="82"/>
      <c r="Q385" s="84"/>
      <c r="R385" s="82"/>
      <c r="S385" s="82"/>
      <c r="T385" s="82"/>
      <c r="U385" s="82"/>
      <c r="V385" s="82"/>
      <c r="W385" s="82"/>
      <c r="X385" s="82"/>
      <c r="Y385" s="84"/>
      <c r="Z385" s="82"/>
      <c r="AA385" s="85"/>
      <c r="AB385" s="82"/>
      <c r="AC385" s="82"/>
      <c r="AD385" s="82"/>
      <c r="AE385" s="82"/>
      <c r="AF385" s="82"/>
      <c r="AG385" s="82"/>
      <c r="AH385" s="84"/>
      <c r="AI385" s="82"/>
      <c r="AJ385" s="84"/>
      <c r="AK385" s="82"/>
      <c r="AL385" s="82"/>
      <c r="AM385" s="82"/>
      <c r="AN385" s="84"/>
      <c r="AO385" s="82"/>
      <c r="AP385" s="84"/>
      <c r="AQ385" s="82"/>
      <c r="AR385" s="84"/>
      <c r="AS385" s="82"/>
      <c r="AT385" s="82"/>
      <c r="AU385" s="82"/>
      <c r="AV385" s="84"/>
      <c r="AW385" s="82"/>
      <c r="AX385" s="82"/>
      <c r="AY385" s="82"/>
      <c r="AZ385" s="84"/>
      <c r="BA385" s="82"/>
      <c r="BB385" s="82"/>
      <c r="BC385" s="82"/>
      <c r="BD385" s="82"/>
      <c r="BE385" s="82"/>
      <c r="BF385" s="82"/>
      <c r="BG385" s="82"/>
      <c r="BH385" s="82"/>
      <c r="BI385" s="82"/>
      <c r="BJ385" s="84"/>
      <c r="BK385" s="82"/>
      <c r="BL385" s="84"/>
      <c r="BM385" s="82"/>
      <c r="BN385" s="82"/>
      <c r="BO385" s="82"/>
      <c r="BP385" s="84"/>
      <c r="BQ385" s="82"/>
      <c r="BR385" s="84"/>
      <c r="BS385" s="82"/>
      <c r="BT385" s="82"/>
      <c r="BU385" s="82"/>
      <c r="BV385" s="82">
        <v>1.722</v>
      </c>
      <c r="BW385" s="86" t="s">
        <v>1070</v>
      </c>
    </row>
    <row r="386" spans="1:75" x14ac:dyDescent="0.25">
      <c r="A386" s="16">
        <v>384</v>
      </c>
      <c r="B386" s="16">
        <v>3</v>
      </c>
      <c r="C386" s="31" t="s">
        <v>830</v>
      </c>
      <c r="D386" s="40">
        <f>январь!D386-февраль!E386</f>
        <v>129.77854319806764</v>
      </c>
      <c r="E386" s="40">
        <f t="shared" si="5"/>
        <v>0</v>
      </c>
      <c r="F386" s="36"/>
      <c r="G386" s="36"/>
      <c r="H386" s="36"/>
      <c r="I386" s="27"/>
      <c r="J386" s="36"/>
      <c r="K386" s="36"/>
      <c r="L386" s="36"/>
      <c r="M386" s="36"/>
      <c r="N386" s="36"/>
      <c r="O386" s="29"/>
      <c r="P386" s="36"/>
      <c r="Q386" s="29"/>
      <c r="R386" s="36"/>
      <c r="S386" s="36"/>
      <c r="T386" s="36"/>
      <c r="U386" s="36"/>
      <c r="V386" s="36"/>
      <c r="W386" s="36"/>
      <c r="X386" s="36"/>
      <c r="Y386" s="29"/>
      <c r="Z386" s="36"/>
      <c r="AA386" s="66"/>
      <c r="AB386" s="36"/>
      <c r="AC386" s="36"/>
      <c r="AD386" s="36"/>
      <c r="AE386" s="36"/>
      <c r="AF386" s="36"/>
      <c r="AG386" s="36"/>
      <c r="AH386" s="29"/>
      <c r="AI386" s="36"/>
      <c r="AJ386" s="29"/>
      <c r="AK386" s="36"/>
      <c r="AL386" s="36"/>
      <c r="AM386" s="36"/>
      <c r="AN386" s="29"/>
      <c r="AO386" s="36"/>
      <c r="AP386" s="29"/>
      <c r="AQ386" s="36"/>
      <c r="AR386" s="29"/>
      <c r="AS386" s="36"/>
      <c r="AT386" s="36"/>
      <c r="AU386" s="36"/>
      <c r="AV386" s="29"/>
      <c r="AW386" s="36"/>
      <c r="AX386" s="36"/>
      <c r="AY386" s="36"/>
      <c r="AZ386" s="29"/>
      <c r="BA386" s="36"/>
      <c r="BB386" s="36"/>
      <c r="BC386" s="36"/>
      <c r="BD386" s="36"/>
      <c r="BE386" s="36"/>
      <c r="BF386" s="36"/>
      <c r="BG386" s="36"/>
      <c r="BH386" s="36"/>
      <c r="BI386" s="36"/>
      <c r="BJ386" s="29"/>
      <c r="BK386" s="36"/>
      <c r="BL386" s="29"/>
      <c r="BM386" s="36"/>
      <c r="BN386" s="36"/>
      <c r="BO386" s="36"/>
      <c r="BP386" s="29"/>
      <c r="BQ386" s="36"/>
      <c r="BR386" s="29"/>
      <c r="BS386" s="36"/>
      <c r="BT386" s="36"/>
      <c r="BU386" s="36"/>
      <c r="BV386" s="36"/>
    </row>
    <row r="387" spans="1:75" x14ac:dyDescent="0.25">
      <c r="A387" s="16">
        <v>385</v>
      </c>
      <c r="B387" s="16">
        <v>3</v>
      </c>
      <c r="C387" s="31" t="s">
        <v>831</v>
      </c>
      <c r="D387" s="40">
        <f>январь!D387-февраль!E387</f>
        <v>-281.72760021256039</v>
      </c>
      <c r="E387" s="40">
        <f t="shared" si="5"/>
        <v>0</v>
      </c>
      <c r="F387" s="36"/>
      <c r="G387" s="36"/>
      <c r="H387" s="36"/>
      <c r="I387" s="27"/>
      <c r="J387" s="36"/>
      <c r="K387" s="36"/>
      <c r="L387" s="36"/>
      <c r="M387" s="36"/>
      <c r="N387" s="36"/>
      <c r="O387" s="29"/>
      <c r="P387" s="36"/>
      <c r="Q387" s="29"/>
      <c r="R387" s="36"/>
      <c r="S387" s="36"/>
      <c r="T387" s="36"/>
      <c r="U387" s="36"/>
      <c r="V387" s="36"/>
      <c r="W387" s="36"/>
      <c r="X387" s="36"/>
      <c r="Y387" s="29"/>
      <c r="Z387" s="36"/>
      <c r="AA387" s="66"/>
      <c r="AB387" s="36"/>
      <c r="AC387" s="36"/>
      <c r="AD387" s="36"/>
      <c r="AE387" s="36"/>
      <c r="AF387" s="36"/>
      <c r="AG387" s="36"/>
      <c r="AH387" s="29"/>
      <c r="AI387" s="36"/>
      <c r="AJ387" s="29"/>
      <c r="AK387" s="36"/>
      <c r="AL387" s="36"/>
      <c r="AM387" s="36"/>
      <c r="AN387" s="29"/>
      <c r="AO387" s="36"/>
      <c r="AP387" s="29"/>
      <c r="AQ387" s="36"/>
      <c r="AR387" s="29"/>
      <c r="AS387" s="36"/>
      <c r="AT387" s="36"/>
      <c r="AU387" s="36"/>
      <c r="AV387" s="29"/>
      <c r="AW387" s="36"/>
      <c r="AX387" s="36"/>
      <c r="AY387" s="36"/>
      <c r="AZ387" s="29"/>
      <c r="BA387" s="36"/>
      <c r="BB387" s="36"/>
      <c r="BC387" s="36"/>
      <c r="BD387" s="36"/>
      <c r="BE387" s="36"/>
      <c r="BF387" s="36"/>
      <c r="BG387" s="36"/>
      <c r="BH387" s="36"/>
      <c r="BI387" s="36"/>
      <c r="BJ387" s="29"/>
      <c r="BK387" s="36"/>
      <c r="BL387" s="29"/>
      <c r="BM387" s="36"/>
      <c r="BN387" s="36"/>
      <c r="BO387" s="36"/>
      <c r="BP387" s="29"/>
      <c r="BQ387" s="36"/>
      <c r="BR387" s="29"/>
      <c r="BS387" s="36"/>
      <c r="BT387" s="36"/>
      <c r="BU387" s="36"/>
      <c r="BV387" s="36"/>
    </row>
    <row r="388" spans="1:75" x14ac:dyDescent="0.25">
      <c r="A388" s="16">
        <v>386</v>
      </c>
      <c r="B388" s="16">
        <v>3</v>
      </c>
      <c r="C388" s="31" t="s">
        <v>934</v>
      </c>
      <c r="D388" s="40">
        <f>январь!D388-февраль!E388</f>
        <v>70.987750917874394</v>
      </c>
      <c r="E388" s="40">
        <f t="shared" ref="E388:E450" si="6">G388+H388+J388+L388+N388+P388+R388+T388+V388+X388+Z388+AC388+AE388+AG388+AI388+AK388+AM388+AO388+AQ388+AS388+AU388+AW388+AY388+BA388+BC388+BE388+BG388+BI388+BK388+BM388+BO388+BQ388+BS388+BU388+BV388</f>
        <v>0</v>
      </c>
      <c r="F388" s="36"/>
      <c r="G388" s="36"/>
      <c r="H388" s="36"/>
      <c r="I388" s="27"/>
      <c r="J388" s="36"/>
      <c r="K388" s="36"/>
      <c r="L388" s="36"/>
      <c r="M388" s="36"/>
      <c r="N388" s="36"/>
      <c r="O388" s="29"/>
      <c r="P388" s="36"/>
      <c r="Q388" s="29"/>
      <c r="R388" s="36"/>
      <c r="S388" s="36"/>
      <c r="T388" s="36"/>
      <c r="U388" s="36"/>
      <c r="V388" s="36"/>
      <c r="W388" s="36"/>
      <c r="X388" s="36"/>
      <c r="Y388" s="29"/>
      <c r="Z388" s="36"/>
      <c r="AA388" s="66"/>
      <c r="AB388" s="36"/>
      <c r="AC388" s="36"/>
      <c r="AD388" s="36"/>
      <c r="AE388" s="36"/>
      <c r="AF388" s="36"/>
      <c r="AG388" s="36"/>
      <c r="AH388" s="29"/>
      <c r="AI388" s="36"/>
      <c r="AJ388" s="29"/>
      <c r="AK388" s="36"/>
      <c r="AL388" s="36"/>
      <c r="AM388" s="36"/>
      <c r="AN388" s="29"/>
      <c r="AO388" s="36"/>
      <c r="AP388" s="29"/>
      <c r="AQ388" s="36"/>
      <c r="AR388" s="29"/>
      <c r="AS388" s="36"/>
      <c r="AT388" s="36"/>
      <c r="AU388" s="36"/>
      <c r="AV388" s="29"/>
      <c r="AW388" s="36"/>
      <c r="AX388" s="36"/>
      <c r="AY388" s="36"/>
      <c r="AZ388" s="29"/>
      <c r="BA388" s="36"/>
      <c r="BB388" s="36"/>
      <c r="BC388" s="36"/>
      <c r="BD388" s="36"/>
      <c r="BE388" s="36"/>
      <c r="BF388" s="36"/>
      <c r="BG388" s="36"/>
      <c r="BH388" s="36"/>
      <c r="BI388" s="36"/>
      <c r="BJ388" s="29"/>
      <c r="BK388" s="36"/>
      <c r="BL388" s="29"/>
      <c r="BM388" s="36"/>
      <c r="BN388" s="36"/>
      <c r="BO388" s="36"/>
      <c r="BP388" s="29"/>
      <c r="BQ388" s="36"/>
      <c r="BR388" s="29"/>
      <c r="BS388" s="36"/>
      <c r="BT388" s="36"/>
      <c r="BU388" s="36"/>
      <c r="BV388" s="36"/>
    </row>
    <row r="389" spans="1:75" s="86" customFormat="1" x14ac:dyDescent="0.25">
      <c r="A389" s="79">
        <v>387</v>
      </c>
      <c r="B389" s="79">
        <v>3</v>
      </c>
      <c r="C389" s="80" t="s">
        <v>935</v>
      </c>
      <c r="D389" s="40">
        <f>январь!D389-февраль!E389</f>
        <v>-106.10504773913043</v>
      </c>
      <c r="E389" s="81">
        <f t="shared" si="6"/>
        <v>1.694</v>
      </c>
      <c r="F389" s="82"/>
      <c r="G389" s="82"/>
      <c r="H389" s="82"/>
      <c r="I389" s="83"/>
      <c r="J389" s="82"/>
      <c r="K389" s="82"/>
      <c r="L389" s="82"/>
      <c r="M389" s="82"/>
      <c r="N389" s="82"/>
      <c r="O389" s="84"/>
      <c r="P389" s="82"/>
      <c r="Q389" s="84"/>
      <c r="R389" s="82"/>
      <c r="S389" s="82"/>
      <c r="T389" s="82"/>
      <c r="U389" s="82"/>
      <c r="V389" s="82"/>
      <c r="W389" s="82"/>
      <c r="X389" s="82"/>
      <c r="Y389" s="84"/>
      <c r="Z389" s="82"/>
      <c r="AA389" s="85"/>
      <c r="AB389" s="82"/>
      <c r="AC389" s="82"/>
      <c r="AD389" s="82"/>
      <c r="AE389" s="82"/>
      <c r="AF389" s="82"/>
      <c r="AG389" s="82"/>
      <c r="AH389" s="84"/>
      <c r="AI389" s="82"/>
      <c r="AJ389" s="84"/>
      <c r="AK389" s="82"/>
      <c r="AL389" s="82"/>
      <c r="AM389" s="82"/>
      <c r="AN389" s="84"/>
      <c r="AO389" s="82"/>
      <c r="AP389" s="84"/>
      <c r="AQ389" s="82"/>
      <c r="AR389" s="84"/>
      <c r="AS389" s="82"/>
      <c r="AT389" s="82"/>
      <c r="AU389" s="82"/>
      <c r="AV389" s="84"/>
      <c r="AW389" s="82"/>
      <c r="AX389" s="82"/>
      <c r="AY389" s="82"/>
      <c r="AZ389" s="84"/>
      <c r="BA389" s="82"/>
      <c r="BB389" s="82"/>
      <c r="BC389" s="82"/>
      <c r="BD389" s="82"/>
      <c r="BE389" s="82"/>
      <c r="BF389" s="82"/>
      <c r="BG389" s="82"/>
      <c r="BH389" s="82"/>
      <c r="BI389" s="82"/>
      <c r="BJ389" s="84"/>
      <c r="BK389" s="82"/>
      <c r="BL389" s="84"/>
      <c r="BM389" s="82"/>
      <c r="BN389" s="82">
        <v>0.01</v>
      </c>
      <c r="BO389" s="82">
        <v>1.694</v>
      </c>
      <c r="BP389" s="84"/>
      <c r="BQ389" s="82"/>
      <c r="BR389" s="84"/>
      <c r="BS389" s="82"/>
      <c r="BT389" s="82"/>
      <c r="BU389" s="82"/>
      <c r="BV389" s="82"/>
    </row>
    <row r="390" spans="1:75" x14ac:dyDescent="0.25">
      <c r="A390" s="16">
        <v>388</v>
      </c>
      <c r="B390" s="16">
        <v>3</v>
      </c>
      <c r="C390" s="31" t="s">
        <v>936</v>
      </c>
      <c r="D390" s="40">
        <f>январь!D390-февраль!E390</f>
        <v>-741.71493002898546</v>
      </c>
      <c r="E390" s="40">
        <f t="shared" si="6"/>
        <v>0</v>
      </c>
      <c r="F390" s="36"/>
      <c r="G390" s="36"/>
      <c r="H390" s="36"/>
      <c r="I390" s="27"/>
      <c r="J390" s="36"/>
      <c r="K390" s="36"/>
      <c r="L390" s="36"/>
      <c r="M390" s="36"/>
      <c r="N390" s="36"/>
      <c r="O390" s="29"/>
      <c r="P390" s="36"/>
      <c r="Q390" s="29"/>
      <c r="R390" s="36"/>
      <c r="S390" s="36"/>
      <c r="T390" s="36"/>
      <c r="U390" s="36"/>
      <c r="V390" s="36"/>
      <c r="W390" s="36"/>
      <c r="X390" s="36"/>
      <c r="Y390" s="29"/>
      <c r="Z390" s="36"/>
      <c r="AA390" s="66"/>
      <c r="AB390" s="36"/>
      <c r="AC390" s="36"/>
      <c r="AD390" s="36"/>
      <c r="AE390" s="36"/>
      <c r="AF390" s="36"/>
      <c r="AG390" s="36"/>
      <c r="AH390" s="29"/>
      <c r="AI390" s="36"/>
      <c r="AJ390" s="29"/>
      <c r="AK390" s="36"/>
      <c r="AL390" s="36"/>
      <c r="AM390" s="36"/>
      <c r="AN390" s="29"/>
      <c r="AO390" s="36"/>
      <c r="AP390" s="29"/>
      <c r="AQ390" s="36"/>
      <c r="AR390" s="29"/>
      <c r="AS390" s="36"/>
      <c r="AT390" s="36"/>
      <c r="AU390" s="36"/>
      <c r="AV390" s="29"/>
      <c r="AW390" s="36"/>
      <c r="AX390" s="36"/>
      <c r="AY390" s="36"/>
      <c r="AZ390" s="29"/>
      <c r="BA390" s="36"/>
      <c r="BB390" s="36"/>
      <c r="BC390" s="36"/>
      <c r="BD390" s="36"/>
      <c r="BE390" s="36"/>
      <c r="BF390" s="36"/>
      <c r="BG390" s="36"/>
      <c r="BH390" s="36"/>
      <c r="BI390" s="36"/>
      <c r="BJ390" s="29"/>
      <c r="BK390" s="36"/>
      <c r="BL390" s="29"/>
      <c r="BM390" s="36"/>
      <c r="BN390" s="36"/>
      <c r="BO390" s="36"/>
      <c r="BP390" s="29"/>
      <c r="BQ390" s="36"/>
      <c r="BR390" s="29"/>
      <c r="BS390" s="36"/>
      <c r="BT390" s="36"/>
      <c r="BU390" s="36"/>
      <c r="BV390" s="36"/>
    </row>
    <row r="391" spans="1:75" s="86" customFormat="1" x14ac:dyDescent="0.25">
      <c r="A391" s="79">
        <v>389</v>
      </c>
      <c r="B391" s="79">
        <v>3</v>
      </c>
      <c r="C391" s="80" t="s">
        <v>921</v>
      </c>
      <c r="D391" s="40">
        <f>январь!D391-февраль!E391</f>
        <v>113.71757193236712</v>
      </c>
      <c r="E391" s="81">
        <f t="shared" si="6"/>
        <v>10.817</v>
      </c>
      <c r="F391" s="82"/>
      <c r="G391" s="82"/>
      <c r="H391" s="82"/>
      <c r="I391" s="83"/>
      <c r="J391" s="82"/>
      <c r="K391" s="82"/>
      <c r="L391" s="82"/>
      <c r="M391" s="82"/>
      <c r="N391" s="82"/>
      <c r="O391" s="84"/>
      <c r="P391" s="82"/>
      <c r="Q391" s="84"/>
      <c r="R391" s="82"/>
      <c r="S391" s="82"/>
      <c r="T391" s="82"/>
      <c r="U391" s="82"/>
      <c r="V391" s="82"/>
      <c r="W391" s="82"/>
      <c r="X391" s="82"/>
      <c r="Y391" s="84"/>
      <c r="Z391" s="82"/>
      <c r="AA391" s="85"/>
      <c r="AB391" s="82"/>
      <c r="AC391" s="82"/>
      <c r="AD391" s="82"/>
      <c r="AE391" s="82"/>
      <c r="AF391" s="82"/>
      <c r="AG391" s="82"/>
      <c r="AH391" s="84"/>
      <c r="AI391" s="82"/>
      <c r="AJ391" s="84"/>
      <c r="AK391" s="82"/>
      <c r="AL391" s="82"/>
      <c r="AM391" s="82"/>
      <c r="AN391" s="84"/>
      <c r="AO391" s="82"/>
      <c r="AP391" s="84"/>
      <c r="AQ391" s="82"/>
      <c r="AR391" s="84"/>
      <c r="AS391" s="82"/>
      <c r="AT391" s="82"/>
      <c r="AU391" s="82"/>
      <c r="AV391" s="84"/>
      <c r="AW391" s="82"/>
      <c r="AX391" s="82"/>
      <c r="AY391" s="82"/>
      <c r="AZ391" s="84"/>
      <c r="BA391" s="82"/>
      <c r="BB391" s="82"/>
      <c r="BC391" s="82"/>
      <c r="BD391" s="82"/>
      <c r="BE391" s="82"/>
      <c r="BF391" s="82">
        <v>0.01</v>
      </c>
      <c r="BG391" s="82">
        <v>10.817</v>
      </c>
      <c r="BH391" s="82"/>
      <c r="BI391" s="82"/>
      <c r="BJ391" s="84"/>
      <c r="BK391" s="82"/>
      <c r="BL391" s="84"/>
      <c r="BM391" s="82"/>
      <c r="BN391" s="82"/>
      <c r="BO391" s="82"/>
      <c r="BP391" s="84"/>
      <c r="BQ391" s="82"/>
      <c r="BR391" s="84"/>
      <c r="BS391" s="82"/>
      <c r="BT391" s="82"/>
      <c r="BU391" s="82"/>
      <c r="BV391" s="82"/>
    </row>
    <row r="392" spans="1:75" x14ac:dyDescent="0.25">
      <c r="A392" s="16">
        <v>390</v>
      </c>
      <c r="B392" s="16">
        <v>3</v>
      </c>
      <c r="C392" s="31" t="s">
        <v>832</v>
      </c>
      <c r="D392" s="40">
        <f>январь!D392-февраль!E392</f>
        <v>-238.57070458937199</v>
      </c>
      <c r="E392" s="40">
        <f t="shared" si="6"/>
        <v>0</v>
      </c>
      <c r="F392" s="36"/>
      <c r="G392" s="36"/>
      <c r="H392" s="36"/>
      <c r="I392" s="27"/>
      <c r="J392" s="36"/>
      <c r="K392" s="36"/>
      <c r="L392" s="36"/>
      <c r="M392" s="36"/>
      <c r="N392" s="36"/>
      <c r="O392" s="29"/>
      <c r="P392" s="36"/>
      <c r="Q392" s="29"/>
      <c r="R392" s="36"/>
      <c r="S392" s="36"/>
      <c r="T392" s="36"/>
      <c r="U392" s="36"/>
      <c r="V392" s="36"/>
      <c r="W392" s="36"/>
      <c r="X392" s="36"/>
      <c r="Y392" s="29"/>
      <c r="Z392" s="36"/>
      <c r="AA392" s="66"/>
      <c r="AB392" s="36"/>
      <c r="AC392" s="36"/>
      <c r="AD392" s="36"/>
      <c r="AE392" s="36"/>
      <c r="AF392" s="36"/>
      <c r="AG392" s="36"/>
      <c r="AH392" s="29"/>
      <c r="AI392" s="36"/>
      <c r="AJ392" s="29"/>
      <c r="AK392" s="36"/>
      <c r="AL392" s="36"/>
      <c r="AM392" s="36"/>
      <c r="AN392" s="29"/>
      <c r="AO392" s="36"/>
      <c r="AP392" s="29"/>
      <c r="AQ392" s="36"/>
      <c r="AR392" s="29"/>
      <c r="AS392" s="36"/>
      <c r="AT392" s="36"/>
      <c r="AU392" s="36"/>
      <c r="AV392" s="29"/>
      <c r="AW392" s="36"/>
      <c r="AX392" s="36"/>
      <c r="AY392" s="36"/>
      <c r="AZ392" s="29"/>
      <c r="BA392" s="36"/>
      <c r="BB392" s="36"/>
      <c r="BC392" s="36"/>
      <c r="BD392" s="36"/>
      <c r="BE392" s="36"/>
      <c r="BF392" s="36"/>
      <c r="BG392" s="36"/>
      <c r="BH392" s="36"/>
      <c r="BI392" s="36"/>
      <c r="BJ392" s="29"/>
      <c r="BK392" s="36"/>
      <c r="BL392" s="29"/>
      <c r="BM392" s="36"/>
      <c r="BN392" s="36"/>
      <c r="BO392" s="36"/>
      <c r="BP392" s="29"/>
      <c r="BQ392" s="36"/>
      <c r="BR392" s="29"/>
      <c r="BS392" s="36"/>
      <c r="BT392" s="36"/>
      <c r="BU392" s="36"/>
      <c r="BV392" s="36"/>
    </row>
    <row r="393" spans="1:75" x14ac:dyDescent="0.25">
      <c r="A393" s="16">
        <v>391</v>
      </c>
      <c r="B393" s="16">
        <v>3</v>
      </c>
      <c r="C393" s="31" t="s">
        <v>833</v>
      </c>
      <c r="D393" s="40">
        <f>январь!D393-февраль!E393</f>
        <v>-791.09019522705307</v>
      </c>
      <c r="E393" s="40">
        <f t="shared" si="6"/>
        <v>0</v>
      </c>
      <c r="F393" s="36"/>
      <c r="G393" s="36"/>
      <c r="H393" s="36"/>
      <c r="I393" s="27"/>
      <c r="J393" s="36"/>
      <c r="K393" s="36"/>
      <c r="L393" s="36"/>
      <c r="M393" s="36"/>
      <c r="N393" s="36"/>
      <c r="O393" s="29"/>
      <c r="P393" s="36"/>
      <c r="Q393" s="29"/>
      <c r="R393" s="36"/>
      <c r="S393" s="36"/>
      <c r="T393" s="36"/>
      <c r="U393" s="36"/>
      <c r="V393" s="36"/>
      <c r="W393" s="36"/>
      <c r="X393" s="36"/>
      <c r="Y393" s="29"/>
      <c r="Z393" s="36"/>
      <c r="AA393" s="66"/>
      <c r="AB393" s="36"/>
      <c r="AC393" s="36"/>
      <c r="AD393" s="36"/>
      <c r="AE393" s="36"/>
      <c r="AF393" s="36"/>
      <c r="AG393" s="36"/>
      <c r="AH393" s="29"/>
      <c r="AI393" s="36"/>
      <c r="AJ393" s="29"/>
      <c r="AK393" s="36"/>
      <c r="AL393" s="36"/>
      <c r="AM393" s="36"/>
      <c r="AN393" s="29"/>
      <c r="AO393" s="36"/>
      <c r="AP393" s="29"/>
      <c r="AQ393" s="36"/>
      <c r="AR393" s="29"/>
      <c r="AS393" s="36"/>
      <c r="AT393" s="36"/>
      <c r="AU393" s="36"/>
      <c r="AV393" s="29"/>
      <c r="AW393" s="36"/>
      <c r="AX393" s="36"/>
      <c r="AY393" s="36"/>
      <c r="AZ393" s="29"/>
      <c r="BA393" s="36"/>
      <c r="BB393" s="36"/>
      <c r="BC393" s="36"/>
      <c r="BD393" s="36"/>
      <c r="BE393" s="36"/>
      <c r="BF393" s="36"/>
      <c r="BG393" s="36"/>
      <c r="BH393" s="36"/>
      <c r="BI393" s="36"/>
      <c r="BJ393" s="29"/>
      <c r="BK393" s="36"/>
      <c r="BL393" s="29"/>
      <c r="BM393" s="36"/>
      <c r="BN393" s="36"/>
      <c r="BO393" s="36"/>
      <c r="BP393" s="29"/>
      <c r="BQ393" s="36"/>
      <c r="BR393" s="29"/>
      <c r="BS393" s="36"/>
      <c r="BT393" s="36"/>
      <c r="BU393" s="36"/>
      <c r="BV393" s="36"/>
    </row>
    <row r="394" spans="1:75" x14ac:dyDescent="0.25">
      <c r="A394" s="16">
        <v>392</v>
      </c>
      <c r="B394" s="16">
        <v>3</v>
      </c>
      <c r="C394" s="31" t="s">
        <v>834</v>
      </c>
      <c r="D394" s="40">
        <f>январь!D394-февраль!E394</f>
        <v>107.76452279227053</v>
      </c>
      <c r="E394" s="40">
        <f t="shared" si="6"/>
        <v>0</v>
      </c>
      <c r="F394" s="36"/>
      <c r="G394" s="36"/>
      <c r="H394" s="36"/>
      <c r="I394" s="27"/>
      <c r="J394" s="36"/>
      <c r="K394" s="36"/>
      <c r="L394" s="36"/>
      <c r="M394" s="36"/>
      <c r="N394" s="36"/>
      <c r="O394" s="29"/>
      <c r="P394" s="36"/>
      <c r="Q394" s="29"/>
      <c r="R394" s="36"/>
      <c r="S394" s="36"/>
      <c r="T394" s="36"/>
      <c r="U394" s="36"/>
      <c r="V394" s="36"/>
      <c r="W394" s="36"/>
      <c r="X394" s="36"/>
      <c r="Y394" s="29"/>
      <c r="Z394" s="36"/>
      <c r="AA394" s="66"/>
      <c r="AB394" s="36"/>
      <c r="AC394" s="36"/>
      <c r="AD394" s="36"/>
      <c r="AE394" s="36"/>
      <c r="AF394" s="36"/>
      <c r="AG394" s="36"/>
      <c r="AH394" s="29"/>
      <c r="AI394" s="36"/>
      <c r="AJ394" s="29"/>
      <c r="AK394" s="36"/>
      <c r="AL394" s="36"/>
      <c r="AM394" s="36"/>
      <c r="AN394" s="29"/>
      <c r="AO394" s="36"/>
      <c r="AP394" s="29"/>
      <c r="AQ394" s="36"/>
      <c r="AR394" s="29"/>
      <c r="AS394" s="36"/>
      <c r="AT394" s="36"/>
      <c r="AU394" s="36"/>
      <c r="AV394" s="29"/>
      <c r="AW394" s="36"/>
      <c r="AX394" s="36"/>
      <c r="AY394" s="36"/>
      <c r="AZ394" s="29"/>
      <c r="BA394" s="36"/>
      <c r="BB394" s="36"/>
      <c r="BC394" s="36"/>
      <c r="BD394" s="36"/>
      <c r="BE394" s="36"/>
      <c r="BF394" s="36"/>
      <c r="BG394" s="36"/>
      <c r="BH394" s="36"/>
      <c r="BI394" s="36"/>
      <c r="BJ394" s="29"/>
      <c r="BK394" s="36"/>
      <c r="BL394" s="29"/>
      <c r="BM394" s="36"/>
      <c r="BN394" s="36"/>
      <c r="BO394" s="36"/>
      <c r="BP394" s="29"/>
      <c r="BQ394" s="36"/>
      <c r="BR394" s="29"/>
      <c r="BS394" s="36"/>
      <c r="BT394" s="36"/>
      <c r="BU394" s="36"/>
      <c r="BV394" s="36"/>
    </row>
    <row r="395" spans="1:75" x14ac:dyDescent="0.25">
      <c r="A395" s="16">
        <v>393</v>
      </c>
      <c r="B395" s="16">
        <v>3</v>
      </c>
      <c r="C395" s="31" t="s">
        <v>835</v>
      </c>
      <c r="D395" s="40">
        <f>январь!D395-февраль!E395</f>
        <v>188.98976496618354</v>
      </c>
      <c r="E395" s="40">
        <f t="shared" si="6"/>
        <v>0</v>
      </c>
      <c r="F395" s="36"/>
      <c r="G395" s="36"/>
      <c r="H395" s="36"/>
      <c r="I395" s="27"/>
      <c r="J395" s="36"/>
      <c r="K395" s="36"/>
      <c r="L395" s="36"/>
      <c r="M395" s="36"/>
      <c r="N395" s="36"/>
      <c r="O395" s="29"/>
      <c r="P395" s="36"/>
      <c r="Q395" s="29"/>
      <c r="R395" s="36"/>
      <c r="S395" s="36"/>
      <c r="T395" s="36"/>
      <c r="U395" s="36"/>
      <c r="V395" s="36"/>
      <c r="W395" s="36"/>
      <c r="X395" s="36"/>
      <c r="Y395" s="29"/>
      <c r="Z395" s="36"/>
      <c r="AA395" s="66"/>
      <c r="AB395" s="36"/>
      <c r="AC395" s="36"/>
      <c r="AD395" s="36"/>
      <c r="AE395" s="36"/>
      <c r="AF395" s="36"/>
      <c r="AG395" s="36"/>
      <c r="AH395" s="29"/>
      <c r="AI395" s="36"/>
      <c r="AJ395" s="29"/>
      <c r="AK395" s="36"/>
      <c r="AL395" s="36"/>
      <c r="AM395" s="36"/>
      <c r="AN395" s="29"/>
      <c r="AO395" s="36"/>
      <c r="AP395" s="29"/>
      <c r="AQ395" s="36"/>
      <c r="AR395" s="29"/>
      <c r="AS395" s="36"/>
      <c r="AT395" s="36"/>
      <c r="AU395" s="36"/>
      <c r="AV395" s="29"/>
      <c r="AW395" s="36"/>
      <c r="AX395" s="36"/>
      <c r="AY395" s="36"/>
      <c r="AZ395" s="29"/>
      <c r="BA395" s="36"/>
      <c r="BB395" s="36"/>
      <c r="BC395" s="36"/>
      <c r="BD395" s="36"/>
      <c r="BE395" s="36"/>
      <c r="BF395" s="36"/>
      <c r="BG395" s="36"/>
      <c r="BH395" s="36"/>
      <c r="BI395" s="36"/>
      <c r="BJ395" s="29"/>
      <c r="BK395" s="36"/>
      <c r="BL395" s="29"/>
      <c r="BM395" s="36"/>
      <c r="BN395" s="36"/>
      <c r="BO395" s="36"/>
      <c r="BP395" s="29"/>
      <c r="BQ395" s="36"/>
      <c r="BR395" s="29"/>
      <c r="BS395" s="36"/>
      <c r="BT395" s="36"/>
      <c r="BU395" s="36"/>
      <c r="BV395" s="36"/>
    </row>
    <row r="396" spans="1:75" x14ac:dyDescent="0.25">
      <c r="A396" s="16">
        <v>394</v>
      </c>
      <c r="B396" s="16">
        <v>3</v>
      </c>
      <c r="C396" s="31" t="s">
        <v>836</v>
      </c>
      <c r="D396" s="40">
        <f>январь!D396-февраль!E396</f>
        <v>208.1270805603865</v>
      </c>
      <c r="E396" s="40">
        <f t="shared" si="6"/>
        <v>0</v>
      </c>
      <c r="F396" s="36"/>
      <c r="G396" s="36"/>
      <c r="H396" s="36"/>
      <c r="I396" s="27"/>
      <c r="J396" s="36"/>
      <c r="K396" s="36"/>
      <c r="L396" s="36"/>
      <c r="M396" s="36"/>
      <c r="N396" s="36"/>
      <c r="O396" s="29"/>
      <c r="P396" s="36"/>
      <c r="Q396" s="29"/>
      <c r="R396" s="36"/>
      <c r="S396" s="36"/>
      <c r="T396" s="36"/>
      <c r="U396" s="36"/>
      <c r="V396" s="36"/>
      <c r="W396" s="36"/>
      <c r="X396" s="36"/>
      <c r="Y396" s="29"/>
      <c r="Z396" s="36"/>
      <c r="AA396" s="66"/>
      <c r="AB396" s="36"/>
      <c r="AC396" s="36"/>
      <c r="AD396" s="36"/>
      <c r="AE396" s="36"/>
      <c r="AF396" s="36"/>
      <c r="AG396" s="36"/>
      <c r="AH396" s="29"/>
      <c r="AI396" s="36"/>
      <c r="AJ396" s="29"/>
      <c r="AK396" s="36"/>
      <c r="AL396" s="36"/>
      <c r="AM396" s="36"/>
      <c r="AN396" s="29"/>
      <c r="AO396" s="36"/>
      <c r="AP396" s="29"/>
      <c r="AQ396" s="36"/>
      <c r="AR396" s="29"/>
      <c r="AS396" s="36"/>
      <c r="AT396" s="36"/>
      <c r="AU396" s="36"/>
      <c r="AV396" s="29"/>
      <c r="AW396" s="36"/>
      <c r="AX396" s="36"/>
      <c r="AY396" s="36"/>
      <c r="AZ396" s="29"/>
      <c r="BA396" s="36"/>
      <c r="BB396" s="36"/>
      <c r="BC396" s="36"/>
      <c r="BD396" s="36"/>
      <c r="BE396" s="36"/>
      <c r="BF396" s="36"/>
      <c r="BG396" s="36"/>
      <c r="BH396" s="36"/>
      <c r="BI396" s="36"/>
      <c r="BJ396" s="29"/>
      <c r="BK396" s="36"/>
      <c r="BL396" s="29"/>
      <c r="BM396" s="36"/>
      <c r="BN396" s="36"/>
      <c r="BO396" s="36"/>
      <c r="BP396" s="29"/>
      <c r="BQ396" s="36"/>
      <c r="BR396" s="29"/>
      <c r="BS396" s="36"/>
      <c r="BT396" s="36"/>
      <c r="BU396" s="36"/>
      <c r="BV396" s="36"/>
    </row>
    <row r="397" spans="1:75" x14ac:dyDescent="0.25">
      <c r="A397" s="16">
        <v>395</v>
      </c>
      <c r="B397" s="16">
        <v>3</v>
      </c>
      <c r="C397" s="31" t="s">
        <v>837</v>
      </c>
      <c r="D397" s="40">
        <f>январь!D397-февраль!E397</f>
        <v>81.93186019323673</v>
      </c>
      <c r="E397" s="40">
        <f t="shared" si="6"/>
        <v>0</v>
      </c>
      <c r="F397" s="36"/>
      <c r="G397" s="36"/>
      <c r="H397" s="36"/>
      <c r="I397" s="27"/>
      <c r="J397" s="36"/>
      <c r="K397" s="36"/>
      <c r="L397" s="36"/>
      <c r="M397" s="36"/>
      <c r="N397" s="36"/>
      <c r="O397" s="29"/>
      <c r="P397" s="36"/>
      <c r="Q397" s="29"/>
      <c r="R397" s="36"/>
      <c r="S397" s="36"/>
      <c r="T397" s="36"/>
      <c r="U397" s="36"/>
      <c r="V397" s="36"/>
      <c r="W397" s="36"/>
      <c r="X397" s="36"/>
      <c r="Y397" s="29"/>
      <c r="Z397" s="36"/>
      <c r="AA397" s="66"/>
      <c r="AB397" s="36"/>
      <c r="AC397" s="36"/>
      <c r="AD397" s="36"/>
      <c r="AE397" s="36"/>
      <c r="AF397" s="36"/>
      <c r="AG397" s="36"/>
      <c r="AH397" s="29"/>
      <c r="AI397" s="36"/>
      <c r="AJ397" s="29"/>
      <c r="AK397" s="36"/>
      <c r="AL397" s="36"/>
      <c r="AM397" s="36"/>
      <c r="AN397" s="29"/>
      <c r="AO397" s="36"/>
      <c r="AP397" s="29"/>
      <c r="AQ397" s="36"/>
      <c r="AR397" s="29"/>
      <c r="AS397" s="36"/>
      <c r="AT397" s="36"/>
      <c r="AU397" s="36"/>
      <c r="AV397" s="29"/>
      <c r="AW397" s="36"/>
      <c r="AX397" s="36"/>
      <c r="AY397" s="36"/>
      <c r="AZ397" s="29"/>
      <c r="BA397" s="36"/>
      <c r="BB397" s="36"/>
      <c r="BC397" s="36"/>
      <c r="BD397" s="36"/>
      <c r="BE397" s="36"/>
      <c r="BF397" s="36"/>
      <c r="BG397" s="36"/>
      <c r="BH397" s="36"/>
      <c r="BI397" s="36"/>
      <c r="BJ397" s="29"/>
      <c r="BK397" s="36"/>
      <c r="BL397" s="29"/>
      <c r="BM397" s="36"/>
      <c r="BN397" s="36"/>
      <c r="BO397" s="36"/>
      <c r="BP397" s="29"/>
      <c r="BQ397" s="36"/>
      <c r="BR397" s="29"/>
      <c r="BS397" s="36"/>
      <c r="BT397" s="36"/>
      <c r="BU397" s="36"/>
      <c r="BV397" s="36"/>
    </row>
    <row r="398" spans="1:75" s="86" customFormat="1" x14ac:dyDescent="0.25">
      <c r="A398" s="79">
        <v>396</v>
      </c>
      <c r="B398" s="79">
        <v>3</v>
      </c>
      <c r="C398" s="80" t="s">
        <v>1087</v>
      </c>
      <c r="D398" s="40">
        <f>январь!D398-февраль!E398</f>
        <v>153.81365463768117</v>
      </c>
      <c r="E398" s="81">
        <f t="shared" si="6"/>
        <v>5.4960000000000004</v>
      </c>
      <c r="F398" s="82"/>
      <c r="G398" s="82"/>
      <c r="H398" s="82"/>
      <c r="I398" s="83"/>
      <c r="J398" s="82"/>
      <c r="K398" s="82"/>
      <c r="L398" s="82"/>
      <c r="M398" s="82"/>
      <c r="N398" s="82"/>
      <c r="O398" s="84"/>
      <c r="P398" s="82"/>
      <c r="Q398" s="84"/>
      <c r="R398" s="82"/>
      <c r="S398" s="82"/>
      <c r="T398" s="82"/>
      <c r="U398" s="82"/>
      <c r="V398" s="82"/>
      <c r="W398" s="82"/>
      <c r="X398" s="82"/>
      <c r="Y398" s="84"/>
      <c r="Z398" s="82"/>
      <c r="AA398" s="85"/>
      <c r="AB398" s="82"/>
      <c r="AC398" s="82"/>
      <c r="AD398" s="82"/>
      <c r="AE398" s="82"/>
      <c r="AF398" s="82"/>
      <c r="AG398" s="82"/>
      <c r="AH398" s="84"/>
      <c r="AI398" s="82"/>
      <c r="AJ398" s="84"/>
      <c r="AK398" s="82"/>
      <c r="AL398" s="82"/>
      <c r="AM398" s="82"/>
      <c r="AN398" s="84"/>
      <c r="AO398" s="82"/>
      <c r="AP398" s="84"/>
      <c r="AQ398" s="82"/>
      <c r="AR398" s="84"/>
      <c r="AS398" s="82"/>
      <c r="AT398" s="82"/>
      <c r="AU398" s="82"/>
      <c r="AV398" s="84"/>
      <c r="AW398" s="82"/>
      <c r="AX398" s="82"/>
      <c r="AY398" s="82"/>
      <c r="AZ398" s="84"/>
      <c r="BA398" s="82"/>
      <c r="BB398" s="82"/>
      <c r="BC398" s="82"/>
      <c r="BD398" s="82"/>
      <c r="BE398" s="82"/>
      <c r="BF398" s="82"/>
      <c r="BG398" s="82"/>
      <c r="BH398" s="82"/>
      <c r="BI398" s="82"/>
      <c r="BJ398" s="84"/>
      <c r="BK398" s="82"/>
      <c r="BL398" s="84"/>
      <c r="BM398" s="82"/>
      <c r="BN398" s="82"/>
      <c r="BO398" s="82"/>
      <c r="BP398" s="84"/>
      <c r="BQ398" s="82"/>
      <c r="BR398" s="84"/>
      <c r="BS398" s="82"/>
      <c r="BT398" s="82"/>
      <c r="BU398" s="82"/>
      <c r="BV398" s="82">
        <v>5.4960000000000004</v>
      </c>
      <c r="BW398" s="86" t="s">
        <v>1070</v>
      </c>
    </row>
    <row r="399" spans="1:75" x14ac:dyDescent="0.25">
      <c r="A399" s="16">
        <v>397</v>
      </c>
      <c r="B399" s="16">
        <v>3</v>
      </c>
      <c r="C399" s="31" t="s">
        <v>839</v>
      </c>
      <c r="D399" s="40">
        <f>январь!D399-февраль!E399</f>
        <v>13.905483033816429</v>
      </c>
      <c r="E399" s="40">
        <f t="shared" si="6"/>
        <v>0</v>
      </c>
      <c r="F399" s="36"/>
      <c r="G399" s="36"/>
      <c r="H399" s="36"/>
      <c r="I399" s="27"/>
      <c r="J399" s="36"/>
      <c r="K399" s="36"/>
      <c r="L399" s="36"/>
      <c r="M399" s="36"/>
      <c r="N399" s="36"/>
      <c r="O399" s="29"/>
      <c r="P399" s="36"/>
      <c r="Q399" s="29"/>
      <c r="R399" s="36"/>
      <c r="S399" s="36"/>
      <c r="T399" s="36"/>
      <c r="U399" s="36"/>
      <c r="V399" s="36"/>
      <c r="W399" s="36"/>
      <c r="X399" s="36"/>
      <c r="Y399" s="29"/>
      <c r="Z399" s="36"/>
      <c r="AA399" s="66"/>
      <c r="AB399" s="36"/>
      <c r="AC399" s="36"/>
      <c r="AD399" s="36"/>
      <c r="AE399" s="36"/>
      <c r="AF399" s="36"/>
      <c r="AG399" s="36"/>
      <c r="AH399" s="29"/>
      <c r="AI399" s="36"/>
      <c r="AJ399" s="29"/>
      <c r="AK399" s="36"/>
      <c r="AL399" s="36"/>
      <c r="AM399" s="36"/>
      <c r="AN399" s="29"/>
      <c r="AO399" s="36"/>
      <c r="AP399" s="29"/>
      <c r="AQ399" s="36"/>
      <c r="AR399" s="29"/>
      <c r="AS399" s="36"/>
      <c r="AT399" s="36"/>
      <c r="AU399" s="36"/>
      <c r="AV399" s="29"/>
      <c r="AW399" s="36"/>
      <c r="AX399" s="36"/>
      <c r="AY399" s="36"/>
      <c r="AZ399" s="29"/>
      <c r="BA399" s="36"/>
      <c r="BB399" s="36"/>
      <c r="BC399" s="36"/>
      <c r="BD399" s="36"/>
      <c r="BE399" s="36"/>
      <c r="BF399" s="36"/>
      <c r="BG399" s="36"/>
      <c r="BH399" s="36"/>
      <c r="BI399" s="36"/>
      <c r="BJ399" s="29"/>
      <c r="BK399" s="36"/>
      <c r="BL399" s="29"/>
      <c r="BM399" s="36"/>
      <c r="BN399" s="36"/>
      <c r="BO399" s="36"/>
      <c r="BP399" s="29"/>
      <c r="BQ399" s="36"/>
      <c r="BR399" s="29"/>
      <c r="BS399" s="36"/>
      <c r="BT399" s="36"/>
      <c r="BU399" s="36"/>
      <c r="BV399" s="36"/>
    </row>
    <row r="400" spans="1:75" s="86" customFormat="1" x14ac:dyDescent="0.25">
      <c r="A400" s="79">
        <v>398</v>
      </c>
      <c r="B400" s="79">
        <v>3</v>
      </c>
      <c r="C400" s="80" t="s">
        <v>840</v>
      </c>
      <c r="D400" s="40">
        <f>январь!D400-февраль!E400</f>
        <v>37.630008599033822</v>
      </c>
      <c r="E400" s="81">
        <f t="shared" si="6"/>
        <v>2.8380000000000001</v>
      </c>
      <c r="F400" s="82"/>
      <c r="G400" s="82"/>
      <c r="H400" s="82"/>
      <c r="I400" s="83"/>
      <c r="J400" s="82"/>
      <c r="K400" s="82"/>
      <c r="L400" s="82"/>
      <c r="M400" s="82"/>
      <c r="N400" s="82"/>
      <c r="O400" s="84"/>
      <c r="P400" s="82"/>
      <c r="Q400" s="84"/>
      <c r="R400" s="82"/>
      <c r="S400" s="82"/>
      <c r="T400" s="82"/>
      <c r="U400" s="82"/>
      <c r="V400" s="82"/>
      <c r="W400" s="82"/>
      <c r="X400" s="82"/>
      <c r="Y400" s="84"/>
      <c r="Z400" s="82"/>
      <c r="AA400" s="85"/>
      <c r="AB400" s="82"/>
      <c r="AC400" s="82"/>
      <c r="AD400" s="82"/>
      <c r="AE400" s="82"/>
      <c r="AF400" s="82"/>
      <c r="AG400" s="82"/>
      <c r="AH400" s="84"/>
      <c r="AI400" s="82"/>
      <c r="AJ400" s="84"/>
      <c r="AK400" s="82"/>
      <c r="AL400" s="82"/>
      <c r="AM400" s="82"/>
      <c r="AN400" s="84"/>
      <c r="AO400" s="82"/>
      <c r="AP400" s="84"/>
      <c r="AQ400" s="82"/>
      <c r="AR400" s="84"/>
      <c r="AS400" s="82"/>
      <c r="AT400" s="82"/>
      <c r="AU400" s="82"/>
      <c r="AV400" s="84"/>
      <c r="AW400" s="82"/>
      <c r="AX400" s="82"/>
      <c r="AY400" s="82"/>
      <c r="AZ400" s="84"/>
      <c r="BA400" s="82"/>
      <c r="BB400" s="82"/>
      <c r="BC400" s="82"/>
      <c r="BD400" s="82"/>
      <c r="BE400" s="82"/>
      <c r="BF400" s="82"/>
      <c r="BG400" s="82"/>
      <c r="BH400" s="82"/>
      <c r="BI400" s="82"/>
      <c r="BJ400" s="84"/>
      <c r="BK400" s="82"/>
      <c r="BL400" s="84"/>
      <c r="BM400" s="82"/>
      <c r="BN400" s="82"/>
      <c r="BO400" s="82"/>
      <c r="BP400" s="84"/>
      <c r="BQ400" s="82"/>
      <c r="BR400" s="84"/>
      <c r="BS400" s="82"/>
      <c r="BT400" s="82"/>
      <c r="BU400" s="82"/>
      <c r="BV400" s="82">
        <v>2.8380000000000001</v>
      </c>
      <c r="BW400" s="86" t="s">
        <v>1088</v>
      </c>
    </row>
    <row r="401" spans="1:74" x14ac:dyDescent="0.25">
      <c r="A401" s="16">
        <v>399</v>
      </c>
      <c r="B401" s="16">
        <v>3</v>
      </c>
      <c r="C401" s="31" t="s">
        <v>841</v>
      </c>
      <c r="D401" s="40">
        <f>январь!D401-февраль!E401</f>
        <v>306.05656877294683</v>
      </c>
      <c r="E401" s="40">
        <f t="shared" si="6"/>
        <v>0</v>
      </c>
      <c r="F401" s="36"/>
      <c r="G401" s="36"/>
      <c r="H401" s="36"/>
      <c r="I401" s="27"/>
      <c r="J401" s="36"/>
      <c r="K401" s="36"/>
      <c r="L401" s="36"/>
      <c r="M401" s="36"/>
      <c r="N401" s="36"/>
      <c r="O401" s="29"/>
      <c r="P401" s="36"/>
      <c r="Q401" s="29"/>
      <c r="R401" s="36"/>
      <c r="S401" s="36"/>
      <c r="T401" s="36"/>
      <c r="U401" s="36"/>
      <c r="V401" s="36"/>
      <c r="W401" s="36"/>
      <c r="X401" s="36"/>
      <c r="Y401" s="29"/>
      <c r="Z401" s="36"/>
      <c r="AA401" s="66"/>
      <c r="AB401" s="36"/>
      <c r="AC401" s="36"/>
      <c r="AD401" s="36"/>
      <c r="AE401" s="36"/>
      <c r="AF401" s="36"/>
      <c r="AG401" s="36"/>
      <c r="AH401" s="29"/>
      <c r="AI401" s="36"/>
      <c r="AJ401" s="29"/>
      <c r="AK401" s="36"/>
      <c r="AL401" s="36"/>
      <c r="AM401" s="36"/>
      <c r="AN401" s="29"/>
      <c r="AO401" s="36"/>
      <c r="AP401" s="29"/>
      <c r="AQ401" s="36"/>
      <c r="AR401" s="29"/>
      <c r="AS401" s="36"/>
      <c r="AT401" s="36"/>
      <c r="AU401" s="36"/>
      <c r="AV401" s="29"/>
      <c r="AW401" s="36"/>
      <c r="AX401" s="36"/>
      <c r="AY401" s="36"/>
      <c r="AZ401" s="29"/>
      <c r="BA401" s="36"/>
      <c r="BB401" s="36"/>
      <c r="BC401" s="36"/>
      <c r="BD401" s="36"/>
      <c r="BE401" s="36"/>
      <c r="BF401" s="36"/>
      <c r="BG401" s="36"/>
      <c r="BH401" s="36"/>
      <c r="BI401" s="36"/>
      <c r="BJ401" s="29"/>
      <c r="BK401" s="36"/>
      <c r="BL401" s="29"/>
      <c r="BM401" s="36"/>
      <c r="BN401" s="36"/>
      <c r="BO401" s="36"/>
      <c r="BP401" s="29"/>
      <c r="BQ401" s="36"/>
      <c r="BR401" s="29"/>
      <c r="BS401" s="36"/>
      <c r="BT401" s="36"/>
      <c r="BU401" s="36"/>
      <c r="BV401" s="36"/>
    </row>
    <row r="402" spans="1:74" x14ac:dyDescent="0.25">
      <c r="A402" s="16">
        <v>400</v>
      </c>
      <c r="B402" s="16">
        <v>3</v>
      </c>
      <c r="C402" s="31" t="s">
        <v>842</v>
      </c>
      <c r="D402" s="40">
        <f>январь!D402-февраль!E402</f>
        <v>12.175614830917851</v>
      </c>
      <c r="E402" s="40">
        <f t="shared" si="6"/>
        <v>0</v>
      </c>
      <c r="F402" s="36"/>
      <c r="G402" s="36"/>
      <c r="H402" s="36"/>
      <c r="I402" s="27"/>
      <c r="J402" s="36"/>
      <c r="K402" s="36"/>
      <c r="L402" s="36"/>
      <c r="M402" s="36"/>
      <c r="N402" s="36"/>
      <c r="O402" s="29"/>
      <c r="P402" s="36"/>
      <c r="Q402" s="29"/>
      <c r="R402" s="36"/>
      <c r="S402" s="36"/>
      <c r="T402" s="36"/>
      <c r="U402" s="36"/>
      <c r="V402" s="36"/>
      <c r="W402" s="36"/>
      <c r="X402" s="36"/>
      <c r="Y402" s="29"/>
      <c r="Z402" s="36"/>
      <c r="AA402" s="66"/>
      <c r="AB402" s="36"/>
      <c r="AC402" s="36"/>
      <c r="AD402" s="36"/>
      <c r="AE402" s="36"/>
      <c r="AF402" s="36"/>
      <c r="AG402" s="36"/>
      <c r="AH402" s="29"/>
      <c r="AI402" s="36"/>
      <c r="AJ402" s="29"/>
      <c r="AK402" s="36"/>
      <c r="AL402" s="36"/>
      <c r="AM402" s="36"/>
      <c r="AN402" s="29"/>
      <c r="AO402" s="36"/>
      <c r="AP402" s="29"/>
      <c r="AQ402" s="36"/>
      <c r="AR402" s="29"/>
      <c r="AS402" s="36"/>
      <c r="AT402" s="36"/>
      <c r="AU402" s="36"/>
      <c r="AV402" s="29"/>
      <c r="AW402" s="36"/>
      <c r="AX402" s="36"/>
      <c r="AY402" s="36"/>
      <c r="AZ402" s="29"/>
      <c r="BA402" s="36"/>
      <c r="BB402" s="36"/>
      <c r="BC402" s="36"/>
      <c r="BD402" s="36"/>
      <c r="BE402" s="36"/>
      <c r="BF402" s="36"/>
      <c r="BG402" s="36"/>
      <c r="BH402" s="36"/>
      <c r="BI402" s="36"/>
      <c r="BJ402" s="29"/>
      <c r="BK402" s="36"/>
      <c r="BL402" s="29"/>
      <c r="BM402" s="36"/>
      <c r="BN402" s="36"/>
      <c r="BO402" s="36"/>
      <c r="BP402" s="29"/>
      <c r="BQ402" s="36"/>
      <c r="BR402" s="29"/>
      <c r="BS402" s="36"/>
      <c r="BT402" s="36"/>
      <c r="BU402" s="36"/>
      <c r="BV402" s="36"/>
    </row>
    <row r="403" spans="1:74" x14ac:dyDescent="0.25">
      <c r="A403" s="16">
        <v>401</v>
      </c>
      <c r="B403" s="16">
        <v>3</v>
      </c>
      <c r="C403" s="31" t="s">
        <v>843</v>
      </c>
      <c r="D403" s="40">
        <f>январь!D403-февраль!E403</f>
        <v>-98.366776772946849</v>
      </c>
      <c r="E403" s="40">
        <f t="shared" si="6"/>
        <v>0</v>
      </c>
      <c r="F403" s="36"/>
      <c r="G403" s="36"/>
      <c r="H403" s="36"/>
      <c r="I403" s="27"/>
      <c r="J403" s="36"/>
      <c r="K403" s="36"/>
      <c r="L403" s="36"/>
      <c r="M403" s="36"/>
      <c r="N403" s="36"/>
      <c r="O403" s="29"/>
      <c r="P403" s="36"/>
      <c r="Q403" s="29"/>
      <c r="R403" s="36"/>
      <c r="S403" s="36"/>
      <c r="T403" s="36"/>
      <c r="U403" s="36"/>
      <c r="V403" s="36"/>
      <c r="W403" s="36"/>
      <c r="X403" s="36"/>
      <c r="Y403" s="29"/>
      <c r="Z403" s="36"/>
      <c r="AA403" s="66"/>
      <c r="AB403" s="36"/>
      <c r="AC403" s="36"/>
      <c r="AD403" s="36"/>
      <c r="AE403" s="36"/>
      <c r="AF403" s="36"/>
      <c r="AG403" s="36"/>
      <c r="AH403" s="29"/>
      <c r="AI403" s="36"/>
      <c r="AJ403" s="29"/>
      <c r="AK403" s="36"/>
      <c r="AL403" s="36"/>
      <c r="AM403" s="36"/>
      <c r="AN403" s="29"/>
      <c r="AO403" s="36"/>
      <c r="AP403" s="29"/>
      <c r="AQ403" s="36"/>
      <c r="AR403" s="29"/>
      <c r="AS403" s="36"/>
      <c r="AT403" s="36"/>
      <c r="AU403" s="36"/>
      <c r="AV403" s="29"/>
      <c r="AW403" s="36"/>
      <c r="AX403" s="36"/>
      <c r="AY403" s="36"/>
      <c r="AZ403" s="29"/>
      <c r="BA403" s="36"/>
      <c r="BB403" s="36"/>
      <c r="BC403" s="36"/>
      <c r="BD403" s="36"/>
      <c r="BE403" s="36"/>
      <c r="BF403" s="36"/>
      <c r="BG403" s="36"/>
      <c r="BH403" s="36"/>
      <c r="BI403" s="36"/>
      <c r="BJ403" s="29"/>
      <c r="BK403" s="36"/>
      <c r="BL403" s="29"/>
      <c r="BM403" s="36"/>
      <c r="BN403" s="36"/>
      <c r="BO403" s="36"/>
      <c r="BP403" s="29"/>
      <c r="BQ403" s="36"/>
      <c r="BR403" s="29"/>
      <c r="BS403" s="36"/>
      <c r="BT403" s="36"/>
      <c r="BU403" s="36"/>
      <c r="BV403" s="36"/>
    </row>
    <row r="404" spans="1:74" x14ac:dyDescent="0.25">
      <c r="A404" s="16">
        <v>402</v>
      </c>
      <c r="B404" s="16">
        <v>3</v>
      </c>
      <c r="C404" s="31" t="s">
        <v>844</v>
      </c>
      <c r="D404" s="40">
        <f>январь!D404-февраль!E404</f>
        <v>-111.26703215458944</v>
      </c>
      <c r="E404" s="40">
        <f t="shared" si="6"/>
        <v>0</v>
      </c>
      <c r="F404" s="36"/>
      <c r="G404" s="36"/>
      <c r="H404" s="36"/>
      <c r="I404" s="27"/>
      <c r="J404" s="36"/>
      <c r="K404" s="36"/>
      <c r="L404" s="36"/>
      <c r="M404" s="36"/>
      <c r="N404" s="36"/>
      <c r="O404" s="29"/>
      <c r="P404" s="36"/>
      <c r="Q404" s="29"/>
      <c r="R404" s="36"/>
      <c r="S404" s="36"/>
      <c r="T404" s="36"/>
      <c r="U404" s="36"/>
      <c r="V404" s="36"/>
      <c r="W404" s="36"/>
      <c r="X404" s="36"/>
      <c r="Y404" s="29"/>
      <c r="Z404" s="36"/>
      <c r="AA404" s="66"/>
      <c r="AB404" s="36"/>
      <c r="AC404" s="36"/>
      <c r="AD404" s="36"/>
      <c r="AE404" s="36"/>
      <c r="AF404" s="36"/>
      <c r="AG404" s="36"/>
      <c r="AH404" s="29"/>
      <c r="AI404" s="36"/>
      <c r="AJ404" s="29"/>
      <c r="AK404" s="36"/>
      <c r="AL404" s="36"/>
      <c r="AM404" s="36"/>
      <c r="AN404" s="29"/>
      <c r="AO404" s="36"/>
      <c r="AP404" s="29"/>
      <c r="AQ404" s="36"/>
      <c r="AR404" s="29"/>
      <c r="AS404" s="36"/>
      <c r="AT404" s="36"/>
      <c r="AU404" s="36"/>
      <c r="AV404" s="29"/>
      <c r="AW404" s="36"/>
      <c r="AX404" s="36"/>
      <c r="AY404" s="36"/>
      <c r="AZ404" s="29"/>
      <c r="BA404" s="36"/>
      <c r="BB404" s="36"/>
      <c r="BC404" s="36"/>
      <c r="BD404" s="36"/>
      <c r="BE404" s="36"/>
      <c r="BF404" s="36"/>
      <c r="BG404" s="36"/>
      <c r="BH404" s="36"/>
      <c r="BI404" s="36"/>
      <c r="BJ404" s="29"/>
      <c r="BK404" s="36"/>
      <c r="BL404" s="29"/>
      <c r="BM404" s="36"/>
      <c r="BN404" s="36"/>
      <c r="BO404" s="36"/>
      <c r="BP404" s="29"/>
      <c r="BQ404" s="36"/>
      <c r="BR404" s="29"/>
      <c r="BS404" s="36"/>
      <c r="BT404" s="36"/>
      <c r="BU404" s="36"/>
      <c r="BV404" s="36"/>
    </row>
    <row r="405" spans="1:74" x14ac:dyDescent="0.25">
      <c r="A405" s="16">
        <v>403</v>
      </c>
      <c r="B405" s="16">
        <v>3</v>
      </c>
      <c r="C405" s="31" t="s">
        <v>845</v>
      </c>
      <c r="D405" s="40">
        <f>январь!D405-февраль!E405</f>
        <v>-174.44886238647339</v>
      </c>
      <c r="E405" s="40">
        <f t="shared" si="6"/>
        <v>0</v>
      </c>
      <c r="F405" s="36"/>
      <c r="G405" s="36"/>
      <c r="H405" s="36"/>
      <c r="I405" s="27"/>
      <c r="J405" s="36"/>
      <c r="K405" s="36"/>
      <c r="L405" s="36"/>
      <c r="M405" s="36"/>
      <c r="N405" s="36"/>
      <c r="O405" s="29"/>
      <c r="P405" s="36"/>
      <c r="Q405" s="29"/>
      <c r="R405" s="36"/>
      <c r="S405" s="36"/>
      <c r="T405" s="36"/>
      <c r="U405" s="36"/>
      <c r="V405" s="36"/>
      <c r="W405" s="36"/>
      <c r="X405" s="36"/>
      <c r="Y405" s="29"/>
      <c r="Z405" s="36"/>
      <c r="AA405" s="66"/>
      <c r="AB405" s="36"/>
      <c r="AC405" s="36"/>
      <c r="AD405" s="36"/>
      <c r="AE405" s="36"/>
      <c r="AF405" s="36"/>
      <c r="AG405" s="36"/>
      <c r="AH405" s="29"/>
      <c r="AI405" s="36"/>
      <c r="AJ405" s="29"/>
      <c r="AK405" s="36"/>
      <c r="AL405" s="36"/>
      <c r="AM405" s="36"/>
      <c r="AN405" s="29"/>
      <c r="AO405" s="36"/>
      <c r="AP405" s="29"/>
      <c r="AQ405" s="36"/>
      <c r="AR405" s="29"/>
      <c r="AS405" s="36"/>
      <c r="AT405" s="36"/>
      <c r="AU405" s="36"/>
      <c r="AV405" s="29"/>
      <c r="AW405" s="36"/>
      <c r="AX405" s="36"/>
      <c r="AY405" s="36"/>
      <c r="AZ405" s="29"/>
      <c r="BA405" s="36"/>
      <c r="BB405" s="36"/>
      <c r="BC405" s="36"/>
      <c r="BD405" s="36"/>
      <c r="BE405" s="36"/>
      <c r="BF405" s="36"/>
      <c r="BG405" s="36"/>
      <c r="BH405" s="36"/>
      <c r="BI405" s="36"/>
      <c r="BJ405" s="29"/>
      <c r="BK405" s="36"/>
      <c r="BL405" s="29"/>
      <c r="BM405" s="36"/>
      <c r="BN405" s="36"/>
      <c r="BO405" s="36"/>
      <c r="BP405" s="29"/>
      <c r="BQ405" s="36"/>
      <c r="BR405" s="29"/>
      <c r="BS405" s="36"/>
      <c r="BT405" s="36"/>
      <c r="BU405" s="36"/>
      <c r="BV405" s="36"/>
    </row>
    <row r="406" spans="1:74" x14ac:dyDescent="0.25">
      <c r="A406" s="16">
        <v>404</v>
      </c>
      <c r="B406" s="16">
        <v>3</v>
      </c>
      <c r="C406" s="31" t="s">
        <v>846</v>
      </c>
      <c r="D406" s="40">
        <f>январь!D406-февраль!E406</f>
        <v>436.75067135265704</v>
      </c>
      <c r="E406" s="40">
        <f t="shared" si="6"/>
        <v>0</v>
      </c>
      <c r="F406" s="36"/>
      <c r="G406" s="36"/>
      <c r="H406" s="36"/>
      <c r="I406" s="27"/>
      <c r="J406" s="36"/>
      <c r="K406" s="36"/>
      <c r="L406" s="36"/>
      <c r="M406" s="36"/>
      <c r="N406" s="36"/>
      <c r="O406" s="29"/>
      <c r="P406" s="36"/>
      <c r="Q406" s="29"/>
      <c r="R406" s="36"/>
      <c r="S406" s="36"/>
      <c r="T406" s="36"/>
      <c r="U406" s="36"/>
      <c r="V406" s="36"/>
      <c r="W406" s="36"/>
      <c r="X406" s="36"/>
      <c r="Y406" s="29"/>
      <c r="Z406" s="36"/>
      <c r="AA406" s="66"/>
      <c r="AB406" s="36"/>
      <c r="AC406" s="36"/>
      <c r="AD406" s="36"/>
      <c r="AE406" s="36"/>
      <c r="AF406" s="36"/>
      <c r="AG406" s="36"/>
      <c r="AH406" s="29"/>
      <c r="AI406" s="36"/>
      <c r="AJ406" s="29"/>
      <c r="AK406" s="36"/>
      <c r="AL406" s="36"/>
      <c r="AM406" s="36"/>
      <c r="AN406" s="29"/>
      <c r="AO406" s="36"/>
      <c r="AP406" s="29"/>
      <c r="AQ406" s="36"/>
      <c r="AR406" s="29"/>
      <c r="AS406" s="36"/>
      <c r="AT406" s="36"/>
      <c r="AU406" s="36"/>
      <c r="AV406" s="29"/>
      <c r="AW406" s="36"/>
      <c r="AX406" s="36"/>
      <c r="AY406" s="36"/>
      <c r="AZ406" s="29"/>
      <c r="BA406" s="36"/>
      <c r="BB406" s="36"/>
      <c r="BC406" s="36"/>
      <c r="BD406" s="36"/>
      <c r="BE406" s="36"/>
      <c r="BF406" s="36"/>
      <c r="BG406" s="36"/>
      <c r="BH406" s="36"/>
      <c r="BI406" s="36"/>
      <c r="BJ406" s="29"/>
      <c r="BK406" s="36"/>
      <c r="BL406" s="29"/>
      <c r="BM406" s="36"/>
      <c r="BN406" s="36"/>
      <c r="BO406" s="36"/>
      <c r="BP406" s="29"/>
      <c r="BQ406" s="36"/>
      <c r="BR406" s="29"/>
      <c r="BS406" s="36"/>
      <c r="BT406" s="36"/>
      <c r="BU406" s="36"/>
      <c r="BV406" s="36"/>
    </row>
    <row r="407" spans="1:74" s="86" customFormat="1" x14ac:dyDescent="0.25">
      <c r="A407" s="79">
        <v>405</v>
      </c>
      <c r="B407" s="79">
        <v>3</v>
      </c>
      <c r="C407" s="80" t="s">
        <v>847</v>
      </c>
      <c r="D407" s="40">
        <f>январь!D407-февраль!E407</f>
        <v>-55.799382657004834</v>
      </c>
      <c r="E407" s="81">
        <f t="shared" si="6"/>
        <v>0.74</v>
      </c>
      <c r="F407" s="82"/>
      <c r="G407" s="82"/>
      <c r="H407" s="82"/>
      <c r="I407" s="83"/>
      <c r="J407" s="82"/>
      <c r="K407" s="82"/>
      <c r="L407" s="82"/>
      <c r="M407" s="82"/>
      <c r="N407" s="82"/>
      <c r="O407" s="84"/>
      <c r="P407" s="82"/>
      <c r="Q407" s="84"/>
      <c r="R407" s="82"/>
      <c r="S407" s="82"/>
      <c r="T407" s="82"/>
      <c r="U407" s="82"/>
      <c r="V407" s="82"/>
      <c r="W407" s="82"/>
      <c r="X407" s="82"/>
      <c r="Y407" s="84"/>
      <c r="Z407" s="82"/>
      <c r="AA407" s="85"/>
      <c r="AB407" s="82"/>
      <c r="AC407" s="82"/>
      <c r="AD407" s="82"/>
      <c r="AE407" s="82"/>
      <c r="AF407" s="82"/>
      <c r="AG407" s="82"/>
      <c r="AH407" s="84"/>
      <c r="AI407" s="82"/>
      <c r="AJ407" s="84"/>
      <c r="AK407" s="82"/>
      <c r="AL407" s="82"/>
      <c r="AM407" s="82"/>
      <c r="AN407" s="84"/>
      <c r="AO407" s="82"/>
      <c r="AP407" s="84"/>
      <c r="AQ407" s="82"/>
      <c r="AR407" s="84"/>
      <c r="AS407" s="82"/>
      <c r="AT407" s="82"/>
      <c r="AU407" s="82"/>
      <c r="AV407" s="84"/>
      <c r="AW407" s="82"/>
      <c r="AX407" s="82"/>
      <c r="AY407" s="82"/>
      <c r="AZ407" s="84"/>
      <c r="BA407" s="82"/>
      <c r="BB407" s="82"/>
      <c r="BC407" s="82"/>
      <c r="BD407" s="82"/>
      <c r="BE407" s="82"/>
      <c r="BF407" s="82"/>
      <c r="BG407" s="82"/>
      <c r="BH407" s="82"/>
      <c r="BI407" s="82"/>
      <c r="BJ407" s="84"/>
      <c r="BK407" s="82"/>
      <c r="BL407" s="84"/>
      <c r="BM407" s="82"/>
      <c r="BN407" s="82"/>
      <c r="BO407" s="82"/>
      <c r="BP407" s="84">
        <v>1</v>
      </c>
      <c r="BQ407" s="82">
        <v>0.74</v>
      </c>
      <c r="BR407" s="84"/>
      <c r="BS407" s="82"/>
      <c r="BT407" s="82"/>
      <c r="BU407" s="82"/>
      <c r="BV407" s="82"/>
    </row>
    <row r="408" spans="1:74" x14ac:dyDescent="0.25">
      <c r="A408" s="16">
        <v>406</v>
      </c>
      <c r="B408" s="16">
        <v>3</v>
      </c>
      <c r="C408" s="31" t="s">
        <v>848</v>
      </c>
      <c r="D408" s="40">
        <f>январь!D408-февраль!E408</f>
        <v>682.80324442512085</v>
      </c>
      <c r="E408" s="40">
        <f t="shared" si="6"/>
        <v>0</v>
      </c>
      <c r="F408" s="36"/>
      <c r="G408" s="36"/>
      <c r="H408" s="36"/>
      <c r="I408" s="27"/>
      <c r="J408" s="36"/>
      <c r="K408" s="36"/>
      <c r="L408" s="36"/>
      <c r="M408" s="36"/>
      <c r="N408" s="36"/>
      <c r="O408" s="29"/>
      <c r="P408" s="36"/>
      <c r="Q408" s="29"/>
      <c r="R408" s="36"/>
      <c r="S408" s="36"/>
      <c r="T408" s="36"/>
      <c r="U408" s="36"/>
      <c r="V408" s="36"/>
      <c r="W408" s="36"/>
      <c r="X408" s="36"/>
      <c r="Y408" s="29"/>
      <c r="Z408" s="36"/>
      <c r="AA408" s="66"/>
      <c r="AB408" s="36"/>
      <c r="AC408" s="36"/>
      <c r="AD408" s="36"/>
      <c r="AE408" s="36"/>
      <c r="AF408" s="36"/>
      <c r="AG408" s="36"/>
      <c r="AH408" s="29"/>
      <c r="AI408" s="36"/>
      <c r="AJ408" s="29"/>
      <c r="AK408" s="36"/>
      <c r="AL408" s="36"/>
      <c r="AM408" s="36"/>
      <c r="AN408" s="29"/>
      <c r="AO408" s="36"/>
      <c r="AP408" s="29"/>
      <c r="AQ408" s="36"/>
      <c r="AR408" s="29"/>
      <c r="AS408" s="36"/>
      <c r="AT408" s="36"/>
      <c r="AU408" s="36"/>
      <c r="AV408" s="29"/>
      <c r="AW408" s="36"/>
      <c r="AX408" s="36"/>
      <c r="AY408" s="36"/>
      <c r="AZ408" s="29"/>
      <c r="BA408" s="36"/>
      <c r="BB408" s="36"/>
      <c r="BC408" s="36"/>
      <c r="BD408" s="36"/>
      <c r="BE408" s="36"/>
      <c r="BF408" s="36"/>
      <c r="BG408" s="36"/>
      <c r="BH408" s="36"/>
      <c r="BI408" s="36"/>
      <c r="BJ408" s="29"/>
      <c r="BK408" s="36"/>
      <c r="BL408" s="29"/>
      <c r="BM408" s="36"/>
      <c r="BN408" s="36"/>
      <c r="BO408" s="36"/>
      <c r="BP408" s="29"/>
      <c r="BQ408" s="36"/>
      <c r="BR408" s="29"/>
      <c r="BS408" s="36"/>
      <c r="BT408" s="36"/>
      <c r="BU408" s="36"/>
      <c r="BV408" s="36"/>
    </row>
    <row r="409" spans="1:74" x14ac:dyDescent="0.25">
      <c r="A409" s="16">
        <v>407</v>
      </c>
      <c r="B409" s="16">
        <v>3</v>
      </c>
      <c r="C409" s="31" t="s">
        <v>849</v>
      </c>
      <c r="D409" s="40">
        <f>январь!D409-февраль!E409</f>
        <v>234.70568838647344</v>
      </c>
      <c r="E409" s="40">
        <f t="shared" si="6"/>
        <v>0</v>
      </c>
      <c r="F409" s="36"/>
      <c r="G409" s="36"/>
      <c r="H409" s="36"/>
      <c r="I409" s="27"/>
      <c r="J409" s="36"/>
      <c r="K409" s="36"/>
      <c r="L409" s="36"/>
      <c r="M409" s="36"/>
      <c r="N409" s="36"/>
      <c r="O409" s="29"/>
      <c r="P409" s="36"/>
      <c r="Q409" s="29"/>
      <c r="R409" s="36"/>
      <c r="S409" s="36"/>
      <c r="T409" s="36"/>
      <c r="U409" s="36"/>
      <c r="V409" s="36"/>
      <c r="W409" s="36"/>
      <c r="X409" s="36"/>
      <c r="Y409" s="29"/>
      <c r="Z409" s="36"/>
      <c r="AA409" s="66"/>
      <c r="AB409" s="36"/>
      <c r="AC409" s="36"/>
      <c r="AD409" s="36"/>
      <c r="AE409" s="36"/>
      <c r="AF409" s="36"/>
      <c r="AG409" s="36"/>
      <c r="AH409" s="29"/>
      <c r="AI409" s="36"/>
      <c r="AJ409" s="29"/>
      <c r="AK409" s="36"/>
      <c r="AL409" s="36"/>
      <c r="AM409" s="36"/>
      <c r="AN409" s="29"/>
      <c r="AO409" s="36"/>
      <c r="AP409" s="29"/>
      <c r="AQ409" s="36"/>
      <c r="AR409" s="29"/>
      <c r="AS409" s="36"/>
      <c r="AT409" s="36"/>
      <c r="AU409" s="36"/>
      <c r="AV409" s="29"/>
      <c r="AW409" s="36"/>
      <c r="AX409" s="36"/>
      <c r="AY409" s="36"/>
      <c r="AZ409" s="29"/>
      <c r="BA409" s="36"/>
      <c r="BB409" s="36"/>
      <c r="BC409" s="36"/>
      <c r="BD409" s="36"/>
      <c r="BE409" s="36"/>
      <c r="BF409" s="36"/>
      <c r="BG409" s="36"/>
      <c r="BH409" s="36"/>
      <c r="BI409" s="36"/>
      <c r="BJ409" s="29"/>
      <c r="BK409" s="36"/>
      <c r="BL409" s="29"/>
      <c r="BM409" s="36"/>
      <c r="BN409" s="36"/>
      <c r="BO409" s="36"/>
      <c r="BP409" s="29"/>
      <c r="BQ409" s="36"/>
      <c r="BR409" s="29"/>
      <c r="BS409" s="36"/>
      <c r="BT409" s="36"/>
      <c r="BU409" s="36"/>
      <c r="BV409" s="36"/>
    </row>
    <row r="410" spans="1:74" s="86" customFormat="1" x14ac:dyDescent="0.25">
      <c r="A410" s="79">
        <v>408</v>
      </c>
      <c r="B410" s="79">
        <v>3</v>
      </c>
      <c r="C410" s="80" t="s">
        <v>850</v>
      </c>
      <c r="D410" s="40">
        <f>январь!D410-февраль!E410</f>
        <v>-3.2525079613526895</v>
      </c>
      <c r="E410" s="81">
        <f t="shared" si="6"/>
        <v>11.375999999999999</v>
      </c>
      <c r="F410" s="82"/>
      <c r="G410" s="82"/>
      <c r="H410" s="82"/>
      <c r="I410" s="83"/>
      <c r="J410" s="82"/>
      <c r="K410" s="82"/>
      <c r="L410" s="82"/>
      <c r="M410" s="82"/>
      <c r="N410" s="82"/>
      <c r="O410" s="84"/>
      <c r="P410" s="82"/>
      <c r="Q410" s="84"/>
      <c r="R410" s="82"/>
      <c r="S410" s="82"/>
      <c r="T410" s="82"/>
      <c r="U410" s="82"/>
      <c r="V410" s="82"/>
      <c r="W410" s="82"/>
      <c r="X410" s="82"/>
      <c r="Y410" s="84"/>
      <c r="Z410" s="82"/>
      <c r="AA410" s="85"/>
      <c r="AB410" s="82"/>
      <c r="AC410" s="82"/>
      <c r="AD410" s="82"/>
      <c r="AE410" s="82"/>
      <c r="AF410" s="82"/>
      <c r="AG410" s="82"/>
      <c r="AH410" s="84"/>
      <c r="AI410" s="82"/>
      <c r="AJ410" s="84"/>
      <c r="AK410" s="82"/>
      <c r="AL410" s="82"/>
      <c r="AM410" s="82"/>
      <c r="AN410" s="84"/>
      <c r="AO410" s="82"/>
      <c r="AP410" s="84"/>
      <c r="AQ410" s="82"/>
      <c r="AR410" s="84"/>
      <c r="AS410" s="82"/>
      <c r="AT410" s="82"/>
      <c r="AU410" s="82"/>
      <c r="AV410" s="84"/>
      <c r="AW410" s="82"/>
      <c r="AX410" s="82"/>
      <c r="AY410" s="82"/>
      <c r="AZ410" s="84"/>
      <c r="BA410" s="82"/>
      <c r="BB410" s="82"/>
      <c r="BC410" s="82"/>
      <c r="BD410" s="82"/>
      <c r="BE410" s="82"/>
      <c r="BF410" s="82">
        <v>0.01</v>
      </c>
      <c r="BG410" s="82">
        <v>11.375999999999999</v>
      </c>
      <c r="BH410" s="82"/>
      <c r="BI410" s="82"/>
      <c r="BJ410" s="84"/>
      <c r="BK410" s="82"/>
      <c r="BL410" s="84"/>
      <c r="BM410" s="82"/>
      <c r="BN410" s="82"/>
      <c r="BO410" s="82"/>
      <c r="BP410" s="84"/>
      <c r="BQ410" s="82"/>
      <c r="BR410" s="84"/>
      <c r="BS410" s="82"/>
      <c r="BT410" s="82"/>
      <c r="BU410" s="82"/>
      <c r="BV410" s="82"/>
    </row>
    <row r="411" spans="1:74" x14ac:dyDescent="0.25">
      <c r="A411" s="16">
        <v>409</v>
      </c>
      <c r="B411" s="16">
        <v>3</v>
      </c>
      <c r="C411" s="31" t="s">
        <v>851</v>
      </c>
      <c r="D411" s="40">
        <f>январь!D411-февраль!E411</f>
        <v>47.985610260869578</v>
      </c>
      <c r="E411" s="40">
        <f t="shared" si="6"/>
        <v>0</v>
      </c>
      <c r="F411" s="36"/>
      <c r="G411" s="36"/>
      <c r="H411" s="36"/>
      <c r="I411" s="27"/>
      <c r="J411" s="36"/>
      <c r="K411" s="36"/>
      <c r="L411" s="36"/>
      <c r="M411" s="36"/>
      <c r="N411" s="36"/>
      <c r="O411" s="29"/>
      <c r="P411" s="36"/>
      <c r="Q411" s="29"/>
      <c r="R411" s="36"/>
      <c r="S411" s="36"/>
      <c r="T411" s="36"/>
      <c r="U411" s="36"/>
      <c r="V411" s="36"/>
      <c r="W411" s="36"/>
      <c r="X411" s="36"/>
      <c r="Y411" s="29"/>
      <c r="Z411" s="36"/>
      <c r="AA411" s="66"/>
      <c r="AB411" s="36"/>
      <c r="AC411" s="36"/>
      <c r="AD411" s="36"/>
      <c r="AE411" s="36"/>
      <c r="AF411" s="36"/>
      <c r="AG411" s="36"/>
      <c r="AH411" s="29"/>
      <c r="AI411" s="36"/>
      <c r="AJ411" s="29"/>
      <c r="AK411" s="36"/>
      <c r="AL411" s="36"/>
      <c r="AM411" s="36"/>
      <c r="AN411" s="29"/>
      <c r="AO411" s="36"/>
      <c r="AP411" s="29"/>
      <c r="AQ411" s="36"/>
      <c r="AR411" s="29"/>
      <c r="AS411" s="36"/>
      <c r="AT411" s="36"/>
      <c r="AU411" s="36"/>
      <c r="AV411" s="29"/>
      <c r="AW411" s="36"/>
      <c r="AX411" s="36"/>
      <c r="AY411" s="36"/>
      <c r="AZ411" s="29"/>
      <c r="BA411" s="36"/>
      <c r="BB411" s="36"/>
      <c r="BC411" s="36"/>
      <c r="BD411" s="36"/>
      <c r="BE411" s="36"/>
      <c r="BF411" s="36"/>
      <c r="BG411" s="36"/>
      <c r="BH411" s="36"/>
      <c r="BI411" s="36"/>
      <c r="BJ411" s="29"/>
      <c r="BK411" s="36"/>
      <c r="BL411" s="29"/>
      <c r="BM411" s="36"/>
      <c r="BN411" s="36"/>
      <c r="BO411" s="36"/>
      <c r="BP411" s="29"/>
      <c r="BQ411" s="36"/>
      <c r="BR411" s="29"/>
      <c r="BS411" s="36"/>
      <c r="BT411" s="36"/>
      <c r="BU411" s="36"/>
      <c r="BV411" s="36"/>
    </row>
    <row r="412" spans="1:74" x14ac:dyDescent="0.25">
      <c r="A412" s="16">
        <v>410</v>
      </c>
      <c r="B412" s="16">
        <v>3</v>
      </c>
      <c r="C412" s="31" t="s">
        <v>937</v>
      </c>
      <c r="D412" s="40">
        <f>январь!D412-февраль!E412</f>
        <v>-327.34776173913036</v>
      </c>
      <c r="E412" s="40">
        <f t="shared" si="6"/>
        <v>0</v>
      </c>
      <c r="F412" s="36"/>
      <c r="G412" s="36"/>
      <c r="H412" s="36"/>
      <c r="I412" s="27"/>
      <c r="J412" s="36"/>
      <c r="K412" s="36"/>
      <c r="L412" s="36"/>
      <c r="M412" s="36"/>
      <c r="N412" s="36"/>
      <c r="O412" s="29"/>
      <c r="P412" s="36"/>
      <c r="Q412" s="29"/>
      <c r="R412" s="36"/>
      <c r="S412" s="36"/>
      <c r="T412" s="36"/>
      <c r="U412" s="36"/>
      <c r="V412" s="36"/>
      <c r="W412" s="36"/>
      <c r="X412" s="36"/>
      <c r="Y412" s="29"/>
      <c r="Z412" s="36"/>
      <c r="AA412" s="66"/>
      <c r="AB412" s="36"/>
      <c r="AC412" s="36"/>
      <c r="AD412" s="36"/>
      <c r="AE412" s="36"/>
      <c r="AF412" s="36"/>
      <c r="AG412" s="36"/>
      <c r="AH412" s="29"/>
      <c r="AI412" s="36"/>
      <c r="AJ412" s="29"/>
      <c r="AK412" s="36"/>
      <c r="AL412" s="36"/>
      <c r="AM412" s="36"/>
      <c r="AN412" s="29"/>
      <c r="AO412" s="36"/>
      <c r="AP412" s="29"/>
      <c r="AQ412" s="36"/>
      <c r="AR412" s="29"/>
      <c r="AS412" s="36"/>
      <c r="AT412" s="36"/>
      <c r="AU412" s="36"/>
      <c r="AV412" s="29"/>
      <c r="AW412" s="36"/>
      <c r="AX412" s="36"/>
      <c r="AY412" s="36"/>
      <c r="AZ412" s="29"/>
      <c r="BA412" s="36"/>
      <c r="BB412" s="36"/>
      <c r="BC412" s="36"/>
      <c r="BD412" s="36"/>
      <c r="BE412" s="36"/>
      <c r="BF412" s="36"/>
      <c r="BG412" s="36"/>
      <c r="BH412" s="36"/>
      <c r="BI412" s="36"/>
      <c r="BJ412" s="29"/>
      <c r="BK412" s="36"/>
      <c r="BL412" s="29"/>
      <c r="BM412" s="36"/>
      <c r="BN412" s="36"/>
      <c r="BO412" s="36"/>
      <c r="BP412" s="29"/>
      <c r="BQ412" s="36"/>
      <c r="BR412" s="29"/>
      <c r="BS412" s="36"/>
      <c r="BT412" s="36"/>
      <c r="BU412" s="36"/>
      <c r="BV412" s="36"/>
    </row>
    <row r="413" spans="1:74" x14ac:dyDescent="0.25">
      <c r="A413" s="16">
        <v>411</v>
      </c>
      <c r="B413" s="16">
        <v>3</v>
      </c>
      <c r="C413" s="31" t="s">
        <v>852</v>
      </c>
      <c r="D413" s="40">
        <f>январь!D413-февраль!E413</f>
        <v>152.89621270531401</v>
      </c>
      <c r="E413" s="40">
        <f t="shared" si="6"/>
        <v>0</v>
      </c>
      <c r="F413" s="36"/>
      <c r="G413" s="36"/>
      <c r="H413" s="36"/>
      <c r="I413" s="27"/>
      <c r="J413" s="36"/>
      <c r="K413" s="36"/>
      <c r="L413" s="36"/>
      <c r="M413" s="36"/>
      <c r="N413" s="36"/>
      <c r="O413" s="29"/>
      <c r="P413" s="36"/>
      <c r="Q413" s="29"/>
      <c r="R413" s="36"/>
      <c r="S413" s="36"/>
      <c r="T413" s="36"/>
      <c r="U413" s="36"/>
      <c r="V413" s="36"/>
      <c r="W413" s="36"/>
      <c r="X413" s="36"/>
      <c r="Y413" s="29"/>
      <c r="Z413" s="36"/>
      <c r="AA413" s="66"/>
      <c r="AB413" s="36"/>
      <c r="AC413" s="36"/>
      <c r="AD413" s="36"/>
      <c r="AE413" s="36"/>
      <c r="AF413" s="36"/>
      <c r="AG413" s="36"/>
      <c r="AH413" s="29"/>
      <c r="AI413" s="36"/>
      <c r="AJ413" s="29"/>
      <c r="AK413" s="36"/>
      <c r="AL413" s="36"/>
      <c r="AM413" s="36"/>
      <c r="AN413" s="29"/>
      <c r="AO413" s="36"/>
      <c r="AP413" s="29"/>
      <c r="AQ413" s="36"/>
      <c r="AR413" s="29"/>
      <c r="AS413" s="36"/>
      <c r="AT413" s="36"/>
      <c r="AU413" s="36"/>
      <c r="AV413" s="29"/>
      <c r="AW413" s="36"/>
      <c r="AX413" s="36"/>
      <c r="AY413" s="36"/>
      <c r="AZ413" s="29"/>
      <c r="BA413" s="36"/>
      <c r="BB413" s="36"/>
      <c r="BC413" s="36"/>
      <c r="BD413" s="36"/>
      <c r="BE413" s="36"/>
      <c r="BF413" s="36"/>
      <c r="BG413" s="36"/>
      <c r="BH413" s="36"/>
      <c r="BI413" s="36"/>
      <c r="BJ413" s="29"/>
      <c r="BK413" s="36"/>
      <c r="BL413" s="29"/>
      <c r="BM413" s="36"/>
      <c r="BN413" s="36"/>
      <c r="BO413" s="36"/>
      <c r="BP413" s="29"/>
      <c r="BQ413" s="36"/>
      <c r="BR413" s="29"/>
      <c r="BS413" s="36"/>
      <c r="BT413" s="36"/>
      <c r="BU413" s="36"/>
      <c r="BV413" s="36"/>
    </row>
    <row r="414" spans="1:74" s="86" customFormat="1" x14ac:dyDescent="0.25">
      <c r="A414" s="79">
        <v>412</v>
      </c>
      <c r="B414" s="79">
        <v>3</v>
      </c>
      <c r="C414" s="80" t="s">
        <v>853</v>
      </c>
      <c r="D414" s="40">
        <f>январь!D414-февраль!E414</f>
        <v>-74.236531024154601</v>
      </c>
      <c r="E414" s="81">
        <f t="shared" si="6"/>
        <v>302.928</v>
      </c>
      <c r="F414" s="82"/>
      <c r="G414" s="82"/>
      <c r="H414" s="82"/>
      <c r="I414" s="83">
        <v>45.4</v>
      </c>
      <c r="J414" s="82">
        <v>206.87</v>
      </c>
      <c r="K414" s="82"/>
      <c r="L414" s="82"/>
      <c r="M414" s="82">
        <v>0.105</v>
      </c>
      <c r="N414" s="82">
        <v>96.058000000000007</v>
      </c>
      <c r="O414" s="84"/>
      <c r="P414" s="82"/>
      <c r="Q414" s="84"/>
      <c r="R414" s="82"/>
      <c r="S414" s="82"/>
      <c r="T414" s="82"/>
      <c r="U414" s="82"/>
      <c r="V414" s="82"/>
      <c r="W414" s="82"/>
      <c r="X414" s="82"/>
      <c r="Y414" s="84"/>
      <c r="Z414" s="82"/>
      <c r="AA414" s="85"/>
      <c r="AB414" s="82"/>
      <c r="AC414" s="82"/>
      <c r="AD414" s="82"/>
      <c r="AE414" s="82"/>
      <c r="AF414" s="82"/>
      <c r="AG414" s="82"/>
      <c r="AH414" s="84"/>
      <c r="AI414" s="82"/>
      <c r="AJ414" s="84"/>
      <c r="AK414" s="82"/>
      <c r="AL414" s="82"/>
      <c r="AM414" s="82"/>
      <c r="AN414" s="84"/>
      <c r="AO414" s="82"/>
      <c r="AP414" s="84"/>
      <c r="AQ414" s="82"/>
      <c r="AR414" s="84"/>
      <c r="AS414" s="82"/>
      <c r="AT414" s="82"/>
      <c r="AU414" s="82"/>
      <c r="AV414" s="84"/>
      <c r="AW414" s="82"/>
      <c r="AX414" s="82"/>
      <c r="AY414" s="82"/>
      <c r="AZ414" s="84"/>
      <c r="BA414" s="82"/>
      <c r="BB414" s="82"/>
      <c r="BC414" s="82"/>
      <c r="BD414" s="82"/>
      <c r="BE414" s="82"/>
      <c r="BF414" s="82"/>
      <c r="BG414" s="82"/>
      <c r="BH414" s="82"/>
      <c r="BI414" s="82"/>
      <c r="BJ414" s="84"/>
      <c r="BK414" s="82"/>
      <c r="BL414" s="84"/>
      <c r="BM414" s="82"/>
      <c r="BN414" s="82"/>
      <c r="BO414" s="82"/>
      <c r="BP414" s="84"/>
      <c r="BQ414" s="82"/>
      <c r="BR414" s="84"/>
      <c r="BS414" s="82"/>
      <c r="BT414" s="82"/>
      <c r="BU414" s="82"/>
      <c r="BV414" s="82"/>
    </row>
    <row r="415" spans="1:74" s="86" customFormat="1" x14ac:dyDescent="0.25">
      <c r="A415" s="79">
        <v>413</v>
      </c>
      <c r="B415" s="79">
        <v>3</v>
      </c>
      <c r="C415" s="80" t="s">
        <v>854</v>
      </c>
      <c r="D415" s="40">
        <f>январь!D415-февраль!E415</f>
        <v>-184.1023631304347</v>
      </c>
      <c r="E415" s="81">
        <f t="shared" si="6"/>
        <v>1.669</v>
      </c>
      <c r="F415" s="82"/>
      <c r="G415" s="82"/>
      <c r="H415" s="82"/>
      <c r="I415" s="83"/>
      <c r="J415" s="82"/>
      <c r="K415" s="82"/>
      <c r="L415" s="82"/>
      <c r="M415" s="82"/>
      <c r="N415" s="82"/>
      <c r="O415" s="84"/>
      <c r="P415" s="82"/>
      <c r="Q415" s="84"/>
      <c r="R415" s="82"/>
      <c r="S415" s="82"/>
      <c r="T415" s="82"/>
      <c r="U415" s="82"/>
      <c r="V415" s="82"/>
      <c r="W415" s="82"/>
      <c r="X415" s="82"/>
      <c r="Y415" s="84"/>
      <c r="Z415" s="82"/>
      <c r="AA415" s="85"/>
      <c r="AB415" s="82"/>
      <c r="AC415" s="82"/>
      <c r="AD415" s="82"/>
      <c r="AE415" s="82"/>
      <c r="AF415" s="82"/>
      <c r="AG415" s="82"/>
      <c r="AH415" s="84"/>
      <c r="AI415" s="82"/>
      <c r="AJ415" s="84"/>
      <c r="AK415" s="82"/>
      <c r="AL415" s="82"/>
      <c r="AM415" s="82"/>
      <c r="AN415" s="84"/>
      <c r="AO415" s="82"/>
      <c r="AP415" s="84"/>
      <c r="AQ415" s="82"/>
      <c r="AR415" s="84"/>
      <c r="AS415" s="82"/>
      <c r="AT415" s="82"/>
      <c r="AU415" s="82"/>
      <c r="AV415" s="84"/>
      <c r="AW415" s="82"/>
      <c r="AX415" s="82"/>
      <c r="AY415" s="82"/>
      <c r="AZ415" s="84"/>
      <c r="BA415" s="82"/>
      <c r="BB415" s="82"/>
      <c r="BC415" s="82"/>
      <c r="BD415" s="82"/>
      <c r="BE415" s="82"/>
      <c r="BF415" s="82"/>
      <c r="BG415" s="82"/>
      <c r="BH415" s="82"/>
      <c r="BI415" s="82"/>
      <c r="BJ415" s="84"/>
      <c r="BK415" s="82"/>
      <c r="BL415" s="84"/>
      <c r="BM415" s="82"/>
      <c r="BN415" s="82"/>
      <c r="BO415" s="82"/>
      <c r="BP415" s="84">
        <v>1</v>
      </c>
      <c r="BQ415" s="82">
        <v>1.669</v>
      </c>
      <c r="BR415" s="84"/>
      <c r="BS415" s="82"/>
      <c r="BT415" s="82"/>
      <c r="BU415" s="82"/>
      <c r="BV415" s="82"/>
    </row>
    <row r="416" spans="1:74" x14ac:dyDescent="0.25">
      <c r="A416" s="16">
        <v>414</v>
      </c>
      <c r="B416" s="16">
        <v>3</v>
      </c>
      <c r="C416" s="31" t="s">
        <v>855</v>
      </c>
      <c r="D416" s="40">
        <f>январь!D416-февраль!E416</f>
        <v>-27.423811082125653</v>
      </c>
      <c r="E416" s="40">
        <f t="shared" si="6"/>
        <v>0</v>
      </c>
      <c r="F416" s="36"/>
      <c r="G416" s="36"/>
      <c r="H416" s="36"/>
      <c r="I416" s="27"/>
      <c r="J416" s="36"/>
      <c r="K416" s="36"/>
      <c r="L416" s="36"/>
      <c r="M416" s="36"/>
      <c r="N416" s="36"/>
      <c r="O416" s="29"/>
      <c r="P416" s="36"/>
      <c r="Q416" s="29"/>
      <c r="R416" s="36"/>
      <c r="S416" s="36"/>
      <c r="T416" s="36"/>
      <c r="U416" s="36"/>
      <c r="V416" s="36"/>
      <c r="W416" s="36"/>
      <c r="X416" s="36"/>
      <c r="Y416" s="29"/>
      <c r="Z416" s="36"/>
      <c r="AA416" s="66"/>
      <c r="AB416" s="36"/>
      <c r="AC416" s="36"/>
      <c r="AD416" s="36"/>
      <c r="AE416" s="36"/>
      <c r="AF416" s="36"/>
      <c r="AG416" s="36"/>
      <c r="AH416" s="29"/>
      <c r="AI416" s="36"/>
      <c r="AJ416" s="29"/>
      <c r="AK416" s="36"/>
      <c r="AL416" s="36"/>
      <c r="AM416" s="36"/>
      <c r="AN416" s="29"/>
      <c r="AO416" s="36"/>
      <c r="AP416" s="29"/>
      <c r="AQ416" s="36"/>
      <c r="AR416" s="29"/>
      <c r="AS416" s="36"/>
      <c r="AT416" s="36"/>
      <c r="AU416" s="36"/>
      <c r="AV416" s="29"/>
      <c r="AW416" s="36"/>
      <c r="AX416" s="36"/>
      <c r="AY416" s="36"/>
      <c r="AZ416" s="29"/>
      <c r="BA416" s="36"/>
      <c r="BB416" s="36"/>
      <c r="BC416" s="36"/>
      <c r="BD416" s="36"/>
      <c r="BE416" s="36"/>
      <c r="BF416" s="36"/>
      <c r="BG416" s="36"/>
      <c r="BH416" s="36"/>
      <c r="BI416" s="36"/>
      <c r="BJ416" s="29"/>
      <c r="BK416" s="36"/>
      <c r="BL416" s="29"/>
      <c r="BM416" s="36"/>
      <c r="BN416" s="36"/>
      <c r="BO416" s="36"/>
      <c r="BP416" s="29"/>
      <c r="BQ416" s="36"/>
      <c r="BR416" s="29"/>
      <c r="BS416" s="36"/>
      <c r="BT416" s="36"/>
      <c r="BU416" s="36"/>
      <c r="BV416" s="36"/>
    </row>
    <row r="417" spans="1:74" x14ac:dyDescent="0.25">
      <c r="A417" s="16">
        <v>415</v>
      </c>
      <c r="B417" s="16">
        <v>3</v>
      </c>
      <c r="C417" s="31" t="s">
        <v>856</v>
      </c>
      <c r="D417" s="40">
        <f>январь!D417-февраль!E417</f>
        <v>232.815856</v>
      </c>
      <c r="E417" s="40">
        <f t="shared" si="6"/>
        <v>0</v>
      </c>
      <c r="F417" s="36"/>
      <c r="G417" s="36"/>
      <c r="H417" s="36"/>
      <c r="I417" s="27"/>
      <c r="J417" s="36"/>
      <c r="K417" s="36"/>
      <c r="L417" s="36"/>
      <c r="M417" s="36"/>
      <c r="N417" s="36"/>
      <c r="O417" s="29"/>
      <c r="P417" s="36"/>
      <c r="Q417" s="29"/>
      <c r="R417" s="36"/>
      <c r="S417" s="36"/>
      <c r="T417" s="36"/>
      <c r="U417" s="36"/>
      <c r="V417" s="36"/>
      <c r="W417" s="36"/>
      <c r="X417" s="36"/>
      <c r="Y417" s="29"/>
      <c r="Z417" s="36"/>
      <c r="AA417" s="66"/>
      <c r="AB417" s="36"/>
      <c r="AC417" s="36"/>
      <c r="AD417" s="36"/>
      <c r="AE417" s="36"/>
      <c r="AF417" s="36"/>
      <c r="AG417" s="36"/>
      <c r="AH417" s="29"/>
      <c r="AI417" s="36"/>
      <c r="AJ417" s="29"/>
      <c r="AK417" s="36"/>
      <c r="AL417" s="36"/>
      <c r="AM417" s="36"/>
      <c r="AN417" s="29"/>
      <c r="AO417" s="36"/>
      <c r="AP417" s="29"/>
      <c r="AQ417" s="36"/>
      <c r="AR417" s="29"/>
      <c r="AS417" s="36"/>
      <c r="AT417" s="36"/>
      <c r="AU417" s="36"/>
      <c r="AV417" s="29"/>
      <c r="AW417" s="36"/>
      <c r="AX417" s="36"/>
      <c r="AY417" s="36"/>
      <c r="AZ417" s="29"/>
      <c r="BA417" s="36"/>
      <c r="BB417" s="36"/>
      <c r="BC417" s="36"/>
      <c r="BD417" s="36"/>
      <c r="BE417" s="36"/>
      <c r="BF417" s="36"/>
      <c r="BG417" s="36"/>
      <c r="BH417" s="36"/>
      <c r="BI417" s="36"/>
      <c r="BJ417" s="29"/>
      <c r="BK417" s="36"/>
      <c r="BL417" s="29"/>
      <c r="BM417" s="36"/>
      <c r="BN417" s="36"/>
      <c r="BO417" s="36"/>
      <c r="BP417" s="29"/>
      <c r="BQ417" s="36"/>
      <c r="BR417" s="29"/>
      <c r="BS417" s="36"/>
      <c r="BT417" s="36"/>
      <c r="BU417" s="36"/>
      <c r="BV417" s="36"/>
    </row>
    <row r="418" spans="1:74" x14ac:dyDescent="0.25">
      <c r="A418" s="16">
        <v>416</v>
      </c>
      <c r="B418" s="16">
        <v>3</v>
      </c>
      <c r="C418" s="31" t="s">
        <v>857</v>
      </c>
      <c r="D418" s="40">
        <f>январь!D418-февраль!E418</f>
        <v>254.17506337198063</v>
      </c>
      <c r="E418" s="40">
        <f t="shared" si="6"/>
        <v>0</v>
      </c>
      <c r="F418" s="36"/>
      <c r="G418" s="36"/>
      <c r="H418" s="36"/>
      <c r="I418" s="27"/>
      <c r="J418" s="36"/>
      <c r="K418" s="36"/>
      <c r="L418" s="36"/>
      <c r="M418" s="36"/>
      <c r="N418" s="36"/>
      <c r="O418" s="29"/>
      <c r="P418" s="36"/>
      <c r="Q418" s="29"/>
      <c r="R418" s="36"/>
      <c r="S418" s="36"/>
      <c r="T418" s="36"/>
      <c r="U418" s="36"/>
      <c r="V418" s="36"/>
      <c r="W418" s="36"/>
      <c r="X418" s="36"/>
      <c r="Y418" s="29"/>
      <c r="Z418" s="36"/>
      <c r="AA418" s="66"/>
      <c r="AB418" s="36"/>
      <c r="AC418" s="36"/>
      <c r="AD418" s="36"/>
      <c r="AE418" s="36"/>
      <c r="AF418" s="36"/>
      <c r="AG418" s="36"/>
      <c r="AH418" s="29"/>
      <c r="AI418" s="36"/>
      <c r="AJ418" s="29"/>
      <c r="AK418" s="36"/>
      <c r="AL418" s="36"/>
      <c r="AM418" s="36"/>
      <c r="AN418" s="29"/>
      <c r="AO418" s="36"/>
      <c r="AP418" s="29"/>
      <c r="AQ418" s="36"/>
      <c r="AR418" s="29"/>
      <c r="AS418" s="36"/>
      <c r="AT418" s="36"/>
      <c r="AU418" s="36"/>
      <c r="AV418" s="29"/>
      <c r="AW418" s="36"/>
      <c r="AX418" s="36"/>
      <c r="AY418" s="36"/>
      <c r="AZ418" s="29"/>
      <c r="BA418" s="36"/>
      <c r="BB418" s="36"/>
      <c r="BC418" s="36"/>
      <c r="BD418" s="36"/>
      <c r="BE418" s="36"/>
      <c r="BF418" s="36"/>
      <c r="BG418" s="36"/>
      <c r="BH418" s="36"/>
      <c r="BI418" s="36"/>
      <c r="BJ418" s="29"/>
      <c r="BK418" s="36"/>
      <c r="BL418" s="29"/>
      <c r="BM418" s="36"/>
      <c r="BN418" s="36"/>
      <c r="BO418" s="36"/>
      <c r="BP418" s="29"/>
      <c r="BQ418" s="36"/>
      <c r="BR418" s="29"/>
      <c r="BS418" s="36"/>
      <c r="BT418" s="36"/>
      <c r="BU418" s="36"/>
      <c r="BV418" s="36"/>
    </row>
    <row r="419" spans="1:74" x14ac:dyDescent="0.25">
      <c r="A419" s="16">
        <v>417</v>
      </c>
      <c r="B419" s="16">
        <v>3</v>
      </c>
      <c r="C419" s="31" t="s">
        <v>858</v>
      </c>
      <c r="D419" s="40">
        <f>январь!D419-февраль!E419</f>
        <v>255.52351522705314</v>
      </c>
      <c r="E419" s="40">
        <f t="shared" si="6"/>
        <v>0</v>
      </c>
      <c r="F419" s="36"/>
      <c r="G419" s="36"/>
      <c r="H419" s="36"/>
      <c r="I419" s="27"/>
      <c r="J419" s="36"/>
      <c r="K419" s="36"/>
      <c r="L419" s="36"/>
      <c r="M419" s="36"/>
      <c r="N419" s="36"/>
      <c r="O419" s="29"/>
      <c r="P419" s="36"/>
      <c r="Q419" s="29"/>
      <c r="R419" s="36"/>
      <c r="S419" s="36"/>
      <c r="T419" s="36"/>
      <c r="U419" s="36"/>
      <c r="V419" s="36"/>
      <c r="W419" s="36"/>
      <c r="X419" s="36"/>
      <c r="Y419" s="29"/>
      <c r="Z419" s="36"/>
      <c r="AA419" s="66"/>
      <c r="AB419" s="36"/>
      <c r="AC419" s="36"/>
      <c r="AD419" s="36"/>
      <c r="AE419" s="36"/>
      <c r="AF419" s="36"/>
      <c r="AG419" s="36"/>
      <c r="AH419" s="29"/>
      <c r="AI419" s="36"/>
      <c r="AJ419" s="29"/>
      <c r="AK419" s="36"/>
      <c r="AL419" s="36"/>
      <c r="AM419" s="36"/>
      <c r="AN419" s="29"/>
      <c r="AO419" s="36"/>
      <c r="AP419" s="29"/>
      <c r="AQ419" s="36"/>
      <c r="AR419" s="29"/>
      <c r="AS419" s="36"/>
      <c r="AT419" s="36"/>
      <c r="AU419" s="36"/>
      <c r="AV419" s="29"/>
      <c r="AW419" s="36"/>
      <c r="AX419" s="36"/>
      <c r="AY419" s="36"/>
      <c r="AZ419" s="29"/>
      <c r="BA419" s="36"/>
      <c r="BB419" s="36"/>
      <c r="BC419" s="36"/>
      <c r="BD419" s="36"/>
      <c r="BE419" s="36"/>
      <c r="BF419" s="36"/>
      <c r="BG419" s="36"/>
      <c r="BH419" s="36"/>
      <c r="BI419" s="36"/>
      <c r="BJ419" s="29"/>
      <c r="BK419" s="36"/>
      <c r="BL419" s="29"/>
      <c r="BM419" s="36"/>
      <c r="BN419" s="36"/>
      <c r="BO419" s="36"/>
      <c r="BP419" s="29"/>
      <c r="BQ419" s="36"/>
      <c r="BR419" s="29"/>
      <c r="BS419" s="36"/>
      <c r="BT419" s="36"/>
      <c r="BU419" s="36"/>
      <c r="BV419" s="36"/>
    </row>
    <row r="420" spans="1:74" x14ac:dyDescent="0.25">
      <c r="A420" s="16">
        <v>418</v>
      </c>
      <c r="B420" s="16">
        <v>3</v>
      </c>
      <c r="C420" s="31" t="s">
        <v>859</v>
      </c>
      <c r="D420" s="40">
        <f>январь!D420-февраль!E420</f>
        <v>-203.00405961352658</v>
      </c>
      <c r="E420" s="40">
        <f t="shared" si="6"/>
        <v>0</v>
      </c>
      <c r="F420" s="36"/>
      <c r="G420" s="36"/>
      <c r="H420" s="36"/>
      <c r="I420" s="27"/>
      <c r="J420" s="36"/>
      <c r="K420" s="36"/>
      <c r="L420" s="36"/>
      <c r="M420" s="36"/>
      <c r="N420" s="36"/>
      <c r="O420" s="29"/>
      <c r="P420" s="36"/>
      <c r="Q420" s="29"/>
      <c r="R420" s="36"/>
      <c r="S420" s="36"/>
      <c r="T420" s="36"/>
      <c r="U420" s="36"/>
      <c r="V420" s="36"/>
      <c r="W420" s="36"/>
      <c r="X420" s="36"/>
      <c r="Y420" s="29"/>
      <c r="Z420" s="36"/>
      <c r="AA420" s="66"/>
      <c r="AB420" s="36"/>
      <c r="AC420" s="36"/>
      <c r="AD420" s="36"/>
      <c r="AE420" s="36"/>
      <c r="AF420" s="36"/>
      <c r="AG420" s="36"/>
      <c r="AH420" s="29"/>
      <c r="AI420" s="36"/>
      <c r="AJ420" s="29"/>
      <c r="AK420" s="36"/>
      <c r="AL420" s="36"/>
      <c r="AM420" s="36"/>
      <c r="AN420" s="29"/>
      <c r="AO420" s="36"/>
      <c r="AP420" s="29"/>
      <c r="AQ420" s="36"/>
      <c r="AR420" s="29"/>
      <c r="AS420" s="36"/>
      <c r="AT420" s="36"/>
      <c r="AU420" s="36"/>
      <c r="AV420" s="29"/>
      <c r="AW420" s="36"/>
      <c r="AX420" s="36"/>
      <c r="AY420" s="36"/>
      <c r="AZ420" s="29"/>
      <c r="BA420" s="36"/>
      <c r="BB420" s="36"/>
      <c r="BC420" s="36"/>
      <c r="BD420" s="36"/>
      <c r="BE420" s="36"/>
      <c r="BF420" s="36"/>
      <c r="BG420" s="36"/>
      <c r="BH420" s="36"/>
      <c r="BI420" s="36"/>
      <c r="BJ420" s="29"/>
      <c r="BK420" s="36"/>
      <c r="BL420" s="29"/>
      <c r="BM420" s="36"/>
      <c r="BN420" s="36"/>
      <c r="BO420" s="36"/>
      <c r="BP420" s="29"/>
      <c r="BQ420" s="36"/>
      <c r="BR420" s="29"/>
      <c r="BS420" s="36"/>
      <c r="BT420" s="36"/>
      <c r="BU420" s="36"/>
      <c r="BV420" s="36"/>
    </row>
    <row r="421" spans="1:74" s="86" customFormat="1" x14ac:dyDescent="0.25">
      <c r="A421" s="79">
        <v>419</v>
      </c>
      <c r="B421" s="79">
        <v>3</v>
      </c>
      <c r="C421" s="80" t="s">
        <v>860</v>
      </c>
      <c r="D421" s="40">
        <f>январь!D421-февраль!E421</f>
        <v>572.03415167149763</v>
      </c>
      <c r="E421" s="81">
        <f t="shared" si="6"/>
        <v>17.381</v>
      </c>
      <c r="F421" s="82"/>
      <c r="G421" s="82"/>
      <c r="H421" s="82"/>
      <c r="I421" s="83"/>
      <c r="J421" s="82"/>
      <c r="K421" s="82"/>
      <c r="L421" s="82"/>
      <c r="M421" s="82"/>
      <c r="N421" s="82"/>
      <c r="O421" s="84"/>
      <c r="P421" s="82"/>
      <c r="Q421" s="84"/>
      <c r="R421" s="82"/>
      <c r="S421" s="82"/>
      <c r="T421" s="82"/>
      <c r="U421" s="82"/>
      <c r="V421" s="82"/>
      <c r="W421" s="82"/>
      <c r="X421" s="82"/>
      <c r="Y421" s="84"/>
      <c r="Z421" s="82"/>
      <c r="AA421" s="85"/>
      <c r="AB421" s="82"/>
      <c r="AC421" s="82"/>
      <c r="AD421" s="82"/>
      <c r="AE421" s="82"/>
      <c r="AF421" s="82"/>
      <c r="AG421" s="82"/>
      <c r="AH421" s="84"/>
      <c r="AI421" s="82"/>
      <c r="AJ421" s="84"/>
      <c r="AK421" s="82"/>
      <c r="AL421" s="82"/>
      <c r="AM421" s="82"/>
      <c r="AN421" s="84"/>
      <c r="AO421" s="82"/>
      <c r="AP421" s="84"/>
      <c r="AQ421" s="82"/>
      <c r="AR421" s="84"/>
      <c r="AS421" s="82"/>
      <c r="AT421" s="82"/>
      <c r="AU421" s="82"/>
      <c r="AV421" s="84"/>
      <c r="AW421" s="82"/>
      <c r="AX421" s="82"/>
      <c r="AY421" s="82"/>
      <c r="AZ421" s="84"/>
      <c r="BA421" s="82"/>
      <c r="BB421" s="82"/>
      <c r="BC421" s="82"/>
      <c r="BD421" s="82">
        <v>0.01</v>
      </c>
      <c r="BE421" s="82">
        <v>6.0049999999999999</v>
      </c>
      <c r="BF421" s="82">
        <v>0.01</v>
      </c>
      <c r="BG421" s="82">
        <v>11.375999999999999</v>
      </c>
      <c r="BH421" s="82"/>
      <c r="BI421" s="82"/>
      <c r="BJ421" s="84"/>
      <c r="BK421" s="82"/>
      <c r="BL421" s="84"/>
      <c r="BM421" s="82"/>
      <c r="BN421" s="82"/>
      <c r="BO421" s="82"/>
      <c r="BP421" s="84"/>
      <c r="BQ421" s="82"/>
      <c r="BR421" s="84"/>
      <c r="BS421" s="82"/>
      <c r="BT421" s="82"/>
      <c r="BU421" s="82"/>
      <c r="BV421" s="82"/>
    </row>
    <row r="422" spans="1:74" x14ac:dyDescent="0.25">
      <c r="A422" s="16">
        <v>420</v>
      </c>
      <c r="B422" s="16">
        <v>3</v>
      </c>
      <c r="C422" s="31" t="s">
        <v>861</v>
      </c>
      <c r="D422" s="40">
        <f>январь!D422-февраль!E422</f>
        <v>81.27975980676328</v>
      </c>
      <c r="E422" s="40">
        <f t="shared" si="6"/>
        <v>0</v>
      </c>
      <c r="F422" s="36"/>
      <c r="G422" s="36"/>
      <c r="H422" s="36"/>
      <c r="I422" s="27"/>
      <c r="J422" s="36"/>
      <c r="K422" s="36"/>
      <c r="L422" s="36"/>
      <c r="M422" s="36"/>
      <c r="N422" s="36"/>
      <c r="O422" s="29"/>
      <c r="P422" s="36"/>
      <c r="Q422" s="29"/>
      <c r="R422" s="36"/>
      <c r="S422" s="36"/>
      <c r="T422" s="36"/>
      <c r="U422" s="36"/>
      <c r="V422" s="36"/>
      <c r="W422" s="36"/>
      <c r="X422" s="36"/>
      <c r="Y422" s="29"/>
      <c r="Z422" s="36"/>
      <c r="AA422" s="66"/>
      <c r="AB422" s="36"/>
      <c r="AC422" s="36"/>
      <c r="AD422" s="36"/>
      <c r="AE422" s="36"/>
      <c r="AF422" s="36"/>
      <c r="AG422" s="36"/>
      <c r="AH422" s="29"/>
      <c r="AI422" s="36"/>
      <c r="AJ422" s="29"/>
      <c r="AK422" s="36"/>
      <c r="AL422" s="36"/>
      <c r="AM422" s="36"/>
      <c r="AN422" s="29"/>
      <c r="AO422" s="36"/>
      <c r="AP422" s="29"/>
      <c r="AQ422" s="36"/>
      <c r="AR422" s="29"/>
      <c r="AS422" s="36"/>
      <c r="AT422" s="36"/>
      <c r="AU422" s="36"/>
      <c r="AV422" s="29"/>
      <c r="AW422" s="36"/>
      <c r="AX422" s="36"/>
      <c r="AY422" s="36"/>
      <c r="AZ422" s="29"/>
      <c r="BA422" s="36"/>
      <c r="BB422" s="36"/>
      <c r="BC422" s="36"/>
      <c r="BD422" s="36"/>
      <c r="BE422" s="36"/>
      <c r="BF422" s="36"/>
      <c r="BG422" s="36"/>
      <c r="BH422" s="36"/>
      <c r="BI422" s="36"/>
      <c r="BJ422" s="29"/>
      <c r="BK422" s="36"/>
      <c r="BL422" s="29"/>
      <c r="BM422" s="36"/>
      <c r="BN422" s="36"/>
      <c r="BO422" s="36"/>
      <c r="BP422" s="29"/>
      <c r="BQ422" s="36"/>
      <c r="BR422" s="29"/>
      <c r="BS422" s="36"/>
      <c r="BT422" s="36"/>
      <c r="BU422" s="36"/>
      <c r="BV422" s="36"/>
    </row>
    <row r="423" spans="1:74" x14ac:dyDescent="0.25">
      <c r="A423" s="16">
        <v>421</v>
      </c>
      <c r="B423" s="16">
        <v>3</v>
      </c>
      <c r="C423" s="31" t="s">
        <v>863</v>
      </c>
      <c r="D423" s="40">
        <f>январь!D423-февраль!E423</f>
        <v>103.70886241545894</v>
      </c>
      <c r="E423" s="40">
        <f t="shared" si="6"/>
        <v>0</v>
      </c>
      <c r="F423" s="36"/>
      <c r="G423" s="36"/>
      <c r="H423" s="36"/>
      <c r="I423" s="27"/>
      <c r="J423" s="36"/>
      <c r="K423" s="36"/>
      <c r="L423" s="36"/>
      <c r="M423" s="36"/>
      <c r="N423" s="36"/>
      <c r="O423" s="29"/>
      <c r="P423" s="36"/>
      <c r="Q423" s="29"/>
      <c r="R423" s="36"/>
      <c r="S423" s="36"/>
      <c r="T423" s="36"/>
      <c r="U423" s="36"/>
      <c r="V423" s="36"/>
      <c r="W423" s="36"/>
      <c r="X423" s="36"/>
      <c r="Y423" s="29"/>
      <c r="Z423" s="36"/>
      <c r="AA423" s="66"/>
      <c r="AB423" s="36"/>
      <c r="AC423" s="36"/>
      <c r="AD423" s="36"/>
      <c r="AE423" s="36"/>
      <c r="AF423" s="36"/>
      <c r="AG423" s="36"/>
      <c r="AH423" s="29"/>
      <c r="AI423" s="36"/>
      <c r="AJ423" s="29"/>
      <c r="AK423" s="36"/>
      <c r="AL423" s="36"/>
      <c r="AM423" s="36"/>
      <c r="AN423" s="29"/>
      <c r="AO423" s="36"/>
      <c r="AP423" s="29"/>
      <c r="AQ423" s="36"/>
      <c r="AR423" s="29"/>
      <c r="AS423" s="36"/>
      <c r="AT423" s="36"/>
      <c r="AU423" s="36"/>
      <c r="AV423" s="29"/>
      <c r="AW423" s="36"/>
      <c r="AX423" s="36"/>
      <c r="AY423" s="36"/>
      <c r="AZ423" s="29"/>
      <c r="BA423" s="36"/>
      <c r="BB423" s="36"/>
      <c r="BC423" s="36"/>
      <c r="BD423" s="36"/>
      <c r="BE423" s="36"/>
      <c r="BF423" s="36"/>
      <c r="BG423" s="36"/>
      <c r="BH423" s="36"/>
      <c r="BI423" s="36"/>
      <c r="BJ423" s="29"/>
      <c r="BK423" s="36"/>
      <c r="BL423" s="29"/>
      <c r="BM423" s="36"/>
      <c r="BN423" s="36"/>
      <c r="BO423" s="36"/>
      <c r="BP423" s="29"/>
      <c r="BQ423" s="36"/>
      <c r="BR423" s="29"/>
      <c r="BS423" s="36"/>
      <c r="BT423" s="36"/>
      <c r="BU423" s="36"/>
      <c r="BV423" s="36"/>
    </row>
    <row r="424" spans="1:74" x14ac:dyDescent="0.25">
      <c r="A424" s="16">
        <v>422</v>
      </c>
      <c r="B424" s="16">
        <v>3</v>
      </c>
      <c r="C424" s="31" t="s">
        <v>862</v>
      </c>
      <c r="D424" s="40">
        <f>январь!D424-февраль!E424</f>
        <v>480.26811487922708</v>
      </c>
      <c r="E424" s="40">
        <f t="shared" si="6"/>
        <v>0</v>
      </c>
      <c r="F424" s="36"/>
      <c r="G424" s="36"/>
      <c r="H424" s="36"/>
      <c r="I424" s="27"/>
      <c r="J424" s="36"/>
      <c r="K424" s="36"/>
      <c r="L424" s="36"/>
      <c r="M424" s="36"/>
      <c r="N424" s="36"/>
      <c r="O424" s="29"/>
      <c r="P424" s="36"/>
      <c r="Q424" s="29"/>
      <c r="R424" s="36"/>
      <c r="S424" s="36"/>
      <c r="T424" s="36"/>
      <c r="U424" s="36"/>
      <c r="V424" s="36"/>
      <c r="W424" s="36"/>
      <c r="X424" s="36"/>
      <c r="Y424" s="29"/>
      <c r="Z424" s="36"/>
      <c r="AA424" s="66"/>
      <c r="AB424" s="36"/>
      <c r="AC424" s="36"/>
      <c r="AD424" s="36"/>
      <c r="AE424" s="36"/>
      <c r="AF424" s="36"/>
      <c r="AG424" s="36"/>
      <c r="AH424" s="29"/>
      <c r="AI424" s="36"/>
      <c r="AJ424" s="29"/>
      <c r="AK424" s="36"/>
      <c r="AL424" s="36"/>
      <c r="AM424" s="36"/>
      <c r="AN424" s="29"/>
      <c r="AO424" s="36"/>
      <c r="AP424" s="29"/>
      <c r="AQ424" s="36"/>
      <c r="AR424" s="29"/>
      <c r="AS424" s="36"/>
      <c r="AT424" s="36"/>
      <c r="AU424" s="36"/>
      <c r="AV424" s="29"/>
      <c r="AW424" s="36"/>
      <c r="AX424" s="36"/>
      <c r="AY424" s="36"/>
      <c r="AZ424" s="29"/>
      <c r="BA424" s="36"/>
      <c r="BB424" s="36"/>
      <c r="BC424" s="36"/>
      <c r="BD424" s="36"/>
      <c r="BE424" s="36"/>
      <c r="BF424" s="36"/>
      <c r="BG424" s="36"/>
      <c r="BH424" s="36"/>
      <c r="BI424" s="36"/>
      <c r="BJ424" s="29"/>
      <c r="BK424" s="36"/>
      <c r="BL424" s="29"/>
      <c r="BM424" s="36"/>
      <c r="BN424" s="36"/>
      <c r="BO424" s="36"/>
      <c r="BP424" s="29"/>
      <c r="BQ424" s="36"/>
      <c r="BR424" s="29"/>
      <c r="BS424" s="36"/>
      <c r="BT424" s="36"/>
      <c r="BU424" s="36"/>
      <c r="BV424" s="36"/>
    </row>
    <row r="425" spans="1:74" x14ac:dyDescent="0.25">
      <c r="A425" s="16">
        <v>423</v>
      </c>
      <c r="B425" s="16">
        <v>2</v>
      </c>
      <c r="C425" s="31" t="s">
        <v>864</v>
      </c>
      <c r="D425" s="40">
        <f>январь!D425-февраль!E425</f>
        <v>670.07730122705311</v>
      </c>
      <c r="E425" s="40">
        <f t="shared" si="6"/>
        <v>0</v>
      </c>
      <c r="F425" s="36"/>
      <c r="G425" s="36"/>
      <c r="H425" s="36"/>
      <c r="I425" s="27"/>
      <c r="J425" s="36"/>
      <c r="K425" s="36"/>
      <c r="L425" s="36"/>
      <c r="M425" s="36"/>
      <c r="N425" s="36"/>
      <c r="O425" s="29"/>
      <c r="P425" s="36"/>
      <c r="Q425" s="29"/>
      <c r="R425" s="36"/>
      <c r="S425" s="36"/>
      <c r="T425" s="36"/>
      <c r="U425" s="36"/>
      <c r="V425" s="36"/>
      <c r="W425" s="36"/>
      <c r="X425" s="36"/>
      <c r="Y425" s="29"/>
      <c r="Z425" s="36"/>
      <c r="AA425" s="66"/>
      <c r="AB425" s="36"/>
      <c r="AC425" s="36"/>
      <c r="AD425" s="36"/>
      <c r="AE425" s="36"/>
      <c r="AF425" s="36"/>
      <c r="AG425" s="36"/>
      <c r="AH425" s="29"/>
      <c r="AI425" s="36"/>
      <c r="AJ425" s="29"/>
      <c r="AK425" s="36"/>
      <c r="AL425" s="36"/>
      <c r="AM425" s="36"/>
      <c r="AN425" s="29"/>
      <c r="AO425" s="36"/>
      <c r="AP425" s="29"/>
      <c r="AQ425" s="36"/>
      <c r="AR425" s="29"/>
      <c r="AS425" s="36"/>
      <c r="AT425" s="36"/>
      <c r="AU425" s="36"/>
      <c r="AV425" s="29"/>
      <c r="AW425" s="36"/>
      <c r="AX425" s="36"/>
      <c r="AY425" s="36"/>
      <c r="AZ425" s="29"/>
      <c r="BA425" s="36"/>
      <c r="BB425" s="36"/>
      <c r="BC425" s="36"/>
      <c r="BD425" s="36"/>
      <c r="BE425" s="36"/>
      <c r="BF425" s="36"/>
      <c r="BG425" s="36"/>
      <c r="BH425" s="36"/>
      <c r="BI425" s="36"/>
      <c r="BJ425" s="29"/>
      <c r="BK425" s="36"/>
      <c r="BL425" s="29"/>
      <c r="BM425" s="36"/>
      <c r="BN425" s="36"/>
      <c r="BO425" s="36"/>
      <c r="BP425" s="29"/>
      <c r="BQ425" s="36"/>
      <c r="BR425" s="29"/>
      <c r="BS425" s="36"/>
      <c r="BT425" s="36"/>
      <c r="BU425" s="36"/>
      <c r="BV425" s="36"/>
    </row>
    <row r="426" spans="1:74" x14ac:dyDescent="0.25">
      <c r="A426" s="16">
        <v>424</v>
      </c>
      <c r="B426" s="16">
        <v>2</v>
      </c>
      <c r="C426" s="31" t="s">
        <v>865</v>
      </c>
      <c r="D426" s="40">
        <f>январь!D426-февраль!E426</f>
        <v>191.19130019323669</v>
      </c>
      <c r="E426" s="40">
        <f t="shared" si="6"/>
        <v>0</v>
      </c>
      <c r="F426" s="36"/>
      <c r="G426" s="36"/>
      <c r="H426" s="36"/>
      <c r="I426" s="27"/>
      <c r="J426" s="36"/>
      <c r="K426" s="36"/>
      <c r="L426" s="36"/>
      <c r="M426" s="36"/>
      <c r="N426" s="36"/>
      <c r="O426" s="29"/>
      <c r="P426" s="36"/>
      <c r="Q426" s="29"/>
      <c r="R426" s="36"/>
      <c r="S426" s="36"/>
      <c r="T426" s="36"/>
      <c r="U426" s="36"/>
      <c r="V426" s="36"/>
      <c r="W426" s="36"/>
      <c r="X426" s="36"/>
      <c r="Y426" s="29"/>
      <c r="Z426" s="36"/>
      <c r="AA426" s="66"/>
      <c r="AB426" s="36"/>
      <c r="AC426" s="36"/>
      <c r="AD426" s="36"/>
      <c r="AE426" s="36"/>
      <c r="AF426" s="36"/>
      <c r="AG426" s="36"/>
      <c r="AH426" s="29"/>
      <c r="AI426" s="36"/>
      <c r="AJ426" s="29"/>
      <c r="AK426" s="36"/>
      <c r="AL426" s="36"/>
      <c r="AM426" s="36"/>
      <c r="AN426" s="29"/>
      <c r="AO426" s="36"/>
      <c r="AP426" s="29"/>
      <c r="AQ426" s="36"/>
      <c r="AR426" s="29"/>
      <c r="AS426" s="36"/>
      <c r="AT426" s="36"/>
      <c r="AU426" s="36"/>
      <c r="AV426" s="29"/>
      <c r="AW426" s="36"/>
      <c r="AX426" s="36"/>
      <c r="AY426" s="36"/>
      <c r="AZ426" s="29"/>
      <c r="BA426" s="36"/>
      <c r="BB426" s="36"/>
      <c r="BC426" s="36"/>
      <c r="BD426" s="36"/>
      <c r="BE426" s="36"/>
      <c r="BF426" s="36"/>
      <c r="BG426" s="36"/>
      <c r="BH426" s="36"/>
      <c r="BI426" s="36"/>
      <c r="BJ426" s="29"/>
      <c r="BK426" s="36"/>
      <c r="BL426" s="29"/>
      <c r="BM426" s="36"/>
      <c r="BN426" s="36"/>
      <c r="BO426" s="36"/>
      <c r="BP426" s="29"/>
      <c r="BQ426" s="36"/>
      <c r="BR426" s="29"/>
      <c r="BS426" s="36"/>
      <c r="BT426" s="36"/>
      <c r="BU426" s="36"/>
      <c r="BV426" s="36"/>
    </row>
    <row r="427" spans="1:74" x14ac:dyDescent="0.25">
      <c r="A427" s="16">
        <v>425</v>
      </c>
      <c r="B427" s="16">
        <v>2</v>
      </c>
      <c r="C427" s="31" t="s">
        <v>866</v>
      </c>
      <c r="D427" s="40">
        <f>январь!D427-февраль!E427</f>
        <v>158.71130514009661</v>
      </c>
      <c r="E427" s="40">
        <f t="shared" si="6"/>
        <v>0</v>
      </c>
      <c r="F427" s="36"/>
      <c r="G427" s="36"/>
      <c r="H427" s="36"/>
      <c r="I427" s="27"/>
      <c r="J427" s="36"/>
      <c r="K427" s="36"/>
      <c r="L427" s="36"/>
      <c r="M427" s="36"/>
      <c r="N427" s="36"/>
      <c r="O427" s="29"/>
      <c r="P427" s="36"/>
      <c r="Q427" s="29"/>
      <c r="R427" s="36"/>
      <c r="S427" s="36"/>
      <c r="T427" s="36"/>
      <c r="U427" s="36"/>
      <c r="V427" s="36"/>
      <c r="W427" s="36"/>
      <c r="X427" s="36"/>
      <c r="Y427" s="29"/>
      <c r="Z427" s="36"/>
      <c r="AA427" s="66"/>
      <c r="AB427" s="36"/>
      <c r="AC427" s="36"/>
      <c r="AD427" s="36"/>
      <c r="AE427" s="36"/>
      <c r="AF427" s="36"/>
      <c r="AG427" s="36"/>
      <c r="AH427" s="29"/>
      <c r="AI427" s="36"/>
      <c r="AJ427" s="29"/>
      <c r="AK427" s="36"/>
      <c r="AL427" s="36"/>
      <c r="AM427" s="36"/>
      <c r="AN427" s="29"/>
      <c r="AO427" s="36"/>
      <c r="AP427" s="29"/>
      <c r="AQ427" s="36"/>
      <c r="AR427" s="29"/>
      <c r="AS427" s="36"/>
      <c r="AT427" s="36"/>
      <c r="AU427" s="36"/>
      <c r="AV427" s="29"/>
      <c r="AW427" s="36"/>
      <c r="AX427" s="36"/>
      <c r="AY427" s="36"/>
      <c r="AZ427" s="29"/>
      <c r="BA427" s="36"/>
      <c r="BB427" s="36"/>
      <c r="BC427" s="36"/>
      <c r="BD427" s="36"/>
      <c r="BE427" s="36"/>
      <c r="BF427" s="36"/>
      <c r="BG427" s="36"/>
      <c r="BH427" s="36"/>
      <c r="BI427" s="36"/>
      <c r="BJ427" s="29"/>
      <c r="BK427" s="36"/>
      <c r="BL427" s="29"/>
      <c r="BM427" s="36"/>
      <c r="BN427" s="36"/>
      <c r="BO427" s="36"/>
      <c r="BP427" s="29"/>
      <c r="BQ427" s="36"/>
      <c r="BR427" s="29"/>
      <c r="BS427" s="36"/>
      <c r="BT427" s="36"/>
      <c r="BU427" s="36"/>
      <c r="BV427" s="36"/>
    </row>
    <row r="428" spans="1:74" x14ac:dyDescent="0.25">
      <c r="A428" s="16">
        <v>426</v>
      </c>
      <c r="B428" s="16">
        <v>2</v>
      </c>
      <c r="C428" s="31" t="s">
        <v>867</v>
      </c>
      <c r="D428" s="40">
        <f>январь!D428-февраль!E428</f>
        <v>1711.4870023285025</v>
      </c>
      <c r="E428" s="40">
        <f t="shared" si="6"/>
        <v>0</v>
      </c>
      <c r="F428" s="36"/>
      <c r="G428" s="36"/>
      <c r="H428" s="36"/>
      <c r="I428" s="27"/>
      <c r="J428" s="36"/>
      <c r="K428" s="36"/>
      <c r="L428" s="36"/>
      <c r="M428" s="36"/>
      <c r="N428" s="36"/>
      <c r="O428" s="29"/>
      <c r="P428" s="36"/>
      <c r="Q428" s="29"/>
      <c r="R428" s="36"/>
      <c r="S428" s="36"/>
      <c r="T428" s="36"/>
      <c r="U428" s="36"/>
      <c r="V428" s="36"/>
      <c r="W428" s="36"/>
      <c r="X428" s="36"/>
      <c r="Y428" s="29"/>
      <c r="Z428" s="36"/>
      <c r="AA428" s="66"/>
      <c r="AB428" s="36"/>
      <c r="AC428" s="36"/>
      <c r="AD428" s="36"/>
      <c r="AE428" s="36"/>
      <c r="AF428" s="36"/>
      <c r="AG428" s="36"/>
      <c r="AH428" s="29"/>
      <c r="AI428" s="36"/>
      <c r="AJ428" s="29"/>
      <c r="AK428" s="36"/>
      <c r="AL428" s="36"/>
      <c r="AM428" s="36"/>
      <c r="AN428" s="29"/>
      <c r="AO428" s="36"/>
      <c r="AP428" s="29"/>
      <c r="AQ428" s="36"/>
      <c r="AR428" s="29"/>
      <c r="AS428" s="36"/>
      <c r="AT428" s="36"/>
      <c r="AU428" s="36"/>
      <c r="AV428" s="29"/>
      <c r="AW428" s="36"/>
      <c r="AX428" s="36"/>
      <c r="AY428" s="36"/>
      <c r="AZ428" s="29"/>
      <c r="BA428" s="36"/>
      <c r="BB428" s="36"/>
      <c r="BC428" s="36"/>
      <c r="BD428" s="36"/>
      <c r="BE428" s="36"/>
      <c r="BF428" s="36"/>
      <c r="BG428" s="36"/>
      <c r="BH428" s="36"/>
      <c r="BI428" s="36"/>
      <c r="BJ428" s="29"/>
      <c r="BK428" s="36"/>
      <c r="BL428" s="29"/>
      <c r="BM428" s="36"/>
      <c r="BN428" s="36"/>
      <c r="BO428" s="36"/>
      <c r="BP428" s="29"/>
      <c r="BQ428" s="36"/>
      <c r="BR428" s="29"/>
      <c r="BS428" s="36"/>
      <c r="BT428" s="36"/>
      <c r="BU428" s="36"/>
      <c r="BV428" s="36"/>
    </row>
    <row r="429" spans="1:74" s="86" customFormat="1" x14ac:dyDescent="0.25">
      <c r="A429" s="79">
        <v>427</v>
      </c>
      <c r="B429" s="79">
        <v>2</v>
      </c>
      <c r="C429" s="80" t="s">
        <v>868</v>
      </c>
      <c r="D429" s="40">
        <f>январь!D429-февраль!E429</f>
        <v>1852.96053515942</v>
      </c>
      <c r="E429" s="81">
        <f t="shared" si="6"/>
        <v>227.489</v>
      </c>
      <c r="F429" s="82"/>
      <c r="G429" s="82"/>
      <c r="H429" s="82"/>
      <c r="I429" s="83"/>
      <c r="J429" s="82"/>
      <c r="K429" s="82"/>
      <c r="L429" s="82"/>
      <c r="M429" s="82"/>
      <c r="N429" s="82"/>
      <c r="O429" s="84"/>
      <c r="P429" s="82"/>
      <c r="Q429" s="84"/>
      <c r="R429" s="82"/>
      <c r="S429" s="82"/>
      <c r="T429" s="82"/>
      <c r="U429" s="82"/>
      <c r="V429" s="82"/>
      <c r="W429" s="82"/>
      <c r="X429" s="82"/>
      <c r="Y429" s="84"/>
      <c r="Z429" s="82"/>
      <c r="AA429" s="85"/>
      <c r="AB429" s="82"/>
      <c r="AC429" s="82"/>
      <c r="AD429" s="82"/>
      <c r="AE429" s="82"/>
      <c r="AF429" s="82"/>
      <c r="AG429" s="82"/>
      <c r="AH429" s="84"/>
      <c r="AI429" s="82"/>
      <c r="AJ429" s="84"/>
      <c r="AK429" s="82"/>
      <c r="AL429" s="82"/>
      <c r="AM429" s="82"/>
      <c r="AN429" s="84"/>
      <c r="AO429" s="82"/>
      <c r="AP429" s="84"/>
      <c r="AQ429" s="82"/>
      <c r="AR429" s="84">
        <v>8</v>
      </c>
      <c r="AS429" s="82">
        <v>227.489</v>
      </c>
      <c r="AT429" s="82"/>
      <c r="AU429" s="82"/>
      <c r="AV429" s="84"/>
      <c r="AW429" s="82"/>
      <c r="AX429" s="82"/>
      <c r="AY429" s="82"/>
      <c r="AZ429" s="84"/>
      <c r="BA429" s="82"/>
      <c r="BB429" s="82"/>
      <c r="BC429" s="82"/>
      <c r="BD429" s="82"/>
      <c r="BE429" s="82"/>
      <c r="BF429" s="82"/>
      <c r="BG429" s="82"/>
      <c r="BH429" s="82"/>
      <c r="BI429" s="82"/>
      <c r="BJ429" s="84"/>
      <c r="BK429" s="82"/>
      <c r="BL429" s="84"/>
      <c r="BM429" s="82"/>
      <c r="BN429" s="82"/>
      <c r="BO429" s="82"/>
      <c r="BP429" s="84"/>
      <c r="BQ429" s="82"/>
      <c r="BR429" s="84"/>
      <c r="BS429" s="82"/>
      <c r="BT429" s="82"/>
      <c r="BU429" s="82"/>
      <c r="BV429" s="82"/>
    </row>
    <row r="430" spans="1:74" s="86" customFormat="1" x14ac:dyDescent="0.25">
      <c r="A430" s="79">
        <v>428</v>
      </c>
      <c r="B430" s="79">
        <v>2</v>
      </c>
      <c r="C430" s="80" t="s">
        <v>869</v>
      </c>
      <c r="D430" s="40">
        <f>январь!D430-февраль!E430</f>
        <v>1895.4026222608693</v>
      </c>
      <c r="E430" s="81">
        <f t="shared" si="6"/>
        <v>3.8319999999999999</v>
      </c>
      <c r="F430" s="82"/>
      <c r="G430" s="82"/>
      <c r="H430" s="82"/>
      <c r="I430" s="83"/>
      <c r="J430" s="82"/>
      <c r="K430" s="82"/>
      <c r="L430" s="82"/>
      <c r="M430" s="82"/>
      <c r="N430" s="82"/>
      <c r="O430" s="84"/>
      <c r="P430" s="82"/>
      <c r="Q430" s="84"/>
      <c r="R430" s="82"/>
      <c r="S430" s="82"/>
      <c r="T430" s="82"/>
      <c r="U430" s="82"/>
      <c r="V430" s="82"/>
      <c r="W430" s="82"/>
      <c r="X430" s="82"/>
      <c r="Y430" s="84"/>
      <c r="Z430" s="82"/>
      <c r="AA430" s="85"/>
      <c r="AB430" s="82"/>
      <c r="AC430" s="82"/>
      <c r="AD430" s="82"/>
      <c r="AE430" s="82"/>
      <c r="AF430" s="82"/>
      <c r="AG430" s="82"/>
      <c r="AH430" s="84"/>
      <c r="AI430" s="82"/>
      <c r="AJ430" s="84"/>
      <c r="AK430" s="82"/>
      <c r="AL430" s="82"/>
      <c r="AM430" s="82"/>
      <c r="AN430" s="84"/>
      <c r="AO430" s="82"/>
      <c r="AP430" s="84"/>
      <c r="AQ430" s="82"/>
      <c r="AR430" s="84"/>
      <c r="AS430" s="82"/>
      <c r="AT430" s="82"/>
      <c r="AU430" s="82"/>
      <c r="AV430" s="84"/>
      <c r="AW430" s="82"/>
      <c r="AX430" s="82"/>
      <c r="AY430" s="82"/>
      <c r="AZ430" s="84"/>
      <c r="BA430" s="82"/>
      <c r="BB430" s="82"/>
      <c r="BC430" s="82"/>
      <c r="BD430" s="82"/>
      <c r="BE430" s="82"/>
      <c r="BF430" s="82"/>
      <c r="BG430" s="82"/>
      <c r="BH430" s="82"/>
      <c r="BI430" s="82"/>
      <c r="BJ430" s="84"/>
      <c r="BK430" s="82"/>
      <c r="BL430" s="84">
        <v>11</v>
      </c>
      <c r="BM430" s="82">
        <v>3.8319999999999999</v>
      </c>
      <c r="BN430" s="82"/>
      <c r="BO430" s="82"/>
      <c r="BP430" s="84"/>
      <c r="BQ430" s="82"/>
      <c r="BR430" s="84"/>
      <c r="BS430" s="82"/>
      <c r="BT430" s="82"/>
      <c r="BU430" s="82"/>
      <c r="BV430" s="82"/>
    </row>
    <row r="431" spans="1:74" s="86" customFormat="1" x14ac:dyDescent="0.25">
      <c r="A431" s="79">
        <v>429</v>
      </c>
      <c r="B431" s="79">
        <v>2</v>
      </c>
      <c r="C431" s="80" t="s">
        <v>870</v>
      </c>
      <c r="D431" s="40">
        <f>январь!D431-февраль!E431</f>
        <v>1659.9051471594203</v>
      </c>
      <c r="E431" s="81">
        <f t="shared" si="6"/>
        <v>2.073</v>
      </c>
      <c r="F431" s="82"/>
      <c r="G431" s="82"/>
      <c r="H431" s="82"/>
      <c r="I431" s="83"/>
      <c r="J431" s="82"/>
      <c r="K431" s="82"/>
      <c r="L431" s="82"/>
      <c r="M431" s="82"/>
      <c r="N431" s="82"/>
      <c r="O431" s="84"/>
      <c r="P431" s="82"/>
      <c r="Q431" s="84"/>
      <c r="R431" s="82"/>
      <c r="S431" s="82"/>
      <c r="T431" s="82"/>
      <c r="U431" s="82"/>
      <c r="V431" s="82"/>
      <c r="W431" s="82"/>
      <c r="X431" s="82"/>
      <c r="Y431" s="84"/>
      <c r="Z431" s="82"/>
      <c r="AA431" s="85"/>
      <c r="AB431" s="82"/>
      <c r="AC431" s="82"/>
      <c r="AD431" s="82"/>
      <c r="AE431" s="82"/>
      <c r="AF431" s="82"/>
      <c r="AG431" s="82"/>
      <c r="AH431" s="84"/>
      <c r="AI431" s="82"/>
      <c r="AJ431" s="84"/>
      <c r="AK431" s="82"/>
      <c r="AL431" s="82"/>
      <c r="AM431" s="82"/>
      <c r="AN431" s="84"/>
      <c r="AO431" s="82"/>
      <c r="AP431" s="84"/>
      <c r="AQ431" s="82"/>
      <c r="AR431" s="84"/>
      <c r="AS431" s="82"/>
      <c r="AT431" s="82"/>
      <c r="AU431" s="82"/>
      <c r="AV431" s="84"/>
      <c r="AW431" s="82"/>
      <c r="AX431" s="82"/>
      <c r="AY431" s="82"/>
      <c r="AZ431" s="84"/>
      <c r="BA431" s="82"/>
      <c r="BB431" s="82"/>
      <c r="BC431" s="82"/>
      <c r="BD431" s="82">
        <v>2E-3</v>
      </c>
      <c r="BE431" s="82">
        <v>2.073</v>
      </c>
      <c r="BF431" s="82"/>
      <c r="BG431" s="82"/>
      <c r="BH431" s="82"/>
      <c r="BI431" s="82"/>
      <c r="BJ431" s="84"/>
      <c r="BK431" s="82"/>
      <c r="BL431" s="84"/>
      <c r="BM431" s="82"/>
      <c r="BN431" s="82"/>
      <c r="BO431" s="82"/>
      <c r="BP431" s="84"/>
      <c r="BQ431" s="82"/>
      <c r="BR431" s="84"/>
      <c r="BS431" s="82"/>
      <c r="BT431" s="82"/>
      <c r="BU431" s="82"/>
      <c r="BV431" s="82"/>
    </row>
    <row r="432" spans="1:74" x14ac:dyDescent="0.25">
      <c r="A432" s="16">
        <v>430</v>
      </c>
      <c r="B432" s="16">
        <v>1</v>
      </c>
      <c r="C432" s="31" t="s">
        <v>871</v>
      </c>
      <c r="D432" s="40">
        <f>январь!D432-февраль!E432</f>
        <v>836.71135593623194</v>
      </c>
      <c r="E432" s="40">
        <f t="shared" si="6"/>
        <v>0</v>
      </c>
      <c r="F432" s="36"/>
      <c r="G432" s="36"/>
      <c r="H432" s="36"/>
      <c r="I432" s="27"/>
      <c r="J432" s="36"/>
      <c r="K432" s="36"/>
      <c r="L432" s="36"/>
      <c r="M432" s="36"/>
      <c r="N432" s="36"/>
      <c r="O432" s="29"/>
      <c r="P432" s="36"/>
      <c r="Q432" s="29"/>
      <c r="R432" s="36"/>
      <c r="S432" s="36"/>
      <c r="T432" s="36"/>
      <c r="U432" s="36"/>
      <c r="V432" s="36"/>
      <c r="W432" s="36"/>
      <c r="X432" s="36"/>
      <c r="Y432" s="29"/>
      <c r="Z432" s="36"/>
      <c r="AA432" s="66"/>
      <c r="AB432" s="36"/>
      <c r="AC432" s="36"/>
      <c r="AD432" s="36"/>
      <c r="AE432" s="36"/>
      <c r="AF432" s="36"/>
      <c r="AG432" s="36"/>
      <c r="AH432" s="29"/>
      <c r="AI432" s="36"/>
      <c r="AJ432" s="29"/>
      <c r="AK432" s="36"/>
      <c r="AL432" s="36"/>
      <c r="AM432" s="36"/>
      <c r="AN432" s="29"/>
      <c r="AO432" s="36"/>
      <c r="AP432" s="29"/>
      <c r="AQ432" s="36"/>
      <c r="AR432" s="29"/>
      <c r="AS432" s="36"/>
      <c r="AT432" s="36"/>
      <c r="AU432" s="36"/>
      <c r="AV432" s="29"/>
      <c r="AW432" s="36"/>
      <c r="AX432" s="36"/>
      <c r="AY432" s="36"/>
      <c r="AZ432" s="29"/>
      <c r="BA432" s="36"/>
      <c r="BB432" s="36"/>
      <c r="BC432" s="36"/>
      <c r="BD432" s="36"/>
      <c r="BE432" s="36"/>
      <c r="BF432" s="36"/>
      <c r="BG432" s="36"/>
      <c r="BH432" s="36"/>
      <c r="BI432" s="36"/>
      <c r="BJ432" s="29"/>
      <c r="BK432" s="36"/>
      <c r="BL432" s="29"/>
      <c r="BM432" s="36"/>
      <c r="BN432" s="36"/>
      <c r="BO432" s="36"/>
      <c r="BP432" s="29"/>
      <c r="BQ432" s="36"/>
      <c r="BR432" s="29"/>
      <c r="BS432" s="36"/>
      <c r="BT432" s="36"/>
      <c r="BU432" s="36"/>
      <c r="BV432" s="36"/>
    </row>
    <row r="433" spans="1:75" x14ac:dyDescent="0.25">
      <c r="A433" s="16">
        <v>431</v>
      </c>
      <c r="B433" s="16">
        <v>1</v>
      </c>
      <c r="C433" s="31" t="s">
        <v>872</v>
      </c>
      <c r="D433" s="40">
        <f>январь!D433-февраль!E433</f>
        <v>523.55689800000005</v>
      </c>
      <c r="E433" s="40">
        <f t="shared" si="6"/>
        <v>0</v>
      </c>
      <c r="F433" s="36"/>
      <c r="G433" s="36"/>
      <c r="H433" s="36"/>
      <c r="I433" s="27"/>
      <c r="J433" s="36"/>
      <c r="K433" s="36"/>
      <c r="L433" s="36"/>
      <c r="M433" s="36"/>
      <c r="N433" s="36"/>
      <c r="O433" s="29"/>
      <c r="P433" s="36"/>
      <c r="Q433" s="29"/>
      <c r="R433" s="36"/>
      <c r="S433" s="36"/>
      <c r="T433" s="36"/>
      <c r="U433" s="36"/>
      <c r="V433" s="36"/>
      <c r="W433" s="36"/>
      <c r="X433" s="36"/>
      <c r="Y433" s="29"/>
      <c r="Z433" s="36"/>
      <c r="AA433" s="66"/>
      <c r="AB433" s="36"/>
      <c r="AC433" s="36"/>
      <c r="AD433" s="36"/>
      <c r="AE433" s="36"/>
      <c r="AF433" s="36"/>
      <c r="AG433" s="36"/>
      <c r="AH433" s="29"/>
      <c r="AI433" s="36"/>
      <c r="AJ433" s="29"/>
      <c r="AK433" s="36"/>
      <c r="AL433" s="36"/>
      <c r="AM433" s="36"/>
      <c r="AN433" s="29"/>
      <c r="AO433" s="36"/>
      <c r="AP433" s="29"/>
      <c r="AQ433" s="36"/>
      <c r="AR433" s="29"/>
      <c r="AS433" s="36"/>
      <c r="AT433" s="36"/>
      <c r="AU433" s="36"/>
      <c r="AV433" s="29"/>
      <c r="AW433" s="36"/>
      <c r="AX433" s="36"/>
      <c r="AY433" s="36"/>
      <c r="AZ433" s="29"/>
      <c r="BA433" s="36"/>
      <c r="BB433" s="36"/>
      <c r="BC433" s="36"/>
      <c r="BD433" s="36"/>
      <c r="BE433" s="36"/>
      <c r="BF433" s="36"/>
      <c r="BG433" s="36"/>
      <c r="BH433" s="36"/>
      <c r="BI433" s="36"/>
      <c r="BJ433" s="29"/>
      <c r="BK433" s="36"/>
      <c r="BL433" s="29"/>
      <c r="BM433" s="36"/>
      <c r="BN433" s="36"/>
      <c r="BO433" s="36"/>
      <c r="BP433" s="29"/>
      <c r="BQ433" s="36"/>
      <c r="BR433" s="29"/>
      <c r="BS433" s="36"/>
      <c r="BT433" s="36"/>
      <c r="BU433" s="36"/>
      <c r="BV433" s="36"/>
    </row>
    <row r="434" spans="1:75" x14ac:dyDescent="0.25">
      <c r="A434" s="16">
        <v>432</v>
      </c>
      <c r="B434" s="16">
        <v>1</v>
      </c>
      <c r="C434" s="31" t="s">
        <v>873</v>
      </c>
      <c r="D434" s="40">
        <f>январь!D434-февраль!E434</f>
        <v>382.09888740096619</v>
      </c>
      <c r="E434" s="40">
        <f t="shared" si="6"/>
        <v>0</v>
      </c>
      <c r="F434" s="36"/>
      <c r="G434" s="36"/>
      <c r="H434" s="36"/>
      <c r="I434" s="27"/>
      <c r="J434" s="36"/>
      <c r="K434" s="36"/>
      <c r="L434" s="36"/>
      <c r="M434" s="36"/>
      <c r="N434" s="36"/>
      <c r="O434" s="29"/>
      <c r="P434" s="36"/>
      <c r="Q434" s="29"/>
      <c r="R434" s="36"/>
      <c r="S434" s="36"/>
      <c r="T434" s="36"/>
      <c r="U434" s="36"/>
      <c r="V434" s="36"/>
      <c r="W434" s="36"/>
      <c r="X434" s="36"/>
      <c r="Y434" s="29"/>
      <c r="Z434" s="36"/>
      <c r="AA434" s="66"/>
      <c r="AB434" s="36"/>
      <c r="AC434" s="36"/>
      <c r="AD434" s="36"/>
      <c r="AE434" s="36"/>
      <c r="AF434" s="36"/>
      <c r="AG434" s="36"/>
      <c r="AH434" s="29"/>
      <c r="AI434" s="36"/>
      <c r="AJ434" s="29"/>
      <c r="AK434" s="36"/>
      <c r="AL434" s="36"/>
      <c r="AM434" s="36"/>
      <c r="AN434" s="29"/>
      <c r="AO434" s="36"/>
      <c r="AP434" s="29"/>
      <c r="AQ434" s="36"/>
      <c r="AR434" s="29"/>
      <c r="AS434" s="36"/>
      <c r="AT434" s="36"/>
      <c r="AU434" s="36"/>
      <c r="AV434" s="29"/>
      <c r="AW434" s="36"/>
      <c r="AX434" s="36"/>
      <c r="AY434" s="36"/>
      <c r="AZ434" s="29"/>
      <c r="BA434" s="36"/>
      <c r="BB434" s="36"/>
      <c r="BC434" s="36"/>
      <c r="BD434" s="36"/>
      <c r="BE434" s="36"/>
      <c r="BF434" s="36"/>
      <c r="BG434" s="36"/>
      <c r="BH434" s="36"/>
      <c r="BI434" s="36"/>
      <c r="BJ434" s="29"/>
      <c r="BK434" s="36"/>
      <c r="BL434" s="29"/>
      <c r="BM434" s="36"/>
      <c r="BN434" s="36"/>
      <c r="BO434" s="36"/>
      <c r="BP434" s="29"/>
      <c r="BQ434" s="36"/>
      <c r="BR434" s="29"/>
      <c r="BS434" s="36"/>
      <c r="BT434" s="36"/>
      <c r="BU434" s="36"/>
      <c r="BV434" s="36"/>
    </row>
    <row r="435" spans="1:75" s="86" customFormat="1" x14ac:dyDescent="0.25">
      <c r="A435" s="79">
        <v>433</v>
      </c>
      <c r="B435" s="79">
        <v>1</v>
      </c>
      <c r="C435" s="80" t="s">
        <v>874</v>
      </c>
      <c r="D435" s="40">
        <f>январь!D435-февраль!E435</f>
        <v>359.76571904347827</v>
      </c>
      <c r="E435" s="81">
        <f t="shared" si="6"/>
        <v>14.465999999999999</v>
      </c>
      <c r="F435" s="82"/>
      <c r="G435" s="82"/>
      <c r="H435" s="82"/>
      <c r="I435" s="83"/>
      <c r="J435" s="82"/>
      <c r="K435" s="82"/>
      <c r="L435" s="82"/>
      <c r="M435" s="82"/>
      <c r="N435" s="82"/>
      <c r="O435" s="84"/>
      <c r="P435" s="82"/>
      <c r="Q435" s="84"/>
      <c r="R435" s="82"/>
      <c r="S435" s="82"/>
      <c r="T435" s="82"/>
      <c r="U435" s="82"/>
      <c r="V435" s="82"/>
      <c r="W435" s="82"/>
      <c r="X435" s="82"/>
      <c r="Y435" s="84"/>
      <c r="Z435" s="82"/>
      <c r="AA435" s="85"/>
      <c r="AB435" s="82"/>
      <c r="AC435" s="82"/>
      <c r="AD435" s="82"/>
      <c r="AE435" s="82"/>
      <c r="AF435" s="82"/>
      <c r="AG435" s="82"/>
      <c r="AH435" s="84"/>
      <c r="AI435" s="82"/>
      <c r="AJ435" s="84"/>
      <c r="AK435" s="82"/>
      <c r="AL435" s="82"/>
      <c r="AM435" s="82"/>
      <c r="AN435" s="84"/>
      <c r="AO435" s="82"/>
      <c r="AP435" s="84"/>
      <c r="AQ435" s="82"/>
      <c r="AR435" s="84"/>
      <c r="AS435" s="82"/>
      <c r="AT435" s="82"/>
      <c r="AU435" s="82"/>
      <c r="AV435" s="84"/>
      <c r="AW435" s="82"/>
      <c r="AX435" s="82"/>
      <c r="AY435" s="82"/>
      <c r="AZ435" s="84"/>
      <c r="BA435" s="82"/>
      <c r="BB435" s="82"/>
      <c r="BC435" s="82"/>
      <c r="BD435" s="82"/>
      <c r="BE435" s="82"/>
      <c r="BF435" s="82">
        <v>4.0000000000000001E-3</v>
      </c>
      <c r="BG435" s="82">
        <v>4.024</v>
      </c>
      <c r="BH435" s="82"/>
      <c r="BI435" s="82"/>
      <c r="BJ435" s="84">
        <v>1</v>
      </c>
      <c r="BK435" s="82">
        <v>1.746</v>
      </c>
      <c r="BL435" s="84">
        <v>18</v>
      </c>
      <c r="BM435" s="82">
        <v>8.6959999999999997</v>
      </c>
      <c r="BN435" s="82"/>
      <c r="BO435" s="82"/>
      <c r="BP435" s="84"/>
      <c r="BQ435" s="82"/>
      <c r="BR435" s="84"/>
      <c r="BS435" s="82"/>
      <c r="BT435" s="82"/>
      <c r="BU435" s="82"/>
      <c r="BV435" s="82"/>
    </row>
    <row r="436" spans="1:75" x14ac:dyDescent="0.25">
      <c r="A436" s="16">
        <v>434</v>
      </c>
      <c r="B436" s="16">
        <v>1</v>
      </c>
      <c r="C436" s="31" t="s">
        <v>875</v>
      </c>
      <c r="D436" s="40">
        <f>январь!D436-февраль!E436</f>
        <v>205.53722561352657</v>
      </c>
      <c r="E436" s="40">
        <f t="shared" si="6"/>
        <v>0</v>
      </c>
      <c r="F436" s="36"/>
      <c r="G436" s="36"/>
      <c r="H436" s="36"/>
      <c r="I436" s="27"/>
      <c r="J436" s="36"/>
      <c r="K436" s="36"/>
      <c r="L436" s="36"/>
      <c r="M436" s="36"/>
      <c r="N436" s="36"/>
      <c r="O436" s="29"/>
      <c r="P436" s="36"/>
      <c r="Q436" s="29"/>
      <c r="R436" s="36"/>
      <c r="S436" s="36"/>
      <c r="T436" s="36"/>
      <c r="U436" s="36"/>
      <c r="V436" s="36"/>
      <c r="W436" s="36"/>
      <c r="X436" s="36"/>
      <c r="Y436" s="29"/>
      <c r="Z436" s="36"/>
      <c r="AA436" s="66"/>
      <c r="AB436" s="36"/>
      <c r="AC436" s="36"/>
      <c r="AD436" s="36"/>
      <c r="AE436" s="36"/>
      <c r="AF436" s="36"/>
      <c r="AG436" s="36"/>
      <c r="AH436" s="29"/>
      <c r="AI436" s="36"/>
      <c r="AJ436" s="29"/>
      <c r="AK436" s="36"/>
      <c r="AL436" s="36"/>
      <c r="AM436" s="36"/>
      <c r="AN436" s="29"/>
      <c r="AO436" s="36"/>
      <c r="AP436" s="29"/>
      <c r="AQ436" s="36"/>
      <c r="AR436" s="29"/>
      <c r="AS436" s="36"/>
      <c r="AT436" s="36"/>
      <c r="AU436" s="36"/>
      <c r="AV436" s="29"/>
      <c r="AW436" s="36"/>
      <c r="AX436" s="36"/>
      <c r="AY436" s="36"/>
      <c r="AZ436" s="29"/>
      <c r="BA436" s="36"/>
      <c r="BB436" s="36"/>
      <c r="BC436" s="36"/>
      <c r="BD436" s="36"/>
      <c r="BE436" s="36"/>
      <c r="BF436" s="36"/>
      <c r="BG436" s="36"/>
      <c r="BH436" s="36"/>
      <c r="BI436" s="36"/>
      <c r="BJ436" s="29"/>
      <c r="BK436" s="36"/>
      <c r="BL436" s="29"/>
      <c r="BM436" s="36"/>
      <c r="BN436" s="36"/>
      <c r="BO436" s="36"/>
      <c r="BP436" s="29"/>
      <c r="BQ436" s="36"/>
      <c r="BR436" s="29"/>
      <c r="BS436" s="36"/>
      <c r="BT436" s="36"/>
      <c r="BU436" s="36"/>
      <c r="BV436" s="36"/>
    </row>
    <row r="437" spans="1:75" x14ac:dyDescent="0.25">
      <c r="A437" s="16">
        <v>435</v>
      </c>
      <c r="B437" s="16">
        <v>1</v>
      </c>
      <c r="C437" s="31" t="s">
        <v>876</v>
      </c>
      <c r="D437" s="40">
        <f>январь!D437-февраль!E437</f>
        <v>581.58864172946858</v>
      </c>
      <c r="E437" s="40">
        <f t="shared" si="6"/>
        <v>0</v>
      </c>
      <c r="F437" s="36"/>
      <c r="G437" s="36"/>
      <c r="H437" s="36"/>
      <c r="I437" s="27"/>
      <c r="J437" s="36"/>
      <c r="K437" s="36"/>
      <c r="L437" s="36"/>
      <c r="M437" s="36"/>
      <c r="N437" s="36"/>
      <c r="O437" s="29"/>
      <c r="P437" s="36"/>
      <c r="Q437" s="29"/>
      <c r="R437" s="36"/>
      <c r="S437" s="36"/>
      <c r="T437" s="36"/>
      <c r="U437" s="36"/>
      <c r="V437" s="36"/>
      <c r="W437" s="36"/>
      <c r="X437" s="36"/>
      <c r="Y437" s="29"/>
      <c r="Z437" s="36"/>
      <c r="AA437" s="66"/>
      <c r="AB437" s="36"/>
      <c r="AC437" s="36"/>
      <c r="AD437" s="36"/>
      <c r="AE437" s="36"/>
      <c r="AF437" s="36"/>
      <c r="AG437" s="36"/>
      <c r="AH437" s="29"/>
      <c r="AI437" s="36"/>
      <c r="AJ437" s="29"/>
      <c r="AK437" s="36"/>
      <c r="AL437" s="36"/>
      <c r="AM437" s="36"/>
      <c r="AN437" s="29"/>
      <c r="AO437" s="36"/>
      <c r="AP437" s="29"/>
      <c r="AQ437" s="36"/>
      <c r="AR437" s="29"/>
      <c r="AS437" s="36"/>
      <c r="AT437" s="36"/>
      <c r="AU437" s="36"/>
      <c r="AV437" s="29"/>
      <c r="AW437" s="36"/>
      <c r="AX437" s="36"/>
      <c r="AY437" s="36"/>
      <c r="AZ437" s="29"/>
      <c r="BA437" s="36"/>
      <c r="BB437" s="36"/>
      <c r="BC437" s="36"/>
      <c r="BD437" s="36"/>
      <c r="BE437" s="36"/>
      <c r="BF437" s="36"/>
      <c r="BG437" s="36"/>
      <c r="BH437" s="36"/>
      <c r="BI437" s="36"/>
      <c r="BJ437" s="29"/>
      <c r="BK437" s="36"/>
      <c r="BL437" s="29"/>
      <c r="BM437" s="36"/>
      <c r="BN437" s="36"/>
      <c r="BO437" s="36"/>
      <c r="BP437" s="29"/>
      <c r="BQ437" s="36"/>
      <c r="BR437" s="29"/>
      <c r="BS437" s="36"/>
      <c r="BT437" s="36"/>
      <c r="BU437" s="36"/>
      <c r="BV437" s="36"/>
    </row>
    <row r="438" spans="1:75" x14ac:dyDescent="0.25">
      <c r="A438" s="16">
        <v>436</v>
      </c>
      <c r="B438" s="16">
        <v>1</v>
      </c>
      <c r="C438" s="31" t="s">
        <v>877</v>
      </c>
      <c r="D438" s="40">
        <f>январь!D438-февраль!E438</f>
        <v>754.11733750724648</v>
      </c>
      <c r="E438" s="40">
        <f t="shared" si="6"/>
        <v>0</v>
      </c>
      <c r="F438" s="36"/>
      <c r="G438" s="36"/>
      <c r="H438" s="36"/>
      <c r="I438" s="27"/>
      <c r="J438" s="36"/>
      <c r="K438" s="36"/>
      <c r="L438" s="36"/>
      <c r="M438" s="36"/>
      <c r="N438" s="36"/>
      <c r="O438" s="29"/>
      <c r="P438" s="36"/>
      <c r="Q438" s="29"/>
      <c r="R438" s="36"/>
      <c r="S438" s="36"/>
      <c r="T438" s="36"/>
      <c r="U438" s="36"/>
      <c r="V438" s="36"/>
      <c r="W438" s="36"/>
      <c r="X438" s="36"/>
      <c r="Y438" s="29"/>
      <c r="Z438" s="36"/>
      <c r="AA438" s="66"/>
      <c r="AB438" s="36"/>
      <c r="AC438" s="36"/>
      <c r="AD438" s="36"/>
      <c r="AE438" s="36"/>
      <c r="AF438" s="36"/>
      <c r="AG438" s="36"/>
      <c r="AH438" s="29"/>
      <c r="AI438" s="36"/>
      <c r="AJ438" s="29"/>
      <c r="AK438" s="36"/>
      <c r="AL438" s="36"/>
      <c r="AM438" s="36"/>
      <c r="AN438" s="29"/>
      <c r="AO438" s="36"/>
      <c r="AP438" s="29"/>
      <c r="AQ438" s="36"/>
      <c r="AR438" s="29"/>
      <c r="AS438" s="36"/>
      <c r="AT438" s="36"/>
      <c r="AU438" s="36"/>
      <c r="AV438" s="29"/>
      <c r="AW438" s="36"/>
      <c r="AX438" s="36"/>
      <c r="AY438" s="36"/>
      <c r="AZ438" s="29"/>
      <c r="BA438" s="36"/>
      <c r="BB438" s="36"/>
      <c r="BC438" s="36"/>
      <c r="BD438" s="36"/>
      <c r="BE438" s="36"/>
      <c r="BF438" s="36"/>
      <c r="BG438" s="36"/>
      <c r="BH438" s="36"/>
      <c r="BI438" s="36"/>
      <c r="BJ438" s="29"/>
      <c r="BK438" s="36"/>
      <c r="BL438" s="29"/>
      <c r="BM438" s="36"/>
      <c r="BN438" s="36"/>
      <c r="BO438" s="36"/>
      <c r="BP438" s="29"/>
      <c r="BQ438" s="36"/>
      <c r="BR438" s="29"/>
      <c r="BS438" s="36"/>
      <c r="BT438" s="36"/>
      <c r="BU438" s="36"/>
      <c r="BV438" s="36"/>
    </row>
    <row r="439" spans="1:75" x14ac:dyDescent="0.25">
      <c r="A439" s="16">
        <v>437</v>
      </c>
      <c r="B439" s="16">
        <v>1</v>
      </c>
      <c r="C439" s="31" t="s">
        <v>878</v>
      </c>
      <c r="D439" s="40">
        <f>январь!D439-февраль!E439</f>
        <v>394.1164956908213</v>
      </c>
      <c r="E439" s="40">
        <f t="shared" si="6"/>
        <v>0</v>
      </c>
      <c r="F439" s="36"/>
      <c r="G439" s="36"/>
      <c r="H439" s="36"/>
      <c r="I439" s="27"/>
      <c r="J439" s="36"/>
      <c r="K439" s="36"/>
      <c r="L439" s="36"/>
      <c r="M439" s="36"/>
      <c r="N439" s="36"/>
      <c r="O439" s="29"/>
      <c r="P439" s="36"/>
      <c r="Q439" s="29"/>
      <c r="R439" s="36"/>
      <c r="S439" s="36"/>
      <c r="T439" s="36"/>
      <c r="U439" s="36"/>
      <c r="V439" s="36"/>
      <c r="W439" s="36"/>
      <c r="X439" s="36"/>
      <c r="Y439" s="29"/>
      <c r="Z439" s="36"/>
      <c r="AA439" s="66"/>
      <c r="AB439" s="36"/>
      <c r="AC439" s="36"/>
      <c r="AD439" s="36"/>
      <c r="AE439" s="36"/>
      <c r="AF439" s="36"/>
      <c r="AG439" s="36"/>
      <c r="AH439" s="29"/>
      <c r="AI439" s="36"/>
      <c r="AJ439" s="29"/>
      <c r="AK439" s="36"/>
      <c r="AL439" s="36"/>
      <c r="AM439" s="36"/>
      <c r="AN439" s="29"/>
      <c r="AO439" s="36"/>
      <c r="AP439" s="29"/>
      <c r="AQ439" s="36"/>
      <c r="AR439" s="29"/>
      <c r="AS439" s="36"/>
      <c r="AT439" s="36"/>
      <c r="AU439" s="36"/>
      <c r="AV439" s="29"/>
      <c r="AW439" s="36"/>
      <c r="AX439" s="36"/>
      <c r="AY439" s="36"/>
      <c r="AZ439" s="29"/>
      <c r="BA439" s="36"/>
      <c r="BB439" s="36"/>
      <c r="BC439" s="36"/>
      <c r="BD439" s="36"/>
      <c r="BE439" s="36"/>
      <c r="BF439" s="36"/>
      <c r="BG439" s="36"/>
      <c r="BH439" s="36"/>
      <c r="BI439" s="36"/>
      <c r="BJ439" s="29"/>
      <c r="BK439" s="36"/>
      <c r="BL439" s="29"/>
      <c r="BM439" s="36"/>
      <c r="BN439" s="36"/>
      <c r="BO439" s="36"/>
      <c r="BP439" s="29"/>
      <c r="BQ439" s="36"/>
      <c r="BR439" s="29"/>
      <c r="BS439" s="36"/>
      <c r="BT439" s="36"/>
      <c r="BU439" s="36"/>
      <c r="BV439" s="36"/>
    </row>
    <row r="440" spans="1:75" s="86" customFormat="1" x14ac:dyDescent="0.25">
      <c r="A440" s="79">
        <v>438</v>
      </c>
      <c r="B440" s="79">
        <v>2</v>
      </c>
      <c r="C440" s="80" t="s">
        <v>879</v>
      </c>
      <c r="D440" s="40">
        <f>январь!D440-февраль!E440</f>
        <v>149.18142747826073</v>
      </c>
      <c r="E440" s="81">
        <f t="shared" si="6"/>
        <v>5.7279999999999998</v>
      </c>
      <c r="F440" s="82"/>
      <c r="G440" s="82"/>
      <c r="H440" s="82"/>
      <c r="I440" s="83"/>
      <c r="J440" s="82"/>
      <c r="K440" s="82"/>
      <c r="L440" s="82"/>
      <c r="M440" s="82"/>
      <c r="N440" s="82"/>
      <c r="O440" s="84"/>
      <c r="P440" s="82"/>
      <c r="Q440" s="84"/>
      <c r="R440" s="82"/>
      <c r="S440" s="82"/>
      <c r="T440" s="82"/>
      <c r="U440" s="82"/>
      <c r="V440" s="82"/>
      <c r="W440" s="82"/>
      <c r="X440" s="82"/>
      <c r="Y440" s="84"/>
      <c r="Z440" s="82"/>
      <c r="AA440" s="85"/>
      <c r="AB440" s="82"/>
      <c r="AC440" s="82"/>
      <c r="AD440" s="82"/>
      <c r="AE440" s="82"/>
      <c r="AF440" s="82"/>
      <c r="AG440" s="82"/>
      <c r="AH440" s="84"/>
      <c r="AI440" s="82"/>
      <c r="AJ440" s="84"/>
      <c r="AK440" s="82"/>
      <c r="AL440" s="82"/>
      <c r="AM440" s="82"/>
      <c r="AN440" s="84"/>
      <c r="AO440" s="82"/>
      <c r="AP440" s="84"/>
      <c r="AQ440" s="82"/>
      <c r="AR440" s="84"/>
      <c r="AS440" s="82"/>
      <c r="AT440" s="82"/>
      <c r="AU440" s="82"/>
      <c r="AV440" s="84"/>
      <c r="AW440" s="82"/>
      <c r="AX440" s="82"/>
      <c r="AY440" s="82"/>
      <c r="AZ440" s="84"/>
      <c r="BA440" s="82"/>
      <c r="BB440" s="82"/>
      <c r="BC440" s="82"/>
      <c r="BD440" s="82"/>
      <c r="BE440" s="82"/>
      <c r="BF440" s="82"/>
      <c r="BG440" s="82"/>
      <c r="BH440" s="82"/>
      <c r="BI440" s="82"/>
      <c r="BJ440" s="84">
        <v>1</v>
      </c>
      <c r="BK440" s="82">
        <v>1.746</v>
      </c>
      <c r="BL440" s="84"/>
      <c r="BM440" s="82"/>
      <c r="BN440" s="82"/>
      <c r="BO440" s="82"/>
      <c r="BP440" s="84">
        <v>1</v>
      </c>
      <c r="BQ440" s="82">
        <v>1.1659999999999999</v>
      </c>
      <c r="BR440" s="84">
        <v>1</v>
      </c>
      <c r="BS440" s="82">
        <v>2.8159999999999998</v>
      </c>
      <c r="BT440" s="82"/>
      <c r="BU440" s="82"/>
      <c r="BV440" s="82"/>
    </row>
    <row r="441" spans="1:75" s="86" customFormat="1" x14ac:dyDescent="0.25">
      <c r="A441" s="79">
        <v>439</v>
      </c>
      <c r="B441" s="79">
        <v>2</v>
      </c>
      <c r="C441" s="80" t="s">
        <v>880</v>
      </c>
      <c r="D441" s="40">
        <f>январь!D441-февраль!E441</f>
        <v>3534.6616960193232</v>
      </c>
      <c r="E441" s="81">
        <f t="shared" si="6"/>
        <v>0.69699999999999995</v>
      </c>
      <c r="F441" s="82"/>
      <c r="G441" s="82"/>
      <c r="H441" s="82"/>
      <c r="I441" s="83"/>
      <c r="J441" s="82"/>
      <c r="K441" s="82"/>
      <c r="L441" s="82"/>
      <c r="M441" s="82"/>
      <c r="N441" s="82"/>
      <c r="O441" s="84"/>
      <c r="P441" s="82"/>
      <c r="Q441" s="84"/>
      <c r="R441" s="82"/>
      <c r="S441" s="82"/>
      <c r="T441" s="82"/>
      <c r="U441" s="82"/>
      <c r="V441" s="82"/>
      <c r="W441" s="82"/>
      <c r="X441" s="82"/>
      <c r="Y441" s="84"/>
      <c r="Z441" s="82"/>
      <c r="AA441" s="85"/>
      <c r="AB441" s="82"/>
      <c r="AC441" s="82"/>
      <c r="AD441" s="82"/>
      <c r="AE441" s="82"/>
      <c r="AF441" s="82"/>
      <c r="AG441" s="82"/>
      <c r="AH441" s="84"/>
      <c r="AI441" s="82"/>
      <c r="AJ441" s="84"/>
      <c r="AK441" s="82"/>
      <c r="AL441" s="82"/>
      <c r="AM441" s="82"/>
      <c r="AN441" s="84"/>
      <c r="AO441" s="82"/>
      <c r="AP441" s="84"/>
      <c r="AQ441" s="82"/>
      <c r="AR441" s="84"/>
      <c r="AS441" s="82"/>
      <c r="AT441" s="82"/>
      <c r="AU441" s="82"/>
      <c r="AV441" s="84"/>
      <c r="AW441" s="82"/>
      <c r="AX441" s="82"/>
      <c r="AY441" s="82"/>
      <c r="AZ441" s="84"/>
      <c r="BA441" s="82"/>
      <c r="BB441" s="82"/>
      <c r="BC441" s="82"/>
      <c r="BD441" s="82"/>
      <c r="BE441" s="82"/>
      <c r="BF441" s="82"/>
      <c r="BG441" s="82"/>
      <c r="BH441" s="82"/>
      <c r="BI441" s="82"/>
      <c r="BJ441" s="84"/>
      <c r="BK441" s="82"/>
      <c r="BL441" s="84">
        <v>2</v>
      </c>
      <c r="BM441" s="82">
        <v>0.69699999999999995</v>
      </c>
      <c r="BN441" s="82"/>
      <c r="BO441" s="82"/>
      <c r="BP441" s="84"/>
      <c r="BQ441" s="82"/>
      <c r="BR441" s="84"/>
      <c r="BS441" s="82"/>
      <c r="BT441" s="82"/>
      <c r="BU441" s="82"/>
      <c r="BV441" s="82"/>
    </row>
    <row r="442" spans="1:75" s="86" customFormat="1" x14ac:dyDescent="0.25">
      <c r="A442" s="79">
        <v>440</v>
      </c>
      <c r="B442" s="79">
        <v>2</v>
      </c>
      <c r="C442" s="80" t="s">
        <v>881</v>
      </c>
      <c r="D442" s="40">
        <f>январь!D442-февраль!E442</f>
        <v>-486.9766494202899</v>
      </c>
      <c r="E442" s="81">
        <f t="shared" si="6"/>
        <v>287.108</v>
      </c>
      <c r="F442" s="82"/>
      <c r="G442" s="82"/>
      <c r="H442" s="82"/>
      <c r="I442" s="83">
        <v>49.6</v>
      </c>
      <c r="J442" s="82">
        <v>226.38800000000001</v>
      </c>
      <c r="K442" s="82"/>
      <c r="L442" s="82"/>
      <c r="M442" s="82">
        <v>6.5000000000000002E-2</v>
      </c>
      <c r="N442" s="82">
        <v>60.72</v>
      </c>
      <c r="O442" s="84"/>
      <c r="P442" s="82"/>
      <c r="Q442" s="84"/>
      <c r="R442" s="82"/>
      <c r="S442" s="82"/>
      <c r="T442" s="82"/>
      <c r="U442" s="82"/>
      <c r="V442" s="82"/>
      <c r="W442" s="82"/>
      <c r="X442" s="82"/>
      <c r="Y442" s="84"/>
      <c r="Z442" s="82"/>
      <c r="AA442" s="85"/>
      <c r="AB442" s="82"/>
      <c r="AC442" s="82"/>
      <c r="AD442" s="82"/>
      <c r="AE442" s="82"/>
      <c r="AF442" s="82"/>
      <c r="AG442" s="82"/>
      <c r="AH442" s="84"/>
      <c r="AI442" s="82"/>
      <c r="AJ442" s="84"/>
      <c r="AK442" s="82"/>
      <c r="AL442" s="82"/>
      <c r="AM442" s="82"/>
      <c r="AN442" s="84"/>
      <c r="AO442" s="82"/>
      <c r="AP442" s="84"/>
      <c r="AQ442" s="82"/>
      <c r="AR442" s="84"/>
      <c r="AS442" s="82"/>
      <c r="AT442" s="82"/>
      <c r="AU442" s="82"/>
      <c r="AV442" s="84"/>
      <c r="AW442" s="82"/>
      <c r="AX442" s="82"/>
      <c r="AY442" s="82"/>
      <c r="AZ442" s="84"/>
      <c r="BA442" s="82"/>
      <c r="BB442" s="82"/>
      <c r="BC442" s="82"/>
      <c r="BD442" s="82"/>
      <c r="BE442" s="82"/>
      <c r="BF442" s="82"/>
      <c r="BG442" s="82"/>
      <c r="BH442" s="82"/>
      <c r="BI442" s="82"/>
      <c r="BJ442" s="84"/>
      <c r="BK442" s="82"/>
      <c r="BL442" s="84"/>
      <c r="BM442" s="82"/>
      <c r="BN442" s="82"/>
      <c r="BO442" s="82"/>
      <c r="BP442" s="84"/>
      <c r="BQ442" s="82"/>
      <c r="BR442" s="84"/>
      <c r="BS442" s="82"/>
      <c r="BT442" s="82"/>
      <c r="BU442" s="82"/>
      <c r="BV442" s="82"/>
    </row>
    <row r="443" spans="1:75" x14ac:dyDescent="0.25">
      <c r="A443" s="16">
        <v>441</v>
      </c>
      <c r="B443" s="16">
        <v>2</v>
      </c>
      <c r="C443" s="31" t="s">
        <v>882</v>
      </c>
      <c r="D443" s="40">
        <f>январь!D443-февраль!E443</f>
        <v>-93.324137874396129</v>
      </c>
      <c r="E443" s="40">
        <f t="shared" si="6"/>
        <v>0</v>
      </c>
      <c r="F443" s="36"/>
      <c r="G443" s="36"/>
      <c r="H443" s="36"/>
      <c r="I443" s="27"/>
      <c r="J443" s="36"/>
      <c r="K443" s="36"/>
      <c r="L443" s="36"/>
      <c r="M443" s="36"/>
      <c r="N443" s="36"/>
      <c r="O443" s="29"/>
      <c r="P443" s="36"/>
      <c r="Q443" s="29"/>
      <c r="R443" s="36"/>
      <c r="S443" s="36"/>
      <c r="T443" s="36"/>
      <c r="U443" s="36"/>
      <c r="V443" s="36"/>
      <c r="W443" s="36"/>
      <c r="X443" s="36"/>
      <c r="Y443" s="29"/>
      <c r="Z443" s="36"/>
      <c r="AA443" s="66"/>
      <c r="AB443" s="36"/>
      <c r="AC443" s="36"/>
      <c r="AD443" s="36"/>
      <c r="AE443" s="36"/>
      <c r="AF443" s="36"/>
      <c r="AG443" s="36"/>
      <c r="AH443" s="29"/>
      <c r="AI443" s="36"/>
      <c r="AJ443" s="29"/>
      <c r="AK443" s="36"/>
      <c r="AL443" s="36"/>
      <c r="AM443" s="36"/>
      <c r="AN443" s="29"/>
      <c r="AO443" s="36"/>
      <c r="AP443" s="29"/>
      <c r="AQ443" s="36"/>
      <c r="AR443" s="29"/>
      <c r="AS443" s="36"/>
      <c r="AT443" s="36"/>
      <c r="AU443" s="36"/>
      <c r="AV443" s="29"/>
      <c r="AW443" s="36"/>
      <c r="AX443" s="36"/>
      <c r="AY443" s="36"/>
      <c r="AZ443" s="29"/>
      <c r="BA443" s="36"/>
      <c r="BB443" s="36"/>
      <c r="BC443" s="36"/>
      <c r="BD443" s="36"/>
      <c r="BE443" s="36"/>
      <c r="BF443" s="36"/>
      <c r="BG443" s="36"/>
      <c r="BH443" s="36"/>
      <c r="BI443" s="36"/>
      <c r="BJ443" s="29"/>
      <c r="BK443" s="36"/>
      <c r="BL443" s="29"/>
      <c r="BM443" s="36"/>
      <c r="BN443" s="36"/>
      <c r="BO443" s="36"/>
      <c r="BP443" s="29"/>
      <c r="BQ443" s="36"/>
      <c r="BR443" s="29"/>
      <c r="BS443" s="36"/>
      <c r="BT443" s="36"/>
      <c r="BU443" s="36"/>
      <c r="BV443" s="36"/>
    </row>
    <row r="444" spans="1:75" s="86" customFormat="1" x14ac:dyDescent="0.25">
      <c r="A444" s="79">
        <v>442</v>
      </c>
      <c r="B444" s="79">
        <v>2</v>
      </c>
      <c r="C444" s="80" t="s">
        <v>942</v>
      </c>
      <c r="D444" s="40">
        <f>январь!D444-февраль!E444</f>
        <v>735.10420128502403</v>
      </c>
      <c r="E444" s="81">
        <f t="shared" si="6"/>
        <v>4.6079999999999997</v>
      </c>
      <c r="F444" s="82"/>
      <c r="G444" s="82"/>
      <c r="H444" s="82"/>
      <c r="I444" s="83"/>
      <c r="J444" s="82"/>
      <c r="K444" s="82"/>
      <c r="L444" s="82"/>
      <c r="M444" s="82"/>
      <c r="N444" s="82"/>
      <c r="O444" s="84"/>
      <c r="P444" s="82"/>
      <c r="Q444" s="84"/>
      <c r="R444" s="82"/>
      <c r="S444" s="82"/>
      <c r="T444" s="82"/>
      <c r="U444" s="82"/>
      <c r="V444" s="82"/>
      <c r="W444" s="82"/>
      <c r="X444" s="82"/>
      <c r="Y444" s="84"/>
      <c r="Z444" s="82"/>
      <c r="AA444" s="85"/>
      <c r="AB444" s="82"/>
      <c r="AC444" s="82"/>
      <c r="AD444" s="82"/>
      <c r="AE444" s="82"/>
      <c r="AF444" s="82"/>
      <c r="AG444" s="82"/>
      <c r="AH444" s="84"/>
      <c r="AI444" s="82"/>
      <c r="AJ444" s="84"/>
      <c r="AK444" s="82"/>
      <c r="AL444" s="82"/>
      <c r="AM444" s="82"/>
      <c r="AN444" s="84"/>
      <c r="AO444" s="82"/>
      <c r="AP444" s="84"/>
      <c r="AQ444" s="82"/>
      <c r="AR444" s="84"/>
      <c r="AS444" s="82"/>
      <c r="AT444" s="82"/>
      <c r="AU444" s="82"/>
      <c r="AV444" s="84"/>
      <c r="AW444" s="82"/>
      <c r="AX444" s="82"/>
      <c r="AY444" s="82"/>
      <c r="AZ444" s="84"/>
      <c r="BA444" s="82"/>
      <c r="BB444" s="82"/>
      <c r="BC444" s="82"/>
      <c r="BD444" s="82">
        <v>4.0000000000000001E-3</v>
      </c>
      <c r="BE444" s="82">
        <v>4.6079999999999997</v>
      </c>
      <c r="BF444" s="82"/>
      <c r="BG444" s="82"/>
      <c r="BH444" s="82"/>
      <c r="BI444" s="82"/>
      <c r="BJ444" s="84"/>
      <c r="BK444" s="82"/>
      <c r="BL444" s="84"/>
      <c r="BM444" s="82"/>
      <c r="BN444" s="82"/>
      <c r="BO444" s="82"/>
      <c r="BP444" s="84"/>
      <c r="BQ444" s="82"/>
      <c r="BR444" s="84"/>
      <c r="BS444" s="82"/>
      <c r="BT444" s="82"/>
      <c r="BU444" s="82"/>
      <c r="BV444" s="82"/>
    </row>
    <row r="445" spans="1:75" x14ac:dyDescent="0.25">
      <c r="A445" s="16">
        <v>443</v>
      </c>
      <c r="B445" s="16">
        <v>2</v>
      </c>
      <c r="C445" s="31" t="s">
        <v>883</v>
      </c>
      <c r="D445" s="40">
        <f>январь!D445-февраль!E445</f>
        <v>97.576635420289847</v>
      </c>
      <c r="E445" s="40">
        <f t="shared" si="6"/>
        <v>0</v>
      </c>
      <c r="F445" s="36"/>
      <c r="G445" s="36"/>
      <c r="H445" s="36"/>
      <c r="I445" s="27"/>
      <c r="J445" s="36"/>
      <c r="K445" s="36"/>
      <c r="L445" s="36"/>
      <c r="M445" s="36"/>
      <c r="N445" s="36"/>
      <c r="O445" s="29"/>
      <c r="P445" s="36"/>
      <c r="Q445" s="29"/>
      <c r="R445" s="36"/>
      <c r="S445" s="36"/>
      <c r="T445" s="36"/>
      <c r="U445" s="36"/>
      <c r="V445" s="36"/>
      <c r="W445" s="36"/>
      <c r="X445" s="36"/>
      <c r="Y445" s="29"/>
      <c r="Z445" s="36"/>
      <c r="AA445" s="66"/>
      <c r="AB445" s="36"/>
      <c r="AC445" s="36"/>
      <c r="AD445" s="36"/>
      <c r="AE445" s="36"/>
      <c r="AF445" s="36"/>
      <c r="AG445" s="36"/>
      <c r="AH445" s="29"/>
      <c r="AI445" s="36"/>
      <c r="AJ445" s="29"/>
      <c r="AK445" s="36"/>
      <c r="AL445" s="36"/>
      <c r="AM445" s="36"/>
      <c r="AN445" s="29"/>
      <c r="AO445" s="36"/>
      <c r="AP445" s="29"/>
      <c r="AQ445" s="36"/>
      <c r="AR445" s="29"/>
      <c r="AS445" s="36"/>
      <c r="AT445" s="36"/>
      <c r="AU445" s="36"/>
      <c r="AV445" s="29"/>
      <c r="AW445" s="36"/>
      <c r="AX445" s="36"/>
      <c r="AY445" s="36"/>
      <c r="AZ445" s="29"/>
      <c r="BA445" s="36"/>
      <c r="BB445" s="36"/>
      <c r="BC445" s="36"/>
      <c r="BD445" s="36"/>
      <c r="BE445" s="36"/>
      <c r="BF445" s="36"/>
      <c r="BG445" s="36"/>
      <c r="BH445" s="36"/>
      <c r="BI445" s="36"/>
      <c r="BJ445" s="29"/>
      <c r="BK445" s="36"/>
      <c r="BL445" s="29"/>
      <c r="BM445" s="36"/>
      <c r="BN445" s="36"/>
      <c r="BO445" s="36"/>
      <c r="BP445" s="29"/>
      <c r="BQ445" s="36"/>
      <c r="BR445" s="29"/>
      <c r="BS445" s="36"/>
      <c r="BT445" s="36"/>
      <c r="BU445" s="36"/>
      <c r="BV445" s="36"/>
    </row>
    <row r="446" spans="1:75" s="86" customFormat="1" x14ac:dyDescent="0.25">
      <c r="A446" s="79">
        <v>444</v>
      </c>
      <c r="B446" s="79">
        <v>2</v>
      </c>
      <c r="C446" s="80" t="s">
        <v>884</v>
      </c>
      <c r="D446" s="40">
        <f>январь!D446-февраль!E446</f>
        <v>434.30880589371975</v>
      </c>
      <c r="E446" s="81">
        <f t="shared" si="6"/>
        <v>2.3319999999999999</v>
      </c>
      <c r="F446" s="82"/>
      <c r="G446" s="82"/>
      <c r="H446" s="82"/>
      <c r="I446" s="83"/>
      <c r="J446" s="82"/>
      <c r="K446" s="82"/>
      <c r="L446" s="82"/>
      <c r="M446" s="82"/>
      <c r="N446" s="82"/>
      <c r="O446" s="84"/>
      <c r="P446" s="82"/>
      <c r="Q446" s="84"/>
      <c r="R446" s="82"/>
      <c r="S446" s="82"/>
      <c r="T446" s="82"/>
      <c r="U446" s="82"/>
      <c r="V446" s="82"/>
      <c r="W446" s="82"/>
      <c r="X446" s="82"/>
      <c r="Y446" s="84"/>
      <c r="Z446" s="82"/>
      <c r="AA446" s="85"/>
      <c r="AB446" s="82"/>
      <c r="AC446" s="82"/>
      <c r="AD446" s="82"/>
      <c r="AE446" s="82"/>
      <c r="AF446" s="82"/>
      <c r="AG446" s="82"/>
      <c r="AH446" s="84"/>
      <c r="AI446" s="82"/>
      <c r="AJ446" s="84"/>
      <c r="AK446" s="82"/>
      <c r="AL446" s="82"/>
      <c r="AM446" s="82"/>
      <c r="AN446" s="84"/>
      <c r="AO446" s="82"/>
      <c r="AP446" s="84"/>
      <c r="AQ446" s="82"/>
      <c r="AR446" s="84"/>
      <c r="AS446" s="82"/>
      <c r="AT446" s="82"/>
      <c r="AU446" s="82"/>
      <c r="AV446" s="84"/>
      <c r="AW446" s="82"/>
      <c r="AX446" s="82"/>
      <c r="AY446" s="82"/>
      <c r="AZ446" s="84"/>
      <c r="BA446" s="82"/>
      <c r="BB446" s="82"/>
      <c r="BC446" s="82"/>
      <c r="BD446" s="82"/>
      <c r="BE446" s="82"/>
      <c r="BF446" s="82"/>
      <c r="BG446" s="82"/>
      <c r="BH446" s="82"/>
      <c r="BI446" s="82"/>
      <c r="BJ446" s="84"/>
      <c r="BK446" s="82"/>
      <c r="BL446" s="84"/>
      <c r="BM446" s="82"/>
      <c r="BN446" s="82"/>
      <c r="BO446" s="82"/>
      <c r="BP446" s="84">
        <v>2</v>
      </c>
      <c r="BQ446" s="82">
        <v>2.3319999999999999</v>
      </c>
      <c r="BR446" s="84"/>
      <c r="BS446" s="82"/>
      <c r="BT446" s="82"/>
      <c r="BU446" s="82"/>
      <c r="BV446" s="82"/>
    </row>
    <row r="447" spans="1:75" s="86" customFormat="1" x14ac:dyDescent="0.25">
      <c r="A447" s="79">
        <v>445</v>
      </c>
      <c r="B447" s="79">
        <v>3</v>
      </c>
      <c r="C447" s="80" t="s">
        <v>885</v>
      </c>
      <c r="D447" s="40">
        <f>январь!D447-февраль!E447</f>
        <v>-406.95087449275354</v>
      </c>
      <c r="E447" s="81">
        <f t="shared" si="6"/>
        <v>3.2690000000000001</v>
      </c>
      <c r="F447" s="82"/>
      <c r="G447" s="82"/>
      <c r="H447" s="82"/>
      <c r="I447" s="83"/>
      <c r="J447" s="82"/>
      <c r="K447" s="82"/>
      <c r="L447" s="82"/>
      <c r="M447" s="82"/>
      <c r="N447" s="82"/>
      <c r="O447" s="84"/>
      <c r="P447" s="82"/>
      <c r="Q447" s="84"/>
      <c r="R447" s="82"/>
      <c r="S447" s="82"/>
      <c r="T447" s="82"/>
      <c r="U447" s="82"/>
      <c r="V447" s="82"/>
      <c r="W447" s="82"/>
      <c r="X447" s="82"/>
      <c r="Y447" s="84"/>
      <c r="Z447" s="82"/>
      <c r="AA447" s="85"/>
      <c r="AB447" s="82"/>
      <c r="AC447" s="82"/>
      <c r="AD447" s="82"/>
      <c r="AE447" s="82"/>
      <c r="AF447" s="82"/>
      <c r="AG447" s="82"/>
      <c r="AH447" s="84"/>
      <c r="AI447" s="82"/>
      <c r="AJ447" s="84"/>
      <c r="AK447" s="82"/>
      <c r="AL447" s="82"/>
      <c r="AM447" s="82"/>
      <c r="AN447" s="84"/>
      <c r="AO447" s="82"/>
      <c r="AP447" s="84"/>
      <c r="AQ447" s="82"/>
      <c r="AR447" s="84"/>
      <c r="AS447" s="82"/>
      <c r="AT447" s="82"/>
      <c r="AU447" s="82"/>
      <c r="AV447" s="84"/>
      <c r="AW447" s="82"/>
      <c r="AX447" s="82"/>
      <c r="AY447" s="82"/>
      <c r="AZ447" s="84"/>
      <c r="BA447" s="82"/>
      <c r="BB447" s="82"/>
      <c r="BC447" s="82"/>
      <c r="BD447" s="82"/>
      <c r="BE447" s="82"/>
      <c r="BF447" s="82"/>
      <c r="BG447" s="82"/>
      <c r="BH447" s="82">
        <v>0.01</v>
      </c>
      <c r="BI447" s="82">
        <v>3.2690000000000001</v>
      </c>
      <c r="BJ447" s="84"/>
      <c r="BK447" s="82"/>
      <c r="BL447" s="84"/>
      <c r="BM447" s="82"/>
      <c r="BN447" s="82"/>
      <c r="BO447" s="82"/>
      <c r="BP447" s="84"/>
      <c r="BQ447" s="82"/>
      <c r="BR447" s="84"/>
      <c r="BS447" s="82"/>
      <c r="BT447" s="82"/>
      <c r="BU447" s="82"/>
      <c r="BV447" s="82"/>
    </row>
    <row r="448" spans="1:75" s="86" customFormat="1" x14ac:dyDescent="0.25">
      <c r="A448" s="79">
        <v>446</v>
      </c>
      <c r="B448" s="79">
        <v>3</v>
      </c>
      <c r="C448" s="80" t="s">
        <v>886</v>
      </c>
      <c r="D448" s="40">
        <f>январь!D448-февраль!E448</f>
        <v>639.09769542028971</v>
      </c>
      <c r="E448" s="81">
        <f t="shared" si="6"/>
        <v>169.69499999999999</v>
      </c>
      <c r="F448" s="82"/>
      <c r="G448" s="82"/>
      <c r="H448" s="82"/>
      <c r="I448" s="83"/>
      <c r="J448" s="82"/>
      <c r="K448" s="82"/>
      <c r="L448" s="82"/>
      <c r="M448" s="82">
        <v>0.16</v>
      </c>
      <c r="N448" s="82">
        <v>146.374</v>
      </c>
      <c r="O448" s="84"/>
      <c r="P448" s="82"/>
      <c r="Q448" s="84"/>
      <c r="R448" s="82"/>
      <c r="S448" s="82"/>
      <c r="T448" s="82"/>
      <c r="U448" s="82"/>
      <c r="V448" s="82"/>
      <c r="W448" s="82"/>
      <c r="X448" s="82"/>
      <c r="Y448" s="84"/>
      <c r="Z448" s="82"/>
      <c r="AA448" s="85"/>
      <c r="AB448" s="82"/>
      <c r="AC448" s="82"/>
      <c r="AD448" s="82"/>
      <c r="AE448" s="82"/>
      <c r="AF448" s="82"/>
      <c r="AG448" s="82"/>
      <c r="AH448" s="84"/>
      <c r="AI448" s="82"/>
      <c r="AJ448" s="84"/>
      <c r="AK448" s="82"/>
      <c r="AL448" s="82"/>
      <c r="AM448" s="82"/>
      <c r="AN448" s="84"/>
      <c r="AO448" s="82"/>
      <c r="AP448" s="84"/>
      <c r="AQ448" s="82"/>
      <c r="AR448" s="84"/>
      <c r="AS448" s="82"/>
      <c r="AT448" s="82"/>
      <c r="AU448" s="82"/>
      <c r="AV448" s="84"/>
      <c r="AW448" s="82"/>
      <c r="AX448" s="82"/>
      <c r="AY448" s="82"/>
      <c r="AZ448" s="84"/>
      <c r="BA448" s="82"/>
      <c r="BB448" s="82">
        <v>0.01</v>
      </c>
      <c r="BC448" s="82">
        <v>7.2690000000000001</v>
      </c>
      <c r="BD448" s="82"/>
      <c r="BE448" s="82"/>
      <c r="BF448" s="82">
        <v>0.01</v>
      </c>
      <c r="BG448" s="82">
        <v>10.817</v>
      </c>
      <c r="BH448" s="82"/>
      <c r="BI448" s="82"/>
      <c r="BJ448" s="84"/>
      <c r="BK448" s="82"/>
      <c r="BL448" s="84"/>
      <c r="BM448" s="82"/>
      <c r="BN448" s="82"/>
      <c r="BO448" s="82"/>
      <c r="BP448" s="84">
        <v>5</v>
      </c>
      <c r="BQ448" s="82">
        <v>4.51</v>
      </c>
      <c r="BR448" s="84"/>
      <c r="BS448" s="82"/>
      <c r="BT448" s="82"/>
      <c r="BU448" s="82"/>
      <c r="BV448" s="82">
        <v>0.72499999999999998</v>
      </c>
      <c r="BW448" s="86" t="s">
        <v>1070</v>
      </c>
    </row>
    <row r="449" spans="1:74" x14ac:dyDescent="0.25">
      <c r="A449" s="16">
        <v>447</v>
      </c>
      <c r="B449" s="16">
        <v>3</v>
      </c>
      <c r="C449" s="31" t="s">
        <v>887</v>
      </c>
      <c r="D449" s="40">
        <f>январь!D449-февраль!E449</f>
        <v>1045.2910943478259</v>
      </c>
      <c r="E449" s="40">
        <f t="shared" si="6"/>
        <v>0</v>
      </c>
      <c r="F449" s="36"/>
      <c r="G449" s="36"/>
      <c r="H449" s="36"/>
      <c r="I449" s="27"/>
      <c r="J449" s="36"/>
      <c r="K449" s="36"/>
      <c r="L449" s="36"/>
      <c r="M449" s="36"/>
      <c r="N449" s="36"/>
      <c r="O449" s="29"/>
      <c r="P449" s="36"/>
      <c r="Q449" s="29"/>
      <c r="R449" s="36"/>
      <c r="S449" s="36"/>
      <c r="T449" s="36"/>
      <c r="U449" s="36"/>
      <c r="V449" s="36"/>
      <c r="W449" s="36"/>
      <c r="X449" s="36"/>
      <c r="Y449" s="29"/>
      <c r="Z449" s="36"/>
      <c r="AA449" s="66"/>
      <c r="AB449" s="36"/>
      <c r="AC449" s="36"/>
      <c r="AD449" s="36"/>
      <c r="AE449" s="36"/>
      <c r="AF449" s="36"/>
      <c r="AG449" s="36"/>
      <c r="AH449" s="29"/>
      <c r="AI449" s="36"/>
      <c r="AJ449" s="29"/>
      <c r="AK449" s="36"/>
      <c r="AL449" s="36"/>
      <c r="AM449" s="36"/>
      <c r="AN449" s="29"/>
      <c r="AO449" s="36"/>
      <c r="AP449" s="29"/>
      <c r="AQ449" s="36"/>
      <c r="AR449" s="29"/>
      <c r="AS449" s="36"/>
      <c r="AT449" s="36"/>
      <c r="AU449" s="36"/>
      <c r="AV449" s="29"/>
      <c r="AW449" s="36"/>
      <c r="AX449" s="36"/>
      <c r="AY449" s="36"/>
      <c r="AZ449" s="29"/>
      <c r="BA449" s="36"/>
      <c r="BB449" s="36"/>
      <c r="BC449" s="36"/>
      <c r="BD449" s="36"/>
      <c r="BE449" s="36"/>
      <c r="BF449" s="36"/>
      <c r="BG449" s="36"/>
      <c r="BH449" s="36"/>
      <c r="BI449" s="36"/>
      <c r="BJ449" s="29"/>
      <c r="BK449" s="36"/>
      <c r="BL449" s="29"/>
      <c r="BM449" s="36"/>
      <c r="BN449" s="36"/>
      <c r="BO449" s="36"/>
      <c r="BP449" s="29"/>
      <c r="BQ449" s="36"/>
      <c r="BR449" s="29"/>
      <c r="BS449" s="36"/>
      <c r="BT449" s="36"/>
      <c r="BU449" s="36"/>
      <c r="BV449" s="36"/>
    </row>
    <row r="450" spans="1:74" s="86" customFormat="1" x14ac:dyDescent="0.25">
      <c r="A450" s="79">
        <v>448</v>
      </c>
      <c r="B450" s="79">
        <v>3</v>
      </c>
      <c r="C450" s="80" t="s">
        <v>888</v>
      </c>
      <c r="D450" s="40">
        <f>январь!D450-февраль!E450</f>
        <v>1764.5526336714977</v>
      </c>
      <c r="E450" s="81">
        <f t="shared" si="6"/>
        <v>14.082000000000001</v>
      </c>
      <c r="F450" s="82"/>
      <c r="G450" s="82"/>
      <c r="H450" s="82"/>
      <c r="I450" s="83"/>
      <c r="J450" s="82"/>
      <c r="K450" s="82"/>
      <c r="L450" s="82"/>
      <c r="M450" s="82"/>
      <c r="N450" s="82"/>
      <c r="O450" s="84"/>
      <c r="P450" s="82"/>
      <c r="Q450" s="84"/>
      <c r="R450" s="82"/>
      <c r="S450" s="82"/>
      <c r="T450" s="82"/>
      <c r="U450" s="82"/>
      <c r="V450" s="82"/>
      <c r="W450" s="82"/>
      <c r="X450" s="82"/>
      <c r="Y450" s="84"/>
      <c r="Z450" s="82"/>
      <c r="AA450" s="85"/>
      <c r="AB450" s="82"/>
      <c r="AC450" s="82"/>
      <c r="AD450" s="82"/>
      <c r="AE450" s="82"/>
      <c r="AF450" s="82"/>
      <c r="AG450" s="82"/>
      <c r="AH450" s="84"/>
      <c r="AI450" s="82"/>
      <c r="AJ450" s="84"/>
      <c r="AK450" s="82"/>
      <c r="AL450" s="82"/>
      <c r="AM450" s="82"/>
      <c r="AN450" s="84"/>
      <c r="AO450" s="82"/>
      <c r="AP450" s="84"/>
      <c r="AQ450" s="82"/>
      <c r="AR450" s="84"/>
      <c r="AS450" s="82"/>
      <c r="AT450" s="82"/>
      <c r="AU450" s="82"/>
      <c r="AV450" s="84"/>
      <c r="AW450" s="82"/>
      <c r="AX450" s="82"/>
      <c r="AY450" s="82"/>
      <c r="AZ450" s="84"/>
      <c r="BA450" s="82"/>
      <c r="BB450" s="82"/>
      <c r="BC450" s="82"/>
      <c r="BD450" s="82"/>
      <c r="BE450" s="82"/>
      <c r="BF450" s="82"/>
      <c r="BG450" s="82"/>
      <c r="BH450" s="82"/>
      <c r="BI450" s="82"/>
      <c r="BJ450" s="84"/>
      <c r="BK450" s="82"/>
      <c r="BL450" s="84"/>
      <c r="BM450" s="82"/>
      <c r="BN450" s="82"/>
      <c r="BO450" s="82"/>
      <c r="BP450" s="84"/>
      <c r="BQ450" s="82"/>
      <c r="BR450" s="84">
        <v>5</v>
      </c>
      <c r="BS450" s="82">
        <v>14.082000000000001</v>
      </c>
      <c r="BT450" s="82"/>
      <c r="BU450" s="82"/>
      <c r="BV450" s="82"/>
    </row>
    <row r="451" spans="1:74" s="24" customFormat="1" ht="14.25" x14ac:dyDescent="0.2">
      <c r="A451" s="22"/>
      <c r="B451" s="22"/>
      <c r="C451" s="23" t="s">
        <v>889</v>
      </c>
      <c r="D451" s="20">
        <f>SUM(D3:D450)</f>
        <v>153047.16555423965</v>
      </c>
      <c r="E451" s="20">
        <f>SUM(E3:E450)</f>
        <v>12813.142000000003</v>
      </c>
      <c r="F451" s="61">
        <f>SUM(F3:F450)</f>
        <v>0.08</v>
      </c>
      <c r="G451" s="61">
        <f t="shared" ref="G451:BR451" si="7">SUM(G3:G450)</f>
        <v>77.825999999999993</v>
      </c>
      <c r="H451" s="61">
        <f t="shared" si="7"/>
        <v>0</v>
      </c>
      <c r="I451" s="28">
        <f t="shared" si="7"/>
        <v>1136.7</v>
      </c>
      <c r="J451" s="61">
        <f t="shared" si="7"/>
        <v>5266.3829999999998</v>
      </c>
      <c r="K451" s="61">
        <f t="shared" si="7"/>
        <v>0.441</v>
      </c>
      <c r="L451" s="61">
        <f t="shared" si="7"/>
        <v>198.25400000000002</v>
      </c>
      <c r="M451" s="61">
        <f t="shared" si="7"/>
        <v>2.8740000000000001</v>
      </c>
      <c r="N451" s="61">
        <f t="shared" si="7"/>
        <v>2862.4969999999994</v>
      </c>
      <c r="O451" s="30">
        <f t="shared" si="7"/>
        <v>0</v>
      </c>
      <c r="P451" s="61">
        <f t="shared" si="7"/>
        <v>0</v>
      </c>
      <c r="Q451" s="30">
        <f t="shared" si="7"/>
        <v>0</v>
      </c>
      <c r="R451" s="61">
        <f t="shared" si="7"/>
        <v>0</v>
      </c>
      <c r="S451" s="61">
        <f t="shared" si="7"/>
        <v>0</v>
      </c>
      <c r="T451" s="61">
        <f t="shared" si="7"/>
        <v>0</v>
      </c>
      <c r="U451" s="61">
        <f t="shared" si="7"/>
        <v>0</v>
      </c>
      <c r="V451" s="61">
        <f t="shared" si="7"/>
        <v>0</v>
      </c>
      <c r="W451" s="61">
        <f t="shared" si="7"/>
        <v>2E-3</v>
      </c>
      <c r="X451" s="61">
        <f t="shared" si="7"/>
        <v>2.383</v>
      </c>
      <c r="Y451" s="30">
        <f t="shared" si="7"/>
        <v>0</v>
      </c>
      <c r="Z451" s="61">
        <f t="shared" si="7"/>
        <v>0</v>
      </c>
      <c r="AA451" s="68">
        <f t="shared" si="7"/>
        <v>0</v>
      </c>
      <c r="AB451" s="61">
        <f t="shared" si="7"/>
        <v>0</v>
      </c>
      <c r="AC451" s="61">
        <f t="shared" si="7"/>
        <v>0</v>
      </c>
      <c r="AD451" s="61">
        <f t="shared" si="7"/>
        <v>0</v>
      </c>
      <c r="AE451" s="61">
        <f t="shared" si="7"/>
        <v>0</v>
      </c>
      <c r="AF451" s="61">
        <f t="shared" si="7"/>
        <v>8.0000000000000002E-3</v>
      </c>
      <c r="AG451" s="61">
        <f t="shared" si="7"/>
        <v>2.9539999999999997</v>
      </c>
      <c r="AH451" s="30">
        <f t="shared" si="7"/>
        <v>0</v>
      </c>
      <c r="AI451" s="61">
        <f t="shared" si="7"/>
        <v>0</v>
      </c>
      <c r="AJ451" s="30">
        <f t="shared" si="7"/>
        <v>0</v>
      </c>
      <c r="AK451" s="61">
        <f t="shared" si="7"/>
        <v>0</v>
      </c>
      <c r="AL451" s="61">
        <f t="shared" si="7"/>
        <v>0</v>
      </c>
      <c r="AM451" s="61">
        <f t="shared" si="7"/>
        <v>0</v>
      </c>
      <c r="AN451" s="30">
        <f t="shared" si="7"/>
        <v>0</v>
      </c>
      <c r="AO451" s="61">
        <f t="shared" si="7"/>
        <v>0</v>
      </c>
      <c r="AP451" s="30">
        <f t="shared" si="7"/>
        <v>0</v>
      </c>
      <c r="AQ451" s="61">
        <f t="shared" si="7"/>
        <v>0</v>
      </c>
      <c r="AR451" s="30">
        <f t="shared" si="7"/>
        <v>104</v>
      </c>
      <c r="AS451" s="61">
        <f t="shared" si="7"/>
        <v>3404.6950000000002</v>
      </c>
      <c r="AT451" s="61">
        <f t="shared" si="7"/>
        <v>0</v>
      </c>
      <c r="AU451" s="61">
        <f t="shared" si="7"/>
        <v>0</v>
      </c>
      <c r="AV451" s="30">
        <f t="shared" si="7"/>
        <v>1</v>
      </c>
      <c r="AW451" s="61">
        <f t="shared" si="7"/>
        <v>1.87</v>
      </c>
      <c r="AX451" s="61">
        <f t="shared" si="7"/>
        <v>0</v>
      </c>
      <c r="AY451" s="61">
        <f t="shared" si="7"/>
        <v>0</v>
      </c>
      <c r="AZ451" s="30">
        <f t="shared" si="7"/>
        <v>0</v>
      </c>
      <c r="BA451" s="61">
        <f t="shared" si="7"/>
        <v>0</v>
      </c>
      <c r="BB451" s="61">
        <f t="shared" si="7"/>
        <v>7.0000000000000007E-2</v>
      </c>
      <c r="BC451" s="61">
        <f t="shared" si="7"/>
        <v>56.84</v>
      </c>
      <c r="BD451" s="61">
        <f t="shared" si="7"/>
        <v>0.19800000000000001</v>
      </c>
      <c r="BE451" s="61">
        <f t="shared" si="7"/>
        <v>141.02300000000002</v>
      </c>
      <c r="BF451" s="61">
        <f t="shared" si="7"/>
        <v>0.28500000000000009</v>
      </c>
      <c r="BG451" s="61">
        <f t="shared" si="7"/>
        <v>307.15899999999999</v>
      </c>
      <c r="BH451" s="61">
        <f t="shared" si="7"/>
        <v>0.10400000000000001</v>
      </c>
      <c r="BI451" s="61">
        <f t="shared" si="7"/>
        <v>42.518999999999998</v>
      </c>
      <c r="BJ451" s="30">
        <f t="shared" si="7"/>
        <v>8</v>
      </c>
      <c r="BK451" s="61">
        <f t="shared" si="7"/>
        <v>14.154000000000002</v>
      </c>
      <c r="BL451" s="30">
        <f t="shared" si="7"/>
        <v>443</v>
      </c>
      <c r="BM451" s="61">
        <f t="shared" si="7"/>
        <v>208.79200000000003</v>
      </c>
      <c r="BN451" s="61">
        <f t="shared" si="7"/>
        <v>6.8999999999999992E-2</v>
      </c>
      <c r="BO451" s="61">
        <f t="shared" si="7"/>
        <v>11.690999999999999</v>
      </c>
      <c r="BP451" s="30">
        <f t="shared" si="7"/>
        <v>24</v>
      </c>
      <c r="BQ451" s="61">
        <f t="shared" si="7"/>
        <v>24.556000000000004</v>
      </c>
      <c r="BR451" s="30">
        <f t="shared" si="7"/>
        <v>8</v>
      </c>
      <c r="BS451" s="61">
        <f t="shared" ref="BS451:BV451" si="8">SUM(BS3:BS450)</f>
        <v>21.382999999999999</v>
      </c>
      <c r="BT451" s="61">
        <f t="shared" si="8"/>
        <v>0</v>
      </c>
      <c r="BU451" s="61">
        <f t="shared" si="8"/>
        <v>0</v>
      </c>
      <c r="BV451" s="61">
        <f t="shared" si="8"/>
        <v>168.16299999999998</v>
      </c>
    </row>
  </sheetData>
  <sheetProtection password="CC05" sheet="1" objects="1" scenarios="1"/>
  <autoFilter ref="A2:DB451"/>
  <customSheetViews>
    <customSheetView guid="{DC0C3408-D8BF-4FFA-85C4-561C8CE610BE}" showAutoFilter="1">
      <pane xSplit="3" ySplit="2" topLeftCell="D3" activePane="bottomRight" state="frozen"/>
      <selection pane="bottomRight" activeCell="C2" sqref="C2"/>
      <pageMargins left="0" right="0" top="0" bottom="0" header="0.51180555555555496" footer="0.51180555555555496"/>
      <pageSetup paperSize="9" firstPageNumber="0" orientation="portrait" r:id="rId1"/>
      <autoFilter ref="A2:DB451"/>
    </customSheetView>
  </customSheetViews>
  <mergeCells count="33">
    <mergeCell ref="BT1:BU1"/>
    <mergeCell ref="BJ1:BK1"/>
    <mergeCell ref="BL1:BM1"/>
    <mergeCell ref="BN1:BO1"/>
    <mergeCell ref="BP1:BQ1"/>
    <mergeCell ref="BR1:BS1"/>
    <mergeCell ref="AZ1:BA1"/>
    <mergeCell ref="BB1:BC1"/>
    <mergeCell ref="BD1:BE1"/>
    <mergeCell ref="BF1:BG1"/>
    <mergeCell ref="BH1:BI1"/>
    <mergeCell ref="F1:G1"/>
    <mergeCell ref="I1:J1"/>
    <mergeCell ref="K1:L1"/>
    <mergeCell ref="M1:N1"/>
    <mergeCell ref="O1:P1"/>
    <mergeCell ref="Q1:R1"/>
    <mergeCell ref="U1:V1"/>
    <mergeCell ref="W1:X1"/>
    <mergeCell ref="Y1:Z1"/>
    <mergeCell ref="S1:T1"/>
    <mergeCell ref="AV1:AW1"/>
    <mergeCell ref="AX1:AY1"/>
    <mergeCell ref="AA1:AC1"/>
    <mergeCell ref="AD1:AE1"/>
    <mergeCell ref="AF1:AG1"/>
    <mergeCell ref="AR1:AS1"/>
    <mergeCell ref="AT1:AU1"/>
    <mergeCell ref="AH1:AI1"/>
    <mergeCell ref="AJ1:AK1"/>
    <mergeCell ref="AL1:AM1"/>
    <mergeCell ref="AN1:AO1"/>
    <mergeCell ref="AP1:AQ1"/>
  </mergeCells>
  <pageMargins left="0" right="0" top="0" bottom="0" header="0.51180555555555496" footer="0.51180555555555496"/>
  <pageSetup paperSize="9" firstPageNumber="0" orientation="portrait"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W451"/>
  <sheetViews>
    <sheetView zoomScaleNormal="100" zoomScaleSheetLayoutView="100" workbookViewId="0">
      <pane xSplit="3" ySplit="2" topLeftCell="D3" activePane="bottomRight" state="frozen"/>
      <selection pane="topRight" activeCell="D1" sqref="D1"/>
      <selection pane="bottomLeft" activeCell="A3" sqref="A3"/>
      <selection pane="bottomRight" activeCell="C31" sqref="C31"/>
    </sheetView>
  </sheetViews>
  <sheetFormatPr defaultRowHeight="15" x14ac:dyDescent="0.25"/>
  <cols>
    <col min="1" max="2" width="6.140625" style="18" bestFit="1" customWidth="1"/>
    <col min="3" max="3" width="42.7109375" style="17" bestFit="1" customWidth="1"/>
    <col min="4" max="4" width="17" style="21" customWidth="1"/>
    <col min="5" max="5" width="19" style="21" customWidth="1"/>
    <col min="6" max="6" width="9.28515625" style="33" customWidth="1"/>
    <col min="7" max="7" width="11.28515625" style="33" customWidth="1"/>
    <col min="8" max="8" width="11.28515625" style="34" customWidth="1"/>
    <col min="9" max="9" width="9.28515625" style="63" customWidth="1"/>
    <col min="10" max="10" width="11.28515625" style="33" customWidth="1"/>
    <col min="11" max="11" width="9.28515625" style="33" customWidth="1"/>
    <col min="12" max="12" width="11.28515625" style="33" customWidth="1"/>
    <col min="13" max="13" width="9.28515625" style="33" customWidth="1"/>
    <col min="14" max="14" width="11.28515625" style="33" customWidth="1"/>
    <col min="15" max="15" width="9.28515625" style="65" customWidth="1"/>
    <col min="16" max="16" width="11.28515625" style="33" customWidth="1"/>
    <col min="17" max="17" width="9.28515625" style="65" customWidth="1"/>
    <col min="18" max="18" width="11.28515625" style="33" customWidth="1"/>
    <col min="19" max="19" width="9.28515625" style="33" customWidth="1"/>
    <col min="20" max="20" width="11.28515625" style="33" customWidth="1"/>
    <col min="21" max="21" width="9.28515625" style="33" customWidth="1"/>
    <col min="22" max="22" width="11.28515625" style="33" customWidth="1"/>
    <col min="23" max="23" width="9.28515625" style="33" customWidth="1"/>
    <col min="24" max="24" width="11.28515625" style="33" customWidth="1"/>
    <col min="25" max="25" width="9.28515625" style="65" customWidth="1"/>
    <col min="26" max="26" width="11.28515625" style="33" customWidth="1"/>
    <col min="27" max="27" width="37" style="69" bestFit="1" customWidth="1"/>
    <col min="28" max="29" width="11.28515625" style="33" customWidth="1"/>
    <col min="30" max="30" width="9.28515625" style="33" customWidth="1"/>
    <col min="31" max="31" width="11.28515625" style="33" customWidth="1"/>
    <col min="32" max="32" width="9.28515625" style="33" customWidth="1"/>
    <col min="33" max="33" width="11.28515625" style="33" customWidth="1"/>
    <col min="34" max="34" width="9.28515625" style="65" customWidth="1"/>
    <col min="35" max="35" width="11.28515625" style="33" customWidth="1"/>
    <col min="36" max="36" width="9.28515625" style="65" customWidth="1"/>
    <col min="37" max="37" width="11.28515625" style="33" customWidth="1"/>
    <col min="38" max="38" width="9.28515625" style="33" customWidth="1"/>
    <col min="39" max="39" width="11.28515625" style="33" customWidth="1"/>
    <col min="40" max="40" width="9.28515625" style="65" customWidth="1"/>
    <col min="41" max="41" width="11.28515625" style="33" customWidth="1"/>
    <col min="42" max="42" width="9.28515625" style="65" customWidth="1"/>
    <col min="43" max="43" width="11.28515625" style="33" customWidth="1"/>
    <col min="44" max="44" width="9.28515625" style="65" customWidth="1"/>
    <col min="45" max="45" width="11.28515625" style="33" customWidth="1"/>
    <col min="46" max="46" width="9.28515625" style="33" customWidth="1"/>
    <col min="47" max="47" width="11.28515625" style="33" customWidth="1"/>
    <col min="48" max="48" width="9.28515625" style="65" customWidth="1"/>
    <col min="49" max="49" width="11.28515625" style="33" customWidth="1"/>
    <col min="50" max="50" width="9.28515625" style="33" customWidth="1"/>
    <col min="51" max="51" width="11.28515625" style="33" customWidth="1"/>
    <col min="52" max="52" width="9.28515625" style="65" customWidth="1"/>
    <col min="53" max="53" width="11.28515625" style="33" customWidth="1"/>
    <col min="54" max="54" width="9.28515625" style="33" customWidth="1"/>
    <col min="55" max="55" width="11.28515625" style="33" customWidth="1"/>
    <col min="56" max="56" width="9.28515625" style="33" customWidth="1"/>
    <col min="57" max="57" width="11.28515625" style="33" customWidth="1"/>
    <col min="58" max="58" width="9.28515625" style="33" customWidth="1"/>
    <col min="59" max="59" width="11.28515625" style="33" customWidth="1"/>
    <col min="60" max="60" width="9.28515625" style="33" customWidth="1"/>
    <col min="61" max="61" width="11.28515625" style="33" customWidth="1"/>
    <col min="62" max="62" width="9.28515625" style="65" customWidth="1"/>
    <col min="63" max="63" width="11.28515625" style="33" customWidth="1"/>
    <col min="64" max="64" width="9.28515625" style="65" customWidth="1"/>
    <col min="65" max="65" width="11.28515625" style="33" customWidth="1"/>
    <col min="66" max="66" width="9.28515625" style="33" customWidth="1"/>
    <col min="67" max="67" width="11.28515625" style="33" customWidth="1"/>
    <col min="68" max="68" width="9.28515625" style="65" customWidth="1"/>
    <col min="69" max="69" width="11.28515625" style="33" customWidth="1"/>
    <col min="70" max="70" width="9.28515625" style="65" customWidth="1"/>
    <col min="71" max="71" width="11.28515625" style="33" customWidth="1"/>
    <col min="72" max="72" width="9.28515625" style="33" customWidth="1"/>
    <col min="73" max="73" width="11.28515625" style="33" customWidth="1"/>
    <col min="74" max="74" width="14.85546875" style="35" customWidth="1"/>
    <col min="75" max="16384" width="9.140625" style="17"/>
  </cols>
  <sheetData>
    <row r="1" spans="1:74" s="38" customFormat="1" ht="75" customHeight="1" x14ac:dyDescent="0.25">
      <c r="A1" s="52" t="s">
        <v>0</v>
      </c>
      <c r="B1" s="52" t="s">
        <v>1</v>
      </c>
      <c r="C1" s="54" t="s">
        <v>2</v>
      </c>
      <c r="D1" s="56" t="s">
        <v>948</v>
      </c>
      <c r="E1" s="45" t="s">
        <v>981</v>
      </c>
      <c r="F1" s="117" t="s">
        <v>3</v>
      </c>
      <c r="G1" s="119"/>
      <c r="H1" s="58" t="s">
        <v>4</v>
      </c>
      <c r="I1" s="115" t="s">
        <v>890</v>
      </c>
      <c r="J1" s="116"/>
      <c r="K1" s="115" t="s">
        <v>973</v>
      </c>
      <c r="L1" s="116"/>
      <c r="M1" s="115" t="s">
        <v>974</v>
      </c>
      <c r="N1" s="116"/>
      <c r="O1" s="115" t="s">
        <v>975</v>
      </c>
      <c r="P1" s="116"/>
      <c r="Q1" s="115" t="s">
        <v>976</v>
      </c>
      <c r="R1" s="116"/>
      <c r="S1" s="115" t="s">
        <v>977</v>
      </c>
      <c r="T1" s="116"/>
      <c r="U1" s="115" t="s">
        <v>891</v>
      </c>
      <c r="V1" s="116"/>
      <c r="W1" s="115" t="s">
        <v>900</v>
      </c>
      <c r="X1" s="116"/>
      <c r="Y1" s="115" t="s">
        <v>902</v>
      </c>
      <c r="Z1" s="116"/>
      <c r="AA1" s="117" t="s">
        <v>912</v>
      </c>
      <c r="AB1" s="118"/>
      <c r="AC1" s="119"/>
      <c r="AD1" s="115" t="s">
        <v>892</v>
      </c>
      <c r="AE1" s="116"/>
      <c r="AF1" s="115" t="s">
        <v>893</v>
      </c>
      <c r="AG1" s="116"/>
      <c r="AH1" s="115" t="s">
        <v>894</v>
      </c>
      <c r="AI1" s="116"/>
      <c r="AJ1" s="115" t="s">
        <v>895</v>
      </c>
      <c r="AK1" s="116"/>
      <c r="AL1" s="115" t="s">
        <v>896</v>
      </c>
      <c r="AM1" s="116"/>
      <c r="AN1" s="115" t="s">
        <v>897</v>
      </c>
      <c r="AO1" s="116"/>
      <c r="AP1" s="115" t="s">
        <v>898</v>
      </c>
      <c r="AQ1" s="116"/>
      <c r="AR1" s="115" t="s">
        <v>899</v>
      </c>
      <c r="AS1" s="116"/>
      <c r="AT1" s="115" t="s">
        <v>901</v>
      </c>
      <c r="AU1" s="116"/>
      <c r="AV1" s="115" t="s">
        <v>944</v>
      </c>
      <c r="AW1" s="116"/>
      <c r="AX1" s="115" t="s">
        <v>903</v>
      </c>
      <c r="AY1" s="116"/>
      <c r="AZ1" s="115" t="s">
        <v>978</v>
      </c>
      <c r="BA1" s="116"/>
      <c r="BB1" s="115" t="s">
        <v>5</v>
      </c>
      <c r="BC1" s="116"/>
      <c r="BD1" s="115" t="s">
        <v>6</v>
      </c>
      <c r="BE1" s="116"/>
      <c r="BF1" s="115" t="s">
        <v>7</v>
      </c>
      <c r="BG1" s="116"/>
      <c r="BH1" s="115" t="s">
        <v>8</v>
      </c>
      <c r="BI1" s="116"/>
      <c r="BJ1" s="115" t="s">
        <v>9</v>
      </c>
      <c r="BK1" s="116"/>
      <c r="BL1" s="115" t="s">
        <v>904</v>
      </c>
      <c r="BM1" s="116"/>
      <c r="BN1" s="115" t="s">
        <v>905</v>
      </c>
      <c r="BO1" s="116"/>
      <c r="BP1" s="115" t="s">
        <v>10</v>
      </c>
      <c r="BQ1" s="116"/>
      <c r="BR1" s="115" t="s">
        <v>906</v>
      </c>
      <c r="BS1" s="116"/>
      <c r="BT1" s="115" t="s">
        <v>914</v>
      </c>
      <c r="BU1" s="116"/>
      <c r="BV1" s="32" t="s">
        <v>11</v>
      </c>
    </row>
    <row r="2" spans="1:74" s="38" customFormat="1" x14ac:dyDescent="0.25">
      <c r="A2" s="53"/>
      <c r="B2" s="53"/>
      <c r="C2" s="55"/>
      <c r="D2" s="57"/>
      <c r="E2" s="46"/>
      <c r="F2" s="58" t="s">
        <v>907</v>
      </c>
      <c r="G2" s="58" t="s">
        <v>908</v>
      </c>
      <c r="H2" s="58" t="s">
        <v>908</v>
      </c>
      <c r="I2" s="62" t="s">
        <v>909</v>
      </c>
      <c r="J2" s="58" t="s">
        <v>908</v>
      </c>
      <c r="K2" s="58" t="s">
        <v>911</v>
      </c>
      <c r="L2" s="58" t="s">
        <v>908</v>
      </c>
      <c r="M2" s="58" t="s">
        <v>907</v>
      </c>
      <c r="N2" s="58" t="s">
        <v>908</v>
      </c>
      <c r="O2" s="64" t="s">
        <v>910</v>
      </c>
      <c r="P2" s="58" t="s">
        <v>908</v>
      </c>
      <c r="Q2" s="64" t="s">
        <v>910</v>
      </c>
      <c r="R2" s="58" t="s">
        <v>908</v>
      </c>
      <c r="S2" s="58" t="s">
        <v>911</v>
      </c>
      <c r="T2" s="58" t="s">
        <v>908</v>
      </c>
      <c r="U2" s="58" t="s">
        <v>907</v>
      </c>
      <c r="V2" s="58" t="s">
        <v>908</v>
      </c>
      <c r="W2" s="58" t="s">
        <v>907</v>
      </c>
      <c r="X2" s="58" t="s">
        <v>908</v>
      </c>
      <c r="Y2" s="64" t="s">
        <v>910</v>
      </c>
      <c r="Z2" s="58" t="s">
        <v>908</v>
      </c>
      <c r="AA2" s="59" t="s">
        <v>913</v>
      </c>
      <c r="AB2" s="58" t="s">
        <v>907</v>
      </c>
      <c r="AC2" s="58" t="s">
        <v>908</v>
      </c>
      <c r="AD2" s="58" t="s">
        <v>907</v>
      </c>
      <c r="AE2" s="58" t="s">
        <v>908</v>
      </c>
      <c r="AF2" s="58" t="s">
        <v>907</v>
      </c>
      <c r="AG2" s="58" t="s">
        <v>908</v>
      </c>
      <c r="AH2" s="64" t="s">
        <v>910</v>
      </c>
      <c r="AI2" s="58" t="s">
        <v>908</v>
      </c>
      <c r="AJ2" s="64" t="s">
        <v>910</v>
      </c>
      <c r="AK2" s="58" t="s">
        <v>908</v>
      </c>
      <c r="AL2" s="58" t="s">
        <v>911</v>
      </c>
      <c r="AM2" s="58" t="s">
        <v>908</v>
      </c>
      <c r="AN2" s="64" t="s">
        <v>910</v>
      </c>
      <c r="AO2" s="58" t="s">
        <v>908</v>
      </c>
      <c r="AP2" s="64" t="s">
        <v>910</v>
      </c>
      <c r="AQ2" s="58" t="s">
        <v>908</v>
      </c>
      <c r="AR2" s="64" t="s">
        <v>910</v>
      </c>
      <c r="AS2" s="58" t="s">
        <v>908</v>
      </c>
      <c r="AT2" s="58" t="s">
        <v>907</v>
      </c>
      <c r="AU2" s="58" t="s">
        <v>908</v>
      </c>
      <c r="AV2" s="64" t="s">
        <v>910</v>
      </c>
      <c r="AW2" s="58" t="s">
        <v>908</v>
      </c>
      <c r="AX2" s="58" t="s">
        <v>907</v>
      </c>
      <c r="AY2" s="58" t="s">
        <v>908</v>
      </c>
      <c r="AZ2" s="64" t="s">
        <v>910</v>
      </c>
      <c r="BA2" s="58" t="s">
        <v>908</v>
      </c>
      <c r="BB2" s="58" t="s">
        <v>911</v>
      </c>
      <c r="BC2" s="58" t="s">
        <v>908</v>
      </c>
      <c r="BD2" s="58" t="s">
        <v>911</v>
      </c>
      <c r="BE2" s="58" t="s">
        <v>908</v>
      </c>
      <c r="BF2" s="58" t="s">
        <v>911</v>
      </c>
      <c r="BG2" s="58" t="s">
        <v>908</v>
      </c>
      <c r="BH2" s="58" t="s">
        <v>911</v>
      </c>
      <c r="BI2" s="58" t="s">
        <v>908</v>
      </c>
      <c r="BJ2" s="64" t="s">
        <v>910</v>
      </c>
      <c r="BK2" s="58" t="s">
        <v>908</v>
      </c>
      <c r="BL2" s="64" t="s">
        <v>910</v>
      </c>
      <c r="BM2" s="58" t="s">
        <v>908</v>
      </c>
      <c r="BN2" s="58" t="s">
        <v>911</v>
      </c>
      <c r="BO2" s="58" t="s">
        <v>908</v>
      </c>
      <c r="BP2" s="64" t="s">
        <v>910</v>
      </c>
      <c r="BQ2" s="58" t="s">
        <v>908</v>
      </c>
      <c r="BR2" s="64" t="s">
        <v>910</v>
      </c>
      <c r="BS2" s="58" t="s">
        <v>908</v>
      </c>
      <c r="BT2" s="58" t="s">
        <v>907</v>
      </c>
      <c r="BU2" s="58" t="s">
        <v>908</v>
      </c>
      <c r="BV2" s="32" t="s">
        <v>908</v>
      </c>
    </row>
    <row r="3" spans="1:74" x14ac:dyDescent="0.25">
      <c r="A3" s="39">
        <v>1</v>
      </c>
      <c r="B3" s="39">
        <v>3</v>
      </c>
      <c r="C3" s="37" t="s">
        <v>469</v>
      </c>
      <c r="D3" s="40">
        <f>февраль!D3-март!E3</f>
        <v>2092.3321425700483</v>
      </c>
      <c r="E3" s="40">
        <f>G3+H3+J3+L3+N3+P3+R3+T3+V3+X3+Z3+AC3+AE3+AG3+AI3+AK3+AM3+AO3+AQ3+AS3+AU3+AW3+AY3+BA3+BC3+BE3+BG3+BI3+BK3+BM3+BO3+BQ3+BS3+BU3+BV3</f>
        <v>0</v>
      </c>
      <c r="F3" s="36"/>
      <c r="G3" s="36"/>
      <c r="H3" s="36"/>
      <c r="I3" s="27"/>
      <c r="J3" s="36"/>
      <c r="K3" s="36"/>
      <c r="L3" s="36"/>
      <c r="M3" s="36"/>
      <c r="N3" s="36"/>
      <c r="O3" s="29"/>
      <c r="P3" s="36"/>
      <c r="Q3" s="29"/>
      <c r="R3" s="36"/>
      <c r="S3" s="36"/>
      <c r="T3" s="36"/>
      <c r="U3" s="36"/>
      <c r="V3" s="36"/>
      <c r="W3" s="36"/>
      <c r="X3" s="36"/>
      <c r="Y3" s="29"/>
      <c r="Z3" s="36"/>
      <c r="AA3" s="66"/>
      <c r="AB3" s="36"/>
      <c r="AC3" s="36"/>
      <c r="AD3" s="36"/>
      <c r="AE3" s="36"/>
      <c r="AF3" s="36"/>
      <c r="AG3" s="36"/>
      <c r="AH3" s="29"/>
      <c r="AI3" s="36"/>
      <c r="AJ3" s="29"/>
      <c r="AK3" s="36"/>
      <c r="AL3" s="36"/>
      <c r="AM3" s="36"/>
      <c r="AN3" s="29"/>
      <c r="AO3" s="36"/>
      <c r="AP3" s="29"/>
      <c r="AQ3" s="36"/>
      <c r="AR3" s="29"/>
      <c r="AS3" s="36"/>
      <c r="AT3" s="36"/>
      <c r="AU3" s="36"/>
      <c r="AV3" s="29"/>
      <c r="AW3" s="36"/>
      <c r="AX3" s="36"/>
      <c r="AY3" s="36"/>
      <c r="AZ3" s="29"/>
      <c r="BA3" s="36"/>
      <c r="BB3" s="36"/>
      <c r="BC3" s="36"/>
      <c r="BD3" s="36"/>
      <c r="BE3" s="36"/>
      <c r="BF3" s="36"/>
      <c r="BG3" s="36"/>
      <c r="BH3" s="36"/>
      <c r="BI3" s="36"/>
      <c r="BJ3" s="29"/>
      <c r="BK3" s="36"/>
      <c r="BL3" s="29"/>
      <c r="BM3" s="36"/>
      <c r="BN3" s="36"/>
      <c r="BO3" s="36"/>
      <c r="BP3" s="29"/>
      <c r="BQ3" s="36"/>
      <c r="BR3" s="29"/>
      <c r="BS3" s="36"/>
      <c r="BT3" s="36"/>
      <c r="BU3" s="36"/>
      <c r="BV3" s="36"/>
    </row>
    <row r="4" spans="1:74" x14ac:dyDescent="0.25">
      <c r="A4" s="39">
        <v>2</v>
      </c>
      <c r="B4" s="39">
        <v>3</v>
      </c>
      <c r="C4" s="37" t="s">
        <v>925</v>
      </c>
      <c r="D4" s="40">
        <f>февраль!D4-март!E4</f>
        <v>385.70460877294693</v>
      </c>
      <c r="E4" s="40">
        <f t="shared" ref="E4:E67" si="0">G4+H4+J4+L4+N4+P4+R4+T4+V4+X4+Z4+AC4+AE4+AG4+AI4+AK4+AM4+AO4+AQ4+AS4+AU4+AW4+AY4+BA4+BC4+BE4+BG4+BI4+BK4+BM4+BO4+BQ4+BS4+BU4+BV4</f>
        <v>0</v>
      </c>
      <c r="F4" s="36"/>
      <c r="G4" s="36"/>
      <c r="H4" s="36"/>
      <c r="I4" s="27"/>
      <c r="J4" s="36"/>
      <c r="K4" s="36"/>
      <c r="L4" s="36"/>
      <c r="M4" s="36"/>
      <c r="N4" s="36"/>
      <c r="O4" s="29"/>
      <c r="P4" s="36"/>
      <c r="Q4" s="29"/>
      <c r="R4" s="36"/>
      <c r="S4" s="36"/>
      <c r="T4" s="36"/>
      <c r="U4" s="36"/>
      <c r="V4" s="36"/>
      <c r="W4" s="36"/>
      <c r="X4" s="36"/>
      <c r="Y4" s="29"/>
      <c r="Z4" s="36"/>
      <c r="AA4" s="66"/>
      <c r="AB4" s="36"/>
      <c r="AC4" s="36"/>
      <c r="AD4" s="36"/>
      <c r="AE4" s="36"/>
      <c r="AF4" s="36"/>
      <c r="AG4" s="36"/>
      <c r="AH4" s="29"/>
      <c r="AI4" s="36"/>
      <c r="AJ4" s="29"/>
      <c r="AK4" s="36"/>
      <c r="AL4" s="36"/>
      <c r="AM4" s="36"/>
      <c r="AN4" s="29"/>
      <c r="AO4" s="36"/>
      <c r="AP4" s="29"/>
      <c r="AQ4" s="36"/>
      <c r="AR4" s="29"/>
      <c r="AS4" s="36"/>
      <c r="AT4" s="36"/>
      <c r="AU4" s="36"/>
      <c r="AV4" s="29"/>
      <c r="AW4" s="36"/>
      <c r="AX4" s="36"/>
      <c r="AY4" s="36"/>
      <c r="AZ4" s="29"/>
      <c r="BA4" s="36"/>
      <c r="BB4" s="36"/>
      <c r="BC4" s="36"/>
      <c r="BD4" s="36"/>
      <c r="BE4" s="36"/>
      <c r="BF4" s="36"/>
      <c r="BG4" s="36"/>
      <c r="BH4" s="36"/>
      <c r="BI4" s="36"/>
      <c r="BJ4" s="29"/>
      <c r="BK4" s="36"/>
      <c r="BL4" s="29"/>
      <c r="BM4" s="36"/>
      <c r="BN4" s="36"/>
      <c r="BO4" s="36"/>
      <c r="BP4" s="29"/>
      <c r="BQ4" s="36"/>
      <c r="BR4" s="29"/>
      <c r="BS4" s="36"/>
      <c r="BT4" s="36"/>
      <c r="BU4" s="36"/>
      <c r="BV4" s="36"/>
    </row>
    <row r="5" spans="1:74" x14ac:dyDescent="0.25">
      <c r="A5" s="39">
        <v>3</v>
      </c>
      <c r="B5" s="39">
        <v>3</v>
      </c>
      <c r="C5" s="37" t="s">
        <v>470</v>
      </c>
      <c r="D5" s="40">
        <f>февраль!D5-март!E5</f>
        <v>310.11652893719804</v>
      </c>
      <c r="E5" s="40">
        <f t="shared" si="0"/>
        <v>0</v>
      </c>
      <c r="F5" s="36"/>
      <c r="G5" s="36"/>
      <c r="H5" s="36"/>
      <c r="I5" s="27"/>
      <c r="J5" s="36"/>
      <c r="K5" s="36"/>
      <c r="L5" s="36"/>
      <c r="M5" s="36"/>
      <c r="N5" s="36"/>
      <c r="O5" s="29"/>
      <c r="P5" s="36"/>
      <c r="Q5" s="29"/>
      <c r="R5" s="36"/>
      <c r="S5" s="36"/>
      <c r="T5" s="36"/>
      <c r="U5" s="36"/>
      <c r="V5" s="36"/>
      <c r="W5" s="36"/>
      <c r="X5" s="36"/>
      <c r="Y5" s="29"/>
      <c r="Z5" s="36"/>
      <c r="AA5" s="66"/>
      <c r="AB5" s="36"/>
      <c r="AC5" s="36"/>
      <c r="AD5" s="36"/>
      <c r="AE5" s="36"/>
      <c r="AF5" s="36"/>
      <c r="AG5" s="36"/>
      <c r="AH5" s="29"/>
      <c r="AI5" s="36"/>
      <c r="AJ5" s="29"/>
      <c r="AK5" s="36"/>
      <c r="AL5" s="36"/>
      <c r="AM5" s="36"/>
      <c r="AN5" s="29"/>
      <c r="AO5" s="36"/>
      <c r="AP5" s="29"/>
      <c r="AQ5" s="36"/>
      <c r="AR5" s="29"/>
      <c r="AS5" s="36"/>
      <c r="AT5" s="36"/>
      <c r="AU5" s="36"/>
      <c r="AV5" s="29"/>
      <c r="AW5" s="36"/>
      <c r="AX5" s="36"/>
      <c r="AY5" s="36"/>
      <c r="AZ5" s="29"/>
      <c r="BA5" s="36"/>
      <c r="BB5" s="36"/>
      <c r="BC5" s="36"/>
      <c r="BD5" s="36"/>
      <c r="BE5" s="36"/>
      <c r="BF5" s="36"/>
      <c r="BG5" s="36"/>
      <c r="BH5" s="36"/>
      <c r="BI5" s="36"/>
      <c r="BJ5" s="29"/>
      <c r="BK5" s="36"/>
      <c r="BL5" s="29"/>
      <c r="BM5" s="36"/>
      <c r="BN5" s="36"/>
      <c r="BO5" s="36"/>
      <c r="BP5" s="29"/>
      <c r="BQ5" s="36"/>
      <c r="BR5" s="29"/>
      <c r="BS5" s="36"/>
      <c r="BT5" s="36"/>
      <c r="BU5" s="36"/>
      <c r="BV5" s="36"/>
    </row>
    <row r="6" spans="1:74" x14ac:dyDescent="0.25">
      <c r="A6" s="39">
        <v>4</v>
      </c>
      <c r="B6" s="39">
        <v>3</v>
      </c>
      <c r="C6" s="37" t="s">
        <v>471</v>
      </c>
      <c r="D6" s="40">
        <f>февраль!D6-март!E6</f>
        <v>448.0187739323672</v>
      </c>
      <c r="E6" s="40">
        <f t="shared" si="0"/>
        <v>0</v>
      </c>
      <c r="F6" s="36"/>
      <c r="G6" s="36"/>
      <c r="H6" s="36"/>
      <c r="I6" s="27"/>
      <c r="J6" s="36"/>
      <c r="K6" s="36"/>
      <c r="L6" s="36"/>
      <c r="M6" s="36"/>
      <c r="N6" s="36"/>
      <c r="O6" s="29"/>
      <c r="P6" s="36"/>
      <c r="Q6" s="29"/>
      <c r="R6" s="36"/>
      <c r="S6" s="36"/>
      <c r="T6" s="36"/>
      <c r="U6" s="36"/>
      <c r="V6" s="36"/>
      <c r="W6" s="36"/>
      <c r="X6" s="36"/>
      <c r="Y6" s="29"/>
      <c r="Z6" s="36"/>
      <c r="AA6" s="66"/>
      <c r="AB6" s="36"/>
      <c r="AC6" s="36"/>
      <c r="AD6" s="36"/>
      <c r="AE6" s="36"/>
      <c r="AF6" s="36"/>
      <c r="AG6" s="36"/>
      <c r="AH6" s="29"/>
      <c r="AI6" s="36"/>
      <c r="AJ6" s="29"/>
      <c r="AK6" s="36"/>
      <c r="AL6" s="36"/>
      <c r="AM6" s="36"/>
      <c r="AN6" s="29"/>
      <c r="AO6" s="36"/>
      <c r="AP6" s="29"/>
      <c r="AQ6" s="36"/>
      <c r="AR6" s="29"/>
      <c r="AS6" s="36"/>
      <c r="AT6" s="36"/>
      <c r="AU6" s="36"/>
      <c r="AV6" s="29"/>
      <c r="AW6" s="36"/>
      <c r="AX6" s="36"/>
      <c r="AY6" s="36"/>
      <c r="AZ6" s="29"/>
      <c r="BA6" s="36"/>
      <c r="BB6" s="36"/>
      <c r="BC6" s="36"/>
      <c r="BD6" s="36"/>
      <c r="BE6" s="36"/>
      <c r="BF6" s="36"/>
      <c r="BG6" s="36"/>
      <c r="BH6" s="36"/>
      <c r="BI6" s="36"/>
      <c r="BJ6" s="29"/>
      <c r="BK6" s="36"/>
      <c r="BL6" s="29"/>
      <c r="BM6" s="36"/>
      <c r="BN6" s="36"/>
      <c r="BO6" s="36"/>
      <c r="BP6" s="29"/>
      <c r="BQ6" s="36"/>
      <c r="BR6" s="29"/>
      <c r="BS6" s="36"/>
      <c r="BT6" s="36"/>
      <c r="BU6" s="36"/>
      <c r="BV6" s="36"/>
    </row>
    <row r="7" spans="1:74" x14ac:dyDescent="0.25">
      <c r="A7" s="39">
        <v>5</v>
      </c>
      <c r="B7" s="39">
        <v>3</v>
      </c>
      <c r="C7" s="37" t="s">
        <v>472</v>
      </c>
      <c r="D7" s="40">
        <f>февраль!D7-март!E7</f>
        <v>-93.038866318840519</v>
      </c>
      <c r="E7" s="40">
        <f t="shared" si="0"/>
        <v>0</v>
      </c>
      <c r="F7" s="36"/>
      <c r="G7" s="36"/>
      <c r="H7" s="36"/>
      <c r="I7" s="27"/>
      <c r="J7" s="36"/>
      <c r="K7" s="36"/>
      <c r="L7" s="36"/>
      <c r="M7" s="36"/>
      <c r="N7" s="36"/>
      <c r="O7" s="29"/>
      <c r="P7" s="36"/>
      <c r="Q7" s="29"/>
      <c r="R7" s="36"/>
      <c r="S7" s="36"/>
      <c r="T7" s="36"/>
      <c r="U7" s="36"/>
      <c r="V7" s="36"/>
      <c r="W7" s="36"/>
      <c r="X7" s="36"/>
      <c r="Y7" s="29"/>
      <c r="Z7" s="36"/>
      <c r="AA7" s="66"/>
      <c r="AB7" s="36"/>
      <c r="AC7" s="36"/>
      <c r="AD7" s="36"/>
      <c r="AE7" s="36"/>
      <c r="AF7" s="36"/>
      <c r="AG7" s="36"/>
      <c r="AH7" s="29"/>
      <c r="AI7" s="36"/>
      <c r="AJ7" s="29"/>
      <c r="AK7" s="36"/>
      <c r="AL7" s="36"/>
      <c r="AM7" s="36"/>
      <c r="AN7" s="29"/>
      <c r="AO7" s="36"/>
      <c r="AP7" s="29"/>
      <c r="AQ7" s="36"/>
      <c r="AR7" s="29"/>
      <c r="AS7" s="36"/>
      <c r="AT7" s="36"/>
      <c r="AU7" s="36"/>
      <c r="AV7" s="29"/>
      <c r="AW7" s="36"/>
      <c r="AX7" s="36"/>
      <c r="AY7" s="36"/>
      <c r="AZ7" s="29"/>
      <c r="BA7" s="36"/>
      <c r="BB7" s="36"/>
      <c r="BC7" s="36"/>
      <c r="BD7" s="36"/>
      <c r="BE7" s="36"/>
      <c r="BF7" s="36"/>
      <c r="BG7" s="36"/>
      <c r="BH7" s="36"/>
      <c r="BI7" s="36"/>
      <c r="BJ7" s="29"/>
      <c r="BK7" s="36"/>
      <c r="BL7" s="29"/>
      <c r="BM7" s="36"/>
      <c r="BN7" s="36"/>
      <c r="BO7" s="36"/>
      <c r="BP7" s="29"/>
      <c r="BQ7" s="36"/>
      <c r="BR7" s="29"/>
      <c r="BS7" s="36"/>
      <c r="BT7" s="36"/>
      <c r="BU7" s="36"/>
      <c r="BV7" s="36"/>
    </row>
    <row r="8" spans="1:74" x14ac:dyDescent="0.25">
      <c r="A8" s="39">
        <v>6</v>
      </c>
      <c r="B8" s="39">
        <v>3</v>
      </c>
      <c r="C8" s="37" t="s">
        <v>473</v>
      </c>
      <c r="D8" s="40">
        <f>февраль!D8-март!E8</f>
        <v>-105.25161884057971</v>
      </c>
      <c r="E8" s="40">
        <f t="shared" si="0"/>
        <v>0</v>
      </c>
      <c r="F8" s="36"/>
      <c r="G8" s="36"/>
      <c r="H8" s="36"/>
      <c r="I8" s="27"/>
      <c r="J8" s="36"/>
      <c r="K8" s="36"/>
      <c r="L8" s="36"/>
      <c r="M8" s="36"/>
      <c r="N8" s="36"/>
      <c r="O8" s="29"/>
      <c r="P8" s="36"/>
      <c r="Q8" s="29"/>
      <c r="R8" s="36"/>
      <c r="S8" s="36"/>
      <c r="T8" s="36"/>
      <c r="U8" s="36"/>
      <c r="V8" s="36"/>
      <c r="W8" s="36"/>
      <c r="X8" s="36"/>
      <c r="Y8" s="29"/>
      <c r="Z8" s="36"/>
      <c r="AA8" s="66"/>
      <c r="AB8" s="36"/>
      <c r="AC8" s="36"/>
      <c r="AD8" s="36"/>
      <c r="AE8" s="36"/>
      <c r="AF8" s="36"/>
      <c r="AG8" s="36"/>
      <c r="AH8" s="29"/>
      <c r="AI8" s="36"/>
      <c r="AJ8" s="29"/>
      <c r="AK8" s="36"/>
      <c r="AL8" s="36"/>
      <c r="AM8" s="36"/>
      <c r="AN8" s="29"/>
      <c r="AO8" s="36"/>
      <c r="AP8" s="29"/>
      <c r="AQ8" s="36"/>
      <c r="AR8" s="29"/>
      <c r="AS8" s="36"/>
      <c r="AT8" s="36"/>
      <c r="AU8" s="36"/>
      <c r="AV8" s="29"/>
      <c r="AW8" s="36"/>
      <c r="AX8" s="36"/>
      <c r="AY8" s="36"/>
      <c r="AZ8" s="29"/>
      <c r="BA8" s="36"/>
      <c r="BB8" s="36"/>
      <c r="BC8" s="36"/>
      <c r="BD8" s="36"/>
      <c r="BE8" s="36"/>
      <c r="BF8" s="36"/>
      <c r="BG8" s="36"/>
      <c r="BH8" s="36"/>
      <c r="BI8" s="36"/>
      <c r="BJ8" s="29"/>
      <c r="BK8" s="36"/>
      <c r="BL8" s="29"/>
      <c r="BM8" s="36"/>
      <c r="BN8" s="36"/>
      <c r="BO8" s="36"/>
      <c r="BP8" s="29"/>
      <c r="BQ8" s="36"/>
      <c r="BR8" s="29"/>
      <c r="BS8" s="36"/>
      <c r="BT8" s="36"/>
      <c r="BU8" s="36"/>
      <c r="BV8" s="36"/>
    </row>
    <row r="9" spans="1:74" x14ac:dyDescent="0.25">
      <c r="A9" s="39">
        <v>7</v>
      </c>
      <c r="B9" s="39">
        <v>3</v>
      </c>
      <c r="C9" s="37" t="s">
        <v>474</v>
      </c>
      <c r="D9" s="40">
        <f>февраль!D9-март!E9</f>
        <v>324.94339200000002</v>
      </c>
      <c r="E9" s="40">
        <f t="shared" si="0"/>
        <v>0</v>
      </c>
      <c r="F9" s="36"/>
      <c r="G9" s="36"/>
      <c r="H9" s="36"/>
      <c r="I9" s="27"/>
      <c r="J9" s="36"/>
      <c r="K9" s="36"/>
      <c r="L9" s="36"/>
      <c r="M9" s="36"/>
      <c r="N9" s="36"/>
      <c r="O9" s="29"/>
      <c r="P9" s="36"/>
      <c r="Q9" s="29"/>
      <c r="R9" s="36"/>
      <c r="S9" s="36"/>
      <c r="T9" s="36"/>
      <c r="U9" s="36"/>
      <c r="V9" s="36"/>
      <c r="W9" s="36"/>
      <c r="X9" s="36"/>
      <c r="Y9" s="29"/>
      <c r="Z9" s="36"/>
      <c r="AA9" s="66"/>
      <c r="AB9" s="36"/>
      <c r="AC9" s="36"/>
      <c r="AD9" s="36"/>
      <c r="AE9" s="36"/>
      <c r="AF9" s="36"/>
      <c r="AG9" s="36"/>
      <c r="AH9" s="29"/>
      <c r="AI9" s="36"/>
      <c r="AJ9" s="29"/>
      <c r="AK9" s="36"/>
      <c r="AL9" s="36"/>
      <c r="AM9" s="36"/>
      <c r="AN9" s="29"/>
      <c r="AO9" s="36"/>
      <c r="AP9" s="29"/>
      <c r="AQ9" s="36"/>
      <c r="AR9" s="29"/>
      <c r="AS9" s="36"/>
      <c r="AT9" s="36"/>
      <c r="AU9" s="36"/>
      <c r="AV9" s="29"/>
      <c r="AW9" s="36"/>
      <c r="AX9" s="36"/>
      <c r="AY9" s="36"/>
      <c r="AZ9" s="29"/>
      <c r="BA9" s="36"/>
      <c r="BB9" s="36"/>
      <c r="BC9" s="36"/>
      <c r="BD9" s="36"/>
      <c r="BE9" s="36"/>
      <c r="BF9" s="36"/>
      <c r="BG9" s="36"/>
      <c r="BH9" s="36"/>
      <c r="BI9" s="36"/>
      <c r="BJ9" s="29"/>
      <c r="BK9" s="36"/>
      <c r="BL9" s="29"/>
      <c r="BM9" s="36"/>
      <c r="BN9" s="36"/>
      <c r="BO9" s="36"/>
      <c r="BP9" s="29"/>
      <c r="BQ9" s="36"/>
      <c r="BR9" s="29"/>
      <c r="BS9" s="36"/>
      <c r="BT9" s="36"/>
      <c r="BU9" s="36"/>
      <c r="BV9" s="36"/>
    </row>
    <row r="10" spans="1:74" x14ac:dyDescent="0.25">
      <c r="A10" s="39">
        <v>8</v>
      </c>
      <c r="B10" s="39">
        <v>3</v>
      </c>
      <c r="C10" s="37" t="s">
        <v>475</v>
      </c>
      <c r="D10" s="40">
        <f>февраль!D10-март!E10</f>
        <v>91.845026386473421</v>
      </c>
      <c r="E10" s="40">
        <f t="shared" si="0"/>
        <v>0</v>
      </c>
      <c r="F10" s="36"/>
      <c r="G10" s="36"/>
      <c r="H10" s="36"/>
      <c r="I10" s="27"/>
      <c r="J10" s="36"/>
      <c r="K10" s="36"/>
      <c r="L10" s="36"/>
      <c r="M10" s="36"/>
      <c r="N10" s="36"/>
      <c r="O10" s="29"/>
      <c r="P10" s="36"/>
      <c r="Q10" s="29"/>
      <c r="R10" s="36"/>
      <c r="S10" s="36"/>
      <c r="T10" s="36"/>
      <c r="U10" s="36"/>
      <c r="V10" s="36"/>
      <c r="W10" s="36"/>
      <c r="X10" s="36"/>
      <c r="Y10" s="29"/>
      <c r="Z10" s="36"/>
      <c r="AA10" s="66"/>
      <c r="AB10" s="36"/>
      <c r="AC10" s="36"/>
      <c r="AD10" s="36"/>
      <c r="AE10" s="36"/>
      <c r="AF10" s="36"/>
      <c r="AG10" s="36"/>
      <c r="AH10" s="29"/>
      <c r="AI10" s="36"/>
      <c r="AJ10" s="29"/>
      <c r="AK10" s="36"/>
      <c r="AL10" s="36"/>
      <c r="AM10" s="36"/>
      <c r="AN10" s="29"/>
      <c r="AO10" s="36"/>
      <c r="AP10" s="29"/>
      <c r="AQ10" s="36"/>
      <c r="AR10" s="29"/>
      <c r="AS10" s="36"/>
      <c r="AT10" s="36"/>
      <c r="AU10" s="36"/>
      <c r="AV10" s="29"/>
      <c r="AW10" s="36"/>
      <c r="AX10" s="36"/>
      <c r="AY10" s="36"/>
      <c r="AZ10" s="29"/>
      <c r="BA10" s="36"/>
      <c r="BB10" s="36"/>
      <c r="BC10" s="36"/>
      <c r="BD10" s="36"/>
      <c r="BE10" s="36"/>
      <c r="BF10" s="36"/>
      <c r="BG10" s="36"/>
      <c r="BH10" s="36"/>
      <c r="BI10" s="36"/>
      <c r="BJ10" s="29"/>
      <c r="BK10" s="36"/>
      <c r="BL10" s="29"/>
      <c r="BM10" s="36"/>
      <c r="BN10" s="36"/>
      <c r="BO10" s="36"/>
      <c r="BP10" s="29"/>
      <c r="BQ10" s="36"/>
      <c r="BR10" s="29"/>
      <c r="BS10" s="36"/>
      <c r="BT10" s="36"/>
      <c r="BU10" s="36"/>
      <c r="BV10" s="36"/>
    </row>
    <row r="11" spans="1:74" x14ac:dyDescent="0.25">
      <c r="A11" s="39">
        <v>9</v>
      </c>
      <c r="B11" s="39">
        <v>3</v>
      </c>
      <c r="C11" s="37" t="s">
        <v>476</v>
      </c>
      <c r="D11" s="40">
        <f>февраль!D11-март!E11</f>
        <v>270.02956077294687</v>
      </c>
      <c r="E11" s="40">
        <f t="shared" si="0"/>
        <v>0</v>
      </c>
      <c r="F11" s="36"/>
      <c r="G11" s="36"/>
      <c r="H11" s="36"/>
      <c r="I11" s="27"/>
      <c r="J11" s="36"/>
      <c r="K11" s="36"/>
      <c r="L11" s="36"/>
      <c r="M11" s="36"/>
      <c r="N11" s="36"/>
      <c r="O11" s="29"/>
      <c r="P11" s="36"/>
      <c r="Q11" s="29"/>
      <c r="R11" s="36"/>
      <c r="S11" s="36"/>
      <c r="T11" s="36"/>
      <c r="U11" s="36"/>
      <c r="V11" s="36"/>
      <c r="W11" s="36"/>
      <c r="X11" s="36"/>
      <c r="Y11" s="29"/>
      <c r="Z11" s="36"/>
      <c r="AA11" s="66"/>
      <c r="AB11" s="36"/>
      <c r="AC11" s="36"/>
      <c r="AD11" s="36"/>
      <c r="AE11" s="36"/>
      <c r="AF11" s="36"/>
      <c r="AG11" s="36"/>
      <c r="AH11" s="29"/>
      <c r="AI11" s="36"/>
      <c r="AJ11" s="29"/>
      <c r="AK11" s="36"/>
      <c r="AL11" s="36"/>
      <c r="AM11" s="36"/>
      <c r="AN11" s="29"/>
      <c r="AO11" s="36"/>
      <c r="AP11" s="29"/>
      <c r="AQ11" s="36"/>
      <c r="AR11" s="29"/>
      <c r="AS11" s="36"/>
      <c r="AT11" s="36"/>
      <c r="AU11" s="36"/>
      <c r="AV11" s="29"/>
      <c r="AW11" s="36"/>
      <c r="AX11" s="36"/>
      <c r="AY11" s="36"/>
      <c r="AZ11" s="29"/>
      <c r="BA11" s="36"/>
      <c r="BB11" s="36"/>
      <c r="BC11" s="36"/>
      <c r="BD11" s="36"/>
      <c r="BE11" s="36"/>
      <c r="BF11" s="36"/>
      <c r="BG11" s="36"/>
      <c r="BH11" s="36"/>
      <c r="BI11" s="36"/>
      <c r="BJ11" s="29"/>
      <c r="BK11" s="36"/>
      <c r="BL11" s="29"/>
      <c r="BM11" s="36"/>
      <c r="BN11" s="36"/>
      <c r="BO11" s="36"/>
      <c r="BP11" s="29"/>
      <c r="BQ11" s="36"/>
      <c r="BR11" s="29"/>
      <c r="BS11" s="36"/>
      <c r="BT11" s="36"/>
      <c r="BU11" s="36"/>
      <c r="BV11" s="36"/>
    </row>
    <row r="12" spans="1:74" x14ac:dyDescent="0.25">
      <c r="A12" s="39">
        <v>10</v>
      </c>
      <c r="B12" s="39">
        <v>3</v>
      </c>
      <c r="C12" s="37" t="s">
        <v>477</v>
      </c>
      <c r="D12" s="40">
        <f>февраль!D12-март!E12</f>
        <v>-259.65073658937195</v>
      </c>
      <c r="E12" s="40">
        <f t="shared" si="0"/>
        <v>0</v>
      </c>
      <c r="F12" s="36"/>
      <c r="G12" s="36"/>
      <c r="H12" s="36"/>
      <c r="I12" s="27"/>
      <c r="J12" s="36"/>
      <c r="K12" s="36"/>
      <c r="L12" s="36"/>
      <c r="M12" s="36"/>
      <c r="N12" s="36"/>
      <c r="O12" s="29"/>
      <c r="P12" s="36"/>
      <c r="Q12" s="29"/>
      <c r="R12" s="36"/>
      <c r="S12" s="36"/>
      <c r="T12" s="36"/>
      <c r="U12" s="36"/>
      <c r="V12" s="36"/>
      <c r="W12" s="36"/>
      <c r="X12" s="36"/>
      <c r="Y12" s="29"/>
      <c r="Z12" s="36"/>
      <c r="AA12" s="66"/>
      <c r="AB12" s="36"/>
      <c r="AC12" s="36"/>
      <c r="AD12" s="36"/>
      <c r="AE12" s="36"/>
      <c r="AF12" s="36"/>
      <c r="AG12" s="36"/>
      <c r="AH12" s="29"/>
      <c r="AI12" s="36"/>
      <c r="AJ12" s="29"/>
      <c r="AK12" s="36"/>
      <c r="AL12" s="36"/>
      <c r="AM12" s="36"/>
      <c r="AN12" s="29"/>
      <c r="AO12" s="36"/>
      <c r="AP12" s="29"/>
      <c r="AQ12" s="36"/>
      <c r="AR12" s="29"/>
      <c r="AS12" s="36"/>
      <c r="AT12" s="36"/>
      <c r="AU12" s="36"/>
      <c r="AV12" s="29"/>
      <c r="AW12" s="36"/>
      <c r="AX12" s="36"/>
      <c r="AY12" s="36"/>
      <c r="AZ12" s="29"/>
      <c r="BA12" s="36"/>
      <c r="BB12" s="36"/>
      <c r="BC12" s="36"/>
      <c r="BD12" s="36"/>
      <c r="BE12" s="36"/>
      <c r="BF12" s="36"/>
      <c r="BG12" s="36"/>
      <c r="BH12" s="36"/>
      <c r="BI12" s="36"/>
      <c r="BJ12" s="29"/>
      <c r="BK12" s="36"/>
      <c r="BL12" s="29"/>
      <c r="BM12" s="36"/>
      <c r="BN12" s="36"/>
      <c r="BO12" s="36"/>
      <c r="BP12" s="29"/>
      <c r="BQ12" s="36"/>
      <c r="BR12" s="29"/>
      <c r="BS12" s="36"/>
      <c r="BT12" s="36"/>
      <c r="BU12" s="36"/>
      <c r="BV12" s="36"/>
    </row>
    <row r="13" spans="1:74" x14ac:dyDescent="0.25">
      <c r="A13" s="39">
        <v>11</v>
      </c>
      <c r="B13" s="39">
        <v>3</v>
      </c>
      <c r="C13" s="37" t="s">
        <v>478</v>
      </c>
      <c r="D13" s="40">
        <f>февраль!D13-март!E13</f>
        <v>-15.264091449275398</v>
      </c>
      <c r="E13" s="40">
        <f t="shared" si="0"/>
        <v>0</v>
      </c>
      <c r="F13" s="36"/>
      <c r="G13" s="36"/>
      <c r="H13" s="36"/>
      <c r="I13" s="27"/>
      <c r="J13" s="36"/>
      <c r="K13" s="36"/>
      <c r="L13" s="36"/>
      <c r="M13" s="36"/>
      <c r="N13" s="36"/>
      <c r="O13" s="29"/>
      <c r="P13" s="36"/>
      <c r="Q13" s="29"/>
      <c r="R13" s="36"/>
      <c r="S13" s="36"/>
      <c r="T13" s="36"/>
      <c r="U13" s="36"/>
      <c r="V13" s="36"/>
      <c r="W13" s="36"/>
      <c r="X13" s="36"/>
      <c r="Y13" s="29"/>
      <c r="Z13" s="36"/>
      <c r="AA13" s="66"/>
      <c r="AB13" s="36"/>
      <c r="AC13" s="36"/>
      <c r="AD13" s="36"/>
      <c r="AE13" s="36"/>
      <c r="AF13" s="36"/>
      <c r="AG13" s="36"/>
      <c r="AH13" s="29"/>
      <c r="AI13" s="36"/>
      <c r="AJ13" s="29"/>
      <c r="AK13" s="36"/>
      <c r="AL13" s="36"/>
      <c r="AM13" s="36"/>
      <c r="AN13" s="29"/>
      <c r="AO13" s="36"/>
      <c r="AP13" s="29"/>
      <c r="AQ13" s="36"/>
      <c r="AR13" s="29"/>
      <c r="AS13" s="36"/>
      <c r="AT13" s="36"/>
      <c r="AU13" s="36"/>
      <c r="AV13" s="29"/>
      <c r="AW13" s="36"/>
      <c r="AX13" s="36"/>
      <c r="AY13" s="36"/>
      <c r="AZ13" s="29"/>
      <c r="BA13" s="36"/>
      <c r="BB13" s="36"/>
      <c r="BC13" s="36"/>
      <c r="BD13" s="36"/>
      <c r="BE13" s="36"/>
      <c r="BF13" s="36"/>
      <c r="BG13" s="36"/>
      <c r="BH13" s="36"/>
      <c r="BI13" s="36"/>
      <c r="BJ13" s="29"/>
      <c r="BK13" s="36"/>
      <c r="BL13" s="29"/>
      <c r="BM13" s="36"/>
      <c r="BN13" s="36"/>
      <c r="BO13" s="36"/>
      <c r="BP13" s="29"/>
      <c r="BQ13" s="36"/>
      <c r="BR13" s="29"/>
      <c r="BS13" s="36"/>
      <c r="BT13" s="36"/>
      <c r="BU13" s="36"/>
      <c r="BV13" s="36"/>
    </row>
    <row r="14" spans="1:74" x14ac:dyDescent="0.25">
      <c r="A14" s="39">
        <v>12</v>
      </c>
      <c r="B14" s="39">
        <v>3</v>
      </c>
      <c r="C14" s="37" t="s">
        <v>479</v>
      </c>
      <c r="D14" s="40">
        <f>февраль!D14-март!E14</f>
        <v>-705.84744787439604</v>
      </c>
      <c r="E14" s="40">
        <f t="shared" si="0"/>
        <v>0</v>
      </c>
      <c r="F14" s="36"/>
      <c r="G14" s="36"/>
      <c r="H14" s="36"/>
      <c r="I14" s="27"/>
      <c r="J14" s="36"/>
      <c r="K14" s="36"/>
      <c r="L14" s="36"/>
      <c r="M14" s="36"/>
      <c r="N14" s="36"/>
      <c r="O14" s="29"/>
      <c r="P14" s="36"/>
      <c r="Q14" s="29"/>
      <c r="R14" s="36"/>
      <c r="S14" s="36"/>
      <c r="T14" s="36"/>
      <c r="U14" s="36"/>
      <c r="V14" s="36"/>
      <c r="W14" s="36"/>
      <c r="X14" s="36"/>
      <c r="Y14" s="29"/>
      <c r="Z14" s="36"/>
      <c r="AA14" s="66"/>
      <c r="AB14" s="36"/>
      <c r="AC14" s="36"/>
      <c r="AD14" s="36"/>
      <c r="AE14" s="36"/>
      <c r="AF14" s="36"/>
      <c r="AG14" s="36"/>
      <c r="AH14" s="29"/>
      <c r="AI14" s="36"/>
      <c r="AJ14" s="29"/>
      <c r="AK14" s="36"/>
      <c r="AL14" s="36"/>
      <c r="AM14" s="36"/>
      <c r="AN14" s="29"/>
      <c r="AO14" s="36"/>
      <c r="AP14" s="29"/>
      <c r="AQ14" s="36"/>
      <c r="AR14" s="29"/>
      <c r="AS14" s="36"/>
      <c r="AT14" s="36"/>
      <c r="AU14" s="36"/>
      <c r="AV14" s="29"/>
      <c r="AW14" s="36"/>
      <c r="AX14" s="36"/>
      <c r="AY14" s="36"/>
      <c r="AZ14" s="29"/>
      <c r="BA14" s="36"/>
      <c r="BB14" s="36"/>
      <c r="BC14" s="36"/>
      <c r="BD14" s="36"/>
      <c r="BE14" s="36"/>
      <c r="BF14" s="36"/>
      <c r="BG14" s="36"/>
      <c r="BH14" s="36"/>
      <c r="BI14" s="36"/>
      <c r="BJ14" s="29"/>
      <c r="BK14" s="36"/>
      <c r="BL14" s="29"/>
      <c r="BM14" s="36"/>
      <c r="BN14" s="36"/>
      <c r="BO14" s="36"/>
      <c r="BP14" s="29"/>
      <c r="BQ14" s="36"/>
      <c r="BR14" s="29"/>
      <c r="BS14" s="36"/>
      <c r="BT14" s="36"/>
      <c r="BU14" s="36"/>
      <c r="BV14" s="36"/>
    </row>
    <row r="15" spans="1:74" s="86" customFormat="1" x14ac:dyDescent="0.25">
      <c r="A15" s="79">
        <v>13</v>
      </c>
      <c r="B15" s="79">
        <v>3</v>
      </c>
      <c r="C15" s="80" t="s">
        <v>480</v>
      </c>
      <c r="D15" s="40">
        <f>февраль!D15-март!E15</f>
        <v>477.63367921739126</v>
      </c>
      <c r="E15" s="81">
        <f t="shared" si="0"/>
        <v>1.2350000000000001</v>
      </c>
      <c r="F15" s="82"/>
      <c r="G15" s="82"/>
      <c r="H15" s="82"/>
      <c r="I15" s="83"/>
      <c r="J15" s="82"/>
      <c r="K15" s="82"/>
      <c r="L15" s="82"/>
      <c r="M15" s="82"/>
      <c r="N15" s="82"/>
      <c r="O15" s="84"/>
      <c r="P15" s="82"/>
      <c r="Q15" s="84"/>
      <c r="R15" s="82"/>
      <c r="S15" s="82"/>
      <c r="T15" s="82"/>
      <c r="U15" s="82"/>
      <c r="V15" s="82"/>
      <c r="W15" s="82"/>
      <c r="X15" s="82"/>
      <c r="Y15" s="84"/>
      <c r="Z15" s="82"/>
      <c r="AA15" s="85"/>
      <c r="AB15" s="82"/>
      <c r="AC15" s="82"/>
      <c r="AD15" s="82"/>
      <c r="AE15" s="82"/>
      <c r="AF15" s="82"/>
      <c r="AG15" s="82"/>
      <c r="AH15" s="84">
        <v>2</v>
      </c>
      <c r="AI15" s="82">
        <v>1.2350000000000001</v>
      </c>
      <c r="AJ15" s="84"/>
      <c r="AK15" s="82"/>
      <c r="AL15" s="82"/>
      <c r="AM15" s="82"/>
      <c r="AN15" s="84"/>
      <c r="AO15" s="82"/>
      <c r="AP15" s="84"/>
      <c r="AQ15" s="82"/>
      <c r="AR15" s="84"/>
      <c r="AS15" s="82"/>
      <c r="AT15" s="82"/>
      <c r="AU15" s="82"/>
      <c r="AV15" s="84"/>
      <c r="AW15" s="82"/>
      <c r="AX15" s="82"/>
      <c r="AY15" s="82"/>
      <c r="AZ15" s="84"/>
      <c r="BA15" s="82"/>
      <c r="BB15" s="82"/>
      <c r="BC15" s="82"/>
      <c r="BD15" s="82"/>
      <c r="BE15" s="82"/>
      <c r="BF15" s="82"/>
      <c r="BG15" s="82"/>
      <c r="BH15" s="82"/>
      <c r="BI15" s="82"/>
      <c r="BJ15" s="84"/>
      <c r="BK15" s="82"/>
      <c r="BL15" s="84"/>
      <c r="BM15" s="82"/>
      <c r="BN15" s="82"/>
      <c r="BO15" s="82"/>
      <c r="BP15" s="84"/>
      <c r="BQ15" s="82"/>
      <c r="BR15" s="84"/>
      <c r="BS15" s="82"/>
      <c r="BT15" s="82"/>
      <c r="BU15" s="82"/>
      <c r="BV15" s="82"/>
    </row>
    <row r="16" spans="1:74" x14ac:dyDescent="0.25">
      <c r="A16" s="39">
        <v>14</v>
      </c>
      <c r="B16" s="39">
        <v>3</v>
      </c>
      <c r="C16" s="37" t="s">
        <v>481</v>
      </c>
      <c r="D16" s="40">
        <f>февраль!D16-март!E16</f>
        <v>102.28406877294687</v>
      </c>
      <c r="E16" s="40">
        <f t="shared" si="0"/>
        <v>0</v>
      </c>
      <c r="F16" s="36"/>
      <c r="G16" s="36"/>
      <c r="H16" s="36"/>
      <c r="I16" s="27"/>
      <c r="J16" s="36"/>
      <c r="K16" s="36"/>
      <c r="L16" s="36"/>
      <c r="M16" s="36"/>
      <c r="N16" s="36"/>
      <c r="O16" s="29"/>
      <c r="P16" s="36"/>
      <c r="Q16" s="29"/>
      <c r="R16" s="36"/>
      <c r="S16" s="36"/>
      <c r="T16" s="36"/>
      <c r="U16" s="36"/>
      <c r="V16" s="36"/>
      <c r="W16" s="36"/>
      <c r="X16" s="36"/>
      <c r="Y16" s="29"/>
      <c r="Z16" s="36"/>
      <c r="AA16" s="66"/>
      <c r="AB16" s="36"/>
      <c r="AC16" s="36"/>
      <c r="AD16" s="36"/>
      <c r="AE16" s="36"/>
      <c r="AF16" s="36"/>
      <c r="AG16" s="36"/>
      <c r="AH16" s="29"/>
      <c r="AI16" s="36"/>
      <c r="AJ16" s="29"/>
      <c r="AK16" s="36"/>
      <c r="AL16" s="36"/>
      <c r="AM16" s="36"/>
      <c r="AN16" s="29"/>
      <c r="AO16" s="36"/>
      <c r="AP16" s="29"/>
      <c r="AQ16" s="36"/>
      <c r="AR16" s="29"/>
      <c r="AS16" s="36"/>
      <c r="AT16" s="36"/>
      <c r="AU16" s="36"/>
      <c r="AV16" s="29"/>
      <c r="AW16" s="36"/>
      <c r="AX16" s="36"/>
      <c r="AY16" s="36"/>
      <c r="AZ16" s="29"/>
      <c r="BA16" s="36"/>
      <c r="BB16" s="36"/>
      <c r="BC16" s="36"/>
      <c r="BD16" s="36"/>
      <c r="BE16" s="36"/>
      <c r="BF16" s="36"/>
      <c r="BG16" s="36"/>
      <c r="BH16" s="36"/>
      <c r="BI16" s="36"/>
      <c r="BJ16" s="29"/>
      <c r="BK16" s="36"/>
      <c r="BL16" s="29"/>
      <c r="BM16" s="36"/>
      <c r="BN16" s="36"/>
      <c r="BO16" s="36"/>
      <c r="BP16" s="29"/>
      <c r="BQ16" s="36"/>
      <c r="BR16" s="29"/>
      <c r="BS16" s="36"/>
      <c r="BT16" s="36"/>
      <c r="BU16" s="36"/>
      <c r="BV16" s="36"/>
    </row>
    <row r="17" spans="1:75" x14ac:dyDescent="0.25">
      <c r="A17" s="39">
        <v>15</v>
      </c>
      <c r="B17" s="39">
        <v>3</v>
      </c>
      <c r="C17" s="37" t="s">
        <v>482</v>
      </c>
      <c r="D17" s="40">
        <f>февраль!D17-март!E17</f>
        <v>-506.39715451207724</v>
      </c>
      <c r="E17" s="40">
        <f t="shared" si="0"/>
        <v>0</v>
      </c>
      <c r="F17" s="36"/>
      <c r="G17" s="36"/>
      <c r="H17" s="36"/>
      <c r="I17" s="27"/>
      <c r="J17" s="36"/>
      <c r="K17" s="36"/>
      <c r="L17" s="36"/>
      <c r="M17" s="36"/>
      <c r="N17" s="36"/>
      <c r="O17" s="29"/>
      <c r="P17" s="36"/>
      <c r="Q17" s="29"/>
      <c r="R17" s="36"/>
      <c r="S17" s="36"/>
      <c r="T17" s="36"/>
      <c r="U17" s="36"/>
      <c r="V17" s="36"/>
      <c r="W17" s="36"/>
      <c r="X17" s="36"/>
      <c r="Y17" s="29"/>
      <c r="Z17" s="36"/>
      <c r="AA17" s="66"/>
      <c r="AB17" s="36"/>
      <c r="AC17" s="36"/>
      <c r="AD17" s="36"/>
      <c r="AE17" s="36"/>
      <c r="AF17" s="36"/>
      <c r="AG17" s="36"/>
      <c r="AH17" s="29"/>
      <c r="AI17" s="36"/>
      <c r="AJ17" s="29"/>
      <c r="AK17" s="36"/>
      <c r="AL17" s="36"/>
      <c r="AM17" s="36"/>
      <c r="AN17" s="29"/>
      <c r="AO17" s="36"/>
      <c r="AP17" s="29"/>
      <c r="AQ17" s="36"/>
      <c r="AR17" s="29"/>
      <c r="AS17" s="36"/>
      <c r="AT17" s="36"/>
      <c r="AU17" s="36"/>
      <c r="AV17" s="29"/>
      <c r="AW17" s="36"/>
      <c r="AX17" s="36"/>
      <c r="AY17" s="36"/>
      <c r="AZ17" s="29"/>
      <c r="BA17" s="36"/>
      <c r="BB17" s="36"/>
      <c r="BC17" s="36"/>
      <c r="BD17" s="36"/>
      <c r="BE17" s="36"/>
      <c r="BF17" s="36"/>
      <c r="BG17" s="36"/>
      <c r="BH17" s="36"/>
      <c r="BI17" s="36"/>
      <c r="BJ17" s="29"/>
      <c r="BK17" s="36"/>
      <c r="BL17" s="29"/>
      <c r="BM17" s="36"/>
      <c r="BN17" s="36"/>
      <c r="BO17" s="36"/>
      <c r="BP17" s="29"/>
      <c r="BQ17" s="36"/>
      <c r="BR17" s="29"/>
      <c r="BS17" s="36"/>
      <c r="BT17" s="36"/>
      <c r="BU17" s="36"/>
      <c r="BV17" s="36"/>
    </row>
    <row r="18" spans="1:75" x14ac:dyDescent="0.25">
      <c r="A18" s="39">
        <v>16</v>
      </c>
      <c r="B18" s="39">
        <v>1</v>
      </c>
      <c r="C18" s="37" t="s">
        <v>483</v>
      </c>
      <c r="D18" s="40">
        <f>февраль!D18-март!E18</f>
        <v>196.92632924637684</v>
      </c>
      <c r="E18" s="40">
        <f t="shared" si="0"/>
        <v>0</v>
      </c>
      <c r="F18" s="36"/>
      <c r="G18" s="36"/>
      <c r="H18" s="36"/>
      <c r="I18" s="27"/>
      <c r="J18" s="36"/>
      <c r="K18" s="36"/>
      <c r="L18" s="36"/>
      <c r="M18" s="36"/>
      <c r="N18" s="36"/>
      <c r="O18" s="29"/>
      <c r="P18" s="36"/>
      <c r="Q18" s="29"/>
      <c r="R18" s="36"/>
      <c r="S18" s="36"/>
      <c r="T18" s="36"/>
      <c r="U18" s="36"/>
      <c r="V18" s="36"/>
      <c r="W18" s="36"/>
      <c r="X18" s="36"/>
      <c r="Y18" s="29"/>
      <c r="Z18" s="36"/>
      <c r="AA18" s="66"/>
      <c r="AB18" s="36"/>
      <c r="AC18" s="36"/>
      <c r="AD18" s="36"/>
      <c r="AE18" s="36"/>
      <c r="AF18" s="36"/>
      <c r="AG18" s="36"/>
      <c r="AH18" s="29"/>
      <c r="AI18" s="36"/>
      <c r="AJ18" s="29"/>
      <c r="AK18" s="36"/>
      <c r="AL18" s="36"/>
      <c r="AM18" s="36"/>
      <c r="AN18" s="29"/>
      <c r="AO18" s="36"/>
      <c r="AP18" s="29"/>
      <c r="AQ18" s="36"/>
      <c r="AR18" s="29"/>
      <c r="AS18" s="36"/>
      <c r="AT18" s="36"/>
      <c r="AU18" s="36"/>
      <c r="AV18" s="29"/>
      <c r="AW18" s="36"/>
      <c r="AX18" s="36"/>
      <c r="AY18" s="36"/>
      <c r="AZ18" s="29"/>
      <c r="BA18" s="36"/>
      <c r="BB18" s="36"/>
      <c r="BC18" s="36"/>
      <c r="BD18" s="36"/>
      <c r="BE18" s="36"/>
      <c r="BF18" s="36"/>
      <c r="BG18" s="36"/>
      <c r="BH18" s="36"/>
      <c r="BI18" s="36"/>
      <c r="BJ18" s="29"/>
      <c r="BK18" s="36"/>
      <c r="BL18" s="29"/>
      <c r="BM18" s="36"/>
      <c r="BN18" s="36"/>
      <c r="BO18" s="36"/>
      <c r="BP18" s="29"/>
      <c r="BQ18" s="36"/>
      <c r="BR18" s="29"/>
      <c r="BS18" s="36"/>
      <c r="BT18" s="36"/>
      <c r="BU18" s="36"/>
      <c r="BV18" s="36"/>
    </row>
    <row r="19" spans="1:75" x14ac:dyDescent="0.25">
      <c r="A19" s="39">
        <v>17</v>
      </c>
      <c r="B19" s="39">
        <v>2</v>
      </c>
      <c r="C19" s="37" t="s">
        <v>484</v>
      </c>
      <c r="D19" s="40">
        <f>февраль!D19-март!E19</f>
        <v>244.50325689855066</v>
      </c>
      <c r="E19" s="40">
        <f t="shared" si="0"/>
        <v>0</v>
      </c>
      <c r="F19" s="36"/>
      <c r="G19" s="36"/>
      <c r="H19" s="36"/>
      <c r="I19" s="27"/>
      <c r="J19" s="36"/>
      <c r="K19" s="36"/>
      <c r="L19" s="36"/>
      <c r="M19" s="36"/>
      <c r="N19" s="36"/>
      <c r="O19" s="29"/>
      <c r="P19" s="36"/>
      <c r="Q19" s="29"/>
      <c r="R19" s="36"/>
      <c r="S19" s="36"/>
      <c r="T19" s="36"/>
      <c r="U19" s="36"/>
      <c r="V19" s="36"/>
      <c r="W19" s="36"/>
      <c r="X19" s="36"/>
      <c r="Y19" s="29"/>
      <c r="Z19" s="36"/>
      <c r="AA19" s="66"/>
      <c r="AB19" s="36"/>
      <c r="AC19" s="36"/>
      <c r="AD19" s="36"/>
      <c r="AE19" s="36"/>
      <c r="AF19" s="36"/>
      <c r="AG19" s="36"/>
      <c r="AH19" s="29"/>
      <c r="AI19" s="36"/>
      <c r="AJ19" s="29"/>
      <c r="AK19" s="36"/>
      <c r="AL19" s="36"/>
      <c r="AM19" s="36"/>
      <c r="AN19" s="29"/>
      <c r="AO19" s="36"/>
      <c r="AP19" s="29"/>
      <c r="AQ19" s="36"/>
      <c r="AR19" s="29"/>
      <c r="AS19" s="36"/>
      <c r="AT19" s="36"/>
      <c r="AU19" s="36"/>
      <c r="AV19" s="29"/>
      <c r="AW19" s="36"/>
      <c r="AX19" s="36"/>
      <c r="AY19" s="36"/>
      <c r="AZ19" s="29"/>
      <c r="BA19" s="36"/>
      <c r="BB19" s="36"/>
      <c r="BC19" s="36"/>
      <c r="BD19" s="36"/>
      <c r="BE19" s="36"/>
      <c r="BF19" s="36"/>
      <c r="BG19" s="36"/>
      <c r="BH19" s="36"/>
      <c r="BI19" s="36"/>
      <c r="BJ19" s="29"/>
      <c r="BK19" s="36"/>
      <c r="BL19" s="29"/>
      <c r="BM19" s="36"/>
      <c r="BN19" s="36"/>
      <c r="BO19" s="36"/>
      <c r="BP19" s="29"/>
      <c r="BQ19" s="36"/>
      <c r="BR19" s="29"/>
      <c r="BS19" s="36"/>
      <c r="BT19" s="36"/>
      <c r="BU19" s="36"/>
      <c r="BV19" s="36"/>
    </row>
    <row r="20" spans="1:75" s="86" customFormat="1" x14ac:dyDescent="0.25">
      <c r="A20" s="79">
        <v>18</v>
      </c>
      <c r="B20" s="79">
        <v>2</v>
      </c>
      <c r="C20" s="80" t="s">
        <v>939</v>
      </c>
      <c r="D20" s="40">
        <f>февраль!D20-март!E20</f>
        <v>646.64836769082126</v>
      </c>
      <c r="E20" s="81">
        <f t="shared" si="0"/>
        <v>1.9019999999999999</v>
      </c>
      <c r="F20" s="82"/>
      <c r="G20" s="82"/>
      <c r="H20" s="82"/>
      <c r="I20" s="83"/>
      <c r="J20" s="82"/>
      <c r="K20" s="82"/>
      <c r="L20" s="82"/>
      <c r="M20" s="82"/>
      <c r="N20" s="82"/>
      <c r="O20" s="84"/>
      <c r="P20" s="82"/>
      <c r="Q20" s="84"/>
      <c r="R20" s="82"/>
      <c r="S20" s="82"/>
      <c r="T20" s="82"/>
      <c r="U20" s="82"/>
      <c r="V20" s="82"/>
      <c r="W20" s="82"/>
      <c r="X20" s="82"/>
      <c r="Y20" s="84"/>
      <c r="Z20" s="82"/>
      <c r="AA20" s="85"/>
      <c r="AB20" s="82"/>
      <c r="AC20" s="82"/>
      <c r="AD20" s="82"/>
      <c r="AE20" s="82"/>
      <c r="AF20" s="82"/>
      <c r="AG20" s="82"/>
      <c r="AH20" s="84"/>
      <c r="AI20" s="82"/>
      <c r="AJ20" s="84"/>
      <c r="AK20" s="82"/>
      <c r="AL20" s="82"/>
      <c r="AM20" s="82"/>
      <c r="AN20" s="84"/>
      <c r="AO20" s="82"/>
      <c r="AP20" s="84"/>
      <c r="AQ20" s="82"/>
      <c r="AR20" s="84"/>
      <c r="AS20" s="82"/>
      <c r="AT20" s="82"/>
      <c r="AU20" s="82"/>
      <c r="AV20" s="84"/>
      <c r="AW20" s="82"/>
      <c r="AX20" s="82"/>
      <c r="AY20" s="82"/>
      <c r="AZ20" s="84"/>
      <c r="BA20" s="82"/>
      <c r="BB20" s="82"/>
      <c r="BC20" s="82"/>
      <c r="BD20" s="82"/>
      <c r="BE20" s="82"/>
      <c r="BF20" s="82"/>
      <c r="BG20" s="82"/>
      <c r="BH20" s="82"/>
      <c r="BI20" s="82"/>
      <c r="BJ20" s="84"/>
      <c r="BK20" s="82"/>
      <c r="BL20" s="84"/>
      <c r="BM20" s="82"/>
      <c r="BN20" s="82"/>
      <c r="BO20" s="82"/>
      <c r="BP20" s="84"/>
      <c r="BQ20" s="82"/>
      <c r="BR20" s="84"/>
      <c r="BS20" s="82"/>
      <c r="BT20" s="82"/>
      <c r="BU20" s="82"/>
      <c r="BV20" s="82">
        <v>1.9019999999999999</v>
      </c>
      <c r="BW20" s="86" t="s">
        <v>1071</v>
      </c>
    </row>
    <row r="21" spans="1:75" x14ac:dyDescent="0.25">
      <c r="A21" s="39">
        <v>19</v>
      </c>
      <c r="B21" s="39">
        <v>2</v>
      </c>
      <c r="C21" s="37" t="s">
        <v>485</v>
      </c>
      <c r="D21" s="40">
        <f>февраль!D21-март!E21</f>
        <v>1520.773592888889</v>
      </c>
      <c r="E21" s="40">
        <f t="shared" si="0"/>
        <v>0</v>
      </c>
      <c r="F21" s="36"/>
      <c r="G21" s="36"/>
      <c r="H21" s="36"/>
      <c r="I21" s="27"/>
      <c r="J21" s="36"/>
      <c r="K21" s="36"/>
      <c r="L21" s="36"/>
      <c r="M21" s="36"/>
      <c r="N21" s="36"/>
      <c r="O21" s="29"/>
      <c r="P21" s="36"/>
      <c r="Q21" s="29"/>
      <c r="R21" s="36"/>
      <c r="S21" s="36"/>
      <c r="T21" s="36"/>
      <c r="U21" s="36"/>
      <c r="V21" s="36"/>
      <c r="W21" s="36"/>
      <c r="X21" s="36"/>
      <c r="Y21" s="29"/>
      <c r="Z21" s="36"/>
      <c r="AA21" s="66"/>
      <c r="AB21" s="36"/>
      <c r="AC21" s="36"/>
      <c r="AD21" s="36"/>
      <c r="AE21" s="36"/>
      <c r="AF21" s="36"/>
      <c r="AG21" s="36"/>
      <c r="AH21" s="29"/>
      <c r="AI21" s="36"/>
      <c r="AJ21" s="29"/>
      <c r="AK21" s="36"/>
      <c r="AL21" s="36"/>
      <c r="AM21" s="36"/>
      <c r="AN21" s="29"/>
      <c r="AO21" s="36"/>
      <c r="AP21" s="29"/>
      <c r="AQ21" s="36"/>
      <c r="AR21" s="29"/>
      <c r="AS21" s="36"/>
      <c r="AT21" s="36"/>
      <c r="AU21" s="36"/>
      <c r="AV21" s="29"/>
      <c r="AW21" s="36"/>
      <c r="AX21" s="36"/>
      <c r="AY21" s="36"/>
      <c r="AZ21" s="29"/>
      <c r="BA21" s="36"/>
      <c r="BB21" s="36"/>
      <c r="BC21" s="36"/>
      <c r="BD21" s="36"/>
      <c r="BE21" s="36"/>
      <c r="BF21" s="36"/>
      <c r="BG21" s="36"/>
      <c r="BH21" s="36"/>
      <c r="BI21" s="36"/>
      <c r="BJ21" s="29"/>
      <c r="BK21" s="36"/>
      <c r="BL21" s="29"/>
      <c r="BM21" s="36"/>
      <c r="BN21" s="36"/>
      <c r="BO21" s="36"/>
      <c r="BP21" s="29"/>
      <c r="BQ21" s="36"/>
      <c r="BR21" s="29"/>
      <c r="BS21" s="36"/>
      <c r="BT21" s="36"/>
      <c r="BU21" s="36"/>
      <c r="BV21" s="36"/>
    </row>
    <row r="22" spans="1:75" x14ac:dyDescent="0.25">
      <c r="A22" s="39">
        <v>20</v>
      </c>
      <c r="B22" s="39">
        <v>2</v>
      </c>
      <c r="C22" s="37" t="s">
        <v>486</v>
      </c>
      <c r="D22" s="40">
        <f>февраль!D22-март!E22</f>
        <v>361.58986298550747</v>
      </c>
      <c r="E22" s="40">
        <f t="shared" si="0"/>
        <v>0</v>
      </c>
      <c r="F22" s="36"/>
      <c r="G22" s="36"/>
      <c r="H22" s="36"/>
      <c r="I22" s="27"/>
      <c r="J22" s="36"/>
      <c r="K22" s="36"/>
      <c r="L22" s="36"/>
      <c r="M22" s="36"/>
      <c r="N22" s="36"/>
      <c r="O22" s="29"/>
      <c r="P22" s="36"/>
      <c r="Q22" s="29"/>
      <c r="R22" s="36"/>
      <c r="S22" s="36"/>
      <c r="T22" s="36"/>
      <c r="U22" s="36"/>
      <c r="V22" s="36"/>
      <c r="W22" s="36"/>
      <c r="X22" s="36"/>
      <c r="Y22" s="29"/>
      <c r="Z22" s="36"/>
      <c r="AA22" s="66"/>
      <c r="AB22" s="36"/>
      <c r="AC22" s="36"/>
      <c r="AD22" s="36"/>
      <c r="AE22" s="36"/>
      <c r="AF22" s="36"/>
      <c r="AG22" s="36"/>
      <c r="AH22" s="29"/>
      <c r="AI22" s="36"/>
      <c r="AJ22" s="29"/>
      <c r="AK22" s="36"/>
      <c r="AL22" s="36"/>
      <c r="AM22" s="36"/>
      <c r="AN22" s="29"/>
      <c r="AO22" s="36"/>
      <c r="AP22" s="29"/>
      <c r="AQ22" s="36"/>
      <c r="AR22" s="29"/>
      <c r="AS22" s="36"/>
      <c r="AT22" s="36"/>
      <c r="AU22" s="36"/>
      <c r="AV22" s="29"/>
      <c r="AW22" s="36"/>
      <c r="AX22" s="36"/>
      <c r="AY22" s="36"/>
      <c r="AZ22" s="29"/>
      <c r="BA22" s="36"/>
      <c r="BB22" s="36"/>
      <c r="BC22" s="36"/>
      <c r="BD22" s="36"/>
      <c r="BE22" s="36"/>
      <c r="BF22" s="36"/>
      <c r="BG22" s="36"/>
      <c r="BH22" s="36"/>
      <c r="BI22" s="36"/>
      <c r="BJ22" s="29"/>
      <c r="BK22" s="36"/>
      <c r="BL22" s="29"/>
      <c r="BM22" s="36"/>
      <c r="BN22" s="36"/>
      <c r="BO22" s="36"/>
      <c r="BP22" s="29"/>
      <c r="BQ22" s="36"/>
      <c r="BR22" s="29"/>
      <c r="BS22" s="36"/>
      <c r="BT22" s="36"/>
      <c r="BU22" s="36"/>
      <c r="BV22" s="36"/>
    </row>
    <row r="23" spans="1:75" s="86" customFormat="1" x14ac:dyDescent="0.25">
      <c r="A23" s="79">
        <v>21</v>
      </c>
      <c r="B23" s="79">
        <v>2</v>
      </c>
      <c r="C23" s="80" t="s">
        <v>487</v>
      </c>
      <c r="D23" s="40">
        <f>февраль!D23-март!E23</f>
        <v>1793.3190471497578</v>
      </c>
      <c r="E23" s="81">
        <f t="shared" si="0"/>
        <v>2.266</v>
      </c>
      <c r="F23" s="82"/>
      <c r="G23" s="82"/>
      <c r="H23" s="82"/>
      <c r="I23" s="83"/>
      <c r="J23" s="82"/>
      <c r="K23" s="82"/>
      <c r="L23" s="82"/>
      <c r="M23" s="82"/>
      <c r="N23" s="82"/>
      <c r="O23" s="84"/>
      <c r="P23" s="82"/>
      <c r="Q23" s="84"/>
      <c r="R23" s="82"/>
      <c r="S23" s="82"/>
      <c r="T23" s="82"/>
      <c r="U23" s="82"/>
      <c r="V23" s="82"/>
      <c r="W23" s="82"/>
      <c r="X23" s="82"/>
      <c r="Y23" s="84"/>
      <c r="Z23" s="82"/>
      <c r="AA23" s="85"/>
      <c r="AB23" s="82"/>
      <c r="AC23" s="82"/>
      <c r="AD23" s="82"/>
      <c r="AE23" s="82"/>
      <c r="AF23" s="82"/>
      <c r="AG23" s="82"/>
      <c r="AH23" s="84"/>
      <c r="AI23" s="82"/>
      <c r="AJ23" s="84"/>
      <c r="AK23" s="82"/>
      <c r="AL23" s="82"/>
      <c r="AM23" s="82"/>
      <c r="AN23" s="84"/>
      <c r="AO23" s="82"/>
      <c r="AP23" s="84"/>
      <c r="AQ23" s="82"/>
      <c r="AR23" s="84"/>
      <c r="AS23" s="82"/>
      <c r="AT23" s="82"/>
      <c r="AU23" s="82"/>
      <c r="AV23" s="84"/>
      <c r="AW23" s="82"/>
      <c r="AX23" s="82"/>
      <c r="AY23" s="82"/>
      <c r="AZ23" s="84"/>
      <c r="BA23" s="82"/>
      <c r="BB23" s="82"/>
      <c r="BC23" s="82"/>
      <c r="BD23" s="82"/>
      <c r="BE23" s="82"/>
      <c r="BF23" s="82"/>
      <c r="BG23" s="82"/>
      <c r="BH23" s="82"/>
      <c r="BI23" s="82"/>
      <c r="BJ23" s="84"/>
      <c r="BK23" s="82"/>
      <c r="BL23" s="84"/>
      <c r="BM23" s="82"/>
      <c r="BN23" s="82"/>
      <c r="BO23" s="82"/>
      <c r="BP23" s="84"/>
      <c r="BQ23" s="82"/>
      <c r="BR23" s="84"/>
      <c r="BS23" s="82"/>
      <c r="BT23" s="82"/>
      <c r="BU23" s="82"/>
      <c r="BV23" s="82">
        <v>2.266</v>
      </c>
      <c r="BW23" s="86" t="s">
        <v>1070</v>
      </c>
    </row>
    <row r="24" spans="1:75" x14ac:dyDescent="0.25">
      <c r="A24" s="39">
        <v>22</v>
      </c>
      <c r="B24" s="39">
        <v>2</v>
      </c>
      <c r="C24" s="37" t="s">
        <v>488</v>
      </c>
      <c r="D24" s="40">
        <f>февраль!D24-март!E24</f>
        <v>481.4374444444444</v>
      </c>
      <c r="E24" s="40">
        <f t="shared" si="0"/>
        <v>0</v>
      </c>
      <c r="F24" s="36"/>
      <c r="G24" s="36"/>
      <c r="H24" s="36"/>
      <c r="I24" s="27"/>
      <c r="J24" s="36"/>
      <c r="K24" s="36"/>
      <c r="L24" s="36"/>
      <c r="M24" s="36"/>
      <c r="N24" s="36"/>
      <c r="O24" s="29"/>
      <c r="P24" s="36"/>
      <c r="Q24" s="29"/>
      <c r="R24" s="36"/>
      <c r="S24" s="36"/>
      <c r="T24" s="36"/>
      <c r="U24" s="36"/>
      <c r="V24" s="36"/>
      <c r="W24" s="36"/>
      <c r="X24" s="36"/>
      <c r="Y24" s="29"/>
      <c r="Z24" s="36"/>
      <c r="AA24" s="66"/>
      <c r="AB24" s="36"/>
      <c r="AC24" s="36"/>
      <c r="AD24" s="36"/>
      <c r="AE24" s="36"/>
      <c r="AF24" s="36"/>
      <c r="AG24" s="36"/>
      <c r="AH24" s="29"/>
      <c r="AI24" s="36"/>
      <c r="AJ24" s="29"/>
      <c r="AK24" s="36"/>
      <c r="AL24" s="36"/>
      <c r="AM24" s="36"/>
      <c r="AN24" s="29"/>
      <c r="AO24" s="36"/>
      <c r="AP24" s="29"/>
      <c r="AQ24" s="36"/>
      <c r="AR24" s="29"/>
      <c r="AS24" s="36"/>
      <c r="AT24" s="36"/>
      <c r="AU24" s="36"/>
      <c r="AV24" s="29"/>
      <c r="AW24" s="36"/>
      <c r="AX24" s="36"/>
      <c r="AY24" s="36"/>
      <c r="AZ24" s="29"/>
      <c r="BA24" s="36"/>
      <c r="BB24" s="36"/>
      <c r="BC24" s="36"/>
      <c r="BD24" s="36"/>
      <c r="BE24" s="36"/>
      <c r="BF24" s="36"/>
      <c r="BG24" s="36"/>
      <c r="BH24" s="36"/>
      <c r="BI24" s="36"/>
      <c r="BJ24" s="29"/>
      <c r="BK24" s="36"/>
      <c r="BL24" s="29"/>
      <c r="BM24" s="36"/>
      <c r="BN24" s="36"/>
      <c r="BO24" s="36"/>
      <c r="BP24" s="29"/>
      <c r="BQ24" s="36"/>
      <c r="BR24" s="29"/>
      <c r="BS24" s="36"/>
      <c r="BT24" s="36"/>
      <c r="BU24" s="36"/>
      <c r="BV24" s="36"/>
    </row>
    <row r="25" spans="1:75" x14ac:dyDescent="0.25">
      <c r="A25" s="39">
        <v>23</v>
      </c>
      <c r="B25" s="39">
        <v>2</v>
      </c>
      <c r="C25" s="37" t="s">
        <v>489</v>
      </c>
      <c r="D25" s="40">
        <f>февраль!D25-март!E25</f>
        <v>950.63680302415446</v>
      </c>
      <c r="E25" s="40">
        <f t="shared" si="0"/>
        <v>0</v>
      </c>
      <c r="F25" s="36"/>
      <c r="G25" s="36"/>
      <c r="H25" s="36"/>
      <c r="I25" s="27"/>
      <c r="J25" s="36"/>
      <c r="K25" s="36"/>
      <c r="L25" s="36"/>
      <c r="M25" s="36"/>
      <c r="N25" s="36"/>
      <c r="O25" s="29"/>
      <c r="P25" s="36"/>
      <c r="Q25" s="29"/>
      <c r="R25" s="36"/>
      <c r="S25" s="36"/>
      <c r="T25" s="36"/>
      <c r="U25" s="36"/>
      <c r="V25" s="36"/>
      <c r="W25" s="36"/>
      <c r="X25" s="36"/>
      <c r="Y25" s="29"/>
      <c r="Z25" s="36"/>
      <c r="AA25" s="66"/>
      <c r="AB25" s="36"/>
      <c r="AC25" s="36"/>
      <c r="AD25" s="36"/>
      <c r="AE25" s="36"/>
      <c r="AF25" s="36"/>
      <c r="AG25" s="36"/>
      <c r="AH25" s="29"/>
      <c r="AI25" s="36"/>
      <c r="AJ25" s="29"/>
      <c r="AK25" s="36"/>
      <c r="AL25" s="36"/>
      <c r="AM25" s="36"/>
      <c r="AN25" s="29"/>
      <c r="AO25" s="36"/>
      <c r="AP25" s="29"/>
      <c r="AQ25" s="36"/>
      <c r="AR25" s="29"/>
      <c r="AS25" s="36"/>
      <c r="AT25" s="36"/>
      <c r="AU25" s="36"/>
      <c r="AV25" s="29"/>
      <c r="AW25" s="36"/>
      <c r="AX25" s="36"/>
      <c r="AY25" s="36"/>
      <c r="AZ25" s="29"/>
      <c r="BA25" s="36"/>
      <c r="BB25" s="36"/>
      <c r="BC25" s="36"/>
      <c r="BD25" s="36"/>
      <c r="BE25" s="36"/>
      <c r="BF25" s="36"/>
      <c r="BG25" s="36"/>
      <c r="BH25" s="36"/>
      <c r="BI25" s="36"/>
      <c r="BJ25" s="29"/>
      <c r="BK25" s="36"/>
      <c r="BL25" s="29"/>
      <c r="BM25" s="36"/>
      <c r="BN25" s="36"/>
      <c r="BO25" s="36"/>
      <c r="BP25" s="29"/>
      <c r="BQ25" s="36"/>
      <c r="BR25" s="29"/>
      <c r="BS25" s="36"/>
      <c r="BT25" s="36"/>
      <c r="BU25" s="36"/>
      <c r="BV25" s="36"/>
    </row>
    <row r="26" spans="1:75" s="86" customFormat="1" x14ac:dyDescent="0.25">
      <c r="A26" s="79">
        <v>24</v>
      </c>
      <c r="B26" s="79">
        <v>2</v>
      </c>
      <c r="C26" s="80" t="s">
        <v>490</v>
      </c>
      <c r="D26" s="40">
        <f>февраль!D26-март!E26</f>
        <v>945.95850202898544</v>
      </c>
      <c r="E26" s="81">
        <f t="shared" si="0"/>
        <v>2.589</v>
      </c>
      <c r="F26" s="82"/>
      <c r="G26" s="82"/>
      <c r="H26" s="82"/>
      <c r="I26" s="83"/>
      <c r="J26" s="82"/>
      <c r="K26" s="82"/>
      <c r="L26" s="82"/>
      <c r="M26" s="82"/>
      <c r="N26" s="82"/>
      <c r="O26" s="84"/>
      <c r="P26" s="82"/>
      <c r="Q26" s="84"/>
      <c r="R26" s="82"/>
      <c r="S26" s="82"/>
      <c r="T26" s="82"/>
      <c r="U26" s="82"/>
      <c r="V26" s="82"/>
      <c r="W26" s="82"/>
      <c r="X26" s="82"/>
      <c r="Y26" s="84"/>
      <c r="Z26" s="82"/>
      <c r="AA26" s="85"/>
      <c r="AB26" s="82"/>
      <c r="AC26" s="82"/>
      <c r="AD26" s="82"/>
      <c r="AE26" s="82"/>
      <c r="AF26" s="82"/>
      <c r="AG26" s="82"/>
      <c r="AH26" s="84">
        <v>4</v>
      </c>
      <c r="AI26" s="82">
        <v>2.589</v>
      </c>
      <c r="AJ26" s="84"/>
      <c r="AK26" s="82"/>
      <c r="AL26" s="82"/>
      <c r="AM26" s="82"/>
      <c r="AN26" s="84"/>
      <c r="AO26" s="82"/>
      <c r="AP26" s="84"/>
      <c r="AQ26" s="82"/>
      <c r="AR26" s="84"/>
      <c r="AS26" s="82"/>
      <c r="AT26" s="82"/>
      <c r="AU26" s="82"/>
      <c r="AV26" s="84"/>
      <c r="AW26" s="82"/>
      <c r="AX26" s="82"/>
      <c r="AY26" s="82"/>
      <c r="AZ26" s="84"/>
      <c r="BA26" s="82"/>
      <c r="BB26" s="82"/>
      <c r="BC26" s="82"/>
      <c r="BD26" s="82"/>
      <c r="BE26" s="82"/>
      <c r="BF26" s="82"/>
      <c r="BG26" s="82"/>
      <c r="BH26" s="82"/>
      <c r="BI26" s="82"/>
      <c r="BJ26" s="84"/>
      <c r="BK26" s="82"/>
      <c r="BL26" s="84"/>
      <c r="BM26" s="82"/>
      <c r="BN26" s="82"/>
      <c r="BO26" s="82"/>
      <c r="BP26" s="84"/>
      <c r="BQ26" s="82"/>
      <c r="BR26" s="84"/>
      <c r="BS26" s="82"/>
      <c r="BT26" s="82"/>
      <c r="BU26" s="82"/>
      <c r="BV26" s="82"/>
    </row>
    <row r="27" spans="1:75" x14ac:dyDescent="0.25">
      <c r="A27" s="39">
        <v>25</v>
      </c>
      <c r="B27" s="39">
        <v>1</v>
      </c>
      <c r="C27" s="37" t="s">
        <v>491</v>
      </c>
      <c r="D27" s="40">
        <f>февраль!D27-март!E27</f>
        <v>1389.1597440386472</v>
      </c>
      <c r="E27" s="40">
        <f t="shared" si="0"/>
        <v>0</v>
      </c>
      <c r="F27" s="36"/>
      <c r="G27" s="36"/>
      <c r="H27" s="36"/>
      <c r="I27" s="27"/>
      <c r="J27" s="36"/>
      <c r="K27" s="36"/>
      <c r="L27" s="36"/>
      <c r="M27" s="36"/>
      <c r="N27" s="36"/>
      <c r="O27" s="29"/>
      <c r="P27" s="36"/>
      <c r="Q27" s="29"/>
      <c r="R27" s="36"/>
      <c r="S27" s="36"/>
      <c r="T27" s="36"/>
      <c r="U27" s="36"/>
      <c r="V27" s="36"/>
      <c r="W27" s="36"/>
      <c r="X27" s="36"/>
      <c r="Y27" s="29"/>
      <c r="Z27" s="36"/>
      <c r="AA27" s="66"/>
      <c r="AB27" s="36"/>
      <c r="AC27" s="36"/>
      <c r="AD27" s="36"/>
      <c r="AE27" s="36"/>
      <c r="AF27" s="36"/>
      <c r="AG27" s="36"/>
      <c r="AH27" s="29"/>
      <c r="AI27" s="36"/>
      <c r="AJ27" s="29"/>
      <c r="AK27" s="36"/>
      <c r="AL27" s="36"/>
      <c r="AM27" s="36"/>
      <c r="AN27" s="29"/>
      <c r="AO27" s="36"/>
      <c r="AP27" s="29"/>
      <c r="AQ27" s="36"/>
      <c r="AR27" s="29"/>
      <c r="AS27" s="36"/>
      <c r="AT27" s="36"/>
      <c r="AU27" s="36"/>
      <c r="AV27" s="29"/>
      <c r="AW27" s="36"/>
      <c r="AX27" s="36"/>
      <c r="AY27" s="36"/>
      <c r="AZ27" s="29"/>
      <c r="BA27" s="36"/>
      <c r="BB27" s="36"/>
      <c r="BC27" s="36"/>
      <c r="BD27" s="36"/>
      <c r="BE27" s="36"/>
      <c r="BF27" s="36"/>
      <c r="BG27" s="36"/>
      <c r="BH27" s="36"/>
      <c r="BI27" s="36"/>
      <c r="BJ27" s="29"/>
      <c r="BK27" s="36"/>
      <c r="BL27" s="29"/>
      <c r="BM27" s="36"/>
      <c r="BN27" s="36"/>
      <c r="BO27" s="36"/>
      <c r="BP27" s="29"/>
      <c r="BQ27" s="36"/>
      <c r="BR27" s="29"/>
      <c r="BS27" s="36"/>
      <c r="BT27" s="36"/>
      <c r="BU27" s="36"/>
      <c r="BV27" s="36"/>
    </row>
    <row r="28" spans="1:75" x14ac:dyDescent="0.25">
      <c r="A28" s="39">
        <v>26</v>
      </c>
      <c r="B28" s="39">
        <v>2</v>
      </c>
      <c r="C28" s="37" t="s">
        <v>492</v>
      </c>
      <c r="D28" s="40">
        <f>февраль!D28-март!E28</f>
        <v>2944.7451277874393</v>
      </c>
      <c r="E28" s="40">
        <f t="shared" si="0"/>
        <v>0</v>
      </c>
      <c r="F28" s="36"/>
      <c r="G28" s="36"/>
      <c r="H28" s="36"/>
      <c r="I28" s="27"/>
      <c r="J28" s="36"/>
      <c r="K28" s="36"/>
      <c r="L28" s="36"/>
      <c r="M28" s="36"/>
      <c r="N28" s="36"/>
      <c r="O28" s="29"/>
      <c r="P28" s="36"/>
      <c r="Q28" s="29"/>
      <c r="R28" s="36"/>
      <c r="S28" s="36"/>
      <c r="T28" s="36"/>
      <c r="U28" s="36"/>
      <c r="V28" s="36"/>
      <c r="W28" s="36"/>
      <c r="X28" s="36"/>
      <c r="Y28" s="29"/>
      <c r="Z28" s="36"/>
      <c r="AA28" s="66"/>
      <c r="AB28" s="36"/>
      <c r="AC28" s="36"/>
      <c r="AD28" s="36"/>
      <c r="AE28" s="36"/>
      <c r="AF28" s="36"/>
      <c r="AG28" s="36"/>
      <c r="AH28" s="29"/>
      <c r="AI28" s="36"/>
      <c r="AJ28" s="29"/>
      <c r="AK28" s="36"/>
      <c r="AL28" s="36"/>
      <c r="AM28" s="36"/>
      <c r="AN28" s="29"/>
      <c r="AO28" s="36"/>
      <c r="AP28" s="29"/>
      <c r="AQ28" s="36"/>
      <c r="AR28" s="29"/>
      <c r="AS28" s="36"/>
      <c r="AT28" s="36"/>
      <c r="AU28" s="36"/>
      <c r="AV28" s="29"/>
      <c r="AW28" s="36"/>
      <c r="AX28" s="36"/>
      <c r="AY28" s="36"/>
      <c r="AZ28" s="29"/>
      <c r="BA28" s="36"/>
      <c r="BB28" s="36"/>
      <c r="BC28" s="36"/>
      <c r="BD28" s="36"/>
      <c r="BE28" s="36"/>
      <c r="BF28" s="36"/>
      <c r="BG28" s="36"/>
      <c r="BH28" s="36"/>
      <c r="BI28" s="36"/>
      <c r="BJ28" s="29"/>
      <c r="BK28" s="36"/>
      <c r="BL28" s="29"/>
      <c r="BM28" s="36"/>
      <c r="BN28" s="36"/>
      <c r="BO28" s="36"/>
      <c r="BP28" s="29"/>
      <c r="BQ28" s="36"/>
      <c r="BR28" s="29"/>
      <c r="BS28" s="36"/>
      <c r="BT28" s="36"/>
      <c r="BU28" s="36"/>
      <c r="BV28" s="36"/>
    </row>
    <row r="29" spans="1:75" x14ac:dyDescent="0.25">
      <c r="A29" s="39">
        <v>27</v>
      </c>
      <c r="B29" s="39">
        <v>2</v>
      </c>
      <c r="C29" s="37" t="s">
        <v>493</v>
      </c>
      <c r="D29" s="40">
        <f>февраль!D29-март!E29</f>
        <v>535.53645748792269</v>
      </c>
      <c r="E29" s="40">
        <f t="shared" si="0"/>
        <v>0</v>
      </c>
      <c r="F29" s="36"/>
      <c r="G29" s="36"/>
      <c r="H29" s="36"/>
      <c r="I29" s="27"/>
      <c r="J29" s="36"/>
      <c r="K29" s="36"/>
      <c r="L29" s="36"/>
      <c r="M29" s="36"/>
      <c r="N29" s="36"/>
      <c r="O29" s="29"/>
      <c r="P29" s="36"/>
      <c r="Q29" s="29"/>
      <c r="R29" s="36"/>
      <c r="S29" s="36"/>
      <c r="T29" s="36"/>
      <c r="U29" s="36"/>
      <c r="V29" s="36"/>
      <c r="W29" s="36"/>
      <c r="X29" s="36"/>
      <c r="Y29" s="29"/>
      <c r="Z29" s="36"/>
      <c r="AA29" s="66"/>
      <c r="AB29" s="36"/>
      <c r="AC29" s="36"/>
      <c r="AD29" s="36"/>
      <c r="AE29" s="36"/>
      <c r="AF29" s="36"/>
      <c r="AG29" s="36"/>
      <c r="AH29" s="29"/>
      <c r="AI29" s="36"/>
      <c r="AJ29" s="29"/>
      <c r="AK29" s="36"/>
      <c r="AL29" s="36"/>
      <c r="AM29" s="36"/>
      <c r="AN29" s="29"/>
      <c r="AO29" s="36"/>
      <c r="AP29" s="29"/>
      <c r="AQ29" s="36"/>
      <c r="AR29" s="29"/>
      <c r="AS29" s="36"/>
      <c r="AT29" s="36"/>
      <c r="AU29" s="36"/>
      <c r="AV29" s="29"/>
      <c r="AW29" s="36"/>
      <c r="AX29" s="36"/>
      <c r="AY29" s="36"/>
      <c r="AZ29" s="29"/>
      <c r="BA29" s="36"/>
      <c r="BB29" s="36"/>
      <c r="BC29" s="36"/>
      <c r="BD29" s="36"/>
      <c r="BE29" s="36"/>
      <c r="BF29" s="36"/>
      <c r="BG29" s="36"/>
      <c r="BH29" s="36"/>
      <c r="BI29" s="36"/>
      <c r="BJ29" s="29"/>
      <c r="BK29" s="36"/>
      <c r="BL29" s="29"/>
      <c r="BM29" s="36"/>
      <c r="BN29" s="36"/>
      <c r="BO29" s="36"/>
      <c r="BP29" s="29"/>
      <c r="BQ29" s="36"/>
      <c r="BR29" s="29"/>
      <c r="BS29" s="36"/>
      <c r="BT29" s="36"/>
      <c r="BU29" s="36"/>
      <c r="BV29" s="36"/>
    </row>
    <row r="30" spans="1:75" x14ac:dyDescent="0.25">
      <c r="A30" s="39">
        <v>28</v>
      </c>
      <c r="B30" s="39">
        <v>2</v>
      </c>
      <c r="C30" s="37" t="s">
        <v>494</v>
      </c>
      <c r="D30" s="40">
        <f>февраль!D30-март!E30</f>
        <v>582.39945324637677</v>
      </c>
      <c r="E30" s="40">
        <f t="shared" si="0"/>
        <v>0</v>
      </c>
      <c r="F30" s="36"/>
      <c r="G30" s="36"/>
      <c r="H30" s="36"/>
      <c r="I30" s="27"/>
      <c r="J30" s="36"/>
      <c r="K30" s="36"/>
      <c r="L30" s="36"/>
      <c r="M30" s="36"/>
      <c r="N30" s="36"/>
      <c r="O30" s="29"/>
      <c r="P30" s="36"/>
      <c r="Q30" s="29"/>
      <c r="R30" s="36"/>
      <c r="S30" s="36"/>
      <c r="T30" s="36"/>
      <c r="U30" s="36"/>
      <c r="V30" s="36"/>
      <c r="W30" s="36"/>
      <c r="X30" s="36"/>
      <c r="Y30" s="29"/>
      <c r="Z30" s="36"/>
      <c r="AA30" s="66"/>
      <c r="AB30" s="36"/>
      <c r="AC30" s="36"/>
      <c r="AD30" s="36"/>
      <c r="AE30" s="36"/>
      <c r="AF30" s="36"/>
      <c r="AG30" s="36"/>
      <c r="AH30" s="29"/>
      <c r="AI30" s="36"/>
      <c r="AJ30" s="29"/>
      <c r="AK30" s="36"/>
      <c r="AL30" s="36"/>
      <c r="AM30" s="36"/>
      <c r="AN30" s="29"/>
      <c r="AO30" s="36"/>
      <c r="AP30" s="29"/>
      <c r="AQ30" s="36"/>
      <c r="AR30" s="29"/>
      <c r="AS30" s="36"/>
      <c r="AT30" s="36"/>
      <c r="AU30" s="36"/>
      <c r="AV30" s="29"/>
      <c r="AW30" s="36"/>
      <c r="AX30" s="36"/>
      <c r="AY30" s="36"/>
      <c r="AZ30" s="29"/>
      <c r="BA30" s="36"/>
      <c r="BB30" s="36"/>
      <c r="BC30" s="36"/>
      <c r="BD30" s="36"/>
      <c r="BE30" s="36"/>
      <c r="BF30" s="36"/>
      <c r="BG30" s="36"/>
      <c r="BH30" s="36"/>
      <c r="BI30" s="36"/>
      <c r="BJ30" s="29"/>
      <c r="BK30" s="36"/>
      <c r="BL30" s="29"/>
      <c r="BM30" s="36"/>
      <c r="BN30" s="36"/>
      <c r="BO30" s="36"/>
      <c r="BP30" s="29"/>
      <c r="BQ30" s="36"/>
      <c r="BR30" s="29"/>
      <c r="BS30" s="36"/>
      <c r="BT30" s="36"/>
      <c r="BU30" s="36"/>
      <c r="BV30" s="36"/>
    </row>
    <row r="31" spans="1:75" x14ac:dyDescent="0.25">
      <c r="A31" s="39">
        <v>29</v>
      </c>
      <c r="B31" s="39">
        <v>2</v>
      </c>
      <c r="C31" s="37" t="s">
        <v>495</v>
      </c>
      <c r="D31" s="40">
        <f>февраль!D31-март!E31</f>
        <v>-1381.0403681932366</v>
      </c>
      <c r="E31" s="40">
        <f t="shared" si="0"/>
        <v>0</v>
      </c>
      <c r="F31" s="36"/>
      <c r="G31" s="36"/>
      <c r="H31" s="36"/>
      <c r="I31" s="27"/>
      <c r="J31" s="36"/>
      <c r="K31" s="36"/>
      <c r="L31" s="36"/>
      <c r="M31" s="36"/>
      <c r="N31" s="36"/>
      <c r="O31" s="29"/>
      <c r="P31" s="36"/>
      <c r="Q31" s="29"/>
      <c r="R31" s="36"/>
      <c r="S31" s="36"/>
      <c r="T31" s="36"/>
      <c r="U31" s="36"/>
      <c r="V31" s="36"/>
      <c r="W31" s="36"/>
      <c r="X31" s="36"/>
      <c r="Y31" s="29"/>
      <c r="Z31" s="36"/>
      <c r="AA31" s="67"/>
      <c r="AB31" s="60"/>
      <c r="AC31" s="60"/>
      <c r="AD31" s="36"/>
      <c r="AE31" s="36"/>
      <c r="AF31" s="36"/>
      <c r="AG31" s="36"/>
      <c r="AH31" s="29"/>
      <c r="AI31" s="36"/>
      <c r="AJ31" s="29"/>
      <c r="AK31" s="36"/>
      <c r="AL31" s="36"/>
      <c r="AM31" s="36"/>
      <c r="AN31" s="29"/>
      <c r="AO31" s="36"/>
      <c r="AP31" s="29"/>
      <c r="AQ31" s="36"/>
      <c r="AR31" s="29"/>
      <c r="AS31" s="36"/>
      <c r="AT31" s="36"/>
      <c r="AU31" s="36"/>
      <c r="AV31" s="29"/>
      <c r="AW31" s="36"/>
      <c r="AX31" s="36"/>
      <c r="AY31" s="36"/>
      <c r="AZ31" s="29"/>
      <c r="BA31" s="36"/>
      <c r="BB31" s="36"/>
      <c r="BC31" s="36"/>
      <c r="BD31" s="36"/>
      <c r="BE31" s="36"/>
      <c r="BF31" s="36"/>
      <c r="BG31" s="36"/>
      <c r="BH31" s="36"/>
      <c r="BI31" s="36"/>
      <c r="BJ31" s="29"/>
      <c r="BK31" s="36"/>
      <c r="BL31" s="29"/>
      <c r="BM31" s="36"/>
      <c r="BN31" s="36"/>
      <c r="BO31" s="36"/>
      <c r="BP31" s="29"/>
      <c r="BQ31" s="36"/>
      <c r="BR31" s="29"/>
      <c r="BS31" s="36"/>
      <c r="BT31" s="36"/>
      <c r="BU31" s="36"/>
      <c r="BV31" s="36"/>
    </row>
    <row r="32" spans="1:75" x14ac:dyDescent="0.25">
      <c r="A32" s="39">
        <v>30</v>
      </c>
      <c r="B32" s="39">
        <v>2</v>
      </c>
      <c r="C32" s="37" t="s">
        <v>496</v>
      </c>
      <c r="D32" s="40">
        <f>февраль!D32-март!E32</f>
        <v>484.50067825120777</v>
      </c>
      <c r="E32" s="40">
        <f t="shared" si="0"/>
        <v>0</v>
      </c>
      <c r="F32" s="36"/>
      <c r="G32" s="36"/>
      <c r="H32" s="36"/>
      <c r="I32" s="27"/>
      <c r="J32" s="36"/>
      <c r="K32" s="36"/>
      <c r="L32" s="36"/>
      <c r="M32" s="36"/>
      <c r="N32" s="36"/>
      <c r="O32" s="29"/>
      <c r="P32" s="36"/>
      <c r="Q32" s="29"/>
      <c r="R32" s="36"/>
      <c r="S32" s="36"/>
      <c r="T32" s="36"/>
      <c r="U32" s="36"/>
      <c r="V32" s="36"/>
      <c r="W32" s="36"/>
      <c r="X32" s="36"/>
      <c r="Y32" s="29"/>
      <c r="Z32" s="36"/>
      <c r="AA32" s="66"/>
      <c r="AB32" s="36"/>
      <c r="AC32" s="36"/>
      <c r="AD32" s="36"/>
      <c r="AE32" s="36"/>
      <c r="AF32" s="36"/>
      <c r="AG32" s="36"/>
      <c r="AH32" s="29"/>
      <c r="AI32" s="36"/>
      <c r="AJ32" s="29"/>
      <c r="AK32" s="36"/>
      <c r="AL32" s="36"/>
      <c r="AM32" s="36"/>
      <c r="AN32" s="29"/>
      <c r="AO32" s="36"/>
      <c r="AP32" s="29"/>
      <c r="AQ32" s="36"/>
      <c r="AR32" s="29"/>
      <c r="AS32" s="36"/>
      <c r="AT32" s="36"/>
      <c r="AU32" s="36"/>
      <c r="AV32" s="29"/>
      <c r="AW32" s="36"/>
      <c r="AX32" s="36"/>
      <c r="AY32" s="36"/>
      <c r="AZ32" s="29"/>
      <c r="BA32" s="36"/>
      <c r="BB32" s="36"/>
      <c r="BC32" s="36"/>
      <c r="BD32" s="36"/>
      <c r="BE32" s="36"/>
      <c r="BF32" s="36"/>
      <c r="BG32" s="36"/>
      <c r="BH32" s="36"/>
      <c r="BI32" s="36"/>
      <c r="BJ32" s="29"/>
      <c r="BK32" s="36"/>
      <c r="BL32" s="29"/>
      <c r="BM32" s="36"/>
      <c r="BN32" s="36"/>
      <c r="BO32" s="36"/>
      <c r="BP32" s="29"/>
      <c r="BQ32" s="36"/>
      <c r="BR32" s="29"/>
      <c r="BS32" s="36"/>
      <c r="BT32" s="36"/>
      <c r="BU32" s="36"/>
      <c r="BV32" s="36"/>
    </row>
    <row r="33" spans="1:74" ht="15.75" customHeight="1" x14ac:dyDescent="0.25">
      <c r="A33" s="39">
        <v>31</v>
      </c>
      <c r="B33" s="39">
        <v>1</v>
      </c>
      <c r="C33" s="37" t="s">
        <v>497</v>
      </c>
      <c r="D33" s="40">
        <f>февраль!D33-март!E33</f>
        <v>-208.32462852173916</v>
      </c>
      <c r="E33" s="40">
        <f t="shared" si="0"/>
        <v>0</v>
      </c>
      <c r="F33" s="36"/>
      <c r="G33" s="36"/>
      <c r="H33" s="36"/>
      <c r="I33" s="27"/>
      <c r="J33" s="36"/>
      <c r="K33" s="36"/>
      <c r="L33" s="36"/>
      <c r="M33" s="36"/>
      <c r="N33" s="36"/>
      <c r="O33" s="29"/>
      <c r="P33" s="36"/>
      <c r="Q33" s="29"/>
      <c r="R33" s="36"/>
      <c r="S33" s="36"/>
      <c r="T33" s="36"/>
      <c r="U33" s="36"/>
      <c r="V33" s="36"/>
      <c r="W33" s="36"/>
      <c r="X33" s="36"/>
      <c r="Y33" s="29"/>
      <c r="Z33" s="36"/>
      <c r="AA33" s="66"/>
      <c r="AB33" s="36"/>
      <c r="AC33" s="36"/>
      <c r="AD33" s="36"/>
      <c r="AE33" s="36"/>
      <c r="AF33" s="36"/>
      <c r="AG33" s="36"/>
      <c r="AH33" s="29"/>
      <c r="AI33" s="36"/>
      <c r="AJ33" s="29"/>
      <c r="AK33" s="36"/>
      <c r="AL33" s="36"/>
      <c r="AM33" s="36"/>
      <c r="AN33" s="29"/>
      <c r="AO33" s="36"/>
      <c r="AP33" s="29"/>
      <c r="AQ33" s="36"/>
      <c r="AR33" s="29"/>
      <c r="AS33" s="36"/>
      <c r="AT33" s="36"/>
      <c r="AU33" s="36"/>
      <c r="AV33" s="29"/>
      <c r="AW33" s="36"/>
      <c r="AX33" s="36"/>
      <c r="AY33" s="36"/>
      <c r="AZ33" s="29"/>
      <c r="BA33" s="36"/>
      <c r="BB33" s="36"/>
      <c r="BC33" s="36"/>
      <c r="BD33" s="36"/>
      <c r="BE33" s="36"/>
      <c r="BF33" s="36"/>
      <c r="BG33" s="36"/>
      <c r="BH33" s="36"/>
      <c r="BI33" s="36"/>
      <c r="BJ33" s="29"/>
      <c r="BK33" s="36"/>
      <c r="BL33" s="29"/>
      <c r="BM33" s="36"/>
      <c r="BN33" s="36"/>
      <c r="BO33" s="36"/>
      <c r="BP33" s="29"/>
      <c r="BQ33" s="36"/>
      <c r="BR33" s="29"/>
      <c r="BS33" s="36"/>
      <c r="BT33" s="36"/>
      <c r="BU33" s="36"/>
      <c r="BV33" s="36"/>
    </row>
    <row r="34" spans="1:74" x14ac:dyDescent="0.25">
      <c r="A34" s="39">
        <v>32</v>
      </c>
      <c r="B34" s="39">
        <v>1</v>
      </c>
      <c r="C34" s="37" t="s">
        <v>498</v>
      </c>
      <c r="D34" s="40">
        <f>февраль!D34-март!E34</f>
        <v>-13.987327043478196</v>
      </c>
      <c r="E34" s="40">
        <f t="shared" si="0"/>
        <v>0</v>
      </c>
      <c r="F34" s="36"/>
      <c r="G34" s="36"/>
      <c r="H34" s="36"/>
      <c r="I34" s="27"/>
      <c r="J34" s="36"/>
      <c r="K34" s="36"/>
      <c r="L34" s="36"/>
      <c r="M34" s="36"/>
      <c r="N34" s="36"/>
      <c r="O34" s="29"/>
      <c r="P34" s="36"/>
      <c r="Q34" s="29"/>
      <c r="R34" s="36"/>
      <c r="S34" s="36"/>
      <c r="T34" s="36"/>
      <c r="U34" s="36"/>
      <c r="V34" s="36"/>
      <c r="W34" s="36"/>
      <c r="X34" s="36"/>
      <c r="Y34" s="29"/>
      <c r="Z34" s="36"/>
      <c r="AA34" s="66"/>
      <c r="AB34" s="36"/>
      <c r="AC34" s="36"/>
      <c r="AD34" s="36"/>
      <c r="AE34" s="36"/>
      <c r="AF34" s="36"/>
      <c r="AG34" s="36"/>
      <c r="AH34" s="29"/>
      <c r="AI34" s="36"/>
      <c r="AJ34" s="29"/>
      <c r="AK34" s="36"/>
      <c r="AL34" s="36"/>
      <c r="AM34" s="36"/>
      <c r="AN34" s="29"/>
      <c r="AO34" s="36"/>
      <c r="AP34" s="29"/>
      <c r="AQ34" s="36"/>
      <c r="AR34" s="29"/>
      <c r="AS34" s="36"/>
      <c r="AT34" s="36"/>
      <c r="AU34" s="36"/>
      <c r="AV34" s="29"/>
      <c r="AW34" s="36"/>
      <c r="AX34" s="36"/>
      <c r="AY34" s="36"/>
      <c r="AZ34" s="29"/>
      <c r="BA34" s="36"/>
      <c r="BB34" s="36"/>
      <c r="BC34" s="36"/>
      <c r="BD34" s="36"/>
      <c r="BE34" s="36"/>
      <c r="BF34" s="36"/>
      <c r="BG34" s="36"/>
      <c r="BH34" s="36"/>
      <c r="BI34" s="36"/>
      <c r="BJ34" s="29"/>
      <c r="BK34" s="36"/>
      <c r="BL34" s="29"/>
      <c r="BM34" s="36"/>
      <c r="BN34" s="36"/>
      <c r="BO34" s="36"/>
      <c r="BP34" s="29"/>
      <c r="BQ34" s="36"/>
      <c r="BR34" s="29"/>
      <c r="BS34" s="36"/>
      <c r="BT34" s="36"/>
      <c r="BU34" s="36"/>
      <c r="BV34" s="36"/>
    </row>
    <row r="35" spans="1:74" x14ac:dyDescent="0.25">
      <c r="A35" s="39">
        <v>33</v>
      </c>
      <c r="B35" s="39">
        <v>1</v>
      </c>
      <c r="C35" s="37" t="s">
        <v>499</v>
      </c>
      <c r="D35" s="40">
        <f>февраль!D35-март!E35</f>
        <v>80.592805621256048</v>
      </c>
      <c r="E35" s="40">
        <f t="shared" si="0"/>
        <v>0</v>
      </c>
      <c r="F35" s="36"/>
      <c r="G35" s="36"/>
      <c r="H35" s="36"/>
      <c r="I35" s="27"/>
      <c r="J35" s="36"/>
      <c r="K35" s="36"/>
      <c r="L35" s="36"/>
      <c r="M35" s="36"/>
      <c r="N35" s="36"/>
      <c r="O35" s="29"/>
      <c r="P35" s="36"/>
      <c r="Q35" s="29"/>
      <c r="R35" s="36"/>
      <c r="S35" s="36"/>
      <c r="T35" s="36"/>
      <c r="U35" s="36"/>
      <c r="V35" s="36"/>
      <c r="W35" s="36"/>
      <c r="X35" s="36"/>
      <c r="Y35" s="29"/>
      <c r="Z35" s="36"/>
      <c r="AA35" s="66"/>
      <c r="AB35" s="36"/>
      <c r="AC35" s="36"/>
      <c r="AD35" s="36"/>
      <c r="AE35" s="36"/>
      <c r="AF35" s="36"/>
      <c r="AG35" s="36"/>
      <c r="AH35" s="29"/>
      <c r="AI35" s="36"/>
      <c r="AJ35" s="29"/>
      <c r="AK35" s="36"/>
      <c r="AL35" s="36"/>
      <c r="AM35" s="36"/>
      <c r="AN35" s="29"/>
      <c r="AO35" s="36"/>
      <c r="AP35" s="29"/>
      <c r="AQ35" s="36"/>
      <c r="AR35" s="29"/>
      <c r="AS35" s="36"/>
      <c r="AT35" s="36"/>
      <c r="AU35" s="36"/>
      <c r="AV35" s="29"/>
      <c r="AW35" s="36"/>
      <c r="AX35" s="36"/>
      <c r="AY35" s="36"/>
      <c r="AZ35" s="29"/>
      <c r="BA35" s="36"/>
      <c r="BB35" s="36"/>
      <c r="BC35" s="36"/>
      <c r="BD35" s="36"/>
      <c r="BE35" s="36"/>
      <c r="BF35" s="36"/>
      <c r="BG35" s="36"/>
      <c r="BH35" s="36"/>
      <c r="BI35" s="36"/>
      <c r="BJ35" s="29"/>
      <c r="BK35" s="36"/>
      <c r="BL35" s="29"/>
      <c r="BM35" s="36"/>
      <c r="BN35" s="36"/>
      <c r="BO35" s="36"/>
      <c r="BP35" s="29"/>
      <c r="BQ35" s="36"/>
      <c r="BR35" s="29"/>
      <c r="BS35" s="36"/>
      <c r="BT35" s="36"/>
      <c r="BU35" s="36"/>
      <c r="BV35" s="36"/>
    </row>
    <row r="36" spans="1:74" s="86" customFormat="1" x14ac:dyDescent="0.25">
      <c r="A36" s="79">
        <v>34</v>
      </c>
      <c r="B36" s="79">
        <v>1</v>
      </c>
      <c r="C36" s="80" t="s">
        <v>500</v>
      </c>
      <c r="D36" s="40">
        <f>февраль!D36-март!E36</f>
        <v>510.62340822222222</v>
      </c>
      <c r="E36" s="81">
        <f t="shared" si="0"/>
        <v>5.3120000000000003</v>
      </c>
      <c r="F36" s="82"/>
      <c r="G36" s="82"/>
      <c r="H36" s="82"/>
      <c r="I36" s="83"/>
      <c r="J36" s="82"/>
      <c r="K36" s="82"/>
      <c r="L36" s="82"/>
      <c r="M36" s="82"/>
      <c r="N36" s="82"/>
      <c r="O36" s="84"/>
      <c r="P36" s="82"/>
      <c r="Q36" s="84"/>
      <c r="R36" s="82"/>
      <c r="S36" s="82"/>
      <c r="T36" s="82"/>
      <c r="U36" s="82"/>
      <c r="V36" s="82"/>
      <c r="W36" s="82"/>
      <c r="X36" s="82"/>
      <c r="Y36" s="84"/>
      <c r="Z36" s="82"/>
      <c r="AA36" s="85"/>
      <c r="AB36" s="82"/>
      <c r="AC36" s="82"/>
      <c r="AD36" s="82"/>
      <c r="AE36" s="82"/>
      <c r="AF36" s="82"/>
      <c r="AG36" s="82"/>
      <c r="AH36" s="84"/>
      <c r="AI36" s="82"/>
      <c r="AJ36" s="84"/>
      <c r="AK36" s="82"/>
      <c r="AL36" s="82"/>
      <c r="AM36" s="82"/>
      <c r="AN36" s="84"/>
      <c r="AO36" s="82"/>
      <c r="AP36" s="84"/>
      <c r="AQ36" s="82"/>
      <c r="AR36" s="84"/>
      <c r="AS36" s="82"/>
      <c r="AT36" s="82"/>
      <c r="AU36" s="82"/>
      <c r="AV36" s="84"/>
      <c r="AW36" s="82"/>
      <c r="AX36" s="82"/>
      <c r="AY36" s="82"/>
      <c r="AZ36" s="84"/>
      <c r="BA36" s="82"/>
      <c r="BB36" s="82"/>
      <c r="BC36" s="82"/>
      <c r="BD36" s="82"/>
      <c r="BE36" s="82"/>
      <c r="BF36" s="82"/>
      <c r="BG36" s="82"/>
      <c r="BH36" s="82"/>
      <c r="BI36" s="82"/>
      <c r="BJ36" s="84"/>
      <c r="BK36" s="82"/>
      <c r="BL36" s="84">
        <v>11</v>
      </c>
      <c r="BM36" s="82">
        <v>5.3120000000000003</v>
      </c>
      <c r="BN36" s="82"/>
      <c r="BO36" s="82"/>
      <c r="BP36" s="84"/>
      <c r="BQ36" s="82"/>
      <c r="BR36" s="84"/>
      <c r="BS36" s="82"/>
      <c r="BT36" s="82"/>
      <c r="BU36" s="82"/>
      <c r="BV36" s="82"/>
    </row>
    <row r="37" spans="1:74" x14ac:dyDescent="0.25">
      <c r="A37" s="39">
        <v>35</v>
      </c>
      <c r="B37" s="39">
        <v>2</v>
      </c>
      <c r="C37" s="37" t="s">
        <v>501</v>
      </c>
      <c r="D37" s="40">
        <f>февраль!D37-март!E37</f>
        <v>959.20728916908206</v>
      </c>
      <c r="E37" s="40">
        <f t="shared" si="0"/>
        <v>0</v>
      </c>
      <c r="F37" s="36"/>
      <c r="G37" s="36"/>
      <c r="H37" s="36"/>
      <c r="I37" s="27"/>
      <c r="J37" s="36"/>
      <c r="K37" s="36"/>
      <c r="L37" s="36"/>
      <c r="M37" s="36"/>
      <c r="N37" s="36"/>
      <c r="O37" s="29"/>
      <c r="P37" s="36"/>
      <c r="Q37" s="29"/>
      <c r="R37" s="36"/>
      <c r="S37" s="36"/>
      <c r="T37" s="36"/>
      <c r="U37" s="36"/>
      <c r="V37" s="36"/>
      <c r="W37" s="36"/>
      <c r="X37" s="36"/>
      <c r="Y37" s="29"/>
      <c r="Z37" s="36"/>
      <c r="AA37" s="66"/>
      <c r="AB37" s="36"/>
      <c r="AC37" s="36"/>
      <c r="AD37" s="36"/>
      <c r="AE37" s="36"/>
      <c r="AF37" s="36"/>
      <c r="AG37" s="36"/>
      <c r="AH37" s="29"/>
      <c r="AI37" s="36"/>
      <c r="AJ37" s="29"/>
      <c r="AK37" s="36"/>
      <c r="AL37" s="36"/>
      <c r="AM37" s="36"/>
      <c r="AN37" s="29"/>
      <c r="AO37" s="36"/>
      <c r="AP37" s="29"/>
      <c r="AQ37" s="36"/>
      <c r="AR37" s="29"/>
      <c r="AS37" s="36"/>
      <c r="AT37" s="36"/>
      <c r="AU37" s="36"/>
      <c r="AV37" s="29"/>
      <c r="AW37" s="36"/>
      <c r="AX37" s="36"/>
      <c r="AY37" s="36"/>
      <c r="AZ37" s="29"/>
      <c r="BA37" s="36"/>
      <c r="BB37" s="36"/>
      <c r="BC37" s="36"/>
      <c r="BD37" s="36"/>
      <c r="BE37" s="36"/>
      <c r="BF37" s="36"/>
      <c r="BG37" s="36"/>
      <c r="BH37" s="36"/>
      <c r="BI37" s="36"/>
      <c r="BJ37" s="29"/>
      <c r="BK37" s="36"/>
      <c r="BL37" s="29"/>
      <c r="BM37" s="36"/>
      <c r="BN37" s="36"/>
      <c r="BO37" s="36"/>
      <c r="BP37" s="29"/>
      <c r="BQ37" s="36"/>
      <c r="BR37" s="29"/>
      <c r="BS37" s="36"/>
      <c r="BT37" s="36"/>
      <c r="BU37" s="36"/>
      <c r="BV37" s="36"/>
    </row>
    <row r="38" spans="1:74" x14ac:dyDescent="0.25">
      <c r="A38" s="39">
        <v>36</v>
      </c>
      <c r="B38" s="39">
        <v>2</v>
      </c>
      <c r="C38" s="37" t="s">
        <v>502</v>
      </c>
      <c r="D38" s="40">
        <f>февраль!D38-март!E38</f>
        <v>889.73862387439601</v>
      </c>
      <c r="E38" s="40">
        <f t="shared" si="0"/>
        <v>0</v>
      </c>
      <c r="F38" s="36"/>
      <c r="G38" s="36"/>
      <c r="H38" s="36"/>
      <c r="I38" s="27"/>
      <c r="J38" s="36"/>
      <c r="K38" s="36"/>
      <c r="L38" s="36"/>
      <c r="M38" s="36"/>
      <c r="N38" s="36"/>
      <c r="O38" s="29"/>
      <c r="P38" s="36"/>
      <c r="Q38" s="29"/>
      <c r="R38" s="36"/>
      <c r="S38" s="36"/>
      <c r="T38" s="36"/>
      <c r="U38" s="36"/>
      <c r="V38" s="36"/>
      <c r="W38" s="36"/>
      <c r="X38" s="36"/>
      <c r="Y38" s="29"/>
      <c r="Z38" s="36"/>
      <c r="AA38" s="66"/>
      <c r="AB38" s="36"/>
      <c r="AC38" s="36"/>
      <c r="AD38" s="36"/>
      <c r="AE38" s="36"/>
      <c r="AF38" s="36"/>
      <c r="AG38" s="36"/>
      <c r="AH38" s="29"/>
      <c r="AI38" s="36"/>
      <c r="AJ38" s="29"/>
      <c r="AK38" s="36"/>
      <c r="AL38" s="36"/>
      <c r="AM38" s="36"/>
      <c r="AN38" s="29"/>
      <c r="AO38" s="36"/>
      <c r="AP38" s="29"/>
      <c r="AQ38" s="36"/>
      <c r="AR38" s="29"/>
      <c r="AS38" s="36"/>
      <c r="AT38" s="36"/>
      <c r="AU38" s="36"/>
      <c r="AV38" s="29"/>
      <c r="AW38" s="36"/>
      <c r="AX38" s="36"/>
      <c r="AY38" s="36"/>
      <c r="AZ38" s="29"/>
      <c r="BA38" s="36"/>
      <c r="BB38" s="36"/>
      <c r="BC38" s="36"/>
      <c r="BD38" s="36"/>
      <c r="BE38" s="36"/>
      <c r="BF38" s="36"/>
      <c r="BG38" s="36"/>
      <c r="BH38" s="36"/>
      <c r="BI38" s="36"/>
      <c r="BJ38" s="29"/>
      <c r="BK38" s="36"/>
      <c r="BL38" s="29"/>
      <c r="BM38" s="36"/>
      <c r="BN38" s="36"/>
      <c r="BO38" s="36"/>
      <c r="BP38" s="29"/>
      <c r="BQ38" s="36"/>
      <c r="BR38" s="29"/>
      <c r="BS38" s="36"/>
      <c r="BT38" s="36"/>
      <c r="BU38" s="36"/>
      <c r="BV38" s="36"/>
    </row>
    <row r="39" spans="1:74" x14ac:dyDescent="0.25">
      <c r="A39" s="39">
        <v>37</v>
      </c>
      <c r="B39" s="39">
        <v>2</v>
      </c>
      <c r="C39" s="37" t="s">
        <v>503</v>
      </c>
      <c r="D39" s="40">
        <f>февраль!D39-март!E39</f>
        <v>350.4692788405797</v>
      </c>
      <c r="E39" s="40">
        <f t="shared" si="0"/>
        <v>0</v>
      </c>
      <c r="F39" s="36"/>
      <c r="G39" s="36"/>
      <c r="H39" s="36"/>
      <c r="I39" s="27"/>
      <c r="J39" s="36"/>
      <c r="K39" s="36"/>
      <c r="L39" s="36"/>
      <c r="M39" s="36"/>
      <c r="N39" s="36"/>
      <c r="O39" s="29"/>
      <c r="P39" s="36"/>
      <c r="Q39" s="29"/>
      <c r="R39" s="36"/>
      <c r="S39" s="36"/>
      <c r="T39" s="36"/>
      <c r="U39" s="36"/>
      <c r="V39" s="36"/>
      <c r="W39" s="36"/>
      <c r="X39" s="36"/>
      <c r="Y39" s="29"/>
      <c r="Z39" s="36"/>
      <c r="AA39" s="66"/>
      <c r="AB39" s="36"/>
      <c r="AC39" s="36"/>
      <c r="AD39" s="36"/>
      <c r="AE39" s="36"/>
      <c r="AF39" s="36"/>
      <c r="AG39" s="36"/>
      <c r="AH39" s="29"/>
      <c r="AI39" s="36"/>
      <c r="AJ39" s="29"/>
      <c r="AK39" s="36"/>
      <c r="AL39" s="36"/>
      <c r="AM39" s="36"/>
      <c r="AN39" s="29"/>
      <c r="AO39" s="36"/>
      <c r="AP39" s="29"/>
      <c r="AQ39" s="36"/>
      <c r="AR39" s="29"/>
      <c r="AS39" s="36"/>
      <c r="AT39" s="36"/>
      <c r="AU39" s="36"/>
      <c r="AV39" s="29"/>
      <c r="AW39" s="36"/>
      <c r="AX39" s="36"/>
      <c r="AY39" s="36"/>
      <c r="AZ39" s="29"/>
      <c r="BA39" s="36"/>
      <c r="BB39" s="36"/>
      <c r="BC39" s="36"/>
      <c r="BD39" s="36"/>
      <c r="BE39" s="36"/>
      <c r="BF39" s="36"/>
      <c r="BG39" s="36"/>
      <c r="BH39" s="36"/>
      <c r="BI39" s="36"/>
      <c r="BJ39" s="29"/>
      <c r="BK39" s="36"/>
      <c r="BL39" s="29"/>
      <c r="BM39" s="36"/>
      <c r="BN39" s="36"/>
      <c r="BO39" s="36"/>
      <c r="BP39" s="29"/>
      <c r="BQ39" s="36"/>
      <c r="BR39" s="29"/>
      <c r="BS39" s="36"/>
      <c r="BT39" s="36"/>
      <c r="BU39" s="36"/>
      <c r="BV39" s="36"/>
    </row>
    <row r="40" spans="1:74" x14ac:dyDescent="0.25">
      <c r="A40" s="39">
        <v>38</v>
      </c>
      <c r="B40" s="39">
        <v>2</v>
      </c>
      <c r="C40" s="37" t="s">
        <v>504</v>
      </c>
      <c r="D40" s="40">
        <f>февраль!D40-март!E40</f>
        <v>-489.06064792270536</v>
      </c>
      <c r="E40" s="40">
        <f t="shared" si="0"/>
        <v>0</v>
      </c>
      <c r="F40" s="36"/>
      <c r="G40" s="36"/>
      <c r="H40" s="36"/>
      <c r="I40" s="27"/>
      <c r="J40" s="36"/>
      <c r="K40" s="36"/>
      <c r="L40" s="36"/>
      <c r="M40" s="36"/>
      <c r="N40" s="36"/>
      <c r="O40" s="29"/>
      <c r="P40" s="36"/>
      <c r="Q40" s="29"/>
      <c r="R40" s="36"/>
      <c r="S40" s="36"/>
      <c r="T40" s="36"/>
      <c r="U40" s="36"/>
      <c r="V40" s="36"/>
      <c r="W40" s="36"/>
      <c r="X40" s="36"/>
      <c r="Y40" s="29"/>
      <c r="Z40" s="36"/>
      <c r="AA40" s="66"/>
      <c r="AB40" s="36"/>
      <c r="AC40" s="36"/>
      <c r="AD40" s="36"/>
      <c r="AE40" s="36"/>
      <c r="AF40" s="36"/>
      <c r="AG40" s="36"/>
      <c r="AH40" s="29"/>
      <c r="AI40" s="36"/>
      <c r="AJ40" s="29"/>
      <c r="AK40" s="36"/>
      <c r="AL40" s="36"/>
      <c r="AM40" s="36"/>
      <c r="AN40" s="29"/>
      <c r="AO40" s="36"/>
      <c r="AP40" s="29"/>
      <c r="AQ40" s="36"/>
      <c r="AR40" s="29"/>
      <c r="AS40" s="36"/>
      <c r="AT40" s="36"/>
      <c r="AU40" s="36"/>
      <c r="AV40" s="29"/>
      <c r="AW40" s="36"/>
      <c r="AX40" s="36"/>
      <c r="AY40" s="36"/>
      <c r="AZ40" s="29"/>
      <c r="BA40" s="36"/>
      <c r="BB40" s="36"/>
      <c r="BC40" s="36"/>
      <c r="BD40" s="36"/>
      <c r="BE40" s="36"/>
      <c r="BF40" s="36"/>
      <c r="BG40" s="36"/>
      <c r="BH40" s="36"/>
      <c r="BI40" s="36"/>
      <c r="BJ40" s="29"/>
      <c r="BK40" s="36"/>
      <c r="BL40" s="29"/>
      <c r="BM40" s="36"/>
      <c r="BN40" s="36"/>
      <c r="BO40" s="36"/>
      <c r="BP40" s="29"/>
      <c r="BQ40" s="36"/>
      <c r="BR40" s="29"/>
      <c r="BS40" s="36"/>
      <c r="BT40" s="36"/>
      <c r="BU40" s="36"/>
      <c r="BV40" s="36"/>
    </row>
    <row r="41" spans="1:74" x14ac:dyDescent="0.25">
      <c r="A41" s="39">
        <v>39</v>
      </c>
      <c r="B41" s="39">
        <v>2</v>
      </c>
      <c r="C41" s="37" t="s">
        <v>505</v>
      </c>
      <c r="D41" s="40">
        <f>февраль!D41-март!E41</f>
        <v>254.9464156135266</v>
      </c>
      <c r="E41" s="40">
        <f t="shared" si="0"/>
        <v>0</v>
      </c>
      <c r="F41" s="36"/>
      <c r="G41" s="36"/>
      <c r="H41" s="36"/>
      <c r="I41" s="27"/>
      <c r="J41" s="36"/>
      <c r="K41" s="36"/>
      <c r="L41" s="36"/>
      <c r="M41" s="36"/>
      <c r="N41" s="36"/>
      <c r="O41" s="29"/>
      <c r="P41" s="36"/>
      <c r="Q41" s="29"/>
      <c r="R41" s="36"/>
      <c r="S41" s="36"/>
      <c r="T41" s="36"/>
      <c r="U41" s="36"/>
      <c r="V41" s="36"/>
      <c r="W41" s="36"/>
      <c r="X41" s="36"/>
      <c r="Y41" s="29"/>
      <c r="Z41" s="36"/>
      <c r="AA41" s="66"/>
      <c r="AB41" s="36"/>
      <c r="AC41" s="36"/>
      <c r="AD41" s="36"/>
      <c r="AE41" s="36"/>
      <c r="AF41" s="36"/>
      <c r="AG41" s="36"/>
      <c r="AH41" s="29"/>
      <c r="AI41" s="36"/>
      <c r="AJ41" s="29"/>
      <c r="AK41" s="36"/>
      <c r="AL41" s="36"/>
      <c r="AM41" s="36"/>
      <c r="AN41" s="29"/>
      <c r="AO41" s="36"/>
      <c r="AP41" s="29"/>
      <c r="AQ41" s="36"/>
      <c r="AR41" s="29"/>
      <c r="AS41" s="36"/>
      <c r="AT41" s="36"/>
      <c r="AU41" s="36"/>
      <c r="AV41" s="29"/>
      <c r="AW41" s="36"/>
      <c r="AX41" s="36"/>
      <c r="AY41" s="36"/>
      <c r="AZ41" s="29"/>
      <c r="BA41" s="36"/>
      <c r="BB41" s="36"/>
      <c r="BC41" s="36"/>
      <c r="BD41" s="36"/>
      <c r="BE41" s="36"/>
      <c r="BF41" s="36"/>
      <c r="BG41" s="36"/>
      <c r="BH41" s="36"/>
      <c r="BI41" s="36"/>
      <c r="BJ41" s="29"/>
      <c r="BK41" s="36"/>
      <c r="BL41" s="29"/>
      <c r="BM41" s="36"/>
      <c r="BN41" s="36"/>
      <c r="BO41" s="36"/>
      <c r="BP41" s="29"/>
      <c r="BQ41" s="36"/>
      <c r="BR41" s="29"/>
      <c r="BS41" s="36"/>
      <c r="BT41" s="36"/>
      <c r="BU41" s="36"/>
      <c r="BV41" s="36"/>
    </row>
    <row r="42" spans="1:74" x14ac:dyDescent="0.25">
      <c r="A42" s="39">
        <v>40</v>
      </c>
      <c r="B42" s="39">
        <v>2</v>
      </c>
      <c r="C42" s="37" t="s">
        <v>506</v>
      </c>
      <c r="D42" s="40">
        <f>февраль!D42-март!E42</f>
        <v>375.70778595169077</v>
      </c>
      <c r="E42" s="40">
        <f t="shared" si="0"/>
        <v>0</v>
      </c>
      <c r="F42" s="36"/>
      <c r="G42" s="36"/>
      <c r="H42" s="36"/>
      <c r="I42" s="27"/>
      <c r="J42" s="36"/>
      <c r="K42" s="36"/>
      <c r="L42" s="36"/>
      <c r="M42" s="36"/>
      <c r="N42" s="36"/>
      <c r="O42" s="29"/>
      <c r="P42" s="36"/>
      <c r="Q42" s="29"/>
      <c r="R42" s="36"/>
      <c r="S42" s="36"/>
      <c r="T42" s="36"/>
      <c r="U42" s="36"/>
      <c r="V42" s="36"/>
      <c r="W42" s="36"/>
      <c r="X42" s="36"/>
      <c r="Y42" s="29"/>
      <c r="Z42" s="36"/>
      <c r="AA42" s="66"/>
      <c r="AB42" s="36"/>
      <c r="AC42" s="36"/>
      <c r="AD42" s="36"/>
      <c r="AE42" s="36"/>
      <c r="AF42" s="36"/>
      <c r="AG42" s="36"/>
      <c r="AH42" s="29"/>
      <c r="AI42" s="36"/>
      <c r="AJ42" s="29"/>
      <c r="AK42" s="36"/>
      <c r="AL42" s="36"/>
      <c r="AM42" s="36"/>
      <c r="AN42" s="29"/>
      <c r="AO42" s="36"/>
      <c r="AP42" s="29"/>
      <c r="AQ42" s="36"/>
      <c r="AR42" s="29"/>
      <c r="AS42" s="36"/>
      <c r="AT42" s="36"/>
      <c r="AU42" s="36"/>
      <c r="AV42" s="29"/>
      <c r="AW42" s="36"/>
      <c r="AX42" s="36"/>
      <c r="AY42" s="36"/>
      <c r="AZ42" s="29"/>
      <c r="BA42" s="36"/>
      <c r="BB42" s="36"/>
      <c r="BC42" s="36"/>
      <c r="BD42" s="36"/>
      <c r="BE42" s="36"/>
      <c r="BF42" s="36"/>
      <c r="BG42" s="36"/>
      <c r="BH42" s="36"/>
      <c r="BI42" s="36"/>
      <c r="BJ42" s="29"/>
      <c r="BK42" s="36"/>
      <c r="BL42" s="29"/>
      <c r="BM42" s="36"/>
      <c r="BN42" s="36"/>
      <c r="BO42" s="36"/>
      <c r="BP42" s="29"/>
      <c r="BQ42" s="36"/>
      <c r="BR42" s="29"/>
      <c r="BS42" s="36"/>
      <c r="BT42" s="36"/>
      <c r="BU42" s="36"/>
      <c r="BV42" s="36"/>
    </row>
    <row r="43" spans="1:74" x14ac:dyDescent="0.25">
      <c r="A43" s="39">
        <v>41</v>
      </c>
      <c r="B43" s="39">
        <v>2</v>
      </c>
      <c r="C43" s="37" t="s">
        <v>507</v>
      </c>
      <c r="D43" s="40">
        <f>февраль!D43-март!E43</f>
        <v>-206.17998966183575</v>
      </c>
      <c r="E43" s="40">
        <f t="shared" si="0"/>
        <v>0</v>
      </c>
      <c r="F43" s="36"/>
      <c r="G43" s="36"/>
      <c r="H43" s="36"/>
      <c r="I43" s="27"/>
      <c r="J43" s="36"/>
      <c r="K43" s="36"/>
      <c r="L43" s="36"/>
      <c r="M43" s="36"/>
      <c r="N43" s="36"/>
      <c r="O43" s="29"/>
      <c r="P43" s="36"/>
      <c r="Q43" s="29"/>
      <c r="R43" s="36"/>
      <c r="S43" s="36"/>
      <c r="T43" s="36"/>
      <c r="U43" s="36"/>
      <c r="V43" s="36"/>
      <c r="W43" s="36"/>
      <c r="X43" s="36"/>
      <c r="Y43" s="29"/>
      <c r="Z43" s="36"/>
      <c r="AA43" s="66"/>
      <c r="AB43" s="36"/>
      <c r="AC43" s="36"/>
      <c r="AD43" s="36"/>
      <c r="AE43" s="36"/>
      <c r="AF43" s="36"/>
      <c r="AG43" s="36"/>
      <c r="AH43" s="29"/>
      <c r="AI43" s="36"/>
      <c r="AJ43" s="29"/>
      <c r="AK43" s="36"/>
      <c r="AL43" s="36"/>
      <c r="AM43" s="36"/>
      <c r="AN43" s="29"/>
      <c r="AO43" s="36"/>
      <c r="AP43" s="29"/>
      <c r="AQ43" s="36"/>
      <c r="AR43" s="29"/>
      <c r="AS43" s="36"/>
      <c r="AT43" s="36"/>
      <c r="AU43" s="36"/>
      <c r="AV43" s="29"/>
      <c r="AW43" s="36"/>
      <c r="AX43" s="36"/>
      <c r="AY43" s="36"/>
      <c r="AZ43" s="29"/>
      <c r="BA43" s="36"/>
      <c r="BB43" s="36"/>
      <c r="BC43" s="36"/>
      <c r="BD43" s="36"/>
      <c r="BE43" s="36"/>
      <c r="BF43" s="36"/>
      <c r="BG43" s="36"/>
      <c r="BH43" s="36"/>
      <c r="BI43" s="36"/>
      <c r="BJ43" s="29"/>
      <c r="BK43" s="36"/>
      <c r="BL43" s="29"/>
      <c r="BM43" s="36"/>
      <c r="BN43" s="36"/>
      <c r="BO43" s="36"/>
      <c r="BP43" s="29"/>
      <c r="BQ43" s="36"/>
      <c r="BR43" s="29"/>
      <c r="BS43" s="36"/>
      <c r="BT43" s="36"/>
      <c r="BU43" s="36"/>
      <c r="BV43" s="36"/>
    </row>
    <row r="44" spans="1:74" x14ac:dyDescent="0.25">
      <c r="A44" s="39">
        <v>42</v>
      </c>
      <c r="B44" s="39">
        <v>2</v>
      </c>
      <c r="C44" s="37" t="s">
        <v>508</v>
      </c>
      <c r="D44" s="40">
        <f>февраль!D44-март!E44</f>
        <v>-282.53753562705316</v>
      </c>
      <c r="E44" s="40">
        <f t="shared" si="0"/>
        <v>0</v>
      </c>
      <c r="F44" s="36"/>
      <c r="G44" s="36"/>
      <c r="H44" s="36"/>
      <c r="I44" s="27"/>
      <c r="J44" s="36"/>
      <c r="K44" s="36"/>
      <c r="L44" s="36"/>
      <c r="M44" s="36"/>
      <c r="N44" s="36"/>
      <c r="O44" s="29"/>
      <c r="P44" s="36"/>
      <c r="Q44" s="29"/>
      <c r="R44" s="36"/>
      <c r="S44" s="36"/>
      <c r="T44" s="36"/>
      <c r="U44" s="36"/>
      <c r="V44" s="36"/>
      <c r="W44" s="36"/>
      <c r="X44" s="36"/>
      <c r="Y44" s="29"/>
      <c r="Z44" s="36"/>
      <c r="AA44" s="66"/>
      <c r="AB44" s="36"/>
      <c r="AC44" s="36"/>
      <c r="AD44" s="36"/>
      <c r="AE44" s="36"/>
      <c r="AF44" s="36"/>
      <c r="AG44" s="36"/>
      <c r="AH44" s="29"/>
      <c r="AI44" s="36"/>
      <c r="AJ44" s="29"/>
      <c r="AK44" s="36"/>
      <c r="AL44" s="36"/>
      <c r="AM44" s="36"/>
      <c r="AN44" s="29"/>
      <c r="AO44" s="36"/>
      <c r="AP44" s="29"/>
      <c r="AQ44" s="36"/>
      <c r="AR44" s="29"/>
      <c r="AS44" s="36"/>
      <c r="AT44" s="36"/>
      <c r="AU44" s="36"/>
      <c r="AV44" s="29"/>
      <c r="AW44" s="36"/>
      <c r="AX44" s="36"/>
      <c r="AY44" s="36"/>
      <c r="AZ44" s="29"/>
      <c r="BA44" s="36"/>
      <c r="BB44" s="36"/>
      <c r="BC44" s="36"/>
      <c r="BD44" s="36"/>
      <c r="BE44" s="36"/>
      <c r="BF44" s="36"/>
      <c r="BG44" s="36"/>
      <c r="BH44" s="36"/>
      <c r="BI44" s="36"/>
      <c r="BJ44" s="29"/>
      <c r="BK44" s="36"/>
      <c r="BL44" s="29"/>
      <c r="BM44" s="36"/>
      <c r="BN44" s="36"/>
      <c r="BO44" s="36"/>
      <c r="BP44" s="29"/>
      <c r="BQ44" s="36"/>
      <c r="BR44" s="29"/>
      <c r="BS44" s="36"/>
      <c r="BT44" s="36"/>
      <c r="BU44" s="36"/>
      <c r="BV44" s="36"/>
    </row>
    <row r="45" spans="1:74" x14ac:dyDescent="0.25">
      <c r="A45" s="39">
        <v>43</v>
      </c>
      <c r="B45" s="39">
        <v>2</v>
      </c>
      <c r="C45" s="37" t="s">
        <v>509</v>
      </c>
      <c r="D45" s="40">
        <f>февраль!D45-март!E45</f>
        <v>-159.82423710144926</v>
      </c>
      <c r="E45" s="40">
        <f t="shared" si="0"/>
        <v>0</v>
      </c>
      <c r="F45" s="36"/>
      <c r="G45" s="36"/>
      <c r="H45" s="36"/>
      <c r="I45" s="27"/>
      <c r="J45" s="36"/>
      <c r="K45" s="36"/>
      <c r="L45" s="36"/>
      <c r="M45" s="36"/>
      <c r="N45" s="36"/>
      <c r="O45" s="29"/>
      <c r="P45" s="36"/>
      <c r="Q45" s="29"/>
      <c r="R45" s="36"/>
      <c r="S45" s="36"/>
      <c r="T45" s="36"/>
      <c r="U45" s="36"/>
      <c r="V45" s="36"/>
      <c r="W45" s="36"/>
      <c r="X45" s="36"/>
      <c r="Y45" s="29"/>
      <c r="Z45" s="36"/>
      <c r="AA45" s="66"/>
      <c r="AB45" s="36"/>
      <c r="AC45" s="36"/>
      <c r="AD45" s="36"/>
      <c r="AE45" s="36"/>
      <c r="AF45" s="36"/>
      <c r="AG45" s="36"/>
      <c r="AH45" s="29"/>
      <c r="AI45" s="36"/>
      <c r="AJ45" s="29"/>
      <c r="AK45" s="36"/>
      <c r="AL45" s="36"/>
      <c r="AM45" s="36"/>
      <c r="AN45" s="29"/>
      <c r="AO45" s="36"/>
      <c r="AP45" s="29"/>
      <c r="AQ45" s="36"/>
      <c r="AR45" s="29"/>
      <c r="AS45" s="36"/>
      <c r="AT45" s="36"/>
      <c r="AU45" s="36"/>
      <c r="AV45" s="29"/>
      <c r="AW45" s="36"/>
      <c r="AX45" s="36"/>
      <c r="AY45" s="36"/>
      <c r="AZ45" s="29"/>
      <c r="BA45" s="36"/>
      <c r="BB45" s="36"/>
      <c r="BC45" s="36"/>
      <c r="BD45" s="36"/>
      <c r="BE45" s="36"/>
      <c r="BF45" s="36"/>
      <c r="BG45" s="36"/>
      <c r="BH45" s="36"/>
      <c r="BI45" s="36"/>
      <c r="BJ45" s="29"/>
      <c r="BK45" s="36"/>
      <c r="BL45" s="29"/>
      <c r="BM45" s="36"/>
      <c r="BN45" s="36"/>
      <c r="BO45" s="36"/>
      <c r="BP45" s="29"/>
      <c r="BQ45" s="36"/>
      <c r="BR45" s="29"/>
      <c r="BS45" s="36"/>
      <c r="BT45" s="36"/>
      <c r="BU45" s="36"/>
      <c r="BV45" s="36"/>
    </row>
    <row r="46" spans="1:74" x14ac:dyDescent="0.25">
      <c r="A46" s="39">
        <v>44</v>
      </c>
      <c r="B46" s="39">
        <v>2</v>
      </c>
      <c r="C46" s="37" t="s">
        <v>510</v>
      </c>
      <c r="D46" s="40">
        <f>февраль!D46-март!E46</f>
        <v>-5.9637364251207643</v>
      </c>
      <c r="E46" s="40">
        <f t="shared" si="0"/>
        <v>0</v>
      </c>
      <c r="F46" s="36"/>
      <c r="G46" s="36"/>
      <c r="H46" s="36"/>
      <c r="I46" s="27"/>
      <c r="J46" s="36"/>
      <c r="K46" s="36"/>
      <c r="L46" s="36"/>
      <c r="M46" s="36"/>
      <c r="N46" s="36"/>
      <c r="O46" s="29"/>
      <c r="P46" s="36"/>
      <c r="Q46" s="29"/>
      <c r="R46" s="36"/>
      <c r="S46" s="36"/>
      <c r="T46" s="36"/>
      <c r="U46" s="36"/>
      <c r="V46" s="36"/>
      <c r="W46" s="36"/>
      <c r="X46" s="36"/>
      <c r="Y46" s="29"/>
      <c r="Z46" s="36"/>
      <c r="AA46" s="66"/>
      <c r="AB46" s="36"/>
      <c r="AC46" s="36"/>
      <c r="AD46" s="36"/>
      <c r="AE46" s="36"/>
      <c r="AF46" s="36"/>
      <c r="AG46" s="36"/>
      <c r="AH46" s="29"/>
      <c r="AI46" s="36"/>
      <c r="AJ46" s="29"/>
      <c r="AK46" s="36"/>
      <c r="AL46" s="36"/>
      <c r="AM46" s="36"/>
      <c r="AN46" s="29"/>
      <c r="AO46" s="36"/>
      <c r="AP46" s="29"/>
      <c r="AQ46" s="36"/>
      <c r="AR46" s="29"/>
      <c r="AS46" s="36"/>
      <c r="AT46" s="36"/>
      <c r="AU46" s="36"/>
      <c r="AV46" s="29"/>
      <c r="AW46" s="36"/>
      <c r="AX46" s="36"/>
      <c r="AY46" s="36"/>
      <c r="AZ46" s="29"/>
      <c r="BA46" s="36"/>
      <c r="BB46" s="36"/>
      <c r="BC46" s="36"/>
      <c r="BD46" s="36"/>
      <c r="BE46" s="36"/>
      <c r="BF46" s="36"/>
      <c r="BG46" s="36"/>
      <c r="BH46" s="36"/>
      <c r="BI46" s="36"/>
      <c r="BJ46" s="29"/>
      <c r="BK46" s="36"/>
      <c r="BL46" s="29"/>
      <c r="BM46" s="36"/>
      <c r="BN46" s="36"/>
      <c r="BO46" s="36"/>
      <c r="BP46" s="29"/>
      <c r="BQ46" s="36"/>
      <c r="BR46" s="29"/>
      <c r="BS46" s="36"/>
      <c r="BT46" s="36"/>
      <c r="BU46" s="36"/>
      <c r="BV46" s="36"/>
    </row>
    <row r="47" spans="1:74" x14ac:dyDescent="0.25">
      <c r="A47" s="39">
        <v>45</v>
      </c>
      <c r="B47" s="39">
        <v>2</v>
      </c>
      <c r="C47" s="37" t="s">
        <v>511</v>
      </c>
      <c r="D47" s="40">
        <f>февраль!D47-март!E47</f>
        <v>188.51898268405793</v>
      </c>
      <c r="E47" s="40">
        <f t="shared" si="0"/>
        <v>0</v>
      </c>
      <c r="F47" s="36"/>
      <c r="G47" s="36"/>
      <c r="H47" s="36"/>
      <c r="I47" s="27"/>
      <c r="J47" s="36"/>
      <c r="K47" s="36"/>
      <c r="L47" s="36"/>
      <c r="M47" s="36"/>
      <c r="N47" s="36"/>
      <c r="O47" s="29"/>
      <c r="P47" s="36"/>
      <c r="Q47" s="29"/>
      <c r="R47" s="36"/>
      <c r="S47" s="36"/>
      <c r="T47" s="36"/>
      <c r="U47" s="36"/>
      <c r="V47" s="36"/>
      <c r="W47" s="36"/>
      <c r="X47" s="36"/>
      <c r="Y47" s="29"/>
      <c r="Z47" s="36"/>
      <c r="AA47" s="66"/>
      <c r="AB47" s="36"/>
      <c r="AC47" s="36"/>
      <c r="AD47" s="36"/>
      <c r="AE47" s="36"/>
      <c r="AF47" s="36"/>
      <c r="AG47" s="36"/>
      <c r="AH47" s="29"/>
      <c r="AI47" s="36"/>
      <c r="AJ47" s="29"/>
      <c r="AK47" s="36"/>
      <c r="AL47" s="36"/>
      <c r="AM47" s="36"/>
      <c r="AN47" s="29"/>
      <c r="AO47" s="36"/>
      <c r="AP47" s="29"/>
      <c r="AQ47" s="36"/>
      <c r="AR47" s="29"/>
      <c r="AS47" s="36"/>
      <c r="AT47" s="36"/>
      <c r="AU47" s="36"/>
      <c r="AV47" s="29"/>
      <c r="AW47" s="36"/>
      <c r="AX47" s="36"/>
      <c r="AY47" s="36"/>
      <c r="AZ47" s="29"/>
      <c r="BA47" s="36"/>
      <c r="BB47" s="36"/>
      <c r="BC47" s="36"/>
      <c r="BD47" s="36"/>
      <c r="BE47" s="36"/>
      <c r="BF47" s="36"/>
      <c r="BG47" s="36"/>
      <c r="BH47" s="36"/>
      <c r="BI47" s="36"/>
      <c r="BJ47" s="29"/>
      <c r="BK47" s="36"/>
      <c r="BL47" s="29"/>
      <c r="BM47" s="36"/>
      <c r="BN47" s="36"/>
      <c r="BO47" s="36"/>
      <c r="BP47" s="29"/>
      <c r="BQ47" s="36"/>
      <c r="BR47" s="29"/>
      <c r="BS47" s="36"/>
      <c r="BT47" s="36"/>
      <c r="BU47" s="36"/>
      <c r="BV47" s="36"/>
    </row>
    <row r="48" spans="1:74" x14ac:dyDescent="0.25">
      <c r="A48" s="39">
        <v>46</v>
      </c>
      <c r="B48" s="39">
        <v>2</v>
      </c>
      <c r="C48" s="37" t="s">
        <v>512</v>
      </c>
      <c r="D48" s="40">
        <f>февраль!D48-март!E48</f>
        <v>2252.0999037198071</v>
      </c>
      <c r="E48" s="40">
        <f t="shared" si="0"/>
        <v>0</v>
      </c>
      <c r="F48" s="36"/>
      <c r="G48" s="36"/>
      <c r="H48" s="36"/>
      <c r="I48" s="27"/>
      <c r="J48" s="36"/>
      <c r="K48" s="36"/>
      <c r="L48" s="36"/>
      <c r="M48" s="36"/>
      <c r="N48" s="36"/>
      <c r="O48" s="29"/>
      <c r="P48" s="36"/>
      <c r="Q48" s="29"/>
      <c r="R48" s="36"/>
      <c r="S48" s="36"/>
      <c r="T48" s="36"/>
      <c r="U48" s="36"/>
      <c r="V48" s="36"/>
      <c r="W48" s="36"/>
      <c r="X48" s="36"/>
      <c r="Y48" s="29"/>
      <c r="Z48" s="36"/>
      <c r="AA48" s="66"/>
      <c r="AB48" s="36"/>
      <c r="AC48" s="36"/>
      <c r="AD48" s="36"/>
      <c r="AE48" s="36"/>
      <c r="AF48" s="36"/>
      <c r="AG48" s="36"/>
      <c r="AH48" s="29"/>
      <c r="AI48" s="36"/>
      <c r="AJ48" s="29"/>
      <c r="AK48" s="36"/>
      <c r="AL48" s="36"/>
      <c r="AM48" s="36"/>
      <c r="AN48" s="29"/>
      <c r="AO48" s="36"/>
      <c r="AP48" s="29"/>
      <c r="AQ48" s="36"/>
      <c r="AR48" s="29"/>
      <c r="AS48" s="36"/>
      <c r="AT48" s="36"/>
      <c r="AU48" s="36"/>
      <c r="AV48" s="29"/>
      <c r="AW48" s="36"/>
      <c r="AX48" s="36"/>
      <c r="AY48" s="36"/>
      <c r="AZ48" s="29"/>
      <c r="BA48" s="36"/>
      <c r="BB48" s="36"/>
      <c r="BC48" s="36"/>
      <c r="BD48" s="36"/>
      <c r="BE48" s="36"/>
      <c r="BF48" s="36"/>
      <c r="BG48" s="36"/>
      <c r="BH48" s="36"/>
      <c r="BI48" s="36"/>
      <c r="BJ48" s="29"/>
      <c r="BK48" s="36"/>
      <c r="BL48" s="29"/>
      <c r="BM48" s="36"/>
      <c r="BN48" s="36"/>
      <c r="BO48" s="36"/>
      <c r="BP48" s="29"/>
      <c r="BQ48" s="36"/>
      <c r="BR48" s="29"/>
      <c r="BS48" s="36"/>
      <c r="BT48" s="36"/>
      <c r="BU48" s="36"/>
      <c r="BV48" s="36"/>
    </row>
    <row r="49" spans="1:75" s="86" customFormat="1" x14ac:dyDescent="0.25">
      <c r="A49" s="79">
        <v>47</v>
      </c>
      <c r="B49" s="79">
        <v>1</v>
      </c>
      <c r="C49" s="80" t="s">
        <v>513</v>
      </c>
      <c r="D49" s="40">
        <f>февраль!D49-март!E49</f>
        <v>679.18966503381648</v>
      </c>
      <c r="E49" s="81">
        <f t="shared" si="0"/>
        <v>6.7610000000000001</v>
      </c>
      <c r="F49" s="82"/>
      <c r="G49" s="82"/>
      <c r="H49" s="82"/>
      <c r="I49" s="83"/>
      <c r="J49" s="82"/>
      <c r="K49" s="82"/>
      <c r="L49" s="82"/>
      <c r="M49" s="82"/>
      <c r="N49" s="82"/>
      <c r="O49" s="84"/>
      <c r="P49" s="82"/>
      <c r="Q49" s="84"/>
      <c r="R49" s="82"/>
      <c r="S49" s="82"/>
      <c r="T49" s="82"/>
      <c r="U49" s="82"/>
      <c r="V49" s="82"/>
      <c r="W49" s="82"/>
      <c r="X49" s="82"/>
      <c r="Y49" s="84"/>
      <c r="Z49" s="82"/>
      <c r="AA49" s="85"/>
      <c r="AB49" s="82"/>
      <c r="AC49" s="82"/>
      <c r="AD49" s="82"/>
      <c r="AE49" s="82"/>
      <c r="AF49" s="82"/>
      <c r="AG49" s="82"/>
      <c r="AH49" s="84"/>
      <c r="AI49" s="82"/>
      <c r="AJ49" s="84"/>
      <c r="AK49" s="82"/>
      <c r="AL49" s="82"/>
      <c r="AM49" s="82"/>
      <c r="AN49" s="84"/>
      <c r="AO49" s="82"/>
      <c r="AP49" s="84"/>
      <c r="AQ49" s="82"/>
      <c r="AR49" s="84"/>
      <c r="AS49" s="82"/>
      <c r="AT49" s="82"/>
      <c r="AU49" s="82"/>
      <c r="AV49" s="84"/>
      <c r="AW49" s="82"/>
      <c r="AX49" s="82"/>
      <c r="AY49" s="82"/>
      <c r="AZ49" s="84"/>
      <c r="BA49" s="82"/>
      <c r="BB49" s="82"/>
      <c r="BC49" s="82"/>
      <c r="BD49" s="82"/>
      <c r="BE49" s="82"/>
      <c r="BF49" s="82"/>
      <c r="BG49" s="82"/>
      <c r="BH49" s="82"/>
      <c r="BI49" s="82"/>
      <c r="BJ49" s="84"/>
      <c r="BK49" s="82"/>
      <c r="BL49" s="84">
        <v>14</v>
      </c>
      <c r="BM49" s="82">
        <v>6.7610000000000001</v>
      </c>
      <c r="BN49" s="82"/>
      <c r="BO49" s="82"/>
      <c r="BP49" s="84"/>
      <c r="BQ49" s="82"/>
      <c r="BR49" s="84"/>
      <c r="BS49" s="82"/>
      <c r="BT49" s="82"/>
      <c r="BU49" s="82"/>
      <c r="BV49" s="82"/>
    </row>
    <row r="50" spans="1:75" s="86" customFormat="1" x14ac:dyDescent="0.25">
      <c r="A50" s="79">
        <v>48</v>
      </c>
      <c r="B50" s="79">
        <v>1</v>
      </c>
      <c r="C50" s="80" t="s">
        <v>514</v>
      </c>
      <c r="D50" s="40">
        <f>февраль!D50-март!E50</f>
        <v>386.38312424541056</v>
      </c>
      <c r="E50" s="81">
        <f t="shared" si="0"/>
        <v>6.5819999999999999</v>
      </c>
      <c r="F50" s="82"/>
      <c r="G50" s="82"/>
      <c r="H50" s="82"/>
      <c r="I50" s="83"/>
      <c r="J50" s="82"/>
      <c r="K50" s="82"/>
      <c r="L50" s="82"/>
      <c r="M50" s="82"/>
      <c r="N50" s="82"/>
      <c r="O50" s="84"/>
      <c r="P50" s="82"/>
      <c r="Q50" s="84"/>
      <c r="R50" s="82"/>
      <c r="S50" s="82"/>
      <c r="T50" s="82"/>
      <c r="U50" s="82"/>
      <c r="V50" s="82"/>
      <c r="W50" s="82"/>
      <c r="X50" s="82"/>
      <c r="Y50" s="84"/>
      <c r="Z50" s="82"/>
      <c r="AA50" s="85"/>
      <c r="AB50" s="82"/>
      <c r="AC50" s="82"/>
      <c r="AD50" s="82"/>
      <c r="AE50" s="82"/>
      <c r="AF50" s="82"/>
      <c r="AG50" s="82"/>
      <c r="AH50" s="84"/>
      <c r="AI50" s="82"/>
      <c r="AJ50" s="84"/>
      <c r="AK50" s="82"/>
      <c r="AL50" s="82"/>
      <c r="AM50" s="82"/>
      <c r="AN50" s="84"/>
      <c r="AO50" s="82"/>
      <c r="AP50" s="84"/>
      <c r="AQ50" s="82"/>
      <c r="AR50" s="84"/>
      <c r="AS50" s="82"/>
      <c r="AT50" s="82"/>
      <c r="AU50" s="82"/>
      <c r="AV50" s="84"/>
      <c r="AW50" s="82"/>
      <c r="AX50" s="82"/>
      <c r="AY50" s="82"/>
      <c r="AZ50" s="84"/>
      <c r="BA50" s="82"/>
      <c r="BB50" s="82"/>
      <c r="BC50" s="82"/>
      <c r="BD50" s="82"/>
      <c r="BE50" s="82"/>
      <c r="BF50" s="82"/>
      <c r="BG50" s="82"/>
      <c r="BH50" s="82"/>
      <c r="BI50" s="82"/>
      <c r="BJ50" s="84"/>
      <c r="BK50" s="82"/>
      <c r="BL50" s="84"/>
      <c r="BM50" s="82"/>
      <c r="BN50" s="82"/>
      <c r="BO50" s="82"/>
      <c r="BP50" s="84"/>
      <c r="BQ50" s="82"/>
      <c r="BR50" s="84"/>
      <c r="BS50" s="82"/>
      <c r="BT50" s="82"/>
      <c r="BU50" s="82"/>
      <c r="BV50" s="82">
        <v>6.5819999999999999</v>
      </c>
      <c r="BW50" s="86" t="s">
        <v>1090</v>
      </c>
    </row>
    <row r="51" spans="1:75" x14ac:dyDescent="0.25">
      <c r="A51" s="39">
        <v>49</v>
      </c>
      <c r="B51" s="39">
        <v>1</v>
      </c>
      <c r="C51" s="37" t="s">
        <v>515</v>
      </c>
      <c r="D51" s="40">
        <f>февраль!D51-март!E51</f>
        <v>568.62893233816419</v>
      </c>
      <c r="E51" s="40">
        <f t="shared" si="0"/>
        <v>0</v>
      </c>
      <c r="F51" s="36"/>
      <c r="G51" s="36"/>
      <c r="H51" s="36"/>
      <c r="I51" s="27"/>
      <c r="J51" s="36"/>
      <c r="K51" s="36"/>
      <c r="L51" s="36"/>
      <c r="M51" s="36"/>
      <c r="N51" s="36"/>
      <c r="O51" s="29"/>
      <c r="P51" s="36"/>
      <c r="Q51" s="29"/>
      <c r="R51" s="36"/>
      <c r="S51" s="36"/>
      <c r="T51" s="36"/>
      <c r="U51" s="36"/>
      <c r="V51" s="36"/>
      <c r="W51" s="36"/>
      <c r="X51" s="36"/>
      <c r="Y51" s="29"/>
      <c r="Z51" s="36"/>
      <c r="AA51" s="66"/>
      <c r="AB51" s="36"/>
      <c r="AC51" s="36"/>
      <c r="AD51" s="36"/>
      <c r="AE51" s="36"/>
      <c r="AF51" s="36"/>
      <c r="AG51" s="36"/>
      <c r="AH51" s="29"/>
      <c r="AI51" s="36"/>
      <c r="AJ51" s="29"/>
      <c r="AK51" s="36"/>
      <c r="AL51" s="36"/>
      <c r="AM51" s="36"/>
      <c r="AN51" s="29"/>
      <c r="AO51" s="36"/>
      <c r="AP51" s="29"/>
      <c r="AQ51" s="36"/>
      <c r="AR51" s="29"/>
      <c r="AS51" s="36"/>
      <c r="AT51" s="36"/>
      <c r="AU51" s="36"/>
      <c r="AV51" s="29"/>
      <c r="AW51" s="36"/>
      <c r="AX51" s="36"/>
      <c r="AY51" s="36"/>
      <c r="AZ51" s="29"/>
      <c r="BA51" s="36"/>
      <c r="BB51" s="36"/>
      <c r="BC51" s="36"/>
      <c r="BD51" s="36"/>
      <c r="BE51" s="36"/>
      <c r="BF51" s="36"/>
      <c r="BG51" s="36"/>
      <c r="BH51" s="36"/>
      <c r="BI51" s="36"/>
      <c r="BJ51" s="29"/>
      <c r="BK51" s="36"/>
      <c r="BL51" s="29"/>
      <c r="BM51" s="36"/>
      <c r="BN51" s="36"/>
      <c r="BO51" s="36"/>
      <c r="BP51" s="29"/>
      <c r="BQ51" s="36"/>
      <c r="BR51" s="29"/>
      <c r="BS51" s="36"/>
      <c r="BT51" s="36"/>
      <c r="BU51" s="36"/>
      <c r="BV51" s="36"/>
    </row>
    <row r="52" spans="1:75" x14ac:dyDescent="0.25">
      <c r="A52" s="39">
        <v>50</v>
      </c>
      <c r="B52" s="39">
        <v>1</v>
      </c>
      <c r="C52" s="37" t="s">
        <v>516</v>
      </c>
      <c r="D52" s="40">
        <f>февраль!D52-март!E52</f>
        <v>-297.51537134299531</v>
      </c>
      <c r="E52" s="40">
        <f t="shared" si="0"/>
        <v>0</v>
      </c>
      <c r="F52" s="36"/>
      <c r="G52" s="36"/>
      <c r="H52" s="36"/>
      <c r="I52" s="27"/>
      <c r="J52" s="36"/>
      <c r="K52" s="36"/>
      <c r="L52" s="36"/>
      <c r="M52" s="36"/>
      <c r="N52" s="36"/>
      <c r="O52" s="29"/>
      <c r="P52" s="36"/>
      <c r="Q52" s="29"/>
      <c r="R52" s="36"/>
      <c r="S52" s="36"/>
      <c r="T52" s="36"/>
      <c r="U52" s="36"/>
      <c r="V52" s="36"/>
      <c r="W52" s="36"/>
      <c r="X52" s="36"/>
      <c r="Y52" s="29"/>
      <c r="Z52" s="36"/>
      <c r="AA52" s="66"/>
      <c r="AB52" s="36"/>
      <c r="AC52" s="36"/>
      <c r="AD52" s="36"/>
      <c r="AE52" s="36"/>
      <c r="AF52" s="36"/>
      <c r="AG52" s="36"/>
      <c r="AH52" s="29"/>
      <c r="AI52" s="36"/>
      <c r="AJ52" s="29"/>
      <c r="AK52" s="36"/>
      <c r="AL52" s="36"/>
      <c r="AM52" s="36"/>
      <c r="AN52" s="29"/>
      <c r="AO52" s="36"/>
      <c r="AP52" s="29"/>
      <c r="AQ52" s="36"/>
      <c r="AR52" s="29"/>
      <c r="AS52" s="36"/>
      <c r="AT52" s="36"/>
      <c r="AU52" s="36"/>
      <c r="AV52" s="29"/>
      <c r="AW52" s="36"/>
      <c r="AX52" s="36"/>
      <c r="AY52" s="36"/>
      <c r="AZ52" s="29"/>
      <c r="BA52" s="36"/>
      <c r="BB52" s="36"/>
      <c r="BC52" s="36"/>
      <c r="BD52" s="36"/>
      <c r="BE52" s="36"/>
      <c r="BF52" s="36"/>
      <c r="BG52" s="36"/>
      <c r="BH52" s="36"/>
      <c r="BI52" s="36"/>
      <c r="BJ52" s="29"/>
      <c r="BK52" s="36"/>
      <c r="BL52" s="29"/>
      <c r="BM52" s="36"/>
      <c r="BN52" s="36"/>
      <c r="BO52" s="36"/>
      <c r="BP52" s="29"/>
      <c r="BQ52" s="36"/>
      <c r="BR52" s="29"/>
      <c r="BS52" s="36"/>
      <c r="BT52" s="36"/>
      <c r="BU52" s="36"/>
      <c r="BV52" s="36"/>
    </row>
    <row r="53" spans="1:75" x14ac:dyDescent="0.25">
      <c r="A53" s="39">
        <v>51</v>
      </c>
      <c r="B53" s="39">
        <v>1</v>
      </c>
      <c r="C53" s="37" t="s">
        <v>517</v>
      </c>
      <c r="D53" s="40">
        <f>февраль!D53-март!E53</f>
        <v>35.691764222222211</v>
      </c>
      <c r="E53" s="40">
        <f t="shared" si="0"/>
        <v>0</v>
      </c>
      <c r="F53" s="36"/>
      <c r="G53" s="36"/>
      <c r="H53" s="36"/>
      <c r="I53" s="27"/>
      <c r="J53" s="36"/>
      <c r="K53" s="36"/>
      <c r="L53" s="36"/>
      <c r="M53" s="36"/>
      <c r="N53" s="36"/>
      <c r="O53" s="29"/>
      <c r="P53" s="36"/>
      <c r="Q53" s="29"/>
      <c r="R53" s="36"/>
      <c r="S53" s="36"/>
      <c r="T53" s="36"/>
      <c r="U53" s="36"/>
      <c r="V53" s="36"/>
      <c r="W53" s="36"/>
      <c r="X53" s="36"/>
      <c r="Y53" s="29"/>
      <c r="Z53" s="36"/>
      <c r="AA53" s="66"/>
      <c r="AB53" s="36"/>
      <c r="AC53" s="36"/>
      <c r="AD53" s="36"/>
      <c r="AE53" s="36"/>
      <c r="AF53" s="36"/>
      <c r="AG53" s="36"/>
      <c r="AH53" s="29"/>
      <c r="AI53" s="36"/>
      <c r="AJ53" s="29"/>
      <c r="AK53" s="36"/>
      <c r="AL53" s="36"/>
      <c r="AM53" s="36"/>
      <c r="AN53" s="29"/>
      <c r="AO53" s="36"/>
      <c r="AP53" s="29"/>
      <c r="AQ53" s="36"/>
      <c r="AR53" s="29"/>
      <c r="AS53" s="36"/>
      <c r="AT53" s="36"/>
      <c r="AU53" s="36"/>
      <c r="AV53" s="29"/>
      <c r="AW53" s="36"/>
      <c r="AX53" s="36"/>
      <c r="AY53" s="36"/>
      <c r="AZ53" s="29"/>
      <c r="BA53" s="36"/>
      <c r="BB53" s="36"/>
      <c r="BC53" s="36"/>
      <c r="BD53" s="36"/>
      <c r="BE53" s="36"/>
      <c r="BF53" s="36"/>
      <c r="BG53" s="36"/>
      <c r="BH53" s="36"/>
      <c r="BI53" s="36"/>
      <c r="BJ53" s="29"/>
      <c r="BK53" s="36"/>
      <c r="BL53" s="29"/>
      <c r="BM53" s="36"/>
      <c r="BN53" s="36"/>
      <c r="BO53" s="36"/>
      <c r="BP53" s="29"/>
      <c r="BQ53" s="36"/>
      <c r="BR53" s="29"/>
      <c r="BS53" s="36"/>
      <c r="BT53" s="36"/>
      <c r="BU53" s="36"/>
      <c r="BV53" s="36"/>
    </row>
    <row r="54" spans="1:75" x14ac:dyDescent="0.25">
      <c r="A54" s="39">
        <v>52</v>
      </c>
      <c r="B54" s="39">
        <v>1</v>
      </c>
      <c r="C54" s="37" t="s">
        <v>518</v>
      </c>
      <c r="D54" s="40">
        <f>февраль!D54-март!E54</f>
        <v>-315.10765142995172</v>
      </c>
      <c r="E54" s="40">
        <f t="shared" si="0"/>
        <v>0</v>
      </c>
      <c r="F54" s="36"/>
      <c r="G54" s="36"/>
      <c r="H54" s="36"/>
      <c r="I54" s="27"/>
      <c r="J54" s="36"/>
      <c r="K54" s="36"/>
      <c r="L54" s="36"/>
      <c r="M54" s="36"/>
      <c r="N54" s="36"/>
      <c r="O54" s="29"/>
      <c r="P54" s="36"/>
      <c r="Q54" s="29"/>
      <c r="R54" s="36"/>
      <c r="S54" s="36"/>
      <c r="T54" s="36"/>
      <c r="U54" s="36"/>
      <c r="V54" s="36"/>
      <c r="W54" s="36"/>
      <c r="X54" s="36"/>
      <c r="Y54" s="29"/>
      <c r="Z54" s="36"/>
      <c r="AA54" s="66"/>
      <c r="AB54" s="36"/>
      <c r="AC54" s="36"/>
      <c r="AD54" s="36"/>
      <c r="AE54" s="36"/>
      <c r="AF54" s="36"/>
      <c r="AG54" s="36"/>
      <c r="AH54" s="29"/>
      <c r="AI54" s="36"/>
      <c r="AJ54" s="29"/>
      <c r="AK54" s="36"/>
      <c r="AL54" s="36"/>
      <c r="AM54" s="36"/>
      <c r="AN54" s="29"/>
      <c r="AO54" s="36"/>
      <c r="AP54" s="29"/>
      <c r="AQ54" s="36"/>
      <c r="AR54" s="29"/>
      <c r="AS54" s="36"/>
      <c r="AT54" s="36"/>
      <c r="AU54" s="36"/>
      <c r="AV54" s="29"/>
      <c r="AW54" s="36"/>
      <c r="AX54" s="36"/>
      <c r="AY54" s="36"/>
      <c r="AZ54" s="29"/>
      <c r="BA54" s="36"/>
      <c r="BB54" s="36"/>
      <c r="BC54" s="36"/>
      <c r="BD54" s="36"/>
      <c r="BE54" s="36"/>
      <c r="BF54" s="36"/>
      <c r="BG54" s="36"/>
      <c r="BH54" s="36"/>
      <c r="BI54" s="36"/>
      <c r="BJ54" s="29"/>
      <c r="BK54" s="36"/>
      <c r="BL54" s="29"/>
      <c r="BM54" s="36"/>
      <c r="BN54" s="36"/>
      <c r="BO54" s="36"/>
      <c r="BP54" s="29"/>
      <c r="BQ54" s="36"/>
      <c r="BR54" s="29"/>
      <c r="BS54" s="36"/>
      <c r="BT54" s="36"/>
      <c r="BU54" s="36"/>
      <c r="BV54" s="36"/>
    </row>
    <row r="55" spans="1:75" s="86" customFormat="1" x14ac:dyDescent="0.25">
      <c r="A55" s="79">
        <v>53</v>
      </c>
      <c r="B55" s="79">
        <v>1</v>
      </c>
      <c r="C55" s="80" t="s">
        <v>519</v>
      </c>
      <c r="D55" s="40">
        <f>февраль!D55-март!E55</f>
        <v>-320.72322777777777</v>
      </c>
      <c r="E55" s="81">
        <f t="shared" si="0"/>
        <v>4.0129999999999999</v>
      </c>
      <c r="F55" s="82"/>
      <c r="G55" s="82"/>
      <c r="H55" s="82"/>
      <c r="I55" s="83"/>
      <c r="J55" s="82"/>
      <c r="K55" s="82"/>
      <c r="L55" s="82"/>
      <c r="M55" s="82"/>
      <c r="N55" s="82"/>
      <c r="O55" s="84"/>
      <c r="P55" s="82"/>
      <c r="Q55" s="84"/>
      <c r="R55" s="82"/>
      <c r="S55" s="82"/>
      <c r="T55" s="82"/>
      <c r="U55" s="82"/>
      <c r="V55" s="82"/>
      <c r="W55" s="82"/>
      <c r="X55" s="82"/>
      <c r="Y55" s="84"/>
      <c r="Z55" s="82"/>
      <c r="AA55" s="85"/>
      <c r="AB55" s="82"/>
      <c r="AC55" s="82"/>
      <c r="AD55" s="82"/>
      <c r="AE55" s="82"/>
      <c r="AF55" s="82"/>
      <c r="AG55" s="82"/>
      <c r="AH55" s="84"/>
      <c r="AI55" s="82"/>
      <c r="AJ55" s="84"/>
      <c r="AK55" s="82"/>
      <c r="AL55" s="82"/>
      <c r="AM55" s="82"/>
      <c r="AN55" s="84"/>
      <c r="AO55" s="82"/>
      <c r="AP55" s="84"/>
      <c r="AQ55" s="82"/>
      <c r="AR55" s="84"/>
      <c r="AS55" s="82"/>
      <c r="AT55" s="82"/>
      <c r="AU55" s="82"/>
      <c r="AV55" s="84"/>
      <c r="AW55" s="82"/>
      <c r="AX55" s="82"/>
      <c r="AY55" s="82"/>
      <c r="AZ55" s="84"/>
      <c r="BA55" s="82"/>
      <c r="BB55" s="82"/>
      <c r="BC55" s="82"/>
      <c r="BD55" s="82"/>
      <c r="BE55" s="82"/>
      <c r="BF55" s="82">
        <v>2E-3</v>
      </c>
      <c r="BG55" s="82">
        <v>2.081</v>
      </c>
      <c r="BH55" s="82"/>
      <c r="BI55" s="82"/>
      <c r="BJ55" s="84"/>
      <c r="BK55" s="82"/>
      <c r="BL55" s="84">
        <v>4</v>
      </c>
      <c r="BM55" s="82">
        <v>1.9319999999999999</v>
      </c>
      <c r="BN55" s="82"/>
      <c r="BO55" s="82"/>
      <c r="BP55" s="84"/>
      <c r="BQ55" s="82"/>
      <c r="BR55" s="84"/>
      <c r="BS55" s="82"/>
      <c r="BT55" s="82"/>
      <c r="BU55" s="82"/>
      <c r="BV55" s="82"/>
    </row>
    <row r="56" spans="1:75" x14ac:dyDescent="0.25">
      <c r="A56" s="39">
        <v>54</v>
      </c>
      <c r="B56" s="39">
        <v>1</v>
      </c>
      <c r="C56" s="37" t="s">
        <v>520</v>
      </c>
      <c r="D56" s="40">
        <f>февраль!D56-март!E56</f>
        <v>-371.73669627053141</v>
      </c>
      <c r="E56" s="40">
        <f t="shared" si="0"/>
        <v>0</v>
      </c>
      <c r="F56" s="36"/>
      <c r="G56" s="36"/>
      <c r="H56" s="36"/>
      <c r="I56" s="27"/>
      <c r="J56" s="36"/>
      <c r="K56" s="36"/>
      <c r="L56" s="36"/>
      <c r="M56" s="36"/>
      <c r="N56" s="36"/>
      <c r="O56" s="29"/>
      <c r="P56" s="36"/>
      <c r="Q56" s="29"/>
      <c r="R56" s="36"/>
      <c r="S56" s="36"/>
      <c r="T56" s="36"/>
      <c r="U56" s="36"/>
      <c r="V56" s="36"/>
      <c r="W56" s="36"/>
      <c r="X56" s="36"/>
      <c r="Y56" s="29"/>
      <c r="Z56" s="36"/>
      <c r="AA56" s="66"/>
      <c r="AB56" s="36"/>
      <c r="AC56" s="36"/>
      <c r="AD56" s="36"/>
      <c r="AE56" s="36"/>
      <c r="AF56" s="36"/>
      <c r="AG56" s="36"/>
      <c r="AH56" s="29"/>
      <c r="AI56" s="36"/>
      <c r="AJ56" s="29"/>
      <c r="AK56" s="36"/>
      <c r="AL56" s="36"/>
      <c r="AM56" s="36"/>
      <c r="AN56" s="29"/>
      <c r="AO56" s="36"/>
      <c r="AP56" s="29"/>
      <c r="AQ56" s="36"/>
      <c r="AR56" s="29"/>
      <c r="AS56" s="36"/>
      <c r="AT56" s="36"/>
      <c r="AU56" s="36"/>
      <c r="AV56" s="29"/>
      <c r="AW56" s="36"/>
      <c r="AX56" s="36"/>
      <c r="AY56" s="36"/>
      <c r="AZ56" s="29"/>
      <c r="BA56" s="36"/>
      <c r="BB56" s="36"/>
      <c r="BC56" s="36"/>
      <c r="BD56" s="36"/>
      <c r="BE56" s="36"/>
      <c r="BF56" s="36"/>
      <c r="BG56" s="36"/>
      <c r="BH56" s="36"/>
      <c r="BI56" s="36"/>
      <c r="BJ56" s="29"/>
      <c r="BK56" s="36"/>
      <c r="BL56" s="29"/>
      <c r="BM56" s="36"/>
      <c r="BN56" s="36"/>
      <c r="BO56" s="36"/>
      <c r="BP56" s="29"/>
      <c r="BQ56" s="36"/>
      <c r="BR56" s="29"/>
      <c r="BS56" s="36"/>
      <c r="BT56" s="36"/>
      <c r="BU56" s="36"/>
      <c r="BV56" s="36"/>
    </row>
    <row r="57" spans="1:75" x14ac:dyDescent="0.25">
      <c r="A57" s="39">
        <v>55</v>
      </c>
      <c r="B57" s="39">
        <v>1</v>
      </c>
      <c r="C57" s="37" t="s">
        <v>521</v>
      </c>
      <c r="D57" s="40">
        <f>февраль!D57-март!E57</f>
        <v>58.145474734299569</v>
      </c>
      <c r="E57" s="40">
        <f t="shared" si="0"/>
        <v>0</v>
      </c>
      <c r="F57" s="36"/>
      <c r="G57" s="36"/>
      <c r="H57" s="36"/>
      <c r="I57" s="27"/>
      <c r="J57" s="36"/>
      <c r="K57" s="36"/>
      <c r="L57" s="36"/>
      <c r="M57" s="36"/>
      <c r="N57" s="36"/>
      <c r="O57" s="29"/>
      <c r="P57" s="36"/>
      <c r="Q57" s="29"/>
      <c r="R57" s="36"/>
      <c r="S57" s="36"/>
      <c r="T57" s="36"/>
      <c r="U57" s="36"/>
      <c r="V57" s="36"/>
      <c r="W57" s="36"/>
      <c r="X57" s="36"/>
      <c r="Y57" s="29"/>
      <c r="Z57" s="36"/>
      <c r="AA57" s="66"/>
      <c r="AB57" s="36"/>
      <c r="AC57" s="36"/>
      <c r="AD57" s="36"/>
      <c r="AE57" s="36"/>
      <c r="AF57" s="36"/>
      <c r="AG57" s="36"/>
      <c r="AH57" s="29"/>
      <c r="AI57" s="36"/>
      <c r="AJ57" s="29"/>
      <c r="AK57" s="36"/>
      <c r="AL57" s="36"/>
      <c r="AM57" s="36"/>
      <c r="AN57" s="29"/>
      <c r="AO57" s="36"/>
      <c r="AP57" s="29"/>
      <c r="AQ57" s="36"/>
      <c r="AR57" s="29"/>
      <c r="AS57" s="36"/>
      <c r="AT57" s="36"/>
      <c r="AU57" s="36"/>
      <c r="AV57" s="29"/>
      <c r="AW57" s="36"/>
      <c r="AX57" s="36"/>
      <c r="AY57" s="36"/>
      <c r="AZ57" s="29"/>
      <c r="BA57" s="36"/>
      <c r="BB57" s="36"/>
      <c r="BC57" s="36"/>
      <c r="BD57" s="36"/>
      <c r="BE57" s="36"/>
      <c r="BF57" s="36"/>
      <c r="BG57" s="36"/>
      <c r="BH57" s="36"/>
      <c r="BI57" s="36"/>
      <c r="BJ57" s="29"/>
      <c r="BK57" s="36"/>
      <c r="BL57" s="29"/>
      <c r="BM57" s="36"/>
      <c r="BN57" s="36"/>
      <c r="BO57" s="36"/>
      <c r="BP57" s="29"/>
      <c r="BQ57" s="36"/>
      <c r="BR57" s="29"/>
      <c r="BS57" s="36"/>
      <c r="BT57" s="36"/>
      <c r="BU57" s="36"/>
      <c r="BV57" s="36"/>
    </row>
    <row r="58" spans="1:75" x14ac:dyDescent="0.25">
      <c r="A58" s="39">
        <v>56</v>
      </c>
      <c r="B58" s="39">
        <v>1</v>
      </c>
      <c r="C58" s="37" t="s">
        <v>522</v>
      </c>
      <c r="D58" s="40">
        <f>февраль!D58-март!E58</f>
        <v>333.98363212560383</v>
      </c>
      <c r="E58" s="40">
        <f t="shared" si="0"/>
        <v>0</v>
      </c>
      <c r="F58" s="36"/>
      <c r="G58" s="36"/>
      <c r="H58" s="36"/>
      <c r="I58" s="27"/>
      <c r="J58" s="36"/>
      <c r="K58" s="36"/>
      <c r="L58" s="36"/>
      <c r="M58" s="36"/>
      <c r="N58" s="36"/>
      <c r="O58" s="29"/>
      <c r="P58" s="36"/>
      <c r="Q58" s="29"/>
      <c r="R58" s="36"/>
      <c r="S58" s="36"/>
      <c r="T58" s="36"/>
      <c r="U58" s="36"/>
      <c r="V58" s="36"/>
      <c r="W58" s="36"/>
      <c r="X58" s="36"/>
      <c r="Y58" s="29"/>
      <c r="Z58" s="36"/>
      <c r="AA58" s="66"/>
      <c r="AB58" s="36"/>
      <c r="AC58" s="36"/>
      <c r="AD58" s="36"/>
      <c r="AE58" s="36"/>
      <c r="AF58" s="36"/>
      <c r="AG58" s="36"/>
      <c r="AH58" s="29"/>
      <c r="AI58" s="36"/>
      <c r="AJ58" s="29"/>
      <c r="AK58" s="36"/>
      <c r="AL58" s="36"/>
      <c r="AM58" s="36"/>
      <c r="AN58" s="29"/>
      <c r="AO58" s="36"/>
      <c r="AP58" s="29"/>
      <c r="AQ58" s="36"/>
      <c r="AR58" s="29"/>
      <c r="AS58" s="36"/>
      <c r="AT58" s="36"/>
      <c r="AU58" s="36"/>
      <c r="AV58" s="29"/>
      <c r="AW58" s="36"/>
      <c r="AX58" s="36"/>
      <c r="AY58" s="36"/>
      <c r="AZ58" s="29"/>
      <c r="BA58" s="36"/>
      <c r="BB58" s="36"/>
      <c r="BC58" s="36"/>
      <c r="BD58" s="36"/>
      <c r="BE58" s="36"/>
      <c r="BF58" s="36"/>
      <c r="BG58" s="36"/>
      <c r="BH58" s="36"/>
      <c r="BI58" s="36"/>
      <c r="BJ58" s="29"/>
      <c r="BK58" s="36"/>
      <c r="BL58" s="29"/>
      <c r="BM58" s="36"/>
      <c r="BN58" s="36"/>
      <c r="BO58" s="36"/>
      <c r="BP58" s="29"/>
      <c r="BQ58" s="36"/>
      <c r="BR58" s="29"/>
      <c r="BS58" s="36"/>
      <c r="BT58" s="36"/>
      <c r="BU58" s="36"/>
      <c r="BV58" s="36"/>
    </row>
    <row r="59" spans="1:75" x14ac:dyDescent="0.25">
      <c r="A59" s="39">
        <v>57</v>
      </c>
      <c r="B59" s="39">
        <v>1</v>
      </c>
      <c r="C59" s="37" t="s">
        <v>523</v>
      </c>
      <c r="D59" s="40">
        <f>февраль!D59-март!E59</f>
        <v>101.23881960386473</v>
      </c>
      <c r="E59" s="40">
        <f t="shared" si="0"/>
        <v>0</v>
      </c>
      <c r="F59" s="36"/>
      <c r="G59" s="36"/>
      <c r="H59" s="36"/>
      <c r="I59" s="27"/>
      <c r="J59" s="36"/>
      <c r="K59" s="36"/>
      <c r="L59" s="36"/>
      <c r="M59" s="36"/>
      <c r="N59" s="36"/>
      <c r="O59" s="29"/>
      <c r="P59" s="36"/>
      <c r="Q59" s="29"/>
      <c r="R59" s="36"/>
      <c r="S59" s="36"/>
      <c r="T59" s="36"/>
      <c r="U59" s="36"/>
      <c r="V59" s="36"/>
      <c r="W59" s="36"/>
      <c r="X59" s="36"/>
      <c r="Y59" s="29"/>
      <c r="Z59" s="36"/>
      <c r="AA59" s="66"/>
      <c r="AB59" s="36"/>
      <c r="AC59" s="36"/>
      <c r="AD59" s="36"/>
      <c r="AE59" s="36"/>
      <c r="AF59" s="36"/>
      <c r="AG59" s="36"/>
      <c r="AH59" s="29"/>
      <c r="AI59" s="36"/>
      <c r="AJ59" s="29"/>
      <c r="AK59" s="36"/>
      <c r="AL59" s="36"/>
      <c r="AM59" s="36"/>
      <c r="AN59" s="29"/>
      <c r="AO59" s="36"/>
      <c r="AP59" s="29"/>
      <c r="AQ59" s="36"/>
      <c r="AR59" s="29"/>
      <c r="AS59" s="36"/>
      <c r="AT59" s="36"/>
      <c r="AU59" s="36"/>
      <c r="AV59" s="29"/>
      <c r="AW59" s="36"/>
      <c r="AX59" s="36"/>
      <c r="AY59" s="36"/>
      <c r="AZ59" s="29"/>
      <c r="BA59" s="36"/>
      <c r="BB59" s="36"/>
      <c r="BC59" s="36"/>
      <c r="BD59" s="36"/>
      <c r="BE59" s="36"/>
      <c r="BF59" s="36"/>
      <c r="BG59" s="36"/>
      <c r="BH59" s="36"/>
      <c r="BI59" s="36"/>
      <c r="BJ59" s="29"/>
      <c r="BK59" s="36"/>
      <c r="BL59" s="29"/>
      <c r="BM59" s="36"/>
      <c r="BN59" s="36"/>
      <c r="BO59" s="36"/>
      <c r="BP59" s="29"/>
      <c r="BQ59" s="36"/>
      <c r="BR59" s="29"/>
      <c r="BS59" s="36"/>
      <c r="BT59" s="36"/>
      <c r="BU59" s="36"/>
      <c r="BV59" s="36"/>
    </row>
    <row r="60" spans="1:75" s="86" customFormat="1" x14ac:dyDescent="0.25">
      <c r="A60" s="79">
        <v>58</v>
      </c>
      <c r="B60" s="79">
        <v>1</v>
      </c>
      <c r="C60" s="80" t="s">
        <v>524</v>
      </c>
      <c r="D60" s="40">
        <f>февраль!D60-март!E60</f>
        <v>448.93461704347834</v>
      </c>
      <c r="E60" s="81">
        <f t="shared" si="0"/>
        <v>7.71</v>
      </c>
      <c r="F60" s="82"/>
      <c r="G60" s="82"/>
      <c r="H60" s="82"/>
      <c r="I60" s="83"/>
      <c r="J60" s="82"/>
      <c r="K60" s="82"/>
      <c r="L60" s="82"/>
      <c r="M60" s="82"/>
      <c r="N60" s="82"/>
      <c r="O60" s="84"/>
      <c r="P60" s="82"/>
      <c r="Q60" s="84"/>
      <c r="R60" s="82"/>
      <c r="S60" s="82"/>
      <c r="T60" s="82"/>
      <c r="U60" s="82"/>
      <c r="V60" s="82"/>
      <c r="W60" s="82"/>
      <c r="X60" s="82"/>
      <c r="Y60" s="84"/>
      <c r="Z60" s="82"/>
      <c r="AA60" s="85"/>
      <c r="AB60" s="82"/>
      <c r="AC60" s="82"/>
      <c r="AD60" s="82"/>
      <c r="AE60" s="82"/>
      <c r="AF60" s="82"/>
      <c r="AG60" s="82"/>
      <c r="AH60" s="84">
        <v>4</v>
      </c>
      <c r="AI60" s="82">
        <v>1.9710000000000001</v>
      </c>
      <c r="AJ60" s="84"/>
      <c r="AK60" s="82"/>
      <c r="AL60" s="82"/>
      <c r="AM60" s="82"/>
      <c r="AN60" s="84"/>
      <c r="AO60" s="82"/>
      <c r="AP60" s="84"/>
      <c r="AQ60" s="82"/>
      <c r="AR60" s="84"/>
      <c r="AS60" s="82"/>
      <c r="AT60" s="82"/>
      <c r="AU60" s="82"/>
      <c r="AV60" s="84"/>
      <c r="AW60" s="82"/>
      <c r="AX60" s="82"/>
      <c r="AY60" s="82"/>
      <c r="AZ60" s="84"/>
      <c r="BA60" s="82"/>
      <c r="BB60" s="82"/>
      <c r="BC60" s="82"/>
      <c r="BD60" s="82"/>
      <c r="BE60" s="82"/>
      <c r="BF60" s="82"/>
      <c r="BG60" s="82"/>
      <c r="BH60" s="82"/>
      <c r="BI60" s="82"/>
      <c r="BJ60" s="84"/>
      <c r="BK60" s="82"/>
      <c r="BL60" s="84"/>
      <c r="BM60" s="82"/>
      <c r="BN60" s="82"/>
      <c r="BO60" s="82"/>
      <c r="BP60" s="84"/>
      <c r="BQ60" s="82"/>
      <c r="BR60" s="84"/>
      <c r="BS60" s="82"/>
      <c r="BT60" s="82"/>
      <c r="BU60" s="82"/>
      <c r="BV60" s="82">
        <v>5.7389999999999999</v>
      </c>
      <c r="BW60" s="86" t="s">
        <v>1070</v>
      </c>
    </row>
    <row r="61" spans="1:75" x14ac:dyDescent="0.25">
      <c r="A61" s="39">
        <v>59</v>
      </c>
      <c r="B61" s="39">
        <v>1</v>
      </c>
      <c r="C61" s="37" t="s">
        <v>525</v>
      </c>
      <c r="D61" s="40">
        <f>февраль!D61-март!E61</f>
        <v>356.11966245410622</v>
      </c>
      <c r="E61" s="40">
        <f t="shared" si="0"/>
        <v>0</v>
      </c>
      <c r="F61" s="36"/>
      <c r="G61" s="36"/>
      <c r="H61" s="36"/>
      <c r="I61" s="27"/>
      <c r="J61" s="36"/>
      <c r="K61" s="36"/>
      <c r="L61" s="36"/>
      <c r="M61" s="36"/>
      <c r="N61" s="36"/>
      <c r="O61" s="29"/>
      <c r="P61" s="36"/>
      <c r="Q61" s="29"/>
      <c r="R61" s="36"/>
      <c r="S61" s="36"/>
      <c r="T61" s="36"/>
      <c r="U61" s="36"/>
      <c r="V61" s="36"/>
      <c r="W61" s="36"/>
      <c r="X61" s="36"/>
      <c r="Y61" s="29"/>
      <c r="Z61" s="36"/>
      <c r="AA61" s="66"/>
      <c r="AB61" s="36"/>
      <c r="AC61" s="36"/>
      <c r="AD61" s="36"/>
      <c r="AE61" s="36"/>
      <c r="AF61" s="36"/>
      <c r="AG61" s="36"/>
      <c r="AH61" s="29"/>
      <c r="AI61" s="36"/>
      <c r="AJ61" s="29"/>
      <c r="AK61" s="36"/>
      <c r="AL61" s="36"/>
      <c r="AM61" s="36"/>
      <c r="AN61" s="29"/>
      <c r="AO61" s="36"/>
      <c r="AP61" s="29"/>
      <c r="AQ61" s="36"/>
      <c r="AR61" s="29"/>
      <c r="AS61" s="36"/>
      <c r="AT61" s="36"/>
      <c r="AU61" s="36"/>
      <c r="AV61" s="29"/>
      <c r="AW61" s="36"/>
      <c r="AX61" s="36"/>
      <c r="AY61" s="36"/>
      <c r="AZ61" s="29"/>
      <c r="BA61" s="36"/>
      <c r="BB61" s="36"/>
      <c r="BC61" s="36"/>
      <c r="BD61" s="36"/>
      <c r="BE61" s="36"/>
      <c r="BF61" s="36"/>
      <c r="BG61" s="36"/>
      <c r="BH61" s="36"/>
      <c r="BI61" s="36"/>
      <c r="BJ61" s="29"/>
      <c r="BK61" s="36"/>
      <c r="BL61" s="29"/>
      <c r="BM61" s="36"/>
      <c r="BN61" s="36"/>
      <c r="BO61" s="36"/>
      <c r="BP61" s="29"/>
      <c r="BQ61" s="36"/>
      <c r="BR61" s="29"/>
      <c r="BS61" s="36"/>
      <c r="BT61" s="36"/>
      <c r="BU61" s="36"/>
      <c r="BV61" s="36"/>
    </row>
    <row r="62" spans="1:75" s="86" customFormat="1" x14ac:dyDescent="0.25">
      <c r="A62" s="79">
        <v>60</v>
      </c>
      <c r="B62" s="79">
        <v>1</v>
      </c>
      <c r="C62" s="80" t="s">
        <v>526</v>
      </c>
      <c r="D62" s="40">
        <f>февраль!D62-март!E62</f>
        <v>82.232830821255973</v>
      </c>
      <c r="E62" s="81">
        <f t="shared" si="0"/>
        <v>4.5019999999999998</v>
      </c>
      <c r="F62" s="82"/>
      <c r="G62" s="82"/>
      <c r="H62" s="82"/>
      <c r="I62" s="83"/>
      <c r="J62" s="82"/>
      <c r="K62" s="82"/>
      <c r="L62" s="82"/>
      <c r="M62" s="82"/>
      <c r="N62" s="82"/>
      <c r="O62" s="84"/>
      <c r="P62" s="82"/>
      <c r="Q62" s="84"/>
      <c r="R62" s="82"/>
      <c r="S62" s="82"/>
      <c r="T62" s="82"/>
      <c r="U62" s="82"/>
      <c r="V62" s="82"/>
      <c r="W62" s="82"/>
      <c r="X62" s="82"/>
      <c r="Y62" s="84"/>
      <c r="Z62" s="82"/>
      <c r="AA62" s="85"/>
      <c r="AB62" s="82"/>
      <c r="AC62" s="82"/>
      <c r="AD62" s="82"/>
      <c r="AE62" s="82"/>
      <c r="AF62" s="82"/>
      <c r="AG62" s="82"/>
      <c r="AH62" s="84"/>
      <c r="AI62" s="82"/>
      <c r="AJ62" s="84"/>
      <c r="AK62" s="82"/>
      <c r="AL62" s="82"/>
      <c r="AM62" s="82"/>
      <c r="AN62" s="84"/>
      <c r="AO62" s="82"/>
      <c r="AP62" s="84"/>
      <c r="AQ62" s="82"/>
      <c r="AR62" s="84"/>
      <c r="AS62" s="82"/>
      <c r="AT62" s="82"/>
      <c r="AU62" s="82"/>
      <c r="AV62" s="84"/>
      <c r="AW62" s="82"/>
      <c r="AX62" s="82"/>
      <c r="AY62" s="82"/>
      <c r="AZ62" s="84"/>
      <c r="BA62" s="82"/>
      <c r="BB62" s="82"/>
      <c r="BC62" s="82"/>
      <c r="BD62" s="82"/>
      <c r="BE62" s="82"/>
      <c r="BF62" s="82"/>
      <c r="BG62" s="82"/>
      <c r="BH62" s="82"/>
      <c r="BI62" s="82"/>
      <c r="BJ62" s="84"/>
      <c r="BK62" s="82"/>
      <c r="BL62" s="84"/>
      <c r="BM62" s="82"/>
      <c r="BN62" s="82"/>
      <c r="BO62" s="82"/>
      <c r="BP62" s="84"/>
      <c r="BQ62" s="82"/>
      <c r="BR62" s="84"/>
      <c r="BS62" s="82"/>
      <c r="BT62" s="82"/>
      <c r="BU62" s="82"/>
      <c r="BV62" s="82">
        <v>4.5019999999999998</v>
      </c>
      <c r="BW62" s="86" t="s">
        <v>1070</v>
      </c>
    </row>
    <row r="63" spans="1:75" x14ac:dyDescent="0.25">
      <c r="A63" s="39">
        <v>61</v>
      </c>
      <c r="B63" s="39">
        <v>1</v>
      </c>
      <c r="C63" s="37" t="s">
        <v>527</v>
      </c>
      <c r="D63" s="40">
        <f>февраль!D63-март!E63</f>
        <v>324.42636614492756</v>
      </c>
      <c r="E63" s="40">
        <f t="shared" si="0"/>
        <v>0</v>
      </c>
      <c r="F63" s="36"/>
      <c r="G63" s="36"/>
      <c r="H63" s="36"/>
      <c r="I63" s="27"/>
      <c r="J63" s="36"/>
      <c r="K63" s="36"/>
      <c r="L63" s="36"/>
      <c r="M63" s="36"/>
      <c r="N63" s="36"/>
      <c r="O63" s="29"/>
      <c r="P63" s="36"/>
      <c r="Q63" s="29"/>
      <c r="R63" s="36"/>
      <c r="S63" s="36"/>
      <c r="T63" s="36"/>
      <c r="U63" s="36"/>
      <c r="V63" s="36"/>
      <c r="W63" s="36"/>
      <c r="X63" s="36"/>
      <c r="Y63" s="29"/>
      <c r="Z63" s="36"/>
      <c r="AA63" s="66"/>
      <c r="AB63" s="36"/>
      <c r="AC63" s="36"/>
      <c r="AD63" s="36"/>
      <c r="AE63" s="36"/>
      <c r="AF63" s="36"/>
      <c r="AG63" s="36"/>
      <c r="AH63" s="29"/>
      <c r="AI63" s="36"/>
      <c r="AJ63" s="29"/>
      <c r="AK63" s="36"/>
      <c r="AL63" s="36"/>
      <c r="AM63" s="36"/>
      <c r="AN63" s="29"/>
      <c r="AO63" s="36"/>
      <c r="AP63" s="29"/>
      <c r="AQ63" s="36"/>
      <c r="AR63" s="29"/>
      <c r="AS63" s="36"/>
      <c r="AT63" s="36"/>
      <c r="AU63" s="36"/>
      <c r="AV63" s="29"/>
      <c r="AW63" s="36"/>
      <c r="AX63" s="36"/>
      <c r="AY63" s="36"/>
      <c r="AZ63" s="29"/>
      <c r="BA63" s="36"/>
      <c r="BB63" s="36"/>
      <c r="BC63" s="36"/>
      <c r="BD63" s="36"/>
      <c r="BE63" s="36"/>
      <c r="BF63" s="36"/>
      <c r="BG63" s="36"/>
      <c r="BH63" s="36"/>
      <c r="BI63" s="36"/>
      <c r="BJ63" s="29"/>
      <c r="BK63" s="36"/>
      <c r="BL63" s="29"/>
      <c r="BM63" s="36"/>
      <c r="BN63" s="36"/>
      <c r="BO63" s="36"/>
      <c r="BP63" s="29"/>
      <c r="BQ63" s="36"/>
      <c r="BR63" s="29"/>
      <c r="BS63" s="36"/>
      <c r="BT63" s="36"/>
      <c r="BU63" s="36"/>
      <c r="BV63" s="36"/>
    </row>
    <row r="64" spans="1:75" x14ac:dyDescent="0.25">
      <c r="A64" s="39">
        <v>62</v>
      </c>
      <c r="B64" s="39">
        <v>1</v>
      </c>
      <c r="C64" s="37" t="s">
        <v>528</v>
      </c>
      <c r="D64" s="40">
        <f>февраль!D64-март!E64</f>
        <v>426.43305019323668</v>
      </c>
      <c r="E64" s="40">
        <f t="shared" si="0"/>
        <v>0</v>
      </c>
      <c r="F64" s="36"/>
      <c r="G64" s="36"/>
      <c r="H64" s="36"/>
      <c r="I64" s="27"/>
      <c r="J64" s="36"/>
      <c r="K64" s="36"/>
      <c r="L64" s="36"/>
      <c r="M64" s="36"/>
      <c r="N64" s="36"/>
      <c r="O64" s="29"/>
      <c r="P64" s="36"/>
      <c r="Q64" s="29"/>
      <c r="R64" s="36"/>
      <c r="S64" s="36"/>
      <c r="T64" s="36"/>
      <c r="U64" s="36"/>
      <c r="V64" s="36"/>
      <c r="W64" s="36"/>
      <c r="X64" s="36"/>
      <c r="Y64" s="29"/>
      <c r="Z64" s="36"/>
      <c r="AA64" s="66"/>
      <c r="AB64" s="36"/>
      <c r="AC64" s="36"/>
      <c r="AD64" s="36"/>
      <c r="AE64" s="36"/>
      <c r="AF64" s="36"/>
      <c r="AG64" s="36"/>
      <c r="AH64" s="29"/>
      <c r="AI64" s="36"/>
      <c r="AJ64" s="29"/>
      <c r="AK64" s="36"/>
      <c r="AL64" s="36"/>
      <c r="AM64" s="36"/>
      <c r="AN64" s="29"/>
      <c r="AO64" s="36"/>
      <c r="AP64" s="29"/>
      <c r="AQ64" s="36"/>
      <c r="AR64" s="29"/>
      <c r="AS64" s="36"/>
      <c r="AT64" s="36"/>
      <c r="AU64" s="36"/>
      <c r="AV64" s="29"/>
      <c r="AW64" s="36"/>
      <c r="AX64" s="36"/>
      <c r="AY64" s="36"/>
      <c r="AZ64" s="29"/>
      <c r="BA64" s="36"/>
      <c r="BB64" s="36"/>
      <c r="BC64" s="36"/>
      <c r="BD64" s="36"/>
      <c r="BE64" s="36"/>
      <c r="BF64" s="36"/>
      <c r="BG64" s="36"/>
      <c r="BH64" s="36"/>
      <c r="BI64" s="36"/>
      <c r="BJ64" s="29"/>
      <c r="BK64" s="36"/>
      <c r="BL64" s="29"/>
      <c r="BM64" s="36"/>
      <c r="BN64" s="36"/>
      <c r="BO64" s="36"/>
      <c r="BP64" s="29"/>
      <c r="BQ64" s="36"/>
      <c r="BR64" s="29"/>
      <c r="BS64" s="36"/>
      <c r="BT64" s="36"/>
      <c r="BU64" s="36"/>
      <c r="BV64" s="36"/>
    </row>
    <row r="65" spans="1:75" s="86" customFormat="1" x14ac:dyDescent="0.25">
      <c r="A65" s="79">
        <v>63</v>
      </c>
      <c r="B65" s="79">
        <v>1</v>
      </c>
      <c r="C65" s="80" t="s">
        <v>529</v>
      </c>
      <c r="D65" s="40">
        <f>февраль!D65-март!E65</f>
        <v>424.31773331207734</v>
      </c>
      <c r="E65" s="81">
        <f t="shared" si="0"/>
        <v>2.085</v>
      </c>
      <c r="F65" s="82"/>
      <c r="G65" s="82"/>
      <c r="H65" s="82"/>
      <c r="I65" s="83"/>
      <c r="J65" s="82"/>
      <c r="K65" s="82"/>
      <c r="L65" s="82"/>
      <c r="M65" s="82"/>
      <c r="N65" s="82"/>
      <c r="O65" s="84"/>
      <c r="P65" s="82"/>
      <c r="Q65" s="84"/>
      <c r="R65" s="82"/>
      <c r="S65" s="82"/>
      <c r="T65" s="82"/>
      <c r="U65" s="82"/>
      <c r="V65" s="82"/>
      <c r="W65" s="82"/>
      <c r="X65" s="82"/>
      <c r="Y65" s="84"/>
      <c r="Z65" s="82"/>
      <c r="AA65" s="85"/>
      <c r="AB65" s="82"/>
      <c r="AC65" s="82"/>
      <c r="AD65" s="82"/>
      <c r="AE65" s="82"/>
      <c r="AF65" s="82"/>
      <c r="AG65" s="82"/>
      <c r="AH65" s="84"/>
      <c r="AI65" s="82"/>
      <c r="AJ65" s="84"/>
      <c r="AK65" s="82"/>
      <c r="AL65" s="82"/>
      <c r="AM65" s="82"/>
      <c r="AN65" s="84"/>
      <c r="AO65" s="82"/>
      <c r="AP65" s="84"/>
      <c r="AQ65" s="82"/>
      <c r="AR65" s="84"/>
      <c r="AS65" s="82"/>
      <c r="AT65" s="82"/>
      <c r="AU65" s="82"/>
      <c r="AV65" s="84"/>
      <c r="AW65" s="82"/>
      <c r="AX65" s="82"/>
      <c r="AY65" s="82"/>
      <c r="AZ65" s="84"/>
      <c r="BA65" s="82"/>
      <c r="BB65" s="82"/>
      <c r="BC65" s="82"/>
      <c r="BD65" s="82"/>
      <c r="BE65" s="82"/>
      <c r="BF65" s="82"/>
      <c r="BG65" s="82"/>
      <c r="BH65" s="82"/>
      <c r="BI65" s="82"/>
      <c r="BJ65" s="84"/>
      <c r="BK65" s="82"/>
      <c r="BL65" s="84"/>
      <c r="BM65" s="82"/>
      <c r="BN65" s="82"/>
      <c r="BO65" s="82"/>
      <c r="BP65" s="84"/>
      <c r="BQ65" s="82"/>
      <c r="BR65" s="84"/>
      <c r="BS65" s="82"/>
      <c r="BT65" s="82"/>
      <c r="BU65" s="82"/>
      <c r="BV65" s="82">
        <v>2.085</v>
      </c>
      <c r="BW65" s="86" t="s">
        <v>1070</v>
      </c>
    </row>
    <row r="66" spans="1:75" s="86" customFormat="1" x14ac:dyDescent="0.25">
      <c r="A66" s="79">
        <v>64</v>
      </c>
      <c r="B66" s="79">
        <v>1</v>
      </c>
      <c r="C66" s="80" t="s">
        <v>530</v>
      </c>
      <c r="D66" s="40">
        <f>февраль!D66-март!E66</f>
        <v>775.97051019323669</v>
      </c>
      <c r="E66" s="81">
        <f t="shared" si="0"/>
        <v>12.59</v>
      </c>
      <c r="F66" s="82"/>
      <c r="G66" s="82"/>
      <c r="H66" s="82"/>
      <c r="I66" s="83"/>
      <c r="J66" s="82"/>
      <c r="K66" s="82"/>
      <c r="L66" s="82"/>
      <c r="M66" s="82"/>
      <c r="N66" s="82"/>
      <c r="O66" s="84"/>
      <c r="P66" s="82"/>
      <c r="Q66" s="84"/>
      <c r="R66" s="82"/>
      <c r="S66" s="82"/>
      <c r="T66" s="82"/>
      <c r="U66" s="82"/>
      <c r="V66" s="82"/>
      <c r="W66" s="82"/>
      <c r="X66" s="82"/>
      <c r="Y66" s="84"/>
      <c r="Z66" s="82"/>
      <c r="AA66" s="85"/>
      <c r="AB66" s="82"/>
      <c r="AC66" s="82"/>
      <c r="AD66" s="82"/>
      <c r="AE66" s="82"/>
      <c r="AF66" s="82"/>
      <c r="AG66" s="82"/>
      <c r="AH66" s="84"/>
      <c r="AI66" s="82"/>
      <c r="AJ66" s="84"/>
      <c r="AK66" s="82"/>
      <c r="AL66" s="82"/>
      <c r="AM66" s="82"/>
      <c r="AN66" s="84"/>
      <c r="AO66" s="82"/>
      <c r="AP66" s="84"/>
      <c r="AQ66" s="82"/>
      <c r="AR66" s="84"/>
      <c r="AS66" s="82"/>
      <c r="AT66" s="82"/>
      <c r="AU66" s="82"/>
      <c r="AV66" s="84"/>
      <c r="AW66" s="82"/>
      <c r="AX66" s="82"/>
      <c r="AY66" s="82"/>
      <c r="AZ66" s="84"/>
      <c r="BA66" s="82"/>
      <c r="BB66" s="82"/>
      <c r="BC66" s="82"/>
      <c r="BD66" s="82"/>
      <c r="BE66" s="82"/>
      <c r="BF66" s="82"/>
      <c r="BG66" s="82"/>
      <c r="BH66" s="82"/>
      <c r="BI66" s="82"/>
      <c r="BJ66" s="84"/>
      <c r="BK66" s="82"/>
      <c r="BL66" s="84"/>
      <c r="BM66" s="82"/>
      <c r="BN66" s="82"/>
      <c r="BO66" s="82"/>
      <c r="BP66" s="84"/>
      <c r="BQ66" s="82"/>
      <c r="BR66" s="84"/>
      <c r="BS66" s="82"/>
      <c r="BT66" s="82"/>
      <c r="BU66" s="82"/>
      <c r="BV66" s="82">
        <v>12.59</v>
      </c>
      <c r="BW66" s="86" t="s">
        <v>1070</v>
      </c>
    </row>
    <row r="67" spans="1:75" x14ac:dyDescent="0.25">
      <c r="A67" s="39">
        <v>65</v>
      </c>
      <c r="B67" s="39">
        <v>1</v>
      </c>
      <c r="C67" s="37" t="s">
        <v>531</v>
      </c>
      <c r="D67" s="40">
        <f>февраль!D67-март!E67</f>
        <v>-898.42314038647351</v>
      </c>
      <c r="E67" s="40">
        <f t="shared" si="0"/>
        <v>0</v>
      </c>
      <c r="F67" s="36"/>
      <c r="G67" s="36"/>
      <c r="H67" s="36"/>
      <c r="I67" s="27"/>
      <c r="J67" s="36"/>
      <c r="K67" s="36"/>
      <c r="L67" s="36"/>
      <c r="M67" s="36"/>
      <c r="N67" s="36"/>
      <c r="O67" s="29"/>
      <c r="P67" s="36"/>
      <c r="Q67" s="29"/>
      <c r="R67" s="36"/>
      <c r="S67" s="36"/>
      <c r="T67" s="36"/>
      <c r="U67" s="36"/>
      <c r="V67" s="36"/>
      <c r="W67" s="36"/>
      <c r="X67" s="36"/>
      <c r="Y67" s="29"/>
      <c r="Z67" s="36"/>
      <c r="AA67" s="66"/>
      <c r="AB67" s="36"/>
      <c r="AC67" s="36"/>
      <c r="AD67" s="36"/>
      <c r="AE67" s="36"/>
      <c r="AF67" s="36"/>
      <c r="AG67" s="36"/>
      <c r="AH67" s="29"/>
      <c r="AI67" s="36"/>
      <c r="AJ67" s="29"/>
      <c r="AK67" s="36"/>
      <c r="AL67" s="36"/>
      <c r="AM67" s="36"/>
      <c r="AN67" s="29"/>
      <c r="AO67" s="36"/>
      <c r="AP67" s="29"/>
      <c r="AQ67" s="36"/>
      <c r="AR67" s="29"/>
      <c r="AS67" s="36"/>
      <c r="AT67" s="36"/>
      <c r="AU67" s="36"/>
      <c r="AV67" s="29"/>
      <c r="AW67" s="36"/>
      <c r="AX67" s="36"/>
      <c r="AY67" s="36"/>
      <c r="AZ67" s="29"/>
      <c r="BA67" s="36"/>
      <c r="BB67" s="36"/>
      <c r="BC67" s="36"/>
      <c r="BD67" s="36"/>
      <c r="BE67" s="36"/>
      <c r="BF67" s="36"/>
      <c r="BG67" s="36"/>
      <c r="BH67" s="36"/>
      <c r="BI67" s="36"/>
      <c r="BJ67" s="29"/>
      <c r="BK67" s="36"/>
      <c r="BL67" s="29"/>
      <c r="BM67" s="36"/>
      <c r="BN67" s="36"/>
      <c r="BO67" s="36"/>
      <c r="BP67" s="29"/>
      <c r="BQ67" s="36"/>
      <c r="BR67" s="29"/>
      <c r="BS67" s="36"/>
      <c r="BT67" s="36"/>
      <c r="BU67" s="36"/>
      <c r="BV67" s="36"/>
    </row>
    <row r="68" spans="1:75" x14ac:dyDescent="0.25">
      <c r="A68" s="39">
        <v>66</v>
      </c>
      <c r="B68" s="39">
        <v>1</v>
      </c>
      <c r="C68" s="37" t="s">
        <v>532</v>
      </c>
      <c r="D68" s="40">
        <f>февраль!D68-март!E68</f>
        <v>96.398126705314013</v>
      </c>
      <c r="E68" s="40">
        <f t="shared" ref="E68:E131" si="1">G68+H68+J68+L68+N68+P68+R68+T68+V68+X68+Z68+AC68+AE68+AG68+AI68+AK68+AM68+AO68+AQ68+AS68+AU68+AW68+AY68+BA68+BC68+BE68+BG68+BI68+BK68+BM68+BO68+BQ68+BS68+BU68+BV68</f>
        <v>0</v>
      </c>
      <c r="F68" s="36"/>
      <c r="G68" s="36"/>
      <c r="H68" s="36"/>
      <c r="I68" s="27"/>
      <c r="J68" s="36"/>
      <c r="K68" s="36"/>
      <c r="L68" s="36"/>
      <c r="M68" s="36"/>
      <c r="N68" s="36"/>
      <c r="O68" s="29"/>
      <c r="P68" s="36"/>
      <c r="Q68" s="29"/>
      <c r="R68" s="36"/>
      <c r="S68" s="36"/>
      <c r="T68" s="36"/>
      <c r="U68" s="36"/>
      <c r="V68" s="36"/>
      <c r="W68" s="36"/>
      <c r="X68" s="36"/>
      <c r="Y68" s="29"/>
      <c r="Z68" s="36"/>
      <c r="AA68" s="66"/>
      <c r="AB68" s="36"/>
      <c r="AC68" s="36"/>
      <c r="AD68" s="36"/>
      <c r="AE68" s="36"/>
      <c r="AF68" s="36"/>
      <c r="AG68" s="36"/>
      <c r="AH68" s="29"/>
      <c r="AI68" s="36"/>
      <c r="AJ68" s="29"/>
      <c r="AK68" s="36"/>
      <c r="AL68" s="36"/>
      <c r="AM68" s="36"/>
      <c r="AN68" s="29"/>
      <c r="AO68" s="36"/>
      <c r="AP68" s="29"/>
      <c r="AQ68" s="36"/>
      <c r="AR68" s="29"/>
      <c r="AS68" s="36"/>
      <c r="AT68" s="36"/>
      <c r="AU68" s="36"/>
      <c r="AV68" s="29"/>
      <c r="AW68" s="36"/>
      <c r="AX68" s="36"/>
      <c r="AY68" s="36"/>
      <c r="AZ68" s="29"/>
      <c r="BA68" s="36"/>
      <c r="BB68" s="36"/>
      <c r="BC68" s="36"/>
      <c r="BD68" s="36"/>
      <c r="BE68" s="36"/>
      <c r="BF68" s="36"/>
      <c r="BG68" s="36"/>
      <c r="BH68" s="36"/>
      <c r="BI68" s="36"/>
      <c r="BJ68" s="29"/>
      <c r="BK68" s="36"/>
      <c r="BL68" s="29"/>
      <c r="BM68" s="36"/>
      <c r="BN68" s="36"/>
      <c r="BO68" s="36"/>
      <c r="BP68" s="29"/>
      <c r="BQ68" s="36"/>
      <c r="BR68" s="29"/>
      <c r="BS68" s="36"/>
      <c r="BT68" s="36"/>
      <c r="BU68" s="36"/>
      <c r="BV68" s="36"/>
    </row>
    <row r="69" spans="1:75" s="86" customFormat="1" x14ac:dyDescent="0.25">
      <c r="A69" s="79">
        <v>67</v>
      </c>
      <c r="B69" s="79">
        <v>1</v>
      </c>
      <c r="C69" s="80" t="s">
        <v>533</v>
      </c>
      <c r="D69" s="40">
        <f>февраль!D69-март!E69</f>
        <v>566.50046661835745</v>
      </c>
      <c r="E69" s="81">
        <f t="shared" si="1"/>
        <v>1.722</v>
      </c>
      <c r="F69" s="82"/>
      <c r="G69" s="82"/>
      <c r="H69" s="82"/>
      <c r="I69" s="83"/>
      <c r="J69" s="82"/>
      <c r="K69" s="82"/>
      <c r="L69" s="82"/>
      <c r="M69" s="82"/>
      <c r="N69" s="82"/>
      <c r="O69" s="84"/>
      <c r="P69" s="82"/>
      <c r="Q69" s="84"/>
      <c r="R69" s="82"/>
      <c r="S69" s="82"/>
      <c r="T69" s="82"/>
      <c r="U69" s="82"/>
      <c r="V69" s="82"/>
      <c r="W69" s="82"/>
      <c r="X69" s="82"/>
      <c r="Y69" s="84"/>
      <c r="Z69" s="82"/>
      <c r="AA69" s="85"/>
      <c r="AB69" s="82"/>
      <c r="AC69" s="82"/>
      <c r="AD69" s="82"/>
      <c r="AE69" s="82"/>
      <c r="AF69" s="82"/>
      <c r="AG69" s="82"/>
      <c r="AH69" s="84"/>
      <c r="AI69" s="82"/>
      <c r="AJ69" s="84"/>
      <c r="AK69" s="82"/>
      <c r="AL69" s="82"/>
      <c r="AM69" s="82"/>
      <c r="AN69" s="84"/>
      <c r="AO69" s="82"/>
      <c r="AP69" s="84"/>
      <c r="AQ69" s="82"/>
      <c r="AR69" s="84"/>
      <c r="AS69" s="82"/>
      <c r="AT69" s="82"/>
      <c r="AU69" s="82"/>
      <c r="AV69" s="84"/>
      <c r="AW69" s="82"/>
      <c r="AX69" s="82"/>
      <c r="AY69" s="82"/>
      <c r="AZ69" s="84"/>
      <c r="BA69" s="82"/>
      <c r="BB69" s="82"/>
      <c r="BC69" s="82"/>
      <c r="BD69" s="82"/>
      <c r="BE69" s="82"/>
      <c r="BF69" s="82"/>
      <c r="BG69" s="82"/>
      <c r="BH69" s="82"/>
      <c r="BI69" s="82"/>
      <c r="BJ69" s="84"/>
      <c r="BK69" s="82"/>
      <c r="BL69" s="84"/>
      <c r="BM69" s="82"/>
      <c r="BN69" s="82"/>
      <c r="BO69" s="82"/>
      <c r="BP69" s="84"/>
      <c r="BQ69" s="82"/>
      <c r="BR69" s="84"/>
      <c r="BS69" s="82"/>
      <c r="BT69" s="82"/>
      <c r="BU69" s="82"/>
      <c r="BV69" s="82">
        <v>1.722</v>
      </c>
      <c r="BW69" s="86" t="s">
        <v>1070</v>
      </c>
    </row>
    <row r="70" spans="1:75" x14ac:dyDescent="0.25">
      <c r="A70" s="39">
        <v>68</v>
      </c>
      <c r="B70" s="39">
        <v>1</v>
      </c>
      <c r="C70" s="37" t="s">
        <v>534</v>
      </c>
      <c r="D70" s="40">
        <f>февраль!D70-март!E70</f>
        <v>-207.42770817391309</v>
      </c>
      <c r="E70" s="40">
        <f t="shared" si="1"/>
        <v>0</v>
      </c>
      <c r="F70" s="36"/>
      <c r="G70" s="36"/>
      <c r="H70" s="36"/>
      <c r="I70" s="27"/>
      <c r="J70" s="36"/>
      <c r="K70" s="36"/>
      <c r="L70" s="36"/>
      <c r="M70" s="36"/>
      <c r="N70" s="36"/>
      <c r="O70" s="29"/>
      <c r="P70" s="36"/>
      <c r="Q70" s="29"/>
      <c r="R70" s="36"/>
      <c r="S70" s="36"/>
      <c r="T70" s="36"/>
      <c r="U70" s="36"/>
      <c r="V70" s="36"/>
      <c r="W70" s="36"/>
      <c r="X70" s="36"/>
      <c r="Y70" s="29"/>
      <c r="Z70" s="36"/>
      <c r="AA70" s="66"/>
      <c r="AB70" s="36"/>
      <c r="AC70" s="36"/>
      <c r="AD70" s="36"/>
      <c r="AE70" s="36"/>
      <c r="AF70" s="36"/>
      <c r="AG70" s="36"/>
      <c r="AH70" s="29"/>
      <c r="AI70" s="36"/>
      <c r="AJ70" s="29"/>
      <c r="AK70" s="36"/>
      <c r="AL70" s="36"/>
      <c r="AM70" s="36"/>
      <c r="AN70" s="29"/>
      <c r="AO70" s="36"/>
      <c r="AP70" s="29"/>
      <c r="AQ70" s="36"/>
      <c r="AR70" s="29"/>
      <c r="AS70" s="36"/>
      <c r="AT70" s="36"/>
      <c r="AU70" s="36"/>
      <c r="AV70" s="29"/>
      <c r="AW70" s="36"/>
      <c r="AX70" s="36"/>
      <c r="AY70" s="36"/>
      <c r="AZ70" s="29"/>
      <c r="BA70" s="36"/>
      <c r="BB70" s="36"/>
      <c r="BC70" s="36"/>
      <c r="BD70" s="36"/>
      <c r="BE70" s="36"/>
      <c r="BF70" s="36"/>
      <c r="BG70" s="36"/>
      <c r="BH70" s="36"/>
      <c r="BI70" s="36"/>
      <c r="BJ70" s="29"/>
      <c r="BK70" s="36"/>
      <c r="BL70" s="29"/>
      <c r="BM70" s="36"/>
      <c r="BN70" s="36"/>
      <c r="BO70" s="36"/>
      <c r="BP70" s="29"/>
      <c r="BQ70" s="36"/>
      <c r="BR70" s="29"/>
      <c r="BS70" s="36"/>
      <c r="BT70" s="36"/>
      <c r="BU70" s="36"/>
      <c r="BV70" s="36"/>
    </row>
    <row r="71" spans="1:75" x14ac:dyDescent="0.25">
      <c r="A71" s="39">
        <v>69</v>
      </c>
      <c r="B71" s="39">
        <v>1</v>
      </c>
      <c r="C71" s="37" t="s">
        <v>535</v>
      </c>
      <c r="D71" s="40">
        <f>февраль!D71-март!E71</f>
        <v>13.520011739130435</v>
      </c>
      <c r="E71" s="40">
        <f t="shared" si="1"/>
        <v>0</v>
      </c>
      <c r="F71" s="36"/>
      <c r="G71" s="36"/>
      <c r="H71" s="36"/>
      <c r="I71" s="27"/>
      <c r="J71" s="36"/>
      <c r="K71" s="36"/>
      <c r="L71" s="36"/>
      <c r="M71" s="36"/>
      <c r="N71" s="36"/>
      <c r="O71" s="29"/>
      <c r="P71" s="36"/>
      <c r="Q71" s="29"/>
      <c r="R71" s="36"/>
      <c r="S71" s="36"/>
      <c r="T71" s="36"/>
      <c r="U71" s="36"/>
      <c r="V71" s="36"/>
      <c r="W71" s="36"/>
      <c r="X71" s="36"/>
      <c r="Y71" s="29"/>
      <c r="Z71" s="36"/>
      <c r="AA71" s="66"/>
      <c r="AB71" s="36"/>
      <c r="AC71" s="36"/>
      <c r="AD71" s="36"/>
      <c r="AE71" s="36"/>
      <c r="AF71" s="36"/>
      <c r="AG71" s="36"/>
      <c r="AH71" s="29"/>
      <c r="AI71" s="36"/>
      <c r="AJ71" s="29"/>
      <c r="AK71" s="36"/>
      <c r="AL71" s="36"/>
      <c r="AM71" s="36"/>
      <c r="AN71" s="29"/>
      <c r="AO71" s="36"/>
      <c r="AP71" s="29"/>
      <c r="AQ71" s="36"/>
      <c r="AR71" s="29"/>
      <c r="AS71" s="36"/>
      <c r="AT71" s="36"/>
      <c r="AU71" s="36"/>
      <c r="AV71" s="29"/>
      <c r="AW71" s="36"/>
      <c r="AX71" s="36"/>
      <c r="AY71" s="36"/>
      <c r="AZ71" s="29"/>
      <c r="BA71" s="36"/>
      <c r="BB71" s="36"/>
      <c r="BC71" s="36"/>
      <c r="BD71" s="36"/>
      <c r="BE71" s="36"/>
      <c r="BF71" s="36"/>
      <c r="BG71" s="36"/>
      <c r="BH71" s="36"/>
      <c r="BI71" s="36"/>
      <c r="BJ71" s="29"/>
      <c r="BK71" s="36"/>
      <c r="BL71" s="29"/>
      <c r="BM71" s="36"/>
      <c r="BN71" s="36"/>
      <c r="BO71" s="36"/>
      <c r="BP71" s="29"/>
      <c r="BQ71" s="36"/>
      <c r="BR71" s="29"/>
      <c r="BS71" s="36"/>
      <c r="BT71" s="36"/>
      <c r="BU71" s="36"/>
      <c r="BV71" s="36"/>
    </row>
    <row r="72" spans="1:75" x14ac:dyDescent="0.25">
      <c r="A72" s="39">
        <v>70</v>
      </c>
      <c r="B72" s="39">
        <v>1</v>
      </c>
      <c r="C72" s="37" t="s">
        <v>536</v>
      </c>
      <c r="D72" s="40">
        <f>февраль!D72-март!E72</f>
        <v>231.93786854106276</v>
      </c>
      <c r="E72" s="40">
        <f t="shared" si="1"/>
        <v>0</v>
      </c>
      <c r="F72" s="36"/>
      <c r="G72" s="36"/>
      <c r="H72" s="36"/>
      <c r="I72" s="27"/>
      <c r="J72" s="36"/>
      <c r="K72" s="36"/>
      <c r="L72" s="36"/>
      <c r="M72" s="36"/>
      <c r="N72" s="36"/>
      <c r="O72" s="29"/>
      <c r="P72" s="36"/>
      <c r="Q72" s="29"/>
      <c r="R72" s="36"/>
      <c r="S72" s="36"/>
      <c r="T72" s="36"/>
      <c r="U72" s="36"/>
      <c r="V72" s="36"/>
      <c r="W72" s="36"/>
      <c r="X72" s="36"/>
      <c r="Y72" s="29"/>
      <c r="Z72" s="36"/>
      <c r="AA72" s="66"/>
      <c r="AB72" s="36"/>
      <c r="AC72" s="36"/>
      <c r="AD72" s="36"/>
      <c r="AE72" s="36"/>
      <c r="AF72" s="36"/>
      <c r="AG72" s="36"/>
      <c r="AH72" s="29"/>
      <c r="AI72" s="36"/>
      <c r="AJ72" s="29"/>
      <c r="AK72" s="36"/>
      <c r="AL72" s="36"/>
      <c r="AM72" s="36"/>
      <c r="AN72" s="29"/>
      <c r="AO72" s="36"/>
      <c r="AP72" s="29"/>
      <c r="AQ72" s="36"/>
      <c r="AR72" s="29"/>
      <c r="AS72" s="36"/>
      <c r="AT72" s="36"/>
      <c r="AU72" s="36"/>
      <c r="AV72" s="29"/>
      <c r="AW72" s="36"/>
      <c r="AX72" s="36"/>
      <c r="AY72" s="36"/>
      <c r="AZ72" s="29"/>
      <c r="BA72" s="36"/>
      <c r="BB72" s="36"/>
      <c r="BC72" s="36"/>
      <c r="BD72" s="36"/>
      <c r="BE72" s="36"/>
      <c r="BF72" s="36"/>
      <c r="BG72" s="36"/>
      <c r="BH72" s="36"/>
      <c r="BI72" s="36"/>
      <c r="BJ72" s="29"/>
      <c r="BK72" s="36"/>
      <c r="BL72" s="29"/>
      <c r="BM72" s="36"/>
      <c r="BN72" s="36"/>
      <c r="BO72" s="36"/>
      <c r="BP72" s="29"/>
      <c r="BQ72" s="36"/>
      <c r="BR72" s="29"/>
      <c r="BS72" s="36"/>
      <c r="BT72" s="36"/>
      <c r="BU72" s="36"/>
      <c r="BV72" s="36"/>
    </row>
    <row r="73" spans="1:75" s="86" customFormat="1" x14ac:dyDescent="0.25">
      <c r="A73" s="79">
        <v>71</v>
      </c>
      <c r="B73" s="79">
        <v>1</v>
      </c>
      <c r="C73" s="80" t="s">
        <v>537</v>
      </c>
      <c r="D73" s="40">
        <f>февраль!D73-март!E73</f>
        <v>1469.1948049758453</v>
      </c>
      <c r="E73" s="81">
        <f t="shared" si="1"/>
        <v>2.9950000000000001</v>
      </c>
      <c r="F73" s="82"/>
      <c r="G73" s="82"/>
      <c r="H73" s="82"/>
      <c r="I73" s="83"/>
      <c r="J73" s="82"/>
      <c r="K73" s="82"/>
      <c r="L73" s="82"/>
      <c r="M73" s="82"/>
      <c r="N73" s="82"/>
      <c r="O73" s="84"/>
      <c r="P73" s="82"/>
      <c r="Q73" s="84"/>
      <c r="R73" s="82"/>
      <c r="S73" s="82"/>
      <c r="T73" s="82"/>
      <c r="U73" s="82"/>
      <c r="V73" s="82"/>
      <c r="W73" s="82"/>
      <c r="X73" s="82"/>
      <c r="Y73" s="84"/>
      <c r="Z73" s="82"/>
      <c r="AA73" s="85"/>
      <c r="AB73" s="82"/>
      <c r="AC73" s="82"/>
      <c r="AD73" s="82"/>
      <c r="AE73" s="82"/>
      <c r="AF73" s="82"/>
      <c r="AG73" s="82"/>
      <c r="AH73" s="84"/>
      <c r="AI73" s="82"/>
      <c r="AJ73" s="84"/>
      <c r="AK73" s="82"/>
      <c r="AL73" s="82"/>
      <c r="AM73" s="82"/>
      <c r="AN73" s="84"/>
      <c r="AO73" s="82"/>
      <c r="AP73" s="84"/>
      <c r="AQ73" s="82"/>
      <c r="AR73" s="84"/>
      <c r="AS73" s="82"/>
      <c r="AT73" s="82"/>
      <c r="AU73" s="82"/>
      <c r="AV73" s="84"/>
      <c r="AW73" s="82"/>
      <c r="AX73" s="82"/>
      <c r="AY73" s="82"/>
      <c r="AZ73" s="84"/>
      <c r="BA73" s="82"/>
      <c r="BB73" s="82"/>
      <c r="BC73" s="82"/>
      <c r="BD73" s="82"/>
      <c r="BE73" s="82"/>
      <c r="BF73" s="82"/>
      <c r="BG73" s="82"/>
      <c r="BH73" s="82"/>
      <c r="BI73" s="82"/>
      <c r="BJ73" s="84"/>
      <c r="BK73" s="82"/>
      <c r="BL73" s="84"/>
      <c r="BM73" s="82"/>
      <c r="BN73" s="82"/>
      <c r="BO73" s="82"/>
      <c r="BP73" s="84"/>
      <c r="BQ73" s="82"/>
      <c r="BR73" s="84"/>
      <c r="BS73" s="82"/>
      <c r="BT73" s="82"/>
      <c r="BU73" s="82"/>
      <c r="BV73" s="82">
        <v>2.9950000000000001</v>
      </c>
      <c r="BW73" s="86" t="s">
        <v>1070</v>
      </c>
    </row>
    <row r="74" spans="1:75" x14ac:dyDescent="0.25">
      <c r="A74" s="39">
        <v>72</v>
      </c>
      <c r="B74" s="39">
        <v>1</v>
      </c>
      <c r="C74" s="37" t="s">
        <v>538</v>
      </c>
      <c r="D74" s="40">
        <f>февраль!D74-март!E74</f>
        <v>44.119057951690849</v>
      </c>
      <c r="E74" s="40">
        <f t="shared" si="1"/>
        <v>0</v>
      </c>
      <c r="F74" s="36"/>
      <c r="G74" s="36"/>
      <c r="H74" s="36"/>
      <c r="I74" s="27"/>
      <c r="J74" s="36"/>
      <c r="K74" s="36"/>
      <c r="L74" s="36"/>
      <c r="M74" s="36"/>
      <c r="N74" s="36"/>
      <c r="O74" s="29"/>
      <c r="P74" s="36"/>
      <c r="Q74" s="29"/>
      <c r="R74" s="36"/>
      <c r="S74" s="36"/>
      <c r="T74" s="36"/>
      <c r="U74" s="36"/>
      <c r="V74" s="36"/>
      <c r="W74" s="36"/>
      <c r="X74" s="36"/>
      <c r="Y74" s="29"/>
      <c r="Z74" s="36"/>
      <c r="AA74" s="66"/>
      <c r="AB74" s="36"/>
      <c r="AC74" s="36"/>
      <c r="AD74" s="36"/>
      <c r="AE74" s="36"/>
      <c r="AF74" s="36"/>
      <c r="AG74" s="36"/>
      <c r="AH74" s="29"/>
      <c r="AI74" s="36"/>
      <c r="AJ74" s="29"/>
      <c r="AK74" s="36"/>
      <c r="AL74" s="36"/>
      <c r="AM74" s="36"/>
      <c r="AN74" s="29"/>
      <c r="AO74" s="36"/>
      <c r="AP74" s="29"/>
      <c r="AQ74" s="36"/>
      <c r="AR74" s="29"/>
      <c r="AS74" s="36"/>
      <c r="AT74" s="36"/>
      <c r="AU74" s="36"/>
      <c r="AV74" s="29"/>
      <c r="AW74" s="36"/>
      <c r="AX74" s="36"/>
      <c r="AY74" s="36"/>
      <c r="AZ74" s="29"/>
      <c r="BA74" s="36"/>
      <c r="BB74" s="36"/>
      <c r="BC74" s="36"/>
      <c r="BD74" s="36"/>
      <c r="BE74" s="36"/>
      <c r="BF74" s="36"/>
      <c r="BG74" s="36"/>
      <c r="BH74" s="36"/>
      <c r="BI74" s="36"/>
      <c r="BJ74" s="29"/>
      <c r="BK74" s="36"/>
      <c r="BL74" s="29"/>
      <c r="BM74" s="36"/>
      <c r="BN74" s="36"/>
      <c r="BO74" s="36"/>
      <c r="BP74" s="29"/>
      <c r="BQ74" s="36"/>
      <c r="BR74" s="29"/>
      <c r="BS74" s="36"/>
      <c r="BT74" s="36"/>
      <c r="BU74" s="36"/>
      <c r="BV74" s="36"/>
    </row>
    <row r="75" spans="1:75" s="86" customFormat="1" x14ac:dyDescent="0.25">
      <c r="A75" s="79">
        <v>73</v>
      </c>
      <c r="B75" s="79">
        <v>1</v>
      </c>
      <c r="C75" s="80" t="s">
        <v>539</v>
      </c>
      <c r="D75" s="40">
        <f>февраль!D75-март!E75</f>
        <v>-568.20715222222236</v>
      </c>
      <c r="E75" s="81">
        <f t="shared" si="1"/>
        <v>1.9319999999999999</v>
      </c>
      <c r="F75" s="82"/>
      <c r="G75" s="82"/>
      <c r="H75" s="82"/>
      <c r="I75" s="83"/>
      <c r="J75" s="82"/>
      <c r="K75" s="82"/>
      <c r="L75" s="82"/>
      <c r="M75" s="82"/>
      <c r="N75" s="82"/>
      <c r="O75" s="84"/>
      <c r="P75" s="82"/>
      <c r="Q75" s="84"/>
      <c r="R75" s="82"/>
      <c r="S75" s="82"/>
      <c r="T75" s="82"/>
      <c r="U75" s="82"/>
      <c r="V75" s="82"/>
      <c r="W75" s="82"/>
      <c r="X75" s="82"/>
      <c r="Y75" s="84"/>
      <c r="Z75" s="82"/>
      <c r="AA75" s="85"/>
      <c r="AB75" s="82"/>
      <c r="AC75" s="82"/>
      <c r="AD75" s="82"/>
      <c r="AE75" s="82"/>
      <c r="AF75" s="82"/>
      <c r="AG75" s="82"/>
      <c r="AH75" s="84"/>
      <c r="AI75" s="82"/>
      <c r="AJ75" s="84"/>
      <c r="AK75" s="82"/>
      <c r="AL75" s="82"/>
      <c r="AM75" s="82"/>
      <c r="AN75" s="84"/>
      <c r="AO75" s="82"/>
      <c r="AP75" s="84"/>
      <c r="AQ75" s="82"/>
      <c r="AR75" s="84"/>
      <c r="AS75" s="82"/>
      <c r="AT75" s="82"/>
      <c r="AU75" s="82"/>
      <c r="AV75" s="84"/>
      <c r="AW75" s="82"/>
      <c r="AX75" s="82"/>
      <c r="AY75" s="82"/>
      <c r="AZ75" s="84"/>
      <c r="BA75" s="82"/>
      <c r="BB75" s="82"/>
      <c r="BC75" s="82"/>
      <c r="BD75" s="82"/>
      <c r="BE75" s="82"/>
      <c r="BF75" s="82"/>
      <c r="BG75" s="82"/>
      <c r="BH75" s="82"/>
      <c r="BI75" s="82"/>
      <c r="BJ75" s="84"/>
      <c r="BK75" s="82"/>
      <c r="BL75" s="84">
        <v>4</v>
      </c>
      <c r="BM75" s="82">
        <v>1.9319999999999999</v>
      </c>
      <c r="BN75" s="82"/>
      <c r="BO75" s="82"/>
      <c r="BP75" s="84"/>
      <c r="BQ75" s="82"/>
      <c r="BR75" s="84"/>
      <c r="BS75" s="82"/>
      <c r="BT75" s="82"/>
      <c r="BU75" s="82"/>
      <c r="BV75" s="82"/>
    </row>
    <row r="76" spans="1:75" s="86" customFormat="1" x14ac:dyDescent="0.25">
      <c r="A76" s="79">
        <v>74</v>
      </c>
      <c r="B76" s="79">
        <v>1</v>
      </c>
      <c r="C76" s="80" t="s">
        <v>540</v>
      </c>
      <c r="D76" s="40">
        <f>февраль!D76-март!E76</f>
        <v>-139.43502389371977</v>
      </c>
      <c r="E76" s="81">
        <f t="shared" si="1"/>
        <v>8.8970000000000002</v>
      </c>
      <c r="F76" s="82"/>
      <c r="G76" s="82"/>
      <c r="H76" s="82"/>
      <c r="I76" s="83"/>
      <c r="J76" s="82"/>
      <c r="K76" s="82"/>
      <c r="L76" s="82"/>
      <c r="M76" s="82"/>
      <c r="N76" s="82"/>
      <c r="O76" s="84"/>
      <c r="P76" s="82"/>
      <c r="Q76" s="84"/>
      <c r="R76" s="82"/>
      <c r="S76" s="82"/>
      <c r="T76" s="82"/>
      <c r="U76" s="82"/>
      <c r="V76" s="82"/>
      <c r="W76" s="82"/>
      <c r="X76" s="82"/>
      <c r="Y76" s="84"/>
      <c r="Z76" s="82"/>
      <c r="AA76" s="85"/>
      <c r="AB76" s="82"/>
      <c r="AC76" s="82"/>
      <c r="AD76" s="82"/>
      <c r="AE76" s="82"/>
      <c r="AF76" s="82"/>
      <c r="AG76" s="82"/>
      <c r="AH76" s="84"/>
      <c r="AI76" s="82"/>
      <c r="AJ76" s="84"/>
      <c r="AK76" s="82"/>
      <c r="AL76" s="82"/>
      <c r="AM76" s="82"/>
      <c r="AN76" s="84"/>
      <c r="AO76" s="82"/>
      <c r="AP76" s="84"/>
      <c r="AQ76" s="82"/>
      <c r="AR76" s="84"/>
      <c r="AS76" s="82"/>
      <c r="AT76" s="82"/>
      <c r="AU76" s="82"/>
      <c r="AV76" s="84"/>
      <c r="AW76" s="82"/>
      <c r="AX76" s="82"/>
      <c r="AY76" s="82"/>
      <c r="AZ76" s="84"/>
      <c r="BA76" s="82"/>
      <c r="BB76" s="82"/>
      <c r="BC76" s="82"/>
      <c r="BD76" s="82"/>
      <c r="BE76" s="82"/>
      <c r="BF76" s="82">
        <v>4.0000000000000001E-3</v>
      </c>
      <c r="BG76" s="82">
        <v>4.5510000000000002</v>
      </c>
      <c r="BH76" s="82"/>
      <c r="BI76" s="82"/>
      <c r="BJ76" s="84"/>
      <c r="BK76" s="82"/>
      <c r="BL76" s="84">
        <v>9</v>
      </c>
      <c r="BM76" s="82">
        <v>4.3460000000000001</v>
      </c>
      <c r="BN76" s="82"/>
      <c r="BO76" s="82"/>
      <c r="BP76" s="84"/>
      <c r="BQ76" s="82"/>
      <c r="BR76" s="84"/>
      <c r="BS76" s="82"/>
      <c r="BT76" s="82"/>
      <c r="BU76" s="82"/>
      <c r="BV76" s="82"/>
    </row>
    <row r="77" spans="1:75" x14ac:dyDescent="0.25">
      <c r="A77" s="39">
        <v>75</v>
      </c>
      <c r="B77" s="39">
        <v>1</v>
      </c>
      <c r="C77" s="37" t="s">
        <v>541</v>
      </c>
      <c r="D77" s="40">
        <f>февраль!D77-март!E77</f>
        <v>510.01709598260874</v>
      </c>
      <c r="E77" s="40">
        <f t="shared" si="1"/>
        <v>0</v>
      </c>
      <c r="F77" s="36"/>
      <c r="G77" s="36"/>
      <c r="H77" s="36"/>
      <c r="I77" s="27"/>
      <c r="J77" s="36"/>
      <c r="K77" s="36"/>
      <c r="L77" s="36"/>
      <c r="M77" s="36"/>
      <c r="N77" s="36"/>
      <c r="O77" s="29"/>
      <c r="P77" s="36"/>
      <c r="Q77" s="29"/>
      <c r="R77" s="36"/>
      <c r="S77" s="36"/>
      <c r="T77" s="36"/>
      <c r="U77" s="36"/>
      <c r="V77" s="36"/>
      <c r="W77" s="36"/>
      <c r="X77" s="36"/>
      <c r="Y77" s="29"/>
      <c r="Z77" s="36"/>
      <c r="AA77" s="66"/>
      <c r="AB77" s="36"/>
      <c r="AC77" s="36"/>
      <c r="AD77" s="36"/>
      <c r="AE77" s="36"/>
      <c r="AF77" s="36"/>
      <c r="AG77" s="36"/>
      <c r="AH77" s="29"/>
      <c r="AI77" s="36"/>
      <c r="AJ77" s="29"/>
      <c r="AK77" s="36"/>
      <c r="AL77" s="36"/>
      <c r="AM77" s="36"/>
      <c r="AN77" s="29"/>
      <c r="AO77" s="36"/>
      <c r="AP77" s="29"/>
      <c r="AQ77" s="36"/>
      <c r="AR77" s="29"/>
      <c r="AS77" s="36"/>
      <c r="AT77" s="36"/>
      <c r="AU77" s="36"/>
      <c r="AV77" s="29"/>
      <c r="AW77" s="36"/>
      <c r="AX77" s="36"/>
      <c r="AY77" s="36"/>
      <c r="AZ77" s="29"/>
      <c r="BA77" s="36"/>
      <c r="BB77" s="36"/>
      <c r="BC77" s="36"/>
      <c r="BD77" s="36"/>
      <c r="BE77" s="36"/>
      <c r="BF77" s="36"/>
      <c r="BG77" s="36"/>
      <c r="BH77" s="36"/>
      <c r="BI77" s="36"/>
      <c r="BJ77" s="29"/>
      <c r="BK77" s="36"/>
      <c r="BL77" s="29"/>
      <c r="BM77" s="36"/>
      <c r="BN77" s="36"/>
      <c r="BO77" s="36"/>
      <c r="BP77" s="29"/>
      <c r="BQ77" s="36"/>
      <c r="BR77" s="29"/>
      <c r="BS77" s="36"/>
      <c r="BT77" s="36"/>
      <c r="BU77" s="36"/>
      <c r="BV77" s="36"/>
    </row>
    <row r="78" spans="1:75" x14ac:dyDescent="0.25">
      <c r="A78" s="39">
        <v>76</v>
      </c>
      <c r="B78" s="39">
        <v>1</v>
      </c>
      <c r="C78" s="37" t="s">
        <v>922</v>
      </c>
      <c r="D78" s="40">
        <f>февраль!D78-март!E78</f>
        <v>231.35562978743963</v>
      </c>
      <c r="E78" s="40">
        <f t="shared" si="1"/>
        <v>0</v>
      </c>
      <c r="F78" s="36"/>
      <c r="G78" s="36"/>
      <c r="H78" s="36"/>
      <c r="I78" s="27"/>
      <c r="J78" s="36"/>
      <c r="K78" s="36"/>
      <c r="L78" s="36"/>
      <c r="M78" s="36"/>
      <c r="N78" s="36"/>
      <c r="O78" s="29"/>
      <c r="P78" s="36"/>
      <c r="Q78" s="29"/>
      <c r="R78" s="36"/>
      <c r="S78" s="36"/>
      <c r="T78" s="36"/>
      <c r="U78" s="36"/>
      <c r="V78" s="36"/>
      <c r="W78" s="36"/>
      <c r="X78" s="36"/>
      <c r="Y78" s="29"/>
      <c r="Z78" s="36"/>
      <c r="AA78" s="66"/>
      <c r="AB78" s="36"/>
      <c r="AC78" s="36"/>
      <c r="AD78" s="36"/>
      <c r="AE78" s="36"/>
      <c r="AF78" s="36"/>
      <c r="AG78" s="36"/>
      <c r="AH78" s="29"/>
      <c r="AI78" s="36"/>
      <c r="AJ78" s="29"/>
      <c r="AK78" s="36"/>
      <c r="AL78" s="36"/>
      <c r="AM78" s="36"/>
      <c r="AN78" s="29"/>
      <c r="AO78" s="36"/>
      <c r="AP78" s="29"/>
      <c r="AQ78" s="36"/>
      <c r="AR78" s="29"/>
      <c r="AS78" s="36"/>
      <c r="AT78" s="36"/>
      <c r="AU78" s="36"/>
      <c r="AV78" s="29"/>
      <c r="AW78" s="36"/>
      <c r="AX78" s="36"/>
      <c r="AY78" s="36"/>
      <c r="AZ78" s="29"/>
      <c r="BA78" s="36"/>
      <c r="BB78" s="36"/>
      <c r="BC78" s="36"/>
      <c r="BD78" s="36"/>
      <c r="BE78" s="36"/>
      <c r="BF78" s="36"/>
      <c r="BG78" s="36"/>
      <c r="BH78" s="36"/>
      <c r="BI78" s="36"/>
      <c r="BJ78" s="29"/>
      <c r="BK78" s="36"/>
      <c r="BL78" s="29"/>
      <c r="BM78" s="36"/>
      <c r="BN78" s="36"/>
      <c r="BO78" s="36"/>
      <c r="BP78" s="29"/>
      <c r="BQ78" s="36"/>
      <c r="BR78" s="29"/>
      <c r="BS78" s="36"/>
      <c r="BT78" s="36"/>
      <c r="BU78" s="36"/>
      <c r="BV78" s="36"/>
    </row>
    <row r="79" spans="1:75" x14ac:dyDescent="0.25">
      <c r="A79" s="39">
        <v>77</v>
      </c>
      <c r="B79" s="39">
        <v>1</v>
      </c>
      <c r="C79" s="37" t="s">
        <v>542</v>
      </c>
      <c r="D79" s="40">
        <f>февраль!D79-март!E79</f>
        <v>596.70913224154583</v>
      </c>
      <c r="E79" s="40">
        <f t="shared" si="1"/>
        <v>0</v>
      </c>
      <c r="F79" s="36"/>
      <c r="G79" s="36"/>
      <c r="H79" s="36"/>
      <c r="I79" s="27"/>
      <c r="J79" s="36"/>
      <c r="K79" s="36"/>
      <c r="L79" s="36"/>
      <c r="M79" s="36"/>
      <c r="N79" s="36"/>
      <c r="O79" s="29"/>
      <c r="P79" s="36"/>
      <c r="Q79" s="29"/>
      <c r="R79" s="36"/>
      <c r="S79" s="36"/>
      <c r="T79" s="36"/>
      <c r="U79" s="36"/>
      <c r="V79" s="36"/>
      <c r="W79" s="36"/>
      <c r="X79" s="36"/>
      <c r="Y79" s="29"/>
      <c r="Z79" s="36"/>
      <c r="AA79" s="66"/>
      <c r="AB79" s="36"/>
      <c r="AC79" s="36"/>
      <c r="AD79" s="36"/>
      <c r="AE79" s="36"/>
      <c r="AF79" s="36"/>
      <c r="AG79" s="36"/>
      <c r="AH79" s="29"/>
      <c r="AI79" s="36"/>
      <c r="AJ79" s="29"/>
      <c r="AK79" s="36"/>
      <c r="AL79" s="36"/>
      <c r="AM79" s="36"/>
      <c r="AN79" s="29"/>
      <c r="AO79" s="36"/>
      <c r="AP79" s="29"/>
      <c r="AQ79" s="36"/>
      <c r="AR79" s="29"/>
      <c r="AS79" s="36"/>
      <c r="AT79" s="36"/>
      <c r="AU79" s="36"/>
      <c r="AV79" s="29"/>
      <c r="AW79" s="36"/>
      <c r="AX79" s="36"/>
      <c r="AY79" s="36"/>
      <c r="AZ79" s="29"/>
      <c r="BA79" s="36"/>
      <c r="BB79" s="36"/>
      <c r="BC79" s="36"/>
      <c r="BD79" s="36"/>
      <c r="BE79" s="36"/>
      <c r="BF79" s="36"/>
      <c r="BG79" s="36"/>
      <c r="BH79" s="36"/>
      <c r="BI79" s="36"/>
      <c r="BJ79" s="29"/>
      <c r="BK79" s="36"/>
      <c r="BL79" s="29"/>
      <c r="BM79" s="36"/>
      <c r="BN79" s="36"/>
      <c r="BO79" s="36"/>
      <c r="BP79" s="29"/>
      <c r="BQ79" s="36"/>
      <c r="BR79" s="29"/>
      <c r="BS79" s="36"/>
      <c r="BT79" s="36"/>
      <c r="BU79" s="36"/>
      <c r="BV79" s="36"/>
    </row>
    <row r="80" spans="1:75" x14ac:dyDescent="0.25">
      <c r="A80" s="39">
        <v>78</v>
      </c>
      <c r="B80" s="39">
        <v>1</v>
      </c>
      <c r="C80" s="37" t="s">
        <v>543</v>
      </c>
      <c r="D80" s="40">
        <f>февраль!D80-март!E80</f>
        <v>1174.7649787536232</v>
      </c>
      <c r="E80" s="40">
        <f t="shared" si="1"/>
        <v>0</v>
      </c>
      <c r="F80" s="36"/>
      <c r="G80" s="36"/>
      <c r="H80" s="36"/>
      <c r="I80" s="27"/>
      <c r="J80" s="36"/>
      <c r="K80" s="36"/>
      <c r="L80" s="36"/>
      <c r="M80" s="36"/>
      <c r="N80" s="36"/>
      <c r="O80" s="29"/>
      <c r="P80" s="36"/>
      <c r="Q80" s="29"/>
      <c r="R80" s="36"/>
      <c r="S80" s="36"/>
      <c r="T80" s="36"/>
      <c r="U80" s="36"/>
      <c r="V80" s="36"/>
      <c r="W80" s="36"/>
      <c r="X80" s="36"/>
      <c r="Y80" s="29"/>
      <c r="Z80" s="36"/>
      <c r="AA80" s="66"/>
      <c r="AB80" s="36"/>
      <c r="AC80" s="36"/>
      <c r="AD80" s="36"/>
      <c r="AE80" s="36"/>
      <c r="AF80" s="36"/>
      <c r="AG80" s="36"/>
      <c r="AH80" s="29"/>
      <c r="AI80" s="36"/>
      <c r="AJ80" s="29"/>
      <c r="AK80" s="36"/>
      <c r="AL80" s="36"/>
      <c r="AM80" s="36"/>
      <c r="AN80" s="29"/>
      <c r="AO80" s="36"/>
      <c r="AP80" s="29"/>
      <c r="AQ80" s="36"/>
      <c r="AR80" s="29"/>
      <c r="AS80" s="36"/>
      <c r="AT80" s="36"/>
      <c r="AU80" s="36"/>
      <c r="AV80" s="29"/>
      <c r="AW80" s="36"/>
      <c r="AX80" s="36"/>
      <c r="AY80" s="36"/>
      <c r="AZ80" s="29"/>
      <c r="BA80" s="36"/>
      <c r="BB80" s="36"/>
      <c r="BC80" s="36"/>
      <c r="BD80" s="36"/>
      <c r="BE80" s="36"/>
      <c r="BF80" s="36"/>
      <c r="BG80" s="36"/>
      <c r="BH80" s="36"/>
      <c r="BI80" s="36"/>
      <c r="BJ80" s="29"/>
      <c r="BK80" s="36"/>
      <c r="BL80" s="29"/>
      <c r="BM80" s="36"/>
      <c r="BN80" s="36"/>
      <c r="BO80" s="36"/>
      <c r="BP80" s="29"/>
      <c r="BQ80" s="36"/>
      <c r="BR80" s="29"/>
      <c r="BS80" s="36"/>
      <c r="BT80" s="36"/>
      <c r="BU80" s="36"/>
      <c r="BV80" s="36"/>
    </row>
    <row r="81" spans="1:74" x14ac:dyDescent="0.25">
      <c r="A81" s="39">
        <v>79</v>
      </c>
      <c r="B81" s="39">
        <v>1</v>
      </c>
      <c r="C81" s="37" t="s">
        <v>544</v>
      </c>
      <c r="D81" s="40">
        <f>февраль!D81-март!E81</f>
        <v>79.476167932367147</v>
      </c>
      <c r="E81" s="40">
        <f t="shared" si="1"/>
        <v>0</v>
      </c>
      <c r="F81" s="36"/>
      <c r="G81" s="36"/>
      <c r="H81" s="36"/>
      <c r="I81" s="27"/>
      <c r="J81" s="36"/>
      <c r="K81" s="36"/>
      <c r="L81" s="36"/>
      <c r="M81" s="36"/>
      <c r="N81" s="36"/>
      <c r="O81" s="29"/>
      <c r="P81" s="36"/>
      <c r="Q81" s="29"/>
      <c r="R81" s="36"/>
      <c r="S81" s="36"/>
      <c r="T81" s="36"/>
      <c r="U81" s="36"/>
      <c r="V81" s="36"/>
      <c r="W81" s="36"/>
      <c r="X81" s="36"/>
      <c r="Y81" s="29"/>
      <c r="Z81" s="36"/>
      <c r="AA81" s="66"/>
      <c r="AB81" s="36"/>
      <c r="AC81" s="36"/>
      <c r="AD81" s="36"/>
      <c r="AE81" s="36"/>
      <c r="AF81" s="36"/>
      <c r="AG81" s="36"/>
      <c r="AH81" s="29"/>
      <c r="AI81" s="36"/>
      <c r="AJ81" s="29"/>
      <c r="AK81" s="36"/>
      <c r="AL81" s="36"/>
      <c r="AM81" s="36"/>
      <c r="AN81" s="29"/>
      <c r="AO81" s="36"/>
      <c r="AP81" s="29"/>
      <c r="AQ81" s="36"/>
      <c r="AR81" s="29"/>
      <c r="AS81" s="36"/>
      <c r="AT81" s="36"/>
      <c r="AU81" s="36"/>
      <c r="AV81" s="29"/>
      <c r="AW81" s="36"/>
      <c r="AX81" s="36"/>
      <c r="AY81" s="36"/>
      <c r="AZ81" s="29"/>
      <c r="BA81" s="36"/>
      <c r="BB81" s="36"/>
      <c r="BC81" s="36"/>
      <c r="BD81" s="36"/>
      <c r="BE81" s="36"/>
      <c r="BF81" s="36"/>
      <c r="BG81" s="36"/>
      <c r="BH81" s="36"/>
      <c r="BI81" s="36"/>
      <c r="BJ81" s="29"/>
      <c r="BK81" s="36"/>
      <c r="BL81" s="29"/>
      <c r="BM81" s="36"/>
      <c r="BN81" s="36"/>
      <c r="BO81" s="36"/>
      <c r="BP81" s="29"/>
      <c r="BQ81" s="36"/>
      <c r="BR81" s="29"/>
      <c r="BS81" s="36"/>
      <c r="BT81" s="36"/>
      <c r="BU81" s="36"/>
      <c r="BV81" s="36"/>
    </row>
    <row r="82" spans="1:74" x14ac:dyDescent="0.25">
      <c r="A82" s="39">
        <v>80</v>
      </c>
      <c r="B82" s="39">
        <v>1</v>
      </c>
      <c r="C82" s="37" t="s">
        <v>545</v>
      </c>
      <c r="D82" s="40">
        <f>февраль!D82-март!E82</f>
        <v>76.535906966183575</v>
      </c>
      <c r="E82" s="40">
        <f t="shared" si="1"/>
        <v>0</v>
      </c>
      <c r="F82" s="36"/>
      <c r="G82" s="36"/>
      <c r="H82" s="36"/>
      <c r="I82" s="27"/>
      <c r="J82" s="36"/>
      <c r="K82" s="36"/>
      <c r="L82" s="36"/>
      <c r="M82" s="36"/>
      <c r="N82" s="36"/>
      <c r="O82" s="29"/>
      <c r="P82" s="36"/>
      <c r="Q82" s="29"/>
      <c r="R82" s="36"/>
      <c r="S82" s="36"/>
      <c r="T82" s="36"/>
      <c r="U82" s="36"/>
      <c r="V82" s="36"/>
      <c r="W82" s="36"/>
      <c r="X82" s="36"/>
      <c r="Y82" s="29"/>
      <c r="Z82" s="36"/>
      <c r="AA82" s="66"/>
      <c r="AB82" s="36"/>
      <c r="AC82" s="36"/>
      <c r="AD82" s="36"/>
      <c r="AE82" s="36"/>
      <c r="AF82" s="36"/>
      <c r="AG82" s="36"/>
      <c r="AH82" s="29"/>
      <c r="AI82" s="36"/>
      <c r="AJ82" s="29"/>
      <c r="AK82" s="36"/>
      <c r="AL82" s="36"/>
      <c r="AM82" s="36"/>
      <c r="AN82" s="29"/>
      <c r="AO82" s="36"/>
      <c r="AP82" s="29"/>
      <c r="AQ82" s="36"/>
      <c r="AR82" s="29"/>
      <c r="AS82" s="36"/>
      <c r="AT82" s="36"/>
      <c r="AU82" s="36"/>
      <c r="AV82" s="29"/>
      <c r="AW82" s="36"/>
      <c r="AX82" s="36"/>
      <c r="AY82" s="36"/>
      <c r="AZ82" s="29"/>
      <c r="BA82" s="36"/>
      <c r="BB82" s="36"/>
      <c r="BC82" s="36"/>
      <c r="BD82" s="36"/>
      <c r="BE82" s="36"/>
      <c r="BF82" s="36"/>
      <c r="BG82" s="36"/>
      <c r="BH82" s="36"/>
      <c r="BI82" s="36"/>
      <c r="BJ82" s="29"/>
      <c r="BK82" s="36"/>
      <c r="BL82" s="29"/>
      <c r="BM82" s="36"/>
      <c r="BN82" s="36"/>
      <c r="BO82" s="36"/>
      <c r="BP82" s="29"/>
      <c r="BQ82" s="36"/>
      <c r="BR82" s="29"/>
      <c r="BS82" s="36"/>
      <c r="BT82" s="36"/>
      <c r="BU82" s="36"/>
      <c r="BV82" s="36"/>
    </row>
    <row r="83" spans="1:74" x14ac:dyDescent="0.25">
      <c r="A83" s="39">
        <v>81</v>
      </c>
      <c r="B83" s="39">
        <v>1</v>
      </c>
      <c r="C83" s="37" t="s">
        <v>546</v>
      </c>
      <c r="D83" s="40">
        <f>февраль!D83-март!E83</f>
        <v>121.76269836714977</v>
      </c>
      <c r="E83" s="40">
        <f t="shared" si="1"/>
        <v>0</v>
      </c>
      <c r="F83" s="36"/>
      <c r="G83" s="36"/>
      <c r="H83" s="36"/>
      <c r="I83" s="27"/>
      <c r="J83" s="36"/>
      <c r="K83" s="36"/>
      <c r="L83" s="36"/>
      <c r="M83" s="36"/>
      <c r="N83" s="36"/>
      <c r="O83" s="29"/>
      <c r="P83" s="36"/>
      <c r="Q83" s="29"/>
      <c r="R83" s="36"/>
      <c r="S83" s="36"/>
      <c r="T83" s="36"/>
      <c r="U83" s="36"/>
      <c r="V83" s="36"/>
      <c r="W83" s="36"/>
      <c r="X83" s="36"/>
      <c r="Y83" s="29"/>
      <c r="Z83" s="36"/>
      <c r="AA83" s="66"/>
      <c r="AB83" s="36"/>
      <c r="AC83" s="36"/>
      <c r="AD83" s="36"/>
      <c r="AE83" s="36"/>
      <c r="AF83" s="36"/>
      <c r="AG83" s="36"/>
      <c r="AH83" s="29"/>
      <c r="AI83" s="36"/>
      <c r="AJ83" s="29"/>
      <c r="AK83" s="36"/>
      <c r="AL83" s="36"/>
      <c r="AM83" s="36"/>
      <c r="AN83" s="29"/>
      <c r="AO83" s="36"/>
      <c r="AP83" s="29"/>
      <c r="AQ83" s="36"/>
      <c r="AR83" s="29"/>
      <c r="AS83" s="36"/>
      <c r="AT83" s="36"/>
      <c r="AU83" s="36"/>
      <c r="AV83" s="29"/>
      <c r="AW83" s="36"/>
      <c r="AX83" s="36"/>
      <c r="AY83" s="36"/>
      <c r="AZ83" s="29"/>
      <c r="BA83" s="36"/>
      <c r="BB83" s="36"/>
      <c r="BC83" s="36"/>
      <c r="BD83" s="36"/>
      <c r="BE83" s="36"/>
      <c r="BF83" s="36"/>
      <c r="BG83" s="36"/>
      <c r="BH83" s="36"/>
      <c r="BI83" s="36"/>
      <c r="BJ83" s="29"/>
      <c r="BK83" s="36"/>
      <c r="BL83" s="29"/>
      <c r="BM83" s="36"/>
      <c r="BN83" s="36"/>
      <c r="BO83" s="36"/>
      <c r="BP83" s="29"/>
      <c r="BQ83" s="36"/>
      <c r="BR83" s="29"/>
      <c r="BS83" s="36"/>
      <c r="BT83" s="36"/>
      <c r="BU83" s="36"/>
      <c r="BV83" s="36"/>
    </row>
    <row r="84" spans="1:74" x14ac:dyDescent="0.25">
      <c r="A84" s="39">
        <v>82</v>
      </c>
      <c r="B84" s="39">
        <v>1</v>
      </c>
      <c r="C84" s="37" t="s">
        <v>547</v>
      </c>
      <c r="D84" s="40">
        <f>февраль!D84-март!E84</f>
        <v>456.10423906280192</v>
      </c>
      <c r="E84" s="40">
        <f t="shared" si="1"/>
        <v>0</v>
      </c>
      <c r="F84" s="36"/>
      <c r="G84" s="36"/>
      <c r="H84" s="36"/>
      <c r="I84" s="27"/>
      <c r="J84" s="36"/>
      <c r="K84" s="36"/>
      <c r="L84" s="36"/>
      <c r="M84" s="36"/>
      <c r="N84" s="36"/>
      <c r="O84" s="29"/>
      <c r="P84" s="36"/>
      <c r="Q84" s="29"/>
      <c r="R84" s="36"/>
      <c r="S84" s="36"/>
      <c r="T84" s="36"/>
      <c r="U84" s="36"/>
      <c r="V84" s="36"/>
      <c r="W84" s="36"/>
      <c r="X84" s="36"/>
      <c r="Y84" s="29"/>
      <c r="Z84" s="36"/>
      <c r="AA84" s="66"/>
      <c r="AB84" s="36"/>
      <c r="AC84" s="36"/>
      <c r="AD84" s="36"/>
      <c r="AE84" s="36"/>
      <c r="AF84" s="36"/>
      <c r="AG84" s="36"/>
      <c r="AH84" s="29"/>
      <c r="AI84" s="36"/>
      <c r="AJ84" s="29"/>
      <c r="AK84" s="36"/>
      <c r="AL84" s="36"/>
      <c r="AM84" s="36"/>
      <c r="AN84" s="29"/>
      <c r="AO84" s="36"/>
      <c r="AP84" s="29"/>
      <c r="AQ84" s="36"/>
      <c r="AR84" s="29"/>
      <c r="AS84" s="36"/>
      <c r="AT84" s="36"/>
      <c r="AU84" s="36"/>
      <c r="AV84" s="29"/>
      <c r="AW84" s="36"/>
      <c r="AX84" s="36"/>
      <c r="AY84" s="36"/>
      <c r="AZ84" s="29"/>
      <c r="BA84" s="36"/>
      <c r="BB84" s="36"/>
      <c r="BC84" s="36"/>
      <c r="BD84" s="36"/>
      <c r="BE84" s="36"/>
      <c r="BF84" s="36"/>
      <c r="BG84" s="36"/>
      <c r="BH84" s="36"/>
      <c r="BI84" s="36"/>
      <c r="BJ84" s="29"/>
      <c r="BK84" s="36"/>
      <c r="BL84" s="29"/>
      <c r="BM84" s="36"/>
      <c r="BN84" s="36"/>
      <c r="BO84" s="36"/>
      <c r="BP84" s="29"/>
      <c r="BQ84" s="36"/>
      <c r="BR84" s="29"/>
      <c r="BS84" s="36"/>
      <c r="BT84" s="36"/>
      <c r="BU84" s="36"/>
      <c r="BV84" s="36"/>
    </row>
    <row r="85" spans="1:74" x14ac:dyDescent="0.25">
      <c r="A85" s="39">
        <v>83</v>
      </c>
      <c r="B85" s="39">
        <v>1</v>
      </c>
      <c r="C85" s="37" t="s">
        <v>548</v>
      </c>
      <c r="D85" s="40">
        <f>февраль!D85-март!E85</f>
        <v>593.88076705314006</v>
      </c>
      <c r="E85" s="40">
        <f t="shared" si="1"/>
        <v>0</v>
      </c>
      <c r="F85" s="36"/>
      <c r="G85" s="36"/>
      <c r="H85" s="36"/>
      <c r="I85" s="27"/>
      <c r="J85" s="36"/>
      <c r="K85" s="36"/>
      <c r="L85" s="36"/>
      <c r="M85" s="36"/>
      <c r="N85" s="36"/>
      <c r="O85" s="29"/>
      <c r="P85" s="36"/>
      <c r="Q85" s="29"/>
      <c r="R85" s="36"/>
      <c r="S85" s="36"/>
      <c r="T85" s="36"/>
      <c r="U85" s="36"/>
      <c r="V85" s="36"/>
      <c r="W85" s="36"/>
      <c r="X85" s="36"/>
      <c r="Y85" s="29"/>
      <c r="Z85" s="36"/>
      <c r="AA85" s="66"/>
      <c r="AB85" s="36"/>
      <c r="AC85" s="36"/>
      <c r="AD85" s="36"/>
      <c r="AE85" s="36"/>
      <c r="AF85" s="36"/>
      <c r="AG85" s="36"/>
      <c r="AH85" s="29"/>
      <c r="AI85" s="36"/>
      <c r="AJ85" s="29"/>
      <c r="AK85" s="36"/>
      <c r="AL85" s="36"/>
      <c r="AM85" s="36"/>
      <c r="AN85" s="29"/>
      <c r="AO85" s="36"/>
      <c r="AP85" s="29"/>
      <c r="AQ85" s="36"/>
      <c r="AR85" s="29"/>
      <c r="AS85" s="36"/>
      <c r="AT85" s="36"/>
      <c r="AU85" s="36"/>
      <c r="AV85" s="29"/>
      <c r="AW85" s="36"/>
      <c r="AX85" s="36"/>
      <c r="AY85" s="36"/>
      <c r="AZ85" s="29"/>
      <c r="BA85" s="36"/>
      <c r="BB85" s="36"/>
      <c r="BC85" s="36"/>
      <c r="BD85" s="36"/>
      <c r="BE85" s="36"/>
      <c r="BF85" s="36"/>
      <c r="BG85" s="36"/>
      <c r="BH85" s="36"/>
      <c r="BI85" s="36"/>
      <c r="BJ85" s="29"/>
      <c r="BK85" s="36"/>
      <c r="BL85" s="29"/>
      <c r="BM85" s="36"/>
      <c r="BN85" s="36"/>
      <c r="BO85" s="36"/>
      <c r="BP85" s="29"/>
      <c r="BQ85" s="36"/>
      <c r="BR85" s="29"/>
      <c r="BS85" s="36"/>
      <c r="BT85" s="36"/>
      <c r="BU85" s="36"/>
      <c r="BV85" s="36"/>
    </row>
    <row r="86" spans="1:74" x14ac:dyDescent="0.25">
      <c r="A86" s="39">
        <v>84</v>
      </c>
      <c r="B86" s="39">
        <v>1</v>
      </c>
      <c r="C86" s="37" t="s">
        <v>549</v>
      </c>
      <c r="D86" s="40">
        <f>февраль!D86-март!E86</f>
        <v>111.20527954589373</v>
      </c>
      <c r="E86" s="40">
        <f t="shared" si="1"/>
        <v>0</v>
      </c>
      <c r="F86" s="36"/>
      <c r="G86" s="36"/>
      <c r="H86" s="36"/>
      <c r="I86" s="27"/>
      <c r="J86" s="36"/>
      <c r="K86" s="36"/>
      <c r="L86" s="36"/>
      <c r="M86" s="36"/>
      <c r="N86" s="36"/>
      <c r="O86" s="29"/>
      <c r="P86" s="36"/>
      <c r="Q86" s="29"/>
      <c r="R86" s="36"/>
      <c r="S86" s="36"/>
      <c r="T86" s="36"/>
      <c r="U86" s="36"/>
      <c r="V86" s="36"/>
      <c r="W86" s="36"/>
      <c r="X86" s="36"/>
      <c r="Y86" s="29"/>
      <c r="Z86" s="36"/>
      <c r="AA86" s="66"/>
      <c r="AB86" s="36"/>
      <c r="AC86" s="36"/>
      <c r="AD86" s="36"/>
      <c r="AE86" s="36"/>
      <c r="AF86" s="36"/>
      <c r="AG86" s="36"/>
      <c r="AH86" s="29"/>
      <c r="AI86" s="36"/>
      <c r="AJ86" s="29"/>
      <c r="AK86" s="36"/>
      <c r="AL86" s="36"/>
      <c r="AM86" s="36"/>
      <c r="AN86" s="29"/>
      <c r="AO86" s="36"/>
      <c r="AP86" s="29"/>
      <c r="AQ86" s="36"/>
      <c r="AR86" s="29"/>
      <c r="AS86" s="36"/>
      <c r="AT86" s="36"/>
      <c r="AU86" s="36"/>
      <c r="AV86" s="29"/>
      <c r="AW86" s="36"/>
      <c r="AX86" s="36"/>
      <c r="AY86" s="36"/>
      <c r="AZ86" s="29"/>
      <c r="BA86" s="36"/>
      <c r="BB86" s="36"/>
      <c r="BC86" s="36"/>
      <c r="BD86" s="36"/>
      <c r="BE86" s="36"/>
      <c r="BF86" s="36"/>
      <c r="BG86" s="36"/>
      <c r="BH86" s="36"/>
      <c r="BI86" s="36"/>
      <c r="BJ86" s="29"/>
      <c r="BK86" s="36"/>
      <c r="BL86" s="29"/>
      <c r="BM86" s="36"/>
      <c r="BN86" s="36"/>
      <c r="BO86" s="36"/>
      <c r="BP86" s="29"/>
      <c r="BQ86" s="36"/>
      <c r="BR86" s="29"/>
      <c r="BS86" s="36"/>
      <c r="BT86" s="36"/>
      <c r="BU86" s="36"/>
      <c r="BV86" s="36"/>
    </row>
    <row r="87" spans="1:74" x14ac:dyDescent="0.25">
      <c r="A87" s="39">
        <v>85</v>
      </c>
      <c r="B87" s="39">
        <v>3</v>
      </c>
      <c r="C87" s="37" t="s">
        <v>550</v>
      </c>
      <c r="D87" s="40">
        <f>февраль!D87-март!E87</f>
        <v>663.64330142028996</v>
      </c>
      <c r="E87" s="40">
        <f t="shared" si="1"/>
        <v>0</v>
      </c>
      <c r="F87" s="36"/>
      <c r="G87" s="36"/>
      <c r="H87" s="36"/>
      <c r="I87" s="27"/>
      <c r="J87" s="36"/>
      <c r="K87" s="36"/>
      <c r="L87" s="36"/>
      <c r="M87" s="36"/>
      <c r="N87" s="36"/>
      <c r="O87" s="29"/>
      <c r="P87" s="36"/>
      <c r="Q87" s="29"/>
      <c r="R87" s="36"/>
      <c r="S87" s="36"/>
      <c r="T87" s="36"/>
      <c r="U87" s="36"/>
      <c r="V87" s="36"/>
      <c r="W87" s="36"/>
      <c r="X87" s="36"/>
      <c r="Y87" s="29"/>
      <c r="Z87" s="36"/>
      <c r="AA87" s="66"/>
      <c r="AB87" s="36"/>
      <c r="AC87" s="36"/>
      <c r="AD87" s="36"/>
      <c r="AE87" s="36"/>
      <c r="AF87" s="36"/>
      <c r="AG87" s="36"/>
      <c r="AH87" s="29"/>
      <c r="AI87" s="36"/>
      <c r="AJ87" s="29"/>
      <c r="AK87" s="36"/>
      <c r="AL87" s="36"/>
      <c r="AM87" s="36"/>
      <c r="AN87" s="29"/>
      <c r="AO87" s="36"/>
      <c r="AP87" s="29"/>
      <c r="AQ87" s="36"/>
      <c r="AR87" s="29"/>
      <c r="AS87" s="36"/>
      <c r="AT87" s="36"/>
      <c r="AU87" s="36"/>
      <c r="AV87" s="29"/>
      <c r="AW87" s="36"/>
      <c r="AX87" s="36"/>
      <c r="AY87" s="36"/>
      <c r="AZ87" s="29"/>
      <c r="BA87" s="36"/>
      <c r="BB87" s="36"/>
      <c r="BC87" s="36"/>
      <c r="BD87" s="36"/>
      <c r="BE87" s="36"/>
      <c r="BF87" s="36"/>
      <c r="BG87" s="36"/>
      <c r="BH87" s="36"/>
      <c r="BI87" s="36"/>
      <c r="BJ87" s="29"/>
      <c r="BK87" s="36"/>
      <c r="BL87" s="29"/>
      <c r="BM87" s="36"/>
      <c r="BN87" s="36"/>
      <c r="BO87" s="36"/>
      <c r="BP87" s="29"/>
      <c r="BQ87" s="36"/>
      <c r="BR87" s="29"/>
      <c r="BS87" s="36"/>
      <c r="BT87" s="36"/>
      <c r="BU87" s="36"/>
      <c r="BV87" s="36"/>
    </row>
    <row r="88" spans="1:74" s="86" customFormat="1" x14ac:dyDescent="0.25">
      <c r="A88" s="79">
        <v>86</v>
      </c>
      <c r="B88" s="79">
        <v>3</v>
      </c>
      <c r="C88" s="80" t="s">
        <v>551</v>
      </c>
      <c r="D88" s="40">
        <f>февраль!D88-март!E88</f>
        <v>1128.5856289275364</v>
      </c>
      <c r="E88" s="81">
        <f t="shared" si="1"/>
        <v>10.818</v>
      </c>
      <c r="F88" s="82"/>
      <c r="G88" s="82"/>
      <c r="H88" s="82"/>
      <c r="I88" s="83"/>
      <c r="J88" s="82"/>
      <c r="K88" s="82"/>
      <c r="L88" s="82"/>
      <c r="M88" s="82"/>
      <c r="N88" s="82"/>
      <c r="O88" s="84"/>
      <c r="P88" s="82"/>
      <c r="Q88" s="84"/>
      <c r="R88" s="82"/>
      <c r="S88" s="82"/>
      <c r="T88" s="82"/>
      <c r="U88" s="82"/>
      <c r="V88" s="82"/>
      <c r="W88" s="82"/>
      <c r="X88" s="82"/>
      <c r="Y88" s="84"/>
      <c r="Z88" s="82"/>
      <c r="AA88" s="85"/>
      <c r="AB88" s="82"/>
      <c r="AC88" s="82"/>
      <c r="AD88" s="82"/>
      <c r="AE88" s="82"/>
      <c r="AF88" s="82"/>
      <c r="AG88" s="82"/>
      <c r="AH88" s="84"/>
      <c r="AI88" s="82"/>
      <c r="AJ88" s="84"/>
      <c r="AK88" s="82"/>
      <c r="AL88" s="82"/>
      <c r="AM88" s="82"/>
      <c r="AN88" s="84"/>
      <c r="AO88" s="82"/>
      <c r="AP88" s="84"/>
      <c r="AQ88" s="82"/>
      <c r="AR88" s="84"/>
      <c r="AS88" s="82"/>
      <c r="AT88" s="82"/>
      <c r="AU88" s="82"/>
      <c r="AV88" s="84"/>
      <c r="AW88" s="82"/>
      <c r="AX88" s="82"/>
      <c r="AY88" s="82"/>
      <c r="AZ88" s="84"/>
      <c r="BA88" s="82"/>
      <c r="BB88" s="82"/>
      <c r="BC88" s="82"/>
      <c r="BD88" s="82"/>
      <c r="BE88" s="82"/>
      <c r="BF88" s="82">
        <v>0.01</v>
      </c>
      <c r="BG88" s="82">
        <v>10.818</v>
      </c>
      <c r="BH88" s="82"/>
      <c r="BI88" s="82"/>
      <c r="BJ88" s="84"/>
      <c r="BK88" s="82"/>
      <c r="BL88" s="84"/>
      <c r="BM88" s="82"/>
      <c r="BN88" s="82"/>
      <c r="BO88" s="82"/>
      <c r="BP88" s="84"/>
      <c r="BQ88" s="82"/>
      <c r="BR88" s="84"/>
      <c r="BS88" s="82"/>
      <c r="BT88" s="82"/>
      <c r="BU88" s="82"/>
      <c r="BV88" s="82"/>
    </row>
    <row r="89" spans="1:74" x14ac:dyDescent="0.25">
      <c r="A89" s="39">
        <v>87</v>
      </c>
      <c r="B89" s="39">
        <v>3</v>
      </c>
      <c r="C89" s="37" t="s">
        <v>552</v>
      </c>
      <c r="D89" s="40">
        <f>февраль!D89-март!E89</f>
        <v>2149.444993478261</v>
      </c>
      <c r="E89" s="40">
        <f t="shared" si="1"/>
        <v>0</v>
      </c>
      <c r="F89" s="36"/>
      <c r="G89" s="36"/>
      <c r="H89" s="36"/>
      <c r="I89" s="27"/>
      <c r="J89" s="36"/>
      <c r="K89" s="36"/>
      <c r="L89" s="36"/>
      <c r="M89" s="36"/>
      <c r="N89" s="36"/>
      <c r="O89" s="29"/>
      <c r="P89" s="36"/>
      <c r="Q89" s="29"/>
      <c r="R89" s="36"/>
      <c r="S89" s="36"/>
      <c r="T89" s="36"/>
      <c r="U89" s="36"/>
      <c r="V89" s="36"/>
      <c r="W89" s="36"/>
      <c r="X89" s="36"/>
      <c r="Y89" s="29"/>
      <c r="Z89" s="36"/>
      <c r="AA89" s="66"/>
      <c r="AB89" s="36"/>
      <c r="AC89" s="36"/>
      <c r="AD89" s="36"/>
      <c r="AE89" s="36"/>
      <c r="AF89" s="36"/>
      <c r="AG89" s="36"/>
      <c r="AH89" s="29"/>
      <c r="AI89" s="36"/>
      <c r="AJ89" s="29"/>
      <c r="AK89" s="36"/>
      <c r="AL89" s="36"/>
      <c r="AM89" s="36"/>
      <c r="AN89" s="29"/>
      <c r="AO89" s="36"/>
      <c r="AP89" s="29"/>
      <c r="AQ89" s="36"/>
      <c r="AR89" s="29"/>
      <c r="AS89" s="36"/>
      <c r="AT89" s="36"/>
      <c r="AU89" s="36"/>
      <c r="AV89" s="29"/>
      <c r="AW89" s="36"/>
      <c r="AX89" s="36"/>
      <c r="AY89" s="36"/>
      <c r="AZ89" s="29"/>
      <c r="BA89" s="36"/>
      <c r="BB89" s="36"/>
      <c r="BC89" s="36"/>
      <c r="BD89" s="36"/>
      <c r="BE89" s="36"/>
      <c r="BF89" s="36"/>
      <c r="BG89" s="36"/>
      <c r="BH89" s="36"/>
      <c r="BI89" s="36"/>
      <c r="BJ89" s="29"/>
      <c r="BK89" s="36"/>
      <c r="BL89" s="29"/>
      <c r="BM89" s="36"/>
      <c r="BN89" s="36"/>
      <c r="BO89" s="36"/>
      <c r="BP89" s="29"/>
      <c r="BQ89" s="36"/>
      <c r="BR89" s="29"/>
      <c r="BS89" s="36"/>
      <c r="BT89" s="36"/>
      <c r="BU89" s="36"/>
      <c r="BV89" s="36"/>
    </row>
    <row r="90" spans="1:74" x14ac:dyDescent="0.25">
      <c r="A90" s="39">
        <v>88</v>
      </c>
      <c r="B90" s="39">
        <v>1</v>
      </c>
      <c r="C90" s="37" t="s">
        <v>553</v>
      </c>
      <c r="D90" s="40">
        <f>февраль!D90-март!E90</f>
        <v>1815.0774842318842</v>
      </c>
      <c r="E90" s="40">
        <f t="shared" si="1"/>
        <v>0</v>
      </c>
      <c r="F90" s="36"/>
      <c r="G90" s="36"/>
      <c r="H90" s="36"/>
      <c r="I90" s="27"/>
      <c r="J90" s="36"/>
      <c r="K90" s="36"/>
      <c r="L90" s="36"/>
      <c r="M90" s="36"/>
      <c r="N90" s="36"/>
      <c r="O90" s="29"/>
      <c r="P90" s="36"/>
      <c r="Q90" s="29"/>
      <c r="R90" s="36"/>
      <c r="S90" s="36"/>
      <c r="T90" s="36"/>
      <c r="U90" s="36"/>
      <c r="V90" s="36"/>
      <c r="W90" s="36"/>
      <c r="X90" s="36"/>
      <c r="Y90" s="29"/>
      <c r="Z90" s="36"/>
      <c r="AA90" s="66"/>
      <c r="AB90" s="36"/>
      <c r="AC90" s="36"/>
      <c r="AD90" s="36"/>
      <c r="AE90" s="36"/>
      <c r="AF90" s="36"/>
      <c r="AG90" s="36"/>
      <c r="AH90" s="29"/>
      <c r="AI90" s="36"/>
      <c r="AJ90" s="29"/>
      <c r="AK90" s="36"/>
      <c r="AL90" s="36"/>
      <c r="AM90" s="36"/>
      <c r="AN90" s="29"/>
      <c r="AO90" s="36"/>
      <c r="AP90" s="29"/>
      <c r="AQ90" s="36"/>
      <c r="AR90" s="29"/>
      <c r="AS90" s="36"/>
      <c r="AT90" s="36"/>
      <c r="AU90" s="36"/>
      <c r="AV90" s="29"/>
      <c r="AW90" s="36"/>
      <c r="AX90" s="36"/>
      <c r="AY90" s="36"/>
      <c r="AZ90" s="29"/>
      <c r="BA90" s="36"/>
      <c r="BB90" s="36"/>
      <c r="BC90" s="36"/>
      <c r="BD90" s="36"/>
      <c r="BE90" s="36"/>
      <c r="BF90" s="36"/>
      <c r="BG90" s="36"/>
      <c r="BH90" s="36"/>
      <c r="BI90" s="36"/>
      <c r="BJ90" s="29"/>
      <c r="BK90" s="36"/>
      <c r="BL90" s="29"/>
      <c r="BM90" s="36"/>
      <c r="BN90" s="36"/>
      <c r="BO90" s="36"/>
      <c r="BP90" s="29"/>
      <c r="BQ90" s="36"/>
      <c r="BR90" s="29"/>
      <c r="BS90" s="36"/>
      <c r="BT90" s="36"/>
      <c r="BU90" s="36"/>
      <c r="BV90" s="36"/>
    </row>
    <row r="91" spans="1:74" x14ac:dyDescent="0.25">
      <c r="A91" s="39">
        <v>89</v>
      </c>
      <c r="B91" s="39">
        <v>1</v>
      </c>
      <c r="C91" s="37" t="s">
        <v>554</v>
      </c>
      <c r="D91" s="40">
        <f>февраль!D91-март!E91</f>
        <v>-398.25205618357501</v>
      </c>
      <c r="E91" s="40">
        <f t="shared" si="1"/>
        <v>0</v>
      </c>
      <c r="F91" s="36"/>
      <c r="G91" s="36"/>
      <c r="H91" s="36"/>
      <c r="I91" s="27"/>
      <c r="J91" s="36"/>
      <c r="K91" s="36"/>
      <c r="L91" s="36"/>
      <c r="M91" s="36"/>
      <c r="N91" s="36"/>
      <c r="O91" s="29"/>
      <c r="P91" s="36"/>
      <c r="Q91" s="29"/>
      <c r="R91" s="36"/>
      <c r="S91" s="36"/>
      <c r="T91" s="36"/>
      <c r="U91" s="36"/>
      <c r="V91" s="36"/>
      <c r="W91" s="36"/>
      <c r="X91" s="36"/>
      <c r="Y91" s="29"/>
      <c r="Z91" s="36"/>
      <c r="AA91" s="66"/>
      <c r="AB91" s="36"/>
      <c r="AC91" s="36"/>
      <c r="AD91" s="36"/>
      <c r="AE91" s="36"/>
      <c r="AF91" s="36"/>
      <c r="AG91" s="36"/>
      <c r="AH91" s="29"/>
      <c r="AI91" s="36"/>
      <c r="AJ91" s="29"/>
      <c r="AK91" s="36"/>
      <c r="AL91" s="36"/>
      <c r="AM91" s="36"/>
      <c r="AN91" s="29"/>
      <c r="AO91" s="36"/>
      <c r="AP91" s="29"/>
      <c r="AQ91" s="36"/>
      <c r="AR91" s="29"/>
      <c r="AS91" s="36"/>
      <c r="AT91" s="36"/>
      <c r="AU91" s="36"/>
      <c r="AV91" s="29"/>
      <c r="AW91" s="36"/>
      <c r="AX91" s="36"/>
      <c r="AY91" s="36"/>
      <c r="AZ91" s="29"/>
      <c r="BA91" s="36"/>
      <c r="BB91" s="36"/>
      <c r="BC91" s="36"/>
      <c r="BD91" s="36"/>
      <c r="BE91" s="36"/>
      <c r="BF91" s="36"/>
      <c r="BG91" s="36"/>
      <c r="BH91" s="36"/>
      <c r="BI91" s="36"/>
      <c r="BJ91" s="29"/>
      <c r="BK91" s="36"/>
      <c r="BL91" s="29"/>
      <c r="BM91" s="36"/>
      <c r="BN91" s="36"/>
      <c r="BO91" s="36"/>
      <c r="BP91" s="29"/>
      <c r="BQ91" s="36"/>
      <c r="BR91" s="29"/>
      <c r="BS91" s="36"/>
      <c r="BT91" s="36"/>
      <c r="BU91" s="36"/>
      <c r="BV91" s="36"/>
    </row>
    <row r="92" spans="1:74" x14ac:dyDescent="0.25">
      <c r="A92" s="39">
        <v>90</v>
      </c>
      <c r="B92" s="39">
        <v>1</v>
      </c>
      <c r="C92" s="37" t="s">
        <v>555</v>
      </c>
      <c r="D92" s="40">
        <f>февраль!D92-март!E92</f>
        <v>134.07926407729474</v>
      </c>
      <c r="E92" s="40">
        <f t="shared" si="1"/>
        <v>0</v>
      </c>
      <c r="F92" s="36"/>
      <c r="G92" s="36"/>
      <c r="H92" s="36"/>
      <c r="I92" s="27"/>
      <c r="J92" s="36"/>
      <c r="K92" s="36"/>
      <c r="L92" s="36"/>
      <c r="M92" s="36"/>
      <c r="N92" s="36"/>
      <c r="O92" s="29"/>
      <c r="P92" s="36"/>
      <c r="Q92" s="29"/>
      <c r="R92" s="36"/>
      <c r="S92" s="36"/>
      <c r="T92" s="36"/>
      <c r="U92" s="36"/>
      <c r="V92" s="36"/>
      <c r="W92" s="36"/>
      <c r="X92" s="36"/>
      <c r="Y92" s="29"/>
      <c r="Z92" s="36"/>
      <c r="AA92" s="66"/>
      <c r="AB92" s="36"/>
      <c r="AC92" s="36"/>
      <c r="AD92" s="36"/>
      <c r="AE92" s="36"/>
      <c r="AF92" s="36"/>
      <c r="AG92" s="36"/>
      <c r="AH92" s="29"/>
      <c r="AI92" s="36"/>
      <c r="AJ92" s="29"/>
      <c r="AK92" s="36"/>
      <c r="AL92" s="36"/>
      <c r="AM92" s="36"/>
      <c r="AN92" s="29"/>
      <c r="AO92" s="36"/>
      <c r="AP92" s="29"/>
      <c r="AQ92" s="36"/>
      <c r="AR92" s="29"/>
      <c r="AS92" s="36"/>
      <c r="AT92" s="36"/>
      <c r="AU92" s="36"/>
      <c r="AV92" s="29"/>
      <c r="AW92" s="36"/>
      <c r="AX92" s="36"/>
      <c r="AY92" s="36"/>
      <c r="AZ92" s="29"/>
      <c r="BA92" s="36"/>
      <c r="BB92" s="36"/>
      <c r="BC92" s="36"/>
      <c r="BD92" s="36"/>
      <c r="BE92" s="36"/>
      <c r="BF92" s="36"/>
      <c r="BG92" s="36"/>
      <c r="BH92" s="36"/>
      <c r="BI92" s="36"/>
      <c r="BJ92" s="29"/>
      <c r="BK92" s="36"/>
      <c r="BL92" s="29"/>
      <c r="BM92" s="36"/>
      <c r="BN92" s="36"/>
      <c r="BO92" s="36"/>
      <c r="BP92" s="29"/>
      <c r="BQ92" s="36"/>
      <c r="BR92" s="29"/>
      <c r="BS92" s="36"/>
      <c r="BT92" s="36"/>
      <c r="BU92" s="36"/>
      <c r="BV92" s="36"/>
    </row>
    <row r="93" spans="1:74" x14ac:dyDescent="0.25">
      <c r="A93" s="39">
        <v>91</v>
      </c>
      <c r="B93" s="39">
        <v>1</v>
      </c>
      <c r="C93" s="37" t="s">
        <v>556</v>
      </c>
      <c r="D93" s="40">
        <f>февраль!D93-март!E93</f>
        <v>56.73995542028986</v>
      </c>
      <c r="E93" s="40">
        <f t="shared" si="1"/>
        <v>0</v>
      </c>
      <c r="F93" s="36"/>
      <c r="G93" s="36"/>
      <c r="H93" s="36"/>
      <c r="I93" s="27"/>
      <c r="J93" s="36"/>
      <c r="K93" s="36"/>
      <c r="L93" s="36"/>
      <c r="M93" s="36"/>
      <c r="N93" s="36"/>
      <c r="O93" s="29"/>
      <c r="P93" s="36"/>
      <c r="Q93" s="29"/>
      <c r="R93" s="36"/>
      <c r="S93" s="36"/>
      <c r="T93" s="36"/>
      <c r="U93" s="36"/>
      <c r="V93" s="36"/>
      <c r="W93" s="36"/>
      <c r="X93" s="36"/>
      <c r="Y93" s="29"/>
      <c r="Z93" s="36"/>
      <c r="AA93" s="66"/>
      <c r="AB93" s="36"/>
      <c r="AC93" s="36"/>
      <c r="AD93" s="36"/>
      <c r="AE93" s="36"/>
      <c r="AF93" s="36"/>
      <c r="AG93" s="36"/>
      <c r="AH93" s="29"/>
      <c r="AI93" s="36"/>
      <c r="AJ93" s="29"/>
      <c r="AK93" s="36"/>
      <c r="AL93" s="36"/>
      <c r="AM93" s="36"/>
      <c r="AN93" s="29"/>
      <c r="AO93" s="36"/>
      <c r="AP93" s="29"/>
      <c r="AQ93" s="36"/>
      <c r="AR93" s="29"/>
      <c r="AS93" s="36"/>
      <c r="AT93" s="36"/>
      <c r="AU93" s="36"/>
      <c r="AV93" s="29"/>
      <c r="AW93" s="36"/>
      <c r="AX93" s="36"/>
      <c r="AY93" s="36"/>
      <c r="AZ93" s="29"/>
      <c r="BA93" s="36"/>
      <c r="BB93" s="36"/>
      <c r="BC93" s="36"/>
      <c r="BD93" s="36"/>
      <c r="BE93" s="36"/>
      <c r="BF93" s="36"/>
      <c r="BG93" s="36"/>
      <c r="BH93" s="36"/>
      <c r="BI93" s="36"/>
      <c r="BJ93" s="29"/>
      <c r="BK93" s="36"/>
      <c r="BL93" s="29"/>
      <c r="BM93" s="36"/>
      <c r="BN93" s="36"/>
      <c r="BO93" s="36"/>
      <c r="BP93" s="29"/>
      <c r="BQ93" s="36"/>
      <c r="BR93" s="29"/>
      <c r="BS93" s="36"/>
      <c r="BT93" s="36"/>
      <c r="BU93" s="36"/>
      <c r="BV93" s="36"/>
    </row>
    <row r="94" spans="1:74" x14ac:dyDescent="0.25">
      <c r="A94" s="39">
        <v>92</v>
      </c>
      <c r="B94" s="39">
        <v>1</v>
      </c>
      <c r="C94" s="37" t="s">
        <v>557</v>
      </c>
      <c r="D94" s="40">
        <f>февраль!D94-март!E94</f>
        <v>46.177197855072436</v>
      </c>
      <c r="E94" s="40">
        <f t="shared" si="1"/>
        <v>0</v>
      </c>
      <c r="F94" s="36"/>
      <c r="G94" s="36"/>
      <c r="H94" s="36"/>
      <c r="I94" s="27"/>
      <c r="J94" s="36"/>
      <c r="K94" s="36"/>
      <c r="L94" s="36"/>
      <c r="M94" s="36"/>
      <c r="N94" s="36"/>
      <c r="O94" s="29"/>
      <c r="P94" s="36"/>
      <c r="Q94" s="29"/>
      <c r="R94" s="36"/>
      <c r="S94" s="36"/>
      <c r="T94" s="36"/>
      <c r="U94" s="36"/>
      <c r="V94" s="36"/>
      <c r="W94" s="36"/>
      <c r="X94" s="36"/>
      <c r="Y94" s="29"/>
      <c r="Z94" s="36"/>
      <c r="AA94" s="66"/>
      <c r="AB94" s="36"/>
      <c r="AC94" s="36"/>
      <c r="AD94" s="36"/>
      <c r="AE94" s="36"/>
      <c r="AF94" s="36"/>
      <c r="AG94" s="36"/>
      <c r="AH94" s="29"/>
      <c r="AI94" s="36"/>
      <c r="AJ94" s="29"/>
      <c r="AK94" s="36"/>
      <c r="AL94" s="36"/>
      <c r="AM94" s="36"/>
      <c r="AN94" s="29"/>
      <c r="AO94" s="36"/>
      <c r="AP94" s="29"/>
      <c r="AQ94" s="36"/>
      <c r="AR94" s="29"/>
      <c r="AS94" s="36"/>
      <c r="AT94" s="36"/>
      <c r="AU94" s="36"/>
      <c r="AV94" s="29"/>
      <c r="AW94" s="36"/>
      <c r="AX94" s="36"/>
      <c r="AY94" s="36"/>
      <c r="AZ94" s="29"/>
      <c r="BA94" s="36"/>
      <c r="BB94" s="36"/>
      <c r="BC94" s="36"/>
      <c r="BD94" s="36"/>
      <c r="BE94" s="36"/>
      <c r="BF94" s="36"/>
      <c r="BG94" s="36"/>
      <c r="BH94" s="36"/>
      <c r="BI94" s="36"/>
      <c r="BJ94" s="29"/>
      <c r="BK94" s="36"/>
      <c r="BL94" s="29"/>
      <c r="BM94" s="36"/>
      <c r="BN94" s="36"/>
      <c r="BO94" s="36"/>
      <c r="BP94" s="29"/>
      <c r="BQ94" s="36"/>
      <c r="BR94" s="29"/>
      <c r="BS94" s="36"/>
      <c r="BT94" s="36"/>
      <c r="BU94" s="36"/>
      <c r="BV94" s="36"/>
    </row>
    <row r="95" spans="1:74" x14ac:dyDescent="0.25">
      <c r="A95" s="39">
        <v>93</v>
      </c>
      <c r="B95" s="39">
        <v>1</v>
      </c>
      <c r="C95" s="37" t="s">
        <v>558</v>
      </c>
      <c r="D95" s="40">
        <f>февраль!D95-март!E95</f>
        <v>121.09906627053138</v>
      </c>
      <c r="E95" s="40">
        <f t="shared" si="1"/>
        <v>0</v>
      </c>
      <c r="F95" s="36"/>
      <c r="G95" s="36"/>
      <c r="H95" s="36"/>
      <c r="I95" s="27"/>
      <c r="J95" s="36"/>
      <c r="K95" s="36"/>
      <c r="L95" s="36"/>
      <c r="M95" s="36"/>
      <c r="N95" s="36"/>
      <c r="O95" s="29"/>
      <c r="P95" s="36"/>
      <c r="Q95" s="29"/>
      <c r="R95" s="36"/>
      <c r="S95" s="36"/>
      <c r="T95" s="36"/>
      <c r="U95" s="36"/>
      <c r="V95" s="36"/>
      <c r="W95" s="36"/>
      <c r="X95" s="36"/>
      <c r="Y95" s="29"/>
      <c r="Z95" s="36"/>
      <c r="AA95" s="66"/>
      <c r="AB95" s="36"/>
      <c r="AC95" s="36"/>
      <c r="AD95" s="36"/>
      <c r="AE95" s="36"/>
      <c r="AF95" s="36"/>
      <c r="AG95" s="36"/>
      <c r="AH95" s="29"/>
      <c r="AI95" s="36"/>
      <c r="AJ95" s="29"/>
      <c r="AK95" s="36"/>
      <c r="AL95" s="36"/>
      <c r="AM95" s="36"/>
      <c r="AN95" s="29"/>
      <c r="AO95" s="36"/>
      <c r="AP95" s="29"/>
      <c r="AQ95" s="36"/>
      <c r="AR95" s="29"/>
      <c r="AS95" s="36"/>
      <c r="AT95" s="36"/>
      <c r="AU95" s="36"/>
      <c r="AV95" s="29"/>
      <c r="AW95" s="36"/>
      <c r="AX95" s="36"/>
      <c r="AY95" s="36"/>
      <c r="AZ95" s="29"/>
      <c r="BA95" s="36"/>
      <c r="BB95" s="36"/>
      <c r="BC95" s="36"/>
      <c r="BD95" s="36"/>
      <c r="BE95" s="36"/>
      <c r="BF95" s="36"/>
      <c r="BG95" s="36"/>
      <c r="BH95" s="36"/>
      <c r="BI95" s="36"/>
      <c r="BJ95" s="29"/>
      <c r="BK95" s="36"/>
      <c r="BL95" s="29"/>
      <c r="BM95" s="36"/>
      <c r="BN95" s="36"/>
      <c r="BO95" s="36"/>
      <c r="BP95" s="29"/>
      <c r="BQ95" s="36"/>
      <c r="BR95" s="29"/>
      <c r="BS95" s="36"/>
      <c r="BT95" s="36"/>
      <c r="BU95" s="36"/>
      <c r="BV95" s="36"/>
    </row>
    <row r="96" spans="1:74" x14ac:dyDescent="0.25">
      <c r="A96" s="16">
        <v>94</v>
      </c>
      <c r="B96" s="16">
        <v>1</v>
      </c>
      <c r="C96" s="31" t="s">
        <v>559</v>
      </c>
      <c r="D96" s="40">
        <f>февраль!D96-март!E96</f>
        <v>904.98681747826083</v>
      </c>
      <c r="E96" s="40">
        <f t="shared" si="1"/>
        <v>0</v>
      </c>
      <c r="F96" s="36"/>
      <c r="G96" s="36"/>
      <c r="H96" s="36"/>
      <c r="I96" s="27"/>
      <c r="J96" s="36"/>
      <c r="K96" s="36"/>
      <c r="L96" s="36"/>
      <c r="M96" s="36"/>
      <c r="N96" s="36"/>
      <c r="O96" s="29"/>
      <c r="P96" s="36"/>
      <c r="Q96" s="29"/>
      <c r="R96" s="36"/>
      <c r="S96" s="36"/>
      <c r="T96" s="36"/>
      <c r="U96" s="36"/>
      <c r="V96" s="36"/>
      <c r="W96" s="36"/>
      <c r="X96" s="36"/>
      <c r="Y96" s="29"/>
      <c r="Z96" s="36"/>
      <c r="AA96" s="66"/>
      <c r="AB96" s="36"/>
      <c r="AC96" s="36"/>
      <c r="AD96" s="36"/>
      <c r="AE96" s="36"/>
      <c r="AF96" s="36"/>
      <c r="AG96" s="36"/>
      <c r="AH96" s="29"/>
      <c r="AI96" s="36"/>
      <c r="AJ96" s="29"/>
      <c r="AK96" s="36"/>
      <c r="AL96" s="36"/>
      <c r="AM96" s="36"/>
      <c r="AN96" s="29"/>
      <c r="AO96" s="36"/>
      <c r="AP96" s="29"/>
      <c r="AQ96" s="36"/>
      <c r="AR96" s="29"/>
      <c r="AS96" s="36"/>
      <c r="AT96" s="36"/>
      <c r="AU96" s="36"/>
      <c r="AV96" s="29"/>
      <c r="AW96" s="36"/>
      <c r="AX96" s="36"/>
      <c r="AY96" s="36"/>
      <c r="AZ96" s="29"/>
      <c r="BA96" s="36"/>
      <c r="BB96" s="36"/>
      <c r="BC96" s="36"/>
      <c r="BD96" s="36"/>
      <c r="BE96" s="36"/>
      <c r="BF96" s="36"/>
      <c r="BG96" s="36"/>
      <c r="BH96" s="36"/>
      <c r="BI96" s="36"/>
      <c r="BJ96" s="29"/>
      <c r="BK96" s="36"/>
      <c r="BL96" s="29"/>
      <c r="BM96" s="36"/>
      <c r="BN96" s="36"/>
      <c r="BO96" s="36"/>
      <c r="BP96" s="29"/>
      <c r="BQ96" s="36"/>
      <c r="BR96" s="29"/>
      <c r="BS96" s="36"/>
      <c r="BT96" s="36"/>
      <c r="BU96" s="36"/>
      <c r="BV96" s="36"/>
    </row>
    <row r="97" spans="1:75" x14ac:dyDescent="0.25">
      <c r="A97" s="16">
        <v>95</v>
      </c>
      <c r="B97" s="16">
        <v>1</v>
      </c>
      <c r="C97" s="31" t="s">
        <v>560</v>
      </c>
      <c r="D97" s="40">
        <f>февраль!D97-март!E97</f>
        <v>970.84160457004839</v>
      </c>
      <c r="E97" s="40">
        <f t="shared" si="1"/>
        <v>0</v>
      </c>
      <c r="F97" s="36"/>
      <c r="G97" s="36"/>
      <c r="H97" s="36"/>
      <c r="I97" s="27"/>
      <c r="J97" s="36"/>
      <c r="K97" s="36"/>
      <c r="L97" s="36"/>
      <c r="M97" s="36"/>
      <c r="N97" s="36"/>
      <c r="O97" s="29"/>
      <c r="P97" s="36"/>
      <c r="Q97" s="29"/>
      <c r="R97" s="36"/>
      <c r="S97" s="36"/>
      <c r="T97" s="36"/>
      <c r="U97" s="36"/>
      <c r="V97" s="36"/>
      <c r="W97" s="36"/>
      <c r="X97" s="36"/>
      <c r="Y97" s="29"/>
      <c r="Z97" s="36"/>
      <c r="AA97" s="66"/>
      <c r="AB97" s="36"/>
      <c r="AC97" s="36"/>
      <c r="AD97" s="36"/>
      <c r="AE97" s="36"/>
      <c r="AF97" s="36"/>
      <c r="AG97" s="36"/>
      <c r="AH97" s="29"/>
      <c r="AI97" s="36"/>
      <c r="AJ97" s="29"/>
      <c r="AK97" s="36"/>
      <c r="AL97" s="36"/>
      <c r="AM97" s="36"/>
      <c r="AN97" s="29"/>
      <c r="AO97" s="36"/>
      <c r="AP97" s="29"/>
      <c r="AQ97" s="36"/>
      <c r="AR97" s="29"/>
      <c r="AS97" s="36"/>
      <c r="AT97" s="36"/>
      <c r="AU97" s="36"/>
      <c r="AV97" s="29"/>
      <c r="AW97" s="36"/>
      <c r="AX97" s="36"/>
      <c r="AY97" s="36"/>
      <c r="AZ97" s="29"/>
      <c r="BA97" s="36"/>
      <c r="BB97" s="36"/>
      <c r="BC97" s="36"/>
      <c r="BD97" s="36"/>
      <c r="BE97" s="36"/>
      <c r="BF97" s="36"/>
      <c r="BG97" s="36"/>
      <c r="BH97" s="36"/>
      <c r="BI97" s="36"/>
      <c r="BJ97" s="29"/>
      <c r="BK97" s="36"/>
      <c r="BL97" s="29"/>
      <c r="BM97" s="36"/>
      <c r="BN97" s="36"/>
      <c r="BO97" s="36"/>
      <c r="BP97" s="29"/>
      <c r="BQ97" s="36"/>
      <c r="BR97" s="29"/>
      <c r="BS97" s="36"/>
      <c r="BT97" s="36"/>
      <c r="BU97" s="36"/>
      <c r="BV97" s="36"/>
    </row>
    <row r="98" spans="1:75" s="86" customFormat="1" x14ac:dyDescent="0.25">
      <c r="A98" s="79">
        <v>96</v>
      </c>
      <c r="B98" s="79">
        <v>1</v>
      </c>
      <c r="C98" s="80" t="s">
        <v>561</v>
      </c>
      <c r="D98" s="40">
        <f>февраль!D98-март!E98</f>
        <v>584.51991567149742</v>
      </c>
      <c r="E98" s="81">
        <f t="shared" si="1"/>
        <v>7.5060000000000002</v>
      </c>
      <c r="F98" s="82"/>
      <c r="G98" s="82"/>
      <c r="H98" s="82"/>
      <c r="I98" s="83"/>
      <c r="J98" s="82"/>
      <c r="K98" s="82"/>
      <c r="L98" s="82"/>
      <c r="M98" s="82"/>
      <c r="N98" s="82"/>
      <c r="O98" s="84"/>
      <c r="P98" s="82"/>
      <c r="Q98" s="84"/>
      <c r="R98" s="82"/>
      <c r="S98" s="82"/>
      <c r="T98" s="82"/>
      <c r="U98" s="82"/>
      <c r="V98" s="82"/>
      <c r="W98" s="82"/>
      <c r="X98" s="82"/>
      <c r="Y98" s="84"/>
      <c r="Z98" s="82"/>
      <c r="AA98" s="85"/>
      <c r="AB98" s="82"/>
      <c r="AC98" s="82"/>
      <c r="AD98" s="82"/>
      <c r="AE98" s="82"/>
      <c r="AF98" s="82"/>
      <c r="AG98" s="82"/>
      <c r="AH98" s="84"/>
      <c r="AI98" s="82"/>
      <c r="AJ98" s="84"/>
      <c r="AK98" s="82"/>
      <c r="AL98" s="82"/>
      <c r="AM98" s="82"/>
      <c r="AN98" s="84"/>
      <c r="AO98" s="82"/>
      <c r="AP98" s="84"/>
      <c r="AQ98" s="82"/>
      <c r="AR98" s="84"/>
      <c r="AS98" s="82"/>
      <c r="AT98" s="82"/>
      <c r="AU98" s="82"/>
      <c r="AV98" s="84"/>
      <c r="AW98" s="82"/>
      <c r="AX98" s="82"/>
      <c r="AY98" s="82"/>
      <c r="AZ98" s="84"/>
      <c r="BA98" s="82"/>
      <c r="BB98" s="82"/>
      <c r="BC98" s="82"/>
      <c r="BD98" s="82"/>
      <c r="BE98" s="82"/>
      <c r="BF98" s="82"/>
      <c r="BG98" s="82"/>
      <c r="BH98" s="82">
        <v>6.0000000000000001E-3</v>
      </c>
      <c r="BI98" s="82">
        <v>3.206</v>
      </c>
      <c r="BJ98" s="84"/>
      <c r="BK98" s="82"/>
      <c r="BL98" s="84">
        <v>12</v>
      </c>
      <c r="BM98" s="82">
        <v>4.3</v>
      </c>
      <c r="BN98" s="82"/>
      <c r="BO98" s="82"/>
      <c r="BP98" s="84"/>
      <c r="BQ98" s="82"/>
      <c r="BR98" s="84"/>
      <c r="BS98" s="82"/>
      <c r="BT98" s="82"/>
      <c r="BU98" s="82"/>
      <c r="BV98" s="82"/>
    </row>
    <row r="99" spans="1:75" s="86" customFormat="1" x14ac:dyDescent="0.25">
      <c r="A99" s="79">
        <v>97</v>
      </c>
      <c r="B99" s="79">
        <v>1</v>
      </c>
      <c r="C99" s="80" t="s">
        <v>562</v>
      </c>
      <c r="D99" s="40">
        <f>февраль!D99-март!E99</f>
        <v>-412.31943902415463</v>
      </c>
      <c r="E99" s="81">
        <f t="shared" si="1"/>
        <v>89.305999999999997</v>
      </c>
      <c r="F99" s="82"/>
      <c r="G99" s="82"/>
      <c r="H99" s="82"/>
      <c r="I99" s="83"/>
      <c r="J99" s="82"/>
      <c r="K99" s="82"/>
      <c r="L99" s="82"/>
      <c r="M99" s="82"/>
      <c r="N99" s="82"/>
      <c r="O99" s="84"/>
      <c r="P99" s="82"/>
      <c r="Q99" s="84"/>
      <c r="R99" s="82"/>
      <c r="S99" s="82"/>
      <c r="T99" s="82"/>
      <c r="U99" s="82">
        <v>4.4999999999999998E-2</v>
      </c>
      <c r="V99" s="82">
        <v>86.923000000000002</v>
      </c>
      <c r="W99" s="82">
        <v>2E-3</v>
      </c>
      <c r="X99" s="82">
        <v>2.383</v>
      </c>
      <c r="Y99" s="84"/>
      <c r="Z99" s="82"/>
      <c r="AA99" s="85"/>
      <c r="AB99" s="82"/>
      <c r="AC99" s="82"/>
      <c r="AD99" s="82"/>
      <c r="AE99" s="82"/>
      <c r="AF99" s="82"/>
      <c r="AG99" s="82"/>
      <c r="AH99" s="84"/>
      <c r="AI99" s="82"/>
      <c r="AJ99" s="84"/>
      <c r="AK99" s="82"/>
      <c r="AL99" s="82"/>
      <c r="AM99" s="82"/>
      <c r="AN99" s="84"/>
      <c r="AO99" s="82"/>
      <c r="AP99" s="84"/>
      <c r="AQ99" s="82"/>
      <c r="AR99" s="84"/>
      <c r="AS99" s="82"/>
      <c r="AT99" s="82"/>
      <c r="AU99" s="82"/>
      <c r="AV99" s="84"/>
      <c r="AW99" s="82"/>
      <c r="AX99" s="82"/>
      <c r="AY99" s="82"/>
      <c r="AZ99" s="84"/>
      <c r="BA99" s="82"/>
      <c r="BB99" s="82"/>
      <c r="BC99" s="82"/>
      <c r="BD99" s="82"/>
      <c r="BE99" s="82"/>
      <c r="BF99" s="82"/>
      <c r="BG99" s="82"/>
      <c r="BH99" s="82"/>
      <c r="BI99" s="82"/>
      <c r="BJ99" s="84"/>
      <c r="BK99" s="82"/>
      <c r="BL99" s="84"/>
      <c r="BM99" s="82"/>
      <c r="BN99" s="82"/>
      <c r="BO99" s="82"/>
      <c r="BP99" s="84"/>
      <c r="BQ99" s="82"/>
      <c r="BR99" s="84"/>
      <c r="BS99" s="82"/>
      <c r="BT99" s="82"/>
      <c r="BU99" s="82"/>
      <c r="BV99" s="82"/>
    </row>
    <row r="100" spans="1:75" s="86" customFormat="1" x14ac:dyDescent="0.25">
      <c r="A100" s="79">
        <v>98</v>
      </c>
      <c r="B100" s="79">
        <v>1</v>
      </c>
      <c r="C100" s="80" t="s">
        <v>563</v>
      </c>
      <c r="D100" s="40">
        <f>февраль!D100-март!E100</f>
        <v>600.18913093719789</v>
      </c>
      <c r="E100" s="81">
        <f t="shared" si="1"/>
        <v>3.6960000000000002</v>
      </c>
      <c r="F100" s="82"/>
      <c r="G100" s="82"/>
      <c r="H100" s="82"/>
      <c r="I100" s="83"/>
      <c r="J100" s="82"/>
      <c r="K100" s="82"/>
      <c r="L100" s="82"/>
      <c r="M100" s="82"/>
      <c r="N100" s="82"/>
      <c r="O100" s="84"/>
      <c r="P100" s="82"/>
      <c r="Q100" s="84"/>
      <c r="R100" s="82"/>
      <c r="S100" s="82"/>
      <c r="T100" s="82"/>
      <c r="U100" s="82"/>
      <c r="V100" s="82"/>
      <c r="W100" s="82"/>
      <c r="X100" s="82"/>
      <c r="Y100" s="84"/>
      <c r="Z100" s="82"/>
      <c r="AA100" s="85"/>
      <c r="AB100" s="82"/>
      <c r="AC100" s="82"/>
      <c r="AD100" s="82"/>
      <c r="AE100" s="82"/>
      <c r="AF100" s="82"/>
      <c r="AG100" s="82"/>
      <c r="AH100" s="84"/>
      <c r="AI100" s="82"/>
      <c r="AJ100" s="84"/>
      <c r="AK100" s="82"/>
      <c r="AL100" s="82"/>
      <c r="AM100" s="82"/>
      <c r="AN100" s="84"/>
      <c r="AO100" s="82"/>
      <c r="AP100" s="84"/>
      <c r="AQ100" s="82"/>
      <c r="AR100" s="84"/>
      <c r="AS100" s="82"/>
      <c r="AT100" s="82"/>
      <c r="AU100" s="82"/>
      <c r="AV100" s="84"/>
      <c r="AW100" s="82"/>
      <c r="AX100" s="82"/>
      <c r="AY100" s="82"/>
      <c r="AZ100" s="84"/>
      <c r="BA100" s="82"/>
      <c r="BB100" s="82"/>
      <c r="BC100" s="82"/>
      <c r="BD100" s="82"/>
      <c r="BE100" s="82"/>
      <c r="BF100" s="82"/>
      <c r="BG100" s="82"/>
      <c r="BH100" s="82"/>
      <c r="BI100" s="82"/>
      <c r="BJ100" s="84"/>
      <c r="BK100" s="82"/>
      <c r="BL100" s="84"/>
      <c r="BM100" s="82"/>
      <c r="BN100" s="82"/>
      <c r="BO100" s="82"/>
      <c r="BP100" s="84"/>
      <c r="BQ100" s="82"/>
      <c r="BR100" s="84"/>
      <c r="BS100" s="82"/>
      <c r="BT100" s="82"/>
      <c r="BU100" s="82"/>
      <c r="BV100" s="82">
        <v>3.6960000000000002</v>
      </c>
      <c r="BW100" s="86" t="s">
        <v>1070</v>
      </c>
    </row>
    <row r="101" spans="1:75" x14ac:dyDescent="0.25">
      <c r="A101" s="16">
        <v>99</v>
      </c>
      <c r="B101" s="16">
        <v>1</v>
      </c>
      <c r="C101" s="31" t="s">
        <v>564</v>
      </c>
      <c r="D101" s="40">
        <f>февраль!D101-март!E101</f>
        <v>892.2653527826086</v>
      </c>
      <c r="E101" s="40">
        <f t="shared" si="1"/>
        <v>0</v>
      </c>
      <c r="F101" s="36"/>
      <c r="G101" s="36"/>
      <c r="H101" s="36"/>
      <c r="I101" s="27"/>
      <c r="J101" s="36"/>
      <c r="K101" s="36"/>
      <c r="L101" s="36"/>
      <c r="M101" s="36"/>
      <c r="N101" s="36"/>
      <c r="O101" s="29"/>
      <c r="P101" s="36"/>
      <c r="Q101" s="29"/>
      <c r="R101" s="36"/>
      <c r="S101" s="36"/>
      <c r="T101" s="36"/>
      <c r="U101" s="36"/>
      <c r="V101" s="36"/>
      <c r="W101" s="36"/>
      <c r="X101" s="36"/>
      <c r="Y101" s="29"/>
      <c r="Z101" s="36"/>
      <c r="AA101" s="66"/>
      <c r="AB101" s="36"/>
      <c r="AC101" s="36"/>
      <c r="AD101" s="36"/>
      <c r="AE101" s="36"/>
      <c r="AF101" s="36"/>
      <c r="AG101" s="36"/>
      <c r="AH101" s="29"/>
      <c r="AI101" s="36"/>
      <c r="AJ101" s="29"/>
      <c r="AK101" s="36"/>
      <c r="AL101" s="36"/>
      <c r="AM101" s="36"/>
      <c r="AN101" s="29"/>
      <c r="AO101" s="36"/>
      <c r="AP101" s="29"/>
      <c r="AQ101" s="36"/>
      <c r="AR101" s="29"/>
      <c r="AS101" s="36"/>
      <c r="AT101" s="36"/>
      <c r="AU101" s="36"/>
      <c r="AV101" s="29"/>
      <c r="AW101" s="36"/>
      <c r="AX101" s="36"/>
      <c r="AY101" s="36"/>
      <c r="AZ101" s="29"/>
      <c r="BA101" s="36"/>
      <c r="BB101" s="36"/>
      <c r="BC101" s="36"/>
      <c r="BD101" s="36"/>
      <c r="BE101" s="36"/>
      <c r="BF101" s="36"/>
      <c r="BG101" s="36"/>
      <c r="BH101" s="36"/>
      <c r="BI101" s="36"/>
      <c r="BJ101" s="29"/>
      <c r="BK101" s="36"/>
      <c r="BL101" s="29"/>
      <c r="BM101" s="36"/>
      <c r="BN101" s="36"/>
      <c r="BO101" s="36"/>
      <c r="BP101" s="29"/>
      <c r="BQ101" s="36"/>
      <c r="BR101" s="29"/>
      <c r="BS101" s="36"/>
      <c r="BT101" s="36"/>
      <c r="BU101" s="36"/>
      <c r="BV101" s="36"/>
    </row>
    <row r="102" spans="1:75" x14ac:dyDescent="0.25">
      <c r="A102" s="16">
        <v>100</v>
      </c>
      <c r="B102" s="16">
        <v>1</v>
      </c>
      <c r="C102" s="31" t="s">
        <v>565</v>
      </c>
      <c r="D102" s="40">
        <f>февраль!D102-март!E102</f>
        <v>308.10521199999999</v>
      </c>
      <c r="E102" s="40">
        <f t="shared" si="1"/>
        <v>0</v>
      </c>
      <c r="F102" s="36"/>
      <c r="G102" s="36"/>
      <c r="H102" s="36"/>
      <c r="I102" s="27"/>
      <c r="J102" s="36"/>
      <c r="K102" s="36"/>
      <c r="L102" s="36"/>
      <c r="M102" s="36"/>
      <c r="N102" s="36"/>
      <c r="O102" s="29"/>
      <c r="P102" s="36"/>
      <c r="Q102" s="29"/>
      <c r="R102" s="36"/>
      <c r="S102" s="36"/>
      <c r="T102" s="36"/>
      <c r="U102" s="36"/>
      <c r="V102" s="36"/>
      <c r="W102" s="36"/>
      <c r="X102" s="36"/>
      <c r="Y102" s="29"/>
      <c r="Z102" s="36"/>
      <c r="AA102" s="66"/>
      <c r="AB102" s="36"/>
      <c r="AC102" s="36"/>
      <c r="AD102" s="36"/>
      <c r="AE102" s="36"/>
      <c r="AF102" s="36"/>
      <c r="AG102" s="36"/>
      <c r="AH102" s="29"/>
      <c r="AI102" s="36"/>
      <c r="AJ102" s="29"/>
      <c r="AK102" s="36"/>
      <c r="AL102" s="36"/>
      <c r="AM102" s="36"/>
      <c r="AN102" s="29"/>
      <c r="AO102" s="36"/>
      <c r="AP102" s="29"/>
      <c r="AQ102" s="36"/>
      <c r="AR102" s="29"/>
      <c r="AS102" s="36"/>
      <c r="AT102" s="36"/>
      <c r="AU102" s="36"/>
      <c r="AV102" s="29"/>
      <c r="AW102" s="36"/>
      <c r="AX102" s="36"/>
      <c r="AY102" s="36"/>
      <c r="AZ102" s="29"/>
      <c r="BA102" s="36"/>
      <c r="BB102" s="36"/>
      <c r="BC102" s="36"/>
      <c r="BD102" s="36"/>
      <c r="BE102" s="36"/>
      <c r="BF102" s="36"/>
      <c r="BG102" s="36"/>
      <c r="BH102" s="36"/>
      <c r="BI102" s="36"/>
      <c r="BJ102" s="29"/>
      <c r="BK102" s="36"/>
      <c r="BL102" s="29"/>
      <c r="BM102" s="36"/>
      <c r="BN102" s="36"/>
      <c r="BO102" s="36"/>
      <c r="BP102" s="29"/>
      <c r="BQ102" s="36"/>
      <c r="BR102" s="29"/>
      <c r="BS102" s="36"/>
      <c r="BT102" s="36"/>
      <c r="BU102" s="36"/>
      <c r="BV102" s="36"/>
    </row>
    <row r="103" spans="1:75" x14ac:dyDescent="0.25">
      <c r="A103" s="16">
        <v>101</v>
      </c>
      <c r="B103" s="16">
        <v>1</v>
      </c>
      <c r="C103" s="31" t="s">
        <v>566</v>
      </c>
      <c r="D103" s="40">
        <f>февраль!D103-март!E103</f>
        <v>313.43188342028986</v>
      </c>
      <c r="E103" s="40">
        <f t="shared" si="1"/>
        <v>0</v>
      </c>
      <c r="F103" s="36"/>
      <c r="G103" s="36"/>
      <c r="H103" s="36"/>
      <c r="I103" s="27"/>
      <c r="J103" s="36"/>
      <c r="K103" s="36"/>
      <c r="L103" s="36"/>
      <c r="M103" s="36"/>
      <c r="N103" s="36"/>
      <c r="O103" s="29"/>
      <c r="P103" s="36"/>
      <c r="Q103" s="29"/>
      <c r="R103" s="36"/>
      <c r="S103" s="36"/>
      <c r="T103" s="36"/>
      <c r="U103" s="36"/>
      <c r="V103" s="36"/>
      <c r="W103" s="36"/>
      <c r="X103" s="36"/>
      <c r="Y103" s="29"/>
      <c r="Z103" s="36"/>
      <c r="AA103" s="66"/>
      <c r="AB103" s="36"/>
      <c r="AC103" s="36"/>
      <c r="AD103" s="36"/>
      <c r="AE103" s="36"/>
      <c r="AF103" s="36"/>
      <c r="AG103" s="36"/>
      <c r="AH103" s="29"/>
      <c r="AI103" s="36"/>
      <c r="AJ103" s="29"/>
      <c r="AK103" s="36"/>
      <c r="AL103" s="36"/>
      <c r="AM103" s="36"/>
      <c r="AN103" s="29"/>
      <c r="AO103" s="36"/>
      <c r="AP103" s="29"/>
      <c r="AQ103" s="36"/>
      <c r="AR103" s="29"/>
      <c r="AS103" s="36"/>
      <c r="AT103" s="36"/>
      <c r="AU103" s="36"/>
      <c r="AV103" s="29"/>
      <c r="AW103" s="36"/>
      <c r="AX103" s="36"/>
      <c r="AY103" s="36"/>
      <c r="AZ103" s="29"/>
      <c r="BA103" s="36"/>
      <c r="BB103" s="36"/>
      <c r="BC103" s="36"/>
      <c r="BD103" s="36"/>
      <c r="BE103" s="36"/>
      <c r="BF103" s="36"/>
      <c r="BG103" s="36"/>
      <c r="BH103" s="36"/>
      <c r="BI103" s="36"/>
      <c r="BJ103" s="29"/>
      <c r="BK103" s="36"/>
      <c r="BL103" s="29"/>
      <c r="BM103" s="36"/>
      <c r="BN103" s="36"/>
      <c r="BO103" s="36"/>
      <c r="BP103" s="29"/>
      <c r="BQ103" s="36"/>
      <c r="BR103" s="29"/>
      <c r="BS103" s="36"/>
      <c r="BT103" s="36"/>
      <c r="BU103" s="36"/>
      <c r="BV103" s="36"/>
    </row>
    <row r="104" spans="1:75" s="86" customFormat="1" x14ac:dyDescent="0.25">
      <c r="A104" s="79">
        <v>102</v>
      </c>
      <c r="B104" s="79">
        <v>1</v>
      </c>
      <c r="C104" s="80" t="s">
        <v>567</v>
      </c>
      <c r="D104" s="40">
        <f>февраль!D104-март!E104</f>
        <v>33.011950995169173</v>
      </c>
      <c r="E104" s="81">
        <f t="shared" si="1"/>
        <v>1470.412</v>
      </c>
      <c r="F104" s="82"/>
      <c r="G104" s="82"/>
      <c r="H104" s="82"/>
      <c r="I104" s="83">
        <v>220</v>
      </c>
      <c r="J104" s="82">
        <v>1003.332</v>
      </c>
      <c r="K104" s="82"/>
      <c r="L104" s="82"/>
      <c r="M104" s="82">
        <v>0.5</v>
      </c>
      <c r="N104" s="82">
        <v>467.08</v>
      </c>
      <c r="O104" s="84"/>
      <c r="P104" s="82"/>
      <c r="Q104" s="84"/>
      <c r="R104" s="82"/>
      <c r="S104" s="82"/>
      <c r="T104" s="82"/>
      <c r="U104" s="82"/>
      <c r="V104" s="82"/>
      <c r="W104" s="82"/>
      <c r="X104" s="82"/>
      <c r="Y104" s="84"/>
      <c r="Z104" s="82"/>
      <c r="AA104" s="85"/>
      <c r="AB104" s="82"/>
      <c r="AC104" s="82"/>
      <c r="AD104" s="82"/>
      <c r="AE104" s="82"/>
      <c r="AF104" s="82"/>
      <c r="AG104" s="82"/>
      <c r="AH104" s="84"/>
      <c r="AI104" s="82"/>
      <c r="AJ104" s="84"/>
      <c r="AK104" s="82"/>
      <c r="AL104" s="82"/>
      <c r="AM104" s="82"/>
      <c r="AN104" s="84"/>
      <c r="AO104" s="82"/>
      <c r="AP104" s="84"/>
      <c r="AQ104" s="82"/>
      <c r="AR104" s="84"/>
      <c r="AS104" s="82"/>
      <c r="AT104" s="82"/>
      <c r="AU104" s="82"/>
      <c r="AV104" s="84"/>
      <c r="AW104" s="82"/>
      <c r="AX104" s="82"/>
      <c r="AY104" s="82"/>
      <c r="AZ104" s="84"/>
      <c r="BA104" s="82"/>
      <c r="BB104" s="82"/>
      <c r="BC104" s="82"/>
      <c r="BD104" s="82"/>
      <c r="BE104" s="82"/>
      <c r="BF104" s="82"/>
      <c r="BG104" s="82"/>
      <c r="BH104" s="82"/>
      <c r="BI104" s="82"/>
      <c r="BJ104" s="84"/>
      <c r="BK104" s="82"/>
      <c r="BL104" s="84"/>
      <c r="BM104" s="82"/>
      <c r="BN104" s="82"/>
      <c r="BO104" s="82"/>
      <c r="BP104" s="84"/>
      <c r="BQ104" s="82"/>
      <c r="BR104" s="84"/>
      <c r="BS104" s="82"/>
      <c r="BT104" s="82"/>
      <c r="BU104" s="82"/>
      <c r="BV104" s="82"/>
    </row>
    <row r="105" spans="1:75" x14ac:dyDescent="0.25">
      <c r="A105" s="16">
        <v>103</v>
      </c>
      <c r="B105" s="16">
        <v>1</v>
      </c>
      <c r="C105" s="31" t="s">
        <v>568</v>
      </c>
      <c r="D105" s="40">
        <f>февраль!D105-март!E105</f>
        <v>1216.8511364057972</v>
      </c>
      <c r="E105" s="40">
        <f t="shared" si="1"/>
        <v>0</v>
      </c>
      <c r="F105" s="36"/>
      <c r="G105" s="36"/>
      <c r="H105" s="36"/>
      <c r="I105" s="27"/>
      <c r="J105" s="36"/>
      <c r="K105" s="36"/>
      <c r="L105" s="36"/>
      <c r="M105" s="36"/>
      <c r="N105" s="36"/>
      <c r="O105" s="29"/>
      <c r="P105" s="36"/>
      <c r="Q105" s="29"/>
      <c r="R105" s="36"/>
      <c r="S105" s="36"/>
      <c r="T105" s="36"/>
      <c r="U105" s="36"/>
      <c r="V105" s="36"/>
      <c r="W105" s="36"/>
      <c r="X105" s="36"/>
      <c r="Y105" s="29"/>
      <c r="Z105" s="36"/>
      <c r="AA105" s="66"/>
      <c r="AB105" s="36"/>
      <c r="AC105" s="36"/>
      <c r="AD105" s="36"/>
      <c r="AE105" s="36"/>
      <c r="AF105" s="36"/>
      <c r="AG105" s="36"/>
      <c r="AH105" s="29"/>
      <c r="AI105" s="36"/>
      <c r="AJ105" s="29"/>
      <c r="AK105" s="36"/>
      <c r="AL105" s="36"/>
      <c r="AM105" s="36"/>
      <c r="AN105" s="29"/>
      <c r="AO105" s="36"/>
      <c r="AP105" s="29"/>
      <c r="AQ105" s="36"/>
      <c r="AR105" s="29"/>
      <c r="AS105" s="36"/>
      <c r="AT105" s="36"/>
      <c r="AU105" s="36"/>
      <c r="AV105" s="29"/>
      <c r="AW105" s="36"/>
      <c r="AX105" s="36"/>
      <c r="AY105" s="36"/>
      <c r="AZ105" s="29"/>
      <c r="BA105" s="36"/>
      <c r="BB105" s="36"/>
      <c r="BC105" s="36"/>
      <c r="BD105" s="36"/>
      <c r="BE105" s="36"/>
      <c r="BF105" s="36"/>
      <c r="BG105" s="36"/>
      <c r="BH105" s="36"/>
      <c r="BI105" s="36"/>
      <c r="BJ105" s="29"/>
      <c r="BK105" s="36"/>
      <c r="BL105" s="29"/>
      <c r="BM105" s="36"/>
      <c r="BN105" s="36"/>
      <c r="BO105" s="36"/>
      <c r="BP105" s="29"/>
      <c r="BQ105" s="36"/>
      <c r="BR105" s="29"/>
      <c r="BS105" s="36"/>
      <c r="BT105" s="36"/>
      <c r="BU105" s="36"/>
      <c r="BV105" s="36"/>
    </row>
    <row r="106" spans="1:75" x14ac:dyDescent="0.25">
      <c r="A106" s="16">
        <v>104</v>
      </c>
      <c r="B106" s="16">
        <v>1</v>
      </c>
      <c r="C106" s="31" t="s">
        <v>569</v>
      </c>
      <c r="D106" s="40">
        <f>февраль!D106-март!E106</f>
        <v>157.898549352657</v>
      </c>
      <c r="E106" s="40">
        <f t="shared" si="1"/>
        <v>0</v>
      </c>
      <c r="F106" s="36"/>
      <c r="G106" s="36"/>
      <c r="H106" s="36"/>
      <c r="I106" s="27"/>
      <c r="J106" s="36"/>
      <c r="K106" s="36"/>
      <c r="L106" s="36"/>
      <c r="M106" s="36"/>
      <c r="N106" s="36"/>
      <c r="O106" s="29"/>
      <c r="P106" s="36"/>
      <c r="Q106" s="29"/>
      <c r="R106" s="36"/>
      <c r="S106" s="36"/>
      <c r="T106" s="36"/>
      <c r="U106" s="36"/>
      <c r="V106" s="36"/>
      <c r="W106" s="36"/>
      <c r="X106" s="36"/>
      <c r="Y106" s="29"/>
      <c r="Z106" s="36"/>
      <c r="AA106" s="66"/>
      <c r="AB106" s="36"/>
      <c r="AC106" s="36"/>
      <c r="AD106" s="36"/>
      <c r="AE106" s="36"/>
      <c r="AF106" s="36"/>
      <c r="AG106" s="36"/>
      <c r="AH106" s="29"/>
      <c r="AI106" s="36"/>
      <c r="AJ106" s="29"/>
      <c r="AK106" s="36"/>
      <c r="AL106" s="36"/>
      <c r="AM106" s="36"/>
      <c r="AN106" s="29"/>
      <c r="AO106" s="36"/>
      <c r="AP106" s="29"/>
      <c r="AQ106" s="36"/>
      <c r="AR106" s="29"/>
      <c r="AS106" s="36"/>
      <c r="AT106" s="36"/>
      <c r="AU106" s="36"/>
      <c r="AV106" s="29"/>
      <c r="AW106" s="36"/>
      <c r="AX106" s="36"/>
      <c r="AY106" s="36"/>
      <c r="AZ106" s="29"/>
      <c r="BA106" s="36"/>
      <c r="BB106" s="36"/>
      <c r="BC106" s="36"/>
      <c r="BD106" s="36"/>
      <c r="BE106" s="36"/>
      <c r="BF106" s="36"/>
      <c r="BG106" s="36"/>
      <c r="BH106" s="36"/>
      <c r="BI106" s="36"/>
      <c r="BJ106" s="29"/>
      <c r="BK106" s="36"/>
      <c r="BL106" s="29"/>
      <c r="BM106" s="36"/>
      <c r="BN106" s="36"/>
      <c r="BO106" s="36"/>
      <c r="BP106" s="29"/>
      <c r="BQ106" s="36"/>
      <c r="BR106" s="29"/>
      <c r="BS106" s="36"/>
      <c r="BT106" s="36"/>
      <c r="BU106" s="36"/>
      <c r="BV106" s="36"/>
    </row>
    <row r="107" spans="1:75" x14ac:dyDescent="0.25">
      <c r="A107" s="16">
        <v>105</v>
      </c>
      <c r="B107" s="16">
        <v>1</v>
      </c>
      <c r="C107" s="31" t="s">
        <v>570</v>
      </c>
      <c r="D107" s="40">
        <f>февраль!D107-март!E107</f>
        <v>373.99305727536228</v>
      </c>
      <c r="E107" s="40">
        <f t="shared" si="1"/>
        <v>0</v>
      </c>
      <c r="F107" s="36"/>
      <c r="G107" s="36"/>
      <c r="H107" s="36"/>
      <c r="I107" s="27"/>
      <c r="J107" s="36"/>
      <c r="K107" s="36"/>
      <c r="L107" s="36"/>
      <c r="M107" s="36"/>
      <c r="N107" s="36"/>
      <c r="O107" s="29"/>
      <c r="P107" s="36"/>
      <c r="Q107" s="29"/>
      <c r="R107" s="36"/>
      <c r="S107" s="36"/>
      <c r="T107" s="36"/>
      <c r="U107" s="36"/>
      <c r="V107" s="36"/>
      <c r="W107" s="36"/>
      <c r="X107" s="36"/>
      <c r="Y107" s="29"/>
      <c r="Z107" s="36"/>
      <c r="AA107" s="66"/>
      <c r="AB107" s="36"/>
      <c r="AC107" s="36"/>
      <c r="AD107" s="36"/>
      <c r="AE107" s="36"/>
      <c r="AF107" s="36"/>
      <c r="AG107" s="36"/>
      <c r="AH107" s="29"/>
      <c r="AI107" s="36"/>
      <c r="AJ107" s="29"/>
      <c r="AK107" s="36"/>
      <c r="AL107" s="36"/>
      <c r="AM107" s="36"/>
      <c r="AN107" s="29"/>
      <c r="AO107" s="36"/>
      <c r="AP107" s="29"/>
      <c r="AQ107" s="36"/>
      <c r="AR107" s="29"/>
      <c r="AS107" s="36"/>
      <c r="AT107" s="36"/>
      <c r="AU107" s="36"/>
      <c r="AV107" s="29"/>
      <c r="AW107" s="36"/>
      <c r="AX107" s="36"/>
      <c r="AY107" s="36"/>
      <c r="AZ107" s="29"/>
      <c r="BA107" s="36"/>
      <c r="BB107" s="36"/>
      <c r="BC107" s="36"/>
      <c r="BD107" s="36"/>
      <c r="BE107" s="36"/>
      <c r="BF107" s="36"/>
      <c r="BG107" s="36"/>
      <c r="BH107" s="36"/>
      <c r="BI107" s="36"/>
      <c r="BJ107" s="29"/>
      <c r="BK107" s="36"/>
      <c r="BL107" s="29"/>
      <c r="BM107" s="36"/>
      <c r="BN107" s="36"/>
      <c r="BO107" s="36"/>
      <c r="BP107" s="29"/>
      <c r="BQ107" s="36"/>
      <c r="BR107" s="29"/>
      <c r="BS107" s="36"/>
      <c r="BT107" s="36"/>
      <c r="BU107" s="36"/>
      <c r="BV107" s="36"/>
    </row>
    <row r="108" spans="1:75" x14ac:dyDescent="0.25">
      <c r="A108" s="16">
        <v>106</v>
      </c>
      <c r="B108" s="16">
        <v>1</v>
      </c>
      <c r="C108" s="31" t="s">
        <v>571</v>
      </c>
      <c r="D108" s="40">
        <f>февраль!D108-март!E108</f>
        <v>1111.070467352657</v>
      </c>
      <c r="E108" s="40">
        <f t="shared" si="1"/>
        <v>0</v>
      </c>
      <c r="F108" s="36"/>
      <c r="G108" s="36"/>
      <c r="H108" s="36"/>
      <c r="I108" s="27"/>
      <c r="J108" s="36"/>
      <c r="K108" s="36"/>
      <c r="L108" s="36"/>
      <c r="M108" s="36"/>
      <c r="N108" s="36"/>
      <c r="O108" s="29"/>
      <c r="P108" s="36"/>
      <c r="Q108" s="29"/>
      <c r="R108" s="36"/>
      <c r="S108" s="36"/>
      <c r="T108" s="36"/>
      <c r="U108" s="36"/>
      <c r="V108" s="36"/>
      <c r="W108" s="36"/>
      <c r="X108" s="36"/>
      <c r="Y108" s="29"/>
      <c r="Z108" s="36"/>
      <c r="AA108" s="66"/>
      <c r="AB108" s="36"/>
      <c r="AC108" s="36"/>
      <c r="AD108" s="36"/>
      <c r="AE108" s="36"/>
      <c r="AF108" s="36"/>
      <c r="AG108" s="36"/>
      <c r="AH108" s="29"/>
      <c r="AI108" s="36"/>
      <c r="AJ108" s="29"/>
      <c r="AK108" s="36"/>
      <c r="AL108" s="36"/>
      <c r="AM108" s="36"/>
      <c r="AN108" s="29"/>
      <c r="AO108" s="36"/>
      <c r="AP108" s="29"/>
      <c r="AQ108" s="36"/>
      <c r="AR108" s="29"/>
      <c r="AS108" s="36"/>
      <c r="AT108" s="36"/>
      <c r="AU108" s="36"/>
      <c r="AV108" s="29"/>
      <c r="AW108" s="36"/>
      <c r="AX108" s="36"/>
      <c r="AY108" s="36"/>
      <c r="AZ108" s="29"/>
      <c r="BA108" s="36"/>
      <c r="BB108" s="36"/>
      <c r="BC108" s="36"/>
      <c r="BD108" s="36"/>
      <c r="BE108" s="36"/>
      <c r="BF108" s="36"/>
      <c r="BG108" s="36"/>
      <c r="BH108" s="36"/>
      <c r="BI108" s="36"/>
      <c r="BJ108" s="29"/>
      <c r="BK108" s="36"/>
      <c r="BL108" s="29"/>
      <c r="BM108" s="36"/>
      <c r="BN108" s="36"/>
      <c r="BO108" s="36"/>
      <c r="BP108" s="29"/>
      <c r="BQ108" s="36"/>
      <c r="BR108" s="29"/>
      <c r="BS108" s="36"/>
      <c r="BT108" s="36"/>
      <c r="BU108" s="36"/>
      <c r="BV108" s="36"/>
    </row>
    <row r="109" spans="1:75" x14ac:dyDescent="0.25">
      <c r="A109" s="16">
        <v>107</v>
      </c>
      <c r="B109" s="16">
        <v>1</v>
      </c>
      <c r="C109" s="31" t="s">
        <v>572</v>
      </c>
      <c r="D109" s="40">
        <f>февраль!D109-март!E109</f>
        <v>-770.57382896618356</v>
      </c>
      <c r="E109" s="40">
        <f t="shared" si="1"/>
        <v>0</v>
      </c>
      <c r="F109" s="36"/>
      <c r="G109" s="36"/>
      <c r="H109" s="36"/>
      <c r="I109" s="27"/>
      <c r="J109" s="36"/>
      <c r="K109" s="36"/>
      <c r="L109" s="36"/>
      <c r="M109" s="36"/>
      <c r="N109" s="36"/>
      <c r="O109" s="29"/>
      <c r="P109" s="36"/>
      <c r="Q109" s="29"/>
      <c r="R109" s="36"/>
      <c r="S109" s="36"/>
      <c r="T109" s="36"/>
      <c r="U109" s="36"/>
      <c r="V109" s="36"/>
      <c r="W109" s="36"/>
      <c r="X109" s="36"/>
      <c r="Y109" s="29"/>
      <c r="Z109" s="36"/>
      <c r="AA109" s="66"/>
      <c r="AB109" s="36"/>
      <c r="AC109" s="36"/>
      <c r="AD109" s="36"/>
      <c r="AE109" s="36"/>
      <c r="AF109" s="36"/>
      <c r="AG109" s="36"/>
      <c r="AH109" s="29"/>
      <c r="AI109" s="36"/>
      <c r="AJ109" s="29"/>
      <c r="AK109" s="36"/>
      <c r="AL109" s="36"/>
      <c r="AM109" s="36"/>
      <c r="AN109" s="29"/>
      <c r="AO109" s="36"/>
      <c r="AP109" s="29"/>
      <c r="AQ109" s="36"/>
      <c r="AR109" s="29"/>
      <c r="AS109" s="36"/>
      <c r="AT109" s="36"/>
      <c r="AU109" s="36"/>
      <c r="AV109" s="29"/>
      <c r="AW109" s="36"/>
      <c r="AX109" s="36"/>
      <c r="AY109" s="36"/>
      <c r="AZ109" s="29"/>
      <c r="BA109" s="36"/>
      <c r="BB109" s="36"/>
      <c r="BC109" s="36"/>
      <c r="BD109" s="36"/>
      <c r="BE109" s="36"/>
      <c r="BF109" s="36"/>
      <c r="BG109" s="36"/>
      <c r="BH109" s="36"/>
      <c r="BI109" s="36"/>
      <c r="BJ109" s="29"/>
      <c r="BK109" s="36"/>
      <c r="BL109" s="29"/>
      <c r="BM109" s="36"/>
      <c r="BN109" s="36"/>
      <c r="BO109" s="36"/>
      <c r="BP109" s="29"/>
      <c r="BQ109" s="36"/>
      <c r="BR109" s="29"/>
      <c r="BS109" s="36"/>
      <c r="BT109" s="36"/>
      <c r="BU109" s="36"/>
      <c r="BV109" s="36"/>
    </row>
    <row r="110" spans="1:75" x14ac:dyDescent="0.25">
      <c r="A110" s="16">
        <v>108</v>
      </c>
      <c r="B110" s="16">
        <v>1</v>
      </c>
      <c r="C110" s="31" t="s">
        <v>573</v>
      </c>
      <c r="D110" s="40">
        <f>февраль!D110-март!E110</f>
        <v>-970.52109163285024</v>
      </c>
      <c r="E110" s="40">
        <f t="shared" si="1"/>
        <v>0</v>
      </c>
      <c r="F110" s="36"/>
      <c r="G110" s="36"/>
      <c r="H110" s="36"/>
      <c r="I110" s="27"/>
      <c r="J110" s="36"/>
      <c r="K110" s="36"/>
      <c r="L110" s="36"/>
      <c r="M110" s="36"/>
      <c r="N110" s="36"/>
      <c r="O110" s="29"/>
      <c r="P110" s="36"/>
      <c r="Q110" s="29"/>
      <c r="R110" s="36"/>
      <c r="S110" s="36"/>
      <c r="T110" s="36"/>
      <c r="U110" s="36"/>
      <c r="V110" s="36"/>
      <c r="W110" s="36"/>
      <c r="X110" s="36"/>
      <c r="Y110" s="29"/>
      <c r="Z110" s="36"/>
      <c r="AA110" s="66"/>
      <c r="AB110" s="36"/>
      <c r="AC110" s="36"/>
      <c r="AD110" s="36"/>
      <c r="AE110" s="36"/>
      <c r="AF110" s="36"/>
      <c r="AG110" s="36"/>
      <c r="AH110" s="29"/>
      <c r="AI110" s="36"/>
      <c r="AJ110" s="29"/>
      <c r="AK110" s="36"/>
      <c r="AL110" s="36"/>
      <c r="AM110" s="36"/>
      <c r="AN110" s="29"/>
      <c r="AO110" s="36"/>
      <c r="AP110" s="29"/>
      <c r="AQ110" s="36"/>
      <c r="AR110" s="29"/>
      <c r="AS110" s="36"/>
      <c r="AT110" s="36"/>
      <c r="AU110" s="36"/>
      <c r="AV110" s="29"/>
      <c r="AW110" s="36"/>
      <c r="AX110" s="36"/>
      <c r="AY110" s="36"/>
      <c r="AZ110" s="29"/>
      <c r="BA110" s="36"/>
      <c r="BB110" s="36"/>
      <c r="BC110" s="36"/>
      <c r="BD110" s="36"/>
      <c r="BE110" s="36"/>
      <c r="BF110" s="36"/>
      <c r="BG110" s="36"/>
      <c r="BH110" s="36"/>
      <c r="BI110" s="36"/>
      <c r="BJ110" s="29"/>
      <c r="BK110" s="36"/>
      <c r="BL110" s="29"/>
      <c r="BM110" s="36"/>
      <c r="BN110" s="36"/>
      <c r="BO110" s="36"/>
      <c r="BP110" s="29"/>
      <c r="BQ110" s="36"/>
      <c r="BR110" s="29"/>
      <c r="BS110" s="36"/>
      <c r="BT110" s="36"/>
      <c r="BU110" s="36"/>
      <c r="BV110" s="36"/>
    </row>
    <row r="111" spans="1:75" x14ac:dyDescent="0.25">
      <c r="A111" s="16">
        <v>109</v>
      </c>
      <c r="B111" s="16">
        <v>1</v>
      </c>
      <c r="C111" s="31" t="s">
        <v>574</v>
      </c>
      <c r="D111" s="40">
        <f>февраль!D111-март!E111</f>
        <v>445.54092748792266</v>
      </c>
      <c r="E111" s="40">
        <f t="shared" si="1"/>
        <v>0</v>
      </c>
      <c r="F111" s="36"/>
      <c r="G111" s="36"/>
      <c r="H111" s="36"/>
      <c r="I111" s="27"/>
      <c r="J111" s="36"/>
      <c r="K111" s="36"/>
      <c r="L111" s="36"/>
      <c r="M111" s="36"/>
      <c r="N111" s="36"/>
      <c r="O111" s="29"/>
      <c r="P111" s="36"/>
      <c r="Q111" s="29"/>
      <c r="R111" s="36"/>
      <c r="S111" s="36"/>
      <c r="T111" s="36"/>
      <c r="U111" s="36"/>
      <c r="V111" s="36"/>
      <c r="W111" s="36"/>
      <c r="X111" s="36"/>
      <c r="Y111" s="29"/>
      <c r="Z111" s="36"/>
      <c r="AA111" s="66"/>
      <c r="AB111" s="36"/>
      <c r="AC111" s="36"/>
      <c r="AD111" s="36"/>
      <c r="AE111" s="36"/>
      <c r="AF111" s="36"/>
      <c r="AG111" s="36"/>
      <c r="AH111" s="29"/>
      <c r="AI111" s="36"/>
      <c r="AJ111" s="29"/>
      <c r="AK111" s="36"/>
      <c r="AL111" s="36"/>
      <c r="AM111" s="36"/>
      <c r="AN111" s="29"/>
      <c r="AO111" s="36"/>
      <c r="AP111" s="29"/>
      <c r="AQ111" s="36"/>
      <c r="AR111" s="29"/>
      <c r="AS111" s="36"/>
      <c r="AT111" s="36"/>
      <c r="AU111" s="36"/>
      <c r="AV111" s="29"/>
      <c r="AW111" s="36"/>
      <c r="AX111" s="36"/>
      <c r="AY111" s="36"/>
      <c r="AZ111" s="29"/>
      <c r="BA111" s="36"/>
      <c r="BB111" s="36"/>
      <c r="BC111" s="36"/>
      <c r="BD111" s="36"/>
      <c r="BE111" s="36"/>
      <c r="BF111" s="36"/>
      <c r="BG111" s="36"/>
      <c r="BH111" s="36"/>
      <c r="BI111" s="36"/>
      <c r="BJ111" s="29"/>
      <c r="BK111" s="36"/>
      <c r="BL111" s="29"/>
      <c r="BM111" s="36"/>
      <c r="BN111" s="36"/>
      <c r="BO111" s="36"/>
      <c r="BP111" s="29"/>
      <c r="BQ111" s="36"/>
      <c r="BR111" s="29"/>
      <c r="BS111" s="36"/>
      <c r="BT111" s="36"/>
      <c r="BU111" s="36"/>
      <c r="BV111" s="36"/>
    </row>
    <row r="112" spans="1:75" x14ac:dyDescent="0.25">
      <c r="A112" s="16">
        <v>110</v>
      </c>
      <c r="B112" s="16">
        <v>3</v>
      </c>
      <c r="C112" s="31" t="s">
        <v>575</v>
      </c>
      <c r="D112" s="40">
        <f>февраль!D112-март!E112</f>
        <v>1452.7102548405796</v>
      </c>
      <c r="E112" s="40">
        <f t="shared" si="1"/>
        <v>0</v>
      </c>
      <c r="F112" s="36"/>
      <c r="G112" s="36"/>
      <c r="H112" s="36"/>
      <c r="I112" s="27"/>
      <c r="J112" s="36"/>
      <c r="K112" s="36"/>
      <c r="L112" s="36"/>
      <c r="M112" s="36"/>
      <c r="N112" s="36"/>
      <c r="O112" s="29"/>
      <c r="P112" s="36"/>
      <c r="Q112" s="29"/>
      <c r="R112" s="36"/>
      <c r="S112" s="36"/>
      <c r="T112" s="36"/>
      <c r="U112" s="36"/>
      <c r="V112" s="36"/>
      <c r="W112" s="36"/>
      <c r="X112" s="36"/>
      <c r="Y112" s="29"/>
      <c r="Z112" s="36"/>
      <c r="AA112" s="66"/>
      <c r="AB112" s="36"/>
      <c r="AC112" s="36"/>
      <c r="AD112" s="36"/>
      <c r="AE112" s="36"/>
      <c r="AF112" s="36"/>
      <c r="AG112" s="36"/>
      <c r="AH112" s="29"/>
      <c r="AI112" s="36"/>
      <c r="AJ112" s="29"/>
      <c r="AK112" s="36"/>
      <c r="AL112" s="36"/>
      <c r="AM112" s="36"/>
      <c r="AN112" s="29"/>
      <c r="AO112" s="36"/>
      <c r="AP112" s="29"/>
      <c r="AQ112" s="36"/>
      <c r="AR112" s="29"/>
      <c r="AS112" s="36"/>
      <c r="AT112" s="36"/>
      <c r="AU112" s="36"/>
      <c r="AV112" s="29"/>
      <c r="AW112" s="36"/>
      <c r="AX112" s="36"/>
      <c r="AY112" s="36"/>
      <c r="AZ112" s="29"/>
      <c r="BA112" s="36"/>
      <c r="BB112" s="36"/>
      <c r="BC112" s="36"/>
      <c r="BD112" s="36"/>
      <c r="BE112" s="36"/>
      <c r="BF112" s="36"/>
      <c r="BG112" s="36"/>
      <c r="BH112" s="36"/>
      <c r="BI112" s="36"/>
      <c r="BJ112" s="29"/>
      <c r="BK112" s="36"/>
      <c r="BL112" s="29"/>
      <c r="BM112" s="36"/>
      <c r="BN112" s="36"/>
      <c r="BO112" s="36"/>
      <c r="BP112" s="29"/>
      <c r="BQ112" s="36"/>
      <c r="BR112" s="29"/>
      <c r="BS112" s="36"/>
      <c r="BT112" s="36"/>
      <c r="BU112" s="36"/>
      <c r="BV112" s="36"/>
    </row>
    <row r="113" spans="1:75" x14ac:dyDescent="0.25">
      <c r="A113" s="16">
        <v>111</v>
      </c>
      <c r="B113" s="16">
        <v>3</v>
      </c>
      <c r="C113" s="31" t="s">
        <v>576</v>
      </c>
      <c r="D113" s="40">
        <f>февраль!D113-март!E113</f>
        <v>-496.11430515942038</v>
      </c>
      <c r="E113" s="40">
        <f t="shared" si="1"/>
        <v>0</v>
      </c>
      <c r="F113" s="36"/>
      <c r="G113" s="36"/>
      <c r="H113" s="36"/>
      <c r="I113" s="27"/>
      <c r="J113" s="36"/>
      <c r="K113" s="36"/>
      <c r="L113" s="36"/>
      <c r="M113" s="36"/>
      <c r="N113" s="36"/>
      <c r="O113" s="29"/>
      <c r="P113" s="36"/>
      <c r="Q113" s="29"/>
      <c r="R113" s="36"/>
      <c r="S113" s="36"/>
      <c r="T113" s="36"/>
      <c r="U113" s="36"/>
      <c r="V113" s="36"/>
      <c r="W113" s="36"/>
      <c r="X113" s="36"/>
      <c r="Y113" s="29"/>
      <c r="Z113" s="36"/>
      <c r="AA113" s="66"/>
      <c r="AB113" s="36"/>
      <c r="AC113" s="36"/>
      <c r="AD113" s="36"/>
      <c r="AE113" s="36"/>
      <c r="AF113" s="36"/>
      <c r="AG113" s="36"/>
      <c r="AH113" s="29"/>
      <c r="AI113" s="36"/>
      <c r="AJ113" s="29"/>
      <c r="AK113" s="36"/>
      <c r="AL113" s="36"/>
      <c r="AM113" s="36"/>
      <c r="AN113" s="29"/>
      <c r="AO113" s="36"/>
      <c r="AP113" s="29"/>
      <c r="AQ113" s="36"/>
      <c r="AR113" s="29"/>
      <c r="AS113" s="36"/>
      <c r="AT113" s="36"/>
      <c r="AU113" s="36"/>
      <c r="AV113" s="29"/>
      <c r="AW113" s="36"/>
      <c r="AX113" s="36"/>
      <c r="AY113" s="36"/>
      <c r="AZ113" s="29"/>
      <c r="BA113" s="36"/>
      <c r="BB113" s="36"/>
      <c r="BC113" s="36"/>
      <c r="BD113" s="36"/>
      <c r="BE113" s="36"/>
      <c r="BF113" s="36"/>
      <c r="BG113" s="36"/>
      <c r="BH113" s="36"/>
      <c r="BI113" s="36"/>
      <c r="BJ113" s="29"/>
      <c r="BK113" s="36"/>
      <c r="BL113" s="29"/>
      <c r="BM113" s="36"/>
      <c r="BN113" s="36"/>
      <c r="BO113" s="36"/>
      <c r="BP113" s="29"/>
      <c r="BQ113" s="36"/>
      <c r="BR113" s="29"/>
      <c r="BS113" s="36"/>
      <c r="BT113" s="36"/>
      <c r="BU113" s="36"/>
      <c r="BV113" s="36"/>
    </row>
    <row r="114" spans="1:75" s="86" customFormat="1" x14ac:dyDescent="0.25">
      <c r="A114" s="79">
        <v>112</v>
      </c>
      <c r="B114" s="79">
        <v>3</v>
      </c>
      <c r="C114" s="80" t="s">
        <v>577</v>
      </c>
      <c r="D114" s="40">
        <f>февраль!D114-март!E114</f>
        <v>-308.45159355555552</v>
      </c>
      <c r="E114" s="81">
        <f t="shared" si="1"/>
        <v>1.986</v>
      </c>
      <c r="F114" s="82"/>
      <c r="G114" s="82"/>
      <c r="H114" s="82"/>
      <c r="I114" s="83"/>
      <c r="J114" s="82"/>
      <c r="K114" s="82"/>
      <c r="L114" s="82"/>
      <c r="M114" s="82"/>
      <c r="N114" s="82"/>
      <c r="O114" s="84"/>
      <c r="P114" s="82"/>
      <c r="Q114" s="84"/>
      <c r="R114" s="82"/>
      <c r="S114" s="82"/>
      <c r="T114" s="82"/>
      <c r="U114" s="82"/>
      <c r="V114" s="82"/>
      <c r="W114" s="82"/>
      <c r="X114" s="82"/>
      <c r="Y114" s="84"/>
      <c r="Z114" s="82"/>
      <c r="AA114" s="85"/>
      <c r="AB114" s="82"/>
      <c r="AC114" s="82"/>
      <c r="AD114" s="82"/>
      <c r="AE114" s="82"/>
      <c r="AF114" s="82"/>
      <c r="AG114" s="82"/>
      <c r="AH114" s="84"/>
      <c r="AI114" s="82"/>
      <c r="AJ114" s="84"/>
      <c r="AK114" s="82"/>
      <c r="AL114" s="82"/>
      <c r="AM114" s="82"/>
      <c r="AN114" s="84"/>
      <c r="AO114" s="82"/>
      <c r="AP114" s="84"/>
      <c r="AQ114" s="82"/>
      <c r="AR114" s="84"/>
      <c r="AS114" s="82"/>
      <c r="AT114" s="82"/>
      <c r="AU114" s="82"/>
      <c r="AV114" s="84"/>
      <c r="AW114" s="82"/>
      <c r="AX114" s="82"/>
      <c r="AY114" s="82"/>
      <c r="AZ114" s="84"/>
      <c r="BA114" s="82"/>
      <c r="BB114" s="82"/>
      <c r="BC114" s="82"/>
      <c r="BD114" s="82"/>
      <c r="BE114" s="82"/>
      <c r="BF114" s="82"/>
      <c r="BG114" s="82"/>
      <c r="BH114" s="82"/>
      <c r="BI114" s="82"/>
      <c r="BJ114" s="84"/>
      <c r="BK114" s="82"/>
      <c r="BL114" s="84"/>
      <c r="BM114" s="82"/>
      <c r="BN114" s="82"/>
      <c r="BO114" s="82"/>
      <c r="BP114" s="84"/>
      <c r="BQ114" s="82"/>
      <c r="BR114" s="84"/>
      <c r="BS114" s="82"/>
      <c r="BT114" s="82"/>
      <c r="BU114" s="82"/>
      <c r="BV114" s="82">
        <v>1.986</v>
      </c>
      <c r="BW114" s="86" t="s">
        <v>1070</v>
      </c>
    </row>
    <row r="115" spans="1:75" x14ac:dyDescent="0.25">
      <c r="A115" s="16">
        <v>113</v>
      </c>
      <c r="B115" s="16">
        <v>3</v>
      </c>
      <c r="C115" s="31" t="s">
        <v>578</v>
      </c>
      <c r="D115" s="40">
        <f>февраль!D115-март!E115</f>
        <v>487.13757804830914</v>
      </c>
      <c r="E115" s="40">
        <f t="shared" si="1"/>
        <v>0</v>
      </c>
      <c r="F115" s="36"/>
      <c r="G115" s="36"/>
      <c r="H115" s="36"/>
      <c r="I115" s="27"/>
      <c r="J115" s="36"/>
      <c r="K115" s="36"/>
      <c r="L115" s="36"/>
      <c r="M115" s="36"/>
      <c r="N115" s="36"/>
      <c r="O115" s="29"/>
      <c r="P115" s="36"/>
      <c r="Q115" s="29"/>
      <c r="R115" s="36"/>
      <c r="S115" s="36"/>
      <c r="T115" s="36"/>
      <c r="U115" s="36"/>
      <c r="V115" s="36"/>
      <c r="W115" s="36"/>
      <c r="X115" s="36"/>
      <c r="Y115" s="29"/>
      <c r="Z115" s="36"/>
      <c r="AA115" s="66"/>
      <c r="AB115" s="36"/>
      <c r="AC115" s="36"/>
      <c r="AD115" s="36"/>
      <c r="AE115" s="36"/>
      <c r="AF115" s="36"/>
      <c r="AG115" s="36"/>
      <c r="AH115" s="29"/>
      <c r="AI115" s="36"/>
      <c r="AJ115" s="29"/>
      <c r="AK115" s="36"/>
      <c r="AL115" s="36"/>
      <c r="AM115" s="36"/>
      <c r="AN115" s="29"/>
      <c r="AO115" s="36"/>
      <c r="AP115" s="29"/>
      <c r="AQ115" s="36"/>
      <c r="AR115" s="29"/>
      <c r="AS115" s="36"/>
      <c r="AT115" s="36"/>
      <c r="AU115" s="36"/>
      <c r="AV115" s="29"/>
      <c r="AW115" s="36"/>
      <c r="AX115" s="36"/>
      <c r="AY115" s="36"/>
      <c r="AZ115" s="29"/>
      <c r="BA115" s="36"/>
      <c r="BB115" s="36"/>
      <c r="BC115" s="36"/>
      <c r="BD115" s="36"/>
      <c r="BE115" s="36"/>
      <c r="BF115" s="36"/>
      <c r="BG115" s="36"/>
      <c r="BH115" s="36"/>
      <c r="BI115" s="36"/>
      <c r="BJ115" s="29"/>
      <c r="BK115" s="36"/>
      <c r="BL115" s="29"/>
      <c r="BM115" s="36"/>
      <c r="BN115" s="36"/>
      <c r="BO115" s="36"/>
      <c r="BP115" s="29"/>
      <c r="BQ115" s="36"/>
      <c r="BR115" s="29"/>
      <c r="BS115" s="36"/>
      <c r="BT115" s="36"/>
      <c r="BU115" s="36"/>
      <c r="BV115" s="36"/>
    </row>
    <row r="116" spans="1:75" x14ac:dyDescent="0.25">
      <c r="A116" s="16">
        <v>114</v>
      </c>
      <c r="B116" s="16">
        <v>3</v>
      </c>
      <c r="C116" s="31" t="s">
        <v>579</v>
      </c>
      <c r="D116" s="40">
        <f>февраль!D116-март!E116</f>
        <v>144.18880411594202</v>
      </c>
      <c r="E116" s="40">
        <f t="shared" si="1"/>
        <v>0</v>
      </c>
      <c r="F116" s="36"/>
      <c r="G116" s="36"/>
      <c r="H116" s="36"/>
      <c r="I116" s="27"/>
      <c r="J116" s="36"/>
      <c r="K116" s="36"/>
      <c r="L116" s="36"/>
      <c r="M116" s="36"/>
      <c r="N116" s="36"/>
      <c r="O116" s="29"/>
      <c r="P116" s="36"/>
      <c r="Q116" s="29"/>
      <c r="R116" s="36"/>
      <c r="S116" s="36"/>
      <c r="T116" s="36"/>
      <c r="U116" s="36"/>
      <c r="V116" s="36"/>
      <c r="W116" s="36"/>
      <c r="X116" s="36"/>
      <c r="Y116" s="29"/>
      <c r="Z116" s="36"/>
      <c r="AA116" s="66"/>
      <c r="AB116" s="36"/>
      <c r="AC116" s="36"/>
      <c r="AD116" s="36"/>
      <c r="AE116" s="36"/>
      <c r="AF116" s="36"/>
      <c r="AG116" s="36"/>
      <c r="AH116" s="29"/>
      <c r="AI116" s="36"/>
      <c r="AJ116" s="29"/>
      <c r="AK116" s="36"/>
      <c r="AL116" s="36"/>
      <c r="AM116" s="36"/>
      <c r="AN116" s="29"/>
      <c r="AO116" s="36"/>
      <c r="AP116" s="29"/>
      <c r="AQ116" s="36"/>
      <c r="AR116" s="29"/>
      <c r="AS116" s="36"/>
      <c r="AT116" s="36"/>
      <c r="AU116" s="36"/>
      <c r="AV116" s="29"/>
      <c r="AW116" s="36"/>
      <c r="AX116" s="36"/>
      <c r="AY116" s="36"/>
      <c r="AZ116" s="29"/>
      <c r="BA116" s="36"/>
      <c r="BB116" s="36"/>
      <c r="BC116" s="36"/>
      <c r="BD116" s="36"/>
      <c r="BE116" s="36"/>
      <c r="BF116" s="36"/>
      <c r="BG116" s="36"/>
      <c r="BH116" s="36"/>
      <c r="BI116" s="36"/>
      <c r="BJ116" s="29"/>
      <c r="BK116" s="36"/>
      <c r="BL116" s="29"/>
      <c r="BM116" s="36"/>
      <c r="BN116" s="36"/>
      <c r="BO116" s="36"/>
      <c r="BP116" s="29"/>
      <c r="BQ116" s="36"/>
      <c r="BR116" s="29"/>
      <c r="BS116" s="36"/>
      <c r="BT116" s="36"/>
      <c r="BU116" s="36"/>
      <c r="BV116" s="36"/>
    </row>
    <row r="117" spans="1:75" x14ac:dyDescent="0.25">
      <c r="A117" s="16">
        <v>115</v>
      </c>
      <c r="B117" s="16">
        <v>3</v>
      </c>
      <c r="C117" s="31" t="s">
        <v>580</v>
      </c>
      <c r="D117" s="40">
        <f>февраль!D117-март!E117</f>
        <v>-674.67341271497583</v>
      </c>
      <c r="E117" s="40">
        <f t="shared" si="1"/>
        <v>0</v>
      </c>
      <c r="F117" s="36"/>
      <c r="G117" s="36"/>
      <c r="H117" s="36"/>
      <c r="I117" s="27"/>
      <c r="J117" s="36"/>
      <c r="K117" s="36"/>
      <c r="L117" s="36"/>
      <c r="M117" s="36"/>
      <c r="N117" s="36"/>
      <c r="O117" s="29"/>
      <c r="P117" s="36"/>
      <c r="Q117" s="29"/>
      <c r="R117" s="36"/>
      <c r="S117" s="36"/>
      <c r="T117" s="36"/>
      <c r="U117" s="36"/>
      <c r="V117" s="36"/>
      <c r="W117" s="36"/>
      <c r="X117" s="36"/>
      <c r="Y117" s="29"/>
      <c r="Z117" s="36"/>
      <c r="AA117" s="66"/>
      <c r="AB117" s="36"/>
      <c r="AC117" s="36"/>
      <c r="AD117" s="36"/>
      <c r="AE117" s="36"/>
      <c r="AF117" s="36"/>
      <c r="AG117" s="36"/>
      <c r="AH117" s="29"/>
      <c r="AI117" s="36"/>
      <c r="AJ117" s="29"/>
      <c r="AK117" s="36"/>
      <c r="AL117" s="36"/>
      <c r="AM117" s="36"/>
      <c r="AN117" s="29"/>
      <c r="AO117" s="36"/>
      <c r="AP117" s="29"/>
      <c r="AQ117" s="36"/>
      <c r="AR117" s="29"/>
      <c r="AS117" s="36"/>
      <c r="AT117" s="36"/>
      <c r="AU117" s="36"/>
      <c r="AV117" s="29"/>
      <c r="AW117" s="36"/>
      <c r="AX117" s="36"/>
      <c r="AY117" s="36"/>
      <c r="AZ117" s="29"/>
      <c r="BA117" s="36"/>
      <c r="BB117" s="36"/>
      <c r="BC117" s="36"/>
      <c r="BD117" s="36"/>
      <c r="BE117" s="36"/>
      <c r="BF117" s="36"/>
      <c r="BG117" s="36"/>
      <c r="BH117" s="36"/>
      <c r="BI117" s="36"/>
      <c r="BJ117" s="29"/>
      <c r="BK117" s="36"/>
      <c r="BL117" s="29"/>
      <c r="BM117" s="36"/>
      <c r="BN117" s="36"/>
      <c r="BO117" s="36"/>
      <c r="BP117" s="29"/>
      <c r="BQ117" s="36"/>
      <c r="BR117" s="29"/>
      <c r="BS117" s="36"/>
      <c r="BT117" s="36"/>
      <c r="BU117" s="36"/>
      <c r="BV117" s="36"/>
    </row>
    <row r="118" spans="1:75" x14ac:dyDescent="0.25">
      <c r="A118" s="16">
        <v>116</v>
      </c>
      <c r="B118" s="16">
        <v>3</v>
      </c>
      <c r="C118" s="31" t="s">
        <v>581</v>
      </c>
      <c r="D118" s="40">
        <f>февраль!D118-март!E118</f>
        <v>13.40443357681159</v>
      </c>
      <c r="E118" s="40">
        <f t="shared" si="1"/>
        <v>0</v>
      </c>
      <c r="F118" s="36"/>
      <c r="G118" s="36"/>
      <c r="H118" s="36"/>
      <c r="I118" s="27"/>
      <c r="J118" s="36"/>
      <c r="K118" s="36"/>
      <c r="L118" s="36"/>
      <c r="M118" s="36"/>
      <c r="N118" s="36"/>
      <c r="O118" s="29"/>
      <c r="P118" s="36"/>
      <c r="Q118" s="29"/>
      <c r="R118" s="36"/>
      <c r="S118" s="36"/>
      <c r="T118" s="36"/>
      <c r="U118" s="36"/>
      <c r="V118" s="36"/>
      <c r="W118" s="36"/>
      <c r="X118" s="36"/>
      <c r="Y118" s="29"/>
      <c r="Z118" s="36"/>
      <c r="AA118" s="66"/>
      <c r="AB118" s="36"/>
      <c r="AC118" s="36"/>
      <c r="AD118" s="36"/>
      <c r="AE118" s="36"/>
      <c r="AF118" s="36"/>
      <c r="AG118" s="36"/>
      <c r="AH118" s="29"/>
      <c r="AI118" s="36"/>
      <c r="AJ118" s="29"/>
      <c r="AK118" s="36"/>
      <c r="AL118" s="36"/>
      <c r="AM118" s="36"/>
      <c r="AN118" s="29"/>
      <c r="AO118" s="36"/>
      <c r="AP118" s="29"/>
      <c r="AQ118" s="36"/>
      <c r="AR118" s="29"/>
      <c r="AS118" s="36"/>
      <c r="AT118" s="36"/>
      <c r="AU118" s="36"/>
      <c r="AV118" s="29"/>
      <c r="AW118" s="36"/>
      <c r="AX118" s="36"/>
      <c r="AY118" s="36"/>
      <c r="AZ118" s="29"/>
      <c r="BA118" s="36"/>
      <c r="BB118" s="36"/>
      <c r="BC118" s="36"/>
      <c r="BD118" s="36"/>
      <c r="BE118" s="36"/>
      <c r="BF118" s="36"/>
      <c r="BG118" s="36"/>
      <c r="BH118" s="36"/>
      <c r="BI118" s="36"/>
      <c r="BJ118" s="29"/>
      <c r="BK118" s="36"/>
      <c r="BL118" s="29"/>
      <c r="BM118" s="36"/>
      <c r="BN118" s="36"/>
      <c r="BO118" s="36"/>
      <c r="BP118" s="29"/>
      <c r="BQ118" s="36"/>
      <c r="BR118" s="29"/>
      <c r="BS118" s="36"/>
      <c r="BT118" s="36"/>
      <c r="BU118" s="36"/>
      <c r="BV118" s="36"/>
    </row>
    <row r="119" spans="1:75" s="86" customFormat="1" x14ac:dyDescent="0.25">
      <c r="A119" s="79">
        <v>117</v>
      </c>
      <c r="B119" s="79">
        <v>3</v>
      </c>
      <c r="C119" s="80" t="s">
        <v>582</v>
      </c>
      <c r="D119" s="40">
        <f>февраль!D119-март!E119</f>
        <v>-421.76748533333341</v>
      </c>
      <c r="E119" s="81">
        <f t="shared" si="1"/>
        <v>1.903</v>
      </c>
      <c r="F119" s="82"/>
      <c r="G119" s="82"/>
      <c r="H119" s="82"/>
      <c r="I119" s="83"/>
      <c r="J119" s="82"/>
      <c r="K119" s="82"/>
      <c r="L119" s="82"/>
      <c r="M119" s="82"/>
      <c r="N119" s="82"/>
      <c r="O119" s="84"/>
      <c r="P119" s="82"/>
      <c r="Q119" s="84"/>
      <c r="R119" s="82"/>
      <c r="S119" s="82"/>
      <c r="T119" s="82"/>
      <c r="U119" s="82"/>
      <c r="V119" s="82"/>
      <c r="W119" s="82"/>
      <c r="X119" s="82"/>
      <c r="Y119" s="84"/>
      <c r="Z119" s="82"/>
      <c r="AA119" s="85"/>
      <c r="AB119" s="82"/>
      <c r="AC119" s="82"/>
      <c r="AD119" s="82"/>
      <c r="AE119" s="82"/>
      <c r="AF119" s="82"/>
      <c r="AG119" s="82"/>
      <c r="AH119" s="84"/>
      <c r="AI119" s="82"/>
      <c r="AJ119" s="84"/>
      <c r="AK119" s="82"/>
      <c r="AL119" s="82"/>
      <c r="AM119" s="82"/>
      <c r="AN119" s="84"/>
      <c r="AO119" s="82"/>
      <c r="AP119" s="84"/>
      <c r="AQ119" s="82"/>
      <c r="AR119" s="84"/>
      <c r="AS119" s="82"/>
      <c r="AT119" s="82"/>
      <c r="AU119" s="82"/>
      <c r="AV119" s="84"/>
      <c r="AW119" s="82"/>
      <c r="AX119" s="82"/>
      <c r="AY119" s="82"/>
      <c r="AZ119" s="84"/>
      <c r="BA119" s="82"/>
      <c r="BB119" s="82"/>
      <c r="BC119" s="82"/>
      <c r="BD119" s="82"/>
      <c r="BE119" s="82"/>
      <c r="BF119" s="82"/>
      <c r="BG119" s="82"/>
      <c r="BH119" s="82"/>
      <c r="BI119" s="82"/>
      <c r="BJ119" s="84"/>
      <c r="BK119" s="82"/>
      <c r="BL119" s="84"/>
      <c r="BM119" s="82"/>
      <c r="BN119" s="82"/>
      <c r="BO119" s="82"/>
      <c r="BP119" s="84"/>
      <c r="BQ119" s="82"/>
      <c r="BR119" s="84"/>
      <c r="BS119" s="82"/>
      <c r="BT119" s="82"/>
      <c r="BU119" s="82"/>
      <c r="BV119" s="82">
        <v>1.903</v>
      </c>
      <c r="BW119" s="86" t="s">
        <v>1070</v>
      </c>
    </row>
    <row r="120" spans="1:75" x14ac:dyDescent="0.25">
      <c r="A120" s="16">
        <v>118</v>
      </c>
      <c r="B120" s="16">
        <v>3</v>
      </c>
      <c r="C120" s="31" t="s">
        <v>583</v>
      </c>
      <c r="D120" s="40">
        <f>февраль!D120-март!E120</f>
        <v>153.96912118840584</v>
      </c>
      <c r="E120" s="40">
        <f t="shared" si="1"/>
        <v>0</v>
      </c>
      <c r="F120" s="36"/>
      <c r="G120" s="36"/>
      <c r="H120" s="36"/>
      <c r="I120" s="27"/>
      <c r="J120" s="36"/>
      <c r="K120" s="36"/>
      <c r="L120" s="36"/>
      <c r="M120" s="36"/>
      <c r="N120" s="36"/>
      <c r="O120" s="29"/>
      <c r="P120" s="36"/>
      <c r="Q120" s="29"/>
      <c r="R120" s="36"/>
      <c r="S120" s="36"/>
      <c r="T120" s="36"/>
      <c r="U120" s="36"/>
      <c r="V120" s="36"/>
      <c r="W120" s="36"/>
      <c r="X120" s="36"/>
      <c r="Y120" s="29"/>
      <c r="Z120" s="36"/>
      <c r="AA120" s="66"/>
      <c r="AB120" s="36"/>
      <c r="AC120" s="36"/>
      <c r="AD120" s="36"/>
      <c r="AE120" s="36"/>
      <c r="AF120" s="36"/>
      <c r="AG120" s="36"/>
      <c r="AH120" s="29"/>
      <c r="AI120" s="36"/>
      <c r="AJ120" s="29"/>
      <c r="AK120" s="36"/>
      <c r="AL120" s="36"/>
      <c r="AM120" s="36"/>
      <c r="AN120" s="29"/>
      <c r="AO120" s="36"/>
      <c r="AP120" s="29"/>
      <c r="AQ120" s="36"/>
      <c r="AR120" s="29"/>
      <c r="AS120" s="36"/>
      <c r="AT120" s="36"/>
      <c r="AU120" s="36"/>
      <c r="AV120" s="29"/>
      <c r="AW120" s="36"/>
      <c r="AX120" s="36"/>
      <c r="AY120" s="36"/>
      <c r="AZ120" s="29"/>
      <c r="BA120" s="36"/>
      <c r="BB120" s="36"/>
      <c r="BC120" s="36"/>
      <c r="BD120" s="36"/>
      <c r="BE120" s="36"/>
      <c r="BF120" s="36"/>
      <c r="BG120" s="36"/>
      <c r="BH120" s="36"/>
      <c r="BI120" s="36"/>
      <c r="BJ120" s="29"/>
      <c r="BK120" s="36"/>
      <c r="BL120" s="29"/>
      <c r="BM120" s="36"/>
      <c r="BN120" s="36"/>
      <c r="BO120" s="36"/>
      <c r="BP120" s="29"/>
      <c r="BQ120" s="36"/>
      <c r="BR120" s="29"/>
      <c r="BS120" s="36"/>
      <c r="BT120" s="36"/>
      <c r="BU120" s="36"/>
      <c r="BV120" s="36"/>
    </row>
    <row r="121" spans="1:75" s="86" customFormat="1" x14ac:dyDescent="0.25">
      <c r="A121" s="79">
        <v>119</v>
      </c>
      <c r="B121" s="79">
        <v>3</v>
      </c>
      <c r="C121" s="80" t="s">
        <v>584</v>
      </c>
      <c r="D121" s="40">
        <f>февраль!D121-март!E121</f>
        <v>402.91296205797096</v>
      </c>
      <c r="E121" s="81">
        <f t="shared" si="1"/>
        <v>2.3559999999999999</v>
      </c>
      <c r="F121" s="82"/>
      <c r="G121" s="82"/>
      <c r="H121" s="82"/>
      <c r="I121" s="83"/>
      <c r="J121" s="82"/>
      <c r="K121" s="82"/>
      <c r="L121" s="82"/>
      <c r="M121" s="82"/>
      <c r="N121" s="82"/>
      <c r="O121" s="84"/>
      <c r="P121" s="82"/>
      <c r="Q121" s="84"/>
      <c r="R121" s="82"/>
      <c r="S121" s="82"/>
      <c r="T121" s="82"/>
      <c r="U121" s="82"/>
      <c r="V121" s="82"/>
      <c r="W121" s="82"/>
      <c r="X121" s="82"/>
      <c r="Y121" s="84"/>
      <c r="Z121" s="82"/>
      <c r="AA121" s="85"/>
      <c r="AB121" s="82"/>
      <c r="AC121" s="82"/>
      <c r="AD121" s="82"/>
      <c r="AE121" s="82"/>
      <c r="AF121" s="82"/>
      <c r="AG121" s="82"/>
      <c r="AH121" s="84"/>
      <c r="AI121" s="82"/>
      <c r="AJ121" s="84"/>
      <c r="AK121" s="82"/>
      <c r="AL121" s="82"/>
      <c r="AM121" s="82"/>
      <c r="AN121" s="84"/>
      <c r="AO121" s="82"/>
      <c r="AP121" s="84"/>
      <c r="AQ121" s="82"/>
      <c r="AR121" s="84"/>
      <c r="AS121" s="82"/>
      <c r="AT121" s="82"/>
      <c r="AU121" s="82"/>
      <c r="AV121" s="84"/>
      <c r="AW121" s="82"/>
      <c r="AX121" s="82"/>
      <c r="AY121" s="82"/>
      <c r="AZ121" s="84"/>
      <c r="BA121" s="82"/>
      <c r="BB121" s="82"/>
      <c r="BC121" s="82"/>
      <c r="BD121" s="82"/>
      <c r="BE121" s="82"/>
      <c r="BF121" s="82"/>
      <c r="BG121" s="82"/>
      <c r="BH121" s="82"/>
      <c r="BI121" s="82"/>
      <c r="BJ121" s="84"/>
      <c r="BK121" s="82"/>
      <c r="BL121" s="84"/>
      <c r="BM121" s="82"/>
      <c r="BN121" s="82"/>
      <c r="BO121" s="82"/>
      <c r="BP121" s="84"/>
      <c r="BQ121" s="82"/>
      <c r="BR121" s="84"/>
      <c r="BS121" s="82"/>
      <c r="BT121" s="82"/>
      <c r="BU121" s="82"/>
      <c r="BV121" s="82">
        <v>2.3559999999999999</v>
      </c>
      <c r="BW121" s="86" t="s">
        <v>1070</v>
      </c>
    </row>
    <row r="122" spans="1:75" s="86" customFormat="1" x14ac:dyDescent="0.25">
      <c r="A122" s="79">
        <v>120</v>
      </c>
      <c r="B122" s="79">
        <v>3</v>
      </c>
      <c r="C122" s="80" t="s">
        <v>585</v>
      </c>
      <c r="D122" s="40">
        <f>февраль!D122-март!E122</f>
        <v>1963.4585909642512</v>
      </c>
      <c r="E122" s="81">
        <f t="shared" si="1"/>
        <v>5.6269999999999998</v>
      </c>
      <c r="F122" s="82"/>
      <c r="G122" s="82"/>
      <c r="H122" s="82"/>
      <c r="I122" s="83"/>
      <c r="J122" s="82"/>
      <c r="K122" s="82"/>
      <c r="L122" s="82"/>
      <c r="M122" s="82"/>
      <c r="N122" s="82"/>
      <c r="O122" s="84"/>
      <c r="P122" s="82"/>
      <c r="Q122" s="84"/>
      <c r="R122" s="82"/>
      <c r="S122" s="82"/>
      <c r="T122" s="82"/>
      <c r="U122" s="82"/>
      <c r="V122" s="82"/>
      <c r="W122" s="82"/>
      <c r="X122" s="82"/>
      <c r="Y122" s="84"/>
      <c r="Z122" s="82"/>
      <c r="AA122" s="85"/>
      <c r="AB122" s="82"/>
      <c r="AC122" s="82"/>
      <c r="AD122" s="82"/>
      <c r="AE122" s="82"/>
      <c r="AF122" s="82"/>
      <c r="AG122" s="82"/>
      <c r="AH122" s="84"/>
      <c r="AI122" s="82"/>
      <c r="AJ122" s="84"/>
      <c r="AK122" s="82"/>
      <c r="AL122" s="82"/>
      <c r="AM122" s="82"/>
      <c r="AN122" s="84"/>
      <c r="AO122" s="82"/>
      <c r="AP122" s="84"/>
      <c r="AQ122" s="82"/>
      <c r="AR122" s="84"/>
      <c r="AS122" s="82"/>
      <c r="AT122" s="82"/>
      <c r="AU122" s="82"/>
      <c r="AV122" s="84"/>
      <c r="AW122" s="82"/>
      <c r="AX122" s="82"/>
      <c r="AY122" s="82"/>
      <c r="AZ122" s="84"/>
      <c r="BA122" s="82"/>
      <c r="BB122" s="82"/>
      <c r="BC122" s="82"/>
      <c r="BD122" s="82"/>
      <c r="BE122" s="82"/>
      <c r="BF122" s="82"/>
      <c r="BG122" s="82"/>
      <c r="BH122" s="82"/>
      <c r="BI122" s="82"/>
      <c r="BJ122" s="84"/>
      <c r="BK122" s="82"/>
      <c r="BL122" s="84"/>
      <c r="BM122" s="82"/>
      <c r="BN122" s="82"/>
      <c r="BO122" s="82"/>
      <c r="BP122" s="84"/>
      <c r="BQ122" s="82"/>
      <c r="BR122" s="84"/>
      <c r="BS122" s="82"/>
      <c r="BT122" s="82"/>
      <c r="BU122" s="82"/>
      <c r="BV122" s="82">
        <v>5.6269999999999998</v>
      </c>
      <c r="BW122" s="86" t="s">
        <v>1070</v>
      </c>
    </row>
    <row r="123" spans="1:75" s="86" customFormat="1" x14ac:dyDescent="0.25">
      <c r="A123" s="79">
        <v>121</v>
      </c>
      <c r="B123" s="79">
        <v>1</v>
      </c>
      <c r="C123" s="80" t="s">
        <v>586</v>
      </c>
      <c r="D123" s="40">
        <f>февраль!D123-март!E123</f>
        <v>465.12897800000002</v>
      </c>
      <c r="E123" s="81">
        <f t="shared" si="1"/>
        <v>5.8150000000000004</v>
      </c>
      <c r="F123" s="82"/>
      <c r="G123" s="82"/>
      <c r="H123" s="82"/>
      <c r="I123" s="83"/>
      <c r="J123" s="82"/>
      <c r="K123" s="82"/>
      <c r="L123" s="82"/>
      <c r="M123" s="82"/>
      <c r="N123" s="82"/>
      <c r="O123" s="84"/>
      <c r="P123" s="82"/>
      <c r="Q123" s="84"/>
      <c r="R123" s="82"/>
      <c r="S123" s="82"/>
      <c r="T123" s="82"/>
      <c r="U123" s="82"/>
      <c r="V123" s="82"/>
      <c r="W123" s="82"/>
      <c r="X123" s="82"/>
      <c r="Y123" s="84"/>
      <c r="Z123" s="82"/>
      <c r="AA123" s="85"/>
      <c r="AB123" s="82"/>
      <c r="AC123" s="82"/>
      <c r="AD123" s="82"/>
      <c r="AE123" s="82"/>
      <c r="AF123" s="82"/>
      <c r="AG123" s="82"/>
      <c r="AH123" s="84"/>
      <c r="AI123" s="82"/>
      <c r="AJ123" s="84"/>
      <c r="AK123" s="82"/>
      <c r="AL123" s="82"/>
      <c r="AM123" s="82"/>
      <c r="AN123" s="84"/>
      <c r="AO123" s="82"/>
      <c r="AP123" s="84"/>
      <c r="AQ123" s="82"/>
      <c r="AR123" s="84"/>
      <c r="AS123" s="82"/>
      <c r="AT123" s="82"/>
      <c r="AU123" s="82"/>
      <c r="AV123" s="84"/>
      <c r="AW123" s="82"/>
      <c r="AX123" s="82"/>
      <c r="AY123" s="82"/>
      <c r="AZ123" s="84"/>
      <c r="BA123" s="82"/>
      <c r="BB123" s="82"/>
      <c r="BC123" s="82"/>
      <c r="BD123" s="82">
        <v>6.0000000000000001E-3</v>
      </c>
      <c r="BE123" s="82">
        <v>5.8150000000000004</v>
      </c>
      <c r="BF123" s="82"/>
      <c r="BG123" s="82"/>
      <c r="BH123" s="82"/>
      <c r="BI123" s="82"/>
      <c r="BJ123" s="84"/>
      <c r="BK123" s="82"/>
      <c r="BL123" s="84"/>
      <c r="BM123" s="82"/>
      <c r="BN123" s="82"/>
      <c r="BO123" s="82"/>
      <c r="BP123" s="84"/>
      <c r="BQ123" s="82"/>
      <c r="BR123" s="84"/>
      <c r="BS123" s="82"/>
      <c r="BT123" s="82"/>
      <c r="BU123" s="82"/>
      <c r="BV123" s="82"/>
    </row>
    <row r="124" spans="1:75" x14ac:dyDescent="0.25">
      <c r="A124" s="16">
        <v>122</v>
      </c>
      <c r="B124" s="16">
        <v>1</v>
      </c>
      <c r="C124" s="31" t="s">
        <v>587</v>
      </c>
      <c r="D124" s="40">
        <f>февраль!D124-март!E124</f>
        <v>-89.183864531401028</v>
      </c>
      <c r="E124" s="40">
        <f t="shared" si="1"/>
        <v>0</v>
      </c>
      <c r="F124" s="36"/>
      <c r="G124" s="36"/>
      <c r="H124" s="36"/>
      <c r="I124" s="27"/>
      <c r="J124" s="36"/>
      <c r="K124" s="36"/>
      <c r="L124" s="36"/>
      <c r="M124" s="36"/>
      <c r="N124" s="36"/>
      <c r="O124" s="29"/>
      <c r="P124" s="36"/>
      <c r="Q124" s="29"/>
      <c r="R124" s="36"/>
      <c r="S124" s="36"/>
      <c r="T124" s="36"/>
      <c r="U124" s="36"/>
      <c r="V124" s="36"/>
      <c r="W124" s="36"/>
      <c r="X124" s="36"/>
      <c r="Y124" s="29"/>
      <c r="Z124" s="36"/>
      <c r="AA124" s="66"/>
      <c r="AB124" s="36"/>
      <c r="AC124" s="36"/>
      <c r="AD124" s="36"/>
      <c r="AE124" s="36"/>
      <c r="AF124" s="36"/>
      <c r="AG124" s="36"/>
      <c r="AH124" s="29"/>
      <c r="AI124" s="36"/>
      <c r="AJ124" s="29"/>
      <c r="AK124" s="36"/>
      <c r="AL124" s="36"/>
      <c r="AM124" s="36"/>
      <c r="AN124" s="29"/>
      <c r="AO124" s="36"/>
      <c r="AP124" s="29"/>
      <c r="AQ124" s="36"/>
      <c r="AR124" s="29"/>
      <c r="AS124" s="36"/>
      <c r="AT124" s="36"/>
      <c r="AU124" s="36"/>
      <c r="AV124" s="29"/>
      <c r="AW124" s="36"/>
      <c r="AX124" s="36"/>
      <c r="AY124" s="36"/>
      <c r="AZ124" s="29"/>
      <c r="BA124" s="36"/>
      <c r="BB124" s="36"/>
      <c r="BC124" s="36"/>
      <c r="BD124" s="36"/>
      <c r="BE124" s="36"/>
      <c r="BF124" s="36"/>
      <c r="BG124" s="36"/>
      <c r="BH124" s="36"/>
      <c r="BI124" s="36"/>
      <c r="BJ124" s="29"/>
      <c r="BK124" s="36"/>
      <c r="BL124" s="29"/>
      <c r="BM124" s="36"/>
      <c r="BN124" s="36"/>
      <c r="BO124" s="36"/>
      <c r="BP124" s="29"/>
      <c r="BQ124" s="36"/>
      <c r="BR124" s="29"/>
      <c r="BS124" s="36"/>
      <c r="BT124" s="36"/>
      <c r="BU124" s="36"/>
      <c r="BV124" s="36"/>
    </row>
    <row r="125" spans="1:75" s="96" customFormat="1" x14ac:dyDescent="0.25">
      <c r="A125" s="89">
        <v>123</v>
      </c>
      <c r="B125" s="89">
        <v>1</v>
      </c>
      <c r="C125" s="90" t="s">
        <v>588</v>
      </c>
      <c r="D125" s="40">
        <f>февраль!D125-март!E125</f>
        <v>313.1615019014493</v>
      </c>
      <c r="E125" s="91">
        <f t="shared" si="1"/>
        <v>3.0739999999999998</v>
      </c>
      <c r="F125" s="92"/>
      <c r="G125" s="92"/>
      <c r="H125" s="92"/>
      <c r="I125" s="93"/>
      <c r="J125" s="92"/>
      <c r="K125" s="92"/>
      <c r="L125" s="92"/>
      <c r="M125" s="92"/>
      <c r="N125" s="92"/>
      <c r="O125" s="94"/>
      <c r="P125" s="92"/>
      <c r="Q125" s="94"/>
      <c r="R125" s="92"/>
      <c r="S125" s="92"/>
      <c r="T125" s="92"/>
      <c r="U125" s="92"/>
      <c r="V125" s="92"/>
      <c r="W125" s="92"/>
      <c r="X125" s="92"/>
      <c r="Y125" s="94"/>
      <c r="Z125" s="92"/>
      <c r="AA125" s="95"/>
      <c r="AB125" s="92"/>
      <c r="AC125" s="92"/>
      <c r="AD125" s="92"/>
      <c r="AE125" s="92"/>
      <c r="AF125" s="92"/>
      <c r="AG125" s="92"/>
      <c r="AH125" s="94"/>
      <c r="AI125" s="92"/>
      <c r="AJ125" s="94"/>
      <c r="AK125" s="92"/>
      <c r="AL125" s="92"/>
      <c r="AM125" s="92"/>
      <c r="AN125" s="94"/>
      <c r="AO125" s="92"/>
      <c r="AP125" s="94"/>
      <c r="AQ125" s="92"/>
      <c r="AR125" s="94"/>
      <c r="AS125" s="92"/>
      <c r="AT125" s="92"/>
      <c r="AU125" s="92"/>
      <c r="AV125" s="94"/>
      <c r="AW125" s="92"/>
      <c r="AX125" s="92"/>
      <c r="AY125" s="92"/>
      <c r="AZ125" s="94"/>
      <c r="BA125" s="92"/>
      <c r="BB125" s="92"/>
      <c r="BC125" s="92"/>
      <c r="BD125" s="92"/>
      <c r="BE125" s="92"/>
      <c r="BF125" s="92"/>
      <c r="BG125" s="92"/>
      <c r="BH125" s="92"/>
      <c r="BI125" s="92"/>
      <c r="BJ125" s="94"/>
      <c r="BK125" s="92"/>
      <c r="BL125" s="94"/>
      <c r="BM125" s="92"/>
      <c r="BN125" s="92"/>
      <c r="BO125" s="92"/>
      <c r="BP125" s="94"/>
      <c r="BQ125" s="92"/>
      <c r="BR125" s="94"/>
      <c r="BS125" s="92"/>
      <c r="BT125" s="92"/>
      <c r="BU125" s="92"/>
      <c r="BV125" s="92">
        <v>3.0739999999999998</v>
      </c>
      <c r="BW125" s="96" t="s">
        <v>1070</v>
      </c>
    </row>
    <row r="126" spans="1:75" x14ac:dyDescent="0.25">
      <c r="A126" s="16">
        <v>124</v>
      </c>
      <c r="B126" s="16">
        <v>1</v>
      </c>
      <c r="C126" s="31" t="s">
        <v>589</v>
      </c>
      <c r="D126" s="40">
        <f>февраль!D126-март!E126</f>
        <v>-1547.0306770338166</v>
      </c>
      <c r="E126" s="40">
        <f t="shared" si="1"/>
        <v>0</v>
      </c>
      <c r="F126" s="36"/>
      <c r="G126" s="36"/>
      <c r="H126" s="36"/>
      <c r="I126" s="27"/>
      <c r="J126" s="36"/>
      <c r="K126" s="36"/>
      <c r="L126" s="36"/>
      <c r="M126" s="36"/>
      <c r="N126" s="36"/>
      <c r="O126" s="29"/>
      <c r="P126" s="36"/>
      <c r="Q126" s="29"/>
      <c r="R126" s="36"/>
      <c r="S126" s="36"/>
      <c r="T126" s="36"/>
      <c r="U126" s="36"/>
      <c r="V126" s="36"/>
      <c r="W126" s="36"/>
      <c r="X126" s="36"/>
      <c r="Y126" s="29"/>
      <c r="Z126" s="36"/>
      <c r="AA126" s="66"/>
      <c r="AB126" s="36"/>
      <c r="AC126" s="36"/>
      <c r="AD126" s="36"/>
      <c r="AE126" s="36"/>
      <c r="AF126" s="36"/>
      <c r="AG126" s="36"/>
      <c r="AH126" s="29"/>
      <c r="AI126" s="36"/>
      <c r="AJ126" s="29"/>
      <c r="AK126" s="36"/>
      <c r="AL126" s="36"/>
      <c r="AM126" s="36"/>
      <c r="AN126" s="29"/>
      <c r="AO126" s="36"/>
      <c r="AP126" s="29"/>
      <c r="AQ126" s="36"/>
      <c r="AR126" s="29"/>
      <c r="AS126" s="36"/>
      <c r="AT126" s="36"/>
      <c r="AU126" s="36"/>
      <c r="AV126" s="29"/>
      <c r="AW126" s="36"/>
      <c r="AX126" s="36"/>
      <c r="AY126" s="36"/>
      <c r="AZ126" s="29"/>
      <c r="BA126" s="36"/>
      <c r="BB126" s="36"/>
      <c r="BC126" s="36"/>
      <c r="BD126" s="36"/>
      <c r="BE126" s="36"/>
      <c r="BF126" s="36"/>
      <c r="BG126" s="36"/>
      <c r="BH126" s="36"/>
      <c r="BI126" s="36"/>
      <c r="BJ126" s="29"/>
      <c r="BK126" s="36"/>
      <c r="BL126" s="29"/>
      <c r="BM126" s="36"/>
      <c r="BN126" s="36"/>
      <c r="BO126" s="36"/>
      <c r="BP126" s="29"/>
      <c r="BQ126" s="36"/>
      <c r="BR126" s="29"/>
      <c r="BS126" s="36"/>
      <c r="BT126" s="36"/>
      <c r="BU126" s="36"/>
      <c r="BV126" s="36"/>
    </row>
    <row r="127" spans="1:75" x14ac:dyDescent="0.25">
      <c r="A127" s="16">
        <v>125</v>
      </c>
      <c r="B127" s="16">
        <v>1</v>
      </c>
      <c r="C127" s="31" t="s">
        <v>590</v>
      </c>
      <c r="D127" s="40">
        <f>февраль!D127-март!E127</f>
        <v>-1283.5077975729473</v>
      </c>
      <c r="E127" s="40">
        <f t="shared" si="1"/>
        <v>0</v>
      </c>
      <c r="F127" s="36"/>
      <c r="G127" s="36"/>
      <c r="H127" s="36"/>
      <c r="I127" s="27"/>
      <c r="J127" s="36"/>
      <c r="K127" s="36"/>
      <c r="L127" s="36"/>
      <c r="M127" s="36"/>
      <c r="N127" s="36"/>
      <c r="O127" s="29"/>
      <c r="P127" s="36"/>
      <c r="Q127" s="29"/>
      <c r="R127" s="36"/>
      <c r="S127" s="36"/>
      <c r="T127" s="36"/>
      <c r="U127" s="36"/>
      <c r="V127" s="36"/>
      <c r="W127" s="36"/>
      <c r="X127" s="36"/>
      <c r="Y127" s="29"/>
      <c r="Z127" s="36"/>
      <c r="AA127" s="66"/>
      <c r="AB127" s="36"/>
      <c r="AC127" s="36"/>
      <c r="AD127" s="36"/>
      <c r="AE127" s="36"/>
      <c r="AF127" s="36"/>
      <c r="AG127" s="36"/>
      <c r="AH127" s="29"/>
      <c r="AI127" s="36"/>
      <c r="AJ127" s="29"/>
      <c r="AK127" s="36"/>
      <c r="AL127" s="36"/>
      <c r="AM127" s="36"/>
      <c r="AN127" s="29"/>
      <c r="AO127" s="36"/>
      <c r="AP127" s="29"/>
      <c r="AQ127" s="36"/>
      <c r="AR127" s="29"/>
      <c r="AS127" s="36"/>
      <c r="AT127" s="36"/>
      <c r="AU127" s="36"/>
      <c r="AV127" s="29"/>
      <c r="AW127" s="36"/>
      <c r="AX127" s="36"/>
      <c r="AY127" s="36"/>
      <c r="AZ127" s="29"/>
      <c r="BA127" s="36"/>
      <c r="BB127" s="36"/>
      <c r="BC127" s="36"/>
      <c r="BD127" s="36"/>
      <c r="BE127" s="36"/>
      <c r="BF127" s="36"/>
      <c r="BG127" s="36"/>
      <c r="BH127" s="36"/>
      <c r="BI127" s="36"/>
      <c r="BJ127" s="29"/>
      <c r="BK127" s="36"/>
      <c r="BL127" s="29"/>
      <c r="BM127" s="36"/>
      <c r="BN127" s="36"/>
      <c r="BO127" s="36"/>
      <c r="BP127" s="29"/>
      <c r="BQ127" s="36"/>
      <c r="BR127" s="29"/>
      <c r="BS127" s="36"/>
      <c r="BT127" s="36"/>
      <c r="BU127" s="36"/>
      <c r="BV127" s="36"/>
    </row>
    <row r="128" spans="1:75" x14ac:dyDescent="0.25">
      <c r="A128" s="16">
        <v>126</v>
      </c>
      <c r="B128" s="16">
        <v>1</v>
      </c>
      <c r="C128" s="31" t="s">
        <v>591</v>
      </c>
      <c r="D128" s="40">
        <f>февраль!D128-март!E128</f>
        <v>2286.1292393333333</v>
      </c>
      <c r="E128" s="40">
        <f t="shared" si="1"/>
        <v>0</v>
      </c>
      <c r="F128" s="36"/>
      <c r="G128" s="36"/>
      <c r="H128" s="36"/>
      <c r="I128" s="27"/>
      <c r="J128" s="36"/>
      <c r="K128" s="36"/>
      <c r="L128" s="36"/>
      <c r="M128" s="36"/>
      <c r="N128" s="36"/>
      <c r="O128" s="29"/>
      <c r="P128" s="36"/>
      <c r="Q128" s="29"/>
      <c r="R128" s="36"/>
      <c r="S128" s="36"/>
      <c r="T128" s="36"/>
      <c r="U128" s="36"/>
      <c r="V128" s="36"/>
      <c r="W128" s="36"/>
      <c r="X128" s="36"/>
      <c r="Y128" s="29"/>
      <c r="Z128" s="36"/>
      <c r="AA128" s="66"/>
      <c r="AB128" s="36"/>
      <c r="AC128" s="36"/>
      <c r="AD128" s="36"/>
      <c r="AE128" s="36"/>
      <c r="AF128" s="36"/>
      <c r="AG128" s="36"/>
      <c r="AH128" s="29"/>
      <c r="AI128" s="36"/>
      <c r="AJ128" s="29"/>
      <c r="AK128" s="36"/>
      <c r="AL128" s="36"/>
      <c r="AM128" s="36"/>
      <c r="AN128" s="29"/>
      <c r="AO128" s="36"/>
      <c r="AP128" s="29"/>
      <c r="AQ128" s="36"/>
      <c r="AR128" s="29"/>
      <c r="AS128" s="36"/>
      <c r="AT128" s="36"/>
      <c r="AU128" s="36"/>
      <c r="AV128" s="29"/>
      <c r="AW128" s="36"/>
      <c r="AX128" s="36"/>
      <c r="AY128" s="36"/>
      <c r="AZ128" s="29"/>
      <c r="BA128" s="36"/>
      <c r="BB128" s="36"/>
      <c r="BC128" s="36"/>
      <c r="BD128" s="36"/>
      <c r="BE128" s="36"/>
      <c r="BF128" s="36"/>
      <c r="BG128" s="36"/>
      <c r="BH128" s="36"/>
      <c r="BI128" s="36"/>
      <c r="BJ128" s="29"/>
      <c r="BK128" s="36"/>
      <c r="BL128" s="29"/>
      <c r="BM128" s="36"/>
      <c r="BN128" s="36"/>
      <c r="BO128" s="36"/>
      <c r="BP128" s="29"/>
      <c r="BQ128" s="36"/>
      <c r="BR128" s="29"/>
      <c r="BS128" s="36"/>
      <c r="BT128" s="36"/>
      <c r="BU128" s="36"/>
      <c r="BV128" s="36"/>
    </row>
    <row r="129" spans="1:74" x14ac:dyDescent="0.25">
      <c r="A129" s="16">
        <v>127</v>
      </c>
      <c r="B129" s="16">
        <v>1</v>
      </c>
      <c r="C129" s="31" t="s">
        <v>940</v>
      </c>
      <c r="D129" s="40">
        <f>февраль!D129-март!E129</f>
        <v>-86.000429053140138</v>
      </c>
      <c r="E129" s="40">
        <f t="shared" si="1"/>
        <v>0</v>
      </c>
      <c r="F129" s="36"/>
      <c r="G129" s="36"/>
      <c r="H129" s="36"/>
      <c r="I129" s="27"/>
      <c r="J129" s="36"/>
      <c r="K129" s="36"/>
      <c r="L129" s="36"/>
      <c r="M129" s="36"/>
      <c r="N129" s="36"/>
      <c r="O129" s="29"/>
      <c r="P129" s="36"/>
      <c r="Q129" s="29"/>
      <c r="R129" s="36"/>
      <c r="S129" s="36"/>
      <c r="T129" s="36"/>
      <c r="U129" s="36"/>
      <c r="V129" s="36"/>
      <c r="W129" s="36"/>
      <c r="X129" s="36"/>
      <c r="Y129" s="29"/>
      <c r="Z129" s="36"/>
      <c r="AA129" s="66"/>
      <c r="AB129" s="36"/>
      <c r="AC129" s="36"/>
      <c r="AD129" s="36"/>
      <c r="AE129" s="36"/>
      <c r="AF129" s="36"/>
      <c r="AG129" s="36"/>
      <c r="AH129" s="29"/>
      <c r="AI129" s="36"/>
      <c r="AJ129" s="29"/>
      <c r="AK129" s="36"/>
      <c r="AL129" s="36"/>
      <c r="AM129" s="36"/>
      <c r="AN129" s="29"/>
      <c r="AO129" s="36"/>
      <c r="AP129" s="29"/>
      <c r="AQ129" s="36"/>
      <c r="AR129" s="29"/>
      <c r="AS129" s="36"/>
      <c r="AT129" s="36"/>
      <c r="AU129" s="36"/>
      <c r="AV129" s="29"/>
      <c r="AW129" s="36"/>
      <c r="AX129" s="36"/>
      <c r="AY129" s="36"/>
      <c r="AZ129" s="29"/>
      <c r="BA129" s="36"/>
      <c r="BB129" s="36"/>
      <c r="BC129" s="36"/>
      <c r="BD129" s="36"/>
      <c r="BE129" s="36"/>
      <c r="BF129" s="36"/>
      <c r="BG129" s="36"/>
      <c r="BH129" s="36"/>
      <c r="BI129" s="36"/>
      <c r="BJ129" s="29"/>
      <c r="BK129" s="36"/>
      <c r="BL129" s="29"/>
      <c r="BM129" s="36"/>
      <c r="BN129" s="36"/>
      <c r="BO129" s="36"/>
      <c r="BP129" s="29"/>
      <c r="BQ129" s="36"/>
      <c r="BR129" s="29"/>
      <c r="BS129" s="36"/>
      <c r="BT129" s="36"/>
      <c r="BU129" s="36"/>
      <c r="BV129" s="36"/>
    </row>
    <row r="130" spans="1:74" x14ac:dyDescent="0.25">
      <c r="A130" s="16">
        <v>128</v>
      </c>
      <c r="B130" s="16">
        <v>1</v>
      </c>
      <c r="C130" s="31" t="s">
        <v>592</v>
      </c>
      <c r="D130" s="40">
        <f>февраль!D130-март!E130</f>
        <v>-545.9744476811594</v>
      </c>
      <c r="E130" s="40">
        <f t="shared" si="1"/>
        <v>0</v>
      </c>
      <c r="F130" s="36"/>
      <c r="G130" s="36"/>
      <c r="H130" s="36"/>
      <c r="I130" s="27"/>
      <c r="J130" s="36"/>
      <c r="K130" s="36"/>
      <c r="L130" s="36"/>
      <c r="M130" s="36"/>
      <c r="N130" s="36"/>
      <c r="O130" s="29"/>
      <c r="P130" s="36"/>
      <c r="Q130" s="29"/>
      <c r="R130" s="36"/>
      <c r="S130" s="36"/>
      <c r="T130" s="36"/>
      <c r="U130" s="36"/>
      <c r="V130" s="36"/>
      <c r="W130" s="36"/>
      <c r="X130" s="36"/>
      <c r="Y130" s="29"/>
      <c r="Z130" s="36"/>
      <c r="AA130" s="66"/>
      <c r="AB130" s="36"/>
      <c r="AC130" s="36"/>
      <c r="AD130" s="36"/>
      <c r="AE130" s="36"/>
      <c r="AF130" s="36"/>
      <c r="AG130" s="36"/>
      <c r="AH130" s="29"/>
      <c r="AI130" s="36"/>
      <c r="AJ130" s="29"/>
      <c r="AK130" s="36"/>
      <c r="AL130" s="36"/>
      <c r="AM130" s="36"/>
      <c r="AN130" s="29"/>
      <c r="AO130" s="36"/>
      <c r="AP130" s="29"/>
      <c r="AQ130" s="36"/>
      <c r="AR130" s="29"/>
      <c r="AS130" s="36"/>
      <c r="AT130" s="36"/>
      <c r="AU130" s="36"/>
      <c r="AV130" s="29"/>
      <c r="AW130" s="36"/>
      <c r="AX130" s="36"/>
      <c r="AY130" s="36"/>
      <c r="AZ130" s="29"/>
      <c r="BA130" s="36"/>
      <c r="BB130" s="36"/>
      <c r="BC130" s="36"/>
      <c r="BD130" s="36"/>
      <c r="BE130" s="36"/>
      <c r="BF130" s="36"/>
      <c r="BG130" s="36"/>
      <c r="BH130" s="36"/>
      <c r="BI130" s="36"/>
      <c r="BJ130" s="29"/>
      <c r="BK130" s="36"/>
      <c r="BL130" s="29"/>
      <c r="BM130" s="36"/>
      <c r="BN130" s="36"/>
      <c r="BO130" s="36"/>
      <c r="BP130" s="29"/>
      <c r="BQ130" s="36"/>
      <c r="BR130" s="29"/>
      <c r="BS130" s="36"/>
      <c r="BT130" s="36"/>
      <c r="BU130" s="36"/>
      <c r="BV130" s="36"/>
    </row>
    <row r="131" spans="1:74" x14ac:dyDescent="0.25">
      <c r="A131" s="16">
        <v>129</v>
      </c>
      <c r="B131" s="16">
        <v>1</v>
      </c>
      <c r="C131" s="31" t="s">
        <v>593</v>
      </c>
      <c r="D131" s="40">
        <f>февраль!D131-март!E131</f>
        <v>133.47009496618358</v>
      </c>
      <c r="E131" s="40">
        <f t="shared" si="1"/>
        <v>0</v>
      </c>
      <c r="F131" s="36"/>
      <c r="G131" s="36"/>
      <c r="H131" s="36"/>
      <c r="I131" s="27"/>
      <c r="J131" s="36"/>
      <c r="K131" s="36"/>
      <c r="L131" s="36"/>
      <c r="M131" s="36"/>
      <c r="N131" s="36"/>
      <c r="O131" s="29"/>
      <c r="P131" s="36"/>
      <c r="Q131" s="29"/>
      <c r="R131" s="36"/>
      <c r="S131" s="36"/>
      <c r="T131" s="36"/>
      <c r="U131" s="36"/>
      <c r="V131" s="36"/>
      <c r="W131" s="36"/>
      <c r="X131" s="36"/>
      <c r="Y131" s="29"/>
      <c r="Z131" s="36"/>
      <c r="AA131" s="66"/>
      <c r="AB131" s="36"/>
      <c r="AC131" s="36"/>
      <c r="AD131" s="36"/>
      <c r="AE131" s="36"/>
      <c r="AF131" s="36"/>
      <c r="AG131" s="36"/>
      <c r="AH131" s="29"/>
      <c r="AI131" s="36"/>
      <c r="AJ131" s="29"/>
      <c r="AK131" s="36"/>
      <c r="AL131" s="36"/>
      <c r="AM131" s="36"/>
      <c r="AN131" s="29"/>
      <c r="AO131" s="36"/>
      <c r="AP131" s="29"/>
      <c r="AQ131" s="36"/>
      <c r="AR131" s="29"/>
      <c r="AS131" s="36"/>
      <c r="AT131" s="36"/>
      <c r="AU131" s="36"/>
      <c r="AV131" s="29"/>
      <c r="AW131" s="36"/>
      <c r="AX131" s="36"/>
      <c r="AY131" s="36"/>
      <c r="AZ131" s="29"/>
      <c r="BA131" s="36"/>
      <c r="BB131" s="36"/>
      <c r="BC131" s="36"/>
      <c r="BD131" s="36"/>
      <c r="BE131" s="36"/>
      <c r="BF131" s="36"/>
      <c r="BG131" s="36"/>
      <c r="BH131" s="36"/>
      <c r="BI131" s="36"/>
      <c r="BJ131" s="29"/>
      <c r="BK131" s="36"/>
      <c r="BL131" s="29"/>
      <c r="BM131" s="36"/>
      <c r="BN131" s="36"/>
      <c r="BO131" s="36"/>
      <c r="BP131" s="29"/>
      <c r="BQ131" s="36"/>
      <c r="BR131" s="29"/>
      <c r="BS131" s="36"/>
      <c r="BT131" s="36"/>
      <c r="BU131" s="36"/>
      <c r="BV131" s="36"/>
    </row>
    <row r="132" spans="1:74" x14ac:dyDescent="0.25">
      <c r="A132" s="16">
        <v>130</v>
      </c>
      <c r="B132" s="16">
        <v>1</v>
      </c>
      <c r="C132" s="31" t="s">
        <v>594</v>
      </c>
      <c r="D132" s="40">
        <f>февраль!D132-март!E132</f>
        <v>388.96268230917872</v>
      </c>
      <c r="E132" s="40">
        <f t="shared" ref="E132:E195" si="2">G132+H132+J132+L132+N132+P132+R132+T132+V132+X132+Z132+AC132+AE132+AG132+AI132+AK132+AM132+AO132+AQ132+AS132+AU132+AW132+AY132+BA132+BC132+BE132+BG132+BI132+BK132+BM132+BO132+BQ132+BS132+BU132+BV132</f>
        <v>0</v>
      </c>
      <c r="F132" s="36"/>
      <c r="G132" s="36"/>
      <c r="H132" s="36"/>
      <c r="I132" s="27"/>
      <c r="J132" s="36"/>
      <c r="K132" s="36"/>
      <c r="L132" s="36"/>
      <c r="M132" s="36"/>
      <c r="N132" s="36"/>
      <c r="O132" s="29"/>
      <c r="P132" s="36"/>
      <c r="Q132" s="29"/>
      <c r="R132" s="36"/>
      <c r="S132" s="36"/>
      <c r="T132" s="36"/>
      <c r="U132" s="36"/>
      <c r="V132" s="36"/>
      <c r="W132" s="36"/>
      <c r="X132" s="36"/>
      <c r="Y132" s="29"/>
      <c r="Z132" s="36"/>
      <c r="AA132" s="66"/>
      <c r="AB132" s="36"/>
      <c r="AC132" s="36"/>
      <c r="AD132" s="36"/>
      <c r="AE132" s="36"/>
      <c r="AF132" s="36"/>
      <c r="AG132" s="36"/>
      <c r="AH132" s="29"/>
      <c r="AI132" s="36"/>
      <c r="AJ132" s="29"/>
      <c r="AK132" s="36"/>
      <c r="AL132" s="36"/>
      <c r="AM132" s="36"/>
      <c r="AN132" s="29"/>
      <c r="AO132" s="36"/>
      <c r="AP132" s="29"/>
      <c r="AQ132" s="36"/>
      <c r="AR132" s="29"/>
      <c r="AS132" s="36"/>
      <c r="AT132" s="36"/>
      <c r="AU132" s="36"/>
      <c r="AV132" s="29"/>
      <c r="AW132" s="36"/>
      <c r="AX132" s="36"/>
      <c r="AY132" s="36"/>
      <c r="AZ132" s="29"/>
      <c r="BA132" s="36"/>
      <c r="BB132" s="36"/>
      <c r="BC132" s="36"/>
      <c r="BD132" s="36"/>
      <c r="BE132" s="36"/>
      <c r="BF132" s="36"/>
      <c r="BG132" s="36"/>
      <c r="BH132" s="36"/>
      <c r="BI132" s="36"/>
      <c r="BJ132" s="29"/>
      <c r="BK132" s="36"/>
      <c r="BL132" s="29"/>
      <c r="BM132" s="36"/>
      <c r="BN132" s="36"/>
      <c r="BO132" s="36"/>
      <c r="BP132" s="29"/>
      <c r="BQ132" s="36"/>
      <c r="BR132" s="29"/>
      <c r="BS132" s="36"/>
      <c r="BT132" s="36"/>
      <c r="BU132" s="36"/>
      <c r="BV132" s="36"/>
    </row>
    <row r="133" spans="1:74" x14ac:dyDescent="0.25">
      <c r="A133" s="16">
        <v>131</v>
      </c>
      <c r="B133" s="16">
        <v>1</v>
      </c>
      <c r="C133" s="31" t="s">
        <v>595</v>
      </c>
      <c r="D133" s="40">
        <f>февраль!D133-март!E133</f>
        <v>262.39184644444435</v>
      </c>
      <c r="E133" s="40">
        <f t="shared" si="2"/>
        <v>0</v>
      </c>
      <c r="F133" s="36"/>
      <c r="G133" s="36"/>
      <c r="H133" s="36"/>
      <c r="I133" s="27"/>
      <c r="J133" s="36"/>
      <c r="K133" s="36"/>
      <c r="L133" s="36"/>
      <c r="M133" s="36"/>
      <c r="N133" s="36"/>
      <c r="O133" s="29"/>
      <c r="P133" s="36"/>
      <c r="Q133" s="29"/>
      <c r="R133" s="36"/>
      <c r="S133" s="36"/>
      <c r="T133" s="36"/>
      <c r="U133" s="36"/>
      <c r="V133" s="36"/>
      <c r="W133" s="36"/>
      <c r="X133" s="36"/>
      <c r="Y133" s="29"/>
      <c r="Z133" s="36"/>
      <c r="AA133" s="66"/>
      <c r="AB133" s="36"/>
      <c r="AC133" s="36"/>
      <c r="AD133" s="36"/>
      <c r="AE133" s="36"/>
      <c r="AF133" s="36"/>
      <c r="AG133" s="36"/>
      <c r="AH133" s="29"/>
      <c r="AI133" s="36"/>
      <c r="AJ133" s="29"/>
      <c r="AK133" s="36"/>
      <c r="AL133" s="36"/>
      <c r="AM133" s="36"/>
      <c r="AN133" s="29"/>
      <c r="AO133" s="36"/>
      <c r="AP133" s="29"/>
      <c r="AQ133" s="36"/>
      <c r="AR133" s="29"/>
      <c r="AS133" s="36"/>
      <c r="AT133" s="36"/>
      <c r="AU133" s="36"/>
      <c r="AV133" s="29"/>
      <c r="AW133" s="36"/>
      <c r="AX133" s="36"/>
      <c r="AY133" s="36"/>
      <c r="AZ133" s="29"/>
      <c r="BA133" s="36"/>
      <c r="BB133" s="36"/>
      <c r="BC133" s="36"/>
      <c r="BD133" s="36"/>
      <c r="BE133" s="36"/>
      <c r="BF133" s="36"/>
      <c r="BG133" s="36"/>
      <c r="BH133" s="36"/>
      <c r="BI133" s="36"/>
      <c r="BJ133" s="29"/>
      <c r="BK133" s="36"/>
      <c r="BL133" s="29"/>
      <c r="BM133" s="36"/>
      <c r="BN133" s="36"/>
      <c r="BO133" s="36"/>
      <c r="BP133" s="29"/>
      <c r="BQ133" s="36"/>
      <c r="BR133" s="29"/>
      <c r="BS133" s="36"/>
      <c r="BT133" s="36"/>
      <c r="BU133" s="36"/>
      <c r="BV133" s="36"/>
    </row>
    <row r="134" spans="1:74" x14ac:dyDescent="0.25">
      <c r="A134" s="16">
        <v>132</v>
      </c>
      <c r="B134" s="16">
        <v>1</v>
      </c>
      <c r="C134" s="31" t="s">
        <v>596</v>
      </c>
      <c r="D134" s="40">
        <f>февраль!D134-март!E134</f>
        <v>-732.08991706280199</v>
      </c>
      <c r="E134" s="40">
        <f t="shared" si="2"/>
        <v>0</v>
      </c>
      <c r="F134" s="36"/>
      <c r="G134" s="36"/>
      <c r="H134" s="36"/>
      <c r="I134" s="27"/>
      <c r="J134" s="36"/>
      <c r="K134" s="36"/>
      <c r="L134" s="36"/>
      <c r="M134" s="36"/>
      <c r="N134" s="36"/>
      <c r="O134" s="29"/>
      <c r="P134" s="36"/>
      <c r="Q134" s="29"/>
      <c r="R134" s="36"/>
      <c r="S134" s="36"/>
      <c r="T134" s="36"/>
      <c r="U134" s="36"/>
      <c r="V134" s="36"/>
      <c r="W134" s="36"/>
      <c r="X134" s="36"/>
      <c r="Y134" s="29"/>
      <c r="Z134" s="36"/>
      <c r="AA134" s="66"/>
      <c r="AB134" s="36"/>
      <c r="AC134" s="36"/>
      <c r="AD134" s="36"/>
      <c r="AE134" s="36"/>
      <c r="AF134" s="36"/>
      <c r="AG134" s="36"/>
      <c r="AH134" s="29"/>
      <c r="AI134" s="36"/>
      <c r="AJ134" s="29"/>
      <c r="AK134" s="36"/>
      <c r="AL134" s="36"/>
      <c r="AM134" s="36"/>
      <c r="AN134" s="29"/>
      <c r="AO134" s="36"/>
      <c r="AP134" s="29"/>
      <c r="AQ134" s="36"/>
      <c r="AR134" s="29"/>
      <c r="AS134" s="36"/>
      <c r="AT134" s="36"/>
      <c r="AU134" s="36"/>
      <c r="AV134" s="29"/>
      <c r="AW134" s="36"/>
      <c r="AX134" s="36"/>
      <c r="AY134" s="36"/>
      <c r="AZ134" s="29"/>
      <c r="BA134" s="36"/>
      <c r="BB134" s="36"/>
      <c r="BC134" s="36"/>
      <c r="BD134" s="36"/>
      <c r="BE134" s="36"/>
      <c r="BF134" s="36"/>
      <c r="BG134" s="36"/>
      <c r="BH134" s="36"/>
      <c r="BI134" s="36"/>
      <c r="BJ134" s="29"/>
      <c r="BK134" s="36"/>
      <c r="BL134" s="29"/>
      <c r="BM134" s="36"/>
      <c r="BN134" s="36"/>
      <c r="BO134" s="36"/>
      <c r="BP134" s="29"/>
      <c r="BQ134" s="36"/>
      <c r="BR134" s="29"/>
      <c r="BS134" s="36"/>
      <c r="BT134" s="36"/>
      <c r="BU134" s="36"/>
      <c r="BV134" s="36"/>
    </row>
    <row r="135" spans="1:74" x14ac:dyDescent="0.25">
      <c r="A135" s="16">
        <v>133</v>
      </c>
      <c r="B135" s="16">
        <v>1</v>
      </c>
      <c r="C135" s="31" t="s">
        <v>597</v>
      </c>
      <c r="D135" s="40">
        <f>февраль!D135-март!E135</f>
        <v>-348.77077193236715</v>
      </c>
      <c r="E135" s="40">
        <f t="shared" si="2"/>
        <v>0</v>
      </c>
      <c r="F135" s="36"/>
      <c r="G135" s="36"/>
      <c r="H135" s="36"/>
      <c r="I135" s="27"/>
      <c r="J135" s="36"/>
      <c r="K135" s="36"/>
      <c r="L135" s="36"/>
      <c r="M135" s="36"/>
      <c r="N135" s="36"/>
      <c r="O135" s="29"/>
      <c r="P135" s="36"/>
      <c r="Q135" s="29"/>
      <c r="R135" s="36"/>
      <c r="S135" s="36"/>
      <c r="T135" s="36"/>
      <c r="U135" s="36"/>
      <c r="V135" s="36"/>
      <c r="W135" s="36"/>
      <c r="X135" s="36"/>
      <c r="Y135" s="29"/>
      <c r="Z135" s="36"/>
      <c r="AA135" s="66"/>
      <c r="AB135" s="36"/>
      <c r="AC135" s="36"/>
      <c r="AD135" s="36"/>
      <c r="AE135" s="36"/>
      <c r="AF135" s="36"/>
      <c r="AG135" s="36"/>
      <c r="AH135" s="29"/>
      <c r="AI135" s="36"/>
      <c r="AJ135" s="29"/>
      <c r="AK135" s="36"/>
      <c r="AL135" s="36"/>
      <c r="AM135" s="36"/>
      <c r="AN135" s="29"/>
      <c r="AO135" s="36"/>
      <c r="AP135" s="29"/>
      <c r="AQ135" s="36"/>
      <c r="AR135" s="29"/>
      <c r="AS135" s="36"/>
      <c r="AT135" s="36"/>
      <c r="AU135" s="36"/>
      <c r="AV135" s="29"/>
      <c r="AW135" s="36"/>
      <c r="AX135" s="36"/>
      <c r="AY135" s="36"/>
      <c r="AZ135" s="29"/>
      <c r="BA135" s="36"/>
      <c r="BB135" s="36"/>
      <c r="BC135" s="36"/>
      <c r="BD135" s="36"/>
      <c r="BE135" s="36"/>
      <c r="BF135" s="36"/>
      <c r="BG135" s="36"/>
      <c r="BH135" s="36"/>
      <c r="BI135" s="36"/>
      <c r="BJ135" s="29"/>
      <c r="BK135" s="36"/>
      <c r="BL135" s="29"/>
      <c r="BM135" s="36"/>
      <c r="BN135" s="36"/>
      <c r="BO135" s="36"/>
      <c r="BP135" s="29"/>
      <c r="BQ135" s="36"/>
      <c r="BR135" s="29"/>
      <c r="BS135" s="36"/>
      <c r="BT135" s="36"/>
      <c r="BU135" s="36"/>
      <c r="BV135" s="36"/>
    </row>
    <row r="136" spans="1:74" x14ac:dyDescent="0.25">
      <c r="A136" s="16">
        <v>134</v>
      </c>
      <c r="B136" s="16">
        <v>1</v>
      </c>
      <c r="C136" s="31" t="s">
        <v>598</v>
      </c>
      <c r="D136" s="40">
        <f>февраль!D136-март!E136</f>
        <v>-139.14283173913043</v>
      </c>
      <c r="E136" s="40">
        <f t="shared" si="2"/>
        <v>0</v>
      </c>
      <c r="F136" s="36"/>
      <c r="G136" s="36"/>
      <c r="H136" s="36"/>
      <c r="I136" s="27"/>
      <c r="J136" s="36"/>
      <c r="K136" s="36"/>
      <c r="L136" s="36"/>
      <c r="M136" s="36"/>
      <c r="N136" s="36"/>
      <c r="O136" s="29"/>
      <c r="P136" s="36"/>
      <c r="Q136" s="29"/>
      <c r="R136" s="36"/>
      <c r="S136" s="36"/>
      <c r="T136" s="36"/>
      <c r="U136" s="36"/>
      <c r="V136" s="36"/>
      <c r="W136" s="36"/>
      <c r="X136" s="36"/>
      <c r="Y136" s="29"/>
      <c r="Z136" s="36"/>
      <c r="AA136" s="66"/>
      <c r="AB136" s="36"/>
      <c r="AC136" s="36"/>
      <c r="AD136" s="36"/>
      <c r="AE136" s="36"/>
      <c r="AF136" s="36"/>
      <c r="AG136" s="36"/>
      <c r="AH136" s="29"/>
      <c r="AI136" s="36"/>
      <c r="AJ136" s="29"/>
      <c r="AK136" s="36"/>
      <c r="AL136" s="36"/>
      <c r="AM136" s="36"/>
      <c r="AN136" s="29"/>
      <c r="AO136" s="36"/>
      <c r="AP136" s="29"/>
      <c r="AQ136" s="36"/>
      <c r="AR136" s="29"/>
      <c r="AS136" s="36"/>
      <c r="AT136" s="36"/>
      <c r="AU136" s="36"/>
      <c r="AV136" s="29"/>
      <c r="AW136" s="36"/>
      <c r="AX136" s="36"/>
      <c r="AY136" s="36"/>
      <c r="AZ136" s="29"/>
      <c r="BA136" s="36"/>
      <c r="BB136" s="36"/>
      <c r="BC136" s="36"/>
      <c r="BD136" s="36"/>
      <c r="BE136" s="36"/>
      <c r="BF136" s="36"/>
      <c r="BG136" s="36"/>
      <c r="BH136" s="36"/>
      <c r="BI136" s="36"/>
      <c r="BJ136" s="29"/>
      <c r="BK136" s="36"/>
      <c r="BL136" s="29"/>
      <c r="BM136" s="36"/>
      <c r="BN136" s="36"/>
      <c r="BO136" s="36"/>
      <c r="BP136" s="29"/>
      <c r="BQ136" s="36"/>
      <c r="BR136" s="29"/>
      <c r="BS136" s="36"/>
      <c r="BT136" s="36"/>
      <c r="BU136" s="36"/>
      <c r="BV136" s="36"/>
    </row>
    <row r="137" spans="1:74" x14ac:dyDescent="0.25">
      <c r="A137" s="16">
        <v>135</v>
      </c>
      <c r="B137" s="16">
        <v>1</v>
      </c>
      <c r="C137" s="31" t="s">
        <v>599</v>
      </c>
      <c r="D137" s="40">
        <f>февраль!D137-март!E137</f>
        <v>-1056.758968995169</v>
      </c>
      <c r="E137" s="40">
        <f t="shared" si="2"/>
        <v>0</v>
      </c>
      <c r="F137" s="36"/>
      <c r="G137" s="36"/>
      <c r="H137" s="36"/>
      <c r="I137" s="27"/>
      <c r="J137" s="36"/>
      <c r="K137" s="36"/>
      <c r="L137" s="36"/>
      <c r="M137" s="36"/>
      <c r="N137" s="36"/>
      <c r="O137" s="29"/>
      <c r="P137" s="36"/>
      <c r="Q137" s="29"/>
      <c r="R137" s="36"/>
      <c r="S137" s="36"/>
      <c r="T137" s="36"/>
      <c r="U137" s="36"/>
      <c r="V137" s="36"/>
      <c r="W137" s="36"/>
      <c r="X137" s="36"/>
      <c r="Y137" s="29"/>
      <c r="Z137" s="36"/>
      <c r="AA137" s="66"/>
      <c r="AB137" s="36"/>
      <c r="AC137" s="36"/>
      <c r="AD137" s="36"/>
      <c r="AE137" s="36"/>
      <c r="AF137" s="36"/>
      <c r="AG137" s="36"/>
      <c r="AH137" s="29"/>
      <c r="AI137" s="36"/>
      <c r="AJ137" s="29"/>
      <c r="AK137" s="36"/>
      <c r="AL137" s="36"/>
      <c r="AM137" s="36"/>
      <c r="AN137" s="29"/>
      <c r="AO137" s="36"/>
      <c r="AP137" s="29"/>
      <c r="AQ137" s="36"/>
      <c r="AR137" s="29"/>
      <c r="AS137" s="36"/>
      <c r="AT137" s="36"/>
      <c r="AU137" s="36"/>
      <c r="AV137" s="29"/>
      <c r="AW137" s="36"/>
      <c r="AX137" s="36"/>
      <c r="AY137" s="36"/>
      <c r="AZ137" s="29"/>
      <c r="BA137" s="36"/>
      <c r="BB137" s="36"/>
      <c r="BC137" s="36"/>
      <c r="BD137" s="36"/>
      <c r="BE137" s="36"/>
      <c r="BF137" s="36"/>
      <c r="BG137" s="36"/>
      <c r="BH137" s="36"/>
      <c r="BI137" s="36"/>
      <c r="BJ137" s="29"/>
      <c r="BK137" s="36"/>
      <c r="BL137" s="29"/>
      <c r="BM137" s="36"/>
      <c r="BN137" s="36"/>
      <c r="BO137" s="36"/>
      <c r="BP137" s="29"/>
      <c r="BQ137" s="36"/>
      <c r="BR137" s="29"/>
      <c r="BS137" s="36"/>
      <c r="BT137" s="36"/>
      <c r="BU137" s="36"/>
      <c r="BV137" s="36"/>
    </row>
    <row r="138" spans="1:74" x14ac:dyDescent="0.25">
      <c r="A138" s="16">
        <v>136</v>
      </c>
      <c r="B138" s="16">
        <v>1</v>
      </c>
      <c r="C138" s="31" t="s">
        <v>600</v>
      </c>
      <c r="D138" s="40">
        <f>февраль!D138-март!E138</f>
        <v>-1348.7573616231882</v>
      </c>
      <c r="E138" s="40">
        <f t="shared" si="2"/>
        <v>0</v>
      </c>
      <c r="F138" s="36"/>
      <c r="G138" s="36"/>
      <c r="H138" s="36"/>
      <c r="I138" s="27"/>
      <c r="J138" s="36"/>
      <c r="K138" s="36"/>
      <c r="L138" s="36"/>
      <c r="M138" s="36"/>
      <c r="N138" s="36"/>
      <c r="O138" s="29"/>
      <c r="P138" s="36"/>
      <c r="Q138" s="29"/>
      <c r="R138" s="36"/>
      <c r="S138" s="36"/>
      <c r="T138" s="36"/>
      <c r="U138" s="36"/>
      <c r="V138" s="36"/>
      <c r="W138" s="36"/>
      <c r="X138" s="36"/>
      <c r="Y138" s="29"/>
      <c r="Z138" s="36"/>
      <c r="AA138" s="66"/>
      <c r="AB138" s="36"/>
      <c r="AC138" s="36"/>
      <c r="AD138" s="36"/>
      <c r="AE138" s="36"/>
      <c r="AF138" s="36"/>
      <c r="AG138" s="36"/>
      <c r="AH138" s="29"/>
      <c r="AI138" s="36"/>
      <c r="AJ138" s="29"/>
      <c r="AK138" s="36"/>
      <c r="AL138" s="36"/>
      <c r="AM138" s="36"/>
      <c r="AN138" s="29"/>
      <c r="AO138" s="36"/>
      <c r="AP138" s="29"/>
      <c r="AQ138" s="36"/>
      <c r="AR138" s="29"/>
      <c r="AS138" s="36"/>
      <c r="AT138" s="36"/>
      <c r="AU138" s="36"/>
      <c r="AV138" s="29"/>
      <c r="AW138" s="36"/>
      <c r="AX138" s="36"/>
      <c r="AY138" s="36"/>
      <c r="AZ138" s="29"/>
      <c r="BA138" s="36"/>
      <c r="BB138" s="36"/>
      <c r="BC138" s="36"/>
      <c r="BD138" s="36"/>
      <c r="BE138" s="36"/>
      <c r="BF138" s="36"/>
      <c r="BG138" s="36"/>
      <c r="BH138" s="36"/>
      <c r="BI138" s="36"/>
      <c r="BJ138" s="29"/>
      <c r="BK138" s="36"/>
      <c r="BL138" s="29"/>
      <c r="BM138" s="36"/>
      <c r="BN138" s="36"/>
      <c r="BO138" s="36"/>
      <c r="BP138" s="29"/>
      <c r="BQ138" s="36"/>
      <c r="BR138" s="29"/>
      <c r="BS138" s="36"/>
      <c r="BT138" s="36"/>
      <c r="BU138" s="36"/>
      <c r="BV138" s="36"/>
    </row>
    <row r="139" spans="1:74" x14ac:dyDescent="0.25">
      <c r="A139" s="16">
        <v>137</v>
      </c>
      <c r="B139" s="16">
        <v>1</v>
      </c>
      <c r="C139" s="31" t="s">
        <v>601</v>
      </c>
      <c r="D139" s="40">
        <f>февраль!D139-март!E139</f>
        <v>-223.22960446376817</v>
      </c>
      <c r="E139" s="40">
        <f t="shared" si="2"/>
        <v>0</v>
      </c>
      <c r="F139" s="36"/>
      <c r="G139" s="36"/>
      <c r="H139" s="36"/>
      <c r="I139" s="27"/>
      <c r="J139" s="36"/>
      <c r="K139" s="36"/>
      <c r="L139" s="36"/>
      <c r="M139" s="36"/>
      <c r="N139" s="36"/>
      <c r="O139" s="29"/>
      <c r="P139" s="36"/>
      <c r="Q139" s="29"/>
      <c r="R139" s="36"/>
      <c r="S139" s="36"/>
      <c r="T139" s="36"/>
      <c r="U139" s="36"/>
      <c r="V139" s="36"/>
      <c r="W139" s="36"/>
      <c r="X139" s="36"/>
      <c r="Y139" s="29"/>
      <c r="Z139" s="36"/>
      <c r="AA139" s="66"/>
      <c r="AB139" s="36"/>
      <c r="AC139" s="36"/>
      <c r="AD139" s="36"/>
      <c r="AE139" s="36"/>
      <c r="AF139" s="36"/>
      <c r="AG139" s="36"/>
      <c r="AH139" s="29"/>
      <c r="AI139" s="36"/>
      <c r="AJ139" s="29"/>
      <c r="AK139" s="36"/>
      <c r="AL139" s="36"/>
      <c r="AM139" s="36"/>
      <c r="AN139" s="29"/>
      <c r="AO139" s="36"/>
      <c r="AP139" s="29"/>
      <c r="AQ139" s="36"/>
      <c r="AR139" s="29"/>
      <c r="AS139" s="36"/>
      <c r="AT139" s="36"/>
      <c r="AU139" s="36"/>
      <c r="AV139" s="29"/>
      <c r="AW139" s="36"/>
      <c r="AX139" s="36"/>
      <c r="AY139" s="36"/>
      <c r="AZ139" s="29"/>
      <c r="BA139" s="36"/>
      <c r="BB139" s="36"/>
      <c r="BC139" s="36"/>
      <c r="BD139" s="36"/>
      <c r="BE139" s="36"/>
      <c r="BF139" s="36"/>
      <c r="BG139" s="36"/>
      <c r="BH139" s="36"/>
      <c r="BI139" s="36"/>
      <c r="BJ139" s="29"/>
      <c r="BK139" s="36"/>
      <c r="BL139" s="29"/>
      <c r="BM139" s="36"/>
      <c r="BN139" s="36"/>
      <c r="BO139" s="36"/>
      <c r="BP139" s="29"/>
      <c r="BQ139" s="36"/>
      <c r="BR139" s="29"/>
      <c r="BS139" s="36"/>
      <c r="BT139" s="36"/>
      <c r="BU139" s="36"/>
      <c r="BV139" s="36"/>
    </row>
    <row r="140" spans="1:74" x14ac:dyDescent="0.25">
      <c r="A140" s="16">
        <v>138</v>
      </c>
      <c r="B140" s="16">
        <v>3</v>
      </c>
      <c r="C140" s="31" t="s">
        <v>602</v>
      </c>
      <c r="D140" s="40">
        <f>февраль!D140-март!E140</f>
        <v>-168.81907159420294</v>
      </c>
      <c r="E140" s="40">
        <f t="shared" si="2"/>
        <v>0</v>
      </c>
      <c r="F140" s="36"/>
      <c r="G140" s="36"/>
      <c r="H140" s="36"/>
      <c r="I140" s="27"/>
      <c r="J140" s="36"/>
      <c r="K140" s="36"/>
      <c r="L140" s="36"/>
      <c r="M140" s="36"/>
      <c r="N140" s="36"/>
      <c r="O140" s="29"/>
      <c r="P140" s="36"/>
      <c r="Q140" s="29"/>
      <c r="R140" s="36"/>
      <c r="S140" s="36"/>
      <c r="T140" s="36"/>
      <c r="U140" s="36"/>
      <c r="V140" s="36"/>
      <c r="W140" s="36"/>
      <c r="X140" s="36"/>
      <c r="Y140" s="29"/>
      <c r="Z140" s="36"/>
      <c r="AA140" s="66"/>
      <c r="AB140" s="36"/>
      <c r="AC140" s="36"/>
      <c r="AD140" s="36"/>
      <c r="AE140" s="36"/>
      <c r="AF140" s="36"/>
      <c r="AG140" s="36"/>
      <c r="AH140" s="29"/>
      <c r="AI140" s="36"/>
      <c r="AJ140" s="29"/>
      <c r="AK140" s="36"/>
      <c r="AL140" s="36"/>
      <c r="AM140" s="36"/>
      <c r="AN140" s="29"/>
      <c r="AO140" s="36"/>
      <c r="AP140" s="29"/>
      <c r="AQ140" s="36"/>
      <c r="AR140" s="29"/>
      <c r="AS140" s="36"/>
      <c r="AT140" s="36"/>
      <c r="AU140" s="36"/>
      <c r="AV140" s="29"/>
      <c r="AW140" s="36"/>
      <c r="AX140" s="36"/>
      <c r="AY140" s="36"/>
      <c r="AZ140" s="29"/>
      <c r="BA140" s="36"/>
      <c r="BB140" s="36"/>
      <c r="BC140" s="36"/>
      <c r="BD140" s="36"/>
      <c r="BE140" s="36"/>
      <c r="BF140" s="36"/>
      <c r="BG140" s="36"/>
      <c r="BH140" s="36"/>
      <c r="BI140" s="36"/>
      <c r="BJ140" s="29"/>
      <c r="BK140" s="36"/>
      <c r="BL140" s="29"/>
      <c r="BM140" s="36"/>
      <c r="BN140" s="36"/>
      <c r="BO140" s="36"/>
      <c r="BP140" s="29"/>
      <c r="BQ140" s="36"/>
      <c r="BR140" s="29"/>
      <c r="BS140" s="36"/>
      <c r="BT140" s="36"/>
      <c r="BU140" s="36"/>
      <c r="BV140" s="36"/>
    </row>
    <row r="141" spans="1:74" x14ac:dyDescent="0.25">
      <c r="A141" s="16">
        <v>139</v>
      </c>
      <c r="B141" s="16">
        <v>3</v>
      </c>
      <c r="C141" s="31" t="s">
        <v>603</v>
      </c>
      <c r="D141" s="40">
        <f>февраль!D141-март!E141</f>
        <v>250.21724077294684</v>
      </c>
      <c r="E141" s="40">
        <f t="shared" si="2"/>
        <v>0</v>
      </c>
      <c r="F141" s="36"/>
      <c r="G141" s="36"/>
      <c r="H141" s="36"/>
      <c r="I141" s="27"/>
      <c r="J141" s="36"/>
      <c r="K141" s="36"/>
      <c r="L141" s="36"/>
      <c r="M141" s="36"/>
      <c r="N141" s="36"/>
      <c r="O141" s="29"/>
      <c r="P141" s="36"/>
      <c r="Q141" s="29"/>
      <c r="R141" s="36"/>
      <c r="S141" s="36"/>
      <c r="T141" s="36"/>
      <c r="U141" s="36"/>
      <c r="V141" s="36"/>
      <c r="W141" s="36"/>
      <c r="X141" s="36"/>
      <c r="Y141" s="29"/>
      <c r="Z141" s="36"/>
      <c r="AA141" s="66"/>
      <c r="AB141" s="36"/>
      <c r="AC141" s="36"/>
      <c r="AD141" s="36"/>
      <c r="AE141" s="36"/>
      <c r="AF141" s="36"/>
      <c r="AG141" s="36"/>
      <c r="AH141" s="29"/>
      <c r="AI141" s="36"/>
      <c r="AJ141" s="29"/>
      <c r="AK141" s="36"/>
      <c r="AL141" s="36"/>
      <c r="AM141" s="36"/>
      <c r="AN141" s="29"/>
      <c r="AO141" s="36"/>
      <c r="AP141" s="29"/>
      <c r="AQ141" s="36"/>
      <c r="AR141" s="29"/>
      <c r="AS141" s="36"/>
      <c r="AT141" s="36"/>
      <c r="AU141" s="36"/>
      <c r="AV141" s="29"/>
      <c r="AW141" s="36"/>
      <c r="AX141" s="36"/>
      <c r="AY141" s="36"/>
      <c r="AZ141" s="29"/>
      <c r="BA141" s="36"/>
      <c r="BB141" s="36"/>
      <c r="BC141" s="36"/>
      <c r="BD141" s="36"/>
      <c r="BE141" s="36"/>
      <c r="BF141" s="36"/>
      <c r="BG141" s="36"/>
      <c r="BH141" s="36"/>
      <c r="BI141" s="36"/>
      <c r="BJ141" s="29"/>
      <c r="BK141" s="36"/>
      <c r="BL141" s="29"/>
      <c r="BM141" s="36"/>
      <c r="BN141" s="36"/>
      <c r="BO141" s="36"/>
      <c r="BP141" s="29"/>
      <c r="BQ141" s="36"/>
      <c r="BR141" s="29"/>
      <c r="BS141" s="36"/>
      <c r="BT141" s="36"/>
      <c r="BU141" s="36"/>
      <c r="BV141" s="36"/>
    </row>
    <row r="142" spans="1:74" s="86" customFormat="1" x14ac:dyDescent="0.25">
      <c r="A142" s="79">
        <v>140</v>
      </c>
      <c r="B142" s="79">
        <v>3</v>
      </c>
      <c r="C142" s="80" t="s">
        <v>604</v>
      </c>
      <c r="D142" s="40">
        <f>февраль!D142-март!E142</f>
        <v>412.64720154589367</v>
      </c>
      <c r="E142" s="81">
        <f t="shared" si="2"/>
        <v>0.55300000000000005</v>
      </c>
      <c r="F142" s="82"/>
      <c r="G142" s="82"/>
      <c r="H142" s="82"/>
      <c r="I142" s="83"/>
      <c r="J142" s="82"/>
      <c r="K142" s="82"/>
      <c r="L142" s="82"/>
      <c r="M142" s="82"/>
      <c r="N142" s="82"/>
      <c r="O142" s="84"/>
      <c r="P142" s="82"/>
      <c r="Q142" s="84"/>
      <c r="R142" s="82"/>
      <c r="S142" s="82"/>
      <c r="T142" s="82"/>
      <c r="U142" s="82"/>
      <c r="V142" s="82"/>
      <c r="W142" s="82"/>
      <c r="X142" s="82"/>
      <c r="Y142" s="84"/>
      <c r="Z142" s="82"/>
      <c r="AA142" s="85"/>
      <c r="AB142" s="82"/>
      <c r="AC142" s="82"/>
      <c r="AD142" s="82"/>
      <c r="AE142" s="82"/>
      <c r="AF142" s="82">
        <v>1E-3</v>
      </c>
      <c r="AG142" s="82">
        <v>0.55300000000000005</v>
      </c>
      <c r="AH142" s="84"/>
      <c r="AI142" s="82"/>
      <c r="AJ142" s="84"/>
      <c r="AK142" s="82"/>
      <c r="AL142" s="82"/>
      <c r="AM142" s="82"/>
      <c r="AN142" s="84"/>
      <c r="AO142" s="82"/>
      <c r="AP142" s="84"/>
      <c r="AQ142" s="82"/>
      <c r="AR142" s="84"/>
      <c r="AS142" s="82"/>
      <c r="AT142" s="82"/>
      <c r="AU142" s="82"/>
      <c r="AV142" s="84"/>
      <c r="AW142" s="82"/>
      <c r="AX142" s="82"/>
      <c r="AY142" s="82"/>
      <c r="AZ142" s="84"/>
      <c r="BA142" s="82"/>
      <c r="BB142" s="82"/>
      <c r="BC142" s="82"/>
      <c r="BD142" s="82"/>
      <c r="BE142" s="82"/>
      <c r="BF142" s="82"/>
      <c r="BG142" s="82"/>
      <c r="BH142" s="82"/>
      <c r="BI142" s="82"/>
      <c r="BJ142" s="84"/>
      <c r="BK142" s="82"/>
      <c r="BL142" s="84"/>
      <c r="BM142" s="82"/>
      <c r="BN142" s="82"/>
      <c r="BO142" s="82"/>
      <c r="BP142" s="84"/>
      <c r="BQ142" s="82"/>
      <c r="BR142" s="84"/>
      <c r="BS142" s="82"/>
      <c r="BT142" s="82"/>
      <c r="BU142" s="82"/>
      <c r="BV142" s="82"/>
    </row>
    <row r="143" spans="1:74" x14ac:dyDescent="0.25">
      <c r="A143" s="16">
        <v>141</v>
      </c>
      <c r="B143" s="16">
        <v>3</v>
      </c>
      <c r="C143" s="31" t="s">
        <v>605</v>
      </c>
      <c r="D143" s="40">
        <f>февраль!D143-март!E143</f>
        <v>-589.41103645410624</v>
      </c>
      <c r="E143" s="40">
        <f t="shared" si="2"/>
        <v>0</v>
      </c>
      <c r="F143" s="36"/>
      <c r="G143" s="36"/>
      <c r="H143" s="36"/>
      <c r="I143" s="27"/>
      <c r="J143" s="36"/>
      <c r="K143" s="36"/>
      <c r="L143" s="36"/>
      <c r="M143" s="36"/>
      <c r="N143" s="36"/>
      <c r="O143" s="29"/>
      <c r="P143" s="36"/>
      <c r="Q143" s="29"/>
      <c r="R143" s="36"/>
      <c r="S143" s="36"/>
      <c r="T143" s="36"/>
      <c r="U143" s="36"/>
      <c r="V143" s="36"/>
      <c r="W143" s="36"/>
      <c r="X143" s="36"/>
      <c r="Y143" s="29"/>
      <c r="Z143" s="36"/>
      <c r="AA143" s="66"/>
      <c r="AB143" s="36"/>
      <c r="AC143" s="36"/>
      <c r="AD143" s="36"/>
      <c r="AE143" s="36"/>
      <c r="AF143" s="36"/>
      <c r="AG143" s="36"/>
      <c r="AH143" s="29"/>
      <c r="AI143" s="36"/>
      <c r="AJ143" s="29"/>
      <c r="AK143" s="36"/>
      <c r="AL143" s="36"/>
      <c r="AM143" s="36"/>
      <c r="AN143" s="29"/>
      <c r="AO143" s="36"/>
      <c r="AP143" s="29"/>
      <c r="AQ143" s="36"/>
      <c r="AR143" s="29"/>
      <c r="AS143" s="36"/>
      <c r="AT143" s="36"/>
      <c r="AU143" s="36"/>
      <c r="AV143" s="29"/>
      <c r="AW143" s="36"/>
      <c r="AX143" s="36"/>
      <c r="AY143" s="36"/>
      <c r="AZ143" s="29"/>
      <c r="BA143" s="36"/>
      <c r="BB143" s="36"/>
      <c r="BC143" s="36"/>
      <c r="BD143" s="36"/>
      <c r="BE143" s="36"/>
      <c r="BF143" s="36"/>
      <c r="BG143" s="36"/>
      <c r="BH143" s="36"/>
      <c r="BI143" s="36"/>
      <c r="BJ143" s="29"/>
      <c r="BK143" s="36"/>
      <c r="BL143" s="29"/>
      <c r="BM143" s="36"/>
      <c r="BN143" s="36"/>
      <c r="BO143" s="36"/>
      <c r="BP143" s="29"/>
      <c r="BQ143" s="36"/>
      <c r="BR143" s="29"/>
      <c r="BS143" s="36"/>
      <c r="BT143" s="36"/>
      <c r="BU143" s="36"/>
      <c r="BV143" s="36"/>
    </row>
    <row r="144" spans="1:74" x14ac:dyDescent="0.25">
      <c r="A144" s="16">
        <v>142</v>
      </c>
      <c r="B144" s="16">
        <v>3</v>
      </c>
      <c r="C144" s="31" t="s">
        <v>606</v>
      </c>
      <c r="D144" s="40">
        <f>февраль!D144-март!E144</f>
        <v>110.29150684057973</v>
      </c>
      <c r="E144" s="40">
        <f t="shared" si="2"/>
        <v>0</v>
      </c>
      <c r="F144" s="36"/>
      <c r="G144" s="36"/>
      <c r="H144" s="36"/>
      <c r="I144" s="27"/>
      <c r="J144" s="36"/>
      <c r="K144" s="36"/>
      <c r="L144" s="36"/>
      <c r="M144" s="36"/>
      <c r="N144" s="36"/>
      <c r="O144" s="29"/>
      <c r="P144" s="36"/>
      <c r="Q144" s="29"/>
      <c r="R144" s="36"/>
      <c r="S144" s="36"/>
      <c r="T144" s="36"/>
      <c r="U144" s="36"/>
      <c r="V144" s="36"/>
      <c r="W144" s="36"/>
      <c r="X144" s="36"/>
      <c r="Y144" s="29"/>
      <c r="Z144" s="36"/>
      <c r="AA144" s="66"/>
      <c r="AB144" s="36"/>
      <c r="AC144" s="36"/>
      <c r="AD144" s="36"/>
      <c r="AE144" s="36"/>
      <c r="AF144" s="36"/>
      <c r="AG144" s="36"/>
      <c r="AH144" s="29"/>
      <c r="AI144" s="36"/>
      <c r="AJ144" s="29"/>
      <c r="AK144" s="36"/>
      <c r="AL144" s="36"/>
      <c r="AM144" s="36"/>
      <c r="AN144" s="29"/>
      <c r="AO144" s="36"/>
      <c r="AP144" s="29"/>
      <c r="AQ144" s="36"/>
      <c r="AR144" s="29"/>
      <c r="AS144" s="36"/>
      <c r="AT144" s="36"/>
      <c r="AU144" s="36"/>
      <c r="AV144" s="29"/>
      <c r="AW144" s="36"/>
      <c r="AX144" s="36"/>
      <c r="AY144" s="36"/>
      <c r="AZ144" s="29"/>
      <c r="BA144" s="36"/>
      <c r="BB144" s="36"/>
      <c r="BC144" s="36"/>
      <c r="BD144" s="36"/>
      <c r="BE144" s="36"/>
      <c r="BF144" s="36"/>
      <c r="BG144" s="36"/>
      <c r="BH144" s="36"/>
      <c r="BI144" s="36"/>
      <c r="BJ144" s="29"/>
      <c r="BK144" s="36"/>
      <c r="BL144" s="29"/>
      <c r="BM144" s="36"/>
      <c r="BN144" s="36"/>
      <c r="BO144" s="36"/>
      <c r="BP144" s="29"/>
      <c r="BQ144" s="36"/>
      <c r="BR144" s="29"/>
      <c r="BS144" s="36"/>
      <c r="BT144" s="36"/>
      <c r="BU144" s="36"/>
      <c r="BV144" s="36"/>
    </row>
    <row r="145" spans="1:75" x14ac:dyDescent="0.25">
      <c r="A145" s="16">
        <v>143</v>
      </c>
      <c r="B145" s="16">
        <v>3</v>
      </c>
      <c r="C145" s="31" t="s">
        <v>943</v>
      </c>
      <c r="D145" s="40">
        <f>февраль!D145-март!E145</f>
        <v>443.35985657971014</v>
      </c>
      <c r="E145" s="40">
        <f t="shared" si="2"/>
        <v>0</v>
      </c>
      <c r="F145" s="36"/>
      <c r="G145" s="36"/>
      <c r="H145" s="36"/>
      <c r="I145" s="27"/>
      <c r="J145" s="36"/>
      <c r="K145" s="36"/>
      <c r="L145" s="36"/>
      <c r="M145" s="36"/>
      <c r="N145" s="36"/>
      <c r="O145" s="29"/>
      <c r="P145" s="36"/>
      <c r="Q145" s="29"/>
      <c r="R145" s="36"/>
      <c r="S145" s="36"/>
      <c r="T145" s="36"/>
      <c r="U145" s="36"/>
      <c r="V145" s="36"/>
      <c r="W145" s="36"/>
      <c r="X145" s="36"/>
      <c r="Y145" s="29"/>
      <c r="Z145" s="36"/>
      <c r="AA145" s="66"/>
      <c r="AB145" s="36"/>
      <c r="AC145" s="36"/>
      <c r="AD145" s="36"/>
      <c r="AE145" s="36"/>
      <c r="AF145" s="36"/>
      <c r="AG145" s="36"/>
      <c r="AH145" s="29"/>
      <c r="AI145" s="36"/>
      <c r="AJ145" s="29"/>
      <c r="AK145" s="36"/>
      <c r="AL145" s="36"/>
      <c r="AM145" s="36"/>
      <c r="AN145" s="29"/>
      <c r="AO145" s="36"/>
      <c r="AP145" s="29"/>
      <c r="AQ145" s="36"/>
      <c r="AR145" s="29"/>
      <c r="AS145" s="36"/>
      <c r="AT145" s="36"/>
      <c r="AU145" s="36"/>
      <c r="AV145" s="29"/>
      <c r="AW145" s="36"/>
      <c r="AX145" s="36"/>
      <c r="AY145" s="36"/>
      <c r="AZ145" s="29"/>
      <c r="BA145" s="36"/>
      <c r="BB145" s="36"/>
      <c r="BC145" s="36"/>
      <c r="BD145" s="36"/>
      <c r="BE145" s="36"/>
      <c r="BF145" s="36"/>
      <c r="BG145" s="36"/>
      <c r="BH145" s="36"/>
      <c r="BI145" s="36"/>
      <c r="BJ145" s="29"/>
      <c r="BK145" s="36"/>
      <c r="BL145" s="29"/>
      <c r="BM145" s="36"/>
      <c r="BN145" s="36"/>
      <c r="BO145" s="36"/>
      <c r="BP145" s="29"/>
      <c r="BQ145" s="36"/>
      <c r="BR145" s="29"/>
      <c r="BS145" s="36"/>
      <c r="BT145" s="36"/>
      <c r="BU145" s="36"/>
      <c r="BV145" s="36"/>
    </row>
    <row r="146" spans="1:75" x14ac:dyDescent="0.25">
      <c r="A146" s="16">
        <v>144</v>
      </c>
      <c r="B146" s="16">
        <v>3</v>
      </c>
      <c r="C146" s="31" t="s">
        <v>607</v>
      </c>
      <c r="D146" s="40">
        <f>февраль!D146-март!E146</f>
        <v>332.3545540096618</v>
      </c>
      <c r="E146" s="40">
        <f t="shared" si="2"/>
        <v>0</v>
      </c>
      <c r="F146" s="36"/>
      <c r="G146" s="36"/>
      <c r="H146" s="36"/>
      <c r="I146" s="27"/>
      <c r="J146" s="36"/>
      <c r="K146" s="36"/>
      <c r="L146" s="36"/>
      <c r="M146" s="36"/>
      <c r="N146" s="36"/>
      <c r="O146" s="29"/>
      <c r="P146" s="36"/>
      <c r="Q146" s="29"/>
      <c r="R146" s="36"/>
      <c r="S146" s="36"/>
      <c r="T146" s="36"/>
      <c r="U146" s="36"/>
      <c r="V146" s="36"/>
      <c r="W146" s="36"/>
      <c r="X146" s="36"/>
      <c r="Y146" s="29"/>
      <c r="Z146" s="36"/>
      <c r="AA146" s="66"/>
      <c r="AB146" s="36"/>
      <c r="AC146" s="36"/>
      <c r="AD146" s="36"/>
      <c r="AE146" s="36"/>
      <c r="AF146" s="36"/>
      <c r="AG146" s="36"/>
      <c r="AH146" s="29"/>
      <c r="AI146" s="36"/>
      <c r="AJ146" s="29"/>
      <c r="AK146" s="36"/>
      <c r="AL146" s="36"/>
      <c r="AM146" s="36"/>
      <c r="AN146" s="29"/>
      <c r="AO146" s="36"/>
      <c r="AP146" s="29"/>
      <c r="AQ146" s="36"/>
      <c r="AR146" s="29"/>
      <c r="AS146" s="36"/>
      <c r="AT146" s="36"/>
      <c r="AU146" s="36"/>
      <c r="AV146" s="29"/>
      <c r="AW146" s="36"/>
      <c r="AX146" s="36"/>
      <c r="AY146" s="36"/>
      <c r="AZ146" s="29"/>
      <c r="BA146" s="36"/>
      <c r="BB146" s="36"/>
      <c r="BC146" s="36"/>
      <c r="BD146" s="36"/>
      <c r="BE146" s="36"/>
      <c r="BF146" s="36"/>
      <c r="BG146" s="36"/>
      <c r="BH146" s="36"/>
      <c r="BI146" s="36"/>
      <c r="BJ146" s="29"/>
      <c r="BK146" s="36"/>
      <c r="BL146" s="29"/>
      <c r="BM146" s="36"/>
      <c r="BN146" s="36"/>
      <c r="BO146" s="36"/>
      <c r="BP146" s="29"/>
      <c r="BQ146" s="36"/>
      <c r="BR146" s="29"/>
      <c r="BS146" s="36"/>
      <c r="BT146" s="36"/>
      <c r="BU146" s="36"/>
      <c r="BV146" s="36"/>
    </row>
    <row r="147" spans="1:75" x14ac:dyDescent="0.25">
      <c r="A147" s="16">
        <v>145</v>
      </c>
      <c r="B147" s="16">
        <v>3</v>
      </c>
      <c r="C147" s="31" t="s">
        <v>941</v>
      </c>
      <c r="D147" s="40">
        <f>февраль!D147-март!E147</f>
        <v>88.916172048309022</v>
      </c>
      <c r="E147" s="40">
        <f t="shared" si="2"/>
        <v>0</v>
      </c>
      <c r="F147" s="36"/>
      <c r="G147" s="36"/>
      <c r="H147" s="36"/>
      <c r="I147" s="27"/>
      <c r="J147" s="36"/>
      <c r="K147" s="36"/>
      <c r="L147" s="36"/>
      <c r="M147" s="36"/>
      <c r="N147" s="36"/>
      <c r="O147" s="29"/>
      <c r="P147" s="36"/>
      <c r="Q147" s="29"/>
      <c r="R147" s="36"/>
      <c r="S147" s="36"/>
      <c r="T147" s="36"/>
      <c r="U147" s="36"/>
      <c r="V147" s="36"/>
      <c r="W147" s="36"/>
      <c r="X147" s="36"/>
      <c r="Y147" s="29"/>
      <c r="Z147" s="36"/>
      <c r="AA147" s="66"/>
      <c r="AB147" s="36"/>
      <c r="AC147" s="36"/>
      <c r="AD147" s="36"/>
      <c r="AE147" s="36"/>
      <c r="AF147" s="36"/>
      <c r="AG147" s="36"/>
      <c r="AH147" s="29"/>
      <c r="AI147" s="36"/>
      <c r="AJ147" s="29"/>
      <c r="AK147" s="36"/>
      <c r="AL147" s="36"/>
      <c r="AM147" s="36"/>
      <c r="AN147" s="29"/>
      <c r="AO147" s="36"/>
      <c r="AP147" s="29"/>
      <c r="AQ147" s="36"/>
      <c r="AR147" s="29"/>
      <c r="AS147" s="36"/>
      <c r="AT147" s="36"/>
      <c r="AU147" s="36"/>
      <c r="AV147" s="29"/>
      <c r="AW147" s="36"/>
      <c r="AX147" s="36"/>
      <c r="AY147" s="36"/>
      <c r="AZ147" s="29"/>
      <c r="BA147" s="36"/>
      <c r="BB147" s="36"/>
      <c r="BC147" s="36"/>
      <c r="BD147" s="36"/>
      <c r="BE147" s="36"/>
      <c r="BF147" s="36"/>
      <c r="BG147" s="36"/>
      <c r="BH147" s="36"/>
      <c r="BI147" s="36"/>
      <c r="BJ147" s="29"/>
      <c r="BK147" s="36"/>
      <c r="BL147" s="29"/>
      <c r="BM147" s="36"/>
      <c r="BN147" s="36"/>
      <c r="BO147" s="36"/>
      <c r="BP147" s="29"/>
      <c r="BQ147" s="36"/>
      <c r="BR147" s="29"/>
      <c r="BS147" s="36"/>
      <c r="BT147" s="36"/>
      <c r="BU147" s="36"/>
      <c r="BV147" s="36"/>
    </row>
    <row r="148" spans="1:75" x14ac:dyDescent="0.25">
      <c r="A148" s="16">
        <v>146</v>
      </c>
      <c r="B148" s="16">
        <v>2</v>
      </c>
      <c r="C148" s="31" t="s">
        <v>608</v>
      </c>
      <c r="D148" s="40">
        <f>февраль!D148-март!E148</f>
        <v>1156.6276443478259</v>
      </c>
      <c r="E148" s="40">
        <f t="shared" si="2"/>
        <v>0</v>
      </c>
      <c r="F148" s="36"/>
      <c r="G148" s="36"/>
      <c r="H148" s="36"/>
      <c r="I148" s="27"/>
      <c r="J148" s="36"/>
      <c r="K148" s="36"/>
      <c r="L148" s="36"/>
      <c r="M148" s="36"/>
      <c r="N148" s="36"/>
      <c r="O148" s="29"/>
      <c r="P148" s="36"/>
      <c r="Q148" s="29"/>
      <c r="R148" s="36"/>
      <c r="S148" s="36"/>
      <c r="T148" s="36"/>
      <c r="U148" s="36"/>
      <c r="V148" s="36"/>
      <c r="W148" s="36"/>
      <c r="X148" s="36"/>
      <c r="Y148" s="29"/>
      <c r="Z148" s="36"/>
      <c r="AA148" s="66"/>
      <c r="AB148" s="36"/>
      <c r="AC148" s="36"/>
      <c r="AD148" s="36"/>
      <c r="AE148" s="36"/>
      <c r="AF148" s="36"/>
      <c r="AG148" s="36"/>
      <c r="AH148" s="29"/>
      <c r="AI148" s="36"/>
      <c r="AJ148" s="29"/>
      <c r="AK148" s="36"/>
      <c r="AL148" s="36"/>
      <c r="AM148" s="36"/>
      <c r="AN148" s="29"/>
      <c r="AO148" s="36"/>
      <c r="AP148" s="29"/>
      <c r="AQ148" s="36"/>
      <c r="AR148" s="29"/>
      <c r="AS148" s="36"/>
      <c r="AT148" s="36"/>
      <c r="AU148" s="36"/>
      <c r="AV148" s="29"/>
      <c r="AW148" s="36"/>
      <c r="AX148" s="36"/>
      <c r="AY148" s="36"/>
      <c r="AZ148" s="29"/>
      <c r="BA148" s="36"/>
      <c r="BB148" s="36"/>
      <c r="BC148" s="36"/>
      <c r="BD148" s="36"/>
      <c r="BE148" s="36"/>
      <c r="BF148" s="36"/>
      <c r="BG148" s="36"/>
      <c r="BH148" s="36"/>
      <c r="BI148" s="36"/>
      <c r="BJ148" s="29"/>
      <c r="BK148" s="36"/>
      <c r="BL148" s="29"/>
      <c r="BM148" s="36"/>
      <c r="BN148" s="36"/>
      <c r="BO148" s="36"/>
      <c r="BP148" s="29"/>
      <c r="BQ148" s="36"/>
      <c r="BR148" s="29"/>
      <c r="BS148" s="36"/>
      <c r="BT148" s="36"/>
      <c r="BU148" s="36"/>
      <c r="BV148" s="36"/>
    </row>
    <row r="149" spans="1:75" x14ac:dyDescent="0.25">
      <c r="A149" s="16">
        <v>147</v>
      </c>
      <c r="B149" s="16">
        <v>2</v>
      </c>
      <c r="C149" s="31" t="s">
        <v>609</v>
      </c>
      <c r="D149" s="40">
        <f>февраль!D149-март!E149</f>
        <v>877.63378900483076</v>
      </c>
      <c r="E149" s="40">
        <f t="shared" si="2"/>
        <v>0</v>
      </c>
      <c r="F149" s="36"/>
      <c r="G149" s="36"/>
      <c r="H149" s="36"/>
      <c r="I149" s="27"/>
      <c r="J149" s="36"/>
      <c r="K149" s="36"/>
      <c r="L149" s="36"/>
      <c r="M149" s="36"/>
      <c r="N149" s="36"/>
      <c r="O149" s="29"/>
      <c r="P149" s="36"/>
      <c r="Q149" s="29"/>
      <c r="R149" s="36"/>
      <c r="S149" s="36"/>
      <c r="T149" s="36"/>
      <c r="U149" s="36"/>
      <c r="V149" s="36"/>
      <c r="W149" s="36"/>
      <c r="X149" s="36"/>
      <c r="Y149" s="29"/>
      <c r="Z149" s="36"/>
      <c r="AA149" s="66"/>
      <c r="AB149" s="36"/>
      <c r="AC149" s="36"/>
      <c r="AD149" s="36"/>
      <c r="AE149" s="36"/>
      <c r="AF149" s="36"/>
      <c r="AG149" s="36"/>
      <c r="AH149" s="29"/>
      <c r="AI149" s="36"/>
      <c r="AJ149" s="29"/>
      <c r="AK149" s="36"/>
      <c r="AL149" s="36"/>
      <c r="AM149" s="36"/>
      <c r="AN149" s="29"/>
      <c r="AO149" s="36"/>
      <c r="AP149" s="29"/>
      <c r="AQ149" s="36"/>
      <c r="AR149" s="29"/>
      <c r="AS149" s="36"/>
      <c r="AT149" s="36"/>
      <c r="AU149" s="36"/>
      <c r="AV149" s="29"/>
      <c r="AW149" s="36"/>
      <c r="AX149" s="36"/>
      <c r="AY149" s="36"/>
      <c r="AZ149" s="29"/>
      <c r="BA149" s="36"/>
      <c r="BB149" s="36"/>
      <c r="BC149" s="36"/>
      <c r="BD149" s="36"/>
      <c r="BE149" s="36"/>
      <c r="BF149" s="36"/>
      <c r="BG149" s="36"/>
      <c r="BH149" s="36"/>
      <c r="BI149" s="36"/>
      <c r="BJ149" s="29"/>
      <c r="BK149" s="36"/>
      <c r="BL149" s="29"/>
      <c r="BM149" s="36"/>
      <c r="BN149" s="36"/>
      <c r="BO149" s="36"/>
      <c r="BP149" s="29"/>
      <c r="BQ149" s="36"/>
      <c r="BR149" s="29"/>
      <c r="BS149" s="36"/>
      <c r="BT149" s="36"/>
      <c r="BU149" s="36"/>
      <c r="BV149" s="36"/>
    </row>
    <row r="150" spans="1:75" x14ac:dyDescent="0.25">
      <c r="A150" s="16">
        <v>148</v>
      </c>
      <c r="B150" s="16">
        <v>2</v>
      </c>
      <c r="C150" s="31" t="s">
        <v>610</v>
      </c>
      <c r="D150" s="40">
        <f>февраль!D150-март!E150</f>
        <v>-1520.9608064830918</v>
      </c>
      <c r="E150" s="40">
        <f t="shared" si="2"/>
        <v>0</v>
      </c>
      <c r="F150" s="36"/>
      <c r="G150" s="36"/>
      <c r="H150" s="36"/>
      <c r="I150" s="27"/>
      <c r="J150" s="36"/>
      <c r="K150" s="36"/>
      <c r="L150" s="36"/>
      <c r="M150" s="36"/>
      <c r="N150" s="36"/>
      <c r="O150" s="29"/>
      <c r="P150" s="36"/>
      <c r="Q150" s="29"/>
      <c r="R150" s="36"/>
      <c r="S150" s="36"/>
      <c r="T150" s="36"/>
      <c r="U150" s="36"/>
      <c r="V150" s="36"/>
      <c r="W150" s="36"/>
      <c r="X150" s="36"/>
      <c r="Y150" s="29"/>
      <c r="Z150" s="36"/>
      <c r="AA150" s="66"/>
      <c r="AB150" s="36"/>
      <c r="AC150" s="36"/>
      <c r="AD150" s="36"/>
      <c r="AE150" s="36"/>
      <c r="AF150" s="36"/>
      <c r="AG150" s="36"/>
      <c r="AH150" s="29"/>
      <c r="AI150" s="36"/>
      <c r="AJ150" s="29"/>
      <c r="AK150" s="36"/>
      <c r="AL150" s="36"/>
      <c r="AM150" s="36"/>
      <c r="AN150" s="29"/>
      <c r="AO150" s="36"/>
      <c r="AP150" s="29"/>
      <c r="AQ150" s="36"/>
      <c r="AR150" s="29"/>
      <c r="AS150" s="36"/>
      <c r="AT150" s="36"/>
      <c r="AU150" s="36"/>
      <c r="AV150" s="29"/>
      <c r="AW150" s="36"/>
      <c r="AX150" s="36"/>
      <c r="AY150" s="36"/>
      <c r="AZ150" s="29"/>
      <c r="BA150" s="36"/>
      <c r="BB150" s="36"/>
      <c r="BC150" s="36"/>
      <c r="BD150" s="36"/>
      <c r="BE150" s="36"/>
      <c r="BF150" s="36"/>
      <c r="BG150" s="36"/>
      <c r="BH150" s="36"/>
      <c r="BI150" s="36"/>
      <c r="BJ150" s="29"/>
      <c r="BK150" s="36"/>
      <c r="BL150" s="29"/>
      <c r="BM150" s="36"/>
      <c r="BN150" s="36"/>
      <c r="BO150" s="36"/>
      <c r="BP150" s="29"/>
      <c r="BQ150" s="36"/>
      <c r="BR150" s="29"/>
      <c r="BS150" s="36"/>
      <c r="BT150" s="36"/>
      <c r="BU150" s="36"/>
      <c r="BV150" s="36"/>
    </row>
    <row r="151" spans="1:75" s="86" customFormat="1" x14ac:dyDescent="0.25">
      <c r="A151" s="79">
        <v>149</v>
      </c>
      <c r="B151" s="79">
        <v>2</v>
      </c>
      <c r="C151" s="80" t="s">
        <v>611</v>
      </c>
      <c r="D151" s="40">
        <f>февраль!D151-март!E151</f>
        <v>-563.69983942995157</v>
      </c>
      <c r="E151" s="81">
        <f t="shared" si="2"/>
        <v>23.556999999999999</v>
      </c>
      <c r="F151" s="82"/>
      <c r="G151" s="82"/>
      <c r="H151" s="82"/>
      <c r="I151" s="83"/>
      <c r="J151" s="82"/>
      <c r="K151" s="82"/>
      <c r="L151" s="82"/>
      <c r="M151" s="82"/>
      <c r="N151" s="82"/>
      <c r="O151" s="84"/>
      <c r="P151" s="82"/>
      <c r="Q151" s="84"/>
      <c r="R151" s="82"/>
      <c r="S151" s="82"/>
      <c r="T151" s="82"/>
      <c r="U151" s="82"/>
      <c r="V151" s="82"/>
      <c r="W151" s="82"/>
      <c r="X151" s="82"/>
      <c r="Y151" s="84"/>
      <c r="Z151" s="82"/>
      <c r="AA151" s="85"/>
      <c r="AB151" s="82"/>
      <c r="AC151" s="82"/>
      <c r="AD151" s="82"/>
      <c r="AE151" s="82"/>
      <c r="AF151" s="82"/>
      <c r="AG151" s="82"/>
      <c r="AH151" s="84"/>
      <c r="AI151" s="82"/>
      <c r="AJ151" s="84"/>
      <c r="AK151" s="82"/>
      <c r="AL151" s="82"/>
      <c r="AM151" s="82"/>
      <c r="AN151" s="84"/>
      <c r="AO151" s="82"/>
      <c r="AP151" s="84"/>
      <c r="AQ151" s="82"/>
      <c r="AR151" s="84"/>
      <c r="AS151" s="82"/>
      <c r="AT151" s="82"/>
      <c r="AU151" s="82"/>
      <c r="AV151" s="84"/>
      <c r="AW151" s="82"/>
      <c r="AX151" s="82"/>
      <c r="AY151" s="82"/>
      <c r="AZ151" s="84"/>
      <c r="BA151" s="82"/>
      <c r="BB151" s="82"/>
      <c r="BC151" s="82"/>
      <c r="BD151" s="82"/>
      <c r="BE151" s="82"/>
      <c r="BF151" s="82"/>
      <c r="BG151" s="82"/>
      <c r="BH151" s="82"/>
      <c r="BI151" s="82"/>
      <c r="BJ151" s="84"/>
      <c r="BK151" s="82"/>
      <c r="BL151" s="84">
        <v>50</v>
      </c>
      <c r="BM151" s="82">
        <v>21.654</v>
      </c>
      <c r="BN151" s="82"/>
      <c r="BO151" s="82"/>
      <c r="BP151" s="84"/>
      <c r="BQ151" s="82"/>
      <c r="BR151" s="84"/>
      <c r="BS151" s="82"/>
      <c r="BT151" s="82"/>
      <c r="BU151" s="82"/>
      <c r="BV151" s="82">
        <v>1.903</v>
      </c>
      <c r="BW151" s="86" t="s">
        <v>1070</v>
      </c>
    </row>
    <row r="152" spans="1:75" s="86" customFormat="1" x14ac:dyDescent="0.25">
      <c r="A152" s="79">
        <v>150</v>
      </c>
      <c r="B152" s="79">
        <v>1</v>
      </c>
      <c r="C152" s="80" t="s">
        <v>612</v>
      </c>
      <c r="D152" s="40">
        <f>февраль!D152-март!E152</f>
        <v>123.73983625120781</v>
      </c>
      <c r="E152" s="81">
        <f t="shared" si="2"/>
        <v>175.75200000000001</v>
      </c>
      <c r="F152" s="82"/>
      <c r="G152" s="82"/>
      <c r="H152" s="82"/>
      <c r="I152" s="83"/>
      <c r="J152" s="82"/>
      <c r="K152" s="82"/>
      <c r="L152" s="82"/>
      <c r="M152" s="82"/>
      <c r="N152" s="82"/>
      <c r="O152" s="84"/>
      <c r="P152" s="82"/>
      <c r="Q152" s="84"/>
      <c r="R152" s="82"/>
      <c r="S152" s="82"/>
      <c r="T152" s="82"/>
      <c r="U152" s="82"/>
      <c r="V152" s="82"/>
      <c r="W152" s="82"/>
      <c r="X152" s="82"/>
      <c r="Y152" s="84"/>
      <c r="Z152" s="82"/>
      <c r="AA152" s="82" t="s">
        <v>1097</v>
      </c>
      <c r="AB152" s="82">
        <v>6.7000000000000004E-2</v>
      </c>
      <c r="AC152" s="82">
        <v>175.75200000000001</v>
      </c>
      <c r="AD152" s="82"/>
      <c r="AE152" s="82"/>
      <c r="AF152" s="82"/>
      <c r="AG152" s="82"/>
      <c r="AH152" s="84"/>
      <c r="AI152" s="82"/>
      <c r="AJ152" s="84"/>
      <c r="AK152" s="82"/>
      <c r="AL152" s="82"/>
      <c r="AM152" s="82"/>
      <c r="AN152" s="84"/>
      <c r="AO152" s="82"/>
      <c r="AP152" s="84"/>
      <c r="AQ152" s="82"/>
      <c r="AR152" s="84"/>
      <c r="AS152" s="82"/>
      <c r="AT152" s="82"/>
      <c r="AU152" s="82"/>
      <c r="AV152" s="84"/>
      <c r="AW152" s="82"/>
      <c r="AX152" s="82"/>
      <c r="AY152" s="82"/>
      <c r="AZ152" s="84"/>
      <c r="BA152" s="82"/>
      <c r="BB152" s="82"/>
      <c r="BC152" s="82"/>
      <c r="BD152" s="82"/>
      <c r="BE152" s="82"/>
      <c r="BF152" s="82"/>
      <c r="BG152" s="82"/>
      <c r="BH152" s="82"/>
      <c r="BI152" s="82"/>
      <c r="BJ152" s="84"/>
      <c r="BK152" s="82"/>
      <c r="BL152" s="84"/>
      <c r="BM152" s="82"/>
      <c r="BN152" s="82"/>
      <c r="BO152" s="82"/>
      <c r="BP152" s="84"/>
      <c r="BQ152" s="82"/>
      <c r="BR152" s="84"/>
      <c r="BS152" s="82"/>
      <c r="BT152" s="82"/>
      <c r="BU152" s="82"/>
      <c r="BV152" s="82"/>
    </row>
    <row r="153" spans="1:75" x14ac:dyDescent="0.25">
      <c r="A153" s="16">
        <v>151</v>
      </c>
      <c r="B153" s="16">
        <v>2</v>
      </c>
      <c r="C153" s="31" t="s">
        <v>613</v>
      </c>
      <c r="D153" s="40">
        <f>февраль!D153-март!E153</f>
        <v>1271.2221844251208</v>
      </c>
      <c r="E153" s="40">
        <f t="shared" si="2"/>
        <v>0</v>
      </c>
      <c r="F153" s="36"/>
      <c r="G153" s="36"/>
      <c r="H153" s="36"/>
      <c r="I153" s="27"/>
      <c r="J153" s="36"/>
      <c r="K153" s="36"/>
      <c r="L153" s="36"/>
      <c r="M153" s="36"/>
      <c r="N153" s="36"/>
      <c r="O153" s="29"/>
      <c r="P153" s="36"/>
      <c r="Q153" s="29"/>
      <c r="R153" s="36"/>
      <c r="S153" s="36"/>
      <c r="T153" s="36"/>
      <c r="U153" s="36"/>
      <c r="V153" s="36"/>
      <c r="W153" s="36"/>
      <c r="X153" s="36"/>
      <c r="Y153" s="29"/>
      <c r="Z153" s="36"/>
      <c r="AA153" s="66"/>
      <c r="AB153" s="36"/>
      <c r="AC153" s="36"/>
      <c r="AD153" s="36"/>
      <c r="AE153" s="36"/>
      <c r="AF153" s="36"/>
      <c r="AG153" s="36"/>
      <c r="AH153" s="29"/>
      <c r="AI153" s="36"/>
      <c r="AJ153" s="29"/>
      <c r="AK153" s="36"/>
      <c r="AL153" s="36"/>
      <c r="AM153" s="36"/>
      <c r="AN153" s="29"/>
      <c r="AO153" s="36"/>
      <c r="AP153" s="29"/>
      <c r="AQ153" s="36"/>
      <c r="AR153" s="29"/>
      <c r="AS153" s="36"/>
      <c r="AT153" s="36"/>
      <c r="AU153" s="36"/>
      <c r="AV153" s="29"/>
      <c r="AW153" s="36"/>
      <c r="AX153" s="36"/>
      <c r="AY153" s="36"/>
      <c r="AZ153" s="29"/>
      <c r="BA153" s="36"/>
      <c r="BB153" s="36"/>
      <c r="BC153" s="36"/>
      <c r="BD153" s="36"/>
      <c r="BE153" s="36"/>
      <c r="BF153" s="36"/>
      <c r="BG153" s="36"/>
      <c r="BH153" s="36"/>
      <c r="BI153" s="36"/>
      <c r="BJ153" s="29"/>
      <c r="BK153" s="36"/>
      <c r="BL153" s="29"/>
      <c r="BM153" s="36"/>
      <c r="BN153" s="36"/>
      <c r="BO153" s="36"/>
      <c r="BP153" s="29"/>
      <c r="BQ153" s="36"/>
      <c r="BR153" s="29"/>
      <c r="BS153" s="36"/>
      <c r="BT153" s="36"/>
      <c r="BU153" s="36"/>
      <c r="BV153" s="36"/>
    </row>
    <row r="154" spans="1:75" x14ac:dyDescent="0.25">
      <c r="A154" s="16">
        <v>152</v>
      </c>
      <c r="B154" s="16">
        <v>1</v>
      </c>
      <c r="C154" s="31" t="s">
        <v>614</v>
      </c>
      <c r="D154" s="40">
        <f>февраль!D154-март!E154</f>
        <v>423.63402515942028</v>
      </c>
      <c r="E154" s="40">
        <f t="shared" si="2"/>
        <v>0</v>
      </c>
      <c r="F154" s="36"/>
      <c r="G154" s="36"/>
      <c r="H154" s="36"/>
      <c r="I154" s="27"/>
      <c r="J154" s="36"/>
      <c r="K154" s="36"/>
      <c r="L154" s="36"/>
      <c r="M154" s="36"/>
      <c r="N154" s="36"/>
      <c r="O154" s="29"/>
      <c r="P154" s="36"/>
      <c r="Q154" s="29"/>
      <c r="R154" s="36"/>
      <c r="S154" s="36"/>
      <c r="T154" s="36"/>
      <c r="U154" s="36"/>
      <c r="V154" s="36"/>
      <c r="W154" s="36"/>
      <c r="X154" s="36"/>
      <c r="Y154" s="29"/>
      <c r="Z154" s="36"/>
      <c r="AA154" s="66"/>
      <c r="AB154" s="36"/>
      <c r="AC154" s="36"/>
      <c r="AD154" s="36"/>
      <c r="AE154" s="36"/>
      <c r="AF154" s="36"/>
      <c r="AG154" s="36"/>
      <c r="AH154" s="29"/>
      <c r="AI154" s="36"/>
      <c r="AJ154" s="29"/>
      <c r="AK154" s="36"/>
      <c r="AL154" s="36"/>
      <c r="AM154" s="36"/>
      <c r="AN154" s="29"/>
      <c r="AO154" s="36"/>
      <c r="AP154" s="29"/>
      <c r="AQ154" s="36"/>
      <c r="AR154" s="29"/>
      <c r="AS154" s="36"/>
      <c r="AT154" s="36"/>
      <c r="AU154" s="36"/>
      <c r="AV154" s="29"/>
      <c r="AW154" s="36"/>
      <c r="AX154" s="36"/>
      <c r="AY154" s="36"/>
      <c r="AZ154" s="29"/>
      <c r="BA154" s="36"/>
      <c r="BB154" s="36"/>
      <c r="BC154" s="36"/>
      <c r="BD154" s="36"/>
      <c r="BE154" s="36"/>
      <c r="BF154" s="36"/>
      <c r="BG154" s="36"/>
      <c r="BH154" s="36"/>
      <c r="BI154" s="36"/>
      <c r="BJ154" s="29"/>
      <c r="BK154" s="36"/>
      <c r="BL154" s="29"/>
      <c r="BM154" s="36"/>
      <c r="BN154" s="36"/>
      <c r="BO154" s="36"/>
      <c r="BP154" s="29"/>
      <c r="BQ154" s="36"/>
      <c r="BR154" s="29"/>
      <c r="BS154" s="36"/>
      <c r="BT154" s="36"/>
      <c r="BU154" s="36"/>
      <c r="BV154" s="36"/>
    </row>
    <row r="155" spans="1:75" x14ac:dyDescent="0.25">
      <c r="A155" s="16">
        <v>153</v>
      </c>
      <c r="B155" s="16">
        <v>1</v>
      </c>
      <c r="C155" s="31" t="s">
        <v>615</v>
      </c>
      <c r="D155" s="40">
        <f>февраль!D155-март!E155</f>
        <v>920.86592749758449</v>
      </c>
      <c r="E155" s="40">
        <f t="shared" si="2"/>
        <v>0</v>
      </c>
      <c r="F155" s="36"/>
      <c r="G155" s="36"/>
      <c r="H155" s="36"/>
      <c r="I155" s="27"/>
      <c r="J155" s="36"/>
      <c r="K155" s="36"/>
      <c r="L155" s="36"/>
      <c r="M155" s="36"/>
      <c r="N155" s="36"/>
      <c r="O155" s="29"/>
      <c r="P155" s="36"/>
      <c r="Q155" s="29"/>
      <c r="R155" s="36"/>
      <c r="S155" s="36"/>
      <c r="T155" s="36"/>
      <c r="U155" s="36"/>
      <c r="V155" s="36"/>
      <c r="W155" s="36"/>
      <c r="X155" s="36"/>
      <c r="Y155" s="29"/>
      <c r="Z155" s="36"/>
      <c r="AA155" s="66"/>
      <c r="AB155" s="36"/>
      <c r="AC155" s="36"/>
      <c r="AD155" s="36"/>
      <c r="AE155" s="36"/>
      <c r="AF155" s="36"/>
      <c r="AG155" s="36"/>
      <c r="AH155" s="29"/>
      <c r="AI155" s="36"/>
      <c r="AJ155" s="29"/>
      <c r="AK155" s="36"/>
      <c r="AL155" s="36"/>
      <c r="AM155" s="36"/>
      <c r="AN155" s="29"/>
      <c r="AO155" s="36"/>
      <c r="AP155" s="29"/>
      <c r="AQ155" s="36"/>
      <c r="AR155" s="29"/>
      <c r="AS155" s="36"/>
      <c r="AT155" s="36"/>
      <c r="AU155" s="36"/>
      <c r="AV155" s="29"/>
      <c r="AW155" s="36"/>
      <c r="AX155" s="36"/>
      <c r="AY155" s="36"/>
      <c r="AZ155" s="29"/>
      <c r="BA155" s="36"/>
      <c r="BB155" s="36"/>
      <c r="BC155" s="36"/>
      <c r="BD155" s="36"/>
      <c r="BE155" s="36"/>
      <c r="BF155" s="36"/>
      <c r="BG155" s="36"/>
      <c r="BH155" s="36"/>
      <c r="BI155" s="36"/>
      <c r="BJ155" s="29"/>
      <c r="BK155" s="36"/>
      <c r="BL155" s="29"/>
      <c r="BM155" s="36"/>
      <c r="BN155" s="36"/>
      <c r="BO155" s="36"/>
      <c r="BP155" s="29"/>
      <c r="BQ155" s="36"/>
      <c r="BR155" s="29"/>
      <c r="BS155" s="36"/>
      <c r="BT155" s="36"/>
      <c r="BU155" s="36"/>
      <c r="BV155" s="36"/>
    </row>
    <row r="156" spans="1:75" x14ac:dyDescent="0.25">
      <c r="A156" s="16">
        <v>154</v>
      </c>
      <c r="B156" s="16">
        <v>1</v>
      </c>
      <c r="C156" s="31" t="s">
        <v>616</v>
      </c>
      <c r="D156" s="40">
        <f>февраль!D156-март!E156</f>
        <v>-226.14057435748794</v>
      </c>
      <c r="E156" s="40">
        <f t="shared" si="2"/>
        <v>0</v>
      </c>
      <c r="F156" s="36"/>
      <c r="G156" s="36"/>
      <c r="H156" s="36"/>
      <c r="I156" s="27"/>
      <c r="J156" s="36"/>
      <c r="K156" s="36"/>
      <c r="L156" s="36"/>
      <c r="M156" s="36"/>
      <c r="N156" s="36"/>
      <c r="O156" s="29"/>
      <c r="P156" s="36"/>
      <c r="Q156" s="29"/>
      <c r="R156" s="36"/>
      <c r="S156" s="36"/>
      <c r="T156" s="36"/>
      <c r="U156" s="36"/>
      <c r="V156" s="36"/>
      <c r="W156" s="36"/>
      <c r="X156" s="36"/>
      <c r="Y156" s="29"/>
      <c r="Z156" s="36"/>
      <c r="AA156" s="66"/>
      <c r="AB156" s="36"/>
      <c r="AC156" s="36"/>
      <c r="AD156" s="36"/>
      <c r="AE156" s="36"/>
      <c r="AF156" s="36"/>
      <c r="AG156" s="36"/>
      <c r="AH156" s="29"/>
      <c r="AI156" s="36"/>
      <c r="AJ156" s="29"/>
      <c r="AK156" s="36"/>
      <c r="AL156" s="36"/>
      <c r="AM156" s="36"/>
      <c r="AN156" s="29"/>
      <c r="AO156" s="36"/>
      <c r="AP156" s="29"/>
      <c r="AQ156" s="36"/>
      <c r="AR156" s="29"/>
      <c r="AS156" s="36"/>
      <c r="AT156" s="36"/>
      <c r="AU156" s="36"/>
      <c r="AV156" s="29"/>
      <c r="AW156" s="36"/>
      <c r="AX156" s="36"/>
      <c r="AY156" s="36"/>
      <c r="AZ156" s="29"/>
      <c r="BA156" s="36"/>
      <c r="BB156" s="36"/>
      <c r="BC156" s="36"/>
      <c r="BD156" s="36"/>
      <c r="BE156" s="36"/>
      <c r="BF156" s="36"/>
      <c r="BG156" s="36"/>
      <c r="BH156" s="36"/>
      <c r="BI156" s="36"/>
      <c r="BJ156" s="29"/>
      <c r="BK156" s="36"/>
      <c r="BL156" s="29"/>
      <c r="BM156" s="36"/>
      <c r="BN156" s="36"/>
      <c r="BO156" s="36"/>
      <c r="BP156" s="29"/>
      <c r="BQ156" s="36"/>
      <c r="BR156" s="29"/>
      <c r="BS156" s="36"/>
      <c r="BT156" s="36"/>
      <c r="BU156" s="36"/>
      <c r="BV156" s="36"/>
    </row>
    <row r="157" spans="1:75" x14ac:dyDescent="0.25">
      <c r="A157" s="16">
        <v>155</v>
      </c>
      <c r="B157" s="16">
        <v>1</v>
      </c>
      <c r="C157" s="31" t="s">
        <v>617</v>
      </c>
      <c r="D157" s="40">
        <f>февраль!D157-март!E157</f>
        <v>586.84324057971048</v>
      </c>
      <c r="E157" s="40">
        <f t="shared" si="2"/>
        <v>0</v>
      </c>
      <c r="F157" s="36"/>
      <c r="G157" s="36"/>
      <c r="H157" s="36"/>
      <c r="I157" s="27"/>
      <c r="J157" s="36"/>
      <c r="K157" s="36"/>
      <c r="L157" s="36"/>
      <c r="M157" s="36"/>
      <c r="N157" s="36"/>
      <c r="O157" s="29"/>
      <c r="P157" s="36"/>
      <c r="Q157" s="29"/>
      <c r="R157" s="36"/>
      <c r="S157" s="36"/>
      <c r="T157" s="36"/>
      <c r="U157" s="36"/>
      <c r="V157" s="36"/>
      <c r="W157" s="36"/>
      <c r="X157" s="36"/>
      <c r="Y157" s="29"/>
      <c r="Z157" s="36"/>
      <c r="AA157" s="66"/>
      <c r="AB157" s="36"/>
      <c r="AC157" s="36"/>
      <c r="AD157" s="36"/>
      <c r="AE157" s="36"/>
      <c r="AF157" s="36"/>
      <c r="AG157" s="36"/>
      <c r="AH157" s="29"/>
      <c r="AI157" s="36"/>
      <c r="AJ157" s="29"/>
      <c r="AK157" s="36"/>
      <c r="AL157" s="36"/>
      <c r="AM157" s="36"/>
      <c r="AN157" s="29"/>
      <c r="AO157" s="36"/>
      <c r="AP157" s="29"/>
      <c r="AQ157" s="36"/>
      <c r="AR157" s="29"/>
      <c r="AS157" s="36"/>
      <c r="AT157" s="36"/>
      <c r="AU157" s="36"/>
      <c r="AV157" s="29"/>
      <c r="AW157" s="36"/>
      <c r="AX157" s="36"/>
      <c r="AY157" s="36"/>
      <c r="AZ157" s="29"/>
      <c r="BA157" s="36"/>
      <c r="BB157" s="36"/>
      <c r="BC157" s="36"/>
      <c r="BD157" s="36"/>
      <c r="BE157" s="36"/>
      <c r="BF157" s="36"/>
      <c r="BG157" s="36"/>
      <c r="BH157" s="36"/>
      <c r="BI157" s="36"/>
      <c r="BJ157" s="29"/>
      <c r="BK157" s="36"/>
      <c r="BL157" s="29"/>
      <c r="BM157" s="36"/>
      <c r="BN157" s="36"/>
      <c r="BO157" s="36"/>
      <c r="BP157" s="29"/>
      <c r="BQ157" s="36"/>
      <c r="BR157" s="29"/>
      <c r="BS157" s="36"/>
      <c r="BT157" s="36"/>
      <c r="BU157" s="36"/>
      <c r="BV157" s="36"/>
    </row>
    <row r="158" spans="1:75" s="86" customFormat="1" x14ac:dyDescent="0.25">
      <c r="A158" s="79">
        <v>156</v>
      </c>
      <c r="B158" s="79">
        <v>1</v>
      </c>
      <c r="C158" s="80" t="s">
        <v>618</v>
      </c>
      <c r="D158" s="40">
        <f>февраль!D158-март!E158</f>
        <v>905.83093822222224</v>
      </c>
      <c r="E158" s="81">
        <f t="shared" si="2"/>
        <v>1.0820000000000001</v>
      </c>
      <c r="F158" s="82"/>
      <c r="G158" s="82"/>
      <c r="H158" s="82"/>
      <c r="I158" s="83"/>
      <c r="J158" s="82"/>
      <c r="K158" s="82"/>
      <c r="L158" s="82"/>
      <c r="M158" s="82"/>
      <c r="N158" s="82"/>
      <c r="O158" s="84"/>
      <c r="P158" s="82"/>
      <c r="Q158" s="84"/>
      <c r="R158" s="82"/>
      <c r="S158" s="82"/>
      <c r="T158" s="82"/>
      <c r="U158" s="82"/>
      <c r="V158" s="82"/>
      <c r="W158" s="82"/>
      <c r="X158" s="82"/>
      <c r="Y158" s="84"/>
      <c r="Z158" s="82"/>
      <c r="AA158" s="85"/>
      <c r="AB158" s="82"/>
      <c r="AC158" s="82"/>
      <c r="AD158" s="82"/>
      <c r="AE158" s="82"/>
      <c r="AF158" s="82"/>
      <c r="AG158" s="82"/>
      <c r="AH158" s="84"/>
      <c r="AI158" s="82"/>
      <c r="AJ158" s="84"/>
      <c r="AK158" s="82"/>
      <c r="AL158" s="82"/>
      <c r="AM158" s="82"/>
      <c r="AN158" s="84"/>
      <c r="AO158" s="82"/>
      <c r="AP158" s="84"/>
      <c r="AQ158" s="82"/>
      <c r="AR158" s="84"/>
      <c r="AS158" s="82"/>
      <c r="AT158" s="82"/>
      <c r="AU158" s="82"/>
      <c r="AV158" s="84"/>
      <c r="AW158" s="82"/>
      <c r="AX158" s="82"/>
      <c r="AY158" s="82"/>
      <c r="AZ158" s="84"/>
      <c r="BA158" s="82"/>
      <c r="BB158" s="82"/>
      <c r="BC158" s="82"/>
      <c r="BD158" s="82"/>
      <c r="BE158" s="82"/>
      <c r="BF158" s="82">
        <v>1E-3</v>
      </c>
      <c r="BG158" s="82">
        <v>1.0820000000000001</v>
      </c>
      <c r="BH158" s="82"/>
      <c r="BI158" s="82"/>
      <c r="BJ158" s="84"/>
      <c r="BK158" s="82"/>
      <c r="BL158" s="84"/>
      <c r="BM158" s="82"/>
      <c r="BN158" s="82"/>
      <c r="BO158" s="82"/>
      <c r="BP158" s="84"/>
      <c r="BQ158" s="82"/>
      <c r="BR158" s="84"/>
      <c r="BS158" s="82"/>
      <c r="BT158" s="82"/>
      <c r="BU158" s="82"/>
      <c r="BV158" s="82"/>
    </row>
    <row r="159" spans="1:75" x14ac:dyDescent="0.25">
      <c r="A159" s="16">
        <v>157</v>
      </c>
      <c r="B159" s="16">
        <v>2</v>
      </c>
      <c r="C159" s="31" t="s">
        <v>619</v>
      </c>
      <c r="D159" s="40">
        <f>февраль!D159-март!E159</f>
        <v>952.79271146859901</v>
      </c>
      <c r="E159" s="40">
        <f t="shared" si="2"/>
        <v>0</v>
      </c>
      <c r="F159" s="36"/>
      <c r="G159" s="36"/>
      <c r="H159" s="36"/>
      <c r="I159" s="27"/>
      <c r="J159" s="36"/>
      <c r="K159" s="36"/>
      <c r="L159" s="36"/>
      <c r="M159" s="36"/>
      <c r="N159" s="36"/>
      <c r="O159" s="29"/>
      <c r="P159" s="36"/>
      <c r="Q159" s="29"/>
      <c r="R159" s="36"/>
      <c r="S159" s="36"/>
      <c r="T159" s="36"/>
      <c r="U159" s="36"/>
      <c r="V159" s="36"/>
      <c r="W159" s="36"/>
      <c r="X159" s="36"/>
      <c r="Y159" s="29"/>
      <c r="Z159" s="36"/>
      <c r="AA159" s="66"/>
      <c r="AB159" s="36"/>
      <c r="AC159" s="36"/>
      <c r="AD159" s="36"/>
      <c r="AE159" s="36"/>
      <c r="AF159" s="36"/>
      <c r="AG159" s="36"/>
      <c r="AH159" s="29"/>
      <c r="AI159" s="36"/>
      <c r="AJ159" s="29"/>
      <c r="AK159" s="36"/>
      <c r="AL159" s="36"/>
      <c r="AM159" s="36"/>
      <c r="AN159" s="29"/>
      <c r="AO159" s="36"/>
      <c r="AP159" s="29"/>
      <c r="AQ159" s="36"/>
      <c r="AR159" s="29"/>
      <c r="AS159" s="36"/>
      <c r="AT159" s="36"/>
      <c r="AU159" s="36"/>
      <c r="AV159" s="29"/>
      <c r="AW159" s="36"/>
      <c r="AX159" s="36"/>
      <c r="AY159" s="36"/>
      <c r="AZ159" s="29"/>
      <c r="BA159" s="36"/>
      <c r="BB159" s="36"/>
      <c r="BC159" s="36"/>
      <c r="BD159" s="36"/>
      <c r="BE159" s="36"/>
      <c r="BF159" s="36"/>
      <c r="BG159" s="36"/>
      <c r="BH159" s="36"/>
      <c r="BI159" s="36"/>
      <c r="BJ159" s="29"/>
      <c r="BK159" s="36"/>
      <c r="BL159" s="29"/>
      <c r="BM159" s="36"/>
      <c r="BN159" s="36"/>
      <c r="BO159" s="36"/>
      <c r="BP159" s="29"/>
      <c r="BQ159" s="36"/>
      <c r="BR159" s="29"/>
      <c r="BS159" s="36"/>
      <c r="BT159" s="36"/>
      <c r="BU159" s="36"/>
      <c r="BV159" s="36"/>
    </row>
    <row r="160" spans="1:75" s="86" customFormat="1" x14ac:dyDescent="0.25">
      <c r="A160" s="79">
        <v>158</v>
      </c>
      <c r="B160" s="79">
        <v>1</v>
      </c>
      <c r="C160" s="80" t="s">
        <v>620</v>
      </c>
      <c r="D160" s="40">
        <f>февраль!D160-март!E160</f>
        <v>592.57422937198078</v>
      </c>
      <c r="E160" s="81">
        <f t="shared" si="2"/>
        <v>3.77</v>
      </c>
      <c r="F160" s="82">
        <v>2E-3</v>
      </c>
      <c r="G160" s="82">
        <v>1.387</v>
      </c>
      <c r="H160" s="82"/>
      <c r="I160" s="83"/>
      <c r="J160" s="82"/>
      <c r="K160" s="82"/>
      <c r="L160" s="82"/>
      <c r="M160" s="82"/>
      <c r="N160" s="82"/>
      <c r="O160" s="84"/>
      <c r="P160" s="82"/>
      <c r="Q160" s="84"/>
      <c r="R160" s="82"/>
      <c r="S160" s="82"/>
      <c r="T160" s="82"/>
      <c r="U160" s="82"/>
      <c r="V160" s="82"/>
      <c r="W160" s="82">
        <v>2E-3</v>
      </c>
      <c r="X160" s="82">
        <v>2.383</v>
      </c>
      <c r="Y160" s="84"/>
      <c r="Z160" s="82"/>
      <c r="AA160" s="85"/>
      <c r="AB160" s="82"/>
      <c r="AC160" s="82"/>
      <c r="AD160" s="82"/>
      <c r="AE160" s="82"/>
      <c r="AF160" s="82"/>
      <c r="AG160" s="82"/>
      <c r="AH160" s="84"/>
      <c r="AI160" s="82"/>
      <c r="AJ160" s="84"/>
      <c r="AK160" s="82"/>
      <c r="AL160" s="82"/>
      <c r="AM160" s="82"/>
      <c r="AN160" s="84"/>
      <c r="AO160" s="82"/>
      <c r="AP160" s="84"/>
      <c r="AQ160" s="82"/>
      <c r="AR160" s="84"/>
      <c r="AS160" s="82"/>
      <c r="AT160" s="82"/>
      <c r="AU160" s="82"/>
      <c r="AV160" s="84"/>
      <c r="AW160" s="82"/>
      <c r="AX160" s="82"/>
      <c r="AY160" s="82"/>
      <c r="AZ160" s="84"/>
      <c r="BA160" s="82"/>
      <c r="BB160" s="82"/>
      <c r="BC160" s="82"/>
      <c r="BD160" s="82"/>
      <c r="BE160" s="82"/>
      <c r="BF160" s="82"/>
      <c r="BG160" s="82"/>
      <c r="BH160" s="82"/>
      <c r="BI160" s="82"/>
      <c r="BJ160" s="84"/>
      <c r="BK160" s="82"/>
      <c r="BL160" s="84"/>
      <c r="BM160" s="82"/>
      <c r="BN160" s="82"/>
      <c r="BO160" s="82"/>
      <c r="BP160" s="84"/>
      <c r="BQ160" s="82"/>
      <c r="BR160" s="84"/>
      <c r="BS160" s="82"/>
      <c r="BT160" s="82"/>
      <c r="BU160" s="82"/>
      <c r="BV160" s="82"/>
    </row>
    <row r="161" spans="1:75" x14ac:dyDescent="0.25">
      <c r="A161" s="16">
        <v>159</v>
      </c>
      <c r="B161" s="16">
        <v>1</v>
      </c>
      <c r="C161" s="31" t="s">
        <v>621</v>
      </c>
      <c r="D161" s="40">
        <f>февраль!D161-март!E161</f>
        <v>-148.41694226086955</v>
      </c>
      <c r="E161" s="40">
        <f t="shared" si="2"/>
        <v>0</v>
      </c>
      <c r="F161" s="36"/>
      <c r="G161" s="36"/>
      <c r="H161" s="36"/>
      <c r="I161" s="27"/>
      <c r="J161" s="36"/>
      <c r="K161" s="36"/>
      <c r="L161" s="36"/>
      <c r="M161" s="36"/>
      <c r="N161" s="36"/>
      <c r="O161" s="29"/>
      <c r="P161" s="36"/>
      <c r="Q161" s="29"/>
      <c r="R161" s="36"/>
      <c r="S161" s="36"/>
      <c r="T161" s="36"/>
      <c r="U161" s="36"/>
      <c r="V161" s="36"/>
      <c r="W161" s="36"/>
      <c r="X161" s="36"/>
      <c r="Y161" s="29"/>
      <c r="Z161" s="36"/>
      <c r="AA161" s="66"/>
      <c r="AB161" s="36"/>
      <c r="AC161" s="36"/>
      <c r="AD161" s="36"/>
      <c r="AE161" s="36"/>
      <c r="AF161" s="36"/>
      <c r="AG161" s="36"/>
      <c r="AH161" s="29"/>
      <c r="AI161" s="36"/>
      <c r="AJ161" s="29"/>
      <c r="AK161" s="36"/>
      <c r="AL161" s="36"/>
      <c r="AM161" s="36"/>
      <c r="AN161" s="29"/>
      <c r="AO161" s="36"/>
      <c r="AP161" s="29"/>
      <c r="AQ161" s="36"/>
      <c r="AR161" s="29"/>
      <c r="AS161" s="36"/>
      <c r="AT161" s="36"/>
      <c r="AU161" s="36"/>
      <c r="AV161" s="29"/>
      <c r="AW161" s="36"/>
      <c r="AX161" s="36"/>
      <c r="AY161" s="36"/>
      <c r="AZ161" s="29"/>
      <c r="BA161" s="36"/>
      <c r="BB161" s="36"/>
      <c r="BC161" s="36"/>
      <c r="BD161" s="36"/>
      <c r="BE161" s="36"/>
      <c r="BF161" s="36"/>
      <c r="BG161" s="36"/>
      <c r="BH161" s="36"/>
      <c r="BI161" s="36"/>
      <c r="BJ161" s="29"/>
      <c r="BK161" s="36"/>
      <c r="BL161" s="29"/>
      <c r="BM161" s="36"/>
      <c r="BN161" s="36"/>
      <c r="BO161" s="36"/>
      <c r="BP161" s="29"/>
      <c r="BQ161" s="36"/>
      <c r="BR161" s="29"/>
      <c r="BS161" s="36"/>
      <c r="BT161" s="36"/>
      <c r="BU161" s="36"/>
      <c r="BV161" s="36"/>
    </row>
    <row r="162" spans="1:75" x14ac:dyDescent="0.25">
      <c r="A162" s="16">
        <v>160</v>
      </c>
      <c r="B162" s="16">
        <v>1</v>
      </c>
      <c r="C162" s="31" t="s">
        <v>622</v>
      </c>
      <c r="D162" s="40">
        <f>февраль!D162-март!E162</f>
        <v>446.16758670531402</v>
      </c>
      <c r="E162" s="40">
        <f t="shared" si="2"/>
        <v>0</v>
      </c>
      <c r="F162" s="36"/>
      <c r="G162" s="36"/>
      <c r="H162" s="36"/>
      <c r="I162" s="27"/>
      <c r="J162" s="36"/>
      <c r="K162" s="36"/>
      <c r="L162" s="36"/>
      <c r="M162" s="36"/>
      <c r="N162" s="36"/>
      <c r="O162" s="29"/>
      <c r="P162" s="36"/>
      <c r="Q162" s="29"/>
      <c r="R162" s="36"/>
      <c r="S162" s="36"/>
      <c r="T162" s="36"/>
      <c r="U162" s="36"/>
      <c r="V162" s="36"/>
      <c r="W162" s="36"/>
      <c r="X162" s="36"/>
      <c r="Y162" s="29"/>
      <c r="Z162" s="36"/>
      <c r="AA162" s="66"/>
      <c r="AB162" s="36"/>
      <c r="AC162" s="36"/>
      <c r="AD162" s="36"/>
      <c r="AE162" s="36"/>
      <c r="AF162" s="36"/>
      <c r="AG162" s="36"/>
      <c r="AH162" s="29"/>
      <c r="AI162" s="36"/>
      <c r="AJ162" s="29"/>
      <c r="AK162" s="36"/>
      <c r="AL162" s="36"/>
      <c r="AM162" s="36"/>
      <c r="AN162" s="29"/>
      <c r="AO162" s="36"/>
      <c r="AP162" s="29"/>
      <c r="AQ162" s="36"/>
      <c r="AR162" s="29"/>
      <c r="AS162" s="36"/>
      <c r="AT162" s="36"/>
      <c r="AU162" s="36"/>
      <c r="AV162" s="29"/>
      <c r="AW162" s="36"/>
      <c r="AX162" s="36"/>
      <c r="AY162" s="36"/>
      <c r="AZ162" s="29"/>
      <c r="BA162" s="36"/>
      <c r="BB162" s="36"/>
      <c r="BC162" s="36"/>
      <c r="BD162" s="36"/>
      <c r="BE162" s="36"/>
      <c r="BF162" s="36"/>
      <c r="BG162" s="36"/>
      <c r="BH162" s="36"/>
      <c r="BI162" s="36"/>
      <c r="BJ162" s="29"/>
      <c r="BK162" s="36"/>
      <c r="BL162" s="29"/>
      <c r="BM162" s="36"/>
      <c r="BN162" s="36"/>
      <c r="BO162" s="36"/>
      <c r="BP162" s="29"/>
      <c r="BQ162" s="36"/>
      <c r="BR162" s="29"/>
      <c r="BS162" s="36"/>
      <c r="BT162" s="36"/>
      <c r="BU162" s="36"/>
      <c r="BV162" s="36"/>
    </row>
    <row r="163" spans="1:75" s="86" customFormat="1" x14ac:dyDescent="0.25">
      <c r="A163" s="79">
        <v>161</v>
      </c>
      <c r="B163" s="79">
        <v>2</v>
      </c>
      <c r="C163" s="80" t="s">
        <v>623</v>
      </c>
      <c r="D163" s="40">
        <f>февраль!D163-март!E163</f>
        <v>3066.3773823091788</v>
      </c>
      <c r="E163" s="81">
        <f t="shared" si="2"/>
        <v>5.6390000000000002</v>
      </c>
      <c r="F163" s="82"/>
      <c r="G163" s="82"/>
      <c r="H163" s="82"/>
      <c r="I163" s="83"/>
      <c r="J163" s="82"/>
      <c r="K163" s="82"/>
      <c r="L163" s="82"/>
      <c r="M163" s="82"/>
      <c r="N163" s="82"/>
      <c r="O163" s="84"/>
      <c r="P163" s="82"/>
      <c r="Q163" s="84"/>
      <c r="R163" s="82"/>
      <c r="S163" s="82"/>
      <c r="T163" s="82"/>
      <c r="U163" s="82"/>
      <c r="V163" s="82"/>
      <c r="W163" s="82"/>
      <c r="X163" s="82"/>
      <c r="Y163" s="84"/>
      <c r="Z163" s="82"/>
      <c r="AA163" s="85"/>
      <c r="AB163" s="82"/>
      <c r="AC163" s="82"/>
      <c r="AD163" s="82"/>
      <c r="AE163" s="82"/>
      <c r="AF163" s="82"/>
      <c r="AG163" s="82"/>
      <c r="AH163" s="84"/>
      <c r="AI163" s="82"/>
      <c r="AJ163" s="84"/>
      <c r="AK163" s="82"/>
      <c r="AL163" s="82"/>
      <c r="AM163" s="82"/>
      <c r="AN163" s="84"/>
      <c r="AO163" s="82"/>
      <c r="AP163" s="84"/>
      <c r="AQ163" s="82"/>
      <c r="AR163" s="84"/>
      <c r="AS163" s="82"/>
      <c r="AT163" s="82"/>
      <c r="AU163" s="82"/>
      <c r="AV163" s="84"/>
      <c r="AW163" s="82"/>
      <c r="AX163" s="82"/>
      <c r="AY163" s="82"/>
      <c r="AZ163" s="84"/>
      <c r="BA163" s="82"/>
      <c r="BB163" s="82">
        <v>4.0000000000000001E-3</v>
      </c>
      <c r="BC163" s="82">
        <v>5.6390000000000002</v>
      </c>
      <c r="BD163" s="82"/>
      <c r="BE163" s="82"/>
      <c r="BF163" s="82"/>
      <c r="BG163" s="82"/>
      <c r="BH163" s="82"/>
      <c r="BI163" s="82"/>
      <c r="BJ163" s="84"/>
      <c r="BK163" s="82"/>
      <c r="BL163" s="84"/>
      <c r="BM163" s="82"/>
      <c r="BN163" s="82"/>
      <c r="BO163" s="82"/>
      <c r="BP163" s="84"/>
      <c r="BQ163" s="82"/>
      <c r="BR163" s="84"/>
      <c r="BS163" s="82"/>
      <c r="BT163" s="82"/>
      <c r="BU163" s="82"/>
      <c r="BV163" s="82"/>
    </row>
    <row r="164" spans="1:75" s="86" customFormat="1" x14ac:dyDescent="0.25">
      <c r="A164" s="79">
        <v>162</v>
      </c>
      <c r="B164" s="79">
        <v>3</v>
      </c>
      <c r="C164" s="80" t="s">
        <v>625</v>
      </c>
      <c r="D164" s="40">
        <f>февраль!D164-март!E164</f>
        <v>-1131.7291883188407</v>
      </c>
      <c r="E164" s="81">
        <f t="shared" si="2"/>
        <v>10.15</v>
      </c>
      <c r="F164" s="82"/>
      <c r="G164" s="82"/>
      <c r="H164" s="82"/>
      <c r="I164" s="83"/>
      <c r="J164" s="82"/>
      <c r="K164" s="82"/>
      <c r="L164" s="82"/>
      <c r="M164" s="82"/>
      <c r="N164" s="82"/>
      <c r="O164" s="84"/>
      <c r="P164" s="82"/>
      <c r="Q164" s="84"/>
      <c r="R164" s="82"/>
      <c r="S164" s="82"/>
      <c r="T164" s="82"/>
      <c r="U164" s="82"/>
      <c r="V164" s="82"/>
      <c r="W164" s="82"/>
      <c r="X164" s="82"/>
      <c r="Y164" s="84"/>
      <c r="Z164" s="82"/>
      <c r="AA164" s="85"/>
      <c r="AB164" s="82"/>
      <c r="AC164" s="82"/>
      <c r="AD164" s="82"/>
      <c r="AE164" s="82"/>
      <c r="AF164" s="82"/>
      <c r="AG164" s="82"/>
      <c r="AH164" s="84"/>
      <c r="AI164" s="82"/>
      <c r="AJ164" s="84"/>
      <c r="AK164" s="82"/>
      <c r="AL164" s="82"/>
      <c r="AM164" s="82"/>
      <c r="AN164" s="84"/>
      <c r="AO164" s="82"/>
      <c r="AP164" s="84"/>
      <c r="AQ164" s="82"/>
      <c r="AR164" s="84"/>
      <c r="AS164" s="82"/>
      <c r="AT164" s="82"/>
      <c r="AU164" s="82"/>
      <c r="AV164" s="84"/>
      <c r="AW164" s="82"/>
      <c r="AX164" s="82"/>
      <c r="AY164" s="82"/>
      <c r="AZ164" s="84"/>
      <c r="BA164" s="82"/>
      <c r="BB164" s="82">
        <v>0.01</v>
      </c>
      <c r="BC164" s="82">
        <v>10.15</v>
      </c>
      <c r="BD164" s="82"/>
      <c r="BE164" s="82"/>
      <c r="BF164" s="82"/>
      <c r="BG164" s="82"/>
      <c r="BH164" s="82"/>
      <c r="BI164" s="82"/>
      <c r="BJ164" s="84"/>
      <c r="BK164" s="82"/>
      <c r="BL164" s="84"/>
      <c r="BM164" s="82"/>
      <c r="BN164" s="82"/>
      <c r="BO164" s="82"/>
      <c r="BP164" s="84"/>
      <c r="BQ164" s="82"/>
      <c r="BR164" s="84"/>
      <c r="BS164" s="82"/>
      <c r="BT164" s="82"/>
      <c r="BU164" s="82"/>
      <c r="BV164" s="82"/>
    </row>
    <row r="165" spans="1:75" s="86" customFormat="1" x14ac:dyDescent="0.25">
      <c r="A165" s="79">
        <v>163</v>
      </c>
      <c r="B165" s="79">
        <v>3</v>
      </c>
      <c r="C165" s="80" t="s">
        <v>624</v>
      </c>
      <c r="D165" s="40">
        <f>февраль!D165-март!E165</f>
        <v>826.07611509178753</v>
      </c>
      <c r="E165" s="81">
        <f t="shared" si="2"/>
        <v>5.0830000000000002</v>
      </c>
      <c r="F165" s="82"/>
      <c r="G165" s="82"/>
      <c r="H165" s="82"/>
      <c r="I165" s="83"/>
      <c r="J165" s="82"/>
      <c r="K165" s="82"/>
      <c r="L165" s="82"/>
      <c r="M165" s="82"/>
      <c r="N165" s="82"/>
      <c r="O165" s="84"/>
      <c r="P165" s="82"/>
      <c r="Q165" s="84"/>
      <c r="R165" s="82"/>
      <c r="S165" s="82"/>
      <c r="T165" s="82"/>
      <c r="U165" s="82"/>
      <c r="V165" s="82"/>
      <c r="W165" s="82"/>
      <c r="X165" s="82"/>
      <c r="Y165" s="84"/>
      <c r="Z165" s="82"/>
      <c r="AA165" s="85"/>
      <c r="AB165" s="82"/>
      <c r="AC165" s="82"/>
      <c r="AD165" s="82"/>
      <c r="AE165" s="82"/>
      <c r="AF165" s="82"/>
      <c r="AG165" s="82"/>
      <c r="AH165" s="84"/>
      <c r="AI165" s="82"/>
      <c r="AJ165" s="84"/>
      <c r="AK165" s="82"/>
      <c r="AL165" s="82"/>
      <c r="AM165" s="82"/>
      <c r="AN165" s="84"/>
      <c r="AO165" s="82"/>
      <c r="AP165" s="84"/>
      <c r="AQ165" s="82"/>
      <c r="AR165" s="84"/>
      <c r="AS165" s="82"/>
      <c r="AT165" s="82"/>
      <c r="AU165" s="82"/>
      <c r="AV165" s="84"/>
      <c r="AW165" s="82"/>
      <c r="AX165" s="82"/>
      <c r="AY165" s="82"/>
      <c r="AZ165" s="84"/>
      <c r="BA165" s="82"/>
      <c r="BB165" s="82"/>
      <c r="BC165" s="82"/>
      <c r="BD165" s="82"/>
      <c r="BE165" s="82"/>
      <c r="BF165" s="82"/>
      <c r="BG165" s="82"/>
      <c r="BH165" s="82"/>
      <c r="BI165" s="82"/>
      <c r="BJ165" s="84"/>
      <c r="BK165" s="82"/>
      <c r="BL165" s="84"/>
      <c r="BM165" s="82"/>
      <c r="BN165" s="82">
        <v>0.03</v>
      </c>
      <c r="BO165" s="82">
        <v>5.0830000000000002</v>
      </c>
      <c r="BP165" s="84"/>
      <c r="BQ165" s="82"/>
      <c r="BR165" s="84"/>
      <c r="BS165" s="82"/>
      <c r="BT165" s="82"/>
      <c r="BU165" s="82"/>
      <c r="BV165" s="82"/>
    </row>
    <row r="166" spans="1:75" s="86" customFormat="1" x14ac:dyDescent="0.25">
      <c r="A166" s="79">
        <v>164</v>
      </c>
      <c r="B166" s="79">
        <v>3</v>
      </c>
      <c r="C166" s="80" t="s">
        <v>626</v>
      </c>
      <c r="D166" s="40">
        <f>февраль!D166-март!E166</f>
        <v>-350.74900684057957</v>
      </c>
      <c r="E166" s="81">
        <f t="shared" si="2"/>
        <v>1054.9359999999999</v>
      </c>
      <c r="F166" s="82"/>
      <c r="G166" s="82"/>
      <c r="H166" s="82"/>
      <c r="I166" s="83">
        <v>158</v>
      </c>
      <c r="J166" s="82">
        <v>720.08100000000002</v>
      </c>
      <c r="K166" s="82"/>
      <c r="L166" s="82"/>
      <c r="M166" s="82">
        <v>0.36</v>
      </c>
      <c r="N166" s="82">
        <v>329.34300000000002</v>
      </c>
      <c r="O166" s="84"/>
      <c r="P166" s="82"/>
      <c r="Q166" s="84"/>
      <c r="R166" s="82"/>
      <c r="S166" s="82"/>
      <c r="T166" s="82"/>
      <c r="U166" s="82"/>
      <c r="V166" s="82"/>
      <c r="W166" s="82"/>
      <c r="X166" s="82"/>
      <c r="Y166" s="84"/>
      <c r="Z166" s="82"/>
      <c r="AA166" s="85"/>
      <c r="AB166" s="82"/>
      <c r="AC166" s="82"/>
      <c r="AD166" s="82"/>
      <c r="AE166" s="82"/>
      <c r="AF166" s="82">
        <v>2E-3</v>
      </c>
      <c r="AG166" s="82">
        <v>1.107</v>
      </c>
      <c r="AH166" s="84"/>
      <c r="AI166" s="82"/>
      <c r="AJ166" s="84"/>
      <c r="AK166" s="82"/>
      <c r="AL166" s="82"/>
      <c r="AM166" s="82"/>
      <c r="AN166" s="84"/>
      <c r="AO166" s="82"/>
      <c r="AP166" s="84"/>
      <c r="AQ166" s="82"/>
      <c r="AR166" s="84"/>
      <c r="AS166" s="82"/>
      <c r="AT166" s="82"/>
      <c r="AU166" s="82"/>
      <c r="AV166" s="84"/>
      <c r="AW166" s="82"/>
      <c r="AX166" s="82"/>
      <c r="AY166" s="82"/>
      <c r="AZ166" s="84"/>
      <c r="BA166" s="82"/>
      <c r="BB166" s="82"/>
      <c r="BC166" s="82"/>
      <c r="BD166" s="82"/>
      <c r="BE166" s="82"/>
      <c r="BF166" s="82"/>
      <c r="BG166" s="82"/>
      <c r="BH166" s="82"/>
      <c r="BI166" s="82"/>
      <c r="BJ166" s="84"/>
      <c r="BK166" s="82"/>
      <c r="BL166" s="84"/>
      <c r="BM166" s="82"/>
      <c r="BN166" s="82"/>
      <c r="BO166" s="82"/>
      <c r="BP166" s="84"/>
      <c r="BQ166" s="82"/>
      <c r="BR166" s="84"/>
      <c r="BS166" s="82"/>
      <c r="BT166" s="82"/>
      <c r="BU166" s="82"/>
      <c r="BV166" s="82">
        <f>0.433+3.972</f>
        <v>4.4050000000000002</v>
      </c>
      <c r="BW166" s="86" t="s">
        <v>1091</v>
      </c>
    </row>
    <row r="167" spans="1:75" x14ac:dyDescent="0.25">
      <c r="A167" s="16">
        <v>165</v>
      </c>
      <c r="B167" s="16">
        <v>3</v>
      </c>
      <c r="C167" s="31" t="s">
        <v>627</v>
      </c>
      <c r="D167" s="40">
        <f>февраль!D167-март!E167</f>
        <v>683.3464983574878</v>
      </c>
      <c r="E167" s="40">
        <f t="shared" si="2"/>
        <v>0</v>
      </c>
      <c r="F167" s="36"/>
      <c r="G167" s="36"/>
      <c r="H167" s="36"/>
      <c r="I167" s="27"/>
      <c r="J167" s="36"/>
      <c r="K167" s="36"/>
      <c r="L167" s="36"/>
      <c r="M167" s="36"/>
      <c r="N167" s="36"/>
      <c r="O167" s="29"/>
      <c r="P167" s="36"/>
      <c r="Q167" s="29"/>
      <c r="R167" s="36"/>
      <c r="S167" s="36"/>
      <c r="T167" s="36"/>
      <c r="U167" s="36"/>
      <c r="V167" s="36"/>
      <c r="W167" s="36"/>
      <c r="X167" s="36"/>
      <c r="Y167" s="29"/>
      <c r="Z167" s="36"/>
      <c r="AA167" s="66"/>
      <c r="AB167" s="36"/>
      <c r="AC167" s="36"/>
      <c r="AD167" s="36"/>
      <c r="AE167" s="36"/>
      <c r="AF167" s="36"/>
      <c r="AG167" s="36"/>
      <c r="AH167" s="29"/>
      <c r="AI167" s="36"/>
      <c r="AJ167" s="29"/>
      <c r="AK167" s="36"/>
      <c r="AL167" s="36"/>
      <c r="AM167" s="36"/>
      <c r="AN167" s="29"/>
      <c r="AO167" s="36"/>
      <c r="AP167" s="29"/>
      <c r="AQ167" s="36"/>
      <c r="AR167" s="29"/>
      <c r="AS167" s="36"/>
      <c r="AT167" s="36"/>
      <c r="AU167" s="36"/>
      <c r="AV167" s="29"/>
      <c r="AW167" s="36"/>
      <c r="AX167" s="36"/>
      <c r="AY167" s="36"/>
      <c r="AZ167" s="29"/>
      <c r="BA167" s="36"/>
      <c r="BB167" s="36"/>
      <c r="BC167" s="36"/>
      <c r="BD167" s="36"/>
      <c r="BE167" s="36"/>
      <c r="BF167" s="36"/>
      <c r="BG167" s="36"/>
      <c r="BH167" s="36"/>
      <c r="BI167" s="36"/>
      <c r="BJ167" s="29"/>
      <c r="BK167" s="36"/>
      <c r="BL167" s="29"/>
      <c r="BM167" s="36"/>
      <c r="BN167" s="36"/>
      <c r="BO167" s="36"/>
      <c r="BP167" s="29"/>
      <c r="BQ167" s="36"/>
      <c r="BR167" s="29"/>
      <c r="BS167" s="36"/>
      <c r="BT167" s="36"/>
      <c r="BU167" s="36"/>
      <c r="BV167" s="36"/>
    </row>
    <row r="168" spans="1:75" s="86" customFormat="1" x14ac:dyDescent="0.25">
      <c r="A168" s="79">
        <v>166</v>
      </c>
      <c r="B168" s="79">
        <v>3</v>
      </c>
      <c r="C168" s="80" t="s">
        <v>628</v>
      </c>
      <c r="D168" s="40">
        <f>февраль!D168-март!E168</f>
        <v>791.69519057970956</v>
      </c>
      <c r="E168" s="81">
        <f t="shared" si="2"/>
        <v>2.0710000000000002</v>
      </c>
      <c r="F168" s="82"/>
      <c r="G168" s="82"/>
      <c r="H168" s="82"/>
      <c r="I168" s="83"/>
      <c r="J168" s="82"/>
      <c r="K168" s="82"/>
      <c r="L168" s="82"/>
      <c r="M168" s="82"/>
      <c r="N168" s="82"/>
      <c r="O168" s="84"/>
      <c r="P168" s="82"/>
      <c r="Q168" s="84"/>
      <c r="R168" s="82"/>
      <c r="S168" s="82"/>
      <c r="T168" s="82"/>
      <c r="U168" s="82"/>
      <c r="V168" s="82"/>
      <c r="W168" s="82"/>
      <c r="X168" s="82"/>
      <c r="Y168" s="84"/>
      <c r="Z168" s="82"/>
      <c r="AA168" s="85"/>
      <c r="AB168" s="82"/>
      <c r="AC168" s="82"/>
      <c r="AD168" s="82"/>
      <c r="AE168" s="82"/>
      <c r="AF168" s="82"/>
      <c r="AG168" s="82"/>
      <c r="AH168" s="84"/>
      <c r="AI168" s="82"/>
      <c r="AJ168" s="84"/>
      <c r="AK168" s="82"/>
      <c r="AL168" s="82"/>
      <c r="AM168" s="82"/>
      <c r="AN168" s="84"/>
      <c r="AO168" s="82"/>
      <c r="AP168" s="84"/>
      <c r="AQ168" s="82"/>
      <c r="AR168" s="84"/>
      <c r="AS168" s="82"/>
      <c r="AT168" s="82"/>
      <c r="AU168" s="82"/>
      <c r="AV168" s="84"/>
      <c r="AW168" s="82"/>
      <c r="AX168" s="82"/>
      <c r="AY168" s="82"/>
      <c r="AZ168" s="84"/>
      <c r="BA168" s="82"/>
      <c r="BB168" s="82"/>
      <c r="BC168" s="82"/>
      <c r="BD168" s="82"/>
      <c r="BE168" s="82"/>
      <c r="BF168" s="82"/>
      <c r="BG168" s="82"/>
      <c r="BH168" s="82"/>
      <c r="BI168" s="82"/>
      <c r="BJ168" s="84"/>
      <c r="BK168" s="82"/>
      <c r="BL168" s="84"/>
      <c r="BM168" s="82"/>
      <c r="BN168" s="82"/>
      <c r="BO168" s="82"/>
      <c r="BP168" s="84"/>
      <c r="BQ168" s="82"/>
      <c r="BR168" s="84"/>
      <c r="BS168" s="82"/>
      <c r="BT168" s="82"/>
      <c r="BU168" s="82"/>
      <c r="BV168" s="82">
        <v>2.0710000000000002</v>
      </c>
      <c r="BW168" s="86" t="s">
        <v>1092</v>
      </c>
    </row>
    <row r="169" spans="1:75" x14ac:dyDescent="0.25">
      <c r="A169" s="16">
        <v>167</v>
      </c>
      <c r="B169" s="16">
        <v>3</v>
      </c>
      <c r="C169" s="31" t="s">
        <v>629</v>
      </c>
      <c r="D169" s="40">
        <f>февраль!D169-март!E169</f>
        <v>1157.5376191497585</v>
      </c>
      <c r="E169" s="40">
        <f t="shared" si="2"/>
        <v>0</v>
      </c>
      <c r="F169" s="36"/>
      <c r="G169" s="36"/>
      <c r="H169" s="36"/>
      <c r="I169" s="27"/>
      <c r="J169" s="36"/>
      <c r="K169" s="36"/>
      <c r="L169" s="36"/>
      <c r="M169" s="36"/>
      <c r="N169" s="36"/>
      <c r="O169" s="29"/>
      <c r="P169" s="36"/>
      <c r="Q169" s="29"/>
      <c r="R169" s="36"/>
      <c r="S169" s="36"/>
      <c r="T169" s="36"/>
      <c r="U169" s="36"/>
      <c r="V169" s="36"/>
      <c r="W169" s="36"/>
      <c r="X169" s="36"/>
      <c r="Y169" s="29"/>
      <c r="Z169" s="36"/>
      <c r="AA169" s="66"/>
      <c r="AB169" s="36"/>
      <c r="AC169" s="36"/>
      <c r="AD169" s="36"/>
      <c r="AE169" s="36"/>
      <c r="AF169" s="36"/>
      <c r="AG169" s="36"/>
      <c r="AH169" s="29"/>
      <c r="AI169" s="36"/>
      <c r="AJ169" s="29"/>
      <c r="AK169" s="36"/>
      <c r="AL169" s="36"/>
      <c r="AM169" s="36"/>
      <c r="AN169" s="29"/>
      <c r="AO169" s="36"/>
      <c r="AP169" s="29"/>
      <c r="AQ169" s="36"/>
      <c r="AR169" s="29"/>
      <c r="AS169" s="36"/>
      <c r="AT169" s="36"/>
      <c r="AU169" s="36"/>
      <c r="AV169" s="29"/>
      <c r="AW169" s="36"/>
      <c r="AX169" s="36"/>
      <c r="AY169" s="36"/>
      <c r="AZ169" s="29"/>
      <c r="BA169" s="36"/>
      <c r="BB169" s="36"/>
      <c r="BC169" s="36"/>
      <c r="BD169" s="36"/>
      <c r="BE169" s="36"/>
      <c r="BF169" s="36"/>
      <c r="BG169" s="36"/>
      <c r="BH169" s="36"/>
      <c r="BI169" s="36"/>
      <c r="BJ169" s="29"/>
      <c r="BK169" s="36"/>
      <c r="BL169" s="29"/>
      <c r="BM169" s="36"/>
      <c r="BN169" s="36"/>
      <c r="BO169" s="36"/>
      <c r="BP169" s="29"/>
      <c r="BQ169" s="36"/>
      <c r="BR169" s="29"/>
      <c r="BS169" s="36"/>
      <c r="BT169" s="36"/>
      <c r="BU169" s="36"/>
      <c r="BV169" s="36"/>
    </row>
    <row r="170" spans="1:75" x14ac:dyDescent="0.25">
      <c r="A170" s="16">
        <v>168</v>
      </c>
      <c r="B170" s="16">
        <v>3</v>
      </c>
      <c r="C170" s="31" t="s">
        <v>630</v>
      </c>
      <c r="D170" s="40">
        <f>февраль!D170-март!E170</f>
        <v>753.33282786473433</v>
      </c>
      <c r="E170" s="40">
        <f t="shared" si="2"/>
        <v>0</v>
      </c>
      <c r="F170" s="36"/>
      <c r="G170" s="36"/>
      <c r="H170" s="36"/>
      <c r="I170" s="27"/>
      <c r="J170" s="36"/>
      <c r="K170" s="36"/>
      <c r="L170" s="36"/>
      <c r="M170" s="36"/>
      <c r="N170" s="36"/>
      <c r="O170" s="29"/>
      <c r="P170" s="36"/>
      <c r="Q170" s="29"/>
      <c r="R170" s="36"/>
      <c r="S170" s="36"/>
      <c r="T170" s="36"/>
      <c r="U170" s="36"/>
      <c r="V170" s="36"/>
      <c r="W170" s="36"/>
      <c r="X170" s="36"/>
      <c r="Y170" s="29"/>
      <c r="Z170" s="36"/>
      <c r="AA170" s="66"/>
      <c r="AB170" s="36"/>
      <c r="AC170" s="36"/>
      <c r="AD170" s="36"/>
      <c r="AE170" s="36"/>
      <c r="AF170" s="36"/>
      <c r="AG170" s="36"/>
      <c r="AH170" s="29"/>
      <c r="AI170" s="36"/>
      <c r="AJ170" s="29"/>
      <c r="AK170" s="36"/>
      <c r="AL170" s="36"/>
      <c r="AM170" s="36"/>
      <c r="AN170" s="29"/>
      <c r="AO170" s="36"/>
      <c r="AP170" s="29"/>
      <c r="AQ170" s="36"/>
      <c r="AR170" s="29"/>
      <c r="AS170" s="36"/>
      <c r="AT170" s="36"/>
      <c r="AU170" s="36"/>
      <c r="AV170" s="29"/>
      <c r="AW170" s="36"/>
      <c r="AX170" s="36"/>
      <c r="AY170" s="36"/>
      <c r="AZ170" s="29"/>
      <c r="BA170" s="36"/>
      <c r="BB170" s="36"/>
      <c r="BC170" s="36"/>
      <c r="BD170" s="36"/>
      <c r="BE170" s="36"/>
      <c r="BF170" s="36"/>
      <c r="BG170" s="36"/>
      <c r="BH170" s="36"/>
      <c r="BI170" s="36"/>
      <c r="BJ170" s="29"/>
      <c r="BK170" s="36"/>
      <c r="BL170" s="29"/>
      <c r="BM170" s="36"/>
      <c r="BN170" s="36"/>
      <c r="BO170" s="36"/>
      <c r="BP170" s="29"/>
      <c r="BQ170" s="36"/>
      <c r="BR170" s="29"/>
      <c r="BS170" s="36"/>
      <c r="BT170" s="36"/>
      <c r="BU170" s="36"/>
      <c r="BV170" s="36"/>
    </row>
    <row r="171" spans="1:75" x14ac:dyDescent="0.25">
      <c r="A171" s="16">
        <v>169</v>
      </c>
      <c r="B171" s="16">
        <v>3</v>
      </c>
      <c r="C171" s="31" t="s">
        <v>915</v>
      </c>
      <c r="D171" s="40">
        <f>февраль!D171-март!E171</f>
        <v>2582.7044992270535</v>
      </c>
      <c r="E171" s="40">
        <f t="shared" si="2"/>
        <v>0</v>
      </c>
      <c r="F171" s="36"/>
      <c r="G171" s="36"/>
      <c r="H171" s="36"/>
      <c r="I171" s="27"/>
      <c r="J171" s="36"/>
      <c r="K171" s="36"/>
      <c r="L171" s="36"/>
      <c r="M171" s="36"/>
      <c r="N171" s="36"/>
      <c r="O171" s="29"/>
      <c r="P171" s="36"/>
      <c r="Q171" s="29"/>
      <c r="R171" s="36"/>
      <c r="S171" s="36"/>
      <c r="T171" s="36"/>
      <c r="U171" s="36"/>
      <c r="V171" s="36"/>
      <c r="W171" s="36"/>
      <c r="X171" s="36"/>
      <c r="Y171" s="29"/>
      <c r="Z171" s="36"/>
      <c r="AA171" s="66"/>
      <c r="AB171" s="36"/>
      <c r="AC171" s="36"/>
      <c r="AD171" s="36"/>
      <c r="AE171" s="36"/>
      <c r="AF171" s="36"/>
      <c r="AG171" s="36"/>
      <c r="AH171" s="29"/>
      <c r="AI171" s="36"/>
      <c r="AJ171" s="29"/>
      <c r="AK171" s="36"/>
      <c r="AL171" s="36"/>
      <c r="AM171" s="36"/>
      <c r="AN171" s="29"/>
      <c r="AO171" s="36"/>
      <c r="AP171" s="29"/>
      <c r="AQ171" s="36"/>
      <c r="AR171" s="29"/>
      <c r="AS171" s="36"/>
      <c r="AT171" s="36"/>
      <c r="AU171" s="36"/>
      <c r="AV171" s="29"/>
      <c r="AW171" s="36"/>
      <c r="AX171" s="36"/>
      <c r="AY171" s="36"/>
      <c r="AZ171" s="29"/>
      <c r="BA171" s="36"/>
      <c r="BB171" s="36"/>
      <c r="BC171" s="36"/>
      <c r="BD171" s="36"/>
      <c r="BE171" s="36"/>
      <c r="BF171" s="36"/>
      <c r="BG171" s="36"/>
      <c r="BH171" s="36"/>
      <c r="BI171" s="36"/>
      <c r="BJ171" s="29"/>
      <c r="BK171" s="36"/>
      <c r="BL171" s="29"/>
      <c r="BM171" s="36"/>
      <c r="BN171" s="36"/>
      <c r="BO171" s="36"/>
      <c r="BP171" s="29"/>
      <c r="BQ171" s="36"/>
      <c r="BR171" s="29"/>
      <c r="BS171" s="36"/>
      <c r="BT171" s="36"/>
      <c r="BU171" s="36"/>
      <c r="BV171" s="36"/>
    </row>
    <row r="172" spans="1:75" x14ac:dyDescent="0.25">
      <c r="A172" s="16">
        <v>170</v>
      </c>
      <c r="B172" s="16">
        <v>3</v>
      </c>
      <c r="C172" s="31" t="s">
        <v>631</v>
      </c>
      <c r="D172" s="40">
        <f>февраль!D172-март!E172</f>
        <v>-438.68107540096611</v>
      </c>
      <c r="E172" s="40">
        <f t="shared" si="2"/>
        <v>0</v>
      </c>
      <c r="F172" s="36"/>
      <c r="G172" s="36"/>
      <c r="H172" s="36"/>
      <c r="I172" s="27"/>
      <c r="J172" s="36"/>
      <c r="K172" s="36"/>
      <c r="L172" s="36"/>
      <c r="M172" s="36"/>
      <c r="N172" s="36"/>
      <c r="O172" s="29"/>
      <c r="P172" s="36"/>
      <c r="Q172" s="29"/>
      <c r="R172" s="36"/>
      <c r="S172" s="36"/>
      <c r="T172" s="36"/>
      <c r="U172" s="36"/>
      <c r="V172" s="36"/>
      <c r="W172" s="36"/>
      <c r="X172" s="36"/>
      <c r="Y172" s="29"/>
      <c r="Z172" s="36"/>
      <c r="AA172" s="66"/>
      <c r="AB172" s="36"/>
      <c r="AC172" s="36"/>
      <c r="AD172" s="36"/>
      <c r="AE172" s="36"/>
      <c r="AF172" s="36"/>
      <c r="AG172" s="36"/>
      <c r="AH172" s="29"/>
      <c r="AI172" s="36"/>
      <c r="AJ172" s="29"/>
      <c r="AK172" s="36"/>
      <c r="AL172" s="36"/>
      <c r="AM172" s="36"/>
      <c r="AN172" s="29"/>
      <c r="AO172" s="36"/>
      <c r="AP172" s="29"/>
      <c r="AQ172" s="36"/>
      <c r="AR172" s="29"/>
      <c r="AS172" s="36"/>
      <c r="AT172" s="36"/>
      <c r="AU172" s="36"/>
      <c r="AV172" s="29"/>
      <c r="AW172" s="36"/>
      <c r="AX172" s="36"/>
      <c r="AY172" s="36"/>
      <c r="AZ172" s="29"/>
      <c r="BA172" s="36"/>
      <c r="BB172" s="36"/>
      <c r="BC172" s="36"/>
      <c r="BD172" s="36"/>
      <c r="BE172" s="36"/>
      <c r="BF172" s="36"/>
      <c r="BG172" s="36"/>
      <c r="BH172" s="36"/>
      <c r="BI172" s="36"/>
      <c r="BJ172" s="29"/>
      <c r="BK172" s="36"/>
      <c r="BL172" s="29"/>
      <c r="BM172" s="36"/>
      <c r="BN172" s="36"/>
      <c r="BO172" s="36"/>
      <c r="BP172" s="29"/>
      <c r="BQ172" s="36"/>
      <c r="BR172" s="29"/>
      <c r="BS172" s="36"/>
      <c r="BT172" s="36"/>
      <c r="BU172" s="36"/>
      <c r="BV172" s="36"/>
    </row>
    <row r="173" spans="1:75" x14ac:dyDescent="0.25">
      <c r="A173" s="16">
        <v>171</v>
      </c>
      <c r="B173" s="16">
        <v>3</v>
      </c>
      <c r="C173" s="31" t="s">
        <v>926</v>
      </c>
      <c r="D173" s="40">
        <f>февраль!D173-март!E173</f>
        <v>106.16501760386478</v>
      </c>
      <c r="E173" s="40">
        <f t="shared" si="2"/>
        <v>0</v>
      </c>
      <c r="F173" s="36"/>
      <c r="G173" s="36"/>
      <c r="H173" s="36"/>
      <c r="I173" s="27"/>
      <c r="J173" s="36"/>
      <c r="K173" s="36"/>
      <c r="L173" s="36"/>
      <c r="M173" s="36"/>
      <c r="N173" s="36"/>
      <c r="O173" s="29"/>
      <c r="P173" s="36"/>
      <c r="Q173" s="29"/>
      <c r="R173" s="36"/>
      <c r="S173" s="36"/>
      <c r="T173" s="36"/>
      <c r="U173" s="36"/>
      <c r="V173" s="36"/>
      <c r="W173" s="36"/>
      <c r="X173" s="36"/>
      <c r="Y173" s="29"/>
      <c r="Z173" s="36"/>
      <c r="AA173" s="66"/>
      <c r="AB173" s="36"/>
      <c r="AC173" s="36"/>
      <c r="AD173" s="36"/>
      <c r="AE173" s="36"/>
      <c r="AF173" s="36"/>
      <c r="AG173" s="36"/>
      <c r="AH173" s="29"/>
      <c r="AI173" s="36"/>
      <c r="AJ173" s="29"/>
      <c r="AK173" s="36"/>
      <c r="AL173" s="36"/>
      <c r="AM173" s="36"/>
      <c r="AN173" s="29"/>
      <c r="AO173" s="36"/>
      <c r="AP173" s="29"/>
      <c r="AQ173" s="36"/>
      <c r="AR173" s="29"/>
      <c r="AS173" s="36"/>
      <c r="AT173" s="36"/>
      <c r="AU173" s="36"/>
      <c r="AV173" s="29"/>
      <c r="AW173" s="36"/>
      <c r="AX173" s="36"/>
      <c r="AY173" s="36"/>
      <c r="AZ173" s="29"/>
      <c r="BA173" s="36"/>
      <c r="BB173" s="36"/>
      <c r="BC173" s="36"/>
      <c r="BD173" s="36"/>
      <c r="BE173" s="36"/>
      <c r="BF173" s="36"/>
      <c r="BG173" s="36"/>
      <c r="BH173" s="36"/>
      <c r="BI173" s="36"/>
      <c r="BJ173" s="29"/>
      <c r="BK173" s="36"/>
      <c r="BL173" s="29"/>
      <c r="BM173" s="36"/>
      <c r="BN173" s="36"/>
      <c r="BO173" s="36"/>
      <c r="BP173" s="29"/>
      <c r="BQ173" s="36"/>
      <c r="BR173" s="29"/>
      <c r="BS173" s="36"/>
      <c r="BT173" s="36"/>
      <c r="BU173" s="36"/>
      <c r="BV173" s="36"/>
    </row>
    <row r="174" spans="1:75" x14ac:dyDescent="0.25">
      <c r="A174" s="16">
        <v>172</v>
      </c>
      <c r="B174" s="16">
        <v>3</v>
      </c>
      <c r="C174" s="31" t="s">
        <v>916</v>
      </c>
      <c r="D174" s="40">
        <f>февраль!D174-март!E174</f>
        <v>1166.2466847342998</v>
      </c>
      <c r="E174" s="40">
        <f t="shared" si="2"/>
        <v>0</v>
      </c>
      <c r="F174" s="36"/>
      <c r="G174" s="36"/>
      <c r="H174" s="36"/>
      <c r="I174" s="27"/>
      <c r="J174" s="36"/>
      <c r="K174" s="36"/>
      <c r="L174" s="36"/>
      <c r="M174" s="36"/>
      <c r="N174" s="36"/>
      <c r="O174" s="29"/>
      <c r="P174" s="36"/>
      <c r="Q174" s="29"/>
      <c r="R174" s="36"/>
      <c r="S174" s="36"/>
      <c r="T174" s="36"/>
      <c r="U174" s="36"/>
      <c r="V174" s="36"/>
      <c r="W174" s="36"/>
      <c r="X174" s="36"/>
      <c r="Y174" s="29"/>
      <c r="Z174" s="36"/>
      <c r="AA174" s="66"/>
      <c r="AB174" s="36"/>
      <c r="AC174" s="36"/>
      <c r="AD174" s="36"/>
      <c r="AE174" s="36"/>
      <c r="AF174" s="36"/>
      <c r="AG174" s="36"/>
      <c r="AH174" s="29"/>
      <c r="AI174" s="36"/>
      <c r="AJ174" s="29"/>
      <c r="AK174" s="36"/>
      <c r="AL174" s="36"/>
      <c r="AM174" s="36"/>
      <c r="AN174" s="29"/>
      <c r="AO174" s="36"/>
      <c r="AP174" s="29"/>
      <c r="AQ174" s="36"/>
      <c r="AR174" s="29"/>
      <c r="AS174" s="36"/>
      <c r="AT174" s="36"/>
      <c r="AU174" s="36"/>
      <c r="AV174" s="29"/>
      <c r="AW174" s="36"/>
      <c r="AX174" s="36"/>
      <c r="AY174" s="36"/>
      <c r="AZ174" s="29"/>
      <c r="BA174" s="36"/>
      <c r="BB174" s="36"/>
      <c r="BC174" s="36"/>
      <c r="BD174" s="36"/>
      <c r="BE174" s="36"/>
      <c r="BF174" s="36"/>
      <c r="BG174" s="36"/>
      <c r="BH174" s="36"/>
      <c r="BI174" s="36"/>
      <c r="BJ174" s="29"/>
      <c r="BK174" s="36"/>
      <c r="BL174" s="29"/>
      <c r="BM174" s="36"/>
      <c r="BN174" s="36"/>
      <c r="BO174" s="36"/>
      <c r="BP174" s="29"/>
      <c r="BQ174" s="36"/>
      <c r="BR174" s="29"/>
      <c r="BS174" s="36"/>
      <c r="BT174" s="36"/>
      <c r="BU174" s="36"/>
      <c r="BV174" s="36"/>
    </row>
    <row r="175" spans="1:75" x14ac:dyDescent="0.25">
      <c r="A175" s="16">
        <v>173</v>
      </c>
      <c r="B175" s="16">
        <v>3</v>
      </c>
      <c r="C175" s="31" t="s">
        <v>917</v>
      </c>
      <c r="D175" s="40">
        <f>февраль!D175-март!E175</f>
        <v>30.670295342995214</v>
      </c>
      <c r="E175" s="40">
        <f t="shared" si="2"/>
        <v>0</v>
      </c>
      <c r="F175" s="36"/>
      <c r="G175" s="36"/>
      <c r="H175" s="36"/>
      <c r="I175" s="27"/>
      <c r="J175" s="36"/>
      <c r="K175" s="36"/>
      <c r="L175" s="36"/>
      <c r="M175" s="36"/>
      <c r="N175" s="36"/>
      <c r="O175" s="29"/>
      <c r="P175" s="36"/>
      <c r="Q175" s="29"/>
      <c r="R175" s="36"/>
      <c r="S175" s="36"/>
      <c r="T175" s="36"/>
      <c r="U175" s="36"/>
      <c r="V175" s="36"/>
      <c r="W175" s="36"/>
      <c r="X175" s="36"/>
      <c r="Y175" s="29"/>
      <c r="Z175" s="36"/>
      <c r="AA175" s="66"/>
      <c r="AB175" s="36"/>
      <c r="AC175" s="36"/>
      <c r="AD175" s="36"/>
      <c r="AE175" s="36"/>
      <c r="AF175" s="36"/>
      <c r="AG175" s="36"/>
      <c r="AH175" s="29"/>
      <c r="AI175" s="36"/>
      <c r="AJ175" s="29"/>
      <c r="AK175" s="36"/>
      <c r="AL175" s="36"/>
      <c r="AM175" s="36"/>
      <c r="AN175" s="29"/>
      <c r="AO175" s="36"/>
      <c r="AP175" s="29"/>
      <c r="AQ175" s="36"/>
      <c r="AR175" s="29"/>
      <c r="AS175" s="36"/>
      <c r="AT175" s="36"/>
      <c r="AU175" s="36"/>
      <c r="AV175" s="29"/>
      <c r="AW175" s="36"/>
      <c r="AX175" s="36"/>
      <c r="AY175" s="36"/>
      <c r="AZ175" s="29"/>
      <c r="BA175" s="36"/>
      <c r="BB175" s="36"/>
      <c r="BC175" s="36"/>
      <c r="BD175" s="36"/>
      <c r="BE175" s="36"/>
      <c r="BF175" s="36"/>
      <c r="BG175" s="36"/>
      <c r="BH175" s="36"/>
      <c r="BI175" s="36"/>
      <c r="BJ175" s="29"/>
      <c r="BK175" s="36"/>
      <c r="BL175" s="29"/>
      <c r="BM175" s="36"/>
      <c r="BN175" s="36"/>
      <c r="BO175" s="36"/>
      <c r="BP175" s="29"/>
      <c r="BQ175" s="36"/>
      <c r="BR175" s="29"/>
      <c r="BS175" s="36"/>
      <c r="BT175" s="36"/>
      <c r="BU175" s="36"/>
      <c r="BV175" s="36"/>
    </row>
    <row r="176" spans="1:75" x14ac:dyDescent="0.25">
      <c r="A176" s="16">
        <v>174</v>
      </c>
      <c r="B176" s="16">
        <v>3</v>
      </c>
      <c r="C176" s="31" t="s">
        <v>632</v>
      </c>
      <c r="D176" s="40">
        <f>февраль!D176-март!E176</f>
        <v>915.77799679227053</v>
      </c>
      <c r="E176" s="40">
        <f t="shared" si="2"/>
        <v>0</v>
      </c>
      <c r="F176" s="36"/>
      <c r="G176" s="36"/>
      <c r="H176" s="36"/>
      <c r="I176" s="27"/>
      <c r="J176" s="36"/>
      <c r="K176" s="36"/>
      <c r="L176" s="36"/>
      <c r="M176" s="36"/>
      <c r="N176" s="36"/>
      <c r="O176" s="29"/>
      <c r="P176" s="36"/>
      <c r="Q176" s="29"/>
      <c r="R176" s="36"/>
      <c r="S176" s="36"/>
      <c r="T176" s="36"/>
      <c r="U176" s="36"/>
      <c r="V176" s="36"/>
      <c r="W176" s="36"/>
      <c r="X176" s="36"/>
      <c r="Y176" s="29"/>
      <c r="Z176" s="36"/>
      <c r="AA176" s="66"/>
      <c r="AB176" s="36"/>
      <c r="AC176" s="36"/>
      <c r="AD176" s="36"/>
      <c r="AE176" s="36"/>
      <c r="AF176" s="36"/>
      <c r="AG176" s="36"/>
      <c r="AH176" s="29"/>
      <c r="AI176" s="36"/>
      <c r="AJ176" s="29"/>
      <c r="AK176" s="36"/>
      <c r="AL176" s="36"/>
      <c r="AM176" s="36"/>
      <c r="AN176" s="29"/>
      <c r="AO176" s="36"/>
      <c r="AP176" s="29"/>
      <c r="AQ176" s="36"/>
      <c r="AR176" s="29"/>
      <c r="AS176" s="36"/>
      <c r="AT176" s="36"/>
      <c r="AU176" s="36"/>
      <c r="AV176" s="29"/>
      <c r="AW176" s="36"/>
      <c r="AX176" s="36"/>
      <c r="AY176" s="36"/>
      <c r="AZ176" s="29"/>
      <c r="BA176" s="36"/>
      <c r="BB176" s="36"/>
      <c r="BC176" s="36"/>
      <c r="BD176" s="36"/>
      <c r="BE176" s="36"/>
      <c r="BF176" s="36"/>
      <c r="BG176" s="36"/>
      <c r="BH176" s="36"/>
      <c r="BI176" s="36"/>
      <c r="BJ176" s="29"/>
      <c r="BK176" s="36"/>
      <c r="BL176" s="29"/>
      <c r="BM176" s="36"/>
      <c r="BN176" s="36"/>
      <c r="BO176" s="36"/>
      <c r="BP176" s="29"/>
      <c r="BQ176" s="36"/>
      <c r="BR176" s="29"/>
      <c r="BS176" s="36"/>
      <c r="BT176" s="36"/>
      <c r="BU176" s="36"/>
      <c r="BV176" s="36"/>
    </row>
    <row r="177" spans="1:74" x14ac:dyDescent="0.25">
      <c r="A177" s="16">
        <v>175</v>
      </c>
      <c r="B177" s="16">
        <v>3</v>
      </c>
      <c r="C177" s="31" t="s">
        <v>633</v>
      </c>
      <c r="D177" s="40">
        <f>февраль!D177-март!E177</f>
        <v>-135.32059768115943</v>
      </c>
      <c r="E177" s="40">
        <f t="shared" si="2"/>
        <v>0</v>
      </c>
      <c r="F177" s="36"/>
      <c r="G177" s="36"/>
      <c r="H177" s="36"/>
      <c r="I177" s="27"/>
      <c r="J177" s="36"/>
      <c r="K177" s="36"/>
      <c r="L177" s="36"/>
      <c r="M177" s="36"/>
      <c r="N177" s="36"/>
      <c r="O177" s="29"/>
      <c r="P177" s="36"/>
      <c r="Q177" s="29"/>
      <c r="R177" s="36"/>
      <c r="S177" s="36"/>
      <c r="T177" s="36"/>
      <c r="U177" s="36"/>
      <c r="V177" s="36"/>
      <c r="W177" s="36"/>
      <c r="X177" s="36"/>
      <c r="Y177" s="29"/>
      <c r="Z177" s="36"/>
      <c r="AA177" s="66"/>
      <c r="AB177" s="36"/>
      <c r="AC177" s="36"/>
      <c r="AD177" s="36"/>
      <c r="AE177" s="36"/>
      <c r="AF177" s="36"/>
      <c r="AG177" s="36"/>
      <c r="AH177" s="29"/>
      <c r="AI177" s="36"/>
      <c r="AJ177" s="29"/>
      <c r="AK177" s="36"/>
      <c r="AL177" s="36"/>
      <c r="AM177" s="36"/>
      <c r="AN177" s="29"/>
      <c r="AO177" s="36"/>
      <c r="AP177" s="29"/>
      <c r="AQ177" s="36"/>
      <c r="AR177" s="29"/>
      <c r="AS177" s="36"/>
      <c r="AT177" s="36"/>
      <c r="AU177" s="36"/>
      <c r="AV177" s="29"/>
      <c r="AW177" s="36"/>
      <c r="AX177" s="36"/>
      <c r="AY177" s="36"/>
      <c r="AZ177" s="29"/>
      <c r="BA177" s="36"/>
      <c r="BB177" s="36"/>
      <c r="BC177" s="36"/>
      <c r="BD177" s="36"/>
      <c r="BE177" s="36"/>
      <c r="BF177" s="36"/>
      <c r="BG177" s="36"/>
      <c r="BH177" s="36"/>
      <c r="BI177" s="36"/>
      <c r="BJ177" s="29"/>
      <c r="BK177" s="36"/>
      <c r="BL177" s="29"/>
      <c r="BM177" s="36"/>
      <c r="BN177" s="36"/>
      <c r="BO177" s="36"/>
      <c r="BP177" s="29"/>
      <c r="BQ177" s="36"/>
      <c r="BR177" s="29"/>
      <c r="BS177" s="36"/>
      <c r="BT177" s="36"/>
      <c r="BU177" s="36"/>
      <c r="BV177" s="36"/>
    </row>
    <row r="178" spans="1:74" x14ac:dyDescent="0.25">
      <c r="A178" s="16">
        <v>176</v>
      </c>
      <c r="B178" s="16">
        <v>3</v>
      </c>
      <c r="C178" s="31" t="s">
        <v>634</v>
      </c>
      <c r="D178" s="40">
        <f>февраль!D178-март!E178</f>
        <v>70.594283671497578</v>
      </c>
      <c r="E178" s="40">
        <f t="shared" si="2"/>
        <v>0</v>
      </c>
      <c r="F178" s="36"/>
      <c r="G178" s="36"/>
      <c r="H178" s="36"/>
      <c r="I178" s="27"/>
      <c r="J178" s="36"/>
      <c r="K178" s="36"/>
      <c r="L178" s="36"/>
      <c r="M178" s="36"/>
      <c r="N178" s="36"/>
      <c r="O178" s="29"/>
      <c r="P178" s="36"/>
      <c r="Q178" s="29"/>
      <c r="R178" s="36"/>
      <c r="S178" s="36"/>
      <c r="T178" s="36"/>
      <c r="U178" s="36"/>
      <c r="V178" s="36"/>
      <c r="W178" s="36"/>
      <c r="X178" s="36"/>
      <c r="Y178" s="29"/>
      <c r="Z178" s="36"/>
      <c r="AA178" s="66"/>
      <c r="AB178" s="36"/>
      <c r="AC178" s="36"/>
      <c r="AD178" s="36"/>
      <c r="AE178" s="36"/>
      <c r="AF178" s="36"/>
      <c r="AG178" s="36"/>
      <c r="AH178" s="29"/>
      <c r="AI178" s="36"/>
      <c r="AJ178" s="29"/>
      <c r="AK178" s="36"/>
      <c r="AL178" s="36"/>
      <c r="AM178" s="36"/>
      <c r="AN178" s="29"/>
      <c r="AO178" s="36"/>
      <c r="AP178" s="29"/>
      <c r="AQ178" s="36"/>
      <c r="AR178" s="29"/>
      <c r="AS178" s="36"/>
      <c r="AT178" s="36"/>
      <c r="AU178" s="36"/>
      <c r="AV178" s="29"/>
      <c r="AW178" s="36"/>
      <c r="AX178" s="36"/>
      <c r="AY178" s="36"/>
      <c r="AZ178" s="29"/>
      <c r="BA178" s="36"/>
      <c r="BB178" s="36"/>
      <c r="BC178" s="36"/>
      <c r="BD178" s="36"/>
      <c r="BE178" s="36"/>
      <c r="BF178" s="36"/>
      <c r="BG178" s="36"/>
      <c r="BH178" s="36"/>
      <c r="BI178" s="36"/>
      <c r="BJ178" s="29"/>
      <c r="BK178" s="36"/>
      <c r="BL178" s="29"/>
      <c r="BM178" s="36"/>
      <c r="BN178" s="36"/>
      <c r="BO178" s="36"/>
      <c r="BP178" s="29"/>
      <c r="BQ178" s="36"/>
      <c r="BR178" s="29"/>
      <c r="BS178" s="36"/>
      <c r="BT178" s="36"/>
      <c r="BU178" s="36"/>
      <c r="BV178" s="36"/>
    </row>
    <row r="179" spans="1:74" x14ac:dyDescent="0.25">
      <c r="A179" s="16">
        <v>177</v>
      </c>
      <c r="B179" s="16">
        <v>3</v>
      </c>
      <c r="C179" s="31" t="s">
        <v>635</v>
      </c>
      <c r="D179" s="40">
        <f>февраль!D179-март!E179</f>
        <v>817.22946844444425</v>
      </c>
      <c r="E179" s="40">
        <f t="shared" si="2"/>
        <v>0</v>
      </c>
      <c r="F179" s="36"/>
      <c r="G179" s="36"/>
      <c r="H179" s="36"/>
      <c r="I179" s="27"/>
      <c r="J179" s="36"/>
      <c r="K179" s="36"/>
      <c r="L179" s="36"/>
      <c r="M179" s="36"/>
      <c r="N179" s="36"/>
      <c r="O179" s="29"/>
      <c r="P179" s="36"/>
      <c r="Q179" s="29"/>
      <c r="R179" s="36"/>
      <c r="S179" s="36"/>
      <c r="T179" s="36"/>
      <c r="U179" s="36"/>
      <c r="V179" s="36"/>
      <c r="W179" s="36"/>
      <c r="X179" s="36"/>
      <c r="Y179" s="29"/>
      <c r="Z179" s="36"/>
      <c r="AA179" s="66"/>
      <c r="AB179" s="36"/>
      <c r="AC179" s="36"/>
      <c r="AD179" s="36"/>
      <c r="AE179" s="36"/>
      <c r="AF179" s="36"/>
      <c r="AG179" s="36"/>
      <c r="AH179" s="29"/>
      <c r="AI179" s="36"/>
      <c r="AJ179" s="29"/>
      <c r="AK179" s="36"/>
      <c r="AL179" s="36"/>
      <c r="AM179" s="36"/>
      <c r="AN179" s="29"/>
      <c r="AO179" s="36"/>
      <c r="AP179" s="29"/>
      <c r="AQ179" s="36"/>
      <c r="AR179" s="29"/>
      <c r="AS179" s="36"/>
      <c r="AT179" s="36"/>
      <c r="AU179" s="36"/>
      <c r="AV179" s="29"/>
      <c r="AW179" s="36"/>
      <c r="AX179" s="36"/>
      <c r="AY179" s="36"/>
      <c r="AZ179" s="29"/>
      <c r="BA179" s="36"/>
      <c r="BB179" s="36"/>
      <c r="BC179" s="36"/>
      <c r="BD179" s="36"/>
      <c r="BE179" s="36"/>
      <c r="BF179" s="36"/>
      <c r="BG179" s="36"/>
      <c r="BH179" s="36"/>
      <c r="BI179" s="36"/>
      <c r="BJ179" s="29"/>
      <c r="BK179" s="36"/>
      <c r="BL179" s="29"/>
      <c r="BM179" s="36"/>
      <c r="BN179" s="36"/>
      <c r="BO179" s="36"/>
      <c r="BP179" s="29"/>
      <c r="BQ179" s="36"/>
      <c r="BR179" s="29"/>
      <c r="BS179" s="36"/>
      <c r="BT179" s="36"/>
      <c r="BU179" s="36"/>
      <c r="BV179" s="36"/>
    </row>
    <row r="180" spans="1:74" x14ac:dyDescent="0.25">
      <c r="A180" s="16">
        <v>178</v>
      </c>
      <c r="B180" s="16">
        <v>3</v>
      </c>
      <c r="C180" s="31" t="s">
        <v>636</v>
      </c>
      <c r="D180" s="40">
        <f>февраль!D180-март!E180</f>
        <v>2206.0070107149763</v>
      </c>
      <c r="E180" s="40">
        <f t="shared" si="2"/>
        <v>0</v>
      </c>
      <c r="F180" s="36"/>
      <c r="G180" s="36"/>
      <c r="H180" s="36"/>
      <c r="I180" s="27"/>
      <c r="J180" s="36"/>
      <c r="K180" s="36"/>
      <c r="L180" s="36"/>
      <c r="M180" s="36"/>
      <c r="N180" s="36"/>
      <c r="O180" s="29"/>
      <c r="P180" s="36"/>
      <c r="Q180" s="29"/>
      <c r="R180" s="36"/>
      <c r="S180" s="36"/>
      <c r="T180" s="36"/>
      <c r="U180" s="36"/>
      <c r="V180" s="36"/>
      <c r="W180" s="36"/>
      <c r="X180" s="36"/>
      <c r="Y180" s="29"/>
      <c r="Z180" s="36"/>
      <c r="AA180" s="66"/>
      <c r="AB180" s="36"/>
      <c r="AC180" s="36"/>
      <c r="AD180" s="36"/>
      <c r="AE180" s="36"/>
      <c r="AF180" s="36"/>
      <c r="AG180" s="36"/>
      <c r="AH180" s="29"/>
      <c r="AI180" s="36"/>
      <c r="AJ180" s="29"/>
      <c r="AK180" s="36"/>
      <c r="AL180" s="36"/>
      <c r="AM180" s="36"/>
      <c r="AN180" s="29"/>
      <c r="AO180" s="36"/>
      <c r="AP180" s="29"/>
      <c r="AQ180" s="36"/>
      <c r="AR180" s="29"/>
      <c r="AS180" s="36"/>
      <c r="AT180" s="36"/>
      <c r="AU180" s="36"/>
      <c r="AV180" s="29"/>
      <c r="AW180" s="36"/>
      <c r="AX180" s="36"/>
      <c r="AY180" s="36"/>
      <c r="AZ180" s="29"/>
      <c r="BA180" s="36"/>
      <c r="BB180" s="36"/>
      <c r="BC180" s="36"/>
      <c r="BD180" s="36"/>
      <c r="BE180" s="36"/>
      <c r="BF180" s="36"/>
      <c r="BG180" s="36"/>
      <c r="BH180" s="36"/>
      <c r="BI180" s="36"/>
      <c r="BJ180" s="29"/>
      <c r="BK180" s="36"/>
      <c r="BL180" s="29"/>
      <c r="BM180" s="36"/>
      <c r="BN180" s="36"/>
      <c r="BO180" s="36"/>
      <c r="BP180" s="29"/>
      <c r="BQ180" s="36"/>
      <c r="BR180" s="29"/>
      <c r="BS180" s="36"/>
      <c r="BT180" s="36"/>
      <c r="BU180" s="36"/>
      <c r="BV180" s="36"/>
    </row>
    <row r="181" spans="1:74" x14ac:dyDescent="0.25">
      <c r="A181" s="16">
        <v>179</v>
      </c>
      <c r="B181" s="16">
        <v>3</v>
      </c>
      <c r="C181" s="31" t="s">
        <v>637</v>
      </c>
      <c r="D181" s="40">
        <f>февраль!D181-март!E181</f>
        <v>618.96930368115943</v>
      </c>
      <c r="E181" s="40">
        <f t="shared" si="2"/>
        <v>0</v>
      </c>
      <c r="F181" s="36"/>
      <c r="G181" s="36"/>
      <c r="H181" s="36"/>
      <c r="I181" s="27"/>
      <c r="J181" s="36"/>
      <c r="K181" s="36"/>
      <c r="L181" s="36"/>
      <c r="M181" s="36"/>
      <c r="N181" s="36"/>
      <c r="O181" s="29"/>
      <c r="P181" s="36"/>
      <c r="Q181" s="29"/>
      <c r="R181" s="36"/>
      <c r="S181" s="36"/>
      <c r="T181" s="36"/>
      <c r="U181" s="36"/>
      <c r="V181" s="36"/>
      <c r="W181" s="36"/>
      <c r="X181" s="36"/>
      <c r="Y181" s="29"/>
      <c r="Z181" s="36"/>
      <c r="AA181" s="66"/>
      <c r="AB181" s="36"/>
      <c r="AC181" s="36"/>
      <c r="AD181" s="36"/>
      <c r="AE181" s="36"/>
      <c r="AF181" s="36"/>
      <c r="AG181" s="36"/>
      <c r="AH181" s="29"/>
      <c r="AI181" s="36"/>
      <c r="AJ181" s="29"/>
      <c r="AK181" s="36"/>
      <c r="AL181" s="36"/>
      <c r="AM181" s="36"/>
      <c r="AN181" s="29"/>
      <c r="AO181" s="36"/>
      <c r="AP181" s="29"/>
      <c r="AQ181" s="36"/>
      <c r="AR181" s="29"/>
      <c r="AS181" s="36"/>
      <c r="AT181" s="36"/>
      <c r="AU181" s="36"/>
      <c r="AV181" s="29"/>
      <c r="AW181" s="36"/>
      <c r="AX181" s="36"/>
      <c r="AY181" s="36"/>
      <c r="AZ181" s="29"/>
      <c r="BA181" s="36"/>
      <c r="BB181" s="36"/>
      <c r="BC181" s="36"/>
      <c r="BD181" s="36"/>
      <c r="BE181" s="36"/>
      <c r="BF181" s="36"/>
      <c r="BG181" s="36"/>
      <c r="BH181" s="36"/>
      <c r="BI181" s="36"/>
      <c r="BJ181" s="29"/>
      <c r="BK181" s="36"/>
      <c r="BL181" s="29"/>
      <c r="BM181" s="36"/>
      <c r="BN181" s="36"/>
      <c r="BO181" s="36"/>
      <c r="BP181" s="29"/>
      <c r="BQ181" s="36"/>
      <c r="BR181" s="29"/>
      <c r="BS181" s="36"/>
      <c r="BT181" s="36"/>
      <c r="BU181" s="36"/>
      <c r="BV181" s="36"/>
    </row>
    <row r="182" spans="1:74" x14ac:dyDescent="0.25">
      <c r="A182" s="16">
        <v>180</v>
      </c>
      <c r="B182" s="16">
        <v>3</v>
      </c>
      <c r="C182" s="31" t="s">
        <v>638</v>
      </c>
      <c r="D182" s="40">
        <f>февраль!D182-март!E182</f>
        <v>1582.1765411188405</v>
      </c>
      <c r="E182" s="40">
        <f t="shared" si="2"/>
        <v>0</v>
      </c>
      <c r="F182" s="36"/>
      <c r="G182" s="36"/>
      <c r="H182" s="36"/>
      <c r="I182" s="27"/>
      <c r="J182" s="36"/>
      <c r="K182" s="36"/>
      <c r="L182" s="36"/>
      <c r="M182" s="36"/>
      <c r="N182" s="36"/>
      <c r="O182" s="29"/>
      <c r="P182" s="36"/>
      <c r="Q182" s="29"/>
      <c r="R182" s="36"/>
      <c r="S182" s="36"/>
      <c r="T182" s="36"/>
      <c r="U182" s="36"/>
      <c r="V182" s="36"/>
      <c r="W182" s="36"/>
      <c r="X182" s="36"/>
      <c r="Y182" s="29"/>
      <c r="Z182" s="36"/>
      <c r="AA182" s="66"/>
      <c r="AB182" s="36"/>
      <c r="AC182" s="36"/>
      <c r="AD182" s="36"/>
      <c r="AE182" s="36"/>
      <c r="AF182" s="36"/>
      <c r="AG182" s="36"/>
      <c r="AH182" s="29"/>
      <c r="AI182" s="36"/>
      <c r="AJ182" s="29"/>
      <c r="AK182" s="36"/>
      <c r="AL182" s="36"/>
      <c r="AM182" s="36"/>
      <c r="AN182" s="29"/>
      <c r="AO182" s="36"/>
      <c r="AP182" s="29"/>
      <c r="AQ182" s="36"/>
      <c r="AR182" s="29"/>
      <c r="AS182" s="36"/>
      <c r="AT182" s="36"/>
      <c r="AU182" s="36"/>
      <c r="AV182" s="29"/>
      <c r="AW182" s="36"/>
      <c r="AX182" s="36"/>
      <c r="AY182" s="36"/>
      <c r="AZ182" s="29"/>
      <c r="BA182" s="36"/>
      <c r="BB182" s="36"/>
      <c r="BC182" s="36"/>
      <c r="BD182" s="36"/>
      <c r="BE182" s="36"/>
      <c r="BF182" s="36"/>
      <c r="BG182" s="36"/>
      <c r="BH182" s="36"/>
      <c r="BI182" s="36"/>
      <c r="BJ182" s="29"/>
      <c r="BK182" s="36"/>
      <c r="BL182" s="29"/>
      <c r="BM182" s="36"/>
      <c r="BN182" s="36"/>
      <c r="BO182" s="36"/>
      <c r="BP182" s="29"/>
      <c r="BQ182" s="36"/>
      <c r="BR182" s="29"/>
      <c r="BS182" s="36"/>
      <c r="BT182" s="36"/>
      <c r="BU182" s="36"/>
      <c r="BV182" s="36"/>
    </row>
    <row r="183" spans="1:74" s="86" customFormat="1" x14ac:dyDescent="0.25">
      <c r="A183" s="79">
        <v>181</v>
      </c>
      <c r="B183" s="79">
        <v>3</v>
      </c>
      <c r="C183" s="80" t="s">
        <v>639</v>
      </c>
      <c r="D183" s="40">
        <f>февраль!D183-март!E183</f>
        <v>-210.63755745314015</v>
      </c>
      <c r="E183" s="81">
        <f t="shared" si="2"/>
        <v>3.8119999999999998</v>
      </c>
      <c r="F183" s="82"/>
      <c r="G183" s="82"/>
      <c r="H183" s="82"/>
      <c r="I183" s="83"/>
      <c r="J183" s="82"/>
      <c r="K183" s="82"/>
      <c r="L183" s="82"/>
      <c r="M183" s="82"/>
      <c r="N183" s="82"/>
      <c r="O183" s="84"/>
      <c r="P183" s="82"/>
      <c r="Q183" s="84"/>
      <c r="R183" s="82"/>
      <c r="S183" s="82"/>
      <c r="T183" s="82"/>
      <c r="U183" s="82"/>
      <c r="V183" s="82"/>
      <c r="W183" s="82"/>
      <c r="X183" s="82"/>
      <c r="Y183" s="84"/>
      <c r="Z183" s="82"/>
      <c r="AA183" s="85"/>
      <c r="AB183" s="82"/>
      <c r="AC183" s="82"/>
      <c r="AD183" s="82"/>
      <c r="AE183" s="82"/>
      <c r="AF183" s="82"/>
      <c r="AG183" s="82"/>
      <c r="AH183" s="84"/>
      <c r="AI183" s="82"/>
      <c r="AJ183" s="84"/>
      <c r="AK183" s="82"/>
      <c r="AL183" s="82"/>
      <c r="AM183" s="82"/>
      <c r="AN183" s="84"/>
      <c r="AO183" s="82"/>
      <c r="AP183" s="84"/>
      <c r="AQ183" s="82"/>
      <c r="AR183" s="84"/>
      <c r="AS183" s="82"/>
      <c r="AT183" s="82"/>
      <c r="AU183" s="82"/>
      <c r="AV183" s="84"/>
      <c r="AW183" s="82"/>
      <c r="AX183" s="82"/>
      <c r="AY183" s="82"/>
      <c r="AZ183" s="84"/>
      <c r="BA183" s="82"/>
      <c r="BB183" s="82"/>
      <c r="BC183" s="82"/>
      <c r="BD183" s="82"/>
      <c r="BE183" s="82"/>
      <c r="BF183" s="82"/>
      <c r="BG183" s="82"/>
      <c r="BH183" s="82"/>
      <c r="BI183" s="82"/>
      <c r="BJ183" s="84"/>
      <c r="BK183" s="82"/>
      <c r="BL183" s="84"/>
      <c r="BM183" s="82"/>
      <c r="BN183" s="82"/>
      <c r="BO183" s="82"/>
      <c r="BP183" s="84">
        <v>4</v>
      </c>
      <c r="BQ183" s="82">
        <v>3.8119999999999998</v>
      </c>
      <c r="BR183" s="84"/>
      <c r="BS183" s="82"/>
      <c r="BT183" s="82"/>
      <c r="BU183" s="82"/>
      <c r="BV183" s="82"/>
    </row>
    <row r="184" spans="1:74" x14ac:dyDescent="0.25">
      <c r="A184" s="16">
        <v>182</v>
      </c>
      <c r="B184" s="16">
        <v>3</v>
      </c>
      <c r="C184" s="31" t="s">
        <v>640</v>
      </c>
      <c r="D184" s="40">
        <f>февраль!D184-март!E184</f>
        <v>1933.7479774299516</v>
      </c>
      <c r="E184" s="40">
        <f t="shared" si="2"/>
        <v>0</v>
      </c>
      <c r="F184" s="36"/>
      <c r="G184" s="36"/>
      <c r="H184" s="36"/>
      <c r="I184" s="27"/>
      <c r="J184" s="36"/>
      <c r="K184" s="36"/>
      <c r="L184" s="36"/>
      <c r="M184" s="36"/>
      <c r="N184" s="36"/>
      <c r="O184" s="29"/>
      <c r="P184" s="36"/>
      <c r="Q184" s="29"/>
      <c r="R184" s="36"/>
      <c r="S184" s="36"/>
      <c r="T184" s="36"/>
      <c r="U184" s="36"/>
      <c r="V184" s="36"/>
      <c r="W184" s="36"/>
      <c r="X184" s="36"/>
      <c r="Y184" s="29"/>
      <c r="Z184" s="36"/>
      <c r="AA184" s="66"/>
      <c r="AB184" s="36"/>
      <c r="AC184" s="36"/>
      <c r="AD184" s="36"/>
      <c r="AE184" s="36"/>
      <c r="AF184" s="36"/>
      <c r="AG184" s="36"/>
      <c r="AH184" s="29"/>
      <c r="AI184" s="36"/>
      <c r="AJ184" s="29"/>
      <c r="AK184" s="36"/>
      <c r="AL184" s="36"/>
      <c r="AM184" s="36"/>
      <c r="AN184" s="29"/>
      <c r="AO184" s="36"/>
      <c r="AP184" s="29"/>
      <c r="AQ184" s="36"/>
      <c r="AR184" s="29"/>
      <c r="AS184" s="36"/>
      <c r="AT184" s="36"/>
      <c r="AU184" s="36"/>
      <c r="AV184" s="29"/>
      <c r="AW184" s="36"/>
      <c r="AX184" s="36"/>
      <c r="AY184" s="36"/>
      <c r="AZ184" s="29"/>
      <c r="BA184" s="36"/>
      <c r="BB184" s="36"/>
      <c r="BC184" s="36"/>
      <c r="BD184" s="36"/>
      <c r="BE184" s="36"/>
      <c r="BF184" s="36"/>
      <c r="BG184" s="36"/>
      <c r="BH184" s="36"/>
      <c r="BI184" s="36"/>
      <c r="BJ184" s="29"/>
      <c r="BK184" s="36"/>
      <c r="BL184" s="29"/>
      <c r="BM184" s="36"/>
      <c r="BN184" s="36"/>
      <c r="BO184" s="36"/>
      <c r="BP184" s="29"/>
      <c r="BQ184" s="36"/>
      <c r="BR184" s="29"/>
      <c r="BS184" s="36"/>
      <c r="BT184" s="36"/>
      <c r="BU184" s="36"/>
      <c r="BV184" s="36"/>
    </row>
    <row r="185" spans="1:74" x14ac:dyDescent="0.25">
      <c r="A185" s="16">
        <v>183</v>
      </c>
      <c r="B185" s="16">
        <v>3</v>
      </c>
      <c r="C185" s="31" t="s">
        <v>641</v>
      </c>
      <c r="D185" s="40">
        <f>февраль!D185-март!E185</f>
        <v>2055.9256245990337</v>
      </c>
      <c r="E185" s="40">
        <f t="shared" si="2"/>
        <v>0</v>
      </c>
      <c r="F185" s="36"/>
      <c r="G185" s="36"/>
      <c r="H185" s="36"/>
      <c r="I185" s="27"/>
      <c r="J185" s="36"/>
      <c r="K185" s="36"/>
      <c r="L185" s="36"/>
      <c r="M185" s="36"/>
      <c r="N185" s="36"/>
      <c r="O185" s="29"/>
      <c r="P185" s="36"/>
      <c r="Q185" s="29"/>
      <c r="R185" s="36"/>
      <c r="S185" s="36"/>
      <c r="T185" s="36"/>
      <c r="U185" s="36"/>
      <c r="V185" s="36"/>
      <c r="W185" s="36"/>
      <c r="X185" s="36"/>
      <c r="Y185" s="29"/>
      <c r="Z185" s="36"/>
      <c r="AA185" s="66"/>
      <c r="AB185" s="36"/>
      <c r="AC185" s="36"/>
      <c r="AD185" s="36"/>
      <c r="AE185" s="36"/>
      <c r="AF185" s="36"/>
      <c r="AG185" s="36"/>
      <c r="AH185" s="29"/>
      <c r="AI185" s="36"/>
      <c r="AJ185" s="29"/>
      <c r="AK185" s="36"/>
      <c r="AL185" s="36"/>
      <c r="AM185" s="36"/>
      <c r="AN185" s="29"/>
      <c r="AO185" s="36"/>
      <c r="AP185" s="29"/>
      <c r="AQ185" s="36"/>
      <c r="AR185" s="29"/>
      <c r="AS185" s="36"/>
      <c r="AT185" s="36"/>
      <c r="AU185" s="36"/>
      <c r="AV185" s="29"/>
      <c r="AW185" s="36"/>
      <c r="AX185" s="36"/>
      <c r="AY185" s="36"/>
      <c r="AZ185" s="29"/>
      <c r="BA185" s="36"/>
      <c r="BB185" s="36"/>
      <c r="BC185" s="36"/>
      <c r="BD185" s="36"/>
      <c r="BE185" s="36"/>
      <c r="BF185" s="36"/>
      <c r="BG185" s="36"/>
      <c r="BH185" s="36"/>
      <c r="BI185" s="36"/>
      <c r="BJ185" s="29"/>
      <c r="BK185" s="36"/>
      <c r="BL185" s="29"/>
      <c r="BM185" s="36"/>
      <c r="BN185" s="36"/>
      <c r="BO185" s="36"/>
      <c r="BP185" s="29"/>
      <c r="BQ185" s="36"/>
      <c r="BR185" s="29"/>
      <c r="BS185" s="36"/>
      <c r="BT185" s="36"/>
      <c r="BU185" s="36"/>
      <c r="BV185" s="36"/>
    </row>
    <row r="186" spans="1:74" x14ac:dyDescent="0.25">
      <c r="A186" s="16">
        <v>184</v>
      </c>
      <c r="B186" s="16">
        <v>3</v>
      </c>
      <c r="C186" s="31" t="s">
        <v>642</v>
      </c>
      <c r="D186" s="40">
        <f>февраль!D186-март!E186</f>
        <v>783.76843980676335</v>
      </c>
      <c r="E186" s="40">
        <f t="shared" si="2"/>
        <v>0</v>
      </c>
      <c r="F186" s="36"/>
      <c r="G186" s="36"/>
      <c r="H186" s="36"/>
      <c r="I186" s="27"/>
      <c r="J186" s="36"/>
      <c r="K186" s="36"/>
      <c r="L186" s="36"/>
      <c r="M186" s="36"/>
      <c r="N186" s="36"/>
      <c r="O186" s="29"/>
      <c r="P186" s="36"/>
      <c r="Q186" s="29"/>
      <c r="R186" s="36"/>
      <c r="S186" s="36"/>
      <c r="T186" s="36"/>
      <c r="U186" s="36"/>
      <c r="V186" s="36"/>
      <c r="W186" s="36"/>
      <c r="X186" s="36"/>
      <c r="Y186" s="29"/>
      <c r="Z186" s="36"/>
      <c r="AA186" s="66"/>
      <c r="AB186" s="36"/>
      <c r="AC186" s="36"/>
      <c r="AD186" s="36"/>
      <c r="AE186" s="36"/>
      <c r="AF186" s="36"/>
      <c r="AG186" s="36"/>
      <c r="AH186" s="29"/>
      <c r="AI186" s="36"/>
      <c r="AJ186" s="29"/>
      <c r="AK186" s="36"/>
      <c r="AL186" s="36"/>
      <c r="AM186" s="36"/>
      <c r="AN186" s="29"/>
      <c r="AO186" s="36"/>
      <c r="AP186" s="29"/>
      <c r="AQ186" s="36"/>
      <c r="AR186" s="29"/>
      <c r="AS186" s="36"/>
      <c r="AT186" s="36"/>
      <c r="AU186" s="36"/>
      <c r="AV186" s="29"/>
      <c r="AW186" s="36"/>
      <c r="AX186" s="36"/>
      <c r="AY186" s="36"/>
      <c r="AZ186" s="29"/>
      <c r="BA186" s="36"/>
      <c r="BB186" s="36"/>
      <c r="BC186" s="36"/>
      <c r="BD186" s="36"/>
      <c r="BE186" s="36"/>
      <c r="BF186" s="36"/>
      <c r="BG186" s="36"/>
      <c r="BH186" s="36"/>
      <c r="BI186" s="36"/>
      <c r="BJ186" s="29"/>
      <c r="BK186" s="36"/>
      <c r="BL186" s="29"/>
      <c r="BM186" s="36"/>
      <c r="BN186" s="36"/>
      <c r="BO186" s="36"/>
      <c r="BP186" s="29"/>
      <c r="BQ186" s="36"/>
      <c r="BR186" s="29"/>
      <c r="BS186" s="36"/>
      <c r="BT186" s="36"/>
      <c r="BU186" s="36"/>
      <c r="BV186" s="36"/>
    </row>
    <row r="187" spans="1:74" x14ac:dyDescent="0.25">
      <c r="A187" s="16">
        <v>185</v>
      </c>
      <c r="B187" s="16">
        <v>1</v>
      </c>
      <c r="C187" s="31" t="s">
        <v>643</v>
      </c>
      <c r="D187" s="40">
        <f>февраль!D187-март!E187</f>
        <v>282.77074114009667</v>
      </c>
      <c r="E187" s="40">
        <f t="shared" si="2"/>
        <v>0</v>
      </c>
      <c r="F187" s="36"/>
      <c r="G187" s="36"/>
      <c r="H187" s="36"/>
      <c r="I187" s="27"/>
      <c r="J187" s="36"/>
      <c r="K187" s="36"/>
      <c r="L187" s="36"/>
      <c r="M187" s="36"/>
      <c r="N187" s="36"/>
      <c r="O187" s="29"/>
      <c r="P187" s="36"/>
      <c r="Q187" s="29"/>
      <c r="R187" s="36"/>
      <c r="S187" s="36"/>
      <c r="T187" s="36"/>
      <c r="U187" s="36"/>
      <c r="V187" s="36"/>
      <c r="W187" s="36"/>
      <c r="X187" s="36"/>
      <c r="Y187" s="29"/>
      <c r="Z187" s="36"/>
      <c r="AA187" s="66"/>
      <c r="AB187" s="36"/>
      <c r="AC187" s="36"/>
      <c r="AD187" s="36"/>
      <c r="AE187" s="36"/>
      <c r="AF187" s="36"/>
      <c r="AG187" s="36"/>
      <c r="AH187" s="29"/>
      <c r="AI187" s="36"/>
      <c r="AJ187" s="29"/>
      <c r="AK187" s="36"/>
      <c r="AL187" s="36"/>
      <c r="AM187" s="36"/>
      <c r="AN187" s="29"/>
      <c r="AO187" s="36"/>
      <c r="AP187" s="29"/>
      <c r="AQ187" s="36"/>
      <c r="AR187" s="29"/>
      <c r="AS187" s="36"/>
      <c r="AT187" s="36"/>
      <c r="AU187" s="36"/>
      <c r="AV187" s="29"/>
      <c r="AW187" s="36"/>
      <c r="AX187" s="36"/>
      <c r="AY187" s="36"/>
      <c r="AZ187" s="29"/>
      <c r="BA187" s="36"/>
      <c r="BB187" s="36"/>
      <c r="BC187" s="36"/>
      <c r="BD187" s="36"/>
      <c r="BE187" s="36"/>
      <c r="BF187" s="36"/>
      <c r="BG187" s="36"/>
      <c r="BH187" s="36"/>
      <c r="BI187" s="36"/>
      <c r="BJ187" s="29"/>
      <c r="BK187" s="36"/>
      <c r="BL187" s="29"/>
      <c r="BM187" s="36"/>
      <c r="BN187" s="36"/>
      <c r="BO187" s="36"/>
      <c r="BP187" s="29"/>
      <c r="BQ187" s="36"/>
      <c r="BR187" s="29"/>
      <c r="BS187" s="36"/>
      <c r="BT187" s="36"/>
      <c r="BU187" s="36"/>
      <c r="BV187" s="36"/>
    </row>
    <row r="188" spans="1:74" x14ac:dyDescent="0.25">
      <c r="A188" s="16">
        <v>186</v>
      </c>
      <c r="B188" s="16">
        <v>1</v>
      </c>
      <c r="C188" s="31" t="s">
        <v>644</v>
      </c>
      <c r="D188" s="40">
        <f>февраль!D188-март!E188</f>
        <v>-109.9870181642512</v>
      </c>
      <c r="E188" s="40">
        <f t="shared" si="2"/>
        <v>0</v>
      </c>
      <c r="F188" s="36"/>
      <c r="G188" s="36"/>
      <c r="H188" s="36"/>
      <c r="I188" s="27"/>
      <c r="J188" s="36"/>
      <c r="K188" s="36"/>
      <c r="L188" s="36"/>
      <c r="M188" s="36"/>
      <c r="N188" s="36"/>
      <c r="O188" s="29"/>
      <c r="P188" s="36"/>
      <c r="Q188" s="29"/>
      <c r="R188" s="36"/>
      <c r="S188" s="36"/>
      <c r="T188" s="36"/>
      <c r="U188" s="36"/>
      <c r="V188" s="36"/>
      <c r="W188" s="36"/>
      <c r="X188" s="36"/>
      <c r="Y188" s="29"/>
      <c r="Z188" s="36"/>
      <c r="AA188" s="66"/>
      <c r="AB188" s="36"/>
      <c r="AC188" s="36"/>
      <c r="AD188" s="36"/>
      <c r="AE188" s="36"/>
      <c r="AF188" s="36"/>
      <c r="AG188" s="36"/>
      <c r="AH188" s="29"/>
      <c r="AI188" s="36"/>
      <c r="AJ188" s="29"/>
      <c r="AK188" s="36"/>
      <c r="AL188" s="36"/>
      <c r="AM188" s="36"/>
      <c r="AN188" s="29"/>
      <c r="AO188" s="36"/>
      <c r="AP188" s="29"/>
      <c r="AQ188" s="36"/>
      <c r="AR188" s="29"/>
      <c r="AS188" s="36"/>
      <c r="AT188" s="36"/>
      <c r="AU188" s="36"/>
      <c r="AV188" s="29"/>
      <c r="AW188" s="36"/>
      <c r="AX188" s="36"/>
      <c r="AY188" s="36"/>
      <c r="AZ188" s="29"/>
      <c r="BA188" s="36"/>
      <c r="BB188" s="36"/>
      <c r="BC188" s="36"/>
      <c r="BD188" s="36"/>
      <c r="BE188" s="36"/>
      <c r="BF188" s="36"/>
      <c r="BG188" s="36"/>
      <c r="BH188" s="36"/>
      <c r="BI188" s="36"/>
      <c r="BJ188" s="29"/>
      <c r="BK188" s="36"/>
      <c r="BL188" s="29"/>
      <c r="BM188" s="36"/>
      <c r="BN188" s="36"/>
      <c r="BO188" s="36"/>
      <c r="BP188" s="29"/>
      <c r="BQ188" s="36"/>
      <c r="BR188" s="29"/>
      <c r="BS188" s="36"/>
      <c r="BT188" s="36"/>
      <c r="BU188" s="36"/>
      <c r="BV188" s="36"/>
    </row>
    <row r="189" spans="1:74" x14ac:dyDescent="0.25">
      <c r="A189" s="16">
        <v>187</v>
      </c>
      <c r="B189" s="16">
        <v>1</v>
      </c>
      <c r="C189" s="31" t="s">
        <v>645</v>
      </c>
      <c r="D189" s="40">
        <f>февраль!D189-март!E189</f>
        <v>129.35338631884059</v>
      </c>
      <c r="E189" s="40">
        <f t="shared" si="2"/>
        <v>0</v>
      </c>
      <c r="F189" s="36"/>
      <c r="G189" s="36"/>
      <c r="H189" s="36"/>
      <c r="I189" s="27"/>
      <c r="J189" s="36"/>
      <c r="K189" s="36"/>
      <c r="L189" s="36"/>
      <c r="M189" s="36"/>
      <c r="N189" s="36"/>
      <c r="O189" s="29"/>
      <c r="P189" s="36"/>
      <c r="Q189" s="29"/>
      <c r="R189" s="36"/>
      <c r="S189" s="36"/>
      <c r="T189" s="36"/>
      <c r="U189" s="36"/>
      <c r="V189" s="36"/>
      <c r="W189" s="36"/>
      <c r="X189" s="36"/>
      <c r="Y189" s="29"/>
      <c r="Z189" s="36"/>
      <c r="AA189" s="66"/>
      <c r="AB189" s="36"/>
      <c r="AC189" s="36"/>
      <c r="AD189" s="36"/>
      <c r="AE189" s="36"/>
      <c r="AF189" s="36"/>
      <c r="AG189" s="36"/>
      <c r="AH189" s="29"/>
      <c r="AI189" s="36"/>
      <c r="AJ189" s="29"/>
      <c r="AK189" s="36"/>
      <c r="AL189" s="36"/>
      <c r="AM189" s="36"/>
      <c r="AN189" s="29"/>
      <c r="AO189" s="36"/>
      <c r="AP189" s="29"/>
      <c r="AQ189" s="36"/>
      <c r="AR189" s="29"/>
      <c r="AS189" s="36"/>
      <c r="AT189" s="36"/>
      <c r="AU189" s="36"/>
      <c r="AV189" s="29"/>
      <c r="AW189" s="36"/>
      <c r="AX189" s="36"/>
      <c r="AY189" s="36"/>
      <c r="AZ189" s="29"/>
      <c r="BA189" s="36"/>
      <c r="BB189" s="36"/>
      <c r="BC189" s="36"/>
      <c r="BD189" s="36"/>
      <c r="BE189" s="36"/>
      <c r="BF189" s="36"/>
      <c r="BG189" s="36"/>
      <c r="BH189" s="36"/>
      <c r="BI189" s="36"/>
      <c r="BJ189" s="29"/>
      <c r="BK189" s="36"/>
      <c r="BL189" s="29"/>
      <c r="BM189" s="36"/>
      <c r="BN189" s="36"/>
      <c r="BO189" s="36"/>
      <c r="BP189" s="29"/>
      <c r="BQ189" s="36"/>
      <c r="BR189" s="29"/>
      <c r="BS189" s="36"/>
      <c r="BT189" s="36"/>
      <c r="BU189" s="36"/>
      <c r="BV189" s="36"/>
    </row>
    <row r="190" spans="1:74" x14ac:dyDescent="0.25">
      <c r="A190" s="16">
        <v>188</v>
      </c>
      <c r="B190" s="16">
        <v>1</v>
      </c>
      <c r="C190" s="31" t="s">
        <v>646</v>
      </c>
      <c r="D190" s="40">
        <f>февраль!D190-март!E190</f>
        <v>170.04095183574879</v>
      </c>
      <c r="E190" s="40">
        <f t="shared" si="2"/>
        <v>0</v>
      </c>
      <c r="F190" s="36"/>
      <c r="G190" s="36"/>
      <c r="H190" s="36"/>
      <c r="I190" s="27"/>
      <c r="J190" s="36"/>
      <c r="K190" s="36"/>
      <c r="L190" s="36"/>
      <c r="M190" s="36"/>
      <c r="N190" s="36"/>
      <c r="O190" s="29"/>
      <c r="P190" s="36"/>
      <c r="Q190" s="29"/>
      <c r="R190" s="36"/>
      <c r="S190" s="36"/>
      <c r="T190" s="36"/>
      <c r="U190" s="36"/>
      <c r="V190" s="36"/>
      <c r="W190" s="36"/>
      <c r="X190" s="36"/>
      <c r="Y190" s="29"/>
      <c r="Z190" s="36"/>
      <c r="AA190" s="66"/>
      <c r="AB190" s="36"/>
      <c r="AC190" s="36"/>
      <c r="AD190" s="36"/>
      <c r="AE190" s="36"/>
      <c r="AF190" s="36"/>
      <c r="AG190" s="36"/>
      <c r="AH190" s="29"/>
      <c r="AI190" s="36"/>
      <c r="AJ190" s="29"/>
      <c r="AK190" s="36"/>
      <c r="AL190" s="36"/>
      <c r="AM190" s="36"/>
      <c r="AN190" s="29"/>
      <c r="AO190" s="36"/>
      <c r="AP190" s="29"/>
      <c r="AQ190" s="36"/>
      <c r="AR190" s="29"/>
      <c r="AS190" s="36"/>
      <c r="AT190" s="36"/>
      <c r="AU190" s="36"/>
      <c r="AV190" s="29"/>
      <c r="AW190" s="36"/>
      <c r="AX190" s="36"/>
      <c r="AY190" s="36"/>
      <c r="AZ190" s="29"/>
      <c r="BA190" s="36"/>
      <c r="BB190" s="36"/>
      <c r="BC190" s="36"/>
      <c r="BD190" s="36"/>
      <c r="BE190" s="36"/>
      <c r="BF190" s="36"/>
      <c r="BG190" s="36"/>
      <c r="BH190" s="36"/>
      <c r="BI190" s="36"/>
      <c r="BJ190" s="29"/>
      <c r="BK190" s="36"/>
      <c r="BL190" s="29"/>
      <c r="BM190" s="36"/>
      <c r="BN190" s="36"/>
      <c r="BO190" s="36"/>
      <c r="BP190" s="29"/>
      <c r="BQ190" s="36"/>
      <c r="BR190" s="29"/>
      <c r="BS190" s="36"/>
      <c r="BT190" s="36"/>
      <c r="BU190" s="36"/>
      <c r="BV190" s="36"/>
    </row>
    <row r="191" spans="1:74" ht="16.5" customHeight="1" x14ac:dyDescent="0.25">
      <c r="A191" s="16">
        <v>189</v>
      </c>
      <c r="B191" s="16">
        <v>1</v>
      </c>
      <c r="C191" s="31" t="s">
        <v>647</v>
      </c>
      <c r="D191" s="40">
        <f>февраль!D191-март!E191</f>
        <v>432.03796779710143</v>
      </c>
      <c r="E191" s="40">
        <f t="shared" si="2"/>
        <v>0</v>
      </c>
      <c r="F191" s="36"/>
      <c r="G191" s="36"/>
      <c r="H191" s="36"/>
      <c r="I191" s="27"/>
      <c r="J191" s="36"/>
      <c r="K191" s="36"/>
      <c r="L191" s="36"/>
      <c r="M191" s="36"/>
      <c r="N191" s="36"/>
      <c r="O191" s="29"/>
      <c r="P191" s="36"/>
      <c r="Q191" s="29"/>
      <c r="R191" s="36"/>
      <c r="S191" s="36"/>
      <c r="T191" s="36"/>
      <c r="U191" s="36"/>
      <c r="V191" s="36"/>
      <c r="W191" s="36"/>
      <c r="X191" s="36"/>
      <c r="Y191" s="29"/>
      <c r="Z191" s="36"/>
      <c r="AA191" s="66"/>
      <c r="AB191" s="36"/>
      <c r="AC191" s="36"/>
      <c r="AD191" s="36"/>
      <c r="AE191" s="36"/>
      <c r="AF191" s="36"/>
      <c r="AG191" s="36"/>
      <c r="AH191" s="29"/>
      <c r="AI191" s="36"/>
      <c r="AJ191" s="29"/>
      <c r="AK191" s="36"/>
      <c r="AL191" s="36"/>
      <c r="AM191" s="36"/>
      <c r="AN191" s="29"/>
      <c r="AO191" s="36"/>
      <c r="AP191" s="29"/>
      <c r="AQ191" s="36"/>
      <c r="AR191" s="29"/>
      <c r="AS191" s="36"/>
      <c r="AT191" s="36"/>
      <c r="AU191" s="36"/>
      <c r="AV191" s="29"/>
      <c r="AW191" s="36"/>
      <c r="AX191" s="36"/>
      <c r="AY191" s="36"/>
      <c r="AZ191" s="29"/>
      <c r="BA191" s="36"/>
      <c r="BB191" s="36"/>
      <c r="BC191" s="36"/>
      <c r="BD191" s="36"/>
      <c r="BE191" s="36"/>
      <c r="BF191" s="36"/>
      <c r="BG191" s="36"/>
      <c r="BH191" s="36"/>
      <c r="BI191" s="36"/>
      <c r="BJ191" s="29"/>
      <c r="BK191" s="36"/>
      <c r="BL191" s="29"/>
      <c r="BM191" s="36"/>
      <c r="BN191" s="36"/>
      <c r="BO191" s="36"/>
      <c r="BP191" s="29"/>
      <c r="BQ191" s="36"/>
      <c r="BR191" s="29"/>
      <c r="BS191" s="36"/>
      <c r="BT191" s="36"/>
      <c r="BU191" s="36"/>
      <c r="BV191" s="36"/>
    </row>
    <row r="192" spans="1:74" s="86" customFormat="1" x14ac:dyDescent="0.25">
      <c r="A192" s="79">
        <v>190</v>
      </c>
      <c r="B192" s="79">
        <v>3</v>
      </c>
      <c r="C192" s="80" t="s">
        <v>648</v>
      </c>
      <c r="D192" s="40">
        <f>февраль!D192-март!E192</f>
        <v>3721.0798004347816</v>
      </c>
      <c r="E192" s="81">
        <f t="shared" si="2"/>
        <v>2814.3860000000004</v>
      </c>
      <c r="F192" s="82"/>
      <c r="G192" s="82"/>
      <c r="H192" s="82"/>
      <c r="I192" s="83">
        <v>605</v>
      </c>
      <c r="J192" s="82">
        <v>2756.7510000000002</v>
      </c>
      <c r="K192" s="82"/>
      <c r="L192" s="82"/>
      <c r="M192" s="82">
        <v>6.3E-2</v>
      </c>
      <c r="N192" s="82">
        <v>57.634999999999998</v>
      </c>
      <c r="O192" s="84"/>
      <c r="P192" s="82"/>
      <c r="Q192" s="84"/>
      <c r="R192" s="82"/>
      <c r="S192" s="82"/>
      <c r="T192" s="82"/>
      <c r="U192" s="82"/>
      <c r="V192" s="82"/>
      <c r="W192" s="82"/>
      <c r="X192" s="82"/>
      <c r="Y192" s="84"/>
      <c r="Z192" s="82"/>
      <c r="AA192" s="85"/>
      <c r="AB192" s="82"/>
      <c r="AC192" s="82"/>
      <c r="AD192" s="82"/>
      <c r="AE192" s="82"/>
      <c r="AF192" s="82"/>
      <c r="AG192" s="82"/>
      <c r="AH192" s="84"/>
      <c r="AI192" s="82"/>
      <c r="AJ192" s="84"/>
      <c r="AK192" s="82"/>
      <c r="AL192" s="82"/>
      <c r="AM192" s="82"/>
      <c r="AN192" s="84"/>
      <c r="AO192" s="82"/>
      <c r="AP192" s="84"/>
      <c r="AQ192" s="82"/>
      <c r="AR192" s="84"/>
      <c r="AS192" s="82"/>
      <c r="AT192" s="82"/>
      <c r="AU192" s="82"/>
      <c r="AV192" s="84"/>
      <c r="AW192" s="82"/>
      <c r="AX192" s="82"/>
      <c r="AY192" s="82"/>
      <c r="AZ192" s="84"/>
      <c r="BA192" s="82"/>
      <c r="BB192" s="82"/>
      <c r="BC192" s="82"/>
      <c r="BD192" s="82"/>
      <c r="BE192" s="82"/>
      <c r="BF192" s="82"/>
      <c r="BG192" s="82"/>
      <c r="BH192" s="82"/>
      <c r="BI192" s="82"/>
      <c r="BJ192" s="84"/>
      <c r="BK192" s="82"/>
      <c r="BL192" s="84"/>
      <c r="BM192" s="82"/>
      <c r="BN192" s="82"/>
      <c r="BO192" s="82"/>
      <c r="BP192" s="84"/>
      <c r="BQ192" s="82"/>
      <c r="BR192" s="84"/>
      <c r="BS192" s="82"/>
      <c r="BT192" s="82"/>
      <c r="BU192" s="82"/>
      <c r="BV192" s="82"/>
    </row>
    <row r="193" spans="1:74" x14ac:dyDescent="0.25">
      <c r="A193" s="16">
        <v>191</v>
      </c>
      <c r="B193" s="16">
        <v>2</v>
      </c>
      <c r="C193" s="31" t="s">
        <v>649</v>
      </c>
      <c r="D193" s="40">
        <f>февраль!D193-март!E193</f>
        <v>3498.9164925990335</v>
      </c>
      <c r="E193" s="40">
        <f t="shared" si="2"/>
        <v>0</v>
      </c>
      <c r="F193" s="36"/>
      <c r="G193" s="36"/>
      <c r="H193" s="36"/>
      <c r="I193" s="27"/>
      <c r="J193" s="36"/>
      <c r="K193" s="36"/>
      <c r="L193" s="36"/>
      <c r="M193" s="36"/>
      <c r="N193" s="36"/>
      <c r="O193" s="29"/>
      <c r="P193" s="36"/>
      <c r="Q193" s="29"/>
      <c r="R193" s="36"/>
      <c r="S193" s="36"/>
      <c r="T193" s="36"/>
      <c r="U193" s="36"/>
      <c r="V193" s="36"/>
      <c r="W193" s="36"/>
      <c r="X193" s="36"/>
      <c r="Y193" s="29"/>
      <c r="Z193" s="36"/>
      <c r="AA193" s="66"/>
      <c r="AB193" s="36"/>
      <c r="AC193" s="36"/>
      <c r="AD193" s="36"/>
      <c r="AE193" s="36"/>
      <c r="AF193" s="36"/>
      <c r="AG193" s="36"/>
      <c r="AH193" s="29"/>
      <c r="AI193" s="36"/>
      <c r="AJ193" s="29"/>
      <c r="AK193" s="36"/>
      <c r="AL193" s="36"/>
      <c r="AM193" s="36"/>
      <c r="AN193" s="29"/>
      <c r="AO193" s="36"/>
      <c r="AP193" s="29"/>
      <c r="AQ193" s="36"/>
      <c r="AR193" s="29"/>
      <c r="AS193" s="36"/>
      <c r="AT193" s="36"/>
      <c r="AU193" s="36"/>
      <c r="AV193" s="29"/>
      <c r="AW193" s="36"/>
      <c r="AX193" s="36"/>
      <c r="AY193" s="36"/>
      <c r="AZ193" s="29"/>
      <c r="BA193" s="36"/>
      <c r="BB193" s="36"/>
      <c r="BC193" s="36"/>
      <c r="BD193" s="36"/>
      <c r="BE193" s="36"/>
      <c r="BF193" s="36"/>
      <c r="BG193" s="36"/>
      <c r="BH193" s="36"/>
      <c r="BI193" s="36"/>
      <c r="BJ193" s="29"/>
      <c r="BK193" s="36"/>
      <c r="BL193" s="29"/>
      <c r="BM193" s="36"/>
      <c r="BN193" s="36"/>
      <c r="BO193" s="36"/>
      <c r="BP193" s="29"/>
      <c r="BQ193" s="36"/>
      <c r="BR193" s="29"/>
      <c r="BS193" s="36"/>
      <c r="BT193" s="36"/>
      <c r="BU193" s="36"/>
      <c r="BV193" s="36"/>
    </row>
    <row r="194" spans="1:74" s="86" customFormat="1" x14ac:dyDescent="0.25">
      <c r="A194" s="79">
        <v>192</v>
      </c>
      <c r="B194" s="79">
        <v>3</v>
      </c>
      <c r="C194" s="80" t="s">
        <v>650</v>
      </c>
      <c r="D194" s="40">
        <f>февраль!D194-март!E194</f>
        <v>300.38310624154587</v>
      </c>
      <c r="E194" s="81">
        <f t="shared" si="2"/>
        <v>7.7270000000000003</v>
      </c>
      <c r="F194" s="82"/>
      <c r="G194" s="82"/>
      <c r="H194" s="82"/>
      <c r="I194" s="83"/>
      <c r="J194" s="82"/>
      <c r="K194" s="82"/>
      <c r="L194" s="82"/>
      <c r="M194" s="82"/>
      <c r="N194" s="82"/>
      <c r="O194" s="84"/>
      <c r="P194" s="82"/>
      <c r="Q194" s="84"/>
      <c r="R194" s="82"/>
      <c r="S194" s="82"/>
      <c r="T194" s="82"/>
      <c r="U194" s="82">
        <v>4.0000000000000001E-3</v>
      </c>
      <c r="V194" s="82">
        <v>7.7270000000000003</v>
      </c>
      <c r="W194" s="82"/>
      <c r="X194" s="82"/>
      <c r="Y194" s="84"/>
      <c r="Z194" s="82"/>
      <c r="AA194" s="85"/>
      <c r="AB194" s="82"/>
      <c r="AC194" s="82"/>
      <c r="AD194" s="82"/>
      <c r="AE194" s="82"/>
      <c r="AF194" s="82"/>
      <c r="AG194" s="82"/>
      <c r="AH194" s="84"/>
      <c r="AI194" s="82"/>
      <c r="AJ194" s="84"/>
      <c r="AK194" s="82"/>
      <c r="AL194" s="82"/>
      <c r="AM194" s="82"/>
      <c r="AN194" s="84"/>
      <c r="AO194" s="82"/>
      <c r="AP194" s="84"/>
      <c r="AQ194" s="82"/>
      <c r="AR194" s="84"/>
      <c r="AS194" s="82"/>
      <c r="AT194" s="82"/>
      <c r="AU194" s="82"/>
      <c r="AV194" s="84"/>
      <c r="AW194" s="82"/>
      <c r="AX194" s="82"/>
      <c r="AY194" s="82"/>
      <c r="AZ194" s="84"/>
      <c r="BA194" s="82"/>
      <c r="BB194" s="82"/>
      <c r="BC194" s="82"/>
      <c r="BD194" s="82"/>
      <c r="BE194" s="82"/>
      <c r="BF194" s="82"/>
      <c r="BG194" s="82"/>
      <c r="BH194" s="82"/>
      <c r="BI194" s="82"/>
      <c r="BJ194" s="84"/>
      <c r="BK194" s="82"/>
      <c r="BL194" s="84"/>
      <c r="BM194" s="82"/>
      <c r="BN194" s="82"/>
      <c r="BO194" s="82"/>
      <c r="BP194" s="84"/>
      <c r="BQ194" s="82"/>
      <c r="BR194" s="84"/>
      <c r="BS194" s="82"/>
      <c r="BT194" s="82"/>
      <c r="BU194" s="82"/>
      <c r="BV194" s="82"/>
    </row>
    <row r="195" spans="1:74" x14ac:dyDescent="0.25">
      <c r="A195" s="16">
        <v>193</v>
      </c>
      <c r="B195" s="16">
        <v>3</v>
      </c>
      <c r="C195" s="31" t="s">
        <v>651</v>
      </c>
      <c r="D195" s="40">
        <f>февраль!D195-март!E195</f>
        <v>453.58063593236716</v>
      </c>
      <c r="E195" s="40">
        <f t="shared" si="2"/>
        <v>0</v>
      </c>
      <c r="F195" s="36"/>
      <c r="G195" s="36"/>
      <c r="H195" s="36"/>
      <c r="I195" s="27"/>
      <c r="J195" s="36"/>
      <c r="K195" s="36"/>
      <c r="L195" s="36"/>
      <c r="M195" s="36"/>
      <c r="N195" s="36"/>
      <c r="O195" s="29"/>
      <c r="P195" s="36"/>
      <c r="Q195" s="29"/>
      <c r="R195" s="36"/>
      <c r="S195" s="36"/>
      <c r="T195" s="36"/>
      <c r="U195" s="36"/>
      <c r="V195" s="36"/>
      <c r="W195" s="36"/>
      <c r="X195" s="36"/>
      <c r="Y195" s="29"/>
      <c r="Z195" s="36"/>
      <c r="AA195" s="66"/>
      <c r="AB195" s="36"/>
      <c r="AC195" s="36"/>
      <c r="AD195" s="36"/>
      <c r="AE195" s="36"/>
      <c r="AF195" s="36"/>
      <c r="AG195" s="36"/>
      <c r="AH195" s="29"/>
      <c r="AI195" s="36"/>
      <c r="AJ195" s="29"/>
      <c r="AK195" s="36"/>
      <c r="AL195" s="36"/>
      <c r="AM195" s="36"/>
      <c r="AN195" s="29"/>
      <c r="AO195" s="36"/>
      <c r="AP195" s="29"/>
      <c r="AQ195" s="36"/>
      <c r="AR195" s="29"/>
      <c r="AS195" s="36"/>
      <c r="AT195" s="36"/>
      <c r="AU195" s="36"/>
      <c r="AV195" s="29"/>
      <c r="AW195" s="36"/>
      <c r="AX195" s="36"/>
      <c r="AY195" s="36"/>
      <c r="AZ195" s="29"/>
      <c r="BA195" s="36"/>
      <c r="BB195" s="36"/>
      <c r="BC195" s="36"/>
      <c r="BD195" s="36"/>
      <c r="BE195" s="36"/>
      <c r="BF195" s="36"/>
      <c r="BG195" s="36"/>
      <c r="BH195" s="36"/>
      <c r="BI195" s="36"/>
      <c r="BJ195" s="29"/>
      <c r="BK195" s="36"/>
      <c r="BL195" s="29"/>
      <c r="BM195" s="36"/>
      <c r="BN195" s="36"/>
      <c r="BO195" s="36"/>
      <c r="BP195" s="29"/>
      <c r="BQ195" s="36"/>
      <c r="BR195" s="29"/>
      <c r="BS195" s="36"/>
      <c r="BT195" s="36"/>
      <c r="BU195" s="36"/>
      <c r="BV195" s="36"/>
    </row>
    <row r="196" spans="1:74" x14ac:dyDescent="0.25">
      <c r="A196" s="16">
        <v>194</v>
      </c>
      <c r="B196" s="16">
        <v>3</v>
      </c>
      <c r="C196" s="31" t="s">
        <v>924</v>
      </c>
      <c r="D196" s="40">
        <f>февраль!D196-март!E196</f>
        <v>389.51482710144921</v>
      </c>
      <c r="E196" s="40">
        <f t="shared" ref="E196:E259" si="3">G196+H196+J196+L196+N196+P196+R196+T196+V196+X196+Z196+AC196+AE196+AG196+AI196+AK196+AM196+AO196+AQ196+AS196+AU196+AW196+AY196+BA196+BC196+BE196+BG196+BI196+BK196+BM196+BO196+BQ196+BS196+BU196+BV196</f>
        <v>0</v>
      </c>
      <c r="F196" s="36"/>
      <c r="G196" s="36"/>
      <c r="H196" s="36"/>
      <c r="I196" s="27"/>
      <c r="J196" s="36"/>
      <c r="K196" s="36"/>
      <c r="L196" s="36"/>
      <c r="M196" s="36"/>
      <c r="N196" s="36"/>
      <c r="O196" s="29"/>
      <c r="P196" s="36"/>
      <c r="Q196" s="29"/>
      <c r="R196" s="36"/>
      <c r="S196" s="36"/>
      <c r="T196" s="36"/>
      <c r="U196" s="36"/>
      <c r="V196" s="36"/>
      <c r="W196" s="36"/>
      <c r="X196" s="36"/>
      <c r="Y196" s="29"/>
      <c r="Z196" s="36"/>
      <c r="AA196" s="66"/>
      <c r="AB196" s="36"/>
      <c r="AC196" s="36"/>
      <c r="AD196" s="36"/>
      <c r="AE196" s="36"/>
      <c r="AF196" s="36"/>
      <c r="AG196" s="36"/>
      <c r="AH196" s="29"/>
      <c r="AI196" s="36"/>
      <c r="AJ196" s="29"/>
      <c r="AK196" s="36"/>
      <c r="AL196" s="36"/>
      <c r="AM196" s="36"/>
      <c r="AN196" s="29"/>
      <c r="AO196" s="36"/>
      <c r="AP196" s="29"/>
      <c r="AQ196" s="36"/>
      <c r="AR196" s="29"/>
      <c r="AS196" s="36"/>
      <c r="AT196" s="36"/>
      <c r="AU196" s="36"/>
      <c r="AV196" s="29"/>
      <c r="AW196" s="36"/>
      <c r="AX196" s="36"/>
      <c r="AY196" s="36"/>
      <c r="AZ196" s="29"/>
      <c r="BA196" s="36"/>
      <c r="BB196" s="36"/>
      <c r="BC196" s="36"/>
      <c r="BD196" s="36"/>
      <c r="BE196" s="36"/>
      <c r="BF196" s="36"/>
      <c r="BG196" s="36"/>
      <c r="BH196" s="36"/>
      <c r="BI196" s="36"/>
      <c r="BJ196" s="29"/>
      <c r="BK196" s="36"/>
      <c r="BL196" s="29"/>
      <c r="BM196" s="36"/>
      <c r="BN196" s="36"/>
      <c r="BO196" s="36"/>
      <c r="BP196" s="29"/>
      <c r="BQ196" s="36"/>
      <c r="BR196" s="29"/>
      <c r="BS196" s="36"/>
      <c r="BT196" s="36"/>
      <c r="BU196" s="36"/>
      <c r="BV196" s="36"/>
    </row>
    <row r="197" spans="1:74" x14ac:dyDescent="0.25">
      <c r="A197" s="16">
        <v>195</v>
      </c>
      <c r="B197" s="16">
        <v>3</v>
      </c>
      <c r="C197" s="31" t="s">
        <v>652</v>
      </c>
      <c r="D197" s="40">
        <f>февраль!D197-март!E197</f>
        <v>3896.7039441159418</v>
      </c>
      <c r="E197" s="40">
        <f t="shared" si="3"/>
        <v>0</v>
      </c>
      <c r="F197" s="36"/>
      <c r="G197" s="36"/>
      <c r="H197" s="36"/>
      <c r="I197" s="27"/>
      <c r="J197" s="36"/>
      <c r="K197" s="36"/>
      <c r="L197" s="36"/>
      <c r="M197" s="36"/>
      <c r="N197" s="36"/>
      <c r="O197" s="29"/>
      <c r="P197" s="36"/>
      <c r="Q197" s="29"/>
      <c r="R197" s="36"/>
      <c r="S197" s="36"/>
      <c r="T197" s="36"/>
      <c r="U197" s="36"/>
      <c r="V197" s="36"/>
      <c r="W197" s="36"/>
      <c r="X197" s="36"/>
      <c r="Y197" s="29"/>
      <c r="Z197" s="36"/>
      <c r="AA197" s="66"/>
      <c r="AB197" s="36"/>
      <c r="AC197" s="36"/>
      <c r="AD197" s="36"/>
      <c r="AE197" s="36"/>
      <c r="AF197" s="36"/>
      <c r="AG197" s="36"/>
      <c r="AH197" s="29"/>
      <c r="AI197" s="36"/>
      <c r="AJ197" s="29"/>
      <c r="AK197" s="36"/>
      <c r="AL197" s="36"/>
      <c r="AM197" s="36"/>
      <c r="AN197" s="29"/>
      <c r="AO197" s="36"/>
      <c r="AP197" s="29"/>
      <c r="AQ197" s="36"/>
      <c r="AR197" s="29"/>
      <c r="AS197" s="36"/>
      <c r="AT197" s="36"/>
      <c r="AU197" s="36"/>
      <c r="AV197" s="29"/>
      <c r="AW197" s="36"/>
      <c r="AX197" s="36"/>
      <c r="AY197" s="36"/>
      <c r="AZ197" s="29"/>
      <c r="BA197" s="36"/>
      <c r="BB197" s="36"/>
      <c r="BC197" s="36"/>
      <c r="BD197" s="36"/>
      <c r="BE197" s="36"/>
      <c r="BF197" s="36"/>
      <c r="BG197" s="36"/>
      <c r="BH197" s="36"/>
      <c r="BI197" s="36"/>
      <c r="BJ197" s="29"/>
      <c r="BK197" s="36"/>
      <c r="BL197" s="29"/>
      <c r="BM197" s="36"/>
      <c r="BN197" s="36"/>
      <c r="BO197" s="36"/>
      <c r="BP197" s="29"/>
      <c r="BQ197" s="36"/>
      <c r="BR197" s="29"/>
      <c r="BS197" s="36"/>
      <c r="BT197" s="36"/>
      <c r="BU197" s="36"/>
      <c r="BV197" s="36"/>
    </row>
    <row r="198" spans="1:74" x14ac:dyDescent="0.25">
      <c r="A198" s="16">
        <v>196</v>
      </c>
      <c r="B198" s="16">
        <v>3</v>
      </c>
      <c r="C198" s="31" t="s">
        <v>653</v>
      </c>
      <c r="D198" s="40">
        <f>февраль!D198-март!E198</f>
        <v>325.5596643864734</v>
      </c>
      <c r="E198" s="40">
        <f t="shared" si="3"/>
        <v>0</v>
      </c>
      <c r="F198" s="36"/>
      <c r="G198" s="36"/>
      <c r="H198" s="36"/>
      <c r="I198" s="27"/>
      <c r="J198" s="36"/>
      <c r="K198" s="36"/>
      <c r="L198" s="36"/>
      <c r="M198" s="36"/>
      <c r="N198" s="36"/>
      <c r="O198" s="29"/>
      <c r="P198" s="36"/>
      <c r="Q198" s="29"/>
      <c r="R198" s="36"/>
      <c r="S198" s="36"/>
      <c r="T198" s="36"/>
      <c r="U198" s="36"/>
      <c r="V198" s="36"/>
      <c r="W198" s="36"/>
      <c r="X198" s="36"/>
      <c r="Y198" s="29"/>
      <c r="Z198" s="36"/>
      <c r="AA198" s="66"/>
      <c r="AB198" s="36"/>
      <c r="AC198" s="36"/>
      <c r="AD198" s="36"/>
      <c r="AE198" s="36"/>
      <c r="AF198" s="36"/>
      <c r="AG198" s="36"/>
      <c r="AH198" s="29"/>
      <c r="AI198" s="36"/>
      <c r="AJ198" s="29"/>
      <c r="AK198" s="36"/>
      <c r="AL198" s="36"/>
      <c r="AM198" s="36"/>
      <c r="AN198" s="29"/>
      <c r="AO198" s="36"/>
      <c r="AP198" s="29"/>
      <c r="AQ198" s="36"/>
      <c r="AR198" s="29"/>
      <c r="AS198" s="36"/>
      <c r="AT198" s="36"/>
      <c r="AU198" s="36"/>
      <c r="AV198" s="29"/>
      <c r="AW198" s="36"/>
      <c r="AX198" s="36"/>
      <c r="AY198" s="36"/>
      <c r="AZ198" s="29"/>
      <c r="BA198" s="36"/>
      <c r="BB198" s="36"/>
      <c r="BC198" s="36"/>
      <c r="BD198" s="36"/>
      <c r="BE198" s="36"/>
      <c r="BF198" s="36"/>
      <c r="BG198" s="36"/>
      <c r="BH198" s="36"/>
      <c r="BI198" s="36"/>
      <c r="BJ198" s="29"/>
      <c r="BK198" s="36"/>
      <c r="BL198" s="29"/>
      <c r="BM198" s="36"/>
      <c r="BN198" s="36"/>
      <c r="BO198" s="36"/>
      <c r="BP198" s="29"/>
      <c r="BQ198" s="36"/>
      <c r="BR198" s="29"/>
      <c r="BS198" s="36"/>
      <c r="BT198" s="36"/>
      <c r="BU198" s="36"/>
      <c r="BV198" s="36"/>
    </row>
    <row r="199" spans="1:74" x14ac:dyDescent="0.25">
      <c r="A199" s="16">
        <v>197</v>
      </c>
      <c r="B199" s="16">
        <v>3</v>
      </c>
      <c r="C199" s="31" t="s">
        <v>654</v>
      </c>
      <c r="D199" s="40">
        <f>февраль!D199-март!E199</f>
        <v>280.23538180676326</v>
      </c>
      <c r="E199" s="40">
        <f t="shared" si="3"/>
        <v>0</v>
      </c>
      <c r="F199" s="36"/>
      <c r="G199" s="36"/>
      <c r="H199" s="36"/>
      <c r="I199" s="27"/>
      <c r="J199" s="36"/>
      <c r="K199" s="36"/>
      <c r="L199" s="36"/>
      <c r="M199" s="36"/>
      <c r="N199" s="36"/>
      <c r="O199" s="29"/>
      <c r="P199" s="36"/>
      <c r="Q199" s="29"/>
      <c r="R199" s="36"/>
      <c r="S199" s="36"/>
      <c r="T199" s="36"/>
      <c r="U199" s="36"/>
      <c r="V199" s="36"/>
      <c r="W199" s="36"/>
      <c r="X199" s="36"/>
      <c r="Y199" s="29"/>
      <c r="Z199" s="36"/>
      <c r="AA199" s="66"/>
      <c r="AB199" s="36"/>
      <c r="AC199" s="36"/>
      <c r="AD199" s="36"/>
      <c r="AE199" s="36"/>
      <c r="AF199" s="36"/>
      <c r="AG199" s="36"/>
      <c r="AH199" s="29"/>
      <c r="AI199" s="36"/>
      <c r="AJ199" s="29"/>
      <c r="AK199" s="36"/>
      <c r="AL199" s="36"/>
      <c r="AM199" s="36"/>
      <c r="AN199" s="29"/>
      <c r="AO199" s="36"/>
      <c r="AP199" s="29"/>
      <c r="AQ199" s="36"/>
      <c r="AR199" s="29"/>
      <c r="AS199" s="36"/>
      <c r="AT199" s="36"/>
      <c r="AU199" s="36"/>
      <c r="AV199" s="29"/>
      <c r="AW199" s="36"/>
      <c r="AX199" s="36"/>
      <c r="AY199" s="36"/>
      <c r="AZ199" s="29"/>
      <c r="BA199" s="36"/>
      <c r="BB199" s="36"/>
      <c r="BC199" s="36"/>
      <c r="BD199" s="36"/>
      <c r="BE199" s="36"/>
      <c r="BF199" s="36"/>
      <c r="BG199" s="36"/>
      <c r="BH199" s="36"/>
      <c r="BI199" s="36"/>
      <c r="BJ199" s="29"/>
      <c r="BK199" s="36"/>
      <c r="BL199" s="29"/>
      <c r="BM199" s="36"/>
      <c r="BN199" s="36"/>
      <c r="BO199" s="36"/>
      <c r="BP199" s="29"/>
      <c r="BQ199" s="36"/>
      <c r="BR199" s="29"/>
      <c r="BS199" s="36"/>
      <c r="BT199" s="36"/>
      <c r="BU199" s="36"/>
      <c r="BV199" s="36"/>
    </row>
    <row r="200" spans="1:74" x14ac:dyDescent="0.25">
      <c r="A200" s="16">
        <v>198</v>
      </c>
      <c r="B200" s="16">
        <v>3</v>
      </c>
      <c r="C200" s="31" t="s">
        <v>655</v>
      </c>
      <c r="D200" s="40">
        <f>февраль!D200-март!E200</f>
        <v>270.0114113236715</v>
      </c>
      <c r="E200" s="40">
        <f t="shared" si="3"/>
        <v>0</v>
      </c>
      <c r="F200" s="36"/>
      <c r="G200" s="36"/>
      <c r="H200" s="36"/>
      <c r="I200" s="27"/>
      <c r="J200" s="36"/>
      <c r="K200" s="36"/>
      <c r="L200" s="36"/>
      <c r="M200" s="36"/>
      <c r="N200" s="36"/>
      <c r="O200" s="29"/>
      <c r="P200" s="36"/>
      <c r="Q200" s="29"/>
      <c r="R200" s="36"/>
      <c r="S200" s="36"/>
      <c r="T200" s="36"/>
      <c r="U200" s="36"/>
      <c r="V200" s="36"/>
      <c r="W200" s="36"/>
      <c r="X200" s="36"/>
      <c r="Y200" s="29"/>
      <c r="Z200" s="36"/>
      <c r="AA200" s="66"/>
      <c r="AB200" s="36"/>
      <c r="AC200" s="36"/>
      <c r="AD200" s="36"/>
      <c r="AE200" s="36"/>
      <c r="AF200" s="36"/>
      <c r="AG200" s="36"/>
      <c r="AH200" s="29"/>
      <c r="AI200" s="36"/>
      <c r="AJ200" s="29"/>
      <c r="AK200" s="36"/>
      <c r="AL200" s="36"/>
      <c r="AM200" s="36"/>
      <c r="AN200" s="29"/>
      <c r="AO200" s="36"/>
      <c r="AP200" s="29"/>
      <c r="AQ200" s="36"/>
      <c r="AR200" s="29"/>
      <c r="AS200" s="36"/>
      <c r="AT200" s="36"/>
      <c r="AU200" s="36"/>
      <c r="AV200" s="29"/>
      <c r="AW200" s="36"/>
      <c r="AX200" s="36"/>
      <c r="AY200" s="36"/>
      <c r="AZ200" s="29"/>
      <c r="BA200" s="36"/>
      <c r="BB200" s="36"/>
      <c r="BC200" s="36"/>
      <c r="BD200" s="36"/>
      <c r="BE200" s="36"/>
      <c r="BF200" s="36"/>
      <c r="BG200" s="36"/>
      <c r="BH200" s="36"/>
      <c r="BI200" s="36"/>
      <c r="BJ200" s="29"/>
      <c r="BK200" s="36"/>
      <c r="BL200" s="29"/>
      <c r="BM200" s="36"/>
      <c r="BN200" s="36"/>
      <c r="BO200" s="36"/>
      <c r="BP200" s="29"/>
      <c r="BQ200" s="36"/>
      <c r="BR200" s="29"/>
      <c r="BS200" s="36"/>
      <c r="BT200" s="36"/>
      <c r="BU200" s="36"/>
      <c r="BV200" s="36"/>
    </row>
    <row r="201" spans="1:74" x14ac:dyDescent="0.25">
      <c r="A201" s="16">
        <v>199</v>
      </c>
      <c r="B201" s="16">
        <v>3</v>
      </c>
      <c r="C201" s="31" t="s">
        <v>656</v>
      </c>
      <c r="D201" s="40">
        <f>февраль!D201-март!E201</f>
        <v>526.97942239613519</v>
      </c>
      <c r="E201" s="40">
        <f t="shared" si="3"/>
        <v>0</v>
      </c>
      <c r="F201" s="36"/>
      <c r="G201" s="36"/>
      <c r="H201" s="36"/>
      <c r="I201" s="27"/>
      <c r="J201" s="36"/>
      <c r="K201" s="36"/>
      <c r="L201" s="36"/>
      <c r="M201" s="36"/>
      <c r="N201" s="36"/>
      <c r="O201" s="29"/>
      <c r="P201" s="36"/>
      <c r="Q201" s="29"/>
      <c r="R201" s="36"/>
      <c r="S201" s="36"/>
      <c r="T201" s="36"/>
      <c r="U201" s="36"/>
      <c r="V201" s="36"/>
      <c r="W201" s="36"/>
      <c r="X201" s="36"/>
      <c r="Y201" s="29"/>
      <c r="Z201" s="36"/>
      <c r="AA201" s="66"/>
      <c r="AB201" s="36"/>
      <c r="AC201" s="36"/>
      <c r="AD201" s="36"/>
      <c r="AE201" s="36"/>
      <c r="AF201" s="36"/>
      <c r="AG201" s="36"/>
      <c r="AH201" s="29"/>
      <c r="AI201" s="36"/>
      <c r="AJ201" s="29"/>
      <c r="AK201" s="36"/>
      <c r="AL201" s="36"/>
      <c r="AM201" s="36"/>
      <c r="AN201" s="29"/>
      <c r="AO201" s="36"/>
      <c r="AP201" s="29"/>
      <c r="AQ201" s="36"/>
      <c r="AR201" s="29"/>
      <c r="AS201" s="36"/>
      <c r="AT201" s="36"/>
      <c r="AU201" s="36"/>
      <c r="AV201" s="29"/>
      <c r="AW201" s="36"/>
      <c r="AX201" s="36"/>
      <c r="AY201" s="36"/>
      <c r="AZ201" s="29"/>
      <c r="BA201" s="36"/>
      <c r="BB201" s="36"/>
      <c r="BC201" s="36"/>
      <c r="BD201" s="36"/>
      <c r="BE201" s="36"/>
      <c r="BF201" s="36"/>
      <c r="BG201" s="36"/>
      <c r="BH201" s="36"/>
      <c r="BI201" s="36"/>
      <c r="BJ201" s="29"/>
      <c r="BK201" s="36"/>
      <c r="BL201" s="29"/>
      <c r="BM201" s="36"/>
      <c r="BN201" s="36"/>
      <c r="BO201" s="36"/>
      <c r="BP201" s="29"/>
      <c r="BQ201" s="36"/>
      <c r="BR201" s="29"/>
      <c r="BS201" s="36"/>
      <c r="BT201" s="36"/>
      <c r="BU201" s="36"/>
      <c r="BV201" s="36"/>
    </row>
    <row r="202" spans="1:74" x14ac:dyDescent="0.25">
      <c r="A202" s="16">
        <v>200</v>
      </c>
      <c r="B202" s="16">
        <v>2</v>
      </c>
      <c r="C202" s="31" t="s">
        <v>657</v>
      </c>
      <c r="D202" s="40">
        <f>февраль!D202-март!E202</f>
        <v>73.171415120772949</v>
      </c>
      <c r="E202" s="40">
        <f t="shared" si="3"/>
        <v>0</v>
      </c>
      <c r="F202" s="36"/>
      <c r="G202" s="36"/>
      <c r="H202" s="36"/>
      <c r="I202" s="27"/>
      <c r="J202" s="36"/>
      <c r="K202" s="36"/>
      <c r="L202" s="36"/>
      <c r="M202" s="36"/>
      <c r="N202" s="36"/>
      <c r="O202" s="29"/>
      <c r="P202" s="36"/>
      <c r="Q202" s="29"/>
      <c r="R202" s="36"/>
      <c r="S202" s="36"/>
      <c r="T202" s="36"/>
      <c r="U202" s="36"/>
      <c r="V202" s="36"/>
      <c r="W202" s="36"/>
      <c r="X202" s="36"/>
      <c r="Y202" s="29"/>
      <c r="Z202" s="36"/>
      <c r="AA202" s="66"/>
      <c r="AB202" s="36"/>
      <c r="AC202" s="36"/>
      <c r="AD202" s="36"/>
      <c r="AE202" s="36"/>
      <c r="AF202" s="36"/>
      <c r="AG202" s="36"/>
      <c r="AH202" s="29"/>
      <c r="AI202" s="36"/>
      <c r="AJ202" s="29"/>
      <c r="AK202" s="36"/>
      <c r="AL202" s="36"/>
      <c r="AM202" s="36"/>
      <c r="AN202" s="29"/>
      <c r="AO202" s="36"/>
      <c r="AP202" s="29"/>
      <c r="AQ202" s="36"/>
      <c r="AR202" s="29"/>
      <c r="AS202" s="36"/>
      <c r="AT202" s="36"/>
      <c r="AU202" s="36"/>
      <c r="AV202" s="29"/>
      <c r="AW202" s="36"/>
      <c r="AX202" s="36"/>
      <c r="AY202" s="36"/>
      <c r="AZ202" s="29"/>
      <c r="BA202" s="36"/>
      <c r="BB202" s="36"/>
      <c r="BC202" s="36"/>
      <c r="BD202" s="36"/>
      <c r="BE202" s="36"/>
      <c r="BF202" s="36"/>
      <c r="BG202" s="36"/>
      <c r="BH202" s="36"/>
      <c r="BI202" s="36"/>
      <c r="BJ202" s="29"/>
      <c r="BK202" s="36"/>
      <c r="BL202" s="29"/>
      <c r="BM202" s="36"/>
      <c r="BN202" s="36"/>
      <c r="BO202" s="36"/>
      <c r="BP202" s="29"/>
      <c r="BQ202" s="36"/>
      <c r="BR202" s="29"/>
      <c r="BS202" s="36"/>
      <c r="BT202" s="36"/>
      <c r="BU202" s="36"/>
      <c r="BV202" s="36"/>
    </row>
    <row r="203" spans="1:74" x14ac:dyDescent="0.25">
      <c r="A203" s="16">
        <v>201</v>
      </c>
      <c r="B203" s="16">
        <v>2</v>
      </c>
      <c r="C203" s="31" t="s">
        <v>658</v>
      </c>
      <c r="D203" s="40">
        <f>февраль!D203-март!E203</f>
        <v>136.94355565217393</v>
      </c>
      <c r="E203" s="40">
        <f t="shared" si="3"/>
        <v>0</v>
      </c>
      <c r="F203" s="36"/>
      <c r="G203" s="36"/>
      <c r="H203" s="36"/>
      <c r="I203" s="27"/>
      <c r="J203" s="36"/>
      <c r="K203" s="36"/>
      <c r="L203" s="36"/>
      <c r="M203" s="36"/>
      <c r="N203" s="36"/>
      <c r="O203" s="29"/>
      <c r="P203" s="36"/>
      <c r="Q203" s="29"/>
      <c r="R203" s="36"/>
      <c r="S203" s="36"/>
      <c r="T203" s="36"/>
      <c r="U203" s="36"/>
      <c r="V203" s="36"/>
      <c r="W203" s="36"/>
      <c r="X203" s="36"/>
      <c r="Y203" s="29"/>
      <c r="Z203" s="36"/>
      <c r="AA203" s="66"/>
      <c r="AB203" s="36"/>
      <c r="AC203" s="36"/>
      <c r="AD203" s="36"/>
      <c r="AE203" s="36"/>
      <c r="AF203" s="36"/>
      <c r="AG203" s="36"/>
      <c r="AH203" s="29"/>
      <c r="AI203" s="36"/>
      <c r="AJ203" s="29"/>
      <c r="AK203" s="36"/>
      <c r="AL203" s="36"/>
      <c r="AM203" s="36"/>
      <c r="AN203" s="29"/>
      <c r="AO203" s="36"/>
      <c r="AP203" s="29"/>
      <c r="AQ203" s="36"/>
      <c r="AR203" s="29"/>
      <c r="AS203" s="36"/>
      <c r="AT203" s="36"/>
      <c r="AU203" s="36"/>
      <c r="AV203" s="29"/>
      <c r="AW203" s="36"/>
      <c r="AX203" s="36"/>
      <c r="AY203" s="36"/>
      <c r="AZ203" s="29"/>
      <c r="BA203" s="36"/>
      <c r="BB203" s="36"/>
      <c r="BC203" s="36"/>
      <c r="BD203" s="36"/>
      <c r="BE203" s="36"/>
      <c r="BF203" s="36"/>
      <c r="BG203" s="36"/>
      <c r="BH203" s="36"/>
      <c r="BI203" s="36"/>
      <c r="BJ203" s="29"/>
      <c r="BK203" s="36"/>
      <c r="BL203" s="29"/>
      <c r="BM203" s="36"/>
      <c r="BN203" s="36"/>
      <c r="BO203" s="36"/>
      <c r="BP203" s="29"/>
      <c r="BQ203" s="36"/>
      <c r="BR203" s="29"/>
      <c r="BS203" s="36"/>
      <c r="BT203" s="36"/>
      <c r="BU203" s="36"/>
      <c r="BV203" s="36"/>
    </row>
    <row r="204" spans="1:74" x14ac:dyDescent="0.25">
      <c r="A204" s="16">
        <v>202</v>
      </c>
      <c r="B204" s="16">
        <v>2</v>
      </c>
      <c r="C204" s="31" t="s">
        <v>659</v>
      </c>
      <c r="D204" s="40">
        <f>февраль!D204-март!E204</f>
        <v>289.98827196135267</v>
      </c>
      <c r="E204" s="40">
        <f t="shared" si="3"/>
        <v>0</v>
      </c>
      <c r="F204" s="36"/>
      <c r="G204" s="36"/>
      <c r="H204" s="36"/>
      <c r="I204" s="27"/>
      <c r="J204" s="36"/>
      <c r="K204" s="36"/>
      <c r="L204" s="36"/>
      <c r="M204" s="36"/>
      <c r="N204" s="36"/>
      <c r="O204" s="29"/>
      <c r="P204" s="36"/>
      <c r="Q204" s="29"/>
      <c r="R204" s="36"/>
      <c r="S204" s="36"/>
      <c r="T204" s="36"/>
      <c r="U204" s="36"/>
      <c r="V204" s="36"/>
      <c r="W204" s="36"/>
      <c r="X204" s="36"/>
      <c r="Y204" s="29"/>
      <c r="Z204" s="36"/>
      <c r="AA204" s="66"/>
      <c r="AB204" s="36"/>
      <c r="AC204" s="36"/>
      <c r="AD204" s="36"/>
      <c r="AE204" s="36"/>
      <c r="AF204" s="36"/>
      <c r="AG204" s="36"/>
      <c r="AH204" s="29"/>
      <c r="AI204" s="36"/>
      <c r="AJ204" s="29"/>
      <c r="AK204" s="36"/>
      <c r="AL204" s="36"/>
      <c r="AM204" s="36"/>
      <c r="AN204" s="29"/>
      <c r="AO204" s="36"/>
      <c r="AP204" s="29"/>
      <c r="AQ204" s="36"/>
      <c r="AR204" s="29"/>
      <c r="AS204" s="36"/>
      <c r="AT204" s="36"/>
      <c r="AU204" s="36"/>
      <c r="AV204" s="29"/>
      <c r="AW204" s="36"/>
      <c r="AX204" s="36"/>
      <c r="AY204" s="36"/>
      <c r="AZ204" s="29"/>
      <c r="BA204" s="36"/>
      <c r="BB204" s="36"/>
      <c r="BC204" s="36"/>
      <c r="BD204" s="36"/>
      <c r="BE204" s="36"/>
      <c r="BF204" s="36"/>
      <c r="BG204" s="36"/>
      <c r="BH204" s="36"/>
      <c r="BI204" s="36"/>
      <c r="BJ204" s="29"/>
      <c r="BK204" s="36"/>
      <c r="BL204" s="29"/>
      <c r="BM204" s="36"/>
      <c r="BN204" s="36"/>
      <c r="BO204" s="36"/>
      <c r="BP204" s="29"/>
      <c r="BQ204" s="36"/>
      <c r="BR204" s="29"/>
      <c r="BS204" s="36"/>
      <c r="BT204" s="36"/>
      <c r="BU204" s="36"/>
      <c r="BV204" s="36"/>
    </row>
    <row r="205" spans="1:74" x14ac:dyDescent="0.25">
      <c r="A205" s="16">
        <v>203</v>
      </c>
      <c r="B205" s="16">
        <v>2</v>
      </c>
      <c r="C205" s="31" t="s">
        <v>660</v>
      </c>
      <c r="D205" s="40">
        <f>февраль!D205-март!E205</f>
        <v>476.83974995169075</v>
      </c>
      <c r="E205" s="40">
        <f t="shared" si="3"/>
        <v>0</v>
      </c>
      <c r="F205" s="36"/>
      <c r="G205" s="36"/>
      <c r="H205" s="36"/>
      <c r="I205" s="27"/>
      <c r="J205" s="36"/>
      <c r="K205" s="36"/>
      <c r="L205" s="36"/>
      <c r="M205" s="36"/>
      <c r="N205" s="36"/>
      <c r="O205" s="29"/>
      <c r="P205" s="36"/>
      <c r="Q205" s="29"/>
      <c r="R205" s="36"/>
      <c r="S205" s="36"/>
      <c r="T205" s="36"/>
      <c r="U205" s="36"/>
      <c r="V205" s="36"/>
      <c r="W205" s="36"/>
      <c r="X205" s="36"/>
      <c r="Y205" s="29"/>
      <c r="Z205" s="36"/>
      <c r="AA205" s="66"/>
      <c r="AB205" s="36"/>
      <c r="AC205" s="36"/>
      <c r="AD205" s="36"/>
      <c r="AE205" s="36"/>
      <c r="AF205" s="36"/>
      <c r="AG205" s="36"/>
      <c r="AH205" s="29"/>
      <c r="AI205" s="36"/>
      <c r="AJ205" s="29"/>
      <c r="AK205" s="36"/>
      <c r="AL205" s="36"/>
      <c r="AM205" s="36"/>
      <c r="AN205" s="29"/>
      <c r="AO205" s="36"/>
      <c r="AP205" s="29"/>
      <c r="AQ205" s="36"/>
      <c r="AR205" s="29"/>
      <c r="AS205" s="36"/>
      <c r="AT205" s="36"/>
      <c r="AU205" s="36"/>
      <c r="AV205" s="29"/>
      <c r="AW205" s="36"/>
      <c r="AX205" s="36"/>
      <c r="AY205" s="36"/>
      <c r="AZ205" s="29"/>
      <c r="BA205" s="36"/>
      <c r="BB205" s="36"/>
      <c r="BC205" s="36"/>
      <c r="BD205" s="36"/>
      <c r="BE205" s="36"/>
      <c r="BF205" s="36"/>
      <c r="BG205" s="36"/>
      <c r="BH205" s="36"/>
      <c r="BI205" s="36"/>
      <c r="BJ205" s="29"/>
      <c r="BK205" s="36"/>
      <c r="BL205" s="29"/>
      <c r="BM205" s="36"/>
      <c r="BN205" s="36"/>
      <c r="BO205" s="36"/>
      <c r="BP205" s="29"/>
      <c r="BQ205" s="36"/>
      <c r="BR205" s="29"/>
      <c r="BS205" s="36"/>
      <c r="BT205" s="36"/>
      <c r="BU205" s="36"/>
      <c r="BV205" s="36"/>
    </row>
    <row r="206" spans="1:74" x14ac:dyDescent="0.25">
      <c r="A206" s="16">
        <v>204</v>
      </c>
      <c r="B206" s="16">
        <v>1</v>
      </c>
      <c r="C206" s="31" t="s">
        <v>661</v>
      </c>
      <c r="D206" s="40">
        <f>февраль!D206-март!E206</f>
        <v>-325.32383513043476</v>
      </c>
      <c r="E206" s="40">
        <f t="shared" si="3"/>
        <v>0</v>
      </c>
      <c r="F206" s="36"/>
      <c r="G206" s="36"/>
      <c r="H206" s="36"/>
      <c r="I206" s="27"/>
      <c r="J206" s="36"/>
      <c r="K206" s="36"/>
      <c r="L206" s="36"/>
      <c r="M206" s="36"/>
      <c r="N206" s="36"/>
      <c r="O206" s="29"/>
      <c r="P206" s="36"/>
      <c r="Q206" s="29"/>
      <c r="R206" s="36"/>
      <c r="S206" s="36"/>
      <c r="T206" s="36"/>
      <c r="U206" s="36"/>
      <c r="V206" s="36"/>
      <c r="W206" s="36"/>
      <c r="X206" s="36"/>
      <c r="Y206" s="29"/>
      <c r="Z206" s="36"/>
      <c r="AA206" s="66"/>
      <c r="AB206" s="36"/>
      <c r="AC206" s="36"/>
      <c r="AD206" s="36"/>
      <c r="AE206" s="36"/>
      <c r="AF206" s="36"/>
      <c r="AG206" s="36"/>
      <c r="AH206" s="29"/>
      <c r="AI206" s="36"/>
      <c r="AJ206" s="29"/>
      <c r="AK206" s="36"/>
      <c r="AL206" s="36"/>
      <c r="AM206" s="36"/>
      <c r="AN206" s="29"/>
      <c r="AO206" s="36"/>
      <c r="AP206" s="29"/>
      <c r="AQ206" s="36"/>
      <c r="AR206" s="29"/>
      <c r="AS206" s="36"/>
      <c r="AT206" s="36"/>
      <c r="AU206" s="36"/>
      <c r="AV206" s="29"/>
      <c r="AW206" s="36"/>
      <c r="AX206" s="36"/>
      <c r="AY206" s="36"/>
      <c r="AZ206" s="29"/>
      <c r="BA206" s="36"/>
      <c r="BB206" s="36"/>
      <c r="BC206" s="36"/>
      <c r="BD206" s="36"/>
      <c r="BE206" s="36"/>
      <c r="BF206" s="36"/>
      <c r="BG206" s="36"/>
      <c r="BH206" s="36"/>
      <c r="BI206" s="36"/>
      <c r="BJ206" s="29"/>
      <c r="BK206" s="36"/>
      <c r="BL206" s="29"/>
      <c r="BM206" s="36"/>
      <c r="BN206" s="36"/>
      <c r="BO206" s="36"/>
      <c r="BP206" s="29"/>
      <c r="BQ206" s="36"/>
      <c r="BR206" s="29"/>
      <c r="BS206" s="36"/>
      <c r="BT206" s="36"/>
      <c r="BU206" s="36"/>
      <c r="BV206" s="36"/>
    </row>
    <row r="207" spans="1:74" x14ac:dyDescent="0.25">
      <c r="A207" s="16">
        <v>205</v>
      </c>
      <c r="B207" s="16">
        <v>1</v>
      </c>
      <c r="C207" s="31" t="s">
        <v>662</v>
      </c>
      <c r="D207" s="40">
        <f>февраль!D207-март!E207</f>
        <v>998.87126464734308</v>
      </c>
      <c r="E207" s="40">
        <f t="shared" si="3"/>
        <v>0</v>
      </c>
      <c r="F207" s="36"/>
      <c r="G207" s="36"/>
      <c r="H207" s="36"/>
      <c r="I207" s="27"/>
      <c r="J207" s="36"/>
      <c r="K207" s="36"/>
      <c r="L207" s="36"/>
      <c r="M207" s="36"/>
      <c r="N207" s="36"/>
      <c r="O207" s="29"/>
      <c r="P207" s="36"/>
      <c r="Q207" s="29"/>
      <c r="R207" s="36"/>
      <c r="S207" s="36"/>
      <c r="T207" s="36"/>
      <c r="U207" s="36"/>
      <c r="V207" s="36"/>
      <c r="W207" s="36"/>
      <c r="X207" s="36"/>
      <c r="Y207" s="29"/>
      <c r="Z207" s="36"/>
      <c r="AA207" s="66"/>
      <c r="AB207" s="36"/>
      <c r="AC207" s="36"/>
      <c r="AD207" s="36"/>
      <c r="AE207" s="36"/>
      <c r="AF207" s="36"/>
      <c r="AG207" s="36"/>
      <c r="AH207" s="29"/>
      <c r="AI207" s="36"/>
      <c r="AJ207" s="29"/>
      <c r="AK207" s="36"/>
      <c r="AL207" s="36"/>
      <c r="AM207" s="36"/>
      <c r="AN207" s="29"/>
      <c r="AO207" s="36"/>
      <c r="AP207" s="29"/>
      <c r="AQ207" s="36"/>
      <c r="AR207" s="29"/>
      <c r="AS207" s="36"/>
      <c r="AT207" s="36"/>
      <c r="AU207" s="36"/>
      <c r="AV207" s="29"/>
      <c r="AW207" s="36"/>
      <c r="AX207" s="36"/>
      <c r="AY207" s="36"/>
      <c r="AZ207" s="29"/>
      <c r="BA207" s="36"/>
      <c r="BB207" s="36"/>
      <c r="BC207" s="36"/>
      <c r="BD207" s="36"/>
      <c r="BE207" s="36"/>
      <c r="BF207" s="36"/>
      <c r="BG207" s="36"/>
      <c r="BH207" s="36"/>
      <c r="BI207" s="36"/>
      <c r="BJ207" s="29"/>
      <c r="BK207" s="36"/>
      <c r="BL207" s="29"/>
      <c r="BM207" s="36"/>
      <c r="BN207" s="36"/>
      <c r="BO207" s="36"/>
      <c r="BP207" s="29"/>
      <c r="BQ207" s="36"/>
      <c r="BR207" s="29"/>
      <c r="BS207" s="36"/>
      <c r="BT207" s="36"/>
      <c r="BU207" s="36"/>
      <c r="BV207" s="36"/>
    </row>
    <row r="208" spans="1:74" s="86" customFormat="1" x14ac:dyDescent="0.25">
      <c r="A208" s="79">
        <v>206</v>
      </c>
      <c r="B208" s="79">
        <v>1</v>
      </c>
      <c r="C208" s="80" t="s">
        <v>663</v>
      </c>
      <c r="D208" s="40">
        <f>февраль!D208-март!E208</f>
        <v>-510.89894836714967</v>
      </c>
      <c r="E208" s="81">
        <f t="shared" si="3"/>
        <v>2.8159999999999998</v>
      </c>
      <c r="F208" s="82"/>
      <c r="G208" s="82"/>
      <c r="H208" s="82"/>
      <c r="I208" s="83"/>
      <c r="J208" s="82"/>
      <c r="K208" s="82"/>
      <c r="L208" s="82"/>
      <c r="M208" s="82"/>
      <c r="N208" s="82"/>
      <c r="O208" s="84"/>
      <c r="P208" s="82"/>
      <c r="Q208" s="84"/>
      <c r="R208" s="82"/>
      <c r="S208" s="82"/>
      <c r="T208" s="82"/>
      <c r="U208" s="82"/>
      <c r="V208" s="82"/>
      <c r="W208" s="82"/>
      <c r="X208" s="82"/>
      <c r="Y208" s="84"/>
      <c r="Z208" s="82"/>
      <c r="AA208" s="85"/>
      <c r="AB208" s="82"/>
      <c r="AC208" s="82"/>
      <c r="AD208" s="82"/>
      <c r="AE208" s="82"/>
      <c r="AF208" s="82"/>
      <c r="AG208" s="82"/>
      <c r="AH208" s="84"/>
      <c r="AI208" s="82"/>
      <c r="AJ208" s="84"/>
      <c r="AK208" s="82"/>
      <c r="AL208" s="82"/>
      <c r="AM208" s="82"/>
      <c r="AN208" s="84"/>
      <c r="AO208" s="82"/>
      <c r="AP208" s="84"/>
      <c r="AQ208" s="82"/>
      <c r="AR208" s="84"/>
      <c r="AS208" s="82"/>
      <c r="AT208" s="82"/>
      <c r="AU208" s="82"/>
      <c r="AV208" s="84"/>
      <c r="AW208" s="82"/>
      <c r="AX208" s="82"/>
      <c r="AY208" s="82"/>
      <c r="AZ208" s="84"/>
      <c r="BA208" s="82"/>
      <c r="BB208" s="82"/>
      <c r="BC208" s="82"/>
      <c r="BD208" s="82"/>
      <c r="BE208" s="82"/>
      <c r="BF208" s="82"/>
      <c r="BG208" s="82"/>
      <c r="BH208" s="82"/>
      <c r="BI208" s="82"/>
      <c r="BJ208" s="84"/>
      <c r="BK208" s="82"/>
      <c r="BL208" s="84"/>
      <c r="BM208" s="82"/>
      <c r="BN208" s="82"/>
      <c r="BO208" s="82"/>
      <c r="BP208" s="84"/>
      <c r="BQ208" s="82"/>
      <c r="BR208" s="84">
        <v>1</v>
      </c>
      <c r="BS208" s="82">
        <v>2.8159999999999998</v>
      </c>
      <c r="BT208" s="82"/>
      <c r="BU208" s="82"/>
      <c r="BV208" s="82"/>
    </row>
    <row r="209" spans="1:75" x14ac:dyDescent="0.25">
      <c r="A209" s="16">
        <v>207</v>
      </c>
      <c r="B209" s="16">
        <v>1</v>
      </c>
      <c r="C209" s="31" t="s">
        <v>664</v>
      </c>
      <c r="D209" s="40">
        <f>февраль!D209-март!E209</f>
        <v>-117.72758487922701</v>
      </c>
      <c r="E209" s="40">
        <f t="shared" si="3"/>
        <v>0</v>
      </c>
      <c r="F209" s="36"/>
      <c r="G209" s="36"/>
      <c r="H209" s="36"/>
      <c r="I209" s="27"/>
      <c r="J209" s="36"/>
      <c r="K209" s="36"/>
      <c r="L209" s="36"/>
      <c r="M209" s="36"/>
      <c r="N209" s="36"/>
      <c r="O209" s="29"/>
      <c r="P209" s="36"/>
      <c r="Q209" s="29"/>
      <c r="R209" s="36"/>
      <c r="S209" s="36"/>
      <c r="T209" s="36"/>
      <c r="U209" s="36"/>
      <c r="V209" s="36"/>
      <c r="W209" s="36"/>
      <c r="X209" s="36"/>
      <c r="Y209" s="29"/>
      <c r="Z209" s="36"/>
      <c r="AA209" s="66"/>
      <c r="AB209" s="36"/>
      <c r="AC209" s="36"/>
      <c r="AD209" s="36"/>
      <c r="AE209" s="36"/>
      <c r="AF209" s="36"/>
      <c r="AG209" s="36"/>
      <c r="AH209" s="29"/>
      <c r="AI209" s="36"/>
      <c r="AJ209" s="29"/>
      <c r="AK209" s="36"/>
      <c r="AL209" s="36"/>
      <c r="AM209" s="36"/>
      <c r="AN209" s="29"/>
      <c r="AO209" s="36"/>
      <c r="AP209" s="29"/>
      <c r="AQ209" s="36"/>
      <c r="AR209" s="29"/>
      <c r="AS209" s="36"/>
      <c r="AT209" s="36"/>
      <c r="AU209" s="36"/>
      <c r="AV209" s="29"/>
      <c r="AW209" s="36"/>
      <c r="AX209" s="36"/>
      <c r="AY209" s="36"/>
      <c r="AZ209" s="29"/>
      <c r="BA209" s="36"/>
      <c r="BB209" s="36"/>
      <c r="BC209" s="36"/>
      <c r="BD209" s="36"/>
      <c r="BE209" s="36"/>
      <c r="BF209" s="36"/>
      <c r="BG209" s="36"/>
      <c r="BH209" s="36"/>
      <c r="BI209" s="36"/>
      <c r="BJ209" s="29"/>
      <c r="BK209" s="36"/>
      <c r="BL209" s="29"/>
      <c r="BM209" s="36"/>
      <c r="BN209" s="36"/>
      <c r="BO209" s="36"/>
      <c r="BP209" s="29"/>
      <c r="BQ209" s="36"/>
      <c r="BR209" s="29"/>
      <c r="BS209" s="36"/>
      <c r="BT209" s="36"/>
      <c r="BU209" s="36"/>
      <c r="BV209" s="36"/>
    </row>
    <row r="210" spans="1:75" x14ac:dyDescent="0.25">
      <c r="A210" s="16">
        <v>208</v>
      </c>
      <c r="B210" s="16">
        <v>1</v>
      </c>
      <c r="C210" s="31" t="s">
        <v>665</v>
      </c>
      <c r="D210" s="40">
        <f>февраль!D210-март!E210</f>
        <v>-460.71718257004841</v>
      </c>
      <c r="E210" s="40">
        <f t="shared" si="3"/>
        <v>0</v>
      </c>
      <c r="F210" s="36"/>
      <c r="G210" s="36"/>
      <c r="H210" s="36"/>
      <c r="I210" s="27"/>
      <c r="J210" s="36"/>
      <c r="K210" s="36"/>
      <c r="L210" s="36"/>
      <c r="M210" s="36"/>
      <c r="N210" s="36"/>
      <c r="O210" s="29"/>
      <c r="P210" s="36"/>
      <c r="Q210" s="29"/>
      <c r="R210" s="36"/>
      <c r="S210" s="36"/>
      <c r="T210" s="36"/>
      <c r="U210" s="36"/>
      <c r="V210" s="36"/>
      <c r="W210" s="36"/>
      <c r="X210" s="36"/>
      <c r="Y210" s="29"/>
      <c r="Z210" s="36"/>
      <c r="AA210" s="66"/>
      <c r="AB210" s="36"/>
      <c r="AC210" s="36"/>
      <c r="AD210" s="36"/>
      <c r="AE210" s="36"/>
      <c r="AF210" s="36"/>
      <c r="AG210" s="36"/>
      <c r="AH210" s="29"/>
      <c r="AI210" s="36"/>
      <c r="AJ210" s="29"/>
      <c r="AK210" s="36"/>
      <c r="AL210" s="36"/>
      <c r="AM210" s="36"/>
      <c r="AN210" s="29"/>
      <c r="AO210" s="36"/>
      <c r="AP210" s="29"/>
      <c r="AQ210" s="36"/>
      <c r="AR210" s="29"/>
      <c r="AS210" s="36"/>
      <c r="AT210" s="36"/>
      <c r="AU210" s="36"/>
      <c r="AV210" s="29"/>
      <c r="AW210" s="36"/>
      <c r="AX210" s="36"/>
      <c r="AY210" s="36"/>
      <c r="AZ210" s="29"/>
      <c r="BA210" s="36"/>
      <c r="BB210" s="36"/>
      <c r="BC210" s="36"/>
      <c r="BD210" s="36"/>
      <c r="BE210" s="36"/>
      <c r="BF210" s="36"/>
      <c r="BG210" s="36"/>
      <c r="BH210" s="36"/>
      <c r="BI210" s="36"/>
      <c r="BJ210" s="29"/>
      <c r="BK210" s="36"/>
      <c r="BL210" s="29"/>
      <c r="BM210" s="36"/>
      <c r="BN210" s="36"/>
      <c r="BO210" s="36"/>
      <c r="BP210" s="29"/>
      <c r="BQ210" s="36"/>
      <c r="BR210" s="29"/>
      <c r="BS210" s="36"/>
      <c r="BT210" s="36"/>
      <c r="BU210" s="36"/>
      <c r="BV210" s="36"/>
    </row>
    <row r="211" spans="1:75" x14ac:dyDescent="0.25">
      <c r="A211" s="16">
        <v>209</v>
      </c>
      <c r="B211" s="16">
        <v>1</v>
      </c>
      <c r="C211" s="31" t="s">
        <v>666</v>
      </c>
      <c r="D211" s="40">
        <f>февраль!D211-март!E211</f>
        <v>246.01736992270531</v>
      </c>
      <c r="E211" s="40">
        <f t="shared" si="3"/>
        <v>0</v>
      </c>
      <c r="F211" s="36"/>
      <c r="G211" s="36"/>
      <c r="H211" s="36"/>
      <c r="I211" s="27"/>
      <c r="J211" s="36"/>
      <c r="K211" s="36"/>
      <c r="L211" s="36"/>
      <c r="M211" s="36"/>
      <c r="N211" s="36"/>
      <c r="O211" s="29"/>
      <c r="P211" s="36"/>
      <c r="Q211" s="29"/>
      <c r="R211" s="36"/>
      <c r="S211" s="36"/>
      <c r="T211" s="36"/>
      <c r="U211" s="36"/>
      <c r="V211" s="36"/>
      <c r="W211" s="36"/>
      <c r="X211" s="36"/>
      <c r="Y211" s="29"/>
      <c r="Z211" s="36"/>
      <c r="AA211" s="66"/>
      <c r="AB211" s="36"/>
      <c r="AC211" s="36"/>
      <c r="AD211" s="36"/>
      <c r="AE211" s="36"/>
      <c r="AF211" s="36"/>
      <c r="AG211" s="36"/>
      <c r="AH211" s="29"/>
      <c r="AI211" s="36"/>
      <c r="AJ211" s="29"/>
      <c r="AK211" s="36"/>
      <c r="AL211" s="36"/>
      <c r="AM211" s="36"/>
      <c r="AN211" s="29"/>
      <c r="AO211" s="36"/>
      <c r="AP211" s="29"/>
      <c r="AQ211" s="36"/>
      <c r="AR211" s="29"/>
      <c r="AS211" s="36"/>
      <c r="AT211" s="36"/>
      <c r="AU211" s="36"/>
      <c r="AV211" s="29"/>
      <c r="AW211" s="36"/>
      <c r="AX211" s="36"/>
      <c r="AY211" s="36"/>
      <c r="AZ211" s="29"/>
      <c r="BA211" s="36"/>
      <c r="BB211" s="36"/>
      <c r="BC211" s="36"/>
      <c r="BD211" s="36"/>
      <c r="BE211" s="36"/>
      <c r="BF211" s="36"/>
      <c r="BG211" s="36"/>
      <c r="BH211" s="36"/>
      <c r="BI211" s="36"/>
      <c r="BJ211" s="29"/>
      <c r="BK211" s="36"/>
      <c r="BL211" s="29"/>
      <c r="BM211" s="36"/>
      <c r="BN211" s="36"/>
      <c r="BO211" s="36"/>
      <c r="BP211" s="29"/>
      <c r="BQ211" s="36"/>
      <c r="BR211" s="29"/>
      <c r="BS211" s="36"/>
      <c r="BT211" s="36"/>
      <c r="BU211" s="36"/>
      <c r="BV211" s="36"/>
    </row>
    <row r="212" spans="1:75" x14ac:dyDescent="0.25">
      <c r="A212" s="16">
        <v>210</v>
      </c>
      <c r="B212" s="16">
        <v>1</v>
      </c>
      <c r="C212" s="31" t="s">
        <v>667</v>
      </c>
      <c r="D212" s="40">
        <f>февраль!D212-март!E212</f>
        <v>1131.425365874396</v>
      </c>
      <c r="E212" s="40">
        <f t="shared" si="3"/>
        <v>0</v>
      </c>
      <c r="F212" s="36"/>
      <c r="G212" s="36"/>
      <c r="H212" s="36"/>
      <c r="I212" s="27"/>
      <c r="J212" s="36"/>
      <c r="K212" s="36"/>
      <c r="L212" s="36"/>
      <c r="M212" s="36"/>
      <c r="N212" s="36"/>
      <c r="O212" s="29"/>
      <c r="P212" s="36"/>
      <c r="Q212" s="29"/>
      <c r="R212" s="36"/>
      <c r="S212" s="36"/>
      <c r="T212" s="36"/>
      <c r="U212" s="36"/>
      <c r="V212" s="36"/>
      <c r="W212" s="36"/>
      <c r="X212" s="36"/>
      <c r="Y212" s="29"/>
      <c r="Z212" s="36"/>
      <c r="AA212" s="66"/>
      <c r="AB212" s="36"/>
      <c r="AC212" s="36"/>
      <c r="AD212" s="36"/>
      <c r="AE212" s="36"/>
      <c r="AF212" s="36"/>
      <c r="AG212" s="36"/>
      <c r="AH212" s="29"/>
      <c r="AI212" s="36"/>
      <c r="AJ212" s="29"/>
      <c r="AK212" s="36"/>
      <c r="AL212" s="36"/>
      <c r="AM212" s="36"/>
      <c r="AN212" s="29"/>
      <c r="AO212" s="36"/>
      <c r="AP212" s="29"/>
      <c r="AQ212" s="36"/>
      <c r="AR212" s="29"/>
      <c r="AS212" s="36"/>
      <c r="AT212" s="36"/>
      <c r="AU212" s="36"/>
      <c r="AV212" s="29"/>
      <c r="AW212" s="36"/>
      <c r="AX212" s="36"/>
      <c r="AY212" s="36"/>
      <c r="AZ212" s="29"/>
      <c r="BA212" s="36"/>
      <c r="BB212" s="36"/>
      <c r="BC212" s="36"/>
      <c r="BD212" s="36"/>
      <c r="BE212" s="36"/>
      <c r="BF212" s="36"/>
      <c r="BG212" s="36"/>
      <c r="BH212" s="36"/>
      <c r="BI212" s="36"/>
      <c r="BJ212" s="29"/>
      <c r="BK212" s="36"/>
      <c r="BL212" s="29"/>
      <c r="BM212" s="36"/>
      <c r="BN212" s="36"/>
      <c r="BO212" s="36"/>
      <c r="BP212" s="29"/>
      <c r="BQ212" s="36"/>
      <c r="BR212" s="29"/>
      <c r="BS212" s="36"/>
      <c r="BT212" s="36"/>
      <c r="BU212" s="36"/>
      <c r="BV212" s="36"/>
    </row>
    <row r="213" spans="1:75" x14ac:dyDescent="0.25">
      <c r="A213" s="16">
        <v>211</v>
      </c>
      <c r="B213" s="16">
        <v>1</v>
      </c>
      <c r="C213" s="31" t="s">
        <v>668</v>
      </c>
      <c r="D213" s="40">
        <f>февраль!D213-март!E213</f>
        <v>-923.54435435748792</v>
      </c>
      <c r="E213" s="40">
        <f t="shared" si="3"/>
        <v>0</v>
      </c>
      <c r="F213" s="36"/>
      <c r="G213" s="36"/>
      <c r="H213" s="36"/>
      <c r="I213" s="27"/>
      <c r="J213" s="36"/>
      <c r="K213" s="36"/>
      <c r="L213" s="36"/>
      <c r="M213" s="36"/>
      <c r="N213" s="36"/>
      <c r="O213" s="29"/>
      <c r="P213" s="36"/>
      <c r="Q213" s="29"/>
      <c r="R213" s="36"/>
      <c r="S213" s="36"/>
      <c r="T213" s="36"/>
      <c r="U213" s="36"/>
      <c r="V213" s="36"/>
      <c r="W213" s="36"/>
      <c r="X213" s="36"/>
      <c r="Y213" s="29"/>
      <c r="Z213" s="36"/>
      <c r="AA213" s="66"/>
      <c r="AB213" s="36"/>
      <c r="AC213" s="36"/>
      <c r="AD213" s="36"/>
      <c r="AE213" s="36"/>
      <c r="AF213" s="36"/>
      <c r="AG213" s="36"/>
      <c r="AH213" s="29"/>
      <c r="AI213" s="36"/>
      <c r="AJ213" s="29"/>
      <c r="AK213" s="36"/>
      <c r="AL213" s="36"/>
      <c r="AM213" s="36"/>
      <c r="AN213" s="29"/>
      <c r="AO213" s="36"/>
      <c r="AP213" s="29"/>
      <c r="AQ213" s="36"/>
      <c r="AR213" s="29"/>
      <c r="AS213" s="36"/>
      <c r="AT213" s="36"/>
      <c r="AU213" s="36"/>
      <c r="AV213" s="29"/>
      <c r="AW213" s="36"/>
      <c r="AX213" s="36"/>
      <c r="AY213" s="36"/>
      <c r="AZ213" s="29"/>
      <c r="BA213" s="36"/>
      <c r="BB213" s="36"/>
      <c r="BC213" s="36"/>
      <c r="BD213" s="36"/>
      <c r="BE213" s="36"/>
      <c r="BF213" s="36"/>
      <c r="BG213" s="36"/>
      <c r="BH213" s="36"/>
      <c r="BI213" s="36"/>
      <c r="BJ213" s="29"/>
      <c r="BK213" s="36"/>
      <c r="BL213" s="29"/>
      <c r="BM213" s="36"/>
      <c r="BN213" s="36"/>
      <c r="BO213" s="36"/>
      <c r="BP213" s="29"/>
      <c r="BQ213" s="36"/>
      <c r="BR213" s="29"/>
      <c r="BS213" s="36"/>
      <c r="BT213" s="36"/>
      <c r="BU213" s="36"/>
      <c r="BV213" s="36"/>
    </row>
    <row r="214" spans="1:75" x14ac:dyDescent="0.25">
      <c r="A214" s="16">
        <v>212</v>
      </c>
      <c r="B214" s="16">
        <v>1</v>
      </c>
      <c r="C214" s="31" t="s">
        <v>669</v>
      </c>
      <c r="D214" s="40">
        <f>февраль!D214-март!E214</f>
        <v>1779.1072232753625</v>
      </c>
      <c r="E214" s="40">
        <f t="shared" si="3"/>
        <v>0</v>
      </c>
      <c r="F214" s="36"/>
      <c r="G214" s="36"/>
      <c r="H214" s="36"/>
      <c r="I214" s="27"/>
      <c r="J214" s="36"/>
      <c r="K214" s="36"/>
      <c r="L214" s="36"/>
      <c r="M214" s="36"/>
      <c r="N214" s="36"/>
      <c r="O214" s="29"/>
      <c r="P214" s="36"/>
      <c r="Q214" s="29"/>
      <c r="R214" s="36"/>
      <c r="S214" s="36"/>
      <c r="T214" s="36"/>
      <c r="U214" s="36"/>
      <c r="V214" s="36"/>
      <c r="W214" s="36"/>
      <c r="X214" s="36"/>
      <c r="Y214" s="29"/>
      <c r="Z214" s="36"/>
      <c r="AA214" s="66"/>
      <c r="AB214" s="36"/>
      <c r="AC214" s="36"/>
      <c r="AD214" s="36"/>
      <c r="AE214" s="36"/>
      <c r="AF214" s="36"/>
      <c r="AG214" s="36"/>
      <c r="AH214" s="29"/>
      <c r="AI214" s="36"/>
      <c r="AJ214" s="29"/>
      <c r="AK214" s="36"/>
      <c r="AL214" s="36"/>
      <c r="AM214" s="36"/>
      <c r="AN214" s="29"/>
      <c r="AO214" s="36"/>
      <c r="AP214" s="29"/>
      <c r="AQ214" s="36"/>
      <c r="AR214" s="29"/>
      <c r="AS214" s="36"/>
      <c r="AT214" s="36"/>
      <c r="AU214" s="36"/>
      <c r="AV214" s="29"/>
      <c r="AW214" s="36"/>
      <c r="AX214" s="36"/>
      <c r="AY214" s="36"/>
      <c r="AZ214" s="29"/>
      <c r="BA214" s="36"/>
      <c r="BB214" s="36"/>
      <c r="BC214" s="36"/>
      <c r="BD214" s="36"/>
      <c r="BE214" s="36"/>
      <c r="BF214" s="36"/>
      <c r="BG214" s="36"/>
      <c r="BH214" s="36"/>
      <c r="BI214" s="36"/>
      <c r="BJ214" s="29"/>
      <c r="BK214" s="36"/>
      <c r="BL214" s="29"/>
      <c r="BM214" s="36"/>
      <c r="BN214" s="36"/>
      <c r="BO214" s="36"/>
      <c r="BP214" s="29"/>
      <c r="BQ214" s="36"/>
      <c r="BR214" s="29"/>
      <c r="BS214" s="36"/>
      <c r="BT214" s="36"/>
      <c r="BU214" s="36"/>
      <c r="BV214" s="36"/>
    </row>
    <row r="215" spans="1:75" x14ac:dyDescent="0.25">
      <c r="A215" s="16">
        <v>213</v>
      </c>
      <c r="B215" s="16">
        <v>1</v>
      </c>
      <c r="C215" s="31" t="s">
        <v>670</v>
      </c>
      <c r="D215" s="40">
        <f>февраль!D215-март!E215</f>
        <v>175.8897049758454</v>
      </c>
      <c r="E215" s="40">
        <f t="shared" si="3"/>
        <v>0</v>
      </c>
      <c r="F215" s="36"/>
      <c r="G215" s="36"/>
      <c r="H215" s="36"/>
      <c r="I215" s="27"/>
      <c r="J215" s="36"/>
      <c r="K215" s="36"/>
      <c r="L215" s="36"/>
      <c r="M215" s="36"/>
      <c r="N215" s="36"/>
      <c r="O215" s="29"/>
      <c r="P215" s="36"/>
      <c r="Q215" s="29"/>
      <c r="R215" s="36"/>
      <c r="S215" s="36"/>
      <c r="T215" s="36"/>
      <c r="U215" s="36"/>
      <c r="V215" s="36"/>
      <c r="W215" s="36"/>
      <c r="X215" s="36"/>
      <c r="Y215" s="29"/>
      <c r="Z215" s="36"/>
      <c r="AA215" s="66"/>
      <c r="AB215" s="36"/>
      <c r="AC215" s="36"/>
      <c r="AD215" s="36"/>
      <c r="AE215" s="36"/>
      <c r="AF215" s="36"/>
      <c r="AG215" s="36"/>
      <c r="AH215" s="29"/>
      <c r="AI215" s="36"/>
      <c r="AJ215" s="29"/>
      <c r="AK215" s="36"/>
      <c r="AL215" s="36"/>
      <c r="AM215" s="36"/>
      <c r="AN215" s="29"/>
      <c r="AO215" s="36"/>
      <c r="AP215" s="29"/>
      <c r="AQ215" s="36"/>
      <c r="AR215" s="29"/>
      <c r="AS215" s="36"/>
      <c r="AT215" s="36"/>
      <c r="AU215" s="36"/>
      <c r="AV215" s="29"/>
      <c r="AW215" s="36"/>
      <c r="AX215" s="36"/>
      <c r="AY215" s="36"/>
      <c r="AZ215" s="29"/>
      <c r="BA215" s="36"/>
      <c r="BB215" s="36"/>
      <c r="BC215" s="36"/>
      <c r="BD215" s="36"/>
      <c r="BE215" s="36"/>
      <c r="BF215" s="36"/>
      <c r="BG215" s="36"/>
      <c r="BH215" s="36"/>
      <c r="BI215" s="36"/>
      <c r="BJ215" s="29"/>
      <c r="BK215" s="36"/>
      <c r="BL215" s="29"/>
      <c r="BM215" s="36"/>
      <c r="BN215" s="36"/>
      <c r="BO215" s="36"/>
      <c r="BP215" s="29"/>
      <c r="BQ215" s="36"/>
      <c r="BR215" s="29"/>
      <c r="BS215" s="36"/>
      <c r="BT215" s="36"/>
      <c r="BU215" s="36"/>
      <c r="BV215" s="36"/>
    </row>
    <row r="216" spans="1:75" x14ac:dyDescent="0.25">
      <c r="A216" s="16">
        <v>214</v>
      </c>
      <c r="B216" s="16">
        <v>1</v>
      </c>
      <c r="C216" s="31" t="s">
        <v>671</v>
      </c>
      <c r="D216" s="40">
        <f>февраль!D216-март!E216</f>
        <v>611.46888412560384</v>
      </c>
      <c r="E216" s="40">
        <f t="shared" si="3"/>
        <v>0</v>
      </c>
      <c r="F216" s="36"/>
      <c r="G216" s="36"/>
      <c r="H216" s="36"/>
      <c r="I216" s="27"/>
      <c r="J216" s="36"/>
      <c r="K216" s="36"/>
      <c r="L216" s="36"/>
      <c r="M216" s="36"/>
      <c r="N216" s="36"/>
      <c r="O216" s="29"/>
      <c r="P216" s="36"/>
      <c r="Q216" s="29"/>
      <c r="R216" s="36"/>
      <c r="S216" s="36"/>
      <c r="T216" s="36"/>
      <c r="U216" s="36"/>
      <c r="V216" s="36"/>
      <c r="W216" s="36"/>
      <c r="X216" s="36"/>
      <c r="Y216" s="29"/>
      <c r="Z216" s="36"/>
      <c r="AA216" s="66"/>
      <c r="AB216" s="36"/>
      <c r="AC216" s="36"/>
      <c r="AD216" s="36"/>
      <c r="AE216" s="36"/>
      <c r="AF216" s="36"/>
      <c r="AG216" s="36"/>
      <c r="AH216" s="29"/>
      <c r="AI216" s="36"/>
      <c r="AJ216" s="29"/>
      <c r="AK216" s="36"/>
      <c r="AL216" s="36"/>
      <c r="AM216" s="36"/>
      <c r="AN216" s="29"/>
      <c r="AO216" s="36"/>
      <c r="AP216" s="29"/>
      <c r="AQ216" s="36"/>
      <c r="AR216" s="29"/>
      <c r="AS216" s="36"/>
      <c r="AT216" s="36"/>
      <c r="AU216" s="36"/>
      <c r="AV216" s="29"/>
      <c r="AW216" s="36"/>
      <c r="AX216" s="36"/>
      <c r="AY216" s="36"/>
      <c r="AZ216" s="29"/>
      <c r="BA216" s="36"/>
      <c r="BB216" s="36"/>
      <c r="BC216" s="36"/>
      <c r="BD216" s="36"/>
      <c r="BE216" s="36"/>
      <c r="BF216" s="36"/>
      <c r="BG216" s="36"/>
      <c r="BH216" s="36"/>
      <c r="BI216" s="36"/>
      <c r="BJ216" s="29"/>
      <c r="BK216" s="36"/>
      <c r="BL216" s="29"/>
      <c r="BM216" s="36"/>
      <c r="BN216" s="36"/>
      <c r="BO216" s="36"/>
      <c r="BP216" s="29"/>
      <c r="BQ216" s="36"/>
      <c r="BR216" s="29"/>
      <c r="BS216" s="36"/>
      <c r="BT216" s="36"/>
      <c r="BU216" s="36"/>
      <c r="BV216" s="36"/>
    </row>
    <row r="217" spans="1:75" x14ac:dyDescent="0.25">
      <c r="A217" s="16">
        <v>215</v>
      </c>
      <c r="B217" s="16">
        <v>1</v>
      </c>
      <c r="C217" s="31" t="s">
        <v>672</v>
      </c>
      <c r="D217" s="40">
        <f>февраль!D217-март!E217</f>
        <v>555.11753051207722</v>
      </c>
      <c r="E217" s="40">
        <f t="shared" si="3"/>
        <v>0</v>
      </c>
      <c r="F217" s="36"/>
      <c r="G217" s="36"/>
      <c r="H217" s="36"/>
      <c r="I217" s="27"/>
      <c r="J217" s="36"/>
      <c r="K217" s="36"/>
      <c r="L217" s="36"/>
      <c r="M217" s="36"/>
      <c r="N217" s="36"/>
      <c r="O217" s="29"/>
      <c r="P217" s="36"/>
      <c r="Q217" s="29"/>
      <c r="R217" s="36"/>
      <c r="S217" s="36"/>
      <c r="T217" s="36"/>
      <c r="U217" s="36"/>
      <c r="V217" s="36"/>
      <c r="W217" s="36"/>
      <c r="X217" s="36"/>
      <c r="Y217" s="29"/>
      <c r="Z217" s="36"/>
      <c r="AA217" s="66"/>
      <c r="AB217" s="36"/>
      <c r="AC217" s="36"/>
      <c r="AD217" s="36"/>
      <c r="AE217" s="36"/>
      <c r="AF217" s="36"/>
      <c r="AG217" s="36"/>
      <c r="AH217" s="29"/>
      <c r="AI217" s="36"/>
      <c r="AJ217" s="29"/>
      <c r="AK217" s="36"/>
      <c r="AL217" s="36"/>
      <c r="AM217" s="36"/>
      <c r="AN217" s="29"/>
      <c r="AO217" s="36"/>
      <c r="AP217" s="29"/>
      <c r="AQ217" s="36"/>
      <c r="AR217" s="29"/>
      <c r="AS217" s="36"/>
      <c r="AT217" s="36"/>
      <c r="AU217" s="36"/>
      <c r="AV217" s="29"/>
      <c r="AW217" s="36"/>
      <c r="AX217" s="36"/>
      <c r="AY217" s="36"/>
      <c r="AZ217" s="29"/>
      <c r="BA217" s="36"/>
      <c r="BB217" s="36"/>
      <c r="BC217" s="36"/>
      <c r="BD217" s="36"/>
      <c r="BE217" s="36"/>
      <c r="BF217" s="36"/>
      <c r="BG217" s="36"/>
      <c r="BH217" s="36"/>
      <c r="BI217" s="36"/>
      <c r="BJ217" s="29"/>
      <c r="BK217" s="36"/>
      <c r="BL217" s="29"/>
      <c r="BM217" s="36"/>
      <c r="BN217" s="36"/>
      <c r="BO217" s="36"/>
      <c r="BP217" s="29"/>
      <c r="BQ217" s="36"/>
      <c r="BR217" s="29"/>
      <c r="BS217" s="36"/>
      <c r="BT217" s="36"/>
      <c r="BU217" s="36"/>
      <c r="BV217" s="36"/>
    </row>
    <row r="218" spans="1:75" s="86" customFormat="1" x14ac:dyDescent="0.25">
      <c r="A218" s="79">
        <v>216</v>
      </c>
      <c r="B218" s="79">
        <v>1</v>
      </c>
      <c r="C218" s="80" t="s">
        <v>673</v>
      </c>
      <c r="D218" s="40">
        <f>февраль!D218-март!E218</f>
        <v>496.17247823188404</v>
      </c>
      <c r="E218" s="81">
        <f t="shared" si="3"/>
        <v>2.383</v>
      </c>
      <c r="F218" s="82"/>
      <c r="G218" s="82"/>
      <c r="H218" s="82"/>
      <c r="I218" s="83"/>
      <c r="J218" s="82"/>
      <c r="K218" s="82"/>
      <c r="L218" s="82"/>
      <c r="M218" s="82"/>
      <c r="N218" s="82"/>
      <c r="O218" s="84"/>
      <c r="P218" s="82"/>
      <c r="Q218" s="84"/>
      <c r="R218" s="82"/>
      <c r="S218" s="82"/>
      <c r="T218" s="82"/>
      <c r="U218" s="82"/>
      <c r="V218" s="82"/>
      <c r="W218" s="82">
        <v>2E-3</v>
      </c>
      <c r="X218" s="82">
        <v>2.383</v>
      </c>
      <c r="Y218" s="84"/>
      <c r="Z218" s="82"/>
      <c r="AA218" s="85"/>
      <c r="AB218" s="82"/>
      <c r="AC218" s="82"/>
      <c r="AD218" s="82"/>
      <c r="AE218" s="82"/>
      <c r="AF218" s="82"/>
      <c r="AG218" s="82"/>
      <c r="AH218" s="84"/>
      <c r="AI218" s="82"/>
      <c r="AJ218" s="84"/>
      <c r="AK218" s="82"/>
      <c r="AL218" s="82"/>
      <c r="AM218" s="82"/>
      <c r="AN218" s="84"/>
      <c r="AO218" s="82"/>
      <c r="AP218" s="84"/>
      <c r="AQ218" s="82"/>
      <c r="AR218" s="84"/>
      <c r="AS218" s="82"/>
      <c r="AT218" s="82"/>
      <c r="AU218" s="82"/>
      <c r="AV218" s="84"/>
      <c r="AW218" s="82"/>
      <c r="AX218" s="82"/>
      <c r="AY218" s="82"/>
      <c r="AZ218" s="84"/>
      <c r="BA218" s="82"/>
      <c r="BB218" s="82"/>
      <c r="BC218" s="82"/>
      <c r="BD218" s="82"/>
      <c r="BE218" s="82"/>
      <c r="BF218" s="82"/>
      <c r="BG218" s="82"/>
      <c r="BH218" s="82"/>
      <c r="BI218" s="82"/>
      <c r="BJ218" s="84"/>
      <c r="BK218" s="82"/>
      <c r="BL218" s="84"/>
      <c r="BM218" s="82"/>
      <c r="BN218" s="82"/>
      <c r="BO218" s="82"/>
      <c r="BP218" s="84"/>
      <c r="BQ218" s="82"/>
      <c r="BR218" s="84"/>
      <c r="BS218" s="82"/>
      <c r="BT218" s="82"/>
      <c r="BU218" s="82"/>
      <c r="BV218" s="82"/>
    </row>
    <row r="219" spans="1:75" s="86" customFormat="1" x14ac:dyDescent="0.25">
      <c r="A219" s="79">
        <v>217</v>
      </c>
      <c r="B219" s="79">
        <v>1</v>
      </c>
      <c r="C219" s="80" t="s">
        <v>674</v>
      </c>
      <c r="D219" s="40">
        <f>февраль!D219-март!E219</f>
        <v>401.9466794202898</v>
      </c>
      <c r="E219" s="81">
        <f t="shared" si="3"/>
        <v>2.6480000000000001</v>
      </c>
      <c r="F219" s="82"/>
      <c r="G219" s="82"/>
      <c r="H219" s="82"/>
      <c r="I219" s="83"/>
      <c r="J219" s="82"/>
      <c r="K219" s="82"/>
      <c r="L219" s="82"/>
      <c r="M219" s="82"/>
      <c r="N219" s="82"/>
      <c r="O219" s="84"/>
      <c r="P219" s="82"/>
      <c r="Q219" s="84"/>
      <c r="R219" s="82"/>
      <c r="S219" s="82"/>
      <c r="T219" s="82"/>
      <c r="U219" s="82"/>
      <c r="V219" s="82"/>
      <c r="W219" s="82"/>
      <c r="X219" s="82"/>
      <c r="Y219" s="84"/>
      <c r="Z219" s="82"/>
      <c r="AA219" s="85"/>
      <c r="AB219" s="82"/>
      <c r="AC219" s="82"/>
      <c r="AD219" s="82"/>
      <c r="AE219" s="82"/>
      <c r="AF219" s="82"/>
      <c r="AG219" s="82"/>
      <c r="AH219" s="84"/>
      <c r="AI219" s="82"/>
      <c r="AJ219" s="84"/>
      <c r="AK219" s="82"/>
      <c r="AL219" s="82"/>
      <c r="AM219" s="82"/>
      <c r="AN219" s="84"/>
      <c r="AO219" s="82"/>
      <c r="AP219" s="84"/>
      <c r="AQ219" s="82"/>
      <c r="AR219" s="84"/>
      <c r="AS219" s="82"/>
      <c r="AT219" s="82"/>
      <c r="AU219" s="82"/>
      <c r="AV219" s="84"/>
      <c r="AW219" s="82"/>
      <c r="AX219" s="82"/>
      <c r="AY219" s="82"/>
      <c r="AZ219" s="84"/>
      <c r="BA219" s="82"/>
      <c r="BB219" s="82"/>
      <c r="BC219" s="82"/>
      <c r="BD219" s="82"/>
      <c r="BE219" s="82"/>
      <c r="BF219" s="82"/>
      <c r="BG219" s="82"/>
      <c r="BH219" s="82"/>
      <c r="BI219" s="82"/>
      <c r="BJ219" s="84"/>
      <c r="BK219" s="82"/>
      <c r="BL219" s="84"/>
      <c r="BM219" s="82"/>
      <c r="BN219" s="82"/>
      <c r="BO219" s="82"/>
      <c r="BP219" s="84"/>
      <c r="BQ219" s="82"/>
      <c r="BR219" s="84"/>
      <c r="BS219" s="82"/>
      <c r="BT219" s="82"/>
      <c r="BU219" s="82"/>
      <c r="BV219" s="82">
        <v>2.6480000000000001</v>
      </c>
      <c r="BW219" s="86" t="s">
        <v>1070</v>
      </c>
    </row>
    <row r="220" spans="1:75" x14ac:dyDescent="0.25">
      <c r="A220" s="16">
        <v>218</v>
      </c>
      <c r="B220" s="16">
        <v>1</v>
      </c>
      <c r="C220" s="31" t="s">
        <v>675</v>
      </c>
      <c r="D220" s="40">
        <f>февраль!D220-март!E220</f>
        <v>1065.4123686376809</v>
      </c>
      <c r="E220" s="40">
        <f t="shared" si="3"/>
        <v>0</v>
      </c>
      <c r="F220" s="36"/>
      <c r="G220" s="36"/>
      <c r="H220" s="36"/>
      <c r="I220" s="27"/>
      <c r="J220" s="36"/>
      <c r="K220" s="36"/>
      <c r="L220" s="36"/>
      <c r="M220" s="36"/>
      <c r="N220" s="36"/>
      <c r="O220" s="29"/>
      <c r="P220" s="36"/>
      <c r="Q220" s="29"/>
      <c r="R220" s="36"/>
      <c r="S220" s="36"/>
      <c r="T220" s="36"/>
      <c r="U220" s="36"/>
      <c r="V220" s="36"/>
      <c r="W220" s="36"/>
      <c r="X220" s="36"/>
      <c r="Y220" s="29"/>
      <c r="Z220" s="36"/>
      <c r="AA220" s="66"/>
      <c r="AB220" s="36"/>
      <c r="AC220" s="36"/>
      <c r="AD220" s="36"/>
      <c r="AE220" s="36"/>
      <c r="AF220" s="36"/>
      <c r="AG220" s="36"/>
      <c r="AH220" s="29"/>
      <c r="AI220" s="36"/>
      <c r="AJ220" s="29"/>
      <c r="AK220" s="36"/>
      <c r="AL220" s="36"/>
      <c r="AM220" s="36"/>
      <c r="AN220" s="29"/>
      <c r="AO220" s="36"/>
      <c r="AP220" s="29"/>
      <c r="AQ220" s="36"/>
      <c r="AR220" s="29"/>
      <c r="AS220" s="36"/>
      <c r="AT220" s="36"/>
      <c r="AU220" s="36"/>
      <c r="AV220" s="29"/>
      <c r="AW220" s="36"/>
      <c r="AX220" s="36"/>
      <c r="AY220" s="36"/>
      <c r="AZ220" s="29"/>
      <c r="BA220" s="36"/>
      <c r="BB220" s="36"/>
      <c r="BC220" s="36"/>
      <c r="BD220" s="36"/>
      <c r="BE220" s="36"/>
      <c r="BF220" s="36"/>
      <c r="BG220" s="36"/>
      <c r="BH220" s="36"/>
      <c r="BI220" s="36"/>
      <c r="BJ220" s="29"/>
      <c r="BK220" s="36"/>
      <c r="BL220" s="29"/>
      <c r="BM220" s="36"/>
      <c r="BN220" s="36"/>
      <c r="BO220" s="36"/>
      <c r="BP220" s="29"/>
      <c r="BQ220" s="36"/>
      <c r="BR220" s="29"/>
      <c r="BS220" s="36"/>
      <c r="BT220" s="36"/>
      <c r="BU220" s="36"/>
      <c r="BV220" s="36"/>
    </row>
    <row r="221" spans="1:75" s="86" customFormat="1" x14ac:dyDescent="0.25">
      <c r="A221" s="79">
        <v>219</v>
      </c>
      <c r="B221" s="79">
        <v>1</v>
      </c>
      <c r="C221" s="80" t="s">
        <v>676</v>
      </c>
      <c r="D221" s="40">
        <f>февраль!D221-март!E221</f>
        <v>1256.6307181410627</v>
      </c>
      <c r="E221" s="81">
        <f t="shared" si="3"/>
        <v>2.0840000000000001</v>
      </c>
      <c r="F221" s="82"/>
      <c r="G221" s="82"/>
      <c r="H221" s="82"/>
      <c r="I221" s="83"/>
      <c r="J221" s="82"/>
      <c r="K221" s="82"/>
      <c r="L221" s="82"/>
      <c r="M221" s="82"/>
      <c r="N221" s="82"/>
      <c r="O221" s="84"/>
      <c r="P221" s="82"/>
      <c r="Q221" s="84"/>
      <c r="R221" s="82"/>
      <c r="S221" s="82"/>
      <c r="T221" s="82"/>
      <c r="U221" s="82"/>
      <c r="V221" s="82"/>
      <c r="W221" s="82"/>
      <c r="X221" s="82"/>
      <c r="Y221" s="84"/>
      <c r="Z221" s="82"/>
      <c r="AA221" s="85"/>
      <c r="AB221" s="82"/>
      <c r="AC221" s="82"/>
      <c r="AD221" s="82"/>
      <c r="AE221" s="82"/>
      <c r="AF221" s="82"/>
      <c r="AG221" s="82"/>
      <c r="AH221" s="84"/>
      <c r="AI221" s="82"/>
      <c r="AJ221" s="84"/>
      <c r="AK221" s="82"/>
      <c r="AL221" s="82"/>
      <c r="AM221" s="82"/>
      <c r="AN221" s="84"/>
      <c r="AO221" s="82"/>
      <c r="AP221" s="84"/>
      <c r="AQ221" s="82"/>
      <c r="AR221" s="84"/>
      <c r="AS221" s="82"/>
      <c r="AT221" s="82"/>
      <c r="AU221" s="82"/>
      <c r="AV221" s="84"/>
      <c r="AW221" s="82"/>
      <c r="AX221" s="82"/>
      <c r="AY221" s="82"/>
      <c r="AZ221" s="84"/>
      <c r="BA221" s="82"/>
      <c r="BB221" s="82"/>
      <c r="BC221" s="82"/>
      <c r="BD221" s="82"/>
      <c r="BE221" s="82"/>
      <c r="BF221" s="82"/>
      <c r="BG221" s="82"/>
      <c r="BH221" s="82"/>
      <c r="BI221" s="82"/>
      <c r="BJ221" s="84"/>
      <c r="BK221" s="82"/>
      <c r="BL221" s="84"/>
      <c r="BM221" s="82"/>
      <c r="BN221" s="82"/>
      <c r="BO221" s="82"/>
      <c r="BP221" s="84"/>
      <c r="BQ221" s="82"/>
      <c r="BR221" s="84"/>
      <c r="BS221" s="82"/>
      <c r="BT221" s="82"/>
      <c r="BU221" s="82"/>
      <c r="BV221" s="82">
        <v>2.0840000000000001</v>
      </c>
      <c r="BW221" s="86" t="s">
        <v>1070</v>
      </c>
    </row>
    <row r="222" spans="1:75" s="86" customFormat="1" x14ac:dyDescent="0.25">
      <c r="A222" s="79">
        <v>220</v>
      </c>
      <c r="B222" s="79">
        <v>1</v>
      </c>
      <c r="C222" s="80" t="s">
        <v>677</v>
      </c>
      <c r="D222" s="40">
        <f>февраль!D222-март!E222</f>
        <v>204.84043877294687</v>
      </c>
      <c r="E222" s="81">
        <f t="shared" si="3"/>
        <v>3.319</v>
      </c>
      <c r="F222" s="82"/>
      <c r="G222" s="82"/>
      <c r="H222" s="82"/>
      <c r="I222" s="83"/>
      <c r="J222" s="82"/>
      <c r="K222" s="82"/>
      <c r="L222" s="82"/>
      <c r="M222" s="82"/>
      <c r="N222" s="82"/>
      <c r="O222" s="84"/>
      <c r="P222" s="82"/>
      <c r="Q222" s="84"/>
      <c r="R222" s="82"/>
      <c r="S222" s="82"/>
      <c r="T222" s="82"/>
      <c r="U222" s="82"/>
      <c r="V222" s="82"/>
      <c r="W222" s="82"/>
      <c r="X222" s="82"/>
      <c r="Y222" s="84"/>
      <c r="Z222" s="82"/>
      <c r="AA222" s="85"/>
      <c r="AB222" s="82"/>
      <c r="AC222" s="82"/>
      <c r="AD222" s="82"/>
      <c r="AE222" s="82"/>
      <c r="AF222" s="82"/>
      <c r="AG222" s="82"/>
      <c r="AH222" s="84"/>
      <c r="AI222" s="82"/>
      <c r="AJ222" s="84"/>
      <c r="AK222" s="82"/>
      <c r="AL222" s="82"/>
      <c r="AM222" s="82"/>
      <c r="AN222" s="84"/>
      <c r="AO222" s="82"/>
      <c r="AP222" s="84"/>
      <c r="AQ222" s="82"/>
      <c r="AR222" s="84"/>
      <c r="AS222" s="82"/>
      <c r="AT222" s="82"/>
      <c r="AU222" s="82"/>
      <c r="AV222" s="84">
        <v>2</v>
      </c>
      <c r="AW222" s="82">
        <v>1.87</v>
      </c>
      <c r="AX222" s="82"/>
      <c r="AY222" s="82"/>
      <c r="AZ222" s="84"/>
      <c r="BA222" s="82"/>
      <c r="BB222" s="82"/>
      <c r="BC222" s="82"/>
      <c r="BD222" s="82"/>
      <c r="BE222" s="82"/>
      <c r="BF222" s="82"/>
      <c r="BG222" s="82"/>
      <c r="BH222" s="82"/>
      <c r="BI222" s="82"/>
      <c r="BJ222" s="84"/>
      <c r="BK222" s="82"/>
      <c r="BL222" s="84">
        <v>3</v>
      </c>
      <c r="BM222" s="82">
        <v>1.4490000000000001</v>
      </c>
      <c r="BN222" s="82"/>
      <c r="BO222" s="82"/>
      <c r="BP222" s="84"/>
      <c r="BQ222" s="82"/>
      <c r="BR222" s="84"/>
      <c r="BS222" s="82"/>
      <c r="BT222" s="82"/>
      <c r="BU222" s="82"/>
      <c r="BV222" s="82"/>
    </row>
    <row r="223" spans="1:75" s="86" customFormat="1" x14ac:dyDescent="0.25">
      <c r="A223" s="79">
        <v>221</v>
      </c>
      <c r="B223" s="79">
        <v>1</v>
      </c>
      <c r="C223" s="80" t="s">
        <v>678</v>
      </c>
      <c r="D223" s="40">
        <f>февраль!D223-март!E223</f>
        <v>-516.82718073429953</v>
      </c>
      <c r="E223" s="81">
        <f t="shared" si="3"/>
        <v>3.4969999999999999</v>
      </c>
      <c r="F223" s="82"/>
      <c r="G223" s="82"/>
      <c r="H223" s="82"/>
      <c r="I223" s="83"/>
      <c r="J223" s="82"/>
      <c r="K223" s="82"/>
      <c r="L223" s="82"/>
      <c r="M223" s="82"/>
      <c r="N223" s="82"/>
      <c r="O223" s="84"/>
      <c r="P223" s="82"/>
      <c r="Q223" s="84"/>
      <c r="R223" s="82"/>
      <c r="S223" s="82"/>
      <c r="T223" s="82"/>
      <c r="U223" s="82"/>
      <c r="V223" s="82"/>
      <c r="W223" s="82"/>
      <c r="X223" s="82"/>
      <c r="Y223" s="84"/>
      <c r="Z223" s="82"/>
      <c r="AA223" s="85"/>
      <c r="AB223" s="82"/>
      <c r="AC223" s="82"/>
      <c r="AD223" s="82"/>
      <c r="AE223" s="82"/>
      <c r="AF223" s="82"/>
      <c r="AG223" s="82"/>
      <c r="AH223" s="84"/>
      <c r="AI223" s="82"/>
      <c r="AJ223" s="84"/>
      <c r="AK223" s="82"/>
      <c r="AL223" s="82"/>
      <c r="AM223" s="82"/>
      <c r="AN223" s="84"/>
      <c r="AO223" s="82"/>
      <c r="AP223" s="84"/>
      <c r="AQ223" s="82"/>
      <c r="AR223" s="84"/>
      <c r="AS223" s="82"/>
      <c r="AT223" s="82"/>
      <c r="AU223" s="82"/>
      <c r="AV223" s="84"/>
      <c r="AW223" s="82"/>
      <c r="AX223" s="82"/>
      <c r="AY223" s="82"/>
      <c r="AZ223" s="84"/>
      <c r="BA223" s="82"/>
      <c r="BB223" s="82"/>
      <c r="BC223" s="82"/>
      <c r="BD223" s="82"/>
      <c r="BE223" s="82"/>
      <c r="BF223" s="82"/>
      <c r="BG223" s="82"/>
      <c r="BH223" s="82"/>
      <c r="BI223" s="82"/>
      <c r="BJ223" s="84"/>
      <c r="BK223" s="82"/>
      <c r="BL223" s="84">
        <v>5</v>
      </c>
      <c r="BM223" s="82">
        <v>2.415</v>
      </c>
      <c r="BN223" s="82"/>
      <c r="BO223" s="82"/>
      <c r="BP223" s="84"/>
      <c r="BQ223" s="82"/>
      <c r="BR223" s="84"/>
      <c r="BS223" s="82"/>
      <c r="BT223" s="82"/>
      <c r="BU223" s="82"/>
      <c r="BV223" s="82">
        <v>1.0820000000000001</v>
      </c>
      <c r="BW223" s="86" t="s">
        <v>1081</v>
      </c>
    </row>
    <row r="224" spans="1:75" s="86" customFormat="1" x14ac:dyDescent="0.25">
      <c r="A224" s="79">
        <v>222</v>
      </c>
      <c r="B224" s="79">
        <v>1</v>
      </c>
      <c r="C224" s="80" t="s">
        <v>679</v>
      </c>
      <c r="D224" s="40">
        <f>февраль!D224-март!E224</f>
        <v>1931.9096901062801</v>
      </c>
      <c r="E224" s="81">
        <f t="shared" si="3"/>
        <v>5.718</v>
      </c>
      <c r="F224" s="82"/>
      <c r="G224" s="82"/>
      <c r="H224" s="82"/>
      <c r="I224" s="83"/>
      <c r="J224" s="82"/>
      <c r="K224" s="82"/>
      <c r="L224" s="82"/>
      <c r="M224" s="82"/>
      <c r="N224" s="82"/>
      <c r="O224" s="84"/>
      <c r="P224" s="82"/>
      <c r="Q224" s="84"/>
      <c r="R224" s="82"/>
      <c r="S224" s="82"/>
      <c r="T224" s="82"/>
      <c r="U224" s="82"/>
      <c r="V224" s="82"/>
      <c r="W224" s="82"/>
      <c r="X224" s="82"/>
      <c r="Y224" s="84"/>
      <c r="Z224" s="82"/>
      <c r="AA224" s="85"/>
      <c r="AB224" s="82"/>
      <c r="AC224" s="82"/>
      <c r="AD224" s="82"/>
      <c r="AE224" s="82"/>
      <c r="AF224" s="82"/>
      <c r="AG224" s="82"/>
      <c r="AH224" s="84"/>
      <c r="AI224" s="82"/>
      <c r="AJ224" s="84"/>
      <c r="AK224" s="82"/>
      <c r="AL224" s="82"/>
      <c r="AM224" s="82"/>
      <c r="AN224" s="84"/>
      <c r="AO224" s="82"/>
      <c r="AP224" s="84"/>
      <c r="AQ224" s="82"/>
      <c r="AR224" s="84"/>
      <c r="AS224" s="82"/>
      <c r="AT224" s="82"/>
      <c r="AU224" s="82"/>
      <c r="AV224" s="84"/>
      <c r="AW224" s="82"/>
      <c r="AX224" s="82"/>
      <c r="AY224" s="82"/>
      <c r="AZ224" s="84"/>
      <c r="BA224" s="82"/>
      <c r="BB224" s="82"/>
      <c r="BC224" s="82"/>
      <c r="BD224" s="82"/>
      <c r="BE224" s="82"/>
      <c r="BF224" s="82"/>
      <c r="BG224" s="82"/>
      <c r="BH224" s="82"/>
      <c r="BI224" s="82"/>
      <c r="BJ224" s="84"/>
      <c r="BK224" s="82"/>
      <c r="BL224" s="84"/>
      <c r="BM224" s="82"/>
      <c r="BN224" s="82"/>
      <c r="BO224" s="82"/>
      <c r="BP224" s="84"/>
      <c r="BQ224" s="82"/>
      <c r="BR224" s="84"/>
      <c r="BS224" s="82"/>
      <c r="BT224" s="82"/>
      <c r="BU224" s="82"/>
      <c r="BV224" s="82">
        <v>5.718</v>
      </c>
      <c r="BW224" s="86" t="s">
        <v>1070</v>
      </c>
    </row>
    <row r="225" spans="1:75" s="86" customFormat="1" x14ac:dyDescent="0.25">
      <c r="A225" s="79">
        <v>223</v>
      </c>
      <c r="B225" s="79">
        <v>1</v>
      </c>
      <c r="C225" s="80" t="s">
        <v>680</v>
      </c>
      <c r="D225" s="40">
        <f>февраль!D225-март!E225</f>
        <v>-371.4794254879227</v>
      </c>
      <c r="E225" s="81">
        <f t="shared" si="3"/>
        <v>21.678000000000001</v>
      </c>
      <c r="F225" s="82"/>
      <c r="G225" s="82"/>
      <c r="H225" s="82"/>
      <c r="I225" s="83"/>
      <c r="J225" s="82"/>
      <c r="K225" s="82"/>
      <c r="L225" s="82"/>
      <c r="M225" s="82"/>
      <c r="N225" s="82"/>
      <c r="O225" s="84"/>
      <c r="P225" s="82"/>
      <c r="Q225" s="84"/>
      <c r="R225" s="82"/>
      <c r="S225" s="82"/>
      <c r="T225" s="82"/>
      <c r="U225" s="82"/>
      <c r="V225" s="82"/>
      <c r="W225" s="82"/>
      <c r="X225" s="82"/>
      <c r="Y225" s="84"/>
      <c r="Z225" s="82"/>
      <c r="AA225" s="85"/>
      <c r="AB225" s="82"/>
      <c r="AC225" s="82"/>
      <c r="AD225" s="82"/>
      <c r="AE225" s="82"/>
      <c r="AF225" s="82"/>
      <c r="AG225" s="82"/>
      <c r="AH225" s="84"/>
      <c r="AI225" s="82"/>
      <c r="AJ225" s="84"/>
      <c r="AK225" s="82"/>
      <c r="AL225" s="82"/>
      <c r="AM225" s="82"/>
      <c r="AN225" s="84"/>
      <c r="AO225" s="82"/>
      <c r="AP225" s="84"/>
      <c r="AQ225" s="82"/>
      <c r="AR225" s="84"/>
      <c r="AS225" s="82"/>
      <c r="AT225" s="82"/>
      <c r="AU225" s="82"/>
      <c r="AV225" s="84"/>
      <c r="AW225" s="82"/>
      <c r="AX225" s="82"/>
      <c r="AY225" s="82"/>
      <c r="AZ225" s="84"/>
      <c r="BA225" s="82"/>
      <c r="BB225" s="82"/>
      <c r="BC225" s="82"/>
      <c r="BD225" s="82">
        <v>4.0000000000000001E-3</v>
      </c>
      <c r="BE225" s="82">
        <v>2.137</v>
      </c>
      <c r="BF225" s="82"/>
      <c r="BG225" s="82">
        <v>4.0000000000000001E-3</v>
      </c>
      <c r="BH225" s="82">
        <v>0.01</v>
      </c>
      <c r="BI225" s="82">
        <v>4.327</v>
      </c>
      <c r="BJ225" s="84">
        <v>1</v>
      </c>
      <c r="BK225" s="82">
        <v>2.7669999999999999</v>
      </c>
      <c r="BL225" s="84">
        <v>18</v>
      </c>
      <c r="BM225" s="82">
        <v>8.6920000000000002</v>
      </c>
      <c r="BN225" s="82"/>
      <c r="BO225" s="82"/>
      <c r="BP225" s="84"/>
      <c r="BQ225" s="82"/>
      <c r="BR225" s="84"/>
      <c r="BS225" s="82"/>
      <c r="BT225" s="82"/>
      <c r="BU225" s="82"/>
      <c r="BV225" s="82">
        <v>3.7509999999999999</v>
      </c>
      <c r="BW225" s="86" t="s">
        <v>1070</v>
      </c>
    </row>
    <row r="226" spans="1:75" s="86" customFormat="1" x14ac:dyDescent="0.25">
      <c r="A226" s="79">
        <v>224</v>
      </c>
      <c r="B226" s="79">
        <v>1</v>
      </c>
      <c r="C226" s="80" t="s">
        <v>681</v>
      </c>
      <c r="D226" s="40">
        <f>февраль!D226-март!E226</f>
        <v>364.62281405797091</v>
      </c>
      <c r="E226" s="81">
        <f t="shared" si="3"/>
        <v>3.3530000000000002</v>
      </c>
      <c r="F226" s="82"/>
      <c r="G226" s="82"/>
      <c r="H226" s="82"/>
      <c r="I226" s="83"/>
      <c r="J226" s="82"/>
      <c r="K226" s="82"/>
      <c r="L226" s="82"/>
      <c r="M226" s="82"/>
      <c r="N226" s="82"/>
      <c r="O226" s="84"/>
      <c r="P226" s="82"/>
      <c r="Q226" s="84"/>
      <c r="R226" s="82"/>
      <c r="S226" s="82"/>
      <c r="T226" s="82"/>
      <c r="U226" s="82"/>
      <c r="V226" s="82"/>
      <c r="W226" s="82"/>
      <c r="X226" s="82"/>
      <c r="Y226" s="84"/>
      <c r="Z226" s="82"/>
      <c r="AA226" s="85"/>
      <c r="AB226" s="82"/>
      <c r="AC226" s="82"/>
      <c r="AD226" s="82"/>
      <c r="AE226" s="82"/>
      <c r="AF226" s="82"/>
      <c r="AG226" s="82"/>
      <c r="AH226" s="84"/>
      <c r="AI226" s="82"/>
      <c r="AJ226" s="84"/>
      <c r="AK226" s="82"/>
      <c r="AL226" s="82"/>
      <c r="AM226" s="82"/>
      <c r="AN226" s="84"/>
      <c r="AO226" s="82"/>
      <c r="AP226" s="84"/>
      <c r="AQ226" s="82"/>
      <c r="AR226" s="84"/>
      <c r="AS226" s="82"/>
      <c r="AT226" s="82"/>
      <c r="AU226" s="82"/>
      <c r="AV226" s="84"/>
      <c r="AW226" s="82"/>
      <c r="AX226" s="82"/>
      <c r="AY226" s="82"/>
      <c r="AZ226" s="84"/>
      <c r="BA226" s="82"/>
      <c r="BB226" s="82"/>
      <c r="BC226" s="82"/>
      <c r="BD226" s="82"/>
      <c r="BE226" s="82"/>
      <c r="BF226" s="82"/>
      <c r="BG226" s="82"/>
      <c r="BH226" s="82"/>
      <c r="BI226" s="82"/>
      <c r="BJ226" s="84"/>
      <c r="BK226" s="82"/>
      <c r="BL226" s="84"/>
      <c r="BM226" s="82"/>
      <c r="BN226" s="82"/>
      <c r="BO226" s="82"/>
      <c r="BP226" s="84"/>
      <c r="BQ226" s="82"/>
      <c r="BR226" s="84"/>
      <c r="BS226" s="82"/>
      <c r="BT226" s="82"/>
      <c r="BU226" s="82"/>
      <c r="BV226" s="82">
        <v>3.3530000000000002</v>
      </c>
      <c r="BW226" s="86" t="s">
        <v>1070</v>
      </c>
    </row>
    <row r="227" spans="1:75" x14ac:dyDescent="0.25">
      <c r="A227" s="16">
        <v>225</v>
      </c>
      <c r="B227" s="16">
        <v>1</v>
      </c>
      <c r="C227" s="31" t="s">
        <v>682</v>
      </c>
      <c r="D227" s="40">
        <f>февраль!D227-март!E227</f>
        <v>651.67959096618358</v>
      </c>
      <c r="E227" s="40">
        <f t="shared" si="3"/>
        <v>0</v>
      </c>
      <c r="F227" s="36"/>
      <c r="G227" s="36"/>
      <c r="H227" s="36"/>
      <c r="I227" s="27"/>
      <c r="J227" s="36"/>
      <c r="K227" s="36"/>
      <c r="L227" s="36"/>
      <c r="M227" s="36"/>
      <c r="N227" s="36"/>
      <c r="O227" s="29"/>
      <c r="P227" s="36"/>
      <c r="Q227" s="29"/>
      <c r="R227" s="36"/>
      <c r="S227" s="36"/>
      <c r="T227" s="36"/>
      <c r="U227" s="36"/>
      <c r="V227" s="36"/>
      <c r="W227" s="36"/>
      <c r="X227" s="36"/>
      <c r="Y227" s="29"/>
      <c r="Z227" s="36"/>
      <c r="AA227" s="66"/>
      <c r="AB227" s="36"/>
      <c r="AC227" s="36"/>
      <c r="AD227" s="36"/>
      <c r="AE227" s="36"/>
      <c r="AF227" s="36"/>
      <c r="AG227" s="36"/>
      <c r="AH227" s="29"/>
      <c r="AI227" s="36"/>
      <c r="AJ227" s="29"/>
      <c r="AK227" s="36"/>
      <c r="AL227" s="36"/>
      <c r="AM227" s="36"/>
      <c r="AN227" s="29"/>
      <c r="AO227" s="36"/>
      <c r="AP227" s="29"/>
      <c r="AQ227" s="36"/>
      <c r="AR227" s="29"/>
      <c r="AS227" s="36"/>
      <c r="AT227" s="36"/>
      <c r="AU227" s="36"/>
      <c r="AV227" s="29"/>
      <c r="AW227" s="36"/>
      <c r="AX227" s="36"/>
      <c r="AY227" s="36"/>
      <c r="AZ227" s="29"/>
      <c r="BA227" s="36"/>
      <c r="BB227" s="36"/>
      <c r="BC227" s="36"/>
      <c r="BD227" s="36"/>
      <c r="BE227" s="36"/>
      <c r="BF227" s="36"/>
      <c r="BG227" s="36"/>
      <c r="BH227" s="36"/>
      <c r="BI227" s="36"/>
      <c r="BJ227" s="29"/>
      <c r="BK227" s="36"/>
      <c r="BL227" s="29"/>
      <c r="BM227" s="36"/>
      <c r="BN227" s="36"/>
      <c r="BO227" s="36"/>
      <c r="BP227" s="29"/>
      <c r="BQ227" s="36"/>
      <c r="BR227" s="29"/>
      <c r="BS227" s="36"/>
      <c r="BT227" s="36"/>
      <c r="BU227" s="36"/>
      <c r="BV227" s="36"/>
    </row>
    <row r="228" spans="1:75" s="86" customFormat="1" x14ac:dyDescent="0.25">
      <c r="A228" s="79">
        <v>226</v>
      </c>
      <c r="B228" s="79">
        <v>1</v>
      </c>
      <c r="C228" s="80" t="s">
        <v>683</v>
      </c>
      <c r="D228" s="40">
        <f>февраль!D228-март!E228</f>
        <v>108.40603173913044</v>
      </c>
      <c r="E228" s="81">
        <f t="shared" si="3"/>
        <v>6.6279999999999992</v>
      </c>
      <c r="F228" s="82"/>
      <c r="G228" s="82"/>
      <c r="H228" s="82"/>
      <c r="I228" s="83"/>
      <c r="J228" s="82"/>
      <c r="K228" s="82"/>
      <c r="L228" s="82"/>
      <c r="M228" s="82"/>
      <c r="N228" s="82"/>
      <c r="O228" s="84"/>
      <c r="P228" s="82"/>
      <c r="Q228" s="84"/>
      <c r="R228" s="82"/>
      <c r="S228" s="82"/>
      <c r="T228" s="82"/>
      <c r="U228" s="82"/>
      <c r="V228" s="82"/>
      <c r="W228" s="82"/>
      <c r="X228" s="82"/>
      <c r="Y228" s="84"/>
      <c r="Z228" s="82"/>
      <c r="AA228" s="85"/>
      <c r="AB228" s="82"/>
      <c r="AC228" s="82"/>
      <c r="AD228" s="82"/>
      <c r="AE228" s="82"/>
      <c r="AF228" s="82"/>
      <c r="AG228" s="82"/>
      <c r="AH228" s="84"/>
      <c r="AI228" s="82"/>
      <c r="AJ228" s="84"/>
      <c r="AK228" s="82"/>
      <c r="AL228" s="82"/>
      <c r="AM228" s="82"/>
      <c r="AN228" s="84"/>
      <c r="AO228" s="82"/>
      <c r="AP228" s="84"/>
      <c r="AQ228" s="82"/>
      <c r="AR228" s="84"/>
      <c r="AS228" s="82"/>
      <c r="AT228" s="82"/>
      <c r="AU228" s="82"/>
      <c r="AV228" s="84"/>
      <c r="AW228" s="82"/>
      <c r="AX228" s="82"/>
      <c r="AY228" s="82"/>
      <c r="AZ228" s="84"/>
      <c r="BA228" s="82"/>
      <c r="BB228" s="82"/>
      <c r="BC228" s="82"/>
      <c r="BD228" s="82"/>
      <c r="BE228" s="82"/>
      <c r="BF228" s="82"/>
      <c r="BG228" s="82"/>
      <c r="BH228" s="82"/>
      <c r="BI228" s="82"/>
      <c r="BJ228" s="84"/>
      <c r="BK228" s="82"/>
      <c r="BL228" s="84">
        <v>1</v>
      </c>
      <c r="BM228" s="82">
        <v>0.48299999999999998</v>
      </c>
      <c r="BN228" s="82"/>
      <c r="BO228" s="82"/>
      <c r="BP228" s="84"/>
      <c r="BQ228" s="82"/>
      <c r="BR228" s="84"/>
      <c r="BS228" s="82"/>
      <c r="BT228" s="82"/>
      <c r="BU228" s="82"/>
      <c r="BV228" s="82">
        <f>5.063+1.082</f>
        <v>6.1449999999999996</v>
      </c>
      <c r="BW228" s="86" t="s">
        <v>1093</v>
      </c>
    </row>
    <row r="229" spans="1:75" x14ac:dyDescent="0.25">
      <c r="A229" s="16">
        <v>227</v>
      </c>
      <c r="B229" s="16">
        <v>1</v>
      </c>
      <c r="C229" s="31" t="s">
        <v>684</v>
      </c>
      <c r="D229" s="40">
        <f>февраль!D229-март!E229</f>
        <v>110.50945537198066</v>
      </c>
      <c r="E229" s="40">
        <f t="shared" si="3"/>
        <v>0</v>
      </c>
      <c r="F229" s="36"/>
      <c r="G229" s="36"/>
      <c r="H229" s="36"/>
      <c r="I229" s="27"/>
      <c r="J229" s="36"/>
      <c r="K229" s="36"/>
      <c r="L229" s="36"/>
      <c r="M229" s="36"/>
      <c r="N229" s="36"/>
      <c r="O229" s="29"/>
      <c r="P229" s="36"/>
      <c r="Q229" s="29"/>
      <c r="R229" s="36"/>
      <c r="S229" s="36"/>
      <c r="T229" s="36"/>
      <c r="U229" s="36"/>
      <c r="V229" s="36"/>
      <c r="W229" s="36"/>
      <c r="X229" s="36"/>
      <c r="Y229" s="29"/>
      <c r="Z229" s="36"/>
      <c r="AA229" s="66"/>
      <c r="AB229" s="36"/>
      <c r="AC229" s="36"/>
      <c r="AD229" s="36"/>
      <c r="AE229" s="36"/>
      <c r="AF229" s="36"/>
      <c r="AG229" s="36"/>
      <c r="AH229" s="29"/>
      <c r="AI229" s="36"/>
      <c r="AJ229" s="29"/>
      <c r="AK229" s="36"/>
      <c r="AL229" s="36"/>
      <c r="AM229" s="36"/>
      <c r="AN229" s="29"/>
      <c r="AO229" s="36"/>
      <c r="AP229" s="29"/>
      <c r="AQ229" s="36"/>
      <c r="AR229" s="29"/>
      <c r="AS229" s="36"/>
      <c r="AT229" s="36"/>
      <c r="AU229" s="36"/>
      <c r="AV229" s="29"/>
      <c r="AW229" s="36"/>
      <c r="AX229" s="36"/>
      <c r="AY229" s="36"/>
      <c r="AZ229" s="29"/>
      <c r="BA229" s="36"/>
      <c r="BB229" s="36"/>
      <c r="BC229" s="36"/>
      <c r="BD229" s="36"/>
      <c r="BE229" s="36"/>
      <c r="BF229" s="36"/>
      <c r="BG229" s="36"/>
      <c r="BH229" s="36"/>
      <c r="BI229" s="36"/>
      <c r="BJ229" s="29"/>
      <c r="BK229" s="36"/>
      <c r="BL229" s="29"/>
      <c r="BM229" s="36"/>
      <c r="BN229" s="36"/>
      <c r="BO229" s="36"/>
      <c r="BP229" s="29"/>
      <c r="BQ229" s="36"/>
      <c r="BR229" s="29"/>
      <c r="BS229" s="36"/>
      <c r="BT229" s="36"/>
      <c r="BU229" s="36"/>
      <c r="BV229" s="36"/>
    </row>
    <row r="230" spans="1:75" x14ac:dyDescent="0.25">
      <c r="A230" s="16">
        <v>228</v>
      </c>
      <c r="B230" s="16">
        <v>1</v>
      </c>
      <c r="C230" s="31" t="s">
        <v>685</v>
      </c>
      <c r="D230" s="40">
        <f>февраль!D230-март!E230</f>
        <v>400.05966962318848</v>
      </c>
      <c r="E230" s="40">
        <f t="shared" si="3"/>
        <v>0</v>
      </c>
      <c r="F230" s="36"/>
      <c r="G230" s="36"/>
      <c r="H230" s="36"/>
      <c r="I230" s="27"/>
      <c r="J230" s="36"/>
      <c r="K230" s="36"/>
      <c r="L230" s="36"/>
      <c r="M230" s="36"/>
      <c r="N230" s="36"/>
      <c r="O230" s="29"/>
      <c r="P230" s="36"/>
      <c r="Q230" s="29"/>
      <c r="R230" s="36"/>
      <c r="S230" s="36"/>
      <c r="T230" s="36"/>
      <c r="U230" s="36"/>
      <c r="V230" s="36"/>
      <c r="W230" s="36"/>
      <c r="X230" s="36"/>
      <c r="Y230" s="29"/>
      <c r="Z230" s="36"/>
      <c r="AA230" s="66"/>
      <c r="AB230" s="36"/>
      <c r="AC230" s="36"/>
      <c r="AD230" s="36"/>
      <c r="AE230" s="36"/>
      <c r="AF230" s="36"/>
      <c r="AG230" s="36"/>
      <c r="AH230" s="29"/>
      <c r="AI230" s="36"/>
      <c r="AJ230" s="29"/>
      <c r="AK230" s="36"/>
      <c r="AL230" s="36"/>
      <c r="AM230" s="36"/>
      <c r="AN230" s="29"/>
      <c r="AO230" s="36"/>
      <c r="AP230" s="29"/>
      <c r="AQ230" s="36"/>
      <c r="AR230" s="29"/>
      <c r="AS230" s="36"/>
      <c r="AT230" s="36"/>
      <c r="AU230" s="36"/>
      <c r="AV230" s="29"/>
      <c r="AW230" s="36"/>
      <c r="AX230" s="36"/>
      <c r="AY230" s="36"/>
      <c r="AZ230" s="29"/>
      <c r="BA230" s="36"/>
      <c r="BB230" s="36"/>
      <c r="BC230" s="36"/>
      <c r="BD230" s="36"/>
      <c r="BE230" s="36"/>
      <c r="BF230" s="36"/>
      <c r="BG230" s="36"/>
      <c r="BH230" s="36"/>
      <c r="BI230" s="36"/>
      <c r="BJ230" s="29"/>
      <c r="BK230" s="36"/>
      <c r="BL230" s="29"/>
      <c r="BM230" s="36"/>
      <c r="BN230" s="36"/>
      <c r="BO230" s="36"/>
      <c r="BP230" s="29"/>
      <c r="BQ230" s="36"/>
      <c r="BR230" s="29"/>
      <c r="BS230" s="36"/>
      <c r="BT230" s="36"/>
      <c r="BU230" s="36"/>
      <c r="BV230" s="36"/>
    </row>
    <row r="231" spans="1:75" x14ac:dyDescent="0.25">
      <c r="A231" s="16">
        <v>229</v>
      </c>
      <c r="B231" s="16">
        <v>1</v>
      </c>
      <c r="C231" s="31" t="s">
        <v>686</v>
      </c>
      <c r="D231" s="40">
        <f>февраль!D231-март!E231</f>
        <v>-1107.1428542512078</v>
      </c>
      <c r="E231" s="40">
        <f t="shared" si="3"/>
        <v>0</v>
      </c>
      <c r="F231" s="36"/>
      <c r="G231" s="36"/>
      <c r="H231" s="36"/>
      <c r="I231" s="27"/>
      <c r="J231" s="36"/>
      <c r="K231" s="36"/>
      <c r="L231" s="36"/>
      <c r="M231" s="36"/>
      <c r="N231" s="36"/>
      <c r="O231" s="29"/>
      <c r="P231" s="36"/>
      <c r="Q231" s="29"/>
      <c r="R231" s="36"/>
      <c r="S231" s="36"/>
      <c r="T231" s="36"/>
      <c r="U231" s="36"/>
      <c r="V231" s="36"/>
      <c r="W231" s="36"/>
      <c r="X231" s="36"/>
      <c r="Y231" s="29"/>
      <c r="Z231" s="36"/>
      <c r="AA231" s="66"/>
      <c r="AB231" s="36"/>
      <c r="AC231" s="36"/>
      <c r="AD231" s="36"/>
      <c r="AE231" s="36"/>
      <c r="AF231" s="36"/>
      <c r="AG231" s="36"/>
      <c r="AH231" s="29"/>
      <c r="AI231" s="36"/>
      <c r="AJ231" s="29"/>
      <c r="AK231" s="36"/>
      <c r="AL231" s="36"/>
      <c r="AM231" s="36"/>
      <c r="AN231" s="29"/>
      <c r="AO231" s="36"/>
      <c r="AP231" s="29"/>
      <c r="AQ231" s="36"/>
      <c r="AR231" s="29"/>
      <c r="AS231" s="36"/>
      <c r="AT231" s="36"/>
      <c r="AU231" s="36"/>
      <c r="AV231" s="29"/>
      <c r="AW231" s="36"/>
      <c r="AX231" s="36"/>
      <c r="AY231" s="36"/>
      <c r="AZ231" s="29"/>
      <c r="BA231" s="36"/>
      <c r="BB231" s="36"/>
      <c r="BC231" s="36"/>
      <c r="BD231" s="36"/>
      <c r="BE231" s="36"/>
      <c r="BF231" s="36"/>
      <c r="BG231" s="36"/>
      <c r="BH231" s="36"/>
      <c r="BI231" s="36"/>
      <c r="BJ231" s="29"/>
      <c r="BK231" s="36"/>
      <c r="BL231" s="29"/>
      <c r="BM231" s="36"/>
      <c r="BN231" s="36"/>
      <c r="BO231" s="36"/>
      <c r="BP231" s="29"/>
      <c r="BQ231" s="36"/>
      <c r="BR231" s="29"/>
      <c r="BS231" s="36"/>
      <c r="BT231" s="36"/>
      <c r="BU231" s="36"/>
      <c r="BV231" s="36"/>
    </row>
    <row r="232" spans="1:75" x14ac:dyDescent="0.25">
      <c r="A232" s="16">
        <v>230</v>
      </c>
      <c r="B232" s="16">
        <v>1</v>
      </c>
      <c r="C232" s="31" t="s">
        <v>687</v>
      </c>
      <c r="D232" s="40">
        <f>февраль!D232-март!E232</f>
        <v>295.5219599516908</v>
      </c>
      <c r="E232" s="40">
        <f t="shared" si="3"/>
        <v>0</v>
      </c>
      <c r="F232" s="36"/>
      <c r="G232" s="36"/>
      <c r="H232" s="36"/>
      <c r="I232" s="27"/>
      <c r="J232" s="36"/>
      <c r="K232" s="36"/>
      <c r="L232" s="36"/>
      <c r="M232" s="36"/>
      <c r="N232" s="36"/>
      <c r="O232" s="29"/>
      <c r="P232" s="36"/>
      <c r="Q232" s="29"/>
      <c r="R232" s="36"/>
      <c r="S232" s="36"/>
      <c r="T232" s="36"/>
      <c r="U232" s="36"/>
      <c r="V232" s="36"/>
      <c r="W232" s="36"/>
      <c r="X232" s="36"/>
      <c r="Y232" s="29"/>
      <c r="Z232" s="36"/>
      <c r="AA232" s="66"/>
      <c r="AB232" s="36"/>
      <c r="AC232" s="36"/>
      <c r="AD232" s="36"/>
      <c r="AE232" s="36"/>
      <c r="AF232" s="36"/>
      <c r="AG232" s="36"/>
      <c r="AH232" s="29"/>
      <c r="AI232" s="36"/>
      <c r="AJ232" s="29"/>
      <c r="AK232" s="36"/>
      <c r="AL232" s="36"/>
      <c r="AM232" s="36"/>
      <c r="AN232" s="29"/>
      <c r="AO232" s="36"/>
      <c r="AP232" s="29"/>
      <c r="AQ232" s="36"/>
      <c r="AR232" s="29"/>
      <c r="AS232" s="36"/>
      <c r="AT232" s="36"/>
      <c r="AU232" s="36"/>
      <c r="AV232" s="29"/>
      <c r="AW232" s="36"/>
      <c r="AX232" s="36"/>
      <c r="AY232" s="36"/>
      <c r="AZ232" s="29"/>
      <c r="BA232" s="36"/>
      <c r="BB232" s="36"/>
      <c r="BC232" s="36"/>
      <c r="BD232" s="36"/>
      <c r="BE232" s="36"/>
      <c r="BF232" s="36"/>
      <c r="BG232" s="36"/>
      <c r="BH232" s="36"/>
      <c r="BI232" s="36"/>
      <c r="BJ232" s="29"/>
      <c r="BK232" s="36"/>
      <c r="BL232" s="29"/>
      <c r="BM232" s="36"/>
      <c r="BN232" s="36"/>
      <c r="BO232" s="36"/>
      <c r="BP232" s="29"/>
      <c r="BQ232" s="36"/>
      <c r="BR232" s="29"/>
      <c r="BS232" s="36"/>
      <c r="BT232" s="36"/>
      <c r="BU232" s="36"/>
      <c r="BV232" s="36"/>
    </row>
    <row r="233" spans="1:75" x14ac:dyDescent="0.25">
      <c r="A233" s="16">
        <v>231</v>
      </c>
      <c r="B233" s="16">
        <v>1</v>
      </c>
      <c r="C233" s="31" t="s">
        <v>688</v>
      </c>
      <c r="D233" s="40">
        <f>февраль!D233-март!E233</f>
        <v>447.91777142028991</v>
      </c>
      <c r="E233" s="40">
        <f t="shared" si="3"/>
        <v>0</v>
      </c>
      <c r="F233" s="36"/>
      <c r="G233" s="36"/>
      <c r="H233" s="36"/>
      <c r="I233" s="27"/>
      <c r="J233" s="36"/>
      <c r="K233" s="36"/>
      <c r="L233" s="36"/>
      <c r="M233" s="36"/>
      <c r="N233" s="36"/>
      <c r="O233" s="29"/>
      <c r="P233" s="36"/>
      <c r="Q233" s="29"/>
      <c r="R233" s="36"/>
      <c r="S233" s="36"/>
      <c r="T233" s="36"/>
      <c r="U233" s="36"/>
      <c r="V233" s="36"/>
      <c r="W233" s="36"/>
      <c r="X233" s="36"/>
      <c r="Y233" s="29"/>
      <c r="Z233" s="36"/>
      <c r="AA233" s="66"/>
      <c r="AB233" s="36"/>
      <c r="AC233" s="36"/>
      <c r="AD233" s="36"/>
      <c r="AE233" s="36"/>
      <c r="AF233" s="36"/>
      <c r="AG233" s="36"/>
      <c r="AH233" s="29"/>
      <c r="AI233" s="36"/>
      <c r="AJ233" s="29"/>
      <c r="AK233" s="36"/>
      <c r="AL233" s="36"/>
      <c r="AM233" s="36"/>
      <c r="AN233" s="29"/>
      <c r="AO233" s="36"/>
      <c r="AP233" s="29"/>
      <c r="AQ233" s="36"/>
      <c r="AR233" s="29"/>
      <c r="AS233" s="36"/>
      <c r="AT233" s="36"/>
      <c r="AU233" s="36"/>
      <c r="AV233" s="29"/>
      <c r="AW233" s="36"/>
      <c r="AX233" s="36"/>
      <c r="AY233" s="36"/>
      <c r="AZ233" s="29"/>
      <c r="BA233" s="36"/>
      <c r="BB233" s="36"/>
      <c r="BC233" s="36"/>
      <c r="BD233" s="36"/>
      <c r="BE233" s="36"/>
      <c r="BF233" s="36"/>
      <c r="BG233" s="36"/>
      <c r="BH233" s="36"/>
      <c r="BI233" s="36"/>
      <c r="BJ233" s="29"/>
      <c r="BK233" s="36"/>
      <c r="BL233" s="29"/>
      <c r="BM233" s="36"/>
      <c r="BN233" s="36"/>
      <c r="BO233" s="36"/>
      <c r="BP233" s="29"/>
      <c r="BQ233" s="36"/>
      <c r="BR233" s="29"/>
      <c r="BS233" s="36"/>
      <c r="BT233" s="36"/>
      <c r="BU233" s="36"/>
      <c r="BV233" s="36"/>
    </row>
    <row r="234" spans="1:75" s="86" customFormat="1" x14ac:dyDescent="0.25">
      <c r="A234" s="79">
        <v>232</v>
      </c>
      <c r="B234" s="79">
        <v>2</v>
      </c>
      <c r="C234" s="80" t="s">
        <v>689</v>
      </c>
      <c r="D234" s="40">
        <f>февраль!D234-март!E234</f>
        <v>510.65925721739131</v>
      </c>
      <c r="E234" s="81">
        <f t="shared" si="3"/>
        <v>2287.7069999999999</v>
      </c>
      <c r="F234" s="82"/>
      <c r="G234" s="82"/>
      <c r="H234" s="82"/>
      <c r="I234" s="83">
        <v>348</v>
      </c>
      <c r="J234" s="82">
        <v>1587.088</v>
      </c>
      <c r="K234" s="82"/>
      <c r="L234" s="82"/>
      <c r="M234" s="82">
        <v>0.75</v>
      </c>
      <c r="N234" s="82">
        <v>700.61900000000003</v>
      </c>
      <c r="O234" s="84"/>
      <c r="P234" s="82"/>
      <c r="Q234" s="84"/>
      <c r="R234" s="82"/>
      <c r="S234" s="82"/>
      <c r="T234" s="82"/>
      <c r="U234" s="82"/>
      <c r="V234" s="82"/>
      <c r="W234" s="82"/>
      <c r="X234" s="82"/>
      <c r="Y234" s="84"/>
      <c r="Z234" s="82"/>
      <c r="AA234" s="85"/>
      <c r="AB234" s="82"/>
      <c r="AC234" s="82"/>
      <c r="AD234" s="82"/>
      <c r="AE234" s="82"/>
      <c r="AF234" s="82"/>
      <c r="AG234" s="82"/>
      <c r="AH234" s="84"/>
      <c r="AI234" s="82"/>
      <c r="AJ234" s="84"/>
      <c r="AK234" s="82"/>
      <c r="AL234" s="82"/>
      <c r="AM234" s="82"/>
      <c r="AN234" s="84"/>
      <c r="AO234" s="82"/>
      <c r="AP234" s="84"/>
      <c r="AQ234" s="82"/>
      <c r="AR234" s="84"/>
      <c r="AS234" s="82"/>
      <c r="AT234" s="82"/>
      <c r="AU234" s="82"/>
      <c r="AV234" s="84"/>
      <c r="AW234" s="82"/>
      <c r="AX234" s="82"/>
      <c r="AY234" s="82"/>
      <c r="AZ234" s="84"/>
      <c r="BA234" s="82"/>
      <c r="BB234" s="82"/>
      <c r="BC234" s="82"/>
      <c r="BD234" s="82"/>
      <c r="BE234" s="82"/>
      <c r="BF234" s="82"/>
      <c r="BG234" s="82"/>
      <c r="BH234" s="82"/>
      <c r="BI234" s="82"/>
      <c r="BJ234" s="84"/>
      <c r="BK234" s="82"/>
      <c r="BL234" s="84"/>
      <c r="BM234" s="82"/>
      <c r="BN234" s="82"/>
      <c r="BO234" s="82"/>
      <c r="BP234" s="84"/>
      <c r="BQ234" s="82"/>
      <c r="BR234" s="84"/>
      <c r="BS234" s="82"/>
      <c r="BT234" s="82"/>
      <c r="BU234" s="82"/>
      <c r="BV234" s="82"/>
    </row>
    <row r="235" spans="1:75" x14ac:dyDescent="0.25">
      <c r="A235" s="16">
        <v>233</v>
      </c>
      <c r="B235" s="16">
        <v>2</v>
      </c>
      <c r="C235" s="31" t="s">
        <v>690</v>
      </c>
      <c r="D235" s="40">
        <f>февраль!D235-март!E235</f>
        <v>1962.7669243188404</v>
      </c>
      <c r="E235" s="40">
        <f t="shared" si="3"/>
        <v>0</v>
      </c>
      <c r="F235" s="36"/>
      <c r="G235" s="36"/>
      <c r="H235" s="36"/>
      <c r="I235" s="27"/>
      <c r="J235" s="36"/>
      <c r="K235" s="36"/>
      <c r="L235" s="36"/>
      <c r="M235" s="36"/>
      <c r="N235" s="36"/>
      <c r="O235" s="29"/>
      <c r="P235" s="36"/>
      <c r="Q235" s="29"/>
      <c r="R235" s="36"/>
      <c r="S235" s="36"/>
      <c r="T235" s="36"/>
      <c r="U235" s="36"/>
      <c r="V235" s="36"/>
      <c r="W235" s="36"/>
      <c r="X235" s="36"/>
      <c r="Y235" s="29"/>
      <c r="Z235" s="36"/>
      <c r="AA235" s="66"/>
      <c r="AB235" s="36"/>
      <c r="AC235" s="36"/>
      <c r="AD235" s="36"/>
      <c r="AE235" s="36"/>
      <c r="AF235" s="36"/>
      <c r="AG235" s="36"/>
      <c r="AH235" s="29"/>
      <c r="AI235" s="36"/>
      <c r="AJ235" s="29"/>
      <c r="AK235" s="36"/>
      <c r="AL235" s="36"/>
      <c r="AM235" s="36"/>
      <c r="AN235" s="29"/>
      <c r="AO235" s="36"/>
      <c r="AP235" s="29"/>
      <c r="AQ235" s="36"/>
      <c r="AR235" s="29"/>
      <c r="AS235" s="36"/>
      <c r="AT235" s="36"/>
      <c r="AU235" s="36"/>
      <c r="AV235" s="29"/>
      <c r="AW235" s="36"/>
      <c r="AX235" s="36"/>
      <c r="AY235" s="36"/>
      <c r="AZ235" s="29"/>
      <c r="BA235" s="36"/>
      <c r="BB235" s="36"/>
      <c r="BC235" s="36"/>
      <c r="BD235" s="36"/>
      <c r="BE235" s="36"/>
      <c r="BF235" s="36"/>
      <c r="BG235" s="36"/>
      <c r="BH235" s="36"/>
      <c r="BI235" s="36"/>
      <c r="BJ235" s="29"/>
      <c r="BK235" s="36"/>
      <c r="BL235" s="29"/>
      <c r="BM235" s="36"/>
      <c r="BN235" s="36"/>
      <c r="BO235" s="36"/>
      <c r="BP235" s="29"/>
      <c r="BQ235" s="36"/>
      <c r="BR235" s="29"/>
      <c r="BS235" s="36"/>
      <c r="BT235" s="36"/>
      <c r="BU235" s="36"/>
      <c r="BV235" s="36"/>
    </row>
    <row r="236" spans="1:75" x14ac:dyDescent="0.25">
      <c r="A236" s="16">
        <v>234</v>
      </c>
      <c r="B236" s="16">
        <v>2</v>
      </c>
      <c r="C236" s="31" t="s">
        <v>691</v>
      </c>
      <c r="D236" s="40">
        <f>февраль!D236-март!E236</f>
        <v>136.10509944927537</v>
      </c>
      <c r="E236" s="40">
        <f t="shared" si="3"/>
        <v>0</v>
      </c>
      <c r="F236" s="36"/>
      <c r="G236" s="36"/>
      <c r="H236" s="36"/>
      <c r="I236" s="27"/>
      <c r="J236" s="36"/>
      <c r="K236" s="36"/>
      <c r="L236" s="36"/>
      <c r="M236" s="36"/>
      <c r="N236" s="36"/>
      <c r="O236" s="29"/>
      <c r="P236" s="36"/>
      <c r="Q236" s="29"/>
      <c r="R236" s="36"/>
      <c r="S236" s="36"/>
      <c r="T236" s="36"/>
      <c r="U236" s="36"/>
      <c r="V236" s="36"/>
      <c r="W236" s="36"/>
      <c r="X236" s="36"/>
      <c r="Y236" s="29"/>
      <c r="Z236" s="36"/>
      <c r="AA236" s="66"/>
      <c r="AB236" s="36"/>
      <c r="AC236" s="36"/>
      <c r="AD236" s="36"/>
      <c r="AE236" s="36"/>
      <c r="AF236" s="36"/>
      <c r="AG236" s="36"/>
      <c r="AH236" s="29"/>
      <c r="AI236" s="36"/>
      <c r="AJ236" s="29"/>
      <c r="AK236" s="36"/>
      <c r="AL236" s="36"/>
      <c r="AM236" s="36"/>
      <c r="AN236" s="29"/>
      <c r="AO236" s="36"/>
      <c r="AP236" s="29"/>
      <c r="AQ236" s="36"/>
      <c r="AR236" s="29"/>
      <c r="AS236" s="36"/>
      <c r="AT236" s="36"/>
      <c r="AU236" s="36"/>
      <c r="AV236" s="29"/>
      <c r="AW236" s="36"/>
      <c r="AX236" s="36"/>
      <c r="AY236" s="36"/>
      <c r="AZ236" s="29"/>
      <c r="BA236" s="36"/>
      <c r="BB236" s="36"/>
      <c r="BC236" s="36"/>
      <c r="BD236" s="36"/>
      <c r="BE236" s="36"/>
      <c r="BF236" s="36"/>
      <c r="BG236" s="36"/>
      <c r="BH236" s="36"/>
      <c r="BI236" s="36"/>
      <c r="BJ236" s="29"/>
      <c r="BK236" s="36"/>
      <c r="BL236" s="29"/>
      <c r="BM236" s="36"/>
      <c r="BN236" s="36"/>
      <c r="BO236" s="36"/>
      <c r="BP236" s="29"/>
      <c r="BQ236" s="36"/>
      <c r="BR236" s="29"/>
      <c r="BS236" s="36"/>
      <c r="BT236" s="36"/>
      <c r="BU236" s="36"/>
      <c r="BV236" s="36"/>
    </row>
    <row r="237" spans="1:75" x14ac:dyDescent="0.25">
      <c r="A237" s="16">
        <v>235</v>
      </c>
      <c r="B237" s="16">
        <v>2</v>
      </c>
      <c r="C237" s="31" t="s">
        <v>692</v>
      </c>
      <c r="D237" s="40">
        <f>февраль!D237-март!E237</f>
        <v>90.464785835748799</v>
      </c>
      <c r="E237" s="40">
        <f t="shared" si="3"/>
        <v>0</v>
      </c>
      <c r="F237" s="36"/>
      <c r="G237" s="36"/>
      <c r="H237" s="36"/>
      <c r="I237" s="27"/>
      <c r="J237" s="36"/>
      <c r="K237" s="36"/>
      <c r="L237" s="36"/>
      <c r="M237" s="36"/>
      <c r="N237" s="36"/>
      <c r="O237" s="29"/>
      <c r="P237" s="36"/>
      <c r="Q237" s="29"/>
      <c r="R237" s="36"/>
      <c r="S237" s="36"/>
      <c r="T237" s="36"/>
      <c r="U237" s="36"/>
      <c r="V237" s="36"/>
      <c r="W237" s="36"/>
      <c r="X237" s="36"/>
      <c r="Y237" s="29"/>
      <c r="Z237" s="36"/>
      <c r="AA237" s="66"/>
      <c r="AB237" s="36"/>
      <c r="AC237" s="36"/>
      <c r="AD237" s="36"/>
      <c r="AE237" s="36"/>
      <c r="AF237" s="36"/>
      <c r="AG237" s="36"/>
      <c r="AH237" s="29"/>
      <c r="AI237" s="36"/>
      <c r="AJ237" s="29"/>
      <c r="AK237" s="36"/>
      <c r="AL237" s="36"/>
      <c r="AM237" s="36"/>
      <c r="AN237" s="29"/>
      <c r="AO237" s="36"/>
      <c r="AP237" s="29"/>
      <c r="AQ237" s="36"/>
      <c r="AR237" s="29"/>
      <c r="AS237" s="36"/>
      <c r="AT237" s="36"/>
      <c r="AU237" s="36"/>
      <c r="AV237" s="29"/>
      <c r="AW237" s="36"/>
      <c r="AX237" s="36"/>
      <c r="AY237" s="36"/>
      <c r="AZ237" s="29"/>
      <c r="BA237" s="36"/>
      <c r="BB237" s="36"/>
      <c r="BC237" s="36"/>
      <c r="BD237" s="36"/>
      <c r="BE237" s="36"/>
      <c r="BF237" s="36"/>
      <c r="BG237" s="36"/>
      <c r="BH237" s="36"/>
      <c r="BI237" s="36"/>
      <c r="BJ237" s="29"/>
      <c r="BK237" s="36"/>
      <c r="BL237" s="29"/>
      <c r="BM237" s="36"/>
      <c r="BN237" s="36"/>
      <c r="BO237" s="36"/>
      <c r="BP237" s="29"/>
      <c r="BQ237" s="36"/>
      <c r="BR237" s="29"/>
      <c r="BS237" s="36"/>
      <c r="BT237" s="36"/>
      <c r="BU237" s="36"/>
      <c r="BV237" s="36"/>
    </row>
    <row r="238" spans="1:75" x14ac:dyDescent="0.25">
      <c r="A238" s="16">
        <v>236</v>
      </c>
      <c r="B238" s="16">
        <v>2</v>
      </c>
      <c r="C238" s="31" t="s">
        <v>693</v>
      </c>
      <c r="D238" s="40">
        <f>февраль!D238-март!E238</f>
        <v>-569.95141399033832</v>
      </c>
      <c r="E238" s="40">
        <f t="shared" si="3"/>
        <v>0</v>
      </c>
      <c r="F238" s="36"/>
      <c r="G238" s="36"/>
      <c r="H238" s="36"/>
      <c r="I238" s="27"/>
      <c r="J238" s="36"/>
      <c r="K238" s="36"/>
      <c r="L238" s="36"/>
      <c r="M238" s="36"/>
      <c r="N238" s="36"/>
      <c r="O238" s="29"/>
      <c r="P238" s="36"/>
      <c r="Q238" s="29"/>
      <c r="R238" s="36"/>
      <c r="S238" s="36"/>
      <c r="T238" s="36"/>
      <c r="U238" s="36"/>
      <c r="V238" s="36"/>
      <c r="W238" s="36"/>
      <c r="X238" s="36"/>
      <c r="Y238" s="29"/>
      <c r="Z238" s="36"/>
      <c r="AA238" s="66"/>
      <c r="AB238" s="36"/>
      <c r="AC238" s="36"/>
      <c r="AD238" s="36"/>
      <c r="AE238" s="36"/>
      <c r="AF238" s="36"/>
      <c r="AG238" s="36"/>
      <c r="AH238" s="29"/>
      <c r="AI238" s="36"/>
      <c r="AJ238" s="29"/>
      <c r="AK238" s="36"/>
      <c r="AL238" s="36"/>
      <c r="AM238" s="36"/>
      <c r="AN238" s="29"/>
      <c r="AO238" s="36"/>
      <c r="AP238" s="29"/>
      <c r="AQ238" s="36"/>
      <c r="AR238" s="29"/>
      <c r="AS238" s="36"/>
      <c r="AT238" s="36"/>
      <c r="AU238" s="36"/>
      <c r="AV238" s="29"/>
      <c r="AW238" s="36"/>
      <c r="AX238" s="36"/>
      <c r="AY238" s="36"/>
      <c r="AZ238" s="29"/>
      <c r="BA238" s="36"/>
      <c r="BB238" s="36"/>
      <c r="BC238" s="36"/>
      <c r="BD238" s="36"/>
      <c r="BE238" s="36"/>
      <c r="BF238" s="36"/>
      <c r="BG238" s="36"/>
      <c r="BH238" s="36"/>
      <c r="BI238" s="36"/>
      <c r="BJ238" s="29"/>
      <c r="BK238" s="36"/>
      <c r="BL238" s="29"/>
      <c r="BM238" s="36"/>
      <c r="BN238" s="36"/>
      <c r="BO238" s="36"/>
      <c r="BP238" s="29"/>
      <c r="BQ238" s="36"/>
      <c r="BR238" s="29"/>
      <c r="BS238" s="36"/>
      <c r="BT238" s="36"/>
      <c r="BU238" s="36"/>
      <c r="BV238" s="36"/>
    </row>
    <row r="239" spans="1:75" x14ac:dyDescent="0.25">
      <c r="A239" s="16">
        <v>237</v>
      </c>
      <c r="B239" s="16">
        <v>2</v>
      </c>
      <c r="C239" s="31" t="s">
        <v>927</v>
      </c>
      <c r="D239" s="40">
        <f>февраль!D239-март!E239</f>
        <v>-134.16531975458938</v>
      </c>
      <c r="E239" s="40">
        <f t="shared" si="3"/>
        <v>0</v>
      </c>
      <c r="F239" s="36"/>
      <c r="G239" s="36"/>
      <c r="H239" s="36"/>
      <c r="I239" s="27"/>
      <c r="J239" s="36"/>
      <c r="K239" s="36"/>
      <c r="L239" s="36"/>
      <c r="M239" s="36"/>
      <c r="N239" s="36"/>
      <c r="O239" s="29"/>
      <c r="P239" s="36"/>
      <c r="Q239" s="29"/>
      <c r="R239" s="36"/>
      <c r="S239" s="36"/>
      <c r="T239" s="36"/>
      <c r="U239" s="36"/>
      <c r="V239" s="36"/>
      <c r="W239" s="36"/>
      <c r="X239" s="36"/>
      <c r="Y239" s="29"/>
      <c r="Z239" s="36"/>
      <c r="AA239" s="66"/>
      <c r="AB239" s="36"/>
      <c r="AC239" s="36"/>
      <c r="AD239" s="36"/>
      <c r="AE239" s="36"/>
      <c r="AF239" s="36"/>
      <c r="AG239" s="36"/>
      <c r="AH239" s="29"/>
      <c r="AI239" s="36"/>
      <c r="AJ239" s="29"/>
      <c r="AK239" s="36"/>
      <c r="AL239" s="36"/>
      <c r="AM239" s="36"/>
      <c r="AN239" s="29"/>
      <c r="AO239" s="36"/>
      <c r="AP239" s="29"/>
      <c r="AQ239" s="36"/>
      <c r="AR239" s="29"/>
      <c r="AS239" s="36"/>
      <c r="AT239" s="36"/>
      <c r="AU239" s="36"/>
      <c r="AV239" s="29"/>
      <c r="AW239" s="36"/>
      <c r="AX239" s="36"/>
      <c r="AY239" s="36"/>
      <c r="AZ239" s="29"/>
      <c r="BA239" s="36"/>
      <c r="BB239" s="36"/>
      <c r="BC239" s="36"/>
      <c r="BD239" s="36"/>
      <c r="BE239" s="36"/>
      <c r="BF239" s="36"/>
      <c r="BG239" s="36"/>
      <c r="BH239" s="36"/>
      <c r="BI239" s="36"/>
      <c r="BJ239" s="29"/>
      <c r="BK239" s="36"/>
      <c r="BL239" s="29"/>
      <c r="BM239" s="36"/>
      <c r="BN239" s="36"/>
      <c r="BO239" s="36"/>
      <c r="BP239" s="29"/>
      <c r="BQ239" s="36"/>
      <c r="BR239" s="29"/>
      <c r="BS239" s="36"/>
      <c r="BT239" s="36"/>
      <c r="BU239" s="36"/>
      <c r="BV239" s="36"/>
    </row>
    <row r="240" spans="1:75" x14ac:dyDescent="0.25">
      <c r="A240" s="16">
        <v>238</v>
      </c>
      <c r="B240" s="16">
        <v>2</v>
      </c>
      <c r="C240" s="31" t="s">
        <v>694</v>
      </c>
      <c r="D240" s="40">
        <f>февраль!D240-март!E240</f>
        <v>-320.99372516908215</v>
      </c>
      <c r="E240" s="40">
        <f t="shared" si="3"/>
        <v>0</v>
      </c>
      <c r="F240" s="36"/>
      <c r="G240" s="36"/>
      <c r="H240" s="36"/>
      <c r="I240" s="27"/>
      <c r="J240" s="36"/>
      <c r="K240" s="36"/>
      <c r="L240" s="36"/>
      <c r="M240" s="36"/>
      <c r="N240" s="36"/>
      <c r="O240" s="29"/>
      <c r="P240" s="36"/>
      <c r="Q240" s="29"/>
      <c r="R240" s="36"/>
      <c r="S240" s="36"/>
      <c r="T240" s="36"/>
      <c r="U240" s="36"/>
      <c r="V240" s="36"/>
      <c r="W240" s="36"/>
      <c r="X240" s="36"/>
      <c r="Y240" s="29"/>
      <c r="Z240" s="36"/>
      <c r="AA240" s="66"/>
      <c r="AB240" s="36"/>
      <c r="AC240" s="36"/>
      <c r="AD240" s="36"/>
      <c r="AE240" s="36"/>
      <c r="AF240" s="36"/>
      <c r="AG240" s="36"/>
      <c r="AH240" s="29"/>
      <c r="AI240" s="36"/>
      <c r="AJ240" s="29"/>
      <c r="AK240" s="36"/>
      <c r="AL240" s="36"/>
      <c r="AM240" s="36"/>
      <c r="AN240" s="29"/>
      <c r="AO240" s="36"/>
      <c r="AP240" s="29"/>
      <c r="AQ240" s="36"/>
      <c r="AR240" s="29"/>
      <c r="AS240" s="36"/>
      <c r="AT240" s="36"/>
      <c r="AU240" s="36"/>
      <c r="AV240" s="29"/>
      <c r="AW240" s="36"/>
      <c r="AX240" s="36"/>
      <c r="AY240" s="36"/>
      <c r="AZ240" s="29"/>
      <c r="BA240" s="36"/>
      <c r="BB240" s="36"/>
      <c r="BC240" s="36"/>
      <c r="BD240" s="36"/>
      <c r="BE240" s="36"/>
      <c r="BF240" s="36"/>
      <c r="BG240" s="36"/>
      <c r="BH240" s="36"/>
      <c r="BI240" s="36"/>
      <c r="BJ240" s="29"/>
      <c r="BK240" s="36"/>
      <c r="BL240" s="29"/>
      <c r="BM240" s="36"/>
      <c r="BN240" s="36"/>
      <c r="BO240" s="36"/>
      <c r="BP240" s="29"/>
      <c r="BQ240" s="36"/>
      <c r="BR240" s="29"/>
      <c r="BS240" s="36"/>
      <c r="BT240" s="36"/>
      <c r="BU240" s="36"/>
      <c r="BV240" s="36"/>
    </row>
    <row r="241" spans="1:75" x14ac:dyDescent="0.25">
      <c r="A241" s="16">
        <v>239</v>
      </c>
      <c r="B241" s="16">
        <v>2</v>
      </c>
      <c r="C241" s="31" t="s">
        <v>695</v>
      </c>
      <c r="D241" s="40">
        <f>февраль!D241-март!E241</f>
        <v>-1198.7566573217391</v>
      </c>
      <c r="E241" s="40">
        <f t="shared" si="3"/>
        <v>0</v>
      </c>
      <c r="F241" s="36"/>
      <c r="G241" s="36"/>
      <c r="H241" s="36"/>
      <c r="I241" s="27"/>
      <c r="J241" s="36"/>
      <c r="K241" s="36"/>
      <c r="L241" s="36"/>
      <c r="M241" s="36"/>
      <c r="N241" s="36"/>
      <c r="O241" s="29"/>
      <c r="P241" s="36"/>
      <c r="Q241" s="29"/>
      <c r="R241" s="36"/>
      <c r="S241" s="36"/>
      <c r="T241" s="36"/>
      <c r="U241" s="36"/>
      <c r="V241" s="36"/>
      <c r="W241" s="36"/>
      <c r="X241" s="36"/>
      <c r="Y241" s="29"/>
      <c r="Z241" s="36"/>
      <c r="AA241" s="66"/>
      <c r="AB241" s="36"/>
      <c r="AC241" s="36"/>
      <c r="AD241" s="36"/>
      <c r="AE241" s="36"/>
      <c r="AF241" s="36"/>
      <c r="AG241" s="36"/>
      <c r="AH241" s="29"/>
      <c r="AI241" s="36"/>
      <c r="AJ241" s="29"/>
      <c r="AK241" s="36"/>
      <c r="AL241" s="36"/>
      <c r="AM241" s="36"/>
      <c r="AN241" s="29"/>
      <c r="AO241" s="36"/>
      <c r="AP241" s="29"/>
      <c r="AQ241" s="36"/>
      <c r="AR241" s="29"/>
      <c r="AS241" s="36"/>
      <c r="AT241" s="36"/>
      <c r="AU241" s="36"/>
      <c r="AV241" s="29"/>
      <c r="AW241" s="36"/>
      <c r="AX241" s="36"/>
      <c r="AY241" s="36"/>
      <c r="AZ241" s="29"/>
      <c r="BA241" s="36"/>
      <c r="BB241" s="36"/>
      <c r="BC241" s="36"/>
      <c r="BD241" s="36"/>
      <c r="BE241" s="36"/>
      <c r="BF241" s="36"/>
      <c r="BG241" s="36"/>
      <c r="BH241" s="36"/>
      <c r="BI241" s="36"/>
      <c r="BJ241" s="29"/>
      <c r="BK241" s="36"/>
      <c r="BL241" s="29"/>
      <c r="BM241" s="36"/>
      <c r="BN241" s="36"/>
      <c r="BO241" s="36"/>
      <c r="BP241" s="29"/>
      <c r="BQ241" s="36"/>
      <c r="BR241" s="29"/>
      <c r="BS241" s="36"/>
      <c r="BT241" s="36"/>
      <c r="BU241" s="36"/>
      <c r="BV241" s="36"/>
    </row>
    <row r="242" spans="1:75" x14ac:dyDescent="0.25">
      <c r="A242" s="16">
        <v>240</v>
      </c>
      <c r="B242" s="16">
        <v>2</v>
      </c>
      <c r="C242" s="31" t="s">
        <v>696</v>
      </c>
      <c r="D242" s="40">
        <f>февраль!D242-март!E242</f>
        <v>519.43135213526557</v>
      </c>
      <c r="E242" s="40">
        <f t="shared" si="3"/>
        <v>0</v>
      </c>
      <c r="F242" s="36"/>
      <c r="G242" s="36"/>
      <c r="H242" s="36"/>
      <c r="I242" s="27"/>
      <c r="J242" s="36"/>
      <c r="K242" s="36"/>
      <c r="L242" s="36"/>
      <c r="M242" s="36"/>
      <c r="N242" s="36"/>
      <c r="O242" s="29"/>
      <c r="P242" s="36"/>
      <c r="Q242" s="29"/>
      <c r="R242" s="36"/>
      <c r="S242" s="36"/>
      <c r="T242" s="36"/>
      <c r="U242" s="36"/>
      <c r="V242" s="36"/>
      <c r="W242" s="36"/>
      <c r="X242" s="36"/>
      <c r="Y242" s="29"/>
      <c r="Z242" s="36"/>
      <c r="AA242" s="66"/>
      <c r="AB242" s="36"/>
      <c r="AC242" s="36"/>
      <c r="AD242" s="36"/>
      <c r="AE242" s="36"/>
      <c r="AF242" s="36"/>
      <c r="AG242" s="36"/>
      <c r="AH242" s="29"/>
      <c r="AI242" s="36"/>
      <c r="AJ242" s="29"/>
      <c r="AK242" s="36"/>
      <c r="AL242" s="36"/>
      <c r="AM242" s="36"/>
      <c r="AN242" s="29"/>
      <c r="AO242" s="36"/>
      <c r="AP242" s="29"/>
      <c r="AQ242" s="36"/>
      <c r="AR242" s="29"/>
      <c r="AS242" s="36"/>
      <c r="AT242" s="36"/>
      <c r="AU242" s="36"/>
      <c r="AV242" s="29"/>
      <c r="AW242" s="36"/>
      <c r="AX242" s="36"/>
      <c r="AY242" s="36"/>
      <c r="AZ242" s="29"/>
      <c r="BA242" s="36"/>
      <c r="BB242" s="36"/>
      <c r="BC242" s="36"/>
      <c r="BD242" s="36"/>
      <c r="BE242" s="36"/>
      <c r="BF242" s="36"/>
      <c r="BG242" s="36"/>
      <c r="BH242" s="36"/>
      <c r="BI242" s="36"/>
      <c r="BJ242" s="29"/>
      <c r="BK242" s="36"/>
      <c r="BL242" s="29"/>
      <c r="BM242" s="36"/>
      <c r="BN242" s="36"/>
      <c r="BO242" s="36"/>
      <c r="BP242" s="29"/>
      <c r="BQ242" s="36"/>
      <c r="BR242" s="29"/>
      <c r="BS242" s="36"/>
      <c r="BT242" s="36"/>
      <c r="BU242" s="36"/>
      <c r="BV242" s="36"/>
    </row>
    <row r="243" spans="1:75" s="86" customFormat="1" x14ac:dyDescent="0.25">
      <c r="A243" s="79">
        <v>241</v>
      </c>
      <c r="B243" s="79">
        <v>2</v>
      </c>
      <c r="C243" s="80" t="s">
        <v>697</v>
      </c>
      <c r="D243" s="40">
        <f>февраль!D243-март!E243</f>
        <v>362.19393602898543</v>
      </c>
      <c r="E243" s="81">
        <f t="shared" si="3"/>
        <v>1.1379999999999999</v>
      </c>
      <c r="F243" s="82"/>
      <c r="G243" s="82"/>
      <c r="H243" s="82"/>
      <c r="I243" s="83"/>
      <c r="J243" s="82"/>
      <c r="K243" s="82"/>
      <c r="L243" s="82"/>
      <c r="M243" s="82"/>
      <c r="N243" s="82"/>
      <c r="O243" s="84"/>
      <c r="P243" s="82"/>
      <c r="Q243" s="84"/>
      <c r="R243" s="82"/>
      <c r="S243" s="82"/>
      <c r="T243" s="82"/>
      <c r="U243" s="82"/>
      <c r="V243" s="82"/>
      <c r="W243" s="82"/>
      <c r="X243" s="82"/>
      <c r="Y243" s="84"/>
      <c r="Z243" s="82"/>
      <c r="AA243" s="85"/>
      <c r="AB243" s="82"/>
      <c r="AC243" s="82"/>
      <c r="AD243" s="82"/>
      <c r="AE243" s="82"/>
      <c r="AF243" s="82"/>
      <c r="AG243" s="82"/>
      <c r="AH243" s="84"/>
      <c r="AI243" s="82"/>
      <c r="AJ243" s="84"/>
      <c r="AK243" s="82"/>
      <c r="AL243" s="82"/>
      <c r="AM243" s="82"/>
      <c r="AN243" s="84"/>
      <c r="AO243" s="82"/>
      <c r="AP243" s="84"/>
      <c r="AQ243" s="82"/>
      <c r="AR243" s="84"/>
      <c r="AS243" s="82"/>
      <c r="AT243" s="82"/>
      <c r="AU243" s="82"/>
      <c r="AV243" s="84"/>
      <c r="AW243" s="82"/>
      <c r="AX243" s="82"/>
      <c r="AY243" s="82"/>
      <c r="AZ243" s="84"/>
      <c r="BA243" s="82"/>
      <c r="BB243" s="82"/>
      <c r="BC243" s="82"/>
      <c r="BD243" s="82"/>
      <c r="BE243" s="82"/>
      <c r="BF243" s="82"/>
      <c r="BG243" s="82"/>
      <c r="BH243" s="82"/>
      <c r="BI243" s="82"/>
      <c r="BJ243" s="84"/>
      <c r="BK243" s="82"/>
      <c r="BL243" s="84"/>
      <c r="BM243" s="82"/>
      <c r="BN243" s="82"/>
      <c r="BO243" s="82"/>
      <c r="BP243" s="84"/>
      <c r="BQ243" s="82"/>
      <c r="BR243" s="84"/>
      <c r="BS243" s="82"/>
      <c r="BT243" s="82"/>
      <c r="BU243" s="82"/>
      <c r="BV243" s="82">
        <v>1.1379999999999999</v>
      </c>
      <c r="BW243" s="86" t="s">
        <v>1081</v>
      </c>
    </row>
    <row r="244" spans="1:75" x14ac:dyDescent="0.25">
      <c r="A244" s="16">
        <v>242</v>
      </c>
      <c r="B244" s="16">
        <v>2</v>
      </c>
      <c r="C244" s="31" t="s">
        <v>698</v>
      </c>
      <c r="D244" s="40">
        <f>февраль!D244-март!E244</f>
        <v>122.73996454106289</v>
      </c>
      <c r="E244" s="40">
        <f t="shared" si="3"/>
        <v>0</v>
      </c>
      <c r="F244" s="36"/>
      <c r="G244" s="36"/>
      <c r="H244" s="36"/>
      <c r="I244" s="27"/>
      <c r="J244" s="36"/>
      <c r="K244" s="36"/>
      <c r="L244" s="36"/>
      <c r="M244" s="36"/>
      <c r="N244" s="36"/>
      <c r="O244" s="29"/>
      <c r="P244" s="36"/>
      <c r="Q244" s="29"/>
      <c r="R244" s="36"/>
      <c r="S244" s="36"/>
      <c r="T244" s="36"/>
      <c r="U244" s="36"/>
      <c r="V244" s="36"/>
      <c r="W244" s="36"/>
      <c r="X244" s="36"/>
      <c r="Y244" s="29"/>
      <c r="Z244" s="36"/>
      <c r="AA244" s="66"/>
      <c r="AB244" s="36"/>
      <c r="AC244" s="36"/>
      <c r="AD244" s="36"/>
      <c r="AE244" s="36"/>
      <c r="AF244" s="36"/>
      <c r="AG244" s="36"/>
      <c r="AH244" s="29"/>
      <c r="AI244" s="36"/>
      <c r="AJ244" s="29"/>
      <c r="AK244" s="36"/>
      <c r="AL244" s="36"/>
      <c r="AM244" s="36"/>
      <c r="AN244" s="29"/>
      <c r="AO244" s="36"/>
      <c r="AP244" s="29"/>
      <c r="AQ244" s="36"/>
      <c r="AR244" s="29"/>
      <c r="AS244" s="36"/>
      <c r="AT244" s="36"/>
      <c r="AU244" s="36"/>
      <c r="AV244" s="29"/>
      <c r="AW244" s="36"/>
      <c r="AX244" s="36"/>
      <c r="AY244" s="36"/>
      <c r="AZ244" s="29"/>
      <c r="BA244" s="36"/>
      <c r="BB244" s="36"/>
      <c r="BC244" s="36"/>
      <c r="BD244" s="36"/>
      <c r="BE244" s="36"/>
      <c r="BF244" s="36"/>
      <c r="BG244" s="36"/>
      <c r="BH244" s="36"/>
      <c r="BI244" s="36"/>
      <c r="BJ244" s="29"/>
      <c r="BK244" s="36"/>
      <c r="BL244" s="29"/>
      <c r="BM244" s="36"/>
      <c r="BN244" s="36"/>
      <c r="BO244" s="36"/>
      <c r="BP244" s="29"/>
      <c r="BQ244" s="36"/>
      <c r="BR244" s="29"/>
      <c r="BS244" s="36"/>
      <c r="BT244" s="36"/>
      <c r="BU244" s="36"/>
      <c r="BV244" s="36"/>
    </row>
    <row r="245" spans="1:75" x14ac:dyDescent="0.25">
      <c r="A245" s="16">
        <v>243</v>
      </c>
      <c r="B245" s="16">
        <v>2</v>
      </c>
      <c r="C245" s="31" t="s">
        <v>699</v>
      </c>
      <c r="D245" s="40">
        <f>февраль!D245-март!E245</f>
        <v>269.51784404830914</v>
      </c>
      <c r="E245" s="40">
        <f t="shared" si="3"/>
        <v>0</v>
      </c>
      <c r="F245" s="36"/>
      <c r="G245" s="36"/>
      <c r="H245" s="36"/>
      <c r="I245" s="27"/>
      <c r="J245" s="36"/>
      <c r="K245" s="36"/>
      <c r="L245" s="36"/>
      <c r="M245" s="36"/>
      <c r="N245" s="36"/>
      <c r="O245" s="29"/>
      <c r="P245" s="36"/>
      <c r="Q245" s="29"/>
      <c r="R245" s="36"/>
      <c r="S245" s="36"/>
      <c r="T245" s="36"/>
      <c r="U245" s="36"/>
      <c r="V245" s="36"/>
      <c r="W245" s="36"/>
      <c r="X245" s="36"/>
      <c r="Y245" s="29"/>
      <c r="Z245" s="36"/>
      <c r="AA245" s="66"/>
      <c r="AB245" s="36"/>
      <c r="AC245" s="36"/>
      <c r="AD245" s="36"/>
      <c r="AE245" s="36"/>
      <c r="AF245" s="36"/>
      <c r="AG245" s="36"/>
      <c r="AH245" s="29"/>
      <c r="AI245" s="36"/>
      <c r="AJ245" s="29"/>
      <c r="AK245" s="36"/>
      <c r="AL245" s="36"/>
      <c r="AM245" s="36"/>
      <c r="AN245" s="29"/>
      <c r="AO245" s="36"/>
      <c r="AP245" s="29"/>
      <c r="AQ245" s="36"/>
      <c r="AR245" s="29"/>
      <c r="AS245" s="36"/>
      <c r="AT245" s="36"/>
      <c r="AU245" s="36"/>
      <c r="AV245" s="29"/>
      <c r="AW245" s="36"/>
      <c r="AX245" s="36"/>
      <c r="AY245" s="36"/>
      <c r="AZ245" s="29"/>
      <c r="BA245" s="36"/>
      <c r="BB245" s="36"/>
      <c r="BC245" s="36"/>
      <c r="BD245" s="36"/>
      <c r="BE245" s="36"/>
      <c r="BF245" s="36"/>
      <c r="BG245" s="36"/>
      <c r="BH245" s="36"/>
      <c r="BI245" s="36"/>
      <c r="BJ245" s="29"/>
      <c r="BK245" s="36"/>
      <c r="BL245" s="29"/>
      <c r="BM245" s="36"/>
      <c r="BN245" s="36"/>
      <c r="BO245" s="36"/>
      <c r="BP245" s="29"/>
      <c r="BQ245" s="36"/>
      <c r="BR245" s="29"/>
      <c r="BS245" s="36"/>
      <c r="BT245" s="36"/>
      <c r="BU245" s="36"/>
      <c r="BV245" s="36"/>
    </row>
    <row r="246" spans="1:75" x14ac:dyDescent="0.25">
      <c r="A246" s="16">
        <v>244</v>
      </c>
      <c r="B246" s="16">
        <v>2</v>
      </c>
      <c r="C246" s="31" t="s">
        <v>700</v>
      </c>
      <c r="D246" s="40">
        <f>февраль!D246-март!E246</f>
        <v>-1228.8277813623188</v>
      </c>
      <c r="E246" s="40">
        <f t="shared" si="3"/>
        <v>0</v>
      </c>
      <c r="F246" s="36"/>
      <c r="G246" s="36"/>
      <c r="H246" s="36"/>
      <c r="I246" s="27"/>
      <c r="J246" s="36"/>
      <c r="K246" s="36"/>
      <c r="L246" s="36"/>
      <c r="M246" s="36"/>
      <c r="N246" s="36"/>
      <c r="O246" s="29"/>
      <c r="P246" s="36"/>
      <c r="Q246" s="29"/>
      <c r="R246" s="36"/>
      <c r="S246" s="36"/>
      <c r="T246" s="36"/>
      <c r="U246" s="36"/>
      <c r="V246" s="36"/>
      <c r="W246" s="36"/>
      <c r="X246" s="36"/>
      <c r="Y246" s="29"/>
      <c r="Z246" s="36"/>
      <c r="AA246" s="66"/>
      <c r="AB246" s="36"/>
      <c r="AC246" s="36"/>
      <c r="AD246" s="36"/>
      <c r="AE246" s="36"/>
      <c r="AF246" s="36"/>
      <c r="AG246" s="36"/>
      <c r="AH246" s="29"/>
      <c r="AI246" s="36"/>
      <c r="AJ246" s="29"/>
      <c r="AK246" s="36"/>
      <c r="AL246" s="36"/>
      <c r="AM246" s="36"/>
      <c r="AN246" s="29"/>
      <c r="AO246" s="36"/>
      <c r="AP246" s="29"/>
      <c r="AQ246" s="36"/>
      <c r="AR246" s="29"/>
      <c r="AS246" s="36"/>
      <c r="AT246" s="36"/>
      <c r="AU246" s="36"/>
      <c r="AV246" s="29"/>
      <c r="AW246" s="36"/>
      <c r="AX246" s="36"/>
      <c r="AY246" s="36"/>
      <c r="AZ246" s="29"/>
      <c r="BA246" s="36"/>
      <c r="BB246" s="36"/>
      <c r="BC246" s="36"/>
      <c r="BD246" s="36"/>
      <c r="BE246" s="36"/>
      <c r="BF246" s="36"/>
      <c r="BG246" s="36"/>
      <c r="BH246" s="36"/>
      <c r="BI246" s="36"/>
      <c r="BJ246" s="29"/>
      <c r="BK246" s="36"/>
      <c r="BL246" s="29"/>
      <c r="BM246" s="36"/>
      <c r="BN246" s="36"/>
      <c r="BO246" s="36"/>
      <c r="BP246" s="29"/>
      <c r="BQ246" s="36"/>
      <c r="BR246" s="29"/>
      <c r="BS246" s="36"/>
      <c r="BT246" s="36"/>
      <c r="BU246" s="36"/>
      <c r="BV246" s="36"/>
    </row>
    <row r="247" spans="1:75" x14ac:dyDescent="0.25">
      <c r="A247" s="16">
        <v>245</v>
      </c>
      <c r="B247" s="16">
        <v>2</v>
      </c>
      <c r="C247" s="31" t="s">
        <v>701</v>
      </c>
      <c r="D247" s="40">
        <f>февраль!D247-март!E247</f>
        <v>121.48551852753623</v>
      </c>
      <c r="E247" s="40">
        <f t="shared" si="3"/>
        <v>0</v>
      </c>
      <c r="F247" s="36"/>
      <c r="G247" s="36"/>
      <c r="H247" s="36"/>
      <c r="I247" s="27"/>
      <c r="J247" s="36"/>
      <c r="K247" s="36"/>
      <c r="L247" s="36"/>
      <c r="M247" s="36"/>
      <c r="N247" s="36"/>
      <c r="O247" s="29"/>
      <c r="P247" s="36"/>
      <c r="Q247" s="29"/>
      <c r="R247" s="36"/>
      <c r="S247" s="36"/>
      <c r="T247" s="36"/>
      <c r="U247" s="36"/>
      <c r="V247" s="36"/>
      <c r="W247" s="36"/>
      <c r="X247" s="36"/>
      <c r="Y247" s="29"/>
      <c r="Z247" s="36"/>
      <c r="AA247" s="66"/>
      <c r="AB247" s="36"/>
      <c r="AC247" s="36"/>
      <c r="AD247" s="36"/>
      <c r="AE247" s="36"/>
      <c r="AF247" s="36"/>
      <c r="AG247" s="36"/>
      <c r="AH247" s="29"/>
      <c r="AI247" s="36"/>
      <c r="AJ247" s="29"/>
      <c r="AK247" s="36"/>
      <c r="AL247" s="36"/>
      <c r="AM247" s="36"/>
      <c r="AN247" s="29"/>
      <c r="AO247" s="36"/>
      <c r="AP247" s="29"/>
      <c r="AQ247" s="36"/>
      <c r="AR247" s="29"/>
      <c r="AS247" s="36"/>
      <c r="AT247" s="36"/>
      <c r="AU247" s="36"/>
      <c r="AV247" s="29"/>
      <c r="AW247" s="36"/>
      <c r="AX247" s="36"/>
      <c r="AY247" s="36"/>
      <c r="AZ247" s="29"/>
      <c r="BA247" s="36"/>
      <c r="BB247" s="36"/>
      <c r="BC247" s="36"/>
      <c r="BD247" s="36"/>
      <c r="BE247" s="36"/>
      <c r="BF247" s="36"/>
      <c r="BG247" s="36"/>
      <c r="BH247" s="36"/>
      <c r="BI247" s="36"/>
      <c r="BJ247" s="29"/>
      <c r="BK247" s="36"/>
      <c r="BL247" s="29"/>
      <c r="BM247" s="36"/>
      <c r="BN247" s="36"/>
      <c r="BO247" s="36"/>
      <c r="BP247" s="29"/>
      <c r="BQ247" s="36"/>
      <c r="BR247" s="29"/>
      <c r="BS247" s="36"/>
      <c r="BT247" s="36"/>
      <c r="BU247" s="36"/>
      <c r="BV247" s="36"/>
    </row>
    <row r="248" spans="1:75" x14ac:dyDescent="0.25">
      <c r="A248" s="16">
        <v>246</v>
      </c>
      <c r="B248" s="16">
        <v>2</v>
      </c>
      <c r="C248" s="31" t="s">
        <v>702</v>
      </c>
      <c r="D248" s="40">
        <f>февраль!D248-март!E248</f>
        <v>364.97537752657007</v>
      </c>
      <c r="E248" s="40">
        <f t="shared" si="3"/>
        <v>0</v>
      </c>
      <c r="F248" s="36"/>
      <c r="G248" s="36"/>
      <c r="H248" s="36"/>
      <c r="I248" s="27"/>
      <c r="J248" s="36"/>
      <c r="K248" s="36"/>
      <c r="L248" s="36"/>
      <c r="M248" s="36"/>
      <c r="N248" s="36"/>
      <c r="O248" s="29"/>
      <c r="P248" s="36"/>
      <c r="Q248" s="29"/>
      <c r="R248" s="36"/>
      <c r="S248" s="36"/>
      <c r="T248" s="36"/>
      <c r="U248" s="36"/>
      <c r="V248" s="36"/>
      <c r="W248" s="36"/>
      <c r="X248" s="36"/>
      <c r="Y248" s="29"/>
      <c r="Z248" s="36"/>
      <c r="AA248" s="66"/>
      <c r="AB248" s="36"/>
      <c r="AC248" s="36"/>
      <c r="AD248" s="36"/>
      <c r="AE248" s="36"/>
      <c r="AF248" s="36"/>
      <c r="AG248" s="36"/>
      <c r="AH248" s="29"/>
      <c r="AI248" s="36"/>
      <c r="AJ248" s="29"/>
      <c r="AK248" s="36"/>
      <c r="AL248" s="36"/>
      <c r="AM248" s="36"/>
      <c r="AN248" s="29"/>
      <c r="AO248" s="36"/>
      <c r="AP248" s="29"/>
      <c r="AQ248" s="36"/>
      <c r="AR248" s="29"/>
      <c r="AS248" s="36"/>
      <c r="AT248" s="36"/>
      <c r="AU248" s="36"/>
      <c r="AV248" s="29"/>
      <c r="AW248" s="36"/>
      <c r="AX248" s="36"/>
      <c r="AY248" s="36"/>
      <c r="AZ248" s="29"/>
      <c r="BA248" s="36"/>
      <c r="BB248" s="36"/>
      <c r="BC248" s="36"/>
      <c r="BD248" s="36"/>
      <c r="BE248" s="36"/>
      <c r="BF248" s="36"/>
      <c r="BG248" s="36"/>
      <c r="BH248" s="36"/>
      <c r="BI248" s="36"/>
      <c r="BJ248" s="29"/>
      <c r="BK248" s="36"/>
      <c r="BL248" s="29"/>
      <c r="BM248" s="36"/>
      <c r="BN248" s="36"/>
      <c r="BO248" s="36"/>
      <c r="BP248" s="29"/>
      <c r="BQ248" s="36"/>
      <c r="BR248" s="29"/>
      <c r="BS248" s="36"/>
      <c r="BT248" s="36"/>
      <c r="BU248" s="36"/>
      <c r="BV248" s="36"/>
    </row>
    <row r="249" spans="1:75" x14ac:dyDescent="0.25">
      <c r="A249" s="16">
        <v>247</v>
      </c>
      <c r="B249" s="16">
        <v>2</v>
      </c>
      <c r="C249" s="31" t="s">
        <v>703</v>
      </c>
      <c r="D249" s="40">
        <f>февраль!D249-март!E249</f>
        <v>-216.28040160386476</v>
      </c>
      <c r="E249" s="40">
        <f t="shared" si="3"/>
        <v>0</v>
      </c>
      <c r="F249" s="36"/>
      <c r="G249" s="36"/>
      <c r="H249" s="36"/>
      <c r="I249" s="27"/>
      <c r="J249" s="36"/>
      <c r="K249" s="36"/>
      <c r="L249" s="36"/>
      <c r="M249" s="36"/>
      <c r="N249" s="36"/>
      <c r="O249" s="29"/>
      <c r="P249" s="36"/>
      <c r="Q249" s="29"/>
      <c r="R249" s="36"/>
      <c r="S249" s="36"/>
      <c r="T249" s="36"/>
      <c r="U249" s="36"/>
      <c r="V249" s="36"/>
      <c r="W249" s="36"/>
      <c r="X249" s="36"/>
      <c r="Y249" s="29"/>
      <c r="Z249" s="36"/>
      <c r="AA249" s="66"/>
      <c r="AB249" s="36"/>
      <c r="AC249" s="36"/>
      <c r="AD249" s="36"/>
      <c r="AE249" s="36"/>
      <c r="AF249" s="36"/>
      <c r="AG249" s="36"/>
      <c r="AH249" s="29"/>
      <c r="AI249" s="36"/>
      <c r="AJ249" s="29"/>
      <c r="AK249" s="36"/>
      <c r="AL249" s="36"/>
      <c r="AM249" s="36"/>
      <c r="AN249" s="29"/>
      <c r="AO249" s="36"/>
      <c r="AP249" s="29"/>
      <c r="AQ249" s="36"/>
      <c r="AR249" s="29"/>
      <c r="AS249" s="36"/>
      <c r="AT249" s="36"/>
      <c r="AU249" s="36"/>
      <c r="AV249" s="29"/>
      <c r="AW249" s="36"/>
      <c r="AX249" s="36"/>
      <c r="AY249" s="36"/>
      <c r="AZ249" s="29"/>
      <c r="BA249" s="36"/>
      <c r="BB249" s="36"/>
      <c r="BC249" s="36"/>
      <c r="BD249" s="36"/>
      <c r="BE249" s="36"/>
      <c r="BF249" s="36"/>
      <c r="BG249" s="36"/>
      <c r="BH249" s="36"/>
      <c r="BI249" s="36"/>
      <c r="BJ249" s="29"/>
      <c r="BK249" s="36"/>
      <c r="BL249" s="29"/>
      <c r="BM249" s="36"/>
      <c r="BN249" s="36"/>
      <c r="BO249" s="36"/>
      <c r="BP249" s="29"/>
      <c r="BQ249" s="36"/>
      <c r="BR249" s="29"/>
      <c r="BS249" s="36"/>
      <c r="BT249" s="36"/>
      <c r="BU249" s="36"/>
      <c r="BV249" s="36"/>
    </row>
    <row r="250" spans="1:75" x14ac:dyDescent="0.25">
      <c r="A250" s="16">
        <v>248</v>
      </c>
      <c r="B250" s="16">
        <v>2</v>
      </c>
      <c r="C250" s="31" t="s">
        <v>704</v>
      </c>
      <c r="D250" s="40">
        <f>февраль!D250-март!E250</f>
        <v>-403.71420666666666</v>
      </c>
      <c r="E250" s="40">
        <f t="shared" si="3"/>
        <v>0</v>
      </c>
      <c r="F250" s="36"/>
      <c r="G250" s="36"/>
      <c r="H250" s="36"/>
      <c r="I250" s="27"/>
      <c r="J250" s="36"/>
      <c r="K250" s="36"/>
      <c r="L250" s="36"/>
      <c r="M250" s="36"/>
      <c r="N250" s="36"/>
      <c r="O250" s="29"/>
      <c r="P250" s="36"/>
      <c r="Q250" s="29"/>
      <c r="R250" s="36"/>
      <c r="S250" s="36"/>
      <c r="T250" s="36"/>
      <c r="U250" s="36"/>
      <c r="V250" s="36"/>
      <c r="W250" s="36"/>
      <c r="X250" s="36"/>
      <c r="Y250" s="29"/>
      <c r="Z250" s="36"/>
      <c r="AA250" s="66"/>
      <c r="AB250" s="36"/>
      <c r="AC250" s="36"/>
      <c r="AD250" s="36"/>
      <c r="AE250" s="36"/>
      <c r="AF250" s="36"/>
      <c r="AG250" s="36"/>
      <c r="AH250" s="29"/>
      <c r="AI250" s="36"/>
      <c r="AJ250" s="29"/>
      <c r="AK250" s="36"/>
      <c r="AL250" s="36"/>
      <c r="AM250" s="36"/>
      <c r="AN250" s="29"/>
      <c r="AO250" s="36"/>
      <c r="AP250" s="29"/>
      <c r="AQ250" s="36"/>
      <c r="AR250" s="29"/>
      <c r="AS250" s="36"/>
      <c r="AT250" s="36"/>
      <c r="AU250" s="36"/>
      <c r="AV250" s="29"/>
      <c r="AW250" s="36"/>
      <c r="AX250" s="36"/>
      <c r="AY250" s="36"/>
      <c r="AZ250" s="29"/>
      <c r="BA250" s="36"/>
      <c r="BB250" s="36"/>
      <c r="BC250" s="36"/>
      <c r="BD250" s="36"/>
      <c r="BE250" s="36"/>
      <c r="BF250" s="36"/>
      <c r="BG250" s="36"/>
      <c r="BH250" s="36"/>
      <c r="BI250" s="36"/>
      <c r="BJ250" s="29"/>
      <c r="BK250" s="36"/>
      <c r="BL250" s="29"/>
      <c r="BM250" s="36"/>
      <c r="BN250" s="36"/>
      <c r="BO250" s="36"/>
      <c r="BP250" s="29"/>
      <c r="BQ250" s="36"/>
      <c r="BR250" s="29"/>
      <c r="BS250" s="36"/>
      <c r="BT250" s="36"/>
      <c r="BU250" s="36"/>
      <c r="BV250" s="36"/>
    </row>
    <row r="251" spans="1:75" x14ac:dyDescent="0.25">
      <c r="A251" s="16">
        <v>249</v>
      </c>
      <c r="B251" s="16">
        <v>2</v>
      </c>
      <c r="C251" s="31" t="s">
        <v>928</v>
      </c>
      <c r="D251" s="40">
        <f>февраль!D251-март!E251</f>
        <v>1414.6633972560387</v>
      </c>
      <c r="E251" s="40">
        <f t="shared" si="3"/>
        <v>0</v>
      </c>
      <c r="F251" s="36"/>
      <c r="G251" s="36"/>
      <c r="H251" s="36"/>
      <c r="I251" s="27"/>
      <c r="J251" s="36"/>
      <c r="K251" s="36"/>
      <c r="L251" s="36"/>
      <c r="M251" s="36"/>
      <c r="N251" s="36"/>
      <c r="O251" s="29"/>
      <c r="P251" s="36"/>
      <c r="Q251" s="29"/>
      <c r="R251" s="36"/>
      <c r="S251" s="36"/>
      <c r="T251" s="36"/>
      <c r="U251" s="36"/>
      <c r="V251" s="36"/>
      <c r="W251" s="36"/>
      <c r="X251" s="36"/>
      <c r="Y251" s="29"/>
      <c r="Z251" s="36"/>
      <c r="AA251" s="66"/>
      <c r="AB251" s="36"/>
      <c r="AC251" s="36"/>
      <c r="AD251" s="36"/>
      <c r="AE251" s="36"/>
      <c r="AF251" s="36"/>
      <c r="AG251" s="36"/>
      <c r="AH251" s="29"/>
      <c r="AI251" s="36"/>
      <c r="AJ251" s="29"/>
      <c r="AK251" s="36"/>
      <c r="AL251" s="36"/>
      <c r="AM251" s="36"/>
      <c r="AN251" s="29"/>
      <c r="AO251" s="36"/>
      <c r="AP251" s="29"/>
      <c r="AQ251" s="36"/>
      <c r="AR251" s="29"/>
      <c r="AS251" s="36"/>
      <c r="AT251" s="36"/>
      <c r="AU251" s="36"/>
      <c r="AV251" s="29"/>
      <c r="AW251" s="36"/>
      <c r="AX251" s="36"/>
      <c r="AY251" s="36"/>
      <c r="AZ251" s="29"/>
      <c r="BA251" s="36"/>
      <c r="BB251" s="36"/>
      <c r="BC251" s="36"/>
      <c r="BD251" s="36"/>
      <c r="BE251" s="36"/>
      <c r="BF251" s="36"/>
      <c r="BG251" s="36"/>
      <c r="BH251" s="36"/>
      <c r="BI251" s="36"/>
      <c r="BJ251" s="29"/>
      <c r="BK251" s="36"/>
      <c r="BL251" s="29"/>
      <c r="BM251" s="36"/>
      <c r="BN251" s="36"/>
      <c r="BO251" s="36"/>
      <c r="BP251" s="29"/>
      <c r="BQ251" s="36"/>
      <c r="BR251" s="29"/>
      <c r="BS251" s="36"/>
      <c r="BT251" s="36"/>
      <c r="BU251" s="36"/>
      <c r="BV251" s="36"/>
    </row>
    <row r="252" spans="1:75" x14ac:dyDescent="0.25">
      <c r="A252" s="16">
        <v>250</v>
      </c>
      <c r="B252" s="16">
        <v>2</v>
      </c>
      <c r="C252" s="31" t="s">
        <v>705</v>
      </c>
      <c r="D252" s="40">
        <f>февраль!D252-март!E252</f>
        <v>-444.8772642705315</v>
      </c>
      <c r="E252" s="40">
        <f t="shared" si="3"/>
        <v>0</v>
      </c>
      <c r="F252" s="36"/>
      <c r="G252" s="36"/>
      <c r="H252" s="36"/>
      <c r="I252" s="27"/>
      <c r="J252" s="36"/>
      <c r="K252" s="36"/>
      <c r="L252" s="36"/>
      <c r="M252" s="36"/>
      <c r="N252" s="36"/>
      <c r="O252" s="29"/>
      <c r="P252" s="36"/>
      <c r="Q252" s="29"/>
      <c r="R252" s="36"/>
      <c r="S252" s="36"/>
      <c r="T252" s="36"/>
      <c r="U252" s="36"/>
      <c r="V252" s="36"/>
      <c r="W252" s="36"/>
      <c r="X252" s="36"/>
      <c r="Y252" s="29"/>
      <c r="Z252" s="36"/>
      <c r="AA252" s="66"/>
      <c r="AB252" s="36"/>
      <c r="AC252" s="36"/>
      <c r="AD252" s="36"/>
      <c r="AE252" s="36"/>
      <c r="AF252" s="36"/>
      <c r="AG252" s="36"/>
      <c r="AH252" s="29"/>
      <c r="AI252" s="36"/>
      <c r="AJ252" s="29"/>
      <c r="AK252" s="36"/>
      <c r="AL252" s="36"/>
      <c r="AM252" s="36"/>
      <c r="AN252" s="29"/>
      <c r="AO252" s="36"/>
      <c r="AP252" s="29"/>
      <c r="AQ252" s="36"/>
      <c r="AR252" s="29"/>
      <c r="AS252" s="36"/>
      <c r="AT252" s="36"/>
      <c r="AU252" s="36"/>
      <c r="AV252" s="29"/>
      <c r="AW252" s="36"/>
      <c r="AX252" s="36"/>
      <c r="AY252" s="36"/>
      <c r="AZ252" s="29"/>
      <c r="BA252" s="36"/>
      <c r="BB252" s="36"/>
      <c r="BC252" s="36"/>
      <c r="BD252" s="36"/>
      <c r="BE252" s="36"/>
      <c r="BF252" s="36"/>
      <c r="BG252" s="36"/>
      <c r="BH252" s="36"/>
      <c r="BI252" s="36"/>
      <c r="BJ252" s="29"/>
      <c r="BK252" s="36"/>
      <c r="BL252" s="29"/>
      <c r="BM252" s="36"/>
      <c r="BN252" s="36"/>
      <c r="BO252" s="36"/>
      <c r="BP252" s="29"/>
      <c r="BQ252" s="36"/>
      <c r="BR252" s="29"/>
      <c r="BS252" s="36"/>
      <c r="BT252" s="36"/>
      <c r="BU252" s="36"/>
      <c r="BV252" s="36"/>
    </row>
    <row r="253" spans="1:75" x14ac:dyDescent="0.25">
      <c r="A253" s="16">
        <v>251</v>
      </c>
      <c r="B253" s="16">
        <v>2</v>
      </c>
      <c r="C253" s="31" t="s">
        <v>706</v>
      </c>
      <c r="D253" s="40">
        <f>февраль!D253-март!E253</f>
        <v>167.84821231884058</v>
      </c>
      <c r="E253" s="40">
        <f t="shared" si="3"/>
        <v>0</v>
      </c>
      <c r="F253" s="36"/>
      <c r="G253" s="36"/>
      <c r="H253" s="36"/>
      <c r="I253" s="27"/>
      <c r="J253" s="36"/>
      <c r="K253" s="36"/>
      <c r="L253" s="36"/>
      <c r="M253" s="36"/>
      <c r="N253" s="36"/>
      <c r="O253" s="29"/>
      <c r="P253" s="36"/>
      <c r="Q253" s="29"/>
      <c r="R253" s="36"/>
      <c r="S253" s="36"/>
      <c r="T253" s="36"/>
      <c r="U253" s="36"/>
      <c r="V253" s="36"/>
      <c r="W253" s="36"/>
      <c r="X253" s="36"/>
      <c r="Y253" s="29"/>
      <c r="Z253" s="36"/>
      <c r="AA253" s="66"/>
      <c r="AB253" s="36"/>
      <c r="AC253" s="36"/>
      <c r="AD253" s="36"/>
      <c r="AE253" s="36"/>
      <c r="AF253" s="36"/>
      <c r="AG253" s="36"/>
      <c r="AH253" s="29"/>
      <c r="AI253" s="36"/>
      <c r="AJ253" s="29"/>
      <c r="AK253" s="36"/>
      <c r="AL253" s="36"/>
      <c r="AM253" s="36"/>
      <c r="AN253" s="29"/>
      <c r="AO253" s="36"/>
      <c r="AP253" s="29"/>
      <c r="AQ253" s="36"/>
      <c r="AR253" s="29"/>
      <c r="AS253" s="36"/>
      <c r="AT253" s="36"/>
      <c r="AU253" s="36"/>
      <c r="AV253" s="29"/>
      <c r="AW253" s="36"/>
      <c r="AX253" s="36"/>
      <c r="AY253" s="36"/>
      <c r="AZ253" s="29"/>
      <c r="BA253" s="36"/>
      <c r="BB253" s="36"/>
      <c r="BC253" s="36"/>
      <c r="BD253" s="36"/>
      <c r="BE253" s="36"/>
      <c r="BF253" s="36"/>
      <c r="BG253" s="36"/>
      <c r="BH253" s="36"/>
      <c r="BI253" s="36"/>
      <c r="BJ253" s="29"/>
      <c r="BK253" s="36"/>
      <c r="BL253" s="29"/>
      <c r="BM253" s="36"/>
      <c r="BN253" s="36"/>
      <c r="BO253" s="36"/>
      <c r="BP253" s="29"/>
      <c r="BQ253" s="36"/>
      <c r="BR253" s="29"/>
      <c r="BS253" s="36"/>
      <c r="BT253" s="36"/>
      <c r="BU253" s="36"/>
      <c r="BV253" s="36"/>
    </row>
    <row r="254" spans="1:75" x14ac:dyDescent="0.25">
      <c r="A254" s="16">
        <v>252</v>
      </c>
      <c r="B254" s="16">
        <v>2</v>
      </c>
      <c r="C254" s="31" t="s">
        <v>707</v>
      </c>
      <c r="D254" s="40">
        <f>февраль!D254-март!E254</f>
        <v>43.508141901449051</v>
      </c>
      <c r="E254" s="40">
        <f t="shared" si="3"/>
        <v>0</v>
      </c>
      <c r="F254" s="36"/>
      <c r="G254" s="36"/>
      <c r="H254" s="36"/>
      <c r="I254" s="27"/>
      <c r="J254" s="36"/>
      <c r="K254" s="36"/>
      <c r="L254" s="36"/>
      <c r="M254" s="36"/>
      <c r="N254" s="36"/>
      <c r="O254" s="29"/>
      <c r="P254" s="36"/>
      <c r="Q254" s="29"/>
      <c r="R254" s="36"/>
      <c r="S254" s="36"/>
      <c r="T254" s="36"/>
      <c r="U254" s="36"/>
      <c r="V254" s="36"/>
      <c r="W254" s="36"/>
      <c r="X254" s="36"/>
      <c r="Y254" s="29"/>
      <c r="Z254" s="36"/>
      <c r="AA254" s="66"/>
      <c r="AB254" s="36"/>
      <c r="AC254" s="36"/>
      <c r="AD254" s="36"/>
      <c r="AE254" s="36"/>
      <c r="AF254" s="36"/>
      <c r="AG254" s="36"/>
      <c r="AH254" s="29"/>
      <c r="AI254" s="36"/>
      <c r="AJ254" s="29"/>
      <c r="AK254" s="36"/>
      <c r="AL254" s="36"/>
      <c r="AM254" s="36"/>
      <c r="AN254" s="29"/>
      <c r="AO254" s="36"/>
      <c r="AP254" s="29"/>
      <c r="AQ254" s="36"/>
      <c r="AR254" s="29"/>
      <c r="AS254" s="36"/>
      <c r="AT254" s="36"/>
      <c r="AU254" s="36"/>
      <c r="AV254" s="29"/>
      <c r="AW254" s="36"/>
      <c r="AX254" s="36"/>
      <c r="AY254" s="36"/>
      <c r="AZ254" s="29"/>
      <c r="BA254" s="36"/>
      <c r="BB254" s="36"/>
      <c r="BC254" s="36"/>
      <c r="BD254" s="36"/>
      <c r="BE254" s="36"/>
      <c r="BF254" s="36"/>
      <c r="BG254" s="36"/>
      <c r="BH254" s="36"/>
      <c r="BI254" s="36"/>
      <c r="BJ254" s="29"/>
      <c r="BK254" s="36"/>
      <c r="BL254" s="29"/>
      <c r="BM254" s="36"/>
      <c r="BN254" s="36"/>
      <c r="BO254" s="36"/>
      <c r="BP254" s="29"/>
      <c r="BQ254" s="36"/>
      <c r="BR254" s="29"/>
      <c r="BS254" s="36"/>
      <c r="BT254" s="36"/>
      <c r="BU254" s="36"/>
      <c r="BV254" s="36"/>
    </row>
    <row r="255" spans="1:75" x14ac:dyDescent="0.25">
      <c r="A255" s="16">
        <v>253</v>
      </c>
      <c r="B255" s="16">
        <v>2</v>
      </c>
      <c r="C255" s="31" t="s">
        <v>708</v>
      </c>
      <c r="D255" s="40">
        <f>февраль!D255-март!E255</f>
        <v>1638.7031110628018</v>
      </c>
      <c r="E255" s="40">
        <f t="shared" si="3"/>
        <v>0</v>
      </c>
      <c r="F255" s="36"/>
      <c r="G255" s="36"/>
      <c r="H255" s="36"/>
      <c r="I255" s="27"/>
      <c r="J255" s="36"/>
      <c r="K255" s="36"/>
      <c r="L255" s="36"/>
      <c r="M255" s="36"/>
      <c r="N255" s="36"/>
      <c r="O255" s="29"/>
      <c r="P255" s="36"/>
      <c r="Q255" s="29"/>
      <c r="R255" s="36"/>
      <c r="S255" s="36"/>
      <c r="T255" s="36"/>
      <c r="U255" s="36"/>
      <c r="V255" s="36"/>
      <c r="W255" s="36"/>
      <c r="X255" s="36"/>
      <c r="Y255" s="29"/>
      <c r="Z255" s="36"/>
      <c r="AA255" s="66"/>
      <c r="AB255" s="36"/>
      <c r="AC255" s="36"/>
      <c r="AD255" s="36"/>
      <c r="AE255" s="36"/>
      <c r="AF255" s="36"/>
      <c r="AG255" s="36"/>
      <c r="AH255" s="29"/>
      <c r="AI255" s="36"/>
      <c r="AJ255" s="29"/>
      <c r="AK255" s="36"/>
      <c r="AL255" s="36"/>
      <c r="AM255" s="36"/>
      <c r="AN255" s="29"/>
      <c r="AO255" s="36"/>
      <c r="AP255" s="29"/>
      <c r="AQ255" s="36"/>
      <c r="AR255" s="29"/>
      <c r="AS255" s="36"/>
      <c r="AT255" s="36"/>
      <c r="AU255" s="36"/>
      <c r="AV255" s="29"/>
      <c r="AW255" s="36"/>
      <c r="AX255" s="36"/>
      <c r="AY255" s="36"/>
      <c r="AZ255" s="29"/>
      <c r="BA255" s="36"/>
      <c r="BB255" s="36"/>
      <c r="BC255" s="36"/>
      <c r="BD255" s="36"/>
      <c r="BE255" s="36"/>
      <c r="BF255" s="36"/>
      <c r="BG255" s="36"/>
      <c r="BH255" s="36"/>
      <c r="BI255" s="36"/>
      <c r="BJ255" s="29"/>
      <c r="BK255" s="36"/>
      <c r="BL255" s="29"/>
      <c r="BM255" s="36"/>
      <c r="BN255" s="36"/>
      <c r="BO255" s="36"/>
      <c r="BP255" s="29"/>
      <c r="BQ255" s="36"/>
      <c r="BR255" s="29"/>
      <c r="BS255" s="36"/>
      <c r="BT255" s="36"/>
      <c r="BU255" s="36"/>
      <c r="BV255" s="36"/>
    </row>
    <row r="256" spans="1:75" x14ac:dyDescent="0.25">
      <c r="A256" s="16">
        <v>254</v>
      </c>
      <c r="B256" s="16">
        <v>2</v>
      </c>
      <c r="C256" s="31" t="s">
        <v>709</v>
      </c>
      <c r="D256" s="40">
        <f>февраль!D256-март!E256</f>
        <v>-223.09308121739139</v>
      </c>
      <c r="E256" s="40">
        <f t="shared" si="3"/>
        <v>0</v>
      </c>
      <c r="F256" s="36"/>
      <c r="G256" s="36"/>
      <c r="H256" s="36"/>
      <c r="I256" s="27"/>
      <c r="J256" s="36"/>
      <c r="K256" s="36"/>
      <c r="L256" s="36"/>
      <c r="M256" s="36"/>
      <c r="N256" s="36"/>
      <c r="O256" s="29"/>
      <c r="P256" s="36"/>
      <c r="Q256" s="29"/>
      <c r="R256" s="36"/>
      <c r="S256" s="36"/>
      <c r="T256" s="36"/>
      <c r="U256" s="36"/>
      <c r="V256" s="36"/>
      <c r="W256" s="36"/>
      <c r="X256" s="36"/>
      <c r="Y256" s="29"/>
      <c r="Z256" s="36"/>
      <c r="AA256" s="66"/>
      <c r="AB256" s="36"/>
      <c r="AC256" s="36"/>
      <c r="AD256" s="36"/>
      <c r="AE256" s="36"/>
      <c r="AF256" s="36"/>
      <c r="AG256" s="36"/>
      <c r="AH256" s="29"/>
      <c r="AI256" s="36"/>
      <c r="AJ256" s="29"/>
      <c r="AK256" s="36"/>
      <c r="AL256" s="36"/>
      <c r="AM256" s="36"/>
      <c r="AN256" s="29"/>
      <c r="AO256" s="36"/>
      <c r="AP256" s="29"/>
      <c r="AQ256" s="36"/>
      <c r="AR256" s="29"/>
      <c r="AS256" s="36"/>
      <c r="AT256" s="36"/>
      <c r="AU256" s="36"/>
      <c r="AV256" s="29"/>
      <c r="AW256" s="36"/>
      <c r="AX256" s="36"/>
      <c r="AY256" s="36"/>
      <c r="AZ256" s="29"/>
      <c r="BA256" s="36"/>
      <c r="BB256" s="36"/>
      <c r="BC256" s="36"/>
      <c r="BD256" s="36"/>
      <c r="BE256" s="36"/>
      <c r="BF256" s="36"/>
      <c r="BG256" s="36"/>
      <c r="BH256" s="36"/>
      <c r="BI256" s="36"/>
      <c r="BJ256" s="29"/>
      <c r="BK256" s="36"/>
      <c r="BL256" s="29"/>
      <c r="BM256" s="36"/>
      <c r="BN256" s="36"/>
      <c r="BO256" s="36"/>
      <c r="BP256" s="29"/>
      <c r="BQ256" s="36"/>
      <c r="BR256" s="29"/>
      <c r="BS256" s="36"/>
      <c r="BT256" s="36"/>
      <c r="BU256" s="36"/>
      <c r="BV256" s="36"/>
    </row>
    <row r="257" spans="1:74" s="86" customFormat="1" x14ac:dyDescent="0.25">
      <c r="A257" s="79">
        <v>255</v>
      </c>
      <c r="B257" s="79">
        <v>2</v>
      </c>
      <c r="C257" s="80" t="s">
        <v>710</v>
      </c>
      <c r="D257" s="40">
        <f>февраль!D257-март!E257</f>
        <v>-182.72012314975848</v>
      </c>
      <c r="E257" s="81">
        <f t="shared" si="3"/>
        <v>917.40899999999999</v>
      </c>
      <c r="F257" s="82"/>
      <c r="G257" s="82"/>
      <c r="H257" s="82"/>
      <c r="I257" s="83">
        <v>152</v>
      </c>
      <c r="J257" s="82">
        <v>693.21100000000001</v>
      </c>
      <c r="K257" s="82"/>
      <c r="L257" s="82"/>
      <c r="M257" s="82">
        <v>0.24</v>
      </c>
      <c r="N257" s="82">
        <v>224.19800000000001</v>
      </c>
      <c r="O257" s="84"/>
      <c r="P257" s="82"/>
      <c r="Q257" s="84"/>
      <c r="R257" s="82"/>
      <c r="S257" s="82"/>
      <c r="T257" s="82"/>
      <c r="U257" s="82"/>
      <c r="V257" s="82"/>
      <c r="W257" s="82"/>
      <c r="X257" s="82"/>
      <c r="Y257" s="84"/>
      <c r="Z257" s="82"/>
      <c r="AA257" s="85"/>
      <c r="AB257" s="82"/>
      <c r="AC257" s="82"/>
      <c r="AD257" s="82"/>
      <c r="AE257" s="82"/>
      <c r="AF257" s="82"/>
      <c r="AG257" s="82"/>
      <c r="AH257" s="84"/>
      <c r="AI257" s="82"/>
      <c r="AJ257" s="84"/>
      <c r="AK257" s="82"/>
      <c r="AL257" s="82"/>
      <c r="AM257" s="82"/>
      <c r="AN257" s="84"/>
      <c r="AO257" s="82"/>
      <c r="AP257" s="84"/>
      <c r="AQ257" s="82"/>
      <c r="AR257" s="84"/>
      <c r="AS257" s="82"/>
      <c r="AT257" s="82"/>
      <c r="AU257" s="82"/>
      <c r="AV257" s="84"/>
      <c r="AW257" s="82"/>
      <c r="AX257" s="82"/>
      <c r="AY257" s="82"/>
      <c r="AZ257" s="84"/>
      <c r="BA257" s="82"/>
      <c r="BB257" s="82"/>
      <c r="BC257" s="82"/>
      <c r="BD257" s="82"/>
      <c r="BE257" s="82"/>
      <c r="BF257" s="82"/>
      <c r="BG257" s="82"/>
      <c r="BH257" s="82"/>
      <c r="BI257" s="82"/>
      <c r="BJ257" s="84"/>
      <c r="BK257" s="82"/>
      <c r="BL257" s="84"/>
      <c r="BM257" s="82"/>
      <c r="BN257" s="82"/>
      <c r="BO257" s="82"/>
      <c r="BP257" s="84"/>
      <c r="BQ257" s="82"/>
      <c r="BR257" s="84"/>
      <c r="BS257" s="82"/>
      <c r="BT257" s="82"/>
      <c r="BU257" s="82"/>
      <c r="BV257" s="82"/>
    </row>
    <row r="258" spans="1:74" x14ac:dyDescent="0.25">
      <c r="A258" s="16">
        <v>256</v>
      </c>
      <c r="B258" s="16">
        <v>2</v>
      </c>
      <c r="C258" s="31" t="s">
        <v>711</v>
      </c>
      <c r="D258" s="40">
        <f>февраль!D258-март!E258</f>
        <v>30.55389145893713</v>
      </c>
      <c r="E258" s="40">
        <f t="shared" si="3"/>
        <v>0</v>
      </c>
      <c r="F258" s="36"/>
      <c r="G258" s="36"/>
      <c r="H258" s="36"/>
      <c r="I258" s="27"/>
      <c r="J258" s="36"/>
      <c r="K258" s="36"/>
      <c r="L258" s="36"/>
      <c r="M258" s="36"/>
      <c r="N258" s="36"/>
      <c r="O258" s="29"/>
      <c r="P258" s="36"/>
      <c r="Q258" s="29"/>
      <c r="R258" s="36"/>
      <c r="S258" s="36"/>
      <c r="T258" s="36"/>
      <c r="U258" s="36"/>
      <c r="V258" s="36"/>
      <c r="W258" s="36"/>
      <c r="X258" s="36"/>
      <c r="Y258" s="29"/>
      <c r="Z258" s="36"/>
      <c r="AA258" s="66"/>
      <c r="AB258" s="36"/>
      <c r="AC258" s="36"/>
      <c r="AD258" s="36"/>
      <c r="AE258" s="36"/>
      <c r="AF258" s="36"/>
      <c r="AG258" s="36"/>
      <c r="AH258" s="29"/>
      <c r="AI258" s="36"/>
      <c r="AJ258" s="29"/>
      <c r="AK258" s="36"/>
      <c r="AL258" s="36"/>
      <c r="AM258" s="36"/>
      <c r="AN258" s="29"/>
      <c r="AO258" s="36"/>
      <c r="AP258" s="29"/>
      <c r="AQ258" s="36"/>
      <c r="AR258" s="29"/>
      <c r="AS258" s="36"/>
      <c r="AT258" s="36"/>
      <c r="AU258" s="36"/>
      <c r="AV258" s="29"/>
      <c r="AW258" s="36"/>
      <c r="AX258" s="36"/>
      <c r="AY258" s="36"/>
      <c r="AZ258" s="29"/>
      <c r="BA258" s="36"/>
      <c r="BB258" s="36"/>
      <c r="BC258" s="36"/>
      <c r="BD258" s="36"/>
      <c r="BE258" s="36"/>
      <c r="BF258" s="36"/>
      <c r="BG258" s="36"/>
      <c r="BH258" s="36"/>
      <c r="BI258" s="36"/>
      <c r="BJ258" s="29"/>
      <c r="BK258" s="36"/>
      <c r="BL258" s="29"/>
      <c r="BM258" s="36"/>
      <c r="BN258" s="36"/>
      <c r="BO258" s="36"/>
      <c r="BP258" s="29"/>
      <c r="BQ258" s="36"/>
      <c r="BR258" s="29"/>
      <c r="BS258" s="36"/>
      <c r="BT258" s="36"/>
      <c r="BU258" s="36"/>
      <c r="BV258" s="36"/>
    </row>
    <row r="259" spans="1:74" x14ac:dyDescent="0.25">
      <c r="A259" s="16">
        <v>257</v>
      </c>
      <c r="B259" s="16">
        <v>2</v>
      </c>
      <c r="C259" s="31" t="s">
        <v>712</v>
      </c>
      <c r="D259" s="40">
        <f>февраль!D259-март!E259</f>
        <v>371.21980374879223</v>
      </c>
      <c r="E259" s="40">
        <f t="shared" si="3"/>
        <v>0</v>
      </c>
      <c r="F259" s="36"/>
      <c r="G259" s="36"/>
      <c r="H259" s="36"/>
      <c r="I259" s="27"/>
      <c r="J259" s="36"/>
      <c r="K259" s="36"/>
      <c r="L259" s="36"/>
      <c r="M259" s="36"/>
      <c r="N259" s="36"/>
      <c r="O259" s="29"/>
      <c r="P259" s="36"/>
      <c r="Q259" s="29"/>
      <c r="R259" s="36"/>
      <c r="S259" s="36"/>
      <c r="T259" s="36"/>
      <c r="U259" s="36"/>
      <c r="V259" s="36"/>
      <c r="W259" s="36"/>
      <c r="X259" s="36"/>
      <c r="Y259" s="29"/>
      <c r="Z259" s="36"/>
      <c r="AA259" s="66"/>
      <c r="AB259" s="36"/>
      <c r="AC259" s="36"/>
      <c r="AD259" s="36"/>
      <c r="AE259" s="36"/>
      <c r="AF259" s="36"/>
      <c r="AG259" s="36"/>
      <c r="AH259" s="29"/>
      <c r="AI259" s="36"/>
      <c r="AJ259" s="29"/>
      <c r="AK259" s="36"/>
      <c r="AL259" s="36"/>
      <c r="AM259" s="36"/>
      <c r="AN259" s="29"/>
      <c r="AO259" s="36"/>
      <c r="AP259" s="29"/>
      <c r="AQ259" s="36"/>
      <c r="AR259" s="29"/>
      <c r="AS259" s="36"/>
      <c r="AT259" s="36"/>
      <c r="AU259" s="36"/>
      <c r="AV259" s="29"/>
      <c r="AW259" s="36"/>
      <c r="AX259" s="36"/>
      <c r="AY259" s="36"/>
      <c r="AZ259" s="29"/>
      <c r="BA259" s="36"/>
      <c r="BB259" s="36"/>
      <c r="BC259" s="36"/>
      <c r="BD259" s="36"/>
      <c r="BE259" s="36"/>
      <c r="BF259" s="36"/>
      <c r="BG259" s="36"/>
      <c r="BH259" s="36"/>
      <c r="BI259" s="36"/>
      <c r="BJ259" s="29"/>
      <c r="BK259" s="36"/>
      <c r="BL259" s="29"/>
      <c r="BM259" s="36"/>
      <c r="BN259" s="36"/>
      <c r="BO259" s="36"/>
      <c r="BP259" s="29"/>
      <c r="BQ259" s="36"/>
      <c r="BR259" s="29"/>
      <c r="BS259" s="36"/>
      <c r="BT259" s="36"/>
      <c r="BU259" s="36"/>
      <c r="BV259" s="36"/>
    </row>
    <row r="260" spans="1:74" x14ac:dyDescent="0.25">
      <c r="A260" s="16">
        <v>258</v>
      </c>
      <c r="B260" s="16">
        <v>2</v>
      </c>
      <c r="C260" s="31" t="s">
        <v>713</v>
      </c>
      <c r="D260" s="40">
        <f>февраль!D260-март!E260</f>
        <v>-426.53831376811587</v>
      </c>
      <c r="E260" s="40">
        <f t="shared" ref="E260:E323" si="4">G260+H260+J260+L260+N260+P260+R260+T260+V260+X260+Z260+AC260+AE260+AG260+AI260+AK260+AM260+AO260+AQ260+AS260+AU260+AW260+AY260+BA260+BC260+BE260+BG260+BI260+BK260+BM260+BO260+BQ260+BS260+BU260+BV260</f>
        <v>0</v>
      </c>
      <c r="F260" s="36"/>
      <c r="G260" s="36"/>
      <c r="H260" s="36"/>
      <c r="I260" s="27"/>
      <c r="J260" s="36"/>
      <c r="K260" s="36"/>
      <c r="L260" s="36"/>
      <c r="M260" s="36"/>
      <c r="N260" s="36"/>
      <c r="O260" s="29"/>
      <c r="P260" s="36"/>
      <c r="Q260" s="29"/>
      <c r="R260" s="36"/>
      <c r="S260" s="36"/>
      <c r="T260" s="36"/>
      <c r="U260" s="36"/>
      <c r="V260" s="36"/>
      <c r="W260" s="36"/>
      <c r="X260" s="36"/>
      <c r="Y260" s="29"/>
      <c r="Z260" s="36"/>
      <c r="AA260" s="66"/>
      <c r="AB260" s="36"/>
      <c r="AC260" s="36"/>
      <c r="AD260" s="36"/>
      <c r="AE260" s="36"/>
      <c r="AF260" s="36"/>
      <c r="AG260" s="36"/>
      <c r="AH260" s="29"/>
      <c r="AI260" s="36"/>
      <c r="AJ260" s="29"/>
      <c r="AK260" s="36"/>
      <c r="AL260" s="36"/>
      <c r="AM260" s="36"/>
      <c r="AN260" s="29"/>
      <c r="AO260" s="36"/>
      <c r="AP260" s="29"/>
      <c r="AQ260" s="36"/>
      <c r="AR260" s="29"/>
      <c r="AS260" s="36"/>
      <c r="AT260" s="36"/>
      <c r="AU260" s="36"/>
      <c r="AV260" s="29"/>
      <c r="AW260" s="36"/>
      <c r="AX260" s="36"/>
      <c r="AY260" s="36"/>
      <c r="AZ260" s="29"/>
      <c r="BA260" s="36"/>
      <c r="BB260" s="36"/>
      <c r="BC260" s="36"/>
      <c r="BD260" s="36"/>
      <c r="BE260" s="36"/>
      <c r="BF260" s="36"/>
      <c r="BG260" s="36"/>
      <c r="BH260" s="36"/>
      <c r="BI260" s="36"/>
      <c r="BJ260" s="29"/>
      <c r="BK260" s="36"/>
      <c r="BL260" s="29"/>
      <c r="BM260" s="36"/>
      <c r="BN260" s="36"/>
      <c r="BO260" s="36"/>
      <c r="BP260" s="29"/>
      <c r="BQ260" s="36"/>
      <c r="BR260" s="29"/>
      <c r="BS260" s="36"/>
      <c r="BT260" s="36"/>
      <c r="BU260" s="36"/>
      <c r="BV260" s="36"/>
    </row>
    <row r="261" spans="1:74" x14ac:dyDescent="0.25">
      <c r="A261" s="16">
        <v>259</v>
      </c>
      <c r="B261" s="16">
        <v>2</v>
      </c>
      <c r="C261" s="31" t="s">
        <v>714</v>
      </c>
      <c r="D261" s="40">
        <f>февраль!D261-март!E261</f>
        <v>-141.34511813526569</v>
      </c>
      <c r="E261" s="40">
        <f t="shared" si="4"/>
        <v>0</v>
      </c>
      <c r="F261" s="36"/>
      <c r="G261" s="36"/>
      <c r="H261" s="36"/>
      <c r="I261" s="27"/>
      <c r="J261" s="36"/>
      <c r="K261" s="36"/>
      <c r="L261" s="36"/>
      <c r="M261" s="36"/>
      <c r="N261" s="36"/>
      <c r="O261" s="29"/>
      <c r="P261" s="36"/>
      <c r="Q261" s="29"/>
      <c r="R261" s="36"/>
      <c r="S261" s="36"/>
      <c r="T261" s="36"/>
      <c r="U261" s="36"/>
      <c r="V261" s="36"/>
      <c r="W261" s="36"/>
      <c r="X261" s="36"/>
      <c r="Y261" s="29"/>
      <c r="Z261" s="36"/>
      <c r="AA261" s="66"/>
      <c r="AB261" s="36"/>
      <c r="AC261" s="36"/>
      <c r="AD261" s="36"/>
      <c r="AE261" s="36"/>
      <c r="AF261" s="36"/>
      <c r="AG261" s="36"/>
      <c r="AH261" s="29"/>
      <c r="AI261" s="36"/>
      <c r="AJ261" s="29"/>
      <c r="AK261" s="36"/>
      <c r="AL261" s="36"/>
      <c r="AM261" s="36"/>
      <c r="AN261" s="29"/>
      <c r="AO261" s="36"/>
      <c r="AP261" s="29"/>
      <c r="AQ261" s="36"/>
      <c r="AR261" s="29"/>
      <c r="AS261" s="36"/>
      <c r="AT261" s="36"/>
      <c r="AU261" s="36"/>
      <c r="AV261" s="29"/>
      <c r="AW261" s="36"/>
      <c r="AX261" s="36"/>
      <c r="AY261" s="36"/>
      <c r="AZ261" s="29"/>
      <c r="BA261" s="36"/>
      <c r="BB261" s="36"/>
      <c r="BC261" s="36"/>
      <c r="BD261" s="36"/>
      <c r="BE261" s="36"/>
      <c r="BF261" s="36"/>
      <c r="BG261" s="36"/>
      <c r="BH261" s="36"/>
      <c r="BI261" s="36"/>
      <c r="BJ261" s="29"/>
      <c r="BK261" s="36"/>
      <c r="BL261" s="29"/>
      <c r="BM261" s="36"/>
      <c r="BN261" s="36"/>
      <c r="BO261" s="36"/>
      <c r="BP261" s="29"/>
      <c r="BQ261" s="36"/>
      <c r="BR261" s="29"/>
      <c r="BS261" s="36"/>
      <c r="BT261" s="36"/>
      <c r="BU261" s="36"/>
      <c r="BV261" s="36"/>
    </row>
    <row r="262" spans="1:74" x14ac:dyDescent="0.25">
      <c r="A262" s="16">
        <v>260</v>
      </c>
      <c r="B262" s="16">
        <v>2</v>
      </c>
      <c r="C262" s="31" t="s">
        <v>715</v>
      </c>
      <c r="D262" s="40">
        <f>февраль!D262-март!E262</f>
        <v>80.730693990338153</v>
      </c>
      <c r="E262" s="40">
        <f t="shared" si="4"/>
        <v>0</v>
      </c>
      <c r="F262" s="36"/>
      <c r="G262" s="36"/>
      <c r="H262" s="36"/>
      <c r="I262" s="27"/>
      <c r="J262" s="36"/>
      <c r="K262" s="36"/>
      <c r="L262" s="36"/>
      <c r="M262" s="36"/>
      <c r="N262" s="36"/>
      <c r="O262" s="29"/>
      <c r="P262" s="36"/>
      <c r="Q262" s="29"/>
      <c r="R262" s="36"/>
      <c r="S262" s="36"/>
      <c r="T262" s="36"/>
      <c r="U262" s="36"/>
      <c r="V262" s="36"/>
      <c r="W262" s="36"/>
      <c r="X262" s="36"/>
      <c r="Y262" s="29"/>
      <c r="Z262" s="36"/>
      <c r="AA262" s="66"/>
      <c r="AB262" s="36"/>
      <c r="AC262" s="36"/>
      <c r="AD262" s="36"/>
      <c r="AE262" s="36"/>
      <c r="AF262" s="36"/>
      <c r="AG262" s="36"/>
      <c r="AH262" s="29"/>
      <c r="AI262" s="36"/>
      <c r="AJ262" s="29"/>
      <c r="AK262" s="36"/>
      <c r="AL262" s="36"/>
      <c r="AM262" s="36"/>
      <c r="AN262" s="29"/>
      <c r="AO262" s="36"/>
      <c r="AP262" s="29"/>
      <c r="AQ262" s="36"/>
      <c r="AR262" s="29"/>
      <c r="AS262" s="36"/>
      <c r="AT262" s="36"/>
      <c r="AU262" s="36"/>
      <c r="AV262" s="29"/>
      <c r="AW262" s="36"/>
      <c r="AX262" s="36"/>
      <c r="AY262" s="36"/>
      <c r="AZ262" s="29"/>
      <c r="BA262" s="36"/>
      <c r="BB262" s="36"/>
      <c r="BC262" s="36"/>
      <c r="BD262" s="36"/>
      <c r="BE262" s="36"/>
      <c r="BF262" s="36"/>
      <c r="BG262" s="36"/>
      <c r="BH262" s="36"/>
      <c r="BI262" s="36"/>
      <c r="BJ262" s="29"/>
      <c r="BK262" s="36"/>
      <c r="BL262" s="29"/>
      <c r="BM262" s="36"/>
      <c r="BN262" s="36"/>
      <c r="BO262" s="36"/>
      <c r="BP262" s="29"/>
      <c r="BQ262" s="36"/>
      <c r="BR262" s="29"/>
      <c r="BS262" s="36"/>
      <c r="BT262" s="36"/>
      <c r="BU262" s="36"/>
      <c r="BV262" s="36"/>
    </row>
    <row r="263" spans="1:74" x14ac:dyDescent="0.25">
      <c r="A263" s="16">
        <v>261</v>
      </c>
      <c r="B263" s="16">
        <v>2</v>
      </c>
      <c r="C263" s="31" t="s">
        <v>716</v>
      </c>
      <c r="D263" s="40">
        <f>февраль!D263-март!E263</f>
        <v>-224.77885552657006</v>
      </c>
      <c r="E263" s="40">
        <f t="shared" si="4"/>
        <v>0</v>
      </c>
      <c r="F263" s="36"/>
      <c r="G263" s="36"/>
      <c r="H263" s="36"/>
      <c r="I263" s="27"/>
      <c r="J263" s="36"/>
      <c r="K263" s="36"/>
      <c r="L263" s="36"/>
      <c r="M263" s="36"/>
      <c r="N263" s="36"/>
      <c r="O263" s="29"/>
      <c r="P263" s="36"/>
      <c r="Q263" s="29"/>
      <c r="R263" s="36"/>
      <c r="S263" s="36"/>
      <c r="T263" s="36"/>
      <c r="U263" s="36"/>
      <c r="V263" s="36"/>
      <c r="W263" s="36"/>
      <c r="X263" s="36"/>
      <c r="Y263" s="29"/>
      <c r="Z263" s="36"/>
      <c r="AA263" s="66"/>
      <c r="AB263" s="36"/>
      <c r="AC263" s="36"/>
      <c r="AD263" s="36"/>
      <c r="AE263" s="36"/>
      <c r="AF263" s="36"/>
      <c r="AG263" s="36"/>
      <c r="AH263" s="29"/>
      <c r="AI263" s="36"/>
      <c r="AJ263" s="29"/>
      <c r="AK263" s="36"/>
      <c r="AL263" s="36"/>
      <c r="AM263" s="36"/>
      <c r="AN263" s="29"/>
      <c r="AO263" s="36"/>
      <c r="AP263" s="29"/>
      <c r="AQ263" s="36"/>
      <c r="AR263" s="29"/>
      <c r="AS263" s="36"/>
      <c r="AT263" s="36"/>
      <c r="AU263" s="36"/>
      <c r="AV263" s="29"/>
      <c r="AW263" s="36"/>
      <c r="AX263" s="36"/>
      <c r="AY263" s="36"/>
      <c r="AZ263" s="29"/>
      <c r="BA263" s="36"/>
      <c r="BB263" s="36"/>
      <c r="BC263" s="36"/>
      <c r="BD263" s="36"/>
      <c r="BE263" s="36"/>
      <c r="BF263" s="36"/>
      <c r="BG263" s="36"/>
      <c r="BH263" s="36"/>
      <c r="BI263" s="36"/>
      <c r="BJ263" s="29"/>
      <c r="BK263" s="36"/>
      <c r="BL263" s="29"/>
      <c r="BM263" s="36"/>
      <c r="BN263" s="36"/>
      <c r="BO263" s="36"/>
      <c r="BP263" s="29"/>
      <c r="BQ263" s="36"/>
      <c r="BR263" s="29"/>
      <c r="BS263" s="36"/>
      <c r="BT263" s="36"/>
      <c r="BU263" s="36"/>
      <c r="BV263" s="36"/>
    </row>
    <row r="264" spans="1:74" x14ac:dyDescent="0.25">
      <c r="A264" s="16">
        <v>262</v>
      </c>
      <c r="B264" s="16">
        <v>2</v>
      </c>
      <c r="C264" s="31" t="s">
        <v>717</v>
      </c>
      <c r="D264" s="40">
        <f>февраль!D264-март!E264</f>
        <v>-209.13225197101451</v>
      </c>
      <c r="E264" s="40">
        <f t="shared" si="4"/>
        <v>0</v>
      </c>
      <c r="F264" s="36"/>
      <c r="G264" s="36"/>
      <c r="H264" s="36"/>
      <c r="I264" s="27"/>
      <c r="J264" s="36"/>
      <c r="K264" s="36"/>
      <c r="L264" s="36"/>
      <c r="M264" s="36"/>
      <c r="N264" s="36"/>
      <c r="O264" s="29"/>
      <c r="P264" s="36"/>
      <c r="Q264" s="29"/>
      <c r="R264" s="36"/>
      <c r="S264" s="36"/>
      <c r="T264" s="36"/>
      <c r="U264" s="36"/>
      <c r="V264" s="36"/>
      <c r="W264" s="36"/>
      <c r="X264" s="36"/>
      <c r="Y264" s="29"/>
      <c r="Z264" s="36"/>
      <c r="AA264" s="66"/>
      <c r="AB264" s="36"/>
      <c r="AC264" s="36"/>
      <c r="AD264" s="36"/>
      <c r="AE264" s="36"/>
      <c r="AF264" s="36"/>
      <c r="AG264" s="36"/>
      <c r="AH264" s="29"/>
      <c r="AI264" s="36"/>
      <c r="AJ264" s="29"/>
      <c r="AK264" s="36"/>
      <c r="AL264" s="36"/>
      <c r="AM264" s="36"/>
      <c r="AN264" s="29"/>
      <c r="AO264" s="36"/>
      <c r="AP264" s="29"/>
      <c r="AQ264" s="36"/>
      <c r="AR264" s="29"/>
      <c r="AS264" s="36"/>
      <c r="AT264" s="36"/>
      <c r="AU264" s="36"/>
      <c r="AV264" s="29"/>
      <c r="AW264" s="36"/>
      <c r="AX264" s="36"/>
      <c r="AY264" s="36"/>
      <c r="AZ264" s="29"/>
      <c r="BA264" s="36"/>
      <c r="BB264" s="36"/>
      <c r="BC264" s="36"/>
      <c r="BD264" s="36"/>
      <c r="BE264" s="36"/>
      <c r="BF264" s="36"/>
      <c r="BG264" s="36"/>
      <c r="BH264" s="36"/>
      <c r="BI264" s="36"/>
      <c r="BJ264" s="29"/>
      <c r="BK264" s="36"/>
      <c r="BL264" s="29"/>
      <c r="BM264" s="36"/>
      <c r="BN264" s="36"/>
      <c r="BO264" s="36"/>
      <c r="BP264" s="29"/>
      <c r="BQ264" s="36"/>
      <c r="BR264" s="29"/>
      <c r="BS264" s="36"/>
      <c r="BT264" s="36"/>
      <c r="BU264" s="36"/>
      <c r="BV264" s="36"/>
    </row>
    <row r="265" spans="1:74" x14ac:dyDescent="0.25">
      <c r="A265" s="16">
        <v>263</v>
      </c>
      <c r="B265" s="16">
        <v>1</v>
      </c>
      <c r="C265" s="31" t="s">
        <v>718</v>
      </c>
      <c r="D265" s="40">
        <f>февраль!D265-март!E265</f>
        <v>194.61232661835749</v>
      </c>
      <c r="E265" s="40">
        <f t="shared" si="4"/>
        <v>0</v>
      </c>
      <c r="F265" s="36"/>
      <c r="G265" s="36"/>
      <c r="H265" s="36"/>
      <c r="I265" s="27"/>
      <c r="J265" s="36"/>
      <c r="K265" s="36"/>
      <c r="L265" s="36"/>
      <c r="M265" s="36"/>
      <c r="N265" s="36"/>
      <c r="O265" s="29"/>
      <c r="P265" s="36"/>
      <c r="Q265" s="29"/>
      <c r="R265" s="36"/>
      <c r="S265" s="36"/>
      <c r="T265" s="36"/>
      <c r="U265" s="36"/>
      <c r="V265" s="36"/>
      <c r="W265" s="36"/>
      <c r="X265" s="36"/>
      <c r="Y265" s="29"/>
      <c r="Z265" s="36"/>
      <c r="AA265" s="66"/>
      <c r="AB265" s="36"/>
      <c r="AC265" s="36"/>
      <c r="AD265" s="36"/>
      <c r="AE265" s="36"/>
      <c r="AF265" s="36"/>
      <c r="AG265" s="36"/>
      <c r="AH265" s="29"/>
      <c r="AI265" s="36"/>
      <c r="AJ265" s="29"/>
      <c r="AK265" s="36"/>
      <c r="AL265" s="36"/>
      <c r="AM265" s="36"/>
      <c r="AN265" s="29"/>
      <c r="AO265" s="36"/>
      <c r="AP265" s="29"/>
      <c r="AQ265" s="36"/>
      <c r="AR265" s="29"/>
      <c r="AS265" s="36"/>
      <c r="AT265" s="36"/>
      <c r="AU265" s="36"/>
      <c r="AV265" s="29"/>
      <c r="AW265" s="36"/>
      <c r="AX265" s="36"/>
      <c r="AY265" s="36"/>
      <c r="AZ265" s="29"/>
      <c r="BA265" s="36"/>
      <c r="BB265" s="36"/>
      <c r="BC265" s="36"/>
      <c r="BD265" s="36"/>
      <c r="BE265" s="36"/>
      <c r="BF265" s="36"/>
      <c r="BG265" s="36"/>
      <c r="BH265" s="36"/>
      <c r="BI265" s="36"/>
      <c r="BJ265" s="29"/>
      <c r="BK265" s="36"/>
      <c r="BL265" s="29"/>
      <c r="BM265" s="36"/>
      <c r="BN265" s="36"/>
      <c r="BO265" s="36"/>
      <c r="BP265" s="29"/>
      <c r="BQ265" s="36"/>
      <c r="BR265" s="29"/>
      <c r="BS265" s="36"/>
      <c r="BT265" s="36"/>
      <c r="BU265" s="36"/>
      <c r="BV265" s="36"/>
    </row>
    <row r="266" spans="1:74" x14ac:dyDescent="0.25">
      <c r="A266" s="16">
        <v>264</v>
      </c>
      <c r="B266" s="16">
        <v>3</v>
      </c>
      <c r="C266" s="31" t="s">
        <v>719</v>
      </c>
      <c r="D266" s="40">
        <f>февраль!D266-март!E266</f>
        <v>-153.28655192270526</v>
      </c>
      <c r="E266" s="40">
        <f t="shared" si="4"/>
        <v>0</v>
      </c>
      <c r="F266" s="36"/>
      <c r="G266" s="36"/>
      <c r="H266" s="36"/>
      <c r="I266" s="27"/>
      <c r="J266" s="36"/>
      <c r="K266" s="36"/>
      <c r="L266" s="36"/>
      <c r="M266" s="36"/>
      <c r="N266" s="36"/>
      <c r="O266" s="29"/>
      <c r="P266" s="36"/>
      <c r="Q266" s="29"/>
      <c r="R266" s="36"/>
      <c r="S266" s="36"/>
      <c r="T266" s="36"/>
      <c r="U266" s="36"/>
      <c r="V266" s="36"/>
      <c r="W266" s="36"/>
      <c r="X266" s="36"/>
      <c r="Y266" s="29"/>
      <c r="Z266" s="36"/>
      <c r="AA266" s="66"/>
      <c r="AB266" s="36"/>
      <c r="AC266" s="36"/>
      <c r="AD266" s="36"/>
      <c r="AE266" s="36"/>
      <c r="AF266" s="36"/>
      <c r="AG266" s="36"/>
      <c r="AH266" s="29"/>
      <c r="AI266" s="36"/>
      <c r="AJ266" s="29"/>
      <c r="AK266" s="36"/>
      <c r="AL266" s="36"/>
      <c r="AM266" s="36"/>
      <c r="AN266" s="29"/>
      <c r="AO266" s="36"/>
      <c r="AP266" s="29"/>
      <c r="AQ266" s="36"/>
      <c r="AR266" s="29"/>
      <c r="AS266" s="36"/>
      <c r="AT266" s="36"/>
      <c r="AU266" s="36"/>
      <c r="AV266" s="29"/>
      <c r="AW266" s="36"/>
      <c r="AX266" s="36"/>
      <c r="AY266" s="36"/>
      <c r="AZ266" s="29"/>
      <c r="BA266" s="36"/>
      <c r="BB266" s="36"/>
      <c r="BC266" s="36"/>
      <c r="BD266" s="36"/>
      <c r="BE266" s="36"/>
      <c r="BF266" s="36"/>
      <c r="BG266" s="36"/>
      <c r="BH266" s="36"/>
      <c r="BI266" s="36"/>
      <c r="BJ266" s="29"/>
      <c r="BK266" s="36"/>
      <c r="BL266" s="29"/>
      <c r="BM266" s="36"/>
      <c r="BN266" s="36"/>
      <c r="BO266" s="36"/>
      <c r="BP266" s="29"/>
      <c r="BQ266" s="36"/>
      <c r="BR266" s="29"/>
      <c r="BS266" s="36"/>
      <c r="BT266" s="36"/>
      <c r="BU266" s="36"/>
      <c r="BV266" s="36"/>
    </row>
    <row r="267" spans="1:74" x14ac:dyDescent="0.25">
      <c r="A267" s="16">
        <v>265</v>
      </c>
      <c r="B267" s="16">
        <v>1</v>
      </c>
      <c r="C267" s="31" t="s">
        <v>720</v>
      </c>
      <c r="D267" s="40">
        <f>февраль!D267-март!E267</f>
        <v>1610.4069796328502</v>
      </c>
      <c r="E267" s="40">
        <f t="shared" si="4"/>
        <v>0</v>
      </c>
      <c r="F267" s="36"/>
      <c r="G267" s="36"/>
      <c r="H267" s="36"/>
      <c r="I267" s="27"/>
      <c r="J267" s="36"/>
      <c r="K267" s="36"/>
      <c r="L267" s="36"/>
      <c r="M267" s="36"/>
      <c r="N267" s="36"/>
      <c r="O267" s="29"/>
      <c r="P267" s="36"/>
      <c r="Q267" s="29"/>
      <c r="R267" s="36"/>
      <c r="S267" s="36"/>
      <c r="T267" s="36"/>
      <c r="U267" s="36"/>
      <c r="V267" s="36"/>
      <c r="W267" s="36"/>
      <c r="X267" s="36"/>
      <c r="Y267" s="29"/>
      <c r="Z267" s="36"/>
      <c r="AA267" s="66"/>
      <c r="AB267" s="36"/>
      <c r="AC267" s="36"/>
      <c r="AD267" s="36"/>
      <c r="AE267" s="36"/>
      <c r="AF267" s="36"/>
      <c r="AG267" s="36"/>
      <c r="AH267" s="29"/>
      <c r="AI267" s="36"/>
      <c r="AJ267" s="29"/>
      <c r="AK267" s="36"/>
      <c r="AL267" s="36"/>
      <c r="AM267" s="36"/>
      <c r="AN267" s="29"/>
      <c r="AO267" s="36"/>
      <c r="AP267" s="29"/>
      <c r="AQ267" s="36"/>
      <c r="AR267" s="29"/>
      <c r="AS267" s="36"/>
      <c r="AT267" s="36"/>
      <c r="AU267" s="36"/>
      <c r="AV267" s="29"/>
      <c r="AW267" s="36"/>
      <c r="AX267" s="36"/>
      <c r="AY267" s="36"/>
      <c r="AZ267" s="29"/>
      <c r="BA267" s="36"/>
      <c r="BB267" s="36"/>
      <c r="BC267" s="36"/>
      <c r="BD267" s="36"/>
      <c r="BE267" s="36"/>
      <c r="BF267" s="36"/>
      <c r="BG267" s="36"/>
      <c r="BH267" s="36"/>
      <c r="BI267" s="36"/>
      <c r="BJ267" s="29"/>
      <c r="BK267" s="36"/>
      <c r="BL267" s="29"/>
      <c r="BM267" s="36"/>
      <c r="BN267" s="36"/>
      <c r="BO267" s="36"/>
      <c r="BP267" s="29"/>
      <c r="BQ267" s="36"/>
      <c r="BR267" s="29"/>
      <c r="BS267" s="36"/>
      <c r="BT267" s="36"/>
      <c r="BU267" s="36"/>
      <c r="BV267" s="36"/>
    </row>
    <row r="268" spans="1:74" x14ac:dyDescent="0.25">
      <c r="A268" s="16">
        <v>266</v>
      </c>
      <c r="B268" s="16">
        <v>3</v>
      </c>
      <c r="C268" s="31" t="s">
        <v>721</v>
      </c>
      <c r="D268" s="40">
        <f>февраль!D268-март!E268</f>
        <v>427.77793849275361</v>
      </c>
      <c r="E268" s="40">
        <f t="shared" si="4"/>
        <v>0</v>
      </c>
      <c r="F268" s="36"/>
      <c r="G268" s="36"/>
      <c r="H268" s="36"/>
      <c r="I268" s="27"/>
      <c r="J268" s="36"/>
      <c r="K268" s="36"/>
      <c r="L268" s="36"/>
      <c r="M268" s="36"/>
      <c r="N268" s="36"/>
      <c r="O268" s="29"/>
      <c r="P268" s="36"/>
      <c r="Q268" s="29"/>
      <c r="R268" s="36"/>
      <c r="S268" s="36"/>
      <c r="T268" s="36"/>
      <c r="U268" s="36"/>
      <c r="V268" s="36"/>
      <c r="W268" s="36"/>
      <c r="X268" s="36"/>
      <c r="Y268" s="29"/>
      <c r="Z268" s="36"/>
      <c r="AA268" s="66"/>
      <c r="AB268" s="36"/>
      <c r="AC268" s="36"/>
      <c r="AD268" s="36"/>
      <c r="AE268" s="36"/>
      <c r="AF268" s="36"/>
      <c r="AG268" s="36"/>
      <c r="AH268" s="29"/>
      <c r="AI268" s="36"/>
      <c r="AJ268" s="29"/>
      <c r="AK268" s="36"/>
      <c r="AL268" s="36"/>
      <c r="AM268" s="36"/>
      <c r="AN268" s="29"/>
      <c r="AO268" s="36"/>
      <c r="AP268" s="29"/>
      <c r="AQ268" s="36"/>
      <c r="AR268" s="29"/>
      <c r="AS268" s="36"/>
      <c r="AT268" s="36"/>
      <c r="AU268" s="36"/>
      <c r="AV268" s="29"/>
      <c r="AW268" s="36"/>
      <c r="AX268" s="36"/>
      <c r="AY268" s="36"/>
      <c r="AZ268" s="29"/>
      <c r="BA268" s="36"/>
      <c r="BB268" s="36"/>
      <c r="BC268" s="36"/>
      <c r="BD268" s="36"/>
      <c r="BE268" s="36"/>
      <c r="BF268" s="36"/>
      <c r="BG268" s="36"/>
      <c r="BH268" s="36"/>
      <c r="BI268" s="36"/>
      <c r="BJ268" s="29"/>
      <c r="BK268" s="36"/>
      <c r="BL268" s="29"/>
      <c r="BM268" s="36"/>
      <c r="BN268" s="36"/>
      <c r="BO268" s="36"/>
      <c r="BP268" s="29"/>
      <c r="BQ268" s="36"/>
      <c r="BR268" s="29"/>
      <c r="BS268" s="36"/>
      <c r="BT268" s="36"/>
      <c r="BU268" s="36"/>
      <c r="BV268" s="36"/>
    </row>
    <row r="269" spans="1:74" x14ac:dyDescent="0.25">
      <c r="A269" s="16">
        <v>267</v>
      </c>
      <c r="B269" s="16">
        <v>3</v>
      </c>
      <c r="C269" s="31" t="s">
        <v>722</v>
      </c>
      <c r="D269" s="40">
        <f>февраль!D269-март!E269</f>
        <v>1122.7964765700483</v>
      </c>
      <c r="E269" s="40">
        <f t="shared" si="4"/>
        <v>0</v>
      </c>
      <c r="F269" s="36"/>
      <c r="G269" s="36"/>
      <c r="H269" s="36"/>
      <c r="I269" s="27"/>
      <c r="J269" s="36"/>
      <c r="K269" s="36"/>
      <c r="L269" s="36"/>
      <c r="M269" s="36"/>
      <c r="N269" s="36"/>
      <c r="O269" s="29"/>
      <c r="P269" s="36"/>
      <c r="Q269" s="29"/>
      <c r="R269" s="36"/>
      <c r="S269" s="36"/>
      <c r="T269" s="36"/>
      <c r="U269" s="36"/>
      <c r="V269" s="36"/>
      <c r="W269" s="36"/>
      <c r="X269" s="36"/>
      <c r="Y269" s="29"/>
      <c r="Z269" s="36"/>
      <c r="AA269" s="66"/>
      <c r="AB269" s="36"/>
      <c r="AC269" s="36"/>
      <c r="AD269" s="36"/>
      <c r="AE269" s="36"/>
      <c r="AF269" s="36"/>
      <c r="AG269" s="36"/>
      <c r="AH269" s="29"/>
      <c r="AI269" s="36"/>
      <c r="AJ269" s="29"/>
      <c r="AK269" s="36"/>
      <c r="AL269" s="36"/>
      <c r="AM269" s="36"/>
      <c r="AN269" s="29"/>
      <c r="AO269" s="36"/>
      <c r="AP269" s="29"/>
      <c r="AQ269" s="36"/>
      <c r="AR269" s="29"/>
      <c r="AS269" s="36"/>
      <c r="AT269" s="36"/>
      <c r="AU269" s="36"/>
      <c r="AV269" s="29"/>
      <c r="AW269" s="36"/>
      <c r="AX269" s="36"/>
      <c r="AY269" s="36"/>
      <c r="AZ269" s="29"/>
      <c r="BA269" s="36"/>
      <c r="BB269" s="36"/>
      <c r="BC269" s="36"/>
      <c r="BD269" s="36"/>
      <c r="BE269" s="36"/>
      <c r="BF269" s="36"/>
      <c r="BG269" s="36"/>
      <c r="BH269" s="36"/>
      <c r="BI269" s="36"/>
      <c r="BJ269" s="29"/>
      <c r="BK269" s="36"/>
      <c r="BL269" s="29"/>
      <c r="BM269" s="36"/>
      <c r="BN269" s="36"/>
      <c r="BO269" s="36"/>
      <c r="BP269" s="29"/>
      <c r="BQ269" s="36"/>
      <c r="BR269" s="29"/>
      <c r="BS269" s="36"/>
      <c r="BT269" s="36"/>
      <c r="BU269" s="36"/>
      <c r="BV269" s="36"/>
    </row>
    <row r="270" spans="1:74" s="86" customFormat="1" x14ac:dyDescent="0.25">
      <c r="A270" s="79">
        <v>268</v>
      </c>
      <c r="B270" s="79">
        <v>3</v>
      </c>
      <c r="C270" s="80" t="s">
        <v>723</v>
      </c>
      <c r="D270" s="40">
        <f>февраль!D270-март!E270</f>
        <v>66.011643294685996</v>
      </c>
      <c r="E270" s="81">
        <f t="shared" si="4"/>
        <v>15.143999999999998</v>
      </c>
      <c r="F270" s="82"/>
      <c r="G270" s="82"/>
      <c r="H270" s="82"/>
      <c r="I270" s="83"/>
      <c r="J270" s="82"/>
      <c r="K270" s="82"/>
      <c r="L270" s="82"/>
      <c r="M270" s="82"/>
      <c r="N270" s="82"/>
      <c r="O270" s="84"/>
      <c r="P270" s="82"/>
      <c r="Q270" s="84"/>
      <c r="R270" s="82"/>
      <c r="S270" s="82"/>
      <c r="T270" s="82"/>
      <c r="U270" s="82">
        <v>1.4E-2</v>
      </c>
      <c r="V270" s="82">
        <v>11.090999999999999</v>
      </c>
      <c r="W270" s="82"/>
      <c r="X270" s="82"/>
      <c r="Y270" s="84"/>
      <c r="Z270" s="82"/>
      <c r="AA270" s="85"/>
      <c r="AB270" s="82"/>
      <c r="AC270" s="82"/>
      <c r="AD270" s="82"/>
      <c r="AE270" s="82"/>
      <c r="AF270" s="82"/>
      <c r="AG270" s="82"/>
      <c r="AH270" s="84"/>
      <c r="AI270" s="82"/>
      <c r="AJ270" s="84"/>
      <c r="AK270" s="82"/>
      <c r="AL270" s="82"/>
      <c r="AM270" s="82"/>
      <c r="AN270" s="84"/>
      <c r="AO270" s="82"/>
      <c r="AP270" s="84"/>
      <c r="AQ270" s="82"/>
      <c r="AR270" s="84"/>
      <c r="AS270" s="82"/>
      <c r="AT270" s="82"/>
      <c r="AU270" s="82"/>
      <c r="AV270" s="84"/>
      <c r="AW270" s="82"/>
      <c r="AX270" s="82"/>
      <c r="AY270" s="82"/>
      <c r="AZ270" s="84"/>
      <c r="BA270" s="82"/>
      <c r="BB270" s="82"/>
      <c r="BC270" s="82"/>
      <c r="BD270" s="82"/>
      <c r="BE270" s="82"/>
      <c r="BF270" s="82"/>
      <c r="BG270" s="82"/>
      <c r="BH270" s="82">
        <v>0.01</v>
      </c>
      <c r="BI270" s="82">
        <v>4.0529999999999999</v>
      </c>
      <c r="BJ270" s="84"/>
      <c r="BK270" s="82"/>
      <c r="BL270" s="84"/>
      <c r="BM270" s="82"/>
      <c r="BN270" s="82"/>
      <c r="BO270" s="82"/>
      <c r="BP270" s="84"/>
      <c r="BQ270" s="82"/>
      <c r="BR270" s="84"/>
      <c r="BS270" s="82"/>
      <c r="BT270" s="82"/>
      <c r="BU270" s="82"/>
      <c r="BV270" s="82"/>
    </row>
    <row r="271" spans="1:74" x14ac:dyDescent="0.25">
      <c r="A271" s="16">
        <v>269</v>
      </c>
      <c r="B271" s="16">
        <v>3</v>
      </c>
      <c r="C271" s="31" t="s">
        <v>724</v>
      </c>
      <c r="D271" s="40">
        <f>февраль!D271-март!E271</f>
        <v>-125.76728330434786</v>
      </c>
      <c r="E271" s="40">
        <f t="shared" si="4"/>
        <v>0</v>
      </c>
      <c r="F271" s="36"/>
      <c r="G271" s="36"/>
      <c r="H271" s="36"/>
      <c r="I271" s="27"/>
      <c r="J271" s="36"/>
      <c r="K271" s="36"/>
      <c r="L271" s="36"/>
      <c r="M271" s="36"/>
      <c r="N271" s="36"/>
      <c r="O271" s="29"/>
      <c r="P271" s="36"/>
      <c r="Q271" s="29"/>
      <c r="R271" s="36"/>
      <c r="S271" s="36"/>
      <c r="T271" s="36"/>
      <c r="U271" s="36"/>
      <c r="V271" s="36"/>
      <c r="W271" s="36"/>
      <c r="X271" s="36"/>
      <c r="Y271" s="29"/>
      <c r="Z271" s="36"/>
      <c r="AA271" s="66"/>
      <c r="AB271" s="36"/>
      <c r="AC271" s="36"/>
      <c r="AD271" s="36"/>
      <c r="AE271" s="36"/>
      <c r="AF271" s="36"/>
      <c r="AG271" s="36"/>
      <c r="AH271" s="29"/>
      <c r="AI271" s="36"/>
      <c r="AJ271" s="29"/>
      <c r="AK271" s="36"/>
      <c r="AL271" s="36"/>
      <c r="AM271" s="36"/>
      <c r="AN271" s="29"/>
      <c r="AO271" s="36"/>
      <c r="AP271" s="29"/>
      <c r="AQ271" s="36"/>
      <c r="AR271" s="29"/>
      <c r="AS271" s="36"/>
      <c r="AT271" s="36"/>
      <c r="AU271" s="36"/>
      <c r="AV271" s="29"/>
      <c r="AW271" s="36"/>
      <c r="AX271" s="36"/>
      <c r="AY271" s="36"/>
      <c r="AZ271" s="29"/>
      <c r="BA271" s="36"/>
      <c r="BB271" s="36"/>
      <c r="BC271" s="36"/>
      <c r="BD271" s="36"/>
      <c r="BE271" s="36"/>
      <c r="BF271" s="36"/>
      <c r="BG271" s="36"/>
      <c r="BH271" s="36"/>
      <c r="BI271" s="36"/>
      <c r="BJ271" s="29"/>
      <c r="BK271" s="36"/>
      <c r="BL271" s="29"/>
      <c r="BM271" s="36"/>
      <c r="BN271" s="36"/>
      <c r="BO271" s="36"/>
      <c r="BP271" s="29"/>
      <c r="BQ271" s="36"/>
      <c r="BR271" s="29"/>
      <c r="BS271" s="36"/>
      <c r="BT271" s="36"/>
      <c r="BU271" s="36"/>
      <c r="BV271" s="36"/>
    </row>
    <row r="272" spans="1:74" x14ac:dyDescent="0.25">
      <c r="A272" s="16">
        <v>270</v>
      </c>
      <c r="B272" s="16">
        <v>3</v>
      </c>
      <c r="C272" s="31" t="s">
        <v>725</v>
      </c>
      <c r="D272" s="40">
        <f>февраль!D272-март!E272</f>
        <v>-60.505458260869574</v>
      </c>
      <c r="E272" s="40">
        <f t="shared" si="4"/>
        <v>0</v>
      </c>
      <c r="F272" s="36"/>
      <c r="G272" s="36"/>
      <c r="H272" s="36"/>
      <c r="I272" s="27"/>
      <c r="J272" s="36"/>
      <c r="K272" s="36"/>
      <c r="L272" s="36"/>
      <c r="M272" s="36"/>
      <c r="N272" s="36"/>
      <c r="O272" s="29"/>
      <c r="P272" s="36"/>
      <c r="Q272" s="29"/>
      <c r="R272" s="36"/>
      <c r="S272" s="36"/>
      <c r="T272" s="36"/>
      <c r="U272" s="36"/>
      <c r="V272" s="36"/>
      <c r="W272" s="36"/>
      <c r="X272" s="36"/>
      <c r="Y272" s="29"/>
      <c r="Z272" s="36"/>
      <c r="AA272" s="66"/>
      <c r="AB272" s="36"/>
      <c r="AC272" s="36"/>
      <c r="AD272" s="36"/>
      <c r="AE272" s="36"/>
      <c r="AF272" s="36"/>
      <c r="AG272" s="36"/>
      <c r="AH272" s="29"/>
      <c r="AI272" s="36"/>
      <c r="AJ272" s="29"/>
      <c r="AK272" s="36"/>
      <c r="AL272" s="36"/>
      <c r="AM272" s="36"/>
      <c r="AN272" s="29"/>
      <c r="AO272" s="36"/>
      <c r="AP272" s="29"/>
      <c r="AQ272" s="36"/>
      <c r="AR272" s="29"/>
      <c r="AS272" s="36"/>
      <c r="AT272" s="36"/>
      <c r="AU272" s="36"/>
      <c r="AV272" s="29"/>
      <c r="AW272" s="36"/>
      <c r="AX272" s="36"/>
      <c r="AY272" s="36"/>
      <c r="AZ272" s="29"/>
      <c r="BA272" s="36"/>
      <c r="BB272" s="36"/>
      <c r="BC272" s="36"/>
      <c r="BD272" s="36"/>
      <c r="BE272" s="36"/>
      <c r="BF272" s="36"/>
      <c r="BG272" s="36"/>
      <c r="BH272" s="36"/>
      <c r="BI272" s="36"/>
      <c r="BJ272" s="29"/>
      <c r="BK272" s="36"/>
      <c r="BL272" s="29"/>
      <c r="BM272" s="36"/>
      <c r="BN272" s="36"/>
      <c r="BO272" s="36"/>
      <c r="BP272" s="29"/>
      <c r="BQ272" s="36"/>
      <c r="BR272" s="29"/>
      <c r="BS272" s="36"/>
      <c r="BT272" s="36"/>
      <c r="BU272" s="36"/>
      <c r="BV272" s="36"/>
    </row>
    <row r="273" spans="1:74" x14ac:dyDescent="0.25">
      <c r="A273" s="16">
        <v>271</v>
      </c>
      <c r="B273" s="16">
        <v>3</v>
      </c>
      <c r="C273" s="31" t="s">
        <v>726</v>
      </c>
      <c r="D273" s="40">
        <f>февраль!D273-март!E273</f>
        <v>578.91093360386481</v>
      </c>
      <c r="E273" s="40">
        <f t="shared" si="4"/>
        <v>0</v>
      </c>
      <c r="F273" s="36"/>
      <c r="G273" s="36"/>
      <c r="H273" s="36"/>
      <c r="I273" s="27"/>
      <c r="J273" s="36"/>
      <c r="K273" s="36"/>
      <c r="L273" s="36"/>
      <c r="M273" s="36"/>
      <c r="N273" s="36"/>
      <c r="O273" s="29"/>
      <c r="P273" s="36"/>
      <c r="Q273" s="29"/>
      <c r="R273" s="36"/>
      <c r="S273" s="36"/>
      <c r="T273" s="36"/>
      <c r="U273" s="36"/>
      <c r="V273" s="36"/>
      <c r="W273" s="36"/>
      <c r="X273" s="36"/>
      <c r="Y273" s="29"/>
      <c r="Z273" s="36"/>
      <c r="AA273" s="66"/>
      <c r="AB273" s="36"/>
      <c r="AC273" s="36"/>
      <c r="AD273" s="36"/>
      <c r="AE273" s="36"/>
      <c r="AF273" s="36"/>
      <c r="AG273" s="36"/>
      <c r="AH273" s="29"/>
      <c r="AI273" s="36"/>
      <c r="AJ273" s="29"/>
      <c r="AK273" s="36"/>
      <c r="AL273" s="36"/>
      <c r="AM273" s="36"/>
      <c r="AN273" s="29"/>
      <c r="AO273" s="36"/>
      <c r="AP273" s="29"/>
      <c r="AQ273" s="36"/>
      <c r="AR273" s="29"/>
      <c r="AS273" s="36"/>
      <c r="AT273" s="36"/>
      <c r="AU273" s="36"/>
      <c r="AV273" s="29"/>
      <c r="AW273" s="36"/>
      <c r="AX273" s="36"/>
      <c r="AY273" s="36"/>
      <c r="AZ273" s="29"/>
      <c r="BA273" s="36"/>
      <c r="BB273" s="36"/>
      <c r="BC273" s="36"/>
      <c r="BD273" s="36"/>
      <c r="BE273" s="36"/>
      <c r="BF273" s="36"/>
      <c r="BG273" s="36"/>
      <c r="BH273" s="36"/>
      <c r="BI273" s="36"/>
      <c r="BJ273" s="29"/>
      <c r="BK273" s="36"/>
      <c r="BL273" s="29"/>
      <c r="BM273" s="36"/>
      <c r="BN273" s="36"/>
      <c r="BO273" s="36"/>
      <c r="BP273" s="29"/>
      <c r="BQ273" s="36"/>
      <c r="BR273" s="29"/>
      <c r="BS273" s="36"/>
      <c r="BT273" s="36"/>
      <c r="BU273" s="36"/>
      <c r="BV273" s="36"/>
    </row>
    <row r="274" spans="1:74" x14ac:dyDescent="0.25">
      <c r="A274" s="16">
        <v>272</v>
      </c>
      <c r="B274" s="16">
        <v>3</v>
      </c>
      <c r="C274" s="31" t="s">
        <v>727</v>
      </c>
      <c r="D274" s="40">
        <f>февраль!D274-март!E274</f>
        <v>346.04682998067631</v>
      </c>
      <c r="E274" s="40">
        <f t="shared" si="4"/>
        <v>0</v>
      </c>
      <c r="F274" s="36"/>
      <c r="G274" s="36"/>
      <c r="H274" s="36"/>
      <c r="I274" s="27"/>
      <c r="J274" s="36"/>
      <c r="K274" s="36"/>
      <c r="L274" s="36"/>
      <c r="M274" s="36"/>
      <c r="N274" s="36"/>
      <c r="O274" s="29"/>
      <c r="P274" s="36"/>
      <c r="Q274" s="29"/>
      <c r="R274" s="36"/>
      <c r="S274" s="36"/>
      <c r="T274" s="36"/>
      <c r="U274" s="36"/>
      <c r="V274" s="36"/>
      <c r="W274" s="36"/>
      <c r="X274" s="36"/>
      <c r="Y274" s="29"/>
      <c r="Z274" s="36"/>
      <c r="AA274" s="66"/>
      <c r="AB274" s="36"/>
      <c r="AC274" s="36"/>
      <c r="AD274" s="36"/>
      <c r="AE274" s="36"/>
      <c r="AF274" s="36"/>
      <c r="AG274" s="36"/>
      <c r="AH274" s="29"/>
      <c r="AI274" s="36"/>
      <c r="AJ274" s="29"/>
      <c r="AK274" s="36"/>
      <c r="AL274" s="36"/>
      <c r="AM274" s="36"/>
      <c r="AN274" s="29"/>
      <c r="AO274" s="36"/>
      <c r="AP274" s="29"/>
      <c r="AQ274" s="36"/>
      <c r="AR274" s="29"/>
      <c r="AS274" s="36"/>
      <c r="AT274" s="36"/>
      <c r="AU274" s="36"/>
      <c r="AV274" s="29"/>
      <c r="AW274" s="36"/>
      <c r="AX274" s="36"/>
      <c r="AY274" s="36"/>
      <c r="AZ274" s="29"/>
      <c r="BA274" s="36"/>
      <c r="BB274" s="36"/>
      <c r="BC274" s="36"/>
      <c r="BD274" s="36"/>
      <c r="BE274" s="36"/>
      <c r="BF274" s="36"/>
      <c r="BG274" s="36"/>
      <c r="BH274" s="36"/>
      <c r="BI274" s="36"/>
      <c r="BJ274" s="29"/>
      <c r="BK274" s="36"/>
      <c r="BL274" s="29"/>
      <c r="BM274" s="36"/>
      <c r="BN274" s="36"/>
      <c r="BO274" s="36"/>
      <c r="BP274" s="29"/>
      <c r="BQ274" s="36"/>
      <c r="BR274" s="29"/>
      <c r="BS274" s="36"/>
      <c r="BT274" s="36"/>
      <c r="BU274" s="36"/>
      <c r="BV274" s="36"/>
    </row>
    <row r="275" spans="1:74" x14ac:dyDescent="0.25">
      <c r="A275" s="16">
        <v>273</v>
      </c>
      <c r="B275" s="16">
        <v>3</v>
      </c>
      <c r="C275" s="31" t="s">
        <v>728</v>
      </c>
      <c r="D275" s="40">
        <f>февраль!D275-март!E275</f>
        <v>145.19598903381643</v>
      </c>
      <c r="E275" s="40">
        <f t="shared" si="4"/>
        <v>0</v>
      </c>
      <c r="F275" s="36"/>
      <c r="G275" s="36"/>
      <c r="H275" s="36"/>
      <c r="I275" s="27"/>
      <c r="J275" s="36"/>
      <c r="K275" s="36"/>
      <c r="L275" s="36"/>
      <c r="M275" s="36"/>
      <c r="N275" s="36"/>
      <c r="O275" s="29"/>
      <c r="P275" s="36"/>
      <c r="Q275" s="29"/>
      <c r="R275" s="36"/>
      <c r="S275" s="36"/>
      <c r="T275" s="36"/>
      <c r="U275" s="36"/>
      <c r="V275" s="36"/>
      <c r="W275" s="36"/>
      <c r="X275" s="36"/>
      <c r="Y275" s="29"/>
      <c r="Z275" s="36"/>
      <c r="AA275" s="66"/>
      <c r="AB275" s="36"/>
      <c r="AC275" s="36"/>
      <c r="AD275" s="36"/>
      <c r="AE275" s="36"/>
      <c r="AF275" s="36"/>
      <c r="AG275" s="36"/>
      <c r="AH275" s="29"/>
      <c r="AI275" s="36"/>
      <c r="AJ275" s="29"/>
      <c r="AK275" s="36"/>
      <c r="AL275" s="36"/>
      <c r="AM275" s="36"/>
      <c r="AN275" s="29"/>
      <c r="AO275" s="36"/>
      <c r="AP275" s="29"/>
      <c r="AQ275" s="36"/>
      <c r="AR275" s="29"/>
      <c r="AS275" s="36"/>
      <c r="AT275" s="36"/>
      <c r="AU275" s="36"/>
      <c r="AV275" s="29"/>
      <c r="AW275" s="36"/>
      <c r="AX275" s="36"/>
      <c r="AY275" s="36"/>
      <c r="AZ275" s="29"/>
      <c r="BA275" s="36"/>
      <c r="BB275" s="36"/>
      <c r="BC275" s="36"/>
      <c r="BD275" s="36"/>
      <c r="BE275" s="36"/>
      <c r="BF275" s="36"/>
      <c r="BG275" s="36"/>
      <c r="BH275" s="36"/>
      <c r="BI275" s="36"/>
      <c r="BJ275" s="29"/>
      <c r="BK275" s="36"/>
      <c r="BL275" s="29"/>
      <c r="BM275" s="36"/>
      <c r="BN275" s="36"/>
      <c r="BO275" s="36"/>
      <c r="BP275" s="29"/>
      <c r="BQ275" s="36"/>
      <c r="BR275" s="29"/>
      <c r="BS275" s="36"/>
      <c r="BT275" s="36"/>
      <c r="BU275" s="36"/>
      <c r="BV275" s="36"/>
    </row>
    <row r="276" spans="1:74" x14ac:dyDescent="0.25">
      <c r="A276" s="16">
        <v>274</v>
      </c>
      <c r="B276" s="16">
        <v>3</v>
      </c>
      <c r="C276" s="31" t="s">
        <v>729</v>
      </c>
      <c r="D276" s="40">
        <f>февраль!D276-март!E276</f>
        <v>217.20213845410626</v>
      </c>
      <c r="E276" s="40">
        <f t="shared" si="4"/>
        <v>0</v>
      </c>
      <c r="F276" s="36"/>
      <c r="G276" s="36"/>
      <c r="H276" s="36"/>
      <c r="I276" s="27"/>
      <c r="J276" s="36"/>
      <c r="K276" s="36"/>
      <c r="L276" s="36"/>
      <c r="M276" s="36"/>
      <c r="N276" s="36"/>
      <c r="O276" s="29"/>
      <c r="P276" s="36"/>
      <c r="Q276" s="29"/>
      <c r="R276" s="36"/>
      <c r="S276" s="36"/>
      <c r="T276" s="36"/>
      <c r="U276" s="36"/>
      <c r="V276" s="36"/>
      <c r="W276" s="36"/>
      <c r="X276" s="36"/>
      <c r="Y276" s="29"/>
      <c r="Z276" s="36"/>
      <c r="AA276" s="66"/>
      <c r="AB276" s="36"/>
      <c r="AC276" s="36"/>
      <c r="AD276" s="36"/>
      <c r="AE276" s="36"/>
      <c r="AF276" s="36"/>
      <c r="AG276" s="36"/>
      <c r="AH276" s="29"/>
      <c r="AI276" s="36"/>
      <c r="AJ276" s="29"/>
      <c r="AK276" s="36"/>
      <c r="AL276" s="36"/>
      <c r="AM276" s="36"/>
      <c r="AN276" s="29"/>
      <c r="AO276" s="36"/>
      <c r="AP276" s="29"/>
      <c r="AQ276" s="36"/>
      <c r="AR276" s="29"/>
      <c r="AS276" s="36"/>
      <c r="AT276" s="36"/>
      <c r="AU276" s="36"/>
      <c r="AV276" s="29"/>
      <c r="AW276" s="36"/>
      <c r="AX276" s="36"/>
      <c r="AY276" s="36"/>
      <c r="AZ276" s="29"/>
      <c r="BA276" s="36"/>
      <c r="BB276" s="36"/>
      <c r="BC276" s="36"/>
      <c r="BD276" s="36"/>
      <c r="BE276" s="36"/>
      <c r="BF276" s="36"/>
      <c r="BG276" s="36"/>
      <c r="BH276" s="36"/>
      <c r="BI276" s="36"/>
      <c r="BJ276" s="29"/>
      <c r="BK276" s="36"/>
      <c r="BL276" s="29"/>
      <c r="BM276" s="36"/>
      <c r="BN276" s="36"/>
      <c r="BO276" s="36"/>
      <c r="BP276" s="29"/>
      <c r="BQ276" s="36"/>
      <c r="BR276" s="29"/>
      <c r="BS276" s="36"/>
      <c r="BT276" s="36"/>
      <c r="BU276" s="36"/>
      <c r="BV276" s="36"/>
    </row>
    <row r="277" spans="1:74" x14ac:dyDescent="0.25">
      <c r="A277" s="16">
        <v>275</v>
      </c>
      <c r="B277" s="16">
        <v>3</v>
      </c>
      <c r="C277" s="31" t="s">
        <v>730</v>
      </c>
      <c r="D277" s="40">
        <f>февраль!D277-март!E277</f>
        <v>183.54242765217393</v>
      </c>
      <c r="E277" s="40">
        <f t="shared" si="4"/>
        <v>0</v>
      </c>
      <c r="F277" s="36"/>
      <c r="G277" s="36"/>
      <c r="H277" s="36"/>
      <c r="I277" s="27"/>
      <c r="J277" s="36"/>
      <c r="K277" s="36"/>
      <c r="L277" s="36"/>
      <c r="M277" s="36"/>
      <c r="N277" s="36"/>
      <c r="O277" s="29"/>
      <c r="P277" s="36"/>
      <c r="Q277" s="29"/>
      <c r="R277" s="36"/>
      <c r="S277" s="36"/>
      <c r="T277" s="36"/>
      <c r="U277" s="36"/>
      <c r="V277" s="36"/>
      <c r="W277" s="36"/>
      <c r="X277" s="36"/>
      <c r="Y277" s="29"/>
      <c r="Z277" s="36"/>
      <c r="AA277" s="66"/>
      <c r="AB277" s="36"/>
      <c r="AC277" s="36"/>
      <c r="AD277" s="36"/>
      <c r="AE277" s="36"/>
      <c r="AF277" s="36"/>
      <c r="AG277" s="36"/>
      <c r="AH277" s="29"/>
      <c r="AI277" s="36"/>
      <c r="AJ277" s="29"/>
      <c r="AK277" s="36"/>
      <c r="AL277" s="36"/>
      <c r="AM277" s="36"/>
      <c r="AN277" s="29"/>
      <c r="AO277" s="36"/>
      <c r="AP277" s="29"/>
      <c r="AQ277" s="36"/>
      <c r="AR277" s="29"/>
      <c r="AS277" s="36"/>
      <c r="AT277" s="36"/>
      <c r="AU277" s="36"/>
      <c r="AV277" s="29"/>
      <c r="AW277" s="36"/>
      <c r="AX277" s="36"/>
      <c r="AY277" s="36"/>
      <c r="AZ277" s="29"/>
      <c r="BA277" s="36"/>
      <c r="BB277" s="36"/>
      <c r="BC277" s="36"/>
      <c r="BD277" s="36"/>
      <c r="BE277" s="36"/>
      <c r="BF277" s="36"/>
      <c r="BG277" s="36"/>
      <c r="BH277" s="36"/>
      <c r="BI277" s="36"/>
      <c r="BJ277" s="29"/>
      <c r="BK277" s="36"/>
      <c r="BL277" s="29"/>
      <c r="BM277" s="36"/>
      <c r="BN277" s="36"/>
      <c r="BO277" s="36"/>
      <c r="BP277" s="29"/>
      <c r="BQ277" s="36"/>
      <c r="BR277" s="29"/>
      <c r="BS277" s="36"/>
      <c r="BT277" s="36"/>
      <c r="BU277" s="36"/>
      <c r="BV277" s="36"/>
    </row>
    <row r="278" spans="1:74" s="86" customFormat="1" x14ac:dyDescent="0.25">
      <c r="A278" s="79">
        <v>276</v>
      </c>
      <c r="B278" s="79">
        <v>3</v>
      </c>
      <c r="C278" s="80" t="s">
        <v>731</v>
      </c>
      <c r="D278" s="40">
        <f>февраль!D278-март!E278</f>
        <v>77.15061956521744</v>
      </c>
      <c r="E278" s="81">
        <f t="shared" si="4"/>
        <v>19.504999999999999</v>
      </c>
      <c r="F278" s="82"/>
      <c r="G278" s="82"/>
      <c r="H278" s="82"/>
      <c r="I278" s="83"/>
      <c r="J278" s="82"/>
      <c r="K278" s="82"/>
      <c r="L278" s="82"/>
      <c r="M278" s="82"/>
      <c r="N278" s="82"/>
      <c r="O278" s="84"/>
      <c r="P278" s="82"/>
      <c r="Q278" s="84"/>
      <c r="R278" s="82"/>
      <c r="S278" s="82"/>
      <c r="T278" s="82"/>
      <c r="U278" s="82">
        <v>8.0000000000000002E-3</v>
      </c>
      <c r="V278" s="82">
        <v>15.452999999999999</v>
      </c>
      <c r="W278" s="82"/>
      <c r="X278" s="82"/>
      <c r="Y278" s="84"/>
      <c r="Z278" s="82"/>
      <c r="AA278" s="85"/>
      <c r="AB278" s="82"/>
      <c r="AC278" s="82"/>
      <c r="AD278" s="82"/>
      <c r="AE278" s="82"/>
      <c r="AF278" s="82"/>
      <c r="AG278" s="82"/>
      <c r="AH278" s="84"/>
      <c r="AI278" s="82"/>
      <c r="AJ278" s="84"/>
      <c r="AK278" s="82"/>
      <c r="AL278" s="82"/>
      <c r="AM278" s="82"/>
      <c r="AN278" s="84"/>
      <c r="AO278" s="82"/>
      <c r="AP278" s="84"/>
      <c r="AQ278" s="82"/>
      <c r="AR278" s="84"/>
      <c r="AS278" s="82"/>
      <c r="AT278" s="82"/>
      <c r="AU278" s="82"/>
      <c r="AV278" s="84"/>
      <c r="AW278" s="82"/>
      <c r="AX278" s="82"/>
      <c r="AY278" s="82"/>
      <c r="AZ278" s="84"/>
      <c r="BA278" s="82"/>
      <c r="BB278" s="82"/>
      <c r="BC278" s="82"/>
      <c r="BD278" s="82"/>
      <c r="BE278" s="82"/>
      <c r="BF278" s="82"/>
      <c r="BG278" s="82"/>
      <c r="BH278" s="82">
        <v>0.01</v>
      </c>
      <c r="BI278" s="82">
        <v>4.0519999999999996</v>
      </c>
      <c r="BJ278" s="84"/>
      <c r="BK278" s="82"/>
      <c r="BL278" s="84"/>
      <c r="BM278" s="82"/>
      <c r="BN278" s="82"/>
      <c r="BO278" s="82"/>
      <c r="BP278" s="84"/>
      <c r="BQ278" s="82"/>
      <c r="BR278" s="84"/>
      <c r="BS278" s="82"/>
      <c r="BT278" s="82"/>
      <c r="BU278" s="82"/>
      <c r="BV278" s="82"/>
    </row>
    <row r="279" spans="1:74" x14ac:dyDescent="0.25">
      <c r="A279" s="16">
        <v>277</v>
      </c>
      <c r="B279" s="16">
        <v>3</v>
      </c>
      <c r="C279" s="31" t="s">
        <v>732</v>
      </c>
      <c r="D279" s="40">
        <f>февраль!D279-март!E279</f>
        <v>562.2958788309179</v>
      </c>
      <c r="E279" s="40">
        <f t="shared" si="4"/>
        <v>0</v>
      </c>
      <c r="F279" s="36"/>
      <c r="G279" s="36"/>
      <c r="H279" s="36"/>
      <c r="I279" s="27"/>
      <c r="J279" s="36"/>
      <c r="K279" s="36"/>
      <c r="L279" s="36"/>
      <c r="M279" s="36"/>
      <c r="N279" s="36"/>
      <c r="O279" s="29"/>
      <c r="P279" s="36"/>
      <c r="Q279" s="29"/>
      <c r="R279" s="36"/>
      <c r="S279" s="36"/>
      <c r="T279" s="36"/>
      <c r="U279" s="36"/>
      <c r="V279" s="36"/>
      <c r="W279" s="36"/>
      <c r="X279" s="36"/>
      <c r="Y279" s="29"/>
      <c r="Z279" s="36"/>
      <c r="AA279" s="66"/>
      <c r="AB279" s="36"/>
      <c r="AC279" s="36"/>
      <c r="AD279" s="36"/>
      <c r="AE279" s="36"/>
      <c r="AF279" s="36"/>
      <c r="AG279" s="36"/>
      <c r="AH279" s="29"/>
      <c r="AI279" s="36"/>
      <c r="AJ279" s="29"/>
      <c r="AK279" s="36"/>
      <c r="AL279" s="36"/>
      <c r="AM279" s="36"/>
      <c r="AN279" s="29"/>
      <c r="AO279" s="36"/>
      <c r="AP279" s="29"/>
      <c r="AQ279" s="36"/>
      <c r="AR279" s="29"/>
      <c r="AS279" s="36"/>
      <c r="AT279" s="36"/>
      <c r="AU279" s="36"/>
      <c r="AV279" s="29"/>
      <c r="AW279" s="36"/>
      <c r="AX279" s="36"/>
      <c r="AY279" s="36"/>
      <c r="AZ279" s="29"/>
      <c r="BA279" s="36"/>
      <c r="BB279" s="36"/>
      <c r="BC279" s="36"/>
      <c r="BD279" s="36"/>
      <c r="BE279" s="36"/>
      <c r="BF279" s="36"/>
      <c r="BG279" s="36"/>
      <c r="BH279" s="36"/>
      <c r="BI279" s="36"/>
      <c r="BJ279" s="29"/>
      <c r="BK279" s="36"/>
      <c r="BL279" s="29"/>
      <c r="BM279" s="36"/>
      <c r="BN279" s="36"/>
      <c r="BO279" s="36"/>
      <c r="BP279" s="29"/>
      <c r="BQ279" s="36"/>
      <c r="BR279" s="29"/>
      <c r="BS279" s="36"/>
      <c r="BT279" s="36"/>
      <c r="BU279" s="36"/>
      <c r="BV279" s="36"/>
    </row>
    <row r="280" spans="1:74" x14ac:dyDescent="0.25">
      <c r="A280" s="16">
        <v>278</v>
      </c>
      <c r="B280" s="16">
        <v>3</v>
      </c>
      <c r="C280" s="31" t="s">
        <v>733</v>
      </c>
      <c r="D280" s="40">
        <f>февраль!D280-март!E280</f>
        <v>406.89838377777801</v>
      </c>
      <c r="E280" s="40">
        <f t="shared" si="4"/>
        <v>0</v>
      </c>
      <c r="F280" s="36"/>
      <c r="G280" s="36"/>
      <c r="H280" s="36"/>
      <c r="I280" s="27"/>
      <c r="J280" s="36"/>
      <c r="K280" s="36"/>
      <c r="L280" s="36"/>
      <c r="M280" s="36"/>
      <c r="N280" s="36"/>
      <c r="O280" s="29"/>
      <c r="P280" s="36"/>
      <c r="Q280" s="29"/>
      <c r="R280" s="36"/>
      <c r="S280" s="36"/>
      <c r="T280" s="36"/>
      <c r="U280" s="36"/>
      <c r="V280" s="36"/>
      <c r="W280" s="36"/>
      <c r="X280" s="36"/>
      <c r="Y280" s="29"/>
      <c r="Z280" s="36"/>
      <c r="AA280" s="66"/>
      <c r="AB280" s="36"/>
      <c r="AC280" s="36"/>
      <c r="AD280" s="36"/>
      <c r="AE280" s="36"/>
      <c r="AF280" s="36"/>
      <c r="AG280" s="36"/>
      <c r="AH280" s="29"/>
      <c r="AI280" s="36"/>
      <c r="AJ280" s="29"/>
      <c r="AK280" s="36"/>
      <c r="AL280" s="36"/>
      <c r="AM280" s="36"/>
      <c r="AN280" s="29"/>
      <c r="AO280" s="36"/>
      <c r="AP280" s="29"/>
      <c r="AQ280" s="36"/>
      <c r="AR280" s="29"/>
      <c r="AS280" s="36"/>
      <c r="AT280" s="36"/>
      <c r="AU280" s="36"/>
      <c r="AV280" s="29"/>
      <c r="AW280" s="36"/>
      <c r="AX280" s="36"/>
      <c r="AY280" s="36"/>
      <c r="AZ280" s="29"/>
      <c r="BA280" s="36"/>
      <c r="BB280" s="36"/>
      <c r="BC280" s="36"/>
      <c r="BD280" s="36"/>
      <c r="BE280" s="36"/>
      <c r="BF280" s="36"/>
      <c r="BG280" s="36"/>
      <c r="BH280" s="36"/>
      <c r="BI280" s="36"/>
      <c r="BJ280" s="29"/>
      <c r="BK280" s="36"/>
      <c r="BL280" s="29"/>
      <c r="BM280" s="36"/>
      <c r="BN280" s="36"/>
      <c r="BO280" s="36"/>
      <c r="BP280" s="29"/>
      <c r="BQ280" s="36"/>
      <c r="BR280" s="29"/>
      <c r="BS280" s="36"/>
      <c r="BT280" s="36"/>
      <c r="BU280" s="36"/>
      <c r="BV280" s="36"/>
    </row>
    <row r="281" spans="1:74" s="86" customFormat="1" x14ac:dyDescent="0.25">
      <c r="A281" s="79">
        <v>279</v>
      </c>
      <c r="B281" s="79">
        <v>1</v>
      </c>
      <c r="C281" s="80" t="s">
        <v>734</v>
      </c>
      <c r="D281" s="40">
        <f>февраль!D281-март!E281</f>
        <v>2242.4043512463768</v>
      </c>
      <c r="E281" s="81">
        <f t="shared" si="4"/>
        <v>2.415</v>
      </c>
      <c r="F281" s="82"/>
      <c r="G281" s="82"/>
      <c r="H281" s="82"/>
      <c r="I281" s="83"/>
      <c r="J281" s="82"/>
      <c r="K281" s="82"/>
      <c r="L281" s="82"/>
      <c r="M281" s="82"/>
      <c r="N281" s="82"/>
      <c r="O281" s="84"/>
      <c r="P281" s="82"/>
      <c r="Q281" s="84"/>
      <c r="R281" s="82"/>
      <c r="S281" s="82"/>
      <c r="T281" s="82"/>
      <c r="U281" s="82"/>
      <c r="V281" s="82"/>
      <c r="W281" s="82"/>
      <c r="X281" s="82"/>
      <c r="Y281" s="84"/>
      <c r="Z281" s="82"/>
      <c r="AA281" s="85"/>
      <c r="AB281" s="82"/>
      <c r="AC281" s="82"/>
      <c r="AD281" s="82"/>
      <c r="AE281" s="82"/>
      <c r="AF281" s="82"/>
      <c r="AG281" s="82"/>
      <c r="AH281" s="84"/>
      <c r="AI281" s="82"/>
      <c r="AJ281" s="84"/>
      <c r="AK281" s="82"/>
      <c r="AL281" s="82"/>
      <c r="AM281" s="82"/>
      <c r="AN281" s="84"/>
      <c r="AO281" s="82"/>
      <c r="AP281" s="84"/>
      <c r="AQ281" s="82"/>
      <c r="AR281" s="84"/>
      <c r="AS281" s="82"/>
      <c r="AT281" s="82"/>
      <c r="AU281" s="82"/>
      <c r="AV281" s="84"/>
      <c r="AW281" s="82"/>
      <c r="AX281" s="82"/>
      <c r="AY281" s="82"/>
      <c r="AZ281" s="84"/>
      <c r="BA281" s="82"/>
      <c r="BB281" s="82"/>
      <c r="BC281" s="82"/>
      <c r="BD281" s="82"/>
      <c r="BE281" s="82"/>
      <c r="BF281" s="82"/>
      <c r="BG281" s="82"/>
      <c r="BH281" s="82"/>
      <c r="BI281" s="82"/>
      <c r="BJ281" s="84"/>
      <c r="BK281" s="82"/>
      <c r="BL281" s="84">
        <v>5</v>
      </c>
      <c r="BM281" s="82">
        <v>2.415</v>
      </c>
      <c r="BN281" s="82"/>
      <c r="BO281" s="82"/>
      <c r="BP281" s="84"/>
      <c r="BQ281" s="82"/>
      <c r="BR281" s="84"/>
      <c r="BS281" s="82"/>
      <c r="BT281" s="82"/>
      <c r="BU281" s="82"/>
      <c r="BV281" s="82"/>
    </row>
    <row r="282" spans="1:74" s="86" customFormat="1" x14ac:dyDescent="0.25">
      <c r="A282" s="79">
        <v>280</v>
      </c>
      <c r="B282" s="79">
        <v>3</v>
      </c>
      <c r="C282" s="80" t="s">
        <v>735</v>
      </c>
      <c r="D282" s="40">
        <f>февраль!D282-март!E282</f>
        <v>-252.88302945893724</v>
      </c>
      <c r="E282" s="81">
        <f t="shared" si="4"/>
        <v>13.244999999999999</v>
      </c>
      <c r="F282" s="82">
        <v>0.01</v>
      </c>
      <c r="G282" s="82">
        <v>3.8940000000000001</v>
      </c>
      <c r="H282" s="82"/>
      <c r="I282" s="83"/>
      <c r="J282" s="82"/>
      <c r="K282" s="82"/>
      <c r="L282" s="82"/>
      <c r="M282" s="82"/>
      <c r="N282" s="82"/>
      <c r="O282" s="84"/>
      <c r="P282" s="82"/>
      <c r="Q282" s="84"/>
      <c r="R282" s="82"/>
      <c r="S282" s="82"/>
      <c r="T282" s="82"/>
      <c r="U282" s="82">
        <v>5.0000000000000001E-3</v>
      </c>
      <c r="V282" s="82">
        <v>8.7349999999999994</v>
      </c>
      <c r="W282" s="82"/>
      <c r="X282" s="82"/>
      <c r="Y282" s="84"/>
      <c r="Z282" s="82"/>
      <c r="AA282" s="85"/>
      <c r="AB282" s="82"/>
      <c r="AC282" s="82"/>
      <c r="AD282" s="82"/>
      <c r="AE282" s="82"/>
      <c r="AF282" s="82">
        <v>2E-3</v>
      </c>
      <c r="AG282" s="82">
        <v>0.61599999999999999</v>
      </c>
      <c r="AH282" s="84"/>
      <c r="AI282" s="82"/>
      <c r="AJ282" s="84"/>
      <c r="AK282" s="82"/>
      <c r="AL282" s="82"/>
      <c r="AM282" s="82"/>
      <c r="AN282" s="84"/>
      <c r="AO282" s="82"/>
      <c r="AP282" s="84"/>
      <c r="AQ282" s="82"/>
      <c r="AR282" s="84"/>
      <c r="AS282" s="82"/>
      <c r="AT282" s="82"/>
      <c r="AU282" s="82"/>
      <c r="AV282" s="84"/>
      <c r="AW282" s="82"/>
      <c r="AX282" s="82"/>
      <c r="AY282" s="82"/>
      <c r="AZ282" s="84"/>
      <c r="BA282" s="82"/>
      <c r="BB282" s="82"/>
      <c r="BC282" s="82"/>
      <c r="BD282" s="82"/>
      <c r="BE282" s="82"/>
      <c r="BF282" s="82"/>
      <c r="BG282" s="82"/>
      <c r="BH282" s="82"/>
      <c r="BI282" s="82"/>
      <c r="BJ282" s="84"/>
      <c r="BK282" s="82"/>
      <c r="BL282" s="84"/>
      <c r="BM282" s="82"/>
      <c r="BN282" s="82"/>
      <c r="BO282" s="82"/>
      <c r="BP282" s="84"/>
      <c r="BQ282" s="82"/>
      <c r="BR282" s="84"/>
      <c r="BS282" s="82"/>
      <c r="BT282" s="82"/>
      <c r="BU282" s="82"/>
      <c r="BV282" s="82"/>
    </row>
    <row r="283" spans="1:74" x14ac:dyDescent="0.25">
      <c r="A283" s="16">
        <v>281</v>
      </c>
      <c r="B283" s="16">
        <v>3</v>
      </c>
      <c r="C283" s="31" t="s">
        <v>929</v>
      </c>
      <c r="D283" s="40">
        <f>февраль!D283-март!E283</f>
        <v>78.598290579710152</v>
      </c>
      <c r="E283" s="40">
        <f t="shared" si="4"/>
        <v>0</v>
      </c>
      <c r="F283" s="36"/>
      <c r="G283" s="36"/>
      <c r="H283" s="36"/>
      <c r="I283" s="27"/>
      <c r="J283" s="36"/>
      <c r="K283" s="36"/>
      <c r="L283" s="36"/>
      <c r="M283" s="36"/>
      <c r="N283" s="36"/>
      <c r="O283" s="29"/>
      <c r="P283" s="36"/>
      <c r="Q283" s="29"/>
      <c r="R283" s="36"/>
      <c r="S283" s="36"/>
      <c r="T283" s="36"/>
      <c r="U283" s="36"/>
      <c r="V283" s="36"/>
      <c r="W283" s="36"/>
      <c r="X283" s="36"/>
      <c r="Y283" s="29"/>
      <c r="Z283" s="36"/>
      <c r="AA283" s="66"/>
      <c r="AB283" s="36"/>
      <c r="AC283" s="36"/>
      <c r="AD283" s="36"/>
      <c r="AE283" s="36"/>
      <c r="AF283" s="36"/>
      <c r="AG283" s="36"/>
      <c r="AH283" s="29"/>
      <c r="AI283" s="36"/>
      <c r="AJ283" s="29"/>
      <c r="AK283" s="36"/>
      <c r="AL283" s="36"/>
      <c r="AM283" s="36"/>
      <c r="AN283" s="29"/>
      <c r="AO283" s="36"/>
      <c r="AP283" s="29"/>
      <c r="AQ283" s="36"/>
      <c r="AR283" s="29"/>
      <c r="AS283" s="36"/>
      <c r="AT283" s="36"/>
      <c r="AU283" s="36"/>
      <c r="AV283" s="29"/>
      <c r="AW283" s="36"/>
      <c r="AX283" s="36"/>
      <c r="AY283" s="36"/>
      <c r="AZ283" s="29"/>
      <c r="BA283" s="36"/>
      <c r="BB283" s="36"/>
      <c r="BC283" s="36"/>
      <c r="BD283" s="36"/>
      <c r="BE283" s="36"/>
      <c r="BF283" s="36"/>
      <c r="BG283" s="36"/>
      <c r="BH283" s="36"/>
      <c r="BI283" s="36"/>
      <c r="BJ283" s="29"/>
      <c r="BK283" s="36"/>
      <c r="BL283" s="29"/>
      <c r="BM283" s="36"/>
      <c r="BN283" s="36"/>
      <c r="BO283" s="36"/>
      <c r="BP283" s="29"/>
      <c r="BQ283" s="36"/>
      <c r="BR283" s="29"/>
      <c r="BS283" s="36"/>
      <c r="BT283" s="36"/>
      <c r="BU283" s="36"/>
      <c r="BV283" s="36"/>
    </row>
    <row r="284" spans="1:74" s="86" customFormat="1" x14ac:dyDescent="0.25">
      <c r="A284" s="79">
        <v>282</v>
      </c>
      <c r="B284" s="79">
        <v>3</v>
      </c>
      <c r="C284" s="80" t="s">
        <v>736</v>
      </c>
      <c r="D284" s="40">
        <f>февраль!D284-март!E284</f>
        <v>722.96598732367113</v>
      </c>
      <c r="E284" s="81">
        <f t="shared" si="4"/>
        <v>7.6769999999999996</v>
      </c>
      <c r="F284" s="82"/>
      <c r="G284" s="82"/>
      <c r="H284" s="82"/>
      <c r="I284" s="83"/>
      <c r="J284" s="82"/>
      <c r="K284" s="82"/>
      <c r="L284" s="82"/>
      <c r="M284" s="82"/>
      <c r="N284" s="82"/>
      <c r="O284" s="84"/>
      <c r="P284" s="82"/>
      <c r="Q284" s="84"/>
      <c r="R284" s="82"/>
      <c r="S284" s="82"/>
      <c r="T284" s="82"/>
      <c r="U284" s="82"/>
      <c r="V284" s="82"/>
      <c r="W284" s="82"/>
      <c r="X284" s="82"/>
      <c r="Y284" s="84"/>
      <c r="Z284" s="82"/>
      <c r="AA284" s="85"/>
      <c r="AB284" s="82"/>
      <c r="AC284" s="82"/>
      <c r="AD284" s="82"/>
      <c r="AE284" s="82"/>
      <c r="AF284" s="82"/>
      <c r="AG284" s="82"/>
      <c r="AH284" s="84"/>
      <c r="AI284" s="82"/>
      <c r="AJ284" s="84"/>
      <c r="AK284" s="82"/>
      <c r="AL284" s="82"/>
      <c r="AM284" s="82"/>
      <c r="AN284" s="84"/>
      <c r="AO284" s="82"/>
      <c r="AP284" s="84"/>
      <c r="AQ284" s="82"/>
      <c r="AR284" s="84"/>
      <c r="AS284" s="82"/>
      <c r="AT284" s="82"/>
      <c r="AU284" s="82"/>
      <c r="AV284" s="84"/>
      <c r="AW284" s="82"/>
      <c r="AX284" s="82"/>
      <c r="AY284" s="82"/>
      <c r="AZ284" s="84"/>
      <c r="BA284" s="82"/>
      <c r="BB284" s="82">
        <v>0.01</v>
      </c>
      <c r="BC284" s="82">
        <v>7.6769999999999996</v>
      </c>
      <c r="BD284" s="82"/>
      <c r="BE284" s="82"/>
      <c r="BF284" s="82"/>
      <c r="BG284" s="82"/>
      <c r="BH284" s="82"/>
      <c r="BI284" s="82"/>
      <c r="BJ284" s="84"/>
      <c r="BK284" s="82"/>
      <c r="BL284" s="84"/>
      <c r="BM284" s="82"/>
      <c r="BN284" s="82"/>
      <c r="BO284" s="82"/>
      <c r="BP284" s="84"/>
      <c r="BQ284" s="82"/>
      <c r="BR284" s="84"/>
      <c r="BS284" s="82"/>
      <c r="BT284" s="82"/>
      <c r="BU284" s="82"/>
      <c r="BV284" s="82"/>
    </row>
    <row r="285" spans="1:74" x14ac:dyDescent="0.25">
      <c r="A285" s="16">
        <v>283</v>
      </c>
      <c r="B285" s="16">
        <v>3</v>
      </c>
      <c r="C285" s="31" t="s">
        <v>1061</v>
      </c>
      <c r="D285" s="40">
        <f>февраль!D285-март!E285</f>
        <v>470.80501311111107</v>
      </c>
      <c r="E285" s="40">
        <f t="shared" si="4"/>
        <v>0</v>
      </c>
      <c r="F285" s="36"/>
      <c r="G285" s="36"/>
      <c r="H285" s="36"/>
      <c r="I285" s="27"/>
      <c r="J285" s="36"/>
      <c r="K285" s="36"/>
      <c r="L285" s="36"/>
      <c r="M285" s="36"/>
      <c r="N285" s="36"/>
      <c r="O285" s="29"/>
      <c r="P285" s="36"/>
      <c r="Q285" s="29"/>
      <c r="R285" s="36"/>
      <c r="S285" s="36"/>
      <c r="T285" s="36"/>
      <c r="U285" s="36"/>
      <c r="V285" s="36"/>
      <c r="W285" s="36"/>
      <c r="X285" s="36"/>
      <c r="Y285" s="29"/>
      <c r="Z285" s="36"/>
      <c r="AA285" s="66"/>
      <c r="AB285" s="36"/>
      <c r="AC285" s="36"/>
      <c r="AD285" s="36"/>
      <c r="AE285" s="36"/>
      <c r="AF285" s="36"/>
      <c r="AG285" s="36"/>
      <c r="AH285" s="29"/>
      <c r="AI285" s="36"/>
      <c r="AJ285" s="29"/>
      <c r="AK285" s="36"/>
      <c r="AL285" s="36"/>
      <c r="AM285" s="36"/>
      <c r="AN285" s="29"/>
      <c r="AO285" s="36"/>
      <c r="AP285" s="29"/>
      <c r="AQ285" s="36"/>
      <c r="AR285" s="29"/>
      <c r="AS285" s="36"/>
      <c r="AT285" s="36"/>
      <c r="AU285" s="36"/>
      <c r="AV285" s="29"/>
      <c r="AW285" s="36"/>
      <c r="AX285" s="36"/>
      <c r="AY285" s="36"/>
      <c r="AZ285" s="29"/>
      <c r="BA285" s="36"/>
      <c r="BB285" s="36"/>
      <c r="BC285" s="36"/>
      <c r="BD285" s="36"/>
      <c r="BE285" s="36"/>
      <c r="BF285" s="36"/>
      <c r="BG285" s="36"/>
      <c r="BH285" s="36"/>
      <c r="BI285" s="36"/>
      <c r="BJ285" s="29"/>
      <c r="BK285" s="36"/>
      <c r="BL285" s="29"/>
      <c r="BM285" s="36"/>
      <c r="BN285" s="36"/>
      <c r="BO285" s="36"/>
      <c r="BP285" s="29"/>
      <c r="BQ285" s="36"/>
      <c r="BR285" s="29"/>
      <c r="BS285" s="36"/>
      <c r="BT285" s="36"/>
      <c r="BU285" s="36"/>
      <c r="BV285" s="36"/>
    </row>
    <row r="286" spans="1:74" x14ac:dyDescent="0.25">
      <c r="A286" s="16">
        <v>284</v>
      </c>
      <c r="B286" s="16">
        <v>3</v>
      </c>
      <c r="C286" s="31" t="s">
        <v>738</v>
      </c>
      <c r="D286" s="40">
        <f>февраль!D286-март!E286</f>
        <v>135.74955552657005</v>
      </c>
      <c r="E286" s="40">
        <f t="shared" si="4"/>
        <v>0</v>
      </c>
      <c r="F286" s="36"/>
      <c r="G286" s="36"/>
      <c r="H286" s="36"/>
      <c r="I286" s="27"/>
      <c r="J286" s="36"/>
      <c r="K286" s="36"/>
      <c r="L286" s="36"/>
      <c r="M286" s="36"/>
      <c r="N286" s="36"/>
      <c r="O286" s="29"/>
      <c r="P286" s="36"/>
      <c r="Q286" s="29"/>
      <c r="R286" s="36"/>
      <c r="S286" s="36"/>
      <c r="T286" s="36"/>
      <c r="U286" s="36"/>
      <c r="V286" s="36"/>
      <c r="W286" s="36"/>
      <c r="X286" s="36"/>
      <c r="Y286" s="29"/>
      <c r="Z286" s="36"/>
      <c r="AA286" s="66"/>
      <c r="AB286" s="36"/>
      <c r="AC286" s="36"/>
      <c r="AD286" s="36"/>
      <c r="AE286" s="36"/>
      <c r="AF286" s="36"/>
      <c r="AG286" s="36"/>
      <c r="AH286" s="29"/>
      <c r="AI286" s="36"/>
      <c r="AJ286" s="29"/>
      <c r="AK286" s="36"/>
      <c r="AL286" s="36"/>
      <c r="AM286" s="36"/>
      <c r="AN286" s="29"/>
      <c r="AO286" s="36"/>
      <c r="AP286" s="29"/>
      <c r="AQ286" s="36"/>
      <c r="AR286" s="29"/>
      <c r="AS286" s="36"/>
      <c r="AT286" s="36"/>
      <c r="AU286" s="36"/>
      <c r="AV286" s="29"/>
      <c r="AW286" s="36"/>
      <c r="AX286" s="36"/>
      <c r="AY286" s="36"/>
      <c r="AZ286" s="29"/>
      <c r="BA286" s="36"/>
      <c r="BB286" s="36"/>
      <c r="BC286" s="36"/>
      <c r="BD286" s="36"/>
      <c r="BE286" s="36"/>
      <c r="BF286" s="36"/>
      <c r="BG286" s="36"/>
      <c r="BH286" s="36"/>
      <c r="BI286" s="36"/>
      <c r="BJ286" s="29"/>
      <c r="BK286" s="36"/>
      <c r="BL286" s="29"/>
      <c r="BM286" s="36"/>
      <c r="BN286" s="36"/>
      <c r="BO286" s="36"/>
      <c r="BP286" s="29"/>
      <c r="BQ286" s="36"/>
      <c r="BR286" s="29"/>
      <c r="BS286" s="36"/>
      <c r="BT286" s="36"/>
      <c r="BU286" s="36"/>
      <c r="BV286" s="36"/>
    </row>
    <row r="287" spans="1:74" x14ac:dyDescent="0.25">
      <c r="A287" s="16">
        <v>285</v>
      </c>
      <c r="B287" s="16">
        <v>3</v>
      </c>
      <c r="C287" s="31" t="s">
        <v>739</v>
      </c>
      <c r="D287" s="40">
        <f>февраль!D287-март!E287</f>
        <v>-200.90759480193248</v>
      </c>
      <c r="E287" s="40">
        <f t="shared" si="4"/>
        <v>0</v>
      </c>
      <c r="F287" s="36"/>
      <c r="G287" s="36"/>
      <c r="H287" s="36"/>
      <c r="I287" s="27"/>
      <c r="J287" s="36"/>
      <c r="K287" s="36"/>
      <c r="L287" s="36"/>
      <c r="M287" s="36"/>
      <c r="N287" s="36"/>
      <c r="O287" s="29"/>
      <c r="P287" s="36"/>
      <c r="Q287" s="29"/>
      <c r="R287" s="36"/>
      <c r="S287" s="36"/>
      <c r="T287" s="36"/>
      <c r="U287" s="36"/>
      <c r="V287" s="36"/>
      <c r="W287" s="36"/>
      <c r="X287" s="36"/>
      <c r="Y287" s="29"/>
      <c r="Z287" s="36"/>
      <c r="AA287" s="66"/>
      <c r="AB287" s="36"/>
      <c r="AC287" s="36"/>
      <c r="AD287" s="36"/>
      <c r="AE287" s="36"/>
      <c r="AF287" s="36"/>
      <c r="AG287" s="36"/>
      <c r="AH287" s="29"/>
      <c r="AI287" s="36"/>
      <c r="AJ287" s="29"/>
      <c r="AK287" s="36"/>
      <c r="AL287" s="36"/>
      <c r="AM287" s="36"/>
      <c r="AN287" s="29"/>
      <c r="AO287" s="36"/>
      <c r="AP287" s="29"/>
      <c r="AQ287" s="36"/>
      <c r="AR287" s="29"/>
      <c r="AS287" s="36"/>
      <c r="AT287" s="36"/>
      <c r="AU287" s="36"/>
      <c r="AV287" s="29"/>
      <c r="AW287" s="36"/>
      <c r="AX287" s="36"/>
      <c r="AY287" s="36"/>
      <c r="AZ287" s="29"/>
      <c r="BA287" s="36"/>
      <c r="BB287" s="36"/>
      <c r="BC287" s="36"/>
      <c r="BD287" s="36"/>
      <c r="BE287" s="36"/>
      <c r="BF287" s="36"/>
      <c r="BG287" s="36"/>
      <c r="BH287" s="36"/>
      <c r="BI287" s="36"/>
      <c r="BJ287" s="29"/>
      <c r="BK287" s="36"/>
      <c r="BL287" s="29"/>
      <c r="BM287" s="36"/>
      <c r="BN287" s="36"/>
      <c r="BO287" s="36"/>
      <c r="BP287" s="29"/>
      <c r="BQ287" s="36"/>
      <c r="BR287" s="29"/>
      <c r="BS287" s="36"/>
      <c r="BT287" s="36"/>
      <c r="BU287" s="36"/>
      <c r="BV287" s="36"/>
    </row>
    <row r="288" spans="1:74" x14ac:dyDescent="0.25">
      <c r="A288" s="16">
        <v>286</v>
      </c>
      <c r="B288" s="16">
        <v>3</v>
      </c>
      <c r="C288" s="31" t="s">
        <v>740</v>
      </c>
      <c r="D288" s="40">
        <f>февраль!D288-март!E288</f>
        <v>-31.075502560386479</v>
      </c>
      <c r="E288" s="40">
        <f t="shared" si="4"/>
        <v>0</v>
      </c>
      <c r="F288" s="36"/>
      <c r="G288" s="36"/>
      <c r="H288" s="36"/>
      <c r="I288" s="27"/>
      <c r="J288" s="36"/>
      <c r="K288" s="36"/>
      <c r="L288" s="36"/>
      <c r="M288" s="36"/>
      <c r="N288" s="36"/>
      <c r="O288" s="29"/>
      <c r="P288" s="36"/>
      <c r="Q288" s="29"/>
      <c r="R288" s="36"/>
      <c r="S288" s="36"/>
      <c r="T288" s="36"/>
      <c r="U288" s="36"/>
      <c r="V288" s="36"/>
      <c r="W288" s="36"/>
      <c r="X288" s="36"/>
      <c r="Y288" s="29"/>
      <c r="Z288" s="36"/>
      <c r="AA288" s="66"/>
      <c r="AB288" s="36"/>
      <c r="AC288" s="36"/>
      <c r="AD288" s="36"/>
      <c r="AE288" s="36"/>
      <c r="AF288" s="36"/>
      <c r="AG288" s="36"/>
      <c r="AH288" s="29"/>
      <c r="AI288" s="36"/>
      <c r="AJ288" s="29"/>
      <c r="AK288" s="36"/>
      <c r="AL288" s="36"/>
      <c r="AM288" s="36"/>
      <c r="AN288" s="29"/>
      <c r="AO288" s="36"/>
      <c r="AP288" s="29"/>
      <c r="AQ288" s="36"/>
      <c r="AR288" s="29"/>
      <c r="AS288" s="36"/>
      <c r="AT288" s="36"/>
      <c r="AU288" s="36"/>
      <c r="AV288" s="29"/>
      <c r="AW288" s="36"/>
      <c r="AX288" s="36"/>
      <c r="AY288" s="36"/>
      <c r="AZ288" s="29"/>
      <c r="BA288" s="36"/>
      <c r="BB288" s="36"/>
      <c r="BC288" s="36"/>
      <c r="BD288" s="36"/>
      <c r="BE288" s="36"/>
      <c r="BF288" s="36"/>
      <c r="BG288" s="36"/>
      <c r="BH288" s="36"/>
      <c r="BI288" s="36"/>
      <c r="BJ288" s="29"/>
      <c r="BK288" s="36"/>
      <c r="BL288" s="29"/>
      <c r="BM288" s="36"/>
      <c r="BN288" s="36"/>
      <c r="BO288" s="36"/>
      <c r="BP288" s="29"/>
      <c r="BQ288" s="36"/>
      <c r="BR288" s="29"/>
      <c r="BS288" s="36"/>
      <c r="BT288" s="36"/>
      <c r="BU288" s="36"/>
      <c r="BV288" s="36"/>
    </row>
    <row r="289" spans="1:74" x14ac:dyDescent="0.25">
      <c r="A289" s="16">
        <v>287</v>
      </c>
      <c r="B289" s="16">
        <v>2</v>
      </c>
      <c r="C289" s="31" t="s">
        <v>741</v>
      </c>
      <c r="D289" s="40">
        <f>февраль!D289-март!E289</f>
        <v>-130.32781410628019</v>
      </c>
      <c r="E289" s="40">
        <f t="shared" si="4"/>
        <v>0</v>
      </c>
      <c r="F289" s="36"/>
      <c r="G289" s="36"/>
      <c r="H289" s="36"/>
      <c r="I289" s="27"/>
      <c r="J289" s="36"/>
      <c r="K289" s="36"/>
      <c r="L289" s="36"/>
      <c r="M289" s="36"/>
      <c r="N289" s="36"/>
      <c r="O289" s="29"/>
      <c r="P289" s="36"/>
      <c r="Q289" s="29"/>
      <c r="R289" s="36"/>
      <c r="S289" s="36"/>
      <c r="T289" s="36"/>
      <c r="U289" s="36"/>
      <c r="V289" s="36"/>
      <c r="W289" s="36"/>
      <c r="X289" s="36"/>
      <c r="Y289" s="29"/>
      <c r="Z289" s="36"/>
      <c r="AA289" s="66"/>
      <c r="AB289" s="36"/>
      <c r="AC289" s="36"/>
      <c r="AD289" s="36"/>
      <c r="AE289" s="36"/>
      <c r="AF289" s="36"/>
      <c r="AG289" s="36"/>
      <c r="AH289" s="29"/>
      <c r="AI289" s="36"/>
      <c r="AJ289" s="29"/>
      <c r="AK289" s="36"/>
      <c r="AL289" s="36"/>
      <c r="AM289" s="36"/>
      <c r="AN289" s="29"/>
      <c r="AO289" s="36"/>
      <c r="AP289" s="29"/>
      <c r="AQ289" s="36"/>
      <c r="AR289" s="29"/>
      <c r="AS289" s="36"/>
      <c r="AT289" s="36"/>
      <c r="AU289" s="36"/>
      <c r="AV289" s="29"/>
      <c r="AW289" s="36"/>
      <c r="AX289" s="36"/>
      <c r="AY289" s="36"/>
      <c r="AZ289" s="29"/>
      <c r="BA289" s="36"/>
      <c r="BB289" s="36"/>
      <c r="BC289" s="36"/>
      <c r="BD289" s="36"/>
      <c r="BE289" s="36"/>
      <c r="BF289" s="36"/>
      <c r="BG289" s="36"/>
      <c r="BH289" s="36"/>
      <c r="BI289" s="36"/>
      <c r="BJ289" s="29"/>
      <c r="BK289" s="36"/>
      <c r="BL289" s="29"/>
      <c r="BM289" s="36"/>
      <c r="BN289" s="36"/>
      <c r="BO289" s="36"/>
      <c r="BP289" s="29"/>
      <c r="BQ289" s="36"/>
      <c r="BR289" s="29"/>
      <c r="BS289" s="36"/>
      <c r="BT289" s="36"/>
      <c r="BU289" s="36"/>
      <c r="BV289" s="36"/>
    </row>
    <row r="290" spans="1:74" s="86" customFormat="1" x14ac:dyDescent="0.25">
      <c r="A290" s="79">
        <v>288</v>
      </c>
      <c r="B290" s="79">
        <v>2</v>
      </c>
      <c r="C290" s="80" t="s">
        <v>742</v>
      </c>
      <c r="D290" s="40">
        <f>февраль!D290-март!E290</f>
        <v>545.29292543961355</v>
      </c>
      <c r="E290" s="81">
        <f t="shared" si="4"/>
        <v>22.001999999999999</v>
      </c>
      <c r="F290" s="82"/>
      <c r="G290" s="82"/>
      <c r="H290" s="82"/>
      <c r="I290" s="83"/>
      <c r="J290" s="82"/>
      <c r="K290" s="82"/>
      <c r="L290" s="82"/>
      <c r="M290" s="82"/>
      <c r="N290" s="82"/>
      <c r="O290" s="84"/>
      <c r="P290" s="82"/>
      <c r="Q290" s="84"/>
      <c r="R290" s="82"/>
      <c r="S290" s="82"/>
      <c r="T290" s="82"/>
      <c r="U290" s="82">
        <v>5.7000000000000002E-2</v>
      </c>
      <c r="V290" s="82">
        <v>22.001999999999999</v>
      </c>
      <c r="W290" s="82"/>
      <c r="X290" s="82"/>
      <c r="Y290" s="84"/>
      <c r="Z290" s="82"/>
      <c r="AA290" s="85"/>
      <c r="AB290" s="82"/>
      <c r="AC290" s="82"/>
      <c r="AD290" s="82"/>
      <c r="AE290" s="82"/>
      <c r="AF290" s="82"/>
      <c r="AG290" s="82"/>
      <c r="AH290" s="84"/>
      <c r="AI290" s="82"/>
      <c r="AJ290" s="84"/>
      <c r="AK290" s="82"/>
      <c r="AL290" s="82"/>
      <c r="AM290" s="82"/>
      <c r="AN290" s="84"/>
      <c r="AO290" s="82"/>
      <c r="AP290" s="84"/>
      <c r="AQ290" s="82"/>
      <c r="AR290" s="84"/>
      <c r="AS290" s="82"/>
      <c r="AT290" s="82"/>
      <c r="AU290" s="82"/>
      <c r="AV290" s="84"/>
      <c r="AW290" s="82"/>
      <c r="AX290" s="82"/>
      <c r="AY290" s="82"/>
      <c r="AZ290" s="84"/>
      <c r="BA290" s="82"/>
      <c r="BB290" s="82"/>
      <c r="BC290" s="82"/>
      <c r="BD290" s="82"/>
      <c r="BE290" s="82"/>
      <c r="BF290" s="82"/>
      <c r="BG290" s="82"/>
      <c r="BH290" s="82"/>
      <c r="BI290" s="82"/>
      <c r="BJ290" s="84"/>
      <c r="BK290" s="82"/>
      <c r="BL290" s="84"/>
      <c r="BM290" s="82"/>
      <c r="BN290" s="82"/>
      <c r="BO290" s="82"/>
      <c r="BP290" s="84"/>
      <c r="BQ290" s="82"/>
      <c r="BR290" s="84"/>
      <c r="BS290" s="82"/>
      <c r="BT290" s="82"/>
      <c r="BU290" s="82"/>
      <c r="BV290" s="82"/>
    </row>
    <row r="291" spans="1:74" x14ac:dyDescent="0.25">
      <c r="A291" s="16">
        <v>289</v>
      </c>
      <c r="B291" s="16">
        <v>2</v>
      </c>
      <c r="C291" s="31" t="s">
        <v>743</v>
      </c>
      <c r="D291" s="40">
        <f>февраль!D291-март!E291</f>
        <v>35.557332898550726</v>
      </c>
      <c r="E291" s="40">
        <f t="shared" si="4"/>
        <v>0</v>
      </c>
      <c r="F291" s="36"/>
      <c r="G291" s="36"/>
      <c r="H291" s="36"/>
      <c r="I291" s="27"/>
      <c r="J291" s="36"/>
      <c r="K291" s="36"/>
      <c r="L291" s="36"/>
      <c r="M291" s="36"/>
      <c r="N291" s="36"/>
      <c r="O291" s="29"/>
      <c r="P291" s="36"/>
      <c r="Q291" s="29"/>
      <c r="R291" s="36"/>
      <c r="S291" s="36"/>
      <c r="T291" s="36"/>
      <c r="U291" s="36"/>
      <c r="V291" s="36"/>
      <c r="W291" s="36"/>
      <c r="X291" s="36"/>
      <c r="Y291" s="29"/>
      <c r="Z291" s="36"/>
      <c r="AA291" s="66"/>
      <c r="AB291" s="36"/>
      <c r="AC291" s="36"/>
      <c r="AD291" s="36"/>
      <c r="AE291" s="36"/>
      <c r="AF291" s="36"/>
      <c r="AG291" s="36"/>
      <c r="AH291" s="29"/>
      <c r="AI291" s="36"/>
      <c r="AJ291" s="29"/>
      <c r="AK291" s="36"/>
      <c r="AL291" s="36"/>
      <c r="AM291" s="36"/>
      <c r="AN291" s="29"/>
      <c r="AO291" s="36"/>
      <c r="AP291" s="29"/>
      <c r="AQ291" s="36"/>
      <c r="AR291" s="29"/>
      <c r="AS291" s="36"/>
      <c r="AT291" s="36"/>
      <c r="AU291" s="36"/>
      <c r="AV291" s="29"/>
      <c r="AW291" s="36"/>
      <c r="AX291" s="36"/>
      <c r="AY291" s="36"/>
      <c r="AZ291" s="29"/>
      <c r="BA291" s="36"/>
      <c r="BB291" s="36"/>
      <c r="BC291" s="36"/>
      <c r="BD291" s="36"/>
      <c r="BE291" s="36"/>
      <c r="BF291" s="36"/>
      <c r="BG291" s="36"/>
      <c r="BH291" s="36"/>
      <c r="BI291" s="36"/>
      <c r="BJ291" s="29"/>
      <c r="BK291" s="36"/>
      <c r="BL291" s="29"/>
      <c r="BM291" s="36"/>
      <c r="BN291" s="36"/>
      <c r="BO291" s="36"/>
      <c r="BP291" s="29"/>
      <c r="BQ291" s="36"/>
      <c r="BR291" s="29"/>
      <c r="BS291" s="36"/>
      <c r="BT291" s="36"/>
      <c r="BU291" s="36"/>
      <c r="BV291" s="36"/>
    </row>
    <row r="292" spans="1:74" x14ac:dyDescent="0.25">
      <c r="A292" s="16">
        <v>290</v>
      </c>
      <c r="B292" s="16">
        <v>2</v>
      </c>
      <c r="C292" s="31" t="s">
        <v>744</v>
      </c>
      <c r="D292" s="40">
        <f>февраль!D292-март!E292</f>
        <v>647.47654838647338</v>
      </c>
      <c r="E292" s="40">
        <f t="shared" si="4"/>
        <v>0</v>
      </c>
      <c r="F292" s="36"/>
      <c r="G292" s="36"/>
      <c r="H292" s="36"/>
      <c r="I292" s="27"/>
      <c r="J292" s="36"/>
      <c r="K292" s="36"/>
      <c r="L292" s="36"/>
      <c r="M292" s="36"/>
      <c r="N292" s="36"/>
      <c r="O292" s="29"/>
      <c r="P292" s="36"/>
      <c r="Q292" s="29"/>
      <c r="R292" s="36"/>
      <c r="S292" s="36"/>
      <c r="T292" s="36"/>
      <c r="U292" s="36"/>
      <c r="V292" s="36"/>
      <c r="W292" s="36"/>
      <c r="X292" s="36"/>
      <c r="Y292" s="29"/>
      <c r="Z292" s="36"/>
      <c r="AA292" s="66"/>
      <c r="AB292" s="36"/>
      <c r="AC292" s="36"/>
      <c r="AD292" s="36"/>
      <c r="AE292" s="36"/>
      <c r="AF292" s="36"/>
      <c r="AG292" s="36"/>
      <c r="AH292" s="29"/>
      <c r="AI292" s="36"/>
      <c r="AJ292" s="29"/>
      <c r="AK292" s="36"/>
      <c r="AL292" s="36"/>
      <c r="AM292" s="36"/>
      <c r="AN292" s="29"/>
      <c r="AO292" s="36"/>
      <c r="AP292" s="29"/>
      <c r="AQ292" s="36"/>
      <c r="AR292" s="29"/>
      <c r="AS292" s="36"/>
      <c r="AT292" s="36"/>
      <c r="AU292" s="36"/>
      <c r="AV292" s="29"/>
      <c r="AW292" s="36"/>
      <c r="AX292" s="36"/>
      <c r="AY292" s="36"/>
      <c r="AZ292" s="29"/>
      <c r="BA292" s="36"/>
      <c r="BB292" s="36"/>
      <c r="BC292" s="36"/>
      <c r="BD292" s="36"/>
      <c r="BE292" s="36"/>
      <c r="BF292" s="36"/>
      <c r="BG292" s="36"/>
      <c r="BH292" s="36"/>
      <c r="BI292" s="36"/>
      <c r="BJ292" s="29"/>
      <c r="BK292" s="36"/>
      <c r="BL292" s="29"/>
      <c r="BM292" s="36"/>
      <c r="BN292" s="36"/>
      <c r="BO292" s="36"/>
      <c r="BP292" s="29"/>
      <c r="BQ292" s="36"/>
      <c r="BR292" s="29"/>
      <c r="BS292" s="36"/>
      <c r="BT292" s="36"/>
      <c r="BU292" s="36"/>
      <c r="BV292" s="36"/>
    </row>
    <row r="293" spans="1:74" x14ac:dyDescent="0.25">
      <c r="A293" s="16">
        <v>291</v>
      </c>
      <c r="B293" s="16">
        <v>2</v>
      </c>
      <c r="C293" s="31" t="s">
        <v>745</v>
      </c>
      <c r="D293" s="40">
        <f>февраль!D293-март!E293</f>
        <v>599.7386058801934</v>
      </c>
      <c r="E293" s="40">
        <f t="shared" si="4"/>
        <v>0</v>
      </c>
      <c r="F293" s="36"/>
      <c r="G293" s="36"/>
      <c r="H293" s="36"/>
      <c r="I293" s="27"/>
      <c r="J293" s="36"/>
      <c r="K293" s="36"/>
      <c r="L293" s="36"/>
      <c r="M293" s="36"/>
      <c r="N293" s="36"/>
      <c r="O293" s="29"/>
      <c r="P293" s="36"/>
      <c r="Q293" s="29"/>
      <c r="R293" s="36"/>
      <c r="S293" s="36"/>
      <c r="T293" s="36"/>
      <c r="U293" s="36"/>
      <c r="V293" s="36"/>
      <c r="W293" s="36"/>
      <c r="X293" s="36"/>
      <c r="Y293" s="29"/>
      <c r="Z293" s="36"/>
      <c r="AA293" s="66"/>
      <c r="AB293" s="36"/>
      <c r="AC293" s="36"/>
      <c r="AD293" s="36"/>
      <c r="AE293" s="36"/>
      <c r="AF293" s="36"/>
      <c r="AG293" s="36"/>
      <c r="AH293" s="29"/>
      <c r="AI293" s="36"/>
      <c r="AJ293" s="29"/>
      <c r="AK293" s="36"/>
      <c r="AL293" s="36"/>
      <c r="AM293" s="36"/>
      <c r="AN293" s="29"/>
      <c r="AO293" s="36"/>
      <c r="AP293" s="29"/>
      <c r="AQ293" s="36"/>
      <c r="AR293" s="29"/>
      <c r="AS293" s="36"/>
      <c r="AT293" s="36"/>
      <c r="AU293" s="36"/>
      <c r="AV293" s="29"/>
      <c r="AW293" s="36"/>
      <c r="AX293" s="36"/>
      <c r="AY293" s="36"/>
      <c r="AZ293" s="29"/>
      <c r="BA293" s="36"/>
      <c r="BB293" s="36"/>
      <c r="BC293" s="36"/>
      <c r="BD293" s="36"/>
      <c r="BE293" s="36"/>
      <c r="BF293" s="36"/>
      <c r="BG293" s="36"/>
      <c r="BH293" s="36"/>
      <c r="BI293" s="36"/>
      <c r="BJ293" s="29"/>
      <c r="BK293" s="36"/>
      <c r="BL293" s="29"/>
      <c r="BM293" s="36"/>
      <c r="BN293" s="36"/>
      <c r="BO293" s="36"/>
      <c r="BP293" s="29"/>
      <c r="BQ293" s="36"/>
      <c r="BR293" s="29"/>
      <c r="BS293" s="36"/>
      <c r="BT293" s="36"/>
      <c r="BU293" s="36"/>
      <c r="BV293" s="36"/>
    </row>
    <row r="294" spans="1:74" x14ac:dyDescent="0.25">
      <c r="A294" s="16">
        <v>292</v>
      </c>
      <c r="B294" s="16">
        <v>2</v>
      </c>
      <c r="C294" s="31" t="s">
        <v>746</v>
      </c>
      <c r="D294" s="40">
        <f>февраль!D294-март!E294</f>
        <v>-756.1995632077294</v>
      </c>
      <c r="E294" s="40">
        <f t="shared" si="4"/>
        <v>0</v>
      </c>
      <c r="F294" s="36"/>
      <c r="G294" s="36"/>
      <c r="H294" s="36"/>
      <c r="I294" s="27"/>
      <c r="J294" s="36"/>
      <c r="K294" s="36"/>
      <c r="L294" s="36"/>
      <c r="M294" s="36"/>
      <c r="N294" s="36"/>
      <c r="O294" s="29"/>
      <c r="P294" s="36"/>
      <c r="Q294" s="29"/>
      <c r="R294" s="36"/>
      <c r="S294" s="36"/>
      <c r="T294" s="36"/>
      <c r="U294" s="36"/>
      <c r="V294" s="36"/>
      <c r="W294" s="36"/>
      <c r="X294" s="36"/>
      <c r="Y294" s="29"/>
      <c r="Z294" s="36"/>
      <c r="AA294" s="66"/>
      <c r="AB294" s="36"/>
      <c r="AC294" s="36"/>
      <c r="AD294" s="36"/>
      <c r="AE294" s="36"/>
      <c r="AF294" s="36"/>
      <c r="AG294" s="36"/>
      <c r="AH294" s="29"/>
      <c r="AI294" s="36"/>
      <c r="AJ294" s="29"/>
      <c r="AK294" s="36"/>
      <c r="AL294" s="36"/>
      <c r="AM294" s="36"/>
      <c r="AN294" s="29"/>
      <c r="AO294" s="36"/>
      <c r="AP294" s="29"/>
      <c r="AQ294" s="36"/>
      <c r="AR294" s="29"/>
      <c r="AS294" s="36"/>
      <c r="AT294" s="36"/>
      <c r="AU294" s="36"/>
      <c r="AV294" s="29"/>
      <c r="AW294" s="36"/>
      <c r="AX294" s="36"/>
      <c r="AY294" s="36"/>
      <c r="AZ294" s="29"/>
      <c r="BA294" s="36"/>
      <c r="BB294" s="36"/>
      <c r="BC294" s="36"/>
      <c r="BD294" s="36"/>
      <c r="BE294" s="36"/>
      <c r="BF294" s="36"/>
      <c r="BG294" s="36"/>
      <c r="BH294" s="36"/>
      <c r="BI294" s="36"/>
      <c r="BJ294" s="29"/>
      <c r="BK294" s="36"/>
      <c r="BL294" s="29"/>
      <c r="BM294" s="36"/>
      <c r="BN294" s="36"/>
      <c r="BO294" s="36"/>
      <c r="BP294" s="29"/>
      <c r="BQ294" s="36"/>
      <c r="BR294" s="29"/>
      <c r="BS294" s="36"/>
      <c r="BT294" s="36"/>
      <c r="BU294" s="36"/>
      <c r="BV294" s="36"/>
    </row>
    <row r="295" spans="1:74" x14ac:dyDescent="0.25">
      <c r="A295" s="16">
        <v>293</v>
      </c>
      <c r="B295" s="16">
        <v>2</v>
      </c>
      <c r="C295" s="31" t="s">
        <v>747</v>
      </c>
      <c r="D295" s="40">
        <f>февраль!D295-март!E295</f>
        <v>1986.379661004831</v>
      </c>
      <c r="E295" s="40">
        <f t="shared" si="4"/>
        <v>0</v>
      </c>
      <c r="F295" s="36"/>
      <c r="G295" s="36"/>
      <c r="H295" s="36"/>
      <c r="I295" s="27"/>
      <c r="J295" s="36"/>
      <c r="K295" s="36"/>
      <c r="L295" s="36"/>
      <c r="M295" s="36"/>
      <c r="N295" s="36"/>
      <c r="O295" s="29"/>
      <c r="P295" s="36"/>
      <c r="Q295" s="29"/>
      <c r="R295" s="36"/>
      <c r="S295" s="36"/>
      <c r="T295" s="36"/>
      <c r="U295" s="36"/>
      <c r="V295" s="36"/>
      <c r="W295" s="36"/>
      <c r="X295" s="36"/>
      <c r="Y295" s="29"/>
      <c r="Z295" s="36"/>
      <c r="AA295" s="66"/>
      <c r="AB295" s="36"/>
      <c r="AC295" s="36"/>
      <c r="AD295" s="36"/>
      <c r="AE295" s="36"/>
      <c r="AF295" s="36"/>
      <c r="AG295" s="36"/>
      <c r="AH295" s="29"/>
      <c r="AI295" s="36"/>
      <c r="AJ295" s="29"/>
      <c r="AK295" s="36"/>
      <c r="AL295" s="36"/>
      <c r="AM295" s="36"/>
      <c r="AN295" s="29"/>
      <c r="AO295" s="36"/>
      <c r="AP295" s="29"/>
      <c r="AQ295" s="36"/>
      <c r="AR295" s="29"/>
      <c r="AS295" s="36"/>
      <c r="AT295" s="36"/>
      <c r="AU295" s="36"/>
      <c r="AV295" s="29"/>
      <c r="AW295" s="36"/>
      <c r="AX295" s="36"/>
      <c r="AY295" s="36"/>
      <c r="AZ295" s="29"/>
      <c r="BA295" s="36"/>
      <c r="BB295" s="36"/>
      <c r="BC295" s="36"/>
      <c r="BD295" s="36"/>
      <c r="BE295" s="36"/>
      <c r="BF295" s="36"/>
      <c r="BG295" s="36"/>
      <c r="BH295" s="36"/>
      <c r="BI295" s="36"/>
      <c r="BJ295" s="29"/>
      <c r="BK295" s="36"/>
      <c r="BL295" s="29"/>
      <c r="BM295" s="36"/>
      <c r="BN295" s="36"/>
      <c r="BO295" s="36"/>
      <c r="BP295" s="29"/>
      <c r="BQ295" s="36"/>
      <c r="BR295" s="29"/>
      <c r="BS295" s="36"/>
      <c r="BT295" s="36"/>
      <c r="BU295" s="36"/>
      <c r="BV295" s="36"/>
    </row>
    <row r="296" spans="1:74" x14ac:dyDescent="0.25">
      <c r="A296" s="16">
        <v>294</v>
      </c>
      <c r="B296" s="16">
        <v>2</v>
      </c>
      <c r="C296" s="31" t="s">
        <v>748</v>
      </c>
      <c r="D296" s="40">
        <f>февраль!D296-март!E296</f>
        <v>47.322124444444441</v>
      </c>
      <c r="E296" s="40">
        <f t="shared" si="4"/>
        <v>0</v>
      </c>
      <c r="F296" s="36"/>
      <c r="G296" s="36"/>
      <c r="H296" s="36"/>
      <c r="I296" s="27"/>
      <c r="J296" s="36"/>
      <c r="K296" s="36"/>
      <c r="L296" s="36"/>
      <c r="M296" s="36"/>
      <c r="N296" s="36"/>
      <c r="O296" s="29"/>
      <c r="P296" s="36"/>
      <c r="Q296" s="29"/>
      <c r="R296" s="36"/>
      <c r="S296" s="36"/>
      <c r="T296" s="36"/>
      <c r="U296" s="36"/>
      <c r="V296" s="36"/>
      <c r="W296" s="36"/>
      <c r="X296" s="36"/>
      <c r="Y296" s="29"/>
      <c r="Z296" s="36"/>
      <c r="AA296" s="66"/>
      <c r="AB296" s="36"/>
      <c r="AC296" s="36"/>
      <c r="AD296" s="36"/>
      <c r="AE296" s="36"/>
      <c r="AF296" s="36"/>
      <c r="AG296" s="36"/>
      <c r="AH296" s="29"/>
      <c r="AI296" s="36"/>
      <c r="AJ296" s="29"/>
      <c r="AK296" s="36"/>
      <c r="AL296" s="36"/>
      <c r="AM296" s="36"/>
      <c r="AN296" s="29"/>
      <c r="AO296" s="36"/>
      <c r="AP296" s="29"/>
      <c r="AQ296" s="36"/>
      <c r="AR296" s="29"/>
      <c r="AS296" s="36"/>
      <c r="AT296" s="36"/>
      <c r="AU296" s="36"/>
      <c r="AV296" s="29"/>
      <c r="AW296" s="36"/>
      <c r="AX296" s="36"/>
      <c r="AY296" s="36"/>
      <c r="AZ296" s="29"/>
      <c r="BA296" s="36"/>
      <c r="BB296" s="36"/>
      <c r="BC296" s="36"/>
      <c r="BD296" s="36"/>
      <c r="BE296" s="36"/>
      <c r="BF296" s="36"/>
      <c r="BG296" s="36"/>
      <c r="BH296" s="36"/>
      <c r="BI296" s="36"/>
      <c r="BJ296" s="29"/>
      <c r="BK296" s="36"/>
      <c r="BL296" s="29"/>
      <c r="BM296" s="36"/>
      <c r="BN296" s="36"/>
      <c r="BO296" s="36"/>
      <c r="BP296" s="29"/>
      <c r="BQ296" s="36"/>
      <c r="BR296" s="29"/>
      <c r="BS296" s="36"/>
      <c r="BT296" s="36"/>
      <c r="BU296" s="36"/>
      <c r="BV296" s="36"/>
    </row>
    <row r="297" spans="1:74" x14ac:dyDescent="0.25">
      <c r="A297" s="16">
        <v>295</v>
      </c>
      <c r="B297" s="16">
        <v>2</v>
      </c>
      <c r="C297" s="31" t="s">
        <v>749</v>
      </c>
      <c r="D297" s="40">
        <f>февраль!D297-март!E297</f>
        <v>48.068885787439598</v>
      </c>
      <c r="E297" s="40">
        <f t="shared" si="4"/>
        <v>0</v>
      </c>
      <c r="F297" s="36"/>
      <c r="G297" s="36"/>
      <c r="H297" s="36"/>
      <c r="I297" s="27"/>
      <c r="J297" s="36"/>
      <c r="K297" s="36"/>
      <c r="L297" s="36"/>
      <c r="M297" s="36"/>
      <c r="N297" s="36"/>
      <c r="O297" s="29"/>
      <c r="P297" s="36"/>
      <c r="Q297" s="29"/>
      <c r="R297" s="36"/>
      <c r="S297" s="36"/>
      <c r="T297" s="36"/>
      <c r="U297" s="36"/>
      <c r="V297" s="36"/>
      <c r="W297" s="36"/>
      <c r="X297" s="36"/>
      <c r="Y297" s="29"/>
      <c r="Z297" s="36"/>
      <c r="AA297" s="66"/>
      <c r="AB297" s="36"/>
      <c r="AC297" s="36"/>
      <c r="AD297" s="36"/>
      <c r="AE297" s="36"/>
      <c r="AF297" s="36"/>
      <c r="AG297" s="36"/>
      <c r="AH297" s="29"/>
      <c r="AI297" s="36"/>
      <c r="AJ297" s="29"/>
      <c r="AK297" s="36"/>
      <c r="AL297" s="36"/>
      <c r="AM297" s="36"/>
      <c r="AN297" s="29"/>
      <c r="AO297" s="36"/>
      <c r="AP297" s="29"/>
      <c r="AQ297" s="36"/>
      <c r="AR297" s="29"/>
      <c r="AS297" s="36"/>
      <c r="AT297" s="36"/>
      <c r="AU297" s="36"/>
      <c r="AV297" s="29"/>
      <c r="AW297" s="36"/>
      <c r="AX297" s="36"/>
      <c r="AY297" s="36"/>
      <c r="AZ297" s="29"/>
      <c r="BA297" s="36"/>
      <c r="BB297" s="36"/>
      <c r="BC297" s="36"/>
      <c r="BD297" s="36"/>
      <c r="BE297" s="36"/>
      <c r="BF297" s="36"/>
      <c r="BG297" s="36"/>
      <c r="BH297" s="36"/>
      <c r="BI297" s="36"/>
      <c r="BJ297" s="29"/>
      <c r="BK297" s="36"/>
      <c r="BL297" s="29"/>
      <c r="BM297" s="36"/>
      <c r="BN297" s="36"/>
      <c r="BO297" s="36"/>
      <c r="BP297" s="29"/>
      <c r="BQ297" s="36"/>
      <c r="BR297" s="29"/>
      <c r="BS297" s="36"/>
      <c r="BT297" s="36"/>
      <c r="BU297" s="36"/>
      <c r="BV297" s="36"/>
    </row>
    <row r="298" spans="1:74" x14ac:dyDescent="0.25">
      <c r="A298" s="16">
        <v>296</v>
      </c>
      <c r="B298" s="16">
        <v>2</v>
      </c>
      <c r="C298" s="31" t="s">
        <v>750</v>
      </c>
      <c r="D298" s="40">
        <f>февраль!D298-март!E298</f>
        <v>153.73304671497584</v>
      </c>
      <c r="E298" s="40">
        <f t="shared" si="4"/>
        <v>0</v>
      </c>
      <c r="F298" s="36"/>
      <c r="G298" s="36"/>
      <c r="H298" s="36"/>
      <c r="I298" s="27"/>
      <c r="J298" s="36"/>
      <c r="K298" s="36"/>
      <c r="L298" s="36"/>
      <c r="M298" s="36"/>
      <c r="N298" s="36"/>
      <c r="O298" s="29"/>
      <c r="P298" s="36"/>
      <c r="Q298" s="29"/>
      <c r="R298" s="36"/>
      <c r="S298" s="36"/>
      <c r="T298" s="36"/>
      <c r="U298" s="36"/>
      <c r="V298" s="36"/>
      <c r="W298" s="36"/>
      <c r="X298" s="36"/>
      <c r="Y298" s="29"/>
      <c r="Z298" s="36"/>
      <c r="AA298" s="66"/>
      <c r="AB298" s="36"/>
      <c r="AC298" s="36"/>
      <c r="AD298" s="36"/>
      <c r="AE298" s="36"/>
      <c r="AF298" s="36"/>
      <c r="AG298" s="36"/>
      <c r="AH298" s="29"/>
      <c r="AI298" s="36"/>
      <c r="AJ298" s="29"/>
      <c r="AK298" s="36"/>
      <c r="AL298" s="36"/>
      <c r="AM298" s="36"/>
      <c r="AN298" s="29"/>
      <c r="AO298" s="36"/>
      <c r="AP298" s="29"/>
      <c r="AQ298" s="36"/>
      <c r="AR298" s="29"/>
      <c r="AS298" s="36"/>
      <c r="AT298" s="36"/>
      <c r="AU298" s="36"/>
      <c r="AV298" s="29"/>
      <c r="AW298" s="36"/>
      <c r="AX298" s="36"/>
      <c r="AY298" s="36"/>
      <c r="AZ298" s="29"/>
      <c r="BA298" s="36"/>
      <c r="BB298" s="36"/>
      <c r="BC298" s="36"/>
      <c r="BD298" s="36"/>
      <c r="BE298" s="36"/>
      <c r="BF298" s="36"/>
      <c r="BG298" s="36"/>
      <c r="BH298" s="36"/>
      <c r="BI298" s="36"/>
      <c r="BJ298" s="29"/>
      <c r="BK298" s="36"/>
      <c r="BL298" s="29"/>
      <c r="BM298" s="36"/>
      <c r="BN298" s="36"/>
      <c r="BO298" s="36"/>
      <c r="BP298" s="29"/>
      <c r="BQ298" s="36"/>
      <c r="BR298" s="29"/>
      <c r="BS298" s="36"/>
      <c r="BT298" s="36"/>
      <c r="BU298" s="36"/>
      <c r="BV298" s="36"/>
    </row>
    <row r="299" spans="1:74" x14ac:dyDescent="0.25">
      <c r="A299" s="16">
        <v>297</v>
      </c>
      <c r="B299" s="16">
        <v>2</v>
      </c>
      <c r="C299" s="31" t="s">
        <v>751</v>
      </c>
      <c r="D299" s="40">
        <f>февраль!D299-март!E299</f>
        <v>9.7820903864734241</v>
      </c>
      <c r="E299" s="40">
        <f t="shared" si="4"/>
        <v>0</v>
      </c>
      <c r="F299" s="36"/>
      <c r="G299" s="36"/>
      <c r="H299" s="36"/>
      <c r="I299" s="27"/>
      <c r="J299" s="36"/>
      <c r="K299" s="36"/>
      <c r="L299" s="36"/>
      <c r="M299" s="36"/>
      <c r="N299" s="36"/>
      <c r="O299" s="29"/>
      <c r="P299" s="36"/>
      <c r="Q299" s="29"/>
      <c r="R299" s="36"/>
      <c r="S299" s="36"/>
      <c r="T299" s="36"/>
      <c r="U299" s="36"/>
      <c r="V299" s="36"/>
      <c r="W299" s="36"/>
      <c r="X299" s="36"/>
      <c r="Y299" s="29"/>
      <c r="Z299" s="36"/>
      <c r="AA299" s="66"/>
      <c r="AB299" s="36"/>
      <c r="AC299" s="36"/>
      <c r="AD299" s="36"/>
      <c r="AE299" s="36"/>
      <c r="AF299" s="36"/>
      <c r="AG299" s="36"/>
      <c r="AH299" s="29"/>
      <c r="AI299" s="36"/>
      <c r="AJ299" s="29"/>
      <c r="AK299" s="36"/>
      <c r="AL299" s="36"/>
      <c r="AM299" s="36"/>
      <c r="AN299" s="29"/>
      <c r="AO299" s="36"/>
      <c r="AP299" s="29"/>
      <c r="AQ299" s="36"/>
      <c r="AR299" s="29"/>
      <c r="AS299" s="36"/>
      <c r="AT299" s="36"/>
      <c r="AU299" s="36"/>
      <c r="AV299" s="29"/>
      <c r="AW299" s="36"/>
      <c r="AX299" s="36"/>
      <c r="AY299" s="36"/>
      <c r="AZ299" s="29"/>
      <c r="BA299" s="36"/>
      <c r="BB299" s="36"/>
      <c r="BC299" s="36"/>
      <c r="BD299" s="36"/>
      <c r="BE299" s="36"/>
      <c r="BF299" s="36"/>
      <c r="BG299" s="36"/>
      <c r="BH299" s="36"/>
      <c r="BI299" s="36"/>
      <c r="BJ299" s="29"/>
      <c r="BK299" s="36"/>
      <c r="BL299" s="29"/>
      <c r="BM299" s="36"/>
      <c r="BN299" s="36"/>
      <c r="BO299" s="36"/>
      <c r="BP299" s="29"/>
      <c r="BQ299" s="36"/>
      <c r="BR299" s="29"/>
      <c r="BS299" s="36"/>
      <c r="BT299" s="36"/>
      <c r="BU299" s="36"/>
      <c r="BV299" s="36"/>
    </row>
    <row r="300" spans="1:74" x14ac:dyDescent="0.25">
      <c r="A300" s="16">
        <v>298</v>
      </c>
      <c r="B300" s="16">
        <v>2</v>
      </c>
      <c r="C300" s="31" t="s">
        <v>752</v>
      </c>
      <c r="D300" s="40">
        <f>февраль!D300-март!E300</f>
        <v>275.88950392270533</v>
      </c>
      <c r="E300" s="40">
        <f t="shared" si="4"/>
        <v>0</v>
      </c>
      <c r="F300" s="36"/>
      <c r="G300" s="36"/>
      <c r="H300" s="36"/>
      <c r="I300" s="27"/>
      <c r="J300" s="36"/>
      <c r="K300" s="36"/>
      <c r="L300" s="36"/>
      <c r="M300" s="36"/>
      <c r="N300" s="36"/>
      <c r="O300" s="29"/>
      <c r="P300" s="36"/>
      <c r="Q300" s="29"/>
      <c r="R300" s="36"/>
      <c r="S300" s="36"/>
      <c r="T300" s="36"/>
      <c r="U300" s="36"/>
      <c r="V300" s="36"/>
      <c r="W300" s="36"/>
      <c r="X300" s="36"/>
      <c r="Y300" s="29"/>
      <c r="Z300" s="36"/>
      <c r="AA300" s="66"/>
      <c r="AB300" s="36"/>
      <c r="AC300" s="36"/>
      <c r="AD300" s="36"/>
      <c r="AE300" s="36"/>
      <c r="AF300" s="36"/>
      <c r="AG300" s="36"/>
      <c r="AH300" s="29"/>
      <c r="AI300" s="36"/>
      <c r="AJ300" s="29"/>
      <c r="AK300" s="36"/>
      <c r="AL300" s="36"/>
      <c r="AM300" s="36"/>
      <c r="AN300" s="29"/>
      <c r="AO300" s="36"/>
      <c r="AP300" s="29"/>
      <c r="AQ300" s="36"/>
      <c r="AR300" s="29"/>
      <c r="AS300" s="36"/>
      <c r="AT300" s="36"/>
      <c r="AU300" s="36"/>
      <c r="AV300" s="29"/>
      <c r="AW300" s="36"/>
      <c r="AX300" s="36"/>
      <c r="AY300" s="36"/>
      <c r="AZ300" s="29"/>
      <c r="BA300" s="36"/>
      <c r="BB300" s="36"/>
      <c r="BC300" s="36"/>
      <c r="BD300" s="36"/>
      <c r="BE300" s="36"/>
      <c r="BF300" s="36"/>
      <c r="BG300" s="36"/>
      <c r="BH300" s="36"/>
      <c r="BI300" s="36"/>
      <c r="BJ300" s="29"/>
      <c r="BK300" s="36"/>
      <c r="BL300" s="29"/>
      <c r="BM300" s="36"/>
      <c r="BN300" s="36"/>
      <c r="BO300" s="36"/>
      <c r="BP300" s="29"/>
      <c r="BQ300" s="36"/>
      <c r="BR300" s="29"/>
      <c r="BS300" s="36"/>
      <c r="BT300" s="36"/>
      <c r="BU300" s="36"/>
      <c r="BV300" s="36"/>
    </row>
    <row r="301" spans="1:74" x14ac:dyDescent="0.25">
      <c r="A301" s="16">
        <v>299</v>
      </c>
      <c r="B301" s="16">
        <v>2</v>
      </c>
      <c r="C301" s="31" t="s">
        <v>753</v>
      </c>
      <c r="D301" s="40">
        <f>февраль!D301-март!E301</f>
        <v>1157.5278488405797</v>
      </c>
      <c r="E301" s="40">
        <f t="shared" si="4"/>
        <v>0</v>
      </c>
      <c r="F301" s="36"/>
      <c r="G301" s="36"/>
      <c r="H301" s="36"/>
      <c r="I301" s="27"/>
      <c r="J301" s="36"/>
      <c r="K301" s="36"/>
      <c r="L301" s="36"/>
      <c r="M301" s="36"/>
      <c r="N301" s="36"/>
      <c r="O301" s="29"/>
      <c r="P301" s="36"/>
      <c r="Q301" s="29"/>
      <c r="R301" s="36"/>
      <c r="S301" s="36"/>
      <c r="T301" s="36"/>
      <c r="U301" s="36"/>
      <c r="V301" s="36"/>
      <c r="W301" s="36"/>
      <c r="X301" s="36"/>
      <c r="Y301" s="29"/>
      <c r="Z301" s="36"/>
      <c r="AA301" s="66"/>
      <c r="AB301" s="36"/>
      <c r="AC301" s="36"/>
      <c r="AD301" s="36"/>
      <c r="AE301" s="36"/>
      <c r="AF301" s="36"/>
      <c r="AG301" s="36"/>
      <c r="AH301" s="29"/>
      <c r="AI301" s="36"/>
      <c r="AJ301" s="29"/>
      <c r="AK301" s="36"/>
      <c r="AL301" s="36"/>
      <c r="AM301" s="36"/>
      <c r="AN301" s="29"/>
      <c r="AO301" s="36"/>
      <c r="AP301" s="29"/>
      <c r="AQ301" s="36"/>
      <c r="AR301" s="29"/>
      <c r="AS301" s="36"/>
      <c r="AT301" s="36"/>
      <c r="AU301" s="36"/>
      <c r="AV301" s="29"/>
      <c r="AW301" s="36"/>
      <c r="AX301" s="36"/>
      <c r="AY301" s="36"/>
      <c r="AZ301" s="29"/>
      <c r="BA301" s="36"/>
      <c r="BB301" s="36"/>
      <c r="BC301" s="36"/>
      <c r="BD301" s="36"/>
      <c r="BE301" s="36"/>
      <c r="BF301" s="36"/>
      <c r="BG301" s="36"/>
      <c r="BH301" s="36"/>
      <c r="BI301" s="36"/>
      <c r="BJ301" s="29"/>
      <c r="BK301" s="36"/>
      <c r="BL301" s="29"/>
      <c r="BM301" s="36"/>
      <c r="BN301" s="36"/>
      <c r="BO301" s="36"/>
      <c r="BP301" s="29"/>
      <c r="BQ301" s="36"/>
      <c r="BR301" s="29"/>
      <c r="BS301" s="36"/>
      <c r="BT301" s="36"/>
      <c r="BU301" s="36"/>
      <c r="BV301" s="36"/>
    </row>
    <row r="302" spans="1:74" x14ac:dyDescent="0.25">
      <c r="A302" s="16">
        <v>300</v>
      </c>
      <c r="B302" s="16">
        <v>2</v>
      </c>
      <c r="C302" s="31" t="s">
        <v>754</v>
      </c>
      <c r="D302" s="40">
        <f>февраль!D302-март!E302</f>
        <v>344.21991206763283</v>
      </c>
      <c r="E302" s="40">
        <f t="shared" si="4"/>
        <v>0</v>
      </c>
      <c r="F302" s="36"/>
      <c r="G302" s="36"/>
      <c r="H302" s="36"/>
      <c r="I302" s="27"/>
      <c r="J302" s="36"/>
      <c r="K302" s="36"/>
      <c r="L302" s="36"/>
      <c r="M302" s="36"/>
      <c r="N302" s="36"/>
      <c r="O302" s="29"/>
      <c r="P302" s="36"/>
      <c r="Q302" s="29"/>
      <c r="R302" s="36"/>
      <c r="S302" s="36"/>
      <c r="T302" s="36"/>
      <c r="U302" s="36"/>
      <c r="V302" s="36"/>
      <c r="W302" s="36"/>
      <c r="X302" s="36"/>
      <c r="Y302" s="29"/>
      <c r="Z302" s="36"/>
      <c r="AA302" s="66"/>
      <c r="AB302" s="36"/>
      <c r="AC302" s="36"/>
      <c r="AD302" s="36"/>
      <c r="AE302" s="36"/>
      <c r="AF302" s="36"/>
      <c r="AG302" s="36"/>
      <c r="AH302" s="29"/>
      <c r="AI302" s="36"/>
      <c r="AJ302" s="29"/>
      <c r="AK302" s="36"/>
      <c r="AL302" s="36"/>
      <c r="AM302" s="36"/>
      <c r="AN302" s="29"/>
      <c r="AO302" s="36"/>
      <c r="AP302" s="29"/>
      <c r="AQ302" s="36"/>
      <c r="AR302" s="29"/>
      <c r="AS302" s="36"/>
      <c r="AT302" s="36"/>
      <c r="AU302" s="36"/>
      <c r="AV302" s="29"/>
      <c r="AW302" s="36"/>
      <c r="AX302" s="36"/>
      <c r="AY302" s="36"/>
      <c r="AZ302" s="29"/>
      <c r="BA302" s="36"/>
      <c r="BB302" s="36"/>
      <c r="BC302" s="36"/>
      <c r="BD302" s="36"/>
      <c r="BE302" s="36"/>
      <c r="BF302" s="36"/>
      <c r="BG302" s="36"/>
      <c r="BH302" s="36"/>
      <c r="BI302" s="36"/>
      <c r="BJ302" s="29"/>
      <c r="BK302" s="36"/>
      <c r="BL302" s="29"/>
      <c r="BM302" s="36"/>
      <c r="BN302" s="36"/>
      <c r="BO302" s="36"/>
      <c r="BP302" s="29"/>
      <c r="BQ302" s="36"/>
      <c r="BR302" s="29"/>
      <c r="BS302" s="36"/>
      <c r="BT302" s="36"/>
      <c r="BU302" s="36"/>
      <c r="BV302" s="36"/>
    </row>
    <row r="303" spans="1:74" x14ac:dyDescent="0.25">
      <c r="A303" s="16">
        <v>301</v>
      </c>
      <c r="B303" s="16">
        <v>2</v>
      </c>
      <c r="C303" s="31" t="s">
        <v>755</v>
      </c>
      <c r="D303" s="40">
        <f>февраль!D303-март!E303</f>
        <v>85.881727420289849</v>
      </c>
      <c r="E303" s="40">
        <f t="shared" si="4"/>
        <v>0</v>
      </c>
      <c r="F303" s="36"/>
      <c r="G303" s="36"/>
      <c r="H303" s="36"/>
      <c r="I303" s="27"/>
      <c r="J303" s="36"/>
      <c r="K303" s="36"/>
      <c r="L303" s="36"/>
      <c r="M303" s="36"/>
      <c r="N303" s="36"/>
      <c r="O303" s="29"/>
      <c r="P303" s="36"/>
      <c r="Q303" s="29"/>
      <c r="R303" s="36"/>
      <c r="S303" s="36"/>
      <c r="T303" s="36"/>
      <c r="U303" s="36"/>
      <c r="V303" s="36"/>
      <c r="W303" s="36"/>
      <c r="X303" s="36"/>
      <c r="Y303" s="29"/>
      <c r="Z303" s="36"/>
      <c r="AA303" s="66"/>
      <c r="AB303" s="36"/>
      <c r="AC303" s="36"/>
      <c r="AD303" s="36"/>
      <c r="AE303" s="36"/>
      <c r="AF303" s="36"/>
      <c r="AG303" s="36"/>
      <c r="AH303" s="29"/>
      <c r="AI303" s="36"/>
      <c r="AJ303" s="29"/>
      <c r="AK303" s="36"/>
      <c r="AL303" s="36"/>
      <c r="AM303" s="36"/>
      <c r="AN303" s="29"/>
      <c r="AO303" s="36"/>
      <c r="AP303" s="29"/>
      <c r="AQ303" s="36"/>
      <c r="AR303" s="29"/>
      <c r="AS303" s="36"/>
      <c r="AT303" s="36"/>
      <c r="AU303" s="36"/>
      <c r="AV303" s="29"/>
      <c r="AW303" s="36"/>
      <c r="AX303" s="36"/>
      <c r="AY303" s="36"/>
      <c r="AZ303" s="29"/>
      <c r="BA303" s="36"/>
      <c r="BB303" s="36"/>
      <c r="BC303" s="36"/>
      <c r="BD303" s="36"/>
      <c r="BE303" s="36"/>
      <c r="BF303" s="36"/>
      <c r="BG303" s="36"/>
      <c r="BH303" s="36"/>
      <c r="BI303" s="36"/>
      <c r="BJ303" s="29"/>
      <c r="BK303" s="36"/>
      <c r="BL303" s="29"/>
      <c r="BM303" s="36"/>
      <c r="BN303" s="36"/>
      <c r="BO303" s="36"/>
      <c r="BP303" s="29"/>
      <c r="BQ303" s="36"/>
      <c r="BR303" s="29"/>
      <c r="BS303" s="36"/>
      <c r="BT303" s="36"/>
      <c r="BU303" s="36"/>
      <c r="BV303" s="36"/>
    </row>
    <row r="304" spans="1:74" x14ac:dyDescent="0.25">
      <c r="A304" s="16">
        <v>302</v>
      </c>
      <c r="B304" s="16">
        <v>2</v>
      </c>
      <c r="C304" s="31" t="s">
        <v>756</v>
      </c>
      <c r="D304" s="40">
        <f>февраль!D304-март!E304</f>
        <v>188.42930631884056</v>
      </c>
      <c r="E304" s="40">
        <f t="shared" si="4"/>
        <v>0</v>
      </c>
      <c r="F304" s="36"/>
      <c r="G304" s="36"/>
      <c r="H304" s="36"/>
      <c r="I304" s="27"/>
      <c r="J304" s="36"/>
      <c r="K304" s="36"/>
      <c r="L304" s="36"/>
      <c r="M304" s="36"/>
      <c r="N304" s="36"/>
      <c r="O304" s="29"/>
      <c r="P304" s="36"/>
      <c r="Q304" s="29"/>
      <c r="R304" s="36"/>
      <c r="S304" s="36"/>
      <c r="T304" s="36"/>
      <c r="U304" s="36"/>
      <c r="V304" s="36"/>
      <c r="W304" s="36"/>
      <c r="X304" s="36"/>
      <c r="Y304" s="29"/>
      <c r="Z304" s="36"/>
      <c r="AA304" s="66"/>
      <c r="AB304" s="36"/>
      <c r="AC304" s="36"/>
      <c r="AD304" s="36"/>
      <c r="AE304" s="36"/>
      <c r="AF304" s="36"/>
      <c r="AG304" s="36"/>
      <c r="AH304" s="29"/>
      <c r="AI304" s="36"/>
      <c r="AJ304" s="29"/>
      <c r="AK304" s="36"/>
      <c r="AL304" s="36"/>
      <c r="AM304" s="36"/>
      <c r="AN304" s="29"/>
      <c r="AO304" s="36"/>
      <c r="AP304" s="29"/>
      <c r="AQ304" s="36"/>
      <c r="AR304" s="29"/>
      <c r="AS304" s="36"/>
      <c r="AT304" s="36"/>
      <c r="AU304" s="36"/>
      <c r="AV304" s="29"/>
      <c r="AW304" s="36"/>
      <c r="AX304" s="36"/>
      <c r="AY304" s="36"/>
      <c r="AZ304" s="29"/>
      <c r="BA304" s="36"/>
      <c r="BB304" s="36"/>
      <c r="BC304" s="36"/>
      <c r="BD304" s="36"/>
      <c r="BE304" s="36"/>
      <c r="BF304" s="36"/>
      <c r="BG304" s="36"/>
      <c r="BH304" s="36"/>
      <c r="BI304" s="36"/>
      <c r="BJ304" s="29"/>
      <c r="BK304" s="36"/>
      <c r="BL304" s="29"/>
      <c r="BM304" s="36"/>
      <c r="BN304" s="36"/>
      <c r="BO304" s="36"/>
      <c r="BP304" s="29"/>
      <c r="BQ304" s="36"/>
      <c r="BR304" s="29"/>
      <c r="BS304" s="36"/>
      <c r="BT304" s="36"/>
      <c r="BU304" s="36"/>
      <c r="BV304" s="36"/>
    </row>
    <row r="305" spans="1:75" x14ac:dyDescent="0.25">
      <c r="A305" s="16">
        <v>303</v>
      </c>
      <c r="B305" s="16">
        <v>2</v>
      </c>
      <c r="C305" s="31" t="s">
        <v>757</v>
      </c>
      <c r="D305" s="40">
        <f>февраль!D305-март!E305</f>
        <v>-460.22801231884057</v>
      </c>
      <c r="E305" s="40">
        <f t="shared" si="4"/>
        <v>0</v>
      </c>
      <c r="F305" s="36"/>
      <c r="G305" s="36"/>
      <c r="H305" s="36"/>
      <c r="I305" s="27"/>
      <c r="J305" s="36"/>
      <c r="K305" s="36"/>
      <c r="L305" s="36"/>
      <c r="M305" s="36"/>
      <c r="N305" s="36"/>
      <c r="O305" s="29"/>
      <c r="P305" s="36"/>
      <c r="Q305" s="29"/>
      <c r="R305" s="36"/>
      <c r="S305" s="36"/>
      <c r="T305" s="36"/>
      <c r="U305" s="36"/>
      <c r="V305" s="36"/>
      <c r="W305" s="36"/>
      <c r="X305" s="36"/>
      <c r="Y305" s="29"/>
      <c r="Z305" s="36"/>
      <c r="AA305" s="66"/>
      <c r="AB305" s="36"/>
      <c r="AC305" s="36"/>
      <c r="AD305" s="36"/>
      <c r="AE305" s="36"/>
      <c r="AF305" s="36"/>
      <c r="AG305" s="36"/>
      <c r="AH305" s="29"/>
      <c r="AI305" s="36"/>
      <c r="AJ305" s="29"/>
      <c r="AK305" s="36"/>
      <c r="AL305" s="36"/>
      <c r="AM305" s="36"/>
      <c r="AN305" s="29"/>
      <c r="AO305" s="36"/>
      <c r="AP305" s="29"/>
      <c r="AQ305" s="36"/>
      <c r="AR305" s="29"/>
      <c r="AS305" s="36"/>
      <c r="AT305" s="36"/>
      <c r="AU305" s="36"/>
      <c r="AV305" s="29"/>
      <c r="AW305" s="36"/>
      <c r="AX305" s="36"/>
      <c r="AY305" s="36"/>
      <c r="AZ305" s="29"/>
      <c r="BA305" s="36"/>
      <c r="BB305" s="36"/>
      <c r="BC305" s="36"/>
      <c r="BD305" s="36"/>
      <c r="BE305" s="36"/>
      <c r="BF305" s="36"/>
      <c r="BG305" s="36"/>
      <c r="BH305" s="36"/>
      <c r="BI305" s="36"/>
      <c r="BJ305" s="29"/>
      <c r="BK305" s="36"/>
      <c r="BL305" s="29"/>
      <c r="BM305" s="36"/>
      <c r="BN305" s="36"/>
      <c r="BO305" s="36"/>
      <c r="BP305" s="29"/>
      <c r="BQ305" s="36"/>
      <c r="BR305" s="29"/>
      <c r="BS305" s="36"/>
      <c r="BT305" s="36"/>
      <c r="BU305" s="36"/>
      <c r="BV305" s="36"/>
    </row>
    <row r="306" spans="1:75" x14ac:dyDescent="0.25">
      <c r="A306" s="16">
        <v>304</v>
      </c>
      <c r="B306" s="16">
        <v>2</v>
      </c>
      <c r="C306" s="31" t="s">
        <v>758</v>
      </c>
      <c r="D306" s="40">
        <f>февраль!D306-март!E306</f>
        <v>1249.1974318647344</v>
      </c>
      <c r="E306" s="40">
        <f t="shared" si="4"/>
        <v>0</v>
      </c>
      <c r="F306" s="36"/>
      <c r="G306" s="36"/>
      <c r="H306" s="36"/>
      <c r="I306" s="27"/>
      <c r="J306" s="36"/>
      <c r="K306" s="36"/>
      <c r="L306" s="36"/>
      <c r="M306" s="36"/>
      <c r="N306" s="36"/>
      <c r="O306" s="29"/>
      <c r="P306" s="36"/>
      <c r="Q306" s="29"/>
      <c r="R306" s="36"/>
      <c r="S306" s="36"/>
      <c r="T306" s="36"/>
      <c r="U306" s="36"/>
      <c r="V306" s="36"/>
      <c r="W306" s="36"/>
      <c r="X306" s="36"/>
      <c r="Y306" s="29"/>
      <c r="Z306" s="36"/>
      <c r="AA306" s="66"/>
      <c r="AB306" s="36"/>
      <c r="AC306" s="36"/>
      <c r="AD306" s="36"/>
      <c r="AE306" s="36"/>
      <c r="AF306" s="36"/>
      <c r="AG306" s="36"/>
      <c r="AH306" s="29"/>
      <c r="AI306" s="36"/>
      <c r="AJ306" s="29"/>
      <c r="AK306" s="36"/>
      <c r="AL306" s="36"/>
      <c r="AM306" s="36"/>
      <c r="AN306" s="29"/>
      <c r="AO306" s="36"/>
      <c r="AP306" s="29"/>
      <c r="AQ306" s="36"/>
      <c r="AR306" s="29"/>
      <c r="AS306" s="36"/>
      <c r="AT306" s="36"/>
      <c r="AU306" s="36"/>
      <c r="AV306" s="29"/>
      <c r="AW306" s="36"/>
      <c r="AX306" s="36"/>
      <c r="AY306" s="36"/>
      <c r="AZ306" s="29"/>
      <c r="BA306" s="36"/>
      <c r="BB306" s="36"/>
      <c r="BC306" s="36"/>
      <c r="BD306" s="36"/>
      <c r="BE306" s="36"/>
      <c r="BF306" s="36"/>
      <c r="BG306" s="36"/>
      <c r="BH306" s="36"/>
      <c r="BI306" s="36"/>
      <c r="BJ306" s="29"/>
      <c r="BK306" s="36"/>
      <c r="BL306" s="29"/>
      <c r="BM306" s="36"/>
      <c r="BN306" s="36"/>
      <c r="BO306" s="36"/>
      <c r="BP306" s="29"/>
      <c r="BQ306" s="36"/>
      <c r="BR306" s="29"/>
      <c r="BS306" s="36"/>
      <c r="BT306" s="36"/>
      <c r="BU306" s="36"/>
      <c r="BV306" s="36"/>
    </row>
    <row r="307" spans="1:75" x14ac:dyDescent="0.25">
      <c r="A307" s="16">
        <v>305</v>
      </c>
      <c r="B307" s="16">
        <v>2</v>
      </c>
      <c r="C307" s="31" t="s">
        <v>759</v>
      </c>
      <c r="D307" s="40">
        <f>февраль!D307-март!E307</f>
        <v>631.26501551690819</v>
      </c>
      <c r="E307" s="40">
        <f t="shared" si="4"/>
        <v>0</v>
      </c>
      <c r="F307" s="36"/>
      <c r="G307" s="36"/>
      <c r="H307" s="36"/>
      <c r="I307" s="27"/>
      <c r="J307" s="36"/>
      <c r="K307" s="36"/>
      <c r="L307" s="36"/>
      <c r="M307" s="36"/>
      <c r="N307" s="36"/>
      <c r="O307" s="29"/>
      <c r="P307" s="36"/>
      <c r="Q307" s="29"/>
      <c r="R307" s="36"/>
      <c r="S307" s="36"/>
      <c r="T307" s="36"/>
      <c r="U307" s="36"/>
      <c r="V307" s="36"/>
      <c r="W307" s="36"/>
      <c r="X307" s="36"/>
      <c r="Y307" s="29"/>
      <c r="Z307" s="36"/>
      <c r="AA307" s="66"/>
      <c r="AB307" s="36"/>
      <c r="AC307" s="36"/>
      <c r="AD307" s="36"/>
      <c r="AE307" s="36"/>
      <c r="AF307" s="36"/>
      <c r="AG307" s="36"/>
      <c r="AH307" s="29"/>
      <c r="AI307" s="36"/>
      <c r="AJ307" s="29"/>
      <c r="AK307" s="36"/>
      <c r="AL307" s="36"/>
      <c r="AM307" s="36"/>
      <c r="AN307" s="29"/>
      <c r="AO307" s="36"/>
      <c r="AP307" s="29"/>
      <c r="AQ307" s="36"/>
      <c r="AR307" s="29"/>
      <c r="AS307" s="36"/>
      <c r="AT307" s="36"/>
      <c r="AU307" s="36"/>
      <c r="AV307" s="29"/>
      <c r="AW307" s="36"/>
      <c r="AX307" s="36"/>
      <c r="AY307" s="36"/>
      <c r="AZ307" s="29"/>
      <c r="BA307" s="36"/>
      <c r="BB307" s="36"/>
      <c r="BC307" s="36"/>
      <c r="BD307" s="36"/>
      <c r="BE307" s="36"/>
      <c r="BF307" s="36"/>
      <c r="BG307" s="36"/>
      <c r="BH307" s="36"/>
      <c r="BI307" s="36"/>
      <c r="BJ307" s="29"/>
      <c r="BK307" s="36"/>
      <c r="BL307" s="29"/>
      <c r="BM307" s="36"/>
      <c r="BN307" s="36"/>
      <c r="BO307" s="36"/>
      <c r="BP307" s="29"/>
      <c r="BQ307" s="36"/>
      <c r="BR307" s="29"/>
      <c r="BS307" s="36"/>
      <c r="BT307" s="36"/>
      <c r="BU307" s="36"/>
      <c r="BV307" s="36"/>
    </row>
    <row r="308" spans="1:75" s="86" customFormat="1" x14ac:dyDescent="0.25">
      <c r="A308" s="79">
        <v>306</v>
      </c>
      <c r="B308" s="79">
        <v>1</v>
      </c>
      <c r="C308" s="80" t="s">
        <v>760</v>
      </c>
      <c r="D308" s="40">
        <f>февраль!D308-март!E308</f>
        <v>-111.84820741062808</v>
      </c>
      <c r="E308" s="81">
        <f t="shared" si="4"/>
        <v>1.1779999999999999</v>
      </c>
      <c r="F308" s="82"/>
      <c r="G308" s="82"/>
      <c r="H308" s="82"/>
      <c r="I308" s="83"/>
      <c r="J308" s="82"/>
      <c r="K308" s="82"/>
      <c r="L308" s="82"/>
      <c r="M308" s="82"/>
      <c r="N308" s="82"/>
      <c r="O308" s="84"/>
      <c r="P308" s="82"/>
      <c r="Q308" s="84"/>
      <c r="R308" s="82"/>
      <c r="S308" s="82"/>
      <c r="T308" s="82"/>
      <c r="U308" s="82"/>
      <c r="V308" s="82"/>
      <c r="W308" s="82"/>
      <c r="X308" s="82"/>
      <c r="Y308" s="84"/>
      <c r="Z308" s="82"/>
      <c r="AA308" s="85"/>
      <c r="AB308" s="82"/>
      <c r="AC308" s="82"/>
      <c r="AD308" s="82"/>
      <c r="AE308" s="82"/>
      <c r="AF308" s="82"/>
      <c r="AG308" s="82"/>
      <c r="AH308" s="84"/>
      <c r="AI308" s="82"/>
      <c r="AJ308" s="84"/>
      <c r="AK308" s="82"/>
      <c r="AL308" s="82"/>
      <c r="AM308" s="82"/>
      <c r="AN308" s="84"/>
      <c r="AO308" s="82"/>
      <c r="AP308" s="84"/>
      <c r="AQ308" s="82"/>
      <c r="AR308" s="84"/>
      <c r="AS308" s="82"/>
      <c r="AT308" s="82"/>
      <c r="AU308" s="82"/>
      <c r="AV308" s="84"/>
      <c r="AW308" s="82"/>
      <c r="AX308" s="82"/>
      <c r="AY308" s="82"/>
      <c r="AZ308" s="84"/>
      <c r="BA308" s="82"/>
      <c r="BB308" s="82"/>
      <c r="BC308" s="82"/>
      <c r="BD308" s="82"/>
      <c r="BE308" s="82"/>
      <c r="BF308" s="82"/>
      <c r="BG308" s="82"/>
      <c r="BH308" s="82"/>
      <c r="BI308" s="82"/>
      <c r="BJ308" s="84"/>
      <c r="BK308" s="82"/>
      <c r="BL308" s="84"/>
      <c r="BM308" s="82"/>
      <c r="BN308" s="82"/>
      <c r="BO308" s="82"/>
      <c r="BP308" s="84"/>
      <c r="BQ308" s="82"/>
      <c r="BR308" s="84"/>
      <c r="BS308" s="82"/>
      <c r="BT308" s="82"/>
      <c r="BU308" s="82"/>
      <c r="BV308" s="82">
        <v>1.1779999999999999</v>
      </c>
      <c r="BW308" s="86" t="s">
        <v>1070</v>
      </c>
    </row>
    <row r="309" spans="1:75" x14ac:dyDescent="0.25">
      <c r="A309" s="16">
        <v>307</v>
      </c>
      <c r="B309" s="16">
        <v>1</v>
      </c>
      <c r="C309" s="31" t="s">
        <v>761</v>
      </c>
      <c r="D309" s="40">
        <f>февраль!D309-март!E309</f>
        <v>221.24987053140094</v>
      </c>
      <c r="E309" s="40">
        <f t="shared" si="4"/>
        <v>0</v>
      </c>
      <c r="F309" s="36"/>
      <c r="G309" s="36"/>
      <c r="H309" s="36"/>
      <c r="I309" s="27"/>
      <c r="J309" s="36"/>
      <c r="K309" s="36"/>
      <c r="L309" s="36"/>
      <c r="M309" s="36"/>
      <c r="N309" s="36"/>
      <c r="O309" s="29"/>
      <c r="P309" s="36"/>
      <c r="Q309" s="29"/>
      <c r="R309" s="36"/>
      <c r="S309" s="36"/>
      <c r="T309" s="36"/>
      <c r="U309" s="36"/>
      <c r="V309" s="36"/>
      <c r="W309" s="36"/>
      <c r="X309" s="36"/>
      <c r="Y309" s="29"/>
      <c r="Z309" s="36"/>
      <c r="AA309" s="66"/>
      <c r="AB309" s="36"/>
      <c r="AC309" s="36"/>
      <c r="AD309" s="36"/>
      <c r="AE309" s="36"/>
      <c r="AF309" s="36"/>
      <c r="AG309" s="36"/>
      <c r="AH309" s="29"/>
      <c r="AI309" s="36"/>
      <c r="AJ309" s="29"/>
      <c r="AK309" s="36"/>
      <c r="AL309" s="36"/>
      <c r="AM309" s="36"/>
      <c r="AN309" s="29"/>
      <c r="AO309" s="36"/>
      <c r="AP309" s="29"/>
      <c r="AQ309" s="36"/>
      <c r="AR309" s="29"/>
      <c r="AS309" s="36"/>
      <c r="AT309" s="36"/>
      <c r="AU309" s="36"/>
      <c r="AV309" s="29"/>
      <c r="AW309" s="36"/>
      <c r="AX309" s="36"/>
      <c r="AY309" s="36"/>
      <c r="AZ309" s="29"/>
      <c r="BA309" s="36"/>
      <c r="BB309" s="36"/>
      <c r="BC309" s="36"/>
      <c r="BD309" s="36"/>
      <c r="BE309" s="36"/>
      <c r="BF309" s="36"/>
      <c r="BG309" s="36"/>
      <c r="BH309" s="36"/>
      <c r="BI309" s="36"/>
      <c r="BJ309" s="29"/>
      <c r="BK309" s="36"/>
      <c r="BL309" s="29"/>
      <c r="BM309" s="36"/>
      <c r="BN309" s="36"/>
      <c r="BO309" s="36"/>
      <c r="BP309" s="29"/>
      <c r="BQ309" s="36"/>
      <c r="BR309" s="29"/>
      <c r="BS309" s="36"/>
      <c r="BT309" s="36"/>
      <c r="BU309" s="36"/>
      <c r="BV309" s="36"/>
    </row>
    <row r="310" spans="1:75" x14ac:dyDescent="0.25">
      <c r="A310" s="16">
        <v>308</v>
      </c>
      <c r="B310" s="16">
        <v>1</v>
      </c>
      <c r="C310" s="31" t="s">
        <v>762</v>
      </c>
      <c r="D310" s="40">
        <f>февраль!D310-март!E310</f>
        <v>115.91462173913042</v>
      </c>
      <c r="E310" s="40">
        <f t="shared" si="4"/>
        <v>0</v>
      </c>
      <c r="F310" s="36"/>
      <c r="G310" s="36"/>
      <c r="H310" s="36"/>
      <c r="I310" s="27"/>
      <c r="J310" s="36"/>
      <c r="K310" s="36"/>
      <c r="L310" s="36"/>
      <c r="M310" s="36"/>
      <c r="N310" s="36"/>
      <c r="O310" s="29"/>
      <c r="P310" s="36"/>
      <c r="Q310" s="29"/>
      <c r="R310" s="36"/>
      <c r="S310" s="36"/>
      <c r="T310" s="36"/>
      <c r="U310" s="36"/>
      <c r="V310" s="36"/>
      <c r="W310" s="36"/>
      <c r="X310" s="36"/>
      <c r="Y310" s="29"/>
      <c r="Z310" s="36"/>
      <c r="AA310" s="66"/>
      <c r="AB310" s="36"/>
      <c r="AC310" s="36"/>
      <c r="AD310" s="36"/>
      <c r="AE310" s="36"/>
      <c r="AF310" s="36"/>
      <c r="AG310" s="36"/>
      <c r="AH310" s="29"/>
      <c r="AI310" s="36"/>
      <c r="AJ310" s="29"/>
      <c r="AK310" s="36"/>
      <c r="AL310" s="36"/>
      <c r="AM310" s="36"/>
      <c r="AN310" s="29"/>
      <c r="AO310" s="36"/>
      <c r="AP310" s="29"/>
      <c r="AQ310" s="36"/>
      <c r="AR310" s="29"/>
      <c r="AS310" s="36"/>
      <c r="AT310" s="36"/>
      <c r="AU310" s="36"/>
      <c r="AV310" s="29"/>
      <c r="AW310" s="36"/>
      <c r="AX310" s="36"/>
      <c r="AY310" s="36"/>
      <c r="AZ310" s="29"/>
      <c r="BA310" s="36"/>
      <c r="BB310" s="36"/>
      <c r="BC310" s="36"/>
      <c r="BD310" s="36"/>
      <c r="BE310" s="36"/>
      <c r="BF310" s="36"/>
      <c r="BG310" s="36"/>
      <c r="BH310" s="36"/>
      <c r="BI310" s="36"/>
      <c r="BJ310" s="29"/>
      <c r="BK310" s="36"/>
      <c r="BL310" s="29"/>
      <c r="BM310" s="36"/>
      <c r="BN310" s="36"/>
      <c r="BO310" s="36"/>
      <c r="BP310" s="29"/>
      <c r="BQ310" s="36"/>
      <c r="BR310" s="29"/>
      <c r="BS310" s="36"/>
      <c r="BT310" s="36"/>
      <c r="BU310" s="36"/>
      <c r="BV310" s="36"/>
    </row>
    <row r="311" spans="1:75" x14ac:dyDescent="0.25">
      <c r="A311" s="16">
        <v>309</v>
      </c>
      <c r="B311" s="16">
        <v>1</v>
      </c>
      <c r="C311" s="31" t="s">
        <v>763</v>
      </c>
      <c r="D311" s="40">
        <f>февраль!D311-март!E311</f>
        <v>-114.26276164251205</v>
      </c>
      <c r="E311" s="40">
        <f t="shared" si="4"/>
        <v>0</v>
      </c>
      <c r="F311" s="36"/>
      <c r="G311" s="36"/>
      <c r="H311" s="36"/>
      <c r="I311" s="27"/>
      <c r="J311" s="36"/>
      <c r="K311" s="36"/>
      <c r="L311" s="36"/>
      <c r="M311" s="36"/>
      <c r="N311" s="36"/>
      <c r="O311" s="29"/>
      <c r="P311" s="36"/>
      <c r="Q311" s="29"/>
      <c r="R311" s="36"/>
      <c r="S311" s="36"/>
      <c r="T311" s="36"/>
      <c r="U311" s="36"/>
      <c r="V311" s="36"/>
      <c r="W311" s="36"/>
      <c r="X311" s="36"/>
      <c r="Y311" s="29"/>
      <c r="Z311" s="36"/>
      <c r="AA311" s="66"/>
      <c r="AB311" s="36"/>
      <c r="AC311" s="36"/>
      <c r="AD311" s="36"/>
      <c r="AE311" s="36"/>
      <c r="AF311" s="36"/>
      <c r="AG311" s="36"/>
      <c r="AH311" s="29"/>
      <c r="AI311" s="36"/>
      <c r="AJ311" s="29"/>
      <c r="AK311" s="36"/>
      <c r="AL311" s="36"/>
      <c r="AM311" s="36"/>
      <c r="AN311" s="29"/>
      <c r="AO311" s="36"/>
      <c r="AP311" s="29"/>
      <c r="AQ311" s="36"/>
      <c r="AR311" s="29"/>
      <c r="AS311" s="36"/>
      <c r="AT311" s="36"/>
      <c r="AU311" s="36"/>
      <c r="AV311" s="29"/>
      <c r="AW311" s="36"/>
      <c r="AX311" s="36"/>
      <c r="AY311" s="36"/>
      <c r="AZ311" s="29"/>
      <c r="BA311" s="36"/>
      <c r="BB311" s="36"/>
      <c r="BC311" s="36"/>
      <c r="BD311" s="36"/>
      <c r="BE311" s="36"/>
      <c r="BF311" s="36"/>
      <c r="BG311" s="36"/>
      <c r="BH311" s="36"/>
      <c r="BI311" s="36"/>
      <c r="BJ311" s="29"/>
      <c r="BK311" s="36"/>
      <c r="BL311" s="29"/>
      <c r="BM311" s="36"/>
      <c r="BN311" s="36"/>
      <c r="BO311" s="36"/>
      <c r="BP311" s="29"/>
      <c r="BQ311" s="36"/>
      <c r="BR311" s="29"/>
      <c r="BS311" s="36"/>
      <c r="BT311" s="36"/>
      <c r="BU311" s="36"/>
      <c r="BV311" s="36"/>
    </row>
    <row r="312" spans="1:75" s="86" customFormat="1" x14ac:dyDescent="0.25">
      <c r="A312" s="79">
        <v>310</v>
      </c>
      <c r="B312" s="79">
        <v>1</v>
      </c>
      <c r="C312" s="80" t="s">
        <v>764</v>
      </c>
      <c r="D312" s="40">
        <f>февраль!D312-март!E312</f>
        <v>504.81965154589375</v>
      </c>
      <c r="E312" s="81">
        <f t="shared" si="4"/>
        <v>2.3839999999999999</v>
      </c>
      <c r="F312" s="82"/>
      <c r="G312" s="82"/>
      <c r="H312" s="82"/>
      <c r="I312" s="83"/>
      <c r="J312" s="82"/>
      <c r="K312" s="82"/>
      <c r="L312" s="82"/>
      <c r="M312" s="82"/>
      <c r="N312" s="82"/>
      <c r="O312" s="84"/>
      <c r="P312" s="82"/>
      <c r="Q312" s="84"/>
      <c r="R312" s="82"/>
      <c r="S312" s="82"/>
      <c r="T312" s="82"/>
      <c r="U312" s="82"/>
      <c r="V312" s="82"/>
      <c r="W312" s="82">
        <v>2E-3</v>
      </c>
      <c r="X312" s="82">
        <v>2.3839999999999999</v>
      </c>
      <c r="Y312" s="84"/>
      <c r="Z312" s="82"/>
      <c r="AA312" s="85"/>
      <c r="AB312" s="82"/>
      <c r="AC312" s="82"/>
      <c r="AD312" s="82"/>
      <c r="AE312" s="82"/>
      <c r="AF312" s="82"/>
      <c r="AG312" s="82"/>
      <c r="AH312" s="84"/>
      <c r="AI312" s="82"/>
      <c r="AJ312" s="84"/>
      <c r="AK312" s="82"/>
      <c r="AL312" s="82"/>
      <c r="AM312" s="82"/>
      <c r="AN312" s="84"/>
      <c r="AO312" s="82"/>
      <c r="AP312" s="84"/>
      <c r="AQ312" s="82"/>
      <c r="AR312" s="84"/>
      <c r="AS312" s="82"/>
      <c r="AT312" s="82"/>
      <c r="AU312" s="82"/>
      <c r="AV312" s="84"/>
      <c r="AW312" s="82"/>
      <c r="AX312" s="82"/>
      <c r="AY312" s="82"/>
      <c r="AZ312" s="84"/>
      <c r="BA312" s="82"/>
      <c r="BB312" s="82"/>
      <c r="BC312" s="82"/>
      <c r="BD312" s="82"/>
      <c r="BE312" s="82"/>
      <c r="BF312" s="82"/>
      <c r="BG312" s="82"/>
      <c r="BH312" s="82"/>
      <c r="BI312" s="82"/>
      <c r="BJ312" s="84"/>
      <c r="BK312" s="82"/>
      <c r="BL312" s="84"/>
      <c r="BM312" s="82"/>
      <c r="BN312" s="82"/>
      <c r="BO312" s="82"/>
      <c r="BP312" s="84"/>
      <c r="BQ312" s="82"/>
      <c r="BR312" s="84"/>
      <c r="BS312" s="82"/>
      <c r="BT312" s="82"/>
      <c r="BU312" s="82"/>
      <c r="BV312" s="82"/>
    </row>
    <row r="313" spans="1:75" x14ac:dyDescent="0.25">
      <c r="A313" s="16">
        <v>311</v>
      </c>
      <c r="B313" s="16">
        <v>1</v>
      </c>
      <c r="C313" s="31" t="s">
        <v>765</v>
      </c>
      <c r="D313" s="40">
        <f>февраль!D313-март!E313</f>
        <v>-593.53538748792266</v>
      </c>
      <c r="E313" s="40">
        <f t="shared" si="4"/>
        <v>0</v>
      </c>
      <c r="F313" s="36"/>
      <c r="G313" s="36"/>
      <c r="H313" s="36"/>
      <c r="I313" s="27"/>
      <c r="J313" s="36"/>
      <c r="K313" s="36"/>
      <c r="L313" s="36"/>
      <c r="M313" s="36"/>
      <c r="N313" s="36"/>
      <c r="O313" s="29"/>
      <c r="P313" s="36"/>
      <c r="Q313" s="29"/>
      <c r="R313" s="36"/>
      <c r="S313" s="36"/>
      <c r="T313" s="36"/>
      <c r="U313" s="36"/>
      <c r="V313" s="36"/>
      <c r="W313" s="36"/>
      <c r="X313" s="36"/>
      <c r="Y313" s="29"/>
      <c r="Z313" s="36"/>
      <c r="AA313" s="66"/>
      <c r="AB313" s="36"/>
      <c r="AC313" s="36"/>
      <c r="AD313" s="36"/>
      <c r="AE313" s="36"/>
      <c r="AF313" s="36"/>
      <c r="AG313" s="36"/>
      <c r="AH313" s="29"/>
      <c r="AI313" s="36"/>
      <c r="AJ313" s="29"/>
      <c r="AK313" s="36"/>
      <c r="AL313" s="36"/>
      <c r="AM313" s="36"/>
      <c r="AN313" s="29"/>
      <c r="AO313" s="36"/>
      <c r="AP313" s="29"/>
      <c r="AQ313" s="36"/>
      <c r="AR313" s="29"/>
      <c r="AS313" s="36"/>
      <c r="AT313" s="36"/>
      <c r="AU313" s="36"/>
      <c r="AV313" s="29"/>
      <c r="AW313" s="36"/>
      <c r="AX313" s="36"/>
      <c r="AY313" s="36"/>
      <c r="AZ313" s="29"/>
      <c r="BA313" s="36"/>
      <c r="BB313" s="36"/>
      <c r="BC313" s="36"/>
      <c r="BD313" s="36"/>
      <c r="BE313" s="36"/>
      <c r="BF313" s="36"/>
      <c r="BG313" s="36"/>
      <c r="BH313" s="36"/>
      <c r="BI313" s="36"/>
      <c r="BJ313" s="29"/>
      <c r="BK313" s="36"/>
      <c r="BL313" s="29"/>
      <c r="BM313" s="36"/>
      <c r="BN313" s="36"/>
      <c r="BO313" s="36"/>
      <c r="BP313" s="29"/>
      <c r="BQ313" s="36"/>
      <c r="BR313" s="29"/>
      <c r="BS313" s="36"/>
      <c r="BT313" s="36"/>
      <c r="BU313" s="36"/>
      <c r="BV313" s="36"/>
    </row>
    <row r="314" spans="1:75" x14ac:dyDescent="0.25">
      <c r="A314" s="16">
        <v>312</v>
      </c>
      <c r="B314" s="16">
        <v>1</v>
      </c>
      <c r="C314" s="31" t="s">
        <v>766</v>
      </c>
      <c r="D314" s="40">
        <f>февраль!D314-март!E314</f>
        <v>144.97233524637682</v>
      </c>
      <c r="E314" s="40">
        <f t="shared" si="4"/>
        <v>0</v>
      </c>
      <c r="F314" s="36"/>
      <c r="G314" s="36"/>
      <c r="H314" s="36"/>
      <c r="I314" s="27"/>
      <c r="J314" s="36"/>
      <c r="K314" s="36"/>
      <c r="L314" s="36"/>
      <c r="M314" s="36"/>
      <c r="N314" s="36"/>
      <c r="O314" s="29"/>
      <c r="P314" s="36"/>
      <c r="Q314" s="29"/>
      <c r="R314" s="36"/>
      <c r="S314" s="36"/>
      <c r="T314" s="36"/>
      <c r="U314" s="36"/>
      <c r="V314" s="36"/>
      <c r="W314" s="36"/>
      <c r="X314" s="36"/>
      <c r="Y314" s="29"/>
      <c r="Z314" s="36"/>
      <c r="AA314" s="66"/>
      <c r="AB314" s="36"/>
      <c r="AC314" s="36"/>
      <c r="AD314" s="36"/>
      <c r="AE314" s="36"/>
      <c r="AF314" s="36"/>
      <c r="AG314" s="36"/>
      <c r="AH314" s="29"/>
      <c r="AI314" s="36"/>
      <c r="AJ314" s="29"/>
      <c r="AK314" s="36"/>
      <c r="AL314" s="36"/>
      <c r="AM314" s="36"/>
      <c r="AN314" s="29"/>
      <c r="AO314" s="36"/>
      <c r="AP314" s="29"/>
      <c r="AQ314" s="36"/>
      <c r="AR314" s="29"/>
      <c r="AS314" s="36"/>
      <c r="AT314" s="36"/>
      <c r="AU314" s="36"/>
      <c r="AV314" s="29"/>
      <c r="AW314" s="36"/>
      <c r="AX314" s="36"/>
      <c r="AY314" s="36"/>
      <c r="AZ314" s="29"/>
      <c r="BA314" s="36"/>
      <c r="BB314" s="36"/>
      <c r="BC314" s="36"/>
      <c r="BD314" s="36"/>
      <c r="BE314" s="36"/>
      <c r="BF314" s="36"/>
      <c r="BG314" s="36"/>
      <c r="BH314" s="36"/>
      <c r="BI314" s="36"/>
      <c r="BJ314" s="29"/>
      <c r="BK314" s="36"/>
      <c r="BL314" s="29"/>
      <c r="BM314" s="36"/>
      <c r="BN314" s="36"/>
      <c r="BO314" s="36"/>
      <c r="BP314" s="29"/>
      <c r="BQ314" s="36"/>
      <c r="BR314" s="29"/>
      <c r="BS314" s="36"/>
      <c r="BT314" s="36"/>
      <c r="BU314" s="36"/>
      <c r="BV314" s="36"/>
    </row>
    <row r="315" spans="1:75" x14ac:dyDescent="0.25">
      <c r="A315" s="16">
        <v>313</v>
      </c>
      <c r="B315" s="16">
        <v>1</v>
      </c>
      <c r="C315" s="31" t="s">
        <v>767</v>
      </c>
      <c r="D315" s="40">
        <f>февраль!D315-март!E315</f>
        <v>174.30340212560384</v>
      </c>
      <c r="E315" s="40">
        <f t="shared" si="4"/>
        <v>0</v>
      </c>
      <c r="F315" s="36"/>
      <c r="G315" s="36"/>
      <c r="H315" s="36"/>
      <c r="I315" s="27"/>
      <c r="J315" s="36"/>
      <c r="K315" s="36"/>
      <c r="L315" s="36"/>
      <c r="M315" s="36"/>
      <c r="N315" s="36"/>
      <c r="O315" s="29"/>
      <c r="P315" s="36"/>
      <c r="Q315" s="29"/>
      <c r="R315" s="36"/>
      <c r="S315" s="36"/>
      <c r="T315" s="36"/>
      <c r="U315" s="36"/>
      <c r="V315" s="36"/>
      <c r="W315" s="36"/>
      <c r="X315" s="36"/>
      <c r="Y315" s="29"/>
      <c r="Z315" s="36"/>
      <c r="AA315" s="66"/>
      <c r="AB315" s="36"/>
      <c r="AC315" s="36"/>
      <c r="AD315" s="36"/>
      <c r="AE315" s="36"/>
      <c r="AF315" s="36"/>
      <c r="AG315" s="36"/>
      <c r="AH315" s="29"/>
      <c r="AI315" s="36"/>
      <c r="AJ315" s="29"/>
      <c r="AK315" s="36"/>
      <c r="AL315" s="36"/>
      <c r="AM315" s="36"/>
      <c r="AN315" s="29"/>
      <c r="AO315" s="36"/>
      <c r="AP315" s="29"/>
      <c r="AQ315" s="36"/>
      <c r="AR315" s="29"/>
      <c r="AS315" s="36"/>
      <c r="AT315" s="36"/>
      <c r="AU315" s="36"/>
      <c r="AV315" s="29"/>
      <c r="AW315" s="36"/>
      <c r="AX315" s="36"/>
      <c r="AY315" s="36"/>
      <c r="AZ315" s="29"/>
      <c r="BA315" s="36"/>
      <c r="BB315" s="36"/>
      <c r="BC315" s="36"/>
      <c r="BD315" s="36"/>
      <c r="BE315" s="36"/>
      <c r="BF315" s="36"/>
      <c r="BG315" s="36"/>
      <c r="BH315" s="36"/>
      <c r="BI315" s="36"/>
      <c r="BJ315" s="29"/>
      <c r="BK315" s="36"/>
      <c r="BL315" s="29"/>
      <c r="BM315" s="36"/>
      <c r="BN315" s="36"/>
      <c r="BO315" s="36"/>
      <c r="BP315" s="29"/>
      <c r="BQ315" s="36"/>
      <c r="BR315" s="29"/>
      <c r="BS315" s="36"/>
      <c r="BT315" s="36"/>
      <c r="BU315" s="36"/>
      <c r="BV315" s="36"/>
    </row>
    <row r="316" spans="1:75" s="86" customFormat="1" x14ac:dyDescent="0.25">
      <c r="A316" s="79">
        <v>314</v>
      </c>
      <c r="B316" s="79">
        <v>1</v>
      </c>
      <c r="C316" s="80" t="s">
        <v>930</v>
      </c>
      <c r="D316" s="40">
        <f>февраль!D316-март!E316</f>
        <v>91.699162357487921</v>
      </c>
      <c r="E316" s="81">
        <f t="shared" si="4"/>
        <v>3.3530000000000002</v>
      </c>
      <c r="F316" s="82"/>
      <c r="G316" s="82"/>
      <c r="H316" s="82"/>
      <c r="I316" s="83"/>
      <c r="J316" s="82"/>
      <c r="K316" s="82"/>
      <c r="L316" s="82"/>
      <c r="M316" s="82"/>
      <c r="N316" s="82"/>
      <c r="O316" s="84"/>
      <c r="P316" s="82"/>
      <c r="Q316" s="84"/>
      <c r="R316" s="82"/>
      <c r="S316" s="82"/>
      <c r="T316" s="82"/>
      <c r="U316" s="82"/>
      <c r="V316" s="82"/>
      <c r="W316" s="82"/>
      <c r="X316" s="82"/>
      <c r="Y316" s="84"/>
      <c r="Z316" s="82"/>
      <c r="AA316" s="85"/>
      <c r="AB316" s="82"/>
      <c r="AC316" s="82"/>
      <c r="AD316" s="82"/>
      <c r="AE316" s="82"/>
      <c r="AF316" s="82"/>
      <c r="AG316" s="82"/>
      <c r="AH316" s="84"/>
      <c r="AI316" s="82"/>
      <c r="AJ316" s="84"/>
      <c r="AK316" s="82"/>
      <c r="AL316" s="82"/>
      <c r="AM316" s="82"/>
      <c r="AN316" s="84"/>
      <c r="AO316" s="82"/>
      <c r="AP316" s="84"/>
      <c r="AQ316" s="82"/>
      <c r="AR316" s="84"/>
      <c r="AS316" s="82"/>
      <c r="AT316" s="82"/>
      <c r="AU316" s="82"/>
      <c r="AV316" s="84"/>
      <c r="AW316" s="82"/>
      <c r="AX316" s="82"/>
      <c r="AY316" s="82"/>
      <c r="AZ316" s="84"/>
      <c r="BA316" s="82"/>
      <c r="BB316" s="82"/>
      <c r="BC316" s="82"/>
      <c r="BD316" s="82"/>
      <c r="BE316" s="82"/>
      <c r="BF316" s="82"/>
      <c r="BG316" s="82"/>
      <c r="BH316" s="82"/>
      <c r="BI316" s="82"/>
      <c r="BJ316" s="84"/>
      <c r="BK316" s="82"/>
      <c r="BL316" s="84"/>
      <c r="BM316" s="82"/>
      <c r="BN316" s="82"/>
      <c r="BO316" s="82"/>
      <c r="BP316" s="84"/>
      <c r="BQ316" s="82"/>
      <c r="BR316" s="84"/>
      <c r="BS316" s="82"/>
      <c r="BT316" s="82"/>
      <c r="BU316" s="82"/>
      <c r="BV316" s="82">
        <v>3.3530000000000002</v>
      </c>
      <c r="BW316" s="86" t="s">
        <v>1070</v>
      </c>
    </row>
    <row r="317" spans="1:75" s="86" customFormat="1" x14ac:dyDescent="0.25">
      <c r="A317" s="79">
        <v>315</v>
      </c>
      <c r="B317" s="79">
        <v>1</v>
      </c>
      <c r="C317" s="80" t="s">
        <v>931</v>
      </c>
      <c r="D317" s="40">
        <f>февраль!D317-март!E317</f>
        <v>280.49795452173913</v>
      </c>
      <c r="E317" s="81">
        <f t="shared" si="4"/>
        <v>2.9</v>
      </c>
      <c r="F317" s="82"/>
      <c r="G317" s="82"/>
      <c r="H317" s="82"/>
      <c r="I317" s="83"/>
      <c r="J317" s="82"/>
      <c r="K317" s="82"/>
      <c r="L317" s="82"/>
      <c r="M317" s="82"/>
      <c r="N317" s="82"/>
      <c r="O317" s="84"/>
      <c r="P317" s="82"/>
      <c r="Q317" s="84"/>
      <c r="R317" s="82"/>
      <c r="S317" s="82"/>
      <c r="T317" s="82"/>
      <c r="U317" s="82"/>
      <c r="V317" s="82"/>
      <c r="W317" s="82"/>
      <c r="X317" s="82"/>
      <c r="Y317" s="84"/>
      <c r="Z317" s="82"/>
      <c r="AA317" s="85"/>
      <c r="AB317" s="82"/>
      <c r="AC317" s="82"/>
      <c r="AD317" s="82"/>
      <c r="AE317" s="82"/>
      <c r="AF317" s="82"/>
      <c r="AG317" s="82"/>
      <c r="AH317" s="84"/>
      <c r="AI317" s="82"/>
      <c r="AJ317" s="84"/>
      <c r="AK317" s="82"/>
      <c r="AL317" s="82"/>
      <c r="AM317" s="82"/>
      <c r="AN317" s="84"/>
      <c r="AO317" s="82"/>
      <c r="AP317" s="84"/>
      <c r="AQ317" s="82"/>
      <c r="AR317" s="84"/>
      <c r="AS317" s="82"/>
      <c r="AT317" s="82"/>
      <c r="AU317" s="82"/>
      <c r="AV317" s="84"/>
      <c r="AW317" s="82"/>
      <c r="AX317" s="82"/>
      <c r="AY317" s="82"/>
      <c r="AZ317" s="84"/>
      <c r="BA317" s="82"/>
      <c r="BB317" s="82"/>
      <c r="BC317" s="82"/>
      <c r="BD317" s="82"/>
      <c r="BE317" s="82"/>
      <c r="BF317" s="82"/>
      <c r="BG317" s="82"/>
      <c r="BH317" s="82"/>
      <c r="BI317" s="82"/>
      <c r="BJ317" s="84"/>
      <c r="BK317" s="82"/>
      <c r="BL317" s="84"/>
      <c r="BM317" s="82"/>
      <c r="BN317" s="82"/>
      <c r="BO317" s="82"/>
      <c r="BP317" s="84"/>
      <c r="BQ317" s="82"/>
      <c r="BR317" s="84"/>
      <c r="BS317" s="82"/>
      <c r="BT317" s="82"/>
      <c r="BU317" s="82"/>
      <c r="BV317" s="82">
        <v>2.9</v>
      </c>
      <c r="BW317" s="86" t="s">
        <v>1070</v>
      </c>
    </row>
    <row r="318" spans="1:75" x14ac:dyDescent="0.25">
      <c r="A318" s="16">
        <v>316</v>
      </c>
      <c r="B318" s="16">
        <v>1</v>
      </c>
      <c r="C318" s="31" t="s">
        <v>768</v>
      </c>
      <c r="D318" s="40">
        <f>февраль!D318-март!E318</f>
        <v>144.64526252173914</v>
      </c>
      <c r="E318" s="40">
        <f t="shared" si="4"/>
        <v>0</v>
      </c>
      <c r="F318" s="36"/>
      <c r="G318" s="36"/>
      <c r="H318" s="36"/>
      <c r="I318" s="27"/>
      <c r="J318" s="36"/>
      <c r="K318" s="36"/>
      <c r="L318" s="36"/>
      <c r="M318" s="36"/>
      <c r="N318" s="36"/>
      <c r="O318" s="29"/>
      <c r="P318" s="36"/>
      <c r="Q318" s="29"/>
      <c r="R318" s="36"/>
      <c r="S318" s="36"/>
      <c r="T318" s="36"/>
      <c r="U318" s="36"/>
      <c r="V318" s="36"/>
      <c r="W318" s="36"/>
      <c r="X318" s="36"/>
      <c r="Y318" s="29"/>
      <c r="Z318" s="36"/>
      <c r="AA318" s="66"/>
      <c r="AB318" s="36"/>
      <c r="AC318" s="36"/>
      <c r="AD318" s="36"/>
      <c r="AE318" s="36"/>
      <c r="AF318" s="36"/>
      <c r="AG318" s="36"/>
      <c r="AH318" s="29"/>
      <c r="AI318" s="36"/>
      <c r="AJ318" s="29"/>
      <c r="AK318" s="36"/>
      <c r="AL318" s="36"/>
      <c r="AM318" s="36"/>
      <c r="AN318" s="29"/>
      <c r="AO318" s="36"/>
      <c r="AP318" s="29"/>
      <c r="AQ318" s="36"/>
      <c r="AR318" s="29"/>
      <c r="AS318" s="36"/>
      <c r="AT318" s="36"/>
      <c r="AU318" s="36"/>
      <c r="AV318" s="29"/>
      <c r="AW318" s="36"/>
      <c r="AX318" s="36"/>
      <c r="AY318" s="36"/>
      <c r="AZ318" s="29"/>
      <c r="BA318" s="36"/>
      <c r="BB318" s="36"/>
      <c r="BC318" s="36"/>
      <c r="BD318" s="36"/>
      <c r="BE318" s="36"/>
      <c r="BF318" s="36"/>
      <c r="BG318" s="36"/>
      <c r="BH318" s="36"/>
      <c r="BI318" s="36"/>
      <c r="BJ318" s="29"/>
      <c r="BK318" s="36"/>
      <c r="BL318" s="29"/>
      <c r="BM318" s="36"/>
      <c r="BN318" s="36"/>
      <c r="BO318" s="36"/>
      <c r="BP318" s="29"/>
      <c r="BQ318" s="36"/>
      <c r="BR318" s="29"/>
      <c r="BS318" s="36"/>
      <c r="BT318" s="36"/>
      <c r="BU318" s="36"/>
      <c r="BV318" s="36"/>
    </row>
    <row r="319" spans="1:75" x14ac:dyDescent="0.25">
      <c r="A319" s="16">
        <v>317</v>
      </c>
      <c r="B319" s="16">
        <v>3</v>
      </c>
      <c r="C319" s="31" t="s">
        <v>769</v>
      </c>
      <c r="D319" s="40">
        <f>февраль!D319-март!E319</f>
        <v>283.76168982608698</v>
      </c>
      <c r="E319" s="40">
        <f t="shared" si="4"/>
        <v>0</v>
      </c>
      <c r="F319" s="36"/>
      <c r="G319" s="36"/>
      <c r="H319" s="36"/>
      <c r="I319" s="27"/>
      <c r="J319" s="36"/>
      <c r="K319" s="36"/>
      <c r="L319" s="36"/>
      <c r="M319" s="36"/>
      <c r="N319" s="36"/>
      <c r="O319" s="29"/>
      <c r="P319" s="36"/>
      <c r="Q319" s="29"/>
      <c r="R319" s="36"/>
      <c r="S319" s="36"/>
      <c r="T319" s="36"/>
      <c r="U319" s="36"/>
      <c r="V319" s="36"/>
      <c r="W319" s="36"/>
      <c r="X319" s="36"/>
      <c r="Y319" s="29"/>
      <c r="Z319" s="36"/>
      <c r="AA319" s="66"/>
      <c r="AB319" s="36"/>
      <c r="AC319" s="36"/>
      <c r="AD319" s="36"/>
      <c r="AE319" s="36"/>
      <c r="AF319" s="36"/>
      <c r="AG319" s="36"/>
      <c r="AH319" s="29"/>
      <c r="AI319" s="36"/>
      <c r="AJ319" s="29"/>
      <c r="AK319" s="36"/>
      <c r="AL319" s="36"/>
      <c r="AM319" s="36"/>
      <c r="AN319" s="29"/>
      <c r="AO319" s="36"/>
      <c r="AP319" s="29"/>
      <c r="AQ319" s="36"/>
      <c r="AR319" s="29"/>
      <c r="AS319" s="36"/>
      <c r="AT319" s="36"/>
      <c r="AU319" s="36"/>
      <c r="AV319" s="29"/>
      <c r="AW319" s="36"/>
      <c r="AX319" s="36"/>
      <c r="AY319" s="36"/>
      <c r="AZ319" s="29"/>
      <c r="BA319" s="36"/>
      <c r="BB319" s="36"/>
      <c r="BC319" s="36"/>
      <c r="BD319" s="36"/>
      <c r="BE319" s="36"/>
      <c r="BF319" s="36"/>
      <c r="BG319" s="36"/>
      <c r="BH319" s="36"/>
      <c r="BI319" s="36"/>
      <c r="BJ319" s="29"/>
      <c r="BK319" s="36"/>
      <c r="BL319" s="29"/>
      <c r="BM319" s="36"/>
      <c r="BN319" s="36"/>
      <c r="BO319" s="36"/>
      <c r="BP319" s="29"/>
      <c r="BQ319" s="36"/>
      <c r="BR319" s="29"/>
      <c r="BS319" s="36"/>
      <c r="BT319" s="36"/>
      <c r="BU319" s="36"/>
      <c r="BV319" s="36"/>
    </row>
    <row r="320" spans="1:75" x14ac:dyDescent="0.25">
      <c r="A320" s="16">
        <v>318</v>
      </c>
      <c r="B320" s="16">
        <v>3</v>
      </c>
      <c r="C320" s="31" t="s">
        <v>770</v>
      </c>
      <c r="D320" s="40">
        <f>февраль!D320-март!E320</f>
        <v>506.52177230917874</v>
      </c>
      <c r="E320" s="40">
        <f t="shared" si="4"/>
        <v>0</v>
      </c>
      <c r="F320" s="36"/>
      <c r="G320" s="36"/>
      <c r="H320" s="36"/>
      <c r="I320" s="27"/>
      <c r="J320" s="36"/>
      <c r="K320" s="36"/>
      <c r="L320" s="36"/>
      <c r="M320" s="36"/>
      <c r="N320" s="36"/>
      <c r="O320" s="29"/>
      <c r="P320" s="36"/>
      <c r="Q320" s="29"/>
      <c r="R320" s="36"/>
      <c r="S320" s="36"/>
      <c r="T320" s="36"/>
      <c r="U320" s="36"/>
      <c r="V320" s="36"/>
      <c r="W320" s="36"/>
      <c r="X320" s="36"/>
      <c r="Y320" s="29"/>
      <c r="Z320" s="36"/>
      <c r="AA320" s="66"/>
      <c r="AB320" s="36"/>
      <c r="AC320" s="36"/>
      <c r="AD320" s="36"/>
      <c r="AE320" s="36"/>
      <c r="AF320" s="36"/>
      <c r="AG320" s="36"/>
      <c r="AH320" s="29"/>
      <c r="AI320" s="36"/>
      <c r="AJ320" s="29"/>
      <c r="AK320" s="36"/>
      <c r="AL320" s="36"/>
      <c r="AM320" s="36"/>
      <c r="AN320" s="29"/>
      <c r="AO320" s="36"/>
      <c r="AP320" s="29"/>
      <c r="AQ320" s="36"/>
      <c r="AR320" s="29"/>
      <c r="AS320" s="36"/>
      <c r="AT320" s="36"/>
      <c r="AU320" s="36"/>
      <c r="AV320" s="29"/>
      <c r="AW320" s="36"/>
      <c r="AX320" s="36"/>
      <c r="AY320" s="36"/>
      <c r="AZ320" s="29"/>
      <c r="BA320" s="36"/>
      <c r="BB320" s="36"/>
      <c r="BC320" s="36"/>
      <c r="BD320" s="36"/>
      <c r="BE320" s="36"/>
      <c r="BF320" s="36"/>
      <c r="BG320" s="36"/>
      <c r="BH320" s="36"/>
      <c r="BI320" s="36"/>
      <c r="BJ320" s="29"/>
      <c r="BK320" s="36"/>
      <c r="BL320" s="29"/>
      <c r="BM320" s="36"/>
      <c r="BN320" s="36"/>
      <c r="BO320" s="36"/>
      <c r="BP320" s="29"/>
      <c r="BQ320" s="36"/>
      <c r="BR320" s="29"/>
      <c r="BS320" s="36"/>
      <c r="BT320" s="36"/>
      <c r="BU320" s="36"/>
      <c r="BV320" s="36"/>
    </row>
    <row r="321" spans="1:74" x14ac:dyDescent="0.25">
      <c r="A321" s="16">
        <v>319</v>
      </c>
      <c r="B321" s="16">
        <v>3</v>
      </c>
      <c r="C321" s="31" t="s">
        <v>771</v>
      </c>
      <c r="D321" s="40">
        <f>февраль!D321-март!E321</f>
        <v>-138.88585171014495</v>
      </c>
      <c r="E321" s="40">
        <f t="shared" si="4"/>
        <v>0</v>
      </c>
      <c r="F321" s="36"/>
      <c r="G321" s="36"/>
      <c r="H321" s="36"/>
      <c r="I321" s="27"/>
      <c r="J321" s="36"/>
      <c r="K321" s="36"/>
      <c r="L321" s="36"/>
      <c r="M321" s="36"/>
      <c r="N321" s="36"/>
      <c r="O321" s="29"/>
      <c r="P321" s="36"/>
      <c r="Q321" s="29"/>
      <c r="R321" s="36"/>
      <c r="S321" s="36"/>
      <c r="T321" s="36"/>
      <c r="U321" s="36"/>
      <c r="V321" s="36"/>
      <c r="W321" s="36"/>
      <c r="X321" s="36"/>
      <c r="Y321" s="29"/>
      <c r="Z321" s="36"/>
      <c r="AA321" s="66"/>
      <c r="AB321" s="36"/>
      <c r="AC321" s="36"/>
      <c r="AD321" s="36"/>
      <c r="AE321" s="36"/>
      <c r="AF321" s="36"/>
      <c r="AG321" s="36"/>
      <c r="AH321" s="29"/>
      <c r="AI321" s="36"/>
      <c r="AJ321" s="29"/>
      <c r="AK321" s="36"/>
      <c r="AL321" s="36"/>
      <c r="AM321" s="36"/>
      <c r="AN321" s="29"/>
      <c r="AO321" s="36"/>
      <c r="AP321" s="29"/>
      <c r="AQ321" s="36"/>
      <c r="AR321" s="29"/>
      <c r="AS321" s="36"/>
      <c r="AT321" s="36"/>
      <c r="AU321" s="36"/>
      <c r="AV321" s="29"/>
      <c r="AW321" s="36"/>
      <c r="AX321" s="36"/>
      <c r="AY321" s="36"/>
      <c r="AZ321" s="29"/>
      <c r="BA321" s="36"/>
      <c r="BB321" s="36"/>
      <c r="BC321" s="36"/>
      <c r="BD321" s="36"/>
      <c r="BE321" s="36"/>
      <c r="BF321" s="36"/>
      <c r="BG321" s="36"/>
      <c r="BH321" s="36"/>
      <c r="BI321" s="36"/>
      <c r="BJ321" s="29"/>
      <c r="BK321" s="36"/>
      <c r="BL321" s="29"/>
      <c r="BM321" s="36"/>
      <c r="BN321" s="36"/>
      <c r="BO321" s="36"/>
      <c r="BP321" s="29"/>
      <c r="BQ321" s="36"/>
      <c r="BR321" s="29"/>
      <c r="BS321" s="36"/>
      <c r="BT321" s="36"/>
      <c r="BU321" s="36"/>
      <c r="BV321" s="36"/>
    </row>
    <row r="322" spans="1:74" x14ac:dyDescent="0.25">
      <c r="A322" s="16">
        <v>320</v>
      </c>
      <c r="B322" s="16">
        <v>3</v>
      </c>
      <c r="C322" s="31" t="s">
        <v>772</v>
      </c>
      <c r="D322" s="40">
        <f>февраль!D322-март!E322</f>
        <v>352.30904072657006</v>
      </c>
      <c r="E322" s="40">
        <f t="shared" si="4"/>
        <v>0</v>
      </c>
      <c r="F322" s="36"/>
      <c r="G322" s="36"/>
      <c r="H322" s="36"/>
      <c r="I322" s="27"/>
      <c r="J322" s="36"/>
      <c r="K322" s="36"/>
      <c r="L322" s="36"/>
      <c r="M322" s="36"/>
      <c r="N322" s="36"/>
      <c r="O322" s="29"/>
      <c r="P322" s="36"/>
      <c r="Q322" s="29"/>
      <c r="R322" s="36"/>
      <c r="S322" s="36"/>
      <c r="T322" s="36"/>
      <c r="U322" s="36"/>
      <c r="V322" s="36"/>
      <c r="W322" s="36"/>
      <c r="X322" s="36"/>
      <c r="Y322" s="29"/>
      <c r="Z322" s="36"/>
      <c r="AA322" s="66"/>
      <c r="AB322" s="36"/>
      <c r="AC322" s="36"/>
      <c r="AD322" s="36"/>
      <c r="AE322" s="36"/>
      <c r="AF322" s="36"/>
      <c r="AG322" s="36"/>
      <c r="AH322" s="29"/>
      <c r="AI322" s="36"/>
      <c r="AJ322" s="29"/>
      <c r="AK322" s="36"/>
      <c r="AL322" s="36"/>
      <c r="AM322" s="36"/>
      <c r="AN322" s="29"/>
      <c r="AO322" s="36"/>
      <c r="AP322" s="29"/>
      <c r="AQ322" s="36"/>
      <c r="AR322" s="29"/>
      <c r="AS322" s="36"/>
      <c r="AT322" s="36"/>
      <c r="AU322" s="36"/>
      <c r="AV322" s="29"/>
      <c r="AW322" s="36"/>
      <c r="AX322" s="36"/>
      <c r="AY322" s="36"/>
      <c r="AZ322" s="29"/>
      <c r="BA322" s="36"/>
      <c r="BB322" s="36"/>
      <c r="BC322" s="36"/>
      <c r="BD322" s="36"/>
      <c r="BE322" s="36"/>
      <c r="BF322" s="36"/>
      <c r="BG322" s="36"/>
      <c r="BH322" s="36"/>
      <c r="BI322" s="36"/>
      <c r="BJ322" s="29"/>
      <c r="BK322" s="36"/>
      <c r="BL322" s="29"/>
      <c r="BM322" s="36"/>
      <c r="BN322" s="36"/>
      <c r="BO322" s="36"/>
      <c r="BP322" s="29"/>
      <c r="BQ322" s="36"/>
      <c r="BR322" s="29"/>
      <c r="BS322" s="36"/>
      <c r="BT322" s="36"/>
      <c r="BU322" s="36"/>
      <c r="BV322" s="36"/>
    </row>
    <row r="323" spans="1:74" s="96" customFormat="1" x14ac:dyDescent="0.25">
      <c r="A323" s="89">
        <v>321</v>
      </c>
      <c r="B323" s="89">
        <v>3</v>
      </c>
      <c r="C323" s="90" t="s">
        <v>773</v>
      </c>
      <c r="D323" s="40">
        <f>февраль!D323-март!E323</f>
        <v>1677.5746002801934</v>
      </c>
      <c r="E323" s="91">
        <f t="shared" si="4"/>
        <v>0.74099999999999999</v>
      </c>
      <c r="F323" s="92"/>
      <c r="G323" s="92"/>
      <c r="H323" s="92"/>
      <c r="I323" s="93"/>
      <c r="J323" s="92"/>
      <c r="K323" s="92"/>
      <c r="L323" s="92"/>
      <c r="M323" s="92"/>
      <c r="N323" s="92"/>
      <c r="O323" s="94"/>
      <c r="P323" s="92"/>
      <c r="Q323" s="94"/>
      <c r="R323" s="92"/>
      <c r="S323" s="92">
        <v>3.0000000000000001E-3</v>
      </c>
      <c r="T323" s="92">
        <v>0.74099999999999999</v>
      </c>
      <c r="U323" s="92"/>
      <c r="V323" s="92"/>
      <c r="W323" s="92"/>
      <c r="X323" s="92"/>
      <c r="Y323" s="94"/>
      <c r="Z323" s="92"/>
      <c r="AA323" s="95"/>
      <c r="AB323" s="92"/>
      <c r="AC323" s="92"/>
      <c r="AD323" s="92"/>
      <c r="AE323" s="92"/>
      <c r="AF323" s="92"/>
      <c r="AG323" s="92"/>
      <c r="AH323" s="94"/>
      <c r="AI323" s="92"/>
      <c r="AJ323" s="94"/>
      <c r="AK323" s="92"/>
      <c r="AL323" s="92"/>
      <c r="AM323" s="92"/>
      <c r="AN323" s="94"/>
      <c r="AO323" s="92"/>
      <c r="AP323" s="94"/>
      <c r="AQ323" s="92"/>
      <c r="AR323" s="94"/>
      <c r="AS323" s="92"/>
      <c r="AT323" s="92"/>
      <c r="AU323" s="92"/>
      <c r="AV323" s="94"/>
      <c r="AW323" s="92"/>
      <c r="AX323" s="92"/>
      <c r="AY323" s="92"/>
      <c r="AZ323" s="94"/>
      <c r="BA323" s="92"/>
      <c r="BB323" s="92"/>
      <c r="BC323" s="92"/>
      <c r="BD323" s="92"/>
      <c r="BE323" s="92"/>
      <c r="BF323" s="92"/>
      <c r="BG323" s="92"/>
      <c r="BH323" s="92"/>
      <c r="BI323" s="92"/>
      <c r="BJ323" s="94"/>
      <c r="BK323" s="92"/>
      <c r="BL323" s="94"/>
      <c r="BM323" s="92"/>
      <c r="BN323" s="92"/>
      <c r="BO323" s="92"/>
      <c r="BP323" s="94"/>
      <c r="BQ323" s="92"/>
      <c r="BR323" s="94"/>
      <c r="BS323" s="92"/>
      <c r="BT323" s="92"/>
      <c r="BU323" s="92"/>
      <c r="BV323" s="92"/>
    </row>
    <row r="324" spans="1:74" x14ac:dyDescent="0.25">
      <c r="A324" s="16">
        <v>322</v>
      </c>
      <c r="B324" s="16">
        <v>1</v>
      </c>
      <c r="C324" s="31" t="s">
        <v>774</v>
      </c>
      <c r="D324" s="40">
        <f>февраль!D324-март!E324</f>
        <v>241.79628992270543</v>
      </c>
      <c r="E324" s="40">
        <f t="shared" ref="E324:E387" si="5">G324+H324+J324+L324+N324+P324+R324+T324+V324+X324+Z324+AC324+AE324+AG324+AI324+AK324+AM324+AO324+AQ324+AS324+AU324+AW324+AY324+BA324+BC324+BE324+BG324+BI324+BK324+BM324+BO324+BQ324+BS324+BU324+BV324</f>
        <v>0</v>
      </c>
      <c r="F324" s="36"/>
      <c r="G324" s="36"/>
      <c r="H324" s="36"/>
      <c r="I324" s="27"/>
      <c r="J324" s="36"/>
      <c r="K324" s="36"/>
      <c r="L324" s="36"/>
      <c r="M324" s="36"/>
      <c r="N324" s="36"/>
      <c r="O324" s="29"/>
      <c r="P324" s="36"/>
      <c r="Q324" s="29"/>
      <c r="R324" s="36"/>
      <c r="S324" s="36"/>
      <c r="T324" s="36"/>
      <c r="U324" s="36"/>
      <c r="V324" s="36"/>
      <c r="W324" s="36"/>
      <c r="X324" s="36"/>
      <c r="Y324" s="29"/>
      <c r="Z324" s="36"/>
      <c r="AA324" s="66"/>
      <c r="AB324" s="36"/>
      <c r="AC324" s="36"/>
      <c r="AD324" s="36"/>
      <c r="AE324" s="36"/>
      <c r="AF324" s="36"/>
      <c r="AG324" s="36"/>
      <c r="AH324" s="29"/>
      <c r="AI324" s="36"/>
      <c r="AJ324" s="29"/>
      <c r="AK324" s="36"/>
      <c r="AL324" s="36"/>
      <c r="AM324" s="36"/>
      <c r="AN324" s="29"/>
      <c r="AO324" s="36"/>
      <c r="AP324" s="29"/>
      <c r="AQ324" s="36"/>
      <c r="AR324" s="29"/>
      <c r="AS324" s="36"/>
      <c r="AT324" s="36"/>
      <c r="AU324" s="36"/>
      <c r="AV324" s="29"/>
      <c r="AW324" s="36"/>
      <c r="AX324" s="36"/>
      <c r="AY324" s="36"/>
      <c r="AZ324" s="29"/>
      <c r="BA324" s="36"/>
      <c r="BB324" s="36"/>
      <c r="BC324" s="36"/>
      <c r="BD324" s="36"/>
      <c r="BE324" s="36"/>
      <c r="BF324" s="36"/>
      <c r="BG324" s="36"/>
      <c r="BH324" s="36"/>
      <c r="BI324" s="36"/>
      <c r="BJ324" s="29"/>
      <c r="BK324" s="36"/>
      <c r="BL324" s="29"/>
      <c r="BM324" s="36"/>
      <c r="BN324" s="36"/>
      <c r="BO324" s="36"/>
      <c r="BP324" s="29"/>
      <c r="BQ324" s="36"/>
      <c r="BR324" s="29"/>
      <c r="BS324" s="36"/>
      <c r="BT324" s="36"/>
      <c r="BU324" s="36"/>
      <c r="BV324" s="36"/>
    </row>
    <row r="325" spans="1:74" x14ac:dyDescent="0.25">
      <c r="A325" s="16">
        <v>323</v>
      </c>
      <c r="B325" s="16">
        <v>1</v>
      </c>
      <c r="C325" s="31" t="s">
        <v>775</v>
      </c>
      <c r="D325" s="40">
        <f>февраль!D325-март!E325</f>
        <v>-366.25209706280179</v>
      </c>
      <c r="E325" s="40">
        <f t="shared" si="5"/>
        <v>0</v>
      </c>
      <c r="F325" s="36"/>
      <c r="G325" s="36"/>
      <c r="H325" s="36"/>
      <c r="I325" s="27"/>
      <c r="J325" s="36"/>
      <c r="K325" s="36"/>
      <c r="L325" s="36"/>
      <c r="M325" s="36"/>
      <c r="N325" s="36"/>
      <c r="O325" s="29"/>
      <c r="P325" s="36"/>
      <c r="Q325" s="29"/>
      <c r="R325" s="36"/>
      <c r="S325" s="36"/>
      <c r="T325" s="36"/>
      <c r="U325" s="36"/>
      <c r="V325" s="36"/>
      <c r="W325" s="36"/>
      <c r="X325" s="36"/>
      <c r="Y325" s="29"/>
      <c r="Z325" s="36"/>
      <c r="AA325" s="66"/>
      <c r="AB325" s="36"/>
      <c r="AC325" s="36"/>
      <c r="AD325" s="36"/>
      <c r="AE325" s="36"/>
      <c r="AF325" s="36"/>
      <c r="AG325" s="36"/>
      <c r="AH325" s="29"/>
      <c r="AI325" s="36"/>
      <c r="AJ325" s="29"/>
      <c r="AK325" s="36"/>
      <c r="AL325" s="36"/>
      <c r="AM325" s="36"/>
      <c r="AN325" s="29"/>
      <c r="AO325" s="36"/>
      <c r="AP325" s="29"/>
      <c r="AQ325" s="36"/>
      <c r="AR325" s="29"/>
      <c r="AS325" s="36"/>
      <c r="AT325" s="36"/>
      <c r="AU325" s="36"/>
      <c r="AV325" s="29"/>
      <c r="AW325" s="36"/>
      <c r="AX325" s="36"/>
      <c r="AY325" s="36"/>
      <c r="AZ325" s="29"/>
      <c r="BA325" s="36"/>
      <c r="BB325" s="36"/>
      <c r="BC325" s="36"/>
      <c r="BD325" s="36"/>
      <c r="BE325" s="36"/>
      <c r="BF325" s="36"/>
      <c r="BG325" s="36"/>
      <c r="BH325" s="36"/>
      <c r="BI325" s="36"/>
      <c r="BJ325" s="29"/>
      <c r="BK325" s="36"/>
      <c r="BL325" s="29"/>
      <c r="BM325" s="36"/>
      <c r="BN325" s="36"/>
      <c r="BO325" s="36"/>
      <c r="BP325" s="29"/>
      <c r="BQ325" s="36"/>
      <c r="BR325" s="29"/>
      <c r="BS325" s="36"/>
      <c r="BT325" s="36"/>
      <c r="BU325" s="36"/>
      <c r="BV325" s="36"/>
    </row>
    <row r="326" spans="1:74" s="86" customFormat="1" x14ac:dyDescent="0.25">
      <c r="A326" s="79">
        <v>324</v>
      </c>
      <c r="B326" s="79">
        <v>1</v>
      </c>
      <c r="C326" s="80" t="s">
        <v>776</v>
      </c>
      <c r="D326" s="40">
        <f>февраль!D326-март!E326</f>
        <v>282.59756633816426</v>
      </c>
      <c r="E326" s="81">
        <f t="shared" si="5"/>
        <v>0.74</v>
      </c>
      <c r="F326" s="82"/>
      <c r="G326" s="82"/>
      <c r="H326" s="82"/>
      <c r="I326" s="83"/>
      <c r="J326" s="82"/>
      <c r="K326" s="82"/>
      <c r="L326" s="82"/>
      <c r="M326" s="82"/>
      <c r="N326" s="82"/>
      <c r="O326" s="84"/>
      <c r="P326" s="82"/>
      <c r="Q326" s="84"/>
      <c r="R326" s="82"/>
      <c r="S326" s="82"/>
      <c r="T326" s="82"/>
      <c r="U326" s="82"/>
      <c r="V326" s="82"/>
      <c r="W326" s="82"/>
      <c r="X326" s="82"/>
      <c r="Y326" s="84"/>
      <c r="Z326" s="82"/>
      <c r="AA326" s="85"/>
      <c r="AB326" s="82"/>
      <c r="AC326" s="82"/>
      <c r="AD326" s="82"/>
      <c r="AE326" s="82"/>
      <c r="AF326" s="82"/>
      <c r="AG326" s="82"/>
      <c r="AH326" s="84"/>
      <c r="AI326" s="82"/>
      <c r="AJ326" s="84"/>
      <c r="AK326" s="82"/>
      <c r="AL326" s="82"/>
      <c r="AM326" s="82"/>
      <c r="AN326" s="84"/>
      <c r="AO326" s="82"/>
      <c r="AP326" s="84"/>
      <c r="AQ326" s="82"/>
      <c r="AR326" s="84"/>
      <c r="AS326" s="82"/>
      <c r="AT326" s="82"/>
      <c r="AU326" s="82"/>
      <c r="AV326" s="84"/>
      <c r="AW326" s="82"/>
      <c r="AX326" s="82"/>
      <c r="AY326" s="82"/>
      <c r="AZ326" s="84"/>
      <c r="BA326" s="82"/>
      <c r="BB326" s="82"/>
      <c r="BC326" s="82"/>
      <c r="BD326" s="82"/>
      <c r="BE326" s="82"/>
      <c r="BF326" s="82"/>
      <c r="BG326" s="82"/>
      <c r="BH326" s="82"/>
      <c r="BI326" s="82"/>
      <c r="BJ326" s="84"/>
      <c r="BK326" s="82"/>
      <c r="BL326" s="84"/>
      <c r="BM326" s="82"/>
      <c r="BN326" s="82"/>
      <c r="BO326" s="82"/>
      <c r="BP326" s="84">
        <v>1</v>
      </c>
      <c r="BQ326" s="82">
        <v>0.74</v>
      </c>
      <c r="BR326" s="84"/>
      <c r="BS326" s="82"/>
      <c r="BT326" s="82"/>
      <c r="BU326" s="82"/>
      <c r="BV326" s="82"/>
    </row>
    <row r="327" spans="1:74" s="86" customFormat="1" x14ac:dyDescent="0.25">
      <c r="A327" s="79">
        <v>325</v>
      </c>
      <c r="B327" s="79">
        <v>1</v>
      </c>
      <c r="C327" s="80" t="s">
        <v>777</v>
      </c>
      <c r="D327" s="40">
        <f>февраль!D327-март!E327</f>
        <v>2072.8852859806761</v>
      </c>
      <c r="E327" s="81">
        <f t="shared" si="5"/>
        <v>4.7759999999999998</v>
      </c>
      <c r="F327" s="82">
        <v>2E-3</v>
      </c>
      <c r="G327" s="82">
        <v>1.387</v>
      </c>
      <c r="H327" s="82"/>
      <c r="I327" s="83"/>
      <c r="J327" s="82"/>
      <c r="K327" s="82"/>
      <c r="L327" s="82"/>
      <c r="M327" s="82"/>
      <c r="N327" s="82"/>
      <c r="O327" s="84"/>
      <c r="P327" s="82"/>
      <c r="Q327" s="84"/>
      <c r="R327" s="82"/>
      <c r="S327" s="82"/>
      <c r="T327" s="82"/>
      <c r="U327" s="82"/>
      <c r="V327" s="82"/>
      <c r="W327" s="82"/>
      <c r="X327" s="82"/>
      <c r="Y327" s="84"/>
      <c r="Z327" s="82"/>
      <c r="AA327" s="85"/>
      <c r="AB327" s="82"/>
      <c r="AC327" s="82"/>
      <c r="AD327" s="82"/>
      <c r="AE327" s="82"/>
      <c r="AF327" s="82"/>
      <c r="AG327" s="82"/>
      <c r="AH327" s="84"/>
      <c r="AI327" s="82"/>
      <c r="AJ327" s="84"/>
      <c r="AK327" s="82"/>
      <c r="AL327" s="82"/>
      <c r="AM327" s="82"/>
      <c r="AN327" s="84"/>
      <c r="AO327" s="82"/>
      <c r="AP327" s="84"/>
      <c r="AQ327" s="82"/>
      <c r="AR327" s="84"/>
      <c r="AS327" s="82"/>
      <c r="AT327" s="82"/>
      <c r="AU327" s="82"/>
      <c r="AV327" s="84"/>
      <c r="AW327" s="82"/>
      <c r="AX327" s="82"/>
      <c r="AY327" s="82"/>
      <c r="AZ327" s="84"/>
      <c r="BA327" s="82"/>
      <c r="BB327" s="82"/>
      <c r="BC327" s="82"/>
      <c r="BD327" s="82"/>
      <c r="BE327" s="82"/>
      <c r="BF327" s="82"/>
      <c r="BG327" s="82"/>
      <c r="BH327" s="82"/>
      <c r="BI327" s="82"/>
      <c r="BJ327" s="84"/>
      <c r="BK327" s="82"/>
      <c r="BL327" s="84"/>
      <c r="BM327" s="82"/>
      <c r="BN327" s="82">
        <v>0.02</v>
      </c>
      <c r="BO327" s="82">
        <v>3.3889999999999998</v>
      </c>
      <c r="BP327" s="84"/>
      <c r="BQ327" s="82"/>
      <c r="BR327" s="84"/>
      <c r="BS327" s="82"/>
      <c r="BT327" s="82"/>
      <c r="BU327" s="82"/>
      <c r="BV327" s="82"/>
    </row>
    <row r="328" spans="1:74" x14ac:dyDescent="0.25">
      <c r="A328" s="16">
        <v>326</v>
      </c>
      <c r="B328" s="16">
        <v>1</v>
      </c>
      <c r="C328" s="31" t="s">
        <v>778</v>
      </c>
      <c r="D328" s="40">
        <f>февраль!D328-март!E328</f>
        <v>-104.59176423188408</v>
      </c>
      <c r="E328" s="40">
        <f t="shared" si="5"/>
        <v>0</v>
      </c>
      <c r="F328" s="36"/>
      <c r="G328" s="36"/>
      <c r="H328" s="36"/>
      <c r="I328" s="27"/>
      <c r="J328" s="36"/>
      <c r="K328" s="36"/>
      <c r="L328" s="36"/>
      <c r="M328" s="36"/>
      <c r="N328" s="36"/>
      <c r="O328" s="29"/>
      <c r="P328" s="36"/>
      <c r="Q328" s="29"/>
      <c r="R328" s="36"/>
      <c r="S328" s="36"/>
      <c r="T328" s="36"/>
      <c r="U328" s="36"/>
      <c r="V328" s="36"/>
      <c r="W328" s="36"/>
      <c r="X328" s="36"/>
      <c r="Y328" s="29"/>
      <c r="Z328" s="36"/>
      <c r="AA328" s="66"/>
      <c r="AB328" s="36"/>
      <c r="AC328" s="36"/>
      <c r="AD328" s="36"/>
      <c r="AE328" s="36"/>
      <c r="AF328" s="36"/>
      <c r="AG328" s="36"/>
      <c r="AH328" s="29"/>
      <c r="AI328" s="36"/>
      <c r="AJ328" s="29"/>
      <c r="AK328" s="36"/>
      <c r="AL328" s="36"/>
      <c r="AM328" s="36"/>
      <c r="AN328" s="29"/>
      <c r="AO328" s="36"/>
      <c r="AP328" s="29"/>
      <c r="AQ328" s="36"/>
      <c r="AR328" s="29"/>
      <c r="AS328" s="36"/>
      <c r="AT328" s="36"/>
      <c r="AU328" s="36"/>
      <c r="AV328" s="29"/>
      <c r="AW328" s="36"/>
      <c r="AX328" s="36"/>
      <c r="AY328" s="36"/>
      <c r="AZ328" s="29"/>
      <c r="BA328" s="36"/>
      <c r="BB328" s="36"/>
      <c r="BC328" s="36"/>
      <c r="BD328" s="36"/>
      <c r="BE328" s="36"/>
      <c r="BF328" s="36"/>
      <c r="BG328" s="36"/>
      <c r="BH328" s="36"/>
      <c r="BI328" s="36"/>
      <c r="BJ328" s="29"/>
      <c r="BK328" s="36"/>
      <c r="BL328" s="29"/>
      <c r="BM328" s="36"/>
      <c r="BN328" s="36"/>
      <c r="BO328" s="36"/>
      <c r="BP328" s="29"/>
      <c r="BQ328" s="36"/>
      <c r="BR328" s="29"/>
      <c r="BS328" s="36"/>
      <c r="BT328" s="36"/>
      <c r="BU328" s="36"/>
      <c r="BV328" s="36"/>
    </row>
    <row r="329" spans="1:74" x14ac:dyDescent="0.25">
      <c r="A329" s="16">
        <v>327</v>
      </c>
      <c r="B329" s="16">
        <v>2</v>
      </c>
      <c r="C329" s="31" t="s">
        <v>779</v>
      </c>
      <c r="D329" s="40">
        <f>февраль!D329-март!E329</f>
        <v>341.17180091787435</v>
      </c>
      <c r="E329" s="40">
        <f t="shared" si="5"/>
        <v>0</v>
      </c>
      <c r="F329" s="36"/>
      <c r="G329" s="36"/>
      <c r="H329" s="36"/>
      <c r="I329" s="27"/>
      <c r="J329" s="36"/>
      <c r="K329" s="36"/>
      <c r="L329" s="36"/>
      <c r="M329" s="36"/>
      <c r="N329" s="36"/>
      <c r="O329" s="29"/>
      <c r="P329" s="36"/>
      <c r="Q329" s="29"/>
      <c r="R329" s="36"/>
      <c r="S329" s="36"/>
      <c r="T329" s="36"/>
      <c r="U329" s="36"/>
      <c r="V329" s="36"/>
      <c r="W329" s="36"/>
      <c r="X329" s="36"/>
      <c r="Y329" s="29"/>
      <c r="Z329" s="36"/>
      <c r="AA329" s="66"/>
      <c r="AB329" s="36"/>
      <c r="AC329" s="36"/>
      <c r="AD329" s="36"/>
      <c r="AE329" s="36"/>
      <c r="AF329" s="36"/>
      <c r="AG329" s="36"/>
      <c r="AH329" s="29"/>
      <c r="AI329" s="36"/>
      <c r="AJ329" s="29"/>
      <c r="AK329" s="36"/>
      <c r="AL329" s="36"/>
      <c r="AM329" s="36"/>
      <c r="AN329" s="29"/>
      <c r="AO329" s="36"/>
      <c r="AP329" s="29"/>
      <c r="AQ329" s="36"/>
      <c r="AR329" s="29"/>
      <c r="AS329" s="36"/>
      <c r="AT329" s="36"/>
      <c r="AU329" s="36"/>
      <c r="AV329" s="29"/>
      <c r="AW329" s="36"/>
      <c r="AX329" s="36"/>
      <c r="AY329" s="36"/>
      <c r="AZ329" s="29"/>
      <c r="BA329" s="36"/>
      <c r="BB329" s="36"/>
      <c r="BC329" s="36"/>
      <c r="BD329" s="36"/>
      <c r="BE329" s="36"/>
      <c r="BF329" s="36"/>
      <c r="BG329" s="36"/>
      <c r="BH329" s="36"/>
      <c r="BI329" s="36"/>
      <c r="BJ329" s="29"/>
      <c r="BK329" s="36"/>
      <c r="BL329" s="29"/>
      <c r="BM329" s="36"/>
      <c r="BN329" s="36"/>
      <c r="BO329" s="36"/>
      <c r="BP329" s="29"/>
      <c r="BQ329" s="36"/>
      <c r="BR329" s="29"/>
      <c r="BS329" s="36"/>
      <c r="BT329" s="36"/>
      <c r="BU329" s="36"/>
      <c r="BV329" s="36"/>
    </row>
    <row r="330" spans="1:74" x14ac:dyDescent="0.25">
      <c r="A330" s="16">
        <v>328</v>
      </c>
      <c r="B330" s="16">
        <v>2</v>
      </c>
      <c r="C330" s="31" t="s">
        <v>780</v>
      </c>
      <c r="D330" s="40">
        <f>февраль!D330-март!E330</f>
        <v>465.65887182608697</v>
      </c>
      <c r="E330" s="40">
        <f t="shared" si="5"/>
        <v>0</v>
      </c>
      <c r="F330" s="36"/>
      <c r="G330" s="36"/>
      <c r="H330" s="36"/>
      <c r="I330" s="27"/>
      <c r="J330" s="36"/>
      <c r="K330" s="36"/>
      <c r="L330" s="36"/>
      <c r="M330" s="36"/>
      <c r="N330" s="36"/>
      <c r="O330" s="29"/>
      <c r="P330" s="36"/>
      <c r="Q330" s="29"/>
      <c r="R330" s="36"/>
      <c r="S330" s="36"/>
      <c r="T330" s="36"/>
      <c r="U330" s="36"/>
      <c r="V330" s="36"/>
      <c r="W330" s="36"/>
      <c r="X330" s="36"/>
      <c r="Y330" s="29"/>
      <c r="Z330" s="36"/>
      <c r="AA330" s="66"/>
      <c r="AB330" s="36"/>
      <c r="AC330" s="36"/>
      <c r="AD330" s="36"/>
      <c r="AE330" s="36"/>
      <c r="AF330" s="36"/>
      <c r="AG330" s="36"/>
      <c r="AH330" s="29"/>
      <c r="AI330" s="36"/>
      <c r="AJ330" s="29"/>
      <c r="AK330" s="36"/>
      <c r="AL330" s="36"/>
      <c r="AM330" s="36"/>
      <c r="AN330" s="29"/>
      <c r="AO330" s="36"/>
      <c r="AP330" s="29"/>
      <c r="AQ330" s="36"/>
      <c r="AR330" s="29"/>
      <c r="AS330" s="36"/>
      <c r="AT330" s="36"/>
      <c r="AU330" s="36"/>
      <c r="AV330" s="29"/>
      <c r="AW330" s="36"/>
      <c r="AX330" s="36"/>
      <c r="AY330" s="36"/>
      <c r="AZ330" s="29"/>
      <c r="BA330" s="36"/>
      <c r="BB330" s="36"/>
      <c r="BC330" s="36"/>
      <c r="BD330" s="36"/>
      <c r="BE330" s="36"/>
      <c r="BF330" s="36"/>
      <c r="BG330" s="36"/>
      <c r="BH330" s="36"/>
      <c r="BI330" s="36"/>
      <c r="BJ330" s="29"/>
      <c r="BK330" s="36"/>
      <c r="BL330" s="29"/>
      <c r="BM330" s="36"/>
      <c r="BN330" s="36"/>
      <c r="BO330" s="36"/>
      <c r="BP330" s="29"/>
      <c r="BQ330" s="36"/>
      <c r="BR330" s="29"/>
      <c r="BS330" s="36"/>
      <c r="BT330" s="36"/>
      <c r="BU330" s="36"/>
      <c r="BV330" s="36"/>
    </row>
    <row r="331" spans="1:74" s="96" customFormat="1" x14ac:dyDescent="0.25">
      <c r="A331" s="89">
        <v>329</v>
      </c>
      <c r="B331" s="89">
        <v>2</v>
      </c>
      <c r="C331" s="90" t="s">
        <v>781</v>
      </c>
      <c r="D331" s="40">
        <f>февраль!D331-март!E331</f>
        <v>-270.83173671497593</v>
      </c>
      <c r="E331" s="91">
        <f t="shared" si="5"/>
        <v>3.3889999999999998</v>
      </c>
      <c r="F331" s="92"/>
      <c r="G331" s="92"/>
      <c r="H331" s="92"/>
      <c r="I331" s="93"/>
      <c r="J331" s="92"/>
      <c r="K331" s="92"/>
      <c r="L331" s="92"/>
      <c r="M331" s="92"/>
      <c r="N331" s="92"/>
      <c r="O331" s="94"/>
      <c r="P331" s="92"/>
      <c r="Q331" s="94"/>
      <c r="R331" s="92"/>
      <c r="S331" s="92"/>
      <c r="T331" s="92"/>
      <c r="U331" s="92"/>
      <c r="V331" s="92"/>
      <c r="W331" s="92"/>
      <c r="X331" s="92"/>
      <c r="Y331" s="94"/>
      <c r="Z331" s="92"/>
      <c r="AA331" s="95"/>
      <c r="AB331" s="92"/>
      <c r="AC331" s="92"/>
      <c r="AD331" s="92"/>
      <c r="AE331" s="92"/>
      <c r="AF331" s="92"/>
      <c r="AG331" s="92"/>
      <c r="AH331" s="94"/>
      <c r="AI331" s="92"/>
      <c r="AJ331" s="94"/>
      <c r="AK331" s="92"/>
      <c r="AL331" s="92"/>
      <c r="AM331" s="92"/>
      <c r="AN331" s="94"/>
      <c r="AO331" s="92"/>
      <c r="AP331" s="94"/>
      <c r="AQ331" s="92"/>
      <c r="AR331" s="94"/>
      <c r="AS331" s="92"/>
      <c r="AT331" s="92"/>
      <c r="AU331" s="92"/>
      <c r="AV331" s="94"/>
      <c r="AW331" s="92"/>
      <c r="AX331" s="92"/>
      <c r="AY331" s="92"/>
      <c r="AZ331" s="94"/>
      <c r="BA331" s="92"/>
      <c r="BB331" s="92"/>
      <c r="BC331" s="92"/>
      <c r="BD331" s="92"/>
      <c r="BE331" s="92"/>
      <c r="BF331" s="92"/>
      <c r="BG331" s="92"/>
      <c r="BH331" s="92"/>
      <c r="BI331" s="92"/>
      <c r="BJ331" s="94"/>
      <c r="BK331" s="92"/>
      <c r="BL331" s="94"/>
      <c r="BM331" s="92"/>
      <c r="BN331" s="92">
        <v>0.02</v>
      </c>
      <c r="BO331" s="92">
        <v>3.3889999999999998</v>
      </c>
      <c r="BP331" s="94"/>
      <c r="BQ331" s="92"/>
      <c r="BR331" s="94"/>
      <c r="BS331" s="92"/>
      <c r="BT331" s="92"/>
      <c r="BU331" s="92"/>
      <c r="BV331" s="92"/>
    </row>
    <row r="332" spans="1:74" x14ac:dyDescent="0.25">
      <c r="A332" s="16">
        <v>330</v>
      </c>
      <c r="B332" s="16">
        <v>2</v>
      </c>
      <c r="C332" s="31" t="s">
        <v>782</v>
      </c>
      <c r="D332" s="40">
        <f>февраль!D332-март!E332</f>
        <v>244.74952339323673</v>
      </c>
      <c r="E332" s="40">
        <f t="shared" si="5"/>
        <v>0</v>
      </c>
      <c r="F332" s="36"/>
      <c r="G332" s="36"/>
      <c r="H332" s="36"/>
      <c r="I332" s="27"/>
      <c r="J332" s="36"/>
      <c r="K332" s="36"/>
      <c r="L332" s="36"/>
      <c r="M332" s="36"/>
      <c r="N332" s="36"/>
      <c r="O332" s="29"/>
      <c r="P332" s="36"/>
      <c r="Q332" s="29"/>
      <c r="R332" s="36"/>
      <c r="S332" s="36"/>
      <c r="T332" s="36"/>
      <c r="U332" s="36"/>
      <c r="V332" s="36"/>
      <c r="W332" s="36"/>
      <c r="X332" s="36"/>
      <c r="Y332" s="29"/>
      <c r="Z332" s="36"/>
      <c r="AA332" s="66"/>
      <c r="AB332" s="36"/>
      <c r="AC332" s="36"/>
      <c r="AD332" s="36"/>
      <c r="AE332" s="36"/>
      <c r="AF332" s="36"/>
      <c r="AG332" s="36"/>
      <c r="AH332" s="29"/>
      <c r="AI332" s="36"/>
      <c r="AJ332" s="29"/>
      <c r="AK332" s="36"/>
      <c r="AL332" s="36"/>
      <c r="AM332" s="36"/>
      <c r="AN332" s="29"/>
      <c r="AO332" s="36"/>
      <c r="AP332" s="29"/>
      <c r="AQ332" s="36"/>
      <c r="AR332" s="29"/>
      <c r="AS332" s="36"/>
      <c r="AT332" s="36"/>
      <c r="AU332" s="36"/>
      <c r="AV332" s="29"/>
      <c r="AW332" s="36"/>
      <c r="AX332" s="36"/>
      <c r="AY332" s="36"/>
      <c r="AZ332" s="29"/>
      <c r="BA332" s="36"/>
      <c r="BB332" s="36"/>
      <c r="BC332" s="36"/>
      <c r="BD332" s="36"/>
      <c r="BE332" s="36"/>
      <c r="BF332" s="36"/>
      <c r="BG332" s="36"/>
      <c r="BH332" s="36"/>
      <c r="BI332" s="36"/>
      <c r="BJ332" s="29"/>
      <c r="BK332" s="36"/>
      <c r="BL332" s="29"/>
      <c r="BM332" s="36"/>
      <c r="BN332" s="36"/>
      <c r="BO332" s="36"/>
      <c r="BP332" s="29"/>
      <c r="BQ332" s="36"/>
      <c r="BR332" s="29"/>
      <c r="BS332" s="36"/>
      <c r="BT332" s="36"/>
      <c r="BU332" s="36"/>
      <c r="BV332" s="36"/>
    </row>
    <row r="333" spans="1:74" s="86" customFormat="1" x14ac:dyDescent="0.25">
      <c r="A333" s="79">
        <v>331</v>
      </c>
      <c r="B333" s="79">
        <v>2</v>
      </c>
      <c r="C333" s="80" t="s">
        <v>783</v>
      </c>
      <c r="D333" s="40">
        <f>февраль!D333-март!E333</f>
        <v>1552.3089730724639</v>
      </c>
      <c r="E333" s="81">
        <f t="shared" si="5"/>
        <v>1.45</v>
      </c>
      <c r="F333" s="82"/>
      <c r="G333" s="82"/>
      <c r="H333" s="82"/>
      <c r="I333" s="83"/>
      <c r="J333" s="82"/>
      <c r="K333" s="82"/>
      <c r="L333" s="82"/>
      <c r="M333" s="82"/>
      <c r="N333" s="82"/>
      <c r="O333" s="84"/>
      <c r="P333" s="82"/>
      <c r="Q333" s="84"/>
      <c r="R333" s="82"/>
      <c r="S333" s="82"/>
      <c r="T333" s="82"/>
      <c r="U333" s="82"/>
      <c r="V333" s="82"/>
      <c r="W333" s="82"/>
      <c r="X333" s="82"/>
      <c r="Y333" s="84"/>
      <c r="Z333" s="82"/>
      <c r="AA333" s="85"/>
      <c r="AB333" s="82"/>
      <c r="AC333" s="82"/>
      <c r="AD333" s="82"/>
      <c r="AE333" s="82"/>
      <c r="AF333" s="82"/>
      <c r="AG333" s="82"/>
      <c r="AH333" s="84"/>
      <c r="AI333" s="82"/>
      <c r="AJ333" s="84"/>
      <c r="AK333" s="82"/>
      <c r="AL333" s="82"/>
      <c r="AM333" s="82"/>
      <c r="AN333" s="84"/>
      <c r="AO333" s="82"/>
      <c r="AP333" s="84"/>
      <c r="AQ333" s="82"/>
      <c r="AR333" s="84"/>
      <c r="AS333" s="82"/>
      <c r="AT333" s="82"/>
      <c r="AU333" s="82"/>
      <c r="AV333" s="84"/>
      <c r="AW333" s="82"/>
      <c r="AX333" s="82"/>
      <c r="AY333" s="82"/>
      <c r="AZ333" s="84"/>
      <c r="BA333" s="82"/>
      <c r="BB333" s="82"/>
      <c r="BC333" s="82"/>
      <c r="BD333" s="82"/>
      <c r="BE333" s="82"/>
      <c r="BF333" s="82"/>
      <c r="BG333" s="82"/>
      <c r="BH333" s="82"/>
      <c r="BI333" s="82"/>
      <c r="BJ333" s="84"/>
      <c r="BK333" s="82"/>
      <c r="BL333" s="84">
        <v>3</v>
      </c>
      <c r="BM333" s="82">
        <v>1.45</v>
      </c>
      <c r="BN333" s="82"/>
      <c r="BO333" s="82"/>
      <c r="BP333" s="84"/>
      <c r="BQ333" s="82"/>
      <c r="BR333" s="84"/>
      <c r="BS333" s="82"/>
      <c r="BT333" s="82"/>
      <c r="BU333" s="82"/>
      <c r="BV333" s="82"/>
    </row>
    <row r="334" spans="1:74" x14ac:dyDescent="0.25">
      <c r="A334" s="16">
        <v>332</v>
      </c>
      <c r="B334" s="16">
        <v>2</v>
      </c>
      <c r="C334" s="31" t="s">
        <v>923</v>
      </c>
      <c r="D334" s="40">
        <f>февраль!D334-март!E334</f>
        <v>-13.191087342995203</v>
      </c>
      <c r="E334" s="40">
        <f t="shared" si="5"/>
        <v>0</v>
      </c>
      <c r="F334" s="36"/>
      <c r="G334" s="36"/>
      <c r="H334" s="36"/>
      <c r="I334" s="27"/>
      <c r="J334" s="36"/>
      <c r="K334" s="36"/>
      <c r="L334" s="36"/>
      <c r="M334" s="36"/>
      <c r="N334" s="36"/>
      <c r="O334" s="29"/>
      <c r="P334" s="36"/>
      <c r="Q334" s="29"/>
      <c r="R334" s="36"/>
      <c r="S334" s="36"/>
      <c r="T334" s="36"/>
      <c r="U334" s="36"/>
      <c r="V334" s="36"/>
      <c r="W334" s="36"/>
      <c r="X334" s="36"/>
      <c r="Y334" s="29"/>
      <c r="Z334" s="36"/>
      <c r="AA334" s="66"/>
      <c r="AB334" s="36"/>
      <c r="AC334" s="36"/>
      <c r="AD334" s="36"/>
      <c r="AE334" s="36"/>
      <c r="AF334" s="36"/>
      <c r="AG334" s="36"/>
      <c r="AH334" s="29"/>
      <c r="AI334" s="36"/>
      <c r="AJ334" s="29"/>
      <c r="AK334" s="36"/>
      <c r="AL334" s="36"/>
      <c r="AM334" s="36"/>
      <c r="AN334" s="29"/>
      <c r="AO334" s="36"/>
      <c r="AP334" s="29"/>
      <c r="AQ334" s="36"/>
      <c r="AR334" s="29"/>
      <c r="AS334" s="36"/>
      <c r="AT334" s="36"/>
      <c r="AU334" s="36"/>
      <c r="AV334" s="29"/>
      <c r="AW334" s="36"/>
      <c r="AX334" s="36"/>
      <c r="AY334" s="36"/>
      <c r="AZ334" s="29"/>
      <c r="BA334" s="36"/>
      <c r="BB334" s="36"/>
      <c r="BC334" s="36"/>
      <c r="BD334" s="36"/>
      <c r="BE334" s="36"/>
      <c r="BF334" s="36"/>
      <c r="BG334" s="36"/>
      <c r="BH334" s="36"/>
      <c r="BI334" s="36"/>
      <c r="BJ334" s="29"/>
      <c r="BK334" s="36"/>
      <c r="BL334" s="29"/>
      <c r="BM334" s="36"/>
      <c r="BN334" s="36"/>
      <c r="BO334" s="36"/>
      <c r="BP334" s="29"/>
      <c r="BQ334" s="36"/>
      <c r="BR334" s="29"/>
      <c r="BS334" s="36"/>
      <c r="BT334" s="36"/>
      <c r="BU334" s="36"/>
      <c r="BV334" s="36"/>
    </row>
    <row r="335" spans="1:74" x14ac:dyDescent="0.25">
      <c r="A335" s="16">
        <v>333</v>
      </c>
      <c r="B335" s="16">
        <v>2</v>
      </c>
      <c r="C335" s="31" t="s">
        <v>785</v>
      </c>
      <c r="D335" s="40">
        <f>февраль!D335-март!E335</f>
        <v>333.59248772946859</v>
      </c>
      <c r="E335" s="40">
        <f t="shared" si="5"/>
        <v>0</v>
      </c>
      <c r="F335" s="36"/>
      <c r="G335" s="36"/>
      <c r="H335" s="36"/>
      <c r="I335" s="27"/>
      <c r="J335" s="36"/>
      <c r="K335" s="36"/>
      <c r="L335" s="36"/>
      <c r="M335" s="36"/>
      <c r="N335" s="36"/>
      <c r="O335" s="29"/>
      <c r="P335" s="36"/>
      <c r="Q335" s="29"/>
      <c r="R335" s="36"/>
      <c r="S335" s="36"/>
      <c r="T335" s="36"/>
      <c r="U335" s="36"/>
      <c r="V335" s="36"/>
      <c r="W335" s="36"/>
      <c r="X335" s="36"/>
      <c r="Y335" s="29"/>
      <c r="Z335" s="36"/>
      <c r="AA335" s="66"/>
      <c r="AB335" s="36"/>
      <c r="AC335" s="36"/>
      <c r="AD335" s="36"/>
      <c r="AE335" s="36"/>
      <c r="AF335" s="36"/>
      <c r="AG335" s="36"/>
      <c r="AH335" s="29"/>
      <c r="AI335" s="36"/>
      <c r="AJ335" s="29"/>
      <c r="AK335" s="36"/>
      <c r="AL335" s="36"/>
      <c r="AM335" s="36"/>
      <c r="AN335" s="29"/>
      <c r="AO335" s="36"/>
      <c r="AP335" s="29"/>
      <c r="AQ335" s="36"/>
      <c r="AR335" s="29"/>
      <c r="AS335" s="36"/>
      <c r="AT335" s="36"/>
      <c r="AU335" s="36"/>
      <c r="AV335" s="29"/>
      <c r="AW335" s="36"/>
      <c r="AX335" s="36"/>
      <c r="AY335" s="36"/>
      <c r="AZ335" s="29"/>
      <c r="BA335" s="36"/>
      <c r="BB335" s="36"/>
      <c r="BC335" s="36"/>
      <c r="BD335" s="36"/>
      <c r="BE335" s="36"/>
      <c r="BF335" s="36"/>
      <c r="BG335" s="36"/>
      <c r="BH335" s="36"/>
      <c r="BI335" s="36"/>
      <c r="BJ335" s="29"/>
      <c r="BK335" s="36"/>
      <c r="BL335" s="29"/>
      <c r="BM335" s="36"/>
      <c r="BN335" s="36"/>
      <c r="BO335" s="36"/>
      <c r="BP335" s="29"/>
      <c r="BQ335" s="36"/>
      <c r="BR335" s="29"/>
      <c r="BS335" s="36"/>
      <c r="BT335" s="36"/>
      <c r="BU335" s="36"/>
      <c r="BV335" s="36"/>
    </row>
    <row r="336" spans="1:74" x14ac:dyDescent="0.25">
      <c r="A336" s="16">
        <v>334</v>
      </c>
      <c r="B336" s="16">
        <v>2</v>
      </c>
      <c r="C336" s="31" t="s">
        <v>938</v>
      </c>
      <c r="D336" s="40">
        <f>февраль!D336-март!E336</f>
        <v>-808.03683555555563</v>
      </c>
      <c r="E336" s="40">
        <f t="shared" si="5"/>
        <v>0</v>
      </c>
      <c r="F336" s="36"/>
      <c r="G336" s="36"/>
      <c r="H336" s="36"/>
      <c r="I336" s="27"/>
      <c r="J336" s="36"/>
      <c r="K336" s="36"/>
      <c r="L336" s="36"/>
      <c r="M336" s="36"/>
      <c r="N336" s="36"/>
      <c r="O336" s="29"/>
      <c r="P336" s="36"/>
      <c r="Q336" s="29"/>
      <c r="R336" s="36"/>
      <c r="S336" s="36"/>
      <c r="T336" s="36"/>
      <c r="U336" s="36"/>
      <c r="V336" s="36"/>
      <c r="W336" s="36"/>
      <c r="X336" s="36"/>
      <c r="Y336" s="29"/>
      <c r="Z336" s="36"/>
      <c r="AA336" s="66"/>
      <c r="AB336" s="36"/>
      <c r="AC336" s="36"/>
      <c r="AD336" s="36"/>
      <c r="AE336" s="36"/>
      <c r="AF336" s="36"/>
      <c r="AG336" s="36"/>
      <c r="AH336" s="29"/>
      <c r="AI336" s="36"/>
      <c r="AJ336" s="29"/>
      <c r="AK336" s="36"/>
      <c r="AL336" s="36"/>
      <c r="AM336" s="36"/>
      <c r="AN336" s="29"/>
      <c r="AO336" s="36"/>
      <c r="AP336" s="29"/>
      <c r="AQ336" s="36"/>
      <c r="AR336" s="29"/>
      <c r="AS336" s="36"/>
      <c r="AT336" s="36"/>
      <c r="AU336" s="36"/>
      <c r="AV336" s="29"/>
      <c r="AW336" s="36"/>
      <c r="AX336" s="36"/>
      <c r="AY336" s="36"/>
      <c r="AZ336" s="29"/>
      <c r="BA336" s="36"/>
      <c r="BB336" s="36"/>
      <c r="BC336" s="36"/>
      <c r="BD336" s="36"/>
      <c r="BE336" s="36"/>
      <c r="BF336" s="36"/>
      <c r="BG336" s="36"/>
      <c r="BH336" s="36"/>
      <c r="BI336" s="36"/>
      <c r="BJ336" s="29"/>
      <c r="BK336" s="36"/>
      <c r="BL336" s="29"/>
      <c r="BM336" s="36"/>
      <c r="BN336" s="36"/>
      <c r="BO336" s="36"/>
      <c r="BP336" s="29"/>
      <c r="BQ336" s="36"/>
      <c r="BR336" s="29"/>
      <c r="BS336" s="36"/>
      <c r="BT336" s="36"/>
      <c r="BU336" s="36"/>
      <c r="BV336" s="36"/>
    </row>
    <row r="337" spans="1:74" x14ac:dyDescent="0.25">
      <c r="A337" s="16">
        <v>335</v>
      </c>
      <c r="B337" s="16">
        <v>2</v>
      </c>
      <c r="C337" s="31" t="s">
        <v>786</v>
      </c>
      <c r="D337" s="40">
        <f>февраль!D337-март!E337</f>
        <v>-24.083294531400995</v>
      </c>
      <c r="E337" s="40">
        <f t="shared" si="5"/>
        <v>0</v>
      </c>
      <c r="F337" s="36"/>
      <c r="G337" s="36"/>
      <c r="H337" s="36"/>
      <c r="I337" s="27"/>
      <c r="J337" s="36"/>
      <c r="K337" s="36"/>
      <c r="L337" s="36"/>
      <c r="M337" s="36"/>
      <c r="N337" s="36"/>
      <c r="O337" s="29"/>
      <c r="P337" s="36"/>
      <c r="Q337" s="29"/>
      <c r="R337" s="36"/>
      <c r="S337" s="36"/>
      <c r="T337" s="36"/>
      <c r="U337" s="36"/>
      <c r="V337" s="36"/>
      <c r="W337" s="36"/>
      <c r="X337" s="36"/>
      <c r="Y337" s="29"/>
      <c r="Z337" s="36"/>
      <c r="AA337" s="66"/>
      <c r="AB337" s="36"/>
      <c r="AC337" s="36"/>
      <c r="AD337" s="36"/>
      <c r="AE337" s="36"/>
      <c r="AF337" s="36"/>
      <c r="AG337" s="36"/>
      <c r="AH337" s="29"/>
      <c r="AI337" s="36"/>
      <c r="AJ337" s="29"/>
      <c r="AK337" s="36"/>
      <c r="AL337" s="36"/>
      <c r="AM337" s="36"/>
      <c r="AN337" s="29"/>
      <c r="AO337" s="36"/>
      <c r="AP337" s="29"/>
      <c r="AQ337" s="36"/>
      <c r="AR337" s="29"/>
      <c r="AS337" s="36"/>
      <c r="AT337" s="36"/>
      <c r="AU337" s="36"/>
      <c r="AV337" s="29"/>
      <c r="AW337" s="36"/>
      <c r="AX337" s="36"/>
      <c r="AY337" s="36"/>
      <c r="AZ337" s="29"/>
      <c r="BA337" s="36"/>
      <c r="BB337" s="36"/>
      <c r="BC337" s="36"/>
      <c r="BD337" s="36"/>
      <c r="BE337" s="36"/>
      <c r="BF337" s="36"/>
      <c r="BG337" s="36"/>
      <c r="BH337" s="36"/>
      <c r="BI337" s="36"/>
      <c r="BJ337" s="29"/>
      <c r="BK337" s="36"/>
      <c r="BL337" s="29"/>
      <c r="BM337" s="36"/>
      <c r="BN337" s="36"/>
      <c r="BO337" s="36"/>
      <c r="BP337" s="29"/>
      <c r="BQ337" s="36"/>
      <c r="BR337" s="29"/>
      <c r="BS337" s="36"/>
      <c r="BT337" s="36"/>
      <c r="BU337" s="36"/>
      <c r="BV337" s="36"/>
    </row>
    <row r="338" spans="1:74" x14ac:dyDescent="0.25">
      <c r="A338" s="16">
        <v>336</v>
      </c>
      <c r="B338" s="16">
        <v>2</v>
      </c>
      <c r="C338" s="31" t="s">
        <v>787</v>
      </c>
      <c r="D338" s="40">
        <f>февраль!D338-март!E338</f>
        <v>43.571221613526568</v>
      </c>
      <c r="E338" s="40">
        <f t="shared" si="5"/>
        <v>0</v>
      </c>
      <c r="F338" s="36"/>
      <c r="G338" s="36"/>
      <c r="H338" s="36"/>
      <c r="I338" s="27"/>
      <c r="J338" s="36"/>
      <c r="K338" s="36"/>
      <c r="L338" s="36"/>
      <c r="M338" s="36"/>
      <c r="N338" s="36"/>
      <c r="O338" s="29"/>
      <c r="P338" s="36"/>
      <c r="Q338" s="29"/>
      <c r="R338" s="36"/>
      <c r="S338" s="36"/>
      <c r="T338" s="36"/>
      <c r="U338" s="36"/>
      <c r="V338" s="36"/>
      <c r="W338" s="36"/>
      <c r="X338" s="36"/>
      <c r="Y338" s="29"/>
      <c r="Z338" s="36"/>
      <c r="AA338" s="66"/>
      <c r="AB338" s="36"/>
      <c r="AC338" s="36"/>
      <c r="AD338" s="36"/>
      <c r="AE338" s="36"/>
      <c r="AF338" s="36"/>
      <c r="AG338" s="36"/>
      <c r="AH338" s="29"/>
      <c r="AI338" s="36"/>
      <c r="AJ338" s="29"/>
      <c r="AK338" s="36"/>
      <c r="AL338" s="36"/>
      <c r="AM338" s="36"/>
      <c r="AN338" s="29"/>
      <c r="AO338" s="36"/>
      <c r="AP338" s="29"/>
      <c r="AQ338" s="36"/>
      <c r="AR338" s="29"/>
      <c r="AS338" s="36"/>
      <c r="AT338" s="36"/>
      <c r="AU338" s="36"/>
      <c r="AV338" s="29"/>
      <c r="AW338" s="36"/>
      <c r="AX338" s="36"/>
      <c r="AY338" s="36"/>
      <c r="AZ338" s="29"/>
      <c r="BA338" s="36"/>
      <c r="BB338" s="36"/>
      <c r="BC338" s="36"/>
      <c r="BD338" s="36"/>
      <c r="BE338" s="36"/>
      <c r="BF338" s="36"/>
      <c r="BG338" s="36"/>
      <c r="BH338" s="36"/>
      <c r="BI338" s="36"/>
      <c r="BJ338" s="29"/>
      <c r="BK338" s="36"/>
      <c r="BL338" s="29"/>
      <c r="BM338" s="36"/>
      <c r="BN338" s="36"/>
      <c r="BO338" s="36"/>
      <c r="BP338" s="29"/>
      <c r="BQ338" s="36"/>
      <c r="BR338" s="29"/>
      <c r="BS338" s="36"/>
      <c r="BT338" s="36"/>
      <c r="BU338" s="36"/>
      <c r="BV338" s="36"/>
    </row>
    <row r="339" spans="1:74" s="86" customFormat="1" x14ac:dyDescent="0.25">
      <c r="A339" s="79">
        <v>337</v>
      </c>
      <c r="B339" s="79">
        <v>1</v>
      </c>
      <c r="C339" s="80" t="s">
        <v>918</v>
      </c>
      <c r="D339" s="40">
        <f>февраль!D339-март!E339</f>
        <v>448.09599035748795</v>
      </c>
      <c r="E339" s="81">
        <f t="shared" si="5"/>
        <v>32.091999999999999</v>
      </c>
      <c r="F339" s="82"/>
      <c r="G339" s="82"/>
      <c r="H339" s="82"/>
      <c r="I339" s="83"/>
      <c r="J339" s="82"/>
      <c r="K339" s="82"/>
      <c r="L339" s="82"/>
      <c r="M339" s="82"/>
      <c r="N339" s="82"/>
      <c r="O339" s="84"/>
      <c r="P339" s="82"/>
      <c r="Q339" s="84"/>
      <c r="R339" s="82"/>
      <c r="S339" s="82"/>
      <c r="T339" s="82"/>
      <c r="U339" s="82"/>
      <c r="V339" s="82"/>
      <c r="W339" s="82"/>
      <c r="X339" s="82"/>
      <c r="Y339" s="84"/>
      <c r="Z339" s="82"/>
      <c r="AA339" s="85"/>
      <c r="AB339" s="82"/>
      <c r="AC339" s="82"/>
      <c r="AD339" s="82"/>
      <c r="AE339" s="82"/>
      <c r="AF339" s="82"/>
      <c r="AG339" s="82"/>
      <c r="AH339" s="84"/>
      <c r="AI339" s="82"/>
      <c r="AJ339" s="84"/>
      <c r="AK339" s="82"/>
      <c r="AL339" s="82"/>
      <c r="AM339" s="82"/>
      <c r="AN339" s="84"/>
      <c r="AO339" s="82"/>
      <c r="AP339" s="84"/>
      <c r="AQ339" s="82"/>
      <c r="AR339" s="84"/>
      <c r="AS339" s="82"/>
      <c r="AT339" s="82"/>
      <c r="AU339" s="82"/>
      <c r="AV339" s="84"/>
      <c r="AW339" s="82"/>
      <c r="AX339" s="82"/>
      <c r="AY339" s="82"/>
      <c r="AZ339" s="84"/>
      <c r="BA339" s="82"/>
      <c r="BB339" s="82"/>
      <c r="BC339" s="82"/>
      <c r="BD339" s="82">
        <v>6.0000000000000001E-3</v>
      </c>
      <c r="BE339" s="82">
        <v>6.2329999999999997</v>
      </c>
      <c r="BF339" s="82"/>
      <c r="BG339" s="82"/>
      <c r="BH339" s="82">
        <v>8.0000000000000002E-3</v>
      </c>
      <c r="BI339" s="82">
        <v>21.03</v>
      </c>
      <c r="BJ339" s="84"/>
      <c r="BK339" s="82"/>
      <c r="BL339" s="84">
        <v>10</v>
      </c>
      <c r="BM339" s="82">
        <v>4.8289999999999997</v>
      </c>
      <c r="BN339" s="82"/>
      <c r="BO339" s="82"/>
      <c r="BP339" s="84"/>
      <c r="BQ339" s="82"/>
      <c r="BR339" s="84"/>
      <c r="BS339" s="82"/>
      <c r="BT339" s="82"/>
      <c r="BU339" s="82"/>
      <c r="BV339" s="82"/>
    </row>
    <row r="340" spans="1:74" x14ac:dyDescent="0.25">
      <c r="A340" s="16">
        <v>338</v>
      </c>
      <c r="B340" s="16">
        <v>1</v>
      </c>
      <c r="C340" s="31" t="s">
        <v>788</v>
      </c>
      <c r="D340" s="40">
        <f>февраль!D340-март!E340</f>
        <v>81.544849951690793</v>
      </c>
      <c r="E340" s="40">
        <f t="shared" si="5"/>
        <v>0</v>
      </c>
      <c r="F340" s="36"/>
      <c r="G340" s="36"/>
      <c r="H340" s="36"/>
      <c r="I340" s="27"/>
      <c r="J340" s="36"/>
      <c r="K340" s="36"/>
      <c r="L340" s="36"/>
      <c r="M340" s="36"/>
      <c r="N340" s="36"/>
      <c r="O340" s="29"/>
      <c r="P340" s="36"/>
      <c r="Q340" s="29"/>
      <c r="R340" s="36"/>
      <c r="S340" s="36"/>
      <c r="T340" s="36"/>
      <c r="U340" s="36"/>
      <c r="V340" s="36"/>
      <c r="W340" s="36"/>
      <c r="X340" s="36"/>
      <c r="Y340" s="29"/>
      <c r="Z340" s="36"/>
      <c r="AA340" s="66"/>
      <c r="AB340" s="36"/>
      <c r="AC340" s="36"/>
      <c r="AD340" s="36"/>
      <c r="AE340" s="36"/>
      <c r="AF340" s="36"/>
      <c r="AG340" s="36"/>
      <c r="AH340" s="29"/>
      <c r="AI340" s="36"/>
      <c r="AJ340" s="29"/>
      <c r="AK340" s="36"/>
      <c r="AL340" s="36"/>
      <c r="AM340" s="36"/>
      <c r="AN340" s="29"/>
      <c r="AO340" s="36"/>
      <c r="AP340" s="29"/>
      <c r="AQ340" s="36"/>
      <c r="AR340" s="29"/>
      <c r="AS340" s="36"/>
      <c r="AT340" s="36"/>
      <c r="AU340" s="36"/>
      <c r="AV340" s="29"/>
      <c r="AW340" s="36"/>
      <c r="AX340" s="36"/>
      <c r="AY340" s="36"/>
      <c r="AZ340" s="29"/>
      <c r="BA340" s="36"/>
      <c r="BB340" s="36"/>
      <c r="BC340" s="36"/>
      <c r="BD340" s="36"/>
      <c r="BE340" s="36"/>
      <c r="BF340" s="36"/>
      <c r="BG340" s="36"/>
      <c r="BH340" s="36"/>
      <c r="BI340" s="36"/>
      <c r="BJ340" s="29"/>
      <c r="BK340" s="36"/>
      <c r="BL340" s="29"/>
      <c r="BM340" s="36"/>
      <c r="BN340" s="36"/>
      <c r="BO340" s="36"/>
      <c r="BP340" s="29"/>
      <c r="BQ340" s="36"/>
      <c r="BR340" s="29"/>
      <c r="BS340" s="36"/>
      <c r="BT340" s="36"/>
      <c r="BU340" s="36"/>
      <c r="BV340" s="36"/>
    </row>
    <row r="341" spans="1:74" x14ac:dyDescent="0.25">
      <c r="A341" s="16">
        <v>339</v>
      </c>
      <c r="B341" s="16">
        <v>1</v>
      </c>
      <c r="C341" s="31" t="s">
        <v>789</v>
      </c>
      <c r="D341" s="40">
        <f>февраль!D341-март!E341</f>
        <v>-177.50113548792274</v>
      </c>
      <c r="E341" s="40">
        <f t="shared" si="5"/>
        <v>0</v>
      </c>
      <c r="F341" s="36"/>
      <c r="G341" s="36"/>
      <c r="H341" s="36"/>
      <c r="I341" s="27"/>
      <c r="J341" s="36"/>
      <c r="K341" s="36"/>
      <c r="L341" s="36"/>
      <c r="M341" s="36"/>
      <c r="N341" s="36"/>
      <c r="O341" s="29"/>
      <c r="P341" s="36"/>
      <c r="Q341" s="29"/>
      <c r="R341" s="36"/>
      <c r="S341" s="36"/>
      <c r="T341" s="36"/>
      <c r="U341" s="36"/>
      <c r="V341" s="36"/>
      <c r="W341" s="36"/>
      <c r="X341" s="36"/>
      <c r="Y341" s="29"/>
      <c r="Z341" s="36"/>
      <c r="AA341" s="66"/>
      <c r="AB341" s="36"/>
      <c r="AC341" s="36"/>
      <c r="AD341" s="36"/>
      <c r="AE341" s="36"/>
      <c r="AF341" s="36"/>
      <c r="AG341" s="36"/>
      <c r="AH341" s="29"/>
      <c r="AI341" s="36"/>
      <c r="AJ341" s="29"/>
      <c r="AK341" s="36"/>
      <c r="AL341" s="36"/>
      <c r="AM341" s="36"/>
      <c r="AN341" s="29"/>
      <c r="AO341" s="36"/>
      <c r="AP341" s="29"/>
      <c r="AQ341" s="36"/>
      <c r="AR341" s="29"/>
      <c r="AS341" s="36"/>
      <c r="AT341" s="36"/>
      <c r="AU341" s="36"/>
      <c r="AV341" s="29"/>
      <c r="AW341" s="36"/>
      <c r="AX341" s="36"/>
      <c r="AY341" s="36"/>
      <c r="AZ341" s="29"/>
      <c r="BA341" s="36"/>
      <c r="BB341" s="36"/>
      <c r="BC341" s="36"/>
      <c r="BD341" s="36"/>
      <c r="BE341" s="36"/>
      <c r="BF341" s="36"/>
      <c r="BG341" s="36"/>
      <c r="BH341" s="36"/>
      <c r="BI341" s="36"/>
      <c r="BJ341" s="29"/>
      <c r="BK341" s="36"/>
      <c r="BL341" s="29"/>
      <c r="BM341" s="36"/>
      <c r="BN341" s="36"/>
      <c r="BO341" s="36"/>
      <c r="BP341" s="29"/>
      <c r="BQ341" s="36"/>
      <c r="BR341" s="29"/>
      <c r="BS341" s="36"/>
      <c r="BT341" s="36"/>
      <c r="BU341" s="36"/>
      <c r="BV341" s="36"/>
    </row>
    <row r="342" spans="1:74" x14ac:dyDescent="0.25">
      <c r="A342" s="16">
        <v>340</v>
      </c>
      <c r="B342" s="16">
        <v>1</v>
      </c>
      <c r="C342" s="31" t="s">
        <v>790</v>
      </c>
      <c r="D342" s="40">
        <f>февраль!D342-март!E342</f>
        <v>109.66456078260869</v>
      </c>
      <c r="E342" s="40">
        <f t="shared" si="5"/>
        <v>0</v>
      </c>
      <c r="F342" s="36"/>
      <c r="G342" s="36"/>
      <c r="H342" s="36"/>
      <c r="I342" s="27"/>
      <c r="J342" s="36"/>
      <c r="K342" s="36"/>
      <c r="L342" s="36"/>
      <c r="M342" s="36"/>
      <c r="N342" s="36"/>
      <c r="O342" s="29"/>
      <c r="P342" s="36"/>
      <c r="Q342" s="29"/>
      <c r="R342" s="36"/>
      <c r="S342" s="36"/>
      <c r="T342" s="36"/>
      <c r="U342" s="36"/>
      <c r="V342" s="36"/>
      <c r="W342" s="36"/>
      <c r="X342" s="36"/>
      <c r="Y342" s="29"/>
      <c r="Z342" s="36"/>
      <c r="AA342" s="66"/>
      <c r="AB342" s="36"/>
      <c r="AC342" s="36"/>
      <c r="AD342" s="36"/>
      <c r="AE342" s="36"/>
      <c r="AF342" s="36"/>
      <c r="AG342" s="36"/>
      <c r="AH342" s="29"/>
      <c r="AI342" s="36"/>
      <c r="AJ342" s="29"/>
      <c r="AK342" s="36"/>
      <c r="AL342" s="36"/>
      <c r="AM342" s="36"/>
      <c r="AN342" s="29"/>
      <c r="AO342" s="36"/>
      <c r="AP342" s="29"/>
      <c r="AQ342" s="36"/>
      <c r="AR342" s="29"/>
      <c r="AS342" s="36"/>
      <c r="AT342" s="36"/>
      <c r="AU342" s="36"/>
      <c r="AV342" s="29"/>
      <c r="AW342" s="36"/>
      <c r="AX342" s="36"/>
      <c r="AY342" s="36"/>
      <c r="AZ342" s="29"/>
      <c r="BA342" s="36"/>
      <c r="BB342" s="36"/>
      <c r="BC342" s="36"/>
      <c r="BD342" s="36"/>
      <c r="BE342" s="36"/>
      <c r="BF342" s="36"/>
      <c r="BG342" s="36"/>
      <c r="BH342" s="36"/>
      <c r="BI342" s="36"/>
      <c r="BJ342" s="29"/>
      <c r="BK342" s="36"/>
      <c r="BL342" s="29"/>
      <c r="BM342" s="36"/>
      <c r="BN342" s="36"/>
      <c r="BO342" s="36"/>
      <c r="BP342" s="29"/>
      <c r="BQ342" s="36"/>
      <c r="BR342" s="29"/>
      <c r="BS342" s="36"/>
      <c r="BT342" s="36"/>
      <c r="BU342" s="36"/>
      <c r="BV342" s="36"/>
    </row>
    <row r="343" spans="1:74" x14ac:dyDescent="0.25">
      <c r="A343" s="16">
        <v>341</v>
      </c>
      <c r="B343" s="16">
        <v>1</v>
      </c>
      <c r="C343" s="31" t="s">
        <v>791</v>
      </c>
      <c r="D343" s="40">
        <f>февраль!D343-март!E343</f>
        <v>50.939239874396144</v>
      </c>
      <c r="E343" s="40">
        <f t="shared" si="5"/>
        <v>0</v>
      </c>
      <c r="F343" s="36"/>
      <c r="G343" s="36"/>
      <c r="H343" s="36"/>
      <c r="I343" s="27"/>
      <c r="J343" s="36"/>
      <c r="K343" s="36"/>
      <c r="L343" s="36"/>
      <c r="M343" s="36"/>
      <c r="N343" s="36"/>
      <c r="O343" s="29"/>
      <c r="P343" s="36"/>
      <c r="Q343" s="29"/>
      <c r="R343" s="36"/>
      <c r="S343" s="36"/>
      <c r="T343" s="36"/>
      <c r="U343" s="36"/>
      <c r="V343" s="36"/>
      <c r="W343" s="36"/>
      <c r="X343" s="36"/>
      <c r="Y343" s="29"/>
      <c r="Z343" s="36"/>
      <c r="AA343" s="66"/>
      <c r="AB343" s="36"/>
      <c r="AC343" s="36"/>
      <c r="AD343" s="36"/>
      <c r="AE343" s="36"/>
      <c r="AF343" s="36"/>
      <c r="AG343" s="36"/>
      <c r="AH343" s="29"/>
      <c r="AI343" s="36"/>
      <c r="AJ343" s="29"/>
      <c r="AK343" s="36"/>
      <c r="AL343" s="36"/>
      <c r="AM343" s="36"/>
      <c r="AN343" s="29"/>
      <c r="AO343" s="36"/>
      <c r="AP343" s="29"/>
      <c r="AQ343" s="36"/>
      <c r="AR343" s="29"/>
      <c r="AS343" s="36"/>
      <c r="AT343" s="36"/>
      <c r="AU343" s="36"/>
      <c r="AV343" s="29"/>
      <c r="AW343" s="36"/>
      <c r="AX343" s="36"/>
      <c r="AY343" s="36"/>
      <c r="AZ343" s="29"/>
      <c r="BA343" s="36"/>
      <c r="BB343" s="36"/>
      <c r="BC343" s="36"/>
      <c r="BD343" s="36"/>
      <c r="BE343" s="36"/>
      <c r="BF343" s="36"/>
      <c r="BG343" s="36"/>
      <c r="BH343" s="36"/>
      <c r="BI343" s="36"/>
      <c r="BJ343" s="29"/>
      <c r="BK343" s="36"/>
      <c r="BL343" s="29"/>
      <c r="BM343" s="36"/>
      <c r="BN343" s="36"/>
      <c r="BO343" s="36"/>
      <c r="BP343" s="29"/>
      <c r="BQ343" s="36"/>
      <c r="BR343" s="29"/>
      <c r="BS343" s="36"/>
      <c r="BT343" s="36"/>
      <c r="BU343" s="36"/>
      <c r="BV343" s="36"/>
    </row>
    <row r="344" spans="1:74" s="86" customFormat="1" x14ac:dyDescent="0.25">
      <c r="A344" s="79">
        <v>342</v>
      </c>
      <c r="B344" s="79">
        <v>1</v>
      </c>
      <c r="C344" s="80" t="s">
        <v>792</v>
      </c>
      <c r="D344" s="40">
        <f>февраль!D344-март!E344</f>
        <v>285.31383872463766</v>
      </c>
      <c r="E344" s="81">
        <f t="shared" si="5"/>
        <v>6.742</v>
      </c>
      <c r="F344" s="82"/>
      <c r="G344" s="82"/>
      <c r="H344" s="82"/>
      <c r="I344" s="83"/>
      <c r="J344" s="82"/>
      <c r="K344" s="82"/>
      <c r="L344" s="82"/>
      <c r="M344" s="82"/>
      <c r="N344" s="82"/>
      <c r="O344" s="84"/>
      <c r="P344" s="82"/>
      <c r="Q344" s="84"/>
      <c r="R344" s="82"/>
      <c r="S344" s="82"/>
      <c r="T344" s="82"/>
      <c r="U344" s="82"/>
      <c r="V344" s="82"/>
      <c r="W344" s="82"/>
      <c r="X344" s="82"/>
      <c r="Y344" s="84"/>
      <c r="Z344" s="82"/>
      <c r="AA344" s="85"/>
      <c r="AB344" s="82"/>
      <c r="AC344" s="82"/>
      <c r="AD344" s="82"/>
      <c r="AE344" s="82"/>
      <c r="AF344" s="82"/>
      <c r="AG344" s="82"/>
      <c r="AH344" s="84"/>
      <c r="AI344" s="82"/>
      <c r="AJ344" s="84"/>
      <c r="AK344" s="82"/>
      <c r="AL344" s="82"/>
      <c r="AM344" s="82"/>
      <c r="AN344" s="84"/>
      <c r="AO344" s="82"/>
      <c r="AP344" s="84"/>
      <c r="AQ344" s="82"/>
      <c r="AR344" s="84"/>
      <c r="AS344" s="82"/>
      <c r="AT344" s="82"/>
      <c r="AU344" s="82"/>
      <c r="AV344" s="84"/>
      <c r="AW344" s="82"/>
      <c r="AX344" s="82"/>
      <c r="AY344" s="82"/>
      <c r="AZ344" s="84"/>
      <c r="BA344" s="82"/>
      <c r="BB344" s="82"/>
      <c r="BC344" s="82"/>
      <c r="BD344" s="82"/>
      <c r="BE344" s="82"/>
      <c r="BF344" s="82">
        <v>4.0000000000000001E-3</v>
      </c>
      <c r="BG344" s="82">
        <v>4.327</v>
      </c>
      <c r="BH344" s="82"/>
      <c r="BI344" s="82"/>
      <c r="BJ344" s="84"/>
      <c r="BK344" s="82"/>
      <c r="BL344" s="84">
        <v>5</v>
      </c>
      <c r="BM344" s="82">
        <v>2.415</v>
      </c>
      <c r="BN344" s="82"/>
      <c r="BO344" s="82"/>
      <c r="BP344" s="84"/>
      <c r="BQ344" s="82"/>
      <c r="BR344" s="84"/>
      <c r="BS344" s="82"/>
      <c r="BT344" s="82"/>
      <c r="BU344" s="82"/>
      <c r="BV344" s="82"/>
    </row>
    <row r="345" spans="1:74" s="86" customFormat="1" x14ac:dyDescent="0.25">
      <c r="A345" s="79">
        <v>343</v>
      </c>
      <c r="B345" s="79">
        <v>2</v>
      </c>
      <c r="C345" s="80" t="s">
        <v>793</v>
      </c>
      <c r="D345" s="40">
        <f>февраль!D345-март!E345</f>
        <v>306.33744729468606</v>
      </c>
      <c r="E345" s="81">
        <f t="shared" si="5"/>
        <v>8.3179999999999996</v>
      </c>
      <c r="F345" s="82"/>
      <c r="G345" s="82"/>
      <c r="H345" s="82"/>
      <c r="I345" s="83"/>
      <c r="J345" s="82"/>
      <c r="K345" s="82"/>
      <c r="L345" s="82"/>
      <c r="M345" s="82"/>
      <c r="N345" s="82"/>
      <c r="O345" s="84"/>
      <c r="P345" s="82"/>
      <c r="Q345" s="84"/>
      <c r="R345" s="82"/>
      <c r="S345" s="82"/>
      <c r="T345" s="82"/>
      <c r="U345" s="82"/>
      <c r="V345" s="82"/>
      <c r="W345" s="82"/>
      <c r="X345" s="82"/>
      <c r="Y345" s="84"/>
      <c r="Z345" s="82"/>
      <c r="AA345" s="85"/>
      <c r="AB345" s="82"/>
      <c r="AC345" s="82"/>
      <c r="AD345" s="82"/>
      <c r="AE345" s="82"/>
      <c r="AF345" s="82"/>
      <c r="AG345" s="82"/>
      <c r="AH345" s="84"/>
      <c r="AI345" s="82"/>
      <c r="AJ345" s="84"/>
      <c r="AK345" s="82"/>
      <c r="AL345" s="82"/>
      <c r="AM345" s="82"/>
      <c r="AN345" s="84"/>
      <c r="AO345" s="82"/>
      <c r="AP345" s="84"/>
      <c r="AQ345" s="82"/>
      <c r="AR345" s="84"/>
      <c r="AS345" s="82"/>
      <c r="AT345" s="82"/>
      <c r="AU345" s="82"/>
      <c r="AV345" s="84"/>
      <c r="AW345" s="82"/>
      <c r="AX345" s="82"/>
      <c r="AY345" s="82"/>
      <c r="AZ345" s="84"/>
      <c r="BA345" s="82"/>
      <c r="BB345" s="82"/>
      <c r="BC345" s="82"/>
      <c r="BD345" s="82">
        <v>8.0000000000000002E-3</v>
      </c>
      <c r="BE345" s="82">
        <v>8.3179999999999996</v>
      </c>
      <c r="BF345" s="82"/>
      <c r="BG345" s="82"/>
      <c r="BH345" s="82"/>
      <c r="BI345" s="82"/>
      <c r="BJ345" s="84"/>
      <c r="BK345" s="82"/>
      <c r="BL345" s="84"/>
      <c r="BM345" s="82"/>
      <c r="BN345" s="82"/>
      <c r="BO345" s="82"/>
      <c r="BP345" s="84"/>
      <c r="BQ345" s="82"/>
      <c r="BR345" s="84"/>
      <c r="BS345" s="82"/>
      <c r="BT345" s="82"/>
      <c r="BU345" s="82"/>
      <c r="BV345" s="82"/>
    </row>
    <row r="346" spans="1:74" x14ac:dyDescent="0.25">
      <c r="A346" s="16">
        <v>344</v>
      </c>
      <c r="B346" s="16">
        <v>2</v>
      </c>
      <c r="C346" s="31" t="s">
        <v>794</v>
      </c>
      <c r="D346" s="40">
        <f>февраль!D346-март!E346</f>
        <v>-135.36225611594202</v>
      </c>
      <c r="E346" s="40">
        <f t="shared" si="5"/>
        <v>0</v>
      </c>
      <c r="F346" s="36"/>
      <c r="G346" s="36"/>
      <c r="H346" s="36"/>
      <c r="I346" s="27"/>
      <c r="J346" s="36"/>
      <c r="K346" s="36"/>
      <c r="L346" s="36"/>
      <c r="M346" s="36"/>
      <c r="N346" s="36"/>
      <c r="O346" s="29"/>
      <c r="P346" s="36"/>
      <c r="Q346" s="29"/>
      <c r="R346" s="36"/>
      <c r="S346" s="36"/>
      <c r="T346" s="36"/>
      <c r="U346" s="36"/>
      <c r="V346" s="36"/>
      <c r="W346" s="36"/>
      <c r="X346" s="36"/>
      <c r="Y346" s="29"/>
      <c r="Z346" s="36"/>
      <c r="AA346" s="66"/>
      <c r="AB346" s="36"/>
      <c r="AC346" s="36"/>
      <c r="AD346" s="36"/>
      <c r="AE346" s="36"/>
      <c r="AF346" s="36"/>
      <c r="AG346" s="36"/>
      <c r="AH346" s="29"/>
      <c r="AI346" s="36"/>
      <c r="AJ346" s="29"/>
      <c r="AK346" s="36"/>
      <c r="AL346" s="36"/>
      <c r="AM346" s="36"/>
      <c r="AN346" s="29"/>
      <c r="AO346" s="36"/>
      <c r="AP346" s="29"/>
      <c r="AQ346" s="36"/>
      <c r="AR346" s="29"/>
      <c r="AS346" s="36"/>
      <c r="AT346" s="36"/>
      <c r="AU346" s="36"/>
      <c r="AV346" s="29"/>
      <c r="AW346" s="36"/>
      <c r="AX346" s="36"/>
      <c r="AY346" s="36"/>
      <c r="AZ346" s="29"/>
      <c r="BA346" s="36"/>
      <c r="BB346" s="36"/>
      <c r="BC346" s="36"/>
      <c r="BD346" s="36"/>
      <c r="BE346" s="36"/>
      <c r="BF346" s="36"/>
      <c r="BG346" s="36"/>
      <c r="BH346" s="36"/>
      <c r="BI346" s="36"/>
      <c r="BJ346" s="29"/>
      <c r="BK346" s="36"/>
      <c r="BL346" s="29"/>
      <c r="BM346" s="36"/>
      <c r="BN346" s="36"/>
      <c r="BO346" s="36"/>
      <c r="BP346" s="29"/>
      <c r="BQ346" s="36"/>
      <c r="BR346" s="29"/>
      <c r="BS346" s="36"/>
      <c r="BT346" s="36"/>
      <c r="BU346" s="36"/>
      <c r="BV346" s="36"/>
    </row>
    <row r="347" spans="1:74" x14ac:dyDescent="0.25">
      <c r="A347" s="16">
        <v>345</v>
      </c>
      <c r="B347" s="16">
        <v>2</v>
      </c>
      <c r="C347" s="31" t="s">
        <v>795</v>
      </c>
      <c r="D347" s="40">
        <f>февраль!D347-март!E347</f>
        <v>-196.98054603864736</v>
      </c>
      <c r="E347" s="40">
        <f t="shared" si="5"/>
        <v>0</v>
      </c>
      <c r="F347" s="36"/>
      <c r="G347" s="36"/>
      <c r="H347" s="36"/>
      <c r="I347" s="27"/>
      <c r="J347" s="36"/>
      <c r="K347" s="36"/>
      <c r="L347" s="36"/>
      <c r="M347" s="36"/>
      <c r="N347" s="36"/>
      <c r="O347" s="29"/>
      <c r="P347" s="36"/>
      <c r="Q347" s="29"/>
      <c r="R347" s="36"/>
      <c r="S347" s="36"/>
      <c r="T347" s="36"/>
      <c r="U347" s="36"/>
      <c r="V347" s="36"/>
      <c r="W347" s="36"/>
      <c r="X347" s="36"/>
      <c r="Y347" s="29"/>
      <c r="Z347" s="36"/>
      <c r="AA347" s="66"/>
      <c r="AB347" s="36"/>
      <c r="AC347" s="36"/>
      <c r="AD347" s="36"/>
      <c r="AE347" s="36"/>
      <c r="AF347" s="36"/>
      <c r="AG347" s="36"/>
      <c r="AH347" s="29"/>
      <c r="AI347" s="36"/>
      <c r="AJ347" s="29"/>
      <c r="AK347" s="36"/>
      <c r="AL347" s="36"/>
      <c r="AM347" s="36"/>
      <c r="AN347" s="29"/>
      <c r="AO347" s="36"/>
      <c r="AP347" s="29"/>
      <c r="AQ347" s="36"/>
      <c r="AR347" s="29"/>
      <c r="AS347" s="36"/>
      <c r="AT347" s="36"/>
      <c r="AU347" s="36"/>
      <c r="AV347" s="29"/>
      <c r="AW347" s="36"/>
      <c r="AX347" s="36"/>
      <c r="AY347" s="36"/>
      <c r="AZ347" s="29"/>
      <c r="BA347" s="36"/>
      <c r="BB347" s="36"/>
      <c r="BC347" s="36"/>
      <c r="BD347" s="36"/>
      <c r="BE347" s="36"/>
      <c r="BF347" s="36"/>
      <c r="BG347" s="36"/>
      <c r="BH347" s="36"/>
      <c r="BI347" s="36"/>
      <c r="BJ347" s="29"/>
      <c r="BK347" s="36"/>
      <c r="BL347" s="29"/>
      <c r="BM347" s="36"/>
      <c r="BN347" s="36"/>
      <c r="BO347" s="36"/>
      <c r="BP347" s="29"/>
      <c r="BQ347" s="36"/>
      <c r="BR347" s="29"/>
      <c r="BS347" s="36"/>
      <c r="BT347" s="36"/>
      <c r="BU347" s="36"/>
      <c r="BV347" s="36"/>
    </row>
    <row r="348" spans="1:74" x14ac:dyDescent="0.25">
      <c r="A348" s="16">
        <v>346</v>
      </c>
      <c r="B348" s="16">
        <v>2</v>
      </c>
      <c r="C348" s="31" t="s">
        <v>796</v>
      </c>
      <c r="D348" s="40">
        <f>февраль!D348-март!E348</f>
        <v>-115.73991028985506</v>
      </c>
      <c r="E348" s="40">
        <f t="shared" si="5"/>
        <v>0</v>
      </c>
      <c r="F348" s="36"/>
      <c r="G348" s="36"/>
      <c r="H348" s="36"/>
      <c r="I348" s="27"/>
      <c r="J348" s="36"/>
      <c r="K348" s="36"/>
      <c r="L348" s="36"/>
      <c r="M348" s="36"/>
      <c r="N348" s="36"/>
      <c r="O348" s="29"/>
      <c r="P348" s="36"/>
      <c r="Q348" s="29"/>
      <c r="R348" s="36"/>
      <c r="S348" s="36"/>
      <c r="T348" s="36"/>
      <c r="U348" s="36"/>
      <c r="V348" s="36"/>
      <c r="W348" s="36"/>
      <c r="X348" s="36"/>
      <c r="Y348" s="29"/>
      <c r="Z348" s="36"/>
      <c r="AA348" s="66"/>
      <c r="AB348" s="36"/>
      <c r="AC348" s="36"/>
      <c r="AD348" s="36"/>
      <c r="AE348" s="36"/>
      <c r="AF348" s="36"/>
      <c r="AG348" s="36"/>
      <c r="AH348" s="29"/>
      <c r="AI348" s="36"/>
      <c r="AJ348" s="29"/>
      <c r="AK348" s="36"/>
      <c r="AL348" s="36"/>
      <c r="AM348" s="36"/>
      <c r="AN348" s="29"/>
      <c r="AO348" s="36"/>
      <c r="AP348" s="29"/>
      <c r="AQ348" s="36"/>
      <c r="AR348" s="29"/>
      <c r="AS348" s="36"/>
      <c r="AT348" s="36"/>
      <c r="AU348" s="36"/>
      <c r="AV348" s="29"/>
      <c r="AW348" s="36"/>
      <c r="AX348" s="36"/>
      <c r="AY348" s="36"/>
      <c r="AZ348" s="29"/>
      <c r="BA348" s="36"/>
      <c r="BB348" s="36"/>
      <c r="BC348" s="36"/>
      <c r="BD348" s="36"/>
      <c r="BE348" s="36"/>
      <c r="BF348" s="36"/>
      <c r="BG348" s="36"/>
      <c r="BH348" s="36"/>
      <c r="BI348" s="36"/>
      <c r="BJ348" s="29"/>
      <c r="BK348" s="36"/>
      <c r="BL348" s="29"/>
      <c r="BM348" s="36"/>
      <c r="BN348" s="36"/>
      <c r="BO348" s="36"/>
      <c r="BP348" s="29"/>
      <c r="BQ348" s="36"/>
      <c r="BR348" s="29"/>
      <c r="BS348" s="36"/>
      <c r="BT348" s="36"/>
      <c r="BU348" s="36"/>
      <c r="BV348" s="36"/>
    </row>
    <row r="349" spans="1:74" x14ac:dyDescent="0.25">
      <c r="A349" s="16">
        <v>347</v>
      </c>
      <c r="B349" s="16">
        <v>2</v>
      </c>
      <c r="C349" s="31" t="s">
        <v>797</v>
      </c>
      <c r="D349" s="40">
        <f>февраль!D349-март!E349</f>
        <v>-356.52338348792267</v>
      </c>
      <c r="E349" s="40">
        <f t="shared" si="5"/>
        <v>0</v>
      </c>
      <c r="F349" s="36"/>
      <c r="G349" s="36"/>
      <c r="H349" s="36"/>
      <c r="I349" s="27"/>
      <c r="J349" s="36"/>
      <c r="K349" s="36"/>
      <c r="L349" s="36"/>
      <c r="M349" s="36"/>
      <c r="N349" s="36"/>
      <c r="O349" s="29"/>
      <c r="P349" s="36"/>
      <c r="Q349" s="29"/>
      <c r="R349" s="36"/>
      <c r="S349" s="36"/>
      <c r="T349" s="36"/>
      <c r="U349" s="36"/>
      <c r="V349" s="36"/>
      <c r="W349" s="36"/>
      <c r="X349" s="36"/>
      <c r="Y349" s="29"/>
      <c r="Z349" s="36"/>
      <c r="AA349" s="66"/>
      <c r="AB349" s="36"/>
      <c r="AC349" s="36"/>
      <c r="AD349" s="36"/>
      <c r="AE349" s="36"/>
      <c r="AF349" s="36"/>
      <c r="AG349" s="36"/>
      <c r="AH349" s="29"/>
      <c r="AI349" s="36"/>
      <c r="AJ349" s="29"/>
      <c r="AK349" s="36"/>
      <c r="AL349" s="36"/>
      <c r="AM349" s="36"/>
      <c r="AN349" s="29"/>
      <c r="AO349" s="36"/>
      <c r="AP349" s="29"/>
      <c r="AQ349" s="36"/>
      <c r="AR349" s="29"/>
      <c r="AS349" s="36"/>
      <c r="AT349" s="36"/>
      <c r="AU349" s="36"/>
      <c r="AV349" s="29"/>
      <c r="AW349" s="36"/>
      <c r="AX349" s="36"/>
      <c r="AY349" s="36"/>
      <c r="AZ349" s="29"/>
      <c r="BA349" s="36"/>
      <c r="BB349" s="36"/>
      <c r="BC349" s="36"/>
      <c r="BD349" s="36"/>
      <c r="BE349" s="36"/>
      <c r="BF349" s="36"/>
      <c r="BG349" s="36"/>
      <c r="BH349" s="36"/>
      <c r="BI349" s="36"/>
      <c r="BJ349" s="29"/>
      <c r="BK349" s="36"/>
      <c r="BL349" s="29"/>
      <c r="BM349" s="36"/>
      <c r="BN349" s="36"/>
      <c r="BO349" s="36"/>
      <c r="BP349" s="29"/>
      <c r="BQ349" s="36"/>
      <c r="BR349" s="29"/>
      <c r="BS349" s="36"/>
      <c r="BT349" s="36"/>
      <c r="BU349" s="36"/>
      <c r="BV349" s="36"/>
    </row>
    <row r="350" spans="1:74" x14ac:dyDescent="0.25">
      <c r="A350" s="16">
        <v>348</v>
      </c>
      <c r="B350" s="16">
        <v>2</v>
      </c>
      <c r="C350" s="31" t="s">
        <v>798</v>
      </c>
      <c r="D350" s="40">
        <f>февраль!D350-март!E350</f>
        <v>-457.40911808695648</v>
      </c>
      <c r="E350" s="40">
        <f t="shared" si="5"/>
        <v>0</v>
      </c>
      <c r="F350" s="36"/>
      <c r="G350" s="36"/>
      <c r="H350" s="36"/>
      <c r="I350" s="27"/>
      <c r="J350" s="36"/>
      <c r="K350" s="36"/>
      <c r="L350" s="36"/>
      <c r="M350" s="36"/>
      <c r="N350" s="36"/>
      <c r="O350" s="29"/>
      <c r="P350" s="36"/>
      <c r="Q350" s="29"/>
      <c r="R350" s="36"/>
      <c r="S350" s="36"/>
      <c r="T350" s="36"/>
      <c r="U350" s="36"/>
      <c r="V350" s="36"/>
      <c r="W350" s="36"/>
      <c r="X350" s="36"/>
      <c r="Y350" s="29"/>
      <c r="Z350" s="36"/>
      <c r="AA350" s="66"/>
      <c r="AB350" s="36"/>
      <c r="AC350" s="36"/>
      <c r="AD350" s="36"/>
      <c r="AE350" s="36"/>
      <c r="AF350" s="36"/>
      <c r="AG350" s="36"/>
      <c r="AH350" s="29"/>
      <c r="AI350" s="36"/>
      <c r="AJ350" s="29"/>
      <c r="AK350" s="36"/>
      <c r="AL350" s="36"/>
      <c r="AM350" s="36"/>
      <c r="AN350" s="29"/>
      <c r="AO350" s="36"/>
      <c r="AP350" s="29"/>
      <c r="AQ350" s="36"/>
      <c r="AR350" s="29"/>
      <c r="AS350" s="36"/>
      <c r="AT350" s="36"/>
      <c r="AU350" s="36"/>
      <c r="AV350" s="29"/>
      <c r="AW350" s="36"/>
      <c r="AX350" s="36"/>
      <c r="AY350" s="36"/>
      <c r="AZ350" s="29"/>
      <c r="BA350" s="36"/>
      <c r="BB350" s="36"/>
      <c r="BC350" s="36"/>
      <c r="BD350" s="36"/>
      <c r="BE350" s="36"/>
      <c r="BF350" s="36"/>
      <c r="BG350" s="36"/>
      <c r="BH350" s="36"/>
      <c r="BI350" s="36"/>
      <c r="BJ350" s="29"/>
      <c r="BK350" s="36"/>
      <c r="BL350" s="29"/>
      <c r="BM350" s="36"/>
      <c r="BN350" s="36"/>
      <c r="BO350" s="36"/>
      <c r="BP350" s="29"/>
      <c r="BQ350" s="36"/>
      <c r="BR350" s="29"/>
      <c r="BS350" s="36"/>
      <c r="BT350" s="36"/>
      <c r="BU350" s="36"/>
      <c r="BV350" s="36"/>
    </row>
    <row r="351" spans="1:74" x14ac:dyDescent="0.25">
      <c r="A351" s="16">
        <v>349</v>
      </c>
      <c r="B351" s="16">
        <v>2</v>
      </c>
      <c r="C351" s="31" t="s">
        <v>799</v>
      </c>
      <c r="D351" s="40">
        <f>февраль!D351-март!E351</f>
        <v>-316.80875864734293</v>
      </c>
      <c r="E351" s="40">
        <f t="shared" si="5"/>
        <v>0</v>
      </c>
      <c r="F351" s="36"/>
      <c r="G351" s="36"/>
      <c r="H351" s="36"/>
      <c r="I351" s="27"/>
      <c r="J351" s="36"/>
      <c r="K351" s="36"/>
      <c r="L351" s="36"/>
      <c r="M351" s="36"/>
      <c r="N351" s="36"/>
      <c r="O351" s="29"/>
      <c r="P351" s="36"/>
      <c r="Q351" s="29"/>
      <c r="R351" s="36"/>
      <c r="S351" s="36"/>
      <c r="T351" s="36"/>
      <c r="U351" s="36"/>
      <c r="V351" s="36"/>
      <c r="W351" s="36"/>
      <c r="X351" s="36"/>
      <c r="Y351" s="29"/>
      <c r="Z351" s="36"/>
      <c r="AA351" s="66"/>
      <c r="AB351" s="36"/>
      <c r="AC351" s="36"/>
      <c r="AD351" s="36"/>
      <c r="AE351" s="36"/>
      <c r="AF351" s="36"/>
      <c r="AG351" s="36"/>
      <c r="AH351" s="29"/>
      <c r="AI351" s="36"/>
      <c r="AJ351" s="29"/>
      <c r="AK351" s="36"/>
      <c r="AL351" s="36"/>
      <c r="AM351" s="36"/>
      <c r="AN351" s="29"/>
      <c r="AO351" s="36"/>
      <c r="AP351" s="29"/>
      <c r="AQ351" s="36"/>
      <c r="AR351" s="29"/>
      <c r="AS351" s="36"/>
      <c r="AT351" s="36"/>
      <c r="AU351" s="36"/>
      <c r="AV351" s="29"/>
      <c r="AW351" s="36"/>
      <c r="AX351" s="36"/>
      <c r="AY351" s="36"/>
      <c r="AZ351" s="29"/>
      <c r="BA351" s="36"/>
      <c r="BB351" s="36"/>
      <c r="BC351" s="36"/>
      <c r="BD351" s="36"/>
      <c r="BE351" s="36"/>
      <c r="BF351" s="36"/>
      <c r="BG351" s="36"/>
      <c r="BH351" s="36"/>
      <c r="BI351" s="36"/>
      <c r="BJ351" s="29"/>
      <c r="BK351" s="36"/>
      <c r="BL351" s="29"/>
      <c r="BM351" s="36"/>
      <c r="BN351" s="36"/>
      <c r="BO351" s="36"/>
      <c r="BP351" s="29"/>
      <c r="BQ351" s="36"/>
      <c r="BR351" s="29"/>
      <c r="BS351" s="36"/>
      <c r="BT351" s="36"/>
      <c r="BU351" s="36"/>
      <c r="BV351" s="36"/>
    </row>
    <row r="352" spans="1:74" x14ac:dyDescent="0.25">
      <c r="A352" s="16">
        <v>350</v>
      </c>
      <c r="B352" s="16">
        <v>2</v>
      </c>
      <c r="C352" s="31" t="s">
        <v>800</v>
      </c>
      <c r="D352" s="40">
        <f>февраль!D352-март!E352</f>
        <v>537.30042833816424</v>
      </c>
      <c r="E352" s="40">
        <f t="shared" si="5"/>
        <v>0</v>
      </c>
      <c r="F352" s="36"/>
      <c r="G352" s="36"/>
      <c r="H352" s="36"/>
      <c r="I352" s="27"/>
      <c r="J352" s="36"/>
      <c r="K352" s="36"/>
      <c r="L352" s="36"/>
      <c r="M352" s="36"/>
      <c r="N352" s="36"/>
      <c r="O352" s="29"/>
      <c r="P352" s="36"/>
      <c r="Q352" s="29"/>
      <c r="R352" s="36"/>
      <c r="S352" s="36"/>
      <c r="T352" s="36"/>
      <c r="U352" s="36"/>
      <c r="V352" s="36"/>
      <c r="W352" s="36"/>
      <c r="X352" s="36"/>
      <c r="Y352" s="29"/>
      <c r="Z352" s="36"/>
      <c r="AA352" s="66"/>
      <c r="AB352" s="36"/>
      <c r="AC352" s="36"/>
      <c r="AD352" s="36"/>
      <c r="AE352" s="36"/>
      <c r="AF352" s="36"/>
      <c r="AG352" s="36"/>
      <c r="AH352" s="29"/>
      <c r="AI352" s="36"/>
      <c r="AJ352" s="29"/>
      <c r="AK352" s="36"/>
      <c r="AL352" s="36"/>
      <c r="AM352" s="36"/>
      <c r="AN352" s="29"/>
      <c r="AO352" s="36"/>
      <c r="AP352" s="29"/>
      <c r="AQ352" s="36"/>
      <c r="AR352" s="29"/>
      <c r="AS352" s="36"/>
      <c r="AT352" s="36"/>
      <c r="AU352" s="36"/>
      <c r="AV352" s="29"/>
      <c r="AW352" s="36"/>
      <c r="AX352" s="36"/>
      <c r="AY352" s="36"/>
      <c r="AZ352" s="29"/>
      <c r="BA352" s="36"/>
      <c r="BB352" s="36"/>
      <c r="BC352" s="36"/>
      <c r="BD352" s="36"/>
      <c r="BE352" s="36"/>
      <c r="BF352" s="36"/>
      <c r="BG352" s="36"/>
      <c r="BH352" s="36"/>
      <c r="BI352" s="36"/>
      <c r="BJ352" s="29"/>
      <c r="BK352" s="36"/>
      <c r="BL352" s="29"/>
      <c r="BM352" s="36"/>
      <c r="BN352" s="36"/>
      <c r="BO352" s="36"/>
      <c r="BP352" s="29"/>
      <c r="BQ352" s="36"/>
      <c r="BR352" s="29"/>
      <c r="BS352" s="36"/>
      <c r="BT352" s="36"/>
      <c r="BU352" s="36"/>
      <c r="BV352" s="36"/>
    </row>
    <row r="353" spans="1:74" ht="16.5" customHeight="1" x14ac:dyDescent="0.25">
      <c r="A353" s="16">
        <v>351</v>
      </c>
      <c r="B353" s="16">
        <v>3</v>
      </c>
      <c r="C353" s="31" t="s">
        <v>801</v>
      </c>
      <c r="D353" s="40">
        <f>февраль!D353-март!E353</f>
        <v>185.39202371980673</v>
      </c>
      <c r="E353" s="40">
        <f t="shared" si="5"/>
        <v>0</v>
      </c>
      <c r="F353" s="36"/>
      <c r="G353" s="36"/>
      <c r="H353" s="36"/>
      <c r="I353" s="27"/>
      <c r="J353" s="36"/>
      <c r="K353" s="36"/>
      <c r="L353" s="36"/>
      <c r="M353" s="36"/>
      <c r="N353" s="36"/>
      <c r="O353" s="29"/>
      <c r="P353" s="36"/>
      <c r="Q353" s="29"/>
      <c r="R353" s="36"/>
      <c r="S353" s="36"/>
      <c r="T353" s="36"/>
      <c r="U353" s="36"/>
      <c r="V353" s="36"/>
      <c r="W353" s="36"/>
      <c r="X353" s="36"/>
      <c r="Y353" s="29"/>
      <c r="Z353" s="36"/>
      <c r="AA353" s="66"/>
      <c r="AB353" s="36"/>
      <c r="AC353" s="36"/>
      <c r="AD353" s="36"/>
      <c r="AE353" s="36"/>
      <c r="AF353" s="36"/>
      <c r="AG353" s="36"/>
      <c r="AH353" s="29"/>
      <c r="AI353" s="36"/>
      <c r="AJ353" s="29"/>
      <c r="AK353" s="36"/>
      <c r="AL353" s="36"/>
      <c r="AM353" s="36"/>
      <c r="AN353" s="29"/>
      <c r="AO353" s="36"/>
      <c r="AP353" s="29"/>
      <c r="AQ353" s="36"/>
      <c r="AR353" s="29"/>
      <c r="AS353" s="36"/>
      <c r="AT353" s="36"/>
      <c r="AU353" s="36"/>
      <c r="AV353" s="29"/>
      <c r="AW353" s="36"/>
      <c r="AX353" s="36"/>
      <c r="AY353" s="36"/>
      <c r="AZ353" s="29"/>
      <c r="BA353" s="36"/>
      <c r="BB353" s="36"/>
      <c r="BC353" s="36"/>
      <c r="BD353" s="36"/>
      <c r="BE353" s="36"/>
      <c r="BF353" s="36"/>
      <c r="BG353" s="36"/>
      <c r="BH353" s="36"/>
      <c r="BI353" s="36"/>
      <c r="BJ353" s="29"/>
      <c r="BK353" s="36"/>
      <c r="BL353" s="29"/>
      <c r="BM353" s="36"/>
      <c r="BN353" s="36"/>
      <c r="BO353" s="36"/>
      <c r="BP353" s="29"/>
      <c r="BQ353" s="36"/>
      <c r="BR353" s="29"/>
      <c r="BS353" s="36"/>
      <c r="BT353" s="36"/>
      <c r="BU353" s="36"/>
      <c r="BV353" s="36"/>
    </row>
    <row r="354" spans="1:74" x14ac:dyDescent="0.25">
      <c r="A354" s="16">
        <v>352</v>
      </c>
      <c r="B354" s="16">
        <v>3</v>
      </c>
      <c r="C354" s="31" t="s">
        <v>802</v>
      </c>
      <c r="D354" s="40">
        <f>февраль!D354-март!E354</f>
        <v>140.90023978743957</v>
      </c>
      <c r="E354" s="40">
        <f t="shared" si="5"/>
        <v>0</v>
      </c>
      <c r="F354" s="36"/>
      <c r="G354" s="36"/>
      <c r="H354" s="36"/>
      <c r="I354" s="27"/>
      <c r="J354" s="36"/>
      <c r="K354" s="36"/>
      <c r="L354" s="36"/>
      <c r="M354" s="36"/>
      <c r="N354" s="36"/>
      <c r="O354" s="29"/>
      <c r="P354" s="36"/>
      <c r="Q354" s="29"/>
      <c r="R354" s="36"/>
      <c r="S354" s="36"/>
      <c r="T354" s="36"/>
      <c r="U354" s="36"/>
      <c r="V354" s="36"/>
      <c r="W354" s="36"/>
      <c r="X354" s="36"/>
      <c r="Y354" s="29"/>
      <c r="Z354" s="36"/>
      <c r="AA354" s="66"/>
      <c r="AB354" s="36"/>
      <c r="AC354" s="36"/>
      <c r="AD354" s="36"/>
      <c r="AE354" s="36"/>
      <c r="AF354" s="36"/>
      <c r="AG354" s="36"/>
      <c r="AH354" s="29"/>
      <c r="AI354" s="36"/>
      <c r="AJ354" s="29"/>
      <c r="AK354" s="36"/>
      <c r="AL354" s="36"/>
      <c r="AM354" s="36"/>
      <c r="AN354" s="29"/>
      <c r="AO354" s="36"/>
      <c r="AP354" s="29"/>
      <c r="AQ354" s="36"/>
      <c r="AR354" s="29"/>
      <c r="AS354" s="36"/>
      <c r="AT354" s="36"/>
      <c r="AU354" s="36"/>
      <c r="AV354" s="29"/>
      <c r="AW354" s="36"/>
      <c r="AX354" s="36"/>
      <c r="AY354" s="36"/>
      <c r="AZ354" s="29"/>
      <c r="BA354" s="36"/>
      <c r="BB354" s="36"/>
      <c r="BC354" s="36"/>
      <c r="BD354" s="36"/>
      <c r="BE354" s="36"/>
      <c r="BF354" s="36"/>
      <c r="BG354" s="36"/>
      <c r="BH354" s="36"/>
      <c r="BI354" s="36"/>
      <c r="BJ354" s="29"/>
      <c r="BK354" s="36"/>
      <c r="BL354" s="29"/>
      <c r="BM354" s="36"/>
      <c r="BN354" s="36"/>
      <c r="BO354" s="36"/>
      <c r="BP354" s="29"/>
      <c r="BQ354" s="36"/>
      <c r="BR354" s="29"/>
      <c r="BS354" s="36"/>
      <c r="BT354" s="36"/>
      <c r="BU354" s="36"/>
      <c r="BV354" s="36"/>
    </row>
    <row r="355" spans="1:74" s="86" customFormat="1" x14ac:dyDescent="0.25">
      <c r="A355" s="79">
        <v>353</v>
      </c>
      <c r="B355" s="79">
        <v>3</v>
      </c>
      <c r="C355" s="80" t="s">
        <v>803</v>
      </c>
      <c r="D355" s="40">
        <f>февраль!D355-март!E355</f>
        <v>1162.8818796618355</v>
      </c>
      <c r="E355" s="81">
        <f t="shared" si="5"/>
        <v>6.7779999999999996</v>
      </c>
      <c r="F355" s="82"/>
      <c r="G355" s="82"/>
      <c r="H355" s="82"/>
      <c r="I355" s="83"/>
      <c r="J355" s="82"/>
      <c r="K355" s="82"/>
      <c r="L355" s="82"/>
      <c r="M355" s="82"/>
      <c r="N355" s="82"/>
      <c r="O355" s="84"/>
      <c r="P355" s="82"/>
      <c r="Q355" s="84"/>
      <c r="R355" s="82"/>
      <c r="S355" s="82"/>
      <c r="T355" s="82"/>
      <c r="U355" s="82"/>
      <c r="V355" s="82"/>
      <c r="W355" s="82"/>
      <c r="X355" s="82"/>
      <c r="Y355" s="84"/>
      <c r="Z355" s="82"/>
      <c r="AA355" s="85"/>
      <c r="AB355" s="82"/>
      <c r="AC355" s="82"/>
      <c r="AD355" s="82"/>
      <c r="AE355" s="82"/>
      <c r="AF355" s="82"/>
      <c r="AG355" s="82"/>
      <c r="AH355" s="84"/>
      <c r="AI355" s="82"/>
      <c r="AJ355" s="84"/>
      <c r="AK355" s="82"/>
      <c r="AL355" s="82"/>
      <c r="AM355" s="82"/>
      <c r="AN355" s="84"/>
      <c r="AO355" s="82"/>
      <c r="AP355" s="84"/>
      <c r="AQ355" s="82"/>
      <c r="AR355" s="84"/>
      <c r="AS355" s="82"/>
      <c r="AT355" s="82"/>
      <c r="AU355" s="82"/>
      <c r="AV355" s="84"/>
      <c r="AW355" s="82"/>
      <c r="AX355" s="82"/>
      <c r="AY355" s="82"/>
      <c r="AZ355" s="84"/>
      <c r="BA355" s="82"/>
      <c r="BB355" s="82"/>
      <c r="BC355" s="82"/>
      <c r="BD355" s="82"/>
      <c r="BE355" s="82"/>
      <c r="BF355" s="82"/>
      <c r="BG355" s="82"/>
      <c r="BH355" s="82"/>
      <c r="BI355" s="82"/>
      <c r="BJ355" s="84"/>
      <c r="BK355" s="82"/>
      <c r="BL355" s="84"/>
      <c r="BM355" s="82"/>
      <c r="BN355" s="82">
        <v>0.04</v>
      </c>
      <c r="BO355" s="82">
        <v>6.7779999999999996</v>
      </c>
      <c r="BP355" s="84"/>
      <c r="BQ355" s="82"/>
      <c r="BR355" s="84"/>
      <c r="BS355" s="82"/>
      <c r="BT355" s="82"/>
      <c r="BU355" s="82"/>
      <c r="BV355" s="82"/>
    </row>
    <row r="356" spans="1:74" x14ac:dyDescent="0.25">
      <c r="A356" s="16">
        <v>354</v>
      </c>
      <c r="B356" s="16">
        <v>3</v>
      </c>
      <c r="C356" s="31" t="s">
        <v>804</v>
      </c>
      <c r="D356" s="40">
        <f>февраль!D356-март!E356</f>
        <v>430.44670179710141</v>
      </c>
      <c r="E356" s="40">
        <f t="shared" si="5"/>
        <v>0</v>
      </c>
      <c r="F356" s="36"/>
      <c r="G356" s="36"/>
      <c r="H356" s="36"/>
      <c r="I356" s="27"/>
      <c r="J356" s="36"/>
      <c r="K356" s="36"/>
      <c r="L356" s="36"/>
      <c r="M356" s="36"/>
      <c r="N356" s="36"/>
      <c r="O356" s="29"/>
      <c r="P356" s="36"/>
      <c r="Q356" s="29"/>
      <c r="R356" s="36"/>
      <c r="S356" s="36"/>
      <c r="T356" s="36"/>
      <c r="U356" s="36"/>
      <c r="V356" s="36"/>
      <c r="W356" s="36"/>
      <c r="X356" s="36"/>
      <c r="Y356" s="29"/>
      <c r="Z356" s="36"/>
      <c r="AA356" s="66"/>
      <c r="AB356" s="36"/>
      <c r="AC356" s="36"/>
      <c r="AD356" s="36"/>
      <c r="AE356" s="36"/>
      <c r="AF356" s="36"/>
      <c r="AG356" s="36"/>
      <c r="AH356" s="29"/>
      <c r="AI356" s="36"/>
      <c r="AJ356" s="29"/>
      <c r="AK356" s="36"/>
      <c r="AL356" s="36"/>
      <c r="AM356" s="36"/>
      <c r="AN356" s="29"/>
      <c r="AO356" s="36"/>
      <c r="AP356" s="29"/>
      <c r="AQ356" s="36"/>
      <c r="AR356" s="29"/>
      <c r="AS356" s="36"/>
      <c r="AT356" s="36"/>
      <c r="AU356" s="36"/>
      <c r="AV356" s="29"/>
      <c r="AW356" s="36"/>
      <c r="AX356" s="36"/>
      <c r="AY356" s="36"/>
      <c r="AZ356" s="29"/>
      <c r="BA356" s="36"/>
      <c r="BB356" s="36"/>
      <c r="BC356" s="36"/>
      <c r="BD356" s="36"/>
      <c r="BE356" s="36"/>
      <c r="BF356" s="36"/>
      <c r="BG356" s="36"/>
      <c r="BH356" s="36"/>
      <c r="BI356" s="36"/>
      <c r="BJ356" s="29"/>
      <c r="BK356" s="36"/>
      <c r="BL356" s="29"/>
      <c r="BM356" s="36"/>
      <c r="BN356" s="36"/>
      <c r="BO356" s="36"/>
      <c r="BP356" s="29"/>
      <c r="BQ356" s="36"/>
      <c r="BR356" s="29"/>
      <c r="BS356" s="36"/>
      <c r="BT356" s="36"/>
      <c r="BU356" s="36"/>
      <c r="BV356" s="36"/>
    </row>
    <row r="357" spans="1:74" x14ac:dyDescent="0.25">
      <c r="A357" s="16">
        <v>355</v>
      </c>
      <c r="B357" s="16">
        <v>3</v>
      </c>
      <c r="C357" s="31" t="s">
        <v>805</v>
      </c>
      <c r="D357" s="40">
        <f>февраль!D357-март!E357</f>
        <v>-1347.6991600096621</v>
      </c>
      <c r="E357" s="40">
        <f t="shared" si="5"/>
        <v>0</v>
      </c>
      <c r="F357" s="36"/>
      <c r="G357" s="36"/>
      <c r="H357" s="36"/>
      <c r="I357" s="27"/>
      <c r="J357" s="36"/>
      <c r="K357" s="36"/>
      <c r="L357" s="36"/>
      <c r="M357" s="36"/>
      <c r="N357" s="36"/>
      <c r="O357" s="29"/>
      <c r="P357" s="36"/>
      <c r="Q357" s="29"/>
      <c r="R357" s="36"/>
      <c r="S357" s="36"/>
      <c r="T357" s="36"/>
      <c r="U357" s="36"/>
      <c r="V357" s="36"/>
      <c r="W357" s="36"/>
      <c r="X357" s="36"/>
      <c r="Y357" s="29"/>
      <c r="Z357" s="36"/>
      <c r="AA357" s="66"/>
      <c r="AB357" s="36"/>
      <c r="AC357" s="36"/>
      <c r="AD357" s="36"/>
      <c r="AE357" s="36"/>
      <c r="AF357" s="36"/>
      <c r="AG357" s="36"/>
      <c r="AH357" s="29"/>
      <c r="AI357" s="36"/>
      <c r="AJ357" s="29"/>
      <c r="AK357" s="36"/>
      <c r="AL357" s="36"/>
      <c r="AM357" s="36"/>
      <c r="AN357" s="29"/>
      <c r="AO357" s="36"/>
      <c r="AP357" s="29"/>
      <c r="AQ357" s="36"/>
      <c r="AR357" s="29"/>
      <c r="AS357" s="36"/>
      <c r="AT357" s="36"/>
      <c r="AU357" s="36"/>
      <c r="AV357" s="29"/>
      <c r="AW357" s="36"/>
      <c r="AX357" s="36"/>
      <c r="AY357" s="36"/>
      <c r="AZ357" s="29"/>
      <c r="BA357" s="36"/>
      <c r="BB357" s="36"/>
      <c r="BC357" s="36"/>
      <c r="BD357" s="36"/>
      <c r="BE357" s="36"/>
      <c r="BF357" s="36"/>
      <c r="BG357" s="36"/>
      <c r="BH357" s="36"/>
      <c r="BI357" s="36"/>
      <c r="BJ357" s="29"/>
      <c r="BK357" s="36"/>
      <c r="BL357" s="29"/>
      <c r="BM357" s="36"/>
      <c r="BN357" s="36"/>
      <c r="BO357" s="36"/>
      <c r="BP357" s="29"/>
      <c r="BQ357" s="36"/>
      <c r="BR357" s="29"/>
      <c r="BS357" s="36"/>
      <c r="BT357" s="36"/>
      <c r="BU357" s="36"/>
      <c r="BV357" s="36"/>
    </row>
    <row r="358" spans="1:74" s="86" customFormat="1" x14ac:dyDescent="0.25">
      <c r="A358" s="79">
        <v>356</v>
      </c>
      <c r="B358" s="79">
        <v>3</v>
      </c>
      <c r="C358" s="80" t="s">
        <v>806</v>
      </c>
      <c r="D358" s="40">
        <f>февраль!D358-март!E358</f>
        <v>-1865.8782394685984</v>
      </c>
      <c r="E358" s="81">
        <f t="shared" si="5"/>
        <v>1881.2139999999999</v>
      </c>
      <c r="F358" s="82"/>
      <c r="G358" s="82"/>
      <c r="H358" s="82"/>
      <c r="I358" s="83">
        <v>317</v>
      </c>
      <c r="J358" s="82">
        <v>1445.2660000000001</v>
      </c>
      <c r="K358" s="82"/>
      <c r="L358" s="82"/>
      <c r="M358" s="82">
        <v>0.47599999999999998</v>
      </c>
      <c r="N358" s="82">
        <v>435.46499999999997</v>
      </c>
      <c r="O358" s="84"/>
      <c r="P358" s="82"/>
      <c r="Q358" s="84"/>
      <c r="R358" s="82"/>
      <c r="S358" s="82"/>
      <c r="T358" s="82"/>
      <c r="U358" s="82"/>
      <c r="V358" s="82"/>
      <c r="W358" s="82"/>
      <c r="X358" s="82"/>
      <c r="Y358" s="84"/>
      <c r="Z358" s="82"/>
      <c r="AA358" s="85"/>
      <c r="AB358" s="82"/>
      <c r="AC358" s="82"/>
      <c r="AD358" s="82"/>
      <c r="AE358" s="82"/>
      <c r="AF358" s="82"/>
      <c r="AG358" s="82"/>
      <c r="AH358" s="84"/>
      <c r="AI358" s="82"/>
      <c r="AJ358" s="84"/>
      <c r="AK358" s="82"/>
      <c r="AL358" s="82"/>
      <c r="AM358" s="82"/>
      <c r="AN358" s="84"/>
      <c r="AO358" s="82"/>
      <c r="AP358" s="84"/>
      <c r="AQ358" s="82"/>
      <c r="AR358" s="84"/>
      <c r="AS358" s="82"/>
      <c r="AT358" s="82"/>
      <c r="AU358" s="82"/>
      <c r="AV358" s="84"/>
      <c r="AW358" s="82"/>
      <c r="AX358" s="82"/>
      <c r="AY358" s="82"/>
      <c r="AZ358" s="84"/>
      <c r="BA358" s="82"/>
      <c r="BB358" s="82"/>
      <c r="BC358" s="82"/>
      <c r="BD358" s="82"/>
      <c r="BE358" s="82"/>
      <c r="BF358" s="82"/>
      <c r="BG358" s="82"/>
      <c r="BH358" s="82"/>
      <c r="BI358" s="82"/>
      <c r="BJ358" s="84"/>
      <c r="BK358" s="82"/>
      <c r="BL358" s="84">
        <v>1</v>
      </c>
      <c r="BM358" s="82">
        <v>0.48299999999999998</v>
      </c>
      <c r="BN358" s="82"/>
      <c r="BO358" s="82"/>
      <c r="BP358" s="84"/>
      <c r="BQ358" s="82"/>
      <c r="BR358" s="84"/>
      <c r="BS358" s="82"/>
      <c r="BT358" s="82"/>
      <c r="BU358" s="82"/>
      <c r="BV358" s="82"/>
    </row>
    <row r="359" spans="1:74" s="86" customFormat="1" x14ac:dyDescent="0.25">
      <c r="A359" s="79">
        <v>357</v>
      </c>
      <c r="B359" s="79">
        <v>3</v>
      </c>
      <c r="C359" s="80" t="s">
        <v>807</v>
      </c>
      <c r="D359" s="40">
        <f>февраль!D359-март!E359</f>
        <v>4512.2391537777785</v>
      </c>
      <c r="E359" s="81">
        <f t="shared" si="5"/>
        <v>7.8250000000000002</v>
      </c>
      <c r="F359" s="82"/>
      <c r="G359" s="82"/>
      <c r="H359" s="82"/>
      <c r="I359" s="83"/>
      <c r="J359" s="82"/>
      <c r="K359" s="82"/>
      <c r="L359" s="82"/>
      <c r="M359" s="82"/>
      <c r="N359" s="82"/>
      <c r="O359" s="84"/>
      <c r="P359" s="82"/>
      <c r="Q359" s="84"/>
      <c r="R359" s="82"/>
      <c r="S359" s="82"/>
      <c r="T359" s="82"/>
      <c r="U359" s="82"/>
      <c r="V359" s="82"/>
      <c r="W359" s="82"/>
      <c r="X359" s="82"/>
      <c r="Y359" s="84"/>
      <c r="Z359" s="82"/>
      <c r="AA359" s="85"/>
      <c r="AB359" s="82"/>
      <c r="AC359" s="82"/>
      <c r="AD359" s="82"/>
      <c r="AE359" s="82"/>
      <c r="AF359" s="82">
        <v>1E-3</v>
      </c>
      <c r="AG359" s="82">
        <v>0.55300000000000005</v>
      </c>
      <c r="AH359" s="84"/>
      <c r="AI359" s="82"/>
      <c r="AJ359" s="84"/>
      <c r="AK359" s="82"/>
      <c r="AL359" s="82"/>
      <c r="AM359" s="82"/>
      <c r="AN359" s="84"/>
      <c r="AO359" s="82"/>
      <c r="AP359" s="84"/>
      <c r="AQ359" s="82"/>
      <c r="AR359" s="84"/>
      <c r="AS359" s="82"/>
      <c r="AT359" s="82"/>
      <c r="AU359" s="82"/>
      <c r="AV359" s="84"/>
      <c r="AW359" s="82"/>
      <c r="AX359" s="82"/>
      <c r="AY359" s="82"/>
      <c r="AZ359" s="84"/>
      <c r="BA359" s="82"/>
      <c r="BB359" s="82"/>
      <c r="BC359" s="82"/>
      <c r="BD359" s="82">
        <v>0.01</v>
      </c>
      <c r="BE359" s="82">
        <v>7.2720000000000002</v>
      </c>
      <c r="BF359" s="82"/>
      <c r="BG359" s="82"/>
      <c r="BH359" s="82"/>
      <c r="BI359" s="82"/>
      <c r="BJ359" s="84"/>
      <c r="BK359" s="82"/>
      <c r="BL359" s="84"/>
      <c r="BM359" s="82"/>
      <c r="BN359" s="82"/>
      <c r="BO359" s="82"/>
      <c r="BP359" s="84"/>
      <c r="BQ359" s="82"/>
      <c r="BR359" s="84"/>
      <c r="BS359" s="82"/>
      <c r="BT359" s="82"/>
      <c r="BU359" s="82"/>
      <c r="BV359" s="82"/>
    </row>
    <row r="360" spans="1:74" x14ac:dyDescent="0.25">
      <c r="A360" s="16">
        <v>358</v>
      </c>
      <c r="B360" s="16">
        <v>3</v>
      </c>
      <c r="C360" s="31" t="s">
        <v>919</v>
      </c>
      <c r="D360" s="40">
        <f>февраль!D360-март!E360</f>
        <v>213.53845666666666</v>
      </c>
      <c r="E360" s="40">
        <f t="shared" si="5"/>
        <v>0</v>
      </c>
      <c r="F360" s="36"/>
      <c r="G360" s="36"/>
      <c r="H360" s="36"/>
      <c r="I360" s="27"/>
      <c r="J360" s="36"/>
      <c r="K360" s="36"/>
      <c r="L360" s="36"/>
      <c r="M360" s="36"/>
      <c r="N360" s="36"/>
      <c r="O360" s="29"/>
      <c r="P360" s="36"/>
      <c r="Q360" s="29"/>
      <c r="R360" s="36"/>
      <c r="S360" s="36"/>
      <c r="T360" s="36"/>
      <c r="U360" s="36"/>
      <c r="V360" s="36"/>
      <c r="W360" s="36"/>
      <c r="X360" s="36"/>
      <c r="Y360" s="29"/>
      <c r="Z360" s="36"/>
      <c r="AA360" s="66"/>
      <c r="AB360" s="36"/>
      <c r="AC360" s="36"/>
      <c r="AD360" s="36"/>
      <c r="AE360" s="36"/>
      <c r="AF360" s="36"/>
      <c r="AG360" s="36"/>
      <c r="AH360" s="29"/>
      <c r="AI360" s="36"/>
      <c r="AJ360" s="29"/>
      <c r="AK360" s="36"/>
      <c r="AL360" s="36"/>
      <c r="AM360" s="36"/>
      <c r="AN360" s="29"/>
      <c r="AO360" s="36"/>
      <c r="AP360" s="29"/>
      <c r="AQ360" s="36"/>
      <c r="AR360" s="29"/>
      <c r="AS360" s="36"/>
      <c r="AT360" s="36"/>
      <c r="AU360" s="36"/>
      <c r="AV360" s="29"/>
      <c r="AW360" s="36"/>
      <c r="AX360" s="36"/>
      <c r="AY360" s="36"/>
      <c r="AZ360" s="29"/>
      <c r="BA360" s="36"/>
      <c r="BB360" s="36"/>
      <c r="BC360" s="36"/>
      <c r="BD360" s="36"/>
      <c r="BE360" s="36"/>
      <c r="BF360" s="36"/>
      <c r="BG360" s="36"/>
      <c r="BH360" s="36"/>
      <c r="BI360" s="36"/>
      <c r="BJ360" s="29"/>
      <c r="BK360" s="36"/>
      <c r="BL360" s="29"/>
      <c r="BM360" s="36"/>
      <c r="BN360" s="36"/>
      <c r="BO360" s="36"/>
      <c r="BP360" s="29"/>
      <c r="BQ360" s="36"/>
      <c r="BR360" s="29"/>
      <c r="BS360" s="36"/>
      <c r="BT360" s="36"/>
      <c r="BU360" s="36"/>
      <c r="BV360" s="36"/>
    </row>
    <row r="361" spans="1:74" x14ac:dyDescent="0.25">
      <c r="A361" s="16">
        <v>359</v>
      </c>
      <c r="B361" s="16">
        <v>3</v>
      </c>
      <c r="C361" s="31" t="s">
        <v>920</v>
      </c>
      <c r="D361" s="40">
        <f>февраль!D361-март!E361</f>
        <v>-223.79239592270531</v>
      </c>
      <c r="E361" s="40">
        <f t="shared" si="5"/>
        <v>0</v>
      </c>
      <c r="F361" s="36"/>
      <c r="G361" s="36"/>
      <c r="H361" s="36"/>
      <c r="I361" s="27"/>
      <c r="J361" s="36"/>
      <c r="K361" s="36"/>
      <c r="L361" s="36"/>
      <c r="M361" s="36"/>
      <c r="N361" s="36"/>
      <c r="O361" s="29"/>
      <c r="P361" s="36"/>
      <c r="Q361" s="29"/>
      <c r="R361" s="36"/>
      <c r="S361" s="36"/>
      <c r="T361" s="36"/>
      <c r="U361" s="36"/>
      <c r="V361" s="36"/>
      <c r="W361" s="36"/>
      <c r="X361" s="36"/>
      <c r="Y361" s="29"/>
      <c r="Z361" s="36"/>
      <c r="AA361" s="66"/>
      <c r="AB361" s="36"/>
      <c r="AC361" s="36"/>
      <c r="AD361" s="36"/>
      <c r="AE361" s="36"/>
      <c r="AF361" s="36"/>
      <c r="AG361" s="36"/>
      <c r="AH361" s="29"/>
      <c r="AI361" s="36"/>
      <c r="AJ361" s="29"/>
      <c r="AK361" s="36"/>
      <c r="AL361" s="36"/>
      <c r="AM361" s="36"/>
      <c r="AN361" s="29"/>
      <c r="AO361" s="36"/>
      <c r="AP361" s="29"/>
      <c r="AQ361" s="36"/>
      <c r="AR361" s="29"/>
      <c r="AS361" s="36"/>
      <c r="AT361" s="36"/>
      <c r="AU361" s="36"/>
      <c r="AV361" s="29"/>
      <c r="AW361" s="36"/>
      <c r="AX361" s="36"/>
      <c r="AY361" s="36"/>
      <c r="AZ361" s="29"/>
      <c r="BA361" s="36"/>
      <c r="BB361" s="36"/>
      <c r="BC361" s="36"/>
      <c r="BD361" s="36"/>
      <c r="BE361" s="36"/>
      <c r="BF361" s="36"/>
      <c r="BG361" s="36"/>
      <c r="BH361" s="36"/>
      <c r="BI361" s="36"/>
      <c r="BJ361" s="29"/>
      <c r="BK361" s="36"/>
      <c r="BL361" s="29"/>
      <c r="BM361" s="36"/>
      <c r="BN361" s="36"/>
      <c r="BO361" s="36"/>
      <c r="BP361" s="29"/>
      <c r="BQ361" s="36"/>
      <c r="BR361" s="29"/>
      <c r="BS361" s="36"/>
      <c r="BT361" s="36"/>
      <c r="BU361" s="36"/>
      <c r="BV361" s="36"/>
    </row>
    <row r="362" spans="1:74" x14ac:dyDescent="0.25">
      <c r="A362" s="16">
        <v>360</v>
      </c>
      <c r="B362" s="16">
        <v>3</v>
      </c>
      <c r="C362" s="31" t="s">
        <v>808</v>
      </c>
      <c r="D362" s="40">
        <f>февраль!D362-март!E362</f>
        <v>940.36565319806755</v>
      </c>
      <c r="E362" s="40">
        <f t="shared" si="5"/>
        <v>0</v>
      </c>
      <c r="F362" s="36"/>
      <c r="G362" s="36"/>
      <c r="H362" s="36"/>
      <c r="I362" s="27"/>
      <c r="J362" s="36"/>
      <c r="K362" s="36"/>
      <c r="L362" s="36"/>
      <c r="M362" s="36"/>
      <c r="N362" s="36"/>
      <c r="O362" s="29"/>
      <c r="P362" s="36"/>
      <c r="Q362" s="29"/>
      <c r="R362" s="36"/>
      <c r="S362" s="36"/>
      <c r="T362" s="36"/>
      <c r="U362" s="36"/>
      <c r="V362" s="36"/>
      <c r="W362" s="36"/>
      <c r="X362" s="36"/>
      <c r="Y362" s="29"/>
      <c r="Z362" s="36"/>
      <c r="AA362" s="66"/>
      <c r="AB362" s="36"/>
      <c r="AC362" s="36"/>
      <c r="AD362" s="36"/>
      <c r="AE362" s="36"/>
      <c r="AF362" s="36"/>
      <c r="AG362" s="36"/>
      <c r="AH362" s="29"/>
      <c r="AI362" s="36"/>
      <c r="AJ362" s="29"/>
      <c r="AK362" s="36"/>
      <c r="AL362" s="36"/>
      <c r="AM362" s="36"/>
      <c r="AN362" s="29"/>
      <c r="AO362" s="36"/>
      <c r="AP362" s="29"/>
      <c r="AQ362" s="36"/>
      <c r="AR362" s="29"/>
      <c r="AS362" s="36"/>
      <c r="AT362" s="36"/>
      <c r="AU362" s="36"/>
      <c r="AV362" s="29"/>
      <c r="AW362" s="36"/>
      <c r="AX362" s="36"/>
      <c r="AY362" s="36"/>
      <c r="AZ362" s="29"/>
      <c r="BA362" s="36"/>
      <c r="BB362" s="36"/>
      <c r="BC362" s="36"/>
      <c r="BD362" s="36"/>
      <c r="BE362" s="36"/>
      <c r="BF362" s="36"/>
      <c r="BG362" s="36"/>
      <c r="BH362" s="36"/>
      <c r="BI362" s="36"/>
      <c r="BJ362" s="29"/>
      <c r="BK362" s="36"/>
      <c r="BL362" s="29"/>
      <c r="BM362" s="36"/>
      <c r="BN362" s="36"/>
      <c r="BO362" s="36"/>
      <c r="BP362" s="29"/>
      <c r="BQ362" s="36"/>
      <c r="BR362" s="29"/>
      <c r="BS362" s="36"/>
      <c r="BT362" s="36"/>
      <c r="BU362" s="36"/>
      <c r="BV362" s="36"/>
    </row>
    <row r="363" spans="1:74" s="86" customFormat="1" x14ac:dyDescent="0.25">
      <c r="A363" s="79">
        <v>361</v>
      </c>
      <c r="B363" s="79">
        <v>3</v>
      </c>
      <c r="C363" s="80" t="s">
        <v>809</v>
      </c>
      <c r="D363" s="40">
        <f>февраль!D363-март!E363</f>
        <v>-98.042191787439606</v>
      </c>
      <c r="E363" s="81">
        <f t="shared" si="5"/>
        <v>291.983</v>
      </c>
      <c r="F363" s="82"/>
      <c r="G363" s="82"/>
      <c r="H363" s="82"/>
      <c r="I363" s="83"/>
      <c r="J363" s="82"/>
      <c r="K363" s="82"/>
      <c r="L363" s="82"/>
      <c r="M363" s="82"/>
      <c r="N363" s="82"/>
      <c r="O363" s="84"/>
      <c r="P363" s="82"/>
      <c r="Q363" s="84"/>
      <c r="R363" s="82"/>
      <c r="S363" s="82"/>
      <c r="T363" s="82"/>
      <c r="U363" s="82"/>
      <c r="V363" s="82"/>
      <c r="W363" s="82"/>
      <c r="X363" s="82"/>
      <c r="Y363" s="84"/>
      <c r="Z363" s="82"/>
      <c r="AA363" s="82" t="s">
        <v>1095</v>
      </c>
      <c r="AB363" s="82">
        <v>0.11600000000000001</v>
      </c>
      <c r="AC363" s="82">
        <v>291.983</v>
      </c>
      <c r="AD363" s="82"/>
      <c r="AE363" s="82"/>
      <c r="AF363" s="82"/>
      <c r="AG363" s="82"/>
      <c r="AH363" s="84"/>
      <c r="AI363" s="82"/>
      <c r="AJ363" s="84"/>
      <c r="AK363" s="82"/>
      <c r="AL363" s="82"/>
      <c r="AM363" s="82"/>
      <c r="AN363" s="84"/>
      <c r="AO363" s="82"/>
      <c r="AP363" s="84"/>
      <c r="AQ363" s="82"/>
      <c r="AR363" s="84"/>
      <c r="AS363" s="82"/>
      <c r="AT363" s="82"/>
      <c r="AU363" s="82"/>
      <c r="AV363" s="84"/>
      <c r="AW363" s="82"/>
      <c r="AX363" s="82"/>
      <c r="AY363" s="82"/>
      <c r="AZ363" s="84"/>
      <c r="BA363" s="82"/>
      <c r="BB363" s="82"/>
      <c r="BC363" s="82"/>
      <c r="BD363" s="82"/>
      <c r="BE363" s="82"/>
      <c r="BF363" s="82"/>
      <c r="BG363" s="82"/>
      <c r="BH363" s="82"/>
      <c r="BI363" s="82"/>
      <c r="BJ363" s="84"/>
      <c r="BK363" s="82"/>
      <c r="BL363" s="84"/>
      <c r="BM363" s="82"/>
      <c r="BN363" s="82"/>
      <c r="BO363" s="82"/>
      <c r="BP363" s="84"/>
      <c r="BQ363" s="82"/>
      <c r="BR363" s="84"/>
      <c r="BS363" s="82"/>
      <c r="BT363" s="82"/>
      <c r="BU363" s="82"/>
      <c r="BV363" s="82"/>
    </row>
    <row r="364" spans="1:74" x14ac:dyDescent="0.25">
      <c r="A364" s="16">
        <v>362</v>
      </c>
      <c r="B364" s="16">
        <v>3</v>
      </c>
      <c r="C364" s="31" t="s">
        <v>810</v>
      </c>
      <c r="D364" s="40">
        <f>февраль!D364-март!E364</f>
        <v>141.60146496618356</v>
      </c>
      <c r="E364" s="40">
        <f t="shared" si="5"/>
        <v>0</v>
      </c>
      <c r="F364" s="36"/>
      <c r="G364" s="36"/>
      <c r="H364" s="36"/>
      <c r="I364" s="27"/>
      <c r="J364" s="36"/>
      <c r="K364" s="36"/>
      <c r="L364" s="36"/>
      <c r="M364" s="36"/>
      <c r="N364" s="36"/>
      <c r="O364" s="29"/>
      <c r="P364" s="36"/>
      <c r="Q364" s="29"/>
      <c r="R364" s="36"/>
      <c r="S364" s="36"/>
      <c r="T364" s="36"/>
      <c r="U364" s="36"/>
      <c r="V364" s="36"/>
      <c r="W364" s="36"/>
      <c r="X364" s="36"/>
      <c r="Y364" s="29"/>
      <c r="Z364" s="36"/>
      <c r="AA364" s="66"/>
      <c r="AB364" s="36"/>
      <c r="AC364" s="36"/>
      <c r="AD364" s="36"/>
      <c r="AE364" s="36"/>
      <c r="AF364" s="36"/>
      <c r="AG364" s="36"/>
      <c r="AH364" s="29"/>
      <c r="AI364" s="36"/>
      <c r="AJ364" s="29"/>
      <c r="AK364" s="36"/>
      <c r="AL364" s="36"/>
      <c r="AM364" s="36"/>
      <c r="AN364" s="29"/>
      <c r="AO364" s="36"/>
      <c r="AP364" s="29"/>
      <c r="AQ364" s="36"/>
      <c r="AR364" s="29"/>
      <c r="AS364" s="36"/>
      <c r="AT364" s="36"/>
      <c r="AU364" s="36"/>
      <c r="AV364" s="29"/>
      <c r="AW364" s="36"/>
      <c r="AX364" s="36"/>
      <c r="AY364" s="36"/>
      <c r="AZ364" s="29"/>
      <c r="BA364" s="36"/>
      <c r="BB364" s="36"/>
      <c r="BC364" s="36"/>
      <c r="BD364" s="36"/>
      <c r="BE364" s="36"/>
      <c r="BF364" s="36"/>
      <c r="BG364" s="36"/>
      <c r="BH364" s="36"/>
      <c r="BI364" s="36"/>
      <c r="BJ364" s="29"/>
      <c r="BK364" s="36"/>
      <c r="BL364" s="29"/>
      <c r="BM364" s="36"/>
      <c r="BN364" s="36"/>
      <c r="BO364" s="36"/>
      <c r="BP364" s="29"/>
      <c r="BQ364" s="36"/>
      <c r="BR364" s="29"/>
      <c r="BS364" s="36"/>
      <c r="BT364" s="36"/>
      <c r="BU364" s="36"/>
      <c r="BV364" s="36"/>
    </row>
    <row r="365" spans="1:74" x14ac:dyDescent="0.25">
      <c r="A365" s="16">
        <v>363</v>
      </c>
      <c r="B365" s="16">
        <v>3</v>
      </c>
      <c r="C365" s="31" t="s">
        <v>811</v>
      </c>
      <c r="D365" s="40">
        <f>февраль!D365-март!E365</f>
        <v>-43.603439613526568</v>
      </c>
      <c r="E365" s="40">
        <f t="shared" si="5"/>
        <v>0</v>
      </c>
      <c r="F365" s="36"/>
      <c r="G365" s="36"/>
      <c r="H365" s="36"/>
      <c r="I365" s="27"/>
      <c r="J365" s="36"/>
      <c r="K365" s="36"/>
      <c r="L365" s="36"/>
      <c r="M365" s="36"/>
      <c r="N365" s="36"/>
      <c r="O365" s="29"/>
      <c r="P365" s="36"/>
      <c r="Q365" s="29"/>
      <c r="R365" s="36"/>
      <c r="S365" s="36"/>
      <c r="T365" s="36"/>
      <c r="U365" s="36"/>
      <c r="V365" s="36"/>
      <c r="W365" s="36"/>
      <c r="X365" s="36"/>
      <c r="Y365" s="29"/>
      <c r="Z365" s="36"/>
      <c r="AA365" s="66"/>
      <c r="AB365" s="36"/>
      <c r="AC365" s="36"/>
      <c r="AD365" s="36"/>
      <c r="AE365" s="36"/>
      <c r="AF365" s="36"/>
      <c r="AG365" s="36"/>
      <c r="AH365" s="29"/>
      <c r="AI365" s="36"/>
      <c r="AJ365" s="29"/>
      <c r="AK365" s="36"/>
      <c r="AL365" s="36"/>
      <c r="AM365" s="36"/>
      <c r="AN365" s="29"/>
      <c r="AO365" s="36"/>
      <c r="AP365" s="29"/>
      <c r="AQ365" s="36"/>
      <c r="AR365" s="29"/>
      <c r="AS365" s="36"/>
      <c r="AT365" s="36"/>
      <c r="AU365" s="36"/>
      <c r="AV365" s="29"/>
      <c r="AW365" s="36"/>
      <c r="AX365" s="36"/>
      <c r="AY365" s="36"/>
      <c r="AZ365" s="29"/>
      <c r="BA365" s="36"/>
      <c r="BB365" s="36"/>
      <c r="BC365" s="36"/>
      <c r="BD365" s="36"/>
      <c r="BE365" s="36"/>
      <c r="BF365" s="36"/>
      <c r="BG365" s="36"/>
      <c r="BH365" s="36"/>
      <c r="BI365" s="36"/>
      <c r="BJ365" s="29"/>
      <c r="BK365" s="36"/>
      <c r="BL365" s="29"/>
      <c r="BM365" s="36"/>
      <c r="BN365" s="36"/>
      <c r="BO365" s="36"/>
      <c r="BP365" s="29"/>
      <c r="BQ365" s="36"/>
      <c r="BR365" s="29"/>
      <c r="BS365" s="36"/>
      <c r="BT365" s="36"/>
      <c r="BU365" s="36"/>
      <c r="BV365" s="36"/>
    </row>
    <row r="366" spans="1:74" x14ac:dyDescent="0.25">
      <c r="A366" s="16">
        <v>364</v>
      </c>
      <c r="B366" s="16">
        <v>3</v>
      </c>
      <c r="C366" s="31" t="s">
        <v>812</v>
      </c>
      <c r="D366" s="40">
        <f>февраль!D366-март!E366</f>
        <v>177.75032296618357</v>
      </c>
      <c r="E366" s="40">
        <f t="shared" si="5"/>
        <v>0</v>
      </c>
      <c r="F366" s="36"/>
      <c r="G366" s="36"/>
      <c r="H366" s="36"/>
      <c r="I366" s="27"/>
      <c r="J366" s="36"/>
      <c r="K366" s="36"/>
      <c r="L366" s="36"/>
      <c r="M366" s="36"/>
      <c r="N366" s="36"/>
      <c r="O366" s="29"/>
      <c r="P366" s="36"/>
      <c r="Q366" s="29"/>
      <c r="R366" s="36"/>
      <c r="S366" s="36"/>
      <c r="T366" s="36"/>
      <c r="U366" s="36"/>
      <c r="V366" s="36"/>
      <c r="W366" s="36"/>
      <c r="X366" s="36"/>
      <c r="Y366" s="29"/>
      <c r="Z366" s="36"/>
      <c r="AA366" s="66"/>
      <c r="AB366" s="36"/>
      <c r="AC366" s="36"/>
      <c r="AD366" s="36"/>
      <c r="AE366" s="36"/>
      <c r="AF366" s="36"/>
      <c r="AG366" s="36"/>
      <c r="AH366" s="29"/>
      <c r="AI366" s="36"/>
      <c r="AJ366" s="29"/>
      <c r="AK366" s="36"/>
      <c r="AL366" s="36"/>
      <c r="AM366" s="36"/>
      <c r="AN366" s="29"/>
      <c r="AO366" s="36"/>
      <c r="AP366" s="29"/>
      <c r="AQ366" s="36"/>
      <c r="AR366" s="29"/>
      <c r="AS366" s="36"/>
      <c r="AT366" s="36"/>
      <c r="AU366" s="36"/>
      <c r="AV366" s="29"/>
      <c r="AW366" s="36"/>
      <c r="AX366" s="36"/>
      <c r="AY366" s="36"/>
      <c r="AZ366" s="29"/>
      <c r="BA366" s="36"/>
      <c r="BB366" s="36"/>
      <c r="BC366" s="36"/>
      <c r="BD366" s="36"/>
      <c r="BE366" s="36"/>
      <c r="BF366" s="36"/>
      <c r="BG366" s="36"/>
      <c r="BH366" s="36"/>
      <c r="BI366" s="36"/>
      <c r="BJ366" s="29"/>
      <c r="BK366" s="36"/>
      <c r="BL366" s="29"/>
      <c r="BM366" s="36"/>
      <c r="BN366" s="36"/>
      <c r="BO366" s="36"/>
      <c r="BP366" s="29"/>
      <c r="BQ366" s="36"/>
      <c r="BR366" s="29"/>
      <c r="BS366" s="36"/>
      <c r="BT366" s="36"/>
      <c r="BU366" s="36"/>
      <c r="BV366" s="36"/>
    </row>
    <row r="367" spans="1:74" x14ac:dyDescent="0.25">
      <c r="A367" s="16">
        <v>365</v>
      </c>
      <c r="B367" s="16">
        <v>3</v>
      </c>
      <c r="C367" s="31" t="s">
        <v>813</v>
      </c>
      <c r="D367" s="40">
        <f>февраль!D367-март!E367</f>
        <v>306.86942362318842</v>
      </c>
      <c r="E367" s="40">
        <f t="shared" si="5"/>
        <v>0</v>
      </c>
      <c r="F367" s="36"/>
      <c r="G367" s="36"/>
      <c r="H367" s="36"/>
      <c r="I367" s="27"/>
      <c r="J367" s="36"/>
      <c r="K367" s="36"/>
      <c r="L367" s="36"/>
      <c r="M367" s="36"/>
      <c r="N367" s="36"/>
      <c r="O367" s="29"/>
      <c r="P367" s="36"/>
      <c r="Q367" s="29"/>
      <c r="R367" s="36"/>
      <c r="S367" s="36"/>
      <c r="T367" s="36"/>
      <c r="U367" s="36"/>
      <c r="V367" s="36"/>
      <c r="W367" s="36"/>
      <c r="X367" s="36"/>
      <c r="Y367" s="29"/>
      <c r="Z367" s="36"/>
      <c r="AA367" s="66"/>
      <c r="AB367" s="36"/>
      <c r="AC367" s="36"/>
      <c r="AD367" s="36"/>
      <c r="AE367" s="36"/>
      <c r="AF367" s="36"/>
      <c r="AG367" s="36"/>
      <c r="AH367" s="29"/>
      <c r="AI367" s="36"/>
      <c r="AJ367" s="29"/>
      <c r="AK367" s="36"/>
      <c r="AL367" s="36"/>
      <c r="AM367" s="36"/>
      <c r="AN367" s="29"/>
      <c r="AO367" s="36"/>
      <c r="AP367" s="29"/>
      <c r="AQ367" s="36"/>
      <c r="AR367" s="29"/>
      <c r="AS367" s="36"/>
      <c r="AT367" s="36"/>
      <c r="AU367" s="36"/>
      <c r="AV367" s="29"/>
      <c r="AW367" s="36"/>
      <c r="AX367" s="36"/>
      <c r="AY367" s="36"/>
      <c r="AZ367" s="29"/>
      <c r="BA367" s="36"/>
      <c r="BB367" s="36"/>
      <c r="BC367" s="36"/>
      <c r="BD367" s="36"/>
      <c r="BE367" s="36"/>
      <c r="BF367" s="36"/>
      <c r="BG367" s="36"/>
      <c r="BH367" s="36"/>
      <c r="BI367" s="36"/>
      <c r="BJ367" s="29"/>
      <c r="BK367" s="36"/>
      <c r="BL367" s="29"/>
      <c r="BM367" s="36"/>
      <c r="BN367" s="36"/>
      <c r="BO367" s="36"/>
      <c r="BP367" s="29"/>
      <c r="BQ367" s="36"/>
      <c r="BR367" s="29"/>
      <c r="BS367" s="36"/>
      <c r="BT367" s="36"/>
      <c r="BU367" s="36"/>
      <c r="BV367" s="36"/>
    </row>
    <row r="368" spans="1:74" x14ac:dyDescent="0.25">
      <c r="A368" s="16">
        <v>366</v>
      </c>
      <c r="B368" s="16">
        <v>2</v>
      </c>
      <c r="C368" s="31" t="s">
        <v>932</v>
      </c>
      <c r="D368" s="40">
        <f>февраль!D368-март!E368</f>
        <v>655.34401329468619</v>
      </c>
      <c r="E368" s="40">
        <f t="shared" si="5"/>
        <v>0</v>
      </c>
      <c r="F368" s="36"/>
      <c r="G368" s="36"/>
      <c r="H368" s="36"/>
      <c r="I368" s="27"/>
      <c r="J368" s="36"/>
      <c r="K368" s="36"/>
      <c r="L368" s="36"/>
      <c r="M368" s="36"/>
      <c r="N368" s="36"/>
      <c r="O368" s="29"/>
      <c r="P368" s="36"/>
      <c r="Q368" s="29"/>
      <c r="R368" s="36"/>
      <c r="S368" s="36"/>
      <c r="T368" s="36"/>
      <c r="U368" s="36"/>
      <c r="V368" s="36"/>
      <c r="W368" s="36"/>
      <c r="X368" s="36"/>
      <c r="Y368" s="29"/>
      <c r="Z368" s="36"/>
      <c r="AA368" s="66"/>
      <c r="AB368" s="36"/>
      <c r="AC368" s="36"/>
      <c r="AD368" s="36"/>
      <c r="AE368" s="36"/>
      <c r="AF368" s="36"/>
      <c r="AG368" s="36"/>
      <c r="AH368" s="29"/>
      <c r="AI368" s="36"/>
      <c r="AJ368" s="29"/>
      <c r="AK368" s="36"/>
      <c r="AL368" s="36"/>
      <c r="AM368" s="36"/>
      <c r="AN368" s="29"/>
      <c r="AO368" s="36"/>
      <c r="AP368" s="29"/>
      <c r="AQ368" s="36"/>
      <c r="AR368" s="29"/>
      <c r="AS368" s="36"/>
      <c r="AT368" s="36"/>
      <c r="AU368" s="36"/>
      <c r="AV368" s="29"/>
      <c r="AW368" s="36"/>
      <c r="AX368" s="36"/>
      <c r="AY368" s="36"/>
      <c r="AZ368" s="29"/>
      <c r="BA368" s="36"/>
      <c r="BB368" s="36"/>
      <c r="BC368" s="36"/>
      <c r="BD368" s="36"/>
      <c r="BE368" s="36"/>
      <c r="BF368" s="36"/>
      <c r="BG368" s="36"/>
      <c r="BH368" s="36"/>
      <c r="BI368" s="36"/>
      <c r="BJ368" s="29"/>
      <c r="BK368" s="36"/>
      <c r="BL368" s="29"/>
      <c r="BM368" s="36"/>
      <c r="BN368" s="36"/>
      <c r="BO368" s="36"/>
      <c r="BP368" s="29"/>
      <c r="BQ368" s="36"/>
      <c r="BR368" s="29"/>
      <c r="BS368" s="36"/>
      <c r="BT368" s="36"/>
      <c r="BU368" s="36"/>
      <c r="BV368" s="36"/>
    </row>
    <row r="369" spans="1:75" x14ac:dyDescent="0.25">
      <c r="A369" s="16">
        <v>367</v>
      </c>
      <c r="B369" s="16">
        <v>2</v>
      </c>
      <c r="C369" s="31" t="s">
        <v>814</v>
      </c>
      <c r="D369" s="40">
        <f>февраль!D369-март!E369</f>
        <v>1152.9751536038648</v>
      </c>
      <c r="E369" s="40">
        <f t="shared" si="5"/>
        <v>0</v>
      </c>
      <c r="F369" s="36"/>
      <c r="G369" s="36"/>
      <c r="H369" s="36"/>
      <c r="I369" s="27"/>
      <c r="J369" s="36"/>
      <c r="K369" s="36"/>
      <c r="L369" s="36"/>
      <c r="M369" s="36"/>
      <c r="N369" s="36"/>
      <c r="O369" s="29"/>
      <c r="P369" s="36"/>
      <c r="Q369" s="29"/>
      <c r="R369" s="36"/>
      <c r="S369" s="36"/>
      <c r="T369" s="36"/>
      <c r="U369" s="36"/>
      <c r="V369" s="36"/>
      <c r="W369" s="36"/>
      <c r="X369" s="36"/>
      <c r="Y369" s="29"/>
      <c r="Z369" s="36"/>
      <c r="AA369" s="66"/>
      <c r="AB369" s="36"/>
      <c r="AC369" s="36"/>
      <c r="AD369" s="36"/>
      <c r="AE369" s="36"/>
      <c r="AF369" s="36"/>
      <c r="AG369" s="36"/>
      <c r="AH369" s="29"/>
      <c r="AI369" s="36"/>
      <c r="AJ369" s="29"/>
      <c r="AK369" s="36"/>
      <c r="AL369" s="36"/>
      <c r="AM369" s="36"/>
      <c r="AN369" s="29"/>
      <c r="AO369" s="36"/>
      <c r="AP369" s="29"/>
      <c r="AQ369" s="36"/>
      <c r="AR369" s="29"/>
      <c r="AS369" s="36"/>
      <c r="AT369" s="36"/>
      <c r="AU369" s="36"/>
      <c r="AV369" s="29"/>
      <c r="AW369" s="36"/>
      <c r="AX369" s="36"/>
      <c r="AY369" s="36"/>
      <c r="AZ369" s="29"/>
      <c r="BA369" s="36"/>
      <c r="BB369" s="36"/>
      <c r="BC369" s="36"/>
      <c r="BD369" s="36"/>
      <c r="BE369" s="36"/>
      <c r="BF369" s="36"/>
      <c r="BG369" s="36"/>
      <c r="BH369" s="36"/>
      <c r="BI369" s="36"/>
      <c r="BJ369" s="29"/>
      <c r="BK369" s="36"/>
      <c r="BL369" s="29"/>
      <c r="BM369" s="36"/>
      <c r="BN369" s="36"/>
      <c r="BO369" s="36"/>
      <c r="BP369" s="29"/>
      <c r="BQ369" s="36"/>
      <c r="BR369" s="29"/>
      <c r="BS369" s="36"/>
      <c r="BT369" s="36"/>
      <c r="BU369" s="36"/>
      <c r="BV369" s="36"/>
    </row>
    <row r="370" spans="1:75" s="86" customFormat="1" x14ac:dyDescent="0.25">
      <c r="A370" s="79">
        <v>368</v>
      </c>
      <c r="B370" s="79">
        <v>2</v>
      </c>
      <c r="C370" s="80" t="s">
        <v>815</v>
      </c>
      <c r="D370" s="40">
        <f>февраль!D370-март!E370</f>
        <v>150.21577582608697</v>
      </c>
      <c r="E370" s="81">
        <f t="shared" si="5"/>
        <v>1.107</v>
      </c>
      <c r="F370" s="82"/>
      <c r="G370" s="82"/>
      <c r="H370" s="82"/>
      <c r="I370" s="83"/>
      <c r="J370" s="82"/>
      <c r="K370" s="82"/>
      <c r="L370" s="82"/>
      <c r="M370" s="82"/>
      <c r="N370" s="82"/>
      <c r="O370" s="84"/>
      <c r="P370" s="82"/>
      <c r="Q370" s="84"/>
      <c r="R370" s="82"/>
      <c r="S370" s="82"/>
      <c r="T370" s="82"/>
      <c r="U370" s="82"/>
      <c r="V370" s="82"/>
      <c r="W370" s="82"/>
      <c r="X370" s="82"/>
      <c r="Y370" s="84"/>
      <c r="Z370" s="82"/>
      <c r="AA370" s="85"/>
      <c r="AB370" s="82"/>
      <c r="AC370" s="82"/>
      <c r="AD370" s="82"/>
      <c r="AE370" s="82"/>
      <c r="AF370" s="82">
        <v>2E-3</v>
      </c>
      <c r="AG370" s="82">
        <v>1.107</v>
      </c>
      <c r="AH370" s="84"/>
      <c r="AI370" s="82"/>
      <c r="AJ370" s="84"/>
      <c r="AK370" s="82"/>
      <c r="AL370" s="82"/>
      <c r="AM370" s="82"/>
      <c r="AN370" s="84"/>
      <c r="AO370" s="82"/>
      <c r="AP370" s="84"/>
      <c r="AQ370" s="82"/>
      <c r="AR370" s="84"/>
      <c r="AS370" s="82"/>
      <c r="AT370" s="82"/>
      <c r="AU370" s="82"/>
      <c r="AV370" s="84"/>
      <c r="AW370" s="82"/>
      <c r="AX370" s="82"/>
      <c r="AY370" s="82"/>
      <c r="AZ370" s="84"/>
      <c r="BA370" s="82"/>
      <c r="BB370" s="82"/>
      <c r="BC370" s="82"/>
      <c r="BD370" s="82"/>
      <c r="BE370" s="82"/>
      <c r="BF370" s="82"/>
      <c r="BG370" s="82"/>
      <c r="BH370" s="82"/>
      <c r="BI370" s="82"/>
      <c r="BJ370" s="84"/>
      <c r="BK370" s="82"/>
      <c r="BL370" s="84"/>
      <c r="BM370" s="82"/>
      <c r="BN370" s="82"/>
      <c r="BO370" s="82"/>
      <c r="BP370" s="84"/>
      <c r="BQ370" s="82"/>
      <c r="BR370" s="84"/>
      <c r="BS370" s="82"/>
      <c r="BT370" s="82"/>
      <c r="BU370" s="82"/>
      <c r="BV370" s="82"/>
    </row>
    <row r="371" spans="1:75" s="86" customFormat="1" x14ac:dyDescent="0.25">
      <c r="A371" s="79">
        <v>369</v>
      </c>
      <c r="B371" s="79">
        <v>3</v>
      </c>
      <c r="C371" s="80" t="s">
        <v>816</v>
      </c>
      <c r="D371" s="40">
        <f>февраль!D371-март!E371</f>
        <v>-1180.1126956038647</v>
      </c>
      <c r="E371" s="81">
        <f t="shared" si="5"/>
        <v>10.818</v>
      </c>
      <c r="F371" s="82"/>
      <c r="G371" s="82"/>
      <c r="H371" s="82"/>
      <c r="I371" s="83"/>
      <c r="J371" s="82"/>
      <c r="K371" s="82"/>
      <c r="L371" s="82"/>
      <c r="M371" s="82"/>
      <c r="N371" s="82"/>
      <c r="O371" s="84"/>
      <c r="P371" s="82"/>
      <c r="Q371" s="84"/>
      <c r="R371" s="82"/>
      <c r="S371" s="82"/>
      <c r="T371" s="82"/>
      <c r="U371" s="82"/>
      <c r="V371" s="82"/>
      <c r="W371" s="82"/>
      <c r="X371" s="82"/>
      <c r="Y371" s="84"/>
      <c r="Z371" s="82"/>
      <c r="AA371" s="85"/>
      <c r="AB371" s="82"/>
      <c r="AC371" s="82"/>
      <c r="AD371" s="82"/>
      <c r="AE371" s="82"/>
      <c r="AF371" s="82"/>
      <c r="AG371" s="82"/>
      <c r="AH371" s="84"/>
      <c r="AI371" s="82"/>
      <c r="AJ371" s="84"/>
      <c r="AK371" s="82"/>
      <c r="AL371" s="82"/>
      <c r="AM371" s="82"/>
      <c r="AN371" s="84"/>
      <c r="AO371" s="82"/>
      <c r="AP371" s="84"/>
      <c r="AQ371" s="82"/>
      <c r="AR371" s="84"/>
      <c r="AS371" s="82"/>
      <c r="AT371" s="82"/>
      <c r="AU371" s="82"/>
      <c r="AV371" s="84"/>
      <c r="AW371" s="82"/>
      <c r="AX371" s="82"/>
      <c r="AY371" s="82"/>
      <c r="AZ371" s="84"/>
      <c r="BA371" s="82"/>
      <c r="BB371" s="82"/>
      <c r="BC371" s="82"/>
      <c r="BD371" s="82"/>
      <c r="BE371" s="82"/>
      <c r="BF371" s="82">
        <v>0.01</v>
      </c>
      <c r="BG371" s="82">
        <v>10.818</v>
      </c>
      <c r="BH371" s="82"/>
      <c r="BI371" s="82"/>
      <c r="BJ371" s="84"/>
      <c r="BK371" s="82"/>
      <c r="BL371" s="84"/>
      <c r="BM371" s="82"/>
      <c r="BN371" s="82"/>
      <c r="BO371" s="82"/>
      <c r="BP371" s="84"/>
      <c r="BQ371" s="82"/>
      <c r="BR371" s="84"/>
      <c r="BS371" s="82"/>
      <c r="BT371" s="82"/>
      <c r="BU371" s="82"/>
      <c r="BV371" s="82"/>
    </row>
    <row r="372" spans="1:75" s="86" customFormat="1" x14ac:dyDescent="0.25">
      <c r="A372" s="79">
        <v>370</v>
      </c>
      <c r="B372" s="79">
        <v>3</v>
      </c>
      <c r="C372" s="80" t="s">
        <v>817</v>
      </c>
      <c r="D372" s="40">
        <f>февраль!D372-март!E372</f>
        <v>936.2993366859904</v>
      </c>
      <c r="E372" s="81">
        <f t="shared" si="5"/>
        <v>11.374000000000001</v>
      </c>
      <c r="F372" s="82"/>
      <c r="G372" s="82"/>
      <c r="H372" s="82"/>
      <c r="I372" s="83"/>
      <c r="J372" s="82"/>
      <c r="K372" s="82"/>
      <c r="L372" s="82"/>
      <c r="M372" s="82"/>
      <c r="N372" s="82"/>
      <c r="O372" s="84"/>
      <c r="P372" s="82"/>
      <c r="Q372" s="84"/>
      <c r="R372" s="82"/>
      <c r="S372" s="82"/>
      <c r="T372" s="82"/>
      <c r="U372" s="82"/>
      <c r="V372" s="82"/>
      <c r="W372" s="82"/>
      <c r="X372" s="82"/>
      <c r="Y372" s="84"/>
      <c r="Z372" s="82"/>
      <c r="AA372" s="85"/>
      <c r="AB372" s="82"/>
      <c r="AC372" s="82"/>
      <c r="AD372" s="82"/>
      <c r="AE372" s="82"/>
      <c r="AF372" s="82"/>
      <c r="AG372" s="82"/>
      <c r="AH372" s="84"/>
      <c r="AI372" s="82"/>
      <c r="AJ372" s="84"/>
      <c r="AK372" s="82"/>
      <c r="AL372" s="82"/>
      <c r="AM372" s="82"/>
      <c r="AN372" s="84"/>
      <c r="AO372" s="82"/>
      <c r="AP372" s="84"/>
      <c r="AQ372" s="82"/>
      <c r="AR372" s="84"/>
      <c r="AS372" s="82"/>
      <c r="AT372" s="82"/>
      <c r="AU372" s="82"/>
      <c r="AV372" s="84"/>
      <c r="AW372" s="82"/>
      <c r="AX372" s="82"/>
      <c r="AY372" s="82"/>
      <c r="AZ372" s="84"/>
      <c r="BA372" s="82"/>
      <c r="BB372" s="82"/>
      <c r="BC372" s="82"/>
      <c r="BD372" s="82"/>
      <c r="BE372" s="82"/>
      <c r="BF372" s="82"/>
      <c r="BG372" s="82"/>
      <c r="BH372" s="82">
        <v>0.03</v>
      </c>
      <c r="BI372" s="82">
        <v>11.374000000000001</v>
      </c>
      <c r="BJ372" s="84"/>
      <c r="BK372" s="82"/>
      <c r="BL372" s="84"/>
      <c r="BM372" s="82"/>
      <c r="BN372" s="82"/>
      <c r="BO372" s="82"/>
      <c r="BP372" s="84"/>
      <c r="BQ372" s="82"/>
      <c r="BR372" s="84"/>
      <c r="BS372" s="82"/>
      <c r="BT372" s="82"/>
      <c r="BU372" s="82"/>
      <c r="BV372" s="82"/>
    </row>
    <row r="373" spans="1:75" x14ac:dyDescent="0.25">
      <c r="A373" s="16">
        <v>371</v>
      </c>
      <c r="B373" s="16">
        <v>3</v>
      </c>
      <c r="C373" s="31" t="s">
        <v>818</v>
      </c>
      <c r="D373" s="40">
        <f>февраль!D373-март!E373</f>
        <v>-326.79332632850242</v>
      </c>
      <c r="E373" s="40">
        <f t="shared" si="5"/>
        <v>0</v>
      </c>
      <c r="F373" s="36"/>
      <c r="G373" s="36"/>
      <c r="H373" s="36"/>
      <c r="I373" s="27"/>
      <c r="J373" s="36"/>
      <c r="K373" s="36"/>
      <c r="L373" s="36"/>
      <c r="M373" s="36"/>
      <c r="N373" s="36"/>
      <c r="O373" s="29"/>
      <c r="P373" s="36"/>
      <c r="Q373" s="29"/>
      <c r="R373" s="36"/>
      <c r="S373" s="36"/>
      <c r="T373" s="36"/>
      <c r="U373" s="36"/>
      <c r="V373" s="36"/>
      <c r="W373" s="36"/>
      <c r="X373" s="36"/>
      <c r="Y373" s="29"/>
      <c r="Z373" s="36"/>
      <c r="AA373" s="66"/>
      <c r="AB373" s="36"/>
      <c r="AC373" s="36"/>
      <c r="AD373" s="36"/>
      <c r="AE373" s="36"/>
      <c r="AF373" s="36"/>
      <c r="AG373" s="36"/>
      <c r="AH373" s="29"/>
      <c r="AI373" s="36"/>
      <c r="AJ373" s="29"/>
      <c r="AK373" s="36"/>
      <c r="AL373" s="36"/>
      <c r="AM373" s="36"/>
      <c r="AN373" s="29"/>
      <c r="AO373" s="36"/>
      <c r="AP373" s="29"/>
      <c r="AQ373" s="36"/>
      <c r="AR373" s="29"/>
      <c r="AS373" s="36"/>
      <c r="AT373" s="36"/>
      <c r="AU373" s="36"/>
      <c r="AV373" s="29"/>
      <c r="AW373" s="36"/>
      <c r="AX373" s="36"/>
      <c r="AY373" s="36"/>
      <c r="AZ373" s="29"/>
      <c r="BA373" s="36"/>
      <c r="BB373" s="36"/>
      <c r="BC373" s="36"/>
      <c r="BD373" s="36"/>
      <c r="BE373" s="36"/>
      <c r="BF373" s="36"/>
      <c r="BG373" s="36"/>
      <c r="BH373" s="36"/>
      <c r="BI373" s="36"/>
      <c r="BJ373" s="29"/>
      <c r="BK373" s="36"/>
      <c r="BL373" s="29"/>
      <c r="BM373" s="36"/>
      <c r="BN373" s="36"/>
      <c r="BO373" s="36"/>
      <c r="BP373" s="29"/>
      <c r="BQ373" s="36"/>
      <c r="BR373" s="29"/>
      <c r="BS373" s="36"/>
      <c r="BT373" s="36"/>
      <c r="BU373" s="36"/>
      <c r="BV373" s="36"/>
    </row>
    <row r="374" spans="1:75" x14ac:dyDescent="0.25">
      <c r="A374" s="16">
        <v>372</v>
      </c>
      <c r="B374" s="16">
        <v>3</v>
      </c>
      <c r="C374" s="31" t="s">
        <v>819</v>
      </c>
      <c r="D374" s="40">
        <f>февраль!D374-март!E374</f>
        <v>223.45086229951693</v>
      </c>
      <c r="E374" s="40">
        <f t="shared" si="5"/>
        <v>0</v>
      </c>
      <c r="F374" s="36"/>
      <c r="G374" s="36"/>
      <c r="H374" s="36"/>
      <c r="I374" s="27"/>
      <c r="J374" s="36"/>
      <c r="K374" s="36"/>
      <c r="L374" s="36"/>
      <c r="M374" s="36"/>
      <c r="N374" s="36"/>
      <c r="O374" s="29"/>
      <c r="P374" s="36"/>
      <c r="Q374" s="29"/>
      <c r="R374" s="36"/>
      <c r="S374" s="36"/>
      <c r="T374" s="36"/>
      <c r="U374" s="36"/>
      <c r="V374" s="36"/>
      <c r="W374" s="36"/>
      <c r="X374" s="36"/>
      <c r="Y374" s="29"/>
      <c r="Z374" s="36"/>
      <c r="AA374" s="66"/>
      <c r="AB374" s="36"/>
      <c r="AC374" s="36"/>
      <c r="AD374" s="36"/>
      <c r="AE374" s="36"/>
      <c r="AF374" s="36"/>
      <c r="AG374" s="36"/>
      <c r="AH374" s="29"/>
      <c r="AI374" s="36"/>
      <c r="AJ374" s="29"/>
      <c r="AK374" s="36"/>
      <c r="AL374" s="36"/>
      <c r="AM374" s="36"/>
      <c r="AN374" s="29"/>
      <c r="AO374" s="36"/>
      <c r="AP374" s="29"/>
      <c r="AQ374" s="36"/>
      <c r="AR374" s="29"/>
      <c r="AS374" s="36"/>
      <c r="AT374" s="36"/>
      <c r="AU374" s="36"/>
      <c r="AV374" s="29"/>
      <c r="AW374" s="36"/>
      <c r="AX374" s="36"/>
      <c r="AY374" s="36"/>
      <c r="AZ374" s="29"/>
      <c r="BA374" s="36"/>
      <c r="BB374" s="36"/>
      <c r="BC374" s="36"/>
      <c r="BD374" s="36"/>
      <c r="BE374" s="36"/>
      <c r="BF374" s="36"/>
      <c r="BG374" s="36"/>
      <c r="BH374" s="36"/>
      <c r="BI374" s="36"/>
      <c r="BJ374" s="29"/>
      <c r="BK374" s="36"/>
      <c r="BL374" s="29"/>
      <c r="BM374" s="36"/>
      <c r="BN374" s="36"/>
      <c r="BO374" s="36"/>
      <c r="BP374" s="29"/>
      <c r="BQ374" s="36"/>
      <c r="BR374" s="29"/>
      <c r="BS374" s="36"/>
      <c r="BT374" s="36"/>
      <c r="BU374" s="36"/>
      <c r="BV374" s="36"/>
    </row>
    <row r="375" spans="1:75" x14ac:dyDescent="0.25">
      <c r="A375" s="16">
        <v>373</v>
      </c>
      <c r="B375" s="16">
        <v>3</v>
      </c>
      <c r="C375" s="31" t="s">
        <v>820</v>
      </c>
      <c r="D375" s="40">
        <f>февраль!D375-март!E375</f>
        <v>-156.01577968115942</v>
      </c>
      <c r="E375" s="40">
        <f t="shared" si="5"/>
        <v>0</v>
      </c>
      <c r="F375" s="36"/>
      <c r="G375" s="36"/>
      <c r="H375" s="36"/>
      <c r="I375" s="27"/>
      <c r="J375" s="36"/>
      <c r="K375" s="36"/>
      <c r="L375" s="36"/>
      <c r="M375" s="36"/>
      <c r="N375" s="36"/>
      <c r="O375" s="29"/>
      <c r="P375" s="36"/>
      <c r="Q375" s="29"/>
      <c r="R375" s="36"/>
      <c r="S375" s="36"/>
      <c r="T375" s="36"/>
      <c r="U375" s="36"/>
      <c r="V375" s="36"/>
      <c r="W375" s="36"/>
      <c r="X375" s="36"/>
      <c r="Y375" s="29"/>
      <c r="Z375" s="36"/>
      <c r="AA375" s="66"/>
      <c r="AB375" s="36"/>
      <c r="AC375" s="36"/>
      <c r="AD375" s="36"/>
      <c r="AE375" s="36"/>
      <c r="AF375" s="36"/>
      <c r="AG375" s="36"/>
      <c r="AH375" s="29"/>
      <c r="AI375" s="36"/>
      <c r="AJ375" s="29"/>
      <c r="AK375" s="36"/>
      <c r="AL375" s="36"/>
      <c r="AM375" s="36"/>
      <c r="AN375" s="29"/>
      <c r="AO375" s="36"/>
      <c r="AP375" s="29"/>
      <c r="AQ375" s="36"/>
      <c r="AR375" s="29"/>
      <c r="AS375" s="36"/>
      <c r="AT375" s="36"/>
      <c r="AU375" s="36"/>
      <c r="AV375" s="29"/>
      <c r="AW375" s="36"/>
      <c r="AX375" s="36"/>
      <c r="AY375" s="36"/>
      <c r="AZ375" s="29"/>
      <c r="BA375" s="36"/>
      <c r="BB375" s="36"/>
      <c r="BC375" s="36"/>
      <c r="BD375" s="36"/>
      <c r="BE375" s="36"/>
      <c r="BF375" s="36"/>
      <c r="BG375" s="36"/>
      <c r="BH375" s="36"/>
      <c r="BI375" s="36"/>
      <c r="BJ375" s="29"/>
      <c r="BK375" s="36"/>
      <c r="BL375" s="29"/>
      <c r="BM375" s="36"/>
      <c r="BN375" s="36"/>
      <c r="BO375" s="36"/>
      <c r="BP375" s="29"/>
      <c r="BQ375" s="36"/>
      <c r="BR375" s="29"/>
      <c r="BS375" s="36"/>
      <c r="BT375" s="36"/>
      <c r="BU375" s="36"/>
      <c r="BV375" s="36"/>
    </row>
    <row r="376" spans="1:75" s="86" customFormat="1" x14ac:dyDescent="0.25">
      <c r="A376" s="79">
        <v>374</v>
      </c>
      <c r="B376" s="79">
        <v>3</v>
      </c>
      <c r="C376" s="80" t="s">
        <v>821</v>
      </c>
      <c r="D376" s="40">
        <f>февраль!D376-март!E376</f>
        <v>-32.64310589371982</v>
      </c>
      <c r="E376" s="81">
        <f t="shared" si="5"/>
        <v>8.4540000000000006</v>
      </c>
      <c r="F376" s="82"/>
      <c r="G376" s="82"/>
      <c r="H376" s="82"/>
      <c r="I376" s="83"/>
      <c r="J376" s="82"/>
      <c r="K376" s="82"/>
      <c r="L376" s="82"/>
      <c r="M376" s="82"/>
      <c r="N376" s="82"/>
      <c r="O376" s="84"/>
      <c r="P376" s="82"/>
      <c r="Q376" s="84"/>
      <c r="R376" s="82"/>
      <c r="S376" s="82"/>
      <c r="T376" s="82"/>
      <c r="U376" s="82"/>
      <c r="V376" s="82"/>
      <c r="W376" s="82"/>
      <c r="X376" s="82"/>
      <c r="Y376" s="84"/>
      <c r="Z376" s="82"/>
      <c r="AA376" s="85"/>
      <c r="AB376" s="82"/>
      <c r="AC376" s="82"/>
      <c r="AD376" s="82"/>
      <c r="AE376" s="82"/>
      <c r="AF376" s="82"/>
      <c r="AG376" s="82"/>
      <c r="AH376" s="84"/>
      <c r="AI376" s="82"/>
      <c r="AJ376" s="84"/>
      <c r="AK376" s="82"/>
      <c r="AL376" s="82"/>
      <c r="AM376" s="82"/>
      <c r="AN376" s="84"/>
      <c r="AO376" s="82"/>
      <c r="AP376" s="84"/>
      <c r="AQ376" s="82"/>
      <c r="AR376" s="84"/>
      <c r="AS376" s="82"/>
      <c r="AT376" s="82"/>
      <c r="AU376" s="82"/>
      <c r="AV376" s="84"/>
      <c r="AW376" s="82"/>
      <c r="AX376" s="82"/>
      <c r="AY376" s="82"/>
      <c r="AZ376" s="84"/>
      <c r="BA376" s="82"/>
      <c r="BB376" s="82"/>
      <c r="BC376" s="82"/>
      <c r="BD376" s="82">
        <v>0.01</v>
      </c>
      <c r="BE376" s="82">
        <v>6.0069999999999997</v>
      </c>
      <c r="BF376" s="82"/>
      <c r="BG376" s="82"/>
      <c r="BH376" s="82"/>
      <c r="BI376" s="82"/>
      <c r="BJ376" s="84"/>
      <c r="BK376" s="82"/>
      <c r="BL376" s="84"/>
      <c r="BM376" s="82"/>
      <c r="BN376" s="82"/>
      <c r="BO376" s="82"/>
      <c r="BP376" s="84"/>
      <c r="BQ376" s="82"/>
      <c r="BR376" s="84"/>
      <c r="BS376" s="82"/>
      <c r="BT376" s="82"/>
      <c r="BU376" s="82"/>
      <c r="BV376" s="82">
        <v>2.4470000000000001</v>
      </c>
      <c r="BW376" s="86" t="s">
        <v>1070</v>
      </c>
    </row>
    <row r="377" spans="1:75" x14ac:dyDescent="0.25">
      <c r="A377" s="16">
        <v>375</v>
      </c>
      <c r="B377" s="16">
        <v>3</v>
      </c>
      <c r="C377" s="31" t="s">
        <v>933</v>
      </c>
      <c r="D377" s="40">
        <f>февраль!D377-март!E377</f>
        <v>780.03659199033814</v>
      </c>
      <c r="E377" s="40">
        <f t="shared" si="5"/>
        <v>0</v>
      </c>
      <c r="F377" s="36"/>
      <c r="G377" s="36"/>
      <c r="H377" s="36"/>
      <c r="I377" s="27"/>
      <c r="J377" s="36"/>
      <c r="K377" s="36"/>
      <c r="L377" s="36"/>
      <c r="M377" s="36"/>
      <c r="N377" s="36"/>
      <c r="O377" s="29"/>
      <c r="P377" s="36"/>
      <c r="Q377" s="29"/>
      <c r="R377" s="36"/>
      <c r="S377" s="36"/>
      <c r="T377" s="36"/>
      <c r="U377" s="36"/>
      <c r="V377" s="36"/>
      <c r="W377" s="36"/>
      <c r="X377" s="36"/>
      <c r="Y377" s="29"/>
      <c r="Z377" s="36"/>
      <c r="AA377" s="66"/>
      <c r="AB377" s="36"/>
      <c r="AC377" s="36"/>
      <c r="AD377" s="36"/>
      <c r="AE377" s="36"/>
      <c r="AF377" s="36"/>
      <c r="AG377" s="36"/>
      <c r="AH377" s="29"/>
      <c r="AI377" s="36"/>
      <c r="AJ377" s="29"/>
      <c r="AK377" s="36"/>
      <c r="AL377" s="36"/>
      <c r="AM377" s="36"/>
      <c r="AN377" s="29"/>
      <c r="AO377" s="36"/>
      <c r="AP377" s="29"/>
      <c r="AQ377" s="36"/>
      <c r="AR377" s="29"/>
      <c r="AS377" s="36"/>
      <c r="AT377" s="36"/>
      <c r="AU377" s="36"/>
      <c r="AV377" s="29"/>
      <c r="AW377" s="36"/>
      <c r="AX377" s="36"/>
      <c r="AY377" s="36"/>
      <c r="AZ377" s="29"/>
      <c r="BA377" s="36"/>
      <c r="BB377" s="36"/>
      <c r="BC377" s="36"/>
      <c r="BD377" s="36"/>
      <c r="BE377" s="36"/>
      <c r="BF377" s="36"/>
      <c r="BG377" s="36"/>
      <c r="BH377" s="36"/>
      <c r="BI377" s="36"/>
      <c r="BJ377" s="29"/>
      <c r="BK377" s="36"/>
      <c r="BL377" s="29"/>
      <c r="BM377" s="36"/>
      <c r="BN377" s="36"/>
      <c r="BO377" s="36"/>
      <c r="BP377" s="29"/>
      <c r="BQ377" s="36"/>
      <c r="BR377" s="29"/>
      <c r="BS377" s="36"/>
      <c r="BT377" s="36"/>
      <c r="BU377" s="36"/>
      <c r="BV377" s="36"/>
    </row>
    <row r="378" spans="1:75" x14ac:dyDescent="0.25">
      <c r="A378" s="16">
        <v>376</v>
      </c>
      <c r="B378" s="16">
        <v>3</v>
      </c>
      <c r="C378" s="31" t="s">
        <v>822</v>
      </c>
      <c r="D378" s="40">
        <f>февраль!D378-март!E378</f>
        <v>-288.52997401932362</v>
      </c>
      <c r="E378" s="40">
        <f t="shared" si="5"/>
        <v>0</v>
      </c>
      <c r="F378" s="36"/>
      <c r="G378" s="36"/>
      <c r="H378" s="36"/>
      <c r="I378" s="27"/>
      <c r="J378" s="36"/>
      <c r="K378" s="36"/>
      <c r="L378" s="36"/>
      <c r="M378" s="36"/>
      <c r="N378" s="36"/>
      <c r="O378" s="29"/>
      <c r="P378" s="36"/>
      <c r="Q378" s="29"/>
      <c r="R378" s="36"/>
      <c r="S378" s="36"/>
      <c r="T378" s="36"/>
      <c r="U378" s="36"/>
      <c r="V378" s="36"/>
      <c r="W378" s="36"/>
      <c r="X378" s="36"/>
      <c r="Y378" s="29"/>
      <c r="Z378" s="36"/>
      <c r="AA378" s="66"/>
      <c r="AB378" s="36"/>
      <c r="AC378" s="36"/>
      <c r="AD378" s="36"/>
      <c r="AE378" s="36"/>
      <c r="AF378" s="36"/>
      <c r="AG378" s="36"/>
      <c r="AH378" s="29"/>
      <c r="AI378" s="36"/>
      <c r="AJ378" s="29"/>
      <c r="AK378" s="36"/>
      <c r="AL378" s="36"/>
      <c r="AM378" s="36"/>
      <c r="AN378" s="29"/>
      <c r="AO378" s="36"/>
      <c r="AP378" s="29"/>
      <c r="AQ378" s="36"/>
      <c r="AR378" s="29"/>
      <c r="AS378" s="36"/>
      <c r="AT378" s="36"/>
      <c r="AU378" s="36"/>
      <c r="AV378" s="29"/>
      <c r="AW378" s="36"/>
      <c r="AX378" s="36"/>
      <c r="AY378" s="36"/>
      <c r="AZ378" s="29"/>
      <c r="BA378" s="36"/>
      <c r="BB378" s="36"/>
      <c r="BC378" s="36"/>
      <c r="BD378" s="36"/>
      <c r="BE378" s="36"/>
      <c r="BF378" s="36"/>
      <c r="BG378" s="36"/>
      <c r="BH378" s="36"/>
      <c r="BI378" s="36"/>
      <c r="BJ378" s="29"/>
      <c r="BK378" s="36"/>
      <c r="BL378" s="29"/>
      <c r="BM378" s="36"/>
      <c r="BN378" s="36"/>
      <c r="BO378" s="36"/>
      <c r="BP378" s="29"/>
      <c r="BQ378" s="36"/>
      <c r="BR378" s="29"/>
      <c r="BS378" s="36"/>
      <c r="BT378" s="36"/>
      <c r="BU378" s="36"/>
      <c r="BV378" s="36"/>
    </row>
    <row r="379" spans="1:75" x14ac:dyDescent="0.25">
      <c r="A379" s="16">
        <v>377</v>
      </c>
      <c r="B379" s="16">
        <v>3</v>
      </c>
      <c r="C379" s="31" t="s">
        <v>823</v>
      </c>
      <c r="D379" s="40">
        <f>февраль!D379-март!E379</f>
        <v>187.67281347826088</v>
      </c>
      <c r="E379" s="40">
        <f t="shared" si="5"/>
        <v>0</v>
      </c>
      <c r="F379" s="36"/>
      <c r="G379" s="36"/>
      <c r="H379" s="36"/>
      <c r="I379" s="27"/>
      <c r="J379" s="36"/>
      <c r="K379" s="36"/>
      <c r="L379" s="36"/>
      <c r="M379" s="36"/>
      <c r="N379" s="36"/>
      <c r="O379" s="29"/>
      <c r="P379" s="36"/>
      <c r="Q379" s="29"/>
      <c r="R379" s="36"/>
      <c r="S379" s="36"/>
      <c r="T379" s="36"/>
      <c r="U379" s="36"/>
      <c r="V379" s="36"/>
      <c r="W379" s="36"/>
      <c r="X379" s="36"/>
      <c r="Y379" s="29"/>
      <c r="Z379" s="36"/>
      <c r="AA379" s="66"/>
      <c r="AB379" s="36"/>
      <c r="AC379" s="36"/>
      <c r="AD379" s="36"/>
      <c r="AE379" s="36"/>
      <c r="AF379" s="36"/>
      <c r="AG379" s="36"/>
      <c r="AH379" s="29"/>
      <c r="AI379" s="36"/>
      <c r="AJ379" s="29"/>
      <c r="AK379" s="36"/>
      <c r="AL379" s="36"/>
      <c r="AM379" s="36"/>
      <c r="AN379" s="29"/>
      <c r="AO379" s="36"/>
      <c r="AP379" s="29"/>
      <c r="AQ379" s="36"/>
      <c r="AR379" s="29"/>
      <c r="AS379" s="36"/>
      <c r="AT379" s="36"/>
      <c r="AU379" s="36"/>
      <c r="AV379" s="29"/>
      <c r="AW379" s="36"/>
      <c r="AX379" s="36"/>
      <c r="AY379" s="36"/>
      <c r="AZ379" s="29"/>
      <c r="BA379" s="36"/>
      <c r="BB379" s="36"/>
      <c r="BC379" s="36"/>
      <c r="BD379" s="36"/>
      <c r="BE379" s="36"/>
      <c r="BF379" s="36"/>
      <c r="BG379" s="36"/>
      <c r="BH379" s="36"/>
      <c r="BI379" s="36"/>
      <c r="BJ379" s="29"/>
      <c r="BK379" s="36"/>
      <c r="BL379" s="29"/>
      <c r="BM379" s="36"/>
      <c r="BN379" s="36"/>
      <c r="BO379" s="36"/>
      <c r="BP379" s="29"/>
      <c r="BQ379" s="36"/>
      <c r="BR379" s="29"/>
      <c r="BS379" s="36"/>
      <c r="BT379" s="36"/>
      <c r="BU379" s="36"/>
      <c r="BV379" s="36"/>
    </row>
    <row r="380" spans="1:75" x14ac:dyDescent="0.25">
      <c r="A380" s="16">
        <v>378</v>
      </c>
      <c r="B380" s="16">
        <v>3</v>
      </c>
      <c r="C380" s="31" t="s">
        <v>824</v>
      </c>
      <c r="D380" s="40">
        <f>февраль!D380-март!E380</f>
        <v>-76.425196000000042</v>
      </c>
      <c r="E380" s="40">
        <f t="shared" si="5"/>
        <v>0</v>
      </c>
      <c r="F380" s="36"/>
      <c r="G380" s="36"/>
      <c r="H380" s="36"/>
      <c r="I380" s="27"/>
      <c r="J380" s="36"/>
      <c r="K380" s="36"/>
      <c r="L380" s="36"/>
      <c r="M380" s="36"/>
      <c r="N380" s="36"/>
      <c r="O380" s="29"/>
      <c r="P380" s="36"/>
      <c r="Q380" s="29"/>
      <c r="R380" s="36"/>
      <c r="S380" s="36"/>
      <c r="T380" s="36"/>
      <c r="U380" s="36"/>
      <c r="V380" s="36"/>
      <c r="W380" s="36"/>
      <c r="X380" s="36"/>
      <c r="Y380" s="29"/>
      <c r="Z380" s="36"/>
      <c r="AA380" s="66"/>
      <c r="AB380" s="36"/>
      <c r="AC380" s="36"/>
      <c r="AD380" s="36"/>
      <c r="AE380" s="36"/>
      <c r="AF380" s="36"/>
      <c r="AG380" s="36"/>
      <c r="AH380" s="29"/>
      <c r="AI380" s="36"/>
      <c r="AJ380" s="29"/>
      <c r="AK380" s="36"/>
      <c r="AL380" s="36"/>
      <c r="AM380" s="36"/>
      <c r="AN380" s="29"/>
      <c r="AO380" s="36"/>
      <c r="AP380" s="29"/>
      <c r="AQ380" s="36"/>
      <c r="AR380" s="29"/>
      <c r="AS380" s="36"/>
      <c r="AT380" s="36"/>
      <c r="AU380" s="36"/>
      <c r="AV380" s="29"/>
      <c r="AW380" s="36"/>
      <c r="AX380" s="36"/>
      <c r="AY380" s="36"/>
      <c r="AZ380" s="29"/>
      <c r="BA380" s="36"/>
      <c r="BB380" s="36"/>
      <c r="BC380" s="36"/>
      <c r="BD380" s="36"/>
      <c r="BE380" s="36"/>
      <c r="BF380" s="36"/>
      <c r="BG380" s="36"/>
      <c r="BH380" s="36"/>
      <c r="BI380" s="36"/>
      <c r="BJ380" s="29"/>
      <c r="BK380" s="36"/>
      <c r="BL380" s="29"/>
      <c r="BM380" s="36"/>
      <c r="BN380" s="36"/>
      <c r="BO380" s="36"/>
      <c r="BP380" s="29"/>
      <c r="BQ380" s="36"/>
      <c r="BR380" s="29"/>
      <c r="BS380" s="36"/>
      <c r="BT380" s="36"/>
      <c r="BU380" s="36"/>
      <c r="BV380" s="36"/>
    </row>
    <row r="381" spans="1:75" x14ac:dyDescent="0.25">
      <c r="A381" s="16">
        <v>379</v>
      </c>
      <c r="B381" s="16">
        <v>3</v>
      </c>
      <c r="C381" s="31" t="s">
        <v>825</v>
      </c>
      <c r="D381" s="40">
        <f>февраль!D381-март!E381</f>
        <v>430.67752754589378</v>
      </c>
      <c r="E381" s="40">
        <f t="shared" si="5"/>
        <v>0</v>
      </c>
      <c r="F381" s="36"/>
      <c r="G381" s="36"/>
      <c r="H381" s="36"/>
      <c r="I381" s="27"/>
      <c r="J381" s="36"/>
      <c r="K381" s="36"/>
      <c r="L381" s="36"/>
      <c r="M381" s="36"/>
      <c r="N381" s="36"/>
      <c r="O381" s="29"/>
      <c r="P381" s="36"/>
      <c r="Q381" s="29"/>
      <c r="R381" s="36"/>
      <c r="S381" s="36"/>
      <c r="T381" s="36"/>
      <c r="U381" s="36"/>
      <c r="V381" s="36"/>
      <c r="W381" s="36"/>
      <c r="X381" s="36"/>
      <c r="Y381" s="29"/>
      <c r="Z381" s="36"/>
      <c r="AA381" s="66"/>
      <c r="AB381" s="36"/>
      <c r="AC381" s="36"/>
      <c r="AD381" s="36"/>
      <c r="AE381" s="36"/>
      <c r="AF381" s="36"/>
      <c r="AG381" s="36"/>
      <c r="AH381" s="29"/>
      <c r="AI381" s="36"/>
      <c r="AJ381" s="29"/>
      <c r="AK381" s="36"/>
      <c r="AL381" s="36"/>
      <c r="AM381" s="36"/>
      <c r="AN381" s="29"/>
      <c r="AO381" s="36"/>
      <c r="AP381" s="29"/>
      <c r="AQ381" s="36"/>
      <c r="AR381" s="29"/>
      <c r="AS381" s="36"/>
      <c r="AT381" s="36"/>
      <c r="AU381" s="36"/>
      <c r="AV381" s="29"/>
      <c r="AW381" s="36"/>
      <c r="AX381" s="36"/>
      <c r="AY381" s="36"/>
      <c r="AZ381" s="29"/>
      <c r="BA381" s="36"/>
      <c r="BB381" s="36"/>
      <c r="BC381" s="36"/>
      <c r="BD381" s="36"/>
      <c r="BE381" s="36"/>
      <c r="BF381" s="36"/>
      <c r="BG381" s="36"/>
      <c r="BH381" s="36"/>
      <c r="BI381" s="36"/>
      <c r="BJ381" s="29"/>
      <c r="BK381" s="36"/>
      <c r="BL381" s="29"/>
      <c r="BM381" s="36"/>
      <c r="BN381" s="36"/>
      <c r="BO381" s="36"/>
      <c r="BP381" s="29"/>
      <c r="BQ381" s="36"/>
      <c r="BR381" s="29"/>
      <c r="BS381" s="36"/>
      <c r="BT381" s="36"/>
      <c r="BU381" s="36"/>
      <c r="BV381" s="36"/>
    </row>
    <row r="382" spans="1:75" x14ac:dyDescent="0.25">
      <c r="A382" s="16">
        <v>380</v>
      </c>
      <c r="B382" s="16">
        <v>3</v>
      </c>
      <c r="C382" s="31" t="s">
        <v>826</v>
      </c>
      <c r="D382" s="40">
        <f>февраль!D382-март!E382</f>
        <v>-159.68694077294691</v>
      </c>
      <c r="E382" s="40">
        <f t="shared" si="5"/>
        <v>0</v>
      </c>
      <c r="F382" s="36"/>
      <c r="G382" s="36"/>
      <c r="H382" s="36"/>
      <c r="I382" s="27"/>
      <c r="J382" s="36"/>
      <c r="K382" s="36"/>
      <c r="L382" s="36"/>
      <c r="M382" s="36"/>
      <c r="N382" s="36"/>
      <c r="O382" s="29"/>
      <c r="P382" s="36"/>
      <c r="Q382" s="29"/>
      <c r="R382" s="36"/>
      <c r="S382" s="36"/>
      <c r="T382" s="36"/>
      <c r="U382" s="36"/>
      <c r="V382" s="36"/>
      <c r="W382" s="36"/>
      <c r="X382" s="36"/>
      <c r="Y382" s="29"/>
      <c r="Z382" s="36"/>
      <c r="AA382" s="66"/>
      <c r="AB382" s="36"/>
      <c r="AC382" s="36"/>
      <c r="AD382" s="36"/>
      <c r="AE382" s="36"/>
      <c r="AF382" s="36"/>
      <c r="AG382" s="36"/>
      <c r="AH382" s="29"/>
      <c r="AI382" s="36"/>
      <c r="AJ382" s="29"/>
      <c r="AK382" s="36"/>
      <c r="AL382" s="36"/>
      <c r="AM382" s="36"/>
      <c r="AN382" s="29"/>
      <c r="AO382" s="36"/>
      <c r="AP382" s="29"/>
      <c r="AQ382" s="36"/>
      <c r="AR382" s="29"/>
      <c r="AS382" s="36"/>
      <c r="AT382" s="36"/>
      <c r="AU382" s="36"/>
      <c r="AV382" s="29"/>
      <c r="AW382" s="36"/>
      <c r="AX382" s="36"/>
      <c r="AY382" s="36"/>
      <c r="AZ382" s="29"/>
      <c r="BA382" s="36"/>
      <c r="BB382" s="36"/>
      <c r="BC382" s="36"/>
      <c r="BD382" s="36"/>
      <c r="BE382" s="36"/>
      <c r="BF382" s="36"/>
      <c r="BG382" s="36"/>
      <c r="BH382" s="36"/>
      <c r="BI382" s="36"/>
      <c r="BJ382" s="29"/>
      <c r="BK382" s="36"/>
      <c r="BL382" s="29"/>
      <c r="BM382" s="36"/>
      <c r="BN382" s="36"/>
      <c r="BO382" s="36"/>
      <c r="BP382" s="29"/>
      <c r="BQ382" s="36"/>
      <c r="BR382" s="29"/>
      <c r="BS382" s="36"/>
      <c r="BT382" s="36"/>
      <c r="BU382" s="36"/>
      <c r="BV382" s="36"/>
    </row>
    <row r="383" spans="1:75" x14ac:dyDescent="0.25">
      <c r="A383" s="16">
        <v>381</v>
      </c>
      <c r="B383" s="16">
        <v>3</v>
      </c>
      <c r="C383" s="31" t="s">
        <v>827</v>
      </c>
      <c r="D383" s="40">
        <f>февраль!D383-март!E383</f>
        <v>-87.680296241545904</v>
      </c>
      <c r="E383" s="40">
        <f t="shared" si="5"/>
        <v>0</v>
      </c>
      <c r="F383" s="36"/>
      <c r="G383" s="36"/>
      <c r="H383" s="36"/>
      <c r="I383" s="27"/>
      <c r="J383" s="36"/>
      <c r="K383" s="36"/>
      <c r="L383" s="36"/>
      <c r="M383" s="36"/>
      <c r="N383" s="36"/>
      <c r="O383" s="29"/>
      <c r="P383" s="36"/>
      <c r="Q383" s="29"/>
      <c r="R383" s="36"/>
      <c r="S383" s="36"/>
      <c r="T383" s="36"/>
      <c r="U383" s="36"/>
      <c r="V383" s="36"/>
      <c r="W383" s="36"/>
      <c r="X383" s="36"/>
      <c r="Y383" s="29"/>
      <c r="Z383" s="36"/>
      <c r="AA383" s="66"/>
      <c r="AB383" s="36"/>
      <c r="AC383" s="36"/>
      <c r="AD383" s="36"/>
      <c r="AE383" s="36"/>
      <c r="AF383" s="36"/>
      <c r="AG383" s="36"/>
      <c r="AH383" s="29"/>
      <c r="AI383" s="36"/>
      <c r="AJ383" s="29"/>
      <c r="AK383" s="36"/>
      <c r="AL383" s="36"/>
      <c r="AM383" s="36"/>
      <c r="AN383" s="29"/>
      <c r="AO383" s="36"/>
      <c r="AP383" s="29"/>
      <c r="AQ383" s="36"/>
      <c r="AR383" s="29"/>
      <c r="AS383" s="36"/>
      <c r="AT383" s="36"/>
      <c r="AU383" s="36"/>
      <c r="AV383" s="29"/>
      <c r="AW383" s="36"/>
      <c r="AX383" s="36"/>
      <c r="AY383" s="36"/>
      <c r="AZ383" s="29"/>
      <c r="BA383" s="36"/>
      <c r="BB383" s="36"/>
      <c r="BC383" s="36"/>
      <c r="BD383" s="36"/>
      <c r="BE383" s="36"/>
      <c r="BF383" s="36"/>
      <c r="BG383" s="36"/>
      <c r="BH383" s="36"/>
      <c r="BI383" s="36"/>
      <c r="BJ383" s="29"/>
      <c r="BK383" s="36"/>
      <c r="BL383" s="29"/>
      <c r="BM383" s="36"/>
      <c r="BN383" s="36"/>
      <c r="BO383" s="36"/>
      <c r="BP383" s="29"/>
      <c r="BQ383" s="36"/>
      <c r="BR383" s="29"/>
      <c r="BS383" s="36"/>
      <c r="BT383" s="36"/>
      <c r="BU383" s="36"/>
      <c r="BV383" s="36"/>
    </row>
    <row r="384" spans="1:75" x14ac:dyDescent="0.25">
      <c r="A384" s="16">
        <v>382</v>
      </c>
      <c r="B384" s="16">
        <v>3</v>
      </c>
      <c r="C384" s="31" t="s">
        <v>828</v>
      </c>
      <c r="D384" s="40">
        <f>февраль!D384-март!E384</f>
        <v>525.33366043285025</v>
      </c>
      <c r="E384" s="40">
        <f t="shared" si="5"/>
        <v>0</v>
      </c>
      <c r="F384" s="36"/>
      <c r="G384" s="36"/>
      <c r="H384" s="36"/>
      <c r="I384" s="27"/>
      <c r="J384" s="36"/>
      <c r="K384" s="36"/>
      <c r="L384" s="36"/>
      <c r="M384" s="36"/>
      <c r="N384" s="36"/>
      <c r="O384" s="29"/>
      <c r="P384" s="36"/>
      <c r="Q384" s="29"/>
      <c r="R384" s="36"/>
      <c r="S384" s="36"/>
      <c r="T384" s="36"/>
      <c r="U384" s="36"/>
      <c r="V384" s="36"/>
      <c r="W384" s="36"/>
      <c r="X384" s="36"/>
      <c r="Y384" s="29"/>
      <c r="Z384" s="36"/>
      <c r="AA384" s="66"/>
      <c r="AB384" s="36"/>
      <c r="AC384" s="36"/>
      <c r="AD384" s="36"/>
      <c r="AE384" s="36"/>
      <c r="AF384" s="36"/>
      <c r="AG384" s="36"/>
      <c r="AH384" s="29"/>
      <c r="AI384" s="36"/>
      <c r="AJ384" s="29"/>
      <c r="AK384" s="36"/>
      <c r="AL384" s="36"/>
      <c r="AM384" s="36"/>
      <c r="AN384" s="29"/>
      <c r="AO384" s="36"/>
      <c r="AP384" s="29"/>
      <c r="AQ384" s="36"/>
      <c r="AR384" s="29"/>
      <c r="AS384" s="36"/>
      <c r="AT384" s="36"/>
      <c r="AU384" s="36"/>
      <c r="AV384" s="29"/>
      <c r="AW384" s="36"/>
      <c r="AX384" s="36"/>
      <c r="AY384" s="36"/>
      <c r="AZ384" s="29"/>
      <c r="BA384" s="36"/>
      <c r="BB384" s="36"/>
      <c r="BC384" s="36"/>
      <c r="BD384" s="36"/>
      <c r="BE384" s="36"/>
      <c r="BF384" s="36"/>
      <c r="BG384" s="36"/>
      <c r="BH384" s="36"/>
      <c r="BI384" s="36"/>
      <c r="BJ384" s="29"/>
      <c r="BK384" s="36"/>
      <c r="BL384" s="29"/>
      <c r="BM384" s="36"/>
      <c r="BN384" s="36"/>
      <c r="BO384" s="36"/>
      <c r="BP384" s="29"/>
      <c r="BQ384" s="36"/>
      <c r="BR384" s="29"/>
      <c r="BS384" s="36"/>
      <c r="BT384" s="36"/>
      <c r="BU384" s="36"/>
      <c r="BV384" s="36"/>
    </row>
    <row r="385" spans="1:75" s="86" customFormat="1" x14ac:dyDescent="0.25">
      <c r="A385" s="79">
        <v>383</v>
      </c>
      <c r="B385" s="79">
        <v>3</v>
      </c>
      <c r="C385" s="80" t="s">
        <v>829</v>
      </c>
      <c r="D385" s="40">
        <f>февраль!D385-март!E385</f>
        <v>-1322.9171734685992</v>
      </c>
      <c r="E385" s="81">
        <f t="shared" si="5"/>
        <v>247.35400000000001</v>
      </c>
      <c r="F385" s="82"/>
      <c r="G385" s="82"/>
      <c r="H385" s="82"/>
      <c r="I385" s="83"/>
      <c r="J385" s="82"/>
      <c r="K385" s="82"/>
      <c r="L385" s="82"/>
      <c r="M385" s="82"/>
      <c r="N385" s="82"/>
      <c r="O385" s="84"/>
      <c r="P385" s="82"/>
      <c r="Q385" s="84"/>
      <c r="R385" s="82"/>
      <c r="S385" s="82"/>
      <c r="T385" s="82"/>
      <c r="U385" s="82"/>
      <c r="V385" s="82"/>
      <c r="W385" s="82"/>
      <c r="X385" s="82"/>
      <c r="Y385" s="84"/>
      <c r="Z385" s="82"/>
      <c r="AA385" s="82" t="s">
        <v>1096</v>
      </c>
      <c r="AB385" s="82">
        <v>7.1999999999999995E-2</v>
      </c>
      <c r="AC385" s="82">
        <v>247.35400000000001</v>
      </c>
      <c r="AD385" s="82"/>
      <c r="AE385" s="82"/>
      <c r="AF385" s="82"/>
      <c r="AG385" s="82"/>
      <c r="AH385" s="84"/>
      <c r="AI385" s="82"/>
      <c r="AJ385" s="84"/>
      <c r="AK385" s="82"/>
      <c r="AL385" s="82"/>
      <c r="AM385" s="82"/>
      <c r="AN385" s="84"/>
      <c r="AO385" s="82"/>
      <c r="AP385" s="84"/>
      <c r="AQ385" s="82"/>
      <c r="AR385" s="84"/>
      <c r="AS385" s="82"/>
      <c r="AT385" s="82"/>
      <c r="AU385" s="82"/>
      <c r="AV385" s="84"/>
      <c r="AW385" s="82"/>
      <c r="AX385" s="82"/>
      <c r="AY385" s="82"/>
      <c r="AZ385" s="84"/>
      <c r="BA385" s="82"/>
      <c r="BB385" s="82"/>
      <c r="BC385" s="82"/>
      <c r="BD385" s="82"/>
      <c r="BE385" s="82"/>
      <c r="BF385" s="82"/>
      <c r="BG385" s="82"/>
      <c r="BH385" s="82"/>
      <c r="BI385" s="82"/>
      <c r="BJ385" s="84"/>
      <c r="BK385" s="82"/>
      <c r="BL385" s="84"/>
      <c r="BM385" s="82"/>
      <c r="BN385" s="82"/>
      <c r="BO385" s="82"/>
      <c r="BP385" s="84"/>
      <c r="BQ385" s="82"/>
      <c r="BR385" s="84"/>
      <c r="BS385" s="82"/>
      <c r="BT385" s="82"/>
      <c r="BU385" s="82"/>
      <c r="BV385" s="82"/>
    </row>
    <row r="386" spans="1:75" x14ac:dyDescent="0.25">
      <c r="A386" s="16">
        <v>384</v>
      </c>
      <c r="B386" s="16">
        <v>3</v>
      </c>
      <c r="C386" s="31" t="s">
        <v>830</v>
      </c>
      <c r="D386" s="40">
        <f>февраль!D386-март!E386</f>
        <v>129.77854319806764</v>
      </c>
      <c r="E386" s="40">
        <f t="shared" si="5"/>
        <v>0</v>
      </c>
      <c r="F386" s="36"/>
      <c r="G386" s="36"/>
      <c r="H386" s="36"/>
      <c r="I386" s="27"/>
      <c r="J386" s="36"/>
      <c r="K386" s="36"/>
      <c r="L386" s="36"/>
      <c r="M386" s="36"/>
      <c r="N386" s="36"/>
      <c r="O386" s="29"/>
      <c r="P386" s="36"/>
      <c r="Q386" s="29"/>
      <c r="R386" s="36"/>
      <c r="S386" s="36"/>
      <c r="T386" s="36"/>
      <c r="U386" s="36"/>
      <c r="V386" s="36"/>
      <c r="W386" s="36"/>
      <c r="X386" s="36"/>
      <c r="Y386" s="29"/>
      <c r="Z386" s="36"/>
      <c r="AA386" s="66"/>
      <c r="AB386" s="36"/>
      <c r="AC386" s="36"/>
      <c r="AD386" s="36"/>
      <c r="AE386" s="36"/>
      <c r="AF386" s="36"/>
      <c r="AG386" s="36"/>
      <c r="AH386" s="29"/>
      <c r="AI386" s="36"/>
      <c r="AJ386" s="29"/>
      <c r="AK386" s="36"/>
      <c r="AL386" s="36"/>
      <c r="AM386" s="36"/>
      <c r="AN386" s="29"/>
      <c r="AO386" s="36"/>
      <c r="AP386" s="29"/>
      <c r="AQ386" s="36"/>
      <c r="AR386" s="29"/>
      <c r="AS386" s="36"/>
      <c r="AT386" s="36"/>
      <c r="AU386" s="36"/>
      <c r="AV386" s="29"/>
      <c r="AW386" s="36"/>
      <c r="AX386" s="36"/>
      <c r="AY386" s="36"/>
      <c r="AZ386" s="29"/>
      <c r="BA386" s="36"/>
      <c r="BB386" s="36"/>
      <c r="BC386" s="36"/>
      <c r="BD386" s="36"/>
      <c r="BE386" s="36"/>
      <c r="BF386" s="36"/>
      <c r="BG386" s="36"/>
      <c r="BH386" s="36"/>
      <c r="BI386" s="36"/>
      <c r="BJ386" s="29"/>
      <c r="BK386" s="36"/>
      <c r="BL386" s="29"/>
      <c r="BM386" s="36"/>
      <c r="BN386" s="36"/>
      <c r="BO386" s="36"/>
      <c r="BP386" s="29"/>
      <c r="BQ386" s="36"/>
      <c r="BR386" s="29"/>
      <c r="BS386" s="36"/>
      <c r="BT386" s="36"/>
      <c r="BU386" s="36"/>
      <c r="BV386" s="36"/>
    </row>
    <row r="387" spans="1:75" s="86" customFormat="1" x14ac:dyDescent="0.25">
      <c r="A387" s="79">
        <v>385</v>
      </c>
      <c r="B387" s="79">
        <v>3</v>
      </c>
      <c r="C387" s="80" t="s">
        <v>831</v>
      </c>
      <c r="D387" s="40">
        <f>февраль!D387-март!E387</f>
        <v>-283.71360021256038</v>
      </c>
      <c r="E387" s="81">
        <f t="shared" si="5"/>
        <v>1.986</v>
      </c>
      <c r="F387" s="82"/>
      <c r="G387" s="82"/>
      <c r="H387" s="82"/>
      <c r="I387" s="83"/>
      <c r="J387" s="82"/>
      <c r="K387" s="82"/>
      <c r="L387" s="82"/>
      <c r="M387" s="82"/>
      <c r="N387" s="82"/>
      <c r="O387" s="84"/>
      <c r="P387" s="82"/>
      <c r="Q387" s="84"/>
      <c r="R387" s="82"/>
      <c r="S387" s="82"/>
      <c r="T387" s="82"/>
      <c r="U387" s="82"/>
      <c r="V387" s="82"/>
      <c r="W387" s="82"/>
      <c r="X387" s="82"/>
      <c r="Y387" s="84"/>
      <c r="Z387" s="82"/>
      <c r="AA387" s="85"/>
      <c r="AB387" s="82"/>
      <c r="AC387" s="82"/>
      <c r="AD387" s="82"/>
      <c r="AE387" s="82"/>
      <c r="AF387" s="82"/>
      <c r="AG387" s="82"/>
      <c r="AH387" s="84"/>
      <c r="AI387" s="82"/>
      <c r="AJ387" s="84"/>
      <c r="AK387" s="82"/>
      <c r="AL387" s="82"/>
      <c r="AM387" s="82"/>
      <c r="AN387" s="84"/>
      <c r="AO387" s="82"/>
      <c r="AP387" s="84"/>
      <c r="AQ387" s="82"/>
      <c r="AR387" s="84"/>
      <c r="AS387" s="82"/>
      <c r="AT387" s="82"/>
      <c r="AU387" s="82"/>
      <c r="AV387" s="84"/>
      <c r="AW387" s="82"/>
      <c r="AX387" s="82"/>
      <c r="AY387" s="82"/>
      <c r="AZ387" s="84"/>
      <c r="BA387" s="82"/>
      <c r="BB387" s="82"/>
      <c r="BC387" s="82"/>
      <c r="BD387" s="82"/>
      <c r="BE387" s="82"/>
      <c r="BF387" s="82"/>
      <c r="BG387" s="82"/>
      <c r="BH387" s="82"/>
      <c r="BI387" s="82"/>
      <c r="BJ387" s="84"/>
      <c r="BK387" s="82"/>
      <c r="BL387" s="84"/>
      <c r="BM387" s="82"/>
      <c r="BN387" s="82"/>
      <c r="BO387" s="82"/>
      <c r="BP387" s="84"/>
      <c r="BQ387" s="82"/>
      <c r="BR387" s="84"/>
      <c r="BS387" s="82"/>
      <c r="BT387" s="82"/>
      <c r="BU387" s="82"/>
      <c r="BV387" s="82">
        <v>1.986</v>
      </c>
      <c r="BW387" s="86" t="s">
        <v>1070</v>
      </c>
    </row>
    <row r="388" spans="1:75" x14ac:dyDescent="0.25">
      <c r="A388" s="16">
        <v>386</v>
      </c>
      <c r="B388" s="16">
        <v>3</v>
      </c>
      <c r="C388" s="31" t="s">
        <v>934</v>
      </c>
      <c r="D388" s="40">
        <f>февраль!D388-март!E388</f>
        <v>70.987750917874394</v>
      </c>
      <c r="E388" s="40">
        <f t="shared" ref="E388:E450" si="6">G388+H388+J388+L388+N388+P388+R388+T388+V388+X388+Z388+AC388+AE388+AG388+AI388+AK388+AM388+AO388+AQ388+AS388+AU388+AW388+AY388+BA388+BC388+BE388+BG388+BI388+BK388+BM388+BO388+BQ388+BS388+BU388+BV388</f>
        <v>0</v>
      </c>
      <c r="F388" s="36"/>
      <c r="G388" s="36"/>
      <c r="H388" s="36"/>
      <c r="I388" s="27"/>
      <c r="J388" s="36"/>
      <c r="K388" s="36"/>
      <c r="L388" s="36"/>
      <c r="M388" s="36"/>
      <c r="N388" s="36"/>
      <c r="O388" s="29"/>
      <c r="P388" s="36"/>
      <c r="Q388" s="29"/>
      <c r="R388" s="36"/>
      <c r="S388" s="36"/>
      <c r="T388" s="36"/>
      <c r="U388" s="36"/>
      <c r="V388" s="36"/>
      <c r="W388" s="36"/>
      <c r="X388" s="36"/>
      <c r="Y388" s="29"/>
      <c r="Z388" s="36"/>
      <c r="AA388" s="66"/>
      <c r="AB388" s="36"/>
      <c r="AC388" s="36"/>
      <c r="AD388" s="36"/>
      <c r="AE388" s="36"/>
      <c r="AF388" s="36"/>
      <c r="AG388" s="36"/>
      <c r="AH388" s="29"/>
      <c r="AI388" s="36"/>
      <c r="AJ388" s="29"/>
      <c r="AK388" s="36"/>
      <c r="AL388" s="36"/>
      <c r="AM388" s="36"/>
      <c r="AN388" s="29"/>
      <c r="AO388" s="36"/>
      <c r="AP388" s="29"/>
      <c r="AQ388" s="36"/>
      <c r="AR388" s="29"/>
      <c r="AS388" s="36"/>
      <c r="AT388" s="36"/>
      <c r="AU388" s="36"/>
      <c r="AV388" s="29"/>
      <c r="AW388" s="36"/>
      <c r="AX388" s="36"/>
      <c r="AY388" s="36"/>
      <c r="AZ388" s="29"/>
      <c r="BA388" s="36"/>
      <c r="BB388" s="36"/>
      <c r="BC388" s="36"/>
      <c r="BD388" s="36"/>
      <c r="BE388" s="36"/>
      <c r="BF388" s="36"/>
      <c r="BG388" s="36"/>
      <c r="BH388" s="36"/>
      <c r="BI388" s="36"/>
      <c r="BJ388" s="29"/>
      <c r="BK388" s="36"/>
      <c r="BL388" s="29"/>
      <c r="BM388" s="36"/>
      <c r="BN388" s="36"/>
      <c r="BO388" s="36"/>
      <c r="BP388" s="29"/>
      <c r="BQ388" s="36"/>
      <c r="BR388" s="29"/>
      <c r="BS388" s="36"/>
      <c r="BT388" s="36"/>
      <c r="BU388" s="36"/>
      <c r="BV388" s="36"/>
    </row>
    <row r="389" spans="1:75" x14ac:dyDescent="0.25">
      <c r="A389" s="16">
        <v>387</v>
      </c>
      <c r="B389" s="16">
        <v>3</v>
      </c>
      <c r="C389" s="31" t="s">
        <v>935</v>
      </c>
      <c r="D389" s="40">
        <f>февраль!D389-март!E389</f>
        <v>-106.10504773913043</v>
      </c>
      <c r="E389" s="40">
        <f t="shared" si="6"/>
        <v>0</v>
      </c>
      <c r="F389" s="36"/>
      <c r="G389" s="36"/>
      <c r="H389" s="36"/>
      <c r="I389" s="27"/>
      <c r="J389" s="36"/>
      <c r="K389" s="36"/>
      <c r="L389" s="36"/>
      <c r="M389" s="36"/>
      <c r="N389" s="36"/>
      <c r="O389" s="29"/>
      <c r="P389" s="36"/>
      <c r="Q389" s="29"/>
      <c r="R389" s="36"/>
      <c r="S389" s="36"/>
      <c r="T389" s="36"/>
      <c r="U389" s="36"/>
      <c r="V389" s="36"/>
      <c r="W389" s="36"/>
      <c r="X389" s="36"/>
      <c r="Y389" s="29"/>
      <c r="Z389" s="36"/>
      <c r="AA389" s="66"/>
      <c r="AB389" s="36"/>
      <c r="AC389" s="36"/>
      <c r="AD389" s="36"/>
      <c r="AE389" s="36"/>
      <c r="AF389" s="36"/>
      <c r="AG389" s="36"/>
      <c r="AH389" s="29"/>
      <c r="AI389" s="36"/>
      <c r="AJ389" s="29"/>
      <c r="AK389" s="36"/>
      <c r="AL389" s="36"/>
      <c r="AM389" s="36"/>
      <c r="AN389" s="29"/>
      <c r="AO389" s="36"/>
      <c r="AP389" s="29"/>
      <c r="AQ389" s="36"/>
      <c r="AR389" s="29"/>
      <c r="AS389" s="36"/>
      <c r="AT389" s="36"/>
      <c r="AU389" s="36"/>
      <c r="AV389" s="29"/>
      <c r="AW389" s="36"/>
      <c r="AX389" s="36"/>
      <c r="AY389" s="36"/>
      <c r="AZ389" s="29"/>
      <c r="BA389" s="36"/>
      <c r="BB389" s="36"/>
      <c r="BC389" s="36"/>
      <c r="BD389" s="36"/>
      <c r="BE389" s="36"/>
      <c r="BF389" s="36"/>
      <c r="BG389" s="36"/>
      <c r="BH389" s="36"/>
      <c r="BI389" s="36"/>
      <c r="BJ389" s="29"/>
      <c r="BK389" s="36"/>
      <c r="BL389" s="29"/>
      <c r="BM389" s="36"/>
      <c r="BN389" s="36"/>
      <c r="BO389" s="36"/>
      <c r="BP389" s="29"/>
      <c r="BQ389" s="36"/>
      <c r="BR389" s="29"/>
      <c r="BS389" s="36"/>
      <c r="BT389" s="36"/>
      <c r="BU389" s="36"/>
      <c r="BV389" s="36"/>
    </row>
    <row r="390" spans="1:75" x14ac:dyDescent="0.25">
      <c r="A390" s="16">
        <v>388</v>
      </c>
      <c r="B390" s="16">
        <v>3</v>
      </c>
      <c r="C390" s="31" t="s">
        <v>936</v>
      </c>
      <c r="D390" s="40">
        <f>февраль!D390-март!E390</f>
        <v>-741.71493002898546</v>
      </c>
      <c r="E390" s="40">
        <f t="shared" si="6"/>
        <v>0</v>
      </c>
      <c r="F390" s="36"/>
      <c r="G390" s="36"/>
      <c r="H390" s="36"/>
      <c r="I390" s="27"/>
      <c r="J390" s="36"/>
      <c r="K390" s="36"/>
      <c r="L390" s="36"/>
      <c r="M390" s="36"/>
      <c r="N390" s="36"/>
      <c r="O390" s="29"/>
      <c r="P390" s="36"/>
      <c r="Q390" s="29"/>
      <c r="R390" s="36"/>
      <c r="S390" s="36"/>
      <c r="T390" s="36"/>
      <c r="U390" s="36"/>
      <c r="V390" s="36"/>
      <c r="W390" s="36"/>
      <c r="X390" s="36"/>
      <c r="Y390" s="29"/>
      <c r="Z390" s="36"/>
      <c r="AA390" s="66"/>
      <c r="AB390" s="36"/>
      <c r="AC390" s="36"/>
      <c r="AD390" s="36"/>
      <c r="AE390" s="36"/>
      <c r="AF390" s="36"/>
      <c r="AG390" s="36"/>
      <c r="AH390" s="29"/>
      <c r="AI390" s="36"/>
      <c r="AJ390" s="29"/>
      <c r="AK390" s="36"/>
      <c r="AL390" s="36"/>
      <c r="AM390" s="36"/>
      <c r="AN390" s="29"/>
      <c r="AO390" s="36"/>
      <c r="AP390" s="29"/>
      <c r="AQ390" s="36"/>
      <c r="AR390" s="29"/>
      <c r="AS390" s="36"/>
      <c r="AT390" s="36"/>
      <c r="AU390" s="36"/>
      <c r="AV390" s="29"/>
      <c r="AW390" s="36"/>
      <c r="AX390" s="36"/>
      <c r="AY390" s="36"/>
      <c r="AZ390" s="29"/>
      <c r="BA390" s="36"/>
      <c r="BB390" s="36"/>
      <c r="BC390" s="36"/>
      <c r="BD390" s="36"/>
      <c r="BE390" s="36"/>
      <c r="BF390" s="36"/>
      <c r="BG390" s="36"/>
      <c r="BH390" s="36"/>
      <c r="BI390" s="36"/>
      <c r="BJ390" s="29"/>
      <c r="BK390" s="36"/>
      <c r="BL390" s="29"/>
      <c r="BM390" s="36"/>
      <c r="BN390" s="36"/>
      <c r="BO390" s="36"/>
      <c r="BP390" s="29"/>
      <c r="BQ390" s="36"/>
      <c r="BR390" s="29"/>
      <c r="BS390" s="36"/>
      <c r="BT390" s="36"/>
      <c r="BU390" s="36"/>
      <c r="BV390" s="36"/>
    </row>
    <row r="391" spans="1:75" x14ac:dyDescent="0.25">
      <c r="A391" s="16">
        <v>389</v>
      </c>
      <c r="B391" s="16">
        <v>3</v>
      </c>
      <c r="C391" s="31" t="s">
        <v>921</v>
      </c>
      <c r="D391" s="40">
        <f>февраль!D391-март!E391</f>
        <v>113.71757193236712</v>
      </c>
      <c r="E391" s="40">
        <f t="shared" si="6"/>
        <v>0</v>
      </c>
      <c r="F391" s="36"/>
      <c r="G391" s="36"/>
      <c r="H391" s="36"/>
      <c r="I391" s="27"/>
      <c r="J391" s="36"/>
      <c r="K391" s="36"/>
      <c r="L391" s="36"/>
      <c r="M391" s="36"/>
      <c r="N391" s="36"/>
      <c r="O391" s="29"/>
      <c r="P391" s="36"/>
      <c r="Q391" s="29"/>
      <c r="R391" s="36"/>
      <c r="S391" s="36"/>
      <c r="T391" s="36"/>
      <c r="U391" s="36"/>
      <c r="V391" s="36"/>
      <c r="W391" s="36"/>
      <c r="X391" s="36"/>
      <c r="Y391" s="29"/>
      <c r="Z391" s="36"/>
      <c r="AA391" s="66"/>
      <c r="AB391" s="36"/>
      <c r="AC391" s="36"/>
      <c r="AD391" s="36"/>
      <c r="AE391" s="36"/>
      <c r="AF391" s="36"/>
      <c r="AG391" s="36"/>
      <c r="AH391" s="29"/>
      <c r="AI391" s="36"/>
      <c r="AJ391" s="29"/>
      <c r="AK391" s="36"/>
      <c r="AL391" s="36"/>
      <c r="AM391" s="36"/>
      <c r="AN391" s="29"/>
      <c r="AO391" s="36"/>
      <c r="AP391" s="29"/>
      <c r="AQ391" s="36"/>
      <c r="AR391" s="29"/>
      <c r="AS391" s="36"/>
      <c r="AT391" s="36"/>
      <c r="AU391" s="36"/>
      <c r="AV391" s="29"/>
      <c r="AW391" s="36"/>
      <c r="AX391" s="36"/>
      <c r="AY391" s="36"/>
      <c r="AZ391" s="29"/>
      <c r="BA391" s="36"/>
      <c r="BB391" s="36"/>
      <c r="BC391" s="36"/>
      <c r="BD391" s="36"/>
      <c r="BE391" s="36"/>
      <c r="BF391" s="36"/>
      <c r="BG391" s="36"/>
      <c r="BH391" s="36"/>
      <c r="BI391" s="36"/>
      <c r="BJ391" s="29"/>
      <c r="BK391" s="36"/>
      <c r="BL391" s="29"/>
      <c r="BM391" s="36"/>
      <c r="BN391" s="36"/>
      <c r="BO391" s="36"/>
      <c r="BP391" s="29"/>
      <c r="BQ391" s="36"/>
      <c r="BR391" s="29"/>
      <c r="BS391" s="36"/>
      <c r="BT391" s="36"/>
      <c r="BU391" s="36"/>
      <c r="BV391" s="36"/>
    </row>
    <row r="392" spans="1:75" x14ac:dyDescent="0.25">
      <c r="A392" s="16">
        <v>390</v>
      </c>
      <c r="B392" s="16">
        <v>3</v>
      </c>
      <c r="C392" s="31" t="s">
        <v>832</v>
      </c>
      <c r="D392" s="40">
        <f>февраль!D392-март!E392</f>
        <v>-238.57070458937199</v>
      </c>
      <c r="E392" s="40">
        <f t="shared" si="6"/>
        <v>0</v>
      </c>
      <c r="F392" s="36"/>
      <c r="G392" s="36"/>
      <c r="H392" s="36"/>
      <c r="I392" s="27"/>
      <c r="J392" s="36"/>
      <c r="K392" s="36"/>
      <c r="L392" s="36"/>
      <c r="M392" s="36"/>
      <c r="N392" s="36"/>
      <c r="O392" s="29"/>
      <c r="P392" s="36"/>
      <c r="Q392" s="29"/>
      <c r="R392" s="36"/>
      <c r="S392" s="36"/>
      <c r="T392" s="36"/>
      <c r="U392" s="36"/>
      <c r="V392" s="36"/>
      <c r="W392" s="36"/>
      <c r="X392" s="36"/>
      <c r="Y392" s="29"/>
      <c r="Z392" s="36"/>
      <c r="AA392" s="66"/>
      <c r="AB392" s="36"/>
      <c r="AC392" s="36"/>
      <c r="AD392" s="36"/>
      <c r="AE392" s="36"/>
      <c r="AF392" s="36"/>
      <c r="AG392" s="36"/>
      <c r="AH392" s="29"/>
      <c r="AI392" s="36"/>
      <c r="AJ392" s="29"/>
      <c r="AK392" s="36"/>
      <c r="AL392" s="36"/>
      <c r="AM392" s="36"/>
      <c r="AN392" s="29"/>
      <c r="AO392" s="36"/>
      <c r="AP392" s="29"/>
      <c r="AQ392" s="36"/>
      <c r="AR392" s="29"/>
      <c r="AS392" s="36"/>
      <c r="AT392" s="36"/>
      <c r="AU392" s="36"/>
      <c r="AV392" s="29"/>
      <c r="AW392" s="36"/>
      <c r="AX392" s="36"/>
      <c r="AY392" s="36"/>
      <c r="AZ392" s="29"/>
      <c r="BA392" s="36"/>
      <c r="BB392" s="36"/>
      <c r="BC392" s="36"/>
      <c r="BD392" s="36"/>
      <c r="BE392" s="36"/>
      <c r="BF392" s="36"/>
      <c r="BG392" s="36"/>
      <c r="BH392" s="36"/>
      <c r="BI392" s="36"/>
      <c r="BJ392" s="29"/>
      <c r="BK392" s="36"/>
      <c r="BL392" s="29"/>
      <c r="BM392" s="36"/>
      <c r="BN392" s="36"/>
      <c r="BO392" s="36"/>
      <c r="BP392" s="29"/>
      <c r="BQ392" s="36"/>
      <c r="BR392" s="29"/>
      <c r="BS392" s="36"/>
      <c r="BT392" s="36"/>
      <c r="BU392" s="36"/>
      <c r="BV392" s="36"/>
    </row>
    <row r="393" spans="1:75" x14ac:dyDescent="0.25">
      <c r="A393" s="16">
        <v>391</v>
      </c>
      <c r="B393" s="16">
        <v>3</v>
      </c>
      <c r="C393" s="31" t="s">
        <v>833</v>
      </c>
      <c r="D393" s="40">
        <f>февраль!D393-март!E393</f>
        <v>-791.09019522705307</v>
      </c>
      <c r="E393" s="40">
        <f t="shared" si="6"/>
        <v>0</v>
      </c>
      <c r="F393" s="36"/>
      <c r="G393" s="36"/>
      <c r="H393" s="36"/>
      <c r="I393" s="27"/>
      <c r="J393" s="36"/>
      <c r="K393" s="36"/>
      <c r="L393" s="36"/>
      <c r="M393" s="36"/>
      <c r="N393" s="36"/>
      <c r="O393" s="29"/>
      <c r="P393" s="36"/>
      <c r="Q393" s="29"/>
      <c r="R393" s="36"/>
      <c r="S393" s="36"/>
      <c r="T393" s="36"/>
      <c r="U393" s="36"/>
      <c r="V393" s="36"/>
      <c r="W393" s="36"/>
      <c r="X393" s="36"/>
      <c r="Y393" s="29"/>
      <c r="Z393" s="36"/>
      <c r="AA393" s="66"/>
      <c r="AB393" s="36"/>
      <c r="AC393" s="36"/>
      <c r="AD393" s="36"/>
      <c r="AE393" s="36"/>
      <c r="AF393" s="36"/>
      <c r="AG393" s="36"/>
      <c r="AH393" s="29"/>
      <c r="AI393" s="36"/>
      <c r="AJ393" s="29"/>
      <c r="AK393" s="36"/>
      <c r="AL393" s="36"/>
      <c r="AM393" s="36"/>
      <c r="AN393" s="29"/>
      <c r="AO393" s="36"/>
      <c r="AP393" s="29"/>
      <c r="AQ393" s="36"/>
      <c r="AR393" s="29"/>
      <c r="AS393" s="36"/>
      <c r="AT393" s="36"/>
      <c r="AU393" s="36"/>
      <c r="AV393" s="29"/>
      <c r="AW393" s="36"/>
      <c r="AX393" s="36"/>
      <c r="AY393" s="36"/>
      <c r="AZ393" s="29"/>
      <c r="BA393" s="36"/>
      <c r="BB393" s="36"/>
      <c r="BC393" s="36"/>
      <c r="BD393" s="36"/>
      <c r="BE393" s="36"/>
      <c r="BF393" s="36"/>
      <c r="BG393" s="36"/>
      <c r="BH393" s="36"/>
      <c r="BI393" s="36"/>
      <c r="BJ393" s="29"/>
      <c r="BK393" s="36"/>
      <c r="BL393" s="29"/>
      <c r="BM393" s="36"/>
      <c r="BN393" s="36"/>
      <c r="BO393" s="36"/>
      <c r="BP393" s="29"/>
      <c r="BQ393" s="36"/>
      <c r="BR393" s="29"/>
      <c r="BS393" s="36"/>
      <c r="BT393" s="36"/>
      <c r="BU393" s="36"/>
      <c r="BV393" s="36"/>
    </row>
    <row r="394" spans="1:75" s="86" customFormat="1" x14ac:dyDescent="0.25">
      <c r="A394" s="79">
        <v>392</v>
      </c>
      <c r="B394" s="79">
        <v>3</v>
      </c>
      <c r="C394" s="80" t="s">
        <v>834</v>
      </c>
      <c r="D394" s="40">
        <f>февраль!D394-март!E394</f>
        <v>-195.13647720772948</v>
      </c>
      <c r="E394" s="81">
        <f t="shared" si="6"/>
        <v>302.90100000000001</v>
      </c>
      <c r="F394" s="82"/>
      <c r="G394" s="82"/>
      <c r="H394" s="82"/>
      <c r="I394" s="83"/>
      <c r="J394" s="82"/>
      <c r="K394" s="82"/>
      <c r="L394" s="82"/>
      <c r="M394" s="82"/>
      <c r="N394" s="82"/>
      <c r="O394" s="84"/>
      <c r="P394" s="82"/>
      <c r="Q394" s="84"/>
      <c r="R394" s="82"/>
      <c r="S394" s="82"/>
      <c r="T394" s="82"/>
      <c r="U394" s="82"/>
      <c r="V394" s="82"/>
      <c r="W394" s="82"/>
      <c r="X394" s="82"/>
      <c r="Y394" s="84"/>
      <c r="Z394" s="82"/>
      <c r="AA394" s="82" t="s">
        <v>1097</v>
      </c>
      <c r="AB394" s="82">
        <v>8.5000000000000006E-2</v>
      </c>
      <c r="AC394" s="82">
        <v>302.90100000000001</v>
      </c>
      <c r="AD394" s="82"/>
      <c r="AE394" s="82"/>
      <c r="AF394" s="82"/>
      <c r="AG394" s="82"/>
      <c r="AH394" s="84"/>
      <c r="AI394" s="82"/>
      <c r="AJ394" s="84"/>
      <c r="AK394" s="82"/>
      <c r="AL394" s="82"/>
      <c r="AM394" s="82"/>
      <c r="AN394" s="84"/>
      <c r="AO394" s="82"/>
      <c r="AP394" s="84"/>
      <c r="AQ394" s="82"/>
      <c r="AR394" s="84"/>
      <c r="AS394" s="82"/>
      <c r="AT394" s="82"/>
      <c r="AU394" s="82"/>
      <c r="AV394" s="84"/>
      <c r="AW394" s="82"/>
      <c r="AX394" s="82"/>
      <c r="AY394" s="82"/>
      <c r="AZ394" s="84"/>
      <c r="BA394" s="82"/>
      <c r="BB394" s="82"/>
      <c r="BC394" s="82"/>
      <c r="BD394" s="82"/>
      <c r="BE394" s="82"/>
      <c r="BF394" s="82"/>
      <c r="BG394" s="82"/>
      <c r="BH394" s="82"/>
      <c r="BI394" s="82"/>
      <c r="BJ394" s="84"/>
      <c r="BK394" s="82"/>
      <c r="BL394" s="84"/>
      <c r="BM394" s="82"/>
      <c r="BN394" s="82"/>
      <c r="BO394" s="82"/>
      <c r="BP394" s="84"/>
      <c r="BQ394" s="82"/>
      <c r="BR394" s="84"/>
      <c r="BS394" s="82"/>
      <c r="BT394" s="82"/>
      <c r="BU394" s="82"/>
      <c r="BV394" s="82"/>
    </row>
    <row r="395" spans="1:75" x14ac:dyDescent="0.25">
      <c r="A395" s="16">
        <v>393</v>
      </c>
      <c r="B395" s="16">
        <v>3</v>
      </c>
      <c r="C395" s="31" t="s">
        <v>835</v>
      </c>
      <c r="D395" s="40">
        <f>февраль!D395-март!E395</f>
        <v>188.98976496618354</v>
      </c>
      <c r="E395" s="40">
        <f t="shared" si="6"/>
        <v>0</v>
      </c>
      <c r="F395" s="36"/>
      <c r="G395" s="36"/>
      <c r="H395" s="36"/>
      <c r="I395" s="27"/>
      <c r="J395" s="36"/>
      <c r="K395" s="36"/>
      <c r="L395" s="36"/>
      <c r="M395" s="36"/>
      <c r="N395" s="36"/>
      <c r="O395" s="29"/>
      <c r="P395" s="36"/>
      <c r="Q395" s="29"/>
      <c r="R395" s="36"/>
      <c r="S395" s="36"/>
      <c r="T395" s="36"/>
      <c r="U395" s="36"/>
      <c r="V395" s="36"/>
      <c r="W395" s="36"/>
      <c r="X395" s="36"/>
      <c r="Y395" s="29"/>
      <c r="Z395" s="36"/>
      <c r="AA395" s="66"/>
      <c r="AB395" s="36"/>
      <c r="AC395" s="36"/>
      <c r="AD395" s="36"/>
      <c r="AE395" s="36"/>
      <c r="AF395" s="36"/>
      <c r="AG395" s="36"/>
      <c r="AH395" s="29"/>
      <c r="AI395" s="36"/>
      <c r="AJ395" s="29"/>
      <c r="AK395" s="36"/>
      <c r="AL395" s="36"/>
      <c r="AM395" s="36"/>
      <c r="AN395" s="29"/>
      <c r="AO395" s="36"/>
      <c r="AP395" s="29"/>
      <c r="AQ395" s="36"/>
      <c r="AR395" s="29"/>
      <c r="AS395" s="36"/>
      <c r="AT395" s="36"/>
      <c r="AU395" s="36"/>
      <c r="AV395" s="29"/>
      <c r="AW395" s="36"/>
      <c r="AX395" s="36"/>
      <c r="AY395" s="36"/>
      <c r="AZ395" s="29"/>
      <c r="BA395" s="36"/>
      <c r="BB395" s="36"/>
      <c r="BC395" s="36"/>
      <c r="BD395" s="36"/>
      <c r="BE395" s="36"/>
      <c r="BF395" s="36"/>
      <c r="BG395" s="36"/>
      <c r="BH395" s="36"/>
      <c r="BI395" s="36"/>
      <c r="BJ395" s="29"/>
      <c r="BK395" s="36"/>
      <c r="BL395" s="29"/>
      <c r="BM395" s="36"/>
      <c r="BN395" s="36"/>
      <c r="BO395" s="36"/>
      <c r="BP395" s="29"/>
      <c r="BQ395" s="36"/>
      <c r="BR395" s="29"/>
      <c r="BS395" s="36"/>
      <c r="BT395" s="36"/>
      <c r="BU395" s="36"/>
      <c r="BV395" s="36"/>
    </row>
    <row r="396" spans="1:75" x14ac:dyDescent="0.25">
      <c r="A396" s="16">
        <v>394</v>
      </c>
      <c r="B396" s="16">
        <v>3</v>
      </c>
      <c r="C396" s="31" t="s">
        <v>836</v>
      </c>
      <c r="D396" s="40">
        <f>февраль!D396-март!E396</f>
        <v>208.1270805603865</v>
      </c>
      <c r="E396" s="40">
        <f t="shared" si="6"/>
        <v>0</v>
      </c>
      <c r="F396" s="36"/>
      <c r="G396" s="36"/>
      <c r="H396" s="36"/>
      <c r="I396" s="27"/>
      <c r="J396" s="36"/>
      <c r="K396" s="36"/>
      <c r="L396" s="36"/>
      <c r="M396" s="36"/>
      <c r="N396" s="36"/>
      <c r="O396" s="29"/>
      <c r="P396" s="36"/>
      <c r="Q396" s="29"/>
      <c r="R396" s="36"/>
      <c r="S396" s="36"/>
      <c r="T396" s="36"/>
      <c r="U396" s="36"/>
      <c r="V396" s="36"/>
      <c r="W396" s="36"/>
      <c r="X396" s="36"/>
      <c r="Y396" s="29"/>
      <c r="Z396" s="36"/>
      <c r="AA396" s="66"/>
      <c r="AB396" s="36"/>
      <c r="AC396" s="36"/>
      <c r="AD396" s="36"/>
      <c r="AE396" s="36"/>
      <c r="AF396" s="36"/>
      <c r="AG396" s="36"/>
      <c r="AH396" s="29"/>
      <c r="AI396" s="36"/>
      <c r="AJ396" s="29"/>
      <c r="AK396" s="36"/>
      <c r="AL396" s="36"/>
      <c r="AM396" s="36"/>
      <c r="AN396" s="29"/>
      <c r="AO396" s="36"/>
      <c r="AP396" s="29"/>
      <c r="AQ396" s="36"/>
      <c r="AR396" s="29"/>
      <c r="AS396" s="36"/>
      <c r="AT396" s="36"/>
      <c r="AU396" s="36"/>
      <c r="AV396" s="29"/>
      <c r="AW396" s="36"/>
      <c r="AX396" s="36"/>
      <c r="AY396" s="36"/>
      <c r="AZ396" s="29"/>
      <c r="BA396" s="36"/>
      <c r="BB396" s="36"/>
      <c r="BC396" s="36"/>
      <c r="BD396" s="36"/>
      <c r="BE396" s="36"/>
      <c r="BF396" s="36"/>
      <c r="BG396" s="36"/>
      <c r="BH396" s="36"/>
      <c r="BI396" s="36"/>
      <c r="BJ396" s="29"/>
      <c r="BK396" s="36"/>
      <c r="BL396" s="29"/>
      <c r="BM396" s="36"/>
      <c r="BN396" s="36"/>
      <c r="BO396" s="36"/>
      <c r="BP396" s="29"/>
      <c r="BQ396" s="36"/>
      <c r="BR396" s="29"/>
      <c r="BS396" s="36"/>
      <c r="BT396" s="36"/>
      <c r="BU396" s="36"/>
      <c r="BV396" s="36"/>
    </row>
    <row r="397" spans="1:75" x14ac:dyDescent="0.25">
      <c r="A397" s="16">
        <v>395</v>
      </c>
      <c r="B397" s="16">
        <v>3</v>
      </c>
      <c r="C397" s="31" t="s">
        <v>837</v>
      </c>
      <c r="D397" s="40">
        <f>февраль!D397-март!E397</f>
        <v>81.93186019323673</v>
      </c>
      <c r="E397" s="40">
        <f t="shared" si="6"/>
        <v>0</v>
      </c>
      <c r="F397" s="36"/>
      <c r="G397" s="36"/>
      <c r="H397" s="36"/>
      <c r="I397" s="27"/>
      <c r="J397" s="36"/>
      <c r="K397" s="36"/>
      <c r="L397" s="36"/>
      <c r="M397" s="36"/>
      <c r="N397" s="36"/>
      <c r="O397" s="29"/>
      <c r="P397" s="36"/>
      <c r="Q397" s="29"/>
      <c r="R397" s="36"/>
      <c r="S397" s="36"/>
      <c r="T397" s="36"/>
      <c r="U397" s="36"/>
      <c r="V397" s="36"/>
      <c r="W397" s="36"/>
      <c r="X397" s="36"/>
      <c r="Y397" s="29"/>
      <c r="Z397" s="36"/>
      <c r="AA397" s="66"/>
      <c r="AB397" s="36"/>
      <c r="AC397" s="36"/>
      <c r="AD397" s="36"/>
      <c r="AE397" s="36"/>
      <c r="AF397" s="36"/>
      <c r="AG397" s="36"/>
      <c r="AH397" s="29"/>
      <c r="AI397" s="36"/>
      <c r="AJ397" s="29"/>
      <c r="AK397" s="36"/>
      <c r="AL397" s="36"/>
      <c r="AM397" s="36"/>
      <c r="AN397" s="29"/>
      <c r="AO397" s="36"/>
      <c r="AP397" s="29"/>
      <c r="AQ397" s="36"/>
      <c r="AR397" s="29"/>
      <c r="AS397" s="36"/>
      <c r="AT397" s="36"/>
      <c r="AU397" s="36"/>
      <c r="AV397" s="29"/>
      <c r="AW397" s="36"/>
      <c r="AX397" s="36"/>
      <c r="AY397" s="36"/>
      <c r="AZ397" s="29"/>
      <c r="BA397" s="36"/>
      <c r="BB397" s="36"/>
      <c r="BC397" s="36"/>
      <c r="BD397" s="36"/>
      <c r="BE397" s="36"/>
      <c r="BF397" s="36"/>
      <c r="BG397" s="36"/>
      <c r="BH397" s="36"/>
      <c r="BI397" s="36"/>
      <c r="BJ397" s="29"/>
      <c r="BK397" s="36"/>
      <c r="BL397" s="29"/>
      <c r="BM397" s="36"/>
      <c r="BN397" s="36"/>
      <c r="BO397" s="36"/>
      <c r="BP397" s="29"/>
      <c r="BQ397" s="36"/>
      <c r="BR397" s="29"/>
      <c r="BS397" s="36"/>
      <c r="BT397" s="36"/>
      <c r="BU397" s="36"/>
      <c r="BV397" s="36"/>
    </row>
    <row r="398" spans="1:75" x14ac:dyDescent="0.25">
      <c r="A398" s="16">
        <v>396</v>
      </c>
      <c r="B398" s="16">
        <v>3</v>
      </c>
      <c r="C398" s="31" t="s">
        <v>838</v>
      </c>
      <c r="D398" s="40">
        <f>февраль!D398-март!E398</f>
        <v>153.81365463768117</v>
      </c>
      <c r="E398" s="40">
        <f t="shared" si="6"/>
        <v>0</v>
      </c>
      <c r="F398" s="36"/>
      <c r="G398" s="36"/>
      <c r="H398" s="36"/>
      <c r="I398" s="27"/>
      <c r="J398" s="36"/>
      <c r="K398" s="36"/>
      <c r="L398" s="36"/>
      <c r="M398" s="36"/>
      <c r="N398" s="36"/>
      <c r="O398" s="29"/>
      <c r="P398" s="36"/>
      <c r="Q398" s="29"/>
      <c r="R398" s="36"/>
      <c r="S398" s="36"/>
      <c r="T398" s="36"/>
      <c r="U398" s="36"/>
      <c r="V398" s="36"/>
      <c r="W398" s="36"/>
      <c r="X398" s="36"/>
      <c r="Y398" s="29"/>
      <c r="Z398" s="36"/>
      <c r="AA398" s="66"/>
      <c r="AB398" s="36"/>
      <c r="AC398" s="36"/>
      <c r="AD398" s="36"/>
      <c r="AE398" s="36"/>
      <c r="AF398" s="36"/>
      <c r="AG398" s="36"/>
      <c r="AH398" s="29"/>
      <c r="AI398" s="36"/>
      <c r="AJ398" s="29"/>
      <c r="AK398" s="36"/>
      <c r="AL398" s="36"/>
      <c r="AM398" s="36"/>
      <c r="AN398" s="29"/>
      <c r="AO398" s="36"/>
      <c r="AP398" s="29"/>
      <c r="AQ398" s="36"/>
      <c r="AR398" s="29"/>
      <c r="AS398" s="36"/>
      <c r="AT398" s="36"/>
      <c r="AU398" s="36"/>
      <c r="AV398" s="29"/>
      <c r="AW398" s="36"/>
      <c r="AX398" s="36"/>
      <c r="AY398" s="36"/>
      <c r="AZ398" s="29"/>
      <c r="BA398" s="36"/>
      <c r="BB398" s="36"/>
      <c r="BC398" s="36"/>
      <c r="BD398" s="36"/>
      <c r="BE398" s="36"/>
      <c r="BF398" s="36"/>
      <c r="BG398" s="36"/>
      <c r="BH398" s="36"/>
      <c r="BI398" s="36"/>
      <c r="BJ398" s="29"/>
      <c r="BK398" s="36"/>
      <c r="BL398" s="29"/>
      <c r="BM398" s="36"/>
      <c r="BN398" s="36"/>
      <c r="BO398" s="36"/>
      <c r="BP398" s="29"/>
      <c r="BQ398" s="36"/>
      <c r="BR398" s="29"/>
      <c r="BS398" s="36"/>
      <c r="BT398" s="36"/>
      <c r="BU398" s="36"/>
      <c r="BV398" s="36"/>
    </row>
    <row r="399" spans="1:75" x14ac:dyDescent="0.25">
      <c r="A399" s="16">
        <v>397</v>
      </c>
      <c r="B399" s="16">
        <v>3</v>
      </c>
      <c r="C399" s="31" t="s">
        <v>839</v>
      </c>
      <c r="D399" s="40">
        <f>февраль!D399-март!E399</f>
        <v>13.905483033816429</v>
      </c>
      <c r="E399" s="40">
        <f t="shared" si="6"/>
        <v>0</v>
      </c>
      <c r="F399" s="36"/>
      <c r="G399" s="36"/>
      <c r="H399" s="36"/>
      <c r="I399" s="27"/>
      <c r="J399" s="36"/>
      <c r="K399" s="36"/>
      <c r="L399" s="36"/>
      <c r="M399" s="36"/>
      <c r="N399" s="36"/>
      <c r="O399" s="29"/>
      <c r="P399" s="36"/>
      <c r="Q399" s="29"/>
      <c r="R399" s="36"/>
      <c r="S399" s="36"/>
      <c r="T399" s="36"/>
      <c r="U399" s="36"/>
      <c r="V399" s="36"/>
      <c r="W399" s="36"/>
      <c r="X399" s="36"/>
      <c r="Y399" s="29"/>
      <c r="Z399" s="36"/>
      <c r="AA399" s="66"/>
      <c r="AB399" s="36"/>
      <c r="AC399" s="36"/>
      <c r="AD399" s="36"/>
      <c r="AE399" s="36"/>
      <c r="AF399" s="36"/>
      <c r="AG399" s="36"/>
      <c r="AH399" s="29"/>
      <c r="AI399" s="36"/>
      <c r="AJ399" s="29"/>
      <c r="AK399" s="36"/>
      <c r="AL399" s="36"/>
      <c r="AM399" s="36"/>
      <c r="AN399" s="29"/>
      <c r="AO399" s="36"/>
      <c r="AP399" s="29"/>
      <c r="AQ399" s="36"/>
      <c r="AR399" s="29"/>
      <c r="AS399" s="36"/>
      <c r="AT399" s="36"/>
      <c r="AU399" s="36"/>
      <c r="AV399" s="29"/>
      <c r="AW399" s="36"/>
      <c r="AX399" s="36"/>
      <c r="AY399" s="36"/>
      <c r="AZ399" s="29"/>
      <c r="BA399" s="36"/>
      <c r="BB399" s="36"/>
      <c r="BC399" s="36"/>
      <c r="BD399" s="36"/>
      <c r="BE399" s="36"/>
      <c r="BF399" s="36"/>
      <c r="BG399" s="36"/>
      <c r="BH399" s="36"/>
      <c r="BI399" s="36"/>
      <c r="BJ399" s="29"/>
      <c r="BK399" s="36"/>
      <c r="BL399" s="29"/>
      <c r="BM399" s="36"/>
      <c r="BN399" s="36"/>
      <c r="BO399" s="36"/>
      <c r="BP399" s="29"/>
      <c r="BQ399" s="36"/>
      <c r="BR399" s="29"/>
      <c r="BS399" s="36"/>
      <c r="BT399" s="36"/>
      <c r="BU399" s="36"/>
      <c r="BV399" s="36"/>
    </row>
    <row r="400" spans="1:75" s="86" customFormat="1" x14ac:dyDescent="0.25">
      <c r="A400" s="79">
        <v>398</v>
      </c>
      <c r="B400" s="79">
        <v>3</v>
      </c>
      <c r="C400" s="80" t="s">
        <v>840</v>
      </c>
      <c r="D400" s="40">
        <f>февраль!D400-март!E400</f>
        <v>34.310008599033821</v>
      </c>
      <c r="E400" s="81">
        <f t="shared" si="6"/>
        <v>3.32</v>
      </c>
      <c r="F400" s="82"/>
      <c r="G400" s="82"/>
      <c r="H400" s="82"/>
      <c r="I400" s="83"/>
      <c r="J400" s="82"/>
      <c r="K400" s="82"/>
      <c r="L400" s="82"/>
      <c r="M400" s="82"/>
      <c r="N400" s="82"/>
      <c r="O400" s="84"/>
      <c r="P400" s="82"/>
      <c r="Q400" s="84"/>
      <c r="R400" s="82"/>
      <c r="S400" s="82"/>
      <c r="T400" s="82"/>
      <c r="U400" s="82"/>
      <c r="V400" s="82"/>
      <c r="W400" s="82"/>
      <c r="X400" s="82"/>
      <c r="Y400" s="84"/>
      <c r="Z400" s="82"/>
      <c r="AA400" s="85"/>
      <c r="AB400" s="82"/>
      <c r="AC400" s="82"/>
      <c r="AD400" s="82"/>
      <c r="AE400" s="82"/>
      <c r="AF400" s="82">
        <v>6.0000000000000001E-3</v>
      </c>
      <c r="AG400" s="82">
        <v>3.32</v>
      </c>
      <c r="AH400" s="84"/>
      <c r="AI400" s="82"/>
      <c r="AJ400" s="84"/>
      <c r="AK400" s="82"/>
      <c r="AL400" s="82"/>
      <c r="AM400" s="82"/>
      <c r="AN400" s="84"/>
      <c r="AO400" s="82"/>
      <c r="AP400" s="84"/>
      <c r="AQ400" s="82"/>
      <c r="AR400" s="84"/>
      <c r="AS400" s="82"/>
      <c r="AT400" s="82"/>
      <c r="AU400" s="82"/>
      <c r="AV400" s="84"/>
      <c r="AW400" s="82"/>
      <c r="AX400" s="82"/>
      <c r="AY400" s="82"/>
      <c r="AZ400" s="84"/>
      <c r="BA400" s="82"/>
      <c r="BB400" s="82"/>
      <c r="BC400" s="82"/>
      <c r="BD400" s="82"/>
      <c r="BE400" s="82"/>
      <c r="BF400" s="82"/>
      <c r="BG400" s="82"/>
      <c r="BH400" s="82"/>
      <c r="BI400" s="82"/>
      <c r="BJ400" s="84"/>
      <c r="BK400" s="82"/>
      <c r="BL400" s="84"/>
      <c r="BM400" s="82"/>
      <c r="BN400" s="82"/>
      <c r="BO400" s="82"/>
      <c r="BP400" s="84"/>
      <c r="BQ400" s="82"/>
      <c r="BR400" s="84"/>
      <c r="BS400" s="82"/>
      <c r="BT400" s="82"/>
      <c r="BU400" s="82"/>
      <c r="BV400" s="82"/>
    </row>
    <row r="401" spans="1:75" x14ac:dyDescent="0.25">
      <c r="A401" s="16">
        <v>399</v>
      </c>
      <c r="B401" s="16">
        <v>3</v>
      </c>
      <c r="C401" s="31" t="s">
        <v>841</v>
      </c>
      <c r="D401" s="40">
        <f>февраль!D401-март!E401</f>
        <v>306.05656877294683</v>
      </c>
      <c r="E401" s="40">
        <f t="shared" si="6"/>
        <v>0</v>
      </c>
      <c r="F401" s="36"/>
      <c r="G401" s="36"/>
      <c r="H401" s="36"/>
      <c r="I401" s="27"/>
      <c r="J401" s="36"/>
      <c r="K401" s="36"/>
      <c r="L401" s="36"/>
      <c r="M401" s="36"/>
      <c r="N401" s="36"/>
      <c r="O401" s="29"/>
      <c r="P401" s="36"/>
      <c r="Q401" s="29"/>
      <c r="R401" s="36"/>
      <c r="S401" s="36"/>
      <c r="T401" s="36"/>
      <c r="U401" s="36"/>
      <c r="V401" s="36"/>
      <c r="W401" s="36"/>
      <c r="X401" s="36"/>
      <c r="Y401" s="29"/>
      <c r="Z401" s="36"/>
      <c r="AA401" s="66"/>
      <c r="AB401" s="36"/>
      <c r="AC401" s="36"/>
      <c r="AD401" s="36"/>
      <c r="AE401" s="36"/>
      <c r="AF401" s="36"/>
      <c r="AG401" s="36"/>
      <c r="AH401" s="29"/>
      <c r="AI401" s="36"/>
      <c r="AJ401" s="29"/>
      <c r="AK401" s="36"/>
      <c r="AL401" s="36"/>
      <c r="AM401" s="36"/>
      <c r="AN401" s="29"/>
      <c r="AO401" s="36"/>
      <c r="AP401" s="29"/>
      <c r="AQ401" s="36"/>
      <c r="AR401" s="29"/>
      <c r="AS401" s="36"/>
      <c r="AT401" s="36"/>
      <c r="AU401" s="36"/>
      <c r="AV401" s="29"/>
      <c r="AW401" s="36"/>
      <c r="AX401" s="36"/>
      <c r="AY401" s="36"/>
      <c r="AZ401" s="29"/>
      <c r="BA401" s="36"/>
      <c r="BB401" s="36"/>
      <c r="BC401" s="36"/>
      <c r="BD401" s="36"/>
      <c r="BE401" s="36"/>
      <c r="BF401" s="36"/>
      <c r="BG401" s="36"/>
      <c r="BH401" s="36"/>
      <c r="BI401" s="36"/>
      <c r="BJ401" s="29"/>
      <c r="BK401" s="36"/>
      <c r="BL401" s="29"/>
      <c r="BM401" s="36"/>
      <c r="BN401" s="36"/>
      <c r="BO401" s="36"/>
      <c r="BP401" s="29"/>
      <c r="BQ401" s="36"/>
      <c r="BR401" s="29"/>
      <c r="BS401" s="36"/>
      <c r="BT401" s="36"/>
      <c r="BU401" s="36"/>
      <c r="BV401" s="36"/>
    </row>
    <row r="402" spans="1:75" x14ac:dyDescent="0.25">
      <c r="A402" s="16">
        <v>400</v>
      </c>
      <c r="B402" s="16">
        <v>3</v>
      </c>
      <c r="C402" s="31" t="s">
        <v>842</v>
      </c>
      <c r="D402" s="40">
        <f>февраль!D402-март!E402</f>
        <v>12.175614830917851</v>
      </c>
      <c r="E402" s="40">
        <f t="shared" si="6"/>
        <v>0</v>
      </c>
      <c r="F402" s="36"/>
      <c r="G402" s="36"/>
      <c r="H402" s="36"/>
      <c r="I402" s="27"/>
      <c r="J402" s="36"/>
      <c r="K402" s="36"/>
      <c r="L402" s="36"/>
      <c r="M402" s="36"/>
      <c r="N402" s="36"/>
      <c r="O402" s="29"/>
      <c r="P402" s="36"/>
      <c r="Q402" s="29"/>
      <c r="R402" s="36"/>
      <c r="S402" s="36"/>
      <c r="T402" s="36"/>
      <c r="U402" s="36"/>
      <c r="V402" s="36"/>
      <c r="W402" s="36"/>
      <c r="X402" s="36"/>
      <c r="Y402" s="29"/>
      <c r="Z402" s="36"/>
      <c r="AA402" s="66"/>
      <c r="AB402" s="36"/>
      <c r="AC402" s="36"/>
      <c r="AD402" s="36"/>
      <c r="AE402" s="36"/>
      <c r="AF402" s="36"/>
      <c r="AG402" s="36"/>
      <c r="AH402" s="29"/>
      <c r="AI402" s="36"/>
      <c r="AJ402" s="29"/>
      <c r="AK402" s="36"/>
      <c r="AL402" s="36"/>
      <c r="AM402" s="36"/>
      <c r="AN402" s="29"/>
      <c r="AO402" s="36"/>
      <c r="AP402" s="29"/>
      <c r="AQ402" s="36"/>
      <c r="AR402" s="29"/>
      <c r="AS402" s="36"/>
      <c r="AT402" s="36"/>
      <c r="AU402" s="36"/>
      <c r="AV402" s="29"/>
      <c r="AW402" s="36"/>
      <c r="AX402" s="36"/>
      <c r="AY402" s="36"/>
      <c r="AZ402" s="29"/>
      <c r="BA402" s="36"/>
      <c r="BB402" s="36"/>
      <c r="BC402" s="36"/>
      <c r="BD402" s="36"/>
      <c r="BE402" s="36"/>
      <c r="BF402" s="36"/>
      <c r="BG402" s="36"/>
      <c r="BH402" s="36"/>
      <c r="BI402" s="36"/>
      <c r="BJ402" s="29"/>
      <c r="BK402" s="36"/>
      <c r="BL402" s="29"/>
      <c r="BM402" s="36"/>
      <c r="BN402" s="36"/>
      <c r="BO402" s="36"/>
      <c r="BP402" s="29"/>
      <c r="BQ402" s="36"/>
      <c r="BR402" s="29"/>
      <c r="BS402" s="36"/>
      <c r="BT402" s="36"/>
      <c r="BU402" s="36"/>
      <c r="BV402" s="36"/>
    </row>
    <row r="403" spans="1:75" x14ac:dyDescent="0.25">
      <c r="A403" s="16">
        <v>401</v>
      </c>
      <c r="B403" s="16">
        <v>3</v>
      </c>
      <c r="C403" s="31" t="s">
        <v>843</v>
      </c>
      <c r="D403" s="40">
        <f>февраль!D403-март!E403</f>
        <v>-98.366776772946849</v>
      </c>
      <c r="E403" s="40">
        <f t="shared" si="6"/>
        <v>0</v>
      </c>
      <c r="F403" s="36"/>
      <c r="G403" s="36"/>
      <c r="H403" s="36"/>
      <c r="I403" s="27"/>
      <c r="J403" s="36"/>
      <c r="K403" s="36"/>
      <c r="L403" s="36"/>
      <c r="M403" s="36"/>
      <c r="N403" s="36"/>
      <c r="O403" s="29"/>
      <c r="P403" s="36"/>
      <c r="Q403" s="29"/>
      <c r="R403" s="36"/>
      <c r="S403" s="36"/>
      <c r="T403" s="36"/>
      <c r="U403" s="36"/>
      <c r="V403" s="36"/>
      <c r="W403" s="36"/>
      <c r="X403" s="36"/>
      <c r="Y403" s="29"/>
      <c r="Z403" s="36"/>
      <c r="AA403" s="66"/>
      <c r="AB403" s="36"/>
      <c r="AC403" s="36"/>
      <c r="AD403" s="36"/>
      <c r="AE403" s="36"/>
      <c r="AF403" s="36"/>
      <c r="AG403" s="36"/>
      <c r="AH403" s="29"/>
      <c r="AI403" s="36"/>
      <c r="AJ403" s="29"/>
      <c r="AK403" s="36"/>
      <c r="AL403" s="36"/>
      <c r="AM403" s="36"/>
      <c r="AN403" s="29"/>
      <c r="AO403" s="36"/>
      <c r="AP403" s="29"/>
      <c r="AQ403" s="36"/>
      <c r="AR403" s="29"/>
      <c r="AS403" s="36"/>
      <c r="AT403" s="36"/>
      <c r="AU403" s="36"/>
      <c r="AV403" s="29"/>
      <c r="AW403" s="36"/>
      <c r="AX403" s="36"/>
      <c r="AY403" s="36"/>
      <c r="AZ403" s="29"/>
      <c r="BA403" s="36"/>
      <c r="BB403" s="36"/>
      <c r="BC403" s="36"/>
      <c r="BD403" s="36"/>
      <c r="BE403" s="36"/>
      <c r="BF403" s="36"/>
      <c r="BG403" s="36"/>
      <c r="BH403" s="36"/>
      <c r="BI403" s="36"/>
      <c r="BJ403" s="29"/>
      <c r="BK403" s="36"/>
      <c r="BL403" s="29"/>
      <c r="BM403" s="36"/>
      <c r="BN403" s="36"/>
      <c r="BO403" s="36"/>
      <c r="BP403" s="29"/>
      <c r="BQ403" s="36"/>
      <c r="BR403" s="29"/>
      <c r="BS403" s="36"/>
      <c r="BT403" s="36"/>
      <c r="BU403" s="36"/>
      <c r="BV403" s="36"/>
    </row>
    <row r="404" spans="1:75" x14ac:dyDescent="0.25">
      <c r="A404" s="16">
        <v>402</v>
      </c>
      <c r="B404" s="16">
        <v>3</v>
      </c>
      <c r="C404" s="31" t="s">
        <v>844</v>
      </c>
      <c r="D404" s="40">
        <f>февраль!D404-март!E404</f>
        <v>-111.26703215458944</v>
      </c>
      <c r="E404" s="40">
        <f t="shared" si="6"/>
        <v>0</v>
      </c>
      <c r="F404" s="36"/>
      <c r="G404" s="36"/>
      <c r="H404" s="36"/>
      <c r="I404" s="27"/>
      <c r="J404" s="36"/>
      <c r="K404" s="36"/>
      <c r="L404" s="36"/>
      <c r="M404" s="36"/>
      <c r="N404" s="36"/>
      <c r="O404" s="29"/>
      <c r="P404" s="36"/>
      <c r="Q404" s="29"/>
      <c r="R404" s="36"/>
      <c r="S404" s="36"/>
      <c r="T404" s="36"/>
      <c r="U404" s="36"/>
      <c r="V404" s="36"/>
      <c r="W404" s="36"/>
      <c r="X404" s="36"/>
      <c r="Y404" s="29"/>
      <c r="Z404" s="36"/>
      <c r="AA404" s="66"/>
      <c r="AB404" s="36"/>
      <c r="AC404" s="36"/>
      <c r="AD404" s="36"/>
      <c r="AE404" s="36"/>
      <c r="AF404" s="36"/>
      <c r="AG404" s="36"/>
      <c r="AH404" s="29"/>
      <c r="AI404" s="36"/>
      <c r="AJ404" s="29"/>
      <c r="AK404" s="36"/>
      <c r="AL404" s="36"/>
      <c r="AM404" s="36"/>
      <c r="AN404" s="29"/>
      <c r="AO404" s="36"/>
      <c r="AP404" s="29"/>
      <c r="AQ404" s="36"/>
      <c r="AR404" s="29"/>
      <c r="AS404" s="36"/>
      <c r="AT404" s="36"/>
      <c r="AU404" s="36"/>
      <c r="AV404" s="29"/>
      <c r="AW404" s="36"/>
      <c r="AX404" s="36"/>
      <c r="AY404" s="36"/>
      <c r="AZ404" s="29"/>
      <c r="BA404" s="36"/>
      <c r="BB404" s="36"/>
      <c r="BC404" s="36"/>
      <c r="BD404" s="36"/>
      <c r="BE404" s="36"/>
      <c r="BF404" s="36"/>
      <c r="BG404" s="36"/>
      <c r="BH404" s="36"/>
      <c r="BI404" s="36"/>
      <c r="BJ404" s="29"/>
      <c r="BK404" s="36"/>
      <c r="BL404" s="29"/>
      <c r="BM404" s="36"/>
      <c r="BN404" s="36"/>
      <c r="BO404" s="36"/>
      <c r="BP404" s="29"/>
      <c r="BQ404" s="36"/>
      <c r="BR404" s="29"/>
      <c r="BS404" s="36"/>
      <c r="BT404" s="36"/>
      <c r="BU404" s="36"/>
      <c r="BV404" s="36"/>
    </row>
    <row r="405" spans="1:75" x14ac:dyDescent="0.25">
      <c r="A405" s="16">
        <v>403</v>
      </c>
      <c r="B405" s="16">
        <v>3</v>
      </c>
      <c r="C405" s="31" t="s">
        <v>845</v>
      </c>
      <c r="D405" s="40">
        <f>февраль!D405-март!E405</f>
        <v>-174.44886238647339</v>
      </c>
      <c r="E405" s="40">
        <f t="shared" si="6"/>
        <v>0</v>
      </c>
      <c r="F405" s="36"/>
      <c r="G405" s="36"/>
      <c r="H405" s="36"/>
      <c r="I405" s="27"/>
      <c r="J405" s="36"/>
      <c r="K405" s="36"/>
      <c r="L405" s="36"/>
      <c r="M405" s="36"/>
      <c r="N405" s="36"/>
      <c r="O405" s="29"/>
      <c r="P405" s="36"/>
      <c r="Q405" s="29"/>
      <c r="R405" s="36"/>
      <c r="S405" s="36"/>
      <c r="T405" s="36"/>
      <c r="U405" s="36"/>
      <c r="V405" s="36"/>
      <c r="W405" s="36"/>
      <c r="X405" s="36"/>
      <c r="Y405" s="29"/>
      <c r="Z405" s="36"/>
      <c r="AA405" s="66"/>
      <c r="AB405" s="36"/>
      <c r="AC405" s="36"/>
      <c r="AD405" s="36"/>
      <c r="AE405" s="36"/>
      <c r="AF405" s="36"/>
      <c r="AG405" s="36"/>
      <c r="AH405" s="29"/>
      <c r="AI405" s="36"/>
      <c r="AJ405" s="29"/>
      <c r="AK405" s="36"/>
      <c r="AL405" s="36"/>
      <c r="AM405" s="36"/>
      <c r="AN405" s="29"/>
      <c r="AO405" s="36"/>
      <c r="AP405" s="29"/>
      <c r="AQ405" s="36"/>
      <c r="AR405" s="29"/>
      <c r="AS405" s="36"/>
      <c r="AT405" s="36"/>
      <c r="AU405" s="36"/>
      <c r="AV405" s="29"/>
      <c r="AW405" s="36"/>
      <c r="AX405" s="36"/>
      <c r="AY405" s="36"/>
      <c r="AZ405" s="29"/>
      <c r="BA405" s="36"/>
      <c r="BB405" s="36"/>
      <c r="BC405" s="36"/>
      <c r="BD405" s="36"/>
      <c r="BE405" s="36"/>
      <c r="BF405" s="36"/>
      <c r="BG405" s="36"/>
      <c r="BH405" s="36"/>
      <c r="BI405" s="36"/>
      <c r="BJ405" s="29"/>
      <c r="BK405" s="36"/>
      <c r="BL405" s="29"/>
      <c r="BM405" s="36"/>
      <c r="BN405" s="36"/>
      <c r="BO405" s="36"/>
      <c r="BP405" s="29"/>
      <c r="BQ405" s="36"/>
      <c r="BR405" s="29"/>
      <c r="BS405" s="36"/>
      <c r="BT405" s="36"/>
      <c r="BU405" s="36"/>
      <c r="BV405" s="36"/>
    </row>
    <row r="406" spans="1:75" x14ac:dyDescent="0.25">
      <c r="A406" s="16">
        <v>404</v>
      </c>
      <c r="B406" s="16">
        <v>3</v>
      </c>
      <c r="C406" s="31" t="s">
        <v>846</v>
      </c>
      <c r="D406" s="40">
        <f>февраль!D406-март!E406</f>
        <v>436.75067135265704</v>
      </c>
      <c r="E406" s="40">
        <f t="shared" si="6"/>
        <v>0</v>
      </c>
      <c r="F406" s="36"/>
      <c r="G406" s="36"/>
      <c r="H406" s="36"/>
      <c r="I406" s="27"/>
      <c r="J406" s="36"/>
      <c r="K406" s="36"/>
      <c r="L406" s="36"/>
      <c r="M406" s="36"/>
      <c r="N406" s="36"/>
      <c r="O406" s="29"/>
      <c r="P406" s="36"/>
      <c r="Q406" s="29"/>
      <c r="R406" s="36"/>
      <c r="S406" s="36"/>
      <c r="T406" s="36"/>
      <c r="U406" s="36"/>
      <c r="V406" s="36"/>
      <c r="W406" s="36"/>
      <c r="X406" s="36"/>
      <c r="Y406" s="29"/>
      <c r="Z406" s="36"/>
      <c r="AA406" s="66"/>
      <c r="AB406" s="36"/>
      <c r="AC406" s="36"/>
      <c r="AD406" s="36"/>
      <c r="AE406" s="36"/>
      <c r="AF406" s="36"/>
      <c r="AG406" s="36"/>
      <c r="AH406" s="29"/>
      <c r="AI406" s="36"/>
      <c r="AJ406" s="29"/>
      <c r="AK406" s="36"/>
      <c r="AL406" s="36"/>
      <c r="AM406" s="36"/>
      <c r="AN406" s="29"/>
      <c r="AO406" s="36"/>
      <c r="AP406" s="29"/>
      <c r="AQ406" s="36"/>
      <c r="AR406" s="29"/>
      <c r="AS406" s="36"/>
      <c r="AT406" s="36"/>
      <c r="AU406" s="36"/>
      <c r="AV406" s="29"/>
      <c r="AW406" s="36"/>
      <c r="AX406" s="36"/>
      <c r="AY406" s="36"/>
      <c r="AZ406" s="29"/>
      <c r="BA406" s="36"/>
      <c r="BB406" s="36"/>
      <c r="BC406" s="36"/>
      <c r="BD406" s="36"/>
      <c r="BE406" s="36"/>
      <c r="BF406" s="36"/>
      <c r="BG406" s="36"/>
      <c r="BH406" s="36"/>
      <c r="BI406" s="36"/>
      <c r="BJ406" s="29"/>
      <c r="BK406" s="36"/>
      <c r="BL406" s="29"/>
      <c r="BM406" s="36"/>
      <c r="BN406" s="36"/>
      <c r="BO406" s="36"/>
      <c r="BP406" s="29"/>
      <c r="BQ406" s="36"/>
      <c r="BR406" s="29"/>
      <c r="BS406" s="36"/>
      <c r="BT406" s="36"/>
      <c r="BU406" s="36"/>
      <c r="BV406" s="36"/>
    </row>
    <row r="407" spans="1:75" s="86" customFormat="1" x14ac:dyDescent="0.25">
      <c r="A407" s="79">
        <v>405</v>
      </c>
      <c r="B407" s="79">
        <v>3</v>
      </c>
      <c r="C407" s="80" t="s">
        <v>847</v>
      </c>
      <c r="D407" s="40">
        <f>февраль!D407-март!E407</f>
        <v>-59.330382657004833</v>
      </c>
      <c r="E407" s="81">
        <f t="shared" si="6"/>
        <v>3.5310000000000001</v>
      </c>
      <c r="F407" s="82"/>
      <c r="G407" s="82"/>
      <c r="H407" s="82"/>
      <c r="I407" s="83"/>
      <c r="J407" s="82"/>
      <c r="K407" s="82"/>
      <c r="L407" s="82"/>
      <c r="M407" s="82"/>
      <c r="N407" s="82"/>
      <c r="O407" s="84"/>
      <c r="P407" s="82"/>
      <c r="Q407" s="84"/>
      <c r="R407" s="82"/>
      <c r="S407" s="82"/>
      <c r="T407" s="82"/>
      <c r="U407" s="82"/>
      <c r="V407" s="82"/>
      <c r="W407" s="82"/>
      <c r="X407" s="82"/>
      <c r="Y407" s="84"/>
      <c r="Z407" s="82"/>
      <c r="AA407" s="85"/>
      <c r="AB407" s="82"/>
      <c r="AC407" s="82"/>
      <c r="AD407" s="82"/>
      <c r="AE407" s="82"/>
      <c r="AF407" s="82"/>
      <c r="AG407" s="82"/>
      <c r="AH407" s="84"/>
      <c r="AI407" s="82"/>
      <c r="AJ407" s="84"/>
      <c r="AK407" s="82"/>
      <c r="AL407" s="82"/>
      <c r="AM407" s="82"/>
      <c r="AN407" s="84"/>
      <c r="AO407" s="82"/>
      <c r="AP407" s="84"/>
      <c r="AQ407" s="82"/>
      <c r="AR407" s="84"/>
      <c r="AS407" s="82"/>
      <c r="AT407" s="82"/>
      <c r="AU407" s="82"/>
      <c r="AV407" s="84"/>
      <c r="AW407" s="82"/>
      <c r="AX407" s="82"/>
      <c r="AY407" s="82"/>
      <c r="AZ407" s="84"/>
      <c r="BA407" s="82"/>
      <c r="BB407" s="82"/>
      <c r="BC407" s="82"/>
      <c r="BD407" s="82"/>
      <c r="BE407" s="82"/>
      <c r="BF407" s="82"/>
      <c r="BG407" s="82"/>
      <c r="BH407" s="82"/>
      <c r="BI407" s="82"/>
      <c r="BJ407" s="84"/>
      <c r="BK407" s="82"/>
      <c r="BL407" s="84"/>
      <c r="BM407" s="82"/>
      <c r="BN407" s="82"/>
      <c r="BO407" s="82"/>
      <c r="BP407" s="84"/>
      <c r="BQ407" s="82"/>
      <c r="BR407" s="84"/>
      <c r="BS407" s="82"/>
      <c r="BT407" s="82"/>
      <c r="BU407" s="82"/>
      <c r="BV407" s="82">
        <v>3.5310000000000001</v>
      </c>
      <c r="BW407" s="86" t="s">
        <v>1070</v>
      </c>
    </row>
    <row r="408" spans="1:75" x14ac:dyDescent="0.25">
      <c r="A408" s="16">
        <v>406</v>
      </c>
      <c r="B408" s="16">
        <v>3</v>
      </c>
      <c r="C408" s="31" t="s">
        <v>848</v>
      </c>
      <c r="D408" s="40">
        <f>февраль!D408-март!E408</f>
        <v>682.80324442512085</v>
      </c>
      <c r="E408" s="40">
        <f t="shared" si="6"/>
        <v>0</v>
      </c>
      <c r="F408" s="36"/>
      <c r="G408" s="36"/>
      <c r="H408" s="36"/>
      <c r="I408" s="27"/>
      <c r="J408" s="36"/>
      <c r="K408" s="36"/>
      <c r="L408" s="36"/>
      <c r="M408" s="36"/>
      <c r="N408" s="36"/>
      <c r="O408" s="29"/>
      <c r="P408" s="36"/>
      <c r="Q408" s="29"/>
      <c r="R408" s="36"/>
      <c r="S408" s="36"/>
      <c r="T408" s="36"/>
      <c r="U408" s="36"/>
      <c r="V408" s="36"/>
      <c r="W408" s="36"/>
      <c r="X408" s="36"/>
      <c r="Y408" s="29"/>
      <c r="Z408" s="36"/>
      <c r="AA408" s="66"/>
      <c r="AB408" s="36"/>
      <c r="AC408" s="36"/>
      <c r="AD408" s="36"/>
      <c r="AE408" s="36"/>
      <c r="AF408" s="36"/>
      <c r="AG408" s="36"/>
      <c r="AH408" s="29"/>
      <c r="AI408" s="36"/>
      <c r="AJ408" s="29"/>
      <c r="AK408" s="36"/>
      <c r="AL408" s="36"/>
      <c r="AM408" s="36"/>
      <c r="AN408" s="29"/>
      <c r="AO408" s="36"/>
      <c r="AP408" s="29"/>
      <c r="AQ408" s="36"/>
      <c r="AR408" s="29"/>
      <c r="AS408" s="36"/>
      <c r="AT408" s="36"/>
      <c r="AU408" s="36"/>
      <c r="AV408" s="29"/>
      <c r="AW408" s="36"/>
      <c r="AX408" s="36"/>
      <c r="AY408" s="36"/>
      <c r="AZ408" s="29"/>
      <c r="BA408" s="36"/>
      <c r="BB408" s="36"/>
      <c r="BC408" s="36"/>
      <c r="BD408" s="36"/>
      <c r="BE408" s="36"/>
      <c r="BF408" s="36"/>
      <c r="BG408" s="36"/>
      <c r="BH408" s="36"/>
      <c r="BI408" s="36"/>
      <c r="BJ408" s="29"/>
      <c r="BK408" s="36"/>
      <c r="BL408" s="29"/>
      <c r="BM408" s="36"/>
      <c r="BN408" s="36"/>
      <c r="BO408" s="36"/>
      <c r="BP408" s="29"/>
      <c r="BQ408" s="36"/>
      <c r="BR408" s="29"/>
      <c r="BS408" s="36"/>
      <c r="BT408" s="36"/>
      <c r="BU408" s="36"/>
      <c r="BV408" s="36"/>
    </row>
    <row r="409" spans="1:75" x14ac:dyDescent="0.25">
      <c r="A409" s="16">
        <v>407</v>
      </c>
      <c r="B409" s="16">
        <v>3</v>
      </c>
      <c r="C409" s="31" t="s">
        <v>849</v>
      </c>
      <c r="D409" s="40">
        <f>февраль!D409-март!E409</f>
        <v>234.70568838647344</v>
      </c>
      <c r="E409" s="40">
        <f t="shared" si="6"/>
        <v>0</v>
      </c>
      <c r="F409" s="36"/>
      <c r="G409" s="36"/>
      <c r="H409" s="36"/>
      <c r="I409" s="27"/>
      <c r="J409" s="36"/>
      <c r="K409" s="36"/>
      <c r="L409" s="36"/>
      <c r="M409" s="36"/>
      <c r="N409" s="36"/>
      <c r="O409" s="29"/>
      <c r="P409" s="36"/>
      <c r="Q409" s="29"/>
      <c r="R409" s="36"/>
      <c r="S409" s="36"/>
      <c r="T409" s="36"/>
      <c r="U409" s="36"/>
      <c r="V409" s="36"/>
      <c r="W409" s="36"/>
      <c r="X409" s="36"/>
      <c r="Y409" s="29"/>
      <c r="Z409" s="36"/>
      <c r="AA409" s="66"/>
      <c r="AB409" s="36"/>
      <c r="AC409" s="36"/>
      <c r="AD409" s="36"/>
      <c r="AE409" s="36"/>
      <c r="AF409" s="36"/>
      <c r="AG409" s="36"/>
      <c r="AH409" s="29"/>
      <c r="AI409" s="36"/>
      <c r="AJ409" s="29"/>
      <c r="AK409" s="36"/>
      <c r="AL409" s="36"/>
      <c r="AM409" s="36"/>
      <c r="AN409" s="29"/>
      <c r="AO409" s="36"/>
      <c r="AP409" s="29"/>
      <c r="AQ409" s="36"/>
      <c r="AR409" s="29"/>
      <c r="AS409" s="36"/>
      <c r="AT409" s="36"/>
      <c r="AU409" s="36"/>
      <c r="AV409" s="29"/>
      <c r="AW409" s="36"/>
      <c r="AX409" s="36"/>
      <c r="AY409" s="36"/>
      <c r="AZ409" s="29"/>
      <c r="BA409" s="36"/>
      <c r="BB409" s="36"/>
      <c r="BC409" s="36"/>
      <c r="BD409" s="36"/>
      <c r="BE409" s="36"/>
      <c r="BF409" s="36"/>
      <c r="BG409" s="36"/>
      <c r="BH409" s="36"/>
      <c r="BI409" s="36"/>
      <c r="BJ409" s="29"/>
      <c r="BK409" s="36"/>
      <c r="BL409" s="29"/>
      <c r="BM409" s="36"/>
      <c r="BN409" s="36"/>
      <c r="BO409" s="36"/>
      <c r="BP409" s="29"/>
      <c r="BQ409" s="36"/>
      <c r="BR409" s="29"/>
      <c r="BS409" s="36"/>
      <c r="BT409" s="36"/>
      <c r="BU409" s="36"/>
      <c r="BV409" s="36"/>
    </row>
    <row r="410" spans="1:75" x14ac:dyDescent="0.25">
      <c r="A410" s="16">
        <v>408</v>
      </c>
      <c r="B410" s="16">
        <v>3</v>
      </c>
      <c r="C410" s="31" t="s">
        <v>850</v>
      </c>
      <c r="D410" s="40">
        <f>февраль!D410-март!E410</f>
        <v>-3.2525079613526895</v>
      </c>
      <c r="E410" s="40">
        <f t="shared" si="6"/>
        <v>0</v>
      </c>
      <c r="F410" s="36"/>
      <c r="G410" s="36"/>
      <c r="H410" s="36"/>
      <c r="I410" s="27"/>
      <c r="J410" s="36"/>
      <c r="K410" s="36"/>
      <c r="L410" s="36"/>
      <c r="M410" s="36"/>
      <c r="N410" s="36"/>
      <c r="O410" s="29"/>
      <c r="P410" s="36"/>
      <c r="Q410" s="29"/>
      <c r="R410" s="36"/>
      <c r="S410" s="36"/>
      <c r="T410" s="36"/>
      <c r="U410" s="36"/>
      <c r="V410" s="36"/>
      <c r="W410" s="36"/>
      <c r="X410" s="36"/>
      <c r="Y410" s="29"/>
      <c r="Z410" s="36"/>
      <c r="AA410" s="66"/>
      <c r="AB410" s="36"/>
      <c r="AC410" s="36"/>
      <c r="AD410" s="36"/>
      <c r="AE410" s="36"/>
      <c r="AF410" s="36"/>
      <c r="AG410" s="36"/>
      <c r="AH410" s="29"/>
      <c r="AI410" s="36"/>
      <c r="AJ410" s="29"/>
      <c r="AK410" s="36"/>
      <c r="AL410" s="36"/>
      <c r="AM410" s="36"/>
      <c r="AN410" s="29"/>
      <c r="AO410" s="36"/>
      <c r="AP410" s="29"/>
      <c r="AQ410" s="36"/>
      <c r="AR410" s="29"/>
      <c r="AS410" s="36"/>
      <c r="AT410" s="36"/>
      <c r="AU410" s="36"/>
      <c r="AV410" s="29"/>
      <c r="AW410" s="36"/>
      <c r="AX410" s="36"/>
      <c r="AY410" s="36"/>
      <c r="AZ410" s="29"/>
      <c r="BA410" s="36"/>
      <c r="BB410" s="36"/>
      <c r="BC410" s="36"/>
      <c r="BD410" s="36"/>
      <c r="BE410" s="36"/>
      <c r="BF410" s="36"/>
      <c r="BG410" s="36"/>
      <c r="BH410" s="36"/>
      <c r="BI410" s="36"/>
      <c r="BJ410" s="29"/>
      <c r="BK410" s="36"/>
      <c r="BL410" s="29"/>
      <c r="BM410" s="36"/>
      <c r="BN410" s="36"/>
      <c r="BO410" s="36"/>
      <c r="BP410" s="29"/>
      <c r="BQ410" s="36"/>
      <c r="BR410" s="29"/>
      <c r="BS410" s="36"/>
      <c r="BT410" s="36"/>
      <c r="BU410" s="36"/>
      <c r="BV410" s="36"/>
    </row>
    <row r="411" spans="1:75" x14ac:dyDescent="0.25">
      <c r="A411" s="16">
        <v>409</v>
      </c>
      <c r="B411" s="16">
        <v>3</v>
      </c>
      <c r="C411" s="31" t="s">
        <v>851</v>
      </c>
      <c r="D411" s="40">
        <f>февраль!D411-март!E411</f>
        <v>47.985610260869578</v>
      </c>
      <c r="E411" s="40">
        <f t="shared" si="6"/>
        <v>0</v>
      </c>
      <c r="F411" s="36"/>
      <c r="G411" s="36"/>
      <c r="H411" s="36"/>
      <c r="I411" s="27"/>
      <c r="J411" s="36"/>
      <c r="K411" s="36"/>
      <c r="L411" s="36"/>
      <c r="M411" s="36"/>
      <c r="N411" s="36"/>
      <c r="O411" s="29"/>
      <c r="P411" s="36"/>
      <c r="Q411" s="29"/>
      <c r="R411" s="36"/>
      <c r="S411" s="36"/>
      <c r="T411" s="36"/>
      <c r="U411" s="36"/>
      <c r="V411" s="36"/>
      <c r="W411" s="36"/>
      <c r="X411" s="36"/>
      <c r="Y411" s="29"/>
      <c r="Z411" s="36"/>
      <c r="AA411" s="66"/>
      <c r="AB411" s="36"/>
      <c r="AC411" s="36"/>
      <c r="AD411" s="36"/>
      <c r="AE411" s="36"/>
      <c r="AF411" s="36"/>
      <c r="AG411" s="36"/>
      <c r="AH411" s="29"/>
      <c r="AI411" s="36"/>
      <c r="AJ411" s="29"/>
      <c r="AK411" s="36"/>
      <c r="AL411" s="36"/>
      <c r="AM411" s="36"/>
      <c r="AN411" s="29"/>
      <c r="AO411" s="36"/>
      <c r="AP411" s="29"/>
      <c r="AQ411" s="36"/>
      <c r="AR411" s="29"/>
      <c r="AS411" s="36"/>
      <c r="AT411" s="36"/>
      <c r="AU411" s="36"/>
      <c r="AV411" s="29"/>
      <c r="AW411" s="36"/>
      <c r="AX411" s="36"/>
      <c r="AY411" s="36"/>
      <c r="AZ411" s="29"/>
      <c r="BA411" s="36"/>
      <c r="BB411" s="36"/>
      <c r="BC411" s="36"/>
      <c r="BD411" s="36"/>
      <c r="BE411" s="36"/>
      <c r="BF411" s="36"/>
      <c r="BG411" s="36"/>
      <c r="BH411" s="36"/>
      <c r="BI411" s="36"/>
      <c r="BJ411" s="29"/>
      <c r="BK411" s="36"/>
      <c r="BL411" s="29"/>
      <c r="BM411" s="36"/>
      <c r="BN411" s="36"/>
      <c r="BO411" s="36"/>
      <c r="BP411" s="29"/>
      <c r="BQ411" s="36"/>
      <c r="BR411" s="29"/>
      <c r="BS411" s="36"/>
      <c r="BT411" s="36"/>
      <c r="BU411" s="36"/>
      <c r="BV411" s="36"/>
    </row>
    <row r="412" spans="1:75" x14ac:dyDescent="0.25">
      <c r="A412" s="16">
        <v>410</v>
      </c>
      <c r="B412" s="16">
        <v>3</v>
      </c>
      <c r="C412" s="31" t="s">
        <v>937</v>
      </c>
      <c r="D412" s="40">
        <f>февраль!D412-март!E412</f>
        <v>-327.34776173913036</v>
      </c>
      <c r="E412" s="40">
        <f t="shared" si="6"/>
        <v>0</v>
      </c>
      <c r="F412" s="36"/>
      <c r="G412" s="36"/>
      <c r="H412" s="36"/>
      <c r="I412" s="27"/>
      <c r="J412" s="36"/>
      <c r="K412" s="36"/>
      <c r="L412" s="36"/>
      <c r="M412" s="36"/>
      <c r="N412" s="36"/>
      <c r="O412" s="29"/>
      <c r="P412" s="36"/>
      <c r="Q412" s="29"/>
      <c r="R412" s="36"/>
      <c r="S412" s="36"/>
      <c r="T412" s="36"/>
      <c r="U412" s="36"/>
      <c r="V412" s="36"/>
      <c r="W412" s="36"/>
      <c r="X412" s="36"/>
      <c r="Y412" s="29"/>
      <c r="Z412" s="36"/>
      <c r="AA412" s="66"/>
      <c r="AB412" s="36"/>
      <c r="AC412" s="36"/>
      <c r="AD412" s="36"/>
      <c r="AE412" s="36"/>
      <c r="AF412" s="36"/>
      <c r="AG412" s="36"/>
      <c r="AH412" s="29"/>
      <c r="AI412" s="36"/>
      <c r="AJ412" s="29"/>
      <c r="AK412" s="36"/>
      <c r="AL412" s="36"/>
      <c r="AM412" s="36"/>
      <c r="AN412" s="29"/>
      <c r="AO412" s="36"/>
      <c r="AP412" s="29"/>
      <c r="AQ412" s="36"/>
      <c r="AR412" s="29"/>
      <c r="AS412" s="36"/>
      <c r="AT412" s="36"/>
      <c r="AU412" s="36"/>
      <c r="AV412" s="29"/>
      <c r="AW412" s="36"/>
      <c r="AX412" s="36"/>
      <c r="AY412" s="36"/>
      <c r="AZ412" s="29"/>
      <c r="BA412" s="36"/>
      <c r="BB412" s="36"/>
      <c r="BC412" s="36"/>
      <c r="BD412" s="36"/>
      <c r="BE412" s="36"/>
      <c r="BF412" s="36"/>
      <c r="BG412" s="36"/>
      <c r="BH412" s="36"/>
      <c r="BI412" s="36"/>
      <c r="BJ412" s="29"/>
      <c r="BK412" s="36"/>
      <c r="BL412" s="29"/>
      <c r="BM412" s="36"/>
      <c r="BN412" s="36"/>
      <c r="BO412" s="36"/>
      <c r="BP412" s="29"/>
      <c r="BQ412" s="36"/>
      <c r="BR412" s="29"/>
      <c r="BS412" s="36"/>
      <c r="BT412" s="36"/>
      <c r="BU412" s="36"/>
      <c r="BV412" s="36"/>
    </row>
    <row r="413" spans="1:75" x14ac:dyDescent="0.25">
      <c r="A413" s="16">
        <v>411</v>
      </c>
      <c r="B413" s="16">
        <v>3</v>
      </c>
      <c r="C413" s="31" t="s">
        <v>852</v>
      </c>
      <c r="D413" s="40">
        <f>февраль!D413-март!E413</f>
        <v>152.89621270531401</v>
      </c>
      <c r="E413" s="40">
        <f t="shared" si="6"/>
        <v>0</v>
      </c>
      <c r="F413" s="36"/>
      <c r="G413" s="36"/>
      <c r="H413" s="36"/>
      <c r="I413" s="27"/>
      <c r="J413" s="36"/>
      <c r="K413" s="36"/>
      <c r="L413" s="36"/>
      <c r="M413" s="36"/>
      <c r="N413" s="36"/>
      <c r="O413" s="29"/>
      <c r="P413" s="36"/>
      <c r="Q413" s="29"/>
      <c r="R413" s="36"/>
      <c r="S413" s="36"/>
      <c r="T413" s="36"/>
      <c r="U413" s="36"/>
      <c r="V413" s="36"/>
      <c r="W413" s="36"/>
      <c r="X413" s="36"/>
      <c r="Y413" s="29"/>
      <c r="Z413" s="36"/>
      <c r="AA413" s="66"/>
      <c r="AB413" s="36"/>
      <c r="AC413" s="36"/>
      <c r="AD413" s="36"/>
      <c r="AE413" s="36"/>
      <c r="AF413" s="36"/>
      <c r="AG413" s="36"/>
      <c r="AH413" s="29"/>
      <c r="AI413" s="36"/>
      <c r="AJ413" s="29"/>
      <c r="AK413" s="36"/>
      <c r="AL413" s="36"/>
      <c r="AM413" s="36"/>
      <c r="AN413" s="29"/>
      <c r="AO413" s="36"/>
      <c r="AP413" s="29"/>
      <c r="AQ413" s="36"/>
      <c r="AR413" s="29"/>
      <c r="AS413" s="36"/>
      <c r="AT413" s="36"/>
      <c r="AU413" s="36"/>
      <c r="AV413" s="29"/>
      <c r="AW413" s="36"/>
      <c r="AX413" s="36"/>
      <c r="AY413" s="36"/>
      <c r="AZ413" s="29"/>
      <c r="BA413" s="36"/>
      <c r="BB413" s="36"/>
      <c r="BC413" s="36"/>
      <c r="BD413" s="36"/>
      <c r="BE413" s="36"/>
      <c r="BF413" s="36"/>
      <c r="BG413" s="36"/>
      <c r="BH413" s="36"/>
      <c r="BI413" s="36"/>
      <c r="BJ413" s="29"/>
      <c r="BK413" s="36"/>
      <c r="BL413" s="29"/>
      <c r="BM413" s="36"/>
      <c r="BN413" s="36"/>
      <c r="BO413" s="36"/>
      <c r="BP413" s="29"/>
      <c r="BQ413" s="36"/>
      <c r="BR413" s="29"/>
      <c r="BS413" s="36"/>
      <c r="BT413" s="36"/>
      <c r="BU413" s="36"/>
      <c r="BV413" s="36"/>
    </row>
    <row r="414" spans="1:75" x14ac:dyDescent="0.25">
      <c r="A414" s="16">
        <v>412</v>
      </c>
      <c r="B414" s="16">
        <v>3</v>
      </c>
      <c r="C414" s="31" t="s">
        <v>853</v>
      </c>
      <c r="D414" s="40">
        <f>февраль!D414-март!E414</f>
        <v>-74.236531024154601</v>
      </c>
      <c r="E414" s="40">
        <f t="shared" si="6"/>
        <v>0</v>
      </c>
      <c r="F414" s="36"/>
      <c r="G414" s="36"/>
      <c r="H414" s="36"/>
      <c r="I414" s="27"/>
      <c r="J414" s="36"/>
      <c r="K414" s="36"/>
      <c r="L414" s="36"/>
      <c r="M414" s="36"/>
      <c r="N414" s="36"/>
      <c r="O414" s="29"/>
      <c r="P414" s="36"/>
      <c r="Q414" s="29"/>
      <c r="R414" s="36"/>
      <c r="S414" s="36"/>
      <c r="T414" s="36"/>
      <c r="U414" s="36"/>
      <c r="V414" s="36"/>
      <c r="W414" s="36"/>
      <c r="X414" s="36"/>
      <c r="Y414" s="29"/>
      <c r="Z414" s="36"/>
      <c r="AA414" s="66"/>
      <c r="AB414" s="36"/>
      <c r="AC414" s="36"/>
      <c r="AD414" s="36"/>
      <c r="AE414" s="36"/>
      <c r="AF414" s="36"/>
      <c r="AG414" s="36"/>
      <c r="AH414" s="29"/>
      <c r="AI414" s="36"/>
      <c r="AJ414" s="29"/>
      <c r="AK414" s="36"/>
      <c r="AL414" s="36"/>
      <c r="AM414" s="36"/>
      <c r="AN414" s="29"/>
      <c r="AO414" s="36"/>
      <c r="AP414" s="29"/>
      <c r="AQ414" s="36"/>
      <c r="AR414" s="29"/>
      <c r="AS414" s="36"/>
      <c r="AT414" s="36"/>
      <c r="AU414" s="36"/>
      <c r="AV414" s="29"/>
      <c r="AW414" s="36"/>
      <c r="AX414" s="36"/>
      <c r="AY414" s="36"/>
      <c r="AZ414" s="29"/>
      <c r="BA414" s="36"/>
      <c r="BB414" s="36"/>
      <c r="BC414" s="36"/>
      <c r="BD414" s="36"/>
      <c r="BE414" s="36"/>
      <c r="BF414" s="36"/>
      <c r="BG414" s="36"/>
      <c r="BH414" s="36"/>
      <c r="BI414" s="36"/>
      <c r="BJ414" s="29"/>
      <c r="BK414" s="36"/>
      <c r="BL414" s="29"/>
      <c r="BM414" s="36"/>
      <c r="BN414" s="36"/>
      <c r="BO414" s="36"/>
      <c r="BP414" s="29"/>
      <c r="BQ414" s="36"/>
      <c r="BR414" s="29"/>
      <c r="BS414" s="36"/>
      <c r="BT414" s="36"/>
      <c r="BU414" s="36"/>
      <c r="BV414" s="36"/>
    </row>
    <row r="415" spans="1:75" x14ac:dyDescent="0.25">
      <c r="A415" s="16">
        <v>413</v>
      </c>
      <c r="B415" s="16">
        <v>3</v>
      </c>
      <c r="C415" s="31" t="s">
        <v>854</v>
      </c>
      <c r="D415" s="40">
        <f>февраль!D415-март!E415</f>
        <v>-184.1023631304347</v>
      </c>
      <c r="E415" s="40">
        <f t="shared" si="6"/>
        <v>0</v>
      </c>
      <c r="F415" s="36"/>
      <c r="G415" s="36"/>
      <c r="H415" s="36"/>
      <c r="I415" s="27"/>
      <c r="J415" s="36"/>
      <c r="K415" s="36"/>
      <c r="L415" s="36"/>
      <c r="M415" s="36"/>
      <c r="N415" s="36"/>
      <c r="O415" s="29"/>
      <c r="P415" s="36"/>
      <c r="Q415" s="29"/>
      <c r="R415" s="36"/>
      <c r="S415" s="36"/>
      <c r="T415" s="36"/>
      <c r="U415" s="36"/>
      <c r="V415" s="36"/>
      <c r="W415" s="36"/>
      <c r="X415" s="36"/>
      <c r="Y415" s="29"/>
      <c r="Z415" s="36"/>
      <c r="AA415" s="66"/>
      <c r="AB415" s="36"/>
      <c r="AC415" s="36"/>
      <c r="AD415" s="36"/>
      <c r="AE415" s="36"/>
      <c r="AF415" s="36"/>
      <c r="AG415" s="36"/>
      <c r="AH415" s="29"/>
      <c r="AI415" s="36"/>
      <c r="AJ415" s="29"/>
      <c r="AK415" s="36"/>
      <c r="AL415" s="36"/>
      <c r="AM415" s="36"/>
      <c r="AN415" s="29"/>
      <c r="AO415" s="36"/>
      <c r="AP415" s="29"/>
      <c r="AQ415" s="36"/>
      <c r="AR415" s="29"/>
      <c r="AS415" s="36"/>
      <c r="AT415" s="36"/>
      <c r="AU415" s="36"/>
      <c r="AV415" s="29"/>
      <c r="AW415" s="36"/>
      <c r="AX415" s="36"/>
      <c r="AY415" s="36"/>
      <c r="AZ415" s="29"/>
      <c r="BA415" s="36"/>
      <c r="BB415" s="36"/>
      <c r="BC415" s="36"/>
      <c r="BD415" s="36"/>
      <c r="BE415" s="36"/>
      <c r="BF415" s="36"/>
      <c r="BG415" s="36"/>
      <c r="BH415" s="36"/>
      <c r="BI415" s="36"/>
      <c r="BJ415" s="29"/>
      <c r="BK415" s="36"/>
      <c r="BL415" s="29"/>
      <c r="BM415" s="36"/>
      <c r="BN415" s="36"/>
      <c r="BO415" s="36"/>
      <c r="BP415" s="29"/>
      <c r="BQ415" s="36"/>
      <c r="BR415" s="29"/>
      <c r="BS415" s="36"/>
      <c r="BT415" s="36"/>
      <c r="BU415" s="36"/>
      <c r="BV415" s="36"/>
    </row>
    <row r="416" spans="1:75" x14ac:dyDescent="0.25">
      <c r="A416" s="16">
        <v>414</v>
      </c>
      <c r="B416" s="16">
        <v>3</v>
      </c>
      <c r="C416" s="31" t="s">
        <v>855</v>
      </c>
      <c r="D416" s="40">
        <f>февраль!D416-март!E416</f>
        <v>-27.423811082125653</v>
      </c>
      <c r="E416" s="40">
        <f t="shared" si="6"/>
        <v>0</v>
      </c>
      <c r="F416" s="36"/>
      <c r="G416" s="36"/>
      <c r="H416" s="36"/>
      <c r="I416" s="27"/>
      <c r="J416" s="36"/>
      <c r="K416" s="36"/>
      <c r="L416" s="36"/>
      <c r="M416" s="36"/>
      <c r="N416" s="36"/>
      <c r="O416" s="29"/>
      <c r="P416" s="36"/>
      <c r="Q416" s="29"/>
      <c r="R416" s="36"/>
      <c r="S416" s="36"/>
      <c r="T416" s="36"/>
      <c r="U416" s="36"/>
      <c r="V416" s="36"/>
      <c r="W416" s="36"/>
      <c r="X416" s="36"/>
      <c r="Y416" s="29"/>
      <c r="Z416" s="36"/>
      <c r="AA416" s="66"/>
      <c r="AB416" s="36"/>
      <c r="AC416" s="36"/>
      <c r="AD416" s="36"/>
      <c r="AE416" s="36"/>
      <c r="AF416" s="36"/>
      <c r="AG416" s="36"/>
      <c r="AH416" s="29"/>
      <c r="AI416" s="36"/>
      <c r="AJ416" s="29"/>
      <c r="AK416" s="36"/>
      <c r="AL416" s="36"/>
      <c r="AM416" s="36"/>
      <c r="AN416" s="29"/>
      <c r="AO416" s="36"/>
      <c r="AP416" s="29"/>
      <c r="AQ416" s="36"/>
      <c r="AR416" s="29"/>
      <c r="AS416" s="36"/>
      <c r="AT416" s="36"/>
      <c r="AU416" s="36"/>
      <c r="AV416" s="29"/>
      <c r="AW416" s="36"/>
      <c r="AX416" s="36"/>
      <c r="AY416" s="36"/>
      <c r="AZ416" s="29"/>
      <c r="BA416" s="36"/>
      <c r="BB416" s="36"/>
      <c r="BC416" s="36"/>
      <c r="BD416" s="36"/>
      <c r="BE416" s="36"/>
      <c r="BF416" s="36"/>
      <c r="BG416" s="36"/>
      <c r="BH416" s="36"/>
      <c r="BI416" s="36"/>
      <c r="BJ416" s="29"/>
      <c r="BK416" s="36"/>
      <c r="BL416" s="29"/>
      <c r="BM416" s="36"/>
      <c r="BN416" s="36"/>
      <c r="BO416" s="36"/>
      <c r="BP416" s="29"/>
      <c r="BQ416" s="36"/>
      <c r="BR416" s="29"/>
      <c r="BS416" s="36"/>
      <c r="BT416" s="36"/>
      <c r="BU416" s="36"/>
      <c r="BV416" s="36"/>
    </row>
    <row r="417" spans="1:75" x14ac:dyDescent="0.25">
      <c r="A417" s="16">
        <v>415</v>
      </c>
      <c r="B417" s="16">
        <v>3</v>
      </c>
      <c r="C417" s="31" t="s">
        <v>856</v>
      </c>
      <c r="D417" s="40">
        <f>февраль!D417-март!E417</f>
        <v>232.815856</v>
      </c>
      <c r="E417" s="40">
        <f t="shared" si="6"/>
        <v>0</v>
      </c>
      <c r="F417" s="36"/>
      <c r="G417" s="36"/>
      <c r="H417" s="36"/>
      <c r="I417" s="27"/>
      <c r="J417" s="36"/>
      <c r="K417" s="36"/>
      <c r="L417" s="36"/>
      <c r="M417" s="36"/>
      <c r="N417" s="36"/>
      <c r="O417" s="29"/>
      <c r="P417" s="36"/>
      <c r="Q417" s="29"/>
      <c r="R417" s="36"/>
      <c r="S417" s="36"/>
      <c r="T417" s="36"/>
      <c r="U417" s="36"/>
      <c r="V417" s="36"/>
      <c r="W417" s="36"/>
      <c r="X417" s="36"/>
      <c r="Y417" s="29"/>
      <c r="Z417" s="36"/>
      <c r="AA417" s="66"/>
      <c r="AB417" s="36"/>
      <c r="AC417" s="36"/>
      <c r="AD417" s="36"/>
      <c r="AE417" s="36"/>
      <c r="AF417" s="36"/>
      <c r="AG417" s="36"/>
      <c r="AH417" s="29"/>
      <c r="AI417" s="36"/>
      <c r="AJ417" s="29"/>
      <c r="AK417" s="36"/>
      <c r="AL417" s="36"/>
      <c r="AM417" s="36"/>
      <c r="AN417" s="29"/>
      <c r="AO417" s="36"/>
      <c r="AP417" s="29"/>
      <c r="AQ417" s="36"/>
      <c r="AR417" s="29"/>
      <c r="AS417" s="36"/>
      <c r="AT417" s="36"/>
      <c r="AU417" s="36"/>
      <c r="AV417" s="29"/>
      <c r="AW417" s="36"/>
      <c r="AX417" s="36"/>
      <c r="AY417" s="36"/>
      <c r="AZ417" s="29"/>
      <c r="BA417" s="36"/>
      <c r="BB417" s="36"/>
      <c r="BC417" s="36"/>
      <c r="BD417" s="36"/>
      <c r="BE417" s="36"/>
      <c r="BF417" s="36"/>
      <c r="BG417" s="36"/>
      <c r="BH417" s="36"/>
      <c r="BI417" s="36"/>
      <c r="BJ417" s="29"/>
      <c r="BK417" s="36"/>
      <c r="BL417" s="29"/>
      <c r="BM417" s="36"/>
      <c r="BN417" s="36"/>
      <c r="BO417" s="36"/>
      <c r="BP417" s="29"/>
      <c r="BQ417" s="36"/>
      <c r="BR417" s="29"/>
      <c r="BS417" s="36"/>
      <c r="BT417" s="36"/>
      <c r="BU417" s="36"/>
      <c r="BV417" s="36"/>
    </row>
    <row r="418" spans="1:75" s="86" customFormat="1" x14ac:dyDescent="0.25">
      <c r="A418" s="79">
        <v>416</v>
      </c>
      <c r="B418" s="79">
        <v>3</v>
      </c>
      <c r="C418" s="80" t="s">
        <v>857</v>
      </c>
      <c r="D418" s="40">
        <f>февраль!D418-март!E418</f>
        <v>217.86606337198063</v>
      </c>
      <c r="E418" s="81">
        <f t="shared" si="6"/>
        <v>36.308999999999997</v>
      </c>
      <c r="F418" s="82"/>
      <c r="G418" s="82"/>
      <c r="H418" s="82"/>
      <c r="I418" s="83"/>
      <c r="J418" s="82"/>
      <c r="K418" s="82"/>
      <c r="L418" s="82"/>
      <c r="M418" s="82"/>
      <c r="N418" s="82"/>
      <c r="O418" s="84"/>
      <c r="P418" s="82"/>
      <c r="Q418" s="84"/>
      <c r="R418" s="82"/>
      <c r="S418" s="82"/>
      <c r="T418" s="82"/>
      <c r="U418" s="82"/>
      <c r="V418" s="82"/>
      <c r="W418" s="82"/>
      <c r="X418" s="82"/>
      <c r="Y418" s="84"/>
      <c r="Z418" s="82"/>
      <c r="AA418" s="85"/>
      <c r="AB418" s="82"/>
      <c r="AC418" s="82"/>
      <c r="AD418" s="82"/>
      <c r="AE418" s="82"/>
      <c r="AF418" s="82"/>
      <c r="AG418" s="82"/>
      <c r="AH418" s="84"/>
      <c r="AI418" s="82"/>
      <c r="AJ418" s="84"/>
      <c r="AK418" s="82"/>
      <c r="AL418" s="82"/>
      <c r="AM418" s="82"/>
      <c r="AN418" s="84"/>
      <c r="AO418" s="82"/>
      <c r="AP418" s="84"/>
      <c r="AQ418" s="82"/>
      <c r="AR418" s="84"/>
      <c r="AS418" s="82"/>
      <c r="AT418" s="82"/>
      <c r="AU418" s="82"/>
      <c r="AV418" s="84"/>
      <c r="AW418" s="82"/>
      <c r="AX418" s="82"/>
      <c r="AY418" s="82"/>
      <c r="AZ418" s="84"/>
      <c r="BA418" s="82"/>
      <c r="BB418" s="82">
        <v>0.02</v>
      </c>
      <c r="BC418" s="82">
        <v>28.196999999999999</v>
      </c>
      <c r="BD418" s="82">
        <v>8.0000000000000002E-3</v>
      </c>
      <c r="BE418" s="82">
        <v>8.1120000000000001</v>
      </c>
      <c r="BF418" s="82"/>
      <c r="BG418" s="82"/>
      <c r="BH418" s="82"/>
      <c r="BI418" s="82"/>
      <c r="BJ418" s="84"/>
      <c r="BK418" s="82"/>
      <c r="BL418" s="84"/>
      <c r="BM418" s="82"/>
      <c r="BN418" s="82"/>
      <c r="BO418" s="82"/>
      <c r="BP418" s="84"/>
      <c r="BQ418" s="82"/>
      <c r="BR418" s="84"/>
      <c r="BS418" s="82"/>
      <c r="BT418" s="82"/>
      <c r="BU418" s="82"/>
      <c r="BV418" s="82"/>
    </row>
    <row r="419" spans="1:75" s="86" customFormat="1" x14ac:dyDescent="0.25">
      <c r="A419" s="79">
        <v>417</v>
      </c>
      <c r="B419" s="79">
        <v>3</v>
      </c>
      <c r="C419" s="80" t="s">
        <v>858</v>
      </c>
      <c r="D419" s="40">
        <f>февраль!D419-март!E419</f>
        <v>252.65451522705314</v>
      </c>
      <c r="E419" s="81">
        <f t="shared" si="6"/>
        <v>2.8690000000000002</v>
      </c>
      <c r="F419" s="82"/>
      <c r="G419" s="82"/>
      <c r="H419" s="82"/>
      <c r="I419" s="83"/>
      <c r="J419" s="82"/>
      <c r="K419" s="82"/>
      <c r="L419" s="82"/>
      <c r="M419" s="82"/>
      <c r="N419" s="82"/>
      <c r="O419" s="84"/>
      <c r="P419" s="82"/>
      <c r="Q419" s="84"/>
      <c r="R419" s="82"/>
      <c r="S419" s="82"/>
      <c r="T419" s="82"/>
      <c r="U419" s="82"/>
      <c r="V419" s="82"/>
      <c r="W419" s="82"/>
      <c r="X419" s="82"/>
      <c r="Y419" s="84"/>
      <c r="Z419" s="82"/>
      <c r="AA419" s="85"/>
      <c r="AB419" s="82"/>
      <c r="AC419" s="82"/>
      <c r="AD419" s="82"/>
      <c r="AE419" s="82"/>
      <c r="AF419" s="82"/>
      <c r="AG419" s="82"/>
      <c r="AH419" s="84"/>
      <c r="AI419" s="82"/>
      <c r="AJ419" s="84"/>
      <c r="AK419" s="82"/>
      <c r="AL419" s="82"/>
      <c r="AM419" s="82"/>
      <c r="AN419" s="84"/>
      <c r="AO419" s="82"/>
      <c r="AP419" s="84"/>
      <c r="AQ419" s="82"/>
      <c r="AR419" s="84"/>
      <c r="AS419" s="82"/>
      <c r="AT419" s="82"/>
      <c r="AU419" s="82"/>
      <c r="AV419" s="84"/>
      <c r="AW419" s="82"/>
      <c r="AX419" s="82"/>
      <c r="AY419" s="82"/>
      <c r="AZ419" s="84"/>
      <c r="BA419" s="82"/>
      <c r="BB419" s="82"/>
      <c r="BC419" s="82"/>
      <c r="BD419" s="82"/>
      <c r="BE419" s="82"/>
      <c r="BF419" s="82"/>
      <c r="BG419" s="82"/>
      <c r="BH419" s="82"/>
      <c r="BI419" s="82"/>
      <c r="BJ419" s="84"/>
      <c r="BK419" s="82"/>
      <c r="BL419" s="84"/>
      <c r="BM419" s="82"/>
      <c r="BN419" s="82"/>
      <c r="BO419" s="82"/>
      <c r="BP419" s="84"/>
      <c r="BQ419" s="82"/>
      <c r="BR419" s="84"/>
      <c r="BS419" s="82"/>
      <c r="BT419" s="82"/>
      <c r="BU419" s="82"/>
      <c r="BV419" s="82">
        <v>2.8690000000000002</v>
      </c>
      <c r="BW419" s="86" t="s">
        <v>1070</v>
      </c>
    </row>
    <row r="420" spans="1:75" x14ac:dyDescent="0.25">
      <c r="A420" s="16">
        <v>418</v>
      </c>
      <c r="B420" s="16">
        <v>3</v>
      </c>
      <c r="C420" s="31" t="s">
        <v>859</v>
      </c>
      <c r="D420" s="40">
        <f>февраль!D420-март!E420</f>
        <v>-203.00405961352658</v>
      </c>
      <c r="E420" s="40">
        <f t="shared" si="6"/>
        <v>0</v>
      </c>
      <c r="F420" s="36"/>
      <c r="G420" s="36"/>
      <c r="H420" s="36"/>
      <c r="I420" s="27"/>
      <c r="J420" s="36"/>
      <c r="K420" s="36"/>
      <c r="L420" s="36"/>
      <c r="M420" s="36"/>
      <c r="N420" s="36"/>
      <c r="O420" s="29"/>
      <c r="P420" s="36"/>
      <c r="Q420" s="29"/>
      <c r="R420" s="36"/>
      <c r="S420" s="36"/>
      <c r="T420" s="36"/>
      <c r="U420" s="36"/>
      <c r="V420" s="36"/>
      <c r="W420" s="36"/>
      <c r="X420" s="36"/>
      <c r="Y420" s="29"/>
      <c r="Z420" s="36"/>
      <c r="AA420" s="66"/>
      <c r="AB420" s="36"/>
      <c r="AC420" s="36"/>
      <c r="AD420" s="36"/>
      <c r="AE420" s="36"/>
      <c r="AF420" s="36"/>
      <c r="AG420" s="36"/>
      <c r="AH420" s="29"/>
      <c r="AI420" s="36"/>
      <c r="AJ420" s="29"/>
      <c r="AK420" s="36"/>
      <c r="AL420" s="36"/>
      <c r="AM420" s="36"/>
      <c r="AN420" s="29"/>
      <c r="AO420" s="36"/>
      <c r="AP420" s="29"/>
      <c r="AQ420" s="36"/>
      <c r="AR420" s="29"/>
      <c r="AS420" s="36"/>
      <c r="AT420" s="36"/>
      <c r="AU420" s="36"/>
      <c r="AV420" s="29"/>
      <c r="AW420" s="36"/>
      <c r="AX420" s="36"/>
      <c r="AY420" s="36"/>
      <c r="AZ420" s="29"/>
      <c r="BA420" s="36"/>
      <c r="BB420" s="36"/>
      <c r="BC420" s="36"/>
      <c r="BD420" s="36"/>
      <c r="BE420" s="36"/>
      <c r="BF420" s="36"/>
      <c r="BG420" s="36"/>
      <c r="BH420" s="36"/>
      <c r="BI420" s="36"/>
      <c r="BJ420" s="29"/>
      <c r="BK420" s="36"/>
      <c r="BL420" s="29"/>
      <c r="BM420" s="36"/>
      <c r="BN420" s="36"/>
      <c r="BO420" s="36"/>
      <c r="BP420" s="29"/>
      <c r="BQ420" s="36"/>
      <c r="BR420" s="29"/>
      <c r="BS420" s="36"/>
      <c r="BT420" s="36"/>
      <c r="BU420" s="36"/>
      <c r="BV420" s="36"/>
    </row>
    <row r="421" spans="1:75" x14ac:dyDescent="0.25">
      <c r="A421" s="16">
        <v>419</v>
      </c>
      <c r="B421" s="16">
        <v>3</v>
      </c>
      <c r="C421" s="31" t="s">
        <v>860</v>
      </c>
      <c r="D421" s="40">
        <f>февраль!D421-март!E421</f>
        <v>572.03415167149763</v>
      </c>
      <c r="E421" s="40">
        <f t="shared" si="6"/>
        <v>0</v>
      </c>
      <c r="F421" s="36"/>
      <c r="G421" s="36"/>
      <c r="H421" s="36"/>
      <c r="I421" s="27"/>
      <c r="J421" s="36"/>
      <c r="K421" s="36"/>
      <c r="L421" s="36"/>
      <c r="M421" s="36"/>
      <c r="N421" s="36"/>
      <c r="O421" s="29"/>
      <c r="P421" s="36"/>
      <c r="Q421" s="29"/>
      <c r="R421" s="36"/>
      <c r="S421" s="36"/>
      <c r="T421" s="36"/>
      <c r="U421" s="36"/>
      <c r="V421" s="36"/>
      <c r="W421" s="36"/>
      <c r="X421" s="36"/>
      <c r="Y421" s="29"/>
      <c r="Z421" s="36"/>
      <c r="AA421" s="66"/>
      <c r="AB421" s="36"/>
      <c r="AC421" s="36"/>
      <c r="AD421" s="36"/>
      <c r="AE421" s="36"/>
      <c r="AF421" s="36"/>
      <c r="AG421" s="36"/>
      <c r="AH421" s="29"/>
      <c r="AI421" s="36"/>
      <c r="AJ421" s="29"/>
      <c r="AK421" s="36"/>
      <c r="AL421" s="36"/>
      <c r="AM421" s="36"/>
      <c r="AN421" s="29"/>
      <c r="AO421" s="36"/>
      <c r="AP421" s="29"/>
      <c r="AQ421" s="36"/>
      <c r="AR421" s="29"/>
      <c r="AS421" s="36"/>
      <c r="AT421" s="36"/>
      <c r="AU421" s="36"/>
      <c r="AV421" s="29"/>
      <c r="AW421" s="36"/>
      <c r="AX421" s="36"/>
      <c r="AY421" s="36"/>
      <c r="AZ421" s="29"/>
      <c r="BA421" s="36"/>
      <c r="BB421" s="36"/>
      <c r="BC421" s="36"/>
      <c r="BD421" s="36"/>
      <c r="BE421" s="36"/>
      <c r="BF421" s="36"/>
      <c r="BG421" s="36"/>
      <c r="BH421" s="36"/>
      <c r="BI421" s="36"/>
      <c r="BJ421" s="29"/>
      <c r="BK421" s="36"/>
      <c r="BL421" s="29"/>
      <c r="BM421" s="36"/>
      <c r="BN421" s="36"/>
      <c r="BO421" s="36"/>
      <c r="BP421" s="29"/>
      <c r="BQ421" s="36"/>
      <c r="BR421" s="29"/>
      <c r="BS421" s="36"/>
      <c r="BT421" s="36"/>
      <c r="BU421" s="36"/>
      <c r="BV421" s="36"/>
    </row>
    <row r="422" spans="1:75" x14ac:dyDescent="0.25">
      <c r="A422" s="16">
        <v>420</v>
      </c>
      <c r="B422" s="16">
        <v>3</v>
      </c>
      <c r="C422" s="31" t="s">
        <v>861</v>
      </c>
      <c r="D422" s="40">
        <f>февраль!D422-март!E422</f>
        <v>81.27975980676328</v>
      </c>
      <c r="E422" s="40">
        <f t="shared" si="6"/>
        <v>0</v>
      </c>
      <c r="F422" s="36"/>
      <c r="G422" s="36"/>
      <c r="H422" s="36"/>
      <c r="I422" s="27"/>
      <c r="J422" s="36"/>
      <c r="K422" s="36"/>
      <c r="L422" s="36"/>
      <c r="M422" s="36"/>
      <c r="N422" s="36"/>
      <c r="O422" s="29"/>
      <c r="P422" s="36"/>
      <c r="Q422" s="29"/>
      <c r="R422" s="36"/>
      <c r="S422" s="36"/>
      <c r="T422" s="36"/>
      <c r="U422" s="36"/>
      <c r="V422" s="36"/>
      <c r="W422" s="36"/>
      <c r="X422" s="36"/>
      <c r="Y422" s="29"/>
      <c r="Z422" s="36"/>
      <c r="AA422" s="66"/>
      <c r="AB422" s="36"/>
      <c r="AC422" s="36"/>
      <c r="AD422" s="36"/>
      <c r="AE422" s="36"/>
      <c r="AF422" s="36"/>
      <c r="AG422" s="36"/>
      <c r="AH422" s="29"/>
      <c r="AI422" s="36"/>
      <c r="AJ422" s="29"/>
      <c r="AK422" s="36"/>
      <c r="AL422" s="36"/>
      <c r="AM422" s="36"/>
      <c r="AN422" s="29"/>
      <c r="AO422" s="36"/>
      <c r="AP422" s="29"/>
      <c r="AQ422" s="36"/>
      <c r="AR422" s="29"/>
      <c r="AS422" s="36"/>
      <c r="AT422" s="36"/>
      <c r="AU422" s="36"/>
      <c r="AV422" s="29"/>
      <c r="AW422" s="36"/>
      <c r="AX422" s="36"/>
      <c r="AY422" s="36"/>
      <c r="AZ422" s="29"/>
      <c r="BA422" s="36"/>
      <c r="BB422" s="36"/>
      <c r="BC422" s="36"/>
      <c r="BD422" s="36"/>
      <c r="BE422" s="36"/>
      <c r="BF422" s="36"/>
      <c r="BG422" s="36"/>
      <c r="BH422" s="36"/>
      <c r="BI422" s="36"/>
      <c r="BJ422" s="29"/>
      <c r="BK422" s="36"/>
      <c r="BL422" s="29"/>
      <c r="BM422" s="36"/>
      <c r="BN422" s="36"/>
      <c r="BO422" s="36"/>
      <c r="BP422" s="29"/>
      <c r="BQ422" s="36"/>
      <c r="BR422" s="29"/>
      <c r="BS422" s="36"/>
      <c r="BT422" s="36"/>
      <c r="BU422" s="36"/>
      <c r="BV422" s="36"/>
    </row>
    <row r="423" spans="1:75" x14ac:dyDescent="0.25">
      <c r="A423" s="16">
        <v>421</v>
      </c>
      <c r="B423" s="16">
        <v>3</v>
      </c>
      <c r="C423" s="31" t="s">
        <v>863</v>
      </c>
      <c r="D423" s="40">
        <f>февраль!D423-март!E423</f>
        <v>103.70886241545894</v>
      </c>
      <c r="E423" s="40">
        <f t="shared" si="6"/>
        <v>0</v>
      </c>
      <c r="F423" s="36"/>
      <c r="G423" s="36"/>
      <c r="H423" s="36"/>
      <c r="I423" s="27"/>
      <c r="J423" s="36"/>
      <c r="K423" s="36"/>
      <c r="L423" s="36"/>
      <c r="M423" s="36"/>
      <c r="N423" s="36"/>
      <c r="O423" s="29"/>
      <c r="P423" s="36"/>
      <c r="Q423" s="29"/>
      <c r="R423" s="36"/>
      <c r="S423" s="36"/>
      <c r="T423" s="36"/>
      <c r="U423" s="36"/>
      <c r="V423" s="36"/>
      <c r="W423" s="36"/>
      <c r="X423" s="36"/>
      <c r="Y423" s="29"/>
      <c r="Z423" s="36"/>
      <c r="AA423" s="66"/>
      <c r="AB423" s="36"/>
      <c r="AC423" s="36"/>
      <c r="AD423" s="36"/>
      <c r="AE423" s="36"/>
      <c r="AF423" s="36"/>
      <c r="AG423" s="36"/>
      <c r="AH423" s="29"/>
      <c r="AI423" s="36"/>
      <c r="AJ423" s="29"/>
      <c r="AK423" s="36"/>
      <c r="AL423" s="36"/>
      <c r="AM423" s="36"/>
      <c r="AN423" s="29"/>
      <c r="AO423" s="36"/>
      <c r="AP423" s="29"/>
      <c r="AQ423" s="36"/>
      <c r="AR423" s="29"/>
      <c r="AS423" s="36"/>
      <c r="AT423" s="36"/>
      <c r="AU423" s="36"/>
      <c r="AV423" s="29"/>
      <c r="AW423" s="36"/>
      <c r="AX423" s="36"/>
      <c r="AY423" s="36"/>
      <c r="AZ423" s="29"/>
      <c r="BA423" s="36"/>
      <c r="BB423" s="36"/>
      <c r="BC423" s="36"/>
      <c r="BD423" s="36"/>
      <c r="BE423" s="36"/>
      <c r="BF423" s="36"/>
      <c r="BG423" s="36"/>
      <c r="BH423" s="36"/>
      <c r="BI423" s="36"/>
      <c r="BJ423" s="29"/>
      <c r="BK423" s="36"/>
      <c r="BL423" s="29"/>
      <c r="BM423" s="36"/>
      <c r="BN423" s="36"/>
      <c r="BO423" s="36"/>
      <c r="BP423" s="29"/>
      <c r="BQ423" s="36"/>
      <c r="BR423" s="29"/>
      <c r="BS423" s="36"/>
      <c r="BT423" s="36"/>
      <c r="BU423" s="36"/>
      <c r="BV423" s="36"/>
    </row>
    <row r="424" spans="1:75" x14ac:dyDescent="0.25">
      <c r="A424" s="16">
        <v>422</v>
      </c>
      <c r="B424" s="16">
        <v>3</v>
      </c>
      <c r="C424" s="31" t="s">
        <v>862</v>
      </c>
      <c r="D424" s="40">
        <f>февраль!D424-март!E424</f>
        <v>480.26811487922708</v>
      </c>
      <c r="E424" s="40">
        <f t="shared" si="6"/>
        <v>0</v>
      </c>
      <c r="F424" s="36"/>
      <c r="G424" s="36"/>
      <c r="H424" s="36"/>
      <c r="I424" s="27"/>
      <c r="J424" s="36"/>
      <c r="K424" s="36"/>
      <c r="L424" s="36"/>
      <c r="M424" s="36"/>
      <c r="N424" s="36"/>
      <c r="O424" s="29"/>
      <c r="P424" s="36"/>
      <c r="Q424" s="29"/>
      <c r="R424" s="36"/>
      <c r="S424" s="36"/>
      <c r="T424" s="36"/>
      <c r="U424" s="36"/>
      <c r="V424" s="36"/>
      <c r="W424" s="36"/>
      <c r="X424" s="36"/>
      <c r="Y424" s="29"/>
      <c r="Z424" s="36"/>
      <c r="AA424" s="66"/>
      <c r="AB424" s="36"/>
      <c r="AC424" s="36"/>
      <c r="AD424" s="36"/>
      <c r="AE424" s="36"/>
      <c r="AF424" s="36"/>
      <c r="AG424" s="36"/>
      <c r="AH424" s="29"/>
      <c r="AI424" s="36"/>
      <c r="AJ424" s="29"/>
      <c r="AK424" s="36"/>
      <c r="AL424" s="36"/>
      <c r="AM424" s="36"/>
      <c r="AN424" s="29"/>
      <c r="AO424" s="36"/>
      <c r="AP424" s="29"/>
      <c r="AQ424" s="36"/>
      <c r="AR424" s="29"/>
      <c r="AS424" s="36"/>
      <c r="AT424" s="36"/>
      <c r="AU424" s="36"/>
      <c r="AV424" s="29"/>
      <c r="AW424" s="36"/>
      <c r="AX424" s="36"/>
      <c r="AY424" s="36"/>
      <c r="AZ424" s="29"/>
      <c r="BA424" s="36"/>
      <c r="BB424" s="36"/>
      <c r="BC424" s="36"/>
      <c r="BD424" s="36"/>
      <c r="BE424" s="36"/>
      <c r="BF424" s="36"/>
      <c r="BG424" s="36"/>
      <c r="BH424" s="36"/>
      <c r="BI424" s="36"/>
      <c r="BJ424" s="29"/>
      <c r="BK424" s="36"/>
      <c r="BL424" s="29"/>
      <c r="BM424" s="36"/>
      <c r="BN424" s="36"/>
      <c r="BO424" s="36"/>
      <c r="BP424" s="29"/>
      <c r="BQ424" s="36"/>
      <c r="BR424" s="29"/>
      <c r="BS424" s="36"/>
      <c r="BT424" s="36"/>
      <c r="BU424" s="36"/>
      <c r="BV424" s="36"/>
    </row>
    <row r="425" spans="1:75" x14ac:dyDescent="0.25">
      <c r="A425" s="16">
        <v>423</v>
      </c>
      <c r="B425" s="16">
        <v>2</v>
      </c>
      <c r="C425" s="31" t="s">
        <v>864</v>
      </c>
      <c r="D425" s="40">
        <f>февраль!D425-март!E425</f>
        <v>670.07730122705311</v>
      </c>
      <c r="E425" s="40">
        <f t="shared" si="6"/>
        <v>0</v>
      </c>
      <c r="F425" s="36"/>
      <c r="G425" s="36"/>
      <c r="H425" s="36"/>
      <c r="I425" s="27"/>
      <c r="J425" s="36"/>
      <c r="K425" s="36"/>
      <c r="L425" s="36"/>
      <c r="M425" s="36"/>
      <c r="N425" s="36"/>
      <c r="O425" s="29"/>
      <c r="P425" s="36"/>
      <c r="Q425" s="29"/>
      <c r="R425" s="36"/>
      <c r="S425" s="36"/>
      <c r="T425" s="36"/>
      <c r="U425" s="36"/>
      <c r="V425" s="36"/>
      <c r="W425" s="36"/>
      <c r="X425" s="36"/>
      <c r="Y425" s="29"/>
      <c r="Z425" s="36"/>
      <c r="AA425" s="66"/>
      <c r="AB425" s="36"/>
      <c r="AC425" s="36"/>
      <c r="AD425" s="36"/>
      <c r="AE425" s="36"/>
      <c r="AF425" s="36"/>
      <c r="AG425" s="36"/>
      <c r="AH425" s="29"/>
      <c r="AI425" s="36"/>
      <c r="AJ425" s="29"/>
      <c r="AK425" s="36"/>
      <c r="AL425" s="36"/>
      <c r="AM425" s="36"/>
      <c r="AN425" s="29"/>
      <c r="AO425" s="36"/>
      <c r="AP425" s="29"/>
      <c r="AQ425" s="36"/>
      <c r="AR425" s="29"/>
      <c r="AS425" s="36"/>
      <c r="AT425" s="36"/>
      <c r="AU425" s="36"/>
      <c r="AV425" s="29"/>
      <c r="AW425" s="36"/>
      <c r="AX425" s="36"/>
      <c r="AY425" s="36"/>
      <c r="AZ425" s="29"/>
      <c r="BA425" s="36"/>
      <c r="BB425" s="36"/>
      <c r="BC425" s="36"/>
      <c r="BD425" s="36"/>
      <c r="BE425" s="36"/>
      <c r="BF425" s="36"/>
      <c r="BG425" s="36"/>
      <c r="BH425" s="36"/>
      <c r="BI425" s="36"/>
      <c r="BJ425" s="29"/>
      <c r="BK425" s="36"/>
      <c r="BL425" s="29"/>
      <c r="BM425" s="36"/>
      <c r="BN425" s="36"/>
      <c r="BO425" s="36"/>
      <c r="BP425" s="29"/>
      <c r="BQ425" s="36"/>
      <c r="BR425" s="29"/>
      <c r="BS425" s="36"/>
      <c r="BT425" s="36"/>
      <c r="BU425" s="36"/>
      <c r="BV425" s="36"/>
    </row>
    <row r="426" spans="1:75" x14ac:dyDescent="0.25">
      <c r="A426" s="16">
        <v>424</v>
      </c>
      <c r="B426" s="16">
        <v>2</v>
      </c>
      <c r="C426" s="31" t="s">
        <v>865</v>
      </c>
      <c r="D426" s="40">
        <f>февраль!D426-март!E426</f>
        <v>191.19130019323669</v>
      </c>
      <c r="E426" s="40">
        <f t="shared" si="6"/>
        <v>0</v>
      </c>
      <c r="F426" s="36"/>
      <c r="G426" s="36"/>
      <c r="H426" s="36"/>
      <c r="I426" s="27"/>
      <c r="J426" s="36"/>
      <c r="K426" s="36"/>
      <c r="L426" s="36"/>
      <c r="M426" s="36"/>
      <c r="N426" s="36"/>
      <c r="O426" s="29"/>
      <c r="P426" s="36"/>
      <c r="Q426" s="29"/>
      <c r="R426" s="36"/>
      <c r="S426" s="36"/>
      <c r="T426" s="36"/>
      <c r="U426" s="36"/>
      <c r="V426" s="36"/>
      <c r="W426" s="36"/>
      <c r="X426" s="36"/>
      <c r="Y426" s="29"/>
      <c r="Z426" s="36"/>
      <c r="AA426" s="66"/>
      <c r="AB426" s="36"/>
      <c r="AC426" s="36"/>
      <c r="AD426" s="36"/>
      <c r="AE426" s="36"/>
      <c r="AF426" s="36"/>
      <c r="AG426" s="36"/>
      <c r="AH426" s="29"/>
      <c r="AI426" s="36"/>
      <c r="AJ426" s="29"/>
      <c r="AK426" s="36"/>
      <c r="AL426" s="36"/>
      <c r="AM426" s="36"/>
      <c r="AN426" s="29"/>
      <c r="AO426" s="36"/>
      <c r="AP426" s="29"/>
      <c r="AQ426" s="36"/>
      <c r="AR426" s="29"/>
      <c r="AS426" s="36"/>
      <c r="AT426" s="36"/>
      <c r="AU426" s="36"/>
      <c r="AV426" s="29"/>
      <c r="AW426" s="36"/>
      <c r="AX426" s="36"/>
      <c r="AY426" s="36"/>
      <c r="AZ426" s="29"/>
      <c r="BA426" s="36"/>
      <c r="BB426" s="36"/>
      <c r="BC426" s="36"/>
      <c r="BD426" s="36"/>
      <c r="BE426" s="36"/>
      <c r="BF426" s="36"/>
      <c r="BG426" s="36"/>
      <c r="BH426" s="36"/>
      <c r="BI426" s="36"/>
      <c r="BJ426" s="29"/>
      <c r="BK426" s="36"/>
      <c r="BL426" s="29"/>
      <c r="BM426" s="36"/>
      <c r="BN426" s="36"/>
      <c r="BO426" s="36"/>
      <c r="BP426" s="29"/>
      <c r="BQ426" s="36"/>
      <c r="BR426" s="29"/>
      <c r="BS426" s="36"/>
      <c r="BT426" s="36"/>
      <c r="BU426" s="36"/>
      <c r="BV426" s="36"/>
    </row>
    <row r="427" spans="1:75" x14ac:dyDescent="0.25">
      <c r="A427" s="16">
        <v>425</v>
      </c>
      <c r="B427" s="16">
        <v>2</v>
      </c>
      <c r="C427" s="31" t="s">
        <v>866</v>
      </c>
      <c r="D427" s="40">
        <f>февраль!D427-март!E427</f>
        <v>158.71130514009661</v>
      </c>
      <c r="E427" s="40">
        <f t="shared" si="6"/>
        <v>0</v>
      </c>
      <c r="F427" s="36"/>
      <c r="G427" s="36"/>
      <c r="H427" s="36"/>
      <c r="I427" s="27"/>
      <c r="J427" s="36"/>
      <c r="K427" s="36"/>
      <c r="L427" s="36"/>
      <c r="M427" s="36"/>
      <c r="N427" s="36"/>
      <c r="O427" s="29"/>
      <c r="P427" s="36"/>
      <c r="Q427" s="29"/>
      <c r="R427" s="36"/>
      <c r="S427" s="36"/>
      <c r="T427" s="36"/>
      <c r="U427" s="36"/>
      <c r="V427" s="36"/>
      <c r="W427" s="36"/>
      <c r="X427" s="36"/>
      <c r="Y427" s="29"/>
      <c r="Z427" s="36"/>
      <c r="AA427" s="66"/>
      <c r="AB427" s="36"/>
      <c r="AC427" s="36"/>
      <c r="AD427" s="36"/>
      <c r="AE427" s="36"/>
      <c r="AF427" s="36"/>
      <c r="AG427" s="36"/>
      <c r="AH427" s="29"/>
      <c r="AI427" s="36"/>
      <c r="AJ427" s="29"/>
      <c r="AK427" s="36"/>
      <c r="AL427" s="36"/>
      <c r="AM427" s="36"/>
      <c r="AN427" s="29"/>
      <c r="AO427" s="36"/>
      <c r="AP427" s="29"/>
      <c r="AQ427" s="36"/>
      <c r="AR427" s="29"/>
      <c r="AS427" s="36"/>
      <c r="AT427" s="36"/>
      <c r="AU427" s="36"/>
      <c r="AV427" s="29"/>
      <c r="AW427" s="36"/>
      <c r="AX427" s="36"/>
      <c r="AY427" s="36"/>
      <c r="AZ427" s="29"/>
      <c r="BA427" s="36"/>
      <c r="BB427" s="36"/>
      <c r="BC427" s="36"/>
      <c r="BD427" s="36"/>
      <c r="BE427" s="36"/>
      <c r="BF427" s="36"/>
      <c r="BG427" s="36"/>
      <c r="BH427" s="36"/>
      <c r="BI427" s="36"/>
      <c r="BJ427" s="29"/>
      <c r="BK427" s="36"/>
      <c r="BL427" s="29"/>
      <c r="BM427" s="36"/>
      <c r="BN427" s="36"/>
      <c r="BO427" s="36"/>
      <c r="BP427" s="29"/>
      <c r="BQ427" s="36"/>
      <c r="BR427" s="29"/>
      <c r="BS427" s="36"/>
      <c r="BT427" s="36"/>
      <c r="BU427" s="36"/>
      <c r="BV427" s="36"/>
    </row>
    <row r="428" spans="1:75" s="86" customFormat="1" x14ac:dyDescent="0.25">
      <c r="A428" s="79">
        <v>426</v>
      </c>
      <c r="B428" s="79">
        <v>2</v>
      </c>
      <c r="C428" s="80" t="s">
        <v>867</v>
      </c>
      <c r="D428" s="40">
        <f>февраль!D428-март!E428</f>
        <v>1698.3980023285026</v>
      </c>
      <c r="E428" s="81">
        <f t="shared" si="6"/>
        <v>13.089</v>
      </c>
      <c r="F428" s="82"/>
      <c r="G428" s="82"/>
      <c r="H428" s="82"/>
      <c r="I428" s="83"/>
      <c r="J428" s="82"/>
      <c r="K428" s="82"/>
      <c r="L428" s="82"/>
      <c r="M428" s="82"/>
      <c r="N428" s="82"/>
      <c r="O428" s="84"/>
      <c r="P428" s="82"/>
      <c r="Q428" s="84"/>
      <c r="R428" s="82"/>
      <c r="S428" s="82"/>
      <c r="T428" s="82"/>
      <c r="U428" s="82"/>
      <c r="V428" s="82"/>
      <c r="W428" s="82"/>
      <c r="X428" s="82"/>
      <c r="Y428" s="84"/>
      <c r="Z428" s="82"/>
      <c r="AA428" s="85"/>
      <c r="AB428" s="82"/>
      <c r="AC428" s="82"/>
      <c r="AD428" s="82"/>
      <c r="AE428" s="82"/>
      <c r="AF428" s="82"/>
      <c r="AG428" s="82"/>
      <c r="AH428" s="84"/>
      <c r="AI428" s="82"/>
      <c r="AJ428" s="84"/>
      <c r="AK428" s="82"/>
      <c r="AL428" s="82"/>
      <c r="AM428" s="82"/>
      <c r="AN428" s="84"/>
      <c r="AO428" s="82"/>
      <c r="AP428" s="84"/>
      <c r="AQ428" s="82"/>
      <c r="AR428" s="84"/>
      <c r="AS428" s="82"/>
      <c r="AT428" s="82"/>
      <c r="AU428" s="82"/>
      <c r="AV428" s="84"/>
      <c r="AW428" s="82"/>
      <c r="AX428" s="82"/>
      <c r="AY428" s="82"/>
      <c r="AZ428" s="84"/>
      <c r="BA428" s="82"/>
      <c r="BB428" s="82"/>
      <c r="BC428" s="82"/>
      <c r="BD428" s="82">
        <v>1.7999999999999999E-2</v>
      </c>
      <c r="BE428" s="82">
        <v>13.089</v>
      </c>
      <c r="BF428" s="82"/>
      <c r="BG428" s="82"/>
      <c r="BH428" s="82"/>
      <c r="BI428" s="82"/>
      <c r="BJ428" s="84"/>
      <c r="BK428" s="82"/>
      <c r="BL428" s="84"/>
      <c r="BM428" s="82"/>
      <c r="BN428" s="82"/>
      <c r="BO428" s="82"/>
      <c r="BP428" s="84"/>
      <c r="BQ428" s="82"/>
      <c r="BR428" s="84"/>
      <c r="BS428" s="82"/>
      <c r="BT428" s="82"/>
      <c r="BU428" s="82"/>
      <c r="BV428" s="82"/>
    </row>
    <row r="429" spans="1:75" x14ac:dyDescent="0.25">
      <c r="A429" s="16">
        <v>427</v>
      </c>
      <c r="B429" s="16">
        <v>2</v>
      </c>
      <c r="C429" s="31" t="s">
        <v>868</v>
      </c>
      <c r="D429" s="40">
        <f>февраль!D429-март!E429</f>
        <v>1852.96053515942</v>
      </c>
      <c r="E429" s="40">
        <f t="shared" si="6"/>
        <v>0</v>
      </c>
      <c r="F429" s="36"/>
      <c r="G429" s="36"/>
      <c r="H429" s="36"/>
      <c r="I429" s="27"/>
      <c r="J429" s="36"/>
      <c r="K429" s="36"/>
      <c r="L429" s="36"/>
      <c r="M429" s="36"/>
      <c r="N429" s="36"/>
      <c r="O429" s="29"/>
      <c r="P429" s="36"/>
      <c r="Q429" s="29"/>
      <c r="R429" s="36"/>
      <c r="S429" s="36"/>
      <c r="T429" s="36"/>
      <c r="U429" s="36"/>
      <c r="V429" s="36"/>
      <c r="W429" s="36"/>
      <c r="X429" s="36"/>
      <c r="Y429" s="29"/>
      <c r="Z429" s="36"/>
      <c r="AA429" s="66"/>
      <c r="AB429" s="36"/>
      <c r="AC429" s="36"/>
      <c r="AD429" s="36"/>
      <c r="AE429" s="36"/>
      <c r="AF429" s="36"/>
      <c r="AG429" s="36"/>
      <c r="AH429" s="29"/>
      <c r="AI429" s="36"/>
      <c r="AJ429" s="29"/>
      <c r="AK429" s="36"/>
      <c r="AL429" s="36"/>
      <c r="AM429" s="36"/>
      <c r="AN429" s="29"/>
      <c r="AO429" s="36"/>
      <c r="AP429" s="29"/>
      <c r="AQ429" s="36"/>
      <c r="AR429" s="29"/>
      <c r="AS429" s="36"/>
      <c r="AT429" s="36"/>
      <c r="AU429" s="36"/>
      <c r="AV429" s="29"/>
      <c r="AW429" s="36"/>
      <c r="AX429" s="36"/>
      <c r="AY429" s="36"/>
      <c r="AZ429" s="29"/>
      <c r="BA429" s="36"/>
      <c r="BB429" s="36"/>
      <c r="BC429" s="36"/>
      <c r="BD429" s="36"/>
      <c r="BE429" s="36"/>
      <c r="BF429" s="36"/>
      <c r="BG429" s="36"/>
      <c r="BH429" s="36"/>
      <c r="BI429" s="36"/>
      <c r="BJ429" s="29"/>
      <c r="BK429" s="36"/>
      <c r="BL429" s="29"/>
      <c r="BM429" s="36"/>
      <c r="BN429" s="36"/>
      <c r="BO429" s="36"/>
      <c r="BP429" s="29"/>
      <c r="BQ429" s="36"/>
      <c r="BR429" s="29"/>
      <c r="BS429" s="36"/>
      <c r="BT429" s="36"/>
      <c r="BU429" s="36"/>
      <c r="BV429" s="36"/>
    </row>
    <row r="430" spans="1:75" x14ac:dyDescent="0.25">
      <c r="A430" s="16">
        <v>428</v>
      </c>
      <c r="B430" s="16">
        <v>2</v>
      </c>
      <c r="C430" s="31" t="s">
        <v>869</v>
      </c>
      <c r="D430" s="40">
        <f>февраль!D430-март!E430</f>
        <v>1895.4026222608693</v>
      </c>
      <c r="E430" s="40">
        <f t="shared" si="6"/>
        <v>0</v>
      </c>
      <c r="F430" s="36"/>
      <c r="G430" s="36"/>
      <c r="H430" s="36"/>
      <c r="I430" s="27"/>
      <c r="J430" s="36"/>
      <c r="K430" s="36"/>
      <c r="L430" s="36"/>
      <c r="M430" s="36"/>
      <c r="N430" s="36"/>
      <c r="O430" s="29"/>
      <c r="P430" s="36"/>
      <c r="Q430" s="29"/>
      <c r="R430" s="36"/>
      <c r="S430" s="36"/>
      <c r="T430" s="36"/>
      <c r="U430" s="36"/>
      <c r="V430" s="36"/>
      <c r="W430" s="36"/>
      <c r="X430" s="36"/>
      <c r="Y430" s="29"/>
      <c r="Z430" s="36"/>
      <c r="AA430" s="66"/>
      <c r="AB430" s="36"/>
      <c r="AC430" s="36"/>
      <c r="AD430" s="36"/>
      <c r="AE430" s="36"/>
      <c r="AF430" s="36"/>
      <c r="AG430" s="36"/>
      <c r="AH430" s="29"/>
      <c r="AI430" s="36"/>
      <c r="AJ430" s="29"/>
      <c r="AK430" s="36"/>
      <c r="AL430" s="36"/>
      <c r="AM430" s="36"/>
      <c r="AN430" s="29"/>
      <c r="AO430" s="36"/>
      <c r="AP430" s="29"/>
      <c r="AQ430" s="36"/>
      <c r="AR430" s="29"/>
      <c r="AS430" s="36"/>
      <c r="AT430" s="36"/>
      <c r="AU430" s="36"/>
      <c r="AV430" s="29"/>
      <c r="AW430" s="36"/>
      <c r="AX430" s="36"/>
      <c r="AY430" s="36"/>
      <c r="AZ430" s="29"/>
      <c r="BA430" s="36"/>
      <c r="BB430" s="36"/>
      <c r="BC430" s="36"/>
      <c r="BD430" s="36"/>
      <c r="BE430" s="36"/>
      <c r="BF430" s="36"/>
      <c r="BG430" s="36"/>
      <c r="BH430" s="36"/>
      <c r="BI430" s="36"/>
      <c r="BJ430" s="29"/>
      <c r="BK430" s="36"/>
      <c r="BL430" s="29"/>
      <c r="BM430" s="36"/>
      <c r="BN430" s="36"/>
      <c r="BO430" s="36"/>
      <c r="BP430" s="29"/>
      <c r="BQ430" s="36"/>
      <c r="BR430" s="29"/>
      <c r="BS430" s="36"/>
      <c r="BT430" s="36"/>
      <c r="BU430" s="36"/>
      <c r="BV430" s="36"/>
    </row>
    <row r="431" spans="1:75" x14ac:dyDescent="0.25">
      <c r="A431" s="16">
        <v>429</v>
      </c>
      <c r="B431" s="16">
        <v>2</v>
      </c>
      <c r="C431" s="31" t="s">
        <v>870</v>
      </c>
      <c r="D431" s="40">
        <f>февраль!D431-март!E431</f>
        <v>1659.9051471594203</v>
      </c>
      <c r="E431" s="40">
        <f t="shared" si="6"/>
        <v>0</v>
      </c>
      <c r="F431" s="36"/>
      <c r="G431" s="36"/>
      <c r="H431" s="36"/>
      <c r="I431" s="27"/>
      <c r="J431" s="36"/>
      <c r="K431" s="36"/>
      <c r="L431" s="36"/>
      <c r="M431" s="36"/>
      <c r="N431" s="36"/>
      <c r="O431" s="29"/>
      <c r="P431" s="36"/>
      <c r="Q431" s="29"/>
      <c r="R431" s="36"/>
      <c r="S431" s="36"/>
      <c r="T431" s="36"/>
      <c r="U431" s="36"/>
      <c r="V431" s="36"/>
      <c r="W431" s="36"/>
      <c r="X431" s="36"/>
      <c r="Y431" s="29"/>
      <c r="Z431" s="36"/>
      <c r="AA431" s="66"/>
      <c r="AB431" s="36"/>
      <c r="AC431" s="36"/>
      <c r="AD431" s="36"/>
      <c r="AE431" s="36"/>
      <c r="AF431" s="36"/>
      <c r="AG431" s="36"/>
      <c r="AH431" s="29"/>
      <c r="AI431" s="36"/>
      <c r="AJ431" s="29"/>
      <c r="AK431" s="36"/>
      <c r="AL431" s="36"/>
      <c r="AM431" s="36"/>
      <c r="AN431" s="29"/>
      <c r="AO431" s="36"/>
      <c r="AP431" s="29"/>
      <c r="AQ431" s="36"/>
      <c r="AR431" s="29"/>
      <c r="AS431" s="36"/>
      <c r="AT431" s="36"/>
      <c r="AU431" s="36"/>
      <c r="AV431" s="29"/>
      <c r="AW431" s="36"/>
      <c r="AX431" s="36"/>
      <c r="AY431" s="36"/>
      <c r="AZ431" s="29"/>
      <c r="BA431" s="36"/>
      <c r="BB431" s="36"/>
      <c r="BC431" s="36"/>
      <c r="BD431" s="36"/>
      <c r="BE431" s="36"/>
      <c r="BF431" s="36"/>
      <c r="BG431" s="36"/>
      <c r="BH431" s="36"/>
      <c r="BI431" s="36"/>
      <c r="BJ431" s="29"/>
      <c r="BK431" s="36"/>
      <c r="BL431" s="29"/>
      <c r="BM431" s="36"/>
      <c r="BN431" s="36"/>
      <c r="BO431" s="36"/>
      <c r="BP431" s="29"/>
      <c r="BQ431" s="36"/>
      <c r="BR431" s="29"/>
      <c r="BS431" s="36"/>
      <c r="BT431" s="36"/>
      <c r="BU431" s="36"/>
      <c r="BV431" s="36"/>
    </row>
    <row r="432" spans="1:75" s="86" customFormat="1" x14ac:dyDescent="0.25">
      <c r="A432" s="79">
        <v>430</v>
      </c>
      <c r="B432" s="79">
        <v>1</v>
      </c>
      <c r="C432" s="80" t="s">
        <v>871</v>
      </c>
      <c r="D432" s="40">
        <f>февраль!D432-март!E432</f>
        <v>830.39835593623195</v>
      </c>
      <c r="E432" s="81">
        <f t="shared" si="6"/>
        <v>6.3129999999999997</v>
      </c>
      <c r="F432" s="82"/>
      <c r="G432" s="82"/>
      <c r="H432" s="82"/>
      <c r="I432" s="83"/>
      <c r="J432" s="82"/>
      <c r="K432" s="82"/>
      <c r="L432" s="82"/>
      <c r="M432" s="82"/>
      <c r="N432" s="82"/>
      <c r="O432" s="84"/>
      <c r="P432" s="82"/>
      <c r="Q432" s="84"/>
      <c r="R432" s="82"/>
      <c r="S432" s="82"/>
      <c r="T432" s="82"/>
      <c r="U432" s="82"/>
      <c r="V432" s="82"/>
      <c r="W432" s="82"/>
      <c r="X432" s="82"/>
      <c r="Y432" s="84"/>
      <c r="Z432" s="82"/>
      <c r="AA432" s="85"/>
      <c r="AB432" s="82"/>
      <c r="AC432" s="82"/>
      <c r="AD432" s="82"/>
      <c r="AE432" s="82"/>
      <c r="AF432" s="82"/>
      <c r="AG432" s="82"/>
      <c r="AH432" s="84"/>
      <c r="AI432" s="82"/>
      <c r="AJ432" s="84"/>
      <c r="AK432" s="82"/>
      <c r="AL432" s="82"/>
      <c r="AM432" s="82"/>
      <c r="AN432" s="84"/>
      <c r="AO432" s="82"/>
      <c r="AP432" s="84"/>
      <c r="AQ432" s="82"/>
      <c r="AR432" s="84"/>
      <c r="AS432" s="82"/>
      <c r="AT432" s="82"/>
      <c r="AU432" s="82"/>
      <c r="AV432" s="84"/>
      <c r="AW432" s="82"/>
      <c r="AX432" s="82"/>
      <c r="AY432" s="82"/>
      <c r="AZ432" s="84"/>
      <c r="BA432" s="82"/>
      <c r="BB432" s="82"/>
      <c r="BC432" s="82"/>
      <c r="BD432" s="82"/>
      <c r="BE432" s="82"/>
      <c r="BF432" s="82"/>
      <c r="BG432" s="82"/>
      <c r="BH432" s="82"/>
      <c r="BI432" s="82"/>
      <c r="BJ432" s="84"/>
      <c r="BK432" s="82"/>
      <c r="BL432" s="84"/>
      <c r="BM432" s="82"/>
      <c r="BN432" s="82"/>
      <c r="BO432" s="82"/>
      <c r="BP432" s="84"/>
      <c r="BQ432" s="82"/>
      <c r="BR432" s="84"/>
      <c r="BS432" s="82"/>
      <c r="BT432" s="82"/>
      <c r="BU432" s="82"/>
      <c r="BV432" s="82">
        <v>6.3129999999999997</v>
      </c>
      <c r="BW432" s="86" t="s">
        <v>1070</v>
      </c>
    </row>
    <row r="433" spans="1:75" s="86" customFormat="1" x14ac:dyDescent="0.25">
      <c r="A433" s="79">
        <v>431</v>
      </c>
      <c r="B433" s="79">
        <v>1</v>
      </c>
      <c r="C433" s="80" t="s">
        <v>872</v>
      </c>
      <c r="D433" s="40">
        <f>февраль!D433-март!E433</f>
        <v>517.76189800000009</v>
      </c>
      <c r="E433" s="81">
        <f t="shared" si="6"/>
        <v>5.7949999999999999</v>
      </c>
      <c r="F433" s="82"/>
      <c r="G433" s="82"/>
      <c r="H433" s="82"/>
      <c r="I433" s="83"/>
      <c r="J433" s="82"/>
      <c r="K433" s="82"/>
      <c r="L433" s="82"/>
      <c r="M433" s="82"/>
      <c r="N433" s="82"/>
      <c r="O433" s="84"/>
      <c r="P433" s="82"/>
      <c r="Q433" s="84"/>
      <c r="R433" s="82"/>
      <c r="S433" s="82"/>
      <c r="T433" s="82"/>
      <c r="U433" s="82"/>
      <c r="V433" s="82"/>
      <c r="W433" s="82"/>
      <c r="X433" s="82"/>
      <c r="Y433" s="84"/>
      <c r="Z433" s="82"/>
      <c r="AA433" s="85"/>
      <c r="AB433" s="82"/>
      <c r="AC433" s="82"/>
      <c r="AD433" s="82"/>
      <c r="AE433" s="82"/>
      <c r="AF433" s="82"/>
      <c r="AG433" s="82"/>
      <c r="AH433" s="84"/>
      <c r="AI433" s="82"/>
      <c r="AJ433" s="84"/>
      <c r="AK433" s="82"/>
      <c r="AL433" s="82"/>
      <c r="AM433" s="82"/>
      <c r="AN433" s="84"/>
      <c r="AO433" s="82"/>
      <c r="AP433" s="84"/>
      <c r="AQ433" s="82"/>
      <c r="AR433" s="84"/>
      <c r="AS433" s="82"/>
      <c r="AT433" s="82"/>
      <c r="AU433" s="82"/>
      <c r="AV433" s="84"/>
      <c r="AW433" s="82"/>
      <c r="AX433" s="82"/>
      <c r="AY433" s="82"/>
      <c r="AZ433" s="84"/>
      <c r="BA433" s="82"/>
      <c r="BB433" s="82"/>
      <c r="BC433" s="82"/>
      <c r="BD433" s="82"/>
      <c r="BE433" s="82"/>
      <c r="BF433" s="82"/>
      <c r="BG433" s="82"/>
      <c r="BH433" s="82"/>
      <c r="BI433" s="82"/>
      <c r="BJ433" s="84"/>
      <c r="BK433" s="82"/>
      <c r="BL433" s="84">
        <v>12</v>
      </c>
      <c r="BM433" s="82">
        <v>5.7949999999999999</v>
      </c>
      <c r="BN433" s="82"/>
      <c r="BO433" s="82"/>
      <c r="BP433" s="84"/>
      <c r="BQ433" s="82"/>
      <c r="BR433" s="84"/>
      <c r="BS433" s="82"/>
      <c r="BT433" s="82"/>
      <c r="BU433" s="82"/>
      <c r="BV433" s="82"/>
    </row>
    <row r="434" spans="1:75" x14ac:dyDescent="0.25">
      <c r="A434" s="16">
        <v>432</v>
      </c>
      <c r="B434" s="16">
        <v>1</v>
      </c>
      <c r="C434" s="31" t="s">
        <v>873</v>
      </c>
      <c r="D434" s="40">
        <f>февраль!D434-март!E434</f>
        <v>382.09888740096619</v>
      </c>
      <c r="E434" s="40">
        <f t="shared" si="6"/>
        <v>0</v>
      </c>
      <c r="F434" s="36"/>
      <c r="G434" s="36"/>
      <c r="H434" s="36"/>
      <c r="I434" s="27"/>
      <c r="J434" s="36"/>
      <c r="K434" s="36"/>
      <c r="L434" s="36"/>
      <c r="M434" s="36"/>
      <c r="N434" s="36"/>
      <c r="O434" s="29"/>
      <c r="P434" s="36"/>
      <c r="Q434" s="29"/>
      <c r="R434" s="36"/>
      <c r="S434" s="36"/>
      <c r="T434" s="36"/>
      <c r="U434" s="36"/>
      <c r="V434" s="36"/>
      <c r="W434" s="36"/>
      <c r="X434" s="36"/>
      <c r="Y434" s="29"/>
      <c r="Z434" s="36"/>
      <c r="AA434" s="66"/>
      <c r="AB434" s="36"/>
      <c r="AC434" s="36"/>
      <c r="AD434" s="36"/>
      <c r="AE434" s="36"/>
      <c r="AF434" s="36"/>
      <c r="AG434" s="36"/>
      <c r="AH434" s="29"/>
      <c r="AI434" s="36"/>
      <c r="AJ434" s="29"/>
      <c r="AK434" s="36"/>
      <c r="AL434" s="36"/>
      <c r="AM434" s="36"/>
      <c r="AN434" s="29"/>
      <c r="AO434" s="36"/>
      <c r="AP434" s="29"/>
      <c r="AQ434" s="36"/>
      <c r="AR434" s="29"/>
      <c r="AS434" s="36"/>
      <c r="AT434" s="36"/>
      <c r="AU434" s="36"/>
      <c r="AV434" s="29"/>
      <c r="AW434" s="36"/>
      <c r="AX434" s="36"/>
      <c r="AY434" s="36"/>
      <c r="AZ434" s="29"/>
      <c r="BA434" s="36"/>
      <c r="BB434" s="36"/>
      <c r="BC434" s="36"/>
      <c r="BD434" s="36"/>
      <c r="BE434" s="36"/>
      <c r="BF434" s="36"/>
      <c r="BG434" s="36"/>
      <c r="BH434" s="36"/>
      <c r="BI434" s="36"/>
      <c r="BJ434" s="29"/>
      <c r="BK434" s="36"/>
      <c r="BL434" s="29"/>
      <c r="BM434" s="36"/>
      <c r="BN434" s="36"/>
      <c r="BO434" s="36"/>
      <c r="BP434" s="29"/>
      <c r="BQ434" s="36"/>
      <c r="BR434" s="29"/>
      <c r="BS434" s="36"/>
      <c r="BT434" s="36"/>
      <c r="BU434" s="36"/>
      <c r="BV434" s="36"/>
    </row>
    <row r="435" spans="1:75" x14ac:dyDescent="0.25">
      <c r="A435" s="16">
        <v>433</v>
      </c>
      <c r="B435" s="16">
        <v>1</v>
      </c>
      <c r="C435" s="31" t="s">
        <v>874</v>
      </c>
      <c r="D435" s="40">
        <f>февраль!D435-март!E435</f>
        <v>359.76571904347827</v>
      </c>
      <c r="E435" s="40">
        <f t="shared" si="6"/>
        <v>0</v>
      </c>
      <c r="F435" s="36"/>
      <c r="G435" s="36"/>
      <c r="H435" s="36"/>
      <c r="I435" s="27"/>
      <c r="J435" s="36"/>
      <c r="K435" s="36"/>
      <c r="L435" s="36"/>
      <c r="M435" s="36"/>
      <c r="N435" s="36"/>
      <c r="O435" s="29"/>
      <c r="P435" s="36"/>
      <c r="Q435" s="29"/>
      <c r="R435" s="36"/>
      <c r="S435" s="36"/>
      <c r="T435" s="36"/>
      <c r="U435" s="36"/>
      <c r="V435" s="36"/>
      <c r="W435" s="36"/>
      <c r="X435" s="36"/>
      <c r="Y435" s="29"/>
      <c r="Z435" s="36"/>
      <c r="AA435" s="66"/>
      <c r="AB435" s="36"/>
      <c r="AC435" s="36"/>
      <c r="AD435" s="36"/>
      <c r="AE435" s="36"/>
      <c r="AF435" s="36"/>
      <c r="AG435" s="36"/>
      <c r="AH435" s="29"/>
      <c r="AI435" s="36"/>
      <c r="AJ435" s="29"/>
      <c r="AK435" s="36"/>
      <c r="AL435" s="36"/>
      <c r="AM435" s="36"/>
      <c r="AN435" s="29"/>
      <c r="AO435" s="36"/>
      <c r="AP435" s="29"/>
      <c r="AQ435" s="36"/>
      <c r="AR435" s="29"/>
      <c r="AS435" s="36"/>
      <c r="AT435" s="36"/>
      <c r="AU435" s="36"/>
      <c r="AV435" s="29"/>
      <c r="AW435" s="36"/>
      <c r="AX435" s="36"/>
      <c r="AY435" s="36"/>
      <c r="AZ435" s="29"/>
      <c r="BA435" s="36"/>
      <c r="BB435" s="36"/>
      <c r="BC435" s="36"/>
      <c r="BD435" s="36"/>
      <c r="BE435" s="36"/>
      <c r="BF435" s="36"/>
      <c r="BG435" s="36"/>
      <c r="BH435" s="36"/>
      <c r="BI435" s="36"/>
      <c r="BJ435" s="29"/>
      <c r="BK435" s="36"/>
      <c r="BL435" s="29"/>
      <c r="BM435" s="36"/>
      <c r="BN435" s="36"/>
      <c r="BO435" s="36"/>
      <c r="BP435" s="29"/>
      <c r="BQ435" s="36"/>
      <c r="BR435" s="29"/>
      <c r="BS435" s="36"/>
      <c r="BT435" s="36"/>
      <c r="BU435" s="36"/>
      <c r="BV435" s="36"/>
    </row>
    <row r="436" spans="1:75" x14ac:dyDescent="0.25">
      <c r="A436" s="16">
        <v>434</v>
      </c>
      <c r="B436" s="16">
        <v>1</v>
      </c>
      <c r="C436" s="31" t="s">
        <v>875</v>
      </c>
      <c r="D436" s="40">
        <f>февраль!D436-март!E436</f>
        <v>205.53722561352657</v>
      </c>
      <c r="E436" s="40">
        <f t="shared" si="6"/>
        <v>0</v>
      </c>
      <c r="F436" s="36"/>
      <c r="G436" s="36"/>
      <c r="H436" s="36"/>
      <c r="I436" s="27"/>
      <c r="J436" s="36"/>
      <c r="K436" s="36"/>
      <c r="L436" s="36"/>
      <c r="M436" s="36"/>
      <c r="N436" s="36"/>
      <c r="O436" s="29"/>
      <c r="P436" s="36"/>
      <c r="Q436" s="29"/>
      <c r="R436" s="36"/>
      <c r="S436" s="36"/>
      <c r="T436" s="36"/>
      <c r="U436" s="36"/>
      <c r="V436" s="36"/>
      <c r="W436" s="36"/>
      <c r="X436" s="36"/>
      <c r="Y436" s="29"/>
      <c r="Z436" s="36"/>
      <c r="AA436" s="66"/>
      <c r="AB436" s="36"/>
      <c r="AC436" s="36"/>
      <c r="AD436" s="36"/>
      <c r="AE436" s="36"/>
      <c r="AF436" s="36"/>
      <c r="AG436" s="36"/>
      <c r="AH436" s="29"/>
      <c r="AI436" s="36"/>
      <c r="AJ436" s="29"/>
      <c r="AK436" s="36"/>
      <c r="AL436" s="36"/>
      <c r="AM436" s="36"/>
      <c r="AN436" s="29"/>
      <c r="AO436" s="36"/>
      <c r="AP436" s="29"/>
      <c r="AQ436" s="36"/>
      <c r="AR436" s="29"/>
      <c r="AS436" s="36"/>
      <c r="AT436" s="36"/>
      <c r="AU436" s="36"/>
      <c r="AV436" s="29"/>
      <c r="AW436" s="36"/>
      <c r="AX436" s="36"/>
      <c r="AY436" s="36"/>
      <c r="AZ436" s="29"/>
      <c r="BA436" s="36"/>
      <c r="BB436" s="36"/>
      <c r="BC436" s="36"/>
      <c r="BD436" s="36"/>
      <c r="BE436" s="36"/>
      <c r="BF436" s="36"/>
      <c r="BG436" s="36"/>
      <c r="BH436" s="36"/>
      <c r="BI436" s="36"/>
      <c r="BJ436" s="29"/>
      <c r="BK436" s="36"/>
      <c r="BL436" s="29"/>
      <c r="BM436" s="36"/>
      <c r="BN436" s="36"/>
      <c r="BO436" s="36"/>
      <c r="BP436" s="29"/>
      <c r="BQ436" s="36"/>
      <c r="BR436" s="29"/>
      <c r="BS436" s="36"/>
      <c r="BT436" s="36"/>
      <c r="BU436" s="36"/>
      <c r="BV436" s="36"/>
    </row>
    <row r="437" spans="1:75" x14ac:dyDescent="0.25">
      <c r="A437" s="16">
        <v>435</v>
      </c>
      <c r="B437" s="16">
        <v>1</v>
      </c>
      <c r="C437" s="31" t="s">
        <v>876</v>
      </c>
      <c r="D437" s="40">
        <f>февраль!D437-март!E437</f>
        <v>581.58864172946858</v>
      </c>
      <c r="E437" s="40">
        <f t="shared" si="6"/>
        <v>0</v>
      </c>
      <c r="F437" s="36"/>
      <c r="G437" s="36"/>
      <c r="H437" s="36"/>
      <c r="I437" s="27"/>
      <c r="J437" s="36"/>
      <c r="K437" s="36"/>
      <c r="L437" s="36"/>
      <c r="M437" s="36"/>
      <c r="N437" s="36"/>
      <c r="O437" s="29"/>
      <c r="P437" s="36"/>
      <c r="Q437" s="29"/>
      <c r="R437" s="36"/>
      <c r="S437" s="36"/>
      <c r="T437" s="36"/>
      <c r="U437" s="36"/>
      <c r="V437" s="36"/>
      <c r="W437" s="36"/>
      <c r="X437" s="36"/>
      <c r="Y437" s="29"/>
      <c r="Z437" s="36"/>
      <c r="AA437" s="66"/>
      <c r="AB437" s="36"/>
      <c r="AC437" s="36"/>
      <c r="AD437" s="36"/>
      <c r="AE437" s="36"/>
      <c r="AF437" s="36"/>
      <c r="AG437" s="36"/>
      <c r="AH437" s="29"/>
      <c r="AI437" s="36"/>
      <c r="AJ437" s="29"/>
      <c r="AK437" s="36"/>
      <c r="AL437" s="36"/>
      <c r="AM437" s="36"/>
      <c r="AN437" s="29"/>
      <c r="AO437" s="36"/>
      <c r="AP437" s="29"/>
      <c r="AQ437" s="36"/>
      <c r="AR437" s="29"/>
      <c r="AS437" s="36"/>
      <c r="AT437" s="36"/>
      <c r="AU437" s="36"/>
      <c r="AV437" s="29"/>
      <c r="AW437" s="36"/>
      <c r="AX437" s="36"/>
      <c r="AY437" s="36"/>
      <c r="AZ437" s="29"/>
      <c r="BA437" s="36"/>
      <c r="BB437" s="36"/>
      <c r="BC437" s="36"/>
      <c r="BD437" s="36"/>
      <c r="BE437" s="36"/>
      <c r="BF437" s="36"/>
      <c r="BG437" s="36"/>
      <c r="BH437" s="36"/>
      <c r="BI437" s="36"/>
      <c r="BJ437" s="29"/>
      <c r="BK437" s="36"/>
      <c r="BL437" s="29"/>
      <c r="BM437" s="36"/>
      <c r="BN437" s="36"/>
      <c r="BO437" s="36"/>
      <c r="BP437" s="29"/>
      <c r="BQ437" s="36"/>
      <c r="BR437" s="29"/>
      <c r="BS437" s="36"/>
      <c r="BT437" s="36"/>
      <c r="BU437" s="36"/>
      <c r="BV437" s="36"/>
    </row>
    <row r="438" spans="1:75" s="86" customFormat="1" x14ac:dyDescent="0.25">
      <c r="A438" s="79">
        <v>436</v>
      </c>
      <c r="B438" s="79">
        <v>1</v>
      </c>
      <c r="C438" s="80" t="s">
        <v>877</v>
      </c>
      <c r="D438" s="40">
        <f>февраль!D438-март!E438</f>
        <v>749.20333750724649</v>
      </c>
      <c r="E438" s="81">
        <f t="shared" si="6"/>
        <v>4.9139999999999997</v>
      </c>
      <c r="F438" s="82"/>
      <c r="G438" s="82"/>
      <c r="H438" s="82"/>
      <c r="I438" s="83"/>
      <c r="J438" s="82"/>
      <c r="K438" s="82"/>
      <c r="L438" s="82"/>
      <c r="M438" s="82"/>
      <c r="N438" s="82"/>
      <c r="O438" s="84"/>
      <c r="P438" s="82"/>
      <c r="Q438" s="84"/>
      <c r="R438" s="82"/>
      <c r="S438" s="82"/>
      <c r="T438" s="82"/>
      <c r="U438" s="82"/>
      <c r="V438" s="82"/>
      <c r="W438" s="82"/>
      <c r="X438" s="82"/>
      <c r="Y438" s="84"/>
      <c r="Z438" s="82"/>
      <c r="AA438" s="85"/>
      <c r="AB438" s="82"/>
      <c r="AC438" s="82"/>
      <c r="AD438" s="82"/>
      <c r="AE438" s="82"/>
      <c r="AF438" s="82"/>
      <c r="AG438" s="82"/>
      <c r="AH438" s="84"/>
      <c r="AI438" s="82"/>
      <c r="AJ438" s="84"/>
      <c r="AK438" s="82"/>
      <c r="AL438" s="82"/>
      <c r="AM438" s="82"/>
      <c r="AN438" s="84"/>
      <c r="AO438" s="82"/>
      <c r="AP438" s="84"/>
      <c r="AQ438" s="82"/>
      <c r="AR438" s="84"/>
      <c r="AS438" s="82"/>
      <c r="AT438" s="82"/>
      <c r="AU438" s="82"/>
      <c r="AV438" s="84"/>
      <c r="AW438" s="82"/>
      <c r="AX438" s="82"/>
      <c r="AY438" s="82"/>
      <c r="AZ438" s="84"/>
      <c r="BA438" s="82"/>
      <c r="BB438" s="82"/>
      <c r="BC438" s="82"/>
      <c r="BD438" s="82"/>
      <c r="BE438" s="82"/>
      <c r="BF438" s="82"/>
      <c r="BG438" s="82"/>
      <c r="BH438" s="82"/>
      <c r="BI438" s="82"/>
      <c r="BJ438" s="84"/>
      <c r="BK438" s="82"/>
      <c r="BL438" s="84"/>
      <c r="BM438" s="82"/>
      <c r="BN438" s="82"/>
      <c r="BO438" s="82"/>
      <c r="BP438" s="84"/>
      <c r="BQ438" s="82"/>
      <c r="BR438" s="84">
        <v>1</v>
      </c>
      <c r="BS438" s="82">
        <v>4.9139999999999997</v>
      </c>
      <c r="BT438" s="82"/>
      <c r="BU438" s="82"/>
      <c r="BV438" s="82"/>
    </row>
    <row r="439" spans="1:75" x14ac:dyDescent="0.25">
      <c r="A439" s="16">
        <v>437</v>
      </c>
      <c r="B439" s="16">
        <v>1</v>
      </c>
      <c r="C439" s="31" t="s">
        <v>878</v>
      </c>
      <c r="D439" s="40">
        <f>февраль!D439-март!E439</f>
        <v>394.1164956908213</v>
      </c>
      <c r="E439" s="40">
        <f t="shared" si="6"/>
        <v>0</v>
      </c>
      <c r="F439" s="36"/>
      <c r="G439" s="36"/>
      <c r="H439" s="36"/>
      <c r="I439" s="27"/>
      <c r="J439" s="36"/>
      <c r="K439" s="36"/>
      <c r="L439" s="36"/>
      <c r="M439" s="36"/>
      <c r="N439" s="36"/>
      <c r="O439" s="29"/>
      <c r="P439" s="36"/>
      <c r="Q439" s="29"/>
      <c r="R439" s="36"/>
      <c r="S439" s="36"/>
      <c r="T439" s="36"/>
      <c r="U439" s="36"/>
      <c r="V439" s="36"/>
      <c r="W439" s="36"/>
      <c r="X439" s="36"/>
      <c r="Y439" s="29"/>
      <c r="Z439" s="36"/>
      <c r="AA439" s="66"/>
      <c r="AB439" s="36"/>
      <c r="AC439" s="36"/>
      <c r="AD439" s="36"/>
      <c r="AE439" s="36"/>
      <c r="AF439" s="36"/>
      <c r="AG439" s="36"/>
      <c r="AH439" s="29"/>
      <c r="AI439" s="36"/>
      <c r="AJ439" s="29"/>
      <c r="AK439" s="36"/>
      <c r="AL439" s="36"/>
      <c r="AM439" s="36"/>
      <c r="AN439" s="29"/>
      <c r="AO439" s="36"/>
      <c r="AP439" s="29"/>
      <c r="AQ439" s="36"/>
      <c r="AR439" s="29"/>
      <c r="AS439" s="36"/>
      <c r="AT439" s="36"/>
      <c r="AU439" s="36"/>
      <c r="AV439" s="29"/>
      <c r="AW439" s="36"/>
      <c r="AX439" s="36"/>
      <c r="AY439" s="36"/>
      <c r="AZ439" s="29"/>
      <c r="BA439" s="36"/>
      <c r="BB439" s="36"/>
      <c r="BC439" s="36"/>
      <c r="BD439" s="36"/>
      <c r="BE439" s="36"/>
      <c r="BF439" s="36"/>
      <c r="BG439" s="36"/>
      <c r="BH439" s="36"/>
      <c r="BI439" s="36"/>
      <c r="BJ439" s="29"/>
      <c r="BK439" s="36"/>
      <c r="BL439" s="29"/>
      <c r="BM439" s="36"/>
      <c r="BN439" s="36"/>
      <c r="BO439" s="36"/>
      <c r="BP439" s="29"/>
      <c r="BQ439" s="36"/>
      <c r="BR439" s="29"/>
      <c r="BS439" s="36"/>
      <c r="BT439" s="36"/>
      <c r="BU439" s="36"/>
      <c r="BV439" s="36"/>
    </row>
    <row r="440" spans="1:75" x14ac:dyDescent="0.25">
      <c r="A440" s="16">
        <v>438</v>
      </c>
      <c r="B440" s="16">
        <v>2</v>
      </c>
      <c r="C440" s="31" t="s">
        <v>879</v>
      </c>
      <c r="D440" s="40">
        <f>февраль!D440-март!E440</f>
        <v>149.18142747826073</v>
      </c>
      <c r="E440" s="40">
        <f t="shared" si="6"/>
        <v>0</v>
      </c>
      <c r="F440" s="36"/>
      <c r="G440" s="36"/>
      <c r="H440" s="36"/>
      <c r="I440" s="27"/>
      <c r="J440" s="36"/>
      <c r="K440" s="36"/>
      <c r="L440" s="36"/>
      <c r="M440" s="36"/>
      <c r="N440" s="36"/>
      <c r="O440" s="29"/>
      <c r="P440" s="36"/>
      <c r="Q440" s="29"/>
      <c r="R440" s="36"/>
      <c r="S440" s="36"/>
      <c r="T440" s="36"/>
      <c r="U440" s="36"/>
      <c r="V440" s="36"/>
      <c r="W440" s="36"/>
      <c r="X440" s="36"/>
      <c r="Y440" s="29"/>
      <c r="Z440" s="36"/>
      <c r="AA440" s="66"/>
      <c r="AB440" s="36"/>
      <c r="AC440" s="36"/>
      <c r="AD440" s="36"/>
      <c r="AE440" s="36"/>
      <c r="AF440" s="36"/>
      <c r="AG440" s="36"/>
      <c r="AH440" s="29"/>
      <c r="AI440" s="36"/>
      <c r="AJ440" s="29"/>
      <c r="AK440" s="36"/>
      <c r="AL440" s="36"/>
      <c r="AM440" s="36"/>
      <c r="AN440" s="29"/>
      <c r="AO440" s="36"/>
      <c r="AP440" s="29"/>
      <c r="AQ440" s="36"/>
      <c r="AR440" s="29"/>
      <c r="AS440" s="36"/>
      <c r="AT440" s="36"/>
      <c r="AU440" s="36"/>
      <c r="AV440" s="29"/>
      <c r="AW440" s="36"/>
      <c r="AX440" s="36"/>
      <c r="AY440" s="36"/>
      <c r="AZ440" s="29"/>
      <c r="BA440" s="36"/>
      <c r="BB440" s="36"/>
      <c r="BC440" s="36"/>
      <c r="BD440" s="36"/>
      <c r="BE440" s="36"/>
      <c r="BF440" s="36"/>
      <c r="BG440" s="36"/>
      <c r="BH440" s="36"/>
      <c r="BI440" s="36"/>
      <c r="BJ440" s="29"/>
      <c r="BK440" s="36"/>
      <c r="BL440" s="29"/>
      <c r="BM440" s="36"/>
      <c r="BN440" s="36"/>
      <c r="BO440" s="36"/>
      <c r="BP440" s="29"/>
      <c r="BQ440" s="36"/>
      <c r="BR440" s="29"/>
      <c r="BS440" s="36"/>
      <c r="BT440" s="36"/>
      <c r="BU440" s="36"/>
      <c r="BV440" s="36"/>
    </row>
    <row r="441" spans="1:75" x14ac:dyDescent="0.25">
      <c r="A441" s="16">
        <v>439</v>
      </c>
      <c r="B441" s="16">
        <v>2</v>
      </c>
      <c r="C441" s="31" t="s">
        <v>880</v>
      </c>
      <c r="D441" s="40">
        <f>февраль!D441-март!E441</f>
        <v>3534.6616960193232</v>
      </c>
      <c r="E441" s="40">
        <f t="shared" si="6"/>
        <v>0</v>
      </c>
      <c r="F441" s="36"/>
      <c r="G441" s="36"/>
      <c r="H441" s="36"/>
      <c r="I441" s="27"/>
      <c r="J441" s="36"/>
      <c r="K441" s="36"/>
      <c r="L441" s="36"/>
      <c r="M441" s="36"/>
      <c r="N441" s="36"/>
      <c r="O441" s="29"/>
      <c r="P441" s="36"/>
      <c r="Q441" s="29"/>
      <c r="R441" s="36"/>
      <c r="S441" s="36"/>
      <c r="T441" s="36"/>
      <c r="U441" s="36"/>
      <c r="V441" s="36"/>
      <c r="W441" s="36"/>
      <c r="X441" s="36"/>
      <c r="Y441" s="29"/>
      <c r="Z441" s="36"/>
      <c r="AA441" s="66"/>
      <c r="AB441" s="36"/>
      <c r="AC441" s="36"/>
      <c r="AD441" s="36"/>
      <c r="AE441" s="36"/>
      <c r="AF441" s="36"/>
      <c r="AG441" s="36"/>
      <c r="AH441" s="29"/>
      <c r="AI441" s="36"/>
      <c r="AJ441" s="29"/>
      <c r="AK441" s="36"/>
      <c r="AL441" s="36"/>
      <c r="AM441" s="36"/>
      <c r="AN441" s="29"/>
      <c r="AO441" s="36"/>
      <c r="AP441" s="29"/>
      <c r="AQ441" s="36"/>
      <c r="AR441" s="29"/>
      <c r="AS441" s="36"/>
      <c r="AT441" s="36"/>
      <c r="AU441" s="36"/>
      <c r="AV441" s="29"/>
      <c r="AW441" s="36"/>
      <c r="AX441" s="36"/>
      <c r="AY441" s="36"/>
      <c r="AZ441" s="29"/>
      <c r="BA441" s="36"/>
      <c r="BB441" s="36"/>
      <c r="BC441" s="36"/>
      <c r="BD441" s="36"/>
      <c r="BE441" s="36"/>
      <c r="BF441" s="36"/>
      <c r="BG441" s="36"/>
      <c r="BH441" s="36"/>
      <c r="BI441" s="36"/>
      <c r="BJ441" s="29"/>
      <c r="BK441" s="36"/>
      <c r="BL441" s="29"/>
      <c r="BM441" s="36"/>
      <c r="BN441" s="36"/>
      <c r="BO441" s="36"/>
      <c r="BP441" s="29"/>
      <c r="BQ441" s="36"/>
      <c r="BR441" s="29"/>
      <c r="BS441" s="36"/>
      <c r="BT441" s="36"/>
      <c r="BU441" s="36"/>
      <c r="BV441" s="36"/>
    </row>
    <row r="442" spans="1:75" x14ac:dyDescent="0.25">
      <c r="A442" s="16">
        <v>440</v>
      </c>
      <c r="B442" s="16">
        <v>2</v>
      </c>
      <c r="C442" s="31" t="s">
        <v>881</v>
      </c>
      <c r="D442" s="40">
        <f>февраль!D442-март!E442</f>
        <v>-486.9766494202899</v>
      </c>
      <c r="E442" s="40">
        <f t="shared" si="6"/>
        <v>0</v>
      </c>
      <c r="F442" s="36"/>
      <c r="G442" s="36"/>
      <c r="H442" s="36"/>
      <c r="I442" s="27"/>
      <c r="J442" s="36"/>
      <c r="K442" s="36"/>
      <c r="L442" s="36"/>
      <c r="M442" s="36"/>
      <c r="N442" s="36"/>
      <c r="O442" s="29"/>
      <c r="P442" s="36"/>
      <c r="Q442" s="29"/>
      <c r="R442" s="36"/>
      <c r="S442" s="36"/>
      <c r="T442" s="36"/>
      <c r="U442" s="36"/>
      <c r="V442" s="36"/>
      <c r="W442" s="36"/>
      <c r="X442" s="36"/>
      <c r="Y442" s="29"/>
      <c r="Z442" s="36"/>
      <c r="AA442" s="66"/>
      <c r="AB442" s="36"/>
      <c r="AC442" s="36"/>
      <c r="AD442" s="36"/>
      <c r="AE442" s="36"/>
      <c r="AF442" s="36"/>
      <c r="AG442" s="36"/>
      <c r="AH442" s="29"/>
      <c r="AI442" s="36"/>
      <c r="AJ442" s="29"/>
      <c r="AK442" s="36"/>
      <c r="AL442" s="36"/>
      <c r="AM442" s="36"/>
      <c r="AN442" s="29"/>
      <c r="AO442" s="36"/>
      <c r="AP442" s="29"/>
      <c r="AQ442" s="36"/>
      <c r="AR442" s="29"/>
      <c r="AS442" s="36"/>
      <c r="AT442" s="36"/>
      <c r="AU442" s="36"/>
      <c r="AV442" s="29"/>
      <c r="AW442" s="36"/>
      <c r="AX442" s="36"/>
      <c r="AY442" s="36"/>
      <c r="AZ442" s="29"/>
      <c r="BA442" s="36"/>
      <c r="BB442" s="36"/>
      <c r="BC442" s="36"/>
      <c r="BD442" s="36"/>
      <c r="BE442" s="36"/>
      <c r="BF442" s="36"/>
      <c r="BG442" s="36"/>
      <c r="BH442" s="36"/>
      <c r="BI442" s="36"/>
      <c r="BJ442" s="29"/>
      <c r="BK442" s="36"/>
      <c r="BL442" s="29"/>
      <c r="BM442" s="36"/>
      <c r="BN442" s="36"/>
      <c r="BO442" s="36"/>
      <c r="BP442" s="29"/>
      <c r="BQ442" s="36"/>
      <c r="BR442" s="29"/>
      <c r="BS442" s="36"/>
      <c r="BT442" s="36"/>
      <c r="BU442" s="36"/>
      <c r="BV442" s="36"/>
    </row>
    <row r="443" spans="1:75" x14ac:dyDescent="0.25">
      <c r="A443" s="16">
        <v>441</v>
      </c>
      <c r="B443" s="16">
        <v>2</v>
      </c>
      <c r="C443" s="31" t="s">
        <v>882</v>
      </c>
      <c r="D443" s="40">
        <f>февраль!D443-март!E443</f>
        <v>-93.324137874396129</v>
      </c>
      <c r="E443" s="40">
        <f t="shared" si="6"/>
        <v>0</v>
      </c>
      <c r="F443" s="36"/>
      <c r="G443" s="36"/>
      <c r="H443" s="36"/>
      <c r="I443" s="27"/>
      <c r="J443" s="36"/>
      <c r="K443" s="36"/>
      <c r="L443" s="36"/>
      <c r="M443" s="36"/>
      <c r="N443" s="36"/>
      <c r="O443" s="29"/>
      <c r="P443" s="36"/>
      <c r="Q443" s="29"/>
      <c r="R443" s="36"/>
      <c r="S443" s="36"/>
      <c r="T443" s="36"/>
      <c r="U443" s="36"/>
      <c r="V443" s="36"/>
      <c r="W443" s="36"/>
      <c r="X443" s="36"/>
      <c r="Y443" s="29"/>
      <c r="Z443" s="36"/>
      <c r="AA443" s="66"/>
      <c r="AB443" s="36"/>
      <c r="AC443" s="36"/>
      <c r="AD443" s="36"/>
      <c r="AE443" s="36"/>
      <c r="AF443" s="36"/>
      <c r="AG443" s="36"/>
      <c r="AH443" s="29"/>
      <c r="AI443" s="36"/>
      <c r="AJ443" s="29"/>
      <c r="AK443" s="36"/>
      <c r="AL443" s="36"/>
      <c r="AM443" s="36"/>
      <c r="AN443" s="29"/>
      <c r="AO443" s="36"/>
      <c r="AP443" s="29"/>
      <c r="AQ443" s="36"/>
      <c r="AR443" s="29"/>
      <c r="AS443" s="36"/>
      <c r="AT443" s="36"/>
      <c r="AU443" s="36"/>
      <c r="AV443" s="29"/>
      <c r="AW443" s="36"/>
      <c r="AX443" s="36"/>
      <c r="AY443" s="36"/>
      <c r="AZ443" s="29"/>
      <c r="BA443" s="36"/>
      <c r="BB443" s="36"/>
      <c r="BC443" s="36"/>
      <c r="BD443" s="36"/>
      <c r="BE443" s="36"/>
      <c r="BF443" s="36"/>
      <c r="BG443" s="36"/>
      <c r="BH443" s="36"/>
      <c r="BI443" s="36"/>
      <c r="BJ443" s="29"/>
      <c r="BK443" s="36"/>
      <c r="BL443" s="29"/>
      <c r="BM443" s="36"/>
      <c r="BN443" s="36"/>
      <c r="BO443" s="36"/>
      <c r="BP443" s="29"/>
      <c r="BQ443" s="36"/>
      <c r="BR443" s="29"/>
      <c r="BS443" s="36"/>
      <c r="BT443" s="36"/>
      <c r="BU443" s="36"/>
      <c r="BV443" s="36"/>
    </row>
    <row r="444" spans="1:75" s="86" customFormat="1" x14ac:dyDescent="0.25">
      <c r="A444" s="79">
        <v>442</v>
      </c>
      <c r="B444" s="79">
        <v>2</v>
      </c>
      <c r="C444" s="80" t="s">
        <v>942</v>
      </c>
      <c r="D444" s="40">
        <f>февраль!D444-март!E444</f>
        <v>734.73720128502407</v>
      </c>
      <c r="E444" s="81">
        <f t="shared" si="6"/>
        <v>0.36699999999999999</v>
      </c>
      <c r="F444" s="82"/>
      <c r="G444" s="82"/>
      <c r="H444" s="82"/>
      <c r="I444" s="83"/>
      <c r="J444" s="82"/>
      <c r="K444" s="82"/>
      <c r="L444" s="82"/>
      <c r="M444" s="82"/>
      <c r="N444" s="82"/>
      <c r="O444" s="84"/>
      <c r="P444" s="82"/>
      <c r="Q444" s="84"/>
      <c r="R444" s="82"/>
      <c r="S444" s="82"/>
      <c r="T444" s="82"/>
      <c r="U444" s="82"/>
      <c r="V444" s="82"/>
      <c r="W444" s="82"/>
      <c r="X444" s="82"/>
      <c r="Y444" s="84"/>
      <c r="Z444" s="82"/>
      <c r="AA444" s="85"/>
      <c r="AB444" s="82"/>
      <c r="AC444" s="82"/>
      <c r="AD444" s="82"/>
      <c r="AE444" s="82"/>
      <c r="AF444" s="82"/>
      <c r="AG444" s="82"/>
      <c r="AH444" s="84"/>
      <c r="AI444" s="82"/>
      <c r="AJ444" s="84"/>
      <c r="AK444" s="82"/>
      <c r="AL444" s="82"/>
      <c r="AM444" s="82"/>
      <c r="AN444" s="84"/>
      <c r="AO444" s="82"/>
      <c r="AP444" s="84"/>
      <c r="AQ444" s="82"/>
      <c r="AR444" s="84"/>
      <c r="AS444" s="82"/>
      <c r="AT444" s="82"/>
      <c r="AU444" s="82"/>
      <c r="AV444" s="84"/>
      <c r="AW444" s="82"/>
      <c r="AX444" s="82"/>
      <c r="AY444" s="82"/>
      <c r="AZ444" s="84"/>
      <c r="BA444" s="82"/>
      <c r="BB444" s="82"/>
      <c r="BC444" s="82"/>
      <c r="BD444" s="82"/>
      <c r="BE444" s="82"/>
      <c r="BF444" s="82"/>
      <c r="BG444" s="82"/>
      <c r="BH444" s="82"/>
      <c r="BI444" s="82"/>
      <c r="BJ444" s="84"/>
      <c r="BK444" s="82"/>
      <c r="BL444" s="84"/>
      <c r="BM444" s="82"/>
      <c r="BN444" s="82"/>
      <c r="BO444" s="82"/>
      <c r="BP444" s="84"/>
      <c r="BQ444" s="82"/>
      <c r="BR444" s="84"/>
      <c r="BS444" s="82"/>
      <c r="BT444" s="82"/>
      <c r="BU444" s="82"/>
      <c r="BV444" s="82">
        <v>0.36699999999999999</v>
      </c>
      <c r="BW444" s="86" t="s">
        <v>1094</v>
      </c>
    </row>
    <row r="445" spans="1:75" x14ac:dyDescent="0.25">
      <c r="A445" s="16">
        <v>443</v>
      </c>
      <c r="B445" s="16">
        <v>2</v>
      </c>
      <c r="C445" s="31" t="s">
        <v>883</v>
      </c>
      <c r="D445" s="40">
        <f>февраль!D445-март!E445</f>
        <v>97.576635420289847</v>
      </c>
      <c r="E445" s="40">
        <f t="shared" si="6"/>
        <v>0</v>
      </c>
      <c r="F445" s="36"/>
      <c r="G445" s="36"/>
      <c r="H445" s="36"/>
      <c r="I445" s="27"/>
      <c r="J445" s="36"/>
      <c r="K445" s="36"/>
      <c r="L445" s="36"/>
      <c r="M445" s="36"/>
      <c r="N445" s="36"/>
      <c r="O445" s="29"/>
      <c r="P445" s="36"/>
      <c r="Q445" s="29"/>
      <c r="R445" s="36"/>
      <c r="S445" s="36"/>
      <c r="T445" s="36"/>
      <c r="U445" s="36"/>
      <c r="V445" s="36"/>
      <c r="W445" s="36"/>
      <c r="X445" s="36"/>
      <c r="Y445" s="29"/>
      <c r="Z445" s="36"/>
      <c r="AA445" s="66"/>
      <c r="AB445" s="36"/>
      <c r="AC445" s="36"/>
      <c r="AD445" s="36"/>
      <c r="AE445" s="36"/>
      <c r="AF445" s="36"/>
      <c r="AG445" s="36"/>
      <c r="AH445" s="29"/>
      <c r="AI445" s="36"/>
      <c r="AJ445" s="29"/>
      <c r="AK445" s="36"/>
      <c r="AL445" s="36"/>
      <c r="AM445" s="36"/>
      <c r="AN445" s="29"/>
      <c r="AO445" s="36"/>
      <c r="AP445" s="29"/>
      <c r="AQ445" s="36"/>
      <c r="AR445" s="29"/>
      <c r="AS445" s="36"/>
      <c r="AT445" s="36"/>
      <c r="AU445" s="36"/>
      <c r="AV445" s="29"/>
      <c r="AW445" s="36"/>
      <c r="AX445" s="36"/>
      <c r="AY445" s="36"/>
      <c r="AZ445" s="29"/>
      <c r="BA445" s="36"/>
      <c r="BB445" s="36"/>
      <c r="BC445" s="36"/>
      <c r="BD445" s="36"/>
      <c r="BE445" s="36"/>
      <c r="BF445" s="36"/>
      <c r="BG445" s="36"/>
      <c r="BH445" s="36"/>
      <c r="BI445" s="36"/>
      <c r="BJ445" s="29"/>
      <c r="BK445" s="36"/>
      <c r="BL445" s="29"/>
      <c r="BM445" s="36"/>
      <c r="BN445" s="36"/>
      <c r="BO445" s="36"/>
      <c r="BP445" s="29"/>
      <c r="BQ445" s="36"/>
      <c r="BR445" s="29"/>
      <c r="BS445" s="36"/>
      <c r="BT445" s="36"/>
      <c r="BU445" s="36"/>
      <c r="BV445" s="36"/>
    </row>
    <row r="446" spans="1:75" x14ac:dyDescent="0.25">
      <c r="A446" s="16">
        <v>444</v>
      </c>
      <c r="B446" s="16">
        <v>2</v>
      </c>
      <c r="C446" s="31" t="s">
        <v>884</v>
      </c>
      <c r="D446" s="40">
        <f>февраль!D446-март!E446</f>
        <v>434.30880589371975</v>
      </c>
      <c r="E446" s="40">
        <f t="shared" si="6"/>
        <v>0</v>
      </c>
      <c r="F446" s="36"/>
      <c r="G446" s="36"/>
      <c r="H446" s="36"/>
      <c r="I446" s="27"/>
      <c r="J446" s="36"/>
      <c r="K446" s="36"/>
      <c r="L446" s="36"/>
      <c r="M446" s="36"/>
      <c r="N446" s="36"/>
      <c r="O446" s="29"/>
      <c r="P446" s="36"/>
      <c r="Q446" s="29"/>
      <c r="R446" s="36"/>
      <c r="S446" s="36"/>
      <c r="T446" s="36"/>
      <c r="U446" s="36"/>
      <c r="V446" s="36"/>
      <c r="W446" s="36"/>
      <c r="X446" s="36"/>
      <c r="Y446" s="29"/>
      <c r="Z446" s="36"/>
      <c r="AA446" s="66"/>
      <c r="AB446" s="36"/>
      <c r="AC446" s="36"/>
      <c r="AD446" s="36"/>
      <c r="AE446" s="36"/>
      <c r="AF446" s="36"/>
      <c r="AG446" s="36"/>
      <c r="AH446" s="29"/>
      <c r="AI446" s="36"/>
      <c r="AJ446" s="29"/>
      <c r="AK446" s="36"/>
      <c r="AL446" s="36"/>
      <c r="AM446" s="36"/>
      <c r="AN446" s="29"/>
      <c r="AO446" s="36"/>
      <c r="AP446" s="29"/>
      <c r="AQ446" s="36"/>
      <c r="AR446" s="29"/>
      <c r="AS446" s="36"/>
      <c r="AT446" s="36"/>
      <c r="AU446" s="36"/>
      <c r="AV446" s="29"/>
      <c r="AW446" s="36"/>
      <c r="AX446" s="36"/>
      <c r="AY446" s="36"/>
      <c r="AZ446" s="29"/>
      <c r="BA446" s="36"/>
      <c r="BB446" s="36"/>
      <c r="BC446" s="36"/>
      <c r="BD446" s="36"/>
      <c r="BE446" s="36"/>
      <c r="BF446" s="36"/>
      <c r="BG446" s="36"/>
      <c r="BH446" s="36"/>
      <c r="BI446" s="36"/>
      <c r="BJ446" s="29"/>
      <c r="BK446" s="36"/>
      <c r="BL446" s="29"/>
      <c r="BM446" s="36"/>
      <c r="BN446" s="36"/>
      <c r="BO446" s="36"/>
      <c r="BP446" s="29"/>
      <c r="BQ446" s="36"/>
      <c r="BR446" s="29"/>
      <c r="BS446" s="36"/>
      <c r="BT446" s="36"/>
      <c r="BU446" s="36"/>
      <c r="BV446" s="36"/>
    </row>
    <row r="447" spans="1:75" x14ac:dyDescent="0.25">
      <c r="A447" s="16">
        <v>445</v>
      </c>
      <c r="B447" s="16">
        <v>3</v>
      </c>
      <c r="C447" s="31" t="s">
        <v>885</v>
      </c>
      <c r="D447" s="40">
        <f>февраль!D447-март!E447</f>
        <v>-406.95087449275354</v>
      </c>
      <c r="E447" s="40">
        <f t="shared" si="6"/>
        <v>0</v>
      </c>
      <c r="F447" s="36"/>
      <c r="G447" s="36"/>
      <c r="H447" s="36"/>
      <c r="I447" s="27"/>
      <c r="J447" s="36"/>
      <c r="K447" s="36"/>
      <c r="L447" s="36"/>
      <c r="M447" s="36"/>
      <c r="N447" s="36"/>
      <c r="O447" s="29"/>
      <c r="P447" s="36"/>
      <c r="Q447" s="29"/>
      <c r="R447" s="36"/>
      <c r="S447" s="36"/>
      <c r="T447" s="36"/>
      <c r="U447" s="36"/>
      <c r="V447" s="36"/>
      <c r="W447" s="36"/>
      <c r="X447" s="36"/>
      <c r="Y447" s="29"/>
      <c r="Z447" s="36"/>
      <c r="AA447" s="66"/>
      <c r="AB447" s="36"/>
      <c r="AC447" s="36"/>
      <c r="AD447" s="36"/>
      <c r="AE447" s="36"/>
      <c r="AF447" s="36"/>
      <c r="AG447" s="36"/>
      <c r="AH447" s="29"/>
      <c r="AI447" s="36"/>
      <c r="AJ447" s="29"/>
      <c r="AK447" s="36"/>
      <c r="AL447" s="36"/>
      <c r="AM447" s="36"/>
      <c r="AN447" s="29"/>
      <c r="AO447" s="36"/>
      <c r="AP447" s="29"/>
      <c r="AQ447" s="36"/>
      <c r="AR447" s="29"/>
      <c r="AS447" s="36"/>
      <c r="AT447" s="36"/>
      <c r="AU447" s="36"/>
      <c r="AV447" s="29"/>
      <c r="AW447" s="36"/>
      <c r="AX447" s="36"/>
      <c r="AY447" s="36"/>
      <c r="AZ447" s="29"/>
      <c r="BA447" s="36"/>
      <c r="BB447" s="36"/>
      <c r="BC447" s="36"/>
      <c r="BD447" s="36"/>
      <c r="BE447" s="36"/>
      <c r="BF447" s="36"/>
      <c r="BG447" s="36"/>
      <c r="BH447" s="36"/>
      <c r="BI447" s="36"/>
      <c r="BJ447" s="29"/>
      <c r="BK447" s="36"/>
      <c r="BL447" s="29"/>
      <c r="BM447" s="36"/>
      <c r="BN447" s="36"/>
      <c r="BO447" s="36"/>
      <c r="BP447" s="29"/>
      <c r="BQ447" s="36"/>
      <c r="BR447" s="29"/>
      <c r="BS447" s="36"/>
      <c r="BT447" s="36"/>
      <c r="BU447" s="36"/>
      <c r="BV447" s="36"/>
    </row>
    <row r="448" spans="1:75" s="86" customFormat="1" x14ac:dyDescent="0.25">
      <c r="A448" s="79">
        <v>446</v>
      </c>
      <c r="B448" s="79">
        <v>3</v>
      </c>
      <c r="C448" s="80" t="s">
        <v>886</v>
      </c>
      <c r="D448" s="40">
        <f>февраль!D448-март!E448</f>
        <v>620.65969542028972</v>
      </c>
      <c r="E448" s="81">
        <f t="shared" si="6"/>
        <v>18.438000000000002</v>
      </c>
      <c r="F448" s="82">
        <v>0.01</v>
      </c>
      <c r="G448" s="82">
        <v>3.8940000000000001</v>
      </c>
      <c r="H448" s="82"/>
      <c r="I448" s="83"/>
      <c r="J448" s="82"/>
      <c r="K448" s="82"/>
      <c r="L448" s="82"/>
      <c r="M448" s="82"/>
      <c r="N448" s="82"/>
      <c r="O448" s="84"/>
      <c r="P448" s="82"/>
      <c r="Q448" s="84"/>
      <c r="R448" s="82"/>
      <c r="S448" s="82"/>
      <c r="T448" s="82"/>
      <c r="U448" s="82"/>
      <c r="V448" s="82"/>
      <c r="W448" s="82"/>
      <c r="X448" s="82"/>
      <c r="Y448" s="84"/>
      <c r="Z448" s="82"/>
      <c r="AA448" s="85"/>
      <c r="AB448" s="82"/>
      <c r="AC448" s="82"/>
      <c r="AD448" s="82"/>
      <c r="AE448" s="82"/>
      <c r="AF448" s="82"/>
      <c r="AG448" s="82"/>
      <c r="AH448" s="84"/>
      <c r="AI448" s="82"/>
      <c r="AJ448" s="84"/>
      <c r="AK448" s="82"/>
      <c r="AL448" s="82"/>
      <c r="AM448" s="82"/>
      <c r="AN448" s="84"/>
      <c r="AO448" s="82"/>
      <c r="AP448" s="84"/>
      <c r="AQ448" s="82"/>
      <c r="AR448" s="84"/>
      <c r="AS448" s="82"/>
      <c r="AT448" s="82"/>
      <c r="AU448" s="82"/>
      <c r="AV448" s="84"/>
      <c r="AW448" s="82"/>
      <c r="AX448" s="82"/>
      <c r="AY448" s="82"/>
      <c r="AZ448" s="84"/>
      <c r="BA448" s="82"/>
      <c r="BB448" s="82">
        <v>0.01</v>
      </c>
      <c r="BC448" s="82">
        <v>7.2720000000000002</v>
      </c>
      <c r="BD448" s="82">
        <v>0.01</v>
      </c>
      <c r="BE448" s="82">
        <v>7.2720000000000002</v>
      </c>
      <c r="BF448" s="82"/>
      <c r="BG448" s="82"/>
      <c r="BH448" s="82"/>
      <c r="BI448" s="82"/>
      <c r="BJ448" s="84"/>
      <c r="BK448" s="82"/>
      <c r="BL448" s="84"/>
      <c r="BM448" s="82"/>
      <c r="BN448" s="82"/>
      <c r="BO448" s="82"/>
      <c r="BP448" s="84"/>
      <c r="BQ448" s="82"/>
      <c r="BR448" s="84"/>
      <c r="BS448" s="82"/>
      <c r="BT448" s="82"/>
      <c r="BU448" s="82"/>
      <c r="BV448" s="82"/>
    </row>
    <row r="449" spans="1:74" x14ac:dyDescent="0.25">
      <c r="A449" s="16">
        <v>447</v>
      </c>
      <c r="B449" s="16">
        <v>3</v>
      </c>
      <c r="C449" s="31" t="s">
        <v>887</v>
      </c>
      <c r="D449" s="40">
        <f>февраль!D449-март!E449</f>
        <v>1045.2910943478259</v>
      </c>
      <c r="E449" s="40">
        <f t="shared" si="6"/>
        <v>0</v>
      </c>
      <c r="F449" s="36"/>
      <c r="G449" s="36"/>
      <c r="H449" s="36"/>
      <c r="I449" s="27"/>
      <c r="J449" s="36"/>
      <c r="K449" s="36"/>
      <c r="L449" s="36"/>
      <c r="M449" s="36"/>
      <c r="N449" s="36"/>
      <c r="O449" s="29"/>
      <c r="P449" s="36"/>
      <c r="Q449" s="29"/>
      <c r="R449" s="36"/>
      <c r="S449" s="36"/>
      <c r="T449" s="36"/>
      <c r="U449" s="36"/>
      <c r="V449" s="36"/>
      <c r="W449" s="36"/>
      <c r="X449" s="36"/>
      <c r="Y449" s="29"/>
      <c r="Z449" s="36"/>
      <c r="AA449" s="66"/>
      <c r="AB449" s="36"/>
      <c r="AC449" s="36"/>
      <c r="AD449" s="36"/>
      <c r="AE449" s="36"/>
      <c r="AF449" s="36"/>
      <c r="AG449" s="36"/>
      <c r="AH449" s="29"/>
      <c r="AI449" s="36"/>
      <c r="AJ449" s="29"/>
      <c r="AK449" s="36"/>
      <c r="AL449" s="36"/>
      <c r="AM449" s="36"/>
      <c r="AN449" s="29"/>
      <c r="AO449" s="36"/>
      <c r="AP449" s="29"/>
      <c r="AQ449" s="36"/>
      <c r="AR449" s="29"/>
      <c r="AS449" s="36"/>
      <c r="AT449" s="36"/>
      <c r="AU449" s="36"/>
      <c r="AV449" s="29"/>
      <c r="AW449" s="36"/>
      <c r="AX449" s="36"/>
      <c r="AY449" s="36"/>
      <c r="AZ449" s="29"/>
      <c r="BA449" s="36"/>
      <c r="BB449" s="36"/>
      <c r="BC449" s="36"/>
      <c r="BD449" s="36"/>
      <c r="BE449" s="36"/>
      <c r="BF449" s="36"/>
      <c r="BG449" s="36"/>
      <c r="BH449" s="36"/>
      <c r="BI449" s="36"/>
      <c r="BJ449" s="29"/>
      <c r="BK449" s="36"/>
      <c r="BL449" s="29"/>
      <c r="BM449" s="36"/>
      <c r="BN449" s="36"/>
      <c r="BO449" s="36"/>
      <c r="BP449" s="29"/>
      <c r="BQ449" s="36"/>
      <c r="BR449" s="29"/>
      <c r="BS449" s="36"/>
      <c r="BT449" s="36"/>
      <c r="BU449" s="36"/>
      <c r="BV449" s="36"/>
    </row>
    <row r="450" spans="1:74" x14ac:dyDescent="0.25">
      <c r="A450" s="16">
        <v>448</v>
      </c>
      <c r="B450" s="16">
        <v>3</v>
      </c>
      <c r="C450" s="31" t="s">
        <v>888</v>
      </c>
      <c r="D450" s="40">
        <f>февраль!D450-март!E450</f>
        <v>1764.5526336714977</v>
      </c>
      <c r="E450" s="40">
        <f t="shared" si="6"/>
        <v>0</v>
      </c>
      <c r="F450" s="36"/>
      <c r="G450" s="36"/>
      <c r="H450" s="36"/>
      <c r="I450" s="27"/>
      <c r="J450" s="36"/>
      <c r="K450" s="36"/>
      <c r="L450" s="36"/>
      <c r="M450" s="36"/>
      <c r="N450" s="36"/>
      <c r="O450" s="29"/>
      <c r="P450" s="36"/>
      <c r="Q450" s="29"/>
      <c r="R450" s="36"/>
      <c r="S450" s="36"/>
      <c r="T450" s="36"/>
      <c r="U450" s="36"/>
      <c r="V450" s="36"/>
      <c r="W450" s="36"/>
      <c r="X450" s="36"/>
      <c r="Y450" s="29"/>
      <c r="Z450" s="36"/>
      <c r="AA450" s="66"/>
      <c r="AB450" s="36"/>
      <c r="AC450" s="36"/>
      <c r="AD450" s="36"/>
      <c r="AE450" s="36"/>
      <c r="AF450" s="36"/>
      <c r="AG450" s="36"/>
      <c r="AH450" s="29"/>
      <c r="AI450" s="36"/>
      <c r="AJ450" s="29"/>
      <c r="AK450" s="36"/>
      <c r="AL450" s="36"/>
      <c r="AM450" s="36"/>
      <c r="AN450" s="29"/>
      <c r="AO450" s="36"/>
      <c r="AP450" s="29"/>
      <c r="AQ450" s="36"/>
      <c r="AR450" s="29"/>
      <c r="AS450" s="36"/>
      <c r="AT450" s="36"/>
      <c r="AU450" s="36"/>
      <c r="AV450" s="29"/>
      <c r="AW450" s="36"/>
      <c r="AX450" s="36"/>
      <c r="AY450" s="36"/>
      <c r="AZ450" s="29"/>
      <c r="BA450" s="36"/>
      <c r="BB450" s="36"/>
      <c r="BC450" s="36"/>
      <c r="BD450" s="36"/>
      <c r="BE450" s="36"/>
      <c r="BF450" s="36"/>
      <c r="BG450" s="36"/>
      <c r="BH450" s="36"/>
      <c r="BI450" s="36"/>
      <c r="BJ450" s="29"/>
      <c r="BK450" s="36"/>
      <c r="BL450" s="29"/>
      <c r="BM450" s="36"/>
      <c r="BN450" s="36"/>
      <c r="BO450" s="36"/>
      <c r="BP450" s="29"/>
      <c r="BQ450" s="36"/>
      <c r="BR450" s="29"/>
      <c r="BS450" s="36"/>
      <c r="BT450" s="36"/>
      <c r="BU450" s="36"/>
      <c r="BV450" s="36"/>
    </row>
    <row r="451" spans="1:74" s="24" customFormat="1" ht="14.25" x14ac:dyDescent="0.2">
      <c r="A451" s="22"/>
      <c r="B451" s="22"/>
      <c r="C451" s="23" t="s">
        <v>889</v>
      </c>
      <c r="D451" s="20">
        <f>SUM(D3:D450)</f>
        <v>140987.88755423966</v>
      </c>
      <c r="E451" s="20">
        <f>SUM(E3:E450)</f>
        <v>12059.278000000002</v>
      </c>
      <c r="F451" s="61">
        <f>SUM(F3:F450)</f>
        <v>2.4E-2</v>
      </c>
      <c r="G451" s="61">
        <f t="shared" ref="G451:BR451" si="7">SUM(G3:G450)</f>
        <v>10.562000000000001</v>
      </c>
      <c r="H451" s="61">
        <f t="shared" si="7"/>
        <v>0</v>
      </c>
      <c r="I451" s="28">
        <f t="shared" si="7"/>
        <v>1800</v>
      </c>
      <c r="J451" s="61">
        <f t="shared" si="7"/>
        <v>8205.7290000000012</v>
      </c>
      <c r="K451" s="61">
        <f t="shared" si="7"/>
        <v>0</v>
      </c>
      <c r="L451" s="61">
        <f t="shared" si="7"/>
        <v>0</v>
      </c>
      <c r="M451" s="61">
        <f t="shared" si="7"/>
        <v>2.3890000000000002</v>
      </c>
      <c r="N451" s="61">
        <f t="shared" si="7"/>
        <v>2214.34</v>
      </c>
      <c r="O451" s="30">
        <f t="shared" si="7"/>
        <v>0</v>
      </c>
      <c r="P451" s="61">
        <f t="shared" si="7"/>
        <v>0</v>
      </c>
      <c r="Q451" s="30">
        <f t="shared" si="7"/>
        <v>0</v>
      </c>
      <c r="R451" s="61">
        <f t="shared" si="7"/>
        <v>0</v>
      </c>
      <c r="S451" s="61">
        <f t="shared" si="7"/>
        <v>3.0000000000000001E-3</v>
      </c>
      <c r="T451" s="61">
        <f t="shared" si="7"/>
        <v>0.74099999999999999</v>
      </c>
      <c r="U451" s="61">
        <f t="shared" si="7"/>
        <v>0.13300000000000001</v>
      </c>
      <c r="V451" s="61">
        <f t="shared" si="7"/>
        <v>151.93100000000001</v>
      </c>
      <c r="W451" s="61">
        <f t="shared" si="7"/>
        <v>8.0000000000000002E-3</v>
      </c>
      <c r="X451" s="61">
        <f t="shared" si="7"/>
        <v>9.5329999999999995</v>
      </c>
      <c r="Y451" s="30">
        <f t="shared" si="7"/>
        <v>0</v>
      </c>
      <c r="Z451" s="61">
        <f t="shared" si="7"/>
        <v>0</v>
      </c>
      <c r="AA451" s="68">
        <f t="shared" si="7"/>
        <v>0</v>
      </c>
      <c r="AB451" s="61">
        <f t="shared" si="7"/>
        <v>0.34</v>
      </c>
      <c r="AC451" s="61">
        <f t="shared" si="7"/>
        <v>1017.99</v>
      </c>
      <c r="AD451" s="61">
        <f t="shared" si="7"/>
        <v>0</v>
      </c>
      <c r="AE451" s="61">
        <f t="shared" si="7"/>
        <v>0</v>
      </c>
      <c r="AF451" s="61">
        <f t="shared" si="7"/>
        <v>1.4E-2</v>
      </c>
      <c r="AG451" s="61">
        <f t="shared" si="7"/>
        <v>7.2560000000000002</v>
      </c>
      <c r="AH451" s="30">
        <f t="shared" si="7"/>
        <v>10</v>
      </c>
      <c r="AI451" s="61">
        <f t="shared" si="7"/>
        <v>5.7949999999999999</v>
      </c>
      <c r="AJ451" s="30">
        <f t="shared" si="7"/>
        <v>0</v>
      </c>
      <c r="AK451" s="61">
        <f t="shared" si="7"/>
        <v>0</v>
      </c>
      <c r="AL451" s="61">
        <f t="shared" si="7"/>
        <v>0</v>
      </c>
      <c r="AM451" s="61">
        <f t="shared" si="7"/>
        <v>0</v>
      </c>
      <c r="AN451" s="30">
        <f t="shared" si="7"/>
        <v>0</v>
      </c>
      <c r="AO451" s="61">
        <f t="shared" si="7"/>
        <v>0</v>
      </c>
      <c r="AP451" s="30">
        <f t="shared" si="7"/>
        <v>0</v>
      </c>
      <c r="AQ451" s="61">
        <f t="shared" si="7"/>
        <v>0</v>
      </c>
      <c r="AR451" s="30">
        <f t="shared" si="7"/>
        <v>0</v>
      </c>
      <c r="AS451" s="61">
        <f t="shared" si="7"/>
        <v>0</v>
      </c>
      <c r="AT451" s="61">
        <f t="shared" si="7"/>
        <v>0</v>
      </c>
      <c r="AU451" s="61">
        <f t="shared" si="7"/>
        <v>0</v>
      </c>
      <c r="AV451" s="30">
        <f t="shared" si="7"/>
        <v>2</v>
      </c>
      <c r="AW451" s="61">
        <f t="shared" si="7"/>
        <v>1.87</v>
      </c>
      <c r="AX451" s="61">
        <f t="shared" si="7"/>
        <v>0</v>
      </c>
      <c r="AY451" s="61">
        <f t="shared" si="7"/>
        <v>0</v>
      </c>
      <c r="AZ451" s="30">
        <f t="shared" si="7"/>
        <v>0</v>
      </c>
      <c r="BA451" s="61">
        <f t="shared" si="7"/>
        <v>0</v>
      </c>
      <c r="BB451" s="61">
        <f t="shared" si="7"/>
        <v>5.3999999999999999E-2</v>
      </c>
      <c r="BC451" s="61">
        <f t="shared" si="7"/>
        <v>58.934999999999995</v>
      </c>
      <c r="BD451" s="61">
        <f t="shared" si="7"/>
        <v>0.08</v>
      </c>
      <c r="BE451" s="61">
        <f t="shared" si="7"/>
        <v>64.254999999999995</v>
      </c>
      <c r="BF451" s="61">
        <f t="shared" si="7"/>
        <v>3.1E-2</v>
      </c>
      <c r="BG451" s="61">
        <f t="shared" si="7"/>
        <v>33.680999999999997</v>
      </c>
      <c r="BH451" s="61">
        <f t="shared" si="7"/>
        <v>7.400000000000001E-2</v>
      </c>
      <c r="BI451" s="61">
        <f t="shared" si="7"/>
        <v>48.042000000000002</v>
      </c>
      <c r="BJ451" s="30">
        <f t="shared" si="7"/>
        <v>1</v>
      </c>
      <c r="BK451" s="61">
        <f t="shared" si="7"/>
        <v>2.7669999999999999</v>
      </c>
      <c r="BL451" s="30">
        <f t="shared" si="7"/>
        <v>167</v>
      </c>
      <c r="BM451" s="61">
        <f t="shared" si="7"/>
        <v>76.663000000000011</v>
      </c>
      <c r="BN451" s="61">
        <f t="shared" si="7"/>
        <v>0.11000000000000001</v>
      </c>
      <c r="BO451" s="61">
        <f t="shared" si="7"/>
        <v>18.638999999999999</v>
      </c>
      <c r="BP451" s="30">
        <f t="shared" si="7"/>
        <v>5</v>
      </c>
      <c r="BQ451" s="61">
        <f t="shared" si="7"/>
        <v>4.5519999999999996</v>
      </c>
      <c r="BR451" s="30">
        <f t="shared" si="7"/>
        <v>2</v>
      </c>
      <c r="BS451" s="61">
        <f t="shared" ref="BS451:BV451" si="8">SUM(BS3:BS450)</f>
        <v>7.7299999999999995</v>
      </c>
      <c r="BT451" s="61">
        <f t="shared" si="8"/>
        <v>0</v>
      </c>
      <c r="BU451" s="61">
        <f t="shared" si="8"/>
        <v>0</v>
      </c>
      <c r="BV451" s="61">
        <f t="shared" si="8"/>
        <v>118.267</v>
      </c>
    </row>
  </sheetData>
  <sheetProtection password="CC05" sheet="1" objects="1" scenarios="1"/>
  <autoFilter ref="A2:DB451"/>
  <customSheetViews>
    <customSheetView guid="{DC0C3408-D8BF-4FFA-85C4-561C8CE610BE}" fitToPage="1" showAutoFilter="1">
      <pane xSplit="3" ySplit="2" topLeftCell="D3" activePane="bottomRight" state="frozen"/>
      <selection pane="bottomRight" activeCell="C31" sqref="C31"/>
      <colBreaks count="1" manualBreakCount="1">
        <brk id="20" max="1048575" man="1"/>
      </colBreaks>
      <pageMargins left="0" right="0" top="0" bottom="0" header="0.51180555555555496" footer="0.51180555555555496"/>
      <pageSetup paperSize="9" scale="10" firstPageNumber="0" orientation="landscape" r:id="rId1"/>
      <autoFilter ref="A2:DB451"/>
    </customSheetView>
  </customSheetViews>
  <mergeCells count="33">
    <mergeCell ref="BP1:BQ1"/>
    <mergeCell ref="BR1:BS1"/>
    <mergeCell ref="BT1:BU1"/>
    <mergeCell ref="BF1:BG1"/>
    <mergeCell ref="BH1:BI1"/>
    <mergeCell ref="BJ1:BK1"/>
    <mergeCell ref="BL1:BM1"/>
    <mergeCell ref="BN1:BO1"/>
    <mergeCell ref="U1:V1"/>
    <mergeCell ref="F1:G1"/>
    <mergeCell ref="I1:J1"/>
    <mergeCell ref="K1:L1"/>
    <mergeCell ref="M1:N1"/>
    <mergeCell ref="O1:P1"/>
    <mergeCell ref="Q1:R1"/>
    <mergeCell ref="S1:T1"/>
    <mergeCell ref="W1:X1"/>
    <mergeCell ref="Y1:Z1"/>
    <mergeCell ref="AA1:AC1"/>
    <mergeCell ref="AD1:AE1"/>
    <mergeCell ref="AF1:AG1"/>
    <mergeCell ref="BB1:BC1"/>
    <mergeCell ref="BD1:BE1"/>
    <mergeCell ref="AH1:AI1"/>
    <mergeCell ref="AT1:AU1"/>
    <mergeCell ref="AV1:AW1"/>
    <mergeCell ref="AX1:AY1"/>
    <mergeCell ref="AZ1:BA1"/>
    <mergeCell ref="AJ1:AK1"/>
    <mergeCell ref="AL1:AM1"/>
    <mergeCell ref="AN1:AO1"/>
    <mergeCell ref="AP1:AQ1"/>
    <mergeCell ref="AR1:AS1"/>
  </mergeCells>
  <pageMargins left="0" right="0" top="0" bottom="0" header="0.51180555555555496" footer="0.51180555555555496"/>
  <pageSetup paperSize="9" scale="10" firstPageNumber="0" orientation="landscape" r:id="rId2"/>
  <colBreaks count="1" manualBreakCount="1">
    <brk id="20" max="104857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W451"/>
  <sheetViews>
    <sheetView zoomScaleNormal="100" workbookViewId="0">
      <pane xSplit="3" ySplit="2" topLeftCell="D3" activePane="bottomRight" state="frozen"/>
      <selection pane="topRight" activeCell="D1" sqref="D1"/>
      <selection pane="bottomLeft" activeCell="A3" sqref="A3"/>
      <selection pane="bottomRight" activeCell="D30" sqref="D30"/>
    </sheetView>
  </sheetViews>
  <sheetFormatPr defaultRowHeight="15" x14ac:dyDescent="0.25"/>
  <cols>
    <col min="1" max="2" width="6.140625" style="18" bestFit="1" customWidth="1"/>
    <col min="3" max="3" width="42.7109375" style="17" bestFit="1" customWidth="1"/>
    <col min="4" max="4" width="17" style="21" bestFit="1" customWidth="1"/>
    <col min="5" max="5" width="15.5703125" style="21" customWidth="1"/>
    <col min="6" max="6" width="9.28515625" style="33" customWidth="1"/>
    <col min="7" max="7" width="11.28515625" style="33" customWidth="1"/>
    <col min="8" max="8" width="11.28515625" style="34" customWidth="1"/>
    <col min="9" max="9" width="9.28515625" style="63" customWidth="1"/>
    <col min="10" max="10" width="11.28515625" style="33" customWidth="1"/>
    <col min="11" max="11" width="9.28515625" style="33" customWidth="1"/>
    <col min="12" max="12" width="11.28515625" style="33" customWidth="1"/>
    <col min="13" max="13" width="9.28515625" style="33" customWidth="1"/>
    <col min="14" max="14" width="11.28515625" style="33" customWidth="1"/>
    <col min="15" max="15" width="9.28515625" style="65" customWidth="1"/>
    <col min="16" max="16" width="11.28515625" style="33" customWidth="1"/>
    <col min="17" max="17" width="9.28515625" style="65" customWidth="1"/>
    <col min="18" max="18" width="11.28515625" style="33" customWidth="1"/>
    <col min="19" max="19" width="9.28515625" style="33" customWidth="1"/>
    <col min="20" max="20" width="11.28515625" style="33" customWidth="1"/>
    <col min="21" max="21" width="9.28515625" style="33" customWidth="1"/>
    <col min="22" max="22" width="11.28515625" style="33" customWidth="1"/>
    <col min="23" max="23" width="9.28515625" style="33" customWidth="1"/>
    <col min="24" max="24" width="11.28515625" style="33" customWidth="1"/>
    <col min="25" max="25" width="9.28515625" style="65" customWidth="1"/>
    <col min="26" max="26" width="11.28515625" style="33" customWidth="1"/>
    <col min="27" max="27" width="37" style="69" bestFit="1" customWidth="1"/>
    <col min="28" max="29" width="11.28515625" style="33" customWidth="1"/>
    <col min="30" max="30" width="9.28515625" style="33" customWidth="1"/>
    <col min="31" max="31" width="11.28515625" style="33" customWidth="1"/>
    <col min="32" max="32" width="9.28515625" style="33" customWidth="1"/>
    <col min="33" max="33" width="11.28515625" style="33" customWidth="1"/>
    <col min="34" max="34" width="9.28515625" style="65" customWidth="1"/>
    <col min="35" max="35" width="11.28515625" style="33" customWidth="1"/>
    <col min="36" max="36" width="9.28515625" style="65" customWidth="1"/>
    <col min="37" max="37" width="11.28515625" style="33" customWidth="1"/>
    <col min="38" max="38" width="9.28515625" style="33" customWidth="1"/>
    <col min="39" max="39" width="11.28515625" style="33" customWidth="1"/>
    <col min="40" max="40" width="9.28515625" style="65" customWidth="1"/>
    <col min="41" max="41" width="11.28515625" style="33" customWidth="1"/>
    <col min="42" max="42" width="9.28515625" style="65" customWidth="1"/>
    <col min="43" max="43" width="11.28515625" style="33" customWidth="1"/>
    <col min="44" max="44" width="9.28515625" style="65" customWidth="1"/>
    <col min="45" max="45" width="11.28515625" style="33" customWidth="1"/>
    <col min="46" max="46" width="9.28515625" style="33" customWidth="1"/>
    <col min="47" max="47" width="11.28515625" style="33" customWidth="1"/>
    <col min="48" max="48" width="9.28515625" style="65" customWidth="1"/>
    <col min="49" max="49" width="11.28515625" style="33" customWidth="1"/>
    <col min="50" max="50" width="9.28515625" style="33" customWidth="1"/>
    <col min="51" max="51" width="11.28515625" style="33" customWidth="1"/>
    <col min="52" max="52" width="9.28515625" style="65" customWidth="1"/>
    <col min="53" max="53" width="11.28515625" style="33" customWidth="1"/>
    <col min="54" max="54" width="9.28515625" style="33" customWidth="1"/>
    <col min="55" max="55" width="11.28515625" style="33" customWidth="1"/>
    <col min="56" max="56" width="9.28515625" style="33" customWidth="1"/>
    <col min="57" max="57" width="11.28515625" style="33" customWidth="1"/>
    <col min="58" max="58" width="9.28515625" style="33" customWidth="1"/>
    <col min="59" max="59" width="11.28515625" style="33" customWidth="1"/>
    <col min="60" max="60" width="9.28515625" style="33" customWidth="1"/>
    <col min="61" max="61" width="11.28515625" style="33" customWidth="1"/>
    <col min="62" max="62" width="9.28515625" style="65" customWidth="1"/>
    <col min="63" max="63" width="11.28515625" style="33" customWidth="1"/>
    <col min="64" max="64" width="9.28515625" style="65" customWidth="1"/>
    <col min="65" max="65" width="11.28515625" style="33" customWidth="1"/>
    <col min="66" max="66" width="9.28515625" style="33" customWidth="1"/>
    <col min="67" max="67" width="11.28515625" style="33" customWidth="1"/>
    <col min="68" max="68" width="9.28515625" style="65" customWidth="1"/>
    <col min="69" max="69" width="11.28515625" style="33" customWidth="1"/>
    <col min="70" max="70" width="9.28515625" style="65" customWidth="1"/>
    <col min="71" max="71" width="11.28515625" style="33" customWidth="1"/>
    <col min="72" max="72" width="9.28515625" style="33" customWidth="1"/>
    <col min="73" max="73" width="11.28515625" style="33" customWidth="1"/>
    <col min="74" max="74" width="14.85546875" style="35" customWidth="1"/>
    <col min="75" max="16384" width="9.140625" style="17"/>
  </cols>
  <sheetData>
    <row r="1" spans="1:75" s="38" customFormat="1" ht="75" customHeight="1" x14ac:dyDescent="0.25">
      <c r="A1" s="52" t="s">
        <v>0</v>
      </c>
      <c r="B1" s="52" t="s">
        <v>1</v>
      </c>
      <c r="C1" s="54" t="s">
        <v>2</v>
      </c>
      <c r="D1" s="56" t="s">
        <v>949</v>
      </c>
      <c r="E1" s="45" t="s">
        <v>950</v>
      </c>
      <c r="F1" s="117" t="s">
        <v>3</v>
      </c>
      <c r="G1" s="119"/>
      <c r="H1" s="58" t="s">
        <v>4</v>
      </c>
      <c r="I1" s="115" t="s">
        <v>890</v>
      </c>
      <c r="J1" s="116"/>
      <c r="K1" s="115" t="s">
        <v>973</v>
      </c>
      <c r="L1" s="116"/>
      <c r="M1" s="115" t="s">
        <v>974</v>
      </c>
      <c r="N1" s="116"/>
      <c r="O1" s="115" t="s">
        <v>975</v>
      </c>
      <c r="P1" s="116"/>
      <c r="Q1" s="115" t="s">
        <v>976</v>
      </c>
      <c r="R1" s="116"/>
      <c r="S1" s="115" t="s">
        <v>977</v>
      </c>
      <c r="T1" s="116"/>
      <c r="U1" s="115" t="s">
        <v>891</v>
      </c>
      <c r="V1" s="116"/>
      <c r="W1" s="115" t="s">
        <v>900</v>
      </c>
      <c r="X1" s="116"/>
      <c r="Y1" s="115" t="s">
        <v>902</v>
      </c>
      <c r="Z1" s="116"/>
      <c r="AA1" s="117" t="s">
        <v>912</v>
      </c>
      <c r="AB1" s="118"/>
      <c r="AC1" s="119"/>
      <c r="AD1" s="115" t="s">
        <v>892</v>
      </c>
      <c r="AE1" s="116"/>
      <c r="AF1" s="115" t="s">
        <v>893</v>
      </c>
      <c r="AG1" s="116"/>
      <c r="AH1" s="115" t="s">
        <v>894</v>
      </c>
      <c r="AI1" s="116"/>
      <c r="AJ1" s="115" t="s">
        <v>895</v>
      </c>
      <c r="AK1" s="116"/>
      <c r="AL1" s="115" t="s">
        <v>896</v>
      </c>
      <c r="AM1" s="116"/>
      <c r="AN1" s="115" t="s">
        <v>897</v>
      </c>
      <c r="AO1" s="116"/>
      <c r="AP1" s="115" t="s">
        <v>898</v>
      </c>
      <c r="AQ1" s="116"/>
      <c r="AR1" s="115" t="s">
        <v>899</v>
      </c>
      <c r="AS1" s="116"/>
      <c r="AT1" s="115" t="s">
        <v>901</v>
      </c>
      <c r="AU1" s="116"/>
      <c r="AV1" s="115" t="s">
        <v>944</v>
      </c>
      <c r="AW1" s="116"/>
      <c r="AX1" s="115" t="s">
        <v>903</v>
      </c>
      <c r="AY1" s="116"/>
      <c r="AZ1" s="115" t="s">
        <v>978</v>
      </c>
      <c r="BA1" s="116"/>
      <c r="BB1" s="115" t="s">
        <v>5</v>
      </c>
      <c r="BC1" s="116"/>
      <c r="BD1" s="115" t="s">
        <v>6</v>
      </c>
      <c r="BE1" s="116"/>
      <c r="BF1" s="115" t="s">
        <v>7</v>
      </c>
      <c r="BG1" s="116"/>
      <c r="BH1" s="115" t="s">
        <v>8</v>
      </c>
      <c r="BI1" s="116"/>
      <c r="BJ1" s="115" t="s">
        <v>9</v>
      </c>
      <c r="BK1" s="116"/>
      <c r="BL1" s="115" t="s">
        <v>904</v>
      </c>
      <c r="BM1" s="116"/>
      <c r="BN1" s="115" t="s">
        <v>905</v>
      </c>
      <c r="BO1" s="116"/>
      <c r="BP1" s="115" t="s">
        <v>10</v>
      </c>
      <c r="BQ1" s="116"/>
      <c r="BR1" s="115" t="s">
        <v>906</v>
      </c>
      <c r="BS1" s="116"/>
      <c r="BT1" s="115" t="s">
        <v>914</v>
      </c>
      <c r="BU1" s="116"/>
      <c r="BV1" s="32" t="s">
        <v>11</v>
      </c>
    </row>
    <row r="2" spans="1:75" s="38" customFormat="1" x14ac:dyDescent="0.25">
      <c r="A2" s="53"/>
      <c r="B2" s="53"/>
      <c r="C2" s="55"/>
      <c r="D2" s="57"/>
      <c r="E2" s="46"/>
      <c r="F2" s="58" t="s">
        <v>907</v>
      </c>
      <c r="G2" s="58" t="s">
        <v>908</v>
      </c>
      <c r="H2" s="58" t="s">
        <v>908</v>
      </c>
      <c r="I2" s="62" t="s">
        <v>909</v>
      </c>
      <c r="J2" s="58" t="s">
        <v>908</v>
      </c>
      <c r="K2" s="58" t="s">
        <v>911</v>
      </c>
      <c r="L2" s="58" t="s">
        <v>908</v>
      </c>
      <c r="M2" s="58" t="s">
        <v>907</v>
      </c>
      <c r="N2" s="58" t="s">
        <v>908</v>
      </c>
      <c r="O2" s="64" t="s">
        <v>910</v>
      </c>
      <c r="P2" s="58" t="s">
        <v>908</v>
      </c>
      <c r="Q2" s="64" t="s">
        <v>910</v>
      </c>
      <c r="R2" s="58" t="s">
        <v>908</v>
      </c>
      <c r="S2" s="58" t="s">
        <v>911</v>
      </c>
      <c r="T2" s="58" t="s">
        <v>908</v>
      </c>
      <c r="U2" s="58" t="s">
        <v>907</v>
      </c>
      <c r="V2" s="58" t="s">
        <v>908</v>
      </c>
      <c r="W2" s="58" t="s">
        <v>907</v>
      </c>
      <c r="X2" s="58" t="s">
        <v>908</v>
      </c>
      <c r="Y2" s="64" t="s">
        <v>910</v>
      </c>
      <c r="Z2" s="58" t="s">
        <v>908</v>
      </c>
      <c r="AA2" s="59" t="s">
        <v>913</v>
      </c>
      <c r="AB2" s="58" t="s">
        <v>907</v>
      </c>
      <c r="AC2" s="58" t="s">
        <v>908</v>
      </c>
      <c r="AD2" s="58" t="s">
        <v>907</v>
      </c>
      <c r="AE2" s="58" t="s">
        <v>908</v>
      </c>
      <c r="AF2" s="58" t="s">
        <v>907</v>
      </c>
      <c r="AG2" s="58" t="s">
        <v>908</v>
      </c>
      <c r="AH2" s="64" t="s">
        <v>910</v>
      </c>
      <c r="AI2" s="58" t="s">
        <v>908</v>
      </c>
      <c r="AJ2" s="64" t="s">
        <v>910</v>
      </c>
      <c r="AK2" s="58" t="s">
        <v>908</v>
      </c>
      <c r="AL2" s="58" t="s">
        <v>911</v>
      </c>
      <c r="AM2" s="58" t="s">
        <v>908</v>
      </c>
      <c r="AN2" s="64" t="s">
        <v>910</v>
      </c>
      <c r="AO2" s="58" t="s">
        <v>908</v>
      </c>
      <c r="AP2" s="64" t="s">
        <v>910</v>
      </c>
      <c r="AQ2" s="58" t="s">
        <v>908</v>
      </c>
      <c r="AR2" s="64" t="s">
        <v>910</v>
      </c>
      <c r="AS2" s="58" t="s">
        <v>908</v>
      </c>
      <c r="AT2" s="58" t="s">
        <v>907</v>
      </c>
      <c r="AU2" s="58" t="s">
        <v>908</v>
      </c>
      <c r="AV2" s="64" t="s">
        <v>910</v>
      </c>
      <c r="AW2" s="58" t="s">
        <v>908</v>
      </c>
      <c r="AX2" s="58" t="s">
        <v>907</v>
      </c>
      <c r="AY2" s="58" t="s">
        <v>908</v>
      </c>
      <c r="AZ2" s="64" t="s">
        <v>910</v>
      </c>
      <c r="BA2" s="58" t="s">
        <v>908</v>
      </c>
      <c r="BB2" s="58" t="s">
        <v>911</v>
      </c>
      <c r="BC2" s="58" t="s">
        <v>908</v>
      </c>
      <c r="BD2" s="58" t="s">
        <v>911</v>
      </c>
      <c r="BE2" s="58" t="s">
        <v>908</v>
      </c>
      <c r="BF2" s="58" t="s">
        <v>911</v>
      </c>
      <c r="BG2" s="58" t="s">
        <v>908</v>
      </c>
      <c r="BH2" s="58" t="s">
        <v>911</v>
      </c>
      <c r="BI2" s="58" t="s">
        <v>908</v>
      </c>
      <c r="BJ2" s="64" t="s">
        <v>910</v>
      </c>
      <c r="BK2" s="58" t="s">
        <v>908</v>
      </c>
      <c r="BL2" s="64" t="s">
        <v>910</v>
      </c>
      <c r="BM2" s="58" t="s">
        <v>908</v>
      </c>
      <c r="BN2" s="58" t="s">
        <v>911</v>
      </c>
      <c r="BO2" s="58" t="s">
        <v>908</v>
      </c>
      <c r="BP2" s="64" t="s">
        <v>910</v>
      </c>
      <c r="BQ2" s="58" t="s">
        <v>908</v>
      </c>
      <c r="BR2" s="64" t="s">
        <v>910</v>
      </c>
      <c r="BS2" s="58" t="s">
        <v>908</v>
      </c>
      <c r="BT2" s="58" t="s">
        <v>907</v>
      </c>
      <c r="BU2" s="58" t="s">
        <v>908</v>
      </c>
      <c r="BV2" s="32" t="s">
        <v>908</v>
      </c>
    </row>
    <row r="3" spans="1:75" x14ac:dyDescent="0.25">
      <c r="A3" s="39">
        <v>1</v>
      </c>
      <c r="B3" s="39">
        <v>3</v>
      </c>
      <c r="C3" s="37" t="s">
        <v>469</v>
      </c>
      <c r="D3" s="40">
        <f>март!D3-апрель!E3</f>
        <v>2092.3321425700483</v>
      </c>
      <c r="E3" s="40">
        <f>G3+H3+J3+L3+N3+P3+R3+T3+V3+X3+Z3+AC3+AE3+AG3+AI3+AK3+AM3+AO3+AQ3+AS3+AU3+AW3+AY3+BA3+BC3+BE3+BG3+BI3+BK3+BM3+BO3+BQ3+BS3+BU3+BV3</f>
        <v>0</v>
      </c>
      <c r="F3" s="36"/>
      <c r="G3" s="36"/>
      <c r="H3" s="36"/>
      <c r="I3" s="27"/>
      <c r="J3" s="36"/>
      <c r="K3" s="36"/>
      <c r="L3" s="36"/>
      <c r="M3" s="36"/>
      <c r="N3" s="36"/>
      <c r="O3" s="29"/>
      <c r="P3" s="36"/>
      <c r="Q3" s="29"/>
      <c r="R3" s="36"/>
      <c r="S3" s="36"/>
      <c r="T3" s="36"/>
      <c r="U3" s="36"/>
      <c r="V3" s="36"/>
      <c r="W3" s="36"/>
      <c r="X3" s="36"/>
      <c r="Y3" s="29"/>
      <c r="Z3" s="36"/>
      <c r="AA3" s="66"/>
      <c r="AB3" s="36"/>
      <c r="AC3" s="36"/>
      <c r="AD3" s="36"/>
      <c r="AE3" s="36"/>
      <c r="AF3" s="36"/>
      <c r="AG3" s="36"/>
      <c r="AH3" s="29"/>
      <c r="AI3" s="36"/>
      <c r="AJ3" s="29"/>
      <c r="AK3" s="36"/>
      <c r="AL3" s="36"/>
      <c r="AM3" s="36"/>
      <c r="AN3" s="29"/>
      <c r="AO3" s="36"/>
      <c r="AP3" s="29"/>
      <c r="AQ3" s="36"/>
      <c r="AR3" s="29"/>
      <c r="AS3" s="36"/>
      <c r="AT3" s="36"/>
      <c r="AU3" s="36"/>
      <c r="AV3" s="29"/>
      <c r="AW3" s="36"/>
      <c r="AX3" s="36"/>
      <c r="AY3" s="36"/>
      <c r="AZ3" s="29"/>
      <c r="BA3" s="36"/>
      <c r="BB3" s="36"/>
      <c r="BC3" s="36"/>
      <c r="BD3" s="36"/>
      <c r="BE3" s="36"/>
      <c r="BF3" s="36"/>
      <c r="BG3" s="36"/>
      <c r="BH3" s="36"/>
      <c r="BI3" s="36"/>
      <c r="BJ3" s="29"/>
      <c r="BK3" s="36"/>
      <c r="BL3" s="29"/>
      <c r="BM3" s="36"/>
      <c r="BN3" s="36"/>
      <c r="BO3" s="36"/>
      <c r="BP3" s="29"/>
      <c r="BQ3" s="36"/>
      <c r="BR3" s="29"/>
      <c r="BS3" s="36"/>
      <c r="BT3" s="36"/>
      <c r="BU3" s="36"/>
      <c r="BV3" s="36"/>
    </row>
    <row r="4" spans="1:75" x14ac:dyDescent="0.25">
      <c r="A4" s="39">
        <v>2</v>
      </c>
      <c r="B4" s="39">
        <v>3</v>
      </c>
      <c r="C4" s="37" t="s">
        <v>925</v>
      </c>
      <c r="D4" s="40">
        <f>март!D4-апрель!E4</f>
        <v>385.70460877294693</v>
      </c>
      <c r="E4" s="40">
        <f t="shared" ref="E4:E67" si="0">G4+H4+J4+L4+N4+P4+R4+T4+V4+X4+Z4+AC4+AE4+AG4+AI4+AK4+AM4+AO4+AQ4+AS4+AU4+AW4+AY4+BA4+BC4+BE4+BG4+BI4+BK4+BM4+BO4+BQ4+BS4+BU4+BV4</f>
        <v>0</v>
      </c>
      <c r="F4" s="36"/>
      <c r="G4" s="36"/>
      <c r="H4" s="36"/>
      <c r="I4" s="27"/>
      <c r="J4" s="36"/>
      <c r="K4" s="36"/>
      <c r="L4" s="36"/>
      <c r="M4" s="36"/>
      <c r="N4" s="36"/>
      <c r="O4" s="29"/>
      <c r="P4" s="36"/>
      <c r="Q4" s="29"/>
      <c r="R4" s="36"/>
      <c r="S4" s="36"/>
      <c r="T4" s="36"/>
      <c r="U4" s="36"/>
      <c r="V4" s="36"/>
      <c r="W4" s="36"/>
      <c r="X4" s="36"/>
      <c r="Y4" s="29"/>
      <c r="Z4" s="36"/>
      <c r="AA4" s="66"/>
      <c r="AB4" s="36"/>
      <c r="AC4" s="36"/>
      <c r="AD4" s="36"/>
      <c r="AE4" s="36"/>
      <c r="AF4" s="36"/>
      <c r="AG4" s="36"/>
      <c r="AH4" s="29"/>
      <c r="AI4" s="36"/>
      <c r="AJ4" s="29"/>
      <c r="AK4" s="36"/>
      <c r="AL4" s="36"/>
      <c r="AM4" s="36"/>
      <c r="AN4" s="29"/>
      <c r="AO4" s="36"/>
      <c r="AP4" s="29"/>
      <c r="AQ4" s="36"/>
      <c r="AR4" s="29"/>
      <c r="AS4" s="36"/>
      <c r="AT4" s="36"/>
      <c r="AU4" s="36"/>
      <c r="AV4" s="29"/>
      <c r="AW4" s="36"/>
      <c r="AX4" s="36"/>
      <c r="AY4" s="36"/>
      <c r="AZ4" s="29"/>
      <c r="BA4" s="36"/>
      <c r="BB4" s="36"/>
      <c r="BC4" s="36"/>
      <c r="BD4" s="36"/>
      <c r="BE4" s="36"/>
      <c r="BF4" s="36"/>
      <c r="BG4" s="36"/>
      <c r="BH4" s="36"/>
      <c r="BI4" s="36"/>
      <c r="BJ4" s="29"/>
      <c r="BK4" s="36"/>
      <c r="BL4" s="29"/>
      <c r="BM4" s="36"/>
      <c r="BN4" s="36"/>
      <c r="BO4" s="36"/>
      <c r="BP4" s="29"/>
      <c r="BQ4" s="36"/>
      <c r="BR4" s="29"/>
      <c r="BS4" s="36"/>
      <c r="BT4" s="36"/>
      <c r="BU4" s="36"/>
      <c r="BV4" s="36"/>
    </row>
    <row r="5" spans="1:75" x14ac:dyDescent="0.25">
      <c r="A5" s="39">
        <v>3</v>
      </c>
      <c r="B5" s="39">
        <v>3</v>
      </c>
      <c r="C5" s="37" t="s">
        <v>470</v>
      </c>
      <c r="D5" s="40">
        <f>март!D5-апрель!E5</f>
        <v>310.11652893719804</v>
      </c>
      <c r="E5" s="40">
        <f t="shared" si="0"/>
        <v>0</v>
      </c>
      <c r="F5" s="36"/>
      <c r="G5" s="36"/>
      <c r="H5" s="36"/>
      <c r="I5" s="27"/>
      <c r="J5" s="36"/>
      <c r="K5" s="36"/>
      <c r="L5" s="36"/>
      <c r="M5" s="36"/>
      <c r="N5" s="36"/>
      <c r="O5" s="29"/>
      <c r="P5" s="36"/>
      <c r="Q5" s="29"/>
      <c r="R5" s="36"/>
      <c r="S5" s="36"/>
      <c r="T5" s="36"/>
      <c r="U5" s="36"/>
      <c r="V5" s="36"/>
      <c r="W5" s="36"/>
      <c r="X5" s="36"/>
      <c r="Y5" s="29"/>
      <c r="Z5" s="36"/>
      <c r="AA5" s="66"/>
      <c r="AB5" s="36"/>
      <c r="AC5" s="36"/>
      <c r="AD5" s="36"/>
      <c r="AE5" s="36"/>
      <c r="AF5" s="36"/>
      <c r="AG5" s="36"/>
      <c r="AH5" s="29"/>
      <c r="AI5" s="36"/>
      <c r="AJ5" s="29"/>
      <c r="AK5" s="36"/>
      <c r="AL5" s="36"/>
      <c r="AM5" s="36"/>
      <c r="AN5" s="29"/>
      <c r="AO5" s="36"/>
      <c r="AP5" s="29"/>
      <c r="AQ5" s="36"/>
      <c r="AR5" s="29"/>
      <c r="AS5" s="36"/>
      <c r="AT5" s="36"/>
      <c r="AU5" s="36"/>
      <c r="AV5" s="29"/>
      <c r="AW5" s="36"/>
      <c r="AX5" s="36"/>
      <c r="AY5" s="36"/>
      <c r="AZ5" s="29"/>
      <c r="BA5" s="36"/>
      <c r="BB5" s="36"/>
      <c r="BC5" s="36"/>
      <c r="BD5" s="36"/>
      <c r="BE5" s="36"/>
      <c r="BF5" s="36"/>
      <c r="BG5" s="36"/>
      <c r="BH5" s="36"/>
      <c r="BI5" s="36"/>
      <c r="BJ5" s="29"/>
      <c r="BK5" s="36"/>
      <c r="BL5" s="29"/>
      <c r="BM5" s="36"/>
      <c r="BN5" s="36"/>
      <c r="BO5" s="36"/>
      <c r="BP5" s="29"/>
      <c r="BQ5" s="36"/>
      <c r="BR5" s="29"/>
      <c r="BS5" s="36"/>
      <c r="BT5" s="36"/>
      <c r="BU5" s="36"/>
      <c r="BV5" s="36"/>
    </row>
    <row r="6" spans="1:75" s="86" customFormat="1" x14ac:dyDescent="0.25">
      <c r="A6" s="79">
        <v>4</v>
      </c>
      <c r="B6" s="79">
        <v>3</v>
      </c>
      <c r="C6" s="80" t="s">
        <v>471</v>
      </c>
      <c r="D6" s="40">
        <f>март!D6-апрель!E6</f>
        <v>445.90877393236718</v>
      </c>
      <c r="E6" s="81">
        <f t="shared" si="0"/>
        <v>2.11</v>
      </c>
      <c r="F6" s="82"/>
      <c r="G6" s="82"/>
      <c r="H6" s="82"/>
      <c r="I6" s="83"/>
      <c r="J6" s="82"/>
      <c r="K6" s="82"/>
      <c r="L6" s="82"/>
      <c r="M6" s="82"/>
      <c r="N6" s="82"/>
      <c r="O6" s="84"/>
      <c r="P6" s="82"/>
      <c r="Q6" s="84"/>
      <c r="R6" s="82"/>
      <c r="S6" s="82"/>
      <c r="T6" s="82"/>
      <c r="U6" s="82"/>
      <c r="V6" s="82"/>
      <c r="W6" s="82"/>
      <c r="X6" s="82"/>
      <c r="Y6" s="84"/>
      <c r="Z6" s="82"/>
      <c r="AA6" s="85"/>
      <c r="AB6" s="82"/>
      <c r="AC6" s="82"/>
      <c r="AD6" s="82"/>
      <c r="AE6" s="82"/>
      <c r="AF6" s="82"/>
      <c r="AG6" s="82"/>
      <c r="AH6" s="84"/>
      <c r="AI6" s="82"/>
      <c r="AJ6" s="84"/>
      <c r="AK6" s="82"/>
      <c r="AL6" s="82"/>
      <c r="AM6" s="82"/>
      <c r="AN6" s="84"/>
      <c r="AO6" s="82"/>
      <c r="AP6" s="84"/>
      <c r="AQ6" s="82"/>
      <c r="AR6" s="84"/>
      <c r="AS6" s="82"/>
      <c r="AT6" s="82"/>
      <c r="AU6" s="82"/>
      <c r="AV6" s="84"/>
      <c r="AW6" s="82"/>
      <c r="AX6" s="82"/>
      <c r="AY6" s="82"/>
      <c r="AZ6" s="84"/>
      <c r="BA6" s="82"/>
      <c r="BB6" s="82"/>
      <c r="BC6" s="82"/>
      <c r="BD6" s="82"/>
      <c r="BE6" s="82"/>
      <c r="BF6" s="82"/>
      <c r="BG6" s="82"/>
      <c r="BH6" s="82"/>
      <c r="BI6" s="82"/>
      <c r="BJ6" s="84"/>
      <c r="BK6" s="82"/>
      <c r="BL6" s="84"/>
      <c r="BM6" s="82"/>
      <c r="BN6" s="82"/>
      <c r="BO6" s="82"/>
      <c r="BP6" s="84"/>
      <c r="BQ6" s="82"/>
      <c r="BR6" s="84"/>
      <c r="BS6" s="82"/>
      <c r="BT6" s="82"/>
      <c r="BU6" s="82"/>
      <c r="BV6" s="82">
        <v>2.11</v>
      </c>
      <c r="BW6" s="86" t="s">
        <v>1070</v>
      </c>
    </row>
    <row r="7" spans="1:75" x14ac:dyDescent="0.25">
      <c r="A7" s="39">
        <v>5</v>
      </c>
      <c r="B7" s="39">
        <v>3</v>
      </c>
      <c r="C7" s="37" t="s">
        <v>472</v>
      </c>
      <c r="D7" s="40">
        <f>март!D7-апрель!E7</f>
        <v>-93.038866318840519</v>
      </c>
      <c r="E7" s="40">
        <f t="shared" si="0"/>
        <v>0</v>
      </c>
      <c r="F7" s="36"/>
      <c r="G7" s="36"/>
      <c r="H7" s="36"/>
      <c r="I7" s="27"/>
      <c r="J7" s="36"/>
      <c r="K7" s="36"/>
      <c r="L7" s="36"/>
      <c r="M7" s="36"/>
      <c r="N7" s="36"/>
      <c r="O7" s="29"/>
      <c r="P7" s="36"/>
      <c r="Q7" s="29"/>
      <c r="R7" s="36"/>
      <c r="S7" s="36"/>
      <c r="T7" s="36"/>
      <c r="U7" s="36"/>
      <c r="V7" s="36"/>
      <c r="W7" s="36"/>
      <c r="X7" s="36"/>
      <c r="Y7" s="29"/>
      <c r="Z7" s="36"/>
      <c r="AA7" s="66"/>
      <c r="AB7" s="36"/>
      <c r="AC7" s="36"/>
      <c r="AD7" s="36"/>
      <c r="AE7" s="36"/>
      <c r="AF7" s="36"/>
      <c r="AG7" s="36"/>
      <c r="AH7" s="29"/>
      <c r="AI7" s="36"/>
      <c r="AJ7" s="29"/>
      <c r="AK7" s="36"/>
      <c r="AL7" s="36"/>
      <c r="AM7" s="36"/>
      <c r="AN7" s="29"/>
      <c r="AO7" s="36"/>
      <c r="AP7" s="29"/>
      <c r="AQ7" s="36"/>
      <c r="AR7" s="29"/>
      <c r="AS7" s="36"/>
      <c r="AT7" s="36"/>
      <c r="AU7" s="36"/>
      <c r="AV7" s="29"/>
      <c r="AW7" s="36"/>
      <c r="AX7" s="36"/>
      <c r="AY7" s="36"/>
      <c r="AZ7" s="29"/>
      <c r="BA7" s="36"/>
      <c r="BB7" s="36"/>
      <c r="BC7" s="36"/>
      <c r="BD7" s="36"/>
      <c r="BE7" s="36"/>
      <c r="BF7" s="36"/>
      <c r="BG7" s="36"/>
      <c r="BH7" s="36"/>
      <c r="BI7" s="36"/>
      <c r="BJ7" s="29"/>
      <c r="BK7" s="36"/>
      <c r="BL7" s="29"/>
      <c r="BM7" s="36"/>
      <c r="BN7" s="36"/>
      <c r="BO7" s="36"/>
      <c r="BP7" s="29"/>
      <c r="BQ7" s="36"/>
      <c r="BR7" s="29"/>
      <c r="BS7" s="36"/>
      <c r="BT7" s="36"/>
      <c r="BU7" s="36"/>
      <c r="BV7" s="36"/>
    </row>
    <row r="8" spans="1:75" x14ac:dyDescent="0.25">
      <c r="A8" s="39">
        <v>6</v>
      </c>
      <c r="B8" s="39">
        <v>3</v>
      </c>
      <c r="C8" s="37" t="s">
        <v>473</v>
      </c>
      <c r="D8" s="40">
        <f>март!D8-апрель!E8</f>
        <v>-105.25161884057971</v>
      </c>
      <c r="E8" s="40">
        <f t="shared" si="0"/>
        <v>0</v>
      </c>
      <c r="F8" s="36"/>
      <c r="G8" s="36"/>
      <c r="H8" s="36"/>
      <c r="I8" s="27"/>
      <c r="J8" s="36"/>
      <c r="K8" s="36"/>
      <c r="L8" s="36"/>
      <c r="M8" s="36"/>
      <c r="N8" s="36"/>
      <c r="O8" s="29"/>
      <c r="P8" s="36"/>
      <c r="Q8" s="29"/>
      <c r="R8" s="36"/>
      <c r="S8" s="36"/>
      <c r="T8" s="36"/>
      <c r="U8" s="36"/>
      <c r="V8" s="36"/>
      <c r="W8" s="36"/>
      <c r="X8" s="36"/>
      <c r="Y8" s="29"/>
      <c r="Z8" s="36"/>
      <c r="AA8" s="66"/>
      <c r="AB8" s="36"/>
      <c r="AC8" s="36"/>
      <c r="AD8" s="36"/>
      <c r="AE8" s="36"/>
      <c r="AF8" s="36"/>
      <c r="AG8" s="36"/>
      <c r="AH8" s="29"/>
      <c r="AI8" s="36"/>
      <c r="AJ8" s="29"/>
      <c r="AK8" s="36"/>
      <c r="AL8" s="36"/>
      <c r="AM8" s="36"/>
      <c r="AN8" s="29"/>
      <c r="AO8" s="36"/>
      <c r="AP8" s="29"/>
      <c r="AQ8" s="36"/>
      <c r="AR8" s="29"/>
      <c r="AS8" s="36"/>
      <c r="AT8" s="36"/>
      <c r="AU8" s="36"/>
      <c r="AV8" s="29"/>
      <c r="AW8" s="36"/>
      <c r="AX8" s="36"/>
      <c r="AY8" s="36"/>
      <c r="AZ8" s="29"/>
      <c r="BA8" s="36"/>
      <c r="BB8" s="36"/>
      <c r="BC8" s="36"/>
      <c r="BD8" s="36"/>
      <c r="BE8" s="36"/>
      <c r="BF8" s="36"/>
      <c r="BG8" s="36"/>
      <c r="BH8" s="36"/>
      <c r="BI8" s="36"/>
      <c r="BJ8" s="29"/>
      <c r="BK8" s="36"/>
      <c r="BL8" s="29"/>
      <c r="BM8" s="36"/>
      <c r="BN8" s="36"/>
      <c r="BO8" s="36"/>
      <c r="BP8" s="29"/>
      <c r="BQ8" s="36"/>
      <c r="BR8" s="29"/>
      <c r="BS8" s="36"/>
      <c r="BT8" s="36"/>
      <c r="BU8" s="36"/>
      <c r="BV8" s="36"/>
    </row>
    <row r="9" spans="1:75" s="86" customFormat="1" x14ac:dyDescent="0.25">
      <c r="A9" s="79">
        <v>7</v>
      </c>
      <c r="B9" s="79">
        <v>3</v>
      </c>
      <c r="C9" s="80" t="s">
        <v>474</v>
      </c>
      <c r="D9" s="40">
        <f>март!D9-апрель!E9</f>
        <v>321.06739200000004</v>
      </c>
      <c r="E9" s="81">
        <f t="shared" si="0"/>
        <v>3.8759999999999999</v>
      </c>
      <c r="F9" s="82"/>
      <c r="G9" s="82"/>
      <c r="H9" s="82"/>
      <c r="I9" s="83"/>
      <c r="J9" s="82"/>
      <c r="K9" s="82"/>
      <c r="L9" s="82"/>
      <c r="M9" s="82"/>
      <c r="N9" s="82"/>
      <c r="O9" s="84"/>
      <c r="P9" s="82"/>
      <c r="Q9" s="84"/>
      <c r="R9" s="82"/>
      <c r="S9" s="82"/>
      <c r="T9" s="82"/>
      <c r="U9" s="82"/>
      <c r="V9" s="82"/>
      <c r="W9" s="82"/>
      <c r="X9" s="82"/>
      <c r="Y9" s="84"/>
      <c r="Z9" s="82"/>
      <c r="AA9" s="85"/>
      <c r="AB9" s="82"/>
      <c r="AC9" s="82"/>
      <c r="AD9" s="82"/>
      <c r="AE9" s="82"/>
      <c r="AF9" s="82"/>
      <c r="AG9" s="82"/>
      <c r="AH9" s="84"/>
      <c r="AI9" s="82"/>
      <c r="AJ9" s="84"/>
      <c r="AK9" s="82"/>
      <c r="AL9" s="82"/>
      <c r="AM9" s="82"/>
      <c r="AN9" s="84"/>
      <c r="AO9" s="82"/>
      <c r="AP9" s="84"/>
      <c r="AQ9" s="82"/>
      <c r="AR9" s="84"/>
      <c r="AS9" s="82"/>
      <c r="AT9" s="82"/>
      <c r="AU9" s="82"/>
      <c r="AV9" s="84"/>
      <c r="AW9" s="82"/>
      <c r="AX9" s="82"/>
      <c r="AY9" s="82"/>
      <c r="AZ9" s="84"/>
      <c r="BA9" s="82"/>
      <c r="BB9" s="82"/>
      <c r="BC9" s="82"/>
      <c r="BD9" s="82"/>
      <c r="BE9" s="82"/>
      <c r="BF9" s="82"/>
      <c r="BG9" s="82"/>
      <c r="BH9" s="82"/>
      <c r="BI9" s="82"/>
      <c r="BJ9" s="84"/>
      <c r="BK9" s="82"/>
      <c r="BL9" s="84"/>
      <c r="BM9" s="82"/>
      <c r="BN9" s="82"/>
      <c r="BO9" s="82"/>
      <c r="BP9" s="84"/>
      <c r="BQ9" s="82"/>
      <c r="BR9" s="84"/>
      <c r="BS9" s="82"/>
      <c r="BT9" s="82"/>
      <c r="BU9" s="82"/>
      <c r="BV9" s="82">
        <v>3.8759999999999999</v>
      </c>
      <c r="BW9" s="86" t="s">
        <v>1070</v>
      </c>
    </row>
    <row r="10" spans="1:75" x14ac:dyDescent="0.25">
      <c r="A10" s="39">
        <v>8</v>
      </c>
      <c r="B10" s="39">
        <v>3</v>
      </c>
      <c r="C10" s="37" t="s">
        <v>475</v>
      </c>
      <c r="D10" s="40">
        <f>март!D10-апрель!E10</f>
        <v>91.845026386473421</v>
      </c>
      <c r="E10" s="40">
        <f t="shared" si="0"/>
        <v>0</v>
      </c>
      <c r="F10" s="36"/>
      <c r="G10" s="36"/>
      <c r="H10" s="36"/>
      <c r="I10" s="27"/>
      <c r="J10" s="36"/>
      <c r="K10" s="36"/>
      <c r="L10" s="36"/>
      <c r="M10" s="36"/>
      <c r="N10" s="36"/>
      <c r="O10" s="29"/>
      <c r="P10" s="36"/>
      <c r="Q10" s="29"/>
      <c r="R10" s="36"/>
      <c r="S10" s="36"/>
      <c r="T10" s="36"/>
      <c r="U10" s="36"/>
      <c r="V10" s="36"/>
      <c r="W10" s="36"/>
      <c r="X10" s="36"/>
      <c r="Y10" s="29"/>
      <c r="Z10" s="36"/>
      <c r="AA10" s="66"/>
      <c r="AB10" s="36"/>
      <c r="AC10" s="36"/>
      <c r="AD10" s="36"/>
      <c r="AE10" s="36"/>
      <c r="AF10" s="36"/>
      <c r="AG10" s="36"/>
      <c r="AH10" s="29"/>
      <c r="AI10" s="36"/>
      <c r="AJ10" s="29"/>
      <c r="AK10" s="36"/>
      <c r="AL10" s="36"/>
      <c r="AM10" s="36"/>
      <c r="AN10" s="29"/>
      <c r="AO10" s="36"/>
      <c r="AP10" s="29"/>
      <c r="AQ10" s="36"/>
      <c r="AR10" s="29"/>
      <c r="AS10" s="36"/>
      <c r="AT10" s="36"/>
      <c r="AU10" s="36"/>
      <c r="AV10" s="29"/>
      <c r="AW10" s="36"/>
      <c r="AX10" s="36"/>
      <c r="AY10" s="36"/>
      <c r="AZ10" s="29"/>
      <c r="BA10" s="36"/>
      <c r="BB10" s="36"/>
      <c r="BC10" s="36"/>
      <c r="BD10" s="36"/>
      <c r="BE10" s="36"/>
      <c r="BF10" s="36"/>
      <c r="BG10" s="36"/>
      <c r="BH10" s="36"/>
      <c r="BI10" s="36"/>
      <c r="BJ10" s="29"/>
      <c r="BK10" s="36"/>
      <c r="BL10" s="29"/>
      <c r="BM10" s="36"/>
      <c r="BN10" s="36"/>
      <c r="BO10" s="36"/>
      <c r="BP10" s="29"/>
      <c r="BQ10" s="36"/>
      <c r="BR10" s="29"/>
      <c r="BS10" s="36"/>
      <c r="BT10" s="36"/>
      <c r="BU10" s="36"/>
      <c r="BV10" s="36"/>
    </row>
    <row r="11" spans="1:75" s="86" customFormat="1" x14ac:dyDescent="0.25">
      <c r="A11" s="79">
        <v>9</v>
      </c>
      <c r="B11" s="79">
        <v>3</v>
      </c>
      <c r="C11" s="80" t="s">
        <v>476</v>
      </c>
      <c r="D11" s="40">
        <f>март!D11-апрель!E11</f>
        <v>267.36656077294685</v>
      </c>
      <c r="E11" s="81">
        <f t="shared" si="0"/>
        <v>2.6629999999999998</v>
      </c>
      <c r="F11" s="82"/>
      <c r="G11" s="82"/>
      <c r="H11" s="82"/>
      <c r="I11" s="83"/>
      <c r="J11" s="82"/>
      <c r="K11" s="82"/>
      <c r="L11" s="82"/>
      <c r="M11" s="82"/>
      <c r="N11" s="82"/>
      <c r="O11" s="84"/>
      <c r="P11" s="82"/>
      <c r="Q11" s="84"/>
      <c r="R11" s="82"/>
      <c r="S11" s="82"/>
      <c r="T11" s="82"/>
      <c r="U11" s="82"/>
      <c r="V11" s="82"/>
      <c r="W11" s="82"/>
      <c r="X11" s="82"/>
      <c r="Y11" s="84"/>
      <c r="Z11" s="82"/>
      <c r="AA11" s="85"/>
      <c r="AB11" s="82"/>
      <c r="AC11" s="82"/>
      <c r="AD11" s="82"/>
      <c r="AE11" s="82"/>
      <c r="AF11" s="82"/>
      <c r="AG11" s="82"/>
      <c r="AH11" s="84"/>
      <c r="AI11" s="82"/>
      <c r="AJ11" s="84"/>
      <c r="AK11" s="82"/>
      <c r="AL11" s="82"/>
      <c r="AM11" s="82"/>
      <c r="AN11" s="84"/>
      <c r="AO11" s="82"/>
      <c r="AP11" s="84"/>
      <c r="AQ11" s="82"/>
      <c r="AR11" s="84"/>
      <c r="AS11" s="82"/>
      <c r="AT11" s="82"/>
      <c r="AU11" s="82"/>
      <c r="AV11" s="84"/>
      <c r="AW11" s="82"/>
      <c r="AX11" s="82"/>
      <c r="AY11" s="82"/>
      <c r="AZ11" s="84"/>
      <c r="BA11" s="82"/>
      <c r="BB11" s="82"/>
      <c r="BC11" s="82"/>
      <c r="BD11" s="82"/>
      <c r="BE11" s="82"/>
      <c r="BF11" s="82"/>
      <c r="BG11" s="82"/>
      <c r="BH11" s="82"/>
      <c r="BI11" s="82"/>
      <c r="BJ11" s="84"/>
      <c r="BK11" s="82"/>
      <c r="BL11" s="84"/>
      <c r="BM11" s="82"/>
      <c r="BN11" s="82"/>
      <c r="BO11" s="82"/>
      <c r="BP11" s="84"/>
      <c r="BQ11" s="82"/>
      <c r="BR11" s="84"/>
      <c r="BS11" s="82"/>
      <c r="BT11" s="82"/>
      <c r="BU11" s="82"/>
      <c r="BV11" s="82">
        <v>2.6629999999999998</v>
      </c>
      <c r="BW11" s="86" t="s">
        <v>1070</v>
      </c>
    </row>
    <row r="12" spans="1:75" s="86" customFormat="1" x14ac:dyDescent="0.25">
      <c r="A12" s="79">
        <v>10</v>
      </c>
      <c r="B12" s="79">
        <v>3</v>
      </c>
      <c r="C12" s="80" t="s">
        <v>477</v>
      </c>
      <c r="D12" s="40">
        <f>март!D12-апрель!E12</f>
        <v>-271.28773658937195</v>
      </c>
      <c r="E12" s="81">
        <f t="shared" si="0"/>
        <v>11.637</v>
      </c>
      <c r="F12" s="82"/>
      <c r="G12" s="82"/>
      <c r="H12" s="82"/>
      <c r="I12" s="83"/>
      <c r="J12" s="82"/>
      <c r="K12" s="82"/>
      <c r="L12" s="82"/>
      <c r="M12" s="82"/>
      <c r="N12" s="82"/>
      <c r="O12" s="84"/>
      <c r="P12" s="82"/>
      <c r="Q12" s="84"/>
      <c r="R12" s="82"/>
      <c r="S12" s="82"/>
      <c r="T12" s="82"/>
      <c r="U12" s="82"/>
      <c r="V12" s="82"/>
      <c r="W12" s="82"/>
      <c r="X12" s="82"/>
      <c r="Y12" s="84"/>
      <c r="Z12" s="82"/>
      <c r="AA12" s="85"/>
      <c r="AB12" s="82"/>
      <c r="AC12" s="82"/>
      <c r="AD12" s="82"/>
      <c r="AE12" s="82"/>
      <c r="AF12" s="82">
        <v>1.4999999999999999E-2</v>
      </c>
      <c r="AG12" s="82">
        <v>8.8510000000000009</v>
      </c>
      <c r="AH12" s="84"/>
      <c r="AI12" s="82"/>
      <c r="AJ12" s="84"/>
      <c r="AK12" s="82"/>
      <c r="AL12" s="82"/>
      <c r="AM12" s="82"/>
      <c r="AN12" s="84"/>
      <c r="AO12" s="82"/>
      <c r="AP12" s="84"/>
      <c r="AQ12" s="82"/>
      <c r="AR12" s="84"/>
      <c r="AS12" s="82"/>
      <c r="AT12" s="82"/>
      <c r="AU12" s="82"/>
      <c r="AV12" s="84"/>
      <c r="AW12" s="82"/>
      <c r="AX12" s="82"/>
      <c r="AY12" s="82"/>
      <c r="AZ12" s="84"/>
      <c r="BA12" s="82"/>
      <c r="BB12" s="82"/>
      <c r="BC12" s="82"/>
      <c r="BD12" s="82"/>
      <c r="BE12" s="82"/>
      <c r="BF12" s="82"/>
      <c r="BG12" s="82"/>
      <c r="BH12" s="82"/>
      <c r="BI12" s="82"/>
      <c r="BJ12" s="84"/>
      <c r="BK12" s="82"/>
      <c r="BL12" s="84"/>
      <c r="BM12" s="82"/>
      <c r="BN12" s="82"/>
      <c r="BO12" s="82"/>
      <c r="BP12" s="84"/>
      <c r="BQ12" s="82"/>
      <c r="BR12" s="84"/>
      <c r="BS12" s="82"/>
      <c r="BT12" s="82"/>
      <c r="BU12" s="82"/>
      <c r="BV12" s="82">
        <v>2.786</v>
      </c>
      <c r="BW12" s="86" t="s">
        <v>1070</v>
      </c>
    </row>
    <row r="13" spans="1:75" x14ac:dyDescent="0.25">
      <c r="A13" s="39">
        <v>11</v>
      </c>
      <c r="B13" s="39">
        <v>3</v>
      </c>
      <c r="C13" s="37" t="s">
        <v>478</v>
      </c>
      <c r="D13" s="40">
        <f>март!D13-апрель!E13</f>
        <v>-15.264091449275398</v>
      </c>
      <c r="E13" s="40">
        <f t="shared" si="0"/>
        <v>0</v>
      </c>
      <c r="F13" s="36"/>
      <c r="G13" s="36"/>
      <c r="H13" s="36"/>
      <c r="I13" s="27"/>
      <c r="J13" s="36"/>
      <c r="K13" s="36"/>
      <c r="L13" s="36"/>
      <c r="M13" s="36"/>
      <c r="N13" s="36"/>
      <c r="O13" s="29"/>
      <c r="P13" s="36"/>
      <c r="Q13" s="29"/>
      <c r="R13" s="36"/>
      <c r="S13" s="36"/>
      <c r="T13" s="36"/>
      <c r="U13" s="36"/>
      <c r="V13" s="36"/>
      <c r="W13" s="36"/>
      <c r="X13" s="36"/>
      <c r="Y13" s="29"/>
      <c r="Z13" s="36"/>
      <c r="AA13" s="66"/>
      <c r="AB13" s="36"/>
      <c r="AC13" s="36"/>
      <c r="AD13" s="36"/>
      <c r="AE13" s="36"/>
      <c r="AF13" s="36"/>
      <c r="AG13" s="36"/>
      <c r="AH13" s="29"/>
      <c r="AI13" s="36"/>
      <c r="AJ13" s="29"/>
      <c r="AK13" s="36"/>
      <c r="AL13" s="36"/>
      <c r="AM13" s="36"/>
      <c r="AN13" s="29"/>
      <c r="AO13" s="36"/>
      <c r="AP13" s="29"/>
      <c r="AQ13" s="36"/>
      <c r="AR13" s="29"/>
      <c r="AS13" s="36"/>
      <c r="AT13" s="36"/>
      <c r="AU13" s="36"/>
      <c r="AV13" s="29"/>
      <c r="AW13" s="36"/>
      <c r="AX13" s="36"/>
      <c r="AY13" s="36"/>
      <c r="AZ13" s="29"/>
      <c r="BA13" s="36"/>
      <c r="BB13" s="36"/>
      <c r="BC13" s="36"/>
      <c r="BD13" s="36"/>
      <c r="BE13" s="36"/>
      <c r="BF13" s="36"/>
      <c r="BG13" s="36"/>
      <c r="BH13" s="36"/>
      <c r="BI13" s="36"/>
      <c r="BJ13" s="29"/>
      <c r="BK13" s="36"/>
      <c r="BL13" s="29"/>
      <c r="BM13" s="36"/>
      <c r="BN13" s="36"/>
      <c r="BO13" s="36"/>
      <c r="BP13" s="29"/>
      <c r="BQ13" s="36"/>
      <c r="BR13" s="29"/>
      <c r="BS13" s="36"/>
      <c r="BT13" s="36"/>
      <c r="BU13" s="36"/>
      <c r="BV13" s="36"/>
    </row>
    <row r="14" spans="1:75" x14ac:dyDescent="0.25">
      <c r="A14" s="39">
        <v>12</v>
      </c>
      <c r="B14" s="39">
        <v>3</v>
      </c>
      <c r="C14" s="37" t="s">
        <v>479</v>
      </c>
      <c r="D14" s="40">
        <f>март!D14-апрель!E14</f>
        <v>-705.84744787439604</v>
      </c>
      <c r="E14" s="40">
        <f t="shared" si="0"/>
        <v>0</v>
      </c>
      <c r="F14" s="36"/>
      <c r="G14" s="36"/>
      <c r="H14" s="36"/>
      <c r="I14" s="27"/>
      <c r="J14" s="36"/>
      <c r="K14" s="36"/>
      <c r="L14" s="36"/>
      <c r="M14" s="36"/>
      <c r="N14" s="36"/>
      <c r="O14" s="29"/>
      <c r="P14" s="36"/>
      <c r="Q14" s="29"/>
      <c r="R14" s="36"/>
      <c r="S14" s="36"/>
      <c r="T14" s="36"/>
      <c r="U14" s="36"/>
      <c r="V14" s="36"/>
      <c r="W14" s="36"/>
      <c r="X14" s="36"/>
      <c r="Y14" s="29"/>
      <c r="Z14" s="36"/>
      <c r="AA14" s="66"/>
      <c r="AB14" s="36"/>
      <c r="AC14" s="36"/>
      <c r="AD14" s="36"/>
      <c r="AE14" s="36"/>
      <c r="AF14" s="36"/>
      <c r="AG14" s="36"/>
      <c r="AH14" s="29"/>
      <c r="AI14" s="36"/>
      <c r="AJ14" s="29"/>
      <c r="AK14" s="36"/>
      <c r="AL14" s="36"/>
      <c r="AM14" s="36"/>
      <c r="AN14" s="29"/>
      <c r="AO14" s="36"/>
      <c r="AP14" s="29"/>
      <c r="AQ14" s="36"/>
      <c r="AR14" s="29"/>
      <c r="AS14" s="36"/>
      <c r="AT14" s="36"/>
      <c r="AU14" s="36"/>
      <c r="AV14" s="29"/>
      <c r="AW14" s="36"/>
      <c r="AX14" s="36"/>
      <c r="AY14" s="36"/>
      <c r="AZ14" s="29"/>
      <c r="BA14" s="36"/>
      <c r="BB14" s="36"/>
      <c r="BC14" s="36"/>
      <c r="BD14" s="36"/>
      <c r="BE14" s="36"/>
      <c r="BF14" s="36"/>
      <c r="BG14" s="36"/>
      <c r="BH14" s="36"/>
      <c r="BI14" s="36"/>
      <c r="BJ14" s="29"/>
      <c r="BK14" s="36"/>
      <c r="BL14" s="29"/>
      <c r="BM14" s="36"/>
      <c r="BN14" s="36"/>
      <c r="BO14" s="36"/>
      <c r="BP14" s="29"/>
      <c r="BQ14" s="36"/>
      <c r="BR14" s="29"/>
      <c r="BS14" s="36"/>
      <c r="BT14" s="36"/>
      <c r="BU14" s="36"/>
      <c r="BV14" s="36"/>
    </row>
    <row r="15" spans="1:75" s="86" customFormat="1" x14ac:dyDescent="0.25">
      <c r="A15" s="79">
        <v>13</v>
      </c>
      <c r="B15" s="79">
        <v>3</v>
      </c>
      <c r="C15" s="80" t="s">
        <v>480</v>
      </c>
      <c r="D15" s="40">
        <f>март!D15-апрель!E15</f>
        <v>472.83167921739124</v>
      </c>
      <c r="E15" s="81">
        <f t="shared" si="0"/>
        <v>4.8019999999999996</v>
      </c>
      <c r="F15" s="82"/>
      <c r="G15" s="82"/>
      <c r="H15" s="82"/>
      <c r="I15" s="83"/>
      <c r="J15" s="82"/>
      <c r="K15" s="82"/>
      <c r="L15" s="82"/>
      <c r="M15" s="82"/>
      <c r="N15" s="82"/>
      <c r="O15" s="84"/>
      <c r="P15" s="82"/>
      <c r="Q15" s="84"/>
      <c r="R15" s="82"/>
      <c r="S15" s="82"/>
      <c r="T15" s="82"/>
      <c r="U15" s="82"/>
      <c r="V15" s="82"/>
      <c r="W15" s="82"/>
      <c r="X15" s="82"/>
      <c r="Y15" s="84"/>
      <c r="Z15" s="82"/>
      <c r="AA15" s="85"/>
      <c r="AB15" s="82"/>
      <c r="AC15" s="82"/>
      <c r="AD15" s="82"/>
      <c r="AE15" s="82"/>
      <c r="AF15" s="82"/>
      <c r="AG15" s="82"/>
      <c r="AH15" s="84"/>
      <c r="AI15" s="82"/>
      <c r="AJ15" s="84"/>
      <c r="AK15" s="82"/>
      <c r="AL15" s="82"/>
      <c r="AM15" s="82"/>
      <c r="AN15" s="84"/>
      <c r="AO15" s="82"/>
      <c r="AP15" s="84"/>
      <c r="AQ15" s="82"/>
      <c r="AR15" s="84"/>
      <c r="AS15" s="82"/>
      <c r="AT15" s="82"/>
      <c r="AU15" s="82"/>
      <c r="AV15" s="84"/>
      <c r="AW15" s="82"/>
      <c r="AX15" s="82"/>
      <c r="AY15" s="82"/>
      <c r="AZ15" s="84"/>
      <c r="BA15" s="82"/>
      <c r="BB15" s="82"/>
      <c r="BC15" s="82"/>
      <c r="BD15" s="82"/>
      <c r="BE15" s="82"/>
      <c r="BF15" s="82"/>
      <c r="BG15" s="82"/>
      <c r="BH15" s="82"/>
      <c r="BI15" s="82"/>
      <c r="BJ15" s="84"/>
      <c r="BK15" s="82"/>
      <c r="BL15" s="84"/>
      <c r="BM15" s="82"/>
      <c r="BN15" s="82">
        <v>0.01</v>
      </c>
      <c r="BO15" s="82">
        <v>2.2970000000000002</v>
      </c>
      <c r="BP15" s="84"/>
      <c r="BQ15" s="82"/>
      <c r="BR15" s="84"/>
      <c r="BS15" s="82"/>
      <c r="BT15" s="82"/>
      <c r="BU15" s="82"/>
      <c r="BV15" s="82">
        <v>2.5049999999999999</v>
      </c>
      <c r="BW15" s="86" t="s">
        <v>1070</v>
      </c>
    </row>
    <row r="16" spans="1:75" x14ac:dyDescent="0.25">
      <c r="A16" s="39">
        <v>14</v>
      </c>
      <c r="B16" s="39">
        <v>3</v>
      </c>
      <c r="C16" s="37" t="s">
        <v>481</v>
      </c>
      <c r="D16" s="40">
        <f>март!D16-апрель!E16</f>
        <v>102.28406877294687</v>
      </c>
      <c r="E16" s="40">
        <f t="shared" si="0"/>
        <v>0</v>
      </c>
      <c r="F16" s="36"/>
      <c r="G16" s="36"/>
      <c r="H16" s="36"/>
      <c r="I16" s="27"/>
      <c r="J16" s="36"/>
      <c r="K16" s="36"/>
      <c r="L16" s="36"/>
      <c r="M16" s="36"/>
      <c r="N16" s="36"/>
      <c r="O16" s="29"/>
      <c r="P16" s="36"/>
      <c r="Q16" s="29"/>
      <c r="R16" s="36"/>
      <c r="S16" s="36"/>
      <c r="T16" s="36"/>
      <c r="U16" s="36"/>
      <c r="V16" s="36"/>
      <c r="W16" s="36"/>
      <c r="X16" s="36"/>
      <c r="Y16" s="29"/>
      <c r="Z16" s="36"/>
      <c r="AA16" s="66"/>
      <c r="AB16" s="36"/>
      <c r="AC16" s="36"/>
      <c r="AD16" s="36"/>
      <c r="AE16" s="36"/>
      <c r="AF16" s="36"/>
      <c r="AG16" s="36"/>
      <c r="AH16" s="29"/>
      <c r="AI16" s="36"/>
      <c r="AJ16" s="29"/>
      <c r="AK16" s="36"/>
      <c r="AL16" s="36"/>
      <c r="AM16" s="36"/>
      <c r="AN16" s="29"/>
      <c r="AO16" s="36"/>
      <c r="AP16" s="29"/>
      <c r="AQ16" s="36"/>
      <c r="AR16" s="29"/>
      <c r="AS16" s="36"/>
      <c r="AT16" s="36"/>
      <c r="AU16" s="36"/>
      <c r="AV16" s="29"/>
      <c r="AW16" s="36"/>
      <c r="AX16" s="36"/>
      <c r="AY16" s="36"/>
      <c r="AZ16" s="29"/>
      <c r="BA16" s="36"/>
      <c r="BB16" s="36"/>
      <c r="BC16" s="36"/>
      <c r="BD16" s="36"/>
      <c r="BE16" s="36"/>
      <c r="BF16" s="36"/>
      <c r="BG16" s="36"/>
      <c r="BH16" s="36"/>
      <c r="BI16" s="36"/>
      <c r="BJ16" s="29"/>
      <c r="BK16" s="36"/>
      <c r="BL16" s="29"/>
      <c r="BM16" s="36"/>
      <c r="BN16" s="36"/>
      <c r="BO16" s="36"/>
      <c r="BP16" s="29"/>
      <c r="BQ16" s="36"/>
      <c r="BR16" s="29"/>
      <c r="BS16" s="36"/>
      <c r="BT16" s="36"/>
      <c r="BU16" s="36"/>
      <c r="BV16" s="36"/>
    </row>
    <row r="17" spans="1:75" x14ac:dyDescent="0.25">
      <c r="A17" s="39">
        <v>15</v>
      </c>
      <c r="B17" s="39">
        <v>3</v>
      </c>
      <c r="C17" s="37" t="s">
        <v>482</v>
      </c>
      <c r="D17" s="40">
        <f>март!D17-апрель!E17</f>
        <v>-506.39715451207724</v>
      </c>
      <c r="E17" s="40">
        <f t="shared" si="0"/>
        <v>0</v>
      </c>
      <c r="F17" s="36"/>
      <c r="G17" s="36"/>
      <c r="H17" s="36"/>
      <c r="I17" s="27"/>
      <c r="J17" s="36"/>
      <c r="K17" s="36"/>
      <c r="L17" s="36"/>
      <c r="M17" s="36"/>
      <c r="N17" s="36"/>
      <c r="O17" s="29"/>
      <c r="P17" s="36"/>
      <c r="Q17" s="29"/>
      <c r="R17" s="36"/>
      <c r="S17" s="36"/>
      <c r="T17" s="36"/>
      <c r="U17" s="36"/>
      <c r="V17" s="36"/>
      <c r="W17" s="36"/>
      <c r="X17" s="36"/>
      <c r="Y17" s="29"/>
      <c r="Z17" s="36"/>
      <c r="AA17" s="66"/>
      <c r="AB17" s="36"/>
      <c r="AC17" s="36"/>
      <c r="AD17" s="36"/>
      <c r="AE17" s="36"/>
      <c r="AF17" s="36"/>
      <c r="AG17" s="36"/>
      <c r="AH17" s="29"/>
      <c r="AI17" s="36"/>
      <c r="AJ17" s="29"/>
      <c r="AK17" s="36"/>
      <c r="AL17" s="36"/>
      <c r="AM17" s="36"/>
      <c r="AN17" s="29"/>
      <c r="AO17" s="36"/>
      <c r="AP17" s="29"/>
      <c r="AQ17" s="36"/>
      <c r="AR17" s="29"/>
      <c r="AS17" s="36"/>
      <c r="AT17" s="36"/>
      <c r="AU17" s="36"/>
      <c r="AV17" s="29"/>
      <c r="AW17" s="36"/>
      <c r="AX17" s="36"/>
      <c r="AY17" s="36"/>
      <c r="AZ17" s="29"/>
      <c r="BA17" s="36"/>
      <c r="BB17" s="36"/>
      <c r="BC17" s="36"/>
      <c r="BD17" s="36"/>
      <c r="BE17" s="36"/>
      <c r="BF17" s="36"/>
      <c r="BG17" s="36"/>
      <c r="BH17" s="36"/>
      <c r="BI17" s="36"/>
      <c r="BJ17" s="29"/>
      <c r="BK17" s="36"/>
      <c r="BL17" s="29"/>
      <c r="BM17" s="36"/>
      <c r="BN17" s="36"/>
      <c r="BO17" s="36"/>
      <c r="BP17" s="29"/>
      <c r="BQ17" s="36"/>
      <c r="BR17" s="29"/>
      <c r="BS17" s="36"/>
      <c r="BT17" s="36"/>
      <c r="BU17" s="36"/>
      <c r="BV17" s="36"/>
    </row>
    <row r="18" spans="1:75" x14ac:dyDescent="0.25">
      <c r="A18" s="39">
        <v>16</v>
      </c>
      <c r="B18" s="39">
        <v>1</v>
      </c>
      <c r="C18" s="37" t="s">
        <v>483</v>
      </c>
      <c r="D18" s="40">
        <f>март!D18-апрель!E18</f>
        <v>196.92632924637684</v>
      </c>
      <c r="E18" s="40">
        <f t="shared" si="0"/>
        <v>0</v>
      </c>
      <c r="F18" s="36"/>
      <c r="G18" s="36"/>
      <c r="H18" s="36"/>
      <c r="I18" s="27"/>
      <c r="J18" s="36"/>
      <c r="K18" s="36"/>
      <c r="L18" s="36"/>
      <c r="M18" s="36"/>
      <c r="N18" s="36"/>
      <c r="O18" s="29"/>
      <c r="P18" s="36"/>
      <c r="Q18" s="29"/>
      <c r="R18" s="36"/>
      <c r="S18" s="36"/>
      <c r="T18" s="36"/>
      <c r="U18" s="36"/>
      <c r="V18" s="36"/>
      <c r="W18" s="36"/>
      <c r="X18" s="36"/>
      <c r="Y18" s="29"/>
      <c r="Z18" s="36"/>
      <c r="AA18" s="66"/>
      <c r="AB18" s="36"/>
      <c r="AC18" s="36"/>
      <c r="AD18" s="36"/>
      <c r="AE18" s="36"/>
      <c r="AF18" s="36"/>
      <c r="AG18" s="36"/>
      <c r="AH18" s="29"/>
      <c r="AI18" s="36"/>
      <c r="AJ18" s="29"/>
      <c r="AK18" s="36"/>
      <c r="AL18" s="36"/>
      <c r="AM18" s="36"/>
      <c r="AN18" s="29"/>
      <c r="AO18" s="36"/>
      <c r="AP18" s="29"/>
      <c r="AQ18" s="36"/>
      <c r="AR18" s="29"/>
      <c r="AS18" s="36"/>
      <c r="AT18" s="36"/>
      <c r="AU18" s="36"/>
      <c r="AV18" s="29"/>
      <c r="AW18" s="36"/>
      <c r="AX18" s="36"/>
      <c r="AY18" s="36"/>
      <c r="AZ18" s="29"/>
      <c r="BA18" s="36"/>
      <c r="BB18" s="36"/>
      <c r="BC18" s="36"/>
      <c r="BD18" s="36"/>
      <c r="BE18" s="36"/>
      <c r="BF18" s="36"/>
      <c r="BG18" s="36"/>
      <c r="BH18" s="36"/>
      <c r="BI18" s="36"/>
      <c r="BJ18" s="29"/>
      <c r="BK18" s="36"/>
      <c r="BL18" s="29"/>
      <c r="BM18" s="36"/>
      <c r="BN18" s="36"/>
      <c r="BO18" s="36"/>
      <c r="BP18" s="29"/>
      <c r="BQ18" s="36"/>
      <c r="BR18" s="29"/>
      <c r="BS18" s="36"/>
      <c r="BT18" s="36"/>
      <c r="BU18" s="36"/>
      <c r="BV18" s="36"/>
    </row>
    <row r="19" spans="1:75" x14ac:dyDescent="0.25">
      <c r="A19" s="39">
        <v>17</v>
      </c>
      <c r="B19" s="39">
        <v>2</v>
      </c>
      <c r="C19" s="37" t="s">
        <v>484</v>
      </c>
      <c r="D19" s="40">
        <f>март!D19-апрель!E19</f>
        <v>244.50325689855066</v>
      </c>
      <c r="E19" s="40">
        <f t="shared" si="0"/>
        <v>0</v>
      </c>
      <c r="F19" s="36"/>
      <c r="G19" s="36"/>
      <c r="H19" s="36"/>
      <c r="I19" s="27"/>
      <c r="J19" s="36"/>
      <c r="K19" s="36"/>
      <c r="L19" s="36"/>
      <c r="M19" s="36"/>
      <c r="N19" s="36"/>
      <c r="O19" s="29"/>
      <c r="P19" s="36"/>
      <c r="Q19" s="29"/>
      <c r="R19" s="36"/>
      <c r="S19" s="36"/>
      <c r="T19" s="36"/>
      <c r="U19" s="36"/>
      <c r="V19" s="36"/>
      <c r="W19" s="36"/>
      <c r="X19" s="36"/>
      <c r="Y19" s="29"/>
      <c r="Z19" s="36"/>
      <c r="AA19" s="66"/>
      <c r="AB19" s="36"/>
      <c r="AC19" s="36"/>
      <c r="AD19" s="36"/>
      <c r="AE19" s="36"/>
      <c r="AF19" s="36"/>
      <c r="AG19" s="36"/>
      <c r="AH19" s="29"/>
      <c r="AI19" s="36"/>
      <c r="AJ19" s="29"/>
      <c r="AK19" s="36"/>
      <c r="AL19" s="36"/>
      <c r="AM19" s="36"/>
      <c r="AN19" s="29"/>
      <c r="AO19" s="36"/>
      <c r="AP19" s="29"/>
      <c r="AQ19" s="36"/>
      <c r="AR19" s="29"/>
      <c r="AS19" s="36"/>
      <c r="AT19" s="36"/>
      <c r="AU19" s="36"/>
      <c r="AV19" s="29"/>
      <c r="AW19" s="36"/>
      <c r="AX19" s="36"/>
      <c r="AY19" s="36"/>
      <c r="AZ19" s="29"/>
      <c r="BA19" s="36"/>
      <c r="BB19" s="36"/>
      <c r="BC19" s="36"/>
      <c r="BD19" s="36"/>
      <c r="BE19" s="36"/>
      <c r="BF19" s="36"/>
      <c r="BG19" s="36"/>
      <c r="BH19" s="36"/>
      <c r="BI19" s="36"/>
      <c r="BJ19" s="29"/>
      <c r="BK19" s="36"/>
      <c r="BL19" s="29"/>
      <c r="BM19" s="36"/>
      <c r="BN19" s="36"/>
      <c r="BO19" s="36"/>
      <c r="BP19" s="29"/>
      <c r="BQ19" s="36"/>
      <c r="BR19" s="29"/>
      <c r="BS19" s="36"/>
      <c r="BT19" s="36"/>
      <c r="BU19" s="36"/>
      <c r="BV19" s="36"/>
    </row>
    <row r="20" spans="1:75" x14ac:dyDescent="0.25">
      <c r="A20" s="39">
        <v>18</v>
      </c>
      <c r="B20" s="39">
        <v>2</v>
      </c>
      <c r="C20" s="37" t="s">
        <v>939</v>
      </c>
      <c r="D20" s="40">
        <f>март!D20-апрель!E20</f>
        <v>646.64836769082126</v>
      </c>
      <c r="E20" s="40">
        <f t="shared" si="0"/>
        <v>0</v>
      </c>
      <c r="F20" s="36"/>
      <c r="G20" s="36"/>
      <c r="H20" s="36"/>
      <c r="I20" s="27"/>
      <c r="J20" s="36"/>
      <c r="K20" s="36"/>
      <c r="L20" s="36"/>
      <c r="M20" s="36"/>
      <c r="N20" s="36"/>
      <c r="O20" s="29"/>
      <c r="P20" s="36"/>
      <c r="Q20" s="29"/>
      <c r="R20" s="36"/>
      <c r="S20" s="36"/>
      <c r="T20" s="36"/>
      <c r="U20" s="36"/>
      <c r="V20" s="36"/>
      <c r="W20" s="36"/>
      <c r="X20" s="36"/>
      <c r="Y20" s="29"/>
      <c r="Z20" s="36"/>
      <c r="AA20" s="66"/>
      <c r="AB20" s="36"/>
      <c r="AC20" s="36"/>
      <c r="AD20" s="36"/>
      <c r="AE20" s="36"/>
      <c r="AF20" s="36"/>
      <c r="AG20" s="36"/>
      <c r="AH20" s="29"/>
      <c r="AI20" s="36"/>
      <c r="AJ20" s="29"/>
      <c r="AK20" s="36"/>
      <c r="AL20" s="36"/>
      <c r="AM20" s="36"/>
      <c r="AN20" s="29"/>
      <c r="AO20" s="36"/>
      <c r="AP20" s="29"/>
      <c r="AQ20" s="36"/>
      <c r="AR20" s="29"/>
      <c r="AS20" s="36"/>
      <c r="AT20" s="36"/>
      <c r="AU20" s="36"/>
      <c r="AV20" s="29"/>
      <c r="AW20" s="36"/>
      <c r="AX20" s="36"/>
      <c r="AY20" s="36"/>
      <c r="AZ20" s="29"/>
      <c r="BA20" s="36"/>
      <c r="BB20" s="36"/>
      <c r="BC20" s="36"/>
      <c r="BD20" s="36"/>
      <c r="BE20" s="36"/>
      <c r="BF20" s="36"/>
      <c r="BG20" s="36"/>
      <c r="BH20" s="36"/>
      <c r="BI20" s="36"/>
      <c r="BJ20" s="29"/>
      <c r="BK20" s="36"/>
      <c r="BL20" s="29"/>
      <c r="BM20" s="36"/>
      <c r="BN20" s="36"/>
      <c r="BO20" s="36"/>
      <c r="BP20" s="29"/>
      <c r="BQ20" s="36"/>
      <c r="BR20" s="29"/>
      <c r="BS20" s="36"/>
      <c r="BT20" s="36"/>
      <c r="BU20" s="36"/>
      <c r="BV20" s="36"/>
    </row>
    <row r="21" spans="1:75" s="86" customFormat="1" x14ac:dyDescent="0.25">
      <c r="A21" s="79">
        <v>19</v>
      </c>
      <c r="B21" s="79">
        <v>2</v>
      </c>
      <c r="C21" s="80" t="s">
        <v>485</v>
      </c>
      <c r="D21" s="40">
        <f>март!D21-апрель!E21</f>
        <v>1516.896592888889</v>
      </c>
      <c r="E21" s="81">
        <f t="shared" si="0"/>
        <v>3.8769999999999998</v>
      </c>
      <c r="F21" s="82"/>
      <c r="G21" s="82"/>
      <c r="H21" s="82"/>
      <c r="I21" s="83"/>
      <c r="J21" s="82"/>
      <c r="K21" s="82"/>
      <c r="L21" s="82"/>
      <c r="M21" s="82"/>
      <c r="N21" s="82"/>
      <c r="O21" s="84"/>
      <c r="P21" s="82"/>
      <c r="Q21" s="84"/>
      <c r="R21" s="82"/>
      <c r="S21" s="82"/>
      <c r="T21" s="82"/>
      <c r="U21" s="82"/>
      <c r="V21" s="82"/>
      <c r="W21" s="82"/>
      <c r="X21" s="82"/>
      <c r="Y21" s="84"/>
      <c r="Z21" s="82"/>
      <c r="AA21" s="85"/>
      <c r="AB21" s="82"/>
      <c r="AC21" s="82"/>
      <c r="AD21" s="82"/>
      <c r="AE21" s="82"/>
      <c r="AF21" s="82"/>
      <c r="AG21" s="82"/>
      <c r="AH21" s="84"/>
      <c r="AI21" s="82"/>
      <c r="AJ21" s="84"/>
      <c r="AK21" s="82"/>
      <c r="AL21" s="82"/>
      <c r="AM21" s="82"/>
      <c r="AN21" s="84"/>
      <c r="AO21" s="82"/>
      <c r="AP21" s="84"/>
      <c r="AQ21" s="82"/>
      <c r="AR21" s="84"/>
      <c r="AS21" s="82"/>
      <c r="AT21" s="82"/>
      <c r="AU21" s="82"/>
      <c r="AV21" s="84"/>
      <c r="AW21" s="82"/>
      <c r="AX21" s="82"/>
      <c r="AY21" s="82"/>
      <c r="AZ21" s="84"/>
      <c r="BA21" s="82"/>
      <c r="BB21" s="82"/>
      <c r="BC21" s="82"/>
      <c r="BD21" s="82"/>
      <c r="BE21" s="82"/>
      <c r="BF21" s="82">
        <v>4.0000000000000001E-3</v>
      </c>
      <c r="BG21" s="82">
        <v>3.8769999999999998</v>
      </c>
      <c r="BH21" s="82"/>
      <c r="BI21" s="82"/>
      <c r="BJ21" s="84"/>
      <c r="BK21" s="82"/>
      <c r="BL21" s="84"/>
      <c r="BM21" s="82"/>
      <c r="BN21" s="82"/>
      <c r="BO21" s="82"/>
      <c r="BP21" s="84"/>
      <c r="BQ21" s="82"/>
      <c r="BR21" s="84"/>
      <c r="BS21" s="82"/>
      <c r="BT21" s="82"/>
      <c r="BU21" s="82"/>
      <c r="BV21" s="82"/>
    </row>
    <row r="22" spans="1:75" s="101" customFormat="1" x14ac:dyDescent="0.25">
      <c r="A22" s="39">
        <v>20</v>
      </c>
      <c r="B22" s="39">
        <v>2</v>
      </c>
      <c r="C22" s="37" t="s">
        <v>486</v>
      </c>
      <c r="D22" s="40">
        <f>март!D22-апрель!E22</f>
        <v>361.58986298550747</v>
      </c>
      <c r="E22" s="40">
        <f t="shared" si="0"/>
        <v>0</v>
      </c>
      <c r="F22" s="97"/>
      <c r="G22" s="97"/>
      <c r="H22" s="97"/>
      <c r="I22" s="98"/>
      <c r="J22" s="97"/>
      <c r="K22" s="97"/>
      <c r="L22" s="97"/>
      <c r="M22" s="97"/>
      <c r="N22" s="97"/>
      <c r="O22" s="99"/>
      <c r="P22" s="97"/>
      <c r="Q22" s="99"/>
      <c r="R22" s="97"/>
      <c r="S22" s="97"/>
      <c r="T22" s="97"/>
      <c r="U22" s="97"/>
      <c r="V22" s="97"/>
      <c r="W22" s="97"/>
      <c r="X22" s="97"/>
      <c r="Y22" s="99"/>
      <c r="Z22" s="97"/>
      <c r="AA22" s="100"/>
      <c r="AB22" s="97"/>
      <c r="AC22" s="97"/>
      <c r="AD22" s="97"/>
      <c r="AE22" s="97"/>
      <c r="AF22" s="97"/>
      <c r="AG22" s="97"/>
      <c r="AH22" s="99"/>
      <c r="AI22" s="97"/>
      <c r="AJ22" s="99"/>
      <c r="AK22" s="97"/>
      <c r="AL22" s="97"/>
      <c r="AM22" s="97"/>
      <c r="AN22" s="99"/>
      <c r="AO22" s="97"/>
      <c r="AP22" s="99"/>
      <c r="AQ22" s="97"/>
      <c r="AR22" s="99"/>
      <c r="AS22" s="97"/>
      <c r="AT22" s="97"/>
      <c r="AU22" s="97"/>
      <c r="AV22" s="99"/>
      <c r="AW22" s="97"/>
      <c r="AX22" s="97"/>
      <c r="AY22" s="97"/>
      <c r="AZ22" s="99"/>
      <c r="BA22" s="97"/>
      <c r="BB22" s="97"/>
      <c r="BC22" s="97"/>
      <c r="BD22" s="97"/>
      <c r="BE22" s="97"/>
      <c r="BF22" s="97"/>
      <c r="BG22" s="97"/>
      <c r="BH22" s="97"/>
      <c r="BI22" s="97"/>
      <c r="BJ22" s="99"/>
      <c r="BK22" s="97"/>
      <c r="BL22" s="99"/>
      <c r="BM22" s="97"/>
      <c r="BN22" s="97"/>
      <c r="BO22" s="97"/>
      <c r="BP22" s="99"/>
      <c r="BQ22" s="97"/>
      <c r="BR22" s="99"/>
      <c r="BS22" s="97"/>
      <c r="BT22" s="97"/>
      <c r="BU22" s="97"/>
      <c r="BV22" s="97"/>
    </row>
    <row r="23" spans="1:75" s="86" customFormat="1" x14ac:dyDescent="0.25">
      <c r="A23" s="79">
        <v>21</v>
      </c>
      <c r="B23" s="79">
        <v>2</v>
      </c>
      <c r="C23" s="80" t="s">
        <v>487</v>
      </c>
      <c r="D23" s="40">
        <f>март!D23-апрель!E23</f>
        <v>1788.0890471497578</v>
      </c>
      <c r="E23" s="81">
        <f t="shared" si="0"/>
        <v>5.23</v>
      </c>
      <c r="F23" s="82"/>
      <c r="G23" s="82"/>
      <c r="H23" s="82"/>
      <c r="I23" s="83"/>
      <c r="J23" s="82"/>
      <c r="K23" s="82"/>
      <c r="L23" s="82"/>
      <c r="M23" s="82"/>
      <c r="N23" s="82"/>
      <c r="O23" s="84"/>
      <c r="P23" s="82"/>
      <c r="Q23" s="84"/>
      <c r="R23" s="82"/>
      <c r="S23" s="82"/>
      <c r="T23" s="82"/>
      <c r="U23" s="82"/>
      <c r="V23" s="82"/>
      <c r="W23" s="82">
        <v>3.0000000000000001E-3</v>
      </c>
      <c r="X23" s="82">
        <v>5.23</v>
      </c>
      <c r="Y23" s="84"/>
      <c r="Z23" s="82"/>
      <c r="AA23" s="85"/>
      <c r="AB23" s="82"/>
      <c r="AC23" s="82"/>
      <c r="AD23" s="82"/>
      <c r="AE23" s="82"/>
      <c r="AF23" s="82"/>
      <c r="AG23" s="82"/>
      <c r="AH23" s="84"/>
      <c r="AI23" s="82"/>
      <c r="AJ23" s="84"/>
      <c r="AK23" s="82"/>
      <c r="AL23" s="82"/>
      <c r="AM23" s="82"/>
      <c r="AN23" s="84"/>
      <c r="AO23" s="82"/>
      <c r="AP23" s="84"/>
      <c r="AQ23" s="82"/>
      <c r="AR23" s="84"/>
      <c r="AS23" s="82"/>
      <c r="AT23" s="82"/>
      <c r="AU23" s="82"/>
      <c r="AV23" s="84"/>
      <c r="AW23" s="82"/>
      <c r="AX23" s="82"/>
      <c r="AY23" s="82"/>
      <c r="AZ23" s="84"/>
      <c r="BA23" s="82"/>
      <c r="BB23" s="82"/>
      <c r="BC23" s="82"/>
      <c r="BD23" s="82"/>
      <c r="BE23" s="82"/>
      <c r="BF23" s="82"/>
      <c r="BG23" s="82"/>
      <c r="BH23" s="82"/>
      <c r="BI23" s="82"/>
      <c r="BJ23" s="84"/>
      <c r="BK23" s="82"/>
      <c r="BL23" s="84"/>
      <c r="BM23" s="82"/>
      <c r="BN23" s="82"/>
      <c r="BO23" s="82"/>
      <c r="BP23" s="84"/>
      <c r="BQ23" s="82"/>
      <c r="BR23" s="84"/>
      <c r="BS23" s="82"/>
      <c r="BT23" s="82"/>
      <c r="BU23" s="82"/>
      <c r="BV23" s="82"/>
    </row>
    <row r="24" spans="1:75" x14ac:dyDescent="0.25">
      <c r="A24" s="39">
        <v>22</v>
      </c>
      <c r="B24" s="39">
        <v>2</v>
      </c>
      <c r="C24" s="37" t="s">
        <v>488</v>
      </c>
      <c r="D24" s="40">
        <f>март!D24-апрель!E24</f>
        <v>481.4374444444444</v>
      </c>
      <c r="E24" s="40">
        <f t="shared" si="0"/>
        <v>0</v>
      </c>
      <c r="F24" s="36"/>
      <c r="G24" s="36"/>
      <c r="H24" s="36"/>
      <c r="I24" s="27"/>
      <c r="J24" s="36"/>
      <c r="K24" s="36"/>
      <c r="L24" s="36"/>
      <c r="M24" s="36"/>
      <c r="N24" s="36"/>
      <c r="O24" s="29"/>
      <c r="P24" s="36"/>
      <c r="Q24" s="29"/>
      <c r="R24" s="36"/>
      <c r="S24" s="36"/>
      <c r="T24" s="36"/>
      <c r="U24" s="36"/>
      <c r="V24" s="36"/>
      <c r="W24" s="36"/>
      <c r="X24" s="36"/>
      <c r="Y24" s="29"/>
      <c r="Z24" s="36"/>
      <c r="AA24" s="66"/>
      <c r="AB24" s="36"/>
      <c r="AC24" s="36"/>
      <c r="AD24" s="36"/>
      <c r="AE24" s="36"/>
      <c r="AF24" s="36"/>
      <c r="AG24" s="36"/>
      <c r="AH24" s="29"/>
      <c r="AI24" s="36"/>
      <c r="AJ24" s="29"/>
      <c r="AK24" s="36"/>
      <c r="AL24" s="36"/>
      <c r="AM24" s="36"/>
      <c r="AN24" s="29"/>
      <c r="AO24" s="36"/>
      <c r="AP24" s="29"/>
      <c r="AQ24" s="36"/>
      <c r="AR24" s="29"/>
      <c r="AS24" s="36"/>
      <c r="AT24" s="36"/>
      <c r="AU24" s="36"/>
      <c r="AV24" s="29"/>
      <c r="AW24" s="36"/>
      <c r="AX24" s="36"/>
      <c r="AY24" s="36"/>
      <c r="AZ24" s="29"/>
      <c r="BA24" s="36"/>
      <c r="BB24" s="36"/>
      <c r="BC24" s="36"/>
      <c r="BD24" s="36"/>
      <c r="BE24" s="36"/>
      <c r="BF24" s="36"/>
      <c r="BG24" s="36"/>
      <c r="BH24" s="36"/>
      <c r="BI24" s="36"/>
      <c r="BJ24" s="29"/>
      <c r="BK24" s="36"/>
      <c r="BL24" s="29"/>
      <c r="BM24" s="36"/>
      <c r="BN24" s="36"/>
      <c r="BO24" s="36"/>
      <c r="BP24" s="29"/>
      <c r="BQ24" s="36"/>
      <c r="BR24" s="29"/>
      <c r="BS24" s="36"/>
      <c r="BT24" s="36"/>
      <c r="BU24" s="36"/>
      <c r="BV24" s="36"/>
    </row>
    <row r="25" spans="1:75" x14ac:dyDescent="0.25">
      <c r="A25" s="39">
        <v>23</v>
      </c>
      <c r="B25" s="39">
        <v>2</v>
      </c>
      <c r="C25" s="37" t="s">
        <v>489</v>
      </c>
      <c r="D25" s="40">
        <f>март!D25-апрель!E25</f>
        <v>950.63680302415446</v>
      </c>
      <c r="E25" s="40">
        <f t="shared" si="0"/>
        <v>0</v>
      </c>
      <c r="F25" s="36"/>
      <c r="G25" s="36"/>
      <c r="H25" s="36"/>
      <c r="I25" s="27"/>
      <c r="J25" s="36"/>
      <c r="K25" s="36"/>
      <c r="L25" s="36"/>
      <c r="M25" s="36"/>
      <c r="N25" s="36"/>
      <c r="O25" s="29"/>
      <c r="P25" s="36"/>
      <c r="Q25" s="29"/>
      <c r="R25" s="36"/>
      <c r="S25" s="36"/>
      <c r="T25" s="36"/>
      <c r="U25" s="36"/>
      <c r="V25" s="36"/>
      <c r="W25" s="36"/>
      <c r="X25" s="36"/>
      <c r="Y25" s="29"/>
      <c r="Z25" s="36"/>
      <c r="AA25" s="66"/>
      <c r="AB25" s="36"/>
      <c r="AC25" s="36"/>
      <c r="AD25" s="36"/>
      <c r="AE25" s="36"/>
      <c r="AF25" s="36"/>
      <c r="AG25" s="36"/>
      <c r="AH25" s="29"/>
      <c r="AI25" s="36"/>
      <c r="AJ25" s="29"/>
      <c r="AK25" s="36"/>
      <c r="AL25" s="36"/>
      <c r="AM25" s="36"/>
      <c r="AN25" s="29"/>
      <c r="AO25" s="36"/>
      <c r="AP25" s="29"/>
      <c r="AQ25" s="36"/>
      <c r="AR25" s="29"/>
      <c r="AS25" s="36"/>
      <c r="AT25" s="36"/>
      <c r="AU25" s="36"/>
      <c r="AV25" s="29"/>
      <c r="AW25" s="36"/>
      <c r="AX25" s="36"/>
      <c r="AY25" s="36"/>
      <c r="AZ25" s="29"/>
      <c r="BA25" s="36"/>
      <c r="BB25" s="36"/>
      <c r="BC25" s="36"/>
      <c r="BD25" s="36"/>
      <c r="BE25" s="36"/>
      <c r="BF25" s="36"/>
      <c r="BG25" s="36"/>
      <c r="BH25" s="36"/>
      <c r="BI25" s="36"/>
      <c r="BJ25" s="29"/>
      <c r="BK25" s="36"/>
      <c r="BL25" s="29"/>
      <c r="BM25" s="36"/>
      <c r="BN25" s="36"/>
      <c r="BO25" s="36"/>
      <c r="BP25" s="29"/>
      <c r="BQ25" s="36"/>
      <c r="BR25" s="29"/>
      <c r="BS25" s="36"/>
      <c r="BT25" s="36"/>
      <c r="BU25" s="36"/>
      <c r="BV25" s="36"/>
    </row>
    <row r="26" spans="1:75" s="86" customFormat="1" x14ac:dyDescent="0.25">
      <c r="A26" s="79">
        <v>24</v>
      </c>
      <c r="B26" s="79">
        <v>2</v>
      </c>
      <c r="C26" s="80" t="s">
        <v>490</v>
      </c>
      <c r="D26" s="40">
        <f>март!D26-апрель!E26</f>
        <v>942.37750202898542</v>
      </c>
      <c r="E26" s="81">
        <f t="shared" si="0"/>
        <v>3.581</v>
      </c>
      <c r="F26" s="82"/>
      <c r="G26" s="82"/>
      <c r="H26" s="82"/>
      <c r="I26" s="83"/>
      <c r="J26" s="82"/>
      <c r="K26" s="82"/>
      <c r="L26" s="82"/>
      <c r="M26" s="82"/>
      <c r="N26" s="82"/>
      <c r="O26" s="84"/>
      <c r="P26" s="82"/>
      <c r="Q26" s="84"/>
      <c r="R26" s="82"/>
      <c r="S26" s="82"/>
      <c r="T26" s="82"/>
      <c r="U26" s="82"/>
      <c r="V26" s="82"/>
      <c r="W26" s="82"/>
      <c r="X26" s="82"/>
      <c r="Y26" s="84"/>
      <c r="Z26" s="82"/>
      <c r="AA26" s="85"/>
      <c r="AB26" s="82"/>
      <c r="AC26" s="82"/>
      <c r="AD26" s="82"/>
      <c r="AE26" s="82"/>
      <c r="AF26" s="82"/>
      <c r="AG26" s="82"/>
      <c r="AH26" s="84">
        <v>3</v>
      </c>
      <c r="AI26" s="82">
        <v>3.581</v>
      </c>
      <c r="AJ26" s="84"/>
      <c r="AK26" s="82"/>
      <c r="AL26" s="82"/>
      <c r="AM26" s="82"/>
      <c r="AN26" s="84"/>
      <c r="AO26" s="82"/>
      <c r="AP26" s="84"/>
      <c r="AQ26" s="82"/>
      <c r="AR26" s="84"/>
      <c r="AS26" s="82"/>
      <c r="AT26" s="82"/>
      <c r="AU26" s="82"/>
      <c r="AV26" s="84"/>
      <c r="AW26" s="82"/>
      <c r="AX26" s="82"/>
      <c r="AY26" s="82"/>
      <c r="AZ26" s="84"/>
      <c r="BA26" s="82"/>
      <c r="BB26" s="82"/>
      <c r="BC26" s="82"/>
      <c r="BD26" s="82"/>
      <c r="BE26" s="82"/>
      <c r="BF26" s="82"/>
      <c r="BG26" s="82"/>
      <c r="BH26" s="82"/>
      <c r="BI26" s="82"/>
      <c r="BJ26" s="84"/>
      <c r="BK26" s="82"/>
      <c r="BL26" s="84"/>
      <c r="BM26" s="82"/>
      <c r="BN26" s="82"/>
      <c r="BO26" s="82"/>
      <c r="BP26" s="84"/>
      <c r="BQ26" s="82"/>
      <c r="BR26" s="84"/>
      <c r="BS26" s="82"/>
      <c r="BT26" s="82"/>
      <c r="BU26" s="82"/>
      <c r="BV26" s="82"/>
    </row>
    <row r="27" spans="1:75" s="86" customFormat="1" x14ac:dyDescent="0.25">
      <c r="A27" s="79">
        <v>25</v>
      </c>
      <c r="B27" s="79">
        <v>1</v>
      </c>
      <c r="C27" s="80" t="s">
        <v>491</v>
      </c>
      <c r="D27" s="40">
        <f>март!D27-апрель!E27</f>
        <v>1387.3717440386472</v>
      </c>
      <c r="E27" s="81">
        <f t="shared" si="0"/>
        <v>1.7879999999999998</v>
      </c>
      <c r="F27" s="82"/>
      <c r="G27" s="82"/>
      <c r="H27" s="82"/>
      <c r="I27" s="83"/>
      <c r="J27" s="82"/>
      <c r="K27" s="82"/>
      <c r="L27" s="82"/>
      <c r="M27" s="82"/>
      <c r="N27" s="82"/>
      <c r="O27" s="84"/>
      <c r="P27" s="82"/>
      <c r="Q27" s="84"/>
      <c r="R27" s="82"/>
      <c r="S27" s="82"/>
      <c r="T27" s="82"/>
      <c r="U27" s="82"/>
      <c r="V27" s="82"/>
      <c r="W27" s="82"/>
      <c r="X27" s="82"/>
      <c r="Y27" s="84"/>
      <c r="Z27" s="82"/>
      <c r="AA27" s="85"/>
      <c r="AB27" s="82"/>
      <c r="AC27" s="82"/>
      <c r="AD27" s="82"/>
      <c r="AE27" s="82"/>
      <c r="AF27" s="82"/>
      <c r="AG27" s="82"/>
      <c r="AH27" s="84"/>
      <c r="AI27" s="82"/>
      <c r="AJ27" s="84"/>
      <c r="AK27" s="82"/>
      <c r="AL27" s="82"/>
      <c r="AM27" s="82"/>
      <c r="AN27" s="84"/>
      <c r="AO27" s="82"/>
      <c r="AP27" s="84"/>
      <c r="AQ27" s="82"/>
      <c r="AR27" s="84"/>
      <c r="AS27" s="82"/>
      <c r="AT27" s="82"/>
      <c r="AU27" s="82"/>
      <c r="AV27" s="84"/>
      <c r="AW27" s="82"/>
      <c r="AX27" s="82"/>
      <c r="AY27" s="82"/>
      <c r="AZ27" s="84"/>
      <c r="BA27" s="82"/>
      <c r="BB27" s="82"/>
      <c r="BC27" s="82"/>
      <c r="BD27" s="82"/>
      <c r="BE27" s="82"/>
      <c r="BF27" s="82"/>
      <c r="BG27" s="82"/>
      <c r="BH27" s="82"/>
      <c r="BI27" s="82"/>
      <c r="BJ27" s="84"/>
      <c r="BK27" s="82"/>
      <c r="BL27" s="84">
        <v>3</v>
      </c>
      <c r="BM27" s="82">
        <v>1.6259999999999999</v>
      </c>
      <c r="BN27" s="82"/>
      <c r="BO27" s="82"/>
      <c r="BP27" s="84"/>
      <c r="BQ27" s="82"/>
      <c r="BR27" s="84"/>
      <c r="BS27" s="82"/>
      <c r="BT27" s="82"/>
      <c r="BU27" s="82"/>
      <c r="BV27" s="82">
        <v>0.16200000000000001</v>
      </c>
      <c r="BW27" s="86" t="s">
        <v>1098</v>
      </c>
    </row>
    <row r="28" spans="1:75" x14ac:dyDescent="0.25">
      <c r="A28" s="39">
        <v>26</v>
      </c>
      <c r="B28" s="39">
        <v>2</v>
      </c>
      <c r="C28" s="37" t="s">
        <v>492</v>
      </c>
      <c r="D28" s="40">
        <f>март!D28-апрель!E28</f>
        <v>2944.7451277874393</v>
      </c>
      <c r="E28" s="40">
        <f t="shared" si="0"/>
        <v>0</v>
      </c>
      <c r="F28" s="36"/>
      <c r="G28" s="36"/>
      <c r="H28" s="36"/>
      <c r="I28" s="27"/>
      <c r="J28" s="36"/>
      <c r="K28" s="36"/>
      <c r="L28" s="36"/>
      <c r="M28" s="36"/>
      <c r="N28" s="36"/>
      <c r="O28" s="29"/>
      <c r="P28" s="36"/>
      <c r="Q28" s="29"/>
      <c r="R28" s="36"/>
      <c r="S28" s="36"/>
      <c r="T28" s="36"/>
      <c r="U28" s="36"/>
      <c r="V28" s="36"/>
      <c r="W28" s="36"/>
      <c r="X28" s="36"/>
      <c r="Y28" s="29"/>
      <c r="Z28" s="36"/>
      <c r="AA28" s="66"/>
      <c r="AB28" s="36"/>
      <c r="AC28" s="36"/>
      <c r="AD28" s="36"/>
      <c r="AE28" s="36"/>
      <c r="AF28" s="36"/>
      <c r="AG28" s="36"/>
      <c r="AH28" s="29"/>
      <c r="AI28" s="36"/>
      <c r="AJ28" s="29"/>
      <c r="AK28" s="36"/>
      <c r="AL28" s="36"/>
      <c r="AM28" s="36"/>
      <c r="AN28" s="29"/>
      <c r="AO28" s="36"/>
      <c r="AP28" s="29"/>
      <c r="AQ28" s="36"/>
      <c r="AR28" s="29"/>
      <c r="AS28" s="36"/>
      <c r="AT28" s="36"/>
      <c r="AU28" s="36"/>
      <c r="AV28" s="29"/>
      <c r="AW28" s="36"/>
      <c r="AX28" s="36"/>
      <c r="AY28" s="36"/>
      <c r="AZ28" s="29"/>
      <c r="BA28" s="36"/>
      <c r="BB28" s="36"/>
      <c r="BC28" s="36"/>
      <c r="BD28" s="36"/>
      <c r="BE28" s="36"/>
      <c r="BF28" s="36"/>
      <c r="BG28" s="36"/>
      <c r="BH28" s="36"/>
      <c r="BI28" s="36"/>
      <c r="BJ28" s="29"/>
      <c r="BK28" s="36"/>
      <c r="BL28" s="29"/>
      <c r="BM28" s="36"/>
      <c r="BN28" s="36"/>
      <c r="BO28" s="36"/>
      <c r="BP28" s="29"/>
      <c r="BQ28" s="36"/>
      <c r="BR28" s="29"/>
      <c r="BS28" s="36"/>
      <c r="BT28" s="36"/>
      <c r="BU28" s="36"/>
      <c r="BV28" s="36"/>
    </row>
    <row r="29" spans="1:75" x14ac:dyDescent="0.25">
      <c r="A29" s="39">
        <v>27</v>
      </c>
      <c r="B29" s="39">
        <v>2</v>
      </c>
      <c r="C29" s="37" t="s">
        <v>493</v>
      </c>
      <c r="D29" s="40">
        <f>март!D29-апрель!E29</f>
        <v>535.53645748792269</v>
      </c>
      <c r="E29" s="40">
        <f t="shared" si="0"/>
        <v>0</v>
      </c>
      <c r="F29" s="36"/>
      <c r="G29" s="36"/>
      <c r="H29" s="36"/>
      <c r="I29" s="27"/>
      <c r="J29" s="36"/>
      <c r="K29" s="36"/>
      <c r="L29" s="36"/>
      <c r="M29" s="36"/>
      <c r="N29" s="36"/>
      <c r="O29" s="29"/>
      <c r="P29" s="36"/>
      <c r="Q29" s="29"/>
      <c r="R29" s="36"/>
      <c r="S29" s="36"/>
      <c r="T29" s="36"/>
      <c r="U29" s="36"/>
      <c r="V29" s="36"/>
      <c r="W29" s="36"/>
      <c r="X29" s="36"/>
      <c r="Y29" s="29"/>
      <c r="Z29" s="36"/>
      <c r="AA29" s="66"/>
      <c r="AB29" s="36"/>
      <c r="AC29" s="36"/>
      <c r="AD29" s="36"/>
      <c r="AE29" s="36"/>
      <c r="AF29" s="36"/>
      <c r="AG29" s="36"/>
      <c r="AH29" s="29"/>
      <c r="AI29" s="36"/>
      <c r="AJ29" s="29"/>
      <c r="AK29" s="36"/>
      <c r="AL29" s="36"/>
      <c r="AM29" s="36"/>
      <c r="AN29" s="29"/>
      <c r="AO29" s="36"/>
      <c r="AP29" s="29"/>
      <c r="AQ29" s="36"/>
      <c r="AR29" s="29"/>
      <c r="AS29" s="36"/>
      <c r="AT29" s="36"/>
      <c r="AU29" s="36"/>
      <c r="AV29" s="29"/>
      <c r="AW29" s="36"/>
      <c r="AX29" s="36"/>
      <c r="AY29" s="36"/>
      <c r="AZ29" s="29"/>
      <c r="BA29" s="36"/>
      <c r="BB29" s="36"/>
      <c r="BC29" s="36"/>
      <c r="BD29" s="36"/>
      <c r="BE29" s="36"/>
      <c r="BF29" s="36"/>
      <c r="BG29" s="36"/>
      <c r="BH29" s="36"/>
      <c r="BI29" s="36"/>
      <c r="BJ29" s="29"/>
      <c r="BK29" s="36"/>
      <c r="BL29" s="29"/>
      <c r="BM29" s="36"/>
      <c r="BN29" s="36"/>
      <c r="BO29" s="36"/>
      <c r="BP29" s="29"/>
      <c r="BQ29" s="36"/>
      <c r="BR29" s="29"/>
      <c r="BS29" s="36"/>
      <c r="BT29" s="36"/>
      <c r="BU29" s="36"/>
      <c r="BV29" s="36"/>
    </row>
    <row r="30" spans="1:75" x14ac:dyDescent="0.25">
      <c r="A30" s="39">
        <v>28</v>
      </c>
      <c r="B30" s="39">
        <v>2</v>
      </c>
      <c r="C30" s="37" t="s">
        <v>494</v>
      </c>
      <c r="D30" s="40">
        <f>март!D30-апрель!E30</f>
        <v>582.39945324637677</v>
      </c>
      <c r="E30" s="40">
        <f t="shared" si="0"/>
        <v>0</v>
      </c>
      <c r="F30" s="36"/>
      <c r="G30" s="36"/>
      <c r="H30" s="36"/>
      <c r="I30" s="27"/>
      <c r="J30" s="36"/>
      <c r="K30" s="36"/>
      <c r="L30" s="36"/>
      <c r="M30" s="36"/>
      <c r="N30" s="36"/>
      <c r="O30" s="29"/>
      <c r="P30" s="36"/>
      <c r="Q30" s="29"/>
      <c r="R30" s="36"/>
      <c r="S30" s="36"/>
      <c r="T30" s="36"/>
      <c r="U30" s="36"/>
      <c r="V30" s="36"/>
      <c r="W30" s="36"/>
      <c r="X30" s="36"/>
      <c r="Y30" s="29"/>
      <c r="Z30" s="36"/>
      <c r="AA30" s="66"/>
      <c r="AB30" s="36"/>
      <c r="AC30" s="36"/>
      <c r="AD30" s="36"/>
      <c r="AE30" s="36"/>
      <c r="AF30" s="36"/>
      <c r="AG30" s="36"/>
      <c r="AH30" s="29"/>
      <c r="AI30" s="36"/>
      <c r="AJ30" s="29"/>
      <c r="AK30" s="36"/>
      <c r="AL30" s="36"/>
      <c r="AM30" s="36"/>
      <c r="AN30" s="29"/>
      <c r="AO30" s="36"/>
      <c r="AP30" s="29"/>
      <c r="AQ30" s="36"/>
      <c r="AR30" s="29"/>
      <c r="AS30" s="36"/>
      <c r="AT30" s="36"/>
      <c r="AU30" s="36"/>
      <c r="AV30" s="29"/>
      <c r="AW30" s="36"/>
      <c r="AX30" s="36"/>
      <c r="AY30" s="36"/>
      <c r="AZ30" s="29"/>
      <c r="BA30" s="36"/>
      <c r="BB30" s="36"/>
      <c r="BC30" s="36"/>
      <c r="BD30" s="36"/>
      <c r="BE30" s="36"/>
      <c r="BF30" s="36"/>
      <c r="BG30" s="36"/>
      <c r="BH30" s="36"/>
      <c r="BI30" s="36"/>
      <c r="BJ30" s="29"/>
      <c r="BK30" s="36"/>
      <c r="BL30" s="29"/>
      <c r="BM30" s="36"/>
      <c r="BN30" s="36"/>
      <c r="BO30" s="36"/>
      <c r="BP30" s="29"/>
      <c r="BQ30" s="36"/>
      <c r="BR30" s="29"/>
      <c r="BS30" s="36"/>
      <c r="BT30" s="36"/>
      <c r="BU30" s="36"/>
      <c r="BV30" s="36"/>
    </row>
    <row r="31" spans="1:75" x14ac:dyDescent="0.25">
      <c r="A31" s="39">
        <v>29</v>
      </c>
      <c r="B31" s="39">
        <v>2</v>
      </c>
      <c r="C31" s="37" t="s">
        <v>495</v>
      </c>
      <c r="D31" s="40">
        <f>март!D31-апрель!E31</f>
        <v>-1381.0403681932366</v>
      </c>
      <c r="E31" s="40">
        <f t="shared" si="0"/>
        <v>0</v>
      </c>
      <c r="F31" s="36"/>
      <c r="G31" s="36"/>
      <c r="H31" s="36"/>
      <c r="I31" s="27"/>
      <c r="J31" s="36"/>
      <c r="K31" s="36"/>
      <c r="L31" s="36"/>
      <c r="M31" s="36"/>
      <c r="N31" s="36"/>
      <c r="O31" s="29"/>
      <c r="P31" s="36"/>
      <c r="Q31" s="29"/>
      <c r="R31" s="36"/>
      <c r="S31" s="36"/>
      <c r="T31" s="36"/>
      <c r="U31" s="36"/>
      <c r="V31" s="36"/>
      <c r="W31" s="36"/>
      <c r="X31" s="36"/>
      <c r="Y31" s="29"/>
      <c r="Z31" s="36"/>
      <c r="AA31" s="67"/>
      <c r="AB31" s="60"/>
      <c r="AC31" s="60"/>
      <c r="AD31" s="36"/>
      <c r="AE31" s="36"/>
      <c r="AF31" s="36"/>
      <c r="AG31" s="36"/>
      <c r="AH31" s="29"/>
      <c r="AI31" s="36"/>
      <c r="AJ31" s="29"/>
      <c r="AK31" s="36"/>
      <c r="AL31" s="36"/>
      <c r="AM31" s="36"/>
      <c r="AN31" s="29"/>
      <c r="AO31" s="36"/>
      <c r="AP31" s="29"/>
      <c r="AQ31" s="36"/>
      <c r="AR31" s="29"/>
      <c r="AS31" s="36"/>
      <c r="AT31" s="36"/>
      <c r="AU31" s="36"/>
      <c r="AV31" s="29"/>
      <c r="AW31" s="36"/>
      <c r="AX31" s="36"/>
      <c r="AY31" s="36"/>
      <c r="AZ31" s="29"/>
      <c r="BA31" s="36"/>
      <c r="BB31" s="36"/>
      <c r="BC31" s="36"/>
      <c r="BD31" s="36"/>
      <c r="BE31" s="36"/>
      <c r="BF31" s="36"/>
      <c r="BG31" s="36"/>
      <c r="BH31" s="36"/>
      <c r="BI31" s="36"/>
      <c r="BJ31" s="29"/>
      <c r="BK31" s="36"/>
      <c r="BL31" s="29"/>
      <c r="BM31" s="36"/>
      <c r="BN31" s="36"/>
      <c r="BO31" s="36"/>
      <c r="BP31" s="29"/>
      <c r="BQ31" s="36"/>
      <c r="BR31" s="29"/>
      <c r="BS31" s="36"/>
      <c r="BT31" s="36"/>
      <c r="BU31" s="36"/>
      <c r="BV31" s="36"/>
    </row>
    <row r="32" spans="1:75" x14ac:dyDescent="0.25">
      <c r="A32" s="39">
        <v>30</v>
      </c>
      <c r="B32" s="39">
        <v>2</v>
      </c>
      <c r="C32" s="37" t="s">
        <v>496</v>
      </c>
      <c r="D32" s="40">
        <f>март!D32-апрель!E32</f>
        <v>484.50067825120777</v>
      </c>
      <c r="E32" s="40">
        <f t="shared" si="0"/>
        <v>0</v>
      </c>
      <c r="F32" s="36"/>
      <c r="G32" s="36"/>
      <c r="H32" s="36"/>
      <c r="I32" s="27"/>
      <c r="J32" s="36"/>
      <c r="K32" s="36"/>
      <c r="L32" s="36"/>
      <c r="M32" s="36"/>
      <c r="N32" s="36"/>
      <c r="O32" s="29"/>
      <c r="P32" s="36"/>
      <c r="Q32" s="29"/>
      <c r="R32" s="36"/>
      <c r="S32" s="36"/>
      <c r="T32" s="36"/>
      <c r="U32" s="36"/>
      <c r="V32" s="36"/>
      <c r="W32" s="36"/>
      <c r="X32" s="36"/>
      <c r="Y32" s="29"/>
      <c r="Z32" s="36"/>
      <c r="AA32" s="66"/>
      <c r="AB32" s="36"/>
      <c r="AC32" s="36"/>
      <c r="AD32" s="36"/>
      <c r="AE32" s="36"/>
      <c r="AF32" s="36"/>
      <c r="AG32" s="36"/>
      <c r="AH32" s="29"/>
      <c r="AI32" s="36"/>
      <c r="AJ32" s="29"/>
      <c r="AK32" s="36"/>
      <c r="AL32" s="36"/>
      <c r="AM32" s="36"/>
      <c r="AN32" s="29"/>
      <c r="AO32" s="36"/>
      <c r="AP32" s="29"/>
      <c r="AQ32" s="36"/>
      <c r="AR32" s="29"/>
      <c r="AS32" s="36"/>
      <c r="AT32" s="36"/>
      <c r="AU32" s="36"/>
      <c r="AV32" s="29"/>
      <c r="AW32" s="36"/>
      <c r="AX32" s="36"/>
      <c r="AY32" s="36"/>
      <c r="AZ32" s="29"/>
      <c r="BA32" s="36"/>
      <c r="BB32" s="36"/>
      <c r="BC32" s="36"/>
      <c r="BD32" s="36"/>
      <c r="BE32" s="36"/>
      <c r="BF32" s="36"/>
      <c r="BG32" s="36"/>
      <c r="BH32" s="36"/>
      <c r="BI32" s="36"/>
      <c r="BJ32" s="29"/>
      <c r="BK32" s="36"/>
      <c r="BL32" s="29"/>
      <c r="BM32" s="36"/>
      <c r="BN32" s="36"/>
      <c r="BO32" s="36"/>
      <c r="BP32" s="29"/>
      <c r="BQ32" s="36"/>
      <c r="BR32" s="29"/>
      <c r="BS32" s="36"/>
      <c r="BT32" s="36"/>
      <c r="BU32" s="36"/>
      <c r="BV32" s="36"/>
    </row>
    <row r="33" spans="1:75" s="86" customFormat="1" ht="15.75" customHeight="1" x14ac:dyDescent="0.25">
      <c r="A33" s="79">
        <v>31</v>
      </c>
      <c r="B33" s="79">
        <v>1</v>
      </c>
      <c r="C33" s="80" t="s">
        <v>497</v>
      </c>
      <c r="D33" s="40">
        <f>март!D33-апрель!E33</f>
        <v>-215.34262852173916</v>
      </c>
      <c r="E33" s="81">
        <f t="shared" si="0"/>
        <v>7.0179999999999998</v>
      </c>
      <c r="F33" s="82"/>
      <c r="G33" s="82"/>
      <c r="H33" s="82"/>
      <c r="I33" s="83"/>
      <c r="J33" s="82"/>
      <c r="K33" s="82"/>
      <c r="L33" s="82"/>
      <c r="M33" s="82"/>
      <c r="N33" s="82"/>
      <c r="O33" s="84"/>
      <c r="P33" s="82"/>
      <c r="Q33" s="84"/>
      <c r="R33" s="82"/>
      <c r="S33" s="82"/>
      <c r="T33" s="82"/>
      <c r="U33" s="82"/>
      <c r="V33" s="82"/>
      <c r="W33" s="82"/>
      <c r="X33" s="82"/>
      <c r="Y33" s="84"/>
      <c r="Z33" s="82"/>
      <c r="AA33" s="85"/>
      <c r="AB33" s="82"/>
      <c r="AC33" s="82"/>
      <c r="AD33" s="82"/>
      <c r="AE33" s="82"/>
      <c r="AF33" s="82"/>
      <c r="AG33" s="82"/>
      <c r="AH33" s="84">
        <v>3</v>
      </c>
      <c r="AI33" s="82">
        <v>7.0179999999999998</v>
      </c>
      <c r="AJ33" s="84"/>
      <c r="AK33" s="82"/>
      <c r="AL33" s="82"/>
      <c r="AM33" s="82"/>
      <c r="AN33" s="84"/>
      <c r="AO33" s="82"/>
      <c r="AP33" s="84"/>
      <c r="AQ33" s="82"/>
      <c r="AR33" s="84"/>
      <c r="AS33" s="82"/>
      <c r="AT33" s="82"/>
      <c r="AU33" s="82"/>
      <c r="AV33" s="84"/>
      <c r="AW33" s="82"/>
      <c r="AX33" s="82"/>
      <c r="AY33" s="82"/>
      <c r="AZ33" s="84"/>
      <c r="BA33" s="82"/>
      <c r="BB33" s="82"/>
      <c r="BC33" s="82"/>
      <c r="BD33" s="82"/>
      <c r="BE33" s="82"/>
      <c r="BF33" s="82"/>
      <c r="BG33" s="82"/>
      <c r="BH33" s="82"/>
      <c r="BI33" s="82"/>
      <c r="BJ33" s="84"/>
      <c r="BK33" s="82"/>
      <c r="BL33" s="84"/>
      <c r="BM33" s="82"/>
      <c r="BN33" s="82"/>
      <c r="BO33" s="82"/>
      <c r="BP33" s="84"/>
      <c r="BQ33" s="82"/>
      <c r="BR33" s="84"/>
      <c r="BS33" s="82"/>
      <c r="BT33" s="82"/>
      <c r="BU33" s="82"/>
      <c r="BV33" s="82"/>
    </row>
    <row r="34" spans="1:75" x14ac:dyDescent="0.25">
      <c r="A34" s="39">
        <v>32</v>
      </c>
      <c r="B34" s="39">
        <v>1</v>
      </c>
      <c r="C34" s="37" t="s">
        <v>498</v>
      </c>
      <c r="D34" s="40">
        <f>март!D34-апрель!E34</f>
        <v>-13.987327043478196</v>
      </c>
      <c r="E34" s="40">
        <f t="shared" si="0"/>
        <v>0</v>
      </c>
      <c r="F34" s="36"/>
      <c r="G34" s="36"/>
      <c r="H34" s="36"/>
      <c r="I34" s="27"/>
      <c r="J34" s="36"/>
      <c r="K34" s="36"/>
      <c r="L34" s="36"/>
      <c r="M34" s="36"/>
      <c r="N34" s="36"/>
      <c r="O34" s="29"/>
      <c r="P34" s="36"/>
      <c r="Q34" s="29"/>
      <c r="R34" s="36"/>
      <c r="S34" s="36"/>
      <c r="T34" s="36"/>
      <c r="U34" s="36"/>
      <c r="V34" s="36"/>
      <c r="W34" s="36"/>
      <c r="X34" s="36"/>
      <c r="Y34" s="29"/>
      <c r="Z34" s="36"/>
      <c r="AA34" s="66"/>
      <c r="AB34" s="36"/>
      <c r="AC34" s="36"/>
      <c r="AD34" s="36"/>
      <c r="AE34" s="36"/>
      <c r="AF34" s="36"/>
      <c r="AG34" s="36"/>
      <c r="AH34" s="29"/>
      <c r="AI34" s="36"/>
      <c r="AJ34" s="29"/>
      <c r="AK34" s="36"/>
      <c r="AL34" s="36"/>
      <c r="AM34" s="36"/>
      <c r="AN34" s="29"/>
      <c r="AO34" s="36"/>
      <c r="AP34" s="29"/>
      <c r="AQ34" s="36"/>
      <c r="AR34" s="29"/>
      <c r="AS34" s="36"/>
      <c r="AT34" s="36"/>
      <c r="AU34" s="36"/>
      <c r="AV34" s="29"/>
      <c r="AW34" s="36"/>
      <c r="AX34" s="36"/>
      <c r="AY34" s="36"/>
      <c r="AZ34" s="29"/>
      <c r="BA34" s="36"/>
      <c r="BB34" s="36"/>
      <c r="BC34" s="36"/>
      <c r="BD34" s="36"/>
      <c r="BE34" s="36"/>
      <c r="BF34" s="36"/>
      <c r="BG34" s="36"/>
      <c r="BH34" s="36"/>
      <c r="BI34" s="36"/>
      <c r="BJ34" s="29"/>
      <c r="BK34" s="36"/>
      <c r="BL34" s="29"/>
      <c r="BM34" s="36"/>
      <c r="BN34" s="36"/>
      <c r="BO34" s="36"/>
      <c r="BP34" s="29"/>
      <c r="BQ34" s="36"/>
      <c r="BR34" s="29"/>
      <c r="BS34" s="36"/>
      <c r="BT34" s="36"/>
      <c r="BU34" s="36"/>
      <c r="BV34" s="36"/>
    </row>
    <row r="35" spans="1:75" x14ac:dyDescent="0.25">
      <c r="A35" s="39">
        <v>33</v>
      </c>
      <c r="B35" s="39">
        <v>1</v>
      </c>
      <c r="C35" s="37" t="s">
        <v>499</v>
      </c>
      <c r="D35" s="40">
        <f>март!D35-апрель!E35</f>
        <v>80.592805621256048</v>
      </c>
      <c r="E35" s="40">
        <f t="shared" si="0"/>
        <v>0</v>
      </c>
      <c r="F35" s="36"/>
      <c r="G35" s="36"/>
      <c r="H35" s="36"/>
      <c r="I35" s="27"/>
      <c r="J35" s="36"/>
      <c r="K35" s="36"/>
      <c r="L35" s="36"/>
      <c r="M35" s="36"/>
      <c r="N35" s="36"/>
      <c r="O35" s="29"/>
      <c r="P35" s="36"/>
      <c r="Q35" s="29"/>
      <c r="R35" s="36"/>
      <c r="S35" s="36"/>
      <c r="T35" s="36"/>
      <c r="U35" s="36"/>
      <c r="V35" s="36"/>
      <c r="W35" s="36"/>
      <c r="X35" s="36"/>
      <c r="Y35" s="29"/>
      <c r="Z35" s="36"/>
      <c r="AA35" s="66"/>
      <c r="AB35" s="36"/>
      <c r="AC35" s="36"/>
      <c r="AD35" s="36"/>
      <c r="AE35" s="36"/>
      <c r="AF35" s="36"/>
      <c r="AG35" s="36"/>
      <c r="AH35" s="29"/>
      <c r="AI35" s="36"/>
      <c r="AJ35" s="29"/>
      <c r="AK35" s="36"/>
      <c r="AL35" s="36"/>
      <c r="AM35" s="36"/>
      <c r="AN35" s="29"/>
      <c r="AO35" s="36"/>
      <c r="AP35" s="29"/>
      <c r="AQ35" s="36"/>
      <c r="AR35" s="29"/>
      <c r="AS35" s="36"/>
      <c r="AT35" s="36"/>
      <c r="AU35" s="36"/>
      <c r="AV35" s="29"/>
      <c r="AW35" s="36"/>
      <c r="AX35" s="36"/>
      <c r="AY35" s="36"/>
      <c r="AZ35" s="29"/>
      <c r="BA35" s="36"/>
      <c r="BB35" s="36"/>
      <c r="BC35" s="36"/>
      <c r="BD35" s="36"/>
      <c r="BE35" s="36"/>
      <c r="BF35" s="36"/>
      <c r="BG35" s="36"/>
      <c r="BH35" s="36"/>
      <c r="BI35" s="36"/>
      <c r="BJ35" s="29"/>
      <c r="BK35" s="36"/>
      <c r="BL35" s="29"/>
      <c r="BM35" s="36"/>
      <c r="BN35" s="36"/>
      <c r="BO35" s="36"/>
      <c r="BP35" s="29"/>
      <c r="BQ35" s="36"/>
      <c r="BR35" s="29"/>
      <c r="BS35" s="36"/>
      <c r="BT35" s="36"/>
      <c r="BU35" s="36"/>
      <c r="BV35" s="36"/>
    </row>
    <row r="36" spans="1:75" s="101" customFormat="1" x14ac:dyDescent="0.25">
      <c r="A36" s="39">
        <v>34</v>
      </c>
      <c r="B36" s="39">
        <v>1</v>
      </c>
      <c r="C36" s="37" t="s">
        <v>500</v>
      </c>
      <c r="D36" s="40">
        <f>март!D36-апрель!E36</f>
        <v>510.62340822222222</v>
      </c>
      <c r="E36" s="40">
        <f t="shared" si="0"/>
        <v>0</v>
      </c>
      <c r="F36" s="97"/>
      <c r="G36" s="97"/>
      <c r="H36" s="97"/>
      <c r="I36" s="98"/>
      <c r="J36" s="97"/>
      <c r="K36" s="97"/>
      <c r="L36" s="97"/>
      <c r="M36" s="97"/>
      <c r="N36" s="97"/>
      <c r="O36" s="99"/>
      <c r="P36" s="97"/>
      <c r="Q36" s="99"/>
      <c r="R36" s="97"/>
      <c r="S36" s="97"/>
      <c r="T36" s="97"/>
      <c r="U36" s="97"/>
      <c r="V36" s="97"/>
      <c r="W36" s="97"/>
      <c r="X36" s="97"/>
      <c r="Y36" s="99"/>
      <c r="Z36" s="97"/>
      <c r="AA36" s="100"/>
      <c r="AB36" s="97"/>
      <c r="AC36" s="97"/>
      <c r="AD36" s="97"/>
      <c r="AE36" s="97"/>
      <c r="AF36" s="97"/>
      <c r="AG36" s="97"/>
      <c r="AH36" s="99"/>
      <c r="AI36" s="97"/>
      <c r="AJ36" s="99"/>
      <c r="AK36" s="97"/>
      <c r="AL36" s="97"/>
      <c r="AM36" s="97"/>
      <c r="AN36" s="99"/>
      <c r="AO36" s="97"/>
      <c r="AP36" s="99"/>
      <c r="AQ36" s="97"/>
      <c r="AR36" s="99"/>
      <c r="AS36" s="97"/>
      <c r="AT36" s="97"/>
      <c r="AU36" s="97"/>
      <c r="AV36" s="99"/>
      <c r="AW36" s="97"/>
      <c r="AX36" s="97"/>
      <c r="AY36" s="97"/>
      <c r="AZ36" s="99"/>
      <c r="BA36" s="97"/>
      <c r="BB36" s="97"/>
      <c r="BC36" s="97"/>
      <c r="BD36" s="97"/>
      <c r="BE36" s="97"/>
      <c r="BF36" s="97"/>
      <c r="BG36" s="97"/>
      <c r="BH36" s="97"/>
      <c r="BI36" s="97"/>
      <c r="BJ36" s="99"/>
      <c r="BK36" s="97"/>
      <c r="BL36" s="99"/>
      <c r="BM36" s="97"/>
      <c r="BN36" s="97"/>
      <c r="BO36" s="97"/>
      <c r="BP36" s="99"/>
      <c r="BQ36" s="97"/>
      <c r="BR36" s="99"/>
      <c r="BS36" s="97"/>
      <c r="BT36" s="97"/>
      <c r="BU36" s="97"/>
      <c r="BV36" s="97"/>
    </row>
    <row r="37" spans="1:75" s="86" customFormat="1" x14ac:dyDescent="0.25">
      <c r="A37" s="79">
        <v>35</v>
      </c>
      <c r="B37" s="79">
        <v>2</v>
      </c>
      <c r="C37" s="80" t="s">
        <v>501</v>
      </c>
      <c r="D37" s="40">
        <f>март!D37-апрель!E37</f>
        <v>958.07728916908206</v>
      </c>
      <c r="E37" s="81">
        <f t="shared" si="0"/>
        <v>1.1299999999999999</v>
      </c>
      <c r="F37" s="82"/>
      <c r="G37" s="82"/>
      <c r="H37" s="82"/>
      <c r="I37" s="83"/>
      <c r="J37" s="82"/>
      <c r="K37" s="82"/>
      <c r="L37" s="82"/>
      <c r="M37" s="82"/>
      <c r="N37" s="82"/>
      <c r="O37" s="84"/>
      <c r="P37" s="82"/>
      <c r="Q37" s="84"/>
      <c r="R37" s="82"/>
      <c r="S37" s="82"/>
      <c r="T37" s="82"/>
      <c r="U37" s="82"/>
      <c r="V37" s="82"/>
      <c r="W37" s="82"/>
      <c r="X37" s="82"/>
      <c r="Y37" s="84"/>
      <c r="Z37" s="82"/>
      <c r="AA37" s="85"/>
      <c r="AB37" s="82"/>
      <c r="AC37" s="82"/>
      <c r="AD37" s="82"/>
      <c r="AE37" s="82"/>
      <c r="AF37" s="82"/>
      <c r="AG37" s="82"/>
      <c r="AH37" s="84"/>
      <c r="AI37" s="82"/>
      <c r="AJ37" s="84"/>
      <c r="AK37" s="82"/>
      <c r="AL37" s="82"/>
      <c r="AM37" s="82"/>
      <c r="AN37" s="84"/>
      <c r="AO37" s="82"/>
      <c r="AP37" s="84"/>
      <c r="AQ37" s="82"/>
      <c r="AR37" s="84"/>
      <c r="AS37" s="82"/>
      <c r="AT37" s="82"/>
      <c r="AU37" s="82"/>
      <c r="AV37" s="84"/>
      <c r="AW37" s="82"/>
      <c r="AX37" s="82"/>
      <c r="AY37" s="82"/>
      <c r="AZ37" s="84"/>
      <c r="BA37" s="82"/>
      <c r="BB37" s="82"/>
      <c r="BC37" s="82"/>
      <c r="BD37" s="82"/>
      <c r="BE37" s="82"/>
      <c r="BF37" s="82"/>
      <c r="BG37" s="82"/>
      <c r="BH37" s="82"/>
      <c r="BI37" s="82"/>
      <c r="BJ37" s="84"/>
      <c r="BK37" s="82"/>
      <c r="BL37" s="84">
        <v>2</v>
      </c>
      <c r="BM37" s="82">
        <v>1.1299999999999999</v>
      </c>
      <c r="BN37" s="82"/>
      <c r="BO37" s="82"/>
      <c r="BP37" s="84"/>
      <c r="BQ37" s="82"/>
      <c r="BR37" s="84"/>
      <c r="BS37" s="82"/>
      <c r="BT37" s="82"/>
      <c r="BU37" s="82"/>
      <c r="BV37" s="82"/>
    </row>
    <row r="38" spans="1:75" s="86" customFormat="1" x14ac:dyDescent="0.25">
      <c r="A38" s="79">
        <v>36</v>
      </c>
      <c r="B38" s="79">
        <v>2</v>
      </c>
      <c r="C38" s="80" t="s">
        <v>502</v>
      </c>
      <c r="D38" s="40">
        <f>март!D38-апрель!E38</f>
        <v>888.60862387439602</v>
      </c>
      <c r="E38" s="81">
        <f t="shared" si="0"/>
        <v>1.1299999999999999</v>
      </c>
      <c r="F38" s="82"/>
      <c r="G38" s="82"/>
      <c r="H38" s="82"/>
      <c r="I38" s="83"/>
      <c r="J38" s="82"/>
      <c r="K38" s="82"/>
      <c r="L38" s="82"/>
      <c r="M38" s="82"/>
      <c r="N38" s="82"/>
      <c r="O38" s="84"/>
      <c r="P38" s="82"/>
      <c r="Q38" s="84"/>
      <c r="R38" s="82"/>
      <c r="S38" s="82"/>
      <c r="T38" s="82"/>
      <c r="U38" s="82"/>
      <c r="V38" s="82"/>
      <c r="W38" s="82"/>
      <c r="X38" s="82"/>
      <c r="Y38" s="84"/>
      <c r="Z38" s="82"/>
      <c r="AA38" s="85"/>
      <c r="AB38" s="82"/>
      <c r="AC38" s="82"/>
      <c r="AD38" s="82"/>
      <c r="AE38" s="82"/>
      <c r="AF38" s="82"/>
      <c r="AG38" s="82"/>
      <c r="AH38" s="84"/>
      <c r="AI38" s="82"/>
      <c r="AJ38" s="84"/>
      <c r="AK38" s="82"/>
      <c r="AL38" s="82"/>
      <c r="AM38" s="82"/>
      <c r="AN38" s="84"/>
      <c r="AO38" s="82"/>
      <c r="AP38" s="84"/>
      <c r="AQ38" s="82"/>
      <c r="AR38" s="84"/>
      <c r="AS38" s="82"/>
      <c r="AT38" s="82"/>
      <c r="AU38" s="82"/>
      <c r="AV38" s="84"/>
      <c r="AW38" s="82"/>
      <c r="AX38" s="82"/>
      <c r="AY38" s="82"/>
      <c r="AZ38" s="84"/>
      <c r="BA38" s="82"/>
      <c r="BB38" s="82"/>
      <c r="BC38" s="82"/>
      <c r="BD38" s="82"/>
      <c r="BE38" s="82"/>
      <c r="BF38" s="82"/>
      <c r="BG38" s="82"/>
      <c r="BH38" s="82"/>
      <c r="BI38" s="82"/>
      <c r="BJ38" s="84"/>
      <c r="BK38" s="82"/>
      <c r="BL38" s="84">
        <v>2</v>
      </c>
      <c r="BM38" s="82">
        <v>1.1299999999999999</v>
      </c>
      <c r="BN38" s="82"/>
      <c r="BO38" s="82"/>
      <c r="BP38" s="84"/>
      <c r="BQ38" s="82"/>
      <c r="BR38" s="84"/>
      <c r="BS38" s="82"/>
      <c r="BT38" s="82"/>
      <c r="BU38" s="82"/>
      <c r="BV38" s="82"/>
    </row>
    <row r="39" spans="1:75" s="86" customFormat="1" x14ac:dyDescent="0.25">
      <c r="A39" s="79">
        <v>37</v>
      </c>
      <c r="B39" s="79">
        <v>2</v>
      </c>
      <c r="C39" s="80" t="s">
        <v>503</v>
      </c>
      <c r="D39" s="40">
        <f>март!D39-апрель!E39</f>
        <v>349.44327884057969</v>
      </c>
      <c r="E39" s="81">
        <f t="shared" si="0"/>
        <v>1.026</v>
      </c>
      <c r="F39" s="82"/>
      <c r="G39" s="82"/>
      <c r="H39" s="82"/>
      <c r="I39" s="83"/>
      <c r="J39" s="82"/>
      <c r="K39" s="82"/>
      <c r="L39" s="82"/>
      <c r="M39" s="82"/>
      <c r="N39" s="82"/>
      <c r="O39" s="84"/>
      <c r="P39" s="82"/>
      <c r="Q39" s="84"/>
      <c r="R39" s="82"/>
      <c r="S39" s="82"/>
      <c r="T39" s="82"/>
      <c r="U39" s="82"/>
      <c r="V39" s="82"/>
      <c r="W39" s="82"/>
      <c r="X39" s="82"/>
      <c r="Y39" s="84"/>
      <c r="Z39" s="82"/>
      <c r="AA39" s="85"/>
      <c r="AB39" s="82"/>
      <c r="AC39" s="82"/>
      <c r="AD39" s="82"/>
      <c r="AE39" s="82"/>
      <c r="AF39" s="82"/>
      <c r="AG39" s="82"/>
      <c r="AH39" s="84"/>
      <c r="AI39" s="82"/>
      <c r="AJ39" s="84"/>
      <c r="AK39" s="82"/>
      <c r="AL39" s="82"/>
      <c r="AM39" s="82"/>
      <c r="AN39" s="84"/>
      <c r="AO39" s="82"/>
      <c r="AP39" s="84"/>
      <c r="AQ39" s="82"/>
      <c r="AR39" s="84"/>
      <c r="AS39" s="82"/>
      <c r="AT39" s="82"/>
      <c r="AU39" s="82"/>
      <c r="AV39" s="84"/>
      <c r="AW39" s="82"/>
      <c r="AX39" s="82"/>
      <c r="AY39" s="82"/>
      <c r="AZ39" s="84"/>
      <c r="BA39" s="82"/>
      <c r="BB39" s="82"/>
      <c r="BC39" s="82"/>
      <c r="BD39" s="82"/>
      <c r="BE39" s="82"/>
      <c r="BF39" s="82"/>
      <c r="BG39" s="82"/>
      <c r="BH39" s="82"/>
      <c r="BI39" s="82"/>
      <c r="BJ39" s="84"/>
      <c r="BK39" s="82"/>
      <c r="BL39" s="84">
        <v>2</v>
      </c>
      <c r="BM39" s="82">
        <v>1.026</v>
      </c>
      <c r="BN39" s="82"/>
      <c r="BO39" s="82"/>
      <c r="BP39" s="84"/>
      <c r="BQ39" s="82"/>
      <c r="BR39" s="84"/>
      <c r="BS39" s="82"/>
      <c r="BT39" s="82"/>
      <c r="BU39" s="82"/>
      <c r="BV39" s="82"/>
    </row>
    <row r="40" spans="1:75" x14ac:dyDescent="0.25">
      <c r="A40" s="39">
        <v>38</v>
      </c>
      <c r="B40" s="39">
        <v>2</v>
      </c>
      <c r="C40" s="37" t="s">
        <v>504</v>
      </c>
      <c r="D40" s="40">
        <f>март!D40-апрель!E40</f>
        <v>-489.06064792270536</v>
      </c>
      <c r="E40" s="40">
        <f t="shared" si="0"/>
        <v>0</v>
      </c>
      <c r="F40" s="36"/>
      <c r="G40" s="36"/>
      <c r="H40" s="36"/>
      <c r="I40" s="27"/>
      <c r="J40" s="36"/>
      <c r="K40" s="36"/>
      <c r="L40" s="36"/>
      <c r="M40" s="36"/>
      <c r="N40" s="36"/>
      <c r="O40" s="29"/>
      <c r="P40" s="36"/>
      <c r="Q40" s="29"/>
      <c r="R40" s="36"/>
      <c r="S40" s="36"/>
      <c r="T40" s="36"/>
      <c r="U40" s="36"/>
      <c r="V40" s="36"/>
      <c r="W40" s="36"/>
      <c r="X40" s="36"/>
      <c r="Y40" s="29"/>
      <c r="Z40" s="36"/>
      <c r="AA40" s="66"/>
      <c r="AB40" s="36"/>
      <c r="AC40" s="36"/>
      <c r="AD40" s="36"/>
      <c r="AE40" s="36"/>
      <c r="AF40" s="36"/>
      <c r="AG40" s="36"/>
      <c r="AH40" s="29"/>
      <c r="AI40" s="36"/>
      <c r="AJ40" s="29"/>
      <c r="AK40" s="36"/>
      <c r="AL40" s="36"/>
      <c r="AM40" s="36"/>
      <c r="AN40" s="29"/>
      <c r="AO40" s="36"/>
      <c r="AP40" s="29"/>
      <c r="AQ40" s="36"/>
      <c r="AR40" s="29"/>
      <c r="AS40" s="36"/>
      <c r="AT40" s="36"/>
      <c r="AU40" s="36"/>
      <c r="AV40" s="29"/>
      <c r="AW40" s="36"/>
      <c r="AX40" s="36"/>
      <c r="AY40" s="36"/>
      <c r="AZ40" s="29"/>
      <c r="BA40" s="36"/>
      <c r="BB40" s="36"/>
      <c r="BC40" s="36"/>
      <c r="BD40" s="36"/>
      <c r="BE40" s="36"/>
      <c r="BF40" s="36"/>
      <c r="BG40" s="36"/>
      <c r="BH40" s="36"/>
      <c r="BI40" s="36"/>
      <c r="BJ40" s="29"/>
      <c r="BK40" s="36"/>
      <c r="BL40" s="29"/>
      <c r="BM40" s="36"/>
      <c r="BN40" s="36"/>
      <c r="BO40" s="36"/>
      <c r="BP40" s="29"/>
      <c r="BQ40" s="36"/>
      <c r="BR40" s="29"/>
      <c r="BS40" s="36"/>
      <c r="BT40" s="36"/>
      <c r="BU40" s="36"/>
      <c r="BV40" s="36"/>
    </row>
    <row r="41" spans="1:75" x14ac:dyDescent="0.25">
      <c r="A41" s="39">
        <v>39</v>
      </c>
      <c r="B41" s="39">
        <v>2</v>
      </c>
      <c r="C41" s="37" t="s">
        <v>505</v>
      </c>
      <c r="D41" s="40">
        <f>март!D41-апрель!E41</f>
        <v>254.9464156135266</v>
      </c>
      <c r="E41" s="40">
        <f t="shared" si="0"/>
        <v>0</v>
      </c>
      <c r="F41" s="36"/>
      <c r="G41" s="36"/>
      <c r="H41" s="36"/>
      <c r="I41" s="27"/>
      <c r="J41" s="36"/>
      <c r="K41" s="36"/>
      <c r="L41" s="36"/>
      <c r="M41" s="36"/>
      <c r="N41" s="36"/>
      <c r="O41" s="29"/>
      <c r="P41" s="36"/>
      <c r="Q41" s="29"/>
      <c r="R41" s="36"/>
      <c r="S41" s="36"/>
      <c r="T41" s="36"/>
      <c r="U41" s="36"/>
      <c r="V41" s="36"/>
      <c r="W41" s="36"/>
      <c r="X41" s="36"/>
      <c r="Y41" s="29"/>
      <c r="Z41" s="36"/>
      <c r="AA41" s="66"/>
      <c r="AB41" s="36"/>
      <c r="AC41" s="36"/>
      <c r="AD41" s="36"/>
      <c r="AE41" s="36"/>
      <c r="AF41" s="36"/>
      <c r="AG41" s="36"/>
      <c r="AH41" s="29"/>
      <c r="AI41" s="36"/>
      <c r="AJ41" s="29"/>
      <c r="AK41" s="36"/>
      <c r="AL41" s="36"/>
      <c r="AM41" s="36"/>
      <c r="AN41" s="29"/>
      <c r="AO41" s="36"/>
      <c r="AP41" s="29"/>
      <c r="AQ41" s="36"/>
      <c r="AR41" s="29"/>
      <c r="AS41" s="36"/>
      <c r="AT41" s="36"/>
      <c r="AU41" s="36"/>
      <c r="AV41" s="29"/>
      <c r="AW41" s="36"/>
      <c r="AX41" s="36"/>
      <c r="AY41" s="36"/>
      <c r="AZ41" s="29"/>
      <c r="BA41" s="36"/>
      <c r="BB41" s="36"/>
      <c r="BC41" s="36"/>
      <c r="BD41" s="36"/>
      <c r="BE41" s="36"/>
      <c r="BF41" s="36"/>
      <c r="BG41" s="36"/>
      <c r="BH41" s="36"/>
      <c r="BI41" s="36"/>
      <c r="BJ41" s="29"/>
      <c r="BK41" s="36"/>
      <c r="BL41" s="29"/>
      <c r="BM41" s="36"/>
      <c r="BN41" s="36"/>
      <c r="BO41" s="36"/>
      <c r="BP41" s="29"/>
      <c r="BQ41" s="36"/>
      <c r="BR41" s="29"/>
      <c r="BS41" s="36"/>
      <c r="BT41" s="36"/>
      <c r="BU41" s="36"/>
      <c r="BV41" s="36"/>
    </row>
    <row r="42" spans="1:75" s="86" customFormat="1" x14ac:dyDescent="0.25">
      <c r="A42" s="79">
        <v>40</v>
      </c>
      <c r="B42" s="79">
        <v>2</v>
      </c>
      <c r="C42" s="80" t="s">
        <v>506</v>
      </c>
      <c r="D42" s="40">
        <f>март!D42-апрель!E42</f>
        <v>373.38178595169074</v>
      </c>
      <c r="E42" s="81">
        <f t="shared" si="0"/>
        <v>2.3260000000000001</v>
      </c>
      <c r="F42" s="82"/>
      <c r="G42" s="82"/>
      <c r="H42" s="82"/>
      <c r="I42" s="83"/>
      <c r="J42" s="82"/>
      <c r="K42" s="82"/>
      <c r="L42" s="82"/>
      <c r="M42" s="82"/>
      <c r="N42" s="82"/>
      <c r="O42" s="84"/>
      <c r="P42" s="82"/>
      <c r="Q42" s="84"/>
      <c r="R42" s="82"/>
      <c r="S42" s="82"/>
      <c r="T42" s="82"/>
      <c r="U42" s="82"/>
      <c r="V42" s="82"/>
      <c r="W42" s="82"/>
      <c r="X42" s="82"/>
      <c r="Y42" s="84"/>
      <c r="Z42" s="82"/>
      <c r="AA42" s="85"/>
      <c r="AB42" s="82"/>
      <c r="AC42" s="82"/>
      <c r="AD42" s="82"/>
      <c r="AE42" s="82"/>
      <c r="AF42" s="82"/>
      <c r="AG42" s="82"/>
      <c r="AH42" s="84"/>
      <c r="AI42" s="82"/>
      <c r="AJ42" s="84"/>
      <c r="AK42" s="82"/>
      <c r="AL42" s="82"/>
      <c r="AM42" s="82"/>
      <c r="AN42" s="84"/>
      <c r="AO42" s="82"/>
      <c r="AP42" s="84"/>
      <c r="AQ42" s="82"/>
      <c r="AR42" s="84"/>
      <c r="AS42" s="82"/>
      <c r="AT42" s="82"/>
      <c r="AU42" s="82"/>
      <c r="AV42" s="84"/>
      <c r="AW42" s="82"/>
      <c r="AX42" s="82"/>
      <c r="AY42" s="82"/>
      <c r="AZ42" s="84"/>
      <c r="BA42" s="82"/>
      <c r="BB42" s="82"/>
      <c r="BC42" s="82"/>
      <c r="BD42" s="82"/>
      <c r="BE42" s="82"/>
      <c r="BF42" s="82"/>
      <c r="BG42" s="82"/>
      <c r="BH42" s="82"/>
      <c r="BI42" s="82"/>
      <c r="BJ42" s="84"/>
      <c r="BK42" s="82"/>
      <c r="BL42" s="84"/>
      <c r="BM42" s="82"/>
      <c r="BN42" s="82">
        <v>0.01</v>
      </c>
      <c r="BO42" s="82">
        <v>2.3260000000000001</v>
      </c>
      <c r="BP42" s="84"/>
      <c r="BQ42" s="82"/>
      <c r="BR42" s="84"/>
      <c r="BS42" s="82"/>
      <c r="BT42" s="82"/>
      <c r="BU42" s="82"/>
      <c r="BV42" s="82"/>
    </row>
    <row r="43" spans="1:75" x14ac:dyDescent="0.25">
      <c r="A43" s="39">
        <v>41</v>
      </c>
      <c r="B43" s="39">
        <v>2</v>
      </c>
      <c r="C43" s="37" t="s">
        <v>507</v>
      </c>
      <c r="D43" s="40">
        <f>март!D43-апрель!E43</f>
        <v>-206.17998966183575</v>
      </c>
      <c r="E43" s="40">
        <f t="shared" si="0"/>
        <v>0</v>
      </c>
      <c r="F43" s="36"/>
      <c r="G43" s="36"/>
      <c r="H43" s="36"/>
      <c r="I43" s="27"/>
      <c r="J43" s="36"/>
      <c r="K43" s="36"/>
      <c r="L43" s="36"/>
      <c r="M43" s="36"/>
      <c r="N43" s="36"/>
      <c r="O43" s="29"/>
      <c r="P43" s="36"/>
      <c r="Q43" s="29"/>
      <c r="R43" s="36"/>
      <c r="S43" s="36"/>
      <c r="T43" s="36"/>
      <c r="U43" s="36"/>
      <c r="V43" s="36"/>
      <c r="W43" s="36"/>
      <c r="X43" s="36"/>
      <c r="Y43" s="29"/>
      <c r="Z43" s="36"/>
      <c r="AA43" s="66"/>
      <c r="AB43" s="36"/>
      <c r="AC43" s="36"/>
      <c r="AD43" s="36"/>
      <c r="AE43" s="36"/>
      <c r="AF43" s="36"/>
      <c r="AG43" s="36"/>
      <c r="AH43" s="29"/>
      <c r="AI43" s="36"/>
      <c r="AJ43" s="29"/>
      <c r="AK43" s="36"/>
      <c r="AL43" s="36"/>
      <c r="AM43" s="36"/>
      <c r="AN43" s="29"/>
      <c r="AO43" s="36"/>
      <c r="AP43" s="29"/>
      <c r="AQ43" s="36"/>
      <c r="AR43" s="29"/>
      <c r="AS43" s="36"/>
      <c r="AT43" s="36"/>
      <c r="AU43" s="36"/>
      <c r="AV43" s="29"/>
      <c r="AW43" s="36"/>
      <c r="AX43" s="36"/>
      <c r="AY43" s="36"/>
      <c r="AZ43" s="29"/>
      <c r="BA43" s="36"/>
      <c r="BB43" s="36"/>
      <c r="BC43" s="36"/>
      <c r="BD43" s="36"/>
      <c r="BE43" s="36"/>
      <c r="BF43" s="36"/>
      <c r="BG43" s="36"/>
      <c r="BH43" s="36"/>
      <c r="BI43" s="36"/>
      <c r="BJ43" s="29"/>
      <c r="BK43" s="36"/>
      <c r="BL43" s="29"/>
      <c r="BM43" s="36"/>
      <c r="BN43" s="36"/>
      <c r="BO43" s="36"/>
      <c r="BP43" s="29"/>
      <c r="BQ43" s="36"/>
      <c r="BR43" s="29"/>
      <c r="BS43" s="36"/>
      <c r="BT43" s="36"/>
      <c r="BU43" s="36"/>
      <c r="BV43" s="36"/>
    </row>
    <row r="44" spans="1:75" x14ac:dyDescent="0.25">
      <c r="A44" s="39">
        <v>42</v>
      </c>
      <c r="B44" s="39">
        <v>2</v>
      </c>
      <c r="C44" s="37" t="s">
        <v>508</v>
      </c>
      <c r="D44" s="40">
        <f>март!D44-апрель!E44</f>
        <v>-282.53753562705316</v>
      </c>
      <c r="E44" s="40">
        <f t="shared" si="0"/>
        <v>0</v>
      </c>
      <c r="F44" s="36"/>
      <c r="G44" s="36"/>
      <c r="H44" s="36"/>
      <c r="I44" s="27"/>
      <c r="J44" s="36"/>
      <c r="K44" s="36"/>
      <c r="L44" s="36"/>
      <c r="M44" s="36"/>
      <c r="N44" s="36"/>
      <c r="O44" s="29"/>
      <c r="P44" s="36"/>
      <c r="Q44" s="29"/>
      <c r="R44" s="36"/>
      <c r="S44" s="36"/>
      <c r="T44" s="36"/>
      <c r="U44" s="36"/>
      <c r="V44" s="36"/>
      <c r="W44" s="36"/>
      <c r="X44" s="36"/>
      <c r="Y44" s="29"/>
      <c r="Z44" s="36"/>
      <c r="AA44" s="66"/>
      <c r="AB44" s="36"/>
      <c r="AC44" s="36"/>
      <c r="AD44" s="36"/>
      <c r="AE44" s="36"/>
      <c r="AF44" s="36"/>
      <c r="AG44" s="36"/>
      <c r="AH44" s="29"/>
      <c r="AI44" s="36"/>
      <c r="AJ44" s="29"/>
      <c r="AK44" s="36"/>
      <c r="AL44" s="36"/>
      <c r="AM44" s="36"/>
      <c r="AN44" s="29"/>
      <c r="AO44" s="36"/>
      <c r="AP44" s="29"/>
      <c r="AQ44" s="36"/>
      <c r="AR44" s="29"/>
      <c r="AS44" s="36"/>
      <c r="AT44" s="36"/>
      <c r="AU44" s="36"/>
      <c r="AV44" s="29"/>
      <c r="AW44" s="36"/>
      <c r="AX44" s="36"/>
      <c r="AY44" s="36"/>
      <c r="AZ44" s="29"/>
      <c r="BA44" s="36"/>
      <c r="BB44" s="36"/>
      <c r="BC44" s="36"/>
      <c r="BD44" s="36"/>
      <c r="BE44" s="36"/>
      <c r="BF44" s="36"/>
      <c r="BG44" s="36"/>
      <c r="BH44" s="36"/>
      <c r="BI44" s="36"/>
      <c r="BJ44" s="29"/>
      <c r="BK44" s="36"/>
      <c r="BL44" s="29"/>
      <c r="BM44" s="36"/>
      <c r="BN44" s="36"/>
      <c r="BO44" s="36"/>
      <c r="BP44" s="29"/>
      <c r="BQ44" s="36"/>
      <c r="BR44" s="29"/>
      <c r="BS44" s="36"/>
      <c r="BT44" s="36"/>
      <c r="BU44" s="36"/>
      <c r="BV44" s="36"/>
    </row>
    <row r="45" spans="1:75" s="86" customFormat="1" x14ac:dyDescent="0.25">
      <c r="A45" s="79">
        <v>43</v>
      </c>
      <c r="B45" s="79">
        <v>2</v>
      </c>
      <c r="C45" s="80" t="s">
        <v>509</v>
      </c>
      <c r="D45" s="40">
        <f>март!D45-апрель!E45</f>
        <v>-160.95523710144926</v>
      </c>
      <c r="E45" s="81">
        <f t="shared" si="0"/>
        <v>1.131</v>
      </c>
      <c r="F45" s="82"/>
      <c r="G45" s="82"/>
      <c r="H45" s="82"/>
      <c r="I45" s="83"/>
      <c r="J45" s="82"/>
      <c r="K45" s="82"/>
      <c r="L45" s="82"/>
      <c r="M45" s="82"/>
      <c r="N45" s="82"/>
      <c r="O45" s="84"/>
      <c r="P45" s="82"/>
      <c r="Q45" s="84"/>
      <c r="R45" s="82"/>
      <c r="S45" s="82"/>
      <c r="T45" s="82"/>
      <c r="U45" s="82"/>
      <c r="V45" s="82"/>
      <c r="W45" s="82"/>
      <c r="X45" s="82"/>
      <c r="Y45" s="84"/>
      <c r="Z45" s="82"/>
      <c r="AA45" s="85"/>
      <c r="AB45" s="82"/>
      <c r="AC45" s="82"/>
      <c r="AD45" s="82"/>
      <c r="AE45" s="82"/>
      <c r="AF45" s="82"/>
      <c r="AG45" s="82"/>
      <c r="AH45" s="84"/>
      <c r="AI45" s="82"/>
      <c r="AJ45" s="84"/>
      <c r="AK45" s="82"/>
      <c r="AL45" s="82"/>
      <c r="AM45" s="82"/>
      <c r="AN45" s="84"/>
      <c r="AO45" s="82"/>
      <c r="AP45" s="84"/>
      <c r="AQ45" s="82"/>
      <c r="AR45" s="84"/>
      <c r="AS45" s="82"/>
      <c r="AT45" s="82"/>
      <c r="AU45" s="82"/>
      <c r="AV45" s="84"/>
      <c r="AW45" s="82"/>
      <c r="AX45" s="82"/>
      <c r="AY45" s="82"/>
      <c r="AZ45" s="84"/>
      <c r="BA45" s="82"/>
      <c r="BB45" s="82"/>
      <c r="BC45" s="82"/>
      <c r="BD45" s="82"/>
      <c r="BE45" s="82"/>
      <c r="BF45" s="82"/>
      <c r="BG45" s="82"/>
      <c r="BH45" s="82"/>
      <c r="BI45" s="82"/>
      <c r="BJ45" s="84"/>
      <c r="BK45" s="82"/>
      <c r="BL45" s="84"/>
      <c r="BM45" s="82"/>
      <c r="BN45" s="82"/>
      <c r="BO45" s="82"/>
      <c r="BP45" s="84"/>
      <c r="BQ45" s="82"/>
      <c r="BR45" s="84"/>
      <c r="BS45" s="82"/>
      <c r="BT45" s="82"/>
      <c r="BU45" s="82"/>
      <c r="BV45" s="82">
        <v>1.131</v>
      </c>
      <c r="BW45" s="86" t="s">
        <v>1081</v>
      </c>
    </row>
    <row r="46" spans="1:75" x14ac:dyDescent="0.25">
      <c r="A46" s="39">
        <v>44</v>
      </c>
      <c r="B46" s="39">
        <v>2</v>
      </c>
      <c r="C46" s="37" t="s">
        <v>510</v>
      </c>
      <c r="D46" s="40">
        <f>март!D46-апрель!E46</f>
        <v>-5.9637364251207643</v>
      </c>
      <c r="E46" s="40">
        <f t="shared" si="0"/>
        <v>0</v>
      </c>
      <c r="F46" s="36"/>
      <c r="G46" s="36"/>
      <c r="H46" s="36"/>
      <c r="I46" s="27"/>
      <c r="J46" s="36"/>
      <c r="K46" s="36"/>
      <c r="L46" s="36"/>
      <c r="M46" s="36"/>
      <c r="N46" s="36"/>
      <c r="O46" s="29"/>
      <c r="P46" s="36"/>
      <c r="Q46" s="29"/>
      <c r="R46" s="36"/>
      <c r="S46" s="36"/>
      <c r="T46" s="36"/>
      <c r="U46" s="36"/>
      <c r="V46" s="36"/>
      <c r="W46" s="36"/>
      <c r="X46" s="36"/>
      <c r="Y46" s="29"/>
      <c r="Z46" s="36"/>
      <c r="AA46" s="66"/>
      <c r="AB46" s="36"/>
      <c r="AC46" s="36"/>
      <c r="AD46" s="36"/>
      <c r="AE46" s="36"/>
      <c r="AF46" s="36"/>
      <c r="AG46" s="36"/>
      <c r="AH46" s="29"/>
      <c r="AI46" s="36"/>
      <c r="AJ46" s="29"/>
      <c r="AK46" s="36"/>
      <c r="AL46" s="36"/>
      <c r="AM46" s="36"/>
      <c r="AN46" s="29"/>
      <c r="AO46" s="36"/>
      <c r="AP46" s="29"/>
      <c r="AQ46" s="36"/>
      <c r="AR46" s="29"/>
      <c r="AS46" s="36"/>
      <c r="AT46" s="36"/>
      <c r="AU46" s="36"/>
      <c r="AV46" s="29"/>
      <c r="AW46" s="36"/>
      <c r="AX46" s="36"/>
      <c r="AY46" s="36"/>
      <c r="AZ46" s="29"/>
      <c r="BA46" s="36"/>
      <c r="BB46" s="36"/>
      <c r="BC46" s="36"/>
      <c r="BD46" s="36"/>
      <c r="BE46" s="36"/>
      <c r="BF46" s="36"/>
      <c r="BG46" s="36"/>
      <c r="BH46" s="36"/>
      <c r="BI46" s="36"/>
      <c r="BJ46" s="29"/>
      <c r="BK46" s="36"/>
      <c r="BL46" s="29"/>
      <c r="BM46" s="36"/>
      <c r="BN46" s="36"/>
      <c r="BO46" s="36"/>
      <c r="BP46" s="29"/>
      <c r="BQ46" s="36"/>
      <c r="BR46" s="29"/>
      <c r="BS46" s="36"/>
      <c r="BT46" s="36"/>
      <c r="BU46" s="36"/>
      <c r="BV46" s="36"/>
    </row>
    <row r="47" spans="1:75" x14ac:dyDescent="0.25">
      <c r="A47" s="39">
        <v>45</v>
      </c>
      <c r="B47" s="39">
        <v>2</v>
      </c>
      <c r="C47" s="37" t="s">
        <v>511</v>
      </c>
      <c r="D47" s="40">
        <f>март!D47-апрель!E47</f>
        <v>188.51898268405793</v>
      </c>
      <c r="E47" s="40">
        <f t="shared" si="0"/>
        <v>0</v>
      </c>
      <c r="F47" s="36"/>
      <c r="G47" s="36"/>
      <c r="H47" s="36"/>
      <c r="I47" s="27"/>
      <c r="J47" s="36"/>
      <c r="K47" s="36"/>
      <c r="L47" s="36"/>
      <c r="M47" s="36"/>
      <c r="N47" s="36"/>
      <c r="O47" s="29"/>
      <c r="P47" s="36"/>
      <c r="Q47" s="29"/>
      <c r="R47" s="36"/>
      <c r="S47" s="36"/>
      <c r="T47" s="36"/>
      <c r="U47" s="36"/>
      <c r="V47" s="36"/>
      <c r="W47" s="36"/>
      <c r="X47" s="36"/>
      <c r="Y47" s="29"/>
      <c r="Z47" s="36"/>
      <c r="AA47" s="66"/>
      <c r="AB47" s="36"/>
      <c r="AC47" s="36"/>
      <c r="AD47" s="36"/>
      <c r="AE47" s="36"/>
      <c r="AF47" s="36"/>
      <c r="AG47" s="36"/>
      <c r="AH47" s="29"/>
      <c r="AI47" s="36"/>
      <c r="AJ47" s="29"/>
      <c r="AK47" s="36"/>
      <c r="AL47" s="36"/>
      <c r="AM47" s="36"/>
      <c r="AN47" s="29"/>
      <c r="AO47" s="36"/>
      <c r="AP47" s="29"/>
      <c r="AQ47" s="36"/>
      <c r="AR47" s="29"/>
      <c r="AS47" s="36"/>
      <c r="AT47" s="36"/>
      <c r="AU47" s="36"/>
      <c r="AV47" s="29"/>
      <c r="AW47" s="36"/>
      <c r="AX47" s="36"/>
      <c r="AY47" s="36"/>
      <c r="AZ47" s="29"/>
      <c r="BA47" s="36"/>
      <c r="BB47" s="36"/>
      <c r="BC47" s="36"/>
      <c r="BD47" s="36"/>
      <c r="BE47" s="36"/>
      <c r="BF47" s="36"/>
      <c r="BG47" s="36"/>
      <c r="BH47" s="36"/>
      <c r="BI47" s="36"/>
      <c r="BJ47" s="29"/>
      <c r="BK47" s="36"/>
      <c r="BL47" s="29"/>
      <c r="BM47" s="36"/>
      <c r="BN47" s="36"/>
      <c r="BO47" s="36"/>
      <c r="BP47" s="29"/>
      <c r="BQ47" s="36"/>
      <c r="BR47" s="29"/>
      <c r="BS47" s="36"/>
      <c r="BT47" s="36"/>
      <c r="BU47" s="36"/>
      <c r="BV47" s="36"/>
    </row>
    <row r="48" spans="1:75" x14ac:dyDescent="0.25">
      <c r="A48" s="39">
        <v>46</v>
      </c>
      <c r="B48" s="39">
        <v>2</v>
      </c>
      <c r="C48" s="37" t="s">
        <v>512</v>
      </c>
      <c r="D48" s="40">
        <f>март!D48-апрель!E48</f>
        <v>2252.0999037198071</v>
      </c>
      <c r="E48" s="40">
        <f t="shared" si="0"/>
        <v>0</v>
      </c>
      <c r="F48" s="36"/>
      <c r="G48" s="36"/>
      <c r="H48" s="36"/>
      <c r="I48" s="27"/>
      <c r="J48" s="36"/>
      <c r="K48" s="36"/>
      <c r="L48" s="36"/>
      <c r="M48" s="36"/>
      <c r="N48" s="36"/>
      <c r="O48" s="29"/>
      <c r="P48" s="36"/>
      <c r="Q48" s="29"/>
      <c r="R48" s="36"/>
      <c r="S48" s="36"/>
      <c r="T48" s="36"/>
      <c r="U48" s="36"/>
      <c r="V48" s="36"/>
      <c r="W48" s="36"/>
      <c r="X48" s="36"/>
      <c r="Y48" s="29"/>
      <c r="Z48" s="36"/>
      <c r="AA48" s="66"/>
      <c r="AB48" s="36"/>
      <c r="AC48" s="36"/>
      <c r="AD48" s="36"/>
      <c r="AE48" s="36"/>
      <c r="AF48" s="36"/>
      <c r="AG48" s="36"/>
      <c r="AH48" s="29"/>
      <c r="AI48" s="36"/>
      <c r="AJ48" s="29"/>
      <c r="AK48" s="36"/>
      <c r="AL48" s="36"/>
      <c r="AM48" s="36"/>
      <c r="AN48" s="29"/>
      <c r="AO48" s="36"/>
      <c r="AP48" s="29"/>
      <c r="AQ48" s="36"/>
      <c r="AR48" s="29"/>
      <c r="AS48" s="36"/>
      <c r="AT48" s="36"/>
      <c r="AU48" s="36"/>
      <c r="AV48" s="29"/>
      <c r="AW48" s="36"/>
      <c r="AX48" s="36"/>
      <c r="AY48" s="36"/>
      <c r="AZ48" s="29"/>
      <c r="BA48" s="36"/>
      <c r="BB48" s="36"/>
      <c r="BC48" s="36"/>
      <c r="BD48" s="36"/>
      <c r="BE48" s="36"/>
      <c r="BF48" s="36"/>
      <c r="BG48" s="36"/>
      <c r="BH48" s="36"/>
      <c r="BI48" s="36"/>
      <c r="BJ48" s="29"/>
      <c r="BK48" s="36"/>
      <c r="BL48" s="29"/>
      <c r="BM48" s="36"/>
      <c r="BN48" s="36"/>
      <c r="BO48" s="36"/>
      <c r="BP48" s="29"/>
      <c r="BQ48" s="36"/>
      <c r="BR48" s="29"/>
      <c r="BS48" s="36"/>
      <c r="BT48" s="36"/>
      <c r="BU48" s="36"/>
      <c r="BV48" s="36"/>
    </row>
    <row r="49" spans="1:75" s="86" customFormat="1" x14ac:dyDescent="0.25">
      <c r="A49" s="79">
        <v>47</v>
      </c>
      <c r="B49" s="79">
        <v>1</v>
      </c>
      <c r="C49" s="80" t="s">
        <v>513</v>
      </c>
      <c r="D49" s="40">
        <f>март!D49-апрель!E49</f>
        <v>670.27766503381645</v>
      </c>
      <c r="E49" s="81">
        <f t="shared" si="0"/>
        <v>8.911999999999999</v>
      </c>
      <c r="F49" s="82"/>
      <c r="G49" s="82"/>
      <c r="H49" s="82"/>
      <c r="I49" s="83"/>
      <c r="J49" s="82"/>
      <c r="K49" s="82"/>
      <c r="L49" s="82"/>
      <c r="M49" s="82"/>
      <c r="N49" s="82"/>
      <c r="O49" s="84"/>
      <c r="P49" s="82"/>
      <c r="Q49" s="84"/>
      <c r="R49" s="82"/>
      <c r="S49" s="82"/>
      <c r="T49" s="82"/>
      <c r="U49" s="82"/>
      <c r="V49" s="82"/>
      <c r="W49" s="82"/>
      <c r="X49" s="82"/>
      <c r="Y49" s="84"/>
      <c r="Z49" s="82"/>
      <c r="AA49" s="85"/>
      <c r="AB49" s="82"/>
      <c r="AC49" s="82"/>
      <c r="AD49" s="82"/>
      <c r="AE49" s="82"/>
      <c r="AF49" s="82"/>
      <c r="AG49" s="82"/>
      <c r="AH49" s="84"/>
      <c r="AI49" s="82"/>
      <c r="AJ49" s="84"/>
      <c r="AK49" s="82"/>
      <c r="AL49" s="82"/>
      <c r="AM49" s="82"/>
      <c r="AN49" s="84"/>
      <c r="AO49" s="82"/>
      <c r="AP49" s="84"/>
      <c r="AQ49" s="82"/>
      <c r="AR49" s="84"/>
      <c r="AS49" s="82"/>
      <c r="AT49" s="82"/>
      <c r="AU49" s="82"/>
      <c r="AV49" s="84"/>
      <c r="AW49" s="82"/>
      <c r="AX49" s="82"/>
      <c r="AY49" s="82"/>
      <c r="AZ49" s="84"/>
      <c r="BA49" s="82"/>
      <c r="BB49" s="82"/>
      <c r="BC49" s="82"/>
      <c r="BD49" s="82"/>
      <c r="BE49" s="82"/>
      <c r="BF49" s="82"/>
      <c r="BG49" s="82"/>
      <c r="BH49" s="82"/>
      <c r="BI49" s="82"/>
      <c r="BJ49" s="84"/>
      <c r="BK49" s="82"/>
      <c r="BL49" s="84">
        <v>6</v>
      </c>
      <c r="BM49" s="82">
        <v>3.6829999999999998</v>
      </c>
      <c r="BN49" s="82"/>
      <c r="BO49" s="82"/>
      <c r="BP49" s="84"/>
      <c r="BQ49" s="82"/>
      <c r="BR49" s="84"/>
      <c r="BS49" s="82"/>
      <c r="BT49" s="82"/>
      <c r="BU49" s="82"/>
      <c r="BV49" s="82">
        <v>5.2290000000000001</v>
      </c>
      <c r="BW49" s="86" t="s">
        <v>1070</v>
      </c>
    </row>
    <row r="50" spans="1:75" x14ac:dyDescent="0.25">
      <c r="A50" s="39">
        <v>48</v>
      </c>
      <c r="B50" s="39">
        <v>1</v>
      </c>
      <c r="C50" s="37" t="s">
        <v>514</v>
      </c>
      <c r="D50" s="40">
        <f>март!D50-апрель!E50</f>
        <v>386.38312424541056</v>
      </c>
      <c r="E50" s="40">
        <f t="shared" si="0"/>
        <v>0</v>
      </c>
      <c r="F50" s="36"/>
      <c r="G50" s="36"/>
      <c r="H50" s="36"/>
      <c r="I50" s="27"/>
      <c r="J50" s="36"/>
      <c r="K50" s="36"/>
      <c r="L50" s="36"/>
      <c r="M50" s="36"/>
      <c r="N50" s="36"/>
      <c r="O50" s="29"/>
      <c r="P50" s="36"/>
      <c r="Q50" s="29"/>
      <c r="R50" s="36"/>
      <c r="S50" s="36"/>
      <c r="T50" s="36"/>
      <c r="U50" s="36"/>
      <c r="V50" s="36"/>
      <c r="W50" s="36"/>
      <c r="X50" s="36"/>
      <c r="Y50" s="29"/>
      <c r="Z50" s="36"/>
      <c r="AA50" s="66"/>
      <c r="AB50" s="36"/>
      <c r="AC50" s="36"/>
      <c r="AD50" s="36"/>
      <c r="AE50" s="36"/>
      <c r="AF50" s="36"/>
      <c r="AG50" s="36"/>
      <c r="AH50" s="29"/>
      <c r="AI50" s="36"/>
      <c r="AJ50" s="29"/>
      <c r="AK50" s="36"/>
      <c r="AL50" s="36"/>
      <c r="AM50" s="36"/>
      <c r="AN50" s="29"/>
      <c r="AO50" s="36"/>
      <c r="AP50" s="29"/>
      <c r="AQ50" s="36"/>
      <c r="AR50" s="29"/>
      <c r="AS50" s="36"/>
      <c r="AT50" s="36"/>
      <c r="AU50" s="36"/>
      <c r="AV50" s="29"/>
      <c r="AW50" s="36"/>
      <c r="AX50" s="36"/>
      <c r="AY50" s="36"/>
      <c r="AZ50" s="29"/>
      <c r="BA50" s="36"/>
      <c r="BB50" s="36"/>
      <c r="BC50" s="36"/>
      <c r="BD50" s="36"/>
      <c r="BE50" s="36"/>
      <c r="BF50" s="36"/>
      <c r="BG50" s="36"/>
      <c r="BH50" s="36"/>
      <c r="BI50" s="36"/>
      <c r="BJ50" s="29"/>
      <c r="BK50" s="36"/>
      <c r="BL50" s="29"/>
      <c r="BM50" s="36"/>
      <c r="BN50" s="36"/>
      <c r="BO50" s="36"/>
      <c r="BP50" s="29"/>
      <c r="BQ50" s="36"/>
      <c r="BR50" s="29"/>
      <c r="BS50" s="36"/>
      <c r="BT50" s="36"/>
      <c r="BU50" s="36"/>
      <c r="BV50" s="36"/>
    </row>
    <row r="51" spans="1:75" s="86" customFormat="1" x14ac:dyDescent="0.25">
      <c r="A51" s="79">
        <v>49</v>
      </c>
      <c r="B51" s="79">
        <v>1</v>
      </c>
      <c r="C51" s="80" t="s">
        <v>515</v>
      </c>
      <c r="D51" s="40">
        <f>март!D51-апрель!E51</f>
        <v>395.90693233816421</v>
      </c>
      <c r="E51" s="81">
        <f t="shared" si="0"/>
        <v>172.72199999999998</v>
      </c>
      <c r="F51" s="82"/>
      <c r="G51" s="82"/>
      <c r="H51" s="82"/>
      <c r="I51" s="83"/>
      <c r="J51" s="82"/>
      <c r="K51" s="82"/>
      <c r="L51" s="82"/>
      <c r="M51" s="82"/>
      <c r="N51" s="82"/>
      <c r="O51" s="84"/>
      <c r="P51" s="82"/>
      <c r="Q51" s="84"/>
      <c r="R51" s="82"/>
      <c r="S51" s="82"/>
      <c r="T51" s="82"/>
      <c r="U51" s="82"/>
      <c r="V51" s="82"/>
      <c r="W51" s="82"/>
      <c r="X51" s="82"/>
      <c r="Y51" s="84"/>
      <c r="Z51" s="82"/>
      <c r="AA51" s="85"/>
      <c r="AB51" s="82"/>
      <c r="AC51" s="82"/>
      <c r="AD51" s="82"/>
      <c r="AE51" s="82"/>
      <c r="AF51" s="82"/>
      <c r="AG51" s="82"/>
      <c r="AH51" s="84"/>
      <c r="AI51" s="82"/>
      <c r="AJ51" s="84"/>
      <c r="AK51" s="82"/>
      <c r="AL51" s="82"/>
      <c r="AM51" s="82"/>
      <c r="AN51" s="84"/>
      <c r="AO51" s="82"/>
      <c r="AP51" s="84"/>
      <c r="AQ51" s="82"/>
      <c r="AR51" s="84">
        <v>4</v>
      </c>
      <c r="AS51" s="82">
        <v>170.37799999999999</v>
      </c>
      <c r="AT51" s="82"/>
      <c r="AU51" s="82"/>
      <c r="AV51" s="84"/>
      <c r="AW51" s="82"/>
      <c r="AX51" s="82"/>
      <c r="AY51" s="82"/>
      <c r="AZ51" s="84"/>
      <c r="BA51" s="82"/>
      <c r="BB51" s="82"/>
      <c r="BC51" s="82"/>
      <c r="BD51" s="82"/>
      <c r="BE51" s="82"/>
      <c r="BF51" s="82"/>
      <c r="BG51" s="82"/>
      <c r="BH51" s="82"/>
      <c r="BI51" s="82"/>
      <c r="BJ51" s="84"/>
      <c r="BK51" s="82"/>
      <c r="BL51" s="84"/>
      <c r="BM51" s="82"/>
      <c r="BN51" s="82"/>
      <c r="BO51" s="82"/>
      <c r="BP51" s="84"/>
      <c r="BQ51" s="82"/>
      <c r="BR51" s="84"/>
      <c r="BS51" s="82"/>
      <c r="BT51" s="82"/>
      <c r="BU51" s="82"/>
      <c r="BV51" s="82">
        <v>2.3439999999999999</v>
      </c>
      <c r="BW51" s="86" t="s">
        <v>1070</v>
      </c>
    </row>
    <row r="52" spans="1:75" x14ac:dyDescent="0.25">
      <c r="A52" s="39">
        <v>50</v>
      </c>
      <c r="B52" s="39">
        <v>1</v>
      </c>
      <c r="C52" s="37" t="s">
        <v>516</v>
      </c>
      <c r="D52" s="40">
        <f>март!D52-апрель!E52</f>
        <v>-297.51537134299531</v>
      </c>
      <c r="E52" s="40">
        <f t="shared" si="0"/>
        <v>0</v>
      </c>
      <c r="F52" s="36"/>
      <c r="G52" s="36"/>
      <c r="H52" s="36"/>
      <c r="I52" s="27"/>
      <c r="J52" s="36"/>
      <c r="K52" s="36"/>
      <c r="L52" s="36"/>
      <c r="M52" s="36"/>
      <c r="N52" s="36"/>
      <c r="O52" s="29"/>
      <c r="P52" s="36"/>
      <c r="Q52" s="29"/>
      <c r="R52" s="36"/>
      <c r="S52" s="36"/>
      <c r="T52" s="36"/>
      <c r="U52" s="36"/>
      <c r="V52" s="36"/>
      <c r="W52" s="36"/>
      <c r="X52" s="36"/>
      <c r="Y52" s="29"/>
      <c r="Z52" s="36"/>
      <c r="AA52" s="66"/>
      <c r="AB52" s="36"/>
      <c r="AC52" s="36"/>
      <c r="AD52" s="36"/>
      <c r="AE52" s="36"/>
      <c r="AF52" s="36"/>
      <c r="AG52" s="36"/>
      <c r="AH52" s="29"/>
      <c r="AI52" s="36"/>
      <c r="AJ52" s="29"/>
      <c r="AK52" s="36"/>
      <c r="AL52" s="36"/>
      <c r="AM52" s="36"/>
      <c r="AN52" s="29"/>
      <c r="AO52" s="36"/>
      <c r="AP52" s="29"/>
      <c r="AQ52" s="36"/>
      <c r="AR52" s="29"/>
      <c r="AS52" s="36"/>
      <c r="AT52" s="36"/>
      <c r="AU52" s="36"/>
      <c r="AV52" s="29"/>
      <c r="AW52" s="36"/>
      <c r="AX52" s="36"/>
      <c r="AY52" s="36"/>
      <c r="AZ52" s="29"/>
      <c r="BA52" s="36"/>
      <c r="BB52" s="36"/>
      <c r="BC52" s="36"/>
      <c r="BD52" s="36"/>
      <c r="BE52" s="36"/>
      <c r="BF52" s="36"/>
      <c r="BG52" s="36"/>
      <c r="BH52" s="36"/>
      <c r="BI52" s="36"/>
      <c r="BJ52" s="29"/>
      <c r="BK52" s="36"/>
      <c r="BL52" s="29"/>
      <c r="BM52" s="36"/>
      <c r="BN52" s="36"/>
      <c r="BO52" s="36"/>
      <c r="BP52" s="29"/>
      <c r="BQ52" s="36"/>
      <c r="BR52" s="29"/>
      <c r="BS52" s="36"/>
      <c r="BT52" s="36"/>
      <c r="BU52" s="36"/>
      <c r="BV52" s="36"/>
    </row>
    <row r="53" spans="1:75" x14ac:dyDescent="0.25">
      <c r="A53" s="39">
        <v>51</v>
      </c>
      <c r="B53" s="39">
        <v>1</v>
      </c>
      <c r="C53" s="37" t="s">
        <v>517</v>
      </c>
      <c r="D53" s="40">
        <f>март!D53-апрель!E53</f>
        <v>35.691764222222211</v>
      </c>
      <c r="E53" s="40">
        <f t="shared" si="0"/>
        <v>0</v>
      </c>
      <c r="F53" s="36"/>
      <c r="G53" s="36"/>
      <c r="H53" s="36"/>
      <c r="I53" s="27"/>
      <c r="J53" s="36"/>
      <c r="K53" s="36"/>
      <c r="L53" s="36"/>
      <c r="M53" s="36"/>
      <c r="N53" s="36"/>
      <c r="O53" s="29"/>
      <c r="P53" s="36"/>
      <c r="Q53" s="29"/>
      <c r="R53" s="36"/>
      <c r="S53" s="36"/>
      <c r="T53" s="36"/>
      <c r="U53" s="36"/>
      <c r="V53" s="36"/>
      <c r="W53" s="36"/>
      <c r="X53" s="36"/>
      <c r="Y53" s="29"/>
      <c r="Z53" s="36"/>
      <c r="AA53" s="66"/>
      <c r="AB53" s="36"/>
      <c r="AC53" s="36"/>
      <c r="AD53" s="36"/>
      <c r="AE53" s="36"/>
      <c r="AF53" s="36"/>
      <c r="AG53" s="36"/>
      <c r="AH53" s="29"/>
      <c r="AI53" s="36"/>
      <c r="AJ53" s="29"/>
      <c r="AK53" s="36"/>
      <c r="AL53" s="36"/>
      <c r="AM53" s="36"/>
      <c r="AN53" s="29"/>
      <c r="AO53" s="36"/>
      <c r="AP53" s="29"/>
      <c r="AQ53" s="36"/>
      <c r="AR53" s="29"/>
      <c r="AS53" s="36"/>
      <c r="AT53" s="36"/>
      <c r="AU53" s="36"/>
      <c r="AV53" s="29"/>
      <c r="AW53" s="36"/>
      <c r="AX53" s="36"/>
      <c r="AY53" s="36"/>
      <c r="AZ53" s="29"/>
      <c r="BA53" s="36"/>
      <c r="BB53" s="36"/>
      <c r="BC53" s="36"/>
      <c r="BD53" s="36"/>
      <c r="BE53" s="36"/>
      <c r="BF53" s="36"/>
      <c r="BG53" s="36"/>
      <c r="BH53" s="36"/>
      <c r="BI53" s="36"/>
      <c r="BJ53" s="29"/>
      <c r="BK53" s="36"/>
      <c r="BL53" s="29"/>
      <c r="BM53" s="36"/>
      <c r="BN53" s="36"/>
      <c r="BO53" s="36"/>
      <c r="BP53" s="29"/>
      <c r="BQ53" s="36"/>
      <c r="BR53" s="29"/>
      <c r="BS53" s="36"/>
      <c r="BT53" s="36"/>
      <c r="BU53" s="36"/>
      <c r="BV53" s="36"/>
    </row>
    <row r="54" spans="1:75" s="86" customFormat="1" x14ac:dyDescent="0.25">
      <c r="A54" s="79">
        <v>52</v>
      </c>
      <c r="B54" s="79">
        <v>1</v>
      </c>
      <c r="C54" s="80" t="s">
        <v>518</v>
      </c>
      <c r="D54" s="40">
        <f>март!D54-апрель!E54</f>
        <v>-431.08765142995173</v>
      </c>
      <c r="E54" s="81">
        <f t="shared" si="0"/>
        <v>115.98</v>
      </c>
      <c r="F54" s="82"/>
      <c r="G54" s="82"/>
      <c r="H54" s="82"/>
      <c r="I54" s="83"/>
      <c r="J54" s="82"/>
      <c r="K54" s="82"/>
      <c r="L54" s="82"/>
      <c r="M54" s="82"/>
      <c r="N54" s="82"/>
      <c r="O54" s="84"/>
      <c r="P54" s="82"/>
      <c r="Q54" s="84"/>
      <c r="R54" s="82"/>
      <c r="S54" s="82"/>
      <c r="T54" s="82"/>
      <c r="U54" s="82"/>
      <c r="V54" s="82"/>
      <c r="W54" s="82"/>
      <c r="X54" s="82"/>
      <c r="Y54" s="84"/>
      <c r="Z54" s="82"/>
      <c r="AA54" s="85"/>
      <c r="AB54" s="82"/>
      <c r="AC54" s="82"/>
      <c r="AD54" s="82"/>
      <c r="AE54" s="82"/>
      <c r="AF54" s="82"/>
      <c r="AG54" s="82"/>
      <c r="AH54" s="84"/>
      <c r="AI54" s="82"/>
      <c r="AJ54" s="84"/>
      <c r="AK54" s="82"/>
      <c r="AL54" s="82"/>
      <c r="AM54" s="82"/>
      <c r="AN54" s="84"/>
      <c r="AO54" s="82"/>
      <c r="AP54" s="84"/>
      <c r="AQ54" s="82"/>
      <c r="AR54" s="84">
        <v>3</v>
      </c>
      <c r="AS54" s="82">
        <v>115.98</v>
      </c>
      <c r="AT54" s="82"/>
      <c r="AU54" s="82"/>
      <c r="AV54" s="84"/>
      <c r="AW54" s="82"/>
      <c r="AX54" s="82"/>
      <c r="AY54" s="82"/>
      <c r="AZ54" s="84"/>
      <c r="BA54" s="82"/>
      <c r="BB54" s="82"/>
      <c r="BC54" s="82"/>
      <c r="BD54" s="82"/>
      <c r="BE54" s="82"/>
      <c r="BF54" s="82"/>
      <c r="BG54" s="82"/>
      <c r="BH54" s="82"/>
      <c r="BI54" s="82"/>
      <c r="BJ54" s="84"/>
      <c r="BK54" s="82"/>
      <c r="BL54" s="84"/>
      <c r="BM54" s="82"/>
      <c r="BN54" s="82"/>
      <c r="BO54" s="82"/>
      <c r="BP54" s="84"/>
      <c r="BQ54" s="82"/>
      <c r="BR54" s="84"/>
      <c r="BS54" s="82"/>
      <c r="BT54" s="82"/>
      <c r="BU54" s="82"/>
      <c r="BV54" s="82"/>
    </row>
    <row r="55" spans="1:75" s="86" customFormat="1" x14ac:dyDescent="0.25">
      <c r="A55" s="79">
        <v>53</v>
      </c>
      <c r="B55" s="79">
        <v>1</v>
      </c>
      <c r="C55" s="80" t="s">
        <v>519</v>
      </c>
      <c r="D55" s="40">
        <f>март!D55-апрель!E55</f>
        <v>-329.95722777777775</v>
      </c>
      <c r="E55" s="81">
        <f t="shared" si="0"/>
        <v>9.234</v>
      </c>
      <c r="F55" s="82"/>
      <c r="G55" s="82"/>
      <c r="H55" s="82"/>
      <c r="I55" s="83"/>
      <c r="J55" s="82"/>
      <c r="K55" s="82"/>
      <c r="L55" s="82"/>
      <c r="M55" s="82"/>
      <c r="N55" s="82"/>
      <c r="O55" s="84"/>
      <c r="P55" s="82"/>
      <c r="Q55" s="84"/>
      <c r="R55" s="82"/>
      <c r="S55" s="82"/>
      <c r="T55" s="82"/>
      <c r="U55" s="82"/>
      <c r="V55" s="82"/>
      <c r="W55" s="82"/>
      <c r="X55" s="82"/>
      <c r="Y55" s="84"/>
      <c r="Z55" s="82"/>
      <c r="AA55" s="85"/>
      <c r="AB55" s="82"/>
      <c r="AC55" s="82"/>
      <c r="AD55" s="82"/>
      <c r="AE55" s="82"/>
      <c r="AF55" s="82"/>
      <c r="AG55" s="82"/>
      <c r="AH55" s="84"/>
      <c r="AI55" s="82"/>
      <c r="AJ55" s="84"/>
      <c r="AK55" s="82"/>
      <c r="AL55" s="82">
        <v>0.01</v>
      </c>
      <c r="AM55" s="82">
        <v>9.234</v>
      </c>
      <c r="AN55" s="84"/>
      <c r="AO55" s="82"/>
      <c r="AP55" s="84"/>
      <c r="AQ55" s="82"/>
      <c r="AR55" s="84"/>
      <c r="AS55" s="82"/>
      <c r="AT55" s="82"/>
      <c r="AU55" s="82"/>
      <c r="AV55" s="84"/>
      <c r="AW55" s="82"/>
      <c r="AX55" s="82"/>
      <c r="AY55" s="82"/>
      <c r="AZ55" s="84"/>
      <c r="BA55" s="82"/>
      <c r="BB55" s="82"/>
      <c r="BC55" s="82"/>
      <c r="BD55" s="82"/>
      <c r="BE55" s="82"/>
      <c r="BF55" s="82"/>
      <c r="BG55" s="82"/>
      <c r="BH55" s="82"/>
      <c r="BI55" s="82"/>
      <c r="BJ55" s="84"/>
      <c r="BK55" s="82"/>
      <c r="BL55" s="84"/>
      <c r="BM55" s="82"/>
      <c r="BN55" s="82"/>
      <c r="BO55" s="82"/>
      <c r="BP55" s="84"/>
      <c r="BQ55" s="82"/>
      <c r="BR55" s="84"/>
      <c r="BS55" s="82"/>
      <c r="BT55" s="82"/>
      <c r="BU55" s="82"/>
      <c r="BV55" s="82"/>
    </row>
    <row r="56" spans="1:75" x14ac:dyDescent="0.25">
      <c r="A56" s="39">
        <v>54</v>
      </c>
      <c r="B56" s="39">
        <v>1</v>
      </c>
      <c r="C56" s="37" t="s">
        <v>520</v>
      </c>
      <c r="D56" s="40">
        <f>март!D56-апрель!E56</f>
        <v>-371.73669627053141</v>
      </c>
      <c r="E56" s="40">
        <f t="shared" si="0"/>
        <v>0</v>
      </c>
      <c r="F56" s="36"/>
      <c r="G56" s="36"/>
      <c r="H56" s="36"/>
      <c r="I56" s="27"/>
      <c r="J56" s="36"/>
      <c r="K56" s="36"/>
      <c r="L56" s="36"/>
      <c r="M56" s="36"/>
      <c r="N56" s="36"/>
      <c r="O56" s="29"/>
      <c r="P56" s="36"/>
      <c r="Q56" s="29"/>
      <c r="R56" s="36"/>
      <c r="S56" s="36"/>
      <c r="T56" s="36"/>
      <c r="U56" s="36"/>
      <c r="V56" s="36"/>
      <c r="W56" s="36"/>
      <c r="X56" s="36"/>
      <c r="Y56" s="29"/>
      <c r="Z56" s="36"/>
      <c r="AA56" s="66"/>
      <c r="AB56" s="36"/>
      <c r="AC56" s="36"/>
      <c r="AD56" s="36"/>
      <c r="AE56" s="36"/>
      <c r="AF56" s="36"/>
      <c r="AG56" s="36"/>
      <c r="AH56" s="29"/>
      <c r="AI56" s="36"/>
      <c r="AJ56" s="29"/>
      <c r="AK56" s="36"/>
      <c r="AL56" s="36"/>
      <c r="AM56" s="36"/>
      <c r="AN56" s="29"/>
      <c r="AO56" s="36"/>
      <c r="AP56" s="29"/>
      <c r="AQ56" s="36"/>
      <c r="AR56" s="29"/>
      <c r="AS56" s="36"/>
      <c r="AT56" s="36"/>
      <c r="AU56" s="36"/>
      <c r="AV56" s="29"/>
      <c r="AW56" s="36"/>
      <c r="AX56" s="36"/>
      <c r="AY56" s="36"/>
      <c r="AZ56" s="29"/>
      <c r="BA56" s="36"/>
      <c r="BB56" s="36"/>
      <c r="BC56" s="36"/>
      <c r="BD56" s="36"/>
      <c r="BE56" s="36"/>
      <c r="BF56" s="36"/>
      <c r="BG56" s="36"/>
      <c r="BH56" s="36"/>
      <c r="BI56" s="36"/>
      <c r="BJ56" s="29"/>
      <c r="BK56" s="36"/>
      <c r="BL56" s="29"/>
      <c r="BM56" s="36"/>
      <c r="BN56" s="36"/>
      <c r="BO56" s="36"/>
      <c r="BP56" s="29"/>
      <c r="BQ56" s="36"/>
      <c r="BR56" s="29"/>
      <c r="BS56" s="36"/>
      <c r="BT56" s="36"/>
      <c r="BU56" s="36"/>
      <c r="BV56" s="36"/>
    </row>
    <row r="57" spans="1:75" x14ac:dyDescent="0.25">
      <c r="A57" s="39">
        <v>55</v>
      </c>
      <c r="B57" s="39">
        <v>1</v>
      </c>
      <c r="C57" s="37" t="s">
        <v>521</v>
      </c>
      <c r="D57" s="40">
        <f>март!D57-апрель!E57</f>
        <v>58.145474734299569</v>
      </c>
      <c r="E57" s="40">
        <f t="shared" si="0"/>
        <v>0</v>
      </c>
      <c r="F57" s="36"/>
      <c r="G57" s="36"/>
      <c r="H57" s="36"/>
      <c r="I57" s="27"/>
      <c r="J57" s="36"/>
      <c r="K57" s="36"/>
      <c r="L57" s="36"/>
      <c r="M57" s="36"/>
      <c r="N57" s="36"/>
      <c r="O57" s="29"/>
      <c r="P57" s="36"/>
      <c r="Q57" s="29"/>
      <c r="R57" s="36"/>
      <c r="S57" s="36"/>
      <c r="T57" s="36"/>
      <c r="U57" s="36"/>
      <c r="V57" s="36"/>
      <c r="W57" s="36"/>
      <c r="X57" s="36"/>
      <c r="Y57" s="29"/>
      <c r="Z57" s="36"/>
      <c r="AA57" s="66"/>
      <c r="AB57" s="36"/>
      <c r="AC57" s="36"/>
      <c r="AD57" s="36"/>
      <c r="AE57" s="36"/>
      <c r="AF57" s="36"/>
      <c r="AG57" s="36"/>
      <c r="AH57" s="29"/>
      <c r="AI57" s="36"/>
      <c r="AJ57" s="29"/>
      <c r="AK57" s="36"/>
      <c r="AL57" s="36"/>
      <c r="AM57" s="36"/>
      <c r="AN57" s="29"/>
      <c r="AO57" s="36"/>
      <c r="AP57" s="29"/>
      <c r="AQ57" s="36"/>
      <c r="AR57" s="29"/>
      <c r="AS57" s="36"/>
      <c r="AT57" s="36"/>
      <c r="AU57" s="36"/>
      <c r="AV57" s="29"/>
      <c r="AW57" s="36"/>
      <c r="AX57" s="36"/>
      <c r="AY57" s="36"/>
      <c r="AZ57" s="29"/>
      <c r="BA57" s="36"/>
      <c r="BB57" s="36"/>
      <c r="BC57" s="36"/>
      <c r="BD57" s="36"/>
      <c r="BE57" s="36"/>
      <c r="BF57" s="36"/>
      <c r="BG57" s="36"/>
      <c r="BH57" s="36"/>
      <c r="BI57" s="36"/>
      <c r="BJ57" s="29"/>
      <c r="BK57" s="36"/>
      <c r="BL57" s="29"/>
      <c r="BM57" s="36"/>
      <c r="BN57" s="36"/>
      <c r="BO57" s="36"/>
      <c r="BP57" s="29"/>
      <c r="BQ57" s="36"/>
      <c r="BR57" s="29"/>
      <c r="BS57" s="36"/>
      <c r="BT57" s="36"/>
      <c r="BU57" s="36"/>
      <c r="BV57" s="36"/>
    </row>
    <row r="58" spans="1:75" x14ac:dyDescent="0.25">
      <c r="A58" s="39">
        <v>56</v>
      </c>
      <c r="B58" s="39">
        <v>1</v>
      </c>
      <c r="C58" s="37" t="s">
        <v>522</v>
      </c>
      <c r="D58" s="40">
        <f>март!D58-апрель!E58</f>
        <v>333.98363212560383</v>
      </c>
      <c r="E58" s="40">
        <f t="shared" si="0"/>
        <v>0</v>
      </c>
      <c r="F58" s="36"/>
      <c r="G58" s="36"/>
      <c r="H58" s="36"/>
      <c r="I58" s="27"/>
      <c r="J58" s="36"/>
      <c r="K58" s="36"/>
      <c r="L58" s="36"/>
      <c r="M58" s="36"/>
      <c r="N58" s="36"/>
      <c r="O58" s="29"/>
      <c r="P58" s="36"/>
      <c r="Q58" s="29"/>
      <c r="R58" s="36"/>
      <c r="S58" s="36"/>
      <c r="T58" s="36"/>
      <c r="U58" s="36"/>
      <c r="V58" s="36"/>
      <c r="W58" s="36"/>
      <c r="X58" s="36"/>
      <c r="Y58" s="29"/>
      <c r="Z58" s="36"/>
      <c r="AA58" s="66"/>
      <c r="AB58" s="36"/>
      <c r="AC58" s="36"/>
      <c r="AD58" s="36"/>
      <c r="AE58" s="36"/>
      <c r="AF58" s="36"/>
      <c r="AG58" s="36"/>
      <c r="AH58" s="29"/>
      <c r="AI58" s="36"/>
      <c r="AJ58" s="29"/>
      <c r="AK58" s="36"/>
      <c r="AL58" s="36"/>
      <c r="AM58" s="36"/>
      <c r="AN58" s="29"/>
      <c r="AO58" s="36"/>
      <c r="AP58" s="29"/>
      <c r="AQ58" s="36"/>
      <c r="AR58" s="29"/>
      <c r="AS58" s="36"/>
      <c r="AT58" s="36"/>
      <c r="AU58" s="36"/>
      <c r="AV58" s="29"/>
      <c r="AW58" s="36"/>
      <c r="AX58" s="36"/>
      <c r="AY58" s="36"/>
      <c r="AZ58" s="29"/>
      <c r="BA58" s="36"/>
      <c r="BB58" s="36"/>
      <c r="BC58" s="36"/>
      <c r="BD58" s="36"/>
      <c r="BE58" s="36"/>
      <c r="BF58" s="36"/>
      <c r="BG58" s="36"/>
      <c r="BH58" s="36"/>
      <c r="BI58" s="36"/>
      <c r="BJ58" s="29"/>
      <c r="BK58" s="36"/>
      <c r="BL58" s="29"/>
      <c r="BM58" s="36"/>
      <c r="BN58" s="36"/>
      <c r="BO58" s="36"/>
      <c r="BP58" s="29"/>
      <c r="BQ58" s="36"/>
      <c r="BR58" s="29"/>
      <c r="BS58" s="36"/>
      <c r="BT58" s="36"/>
      <c r="BU58" s="36"/>
      <c r="BV58" s="36"/>
    </row>
    <row r="59" spans="1:75" x14ac:dyDescent="0.25">
      <c r="A59" s="39">
        <v>57</v>
      </c>
      <c r="B59" s="39">
        <v>1</v>
      </c>
      <c r="C59" s="37" t="s">
        <v>523</v>
      </c>
      <c r="D59" s="40">
        <f>март!D59-апрель!E59</f>
        <v>101.23881960386473</v>
      </c>
      <c r="E59" s="40">
        <f t="shared" si="0"/>
        <v>0</v>
      </c>
      <c r="F59" s="36"/>
      <c r="G59" s="36"/>
      <c r="H59" s="36"/>
      <c r="I59" s="27"/>
      <c r="J59" s="36"/>
      <c r="K59" s="36"/>
      <c r="L59" s="36"/>
      <c r="M59" s="36"/>
      <c r="N59" s="36"/>
      <c r="O59" s="29"/>
      <c r="P59" s="36"/>
      <c r="Q59" s="29"/>
      <c r="R59" s="36"/>
      <c r="S59" s="36"/>
      <c r="T59" s="36"/>
      <c r="U59" s="36"/>
      <c r="V59" s="36"/>
      <c r="W59" s="36"/>
      <c r="X59" s="36"/>
      <c r="Y59" s="29"/>
      <c r="Z59" s="36"/>
      <c r="AA59" s="66"/>
      <c r="AB59" s="36"/>
      <c r="AC59" s="36"/>
      <c r="AD59" s="36"/>
      <c r="AE59" s="36"/>
      <c r="AF59" s="36"/>
      <c r="AG59" s="36"/>
      <c r="AH59" s="29"/>
      <c r="AI59" s="36"/>
      <c r="AJ59" s="29"/>
      <c r="AK59" s="36"/>
      <c r="AL59" s="36"/>
      <c r="AM59" s="36"/>
      <c r="AN59" s="29"/>
      <c r="AO59" s="36"/>
      <c r="AP59" s="29"/>
      <c r="AQ59" s="36"/>
      <c r="AR59" s="29"/>
      <c r="AS59" s="36"/>
      <c r="AT59" s="36"/>
      <c r="AU59" s="36"/>
      <c r="AV59" s="29"/>
      <c r="AW59" s="36"/>
      <c r="AX59" s="36"/>
      <c r="AY59" s="36"/>
      <c r="AZ59" s="29"/>
      <c r="BA59" s="36"/>
      <c r="BB59" s="36"/>
      <c r="BC59" s="36"/>
      <c r="BD59" s="36"/>
      <c r="BE59" s="36"/>
      <c r="BF59" s="36"/>
      <c r="BG59" s="36"/>
      <c r="BH59" s="36"/>
      <c r="BI59" s="36"/>
      <c r="BJ59" s="29"/>
      <c r="BK59" s="36"/>
      <c r="BL59" s="29"/>
      <c r="BM59" s="36"/>
      <c r="BN59" s="36"/>
      <c r="BO59" s="36"/>
      <c r="BP59" s="29"/>
      <c r="BQ59" s="36"/>
      <c r="BR59" s="29"/>
      <c r="BS59" s="36"/>
      <c r="BT59" s="36"/>
      <c r="BU59" s="36"/>
      <c r="BV59" s="36"/>
    </row>
    <row r="60" spans="1:75" s="86" customFormat="1" x14ac:dyDescent="0.25">
      <c r="A60" s="79">
        <v>58</v>
      </c>
      <c r="B60" s="79">
        <v>1</v>
      </c>
      <c r="C60" s="80" t="s">
        <v>524</v>
      </c>
      <c r="D60" s="40">
        <f>март!D60-апрель!E60</f>
        <v>445.24061704347832</v>
      </c>
      <c r="E60" s="81">
        <f t="shared" si="0"/>
        <v>3.694</v>
      </c>
      <c r="F60" s="82"/>
      <c r="G60" s="82"/>
      <c r="H60" s="82"/>
      <c r="I60" s="83"/>
      <c r="J60" s="82"/>
      <c r="K60" s="82"/>
      <c r="L60" s="82"/>
      <c r="M60" s="82"/>
      <c r="N60" s="82"/>
      <c r="O60" s="84"/>
      <c r="P60" s="82"/>
      <c r="Q60" s="84"/>
      <c r="R60" s="82"/>
      <c r="S60" s="82"/>
      <c r="T60" s="82"/>
      <c r="U60" s="82"/>
      <c r="V60" s="82"/>
      <c r="W60" s="82"/>
      <c r="X60" s="82"/>
      <c r="Y60" s="84"/>
      <c r="Z60" s="82"/>
      <c r="AA60" s="85"/>
      <c r="AB60" s="82"/>
      <c r="AC60" s="82"/>
      <c r="AD60" s="82"/>
      <c r="AE60" s="82"/>
      <c r="AF60" s="82"/>
      <c r="AG60" s="82"/>
      <c r="AH60" s="84"/>
      <c r="AI60" s="82"/>
      <c r="AJ60" s="84"/>
      <c r="AK60" s="82"/>
      <c r="AL60" s="82">
        <v>4.0000000000000001E-3</v>
      </c>
      <c r="AM60" s="82">
        <v>3.694</v>
      </c>
      <c r="AN60" s="84"/>
      <c r="AO60" s="82"/>
      <c r="AP60" s="84"/>
      <c r="AQ60" s="82"/>
      <c r="AR60" s="84"/>
      <c r="AS60" s="82"/>
      <c r="AT60" s="82"/>
      <c r="AU60" s="82"/>
      <c r="AV60" s="84"/>
      <c r="AW60" s="82"/>
      <c r="AX60" s="82"/>
      <c r="AY60" s="82"/>
      <c r="AZ60" s="84"/>
      <c r="BA60" s="82"/>
      <c r="BB60" s="82"/>
      <c r="BC60" s="82"/>
      <c r="BD60" s="82"/>
      <c r="BE60" s="82"/>
      <c r="BF60" s="82"/>
      <c r="BG60" s="82"/>
      <c r="BH60" s="82"/>
      <c r="BI60" s="82"/>
      <c r="BJ60" s="84"/>
      <c r="BK60" s="82"/>
      <c r="BL60" s="84"/>
      <c r="BM60" s="82"/>
      <c r="BN60" s="82"/>
      <c r="BO60" s="82"/>
      <c r="BP60" s="84"/>
      <c r="BQ60" s="82"/>
      <c r="BR60" s="84"/>
      <c r="BS60" s="82"/>
      <c r="BT60" s="82"/>
      <c r="BU60" s="82"/>
      <c r="BV60" s="82"/>
    </row>
    <row r="61" spans="1:75" s="86" customFormat="1" x14ac:dyDescent="0.25">
      <c r="A61" s="79">
        <v>59</v>
      </c>
      <c r="B61" s="79">
        <v>1</v>
      </c>
      <c r="C61" s="80" t="s">
        <v>525</v>
      </c>
      <c r="D61" s="40">
        <f>март!D61-апрель!E61</f>
        <v>276.61866245410624</v>
      </c>
      <c r="E61" s="81">
        <f t="shared" si="0"/>
        <v>79.501000000000005</v>
      </c>
      <c r="F61" s="82"/>
      <c r="G61" s="82"/>
      <c r="H61" s="82"/>
      <c r="I61" s="83"/>
      <c r="J61" s="82"/>
      <c r="K61" s="82"/>
      <c r="L61" s="82"/>
      <c r="M61" s="82"/>
      <c r="N61" s="82"/>
      <c r="O61" s="84"/>
      <c r="P61" s="82"/>
      <c r="Q61" s="84"/>
      <c r="R61" s="82"/>
      <c r="S61" s="82"/>
      <c r="T61" s="82"/>
      <c r="U61" s="82"/>
      <c r="V61" s="82"/>
      <c r="W61" s="82"/>
      <c r="X61" s="82"/>
      <c r="Y61" s="84"/>
      <c r="Z61" s="82"/>
      <c r="AA61" s="85"/>
      <c r="AB61" s="82"/>
      <c r="AC61" s="82"/>
      <c r="AD61" s="82"/>
      <c r="AE61" s="82"/>
      <c r="AF61" s="82"/>
      <c r="AG61" s="82"/>
      <c r="AH61" s="84"/>
      <c r="AI61" s="82"/>
      <c r="AJ61" s="84"/>
      <c r="AK61" s="82"/>
      <c r="AL61" s="82"/>
      <c r="AM61" s="82"/>
      <c r="AN61" s="84"/>
      <c r="AO61" s="82"/>
      <c r="AP61" s="84"/>
      <c r="AQ61" s="82"/>
      <c r="AR61" s="84"/>
      <c r="AS61" s="82"/>
      <c r="AT61" s="82"/>
      <c r="AU61" s="82"/>
      <c r="AV61" s="84"/>
      <c r="AW61" s="82"/>
      <c r="AX61" s="82"/>
      <c r="AY61" s="82"/>
      <c r="AZ61" s="84"/>
      <c r="BA61" s="82"/>
      <c r="BB61" s="82"/>
      <c r="BC61" s="82"/>
      <c r="BD61" s="82"/>
      <c r="BE61" s="82"/>
      <c r="BF61" s="82"/>
      <c r="BG61" s="82"/>
      <c r="BH61" s="82"/>
      <c r="BI61" s="82"/>
      <c r="BJ61" s="84"/>
      <c r="BK61" s="82"/>
      <c r="BL61" s="84"/>
      <c r="BM61" s="82"/>
      <c r="BN61" s="82"/>
      <c r="BO61" s="82"/>
      <c r="BP61" s="84"/>
      <c r="BQ61" s="82"/>
      <c r="BR61" s="84"/>
      <c r="BS61" s="82"/>
      <c r="BT61" s="82"/>
      <c r="BU61" s="82"/>
      <c r="BV61" s="82">
        <v>79.501000000000005</v>
      </c>
      <c r="BW61" s="86" t="s">
        <v>1099</v>
      </c>
    </row>
    <row r="62" spans="1:75" x14ac:dyDescent="0.25">
      <c r="A62" s="39">
        <v>60</v>
      </c>
      <c r="B62" s="39">
        <v>1</v>
      </c>
      <c r="C62" s="37" t="s">
        <v>526</v>
      </c>
      <c r="D62" s="40">
        <f>март!D62-апрель!E62</f>
        <v>82.232830821255973</v>
      </c>
      <c r="E62" s="40">
        <f t="shared" si="0"/>
        <v>0</v>
      </c>
      <c r="F62" s="36"/>
      <c r="G62" s="36"/>
      <c r="H62" s="36"/>
      <c r="I62" s="27"/>
      <c r="J62" s="36"/>
      <c r="K62" s="36"/>
      <c r="L62" s="36"/>
      <c r="M62" s="36"/>
      <c r="N62" s="36"/>
      <c r="O62" s="29"/>
      <c r="P62" s="36"/>
      <c r="Q62" s="29"/>
      <c r="R62" s="36"/>
      <c r="S62" s="36"/>
      <c r="T62" s="36"/>
      <c r="U62" s="36"/>
      <c r="V62" s="36"/>
      <c r="W62" s="36"/>
      <c r="X62" s="36"/>
      <c r="Y62" s="29"/>
      <c r="Z62" s="36"/>
      <c r="AA62" s="66"/>
      <c r="AB62" s="36"/>
      <c r="AC62" s="36"/>
      <c r="AD62" s="36"/>
      <c r="AE62" s="36"/>
      <c r="AF62" s="36"/>
      <c r="AG62" s="36"/>
      <c r="AH62" s="29"/>
      <c r="AI62" s="36"/>
      <c r="AJ62" s="29"/>
      <c r="AK62" s="36"/>
      <c r="AL62" s="36"/>
      <c r="AM62" s="36"/>
      <c r="AN62" s="29"/>
      <c r="AO62" s="36"/>
      <c r="AP62" s="29"/>
      <c r="AQ62" s="36"/>
      <c r="AR62" s="29"/>
      <c r="AS62" s="36"/>
      <c r="AT62" s="36"/>
      <c r="AU62" s="36"/>
      <c r="AV62" s="29"/>
      <c r="AW62" s="36"/>
      <c r="AX62" s="36"/>
      <c r="AY62" s="36"/>
      <c r="AZ62" s="29"/>
      <c r="BA62" s="36"/>
      <c r="BB62" s="36"/>
      <c r="BC62" s="36"/>
      <c r="BD62" s="36"/>
      <c r="BE62" s="36"/>
      <c r="BF62" s="36"/>
      <c r="BG62" s="36"/>
      <c r="BH62" s="36"/>
      <c r="BI62" s="36"/>
      <c r="BJ62" s="29"/>
      <c r="BK62" s="36"/>
      <c r="BL62" s="29"/>
      <c r="BM62" s="36"/>
      <c r="BN62" s="36"/>
      <c r="BO62" s="36"/>
      <c r="BP62" s="29"/>
      <c r="BQ62" s="36"/>
      <c r="BR62" s="29"/>
      <c r="BS62" s="36"/>
      <c r="BT62" s="36"/>
      <c r="BU62" s="36"/>
      <c r="BV62" s="36"/>
    </row>
    <row r="63" spans="1:75" s="86" customFormat="1" x14ac:dyDescent="0.25">
      <c r="A63" s="79">
        <v>61</v>
      </c>
      <c r="B63" s="79">
        <v>1</v>
      </c>
      <c r="C63" s="80" t="s">
        <v>527</v>
      </c>
      <c r="D63" s="40">
        <f>март!D63-апрель!E63</f>
        <v>44.076366144927533</v>
      </c>
      <c r="E63" s="81">
        <f t="shared" si="0"/>
        <v>280.35000000000002</v>
      </c>
      <c r="F63" s="82"/>
      <c r="G63" s="82"/>
      <c r="H63" s="82"/>
      <c r="I63" s="83"/>
      <c r="J63" s="82"/>
      <c r="K63" s="82"/>
      <c r="L63" s="82"/>
      <c r="M63" s="82"/>
      <c r="N63" s="82"/>
      <c r="O63" s="84"/>
      <c r="P63" s="82"/>
      <c r="Q63" s="84"/>
      <c r="R63" s="82"/>
      <c r="S63" s="82"/>
      <c r="T63" s="82"/>
      <c r="U63" s="82"/>
      <c r="V63" s="82"/>
      <c r="W63" s="82"/>
      <c r="X63" s="82"/>
      <c r="Y63" s="84"/>
      <c r="Z63" s="82"/>
      <c r="AA63" s="85" t="s">
        <v>1107</v>
      </c>
      <c r="AB63" s="82">
        <v>0.122</v>
      </c>
      <c r="AC63" s="82">
        <v>280.35000000000002</v>
      </c>
      <c r="AD63" s="82"/>
      <c r="AE63" s="82"/>
      <c r="AF63" s="82"/>
      <c r="AG63" s="82"/>
      <c r="AH63" s="84"/>
      <c r="AI63" s="82"/>
      <c r="AJ63" s="84"/>
      <c r="AK63" s="82"/>
      <c r="AL63" s="82"/>
      <c r="AM63" s="82"/>
      <c r="AN63" s="84"/>
      <c r="AO63" s="82"/>
      <c r="AP63" s="84"/>
      <c r="AQ63" s="82"/>
      <c r="AR63" s="84"/>
      <c r="AS63" s="82"/>
      <c r="AT63" s="82"/>
      <c r="AU63" s="82"/>
      <c r="AV63" s="84"/>
      <c r="AW63" s="82"/>
      <c r="AX63" s="82"/>
      <c r="AY63" s="82"/>
      <c r="AZ63" s="84"/>
      <c r="BA63" s="82"/>
      <c r="BB63" s="82"/>
      <c r="BC63" s="82"/>
      <c r="BD63" s="82"/>
      <c r="BE63" s="82"/>
      <c r="BF63" s="82"/>
      <c r="BG63" s="82"/>
      <c r="BH63" s="82"/>
      <c r="BI63" s="82"/>
      <c r="BJ63" s="84"/>
      <c r="BK63" s="82"/>
      <c r="BL63" s="84"/>
      <c r="BM63" s="82"/>
      <c r="BN63" s="82"/>
      <c r="BO63" s="82"/>
      <c r="BP63" s="84"/>
      <c r="BQ63" s="82"/>
      <c r="BR63" s="84"/>
      <c r="BS63" s="82"/>
      <c r="BT63" s="82"/>
      <c r="BU63" s="82"/>
      <c r="BV63" s="82"/>
    </row>
    <row r="64" spans="1:75" x14ac:dyDescent="0.25">
      <c r="A64" s="39">
        <v>62</v>
      </c>
      <c r="B64" s="39">
        <v>1</v>
      </c>
      <c r="C64" s="37" t="s">
        <v>528</v>
      </c>
      <c r="D64" s="40">
        <f>март!D64-апрель!E64</f>
        <v>426.43305019323668</v>
      </c>
      <c r="E64" s="40">
        <f t="shared" si="0"/>
        <v>0</v>
      </c>
      <c r="F64" s="36"/>
      <c r="G64" s="36"/>
      <c r="H64" s="36"/>
      <c r="I64" s="27"/>
      <c r="J64" s="36"/>
      <c r="K64" s="36"/>
      <c r="L64" s="36"/>
      <c r="M64" s="36"/>
      <c r="N64" s="36"/>
      <c r="O64" s="29"/>
      <c r="P64" s="36"/>
      <c r="Q64" s="29"/>
      <c r="R64" s="36"/>
      <c r="S64" s="36"/>
      <c r="T64" s="36"/>
      <c r="U64" s="36"/>
      <c r="V64" s="36"/>
      <c r="W64" s="36"/>
      <c r="X64" s="36"/>
      <c r="Y64" s="29"/>
      <c r="Z64" s="36"/>
      <c r="AA64" s="66"/>
      <c r="AB64" s="36"/>
      <c r="AC64" s="36"/>
      <c r="AD64" s="36"/>
      <c r="AE64" s="36"/>
      <c r="AF64" s="36"/>
      <c r="AG64" s="36"/>
      <c r="AH64" s="29"/>
      <c r="AI64" s="36"/>
      <c r="AJ64" s="29"/>
      <c r="AK64" s="36"/>
      <c r="AL64" s="36"/>
      <c r="AM64" s="36"/>
      <c r="AN64" s="29"/>
      <c r="AO64" s="36"/>
      <c r="AP64" s="29"/>
      <c r="AQ64" s="36"/>
      <c r="AR64" s="29"/>
      <c r="AS64" s="36"/>
      <c r="AT64" s="36"/>
      <c r="AU64" s="36"/>
      <c r="AV64" s="29"/>
      <c r="AW64" s="36"/>
      <c r="AX64" s="36"/>
      <c r="AY64" s="36"/>
      <c r="AZ64" s="29"/>
      <c r="BA64" s="36"/>
      <c r="BB64" s="36"/>
      <c r="BC64" s="36"/>
      <c r="BD64" s="36"/>
      <c r="BE64" s="36"/>
      <c r="BF64" s="36"/>
      <c r="BG64" s="36"/>
      <c r="BH64" s="36"/>
      <c r="BI64" s="36"/>
      <c r="BJ64" s="29"/>
      <c r="BK64" s="36"/>
      <c r="BL64" s="29"/>
      <c r="BM64" s="36"/>
      <c r="BN64" s="36"/>
      <c r="BO64" s="36"/>
      <c r="BP64" s="29"/>
      <c r="BQ64" s="36"/>
      <c r="BR64" s="29"/>
      <c r="BS64" s="36"/>
      <c r="BT64" s="36"/>
      <c r="BU64" s="36"/>
      <c r="BV64" s="36"/>
    </row>
    <row r="65" spans="1:75" x14ac:dyDescent="0.25">
      <c r="A65" s="39">
        <v>63</v>
      </c>
      <c r="B65" s="39">
        <v>1</v>
      </c>
      <c r="C65" s="37" t="s">
        <v>529</v>
      </c>
      <c r="D65" s="40">
        <f>март!D65-апрель!E65</f>
        <v>424.31773331207734</v>
      </c>
      <c r="E65" s="40">
        <f t="shared" si="0"/>
        <v>0</v>
      </c>
      <c r="F65" s="36"/>
      <c r="G65" s="36"/>
      <c r="H65" s="36"/>
      <c r="I65" s="27"/>
      <c r="J65" s="36"/>
      <c r="K65" s="36"/>
      <c r="L65" s="36"/>
      <c r="M65" s="36"/>
      <c r="N65" s="36"/>
      <c r="O65" s="29"/>
      <c r="P65" s="36"/>
      <c r="Q65" s="29"/>
      <c r="R65" s="36"/>
      <c r="S65" s="36"/>
      <c r="T65" s="36"/>
      <c r="U65" s="36"/>
      <c r="V65" s="36"/>
      <c r="W65" s="36"/>
      <c r="X65" s="36"/>
      <c r="Y65" s="29"/>
      <c r="Z65" s="36"/>
      <c r="AA65" s="66"/>
      <c r="AB65" s="36"/>
      <c r="AC65" s="36"/>
      <c r="AD65" s="36"/>
      <c r="AE65" s="36"/>
      <c r="AF65" s="36"/>
      <c r="AG65" s="36"/>
      <c r="AH65" s="29"/>
      <c r="AI65" s="36"/>
      <c r="AJ65" s="29"/>
      <c r="AK65" s="36"/>
      <c r="AL65" s="36"/>
      <c r="AM65" s="36"/>
      <c r="AN65" s="29"/>
      <c r="AO65" s="36"/>
      <c r="AP65" s="29"/>
      <c r="AQ65" s="36"/>
      <c r="AR65" s="29"/>
      <c r="AS65" s="36"/>
      <c r="AT65" s="36"/>
      <c r="AU65" s="36"/>
      <c r="AV65" s="29"/>
      <c r="AW65" s="36"/>
      <c r="AX65" s="36"/>
      <c r="AY65" s="36"/>
      <c r="AZ65" s="29"/>
      <c r="BA65" s="36"/>
      <c r="BB65" s="36"/>
      <c r="BC65" s="36"/>
      <c r="BD65" s="36"/>
      <c r="BE65" s="36"/>
      <c r="BF65" s="36"/>
      <c r="BG65" s="36"/>
      <c r="BH65" s="36"/>
      <c r="BI65" s="36"/>
      <c r="BJ65" s="29"/>
      <c r="BK65" s="36"/>
      <c r="BL65" s="29"/>
      <c r="BM65" s="36"/>
      <c r="BN65" s="36"/>
      <c r="BO65" s="36"/>
      <c r="BP65" s="29"/>
      <c r="BQ65" s="36"/>
      <c r="BR65" s="29"/>
      <c r="BS65" s="36"/>
      <c r="BT65" s="36"/>
      <c r="BU65" s="36"/>
      <c r="BV65" s="36"/>
    </row>
    <row r="66" spans="1:75" s="86" customFormat="1" x14ac:dyDescent="0.25">
      <c r="A66" s="79">
        <v>64</v>
      </c>
      <c r="B66" s="79">
        <v>1</v>
      </c>
      <c r="C66" s="80" t="s">
        <v>530</v>
      </c>
      <c r="D66" s="40">
        <f>март!D66-апрель!E66</f>
        <v>769.41551019323674</v>
      </c>
      <c r="E66" s="81">
        <f t="shared" si="0"/>
        <v>6.5549999999999997</v>
      </c>
      <c r="F66" s="82"/>
      <c r="G66" s="82"/>
      <c r="H66" s="82"/>
      <c r="I66" s="83"/>
      <c r="J66" s="82"/>
      <c r="K66" s="82"/>
      <c r="L66" s="82"/>
      <c r="M66" s="82"/>
      <c r="N66" s="82"/>
      <c r="O66" s="84"/>
      <c r="P66" s="82"/>
      <c r="Q66" s="84"/>
      <c r="R66" s="82"/>
      <c r="S66" s="82"/>
      <c r="T66" s="82"/>
      <c r="U66" s="82"/>
      <c r="V66" s="82"/>
      <c r="W66" s="82"/>
      <c r="X66" s="82"/>
      <c r="Y66" s="84"/>
      <c r="Z66" s="82"/>
      <c r="AA66" s="85"/>
      <c r="AB66" s="82"/>
      <c r="AC66" s="82"/>
      <c r="AD66" s="82"/>
      <c r="AE66" s="82"/>
      <c r="AF66" s="82"/>
      <c r="AG66" s="82"/>
      <c r="AH66" s="84"/>
      <c r="AI66" s="82"/>
      <c r="AJ66" s="84"/>
      <c r="AK66" s="82"/>
      <c r="AL66" s="82"/>
      <c r="AM66" s="82"/>
      <c r="AN66" s="84"/>
      <c r="AO66" s="82"/>
      <c r="AP66" s="84"/>
      <c r="AQ66" s="82"/>
      <c r="AR66" s="84"/>
      <c r="AS66" s="82"/>
      <c r="AT66" s="82"/>
      <c r="AU66" s="82"/>
      <c r="AV66" s="84"/>
      <c r="AW66" s="82"/>
      <c r="AX66" s="82"/>
      <c r="AY66" s="82"/>
      <c r="AZ66" s="84"/>
      <c r="BA66" s="82"/>
      <c r="BB66" s="82"/>
      <c r="BC66" s="82"/>
      <c r="BD66" s="82"/>
      <c r="BE66" s="82"/>
      <c r="BF66" s="82">
        <v>4.0000000000000001E-3</v>
      </c>
      <c r="BG66" s="82">
        <v>4.1539999999999999</v>
      </c>
      <c r="BH66" s="82"/>
      <c r="BI66" s="82"/>
      <c r="BJ66" s="84"/>
      <c r="BK66" s="82"/>
      <c r="BL66" s="84">
        <v>4</v>
      </c>
      <c r="BM66" s="82">
        <v>2.4009999999999998</v>
      </c>
      <c r="BN66" s="82"/>
      <c r="BO66" s="82"/>
      <c r="BP66" s="84"/>
      <c r="BQ66" s="82"/>
      <c r="BR66" s="84"/>
      <c r="BS66" s="82"/>
      <c r="BT66" s="82"/>
      <c r="BU66" s="82"/>
      <c r="BV66" s="82"/>
    </row>
    <row r="67" spans="1:75" x14ac:dyDescent="0.25">
      <c r="A67" s="39">
        <v>65</v>
      </c>
      <c r="B67" s="39">
        <v>1</v>
      </c>
      <c r="C67" s="37" t="s">
        <v>531</v>
      </c>
      <c r="D67" s="40">
        <f>март!D67-апрель!E67</f>
        <v>-898.42314038647351</v>
      </c>
      <c r="E67" s="40">
        <f t="shared" si="0"/>
        <v>0</v>
      </c>
      <c r="F67" s="36"/>
      <c r="G67" s="36"/>
      <c r="H67" s="36"/>
      <c r="I67" s="27"/>
      <c r="J67" s="36"/>
      <c r="K67" s="36"/>
      <c r="L67" s="36"/>
      <c r="M67" s="36"/>
      <c r="N67" s="36"/>
      <c r="O67" s="29"/>
      <c r="P67" s="36"/>
      <c r="Q67" s="29"/>
      <c r="R67" s="36"/>
      <c r="S67" s="36"/>
      <c r="T67" s="36"/>
      <c r="U67" s="36"/>
      <c r="V67" s="36"/>
      <c r="W67" s="36"/>
      <c r="X67" s="36"/>
      <c r="Y67" s="29"/>
      <c r="Z67" s="36"/>
      <c r="AA67" s="66"/>
      <c r="AB67" s="36"/>
      <c r="AC67" s="36"/>
      <c r="AD67" s="36"/>
      <c r="AE67" s="36"/>
      <c r="AF67" s="36"/>
      <c r="AG67" s="36"/>
      <c r="AH67" s="29"/>
      <c r="AI67" s="36"/>
      <c r="AJ67" s="29"/>
      <c r="AK67" s="36"/>
      <c r="AL67" s="36"/>
      <c r="AM67" s="36"/>
      <c r="AN67" s="29"/>
      <c r="AO67" s="36"/>
      <c r="AP67" s="29"/>
      <c r="AQ67" s="36"/>
      <c r="AR67" s="29"/>
      <c r="AS67" s="36"/>
      <c r="AT67" s="36"/>
      <c r="AU67" s="36"/>
      <c r="AV67" s="29"/>
      <c r="AW67" s="36"/>
      <c r="AX67" s="36"/>
      <c r="AY67" s="36"/>
      <c r="AZ67" s="29"/>
      <c r="BA67" s="36"/>
      <c r="BB67" s="36"/>
      <c r="BC67" s="36"/>
      <c r="BD67" s="36"/>
      <c r="BE67" s="36"/>
      <c r="BF67" s="36"/>
      <c r="BG67" s="36"/>
      <c r="BH67" s="36"/>
      <c r="BI67" s="36"/>
      <c r="BJ67" s="29"/>
      <c r="BK67" s="36"/>
      <c r="BL67" s="29"/>
      <c r="BM67" s="36"/>
      <c r="BN67" s="36"/>
      <c r="BO67" s="36"/>
      <c r="BP67" s="29"/>
      <c r="BQ67" s="36"/>
      <c r="BR67" s="29"/>
      <c r="BS67" s="36"/>
      <c r="BT67" s="36"/>
      <c r="BU67" s="36"/>
      <c r="BV67" s="36"/>
    </row>
    <row r="68" spans="1:75" x14ac:dyDescent="0.25">
      <c r="A68" s="39">
        <v>66</v>
      </c>
      <c r="B68" s="39">
        <v>1</v>
      </c>
      <c r="C68" s="37" t="s">
        <v>532</v>
      </c>
      <c r="D68" s="40">
        <f>март!D68-апрель!E68</f>
        <v>96.398126705314013</v>
      </c>
      <c r="E68" s="40">
        <f t="shared" ref="E68:E131" si="1">G68+H68+J68+L68+N68+P68+R68+T68+V68+X68+Z68+AC68+AE68+AG68+AI68+AK68+AM68+AO68+AQ68+AS68+AU68+AW68+AY68+BA68+BC68+BE68+BG68+BI68+BK68+BM68+BO68+BQ68+BS68+BU68+BV68</f>
        <v>0</v>
      </c>
      <c r="F68" s="36"/>
      <c r="G68" s="36"/>
      <c r="H68" s="36"/>
      <c r="I68" s="27"/>
      <c r="J68" s="36"/>
      <c r="K68" s="36"/>
      <c r="L68" s="36"/>
      <c r="M68" s="36"/>
      <c r="N68" s="36"/>
      <c r="O68" s="29"/>
      <c r="P68" s="36"/>
      <c r="Q68" s="29"/>
      <c r="R68" s="36"/>
      <c r="S68" s="36"/>
      <c r="T68" s="36"/>
      <c r="U68" s="36"/>
      <c r="V68" s="36"/>
      <c r="W68" s="36"/>
      <c r="X68" s="36"/>
      <c r="Y68" s="29"/>
      <c r="Z68" s="36"/>
      <c r="AA68" s="66"/>
      <c r="AB68" s="36"/>
      <c r="AC68" s="36"/>
      <c r="AD68" s="36"/>
      <c r="AE68" s="36"/>
      <c r="AF68" s="36"/>
      <c r="AG68" s="36"/>
      <c r="AH68" s="29"/>
      <c r="AI68" s="36"/>
      <c r="AJ68" s="29"/>
      <c r="AK68" s="36"/>
      <c r="AL68" s="36"/>
      <c r="AM68" s="36"/>
      <c r="AN68" s="29"/>
      <c r="AO68" s="36"/>
      <c r="AP68" s="29"/>
      <c r="AQ68" s="36"/>
      <c r="AR68" s="29"/>
      <c r="AS68" s="36"/>
      <c r="AT68" s="36"/>
      <c r="AU68" s="36"/>
      <c r="AV68" s="29"/>
      <c r="AW68" s="36"/>
      <c r="AX68" s="36"/>
      <c r="AY68" s="36"/>
      <c r="AZ68" s="29"/>
      <c r="BA68" s="36"/>
      <c r="BB68" s="36"/>
      <c r="BC68" s="36"/>
      <c r="BD68" s="36"/>
      <c r="BE68" s="36"/>
      <c r="BF68" s="36"/>
      <c r="BG68" s="36"/>
      <c r="BH68" s="36"/>
      <c r="BI68" s="36"/>
      <c r="BJ68" s="29"/>
      <c r="BK68" s="36"/>
      <c r="BL68" s="29"/>
      <c r="BM68" s="36"/>
      <c r="BN68" s="36"/>
      <c r="BO68" s="36"/>
      <c r="BP68" s="29"/>
      <c r="BQ68" s="36"/>
      <c r="BR68" s="29"/>
      <c r="BS68" s="36"/>
      <c r="BT68" s="36"/>
      <c r="BU68" s="36"/>
      <c r="BV68" s="36"/>
    </row>
    <row r="69" spans="1:75" s="86" customFormat="1" x14ac:dyDescent="0.25">
      <c r="A69" s="79">
        <v>67</v>
      </c>
      <c r="B69" s="79">
        <v>1</v>
      </c>
      <c r="C69" s="80" t="s">
        <v>533</v>
      </c>
      <c r="D69" s="40">
        <f>март!D69-апрель!E69</f>
        <v>382.93246661835747</v>
      </c>
      <c r="E69" s="81">
        <f t="shared" si="1"/>
        <v>183.56800000000001</v>
      </c>
      <c r="F69" s="82"/>
      <c r="G69" s="82"/>
      <c r="H69" s="82"/>
      <c r="I69" s="83"/>
      <c r="J69" s="82"/>
      <c r="K69" s="82"/>
      <c r="L69" s="82"/>
      <c r="M69" s="82"/>
      <c r="N69" s="82"/>
      <c r="O69" s="84"/>
      <c r="P69" s="82"/>
      <c r="Q69" s="84"/>
      <c r="R69" s="82"/>
      <c r="S69" s="82"/>
      <c r="T69" s="82"/>
      <c r="U69" s="82"/>
      <c r="V69" s="82"/>
      <c r="W69" s="82"/>
      <c r="X69" s="82"/>
      <c r="Y69" s="84"/>
      <c r="Z69" s="82"/>
      <c r="AA69" s="85"/>
      <c r="AB69" s="82"/>
      <c r="AC69" s="82"/>
      <c r="AD69" s="82"/>
      <c r="AE69" s="82"/>
      <c r="AF69" s="82"/>
      <c r="AG69" s="82"/>
      <c r="AH69" s="84"/>
      <c r="AI69" s="82"/>
      <c r="AJ69" s="84"/>
      <c r="AK69" s="82"/>
      <c r="AL69" s="82"/>
      <c r="AM69" s="82"/>
      <c r="AN69" s="84"/>
      <c r="AO69" s="82"/>
      <c r="AP69" s="84"/>
      <c r="AQ69" s="82"/>
      <c r="AR69" s="84">
        <v>6</v>
      </c>
      <c r="AS69" s="82">
        <v>179.042</v>
      </c>
      <c r="AT69" s="82"/>
      <c r="AU69" s="82"/>
      <c r="AV69" s="84"/>
      <c r="AW69" s="82"/>
      <c r="AX69" s="82"/>
      <c r="AY69" s="82"/>
      <c r="AZ69" s="84"/>
      <c r="BA69" s="82"/>
      <c r="BB69" s="82"/>
      <c r="BC69" s="82"/>
      <c r="BD69" s="82"/>
      <c r="BE69" s="82"/>
      <c r="BF69" s="82"/>
      <c r="BG69" s="82"/>
      <c r="BH69" s="82"/>
      <c r="BI69" s="82"/>
      <c r="BJ69" s="84"/>
      <c r="BK69" s="82"/>
      <c r="BL69" s="84"/>
      <c r="BM69" s="82"/>
      <c r="BN69" s="82"/>
      <c r="BO69" s="82"/>
      <c r="BP69" s="84"/>
      <c r="BQ69" s="82"/>
      <c r="BR69" s="84"/>
      <c r="BS69" s="82"/>
      <c r="BT69" s="82"/>
      <c r="BU69" s="82"/>
      <c r="BV69" s="82">
        <v>4.5259999999999998</v>
      </c>
      <c r="BW69" s="86" t="s">
        <v>1070</v>
      </c>
    </row>
    <row r="70" spans="1:75" x14ac:dyDescent="0.25">
      <c r="A70" s="39">
        <v>68</v>
      </c>
      <c r="B70" s="39">
        <v>1</v>
      </c>
      <c r="C70" s="37" t="s">
        <v>534</v>
      </c>
      <c r="D70" s="40">
        <f>март!D70-апрель!E70</f>
        <v>-207.42770817391309</v>
      </c>
      <c r="E70" s="40">
        <f t="shared" si="1"/>
        <v>0</v>
      </c>
      <c r="F70" s="36"/>
      <c r="G70" s="36"/>
      <c r="H70" s="36"/>
      <c r="I70" s="27"/>
      <c r="J70" s="36"/>
      <c r="K70" s="36"/>
      <c r="L70" s="36"/>
      <c r="M70" s="36"/>
      <c r="N70" s="36"/>
      <c r="O70" s="29"/>
      <c r="P70" s="36"/>
      <c r="Q70" s="29"/>
      <c r="R70" s="36"/>
      <c r="S70" s="36"/>
      <c r="T70" s="36"/>
      <c r="U70" s="36"/>
      <c r="V70" s="36"/>
      <c r="W70" s="36"/>
      <c r="X70" s="36"/>
      <c r="Y70" s="29"/>
      <c r="Z70" s="36"/>
      <c r="AA70" s="66"/>
      <c r="AB70" s="36"/>
      <c r="AC70" s="36"/>
      <c r="AD70" s="36"/>
      <c r="AE70" s="36"/>
      <c r="AF70" s="36"/>
      <c r="AG70" s="36"/>
      <c r="AH70" s="29"/>
      <c r="AI70" s="36"/>
      <c r="AJ70" s="29"/>
      <c r="AK70" s="36"/>
      <c r="AL70" s="36"/>
      <c r="AM70" s="36"/>
      <c r="AN70" s="29"/>
      <c r="AO70" s="36"/>
      <c r="AP70" s="29"/>
      <c r="AQ70" s="36"/>
      <c r="AR70" s="29"/>
      <c r="AS70" s="36"/>
      <c r="AT70" s="36"/>
      <c r="AU70" s="36"/>
      <c r="AV70" s="29"/>
      <c r="AW70" s="36"/>
      <c r="AX70" s="36"/>
      <c r="AY70" s="36"/>
      <c r="AZ70" s="29"/>
      <c r="BA70" s="36"/>
      <c r="BB70" s="36"/>
      <c r="BC70" s="36"/>
      <c r="BD70" s="36"/>
      <c r="BE70" s="36"/>
      <c r="BF70" s="36"/>
      <c r="BG70" s="36"/>
      <c r="BH70" s="36"/>
      <c r="BI70" s="36"/>
      <c r="BJ70" s="29"/>
      <c r="BK70" s="36"/>
      <c r="BL70" s="29"/>
      <c r="BM70" s="36"/>
      <c r="BN70" s="36"/>
      <c r="BO70" s="36"/>
      <c r="BP70" s="29"/>
      <c r="BQ70" s="36"/>
      <c r="BR70" s="29"/>
      <c r="BS70" s="36"/>
      <c r="BT70" s="36"/>
      <c r="BU70" s="36"/>
      <c r="BV70" s="36"/>
    </row>
    <row r="71" spans="1:75" x14ac:dyDescent="0.25">
      <c r="A71" s="39">
        <v>69</v>
      </c>
      <c r="B71" s="39">
        <v>1</v>
      </c>
      <c r="C71" s="37" t="s">
        <v>535</v>
      </c>
      <c r="D71" s="40">
        <f>март!D71-апрель!E71</f>
        <v>13.520011739130435</v>
      </c>
      <c r="E71" s="40">
        <f t="shared" si="1"/>
        <v>0</v>
      </c>
      <c r="F71" s="36"/>
      <c r="G71" s="36"/>
      <c r="H71" s="36"/>
      <c r="I71" s="27"/>
      <c r="J71" s="36"/>
      <c r="K71" s="36"/>
      <c r="L71" s="36"/>
      <c r="M71" s="36"/>
      <c r="N71" s="36"/>
      <c r="O71" s="29"/>
      <c r="P71" s="36"/>
      <c r="Q71" s="29"/>
      <c r="R71" s="36"/>
      <c r="S71" s="36"/>
      <c r="T71" s="36"/>
      <c r="U71" s="36"/>
      <c r="V71" s="36"/>
      <c r="W71" s="36"/>
      <c r="X71" s="36"/>
      <c r="Y71" s="29"/>
      <c r="Z71" s="36"/>
      <c r="AA71" s="66"/>
      <c r="AB71" s="36"/>
      <c r="AC71" s="36"/>
      <c r="AD71" s="36"/>
      <c r="AE71" s="36"/>
      <c r="AF71" s="36"/>
      <c r="AG71" s="36"/>
      <c r="AH71" s="29"/>
      <c r="AI71" s="36"/>
      <c r="AJ71" s="29"/>
      <c r="AK71" s="36"/>
      <c r="AL71" s="36"/>
      <c r="AM71" s="36"/>
      <c r="AN71" s="29"/>
      <c r="AO71" s="36"/>
      <c r="AP71" s="29"/>
      <c r="AQ71" s="36"/>
      <c r="AR71" s="29"/>
      <c r="AS71" s="36"/>
      <c r="AT71" s="36"/>
      <c r="AU71" s="36"/>
      <c r="AV71" s="29"/>
      <c r="AW71" s="36"/>
      <c r="AX71" s="36"/>
      <c r="AY71" s="36"/>
      <c r="AZ71" s="29"/>
      <c r="BA71" s="36"/>
      <c r="BB71" s="36"/>
      <c r="BC71" s="36"/>
      <c r="BD71" s="36"/>
      <c r="BE71" s="36"/>
      <c r="BF71" s="36"/>
      <c r="BG71" s="36"/>
      <c r="BH71" s="36"/>
      <c r="BI71" s="36"/>
      <c r="BJ71" s="29"/>
      <c r="BK71" s="36"/>
      <c r="BL71" s="29"/>
      <c r="BM71" s="36"/>
      <c r="BN71" s="36"/>
      <c r="BO71" s="36"/>
      <c r="BP71" s="29"/>
      <c r="BQ71" s="36"/>
      <c r="BR71" s="29"/>
      <c r="BS71" s="36"/>
      <c r="BT71" s="36"/>
      <c r="BU71" s="36"/>
      <c r="BV71" s="36"/>
    </row>
    <row r="72" spans="1:75" x14ac:dyDescent="0.25">
      <c r="A72" s="39">
        <v>70</v>
      </c>
      <c r="B72" s="39">
        <v>1</v>
      </c>
      <c r="C72" s="37" t="s">
        <v>536</v>
      </c>
      <c r="D72" s="40">
        <f>март!D72-апрель!E72</f>
        <v>231.93786854106276</v>
      </c>
      <c r="E72" s="40">
        <f t="shared" si="1"/>
        <v>0</v>
      </c>
      <c r="F72" s="36"/>
      <c r="G72" s="36"/>
      <c r="H72" s="36"/>
      <c r="I72" s="27"/>
      <c r="J72" s="36"/>
      <c r="K72" s="36"/>
      <c r="L72" s="36"/>
      <c r="M72" s="36"/>
      <c r="N72" s="36"/>
      <c r="O72" s="29"/>
      <c r="P72" s="36"/>
      <c r="Q72" s="29"/>
      <c r="R72" s="36"/>
      <c r="S72" s="36"/>
      <c r="T72" s="36"/>
      <c r="U72" s="36"/>
      <c r="V72" s="36"/>
      <c r="W72" s="36"/>
      <c r="X72" s="36"/>
      <c r="Y72" s="29"/>
      <c r="Z72" s="36"/>
      <c r="AA72" s="66"/>
      <c r="AB72" s="36"/>
      <c r="AC72" s="36"/>
      <c r="AD72" s="36"/>
      <c r="AE72" s="36"/>
      <c r="AF72" s="36"/>
      <c r="AG72" s="36"/>
      <c r="AH72" s="29"/>
      <c r="AI72" s="36"/>
      <c r="AJ72" s="29"/>
      <c r="AK72" s="36"/>
      <c r="AL72" s="36"/>
      <c r="AM72" s="36"/>
      <c r="AN72" s="29"/>
      <c r="AO72" s="36"/>
      <c r="AP72" s="29"/>
      <c r="AQ72" s="36"/>
      <c r="AR72" s="29"/>
      <c r="AS72" s="36"/>
      <c r="AT72" s="36"/>
      <c r="AU72" s="36"/>
      <c r="AV72" s="29"/>
      <c r="AW72" s="36"/>
      <c r="AX72" s="36"/>
      <c r="AY72" s="36"/>
      <c r="AZ72" s="29"/>
      <c r="BA72" s="36"/>
      <c r="BB72" s="36"/>
      <c r="BC72" s="36"/>
      <c r="BD72" s="36"/>
      <c r="BE72" s="36"/>
      <c r="BF72" s="36"/>
      <c r="BG72" s="36"/>
      <c r="BH72" s="36"/>
      <c r="BI72" s="36"/>
      <c r="BJ72" s="29"/>
      <c r="BK72" s="36"/>
      <c r="BL72" s="29"/>
      <c r="BM72" s="36"/>
      <c r="BN72" s="36"/>
      <c r="BO72" s="36"/>
      <c r="BP72" s="29"/>
      <c r="BQ72" s="36"/>
      <c r="BR72" s="29"/>
      <c r="BS72" s="36"/>
      <c r="BT72" s="36"/>
      <c r="BU72" s="36"/>
      <c r="BV72" s="36"/>
    </row>
    <row r="73" spans="1:75" s="86" customFormat="1" x14ac:dyDescent="0.25">
      <c r="A73" s="79">
        <v>71</v>
      </c>
      <c r="B73" s="79">
        <v>1</v>
      </c>
      <c r="C73" s="80" t="s">
        <v>537</v>
      </c>
      <c r="D73" s="40">
        <f>март!D73-апрель!E73</f>
        <v>1466.3248049758454</v>
      </c>
      <c r="E73" s="81">
        <f t="shared" si="1"/>
        <v>2.87</v>
      </c>
      <c r="F73" s="82"/>
      <c r="G73" s="82"/>
      <c r="H73" s="82"/>
      <c r="I73" s="83"/>
      <c r="J73" s="82"/>
      <c r="K73" s="82"/>
      <c r="L73" s="82"/>
      <c r="M73" s="82"/>
      <c r="N73" s="82"/>
      <c r="O73" s="84"/>
      <c r="P73" s="82"/>
      <c r="Q73" s="84"/>
      <c r="R73" s="82"/>
      <c r="S73" s="82"/>
      <c r="T73" s="82"/>
      <c r="U73" s="82"/>
      <c r="V73" s="82"/>
      <c r="W73" s="82"/>
      <c r="X73" s="82"/>
      <c r="Y73" s="84"/>
      <c r="Z73" s="82"/>
      <c r="AA73" s="85"/>
      <c r="AB73" s="82"/>
      <c r="AC73" s="82"/>
      <c r="AD73" s="82"/>
      <c r="AE73" s="82"/>
      <c r="AF73" s="82"/>
      <c r="AG73" s="82"/>
      <c r="AH73" s="84"/>
      <c r="AI73" s="82"/>
      <c r="AJ73" s="84"/>
      <c r="AK73" s="82"/>
      <c r="AL73" s="82"/>
      <c r="AM73" s="82"/>
      <c r="AN73" s="84"/>
      <c r="AO73" s="82"/>
      <c r="AP73" s="84"/>
      <c r="AQ73" s="82"/>
      <c r="AR73" s="84"/>
      <c r="AS73" s="82"/>
      <c r="AT73" s="82"/>
      <c r="AU73" s="82"/>
      <c r="AV73" s="84"/>
      <c r="AW73" s="82"/>
      <c r="AX73" s="82"/>
      <c r="AY73" s="82"/>
      <c r="AZ73" s="84"/>
      <c r="BA73" s="82"/>
      <c r="BB73" s="82"/>
      <c r="BC73" s="82"/>
      <c r="BD73" s="82"/>
      <c r="BE73" s="82"/>
      <c r="BF73" s="82"/>
      <c r="BG73" s="82"/>
      <c r="BH73" s="82"/>
      <c r="BI73" s="82"/>
      <c r="BJ73" s="84"/>
      <c r="BK73" s="82"/>
      <c r="BL73" s="84"/>
      <c r="BM73" s="82"/>
      <c r="BN73" s="82"/>
      <c r="BO73" s="82"/>
      <c r="BP73" s="84"/>
      <c r="BQ73" s="82"/>
      <c r="BR73" s="84"/>
      <c r="BS73" s="82"/>
      <c r="BT73" s="82"/>
      <c r="BU73" s="82"/>
      <c r="BV73" s="82">
        <v>2.87</v>
      </c>
      <c r="BW73" s="86" t="s">
        <v>1070</v>
      </c>
    </row>
    <row r="74" spans="1:75" x14ac:dyDescent="0.25">
      <c r="A74" s="39">
        <v>72</v>
      </c>
      <c r="B74" s="39">
        <v>1</v>
      </c>
      <c r="C74" s="37" t="s">
        <v>538</v>
      </c>
      <c r="D74" s="40">
        <f>март!D74-апрель!E74</f>
        <v>44.119057951690849</v>
      </c>
      <c r="E74" s="40">
        <f t="shared" si="1"/>
        <v>0</v>
      </c>
      <c r="F74" s="36"/>
      <c r="G74" s="36"/>
      <c r="H74" s="36"/>
      <c r="I74" s="27"/>
      <c r="J74" s="36"/>
      <c r="K74" s="36"/>
      <c r="L74" s="36"/>
      <c r="M74" s="36"/>
      <c r="N74" s="36"/>
      <c r="O74" s="29"/>
      <c r="P74" s="36"/>
      <c r="Q74" s="29"/>
      <c r="R74" s="36"/>
      <c r="S74" s="36"/>
      <c r="T74" s="36"/>
      <c r="U74" s="36"/>
      <c r="V74" s="36"/>
      <c r="W74" s="36"/>
      <c r="X74" s="36"/>
      <c r="Y74" s="29"/>
      <c r="Z74" s="36"/>
      <c r="AA74" s="66"/>
      <c r="AB74" s="36"/>
      <c r="AC74" s="36"/>
      <c r="AD74" s="36"/>
      <c r="AE74" s="36"/>
      <c r="AF74" s="36"/>
      <c r="AG74" s="36"/>
      <c r="AH74" s="29"/>
      <c r="AI74" s="36"/>
      <c r="AJ74" s="29"/>
      <c r="AK74" s="36"/>
      <c r="AL74" s="36"/>
      <c r="AM74" s="36"/>
      <c r="AN74" s="29"/>
      <c r="AO74" s="36"/>
      <c r="AP74" s="29"/>
      <c r="AQ74" s="36"/>
      <c r="AR74" s="29"/>
      <c r="AS74" s="36"/>
      <c r="AT74" s="36"/>
      <c r="AU74" s="36"/>
      <c r="AV74" s="29"/>
      <c r="AW74" s="36"/>
      <c r="AX74" s="36"/>
      <c r="AY74" s="36"/>
      <c r="AZ74" s="29"/>
      <c r="BA74" s="36"/>
      <c r="BB74" s="36"/>
      <c r="BC74" s="36"/>
      <c r="BD74" s="36"/>
      <c r="BE74" s="36"/>
      <c r="BF74" s="36"/>
      <c r="BG74" s="36"/>
      <c r="BH74" s="36"/>
      <c r="BI74" s="36"/>
      <c r="BJ74" s="29"/>
      <c r="BK74" s="36"/>
      <c r="BL74" s="29"/>
      <c r="BM74" s="36"/>
      <c r="BN74" s="36"/>
      <c r="BO74" s="36"/>
      <c r="BP74" s="29"/>
      <c r="BQ74" s="36"/>
      <c r="BR74" s="29"/>
      <c r="BS74" s="36"/>
      <c r="BT74" s="36"/>
      <c r="BU74" s="36"/>
      <c r="BV74" s="36"/>
    </row>
    <row r="75" spans="1:75" x14ac:dyDescent="0.25">
      <c r="A75" s="39">
        <v>73</v>
      </c>
      <c r="B75" s="39">
        <v>1</v>
      </c>
      <c r="C75" s="37" t="s">
        <v>539</v>
      </c>
      <c r="D75" s="40">
        <f>март!D75-апрель!E75</f>
        <v>-568.20715222222236</v>
      </c>
      <c r="E75" s="40">
        <f t="shared" si="1"/>
        <v>0</v>
      </c>
      <c r="F75" s="36"/>
      <c r="G75" s="36"/>
      <c r="H75" s="36"/>
      <c r="I75" s="27"/>
      <c r="J75" s="36"/>
      <c r="K75" s="36"/>
      <c r="L75" s="36"/>
      <c r="M75" s="36"/>
      <c r="N75" s="36"/>
      <c r="O75" s="29"/>
      <c r="P75" s="36"/>
      <c r="Q75" s="29"/>
      <c r="R75" s="36"/>
      <c r="S75" s="36"/>
      <c r="T75" s="36"/>
      <c r="U75" s="36"/>
      <c r="V75" s="36"/>
      <c r="W75" s="36"/>
      <c r="X75" s="36"/>
      <c r="Y75" s="29"/>
      <c r="Z75" s="36"/>
      <c r="AA75" s="66"/>
      <c r="AB75" s="36"/>
      <c r="AC75" s="36"/>
      <c r="AD75" s="36"/>
      <c r="AE75" s="36"/>
      <c r="AF75" s="36"/>
      <c r="AG75" s="36"/>
      <c r="AH75" s="29"/>
      <c r="AI75" s="36"/>
      <c r="AJ75" s="29"/>
      <c r="AK75" s="36"/>
      <c r="AL75" s="36"/>
      <c r="AM75" s="36"/>
      <c r="AN75" s="29"/>
      <c r="AO75" s="36"/>
      <c r="AP75" s="29"/>
      <c r="AQ75" s="36"/>
      <c r="AR75" s="29"/>
      <c r="AS75" s="36"/>
      <c r="AT75" s="36"/>
      <c r="AU75" s="36"/>
      <c r="AV75" s="29"/>
      <c r="AW75" s="36"/>
      <c r="AX75" s="36"/>
      <c r="AY75" s="36"/>
      <c r="AZ75" s="29"/>
      <c r="BA75" s="36"/>
      <c r="BB75" s="36"/>
      <c r="BC75" s="36"/>
      <c r="BD75" s="36"/>
      <c r="BE75" s="36"/>
      <c r="BF75" s="36"/>
      <c r="BG75" s="36"/>
      <c r="BH75" s="36"/>
      <c r="BI75" s="36"/>
      <c r="BJ75" s="29"/>
      <c r="BK75" s="36"/>
      <c r="BL75" s="29"/>
      <c r="BM75" s="36"/>
      <c r="BN75" s="36"/>
      <c r="BO75" s="36"/>
      <c r="BP75" s="29"/>
      <c r="BQ75" s="36"/>
      <c r="BR75" s="29"/>
      <c r="BS75" s="36"/>
      <c r="BT75" s="36"/>
      <c r="BU75" s="36"/>
      <c r="BV75" s="36"/>
    </row>
    <row r="76" spans="1:75" x14ac:dyDescent="0.25">
      <c r="A76" s="39">
        <v>74</v>
      </c>
      <c r="B76" s="39">
        <v>1</v>
      </c>
      <c r="C76" s="37" t="s">
        <v>540</v>
      </c>
      <c r="D76" s="40">
        <f>март!D76-апрель!E76</f>
        <v>-139.43502389371977</v>
      </c>
      <c r="E76" s="40">
        <f t="shared" si="1"/>
        <v>0</v>
      </c>
      <c r="F76" s="36"/>
      <c r="G76" s="36"/>
      <c r="H76" s="36"/>
      <c r="I76" s="27"/>
      <c r="J76" s="36"/>
      <c r="K76" s="36"/>
      <c r="L76" s="36"/>
      <c r="M76" s="36"/>
      <c r="N76" s="36"/>
      <c r="O76" s="29"/>
      <c r="P76" s="36"/>
      <c r="Q76" s="29"/>
      <c r="R76" s="36"/>
      <c r="S76" s="36"/>
      <c r="T76" s="36"/>
      <c r="U76" s="36"/>
      <c r="V76" s="36"/>
      <c r="W76" s="36"/>
      <c r="X76" s="36"/>
      <c r="Y76" s="29"/>
      <c r="Z76" s="36"/>
      <c r="AA76" s="66"/>
      <c r="AB76" s="36"/>
      <c r="AC76" s="36"/>
      <c r="AD76" s="36"/>
      <c r="AE76" s="36"/>
      <c r="AF76" s="36"/>
      <c r="AG76" s="36"/>
      <c r="AH76" s="29"/>
      <c r="AI76" s="36"/>
      <c r="AJ76" s="29"/>
      <c r="AK76" s="36"/>
      <c r="AL76" s="36"/>
      <c r="AM76" s="36"/>
      <c r="AN76" s="29"/>
      <c r="AO76" s="36"/>
      <c r="AP76" s="29"/>
      <c r="AQ76" s="36"/>
      <c r="AR76" s="29"/>
      <c r="AS76" s="36"/>
      <c r="AT76" s="36"/>
      <c r="AU76" s="36"/>
      <c r="AV76" s="29"/>
      <c r="AW76" s="36"/>
      <c r="AX76" s="36"/>
      <c r="AY76" s="36"/>
      <c r="AZ76" s="29"/>
      <c r="BA76" s="36"/>
      <c r="BB76" s="36"/>
      <c r="BC76" s="36"/>
      <c r="BD76" s="36"/>
      <c r="BE76" s="36"/>
      <c r="BF76" s="36"/>
      <c r="BG76" s="36"/>
      <c r="BH76" s="36"/>
      <c r="BI76" s="36"/>
      <c r="BJ76" s="29"/>
      <c r="BK76" s="36"/>
      <c r="BL76" s="29"/>
      <c r="BM76" s="36"/>
      <c r="BN76" s="36"/>
      <c r="BO76" s="36"/>
      <c r="BP76" s="29"/>
      <c r="BQ76" s="36"/>
      <c r="BR76" s="29"/>
      <c r="BS76" s="36"/>
      <c r="BT76" s="36"/>
      <c r="BU76" s="36"/>
      <c r="BV76" s="36"/>
    </row>
    <row r="77" spans="1:75" s="86" customFormat="1" x14ac:dyDescent="0.25">
      <c r="A77" s="79">
        <v>75</v>
      </c>
      <c r="B77" s="79">
        <v>1</v>
      </c>
      <c r="C77" s="80" t="s">
        <v>541</v>
      </c>
      <c r="D77" s="40">
        <f>март!D77-апрель!E77</f>
        <v>503.10409598260873</v>
      </c>
      <c r="E77" s="81">
        <f t="shared" si="1"/>
        <v>6.9130000000000003</v>
      </c>
      <c r="F77" s="82"/>
      <c r="G77" s="82"/>
      <c r="H77" s="82"/>
      <c r="I77" s="83"/>
      <c r="J77" s="82"/>
      <c r="K77" s="82"/>
      <c r="L77" s="82"/>
      <c r="M77" s="82"/>
      <c r="N77" s="82"/>
      <c r="O77" s="84"/>
      <c r="P77" s="82"/>
      <c r="Q77" s="84"/>
      <c r="R77" s="82"/>
      <c r="S77" s="82"/>
      <c r="T77" s="82"/>
      <c r="U77" s="82"/>
      <c r="V77" s="82"/>
      <c r="W77" s="82"/>
      <c r="X77" s="82"/>
      <c r="Y77" s="84"/>
      <c r="Z77" s="82"/>
      <c r="AA77" s="85"/>
      <c r="AB77" s="82"/>
      <c r="AC77" s="82"/>
      <c r="AD77" s="82"/>
      <c r="AE77" s="82"/>
      <c r="AF77" s="82">
        <v>3.0000000000000001E-3</v>
      </c>
      <c r="AG77" s="82">
        <v>1.538</v>
      </c>
      <c r="AH77" s="84"/>
      <c r="AI77" s="82"/>
      <c r="AJ77" s="84"/>
      <c r="AK77" s="82"/>
      <c r="AL77" s="82"/>
      <c r="AM77" s="82"/>
      <c r="AN77" s="84"/>
      <c r="AO77" s="82"/>
      <c r="AP77" s="84"/>
      <c r="AQ77" s="82"/>
      <c r="AR77" s="84"/>
      <c r="AS77" s="82"/>
      <c r="AT77" s="82"/>
      <c r="AU77" s="82"/>
      <c r="AV77" s="84"/>
      <c r="AW77" s="82"/>
      <c r="AX77" s="82"/>
      <c r="AY77" s="82"/>
      <c r="AZ77" s="84"/>
      <c r="BA77" s="82"/>
      <c r="BB77" s="82"/>
      <c r="BC77" s="82"/>
      <c r="BD77" s="82"/>
      <c r="BE77" s="82"/>
      <c r="BF77" s="82"/>
      <c r="BG77" s="82"/>
      <c r="BH77" s="82"/>
      <c r="BI77" s="82"/>
      <c r="BJ77" s="84"/>
      <c r="BK77" s="82"/>
      <c r="BL77" s="84">
        <v>13</v>
      </c>
      <c r="BM77" s="82">
        <v>5.375</v>
      </c>
      <c r="BN77" s="82"/>
      <c r="BO77" s="82"/>
      <c r="BP77" s="84"/>
      <c r="BQ77" s="82"/>
      <c r="BR77" s="84"/>
      <c r="BS77" s="82"/>
      <c r="BT77" s="82"/>
      <c r="BU77" s="82"/>
      <c r="BV77" s="82"/>
    </row>
    <row r="78" spans="1:75" x14ac:dyDescent="0.25">
      <c r="A78" s="39">
        <v>76</v>
      </c>
      <c r="B78" s="39">
        <v>1</v>
      </c>
      <c r="C78" s="37" t="s">
        <v>922</v>
      </c>
      <c r="D78" s="40">
        <f>март!D78-апрель!E78</f>
        <v>231.35562978743963</v>
      </c>
      <c r="E78" s="40">
        <f t="shared" si="1"/>
        <v>0</v>
      </c>
      <c r="F78" s="36"/>
      <c r="G78" s="36"/>
      <c r="H78" s="36"/>
      <c r="I78" s="27"/>
      <c r="J78" s="36"/>
      <c r="K78" s="36"/>
      <c r="L78" s="36"/>
      <c r="M78" s="36"/>
      <c r="N78" s="36"/>
      <c r="O78" s="29"/>
      <c r="P78" s="36"/>
      <c r="Q78" s="29"/>
      <c r="R78" s="36"/>
      <c r="S78" s="36"/>
      <c r="T78" s="36"/>
      <c r="U78" s="36"/>
      <c r="V78" s="36"/>
      <c r="W78" s="36"/>
      <c r="X78" s="36"/>
      <c r="Y78" s="29"/>
      <c r="Z78" s="36"/>
      <c r="AA78" s="66"/>
      <c r="AB78" s="36"/>
      <c r="AC78" s="36"/>
      <c r="AD78" s="36"/>
      <c r="AE78" s="36"/>
      <c r="AF78" s="36"/>
      <c r="AG78" s="36"/>
      <c r="AH78" s="29"/>
      <c r="AI78" s="36"/>
      <c r="AJ78" s="29"/>
      <c r="AK78" s="36"/>
      <c r="AL78" s="36"/>
      <c r="AM78" s="36"/>
      <c r="AN78" s="29"/>
      <c r="AO78" s="36"/>
      <c r="AP78" s="29"/>
      <c r="AQ78" s="36"/>
      <c r="AR78" s="29"/>
      <c r="AS78" s="36"/>
      <c r="AT78" s="36"/>
      <c r="AU78" s="36"/>
      <c r="AV78" s="29"/>
      <c r="AW78" s="36"/>
      <c r="AX78" s="36"/>
      <c r="AY78" s="36"/>
      <c r="AZ78" s="29"/>
      <c r="BA78" s="36"/>
      <c r="BB78" s="36"/>
      <c r="BC78" s="36"/>
      <c r="BD78" s="36"/>
      <c r="BE78" s="36"/>
      <c r="BF78" s="36"/>
      <c r="BG78" s="36"/>
      <c r="BH78" s="36"/>
      <c r="BI78" s="36"/>
      <c r="BJ78" s="29"/>
      <c r="BK78" s="36"/>
      <c r="BL78" s="29"/>
      <c r="BM78" s="36"/>
      <c r="BN78" s="36"/>
      <c r="BO78" s="36"/>
      <c r="BP78" s="29"/>
      <c r="BQ78" s="36"/>
      <c r="BR78" s="29"/>
      <c r="BS78" s="36"/>
      <c r="BT78" s="36"/>
      <c r="BU78" s="36"/>
      <c r="BV78" s="36"/>
    </row>
    <row r="79" spans="1:75" s="86" customFormat="1" x14ac:dyDescent="0.25">
      <c r="A79" s="79">
        <v>77</v>
      </c>
      <c r="B79" s="79">
        <v>1</v>
      </c>
      <c r="C79" s="80" t="s">
        <v>542</v>
      </c>
      <c r="D79" s="40">
        <f>март!D79-апрель!E79</f>
        <v>571.67113224154582</v>
      </c>
      <c r="E79" s="81">
        <f t="shared" si="1"/>
        <v>25.038</v>
      </c>
      <c r="F79" s="82"/>
      <c r="G79" s="82"/>
      <c r="H79" s="82"/>
      <c r="I79" s="83"/>
      <c r="J79" s="82"/>
      <c r="K79" s="82"/>
      <c r="L79" s="82"/>
      <c r="M79" s="82"/>
      <c r="N79" s="82"/>
      <c r="O79" s="84"/>
      <c r="P79" s="82"/>
      <c r="Q79" s="84"/>
      <c r="R79" s="82"/>
      <c r="S79" s="82"/>
      <c r="T79" s="82"/>
      <c r="U79" s="82"/>
      <c r="V79" s="82"/>
      <c r="W79" s="82"/>
      <c r="X79" s="82"/>
      <c r="Y79" s="84"/>
      <c r="Z79" s="82"/>
      <c r="AA79" s="85"/>
      <c r="AB79" s="82"/>
      <c r="AC79" s="82"/>
      <c r="AD79" s="82"/>
      <c r="AE79" s="82"/>
      <c r="AF79" s="82"/>
      <c r="AG79" s="82"/>
      <c r="AH79" s="84"/>
      <c r="AI79" s="82"/>
      <c r="AJ79" s="84"/>
      <c r="AK79" s="82"/>
      <c r="AL79" s="82"/>
      <c r="AM79" s="82"/>
      <c r="AN79" s="84"/>
      <c r="AO79" s="82"/>
      <c r="AP79" s="84"/>
      <c r="AQ79" s="82"/>
      <c r="AR79" s="84"/>
      <c r="AS79" s="82"/>
      <c r="AT79" s="82"/>
      <c r="AU79" s="82"/>
      <c r="AV79" s="84"/>
      <c r="AW79" s="82"/>
      <c r="AX79" s="82"/>
      <c r="AY79" s="82"/>
      <c r="AZ79" s="84"/>
      <c r="BA79" s="82"/>
      <c r="BB79" s="82"/>
      <c r="BC79" s="82"/>
      <c r="BD79" s="82"/>
      <c r="BE79" s="82"/>
      <c r="BF79" s="82"/>
      <c r="BG79" s="82"/>
      <c r="BH79" s="82"/>
      <c r="BI79" s="82"/>
      <c r="BJ79" s="84"/>
      <c r="BK79" s="82"/>
      <c r="BL79" s="84"/>
      <c r="BM79" s="82"/>
      <c r="BN79" s="82"/>
      <c r="BO79" s="82"/>
      <c r="BP79" s="84"/>
      <c r="BQ79" s="82"/>
      <c r="BR79" s="84"/>
      <c r="BS79" s="82"/>
      <c r="BT79" s="82"/>
      <c r="BU79" s="82"/>
      <c r="BV79" s="82">
        <v>25.038</v>
      </c>
      <c r="BW79" s="86" t="s">
        <v>1070</v>
      </c>
    </row>
    <row r="80" spans="1:75" s="86" customFormat="1" x14ac:dyDescent="0.25">
      <c r="A80" s="79">
        <v>78</v>
      </c>
      <c r="B80" s="79">
        <v>1</v>
      </c>
      <c r="C80" s="80" t="s">
        <v>543</v>
      </c>
      <c r="D80" s="40">
        <f>март!D80-апрель!E80</f>
        <v>1173.4219787536231</v>
      </c>
      <c r="E80" s="81">
        <f t="shared" si="1"/>
        <v>1.343</v>
      </c>
      <c r="F80" s="82"/>
      <c r="G80" s="82"/>
      <c r="H80" s="82"/>
      <c r="I80" s="83"/>
      <c r="J80" s="82"/>
      <c r="K80" s="82"/>
      <c r="L80" s="82"/>
      <c r="M80" s="82"/>
      <c r="N80" s="82"/>
      <c r="O80" s="84"/>
      <c r="P80" s="82"/>
      <c r="Q80" s="84"/>
      <c r="R80" s="82"/>
      <c r="S80" s="82"/>
      <c r="T80" s="82"/>
      <c r="U80" s="82"/>
      <c r="V80" s="82"/>
      <c r="W80" s="82"/>
      <c r="X80" s="82"/>
      <c r="Y80" s="84"/>
      <c r="Z80" s="82"/>
      <c r="AA80" s="85"/>
      <c r="AB80" s="82"/>
      <c r="AC80" s="82"/>
      <c r="AD80" s="82"/>
      <c r="AE80" s="82"/>
      <c r="AF80" s="82"/>
      <c r="AG80" s="82"/>
      <c r="AH80" s="84"/>
      <c r="AI80" s="82"/>
      <c r="AJ80" s="84"/>
      <c r="AK80" s="82"/>
      <c r="AL80" s="82"/>
      <c r="AM80" s="82"/>
      <c r="AN80" s="84"/>
      <c r="AO80" s="82"/>
      <c r="AP80" s="84"/>
      <c r="AQ80" s="82"/>
      <c r="AR80" s="84"/>
      <c r="AS80" s="82"/>
      <c r="AT80" s="82"/>
      <c r="AU80" s="82"/>
      <c r="AV80" s="84"/>
      <c r="AW80" s="82"/>
      <c r="AX80" s="82"/>
      <c r="AY80" s="82"/>
      <c r="AZ80" s="84"/>
      <c r="BA80" s="82"/>
      <c r="BB80" s="82"/>
      <c r="BC80" s="82"/>
      <c r="BD80" s="82"/>
      <c r="BE80" s="82"/>
      <c r="BF80" s="82"/>
      <c r="BG80" s="82"/>
      <c r="BH80" s="82"/>
      <c r="BI80" s="82"/>
      <c r="BJ80" s="84"/>
      <c r="BK80" s="82"/>
      <c r="BL80" s="84">
        <v>4</v>
      </c>
      <c r="BM80" s="82">
        <v>1.343</v>
      </c>
      <c r="BN80" s="82"/>
      <c r="BO80" s="82"/>
      <c r="BP80" s="84"/>
      <c r="BQ80" s="82"/>
      <c r="BR80" s="84"/>
      <c r="BS80" s="82"/>
      <c r="BT80" s="82"/>
      <c r="BU80" s="82"/>
      <c r="BV80" s="82"/>
    </row>
    <row r="81" spans="1:74" x14ac:dyDescent="0.25">
      <c r="A81" s="39">
        <v>79</v>
      </c>
      <c r="B81" s="39">
        <v>1</v>
      </c>
      <c r="C81" s="37" t="s">
        <v>544</v>
      </c>
      <c r="D81" s="40">
        <f>март!D81-апрель!E81</f>
        <v>79.476167932367147</v>
      </c>
      <c r="E81" s="40">
        <f t="shared" si="1"/>
        <v>0</v>
      </c>
      <c r="F81" s="36"/>
      <c r="G81" s="36"/>
      <c r="H81" s="36"/>
      <c r="I81" s="27"/>
      <c r="J81" s="36"/>
      <c r="K81" s="36"/>
      <c r="L81" s="36"/>
      <c r="M81" s="36"/>
      <c r="N81" s="36"/>
      <c r="O81" s="29"/>
      <c r="P81" s="36"/>
      <c r="Q81" s="29"/>
      <c r="R81" s="36"/>
      <c r="S81" s="36"/>
      <c r="T81" s="36"/>
      <c r="U81" s="36"/>
      <c r="V81" s="36"/>
      <c r="W81" s="36"/>
      <c r="X81" s="36"/>
      <c r="Y81" s="29"/>
      <c r="Z81" s="36"/>
      <c r="AA81" s="66"/>
      <c r="AB81" s="36"/>
      <c r="AC81" s="36"/>
      <c r="AD81" s="36"/>
      <c r="AE81" s="36"/>
      <c r="AF81" s="36"/>
      <c r="AG81" s="36"/>
      <c r="AH81" s="29"/>
      <c r="AI81" s="36"/>
      <c r="AJ81" s="29"/>
      <c r="AK81" s="36"/>
      <c r="AL81" s="36"/>
      <c r="AM81" s="36"/>
      <c r="AN81" s="29"/>
      <c r="AO81" s="36"/>
      <c r="AP81" s="29"/>
      <c r="AQ81" s="36"/>
      <c r="AR81" s="29"/>
      <c r="AS81" s="36"/>
      <c r="AT81" s="36"/>
      <c r="AU81" s="36"/>
      <c r="AV81" s="29"/>
      <c r="AW81" s="36"/>
      <c r="AX81" s="36"/>
      <c r="AY81" s="36"/>
      <c r="AZ81" s="29"/>
      <c r="BA81" s="36"/>
      <c r="BB81" s="36"/>
      <c r="BC81" s="36"/>
      <c r="BD81" s="36"/>
      <c r="BE81" s="36"/>
      <c r="BF81" s="36"/>
      <c r="BG81" s="36"/>
      <c r="BH81" s="36"/>
      <c r="BI81" s="36"/>
      <c r="BJ81" s="29"/>
      <c r="BK81" s="36"/>
      <c r="BL81" s="29"/>
      <c r="BM81" s="36"/>
      <c r="BN81" s="36"/>
      <c r="BO81" s="36"/>
      <c r="BP81" s="29"/>
      <c r="BQ81" s="36"/>
      <c r="BR81" s="29"/>
      <c r="BS81" s="36"/>
      <c r="BT81" s="36"/>
      <c r="BU81" s="36"/>
      <c r="BV81" s="36"/>
    </row>
    <row r="82" spans="1:74" x14ac:dyDescent="0.25">
      <c r="A82" s="39">
        <v>80</v>
      </c>
      <c r="B82" s="39">
        <v>1</v>
      </c>
      <c r="C82" s="37" t="s">
        <v>545</v>
      </c>
      <c r="D82" s="40">
        <f>март!D82-апрель!E82</f>
        <v>76.535906966183575</v>
      </c>
      <c r="E82" s="40">
        <f t="shared" si="1"/>
        <v>0</v>
      </c>
      <c r="F82" s="36"/>
      <c r="G82" s="36"/>
      <c r="H82" s="36"/>
      <c r="I82" s="27"/>
      <c r="J82" s="36"/>
      <c r="K82" s="36"/>
      <c r="L82" s="36"/>
      <c r="M82" s="36"/>
      <c r="N82" s="36"/>
      <c r="O82" s="29"/>
      <c r="P82" s="36"/>
      <c r="Q82" s="29"/>
      <c r="R82" s="36"/>
      <c r="S82" s="36"/>
      <c r="T82" s="36"/>
      <c r="U82" s="36"/>
      <c r="V82" s="36"/>
      <c r="W82" s="36"/>
      <c r="X82" s="36"/>
      <c r="Y82" s="29"/>
      <c r="Z82" s="36"/>
      <c r="AA82" s="66"/>
      <c r="AB82" s="36"/>
      <c r="AC82" s="36"/>
      <c r="AD82" s="36"/>
      <c r="AE82" s="36"/>
      <c r="AF82" s="36"/>
      <c r="AG82" s="36"/>
      <c r="AH82" s="29"/>
      <c r="AI82" s="36"/>
      <c r="AJ82" s="29"/>
      <c r="AK82" s="36"/>
      <c r="AL82" s="36"/>
      <c r="AM82" s="36"/>
      <c r="AN82" s="29"/>
      <c r="AO82" s="36"/>
      <c r="AP82" s="29"/>
      <c r="AQ82" s="36"/>
      <c r="AR82" s="29"/>
      <c r="AS82" s="36"/>
      <c r="AT82" s="36"/>
      <c r="AU82" s="36"/>
      <c r="AV82" s="29"/>
      <c r="AW82" s="36"/>
      <c r="AX82" s="36"/>
      <c r="AY82" s="36"/>
      <c r="AZ82" s="29"/>
      <c r="BA82" s="36"/>
      <c r="BB82" s="36"/>
      <c r="BC82" s="36"/>
      <c r="BD82" s="36"/>
      <c r="BE82" s="36"/>
      <c r="BF82" s="36"/>
      <c r="BG82" s="36"/>
      <c r="BH82" s="36"/>
      <c r="BI82" s="36"/>
      <c r="BJ82" s="29"/>
      <c r="BK82" s="36"/>
      <c r="BL82" s="29"/>
      <c r="BM82" s="36"/>
      <c r="BN82" s="36"/>
      <c r="BO82" s="36"/>
      <c r="BP82" s="29"/>
      <c r="BQ82" s="36"/>
      <c r="BR82" s="29"/>
      <c r="BS82" s="36"/>
      <c r="BT82" s="36"/>
      <c r="BU82" s="36"/>
      <c r="BV82" s="36"/>
    </row>
    <row r="83" spans="1:74" x14ac:dyDescent="0.25">
      <c r="A83" s="39">
        <v>81</v>
      </c>
      <c r="B83" s="39">
        <v>1</v>
      </c>
      <c r="C83" s="37" t="s">
        <v>546</v>
      </c>
      <c r="D83" s="40">
        <f>март!D83-апрель!E83</f>
        <v>121.76269836714977</v>
      </c>
      <c r="E83" s="40">
        <f t="shared" si="1"/>
        <v>0</v>
      </c>
      <c r="F83" s="36"/>
      <c r="G83" s="36"/>
      <c r="H83" s="36"/>
      <c r="I83" s="27"/>
      <c r="J83" s="36"/>
      <c r="K83" s="36"/>
      <c r="L83" s="36"/>
      <c r="M83" s="36"/>
      <c r="N83" s="36"/>
      <c r="O83" s="29"/>
      <c r="P83" s="36"/>
      <c r="Q83" s="29"/>
      <c r="R83" s="36"/>
      <c r="S83" s="36"/>
      <c r="T83" s="36"/>
      <c r="U83" s="36"/>
      <c r="V83" s="36"/>
      <c r="W83" s="36"/>
      <c r="X83" s="36"/>
      <c r="Y83" s="29"/>
      <c r="Z83" s="36"/>
      <c r="AA83" s="66"/>
      <c r="AB83" s="36"/>
      <c r="AC83" s="36"/>
      <c r="AD83" s="36"/>
      <c r="AE83" s="36"/>
      <c r="AF83" s="36"/>
      <c r="AG83" s="36"/>
      <c r="AH83" s="29"/>
      <c r="AI83" s="36"/>
      <c r="AJ83" s="29"/>
      <c r="AK83" s="36"/>
      <c r="AL83" s="36"/>
      <c r="AM83" s="36"/>
      <c r="AN83" s="29"/>
      <c r="AO83" s="36"/>
      <c r="AP83" s="29"/>
      <c r="AQ83" s="36"/>
      <c r="AR83" s="29"/>
      <c r="AS83" s="36"/>
      <c r="AT83" s="36"/>
      <c r="AU83" s="36"/>
      <c r="AV83" s="29"/>
      <c r="AW83" s="36"/>
      <c r="AX83" s="36"/>
      <c r="AY83" s="36"/>
      <c r="AZ83" s="29"/>
      <c r="BA83" s="36"/>
      <c r="BB83" s="36"/>
      <c r="BC83" s="36"/>
      <c r="BD83" s="36"/>
      <c r="BE83" s="36"/>
      <c r="BF83" s="36"/>
      <c r="BG83" s="36"/>
      <c r="BH83" s="36"/>
      <c r="BI83" s="36"/>
      <c r="BJ83" s="29"/>
      <c r="BK83" s="36"/>
      <c r="BL83" s="29"/>
      <c r="BM83" s="36"/>
      <c r="BN83" s="36"/>
      <c r="BO83" s="36"/>
      <c r="BP83" s="29"/>
      <c r="BQ83" s="36"/>
      <c r="BR83" s="29"/>
      <c r="BS83" s="36"/>
      <c r="BT83" s="36"/>
      <c r="BU83" s="36"/>
      <c r="BV83" s="36"/>
    </row>
    <row r="84" spans="1:74" s="86" customFormat="1" x14ac:dyDescent="0.25">
      <c r="A84" s="79">
        <v>82</v>
      </c>
      <c r="B84" s="79">
        <v>1</v>
      </c>
      <c r="C84" s="80" t="s">
        <v>547</v>
      </c>
      <c r="D84" s="40">
        <f>март!D84-апрель!E84</f>
        <v>449.84923906280193</v>
      </c>
      <c r="E84" s="81">
        <f t="shared" si="1"/>
        <v>6.2549999999999999</v>
      </c>
      <c r="F84" s="82"/>
      <c r="G84" s="82"/>
      <c r="H84" s="82"/>
      <c r="I84" s="83"/>
      <c r="J84" s="82"/>
      <c r="K84" s="82"/>
      <c r="L84" s="82"/>
      <c r="M84" s="82"/>
      <c r="N84" s="82"/>
      <c r="O84" s="84"/>
      <c r="P84" s="82"/>
      <c r="Q84" s="84"/>
      <c r="R84" s="82"/>
      <c r="S84" s="82"/>
      <c r="T84" s="82"/>
      <c r="U84" s="82"/>
      <c r="V84" s="82"/>
      <c r="W84" s="82"/>
      <c r="X84" s="82"/>
      <c r="Y84" s="84"/>
      <c r="Z84" s="82"/>
      <c r="AA84" s="85"/>
      <c r="AB84" s="82"/>
      <c r="AC84" s="82"/>
      <c r="AD84" s="82"/>
      <c r="AE84" s="82"/>
      <c r="AF84" s="82"/>
      <c r="AG84" s="82"/>
      <c r="AH84" s="84"/>
      <c r="AI84" s="82"/>
      <c r="AJ84" s="84"/>
      <c r="AK84" s="82"/>
      <c r="AL84" s="82"/>
      <c r="AM84" s="82"/>
      <c r="AN84" s="84"/>
      <c r="AO84" s="82"/>
      <c r="AP84" s="84"/>
      <c r="AQ84" s="82"/>
      <c r="AR84" s="84"/>
      <c r="AS84" s="82"/>
      <c r="AT84" s="82"/>
      <c r="AU84" s="82"/>
      <c r="AV84" s="84"/>
      <c r="AW84" s="82"/>
      <c r="AX84" s="82"/>
      <c r="AY84" s="82"/>
      <c r="AZ84" s="84"/>
      <c r="BA84" s="82"/>
      <c r="BB84" s="82"/>
      <c r="BC84" s="82"/>
      <c r="BD84" s="82"/>
      <c r="BE84" s="82"/>
      <c r="BF84" s="82"/>
      <c r="BG84" s="82"/>
      <c r="BH84" s="82"/>
      <c r="BI84" s="82"/>
      <c r="BJ84" s="84"/>
      <c r="BK84" s="82"/>
      <c r="BL84" s="84"/>
      <c r="BM84" s="82"/>
      <c r="BN84" s="82"/>
      <c r="BO84" s="82"/>
      <c r="BP84" s="84">
        <v>2</v>
      </c>
      <c r="BQ84" s="82">
        <v>6.2549999999999999</v>
      </c>
      <c r="BR84" s="84"/>
      <c r="BS84" s="82"/>
      <c r="BT84" s="82"/>
      <c r="BU84" s="82"/>
      <c r="BV84" s="82"/>
    </row>
    <row r="85" spans="1:74" x14ac:dyDescent="0.25">
      <c r="A85" s="39">
        <v>83</v>
      </c>
      <c r="B85" s="39">
        <v>1</v>
      </c>
      <c r="C85" s="37" t="s">
        <v>548</v>
      </c>
      <c r="D85" s="40">
        <f>март!D85-апрель!E85</f>
        <v>593.88076705314006</v>
      </c>
      <c r="E85" s="40">
        <f t="shared" si="1"/>
        <v>0</v>
      </c>
      <c r="F85" s="36"/>
      <c r="G85" s="36"/>
      <c r="H85" s="36"/>
      <c r="I85" s="27"/>
      <c r="J85" s="36"/>
      <c r="K85" s="36"/>
      <c r="L85" s="36"/>
      <c r="M85" s="36"/>
      <c r="N85" s="36"/>
      <c r="O85" s="29"/>
      <c r="P85" s="36"/>
      <c r="Q85" s="29"/>
      <c r="R85" s="36"/>
      <c r="S85" s="36"/>
      <c r="T85" s="36"/>
      <c r="U85" s="36"/>
      <c r="V85" s="36"/>
      <c r="W85" s="36"/>
      <c r="X85" s="36"/>
      <c r="Y85" s="29"/>
      <c r="Z85" s="36"/>
      <c r="AA85" s="66"/>
      <c r="AB85" s="36"/>
      <c r="AC85" s="36"/>
      <c r="AD85" s="36"/>
      <c r="AE85" s="36"/>
      <c r="AF85" s="36"/>
      <c r="AG85" s="36"/>
      <c r="AH85" s="29"/>
      <c r="AI85" s="36"/>
      <c r="AJ85" s="29"/>
      <c r="AK85" s="36"/>
      <c r="AL85" s="36"/>
      <c r="AM85" s="36"/>
      <c r="AN85" s="29"/>
      <c r="AO85" s="36"/>
      <c r="AP85" s="29"/>
      <c r="AQ85" s="36"/>
      <c r="AR85" s="29"/>
      <c r="AS85" s="36"/>
      <c r="AT85" s="36"/>
      <c r="AU85" s="36"/>
      <c r="AV85" s="29"/>
      <c r="AW85" s="36"/>
      <c r="AX85" s="36"/>
      <c r="AY85" s="36"/>
      <c r="AZ85" s="29"/>
      <c r="BA85" s="36"/>
      <c r="BB85" s="36"/>
      <c r="BC85" s="36"/>
      <c r="BD85" s="36"/>
      <c r="BE85" s="36"/>
      <c r="BF85" s="36"/>
      <c r="BG85" s="36"/>
      <c r="BH85" s="36"/>
      <c r="BI85" s="36"/>
      <c r="BJ85" s="29"/>
      <c r="BK85" s="36"/>
      <c r="BL85" s="29"/>
      <c r="BM85" s="36"/>
      <c r="BN85" s="36"/>
      <c r="BO85" s="36"/>
      <c r="BP85" s="29"/>
      <c r="BQ85" s="36"/>
      <c r="BR85" s="29"/>
      <c r="BS85" s="36"/>
      <c r="BT85" s="36"/>
      <c r="BU85" s="36"/>
      <c r="BV85" s="36"/>
    </row>
    <row r="86" spans="1:74" x14ac:dyDescent="0.25">
      <c r="A86" s="39">
        <v>84</v>
      </c>
      <c r="B86" s="39">
        <v>1</v>
      </c>
      <c r="C86" s="37" t="s">
        <v>549</v>
      </c>
      <c r="D86" s="40">
        <f>март!D86-апрель!E86</f>
        <v>111.20527954589373</v>
      </c>
      <c r="E86" s="40">
        <f t="shared" si="1"/>
        <v>0</v>
      </c>
      <c r="F86" s="36"/>
      <c r="G86" s="36"/>
      <c r="H86" s="36"/>
      <c r="I86" s="27"/>
      <c r="J86" s="36"/>
      <c r="K86" s="36"/>
      <c r="L86" s="36"/>
      <c r="M86" s="36"/>
      <c r="N86" s="36"/>
      <c r="O86" s="29"/>
      <c r="P86" s="36"/>
      <c r="Q86" s="29"/>
      <c r="R86" s="36"/>
      <c r="S86" s="36"/>
      <c r="T86" s="36"/>
      <c r="U86" s="36"/>
      <c r="V86" s="36"/>
      <c r="W86" s="36"/>
      <c r="X86" s="36"/>
      <c r="Y86" s="29"/>
      <c r="Z86" s="36"/>
      <c r="AA86" s="66"/>
      <c r="AB86" s="36"/>
      <c r="AC86" s="36"/>
      <c r="AD86" s="36"/>
      <c r="AE86" s="36"/>
      <c r="AF86" s="36"/>
      <c r="AG86" s="36"/>
      <c r="AH86" s="29"/>
      <c r="AI86" s="36"/>
      <c r="AJ86" s="29"/>
      <c r="AK86" s="36"/>
      <c r="AL86" s="36"/>
      <c r="AM86" s="36"/>
      <c r="AN86" s="29"/>
      <c r="AO86" s="36"/>
      <c r="AP86" s="29"/>
      <c r="AQ86" s="36"/>
      <c r="AR86" s="29"/>
      <c r="AS86" s="36"/>
      <c r="AT86" s="36"/>
      <c r="AU86" s="36"/>
      <c r="AV86" s="29"/>
      <c r="AW86" s="36"/>
      <c r="AX86" s="36"/>
      <c r="AY86" s="36"/>
      <c r="AZ86" s="29"/>
      <c r="BA86" s="36"/>
      <c r="BB86" s="36"/>
      <c r="BC86" s="36"/>
      <c r="BD86" s="36"/>
      <c r="BE86" s="36"/>
      <c r="BF86" s="36"/>
      <c r="BG86" s="36"/>
      <c r="BH86" s="36"/>
      <c r="BI86" s="36"/>
      <c r="BJ86" s="29"/>
      <c r="BK86" s="36"/>
      <c r="BL86" s="29"/>
      <c r="BM86" s="36"/>
      <c r="BN86" s="36"/>
      <c r="BO86" s="36"/>
      <c r="BP86" s="29"/>
      <c r="BQ86" s="36"/>
      <c r="BR86" s="29"/>
      <c r="BS86" s="36"/>
      <c r="BT86" s="36"/>
      <c r="BU86" s="36"/>
      <c r="BV86" s="36"/>
    </row>
    <row r="87" spans="1:74" s="86" customFormat="1" x14ac:dyDescent="0.25">
      <c r="A87" s="79">
        <v>85</v>
      </c>
      <c r="B87" s="79">
        <v>3</v>
      </c>
      <c r="C87" s="80" t="s">
        <v>550</v>
      </c>
      <c r="D87" s="40">
        <f>март!D87-апрель!E87</f>
        <v>651.57530142028997</v>
      </c>
      <c r="E87" s="81">
        <f t="shared" si="1"/>
        <v>12.068</v>
      </c>
      <c r="F87" s="82"/>
      <c r="G87" s="82"/>
      <c r="H87" s="82"/>
      <c r="I87" s="83"/>
      <c r="J87" s="82"/>
      <c r="K87" s="82"/>
      <c r="L87" s="82"/>
      <c r="M87" s="82"/>
      <c r="N87" s="82"/>
      <c r="O87" s="84"/>
      <c r="P87" s="82"/>
      <c r="Q87" s="84"/>
      <c r="R87" s="82"/>
      <c r="S87" s="82"/>
      <c r="T87" s="82"/>
      <c r="U87" s="82"/>
      <c r="V87" s="82"/>
      <c r="W87" s="82"/>
      <c r="X87" s="82"/>
      <c r="Y87" s="84"/>
      <c r="Z87" s="82"/>
      <c r="AA87" s="85"/>
      <c r="AB87" s="82"/>
      <c r="AC87" s="82"/>
      <c r="AD87" s="82"/>
      <c r="AE87" s="82"/>
      <c r="AF87" s="82"/>
      <c r="AG87" s="82"/>
      <c r="AH87" s="84">
        <v>6</v>
      </c>
      <c r="AI87" s="82">
        <v>12.068</v>
      </c>
      <c r="AJ87" s="84"/>
      <c r="AK87" s="82"/>
      <c r="AL87" s="82"/>
      <c r="AM87" s="82"/>
      <c r="AN87" s="84"/>
      <c r="AO87" s="82"/>
      <c r="AP87" s="84"/>
      <c r="AQ87" s="82"/>
      <c r="AR87" s="84"/>
      <c r="AS87" s="82"/>
      <c r="AT87" s="82"/>
      <c r="AU87" s="82"/>
      <c r="AV87" s="84"/>
      <c r="AW87" s="82"/>
      <c r="AX87" s="82"/>
      <c r="AY87" s="82"/>
      <c r="AZ87" s="84"/>
      <c r="BA87" s="82"/>
      <c r="BB87" s="82"/>
      <c r="BC87" s="82"/>
      <c r="BD87" s="82"/>
      <c r="BE87" s="82"/>
      <c r="BF87" s="82"/>
      <c r="BG87" s="82"/>
      <c r="BH87" s="82"/>
      <c r="BI87" s="82"/>
      <c r="BJ87" s="84"/>
      <c r="BK87" s="82"/>
      <c r="BL87" s="84"/>
      <c r="BM87" s="82"/>
      <c r="BN87" s="82"/>
      <c r="BO87" s="82"/>
      <c r="BP87" s="84"/>
      <c r="BQ87" s="82"/>
      <c r="BR87" s="84"/>
      <c r="BS87" s="82"/>
      <c r="BT87" s="82"/>
      <c r="BU87" s="82"/>
      <c r="BV87" s="82"/>
    </row>
    <row r="88" spans="1:74" x14ac:dyDescent="0.25">
      <c r="A88" s="39">
        <v>86</v>
      </c>
      <c r="B88" s="39">
        <v>3</v>
      </c>
      <c r="C88" s="37" t="s">
        <v>551</v>
      </c>
      <c r="D88" s="40">
        <f>март!D88-апрель!E88</f>
        <v>1128.5856289275364</v>
      </c>
      <c r="E88" s="40">
        <f t="shared" si="1"/>
        <v>0</v>
      </c>
      <c r="F88" s="36"/>
      <c r="G88" s="36"/>
      <c r="H88" s="36"/>
      <c r="I88" s="27"/>
      <c r="J88" s="36"/>
      <c r="K88" s="36"/>
      <c r="L88" s="36"/>
      <c r="M88" s="36"/>
      <c r="N88" s="36"/>
      <c r="O88" s="29"/>
      <c r="P88" s="36"/>
      <c r="Q88" s="29"/>
      <c r="R88" s="36"/>
      <c r="S88" s="36"/>
      <c r="T88" s="36"/>
      <c r="U88" s="36"/>
      <c r="V88" s="36"/>
      <c r="W88" s="36"/>
      <c r="X88" s="36"/>
      <c r="Y88" s="29"/>
      <c r="Z88" s="36"/>
      <c r="AA88" s="66"/>
      <c r="AB88" s="36"/>
      <c r="AC88" s="36"/>
      <c r="AD88" s="36"/>
      <c r="AE88" s="36"/>
      <c r="AF88" s="36"/>
      <c r="AG88" s="36"/>
      <c r="AH88" s="29"/>
      <c r="AI88" s="36"/>
      <c r="AJ88" s="29"/>
      <c r="AK88" s="36"/>
      <c r="AL88" s="36"/>
      <c r="AM88" s="36"/>
      <c r="AN88" s="29"/>
      <c r="AO88" s="36"/>
      <c r="AP88" s="29"/>
      <c r="AQ88" s="36"/>
      <c r="AR88" s="29"/>
      <c r="AS88" s="36"/>
      <c r="AT88" s="36"/>
      <c r="AU88" s="36"/>
      <c r="AV88" s="29"/>
      <c r="AW88" s="36"/>
      <c r="AX88" s="36"/>
      <c r="AY88" s="36"/>
      <c r="AZ88" s="29"/>
      <c r="BA88" s="36"/>
      <c r="BB88" s="36"/>
      <c r="BC88" s="36"/>
      <c r="BD88" s="36"/>
      <c r="BE88" s="36"/>
      <c r="BF88" s="36"/>
      <c r="BG88" s="36"/>
      <c r="BH88" s="36"/>
      <c r="BI88" s="36"/>
      <c r="BJ88" s="29"/>
      <c r="BK88" s="36"/>
      <c r="BL88" s="29"/>
      <c r="BM88" s="36"/>
      <c r="BN88" s="36"/>
      <c r="BO88" s="36"/>
      <c r="BP88" s="29"/>
      <c r="BQ88" s="36"/>
      <c r="BR88" s="29"/>
      <c r="BS88" s="36"/>
      <c r="BT88" s="36"/>
      <c r="BU88" s="36"/>
      <c r="BV88" s="36"/>
    </row>
    <row r="89" spans="1:74" x14ac:dyDescent="0.25">
      <c r="A89" s="39">
        <v>87</v>
      </c>
      <c r="B89" s="39">
        <v>3</v>
      </c>
      <c r="C89" s="37" t="s">
        <v>552</v>
      </c>
      <c r="D89" s="40">
        <f>март!D89-апрель!E89</f>
        <v>2149.444993478261</v>
      </c>
      <c r="E89" s="40">
        <f t="shared" si="1"/>
        <v>0</v>
      </c>
      <c r="F89" s="36"/>
      <c r="G89" s="36"/>
      <c r="H89" s="36"/>
      <c r="I89" s="27"/>
      <c r="J89" s="36"/>
      <c r="K89" s="36"/>
      <c r="L89" s="36"/>
      <c r="M89" s="36"/>
      <c r="N89" s="36"/>
      <c r="O89" s="29"/>
      <c r="P89" s="36"/>
      <c r="Q89" s="29"/>
      <c r="R89" s="36"/>
      <c r="S89" s="36"/>
      <c r="T89" s="36"/>
      <c r="U89" s="36"/>
      <c r="V89" s="36"/>
      <c r="W89" s="36"/>
      <c r="X89" s="36"/>
      <c r="Y89" s="29"/>
      <c r="Z89" s="36"/>
      <c r="AA89" s="66"/>
      <c r="AB89" s="36"/>
      <c r="AC89" s="36"/>
      <c r="AD89" s="36"/>
      <c r="AE89" s="36"/>
      <c r="AF89" s="36"/>
      <c r="AG89" s="36"/>
      <c r="AH89" s="29"/>
      <c r="AI89" s="36"/>
      <c r="AJ89" s="29"/>
      <c r="AK89" s="36"/>
      <c r="AL89" s="36"/>
      <c r="AM89" s="36"/>
      <c r="AN89" s="29"/>
      <c r="AO89" s="36"/>
      <c r="AP89" s="29"/>
      <c r="AQ89" s="36"/>
      <c r="AR89" s="29"/>
      <c r="AS89" s="36"/>
      <c r="AT89" s="36"/>
      <c r="AU89" s="36"/>
      <c r="AV89" s="29"/>
      <c r="AW89" s="36"/>
      <c r="AX89" s="36"/>
      <c r="AY89" s="36"/>
      <c r="AZ89" s="29"/>
      <c r="BA89" s="36"/>
      <c r="BB89" s="36"/>
      <c r="BC89" s="36"/>
      <c r="BD89" s="36"/>
      <c r="BE89" s="36"/>
      <c r="BF89" s="36"/>
      <c r="BG89" s="36"/>
      <c r="BH89" s="36"/>
      <c r="BI89" s="36"/>
      <c r="BJ89" s="29"/>
      <c r="BK89" s="36"/>
      <c r="BL89" s="29"/>
      <c r="BM89" s="36"/>
      <c r="BN89" s="36"/>
      <c r="BO89" s="36"/>
      <c r="BP89" s="29"/>
      <c r="BQ89" s="36"/>
      <c r="BR89" s="29"/>
      <c r="BS89" s="36"/>
      <c r="BT89" s="36"/>
      <c r="BU89" s="36"/>
      <c r="BV89" s="36"/>
    </row>
    <row r="90" spans="1:74" x14ac:dyDescent="0.25">
      <c r="A90" s="39">
        <v>88</v>
      </c>
      <c r="B90" s="39">
        <v>1</v>
      </c>
      <c r="C90" s="37" t="s">
        <v>553</v>
      </c>
      <c r="D90" s="40">
        <f>март!D90-апрель!E90</f>
        <v>1815.0774842318842</v>
      </c>
      <c r="E90" s="40">
        <f t="shared" si="1"/>
        <v>0</v>
      </c>
      <c r="F90" s="36"/>
      <c r="G90" s="36"/>
      <c r="H90" s="36"/>
      <c r="I90" s="27"/>
      <c r="J90" s="36"/>
      <c r="K90" s="36"/>
      <c r="L90" s="36"/>
      <c r="M90" s="36"/>
      <c r="N90" s="36"/>
      <c r="O90" s="29"/>
      <c r="P90" s="36"/>
      <c r="Q90" s="29"/>
      <c r="R90" s="36"/>
      <c r="S90" s="36"/>
      <c r="T90" s="36"/>
      <c r="U90" s="36"/>
      <c r="V90" s="36"/>
      <c r="W90" s="36"/>
      <c r="X90" s="36"/>
      <c r="Y90" s="29"/>
      <c r="Z90" s="36"/>
      <c r="AA90" s="66"/>
      <c r="AB90" s="36"/>
      <c r="AC90" s="36"/>
      <c r="AD90" s="36"/>
      <c r="AE90" s="36"/>
      <c r="AF90" s="36"/>
      <c r="AG90" s="36"/>
      <c r="AH90" s="29"/>
      <c r="AI90" s="36"/>
      <c r="AJ90" s="29"/>
      <c r="AK90" s="36"/>
      <c r="AL90" s="36"/>
      <c r="AM90" s="36"/>
      <c r="AN90" s="29"/>
      <c r="AO90" s="36"/>
      <c r="AP90" s="29"/>
      <c r="AQ90" s="36"/>
      <c r="AR90" s="29"/>
      <c r="AS90" s="36"/>
      <c r="AT90" s="36"/>
      <c r="AU90" s="36"/>
      <c r="AV90" s="29"/>
      <c r="AW90" s="36"/>
      <c r="AX90" s="36"/>
      <c r="AY90" s="36"/>
      <c r="AZ90" s="29"/>
      <c r="BA90" s="36"/>
      <c r="BB90" s="36"/>
      <c r="BC90" s="36"/>
      <c r="BD90" s="36"/>
      <c r="BE90" s="36"/>
      <c r="BF90" s="36"/>
      <c r="BG90" s="36"/>
      <c r="BH90" s="36"/>
      <c r="BI90" s="36"/>
      <c r="BJ90" s="29"/>
      <c r="BK90" s="36"/>
      <c r="BL90" s="29"/>
      <c r="BM90" s="36"/>
      <c r="BN90" s="36"/>
      <c r="BO90" s="36"/>
      <c r="BP90" s="29"/>
      <c r="BQ90" s="36"/>
      <c r="BR90" s="29"/>
      <c r="BS90" s="36"/>
      <c r="BT90" s="36"/>
      <c r="BU90" s="36"/>
      <c r="BV90" s="36"/>
    </row>
    <row r="91" spans="1:74" s="86" customFormat="1" x14ac:dyDescent="0.25">
      <c r="A91" s="79">
        <v>89</v>
      </c>
      <c r="B91" s="79">
        <v>1</v>
      </c>
      <c r="C91" s="80" t="s">
        <v>554</v>
      </c>
      <c r="D91" s="40">
        <f>март!D91-апрель!E91</f>
        <v>-1082.848056183575</v>
      </c>
      <c r="E91" s="81">
        <f t="shared" si="1"/>
        <v>684.596</v>
      </c>
      <c r="F91" s="82"/>
      <c r="G91" s="82"/>
      <c r="H91" s="82"/>
      <c r="I91" s="83">
        <v>144.19999999999999</v>
      </c>
      <c r="J91" s="82">
        <v>494.24</v>
      </c>
      <c r="K91" s="82"/>
      <c r="L91" s="82"/>
      <c r="M91" s="82">
        <v>0.28000000000000003</v>
      </c>
      <c r="N91" s="82">
        <v>188.68100000000001</v>
      </c>
      <c r="O91" s="84"/>
      <c r="P91" s="82"/>
      <c r="Q91" s="84"/>
      <c r="R91" s="82"/>
      <c r="S91" s="82">
        <v>2E-3</v>
      </c>
      <c r="T91" s="82">
        <v>1.675</v>
      </c>
      <c r="U91" s="82"/>
      <c r="V91" s="82"/>
      <c r="W91" s="82"/>
      <c r="X91" s="82"/>
      <c r="Y91" s="84"/>
      <c r="Z91" s="82"/>
      <c r="AA91" s="85"/>
      <c r="AB91" s="82"/>
      <c r="AC91" s="82"/>
      <c r="AD91" s="82"/>
      <c r="AE91" s="82"/>
      <c r="AF91" s="82"/>
      <c r="AG91" s="82"/>
      <c r="AH91" s="84"/>
      <c r="AI91" s="82"/>
      <c r="AJ91" s="84"/>
      <c r="AK91" s="82"/>
      <c r="AL91" s="82"/>
      <c r="AM91" s="82"/>
      <c r="AN91" s="84"/>
      <c r="AO91" s="82"/>
      <c r="AP91" s="84"/>
      <c r="AQ91" s="82"/>
      <c r="AR91" s="84"/>
      <c r="AS91" s="82"/>
      <c r="AT91" s="82"/>
      <c r="AU91" s="82"/>
      <c r="AV91" s="84"/>
      <c r="AW91" s="82"/>
      <c r="AX91" s="82"/>
      <c r="AY91" s="82"/>
      <c r="AZ91" s="84"/>
      <c r="BA91" s="82"/>
      <c r="BB91" s="82"/>
      <c r="BC91" s="82"/>
      <c r="BD91" s="82"/>
      <c r="BE91" s="82"/>
      <c r="BF91" s="82"/>
      <c r="BG91" s="82"/>
      <c r="BH91" s="82"/>
      <c r="BI91" s="82"/>
      <c r="BJ91" s="84"/>
      <c r="BK91" s="82"/>
      <c r="BL91" s="84"/>
      <c r="BM91" s="82"/>
      <c r="BN91" s="82"/>
      <c r="BO91" s="82"/>
      <c r="BP91" s="84"/>
      <c r="BQ91" s="82"/>
      <c r="BR91" s="84"/>
      <c r="BS91" s="82"/>
      <c r="BT91" s="82"/>
      <c r="BU91" s="82"/>
      <c r="BV91" s="82"/>
    </row>
    <row r="92" spans="1:74" s="86" customFormat="1" x14ac:dyDescent="0.25">
      <c r="A92" s="79">
        <v>90</v>
      </c>
      <c r="B92" s="79">
        <v>1</v>
      </c>
      <c r="C92" s="80" t="s">
        <v>555</v>
      </c>
      <c r="D92" s="40">
        <f>март!D92-апрель!E92</f>
        <v>-587.54473592270529</v>
      </c>
      <c r="E92" s="81">
        <f t="shared" si="1"/>
        <v>721.62400000000002</v>
      </c>
      <c r="F92" s="82"/>
      <c r="G92" s="82"/>
      <c r="H92" s="82"/>
      <c r="I92" s="83">
        <v>133</v>
      </c>
      <c r="J92" s="82">
        <v>458.93700000000001</v>
      </c>
      <c r="K92" s="82"/>
      <c r="L92" s="82"/>
      <c r="M92" s="82">
        <v>0.36</v>
      </c>
      <c r="N92" s="82">
        <v>242.589</v>
      </c>
      <c r="O92" s="84"/>
      <c r="P92" s="82"/>
      <c r="Q92" s="84"/>
      <c r="R92" s="82"/>
      <c r="S92" s="82">
        <v>2.4E-2</v>
      </c>
      <c r="T92" s="82">
        <v>20.097999999999999</v>
      </c>
      <c r="U92" s="82"/>
      <c r="V92" s="82"/>
      <c r="W92" s="82"/>
      <c r="X92" s="82"/>
      <c r="Y92" s="84"/>
      <c r="Z92" s="82"/>
      <c r="AA92" s="85"/>
      <c r="AB92" s="82"/>
      <c r="AC92" s="82"/>
      <c r="AD92" s="82"/>
      <c r="AE92" s="82"/>
      <c r="AF92" s="82"/>
      <c r="AG92" s="82"/>
      <c r="AH92" s="84"/>
      <c r="AI92" s="82"/>
      <c r="AJ92" s="84"/>
      <c r="AK92" s="82"/>
      <c r="AL92" s="82"/>
      <c r="AM92" s="82"/>
      <c r="AN92" s="84"/>
      <c r="AO92" s="82"/>
      <c r="AP92" s="84"/>
      <c r="AQ92" s="82"/>
      <c r="AR92" s="84"/>
      <c r="AS92" s="82"/>
      <c r="AT92" s="82"/>
      <c r="AU92" s="82"/>
      <c r="AV92" s="84"/>
      <c r="AW92" s="82"/>
      <c r="AX92" s="82"/>
      <c r="AY92" s="82"/>
      <c r="AZ92" s="84"/>
      <c r="BA92" s="82"/>
      <c r="BB92" s="82"/>
      <c r="BC92" s="82"/>
      <c r="BD92" s="82"/>
      <c r="BE92" s="82"/>
      <c r="BF92" s="82"/>
      <c r="BG92" s="82"/>
      <c r="BH92" s="82"/>
      <c r="BI92" s="82"/>
      <c r="BJ92" s="84"/>
      <c r="BK92" s="82"/>
      <c r="BL92" s="84"/>
      <c r="BM92" s="82"/>
      <c r="BN92" s="82"/>
      <c r="BO92" s="82"/>
      <c r="BP92" s="84"/>
      <c r="BQ92" s="82"/>
      <c r="BR92" s="84"/>
      <c r="BS92" s="82"/>
      <c r="BT92" s="82"/>
      <c r="BU92" s="82"/>
      <c r="BV92" s="82"/>
    </row>
    <row r="93" spans="1:74" x14ac:dyDescent="0.25">
      <c r="A93" s="39">
        <v>91</v>
      </c>
      <c r="B93" s="39">
        <v>1</v>
      </c>
      <c r="C93" s="37" t="s">
        <v>556</v>
      </c>
      <c r="D93" s="40">
        <f>март!D93-апрель!E93</f>
        <v>56.73995542028986</v>
      </c>
      <c r="E93" s="40">
        <f t="shared" si="1"/>
        <v>0</v>
      </c>
      <c r="F93" s="36"/>
      <c r="G93" s="36"/>
      <c r="H93" s="36"/>
      <c r="I93" s="27"/>
      <c r="J93" s="36"/>
      <c r="K93" s="36"/>
      <c r="L93" s="36"/>
      <c r="M93" s="36"/>
      <c r="N93" s="36"/>
      <c r="O93" s="29"/>
      <c r="P93" s="36"/>
      <c r="Q93" s="29"/>
      <c r="R93" s="36"/>
      <c r="S93" s="36"/>
      <c r="T93" s="36"/>
      <c r="U93" s="36"/>
      <c r="V93" s="36"/>
      <c r="W93" s="36"/>
      <c r="X93" s="36"/>
      <c r="Y93" s="29"/>
      <c r="Z93" s="36"/>
      <c r="AA93" s="66"/>
      <c r="AB93" s="36"/>
      <c r="AC93" s="36"/>
      <c r="AD93" s="36"/>
      <c r="AE93" s="36"/>
      <c r="AF93" s="36"/>
      <c r="AG93" s="36"/>
      <c r="AH93" s="29"/>
      <c r="AI93" s="36"/>
      <c r="AJ93" s="29"/>
      <c r="AK93" s="36"/>
      <c r="AL93" s="36"/>
      <c r="AM93" s="36"/>
      <c r="AN93" s="29"/>
      <c r="AO93" s="36"/>
      <c r="AP93" s="29"/>
      <c r="AQ93" s="36"/>
      <c r="AR93" s="29"/>
      <c r="AS93" s="36"/>
      <c r="AT93" s="36"/>
      <c r="AU93" s="36"/>
      <c r="AV93" s="29"/>
      <c r="AW93" s="36"/>
      <c r="AX93" s="36"/>
      <c r="AY93" s="36"/>
      <c r="AZ93" s="29"/>
      <c r="BA93" s="36"/>
      <c r="BB93" s="36"/>
      <c r="BC93" s="36"/>
      <c r="BD93" s="36"/>
      <c r="BE93" s="36"/>
      <c r="BF93" s="36"/>
      <c r="BG93" s="36"/>
      <c r="BH93" s="36"/>
      <c r="BI93" s="36"/>
      <c r="BJ93" s="29"/>
      <c r="BK93" s="36"/>
      <c r="BL93" s="29"/>
      <c r="BM93" s="36"/>
      <c r="BN93" s="36"/>
      <c r="BO93" s="36"/>
      <c r="BP93" s="29"/>
      <c r="BQ93" s="36"/>
      <c r="BR93" s="29"/>
      <c r="BS93" s="36"/>
      <c r="BT93" s="36"/>
      <c r="BU93" s="36"/>
      <c r="BV93" s="36"/>
    </row>
    <row r="94" spans="1:74" x14ac:dyDescent="0.25">
      <c r="A94" s="39">
        <v>92</v>
      </c>
      <c r="B94" s="39">
        <v>1</v>
      </c>
      <c r="C94" s="37" t="s">
        <v>557</v>
      </c>
      <c r="D94" s="40">
        <f>март!D94-апрель!E94</f>
        <v>46.177197855072436</v>
      </c>
      <c r="E94" s="40">
        <f t="shared" si="1"/>
        <v>0</v>
      </c>
      <c r="F94" s="36"/>
      <c r="G94" s="36"/>
      <c r="H94" s="36"/>
      <c r="I94" s="27"/>
      <c r="J94" s="36"/>
      <c r="K94" s="36"/>
      <c r="L94" s="36"/>
      <c r="M94" s="36"/>
      <c r="N94" s="36"/>
      <c r="O94" s="29"/>
      <c r="P94" s="36"/>
      <c r="Q94" s="29"/>
      <c r="R94" s="36"/>
      <c r="S94" s="36"/>
      <c r="T94" s="36"/>
      <c r="U94" s="36"/>
      <c r="V94" s="36"/>
      <c r="W94" s="36"/>
      <c r="X94" s="36"/>
      <c r="Y94" s="29"/>
      <c r="Z94" s="36"/>
      <c r="AA94" s="66"/>
      <c r="AB94" s="36"/>
      <c r="AC94" s="36"/>
      <c r="AD94" s="36"/>
      <c r="AE94" s="36"/>
      <c r="AF94" s="36"/>
      <c r="AG94" s="36"/>
      <c r="AH94" s="29"/>
      <c r="AI94" s="36"/>
      <c r="AJ94" s="29"/>
      <c r="AK94" s="36"/>
      <c r="AL94" s="36"/>
      <c r="AM94" s="36"/>
      <c r="AN94" s="29"/>
      <c r="AO94" s="36"/>
      <c r="AP94" s="29"/>
      <c r="AQ94" s="36"/>
      <c r="AR94" s="29"/>
      <c r="AS94" s="36"/>
      <c r="AT94" s="36"/>
      <c r="AU94" s="36"/>
      <c r="AV94" s="29"/>
      <c r="AW94" s="36"/>
      <c r="AX94" s="36"/>
      <c r="AY94" s="36"/>
      <c r="AZ94" s="29"/>
      <c r="BA94" s="36"/>
      <c r="BB94" s="36"/>
      <c r="BC94" s="36"/>
      <c r="BD94" s="36"/>
      <c r="BE94" s="36"/>
      <c r="BF94" s="36"/>
      <c r="BG94" s="36"/>
      <c r="BH94" s="36"/>
      <c r="BI94" s="36"/>
      <c r="BJ94" s="29"/>
      <c r="BK94" s="36"/>
      <c r="BL94" s="29"/>
      <c r="BM94" s="36"/>
      <c r="BN94" s="36"/>
      <c r="BO94" s="36"/>
      <c r="BP94" s="29"/>
      <c r="BQ94" s="36"/>
      <c r="BR94" s="29"/>
      <c r="BS94" s="36"/>
      <c r="BT94" s="36"/>
      <c r="BU94" s="36"/>
      <c r="BV94" s="36"/>
    </row>
    <row r="95" spans="1:74" x14ac:dyDescent="0.25">
      <c r="A95" s="39">
        <v>93</v>
      </c>
      <c r="B95" s="39">
        <v>1</v>
      </c>
      <c r="C95" s="37" t="s">
        <v>558</v>
      </c>
      <c r="D95" s="40">
        <f>март!D95-апрель!E95</f>
        <v>121.09906627053138</v>
      </c>
      <c r="E95" s="40">
        <f t="shared" si="1"/>
        <v>0</v>
      </c>
      <c r="F95" s="36"/>
      <c r="G95" s="36"/>
      <c r="H95" s="36"/>
      <c r="I95" s="27"/>
      <c r="J95" s="36"/>
      <c r="K95" s="36"/>
      <c r="L95" s="36"/>
      <c r="M95" s="36"/>
      <c r="N95" s="36"/>
      <c r="O95" s="29"/>
      <c r="P95" s="36"/>
      <c r="Q95" s="29"/>
      <c r="R95" s="36"/>
      <c r="S95" s="36"/>
      <c r="T95" s="36"/>
      <c r="U95" s="36"/>
      <c r="V95" s="36"/>
      <c r="W95" s="36"/>
      <c r="X95" s="36"/>
      <c r="Y95" s="29"/>
      <c r="Z95" s="36"/>
      <c r="AA95" s="66"/>
      <c r="AB95" s="36"/>
      <c r="AC95" s="36"/>
      <c r="AD95" s="36"/>
      <c r="AE95" s="36"/>
      <c r="AF95" s="36"/>
      <c r="AG95" s="36"/>
      <c r="AH95" s="29"/>
      <c r="AI95" s="36"/>
      <c r="AJ95" s="29"/>
      <c r="AK95" s="36"/>
      <c r="AL95" s="36"/>
      <c r="AM95" s="36"/>
      <c r="AN95" s="29"/>
      <c r="AO95" s="36"/>
      <c r="AP95" s="29"/>
      <c r="AQ95" s="36"/>
      <c r="AR95" s="29"/>
      <c r="AS95" s="36"/>
      <c r="AT95" s="36"/>
      <c r="AU95" s="36"/>
      <c r="AV95" s="29"/>
      <c r="AW95" s="36"/>
      <c r="AX95" s="36"/>
      <c r="AY95" s="36"/>
      <c r="AZ95" s="29"/>
      <c r="BA95" s="36"/>
      <c r="BB95" s="36"/>
      <c r="BC95" s="36"/>
      <c r="BD95" s="36"/>
      <c r="BE95" s="36"/>
      <c r="BF95" s="36"/>
      <c r="BG95" s="36"/>
      <c r="BH95" s="36"/>
      <c r="BI95" s="36"/>
      <c r="BJ95" s="29"/>
      <c r="BK95" s="36"/>
      <c r="BL95" s="29"/>
      <c r="BM95" s="36"/>
      <c r="BN95" s="36"/>
      <c r="BO95" s="36"/>
      <c r="BP95" s="29"/>
      <c r="BQ95" s="36"/>
      <c r="BR95" s="29"/>
      <c r="BS95" s="36"/>
      <c r="BT95" s="36"/>
      <c r="BU95" s="36"/>
      <c r="BV95" s="36"/>
    </row>
    <row r="96" spans="1:74" x14ac:dyDescent="0.25">
      <c r="A96" s="16">
        <v>94</v>
      </c>
      <c r="B96" s="16">
        <v>1</v>
      </c>
      <c r="C96" s="31" t="s">
        <v>559</v>
      </c>
      <c r="D96" s="40">
        <f>март!D96-апрель!E96</f>
        <v>904.98681747826083</v>
      </c>
      <c r="E96" s="40">
        <f t="shared" si="1"/>
        <v>0</v>
      </c>
      <c r="F96" s="36"/>
      <c r="G96" s="36"/>
      <c r="H96" s="36"/>
      <c r="I96" s="27"/>
      <c r="J96" s="36"/>
      <c r="K96" s="36"/>
      <c r="L96" s="36"/>
      <c r="M96" s="36"/>
      <c r="N96" s="36"/>
      <c r="O96" s="29"/>
      <c r="P96" s="36"/>
      <c r="Q96" s="29"/>
      <c r="R96" s="36"/>
      <c r="S96" s="36"/>
      <c r="T96" s="36"/>
      <c r="U96" s="36"/>
      <c r="V96" s="36"/>
      <c r="W96" s="36"/>
      <c r="X96" s="36"/>
      <c r="Y96" s="29"/>
      <c r="Z96" s="36"/>
      <c r="AA96" s="66"/>
      <c r="AB96" s="36"/>
      <c r="AC96" s="36"/>
      <c r="AD96" s="36"/>
      <c r="AE96" s="36"/>
      <c r="AF96" s="36"/>
      <c r="AG96" s="36"/>
      <c r="AH96" s="29"/>
      <c r="AI96" s="36"/>
      <c r="AJ96" s="29"/>
      <c r="AK96" s="36"/>
      <c r="AL96" s="36"/>
      <c r="AM96" s="36"/>
      <c r="AN96" s="29"/>
      <c r="AO96" s="36"/>
      <c r="AP96" s="29"/>
      <c r="AQ96" s="36"/>
      <c r="AR96" s="29"/>
      <c r="AS96" s="36"/>
      <c r="AT96" s="36"/>
      <c r="AU96" s="36"/>
      <c r="AV96" s="29"/>
      <c r="AW96" s="36"/>
      <c r="AX96" s="36"/>
      <c r="AY96" s="36"/>
      <c r="AZ96" s="29"/>
      <c r="BA96" s="36"/>
      <c r="BB96" s="36"/>
      <c r="BC96" s="36"/>
      <c r="BD96" s="36"/>
      <c r="BE96" s="36"/>
      <c r="BF96" s="36"/>
      <c r="BG96" s="36"/>
      <c r="BH96" s="36"/>
      <c r="BI96" s="36"/>
      <c r="BJ96" s="29"/>
      <c r="BK96" s="36"/>
      <c r="BL96" s="29"/>
      <c r="BM96" s="36"/>
      <c r="BN96" s="36"/>
      <c r="BO96" s="36"/>
      <c r="BP96" s="29"/>
      <c r="BQ96" s="36"/>
      <c r="BR96" s="29"/>
      <c r="BS96" s="36"/>
      <c r="BT96" s="36"/>
      <c r="BU96" s="36"/>
      <c r="BV96" s="36"/>
    </row>
    <row r="97" spans="1:75" x14ac:dyDescent="0.25">
      <c r="A97" s="16">
        <v>95</v>
      </c>
      <c r="B97" s="16">
        <v>1</v>
      </c>
      <c r="C97" s="31" t="s">
        <v>560</v>
      </c>
      <c r="D97" s="40">
        <f>март!D97-апрель!E97</f>
        <v>970.84160457004839</v>
      </c>
      <c r="E97" s="40">
        <f t="shared" si="1"/>
        <v>0</v>
      </c>
      <c r="F97" s="36"/>
      <c r="G97" s="36"/>
      <c r="H97" s="36"/>
      <c r="I97" s="27"/>
      <c r="J97" s="36"/>
      <c r="K97" s="36"/>
      <c r="L97" s="36"/>
      <c r="M97" s="36"/>
      <c r="N97" s="36"/>
      <c r="O97" s="29"/>
      <c r="P97" s="36"/>
      <c r="Q97" s="29"/>
      <c r="R97" s="36"/>
      <c r="S97" s="36"/>
      <c r="T97" s="36"/>
      <c r="U97" s="36"/>
      <c r="V97" s="36"/>
      <c r="W97" s="36"/>
      <c r="X97" s="36"/>
      <c r="Y97" s="29"/>
      <c r="Z97" s="36"/>
      <c r="AA97" s="66"/>
      <c r="AB97" s="36"/>
      <c r="AC97" s="36"/>
      <c r="AD97" s="36"/>
      <c r="AE97" s="36"/>
      <c r="AF97" s="36"/>
      <c r="AG97" s="36"/>
      <c r="AH97" s="29"/>
      <c r="AI97" s="36"/>
      <c r="AJ97" s="29"/>
      <c r="AK97" s="36"/>
      <c r="AL97" s="36"/>
      <c r="AM97" s="36"/>
      <c r="AN97" s="29"/>
      <c r="AO97" s="36"/>
      <c r="AP97" s="29"/>
      <c r="AQ97" s="36"/>
      <c r="AR97" s="29"/>
      <c r="AS97" s="36"/>
      <c r="AT97" s="36"/>
      <c r="AU97" s="36"/>
      <c r="AV97" s="29"/>
      <c r="AW97" s="36"/>
      <c r="AX97" s="36"/>
      <c r="AY97" s="36"/>
      <c r="AZ97" s="29"/>
      <c r="BA97" s="36"/>
      <c r="BB97" s="36"/>
      <c r="BC97" s="36"/>
      <c r="BD97" s="36"/>
      <c r="BE97" s="36"/>
      <c r="BF97" s="36"/>
      <c r="BG97" s="36"/>
      <c r="BH97" s="36"/>
      <c r="BI97" s="36"/>
      <c r="BJ97" s="29"/>
      <c r="BK97" s="36"/>
      <c r="BL97" s="29"/>
      <c r="BM97" s="36"/>
      <c r="BN97" s="36"/>
      <c r="BO97" s="36"/>
      <c r="BP97" s="29"/>
      <c r="BQ97" s="36"/>
      <c r="BR97" s="29"/>
      <c r="BS97" s="36"/>
      <c r="BT97" s="36"/>
      <c r="BU97" s="36"/>
      <c r="BV97" s="36"/>
    </row>
    <row r="98" spans="1:75" x14ac:dyDescent="0.25">
      <c r="A98" s="16">
        <v>96</v>
      </c>
      <c r="B98" s="16">
        <v>1</v>
      </c>
      <c r="C98" s="31" t="s">
        <v>561</v>
      </c>
      <c r="D98" s="40">
        <f>март!D98-апрель!E98</f>
        <v>584.51991567149742</v>
      </c>
      <c r="E98" s="40">
        <f t="shared" si="1"/>
        <v>0</v>
      </c>
      <c r="F98" s="36"/>
      <c r="G98" s="36"/>
      <c r="H98" s="36"/>
      <c r="I98" s="27"/>
      <c r="J98" s="36"/>
      <c r="K98" s="36"/>
      <c r="L98" s="36"/>
      <c r="M98" s="36"/>
      <c r="N98" s="36"/>
      <c r="O98" s="29"/>
      <c r="P98" s="36"/>
      <c r="Q98" s="29"/>
      <c r="R98" s="36"/>
      <c r="S98" s="36"/>
      <c r="T98" s="36"/>
      <c r="U98" s="36"/>
      <c r="V98" s="36"/>
      <c r="W98" s="36"/>
      <c r="X98" s="36"/>
      <c r="Y98" s="29"/>
      <c r="Z98" s="36"/>
      <c r="AA98" s="66"/>
      <c r="AB98" s="36"/>
      <c r="AC98" s="36"/>
      <c r="AD98" s="36"/>
      <c r="AE98" s="36"/>
      <c r="AF98" s="36"/>
      <c r="AG98" s="36"/>
      <c r="AH98" s="29"/>
      <c r="AI98" s="36"/>
      <c r="AJ98" s="29"/>
      <c r="AK98" s="36"/>
      <c r="AL98" s="36"/>
      <c r="AM98" s="36"/>
      <c r="AN98" s="29"/>
      <c r="AO98" s="36"/>
      <c r="AP98" s="29"/>
      <c r="AQ98" s="36"/>
      <c r="AR98" s="29"/>
      <c r="AS98" s="36"/>
      <c r="AT98" s="36"/>
      <c r="AU98" s="36"/>
      <c r="AV98" s="29"/>
      <c r="AW98" s="36"/>
      <c r="AX98" s="36"/>
      <c r="AY98" s="36"/>
      <c r="AZ98" s="29"/>
      <c r="BA98" s="36"/>
      <c r="BB98" s="36"/>
      <c r="BC98" s="36"/>
      <c r="BD98" s="36"/>
      <c r="BE98" s="36"/>
      <c r="BF98" s="36"/>
      <c r="BG98" s="36"/>
      <c r="BH98" s="36"/>
      <c r="BI98" s="36"/>
      <c r="BJ98" s="29"/>
      <c r="BK98" s="36"/>
      <c r="BL98" s="29"/>
      <c r="BM98" s="36"/>
      <c r="BN98" s="36"/>
      <c r="BO98" s="36"/>
      <c r="BP98" s="29"/>
      <c r="BQ98" s="36"/>
      <c r="BR98" s="29"/>
      <c r="BS98" s="36"/>
      <c r="BT98" s="36"/>
      <c r="BU98" s="36"/>
      <c r="BV98" s="36"/>
    </row>
    <row r="99" spans="1:75" s="86" customFormat="1" x14ac:dyDescent="0.25">
      <c r="A99" s="79">
        <v>97</v>
      </c>
      <c r="B99" s="79">
        <v>1</v>
      </c>
      <c r="C99" s="80" t="s">
        <v>562</v>
      </c>
      <c r="D99" s="40">
        <f>март!D99-апрель!E99</f>
        <v>-429.16243902415465</v>
      </c>
      <c r="E99" s="81">
        <f t="shared" si="1"/>
        <v>16.843</v>
      </c>
      <c r="F99" s="82"/>
      <c r="G99" s="82"/>
      <c r="H99" s="82"/>
      <c r="I99" s="83"/>
      <c r="J99" s="82"/>
      <c r="K99" s="82"/>
      <c r="L99" s="82"/>
      <c r="M99" s="82"/>
      <c r="N99" s="82"/>
      <c r="O99" s="84"/>
      <c r="P99" s="82"/>
      <c r="Q99" s="84"/>
      <c r="R99" s="82"/>
      <c r="S99" s="82"/>
      <c r="T99" s="82"/>
      <c r="U99" s="82"/>
      <c r="V99" s="82"/>
      <c r="W99" s="82"/>
      <c r="X99" s="82"/>
      <c r="Y99" s="84"/>
      <c r="Z99" s="82"/>
      <c r="AA99" s="85"/>
      <c r="AB99" s="82"/>
      <c r="AC99" s="82"/>
      <c r="AD99" s="82"/>
      <c r="AE99" s="82"/>
      <c r="AF99" s="82"/>
      <c r="AG99" s="82"/>
      <c r="AH99" s="84"/>
      <c r="AI99" s="82"/>
      <c r="AJ99" s="84"/>
      <c r="AK99" s="82"/>
      <c r="AL99" s="82"/>
      <c r="AM99" s="82"/>
      <c r="AN99" s="84"/>
      <c r="AO99" s="82"/>
      <c r="AP99" s="84"/>
      <c r="AQ99" s="82"/>
      <c r="AR99" s="84"/>
      <c r="AS99" s="82"/>
      <c r="AT99" s="82"/>
      <c r="AU99" s="82"/>
      <c r="AV99" s="84"/>
      <c r="AW99" s="82"/>
      <c r="AX99" s="82"/>
      <c r="AY99" s="82"/>
      <c r="AZ99" s="84"/>
      <c r="BA99" s="82"/>
      <c r="BB99" s="82"/>
      <c r="BC99" s="82"/>
      <c r="BD99" s="82"/>
      <c r="BE99" s="82"/>
      <c r="BF99" s="82"/>
      <c r="BG99" s="82"/>
      <c r="BH99" s="82"/>
      <c r="BI99" s="82"/>
      <c r="BJ99" s="84"/>
      <c r="BK99" s="82"/>
      <c r="BL99" s="84"/>
      <c r="BM99" s="82"/>
      <c r="BN99" s="82">
        <v>0.04</v>
      </c>
      <c r="BO99" s="82">
        <v>9.0760000000000005</v>
      </c>
      <c r="BP99" s="84"/>
      <c r="BQ99" s="82"/>
      <c r="BR99" s="84"/>
      <c r="BS99" s="82"/>
      <c r="BT99" s="82"/>
      <c r="BU99" s="82"/>
      <c r="BV99" s="82">
        <v>7.7670000000000003</v>
      </c>
      <c r="BW99" s="86" t="s">
        <v>1070</v>
      </c>
    </row>
    <row r="100" spans="1:75" s="86" customFormat="1" x14ac:dyDescent="0.25">
      <c r="A100" s="79">
        <v>98</v>
      </c>
      <c r="B100" s="79">
        <v>1</v>
      </c>
      <c r="C100" s="80" t="s">
        <v>563</v>
      </c>
      <c r="D100" s="40">
        <f>март!D100-апрель!E100</f>
        <v>594.33313093719789</v>
      </c>
      <c r="E100" s="81">
        <f t="shared" si="1"/>
        <v>5.8559999999999999</v>
      </c>
      <c r="F100" s="82"/>
      <c r="G100" s="82"/>
      <c r="H100" s="82"/>
      <c r="I100" s="83"/>
      <c r="J100" s="82"/>
      <c r="K100" s="82"/>
      <c r="L100" s="82"/>
      <c r="M100" s="82"/>
      <c r="N100" s="82"/>
      <c r="O100" s="84"/>
      <c r="P100" s="82"/>
      <c r="Q100" s="84"/>
      <c r="R100" s="82"/>
      <c r="S100" s="82"/>
      <c r="T100" s="82"/>
      <c r="U100" s="82"/>
      <c r="V100" s="82"/>
      <c r="W100" s="82"/>
      <c r="X100" s="82"/>
      <c r="Y100" s="84"/>
      <c r="Z100" s="82"/>
      <c r="AA100" s="85"/>
      <c r="AB100" s="82"/>
      <c r="AC100" s="82"/>
      <c r="AD100" s="82"/>
      <c r="AE100" s="82"/>
      <c r="AF100" s="82"/>
      <c r="AG100" s="82"/>
      <c r="AH100" s="84"/>
      <c r="AI100" s="82"/>
      <c r="AJ100" s="84"/>
      <c r="AK100" s="82"/>
      <c r="AL100" s="82"/>
      <c r="AM100" s="82"/>
      <c r="AN100" s="84"/>
      <c r="AO100" s="82"/>
      <c r="AP100" s="84"/>
      <c r="AQ100" s="82"/>
      <c r="AR100" s="84"/>
      <c r="AS100" s="82"/>
      <c r="AT100" s="82"/>
      <c r="AU100" s="82"/>
      <c r="AV100" s="84"/>
      <c r="AW100" s="82"/>
      <c r="AX100" s="82"/>
      <c r="AY100" s="82"/>
      <c r="AZ100" s="84"/>
      <c r="BA100" s="82"/>
      <c r="BB100" s="82"/>
      <c r="BC100" s="82"/>
      <c r="BD100" s="82"/>
      <c r="BE100" s="82"/>
      <c r="BF100" s="82"/>
      <c r="BG100" s="82"/>
      <c r="BH100" s="82"/>
      <c r="BI100" s="82"/>
      <c r="BJ100" s="84"/>
      <c r="BK100" s="82"/>
      <c r="BL100" s="84"/>
      <c r="BM100" s="82"/>
      <c r="BN100" s="82"/>
      <c r="BO100" s="82"/>
      <c r="BP100" s="84"/>
      <c r="BQ100" s="82"/>
      <c r="BR100" s="84"/>
      <c r="BS100" s="82"/>
      <c r="BT100" s="82"/>
      <c r="BU100" s="82"/>
      <c r="BV100" s="82">
        <v>5.8559999999999999</v>
      </c>
      <c r="BW100" s="86" t="s">
        <v>1070</v>
      </c>
    </row>
    <row r="101" spans="1:75" s="86" customFormat="1" x14ac:dyDescent="0.25">
      <c r="A101" s="79">
        <v>99</v>
      </c>
      <c r="B101" s="79">
        <v>1</v>
      </c>
      <c r="C101" s="80" t="s">
        <v>564</v>
      </c>
      <c r="D101" s="40">
        <f>март!D101-апрель!E101</f>
        <v>889.70535278260866</v>
      </c>
      <c r="E101" s="81">
        <f t="shared" si="1"/>
        <v>2.56</v>
      </c>
      <c r="F101" s="82"/>
      <c r="G101" s="82"/>
      <c r="H101" s="82"/>
      <c r="I101" s="83"/>
      <c r="J101" s="82"/>
      <c r="K101" s="82"/>
      <c r="L101" s="82"/>
      <c r="M101" s="82"/>
      <c r="N101" s="82"/>
      <c r="O101" s="84"/>
      <c r="P101" s="82"/>
      <c r="Q101" s="84"/>
      <c r="R101" s="82"/>
      <c r="S101" s="82"/>
      <c r="T101" s="82"/>
      <c r="U101" s="82"/>
      <c r="V101" s="82"/>
      <c r="W101" s="82"/>
      <c r="X101" s="82"/>
      <c r="Y101" s="84"/>
      <c r="Z101" s="82"/>
      <c r="AA101" s="85"/>
      <c r="AB101" s="82"/>
      <c r="AC101" s="82"/>
      <c r="AD101" s="82"/>
      <c r="AE101" s="82"/>
      <c r="AF101" s="82"/>
      <c r="AG101" s="82"/>
      <c r="AH101" s="84"/>
      <c r="AI101" s="82"/>
      <c r="AJ101" s="84"/>
      <c r="AK101" s="82"/>
      <c r="AL101" s="82"/>
      <c r="AM101" s="82"/>
      <c r="AN101" s="84"/>
      <c r="AO101" s="82"/>
      <c r="AP101" s="84"/>
      <c r="AQ101" s="82"/>
      <c r="AR101" s="84"/>
      <c r="AS101" s="82"/>
      <c r="AT101" s="82"/>
      <c r="AU101" s="82"/>
      <c r="AV101" s="84"/>
      <c r="AW101" s="82"/>
      <c r="AX101" s="82"/>
      <c r="AY101" s="82"/>
      <c r="AZ101" s="84"/>
      <c r="BA101" s="82"/>
      <c r="BB101" s="82"/>
      <c r="BC101" s="82"/>
      <c r="BD101" s="82"/>
      <c r="BE101" s="82"/>
      <c r="BF101" s="82"/>
      <c r="BG101" s="82"/>
      <c r="BH101" s="82"/>
      <c r="BI101" s="82"/>
      <c r="BJ101" s="84"/>
      <c r="BK101" s="82"/>
      <c r="BL101" s="84"/>
      <c r="BM101" s="82"/>
      <c r="BN101" s="82"/>
      <c r="BO101" s="82"/>
      <c r="BP101" s="84"/>
      <c r="BQ101" s="82"/>
      <c r="BR101" s="84"/>
      <c r="BS101" s="82"/>
      <c r="BT101" s="82"/>
      <c r="BU101" s="82"/>
      <c r="BV101" s="82">
        <v>2.56</v>
      </c>
      <c r="BW101" s="86" t="s">
        <v>1070</v>
      </c>
    </row>
    <row r="102" spans="1:75" s="86" customFormat="1" x14ac:dyDescent="0.25">
      <c r="A102" s="79">
        <v>100</v>
      </c>
      <c r="B102" s="79">
        <v>1</v>
      </c>
      <c r="C102" s="80" t="s">
        <v>565</v>
      </c>
      <c r="D102" s="40">
        <f>март!D102-апрель!E102</f>
        <v>303.51921199999998</v>
      </c>
      <c r="E102" s="81">
        <f t="shared" si="1"/>
        <v>4.5860000000000003</v>
      </c>
      <c r="F102" s="82"/>
      <c r="G102" s="82"/>
      <c r="H102" s="82"/>
      <c r="I102" s="83"/>
      <c r="J102" s="82"/>
      <c r="K102" s="82"/>
      <c r="L102" s="82"/>
      <c r="M102" s="82"/>
      <c r="N102" s="82"/>
      <c r="O102" s="84"/>
      <c r="P102" s="82"/>
      <c r="Q102" s="84"/>
      <c r="R102" s="82"/>
      <c r="S102" s="82"/>
      <c r="T102" s="82"/>
      <c r="U102" s="82"/>
      <c r="V102" s="82"/>
      <c r="W102" s="82"/>
      <c r="X102" s="82"/>
      <c r="Y102" s="84"/>
      <c r="Z102" s="82"/>
      <c r="AA102" s="85"/>
      <c r="AB102" s="82"/>
      <c r="AC102" s="82"/>
      <c r="AD102" s="82"/>
      <c r="AE102" s="82"/>
      <c r="AF102" s="82"/>
      <c r="AG102" s="82"/>
      <c r="AH102" s="84"/>
      <c r="AI102" s="82"/>
      <c r="AJ102" s="84"/>
      <c r="AK102" s="82"/>
      <c r="AL102" s="82"/>
      <c r="AM102" s="82"/>
      <c r="AN102" s="84"/>
      <c r="AO102" s="82"/>
      <c r="AP102" s="84"/>
      <c r="AQ102" s="82"/>
      <c r="AR102" s="84"/>
      <c r="AS102" s="82"/>
      <c r="AT102" s="82"/>
      <c r="AU102" s="82"/>
      <c r="AV102" s="84"/>
      <c r="AW102" s="82"/>
      <c r="AX102" s="82"/>
      <c r="AY102" s="82"/>
      <c r="AZ102" s="84"/>
      <c r="BA102" s="82"/>
      <c r="BB102" s="82"/>
      <c r="BC102" s="82"/>
      <c r="BD102" s="82"/>
      <c r="BE102" s="82"/>
      <c r="BF102" s="82">
        <v>2E-3</v>
      </c>
      <c r="BG102" s="82">
        <v>2.2709999999999999</v>
      </c>
      <c r="BH102" s="82"/>
      <c r="BI102" s="82"/>
      <c r="BJ102" s="84"/>
      <c r="BK102" s="82"/>
      <c r="BL102" s="84">
        <v>5</v>
      </c>
      <c r="BM102" s="82">
        <v>2.3149999999999999</v>
      </c>
      <c r="BN102" s="82"/>
      <c r="BO102" s="82"/>
      <c r="BP102" s="84"/>
      <c r="BQ102" s="82"/>
      <c r="BR102" s="84"/>
      <c r="BS102" s="82"/>
      <c r="BT102" s="82"/>
      <c r="BU102" s="82"/>
      <c r="BV102" s="82"/>
    </row>
    <row r="103" spans="1:75" x14ac:dyDescent="0.25">
      <c r="A103" s="16">
        <v>101</v>
      </c>
      <c r="B103" s="16">
        <v>1</v>
      </c>
      <c r="C103" s="31" t="s">
        <v>566</v>
      </c>
      <c r="D103" s="40">
        <f>март!D103-апрель!E103</f>
        <v>313.43188342028986</v>
      </c>
      <c r="E103" s="40">
        <f t="shared" si="1"/>
        <v>0</v>
      </c>
      <c r="F103" s="36"/>
      <c r="G103" s="36"/>
      <c r="H103" s="36"/>
      <c r="I103" s="27"/>
      <c r="J103" s="36"/>
      <c r="K103" s="36"/>
      <c r="L103" s="36"/>
      <c r="M103" s="36"/>
      <c r="N103" s="36"/>
      <c r="O103" s="29"/>
      <c r="P103" s="36"/>
      <c r="Q103" s="29"/>
      <c r="R103" s="36"/>
      <c r="S103" s="36"/>
      <c r="T103" s="36"/>
      <c r="U103" s="36"/>
      <c r="V103" s="36"/>
      <c r="W103" s="36"/>
      <c r="X103" s="36"/>
      <c r="Y103" s="29"/>
      <c r="Z103" s="36"/>
      <c r="AA103" s="66"/>
      <c r="AB103" s="36"/>
      <c r="AC103" s="36"/>
      <c r="AD103" s="36"/>
      <c r="AE103" s="36"/>
      <c r="AF103" s="36"/>
      <c r="AG103" s="36"/>
      <c r="AH103" s="29"/>
      <c r="AI103" s="36"/>
      <c r="AJ103" s="29"/>
      <c r="AK103" s="36"/>
      <c r="AL103" s="36"/>
      <c r="AM103" s="36"/>
      <c r="AN103" s="29"/>
      <c r="AO103" s="36"/>
      <c r="AP103" s="29"/>
      <c r="AQ103" s="36"/>
      <c r="AR103" s="29"/>
      <c r="AS103" s="36"/>
      <c r="AT103" s="36"/>
      <c r="AU103" s="36"/>
      <c r="AV103" s="29"/>
      <c r="AW103" s="36"/>
      <c r="AX103" s="36"/>
      <c r="AY103" s="36"/>
      <c r="AZ103" s="29"/>
      <c r="BA103" s="36"/>
      <c r="BB103" s="36"/>
      <c r="BC103" s="36"/>
      <c r="BD103" s="36"/>
      <c r="BE103" s="36"/>
      <c r="BF103" s="36"/>
      <c r="BG103" s="36"/>
      <c r="BH103" s="36"/>
      <c r="BI103" s="36"/>
      <c r="BJ103" s="29"/>
      <c r="BK103" s="36"/>
      <c r="BL103" s="29"/>
      <c r="BM103" s="36"/>
      <c r="BN103" s="36"/>
      <c r="BO103" s="36"/>
      <c r="BP103" s="29"/>
      <c r="BQ103" s="36"/>
      <c r="BR103" s="29"/>
      <c r="BS103" s="36"/>
      <c r="BT103" s="36"/>
      <c r="BU103" s="36"/>
      <c r="BV103" s="36"/>
    </row>
    <row r="104" spans="1:75" s="86" customFormat="1" x14ac:dyDescent="0.25">
      <c r="A104" s="79">
        <v>102</v>
      </c>
      <c r="B104" s="79">
        <v>1</v>
      </c>
      <c r="C104" s="80" t="s">
        <v>567</v>
      </c>
      <c r="D104" s="40">
        <f>март!D104-апрель!E104</f>
        <v>-1030.8082490048307</v>
      </c>
      <c r="E104" s="81">
        <f t="shared" si="1"/>
        <v>1063.8201999999999</v>
      </c>
      <c r="F104" s="82"/>
      <c r="G104" s="82"/>
      <c r="H104" s="82"/>
      <c r="I104" s="83">
        <v>230</v>
      </c>
      <c r="J104" s="82">
        <v>774.60699999999997</v>
      </c>
      <c r="K104" s="82"/>
      <c r="L104" s="82"/>
      <c r="M104" s="82">
        <v>0.42</v>
      </c>
      <c r="N104" s="82">
        <v>283.02100000000002</v>
      </c>
      <c r="O104" s="84"/>
      <c r="P104" s="82"/>
      <c r="Q104" s="84"/>
      <c r="R104" s="82"/>
      <c r="S104" s="82"/>
      <c r="T104" s="82"/>
      <c r="U104" s="82"/>
      <c r="V104" s="82"/>
      <c r="W104" s="82"/>
      <c r="X104" s="82"/>
      <c r="Y104" s="84"/>
      <c r="Z104" s="82"/>
      <c r="AA104" s="85"/>
      <c r="AB104" s="82"/>
      <c r="AC104" s="82"/>
      <c r="AD104" s="82"/>
      <c r="AE104" s="82"/>
      <c r="AF104" s="82"/>
      <c r="AG104" s="82"/>
      <c r="AH104" s="84"/>
      <c r="AI104" s="82"/>
      <c r="AJ104" s="84"/>
      <c r="AK104" s="82"/>
      <c r="AL104" s="82"/>
      <c r="AM104" s="82"/>
      <c r="AN104" s="84"/>
      <c r="AO104" s="82"/>
      <c r="AP104" s="84"/>
      <c r="AQ104" s="82"/>
      <c r="AR104" s="84"/>
      <c r="AS104" s="82"/>
      <c r="AT104" s="82"/>
      <c r="AU104" s="82"/>
      <c r="AV104" s="84"/>
      <c r="AW104" s="82"/>
      <c r="AX104" s="82"/>
      <c r="AY104" s="82"/>
      <c r="AZ104" s="84"/>
      <c r="BA104" s="82"/>
      <c r="BB104" s="82"/>
      <c r="BC104" s="82"/>
      <c r="BD104" s="82"/>
      <c r="BE104" s="82"/>
      <c r="BF104" s="82"/>
      <c r="BG104" s="82"/>
      <c r="BH104" s="82"/>
      <c r="BI104" s="82"/>
      <c r="BJ104" s="84"/>
      <c r="BK104" s="82"/>
      <c r="BL104" s="84">
        <v>4</v>
      </c>
      <c r="BM104" s="82">
        <v>2.3119999999999998</v>
      </c>
      <c r="BN104" s="82"/>
      <c r="BO104" s="82"/>
      <c r="BP104" s="84"/>
      <c r="BQ104" s="82"/>
      <c r="BR104" s="84"/>
      <c r="BS104" s="82"/>
      <c r="BT104" s="82"/>
      <c r="BU104" s="82"/>
      <c r="BV104" s="82">
        <v>3.8801999999999999</v>
      </c>
      <c r="BW104" s="86" t="s">
        <v>1070</v>
      </c>
    </row>
    <row r="105" spans="1:75" s="86" customFormat="1" x14ac:dyDescent="0.25">
      <c r="A105" s="79">
        <v>103</v>
      </c>
      <c r="B105" s="79">
        <v>1</v>
      </c>
      <c r="C105" s="80" t="s">
        <v>568</v>
      </c>
      <c r="D105" s="40">
        <f>март!D105-апрель!E105</f>
        <v>1211.7661364057972</v>
      </c>
      <c r="E105" s="81">
        <f t="shared" si="1"/>
        <v>5.085</v>
      </c>
      <c r="F105" s="82"/>
      <c r="G105" s="82"/>
      <c r="H105" s="82"/>
      <c r="I105" s="83"/>
      <c r="J105" s="82"/>
      <c r="K105" s="82"/>
      <c r="L105" s="82"/>
      <c r="M105" s="82"/>
      <c r="N105" s="82"/>
      <c r="O105" s="84"/>
      <c r="P105" s="82"/>
      <c r="Q105" s="84"/>
      <c r="R105" s="82"/>
      <c r="S105" s="82"/>
      <c r="T105" s="82"/>
      <c r="U105" s="82"/>
      <c r="V105" s="82"/>
      <c r="W105" s="82"/>
      <c r="X105" s="82"/>
      <c r="Y105" s="84"/>
      <c r="Z105" s="82"/>
      <c r="AA105" s="85"/>
      <c r="AB105" s="82"/>
      <c r="AC105" s="82"/>
      <c r="AD105" s="82"/>
      <c r="AE105" s="82"/>
      <c r="AF105" s="82"/>
      <c r="AG105" s="82"/>
      <c r="AH105" s="84"/>
      <c r="AI105" s="82"/>
      <c r="AJ105" s="84"/>
      <c r="AK105" s="82"/>
      <c r="AL105" s="82"/>
      <c r="AM105" s="82"/>
      <c r="AN105" s="84"/>
      <c r="AO105" s="82"/>
      <c r="AP105" s="84"/>
      <c r="AQ105" s="82"/>
      <c r="AR105" s="84"/>
      <c r="AS105" s="82"/>
      <c r="AT105" s="82"/>
      <c r="AU105" s="82"/>
      <c r="AV105" s="84"/>
      <c r="AW105" s="82"/>
      <c r="AX105" s="82"/>
      <c r="AY105" s="82"/>
      <c r="AZ105" s="84"/>
      <c r="BA105" s="82"/>
      <c r="BB105" s="82"/>
      <c r="BC105" s="82"/>
      <c r="BD105" s="82"/>
      <c r="BE105" s="82"/>
      <c r="BF105" s="82"/>
      <c r="BG105" s="82"/>
      <c r="BH105" s="82"/>
      <c r="BI105" s="82"/>
      <c r="BJ105" s="84"/>
      <c r="BK105" s="82"/>
      <c r="BL105" s="84">
        <v>6</v>
      </c>
      <c r="BM105" s="82">
        <v>3.4449999999999998</v>
      </c>
      <c r="BN105" s="82"/>
      <c r="BO105" s="82"/>
      <c r="BP105" s="84"/>
      <c r="BQ105" s="82"/>
      <c r="BR105" s="84"/>
      <c r="BS105" s="82"/>
      <c r="BT105" s="82"/>
      <c r="BU105" s="82"/>
      <c r="BV105" s="82">
        <v>1.64</v>
      </c>
      <c r="BW105" s="86" t="s">
        <v>1070</v>
      </c>
    </row>
    <row r="106" spans="1:75" s="86" customFormat="1" x14ac:dyDescent="0.25">
      <c r="A106" s="79">
        <v>104</v>
      </c>
      <c r="B106" s="79">
        <v>1</v>
      </c>
      <c r="C106" s="80" t="s">
        <v>569</v>
      </c>
      <c r="D106" s="40">
        <f>март!D106-апрель!E106</f>
        <v>153.029549352657</v>
      </c>
      <c r="E106" s="81">
        <f t="shared" si="1"/>
        <v>4.8689999999999998</v>
      </c>
      <c r="F106" s="82"/>
      <c r="G106" s="82"/>
      <c r="H106" s="82"/>
      <c r="I106" s="83"/>
      <c r="J106" s="82"/>
      <c r="K106" s="82"/>
      <c r="L106" s="82"/>
      <c r="M106" s="82"/>
      <c r="N106" s="82"/>
      <c r="O106" s="84"/>
      <c r="P106" s="82"/>
      <c r="Q106" s="84"/>
      <c r="R106" s="82"/>
      <c r="S106" s="82"/>
      <c r="T106" s="82"/>
      <c r="U106" s="82"/>
      <c r="V106" s="82"/>
      <c r="W106" s="82"/>
      <c r="X106" s="82"/>
      <c r="Y106" s="84"/>
      <c r="Z106" s="82"/>
      <c r="AA106" s="85"/>
      <c r="AB106" s="82"/>
      <c r="AC106" s="82"/>
      <c r="AD106" s="82"/>
      <c r="AE106" s="82"/>
      <c r="AF106" s="82"/>
      <c r="AG106" s="82"/>
      <c r="AH106" s="84"/>
      <c r="AI106" s="82"/>
      <c r="AJ106" s="84"/>
      <c r="AK106" s="82"/>
      <c r="AL106" s="82"/>
      <c r="AM106" s="82"/>
      <c r="AN106" s="84"/>
      <c r="AO106" s="82"/>
      <c r="AP106" s="84"/>
      <c r="AQ106" s="82"/>
      <c r="AR106" s="84"/>
      <c r="AS106" s="82"/>
      <c r="AT106" s="82"/>
      <c r="AU106" s="82"/>
      <c r="AV106" s="84"/>
      <c r="AW106" s="82"/>
      <c r="AX106" s="82"/>
      <c r="AY106" s="82"/>
      <c r="AZ106" s="84"/>
      <c r="BA106" s="82"/>
      <c r="BB106" s="82"/>
      <c r="BC106" s="82"/>
      <c r="BD106" s="82"/>
      <c r="BE106" s="82"/>
      <c r="BF106" s="82"/>
      <c r="BG106" s="82"/>
      <c r="BH106" s="82"/>
      <c r="BI106" s="82"/>
      <c r="BJ106" s="84"/>
      <c r="BK106" s="82"/>
      <c r="BL106" s="84"/>
      <c r="BM106" s="82"/>
      <c r="BN106" s="82"/>
      <c r="BO106" s="82"/>
      <c r="BP106" s="84"/>
      <c r="BQ106" s="82"/>
      <c r="BR106" s="84"/>
      <c r="BS106" s="82"/>
      <c r="BT106" s="82"/>
      <c r="BU106" s="82"/>
      <c r="BV106" s="82">
        <v>4.8689999999999998</v>
      </c>
      <c r="BW106" s="86" t="s">
        <v>1070</v>
      </c>
    </row>
    <row r="107" spans="1:75" x14ac:dyDescent="0.25">
      <c r="A107" s="16">
        <v>105</v>
      </c>
      <c r="B107" s="16">
        <v>1</v>
      </c>
      <c r="C107" s="31" t="s">
        <v>570</v>
      </c>
      <c r="D107" s="40">
        <f>март!D107-апрель!E107</f>
        <v>373.99305727536228</v>
      </c>
      <c r="E107" s="40">
        <f t="shared" si="1"/>
        <v>0</v>
      </c>
      <c r="F107" s="36"/>
      <c r="G107" s="36"/>
      <c r="H107" s="36"/>
      <c r="I107" s="27"/>
      <c r="J107" s="36"/>
      <c r="K107" s="36"/>
      <c r="L107" s="36"/>
      <c r="M107" s="36"/>
      <c r="N107" s="36"/>
      <c r="O107" s="29"/>
      <c r="P107" s="36"/>
      <c r="Q107" s="29"/>
      <c r="R107" s="36"/>
      <c r="S107" s="36"/>
      <c r="T107" s="36"/>
      <c r="U107" s="36"/>
      <c r="V107" s="36"/>
      <c r="W107" s="36"/>
      <c r="X107" s="36"/>
      <c r="Y107" s="29"/>
      <c r="Z107" s="36"/>
      <c r="AA107" s="66"/>
      <c r="AB107" s="36"/>
      <c r="AC107" s="36"/>
      <c r="AD107" s="36"/>
      <c r="AE107" s="36"/>
      <c r="AF107" s="36"/>
      <c r="AG107" s="36"/>
      <c r="AH107" s="29"/>
      <c r="AI107" s="36"/>
      <c r="AJ107" s="29"/>
      <c r="AK107" s="36"/>
      <c r="AL107" s="36"/>
      <c r="AM107" s="36"/>
      <c r="AN107" s="29"/>
      <c r="AO107" s="36"/>
      <c r="AP107" s="29"/>
      <c r="AQ107" s="36"/>
      <c r="AR107" s="29"/>
      <c r="AS107" s="36"/>
      <c r="AT107" s="36"/>
      <c r="AU107" s="36"/>
      <c r="AV107" s="29"/>
      <c r="AW107" s="36"/>
      <c r="AX107" s="36"/>
      <c r="AY107" s="36"/>
      <c r="AZ107" s="29"/>
      <c r="BA107" s="36"/>
      <c r="BB107" s="36"/>
      <c r="BC107" s="36"/>
      <c r="BD107" s="36"/>
      <c r="BE107" s="36"/>
      <c r="BF107" s="36"/>
      <c r="BG107" s="36"/>
      <c r="BH107" s="36"/>
      <c r="BI107" s="36"/>
      <c r="BJ107" s="29"/>
      <c r="BK107" s="36"/>
      <c r="BL107" s="29"/>
      <c r="BM107" s="36"/>
      <c r="BN107" s="36"/>
      <c r="BO107" s="36"/>
      <c r="BP107" s="29"/>
      <c r="BQ107" s="36"/>
      <c r="BR107" s="29"/>
      <c r="BS107" s="36"/>
      <c r="BT107" s="36"/>
      <c r="BU107" s="36"/>
      <c r="BV107" s="36"/>
    </row>
    <row r="108" spans="1:75" x14ac:dyDescent="0.25">
      <c r="A108" s="16">
        <v>106</v>
      </c>
      <c r="B108" s="16">
        <v>1</v>
      </c>
      <c r="C108" s="31" t="s">
        <v>571</v>
      </c>
      <c r="D108" s="40">
        <f>март!D108-апрель!E108</f>
        <v>1111.070467352657</v>
      </c>
      <c r="E108" s="40">
        <f t="shared" si="1"/>
        <v>0</v>
      </c>
      <c r="F108" s="36"/>
      <c r="G108" s="36"/>
      <c r="H108" s="36"/>
      <c r="I108" s="27"/>
      <c r="J108" s="36"/>
      <c r="K108" s="36"/>
      <c r="L108" s="36"/>
      <c r="M108" s="36"/>
      <c r="N108" s="36"/>
      <c r="O108" s="29"/>
      <c r="P108" s="36"/>
      <c r="Q108" s="29"/>
      <c r="R108" s="36"/>
      <c r="S108" s="36"/>
      <c r="T108" s="36"/>
      <c r="U108" s="36"/>
      <c r="V108" s="36"/>
      <c r="W108" s="36"/>
      <c r="X108" s="36"/>
      <c r="Y108" s="29"/>
      <c r="Z108" s="36"/>
      <c r="AA108" s="66"/>
      <c r="AB108" s="36"/>
      <c r="AC108" s="36"/>
      <c r="AD108" s="36"/>
      <c r="AE108" s="36"/>
      <c r="AF108" s="36"/>
      <c r="AG108" s="36"/>
      <c r="AH108" s="29"/>
      <c r="AI108" s="36"/>
      <c r="AJ108" s="29"/>
      <c r="AK108" s="36"/>
      <c r="AL108" s="36"/>
      <c r="AM108" s="36"/>
      <c r="AN108" s="29"/>
      <c r="AO108" s="36"/>
      <c r="AP108" s="29"/>
      <c r="AQ108" s="36"/>
      <c r="AR108" s="29"/>
      <c r="AS108" s="36"/>
      <c r="AT108" s="36"/>
      <c r="AU108" s="36"/>
      <c r="AV108" s="29"/>
      <c r="AW108" s="36"/>
      <c r="AX108" s="36"/>
      <c r="AY108" s="36"/>
      <c r="AZ108" s="29"/>
      <c r="BA108" s="36"/>
      <c r="BB108" s="36"/>
      <c r="BC108" s="36"/>
      <c r="BD108" s="36"/>
      <c r="BE108" s="36"/>
      <c r="BF108" s="36"/>
      <c r="BG108" s="36"/>
      <c r="BH108" s="36"/>
      <c r="BI108" s="36"/>
      <c r="BJ108" s="29"/>
      <c r="BK108" s="36"/>
      <c r="BL108" s="29"/>
      <c r="BM108" s="36"/>
      <c r="BN108" s="36"/>
      <c r="BO108" s="36"/>
      <c r="BP108" s="29"/>
      <c r="BQ108" s="36"/>
      <c r="BR108" s="29"/>
      <c r="BS108" s="36"/>
      <c r="BT108" s="36"/>
      <c r="BU108" s="36"/>
      <c r="BV108" s="36"/>
    </row>
    <row r="109" spans="1:75" s="86" customFormat="1" x14ac:dyDescent="0.25">
      <c r="A109" s="79">
        <v>107</v>
      </c>
      <c r="B109" s="79">
        <v>1</v>
      </c>
      <c r="C109" s="80" t="s">
        <v>572</v>
      </c>
      <c r="D109" s="40">
        <f>март!D109-апрель!E109</f>
        <v>-775.14982896618358</v>
      </c>
      <c r="E109" s="81">
        <f t="shared" si="1"/>
        <v>4.5760000000000005</v>
      </c>
      <c r="F109" s="82"/>
      <c r="G109" s="82"/>
      <c r="H109" s="82"/>
      <c r="I109" s="83"/>
      <c r="J109" s="82"/>
      <c r="K109" s="82"/>
      <c r="L109" s="82"/>
      <c r="M109" s="82"/>
      <c r="N109" s="82"/>
      <c r="O109" s="84"/>
      <c r="P109" s="82"/>
      <c r="Q109" s="84"/>
      <c r="R109" s="82"/>
      <c r="S109" s="82"/>
      <c r="T109" s="82"/>
      <c r="U109" s="82"/>
      <c r="V109" s="82"/>
      <c r="W109" s="82"/>
      <c r="X109" s="82"/>
      <c r="Y109" s="84"/>
      <c r="Z109" s="82"/>
      <c r="AA109" s="85"/>
      <c r="AB109" s="82"/>
      <c r="AC109" s="82"/>
      <c r="AD109" s="82"/>
      <c r="AE109" s="82"/>
      <c r="AF109" s="82"/>
      <c r="AG109" s="82"/>
      <c r="AH109" s="84"/>
      <c r="AI109" s="82"/>
      <c r="AJ109" s="84"/>
      <c r="AK109" s="82"/>
      <c r="AL109" s="82"/>
      <c r="AM109" s="82"/>
      <c r="AN109" s="84"/>
      <c r="AO109" s="82"/>
      <c r="AP109" s="84"/>
      <c r="AQ109" s="82"/>
      <c r="AR109" s="84"/>
      <c r="AS109" s="82"/>
      <c r="AT109" s="82"/>
      <c r="AU109" s="82"/>
      <c r="AV109" s="84"/>
      <c r="AW109" s="82"/>
      <c r="AX109" s="82"/>
      <c r="AY109" s="82"/>
      <c r="AZ109" s="84"/>
      <c r="BA109" s="82"/>
      <c r="BB109" s="82"/>
      <c r="BC109" s="82"/>
      <c r="BD109" s="82"/>
      <c r="BE109" s="82"/>
      <c r="BF109" s="82"/>
      <c r="BG109" s="82"/>
      <c r="BH109" s="82">
        <v>3.0000000000000001E-3</v>
      </c>
      <c r="BI109" s="82">
        <v>1.169</v>
      </c>
      <c r="BJ109" s="84"/>
      <c r="BK109" s="82"/>
      <c r="BL109" s="84">
        <v>6</v>
      </c>
      <c r="BM109" s="82">
        <v>3.407</v>
      </c>
      <c r="BN109" s="82"/>
      <c r="BO109" s="82"/>
      <c r="BP109" s="84"/>
      <c r="BQ109" s="82"/>
      <c r="BR109" s="84"/>
      <c r="BS109" s="82"/>
      <c r="BT109" s="82"/>
      <c r="BU109" s="82"/>
      <c r="BV109" s="82"/>
    </row>
    <row r="110" spans="1:75" s="86" customFormat="1" x14ac:dyDescent="0.25">
      <c r="A110" s="79">
        <v>108</v>
      </c>
      <c r="B110" s="79">
        <v>1</v>
      </c>
      <c r="C110" s="80" t="s">
        <v>573</v>
      </c>
      <c r="D110" s="40">
        <f>март!D110-апрель!E110</f>
        <v>-1056.1960916328503</v>
      </c>
      <c r="E110" s="81">
        <f t="shared" si="1"/>
        <v>85.674999999999997</v>
      </c>
      <c r="F110" s="82"/>
      <c r="G110" s="82"/>
      <c r="H110" s="82"/>
      <c r="I110" s="83"/>
      <c r="J110" s="82"/>
      <c r="K110" s="82"/>
      <c r="L110" s="82"/>
      <c r="M110" s="82"/>
      <c r="N110" s="82"/>
      <c r="O110" s="84"/>
      <c r="P110" s="82"/>
      <c r="Q110" s="84"/>
      <c r="R110" s="82"/>
      <c r="S110" s="82"/>
      <c r="T110" s="82"/>
      <c r="U110" s="82">
        <v>0.04</v>
      </c>
      <c r="V110" s="82">
        <v>85.674999999999997</v>
      </c>
      <c r="W110" s="82"/>
      <c r="X110" s="82"/>
      <c r="Y110" s="84"/>
      <c r="Z110" s="82"/>
      <c r="AA110" s="85"/>
      <c r="AB110" s="82"/>
      <c r="AC110" s="82"/>
      <c r="AD110" s="82"/>
      <c r="AE110" s="82"/>
      <c r="AF110" s="82"/>
      <c r="AG110" s="82"/>
      <c r="AH110" s="84"/>
      <c r="AI110" s="82"/>
      <c r="AJ110" s="84"/>
      <c r="AK110" s="82"/>
      <c r="AL110" s="82"/>
      <c r="AM110" s="82"/>
      <c r="AN110" s="84"/>
      <c r="AO110" s="82"/>
      <c r="AP110" s="84"/>
      <c r="AQ110" s="82"/>
      <c r="AR110" s="84"/>
      <c r="AS110" s="82"/>
      <c r="AT110" s="82"/>
      <c r="AU110" s="82"/>
      <c r="AV110" s="84"/>
      <c r="AW110" s="82"/>
      <c r="AX110" s="82"/>
      <c r="AY110" s="82"/>
      <c r="AZ110" s="84"/>
      <c r="BA110" s="82"/>
      <c r="BB110" s="82"/>
      <c r="BC110" s="82"/>
      <c r="BD110" s="82"/>
      <c r="BE110" s="82"/>
      <c r="BF110" s="82"/>
      <c r="BG110" s="82"/>
      <c r="BH110" s="82"/>
      <c r="BI110" s="82"/>
      <c r="BJ110" s="84"/>
      <c r="BK110" s="82"/>
      <c r="BL110" s="84"/>
      <c r="BM110" s="82"/>
      <c r="BN110" s="82"/>
      <c r="BO110" s="82"/>
      <c r="BP110" s="84"/>
      <c r="BQ110" s="82"/>
      <c r="BR110" s="84"/>
      <c r="BS110" s="82"/>
      <c r="BT110" s="82"/>
      <c r="BU110" s="82"/>
      <c r="BV110" s="82"/>
    </row>
    <row r="111" spans="1:75" x14ac:dyDescent="0.25">
      <c r="A111" s="16">
        <v>109</v>
      </c>
      <c r="B111" s="16">
        <v>1</v>
      </c>
      <c r="C111" s="31" t="s">
        <v>574</v>
      </c>
      <c r="D111" s="40">
        <f>март!D111-апрель!E111</f>
        <v>445.54092748792266</v>
      </c>
      <c r="E111" s="40">
        <f t="shared" si="1"/>
        <v>0</v>
      </c>
      <c r="F111" s="36"/>
      <c r="G111" s="36"/>
      <c r="H111" s="36"/>
      <c r="I111" s="27"/>
      <c r="J111" s="36"/>
      <c r="K111" s="36"/>
      <c r="L111" s="36"/>
      <c r="M111" s="36"/>
      <c r="N111" s="36"/>
      <c r="O111" s="29"/>
      <c r="P111" s="36"/>
      <c r="Q111" s="29"/>
      <c r="R111" s="36"/>
      <c r="S111" s="36"/>
      <c r="T111" s="36"/>
      <c r="U111" s="36"/>
      <c r="V111" s="36"/>
      <c r="W111" s="36"/>
      <c r="X111" s="36"/>
      <c r="Y111" s="29"/>
      <c r="Z111" s="36"/>
      <c r="AA111" s="66"/>
      <c r="AB111" s="36"/>
      <c r="AC111" s="36"/>
      <c r="AD111" s="36"/>
      <c r="AE111" s="36"/>
      <c r="AF111" s="36"/>
      <c r="AG111" s="36"/>
      <c r="AH111" s="29"/>
      <c r="AI111" s="36"/>
      <c r="AJ111" s="29"/>
      <c r="AK111" s="36"/>
      <c r="AL111" s="36"/>
      <c r="AM111" s="36"/>
      <c r="AN111" s="29"/>
      <c r="AO111" s="36"/>
      <c r="AP111" s="29"/>
      <c r="AQ111" s="36"/>
      <c r="AR111" s="29"/>
      <c r="AS111" s="36"/>
      <c r="AT111" s="36"/>
      <c r="AU111" s="36"/>
      <c r="AV111" s="29"/>
      <c r="AW111" s="36"/>
      <c r="AX111" s="36"/>
      <c r="AY111" s="36"/>
      <c r="AZ111" s="29"/>
      <c r="BA111" s="36"/>
      <c r="BB111" s="36"/>
      <c r="BC111" s="36"/>
      <c r="BD111" s="36"/>
      <c r="BE111" s="36"/>
      <c r="BF111" s="36"/>
      <c r="BG111" s="36"/>
      <c r="BH111" s="36"/>
      <c r="BI111" s="36"/>
      <c r="BJ111" s="29"/>
      <c r="BK111" s="36"/>
      <c r="BL111" s="29"/>
      <c r="BM111" s="36"/>
      <c r="BN111" s="36"/>
      <c r="BO111" s="36"/>
      <c r="BP111" s="29"/>
      <c r="BQ111" s="36"/>
      <c r="BR111" s="29"/>
      <c r="BS111" s="36"/>
      <c r="BT111" s="36"/>
      <c r="BU111" s="36"/>
      <c r="BV111" s="36"/>
    </row>
    <row r="112" spans="1:75" s="86" customFormat="1" x14ac:dyDescent="0.25">
      <c r="A112" s="79">
        <v>110</v>
      </c>
      <c r="B112" s="79">
        <v>3</v>
      </c>
      <c r="C112" s="80" t="s">
        <v>575</v>
      </c>
      <c r="D112" s="40">
        <f>март!D112-апрель!E112</f>
        <v>1444.6952548405795</v>
      </c>
      <c r="E112" s="81">
        <f t="shared" si="1"/>
        <v>8.0150000000000006</v>
      </c>
      <c r="F112" s="82"/>
      <c r="G112" s="82"/>
      <c r="H112" s="82"/>
      <c r="I112" s="83"/>
      <c r="J112" s="82"/>
      <c r="K112" s="82"/>
      <c r="L112" s="82"/>
      <c r="M112" s="82"/>
      <c r="N112" s="82"/>
      <c r="O112" s="84"/>
      <c r="P112" s="82"/>
      <c r="Q112" s="84"/>
      <c r="R112" s="82"/>
      <c r="S112" s="82"/>
      <c r="T112" s="82"/>
      <c r="U112" s="82"/>
      <c r="V112" s="82"/>
      <c r="W112" s="82"/>
      <c r="X112" s="82"/>
      <c r="Y112" s="84"/>
      <c r="Z112" s="82"/>
      <c r="AA112" s="85"/>
      <c r="AB112" s="82"/>
      <c r="AC112" s="82"/>
      <c r="AD112" s="82"/>
      <c r="AE112" s="82"/>
      <c r="AF112" s="82"/>
      <c r="AG112" s="82"/>
      <c r="AH112" s="84"/>
      <c r="AI112" s="82"/>
      <c r="AJ112" s="84"/>
      <c r="AK112" s="82"/>
      <c r="AL112" s="82"/>
      <c r="AM112" s="82"/>
      <c r="AN112" s="84"/>
      <c r="AO112" s="82"/>
      <c r="AP112" s="84"/>
      <c r="AQ112" s="82"/>
      <c r="AR112" s="84"/>
      <c r="AS112" s="82"/>
      <c r="AT112" s="82"/>
      <c r="AU112" s="82"/>
      <c r="AV112" s="84"/>
      <c r="AW112" s="82"/>
      <c r="AX112" s="82"/>
      <c r="AY112" s="82"/>
      <c r="AZ112" s="84"/>
      <c r="BA112" s="82"/>
      <c r="BB112" s="82"/>
      <c r="BC112" s="82"/>
      <c r="BD112" s="82"/>
      <c r="BE112" s="82"/>
      <c r="BF112" s="82"/>
      <c r="BG112" s="82"/>
      <c r="BH112" s="82"/>
      <c r="BI112" s="82"/>
      <c r="BJ112" s="84"/>
      <c r="BK112" s="82"/>
      <c r="BL112" s="84"/>
      <c r="BM112" s="82"/>
      <c r="BN112" s="82">
        <v>0.02</v>
      </c>
      <c r="BO112" s="82">
        <v>4.5880000000000001</v>
      </c>
      <c r="BP112" s="84"/>
      <c r="BQ112" s="82"/>
      <c r="BR112" s="84"/>
      <c r="BS112" s="82"/>
      <c r="BT112" s="82"/>
      <c r="BU112" s="82"/>
      <c r="BV112" s="82">
        <v>3.427</v>
      </c>
      <c r="BW112" s="86" t="s">
        <v>1070</v>
      </c>
    </row>
    <row r="113" spans="1:75" s="86" customFormat="1" x14ac:dyDescent="0.25">
      <c r="A113" s="79">
        <v>111</v>
      </c>
      <c r="B113" s="79">
        <v>3</v>
      </c>
      <c r="C113" s="80" t="s">
        <v>576</v>
      </c>
      <c r="D113" s="40">
        <f>март!D113-апрель!E113</f>
        <v>-499.26330515942038</v>
      </c>
      <c r="E113" s="81">
        <f t="shared" si="1"/>
        <v>3.149</v>
      </c>
      <c r="F113" s="82"/>
      <c r="G113" s="82"/>
      <c r="H113" s="82"/>
      <c r="I113" s="83"/>
      <c r="J113" s="82"/>
      <c r="K113" s="82"/>
      <c r="L113" s="82"/>
      <c r="M113" s="82"/>
      <c r="N113" s="82"/>
      <c r="O113" s="84"/>
      <c r="P113" s="82"/>
      <c r="Q113" s="84"/>
      <c r="R113" s="82"/>
      <c r="S113" s="82"/>
      <c r="T113" s="82"/>
      <c r="U113" s="82"/>
      <c r="V113" s="82"/>
      <c r="W113" s="82"/>
      <c r="X113" s="82"/>
      <c r="Y113" s="84"/>
      <c r="Z113" s="82"/>
      <c r="AA113" s="85"/>
      <c r="AB113" s="82"/>
      <c r="AC113" s="82"/>
      <c r="AD113" s="82"/>
      <c r="AE113" s="82"/>
      <c r="AF113" s="82"/>
      <c r="AG113" s="82"/>
      <c r="AH113" s="84"/>
      <c r="AI113" s="82"/>
      <c r="AJ113" s="84"/>
      <c r="AK113" s="82"/>
      <c r="AL113" s="82"/>
      <c r="AM113" s="82"/>
      <c r="AN113" s="84"/>
      <c r="AO113" s="82"/>
      <c r="AP113" s="84"/>
      <c r="AQ113" s="82"/>
      <c r="AR113" s="84"/>
      <c r="AS113" s="82"/>
      <c r="AT113" s="82"/>
      <c r="AU113" s="82"/>
      <c r="AV113" s="84"/>
      <c r="AW113" s="82"/>
      <c r="AX113" s="82"/>
      <c r="AY113" s="82"/>
      <c r="AZ113" s="84"/>
      <c r="BA113" s="82"/>
      <c r="BB113" s="82"/>
      <c r="BC113" s="82"/>
      <c r="BD113" s="82"/>
      <c r="BE113" s="82"/>
      <c r="BF113" s="82"/>
      <c r="BG113" s="82"/>
      <c r="BH113" s="82"/>
      <c r="BI113" s="82"/>
      <c r="BJ113" s="84"/>
      <c r="BK113" s="82"/>
      <c r="BL113" s="84"/>
      <c r="BM113" s="82"/>
      <c r="BN113" s="82"/>
      <c r="BO113" s="82"/>
      <c r="BP113" s="84"/>
      <c r="BQ113" s="82"/>
      <c r="BR113" s="84"/>
      <c r="BS113" s="82"/>
      <c r="BT113" s="82"/>
      <c r="BU113" s="82"/>
      <c r="BV113" s="82">
        <v>3.149</v>
      </c>
      <c r="BW113" s="86" t="s">
        <v>1070</v>
      </c>
    </row>
    <row r="114" spans="1:75" x14ac:dyDescent="0.25">
      <c r="A114" s="16">
        <v>112</v>
      </c>
      <c r="B114" s="16">
        <v>3</v>
      </c>
      <c r="C114" s="31" t="s">
        <v>577</v>
      </c>
      <c r="D114" s="40">
        <f>март!D114-апрель!E114</f>
        <v>-308.45159355555552</v>
      </c>
      <c r="E114" s="40">
        <f t="shared" si="1"/>
        <v>0</v>
      </c>
      <c r="F114" s="36"/>
      <c r="G114" s="36"/>
      <c r="H114" s="36"/>
      <c r="I114" s="27"/>
      <c r="J114" s="36"/>
      <c r="K114" s="36"/>
      <c r="L114" s="36"/>
      <c r="M114" s="36"/>
      <c r="N114" s="36"/>
      <c r="O114" s="29"/>
      <c r="P114" s="36"/>
      <c r="Q114" s="29"/>
      <c r="R114" s="36"/>
      <c r="S114" s="36"/>
      <c r="T114" s="36"/>
      <c r="U114" s="36"/>
      <c r="V114" s="36"/>
      <c r="W114" s="36"/>
      <c r="X114" s="36"/>
      <c r="Y114" s="29"/>
      <c r="Z114" s="36"/>
      <c r="AA114" s="66"/>
      <c r="AB114" s="36"/>
      <c r="AC114" s="36"/>
      <c r="AD114" s="36"/>
      <c r="AE114" s="36"/>
      <c r="AF114" s="36"/>
      <c r="AG114" s="36"/>
      <c r="AH114" s="29"/>
      <c r="AI114" s="36"/>
      <c r="AJ114" s="29"/>
      <c r="AK114" s="36"/>
      <c r="AL114" s="36"/>
      <c r="AM114" s="36"/>
      <c r="AN114" s="29"/>
      <c r="AO114" s="36"/>
      <c r="AP114" s="29"/>
      <c r="AQ114" s="36"/>
      <c r="AR114" s="29"/>
      <c r="AS114" s="36"/>
      <c r="AT114" s="36"/>
      <c r="AU114" s="36"/>
      <c r="AV114" s="29"/>
      <c r="AW114" s="36"/>
      <c r="AX114" s="36"/>
      <c r="AY114" s="36"/>
      <c r="AZ114" s="29"/>
      <c r="BA114" s="36"/>
      <c r="BB114" s="36"/>
      <c r="BC114" s="36"/>
      <c r="BD114" s="36"/>
      <c r="BE114" s="36"/>
      <c r="BF114" s="36"/>
      <c r="BG114" s="36"/>
      <c r="BH114" s="36"/>
      <c r="BI114" s="36"/>
      <c r="BJ114" s="29"/>
      <c r="BK114" s="36"/>
      <c r="BL114" s="29"/>
      <c r="BM114" s="36"/>
      <c r="BN114" s="36"/>
      <c r="BO114" s="36"/>
      <c r="BP114" s="29"/>
      <c r="BQ114" s="36"/>
      <c r="BR114" s="29"/>
      <c r="BS114" s="36"/>
      <c r="BT114" s="36"/>
      <c r="BU114" s="36"/>
      <c r="BV114" s="36"/>
    </row>
    <row r="115" spans="1:75" s="86" customFormat="1" x14ac:dyDescent="0.25">
      <c r="A115" s="79">
        <v>113</v>
      </c>
      <c r="B115" s="79">
        <v>3</v>
      </c>
      <c r="C115" s="80" t="s">
        <v>578</v>
      </c>
      <c r="D115" s="40">
        <f>март!D115-апрель!E115</f>
        <v>466.35257804830911</v>
      </c>
      <c r="E115" s="81">
        <f t="shared" si="1"/>
        <v>20.785</v>
      </c>
      <c r="F115" s="82"/>
      <c r="G115" s="82"/>
      <c r="H115" s="82"/>
      <c r="I115" s="83"/>
      <c r="J115" s="82"/>
      <c r="K115" s="82"/>
      <c r="L115" s="82"/>
      <c r="M115" s="82"/>
      <c r="N115" s="82"/>
      <c r="O115" s="84"/>
      <c r="P115" s="82"/>
      <c r="Q115" s="84"/>
      <c r="R115" s="82"/>
      <c r="S115" s="82"/>
      <c r="T115" s="82"/>
      <c r="U115" s="82"/>
      <c r="V115" s="82"/>
      <c r="W115" s="82"/>
      <c r="X115" s="82"/>
      <c r="Y115" s="84"/>
      <c r="Z115" s="82"/>
      <c r="AA115" s="85"/>
      <c r="AB115" s="82"/>
      <c r="AC115" s="82"/>
      <c r="AD115" s="82"/>
      <c r="AE115" s="82"/>
      <c r="AF115" s="82"/>
      <c r="AG115" s="82"/>
      <c r="AH115" s="84">
        <v>7</v>
      </c>
      <c r="AI115" s="82">
        <v>20.785</v>
      </c>
      <c r="AJ115" s="84"/>
      <c r="AK115" s="82"/>
      <c r="AL115" s="82"/>
      <c r="AM115" s="82"/>
      <c r="AN115" s="84"/>
      <c r="AO115" s="82"/>
      <c r="AP115" s="84"/>
      <c r="AQ115" s="82"/>
      <c r="AR115" s="84"/>
      <c r="AS115" s="82"/>
      <c r="AT115" s="82"/>
      <c r="AU115" s="82"/>
      <c r="AV115" s="84"/>
      <c r="AW115" s="82"/>
      <c r="AX115" s="82"/>
      <c r="AY115" s="82"/>
      <c r="AZ115" s="84"/>
      <c r="BA115" s="82"/>
      <c r="BB115" s="82"/>
      <c r="BC115" s="82"/>
      <c r="BD115" s="82"/>
      <c r="BE115" s="82"/>
      <c r="BF115" s="82"/>
      <c r="BG115" s="82"/>
      <c r="BH115" s="82"/>
      <c r="BI115" s="82"/>
      <c r="BJ115" s="84"/>
      <c r="BK115" s="82"/>
      <c r="BL115" s="84"/>
      <c r="BM115" s="82"/>
      <c r="BN115" s="82"/>
      <c r="BO115" s="82"/>
      <c r="BP115" s="84"/>
      <c r="BQ115" s="82"/>
      <c r="BR115" s="84"/>
      <c r="BS115" s="82"/>
      <c r="BT115" s="82"/>
      <c r="BU115" s="82"/>
      <c r="BV115" s="82"/>
    </row>
    <row r="116" spans="1:75" x14ac:dyDescent="0.25">
      <c r="A116" s="16">
        <v>114</v>
      </c>
      <c r="B116" s="16">
        <v>3</v>
      </c>
      <c r="C116" s="31" t="s">
        <v>579</v>
      </c>
      <c r="D116" s="40">
        <f>март!D116-апрель!E116</f>
        <v>144.18880411594202</v>
      </c>
      <c r="E116" s="40">
        <f t="shared" si="1"/>
        <v>0</v>
      </c>
      <c r="F116" s="36"/>
      <c r="G116" s="36"/>
      <c r="H116" s="36"/>
      <c r="I116" s="27"/>
      <c r="J116" s="36"/>
      <c r="K116" s="36"/>
      <c r="L116" s="36"/>
      <c r="M116" s="36"/>
      <c r="N116" s="36"/>
      <c r="O116" s="29"/>
      <c r="P116" s="36"/>
      <c r="Q116" s="29"/>
      <c r="R116" s="36"/>
      <c r="S116" s="36"/>
      <c r="T116" s="36"/>
      <c r="U116" s="36"/>
      <c r="V116" s="36"/>
      <c r="W116" s="36"/>
      <c r="X116" s="36"/>
      <c r="Y116" s="29"/>
      <c r="Z116" s="36"/>
      <c r="AA116" s="66"/>
      <c r="AB116" s="36"/>
      <c r="AC116" s="36"/>
      <c r="AD116" s="36"/>
      <c r="AE116" s="36"/>
      <c r="AF116" s="36"/>
      <c r="AG116" s="36"/>
      <c r="AH116" s="29"/>
      <c r="AI116" s="36"/>
      <c r="AJ116" s="29"/>
      <c r="AK116" s="36"/>
      <c r="AL116" s="36"/>
      <c r="AM116" s="36"/>
      <c r="AN116" s="29"/>
      <c r="AO116" s="36"/>
      <c r="AP116" s="29"/>
      <c r="AQ116" s="36"/>
      <c r="AR116" s="29"/>
      <c r="AS116" s="36"/>
      <c r="AT116" s="36"/>
      <c r="AU116" s="36"/>
      <c r="AV116" s="29"/>
      <c r="AW116" s="36"/>
      <c r="AX116" s="36"/>
      <c r="AY116" s="36"/>
      <c r="AZ116" s="29"/>
      <c r="BA116" s="36"/>
      <c r="BB116" s="36"/>
      <c r="BC116" s="36"/>
      <c r="BD116" s="36"/>
      <c r="BE116" s="36"/>
      <c r="BF116" s="36"/>
      <c r="BG116" s="36"/>
      <c r="BH116" s="36"/>
      <c r="BI116" s="36"/>
      <c r="BJ116" s="29"/>
      <c r="BK116" s="36"/>
      <c r="BL116" s="29"/>
      <c r="BM116" s="36"/>
      <c r="BN116" s="36"/>
      <c r="BO116" s="36"/>
      <c r="BP116" s="29"/>
      <c r="BQ116" s="36"/>
      <c r="BR116" s="29"/>
      <c r="BS116" s="36"/>
      <c r="BT116" s="36"/>
      <c r="BU116" s="36"/>
      <c r="BV116" s="36"/>
    </row>
    <row r="117" spans="1:75" x14ac:dyDescent="0.25">
      <c r="A117" s="16">
        <v>115</v>
      </c>
      <c r="B117" s="16">
        <v>3</v>
      </c>
      <c r="C117" s="31" t="s">
        <v>580</v>
      </c>
      <c r="D117" s="40">
        <f>март!D117-апрель!E117</f>
        <v>-674.67341271497583</v>
      </c>
      <c r="E117" s="40">
        <f t="shared" si="1"/>
        <v>0</v>
      </c>
      <c r="F117" s="36"/>
      <c r="G117" s="36"/>
      <c r="H117" s="36"/>
      <c r="I117" s="27"/>
      <c r="J117" s="36"/>
      <c r="K117" s="36"/>
      <c r="L117" s="36"/>
      <c r="M117" s="36"/>
      <c r="N117" s="36"/>
      <c r="O117" s="29"/>
      <c r="P117" s="36"/>
      <c r="Q117" s="29"/>
      <c r="R117" s="36"/>
      <c r="S117" s="36"/>
      <c r="T117" s="36"/>
      <c r="U117" s="36"/>
      <c r="V117" s="36"/>
      <c r="W117" s="36"/>
      <c r="X117" s="36"/>
      <c r="Y117" s="29"/>
      <c r="Z117" s="36"/>
      <c r="AA117" s="66"/>
      <c r="AB117" s="36"/>
      <c r="AC117" s="36"/>
      <c r="AD117" s="36"/>
      <c r="AE117" s="36"/>
      <c r="AF117" s="36"/>
      <c r="AG117" s="36"/>
      <c r="AH117" s="29"/>
      <c r="AI117" s="36"/>
      <c r="AJ117" s="29"/>
      <c r="AK117" s="36"/>
      <c r="AL117" s="36"/>
      <c r="AM117" s="36"/>
      <c r="AN117" s="29"/>
      <c r="AO117" s="36"/>
      <c r="AP117" s="29"/>
      <c r="AQ117" s="36"/>
      <c r="AR117" s="29"/>
      <c r="AS117" s="36"/>
      <c r="AT117" s="36"/>
      <c r="AU117" s="36"/>
      <c r="AV117" s="29"/>
      <c r="AW117" s="36"/>
      <c r="AX117" s="36"/>
      <c r="AY117" s="36"/>
      <c r="AZ117" s="29"/>
      <c r="BA117" s="36"/>
      <c r="BB117" s="36"/>
      <c r="BC117" s="36"/>
      <c r="BD117" s="36"/>
      <c r="BE117" s="36"/>
      <c r="BF117" s="36"/>
      <c r="BG117" s="36"/>
      <c r="BH117" s="36"/>
      <c r="BI117" s="36"/>
      <c r="BJ117" s="29"/>
      <c r="BK117" s="36"/>
      <c r="BL117" s="29"/>
      <c r="BM117" s="36"/>
      <c r="BN117" s="36"/>
      <c r="BO117" s="36"/>
      <c r="BP117" s="29"/>
      <c r="BQ117" s="36"/>
      <c r="BR117" s="29"/>
      <c r="BS117" s="36"/>
      <c r="BT117" s="36"/>
      <c r="BU117" s="36"/>
      <c r="BV117" s="36"/>
    </row>
    <row r="118" spans="1:75" x14ac:dyDescent="0.25">
      <c r="A118" s="16">
        <v>116</v>
      </c>
      <c r="B118" s="16">
        <v>3</v>
      </c>
      <c r="C118" s="31" t="s">
        <v>581</v>
      </c>
      <c r="D118" s="40">
        <f>март!D118-апрель!E118</f>
        <v>13.40443357681159</v>
      </c>
      <c r="E118" s="40">
        <f t="shared" si="1"/>
        <v>0</v>
      </c>
      <c r="F118" s="36"/>
      <c r="G118" s="36"/>
      <c r="H118" s="36"/>
      <c r="I118" s="27"/>
      <c r="J118" s="36"/>
      <c r="K118" s="36"/>
      <c r="L118" s="36"/>
      <c r="M118" s="36"/>
      <c r="N118" s="36"/>
      <c r="O118" s="29"/>
      <c r="P118" s="36"/>
      <c r="Q118" s="29"/>
      <c r="R118" s="36"/>
      <c r="S118" s="36"/>
      <c r="T118" s="36"/>
      <c r="U118" s="36"/>
      <c r="V118" s="36"/>
      <c r="W118" s="36"/>
      <c r="X118" s="36"/>
      <c r="Y118" s="29"/>
      <c r="Z118" s="36"/>
      <c r="AA118" s="66"/>
      <c r="AB118" s="36"/>
      <c r="AC118" s="36"/>
      <c r="AD118" s="36"/>
      <c r="AE118" s="36"/>
      <c r="AF118" s="36"/>
      <c r="AG118" s="36"/>
      <c r="AH118" s="29"/>
      <c r="AI118" s="36"/>
      <c r="AJ118" s="29"/>
      <c r="AK118" s="36"/>
      <c r="AL118" s="36"/>
      <c r="AM118" s="36"/>
      <c r="AN118" s="29"/>
      <c r="AO118" s="36"/>
      <c r="AP118" s="29"/>
      <c r="AQ118" s="36"/>
      <c r="AR118" s="29"/>
      <c r="AS118" s="36"/>
      <c r="AT118" s="36"/>
      <c r="AU118" s="36"/>
      <c r="AV118" s="29"/>
      <c r="AW118" s="36"/>
      <c r="AX118" s="36"/>
      <c r="AY118" s="36"/>
      <c r="AZ118" s="29"/>
      <c r="BA118" s="36"/>
      <c r="BB118" s="36"/>
      <c r="BC118" s="36"/>
      <c r="BD118" s="36"/>
      <c r="BE118" s="36"/>
      <c r="BF118" s="36"/>
      <c r="BG118" s="36"/>
      <c r="BH118" s="36"/>
      <c r="BI118" s="36"/>
      <c r="BJ118" s="29"/>
      <c r="BK118" s="36"/>
      <c r="BL118" s="29"/>
      <c r="BM118" s="36"/>
      <c r="BN118" s="36"/>
      <c r="BO118" s="36"/>
      <c r="BP118" s="29"/>
      <c r="BQ118" s="36"/>
      <c r="BR118" s="29"/>
      <c r="BS118" s="36"/>
      <c r="BT118" s="36"/>
      <c r="BU118" s="36"/>
      <c r="BV118" s="36"/>
    </row>
    <row r="119" spans="1:75" x14ac:dyDescent="0.25">
      <c r="A119" s="16">
        <v>117</v>
      </c>
      <c r="B119" s="16">
        <v>3</v>
      </c>
      <c r="C119" s="31" t="s">
        <v>582</v>
      </c>
      <c r="D119" s="40">
        <f>март!D119-апрель!E119</f>
        <v>-421.76748533333341</v>
      </c>
      <c r="E119" s="40">
        <f t="shared" si="1"/>
        <v>0</v>
      </c>
      <c r="F119" s="36"/>
      <c r="G119" s="36"/>
      <c r="H119" s="36"/>
      <c r="I119" s="27"/>
      <c r="J119" s="36"/>
      <c r="K119" s="36"/>
      <c r="L119" s="36"/>
      <c r="M119" s="36"/>
      <c r="N119" s="36"/>
      <c r="O119" s="29"/>
      <c r="P119" s="36"/>
      <c r="Q119" s="29"/>
      <c r="R119" s="36"/>
      <c r="S119" s="36"/>
      <c r="T119" s="36"/>
      <c r="U119" s="36"/>
      <c r="V119" s="36"/>
      <c r="W119" s="36"/>
      <c r="X119" s="36"/>
      <c r="Y119" s="29"/>
      <c r="Z119" s="36"/>
      <c r="AA119" s="66"/>
      <c r="AB119" s="36"/>
      <c r="AC119" s="36"/>
      <c r="AD119" s="36"/>
      <c r="AE119" s="36"/>
      <c r="AF119" s="36"/>
      <c r="AG119" s="36"/>
      <c r="AH119" s="29"/>
      <c r="AI119" s="36"/>
      <c r="AJ119" s="29"/>
      <c r="AK119" s="36"/>
      <c r="AL119" s="36"/>
      <c r="AM119" s="36"/>
      <c r="AN119" s="29"/>
      <c r="AO119" s="36"/>
      <c r="AP119" s="29"/>
      <c r="AQ119" s="36"/>
      <c r="AR119" s="29"/>
      <c r="AS119" s="36"/>
      <c r="AT119" s="36"/>
      <c r="AU119" s="36"/>
      <c r="AV119" s="29"/>
      <c r="AW119" s="36"/>
      <c r="AX119" s="36"/>
      <c r="AY119" s="36"/>
      <c r="AZ119" s="29"/>
      <c r="BA119" s="36"/>
      <c r="BB119" s="36"/>
      <c r="BC119" s="36"/>
      <c r="BD119" s="36"/>
      <c r="BE119" s="36"/>
      <c r="BF119" s="36"/>
      <c r="BG119" s="36"/>
      <c r="BH119" s="36"/>
      <c r="BI119" s="36"/>
      <c r="BJ119" s="29"/>
      <c r="BK119" s="36"/>
      <c r="BL119" s="29"/>
      <c r="BM119" s="36"/>
      <c r="BN119" s="36"/>
      <c r="BO119" s="36"/>
      <c r="BP119" s="29"/>
      <c r="BQ119" s="36"/>
      <c r="BR119" s="29"/>
      <c r="BS119" s="36"/>
      <c r="BT119" s="36"/>
      <c r="BU119" s="36"/>
      <c r="BV119" s="36"/>
    </row>
    <row r="120" spans="1:75" s="86" customFormat="1" x14ac:dyDescent="0.25">
      <c r="A120" s="79">
        <v>118</v>
      </c>
      <c r="B120" s="79">
        <v>3</v>
      </c>
      <c r="C120" s="80" t="s">
        <v>583</v>
      </c>
      <c r="D120" s="40">
        <f>март!D120-апрель!E120</f>
        <v>147.62912118840583</v>
      </c>
      <c r="E120" s="81">
        <f t="shared" si="1"/>
        <v>6.34</v>
      </c>
      <c r="F120" s="82"/>
      <c r="G120" s="82"/>
      <c r="H120" s="82"/>
      <c r="I120" s="83"/>
      <c r="J120" s="82"/>
      <c r="K120" s="82"/>
      <c r="L120" s="82"/>
      <c r="M120" s="82"/>
      <c r="N120" s="82"/>
      <c r="O120" s="84"/>
      <c r="P120" s="82"/>
      <c r="Q120" s="84"/>
      <c r="R120" s="82"/>
      <c r="S120" s="82"/>
      <c r="T120" s="82"/>
      <c r="U120" s="82"/>
      <c r="V120" s="82"/>
      <c r="W120" s="82"/>
      <c r="X120" s="82"/>
      <c r="Y120" s="84"/>
      <c r="Z120" s="82"/>
      <c r="AA120" s="85"/>
      <c r="AB120" s="82"/>
      <c r="AC120" s="82"/>
      <c r="AD120" s="82"/>
      <c r="AE120" s="82"/>
      <c r="AF120" s="82"/>
      <c r="AG120" s="82"/>
      <c r="AH120" s="84"/>
      <c r="AI120" s="82"/>
      <c r="AJ120" s="84"/>
      <c r="AK120" s="82"/>
      <c r="AL120" s="82"/>
      <c r="AM120" s="82"/>
      <c r="AN120" s="84"/>
      <c r="AO120" s="82"/>
      <c r="AP120" s="84"/>
      <c r="AQ120" s="82"/>
      <c r="AR120" s="84"/>
      <c r="AS120" s="82"/>
      <c r="AT120" s="82"/>
      <c r="AU120" s="82"/>
      <c r="AV120" s="84"/>
      <c r="AW120" s="82"/>
      <c r="AX120" s="82"/>
      <c r="AY120" s="82"/>
      <c r="AZ120" s="84"/>
      <c r="BA120" s="82"/>
      <c r="BB120" s="82"/>
      <c r="BC120" s="82"/>
      <c r="BD120" s="82"/>
      <c r="BE120" s="82"/>
      <c r="BF120" s="82"/>
      <c r="BG120" s="82"/>
      <c r="BH120" s="82"/>
      <c r="BI120" s="82"/>
      <c r="BJ120" s="84"/>
      <c r="BK120" s="82"/>
      <c r="BL120" s="84"/>
      <c r="BM120" s="82"/>
      <c r="BN120" s="82"/>
      <c r="BO120" s="82"/>
      <c r="BP120" s="84"/>
      <c r="BQ120" s="82"/>
      <c r="BR120" s="84"/>
      <c r="BS120" s="82"/>
      <c r="BT120" s="82"/>
      <c r="BU120" s="82"/>
      <c r="BV120" s="82">
        <v>6.34</v>
      </c>
      <c r="BW120" s="86" t="s">
        <v>1070</v>
      </c>
    </row>
    <row r="121" spans="1:75" s="86" customFormat="1" x14ac:dyDescent="0.25">
      <c r="A121" s="79">
        <v>119</v>
      </c>
      <c r="B121" s="79">
        <v>3</v>
      </c>
      <c r="C121" s="80" t="s">
        <v>584</v>
      </c>
      <c r="D121" s="40">
        <f>март!D121-апрель!E121</f>
        <v>397.44996205797094</v>
      </c>
      <c r="E121" s="81">
        <f t="shared" si="1"/>
        <v>5.4630000000000001</v>
      </c>
      <c r="F121" s="82"/>
      <c r="G121" s="82"/>
      <c r="H121" s="82"/>
      <c r="I121" s="83"/>
      <c r="J121" s="82"/>
      <c r="K121" s="82"/>
      <c r="L121" s="82"/>
      <c r="M121" s="82"/>
      <c r="N121" s="82"/>
      <c r="O121" s="84"/>
      <c r="P121" s="82"/>
      <c r="Q121" s="84"/>
      <c r="R121" s="82"/>
      <c r="S121" s="82"/>
      <c r="T121" s="82"/>
      <c r="U121" s="82"/>
      <c r="V121" s="82"/>
      <c r="W121" s="82"/>
      <c r="X121" s="82"/>
      <c r="Y121" s="84"/>
      <c r="Z121" s="82"/>
      <c r="AA121" s="85"/>
      <c r="AB121" s="82"/>
      <c r="AC121" s="82"/>
      <c r="AD121" s="82"/>
      <c r="AE121" s="82"/>
      <c r="AF121" s="82"/>
      <c r="AG121" s="82"/>
      <c r="AH121" s="84"/>
      <c r="AI121" s="82"/>
      <c r="AJ121" s="84"/>
      <c r="AK121" s="82"/>
      <c r="AL121" s="82"/>
      <c r="AM121" s="82"/>
      <c r="AN121" s="84"/>
      <c r="AO121" s="82"/>
      <c r="AP121" s="84"/>
      <c r="AQ121" s="82"/>
      <c r="AR121" s="84"/>
      <c r="AS121" s="82"/>
      <c r="AT121" s="82"/>
      <c r="AU121" s="82"/>
      <c r="AV121" s="84"/>
      <c r="AW121" s="82"/>
      <c r="AX121" s="82"/>
      <c r="AY121" s="82"/>
      <c r="AZ121" s="84"/>
      <c r="BA121" s="82"/>
      <c r="BB121" s="82"/>
      <c r="BC121" s="82"/>
      <c r="BD121" s="82"/>
      <c r="BE121" s="82"/>
      <c r="BF121" s="82"/>
      <c r="BG121" s="82"/>
      <c r="BH121" s="82"/>
      <c r="BI121" s="82"/>
      <c r="BJ121" s="84"/>
      <c r="BK121" s="82"/>
      <c r="BL121" s="84"/>
      <c r="BM121" s="82"/>
      <c r="BN121" s="82"/>
      <c r="BO121" s="82"/>
      <c r="BP121" s="84"/>
      <c r="BQ121" s="82"/>
      <c r="BR121" s="84"/>
      <c r="BS121" s="82"/>
      <c r="BT121" s="82"/>
      <c r="BU121" s="82"/>
      <c r="BV121" s="82">
        <v>5.4630000000000001</v>
      </c>
      <c r="BW121" s="86" t="s">
        <v>1070</v>
      </c>
    </row>
    <row r="122" spans="1:75" s="86" customFormat="1" x14ac:dyDescent="0.25">
      <c r="A122" s="79">
        <v>120</v>
      </c>
      <c r="B122" s="79">
        <v>3</v>
      </c>
      <c r="C122" s="80" t="s">
        <v>585</v>
      </c>
      <c r="D122" s="40">
        <f>март!D122-апрель!E122</f>
        <v>1955.6875909642513</v>
      </c>
      <c r="E122" s="81">
        <f t="shared" si="1"/>
        <v>7.7709999999999999</v>
      </c>
      <c r="F122" s="82"/>
      <c r="G122" s="82"/>
      <c r="H122" s="82"/>
      <c r="I122" s="83"/>
      <c r="J122" s="82"/>
      <c r="K122" s="82"/>
      <c r="L122" s="82"/>
      <c r="M122" s="82"/>
      <c r="N122" s="82"/>
      <c r="O122" s="84"/>
      <c r="P122" s="82"/>
      <c r="Q122" s="84"/>
      <c r="R122" s="82"/>
      <c r="S122" s="82"/>
      <c r="T122" s="82"/>
      <c r="U122" s="82"/>
      <c r="V122" s="82"/>
      <c r="W122" s="82"/>
      <c r="X122" s="82"/>
      <c r="Y122" s="84"/>
      <c r="Z122" s="82"/>
      <c r="AA122" s="85"/>
      <c r="AB122" s="82"/>
      <c r="AC122" s="82"/>
      <c r="AD122" s="82"/>
      <c r="AE122" s="82"/>
      <c r="AF122" s="82"/>
      <c r="AG122" s="82"/>
      <c r="AH122" s="84"/>
      <c r="AI122" s="82"/>
      <c r="AJ122" s="84"/>
      <c r="AK122" s="82"/>
      <c r="AL122" s="82"/>
      <c r="AM122" s="82"/>
      <c r="AN122" s="84"/>
      <c r="AO122" s="82"/>
      <c r="AP122" s="84"/>
      <c r="AQ122" s="82"/>
      <c r="AR122" s="84"/>
      <c r="AS122" s="82"/>
      <c r="AT122" s="82"/>
      <c r="AU122" s="82"/>
      <c r="AV122" s="84"/>
      <c r="AW122" s="82"/>
      <c r="AX122" s="82"/>
      <c r="AY122" s="82"/>
      <c r="AZ122" s="84"/>
      <c r="BA122" s="82"/>
      <c r="BB122" s="82"/>
      <c r="BC122" s="82"/>
      <c r="BD122" s="82"/>
      <c r="BE122" s="82"/>
      <c r="BF122" s="82"/>
      <c r="BG122" s="82"/>
      <c r="BH122" s="82"/>
      <c r="BI122" s="82"/>
      <c r="BJ122" s="84"/>
      <c r="BK122" s="82"/>
      <c r="BL122" s="84"/>
      <c r="BM122" s="82"/>
      <c r="BN122" s="82"/>
      <c r="BO122" s="82"/>
      <c r="BP122" s="84"/>
      <c r="BQ122" s="82"/>
      <c r="BR122" s="84"/>
      <c r="BS122" s="82"/>
      <c r="BT122" s="82"/>
      <c r="BU122" s="82"/>
      <c r="BV122" s="82">
        <v>7.7709999999999999</v>
      </c>
      <c r="BW122" s="86" t="s">
        <v>1070</v>
      </c>
    </row>
    <row r="123" spans="1:75" x14ac:dyDescent="0.25">
      <c r="A123" s="16">
        <v>121</v>
      </c>
      <c r="B123" s="16">
        <v>1</v>
      </c>
      <c r="C123" s="31" t="s">
        <v>586</v>
      </c>
      <c r="D123" s="40">
        <f>март!D123-апрель!E123</f>
        <v>465.12897800000002</v>
      </c>
      <c r="E123" s="40">
        <f t="shared" si="1"/>
        <v>0</v>
      </c>
      <c r="F123" s="36"/>
      <c r="G123" s="36"/>
      <c r="H123" s="36"/>
      <c r="I123" s="27"/>
      <c r="J123" s="36"/>
      <c r="K123" s="36"/>
      <c r="L123" s="36"/>
      <c r="M123" s="36"/>
      <c r="N123" s="36"/>
      <c r="O123" s="29"/>
      <c r="P123" s="36"/>
      <c r="Q123" s="29"/>
      <c r="R123" s="36"/>
      <c r="S123" s="36"/>
      <c r="T123" s="36"/>
      <c r="U123" s="36"/>
      <c r="V123" s="36"/>
      <c r="W123" s="36"/>
      <c r="X123" s="36"/>
      <c r="Y123" s="29"/>
      <c r="Z123" s="36"/>
      <c r="AA123" s="66"/>
      <c r="AB123" s="36"/>
      <c r="AC123" s="36"/>
      <c r="AD123" s="36"/>
      <c r="AE123" s="36"/>
      <c r="AF123" s="36"/>
      <c r="AG123" s="36"/>
      <c r="AH123" s="29"/>
      <c r="AI123" s="36"/>
      <c r="AJ123" s="29"/>
      <c r="AK123" s="36"/>
      <c r="AL123" s="36"/>
      <c r="AM123" s="36"/>
      <c r="AN123" s="29"/>
      <c r="AO123" s="36"/>
      <c r="AP123" s="29"/>
      <c r="AQ123" s="36"/>
      <c r="AR123" s="29"/>
      <c r="AS123" s="36"/>
      <c r="AT123" s="36"/>
      <c r="AU123" s="36"/>
      <c r="AV123" s="29"/>
      <c r="AW123" s="36"/>
      <c r="AX123" s="36"/>
      <c r="AY123" s="36"/>
      <c r="AZ123" s="29"/>
      <c r="BA123" s="36"/>
      <c r="BB123" s="36"/>
      <c r="BC123" s="36"/>
      <c r="BD123" s="36"/>
      <c r="BE123" s="36"/>
      <c r="BF123" s="36"/>
      <c r="BG123" s="36"/>
      <c r="BH123" s="36"/>
      <c r="BI123" s="36"/>
      <c r="BJ123" s="29"/>
      <c r="BK123" s="36"/>
      <c r="BL123" s="29"/>
      <c r="BM123" s="36"/>
      <c r="BN123" s="36"/>
      <c r="BO123" s="36"/>
      <c r="BP123" s="29"/>
      <c r="BQ123" s="36"/>
      <c r="BR123" s="29"/>
      <c r="BS123" s="36"/>
      <c r="BT123" s="36"/>
      <c r="BU123" s="36"/>
      <c r="BV123" s="36"/>
    </row>
    <row r="124" spans="1:75" x14ac:dyDescent="0.25">
      <c r="A124" s="16">
        <v>122</v>
      </c>
      <c r="B124" s="16">
        <v>1</v>
      </c>
      <c r="C124" s="31" t="s">
        <v>587</v>
      </c>
      <c r="D124" s="40">
        <f>март!D124-апрель!E124</f>
        <v>-89.183864531401028</v>
      </c>
      <c r="E124" s="40">
        <f t="shared" si="1"/>
        <v>0</v>
      </c>
      <c r="F124" s="36"/>
      <c r="G124" s="36"/>
      <c r="H124" s="36"/>
      <c r="I124" s="27"/>
      <c r="J124" s="36"/>
      <c r="K124" s="36"/>
      <c r="L124" s="36"/>
      <c r="M124" s="36"/>
      <c r="N124" s="36"/>
      <c r="O124" s="29"/>
      <c r="P124" s="36"/>
      <c r="Q124" s="29"/>
      <c r="R124" s="36"/>
      <c r="S124" s="36"/>
      <c r="T124" s="36"/>
      <c r="U124" s="36"/>
      <c r="V124" s="36"/>
      <c r="W124" s="36"/>
      <c r="X124" s="36"/>
      <c r="Y124" s="29"/>
      <c r="Z124" s="36"/>
      <c r="AA124" s="66"/>
      <c r="AB124" s="36"/>
      <c r="AC124" s="36"/>
      <c r="AD124" s="36"/>
      <c r="AE124" s="36"/>
      <c r="AF124" s="36"/>
      <c r="AG124" s="36"/>
      <c r="AH124" s="29"/>
      <c r="AI124" s="36"/>
      <c r="AJ124" s="29"/>
      <c r="AK124" s="36"/>
      <c r="AL124" s="36"/>
      <c r="AM124" s="36"/>
      <c r="AN124" s="29"/>
      <c r="AO124" s="36"/>
      <c r="AP124" s="29"/>
      <c r="AQ124" s="36"/>
      <c r="AR124" s="29"/>
      <c r="AS124" s="36"/>
      <c r="AT124" s="36"/>
      <c r="AU124" s="36"/>
      <c r="AV124" s="29"/>
      <c r="AW124" s="36"/>
      <c r="AX124" s="36"/>
      <c r="AY124" s="36"/>
      <c r="AZ124" s="29"/>
      <c r="BA124" s="36"/>
      <c r="BB124" s="36"/>
      <c r="BC124" s="36"/>
      <c r="BD124" s="36"/>
      <c r="BE124" s="36"/>
      <c r="BF124" s="36"/>
      <c r="BG124" s="36"/>
      <c r="BH124" s="36"/>
      <c r="BI124" s="36"/>
      <c r="BJ124" s="29"/>
      <c r="BK124" s="36"/>
      <c r="BL124" s="29"/>
      <c r="BM124" s="36"/>
      <c r="BN124" s="36"/>
      <c r="BO124" s="36"/>
      <c r="BP124" s="29"/>
      <c r="BQ124" s="36"/>
      <c r="BR124" s="29"/>
      <c r="BS124" s="36"/>
      <c r="BT124" s="36"/>
      <c r="BU124" s="36"/>
      <c r="BV124" s="36"/>
    </row>
    <row r="125" spans="1:75" s="86" customFormat="1" x14ac:dyDescent="0.25">
      <c r="A125" s="79">
        <v>123</v>
      </c>
      <c r="B125" s="79">
        <v>1</v>
      </c>
      <c r="C125" s="80" t="s">
        <v>588</v>
      </c>
      <c r="D125" s="40">
        <f>март!D125-апрель!E125</f>
        <v>305.8175019014493</v>
      </c>
      <c r="E125" s="81">
        <f t="shared" si="1"/>
        <v>7.3440000000000003</v>
      </c>
      <c r="F125" s="82"/>
      <c r="G125" s="82"/>
      <c r="H125" s="82"/>
      <c r="I125" s="83"/>
      <c r="J125" s="82"/>
      <c r="K125" s="82"/>
      <c r="L125" s="82"/>
      <c r="M125" s="82"/>
      <c r="N125" s="82"/>
      <c r="O125" s="84"/>
      <c r="P125" s="82"/>
      <c r="Q125" s="84"/>
      <c r="R125" s="82"/>
      <c r="S125" s="82"/>
      <c r="T125" s="82"/>
      <c r="U125" s="82"/>
      <c r="V125" s="82"/>
      <c r="W125" s="82"/>
      <c r="X125" s="82"/>
      <c r="Y125" s="84"/>
      <c r="Z125" s="82"/>
      <c r="AA125" s="85"/>
      <c r="AB125" s="82"/>
      <c r="AC125" s="82"/>
      <c r="AD125" s="82"/>
      <c r="AE125" s="82"/>
      <c r="AF125" s="82"/>
      <c r="AG125" s="82"/>
      <c r="AH125" s="84"/>
      <c r="AI125" s="82"/>
      <c r="AJ125" s="84"/>
      <c r="AK125" s="82"/>
      <c r="AL125" s="82"/>
      <c r="AM125" s="82"/>
      <c r="AN125" s="84"/>
      <c r="AO125" s="82"/>
      <c r="AP125" s="84"/>
      <c r="AQ125" s="82"/>
      <c r="AR125" s="84"/>
      <c r="AS125" s="82"/>
      <c r="AT125" s="82"/>
      <c r="AU125" s="82"/>
      <c r="AV125" s="84"/>
      <c r="AW125" s="82"/>
      <c r="AX125" s="82"/>
      <c r="AY125" s="82"/>
      <c r="AZ125" s="84"/>
      <c r="BA125" s="82"/>
      <c r="BB125" s="82"/>
      <c r="BC125" s="82"/>
      <c r="BD125" s="82"/>
      <c r="BE125" s="82"/>
      <c r="BF125" s="82"/>
      <c r="BG125" s="82"/>
      <c r="BH125" s="82"/>
      <c r="BI125" s="82"/>
      <c r="BJ125" s="84"/>
      <c r="BK125" s="82"/>
      <c r="BL125" s="84">
        <v>10</v>
      </c>
      <c r="BM125" s="82">
        <v>7.3440000000000003</v>
      </c>
      <c r="BN125" s="82"/>
      <c r="BO125" s="82"/>
      <c r="BP125" s="84"/>
      <c r="BQ125" s="82"/>
      <c r="BR125" s="84"/>
      <c r="BS125" s="82"/>
      <c r="BT125" s="82"/>
      <c r="BU125" s="82"/>
      <c r="BV125" s="82"/>
    </row>
    <row r="126" spans="1:75" s="86" customFormat="1" x14ac:dyDescent="0.25">
      <c r="A126" s="79">
        <v>124</v>
      </c>
      <c r="B126" s="79">
        <v>1</v>
      </c>
      <c r="C126" s="80" t="s">
        <v>589</v>
      </c>
      <c r="D126" s="40">
        <f>март!D126-апрель!E126</f>
        <v>-1566.0636770338165</v>
      </c>
      <c r="E126" s="81">
        <f t="shared" si="1"/>
        <v>19.033000000000001</v>
      </c>
      <c r="F126" s="82"/>
      <c r="G126" s="82"/>
      <c r="H126" s="82"/>
      <c r="I126" s="83"/>
      <c r="J126" s="82"/>
      <c r="K126" s="82"/>
      <c r="L126" s="82"/>
      <c r="M126" s="82"/>
      <c r="N126" s="82"/>
      <c r="O126" s="84"/>
      <c r="P126" s="82"/>
      <c r="Q126" s="84"/>
      <c r="R126" s="82"/>
      <c r="S126" s="82">
        <v>2E-3</v>
      </c>
      <c r="T126" s="82">
        <v>1.675</v>
      </c>
      <c r="U126" s="82"/>
      <c r="V126" s="82"/>
      <c r="W126" s="82"/>
      <c r="X126" s="82"/>
      <c r="Y126" s="84"/>
      <c r="Z126" s="82"/>
      <c r="AA126" s="85"/>
      <c r="AB126" s="82"/>
      <c r="AC126" s="82"/>
      <c r="AD126" s="82"/>
      <c r="AE126" s="82"/>
      <c r="AF126" s="82"/>
      <c r="AG126" s="82"/>
      <c r="AH126" s="84"/>
      <c r="AI126" s="82"/>
      <c r="AJ126" s="84"/>
      <c r="AK126" s="82"/>
      <c r="AL126" s="82"/>
      <c r="AM126" s="82"/>
      <c r="AN126" s="84"/>
      <c r="AO126" s="82"/>
      <c r="AP126" s="84"/>
      <c r="AQ126" s="82"/>
      <c r="AR126" s="84"/>
      <c r="AS126" s="82"/>
      <c r="AT126" s="82"/>
      <c r="AU126" s="82"/>
      <c r="AV126" s="84"/>
      <c r="AW126" s="82"/>
      <c r="AX126" s="82"/>
      <c r="AY126" s="82"/>
      <c r="AZ126" s="84"/>
      <c r="BA126" s="82"/>
      <c r="BB126" s="82"/>
      <c r="BC126" s="82"/>
      <c r="BD126" s="82"/>
      <c r="BE126" s="82"/>
      <c r="BF126" s="82">
        <v>0.01</v>
      </c>
      <c r="BG126" s="82">
        <v>10.802</v>
      </c>
      <c r="BH126" s="82"/>
      <c r="BI126" s="82"/>
      <c r="BJ126" s="84"/>
      <c r="BK126" s="82"/>
      <c r="BL126" s="84">
        <v>9</v>
      </c>
      <c r="BM126" s="82">
        <v>5.84</v>
      </c>
      <c r="BN126" s="82"/>
      <c r="BO126" s="82"/>
      <c r="BP126" s="84"/>
      <c r="BQ126" s="82"/>
      <c r="BR126" s="84"/>
      <c r="BS126" s="82"/>
      <c r="BT126" s="82"/>
      <c r="BU126" s="82"/>
      <c r="BV126" s="82">
        <v>0.71599999999999997</v>
      </c>
      <c r="BW126" s="86" t="s">
        <v>1070</v>
      </c>
    </row>
    <row r="127" spans="1:75" x14ac:dyDescent="0.25">
      <c r="A127" s="16">
        <v>125</v>
      </c>
      <c r="B127" s="16">
        <v>1</v>
      </c>
      <c r="C127" s="31" t="s">
        <v>590</v>
      </c>
      <c r="D127" s="40">
        <f>март!D127-апрель!E127</f>
        <v>-1283.5077975729473</v>
      </c>
      <c r="E127" s="40">
        <f t="shared" si="1"/>
        <v>0</v>
      </c>
      <c r="F127" s="36"/>
      <c r="G127" s="36"/>
      <c r="H127" s="36"/>
      <c r="I127" s="27"/>
      <c r="J127" s="36"/>
      <c r="K127" s="36"/>
      <c r="L127" s="36"/>
      <c r="M127" s="36"/>
      <c r="N127" s="36"/>
      <c r="O127" s="29"/>
      <c r="P127" s="36"/>
      <c r="Q127" s="29"/>
      <c r="R127" s="36"/>
      <c r="S127" s="36"/>
      <c r="T127" s="36"/>
      <c r="U127" s="36"/>
      <c r="V127" s="36"/>
      <c r="W127" s="36"/>
      <c r="X127" s="36"/>
      <c r="Y127" s="29"/>
      <c r="Z127" s="36"/>
      <c r="AA127" s="66"/>
      <c r="AB127" s="36"/>
      <c r="AC127" s="36"/>
      <c r="AD127" s="36"/>
      <c r="AE127" s="36"/>
      <c r="AF127" s="36"/>
      <c r="AG127" s="36"/>
      <c r="AH127" s="29"/>
      <c r="AI127" s="36"/>
      <c r="AJ127" s="29"/>
      <c r="AK127" s="36"/>
      <c r="AL127" s="36"/>
      <c r="AM127" s="36"/>
      <c r="AN127" s="29"/>
      <c r="AO127" s="36"/>
      <c r="AP127" s="29"/>
      <c r="AQ127" s="36"/>
      <c r="AR127" s="29"/>
      <c r="AS127" s="36"/>
      <c r="AT127" s="36"/>
      <c r="AU127" s="36"/>
      <c r="AV127" s="29"/>
      <c r="AW127" s="36"/>
      <c r="AX127" s="36"/>
      <c r="AY127" s="36"/>
      <c r="AZ127" s="29"/>
      <c r="BA127" s="36"/>
      <c r="BB127" s="36"/>
      <c r="BC127" s="36"/>
      <c r="BD127" s="36"/>
      <c r="BE127" s="36"/>
      <c r="BF127" s="36"/>
      <c r="BG127" s="36"/>
      <c r="BH127" s="36"/>
      <c r="BI127" s="36"/>
      <c r="BJ127" s="29"/>
      <c r="BK127" s="36"/>
      <c r="BL127" s="29"/>
      <c r="BM127" s="36"/>
      <c r="BN127" s="36"/>
      <c r="BO127" s="36"/>
      <c r="BP127" s="29"/>
      <c r="BQ127" s="36"/>
      <c r="BR127" s="29"/>
      <c r="BS127" s="36"/>
      <c r="BT127" s="36"/>
      <c r="BU127" s="36"/>
      <c r="BV127" s="36"/>
    </row>
    <row r="128" spans="1:75" s="86" customFormat="1" x14ac:dyDescent="0.25">
      <c r="A128" s="79">
        <v>126</v>
      </c>
      <c r="B128" s="79">
        <v>1</v>
      </c>
      <c r="C128" s="80" t="s">
        <v>591</v>
      </c>
      <c r="D128" s="40">
        <f>март!D128-апрель!E128</f>
        <v>2279.1412393333335</v>
      </c>
      <c r="E128" s="81">
        <f t="shared" si="1"/>
        <v>6.9879999999999995</v>
      </c>
      <c r="F128" s="82"/>
      <c r="G128" s="82"/>
      <c r="H128" s="82"/>
      <c r="I128" s="83"/>
      <c r="J128" s="82"/>
      <c r="K128" s="82"/>
      <c r="L128" s="82"/>
      <c r="M128" s="82"/>
      <c r="N128" s="82"/>
      <c r="O128" s="84"/>
      <c r="P128" s="82"/>
      <c r="Q128" s="84"/>
      <c r="R128" s="82"/>
      <c r="S128" s="82"/>
      <c r="T128" s="82"/>
      <c r="U128" s="82"/>
      <c r="V128" s="82"/>
      <c r="W128" s="82"/>
      <c r="X128" s="82"/>
      <c r="Y128" s="84"/>
      <c r="Z128" s="82"/>
      <c r="AA128" s="85"/>
      <c r="AB128" s="82"/>
      <c r="AC128" s="82"/>
      <c r="AD128" s="82"/>
      <c r="AE128" s="82"/>
      <c r="AF128" s="82"/>
      <c r="AG128" s="82"/>
      <c r="AH128" s="84">
        <v>1</v>
      </c>
      <c r="AI128" s="82">
        <v>1.276</v>
      </c>
      <c r="AJ128" s="84"/>
      <c r="AK128" s="82"/>
      <c r="AL128" s="82"/>
      <c r="AM128" s="82"/>
      <c r="AN128" s="84"/>
      <c r="AO128" s="82"/>
      <c r="AP128" s="84"/>
      <c r="AQ128" s="82"/>
      <c r="AR128" s="84"/>
      <c r="AS128" s="82"/>
      <c r="AT128" s="82"/>
      <c r="AU128" s="82"/>
      <c r="AV128" s="84"/>
      <c r="AW128" s="82"/>
      <c r="AX128" s="82"/>
      <c r="AY128" s="82"/>
      <c r="AZ128" s="84"/>
      <c r="BA128" s="82"/>
      <c r="BB128" s="82"/>
      <c r="BC128" s="82"/>
      <c r="BD128" s="82"/>
      <c r="BE128" s="82"/>
      <c r="BF128" s="82"/>
      <c r="BG128" s="82"/>
      <c r="BH128" s="82"/>
      <c r="BI128" s="82"/>
      <c r="BJ128" s="84"/>
      <c r="BK128" s="82"/>
      <c r="BL128" s="84"/>
      <c r="BM128" s="82"/>
      <c r="BN128" s="82"/>
      <c r="BO128" s="82"/>
      <c r="BP128" s="84"/>
      <c r="BQ128" s="82"/>
      <c r="BR128" s="84"/>
      <c r="BS128" s="82"/>
      <c r="BT128" s="82"/>
      <c r="BU128" s="82"/>
      <c r="BV128" s="82">
        <v>5.7119999999999997</v>
      </c>
      <c r="BW128" s="86" t="s">
        <v>1070</v>
      </c>
    </row>
    <row r="129" spans="1:75" x14ac:dyDescent="0.25">
      <c r="A129" s="16">
        <v>127</v>
      </c>
      <c r="B129" s="16">
        <v>1</v>
      </c>
      <c r="C129" s="31" t="s">
        <v>940</v>
      </c>
      <c r="D129" s="40">
        <f>март!D129-апрель!E129</f>
        <v>-86.000429053140138</v>
      </c>
      <c r="E129" s="40">
        <f t="shared" si="1"/>
        <v>0</v>
      </c>
      <c r="F129" s="36"/>
      <c r="G129" s="36"/>
      <c r="H129" s="36"/>
      <c r="I129" s="27"/>
      <c r="J129" s="36"/>
      <c r="K129" s="36"/>
      <c r="L129" s="36"/>
      <c r="M129" s="36"/>
      <c r="N129" s="36"/>
      <c r="O129" s="29"/>
      <c r="P129" s="36"/>
      <c r="Q129" s="29"/>
      <c r="R129" s="36"/>
      <c r="S129" s="36"/>
      <c r="T129" s="36"/>
      <c r="U129" s="36"/>
      <c r="V129" s="36"/>
      <c r="W129" s="36"/>
      <c r="X129" s="36"/>
      <c r="Y129" s="29"/>
      <c r="Z129" s="36"/>
      <c r="AA129" s="66"/>
      <c r="AB129" s="36"/>
      <c r="AC129" s="36"/>
      <c r="AD129" s="36"/>
      <c r="AE129" s="36"/>
      <c r="AF129" s="36"/>
      <c r="AG129" s="36"/>
      <c r="AH129" s="29"/>
      <c r="AI129" s="36"/>
      <c r="AJ129" s="29"/>
      <c r="AK129" s="36"/>
      <c r="AL129" s="36"/>
      <c r="AM129" s="36"/>
      <c r="AN129" s="29"/>
      <c r="AO129" s="36"/>
      <c r="AP129" s="29"/>
      <c r="AQ129" s="36"/>
      <c r="AR129" s="29"/>
      <c r="AS129" s="36"/>
      <c r="AT129" s="36"/>
      <c r="AU129" s="36"/>
      <c r="AV129" s="29"/>
      <c r="AW129" s="36"/>
      <c r="AX129" s="36"/>
      <c r="AY129" s="36"/>
      <c r="AZ129" s="29"/>
      <c r="BA129" s="36"/>
      <c r="BB129" s="36"/>
      <c r="BC129" s="36"/>
      <c r="BD129" s="36"/>
      <c r="BE129" s="36"/>
      <c r="BF129" s="36"/>
      <c r="BG129" s="36"/>
      <c r="BH129" s="36"/>
      <c r="BI129" s="36"/>
      <c r="BJ129" s="29"/>
      <c r="BK129" s="36"/>
      <c r="BL129" s="29"/>
      <c r="BM129" s="36"/>
      <c r="BN129" s="36"/>
      <c r="BO129" s="36"/>
      <c r="BP129" s="29"/>
      <c r="BQ129" s="36"/>
      <c r="BR129" s="29"/>
      <c r="BS129" s="36"/>
      <c r="BT129" s="36"/>
      <c r="BU129" s="36"/>
      <c r="BV129" s="36"/>
    </row>
    <row r="130" spans="1:75" s="86" customFormat="1" x14ac:dyDescent="0.25">
      <c r="A130" s="79">
        <v>128</v>
      </c>
      <c r="B130" s="79">
        <v>1</v>
      </c>
      <c r="C130" s="80" t="s">
        <v>592</v>
      </c>
      <c r="D130" s="40">
        <f>март!D130-апрель!E130</f>
        <v>-703.22744768115945</v>
      </c>
      <c r="E130" s="81">
        <f t="shared" si="1"/>
        <v>157.25299999999999</v>
      </c>
      <c r="F130" s="82"/>
      <c r="G130" s="82"/>
      <c r="H130" s="82"/>
      <c r="I130" s="83"/>
      <c r="J130" s="82"/>
      <c r="K130" s="82"/>
      <c r="L130" s="82"/>
      <c r="M130" s="82"/>
      <c r="N130" s="82"/>
      <c r="O130" s="84"/>
      <c r="P130" s="82"/>
      <c r="Q130" s="84"/>
      <c r="R130" s="82"/>
      <c r="S130" s="82"/>
      <c r="T130" s="82"/>
      <c r="U130" s="82">
        <v>1.7000000000000001E-2</v>
      </c>
      <c r="V130" s="82">
        <v>24.096</v>
      </c>
      <c r="W130" s="82"/>
      <c r="X130" s="82"/>
      <c r="Y130" s="84"/>
      <c r="Z130" s="82"/>
      <c r="AA130" s="85"/>
      <c r="AB130" s="82"/>
      <c r="AC130" s="82"/>
      <c r="AD130" s="82"/>
      <c r="AE130" s="82"/>
      <c r="AF130" s="82"/>
      <c r="AG130" s="82"/>
      <c r="AH130" s="84"/>
      <c r="AI130" s="82"/>
      <c r="AJ130" s="84"/>
      <c r="AK130" s="82"/>
      <c r="AL130" s="82"/>
      <c r="AM130" s="82"/>
      <c r="AN130" s="84"/>
      <c r="AO130" s="82"/>
      <c r="AP130" s="84"/>
      <c r="AQ130" s="82"/>
      <c r="AR130" s="84">
        <v>2</v>
      </c>
      <c r="AS130" s="82">
        <v>131.49299999999999</v>
      </c>
      <c r="AT130" s="82"/>
      <c r="AU130" s="82"/>
      <c r="AV130" s="84"/>
      <c r="AW130" s="82"/>
      <c r="AX130" s="82"/>
      <c r="AY130" s="82"/>
      <c r="AZ130" s="84"/>
      <c r="BA130" s="82"/>
      <c r="BB130" s="82"/>
      <c r="BC130" s="82"/>
      <c r="BD130" s="82"/>
      <c r="BE130" s="82"/>
      <c r="BF130" s="82"/>
      <c r="BG130" s="82"/>
      <c r="BH130" s="82"/>
      <c r="BI130" s="82"/>
      <c r="BJ130" s="84"/>
      <c r="BK130" s="82"/>
      <c r="BL130" s="84"/>
      <c r="BM130" s="82"/>
      <c r="BN130" s="82"/>
      <c r="BO130" s="82"/>
      <c r="BP130" s="84"/>
      <c r="BQ130" s="82"/>
      <c r="BR130" s="84"/>
      <c r="BS130" s="82"/>
      <c r="BT130" s="82"/>
      <c r="BU130" s="82"/>
      <c r="BV130" s="82">
        <v>1.6639999999999999</v>
      </c>
      <c r="BW130" s="86" t="s">
        <v>1070</v>
      </c>
    </row>
    <row r="131" spans="1:75" x14ac:dyDescent="0.25">
      <c r="A131" s="16">
        <v>129</v>
      </c>
      <c r="B131" s="16">
        <v>1</v>
      </c>
      <c r="C131" s="31" t="s">
        <v>593</v>
      </c>
      <c r="D131" s="40">
        <f>март!D131-апрель!E131</f>
        <v>133.47009496618358</v>
      </c>
      <c r="E131" s="40">
        <f t="shared" si="1"/>
        <v>0</v>
      </c>
      <c r="F131" s="36"/>
      <c r="G131" s="36"/>
      <c r="H131" s="36"/>
      <c r="I131" s="27"/>
      <c r="J131" s="36"/>
      <c r="K131" s="36"/>
      <c r="L131" s="36"/>
      <c r="M131" s="36"/>
      <c r="N131" s="36"/>
      <c r="O131" s="29"/>
      <c r="P131" s="36"/>
      <c r="Q131" s="29"/>
      <c r="R131" s="36"/>
      <c r="S131" s="36"/>
      <c r="T131" s="36"/>
      <c r="U131" s="36"/>
      <c r="V131" s="36"/>
      <c r="W131" s="36"/>
      <c r="X131" s="36"/>
      <c r="Y131" s="29"/>
      <c r="Z131" s="36"/>
      <c r="AA131" s="66"/>
      <c r="AB131" s="36"/>
      <c r="AC131" s="36"/>
      <c r="AD131" s="36"/>
      <c r="AE131" s="36"/>
      <c r="AF131" s="36"/>
      <c r="AG131" s="36"/>
      <c r="AH131" s="29"/>
      <c r="AI131" s="36"/>
      <c r="AJ131" s="29"/>
      <c r="AK131" s="36"/>
      <c r="AL131" s="36"/>
      <c r="AM131" s="36"/>
      <c r="AN131" s="29"/>
      <c r="AO131" s="36"/>
      <c r="AP131" s="29"/>
      <c r="AQ131" s="36"/>
      <c r="AR131" s="29"/>
      <c r="AS131" s="36"/>
      <c r="AT131" s="36"/>
      <c r="AU131" s="36"/>
      <c r="AV131" s="29"/>
      <c r="AW131" s="36"/>
      <c r="AX131" s="36"/>
      <c r="AY131" s="36"/>
      <c r="AZ131" s="29"/>
      <c r="BA131" s="36"/>
      <c r="BB131" s="36"/>
      <c r="BC131" s="36"/>
      <c r="BD131" s="36"/>
      <c r="BE131" s="36"/>
      <c r="BF131" s="36"/>
      <c r="BG131" s="36"/>
      <c r="BH131" s="36"/>
      <c r="BI131" s="36"/>
      <c r="BJ131" s="29"/>
      <c r="BK131" s="36"/>
      <c r="BL131" s="29"/>
      <c r="BM131" s="36"/>
      <c r="BN131" s="36"/>
      <c r="BO131" s="36"/>
      <c r="BP131" s="29"/>
      <c r="BQ131" s="36"/>
      <c r="BR131" s="29"/>
      <c r="BS131" s="36"/>
      <c r="BT131" s="36"/>
      <c r="BU131" s="36"/>
      <c r="BV131" s="36"/>
    </row>
    <row r="132" spans="1:75" s="86" customFormat="1" x14ac:dyDescent="0.25">
      <c r="A132" s="79">
        <v>130</v>
      </c>
      <c r="B132" s="79">
        <v>1</v>
      </c>
      <c r="C132" s="80" t="s">
        <v>594</v>
      </c>
      <c r="D132" s="40">
        <f>март!D132-апрель!E132</f>
        <v>-55.899317690821306</v>
      </c>
      <c r="E132" s="81">
        <f t="shared" ref="E132:E195" si="2">G132+H132+J132+L132+N132+P132+R132+T132+V132+X132+Z132+AC132+AE132+AG132+AI132+AK132+AM132+AO132+AQ132+AS132+AU132+AW132+AY132+BA132+BC132+BE132+BG132+BI132+BK132+BM132+BO132+BQ132+BS132+BU132+BV132</f>
        <v>444.86200000000002</v>
      </c>
      <c r="F132" s="82"/>
      <c r="G132" s="82"/>
      <c r="H132" s="82"/>
      <c r="I132" s="83"/>
      <c r="J132" s="82"/>
      <c r="K132" s="82"/>
      <c r="L132" s="82"/>
      <c r="M132" s="82"/>
      <c r="N132" s="82"/>
      <c r="O132" s="84"/>
      <c r="P132" s="82"/>
      <c r="Q132" s="84"/>
      <c r="R132" s="82"/>
      <c r="S132" s="82"/>
      <c r="T132" s="82"/>
      <c r="U132" s="82"/>
      <c r="V132" s="82"/>
      <c r="W132" s="82"/>
      <c r="X132" s="82"/>
      <c r="Y132" s="84"/>
      <c r="Z132" s="82"/>
      <c r="AA132" s="85"/>
      <c r="AB132" s="82"/>
      <c r="AC132" s="82"/>
      <c r="AD132" s="82"/>
      <c r="AE132" s="82"/>
      <c r="AF132" s="82"/>
      <c r="AG132" s="82"/>
      <c r="AH132" s="84"/>
      <c r="AI132" s="82"/>
      <c r="AJ132" s="84"/>
      <c r="AK132" s="82"/>
      <c r="AL132" s="82"/>
      <c r="AM132" s="82"/>
      <c r="AN132" s="84"/>
      <c r="AO132" s="82"/>
      <c r="AP132" s="84"/>
      <c r="AQ132" s="82"/>
      <c r="AR132" s="84">
        <v>9</v>
      </c>
      <c r="AS132" s="82">
        <v>444.86200000000002</v>
      </c>
      <c r="AT132" s="82"/>
      <c r="AU132" s="82"/>
      <c r="AV132" s="84"/>
      <c r="AW132" s="82"/>
      <c r="AX132" s="82"/>
      <c r="AY132" s="82"/>
      <c r="AZ132" s="84"/>
      <c r="BA132" s="82"/>
      <c r="BB132" s="82"/>
      <c r="BC132" s="82"/>
      <c r="BD132" s="82"/>
      <c r="BE132" s="82"/>
      <c r="BF132" s="82"/>
      <c r="BG132" s="82"/>
      <c r="BH132" s="82"/>
      <c r="BI132" s="82"/>
      <c r="BJ132" s="84"/>
      <c r="BK132" s="82"/>
      <c r="BL132" s="84"/>
      <c r="BM132" s="82"/>
      <c r="BN132" s="82"/>
      <c r="BO132" s="82"/>
      <c r="BP132" s="84"/>
      <c r="BQ132" s="82"/>
      <c r="BR132" s="84"/>
      <c r="BS132" s="82"/>
      <c r="BT132" s="82"/>
      <c r="BU132" s="82"/>
      <c r="BV132" s="82"/>
    </row>
    <row r="133" spans="1:75" s="86" customFormat="1" x14ac:dyDescent="0.25">
      <c r="A133" s="79">
        <v>131</v>
      </c>
      <c r="B133" s="79">
        <v>1</v>
      </c>
      <c r="C133" s="80" t="s">
        <v>595</v>
      </c>
      <c r="D133" s="40">
        <f>март!D133-апрель!E133</f>
        <v>260.98184644444433</v>
      </c>
      <c r="E133" s="81">
        <f t="shared" si="2"/>
        <v>1.41</v>
      </c>
      <c r="F133" s="82"/>
      <c r="G133" s="82"/>
      <c r="H133" s="82"/>
      <c r="I133" s="83"/>
      <c r="J133" s="82"/>
      <c r="K133" s="82"/>
      <c r="L133" s="82"/>
      <c r="M133" s="82"/>
      <c r="N133" s="82"/>
      <c r="O133" s="84"/>
      <c r="P133" s="82"/>
      <c r="Q133" s="84"/>
      <c r="R133" s="82"/>
      <c r="S133" s="82"/>
      <c r="T133" s="82"/>
      <c r="U133" s="82"/>
      <c r="V133" s="82"/>
      <c r="W133" s="82"/>
      <c r="X133" s="82"/>
      <c r="Y133" s="84"/>
      <c r="Z133" s="82"/>
      <c r="AA133" s="85"/>
      <c r="AB133" s="82"/>
      <c r="AC133" s="82"/>
      <c r="AD133" s="82"/>
      <c r="AE133" s="82"/>
      <c r="AF133" s="82"/>
      <c r="AG133" s="82"/>
      <c r="AH133" s="84">
        <v>1</v>
      </c>
      <c r="AI133" s="82">
        <v>1.41</v>
      </c>
      <c r="AJ133" s="84"/>
      <c r="AK133" s="82"/>
      <c r="AL133" s="82"/>
      <c r="AM133" s="82"/>
      <c r="AN133" s="84"/>
      <c r="AO133" s="82"/>
      <c r="AP133" s="84"/>
      <c r="AQ133" s="82"/>
      <c r="AR133" s="84"/>
      <c r="AS133" s="82"/>
      <c r="AT133" s="82"/>
      <c r="AU133" s="82"/>
      <c r="AV133" s="84"/>
      <c r="AW133" s="82"/>
      <c r="AX133" s="82"/>
      <c r="AY133" s="82"/>
      <c r="AZ133" s="84"/>
      <c r="BA133" s="82"/>
      <c r="BB133" s="82"/>
      <c r="BC133" s="82"/>
      <c r="BD133" s="82"/>
      <c r="BE133" s="82"/>
      <c r="BF133" s="82"/>
      <c r="BG133" s="82"/>
      <c r="BH133" s="82"/>
      <c r="BI133" s="82"/>
      <c r="BJ133" s="84"/>
      <c r="BK133" s="82"/>
      <c r="BL133" s="84"/>
      <c r="BM133" s="82"/>
      <c r="BN133" s="82"/>
      <c r="BO133" s="82"/>
      <c r="BP133" s="84"/>
      <c r="BQ133" s="82"/>
      <c r="BR133" s="84"/>
      <c r="BS133" s="82"/>
      <c r="BT133" s="82"/>
      <c r="BU133" s="82"/>
      <c r="BV133" s="82"/>
    </row>
    <row r="134" spans="1:75" s="86" customFormat="1" x14ac:dyDescent="0.25">
      <c r="A134" s="79">
        <v>132</v>
      </c>
      <c r="B134" s="79">
        <v>1</v>
      </c>
      <c r="C134" s="80" t="s">
        <v>596</v>
      </c>
      <c r="D134" s="40">
        <f>март!D134-апрель!E134</f>
        <v>-742.60191706280193</v>
      </c>
      <c r="E134" s="81">
        <f t="shared" si="2"/>
        <v>10.512</v>
      </c>
      <c r="F134" s="82"/>
      <c r="G134" s="82"/>
      <c r="H134" s="82"/>
      <c r="I134" s="83"/>
      <c r="J134" s="82"/>
      <c r="K134" s="82"/>
      <c r="L134" s="82"/>
      <c r="M134" s="82"/>
      <c r="N134" s="82"/>
      <c r="O134" s="84"/>
      <c r="P134" s="82"/>
      <c r="Q134" s="84"/>
      <c r="R134" s="82"/>
      <c r="S134" s="82"/>
      <c r="T134" s="82"/>
      <c r="U134" s="82"/>
      <c r="V134" s="82"/>
      <c r="W134" s="82"/>
      <c r="X134" s="82"/>
      <c r="Y134" s="84"/>
      <c r="Z134" s="82"/>
      <c r="AA134" s="85"/>
      <c r="AB134" s="82"/>
      <c r="AC134" s="82"/>
      <c r="AD134" s="82"/>
      <c r="AE134" s="82"/>
      <c r="AF134" s="82"/>
      <c r="AG134" s="82"/>
      <c r="AH134" s="84"/>
      <c r="AI134" s="82"/>
      <c r="AJ134" s="84"/>
      <c r="AK134" s="82"/>
      <c r="AL134" s="82"/>
      <c r="AM134" s="82"/>
      <c r="AN134" s="84"/>
      <c r="AO134" s="82"/>
      <c r="AP134" s="84"/>
      <c r="AQ134" s="82"/>
      <c r="AR134" s="84"/>
      <c r="AS134" s="82"/>
      <c r="AT134" s="82"/>
      <c r="AU134" s="82"/>
      <c r="AV134" s="84"/>
      <c r="AW134" s="82"/>
      <c r="AX134" s="82"/>
      <c r="AY134" s="82"/>
      <c r="AZ134" s="84"/>
      <c r="BA134" s="82"/>
      <c r="BB134" s="82"/>
      <c r="BC134" s="82"/>
      <c r="BD134" s="82"/>
      <c r="BE134" s="82"/>
      <c r="BF134" s="82">
        <v>2E-3</v>
      </c>
      <c r="BG134" s="82">
        <v>2.2709999999999999</v>
      </c>
      <c r="BH134" s="82"/>
      <c r="BI134" s="82"/>
      <c r="BJ134" s="84"/>
      <c r="BK134" s="82"/>
      <c r="BL134" s="84">
        <v>12</v>
      </c>
      <c r="BM134" s="82">
        <v>8.2409999999999997</v>
      </c>
      <c r="BN134" s="82"/>
      <c r="BO134" s="82"/>
      <c r="BP134" s="84"/>
      <c r="BQ134" s="82"/>
      <c r="BR134" s="84"/>
      <c r="BS134" s="82"/>
      <c r="BT134" s="82"/>
      <c r="BU134" s="82"/>
      <c r="BV134" s="82"/>
    </row>
    <row r="135" spans="1:75" s="86" customFormat="1" x14ac:dyDescent="0.25">
      <c r="A135" s="79">
        <v>133</v>
      </c>
      <c r="B135" s="79">
        <v>1</v>
      </c>
      <c r="C135" s="80" t="s">
        <v>597</v>
      </c>
      <c r="D135" s="40">
        <f>март!D135-апрель!E135</f>
        <v>-361.95077193236716</v>
      </c>
      <c r="E135" s="81">
        <f t="shared" si="2"/>
        <v>13.18</v>
      </c>
      <c r="F135" s="82"/>
      <c r="G135" s="82"/>
      <c r="H135" s="82"/>
      <c r="I135" s="83"/>
      <c r="J135" s="82"/>
      <c r="K135" s="82"/>
      <c r="L135" s="82"/>
      <c r="M135" s="82"/>
      <c r="N135" s="82"/>
      <c r="O135" s="84"/>
      <c r="P135" s="82"/>
      <c r="Q135" s="84"/>
      <c r="R135" s="82"/>
      <c r="S135" s="82">
        <v>6.0000000000000001E-3</v>
      </c>
      <c r="T135" s="82">
        <v>5.024</v>
      </c>
      <c r="U135" s="82"/>
      <c r="V135" s="82"/>
      <c r="W135" s="82"/>
      <c r="X135" s="82"/>
      <c r="Y135" s="84"/>
      <c r="Z135" s="82"/>
      <c r="AA135" s="85"/>
      <c r="AB135" s="82"/>
      <c r="AC135" s="82"/>
      <c r="AD135" s="82"/>
      <c r="AE135" s="82"/>
      <c r="AF135" s="82"/>
      <c r="AG135" s="82"/>
      <c r="AH135" s="84"/>
      <c r="AI135" s="82"/>
      <c r="AJ135" s="84"/>
      <c r="AK135" s="82"/>
      <c r="AL135" s="82"/>
      <c r="AM135" s="82"/>
      <c r="AN135" s="84"/>
      <c r="AO135" s="82"/>
      <c r="AP135" s="84"/>
      <c r="AQ135" s="82"/>
      <c r="AR135" s="84"/>
      <c r="AS135" s="82"/>
      <c r="AT135" s="82"/>
      <c r="AU135" s="82"/>
      <c r="AV135" s="84"/>
      <c r="AW135" s="82"/>
      <c r="AX135" s="82"/>
      <c r="AY135" s="82"/>
      <c r="AZ135" s="84"/>
      <c r="BA135" s="82"/>
      <c r="BB135" s="82"/>
      <c r="BC135" s="82"/>
      <c r="BD135" s="82">
        <v>5.0000000000000001E-3</v>
      </c>
      <c r="BE135" s="82">
        <v>4.8159999999999998</v>
      </c>
      <c r="BF135" s="82"/>
      <c r="BG135" s="82"/>
      <c r="BH135" s="82"/>
      <c r="BI135" s="82"/>
      <c r="BJ135" s="84"/>
      <c r="BK135" s="82"/>
      <c r="BL135" s="84">
        <v>2</v>
      </c>
      <c r="BM135" s="82">
        <v>3.34</v>
      </c>
      <c r="BN135" s="82"/>
      <c r="BO135" s="82"/>
      <c r="BP135" s="84"/>
      <c r="BQ135" s="82"/>
      <c r="BR135" s="84"/>
      <c r="BS135" s="82"/>
      <c r="BT135" s="82"/>
      <c r="BU135" s="82"/>
      <c r="BV135" s="82"/>
    </row>
    <row r="136" spans="1:75" s="86" customFormat="1" x14ac:dyDescent="0.25">
      <c r="A136" s="79">
        <v>134</v>
      </c>
      <c r="B136" s="79">
        <v>1</v>
      </c>
      <c r="C136" s="80" t="s">
        <v>598</v>
      </c>
      <c r="D136" s="40">
        <f>март!D136-апрель!E136</f>
        <v>-141.01183173913043</v>
      </c>
      <c r="E136" s="81">
        <f t="shared" si="2"/>
        <v>1.869</v>
      </c>
      <c r="F136" s="82"/>
      <c r="G136" s="82"/>
      <c r="H136" s="82"/>
      <c r="I136" s="83"/>
      <c r="J136" s="82"/>
      <c r="K136" s="82"/>
      <c r="L136" s="82"/>
      <c r="M136" s="82"/>
      <c r="N136" s="82"/>
      <c r="O136" s="84"/>
      <c r="P136" s="82"/>
      <c r="Q136" s="84"/>
      <c r="R136" s="82"/>
      <c r="S136" s="82"/>
      <c r="T136" s="82"/>
      <c r="U136" s="82"/>
      <c r="V136" s="82"/>
      <c r="W136" s="82"/>
      <c r="X136" s="82"/>
      <c r="Y136" s="84"/>
      <c r="Z136" s="82"/>
      <c r="AA136" s="85"/>
      <c r="AB136" s="82"/>
      <c r="AC136" s="82"/>
      <c r="AD136" s="82"/>
      <c r="AE136" s="82"/>
      <c r="AF136" s="82"/>
      <c r="AG136" s="82"/>
      <c r="AH136" s="84"/>
      <c r="AI136" s="82"/>
      <c r="AJ136" s="84"/>
      <c r="AK136" s="82"/>
      <c r="AL136" s="82"/>
      <c r="AM136" s="82"/>
      <c r="AN136" s="84"/>
      <c r="AO136" s="82"/>
      <c r="AP136" s="84"/>
      <c r="AQ136" s="82"/>
      <c r="AR136" s="84"/>
      <c r="AS136" s="82"/>
      <c r="AT136" s="82"/>
      <c r="AU136" s="82"/>
      <c r="AV136" s="84"/>
      <c r="AW136" s="82"/>
      <c r="AX136" s="82"/>
      <c r="AY136" s="82"/>
      <c r="AZ136" s="84"/>
      <c r="BA136" s="82"/>
      <c r="BB136" s="82"/>
      <c r="BC136" s="82"/>
      <c r="BD136" s="82"/>
      <c r="BE136" s="82"/>
      <c r="BF136" s="82"/>
      <c r="BG136" s="82"/>
      <c r="BH136" s="82"/>
      <c r="BI136" s="82"/>
      <c r="BJ136" s="84"/>
      <c r="BK136" s="82"/>
      <c r="BL136" s="84"/>
      <c r="BM136" s="82"/>
      <c r="BN136" s="82"/>
      <c r="BO136" s="82"/>
      <c r="BP136" s="84"/>
      <c r="BQ136" s="82"/>
      <c r="BR136" s="84"/>
      <c r="BS136" s="82"/>
      <c r="BT136" s="82"/>
      <c r="BU136" s="82"/>
      <c r="BV136" s="82">
        <v>1.869</v>
      </c>
      <c r="BW136" s="86" t="s">
        <v>1070</v>
      </c>
    </row>
    <row r="137" spans="1:75" s="86" customFormat="1" x14ac:dyDescent="0.25">
      <c r="A137" s="79">
        <v>135</v>
      </c>
      <c r="B137" s="79">
        <v>1</v>
      </c>
      <c r="C137" s="80" t="s">
        <v>599</v>
      </c>
      <c r="D137" s="40">
        <f>март!D137-апрель!E137</f>
        <v>-1062.017968995169</v>
      </c>
      <c r="E137" s="81">
        <f t="shared" si="2"/>
        <v>5.2590000000000003</v>
      </c>
      <c r="F137" s="82"/>
      <c r="G137" s="82"/>
      <c r="H137" s="82"/>
      <c r="I137" s="83"/>
      <c r="J137" s="82"/>
      <c r="K137" s="82"/>
      <c r="L137" s="82"/>
      <c r="M137" s="82"/>
      <c r="N137" s="82"/>
      <c r="O137" s="84"/>
      <c r="P137" s="82"/>
      <c r="Q137" s="84"/>
      <c r="R137" s="82"/>
      <c r="S137" s="82">
        <v>2E-3</v>
      </c>
      <c r="T137" s="82">
        <v>1.675</v>
      </c>
      <c r="U137" s="82"/>
      <c r="V137" s="82"/>
      <c r="W137" s="82"/>
      <c r="X137" s="82"/>
      <c r="Y137" s="84"/>
      <c r="Z137" s="82"/>
      <c r="AA137" s="85"/>
      <c r="AB137" s="82"/>
      <c r="AC137" s="82"/>
      <c r="AD137" s="82"/>
      <c r="AE137" s="82"/>
      <c r="AF137" s="82"/>
      <c r="AG137" s="82"/>
      <c r="AH137" s="84"/>
      <c r="AI137" s="82"/>
      <c r="AJ137" s="84"/>
      <c r="AK137" s="82"/>
      <c r="AL137" s="82"/>
      <c r="AM137" s="82"/>
      <c r="AN137" s="84"/>
      <c r="AO137" s="82"/>
      <c r="AP137" s="84"/>
      <c r="AQ137" s="82"/>
      <c r="AR137" s="84"/>
      <c r="AS137" s="82"/>
      <c r="AT137" s="82"/>
      <c r="AU137" s="82"/>
      <c r="AV137" s="84"/>
      <c r="AW137" s="82"/>
      <c r="AX137" s="82"/>
      <c r="AY137" s="82"/>
      <c r="AZ137" s="84"/>
      <c r="BA137" s="82"/>
      <c r="BB137" s="82"/>
      <c r="BC137" s="82"/>
      <c r="BD137" s="82"/>
      <c r="BE137" s="82"/>
      <c r="BF137" s="82"/>
      <c r="BG137" s="82"/>
      <c r="BH137" s="82"/>
      <c r="BI137" s="82"/>
      <c r="BJ137" s="84"/>
      <c r="BK137" s="82"/>
      <c r="BL137" s="84"/>
      <c r="BM137" s="82"/>
      <c r="BN137" s="82"/>
      <c r="BO137" s="82"/>
      <c r="BP137" s="84"/>
      <c r="BQ137" s="82"/>
      <c r="BR137" s="84"/>
      <c r="BS137" s="82"/>
      <c r="BT137" s="82"/>
      <c r="BU137" s="82"/>
      <c r="BV137" s="82">
        <v>3.5840000000000001</v>
      </c>
      <c r="BW137" s="86" t="s">
        <v>1070</v>
      </c>
    </row>
    <row r="138" spans="1:75" s="86" customFormat="1" x14ac:dyDescent="0.25">
      <c r="A138" s="79">
        <v>136</v>
      </c>
      <c r="B138" s="79">
        <v>1</v>
      </c>
      <c r="C138" s="80" t="s">
        <v>600</v>
      </c>
      <c r="D138" s="40">
        <f>март!D138-апрель!E138</f>
        <v>-1369.3023616231883</v>
      </c>
      <c r="E138" s="81">
        <f t="shared" si="2"/>
        <v>20.545000000000002</v>
      </c>
      <c r="F138" s="82"/>
      <c r="G138" s="82"/>
      <c r="H138" s="82"/>
      <c r="I138" s="83"/>
      <c r="J138" s="82"/>
      <c r="K138" s="82"/>
      <c r="L138" s="82"/>
      <c r="M138" s="82"/>
      <c r="N138" s="82"/>
      <c r="O138" s="84"/>
      <c r="P138" s="82"/>
      <c r="Q138" s="84"/>
      <c r="R138" s="82"/>
      <c r="S138" s="82"/>
      <c r="T138" s="82"/>
      <c r="U138" s="82"/>
      <c r="V138" s="82"/>
      <c r="W138" s="82"/>
      <c r="X138" s="82"/>
      <c r="Y138" s="84"/>
      <c r="Z138" s="82"/>
      <c r="AA138" s="85"/>
      <c r="AB138" s="82"/>
      <c r="AC138" s="82"/>
      <c r="AD138" s="82"/>
      <c r="AE138" s="82"/>
      <c r="AF138" s="82"/>
      <c r="AG138" s="82"/>
      <c r="AH138" s="84"/>
      <c r="AI138" s="82"/>
      <c r="AJ138" s="84"/>
      <c r="AK138" s="82"/>
      <c r="AL138" s="82"/>
      <c r="AM138" s="82"/>
      <c r="AN138" s="84"/>
      <c r="AO138" s="82"/>
      <c r="AP138" s="84"/>
      <c r="AQ138" s="82"/>
      <c r="AR138" s="84"/>
      <c r="AS138" s="82"/>
      <c r="AT138" s="82"/>
      <c r="AU138" s="82"/>
      <c r="AV138" s="84">
        <v>1</v>
      </c>
      <c r="AW138" s="82">
        <v>9.3780000000000001</v>
      </c>
      <c r="AX138" s="82"/>
      <c r="AY138" s="82"/>
      <c r="AZ138" s="84"/>
      <c r="BA138" s="82"/>
      <c r="BB138" s="82"/>
      <c r="BC138" s="82"/>
      <c r="BD138" s="82"/>
      <c r="BE138" s="82"/>
      <c r="BF138" s="82"/>
      <c r="BG138" s="82"/>
      <c r="BH138" s="82"/>
      <c r="BI138" s="82"/>
      <c r="BJ138" s="84"/>
      <c r="BK138" s="82"/>
      <c r="BL138" s="84">
        <v>7</v>
      </c>
      <c r="BM138" s="82">
        <v>4.516</v>
      </c>
      <c r="BN138" s="82"/>
      <c r="BO138" s="82"/>
      <c r="BP138" s="84"/>
      <c r="BQ138" s="82"/>
      <c r="BR138" s="84"/>
      <c r="BS138" s="82"/>
      <c r="BT138" s="82"/>
      <c r="BU138" s="82"/>
      <c r="BV138" s="82">
        <v>6.6509999999999998</v>
      </c>
      <c r="BW138" s="86" t="s">
        <v>1070</v>
      </c>
    </row>
    <row r="139" spans="1:75" x14ac:dyDescent="0.25">
      <c r="A139" s="16">
        <v>137</v>
      </c>
      <c r="B139" s="16">
        <v>1</v>
      </c>
      <c r="C139" s="31" t="s">
        <v>601</v>
      </c>
      <c r="D139" s="40">
        <f>март!D139-апрель!E139</f>
        <v>-223.22960446376817</v>
      </c>
      <c r="E139" s="40">
        <f t="shared" si="2"/>
        <v>0</v>
      </c>
      <c r="F139" s="36"/>
      <c r="G139" s="36"/>
      <c r="H139" s="36"/>
      <c r="I139" s="27"/>
      <c r="J139" s="36"/>
      <c r="K139" s="36"/>
      <c r="L139" s="36"/>
      <c r="M139" s="36"/>
      <c r="N139" s="36"/>
      <c r="O139" s="29"/>
      <c r="P139" s="36"/>
      <c r="Q139" s="29"/>
      <c r="R139" s="36"/>
      <c r="S139" s="36"/>
      <c r="T139" s="36"/>
      <c r="U139" s="36"/>
      <c r="V139" s="36"/>
      <c r="W139" s="36"/>
      <c r="X139" s="36"/>
      <c r="Y139" s="29"/>
      <c r="Z139" s="36"/>
      <c r="AA139" s="66"/>
      <c r="AB139" s="36"/>
      <c r="AC139" s="36"/>
      <c r="AD139" s="36"/>
      <c r="AE139" s="36"/>
      <c r="AF139" s="36"/>
      <c r="AG139" s="36"/>
      <c r="AH139" s="29"/>
      <c r="AI139" s="36"/>
      <c r="AJ139" s="29"/>
      <c r="AK139" s="36"/>
      <c r="AL139" s="36"/>
      <c r="AM139" s="36"/>
      <c r="AN139" s="29"/>
      <c r="AO139" s="36"/>
      <c r="AP139" s="29"/>
      <c r="AQ139" s="36"/>
      <c r="AR139" s="29"/>
      <c r="AS139" s="36"/>
      <c r="AT139" s="36"/>
      <c r="AU139" s="36"/>
      <c r="AV139" s="29"/>
      <c r="AW139" s="36"/>
      <c r="AX139" s="36"/>
      <c r="AY139" s="36"/>
      <c r="AZ139" s="29"/>
      <c r="BA139" s="36"/>
      <c r="BB139" s="36"/>
      <c r="BC139" s="36"/>
      <c r="BD139" s="36"/>
      <c r="BE139" s="36"/>
      <c r="BF139" s="36"/>
      <c r="BG139" s="36"/>
      <c r="BH139" s="36"/>
      <c r="BI139" s="36"/>
      <c r="BJ139" s="29"/>
      <c r="BK139" s="36"/>
      <c r="BL139" s="29"/>
      <c r="BM139" s="36"/>
      <c r="BN139" s="36"/>
      <c r="BO139" s="36"/>
      <c r="BP139" s="29"/>
      <c r="BQ139" s="36"/>
      <c r="BR139" s="29"/>
      <c r="BS139" s="36"/>
      <c r="BT139" s="36"/>
      <c r="BU139" s="36"/>
      <c r="BV139" s="36"/>
    </row>
    <row r="140" spans="1:75" x14ac:dyDescent="0.25">
      <c r="A140" s="16">
        <v>138</v>
      </c>
      <c r="B140" s="16">
        <v>3</v>
      </c>
      <c r="C140" s="31" t="s">
        <v>602</v>
      </c>
      <c r="D140" s="40">
        <f>март!D140-апрель!E140</f>
        <v>-168.81907159420294</v>
      </c>
      <c r="E140" s="40">
        <f t="shared" si="2"/>
        <v>0</v>
      </c>
      <c r="F140" s="36"/>
      <c r="G140" s="36"/>
      <c r="H140" s="36"/>
      <c r="I140" s="27"/>
      <c r="J140" s="36"/>
      <c r="K140" s="36"/>
      <c r="L140" s="36"/>
      <c r="M140" s="36"/>
      <c r="N140" s="36"/>
      <c r="O140" s="29"/>
      <c r="P140" s="36"/>
      <c r="Q140" s="29"/>
      <c r="R140" s="36"/>
      <c r="S140" s="36"/>
      <c r="T140" s="36"/>
      <c r="U140" s="36"/>
      <c r="V140" s="36"/>
      <c r="W140" s="36"/>
      <c r="X140" s="36"/>
      <c r="Y140" s="29"/>
      <c r="Z140" s="36"/>
      <c r="AA140" s="66"/>
      <c r="AB140" s="36"/>
      <c r="AC140" s="36"/>
      <c r="AD140" s="36"/>
      <c r="AE140" s="36"/>
      <c r="AF140" s="36"/>
      <c r="AG140" s="36"/>
      <c r="AH140" s="29"/>
      <c r="AI140" s="36"/>
      <c r="AJ140" s="29"/>
      <c r="AK140" s="36"/>
      <c r="AL140" s="36"/>
      <c r="AM140" s="36"/>
      <c r="AN140" s="29"/>
      <c r="AO140" s="36"/>
      <c r="AP140" s="29"/>
      <c r="AQ140" s="36"/>
      <c r="AR140" s="29"/>
      <c r="AS140" s="36"/>
      <c r="AT140" s="36"/>
      <c r="AU140" s="36"/>
      <c r="AV140" s="29"/>
      <c r="AW140" s="36"/>
      <c r="AX140" s="36"/>
      <c r="AY140" s="36"/>
      <c r="AZ140" s="29"/>
      <c r="BA140" s="36"/>
      <c r="BB140" s="36"/>
      <c r="BC140" s="36"/>
      <c r="BD140" s="36"/>
      <c r="BE140" s="36"/>
      <c r="BF140" s="36"/>
      <c r="BG140" s="36"/>
      <c r="BH140" s="36"/>
      <c r="BI140" s="36"/>
      <c r="BJ140" s="29"/>
      <c r="BK140" s="36"/>
      <c r="BL140" s="29"/>
      <c r="BM140" s="36"/>
      <c r="BN140" s="36"/>
      <c r="BO140" s="36"/>
      <c r="BP140" s="29"/>
      <c r="BQ140" s="36"/>
      <c r="BR140" s="29"/>
      <c r="BS140" s="36"/>
      <c r="BT140" s="36"/>
      <c r="BU140" s="36"/>
      <c r="BV140" s="36"/>
    </row>
    <row r="141" spans="1:75" x14ac:dyDescent="0.25">
      <c r="A141" s="16">
        <v>139</v>
      </c>
      <c r="B141" s="16">
        <v>3</v>
      </c>
      <c r="C141" s="31" t="s">
        <v>603</v>
      </c>
      <c r="D141" s="40">
        <f>март!D141-апрель!E141</f>
        <v>250.21724077294684</v>
      </c>
      <c r="E141" s="40">
        <f t="shared" si="2"/>
        <v>0</v>
      </c>
      <c r="F141" s="36"/>
      <c r="G141" s="36"/>
      <c r="H141" s="36"/>
      <c r="I141" s="27"/>
      <c r="J141" s="36"/>
      <c r="K141" s="36"/>
      <c r="L141" s="36"/>
      <c r="M141" s="36"/>
      <c r="N141" s="36"/>
      <c r="O141" s="29"/>
      <c r="P141" s="36"/>
      <c r="Q141" s="29"/>
      <c r="R141" s="36"/>
      <c r="S141" s="36"/>
      <c r="T141" s="36"/>
      <c r="U141" s="36"/>
      <c r="V141" s="36"/>
      <c r="W141" s="36"/>
      <c r="X141" s="36"/>
      <c r="Y141" s="29"/>
      <c r="Z141" s="36"/>
      <c r="AA141" s="66"/>
      <c r="AB141" s="36"/>
      <c r="AC141" s="36"/>
      <c r="AD141" s="36"/>
      <c r="AE141" s="36"/>
      <c r="AF141" s="36"/>
      <c r="AG141" s="36"/>
      <c r="AH141" s="29"/>
      <c r="AI141" s="36"/>
      <c r="AJ141" s="29"/>
      <c r="AK141" s="36"/>
      <c r="AL141" s="36"/>
      <c r="AM141" s="36"/>
      <c r="AN141" s="29"/>
      <c r="AO141" s="36"/>
      <c r="AP141" s="29"/>
      <c r="AQ141" s="36"/>
      <c r="AR141" s="29"/>
      <c r="AS141" s="36"/>
      <c r="AT141" s="36"/>
      <c r="AU141" s="36"/>
      <c r="AV141" s="29"/>
      <c r="AW141" s="36"/>
      <c r="AX141" s="36"/>
      <c r="AY141" s="36"/>
      <c r="AZ141" s="29"/>
      <c r="BA141" s="36"/>
      <c r="BB141" s="36"/>
      <c r="BC141" s="36"/>
      <c r="BD141" s="36"/>
      <c r="BE141" s="36"/>
      <c r="BF141" s="36"/>
      <c r="BG141" s="36"/>
      <c r="BH141" s="36"/>
      <c r="BI141" s="36"/>
      <c r="BJ141" s="29"/>
      <c r="BK141" s="36"/>
      <c r="BL141" s="29"/>
      <c r="BM141" s="36"/>
      <c r="BN141" s="36"/>
      <c r="BO141" s="36"/>
      <c r="BP141" s="29"/>
      <c r="BQ141" s="36"/>
      <c r="BR141" s="29"/>
      <c r="BS141" s="36"/>
      <c r="BT141" s="36"/>
      <c r="BU141" s="36"/>
      <c r="BV141" s="36"/>
    </row>
    <row r="142" spans="1:75" s="86" customFormat="1" x14ac:dyDescent="0.25">
      <c r="A142" s="79">
        <v>140</v>
      </c>
      <c r="B142" s="79">
        <v>3</v>
      </c>
      <c r="C142" s="80" t="s">
        <v>604</v>
      </c>
      <c r="D142" s="40">
        <f>март!D142-апрель!E142</f>
        <v>406.03620154589368</v>
      </c>
      <c r="E142" s="81">
        <f t="shared" si="2"/>
        <v>6.6109999999999998</v>
      </c>
      <c r="F142" s="82"/>
      <c r="G142" s="82"/>
      <c r="H142" s="82"/>
      <c r="I142" s="83"/>
      <c r="J142" s="82"/>
      <c r="K142" s="82"/>
      <c r="L142" s="82"/>
      <c r="M142" s="82"/>
      <c r="N142" s="82"/>
      <c r="O142" s="84"/>
      <c r="P142" s="82"/>
      <c r="Q142" s="84"/>
      <c r="R142" s="82"/>
      <c r="S142" s="82"/>
      <c r="T142" s="82"/>
      <c r="U142" s="82"/>
      <c r="V142" s="82"/>
      <c r="W142" s="82"/>
      <c r="X142" s="82"/>
      <c r="Y142" s="84"/>
      <c r="Z142" s="82"/>
      <c r="AA142" s="85"/>
      <c r="AB142" s="82"/>
      <c r="AC142" s="82"/>
      <c r="AD142" s="82"/>
      <c r="AE142" s="82"/>
      <c r="AF142" s="82"/>
      <c r="AG142" s="82"/>
      <c r="AH142" s="84">
        <v>5</v>
      </c>
      <c r="AI142" s="82">
        <v>6.6109999999999998</v>
      </c>
      <c r="AJ142" s="84"/>
      <c r="AK142" s="82"/>
      <c r="AL142" s="82"/>
      <c r="AM142" s="82"/>
      <c r="AN142" s="84"/>
      <c r="AO142" s="82"/>
      <c r="AP142" s="84"/>
      <c r="AQ142" s="82"/>
      <c r="AR142" s="84"/>
      <c r="AS142" s="82"/>
      <c r="AT142" s="82"/>
      <c r="AU142" s="82"/>
      <c r="AV142" s="84"/>
      <c r="AW142" s="82"/>
      <c r="AX142" s="82"/>
      <c r="AY142" s="82"/>
      <c r="AZ142" s="84"/>
      <c r="BA142" s="82"/>
      <c r="BB142" s="82"/>
      <c r="BC142" s="82"/>
      <c r="BD142" s="82"/>
      <c r="BE142" s="82"/>
      <c r="BF142" s="82"/>
      <c r="BG142" s="82"/>
      <c r="BH142" s="82"/>
      <c r="BI142" s="82"/>
      <c r="BJ142" s="84"/>
      <c r="BK142" s="82"/>
      <c r="BL142" s="84"/>
      <c r="BM142" s="82"/>
      <c r="BN142" s="82"/>
      <c r="BO142" s="82"/>
      <c r="BP142" s="84"/>
      <c r="BQ142" s="82"/>
      <c r="BR142" s="84"/>
      <c r="BS142" s="82"/>
      <c r="BT142" s="82"/>
      <c r="BU142" s="82"/>
      <c r="BV142" s="82"/>
    </row>
    <row r="143" spans="1:75" x14ac:dyDescent="0.25">
      <c r="A143" s="16">
        <v>141</v>
      </c>
      <c r="B143" s="16">
        <v>3</v>
      </c>
      <c r="C143" s="31" t="s">
        <v>605</v>
      </c>
      <c r="D143" s="40">
        <f>март!D143-апрель!E143</f>
        <v>-589.41103645410624</v>
      </c>
      <c r="E143" s="40">
        <f t="shared" si="2"/>
        <v>0</v>
      </c>
      <c r="F143" s="36"/>
      <c r="G143" s="36"/>
      <c r="H143" s="36"/>
      <c r="I143" s="27"/>
      <c r="J143" s="36"/>
      <c r="K143" s="36"/>
      <c r="L143" s="36"/>
      <c r="M143" s="36"/>
      <c r="N143" s="36"/>
      <c r="O143" s="29"/>
      <c r="P143" s="36"/>
      <c r="Q143" s="29"/>
      <c r="R143" s="36"/>
      <c r="S143" s="36"/>
      <c r="T143" s="36"/>
      <c r="U143" s="36"/>
      <c r="V143" s="36"/>
      <c r="W143" s="36"/>
      <c r="X143" s="36"/>
      <c r="Y143" s="29"/>
      <c r="Z143" s="36"/>
      <c r="AA143" s="66"/>
      <c r="AB143" s="36"/>
      <c r="AC143" s="36"/>
      <c r="AD143" s="36"/>
      <c r="AE143" s="36"/>
      <c r="AF143" s="36"/>
      <c r="AG143" s="36"/>
      <c r="AH143" s="29"/>
      <c r="AI143" s="36"/>
      <c r="AJ143" s="29"/>
      <c r="AK143" s="36"/>
      <c r="AL143" s="36"/>
      <c r="AM143" s="36"/>
      <c r="AN143" s="29"/>
      <c r="AO143" s="36"/>
      <c r="AP143" s="29"/>
      <c r="AQ143" s="36"/>
      <c r="AR143" s="29"/>
      <c r="AS143" s="36"/>
      <c r="AT143" s="36"/>
      <c r="AU143" s="36"/>
      <c r="AV143" s="29"/>
      <c r="AW143" s="36"/>
      <c r="AX143" s="36"/>
      <c r="AY143" s="36"/>
      <c r="AZ143" s="29"/>
      <c r="BA143" s="36"/>
      <c r="BB143" s="36"/>
      <c r="BC143" s="36"/>
      <c r="BD143" s="36"/>
      <c r="BE143" s="36"/>
      <c r="BF143" s="36"/>
      <c r="BG143" s="36"/>
      <c r="BH143" s="36"/>
      <c r="BI143" s="36"/>
      <c r="BJ143" s="29"/>
      <c r="BK143" s="36"/>
      <c r="BL143" s="29"/>
      <c r="BM143" s="36"/>
      <c r="BN143" s="36"/>
      <c r="BO143" s="36"/>
      <c r="BP143" s="29"/>
      <c r="BQ143" s="36"/>
      <c r="BR143" s="29"/>
      <c r="BS143" s="36"/>
      <c r="BT143" s="36"/>
      <c r="BU143" s="36"/>
      <c r="BV143" s="36"/>
    </row>
    <row r="144" spans="1:75" x14ac:dyDescent="0.25">
      <c r="A144" s="16">
        <v>142</v>
      </c>
      <c r="B144" s="16">
        <v>3</v>
      </c>
      <c r="C144" s="31" t="s">
        <v>606</v>
      </c>
      <c r="D144" s="40">
        <f>март!D144-апрель!E144</f>
        <v>110.29150684057973</v>
      </c>
      <c r="E144" s="40">
        <f t="shared" si="2"/>
        <v>0</v>
      </c>
      <c r="F144" s="36"/>
      <c r="G144" s="36"/>
      <c r="H144" s="36"/>
      <c r="I144" s="27"/>
      <c r="J144" s="36"/>
      <c r="K144" s="36"/>
      <c r="L144" s="36"/>
      <c r="M144" s="36"/>
      <c r="N144" s="36"/>
      <c r="O144" s="29"/>
      <c r="P144" s="36"/>
      <c r="Q144" s="29"/>
      <c r="R144" s="36"/>
      <c r="S144" s="36"/>
      <c r="T144" s="36"/>
      <c r="U144" s="36"/>
      <c r="V144" s="36"/>
      <c r="W144" s="36"/>
      <c r="X144" s="36"/>
      <c r="Y144" s="29"/>
      <c r="Z144" s="36"/>
      <c r="AA144" s="66"/>
      <c r="AB144" s="36"/>
      <c r="AC144" s="36"/>
      <c r="AD144" s="36"/>
      <c r="AE144" s="36"/>
      <c r="AF144" s="36"/>
      <c r="AG144" s="36"/>
      <c r="AH144" s="29"/>
      <c r="AI144" s="36"/>
      <c r="AJ144" s="29"/>
      <c r="AK144" s="36"/>
      <c r="AL144" s="36"/>
      <c r="AM144" s="36"/>
      <c r="AN144" s="29"/>
      <c r="AO144" s="36"/>
      <c r="AP144" s="29"/>
      <c r="AQ144" s="36"/>
      <c r="AR144" s="29"/>
      <c r="AS144" s="36"/>
      <c r="AT144" s="36"/>
      <c r="AU144" s="36"/>
      <c r="AV144" s="29"/>
      <c r="AW144" s="36"/>
      <c r="AX144" s="36"/>
      <c r="AY144" s="36"/>
      <c r="AZ144" s="29"/>
      <c r="BA144" s="36"/>
      <c r="BB144" s="36"/>
      <c r="BC144" s="36"/>
      <c r="BD144" s="36"/>
      <c r="BE144" s="36"/>
      <c r="BF144" s="36"/>
      <c r="BG144" s="36"/>
      <c r="BH144" s="36"/>
      <c r="BI144" s="36"/>
      <c r="BJ144" s="29"/>
      <c r="BK144" s="36"/>
      <c r="BL144" s="29"/>
      <c r="BM144" s="36"/>
      <c r="BN144" s="36"/>
      <c r="BO144" s="36"/>
      <c r="BP144" s="29"/>
      <c r="BQ144" s="36"/>
      <c r="BR144" s="29"/>
      <c r="BS144" s="36"/>
      <c r="BT144" s="36"/>
      <c r="BU144" s="36"/>
      <c r="BV144" s="36"/>
    </row>
    <row r="145" spans="1:75" x14ac:dyDescent="0.25">
      <c r="A145" s="16">
        <v>143</v>
      </c>
      <c r="B145" s="16">
        <v>3</v>
      </c>
      <c r="C145" s="31" t="s">
        <v>943</v>
      </c>
      <c r="D145" s="40">
        <f>март!D145-апрель!E145</f>
        <v>443.35985657971014</v>
      </c>
      <c r="E145" s="40">
        <f t="shared" si="2"/>
        <v>0</v>
      </c>
      <c r="F145" s="36"/>
      <c r="G145" s="36"/>
      <c r="H145" s="36"/>
      <c r="I145" s="27"/>
      <c r="J145" s="36"/>
      <c r="K145" s="36"/>
      <c r="L145" s="36"/>
      <c r="M145" s="36"/>
      <c r="N145" s="36"/>
      <c r="O145" s="29"/>
      <c r="P145" s="36"/>
      <c r="Q145" s="29"/>
      <c r="R145" s="36"/>
      <c r="S145" s="36"/>
      <c r="T145" s="36"/>
      <c r="U145" s="36"/>
      <c r="V145" s="36"/>
      <c r="W145" s="36"/>
      <c r="X145" s="36"/>
      <c r="Y145" s="29"/>
      <c r="Z145" s="36"/>
      <c r="AA145" s="66"/>
      <c r="AB145" s="36"/>
      <c r="AC145" s="36"/>
      <c r="AD145" s="36"/>
      <c r="AE145" s="36"/>
      <c r="AF145" s="36"/>
      <c r="AG145" s="36"/>
      <c r="AH145" s="29"/>
      <c r="AI145" s="36"/>
      <c r="AJ145" s="29"/>
      <c r="AK145" s="36"/>
      <c r="AL145" s="36"/>
      <c r="AM145" s="36"/>
      <c r="AN145" s="29"/>
      <c r="AO145" s="36"/>
      <c r="AP145" s="29"/>
      <c r="AQ145" s="36"/>
      <c r="AR145" s="29"/>
      <c r="AS145" s="36"/>
      <c r="AT145" s="36"/>
      <c r="AU145" s="36"/>
      <c r="AV145" s="29"/>
      <c r="AW145" s="36"/>
      <c r="AX145" s="36"/>
      <c r="AY145" s="36"/>
      <c r="AZ145" s="29"/>
      <c r="BA145" s="36"/>
      <c r="BB145" s="36"/>
      <c r="BC145" s="36"/>
      <c r="BD145" s="36"/>
      <c r="BE145" s="36"/>
      <c r="BF145" s="36"/>
      <c r="BG145" s="36"/>
      <c r="BH145" s="36"/>
      <c r="BI145" s="36"/>
      <c r="BJ145" s="29"/>
      <c r="BK145" s="36"/>
      <c r="BL145" s="29"/>
      <c r="BM145" s="36"/>
      <c r="BN145" s="36"/>
      <c r="BO145" s="36"/>
      <c r="BP145" s="29"/>
      <c r="BQ145" s="36"/>
      <c r="BR145" s="29"/>
      <c r="BS145" s="36"/>
      <c r="BT145" s="36"/>
      <c r="BU145" s="36"/>
      <c r="BV145" s="36"/>
    </row>
    <row r="146" spans="1:75" s="86" customFormat="1" x14ac:dyDescent="0.25">
      <c r="A146" s="79">
        <v>144</v>
      </c>
      <c r="B146" s="79">
        <v>3</v>
      </c>
      <c r="C146" s="80" t="s">
        <v>607</v>
      </c>
      <c r="D146" s="40">
        <f>март!D146-апрель!E146</f>
        <v>324.37655400966179</v>
      </c>
      <c r="E146" s="81">
        <f t="shared" si="2"/>
        <v>7.9779999999999998</v>
      </c>
      <c r="F146" s="82"/>
      <c r="G146" s="82"/>
      <c r="H146" s="82"/>
      <c r="I146" s="83"/>
      <c r="J146" s="82"/>
      <c r="K146" s="82"/>
      <c r="L146" s="82"/>
      <c r="M146" s="82"/>
      <c r="N146" s="82"/>
      <c r="O146" s="84"/>
      <c r="P146" s="82"/>
      <c r="Q146" s="84"/>
      <c r="R146" s="82"/>
      <c r="S146" s="82"/>
      <c r="T146" s="82"/>
      <c r="U146" s="82"/>
      <c r="V146" s="82"/>
      <c r="W146" s="82"/>
      <c r="X146" s="82"/>
      <c r="Y146" s="84"/>
      <c r="Z146" s="82"/>
      <c r="AA146" s="85"/>
      <c r="AB146" s="82"/>
      <c r="AC146" s="82"/>
      <c r="AD146" s="82"/>
      <c r="AE146" s="82"/>
      <c r="AF146" s="82"/>
      <c r="AG146" s="82"/>
      <c r="AH146" s="84">
        <v>1</v>
      </c>
      <c r="AI146" s="82">
        <v>1.2769999999999999</v>
      </c>
      <c r="AJ146" s="84"/>
      <c r="AK146" s="82"/>
      <c r="AL146" s="82"/>
      <c r="AM146" s="82"/>
      <c r="AN146" s="84"/>
      <c r="AO146" s="82"/>
      <c r="AP146" s="84"/>
      <c r="AQ146" s="82"/>
      <c r="AR146" s="84"/>
      <c r="AS146" s="82"/>
      <c r="AT146" s="82"/>
      <c r="AU146" s="82"/>
      <c r="AV146" s="84"/>
      <c r="AW146" s="82"/>
      <c r="AX146" s="82"/>
      <c r="AY146" s="82"/>
      <c r="AZ146" s="84"/>
      <c r="BA146" s="82"/>
      <c r="BB146" s="82"/>
      <c r="BC146" s="82"/>
      <c r="BD146" s="82"/>
      <c r="BE146" s="82"/>
      <c r="BF146" s="82"/>
      <c r="BG146" s="82"/>
      <c r="BH146" s="82"/>
      <c r="BI146" s="82"/>
      <c r="BJ146" s="84"/>
      <c r="BK146" s="82"/>
      <c r="BL146" s="84"/>
      <c r="BM146" s="82"/>
      <c r="BN146" s="82"/>
      <c r="BO146" s="82"/>
      <c r="BP146" s="84"/>
      <c r="BQ146" s="82"/>
      <c r="BR146" s="84"/>
      <c r="BS146" s="82"/>
      <c r="BT146" s="82"/>
      <c r="BU146" s="82"/>
      <c r="BV146" s="82">
        <v>6.7009999999999996</v>
      </c>
      <c r="BW146" s="86" t="s">
        <v>1109</v>
      </c>
    </row>
    <row r="147" spans="1:75" s="86" customFormat="1" x14ac:dyDescent="0.25">
      <c r="A147" s="79">
        <v>145</v>
      </c>
      <c r="B147" s="79">
        <v>3</v>
      </c>
      <c r="C147" s="80" t="s">
        <v>941</v>
      </c>
      <c r="D147" s="40">
        <f>март!D147-апрель!E147</f>
        <v>88.24017204830902</v>
      </c>
      <c r="E147" s="81">
        <f t="shared" si="2"/>
        <v>0.67600000000000005</v>
      </c>
      <c r="F147" s="82"/>
      <c r="G147" s="82"/>
      <c r="H147" s="82"/>
      <c r="I147" s="83"/>
      <c r="J147" s="82"/>
      <c r="K147" s="82"/>
      <c r="L147" s="82"/>
      <c r="M147" s="82"/>
      <c r="N147" s="82"/>
      <c r="O147" s="84"/>
      <c r="P147" s="82"/>
      <c r="Q147" s="84"/>
      <c r="R147" s="82"/>
      <c r="S147" s="82"/>
      <c r="T147" s="82"/>
      <c r="U147" s="82"/>
      <c r="V147" s="82"/>
      <c r="W147" s="82"/>
      <c r="X147" s="82"/>
      <c r="Y147" s="84"/>
      <c r="Z147" s="82"/>
      <c r="AA147" s="85"/>
      <c r="AB147" s="82"/>
      <c r="AC147" s="82"/>
      <c r="AD147" s="82"/>
      <c r="AE147" s="82"/>
      <c r="AF147" s="82"/>
      <c r="AG147" s="82"/>
      <c r="AH147" s="84"/>
      <c r="AI147" s="82"/>
      <c r="AJ147" s="84"/>
      <c r="AK147" s="82"/>
      <c r="AL147" s="82"/>
      <c r="AM147" s="82"/>
      <c r="AN147" s="84"/>
      <c r="AO147" s="82"/>
      <c r="AP147" s="84"/>
      <c r="AQ147" s="82"/>
      <c r="AR147" s="84"/>
      <c r="AS147" s="82"/>
      <c r="AT147" s="82"/>
      <c r="AU147" s="82"/>
      <c r="AV147" s="84"/>
      <c r="AW147" s="82"/>
      <c r="AX147" s="82"/>
      <c r="AY147" s="82"/>
      <c r="AZ147" s="84"/>
      <c r="BA147" s="82"/>
      <c r="BB147" s="82"/>
      <c r="BC147" s="82"/>
      <c r="BD147" s="82"/>
      <c r="BE147" s="82"/>
      <c r="BF147" s="82"/>
      <c r="BG147" s="82"/>
      <c r="BH147" s="82"/>
      <c r="BI147" s="82"/>
      <c r="BJ147" s="84"/>
      <c r="BK147" s="82"/>
      <c r="BL147" s="84"/>
      <c r="BM147" s="82"/>
      <c r="BN147" s="82"/>
      <c r="BO147" s="82"/>
      <c r="BP147" s="84"/>
      <c r="BQ147" s="82"/>
      <c r="BR147" s="84"/>
      <c r="BS147" s="82"/>
      <c r="BT147" s="82"/>
      <c r="BU147" s="82"/>
      <c r="BV147" s="82">
        <v>0.67600000000000005</v>
      </c>
      <c r="BW147" s="86" t="s">
        <v>1100</v>
      </c>
    </row>
    <row r="148" spans="1:75" s="86" customFormat="1" x14ac:dyDescent="0.25">
      <c r="A148" s="79">
        <v>146</v>
      </c>
      <c r="B148" s="79">
        <v>2</v>
      </c>
      <c r="C148" s="80" t="s">
        <v>608</v>
      </c>
      <c r="D148" s="40">
        <f>март!D148-апрель!E148</f>
        <v>1154.931644347826</v>
      </c>
      <c r="E148" s="81">
        <f t="shared" si="2"/>
        <v>1.696</v>
      </c>
      <c r="F148" s="82"/>
      <c r="G148" s="82"/>
      <c r="H148" s="82"/>
      <c r="I148" s="83"/>
      <c r="J148" s="82"/>
      <c r="K148" s="82"/>
      <c r="L148" s="82"/>
      <c r="M148" s="82"/>
      <c r="N148" s="82"/>
      <c r="O148" s="84"/>
      <c r="P148" s="82"/>
      <c r="Q148" s="84"/>
      <c r="R148" s="82"/>
      <c r="S148" s="82"/>
      <c r="T148" s="82"/>
      <c r="U148" s="82"/>
      <c r="V148" s="82"/>
      <c r="W148" s="82"/>
      <c r="X148" s="82"/>
      <c r="Y148" s="84"/>
      <c r="Z148" s="82"/>
      <c r="AA148" s="85"/>
      <c r="AB148" s="82"/>
      <c r="AC148" s="82"/>
      <c r="AD148" s="82"/>
      <c r="AE148" s="82"/>
      <c r="AF148" s="82"/>
      <c r="AG148" s="82"/>
      <c r="AH148" s="84"/>
      <c r="AI148" s="82"/>
      <c r="AJ148" s="84"/>
      <c r="AK148" s="82"/>
      <c r="AL148" s="82"/>
      <c r="AM148" s="82"/>
      <c r="AN148" s="84"/>
      <c r="AO148" s="82"/>
      <c r="AP148" s="84"/>
      <c r="AQ148" s="82"/>
      <c r="AR148" s="84"/>
      <c r="AS148" s="82"/>
      <c r="AT148" s="82"/>
      <c r="AU148" s="82"/>
      <c r="AV148" s="84"/>
      <c r="AW148" s="82"/>
      <c r="AX148" s="82"/>
      <c r="AY148" s="82"/>
      <c r="AZ148" s="84"/>
      <c r="BA148" s="82"/>
      <c r="BB148" s="82"/>
      <c r="BC148" s="82"/>
      <c r="BD148" s="82"/>
      <c r="BE148" s="82"/>
      <c r="BF148" s="82"/>
      <c r="BG148" s="82"/>
      <c r="BH148" s="82"/>
      <c r="BI148" s="82"/>
      <c r="BJ148" s="84"/>
      <c r="BK148" s="82"/>
      <c r="BL148" s="84">
        <v>3</v>
      </c>
      <c r="BM148" s="82">
        <v>1.696</v>
      </c>
      <c r="BN148" s="82"/>
      <c r="BO148" s="82"/>
      <c r="BP148" s="84"/>
      <c r="BQ148" s="82"/>
      <c r="BR148" s="84"/>
      <c r="BS148" s="82"/>
      <c r="BT148" s="82"/>
      <c r="BU148" s="82"/>
      <c r="BV148" s="82"/>
    </row>
    <row r="149" spans="1:75" s="86" customFormat="1" x14ac:dyDescent="0.25">
      <c r="A149" s="79">
        <v>147</v>
      </c>
      <c r="B149" s="79">
        <v>2</v>
      </c>
      <c r="C149" s="80" t="s">
        <v>609</v>
      </c>
      <c r="D149" s="40">
        <f>март!D149-апрель!E149</f>
        <v>867.53178900483078</v>
      </c>
      <c r="E149" s="81">
        <f t="shared" si="2"/>
        <v>10.102</v>
      </c>
      <c r="F149" s="82"/>
      <c r="G149" s="82"/>
      <c r="H149" s="82"/>
      <c r="I149" s="83"/>
      <c r="J149" s="82"/>
      <c r="K149" s="82"/>
      <c r="L149" s="82"/>
      <c r="M149" s="82"/>
      <c r="N149" s="82"/>
      <c r="O149" s="84"/>
      <c r="P149" s="82"/>
      <c r="Q149" s="84"/>
      <c r="R149" s="82"/>
      <c r="S149" s="82"/>
      <c r="T149" s="82"/>
      <c r="U149" s="82"/>
      <c r="V149" s="82"/>
      <c r="W149" s="82"/>
      <c r="X149" s="82"/>
      <c r="Y149" s="84"/>
      <c r="Z149" s="82"/>
      <c r="AA149" s="85"/>
      <c r="AB149" s="82"/>
      <c r="AC149" s="82"/>
      <c r="AD149" s="82"/>
      <c r="AE149" s="82"/>
      <c r="AF149" s="82"/>
      <c r="AG149" s="82"/>
      <c r="AH149" s="84"/>
      <c r="AI149" s="82"/>
      <c r="AJ149" s="84"/>
      <c r="AK149" s="82"/>
      <c r="AL149" s="82"/>
      <c r="AM149" s="82"/>
      <c r="AN149" s="84"/>
      <c r="AO149" s="82"/>
      <c r="AP149" s="84"/>
      <c r="AQ149" s="82"/>
      <c r="AR149" s="84"/>
      <c r="AS149" s="82"/>
      <c r="AT149" s="82"/>
      <c r="AU149" s="82"/>
      <c r="AV149" s="84"/>
      <c r="AW149" s="82"/>
      <c r="AX149" s="82"/>
      <c r="AY149" s="82"/>
      <c r="AZ149" s="84"/>
      <c r="BA149" s="82"/>
      <c r="BB149" s="82"/>
      <c r="BC149" s="82"/>
      <c r="BD149" s="82">
        <v>8.0000000000000002E-3</v>
      </c>
      <c r="BE149" s="82">
        <v>9.3420000000000005</v>
      </c>
      <c r="BF149" s="82"/>
      <c r="BG149" s="82"/>
      <c r="BH149" s="82"/>
      <c r="BI149" s="82"/>
      <c r="BJ149" s="84"/>
      <c r="BK149" s="82"/>
      <c r="BL149" s="84">
        <v>2</v>
      </c>
      <c r="BM149" s="82">
        <v>0.76</v>
      </c>
      <c r="BN149" s="82"/>
      <c r="BO149" s="82"/>
      <c r="BP149" s="84"/>
      <c r="BQ149" s="82"/>
      <c r="BR149" s="84"/>
      <c r="BS149" s="82"/>
      <c r="BT149" s="82"/>
      <c r="BU149" s="82"/>
      <c r="BV149" s="82"/>
    </row>
    <row r="150" spans="1:75" s="86" customFormat="1" x14ac:dyDescent="0.25">
      <c r="A150" s="79">
        <v>148</v>
      </c>
      <c r="B150" s="79">
        <v>2</v>
      </c>
      <c r="C150" s="80" t="s">
        <v>610</v>
      </c>
      <c r="D150" s="40">
        <f>март!D150-апрель!E150</f>
        <v>-1528.6198064830919</v>
      </c>
      <c r="E150" s="81">
        <f t="shared" si="2"/>
        <v>7.6590000000000007</v>
      </c>
      <c r="F150" s="82"/>
      <c r="G150" s="82"/>
      <c r="H150" s="82"/>
      <c r="I150" s="83"/>
      <c r="J150" s="82"/>
      <c r="K150" s="82"/>
      <c r="L150" s="82"/>
      <c r="M150" s="82"/>
      <c r="N150" s="82"/>
      <c r="O150" s="84"/>
      <c r="P150" s="82"/>
      <c r="Q150" s="84"/>
      <c r="R150" s="82"/>
      <c r="S150" s="82"/>
      <c r="T150" s="82"/>
      <c r="U150" s="82"/>
      <c r="V150" s="82"/>
      <c r="W150" s="82"/>
      <c r="X150" s="82"/>
      <c r="Y150" s="84"/>
      <c r="Z150" s="82"/>
      <c r="AA150" s="85"/>
      <c r="AB150" s="82"/>
      <c r="AC150" s="82"/>
      <c r="AD150" s="82"/>
      <c r="AE150" s="82"/>
      <c r="AF150" s="82"/>
      <c r="AG150" s="82"/>
      <c r="AH150" s="84">
        <v>10</v>
      </c>
      <c r="AI150" s="82">
        <v>5.3620000000000001</v>
      </c>
      <c r="AJ150" s="84"/>
      <c r="AK150" s="82"/>
      <c r="AL150" s="82"/>
      <c r="AM150" s="82"/>
      <c r="AN150" s="84"/>
      <c r="AO150" s="82"/>
      <c r="AP150" s="84"/>
      <c r="AQ150" s="82"/>
      <c r="AR150" s="84"/>
      <c r="AS150" s="82"/>
      <c r="AT150" s="82"/>
      <c r="AU150" s="82"/>
      <c r="AV150" s="84"/>
      <c r="AW150" s="82"/>
      <c r="AX150" s="82"/>
      <c r="AY150" s="82"/>
      <c r="AZ150" s="84"/>
      <c r="BA150" s="82"/>
      <c r="BB150" s="82"/>
      <c r="BC150" s="82"/>
      <c r="BD150" s="82"/>
      <c r="BE150" s="82"/>
      <c r="BF150" s="82"/>
      <c r="BG150" s="82"/>
      <c r="BH150" s="82"/>
      <c r="BI150" s="82"/>
      <c r="BJ150" s="84"/>
      <c r="BK150" s="82"/>
      <c r="BL150" s="84"/>
      <c r="BM150" s="82"/>
      <c r="BN150" s="82">
        <v>0.01</v>
      </c>
      <c r="BO150" s="82">
        <v>2.2970000000000002</v>
      </c>
      <c r="BP150" s="84"/>
      <c r="BQ150" s="82"/>
      <c r="BR150" s="84"/>
      <c r="BS150" s="82"/>
      <c r="BT150" s="82"/>
      <c r="BU150" s="82"/>
      <c r="BV150" s="82"/>
    </row>
    <row r="151" spans="1:75" s="86" customFormat="1" x14ac:dyDescent="0.25">
      <c r="A151" s="79">
        <v>149</v>
      </c>
      <c r="B151" s="79">
        <v>2</v>
      </c>
      <c r="C151" s="80" t="s">
        <v>611</v>
      </c>
      <c r="D151" s="40">
        <f>март!D151-апрель!E151</f>
        <v>-570.12083942995162</v>
      </c>
      <c r="E151" s="81">
        <f t="shared" si="2"/>
        <v>6.4209999999999994</v>
      </c>
      <c r="F151" s="82"/>
      <c r="G151" s="82"/>
      <c r="H151" s="82"/>
      <c r="I151" s="83"/>
      <c r="J151" s="82"/>
      <c r="K151" s="82"/>
      <c r="L151" s="82"/>
      <c r="M151" s="82"/>
      <c r="N151" s="82"/>
      <c r="O151" s="84"/>
      <c r="P151" s="82"/>
      <c r="Q151" s="84"/>
      <c r="R151" s="82"/>
      <c r="S151" s="82"/>
      <c r="T151" s="82"/>
      <c r="U151" s="82"/>
      <c r="V151" s="82"/>
      <c r="W151" s="82"/>
      <c r="X151" s="82"/>
      <c r="Y151" s="84"/>
      <c r="Z151" s="82"/>
      <c r="AA151" s="85"/>
      <c r="AB151" s="82"/>
      <c r="AC151" s="82"/>
      <c r="AD151" s="82"/>
      <c r="AE151" s="82"/>
      <c r="AF151" s="82"/>
      <c r="AG151" s="82"/>
      <c r="AH151" s="84"/>
      <c r="AI151" s="82"/>
      <c r="AJ151" s="84"/>
      <c r="AK151" s="82"/>
      <c r="AL151" s="82"/>
      <c r="AM151" s="82"/>
      <c r="AN151" s="84"/>
      <c r="AO151" s="82"/>
      <c r="AP151" s="84"/>
      <c r="AQ151" s="82"/>
      <c r="AR151" s="84"/>
      <c r="AS151" s="82"/>
      <c r="AT151" s="82"/>
      <c r="AU151" s="82"/>
      <c r="AV151" s="84"/>
      <c r="AW151" s="82"/>
      <c r="AX151" s="82"/>
      <c r="AY151" s="82"/>
      <c r="AZ151" s="84"/>
      <c r="BA151" s="82"/>
      <c r="BB151" s="82"/>
      <c r="BC151" s="82"/>
      <c r="BD151" s="82"/>
      <c r="BE151" s="82"/>
      <c r="BF151" s="82"/>
      <c r="BG151" s="82"/>
      <c r="BH151" s="82"/>
      <c r="BI151" s="82"/>
      <c r="BJ151" s="84"/>
      <c r="BK151" s="82"/>
      <c r="BL151" s="84">
        <v>6</v>
      </c>
      <c r="BM151" s="82">
        <v>1.583</v>
      </c>
      <c r="BN151" s="82"/>
      <c r="BO151" s="82"/>
      <c r="BP151" s="84">
        <v>1</v>
      </c>
      <c r="BQ151" s="82">
        <v>1.6739999999999999</v>
      </c>
      <c r="BR151" s="84"/>
      <c r="BS151" s="82"/>
      <c r="BT151" s="82"/>
      <c r="BU151" s="82"/>
      <c r="BV151" s="82">
        <v>3.1640000000000001</v>
      </c>
      <c r="BW151" s="86" t="s">
        <v>1070</v>
      </c>
    </row>
    <row r="152" spans="1:75" s="86" customFormat="1" x14ac:dyDescent="0.25">
      <c r="A152" s="79">
        <v>150</v>
      </c>
      <c r="B152" s="79">
        <v>1</v>
      </c>
      <c r="C152" s="80" t="s">
        <v>612</v>
      </c>
      <c r="D152" s="40">
        <f>март!D152-апрель!E152</f>
        <v>120.32983625120781</v>
      </c>
      <c r="E152" s="81">
        <f t="shared" si="2"/>
        <v>3.41</v>
      </c>
      <c r="F152" s="82"/>
      <c r="G152" s="82"/>
      <c r="H152" s="82"/>
      <c r="I152" s="83"/>
      <c r="J152" s="82"/>
      <c r="K152" s="82"/>
      <c r="L152" s="82"/>
      <c r="M152" s="82"/>
      <c r="N152" s="82"/>
      <c r="O152" s="84"/>
      <c r="P152" s="82"/>
      <c r="Q152" s="84"/>
      <c r="R152" s="82"/>
      <c r="S152" s="82"/>
      <c r="T152" s="82"/>
      <c r="U152" s="82"/>
      <c r="V152" s="82"/>
      <c r="W152" s="82"/>
      <c r="X152" s="82"/>
      <c r="Y152" s="84"/>
      <c r="Z152" s="82"/>
      <c r="AA152" s="85"/>
      <c r="AB152" s="82"/>
      <c r="AC152" s="82"/>
      <c r="AD152" s="82"/>
      <c r="AE152" s="82"/>
      <c r="AF152" s="82"/>
      <c r="AG152" s="82"/>
      <c r="AH152" s="84"/>
      <c r="AI152" s="82"/>
      <c r="AJ152" s="84"/>
      <c r="AK152" s="82"/>
      <c r="AL152" s="82"/>
      <c r="AM152" s="82"/>
      <c r="AN152" s="84"/>
      <c r="AO152" s="82"/>
      <c r="AP152" s="84"/>
      <c r="AQ152" s="82"/>
      <c r="AR152" s="84"/>
      <c r="AS152" s="82"/>
      <c r="AT152" s="82"/>
      <c r="AU152" s="82"/>
      <c r="AV152" s="84"/>
      <c r="AW152" s="82"/>
      <c r="AX152" s="82"/>
      <c r="AY152" s="82"/>
      <c r="AZ152" s="84"/>
      <c r="BA152" s="82"/>
      <c r="BB152" s="82"/>
      <c r="BC152" s="82"/>
      <c r="BD152" s="82"/>
      <c r="BE152" s="82"/>
      <c r="BF152" s="82"/>
      <c r="BG152" s="82"/>
      <c r="BH152" s="82"/>
      <c r="BI152" s="82"/>
      <c r="BJ152" s="84"/>
      <c r="BK152" s="82"/>
      <c r="BL152" s="84"/>
      <c r="BM152" s="82"/>
      <c r="BN152" s="82">
        <v>1.4999999999999999E-2</v>
      </c>
      <c r="BO152" s="82">
        <v>3.41</v>
      </c>
      <c r="BP152" s="84"/>
      <c r="BQ152" s="82"/>
      <c r="BR152" s="84"/>
      <c r="BS152" s="82"/>
      <c r="BT152" s="82"/>
      <c r="BU152" s="82"/>
      <c r="BV152" s="82"/>
    </row>
    <row r="153" spans="1:75" x14ac:dyDescent="0.25">
      <c r="A153" s="16">
        <v>151</v>
      </c>
      <c r="B153" s="16">
        <v>2</v>
      </c>
      <c r="C153" s="31" t="s">
        <v>613</v>
      </c>
      <c r="D153" s="40">
        <f>март!D153-апрель!E153</f>
        <v>1271.2221844251208</v>
      </c>
      <c r="E153" s="40">
        <f t="shared" si="2"/>
        <v>0</v>
      </c>
      <c r="F153" s="36"/>
      <c r="G153" s="36"/>
      <c r="H153" s="36"/>
      <c r="I153" s="27"/>
      <c r="J153" s="36"/>
      <c r="K153" s="36"/>
      <c r="L153" s="36"/>
      <c r="M153" s="36"/>
      <c r="N153" s="36"/>
      <c r="O153" s="29"/>
      <c r="P153" s="36"/>
      <c r="Q153" s="29"/>
      <c r="R153" s="36"/>
      <c r="S153" s="36"/>
      <c r="T153" s="36"/>
      <c r="U153" s="36"/>
      <c r="V153" s="36"/>
      <c r="W153" s="36"/>
      <c r="X153" s="36"/>
      <c r="Y153" s="29"/>
      <c r="Z153" s="36"/>
      <c r="AA153" s="66"/>
      <c r="AB153" s="36"/>
      <c r="AC153" s="36"/>
      <c r="AD153" s="36"/>
      <c r="AE153" s="36"/>
      <c r="AF153" s="36"/>
      <c r="AG153" s="36"/>
      <c r="AH153" s="29"/>
      <c r="AI153" s="36"/>
      <c r="AJ153" s="29"/>
      <c r="AK153" s="36"/>
      <c r="AL153" s="36"/>
      <c r="AM153" s="36"/>
      <c r="AN153" s="29"/>
      <c r="AO153" s="36"/>
      <c r="AP153" s="29"/>
      <c r="AQ153" s="36"/>
      <c r="AR153" s="29"/>
      <c r="AS153" s="36"/>
      <c r="AT153" s="36"/>
      <c r="AU153" s="36"/>
      <c r="AV153" s="29"/>
      <c r="AW153" s="36"/>
      <c r="AX153" s="36"/>
      <c r="AY153" s="36"/>
      <c r="AZ153" s="29"/>
      <c r="BA153" s="36"/>
      <c r="BB153" s="36"/>
      <c r="BC153" s="36"/>
      <c r="BD153" s="36"/>
      <c r="BE153" s="36"/>
      <c r="BF153" s="36"/>
      <c r="BG153" s="36"/>
      <c r="BH153" s="36"/>
      <c r="BI153" s="36"/>
      <c r="BJ153" s="29"/>
      <c r="BK153" s="36"/>
      <c r="BL153" s="29"/>
      <c r="BM153" s="36"/>
      <c r="BN153" s="36"/>
      <c r="BO153" s="36"/>
      <c r="BP153" s="29"/>
      <c r="BQ153" s="36"/>
      <c r="BR153" s="29"/>
      <c r="BS153" s="36"/>
      <c r="BT153" s="36"/>
      <c r="BU153" s="36"/>
      <c r="BV153" s="36"/>
    </row>
    <row r="154" spans="1:75" x14ac:dyDescent="0.25">
      <c r="A154" s="16">
        <v>152</v>
      </c>
      <c r="B154" s="16">
        <v>1</v>
      </c>
      <c r="C154" s="31" t="s">
        <v>614</v>
      </c>
      <c r="D154" s="40">
        <f>март!D154-апрель!E154</f>
        <v>423.63402515942028</v>
      </c>
      <c r="E154" s="40">
        <f t="shared" si="2"/>
        <v>0</v>
      </c>
      <c r="F154" s="36"/>
      <c r="G154" s="36"/>
      <c r="H154" s="36"/>
      <c r="I154" s="27"/>
      <c r="J154" s="36"/>
      <c r="K154" s="36"/>
      <c r="L154" s="36"/>
      <c r="M154" s="36"/>
      <c r="N154" s="36"/>
      <c r="O154" s="29"/>
      <c r="P154" s="36"/>
      <c r="Q154" s="29"/>
      <c r="R154" s="36"/>
      <c r="S154" s="36"/>
      <c r="T154" s="36"/>
      <c r="U154" s="36"/>
      <c r="V154" s="36"/>
      <c r="W154" s="36"/>
      <c r="X154" s="36"/>
      <c r="Y154" s="29"/>
      <c r="Z154" s="36"/>
      <c r="AA154" s="66"/>
      <c r="AB154" s="36"/>
      <c r="AC154" s="36"/>
      <c r="AD154" s="36"/>
      <c r="AE154" s="36"/>
      <c r="AF154" s="36"/>
      <c r="AG154" s="36"/>
      <c r="AH154" s="29"/>
      <c r="AI154" s="36"/>
      <c r="AJ154" s="29"/>
      <c r="AK154" s="36"/>
      <c r="AL154" s="36"/>
      <c r="AM154" s="36"/>
      <c r="AN154" s="29"/>
      <c r="AO154" s="36"/>
      <c r="AP154" s="29"/>
      <c r="AQ154" s="36"/>
      <c r="AR154" s="29"/>
      <c r="AS154" s="36"/>
      <c r="AT154" s="36"/>
      <c r="AU154" s="36"/>
      <c r="AV154" s="29"/>
      <c r="AW154" s="36"/>
      <c r="AX154" s="36"/>
      <c r="AY154" s="36"/>
      <c r="AZ154" s="29"/>
      <c r="BA154" s="36"/>
      <c r="BB154" s="36"/>
      <c r="BC154" s="36"/>
      <c r="BD154" s="36"/>
      <c r="BE154" s="36"/>
      <c r="BF154" s="36"/>
      <c r="BG154" s="36"/>
      <c r="BH154" s="36"/>
      <c r="BI154" s="36"/>
      <c r="BJ154" s="29"/>
      <c r="BK154" s="36"/>
      <c r="BL154" s="29"/>
      <c r="BM154" s="36"/>
      <c r="BN154" s="36"/>
      <c r="BO154" s="36"/>
      <c r="BP154" s="29"/>
      <c r="BQ154" s="36"/>
      <c r="BR154" s="29"/>
      <c r="BS154" s="36"/>
      <c r="BT154" s="36"/>
      <c r="BU154" s="36"/>
      <c r="BV154" s="36"/>
    </row>
    <row r="155" spans="1:75" s="86" customFormat="1" x14ac:dyDescent="0.25">
      <c r="A155" s="79">
        <v>153</v>
      </c>
      <c r="B155" s="79">
        <v>1</v>
      </c>
      <c r="C155" s="80" t="s">
        <v>615</v>
      </c>
      <c r="D155" s="40">
        <f>март!D155-апрель!E155</f>
        <v>918.68092749758455</v>
      </c>
      <c r="E155" s="81">
        <f t="shared" si="2"/>
        <v>2.1850000000000001</v>
      </c>
      <c r="F155" s="82"/>
      <c r="G155" s="82"/>
      <c r="H155" s="82"/>
      <c r="I155" s="83"/>
      <c r="J155" s="82"/>
      <c r="K155" s="82"/>
      <c r="L155" s="82"/>
      <c r="M155" s="82"/>
      <c r="N155" s="82"/>
      <c r="O155" s="84"/>
      <c r="P155" s="82"/>
      <c r="Q155" s="84"/>
      <c r="R155" s="82"/>
      <c r="S155" s="82"/>
      <c r="T155" s="82"/>
      <c r="U155" s="82"/>
      <c r="V155" s="82"/>
      <c r="W155" s="82"/>
      <c r="X155" s="82"/>
      <c r="Y155" s="84"/>
      <c r="Z155" s="82"/>
      <c r="AA155" s="85"/>
      <c r="AB155" s="82"/>
      <c r="AC155" s="82"/>
      <c r="AD155" s="82"/>
      <c r="AE155" s="82"/>
      <c r="AF155" s="82"/>
      <c r="AG155" s="82"/>
      <c r="AH155" s="84"/>
      <c r="AI155" s="82"/>
      <c r="AJ155" s="84"/>
      <c r="AK155" s="82"/>
      <c r="AL155" s="82"/>
      <c r="AM155" s="82"/>
      <c r="AN155" s="84"/>
      <c r="AO155" s="82"/>
      <c r="AP155" s="84"/>
      <c r="AQ155" s="82"/>
      <c r="AR155" s="84"/>
      <c r="AS155" s="82"/>
      <c r="AT155" s="82"/>
      <c r="AU155" s="82"/>
      <c r="AV155" s="84"/>
      <c r="AW155" s="82"/>
      <c r="AX155" s="82"/>
      <c r="AY155" s="82"/>
      <c r="AZ155" s="84"/>
      <c r="BA155" s="82"/>
      <c r="BB155" s="82"/>
      <c r="BC155" s="82"/>
      <c r="BD155" s="82"/>
      <c r="BE155" s="82"/>
      <c r="BF155" s="82"/>
      <c r="BG155" s="82"/>
      <c r="BH155" s="82"/>
      <c r="BI155" s="82"/>
      <c r="BJ155" s="84"/>
      <c r="BK155" s="82"/>
      <c r="BL155" s="84"/>
      <c r="BM155" s="82"/>
      <c r="BN155" s="82">
        <v>0.01</v>
      </c>
      <c r="BO155" s="82">
        <v>2.1850000000000001</v>
      </c>
      <c r="BP155" s="84"/>
      <c r="BQ155" s="82"/>
      <c r="BR155" s="84"/>
      <c r="BS155" s="82"/>
      <c r="BT155" s="82"/>
      <c r="BU155" s="82"/>
      <c r="BV155" s="82"/>
    </row>
    <row r="156" spans="1:75" x14ac:dyDescent="0.25">
      <c r="A156" s="16">
        <v>154</v>
      </c>
      <c r="B156" s="16">
        <v>1</v>
      </c>
      <c r="C156" s="31" t="s">
        <v>616</v>
      </c>
      <c r="D156" s="40">
        <f>март!D156-апрель!E156</f>
        <v>-226.14057435748794</v>
      </c>
      <c r="E156" s="40">
        <f t="shared" si="2"/>
        <v>0</v>
      </c>
      <c r="F156" s="36"/>
      <c r="G156" s="36"/>
      <c r="H156" s="36"/>
      <c r="I156" s="27"/>
      <c r="J156" s="36"/>
      <c r="K156" s="36"/>
      <c r="L156" s="36"/>
      <c r="M156" s="36"/>
      <c r="N156" s="36"/>
      <c r="O156" s="29"/>
      <c r="P156" s="36"/>
      <c r="Q156" s="29"/>
      <c r="R156" s="36"/>
      <c r="S156" s="36"/>
      <c r="T156" s="36"/>
      <c r="U156" s="36"/>
      <c r="V156" s="36"/>
      <c r="W156" s="36"/>
      <c r="X156" s="36"/>
      <c r="Y156" s="29"/>
      <c r="Z156" s="36"/>
      <c r="AA156" s="66"/>
      <c r="AB156" s="36"/>
      <c r="AC156" s="36"/>
      <c r="AD156" s="36"/>
      <c r="AE156" s="36"/>
      <c r="AF156" s="36"/>
      <c r="AG156" s="36"/>
      <c r="AH156" s="29"/>
      <c r="AI156" s="36"/>
      <c r="AJ156" s="29"/>
      <c r="AK156" s="36"/>
      <c r="AL156" s="36"/>
      <c r="AM156" s="36"/>
      <c r="AN156" s="29"/>
      <c r="AO156" s="36"/>
      <c r="AP156" s="29"/>
      <c r="AQ156" s="36"/>
      <c r="AR156" s="29"/>
      <c r="AS156" s="36"/>
      <c r="AT156" s="36"/>
      <c r="AU156" s="36"/>
      <c r="AV156" s="29"/>
      <c r="AW156" s="36"/>
      <c r="AX156" s="36"/>
      <c r="AY156" s="36"/>
      <c r="AZ156" s="29"/>
      <c r="BA156" s="36"/>
      <c r="BB156" s="36"/>
      <c r="BC156" s="36"/>
      <c r="BD156" s="36"/>
      <c r="BE156" s="36"/>
      <c r="BF156" s="36"/>
      <c r="BG156" s="36"/>
      <c r="BH156" s="36"/>
      <c r="BI156" s="36"/>
      <c r="BJ156" s="29"/>
      <c r="BK156" s="36"/>
      <c r="BL156" s="29"/>
      <c r="BM156" s="36"/>
      <c r="BN156" s="36"/>
      <c r="BO156" s="36"/>
      <c r="BP156" s="29"/>
      <c r="BQ156" s="36"/>
      <c r="BR156" s="29"/>
      <c r="BS156" s="36"/>
      <c r="BT156" s="36"/>
      <c r="BU156" s="36"/>
      <c r="BV156" s="36"/>
    </row>
    <row r="157" spans="1:75" s="86" customFormat="1" x14ac:dyDescent="0.25">
      <c r="A157" s="79">
        <v>155</v>
      </c>
      <c r="B157" s="79">
        <v>1</v>
      </c>
      <c r="C157" s="80" t="s">
        <v>617</v>
      </c>
      <c r="D157" s="40">
        <f>март!D157-апрель!E157</f>
        <v>554.61324057971046</v>
      </c>
      <c r="E157" s="81">
        <f t="shared" si="2"/>
        <v>32.229999999999997</v>
      </c>
      <c r="F157" s="82"/>
      <c r="G157" s="82"/>
      <c r="H157" s="82"/>
      <c r="I157" s="83"/>
      <c r="J157" s="82"/>
      <c r="K157" s="82"/>
      <c r="L157" s="82"/>
      <c r="M157" s="82"/>
      <c r="N157" s="82"/>
      <c r="O157" s="84"/>
      <c r="P157" s="82"/>
      <c r="Q157" s="84"/>
      <c r="R157" s="82"/>
      <c r="S157" s="82"/>
      <c r="T157" s="82"/>
      <c r="U157" s="82">
        <v>1.7000000000000001E-2</v>
      </c>
      <c r="V157" s="82">
        <v>17.530999999999999</v>
      </c>
      <c r="W157" s="82"/>
      <c r="X157" s="82"/>
      <c r="Y157" s="84"/>
      <c r="Z157" s="82"/>
      <c r="AA157" s="85"/>
      <c r="AB157" s="82"/>
      <c r="AC157" s="82"/>
      <c r="AD157" s="82"/>
      <c r="AE157" s="82"/>
      <c r="AF157" s="82"/>
      <c r="AG157" s="82"/>
      <c r="AH157" s="84"/>
      <c r="AI157" s="82"/>
      <c r="AJ157" s="84"/>
      <c r="AK157" s="82"/>
      <c r="AL157" s="82"/>
      <c r="AM157" s="82"/>
      <c r="AN157" s="84"/>
      <c r="AO157" s="82"/>
      <c r="AP157" s="84"/>
      <c r="AQ157" s="82"/>
      <c r="AR157" s="84"/>
      <c r="AS157" s="82"/>
      <c r="AT157" s="82"/>
      <c r="AU157" s="82"/>
      <c r="AV157" s="84"/>
      <c r="AW157" s="82"/>
      <c r="AX157" s="82"/>
      <c r="AY157" s="82"/>
      <c r="AZ157" s="84"/>
      <c r="BA157" s="82"/>
      <c r="BB157" s="82"/>
      <c r="BC157" s="82"/>
      <c r="BD157" s="82"/>
      <c r="BE157" s="82"/>
      <c r="BF157" s="82"/>
      <c r="BG157" s="82"/>
      <c r="BH157" s="82"/>
      <c r="BI157" s="82"/>
      <c r="BJ157" s="84"/>
      <c r="BK157" s="82"/>
      <c r="BL157" s="84"/>
      <c r="BM157" s="82"/>
      <c r="BN157" s="82">
        <v>6.6000000000000003E-2</v>
      </c>
      <c r="BO157" s="82">
        <v>14.699</v>
      </c>
      <c r="BP157" s="84"/>
      <c r="BQ157" s="82"/>
      <c r="BR157" s="84"/>
      <c r="BS157" s="82"/>
      <c r="BT157" s="82"/>
      <c r="BU157" s="82"/>
      <c r="BV157" s="82"/>
    </row>
    <row r="158" spans="1:75" x14ac:dyDescent="0.25">
      <c r="A158" s="16">
        <v>156</v>
      </c>
      <c r="B158" s="16">
        <v>1</v>
      </c>
      <c r="C158" s="31" t="s">
        <v>618</v>
      </c>
      <c r="D158" s="40">
        <f>март!D158-апрель!E158</f>
        <v>905.83093822222224</v>
      </c>
      <c r="E158" s="40">
        <f t="shared" si="2"/>
        <v>0</v>
      </c>
      <c r="F158" s="36"/>
      <c r="G158" s="36"/>
      <c r="H158" s="36"/>
      <c r="I158" s="27"/>
      <c r="J158" s="36"/>
      <c r="K158" s="36"/>
      <c r="L158" s="36"/>
      <c r="M158" s="36"/>
      <c r="N158" s="36"/>
      <c r="O158" s="29"/>
      <c r="P158" s="36"/>
      <c r="Q158" s="29"/>
      <c r="R158" s="36"/>
      <c r="S158" s="36"/>
      <c r="T158" s="36"/>
      <c r="U158" s="36"/>
      <c r="V158" s="36"/>
      <c r="W158" s="36"/>
      <c r="X158" s="36"/>
      <c r="Y158" s="29"/>
      <c r="Z158" s="36"/>
      <c r="AA158" s="66"/>
      <c r="AB158" s="36"/>
      <c r="AC158" s="36"/>
      <c r="AD158" s="36"/>
      <c r="AE158" s="36"/>
      <c r="AF158" s="36"/>
      <c r="AG158" s="36"/>
      <c r="AH158" s="29"/>
      <c r="AI158" s="36"/>
      <c r="AJ158" s="29"/>
      <c r="AK158" s="36"/>
      <c r="AL158" s="36"/>
      <c r="AM158" s="36"/>
      <c r="AN158" s="29"/>
      <c r="AO158" s="36"/>
      <c r="AP158" s="29"/>
      <c r="AQ158" s="36"/>
      <c r="AR158" s="29"/>
      <c r="AS158" s="36"/>
      <c r="AT158" s="36"/>
      <c r="AU158" s="36"/>
      <c r="AV158" s="29"/>
      <c r="AW158" s="36"/>
      <c r="AX158" s="36"/>
      <c r="AY158" s="36"/>
      <c r="AZ158" s="29"/>
      <c r="BA158" s="36"/>
      <c r="BB158" s="36"/>
      <c r="BC158" s="36"/>
      <c r="BD158" s="36"/>
      <c r="BE158" s="36"/>
      <c r="BF158" s="36"/>
      <c r="BG158" s="36"/>
      <c r="BH158" s="36"/>
      <c r="BI158" s="36"/>
      <c r="BJ158" s="29"/>
      <c r="BK158" s="36"/>
      <c r="BL158" s="29"/>
      <c r="BM158" s="36"/>
      <c r="BN158" s="36"/>
      <c r="BO158" s="36"/>
      <c r="BP158" s="29"/>
      <c r="BQ158" s="36"/>
      <c r="BR158" s="29"/>
      <c r="BS158" s="36"/>
      <c r="BT158" s="36"/>
      <c r="BU158" s="36"/>
      <c r="BV158" s="36"/>
    </row>
    <row r="159" spans="1:75" s="86" customFormat="1" x14ac:dyDescent="0.25">
      <c r="A159" s="79">
        <v>157</v>
      </c>
      <c r="B159" s="79">
        <v>2</v>
      </c>
      <c r="C159" s="80" t="s">
        <v>619</v>
      </c>
      <c r="D159" s="40">
        <f>март!D159-апрель!E159</f>
        <v>950.85471146859902</v>
      </c>
      <c r="E159" s="81">
        <f t="shared" si="2"/>
        <v>1.9379999999999999</v>
      </c>
      <c r="F159" s="82"/>
      <c r="G159" s="82"/>
      <c r="H159" s="82"/>
      <c r="I159" s="83"/>
      <c r="J159" s="82"/>
      <c r="K159" s="82"/>
      <c r="L159" s="82"/>
      <c r="M159" s="82"/>
      <c r="N159" s="82"/>
      <c r="O159" s="84"/>
      <c r="P159" s="82"/>
      <c r="Q159" s="84"/>
      <c r="R159" s="82"/>
      <c r="S159" s="82"/>
      <c r="T159" s="82"/>
      <c r="U159" s="82"/>
      <c r="V159" s="82"/>
      <c r="W159" s="82"/>
      <c r="X159" s="82"/>
      <c r="Y159" s="84"/>
      <c r="Z159" s="82"/>
      <c r="AA159" s="85"/>
      <c r="AB159" s="82"/>
      <c r="AC159" s="82"/>
      <c r="AD159" s="82"/>
      <c r="AE159" s="82"/>
      <c r="AF159" s="82"/>
      <c r="AG159" s="82"/>
      <c r="AH159" s="84"/>
      <c r="AI159" s="82"/>
      <c r="AJ159" s="84"/>
      <c r="AK159" s="82"/>
      <c r="AL159" s="82"/>
      <c r="AM159" s="82"/>
      <c r="AN159" s="84"/>
      <c r="AO159" s="82"/>
      <c r="AP159" s="84"/>
      <c r="AQ159" s="82"/>
      <c r="AR159" s="84"/>
      <c r="AS159" s="82"/>
      <c r="AT159" s="82"/>
      <c r="AU159" s="82"/>
      <c r="AV159" s="84"/>
      <c r="AW159" s="82"/>
      <c r="AX159" s="82"/>
      <c r="AY159" s="82"/>
      <c r="AZ159" s="84"/>
      <c r="BA159" s="82"/>
      <c r="BB159" s="82"/>
      <c r="BC159" s="82"/>
      <c r="BD159" s="82"/>
      <c r="BE159" s="82"/>
      <c r="BF159" s="82">
        <v>2E-3</v>
      </c>
      <c r="BG159" s="82">
        <v>1.9379999999999999</v>
      </c>
      <c r="BH159" s="82"/>
      <c r="BI159" s="82"/>
      <c r="BJ159" s="84"/>
      <c r="BK159" s="82"/>
      <c r="BL159" s="84"/>
      <c r="BM159" s="82"/>
      <c r="BN159" s="82"/>
      <c r="BO159" s="82"/>
      <c r="BP159" s="84"/>
      <c r="BQ159" s="82"/>
      <c r="BR159" s="84"/>
      <c r="BS159" s="82"/>
      <c r="BT159" s="82"/>
      <c r="BU159" s="82"/>
      <c r="BV159" s="82"/>
    </row>
    <row r="160" spans="1:75" s="86" customFormat="1" x14ac:dyDescent="0.25">
      <c r="A160" s="79">
        <v>158</v>
      </c>
      <c r="B160" s="79">
        <v>1</v>
      </c>
      <c r="C160" s="80" t="s">
        <v>620</v>
      </c>
      <c r="D160" s="40">
        <f>март!D160-апрель!E160</f>
        <v>583.65122937198078</v>
      </c>
      <c r="E160" s="81">
        <f t="shared" si="2"/>
        <v>8.923</v>
      </c>
      <c r="F160" s="82"/>
      <c r="G160" s="82"/>
      <c r="H160" s="82"/>
      <c r="I160" s="83"/>
      <c r="J160" s="82"/>
      <c r="K160" s="82"/>
      <c r="L160" s="82"/>
      <c r="M160" s="82"/>
      <c r="N160" s="82"/>
      <c r="O160" s="84"/>
      <c r="P160" s="82"/>
      <c r="Q160" s="84"/>
      <c r="R160" s="82"/>
      <c r="S160" s="82"/>
      <c r="T160" s="82"/>
      <c r="U160" s="82"/>
      <c r="V160" s="82"/>
      <c r="W160" s="82"/>
      <c r="X160" s="82"/>
      <c r="Y160" s="84"/>
      <c r="Z160" s="82"/>
      <c r="AA160" s="85"/>
      <c r="AB160" s="82"/>
      <c r="AC160" s="82"/>
      <c r="AD160" s="82"/>
      <c r="AE160" s="82"/>
      <c r="AF160" s="82"/>
      <c r="AG160" s="82"/>
      <c r="AH160" s="84"/>
      <c r="AI160" s="82"/>
      <c r="AJ160" s="84"/>
      <c r="AK160" s="82"/>
      <c r="AL160" s="82"/>
      <c r="AM160" s="82"/>
      <c r="AN160" s="84"/>
      <c r="AO160" s="82"/>
      <c r="AP160" s="84"/>
      <c r="AQ160" s="82"/>
      <c r="AR160" s="84"/>
      <c r="AS160" s="82"/>
      <c r="AT160" s="82"/>
      <c r="AU160" s="82"/>
      <c r="AV160" s="84"/>
      <c r="AW160" s="82"/>
      <c r="AX160" s="82"/>
      <c r="AY160" s="82"/>
      <c r="AZ160" s="84"/>
      <c r="BA160" s="82"/>
      <c r="BB160" s="82"/>
      <c r="BC160" s="82"/>
      <c r="BD160" s="82"/>
      <c r="BE160" s="82"/>
      <c r="BF160" s="82"/>
      <c r="BG160" s="82"/>
      <c r="BH160" s="82"/>
      <c r="BI160" s="82"/>
      <c r="BJ160" s="84"/>
      <c r="BK160" s="82"/>
      <c r="BL160" s="84"/>
      <c r="BM160" s="82"/>
      <c r="BN160" s="82">
        <v>4.4999999999999998E-2</v>
      </c>
      <c r="BO160" s="82">
        <v>8.923</v>
      </c>
      <c r="BP160" s="84"/>
      <c r="BQ160" s="82"/>
      <c r="BR160" s="84"/>
      <c r="BS160" s="82"/>
      <c r="BT160" s="82"/>
      <c r="BU160" s="82"/>
      <c r="BV160" s="82"/>
    </row>
    <row r="161" spans="1:75" x14ac:dyDescent="0.25">
      <c r="A161" s="16">
        <v>159</v>
      </c>
      <c r="B161" s="16">
        <v>1</v>
      </c>
      <c r="C161" s="31" t="s">
        <v>621</v>
      </c>
      <c r="D161" s="40">
        <f>март!D161-апрель!E161</f>
        <v>-148.41694226086955</v>
      </c>
      <c r="E161" s="40">
        <f t="shared" si="2"/>
        <v>0</v>
      </c>
      <c r="F161" s="36"/>
      <c r="G161" s="36"/>
      <c r="H161" s="36"/>
      <c r="I161" s="27"/>
      <c r="J161" s="36"/>
      <c r="K161" s="36"/>
      <c r="L161" s="36"/>
      <c r="M161" s="36"/>
      <c r="N161" s="36"/>
      <c r="O161" s="29"/>
      <c r="P161" s="36"/>
      <c r="Q161" s="29"/>
      <c r="R161" s="36"/>
      <c r="S161" s="36"/>
      <c r="T161" s="36"/>
      <c r="U161" s="36"/>
      <c r="V161" s="36"/>
      <c r="W161" s="36"/>
      <c r="X161" s="36"/>
      <c r="Y161" s="29"/>
      <c r="Z161" s="36"/>
      <c r="AA161" s="66"/>
      <c r="AB161" s="36"/>
      <c r="AC161" s="36"/>
      <c r="AD161" s="36"/>
      <c r="AE161" s="36"/>
      <c r="AF161" s="36"/>
      <c r="AG161" s="36"/>
      <c r="AH161" s="29"/>
      <c r="AI161" s="36"/>
      <c r="AJ161" s="29"/>
      <c r="AK161" s="36"/>
      <c r="AL161" s="36"/>
      <c r="AM161" s="36"/>
      <c r="AN161" s="29"/>
      <c r="AO161" s="36"/>
      <c r="AP161" s="29"/>
      <c r="AQ161" s="36"/>
      <c r="AR161" s="29"/>
      <c r="AS161" s="36"/>
      <c r="AT161" s="36"/>
      <c r="AU161" s="36"/>
      <c r="AV161" s="29"/>
      <c r="AW161" s="36"/>
      <c r="AX161" s="36"/>
      <c r="AY161" s="36"/>
      <c r="AZ161" s="29"/>
      <c r="BA161" s="36"/>
      <c r="BB161" s="36"/>
      <c r="BC161" s="36"/>
      <c r="BD161" s="36"/>
      <c r="BE161" s="36"/>
      <c r="BF161" s="36"/>
      <c r="BG161" s="36"/>
      <c r="BH161" s="36"/>
      <c r="BI161" s="36"/>
      <c r="BJ161" s="29"/>
      <c r="BK161" s="36"/>
      <c r="BL161" s="29"/>
      <c r="BM161" s="36"/>
      <c r="BN161" s="36"/>
      <c r="BO161" s="36"/>
      <c r="BP161" s="29"/>
      <c r="BQ161" s="36"/>
      <c r="BR161" s="29"/>
      <c r="BS161" s="36"/>
      <c r="BT161" s="36"/>
      <c r="BU161" s="36"/>
      <c r="BV161" s="36"/>
    </row>
    <row r="162" spans="1:75" s="86" customFormat="1" x14ac:dyDescent="0.25">
      <c r="A162" s="79">
        <v>160</v>
      </c>
      <c r="B162" s="79">
        <v>1</v>
      </c>
      <c r="C162" s="80" t="s">
        <v>622</v>
      </c>
      <c r="D162" s="40">
        <f>март!D162-апрель!E162</f>
        <v>382.99758670531401</v>
      </c>
      <c r="E162" s="81">
        <f t="shared" si="2"/>
        <v>63.17</v>
      </c>
      <c r="F162" s="82"/>
      <c r="G162" s="82"/>
      <c r="H162" s="82"/>
      <c r="I162" s="83"/>
      <c r="J162" s="82"/>
      <c r="K162" s="82"/>
      <c r="L162" s="82"/>
      <c r="M162" s="82"/>
      <c r="N162" s="82"/>
      <c r="O162" s="84"/>
      <c r="P162" s="82"/>
      <c r="Q162" s="84"/>
      <c r="R162" s="82"/>
      <c r="S162" s="82"/>
      <c r="T162" s="82"/>
      <c r="U162" s="82">
        <v>2.8000000000000001E-2</v>
      </c>
      <c r="V162" s="82">
        <v>63.17</v>
      </c>
      <c r="W162" s="82"/>
      <c r="X162" s="82"/>
      <c r="Y162" s="84"/>
      <c r="Z162" s="82"/>
      <c r="AA162" s="85"/>
      <c r="AB162" s="82"/>
      <c r="AC162" s="82"/>
      <c r="AD162" s="82"/>
      <c r="AE162" s="82"/>
      <c r="AF162" s="82"/>
      <c r="AG162" s="82"/>
      <c r="AH162" s="84"/>
      <c r="AI162" s="82"/>
      <c r="AJ162" s="84"/>
      <c r="AK162" s="82"/>
      <c r="AL162" s="82"/>
      <c r="AM162" s="82"/>
      <c r="AN162" s="84"/>
      <c r="AO162" s="82"/>
      <c r="AP162" s="84"/>
      <c r="AQ162" s="82"/>
      <c r="AR162" s="84"/>
      <c r="AS162" s="82"/>
      <c r="AT162" s="82"/>
      <c r="AU162" s="82"/>
      <c r="AV162" s="84"/>
      <c r="AW162" s="82"/>
      <c r="AX162" s="82"/>
      <c r="AY162" s="82"/>
      <c r="AZ162" s="84"/>
      <c r="BA162" s="82"/>
      <c r="BB162" s="82"/>
      <c r="BC162" s="82"/>
      <c r="BD162" s="82"/>
      <c r="BE162" s="82"/>
      <c r="BF162" s="82"/>
      <c r="BG162" s="82"/>
      <c r="BH162" s="82"/>
      <c r="BI162" s="82"/>
      <c r="BJ162" s="84"/>
      <c r="BK162" s="82"/>
      <c r="BL162" s="84"/>
      <c r="BM162" s="82"/>
      <c r="BN162" s="82"/>
      <c r="BO162" s="82"/>
      <c r="BP162" s="84"/>
      <c r="BQ162" s="82"/>
      <c r="BR162" s="84"/>
      <c r="BS162" s="82"/>
      <c r="BT162" s="82"/>
      <c r="BU162" s="82"/>
      <c r="BV162" s="82"/>
    </row>
    <row r="163" spans="1:75" x14ac:dyDescent="0.25">
      <c r="A163" s="16">
        <v>161</v>
      </c>
      <c r="B163" s="16">
        <v>2</v>
      </c>
      <c r="C163" s="31" t="s">
        <v>623</v>
      </c>
      <c r="D163" s="40">
        <f>март!D163-апрель!E163</f>
        <v>3066.3773823091788</v>
      </c>
      <c r="E163" s="40">
        <f t="shared" si="2"/>
        <v>0</v>
      </c>
      <c r="F163" s="36"/>
      <c r="G163" s="36"/>
      <c r="H163" s="36"/>
      <c r="I163" s="27"/>
      <c r="J163" s="36"/>
      <c r="K163" s="36"/>
      <c r="L163" s="36"/>
      <c r="M163" s="36"/>
      <c r="N163" s="36"/>
      <c r="O163" s="29"/>
      <c r="P163" s="36"/>
      <c r="Q163" s="29"/>
      <c r="R163" s="36"/>
      <c r="S163" s="36"/>
      <c r="T163" s="36"/>
      <c r="U163" s="36"/>
      <c r="V163" s="36"/>
      <c r="W163" s="36"/>
      <c r="X163" s="36"/>
      <c r="Y163" s="29"/>
      <c r="Z163" s="36"/>
      <c r="AA163" s="66"/>
      <c r="AB163" s="36"/>
      <c r="AC163" s="36"/>
      <c r="AD163" s="36"/>
      <c r="AE163" s="36"/>
      <c r="AF163" s="36"/>
      <c r="AG163" s="36"/>
      <c r="AH163" s="29"/>
      <c r="AI163" s="36"/>
      <c r="AJ163" s="29"/>
      <c r="AK163" s="36"/>
      <c r="AL163" s="36"/>
      <c r="AM163" s="36"/>
      <c r="AN163" s="29"/>
      <c r="AO163" s="36"/>
      <c r="AP163" s="29"/>
      <c r="AQ163" s="36"/>
      <c r="AR163" s="29"/>
      <c r="AS163" s="36"/>
      <c r="AT163" s="36"/>
      <c r="AU163" s="36"/>
      <c r="AV163" s="29"/>
      <c r="AW163" s="36"/>
      <c r="AX163" s="36"/>
      <c r="AY163" s="36"/>
      <c r="AZ163" s="29"/>
      <c r="BA163" s="36"/>
      <c r="BB163" s="36"/>
      <c r="BC163" s="36"/>
      <c r="BD163" s="36"/>
      <c r="BE163" s="36"/>
      <c r="BF163" s="36"/>
      <c r="BG163" s="36"/>
      <c r="BH163" s="36"/>
      <c r="BI163" s="36"/>
      <c r="BJ163" s="29"/>
      <c r="BK163" s="36"/>
      <c r="BL163" s="29"/>
      <c r="BM163" s="36"/>
      <c r="BN163" s="36"/>
      <c r="BO163" s="36"/>
      <c r="BP163" s="29"/>
      <c r="BQ163" s="36"/>
      <c r="BR163" s="29"/>
      <c r="BS163" s="36"/>
      <c r="BT163" s="36"/>
      <c r="BU163" s="36"/>
      <c r="BV163" s="36"/>
    </row>
    <row r="164" spans="1:75" s="86" customFormat="1" x14ac:dyDescent="0.25">
      <c r="A164" s="79">
        <v>162</v>
      </c>
      <c r="B164" s="79">
        <v>3</v>
      </c>
      <c r="C164" s="80" t="s">
        <v>625</v>
      </c>
      <c r="D164" s="40">
        <f>март!D164-апрель!E164</f>
        <v>-1167.1501883188407</v>
      </c>
      <c r="E164" s="81">
        <f t="shared" si="2"/>
        <v>35.421000000000006</v>
      </c>
      <c r="F164" s="82"/>
      <c r="G164" s="82"/>
      <c r="H164" s="82"/>
      <c r="I164" s="83"/>
      <c r="J164" s="82"/>
      <c r="K164" s="82"/>
      <c r="L164" s="82"/>
      <c r="M164" s="82"/>
      <c r="N164" s="82"/>
      <c r="O164" s="84"/>
      <c r="P164" s="82"/>
      <c r="Q164" s="84"/>
      <c r="R164" s="82"/>
      <c r="S164" s="82"/>
      <c r="T164" s="82"/>
      <c r="U164" s="82"/>
      <c r="V164" s="82"/>
      <c r="W164" s="82"/>
      <c r="X164" s="82"/>
      <c r="Y164" s="84"/>
      <c r="Z164" s="82"/>
      <c r="AA164" s="85"/>
      <c r="AB164" s="82"/>
      <c r="AC164" s="82"/>
      <c r="AD164" s="82"/>
      <c r="AE164" s="82"/>
      <c r="AF164" s="82"/>
      <c r="AG164" s="82"/>
      <c r="AH164" s="84">
        <v>7</v>
      </c>
      <c r="AI164" s="82">
        <v>12.214</v>
      </c>
      <c r="AJ164" s="84"/>
      <c r="AK164" s="82"/>
      <c r="AL164" s="82"/>
      <c r="AM164" s="82"/>
      <c r="AN164" s="84"/>
      <c r="AO164" s="82"/>
      <c r="AP164" s="84"/>
      <c r="AQ164" s="82"/>
      <c r="AR164" s="84"/>
      <c r="AS164" s="82"/>
      <c r="AT164" s="82"/>
      <c r="AU164" s="82"/>
      <c r="AV164" s="84"/>
      <c r="AW164" s="82"/>
      <c r="AX164" s="82"/>
      <c r="AY164" s="82"/>
      <c r="AZ164" s="84"/>
      <c r="BA164" s="82"/>
      <c r="BB164" s="82">
        <v>8.0000000000000002E-3</v>
      </c>
      <c r="BC164" s="82">
        <v>12.553000000000001</v>
      </c>
      <c r="BD164" s="82">
        <v>3.0000000000000001E-3</v>
      </c>
      <c r="BE164" s="82">
        <v>5.298</v>
      </c>
      <c r="BF164" s="82">
        <v>4.0000000000000001E-3</v>
      </c>
      <c r="BG164" s="82">
        <v>5.3559999999999999</v>
      </c>
      <c r="BH164" s="82"/>
      <c r="BI164" s="82"/>
      <c r="BJ164" s="84"/>
      <c r="BK164" s="82"/>
      <c r="BL164" s="84"/>
      <c r="BM164" s="82"/>
      <c r="BN164" s="82"/>
      <c r="BO164" s="82"/>
      <c r="BP164" s="84"/>
      <c r="BQ164" s="82"/>
      <c r="BR164" s="84"/>
      <c r="BS164" s="82"/>
      <c r="BT164" s="82"/>
      <c r="BU164" s="82"/>
      <c r="BV164" s="82"/>
    </row>
    <row r="165" spans="1:75" s="86" customFormat="1" x14ac:dyDescent="0.25">
      <c r="A165" s="79">
        <v>163</v>
      </c>
      <c r="B165" s="79">
        <v>3</v>
      </c>
      <c r="C165" s="80" t="s">
        <v>624</v>
      </c>
      <c r="D165" s="40">
        <f>март!D165-апрель!E165</f>
        <v>824.6591150917875</v>
      </c>
      <c r="E165" s="81">
        <f t="shared" si="2"/>
        <v>1.417</v>
      </c>
      <c r="F165" s="82"/>
      <c r="G165" s="82"/>
      <c r="H165" s="82"/>
      <c r="I165" s="83"/>
      <c r="J165" s="82"/>
      <c r="K165" s="82"/>
      <c r="L165" s="82"/>
      <c r="M165" s="82"/>
      <c r="N165" s="82"/>
      <c r="O165" s="84"/>
      <c r="P165" s="82"/>
      <c r="Q165" s="84"/>
      <c r="R165" s="82"/>
      <c r="S165" s="82"/>
      <c r="T165" s="82"/>
      <c r="U165" s="82"/>
      <c r="V165" s="82"/>
      <c r="W165" s="82"/>
      <c r="X165" s="82"/>
      <c r="Y165" s="84"/>
      <c r="Z165" s="82"/>
      <c r="AA165" s="85"/>
      <c r="AB165" s="82"/>
      <c r="AC165" s="82"/>
      <c r="AD165" s="82"/>
      <c r="AE165" s="82"/>
      <c r="AF165" s="82"/>
      <c r="AG165" s="82"/>
      <c r="AH165" s="84">
        <v>2</v>
      </c>
      <c r="AI165" s="82">
        <v>1.417</v>
      </c>
      <c r="AJ165" s="84"/>
      <c r="AK165" s="82"/>
      <c r="AL165" s="82"/>
      <c r="AM165" s="82"/>
      <c r="AN165" s="84"/>
      <c r="AO165" s="82"/>
      <c r="AP165" s="84"/>
      <c r="AQ165" s="82"/>
      <c r="AR165" s="84"/>
      <c r="AS165" s="82"/>
      <c r="AT165" s="82"/>
      <c r="AU165" s="82"/>
      <c r="AV165" s="84"/>
      <c r="AW165" s="82"/>
      <c r="AX165" s="82"/>
      <c r="AY165" s="82"/>
      <c r="AZ165" s="84"/>
      <c r="BA165" s="82"/>
      <c r="BB165" s="82"/>
      <c r="BC165" s="82"/>
      <c r="BD165" s="82"/>
      <c r="BE165" s="82"/>
      <c r="BF165" s="82"/>
      <c r="BG165" s="82"/>
      <c r="BH165" s="82"/>
      <c r="BI165" s="82"/>
      <c r="BJ165" s="84"/>
      <c r="BK165" s="82"/>
      <c r="BL165" s="84"/>
      <c r="BM165" s="82"/>
      <c r="BN165" s="82"/>
      <c r="BO165" s="82"/>
      <c r="BP165" s="84"/>
      <c r="BQ165" s="82"/>
      <c r="BR165" s="84"/>
      <c r="BS165" s="82"/>
      <c r="BT165" s="82"/>
      <c r="BU165" s="82"/>
      <c r="BV165" s="82"/>
    </row>
    <row r="166" spans="1:75" s="86" customFormat="1" x14ac:dyDescent="0.25">
      <c r="A166" s="79">
        <v>164</v>
      </c>
      <c r="B166" s="79">
        <v>3</v>
      </c>
      <c r="C166" s="80" t="s">
        <v>626</v>
      </c>
      <c r="D166" s="40">
        <f>март!D166-апрель!E166</f>
        <v>-365.53500684057957</v>
      </c>
      <c r="E166" s="81">
        <f t="shared" si="2"/>
        <v>14.786</v>
      </c>
      <c r="F166" s="82"/>
      <c r="G166" s="82"/>
      <c r="H166" s="82"/>
      <c r="I166" s="83"/>
      <c r="J166" s="82"/>
      <c r="K166" s="82"/>
      <c r="L166" s="82"/>
      <c r="M166" s="82"/>
      <c r="N166" s="82"/>
      <c r="O166" s="84"/>
      <c r="P166" s="82"/>
      <c r="Q166" s="84"/>
      <c r="R166" s="82"/>
      <c r="S166" s="82"/>
      <c r="T166" s="82"/>
      <c r="U166" s="82"/>
      <c r="V166" s="82"/>
      <c r="W166" s="82"/>
      <c r="X166" s="82"/>
      <c r="Y166" s="84"/>
      <c r="Z166" s="82"/>
      <c r="AA166" s="85"/>
      <c r="AB166" s="82"/>
      <c r="AC166" s="82"/>
      <c r="AD166" s="82"/>
      <c r="AE166" s="82"/>
      <c r="AF166" s="82"/>
      <c r="AG166" s="82"/>
      <c r="AH166" s="84">
        <v>6</v>
      </c>
      <c r="AI166" s="82">
        <v>9.7750000000000004</v>
      </c>
      <c r="AJ166" s="84"/>
      <c r="AK166" s="82"/>
      <c r="AL166" s="82"/>
      <c r="AM166" s="82"/>
      <c r="AN166" s="84"/>
      <c r="AO166" s="82"/>
      <c r="AP166" s="84"/>
      <c r="AQ166" s="82"/>
      <c r="AR166" s="84"/>
      <c r="AS166" s="82"/>
      <c r="AT166" s="82"/>
      <c r="AU166" s="82"/>
      <c r="AV166" s="84"/>
      <c r="AW166" s="82"/>
      <c r="AX166" s="82"/>
      <c r="AY166" s="82"/>
      <c r="AZ166" s="84"/>
      <c r="BA166" s="82"/>
      <c r="BB166" s="82"/>
      <c r="BC166" s="82"/>
      <c r="BD166" s="82"/>
      <c r="BE166" s="82"/>
      <c r="BF166" s="82">
        <v>2E-3</v>
      </c>
      <c r="BG166" s="82">
        <v>3.327</v>
      </c>
      <c r="BH166" s="82"/>
      <c r="BI166" s="82"/>
      <c r="BJ166" s="84"/>
      <c r="BK166" s="82"/>
      <c r="BL166" s="84"/>
      <c r="BM166" s="82"/>
      <c r="BN166" s="82"/>
      <c r="BO166" s="82"/>
      <c r="BP166" s="84"/>
      <c r="BQ166" s="82"/>
      <c r="BR166" s="84"/>
      <c r="BS166" s="82"/>
      <c r="BT166" s="82"/>
      <c r="BU166" s="82"/>
      <c r="BV166" s="82">
        <v>1.6839999999999999</v>
      </c>
      <c r="BW166" s="86" t="s">
        <v>1070</v>
      </c>
    </row>
    <row r="167" spans="1:75" x14ac:dyDescent="0.25">
      <c r="A167" s="16">
        <v>165</v>
      </c>
      <c r="B167" s="16">
        <v>3</v>
      </c>
      <c r="C167" s="31" t="s">
        <v>627</v>
      </c>
      <c r="D167" s="40">
        <f>март!D167-апрель!E167</f>
        <v>683.3464983574878</v>
      </c>
      <c r="E167" s="40">
        <f t="shared" si="2"/>
        <v>0</v>
      </c>
      <c r="F167" s="36"/>
      <c r="G167" s="36"/>
      <c r="H167" s="36"/>
      <c r="I167" s="27"/>
      <c r="J167" s="36"/>
      <c r="K167" s="36"/>
      <c r="L167" s="36"/>
      <c r="M167" s="36"/>
      <c r="N167" s="36"/>
      <c r="O167" s="29"/>
      <c r="P167" s="36"/>
      <c r="Q167" s="29"/>
      <c r="R167" s="36"/>
      <c r="S167" s="36"/>
      <c r="T167" s="36"/>
      <c r="U167" s="36"/>
      <c r="V167" s="36"/>
      <c r="W167" s="36"/>
      <c r="X167" s="36"/>
      <c r="Y167" s="29"/>
      <c r="Z167" s="36"/>
      <c r="AA167" s="66"/>
      <c r="AB167" s="36"/>
      <c r="AC167" s="36"/>
      <c r="AD167" s="36"/>
      <c r="AE167" s="36"/>
      <c r="AF167" s="36"/>
      <c r="AG167" s="36"/>
      <c r="AH167" s="29"/>
      <c r="AI167" s="36"/>
      <c r="AJ167" s="29"/>
      <c r="AK167" s="36"/>
      <c r="AL167" s="36"/>
      <c r="AM167" s="36"/>
      <c r="AN167" s="29"/>
      <c r="AO167" s="36"/>
      <c r="AP167" s="29"/>
      <c r="AQ167" s="36"/>
      <c r="AR167" s="29"/>
      <c r="AS167" s="36"/>
      <c r="AT167" s="36"/>
      <c r="AU167" s="36"/>
      <c r="AV167" s="29"/>
      <c r="AW167" s="36"/>
      <c r="AX167" s="36"/>
      <c r="AY167" s="36"/>
      <c r="AZ167" s="29"/>
      <c r="BA167" s="36"/>
      <c r="BB167" s="36"/>
      <c r="BC167" s="36"/>
      <c r="BD167" s="36"/>
      <c r="BE167" s="36"/>
      <c r="BF167" s="36"/>
      <c r="BG167" s="36"/>
      <c r="BH167" s="36"/>
      <c r="BI167" s="36"/>
      <c r="BJ167" s="29"/>
      <c r="BK167" s="36"/>
      <c r="BL167" s="29"/>
      <c r="BM167" s="36"/>
      <c r="BN167" s="36"/>
      <c r="BO167" s="36"/>
      <c r="BP167" s="29"/>
      <c r="BQ167" s="36"/>
      <c r="BR167" s="29"/>
      <c r="BS167" s="36"/>
      <c r="BT167" s="36"/>
      <c r="BU167" s="36"/>
      <c r="BV167" s="36"/>
    </row>
    <row r="168" spans="1:75" x14ac:dyDescent="0.25">
      <c r="A168" s="16">
        <v>166</v>
      </c>
      <c r="B168" s="16">
        <v>3</v>
      </c>
      <c r="C168" s="31" t="s">
        <v>628</v>
      </c>
      <c r="D168" s="40">
        <f>март!D168-апрель!E168</f>
        <v>791.69519057970956</v>
      </c>
      <c r="E168" s="40">
        <f t="shared" si="2"/>
        <v>0</v>
      </c>
      <c r="F168" s="36"/>
      <c r="G168" s="36"/>
      <c r="H168" s="36"/>
      <c r="I168" s="27"/>
      <c r="J168" s="36"/>
      <c r="K168" s="36"/>
      <c r="L168" s="36"/>
      <c r="M168" s="36"/>
      <c r="N168" s="36"/>
      <c r="O168" s="29"/>
      <c r="P168" s="36"/>
      <c r="Q168" s="29"/>
      <c r="R168" s="36"/>
      <c r="S168" s="36"/>
      <c r="T168" s="36"/>
      <c r="U168" s="36"/>
      <c r="V168" s="36"/>
      <c r="W168" s="36"/>
      <c r="X168" s="36"/>
      <c r="Y168" s="29"/>
      <c r="Z168" s="36"/>
      <c r="AA168" s="66"/>
      <c r="AB168" s="36"/>
      <c r="AC168" s="36"/>
      <c r="AD168" s="36"/>
      <c r="AE168" s="36"/>
      <c r="AF168" s="36"/>
      <c r="AG168" s="36"/>
      <c r="AH168" s="29"/>
      <c r="AI168" s="36"/>
      <c r="AJ168" s="29"/>
      <c r="AK168" s="36"/>
      <c r="AL168" s="36"/>
      <c r="AM168" s="36"/>
      <c r="AN168" s="29"/>
      <c r="AO168" s="36"/>
      <c r="AP168" s="29"/>
      <c r="AQ168" s="36"/>
      <c r="AR168" s="29"/>
      <c r="AS168" s="36"/>
      <c r="AT168" s="36"/>
      <c r="AU168" s="36"/>
      <c r="AV168" s="29"/>
      <c r="AW168" s="36"/>
      <c r="AX168" s="36"/>
      <c r="AY168" s="36"/>
      <c r="AZ168" s="29"/>
      <c r="BA168" s="36"/>
      <c r="BB168" s="36"/>
      <c r="BC168" s="36"/>
      <c r="BD168" s="36"/>
      <c r="BE168" s="36"/>
      <c r="BF168" s="36"/>
      <c r="BG168" s="36"/>
      <c r="BH168" s="36"/>
      <c r="BI168" s="36"/>
      <c r="BJ168" s="29"/>
      <c r="BK168" s="36"/>
      <c r="BL168" s="29"/>
      <c r="BM168" s="36"/>
      <c r="BN168" s="36"/>
      <c r="BO168" s="36"/>
      <c r="BP168" s="29"/>
      <c r="BQ168" s="36"/>
      <c r="BR168" s="29"/>
      <c r="BS168" s="36"/>
      <c r="BT168" s="36"/>
      <c r="BU168" s="36"/>
      <c r="BV168" s="36"/>
    </row>
    <row r="169" spans="1:75" s="86" customFormat="1" x14ac:dyDescent="0.25">
      <c r="A169" s="79">
        <v>167</v>
      </c>
      <c r="B169" s="79">
        <v>3</v>
      </c>
      <c r="C169" s="80" t="s">
        <v>629</v>
      </c>
      <c r="D169" s="40">
        <f>март!D169-апрель!E169</f>
        <v>1037.7556191497586</v>
      </c>
      <c r="E169" s="81">
        <f t="shared" si="2"/>
        <v>119.782</v>
      </c>
      <c r="F169" s="82"/>
      <c r="G169" s="82"/>
      <c r="H169" s="82"/>
      <c r="I169" s="83"/>
      <c r="J169" s="82"/>
      <c r="K169" s="82"/>
      <c r="L169" s="82"/>
      <c r="M169" s="82"/>
      <c r="N169" s="82"/>
      <c r="O169" s="84"/>
      <c r="P169" s="82"/>
      <c r="Q169" s="84"/>
      <c r="R169" s="82"/>
      <c r="S169" s="82"/>
      <c r="T169" s="82"/>
      <c r="U169" s="82"/>
      <c r="V169" s="82"/>
      <c r="W169" s="82"/>
      <c r="X169" s="82"/>
      <c r="Y169" s="84"/>
      <c r="Z169" s="82"/>
      <c r="AA169" s="85"/>
      <c r="AB169" s="82"/>
      <c r="AC169" s="82"/>
      <c r="AD169" s="82"/>
      <c r="AE169" s="82"/>
      <c r="AF169" s="82">
        <v>0.20599999999999999</v>
      </c>
      <c r="AG169" s="82">
        <v>119.782</v>
      </c>
      <c r="AH169" s="84"/>
      <c r="AI169" s="82"/>
      <c r="AJ169" s="84"/>
      <c r="AK169" s="82"/>
      <c r="AL169" s="82"/>
      <c r="AM169" s="82"/>
      <c r="AN169" s="84"/>
      <c r="AO169" s="82"/>
      <c r="AP169" s="84"/>
      <c r="AQ169" s="82"/>
      <c r="AR169" s="84"/>
      <c r="AS169" s="82"/>
      <c r="AT169" s="82"/>
      <c r="AU169" s="82"/>
      <c r="AV169" s="84"/>
      <c r="AW169" s="82"/>
      <c r="AX169" s="82"/>
      <c r="AY169" s="82"/>
      <c r="AZ169" s="84"/>
      <c r="BA169" s="82"/>
      <c r="BB169" s="82"/>
      <c r="BC169" s="82"/>
      <c r="BD169" s="82"/>
      <c r="BE169" s="82"/>
      <c r="BF169" s="82"/>
      <c r="BG169" s="82"/>
      <c r="BH169" s="82"/>
      <c r="BI169" s="82"/>
      <c r="BJ169" s="84"/>
      <c r="BK169" s="82"/>
      <c r="BL169" s="84"/>
      <c r="BM169" s="82"/>
      <c r="BN169" s="82"/>
      <c r="BO169" s="82"/>
      <c r="BP169" s="84"/>
      <c r="BQ169" s="82"/>
      <c r="BR169" s="84"/>
      <c r="BS169" s="82"/>
      <c r="BT169" s="82"/>
      <c r="BU169" s="82"/>
      <c r="BV169" s="82"/>
    </row>
    <row r="170" spans="1:75" x14ac:dyDescent="0.25">
      <c r="A170" s="16">
        <v>168</v>
      </c>
      <c r="B170" s="16">
        <v>3</v>
      </c>
      <c r="C170" s="31" t="s">
        <v>630</v>
      </c>
      <c r="D170" s="40">
        <f>март!D170-апрель!E170</f>
        <v>753.33282786473433</v>
      </c>
      <c r="E170" s="40">
        <f t="shared" si="2"/>
        <v>0</v>
      </c>
      <c r="F170" s="36"/>
      <c r="G170" s="36"/>
      <c r="H170" s="36"/>
      <c r="I170" s="27"/>
      <c r="J170" s="36"/>
      <c r="K170" s="36"/>
      <c r="L170" s="36"/>
      <c r="M170" s="36"/>
      <c r="N170" s="36"/>
      <c r="O170" s="29"/>
      <c r="P170" s="36"/>
      <c r="Q170" s="29"/>
      <c r="R170" s="36"/>
      <c r="S170" s="36"/>
      <c r="T170" s="36"/>
      <c r="U170" s="36"/>
      <c r="V170" s="36"/>
      <c r="W170" s="36"/>
      <c r="X170" s="36"/>
      <c r="Y170" s="29"/>
      <c r="Z170" s="36"/>
      <c r="AA170" s="66"/>
      <c r="AB170" s="36"/>
      <c r="AC170" s="36"/>
      <c r="AD170" s="36"/>
      <c r="AE170" s="36"/>
      <c r="AF170" s="36"/>
      <c r="AG170" s="36"/>
      <c r="AH170" s="29"/>
      <c r="AI170" s="36"/>
      <c r="AJ170" s="29"/>
      <c r="AK170" s="36"/>
      <c r="AL170" s="36"/>
      <c r="AM170" s="36"/>
      <c r="AN170" s="29"/>
      <c r="AO170" s="36"/>
      <c r="AP170" s="29"/>
      <c r="AQ170" s="36"/>
      <c r="AR170" s="29"/>
      <c r="AS170" s="36"/>
      <c r="AT170" s="36"/>
      <c r="AU170" s="36"/>
      <c r="AV170" s="29"/>
      <c r="AW170" s="36"/>
      <c r="AX170" s="36"/>
      <c r="AY170" s="36"/>
      <c r="AZ170" s="29"/>
      <c r="BA170" s="36"/>
      <c r="BB170" s="36"/>
      <c r="BC170" s="36"/>
      <c r="BD170" s="36"/>
      <c r="BE170" s="36"/>
      <c r="BF170" s="36"/>
      <c r="BG170" s="36"/>
      <c r="BH170" s="36"/>
      <c r="BI170" s="36"/>
      <c r="BJ170" s="29"/>
      <c r="BK170" s="36"/>
      <c r="BL170" s="29"/>
      <c r="BM170" s="36"/>
      <c r="BN170" s="36"/>
      <c r="BO170" s="36"/>
      <c r="BP170" s="29"/>
      <c r="BQ170" s="36"/>
      <c r="BR170" s="29"/>
      <c r="BS170" s="36"/>
      <c r="BT170" s="36"/>
      <c r="BU170" s="36"/>
      <c r="BV170" s="36"/>
    </row>
    <row r="171" spans="1:75" s="86" customFormat="1" x14ac:dyDescent="0.25">
      <c r="A171" s="79">
        <v>169</v>
      </c>
      <c r="B171" s="79">
        <v>3</v>
      </c>
      <c r="C171" s="80" t="s">
        <v>915</v>
      </c>
      <c r="D171" s="40">
        <f>март!D171-апрель!E171</f>
        <v>2562.5204992270533</v>
      </c>
      <c r="E171" s="81">
        <f t="shared" si="2"/>
        <v>20.184000000000001</v>
      </c>
      <c r="F171" s="82"/>
      <c r="G171" s="82"/>
      <c r="H171" s="82"/>
      <c r="I171" s="83"/>
      <c r="J171" s="82"/>
      <c r="K171" s="82"/>
      <c r="L171" s="82"/>
      <c r="M171" s="82"/>
      <c r="N171" s="82"/>
      <c r="O171" s="84"/>
      <c r="P171" s="82"/>
      <c r="Q171" s="84"/>
      <c r="R171" s="82"/>
      <c r="S171" s="82"/>
      <c r="T171" s="82"/>
      <c r="U171" s="82"/>
      <c r="V171" s="82"/>
      <c r="W171" s="82"/>
      <c r="X171" s="82"/>
      <c r="Y171" s="84"/>
      <c r="Z171" s="82"/>
      <c r="AA171" s="85"/>
      <c r="AB171" s="82"/>
      <c r="AC171" s="82"/>
      <c r="AD171" s="82"/>
      <c r="AE171" s="82"/>
      <c r="AF171" s="82"/>
      <c r="AG171" s="82"/>
      <c r="AH171" s="84"/>
      <c r="AI171" s="82"/>
      <c r="AJ171" s="84"/>
      <c r="AK171" s="82"/>
      <c r="AL171" s="82"/>
      <c r="AM171" s="82"/>
      <c r="AN171" s="84"/>
      <c r="AO171" s="82"/>
      <c r="AP171" s="84"/>
      <c r="AQ171" s="82"/>
      <c r="AR171" s="84"/>
      <c r="AS171" s="82"/>
      <c r="AT171" s="82"/>
      <c r="AU171" s="82"/>
      <c r="AV171" s="84"/>
      <c r="AW171" s="82"/>
      <c r="AX171" s="82"/>
      <c r="AY171" s="82"/>
      <c r="AZ171" s="84"/>
      <c r="BA171" s="82"/>
      <c r="BB171" s="82"/>
      <c r="BC171" s="82"/>
      <c r="BD171" s="82"/>
      <c r="BE171" s="82"/>
      <c r="BF171" s="82"/>
      <c r="BG171" s="82"/>
      <c r="BH171" s="82"/>
      <c r="BI171" s="82"/>
      <c r="BJ171" s="84"/>
      <c r="BK171" s="82"/>
      <c r="BL171" s="84"/>
      <c r="BM171" s="82"/>
      <c r="BN171" s="82">
        <v>0.02</v>
      </c>
      <c r="BO171" s="82">
        <v>4.181</v>
      </c>
      <c r="BP171" s="84"/>
      <c r="BQ171" s="82"/>
      <c r="BR171" s="84"/>
      <c r="BS171" s="82"/>
      <c r="BT171" s="82"/>
      <c r="BU171" s="82"/>
      <c r="BV171" s="82">
        <v>16.003</v>
      </c>
      <c r="BW171" s="86" t="s">
        <v>1070</v>
      </c>
    </row>
    <row r="172" spans="1:75" x14ac:dyDescent="0.25">
      <c r="A172" s="16">
        <v>170</v>
      </c>
      <c r="B172" s="16">
        <v>3</v>
      </c>
      <c r="C172" s="31" t="s">
        <v>631</v>
      </c>
      <c r="D172" s="40">
        <f>март!D172-апрель!E172</f>
        <v>-438.68107540096611</v>
      </c>
      <c r="E172" s="40">
        <f t="shared" si="2"/>
        <v>0</v>
      </c>
      <c r="F172" s="36"/>
      <c r="G172" s="36"/>
      <c r="H172" s="36"/>
      <c r="I172" s="27"/>
      <c r="J172" s="36"/>
      <c r="K172" s="36"/>
      <c r="L172" s="36"/>
      <c r="M172" s="36"/>
      <c r="N172" s="36"/>
      <c r="O172" s="29"/>
      <c r="P172" s="36"/>
      <c r="Q172" s="29"/>
      <c r="R172" s="36"/>
      <c r="S172" s="36"/>
      <c r="T172" s="36"/>
      <c r="U172" s="36"/>
      <c r="V172" s="36"/>
      <c r="W172" s="36"/>
      <c r="X172" s="36"/>
      <c r="Y172" s="29"/>
      <c r="Z172" s="36"/>
      <c r="AA172" s="66"/>
      <c r="AB172" s="36"/>
      <c r="AC172" s="36"/>
      <c r="AD172" s="36"/>
      <c r="AE172" s="36"/>
      <c r="AF172" s="36"/>
      <c r="AG172" s="36"/>
      <c r="AH172" s="29"/>
      <c r="AI172" s="36"/>
      <c r="AJ172" s="29"/>
      <c r="AK172" s="36"/>
      <c r="AL172" s="36"/>
      <c r="AM172" s="36"/>
      <c r="AN172" s="29"/>
      <c r="AO172" s="36"/>
      <c r="AP172" s="29"/>
      <c r="AQ172" s="36"/>
      <c r="AR172" s="29"/>
      <c r="AS172" s="36"/>
      <c r="AT172" s="36"/>
      <c r="AU172" s="36"/>
      <c r="AV172" s="29"/>
      <c r="AW172" s="36"/>
      <c r="AX172" s="36"/>
      <c r="AY172" s="36"/>
      <c r="AZ172" s="29"/>
      <c r="BA172" s="36"/>
      <c r="BB172" s="36"/>
      <c r="BC172" s="36"/>
      <c r="BD172" s="36"/>
      <c r="BE172" s="36"/>
      <c r="BF172" s="36"/>
      <c r="BG172" s="36"/>
      <c r="BH172" s="36"/>
      <c r="BI172" s="36"/>
      <c r="BJ172" s="29"/>
      <c r="BK172" s="36"/>
      <c r="BL172" s="29"/>
      <c r="BM172" s="36"/>
      <c r="BN172" s="36"/>
      <c r="BO172" s="36"/>
      <c r="BP172" s="29"/>
      <c r="BQ172" s="36"/>
      <c r="BR172" s="29"/>
      <c r="BS172" s="36"/>
      <c r="BT172" s="36"/>
      <c r="BU172" s="36"/>
      <c r="BV172" s="36"/>
    </row>
    <row r="173" spans="1:75" x14ac:dyDescent="0.25">
      <c r="A173" s="16">
        <v>171</v>
      </c>
      <c r="B173" s="16">
        <v>3</v>
      </c>
      <c r="C173" s="31" t="s">
        <v>926</v>
      </c>
      <c r="D173" s="40">
        <f>март!D173-апрель!E173</f>
        <v>106.16501760386478</v>
      </c>
      <c r="E173" s="40">
        <f t="shared" si="2"/>
        <v>0</v>
      </c>
      <c r="F173" s="36"/>
      <c r="G173" s="36"/>
      <c r="H173" s="36"/>
      <c r="I173" s="27"/>
      <c r="J173" s="36"/>
      <c r="K173" s="36"/>
      <c r="L173" s="36"/>
      <c r="M173" s="36"/>
      <c r="N173" s="36"/>
      <c r="O173" s="29"/>
      <c r="P173" s="36"/>
      <c r="Q173" s="29"/>
      <c r="R173" s="36"/>
      <c r="S173" s="36"/>
      <c r="T173" s="36"/>
      <c r="U173" s="36"/>
      <c r="V173" s="36"/>
      <c r="W173" s="36"/>
      <c r="X173" s="36"/>
      <c r="Y173" s="29"/>
      <c r="Z173" s="36"/>
      <c r="AA173" s="66"/>
      <c r="AB173" s="36"/>
      <c r="AC173" s="36"/>
      <c r="AD173" s="36"/>
      <c r="AE173" s="36"/>
      <c r="AF173" s="36"/>
      <c r="AG173" s="36"/>
      <c r="AH173" s="29"/>
      <c r="AI173" s="36"/>
      <c r="AJ173" s="29"/>
      <c r="AK173" s="36"/>
      <c r="AL173" s="36"/>
      <c r="AM173" s="36"/>
      <c r="AN173" s="29"/>
      <c r="AO173" s="36"/>
      <c r="AP173" s="29"/>
      <c r="AQ173" s="36"/>
      <c r="AR173" s="29"/>
      <c r="AS173" s="36"/>
      <c r="AT173" s="36"/>
      <c r="AU173" s="36"/>
      <c r="AV173" s="29"/>
      <c r="AW173" s="36"/>
      <c r="AX173" s="36"/>
      <c r="AY173" s="36"/>
      <c r="AZ173" s="29"/>
      <c r="BA173" s="36"/>
      <c r="BB173" s="36"/>
      <c r="BC173" s="36"/>
      <c r="BD173" s="36"/>
      <c r="BE173" s="36"/>
      <c r="BF173" s="36"/>
      <c r="BG173" s="36"/>
      <c r="BH173" s="36"/>
      <c r="BI173" s="36"/>
      <c r="BJ173" s="29"/>
      <c r="BK173" s="36"/>
      <c r="BL173" s="29"/>
      <c r="BM173" s="36"/>
      <c r="BN173" s="36"/>
      <c r="BO173" s="36"/>
      <c r="BP173" s="29"/>
      <c r="BQ173" s="36"/>
      <c r="BR173" s="29"/>
      <c r="BS173" s="36"/>
      <c r="BT173" s="36"/>
      <c r="BU173" s="36"/>
      <c r="BV173" s="36"/>
    </row>
    <row r="174" spans="1:75" s="86" customFormat="1" ht="14.25" customHeight="1" x14ac:dyDescent="0.25">
      <c r="A174" s="79">
        <v>172</v>
      </c>
      <c r="B174" s="79">
        <v>3</v>
      </c>
      <c r="C174" s="80" t="s">
        <v>916</v>
      </c>
      <c r="D174" s="40">
        <f>март!D174-апрель!E174</f>
        <v>1165.0216847342999</v>
      </c>
      <c r="E174" s="81">
        <f t="shared" si="2"/>
        <v>1.2250000000000001</v>
      </c>
      <c r="F174" s="82"/>
      <c r="G174" s="82"/>
      <c r="H174" s="82"/>
      <c r="I174" s="83"/>
      <c r="J174" s="82"/>
      <c r="K174" s="82"/>
      <c r="L174" s="82"/>
      <c r="M174" s="82"/>
      <c r="N174" s="82"/>
      <c r="O174" s="84"/>
      <c r="P174" s="82"/>
      <c r="Q174" s="84"/>
      <c r="R174" s="82"/>
      <c r="S174" s="82"/>
      <c r="T174" s="82"/>
      <c r="U174" s="82"/>
      <c r="V174" s="82"/>
      <c r="W174" s="82"/>
      <c r="X174" s="82"/>
      <c r="Y174" s="84"/>
      <c r="Z174" s="82"/>
      <c r="AA174" s="85"/>
      <c r="AB174" s="82"/>
      <c r="AC174" s="82"/>
      <c r="AD174" s="82"/>
      <c r="AE174" s="82"/>
      <c r="AF174" s="82"/>
      <c r="AG174" s="82"/>
      <c r="AH174" s="84"/>
      <c r="AI174" s="82"/>
      <c r="AJ174" s="84"/>
      <c r="AK174" s="82"/>
      <c r="AL174" s="82"/>
      <c r="AM174" s="82"/>
      <c r="AN174" s="84"/>
      <c r="AO174" s="82"/>
      <c r="AP174" s="84"/>
      <c r="AQ174" s="82"/>
      <c r="AR174" s="84"/>
      <c r="AS174" s="82"/>
      <c r="AT174" s="82"/>
      <c r="AU174" s="82"/>
      <c r="AV174" s="84"/>
      <c r="AW174" s="82"/>
      <c r="AX174" s="82"/>
      <c r="AY174" s="82"/>
      <c r="AZ174" s="84"/>
      <c r="BA174" s="82"/>
      <c r="BB174" s="82"/>
      <c r="BC174" s="82"/>
      <c r="BD174" s="82"/>
      <c r="BE174" s="82"/>
      <c r="BF174" s="82"/>
      <c r="BG174" s="82"/>
      <c r="BH174" s="82"/>
      <c r="BI174" s="82"/>
      <c r="BJ174" s="84"/>
      <c r="BK174" s="82"/>
      <c r="BL174" s="84"/>
      <c r="BM174" s="82"/>
      <c r="BN174" s="82">
        <v>5.0000000000000001E-3</v>
      </c>
      <c r="BO174" s="82">
        <v>1.2250000000000001</v>
      </c>
      <c r="BP174" s="84"/>
      <c r="BQ174" s="82"/>
      <c r="BR174" s="84"/>
      <c r="BS174" s="82"/>
      <c r="BT174" s="82"/>
      <c r="BU174" s="82"/>
      <c r="BV174" s="82"/>
    </row>
    <row r="175" spans="1:75" x14ac:dyDescent="0.25">
      <c r="A175" s="16">
        <v>173</v>
      </c>
      <c r="B175" s="16">
        <v>3</v>
      </c>
      <c r="C175" s="31" t="s">
        <v>917</v>
      </c>
      <c r="D175" s="40">
        <f>март!D175-апрель!E175</f>
        <v>30.670295342995214</v>
      </c>
      <c r="E175" s="40">
        <f t="shared" si="2"/>
        <v>0</v>
      </c>
      <c r="F175" s="36"/>
      <c r="G175" s="36"/>
      <c r="H175" s="36"/>
      <c r="I175" s="27"/>
      <c r="J175" s="36"/>
      <c r="K175" s="36"/>
      <c r="L175" s="36"/>
      <c r="M175" s="36"/>
      <c r="N175" s="36"/>
      <c r="O175" s="29"/>
      <c r="P175" s="36"/>
      <c r="Q175" s="29"/>
      <c r="R175" s="36"/>
      <c r="S175" s="36"/>
      <c r="T175" s="36"/>
      <c r="U175" s="36"/>
      <c r="V175" s="36"/>
      <c r="W175" s="36"/>
      <c r="X175" s="36"/>
      <c r="Y175" s="29"/>
      <c r="Z175" s="36"/>
      <c r="AA175" s="66"/>
      <c r="AB175" s="36"/>
      <c r="AC175" s="36"/>
      <c r="AD175" s="36"/>
      <c r="AE175" s="36"/>
      <c r="AF175" s="36"/>
      <c r="AG175" s="36"/>
      <c r="AH175" s="29"/>
      <c r="AI175" s="36"/>
      <c r="AJ175" s="29"/>
      <c r="AK175" s="36"/>
      <c r="AL175" s="36"/>
      <c r="AM175" s="36"/>
      <c r="AN175" s="29"/>
      <c r="AO175" s="36"/>
      <c r="AP175" s="29"/>
      <c r="AQ175" s="36"/>
      <c r="AR175" s="29"/>
      <c r="AS175" s="36"/>
      <c r="AT175" s="36"/>
      <c r="AU175" s="36"/>
      <c r="AV175" s="29"/>
      <c r="AW175" s="36"/>
      <c r="AX175" s="36"/>
      <c r="AY175" s="36"/>
      <c r="AZ175" s="29"/>
      <c r="BA175" s="36"/>
      <c r="BB175" s="36"/>
      <c r="BC175" s="36"/>
      <c r="BD175" s="36"/>
      <c r="BE175" s="36"/>
      <c r="BF175" s="36"/>
      <c r="BG175" s="36"/>
      <c r="BH175" s="36"/>
      <c r="BI175" s="36"/>
      <c r="BJ175" s="29"/>
      <c r="BK175" s="36"/>
      <c r="BL175" s="29"/>
      <c r="BM175" s="36"/>
      <c r="BN175" s="36"/>
      <c r="BO175" s="36"/>
      <c r="BP175" s="29"/>
      <c r="BQ175" s="36"/>
      <c r="BR175" s="29"/>
      <c r="BS175" s="36"/>
      <c r="BT175" s="36"/>
      <c r="BU175" s="36"/>
      <c r="BV175" s="36"/>
    </row>
    <row r="176" spans="1:75" x14ac:dyDescent="0.25">
      <c r="A176" s="16">
        <v>174</v>
      </c>
      <c r="B176" s="16">
        <v>3</v>
      </c>
      <c r="C176" s="31" t="s">
        <v>632</v>
      </c>
      <c r="D176" s="40">
        <f>март!D176-апрель!E176</f>
        <v>915.77799679227053</v>
      </c>
      <c r="E176" s="40">
        <f t="shared" si="2"/>
        <v>0</v>
      </c>
      <c r="F176" s="36"/>
      <c r="G176" s="36"/>
      <c r="H176" s="36"/>
      <c r="I176" s="27"/>
      <c r="J176" s="36"/>
      <c r="K176" s="36"/>
      <c r="L176" s="36"/>
      <c r="M176" s="36"/>
      <c r="N176" s="36"/>
      <c r="O176" s="29"/>
      <c r="P176" s="36"/>
      <c r="Q176" s="29"/>
      <c r="R176" s="36"/>
      <c r="S176" s="36"/>
      <c r="T176" s="36"/>
      <c r="U176" s="36"/>
      <c r="V176" s="36"/>
      <c r="W176" s="36"/>
      <c r="X176" s="36"/>
      <c r="Y176" s="29"/>
      <c r="Z176" s="36"/>
      <c r="AA176" s="66"/>
      <c r="AB176" s="36"/>
      <c r="AC176" s="36"/>
      <c r="AD176" s="36"/>
      <c r="AE176" s="36"/>
      <c r="AF176" s="36"/>
      <c r="AG176" s="36"/>
      <c r="AH176" s="29"/>
      <c r="AI176" s="36"/>
      <c r="AJ176" s="29"/>
      <c r="AK176" s="36"/>
      <c r="AL176" s="36"/>
      <c r="AM176" s="36"/>
      <c r="AN176" s="29"/>
      <c r="AO176" s="36"/>
      <c r="AP176" s="29"/>
      <c r="AQ176" s="36"/>
      <c r="AR176" s="29"/>
      <c r="AS176" s="36"/>
      <c r="AT176" s="36"/>
      <c r="AU176" s="36"/>
      <c r="AV176" s="29"/>
      <c r="AW176" s="36"/>
      <c r="AX176" s="36"/>
      <c r="AY176" s="36"/>
      <c r="AZ176" s="29"/>
      <c r="BA176" s="36"/>
      <c r="BB176" s="36"/>
      <c r="BC176" s="36"/>
      <c r="BD176" s="36"/>
      <c r="BE176" s="36"/>
      <c r="BF176" s="36"/>
      <c r="BG176" s="36"/>
      <c r="BH176" s="36"/>
      <c r="BI176" s="36"/>
      <c r="BJ176" s="29"/>
      <c r="BK176" s="36"/>
      <c r="BL176" s="29"/>
      <c r="BM176" s="36"/>
      <c r="BN176" s="36"/>
      <c r="BO176" s="36"/>
      <c r="BP176" s="29"/>
      <c r="BQ176" s="36"/>
      <c r="BR176" s="29"/>
      <c r="BS176" s="36"/>
      <c r="BT176" s="36"/>
      <c r="BU176" s="36"/>
      <c r="BV176" s="36"/>
    </row>
    <row r="177" spans="1:75" x14ac:dyDescent="0.25">
      <c r="A177" s="16">
        <v>175</v>
      </c>
      <c r="B177" s="16">
        <v>3</v>
      </c>
      <c r="C177" s="31" t="s">
        <v>633</v>
      </c>
      <c r="D177" s="40">
        <f>март!D177-апрель!E177</f>
        <v>-135.32059768115943</v>
      </c>
      <c r="E177" s="40">
        <f t="shared" si="2"/>
        <v>0</v>
      </c>
      <c r="F177" s="36"/>
      <c r="G177" s="36"/>
      <c r="H177" s="36"/>
      <c r="I177" s="27"/>
      <c r="J177" s="36"/>
      <c r="K177" s="36"/>
      <c r="L177" s="36"/>
      <c r="M177" s="36"/>
      <c r="N177" s="36"/>
      <c r="O177" s="29"/>
      <c r="P177" s="36"/>
      <c r="Q177" s="29"/>
      <c r="R177" s="36"/>
      <c r="S177" s="36"/>
      <c r="T177" s="36"/>
      <c r="U177" s="36"/>
      <c r="V177" s="36"/>
      <c r="W177" s="36"/>
      <c r="X177" s="36"/>
      <c r="Y177" s="29"/>
      <c r="Z177" s="36"/>
      <c r="AA177" s="66"/>
      <c r="AB177" s="36"/>
      <c r="AC177" s="36"/>
      <c r="AD177" s="36"/>
      <c r="AE177" s="36"/>
      <c r="AF177" s="36"/>
      <c r="AG177" s="36"/>
      <c r="AH177" s="29"/>
      <c r="AI177" s="36"/>
      <c r="AJ177" s="29"/>
      <c r="AK177" s="36"/>
      <c r="AL177" s="36"/>
      <c r="AM177" s="36"/>
      <c r="AN177" s="29"/>
      <c r="AO177" s="36"/>
      <c r="AP177" s="29"/>
      <c r="AQ177" s="36"/>
      <c r="AR177" s="29"/>
      <c r="AS177" s="36"/>
      <c r="AT177" s="36"/>
      <c r="AU177" s="36"/>
      <c r="AV177" s="29"/>
      <c r="AW177" s="36"/>
      <c r="AX177" s="36"/>
      <c r="AY177" s="36"/>
      <c r="AZ177" s="29"/>
      <c r="BA177" s="36"/>
      <c r="BB177" s="36"/>
      <c r="BC177" s="36"/>
      <c r="BD177" s="36"/>
      <c r="BE177" s="36"/>
      <c r="BF177" s="36"/>
      <c r="BG177" s="36"/>
      <c r="BH177" s="36"/>
      <c r="BI177" s="36"/>
      <c r="BJ177" s="29"/>
      <c r="BK177" s="36"/>
      <c r="BL177" s="29"/>
      <c r="BM177" s="36"/>
      <c r="BN177" s="36"/>
      <c r="BO177" s="36"/>
      <c r="BP177" s="29"/>
      <c r="BQ177" s="36"/>
      <c r="BR177" s="29"/>
      <c r="BS177" s="36"/>
      <c r="BT177" s="36"/>
      <c r="BU177" s="36"/>
      <c r="BV177" s="36"/>
    </row>
    <row r="178" spans="1:75" x14ac:dyDescent="0.25">
      <c r="A178" s="16">
        <v>176</v>
      </c>
      <c r="B178" s="16">
        <v>3</v>
      </c>
      <c r="C178" s="31" t="s">
        <v>634</v>
      </c>
      <c r="D178" s="40">
        <f>март!D178-апрель!E178</f>
        <v>70.594283671497578</v>
      </c>
      <c r="E178" s="40">
        <f t="shared" si="2"/>
        <v>0</v>
      </c>
      <c r="F178" s="36"/>
      <c r="G178" s="36"/>
      <c r="H178" s="36"/>
      <c r="I178" s="27"/>
      <c r="J178" s="36"/>
      <c r="K178" s="36"/>
      <c r="L178" s="36"/>
      <c r="M178" s="36"/>
      <c r="N178" s="36"/>
      <c r="O178" s="29"/>
      <c r="P178" s="36"/>
      <c r="Q178" s="29"/>
      <c r="R178" s="36"/>
      <c r="S178" s="36"/>
      <c r="T178" s="36"/>
      <c r="U178" s="36"/>
      <c r="V178" s="36"/>
      <c r="W178" s="36"/>
      <c r="X178" s="36"/>
      <c r="Y178" s="29"/>
      <c r="Z178" s="36"/>
      <c r="AA178" s="66"/>
      <c r="AB178" s="36"/>
      <c r="AC178" s="36"/>
      <c r="AD178" s="36"/>
      <c r="AE178" s="36"/>
      <c r="AF178" s="36"/>
      <c r="AG178" s="36"/>
      <c r="AH178" s="29"/>
      <c r="AI178" s="36"/>
      <c r="AJ178" s="29"/>
      <c r="AK178" s="36"/>
      <c r="AL178" s="36"/>
      <c r="AM178" s="36"/>
      <c r="AN178" s="29"/>
      <c r="AO178" s="36"/>
      <c r="AP178" s="29"/>
      <c r="AQ178" s="36"/>
      <c r="AR178" s="29"/>
      <c r="AS178" s="36"/>
      <c r="AT178" s="36"/>
      <c r="AU178" s="36"/>
      <c r="AV178" s="29"/>
      <c r="AW178" s="36"/>
      <c r="AX178" s="36"/>
      <c r="AY178" s="36"/>
      <c r="AZ178" s="29"/>
      <c r="BA178" s="36"/>
      <c r="BB178" s="36"/>
      <c r="BC178" s="36"/>
      <c r="BD178" s="36"/>
      <c r="BE178" s="36"/>
      <c r="BF178" s="36"/>
      <c r="BG178" s="36"/>
      <c r="BH178" s="36"/>
      <c r="BI178" s="36"/>
      <c r="BJ178" s="29"/>
      <c r="BK178" s="36"/>
      <c r="BL178" s="29"/>
      <c r="BM178" s="36"/>
      <c r="BN178" s="36"/>
      <c r="BO178" s="36"/>
      <c r="BP178" s="29"/>
      <c r="BQ178" s="36"/>
      <c r="BR178" s="29"/>
      <c r="BS178" s="36"/>
      <c r="BT178" s="36"/>
      <c r="BU178" s="36"/>
      <c r="BV178" s="36"/>
    </row>
    <row r="179" spans="1:75" x14ac:dyDescent="0.25">
      <c r="A179" s="16">
        <v>177</v>
      </c>
      <c r="B179" s="16">
        <v>3</v>
      </c>
      <c r="C179" s="31" t="s">
        <v>635</v>
      </c>
      <c r="D179" s="40">
        <f>март!D179-апрель!E179</f>
        <v>817.22946844444425</v>
      </c>
      <c r="E179" s="40">
        <f t="shared" si="2"/>
        <v>0</v>
      </c>
      <c r="F179" s="36"/>
      <c r="G179" s="36"/>
      <c r="H179" s="36"/>
      <c r="I179" s="27"/>
      <c r="J179" s="36"/>
      <c r="K179" s="36"/>
      <c r="L179" s="36"/>
      <c r="M179" s="36"/>
      <c r="N179" s="36"/>
      <c r="O179" s="29"/>
      <c r="P179" s="36"/>
      <c r="Q179" s="29"/>
      <c r="R179" s="36"/>
      <c r="S179" s="36"/>
      <c r="T179" s="36"/>
      <c r="U179" s="36"/>
      <c r="V179" s="36"/>
      <c r="W179" s="36"/>
      <c r="X179" s="36"/>
      <c r="Y179" s="29"/>
      <c r="Z179" s="36"/>
      <c r="AA179" s="66"/>
      <c r="AB179" s="36"/>
      <c r="AC179" s="36"/>
      <c r="AD179" s="36"/>
      <c r="AE179" s="36"/>
      <c r="AF179" s="36"/>
      <c r="AG179" s="36"/>
      <c r="AH179" s="29"/>
      <c r="AI179" s="36"/>
      <c r="AJ179" s="29"/>
      <c r="AK179" s="36"/>
      <c r="AL179" s="36"/>
      <c r="AM179" s="36"/>
      <c r="AN179" s="29"/>
      <c r="AO179" s="36"/>
      <c r="AP179" s="29"/>
      <c r="AQ179" s="36"/>
      <c r="AR179" s="29"/>
      <c r="AS179" s="36"/>
      <c r="AT179" s="36"/>
      <c r="AU179" s="36"/>
      <c r="AV179" s="29"/>
      <c r="AW179" s="36"/>
      <c r="AX179" s="36"/>
      <c r="AY179" s="36"/>
      <c r="AZ179" s="29"/>
      <c r="BA179" s="36"/>
      <c r="BB179" s="36"/>
      <c r="BC179" s="36"/>
      <c r="BD179" s="36"/>
      <c r="BE179" s="36"/>
      <c r="BF179" s="36"/>
      <c r="BG179" s="36"/>
      <c r="BH179" s="36"/>
      <c r="BI179" s="36"/>
      <c r="BJ179" s="29"/>
      <c r="BK179" s="36"/>
      <c r="BL179" s="29"/>
      <c r="BM179" s="36"/>
      <c r="BN179" s="36"/>
      <c r="BO179" s="36"/>
      <c r="BP179" s="29"/>
      <c r="BQ179" s="36"/>
      <c r="BR179" s="29"/>
      <c r="BS179" s="36"/>
      <c r="BT179" s="36"/>
      <c r="BU179" s="36"/>
      <c r="BV179" s="36"/>
    </row>
    <row r="180" spans="1:75" x14ac:dyDescent="0.25">
      <c r="A180" s="16">
        <v>178</v>
      </c>
      <c r="B180" s="16">
        <v>3</v>
      </c>
      <c r="C180" s="31" t="s">
        <v>636</v>
      </c>
      <c r="D180" s="40">
        <f>март!D180-апрель!E180</f>
        <v>2206.0070107149763</v>
      </c>
      <c r="E180" s="40">
        <f t="shared" si="2"/>
        <v>0</v>
      </c>
      <c r="F180" s="36"/>
      <c r="G180" s="36"/>
      <c r="H180" s="36"/>
      <c r="I180" s="27"/>
      <c r="J180" s="36"/>
      <c r="K180" s="36"/>
      <c r="L180" s="36"/>
      <c r="M180" s="36"/>
      <c r="N180" s="36"/>
      <c r="O180" s="29"/>
      <c r="P180" s="36"/>
      <c r="Q180" s="29"/>
      <c r="R180" s="36"/>
      <c r="S180" s="36"/>
      <c r="T180" s="36"/>
      <c r="U180" s="36"/>
      <c r="V180" s="36"/>
      <c r="W180" s="36"/>
      <c r="X180" s="36"/>
      <c r="Y180" s="29"/>
      <c r="Z180" s="36"/>
      <c r="AA180" s="66"/>
      <c r="AB180" s="36"/>
      <c r="AC180" s="36"/>
      <c r="AD180" s="36"/>
      <c r="AE180" s="36"/>
      <c r="AF180" s="36"/>
      <c r="AG180" s="36"/>
      <c r="AH180" s="29"/>
      <c r="AI180" s="36"/>
      <c r="AJ180" s="29"/>
      <c r="AK180" s="36"/>
      <c r="AL180" s="36"/>
      <c r="AM180" s="36"/>
      <c r="AN180" s="29"/>
      <c r="AO180" s="36"/>
      <c r="AP180" s="29"/>
      <c r="AQ180" s="36"/>
      <c r="AR180" s="29"/>
      <c r="AS180" s="36"/>
      <c r="AT180" s="36"/>
      <c r="AU180" s="36"/>
      <c r="AV180" s="29"/>
      <c r="AW180" s="36"/>
      <c r="AX180" s="36"/>
      <c r="AY180" s="36"/>
      <c r="AZ180" s="29"/>
      <c r="BA180" s="36"/>
      <c r="BB180" s="36"/>
      <c r="BC180" s="36"/>
      <c r="BD180" s="36"/>
      <c r="BE180" s="36"/>
      <c r="BF180" s="36"/>
      <c r="BG180" s="36"/>
      <c r="BH180" s="36"/>
      <c r="BI180" s="36"/>
      <c r="BJ180" s="29"/>
      <c r="BK180" s="36"/>
      <c r="BL180" s="29"/>
      <c r="BM180" s="36"/>
      <c r="BN180" s="36"/>
      <c r="BO180" s="36"/>
      <c r="BP180" s="29"/>
      <c r="BQ180" s="36"/>
      <c r="BR180" s="29"/>
      <c r="BS180" s="36"/>
      <c r="BT180" s="36"/>
      <c r="BU180" s="36"/>
      <c r="BV180" s="36"/>
    </row>
    <row r="181" spans="1:75" x14ac:dyDescent="0.25">
      <c r="A181" s="16">
        <v>179</v>
      </c>
      <c r="B181" s="16">
        <v>3</v>
      </c>
      <c r="C181" s="31" t="s">
        <v>637</v>
      </c>
      <c r="D181" s="40">
        <f>март!D181-апрель!E181</f>
        <v>618.96930368115943</v>
      </c>
      <c r="E181" s="40">
        <f t="shared" si="2"/>
        <v>0</v>
      </c>
      <c r="F181" s="36"/>
      <c r="G181" s="36"/>
      <c r="H181" s="36"/>
      <c r="I181" s="27"/>
      <c r="J181" s="36"/>
      <c r="K181" s="36"/>
      <c r="L181" s="36"/>
      <c r="M181" s="36"/>
      <c r="N181" s="36"/>
      <c r="O181" s="29"/>
      <c r="P181" s="36"/>
      <c r="Q181" s="29"/>
      <c r="R181" s="36"/>
      <c r="S181" s="36"/>
      <c r="T181" s="36"/>
      <c r="U181" s="36"/>
      <c r="V181" s="36"/>
      <c r="W181" s="36"/>
      <c r="X181" s="36"/>
      <c r="Y181" s="29"/>
      <c r="Z181" s="36"/>
      <c r="AA181" s="66"/>
      <c r="AB181" s="36"/>
      <c r="AC181" s="36"/>
      <c r="AD181" s="36"/>
      <c r="AE181" s="36"/>
      <c r="AF181" s="36"/>
      <c r="AG181" s="36"/>
      <c r="AH181" s="29"/>
      <c r="AI181" s="36"/>
      <c r="AJ181" s="29"/>
      <c r="AK181" s="36"/>
      <c r="AL181" s="36"/>
      <c r="AM181" s="36"/>
      <c r="AN181" s="29"/>
      <c r="AO181" s="36"/>
      <c r="AP181" s="29"/>
      <c r="AQ181" s="36"/>
      <c r="AR181" s="29"/>
      <c r="AS181" s="36"/>
      <c r="AT181" s="36"/>
      <c r="AU181" s="36"/>
      <c r="AV181" s="29"/>
      <c r="AW181" s="36"/>
      <c r="AX181" s="36"/>
      <c r="AY181" s="36"/>
      <c r="AZ181" s="29"/>
      <c r="BA181" s="36"/>
      <c r="BB181" s="36"/>
      <c r="BC181" s="36"/>
      <c r="BD181" s="36"/>
      <c r="BE181" s="36"/>
      <c r="BF181" s="36"/>
      <c r="BG181" s="36"/>
      <c r="BH181" s="36"/>
      <c r="BI181" s="36"/>
      <c r="BJ181" s="29"/>
      <c r="BK181" s="36"/>
      <c r="BL181" s="29"/>
      <c r="BM181" s="36"/>
      <c r="BN181" s="36"/>
      <c r="BO181" s="36"/>
      <c r="BP181" s="29"/>
      <c r="BQ181" s="36"/>
      <c r="BR181" s="29"/>
      <c r="BS181" s="36"/>
      <c r="BT181" s="36"/>
      <c r="BU181" s="36"/>
      <c r="BV181" s="36"/>
    </row>
    <row r="182" spans="1:75" s="86" customFormat="1" x14ac:dyDescent="0.25">
      <c r="A182" s="79">
        <v>180</v>
      </c>
      <c r="B182" s="79">
        <v>3</v>
      </c>
      <c r="C182" s="80" t="s">
        <v>638</v>
      </c>
      <c r="D182" s="40">
        <f>март!D182-апрель!E182</f>
        <v>1578.8985411188405</v>
      </c>
      <c r="E182" s="81">
        <f t="shared" si="2"/>
        <v>3.278</v>
      </c>
      <c r="F182" s="82"/>
      <c r="G182" s="82"/>
      <c r="H182" s="82"/>
      <c r="I182" s="83"/>
      <c r="J182" s="82"/>
      <c r="K182" s="82"/>
      <c r="L182" s="82"/>
      <c r="M182" s="82"/>
      <c r="N182" s="82"/>
      <c r="O182" s="84"/>
      <c r="P182" s="82"/>
      <c r="Q182" s="84"/>
      <c r="R182" s="82"/>
      <c r="S182" s="82"/>
      <c r="T182" s="82"/>
      <c r="U182" s="82"/>
      <c r="V182" s="82"/>
      <c r="W182" s="82"/>
      <c r="X182" s="82"/>
      <c r="Y182" s="84"/>
      <c r="Z182" s="82"/>
      <c r="AA182" s="85"/>
      <c r="AB182" s="82"/>
      <c r="AC182" s="82"/>
      <c r="AD182" s="82"/>
      <c r="AE182" s="82"/>
      <c r="AF182" s="82"/>
      <c r="AG182" s="82"/>
      <c r="AH182" s="84"/>
      <c r="AI182" s="82"/>
      <c r="AJ182" s="84"/>
      <c r="AK182" s="82"/>
      <c r="AL182" s="82"/>
      <c r="AM182" s="82"/>
      <c r="AN182" s="84"/>
      <c r="AO182" s="82"/>
      <c r="AP182" s="84"/>
      <c r="AQ182" s="82"/>
      <c r="AR182" s="84"/>
      <c r="AS182" s="82"/>
      <c r="AT182" s="82"/>
      <c r="AU182" s="82"/>
      <c r="AV182" s="84"/>
      <c r="AW182" s="82"/>
      <c r="AX182" s="82"/>
      <c r="AY182" s="82"/>
      <c r="AZ182" s="84"/>
      <c r="BA182" s="82"/>
      <c r="BB182" s="82"/>
      <c r="BC182" s="82"/>
      <c r="BD182" s="82"/>
      <c r="BE182" s="82"/>
      <c r="BF182" s="82"/>
      <c r="BG182" s="82"/>
      <c r="BH182" s="82"/>
      <c r="BI182" s="82"/>
      <c r="BJ182" s="84"/>
      <c r="BK182" s="82"/>
      <c r="BL182" s="84"/>
      <c r="BM182" s="82"/>
      <c r="BN182" s="82">
        <v>1.4999999999999999E-2</v>
      </c>
      <c r="BO182" s="82">
        <v>3.278</v>
      </c>
      <c r="BP182" s="84"/>
      <c r="BQ182" s="82"/>
      <c r="BR182" s="84"/>
      <c r="BS182" s="82"/>
      <c r="BT182" s="82"/>
      <c r="BU182" s="82"/>
      <c r="BV182" s="82"/>
    </row>
    <row r="183" spans="1:75" x14ac:dyDescent="0.25">
      <c r="A183" s="16">
        <v>181</v>
      </c>
      <c r="B183" s="16">
        <v>3</v>
      </c>
      <c r="C183" s="31" t="s">
        <v>639</v>
      </c>
      <c r="D183" s="40">
        <f>март!D183-апрель!E183</f>
        <v>-210.63755745314015</v>
      </c>
      <c r="E183" s="40">
        <f t="shared" si="2"/>
        <v>0</v>
      </c>
      <c r="F183" s="36"/>
      <c r="G183" s="36"/>
      <c r="H183" s="36"/>
      <c r="I183" s="27"/>
      <c r="J183" s="36"/>
      <c r="K183" s="36"/>
      <c r="L183" s="36"/>
      <c r="M183" s="36"/>
      <c r="N183" s="36"/>
      <c r="O183" s="29"/>
      <c r="P183" s="36"/>
      <c r="Q183" s="29"/>
      <c r="R183" s="36"/>
      <c r="S183" s="36"/>
      <c r="T183" s="36"/>
      <c r="U183" s="36"/>
      <c r="V183" s="36"/>
      <c r="W183" s="36"/>
      <c r="X183" s="36"/>
      <c r="Y183" s="29"/>
      <c r="Z183" s="36"/>
      <c r="AA183" s="66"/>
      <c r="AB183" s="36"/>
      <c r="AC183" s="36"/>
      <c r="AD183" s="36"/>
      <c r="AE183" s="36"/>
      <c r="AF183" s="36"/>
      <c r="AG183" s="36"/>
      <c r="AH183" s="29"/>
      <c r="AI183" s="36"/>
      <c r="AJ183" s="29"/>
      <c r="AK183" s="36"/>
      <c r="AL183" s="36"/>
      <c r="AM183" s="36"/>
      <c r="AN183" s="29"/>
      <c r="AO183" s="36"/>
      <c r="AP183" s="29"/>
      <c r="AQ183" s="36"/>
      <c r="AR183" s="29"/>
      <c r="AS183" s="36"/>
      <c r="AT183" s="36"/>
      <c r="AU183" s="36"/>
      <c r="AV183" s="29"/>
      <c r="AW183" s="36"/>
      <c r="AX183" s="36"/>
      <c r="AY183" s="36"/>
      <c r="AZ183" s="29"/>
      <c r="BA183" s="36"/>
      <c r="BB183" s="36"/>
      <c r="BC183" s="36"/>
      <c r="BD183" s="36"/>
      <c r="BE183" s="36"/>
      <c r="BF183" s="36"/>
      <c r="BG183" s="36"/>
      <c r="BH183" s="36"/>
      <c r="BI183" s="36"/>
      <c r="BJ183" s="29"/>
      <c r="BK183" s="36"/>
      <c r="BL183" s="29"/>
      <c r="BM183" s="36"/>
      <c r="BN183" s="36"/>
      <c r="BO183" s="36"/>
      <c r="BP183" s="29"/>
      <c r="BQ183" s="36"/>
      <c r="BR183" s="29"/>
      <c r="BS183" s="36"/>
      <c r="BT183" s="36"/>
      <c r="BU183" s="36"/>
      <c r="BV183" s="36"/>
    </row>
    <row r="184" spans="1:75" x14ac:dyDescent="0.25">
      <c r="A184" s="16">
        <v>182</v>
      </c>
      <c r="B184" s="16">
        <v>3</v>
      </c>
      <c r="C184" s="31" t="s">
        <v>640</v>
      </c>
      <c r="D184" s="40">
        <f>март!D184-апрель!E184</f>
        <v>1933.7479774299516</v>
      </c>
      <c r="E184" s="40">
        <f t="shared" si="2"/>
        <v>0</v>
      </c>
      <c r="F184" s="36"/>
      <c r="G184" s="36"/>
      <c r="H184" s="36"/>
      <c r="I184" s="27"/>
      <c r="J184" s="36"/>
      <c r="K184" s="36"/>
      <c r="L184" s="36"/>
      <c r="M184" s="36"/>
      <c r="N184" s="36"/>
      <c r="O184" s="29"/>
      <c r="P184" s="36"/>
      <c r="Q184" s="29"/>
      <c r="R184" s="36"/>
      <c r="S184" s="36"/>
      <c r="T184" s="36"/>
      <c r="U184" s="36"/>
      <c r="V184" s="36"/>
      <c r="W184" s="36"/>
      <c r="X184" s="36"/>
      <c r="Y184" s="29"/>
      <c r="Z184" s="36"/>
      <c r="AA184" s="66"/>
      <c r="AB184" s="36"/>
      <c r="AC184" s="36"/>
      <c r="AD184" s="36"/>
      <c r="AE184" s="36"/>
      <c r="AF184" s="36"/>
      <c r="AG184" s="36"/>
      <c r="AH184" s="29"/>
      <c r="AI184" s="36"/>
      <c r="AJ184" s="29"/>
      <c r="AK184" s="36"/>
      <c r="AL184" s="36"/>
      <c r="AM184" s="36"/>
      <c r="AN184" s="29"/>
      <c r="AO184" s="36"/>
      <c r="AP184" s="29"/>
      <c r="AQ184" s="36"/>
      <c r="AR184" s="29"/>
      <c r="AS184" s="36"/>
      <c r="AT184" s="36"/>
      <c r="AU184" s="36"/>
      <c r="AV184" s="29"/>
      <c r="AW184" s="36"/>
      <c r="AX184" s="36"/>
      <c r="AY184" s="36"/>
      <c r="AZ184" s="29"/>
      <c r="BA184" s="36"/>
      <c r="BB184" s="36"/>
      <c r="BC184" s="36"/>
      <c r="BD184" s="36"/>
      <c r="BE184" s="36"/>
      <c r="BF184" s="36"/>
      <c r="BG184" s="36"/>
      <c r="BH184" s="36"/>
      <c r="BI184" s="36"/>
      <c r="BJ184" s="29"/>
      <c r="BK184" s="36"/>
      <c r="BL184" s="29"/>
      <c r="BM184" s="36"/>
      <c r="BN184" s="36"/>
      <c r="BO184" s="36"/>
      <c r="BP184" s="29"/>
      <c r="BQ184" s="36"/>
      <c r="BR184" s="29"/>
      <c r="BS184" s="36"/>
      <c r="BT184" s="36"/>
      <c r="BU184" s="36"/>
      <c r="BV184" s="36"/>
    </row>
    <row r="185" spans="1:75" s="86" customFormat="1" x14ac:dyDescent="0.25">
      <c r="A185" s="79">
        <v>183</v>
      </c>
      <c r="B185" s="79">
        <v>3</v>
      </c>
      <c r="C185" s="80" t="s">
        <v>641</v>
      </c>
      <c r="D185" s="40">
        <f>март!D185-апрель!E185</f>
        <v>2055.9256245990337</v>
      </c>
      <c r="E185" s="81">
        <f t="shared" si="2"/>
        <v>0</v>
      </c>
      <c r="F185" s="82"/>
      <c r="G185" s="82"/>
      <c r="H185" s="82"/>
      <c r="I185" s="83"/>
      <c r="J185" s="82"/>
      <c r="K185" s="82"/>
      <c r="L185" s="82"/>
      <c r="M185" s="82"/>
      <c r="N185" s="82"/>
      <c r="O185" s="84"/>
      <c r="P185" s="82"/>
      <c r="Q185" s="84"/>
      <c r="R185" s="82"/>
      <c r="S185" s="82"/>
      <c r="T185" s="82"/>
      <c r="U185" s="82"/>
      <c r="V185" s="82"/>
      <c r="W185" s="82"/>
      <c r="X185" s="82"/>
      <c r="Y185" s="84"/>
      <c r="Z185" s="82"/>
      <c r="AA185" s="85"/>
      <c r="AB185" s="82"/>
      <c r="AC185" s="82"/>
      <c r="AD185" s="82"/>
      <c r="AE185" s="82"/>
      <c r="AF185" s="82"/>
      <c r="AG185" s="82"/>
      <c r="AH185" s="84"/>
      <c r="AI185" s="82"/>
      <c r="AJ185" s="84"/>
      <c r="AK185" s="82"/>
      <c r="AL185" s="82"/>
      <c r="AM185" s="82"/>
      <c r="AN185" s="84"/>
      <c r="AO185" s="82"/>
      <c r="AP185" s="84"/>
      <c r="AQ185" s="82"/>
      <c r="AR185" s="84"/>
      <c r="AS185" s="82"/>
      <c r="AT185" s="82"/>
      <c r="AU185" s="82"/>
      <c r="AV185" s="84"/>
      <c r="AW185" s="82"/>
      <c r="AX185" s="82"/>
      <c r="AY185" s="82"/>
      <c r="AZ185" s="84"/>
      <c r="BA185" s="82"/>
      <c r="BB185" s="82"/>
      <c r="BC185" s="82"/>
      <c r="BD185" s="82"/>
      <c r="BE185" s="82"/>
      <c r="BF185" s="82"/>
      <c r="BG185" s="82"/>
      <c r="BH185" s="82"/>
      <c r="BI185" s="82"/>
      <c r="BJ185" s="84"/>
      <c r="BK185" s="82"/>
      <c r="BL185" s="84"/>
      <c r="BM185" s="82"/>
      <c r="BN185" s="82"/>
      <c r="BO185" s="82"/>
      <c r="BP185" s="84"/>
      <c r="BQ185" s="82"/>
      <c r="BR185" s="84"/>
      <c r="BS185" s="82"/>
      <c r="BT185" s="82"/>
      <c r="BU185" s="82"/>
      <c r="BV185" s="82"/>
    </row>
    <row r="186" spans="1:75" s="86" customFormat="1" x14ac:dyDescent="0.25">
      <c r="A186" s="79">
        <v>184</v>
      </c>
      <c r="B186" s="79">
        <v>3</v>
      </c>
      <c r="C186" s="80" t="s">
        <v>642</v>
      </c>
      <c r="D186" s="40">
        <f>март!D186-апрель!E186</f>
        <v>780.41643980676338</v>
      </c>
      <c r="E186" s="81">
        <f t="shared" si="2"/>
        <v>3.3519999999999999</v>
      </c>
      <c r="F186" s="82"/>
      <c r="G186" s="82"/>
      <c r="H186" s="82"/>
      <c r="I186" s="83"/>
      <c r="J186" s="82"/>
      <c r="K186" s="82"/>
      <c r="L186" s="82"/>
      <c r="M186" s="82"/>
      <c r="N186" s="82"/>
      <c r="O186" s="84"/>
      <c r="P186" s="82"/>
      <c r="Q186" s="84"/>
      <c r="R186" s="82"/>
      <c r="S186" s="82"/>
      <c r="T186" s="82"/>
      <c r="U186" s="82"/>
      <c r="V186" s="82"/>
      <c r="W186" s="82"/>
      <c r="X186" s="82"/>
      <c r="Y186" s="84"/>
      <c r="Z186" s="82"/>
      <c r="AA186" s="85"/>
      <c r="AB186" s="82"/>
      <c r="AC186" s="82"/>
      <c r="AD186" s="82"/>
      <c r="AE186" s="82"/>
      <c r="AF186" s="82"/>
      <c r="AG186" s="82"/>
      <c r="AH186" s="84"/>
      <c r="AI186" s="82"/>
      <c r="AJ186" s="84"/>
      <c r="AK186" s="82"/>
      <c r="AL186" s="82"/>
      <c r="AM186" s="82"/>
      <c r="AN186" s="84"/>
      <c r="AO186" s="82"/>
      <c r="AP186" s="84"/>
      <c r="AQ186" s="82"/>
      <c r="AR186" s="84"/>
      <c r="AS186" s="82"/>
      <c r="AT186" s="82"/>
      <c r="AU186" s="82"/>
      <c r="AV186" s="84"/>
      <c r="AW186" s="82"/>
      <c r="AX186" s="82"/>
      <c r="AY186" s="82"/>
      <c r="AZ186" s="84"/>
      <c r="BA186" s="82"/>
      <c r="BB186" s="82"/>
      <c r="BC186" s="82"/>
      <c r="BD186" s="82"/>
      <c r="BE186" s="82"/>
      <c r="BF186" s="82"/>
      <c r="BG186" s="82"/>
      <c r="BH186" s="82"/>
      <c r="BI186" s="82"/>
      <c r="BJ186" s="84"/>
      <c r="BK186" s="82"/>
      <c r="BL186" s="84"/>
      <c r="BM186" s="82"/>
      <c r="BN186" s="82"/>
      <c r="BO186" s="82"/>
      <c r="BP186" s="84"/>
      <c r="BQ186" s="82"/>
      <c r="BR186" s="84"/>
      <c r="BS186" s="82"/>
      <c r="BT186" s="82"/>
      <c r="BU186" s="82"/>
      <c r="BV186" s="82">
        <v>3.3519999999999999</v>
      </c>
      <c r="BW186" s="86" t="s">
        <v>1070</v>
      </c>
    </row>
    <row r="187" spans="1:75" x14ac:dyDescent="0.25">
      <c r="A187" s="16">
        <v>185</v>
      </c>
      <c r="B187" s="16">
        <v>1</v>
      </c>
      <c r="C187" s="31" t="s">
        <v>643</v>
      </c>
      <c r="D187" s="40">
        <f>март!D187-апрель!E187</f>
        <v>282.77074114009667</v>
      </c>
      <c r="E187" s="40">
        <f t="shared" si="2"/>
        <v>0</v>
      </c>
      <c r="F187" s="36"/>
      <c r="G187" s="36"/>
      <c r="H187" s="36"/>
      <c r="I187" s="27"/>
      <c r="J187" s="36"/>
      <c r="K187" s="36"/>
      <c r="L187" s="36"/>
      <c r="M187" s="36"/>
      <c r="N187" s="36"/>
      <c r="O187" s="29"/>
      <c r="P187" s="36"/>
      <c r="Q187" s="29"/>
      <c r="R187" s="36"/>
      <c r="S187" s="36"/>
      <c r="T187" s="36"/>
      <c r="U187" s="36"/>
      <c r="V187" s="36"/>
      <c r="W187" s="36"/>
      <c r="X187" s="36"/>
      <c r="Y187" s="29"/>
      <c r="Z187" s="36"/>
      <c r="AA187" s="66"/>
      <c r="AB187" s="36"/>
      <c r="AC187" s="36"/>
      <c r="AD187" s="36"/>
      <c r="AE187" s="36"/>
      <c r="AF187" s="36"/>
      <c r="AG187" s="36"/>
      <c r="AH187" s="29"/>
      <c r="AI187" s="36"/>
      <c r="AJ187" s="29"/>
      <c r="AK187" s="36"/>
      <c r="AL187" s="36"/>
      <c r="AM187" s="36"/>
      <c r="AN187" s="29"/>
      <c r="AO187" s="36"/>
      <c r="AP187" s="29"/>
      <c r="AQ187" s="36"/>
      <c r="AR187" s="29"/>
      <c r="AS187" s="36"/>
      <c r="AT187" s="36"/>
      <c r="AU187" s="36"/>
      <c r="AV187" s="29"/>
      <c r="AW187" s="36"/>
      <c r="AX187" s="36"/>
      <c r="AY187" s="36"/>
      <c r="AZ187" s="29"/>
      <c r="BA187" s="36"/>
      <c r="BB187" s="36"/>
      <c r="BC187" s="36"/>
      <c r="BD187" s="36"/>
      <c r="BE187" s="36"/>
      <c r="BF187" s="36"/>
      <c r="BG187" s="36"/>
      <c r="BH187" s="36"/>
      <c r="BI187" s="36"/>
      <c r="BJ187" s="29"/>
      <c r="BK187" s="36"/>
      <c r="BL187" s="29"/>
      <c r="BM187" s="36"/>
      <c r="BN187" s="36"/>
      <c r="BO187" s="36"/>
      <c r="BP187" s="29"/>
      <c r="BQ187" s="36"/>
      <c r="BR187" s="29"/>
      <c r="BS187" s="36"/>
      <c r="BT187" s="36"/>
      <c r="BU187" s="36"/>
      <c r="BV187" s="36"/>
    </row>
    <row r="188" spans="1:75" s="86" customFormat="1" x14ac:dyDescent="0.25">
      <c r="A188" s="79">
        <v>186</v>
      </c>
      <c r="B188" s="79">
        <v>1</v>
      </c>
      <c r="C188" s="80" t="s">
        <v>644</v>
      </c>
      <c r="D188" s="40">
        <f>март!D188-апрель!E188</f>
        <v>-116.54501816425119</v>
      </c>
      <c r="E188" s="81">
        <f t="shared" si="2"/>
        <v>6.5579999999999998</v>
      </c>
      <c r="F188" s="82"/>
      <c r="G188" s="82"/>
      <c r="H188" s="82"/>
      <c r="I188" s="83"/>
      <c r="J188" s="82"/>
      <c r="K188" s="82"/>
      <c r="L188" s="82"/>
      <c r="M188" s="82"/>
      <c r="N188" s="82"/>
      <c r="O188" s="84"/>
      <c r="P188" s="82"/>
      <c r="Q188" s="84"/>
      <c r="R188" s="82"/>
      <c r="S188" s="82"/>
      <c r="T188" s="82"/>
      <c r="U188" s="82"/>
      <c r="V188" s="82"/>
      <c r="W188" s="82"/>
      <c r="X188" s="82"/>
      <c r="Y188" s="84"/>
      <c r="Z188" s="82"/>
      <c r="AA188" s="85"/>
      <c r="AB188" s="82"/>
      <c r="AC188" s="82"/>
      <c r="AD188" s="82"/>
      <c r="AE188" s="82"/>
      <c r="AF188" s="82"/>
      <c r="AG188" s="82"/>
      <c r="AH188" s="84"/>
      <c r="AI188" s="82"/>
      <c r="AJ188" s="84"/>
      <c r="AK188" s="82"/>
      <c r="AL188" s="82"/>
      <c r="AM188" s="82"/>
      <c r="AN188" s="84"/>
      <c r="AO188" s="82"/>
      <c r="AP188" s="84"/>
      <c r="AQ188" s="82"/>
      <c r="AR188" s="84"/>
      <c r="AS188" s="82"/>
      <c r="AT188" s="82"/>
      <c r="AU188" s="82"/>
      <c r="AV188" s="84"/>
      <c r="AW188" s="82"/>
      <c r="AX188" s="82"/>
      <c r="AY188" s="82"/>
      <c r="AZ188" s="84"/>
      <c r="BA188" s="82"/>
      <c r="BB188" s="82"/>
      <c r="BC188" s="82"/>
      <c r="BD188" s="82"/>
      <c r="BE188" s="82"/>
      <c r="BF188" s="82"/>
      <c r="BG188" s="82"/>
      <c r="BH188" s="82"/>
      <c r="BI188" s="82"/>
      <c r="BJ188" s="84"/>
      <c r="BK188" s="82"/>
      <c r="BL188" s="84"/>
      <c r="BM188" s="82"/>
      <c r="BN188" s="82"/>
      <c r="BO188" s="82"/>
      <c r="BP188" s="84"/>
      <c r="BQ188" s="82"/>
      <c r="BR188" s="84"/>
      <c r="BS188" s="82"/>
      <c r="BT188" s="82"/>
      <c r="BU188" s="82"/>
      <c r="BV188" s="82">
        <v>6.5579999999999998</v>
      </c>
      <c r="BW188" s="86" t="s">
        <v>1070</v>
      </c>
    </row>
    <row r="189" spans="1:75" x14ac:dyDescent="0.25">
      <c r="A189" s="16">
        <v>187</v>
      </c>
      <c r="B189" s="16">
        <v>1</v>
      </c>
      <c r="C189" s="31" t="s">
        <v>645</v>
      </c>
      <c r="D189" s="40">
        <f>март!D189-апрель!E189</f>
        <v>129.35338631884059</v>
      </c>
      <c r="E189" s="40">
        <f t="shared" si="2"/>
        <v>0</v>
      </c>
      <c r="F189" s="36"/>
      <c r="G189" s="36"/>
      <c r="H189" s="36"/>
      <c r="I189" s="27"/>
      <c r="J189" s="36"/>
      <c r="K189" s="36"/>
      <c r="L189" s="36"/>
      <c r="M189" s="36"/>
      <c r="N189" s="36"/>
      <c r="O189" s="29"/>
      <c r="P189" s="36"/>
      <c r="Q189" s="29"/>
      <c r="R189" s="36"/>
      <c r="S189" s="36"/>
      <c r="T189" s="36"/>
      <c r="U189" s="36"/>
      <c r="V189" s="36"/>
      <c r="W189" s="36"/>
      <c r="X189" s="36"/>
      <c r="Y189" s="29"/>
      <c r="Z189" s="36"/>
      <c r="AA189" s="66"/>
      <c r="AB189" s="36"/>
      <c r="AC189" s="36"/>
      <c r="AD189" s="36"/>
      <c r="AE189" s="36"/>
      <c r="AF189" s="36"/>
      <c r="AG189" s="36"/>
      <c r="AH189" s="29"/>
      <c r="AI189" s="36"/>
      <c r="AJ189" s="29"/>
      <c r="AK189" s="36"/>
      <c r="AL189" s="36"/>
      <c r="AM189" s="36"/>
      <c r="AN189" s="29"/>
      <c r="AO189" s="36"/>
      <c r="AP189" s="29"/>
      <c r="AQ189" s="36"/>
      <c r="AR189" s="29"/>
      <c r="AS189" s="36"/>
      <c r="AT189" s="36"/>
      <c r="AU189" s="36"/>
      <c r="AV189" s="29"/>
      <c r="AW189" s="36"/>
      <c r="AX189" s="36"/>
      <c r="AY189" s="36"/>
      <c r="AZ189" s="29"/>
      <c r="BA189" s="36"/>
      <c r="BB189" s="36"/>
      <c r="BC189" s="36"/>
      <c r="BD189" s="36"/>
      <c r="BE189" s="36"/>
      <c r="BF189" s="36"/>
      <c r="BG189" s="36"/>
      <c r="BH189" s="36"/>
      <c r="BI189" s="36"/>
      <c r="BJ189" s="29"/>
      <c r="BK189" s="36"/>
      <c r="BL189" s="29"/>
      <c r="BM189" s="36"/>
      <c r="BN189" s="36"/>
      <c r="BO189" s="36"/>
      <c r="BP189" s="29"/>
      <c r="BQ189" s="36"/>
      <c r="BR189" s="29"/>
      <c r="BS189" s="36"/>
      <c r="BT189" s="36"/>
      <c r="BU189" s="36"/>
      <c r="BV189" s="36"/>
    </row>
    <row r="190" spans="1:75" x14ac:dyDescent="0.25">
      <c r="A190" s="16">
        <v>188</v>
      </c>
      <c r="B190" s="16">
        <v>1</v>
      </c>
      <c r="C190" s="31" t="s">
        <v>646</v>
      </c>
      <c r="D190" s="40">
        <f>март!D190-апрель!E190</f>
        <v>170.04095183574879</v>
      </c>
      <c r="E190" s="40">
        <f t="shared" si="2"/>
        <v>0</v>
      </c>
      <c r="F190" s="36"/>
      <c r="G190" s="36"/>
      <c r="H190" s="36"/>
      <c r="I190" s="27"/>
      <c r="J190" s="36"/>
      <c r="K190" s="36"/>
      <c r="L190" s="36"/>
      <c r="M190" s="36"/>
      <c r="N190" s="36"/>
      <c r="O190" s="29"/>
      <c r="P190" s="36"/>
      <c r="Q190" s="29"/>
      <c r="R190" s="36"/>
      <c r="S190" s="36"/>
      <c r="T190" s="36"/>
      <c r="U190" s="36"/>
      <c r="V190" s="36"/>
      <c r="W190" s="36"/>
      <c r="X190" s="36"/>
      <c r="Y190" s="29"/>
      <c r="Z190" s="36"/>
      <c r="AA190" s="66"/>
      <c r="AB190" s="36"/>
      <c r="AC190" s="36"/>
      <c r="AD190" s="36"/>
      <c r="AE190" s="36"/>
      <c r="AF190" s="36"/>
      <c r="AG190" s="36"/>
      <c r="AH190" s="29"/>
      <c r="AI190" s="36"/>
      <c r="AJ190" s="29"/>
      <c r="AK190" s="36"/>
      <c r="AL190" s="36"/>
      <c r="AM190" s="36"/>
      <c r="AN190" s="29"/>
      <c r="AO190" s="36"/>
      <c r="AP190" s="29"/>
      <c r="AQ190" s="36"/>
      <c r="AR190" s="29"/>
      <c r="AS190" s="36"/>
      <c r="AT190" s="36"/>
      <c r="AU190" s="36"/>
      <c r="AV190" s="29"/>
      <c r="AW190" s="36"/>
      <c r="AX190" s="36"/>
      <c r="AY190" s="36"/>
      <c r="AZ190" s="29"/>
      <c r="BA190" s="36"/>
      <c r="BB190" s="36"/>
      <c r="BC190" s="36"/>
      <c r="BD190" s="36"/>
      <c r="BE190" s="36"/>
      <c r="BF190" s="36"/>
      <c r="BG190" s="36"/>
      <c r="BH190" s="36"/>
      <c r="BI190" s="36"/>
      <c r="BJ190" s="29"/>
      <c r="BK190" s="36"/>
      <c r="BL190" s="29"/>
      <c r="BM190" s="36"/>
      <c r="BN190" s="36"/>
      <c r="BO190" s="36"/>
      <c r="BP190" s="29"/>
      <c r="BQ190" s="36"/>
      <c r="BR190" s="29"/>
      <c r="BS190" s="36"/>
      <c r="BT190" s="36"/>
      <c r="BU190" s="36"/>
      <c r="BV190" s="36"/>
    </row>
    <row r="191" spans="1:75" ht="16.5" customHeight="1" x14ac:dyDescent="0.25">
      <c r="A191" s="16">
        <v>189</v>
      </c>
      <c r="B191" s="16">
        <v>1</v>
      </c>
      <c r="C191" s="31" t="s">
        <v>647</v>
      </c>
      <c r="D191" s="40">
        <f>март!D191-апрель!E191</f>
        <v>432.03796779710143</v>
      </c>
      <c r="E191" s="40">
        <f t="shared" si="2"/>
        <v>0</v>
      </c>
      <c r="F191" s="36"/>
      <c r="G191" s="36"/>
      <c r="H191" s="36"/>
      <c r="I191" s="27"/>
      <c r="J191" s="36"/>
      <c r="K191" s="36"/>
      <c r="L191" s="36"/>
      <c r="M191" s="36"/>
      <c r="N191" s="36"/>
      <c r="O191" s="29"/>
      <c r="P191" s="36"/>
      <c r="Q191" s="29"/>
      <c r="R191" s="36"/>
      <c r="S191" s="36"/>
      <c r="T191" s="36"/>
      <c r="U191" s="36"/>
      <c r="V191" s="36"/>
      <c r="W191" s="36"/>
      <c r="X191" s="36"/>
      <c r="Y191" s="29"/>
      <c r="Z191" s="36"/>
      <c r="AA191" s="66"/>
      <c r="AB191" s="36"/>
      <c r="AC191" s="36"/>
      <c r="AD191" s="36"/>
      <c r="AE191" s="36"/>
      <c r="AF191" s="36"/>
      <c r="AG191" s="36"/>
      <c r="AH191" s="29"/>
      <c r="AI191" s="36"/>
      <c r="AJ191" s="29"/>
      <c r="AK191" s="36"/>
      <c r="AL191" s="36"/>
      <c r="AM191" s="36"/>
      <c r="AN191" s="29"/>
      <c r="AO191" s="36"/>
      <c r="AP191" s="29"/>
      <c r="AQ191" s="36"/>
      <c r="AR191" s="29"/>
      <c r="AS191" s="36"/>
      <c r="AT191" s="36"/>
      <c r="AU191" s="36"/>
      <c r="AV191" s="29"/>
      <c r="AW191" s="36"/>
      <c r="AX191" s="36"/>
      <c r="AY191" s="36"/>
      <c r="AZ191" s="29"/>
      <c r="BA191" s="36"/>
      <c r="BB191" s="36"/>
      <c r="BC191" s="36"/>
      <c r="BD191" s="36"/>
      <c r="BE191" s="36"/>
      <c r="BF191" s="36"/>
      <c r="BG191" s="36"/>
      <c r="BH191" s="36"/>
      <c r="BI191" s="36"/>
      <c r="BJ191" s="29"/>
      <c r="BK191" s="36"/>
      <c r="BL191" s="29"/>
      <c r="BM191" s="36"/>
      <c r="BN191" s="36"/>
      <c r="BO191" s="36"/>
      <c r="BP191" s="29"/>
      <c r="BQ191" s="36"/>
      <c r="BR191" s="29"/>
      <c r="BS191" s="36"/>
      <c r="BT191" s="36"/>
      <c r="BU191" s="36"/>
      <c r="BV191" s="36"/>
    </row>
    <row r="192" spans="1:75" s="86" customFormat="1" x14ac:dyDescent="0.25">
      <c r="A192" s="79">
        <v>190</v>
      </c>
      <c r="B192" s="79">
        <v>3</v>
      </c>
      <c r="C192" s="80" t="s">
        <v>648</v>
      </c>
      <c r="D192" s="40">
        <f>март!D192-апрель!E192</f>
        <v>3719.9128004347817</v>
      </c>
      <c r="E192" s="81">
        <f t="shared" si="2"/>
        <v>1.167</v>
      </c>
      <c r="F192" s="82"/>
      <c r="G192" s="82"/>
      <c r="H192" s="82"/>
      <c r="I192" s="83"/>
      <c r="J192" s="82"/>
      <c r="K192" s="82"/>
      <c r="L192" s="82"/>
      <c r="M192" s="82"/>
      <c r="N192" s="82"/>
      <c r="O192" s="84"/>
      <c r="P192" s="82"/>
      <c r="Q192" s="84"/>
      <c r="R192" s="82"/>
      <c r="S192" s="82"/>
      <c r="T192" s="82"/>
      <c r="U192" s="82"/>
      <c r="V192" s="82"/>
      <c r="W192" s="82"/>
      <c r="X192" s="82"/>
      <c r="Y192" s="84"/>
      <c r="Z192" s="82"/>
      <c r="AA192" s="85"/>
      <c r="AB192" s="82"/>
      <c r="AC192" s="82"/>
      <c r="AD192" s="82"/>
      <c r="AE192" s="82"/>
      <c r="AF192" s="82"/>
      <c r="AG192" s="82"/>
      <c r="AH192" s="84"/>
      <c r="AI192" s="82"/>
      <c r="AJ192" s="84"/>
      <c r="AK192" s="82"/>
      <c r="AL192" s="82"/>
      <c r="AM192" s="82"/>
      <c r="AN192" s="84"/>
      <c r="AO192" s="82"/>
      <c r="AP192" s="84"/>
      <c r="AQ192" s="82"/>
      <c r="AR192" s="84"/>
      <c r="AS192" s="82"/>
      <c r="AT192" s="82"/>
      <c r="AU192" s="82"/>
      <c r="AV192" s="84"/>
      <c r="AW192" s="82"/>
      <c r="AX192" s="82"/>
      <c r="AY192" s="82"/>
      <c r="AZ192" s="84"/>
      <c r="BA192" s="82"/>
      <c r="BB192" s="82"/>
      <c r="BC192" s="82"/>
      <c r="BD192" s="82"/>
      <c r="BE192" s="82"/>
      <c r="BF192" s="82"/>
      <c r="BG192" s="82"/>
      <c r="BH192" s="82"/>
      <c r="BI192" s="82"/>
      <c r="BJ192" s="84"/>
      <c r="BK192" s="82"/>
      <c r="BL192" s="84"/>
      <c r="BM192" s="82"/>
      <c r="BN192" s="82"/>
      <c r="BO192" s="82"/>
      <c r="BP192" s="84"/>
      <c r="BQ192" s="82"/>
      <c r="BR192" s="84"/>
      <c r="BS192" s="82"/>
      <c r="BT192" s="82"/>
      <c r="BU192" s="82"/>
      <c r="BV192" s="82">
        <v>1.167</v>
      </c>
      <c r="BW192" s="86" t="s">
        <v>1080</v>
      </c>
    </row>
    <row r="193" spans="1:75" x14ac:dyDescent="0.25">
      <c r="A193" s="16">
        <v>191</v>
      </c>
      <c r="B193" s="16">
        <v>2</v>
      </c>
      <c r="C193" s="31" t="s">
        <v>649</v>
      </c>
      <c r="D193" s="40">
        <f>март!D193-апрель!E193</f>
        <v>3498.9164925990335</v>
      </c>
      <c r="E193" s="40">
        <f t="shared" si="2"/>
        <v>0</v>
      </c>
      <c r="F193" s="36"/>
      <c r="G193" s="36"/>
      <c r="H193" s="36"/>
      <c r="I193" s="27"/>
      <c r="J193" s="36"/>
      <c r="K193" s="36"/>
      <c r="L193" s="36"/>
      <c r="M193" s="36"/>
      <c r="N193" s="36"/>
      <c r="O193" s="29"/>
      <c r="P193" s="36"/>
      <c r="Q193" s="29"/>
      <c r="R193" s="36"/>
      <c r="S193" s="36"/>
      <c r="T193" s="36"/>
      <c r="U193" s="36"/>
      <c r="V193" s="36"/>
      <c r="W193" s="36"/>
      <c r="X193" s="36"/>
      <c r="Y193" s="29"/>
      <c r="Z193" s="36"/>
      <c r="AA193" s="66"/>
      <c r="AB193" s="36"/>
      <c r="AC193" s="36"/>
      <c r="AD193" s="36"/>
      <c r="AE193" s="36"/>
      <c r="AF193" s="36"/>
      <c r="AG193" s="36"/>
      <c r="AH193" s="29"/>
      <c r="AI193" s="36"/>
      <c r="AJ193" s="29"/>
      <c r="AK193" s="36"/>
      <c r="AL193" s="36"/>
      <c r="AM193" s="36"/>
      <c r="AN193" s="29"/>
      <c r="AO193" s="36"/>
      <c r="AP193" s="29"/>
      <c r="AQ193" s="36"/>
      <c r="AR193" s="29"/>
      <c r="AS193" s="36"/>
      <c r="AT193" s="36"/>
      <c r="AU193" s="36"/>
      <c r="AV193" s="29"/>
      <c r="AW193" s="36"/>
      <c r="AX193" s="36"/>
      <c r="AY193" s="36"/>
      <c r="AZ193" s="29"/>
      <c r="BA193" s="36"/>
      <c r="BB193" s="36"/>
      <c r="BC193" s="36"/>
      <c r="BD193" s="36"/>
      <c r="BE193" s="36"/>
      <c r="BF193" s="36"/>
      <c r="BG193" s="36"/>
      <c r="BH193" s="36"/>
      <c r="BI193" s="36"/>
      <c r="BJ193" s="29"/>
      <c r="BK193" s="36"/>
      <c r="BL193" s="29"/>
      <c r="BM193" s="36"/>
      <c r="BN193" s="36"/>
      <c r="BO193" s="36"/>
      <c r="BP193" s="29"/>
      <c r="BQ193" s="36"/>
      <c r="BR193" s="29"/>
      <c r="BS193" s="36"/>
      <c r="BT193" s="36"/>
      <c r="BU193" s="36"/>
      <c r="BV193" s="36"/>
    </row>
    <row r="194" spans="1:75" s="86" customFormat="1" x14ac:dyDescent="0.25">
      <c r="A194" s="79">
        <v>192</v>
      </c>
      <c r="B194" s="79">
        <v>3</v>
      </c>
      <c r="C194" s="80" t="s">
        <v>650</v>
      </c>
      <c r="D194" s="40">
        <f>март!D194-апрель!E194</f>
        <v>287.94310624154588</v>
      </c>
      <c r="E194" s="81">
        <f t="shared" si="2"/>
        <v>12.44</v>
      </c>
      <c r="F194" s="82"/>
      <c r="G194" s="82"/>
      <c r="H194" s="82"/>
      <c r="I194" s="83"/>
      <c r="J194" s="82"/>
      <c r="K194" s="82"/>
      <c r="L194" s="82"/>
      <c r="M194" s="82"/>
      <c r="N194" s="82"/>
      <c r="O194" s="84"/>
      <c r="P194" s="82"/>
      <c r="Q194" s="84"/>
      <c r="R194" s="82"/>
      <c r="S194" s="82"/>
      <c r="T194" s="82"/>
      <c r="U194" s="82"/>
      <c r="V194" s="82"/>
      <c r="W194" s="82"/>
      <c r="X194" s="82"/>
      <c r="Y194" s="84"/>
      <c r="Z194" s="82"/>
      <c r="AA194" s="85"/>
      <c r="AB194" s="82"/>
      <c r="AC194" s="82"/>
      <c r="AD194" s="82"/>
      <c r="AE194" s="82"/>
      <c r="AF194" s="82">
        <v>2E-3</v>
      </c>
      <c r="AG194" s="82">
        <v>1.2290000000000001</v>
      </c>
      <c r="AH194" s="84">
        <v>4</v>
      </c>
      <c r="AI194" s="82">
        <v>6.5359999999999996</v>
      </c>
      <c r="AJ194" s="84"/>
      <c r="AK194" s="82"/>
      <c r="AL194" s="82"/>
      <c r="AM194" s="82"/>
      <c r="AN194" s="84"/>
      <c r="AO194" s="82"/>
      <c r="AP194" s="84"/>
      <c r="AQ194" s="82"/>
      <c r="AR194" s="84"/>
      <c r="AS194" s="82"/>
      <c r="AT194" s="82"/>
      <c r="AU194" s="82"/>
      <c r="AV194" s="84"/>
      <c r="AW194" s="82"/>
      <c r="AX194" s="82"/>
      <c r="AY194" s="82"/>
      <c r="AZ194" s="84"/>
      <c r="BA194" s="82"/>
      <c r="BB194" s="82"/>
      <c r="BC194" s="82"/>
      <c r="BD194" s="82"/>
      <c r="BE194" s="82"/>
      <c r="BF194" s="82"/>
      <c r="BG194" s="82"/>
      <c r="BH194" s="82"/>
      <c r="BI194" s="82"/>
      <c r="BJ194" s="84"/>
      <c r="BK194" s="82"/>
      <c r="BL194" s="84"/>
      <c r="BM194" s="82"/>
      <c r="BN194" s="82"/>
      <c r="BO194" s="82"/>
      <c r="BP194" s="84"/>
      <c r="BQ194" s="82"/>
      <c r="BR194" s="84"/>
      <c r="BS194" s="82"/>
      <c r="BT194" s="82"/>
      <c r="BU194" s="82"/>
      <c r="BV194" s="82">
        <v>4.6749999999999998</v>
      </c>
      <c r="BW194" s="86" t="s">
        <v>1070</v>
      </c>
    </row>
    <row r="195" spans="1:75" x14ac:dyDescent="0.25">
      <c r="A195" s="16">
        <v>193</v>
      </c>
      <c r="B195" s="16">
        <v>3</v>
      </c>
      <c r="C195" s="31" t="s">
        <v>651</v>
      </c>
      <c r="D195" s="40">
        <f>март!D195-апрель!E195</f>
        <v>453.58063593236716</v>
      </c>
      <c r="E195" s="40">
        <f t="shared" si="2"/>
        <v>0</v>
      </c>
      <c r="F195" s="36"/>
      <c r="G195" s="36"/>
      <c r="H195" s="36"/>
      <c r="I195" s="27"/>
      <c r="J195" s="36"/>
      <c r="K195" s="36"/>
      <c r="L195" s="36"/>
      <c r="M195" s="36"/>
      <c r="N195" s="36"/>
      <c r="O195" s="29"/>
      <c r="P195" s="36"/>
      <c r="Q195" s="29"/>
      <c r="R195" s="36"/>
      <c r="S195" s="36"/>
      <c r="T195" s="36"/>
      <c r="U195" s="36"/>
      <c r="V195" s="36"/>
      <c r="W195" s="36"/>
      <c r="X195" s="36"/>
      <c r="Y195" s="29"/>
      <c r="Z195" s="36"/>
      <c r="AA195" s="66"/>
      <c r="AB195" s="36"/>
      <c r="AC195" s="36"/>
      <c r="AD195" s="36"/>
      <c r="AE195" s="36"/>
      <c r="AF195" s="36"/>
      <c r="AG195" s="36"/>
      <c r="AH195" s="29"/>
      <c r="AI195" s="36"/>
      <c r="AJ195" s="29"/>
      <c r="AK195" s="36"/>
      <c r="AL195" s="36"/>
      <c r="AM195" s="36"/>
      <c r="AN195" s="29"/>
      <c r="AO195" s="36"/>
      <c r="AP195" s="29"/>
      <c r="AQ195" s="36"/>
      <c r="AR195" s="29"/>
      <c r="AS195" s="36"/>
      <c r="AT195" s="36"/>
      <c r="AU195" s="36"/>
      <c r="AV195" s="29"/>
      <c r="AW195" s="36"/>
      <c r="AX195" s="36"/>
      <c r="AY195" s="36"/>
      <c r="AZ195" s="29"/>
      <c r="BA195" s="36"/>
      <c r="BB195" s="36"/>
      <c r="BC195" s="36"/>
      <c r="BD195" s="36"/>
      <c r="BE195" s="36"/>
      <c r="BF195" s="36"/>
      <c r="BG195" s="36"/>
      <c r="BH195" s="36"/>
      <c r="BI195" s="36"/>
      <c r="BJ195" s="29"/>
      <c r="BK195" s="36"/>
      <c r="BL195" s="29"/>
      <c r="BM195" s="36"/>
      <c r="BN195" s="36"/>
      <c r="BO195" s="36"/>
      <c r="BP195" s="29"/>
      <c r="BQ195" s="36"/>
      <c r="BR195" s="29"/>
      <c r="BS195" s="36"/>
      <c r="BT195" s="36"/>
      <c r="BU195" s="36"/>
      <c r="BV195" s="36"/>
    </row>
    <row r="196" spans="1:75" x14ac:dyDescent="0.25">
      <c r="A196" s="16">
        <v>194</v>
      </c>
      <c r="B196" s="16">
        <v>3</v>
      </c>
      <c r="C196" s="31" t="s">
        <v>924</v>
      </c>
      <c r="D196" s="40">
        <f>март!D196-апрель!E196</f>
        <v>389.51482710144921</v>
      </c>
      <c r="E196" s="40">
        <f t="shared" ref="E196:E259" si="3">G196+H196+J196+L196+N196+P196+R196+T196+V196+X196+Z196+AC196+AE196+AG196+AI196+AK196+AM196+AO196+AQ196+AS196+AU196+AW196+AY196+BA196+BC196+BE196+BG196+BI196+BK196+BM196+BO196+BQ196+BS196+BU196+BV196</f>
        <v>0</v>
      </c>
      <c r="F196" s="36"/>
      <c r="G196" s="36"/>
      <c r="H196" s="36"/>
      <c r="I196" s="27"/>
      <c r="J196" s="36"/>
      <c r="K196" s="36"/>
      <c r="L196" s="36"/>
      <c r="M196" s="36"/>
      <c r="N196" s="36"/>
      <c r="O196" s="29"/>
      <c r="P196" s="36"/>
      <c r="Q196" s="29"/>
      <c r="R196" s="36"/>
      <c r="S196" s="36"/>
      <c r="T196" s="36"/>
      <c r="U196" s="36"/>
      <c r="V196" s="36"/>
      <c r="W196" s="36"/>
      <c r="X196" s="36"/>
      <c r="Y196" s="29"/>
      <c r="Z196" s="36"/>
      <c r="AA196" s="66"/>
      <c r="AB196" s="36"/>
      <c r="AC196" s="36"/>
      <c r="AD196" s="36"/>
      <c r="AE196" s="36"/>
      <c r="AF196" s="36"/>
      <c r="AG196" s="36"/>
      <c r="AH196" s="29"/>
      <c r="AI196" s="36"/>
      <c r="AJ196" s="29"/>
      <c r="AK196" s="36"/>
      <c r="AL196" s="36"/>
      <c r="AM196" s="36"/>
      <c r="AN196" s="29"/>
      <c r="AO196" s="36"/>
      <c r="AP196" s="29"/>
      <c r="AQ196" s="36"/>
      <c r="AR196" s="29"/>
      <c r="AS196" s="36"/>
      <c r="AT196" s="36"/>
      <c r="AU196" s="36"/>
      <c r="AV196" s="29"/>
      <c r="AW196" s="36"/>
      <c r="AX196" s="36"/>
      <c r="AY196" s="36"/>
      <c r="AZ196" s="29"/>
      <c r="BA196" s="36"/>
      <c r="BB196" s="36"/>
      <c r="BC196" s="36"/>
      <c r="BD196" s="36"/>
      <c r="BE196" s="36"/>
      <c r="BF196" s="36"/>
      <c r="BG196" s="36"/>
      <c r="BH196" s="36"/>
      <c r="BI196" s="36"/>
      <c r="BJ196" s="29"/>
      <c r="BK196" s="36"/>
      <c r="BL196" s="29"/>
      <c r="BM196" s="36"/>
      <c r="BN196" s="36"/>
      <c r="BO196" s="36"/>
      <c r="BP196" s="29"/>
      <c r="BQ196" s="36"/>
      <c r="BR196" s="29"/>
      <c r="BS196" s="36"/>
      <c r="BT196" s="36"/>
      <c r="BU196" s="36"/>
      <c r="BV196" s="36"/>
    </row>
    <row r="197" spans="1:75" s="86" customFormat="1" x14ac:dyDescent="0.25">
      <c r="A197" s="79">
        <v>195</v>
      </c>
      <c r="B197" s="79">
        <v>3</v>
      </c>
      <c r="C197" s="80" t="s">
        <v>652</v>
      </c>
      <c r="D197" s="40">
        <f>март!D197-апрель!E197</f>
        <v>3847.6409441159417</v>
      </c>
      <c r="E197" s="81">
        <f t="shared" si="3"/>
        <v>49.063000000000002</v>
      </c>
      <c r="F197" s="82"/>
      <c r="G197" s="82"/>
      <c r="H197" s="82"/>
      <c r="I197" s="83"/>
      <c r="J197" s="82"/>
      <c r="K197" s="82"/>
      <c r="L197" s="82"/>
      <c r="M197" s="82"/>
      <c r="N197" s="82"/>
      <c r="O197" s="84"/>
      <c r="P197" s="82"/>
      <c r="Q197" s="84"/>
      <c r="R197" s="82"/>
      <c r="S197" s="82"/>
      <c r="T197" s="82"/>
      <c r="U197" s="82"/>
      <c r="V197" s="82"/>
      <c r="W197" s="82"/>
      <c r="X197" s="82"/>
      <c r="Y197" s="84"/>
      <c r="Z197" s="82"/>
      <c r="AA197" s="85"/>
      <c r="AB197" s="82"/>
      <c r="AC197" s="82"/>
      <c r="AD197" s="82"/>
      <c r="AE197" s="82"/>
      <c r="AF197" s="82"/>
      <c r="AG197" s="82"/>
      <c r="AH197" s="84">
        <v>17</v>
      </c>
      <c r="AI197" s="82">
        <v>37.831000000000003</v>
      </c>
      <c r="AJ197" s="84"/>
      <c r="AK197" s="82"/>
      <c r="AL197" s="82"/>
      <c r="AM197" s="82"/>
      <c r="AN197" s="84"/>
      <c r="AO197" s="82"/>
      <c r="AP197" s="84"/>
      <c r="AQ197" s="82"/>
      <c r="AR197" s="84"/>
      <c r="AS197" s="82"/>
      <c r="AT197" s="82"/>
      <c r="AU197" s="82"/>
      <c r="AV197" s="84"/>
      <c r="AW197" s="82"/>
      <c r="AX197" s="82"/>
      <c r="AY197" s="82"/>
      <c r="AZ197" s="84"/>
      <c r="BA197" s="82"/>
      <c r="BB197" s="82"/>
      <c r="BC197" s="82"/>
      <c r="BD197" s="82"/>
      <c r="BE197" s="82"/>
      <c r="BF197" s="82"/>
      <c r="BG197" s="82"/>
      <c r="BH197" s="82"/>
      <c r="BI197" s="82"/>
      <c r="BJ197" s="84"/>
      <c r="BK197" s="82"/>
      <c r="BL197" s="84"/>
      <c r="BM197" s="82"/>
      <c r="BN197" s="82"/>
      <c r="BO197" s="82"/>
      <c r="BP197" s="84"/>
      <c r="BQ197" s="82"/>
      <c r="BR197" s="84"/>
      <c r="BS197" s="82"/>
      <c r="BT197" s="82"/>
      <c r="BU197" s="82"/>
      <c r="BV197" s="82">
        <v>11.231999999999999</v>
      </c>
      <c r="BW197" s="86" t="s">
        <v>1070</v>
      </c>
    </row>
    <row r="198" spans="1:75" s="86" customFormat="1" x14ac:dyDescent="0.25">
      <c r="A198" s="79">
        <v>196</v>
      </c>
      <c r="B198" s="79">
        <v>3</v>
      </c>
      <c r="C198" s="80" t="s">
        <v>653</v>
      </c>
      <c r="D198" s="40">
        <f>март!D198-апрель!E198</f>
        <v>317.3336643864734</v>
      </c>
      <c r="E198" s="81">
        <f t="shared" si="3"/>
        <v>8.2260000000000009</v>
      </c>
      <c r="F198" s="82"/>
      <c r="G198" s="82"/>
      <c r="H198" s="82"/>
      <c r="I198" s="83"/>
      <c r="J198" s="82"/>
      <c r="K198" s="82"/>
      <c r="L198" s="82"/>
      <c r="M198" s="82"/>
      <c r="N198" s="82"/>
      <c r="O198" s="84"/>
      <c r="P198" s="82"/>
      <c r="Q198" s="84"/>
      <c r="R198" s="82"/>
      <c r="S198" s="82"/>
      <c r="T198" s="82"/>
      <c r="U198" s="82"/>
      <c r="V198" s="82"/>
      <c r="W198" s="82"/>
      <c r="X198" s="82"/>
      <c r="Y198" s="84"/>
      <c r="Z198" s="82"/>
      <c r="AA198" s="85"/>
      <c r="AB198" s="82"/>
      <c r="AC198" s="82"/>
      <c r="AD198" s="82"/>
      <c r="AE198" s="82"/>
      <c r="AF198" s="82"/>
      <c r="AG198" s="82"/>
      <c r="AH198" s="84"/>
      <c r="AI198" s="82"/>
      <c r="AJ198" s="84"/>
      <c r="AK198" s="82"/>
      <c r="AL198" s="82"/>
      <c r="AM198" s="82"/>
      <c r="AN198" s="84"/>
      <c r="AO198" s="82"/>
      <c r="AP198" s="84"/>
      <c r="AQ198" s="82"/>
      <c r="AR198" s="84"/>
      <c r="AS198" s="82"/>
      <c r="AT198" s="82"/>
      <c r="AU198" s="82"/>
      <c r="AV198" s="84"/>
      <c r="AW198" s="82"/>
      <c r="AX198" s="82"/>
      <c r="AY198" s="82"/>
      <c r="AZ198" s="84"/>
      <c r="BA198" s="82"/>
      <c r="BB198" s="82"/>
      <c r="BC198" s="82"/>
      <c r="BD198" s="82"/>
      <c r="BE198" s="82"/>
      <c r="BF198" s="82"/>
      <c r="BG198" s="82"/>
      <c r="BH198" s="82"/>
      <c r="BI198" s="82"/>
      <c r="BJ198" s="84"/>
      <c r="BK198" s="82"/>
      <c r="BL198" s="84"/>
      <c r="BM198" s="82"/>
      <c r="BN198" s="82"/>
      <c r="BO198" s="82"/>
      <c r="BP198" s="84"/>
      <c r="BQ198" s="82"/>
      <c r="BR198" s="84"/>
      <c r="BS198" s="82"/>
      <c r="BT198" s="82"/>
      <c r="BU198" s="82"/>
      <c r="BV198" s="82">
        <v>8.2260000000000009</v>
      </c>
      <c r="BW198" s="86" t="s">
        <v>1070</v>
      </c>
    </row>
    <row r="199" spans="1:75" s="86" customFormat="1" x14ac:dyDescent="0.25">
      <c r="A199" s="79">
        <v>197</v>
      </c>
      <c r="B199" s="79">
        <v>3</v>
      </c>
      <c r="C199" s="80" t="s">
        <v>654</v>
      </c>
      <c r="D199" s="40">
        <f>март!D199-апрель!E199</f>
        <v>269.20438180676325</v>
      </c>
      <c r="E199" s="81">
        <f t="shared" si="3"/>
        <v>11.031000000000001</v>
      </c>
      <c r="F199" s="82"/>
      <c r="G199" s="82"/>
      <c r="H199" s="82"/>
      <c r="I199" s="83"/>
      <c r="J199" s="82"/>
      <c r="K199" s="82"/>
      <c r="L199" s="82"/>
      <c r="M199" s="82"/>
      <c r="N199" s="82"/>
      <c r="O199" s="84"/>
      <c r="P199" s="82"/>
      <c r="Q199" s="84"/>
      <c r="R199" s="82"/>
      <c r="S199" s="82"/>
      <c r="T199" s="82"/>
      <c r="U199" s="82"/>
      <c r="V199" s="82"/>
      <c r="W199" s="82"/>
      <c r="X199" s="82"/>
      <c r="Y199" s="84"/>
      <c r="Z199" s="82"/>
      <c r="AA199" s="85"/>
      <c r="AB199" s="82"/>
      <c r="AC199" s="82"/>
      <c r="AD199" s="82"/>
      <c r="AE199" s="82"/>
      <c r="AF199" s="82">
        <v>2E-3</v>
      </c>
      <c r="AG199" s="82">
        <v>0.92300000000000004</v>
      </c>
      <c r="AH199" s="84">
        <v>6</v>
      </c>
      <c r="AI199" s="82">
        <v>10.108000000000001</v>
      </c>
      <c r="AJ199" s="84"/>
      <c r="AK199" s="82"/>
      <c r="AL199" s="82"/>
      <c r="AM199" s="82"/>
      <c r="AN199" s="84"/>
      <c r="AO199" s="82"/>
      <c r="AP199" s="84"/>
      <c r="AQ199" s="82"/>
      <c r="AR199" s="84"/>
      <c r="AS199" s="82"/>
      <c r="AT199" s="82"/>
      <c r="AU199" s="82"/>
      <c r="AV199" s="84"/>
      <c r="AW199" s="82"/>
      <c r="AX199" s="82"/>
      <c r="AY199" s="82"/>
      <c r="AZ199" s="84"/>
      <c r="BA199" s="82"/>
      <c r="BB199" s="82"/>
      <c r="BC199" s="82"/>
      <c r="BD199" s="82"/>
      <c r="BE199" s="82"/>
      <c r="BF199" s="82"/>
      <c r="BG199" s="82"/>
      <c r="BH199" s="82"/>
      <c r="BI199" s="82"/>
      <c r="BJ199" s="84"/>
      <c r="BK199" s="82"/>
      <c r="BL199" s="84"/>
      <c r="BM199" s="82"/>
      <c r="BN199" s="82"/>
      <c r="BO199" s="82"/>
      <c r="BP199" s="84"/>
      <c r="BQ199" s="82"/>
      <c r="BR199" s="84"/>
      <c r="BS199" s="82"/>
      <c r="BT199" s="82"/>
      <c r="BU199" s="82"/>
      <c r="BV199" s="82"/>
    </row>
    <row r="200" spans="1:75" s="86" customFormat="1" x14ac:dyDescent="0.25">
      <c r="A200" s="79">
        <v>198</v>
      </c>
      <c r="B200" s="79">
        <v>3</v>
      </c>
      <c r="C200" s="80" t="s">
        <v>655</v>
      </c>
      <c r="D200" s="40">
        <f>март!D200-апрель!E200</f>
        <v>270.0114113236715</v>
      </c>
      <c r="E200" s="81">
        <f t="shared" si="3"/>
        <v>0</v>
      </c>
      <c r="F200" s="82"/>
      <c r="G200" s="82"/>
      <c r="H200" s="82"/>
      <c r="I200" s="83"/>
      <c r="J200" s="82"/>
      <c r="K200" s="82"/>
      <c r="L200" s="82"/>
      <c r="M200" s="82"/>
      <c r="N200" s="82"/>
      <c r="O200" s="84"/>
      <c r="P200" s="82"/>
      <c r="Q200" s="84"/>
      <c r="R200" s="82"/>
      <c r="S200" s="82"/>
      <c r="T200" s="82"/>
      <c r="U200" s="82"/>
      <c r="V200" s="82"/>
      <c r="W200" s="82"/>
      <c r="X200" s="82"/>
      <c r="Y200" s="84"/>
      <c r="Z200" s="82"/>
      <c r="AA200" s="85"/>
      <c r="AB200" s="82"/>
      <c r="AC200" s="82"/>
      <c r="AD200" s="82"/>
      <c r="AE200" s="82"/>
      <c r="AF200" s="82"/>
      <c r="AG200" s="82"/>
      <c r="AH200" s="84"/>
      <c r="AI200" s="82"/>
      <c r="AJ200" s="84"/>
      <c r="AK200" s="82"/>
      <c r="AL200" s="82"/>
      <c r="AM200" s="82"/>
      <c r="AN200" s="84"/>
      <c r="AO200" s="82"/>
      <c r="AP200" s="84"/>
      <c r="AQ200" s="82"/>
      <c r="AR200" s="84"/>
      <c r="AS200" s="82"/>
      <c r="AT200" s="82"/>
      <c r="AU200" s="82"/>
      <c r="AV200" s="84"/>
      <c r="AW200" s="82"/>
      <c r="AX200" s="82"/>
      <c r="AY200" s="82"/>
      <c r="AZ200" s="84"/>
      <c r="BA200" s="82"/>
      <c r="BB200" s="82"/>
      <c r="BC200" s="82"/>
      <c r="BD200" s="82"/>
      <c r="BE200" s="82"/>
      <c r="BF200" s="82"/>
      <c r="BG200" s="82"/>
      <c r="BH200" s="82"/>
      <c r="BI200" s="82"/>
      <c r="BJ200" s="84"/>
      <c r="BK200" s="82"/>
      <c r="BL200" s="84"/>
      <c r="BM200" s="82"/>
      <c r="BN200" s="82"/>
      <c r="BO200" s="82"/>
      <c r="BP200" s="84"/>
      <c r="BQ200" s="82"/>
      <c r="BR200" s="84"/>
      <c r="BS200" s="82"/>
      <c r="BT200" s="82"/>
      <c r="BU200" s="82"/>
      <c r="BV200" s="82"/>
    </row>
    <row r="201" spans="1:75" x14ac:dyDescent="0.25">
      <c r="A201" s="16">
        <v>199</v>
      </c>
      <c r="B201" s="16">
        <v>3</v>
      </c>
      <c r="C201" s="31" t="s">
        <v>656</v>
      </c>
      <c r="D201" s="40">
        <f>март!D201-апрель!E201</f>
        <v>526.97942239613519</v>
      </c>
      <c r="E201" s="40">
        <f t="shared" si="3"/>
        <v>0</v>
      </c>
      <c r="F201" s="36"/>
      <c r="G201" s="36"/>
      <c r="H201" s="36"/>
      <c r="I201" s="27"/>
      <c r="J201" s="36"/>
      <c r="K201" s="36"/>
      <c r="L201" s="36"/>
      <c r="M201" s="36"/>
      <c r="N201" s="36"/>
      <c r="O201" s="29"/>
      <c r="P201" s="36"/>
      <c r="Q201" s="29"/>
      <c r="R201" s="36"/>
      <c r="S201" s="36"/>
      <c r="T201" s="36"/>
      <c r="U201" s="36"/>
      <c r="V201" s="36"/>
      <c r="W201" s="36"/>
      <c r="X201" s="36"/>
      <c r="Y201" s="29"/>
      <c r="Z201" s="36"/>
      <c r="AA201" s="66"/>
      <c r="AB201" s="36"/>
      <c r="AC201" s="36"/>
      <c r="AD201" s="36"/>
      <c r="AE201" s="36"/>
      <c r="AF201" s="36"/>
      <c r="AG201" s="36"/>
      <c r="AH201" s="29"/>
      <c r="AI201" s="36"/>
      <c r="AJ201" s="29"/>
      <c r="AK201" s="36"/>
      <c r="AL201" s="36"/>
      <c r="AM201" s="36"/>
      <c r="AN201" s="29"/>
      <c r="AO201" s="36"/>
      <c r="AP201" s="29"/>
      <c r="AQ201" s="36"/>
      <c r="AR201" s="29"/>
      <c r="AS201" s="36"/>
      <c r="AT201" s="36"/>
      <c r="AU201" s="36"/>
      <c r="AV201" s="29"/>
      <c r="AW201" s="36"/>
      <c r="AX201" s="36"/>
      <c r="AY201" s="36"/>
      <c r="AZ201" s="29"/>
      <c r="BA201" s="36"/>
      <c r="BB201" s="36"/>
      <c r="BC201" s="36"/>
      <c r="BD201" s="36"/>
      <c r="BE201" s="36"/>
      <c r="BF201" s="36"/>
      <c r="BG201" s="36"/>
      <c r="BH201" s="36"/>
      <c r="BI201" s="36"/>
      <c r="BJ201" s="29"/>
      <c r="BK201" s="36"/>
      <c r="BL201" s="29"/>
      <c r="BM201" s="36"/>
      <c r="BN201" s="36"/>
      <c r="BO201" s="36"/>
      <c r="BP201" s="29"/>
      <c r="BQ201" s="36"/>
      <c r="BR201" s="29"/>
      <c r="BS201" s="36"/>
      <c r="BT201" s="36"/>
      <c r="BU201" s="36"/>
      <c r="BV201" s="36"/>
    </row>
    <row r="202" spans="1:75" x14ac:dyDescent="0.25">
      <c r="A202" s="16">
        <v>200</v>
      </c>
      <c r="B202" s="16">
        <v>2</v>
      </c>
      <c r="C202" s="31" t="s">
        <v>657</v>
      </c>
      <c r="D202" s="40">
        <f>март!D202-апрель!E202</f>
        <v>73.171415120772949</v>
      </c>
      <c r="E202" s="40">
        <f t="shared" si="3"/>
        <v>0</v>
      </c>
      <c r="F202" s="36"/>
      <c r="G202" s="36"/>
      <c r="H202" s="36"/>
      <c r="I202" s="27"/>
      <c r="J202" s="36"/>
      <c r="K202" s="36"/>
      <c r="L202" s="36"/>
      <c r="M202" s="36"/>
      <c r="N202" s="36"/>
      <c r="O202" s="29"/>
      <c r="P202" s="36"/>
      <c r="Q202" s="29"/>
      <c r="R202" s="36"/>
      <c r="S202" s="36"/>
      <c r="T202" s="36"/>
      <c r="U202" s="36"/>
      <c r="V202" s="36"/>
      <c r="W202" s="36"/>
      <c r="X202" s="36"/>
      <c r="Y202" s="29"/>
      <c r="Z202" s="36"/>
      <c r="AA202" s="66"/>
      <c r="AB202" s="36"/>
      <c r="AC202" s="36"/>
      <c r="AD202" s="36"/>
      <c r="AE202" s="36"/>
      <c r="AF202" s="36"/>
      <c r="AG202" s="36"/>
      <c r="AH202" s="29"/>
      <c r="AI202" s="36"/>
      <c r="AJ202" s="29"/>
      <c r="AK202" s="36"/>
      <c r="AL202" s="36"/>
      <c r="AM202" s="36"/>
      <c r="AN202" s="29"/>
      <c r="AO202" s="36"/>
      <c r="AP202" s="29"/>
      <c r="AQ202" s="36"/>
      <c r="AR202" s="29"/>
      <c r="AS202" s="36"/>
      <c r="AT202" s="36"/>
      <c r="AU202" s="36"/>
      <c r="AV202" s="29"/>
      <c r="AW202" s="36"/>
      <c r="AX202" s="36"/>
      <c r="AY202" s="36"/>
      <c r="AZ202" s="29"/>
      <c r="BA202" s="36"/>
      <c r="BB202" s="36"/>
      <c r="BC202" s="36"/>
      <c r="BD202" s="36"/>
      <c r="BE202" s="36"/>
      <c r="BF202" s="36"/>
      <c r="BG202" s="36"/>
      <c r="BH202" s="36"/>
      <c r="BI202" s="36"/>
      <c r="BJ202" s="29"/>
      <c r="BK202" s="36"/>
      <c r="BL202" s="29"/>
      <c r="BM202" s="36"/>
      <c r="BN202" s="36"/>
      <c r="BO202" s="36"/>
      <c r="BP202" s="29"/>
      <c r="BQ202" s="36"/>
      <c r="BR202" s="29"/>
      <c r="BS202" s="36"/>
      <c r="BT202" s="36"/>
      <c r="BU202" s="36"/>
      <c r="BV202" s="36"/>
    </row>
    <row r="203" spans="1:75" x14ac:dyDescent="0.25">
      <c r="A203" s="16">
        <v>201</v>
      </c>
      <c r="B203" s="16">
        <v>2</v>
      </c>
      <c r="C203" s="31" t="s">
        <v>658</v>
      </c>
      <c r="D203" s="40">
        <f>март!D203-апрель!E203</f>
        <v>136.94355565217393</v>
      </c>
      <c r="E203" s="40">
        <f t="shared" si="3"/>
        <v>0</v>
      </c>
      <c r="F203" s="36"/>
      <c r="G203" s="36"/>
      <c r="H203" s="36"/>
      <c r="I203" s="27"/>
      <c r="J203" s="36"/>
      <c r="K203" s="36"/>
      <c r="L203" s="36"/>
      <c r="M203" s="36"/>
      <c r="N203" s="36"/>
      <c r="O203" s="29"/>
      <c r="P203" s="36"/>
      <c r="Q203" s="29"/>
      <c r="R203" s="36"/>
      <c r="S203" s="36"/>
      <c r="T203" s="36"/>
      <c r="U203" s="36"/>
      <c r="V203" s="36"/>
      <c r="W203" s="36"/>
      <c r="X203" s="36"/>
      <c r="Y203" s="29"/>
      <c r="Z203" s="36"/>
      <c r="AA203" s="66"/>
      <c r="AB203" s="36"/>
      <c r="AC203" s="36"/>
      <c r="AD203" s="36"/>
      <c r="AE203" s="36"/>
      <c r="AF203" s="36"/>
      <c r="AG203" s="36"/>
      <c r="AH203" s="29"/>
      <c r="AI203" s="36"/>
      <c r="AJ203" s="29"/>
      <c r="AK203" s="36"/>
      <c r="AL203" s="36"/>
      <c r="AM203" s="36"/>
      <c r="AN203" s="29"/>
      <c r="AO203" s="36"/>
      <c r="AP203" s="29"/>
      <c r="AQ203" s="36"/>
      <c r="AR203" s="29"/>
      <c r="AS203" s="36"/>
      <c r="AT203" s="36"/>
      <c r="AU203" s="36"/>
      <c r="AV203" s="29"/>
      <c r="AW203" s="36"/>
      <c r="AX203" s="36"/>
      <c r="AY203" s="36"/>
      <c r="AZ203" s="29"/>
      <c r="BA203" s="36"/>
      <c r="BB203" s="36"/>
      <c r="BC203" s="36"/>
      <c r="BD203" s="36"/>
      <c r="BE203" s="36"/>
      <c r="BF203" s="36"/>
      <c r="BG203" s="36"/>
      <c r="BH203" s="36"/>
      <c r="BI203" s="36"/>
      <c r="BJ203" s="29"/>
      <c r="BK203" s="36"/>
      <c r="BL203" s="29"/>
      <c r="BM203" s="36"/>
      <c r="BN203" s="36"/>
      <c r="BO203" s="36"/>
      <c r="BP203" s="29"/>
      <c r="BQ203" s="36"/>
      <c r="BR203" s="29"/>
      <c r="BS203" s="36"/>
      <c r="BT203" s="36"/>
      <c r="BU203" s="36"/>
      <c r="BV203" s="36"/>
    </row>
    <row r="204" spans="1:75" x14ac:dyDescent="0.25">
      <c r="A204" s="16">
        <v>202</v>
      </c>
      <c r="B204" s="16">
        <v>2</v>
      </c>
      <c r="C204" s="31" t="s">
        <v>659</v>
      </c>
      <c r="D204" s="40">
        <f>март!D204-апрель!E204</f>
        <v>289.98827196135267</v>
      </c>
      <c r="E204" s="40">
        <f t="shared" si="3"/>
        <v>0</v>
      </c>
      <c r="F204" s="36"/>
      <c r="G204" s="36"/>
      <c r="H204" s="36"/>
      <c r="I204" s="27"/>
      <c r="J204" s="36"/>
      <c r="K204" s="36"/>
      <c r="L204" s="36"/>
      <c r="M204" s="36"/>
      <c r="N204" s="36"/>
      <c r="O204" s="29"/>
      <c r="P204" s="36"/>
      <c r="Q204" s="29"/>
      <c r="R204" s="36"/>
      <c r="S204" s="36"/>
      <c r="T204" s="36"/>
      <c r="U204" s="36"/>
      <c r="V204" s="36"/>
      <c r="W204" s="36"/>
      <c r="X204" s="36"/>
      <c r="Y204" s="29"/>
      <c r="Z204" s="36"/>
      <c r="AA204" s="66"/>
      <c r="AB204" s="36"/>
      <c r="AC204" s="36"/>
      <c r="AD204" s="36"/>
      <c r="AE204" s="36"/>
      <c r="AF204" s="36"/>
      <c r="AG204" s="36"/>
      <c r="AH204" s="29"/>
      <c r="AI204" s="36"/>
      <c r="AJ204" s="29"/>
      <c r="AK204" s="36"/>
      <c r="AL204" s="36"/>
      <c r="AM204" s="36"/>
      <c r="AN204" s="29"/>
      <c r="AO204" s="36"/>
      <c r="AP204" s="29"/>
      <c r="AQ204" s="36"/>
      <c r="AR204" s="29"/>
      <c r="AS204" s="36"/>
      <c r="AT204" s="36"/>
      <c r="AU204" s="36"/>
      <c r="AV204" s="29"/>
      <c r="AW204" s="36"/>
      <c r="AX204" s="36"/>
      <c r="AY204" s="36"/>
      <c r="AZ204" s="29"/>
      <c r="BA204" s="36"/>
      <c r="BB204" s="36"/>
      <c r="BC204" s="36"/>
      <c r="BD204" s="36"/>
      <c r="BE204" s="36"/>
      <c r="BF204" s="36"/>
      <c r="BG204" s="36"/>
      <c r="BH204" s="36"/>
      <c r="BI204" s="36"/>
      <c r="BJ204" s="29"/>
      <c r="BK204" s="36"/>
      <c r="BL204" s="29"/>
      <c r="BM204" s="36"/>
      <c r="BN204" s="36"/>
      <c r="BO204" s="36"/>
      <c r="BP204" s="29"/>
      <c r="BQ204" s="36"/>
      <c r="BR204" s="29"/>
      <c r="BS204" s="36"/>
      <c r="BT204" s="36"/>
      <c r="BU204" s="36"/>
      <c r="BV204" s="36"/>
    </row>
    <row r="205" spans="1:75" s="86" customFormat="1" x14ac:dyDescent="0.25">
      <c r="A205" s="79">
        <v>203</v>
      </c>
      <c r="B205" s="79">
        <v>2</v>
      </c>
      <c r="C205" s="80" t="s">
        <v>660</v>
      </c>
      <c r="D205" s="40">
        <f>март!D205-апрель!E205</f>
        <v>472.99074995169076</v>
      </c>
      <c r="E205" s="81">
        <f t="shared" si="3"/>
        <v>3.8490000000000002</v>
      </c>
      <c r="F205" s="82"/>
      <c r="G205" s="82"/>
      <c r="H205" s="82"/>
      <c r="I205" s="83"/>
      <c r="J205" s="82"/>
      <c r="K205" s="82"/>
      <c r="L205" s="82"/>
      <c r="M205" s="82"/>
      <c r="N205" s="82"/>
      <c r="O205" s="84"/>
      <c r="P205" s="82"/>
      <c r="Q205" s="84"/>
      <c r="R205" s="82"/>
      <c r="S205" s="82"/>
      <c r="T205" s="82"/>
      <c r="U205" s="82"/>
      <c r="V205" s="82"/>
      <c r="W205" s="82"/>
      <c r="X205" s="82"/>
      <c r="Y205" s="84"/>
      <c r="Z205" s="82"/>
      <c r="AA205" s="85"/>
      <c r="AB205" s="82"/>
      <c r="AC205" s="82"/>
      <c r="AD205" s="82"/>
      <c r="AE205" s="82"/>
      <c r="AF205" s="82"/>
      <c r="AG205" s="82"/>
      <c r="AH205" s="84"/>
      <c r="AI205" s="82"/>
      <c r="AJ205" s="84"/>
      <c r="AK205" s="82"/>
      <c r="AL205" s="82"/>
      <c r="AM205" s="82"/>
      <c r="AN205" s="84"/>
      <c r="AO205" s="82"/>
      <c r="AP205" s="84"/>
      <c r="AQ205" s="82"/>
      <c r="AR205" s="84"/>
      <c r="AS205" s="82"/>
      <c r="AT205" s="82"/>
      <c r="AU205" s="82"/>
      <c r="AV205" s="84"/>
      <c r="AW205" s="82"/>
      <c r="AX205" s="82"/>
      <c r="AY205" s="82"/>
      <c r="AZ205" s="84"/>
      <c r="BA205" s="82"/>
      <c r="BB205" s="82"/>
      <c r="BC205" s="82"/>
      <c r="BD205" s="82"/>
      <c r="BE205" s="82"/>
      <c r="BF205" s="82"/>
      <c r="BG205" s="82"/>
      <c r="BH205" s="82"/>
      <c r="BI205" s="82"/>
      <c r="BJ205" s="84"/>
      <c r="BK205" s="82"/>
      <c r="BL205" s="84"/>
      <c r="BM205" s="82"/>
      <c r="BN205" s="82"/>
      <c r="BO205" s="82"/>
      <c r="BP205" s="84"/>
      <c r="BQ205" s="82"/>
      <c r="BR205" s="84"/>
      <c r="BS205" s="82"/>
      <c r="BT205" s="82"/>
      <c r="BU205" s="82"/>
      <c r="BV205" s="82">
        <v>3.8490000000000002</v>
      </c>
      <c r="BW205" s="86" t="s">
        <v>1070</v>
      </c>
    </row>
    <row r="206" spans="1:75" x14ac:dyDescent="0.25">
      <c r="A206" s="16">
        <v>204</v>
      </c>
      <c r="B206" s="16">
        <v>1</v>
      </c>
      <c r="C206" s="31" t="s">
        <v>661</v>
      </c>
      <c r="D206" s="40">
        <f>март!D206-апрель!E206</f>
        <v>-325.32383513043476</v>
      </c>
      <c r="E206" s="40">
        <f t="shared" si="3"/>
        <v>0</v>
      </c>
      <c r="F206" s="36"/>
      <c r="G206" s="36"/>
      <c r="H206" s="36"/>
      <c r="I206" s="27"/>
      <c r="J206" s="36"/>
      <c r="K206" s="36"/>
      <c r="L206" s="36"/>
      <c r="M206" s="36"/>
      <c r="N206" s="36"/>
      <c r="O206" s="29"/>
      <c r="P206" s="36"/>
      <c r="Q206" s="29"/>
      <c r="R206" s="36"/>
      <c r="S206" s="36"/>
      <c r="T206" s="36"/>
      <c r="U206" s="36"/>
      <c r="V206" s="36"/>
      <c r="W206" s="36"/>
      <c r="X206" s="36"/>
      <c r="Y206" s="29"/>
      <c r="Z206" s="36"/>
      <c r="AA206" s="66"/>
      <c r="AB206" s="36"/>
      <c r="AC206" s="36"/>
      <c r="AD206" s="36"/>
      <c r="AE206" s="36"/>
      <c r="AF206" s="36"/>
      <c r="AG206" s="36"/>
      <c r="AH206" s="29"/>
      <c r="AI206" s="36"/>
      <c r="AJ206" s="29"/>
      <c r="AK206" s="36"/>
      <c r="AL206" s="36"/>
      <c r="AM206" s="36"/>
      <c r="AN206" s="29"/>
      <c r="AO206" s="36"/>
      <c r="AP206" s="29"/>
      <c r="AQ206" s="36"/>
      <c r="AR206" s="29"/>
      <c r="AS206" s="36"/>
      <c r="AT206" s="36"/>
      <c r="AU206" s="36"/>
      <c r="AV206" s="29"/>
      <c r="AW206" s="36"/>
      <c r="AX206" s="36"/>
      <c r="AY206" s="36"/>
      <c r="AZ206" s="29"/>
      <c r="BA206" s="36"/>
      <c r="BB206" s="36"/>
      <c r="BC206" s="36"/>
      <c r="BD206" s="36"/>
      <c r="BE206" s="36"/>
      <c r="BF206" s="36"/>
      <c r="BG206" s="36"/>
      <c r="BH206" s="36"/>
      <c r="BI206" s="36"/>
      <c r="BJ206" s="29"/>
      <c r="BK206" s="36"/>
      <c r="BL206" s="29"/>
      <c r="BM206" s="36"/>
      <c r="BN206" s="36"/>
      <c r="BO206" s="36"/>
      <c r="BP206" s="29"/>
      <c r="BQ206" s="36"/>
      <c r="BR206" s="29"/>
      <c r="BS206" s="36"/>
      <c r="BT206" s="36"/>
      <c r="BU206" s="36"/>
      <c r="BV206" s="36"/>
    </row>
    <row r="207" spans="1:75" x14ac:dyDescent="0.25">
      <c r="A207" s="16">
        <v>205</v>
      </c>
      <c r="B207" s="16">
        <v>1</v>
      </c>
      <c r="C207" s="31" t="s">
        <v>662</v>
      </c>
      <c r="D207" s="40">
        <f>март!D207-апрель!E207</f>
        <v>998.87126464734308</v>
      </c>
      <c r="E207" s="40">
        <f t="shared" si="3"/>
        <v>0</v>
      </c>
      <c r="F207" s="36"/>
      <c r="G207" s="36"/>
      <c r="H207" s="36"/>
      <c r="I207" s="27"/>
      <c r="J207" s="36"/>
      <c r="K207" s="36"/>
      <c r="L207" s="36"/>
      <c r="M207" s="36"/>
      <c r="N207" s="36"/>
      <c r="O207" s="29"/>
      <c r="P207" s="36"/>
      <c r="Q207" s="29"/>
      <c r="R207" s="36"/>
      <c r="S207" s="36"/>
      <c r="T207" s="36"/>
      <c r="U207" s="36"/>
      <c r="V207" s="36"/>
      <c r="W207" s="36"/>
      <c r="X207" s="36"/>
      <c r="Y207" s="29"/>
      <c r="Z207" s="36"/>
      <c r="AA207" s="66"/>
      <c r="AB207" s="36"/>
      <c r="AC207" s="36"/>
      <c r="AD207" s="36"/>
      <c r="AE207" s="36"/>
      <c r="AF207" s="36"/>
      <c r="AG207" s="36"/>
      <c r="AH207" s="29"/>
      <c r="AI207" s="36"/>
      <c r="AJ207" s="29"/>
      <c r="AK207" s="36"/>
      <c r="AL207" s="36"/>
      <c r="AM207" s="36"/>
      <c r="AN207" s="29"/>
      <c r="AO207" s="36"/>
      <c r="AP207" s="29"/>
      <c r="AQ207" s="36"/>
      <c r="AR207" s="29"/>
      <c r="AS207" s="36"/>
      <c r="AT207" s="36"/>
      <c r="AU207" s="36"/>
      <c r="AV207" s="29"/>
      <c r="AW207" s="36"/>
      <c r="AX207" s="36"/>
      <c r="AY207" s="36"/>
      <c r="AZ207" s="29"/>
      <c r="BA207" s="36"/>
      <c r="BB207" s="36"/>
      <c r="BC207" s="36"/>
      <c r="BD207" s="36"/>
      <c r="BE207" s="36"/>
      <c r="BF207" s="36"/>
      <c r="BG207" s="36"/>
      <c r="BH207" s="36"/>
      <c r="BI207" s="36"/>
      <c r="BJ207" s="29"/>
      <c r="BK207" s="36"/>
      <c r="BL207" s="29"/>
      <c r="BM207" s="36"/>
      <c r="BN207" s="36"/>
      <c r="BO207" s="36"/>
      <c r="BP207" s="29"/>
      <c r="BQ207" s="36"/>
      <c r="BR207" s="29"/>
      <c r="BS207" s="36"/>
      <c r="BT207" s="36"/>
      <c r="BU207" s="36"/>
      <c r="BV207" s="36"/>
    </row>
    <row r="208" spans="1:75" x14ac:dyDescent="0.25">
      <c r="A208" s="16">
        <v>206</v>
      </c>
      <c r="B208" s="16">
        <v>1</v>
      </c>
      <c r="C208" s="31" t="s">
        <v>663</v>
      </c>
      <c r="D208" s="40">
        <f>март!D208-апрель!E208</f>
        <v>-510.89894836714967</v>
      </c>
      <c r="E208" s="40">
        <f t="shared" si="3"/>
        <v>0</v>
      </c>
      <c r="F208" s="36"/>
      <c r="G208" s="36"/>
      <c r="H208" s="36"/>
      <c r="I208" s="27"/>
      <c r="J208" s="36"/>
      <c r="K208" s="36"/>
      <c r="L208" s="36"/>
      <c r="M208" s="36"/>
      <c r="N208" s="36"/>
      <c r="O208" s="29"/>
      <c r="P208" s="36"/>
      <c r="Q208" s="29"/>
      <c r="R208" s="36"/>
      <c r="S208" s="36"/>
      <c r="T208" s="36"/>
      <c r="U208" s="36"/>
      <c r="V208" s="36"/>
      <c r="W208" s="36"/>
      <c r="X208" s="36"/>
      <c r="Y208" s="29"/>
      <c r="Z208" s="36"/>
      <c r="AA208" s="66"/>
      <c r="AB208" s="36"/>
      <c r="AC208" s="36"/>
      <c r="AD208" s="36"/>
      <c r="AE208" s="36"/>
      <c r="AF208" s="36"/>
      <c r="AG208" s="36"/>
      <c r="AH208" s="29"/>
      <c r="AI208" s="36"/>
      <c r="AJ208" s="29"/>
      <c r="AK208" s="36"/>
      <c r="AL208" s="36"/>
      <c r="AM208" s="36"/>
      <c r="AN208" s="29"/>
      <c r="AO208" s="36"/>
      <c r="AP208" s="29"/>
      <c r="AQ208" s="36"/>
      <c r="AR208" s="29"/>
      <c r="AS208" s="36"/>
      <c r="AT208" s="36"/>
      <c r="AU208" s="36"/>
      <c r="AV208" s="29"/>
      <c r="AW208" s="36"/>
      <c r="AX208" s="36"/>
      <c r="AY208" s="36"/>
      <c r="AZ208" s="29"/>
      <c r="BA208" s="36"/>
      <c r="BB208" s="36"/>
      <c r="BC208" s="36"/>
      <c r="BD208" s="36"/>
      <c r="BE208" s="36"/>
      <c r="BF208" s="36"/>
      <c r="BG208" s="36"/>
      <c r="BH208" s="36"/>
      <c r="BI208" s="36"/>
      <c r="BJ208" s="29"/>
      <c r="BK208" s="36"/>
      <c r="BL208" s="29"/>
      <c r="BM208" s="36"/>
      <c r="BN208" s="36"/>
      <c r="BO208" s="36"/>
      <c r="BP208" s="29"/>
      <c r="BQ208" s="36"/>
      <c r="BR208" s="29"/>
      <c r="BS208" s="36"/>
      <c r="BT208" s="36"/>
      <c r="BU208" s="36"/>
      <c r="BV208" s="36"/>
    </row>
    <row r="209" spans="1:75" s="86" customFormat="1" x14ac:dyDescent="0.25">
      <c r="A209" s="79">
        <v>207</v>
      </c>
      <c r="B209" s="79">
        <v>1</v>
      </c>
      <c r="C209" s="80" t="s">
        <v>664</v>
      </c>
      <c r="D209" s="40">
        <f>март!D209-апрель!E209</f>
        <v>-121.06658487922701</v>
      </c>
      <c r="E209" s="81">
        <f t="shared" si="3"/>
        <v>3.339</v>
      </c>
      <c r="F209" s="82"/>
      <c r="G209" s="82"/>
      <c r="H209" s="82"/>
      <c r="I209" s="83"/>
      <c r="J209" s="82"/>
      <c r="K209" s="82"/>
      <c r="L209" s="82"/>
      <c r="M209" s="82"/>
      <c r="N209" s="82"/>
      <c r="O209" s="84"/>
      <c r="P209" s="82"/>
      <c r="Q209" s="84"/>
      <c r="R209" s="82"/>
      <c r="S209" s="82"/>
      <c r="T209" s="82"/>
      <c r="U209" s="82"/>
      <c r="V209" s="82"/>
      <c r="W209" s="82"/>
      <c r="X209" s="82"/>
      <c r="Y209" s="84"/>
      <c r="Z209" s="82"/>
      <c r="AA209" s="85"/>
      <c r="AB209" s="82"/>
      <c r="AC209" s="82"/>
      <c r="AD209" s="82"/>
      <c r="AE209" s="82"/>
      <c r="AF209" s="82">
        <v>4.0000000000000001E-3</v>
      </c>
      <c r="AG209" s="82">
        <v>3.339</v>
      </c>
      <c r="AH209" s="84"/>
      <c r="AI209" s="82"/>
      <c r="AJ209" s="84"/>
      <c r="AK209" s="82"/>
      <c r="AL209" s="82"/>
      <c r="AM209" s="82"/>
      <c r="AN209" s="84"/>
      <c r="AO209" s="82"/>
      <c r="AP209" s="84"/>
      <c r="AQ209" s="82"/>
      <c r="AR209" s="84"/>
      <c r="AS209" s="82"/>
      <c r="AT209" s="82"/>
      <c r="AU209" s="82"/>
      <c r="AV209" s="84"/>
      <c r="AW209" s="82"/>
      <c r="AX209" s="82"/>
      <c r="AY209" s="82"/>
      <c r="AZ209" s="84"/>
      <c r="BA209" s="82"/>
      <c r="BB209" s="82"/>
      <c r="BC209" s="82"/>
      <c r="BD209" s="82"/>
      <c r="BE209" s="82"/>
      <c r="BF209" s="82"/>
      <c r="BG209" s="82"/>
      <c r="BH209" s="82"/>
      <c r="BI209" s="82"/>
      <c r="BJ209" s="84"/>
      <c r="BK209" s="82"/>
      <c r="BL209" s="84"/>
      <c r="BM209" s="82"/>
      <c r="BN209" s="82"/>
      <c r="BO209" s="82"/>
      <c r="BP209" s="84"/>
      <c r="BQ209" s="82"/>
      <c r="BR209" s="84"/>
      <c r="BS209" s="82"/>
      <c r="BT209" s="82"/>
      <c r="BU209" s="82"/>
      <c r="BV209" s="82"/>
    </row>
    <row r="210" spans="1:75" s="86" customFormat="1" x14ac:dyDescent="0.25">
      <c r="A210" s="79">
        <v>208</v>
      </c>
      <c r="B210" s="79">
        <v>1</v>
      </c>
      <c r="C210" s="80" t="s">
        <v>665</v>
      </c>
      <c r="D210" s="40">
        <f>март!D210-апрель!E210</f>
        <v>-474.33018257004841</v>
      </c>
      <c r="E210" s="81">
        <f t="shared" si="3"/>
        <v>13.613</v>
      </c>
      <c r="F210" s="82"/>
      <c r="G210" s="82"/>
      <c r="H210" s="82"/>
      <c r="I210" s="83"/>
      <c r="J210" s="82"/>
      <c r="K210" s="82"/>
      <c r="L210" s="82"/>
      <c r="M210" s="82"/>
      <c r="N210" s="82"/>
      <c r="O210" s="84"/>
      <c r="P210" s="82"/>
      <c r="Q210" s="84"/>
      <c r="R210" s="82"/>
      <c r="S210" s="82"/>
      <c r="T210" s="82"/>
      <c r="U210" s="82"/>
      <c r="V210" s="82"/>
      <c r="W210" s="82"/>
      <c r="X210" s="82"/>
      <c r="Y210" s="84"/>
      <c r="Z210" s="82"/>
      <c r="AA210" s="85"/>
      <c r="AB210" s="82"/>
      <c r="AC210" s="82"/>
      <c r="AD210" s="82"/>
      <c r="AE210" s="82"/>
      <c r="AF210" s="82"/>
      <c r="AG210" s="82"/>
      <c r="AH210" s="84"/>
      <c r="AI210" s="82"/>
      <c r="AJ210" s="84"/>
      <c r="AK210" s="82"/>
      <c r="AL210" s="82"/>
      <c r="AM210" s="82"/>
      <c r="AN210" s="84"/>
      <c r="AO210" s="82"/>
      <c r="AP210" s="84"/>
      <c r="AQ210" s="82"/>
      <c r="AR210" s="84"/>
      <c r="AS210" s="82"/>
      <c r="AT210" s="82"/>
      <c r="AU210" s="82"/>
      <c r="AV210" s="84"/>
      <c r="AW210" s="82"/>
      <c r="AX210" s="82"/>
      <c r="AY210" s="82"/>
      <c r="AZ210" s="84"/>
      <c r="BA210" s="82"/>
      <c r="BB210" s="82"/>
      <c r="BC210" s="82"/>
      <c r="BD210" s="82"/>
      <c r="BE210" s="82"/>
      <c r="BF210" s="82">
        <v>7.0000000000000001E-3</v>
      </c>
      <c r="BG210" s="82">
        <v>6.7850000000000001</v>
      </c>
      <c r="BH210" s="82"/>
      <c r="BI210" s="82"/>
      <c r="BJ210" s="84"/>
      <c r="BK210" s="82"/>
      <c r="BL210" s="84">
        <v>10</v>
      </c>
      <c r="BM210" s="82">
        <v>6.8280000000000003</v>
      </c>
      <c r="BN210" s="82"/>
      <c r="BO210" s="82"/>
      <c r="BP210" s="84"/>
      <c r="BQ210" s="82"/>
      <c r="BR210" s="84"/>
      <c r="BS210" s="82"/>
      <c r="BT210" s="82"/>
      <c r="BU210" s="82"/>
      <c r="BV210" s="82"/>
    </row>
    <row r="211" spans="1:75" x14ac:dyDescent="0.25">
      <c r="A211" s="16">
        <v>209</v>
      </c>
      <c r="B211" s="16">
        <v>1</v>
      </c>
      <c r="C211" s="31" t="s">
        <v>666</v>
      </c>
      <c r="D211" s="40">
        <f>март!D211-апрель!E211</f>
        <v>246.01736992270531</v>
      </c>
      <c r="E211" s="40">
        <f t="shared" si="3"/>
        <v>0</v>
      </c>
      <c r="F211" s="36"/>
      <c r="G211" s="36"/>
      <c r="H211" s="36"/>
      <c r="I211" s="27"/>
      <c r="J211" s="36"/>
      <c r="K211" s="36"/>
      <c r="L211" s="36"/>
      <c r="M211" s="36"/>
      <c r="N211" s="36"/>
      <c r="O211" s="29"/>
      <c r="P211" s="36"/>
      <c r="Q211" s="29"/>
      <c r="R211" s="36"/>
      <c r="S211" s="36"/>
      <c r="T211" s="36"/>
      <c r="U211" s="36"/>
      <c r="V211" s="36"/>
      <c r="W211" s="36"/>
      <c r="X211" s="36"/>
      <c r="Y211" s="29"/>
      <c r="Z211" s="36"/>
      <c r="AA211" s="66"/>
      <c r="AB211" s="36"/>
      <c r="AC211" s="36"/>
      <c r="AD211" s="36"/>
      <c r="AE211" s="36"/>
      <c r="AF211" s="36"/>
      <c r="AG211" s="36"/>
      <c r="AH211" s="29"/>
      <c r="AI211" s="36"/>
      <c r="AJ211" s="29"/>
      <c r="AK211" s="36"/>
      <c r="AL211" s="36"/>
      <c r="AM211" s="36"/>
      <c r="AN211" s="29"/>
      <c r="AO211" s="36"/>
      <c r="AP211" s="29"/>
      <c r="AQ211" s="36"/>
      <c r="AR211" s="29"/>
      <c r="AS211" s="36"/>
      <c r="AT211" s="36"/>
      <c r="AU211" s="36"/>
      <c r="AV211" s="29"/>
      <c r="AW211" s="36"/>
      <c r="AX211" s="36"/>
      <c r="AY211" s="36"/>
      <c r="AZ211" s="29"/>
      <c r="BA211" s="36"/>
      <c r="BB211" s="36"/>
      <c r="BC211" s="36"/>
      <c r="BD211" s="36"/>
      <c r="BE211" s="36"/>
      <c r="BF211" s="36"/>
      <c r="BG211" s="36"/>
      <c r="BH211" s="36"/>
      <c r="BI211" s="36"/>
      <c r="BJ211" s="29"/>
      <c r="BK211" s="36"/>
      <c r="BL211" s="29"/>
      <c r="BM211" s="36"/>
      <c r="BN211" s="36"/>
      <c r="BO211" s="36"/>
      <c r="BP211" s="29"/>
      <c r="BQ211" s="36"/>
      <c r="BR211" s="29"/>
      <c r="BS211" s="36"/>
      <c r="BT211" s="36"/>
      <c r="BU211" s="36"/>
      <c r="BV211" s="36"/>
    </row>
    <row r="212" spans="1:75" x14ac:dyDescent="0.25">
      <c r="A212" s="16">
        <v>210</v>
      </c>
      <c r="B212" s="16">
        <v>1</v>
      </c>
      <c r="C212" s="31" t="s">
        <v>667</v>
      </c>
      <c r="D212" s="40">
        <f>март!D212-апрель!E212</f>
        <v>1131.425365874396</v>
      </c>
      <c r="E212" s="40">
        <f t="shared" si="3"/>
        <v>0</v>
      </c>
      <c r="F212" s="36"/>
      <c r="G212" s="36"/>
      <c r="H212" s="36"/>
      <c r="I212" s="27"/>
      <c r="J212" s="36"/>
      <c r="K212" s="36"/>
      <c r="L212" s="36"/>
      <c r="M212" s="36"/>
      <c r="N212" s="36"/>
      <c r="O212" s="29"/>
      <c r="P212" s="36"/>
      <c r="Q212" s="29"/>
      <c r="R212" s="36"/>
      <c r="S212" s="36"/>
      <c r="T212" s="36"/>
      <c r="U212" s="36"/>
      <c r="V212" s="36"/>
      <c r="W212" s="36"/>
      <c r="X212" s="36"/>
      <c r="Y212" s="29"/>
      <c r="Z212" s="36"/>
      <c r="AA212" s="66"/>
      <c r="AB212" s="36"/>
      <c r="AC212" s="36"/>
      <c r="AD212" s="36"/>
      <c r="AE212" s="36"/>
      <c r="AF212" s="36"/>
      <c r="AG212" s="36"/>
      <c r="AH212" s="29"/>
      <c r="AI212" s="36"/>
      <c r="AJ212" s="29"/>
      <c r="AK212" s="36"/>
      <c r="AL212" s="36"/>
      <c r="AM212" s="36"/>
      <c r="AN212" s="29"/>
      <c r="AO212" s="36"/>
      <c r="AP212" s="29"/>
      <c r="AQ212" s="36"/>
      <c r="AR212" s="29"/>
      <c r="AS212" s="36"/>
      <c r="AT212" s="36"/>
      <c r="AU212" s="36"/>
      <c r="AV212" s="29"/>
      <c r="AW212" s="36"/>
      <c r="AX212" s="36"/>
      <c r="AY212" s="36"/>
      <c r="AZ212" s="29"/>
      <c r="BA212" s="36"/>
      <c r="BB212" s="36"/>
      <c r="BC212" s="36"/>
      <c r="BD212" s="36"/>
      <c r="BE212" s="36"/>
      <c r="BF212" s="36"/>
      <c r="BG212" s="36"/>
      <c r="BH212" s="36"/>
      <c r="BI212" s="36"/>
      <c r="BJ212" s="29"/>
      <c r="BK212" s="36"/>
      <c r="BL212" s="29"/>
      <c r="BM212" s="36"/>
      <c r="BN212" s="36"/>
      <c r="BO212" s="36"/>
      <c r="BP212" s="29"/>
      <c r="BQ212" s="36"/>
      <c r="BR212" s="29"/>
      <c r="BS212" s="36"/>
      <c r="BT212" s="36"/>
      <c r="BU212" s="36"/>
      <c r="BV212" s="36"/>
    </row>
    <row r="213" spans="1:75" x14ac:dyDescent="0.25">
      <c r="A213" s="16">
        <v>211</v>
      </c>
      <c r="B213" s="16">
        <v>1</v>
      </c>
      <c r="C213" s="31" t="s">
        <v>668</v>
      </c>
      <c r="D213" s="40">
        <f>март!D213-апрель!E213</f>
        <v>-923.54435435748792</v>
      </c>
      <c r="E213" s="40">
        <f t="shared" si="3"/>
        <v>0</v>
      </c>
      <c r="F213" s="36"/>
      <c r="G213" s="36"/>
      <c r="H213" s="36"/>
      <c r="I213" s="27"/>
      <c r="J213" s="36"/>
      <c r="K213" s="36"/>
      <c r="L213" s="36"/>
      <c r="M213" s="36"/>
      <c r="N213" s="36"/>
      <c r="O213" s="29"/>
      <c r="P213" s="36"/>
      <c r="Q213" s="29"/>
      <c r="R213" s="36"/>
      <c r="S213" s="36"/>
      <c r="T213" s="36"/>
      <c r="U213" s="36"/>
      <c r="V213" s="36"/>
      <c r="W213" s="36"/>
      <c r="X213" s="36"/>
      <c r="Y213" s="29"/>
      <c r="Z213" s="36"/>
      <c r="AA213" s="66"/>
      <c r="AB213" s="36"/>
      <c r="AC213" s="36"/>
      <c r="AD213" s="36"/>
      <c r="AE213" s="36"/>
      <c r="AF213" s="36"/>
      <c r="AG213" s="36"/>
      <c r="AH213" s="29"/>
      <c r="AI213" s="36"/>
      <c r="AJ213" s="29"/>
      <c r="AK213" s="36"/>
      <c r="AL213" s="36"/>
      <c r="AM213" s="36"/>
      <c r="AN213" s="29"/>
      <c r="AO213" s="36"/>
      <c r="AP213" s="29"/>
      <c r="AQ213" s="36"/>
      <c r="AR213" s="29"/>
      <c r="AS213" s="36"/>
      <c r="AT213" s="36"/>
      <c r="AU213" s="36"/>
      <c r="AV213" s="29"/>
      <c r="AW213" s="36"/>
      <c r="AX213" s="36"/>
      <c r="AY213" s="36"/>
      <c r="AZ213" s="29"/>
      <c r="BA213" s="36"/>
      <c r="BB213" s="36"/>
      <c r="BC213" s="36"/>
      <c r="BD213" s="36"/>
      <c r="BE213" s="36"/>
      <c r="BF213" s="36"/>
      <c r="BG213" s="36"/>
      <c r="BH213" s="36"/>
      <c r="BI213" s="36"/>
      <c r="BJ213" s="29"/>
      <c r="BK213" s="36"/>
      <c r="BL213" s="29"/>
      <c r="BM213" s="36"/>
      <c r="BN213" s="36"/>
      <c r="BO213" s="36"/>
      <c r="BP213" s="29"/>
      <c r="BQ213" s="36"/>
      <c r="BR213" s="29"/>
      <c r="BS213" s="36"/>
      <c r="BT213" s="36"/>
      <c r="BU213" s="36"/>
      <c r="BV213" s="36"/>
    </row>
    <row r="214" spans="1:75" x14ac:dyDescent="0.25">
      <c r="A214" s="16">
        <v>212</v>
      </c>
      <c r="B214" s="16">
        <v>1</v>
      </c>
      <c r="C214" s="31" t="s">
        <v>669</v>
      </c>
      <c r="D214" s="40">
        <f>март!D214-апрель!E214</f>
        <v>1779.1072232753625</v>
      </c>
      <c r="E214" s="40">
        <f t="shared" si="3"/>
        <v>0</v>
      </c>
      <c r="F214" s="36"/>
      <c r="G214" s="36"/>
      <c r="H214" s="36"/>
      <c r="I214" s="27"/>
      <c r="J214" s="36"/>
      <c r="K214" s="36"/>
      <c r="L214" s="36"/>
      <c r="M214" s="36"/>
      <c r="N214" s="36"/>
      <c r="O214" s="29"/>
      <c r="P214" s="36"/>
      <c r="Q214" s="29"/>
      <c r="R214" s="36"/>
      <c r="S214" s="36"/>
      <c r="T214" s="36"/>
      <c r="U214" s="36"/>
      <c r="V214" s="36"/>
      <c r="W214" s="36"/>
      <c r="X214" s="36"/>
      <c r="Y214" s="29"/>
      <c r="Z214" s="36"/>
      <c r="AA214" s="66"/>
      <c r="AB214" s="36"/>
      <c r="AC214" s="36"/>
      <c r="AD214" s="36"/>
      <c r="AE214" s="36"/>
      <c r="AF214" s="36"/>
      <c r="AG214" s="36"/>
      <c r="AH214" s="29"/>
      <c r="AI214" s="36"/>
      <c r="AJ214" s="29"/>
      <c r="AK214" s="36"/>
      <c r="AL214" s="36"/>
      <c r="AM214" s="36"/>
      <c r="AN214" s="29"/>
      <c r="AO214" s="36"/>
      <c r="AP214" s="29"/>
      <c r="AQ214" s="36"/>
      <c r="AR214" s="29"/>
      <c r="AS214" s="36"/>
      <c r="AT214" s="36"/>
      <c r="AU214" s="36"/>
      <c r="AV214" s="29"/>
      <c r="AW214" s="36"/>
      <c r="AX214" s="36"/>
      <c r="AY214" s="36"/>
      <c r="AZ214" s="29"/>
      <c r="BA214" s="36"/>
      <c r="BB214" s="36"/>
      <c r="BC214" s="36"/>
      <c r="BD214" s="36"/>
      <c r="BE214" s="36"/>
      <c r="BF214" s="36"/>
      <c r="BG214" s="36"/>
      <c r="BH214" s="36"/>
      <c r="BI214" s="36"/>
      <c r="BJ214" s="29"/>
      <c r="BK214" s="36"/>
      <c r="BL214" s="29"/>
      <c r="BM214" s="36"/>
      <c r="BN214" s="36"/>
      <c r="BO214" s="36"/>
      <c r="BP214" s="29"/>
      <c r="BQ214" s="36"/>
      <c r="BR214" s="29"/>
      <c r="BS214" s="36"/>
      <c r="BT214" s="36"/>
      <c r="BU214" s="36"/>
      <c r="BV214" s="36"/>
    </row>
    <row r="215" spans="1:75" s="86" customFormat="1" x14ac:dyDescent="0.25">
      <c r="A215" s="79">
        <v>213</v>
      </c>
      <c r="B215" s="79">
        <v>1</v>
      </c>
      <c r="C215" s="80" t="s">
        <v>670</v>
      </c>
      <c r="D215" s="40">
        <f>март!D215-апрель!E215</f>
        <v>174.08770497584541</v>
      </c>
      <c r="E215" s="81">
        <f t="shared" si="3"/>
        <v>1.802</v>
      </c>
      <c r="F215" s="82"/>
      <c r="G215" s="82"/>
      <c r="H215" s="82"/>
      <c r="I215" s="83"/>
      <c r="J215" s="82"/>
      <c r="K215" s="82"/>
      <c r="L215" s="82"/>
      <c r="M215" s="82"/>
      <c r="N215" s="82"/>
      <c r="O215" s="84"/>
      <c r="P215" s="82"/>
      <c r="Q215" s="84"/>
      <c r="R215" s="82"/>
      <c r="S215" s="82"/>
      <c r="T215" s="82"/>
      <c r="U215" s="82"/>
      <c r="V215" s="82"/>
      <c r="W215" s="82"/>
      <c r="X215" s="82"/>
      <c r="Y215" s="84"/>
      <c r="Z215" s="82"/>
      <c r="AA215" s="85"/>
      <c r="AB215" s="82"/>
      <c r="AC215" s="82"/>
      <c r="AD215" s="82"/>
      <c r="AE215" s="82"/>
      <c r="AF215" s="82"/>
      <c r="AG215" s="82"/>
      <c r="AH215" s="84"/>
      <c r="AI215" s="82"/>
      <c r="AJ215" s="84"/>
      <c r="AK215" s="82"/>
      <c r="AL215" s="82"/>
      <c r="AM215" s="82"/>
      <c r="AN215" s="84"/>
      <c r="AO215" s="82"/>
      <c r="AP215" s="84"/>
      <c r="AQ215" s="82"/>
      <c r="AR215" s="84"/>
      <c r="AS215" s="82"/>
      <c r="AT215" s="82"/>
      <c r="AU215" s="82"/>
      <c r="AV215" s="84"/>
      <c r="AW215" s="82"/>
      <c r="AX215" s="82"/>
      <c r="AY215" s="82"/>
      <c r="AZ215" s="84"/>
      <c r="BA215" s="82"/>
      <c r="BB215" s="82"/>
      <c r="BC215" s="82"/>
      <c r="BD215" s="82"/>
      <c r="BE215" s="82"/>
      <c r="BF215" s="82"/>
      <c r="BG215" s="82"/>
      <c r="BH215" s="82"/>
      <c r="BI215" s="82"/>
      <c r="BJ215" s="84"/>
      <c r="BK215" s="82"/>
      <c r="BL215" s="84"/>
      <c r="BM215" s="82"/>
      <c r="BN215" s="82"/>
      <c r="BO215" s="82"/>
      <c r="BP215" s="84"/>
      <c r="BQ215" s="82"/>
      <c r="BR215" s="84"/>
      <c r="BS215" s="82"/>
      <c r="BT215" s="82"/>
      <c r="BU215" s="82"/>
      <c r="BV215" s="82">
        <v>1.802</v>
      </c>
      <c r="BW215" s="86" t="s">
        <v>1070</v>
      </c>
    </row>
    <row r="216" spans="1:75" x14ac:dyDescent="0.25">
      <c r="A216" s="16">
        <v>214</v>
      </c>
      <c r="B216" s="16">
        <v>1</v>
      </c>
      <c r="C216" s="31" t="s">
        <v>671</v>
      </c>
      <c r="D216" s="40">
        <f>март!D216-апрель!E216</f>
        <v>611.46888412560384</v>
      </c>
      <c r="E216" s="40">
        <f t="shared" si="3"/>
        <v>0</v>
      </c>
      <c r="F216" s="36"/>
      <c r="G216" s="36"/>
      <c r="H216" s="36"/>
      <c r="I216" s="27"/>
      <c r="J216" s="36"/>
      <c r="K216" s="36"/>
      <c r="L216" s="36"/>
      <c r="M216" s="36"/>
      <c r="N216" s="36"/>
      <c r="O216" s="29"/>
      <c r="P216" s="36"/>
      <c r="Q216" s="29"/>
      <c r="R216" s="36"/>
      <c r="S216" s="36"/>
      <c r="T216" s="36"/>
      <c r="U216" s="36"/>
      <c r="V216" s="36"/>
      <c r="W216" s="36"/>
      <c r="X216" s="36"/>
      <c r="Y216" s="29"/>
      <c r="Z216" s="36"/>
      <c r="AA216" s="66"/>
      <c r="AB216" s="36"/>
      <c r="AC216" s="36"/>
      <c r="AD216" s="36"/>
      <c r="AE216" s="36"/>
      <c r="AF216" s="36"/>
      <c r="AG216" s="36"/>
      <c r="AH216" s="29"/>
      <c r="AI216" s="36"/>
      <c r="AJ216" s="29"/>
      <c r="AK216" s="36"/>
      <c r="AL216" s="36"/>
      <c r="AM216" s="36"/>
      <c r="AN216" s="29"/>
      <c r="AO216" s="36"/>
      <c r="AP216" s="29"/>
      <c r="AQ216" s="36"/>
      <c r="AR216" s="29"/>
      <c r="AS216" s="36"/>
      <c r="AT216" s="36"/>
      <c r="AU216" s="36"/>
      <c r="AV216" s="29"/>
      <c r="AW216" s="36"/>
      <c r="AX216" s="36"/>
      <c r="AY216" s="36"/>
      <c r="AZ216" s="29"/>
      <c r="BA216" s="36"/>
      <c r="BB216" s="36"/>
      <c r="BC216" s="36"/>
      <c r="BD216" s="36"/>
      <c r="BE216" s="36"/>
      <c r="BF216" s="36"/>
      <c r="BG216" s="36"/>
      <c r="BH216" s="36"/>
      <c r="BI216" s="36"/>
      <c r="BJ216" s="29"/>
      <c r="BK216" s="36"/>
      <c r="BL216" s="29"/>
      <c r="BM216" s="36"/>
      <c r="BN216" s="36"/>
      <c r="BO216" s="36"/>
      <c r="BP216" s="29"/>
      <c r="BQ216" s="36"/>
      <c r="BR216" s="29"/>
      <c r="BS216" s="36"/>
      <c r="BT216" s="36"/>
      <c r="BU216" s="36"/>
      <c r="BV216" s="36"/>
    </row>
    <row r="217" spans="1:75" s="86" customFormat="1" x14ac:dyDescent="0.25">
      <c r="A217" s="79">
        <v>215</v>
      </c>
      <c r="B217" s="79">
        <v>1</v>
      </c>
      <c r="C217" s="80" t="s">
        <v>672</v>
      </c>
      <c r="D217" s="40">
        <f>март!D217-апрель!E217</f>
        <v>552.99053051207727</v>
      </c>
      <c r="E217" s="81">
        <f t="shared" si="3"/>
        <v>2.1269999999999998</v>
      </c>
      <c r="F217" s="82"/>
      <c r="G217" s="82"/>
      <c r="H217" s="82"/>
      <c r="I217" s="83"/>
      <c r="J217" s="82"/>
      <c r="K217" s="82"/>
      <c r="L217" s="82"/>
      <c r="M217" s="82"/>
      <c r="N217" s="82"/>
      <c r="O217" s="84"/>
      <c r="P217" s="82"/>
      <c r="Q217" s="84"/>
      <c r="R217" s="82"/>
      <c r="S217" s="82"/>
      <c r="T217" s="82"/>
      <c r="U217" s="82"/>
      <c r="V217" s="82"/>
      <c r="W217" s="82"/>
      <c r="X217" s="82"/>
      <c r="Y217" s="84"/>
      <c r="Z217" s="82"/>
      <c r="AA217" s="85"/>
      <c r="AB217" s="82"/>
      <c r="AC217" s="82"/>
      <c r="AD217" s="82"/>
      <c r="AE217" s="82"/>
      <c r="AF217" s="82"/>
      <c r="AG217" s="82"/>
      <c r="AH217" s="84"/>
      <c r="AI217" s="82"/>
      <c r="AJ217" s="84"/>
      <c r="AK217" s="82"/>
      <c r="AL217" s="82"/>
      <c r="AM217" s="82"/>
      <c r="AN217" s="84"/>
      <c r="AO217" s="82"/>
      <c r="AP217" s="84"/>
      <c r="AQ217" s="82"/>
      <c r="AR217" s="84"/>
      <c r="AS217" s="82"/>
      <c r="AT217" s="82"/>
      <c r="AU217" s="82"/>
      <c r="AV217" s="84"/>
      <c r="AW217" s="82"/>
      <c r="AX217" s="82"/>
      <c r="AY217" s="82"/>
      <c r="AZ217" s="84"/>
      <c r="BA217" s="82"/>
      <c r="BB217" s="82"/>
      <c r="BC217" s="82"/>
      <c r="BD217" s="82"/>
      <c r="BE217" s="82"/>
      <c r="BF217" s="82"/>
      <c r="BG217" s="82"/>
      <c r="BH217" s="82"/>
      <c r="BI217" s="82"/>
      <c r="BJ217" s="84"/>
      <c r="BK217" s="82"/>
      <c r="BL217" s="84"/>
      <c r="BM217" s="82"/>
      <c r="BN217" s="82"/>
      <c r="BO217" s="82"/>
      <c r="BP217" s="84"/>
      <c r="BQ217" s="82"/>
      <c r="BR217" s="84"/>
      <c r="BS217" s="82"/>
      <c r="BT217" s="82"/>
      <c r="BU217" s="82"/>
      <c r="BV217" s="82">
        <v>2.1269999999999998</v>
      </c>
      <c r="BW217" s="86" t="s">
        <v>1070</v>
      </c>
    </row>
    <row r="218" spans="1:75" x14ac:dyDescent="0.25">
      <c r="A218" s="16">
        <v>216</v>
      </c>
      <c r="B218" s="16">
        <v>1</v>
      </c>
      <c r="C218" s="31" t="s">
        <v>673</v>
      </c>
      <c r="D218" s="40">
        <f>март!D218-апрель!E218</f>
        <v>496.17247823188404</v>
      </c>
      <c r="E218" s="40">
        <f t="shared" si="3"/>
        <v>0</v>
      </c>
      <c r="F218" s="36"/>
      <c r="G218" s="36"/>
      <c r="H218" s="36"/>
      <c r="I218" s="27"/>
      <c r="J218" s="36"/>
      <c r="K218" s="36"/>
      <c r="L218" s="36"/>
      <c r="M218" s="36"/>
      <c r="N218" s="36"/>
      <c r="O218" s="29"/>
      <c r="P218" s="36"/>
      <c r="Q218" s="29"/>
      <c r="R218" s="36"/>
      <c r="S218" s="36"/>
      <c r="T218" s="36"/>
      <c r="U218" s="36"/>
      <c r="V218" s="36"/>
      <c r="W218" s="36"/>
      <c r="X218" s="36"/>
      <c r="Y218" s="29"/>
      <c r="Z218" s="36"/>
      <c r="AA218" s="66"/>
      <c r="AB218" s="36"/>
      <c r="AC218" s="36"/>
      <c r="AD218" s="36"/>
      <c r="AE218" s="36"/>
      <c r="AF218" s="36"/>
      <c r="AG218" s="36"/>
      <c r="AH218" s="29"/>
      <c r="AI218" s="36"/>
      <c r="AJ218" s="29"/>
      <c r="AK218" s="36"/>
      <c r="AL218" s="36"/>
      <c r="AM218" s="36"/>
      <c r="AN218" s="29"/>
      <c r="AO218" s="36"/>
      <c r="AP218" s="29"/>
      <c r="AQ218" s="36"/>
      <c r="AR218" s="29"/>
      <c r="AS218" s="36"/>
      <c r="AT218" s="36"/>
      <c r="AU218" s="36"/>
      <c r="AV218" s="29"/>
      <c r="AW218" s="36"/>
      <c r="AX218" s="36"/>
      <c r="AY218" s="36"/>
      <c r="AZ218" s="29"/>
      <c r="BA218" s="36"/>
      <c r="BB218" s="36"/>
      <c r="BC218" s="36"/>
      <c r="BD218" s="36"/>
      <c r="BE218" s="36"/>
      <c r="BF218" s="36"/>
      <c r="BG218" s="36"/>
      <c r="BH218" s="36"/>
      <c r="BI218" s="36"/>
      <c r="BJ218" s="29"/>
      <c r="BK218" s="36"/>
      <c r="BL218" s="29"/>
      <c r="BM218" s="36"/>
      <c r="BN218" s="36"/>
      <c r="BO218" s="36"/>
      <c r="BP218" s="29"/>
      <c r="BQ218" s="36"/>
      <c r="BR218" s="29"/>
      <c r="BS218" s="36"/>
      <c r="BT218" s="36"/>
      <c r="BU218" s="36"/>
      <c r="BV218" s="36"/>
    </row>
    <row r="219" spans="1:75" x14ac:dyDescent="0.25">
      <c r="A219" s="16">
        <v>217</v>
      </c>
      <c r="B219" s="16">
        <v>1</v>
      </c>
      <c r="C219" s="31" t="s">
        <v>674</v>
      </c>
      <c r="D219" s="40">
        <f>март!D219-апрель!E219</f>
        <v>401.9466794202898</v>
      </c>
      <c r="E219" s="40">
        <f t="shared" si="3"/>
        <v>0</v>
      </c>
      <c r="F219" s="36"/>
      <c r="G219" s="36"/>
      <c r="H219" s="36"/>
      <c r="I219" s="27"/>
      <c r="J219" s="36"/>
      <c r="K219" s="36"/>
      <c r="L219" s="36"/>
      <c r="M219" s="36"/>
      <c r="N219" s="36"/>
      <c r="O219" s="29"/>
      <c r="P219" s="36"/>
      <c r="Q219" s="29"/>
      <c r="R219" s="36"/>
      <c r="S219" s="36"/>
      <c r="T219" s="36"/>
      <c r="U219" s="36"/>
      <c r="V219" s="36"/>
      <c r="W219" s="36"/>
      <c r="X219" s="36"/>
      <c r="Y219" s="29"/>
      <c r="Z219" s="36"/>
      <c r="AA219" s="66"/>
      <c r="AB219" s="36"/>
      <c r="AC219" s="36"/>
      <c r="AD219" s="36"/>
      <c r="AE219" s="36"/>
      <c r="AF219" s="36"/>
      <c r="AG219" s="36"/>
      <c r="AH219" s="29"/>
      <c r="AI219" s="36"/>
      <c r="AJ219" s="29"/>
      <c r="AK219" s="36"/>
      <c r="AL219" s="36"/>
      <c r="AM219" s="36"/>
      <c r="AN219" s="29"/>
      <c r="AO219" s="36"/>
      <c r="AP219" s="29"/>
      <c r="AQ219" s="36"/>
      <c r="AR219" s="29"/>
      <c r="AS219" s="36"/>
      <c r="AT219" s="36"/>
      <c r="AU219" s="36"/>
      <c r="AV219" s="29"/>
      <c r="AW219" s="36"/>
      <c r="AX219" s="36"/>
      <c r="AY219" s="36"/>
      <c r="AZ219" s="29"/>
      <c r="BA219" s="36"/>
      <c r="BB219" s="36"/>
      <c r="BC219" s="36"/>
      <c r="BD219" s="36"/>
      <c r="BE219" s="36"/>
      <c r="BF219" s="36"/>
      <c r="BG219" s="36"/>
      <c r="BH219" s="36"/>
      <c r="BI219" s="36"/>
      <c r="BJ219" s="29"/>
      <c r="BK219" s="36"/>
      <c r="BL219" s="29"/>
      <c r="BM219" s="36"/>
      <c r="BN219" s="36"/>
      <c r="BO219" s="36"/>
      <c r="BP219" s="29"/>
      <c r="BQ219" s="36"/>
      <c r="BR219" s="29"/>
      <c r="BS219" s="36"/>
      <c r="BT219" s="36"/>
      <c r="BU219" s="36"/>
      <c r="BV219" s="36"/>
      <c r="BW219" s="86"/>
    </row>
    <row r="220" spans="1:75" s="86" customFormat="1" x14ac:dyDescent="0.25">
      <c r="A220" s="79">
        <v>218</v>
      </c>
      <c r="B220" s="79">
        <v>1</v>
      </c>
      <c r="C220" s="80" t="s">
        <v>675</v>
      </c>
      <c r="D220" s="40">
        <f>март!D220-апрель!E220</f>
        <v>1047.8363686376808</v>
      </c>
      <c r="E220" s="81">
        <f t="shared" si="3"/>
        <v>17.576000000000001</v>
      </c>
      <c r="F220" s="82"/>
      <c r="G220" s="82"/>
      <c r="H220" s="82"/>
      <c r="I220" s="83"/>
      <c r="J220" s="82"/>
      <c r="K220" s="82"/>
      <c r="L220" s="82"/>
      <c r="M220" s="82"/>
      <c r="N220" s="82"/>
      <c r="O220" s="84"/>
      <c r="P220" s="82"/>
      <c r="Q220" s="84"/>
      <c r="R220" s="82"/>
      <c r="S220" s="82"/>
      <c r="T220" s="82"/>
      <c r="U220" s="82"/>
      <c r="V220" s="82"/>
      <c r="W220" s="82"/>
      <c r="X220" s="82"/>
      <c r="Y220" s="84"/>
      <c r="Z220" s="82"/>
      <c r="AA220" s="85"/>
      <c r="AB220" s="82"/>
      <c r="AC220" s="82"/>
      <c r="AD220" s="82"/>
      <c r="AE220" s="82"/>
      <c r="AF220" s="82"/>
      <c r="AG220" s="82"/>
      <c r="AH220" s="84"/>
      <c r="AI220" s="82"/>
      <c r="AJ220" s="84"/>
      <c r="AK220" s="82"/>
      <c r="AL220" s="82"/>
      <c r="AM220" s="82"/>
      <c r="AN220" s="84"/>
      <c r="AO220" s="82"/>
      <c r="AP220" s="84"/>
      <c r="AQ220" s="82"/>
      <c r="AR220" s="84"/>
      <c r="AS220" s="82"/>
      <c r="AT220" s="82"/>
      <c r="AU220" s="82"/>
      <c r="AV220" s="84"/>
      <c r="AW220" s="82"/>
      <c r="AX220" s="82"/>
      <c r="AY220" s="82"/>
      <c r="AZ220" s="84"/>
      <c r="BA220" s="82"/>
      <c r="BB220" s="82"/>
      <c r="BC220" s="82"/>
      <c r="BD220" s="82"/>
      <c r="BE220" s="82"/>
      <c r="BF220" s="82"/>
      <c r="BG220" s="82"/>
      <c r="BH220" s="82"/>
      <c r="BI220" s="82"/>
      <c r="BJ220" s="84"/>
      <c r="BK220" s="82"/>
      <c r="BL220" s="84">
        <v>6</v>
      </c>
      <c r="BM220" s="82">
        <v>4.6139999999999999</v>
      </c>
      <c r="BN220" s="82"/>
      <c r="BO220" s="82"/>
      <c r="BP220" s="84"/>
      <c r="BQ220" s="82"/>
      <c r="BR220" s="84"/>
      <c r="BS220" s="82"/>
      <c r="BT220" s="82"/>
      <c r="BU220" s="82"/>
      <c r="BV220" s="82">
        <v>12.962</v>
      </c>
      <c r="BW220" s="86" t="s">
        <v>1070</v>
      </c>
    </row>
    <row r="221" spans="1:75" x14ac:dyDescent="0.25">
      <c r="A221" s="16">
        <v>219</v>
      </c>
      <c r="B221" s="16">
        <v>1</v>
      </c>
      <c r="C221" s="31" t="s">
        <v>676</v>
      </c>
      <c r="D221" s="40">
        <f>март!D221-апрель!E221</f>
        <v>1256.6307181410627</v>
      </c>
      <c r="E221" s="40">
        <f t="shared" si="3"/>
        <v>0</v>
      </c>
      <c r="F221" s="36"/>
      <c r="G221" s="36"/>
      <c r="H221" s="36"/>
      <c r="I221" s="27"/>
      <c r="J221" s="36"/>
      <c r="K221" s="36"/>
      <c r="L221" s="36"/>
      <c r="M221" s="36"/>
      <c r="N221" s="36"/>
      <c r="O221" s="29"/>
      <c r="P221" s="36"/>
      <c r="Q221" s="29"/>
      <c r="R221" s="36"/>
      <c r="S221" s="36"/>
      <c r="T221" s="36"/>
      <c r="U221" s="36"/>
      <c r="V221" s="36"/>
      <c r="W221" s="36"/>
      <c r="X221" s="36"/>
      <c r="Y221" s="29"/>
      <c r="Z221" s="36"/>
      <c r="AA221" s="66"/>
      <c r="AB221" s="36"/>
      <c r="AC221" s="36"/>
      <c r="AD221" s="36"/>
      <c r="AE221" s="36"/>
      <c r="AF221" s="36"/>
      <c r="AG221" s="36"/>
      <c r="AH221" s="29"/>
      <c r="AI221" s="36"/>
      <c r="AJ221" s="29"/>
      <c r="AK221" s="36"/>
      <c r="AL221" s="36"/>
      <c r="AM221" s="36"/>
      <c r="AN221" s="29"/>
      <c r="AO221" s="36"/>
      <c r="AP221" s="29"/>
      <c r="AQ221" s="36"/>
      <c r="AR221" s="29"/>
      <c r="AS221" s="36"/>
      <c r="AT221" s="36"/>
      <c r="AU221" s="36"/>
      <c r="AV221" s="29"/>
      <c r="AW221" s="36"/>
      <c r="AX221" s="36"/>
      <c r="AY221" s="36"/>
      <c r="AZ221" s="29"/>
      <c r="BA221" s="36"/>
      <c r="BB221" s="36"/>
      <c r="BC221" s="36"/>
      <c r="BD221" s="36"/>
      <c r="BE221" s="36"/>
      <c r="BF221" s="36"/>
      <c r="BG221" s="36"/>
      <c r="BH221" s="36"/>
      <c r="BI221" s="36"/>
      <c r="BJ221" s="29"/>
      <c r="BK221" s="36"/>
      <c r="BL221" s="29"/>
      <c r="BM221" s="36"/>
      <c r="BN221" s="36"/>
      <c r="BO221" s="36"/>
      <c r="BP221" s="29"/>
      <c r="BQ221" s="36"/>
      <c r="BR221" s="29"/>
      <c r="BS221" s="36"/>
      <c r="BT221" s="36"/>
      <c r="BU221" s="36"/>
      <c r="BV221" s="36"/>
    </row>
    <row r="222" spans="1:75" x14ac:dyDescent="0.25">
      <c r="A222" s="16">
        <v>220</v>
      </c>
      <c r="B222" s="16">
        <v>1</v>
      </c>
      <c r="C222" s="31" t="s">
        <v>677</v>
      </c>
      <c r="D222" s="40">
        <f>март!D222-апрель!E222</f>
        <v>204.84043877294687</v>
      </c>
      <c r="E222" s="40">
        <f t="shared" si="3"/>
        <v>0</v>
      </c>
      <c r="F222" s="36"/>
      <c r="G222" s="36"/>
      <c r="H222" s="36"/>
      <c r="I222" s="27"/>
      <c r="J222" s="36"/>
      <c r="K222" s="36"/>
      <c r="L222" s="36"/>
      <c r="M222" s="36"/>
      <c r="N222" s="36"/>
      <c r="O222" s="29"/>
      <c r="P222" s="36"/>
      <c r="Q222" s="29"/>
      <c r="R222" s="36"/>
      <c r="S222" s="36"/>
      <c r="T222" s="36"/>
      <c r="U222" s="36"/>
      <c r="V222" s="36"/>
      <c r="W222" s="36"/>
      <c r="X222" s="36"/>
      <c r="Y222" s="29"/>
      <c r="Z222" s="36"/>
      <c r="AA222" s="66"/>
      <c r="AB222" s="36"/>
      <c r="AC222" s="36"/>
      <c r="AD222" s="36"/>
      <c r="AE222" s="36"/>
      <c r="AF222" s="36"/>
      <c r="AG222" s="36"/>
      <c r="AH222" s="29"/>
      <c r="AI222" s="36"/>
      <c r="AJ222" s="29"/>
      <c r="AK222" s="36"/>
      <c r="AL222" s="36"/>
      <c r="AM222" s="36"/>
      <c r="AN222" s="29"/>
      <c r="AO222" s="36"/>
      <c r="AP222" s="29"/>
      <c r="AQ222" s="36"/>
      <c r="AR222" s="29"/>
      <c r="AS222" s="36"/>
      <c r="AT222" s="36"/>
      <c r="AU222" s="36"/>
      <c r="AV222" s="29"/>
      <c r="AW222" s="36"/>
      <c r="AX222" s="36"/>
      <c r="AY222" s="36"/>
      <c r="AZ222" s="29"/>
      <c r="BA222" s="36"/>
      <c r="BB222" s="36"/>
      <c r="BC222" s="36"/>
      <c r="BD222" s="36"/>
      <c r="BE222" s="36"/>
      <c r="BF222" s="36"/>
      <c r="BG222" s="36"/>
      <c r="BH222" s="36"/>
      <c r="BI222" s="36"/>
      <c r="BJ222" s="29"/>
      <c r="BK222" s="36"/>
      <c r="BL222" s="29"/>
      <c r="BM222" s="36"/>
      <c r="BN222" s="36"/>
      <c r="BO222" s="36"/>
      <c r="BP222" s="29"/>
      <c r="BQ222" s="36"/>
      <c r="BR222" s="29"/>
      <c r="BS222" s="36"/>
      <c r="BT222" s="36"/>
      <c r="BU222" s="36"/>
      <c r="BV222" s="36"/>
    </row>
    <row r="223" spans="1:75" x14ac:dyDescent="0.25">
      <c r="A223" s="16">
        <v>221</v>
      </c>
      <c r="B223" s="16">
        <v>1</v>
      </c>
      <c r="C223" s="31" t="s">
        <v>678</v>
      </c>
      <c r="D223" s="40">
        <f>март!D223-апрель!E223</f>
        <v>-516.82718073429953</v>
      </c>
      <c r="E223" s="40">
        <f t="shared" si="3"/>
        <v>0</v>
      </c>
      <c r="F223" s="36"/>
      <c r="G223" s="36"/>
      <c r="H223" s="36"/>
      <c r="I223" s="27"/>
      <c r="J223" s="36"/>
      <c r="K223" s="36"/>
      <c r="L223" s="36"/>
      <c r="M223" s="36"/>
      <c r="N223" s="36"/>
      <c r="O223" s="29"/>
      <c r="P223" s="36"/>
      <c r="Q223" s="29"/>
      <c r="R223" s="36"/>
      <c r="S223" s="36"/>
      <c r="T223" s="36"/>
      <c r="U223" s="36"/>
      <c r="V223" s="36"/>
      <c r="W223" s="36"/>
      <c r="X223" s="36"/>
      <c r="Y223" s="29"/>
      <c r="Z223" s="36"/>
      <c r="AA223" s="66"/>
      <c r="AB223" s="36"/>
      <c r="AC223" s="36"/>
      <c r="AD223" s="36"/>
      <c r="AE223" s="36"/>
      <c r="AF223" s="36"/>
      <c r="AG223" s="36"/>
      <c r="AH223" s="29"/>
      <c r="AI223" s="36"/>
      <c r="AJ223" s="29"/>
      <c r="AK223" s="36"/>
      <c r="AL223" s="36"/>
      <c r="AM223" s="36"/>
      <c r="AN223" s="29"/>
      <c r="AO223" s="36"/>
      <c r="AP223" s="29"/>
      <c r="AQ223" s="36"/>
      <c r="AR223" s="29"/>
      <c r="AS223" s="36"/>
      <c r="AT223" s="36"/>
      <c r="AU223" s="36"/>
      <c r="AV223" s="29"/>
      <c r="AW223" s="36"/>
      <c r="AX223" s="36"/>
      <c r="AY223" s="36"/>
      <c r="AZ223" s="29"/>
      <c r="BA223" s="36"/>
      <c r="BB223" s="36"/>
      <c r="BC223" s="36"/>
      <c r="BD223" s="36"/>
      <c r="BE223" s="36"/>
      <c r="BF223" s="36"/>
      <c r="BG223" s="36"/>
      <c r="BH223" s="36"/>
      <c r="BI223" s="36"/>
      <c r="BJ223" s="29"/>
      <c r="BK223" s="36"/>
      <c r="BL223" s="29"/>
      <c r="BM223" s="36"/>
      <c r="BN223" s="36"/>
      <c r="BO223" s="36"/>
      <c r="BP223" s="29"/>
      <c r="BQ223" s="36"/>
      <c r="BR223" s="29"/>
      <c r="BS223" s="36"/>
      <c r="BT223" s="36"/>
      <c r="BU223" s="36"/>
      <c r="BV223" s="36"/>
    </row>
    <row r="224" spans="1:75" x14ac:dyDescent="0.25">
      <c r="A224" s="16">
        <v>222</v>
      </c>
      <c r="B224" s="16">
        <v>1</v>
      </c>
      <c r="C224" s="31" t="s">
        <v>679</v>
      </c>
      <c r="D224" s="40">
        <f>март!D224-апрель!E224</f>
        <v>1931.9096901062801</v>
      </c>
      <c r="E224" s="40">
        <f t="shared" si="3"/>
        <v>0</v>
      </c>
      <c r="F224" s="36"/>
      <c r="G224" s="36"/>
      <c r="H224" s="36"/>
      <c r="I224" s="27"/>
      <c r="J224" s="36"/>
      <c r="K224" s="36"/>
      <c r="L224" s="36"/>
      <c r="M224" s="36"/>
      <c r="N224" s="36"/>
      <c r="O224" s="29"/>
      <c r="P224" s="36"/>
      <c r="Q224" s="29"/>
      <c r="R224" s="36"/>
      <c r="S224" s="36"/>
      <c r="T224" s="36"/>
      <c r="U224" s="36"/>
      <c r="V224" s="36"/>
      <c r="W224" s="36"/>
      <c r="X224" s="36"/>
      <c r="Y224" s="29"/>
      <c r="Z224" s="36"/>
      <c r="AA224" s="66"/>
      <c r="AB224" s="36"/>
      <c r="AC224" s="36"/>
      <c r="AD224" s="36"/>
      <c r="AE224" s="36"/>
      <c r="AF224" s="36"/>
      <c r="AG224" s="36"/>
      <c r="AH224" s="29"/>
      <c r="AI224" s="36"/>
      <c r="AJ224" s="29"/>
      <c r="AK224" s="36"/>
      <c r="AL224" s="36"/>
      <c r="AM224" s="36"/>
      <c r="AN224" s="29"/>
      <c r="AO224" s="36"/>
      <c r="AP224" s="29"/>
      <c r="AQ224" s="36"/>
      <c r="AR224" s="29"/>
      <c r="AS224" s="36"/>
      <c r="AT224" s="36"/>
      <c r="AU224" s="36"/>
      <c r="AV224" s="29"/>
      <c r="AW224" s="36"/>
      <c r="AX224" s="36"/>
      <c r="AY224" s="36"/>
      <c r="AZ224" s="29"/>
      <c r="BA224" s="36"/>
      <c r="BB224" s="36"/>
      <c r="BC224" s="36"/>
      <c r="BD224" s="36"/>
      <c r="BE224" s="36"/>
      <c r="BF224" s="36"/>
      <c r="BG224" s="36"/>
      <c r="BH224" s="36"/>
      <c r="BI224" s="36"/>
      <c r="BJ224" s="29"/>
      <c r="BK224" s="36"/>
      <c r="BL224" s="29"/>
      <c r="BM224" s="36"/>
      <c r="BN224" s="36"/>
      <c r="BO224" s="36"/>
      <c r="BP224" s="29"/>
      <c r="BQ224" s="36"/>
      <c r="BR224" s="29"/>
      <c r="BS224" s="36"/>
      <c r="BT224" s="36"/>
      <c r="BU224" s="36"/>
      <c r="BV224" s="36"/>
    </row>
    <row r="225" spans="1:75" s="86" customFormat="1" x14ac:dyDescent="0.25">
      <c r="A225" s="79">
        <v>223</v>
      </c>
      <c r="B225" s="79">
        <v>1</v>
      </c>
      <c r="C225" s="80" t="s">
        <v>680</v>
      </c>
      <c r="D225" s="40">
        <f>март!D225-апрель!E225</f>
        <v>-379.82942548792272</v>
      </c>
      <c r="E225" s="81">
        <f t="shared" si="3"/>
        <v>8.35</v>
      </c>
      <c r="F225" s="82"/>
      <c r="G225" s="82"/>
      <c r="H225" s="82"/>
      <c r="I225" s="83"/>
      <c r="J225" s="82"/>
      <c r="K225" s="82"/>
      <c r="L225" s="82"/>
      <c r="M225" s="82"/>
      <c r="N225" s="82"/>
      <c r="O225" s="84"/>
      <c r="P225" s="82"/>
      <c r="Q225" s="84"/>
      <c r="R225" s="82"/>
      <c r="S225" s="82"/>
      <c r="T225" s="82"/>
      <c r="U225" s="82"/>
      <c r="V225" s="82"/>
      <c r="W225" s="82"/>
      <c r="X225" s="82"/>
      <c r="Y225" s="84"/>
      <c r="Z225" s="82"/>
      <c r="AA225" s="85"/>
      <c r="AB225" s="82"/>
      <c r="AC225" s="82"/>
      <c r="AD225" s="82"/>
      <c r="AE225" s="82"/>
      <c r="AF225" s="82">
        <v>5.0000000000000001E-3</v>
      </c>
      <c r="AG225" s="82">
        <v>2.637</v>
      </c>
      <c r="AH225" s="84"/>
      <c r="AI225" s="82"/>
      <c r="AJ225" s="84"/>
      <c r="AK225" s="82"/>
      <c r="AL225" s="82"/>
      <c r="AM225" s="82"/>
      <c r="AN225" s="84"/>
      <c r="AO225" s="82"/>
      <c r="AP225" s="84"/>
      <c r="AQ225" s="82"/>
      <c r="AR225" s="84"/>
      <c r="AS225" s="82"/>
      <c r="AT225" s="82"/>
      <c r="AU225" s="82"/>
      <c r="AV225" s="84"/>
      <c r="AW225" s="82"/>
      <c r="AX225" s="82"/>
      <c r="AY225" s="82"/>
      <c r="AZ225" s="84"/>
      <c r="BA225" s="82"/>
      <c r="BB225" s="82"/>
      <c r="BC225" s="82"/>
      <c r="BD225" s="82"/>
      <c r="BE225" s="82"/>
      <c r="BF225" s="82"/>
      <c r="BG225" s="82"/>
      <c r="BH225" s="82"/>
      <c r="BI225" s="82"/>
      <c r="BJ225" s="84"/>
      <c r="BK225" s="82"/>
      <c r="BL225" s="84">
        <v>6</v>
      </c>
      <c r="BM225" s="82">
        <v>5.7130000000000001</v>
      </c>
      <c r="BN225" s="82"/>
      <c r="BO225" s="82"/>
      <c r="BP225" s="84"/>
      <c r="BQ225" s="82"/>
      <c r="BR225" s="84"/>
      <c r="BS225" s="82"/>
      <c r="BT225" s="82"/>
      <c r="BU225" s="82"/>
      <c r="BV225" s="82"/>
    </row>
    <row r="226" spans="1:75" s="86" customFormat="1" x14ac:dyDescent="0.25">
      <c r="A226" s="79">
        <v>224</v>
      </c>
      <c r="B226" s="79">
        <v>1</v>
      </c>
      <c r="C226" s="80" t="s">
        <v>681</v>
      </c>
      <c r="D226" s="40">
        <f>март!D226-апрель!E226</f>
        <v>351.76381405797093</v>
      </c>
      <c r="E226" s="81">
        <f t="shared" si="3"/>
        <v>12.858999999999998</v>
      </c>
      <c r="F226" s="82"/>
      <c r="G226" s="82"/>
      <c r="H226" s="82"/>
      <c r="I226" s="83"/>
      <c r="J226" s="82"/>
      <c r="K226" s="82"/>
      <c r="L226" s="82"/>
      <c r="M226" s="82"/>
      <c r="N226" s="82"/>
      <c r="O226" s="84"/>
      <c r="P226" s="82"/>
      <c r="Q226" s="84"/>
      <c r="R226" s="82"/>
      <c r="S226" s="82"/>
      <c r="T226" s="82"/>
      <c r="U226" s="82"/>
      <c r="V226" s="82"/>
      <c r="W226" s="82"/>
      <c r="X226" s="82"/>
      <c r="Y226" s="84"/>
      <c r="Z226" s="82"/>
      <c r="AA226" s="85"/>
      <c r="AB226" s="82"/>
      <c r="AC226" s="82"/>
      <c r="AD226" s="82"/>
      <c r="AE226" s="82"/>
      <c r="AF226" s="82"/>
      <c r="AG226" s="82"/>
      <c r="AH226" s="84"/>
      <c r="AI226" s="82"/>
      <c r="AJ226" s="84"/>
      <c r="AK226" s="82"/>
      <c r="AL226" s="82"/>
      <c r="AM226" s="82"/>
      <c r="AN226" s="84"/>
      <c r="AO226" s="82"/>
      <c r="AP226" s="84"/>
      <c r="AQ226" s="82"/>
      <c r="AR226" s="84"/>
      <c r="AS226" s="82"/>
      <c r="AT226" s="82"/>
      <c r="AU226" s="82"/>
      <c r="AV226" s="84"/>
      <c r="AW226" s="82"/>
      <c r="AX226" s="82"/>
      <c r="AY226" s="82"/>
      <c r="AZ226" s="84"/>
      <c r="BA226" s="82"/>
      <c r="BB226" s="82"/>
      <c r="BC226" s="82"/>
      <c r="BD226" s="82"/>
      <c r="BE226" s="82"/>
      <c r="BF226" s="82">
        <v>8.0000000000000002E-3</v>
      </c>
      <c r="BG226" s="82">
        <v>8.6419999999999995</v>
      </c>
      <c r="BH226" s="82"/>
      <c r="BI226" s="82"/>
      <c r="BJ226" s="84"/>
      <c r="BK226" s="82"/>
      <c r="BL226" s="84">
        <v>6</v>
      </c>
      <c r="BM226" s="82">
        <v>4.2169999999999996</v>
      </c>
      <c r="BN226" s="82"/>
      <c r="BO226" s="82"/>
      <c r="BP226" s="84"/>
      <c r="BQ226" s="82"/>
      <c r="BR226" s="84"/>
      <c r="BS226" s="82"/>
      <c r="BT226" s="82"/>
      <c r="BU226" s="82"/>
      <c r="BV226" s="82"/>
    </row>
    <row r="227" spans="1:75" x14ac:dyDescent="0.25">
      <c r="A227" s="16">
        <v>225</v>
      </c>
      <c r="B227" s="16">
        <v>1</v>
      </c>
      <c r="C227" s="31" t="s">
        <v>682</v>
      </c>
      <c r="D227" s="40">
        <f>март!D227-апрель!E227</f>
        <v>651.67959096618358</v>
      </c>
      <c r="E227" s="40">
        <f t="shared" si="3"/>
        <v>0</v>
      </c>
      <c r="F227" s="36"/>
      <c r="G227" s="36"/>
      <c r="H227" s="36"/>
      <c r="I227" s="27"/>
      <c r="J227" s="36"/>
      <c r="K227" s="36"/>
      <c r="L227" s="36"/>
      <c r="M227" s="36"/>
      <c r="N227" s="36"/>
      <c r="O227" s="29"/>
      <c r="P227" s="36"/>
      <c r="Q227" s="29"/>
      <c r="R227" s="36"/>
      <c r="S227" s="36"/>
      <c r="T227" s="36"/>
      <c r="U227" s="36"/>
      <c r="V227" s="36"/>
      <c r="W227" s="36"/>
      <c r="X227" s="36"/>
      <c r="Y227" s="29"/>
      <c r="Z227" s="36"/>
      <c r="AA227" s="66"/>
      <c r="AB227" s="36"/>
      <c r="AC227" s="36"/>
      <c r="AD227" s="36"/>
      <c r="AE227" s="36"/>
      <c r="AF227" s="36"/>
      <c r="AG227" s="36"/>
      <c r="AH227" s="29"/>
      <c r="AI227" s="36"/>
      <c r="AJ227" s="29"/>
      <c r="AK227" s="36"/>
      <c r="AL227" s="36"/>
      <c r="AM227" s="36"/>
      <c r="AN227" s="29"/>
      <c r="AO227" s="36"/>
      <c r="AP227" s="29"/>
      <c r="AQ227" s="36"/>
      <c r="AR227" s="29"/>
      <c r="AS227" s="36"/>
      <c r="AT227" s="36"/>
      <c r="AU227" s="36"/>
      <c r="AV227" s="29"/>
      <c r="AW227" s="36"/>
      <c r="AX227" s="36"/>
      <c r="AY227" s="36"/>
      <c r="AZ227" s="29"/>
      <c r="BA227" s="36"/>
      <c r="BB227" s="36"/>
      <c r="BC227" s="36"/>
      <c r="BD227" s="36"/>
      <c r="BE227" s="36"/>
      <c r="BF227" s="36"/>
      <c r="BG227" s="36"/>
      <c r="BH227" s="36"/>
      <c r="BI227" s="36"/>
      <c r="BJ227" s="29"/>
      <c r="BK227" s="36"/>
      <c r="BL227" s="29"/>
      <c r="BM227" s="36"/>
      <c r="BN227" s="36"/>
      <c r="BO227" s="36"/>
      <c r="BP227" s="29"/>
      <c r="BQ227" s="36"/>
      <c r="BR227" s="29"/>
      <c r="BS227" s="36"/>
      <c r="BT227" s="36"/>
      <c r="BU227" s="36"/>
      <c r="BV227" s="36"/>
    </row>
    <row r="228" spans="1:75" x14ac:dyDescent="0.25">
      <c r="A228" s="16">
        <v>226</v>
      </c>
      <c r="B228" s="16">
        <v>1</v>
      </c>
      <c r="C228" s="31" t="s">
        <v>683</v>
      </c>
      <c r="D228" s="40">
        <f>март!D228-апрель!E228</f>
        <v>108.40603173913044</v>
      </c>
      <c r="E228" s="40">
        <f t="shared" si="3"/>
        <v>0</v>
      </c>
      <c r="F228" s="36"/>
      <c r="G228" s="36"/>
      <c r="H228" s="36"/>
      <c r="I228" s="27"/>
      <c r="J228" s="36"/>
      <c r="K228" s="36"/>
      <c r="L228" s="36"/>
      <c r="M228" s="36"/>
      <c r="N228" s="36"/>
      <c r="O228" s="29"/>
      <c r="P228" s="36"/>
      <c r="Q228" s="29"/>
      <c r="R228" s="36"/>
      <c r="S228" s="36"/>
      <c r="T228" s="36"/>
      <c r="U228" s="36"/>
      <c r="V228" s="36"/>
      <c r="W228" s="36"/>
      <c r="X228" s="36"/>
      <c r="Y228" s="29"/>
      <c r="Z228" s="36"/>
      <c r="AA228" s="66"/>
      <c r="AB228" s="36"/>
      <c r="AC228" s="36"/>
      <c r="AD228" s="36"/>
      <c r="AE228" s="36"/>
      <c r="AF228" s="36"/>
      <c r="AG228" s="36"/>
      <c r="AH228" s="29"/>
      <c r="AI228" s="36"/>
      <c r="AJ228" s="29"/>
      <c r="AK228" s="36"/>
      <c r="AL228" s="36"/>
      <c r="AM228" s="36"/>
      <c r="AN228" s="29"/>
      <c r="AO228" s="36"/>
      <c r="AP228" s="29"/>
      <c r="AQ228" s="36"/>
      <c r="AR228" s="29"/>
      <c r="AS228" s="36"/>
      <c r="AT228" s="36"/>
      <c r="AU228" s="36"/>
      <c r="AV228" s="29"/>
      <c r="AW228" s="36"/>
      <c r="AX228" s="36"/>
      <c r="AY228" s="36"/>
      <c r="AZ228" s="29"/>
      <c r="BA228" s="36"/>
      <c r="BB228" s="36"/>
      <c r="BC228" s="36"/>
      <c r="BD228" s="36"/>
      <c r="BE228" s="36"/>
      <c r="BF228" s="36"/>
      <c r="BG228" s="36"/>
      <c r="BH228" s="36"/>
      <c r="BI228" s="36"/>
      <c r="BJ228" s="29"/>
      <c r="BK228" s="36"/>
      <c r="BL228" s="29"/>
      <c r="BM228" s="36"/>
      <c r="BN228" s="36"/>
      <c r="BO228" s="36"/>
      <c r="BP228" s="29"/>
      <c r="BQ228" s="36"/>
      <c r="BR228" s="29"/>
      <c r="BS228" s="36"/>
      <c r="BT228" s="36"/>
      <c r="BU228" s="36"/>
      <c r="BV228" s="36"/>
    </row>
    <row r="229" spans="1:75" x14ac:dyDescent="0.25">
      <c r="A229" s="16">
        <v>227</v>
      </c>
      <c r="B229" s="16">
        <v>1</v>
      </c>
      <c r="C229" s="31" t="s">
        <v>684</v>
      </c>
      <c r="D229" s="40">
        <f>март!D229-апрель!E229</f>
        <v>110.50945537198066</v>
      </c>
      <c r="E229" s="40">
        <f t="shared" si="3"/>
        <v>0</v>
      </c>
      <c r="F229" s="36"/>
      <c r="G229" s="36"/>
      <c r="H229" s="36"/>
      <c r="I229" s="27"/>
      <c r="J229" s="36"/>
      <c r="K229" s="36"/>
      <c r="L229" s="36"/>
      <c r="M229" s="36"/>
      <c r="N229" s="36"/>
      <c r="O229" s="29"/>
      <c r="P229" s="36"/>
      <c r="Q229" s="29"/>
      <c r="R229" s="36"/>
      <c r="S229" s="36"/>
      <c r="T229" s="36"/>
      <c r="U229" s="36"/>
      <c r="V229" s="36"/>
      <c r="W229" s="36"/>
      <c r="X229" s="36"/>
      <c r="Y229" s="29"/>
      <c r="Z229" s="36"/>
      <c r="AA229" s="66"/>
      <c r="AB229" s="36"/>
      <c r="AC229" s="36"/>
      <c r="AD229" s="36"/>
      <c r="AE229" s="36"/>
      <c r="AF229" s="36"/>
      <c r="AG229" s="36"/>
      <c r="AH229" s="29"/>
      <c r="AI229" s="36"/>
      <c r="AJ229" s="29"/>
      <c r="AK229" s="36"/>
      <c r="AL229" s="36"/>
      <c r="AM229" s="36"/>
      <c r="AN229" s="29"/>
      <c r="AO229" s="36"/>
      <c r="AP229" s="29"/>
      <c r="AQ229" s="36"/>
      <c r="AR229" s="29"/>
      <c r="AS229" s="36"/>
      <c r="AT229" s="36"/>
      <c r="AU229" s="36"/>
      <c r="AV229" s="29"/>
      <c r="AW229" s="36"/>
      <c r="AX229" s="36"/>
      <c r="AY229" s="36"/>
      <c r="AZ229" s="29"/>
      <c r="BA229" s="36"/>
      <c r="BB229" s="36"/>
      <c r="BC229" s="36"/>
      <c r="BD229" s="36"/>
      <c r="BE229" s="36"/>
      <c r="BF229" s="36"/>
      <c r="BG229" s="36"/>
      <c r="BH229" s="36"/>
      <c r="BI229" s="36"/>
      <c r="BJ229" s="29"/>
      <c r="BK229" s="36"/>
      <c r="BL229" s="29"/>
      <c r="BM229" s="36"/>
      <c r="BN229" s="36"/>
      <c r="BO229" s="36"/>
      <c r="BP229" s="29"/>
      <c r="BQ229" s="36"/>
      <c r="BR229" s="29"/>
      <c r="BS229" s="36"/>
      <c r="BT229" s="36"/>
      <c r="BU229" s="36"/>
      <c r="BV229" s="36"/>
    </row>
    <row r="230" spans="1:75" x14ac:dyDescent="0.25">
      <c r="A230" s="16">
        <v>228</v>
      </c>
      <c r="B230" s="16">
        <v>1</v>
      </c>
      <c r="C230" s="31" t="s">
        <v>685</v>
      </c>
      <c r="D230" s="40">
        <f>март!D230-апрель!E230</f>
        <v>400.05966962318848</v>
      </c>
      <c r="E230" s="40">
        <f t="shared" si="3"/>
        <v>0</v>
      </c>
      <c r="F230" s="36"/>
      <c r="G230" s="36"/>
      <c r="H230" s="36"/>
      <c r="I230" s="27"/>
      <c r="J230" s="36"/>
      <c r="K230" s="36"/>
      <c r="L230" s="36"/>
      <c r="M230" s="36"/>
      <c r="N230" s="36"/>
      <c r="O230" s="29"/>
      <c r="P230" s="36"/>
      <c r="Q230" s="29"/>
      <c r="R230" s="36"/>
      <c r="S230" s="36"/>
      <c r="T230" s="36"/>
      <c r="U230" s="36"/>
      <c r="V230" s="36"/>
      <c r="W230" s="36"/>
      <c r="X230" s="36"/>
      <c r="Y230" s="29"/>
      <c r="Z230" s="36"/>
      <c r="AA230" s="66"/>
      <c r="AB230" s="36"/>
      <c r="AC230" s="36"/>
      <c r="AD230" s="36"/>
      <c r="AE230" s="36"/>
      <c r="AF230" s="36"/>
      <c r="AG230" s="36"/>
      <c r="AH230" s="29"/>
      <c r="AI230" s="36"/>
      <c r="AJ230" s="29"/>
      <c r="AK230" s="36"/>
      <c r="AL230" s="36"/>
      <c r="AM230" s="36"/>
      <c r="AN230" s="29"/>
      <c r="AO230" s="36"/>
      <c r="AP230" s="29"/>
      <c r="AQ230" s="36"/>
      <c r="AR230" s="29"/>
      <c r="AS230" s="36"/>
      <c r="AT230" s="36"/>
      <c r="AU230" s="36"/>
      <c r="AV230" s="29"/>
      <c r="AW230" s="36"/>
      <c r="AX230" s="36"/>
      <c r="AY230" s="36"/>
      <c r="AZ230" s="29"/>
      <c r="BA230" s="36"/>
      <c r="BB230" s="36"/>
      <c r="BC230" s="36"/>
      <c r="BD230" s="36"/>
      <c r="BE230" s="36"/>
      <c r="BF230" s="36"/>
      <c r="BG230" s="36"/>
      <c r="BH230" s="36"/>
      <c r="BI230" s="36"/>
      <c r="BJ230" s="29"/>
      <c r="BK230" s="36"/>
      <c r="BL230" s="29"/>
      <c r="BM230" s="36"/>
      <c r="BN230" s="36"/>
      <c r="BO230" s="36"/>
      <c r="BP230" s="29"/>
      <c r="BQ230" s="36"/>
      <c r="BR230" s="29"/>
      <c r="BS230" s="36"/>
      <c r="BT230" s="36"/>
      <c r="BU230" s="36"/>
      <c r="BV230" s="36"/>
    </row>
    <row r="231" spans="1:75" s="86" customFormat="1" x14ac:dyDescent="0.25">
      <c r="A231" s="79">
        <v>229</v>
      </c>
      <c r="B231" s="79">
        <v>1</v>
      </c>
      <c r="C231" s="80" t="s">
        <v>686</v>
      </c>
      <c r="D231" s="40">
        <f>март!D231-апрель!E231</f>
        <v>-1116.3418542512079</v>
      </c>
      <c r="E231" s="81">
        <f t="shared" si="3"/>
        <v>9.1989999999999998</v>
      </c>
      <c r="F231" s="82"/>
      <c r="G231" s="82"/>
      <c r="H231" s="82"/>
      <c r="I231" s="83"/>
      <c r="J231" s="82"/>
      <c r="K231" s="82"/>
      <c r="L231" s="82"/>
      <c r="M231" s="82"/>
      <c r="N231" s="82"/>
      <c r="O231" s="84"/>
      <c r="P231" s="82"/>
      <c r="Q231" s="84"/>
      <c r="R231" s="82"/>
      <c r="S231" s="82"/>
      <c r="T231" s="82"/>
      <c r="U231" s="82"/>
      <c r="V231" s="82"/>
      <c r="W231" s="82"/>
      <c r="X231" s="82"/>
      <c r="Y231" s="84"/>
      <c r="Z231" s="82"/>
      <c r="AA231" s="85"/>
      <c r="AB231" s="82"/>
      <c r="AC231" s="82"/>
      <c r="AD231" s="82"/>
      <c r="AE231" s="82"/>
      <c r="AF231" s="82"/>
      <c r="AG231" s="82"/>
      <c r="AH231" s="84"/>
      <c r="AI231" s="82"/>
      <c r="AJ231" s="84"/>
      <c r="AK231" s="82"/>
      <c r="AL231" s="82"/>
      <c r="AM231" s="82"/>
      <c r="AN231" s="84"/>
      <c r="AO231" s="82"/>
      <c r="AP231" s="84"/>
      <c r="AQ231" s="82"/>
      <c r="AR231" s="84"/>
      <c r="AS231" s="82"/>
      <c r="AT231" s="82"/>
      <c r="AU231" s="82"/>
      <c r="AV231" s="84"/>
      <c r="AW231" s="82"/>
      <c r="AX231" s="82"/>
      <c r="AY231" s="82"/>
      <c r="AZ231" s="84"/>
      <c r="BA231" s="82"/>
      <c r="BB231" s="82"/>
      <c r="BC231" s="82"/>
      <c r="BD231" s="82"/>
      <c r="BE231" s="82"/>
      <c r="BF231" s="82"/>
      <c r="BG231" s="82"/>
      <c r="BH231" s="82"/>
      <c r="BI231" s="82"/>
      <c r="BJ231" s="84"/>
      <c r="BK231" s="82"/>
      <c r="BL231" s="84"/>
      <c r="BM231" s="82"/>
      <c r="BN231" s="82"/>
      <c r="BO231" s="82"/>
      <c r="BP231" s="84"/>
      <c r="BQ231" s="82"/>
      <c r="BR231" s="84"/>
      <c r="BS231" s="82"/>
      <c r="BT231" s="82"/>
      <c r="BU231" s="82"/>
      <c r="BV231" s="82">
        <v>9.1989999999999998</v>
      </c>
      <c r="BW231" s="86" t="s">
        <v>1070</v>
      </c>
    </row>
    <row r="232" spans="1:75" s="86" customFormat="1" x14ac:dyDescent="0.25">
      <c r="A232" s="79">
        <v>230</v>
      </c>
      <c r="B232" s="79">
        <v>1</v>
      </c>
      <c r="C232" s="80" t="s">
        <v>687</v>
      </c>
      <c r="D232" s="40">
        <f>март!D232-апрель!E232</f>
        <v>294.4139599516908</v>
      </c>
      <c r="E232" s="81">
        <f t="shared" si="3"/>
        <v>1.1080000000000001</v>
      </c>
      <c r="F232" s="82"/>
      <c r="G232" s="82"/>
      <c r="H232" s="82"/>
      <c r="I232" s="83"/>
      <c r="J232" s="82"/>
      <c r="K232" s="82"/>
      <c r="L232" s="82"/>
      <c r="M232" s="82"/>
      <c r="N232" s="82"/>
      <c r="O232" s="84"/>
      <c r="P232" s="82"/>
      <c r="Q232" s="84"/>
      <c r="R232" s="82"/>
      <c r="S232" s="82"/>
      <c r="T232" s="82"/>
      <c r="U232" s="82"/>
      <c r="V232" s="82"/>
      <c r="W232" s="82"/>
      <c r="X232" s="82"/>
      <c r="Y232" s="84"/>
      <c r="Z232" s="82"/>
      <c r="AA232" s="85"/>
      <c r="AB232" s="82"/>
      <c r="AC232" s="82"/>
      <c r="AD232" s="82"/>
      <c r="AE232" s="82"/>
      <c r="AF232" s="82"/>
      <c r="AG232" s="82"/>
      <c r="AH232" s="84"/>
      <c r="AI232" s="82"/>
      <c r="AJ232" s="84"/>
      <c r="AK232" s="82"/>
      <c r="AL232" s="82"/>
      <c r="AM232" s="82"/>
      <c r="AN232" s="84"/>
      <c r="AO232" s="82"/>
      <c r="AP232" s="84"/>
      <c r="AQ232" s="82"/>
      <c r="AR232" s="84"/>
      <c r="AS232" s="82"/>
      <c r="AT232" s="82"/>
      <c r="AU232" s="82"/>
      <c r="AV232" s="84"/>
      <c r="AW232" s="82"/>
      <c r="AX232" s="82"/>
      <c r="AY232" s="82"/>
      <c r="AZ232" s="84"/>
      <c r="BA232" s="82"/>
      <c r="BB232" s="82"/>
      <c r="BC232" s="82"/>
      <c r="BD232" s="82"/>
      <c r="BE232" s="82"/>
      <c r="BF232" s="82"/>
      <c r="BG232" s="82"/>
      <c r="BH232" s="82"/>
      <c r="BI232" s="82"/>
      <c r="BJ232" s="84"/>
      <c r="BK232" s="82"/>
      <c r="BL232" s="84"/>
      <c r="BM232" s="82"/>
      <c r="BN232" s="82"/>
      <c r="BO232" s="82"/>
      <c r="BP232" s="84"/>
      <c r="BQ232" s="82"/>
      <c r="BR232" s="84"/>
      <c r="BS232" s="82"/>
      <c r="BT232" s="82"/>
      <c r="BU232" s="82"/>
      <c r="BV232" s="82">
        <v>1.1080000000000001</v>
      </c>
      <c r="BW232" s="86" t="s">
        <v>1070</v>
      </c>
    </row>
    <row r="233" spans="1:75" x14ac:dyDescent="0.25">
      <c r="A233" s="16">
        <v>231</v>
      </c>
      <c r="B233" s="16">
        <v>1</v>
      </c>
      <c r="C233" s="31" t="s">
        <v>688</v>
      </c>
      <c r="D233" s="40">
        <f>март!D233-апрель!E233</f>
        <v>447.91777142028991</v>
      </c>
      <c r="E233" s="40">
        <f t="shared" si="3"/>
        <v>0</v>
      </c>
      <c r="F233" s="36"/>
      <c r="G233" s="36"/>
      <c r="H233" s="36"/>
      <c r="I233" s="27"/>
      <c r="J233" s="36"/>
      <c r="K233" s="36"/>
      <c r="L233" s="36"/>
      <c r="M233" s="36"/>
      <c r="N233" s="36"/>
      <c r="O233" s="29"/>
      <c r="P233" s="36"/>
      <c r="Q233" s="29"/>
      <c r="R233" s="36"/>
      <c r="S233" s="36"/>
      <c r="T233" s="36"/>
      <c r="U233" s="36"/>
      <c r="V233" s="36"/>
      <c r="W233" s="36"/>
      <c r="X233" s="36"/>
      <c r="Y233" s="29"/>
      <c r="Z233" s="36"/>
      <c r="AA233" s="66"/>
      <c r="AB233" s="36"/>
      <c r="AC233" s="36"/>
      <c r="AD233" s="36"/>
      <c r="AE233" s="36"/>
      <c r="AF233" s="36"/>
      <c r="AG233" s="36"/>
      <c r="AH233" s="29"/>
      <c r="AI233" s="36"/>
      <c r="AJ233" s="29"/>
      <c r="AK233" s="36"/>
      <c r="AL233" s="36"/>
      <c r="AM233" s="36"/>
      <c r="AN233" s="29"/>
      <c r="AO233" s="36"/>
      <c r="AP233" s="29"/>
      <c r="AQ233" s="36"/>
      <c r="AR233" s="29"/>
      <c r="AS233" s="36"/>
      <c r="AT233" s="36"/>
      <c r="AU233" s="36"/>
      <c r="AV233" s="29"/>
      <c r="AW233" s="36"/>
      <c r="AX233" s="36"/>
      <c r="AY233" s="36"/>
      <c r="AZ233" s="29"/>
      <c r="BA233" s="36"/>
      <c r="BB233" s="36"/>
      <c r="BC233" s="36"/>
      <c r="BD233" s="36"/>
      <c r="BE233" s="36"/>
      <c r="BF233" s="36"/>
      <c r="BG233" s="36"/>
      <c r="BH233" s="36"/>
      <c r="BI233" s="36"/>
      <c r="BJ233" s="29"/>
      <c r="BK233" s="36"/>
      <c r="BL233" s="29"/>
      <c r="BM233" s="36"/>
      <c r="BN233" s="36"/>
      <c r="BO233" s="36"/>
      <c r="BP233" s="29"/>
      <c r="BQ233" s="36"/>
      <c r="BR233" s="29"/>
      <c r="BS233" s="36"/>
      <c r="BT233" s="36"/>
      <c r="BU233" s="36"/>
      <c r="BV233" s="36"/>
    </row>
    <row r="234" spans="1:75" s="86" customFormat="1" x14ac:dyDescent="0.25">
      <c r="A234" s="79">
        <v>232</v>
      </c>
      <c r="B234" s="79">
        <v>2</v>
      </c>
      <c r="C234" s="80" t="s">
        <v>689</v>
      </c>
      <c r="D234" s="40">
        <f>март!D234-апрель!E234</f>
        <v>504.2582572173913</v>
      </c>
      <c r="E234" s="81">
        <f t="shared" si="3"/>
        <v>6.4009999999999998</v>
      </c>
      <c r="F234" s="82"/>
      <c r="G234" s="82"/>
      <c r="H234" s="82"/>
      <c r="I234" s="83"/>
      <c r="J234" s="82"/>
      <c r="K234" s="82"/>
      <c r="L234" s="82"/>
      <c r="M234" s="82"/>
      <c r="N234" s="82"/>
      <c r="O234" s="84"/>
      <c r="P234" s="82"/>
      <c r="Q234" s="84"/>
      <c r="R234" s="82"/>
      <c r="S234" s="82"/>
      <c r="T234" s="82"/>
      <c r="U234" s="82"/>
      <c r="V234" s="82"/>
      <c r="W234" s="82"/>
      <c r="X234" s="82"/>
      <c r="Y234" s="84"/>
      <c r="Z234" s="82"/>
      <c r="AA234" s="85"/>
      <c r="AB234" s="82"/>
      <c r="AC234" s="82"/>
      <c r="AD234" s="82"/>
      <c r="AE234" s="82"/>
      <c r="AF234" s="82"/>
      <c r="AG234" s="82"/>
      <c r="AH234" s="84"/>
      <c r="AI234" s="82"/>
      <c r="AJ234" s="84"/>
      <c r="AK234" s="82"/>
      <c r="AL234" s="82"/>
      <c r="AM234" s="82"/>
      <c r="AN234" s="84"/>
      <c r="AO234" s="82"/>
      <c r="AP234" s="84"/>
      <c r="AQ234" s="82"/>
      <c r="AR234" s="84"/>
      <c r="AS234" s="82"/>
      <c r="AT234" s="82"/>
      <c r="AU234" s="82"/>
      <c r="AV234" s="84"/>
      <c r="AW234" s="82"/>
      <c r="AX234" s="82"/>
      <c r="AY234" s="82"/>
      <c r="AZ234" s="84"/>
      <c r="BA234" s="82"/>
      <c r="BB234" s="82"/>
      <c r="BC234" s="82"/>
      <c r="BD234" s="82">
        <v>5.0000000000000001E-3</v>
      </c>
      <c r="BE234" s="82">
        <v>6.4009999999999998</v>
      </c>
      <c r="BF234" s="82"/>
      <c r="BG234" s="82"/>
      <c r="BH234" s="82"/>
      <c r="BI234" s="82"/>
      <c r="BJ234" s="84"/>
      <c r="BK234" s="82"/>
      <c r="BL234" s="84"/>
      <c r="BM234" s="82"/>
      <c r="BN234" s="82"/>
      <c r="BO234" s="82"/>
      <c r="BP234" s="84"/>
      <c r="BQ234" s="82"/>
      <c r="BR234" s="84"/>
      <c r="BS234" s="82"/>
      <c r="BT234" s="82"/>
      <c r="BU234" s="82"/>
      <c r="BV234" s="82"/>
    </row>
    <row r="235" spans="1:75" x14ac:dyDescent="0.25">
      <c r="A235" s="16">
        <v>233</v>
      </c>
      <c r="B235" s="16">
        <v>2</v>
      </c>
      <c r="C235" s="31" t="s">
        <v>690</v>
      </c>
      <c r="D235" s="40">
        <f>март!D235-апрель!E235</f>
        <v>1962.7669243188404</v>
      </c>
      <c r="E235" s="40">
        <f t="shared" si="3"/>
        <v>0</v>
      </c>
      <c r="F235" s="36"/>
      <c r="G235" s="36"/>
      <c r="H235" s="36"/>
      <c r="I235" s="27"/>
      <c r="J235" s="36"/>
      <c r="K235" s="36"/>
      <c r="L235" s="36"/>
      <c r="M235" s="36"/>
      <c r="N235" s="36"/>
      <c r="O235" s="29"/>
      <c r="P235" s="36"/>
      <c r="Q235" s="29"/>
      <c r="R235" s="36"/>
      <c r="S235" s="36"/>
      <c r="T235" s="36"/>
      <c r="U235" s="36"/>
      <c r="V235" s="36"/>
      <c r="W235" s="36"/>
      <c r="X235" s="36"/>
      <c r="Y235" s="29"/>
      <c r="Z235" s="36"/>
      <c r="AA235" s="66"/>
      <c r="AB235" s="36"/>
      <c r="AC235" s="36"/>
      <c r="AD235" s="36"/>
      <c r="AE235" s="36"/>
      <c r="AF235" s="36"/>
      <c r="AG235" s="36"/>
      <c r="AH235" s="29"/>
      <c r="AI235" s="36"/>
      <c r="AJ235" s="29"/>
      <c r="AK235" s="36"/>
      <c r="AL235" s="36"/>
      <c r="AM235" s="36"/>
      <c r="AN235" s="29"/>
      <c r="AO235" s="36"/>
      <c r="AP235" s="29"/>
      <c r="AQ235" s="36"/>
      <c r="AR235" s="29"/>
      <c r="AS235" s="36"/>
      <c r="AT235" s="36"/>
      <c r="AU235" s="36"/>
      <c r="AV235" s="29"/>
      <c r="AW235" s="36"/>
      <c r="AX235" s="36"/>
      <c r="AY235" s="36"/>
      <c r="AZ235" s="29"/>
      <c r="BA235" s="36"/>
      <c r="BB235" s="36"/>
      <c r="BC235" s="36"/>
      <c r="BD235" s="36"/>
      <c r="BE235" s="36"/>
      <c r="BF235" s="36"/>
      <c r="BG235" s="36"/>
      <c r="BH235" s="36"/>
      <c r="BI235" s="36"/>
      <c r="BJ235" s="29"/>
      <c r="BK235" s="36"/>
      <c r="BL235" s="29"/>
      <c r="BM235" s="36"/>
      <c r="BN235" s="36"/>
      <c r="BO235" s="36"/>
      <c r="BP235" s="29"/>
      <c r="BQ235" s="36"/>
      <c r="BR235" s="29"/>
      <c r="BS235" s="36"/>
      <c r="BT235" s="36"/>
      <c r="BU235" s="36"/>
      <c r="BV235" s="36"/>
    </row>
    <row r="236" spans="1:75" x14ac:dyDescent="0.25">
      <c r="A236" s="16">
        <v>234</v>
      </c>
      <c r="B236" s="16">
        <v>2</v>
      </c>
      <c r="C236" s="31" t="s">
        <v>691</v>
      </c>
      <c r="D236" s="40">
        <f>март!D236-апрель!E236</f>
        <v>136.10509944927537</v>
      </c>
      <c r="E236" s="40">
        <f t="shared" si="3"/>
        <v>0</v>
      </c>
      <c r="F236" s="36"/>
      <c r="G236" s="36"/>
      <c r="H236" s="36"/>
      <c r="I236" s="27"/>
      <c r="J236" s="36"/>
      <c r="K236" s="36"/>
      <c r="L236" s="36"/>
      <c r="M236" s="36"/>
      <c r="N236" s="36"/>
      <c r="O236" s="29"/>
      <c r="P236" s="36"/>
      <c r="Q236" s="29"/>
      <c r="R236" s="36"/>
      <c r="S236" s="36"/>
      <c r="T236" s="36"/>
      <c r="U236" s="36"/>
      <c r="V236" s="36"/>
      <c r="W236" s="36"/>
      <c r="X236" s="36"/>
      <c r="Y236" s="29"/>
      <c r="Z236" s="36"/>
      <c r="AA236" s="66"/>
      <c r="AB236" s="36"/>
      <c r="AC236" s="36"/>
      <c r="AD236" s="36"/>
      <c r="AE236" s="36"/>
      <c r="AF236" s="36"/>
      <c r="AG236" s="36"/>
      <c r="AH236" s="29"/>
      <c r="AI236" s="36"/>
      <c r="AJ236" s="29"/>
      <c r="AK236" s="36"/>
      <c r="AL236" s="36"/>
      <c r="AM236" s="36"/>
      <c r="AN236" s="29"/>
      <c r="AO236" s="36"/>
      <c r="AP236" s="29"/>
      <c r="AQ236" s="36"/>
      <c r="AR236" s="29"/>
      <c r="AS236" s="36"/>
      <c r="AT236" s="36"/>
      <c r="AU236" s="36"/>
      <c r="AV236" s="29"/>
      <c r="AW236" s="36"/>
      <c r="AX236" s="36"/>
      <c r="AY236" s="36"/>
      <c r="AZ236" s="29"/>
      <c r="BA236" s="36"/>
      <c r="BB236" s="36"/>
      <c r="BC236" s="36"/>
      <c r="BD236" s="36"/>
      <c r="BE236" s="36"/>
      <c r="BF236" s="36"/>
      <c r="BG236" s="36"/>
      <c r="BH236" s="36"/>
      <c r="BI236" s="36"/>
      <c r="BJ236" s="29"/>
      <c r="BK236" s="36"/>
      <c r="BL236" s="29"/>
      <c r="BM236" s="36"/>
      <c r="BN236" s="36"/>
      <c r="BO236" s="36"/>
      <c r="BP236" s="29"/>
      <c r="BQ236" s="36"/>
      <c r="BR236" s="29"/>
      <c r="BS236" s="36"/>
      <c r="BT236" s="36"/>
      <c r="BU236" s="36"/>
      <c r="BV236" s="36"/>
    </row>
    <row r="237" spans="1:75" x14ac:dyDescent="0.25">
      <c r="A237" s="16">
        <v>235</v>
      </c>
      <c r="B237" s="16">
        <v>2</v>
      </c>
      <c r="C237" s="31" t="s">
        <v>692</v>
      </c>
      <c r="D237" s="40">
        <f>март!D237-апрель!E237</f>
        <v>90.464785835748799</v>
      </c>
      <c r="E237" s="40">
        <f t="shared" si="3"/>
        <v>0</v>
      </c>
      <c r="F237" s="36"/>
      <c r="G237" s="36"/>
      <c r="H237" s="36"/>
      <c r="I237" s="27"/>
      <c r="J237" s="36"/>
      <c r="K237" s="36"/>
      <c r="L237" s="36"/>
      <c r="M237" s="36"/>
      <c r="N237" s="36"/>
      <c r="O237" s="29"/>
      <c r="P237" s="36"/>
      <c r="Q237" s="29"/>
      <c r="R237" s="36"/>
      <c r="S237" s="36"/>
      <c r="T237" s="36"/>
      <c r="U237" s="36"/>
      <c r="V237" s="36"/>
      <c r="W237" s="36"/>
      <c r="X237" s="36"/>
      <c r="Y237" s="29"/>
      <c r="Z237" s="36"/>
      <c r="AA237" s="66"/>
      <c r="AB237" s="36"/>
      <c r="AC237" s="36"/>
      <c r="AD237" s="36"/>
      <c r="AE237" s="36"/>
      <c r="AF237" s="36"/>
      <c r="AG237" s="36"/>
      <c r="AH237" s="29"/>
      <c r="AI237" s="36"/>
      <c r="AJ237" s="29"/>
      <c r="AK237" s="36"/>
      <c r="AL237" s="36"/>
      <c r="AM237" s="36"/>
      <c r="AN237" s="29"/>
      <c r="AO237" s="36"/>
      <c r="AP237" s="29"/>
      <c r="AQ237" s="36"/>
      <c r="AR237" s="29"/>
      <c r="AS237" s="36"/>
      <c r="AT237" s="36"/>
      <c r="AU237" s="36"/>
      <c r="AV237" s="29"/>
      <c r="AW237" s="36"/>
      <c r="AX237" s="36"/>
      <c r="AY237" s="36"/>
      <c r="AZ237" s="29"/>
      <c r="BA237" s="36"/>
      <c r="BB237" s="36"/>
      <c r="BC237" s="36"/>
      <c r="BD237" s="36"/>
      <c r="BE237" s="36"/>
      <c r="BF237" s="36"/>
      <c r="BG237" s="36"/>
      <c r="BH237" s="36"/>
      <c r="BI237" s="36"/>
      <c r="BJ237" s="29"/>
      <c r="BK237" s="36"/>
      <c r="BL237" s="29"/>
      <c r="BM237" s="36"/>
      <c r="BN237" s="36"/>
      <c r="BO237" s="36"/>
      <c r="BP237" s="29"/>
      <c r="BQ237" s="36"/>
      <c r="BR237" s="29"/>
      <c r="BS237" s="36"/>
      <c r="BT237" s="36"/>
      <c r="BU237" s="36"/>
      <c r="BV237" s="36"/>
      <c r="BW237" s="86"/>
    </row>
    <row r="238" spans="1:75" s="86" customFormat="1" x14ac:dyDescent="0.25">
      <c r="A238" s="79">
        <v>236</v>
      </c>
      <c r="B238" s="79">
        <v>2</v>
      </c>
      <c r="C238" s="80" t="s">
        <v>693</v>
      </c>
      <c r="D238" s="40">
        <f>март!D238-апрель!E238</f>
        <v>-571.52141399033837</v>
      </c>
      <c r="E238" s="81">
        <f t="shared" si="3"/>
        <v>1.57</v>
      </c>
      <c r="F238" s="82"/>
      <c r="G238" s="82"/>
      <c r="H238" s="82"/>
      <c r="I238" s="83"/>
      <c r="J238" s="82"/>
      <c r="K238" s="82"/>
      <c r="L238" s="82"/>
      <c r="M238" s="82"/>
      <c r="N238" s="82"/>
      <c r="O238" s="84"/>
      <c r="P238" s="82"/>
      <c r="Q238" s="84"/>
      <c r="R238" s="82"/>
      <c r="S238" s="82"/>
      <c r="T238" s="82"/>
      <c r="U238" s="82"/>
      <c r="V238" s="82"/>
      <c r="W238" s="82"/>
      <c r="X238" s="82"/>
      <c r="Y238" s="84"/>
      <c r="Z238" s="82"/>
      <c r="AA238" s="85"/>
      <c r="AB238" s="82"/>
      <c r="AC238" s="82"/>
      <c r="AD238" s="82"/>
      <c r="AE238" s="82"/>
      <c r="AF238" s="82"/>
      <c r="AG238" s="82"/>
      <c r="AH238" s="84"/>
      <c r="AI238" s="82"/>
      <c r="AJ238" s="84"/>
      <c r="AK238" s="82"/>
      <c r="AL238" s="82"/>
      <c r="AM238" s="82"/>
      <c r="AN238" s="84"/>
      <c r="AO238" s="82"/>
      <c r="AP238" s="84"/>
      <c r="AQ238" s="82"/>
      <c r="AR238" s="84"/>
      <c r="AS238" s="82"/>
      <c r="AT238" s="82"/>
      <c r="AU238" s="82"/>
      <c r="AV238" s="84"/>
      <c r="AW238" s="82"/>
      <c r="AX238" s="82"/>
      <c r="AY238" s="82"/>
      <c r="AZ238" s="84"/>
      <c r="BA238" s="82"/>
      <c r="BB238" s="82"/>
      <c r="BC238" s="82"/>
      <c r="BD238" s="82"/>
      <c r="BE238" s="82"/>
      <c r="BF238" s="82"/>
      <c r="BG238" s="82"/>
      <c r="BH238" s="82"/>
      <c r="BI238" s="82"/>
      <c r="BJ238" s="84"/>
      <c r="BK238" s="82"/>
      <c r="BL238" s="84"/>
      <c r="BM238" s="82"/>
      <c r="BN238" s="82"/>
      <c r="BO238" s="82"/>
      <c r="BP238" s="84"/>
      <c r="BQ238" s="82"/>
      <c r="BR238" s="84"/>
      <c r="BS238" s="82"/>
      <c r="BT238" s="82"/>
      <c r="BU238" s="82"/>
      <c r="BV238" s="82">
        <v>1.57</v>
      </c>
      <c r="BW238" s="86" t="s">
        <v>1070</v>
      </c>
    </row>
    <row r="239" spans="1:75" x14ac:dyDescent="0.25">
      <c r="A239" s="16">
        <v>237</v>
      </c>
      <c r="B239" s="16">
        <v>2</v>
      </c>
      <c r="C239" s="31" t="s">
        <v>927</v>
      </c>
      <c r="D239" s="40">
        <f>март!D239-апрель!E239</f>
        <v>-134.16531975458938</v>
      </c>
      <c r="E239" s="40">
        <f t="shared" si="3"/>
        <v>0</v>
      </c>
      <c r="F239" s="36"/>
      <c r="G239" s="36"/>
      <c r="H239" s="36"/>
      <c r="I239" s="27"/>
      <c r="J239" s="36"/>
      <c r="K239" s="36"/>
      <c r="L239" s="36"/>
      <c r="M239" s="36"/>
      <c r="N239" s="36"/>
      <c r="O239" s="29"/>
      <c r="P239" s="36"/>
      <c r="Q239" s="29"/>
      <c r="R239" s="36"/>
      <c r="S239" s="36"/>
      <c r="T239" s="36"/>
      <c r="U239" s="36"/>
      <c r="V239" s="36"/>
      <c r="W239" s="36"/>
      <c r="X239" s="36"/>
      <c r="Y239" s="29"/>
      <c r="Z239" s="36"/>
      <c r="AA239" s="66"/>
      <c r="AB239" s="36"/>
      <c r="AC239" s="36"/>
      <c r="AD239" s="36"/>
      <c r="AE239" s="36"/>
      <c r="AF239" s="36"/>
      <c r="AG239" s="36"/>
      <c r="AH239" s="29"/>
      <c r="AI239" s="36"/>
      <c r="AJ239" s="29"/>
      <c r="AK239" s="36"/>
      <c r="AL239" s="36"/>
      <c r="AM239" s="36"/>
      <c r="AN239" s="29"/>
      <c r="AO239" s="36"/>
      <c r="AP239" s="29"/>
      <c r="AQ239" s="36"/>
      <c r="AR239" s="29"/>
      <c r="AS239" s="36"/>
      <c r="AT239" s="36"/>
      <c r="AU239" s="36"/>
      <c r="AV239" s="29"/>
      <c r="AW239" s="36"/>
      <c r="AX239" s="36"/>
      <c r="AY239" s="36"/>
      <c r="AZ239" s="29"/>
      <c r="BA239" s="36"/>
      <c r="BB239" s="36"/>
      <c r="BC239" s="36"/>
      <c r="BD239" s="36"/>
      <c r="BE239" s="36"/>
      <c r="BF239" s="36"/>
      <c r="BG239" s="36"/>
      <c r="BH239" s="36"/>
      <c r="BI239" s="36"/>
      <c r="BJ239" s="29"/>
      <c r="BK239" s="36"/>
      <c r="BL239" s="29"/>
      <c r="BM239" s="36"/>
      <c r="BN239" s="36"/>
      <c r="BO239" s="36"/>
      <c r="BP239" s="29"/>
      <c r="BQ239" s="36"/>
      <c r="BR239" s="29"/>
      <c r="BS239" s="36"/>
      <c r="BT239" s="36"/>
      <c r="BU239" s="36"/>
      <c r="BV239" s="36"/>
    </row>
    <row r="240" spans="1:75" s="86" customFormat="1" x14ac:dyDescent="0.25">
      <c r="A240" s="79">
        <v>238</v>
      </c>
      <c r="B240" s="79">
        <v>2</v>
      </c>
      <c r="C240" s="80" t="s">
        <v>694</v>
      </c>
      <c r="D240" s="40">
        <f>март!D240-апрель!E240</f>
        <v>-325.43172516908214</v>
      </c>
      <c r="E240" s="81">
        <f t="shared" si="3"/>
        <v>4.4379999999999997</v>
      </c>
      <c r="F240" s="82"/>
      <c r="G240" s="82"/>
      <c r="H240" s="82"/>
      <c r="I240" s="83"/>
      <c r="J240" s="82"/>
      <c r="K240" s="82"/>
      <c r="L240" s="82"/>
      <c r="M240" s="82"/>
      <c r="N240" s="82"/>
      <c r="O240" s="84"/>
      <c r="P240" s="82"/>
      <c r="Q240" s="84"/>
      <c r="R240" s="82"/>
      <c r="S240" s="82"/>
      <c r="T240" s="82"/>
      <c r="U240" s="82"/>
      <c r="V240" s="82"/>
      <c r="W240" s="82"/>
      <c r="X240" s="82"/>
      <c r="Y240" s="84"/>
      <c r="Z240" s="82"/>
      <c r="AA240" s="85"/>
      <c r="AB240" s="82"/>
      <c r="AC240" s="82"/>
      <c r="AD240" s="82"/>
      <c r="AE240" s="82"/>
      <c r="AF240" s="82"/>
      <c r="AG240" s="82"/>
      <c r="AH240" s="84"/>
      <c r="AI240" s="82"/>
      <c r="AJ240" s="84"/>
      <c r="AK240" s="82"/>
      <c r="AL240" s="82"/>
      <c r="AM240" s="82"/>
      <c r="AN240" s="84"/>
      <c r="AO240" s="82"/>
      <c r="AP240" s="84"/>
      <c r="AQ240" s="82"/>
      <c r="AR240" s="84"/>
      <c r="AS240" s="82"/>
      <c r="AT240" s="82"/>
      <c r="AU240" s="82"/>
      <c r="AV240" s="84"/>
      <c r="AW240" s="82"/>
      <c r="AX240" s="82"/>
      <c r="AY240" s="82"/>
      <c r="AZ240" s="84"/>
      <c r="BA240" s="82"/>
      <c r="BB240" s="82"/>
      <c r="BC240" s="82"/>
      <c r="BD240" s="82"/>
      <c r="BE240" s="82"/>
      <c r="BF240" s="82"/>
      <c r="BG240" s="82"/>
      <c r="BH240" s="82"/>
      <c r="BI240" s="82"/>
      <c r="BJ240" s="84"/>
      <c r="BK240" s="82"/>
      <c r="BL240" s="84"/>
      <c r="BM240" s="82"/>
      <c r="BN240" s="82"/>
      <c r="BO240" s="82"/>
      <c r="BP240" s="84"/>
      <c r="BQ240" s="82"/>
      <c r="BR240" s="84"/>
      <c r="BS240" s="82"/>
      <c r="BT240" s="82"/>
      <c r="BU240" s="82"/>
      <c r="BV240" s="82">
        <v>4.4379999999999997</v>
      </c>
      <c r="BW240" s="86" t="s">
        <v>1070</v>
      </c>
    </row>
    <row r="241" spans="1:75" s="86" customFormat="1" x14ac:dyDescent="0.25">
      <c r="A241" s="79">
        <v>239</v>
      </c>
      <c r="B241" s="79">
        <v>2</v>
      </c>
      <c r="C241" s="80" t="s">
        <v>695</v>
      </c>
      <c r="D241" s="40">
        <f>март!D241-апрель!E241</f>
        <v>-1202.7946573217391</v>
      </c>
      <c r="E241" s="81">
        <f t="shared" si="3"/>
        <v>4.0380000000000003</v>
      </c>
      <c r="F241" s="82"/>
      <c r="G241" s="82"/>
      <c r="H241" s="82"/>
      <c r="I241" s="83"/>
      <c r="J241" s="82"/>
      <c r="K241" s="82"/>
      <c r="L241" s="82"/>
      <c r="M241" s="82"/>
      <c r="N241" s="82"/>
      <c r="O241" s="84"/>
      <c r="P241" s="82"/>
      <c r="Q241" s="84"/>
      <c r="R241" s="82"/>
      <c r="S241" s="82"/>
      <c r="T241" s="82"/>
      <c r="U241" s="82"/>
      <c r="V241" s="82"/>
      <c r="W241" s="82"/>
      <c r="X241" s="82"/>
      <c r="Y241" s="84"/>
      <c r="Z241" s="82"/>
      <c r="AA241" s="85"/>
      <c r="AB241" s="82"/>
      <c r="AC241" s="82"/>
      <c r="AD241" s="82"/>
      <c r="AE241" s="82"/>
      <c r="AF241" s="82"/>
      <c r="AG241" s="82"/>
      <c r="AH241" s="84"/>
      <c r="AI241" s="82"/>
      <c r="AJ241" s="84"/>
      <c r="AK241" s="82"/>
      <c r="AL241" s="82"/>
      <c r="AM241" s="82"/>
      <c r="AN241" s="84"/>
      <c r="AO241" s="82"/>
      <c r="AP241" s="84"/>
      <c r="AQ241" s="82"/>
      <c r="AR241" s="84"/>
      <c r="AS241" s="82"/>
      <c r="AT241" s="82"/>
      <c r="AU241" s="82"/>
      <c r="AV241" s="84"/>
      <c r="AW241" s="82"/>
      <c r="AX241" s="82"/>
      <c r="AY241" s="82"/>
      <c r="AZ241" s="84"/>
      <c r="BA241" s="82"/>
      <c r="BB241" s="82"/>
      <c r="BC241" s="82"/>
      <c r="BD241" s="82"/>
      <c r="BE241" s="82"/>
      <c r="BF241" s="82">
        <v>3.0000000000000001E-3</v>
      </c>
      <c r="BG241" s="82">
        <v>2.9079999999999999</v>
      </c>
      <c r="BH241" s="82"/>
      <c r="BI241" s="82"/>
      <c r="BJ241" s="84"/>
      <c r="BK241" s="82"/>
      <c r="BL241" s="84">
        <v>2</v>
      </c>
      <c r="BM241" s="82">
        <v>1.1299999999999999</v>
      </c>
      <c r="BN241" s="82"/>
      <c r="BO241" s="82"/>
      <c r="BP241" s="84"/>
      <c r="BQ241" s="82"/>
      <c r="BR241" s="84"/>
      <c r="BS241" s="82"/>
      <c r="BT241" s="82"/>
      <c r="BU241" s="82"/>
      <c r="BV241" s="82"/>
    </row>
    <row r="242" spans="1:75" s="86" customFormat="1" x14ac:dyDescent="0.25">
      <c r="A242" s="79">
        <v>240</v>
      </c>
      <c r="B242" s="79">
        <v>2</v>
      </c>
      <c r="C242" s="80" t="s">
        <v>696</v>
      </c>
      <c r="D242" s="40">
        <f>март!D242-апрель!E242</f>
        <v>516.93835213526552</v>
      </c>
      <c r="E242" s="81">
        <f t="shared" si="3"/>
        <v>2.4929999999999999</v>
      </c>
      <c r="F242" s="82"/>
      <c r="G242" s="82"/>
      <c r="H242" s="82"/>
      <c r="I242" s="83"/>
      <c r="J242" s="82"/>
      <c r="K242" s="82"/>
      <c r="L242" s="82"/>
      <c r="M242" s="82"/>
      <c r="N242" s="82"/>
      <c r="O242" s="84"/>
      <c r="P242" s="82"/>
      <c r="Q242" s="84"/>
      <c r="R242" s="82"/>
      <c r="S242" s="82"/>
      <c r="T242" s="82"/>
      <c r="U242" s="82"/>
      <c r="V242" s="82"/>
      <c r="W242" s="82"/>
      <c r="X242" s="82"/>
      <c r="Y242" s="84"/>
      <c r="Z242" s="82"/>
      <c r="AA242" s="85"/>
      <c r="AB242" s="82"/>
      <c r="AC242" s="82"/>
      <c r="AD242" s="82"/>
      <c r="AE242" s="82"/>
      <c r="AF242" s="82"/>
      <c r="AG242" s="82"/>
      <c r="AH242" s="84"/>
      <c r="AI242" s="82"/>
      <c r="AJ242" s="84"/>
      <c r="AK242" s="82"/>
      <c r="AL242" s="82"/>
      <c r="AM242" s="82"/>
      <c r="AN242" s="84"/>
      <c r="AO242" s="82"/>
      <c r="AP242" s="84"/>
      <c r="AQ242" s="82"/>
      <c r="AR242" s="84"/>
      <c r="AS242" s="82"/>
      <c r="AT242" s="82"/>
      <c r="AU242" s="82"/>
      <c r="AV242" s="84"/>
      <c r="AW242" s="82"/>
      <c r="AX242" s="82"/>
      <c r="AY242" s="82"/>
      <c r="AZ242" s="84"/>
      <c r="BA242" s="82"/>
      <c r="BB242" s="82"/>
      <c r="BC242" s="82"/>
      <c r="BD242" s="82"/>
      <c r="BE242" s="82"/>
      <c r="BF242" s="82"/>
      <c r="BG242" s="82"/>
      <c r="BH242" s="82"/>
      <c r="BI242" s="82"/>
      <c r="BJ242" s="84"/>
      <c r="BK242" s="82"/>
      <c r="BL242" s="84"/>
      <c r="BM242" s="82"/>
      <c r="BN242" s="82"/>
      <c r="BO242" s="82"/>
      <c r="BP242" s="84"/>
      <c r="BQ242" s="82"/>
      <c r="BR242" s="84"/>
      <c r="BS242" s="82"/>
      <c r="BT242" s="82"/>
      <c r="BU242" s="82"/>
      <c r="BV242" s="82">
        <v>2.4929999999999999</v>
      </c>
      <c r="BW242" s="86" t="s">
        <v>1070</v>
      </c>
    </row>
    <row r="243" spans="1:75" s="86" customFormat="1" x14ac:dyDescent="0.25">
      <c r="A243" s="79">
        <v>241</v>
      </c>
      <c r="B243" s="79">
        <v>2</v>
      </c>
      <c r="C243" s="80" t="s">
        <v>697</v>
      </c>
      <c r="D243" s="40">
        <f>март!D243-апрель!E243</f>
        <v>268.19793602898545</v>
      </c>
      <c r="E243" s="81">
        <f t="shared" si="3"/>
        <v>93.995999999999995</v>
      </c>
      <c r="F243" s="82"/>
      <c r="G243" s="82"/>
      <c r="H243" s="82"/>
      <c r="I243" s="83"/>
      <c r="J243" s="82"/>
      <c r="K243" s="82"/>
      <c r="L243" s="82"/>
      <c r="M243" s="82"/>
      <c r="N243" s="82"/>
      <c r="O243" s="84"/>
      <c r="P243" s="82"/>
      <c r="Q243" s="84"/>
      <c r="R243" s="82"/>
      <c r="S243" s="82"/>
      <c r="T243" s="82"/>
      <c r="U243" s="82"/>
      <c r="V243" s="82"/>
      <c r="W243" s="82"/>
      <c r="X243" s="82"/>
      <c r="Y243" s="84"/>
      <c r="Z243" s="82"/>
      <c r="AA243" s="85"/>
      <c r="AB243" s="82"/>
      <c r="AC243" s="82"/>
      <c r="AD243" s="82"/>
      <c r="AE243" s="82"/>
      <c r="AF243" s="82"/>
      <c r="AG243" s="82"/>
      <c r="AH243" s="84"/>
      <c r="AI243" s="82"/>
      <c r="AJ243" s="84"/>
      <c r="AK243" s="82"/>
      <c r="AL243" s="82"/>
      <c r="AM243" s="82"/>
      <c r="AN243" s="84"/>
      <c r="AO243" s="82"/>
      <c r="AP243" s="84"/>
      <c r="AQ243" s="82"/>
      <c r="AR243" s="84"/>
      <c r="AS243" s="82"/>
      <c r="AT243" s="82"/>
      <c r="AU243" s="82"/>
      <c r="AV243" s="84"/>
      <c r="AW243" s="82"/>
      <c r="AX243" s="82"/>
      <c r="AY243" s="82"/>
      <c r="AZ243" s="84"/>
      <c r="BA243" s="82"/>
      <c r="BB243" s="82"/>
      <c r="BC243" s="82"/>
      <c r="BD243" s="82"/>
      <c r="BE243" s="82"/>
      <c r="BF243" s="82"/>
      <c r="BG243" s="82"/>
      <c r="BH243" s="82"/>
      <c r="BI243" s="82"/>
      <c r="BJ243" s="84"/>
      <c r="BK243" s="82"/>
      <c r="BL243" s="84"/>
      <c r="BM243" s="82"/>
      <c r="BN243" s="82">
        <v>0.22</v>
      </c>
      <c r="BO243" s="82">
        <v>81.489999999999995</v>
      </c>
      <c r="BP243" s="84">
        <v>4</v>
      </c>
      <c r="BQ243" s="82">
        <v>12.506</v>
      </c>
      <c r="BR243" s="84"/>
      <c r="BS243" s="82"/>
      <c r="BT243" s="82"/>
      <c r="BU243" s="82"/>
      <c r="BV243" s="82"/>
    </row>
    <row r="244" spans="1:75" s="86" customFormat="1" x14ac:dyDescent="0.25">
      <c r="A244" s="79">
        <v>242</v>
      </c>
      <c r="B244" s="79">
        <v>2</v>
      </c>
      <c r="C244" s="80" t="s">
        <v>698</v>
      </c>
      <c r="D244" s="40">
        <f>март!D244-апрель!E244</f>
        <v>-317.8910354589371</v>
      </c>
      <c r="E244" s="81">
        <f t="shared" si="3"/>
        <v>440.63099999999997</v>
      </c>
      <c r="F244" s="82"/>
      <c r="G244" s="82"/>
      <c r="H244" s="82"/>
      <c r="I244" s="83"/>
      <c r="J244" s="82"/>
      <c r="K244" s="82"/>
      <c r="L244" s="82"/>
      <c r="M244" s="82"/>
      <c r="N244" s="82"/>
      <c r="O244" s="84"/>
      <c r="P244" s="82"/>
      <c r="Q244" s="84"/>
      <c r="R244" s="82"/>
      <c r="S244" s="82"/>
      <c r="T244" s="82"/>
      <c r="U244" s="82"/>
      <c r="V244" s="82"/>
      <c r="W244" s="82"/>
      <c r="X244" s="82"/>
      <c r="Y244" s="84"/>
      <c r="Z244" s="82"/>
      <c r="AA244" s="85" t="s">
        <v>1108</v>
      </c>
      <c r="AB244" s="82">
        <v>0.125</v>
      </c>
      <c r="AC244" s="82">
        <v>435.25299999999999</v>
      </c>
      <c r="AD244" s="82"/>
      <c r="AE244" s="82"/>
      <c r="AF244" s="82"/>
      <c r="AG244" s="82"/>
      <c r="AH244" s="84">
        <v>2</v>
      </c>
      <c r="AI244" s="82">
        <v>2.2999999999999998</v>
      </c>
      <c r="AJ244" s="84"/>
      <c r="AK244" s="82"/>
      <c r="AL244" s="82"/>
      <c r="AM244" s="82"/>
      <c r="AN244" s="84"/>
      <c r="AO244" s="82"/>
      <c r="AP244" s="84"/>
      <c r="AQ244" s="82"/>
      <c r="AR244" s="84"/>
      <c r="AS244" s="82"/>
      <c r="AT244" s="82"/>
      <c r="AU244" s="82"/>
      <c r="AV244" s="84"/>
      <c r="AW244" s="82"/>
      <c r="AX244" s="82"/>
      <c r="AY244" s="82"/>
      <c r="AZ244" s="84"/>
      <c r="BA244" s="82"/>
      <c r="BB244" s="82"/>
      <c r="BC244" s="82"/>
      <c r="BD244" s="82"/>
      <c r="BE244" s="82"/>
      <c r="BF244" s="82"/>
      <c r="BG244" s="82"/>
      <c r="BH244" s="82"/>
      <c r="BI244" s="82"/>
      <c r="BJ244" s="84"/>
      <c r="BK244" s="82"/>
      <c r="BL244" s="84"/>
      <c r="BM244" s="82"/>
      <c r="BN244" s="82"/>
      <c r="BO244" s="82"/>
      <c r="BP244" s="84">
        <v>1</v>
      </c>
      <c r="BQ244" s="82">
        <v>3.0779999999999998</v>
      </c>
      <c r="BR244" s="84"/>
      <c r="BS244" s="82"/>
      <c r="BT244" s="82"/>
      <c r="BU244" s="82"/>
      <c r="BV244" s="82"/>
    </row>
    <row r="245" spans="1:75" x14ac:dyDescent="0.25">
      <c r="A245" s="16">
        <v>243</v>
      </c>
      <c r="B245" s="16">
        <v>2</v>
      </c>
      <c r="C245" s="31" t="s">
        <v>699</v>
      </c>
      <c r="D245" s="40">
        <f>март!D245-апрель!E245</f>
        <v>269.51784404830914</v>
      </c>
      <c r="E245" s="40">
        <f t="shared" si="3"/>
        <v>0</v>
      </c>
      <c r="F245" s="36"/>
      <c r="G245" s="36"/>
      <c r="H245" s="36"/>
      <c r="I245" s="27"/>
      <c r="J245" s="36"/>
      <c r="K245" s="36"/>
      <c r="L245" s="36"/>
      <c r="M245" s="36"/>
      <c r="N245" s="36"/>
      <c r="O245" s="29"/>
      <c r="P245" s="36"/>
      <c r="Q245" s="29"/>
      <c r="R245" s="36"/>
      <c r="S245" s="36"/>
      <c r="T245" s="36"/>
      <c r="U245" s="36"/>
      <c r="V245" s="36"/>
      <c r="W245" s="36"/>
      <c r="X245" s="36"/>
      <c r="Y245" s="29"/>
      <c r="Z245" s="36"/>
      <c r="AA245" s="66"/>
      <c r="AB245" s="36"/>
      <c r="AC245" s="36"/>
      <c r="AD245" s="36"/>
      <c r="AE245" s="36"/>
      <c r="AF245" s="36"/>
      <c r="AG245" s="36"/>
      <c r="AH245" s="29"/>
      <c r="AI245" s="36"/>
      <c r="AJ245" s="29"/>
      <c r="AK245" s="36"/>
      <c r="AL245" s="36"/>
      <c r="AM245" s="36"/>
      <c r="AN245" s="29"/>
      <c r="AO245" s="36"/>
      <c r="AP245" s="29"/>
      <c r="AQ245" s="36"/>
      <c r="AR245" s="29"/>
      <c r="AS245" s="36"/>
      <c r="AT245" s="36"/>
      <c r="AU245" s="36"/>
      <c r="AV245" s="29"/>
      <c r="AW245" s="36"/>
      <c r="AX245" s="36"/>
      <c r="AY245" s="36"/>
      <c r="AZ245" s="29"/>
      <c r="BA245" s="36"/>
      <c r="BB245" s="36"/>
      <c r="BC245" s="36"/>
      <c r="BD245" s="36"/>
      <c r="BE245" s="36"/>
      <c r="BF245" s="36"/>
      <c r="BG245" s="36"/>
      <c r="BH245" s="36"/>
      <c r="BI245" s="36"/>
      <c r="BJ245" s="29"/>
      <c r="BK245" s="36"/>
      <c r="BL245" s="29"/>
      <c r="BM245" s="36"/>
      <c r="BN245" s="36"/>
      <c r="BO245" s="36"/>
      <c r="BP245" s="29"/>
      <c r="BQ245" s="36"/>
      <c r="BR245" s="29"/>
      <c r="BS245" s="36"/>
      <c r="BT245" s="36"/>
      <c r="BU245" s="36"/>
      <c r="BV245" s="36"/>
    </row>
    <row r="246" spans="1:75" x14ac:dyDescent="0.25">
      <c r="A246" s="16">
        <v>244</v>
      </c>
      <c r="B246" s="16">
        <v>2</v>
      </c>
      <c r="C246" s="31" t="s">
        <v>700</v>
      </c>
      <c r="D246" s="40">
        <f>март!D246-апрель!E246</f>
        <v>-1228.8277813623188</v>
      </c>
      <c r="E246" s="40">
        <f t="shared" si="3"/>
        <v>0</v>
      </c>
      <c r="F246" s="36"/>
      <c r="G246" s="36"/>
      <c r="H246" s="36"/>
      <c r="I246" s="27"/>
      <c r="J246" s="36"/>
      <c r="K246" s="36"/>
      <c r="L246" s="36"/>
      <c r="M246" s="36"/>
      <c r="N246" s="36"/>
      <c r="O246" s="29"/>
      <c r="P246" s="36"/>
      <c r="Q246" s="29"/>
      <c r="R246" s="36"/>
      <c r="S246" s="36"/>
      <c r="T246" s="36"/>
      <c r="U246" s="36"/>
      <c r="V246" s="36"/>
      <c r="W246" s="36"/>
      <c r="X246" s="36"/>
      <c r="Y246" s="29"/>
      <c r="Z246" s="36"/>
      <c r="AA246" s="66"/>
      <c r="AB246" s="36"/>
      <c r="AC246" s="36"/>
      <c r="AD246" s="36"/>
      <c r="AE246" s="36"/>
      <c r="AF246" s="36"/>
      <c r="AG246" s="36"/>
      <c r="AH246" s="29"/>
      <c r="AI246" s="36"/>
      <c r="AJ246" s="29"/>
      <c r="AK246" s="36"/>
      <c r="AL246" s="36"/>
      <c r="AM246" s="36"/>
      <c r="AN246" s="29"/>
      <c r="AO246" s="36"/>
      <c r="AP246" s="29"/>
      <c r="AQ246" s="36"/>
      <c r="AR246" s="29"/>
      <c r="AS246" s="36"/>
      <c r="AT246" s="36"/>
      <c r="AU246" s="36"/>
      <c r="AV246" s="29"/>
      <c r="AW246" s="36"/>
      <c r="AX246" s="36"/>
      <c r="AY246" s="36"/>
      <c r="AZ246" s="29"/>
      <c r="BA246" s="36"/>
      <c r="BB246" s="36"/>
      <c r="BC246" s="36"/>
      <c r="BD246" s="36"/>
      <c r="BE246" s="36"/>
      <c r="BF246" s="36"/>
      <c r="BG246" s="36"/>
      <c r="BH246" s="36"/>
      <c r="BI246" s="36"/>
      <c r="BJ246" s="29"/>
      <c r="BK246" s="36"/>
      <c r="BL246" s="29"/>
      <c r="BM246" s="36"/>
      <c r="BN246" s="36"/>
      <c r="BO246" s="36"/>
      <c r="BP246" s="29"/>
      <c r="BQ246" s="36"/>
      <c r="BR246" s="29"/>
      <c r="BS246" s="36"/>
      <c r="BT246" s="36"/>
      <c r="BU246" s="36"/>
      <c r="BV246" s="36"/>
    </row>
    <row r="247" spans="1:75" x14ac:dyDescent="0.25">
      <c r="A247" s="16">
        <v>245</v>
      </c>
      <c r="B247" s="16">
        <v>2</v>
      </c>
      <c r="C247" s="31" t="s">
        <v>701</v>
      </c>
      <c r="D247" s="40">
        <f>март!D247-апрель!E247</f>
        <v>121.48551852753623</v>
      </c>
      <c r="E247" s="40">
        <f t="shared" si="3"/>
        <v>0</v>
      </c>
      <c r="F247" s="36"/>
      <c r="G247" s="36"/>
      <c r="H247" s="36"/>
      <c r="I247" s="27"/>
      <c r="J247" s="36"/>
      <c r="K247" s="36"/>
      <c r="L247" s="36"/>
      <c r="M247" s="36"/>
      <c r="N247" s="36"/>
      <c r="O247" s="29"/>
      <c r="P247" s="36"/>
      <c r="Q247" s="29"/>
      <c r="R247" s="36"/>
      <c r="S247" s="36"/>
      <c r="T247" s="36"/>
      <c r="U247" s="36"/>
      <c r="V247" s="36"/>
      <c r="W247" s="36"/>
      <c r="X247" s="36"/>
      <c r="Y247" s="29"/>
      <c r="Z247" s="36"/>
      <c r="AA247" s="66"/>
      <c r="AB247" s="36"/>
      <c r="AC247" s="36"/>
      <c r="AD247" s="36"/>
      <c r="AE247" s="36"/>
      <c r="AF247" s="36"/>
      <c r="AG247" s="36"/>
      <c r="AH247" s="29"/>
      <c r="AI247" s="36"/>
      <c r="AJ247" s="29"/>
      <c r="AK247" s="36"/>
      <c r="AL247" s="36"/>
      <c r="AM247" s="36"/>
      <c r="AN247" s="29"/>
      <c r="AO247" s="36"/>
      <c r="AP247" s="29"/>
      <c r="AQ247" s="36"/>
      <c r="AR247" s="29"/>
      <c r="AS247" s="36"/>
      <c r="AT247" s="36"/>
      <c r="AU247" s="36"/>
      <c r="AV247" s="29"/>
      <c r="AW247" s="36"/>
      <c r="AX247" s="36"/>
      <c r="AY247" s="36"/>
      <c r="AZ247" s="29"/>
      <c r="BA247" s="36"/>
      <c r="BB247" s="36"/>
      <c r="BC247" s="36"/>
      <c r="BD247" s="36"/>
      <c r="BE247" s="36"/>
      <c r="BF247" s="36"/>
      <c r="BG247" s="36"/>
      <c r="BH247" s="36"/>
      <c r="BI247" s="36"/>
      <c r="BJ247" s="29"/>
      <c r="BK247" s="36"/>
      <c r="BL247" s="29"/>
      <c r="BM247" s="36"/>
      <c r="BN247" s="36"/>
      <c r="BO247" s="36"/>
      <c r="BP247" s="29"/>
      <c r="BQ247" s="36"/>
      <c r="BR247" s="29"/>
      <c r="BS247" s="36"/>
      <c r="BT247" s="36"/>
      <c r="BU247" s="36"/>
      <c r="BV247" s="36"/>
    </row>
    <row r="248" spans="1:75" x14ac:dyDescent="0.25">
      <c r="A248" s="16">
        <v>246</v>
      </c>
      <c r="B248" s="16">
        <v>2</v>
      </c>
      <c r="C248" s="31" t="s">
        <v>702</v>
      </c>
      <c r="D248" s="40">
        <f>март!D248-апрель!E248</f>
        <v>364.97537752657007</v>
      </c>
      <c r="E248" s="40">
        <f t="shared" si="3"/>
        <v>0</v>
      </c>
      <c r="F248" s="36"/>
      <c r="G248" s="36"/>
      <c r="H248" s="36"/>
      <c r="I248" s="27"/>
      <c r="J248" s="36"/>
      <c r="K248" s="36"/>
      <c r="L248" s="36"/>
      <c r="M248" s="36"/>
      <c r="N248" s="36"/>
      <c r="O248" s="29"/>
      <c r="P248" s="36"/>
      <c r="Q248" s="29"/>
      <c r="R248" s="36"/>
      <c r="S248" s="36"/>
      <c r="T248" s="36"/>
      <c r="U248" s="36"/>
      <c r="V248" s="36"/>
      <c r="W248" s="36"/>
      <c r="X248" s="36"/>
      <c r="Y248" s="29"/>
      <c r="Z248" s="36"/>
      <c r="AA248" s="66"/>
      <c r="AB248" s="36"/>
      <c r="AC248" s="36"/>
      <c r="AD248" s="36"/>
      <c r="AE248" s="36"/>
      <c r="AF248" s="36"/>
      <c r="AG248" s="36"/>
      <c r="AH248" s="29"/>
      <c r="AI248" s="36"/>
      <c r="AJ248" s="29"/>
      <c r="AK248" s="36"/>
      <c r="AL248" s="36"/>
      <c r="AM248" s="36"/>
      <c r="AN248" s="29"/>
      <c r="AO248" s="36"/>
      <c r="AP248" s="29"/>
      <c r="AQ248" s="36"/>
      <c r="AR248" s="29"/>
      <c r="AS248" s="36"/>
      <c r="AT248" s="36"/>
      <c r="AU248" s="36"/>
      <c r="AV248" s="29"/>
      <c r="AW248" s="36"/>
      <c r="AX248" s="36"/>
      <c r="AY248" s="36"/>
      <c r="AZ248" s="29"/>
      <c r="BA248" s="36"/>
      <c r="BB248" s="36"/>
      <c r="BC248" s="36"/>
      <c r="BD248" s="36"/>
      <c r="BE248" s="36"/>
      <c r="BF248" s="36"/>
      <c r="BG248" s="36"/>
      <c r="BH248" s="36"/>
      <c r="BI248" s="36"/>
      <c r="BJ248" s="29"/>
      <c r="BK248" s="36"/>
      <c r="BL248" s="29"/>
      <c r="BM248" s="36"/>
      <c r="BN248" s="36"/>
      <c r="BO248" s="36"/>
      <c r="BP248" s="29"/>
      <c r="BQ248" s="36"/>
      <c r="BR248" s="29"/>
      <c r="BS248" s="36"/>
      <c r="BT248" s="36"/>
      <c r="BU248" s="36"/>
      <c r="BV248" s="36"/>
    </row>
    <row r="249" spans="1:75" x14ac:dyDescent="0.25">
      <c r="A249" s="16">
        <v>247</v>
      </c>
      <c r="B249" s="16">
        <v>2</v>
      </c>
      <c r="C249" s="31" t="s">
        <v>703</v>
      </c>
      <c r="D249" s="40">
        <f>март!D249-апрель!E249</f>
        <v>-216.28040160386476</v>
      </c>
      <c r="E249" s="40">
        <f t="shared" si="3"/>
        <v>0</v>
      </c>
      <c r="F249" s="36"/>
      <c r="G249" s="36"/>
      <c r="H249" s="36"/>
      <c r="I249" s="27"/>
      <c r="J249" s="36"/>
      <c r="K249" s="36"/>
      <c r="L249" s="36"/>
      <c r="M249" s="36"/>
      <c r="N249" s="36"/>
      <c r="O249" s="29"/>
      <c r="P249" s="36"/>
      <c r="Q249" s="29"/>
      <c r="R249" s="36"/>
      <c r="S249" s="36"/>
      <c r="T249" s="36"/>
      <c r="U249" s="36"/>
      <c r="V249" s="36"/>
      <c r="W249" s="36"/>
      <c r="X249" s="36"/>
      <c r="Y249" s="29"/>
      <c r="Z249" s="36"/>
      <c r="AA249" s="66"/>
      <c r="AB249" s="36"/>
      <c r="AC249" s="36"/>
      <c r="AD249" s="36"/>
      <c r="AE249" s="36"/>
      <c r="AF249" s="36"/>
      <c r="AG249" s="36"/>
      <c r="AH249" s="29"/>
      <c r="AI249" s="36"/>
      <c r="AJ249" s="29"/>
      <c r="AK249" s="36"/>
      <c r="AL249" s="36"/>
      <c r="AM249" s="36"/>
      <c r="AN249" s="29"/>
      <c r="AO249" s="36"/>
      <c r="AP249" s="29"/>
      <c r="AQ249" s="36"/>
      <c r="AR249" s="29"/>
      <c r="AS249" s="36"/>
      <c r="AT249" s="36"/>
      <c r="AU249" s="36"/>
      <c r="AV249" s="29"/>
      <c r="AW249" s="36"/>
      <c r="AX249" s="36"/>
      <c r="AY249" s="36"/>
      <c r="AZ249" s="29"/>
      <c r="BA249" s="36"/>
      <c r="BB249" s="36"/>
      <c r="BC249" s="36"/>
      <c r="BD249" s="36"/>
      <c r="BE249" s="36"/>
      <c r="BF249" s="36"/>
      <c r="BG249" s="36"/>
      <c r="BH249" s="36"/>
      <c r="BI249" s="36"/>
      <c r="BJ249" s="29"/>
      <c r="BK249" s="36"/>
      <c r="BL249" s="29"/>
      <c r="BM249" s="36"/>
      <c r="BN249" s="36"/>
      <c r="BO249" s="36"/>
      <c r="BP249" s="29"/>
      <c r="BQ249" s="36"/>
      <c r="BR249" s="29"/>
      <c r="BS249" s="36"/>
      <c r="BT249" s="36"/>
      <c r="BU249" s="36"/>
      <c r="BV249" s="36"/>
    </row>
    <row r="250" spans="1:75" x14ac:dyDescent="0.25">
      <c r="A250" s="16">
        <v>248</v>
      </c>
      <c r="B250" s="16">
        <v>2</v>
      </c>
      <c r="C250" s="31" t="s">
        <v>704</v>
      </c>
      <c r="D250" s="40">
        <f>март!D250-апрель!E250</f>
        <v>-403.71420666666666</v>
      </c>
      <c r="E250" s="40">
        <f t="shared" si="3"/>
        <v>0</v>
      </c>
      <c r="F250" s="36"/>
      <c r="G250" s="36"/>
      <c r="H250" s="36"/>
      <c r="I250" s="27"/>
      <c r="J250" s="36"/>
      <c r="K250" s="36"/>
      <c r="L250" s="36"/>
      <c r="M250" s="36"/>
      <c r="N250" s="36"/>
      <c r="O250" s="29"/>
      <c r="P250" s="36"/>
      <c r="Q250" s="29"/>
      <c r="R250" s="36"/>
      <c r="S250" s="36"/>
      <c r="T250" s="36"/>
      <c r="U250" s="36"/>
      <c r="V250" s="36"/>
      <c r="W250" s="36"/>
      <c r="X250" s="36"/>
      <c r="Y250" s="29"/>
      <c r="Z250" s="36"/>
      <c r="AA250" s="66"/>
      <c r="AB250" s="36"/>
      <c r="AC250" s="36"/>
      <c r="AD250" s="36"/>
      <c r="AE250" s="36"/>
      <c r="AF250" s="36"/>
      <c r="AG250" s="36"/>
      <c r="AH250" s="29"/>
      <c r="AI250" s="36"/>
      <c r="AJ250" s="29"/>
      <c r="AK250" s="36"/>
      <c r="AL250" s="36"/>
      <c r="AM250" s="36"/>
      <c r="AN250" s="29"/>
      <c r="AO250" s="36"/>
      <c r="AP250" s="29"/>
      <c r="AQ250" s="36"/>
      <c r="AR250" s="29"/>
      <c r="AS250" s="36"/>
      <c r="AT250" s="36"/>
      <c r="AU250" s="36"/>
      <c r="AV250" s="29"/>
      <c r="AW250" s="36"/>
      <c r="AX250" s="36"/>
      <c r="AY250" s="36"/>
      <c r="AZ250" s="29"/>
      <c r="BA250" s="36"/>
      <c r="BB250" s="36"/>
      <c r="BC250" s="36"/>
      <c r="BD250" s="36"/>
      <c r="BE250" s="36"/>
      <c r="BF250" s="36"/>
      <c r="BG250" s="36"/>
      <c r="BH250" s="36"/>
      <c r="BI250" s="36"/>
      <c r="BJ250" s="29"/>
      <c r="BK250" s="36"/>
      <c r="BL250" s="29"/>
      <c r="BM250" s="36"/>
      <c r="BN250" s="36"/>
      <c r="BO250" s="36"/>
      <c r="BP250" s="29"/>
      <c r="BQ250" s="36"/>
      <c r="BR250" s="29"/>
      <c r="BS250" s="36"/>
      <c r="BT250" s="36"/>
      <c r="BU250" s="36"/>
      <c r="BV250" s="36"/>
    </row>
    <row r="251" spans="1:75" x14ac:dyDescent="0.25">
      <c r="A251" s="16">
        <v>249</v>
      </c>
      <c r="B251" s="16">
        <v>2</v>
      </c>
      <c r="C251" s="31" t="s">
        <v>928</v>
      </c>
      <c r="D251" s="40">
        <f>март!D251-апрель!E251</f>
        <v>1414.6633972560387</v>
      </c>
      <c r="E251" s="40">
        <f t="shared" si="3"/>
        <v>0</v>
      </c>
      <c r="F251" s="36"/>
      <c r="G251" s="36"/>
      <c r="H251" s="36"/>
      <c r="I251" s="27"/>
      <c r="J251" s="36"/>
      <c r="K251" s="36"/>
      <c r="L251" s="36"/>
      <c r="M251" s="36"/>
      <c r="N251" s="36"/>
      <c r="O251" s="29"/>
      <c r="P251" s="36"/>
      <c r="Q251" s="29"/>
      <c r="R251" s="36"/>
      <c r="S251" s="36"/>
      <c r="T251" s="36"/>
      <c r="U251" s="36"/>
      <c r="V251" s="36"/>
      <c r="W251" s="36"/>
      <c r="X251" s="36"/>
      <c r="Y251" s="29"/>
      <c r="Z251" s="36"/>
      <c r="AA251" s="66"/>
      <c r="AB251" s="36"/>
      <c r="AC251" s="36"/>
      <c r="AD251" s="36"/>
      <c r="AE251" s="36"/>
      <c r="AF251" s="36"/>
      <c r="AG251" s="36"/>
      <c r="AH251" s="29"/>
      <c r="AI251" s="36"/>
      <c r="AJ251" s="29"/>
      <c r="AK251" s="36"/>
      <c r="AL251" s="36"/>
      <c r="AM251" s="36"/>
      <c r="AN251" s="29"/>
      <c r="AO251" s="36"/>
      <c r="AP251" s="29"/>
      <c r="AQ251" s="36"/>
      <c r="AR251" s="29"/>
      <c r="AS251" s="36"/>
      <c r="AT251" s="36"/>
      <c r="AU251" s="36"/>
      <c r="AV251" s="29"/>
      <c r="AW251" s="36"/>
      <c r="AX251" s="36"/>
      <c r="AY251" s="36"/>
      <c r="AZ251" s="29"/>
      <c r="BA251" s="36"/>
      <c r="BB251" s="36"/>
      <c r="BC251" s="36"/>
      <c r="BD251" s="36"/>
      <c r="BE251" s="36"/>
      <c r="BF251" s="36"/>
      <c r="BG251" s="36"/>
      <c r="BH251" s="36"/>
      <c r="BI251" s="36"/>
      <c r="BJ251" s="29"/>
      <c r="BK251" s="36"/>
      <c r="BL251" s="29"/>
      <c r="BM251" s="36"/>
      <c r="BN251" s="36"/>
      <c r="BO251" s="36"/>
      <c r="BP251" s="29"/>
      <c r="BQ251" s="36"/>
      <c r="BR251" s="29"/>
      <c r="BS251" s="36"/>
      <c r="BT251" s="36"/>
      <c r="BU251" s="36"/>
      <c r="BV251" s="36"/>
    </row>
    <row r="252" spans="1:75" s="86" customFormat="1" x14ac:dyDescent="0.25">
      <c r="A252" s="79">
        <v>250</v>
      </c>
      <c r="B252" s="79">
        <v>2</v>
      </c>
      <c r="C252" s="80" t="s">
        <v>705</v>
      </c>
      <c r="D252" s="40">
        <f>март!D252-апрель!E252</f>
        <v>-448.50026427053149</v>
      </c>
      <c r="E252" s="81">
        <f t="shared" si="3"/>
        <v>3.6230000000000002</v>
      </c>
      <c r="F252" s="82"/>
      <c r="G252" s="82"/>
      <c r="H252" s="82"/>
      <c r="I252" s="83"/>
      <c r="J252" s="82"/>
      <c r="K252" s="82"/>
      <c r="L252" s="82"/>
      <c r="M252" s="82"/>
      <c r="N252" s="82"/>
      <c r="O252" s="84"/>
      <c r="P252" s="82"/>
      <c r="Q252" s="84"/>
      <c r="R252" s="82"/>
      <c r="S252" s="82"/>
      <c r="T252" s="82"/>
      <c r="U252" s="82"/>
      <c r="V252" s="82"/>
      <c r="W252" s="82"/>
      <c r="X252" s="82"/>
      <c r="Y252" s="84"/>
      <c r="Z252" s="82"/>
      <c r="AA252" s="85"/>
      <c r="AB252" s="82"/>
      <c r="AC252" s="82"/>
      <c r="AD252" s="82"/>
      <c r="AE252" s="82"/>
      <c r="AF252" s="82"/>
      <c r="AG252" s="82"/>
      <c r="AH252" s="84"/>
      <c r="AI252" s="82"/>
      <c r="AJ252" s="84"/>
      <c r="AK252" s="82"/>
      <c r="AL252" s="82"/>
      <c r="AM252" s="82"/>
      <c r="AN252" s="84"/>
      <c r="AO252" s="82"/>
      <c r="AP252" s="84"/>
      <c r="AQ252" s="82"/>
      <c r="AR252" s="84"/>
      <c r="AS252" s="82"/>
      <c r="AT252" s="82"/>
      <c r="AU252" s="82"/>
      <c r="AV252" s="84"/>
      <c r="AW252" s="82"/>
      <c r="AX252" s="82"/>
      <c r="AY252" s="82"/>
      <c r="AZ252" s="84"/>
      <c r="BA252" s="82"/>
      <c r="BB252" s="82"/>
      <c r="BC252" s="82"/>
      <c r="BD252" s="82"/>
      <c r="BE252" s="82"/>
      <c r="BF252" s="82"/>
      <c r="BG252" s="82"/>
      <c r="BH252" s="82"/>
      <c r="BI252" s="82"/>
      <c r="BJ252" s="84"/>
      <c r="BK252" s="82"/>
      <c r="BL252" s="84"/>
      <c r="BM252" s="82"/>
      <c r="BN252" s="82"/>
      <c r="BO252" s="82"/>
      <c r="BP252" s="84"/>
      <c r="BQ252" s="82"/>
      <c r="BR252" s="84"/>
      <c r="BS252" s="82"/>
      <c r="BT252" s="82"/>
      <c r="BU252" s="82"/>
      <c r="BV252" s="82">
        <v>3.6230000000000002</v>
      </c>
      <c r="BW252" s="86" t="s">
        <v>1070</v>
      </c>
    </row>
    <row r="253" spans="1:75" x14ac:dyDescent="0.25">
      <c r="A253" s="16">
        <v>251</v>
      </c>
      <c r="B253" s="16">
        <v>2</v>
      </c>
      <c r="C253" s="31" t="s">
        <v>706</v>
      </c>
      <c r="D253" s="40">
        <f>март!D253-апрель!E253</f>
        <v>167.84821231884058</v>
      </c>
      <c r="E253" s="40">
        <f t="shared" si="3"/>
        <v>0</v>
      </c>
      <c r="F253" s="36"/>
      <c r="G253" s="36"/>
      <c r="H253" s="36"/>
      <c r="I253" s="27"/>
      <c r="J253" s="36"/>
      <c r="K253" s="36"/>
      <c r="L253" s="36"/>
      <c r="M253" s="36"/>
      <c r="N253" s="36"/>
      <c r="O253" s="29"/>
      <c r="P253" s="36"/>
      <c r="Q253" s="29"/>
      <c r="R253" s="36"/>
      <c r="S253" s="36"/>
      <c r="T253" s="36"/>
      <c r="U253" s="36"/>
      <c r="V253" s="36"/>
      <c r="W253" s="36"/>
      <c r="X253" s="36"/>
      <c r="Y253" s="29"/>
      <c r="Z253" s="36"/>
      <c r="AA253" s="66"/>
      <c r="AB253" s="36"/>
      <c r="AC253" s="36"/>
      <c r="AD253" s="36"/>
      <c r="AE253" s="36"/>
      <c r="AF253" s="36"/>
      <c r="AG253" s="36"/>
      <c r="AH253" s="29"/>
      <c r="AI253" s="36"/>
      <c r="AJ253" s="29"/>
      <c r="AK253" s="36"/>
      <c r="AL253" s="36"/>
      <c r="AM253" s="36"/>
      <c r="AN253" s="29"/>
      <c r="AO253" s="36"/>
      <c r="AP253" s="29"/>
      <c r="AQ253" s="36"/>
      <c r="AR253" s="29"/>
      <c r="AS253" s="36"/>
      <c r="AT253" s="36"/>
      <c r="AU253" s="36"/>
      <c r="AV253" s="29"/>
      <c r="AW253" s="36"/>
      <c r="AX253" s="36"/>
      <c r="AY253" s="36"/>
      <c r="AZ253" s="29"/>
      <c r="BA253" s="36"/>
      <c r="BB253" s="36"/>
      <c r="BC253" s="36"/>
      <c r="BD253" s="36"/>
      <c r="BE253" s="36"/>
      <c r="BF253" s="36"/>
      <c r="BG253" s="36"/>
      <c r="BH253" s="36"/>
      <c r="BI253" s="36"/>
      <c r="BJ253" s="29"/>
      <c r="BK253" s="36"/>
      <c r="BL253" s="29"/>
      <c r="BM253" s="36"/>
      <c r="BN253" s="36"/>
      <c r="BO253" s="36"/>
      <c r="BP253" s="29"/>
      <c r="BQ253" s="36"/>
      <c r="BR253" s="29"/>
      <c r="BS253" s="36"/>
      <c r="BT253" s="36"/>
      <c r="BU253" s="36"/>
      <c r="BV253" s="36"/>
    </row>
    <row r="254" spans="1:75" s="86" customFormat="1" x14ac:dyDescent="0.25">
      <c r="A254" s="79">
        <v>252</v>
      </c>
      <c r="B254" s="79">
        <v>2</v>
      </c>
      <c r="C254" s="80" t="s">
        <v>707</v>
      </c>
      <c r="D254" s="40">
        <f>март!D254-апрель!E254</f>
        <v>40.960141901449049</v>
      </c>
      <c r="E254" s="81">
        <f t="shared" si="3"/>
        <v>2.548</v>
      </c>
      <c r="F254" s="82"/>
      <c r="G254" s="82"/>
      <c r="H254" s="82"/>
      <c r="I254" s="83"/>
      <c r="J254" s="82"/>
      <c r="K254" s="82"/>
      <c r="L254" s="82"/>
      <c r="M254" s="82"/>
      <c r="N254" s="82"/>
      <c r="O254" s="84"/>
      <c r="P254" s="82"/>
      <c r="Q254" s="84"/>
      <c r="R254" s="82"/>
      <c r="S254" s="82"/>
      <c r="T254" s="82"/>
      <c r="U254" s="82"/>
      <c r="V254" s="82"/>
      <c r="W254" s="82"/>
      <c r="X254" s="82"/>
      <c r="Y254" s="84"/>
      <c r="Z254" s="82"/>
      <c r="AA254" s="85"/>
      <c r="AB254" s="82"/>
      <c r="AC254" s="82"/>
      <c r="AD254" s="82"/>
      <c r="AE254" s="82"/>
      <c r="AF254" s="82"/>
      <c r="AG254" s="82"/>
      <c r="AH254" s="84">
        <v>2</v>
      </c>
      <c r="AI254" s="82">
        <v>2.548</v>
      </c>
      <c r="AJ254" s="84"/>
      <c r="AK254" s="82"/>
      <c r="AL254" s="82"/>
      <c r="AM254" s="82"/>
      <c r="AN254" s="84"/>
      <c r="AO254" s="82"/>
      <c r="AP254" s="84"/>
      <c r="AQ254" s="82"/>
      <c r="AR254" s="84"/>
      <c r="AS254" s="82"/>
      <c r="AT254" s="82"/>
      <c r="AU254" s="82"/>
      <c r="AV254" s="84"/>
      <c r="AW254" s="82"/>
      <c r="AX254" s="82"/>
      <c r="AY254" s="82"/>
      <c r="AZ254" s="84"/>
      <c r="BA254" s="82"/>
      <c r="BB254" s="82"/>
      <c r="BC254" s="82"/>
      <c r="BD254" s="82"/>
      <c r="BE254" s="82"/>
      <c r="BF254" s="82"/>
      <c r="BG254" s="82"/>
      <c r="BH254" s="82"/>
      <c r="BI254" s="82"/>
      <c r="BJ254" s="84"/>
      <c r="BK254" s="82"/>
      <c r="BL254" s="84"/>
      <c r="BM254" s="82"/>
      <c r="BN254" s="82"/>
      <c r="BO254" s="82"/>
      <c r="BP254" s="84"/>
      <c r="BQ254" s="82"/>
      <c r="BR254" s="84"/>
      <c r="BS254" s="82"/>
      <c r="BT254" s="82"/>
      <c r="BU254" s="82"/>
      <c r="BV254" s="82"/>
    </row>
    <row r="255" spans="1:75" s="86" customFormat="1" x14ac:dyDescent="0.25">
      <c r="A255" s="79">
        <v>253</v>
      </c>
      <c r="B255" s="79">
        <v>2</v>
      </c>
      <c r="C255" s="80" t="s">
        <v>708</v>
      </c>
      <c r="D255" s="40">
        <f>март!D255-апрель!E255</f>
        <v>1636.3981110628017</v>
      </c>
      <c r="E255" s="81">
        <f t="shared" si="3"/>
        <v>2.3050000000000002</v>
      </c>
      <c r="F255" s="82"/>
      <c r="G255" s="82"/>
      <c r="H255" s="82"/>
      <c r="I255" s="83"/>
      <c r="J255" s="82"/>
      <c r="K255" s="82"/>
      <c r="L255" s="82"/>
      <c r="M255" s="82"/>
      <c r="N255" s="82"/>
      <c r="O255" s="84"/>
      <c r="P255" s="82"/>
      <c r="Q255" s="84"/>
      <c r="R255" s="82"/>
      <c r="S255" s="82"/>
      <c r="T255" s="82"/>
      <c r="U255" s="82"/>
      <c r="V255" s="82"/>
      <c r="W255" s="82"/>
      <c r="X255" s="82"/>
      <c r="Y255" s="84"/>
      <c r="Z255" s="82"/>
      <c r="AA255" s="85"/>
      <c r="AB255" s="82"/>
      <c r="AC255" s="82"/>
      <c r="AD255" s="82"/>
      <c r="AE255" s="82"/>
      <c r="AF255" s="82"/>
      <c r="AG255" s="82"/>
      <c r="AH255" s="84">
        <v>2</v>
      </c>
      <c r="AI255" s="82">
        <v>2.3050000000000002</v>
      </c>
      <c r="AJ255" s="84"/>
      <c r="AK255" s="82"/>
      <c r="AL255" s="82"/>
      <c r="AM255" s="82"/>
      <c r="AN255" s="84"/>
      <c r="AO255" s="82"/>
      <c r="AP255" s="84"/>
      <c r="AQ255" s="82"/>
      <c r="AR255" s="84"/>
      <c r="AS255" s="82"/>
      <c r="AT255" s="82"/>
      <c r="AU255" s="82"/>
      <c r="AV255" s="84"/>
      <c r="AW255" s="82"/>
      <c r="AX255" s="82"/>
      <c r="AY255" s="82"/>
      <c r="AZ255" s="84"/>
      <c r="BA255" s="82"/>
      <c r="BB255" s="82"/>
      <c r="BC255" s="82"/>
      <c r="BD255" s="82"/>
      <c r="BE255" s="82"/>
      <c r="BF255" s="82"/>
      <c r="BG255" s="82"/>
      <c r="BH255" s="82"/>
      <c r="BI255" s="82"/>
      <c r="BJ255" s="84"/>
      <c r="BK255" s="82"/>
      <c r="BL255" s="84"/>
      <c r="BM255" s="82"/>
      <c r="BN255" s="82"/>
      <c r="BO255" s="82"/>
      <c r="BP255" s="84"/>
      <c r="BQ255" s="82"/>
      <c r="BR255" s="84"/>
      <c r="BS255" s="82"/>
      <c r="BT255" s="82"/>
      <c r="BU255" s="82"/>
      <c r="BV255" s="82"/>
    </row>
    <row r="256" spans="1:75" s="86" customFormat="1" x14ac:dyDescent="0.25">
      <c r="A256" s="79">
        <v>254</v>
      </c>
      <c r="B256" s="79">
        <v>2</v>
      </c>
      <c r="C256" s="80" t="s">
        <v>709</v>
      </c>
      <c r="D256" s="40">
        <f>март!D256-апрель!E256</f>
        <v>-228.36108121739139</v>
      </c>
      <c r="E256" s="81">
        <f t="shared" si="3"/>
        <v>5.2679999999999998</v>
      </c>
      <c r="F256" s="82"/>
      <c r="G256" s="82"/>
      <c r="H256" s="82"/>
      <c r="I256" s="83"/>
      <c r="J256" s="82"/>
      <c r="K256" s="82"/>
      <c r="L256" s="82"/>
      <c r="M256" s="82"/>
      <c r="N256" s="82"/>
      <c r="O256" s="84"/>
      <c r="P256" s="82"/>
      <c r="Q256" s="84"/>
      <c r="R256" s="82"/>
      <c r="S256" s="82"/>
      <c r="T256" s="82"/>
      <c r="U256" s="82"/>
      <c r="V256" s="82"/>
      <c r="W256" s="82"/>
      <c r="X256" s="82"/>
      <c r="Y256" s="84"/>
      <c r="Z256" s="82"/>
      <c r="AA256" s="85"/>
      <c r="AB256" s="82"/>
      <c r="AC256" s="82"/>
      <c r="AD256" s="82"/>
      <c r="AE256" s="82"/>
      <c r="AF256" s="82"/>
      <c r="AG256" s="82"/>
      <c r="AH256" s="84">
        <v>3</v>
      </c>
      <c r="AI256" s="82">
        <v>5.2679999999999998</v>
      </c>
      <c r="AJ256" s="84"/>
      <c r="AK256" s="82"/>
      <c r="AL256" s="82"/>
      <c r="AM256" s="82"/>
      <c r="AN256" s="84"/>
      <c r="AO256" s="82"/>
      <c r="AP256" s="84"/>
      <c r="AQ256" s="82"/>
      <c r="AR256" s="84"/>
      <c r="AS256" s="82"/>
      <c r="AT256" s="82"/>
      <c r="AU256" s="82"/>
      <c r="AV256" s="84"/>
      <c r="AW256" s="82"/>
      <c r="AX256" s="82"/>
      <c r="AY256" s="82"/>
      <c r="AZ256" s="84"/>
      <c r="BA256" s="82"/>
      <c r="BB256" s="82"/>
      <c r="BC256" s="82"/>
      <c r="BD256" s="82"/>
      <c r="BE256" s="82"/>
      <c r="BF256" s="82"/>
      <c r="BG256" s="82"/>
      <c r="BH256" s="82"/>
      <c r="BI256" s="82"/>
      <c r="BJ256" s="84"/>
      <c r="BK256" s="82"/>
      <c r="BL256" s="84"/>
      <c r="BM256" s="82"/>
      <c r="BN256" s="82"/>
      <c r="BO256" s="82"/>
      <c r="BP256" s="84"/>
      <c r="BQ256" s="82"/>
      <c r="BR256" s="84"/>
      <c r="BS256" s="82"/>
      <c r="BT256" s="82"/>
      <c r="BU256" s="82"/>
      <c r="BV256" s="82"/>
    </row>
    <row r="257" spans="1:75" s="86" customFormat="1" x14ac:dyDescent="0.25">
      <c r="A257" s="79">
        <v>255</v>
      </c>
      <c r="B257" s="79">
        <v>2</v>
      </c>
      <c r="C257" s="80" t="s">
        <v>710</v>
      </c>
      <c r="D257" s="40">
        <f>март!D257-апрель!E257</f>
        <v>-188.65112314975849</v>
      </c>
      <c r="E257" s="81">
        <f t="shared" si="3"/>
        <v>5.931</v>
      </c>
      <c r="F257" s="82"/>
      <c r="G257" s="82"/>
      <c r="H257" s="82"/>
      <c r="I257" s="83"/>
      <c r="J257" s="82"/>
      <c r="K257" s="82"/>
      <c r="L257" s="82"/>
      <c r="M257" s="82"/>
      <c r="N257" s="82"/>
      <c r="O257" s="84"/>
      <c r="P257" s="82"/>
      <c r="Q257" s="84"/>
      <c r="R257" s="82"/>
      <c r="S257" s="82"/>
      <c r="T257" s="82"/>
      <c r="U257" s="82"/>
      <c r="V257" s="82"/>
      <c r="W257" s="82"/>
      <c r="X257" s="82"/>
      <c r="Y257" s="84"/>
      <c r="Z257" s="82"/>
      <c r="AA257" s="85"/>
      <c r="AB257" s="82"/>
      <c r="AC257" s="82"/>
      <c r="AD257" s="82"/>
      <c r="AE257" s="82"/>
      <c r="AF257" s="82"/>
      <c r="AG257" s="82"/>
      <c r="AH257" s="84">
        <v>1</v>
      </c>
      <c r="AI257" s="82">
        <v>1.274</v>
      </c>
      <c r="AJ257" s="84"/>
      <c r="AK257" s="82"/>
      <c r="AL257" s="82"/>
      <c r="AM257" s="82"/>
      <c r="AN257" s="84"/>
      <c r="AO257" s="82"/>
      <c r="AP257" s="84"/>
      <c r="AQ257" s="82"/>
      <c r="AR257" s="84"/>
      <c r="AS257" s="82"/>
      <c r="AT257" s="82"/>
      <c r="AU257" s="82"/>
      <c r="AV257" s="84"/>
      <c r="AW257" s="82"/>
      <c r="AX257" s="82"/>
      <c r="AY257" s="82"/>
      <c r="AZ257" s="84"/>
      <c r="BA257" s="82"/>
      <c r="BB257" s="82"/>
      <c r="BC257" s="82"/>
      <c r="BD257" s="82"/>
      <c r="BE257" s="82"/>
      <c r="BF257" s="82"/>
      <c r="BG257" s="82"/>
      <c r="BH257" s="82"/>
      <c r="BI257" s="82"/>
      <c r="BJ257" s="84"/>
      <c r="BK257" s="82"/>
      <c r="BL257" s="84">
        <v>2</v>
      </c>
      <c r="BM257" s="82">
        <v>0.51300000000000001</v>
      </c>
      <c r="BN257" s="82"/>
      <c r="BO257" s="82"/>
      <c r="BP257" s="84"/>
      <c r="BQ257" s="82"/>
      <c r="BR257" s="84"/>
      <c r="BS257" s="82"/>
      <c r="BT257" s="82"/>
      <c r="BU257" s="82"/>
      <c r="BV257" s="82">
        <v>4.1440000000000001</v>
      </c>
      <c r="BW257" s="86" t="s">
        <v>1070</v>
      </c>
    </row>
    <row r="258" spans="1:75" s="86" customFormat="1" x14ac:dyDescent="0.25">
      <c r="A258" s="79">
        <v>256</v>
      </c>
      <c r="B258" s="79">
        <v>2</v>
      </c>
      <c r="C258" s="80" t="s">
        <v>711</v>
      </c>
      <c r="D258" s="40">
        <f>март!D258-апрель!E258</f>
        <v>26.73389145893713</v>
      </c>
      <c r="E258" s="81">
        <f t="shared" si="3"/>
        <v>3.82</v>
      </c>
      <c r="F258" s="82"/>
      <c r="G258" s="82"/>
      <c r="H258" s="82"/>
      <c r="I258" s="83"/>
      <c r="J258" s="82"/>
      <c r="K258" s="82"/>
      <c r="L258" s="82"/>
      <c r="M258" s="82"/>
      <c r="N258" s="82"/>
      <c r="O258" s="84"/>
      <c r="P258" s="82"/>
      <c r="Q258" s="84"/>
      <c r="R258" s="82"/>
      <c r="S258" s="82"/>
      <c r="T258" s="82"/>
      <c r="U258" s="82"/>
      <c r="V258" s="82"/>
      <c r="W258" s="82"/>
      <c r="X258" s="82"/>
      <c r="Y258" s="84"/>
      <c r="Z258" s="82"/>
      <c r="AA258" s="85"/>
      <c r="AB258" s="82"/>
      <c r="AC258" s="82"/>
      <c r="AD258" s="82"/>
      <c r="AE258" s="82"/>
      <c r="AF258" s="82"/>
      <c r="AG258" s="82"/>
      <c r="AH258" s="84">
        <v>3</v>
      </c>
      <c r="AI258" s="82">
        <v>3.82</v>
      </c>
      <c r="AJ258" s="84"/>
      <c r="AK258" s="82"/>
      <c r="AL258" s="82"/>
      <c r="AM258" s="82"/>
      <c r="AN258" s="84"/>
      <c r="AO258" s="82"/>
      <c r="AP258" s="84"/>
      <c r="AQ258" s="82"/>
      <c r="AR258" s="84"/>
      <c r="AS258" s="82"/>
      <c r="AT258" s="82"/>
      <c r="AU258" s="82"/>
      <c r="AV258" s="84"/>
      <c r="AW258" s="82"/>
      <c r="AX258" s="82"/>
      <c r="AY258" s="82"/>
      <c r="AZ258" s="84"/>
      <c r="BA258" s="82"/>
      <c r="BB258" s="82"/>
      <c r="BC258" s="82"/>
      <c r="BD258" s="82"/>
      <c r="BE258" s="82"/>
      <c r="BF258" s="82"/>
      <c r="BG258" s="82"/>
      <c r="BH258" s="82"/>
      <c r="BI258" s="82"/>
      <c r="BJ258" s="84"/>
      <c r="BK258" s="82"/>
      <c r="BL258" s="84"/>
      <c r="BM258" s="82"/>
      <c r="BN258" s="82"/>
      <c r="BO258" s="82"/>
      <c r="BP258" s="84"/>
      <c r="BQ258" s="82"/>
      <c r="BR258" s="84"/>
      <c r="BS258" s="82"/>
      <c r="BT258" s="82"/>
      <c r="BU258" s="82"/>
      <c r="BV258" s="82"/>
    </row>
    <row r="259" spans="1:75" x14ac:dyDescent="0.25">
      <c r="A259" s="16">
        <v>257</v>
      </c>
      <c r="B259" s="16">
        <v>2</v>
      </c>
      <c r="C259" s="31" t="s">
        <v>712</v>
      </c>
      <c r="D259" s="40">
        <f>март!D259-апрель!E259</f>
        <v>371.21980374879223</v>
      </c>
      <c r="E259" s="40">
        <f t="shared" si="3"/>
        <v>0</v>
      </c>
      <c r="F259" s="36"/>
      <c r="G259" s="36"/>
      <c r="H259" s="36"/>
      <c r="I259" s="27"/>
      <c r="J259" s="36"/>
      <c r="K259" s="36"/>
      <c r="L259" s="36"/>
      <c r="M259" s="36"/>
      <c r="N259" s="36"/>
      <c r="O259" s="29"/>
      <c r="P259" s="36"/>
      <c r="Q259" s="29"/>
      <c r="R259" s="36"/>
      <c r="S259" s="36"/>
      <c r="T259" s="36"/>
      <c r="U259" s="36"/>
      <c r="V259" s="36"/>
      <c r="W259" s="36"/>
      <c r="X259" s="36"/>
      <c r="Y259" s="29"/>
      <c r="Z259" s="36"/>
      <c r="AA259" s="66"/>
      <c r="AB259" s="36"/>
      <c r="AC259" s="36"/>
      <c r="AD259" s="36"/>
      <c r="AE259" s="36"/>
      <c r="AF259" s="36"/>
      <c r="AG259" s="36"/>
      <c r="AH259" s="29"/>
      <c r="AI259" s="36"/>
      <c r="AJ259" s="29"/>
      <c r="AK259" s="36"/>
      <c r="AL259" s="36"/>
      <c r="AM259" s="36"/>
      <c r="AN259" s="29"/>
      <c r="AO259" s="36"/>
      <c r="AP259" s="29"/>
      <c r="AQ259" s="36"/>
      <c r="AR259" s="29"/>
      <c r="AS259" s="36"/>
      <c r="AT259" s="36"/>
      <c r="AU259" s="36"/>
      <c r="AV259" s="29"/>
      <c r="AW259" s="36"/>
      <c r="AX259" s="36"/>
      <c r="AY259" s="36"/>
      <c r="AZ259" s="29"/>
      <c r="BA259" s="36"/>
      <c r="BB259" s="36"/>
      <c r="BC259" s="36"/>
      <c r="BD259" s="36"/>
      <c r="BE259" s="36"/>
      <c r="BF259" s="36"/>
      <c r="BG259" s="36"/>
      <c r="BH259" s="36"/>
      <c r="BI259" s="36"/>
      <c r="BJ259" s="29"/>
      <c r="BK259" s="36"/>
      <c r="BL259" s="29"/>
      <c r="BM259" s="36"/>
      <c r="BN259" s="36"/>
      <c r="BO259" s="36"/>
      <c r="BP259" s="29"/>
      <c r="BQ259" s="36"/>
      <c r="BR259" s="29"/>
      <c r="BS259" s="36"/>
      <c r="BT259" s="36"/>
      <c r="BU259" s="36"/>
      <c r="BV259" s="36"/>
    </row>
    <row r="260" spans="1:75" s="96" customFormat="1" x14ac:dyDescent="0.25">
      <c r="A260" s="89">
        <v>258</v>
      </c>
      <c r="B260" s="89">
        <v>2</v>
      </c>
      <c r="C260" s="90" t="s">
        <v>713</v>
      </c>
      <c r="D260" s="40">
        <f>март!D260-апрель!E260</f>
        <v>-493.92831376811586</v>
      </c>
      <c r="E260" s="91">
        <f t="shared" ref="E260:E323" si="4">G260+H260+J260+L260+N260+P260+R260+T260+V260+X260+Z260+AC260+AE260+AG260+AI260+AK260+AM260+AO260+AQ260+AS260+AU260+AW260+AY260+BA260+BC260+BE260+BG260+BI260+BK260+BM260+BO260+BQ260+BS260+BU260+BV260</f>
        <v>67.39</v>
      </c>
      <c r="F260" s="92"/>
      <c r="G260" s="92"/>
      <c r="H260" s="92"/>
      <c r="I260" s="93"/>
      <c r="J260" s="92"/>
      <c r="K260" s="92"/>
      <c r="L260" s="92"/>
      <c r="M260" s="92"/>
      <c r="N260" s="92"/>
      <c r="O260" s="94"/>
      <c r="P260" s="92"/>
      <c r="Q260" s="94"/>
      <c r="R260" s="92"/>
      <c r="S260" s="92"/>
      <c r="T260" s="92"/>
      <c r="U260" s="92"/>
      <c r="V260" s="92"/>
      <c r="W260" s="92"/>
      <c r="X260" s="92"/>
      <c r="Y260" s="94"/>
      <c r="Z260" s="92"/>
      <c r="AA260" s="95"/>
      <c r="AB260" s="92"/>
      <c r="AC260" s="92"/>
      <c r="AD260" s="92"/>
      <c r="AE260" s="92"/>
      <c r="AF260" s="92"/>
      <c r="AG260" s="92"/>
      <c r="AH260" s="94"/>
      <c r="AI260" s="92"/>
      <c r="AJ260" s="94"/>
      <c r="AK260" s="92"/>
      <c r="AL260" s="92"/>
      <c r="AM260" s="92"/>
      <c r="AN260" s="94"/>
      <c r="AO260" s="92"/>
      <c r="AP260" s="94"/>
      <c r="AQ260" s="92"/>
      <c r="AR260" s="94"/>
      <c r="AS260" s="92"/>
      <c r="AT260" s="92"/>
      <c r="AU260" s="92"/>
      <c r="AV260" s="94"/>
      <c r="AW260" s="92"/>
      <c r="AX260" s="92"/>
      <c r="AY260" s="92"/>
      <c r="AZ260" s="94"/>
      <c r="BA260" s="92"/>
      <c r="BB260" s="92"/>
      <c r="BC260" s="92"/>
      <c r="BD260" s="92"/>
      <c r="BE260" s="92"/>
      <c r="BF260" s="92"/>
      <c r="BG260" s="92"/>
      <c r="BH260" s="92"/>
      <c r="BI260" s="92"/>
      <c r="BJ260" s="94"/>
      <c r="BK260" s="92"/>
      <c r="BL260" s="94"/>
      <c r="BM260" s="92"/>
      <c r="BN260" s="92"/>
      <c r="BO260" s="92"/>
      <c r="BP260" s="94"/>
      <c r="BQ260" s="92"/>
      <c r="BR260" s="94"/>
      <c r="BS260" s="92"/>
      <c r="BT260" s="92"/>
      <c r="BU260" s="92"/>
      <c r="BV260" s="92">
        <v>67.39</v>
      </c>
      <c r="BW260" s="96" t="s">
        <v>1101</v>
      </c>
    </row>
    <row r="261" spans="1:75" s="86" customFormat="1" x14ac:dyDescent="0.25">
      <c r="A261" s="79">
        <v>259</v>
      </c>
      <c r="B261" s="79">
        <v>2</v>
      </c>
      <c r="C261" s="80" t="s">
        <v>714</v>
      </c>
      <c r="D261" s="40">
        <f>март!D261-апрель!E261</f>
        <v>-145.03911813526568</v>
      </c>
      <c r="E261" s="81">
        <f t="shared" si="4"/>
        <v>3.694</v>
      </c>
      <c r="F261" s="82"/>
      <c r="G261" s="82"/>
      <c r="H261" s="82"/>
      <c r="I261" s="83"/>
      <c r="J261" s="82"/>
      <c r="K261" s="82"/>
      <c r="L261" s="82"/>
      <c r="M261" s="82"/>
      <c r="N261" s="82"/>
      <c r="O261" s="84"/>
      <c r="P261" s="82"/>
      <c r="Q261" s="84"/>
      <c r="R261" s="82"/>
      <c r="S261" s="82"/>
      <c r="T261" s="82"/>
      <c r="U261" s="82"/>
      <c r="V261" s="82"/>
      <c r="W261" s="82"/>
      <c r="X261" s="82"/>
      <c r="Y261" s="84"/>
      <c r="Z261" s="82"/>
      <c r="AA261" s="85"/>
      <c r="AB261" s="82"/>
      <c r="AC261" s="82"/>
      <c r="AD261" s="82"/>
      <c r="AE261" s="82"/>
      <c r="AF261" s="82"/>
      <c r="AG261" s="82"/>
      <c r="AH261" s="84"/>
      <c r="AI261" s="82"/>
      <c r="AJ261" s="84"/>
      <c r="AK261" s="82"/>
      <c r="AL261" s="82">
        <v>4.0000000000000001E-3</v>
      </c>
      <c r="AM261" s="82">
        <v>3.694</v>
      </c>
      <c r="AN261" s="84"/>
      <c r="AO261" s="82"/>
      <c r="AP261" s="84"/>
      <c r="AQ261" s="82"/>
      <c r="AR261" s="84"/>
      <c r="AS261" s="82"/>
      <c r="AT261" s="82"/>
      <c r="AU261" s="82"/>
      <c r="AV261" s="84"/>
      <c r="AW261" s="82"/>
      <c r="AX261" s="82"/>
      <c r="AY261" s="82"/>
      <c r="AZ261" s="84"/>
      <c r="BA261" s="82"/>
      <c r="BB261" s="82"/>
      <c r="BC261" s="82"/>
      <c r="BD261" s="82"/>
      <c r="BE261" s="82"/>
      <c r="BF261" s="82"/>
      <c r="BG261" s="82"/>
      <c r="BH261" s="82"/>
      <c r="BI261" s="82"/>
      <c r="BJ261" s="84"/>
      <c r="BK261" s="82"/>
      <c r="BL261" s="84"/>
      <c r="BM261" s="82"/>
      <c r="BN261" s="82"/>
      <c r="BO261" s="82"/>
      <c r="BP261" s="84"/>
      <c r="BQ261" s="82"/>
      <c r="BR261" s="84"/>
      <c r="BS261" s="82"/>
      <c r="BT261" s="82"/>
      <c r="BU261" s="82"/>
      <c r="BV261" s="82"/>
    </row>
    <row r="262" spans="1:75" x14ac:dyDescent="0.25">
      <c r="A262" s="16">
        <v>260</v>
      </c>
      <c r="B262" s="16">
        <v>2</v>
      </c>
      <c r="C262" s="31" t="s">
        <v>715</v>
      </c>
      <c r="D262" s="40">
        <f>март!D262-апрель!E262</f>
        <v>80.730693990338153</v>
      </c>
      <c r="E262" s="40">
        <f t="shared" si="4"/>
        <v>0</v>
      </c>
      <c r="F262" s="36"/>
      <c r="G262" s="36"/>
      <c r="H262" s="36"/>
      <c r="I262" s="27"/>
      <c r="J262" s="36"/>
      <c r="K262" s="36"/>
      <c r="L262" s="36"/>
      <c r="M262" s="36"/>
      <c r="N262" s="36"/>
      <c r="O262" s="29"/>
      <c r="P262" s="36"/>
      <c r="Q262" s="29"/>
      <c r="R262" s="36"/>
      <c r="S262" s="36"/>
      <c r="T262" s="36"/>
      <c r="U262" s="36"/>
      <c r="V262" s="36"/>
      <c r="W262" s="36"/>
      <c r="X262" s="36"/>
      <c r="Y262" s="29"/>
      <c r="Z262" s="36"/>
      <c r="AA262" s="66"/>
      <c r="AB262" s="36"/>
      <c r="AC262" s="36"/>
      <c r="AD262" s="36"/>
      <c r="AE262" s="36"/>
      <c r="AF262" s="36"/>
      <c r="AG262" s="36"/>
      <c r="AH262" s="29"/>
      <c r="AI262" s="36"/>
      <c r="AJ262" s="29"/>
      <c r="AK262" s="36"/>
      <c r="AL262" s="36"/>
      <c r="AM262" s="36"/>
      <c r="AN262" s="29"/>
      <c r="AO262" s="36"/>
      <c r="AP262" s="29"/>
      <c r="AQ262" s="36"/>
      <c r="AR262" s="29"/>
      <c r="AS262" s="36"/>
      <c r="AT262" s="36"/>
      <c r="AU262" s="36"/>
      <c r="AV262" s="29"/>
      <c r="AW262" s="36"/>
      <c r="AX262" s="36"/>
      <c r="AY262" s="36"/>
      <c r="AZ262" s="29"/>
      <c r="BA262" s="36"/>
      <c r="BB262" s="36"/>
      <c r="BC262" s="36"/>
      <c r="BD262" s="36"/>
      <c r="BE262" s="36"/>
      <c r="BF262" s="36"/>
      <c r="BG262" s="36"/>
      <c r="BH262" s="36"/>
      <c r="BI262" s="36"/>
      <c r="BJ262" s="29"/>
      <c r="BK262" s="36"/>
      <c r="BL262" s="29"/>
      <c r="BM262" s="36"/>
      <c r="BN262" s="36"/>
      <c r="BO262" s="36"/>
      <c r="BP262" s="29"/>
      <c r="BQ262" s="36"/>
      <c r="BR262" s="29"/>
      <c r="BS262" s="36"/>
      <c r="BT262" s="36"/>
      <c r="BU262" s="36"/>
      <c r="BV262" s="36"/>
      <c r="BW262" s="86"/>
    </row>
    <row r="263" spans="1:75" s="86" customFormat="1" x14ac:dyDescent="0.25">
      <c r="A263" s="79">
        <v>261</v>
      </c>
      <c r="B263" s="79">
        <v>2</v>
      </c>
      <c r="C263" s="80" t="s">
        <v>716</v>
      </c>
      <c r="D263" s="40">
        <f>март!D263-апрель!E263</f>
        <v>-235.47385552657005</v>
      </c>
      <c r="E263" s="81">
        <f t="shared" si="4"/>
        <v>10.695</v>
      </c>
      <c r="F263" s="82"/>
      <c r="G263" s="82"/>
      <c r="H263" s="82"/>
      <c r="I263" s="83"/>
      <c r="J263" s="82"/>
      <c r="K263" s="82"/>
      <c r="L263" s="82"/>
      <c r="M263" s="82"/>
      <c r="N263" s="82"/>
      <c r="O263" s="84"/>
      <c r="P263" s="82"/>
      <c r="Q263" s="84"/>
      <c r="R263" s="82"/>
      <c r="S263" s="82"/>
      <c r="T263" s="82"/>
      <c r="U263" s="82"/>
      <c r="V263" s="82"/>
      <c r="W263" s="82"/>
      <c r="X263" s="82"/>
      <c r="Y263" s="84"/>
      <c r="Z263" s="82"/>
      <c r="AA263" s="85"/>
      <c r="AB263" s="82"/>
      <c r="AC263" s="82"/>
      <c r="AD263" s="82"/>
      <c r="AE263" s="82"/>
      <c r="AF263" s="82"/>
      <c r="AG263" s="82"/>
      <c r="AH263" s="84">
        <v>4</v>
      </c>
      <c r="AI263" s="82">
        <v>8.2289999999999992</v>
      </c>
      <c r="AJ263" s="84"/>
      <c r="AK263" s="82"/>
      <c r="AL263" s="82"/>
      <c r="AM263" s="82"/>
      <c r="AN263" s="84"/>
      <c r="AO263" s="82"/>
      <c r="AP263" s="84"/>
      <c r="AQ263" s="82"/>
      <c r="AR263" s="84"/>
      <c r="AS263" s="82"/>
      <c r="AT263" s="82"/>
      <c r="AU263" s="82"/>
      <c r="AV263" s="84"/>
      <c r="AW263" s="82"/>
      <c r="AX263" s="82"/>
      <c r="AY263" s="82"/>
      <c r="AZ263" s="84"/>
      <c r="BA263" s="82"/>
      <c r="BB263" s="82"/>
      <c r="BC263" s="82"/>
      <c r="BD263" s="82"/>
      <c r="BE263" s="82"/>
      <c r="BF263" s="82"/>
      <c r="BG263" s="82"/>
      <c r="BH263" s="82"/>
      <c r="BI263" s="82"/>
      <c r="BJ263" s="84"/>
      <c r="BK263" s="82"/>
      <c r="BL263" s="84"/>
      <c r="BM263" s="82"/>
      <c r="BN263" s="82"/>
      <c r="BO263" s="82"/>
      <c r="BP263" s="84"/>
      <c r="BQ263" s="82"/>
      <c r="BR263" s="84"/>
      <c r="BS263" s="82"/>
      <c r="BT263" s="82"/>
      <c r="BU263" s="82"/>
      <c r="BV263" s="82">
        <v>2.4660000000000002</v>
      </c>
      <c r="BW263" s="86" t="s">
        <v>1070</v>
      </c>
    </row>
    <row r="264" spans="1:75" x14ac:dyDescent="0.25">
      <c r="A264" s="16">
        <v>262</v>
      </c>
      <c r="B264" s="16">
        <v>2</v>
      </c>
      <c r="C264" s="31" t="s">
        <v>717</v>
      </c>
      <c r="D264" s="40">
        <f>март!D264-апрель!E264</f>
        <v>-209.13225197101451</v>
      </c>
      <c r="E264" s="40">
        <f t="shared" si="4"/>
        <v>0</v>
      </c>
      <c r="F264" s="36"/>
      <c r="G264" s="36"/>
      <c r="H264" s="36"/>
      <c r="I264" s="27"/>
      <c r="J264" s="36"/>
      <c r="K264" s="36"/>
      <c r="L264" s="36"/>
      <c r="M264" s="36"/>
      <c r="N264" s="36"/>
      <c r="O264" s="29"/>
      <c r="P264" s="36"/>
      <c r="Q264" s="29"/>
      <c r="R264" s="36"/>
      <c r="S264" s="36"/>
      <c r="T264" s="36"/>
      <c r="U264" s="36"/>
      <c r="V264" s="36"/>
      <c r="W264" s="36"/>
      <c r="X264" s="36"/>
      <c r="Y264" s="29"/>
      <c r="Z264" s="36"/>
      <c r="AA264" s="66"/>
      <c r="AB264" s="36"/>
      <c r="AC264" s="36"/>
      <c r="AD264" s="36"/>
      <c r="AE264" s="36"/>
      <c r="AF264" s="36"/>
      <c r="AG264" s="36"/>
      <c r="AH264" s="29"/>
      <c r="AI264" s="36"/>
      <c r="AJ264" s="29"/>
      <c r="AK264" s="36"/>
      <c r="AL264" s="36"/>
      <c r="AM264" s="36"/>
      <c r="AN264" s="29"/>
      <c r="AO264" s="36"/>
      <c r="AP264" s="29"/>
      <c r="AQ264" s="36"/>
      <c r="AR264" s="29"/>
      <c r="AS264" s="36"/>
      <c r="AT264" s="36"/>
      <c r="AU264" s="36"/>
      <c r="AV264" s="29"/>
      <c r="AW264" s="36"/>
      <c r="AX264" s="36"/>
      <c r="AY264" s="36"/>
      <c r="AZ264" s="29"/>
      <c r="BA264" s="36"/>
      <c r="BB264" s="36"/>
      <c r="BC264" s="36"/>
      <c r="BD264" s="36"/>
      <c r="BE264" s="36"/>
      <c r="BF264" s="36"/>
      <c r="BG264" s="36"/>
      <c r="BH264" s="36"/>
      <c r="BI264" s="36"/>
      <c r="BJ264" s="29"/>
      <c r="BK264" s="36"/>
      <c r="BL264" s="29"/>
      <c r="BM264" s="36"/>
      <c r="BN264" s="36"/>
      <c r="BO264" s="36"/>
      <c r="BP264" s="29"/>
      <c r="BQ264" s="36"/>
      <c r="BR264" s="29"/>
      <c r="BS264" s="36"/>
      <c r="BT264" s="36"/>
      <c r="BU264" s="36"/>
      <c r="BV264" s="36"/>
    </row>
    <row r="265" spans="1:75" s="86" customFormat="1" x14ac:dyDescent="0.25">
      <c r="A265" s="79">
        <v>263</v>
      </c>
      <c r="B265" s="79">
        <v>1</v>
      </c>
      <c r="C265" s="80" t="s">
        <v>718</v>
      </c>
      <c r="D265" s="40">
        <f>март!D265-апрель!E265</f>
        <v>46.169326618357474</v>
      </c>
      <c r="E265" s="81">
        <f t="shared" si="4"/>
        <v>148.44300000000001</v>
      </c>
      <c r="F265" s="82"/>
      <c r="G265" s="82"/>
      <c r="H265" s="82"/>
      <c r="I265" s="83"/>
      <c r="J265" s="82"/>
      <c r="K265" s="82"/>
      <c r="L265" s="82"/>
      <c r="M265" s="82"/>
      <c r="N265" s="82"/>
      <c r="O265" s="84"/>
      <c r="P265" s="82"/>
      <c r="Q265" s="84"/>
      <c r="R265" s="82"/>
      <c r="S265" s="82"/>
      <c r="T265" s="82"/>
      <c r="U265" s="82"/>
      <c r="V265" s="82"/>
      <c r="W265" s="82"/>
      <c r="X265" s="82"/>
      <c r="Y265" s="84"/>
      <c r="Z265" s="82"/>
      <c r="AA265" s="85"/>
      <c r="AB265" s="82"/>
      <c r="AC265" s="82"/>
      <c r="AD265" s="82"/>
      <c r="AE265" s="82"/>
      <c r="AF265" s="82"/>
      <c r="AG265" s="82"/>
      <c r="AH265" s="84"/>
      <c r="AI265" s="82"/>
      <c r="AJ265" s="84"/>
      <c r="AK265" s="82"/>
      <c r="AL265" s="82"/>
      <c r="AM265" s="82"/>
      <c r="AN265" s="84"/>
      <c r="AO265" s="82"/>
      <c r="AP265" s="84"/>
      <c r="AQ265" s="82"/>
      <c r="AR265" s="84">
        <v>3</v>
      </c>
      <c r="AS265" s="82">
        <v>148.44300000000001</v>
      </c>
      <c r="AT265" s="82"/>
      <c r="AU265" s="82"/>
      <c r="AV265" s="84"/>
      <c r="AW265" s="82"/>
      <c r="AX265" s="82"/>
      <c r="AY265" s="82"/>
      <c r="AZ265" s="84"/>
      <c r="BA265" s="82"/>
      <c r="BB265" s="82"/>
      <c r="BC265" s="82"/>
      <c r="BD265" s="82"/>
      <c r="BE265" s="82"/>
      <c r="BF265" s="82"/>
      <c r="BG265" s="82"/>
      <c r="BH265" s="82"/>
      <c r="BI265" s="82"/>
      <c r="BJ265" s="84"/>
      <c r="BK265" s="82"/>
      <c r="BL265" s="84"/>
      <c r="BM265" s="82"/>
      <c r="BN265" s="82"/>
      <c r="BO265" s="82"/>
      <c r="BP265" s="84"/>
      <c r="BQ265" s="82"/>
      <c r="BR265" s="84"/>
      <c r="BS265" s="82"/>
      <c r="BT265" s="82"/>
      <c r="BU265" s="82"/>
      <c r="BV265" s="82"/>
    </row>
    <row r="266" spans="1:75" s="86" customFormat="1" x14ac:dyDescent="0.25">
      <c r="A266" s="79">
        <v>264</v>
      </c>
      <c r="B266" s="79">
        <v>3</v>
      </c>
      <c r="C266" s="80" t="s">
        <v>719</v>
      </c>
      <c r="D266" s="40">
        <f>март!D266-апрель!E266</f>
        <v>-163.59555192270525</v>
      </c>
      <c r="E266" s="81">
        <f t="shared" si="4"/>
        <v>10.308999999999999</v>
      </c>
      <c r="F266" s="82"/>
      <c r="G266" s="82"/>
      <c r="H266" s="82"/>
      <c r="I266" s="83"/>
      <c r="J266" s="82"/>
      <c r="K266" s="82"/>
      <c r="L266" s="82"/>
      <c r="M266" s="82"/>
      <c r="N266" s="82"/>
      <c r="O266" s="84"/>
      <c r="P266" s="82"/>
      <c r="Q266" s="84"/>
      <c r="R266" s="82"/>
      <c r="S266" s="82"/>
      <c r="T266" s="82"/>
      <c r="U266" s="82"/>
      <c r="V266" s="82"/>
      <c r="W266" s="82"/>
      <c r="X266" s="82"/>
      <c r="Y266" s="84"/>
      <c r="Z266" s="82"/>
      <c r="AA266" s="85"/>
      <c r="AB266" s="82"/>
      <c r="AC266" s="82"/>
      <c r="AD266" s="82"/>
      <c r="AE266" s="82"/>
      <c r="AF266" s="82"/>
      <c r="AG266" s="82"/>
      <c r="AH266" s="84">
        <v>5</v>
      </c>
      <c r="AI266" s="82">
        <v>10.308999999999999</v>
      </c>
      <c r="AJ266" s="84"/>
      <c r="AK266" s="82"/>
      <c r="AL266" s="82"/>
      <c r="AM266" s="82"/>
      <c r="AN266" s="84"/>
      <c r="AO266" s="82"/>
      <c r="AP266" s="84"/>
      <c r="AQ266" s="82"/>
      <c r="AR266" s="84"/>
      <c r="AS266" s="82"/>
      <c r="AT266" s="82"/>
      <c r="AU266" s="82"/>
      <c r="AV266" s="84"/>
      <c r="AW266" s="82"/>
      <c r="AX266" s="82"/>
      <c r="AY266" s="82"/>
      <c r="AZ266" s="84"/>
      <c r="BA266" s="82"/>
      <c r="BB266" s="82"/>
      <c r="BC266" s="82"/>
      <c r="BD266" s="82"/>
      <c r="BE266" s="82"/>
      <c r="BF266" s="82"/>
      <c r="BG266" s="82"/>
      <c r="BH266" s="82"/>
      <c r="BI266" s="82"/>
      <c r="BJ266" s="84"/>
      <c r="BK266" s="82"/>
      <c r="BL266" s="84"/>
      <c r="BM266" s="82"/>
      <c r="BN266" s="82"/>
      <c r="BO266" s="82"/>
      <c r="BP266" s="84"/>
      <c r="BQ266" s="82"/>
      <c r="BR266" s="84"/>
      <c r="BS266" s="82"/>
      <c r="BT266" s="82"/>
      <c r="BU266" s="82"/>
      <c r="BV266" s="82"/>
    </row>
    <row r="267" spans="1:75" x14ac:dyDescent="0.25">
      <c r="A267" s="16">
        <v>265</v>
      </c>
      <c r="B267" s="16">
        <v>1</v>
      </c>
      <c r="C267" s="31" t="s">
        <v>720</v>
      </c>
      <c r="D267" s="40">
        <f>март!D267-апрель!E267</f>
        <v>1610.4069796328502</v>
      </c>
      <c r="E267" s="40">
        <f t="shared" si="4"/>
        <v>0</v>
      </c>
      <c r="F267" s="36"/>
      <c r="G267" s="36"/>
      <c r="H267" s="36"/>
      <c r="I267" s="27"/>
      <c r="J267" s="36"/>
      <c r="K267" s="36"/>
      <c r="L267" s="36"/>
      <c r="M267" s="36"/>
      <c r="N267" s="36"/>
      <c r="O267" s="29"/>
      <c r="P267" s="36"/>
      <c r="Q267" s="29"/>
      <c r="R267" s="36"/>
      <c r="S267" s="36"/>
      <c r="T267" s="36"/>
      <c r="U267" s="36"/>
      <c r="V267" s="36"/>
      <c r="W267" s="36"/>
      <c r="X267" s="36"/>
      <c r="Y267" s="29"/>
      <c r="Z267" s="36"/>
      <c r="AA267" s="66"/>
      <c r="AB267" s="36"/>
      <c r="AC267" s="36"/>
      <c r="AD267" s="36"/>
      <c r="AE267" s="36"/>
      <c r="AF267" s="36"/>
      <c r="AG267" s="36"/>
      <c r="AH267" s="29"/>
      <c r="AI267" s="36"/>
      <c r="AJ267" s="29"/>
      <c r="AK267" s="36"/>
      <c r="AL267" s="36"/>
      <c r="AM267" s="36"/>
      <c r="AN267" s="29"/>
      <c r="AO267" s="36"/>
      <c r="AP267" s="29"/>
      <c r="AQ267" s="36"/>
      <c r="AR267" s="29"/>
      <c r="AS267" s="36"/>
      <c r="AT267" s="36"/>
      <c r="AU267" s="36"/>
      <c r="AV267" s="29"/>
      <c r="AW267" s="36"/>
      <c r="AX267" s="36"/>
      <c r="AY267" s="36"/>
      <c r="AZ267" s="29"/>
      <c r="BA267" s="36"/>
      <c r="BB267" s="36"/>
      <c r="BC267" s="36"/>
      <c r="BD267" s="36"/>
      <c r="BE267" s="36"/>
      <c r="BF267" s="36"/>
      <c r="BG267" s="36"/>
      <c r="BH267" s="36"/>
      <c r="BI267" s="36"/>
      <c r="BJ267" s="29"/>
      <c r="BK267" s="36"/>
      <c r="BL267" s="29"/>
      <c r="BM267" s="36"/>
      <c r="BN267" s="36"/>
      <c r="BO267" s="36"/>
      <c r="BP267" s="29"/>
      <c r="BQ267" s="36"/>
      <c r="BR267" s="29"/>
      <c r="BS267" s="36"/>
      <c r="BT267" s="36"/>
      <c r="BU267" s="36"/>
      <c r="BV267" s="36"/>
    </row>
    <row r="268" spans="1:75" s="86" customFormat="1" x14ac:dyDescent="0.25">
      <c r="A268" s="79">
        <v>266</v>
      </c>
      <c r="B268" s="79">
        <v>3</v>
      </c>
      <c r="C268" s="80" t="s">
        <v>721</v>
      </c>
      <c r="D268" s="40">
        <f>март!D268-апрель!E268</f>
        <v>423.92393849275362</v>
      </c>
      <c r="E268" s="81">
        <f t="shared" si="4"/>
        <v>3.8540000000000001</v>
      </c>
      <c r="F268" s="82"/>
      <c r="G268" s="82"/>
      <c r="H268" s="82"/>
      <c r="I268" s="83"/>
      <c r="J268" s="82"/>
      <c r="K268" s="82"/>
      <c r="L268" s="82"/>
      <c r="M268" s="82"/>
      <c r="N268" s="82"/>
      <c r="O268" s="84"/>
      <c r="P268" s="82"/>
      <c r="Q268" s="84"/>
      <c r="R268" s="82"/>
      <c r="S268" s="82"/>
      <c r="T268" s="82"/>
      <c r="U268" s="82"/>
      <c r="V268" s="82"/>
      <c r="W268" s="82"/>
      <c r="X268" s="82"/>
      <c r="Y268" s="84"/>
      <c r="Z268" s="82"/>
      <c r="AA268" s="85"/>
      <c r="AB268" s="82"/>
      <c r="AC268" s="82"/>
      <c r="AD268" s="82"/>
      <c r="AE268" s="82"/>
      <c r="AF268" s="82"/>
      <c r="AG268" s="82"/>
      <c r="AH268" s="84"/>
      <c r="AI268" s="82"/>
      <c r="AJ268" s="84"/>
      <c r="AK268" s="82"/>
      <c r="AL268" s="82"/>
      <c r="AM268" s="82"/>
      <c r="AN268" s="84"/>
      <c r="AO268" s="82"/>
      <c r="AP268" s="84"/>
      <c r="AQ268" s="82"/>
      <c r="AR268" s="84"/>
      <c r="AS268" s="82"/>
      <c r="AT268" s="82"/>
      <c r="AU268" s="82"/>
      <c r="AV268" s="84"/>
      <c r="AW268" s="82"/>
      <c r="AX268" s="82"/>
      <c r="AY268" s="82"/>
      <c r="AZ268" s="84"/>
      <c r="BA268" s="82"/>
      <c r="BB268" s="82"/>
      <c r="BC268" s="82"/>
      <c r="BD268" s="82"/>
      <c r="BE268" s="82"/>
      <c r="BF268" s="82"/>
      <c r="BG268" s="82"/>
      <c r="BH268" s="82"/>
      <c r="BI268" s="82"/>
      <c r="BJ268" s="84"/>
      <c r="BK268" s="82"/>
      <c r="BL268" s="84"/>
      <c r="BM268" s="82"/>
      <c r="BN268" s="82"/>
      <c r="BO268" s="82"/>
      <c r="BP268" s="84"/>
      <c r="BQ268" s="82"/>
      <c r="BR268" s="84"/>
      <c r="BS268" s="82"/>
      <c r="BT268" s="82"/>
      <c r="BU268" s="82"/>
      <c r="BV268" s="82">
        <v>3.8540000000000001</v>
      </c>
      <c r="BW268" s="86" t="s">
        <v>1110</v>
      </c>
    </row>
    <row r="269" spans="1:75" s="86" customFormat="1" x14ac:dyDescent="0.25">
      <c r="A269" s="79">
        <v>267</v>
      </c>
      <c r="B269" s="79">
        <v>3</v>
      </c>
      <c r="C269" s="80" t="s">
        <v>722</v>
      </c>
      <c r="D269" s="40">
        <f>март!D269-апрель!E269</f>
        <v>1065.1764765700484</v>
      </c>
      <c r="E269" s="81">
        <f t="shared" si="4"/>
        <v>57.62</v>
      </c>
      <c r="F269" s="82"/>
      <c r="G269" s="82"/>
      <c r="H269" s="82"/>
      <c r="I269" s="83"/>
      <c r="J269" s="82"/>
      <c r="K269" s="82"/>
      <c r="L269" s="82"/>
      <c r="M269" s="82"/>
      <c r="N269" s="82"/>
      <c r="O269" s="84"/>
      <c r="P269" s="82"/>
      <c r="Q269" s="84"/>
      <c r="R269" s="82"/>
      <c r="S269" s="82"/>
      <c r="T269" s="82"/>
      <c r="U269" s="82"/>
      <c r="V269" s="82"/>
      <c r="W269" s="82"/>
      <c r="X269" s="82"/>
      <c r="Y269" s="84"/>
      <c r="Z269" s="82"/>
      <c r="AA269" s="85"/>
      <c r="AB269" s="82"/>
      <c r="AC269" s="82"/>
      <c r="AD269" s="82"/>
      <c r="AE269" s="82"/>
      <c r="AF269" s="82"/>
      <c r="AG269" s="82"/>
      <c r="AH269" s="84"/>
      <c r="AI269" s="82"/>
      <c r="AJ269" s="84"/>
      <c r="AK269" s="82"/>
      <c r="AL269" s="82"/>
      <c r="AM269" s="82"/>
      <c r="AN269" s="84"/>
      <c r="AO269" s="82"/>
      <c r="AP269" s="84"/>
      <c r="AQ269" s="82"/>
      <c r="AR269" s="84"/>
      <c r="AS269" s="82"/>
      <c r="AT269" s="82"/>
      <c r="AU269" s="82"/>
      <c r="AV269" s="84"/>
      <c r="AW269" s="82"/>
      <c r="AX269" s="82"/>
      <c r="AY269" s="82"/>
      <c r="AZ269" s="84"/>
      <c r="BA269" s="82"/>
      <c r="BB269" s="82"/>
      <c r="BC269" s="82"/>
      <c r="BD269" s="82">
        <v>3.4000000000000002E-2</v>
      </c>
      <c r="BE269" s="82">
        <v>45.55</v>
      </c>
      <c r="BF269" s="82"/>
      <c r="BG269" s="82"/>
      <c r="BH269" s="82"/>
      <c r="BI269" s="82"/>
      <c r="BJ269" s="84"/>
      <c r="BK269" s="82"/>
      <c r="BL269" s="84">
        <v>16</v>
      </c>
      <c r="BM269" s="82">
        <v>12.07</v>
      </c>
      <c r="BN269" s="82"/>
      <c r="BO269" s="82"/>
      <c r="BP269" s="84"/>
      <c r="BQ269" s="82"/>
      <c r="BR269" s="84"/>
      <c r="BS269" s="82"/>
      <c r="BT269" s="82"/>
      <c r="BU269" s="82"/>
      <c r="BV269" s="82"/>
    </row>
    <row r="270" spans="1:75" x14ac:dyDescent="0.25">
      <c r="A270" s="16">
        <v>268</v>
      </c>
      <c r="B270" s="16">
        <v>3</v>
      </c>
      <c r="C270" s="31" t="s">
        <v>723</v>
      </c>
      <c r="D270" s="40">
        <f>март!D270-апрель!E270</f>
        <v>66.011643294685996</v>
      </c>
      <c r="E270" s="40">
        <f t="shared" si="4"/>
        <v>0</v>
      </c>
      <c r="F270" s="36"/>
      <c r="G270" s="36"/>
      <c r="H270" s="36"/>
      <c r="I270" s="27"/>
      <c r="J270" s="36"/>
      <c r="K270" s="36"/>
      <c r="L270" s="36"/>
      <c r="M270" s="36"/>
      <c r="N270" s="36"/>
      <c r="O270" s="29"/>
      <c r="P270" s="36"/>
      <c r="Q270" s="29"/>
      <c r="R270" s="36"/>
      <c r="S270" s="36"/>
      <c r="T270" s="36"/>
      <c r="U270" s="36"/>
      <c r="V270" s="36"/>
      <c r="W270" s="36"/>
      <c r="X270" s="36"/>
      <c r="Y270" s="29"/>
      <c r="Z270" s="36"/>
      <c r="AA270" s="66"/>
      <c r="AB270" s="36"/>
      <c r="AC270" s="36"/>
      <c r="AD270" s="36"/>
      <c r="AE270" s="36"/>
      <c r="AF270" s="36"/>
      <c r="AG270" s="36"/>
      <c r="AH270" s="29"/>
      <c r="AI270" s="36"/>
      <c r="AJ270" s="29"/>
      <c r="AK270" s="36"/>
      <c r="AL270" s="36"/>
      <c r="AM270" s="36"/>
      <c r="AN270" s="29"/>
      <c r="AO270" s="36"/>
      <c r="AP270" s="29"/>
      <c r="AQ270" s="36"/>
      <c r="AR270" s="29"/>
      <c r="AS270" s="36"/>
      <c r="AT270" s="36"/>
      <c r="AU270" s="36"/>
      <c r="AV270" s="29"/>
      <c r="AW270" s="36"/>
      <c r="AX270" s="36"/>
      <c r="AY270" s="36"/>
      <c r="AZ270" s="29"/>
      <c r="BA270" s="36"/>
      <c r="BB270" s="36"/>
      <c r="BC270" s="36"/>
      <c r="BD270" s="36"/>
      <c r="BE270" s="36"/>
      <c r="BF270" s="36"/>
      <c r="BG270" s="36"/>
      <c r="BH270" s="36"/>
      <c r="BI270" s="36"/>
      <c r="BJ270" s="29"/>
      <c r="BK270" s="36"/>
      <c r="BL270" s="29"/>
      <c r="BM270" s="36"/>
      <c r="BN270" s="36"/>
      <c r="BO270" s="36"/>
      <c r="BP270" s="29"/>
      <c r="BQ270" s="36"/>
      <c r="BR270" s="29"/>
      <c r="BS270" s="36"/>
      <c r="BT270" s="36"/>
      <c r="BU270" s="36"/>
      <c r="BV270" s="36"/>
    </row>
    <row r="271" spans="1:75" x14ac:dyDescent="0.25">
      <c r="A271" s="16">
        <v>269</v>
      </c>
      <c r="B271" s="16">
        <v>3</v>
      </c>
      <c r="C271" s="31" t="s">
        <v>724</v>
      </c>
      <c r="D271" s="40">
        <f>март!D271-апрель!E271</f>
        <v>-125.76728330434786</v>
      </c>
      <c r="E271" s="40">
        <f t="shared" si="4"/>
        <v>0</v>
      </c>
      <c r="F271" s="36"/>
      <c r="G271" s="36"/>
      <c r="H271" s="36"/>
      <c r="I271" s="27"/>
      <c r="J271" s="36"/>
      <c r="K271" s="36"/>
      <c r="L271" s="36"/>
      <c r="M271" s="36"/>
      <c r="N271" s="36"/>
      <c r="O271" s="29"/>
      <c r="P271" s="36"/>
      <c r="Q271" s="29"/>
      <c r="R271" s="36"/>
      <c r="S271" s="36"/>
      <c r="T271" s="36"/>
      <c r="U271" s="36"/>
      <c r="V271" s="36"/>
      <c r="W271" s="36"/>
      <c r="X271" s="36"/>
      <c r="Y271" s="29"/>
      <c r="Z271" s="36"/>
      <c r="AA271" s="66"/>
      <c r="AB271" s="36"/>
      <c r="AC271" s="36"/>
      <c r="AD271" s="36"/>
      <c r="AE271" s="36"/>
      <c r="AF271" s="36"/>
      <c r="AG271" s="36"/>
      <c r="AH271" s="29"/>
      <c r="AI271" s="36"/>
      <c r="AJ271" s="29"/>
      <c r="AK271" s="36"/>
      <c r="AL271" s="36"/>
      <c r="AM271" s="36"/>
      <c r="AN271" s="29"/>
      <c r="AO271" s="36"/>
      <c r="AP271" s="29"/>
      <c r="AQ271" s="36"/>
      <c r="AR271" s="29"/>
      <c r="AS271" s="36"/>
      <c r="AT271" s="36"/>
      <c r="AU271" s="36"/>
      <c r="AV271" s="29"/>
      <c r="AW271" s="36"/>
      <c r="AX271" s="36"/>
      <c r="AY271" s="36"/>
      <c r="AZ271" s="29"/>
      <c r="BA271" s="36"/>
      <c r="BB271" s="36"/>
      <c r="BC271" s="36"/>
      <c r="BD271" s="36"/>
      <c r="BE271" s="36"/>
      <c r="BF271" s="36"/>
      <c r="BG271" s="36"/>
      <c r="BH271" s="36"/>
      <c r="BI271" s="36"/>
      <c r="BJ271" s="29"/>
      <c r="BK271" s="36"/>
      <c r="BL271" s="29"/>
      <c r="BM271" s="36"/>
      <c r="BN271" s="36"/>
      <c r="BO271" s="36"/>
      <c r="BP271" s="29"/>
      <c r="BQ271" s="36"/>
      <c r="BR271" s="29"/>
      <c r="BS271" s="36"/>
      <c r="BT271" s="36"/>
      <c r="BU271" s="36"/>
      <c r="BV271" s="36"/>
    </row>
    <row r="272" spans="1:75" s="86" customFormat="1" x14ac:dyDescent="0.25">
      <c r="A272" s="79">
        <v>270</v>
      </c>
      <c r="B272" s="79">
        <v>3</v>
      </c>
      <c r="C272" s="80" t="s">
        <v>725</v>
      </c>
      <c r="D272" s="40">
        <f>март!D272-апрель!E272</f>
        <v>-68.393458260869579</v>
      </c>
      <c r="E272" s="81">
        <f t="shared" si="4"/>
        <v>7.8879999999999999</v>
      </c>
      <c r="F272" s="82"/>
      <c r="G272" s="82"/>
      <c r="H272" s="82"/>
      <c r="I272" s="83"/>
      <c r="J272" s="82"/>
      <c r="K272" s="82"/>
      <c r="L272" s="82"/>
      <c r="M272" s="82"/>
      <c r="N272" s="82"/>
      <c r="O272" s="84"/>
      <c r="P272" s="82"/>
      <c r="Q272" s="84"/>
      <c r="R272" s="82"/>
      <c r="S272" s="82"/>
      <c r="T272" s="82"/>
      <c r="U272" s="82"/>
      <c r="V272" s="82"/>
      <c r="W272" s="82"/>
      <c r="X272" s="82"/>
      <c r="Y272" s="84"/>
      <c r="Z272" s="82"/>
      <c r="AA272" s="85"/>
      <c r="AB272" s="82"/>
      <c r="AC272" s="82"/>
      <c r="AD272" s="82"/>
      <c r="AE272" s="82"/>
      <c r="AF272" s="82"/>
      <c r="AG272" s="82"/>
      <c r="AH272" s="84">
        <v>2</v>
      </c>
      <c r="AI272" s="82">
        <v>7.8879999999999999</v>
      </c>
      <c r="AJ272" s="84"/>
      <c r="AK272" s="82"/>
      <c r="AL272" s="82"/>
      <c r="AM272" s="82"/>
      <c r="AN272" s="84"/>
      <c r="AO272" s="82"/>
      <c r="AP272" s="84"/>
      <c r="AQ272" s="82"/>
      <c r="AR272" s="84"/>
      <c r="AS272" s="82"/>
      <c r="AT272" s="82"/>
      <c r="AU272" s="82"/>
      <c r="AV272" s="84"/>
      <c r="AW272" s="82"/>
      <c r="AX272" s="82"/>
      <c r="AY272" s="82"/>
      <c r="AZ272" s="84"/>
      <c r="BA272" s="82"/>
      <c r="BB272" s="82"/>
      <c r="BC272" s="82"/>
      <c r="BD272" s="82"/>
      <c r="BE272" s="82"/>
      <c r="BF272" s="82"/>
      <c r="BG272" s="82"/>
      <c r="BH272" s="82"/>
      <c r="BI272" s="82"/>
      <c r="BJ272" s="84"/>
      <c r="BK272" s="82"/>
      <c r="BL272" s="84"/>
      <c r="BM272" s="82"/>
      <c r="BN272" s="82"/>
      <c r="BO272" s="82"/>
      <c r="BP272" s="84"/>
      <c r="BQ272" s="82"/>
      <c r="BR272" s="84"/>
      <c r="BS272" s="82"/>
      <c r="BT272" s="82"/>
      <c r="BU272" s="82"/>
      <c r="BV272" s="82"/>
    </row>
    <row r="273" spans="1:75" s="86" customFormat="1" x14ac:dyDescent="0.25">
      <c r="A273" s="79">
        <v>271</v>
      </c>
      <c r="B273" s="79">
        <v>3</v>
      </c>
      <c r="C273" s="80" t="s">
        <v>726</v>
      </c>
      <c r="D273" s="40">
        <f>март!D273-апрель!E273</f>
        <v>577.07593360386477</v>
      </c>
      <c r="E273" s="81">
        <f t="shared" si="4"/>
        <v>1.835</v>
      </c>
      <c r="F273" s="82"/>
      <c r="G273" s="82"/>
      <c r="H273" s="82"/>
      <c r="I273" s="83"/>
      <c r="J273" s="82"/>
      <c r="K273" s="82"/>
      <c r="L273" s="82"/>
      <c r="M273" s="82"/>
      <c r="N273" s="82"/>
      <c r="O273" s="84"/>
      <c r="P273" s="82"/>
      <c r="Q273" s="84"/>
      <c r="R273" s="82"/>
      <c r="S273" s="82"/>
      <c r="T273" s="82"/>
      <c r="U273" s="82"/>
      <c r="V273" s="82"/>
      <c r="W273" s="82"/>
      <c r="X273" s="82"/>
      <c r="Y273" s="84"/>
      <c r="Z273" s="82"/>
      <c r="AA273" s="85"/>
      <c r="AB273" s="82"/>
      <c r="AC273" s="82"/>
      <c r="AD273" s="82"/>
      <c r="AE273" s="82"/>
      <c r="AF273" s="82"/>
      <c r="AG273" s="82"/>
      <c r="AH273" s="84"/>
      <c r="AI273" s="82"/>
      <c r="AJ273" s="84"/>
      <c r="AK273" s="82"/>
      <c r="AL273" s="82"/>
      <c r="AM273" s="82"/>
      <c r="AN273" s="84"/>
      <c r="AO273" s="82"/>
      <c r="AP273" s="84"/>
      <c r="AQ273" s="82"/>
      <c r="AR273" s="84"/>
      <c r="AS273" s="82"/>
      <c r="AT273" s="82"/>
      <c r="AU273" s="82"/>
      <c r="AV273" s="84"/>
      <c r="AW273" s="82"/>
      <c r="AX273" s="82"/>
      <c r="AY273" s="82"/>
      <c r="AZ273" s="84"/>
      <c r="BA273" s="82"/>
      <c r="BB273" s="82"/>
      <c r="BC273" s="82"/>
      <c r="BD273" s="82"/>
      <c r="BE273" s="82"/>
      <c r="BF273" s="82"/>
      <c r="BG273" s="82"/>
      <c r="BH273" s="82"/>
      <c r="BI273" s="82"/>
      <c r="BJ273" s="84"/>
      <c r="BK273" s="82"/>
      <c r="BL273" s="84"/>
      <c r="BM273" s="82"/>
      <c r="BN273" s="82"/>
      <c r="BO273" s="82"/>
      <c r="BP273" s="84"/>
      <c r="BQ273" s="82"/>
      <c r="BR273" s="84"/>
      <c r="BS273" s="82"/>
      <c r="BT273" s="82"/>
      <c r="BU273" s="82"/>
      <c r="BV273" s="82">
        <v>1.835</v>
      </c>
      <c r="BW273" s="86" t="s">
        <v>1110</v>
      </c>
    </row>
    <row r="274" spans="1:75" x14ac:dyDescent="0.25">
      <c r="A274" s="16">
        <v>272</v>
      </c>
      <c r="B274" s="16">
        <v>3</v>
      </c>
      <c r="C274" s="31" t="s">
        <v>727</v>
      </c>
      <c r="D274" s="40">
        <f>март!D274-апрель!E274</f>
        <v>346.04682998067631</v>
      </c>
      <c r="E274" s="40">
        <f t="shared" si="4"/>
        <v>0</v>
      </c>
      <c r="F274" s="36"/>
      <c r="G274" s="36"/>
      <c r="H274" s="36"/>
      <c r="I274" s="27"/>
      <c r="J274" s="36"/>
      <c r="K274" s="36"/>
      <c r="L274" s="36"/>
      <c r="M274" s="36"/>
      <c r="N274" s="36"/>
      <c r="O274" s="29"/>
      <c r="P274" s="36"/>
      <c r="Q274" s="29"/>
      <c r="R274" s="36"/>
      <c r="S274" s="36"/>
      <c r="T274" s="36"/>
      <c r="U274" s="36"/>
      <c r="V274" s="36"/>
      <c r="W274" s="36"/>
      <c r="X274" s="36"/>
      <c r="Y274" s="29"/>
      <c r="Z274" s="36"/>
      <c r="AA274" s="66"/>
      <c r="AB274" s="36"/>
      <c r="AC274" s="36"/>
      <c r="AD274" s="36"/>
      <c r="AE274" s="36"/>
      <c r="AF274" s="36"/>
      <c r="AG274" s="36"/>
      <c r="AH274" s="29"/>
      <c r="AI274" s="36"/>
      <c r="AJ274" s="29"/>
      <c r="AK274" s="36"/>
      <c r="AL274" s="36"/>
      <c r="AM274" s="36"/>
      <c r="AN274" s="29"/>
      <c r="AO274" s="36"/>
      <c r="AP274" s="29"/>
      <c r="AQ274" s="36"/>
      <c r="AR274" s="29"/>
      <c r="AS274" s="36"/>
      <c r="AT274" s="36"/>
      <c r="AU274" s="36"/>
      <c r="AV274" s="29"/>
      <c r="AW274" s="36"/>
      <c r="AX274" s="36"/>
      <c r="AY274" s="36"/>
      <c r="AZ274" s="29"/>
      <c r="BA274" s="36"/>
      <c r="BB274" s="36"/>
      <c r="BC274" s="36"/>
      <c r="BD274" s="36"/>
      <c r="BE274" s="36"/>
      <c r="BF274" s="36"/>
      <c r="BG274" s="36"/>
      <c r="BH274" s="36"/>
      <c r="BI274" s="36"/>
      <c r="BJ274" s="29"/>
      <c r="BK274" s="36"/>
      <c r="BL274" s="29"/>
      <c r="BM274" s="36"/>
      <c r="BN274" s="36"/>
      <c r="BO274" s="36"/>
      <c r="BP274" s="29"/>
      <c r="BQ274" s="36"/>
      <c r="BR274" s="29"/>
      <c r="BS274" s="36"/>
      <c r="BT274" s="36"/>
      <c r="BU274" s="36"/>
      <c r="BV274" s="36"/>
    </row>
    <row r="275" spans="1:75" x14ac:dyDescent="0.25">
      <c r="A275" s="16">
        <v>273</v>
      </c>
      <c r="B275" s="16">
        <v>3</v>
      </c>
      <c r="C275" s="31" t="s">
        <v>728</v>
      </c>
      <c r="D275" s="40">
        <f>март!D275-апрель!E275</f>
        <v>145.19598903381643</v>
      </c>
      <c r="E275" s="40">
        <f t="shared" si="4"/>
        <v>0</v>
      </c>
      <c r="F275" s="36"/>
      <c r="G275" s="36"/>
      <c r="H275" s="36"/>
      <c r="I275" s="27"/>
      <c r="J275" s="36"/>
      <c r="K275" s="36"/>
      <c r="L275" s="36"/>
      <c r="M275" s="36"/>
      <c r="N275" s="36"/>
      <c r="O275" s="29"/>
      <c r="P275" s="36"/>
      <c r="Q275" s="29"/>
      <c r="R275" s="36"/>
      <c r="S275" s="36"/>
      <c r="T275" s="36"/>
      <c r="U275" s="36"/>
      <c r="V275" s="36"/>
      <c r="W275" s="36"/>
      <c r="X275" s="36"/>
      <c r="Y275" s="29"/>
      <c r="Z275" s="36"/>
      <c r="AA275" s="66"/>
      <c r="AB275" s="36"/>
      <c r="AC275" s="36"/>
      <c r="AD275" s="36"/>
      <c r="AE275" s="36"/>
      <c r="AF275" s="36"/>
      <c r="AG275" s="36"/>
      <c r="AH275" s="29"/>
      <c r="AI275" s="36"/>
      <c r="AJ275" s="29"/>
      <c r="AK275" s="36"/>
      <c r="AL275" s="36"/>
      <c r="AM275" s="36"/>
      <c r="AN275" s="29"/>
      <c r="AO275" s="36"/>
      <c r="AP275" s="29"/>
      <c r="AQ275" s="36"/>
      <c r="AR275" s="29"/>
      <c r="AS275" s="36"/>
      <c r="AT275" s="36"/>
      <c r="AU275" s="36"/>
      <c r="AV275" s="29"/>
      <c r="AW275" s="36"/>
      <c r="AX275" s="36"/>
      <c r="AY275" s="36"/>
      <c r="AZ275" s="29"/>
      <c r="BA275" s="36"/>
      <c r="BB275" s="36"/>
      <c r="BC275" s="36"/>
      <c r="BD275" s="36"/>
      <c r="BE275" s="36"/>
      <c r="BF275" s="36"/>
      <c r="BG275" s="36"/>
      <c r="BH275" s="36"/>
      <c r="BI275" s="36"/>
      <c r="BJ275" s="29"/>
      <c r="BK275" s="36"/>
      <c r="BL275" s="29"/>
      <c r="BM275" s="36"/>
      <c r="BN275" s="36"/>
      <c r="BO275" s="36"/>
      <c r="BP275" s="29"/>
      <c r="BQ275" s="36"/>
      <c r="BR275" s="29"/>
      <c r="BS275" s="36"/>
      <c r="BT275" s="36"/>
      <c r="BU275" s="36"/>
      <c r="BV275" s="36"/>
    </row>
    <row r="276" spans="1:75" s="101" customFormat="1" x14ac:dyDescent="0.25">
      <c r="A276" s="39">
        <v>274</v>
      </c>
      <c r="B276" s="39">
        <v>3</v>
      </c>
      <c r="C276" s="37" t="s">
        <v>729</v>
      </c>
      <c r="D276" s="40">
        <f>март!D276-апрель!E276</f>
        <v>217.20213845410626</v>
      </c>
      <c r="E276" s="40">
        <f t="shared" si="4"/>
        <v>0</v>
      </c>
      <c r="F276" s="97"/>
      <c r="G276" s="97"/>
      <c r="H276" s="97"/>
      <c r="I276" s="98"/>
      <c r="J276" s="97"/>
      <c r="K276" s="97"/>
      <c r="L276" s="97"/>
      <c r="M276" s="97"/>
      <c r="N276" s="97"/>
      <c r="O276" s="99"/>
      <c r="P276" s="97"/>
      <c r="Q276" s="99"/>
      <c r="R276" s="97"/>
      <c r="S276" s="97"/>
      <c r="T276" s="97"/>
      <c r="U276" s="97"/>
      <c r="V276" s="97"/>
      <c r="W276" s="97"/>
      <c r="X276" s="97"/>
      <c r="Y276" s="99"/>
      <c r="Z276" s="97"/>
      <c r="AA276" s="100"/>
      <c r="AB276" s="97"/>
      <c r="AC276" s="97"/>
      <c r="AD276" s="97"/>
      <c r="AE276" s="97"/>
      <c r="AF276" s="97"/>
      <c r="AG276" s="97"/>
      <c r="AH276" s="99"/>
      <c r="AI276" s="97"/>
      <c r="AJ276" s="99"/>
      <c r="AK276" s="97"/>
      <c r="AL276" s="97"/>
      <c r="AM276" s="97"/>
      <c r="AN276" s="99"/>
      <c r="AO276" s="97"/>
      <c r="AP276" s="99"/>
      <c r="AQ276" s="97"/>
      <c r="AR276" s="99"/>
      <c r="AS276" s="97"/>
      <c r="AT276" s="97"/>
      <c r="AU276" s="97"/>
      <c r="AV276" s="99"/>
      <c r="AW276" s="97"/>
      <c r="AX276" s="97"/>
      <c r="AY276" s="97"/>
      <c r="AZ276" s="99"/>
      <c r="BA276" s="97"/>
      <c r="BB276" s="97"/>
      <c r="BC276" s="97"/>
      <c r="BD276" s="97"/>
      <c r="BE276" s="97"/>
      <c r="BF276" s="97"/>
      <c r="BG276" s="97"/>
      <c r="BH276" s="97"/>
      <c r="BI276" s="97"/>
      <c r="BJ276" s="99"/>
      <c r="BK276" s="97"/>
      <c r="BL276" s="99"/>
      <c r="BM276" s="97"/>
      <c r="BN276" s="97"/>
      <c r="BO276" s="97"/>
      <c r="BP276" s="99"/>
      <c r="BQ276" s="97"/>
      <c r="BR276" s="99"/>
      <c r="BS276" s="97"/>
      <c r="BT276" s="97"/>
      <c r="BU276" s="97"/>
      <c r="BV276" s="97"/>
    </row>
    <row r="277" spans="1:75" x14ac:dyDescent="0.25">
      <c r="A277" s="16">
        <v>275</v>
      </c>
      <c r="B277" s="16">
        <v>3</v>
      </c>
      <c r="C277" s="31" t="s">
        <v>730</v>
      </c>
      <c r="D277" s="40">
        <f>март!D277-апрель!E277</f>
        <v>183.54242765217393</v>
      </c>
      <c r="E277" s="40">
        <f t="shared" si="4"/>
        <v>0</v>
      </c>
      <c r="F277" s="36"/>
      <c r="G277" s="36"/>
      <c r="H277" s="36"/>
      <c r="I277" s="27"/>
      <c r="J277" s="36"/>
      <c r="K277" s="36"/>
      <c r="L277" s="36"/>
      <c r="M277" s="36"/>
      <c r="N277" s="36"/>
      <c r="O277" s="29"/>
      <c r="P277" s="36"/>
      <c r="Q277" s="29"/>
      <c r="R277" s="36"/>
      <c r="S277" s="36"/>
      <c r="T277" s="36"/>
      <c r="U277" s="36"/>
      <c r="V277" s="36"/>
      <c r="W277" s="36"/>
      <c r="X277" s="36"/>
      <c r="Y277" s="29"/>
      <c r="Z277" s="36"/>
      <c r="AA277" s="66"/>
      <c r="AB277" s="36"/>
      <c r="AC277" s="36"/>
      <c r="AD277" s="36"/>
      <c r="AE277" s="36"/>
      <c r="AF277" s="36"/>
      <c r="AG277" s="36"/>
      <c r="AH277" s="29"/>
      <c r="AI277" s="36"/>
      <c r="AJ277" s="29"/>
      <c r="AK277" s="36"/>
      <c r="AL277" s="36"/>
      <c r="AM277" s="36"/>
      <c r="AN277" s="29"/>
      <c r="AO277" s="36"/>
      <c r="AP277" s="29"/>
      <c r="AQ277" s="36"/>
      <c r="AR277" s="29"/>
      <c r="AS277" s="36"/>
      <c r="AT277" s="36"/>
      <c r="AU277" s="36"/>
      <c r="AV277" s="29"/>
      <c r="AW277" s="36"/>
      <c r="AX277" s="36"/>
      <c r="AY277" s="36"/>
      <c r="AZ277" s="29"/>
      <c r="BA277" s="36"/>
      <c r="BB277" s="36"/>
      <c r="BC277" s="36"/>
      <c r="BD277" s="36"/>
      <c r="BE277" s="36"/>
      <c r="BF277" s="36"/>
      <c r="BG277" s="36"/>
      <c r="BH277" s="36"/>
      <c r="BI277" s="36"/>
      <c r="BJ277" s="29"/>
      <c r="BK277" s="36"/>
      <c r="BL277" s="29"/>
      <c r="BM277" s="36"/>
      <c r="BN277" s="36"/>
      <c r="BO277" s="36"/>
      <c r="BP277" s="29"/>
      <c r="BQ277" s="36"/>
      <c r="BR277" s="29"/>
      <c r="BS277" s="36"/>
      <c r="BT277" s="36"/>
      <c r="BU277" s="36"/>
      <c r="BV277" s="36"/>
    </row>
    <row r="278" spans="1:75" x14ac:dyDescent="0.25">
      <c r="A278" s="16">
        <v>276</v>
      </c>
      <c r="B278" s="16">
        <v>3</v>
      </c>
      <c r="C278" s="31" t="s">
        <v>731</v>
      </c>
      <c r="D278" s="40">
        <f>март!D278-апрель!E278</f>
        <v>77.15061956521744</v>
      </c>
      <c r="E278" s="40">
        <f t="shared" si="4"/>
        <v>0</v>
      </c>
      <c r="F278" s="36"/>
      <c r="G278" s="36"/>
      <c r="H278" s="36"/>
      <c r="I278" s="27"/>
      <c r="J278" s="36"/>
      <c r="K278" s="36"/>
      <c r="L278" s="36"/>
      <c r="M278" s="36"/>
      <c r="N278" s="36"/>
      <c r="O278" s="29"/>
      <c r="P278" s="36"/>
      <c r="Q278" s="29"/>
      <c r="R278" s="36"/>
      <c r="S278" s="36"/>
      <c r="T278" s="36"/>
      <c r="U278" s="36"/>
      <c r="V278" s="36"/>
      <c r="W278" s="36"/>
      <c r="X278" s="36"/>
      <c r="Y278" s="29"/>
      <c r="Z278" s="36"/>
      <c r="AA278" s="66"/>
      <c r="AB278" s="36"/>
      <c r="AC278" s="36"/>
      <c r="AD278" s="36"/>
      <c r="AE278" s="36"/>
      <c r="AF278" s="36"/>
      <c r="AG278" s="36"/>
      <c r="AH278" s="29"/>
      <c r="AI278" s="36"/>
      <c r="AJ278" s="29"/>
      <c r="AK278" s="36"/>
      <c r="AL278" s="36"/>
      <c r="AM278" s="36"/>
      <c r="AN278" s="29"/>
      <c r="AO278" s="36"/>
      <c r="AP278" s="29"/>
      <c r="AQ278" s="36"/>
      <c r="AR278" s="29"/>
      <c r="AS278" s="36"/>
      <c r="AT278" s="36"/>
      <c r="AU278" s="36"/>
      <c r="AV278" s="29"/>
      <c r="AW278" s="36"/>
      <c r="AX278" s="36"/>
      <c r="AY278" s="36"/>
      <c r="AZ278" s="29"/>
      <c r="BA278" s="36"/>
      <c r="BB278" s="36"/>
      <c r="BC278" s="36"/>
      <c r="BD278" s="36"/>
      <c r="BE278" s="36"/>
      <c r="BF278" s="36"/>
      <c r="BG278" s="36"/>
      <c r="BH278" s="36"/>
      <c r="BI278" s="36"/>
      <c r="BJ278" s="29"/>
      <c r="BK278" s="36"/>
      <c r="BL278" s="29"/>
      <c r="BM278" s="36"/>
      <c r="BN278" s="36"/>
      <c r="BO278" s="36"/>
      <c r="BP278" s="29"/>
      <c r="BQ278" s="36"/>
      <c r="BR278" s="29"/>
      <c r="BS278" s="36"/>
      <c r="BT278" s="36"/>
      <c r="BU278" s="36"/>
      <c r="BV278" s="36"/>
    </row>
    <row r="279" spans="1:75" x14ac:dyDescent="0.25">
      <c r="A279" s="16">
        <v>277</v>
      </c>
      <c r="B279" s="16">
        <v>3</v>
      </c>
      <c r="C279" s="31" t="s">
        <v>732</v>
      </c>
      <c r="D279" s="40">
        <f>март!D279-апрель!E279</f>
        <v>562.2958788309179</v>
      </c>
      <c r="E279" s="40">
        <f t="shared" si="4"/>
        <v>0</v>
      </c>
      <c r="F279" s="36"/>
      <c r="G279" s="36"/>
      <c r="H279" s="36"/>
      <c r="I279" s="27"/>
      <c r="J279" s="36"/>
      <c r="K279" s="36"/>
      <c r="L279" s="36"/>
      <c r="M279" s="36"/>
      <c r="N279" s="36"/>
      <c r="O279" s="29"/>
      <c r="P279" s="36"/>
      <c r="Q279" s="29"/>
      <c r="R279" s="36"/>
      <c r="S279" s="36"/>
      <c r="T279" s="36"/>
      <c r="U279" s="36"/>
      <c r="V279" s="36"/>
      <c r="W279" s="36"/>
      <c r="X279" s="36"/>
      <c r="Y279" s="29"/>
      <c r="Z279" s="36"/>
      <c r="AA279" s="66"/>
      <c r="AB279" s="36"/>
      <c r="AC279" s="36"/>
      <c r="AD279" s="36"/>
      <c r="AE279" s="36"/>
      <c r="AF279" s="36"/>
      <c r="AG279" s="36"/>
      <c r="AH279" s="29"/>
      <c r="AI279" s="36"/>
      <c r="AJ279" s="29"/>
      <c r="AK279" s="36"/>
      <c r="AL279" s="36"/>
      <c r="AM279" s="36"/>
      <c r="AN279" s="29"/>
      <c r="AO279" s="36"/>
      <c r="AP279" s="29"/>
      <c r="AQ279" s="36"/>
      <c r="AR279" s="29"/>
      <c r="AS279" s="36"/>
      <c r="AT279" s="36"/>
      <c r="AU279" s="36"/>
      <c r="AV279" s="29"/>
      <c r="AW279" s="36"/>
      <c r="AX279" s="36"/>
      <c r="AY279" s="36"/>
      <c r="AZ279" s="29"/>
      <c r="BA279" s="36"/>
      <c r="BB279" s="36"/>
      <c r="BC279" s="36"/>
      <c r="BD279" s="36"/>
      <c r="BE279" s="36"/>
      <c r="BF279" s="36"/>
      <c r="BG279" s="36"/>
      <c r="BH279" s="36"/>
      <c r="BI279" s="36"/>
      <c r="BJ279" s="29"/>
      <c r="BK279" s="36"/>
      <c r="BL279" s="29"/>
      <c r="BM279" s="36"/>
      <c r="BN279" s="36"/>
      <c r="BO279" s="36"/>
      <c r="BP279" s="29"/>
      <c r="BQ279" s="36"/>
      <c r="BR279" s="29"/>
      <c r="BS279" s="36"/>
      <c r="BT279" s="36"/>
      <c r="BU279" s="36"/>
      <c r="BV279" s="36"/>
    </row>
    <row r="280" spans="1:75" x14ac:dyDescent="0.25">
      <c r="A280" s="16">
        <v>278</v>
      </c>
      <c r="B280" s="16">
        <v>3</v>
      </c>
      <c r="C280" s="31" t="s">
        <v>733</v>
      </c>
      <c r="D280" s="40">
        <f>март!D280-апрель!E280</f>
        <v>406.89838377777801</v>
      </c>
      <c r="E280" s="40">
        <f t="shared" si="4"/>
        <v>0</v>
      </c>
      <c r="F280" s="36"/>
      <c r="G280" s="36"/>
      <c r="H280" s="36"/>
      <c r="I280" s="27"/>
      <c r="J280" s="36"/>
      <c r="K280" s="36"/>
      <c r="L280" s="36"/>
      <c r="M280" s="36"/>
      <c r="N280" s="36"/>
      <c r="O280" s="29"/>
      <c r="P280" s="36"/>
      <c r="Q280" s="29"/>
      <c r="R280" s="36"/>
      <c r="S280" s="36"/>
      <c r="T280" s="36"/>
      <c r="U280" s="36"/>
      <c r="V280" s="36"/>
      <c r="W280" s="36"/>
      <c r="X280" s="36"/>
      <c r="Y280" s="29"/>
      <c r="Z280" s="36"/>
      <c r="AA280" s="66"/>
      <c r="AB280" s="36"/>
      <c r="AC280" s="36"/>
      <c r="AD280" s="36"/>
      <c r="AE280" s="36"/>
      <c r="AF280" s="36"/>
      <c r="AG280" s="36"/>
      <c r="AH280" s="29"/>
      <c r="AI280" s="36"/>
      <c r="AJ280" s="29"/>
      <c r="AK280" s="36"/>
      <c r="AL280" s="36"/>
      <c r="AM280" s="36"/>
      <c r="AN280" s="29"/>
      <c r="AO280" s="36"/>
      <c r="AP280" s="29"/>
      <c r="AQ280" s="36"/>
      <c r="AR280" s="29"/>
      <c r="AS280" s="36"/>
      <c r="AT280" s="36"/>
      <c r="AU280" s="36"/>
      <c r="AV280" s="29"/>
      <c r="AW280" s="36"/>
      <c r="AX280" s="36"/>
      <c r="AY280" s="36"/>
      <c r="AZ280" s="29"/>
      <c r="BA280" s="36"/>
      <c r="BB280" s="36"/>
      <c r="BC280" s="36"/>
      <c r="BD280" s="36"/>
      <c r="BE280" s="36"/>
      <c r="BF280" s="36"/>
      <c r="BG280" s="36"/>
      <c r="BH280" s="36"/>
      <c r="BI280" s="36"/>
      <c r="BJ280" s="29"/>
      <c r="BK280" s="36"/>
      <c r="BL280" s="29"/>
      <c r="BM280" s="36"/>
      <c r="BN280" s="36"/>
      <c r="BO280" s="36"/>
      <c r="BP280" s="29"/>
      <c r="BQ280" s="36"/>
      <c r="BR280" s="29"/>
      <c r="BS280" s="36"/>
      <c r="BT280" s="36"/>
      <c r="BU280" s="36"/>
      <c r="BV280" s="36"/>
    </row>
    <row r="281" spans="1:75" x14ac:dyDescent="0.25">
      <c r="A281" s="16">
        <v>279</v>
      </c>
      <c r="B281" s="16">
        <v>1</v>
      </c>
      <c r="C281" s="31" t="s">
        <v>734</v>
      </c>
      <c r="D281" s="40">
        <f>март!D281-апрель!E281</f>
        <v>2242.4043512463768</v>
      </c>
      <c r="E281" s="40">
        <f t="shared" si="4"/>
        <v>0</v>
      </c>
      <c r="F281" s="36"/>
      <c r="G281" s="36"/>
      <c r="H281" s="36"/>
      <c r="I281" s="27"/>
      <c r="J281" s="36"/>
      <c r="K281" s="36"/>
      <c r="L281" s="36"/>
      <c r="M281" s="36"/>
      <c r="N281" s="36"/>
      <c r="O281" s="29"/>
      <c r="P281" s="36"/>
      <c r="Q281" s="29"/>
      <c r="R281" s="36"/>
      <c r="S281" s="36"/>
      <c r="T281" s="36"/>
      <c r="U281" s="36"/>
      <c r="V281" s="36"/>
      <c r="W281" s="36"/>
      <c r="X281" s="36"/>
      <c r="Y281" s="29"/>
      <c r="Z281" s="36"/>
      <c r="AA281" s="66"/>
      <c r="AB281" s="36"/>
      <c r="AC281" s="36"/>
      <c r="AD281" s="36"/>
      <c r="AE281" s="36"/>
      <c r="AF281" s="36"/>
      <c r="AG281" s="36"/>
      <c r="AH281" s="29"/>
      <c r="AI281" s="36"/>
      <c r="AJ281" s="29"/>
      <c r="AK281" s="36"/>
      <c r="AL281" s="36"/>
      <c r="AM281" s="36"/>
      <c r="AN281" s="29"/>
      <c r="AO281" s="36"/>
      <c r="AP281" s="29"/>
      <c r="AQ281" s="36"/>
      <c r="AR281" s="29"/>
      <c r="AS281" s="36"/>
      <c r="AT281" s="36"/>
      <c r="AU281" s="36"/>
      <c r="AV281" s="29"/>
      <c r="AW281" s="36"/>
      <c r="AX281" s="36"/>
      <c r="AY281" s="36"/>
      <c r="AZ281" s="29"/>
      <c r="BA281" s="36"/>
      <c r="BB281" s="36"/>
      <c r="BC281" s="36"/>
      <c r="BD281" s="36"/>
      <c r="BE281" s="36"/>
      <c r="BF281" s="36"/>
      <c r="BG281" s="36"/>
      <c r="BH281" s="36"/>
      <c r="BI281" s="36"/>
      <c r="BJ281" s="29"/>
      <c r="BK281" s="36"/>
      <c r="BL281" s="29"/>
      <c r="BM281" s="36"/>
      <c r="BN281" s="36"/>
      <c r="BO281" s="36"/>
      <c r="BP281" s="29"/>
      <c r="BQ281" s="36"/>
      <c r="BR281" s="29"/>
      <c r="BS281" s="36"/>
      <c r="BT281" s="36"/>
      <c r="BU281" s="36"/>
      <c r="BV281" s="36"/>
    </row>
    <row r="282" spans="1:75" x14ac:dyDescent="0.25">
      <c r="A282" s="16">
        <v>280</v>
      </c>
      <c r="B282" s="16">
        <v>3</v>
      </c>
      <c r="C282" s="31" t="s">
        <v>735</v>
      </c>
      <c r="D282" s="40">
        <f>март!D282-апрель!E282</f>
        <v>-252.88302945893724</v>
      </c>
      <c r="E282" s="40">
        <f t="shared" si="4"/>
        <v>0</v>
      </c>
      <c r="F282" s="36"/>
      <c r="G282" s="36"/>
      <c r="H282" s="36"/>
      <c r="I282" s="27"/>
      <c r="J282" s="36"/>
      <c r="K282" s="36"/>
      <c r="L282" s="36"/>
      <c r="M282" s="36"/>
      <c r="N282" s="36"/>
      <c r="O282" s="29"/>
      <c r="P282" s="36"/>
      <c r="Q282" s="29"/>
      <c r="R282" s="36"/>
      <c r="S282" s="36"/>
      <c r="T282" s="36"/>
      <c r="U282" s="36"/>
      <c r="V282" s="36"/>
      <c r="W282" s="36"/>
      <c r="X282" s="36"/>
      <c r="Y282" s="29"/>
      <c r="Z282" s="36"/>
      <c r="AA282" s="66"/>
      <c r="AB282" s="36"/>
      <c r="AC282" s="36"/>
      <c r="AD282" s="36"/>
      <c r="AE282" s="36"/>
      <c r="AF282" s="36"/>
      <c r="AG282" s="36"/>
      <c r="AH282" s="29"/>
      <c r="AI282" s="36"/>
      <c r="AJ282" s="29"/>
      <c r="AK282" s="36"/>
      <c r="AL282" s="36"/>
      <c r="AM282" s="36"/>
      <c r="AN282" s="29"/>
      <c r="AO282" s="36"/>
      <c r="AP282" s="29"/>
      <c r="AQ282" s="36"/>
      <c r="AR282" s="29"/>
      <c r="AS282" s="36"/>
      <c r="AT282" s="36"/>
      <c r="AU282" s="36"/>
      <c r="AV282" s="29"/>
      <c r="AW282" s="36"/>
      <c r="AX282" s="36"/>
      <c r="AY282" s="36"/>
      <c r="AZ282" s="29"/>
      <c r="BA282" s="36"/>
      <c r="BB282" s="36"/>
      <c r="BC282" s="36"/>
      <c r="BD282" s="36"/>
      <c r="BE282" s="36"/>
      <c r="BF282" s="36"/>
      <c r="BG282" s="36"/>
      <c r="BH282" s="36"/>
      <c r="BI282" s="36"/>
      <c r="BJ282" s="29"/>
      <c r="BK282" s="36"/>
      <c r="BL282" s="29"/>
      <c r="BM282" s="36"/>
      <c r="BN282" s="36"/>
      <c r="BO282" s="36"/>
      <c r="BP282" s="29"/>
      <c r="BQ282" s="36"/>
      <c r="BR282" s="29"/>
      <c r="BS282" s="36"/>
      <c r="BT282" s="36"/>
      <c r="BU282" s="36"/>
      <c r="BV282" s="36"/>
    </row>
    <row r="283" spans="1:75" x14ac:dyDescent="0.25">
      <c r="A283" s="16">
        <v>281</v>
      </c>
      <c r="B283" s="16">
        <v>3</v>
      </c>
      <c r="C283" s="31" t="s">
        <v>929</v>
      </c>
      <c r="D283" s="40">
        <f>март!D283-апрель!E283</f>
        <v>78.598290579710152</v>
      </c>
      <c r="E283" s="40">
        <f t="shared" si="4"/>
        <v>0</v>
      </c>
      <c r="F283" s="36"/>
      <c r="G283" s="36"/>
      <c r="H283" s="36"/>
      <c r="I283" s="27"/>
      <c r="J283" s="36"/>
      <c r="K283" s="36"/>
      <c r="L283" s="36"/>
      <c r="M283" s="36"/>
      <c r="N283" s="36"/>
      <c r="O283" s="29"/>
      <c r="P283" s="36"/>
      <c r="Q283" s="29"/>
      <c r="R283" s="36"/>
      <c r="S283" s="36"/>
      <c r="T283" s="36"/>
      <c r="U283" s="36"/>
      <c r="V283" s="36"/>
      <c r="W283" s="36"/>
      <c r="X283" s="36"/>
      <c r="Y283" s="29"/>
      <c r="Z283" s="36"/>
      <c r="AA283" s="66"/>
      <c r="AB283" s="36"/>
      <c r="AC283" s="36"/>
      <c r="AD283" s="36"/>
      <c r="AE283" s="36"/>
      <c r="AF283" s="36"/>
      <c r="AG283" s="36"/>
      <c r="AH283" s="29"/>
      <c r="AI283" s="36"/>
      <c r="AJ283" s="29"/>
      <c r="AK283" s="36"/>
      <c r="AL283" s="36"/>
      <c r="AM283" s="36"/>
      <c r="AN283" s="29"/>
      <c r="AO283" s="36"/>
      <c r="AP283" s="29"/>
      <c r="AQ283" s="36"/>
      <c r="AR283" s="29"/>
      <c r="AS283" s="36"/>
      <c r="AT283" s="36"/>
      <c r="AU283" s="36"/>
      <c r="AV283" s="29"/>
      <c r="AW283" s="36"/>
      <c r="AX283" s="36"/>
      <c r="AY283" s="36"/>
      <c r="AZ283" s="29"/>
      <c r="BA283" s="36"/>
      <c r="BB283" s="36"/>
      <c r="BC283" s="36"/>
      <c r="BD283" s="36"/>
      <c r="BE283" s="36"/>
      <c r="BF283" s="36"/>
      <c r="BG283" s="36"/>
      <c r="BH283" s="36"/>
      <c r="BI283" s="36"/>
      <c r="BJ283" s="29"/>
      <c r="BK283" s="36"/>
      <c r="BL283" s="29"/>
      <c r="BM283" s="36"/>
      <c r="BN283" s="36"/>
      <c r="BO283" s="36"/>
      <c r="BP283" s="29"/>
      <c r="BQ283" s="36"/>
      <c r="BR283" s="29"/>
      <c r="BS283" s="36"/>
      <c r="BT283" s="36"/>
      <c r="BU283" s="36"/>
      <c r="BV283" s="36"/>
    </row>
    <row r="284" spans="1:75" x14ac:dyDescent="0.25">
      <c r="A284" s="16">
        <v>282</v>
      </c>
      <c r="B284" s="16">
        <v>3</v>
      </c>
      <c r="C284" s="31" t="s">
        <v>736</v>
      </c>
      <c r="D284" s="40">
        <f>март!D284-апрель!E284</f>
        <v>722.96598732367113</v>
      </c>
      <c r="E284" s="40">
        <f t="shared" si="4"/>
        <v>0</v>
      </c>
      <c r="F284" s="36"/>
      <c r="G284" s="36"/>
      <c r="H284" s="36"/>
      <c r="I284" s="27"/>
      <c r="J284" s="36"/>
      <c r="K284" s="36"/>
      <c r="L284" s="36"/>
      <c r="M284" s="36"/>
      <c r="N284" s="36"/>
      <c r="O284" s="29"/>
      <c r="P284" s="36"/>
      <c r="Q284" s="29"/>
      <c r="R284" s="36"/>
      <c r="S284" s="36"/>
      <c r="T284" s="36"/>
      <c r="U284" s="36"/>
      <c r="V284" s="36"/>
      <c r="W284" s="36"/>
      <c r="X284" s="36"/>
      <c r="Y284" s="29"/>
      <c r="Z284" s="36"/>
      <c r="AA284" s="66"/>
      <c r="AB284" s="36"/>
      <c r="AC284" s="36"/>
      <c r="AD284" s="36"/>
      <c r="AE284" s="36"/>
      <c r="AF284" s="36"/>
      <c r="AG284" s="36"/>
      <c r="AH284" s="29"/>
      <c r="AI284" s="36"/>
      <c r="AJ284" s="29"/>
      <c r="AK284" s="36"/>
      <c r="AL284" s="36"/>
      <c r="AM284" s="36"/>
      <c r="AN284" s="29"/>
      <c r="AO284" s="36"/>
      <c r="AP284" s="29"/>
      <c r="AQ284" s="36"/>
      <c r="AR284" s="29"/>
      <c r="AS284" s="36"/>
      <c r="AT284" s="36"/>
      <c r="AU284" s="36"/>
      <c r="AV284" s="29"/>
      <c r="AW284" s="36"/>
      <c r="AX284" s="36"/>
      <c r="AY284" s="36"/>
      <c r="AZ284" s="29"/>
      <c r="BA284" s="36"/>
      <c r="BB284" s="36"/>
      <c r="BC284" s="36"/>
      <c r="BD284" s="36"/>
      <c r="BE284" s="36"/>
      <c r="BF284" s="36"/>
      <c r="BG284" s="36"/>
      <c r="BH284" s="36"/>
      <c r="BI284" s="36"/>
      <c r="BJ284" s="29"/>
      <c r="BK284" s="36"/>
      <c r="BL284" s="29"/>
      <c r="BM284" s="36"/>
      <c r="BN284" s="36"/>
      <c r="BO284" s="36"/>
      <c r="BP284" s="29"/>
      <c r="BQ284" s="36"/>
      <c r="BR284" s="29"/>
      <c r="BS284" s="36"/>
      <c r="BT284" s="36"/>
      <c r="BU284" s="36"/>
      <c r="BV284" s="36"/>
    </row>
    <row r="285" spans="1:75" x14ac:dyDescent="0.25">
      <c r="A285" s="16">
        <v>283</v>
      </c>
      <c r="B285" s="16">
        <v>3</v>
      </c>
      <c r="C285" s="31" t="s">
        <v>1061</v>
      </c>
      <c r="D285" s="40">
        <f>март!D285-апрель!E285</f>
        <v>470.80501311111107</v>
      </c>
      <c r="E285" s="40">
        <f t="shared" si="4"/>
        <v>0</v>
      </c>
      <c r="F285" s="36"/>
      <c r="G285" s="36"/>
      <c r="H285" s="36"/>
      <c r="I285" s="27"/>
      <c r="J285" s="36"/>
      <c r="K285" s="36"/>
      <c r="L285" s="36"/>
      <c r="M285" s="36"/>
      <c r="N285" s="36"/>
      <c r="O285" s="29"/>
      <c r="P285" s="36"/>
      <c r="Q285" s="29"/>
      <c r="R285" s="36"/>
      <c r="S285" s="36"/>
      <c r="T285" s="36"/>
      <c r="U285" s="36"/>
      <c r="V285" s="36"/>
      <c r="W285" s="36"/>
      <c r="X285" s="36"/>
      <c r="Y285" s="29"/>
      <c r="Z285" s="36"/>
      <c r="AA285" s="66"/>
      <c r="AB285" s="36"/>
      <c r="AC285" s="36"/>
      <c r="AD285" s="36"/>
      <c r="AE285" s="36"/>
      <c r="AF285" s="36"/>
      <c r="AG285" s="36"/>
      <c r="AH285" s="29"/>
      <c r="AI285" s="36"/>
      <c r="AJ285" s="29"/>
      <c r="AK285" s="36"/>
      <c r="AL285" s="36"/>
      <c r="AM285" s="36"/>
      <c r="AN285" s="29"/>
      <c r="AO285" s="36"/>
      <c r="AP285" s="29"/>
      <c r="AQ285" s="36"/>
      <c r="AR285" s="29"/>
      <c r="AS285" s="36"/>
      <c r="AT285" s="36"/>
      <c r="AU285" s="36"/>
      <c r="AV285" s="29"/>
      <c r="AW285" s="36"/>
      <c r="AX285" s="36"/>
      <c r="AY285" s="36"/>
      <c r="AZ285" s="29"/>
      <c r="BA285" s="36"/>
      <c r="BB285" s="36"/>
      <c r="BC285" s="36"/>
      <c r="BD285" s="36"/>
      <c r="BE285" s="36"/>
      <c r="BF285" s="36"/>
      <c r="BG285" s="36"/>
      <c r="BH285" s="36"/>
      <c r="BI285" s="36"/>
      <c r="BJ285" s="29"/>
      <c r="BK285" s="36"/>
      <c r="BL285" s="29"/>
      <c r="BM285" s="36"/>
      <c r="BN285" s="36"/>
      <c r="BO285" s="36"/>
      <c r="BP285" s="29"/>
      <c r="BQ285" s="36"/>
      <c r="BR285" s="29"/>
      <c r="BS285" s="36"/>
      <c r="BT285" s="36"/>
      <c r="BU285" s="36"/>
      <c r="BV285" s="36"/>
    </row>
    <row r="286" spans="1:75" x14ac:dyDescent="0.25">
      <c r="A286" s="16">
        <v>284</v>
      </c>
      <c r="B286" s="16">
        <v>3</v>
      </c>
      <c r="C286" s="31" t="s">
        <v>738</v>
      </c>
      <c r="D286" s="40">
        <f>март!D286-апрель!E286</f>
        <v>135.74955552657005</v>
      </c>
      <c r="E286" s="40">
        <f t="shared" si="4"/>
        <v>0</v>
      </c>
      <c r="F286" s="36"/>
      <c r="G286" s="36"/>
      <c r="H286" s="36"/>
      <c r="I286" s="27"/>
      <c r="J286" s="36"/>
      <c r="K286" s="36"/>
      <c r="L286" s="36"/>
      <c r="M286" s="36"/>
      <c r="N286" s="36"/>
      <c r="O286" s="29"/>
      <c r="P286" s="36"/>
      <c r="Q286" s="29"/>
      <c r="R286" s="36"/>
      <c r="S286" s="36"/>
      <c r="T286" s="36"/>
      <c r="U286" s="36"/>
      <c r="V286" s="36"/>
      <c r="W286" s="36"/>
      <c r="X286" s="36"/>
      <c r="Y286" s="29"/>
      <c r="Z286" s="36"/>
      <c r="AA286" s="66"/>
      <c r="AB286" s="36"/>
      <c r="AC286" s="36"/>
      <c r="AD286" s="36"/>
      <c r="AE286" s="36"/>
      <c r="AF286" s="36"/>
      <c r="AG286" s="36"/>
      <c r="AH286" s="29"/>
      <c r="AI286" s="36"/>
      <c r="AJ286" s="29"/>
      <c r="AK286" s="36"/>
      <c r="AL286" s="36"/>
      <c r="AM286" s="36"/>
      <c r="AN286" s="29"/>
      <c r="AO286" s="36"/>
      <c r="AP286" s="29"/>
      <c r="AQ286" s="36"/>
      <c r="AR286" s="29"/>
      <c r="AS286" s="36"/>
      <c r="AT286" s="36"/>
      <c r="AU286" s="36"/>
      <c r="AV286" s="29"/>
      <c r="AW286" s="36"/>
      <c r="AX286" s="36"/>
      <c r="AY286" s="36"/>
      <c r="AZ286" s="29"/>
      <c r="BA286" s="36"/>
      <c r="BB286" s="36"/>
      <c r="BC286" s="36"/>
      <c r="BD286" s="36"/>
      <c r="BE286" s="36"/>
      <c r="BF286" s="36"/>
      <c r="BG286" s="36"/>
      <c r="BH286" s="36"/>
      <c r="BI286" s="36"/>
      <c r="BJ286" s="29"/>
      <c r="BK286" s="36"/>
      <c r="BL286" s="29"/>
      <c r="BM286" s="36"/>
      <c r="BN286" s="36"/>
      <c r="BO286" s="36"/>
      <c r="BP286" s="29"/>
      <c r="BQ286" s="36"/>
      <c r="BR286" s="29"/>
      <c r="BS286" s="36"/>
      <c r="BT286" s="36"/>
      <c r="BU286" s="36"/>
      <c r="BV286" s="36"/>
    </row>
    <row r="287" spans="1:75" s="86" customFormat="1" x14ac:dyDescent="0.25">
      <c r="A287" s="79">
        <v>285</v>
      </c>
      <c r="B287" s="79">
        <v>3</v>
      </c>
      <c r="C287" s="80" t="s">
        <v>739</v>
      </c>
      <c r="D287" s="40">
        <f>март!D287-апрель!E287</f>
        <v>-225.78659480193247</v>
      </c>
      <c r="E287" s="81">
        <f t="shared" si="4"/>
        <v>24.878999999999998</v>
      </c>
      <c r="F287" s="82"/>
      <c r="G287" s="82"/>
      <c r="H287" s="82"/>
      <c r="I287" s="83"/>
      <c r="J287" s="82"/>
      <c r="K287" s="82"/>
      <c r="L287" s="82"/>
      <c r="M287" s="82"/>
      <c r="N287" s="82"/>
      <c r="O287" s="84"/>
      <c r="P287" s="82"/>
      <c r="Q287" s="84"/>
      <c r="R287" s="82"/>
      <c r="S287" s="82"/>
      <c r="T287" s="82"/>
      <c r="U287" s="82"/>
      <c r="V287" s="82"/>
      <c r="W287" s="82"/>
      <c r="X287" s="82"/>
      <c r="Y287" s="84"/>
      <c r="Z287" s="82"/>
      <c r="AA287" s="85"/>
      <c r="AB287" s="82"/>
      <c r="AC287" s="82"/>
      <c r="AD287" s="82"/>
      <c r="AE287" s="82"/>
      <c r="AF287" s="82"/>
      <c r="AG287" s="82"/>
      <c r="AH287" s="84">
        <v>2</v>
      </c>
      <c r="AI287" s="82">
        <v>2.7109999999999999</v>
      </c>
      <c r="AJ287" s="84"/>
      <c r="AK287" s="82"/>
      <c r="AL287" s="82"/>
      <c r="AM287" s="82"/>
      <c r="AN287" s="84"/>
      <c r="AO287" s="82"/>
      <c r="AP287" s="84"/>
      <c r="AQ287" s="82"/>
      <c r="AR287" s="84"/>
      <c r="AS287" s="82"/>
      <c r="AT287" s="82"/>
      <c r="AU287" s="82"/>
      <c r="AV287" s="84"/>
      <c r="AW287" s="82"/>
      <c r="AX287" s="82"/>
      <c r="AY287" s="82"/>
      <c r="AZ287" s="84"/>
      <c r="BA287" s="82"/>
      <c r="BB287" s="82"/>
      <c r="BC287" s="82"/>
      <c r="BD287" s="82"/>
      <c r="BE287" s="82"/>
      <c r="BF287" s="82"/>
      <c r="BG287" s="82"/>
      <c r="BH287" s="82"/>
      <c r="BI287" s="82"/>
      <c r="BJ287" s="84"/>
      <c r="BK287" s="82"/>
      <c r="BL287" s="84"/>
      <c r="BM287" s="82"/>
      <c r="BN287" s="82">
        <v>0.03</v>
      </c>
      <c r="BO287" s="82">
        <v>18.643000000000001</v>
      </c>
      <c r="BP287" s="84"/>
      <c r="BQ287" s="82"/>
      <c r="BR287" s="84">
        <v>1</v>
      </c>
      <c r="BS287" s="82">
        <v>3.5249999999999999</v>
      </c>
      <c r="BT287" s="82"/>
      <c r="BU287" s="82"/>
      <c r="BV287" s="82"/>
    </row>
    <row r="288" spans="1:75" x14ac:dyDescent="0.25">
      <c r="A288" s="16">
        <v>286</v>
      </c>
      <c r="B288" s="16">
        <v>3</v>
      </c>
      <c r="C288" s="31" t="s">
        <v>740</v>
      </c>
      <c r="D288" s="40">
        <f>март!D288-апрель!E288</f>
        <v>-31.075502560386479</v>
      </c>
      <c r="E288" s="40">
        <f t="shared" si="4"/>
        <v>0</v>
      </c>
      <c r="F288" s="36"/>
      <c r="G288" s="36"/>
      <c r="H288" s="36"/>
      <c r="I288" s="27"/>
      <c r="J288" s="36"/>
      <c r="K288" s="36"/>
      <c r="L288" s="36"/>
      <c r="M288" s="36"/>
      <c r="N288" s="36"/>
      <c r="O288" s="29"/>
      <c r="P288" s="36"/>
      <c r="Q288" s="29"/>
      <c r="R288" s="36"/>
      <c r="S288" s="36"/>
      <c r="T288" s="36"/>
      <c r="U288" s="36"/>
      <c r="V288" s="36"/>
      <c r="W288" s="36"/>
      <c r="X288" s="36"/>
      <c r="Y288" s="29"/>
      <c r="Z288" s="36"/>
      <c r="AA288" s="66"/>
      <c r="AB288" s="36"/>
      <c r="AC288" s="36"/>
      <c r="AD288" s="36"/>
      <c r="AE288" s="36"/>
      <c r="AF288" s="36"/>
      <c r="AG288" s="36"/>
      <c r="AH288" s="29"/>
      <c r="AI288" s="36"/>
      <c r="AJ288" s="29"/>
      <c r="AK288" s="36"/>
      <c r="AL288" s="36"/>
      <c r="AM288" s="36"/>
      <c r="AN288" s="29"/>
      <c r="AO288" s="36"/>
      <c r="AP288" s="29"/>
      <c r="AQ288" s="36"/>
      <c r="AR288" s="29"/>
      <c r="AS288" s="36"/>
      <c r="AT288" s="36"/>
      <c r="AU288" s="36"/>
      <c r="AV288" s="29"/>
      <c r="AW288" s="36"/>
      <c r="AX288" s="36"/>
      <c r="AY288" s="36"/>
      <c r="AZ288" s="29"/>
      <c r="BA288" s="36"/>
      <c r="BB288" s="36"/>
      <c r="BC288" s="36"/>
      <c r="BD288" s="36"/>
      <c r="BE288" s="36"/>
      <c r="BF288" s="36"/>
      <c r="BG288" s="36"/>
      <c r="BH288" s="36"/>
      <c r="BI288" s="36"/>
      <c r="BJ288" s="29"/>
      <c r="BK288" s="36"/>
      <c r="BL288" s="29"/>
      <c r="BM288" s="36"/>
      <c r="BN288" s="36"/>
      <c r="BO288" s="36"/>
      <c r="BP288" s="29"/>
      <c r="BQ288" s="36"/>
      <c r="BR288" s="29"/>
      <c r="BS288" s="36"/>
      <c r="BT288" s="36"/>
      <c r="BU288" s="36"/>
      <c r="BV288" s="36"/>
    </row>
    <row r="289" spans="1:75" s="86" customFormat="1" x14ac:dyDescent="0.25">
      <c r="A289" s="79">
        <v>287</v>
      </c>
      <c r="B289" s="79">
        <v>2</v>
      </c>
      <c r="C289" s="80" t="s">
        <v>741</v>
      </c>
      <c r="D289" s="40">
        <f>март!D289-апрель!E289</f>
        <v>-133.23581410628017</v>
      </c>
      <c r="E289" s="81">
        <f t="shared" si="4"/>
        <v>2.9079999999999999</v>
      </c>
      <c r="F289" s="82"/>
      <c r="G289" s="82"/>
      <c r="H289" s="82"/>
      <c r="I289" s="83"/>
      <c r="J289" s="82"/>
      <c r="K289" s="82"/>
      <c r="L289" s="82"/>
      <c r="M289" s="82"/>
      <c r="N289" s="82"/>
      <c r="O289" s="84"/>
      <c r="P289" s="82"/>
      <c r="Q289" s="84"/>
      <c r="R289" s="82"/>
      <c r="S289" s="82"/>
      <c r="T289" s="82"/>
      <c r="U289" s="82"/>
      <c r="V289" s="82"/>
      <c r="W289" s="82"/>
      <c r="X289" s="82"/>
      <c r="Y289" s="84"/>
      <c r="Z289" s="82"/>
      <c r="AA289" s="85"/>
      <c r="AB289" s="82"/>
      <c r="AC289" s="82"/>
      <c r="AD289" s="82"/>
      <c r="AE289" s="82"/>
      <c r="AF289" s="82"/>
      <c r="AG289" s="82"/>
      <c r="AH289" s="84"/>
      <c r="AI289" s="82"/>
      <c r="AJ289" s="84"/>
      <c r="AK289" s="82"/>
      <c r="AL289" s="82"/>
      <c r="AM289" s="82"/>
      <c r="AN289" s="84"/>
      <c r="AO289" s="82"/>
      <c r="AP289" s="84"/>
      <c r="AQ289" s="82"/>
      <c r="AR289" s="84"/>
      <c r="AS289" s="82"/>
      <c r="AT289" s="82"/>
      <c r="AU289" s="82"/>
      <c r="AV289" s="84"/>
      <c r="AW289" s="82"/>
      <c r="AX289" s="82"/>
      <c r="AY289" s="82"/>
      <c r="AZ289" s="84"/>
      <c r="BA289" s="82"/>
      <c r="BB289" s="82"/>
      <c r="BC289" s="82"/>
      <c r="BD289" s="82"/>
      <c r="BE289" s="82"/>
      <c r="BF289" s="82">
        <v>3.0000000000000001E-3</v>
      </c>
      <c r="BG289" s="82">
        <v>2.9079999999999999</v>
      </c>
      <c r="BH289" s="82"/>
      <c r="BI289" s="82"/>
      <c r="BJ289" s="84"/>
      <c r="BK289" s="82"/>
      <c r="BL289" s="84"/>
      <c r="BM289" s="82"/>
      <c r="BN289" s="82"/>
      <c r="BO289" s="82"/>
      <c r="BP289" s="84"/>
      <c r="BQ289" s="82"/>
      <c r="BR289" s="84"/>
      <c r="BS289" s="82"/>
      <c r="BT289" s="82"/>
      <c r="BU289" s="82"/>
      <c r="BV289" s="82"/>
    </row>
    <row r="290" spans="1:75" s="86" customFormat="1" x14ac:dyDescent="0.25">
      <c r="A290" s="79">
        <v>288</v>
      </c>
      <c r="B290" s="79">
        <v>2</v>
      </c>
      <c r="C290" s="80" t="s">
        <v>742</v>
      </c>
      <c r="D290" s="40">
        <f>март!D290-апрель!E290</f>
        <v>504.97692543961352</v>
      </c>
      <c r="E290" s="81">
        <f t="shared" si="4"/>
        <v>40.316000000000003</v>
      </c>
      <c r="F290" s="82"/>
      <c r="G290" s="82"/>
      <c r="H290" s="82"/>
      <c r="I290" s="83"/>
      <c r="J290" s="82"/>
      <c r="K290" s="82"/>
      <c r="L290" s="82"/>
      <c r="M290" s="82"/>
      <c r="N290" s="82"/>
      <c r="O290" s="84"/>
      <c r="P290" s="82"/>
      <c r="Q290" s="84"/>
      <c r="R290" s="82"/>
      <c r="S290" s="82"/>
      <c r="T290" s="82"/>
      <c r="U290" s="82">
        <v>3.5000000000000003E-2</v>
      </c>
      <c r="V290" s="82">
        <v>40.316000000000003</v>
      </c>
      <c r="W290" s="82"/>
      <c r="X290" s="82"/>
      <c r="Y290" s="84"/>
      <c r="Z290" s="82"/>
      <c r="AA290" s="85"/>
      <c r="AB290" s="82"/>
      <c r="AC290" s="82"/>
      <c r="AD290" s="82"/>
      <c r="AE290" s="82"/>
      <c r="AF290" s="82"/>
      <c r="AG290" s="82"/>
      <c r="AH290" s="84"/>
      <c r="AI290" s="82"/>
      <c r="AJ290" s="84"/>
      <c r="AK290" s="82"/>
      <c r="AL290" s="82"/>
      <c r="AM290" s="82"/>
      <c r="AN290" s="84"/>
      <c r="AO290" s="82"/>
      <c r="AP290" s="84"/>
      <c r="AQ290" s="82"/>
      <c r="AR290" s="84"/>
      <c r="AS290" s="82"/>
      <c r="AT290" s="82"/>
      <c r="AU290" s="82"/>
      <c r="AV290" s="84"/>
      <c r="AW290" s="82"/>
      <c r="AX290" s="82"/>
      <c r="AY290" s="82"/>
      <c r="AZ290" s="84"/>
      <c r="BA290" s="82"/>
      <c r="BB290" s="82"/>
      <c r="BC290" s="82"/>
      <c r="BD290" s="82"/>
      <c r="BE290" s="82"/>
      <c r="BF290" s="82"/>
      <c r="BG290" s="82"/>
      <c r="BH290" s="82"/>
      <c r="BI290" s="82"/>
      <c r="BJ290" s="84"/>
      <c r="BK290" s="82"/>
      <c r="BL290" s="84"/>
      <c r="BM290" s="82"/>
      <c r="BN290" s="82"/>
      <c r="BO290" s="82"/>
      <c r="BP290" s="84"/>
      <c r="BQ290" s="82"/>
      <c r="BR290" s="84"/>
      <c r="BS290" s="82"/>
      <c r="BT290" s="82"/>
      <c r="BU290" s="82"/>
      <c r="BV290" s="82"/>
    </row>
    <row r="291" spans="1:75" s="86" customFormat="1" x14ac:dyDescent="0.25">
      <c r="A291" s="79">
        <v>289</v>
      </c>
      <c r="B291" s="79">
        <v>2</v>
      </c>
      <c r="C291" s="80" t="s">
        <v>743</v>
      </c>
      <c r="D291" s="40">
        <f>март!D291-апрель!E291</f>
        <v>35.045332898550726</v>
      </c>
      <c r="E291" s="81">
        <f t="shared" si="4"/>
        <v>0.51200000000000001</v>
      </c>
      <c r="F291" s="82"/>
      <c r="G291" s="82"/>
      <c r="H291" s="82"/>
      <c r="I291" s="83"/>
      <c r="J291" s="82"/>
      <c r="K291" s="82"/>
      <c r="L291" s="82"/>
      <c r="M291" s="82"/>
      <c r="N291" s="82"/>
      <c r="O291" s="84"/>
      <c r="P291" s="82"/>
      <c r="Q291" s="84"/>
      <c r="R291" s="82"/>
      <c r="S291" s="82"/>
      <c r="T291" s="82"/>
      <c r="U291" s="82"/>
      <c r="V291" s="82"/>
      <c r="W291" s="82"/>
      <c r="X291" s="82"/>
      <c r="Y291" s="84"/>
      <c r="Z291" s="82"/>
      <c r="AA291" s="85"/>
      <c r="AB291" s="82"/>
      <c r="AC291" s="82"/>
      <c r="AD291" s="82"/>
      <c r="AE291" s="82"/>
      <c r="AF291" s="82"/>
      <c r="AG291" s="82"/>
      <c r="AH291" s="84"/>
      <c r="AI291" s="82"/>
      <c r="AJ291" s="84"/>
      <c r="AK291" s="82"/>
      <c r="AL291" s="82"/>
      <c r="AM291" s="82"/>
      <c r="AN291" s="84"/>
      <c r="AO291" s="82"/>
      <c r="AP291" s="84"/>
      <c r="AQ291" s="82"/>
      <c r="AR291" s="84"/>
      <c r="AS291" s="82"/>
      <c r="AT291" s="82"/>
      <c r="AU291" s="82"/>
      <c r="AV291" s="84"/>
      <c r="AW291" s="82"/>
      <c r="AX291" s="82"/>
      <c r="AY291" s="82"/>
      <c r="AZ291" s="84"/>
      <c r="BA291" s="82"/>
      <c r="BB291" s="82"/>
      <c r="BC291" s="82"/>
      <c r="BD291" s="82"/>
      <c r="BE291" s="82"/>
      <c r="BF291" s="82"/>
      <c r="BG291" s="82"/>
      <c r="BH291" s="82"/>
      <c r="BI291" s="82"/>
      <c r="BJ291" s="84"/>
      <c r="BK291" s="82"/>
      <c r="BL291" s="84"/>
      <c r="BM291" s="82"/>
      <c r="BN291" s="82"/>
      <c r="BO291" s="82"/>
      <c r="BP291" s="84"/>
      <c r="BQ291" s="82"/>
      <c r="BR291" s="84"/>
      <c r="BS291" s="82"/>
      <c r="BT291" s="82"/>
      <c r="BU291" s="82"/>
      <c r="BV291" s="82">
        <v>0.51200000000000001</v>
      </c>
      <c r="BW291" s="86" t="s">
        <v>1104</v>
      </c>
    </row>
    <row r="292" spans="1:75" x14ac:dyDescent="0.25">
      <c r="A292" s="16">
        <v>290</v>
      </c>
      <c r="B292" s="16">
        <v>2</v>
      </c>
      <c r="C292" s="31" t="s">
        <v>744</v>
      </c>
      <c r="D292" s="40">
        <f>март!D292-апрель!E292</f>
        <v>647.47654838647338</v>
      </c>
      <c r="E292" s="40">
        <f t="shared" si="4"/>
        <v>0</v>
      </c>
      <c r="F292" s="36"/>
      <c r="G292" s="36"/>
      <c r="H292" s="36"/>
      <c r="I292" s="27"/>
      <c r="J292" s="36"/>
      <c r="K292" s="36"/>
      <c r="L292" s="36"/>
      <c r="M292" s="36"/>
      <c r="N292" s="36"/>
      <c r="O292" s="29"/>
      <c r="P292" s="36"/>
      <c r="Q292" s="29"/>
      <c r="R292" s="36"/>
      <c r="S292" s="36"/>
      <c r="T292" s="36"/>
      <c r="U292" s="36"/>
      <c r="V292" s="36"/>
      <c r="W292" s="36"/>
      <c r="X292" s="36"/>
      <c r="Y292" s="29"/>
      <c r="Z292" s="36"/>
      <c r="AA292" s="66"/>
      <c r="AB292" s="36"/>
      <c r="AC292" s="36"/>
      <c r="AD292" s="36"/>
      <c r="AE292" s="36"/>
      <c r="AF292" s="36"/>
      <c r="AG292" s="36"/>
      <c r="AH292" s="29"/>
      <c r="AI292" s="36"/>
      <c r="AJ292" s="29"/>
      <c r="AK292" s="36"/>
      <c r="AL292" s="36"/>
      <c r="AM292" s="36"/>
      <c r="AN292" s="29"/>
      <c r="AO292" s="36"/>
      <c r="AP292" s="29"/>
      <c r="AQ292" s="36"/>
      <c r="AR292" s="29"/>
      <c r="AS292" s="36"/>
      <c r="AT292" s="36"/>
      <c r="AU292" s="36"/>
      <c r="AV292" s="29"/>
      <c r="AW292" s="36"/>
      <c r="AX292" s="36"/>
      <c r="AY292" s="36"/>
      <c r="AZ292" s="29"/>
      <c r="BA292" s="36"/>
      <c r="BB292" s="36"/>
      <c r="BC292" s="36"/>
      <c r="BD292" s="36"/>
      <c r="BE292" s="36"/>
      <c r="BF292" s="36"/>
      <c r="BG292" s="36"/>
      <c r="BH292" s="36"/>
      <c r="BI292" s="36"/>
      <c r="BJ292" s="29"/>
      <c r="BK292" s="36"/>
      <c r="BL292" s="29"/>
      <c r="BM292" s="36"/>
      <c r="BN292" s="36"/>
      <c r="BO292" s="36"/>
      <c r="BP292" s="29"/>
      <c r="BQ292" s="36"/>
      <c r="BR292" s="29"/>
      <c r="BS292" s="36"/>
      <c r="BT292" s="36"/>
      <c r="BU292" s="36"/>
      <c r="BV292" s="36"/>
    </row>
    <row r="293" spans="1:75" x14ac:dyDescent="0.25">
      <c r="A293" s="16">
        <v>291</v>
      </c>
      <c r="B293" s="16">
        <v>2</v>
      </c>
      <c r="C293" s="31" t="s">
        <v>745</v>
      </c>
      <c r="D293" s="40">
        <f>март!D293-апрель!E293</f>
        <v>599.7386058801934</v>
      </c>
      <c r="E293" s="40">
        <f t="shared" si="4"/>
        <v>0</v>
      </c>
      <c r="F293" s="36"/>
      <c r="G293" s="36"/>
      <c r="H293" s="36"/>
      <c r="I293" s="27"/>
      <c r="J293" s="36"/>
      <c r="K293" s="36"/>
      <c r="L293" s="36"/>
      <c r="M293" s="36"/>
      <c r="N293" s="36"/>
      <c r="O293" s="29"/>
      <c r="P293" s="36"/>
      <c r="Q293" s="29"/>
      <c r="R293" s="36"/>
      <c r="S293" s="36"/>
      <c r="T293" s="36"/>
      <c r="U293" s="36"/>
      <c r="V293" s="36"/>
      <c r="W293" s="36"/>
      <c r="X293" s="36"/>
      <c r="Y293" s="29"/>
      <c r="Z293" s="36"/>
      <c r="AA293" s="66"/>
      <c r="AB293" s="36"/>
      <c r="AC293" s="36"/>
      <c r="AD293" s="36"/>
      <c r="AE293" s="36"/>
      <c r="AF293" s="36"/>
      <c r="AG293" s="36"/>
      <c r="AH293" s="29"/>
      <c r="AI293" s="36"/>
      <c r="AJ293" s="29"/>
      <c r="AK293" s="36"/>
      <c r="AL293" s="36"/>
      <c r="AM293" s="36"/>
      <c r="AN293" s="29"/>
      <c r="AO293" s="36"/>
      <c r="AP293" s="29"/>
      <c r="AQ293" s="36"/>
      <c r="AR293" s="29"/>
      <c r="AS293" s="36"/>
      <c r="AT293" s="36"/>
      <c r="AU293" s="36"/>
      <c r="AV293" s="29"/>
      <c r="AW293" s="36"/>
      <c r="AX293" s="36"/>
      <c r="AY293" s="36"/>
      <c r="AZ293" s="29"/>
      <c r="BA293" s="36"/>
      <c r="BB293" s="36"/>
      <c r="BC293" s="36"/>
      <c r="BD293" s="36"/>
      <c r="BE293" s="36"/>
      <c r="BF293" s="36"/>
      <c r="BG293" s="36"/>
      <c r="BH293" s="36"/>
      <c r="BI293" s="36"/>
      <c r="BJ293" s="29"/>
      <c r="BK293" s="36"/>
      <c r="BL293" s="29"/>
      <c r="BM293" s="36"/>
      <c r="BN293" s="36"/>
      <c r="BO293" s="36"/>
      <c r="BP293" s="29"/>
      <c r="BQ293" s="36"/>
      <c r="BR293" s="29"/>
      <c r="BS293" s="36"/>
      <c r="BT293" s="36"/>
      <c r="BU293" s="36"/>
      <c r="BV293" s="36"/>
    </row>
    <row r="294" spans="1:75" x14ac:dyDescent="0.25">
      <c r="A294" s="16">
        <v>292</v>
      </c>
      <c r="B294" s="16">
        <v>2</v>
      </c>
      <c r="C294" s="31" t="s">
        <v>746</v>
      </c>
      <c r="D294" s="40">
        <f>март!D294-апрель!E294</f>
        <v>-756.1995632077294</v>
      </c>
      <c r="E294" s="40">
        <f t="shared" si="4"/>
        <v>0</v>
      </c>
      <c r="F294" s="36"/>
      <c r="G294" s="36"/>
      <c r="H294" s="36"/>
      <c r="I294" s="27"/>
      <c r="J294" s="36"/>
      <c r="K294" s="36"/>
      <c r="L294" s="36"/>
      <c r="M294" s="36"/>
      <c r="N294" s="36"/>
      <c r="O294" s="29"/>
      <c r="P294" s="36"/>
      <c r="Q294" s="29"/>
      <c r="R294" s="36"/>
      <c r="S294" s="36"/>
      <c r="T294" s="36"/>
      <c r="U294" s="36"/>
      <c r="V294" s="36"/>
      <c r="W294" s="36"/>
      <c r="X294" s="36"/>
      <c r="Y294" s="29"/>
      <c r="Z294" s="36"/>
      <c r="AA294" s="66"/>
      <c r="AB294" s="36"/>
      <c r="AC294" s="36"/>
      <c r="AD294" s="36"/>
      <c r="AE294" s="36"/>
      <c r="AF294" s="36"/>
      <c r="AG294" s="36"/>
      <c r="AH294" s="29"/>
      <c r="AI294" s="36"/>
      <c r="AJ294" s="29"/>
      <c r="AK294" s="36"/>
      <c r="AL294" s="36"/>
      <c r="AM294" s="36"/>
      <c r="AN294" s="29"/>
      <c r="AO294" s="36"/>
      <c r="AP294" s="29"/>
      <c r="AQ294" s="36"/>
      <c r="AR294" s="29"/>
      <c r="AS294" s="36"/>
      <c r="AT294" s="36"/>
      <c r="AU294" s="36"/>
      <c r="AV294" s="29"/>
      <c r="AW294" s="36"/>
      <c r="AX294" s="36"/>
      <c r="AY294" s="36"/>
      <c r="AZ294" s="29"/>
      <c r="BA294" s="36"/>
      <c r="BB294" s="36"/>
      <c r="BC294" s="36"/>
      <c r="BD294" s="36"/>
      <c r="BE294" s="36"/>
      <c r="BF294" s="36"/>
      <c r="BG294" s="36"/>
      <c r="BH294" s="36"/>
      <c r="BI294" s="36"/>
      <c r="BJ294" s="29"/>
      <c r="BK294" s="36"/>
      <c r="BL294" s="29"/>
      <c r="BM294" s="36"/>
      <c r="BN294" s="36"/>
      <c r="BO294" s="36"/>
      <c r="BP294" s="29"/>
      <c r="BQ294" s="36"/>
      <c r="BR294" s="29"/>
      <c r="BS294" s="36"/>
      <c r="BT294" s="36"/>
      <c r="BU294" s="36"/>
      <c r="BV294" s="36"/>
    </row>
    <row r="295" spans="1:75" x14ac:dyDescent="0.25">
      <c r="A295" s="16">
        <v>293</v>
      </c>
      <c r="B295" s="16">
        <v>2</v>
      </c>
      <c r="C295" s="31" t="s">
        <v>747</v>
      </c>
      <c r="D295" s="40">
        <f>март!D295-апрель!E295</f>
        <v>1986.379661004831</v>
      </c>
      <c r="E295" s="40">
        <f t="shared" si="4"/>
        <v>0</v>
      </c>
      <c r="F295" s="36"/>
      <c r="G295" s="36"/>
      <c r="H295" s="36"/>
      <c r="I295" s="27"/>
      <c r="J295" s="36"/>
      <c r="K295" s="36"/>
      <c r="L295" s="36"/>
      <c r="M295" s="36"/>
      <c r="N295" s="36"/>
      <c r="O295" s="29"/>
      <c r="P295" s="36"/>
      <c r="Q295" s="29"/>
      <c r="R295" s="36"/>
      <c r="S295" s="36"/>
      <c r="T295" s="36"/>
      <c r="U295" s="36"/>
      <c r="V295" s="36"/>
      <c r="W295" s="36"/>
      <c r="X295" s="36"/>
      <c r="Y295" s="29"/>
      <c r="Z295" s="36"/>
      <c r="AA295" s="66"/>
      <c r="AB295" s="36"/>
      <c r="AC295" s="36"/>
      <c r="AD295" s="36"/>
      <c r="AE295" s="36"/>
      <c r="AF295" s="36"/>
      <c r="AG295" s="36"/>
      <c r="AH295" s="29"/>
      <c r="AI295" s="36"/>
      <c r="AJ295" s="29"/>
      <c r="AK295" s="36"/>
      <c r="AL295" s="36"/>
      <c r="AM295" s="36"/>
      <c r="AN295" s="29"/>
      <c r="AO295" s="36"/>
      <c r="AP295" s="29"/>
      <c r="AQ295" s="36"/>
      <c r="AR295" s="29"/>
      <c r="AS295" s="36"/>
      <c r="AT295" s="36"/>
      <c r="AU295" s="36"/>
      <c r="AV295" s="29"/>
      <c r="AW295" s="36"/>
      <c r="AX295" s="36"/>
      <c r="AY295" s="36"/>
      <c r="AZ295" s="29"/>
      <c r="BA295" s="36"/>
      <c r="BB295" s="36"/>
      <c r="BC295" s="36"/>
      <c r="BD295" s="36"/>
      <c r="BE295" s="36"/>
      <c r="BF295" s="36"/>
      <c r="BG295" s="36"/>
      <c r="BH295" s="36"/>
      <c r="BI295" s="36"/>
      <c r="BJ295" s="29"/>
      <c r="BK295" s="36"/>
      <c r="BL295" s="29"/>
      <c r="BM295" s="36"/>
      <c r="BN295" s="36"/>
      <c r="BO295" s="36"/>
      <c r="BP295" s="29"/>
      <c r="BQ295" s="36"/>
      <c r="BR295" s="29"/>
      <c r="BS295" s="36"/>
      <c r="BT295" s="36"/>
      <c r="BU295" s="36"/>
      <c r="BV295" s="36"/>
    </row>
    <row r="296" spans="1:75" x14ac:dyDescent="0.25">
      <c r="A296" s="16">
        <v>294</v>
      </c>
      <c r="B296" s="16">
        <v>2</v>
      </c>
      <c r="C296" s="31" t="s">
        <v>748</v>
      </c>
      <c r="D296" s="40">
        <f>март!D296-апрель!E296</f>
        <v>47.322124444444441</v>
      </c>
      <c r="E296" s="40">
        <f t="shared" si="4"/>
        <v>0</v>
      </c>
      <c r="F296" s="36"/>
      <c r="G296" s="36"/>
      <c r="H296" s="36"/>
      <c r="I296" s="27"/>
      <c r="J296" s="36"/>
      <c r="K296" s="36"/>
      <c r="L296" s="36"/>
      <c r="M296" s="36"/>
      <c r="N296" s="36"/>
      <c r="O296" s="29"/>
      <c r="P296" s="36"/>
      <c r="Q296" s="29"/>
      <c r="R296" s="36"/>
      <c r="S296" s="36"/>
      <c r="T296" s="36"/>
      <c r="U296" s="36"/>
      <c r="V296" s="36"/>
      <c r="W296" s="36"/>
      <c r="X296" s="36"/>
      <c r="Y296" s="29"/>
      <c r="Z296" s="36"/>
      <c r="AA296" s="66"/>
      <c r="AB296" s="36"/>
      <c r="AC296" s="36"/>
      <c r="AD296" s="36"/>
      <c r="AE296" s="36"/>
      <c r="AF296" s="36"/>
      <c r="AG296" s="36"/>
      <c r="AH296" s="29"/>
      <c r="AI296" s="36"/>
      <c r="AJ296" s="29"/>
      <c r="AK296" s="36"/>
      <c r="AL296" s="36"/>
      <c r="AM296" s="36"/>
      <c r="AN296" s="29"/>
      <c r="AO296" s="36"/>
      <c r="AP296" s="29"/>
      <c r="AQ296" s="36"/>
      <c r="AR296" s="29"/>
      <c r="AS296" s="36"/>
      <c r="AT296" s="36"/>
      <c r="AU296" s="36"/>
      <c r="AV296" s="29"/>
      <c r="AW296" s="36"/>
      <c r="AX296" s="36"/>
      <c r="AY296" s="36"/>
      <c r="AZ296" s="29"/>
      <c r="BA296" s="36"/>
      <c r="BB296" s="36"/>
      <c r="BC296" s="36"/>
      <c r="BD296" s="36"/>
      <c r="BE296" s="36"/>
      <c r="BF296" s="36"/>
      <c r="BG296" s="36"/>
      <c r="BH296" s="36"/>
      <c r="BI296" s="36"/>
      <c r="BJ296" s="29"/>
      <c r="BK296" s="36"/>
      <c r="BL296" s="29"/>
      <c r="BM296" s="36"/>
      <c r="BN296" s="36"/>
      <c r="BO296" s="36"/>
      <c r="BP296" s="29"/>
      <c r="BQ296" s="36"/>
      <c r="BR296" s="29"/>
      <c r="BS296" s="36"/>
      <c r="BT296" s="36"/>
      <c r="BU296" s="36"/>
      <c r="BV296" s="36"/>
    </row>
    <row r="297" spans="1:75" x14ac:dyDescent="0.25">
      <c r="A297" s="16">
        <v>295</v>
      </c>
      <c r="B297" s="16">
        <v>2</v>
      </c>
      <c r="C297" s="31" t="s">
        <v>749</v>
      </c>
      <c r="D297" s="40">
        <f>март!D297-апрель!E297</f>
        <v>48.068885787439598</v>
      </c>
      <c r="E297" s="40">
        <f t="shared" si="4"/>
        <v>0</v>
      </c>
      <c r="F297" s="36"/>
      <c r="G297" s="36"/>
      <c r="H297" s="36"/>
      <c r="I297" s="27"/>
      <c r="J297" s="36"/>
      <c r="K297" s="36"/>
      <c r="L297" s="36"/>
      <c r="M297" s="36"/>
      <c r="N297" s="36"/>
      <c r="O297" s="29"/>
      <c r="P297" s="36"/>
      <c r="Q297" s="29"/>
      <c r="R297" s="36"/>
      <c r="S297" s="36"/>
      <c r="T297" s="36"/>
      <c r="U297" s="36"/>
      <c r="V297" s="36"/>
      <c r="W297" s="36"/>
      <c r="X297" s="36"/>
      <c r="Y297" s="29"/>
      <c r="Z297" s="36"/>
      <c r="AA297" s="66"/>
      <c r="AB297" s="36"/>
      <c r="AC297" s="36"/>
      <c r="AD297" s="36"/>
      <c r="AE297" s="36"/>
      <c r="AF297" s="36"/>
      <c r="AG297" s="36"/>
      <c r="AH297" s="29"/>
      <c r="AI297" s="36"/>
      <c r="AJ297" s="29"/>
      <c r="AK297" s="36"/>
      <c r="AL297" s="36"/>
      <c r="AM297" s="36"/>
      <c r="AN297" s="29"/>
      <c r="AO297" s="36"/>
      <c r="AP297" s="29"/>
      <c r="AQ297" s="36"/>
      <c r="AR297" s="29"/>
      <c r="AS297" s="36"/>
      <c r="AT297" s="36"/>
      <c r="AU297" s="36"/>
      <c r="AV297" s="29"/>
      <c r="AW297" s="36"/>
      <c r="AX297" s="36"/>
      <c r="AY297" s="36"/>
      <c r="AZ297" s="29"/>
      <c r="BA297" s="36"/>
      <c r="BB297" s="36"/>
      <c r="BC297" s="36"/>
      <c r="BD297" s="36"/>
      <c r="BE297" s="36"/>
      <c r="BF297" s="36"/>
      <c r="BG297" s="36"/>
      <c r="BH297" s="36"/>
      <c r="BI297" s="36"/>
      <c r="BJ297" s="29"/>
      <c r="BK297" s="36"/>
      <c r="BL297" s="29"/>
      <c r="BM297" s="36"/>
      <c r="BN297" s="36"/>
      <c r="BO297" s="36"/>
      <c r="BP297" s="29"/>
      <c r="BQ297" s="36"/>
      <c r="BR297" s="29"/>
      <c r="BS297" s="36"/>
      <c r="BT297" s="36"/>
      <c r="BU297" s="36"/>
      <c r="BV297" s="36"/>
    </row>
    <row r="298" spans="1:75" s="86" customFormat="1" x14ac:dyDescent="0.25">
      <c r="A298" s="79">
        <v>296</v>
      </c>
      <c r="B298" s="79">
        <v>2</v>
      </c>
      <c r="C298" s="80" t="s">
        <v>750</v>
      </c>
      <c r="D298" s="40">
        <f>март!D298-апрель!E298</f>
        <v>151.79404671497585</v>
      </c>
      <c r="E298" s="81">
        <f t="shared" si="4"/>
        <v>1.9390000000000001</v>
      </c>
      <c r="F298" s="82"/>
      <c r="G298" s="82"/>
      <c r="H298" s="82"/>
      <c r="I298" s="83"/>
      <c r="J298" s="82"/>
      <c r="K298" s="82"/>
      <c r="L298" s="82"/>
      <c r="M298" s="82"/>
      <c r="N298" s="82"/>
      <c r="O298" s="84"/>
      <c r="P298" s="82"/>
      <c r="Q298" s="84"/>
      <c r="R298" s="82"/>
      <c r="S298" s="82"/>
      <c r="T298" s="82"/>
      <c r="U298" s="82"/>
      <c r="V298" s="82"/>
      <c r="W298" s="82"/>
      <c r="X298" s="82"/>
      <c r="Y298" s="84"/>
      <c r="Z298" s="82"/>
      <c r="AA298" s="85"/>
      <c r="AB298" s="82"/>
      <c r="AC298" s="82"/>
      <c r="AD298" s="82"/>
      <c r="AE298" s="82"/>
      <c r="AF298" s="82"/>
      <c r="AG298" s="82"/>
      <c r="AH298" s="84"/>
      <c r="AI298" s="82"/>
      <c r="AJ298" s="84"/>
      <c r="AK298" s="82"/>
      <c r="AL298" s="82"/>
      <c r="AM298" s="82"/>
      <c r="AN298" s="84"/>
      <c r="AO298" s="82"/>
      <c r="AP298" s="84"/>
      <c r="AQ298" s="82"/>
      <c r="AR298" s="84"/>
      <c r="AS298" s="82"/>
      <c r="AT298" s="82"/>
      <c r="AU298" s="82"/>
      <c r="AV298" s="84"/>
      <c r="AW298" s="82"/>
      <c r="AX298" s="82"/>
      <c r="AY298" s="82"/>
      <c r="AZ298" s="84"/>
      <c r="BA298" s="82"/>
      <c r="BB298" s="82"/>
      <c r="BC298" s="82"/>
      <c r="BD298" s="82"/>
      <c r="BE298" s="82"/>
      <c r="BF298" s="82">
        <v>2E-3</v>
      </c>
      <c r="BG298" s="82">
        <v>1.9390000000000001</v>
      </c>
      <c r="BH298" s="82"/>
      <c r="BI298" s="82"/>
      <c r="BJ298" s="84"/>
      <c r="BK298" s="82"/>
      <c r="BL298" s="84"/>
      <c r="BM298" s="82"/>
      <c r="BN298" s="82"/>
      <c r="BO298" s="82"/>
      <c r="BP298" s="84"/>
      <c r="BQ298" s="82"/>
      <c r="BR298" s="84"/>
      <c r="BS298" s="82"/>
      <c r="BT298" s="82"/>
      <c r="BU298" s="82"/>
      <c r="BV298" s="82"/>
    </row>
    <row r="299" spans="1:75" x14ac:dyDescent="0.25">
      <c r="A299" s="16">
        <v>297</v>
      </c>
      <c r="B299" s="16">
        <v>2</v>
      </c>
      <c r="C299" s="31" t="s">
        <v>751</v>
      </c>
      <c r="D299" s="40">
        <f>март!D299-апрель!E299</f>
        <v>9.7820903864734241</v>
      </c>
      <c r="E299" s="40">
        <f t="shared" si="4"/>
        <v>0</v>
      </c>
      <c r="F299" s="36"/>
      <c r="G299" s="36"/>
      <c r="H299" s="36"/>
      <c r="I299" s="27"/>
      <c r="J299" s="36"/>
      <c r="K299" s="36"/>
      <c r="L299" s="36"/>
      <c r="M299" s="36"/>
      <c r="N299" s="36"/>
      <c r="O299" s="29"/>
      <c r="P299" s="36"/>
      <c r="Q299" s="29"/>
      <c r="R299" s="36"/>
      <c r="S299" s="36"/>
      <c r="T299" s="36"/>
      <c r="U299" s="36"/>
      <c r="V299" s="36"/>
      <c r="W299" s="36"/>
      <c r="X299" s="36"/>
      <c r="Y299" s="29"/>
      <c r="Z299" s="36"/>
      <c r="AA299" s="66"/>
      <c r="AB299" s="36"/>
      <c r="AC299" s="36"/>
      <c r="AD299" s="36"/>
      <c r="AE299" s="36"/>
      <c r="AF299" s="36"/>
      <c r="AG299" s="36"/>
      <c r="AH299" s="29"/>
      <c r="AI299" s="36"/>
      <c r="AJ299" s="29"/>
      <c r="AK299" s="36"/>
      <c r="AL299" s="36"/>
      <c r="AM299" s="36"/>
      <c r="AN299" s="29"/>
      <c r="AO299" s="36"/>
      <c r="AP299" s="29"/>
      <c r="AQ299" s="36"/>
      <c r="AR299" s="29"/>
      <c r="AS299" s="36"/>
      <c r="AT299" s="36"/>
      <c r="AU299" s="36"/>
      <c r="AV299" s="29"/>
      <c r="AW299" s="36"/>
      <c r="AX299" s="36"/>
      <c r="AY299" s="36"/>
      <c r="AZ299" s="29"/>
      <c r="BA299" s="36"/>
      <c r="BB299" s="36"/>
      <c r="BC299" s="36"/>
      <c r="BD299" s="36"/>
      <c r="BE299" s="36"/>
      <c r="BF299" s="36"/>
      <c r="BG299" s="36"/>
      <c r="BH299" s="36"/>
      <c r="BI299" s="36"/>
      <c r="BJ299" s="29"/>
      <c r="BK299" s="36"/>
      <c r="BL299" s="29"/>
      <c r="BM299" s="36"/>
      <c r="BN299" s="36"/>
      <c r="BO299" s="36"/>
      <c r="BP299" s="29"/>
      <c r="BQ299" s="36"/>
      <c r="BR299" s="29"/>
      <c r="BS299" s="36"/>
      <c r="BT299" s="36"/>
      <c r="BU299" s="36"/>
      <c r="BV299" s="36"/>
    </row>
    <row r="300" spans="1:75" x14ac:dyDescent="0.25">
      <c r="A300" s="16">
        <v>298</v>
      </c>
      <c r="B300" s="16">
        <v>2</v>
      </c>
      <c r="C300" s="31" t="s">
        <v>752</v>
      </c>
      <c r="D300" s="40">
        <f>март!D300-апрель!E300</f>
        <v>275.88950392270533</v>
      </c>
      <c r="E300" s="40">
        <f t="shared" si="4"/>
        <v>0</v>
      </c>
      <c r="F300" s="36"/>
      <c r="G300" s="36"/>
      <c r="H300" s="36"/>
      <c r="I300" s="27"/>
      <c r="J300" s="36"/>
      <c r="K300" s="36"/>
      <c r="L300" s="36"/>
      <c r="M300" s="36"/>
      <c r="N300" s="36"/>
      <c r="O300" s="29"/>
      <c r="P300" s="36"/>
      <c r="Q300" s="29"/>
      <c r="R300" s="36"/>
      <c r="S300" s="36"/>
      <c r="T300" s="36"/>
      <c r="U300" s="36"/>
      <c r="V300" s="36"/>
      <c r="W300" s="36"/>
      <c r="X300" s="36"/>
      <c r="Y300" s="29"/>
      <c r="Z300" s="36"/>
      <c r="AA300" s="66"/>
      <c r="AB300" s="36"/>
      <c r="AC300" s="36"/>
      <c r="AD300" s="36"/>
      <c r="AE300" s="36"/>
      <c r="AF300" s="36"/>
      <c r="AG300" s="36"/>
      <c r="AH300" s="29"/>
      <c r="AI300" s="36"/>
      <c r="AJ300" s="29"/>
      <c r="AK300" s="36"/>
      <c r="AL300" s="36"/>
      <c r="AM300" s="36"/>
      <c r="AN300" s="29"/>
      <c r="AO300" s="36"/>
      <c r="AP300" s="29"/>
      <c r="AQ300" s="36"/>
      <c r="AR300" s="29"/>
      <c r="AS300" s="36"/>
      <c r="AT300" s="36"/>
      <c r="AU300" s="36"/>
      <c r="AV300" s="29"/>
      <c r="AW300" s="36"/>
      <c r="AX300" s="36"/>
      <c r="AY300" s="36"/>
      <c r="AZ300" s="29"/>
      <c r="BA300" s="36"/>
      <c r="BB300" s="36"/>
      <c r="BC300" s="36"/>
      <c r="BD300" s="36"/>
      <c r="BE300" s="36"/>
      <c r="BF300" s="36"/>
      <c r="BG300" s="36"/>
      <c r="BH300" s="36"/>
      <c r="BI300" s="36"/>
      <c r="BJ300" s="29"/>
      <c r="BK300" s="36"/>
      <c r="BL300" s="29"/>
      <c r="BM300" s="36"/>
      <c r="BN300" s="36"/>
      <c r="BO300" s="36"/>
      <c r="BP300" s="29"/>
      <c r="BQ300" s="36"/>
      <c r="BR300" s="29"/>
      <c r="BS300" s="36"/>
      <c r="BT300" s="36"/>
      <c r="BU300" s="36"/>
      <c r="BV300" s="36"/>
    </row>
    <row r="301" spans="1:75" s="86" customFormat="1" x14ac:dyDescent="0.25">
      <c r="A301" s="79">
        <v>299</v>
      </c>
      <c r="B301" s="79">
        <v>2</v>
      </c>
      <c r="C301" s="80" t="s">
        <v>753</v>
      </c>
      <c r="D301" s="40">
        <f>март!D301-апрель!E301</f>
        <v>1152.4408488405797</v>
      </c>
      <c r="E301" s="81">
        <f t="shared" si="4"/>
        <v>5.0869999999999997</v>
      </c>
      <c r="F301" s="82"/>
      <c r="G301" s="82"/>
      <c r="H301" s="82"/>
      <c r="I301" s="83"/>
      <c r="J301" s="82"/>
      <c r="K301" s="82"/>
      <c r="L301" s="82"/>
      <c r="M301" s="82"/>
      <c r="N301" s="82"/>
      <c r="O301" s="84"/>
      <c r="P301" s="82"/>
      <c r="Q301" s="84"/>
      <c r="R301" s="82"/>
      <c r="S301" s="82"/>
      <c r="T301" s="82"/>
      <c r="U301" s="82"/>
      <c r="V301" s="82"/>
      <c r="W301" s="82"/>
      <c r="X301" s="82"/>
      <c r="Y301" s="84"/>
      <c r="Z301" s="82"/>
      <c r="AA301" s="85"/>
      <c r="AB301" s="82"/>
      <c r="AC301" s="82"/>
      <c r="AD301" s="82"/>
      <c r="AE301" s="82"/>
      <c r="AF301" s="82"/>
      <c r="AG301" s="82"/>
      <c r="AH301" s="84">
        <v>5</v>
      </c>
      <c r="AI301" s="82">
        <v>5.0869999999999997</v>
      </c>
      <c r="AJ301" s="84"/>
      <c r="AK301" s="82"/>
      <c r="AL301" s="82"/>
      <c r="AM301" s="82"/>
      <c r="AN301" s="84"/>
      <c r="AO301" s="82"/>
      <c r="AP301" s="84"/>
      <c r="AQ301" s="82"/>
      <c r="AR301" s="84"/>
      <c r="AS301" s="82"/>
      <c r="AT301" s="82"/>
      <c r="AU301" s="82"/>
      <c r="AV301" s="84"/>
      <c r="AW301" s="82"/>
      <c r="AX301" s="82"/>
      <c r="AY301" s="82"/>
      <c r="AZ301" s="84"/>
      <c r="BA301" s="82"/>
      <c r="BB301" s="82"/>
      <c r="BC301" s="82"/>
      <c r="BD301" s="82"/>
      <c r="BE301" s="82"/>
      <c r="BF301" s="82"/>
      <c r="BG301" s="82"/>
      <c r="BH301" s="82"/>
      <c r="BI301" s="82"/>
      <c r="BJ301" s="84"/>
      <c r="BK301" s="82"/>
      <c r="BL301" s="84"/>
      <c r="BM301" s="82"/>
      <c r="BN301" s="82"/>
      <c r="BO301" s="82"/>
      <c r="BP301" s="84"/>
      <c r="BQ301" s="82"/>
      <c r="BR301" s="84"/>
      <c r="BS301" s="82"/>
      <c r="BT301" s="82"/>
      <c r="BU301" s="82"/>
      <c r="BV301" s="82"/>
    </row>
    <row r="302" spans="1:75" x14ac:dyDescent="0.25">
      <c r="A302" s="16">
        <v>300</v>
      </c>
      <c r="B302" s="16">
        <v>2</v>
      </c>
      <c r="C302" s="31" t="s">
        <v>754</v>
      </c>
      <c r="D302" s="40">
        <f>март!D302-апрель!E302</f>
        <v>344.21991206763283</v>
      </c>
      <c r="E302" s="40">
        <f t="shared" si="4"/>
        <v>0</v>
      </c>
      <c r="F302" s="36"/>
      <c r="G302" s="36"/>
      <c r="H302" s="36"/>
      <c r="I302" s="27"/>
      <c r="J302" s="36"/>
      <c r="K302" s="36"/>
      <c r="L302" s="36"/>
      <c r="M302" s="36"/>
      <c r="N302" s="36"/>
      <c r="O302" s="29"/>
      <c r="P302" s="36"/>
      <c r="Q302" s="29"/>
      <c r="R302" s="36"/>
      <c r="S302" s="36"/>
      <c r="T302" s="36"/>
      <c r="U302" s="36"/>
      <c r="V302" s="36"/>
      <c r="W302" s="36"/>
      <c r="X302" s="36"/>
      <c r="Y302" s="29"/>
      <c r="Z302" s="36"/>
      <c r="AA302" s="66"/>
      <c r="AB302" s="36"/>
      <c r="AC302" s="36"/>
      <c r="AD302" s="36"/>
      <c r="AE302" s="36"/>
      <c r="AF302" s="36"/>
      <c r="AG302" s="36"/>
      <c r="AH302" s="29"/>
      <c r="AI302" s="36"/>
      <c r="AJ302" s="29"/>
      <c r="AK302" s="36"/>
      <c r="AL302" s="36"/>
      <c r="AM302" s="36"/>
      <c r="AN302" s="29"/>
      <c r="AO302" s="36"/>
      <c r="AP302" s="29"/>
      <c r="AQ302" s="36"/>
      <c r="AR302" s="29"/>
      <c r="AS302" s="36"/>
      <c r="AT302" s="36"/>
      <c r="AU302" s="36"/>
      <c r="AV302" s="29"/>
      <c r="AW302" s="36"/>
      <c r="AX302" s="36"/>
      <c r="AY302" s="36"/>
      <c r="AZ302" s="29"/>
      <c r="BA302" s="36"/>
      <c r="BB302" s="36"/>
      <c r="BC302" s="36"/>
      <c r="BD302" s="36"/>
      <c r="BE302" s="36"/>
      <c r="BF302" s="36"/>
      <c r="BG302" s="36"/>
      <c r="BH302" s="36"/>
      <c r="BI302" s="36"/>
      <c r="BJ302" s="29"/>
      <c r="BK302" s="36"/>
      <c r="BL302" s="29"/>
      <c r="BM302" s="36"/>
      <c r="BN302" s="36"/>
      <c r="BO302" s="36"/>
      <c r="BP302" s="29"/>
      <c r="BQ302" s="36"/>
      <c r="BR302" s="29"/>
      <c r="BS302" s="36"/>
      <c r="BT302" s="36"/>
      <c r="BU302" s="36"/>
      <c r="BV302" s="36"/>
    </row>
    <row r="303" spans="1:75" x14ac:dyDescent="0.25">
      <c r="A303" s="16">
        <v>301</v>
      </c>
      <c r="B303" s="16">
        <v>2</v>
      </c>
      <c r="C303" s="31" t="s">
        <v>755</v>
      </c>
      <c r="D303" s="40">
        <f>март!D303-апрель!E303</f>
        <v>85.881727420289849</v>
      </c>
      <c r="E303" s="40">
        <f t="shared" si="4"/>
        <v>0</v>
      </c>
      <c r="F303" s="36"/>
      <c r="G303" s="36"/>
      <c r="H303" s="36"/>
      <c r="I303" s="27"/>
      <c r="J303" s="36"/>
      <c r="K303" s="36"/>
      <c r="L303" s="36"/>
      <c r="M303" s="36"/>
      <c r="N303" s="36"/>
      <c r="O303" s="29"/>
      <c r="P303" s="36"/>
      <c r="Q303" s="29"/>
      <c r="R303" s="36"/>
      <c r="S303" s="36"/>
      <c r="T303" s="36"/>
      <c r="U303" s="36"/>
      <c r="V303" s="36"/>
      <c r="W303" s="36"/>
      <c r="X303" s="36"/>
      <c r="Y303" s="29"/>
      <c r="Z303" s="36"/>
      <c r="AA303" s="66"/>
      <c r="AB303" s="36"/>
      <c r="AC303" s="36"/>
      <c r="AD303" s="36"/>
      <c r="AE303" s="36"/>
      <c r="AF303" s="36"/>
      <c r="AG303" s="36"/>
      <c r="AH303" s="29"/>
      <c r="AI303" s="36"/>
      <c r="AJ303" s="29"/>
      <c r="AK303" s="36"/>
      <c r="AL303" s="36"/>
      <c r="AM303" s="36"/>
      <c r="AN303" s="29"/>
      <c r="AO303" s="36"/>
      <c r="AP303" s="29"/>
      <c r="AQ303" s="36"/>
      <c r="AR303" s="29"/>
      <c r="AS303" s="36"/>
      <c r="AT303" s="36"/>
      <c r="AU303" s="36"/>
      <c r="AV303" s="29"/>
      <c r="AW303" s="36"/>
      <c r="AX303" s="36"/>
      <c r="AY303" s="36"/>
      <c r="AZ303" s="29"/>
      <c r="BA303" s="36"/>
      <c r="BB303" s="36"/>
      <c r="BC303" s="36"/>
      <c r="BD303" s="36"/>
      <c r="BE303" s="36"/>
      <c r="BF303" s="36"/>
      <c r="BG303" s="36"/>
      <c r="BH303" s="36"/>
      <c r="BI303" s="36"/>
      <c r="BJ303" s="29"/>
      <c r="BK303" s="36"/>
      <c r="BL303" s="29"/>
      <c r="BM303" s="36"/>
      <c r="BN303" s="36"/>
      <c r="BO303" s="36"/>
      <c r="BP303" s="29"/>
      <c r="BQ303" s="36"/>
      <c r="BR303" s="29"/>
      <c r="BS303" s="36"/>
      <c r="BT303" s="36"/>
      <c r="BU303" s="36"/>
      <c r="BV303" s="36"/>
    </row>
    <row r="304" spans="1:75" x14ac:dyDescent="0.25">
      <c r="A304" s="16">
        <v>302</v>
      </c>
      <c r="B304" s="16">
        <v>2</v>
      </c>
      <c r="C304" s="31" t="s">
        <v>756</v>
      </c>
      <c r="D304" s="40">
        <f>март!D304-апрель!E304</f>
        <v>188.42930631884056</v>
      </c>
      <c r="E304" s="40">
        <f t="shared" si="4"/>
        <v>0</v>
      </c>
      <c r="F304" s="36"/>
      <c r="G304" s="36"/>
      <c r="H304" s="36"/>
      <c r="I304" s="27"/>
      <c r="J304" s="36"/>
      <c r="K304" s="36"/>
      <c r="L304" s="36"/>
      <c r="M304" s="36"/>
      <c r="N304" s="36"/>
      <c r="O304" s="29"/>
      <c r="P304" s="36"/>
      <c r="Q304" s="29"/>
      <c r="R304" s="36"/>
      <c r="S304" s="36"/>
      <c r="T304" s="36"/>
      <c r="U304" s="36"/>
      <c r="V304" s="36"/>
      <c r="W304" s="36"/>
      <c r="X304" s="36"/>
      <c r="Y304" s="29"/>
      <c r="Z304" s="36"/>
      <c r="AA304" s="66"/>
      <c r="AB304" s="36"/>
      <c r="AC304" s="36"/>
      <c r="AD304" s="36"/>
      <c r="AE304" s="36"/>
      <c r="AF304" s="36"/>
      <c r="AG304" s="36"/>
      <c r="AH304" s="29"/>
      <c r="AI304" s="36"/>
      <c r="AJ304" s="29"/>
      <c r="AK304" s="36"/>
      <c r="AL304" s="36"/>
      <c r="AM304" s="36"/>
      <c r="AN304" s="29"/>
      <c r="AO304" s="36"/>
      <c r="AP304" s="29"/>
      <c r="AQ304" s="36"/>
      <c r="AR304" s="29"/>
      <c r="AS304" s="36"/>
      <c r="AT304" s="36"/>
      <c r="AU304" s="36"/>
      <c r="AV304" s="29"/>
      <c r="AW304" s="36"/>
      <c r="AX304" s="36"/>
      <c r="AY304" s="36"/>
      <c r="AZ304" s="29"/>
      <c r="BA304" s="36"/>
      <c r="BB304" s="36"/>
      <c r="BC304" s="36"/>
      <c r="BD304" s="36"/>
      <c r="BE304" s="36"/>
      <c r="BF304" s="36"/>
      <c r="BG304" s="36"/>
      <c r="BH304" s="36"/>
      <c r="BI304" s="36"/>
      <c r="BJ304" s="29"/>
      <c r="BK304" s="36"/>
      <c r="BL304" s="29"/>
      <c r="BM304" s="36"/>
      <c r="BN304" s="36"/>
      <c r="BO304" s="36"/>
      <c r="BP304" s="29"/>
      <c r="BQ304" s="36"/>
      <c r="BR304" s="29"/>
      <c r="BS304" s="36"/>
      <c r="BT304" s="36"/>
      <c r="BU304" s="36"/>
      <c r="BV304" s="36"/>
    </row>
    <row r="305" spans="1:75" x14ac:dyDescent="0.25">
      <c r="A305" s="16">
        <v>303</v>
      </c>
      <c r="B305" s="16">
        <v>2</v>
      </c>
      <c r="C305" s="31" t="s">
        <v>757</v>
      </c>
      <c r="D305" s="40">
        <f>март!D305-апрель!E305</f>
        <v>-460.22801231884057</v>
      </c>
      <c r="E305" s="40">
        <f t="shared" si="4"/>
        <v>0</v>
      </c>
      <c r="F305" s="36"/>
      <c r="G305" s="36"/>
      <c r="H305" s="36"/>
      <c r="I305" s="27"/>
      <c r="J305" s="36"/>
      <c r="K305" s="36"/>
      <c r="L305" s="36"/>
      <c r="M305" s="36"/>
      <c r="N305" s="36"/>
      <c r="O305" s="29"/>
      <c r="P305" s="36"/>
      <c r="Q305" s="29"/>
      <c r="R305" s="36"/>
      <c r="S305" s="36"/>
      <c r="T305" s="36"/>
      <c r="U305" s="36"/>
      <c r="V305" s="36"/>
      <c r="W305" s="36"/>
      <c r="X305" s="36"/>
      <c r="Y305" s="29"/>
      <c r="Z305" s="36"/>
      <c r="AA305" s="66"/>
      <c r="AB305" s="36"/>
      <c r="AC305" s="36"/>
      <c r="AD305" s="36"/>
      <c r="AE305" s="36"/>
      <c r="AF305" s="36"/>
      <c r="AG305" s="36"/>
      <c r="AH305" s="29"/>
      <c r="AI305" s="36"/>
      <c r="AJ305" s="29"/>
      <c r="AK305" s="36"/>
      <c r="AL305" s="36"/>
      <c r="AM305" s="36"/>
      <c r="AN305" s="29"/>
      <c r="AO305" s="36"/>
      <c r="AP305" s="29"/>
      <c r="AQ305" s="36"/>
      <c r="AR305" s="29"/>
      <c r="AS305" s="36"/>
      <c r="AT305" s="36"/>
      <c r="AU305" s="36"/>
      <c r="AV305" s="29"/>
      <c r="AW305" s="36"/>
      <c r="AX305" s="36"/>
      <c r="AY305" s="36"/>
      <c r="AZ305" s="29"/>
      <c r="BA305" s="36"/>
      <c r="BB305" s="36"/>
      <c r="BC305" s="36"/>
      <c r="BD305" s="36"/>
      <c r="BE305" s="36"/>
      <c r="BF305" s="36"/>
      <c r="BG305" s="36"/>
      <c r="BH305" s="36"/>
      <c r="BI305" s="36"/>
      <c r="BJ305" s="29"/>
      <c r="BK305" s="36"/>
      <c r="BL305" s="29"/>
      <c r="BM305" s="36"/>
      <c r="BN305" s="36"/>
      <c r="BO305" s="36"/>
      <c r="BP305" s="29"/>
      <c r="BQ305" s="36"/>
      <c r="BR305" s="29"/>
      <c r="BS305" s="36"/>
      <c r="BT305" s="36"/>
      <c r="BU305" s="36"/>
      <c r="BV305" s="36"/>
    </row>
    <row r="306" spans="1:75" s="86" customFormat="1" x14ac:dyDescent="0.25">
      <c r="A306" s="79">
        <v>304</v>
      </c>
      <c r="B306" s="79">
        <v>2</v>
      </c>
      <c r="C306" s="80" t="s">
        <v>758</v>
      </c>
      <c r="D306" s="40">
        <f>март!D306-апрель!E306</f>
        <v>1248.9414318647343</v>
      </c>
      <c r="E306" s="81">
        <f t="shared" si="4"/>
        <v>0.25600000000000001</v>
      </c>
      <c r="F306" s="82"/>
      <c r="G306" s="82"/>
      <c r="H306" s="82"/>
      <c r="I306" s="83"/>
      <c r="J306" s="82"/>
      <c r="K306" s="82"/>
      <c r="L306" s="82"/>
      <c r="M306" s="82"/>
      <c r="N306" s="82"/>
      <c r="O306" s="84"/>
      <c r="P306" s="82"/>
      <c r="Q306" s="84"/>
      <c r="R306" s="82"/>
      <c r="S306" s="82"/>
      <c r="T306" s="82"/>
      <c r="U306" s="82"/>
      <c r="V306" s="82"/>
      <c r="W306" s="82"/>
      <c r="X306" s="82"/>
      <c r="Y306" s="84"/>
      <c r="Z306" s="82"/>
      <c r="AA306" s="85"/>
      <c r="AB306" s="82"/>
      <c r="AC306" s="82"/>
      <c r="AD306" s="82"/>
      <c r="AE306" s="82"/>
      <c r="AF306" s="82"/>
      <c r="AG306" s="82"/>
      <c r="AH306" s="84"/>
      <c r="AI306" s="82"/>
      <c r="AJ306" s="84"/>
      <c r="AK306" s="82"/>
      <c r="AL306" s="82"/>
      <c r="AM306" s="82"/>
      <c r="AN306" s="84"/>
      <c r="AO306" s="82"/>
      <c r="AP306" s="84"/>
      <c r="AQ306" s="82"/>
      <c r="AR306" s="84"/>
      <c r="AS306" s="82"/>
      <c r="AT306" s="82"/>
      <c r="AU306" s="82"/>
      <c r="AV306" s="84"/>
      <c r="AW306" s="82"/>
      <c r="AX306" s="82"/>
      <c r="AY306" s="82"/>
      <c r="AZ306" s="84"/>
      <c r="BA306" s="82"/>
      <c r="BB306" s="82"/>
      <c r="BC306" s="82"/>
      <c r="BD306" s="82"/>
      <c r="BE306" s="82"/>
      <c r="BF306" s="82"/>
      <c r="BG306" s="82"/>
      <c r="BH306" s="82"/>
      <c r="BI306" s="82"/>
      <c r="BJ306" s="84"/>
      <c r="BK306" s="82"/>
      <c r="BL306" s="84"/>
      <c r="BM306" s="82"/>
      <c r="BN306" s="82"/>
      <c r="BO306" s="82"/>
      <c r="BP306" s="84"/>
      <c r="BQ306" s="82"/>
      <c r="BR306" s="84"/>
      <c r="BS306" s="82"/>
      <c r="BT306" s="82"/>
      <c r="BU306" s="82"/>
      <c r="BV306" s="82">
        <v>0.25600000000000001</v>
      </c>
      <c r="BW306" s="86" t="s">
        <v>1103</v>
      </c>
    </row>
    <row r="307" spans="1:75" x14ac:dyDescent="0.25">
      <c r="A307" s="16">
        <v>305</v>
      </c>
      <c r="B307" s="16">
        <v>2</v>
      </c>
      <c r="C307" s="31" t="s">
        <v>759</v>
      </c>
      <c r="D307" s="40">
        <f>март!D307-апрель!E307</f>
        <v>631.26501551690819</v>
      </c>
      <c r="E307" s="40">
        <f t="shared" si="4"/>
        <v>0</v>
      </c>
      <c r="F307" s="36"/>
      <c r="G307" s="36"/>
      <c r="H307" s="36"/>
      <c r="I307" s="27"/>
      <c r="J307" s="36"/>
      <c r="K307" s="36"/>
      <c r="L307" s="36"/>
      <c r="M307" s="36"/>
      <c r="N307" s="36"/>
      <c r="O307" s="29"/>
      <c r="P307" s="36"/>
      <c r="Q307" s="29"/>
      <c r="R307" s="36"/>
      <c r="S307" s="36"/>
      <c r="T307" s="36"/>
      <c r="U307" s="36"/>
      <c r="V307" s="36"/>
      <c r="W307" s="36"/>
      <c r="X307" s="36"/>
      <c r="Y307" s="29"/>
      <c r="Z307" s="36"/>
      <c r="AA307" s="66"/>
      <c r="AB307" s="36"/>
      <c r="AC307" s="36"/>
      <c r="AD307" s="36"/>
      <c r="AE307" s="36"/>
      <c r="AF307" s="36"/>
      <c r="AG307" s="36"/>
      <c r="AH307" s="29"/>
      <c r="AI307" s="36"/>
      <c r="AJ307" s="29"/>
      <c r="AK307" s="36"/>
      <c r="AL307" s="36"/>
      <c r="AM307" s="36"/>
      <c r="AN307" s="29"/>
      <c r="AO307" s="36"/>
      <c r="AP307" s="29"/>
      <c r="AQ307" s="36"/>
      <c r="AR307" s="29"/>
      <c r="AS307" s="36"/>
      <c r="AT307" s="36"/>
      <c r="AU307" s="36"/>
      <c r="AV307" s="29"/>
      <c r="AW307" s="36"/>
      <c r="AX307" s="36"/>
      <c r="AY307" s="36"/>
      <c r="AZ307" s="29"/>
      <c r="BA307" s="36"/>
      <c r="BB307" s="36"/>
      <c r="BC307" s="36"/>
      <c r="BD307" s="36"/>
      <c r="BE307" s="36"/>
      <c r="BF307" s="36"/>
      <c r="BG307" s="36"/>
      <c r="BH307" s="36"/>
      <c r="BI307" s="36"/>
      <c r="BJ307" s="29"/>
      <c r="BK307" s="36"/>
      <c r="BL307" s="29"/>
      <c r="BM307" s="36"/>
      <c r="BN307" s="36"/>
      <c r="BO307" s="36"/>
      <c r="BP307" s="29"/>
      <c r="BQ307" s="36"/>
      <c r="BR307" s="29"/>
      <c r="BS307" s="36"/>
      <c r="BT307" s="36"/>
      <c r="BU307" s="36"/>
      <c r="BV307" s="36"/>
    </row>
    <row r="308" spans="1:75" s="86" customFormat="1" x14ac:dyDescent="0.25">
      <c r="A308" s="79">
        <v>306</v>
      </c>
      <c r="B308" s="79">
        <v>1</v>
      </c>
      <c r="C308" s="80" t="s">
        <v>760</v>
      </c>
      <c r="D308" s="40">
        <f>март!D308-апрель!E308</f>
        <v>-350.58820741062812</v>
      </c>
      <c r="E308" s="81">
        <f t="shared" si="4"/>
        <v>238.74</v>
      </c>
      <c r="F308" s="82"/>
      <c r="G308" s="82"/>
      <c r="H308" s="82"/>
      <c r="I308" s="83"/>
      <c r="J308" s="82"/>
      <c r="K308" s="82"/>
      <c r="L308" s="82"/>
      <c r="M308" s="82"/>
      <c r="N308" s="82"/>
      <c r="O308" s="84"/>
      <c r="P308" s="82"/>
      <c r="Q308" s="84"/>
      <c r="R308" s="82"/>
      <c r="S308" s="82"/>
      <c r="T308" s="82"/>
      <c r="U308" s="82"/>
      <c r="V308" s="82"/>
      <c r="W308" s="82"/>
      <c r="X308" s="82"/>
      <c r="Y308" s="84"/>
      <c r="Z308" s="82"/>
      <c r="AA308" s="85"/>
      <c r="AB308" s="82"/>
      <c r="AC308" s="82"/>
      <c r="AD308" s="82"/>
      <c r="AE308" s="82"/>
      <c r="AF308" s="82"/>
      <c r="AG308" s="82"/>
      <c r="AH308" s="84"/>
      <c r="AI308" s="82"/>
      <c r="AJ308" s="84"/>
      <c r="AK308" s="82"/>
      <c r="AL308" s="82"/>
      <c r="AM308" s="82"/>
      <c r="AN308" s="84"/>
      <c r="AO308" s="82"/>
      <c r="AP308" s="84"/>
      <c r="AQ308" s="82"/>
      <c r="AR308" s="84">
        <v>6</v>
      </c>
      <c r="AS308" s="82">
        <v>238.74</v>
      </c>
      <c r="AT308" s="82"/>
      <c r="AU308" s="82"/>
      <c r="AV308" s="84"/>
      <c r="AW308" s="82"/>
      <c r="AX308" s="82"/>
      <c r="AY308" s="82"/>
      <c r="AZ308" s="84"/>
      <c r="BA308" s="82"/>
      <c r="BB308" s="82"/>
      <c r="BC308" s="82"/>
      <c r="BD308" s="82"/>
      <c r="BE308" s="82"/>
      <c r="BF308" s="82"/>
      <c r="BG308" s="82"/>
      <c r="BH308" s="82"/>
      <c r="BI308" s="82"/>
      <c r="BJ308" s="84"/>
      <c r="BK308" s="82"/>
      <c r="BL308" s="84"/>
      <c r="BM308" s="82"/>
      <c r="BN308" s="82"/>
      <c r="BO308" s="82"/>
      <c r="BP308" s="84"/>
      <c r="BQ308" s="82"/>
      <c r="BR308" s="84"/>
      <c r="BS308" s="82"/>
      <c r="BT308" s="82"/>
      <c r="BU308" s="82"/>
      <c r="BV308" s="82"/>
    </row>
    <row r="309" spans="1:75" s="86" customFormat="1" x14ac:dyDescent="0.25">
      <c r="A309" s="79">
        <v>307</v>
      </c>
      <c r="B309" s="79">
        <v>1</v>
      </c>
      <c r="C309" s="80" t="s">
        <v>761</v>
      </c>
      <c r="D309" s="40">
        <f>март!D309-апрель!E309</f>
        <v>214.74687053140093</v>
      </c>
      <c r="E309" s="81">
        <f t="shared" si="4"/>
        <v>6.5030000000000001</v>
      </c>
      <c r="F309" s="82"/>
      <c r="G309" s="82"/>
      <c r="H309" s="82"/>
      <c r="I309" s="83"/>
      <c r="J309" s="82"/>
      <c r="K309" s="82"/>
      <c r="L309" s="82"/>
      <c r="M309" s="82"/>
      <c r="N309" s="82"/>
      <c r="O309" s="84"/>
      <c r="P309" s="82"/>
      <c r="Q309" s="84"/>
      <c r="R309" s="82"/>
      <c r="S309" s="82"/>
      <c r="T309" s="82"/>
      <c r="U309" s="82"/>
      <c r="V309" s="82"/>
      <c r="W309" s="82"/>
      <c r="X309" s="82"/>
      <c r="Y309" s="84"/>
      <c r="Z309" s="82"/>
      <c r="AA309" s="85"/>
      <c r="AB309" s="82"/>
      <c r="AC309" s="82"/>
      <c r="AD309" s="82"/>
      <c r="AE309" s="82"/>
      <c r="AF309" s="82"/>
      <c r="AG309" s="82"/>
      <c r="AH309" s="84"/>
      <c r="AI309" s="82"/>
      <c r="AJ309" s="84"/>
      <c r="AK309" s="82"/>
      <c r="AL309" s="82"/>
      <c r="AM309" s="82"/>
      <c r="AN309" s="84"/>
      <c r="AO309" s="82"/>
      <c r="AP309" s="84"/>
      <c r="AQ309" s="82"/>
      <c r="AR309" s="84"/>
      <c r="AS309" s="82"/>
      <c r="AT309" s="82"/>
      <c r="AU309" s="82"/>
      <c r="AV309" s="84"/>
      <c r="AW309" s="82"/>
      <c r="AX309" s="82"/>
      <c r="AY309" s="82"/>
      <c r="AZ309" s="84"/>
      <c r="BA309" s="82"/>
      <c r="BB309" s="82"/>
      <c r="BC309" s="82"/>
      <c r="BD309" s="82"/>
      <c r="BE309" s="82"/>
      <c r="BF309" s="82"/>
      <c r="BG309" s="82"/>
      <c r="BH309" s="82"/>
      <c r="BI309" s="82"/>
      <c r="BJ309" s="84"/>
      <c r="BK309" s="82"/>
      <c r="BL309" s="84">
        <v>18</v>
      </c>
      <c r="BM309" s="82">
        <v>6.5030000000000001</v>
      </c>
      <c r="BN309" s="82"/>
      <c r="BO309" s="82"/>
      <c r="BP309" s="84"/>
      <c r="BQ309" s="82"/>
      <c r="BR309" s="84"/>
      <c r="BS309" s="82"/>
      <c r="BT309" s="82"/>
      <c r="BU309" s="82"/>
      <c r="BV309" s="82"/>
    </row>
    <row r="310" spans="1:75" x14ac:dyDescent="0.25">
      <c r="A310" s="16">
        <v>308</v>
      </c>
      <c r="B310" s="16">
        <v>1</v>
      </c>
      <c r="C310" s="31" t="s">
        <v>762</v>
      </c>
      <c r="D310" s="40">
        <f>март!D310-апрель!E310</f>
        <v>115.91462173913042</v>
      </c>
      <c r="E310" s="40">
        <f t="shared" si="4"/>
        <v>0</v>
      </c>
      <c r="F310" s="36"/>
      <c r="G310" s="36"/>
      <c r="H310" s="36"/>
      <c r="I310" s="27"/>
      <c r="J310" s="36"/>
      <c r="K310" s="36"/>
      <c r="L310" s="36"/>
      <c r="M310" s="36"/>
      <c r="N310" s="36"/>
      <c r="O310" s="29"/>
      <c r="P310" s="36"/>
      <c r="Q310" s="29"/>
      <c r="R310" s="36"/>
      <c r="S310" s="36"/>
      <c r="T310" s="36"/>
      <c r="U310" s="36"/>
      <c r="V310" s="36"/>
      <c r="W310" s="36"/>
      <c r="X310" s="36"/>
      <c r="Y310" s="29"/>
      <c r="Z310" s="36"/>
      <c r="AA310" s="66"/>
      <c r="AB310" s="36"/>
      <c r="AC310" s="36"/>
      <c r="AD310" s="36"/>
      <c r="AE310" s="36"/>
      <c r="AF310" s="36"/>
      <c r="AG310" s="36"/>
      <c r="AH310" s="29"/>
      <c r="AI310" s="36"/>
      <c r="AJ310" s="29"/>
      <c r="AK310" s="36"/>
      <c r="AL310" s="36"/>
      <c r="AM310" s="36"/>
      <c r="AN310" s="29"/>
      <c r="AO310" s="36"/>
      <c r="AP310" s="29"/>
      <c r="AQ310" s="36"/>
      <c r="AR310" s="29"/>
      <c r="AS310" s="36"/>
      <c r="AT310" s="36"/>
      <c r="AU310" s="36"/>
      <c r="AV310" s="29"/>
      <c r="AW310" s="36"/>
      <c r="AX310" s="36"/>
      <c r="AY310" s="36"/>
      <c r="AZ310" s="29"/>
      <c r="BA310" s="36"/>
      <c r="BB310" s="36"/>
      <c r="BC310" s="36"/>
      <c r="BD310" s="36"/>
      <c r="BE310" s="36"/>
      <c r="BF310" s="36"/>
      <c r="BG310" s="36"/>
      <c r="BH310" s="36"/>
      <c r="BI310" s="36"/>
      <c r="BJ310" s="29"/>
      <c r="BK310" s="36"/>
      <c r="BL310" s="29"/>
      <c r="BM310" s="36"/>
      <c r="BN310" s="36"/>
      <c r="BO310" s="36"/>
      <c r="BP310" s="29"/>
      <c r="BQ310" s="36"/>
      <c r="BR310" s="29"/>
      <c r="BS310" s="36"/>
      <c r="BT310" s="36"/>
      <c r="BU310" s="36"/>
      <c r="BV310" s="36"/>
    </row>
    <row r="311" spans="1:75" s="86" customFormat="1" x14ac:dyDescent="0.25">
      <c r="A311" s="79">
        <v>309</v>
      </c>
      <c r="B311" s="79">
        <v>1</v>
      </c>
      <c r="C311" s="80" t="s">
        <v>763</v>
      </c>
      <c r="D311" s="40">
        <f>март!D311-апрель!E311</f>
        <v>-116.74976164251204</v>
      </c>
      <c r="E311" s="81">
        <f t="shared" si="4"/>
        <v>2.4870000000000001</v>
      </c>
      <c r="F311" s="82"/>
      <c r="G311" s="82"/>
      <c r="H311" s="82"/>
      <c r="I311" s="83"/>
      <c r="J311" s="82"/>
      <c r="K311" s="82"/>
      <c r="L311" s="82"/>
      <c r="M311" s="82"/>
      <c r="N311" s="82"/>
      <c r="O311" s="84"/>
      <c r="P311" s="82"/>
      <c r="Q311" s="84"/>
      <c r="R311" s="82"/>
      <c r="S311" s="82"/>
      <c r="T311" s="82"/>
      <c r="U311" s="82"/>
      <c r="V311" s="82"/>
      <c r="W311" s="82"/>
      <c r="X311" s="82"/>
      <c r="Y311" s="84"/>
      <c r="Z311" s="82"/>
      <c r="AA311" s="85"/>
      <c r="AB311" s="82"/>
      <c r="AC311" s="82"/>
      <c r="AD311" s="82"/>
      <c r="AE311" s="82"/>
      <c r="AF311" s="82"/>
      <c r="AG311" s="82"/>
      <c r="AH311" s="84"/>
      <c r="AI311" s="82"/>
      <c r="AJ311" s="84"/>
      <c r="AK311" s="82"/>
      <c r="AL311" s="82"/>
      <c r="AM311" s="82"/>
      <c r="AN311" s="84"/>
      <c r="AO311" s="82"/>
      <c r="AP311" s="84"/>
      <c r="AQ311" s="82"/>
      <c r="AR311" s="84"/>
      <c r="AS311" s="82"/>
      <c r="AT311" s="82"/>
      <c r="AU311" s="82"/>
      <c r="AV311" s="84"/>
      <c r="AW311" s="82"/>
      <c r="AX311" s="82"/>
      <c r="AY311" s="82"/>
      <c r="AZ311" s="84"/>
      <c r="BA311" s="82"/>
      <c r="BB311" s="82"/>
      <c r="BC311" s="82"/>
      <c r="BD311" s="82"/>
      <c r="BE311" s="82"/>
      <c r="BF311" s="82"/>
      <c r="BG311" s="82"/>
      <c r="BH311" s="82"/>
      <c r="BI311" s="82"/>
      <c r="BJ311" s="84"/>
      <c r="BK311" s="82"/>
      <c r="BL311" s="84"/>
      <c r="BM311" s="82"/>
      <c r="BN311" s="82"/>
      <c r="BO311" s="82"/>
      <c r="BP311" s="84"/>
      <c r="BQ311" s="82"/>
      <c r="BR311" s="84"/>
      <c r="BS311" s="82"/>
      <c r="BT311" s="82"/>
      <c r="BU311" s="82"/>
      <c r="BV311" s="82">
        <v>2.4870000000000001</v>
      </c>
      <c r="BW311" s="86" t="s">
        <v>1070</v>
      </c>
    </row>
    <row r="312" spans="1:75" x14ac:dyDescent="0.25">
      <c r="A312" s="16">
        <v>310</v>
      </c>
      <c r="B312" s="16">
        <v>1</v>
      </c>
      <c r="C312" s="31" t="s">
        <v>764</v>
      </c>
      <c r="D312" s="40">
        <f>март!D312-апрель!E312</f>
        <v>504.81965154589375</v>
      </c>
      <c r="E312" s="40">
        <f t="shared" si="4"/>
        <v>0</v>
      </c>
      <c r="F312" s="36"/>
      <c r="G312" s="36"/>
      <c r="H312" s="36"/>
      <c r="I312" s="27"/>
      <c r="J312" s="36"/>
      <c r="K312" s="36"/>
      <c r="L312" s="36"/>
      <c r="M312" s="36"/>
      <c r="N312" s="36"/>
      <c r="O312" s="29"/>
      <c r="P312" s="36"/>
      <c r="Q312" s="29"/>
      <c r="R312" s="36"/>
      <c r="S312" s="36"/>
      <c r="T312" s="36"/>
      <c r="U312" s="36"/>
      <c r="V312" s="36"/>
      <c r="W312" s="36"/>
      <c r="X312" s="36"/>
      <c r="Y312" s="29"/>
      <c r="Z312" s="36"/>
      <c r="AA312" s="66"/>
      <c r="AB312" s="36"/>
      <c r="AC312" s="36"/>
      <c r="AD312" s="36"/>
      <c r="AE312" s="36"/>
      <c r="AF312" s="36"/>
      <c r="AG312" s="36"/>
      <c r="AH312" s="29"/>
      <c r="AI312" s="36"/>
      <c r="AJ312" s="29"/>
      <c r="AK312" s="36"/>
      <c r="AL312" s="36"/>
      <c r="AM312" s="36"/>
      <c r="AN312" s="29"/>
      <c r="AO312" s="36"/>
      <c r="AP312" s="29"/>
      <c r="AQ312" s="36"/>
      <c r="AR312" s="29"/>
      <c r="AS312" s="36"/>
      <c r="AT312" s="36"/>
      <c r="AU312" s="36"/>
      <c r="AV312" s="29"/>
      <c r="AW312" s="36"/>
      <c r="AX312" s="36"/>
      <c r="AY312" s="36"/>
      <c r="AZ312" s="29"/>
      <c r="BA312" s="36"/>
      <c r="BB312" s="36"/>
      <c r="BC312" s="36"/>
      <c r="BD312" s="36"/>
      <c r="BE312" s="36"/>
      <c r="BF312" s="36"/>
      <c r="BG312" s="36"/>
      <c r="BH312" s="36"/>
      <c r="BI312" s="36"/>
      <c r="BJ312" s="29"/>
      <c r="BK312" s="36"/>
      <c r="BL312" s="29"/>
      <c r="BM312" s="36"/>
      <c r="BN312" s="36"/>
      <c r="BO312" s="36"/>
      <c r="BP312" s="29"/>
      <c r="BQ312" s="36"/>
      <c r="BR312" s="29"/>
      <c r="BS312" s="36"/>
      <c r="BT312" s="36"/>
      <c r="BU312" s="36"/>
      <c r="BV312" s="36"/>
    </row>
    <row r="313" spans="1:75" x14ac:dyDescent="0.25">
      <c r="A313" s="16">
        <v>311</v>
      </c>
      <c r="B313" s="16">
        <v>1</v>
      </c>
      <c r="C313" s="31" t="s">
        <v>765</v>
      </c>
      <c r="D313" s="40">
        <f>март!D313-апрель!E313</f>
        <v>-593.53538748792266</v>
      </c>
      <c r="E313" s="40">
        <f t="shared" si="4"/>
        <v>0</v>
      </c>
      <c r="F313" s="36"/>
      <c r="G313" s="36"/>
      <c r="H313" s="36"/>
      <c r="I313" s="27"/>
      <c r="J313" s="36"/>
      <c r="K313" s="36"/>
      <c r="L313" s="36"/>
      <c r="M313" s="36"/>
      <c r="N313" s="36"/>
      <c r="O313" s="29"/>
      <c r="P313" s="36"/>
      <c r="Q313" s="29"/>
      <c r="R313" s="36"/>
      <c r="S313" s="36"/>
      <c r="T313" s="36"/>
      <c r="U313" s="36"/>
      <c r="V313" s="36"/>
      <c r="W313" s="36"/>
      <c r="X313" s="36"/>
      <c r="Y313" s="29"/>
      <c r="Z313" s="36"/>
      <c r="AA313" s="66"/>
      <c r="AB313" s="36"/>
      <c r="AC313" s="36"/>
      <c r="AD313" s="36"/>
      <c r="AE313" s="36"/>
      <c r="AF313" s="36"/>
      <c r="AG313" s="36"/>
      <c r="AH313" s="29"/>
      <c r="AI313" s="36"/>
      <c r="AJ313" s="29"/>
      <c r="AK313" s="36"/>
      <c r="AL313" s="36"/>
      <c r="AM313" s="36"/>
      <c r="AN313" s="29"/>
      <c r="AO313" s="36"/>
      <c r="AP313" s="29"/>
      <c r="AQ313" s="36"/>
      <c r="AR313" s="29"/>
      <c r="AS313" s="36"/>
      <c r="AT313" s="36"/>
      <c r="AU313" s="36"/>
      <c r="AV313" s="29"/>
      <c r="AW313" s="36"/>
      <c r="AX313" s="36"/>
      <c r="AY313" s="36"/>
      <c r="AZ313" s="29"/>
      <c r="BA313" s="36"/>
      <c r="BB313" s="36"/>
      <c r="BC313" s="36"/>
      <c r="BD313" s="36"/>
      <c r="BE313" s="36"/>
      <c r="BF313" s="36"/>
      <c r="BG313" s="36"/>
      <c r="BH313" s="36"/>
      <c r="BI313" s="36"/>
      <c r="BJ313" s="29"/>
      <c r="BK313" s="36"/>
      <c r="BL313" s="29"/>
      <c r="BM313" s="36"/>
      <c r="BN313" s="36"/>
      <c r="BO313" s="36"/>
      <c r="BP313" s="29"/>
      <c r="BQ313" s="36"/>
      <c r="BR313" s="29"/>
      <c r="BS313" s="36"/>
      <c r="BT313" s="36"/>
      <c r="BU313" s="36"/>
      <c r="BV313" s="36"/>
    </row>
    <row r="314" spans="1:75" x14ac:dyDescent="0.25">
      <c r="A314" s="16">
        <v>312</v>
      </c>
      <c r="B314" s="16">
        <v>1</v>
      </c>
      <c r="C314" s="31" t="s">
        <v>766</v>
      </c>
      <c r="D314" s="40">
        <f>март!D314-апрель!E314</f>
        <v>144.97233524637682</v>
      </c>
      <c r="E314" s="40">
        <f t="shared" si="4"/>
        <v>0</v>
      </c>
      <c r="F314" s="36"/>
      <c r="G314" s="36"/>
      <c r="H314" s="36"/>
      <c r="I314" s="27"/>
      <c r="J314" s="36"/>
      <c r="K314" s="36"/>
      <c r="L314" s="36"/>
      <c r="M314" s="36"/>
      <c r="N314" s="36"/>
      <c r="O314" s="29"/>
      <c r="P314" s="36"/>
      <c r="Q314" s="29"/>
      <c r="R314" s="36"/>
      <c r="S314" s="36"/>
      <c r="T314" s="36"/>
      <c r="U314" s="36"/>
      <c r="V314" s="36"/>
      <c r="W314" s="36"/>
      <c r="X314" s="36"/>
      <c r="Y314" s="29"/>
      <c r="Z314" s="36"/>
      <c r="AA314" s="66"/>
      <c r="AB314" s="36"/>
      <c r="AC314" s="36"/>
      <c r="AD314" s="36"/>
      <c r="AE314" s="36"/>
      <c r="AF314" s="36"/>
      <c r="AG314" s="36"/>
      <c r="AH314" s="29"/>
      <c r="AI314" s="36"/>
      <c r="AJ314" s="29"/>
      <c r="AK314" s="36"/>
      <c r="AL314" s="36"/>
      <c r="AM314" s="36"/>
      <c r="AN314" s="29"/>
      <c r="AO314" s="36"/>
      <c r="AP314" s="29"/>
      <c r="AQ314" s="36"/>
      <c r="AR314" s="29"/>
      <c r="AS314" s="36"/>
      <c r="AT314" s="36"/>
      <c r="AU314" s="36"/>
      <c r="AV314" s="29"/>
      <c r="AW314" s="36"/>
      <c r="AX314" s="36"/>
      <c r="AY314" s="36"/>
      <c r="AZ314" s="29"/>
      <c r="BA314" s="36"/>
      <c r="BB314" s="36"/>
      <c r="BC314" s="36"/>
      <c r="BD314" s="36"/>
      <c r="BE314" s="36"/>
      <c r="BF314" s="36"/>
      <c r="BG314" s="36"/>
      <c r="BH314" s="36"/>
      <c r="BI314" s="36"/>
      <c r="BJ314" s="29"/>
      <c r="BK314" s="36"/>
      <c r="BL314" s="29"/>
      <c r="BM314" s="36"/>
      <c r="BN314" s="36"/>
      <c r="BO314" s="36"/>
      <c r="BP314" s="29"/>
      <c r="BQ314" s="36"/>
      <c r="BR314" s="29"/>
      <c r="BS314" s="36"/>
      <c r="BT314" s="36"/>
      <c r="BU314" s="36"/>
      <c r="BV314" s="36"/>
    </row>
    <row r="315" spans="1:75" x14ac:dyDescent="0.25">
      <c r="A315" s="16">
        <v>313</v>
      </c>
      <c r="B315" s="16">
        <v>1</v>
      </c>
      <c r="C315" s="31" t="s">
        <v>767</v>
      </c>
      <c r="D315" s="40">
        <f>март!D315-апрель!E315</f>
        <v>174.30340212560384</v>
      </c>
      <c r="E315" s="40">
        <f t="shared" si="4"/>
        <v>0</v>
      </c>
      <c r="F315" s="36"/>
      <c r="G315" s="36"/>
      <c r="H315" s="36"/>
      <c r="I315" s="27"/>
      <c r="J315" s="36"/>
      <c r="K315" s="36"/>
      <c r="L315" s="36"/>
      <c r="M315" s="36"/>
      <c r="N315" s="36"/>
      <c r="O315" s="29"/>
      <c r="P315" s="36"/>
      <c r="Q315" s="29"/>
      <c r="R315" s="36"/>
      <c r="S315" s="36"/>
      <c r="T315" s="36"/>
      <c r="U315" s="36"/>
      <c r="V315" s="36"/>
      <c r="W315" s="36"/>
      <c r="X315" s="36"/>
      <c r="Y315" s="29"/>
      <c r="Z315" s="36"/>
      <c r="AA315" s="66"/>
      <c r="AB315" s="36"/>
      <c r="AC315" s="36"/>
      <c r="AD315" s="36"/>
      <c r="AE315" s="36"/>
      <c r="AF315" s="36"/>
      <c r="AG315" s="36"/>
      <c r="AH315" s="29"/>
      <c r="AI315" s="36"/>
      <c r="AJ315" s="29"/>
      <c r="AK315" s="36"/>
      <c r="AL315" s="36"/>
      <c r="AM315" s="36"/>
      <c r="AN315" s="29"/>
      <c r="AO315" s="36"/>
      <c r="AP315" s="29"/>
      <c r="AQ315" s="36"/>
      <c r="AR315" s="29"/>
      <c r="AS315" s="36"/>
      <c r="AT315" s="36"/>
      <c r="AU315" s="36"/>
      <c r="AV315" s="29"/>
      <c r="AW315" s="36"/>
      <c r="AX315" s="36"/>
      <c r="AY315" s="36"/>
      <c r="AZ315" s="29"/>
      <c r="BA315" s="36"/>
      <c r="BB315" s="36"/>
      <c r="BC315" s="36"/>
      <c r="BD315" s="36"/>
      <c r="BE315" s="36"/>
      <c r="BF315" s="36"/>
      <c r="BG315" s="36"/>
      <c r="BH315" s="36"/>
      <c r="BI315" s="36"/>
      <c r="BJ315" s="29"/>
      <c r="BK315" s="36"/>
      <c r="BL315" s="29"/>
      <c r="BM315" s="36"/>
      <c r="BN315" s="36"/>
      <c r="BO315" s="36"/>
      <c r="BP315" s="29"/>
      <c r="BQ315" s="36"/>
      <c r="BR315" s="29"/>
      <c r="BS315" s="36"/>
      <c r="BT315" s="36"/>
      <c r="BU315" s="36"/>
      <c r="BV315" s="36"/>
    </row>
    <row r="316" spans="1:75" x14ac:dyDescent="0.25">
      <c r="A316" s="16">
        <v>314</v>
      </c>
      <c r="B316" s="16">
        <v>1</v>
      </c>
      <c r="C316" s="31" t="s">
        <v>930</v>
      </c>
      <c r="D316" s="40">
        <f>март!D316-апрель!E316</f>
        <v>91.699162357487921</v>
      </c>
      <c r="E316" s="40">
        <f t="shared" si="4"/>
        <v>0</v>
      </c>
      <c r="F316" s="36"/>
      <c r="G316" s="36"/>
      <c r="H316" s="36"/>
      <c r="I316" s="27"/>
      <c r="J316" s="36"/>
      <c r="K316" s="36"/>
      <c r="L316" s="36"/>
      <c r="M316" s="36"/>
      <c r="N316" s="36"/>
      <c r="O316" s="29"/>
      <c r="P316" s="36"/>
      <c r="Q316" s="29"/>
      <c r="R316" s="36"/>
      <c r="S316" s="36"/>
      <c r="T316" s="36"/>
      <c r="U316" s="36"/>
      <c r="V316" s="36"/>
      <c r="W316" s="36"/>
      <c r="X316" s="36"/>
      <c r="Y316" s="29"/>
      <c r="Z316" s="36"/>
      <c r="AA316" s="66"/>
      <c r="AB316" s="36"/>
      <c r="AC316" s="36"/>
      <c r="AD316" s="36"/>
      <c r="AE316" s="36"/>
      <c r="AF316" s="36"/>
      <c r="AG316" s="36"/>
      <c r="AH316" s="29"/>
      <c r="AI316" s="36"/>
      <c r="AJ316" s="29"/>
      <c r="AK316" s="36"/>
      <c r="AL316" s="36"/>
      <c r="AM316" s="36"/>
      <c r="AN316" s="29"/>
      <c r="AO316" s="36"/>
      <c r="AP316" s="29"/>
      <c r="AQ316" s="36"/>
      <c r="AR316" s="29"/>
      <c r="AS316" s="36"/>
      <c r="AT316" s="36"/>
      <c r="AU316" s="36"/>
      <c r="AV316" s="29"/>
      <c r="AW316" s="36"/>
      <c r="AX316" s="36"/>
      <c r="AY316" s="36"/>
      <c r="AZ316" s="29"/>
      <c r="BA316" s="36"/>
      <c r="BB316" s="36"/>
      <c r="BC316" s="36"/>
      <c r="BD316" s="36"/>
      <c r="BE316" s="36"/>
      <c r="BF316" s="36"/>
      <c r="BG316" s="36"/>
      <c r="BH316" s="36"/>
      <c r="BI316" s="36"/>
      <c r="BJ316" s="29"/>
      <c r="BK316" s="36"/>
      <c r="BL316" s="29"/>
      <c r="BM316" s="36"/>
      <c r="BN316" s="36"/>
      <c r="BO316" s="36"/>
      <c r="BP316" s="29"/>
      <c r="BQ316" s="36"/>
      <c r="BR316" s="29"/>
      <c r="BS316" s="36"/>
      <c r="BT316" s="36"/>
      <c r="BU316" s="36"/>
      <c r="BV316" s="36"/>
    </row>
    <row r="317" spans="1:75" x14ac:dyDescent="0.25">
      <c r="A317" s="16">
        <v>315</v>
      </c>
      <c r="B317" s="16">
        <v>1</v>
      </c>
      <c r="C317" s="31" t="s">
        <v>931</v>
      </c>
      <c r="D317" s="40">
        <f>март!D317-апрель!E317</f>
        <v>280.49795452173913</v>
      </c>
      <c r="E317" s="40">
        <f t="shared" si="4"/>
        <v>0</v>
      </c>
      <c r="F317" s="36"/>
      <c r="G317" s="36"/>
      <c r="H317" s="36"/>
      <c r="I317" s="27"/>
      <c r="J317" s="36"/>
      <c r="K317" s="36"/>
      <c r="L317" s="36"/>
      <c r="M317" s="36"/>
      <c r="N317" s="36"/>
      <c r="O317" s="29"/>
      <c r="P317" s="36"/>
      <c r="Q317" s="29"/>
      <c r="R317" s="36"/>
      <c r="S317" s="36"/>
      <c r="T317" s="36"/>
      <c r="U317" s="36"/>
      <c r="V317" s="36"/>
      <c r="W317" s="36"/>
      <c r="X317" s="36"/>
      <c r="Y317" s="29"/>
      <c r="Z317" s="36"/>
      <c r="AA317" s="66"/>
      <c r="AB317" s="36"/>
      <c r="AC317" s="36"/>
      <c r="AD317" s="36"/>
      <c r="AE317" s="36"/>
      <c r="AF317" s="36"/>
      <c r="AG317" s="36"/>
      <c r="AH317" s="29"/>
      <c r="AI317" s="36"/>
      <c r="AJ317" s="29"/>
      <c r="AK317" s="36"/>
      <c r="AL317" s="36"/>
      <c r="AM317" s="36"/>
      <c r="AN317" s="29"/>
      <c r="AO317" s="36"/>
      <c r="AP317" s="29"/>
      <c r="AQ317" s="36"/>
      <c r="AR317" s="29"/>
      <c r="AS317" s="36"/>
      <c r="AT317" s="36"/>
      <c r="AU317" s="36"/>
      <c r="AV317" s="29"/>
      <c r="AW317" s="36"/>
      <c r="AX317" s="36"/>
      <c r="AY317" s="36"/>
      <c r="AZ317" s="29"/>
      <c r="BA317" s="36"/>
      <c r="BB317" s="36"/>
      <c r="BC317" s="36"/>
      <c r="BD317" s="36"/>
      <c r="BE317" s="36"/>
      <c r="BF317" s="36"/>
      <c r="BG317" s="36"/>
      <c r="BH317" s="36"/>
      <c r="BI317" s="36"/>
      <c r="BJ317" s="29"/>
      <c r="BK317" s="36"/>
      <c r="BL317" s="29"/>
      <c r="BM317" s="36"/>
      <c r="BN317" s="36"/>
      <c r="BO317" s="36"/>
      <c r="BP317" s="29"/>
      <c r="BQ317" s="36"/>
      <c r="BR317" s="29"/>
      <c r="BS317" s="36"/>
      <c r="BT317" s="36"/>
      <c r="BU317" s="36"/>
      <c r="BV317" s="36"/>
    </row>
    <row r="318" spans="1:75" x14ac:dyDescent="0.25">
      <c r="A318" s="16">
        <v>316</v>
      </c>
      <c r="B318" s="16">
        <v>1</v>
      </c>
      <c r="C318" s="31" t="s">
        <v>768</v>
      </c>
      <c r="D318" s="40">
        <f>март!D318-апрель!E318</f>
        <v>144.64526252173914</v>
      </c>
      <c r="E318" s="40">
        <f t="shared" si="4"/>
        <v>0</v>
      </c>
      <c r="F318" s="36"/>
      <c r="G318" s="36"/>
      <c r="H318" s="36"/>
      <c r="I318" s="27"/>
      <c r="J318" s="36"/>
      <c r="K318" s="36"/>
      <c r="L318" s="36"/>
      <c r="M318" s="36"/>
      <c r="N318" s="36"/>
      <c r="O318" s="29"/>
      <c r="P318" s="36"/>
      <c r="Q318" s="29"/>
      <c r="R318" s="36"/>
      <c r="S318" s="36"/>
      <c r="T318" s="36"/>
      <c r="U318" s="36"/>
      <c r="V318" s="36"/>
      <c r="W318" s="36"/>
      <c r="X318" s="36"/>
      <c r="Y318" s="29"/>
      <c r="Z318" s="36"/>
      <c r="AA318" s="66"/>
      <c r="AB318" s="36"/>
      <c r="AC318" s="36"/>
      <c r="AD318" s="36"/>
      <c r="AE318" s="36"/>
      <c r="AF318" s="36"/>
      <c r="AG318" s="36"/>
      <c r="AH318" s="29"/>
      <c r="AI318" s="36"/>
      <c r="AJ318" s="29"/>
      <c r="AK318" s="36"/>
      <c r="AL318" s="36"/>
      <c r="AM318" s="36"/>
      <c r="AN318" s="29"/>
      <c r="AO318" s="36"/>
      <c r="AP318" s="29"/>
      <c r="AQ318" s="36"/>
      <c r="AR318" s="29"/>
      <c r="AS318" s="36"/>
      <c r="AT318" s="36"/>
      <c r="AU318" s="36"/>
      <c r="AV318" s="29"/>
      <c r="AW318" s="36"/>
      <c r="AX318" s="36"/>
      <c r="AY318" s="36"/>
      <c r="AZ318" s="29"/>
      <c r="BA318" s="36"/>
      <c r="BB318" s="36"/>
      <c r="BC318" s="36"/>
      <c r="BD318" s="36"/>
      <c r="BE318" s="36"/>
      <c r="BF318" s="36"/>
      <c r="BG318" s="36"/>
      <c r="BH318" s="36"/>
      <c r="BI318" s="36"/>
      <c r="BJ318" s="29"/>
      <c r="BK318" s="36"/>
      <c r="BL318" s="29"/>
      <c r="BM318" s="36"/>
      <c r="BN318" s="36"/>
      <c r="BO318" s="36"/>
      <c r="BP318" s="29"/>
      <c r="BQ318" s="36"/>
      <c r="BR318" s="29"/>
      <c r="BS318" s="36"/>
      <c r="BT318" s="36"/>
      <c r="BU318" s="36"/>
      <c r="BV318" s="36"/>
    </row>
    <row r="319" spans="1:75" s="86" customFormat="1" x14ac:dyDescent="0.25">
      <c r="A319" s="79">
        <v>317</v>
      </c>
      <c r="B319" s="79">
        <v>3</v>
      </c>
      <c r="C319" s="80" t="s">
        <v>769</v>
      </c>
      <c r="D319" s="40">
        <f>март!D319-апрель!E319</f>
        <v>279.67568982608697</v>
      </c>
      <c r="E319" s="81">
        <f t="shared" si="4"/>
        <v>4.0860000000000003</v>
      </c>
      <c r="F319" s="82"/>
      <c r="G319" s="82"/>
      <c r="H319" s="82"/>
      <c r="I319" s="83"/>
      <c r="J319" s="82"/>
      <c r="K319" s="82"/>
      <c r="L319" s="82"/>
      <c r="M319" s="82"/>
      <c r="N319" s="82"/>
      <c r="O319" s="84"/>
      <c r="P319" s="82"/>
      <c r="Q319" s="84"/>
      <c r="R319" s="82"/>
      <c r="S319" s="82"/>
      <c r="T319" s="82"/>
      <c r="U319" s="82"/>
      <c r="V319" s="82"/>
      <c r="W319" s="82"/>
      <c r="X319" s="82"/>
      <c r="Y319" s="84"/>
      <c r="Z319" s="82"/>
      <c r="AA319" s="85"/>
      <c r="AB319" s="82"/>
      <c r="AC319" s="82"/>
      <c r="AD319" s="82"/>
      <c r="AE319" s="82"/>
      <c r="AF319" s="82"/>
      <c r="AG319" s="82"/>
      <c r="AH319" s="84"/>
      <c r="AI319" s="82"/>
      <c r="AJ319" s="84"/>
      <c r="AK319" s="82"/>
      <c r="AL319" s="82"/>
      <c r="AM319" s="82"/>
      <c r="AN319" s="84"/>
      <c r="AO319" s="82"/>
      <c r="AP319" s="84"/>
      <c r="AQ319" s="82"/>
      <c r="AR319" s="84"/>
      <c r="AS319" s="82"/>
      <c r="AT319" s="82"/>
      <c r="AU319" s="82"/>
      <c r="AV319" s="84"/>
      <c r="AW319" s="82"/>
      <c r="AX319" s="82"/>
      <c r="AY319" s="82"/>
      <c r="AZ319" s="84"/>
      <c r="BA319" s="82"/>
      <c r="BB319" s="82"/>
      <c r="BC319" s="82"/>
      <c r="BD319" s="82"/>
      <c r="BE319" s="82"/>
      <c r="BF319" s="82"/>
      <c r="BG319" s="82"/>
      <c r="BH319" s="82"/>
      <c r="BI319" s="82"/>
      <c r="BJ319" s="84"/>
      <c r="BK319" s="82"/>
      <c r="BL319" s="84"/>
      <c r="BM319" s="82"/>
      <c r="BN319" s="82"/>
      <c r="BO319" s="82"/>
      <c r="BP319" s="84"/>
      <c r="BQ319" s="82"/>
      <c r="BR319" s="84"/>
      <c r="BS319" s="82"/>
      <c r="BT319" s="82"/>
      <c r="BU319" s="82"/>
      <c r="BV319" s="82">
        <v>4.0860000000000003</v>
      </c>
      <c r="BW319" s="86" t="s">
        <v>1070</v>
      </c>
    </row>
    <row r="320" spans="1:75" s="86" customFormat="1" x14ac:dyDescent="0.25">
      <c r="A320" s="79">
        <v>318</v>
      </c>
      <c r="B320" s="79">
        <v>3</v>
      </c>
      <c r="C320" s="80" t="s">
        <v>770</v>
      </c>
      <c r="D320" s="40">
        <f>март!D320-апрель!E320</f>
        <v>502.93077230917874</v>
      </c>
      <c r="E320" s="81">
        <f t="shared" si="4"/>
        <v>3.5910000000000002</v>
      </c>
      <c r="F320" s="82"/>
      <c r="G320" s="82"/>
      <c r="H320" s="82"/>
      <c r="I320" s="83"/>
      <c r="J320" s="82"/>
      <c r="K320" s="82"/>
      <c r="L320" s="82"/>
      <c r="M320" s="82"/>
      <c r="N320" s="82"/>
      <c r="O320" s="84"/>
      <c r="P320" s="82"/>
      <c r="Q320" s="84"/>
      <c r="R320" s="82"/>
      <c r="S320" s="82"/>
      <c r="T320" s="82"/>
      <c r="U320" s="82"/>
      <c r="V320" s="82"/>
      <c r="W320" s="82"/>
      <c r="X320" s="82"/>
      <c r="Y320" s="84"/>
      <c r="Z320" s="82"/>
      <c r="AA320" s="85"/>
      <c r="AB320" s="82"/>
      <c r="AC320" s="82"/>
      <c r="AD320" s="82"/>
      <c r="AE320" s="82"/>
      <c r="AF320" s="82"/>
      <c r="AG320" s="82"/>
      <c r="AH320" s="84"/>
      <c r="AI320" s="82"/>
      <c r="AJ320" s="84"/>
      <c r="AK320" s="82"/>
      <c r="AL320" s="82"/>
      <c r="AM320" s="82"/>
      <c r="AN320" s="84"/>
      <c r="AO320" s="82"/>
      <c r="AP320" s="84"/>
      <c r="AQ320" s="82"/>
      <c r="AR320" s="84"/>
      <c r="AS320" s="82"/>
      <c r="AT320" s="82"/>
      <c r="AU320" s="82"/>
      <c r="AV320" s="84"/>
      <c r="AW320" s="82"/>
      <c r="AX320" s="82"/>
      <c r="AY320" s="82"/>
      <c r="AZ320" s="84"/>
      <c r="BA320" s="82"/>
      <c r="BB320" s="82"/>
      <c r="BC320" s="82"/>
      <c r="BD320" s="82"/>
      <c r="BE320" s="82"/>
      <c r="BF320" s="82"/>
      <c r="BG320" s="82"/>
      <c r="BH320" s="82"/>
      <c r="BI320" s="82"/>
      <c r="BJ320" s="84"/>
      <c r="BK320" s="82"/>
      <c r="BL320" s="84"/>
      <c r="BM320" s="82"/>
      <c r="BN320" s="82"/>
      <c r="BO320" s="82"/>
      <c r="BP320" s="84"/>
      <c r="BQ320" s="82"/>
      <c r="BR320" s="84"/>
      <c r="BS320" s="82"/>
      <c r="BT320" s="82"/>
      <c r="BU320" s="82"/>
      <c r="BV320" s="82">
        <v>3.5910000000000002</v>
      </c>
      <c r="BW320" s="86" t="s">
        <v>1070</v>
      </c>
    </row>
    <row r="321" spans="1:75" s="86" customFormat="1" x14ac:dyDescent="0.25">
      <c r="A321" s="79">
        <v>319</v>
      </c>
      <c r="B321" s="79">
        <v>3</v>
      </c>
      <c r="C321" s="80" t="s">
        <v>771</v>
      </c>
      <c r="D321" s="40">
        <f>март!D321-апрель!E321</f>
        <v>-141.51285171014496</v>
      </c>
      <c r="E321" s="81">
        <f t="shared" si="4"/>
        <v>2.6269999999999998</v>
      </c>
      <c r="F321" s="82"/>
      <c r="G321" s="82"/>
      <c r="H321" s="82"/>
      <c r="I321" s="83"/>
      <c r="J321" s="82"/>
      <c r="K321" s="82"/>
      <c r="L321" s="82"/>
      <c r="M321" s="82"/>
      <c r="N321" s="82"/>
      <c r="O321" s="84"/>
      <c r="P321" s="82"/>
      <c r="Q321" s="84"/>
      <c r="R321" s="82"/>
      <c r="S321" s="82"/>
      <c r="T321" s="82"/>
      <c r="U321" s="82"/>
      <c r="V321" s="82"/>
      <c r="W321" s="82"/>
      <c r="X321" s="82"/>
      <c r="Y321" s="84"/>
      <c r="Z321" s="82"/>
      <c r="AA321" s="85"/>
      <c r="AB321" s="82"/>
      <c r="AC321" s="82"/>
      <c r="AD321" s="82"/>
      <c r="AE321" s="82"/>
      <c r="AF321" s="82"/>
      <c r="AG321" s="82"/>
      <c r="AH321" s="84"/>
      <c r="AI321" s="82"/>
      <c r="AJ321" s="84"/>
      <c r="AK321" s="82"/>
      <c r="AL321" s="82"/>
      <c r="AM321" s="82"/>
      <c r="AN321" s="84"/>
      <c r="AO321" s="82"/>
      <c r="AP321" s="84"/>
      <c r="AQ321" s="82"/>
      <c r="AR321" s="84"/>
      <c r="AS321" s="82"/>
      <c r="AT321" s="82"/>
      <c r="AU321" s="82"/>
      <c r="AV321" s="84"/>
      <c r="AW321" s="82"/>
      <c r="AX321" s="82"/>
      <c r="AY321" s="82"/>
      <c r="AZ321" s="84"/>
      <c r="BA321" s="82"/>
      <c r="BB321" s="82"/>
      <c r="BC321" s="82"/>
      <c r="BD321" s="82"/>
      <c r="BE321" s="82"/>
      <c r="BF321" s="82"/>
      <c r="BG321" s="82"/>
      <c r="BH321" s="82"/>
      <c r="BI321" s="82"/>
      <c r="BJ321" s="84"/>
      <c r="BK321" s="82"/>
      <c r="BL321" s="84"/>
      <c r="BM321" s="82"/>
      <c r="BN321" s="82"/>
      <c r="BO321" s="82"/>
      <c r="BP321" s="84"/>
      <c r="BQ321" s="82"/>
      <c r="BR321" s="84"/>
      <c r="BS321" s="82"/>
      <c r="BT321" s="82"/>
      <c r="BU321" s="82"/>
      <c r="BV321" s="82">
        <v>2.6269999999999998</v>
      </c>
      <c r="BW321" s="86" t="s">
        <v>1102</v>
      </c>
    </row>
    <row r="322" spans="1:75" x14ac:dyDescent="0.25">
      <c r="A322" s="16">
        <v>320</v>
      </c>
      <c r="B322" s="16">
        <v>3</v>
      </c>
      <c r="C322" s="31" t="s">
        <v>772</v>
      </c>
      <c r="D322" s="40">
        <f>март!D322-апрель!E322</f>
        <v>352.30904072657006</v>
      </c>
      <c r="E322" s="40">
        <f t="shared" si="4"/>
        <v>0</v>
      </c>
      <c r="F322" s="36"/>
      <c r="G322" s="36"/>
      <c r="H322" s="36"/>
      <c r="I322" s="27"/>
      <c r="J322" s="36"/>
      <c r="K322" s="36"/>
      <c r="L322" s="36"/>
      <c r="M322" s="36"/>
      <c r="N322" s="36"/>
      <c r="O322" s="29"/>
      <c r="P322" s="36"/>
      <c r="Q322" s="29"/>
      <c r="R322" s="36"/>
      <c r="S322" s="36"/>
      <c r="T322" s="36"/>
      <c r="U322" s="36"/>
      <c r="V322" s="36"/>
      <c r="W322" s="36"/>
      <c r="X322" s="36"/>
      <c r="Y322" s="29"/>
      <c r="Z322" s="36"/>
      <c r="AA322" s="66"/>
      <c r="AB322" s="36"/>
      <c r="AC322" s="36"/>
      <c r="AD322" s="36"/>
      <c r="AE322" s="36"/>
      <c r="AF322" s="36"/>
      <c r="AG322" s="36"/>
      <c r="AH322" s="29"/>
      <c r="AI322" s="36"/>
      <c r="AJ322" s="29"/>
      <c r="AK322" s="36"/>
      <c r="AL322" s="36"/>
      <c r="AM322" s="36"/>
      <c r="AN322" s="29"/>
      <c r="AO322" s="36"/>
      <c r="AP322" s="29"/>
      <c r="AQ322" s="36"/>
      <c r="AR322" s="29"/>
      <c r="AS322" s="36"/>
      <c r="AT322" s="36"/>
      <c r="AU322" s="36"/>
      <c r="AV322" s="29"/>
      <c r="AW322" s="36"/>
      <c r="AX322" s="36"/>
      <c r="AY322" s="36"/>
      <c r="AZ322" s="29"/>
      <c r="BA322" s="36"/>
      <c r="BB322" s="36"/>
      <c r="BC322" s="36"/>
      <c r="BD322" s="36"/>
      <c r="BE322" s="36"/>
      <c r="BF322" s="36"/>
      <c r="BG322" s="36"/>
      <c r="BH322" s="36"/>
      <c r="BI322" s="36"/>
      <c r="BJ322" s="29"/>
      <c r="BK322" s="36"/>
      <c r="BL322" s="29"/>
      <c r="BM322" s="36"/>
      <c r="BN322" s="36"/>
      <c r="BO322" s="36"/>
      <c r="BP322" s="29"/>
      <c r="BQ322" s="36"/>
      <c r="BR322" s="29"/>
      <c r="BS322" s="36"/>
      <c r="BT322" s="36"/>
      <c r="BU322" s="36"/>
      <c r="BV322" s="36"/>
    </row>
    <row r="323" spans="1:75" s="86" customFormat="1" x14ac:dyDescent="0.25">
      <c r="A323" s="79">
        <v>321</v>
      </c>
      <c r="B323" s="79">
        <v>3</v>
      </c>
      <c r="C323" s="80" t="s">
        <v>773</v>
      </c>
      <c r="D323" s="40">
        <f>март!D323-апрель!E323</f>
        <v>1674.0596002801933</v>
      </c>
      <c r="E323" s="81">
        <f t="shared" si="4"/>
        <v>3.5150000000000001</v>
      </c>
      <c r="F323" s="82"/>
      <c r="G323" s="82"/>
      <c r="H323" s="82"/>
      <c r="I323" s="83"/>
      <c r="J323" s="82"/>
      <c r="K323" s="82"/>
      <c r="L323" s="82"/>
      <c r="M323" s="82"/>
      <c r="N323" s="82"/>
      <c r="O323" s="84"/>
      <c r="P323" s="82"/>
      <c r="Q323" s="84"/>
      <c r="R323" s="82"/>
      <c r="S323" s="82"/>
      <c r="T323" s="82"/>
      <c r="U323" s="82"/>
      <c r="V323" s="82"/>
      <c r="W323" s="82"/>
      <c r="X323" s="82"/>
      <c r="Y323" s="84"/>
      <c r="Z323" s="82"/>
      <c r="AA323" s="85"/>
      <c r="AB323" s="82"/>
      <c r="AC323" s="82"/>
      <c r="AD323" s="82"/>
      <c r="AE323" s="82"/>
      <c r="AF323" s="82"/>
      <c r="AG323" s="82"/>
      <c r="AH323" s="84"/>
      <c r="AI323" s="82"/>
      <c r="AJ323" s="84"/>
      <c r="AK323" s="82"/>
      <c r="AL323" s="82"/>
      <c r="AM323" s="82"/>
      <c r="AN323" s="84"/>
      <c r="AO323" s="82"/>
      <c r="AP323" s="84"/>
      <c r="AQ323" s="82"/>
      <c r="AR323" s="84"/>
      <c r="AS323" s="82"/>
      <c r="AT323" s="82"/>
      <c r="AU323" s="82"/>
      <c r="AV323" s="84"/>
      <c r="AW323" s="82"/>
      <c r="AX323" s="82"/>
      <c r="AY323" s="82"/>
      <c r="AZ323" s="84"/>
      <c r="BA323" s="82"/>
      <c r="BB323" s="82"/>
      <c r="BC323" s="82"/>
      <c r="BD323" s="82"/>
      <c r="BE323" s="82"/>
      <c r="BF323" s="82"/>
      <c r="BG323" s="82"/>
      <c r="BH323" s="82"/>
      <c r="BI323" s="82"/>
      <c r="BJ323" s="84"/>
      <c r="BK323" s="82"/>
      <c r="BL323" s="84"/>
      <c r="BM323" s="82"/>
      <c r="BN323" s="82"/>
      <c r="BO323" s="82"/>
      <c r="BP323" s="84"/>
      <c r="BQ323" s="82"/>
      <c r="BR323" s="84"/>
      <c r="BS323" s="82"/>
      <c r="BT323" s="82"/>
      <c r="BU323" s="82"/>
      <c r="BV323" s="82">
        <v>3.5150000000000001</v>
      </c>
      <c r="BW323" s="86" t="s">
        <v>1070</v>
      </c>
    </row>
    <row r="324" spans="1:75" s="86" customFormat="1" x14ac:dyDescent="0.25">
      <c r="A324" s="79">
        <v>322</v>
      </c>
      <c r="B324" s="79">
        <v>1</v>
      </c>
      <c r="C324" s="80" t="s">
        <v>774</v>
      </c>
      <c r="D324" s="40">
        <f>март!D324-апрель!E324</f>
        <v>240.65328992270543</v>
      </c>
      <c r="E324" s="81">
        <f t="shared" ref="E324:E387" si="5">G324+H324+J324+L324+N324+P324+R324+T324+V324+X324+Z324+AC324+AE324+AG324+AI324+AK324+AM324+AO324+AQ324+AS324+AU324+AW324+AY324+BA324+BC324+BE324+BG324+BI324+BK324+BM324+BO324+BQ324+BS324+BU324+BV324</f>
        <v>1.143</v>
      </c>
      <c r="F324" s="82"/>
      <c r="G324" s="82"/>
      <c r="H324" s="82"/>
      <c r="I324" s="83"/>
      <c r="J324" s="82"/>
      <c r="K324" s="82"/>
      <c r="L324" s="82"/>
      <c r="M324" s="82"/>
      <c r="N324" s="82"/>
      <c r="O324" s="84"/>
      <c r="P324" s="82"/>
      <c r="Q324" s="84"/>
      <c r="R324" s="82"/>
      <c r="S324" s="82"/>
      <c r="T324" s="82"/>
      <c r="U324" s="82"/>
      <c r="V324" s="82"/>
      <c r="W324" s="82"/>
      <c r="X324" s="82"/>
      <c r="Y324" s="84"/>
      <c r="Z324" s="82"/>
      <c r="AA324" s="85"/>
      <c r="AB324" s="82"/>
      <c r="AC324" s="82"/>
      <c r="AD324" s="82"/>
      <c r="AE324" s="82"/>
      <c r="AF324" s="82"/>
      <c r="AG324" s="82"/>
      <c r="AH324" s="84"/>
      <c r="AI324" s="82"/>
      <c r="AJ324" s="84"/>
      <c r="AK324" s="82"/>
      <c r="AL324" s="82"/>
      <c r="AM324" s="82"/>
      <c r="AN324" s="84"/>
      <c r="AO324" s="82"/>
      <c r="AP324" s="84"/>
      <c r="AQ324" s="82"/>
      <c r="AR324" s="84"/>
      <c r="AS324" s="82"/>
      <c r="AT324" s="82"/>
      <c r="AU324" s="82"/>
      <c r="AV324" s="84"/>
      <c r="AW324" s="82"/>
      <c r="AX324" s="82"/>
      <c r="AY324" s="82"/>
      <c r="AZ324" s="84"/>
      <c r="BA324" s="82"/>
      <c r="BB324" s="82"/>
      <c r="BC324" s="82"/>
      <c r="BD324" s="82"/>
      <c r="BE324" s="82"/>
      <c r="BF324" s="82"/>
      <c r="BG324" s="82"/>
      <c r="BH324" s="82"/>
      <c r="BI324" s="82"/>
      <c r="BJ324" s="84"/>
      <c r="BK324" s="82"/>
      <c r="BL324" s="84"/>
      <c r="BM324" s="82"/>
      <c r="BN324" s="82"/>
      <c r="BO324" s="82"/>
      <c r="BP324" s="84"/>
      <c r="BQ324" s="82"/>
      <c r="BR324" s="84"/>
      <c r="BS324" s="82"/>
      <c r="BT324" s="82"/>
      <c r="BU324" s="82"/>
      <c r="BV324" s="82">
        <v>1.143</v>
      </c>
      <c r="BW324" s="86" t="s">
        <v>1070</v>
      </c>
    </row>
    <row r="325" spans="1:75" x14ac:dyDescent="0.25">
      <c r="A325" s="16">
        <v>323</v>
      </c>
      <c r="B325" s="16">
        <v>1</v>
      </c>
      <c r="C325" s="31" t="s">
        <v>775</v>
      </c>
      <c r="D325" s="40">
        <f>март!D325-апрель!E325</f>
        <v>-366.25209706280179</v>
      </c>
      <c r="E325" s="40">
        <f t="shared" si="5"/>
        <v>0</v>
      </c>
      <c r="F325" s="36"/>
      <c r="G325" s="36"/>
      <c r="H325" s="36"/>
      <c r="I325" s="27"/>
      <c r="J325" s="36"/>
      <c r="K325" s="36"/>
      <c r="L325" s="36"/>
      <c r="M325" s="36"/>
      <c r="N325" s="36"/>
      <c r="O325" s="29"/>
      <c r="P325" s="36"/>
      <c r="Q325" s="29"/>
      <c r="R325" s="36"/>
      <c r="S325" s="36"/>
      <c r="T325" s="36"/>
      <c r="U325" s="36"/>
      <c r="V325" s="36"/>
      <c r="W325" s="36"/>
      <c r="X325" s="36"/>
      <c r="Y325" s="29"/>
      <c r="Z325" s="36"/>
      <c r="AA325" s="66"/>
      <c r="AB325" s="36"/>
      <c r="AC325" s="36"/>
      <c r="AD325" s="36"/>
      <c r="AE325" s="36"/>
      <c r="AF325" s="36"/>
      <c r="AG325" s="36"/>
      <c r="AH325" s="29"/>
      <c r="AI325" s="36"/>
      <c r="AJ325" s="29"/>
      <c r="AK325" s="36"/>
      <c r="AL325" s="36"/>
      <c r="AM325" s="36"/>
      <c r="AN325" s="29"/>
      <c r="AO325" s="36"/>
      <c r="AP325" s="29"/>
      <c r="AQ325" s="36"/>
      <c r="AR325" s="29"/>
      <c r="AS325" s="36"/>
      <c r="AT325" s="36"/>
      <c r="AU325" s="36"/>
      <c r="AV325" s="29"/>
      <c r="AW325" s="36"/>
      <c r="AX325" s="36"/>
      <c r="AY325" s="36"/>
      <c r="AZ325" s="29"/>
      <c r="BA325" s="36"/>
      <c r="BB325" s="36"/>
      <c r="BC325" s="36"/>
      <c r="BD325" s="36"/>
      <c r="BE325" s="36"/>
      <c r="BF325" s="36"/>
      <c r="BG325" s="36"/>
      <c r="BH325" s="36"/>
      <c r="BI325" s="36"/>
      <c r="BJ325" s="29"/>
      <c r="BK325" s="36"/>
      <c r="BL325" s="29"/>
      <c r="BM325" s="36"/>
      <c r="BN325" s="36"/>
      <c r="BO325" s="36"/>
      <c r="BP325" s="29"/>
      <c r="BQ325" s="36"/>
      <c r="BR325" s="29"/>
      <c r="BS325" s="36"/>
      <c r="BT325" s="36"/>
      <c r="BU325" s="36"/>
      <c r="BV325" s="36"/>
    </row>
    <row r="326" spans="1:75" s="86" customFormat="1" x14ac:dyDescent="0.25">
      <c r="A326" s="79">
        <v>324</v>
      </c>
      <c r="B326" s="79">
        <v>1</v>
      </c>
      <c r="C326" s="80" t="s">
        <v>776</v>
      </c>
      <c r="D326" s="40">
        <f>март!D326-апрель!E326</f>
        <v>236.67256633816424</v>
      </c>
      <c r="E326" s="81">
        <f t="shared" si="5"/>
        <v>45.924999999999997</v>
      </c>
      <c r="F326" s="82"/>
      <c r="G326" s="82"/>
      <c r="H326" s="82"/>
      <c r="I326" s="83"/>
      <c r="J326" s="82"/>
      <c r="K326" s="82"/>
      <c r="L326" s="82"/>
      <c r="M326" s="82"/>
      <c r="N326" s="82"/>
      <c r="O326" s="84"/>
      <c r="P326" s="82"/>
      <c r="Q326" s="84"/>
      <c r="R326" s="82"/>
      <c r="S326" s="82"/>
      <c r="T326" s="82"/>
      <c r="U326" s="82"/>
      <c r="V326" s="82"/>
      <c r="W326" s="82"/>
      <c r="X326" s="82"/>
      <c r="Y326" s="84"/>
      <c r="Z326" s="82"/>
      <c r="AA326" s="85"/>
      <c r="AB326" s="82"/>
      <c r="AC326" s="82"/>
      <c r="AD326" s="82"/>
      <c r="AE326" s="82"/>
      <c r="AF326" s="82"/>
      <c r="AG326" s="82"/>
      <c r="AH326" s="84"/>
      <c r="AI326" s="82"/>
      <c r="AJ326" s="84"/>
      <c r="AK326" s="82"/>
      <c r="AL326" s="82">
        <v>0.04</v>
      </c>
      <c r="AM326" s="82">
        <v>39.6</v>
      </c>
      <c r="AN326" s="84"/>
      <c r="AO326" s="82"/>
      <c r="AP326" s="84"/>
      <c r="AQ326" s="82"/>
      <c r="AR326" s="84"/>
      <c r="AS326" s="82"/>
      <c r="AT326" s="82"/>
      <c r="AU326" s="82"/>
      <c r="AV326" s="84"/>
      <c r="AW326" s="82"/>
      <c r="AX326" s="82"/>
      <c r="AY326" s="82"/>
      <c r="AZ326" s="84"/>
      <c r="BA326" s="82"/>
      <c r="BB326" s="82"/>
      <c r="BC326" s="82"/>
      <c r="BD326" s="82"/>
      <c r="BE326" s="82"/>
      <c r="BF326" s="82">
        <v>4.0000000000000001E-3</v>
      </c>
      <c r="BG326" s="82">
        <v>4.3209999999999997</v>
      </c>
      <c r="BH326" s="82"/>
      <c r="BI326" s="82"/>
      <c r="BJ326" s="84"/>
      <c r="BK326" s="82"/>
      <c r="BL326" s="84">
        <v>3</v>
      </c>
      <c r="BM326" s="82">
        <v>2.004</v>
      </c>
      <c r="BN326" s="82"/>
      <c r="BO326" s="82"/>
      <c r="BP326" s="84"/>
      <c r="BQ326" s="82"/>
      <c r="BR326" s="84"/>
      <c r="BS326" s="82"/>
      <c r="BT326" s="82"/>
      <c r="BU326" s="82"/>
      <c r="BV326" s="82"/>
    </row>
    <row r="327" spans="1:75" s="86" customFormat="1" x14ac:dyDescent="0.25">
      <c r="A327" s="79">
        <v>325</v>
      </c>
      <c r="B327" s="79">
        <v>1</v>
      </c>
      <c r="C327" s="80" t="s">
        <v>777</v>
      </c>
      <c r="D327" s="40">
        <f>март!D327-апрель!E327</f>
        <v>2072.3572859806764</v>
      </c>
      <c r="E327" s="81">
        <f t="shared" si="5"/>
        <v>0.52800000000000002</v>
      </c>
      <c r="F327" s="82"/>
      <c r="G327" s="82"/>
      <c r="H327" s="82"/>
      <c r="I327" s="83"/>
      <c r="J327" s="82"/>
      <c r="K327" s="82"/>
      <c r="L327" s="82"/>
      <c r="M327" s="82"/>
      <c r="N327" s="82"/>
      <c r="O327" s="84"/>
      <c r="P327" s="82"/>
      <c r="Q327" s="84"/>
      <c r="R327" s="82"/>
      <c r="S327" s="82"/>
      <c r="T327" s="82"/>
      <c r="U327" s="82"/>
      <c r="V327" s="82"/>
      <c r="W327" s="82"/>
      <c r="X327" s="82"/>
      <c r="Y327" s="84"/>
      <c r="Z327" s="82"/>
      <c r="AA327" s="85"/>
      <c r="AB327" s="82"/>
      <c r="AC327" s="82"/>
      <c r="AD327" s="82"/>
      <c r="AE327" s="82"/>
      <c r="AF327" s="82">
        <v>1E-3</v>
      </c>
      <c r="AG327" s="82">
        <v>0.52800000000000002</v>
      </c>
      <c r="AH327" s="84"/>
      <c r="AI327" s="82"/>
      <c r="AJ327" s="84"/>
      <c r="AK327" s="82"/>
      <c r="AL327" s="82"/>
      <c r="AM327" s="82"/>
      <c r="AN327" s="84"/>
      <c r="AO327" s="82"/>
      <c r="AP327" s="84"/>
      <c r="AQ327" s="82"/>
      <c r="AR327" s="84"/>
      <c r="AS327" s="82"/>
      <c r="AT327" s="82"/>
      <c r="AU327" s="82"/>
      <c r="AV327" s="84"/>
      <c r="AW327" s="82"/>
      <c r="AX327" s="82"/>
      <c r="AY327" s="82"/>
      <c r="AZ327" s="84"/>
      <c r="BA327" s="82"/>
      <c r="BB327" s="82"/>
      <c r="BC327" s="82"/>
      <c r="BD327" s="82"/>
      <c r="BE327" s="82"/>
      <c r="BF327" s="82"/>
      <c r="BG327" s="82"/>
      <c r="BH327" s="82"/>
      <c r="BI327" s="82"/>
      <c r="BJ327" s="84"/>
      <c r="BK327" s="82"/>
      <c r="BL327" s="84"/>
      <c r="BM327" s="82"/>
      <c r="BN327" s="82"/>
      <c r="BO327" s="82"/>
      <c r="BP327" s="84"/>
      <c r="BQ327" s="82"/>
      <c r="BR327" s="84"/>
      <c r="BS327" s="82"/>
      <c r="BT327" s="82"/>
      <c r="BU327" s="82"/>
      <c r="BV327" s="82"/>
    </row>
    <row r="328" spans="1:75" x14ac:dyDescent="0.25">
      <c r="A328" s="16">
        <v>326</v>
      </c>
      <c r="B328" s="16">
        <v>1</v>
      </c>
      <c r="C328" s="31" t="s">
        <v>778</v>
      </c>
      <c r="D328" s="40">
        <f>март!D328-апрель!E328</f>
        <v>-104.59176423188408</v>
      </c>
      <c r="E328" s="40">
        <f t="shared" si="5"/>
        <v>0</v>
      </c>
      <c r="F328" s="36"/>
      <c r="G328" s="36"/>
      <c r="H328" s="36"/>
      <c r="I328" s="27"/>
      <c r="J328" s="36"/>
      <c r="K328" s="36"/>
      <c r="L328" s="36"/>
      <c r="M328" s="36"/>
      <c r="N328" s="36"/>
      <c r="O328" s="29"/>
      <c r="P328" s="36"/>
      <c r="Q328" s="29"/>
      <c r="R328" s="36"/>
      <c r="S328" s="36"/>
      <c r="T328" s="36"/>
      <c r="U328" s="36"/>
      <c r="V328" s="36"/>
      <c r="W328" s="36"/>
      <c r="X328" s="36"/>
      <c r="Y328" s="29"/>
      <c r="Z328" s="36"/>
      <c r="AA328" s="66"/>
      <c r="AB328" s="36"/>
      <c r="AC328" s="36"/>
      <c r="AD328" s="36"/>
      <c r="AE328" s="36"/>
      <c r="AF328" s="36"/>
      <c r="AG328" s="36"/>
      <c r="AH328" s="29"/>
      <c r="AI328" s="36"/>
      <c r="AJ328" s="29"/>
      <c r="AK328" s="36"/>
      <c r="AL328" s="36"/>
      <c r="AM328" s="36"/>
      <c r="AN328" s="29"/>
      <c r="AO328" s="36"/>
      <c r="AP328" s="29"/>
      <c r="AQ328" s="36"/>
      <c r="AR328" s="29"/>
      <c r="AS328" s="36"/>
      <c r="AT328" s="36"/>
      <c r="AU328" s="36"/>
      <c r="AV328" s="29"/>
      <c r="AW328" s="36"/>
      <c r="AX328" s="36"/>
      <c r="AY328" s="36"/>
      <c r="AZ328" s="29"/>
      <c r="BA328" s="36"/>
      <c r="BB328" s="36"/>
      <c r="BC328" s="36"/>
      <c r="BD328" s="36"/>
      <c r="BE328" s="36"/>
      <c r="BF328" s="36"/>
      <c r="BG328" s="36"/>
      <c r="BH328" s="36"/>
      <c r="BI328" s="36"/>
      <c r="BJ328" s="29"/>
      <c r="BK328" s="36"/>
      <c r="BL328" s="29"/>
      <c r="BM328" s="36"/>
      <c r="BN328" s="36"/>
      <c r="BO328" s="36"/>
      <c r="BP328" s="29"/>
      <c r="BQ328" s="36"/>
      <c r="BR328" s="29"/>
      <c r="BS328" s="36"/>
      <c r="BT328" s="36"/>
      <c r="BU328" s="36"/>
      <c r="BV328" s="36"/>
    </row>
    <row r="329" spans="1:75" x14ac:dyDescent="0.25">
      <c r="A329" s="16">
        <v>327</v>
      </c>
      <c r="B329" s="16">
        <v>2</v>
      </c>
      <c r="C329" s="31" t="s">
        <v>779</v>
      </c>
      <c r="D329" s="40">
        <f>март!D329-апрель!E329</f>
        <v>341.17180091787435</v>
      </c>
      <c r="E329" s="40">
        <f t="shared" si="5"/>
        <v>0</v>
      </c>
      <c r="F329" s="36"/>
      <c r="G329" s="36"/>
      <c r="H329" s="36"/>
      <c r="I329" s="27"/>
      <c r="J329" s="36"/>
      <c r="K329" s="36"/>
      <c r="L329" s="36"/>
      <c r="M329" s="36"/>
      <c r="N329" s="36"/>
      <c r="O329" s="29"/>
      <c r="P329" s="36"/>
      <c r="Q329" s="29"/>
      <c r="R329" s="36"/>
      <c r="S329" s="36"/>
      <c r="T329" s="36"/>
      <c r="U329" s="36"/>
      <c r="V329" s="36"/>
      <c r="W329" s="36"/>
      <c r="X329" s="36"/>
      <c r="Y329" s="29"/>
      <c r="Z329" s="36"/>
      <c r="AA329" s="66"/>
      <c r="AB329" s="36"/>
      <c r="AC329" s="36"/>
      <c r="AD329" s="36"/>
      <c r="AE329" s="36"/>
      <c r="AF329" s="36"/>
      <c r="AG329" s="36"/>
      <c r="AH329" s="29"/>
      <c r="AI329" s="36"/>
      <c r="AJ329" s="29"/>
      <c r="AK329" s="36"/>
      <c r="AL329" s="36"/>
      <c r="AM329" s="36"/>
      <c r="AN329" s="29"/>
      <c r="AO329" s="36"/>
      <c r="AP329" s="29"/>
      <c r="AQ329" s="36"/>
      <c r="AR329" s="29"/>
      <c r="AS329" s="36"/>
      <c r="AT329" s="36"/>
      <c r="AU329" s="36"/>
      <c r="AV329" s="29"/>
      <c r="AW329" s="36"/>
      <c r="AX329" s="36"/>
      <c r="AY329" s="36"/>
      <c r="AZ329" s="29"/>
      <c r="BA329" s="36"/>
      <c r="BB329" s="36"/>
      <c r="BC329" s="36"/>
      <c r="BD329" s="36"/>
      <c r="BE329" s="36"/>
      <c r="BF329" s="36"/>
      <c r="BG329" s="36"/>
      <c r="BH329" s="36"/>
      <c r="BI329" s="36"/>
      <c r="BJ329" s="29"/>
      <c r="BK329" s="36"/>
      <c r="BL329" s="29"/>
      <c r="BM329" s="36"/>
      <c r="BN329" s="36"/>
      <c r="BO329" s="36"/>
      <c r="BP329" s="29"/>
      <c r="BQ329" s="36"/>
      <c r="BR329" s="29"/>
      <c r="BS329" s="36"/>
      <c r="BT329" s="36"/>
      <c r="BU329" s="36"/>
      <c r="BV329" s="36"/>
    </row>
    <row r="330" spans="1:75" s="86" customFormat="1" x14ac:dyDescent="0.25">
      <c r="A330" s="79">
        <v>328</v>
      </c>
      <c r="B330" s="79">
        <v>2</v>
      </c>
      <c r="C330" s="80" t="s">
        <v>780</v>
      </c>
      <c r="D330" s="40">
        <f>март!D330-апрель!E330</f>
        <v>450.86287182608697</v>
      </c>
      <c r="E330" s="81">
        <f t="shared" si="5"/>
        <v>14.795999999999999</v>
      </c>
      <c r="F330" s="82"/>
      <c r="G330" s="82"/>
      <c r="H330" s="82"/>
      <c r="I330" s="83"/>
      <c r="J330" s="82"/>
      <c r="K330" s="82"/>
      <c r="L330" s="82"/>
      <c r="M330" s="82"/>
      <c r="N330" s="82"/>
      <c r="O330" s="84"/>
      <c r="P330" s="82"/>
      <c r="Q330" s="84"/>
      <c r="R330" s="82"/>
      <c r="S330" s="82"/>
      <c r="T330" s="82"/>
      <c r="U330" s="82"/>
      <c r="V330" s="82"/>
      <c r="W330" s="82"/>
      <c r="X330" s="82"/>
      <c r="Y330" s="84"/>
      <c r="Z330" s="82"/>
      <c r="AA330" s="85"/>
      <c r="AB330" s="82"/>
      <c r="AC330" s="82"/>
      <c r="AD330" s="82"/>
      <c r="AE330" s="82"/>
      <c r="AF330" s="82"/>
      <c r="AG330" s="82"/>
      <c r="AH330" s="84">
        <v>3</v>
      </c>
      <c r="AI330" s="82">
        <v>7.758</v>
      </c>
      <c r="AJ330" s="84"/>
      <c r="AK330" s="82"/>
      <c r="AL330" s="82"/>
      <c r="AM330" s="82"/>
      <c r="AN330" s="84"/>
      <c r="AO330" s="82"/>
      <c r="AP330" s="84"/>
      <c r="AQ330" s="82"/>
      <c r="AR330" s="84"/>
      <c r="AS330" s="82"/>
      <c r="AT330" s="82"/>
      <c r="AU330" s="82"/>
      <c r="AV330" s="84"/>
      <c r="AW330" s="82"/>
      <c r="AX330" s="82"/>
      <c r="AY330" s="82"/>
      <c r="AZ330" s="84"/>
      <c r="BA330" s="82"/>
      <c r="BB330" s="82"/>
      <c r="BC330" s="82"/>
      <c r="BD330" s="82"/>
      <c r="BE330" s="82"/>
      <c r="BF330" s="82">
        <v>4.0000000000000001E-3</v>
      </c>
      <c r="BG330" s="82">
        <v>5.5170000000000003</v>
      </c>
      <c r="BH330" s="82"/>
      <c r="BI330" s="82"/>
      <c r="BJ330" s="84"/>
      <c r="BK330" s="82"/>
      <c r="BL330" s="84">
        <v>4</v>
      </c>
      <c r="BM330" s="82">
        <v>1.5209999999999999</v>
      </c>
      <c r="BN330" s="82"/>
      <c r="BO330" s="82"/>
      <c r="BP330" s="84"/>
      <c r="BQ330" s="82"/>
      <c r="BR330" s="84"/>
      <c r="BS330" s="82"/>
      <c r="BT330" s="82"/>
      <c r="BU330" s="82"/>
      <c r="BV330" s="82"/>
    </row>
    <row r="331" spans="1:75" x14ac:dyDescent="0.25">
      <c r="A331" s="16">
        <v>329</v>
      </c>
      <c r="B331" s="16">
        <v>2</v>
      </c>
      <c r="C331" s="31" t="s">
        <v>781</v>
      </c>
      <c r="D331" s="40">
        <f>март!D331-апрель!E331</f>
        <v>-270.83173671497593</v>
      </c>
      <c r="E331" s="40">
        <f t="shared" si="5"/>
        <v>0</v>
      </c>
      <c r="F331" s="36"/>
      <c r="G331" s="36"/>
      <c r="H331" s="36"/>
      <c r="I331" s="27"/>
      <c r="J331" s="36"/>
      <c r="K331" s="36"/>
      <c r="L331" s="36"/>
      <c r="M331" s="36"/>
      <c r="N331" s="36"/>
      <c r="O331" s="29"/>
      <c r="P331" s="36"/>
      <c r="Q331" s="29"/>
      <c r="R331" s="36"/>
      <c r="S331" s="36"/>
      <c r="T331" s="36"/>
      <c r="U331" s="36"/>
      <c r="V331" s="36"/>
      <c r="W331" s="36"/>
      <c r="X331" s="36"/>
      <c r="Y331" s="29"/>
      <c r="Z331" s="36"/>
      <c r="AA331" s="66"/>
      <c r="AB331" s="36"/>
      <c r="AC331" s="36"/>
      <c r="AD331" s="36"/>
      <c r="AE331" s="36"/>
      <c r="AF331" s="36"/>
      <c r="AG331" s="36"/>
      <c r="AH331" s="29"/>
      <c r="AI331" s="36"/>
      <c r="AJ331" s="29"/>
      <c r="AK331" s="36"/>
      <c r="AL331" s="36"/>
      <c r="AM331" s="36"/>
      <c r="AN331" s="29"/>
      <c r="AO331" s="36"/>
      <c r="AP331" s="29"/>
      <c r="AQ331" s="36"/>
      <c r="AR331" s="29"/>
      <c r="AS331" s="36"/>
      <c r="AT331" s="36"/>
      <c r="AU331" s="36"/>
      <c r="AV331" s="29"/>
      <c r="AW331" s="36"/>
      <c r="AX331" s="36"/>
      <c r="AY331" s="36"/>
      <c r="AZ331" s="29"/>
      <c r="BA331" s="36"/>
      <c r="BB331" s="36"/>
      <c r="BC331" s="36"/>
      <c r="BD331" s="36"/>
      <c r="BE331" s="36"/>
      <c r="BF331" s="36"/>
      <c r="BG331" s="36"/>
      <c r="BH331" s="36"/>
      <c r="BI331" s="36"/>
      <c r="BJ331" s="29"/>
      <c r="BK331" s="36"/>
      <c r="BL331" s="29"/>
      <c r="BM331" s="36"/>
      <c r="BN331" s="36"/>
      <c r="BO331" s="36"/>
      <c r="BP331" s="29"/>
      <c r="BQ331" s="36"/>
      <c r="BR331" s="29"/>
      <c r="BS331" s="36"/>
      <c r="BT331" s="36"/>
      <c r="BU331" s="36"/>
      <c r="BV331" s="36"/>
    </row>
    <row r="332" spans="1:75" s="86" customFormat="1" x14ac:dyDescent="0.25">
      <c r="A332" s="79">
        <v>330</v>
      </c>
      <c r="B332" s="79">
        <v>2</v>
      </c>
      <c r="C332" s="80" t="s">
        <v>782</v>
      </c>
      <c r="D332" s="40">
        <f>март!D332-апрель!E332</f>
        <v>240.12452339323673</v>
      </c>
      <c r="E332" s="81">
        <f t="shared" si="5"/>
        <v>4.625</v>
      </c>
      <c r="F332" s="82"/>
      <c r="G332" s="82"/>
      <c r="H332" s="82"/>
      <c r="I332" s="83"/>
      <c r="J332" s="82"/>
      <c r="K332" s="82"/>
      <c r="L332" s="82"/>
      <c r="M332" s="82"/>
      <c r="N332" s="82"/>
      <c r="O332" s="84"/>
      <c r="P332" s="82"/>
      <c r="Q332" s="84"/>
      <c r="R332" s="82"/>
      <c r="S332" s="82"/>
      <c r="T332" s="82"/>
      <c r="U332" s="82"/>
      <c r="V332" s="82"/>
      <c r="W332" s="82"/>
      <c r="X332" s="82"/>
      <c r="Y332" s="84"/>
      <c r="Z332" s="82"/>
      <c r="AA332" s="85"/>
      <c r="AB332" s="82"/>
      <c r="AC332" s="82"/>
      <c r="AD332" s="82"/>
      <c r="AE332" s="82"/>
      <c r="AF332" s="82"/>
      <c r="AG332" s="82"/>
      <c r="AH332" s="84">
        <v>3</v>
      </c>
      <c r="AI332" s="82">
        <v>4.625</v>
      </c>
      <c r="AJ332" s="84"/>
      <c r="AK332" s="82"/>
      <c r="AL332" s="82"/>
      <c r="AM332" s="82"/>
      <c r="AN332" s="84"/>
      <c r="AO332" s="82"/>
      <c r="AP332" s="84"/>
      <c r="AQ332" s="82"/>
      <c r="AR332" s="84"/>
      <c r="AS332" s="82"/>
      <c r="AT332" s="82"/>
      <c r="AU332" s="82"/>
      <c r="AV332" s="84"/>
      <c r="AW332" s="82"/>
      <c r="AX332" s="82"/>
      <c r="AY332" s="82"/>
      <c r="AZ332" s="84"/>
      <c r="BA332" s="82"/>
      <c r="BB332" s="82"/>
      <c r="BC332" s="82"/>
      <c r="BD332" s="82"/>
      <c r="BE332" s="82"/>
      <c r="BF332" s="82"/>
      <c r="BG332" s="82"/>
      <c r="BH332" s="82"/>
      <c r="BI332" s="82"/>
      <c r="BJ332" s="84"/>
      <c r="BK332" s="82"/>
      <c r="BL332" s="84"/>
      <c r="BM332" s="82"/>
      <c r="BN332" s="82"/>
      <c r="BO332" s="82"/>
      <c r="BP332" s="84"/>
      <c r="BQ332" s="82"/>
      <c r="BR332" s="84"/>
      <c r="BS332" s="82"/>
      <c r="BT332" s="82"/>
      <c r="BU332" s="82"/>
      <c r="BV332" s="82"/>
    </row>
    <row r="333" spans="1:75" s="86" customFormat="1" x14ac:dyDescent="0.25">
      <c r="A333" s="79">
        <v>331</v>
      </c>
      <c r="B333" s="79">
        <v>2</v>
      </c>
      <c r="C333" s="80" t="s">
        <v>783</v>
      </c>
      <c r="D333" s="40">
        <f>март!D333-апрель!E333</f>
        <v>1547.4619730724639</v>
      </c>
      <c r="E333" s="81">
        <f t="shared" si="5"/>
        <v>4.8470000000000004</v>
      </c>
      <c r="F333" s="82"/>
      <c r="G333" s="82"/>
      <c r="H333" s="82"/>
      <c r="I333" s="83"/>
      <c r="J333" s="82"/>
      <c r="K333" s="82"/>
      <c r="L333" s="82"/>
      <c r="M333" s="82"/>
      <c r="N333" s="82"/>
      <c r="O333" s="84"/>
      <c r="P333" s="82"/>
      <c r="Q333" s="84"/>
      <c r="R333" s="82"/>
      <c r="S333" s="82"/>
      <c r="T333" s="82"/>
      <c r="U333" s="82"/>
      <c r="V333" s="82"/>
      <c r="W333" s="82"/>
      <c r="X333" s="82"/>
      <c r="Y333" s="84"/>
      <c r="Z333" s="82"/>
      <c r="AA333" s="85"/>
      <c r="AB333" s="82"/>
      <c r="AC333" s="82"/>
      <c r="AD333" s="82"/>
      <c r="AE333" s="82"/>
      <c r="AF333" s="82"/>
      <c r="AG333" s="82"/>
      <c r="AH333" s="84"/>
      <c r="AI333" s="82"/>
      <c r="AJ333" s="84"/>
      <c r="AK333" s="82"/>
      <c r="AL333" s="82"/>
      <c r="AM333" s="82"/>
      <c r="AN333" s="84"/>
      <c r="AO333" s="82"/>
      <c r="AP333" s="84"/>
      <c r="AQ333" s="82"/>
      <c r="AR333" s="84"/>
      <c r="AS333" s="82"/>
      <c r="AT333" s="82"/>
      <c r="AU333" s="82"/>
      <c r="AV333" s="84"/>
      <c r="AW333" s="82"/>
      <c r="AX333" s="82"/>
      <c r="AY333" s="82"/>
      <c r="AZ333" s="84"/>
      <c r="BA333" s="82"/>
      <c r="BB333" s="82"/>
      <c r="BC333" s="82"/>
      <c r="BD333" s="82"/>
      <c r="BE333" s="82"/>
      <c r="BF333" s="82">
        <v>5.0000000000000001E-3</v>
      </c>
      <c r="BG333" s="82">
        <v>4.8470000000000004</v>
      </c>
      <c r="BH333" s="82"/>
      <c r="BI333" s="82"/>
      <c r="BJ333" s="84"/>
      <c r="BK333" s="82"/>
      <c r="BL333" s="84"/>
      <c r="BM333" s="82"/>
      <c r="BN333" s="82"/>
      <c r="BO333" s="82"/>
      <c r="BP333" s="84"/>
      <c r="BQ333" s="82"/>
      <c r="BR333" s="84"/>
      <c r="BS333" s="82"/>
      <c r="BT333" s="82"/>
      <c r="BU333" s="82"/>
      <c r="BV333" s="82"/>
    </row>
    <row r="334" spans="1:75" x14ac:dyDescent="0.25">
      <c r="A334" s="16">
        <v>332</v>
      </c>
      <c r="B334" s="16">
        <v>2</v>
      </c>
      <c r="C334" s="31" t="s">
        <v>923</v>
      </c>
      <c r="D334" s="40">
        <f>март!D334-апрель!E334</f>
        <v>-13.191087342995203</v>
      </c>
      <c r="E334" s="40">
        <f t="shared" si="5"/>
        <v>0</v>
      </c>
      <c r="F334" s="36"/>
      <c r="G334" s="36"/>
      <c r="H334" s="36"/>
      <c r="I334" s="27"/>
      <c r="J334" s="36"/>
      <c r="K334" s="36"/>
      <c r="L334" s="36"/>
      <c r="M334" s="36"/>
      <c r="N334" s="36"/>
      <c r="O334" s="29"/>
      <c r="P334" s="36"/>
      <c r="Q334" s="29"/>
      <c r="R334" s="36"/>
      <c r="S334" s="36"/>
      <c r="T334" s="36"/>
      <c r="U334" s="36"/>
      <c r="V334" s="36"/>
      <c r="W334" s="36"/>
      <c r="X334" s="36"/>
      <c r="Y334" s="29"/>
      <c r="Z334" s="36"/>
      <c r="AA334" s="66"/>
      <c r="AB334" s="36"/>
      <c r="AC334" s="36"/>
      <c r="AD334" s="36"/>
      <c r="AE334" s="36"/>
      <c r="AF334" s="36"/>
      <c r="AG334" s="36"/>
      <c r="AH334" s="29"/>
      <c r="AI334" s="36"/>
      <c r="AJ334" s="29"/>
      <c r="AK334" s="36"/>
      <c r="AL334" s="36"/>
      <c r="AM334" s="36"/>
      <c r="AN334" s="29"/>
      <c r="AO334" s="36"/>
      <c r="AP334" s="29"/>
      <c r="AQ334" s="36"/>
      <c r="AR334" s="29"/>
      <c r="AS334" s="36"/>
      <c r="AT334" s="36"/>
      <c r="AU334" s="36"/>
      <c r="AV334" s="29"/>
      <c r="AW334" s="36"/>
      <c r="AX334" s="36"/>
      <c r="AY334" s="36"/>
      <c r="AZ334" s="29"/>
      <c r="BA334" s="36"/>
      <c r="BB334" s="36"/>
      <c r="BC334" s="36"/>
      <c r="BD334" s="36"/>
      <c r="BE334" s="36"/>
      <c r="BF334" s="36"/>
      <c r="BG334" s="36"/>
      <c r="BH334" s="36"/>
      <c r="BI334" s="36"/>
      <c r="BJ334" s="29"/>
      <c r="BK334" s="36"/>
      <c r="BL334" s="29"/>
      <c r="BM334" s="36"/>
      <c r="BN334" s="36"/>
      <c r="BO334" s="36"/>
      <c r="BP334" s="29"/>
      <c r="BQ334" s="36"/>
      <c r="BR334" s="29"/>
      <c r="BS334" s="36"/>
      <c r="BT334" s="36"/>
      <c r="BU334" s="36"/>
      <c r="BV334" s="36"/>
    </row>
    <row r="335" spans="1:75" s="86" customFormat="1" x14ac:dyDescent="0.25">
      <c r="A335" s="79">
        <v>333</v>
      </c>
      <c r="B335" s="79">
        <v>2</v>
      </c>
      <c r="C335" s="80" t="s">
        <v>785</v>
      </c>
      <c r="D335" s="40">
        <f>март!D335-апрель!E335</f>
        <v>328.62148772946858</v>
      </c>
      <c r="E335" s="81">
        <f t="shared" si="5"/>
        <v>4.9710000000000001</v>
      </c>
      <c r="F335" s="82"/>
      <c r="G335" s="82"/>
      <c r="H335" s="82"/>
      <c r="I335" s="83"/>
      <c r="J335" s="82"/>
      <c r="K335" s="82"/>
      <c r="L335" s="82"/>
      <c r="M335" s="82"/>
      <c r="N335" s="82"/>
      <c r="O335" s="84"/>
      <c r="P335" s="82"/>
      <c r="Q335" s="84"/>
      <c r="R335" s="82"/>
      <c r="S335" s="82"/>
      <c r="T335" s="82"/>
      <c r="U335" s="82"/>
      <c r="V335" s="82"/>
      <c r="W335" s="82"/>
      <c r="X335" s="82"/>
      <c r="Y335" s="84"/>
      <c r="Z335" s="82"/>
      <c r="AA335" s="85"/>
      <c r="AB335" s="82"/>
      <c r="AC335" s="82"/>
      <c r="AD335" s="82"/>
      <c r="AE335" s="82"/>
      <c r="AF335" s="82"/>
      <c r="AG335" s="82"/>
      <c r="AH335" s="84">
        <v>4</v>
      </c>
      <c r="AI335" s="82">
        <v>4.9710000000000001</v>
      </c>
      <c r="AJ335" s="84"/>
      <c r="AK335" s="82"/>
      <c r="AL335" s="82"/>
      <c r="AM335" s="82"/>
      <c r="AN335" s="84"/>
      <c r="AO335" s="82"/>
      <c r="AP335" s="84"/>
      <c r="AQ335" s="82"/>
      <c r="AR335" s="84"/>
      <c r="AS335" s="82"/>
      <c r="AT335" s="82"/>
      <c r="AU335" s="82"/>
      <c r="AV335" s="84"/>
      <c r="AW335" s="82"/>
      <c r="AX335" s="82"/>
      <c r="AY335" s="82"/>
      <c r="AZ335" s="84"/>
      <c r="BA335" s="82"/>
      <c r="BB335" s="82"/>
      <c r="BC335" s="82"/>
      <c r="BD335" s="82"/>
      <c r="BE335" s="82"/>
      <c r="BF335" s="82"/>
      <c r="BG335" s="82"/>
      <c r="BH335" s="82"/>
      <c r="BI335" s="82"/>
      <c r="BJ335" s="84"/>
      <c r="BK335" s="82"/>
      <c r="BL335" s="84"/>
      <c r="BM335" s="82"/>
      <c r="BN335" s="82"/>
      <c r="BO335" s="82"/>
      <c r="BP335" s="84"/>
      <c r="BQ335" s="82"/>
      <c r="BR335" s="84"/>
      <c r="BS335" s="82"/>
      <c r="BT335" s="82"/>
      <c r="BU335" s="82"/>
      <c r="BV335" s="82"/>
    </row>
    <row r="336" spans="1:75" x14ac:dyDescent="0.25">
      <c r="A336" s="16">
        <v>334</v>
      </c>
      <c r="B336" s="16">
        <v>2</v>
      </c>
      <c r="C336" s="31" t="s">
        <v>938</v>
      </c>
      <c r="D336" s="40">
        <f>март!D336-апрель!E336</f>
        <v>-808.03683555555563</v>
      </c>
      <c r="E336" s="40">
        <f t="shared" si="5"/>
        <v>0</v>
      </c>
      <c r="F336" s="36"/>
      <c r="G336" s="36"/>
      <c r="H336" s="36"/>
      <c r="I336" s="27"/>
      <c r="J336" s="36"/>
      <c r="K336" s="36"/>
      <c r="L336" s="36"/>
      <c r="M336" s="36"/>
      <c r="N336" s="36"/>
      <c r="O336" s="29"/>
      <c r="P336" s="36"/>
      <c r="Q336" s="29"/>
      <c r="R336" s="36"/>
      <c r="S336" s="36"/>
      <c r="T336" s="36"/>
      <c r="U336" s="36"/>
      <c r="V336" s="36"/>
      <c r="W336" s="36"/>
      <c r="X336" s="36"/>
      <c r="Y336" s="29"/>
      <c r="Z336" s="36"/>
      <c r="AA336" s="66"/>
      <c r="AB336" s="36"/>
      <c r="AC336" s="36"/>
      <c r="AD336" s="36"/>
      <c r="AE336" s="36"/>
      <c r="AF336" s="36"/>
      <c r="AG336" s="36"/>
      <c r="AH336" s="29"/>
      <c r="AI336" s="36"/>
      <c r="AJ336" s="29"/>
      <c r="AK336" s="36"/>
      <c r="AL336" s="36"/>
      <c r="AM336" s="36"/>
      <c r="AN336" s="29"/>
      <c r="AO336" s="36"/>
      <c r="AP336" s="29"/>
      <c r="AQ336" s="36"/>
      <c r="AR336" s="29"/>
      <c r="AS336" s="36"/>
      <c r="AT336" s="36"/>
      <c r="AU336" s="36"/>
      <c r="AV336" s="29"/>
      <c r="AW336" s="36"/>
      <c r="AX336" s="36"/>
      <c r="AY336" s="36"/>
      <c r="AZ336" s="29"/>
      <c r="BA336" s="36"/>
      <c r="BB336" s="36"/>
      <c r="BC336" s="36"/>
      <c r="BD336" s="36"/>
      <c r="BE336" s="36"/>
      <c r="BF336" s="36"/>
      <c r="BG336" s="36"/>
      <c r="BH336" s="36"/>
      <c r="BI336" s="36"/>
      <c r="BJ336" s="29"/>
      <c r="BK336" s="36"/>
      <c r="BL336" s="29"/>
      <c r="BM336" s="36"/>
      <c r="BN336" s="36"/>
      <c r="BO336" s="36"/>
      <c r="BP336" s="29"/>
      <c r="BQ336" s="36"/>
      <c r="BR336" s="29"/>
      <c r="BS336" s="36"/>
      <c r="BT336" s="36"/>
      <c r="BU336" s="36"/>
      <c r="BV336" s="36"/>
    </row>
    <row r="337" spans="1:74" x14ac:dyDescent="0.25">
      <c r="A337" s="16">
        <v>335</v>
      </c>
      <c r="B337" s="16">
        <v>2</v>
      </c>
      <c r="C337" s="31" t="s">
        <v>786</v>
      </c>
      <c r="D337" s="40">
        <f>март!D337-апрель!E337</f>
        <v>-24.083294531400995</v>
      </c>
      <c r="E337" s="40">
        <f t="shared" si="5"/>
        <v>0</v>
      </c>
      <c r="F337" s="36"/>
      <c r="G337" s="36"/>
      <c r="H337" s="36"/>
      <c r="I337" s="27"/>
      <c r="J337" s="36"/>
      <c r="K337" s="36"/>
      <c r="L337" s="36"/>
      <c r="M337" s="36"/>
      <c r="N337" s="36"/>
      <c r="O337" s="29"/>
      <c r="P337" s="36"/>
      <c r="Q337" s="29"/>
      <c r="R337" s="36"/>
      <c r="S337" s="36"/>
      <c r="T337" s="36"/>
      <c r="U337" s="36"/>
      <c r="V337" s="36"/>
      <c r="W337" s="36"/>
      <c r="X337" s="36"/>
      <c r="Y337" s="29"/>
      <c r="Z337" s="36"/>
      <c r="AA337" s="66"/>
      <c r="AB337" s="36"/>
      <c r="AC337" s="36"/>
      <c r="AD337" s="36"/>
      <c r="AE337" s="36"/>
      <c r="AF337" s="36"/>
      <c r="AG337" s="36"/>
      <c r="AH337" s="29"/>
      <c r="AI337" s="36"/>
      <c r="AJ337" s="29"/>
      <c r="AK337" s="36"/>
      <c r="AL337" s="36"/>
      <c r="AM337" s="36"/>
      <c r="AN337" s="29"/>
      <c r="AO337" s="36"/>
      <c r="AP337" s="29"/>
      <c r="AQ337" s="36"/>
      <c r="AR337" s="29"/>
      <c r="AS337" s="36"/>
      <c r="AT337" s="36"/>
      <c r="AU337" s="36"/>
      <c r="AV337" s="29"/>
      <c r="AW337" s="36"/>
      <c r="AX337" s="36"/>
      <c r="AY337" s="36"/>
      <c r="AZ337" s="29"/>
      <c r="BA337" s="36"/>
      <c r="BB337" s="36"/>
      <c r="BC337" s="36"/>
      <c r="BD337" s="36"/>
      <c r="BE337" s="36"/>
      <c r="BF337" s="36"/>
      <c r="BG337" s="36"/>
      <c r="BH337" s="36"/>
      <c r="BI337" s="36"/>
      <c r="BJ337" s="29"/>
      <c r="BK337" s="36"/>
      <c r="BL337" s="29"/>
      <c r="BM337" s="36"/>
      <c r="BN337" s="36"/>
      <c r="BO337" s="36"/>
      <c r="BP337" s="29"/>
      <c r="BQ337" s="36"/>
      <c r="BR337" s="29"/>
      <c r="BS337" s="36"/>
      <c r="BT337" s="36"/>
      <c r="BU337" s="36"/>
      <c r="BV337" s="36"/>
    </row>
    <row r="338" spans="1:74" x14ac:dyDescent="0.25">
      <c r="A338" s="16">
        <v>336</v>
      </c>
      <c r="B338" s="16">
        <v>2</v>
      </c>
      <c r="C338" s="31" t="s">
        <v>787</v>
      </c>
      <c r="D338" s="40">
        <f>март!D338-апрель!E338</f>
        <v>43.571221613526568</v>
      </c>
      <c r="E338" s="40">
        <f t="shared" si="5"/>
        <v>0</v>
      </c>
      <c r="F338" s="36"/>
      <c r="G338" s="36"/>
      <c r="H338" s="36"/>
      <c r="I338" s="27"/>
      <c r="J338" s="36"/>
      <c r="K338" s="36"/>
      <c r="L338" s="36"/>
      <c r="M338" s="36"/>
      <c r="N338" s="36"/>
      <c r="O338" s="29"/>
      <c r="P338" s="36"/>
      <c r="Q338" s="29"/>
      <c r="R338" s="36"/>
      <c r="S338" s="36"/>
      <c r="T338" s="36"/>
      <c r="U338" s="36"/>
      <c r="V338" s="36"/>
      <c r="W338" s="36"/>
      <c r="X338" s="36"/>
      <c r="Y338" s="29"/>
      <c r="Z338" s="36"/>
      <c r="AA338" s="66"/>
      <c r="AB338" s="36"/>
      <c r="AC338" s="36"/>
      <c r="AD338" s="36"/>
      <c r="AE338" s="36"/>
      <c r="AF338" s="36"/>
      <c r="AG338" s="36"/>
      <c r="AH338" s="29"/>
      <c r="AI338" s="36"/>
      <c r="AJ338" s="29"/>
      <c r="AK338" s="36"/>
      <c r="AL338" s="36"/>
      <c r="AM338" s="36"/>
      <c r="AN338" s="29"/>
      <c r="AO338" s="36"/>
      <c r="AP338" s="29"/>
      <c r="AQ338" s="36"/>
      <c r="AR338" s="29"/>
      <c r="AS338" s="36"/>
      <c r="AT338" s="36"/>
      <c r="AU338" s="36"/>
      <c r="AV338" s="29"/>
      <c r="AW338" s="36"/>
      <c r="AX338" s="36"/>
      <c r="AY338" s="36"/>
      <c r="AZ338" s="29"/>
      <c r="BA338" s="36"/>
      <c r="BB338" s="36"/>
      <c r="BC338" s="36"/>
      <c r="BD338" s="36"/>
      <c r="BE338" s="36"/>
      <c r="BF338" s="36"/>
      <c r="BG338" s="36"/>
      <c r="BH338" s="36"/>
      <c r="BI338" s="36"/>
      <c r="BJ338" s="29"/>
      <c r="BK338" s="36"/>
      <c r="BL338" s="29"/>
      <c r="BM338" s="36"/>
      <c r="BN338" s="36"/>
      <c r="BO338" s="36"/>
      <c r="BP338" s="29"/>
      <c r="BQ338" s="36"/>
      <c r="BR338" s="29"/>
      <c r="BS338" s="36"/>
      <c r="BT338" s="36"/>
      <c r="BU338" s="36"/>
      <c r="BV338" s="36"/>
    </row>
    <row r="339" spans="1:74" s="86" customFormat="1" x14ac:dyDescent="0.25">
      <c r="A339" s="79">
        <v>337</v>
      </c>
      <c r="B339" s="79">
        <v>1</v>
      </c>
      <c r="C339" s="80" t="s">
        <v>918</v>
      </c>
      <c r="D339" s="40">
        <f>март!D339-апрель!E339</f>
        <v>432.74099035748793</v>
      </c>
      <c r="E339" s="81">
        <f t="shared" si="5"/>
        <v>15.355</v>
      </c>
      <c r="F339" s="82"/>
      <c r="G339" s="82"/>
      <c r="H339" s="82"/>
      <c r="I339" s="83"/>
      <c r="J339" s="82"/>
      <c r="K339" s="82"/>
      <c r="L339" s="82"/>
      <c r="M339" s="82"/>
      <c r="N339" s="82"/>
      <c r="O339" s="84"/>
      <c r="P339" s="82"/>
      <c r="Q339" s="84"/>
      <c r="R339" s="82"/>
      <c r="S339" s="82"/>
      <c r="T339" s="82"/>
      <c r="U339" s="82"/>
      <c r="V339" s="82"/>
      <c r="W339" s="82"/>
      <c r="X339" s="82"/>
      <c r="Y339" s="84"/>
      <c r="Z339" s="82"/>
      <c r="AA339" s="85"/>
      <c r="AB339" s="82"/>
      <c r="AC339" s="82"/>
      <c r="AD339" s="82"/>
      <c r="AE339" s="82"/>
      <c r="AF339" s="82"/>
      <c r="AG339" s="82"/>
      <c r="AH339" s="84"/>
      <c r="AI339" s="82"/>
      <c r="AJ339" s="84"/>
      <c r="AK339" s="82"/>
      <c r="AL339" s="82"/>
      <c r="AM339" s="82"/>
      <c r="AN339" s="84"/>
      <c r="AO339" s="82"/>
      <c r="AP339" s="84"/>
      <c r="AQ339" s="82"/>
      <c r="AR339" s="84"/>
      <c r="AS339" s="82"/>
      <c r="AT339" s="82"/>
      <c r="AU339" s="82"/>
      <c r="AV339" s="84"/>
      <c r="AW339" s="82"/>
      <c r="AX339" s="82"/>
      <c r="AY339" s="82"/>
      <c r="AZ339" s="84"/>
      <c r="BA339" s="82"/>
      <c r="BB339" s="82"/>
      <c r="BC339" s="82"/>
      <c r="BD339" s="82">
        <v>2E-3</v>
      </c>
      <c r="BE339" s="82">
        <v>1.929</v>
      </c>
      <c r="BF339" s="82"/>
      <c r="BG339" s="82"/>
      <c r="BH339" s="82">
        <v>8.0000000000000002E-3</v>
      </c>
      <c r="BI339" s="82">
        <v>11.670999999999999</v>
      </c>
      <c r="BJ339" s="84"/>
      <c r="BK339" s="82"/>
      <c r="BL339" s="84">
        <v>2</v>
      </c>
      <c r="BM339" s="82">
        <v>1.7549999999999999</v>
      </c>
      <c r="BN339" s="82"/>
      <c r="BO339" s="82"/>
      <c r="BP339" s="84"/>
      <c r="BQ339" s="82"/>
      <c r="BR339" s="84"/>
      <c r="BS339" s="82"/>
      <c r="BT339" s="82"/>
      <c r="BU339" s="82"/>
      <c r="BV339" s="82"/>
    </row>
    <row r="340" spans="1:74" x14ac:dyDescent="0.25">
      <c r="A340" s="16">
        <v>338</v>
      </c>
      <c r="B340" s="16">
        <v>1</v>
      </c>
      <c r="C340" s="31" t="s">
        <v>788</v>
      </c>
      <c r="D340" s="40">
        <f>март!D340-апрель!E340</f>
        <v>81.544849951690793</v>
      </c>
      <c r="E340" s="40">
        <f t="shared" si="5"/>
        <v>0</v>
      </c>
      <c r="F340" s="36"/>
      <c r="G340" s="36"/>
      <c r="H340" s="36"/>
      <c r="I340" s="27"/>
      <c r="J340" s="36"/>
      <c r="K340" s="36"/>
      <c r="L340" s="36"/>
      <c r="M340" s="36"/>
      <c r="N340" s="36"/>
      <c r="O340" s="29"/>
      <c r="P340" s="36"/>
      <c r="Q340" s="29"/>
      <c r="R340" s="36"/>
      <c r="S340" s="36"/>
      <c r="T340" s="36"/>
      <c r="U340" s="36"/>
      <c r="V340" s="36"/>
      <c r="W340" s="36"/>
      <c r="X340" s="36"/>
      <c r="Y340" s="29"/>
      <c r="Z340" s="36"/>
      <c r="AA340" s="66"/>
      <c r="AB340" s="36"/>
      <c r="AC340" s="36"/>
      <c r="AD340" s="36"/>
      <c r="AE340" s="36"/>
      <c r="AF340" s="36"/>
      <c r="AG340" s="36"/>
      <c r="AH340" s="29"/>
      <c r="AI340" s="36"/>
      <c r="AJ340" s="29"/>
      <c r="AK340" s="36"/>
      <c r="AL340" s="36"/>
      <c r="AM340" s="36"/>
      <c r="AN340" s="29"/>
      <c r="AO340" s="36"/>
      <c r="AP340" s="29"/>
      <c r="AQ340" s="36"/>
      <c r="AR340" s="29"/>
      <c r="AS340" s="36"/>
      <c r="AT340" s="36"/>
      <c r="AU340" s="36"/>
      <c r="AV340" s="29"/>
      <c r="AW340" s="36"/>
      <c r="AX340" s="36"/>
      <c r="AY340" s="36"/>
      <c r="AZ340" s="29"/>
      <c r="BA340" s="36"/>
      <c r="BB340" s="36"/>
      <c r="BC340" s="36"/>
      <c r="BD340" s="36"/>
      <c r="BE340" s="36"/>
      <c r="BF340" s="36"/>
      <c r="BG340" s="36"/>
      <c r="BH340" s="36"/>
      <c r="BI340" s="36"/>
      <c r="BJ340" s="29"/>
      <c r="BK340" s="36"/>
      <c r="BL340" s="29"/>
      <c r="BM340" s="36"/>
      <c r="BN340" s="36"/>
      <c r="BO340" s="36"/>
      <c r="BP340" s="29"/>
      <c r="BQ340" s="36"/>
      <c r="BR340" s="29"/>
      <c r="BS340" s="36"/>
      <c r="BT340" s="36"/>
      <c r="BU340" s="36"/>
      <c r="BV340" s="36"/>
    </row>
    <row r="341" spans="1:74" x14ac:dyDescent="0.25">
      <c r="A341" s="16">
        <v>339</v>
      </c>
      <c r="B341" s="16">
        <v>1</v>
      </c>
      <c r="C341" s="31" t="s">
        <v>789</v>
      </c>
      <c r="D341" s="40">
        <f>март!D341-апрель!E341</f>
        <v>-177.50113548792274</v>
      </c>
      <c r="E341" s="40">
        <f t="shared" si="5"/>
        <v>0</v>
      </c>
      <c r="F341" s="36"/>
      <c r="G341" s="36"/>
      <c r="H341" s="36"/>
      <c r="I341" s="27"/>
      <c r="J341" s="36"/>
      <c r="K341" s="36"/>
      <c r="L341" s="36"/>
      <c r="M341" s="36"/>
      <c r="N341" s="36"/>
      <c r="O341" s="29"/>
      <c r="P341" s="36"/>
      <c r="Q341" s="29"/>
      <c r="R341" s="36"/>
      <c r="S341" s="36"/>
      <c r="T341" s="36"/>
      <c r="U341" s="36"/>
      <c r="V341" s="36"/>
      <c r="W341" s="36"/>
      <c r="X341" s="36"/>
      <c r="Y341" s="29"/>
      <c r="Z341" s="36"/>
      <c r="AA341" s="66"/>
      <c r="AB341" s="36"/>
      <c r="AC341" s="36"/>
      <c r="AD341" s="36"/>
      <c r="AE341" s="36"/>
      <c r="AF341" s="36"/>
      <c r="AG341" s="36"/>
      <c r="AH341" s="29"/>
      <c r="AI341" s="36"/>
      <c r="AJ341" s="29"/>
      <c r="AK341" s="36"/>
      <c r="AL341" s="36"/>
      <c r="AM341" s="36"/>
      <c r="AN341" s="29"/>
      <c r="AO341" s="36"/>
      <c r="AP341" s="29"/>
      <c r="AQ341" s="36"/>
      <c r="AR341" s="29"/>
      <c r="AS341" s="36"/>
      <c r="AT341" s="36"/>
      <c r="AU341" s="36"/>
      <c r="AV341" s="29"/>
      <c r="AW341" s="36"/>
      <c r="AX341" s="36"/>
      <c r="AY341" s="36"/>
      <c r="AZ341" s="29"/>
      <c r="BA341" s="36"/>
      <c r="BB341" s="36"/>
      <c r="BC341" s="36"/>
      <c r="BD341" s="36"/>
      <c r="BE341" s="36"/>
      <c r="BF341" s="36"/>
      <c r="BG341" s="36"/>
      <c r="BH341" s="36"/>
      <c r="BI341" s="36"/>
      <c r="BJ341" s="29"/>
      <c r="BK341" s="36"/>
      <c r="BL341" s="29"/>
      <c r="BM341" s="36"/>
      <c r="BN341" s="36"/>
      <c r="BO341" s="36"/>
      <c r="BP341" s="29"/>
      <c r="BQ341" s="36"/>
      <c r="BR341" s="29"/>
      <c r="BS341" s="36"/>
      <c r="BT341" s="36"/>
      <c r="BU341" s="36"/>
      <c r="BV341" s="36"/>
    </row>
    <row r="342" spans="1:74" x14ac:dyDescent="0.25">
      <c r="A342" s="16">
        <v>340</v>
      </c>
      <c r="B342" s="16">
        <v>1</v>
      </c>
      <c r="C342" s="31" t="s">
        <v>790</v>
      </c>
      <c r="D342" s="40">
        <f>март!D342-апрель!E342</f>
        <v>109.66456078260869</v>
      </c>
      <c r="E342" s="40">
        <f t="shared" si="5"/>
        <v>0</v>
      </c>
      <c r="F342" s="36"/>
      <c r="G342" s="36"/>
      <c r="H342" s="36"/>
      <c r="I342" s="27"/>
      <c r="J342" s="36"/>
      <c r="K342" s="36"/>
      <c r="L342" s="36"/>
      <c r="M342" s="36"/>
      <c r="N342" s="36"/>
      <c r="O342" s="29"/>
      <c r="P342" s="36"/>
      <c r="Q342" s="29"/>
      <c r="R342" s="36"/>
      <c r="S342" s="36"/>
      <c r="T342" s="36"/>
      <c r="U342" s="36"/>
      <c r="V342" s="36"/>
      <c r="W342" s="36"/>
      <c r="X342" s="36"/>
      <c r="Y342" s="29"/>
      <c r="Z342" s="36"/>
      <c r="AA342" s="66"/>
      <c r="AB342" s="36"/>
      <c r="AC342" s="36"/>
      <c r="AD342" s="36"/>
      <c r="AE342" s="36"/>
      <c r="AF342" s="36"/>
      <c r="AG342" s="36"/>
      <c r="AH342" s="29"/>
      <c r="AI342" s="36"/>
      <c r="AJ342" s="29"/>
      <c r="AK342" s="36"/>
      <c r="AL342" s="36"/>
      <c r="AM342" s="36"/>
      <c r="AN342" s="29"/>
      <c r="AO342" s="36"/>
      <c r="AP342" s="29"/>
      <c r="AQ342" s="36"/>
      <c r="AR342" s="29"/>
      <c r="AS342" s="36"/>
      <c r="AT342" s="36"/>
      <c r="AU342" s="36"/>
      <c r="AV342" s="29"/>
      <c r="AW342" s="36"/>
      <c r="AX342" s="36"/>
      <c r="AY342" s="36"/>
      <c r="AZ342" s="29"/>
      <c r="BA342" s="36"/>
      <c r="BB342" s="36"/>
      <c r="BC342" s="36"/>
      <c r="BD342" s="36"/>
      <c r="BE342" s="36"/>
      <c r="BF342" s="36"/>
      <c r="BG342" s="36"/>
      <c r="BH342" s="36"/>
      <c r="BI342" s="36"/>
      <c r="BJ342" s="29"/>
      <c r="BK342" s="36"/>
      <c r="BL342" s="29"/>
      <c r="BM342" s="36"/>
      <c r="BN342" s="36"/>
      <c r="BO342" s="36"/>
      <c r="BP342" s="29"/>
      <c r="BQ342" s="36"/>
      <c r="BR342" s="29"/>
      <c r="BS342" s="36"/>
      <c r="BT342" s="36"/>
      <c r="BU342" s="36"/>
      <c r="BV342" s="36"/>
    </row>
    <row r="343" spans="1:74" x14ac:dyDescent="0.25">
      <c r="A343" s="16">
        <v>341</v>
      </c>
      <c r="B343" s="16">
        <v>1</v>
      </c>
      <c r="C343" s="31" t="s">
        <v>791</v>
      </c>
      <c r="D343" s="40">
        <f>март!D343-апрель!E343</f>
        <v>50.939239874396144</v>
      </c>
      <c r="E343" s="40">
        <f t="shared" si="5"/>
        <v>0</v>
      </c>
      <c r="F343" s="36"/>
      <c r="G343" s="36"/>
      <c r="H343" s="36"/>
      <c r="I343" s="27"/>
      <c r="J343" s="36"/>
      <c r="K343" s="36"/>
      <c r="L343" s="36"/>
      <c r="M343" s="36"/>
      <c r="N343" s="36"/>
      <c r="O343" s="29"/>
      <c r="P343" s="36"/>
      <c r="Q343" s="29"/>
      <c r="R343" s="36"/>
      <c r="S343" s="36"/>
      <c r="T343" s="36"/>
      <c r="U343" s="36"/>
      <c r="V343" s="36"/>
      <c r="W343" s="36"/>
      <c r="X343" s="36"/>
      <c r="Y343" s="29"/>
      <c r="Z343" s="36"/>
      <c r="AA343" s="66"/>
      <c r="AB343" s="36"/>
      <c r="AC343" s="36"/>
      <c r="AD343" s="36"/>
      <c r="AE343" s="36"/>
      <c r="AF343" s="36"/>
      <c r="AG343" s="36"/>
      <c r="AH343" s="29"/>
      <c r="AI343" s="36"/>
      <c r="AJ343" s="29"/>
      <c r="AK343" s="36"/>
      <c r="AL343" s="36"/>
      <c r="AM343" s="36"/>
      <c r="AN343" s="29"/>
      <c r="AO343" s="36"/>
      <c r="AP343" s="29"/>
      <c r="AQ343" s="36"/>
      <c r="AR343" s="29"/>
      <c r="AS343" s="36"/>
      <c r="AT343" s="36"/>
      <c r="AU343" s="36"/>
      <c r="AV343" s="29"/>
      <c r="AW343" s="36"/>
      <c r="AX343" s="36"/>
      <c r="AY343" s="36"/>
      <c r="AZ343" s="29"/>
      <c r="BA343" s="36"/>
      <c r="BB343" s="36"/>
      <c r="BC343" s="36"/>
      <c r="BD343" s="36"/>
      <c r="BE343" s="36"/>
      <c r="BF343" s="36"/>
      <c r="BG343" s="36"/>
      <c r="BH343" s="36"/>
      <c r="BI343" s="36"/>
      <c r="BJ343" s="29"/>
      <c r="BK343" s="36"/>
      <c r="BL343" s="29"/>
      <c r="BM343" s="36"/>
      <c r="BN343" s="36"/>
      <c r="BO343" s="36"/>
      <c r="BP343" s="29"/>
      <c r="BQ343" s="36"/>
      <c r="BR343" s="29"/>
      <c r="BS343" s="36"/>
      <c r="BT343" s="36"/>
      <c r="BU343" s="36"/>
      <c r="BV343" s="36"/>
    </row>
    <row r="344" spans="1:74" s="86" customFormat="1" x14ac:dyDescent="0.25">
      <c r="A344" s="79">
        <v>342</v>
      </c>
      <c r="B344" s="79">
        <v>1</v>
      </c>
      <c r="C344" s="80" t="s">
        <v>792</v>
      </c>
      <c r="D344" s="40">
        <f>март!D344-апрель!E344</f>
        <v>197.31683872463765</v>
      </c>
      <c r="E344" s="81">
        <f t="shared" si="5"/>
        <v>87.997</v>
      </c>
      <c r="F344" s="82"/>
      <c r="G344" s="82"/>
      <c r="H344" s="82"/>
      <c r="I344" s="83"/>
      <c r="J344" s="82"/>
      <c r="K344" s="82"/>
      <c r="L344" s="82"/>
      <c r="M344" s="82"/>
      <c r="N344" s="82"/>
      <c r="O344" s="84"/>
      <c r="P344" s="82"/>
      <c r="Q344" s="84"/>
      <c r="R344" s="82"/>
      <c r="S344" s="82"/>
      <c r="T344" s="82"/>
      <c r="U344" s="82">
        <v>3.9E-2</v>
      </c>
      <c r="V344" s="82">
        <v>87.997</v>
      </c>
      <c r="W344" s="82"/>
      <c r="X344" s="82"/>
      <c r="Y344" s="84"/>
      <c r="Z344" s="82"/>
      <c r="AA344" s="85"/>
      <c r="AB344" s="82"/>
      <c r="AC344" s="82"/>
      <c r="AD344" s="82"/>
      <c r="AE344" s="82"/>
      <c r="AF344" s="82"/>
      <c r="AG344" s="82"/>
      <c r="AH344" s="84"/>
      <c r="AI344" s="82"/>
      <c r="AJ344" s="84"/>
      <c r="AK344" s="82"/>
      <c r="AL344" s="82"/>
      <c r="AM344" s="82"/>
      <c r="AN344" s="84"/>
      <c r="AO344" s="82"/>
      <c r="AP344" s="84"/>
      <c r="AQ344" s="82"/>
      <c r="AR344" s="84"/>
      <c r="AS344" s="82"/>
      <c r="AT344" s="82"/>
      <c r="AU344" s="82"/>
      <c r="AV344" s="84"/>
      <c r="AW344" s="82"/>
      <c r="AX344" s="82"/>
      <c r="AY344" s="82"/>
      <c r="AZ344" s="84"/>
      <c r="BA344" s="82"/>
      <c r="BB344" s="82"/>
      <c r="BC344" s="82"/>
      <c r="BD344" s="82"/>
      <c r="BE344" s="82"/>
      <c r="BF344" s="82"/>
      <c r="BG344" s="82"/>
      <c r="BH344" s="82"/>
      <c r="BI344" s="82"/>
      <c r="BJ344" s="84"/>
      <c r="BK344" s="82"/>
      <c r="BL344" s="84"/>
      <c r="BM344" s="82"/>
      <c r="BN344" s="82"/>
      <c r="BO344" s="82"/>
      <c r="BP344" s="84"/>
      <c r="BQ344" s="82"/>
      <c r="BR344" s="84"/>
      <c r="BS344" s="82"/>
      <c r="BT344" s="82"/>
      <c r="BU344" s="82"/>
      <c r="BV344" s="82"/>
    </row>
    <row r="345" spans="1:74" x14ac:dyDescent="0.25">
      <c r="A345" s="16">
        <v>343</v>
      </c>
      <c r="B345" s="16">
        <v>2</v>
      </c>
      <c r="C345" s="31" t="s">
        <v>793</v>
      </c>
      <c r="D345" s="40">
        <f>март!D345-апрель!E345</f>
        <v>306.33744729468606</v>
      </c>
      <c r="E345" s="40">
        <f t="shared" si="5"/>
        <v>0</v>
      </c>
      <c r="F345" s="36"/>
      <c r="G345" s="36"/>
      <c r="H345" s="36"/>
      <c r="I345" s="27"/>
      <c r="J345" s="36"/>
      <c r="K345" s="36"/>
      <c r="L345" s="36"/>
      <c r="M345" s="36"/>
      <c r="N345" s="36"/>
      <c r="O345" s="29"/>
      <c r="P345" s="36"/>
      <c r="Q345" s="29"/>
      <c r="R345" s="36"/>
      <c r="S345" s="36"/>
      <c r="T345" s="36"/>
      <c r="U345" s="36"/>
      <c r="V345" s="36"/>
      <c r="W345" s="36"/>
      <c r="X345" s="36"/>
      <c r="Y345" s="29"/>
      <c r="Z345" s="36"/>
      <c r="AA345" s="66"/>
      <c r="AB345" s="36"/>
      <c r="AC345" s="36"/>
      <c r="AD345" s="36"/>
      <c r="AE345" s="36"/>
      <c r="AF345" s="36"/>
      <c r="AG345" s="36"/>
      <c r="AH345" s="29"/>
      <c r="AI345" s="36"/>
      <c r="AJ345" s="29"/>
      <c r="AK345" s="36"/>
      <c r="AL345" s="36"/>
      <c r="AM345" s="36"/>
      <c r="AN345" s="29"/>
      <c r="AO345" s="36"/>
      <c r="AP345" s="29"/>
      <c r="AQ345" s="36"/>
      <c r="AR345" s="29"/>
      <c r="AS345" s="36"/>
      <c r="AT345" s="36"/>
      <c r="AU345" s="36"/>
      <c r="AV345" s="29"/>
      <c r="AW345" s="36"/>
      <c r="AX345" s="36"/>
      <c r="AY345" s="36"/>
      <c r="AZ345" s="29"/>
      <c r="BA345" s="36"/>
      <c r="BB345" s="36"/>
      <c r="BC345" s="36"/>
      <c r="BD345" s="36"/>
      <c r="BE345" s="36"/>
      <c r="BF345" s="36"/>
      <c r="BG345" s="36"/>
      <c r="BH345" s="36"/>
      <c r="BI345" s="36"/>
      <c r="BJ345" s="29"/>
      <c r="BK345" s="36"/>
      <c r="BL345" s="29"/>
      <c r="BM345" s="36"/>
      <c r="BN345" s="36"/>
      <c r="BO345" s="36"/>
      <c r="BP345" s="29"/>
      <c r="BQ345" s="36"/>
      <c r="BR345" s="29"/>
      <c r="BS345" s="36"/>
      <c r="BT345" s="36"/>
      <c r="BU345" s="36"/>
      <c r="BV345" s="36"/>
    </row>
    <row r="346" spans="1:74" x14ac:dyDescent="0.25">
      <c r="A346" s="16">
        <v>344</v>
      </c>
      <c r="B346" s="16">
        <v>2</v>
      </c>
      <c r="C346" s="31" t="s">
        <v>794</v>
      </c>
      <c r="D346" s="40">
        <f>март!D346-апрель!E346</f>
        <v>-135.36225611594202</v>
      </c>
      <c r="E346" s="40">
        <f t="shared" si="5"/>
        <v>0</v>
      </c>
      <c r="F346" s="36"/>
      <c r="G346" s="36"/>
      <c r="H346" s="36"/>
      <c r="I346" s="27"/>
      <c r="J346" s="36"/>
      <c r="K346" s="36"/>
      <c r="L346" s="36"/>
      <c r="M346" s="36"/>
      <c r="N346" s="36"/>
      <c r="O346" s="29"/>
      <c r="P346" s="36"/>
      <c r="Q346" s="29"/>
      <c r="R346" s="36"/>
      <c r="S346" s="36"/>
      <c r="T346" s="36"/>
      <c r="U346" s="36"/>
      <c r="V346" s="36"/>
      <c r="W346" s="36"/>
      <c r="X346" s="36"/>
      <c r="Y346" s="29"/>
      <c r="Z346" s="36"/>
      <c r="AA346" s="66"/>
      <c r="AB346" s="36"/>
      <c r="AC346" s="36"/>
      <c r="AD346" s="36"/>
      <c r="AE346" s="36"/>
      <c r="AF346" s="36"/>
      <c r="AG346" s="36"/>
      <c r="AH346" s="29"/>
      <c r="AI346" s="36"/>
      <c r="AJ346" s="29"/>
      <c r="AK346" s="36"/>
      <c r="AL346" s="36"/>
      <c r="AM346" s="36"/>
      <c r="AN346" s="29"/>
      <c r="AO346" s="36"/>
      <c r="AP346" s="29"/>
      <c r="AQ346" s="36"/>
      <c r="AR346" s="29"/>
      <c r="AS346" s="36"/>
      <c r="AT346" s="36"/>
      <c r="AU346" s="36"/>
      <c r="AV346" s="29"/>
      <c r="AW346" s="36"/>
      <c r="AX346" s="36"/>
      <c r="AY346" s="36"/>
      <c r="AZ346" s="29"/>
      <c r="BA346" s="36"/>
      <c r="BB346" s="36"/>
      <c r="BC346" s="36"/>
      <c r="BD346" s="36"/>
      <c r="BE346" s="36"/>
      <c r="BF346" s="36"/>
      <c r="BG346" s="36"/>
      <c r="BH346" s="36"/>
      <c r="BI346" s="36"/>
      <c r="BJ346" s="29"/>
      <c r="BK346" s="36"/>
      <c r="BL346" s="29"/>
      <c r="BM346" s="36"/>
      <c r="BN346" s="36"/>
      <c r="BO346" s="36"/>
      <c r="BP346" s="29"/>
      <c r="BQ346" s="36"/>
      <c r="BR346" s="29"/>
      <c r="BS346" s="36"/>
      <c r="BT346" s="36"/>
      <c r="BU346" s="36"/>
      <c r="BV346" s="36"/>
    </row>
    <row r="347" spans="1:74" s="86" customFormat="1" x14ac:dyDescent="0.25">
      <c r="A347" s="79">
        <v>345</v>
      </c>
      <c r="B347" s="79">
        <v>2</v>
      </c>
      <c r="C347" s="80" t="s">
        <v>795</v>
      </c>
      <c r="D347" s="40">
        <f>март!D347-апрель!E347</f>
        <v>-199.21554603864737</v>
      </c>
      <c r="E347" s="81">
        <f t="shared" si="5"/>
        <v>2.2349999999999999</v>
      </c>
      <c r="F347" s="82"/>
      <c r="G347" s="82"/>
      <c r="H347" s="82"/>
      <c r="I347" s="83"/>
      <c r="J347" s="82"/>
      <c r="K347" s="82"/>
      <c r="L347" s="82"/>
      <c r="M347" s="82"/>
      <c r="N347" s="82"/>
      <c r="O347" s="84"/>
      <c r="P347" s="82"/>
      <c r="Q347" s="84"/>
      <c r="R347" s="82"/>
      <c r="S347" s="82"/>
      <c r="T347" s="82"/>
      <c r="U347" s="82"/>
      <c r="V347" s="82"/>
      <c r="W347" s="82"/>
      <c r="X347" s="82"/>
      <c r="Y347" s="84"/>
      <c r="Z347" s="82"/>
      <c r="AA347" s="85"/>
      <c r="AB347" s="82"/>
      <c r="AC347" s="82"/>
      <c r="AD347" s="82"/>
      <c r="AE347" s="82"/>
      <c r="AF347" s="82"/>
      <c r="AG347" s="82"/>
      <c r="AH347" s="84"/>
      <c r="AI347" s="82"/>
      <c r="AJ347" s="84"/>
      <c r="AK347" s="82"/>
      <c r="AL347" s="82"/>
      <c r="AM347" s="82"/>
      <c r="AN347" s="84"/>
      <c r="AO347" s="82"/>
      <c r="AP347" s="84"/>
      <c r="AQ347" s="82"/>
      <c r="AR347" s="84"/>
      <c r="AS347" s="82"/>
      <c r="AT347" s="82"/>
      <c r="AU347" s="82"/>
      <c r="AV347" s="84"/>
      <c r="AW347" s="82"/>
      <c r="AX347" s="82"/>
      <c r="AY347" s="82"/>
      <c r="AZ347" s="84"/>
      <c r="BA347" s="82"/>
      <c r="BB347" s="82"/>
      <c r="BC347" s="82"/>
      <c r="BD347" s="82"/>
      <c r="BE347" s="82"/>
      <c r="BF347" s="82"/>
      <c r="BG347" s="82"/>
      <c r="BH347" s="82">
        <v>3.0000000000000001E-3</v>
      </c>
      <c r="BI347" s="82">
        <v>2.2349999999999999</v>
      </c>
      <c r="BJ347" s="84"/>
      <c r="BK347" s="82"/>
      <c r="BL347" s="84"/>
      <c r="BM347" s="82"/>
      <c r="BN347" s="82"/>
      <c r="BO347" s="82"/>
      <c r="BP347" s="84"/>
      <c r="BQ347" s="82"/>
      <c r="BR347" s="84"/>
      <c r="BS347" s="82"/>
      <c r="BT347" s="82"/>
      <c r="BU347" s="82"/>
      <c r="BV347" s="82"/>
    </row>
    <row r="348" spans="1:74" x14ac:dyDescent="0.25">
      <c r="A348" s="16">
        <v>346</v>
      </c>
      <c r="B348" s="16">
        <v>2</v>
      </c>
      <c r="C348" s="31" t="s">
        <v>796</v>
      </c>
      <c r="D348" s="40">
        <f>март!D348-апрель!E348</f>
        <v>-115.73991028985506</v>
      </c>
      <c r="E348" s="40">
        <f t="shared" si="5"/>
        <v>0</v>
      </c>
      <c r="F348" s="36"/>
      <c r="G348" s="36"/>
      <c r="H348" s="36"/>
      <c r="I348" s="27"/>
      <c r="J348" s="36"/>
      <c r="K348" s="36"/>
      <c r="L348" s="36"/>
      <c r="M348" s="36"/>
      <c r="N348" s="36"/>
      <c r="O348" s="29"/>
      <c r="P348" s="36"/>
      <c r="Q348" s="29"/>
      <c r="R348" s="36"/>
      <c r="S348" s="36"/>
      <c r="T348" s="36"/>
      <c r="U348" s="36"/>
      <c r="V348" s="36"/>
      <c r="W348" s="36"/>
      <c r="X348" s="36"/>
      <c r="Y348" s="29"/>
      <c r="Z348" s="36"/>
      <c r="AA348" s="66"/>
      <c r="AB348" s="36"/>
      <c r="AC348" s="36"/>
      <c r="AD348" s="36"/>
      <c r="AE348" s="36"/>
      <c r="AF348" s="36"/>
      <c r="AG348" s="36"/>
      <c r="AH348" s="29"/>
      <c r="AI348" s="36"/>
      <c r="AJ348" s="29"/>
      <c r="AK348" s="36"/>
      <c r="AL348" s="36"/>
      <c r="AM348" s="36"/>
      <c r="AN348" s="29"/>
      <c r="AO348" s="36"/>
      <c r="AP348" s="29"/>
      <c r="AQ348" s="36"/>
      <c r="AR348" s="29"/>
      <c r="AS348" s="36"/>
      <c r="AT348" s="36"/>
      <c r="AU348" s="36"/>
      <c r="AV348" s="29"/>
      <c r="AW348" s="36"/>
      <c r="AX348" s="36"/>
      <c r="AY348" s="36"/>
      <c r="AZ348" s="29"/>
      <c r="BA348" s="36"/>
      <c r="BB348" s="36"/>
      <c r="BC348" s="36"/>
      <c r="BD348" s="36"/>
      <c r="BE348" s="36"/>
      <c r="BF348" s="36"/>
      <c r="BG348" s="36"/>
      <c r="BH348" s="36"/>
      <c r="BI348" s="36"/>
      <c r="BJ348" s="29"/>
      <c r="BK348" s="36"/>
      <c r="BL348" s="29"/>
      <c r="BM348" s="36"/>
      <c r="BN348" s="36"/>
      <c r="BO348" s="36"/>
      <c r="BP348" s="29"/>
      <c r="BQ348" s="36"/>
      <c r="BR348" s="29"/>
      <c r="BS348" s="36"/>
      <c r="BT348" s="36"/>
      <c r="BU348" s="36"/>
      <c r="BV348" s="36"/>
    </row>
    <row r="349" spans="1:74" s="86" customFormat="1" x14ac:dyDescent="0.25">
      <c r="A349" s="79">
        <v>347</v>
      </c>
      <c r="B349" s="79">
        <v>2</v>
      </c>
      <c r="C349" s="80" t="s">
        <v>797</v>
      </c>
      <c r="D349" s="40">
        <f>март!D349-апрель!E349</f>
        <v>-359.67938348792268</v>
      </c>
      <c r="E349" s="81">
        <f t="shared" si="5"/>
        <v>3.1560000000000001</v>
      </c>
      <c r="F349" s="82"/>
      <c r="G349" s="82"/>
      <c r="H349" s="82"/>
      <c r="I349" s="83"/>
      <c r="J349" s="82"/>
      <c r="K349" s="82"/>
      <c r="L349" s="82"/>
      <c r="M349" s="82"/>
      <c r="N349" s="82"/>
      <c r="O349" s="84"/>
      <c r="P349" s="82"/>
      <c r="Q349" s="84"/>
      <c r="R349" s="82"/>
      <c r="S349" s="82"/>
      <c r="T349" s="82"/>
      <c r="U349" s="82"/>
      <c r="V349" s="82"/>
      <c r="W349" s="82"/>
      <c r="X349" s="82"/>
      <c r="Y349" s="84"/>
      <c r="Z349" s="82"/>
      <c r="AA349" s="85"/>
      <c r="AB349" s="82"/>
      <c r="AC349" s="82"/>
      <c r="AD349" s="82"/>
      <c r="AE349" s="82"/>
      <c r="AF349" s="82"/>
      <c r="AG349" s="82"/>
      <c r="AH349" s="84"/>
      <c r="AI349" s="82"/>
      <c r="AJ349" s="84"/>
      <c r="AK349" s="82"/>
      <c r="AL349" s="82"/>
      <c r="AM349" s="82"/>
      <c r="AN349" s="84"/>
      <c r="AO349" s="82"/>
      <c r="AP349" s="84"/>
      <c r="AQ349" s="82"/>
      <c r="AR349" s="84"/>
      <c r="AS349" s="82"/>
      <c r="AT349" s="82"/>
      <c r="AU349" s="82"/>
      <c r="AV349" s="84"/>
      <c r="AW349" s="82"/>
      <c r="AX349" s="82"/>
      <c r="AY349" s="82"/>
      <c r="AZ349" s="84"/>
      <c r="BA349" s="82"/>
      <c r="BB349" s="82"/>
      <c r="BC349" s="82"/>
      <c r="BD349" s="82"/>
      <c r="BE349" s="82"/>
      <c r="BF349" s="82">
        <v>3.0000000000000001E-3</v>
      </c>
      <c r="BG349" s="82">
        <v>3.1560000000000001</v>
      </c>
      <c r="BH349" s="82"/>
      <c r="BI349" s="82"/>
      <c r="BJ349" s="84"/>
      <c r="BK349" s="82"/>
      <c r="BL349" s="84"/>
      <c r="BM349" s="82"/>
      <c r="BN349" s="82"/>
      <c r="BO349" s="82"/>
      <c r="BP349" s="84"/>
      <c r="BQ349" s="82"/>
      <c r="BR349" s="84"/>
      <c r="BS349" s="82"/>
      <c r="BT349" s="82"/>
      <c r="BU349" s="82"/>
      <c r="BV349" s="82"/>
    </row>
    <row r="350" spans="1:74" x14ac:dyDescent="0.25">
      <c r="A350" s="16">
        <v>348</v>
      </c>
      <c r="B350" s="16">
        <v>2</v>
      </c>
      <c r="C350" s="31" t="s">
        <v>798</v>
      </c>
      <c r="D350" s="40">
        <f>март!D350-апрель!E350</f>
        <v>-457.40911808695648</v>
      </c>
      <c r="E350" s="40">
        <f t="shared" si="5"/>
        <v>0</v>
      </c>
      <c r="F350" s="36"/>
      <c r="G350" s="36"/>
      <c r="H350" s="36"/>
      <c r="I350" s="27"/>
      <c r="J350" s="36"/>
      <c r="K350" s="36"/>
      <c r="L350" s="36"/>
      <c r="M350" s="36"/>
      <c r="N350" s="36"/>
      <c r="O350" s="29"/>
      <c r="P350" s="36"/>
      <c r="Q350" s="29"/>
      <c r="R350" s="36"/>
      <c r="S350" s="36"/>
      <c r="T350" s="36"/>
      <c r="U350" s="36"/>
      <c r="V350" s="36"/>
      <c r="W350" s="36"/>
      <c r="X350" s="36"/>
      <c r="Y350" s="29"/>
      <c r="Z350" s="36"/>
      <c r="AA350" s="66"/>
      <c r="AB350" s="36"/>
      <c r="AC350" s="36"/>
      <c r="AD350" s="36"/>
      <c r="AE350" s="36"/>
      <c r="AF350" s="36"/>
      <c r="AG350" s="36"/>
      <c r="AH350" s="29"/>
      <c r="AI350" s="36"/>
      <c r="AJ350" s="29"/>
      <c r="AK350" s="36"/>
      <c r="AL350" s="36"/>
      <c r="AM350" s="36"/>
      <c r="AN350" s="29"/>
      <c r="AO350" s="36"/>
      <c r="AP350" s="29"/>
      <c r="AQ350" s="36"/>
      <c r="AR350" s="29"/>
      <c r="AS350" s="36"/>
      <c r="AT350" s="36"/>
      <c r="AU350" s="36"/>
      <c r="AV350" s="29"/>
      <c r="AW350" s="36"/>
      <c r="AX350" s="36"/>
      <c r="AY350" s="36"/>
      <c r="AZ350" s="29"/>
      <c r="BA350" s="36"/>
      <c r="BB350" s="36"/>
      <c r="BC350" s="36"/>
      <c r="BD350" s="36"/>
      <c r="BE350" s="36"/>
      <c r="BF350" s="36"/>
      <c r="BG350" s="36"/>
      <c r="BH350" s="36"/>
      <c r="BI350" s="36"/>
      <c r="BJ350" s="29"/>
      <c r="BK350" s="36"/>
      <c r="BL350" s="29"/>
      <c r="BM350" s="36"/>
      <c r="BN350" s="36"/>
      <c r="BO350" s="36"/>
      <c r="BP350" s="29"/>
      <c r="BQ350" s="36"/>
      <c r="BR350" s="29"/>
      <c r="BS350" s="36"/>
      <c r="BT350" s="36"/>
      <c r="BU350" s="36"/>
      <c r="BV350" s="36"/>
    </row>
    <row r="351" spans="1:74" x14ac:dyDescent="0.25">
      <c r="A351" s="16">
        <v>349</v>
      </c>
      <c r="B351" s="16">
        <v>2</v>
      </c>
      <c r="C351" s="31" t="s">
        <v>799</v>
      </c>
      <c r="D351" s="40">
        <f>март!D351-апрель!E351</f>
        <v>-316.80875864734293</v>
      </c>
      <c r="E351" s="40">
        <f t="shared" si="5"/>
        <v>0</v>
      </c>
      <c r="F351" s="36"/>
      <c r="G351" s="36"/>
      <c r="H351" s="36"/>
      <c r="I351" s="27"/>
      <c r="J351" s="36"/>
      <c r="K351" s="36"/>
      <c r="L351" s="36"/>
      <c r="M351" s="36"/>
      <c r="N351" s="36"/>
      <c r="O351" s="29"/>
      <c r="P351" s="36"/>
      <c r="Q351" s="29"/>
      <c r="R351" s="36"/>
      <c r="S351" s="36"/>
      <c r="T351" s="36"/>
      <c r="U351" s="36"/>
      <c r="V351" s="36"/>
      <c r="W351" s="36"/>
      <c r="X351" s="36"/>
      <c r="Y351" s="29"/>
      <c r="Z351" s="36"/>
      <c r="AA351" s="66"/>
      <c r="AB351" s="36"/>
      <c r="AC351" s="36"/>
      <c r="AD351" s="36"/>
      <c r="AE351" s="36"/>
      <c r="AF351" s="36"/>
      <c r="AG351" s="36"/>
      <c r="AH351" s="29"/>
      <c r="AI351" s="36"/>
      <c r="AJ351" s="29"/>
      <c r="AK351" s="36"/>
      <c r="AL351" s="36"/>
      <c r="AM351" s="36"/>
      <c r="AN351" s="29"/>
      <c r="AO351" s="36"/>
      <c r="AP351" s="29"/>
      <c r="AQ351" s="36"/>
      <c r="AR351" s="29"/>
      <c r="AS351" s="36"/>
      <c r="AT351" s="36"/>
      <c r="AU351" s="36"/>
      <c r="AV351" s="29"/>
      <c r="AW351" s="36"/>
      <c r="AX351" s="36"/>
      <c r="AY351" s="36"/>
      <c r="AZ351" s="29"/>
      <c r="BA351" s="36"/>
      <c r="BB351" s="36"/>
      <c r="BC351" s="36"/>
      <c r="BD351" s="36"/>
      <c r="BE351" s="36"/>
      <c r="BF351" s="36"/>
      <c r="BG351" s="36"/>
      <c r="BH351" s="36"/>
      <c r="BI351" s="36"/>
      <c r="BJ351" s="29"/>
      <c r="BK351" s="36"/>
      <c r="BL351" s="29"/>
      <c r="BM351" s="36"/>
      <c r="BN351" s="36"/>
      <c r="BO351" s="36"/>
      <c r="BP351" s="29"/>
      <c r="BQ351" s="36"/>
      <c r="BR351" s="29"/>
      <c r="BS351" s="36"/>
      <c r="BT351" s="36"/>
      <c r="BU351" s="36"/>
      <c r="BV351" s="36"/>
    </row>
    <row r="352" spans="1:74" s="86" customFormat="1" x14ac:dyDescent="0.25">
      <c r="A352" s="79">
        <v>350</v>
      </c>
      <c r="B352" s="79">
        <v>2</v>
      </c>
      <c r="C352" s="80" t="s">
        <v>800</v>
      </c>
      <c r="D352" s="40">
        <f>март!D352-апрель!E352</f>
        <v>533.89042833816427</v>
      </c>
      <c r="E352" s="81">
        <f t="shared" si="5"/>
        <v>3.41</v>
      </c>
      <c r="F352" s="82"/>
      <c r="G352" s="82"/>
      <c r="H352" s="82"/>
      <c r="I352" s="83"/>
      <c r="J352" s="82"/>
      <c r="K352" s="82"/>
      <c r="L352" s="82"/>
      <c r="M352" s="82"/>
      <c r="N352" s="82"/>
      <c r="O352" s="84"/>
      <c r="P352" s="82"/>
      <c r="Q352" s="84"/>
      <c r="R352" s="82"/>
      <c r="S352" s="82"/>
      <c r="T352" s="82"/>
      <c r="U352" s="82"/>
      <c r="V352" s="82"/>
      <c r="W352" s="82"/>
      <c r="X352" s="82"/>
      <c r="Y352" s="84"/>
      <c r="Z352" s="82"/>
      <c r="AA352" s="85"/>
      <c r="AB352" s="82"/>
      <c r="AC352" s="82"/>
      <c r="AD352" s="82"/>
      <c r="AE352" s="82"/>
      <c r="AF352" s="82"/>
      <c r="AG352" s="82"/>
      <c r="AH352" s="84"/>
      <c r="AI352" s="82"/>
      <c r="AJ352" s="84"/>
      <c r="AK352" s="82"/>
      <c r="AL352" s="82"/>
      <c r="AM352" s="82"/>
      <c r="AN352" s="84"/>
      <c r="AO352" s="82"/>
      <c r="AP352" s="84"/>
      <c r="AQ352" s="82"/>
      <c r="AR352" s="84"/>
      <c r="AS352" s="82"/>
      <c r="AT352" s="82"/>
      <c r="AU352" s="82"/>
      <c r="AV352" s="84"/>
      <c r="AW352" s="82"/>
      <c r="AX352" s="82"/>
      <c r="AY352" s="82"/>
      <c r="AZ352" s="84"/>
      <c r="BA352" s="82"/>
      <c r="BB352" s="82"/>
      <c r="BC352" s="82"/>
      <c r="BD352" s="82"/>
      <c r="BE352" s="82"/>
      <c r="BF352" s="82"/>
      <c r="BG352" s="82"/>
      <c r="BH352" s="82"/>
      <c r="BI352" s="82"/>
      <c r="BJ352" s="84"/>
      <c r="BK352" s="82"/>
      <c r="BL352" s="84"/>
      <c r="BM352" s="82"/>
      <c r="BN352" s="82">
        <v>1.4999999999999999E-2</v>
      </c>
      <c r="BO352" s="82">
        <v>3.41</v>
      </c>
      <c r="BP352" s="84"/>
      <c r="BQ352" s="82"/>
      <c r="BR352" s="84"/>
      <c r="BS352" s="82"/>
      <c r="BT352" s="82"/>
      <c r="BU352" s="82"/>
      <c r="BV352" s="82"/>
    </row>
    <row r="353" spans="1:75" ht="16.5" customHeight="1" x14ac:dyDescent="0.25">
      <c r="A353" s="16">
        <v>351</v>
      </c>
      <c r="B353" s="16">
        <v>3</v>
      </c>
      <c r="C353" s="31" t="s">
        <v>801</v>
      </c>
      <c r="D353" s="40">
        <f>март!D353-апрель!E353</f>
        <v>185.39202371980673</v>
      </c>
      <c r="E353" s="40">
        <f t="shared" si="5"/>
        <v>0</v>
      </c>
      <c r="F353" s="36"/>
      <c r="G353" s="36"/>
      <c r="H353" s="36"/>
      <c r="I353" s="27"/>
      <c r="J353" s="36"/>
      <c r="K353" s="36"/>
      <c r="L353" s="36"/>
      <c r="M353" s="36"/>
      <c r="N353" s="36"/>
      <c r="O353" s="29"/>
      <c r="P353" s="36"/>
      <c r="Q353" s="29"/>
      <c r="R353" s="36"/>
      <c r="S353" s="36"/>
      <c r="T353" s="36"/>
      <c r="U353" s="36"/>
      <c r="V353" s="36"/>
      <c r="W353" s="36"/>
      <c r="X353" s="36"/>
      <c r="Y353" s="29"/>
      <c r="Z353" s="36"/>
      <c r="AA353" s="66"/>
      <c r="AB353" s="36"/>
      <c r="AC353" s="36"/>
      <c r="AD353" s="36"/>
      <c r="AE353" s="36"/>
      <c r="AF353" s="36"/>
      <c r="AG353" s="36"/>
      <c r="AH353" s="29"/>
      <c r="AI353" s="36"/>
      <c r="AJ353" s="29"/>
      <c r="AK353" s="36"/>
      <c r="AL353" s="36"/>
      <c r="AM353" s="36"/>
      <c r="AN353" s="29"/>
      <c r="AO353" s="36"/>
      <c r="AP353" s="29"/>
      <c r="AQ353" s="36"/>
      <c r="AR353" s="29"/>
      <c r="AS353" s="36"/>
      <c r="AT353" s="36"/>
      <c r="AU353" s="36"/>
      <c r="AV353" s="29"/>
      <c r="AW353" s="36"/>
      <c r="AX353" s="36"/>
      <c r="AY353" s="36"/>
      <c r="AZ353" s="29"/>
      <c r="BA353" s="36"/>
      <c r="BB353" s="36"/>
      <c r="BC353" s="36"/>
      <c r="BD353" s="36"/>
      <c r="BE353" s="36"/>
      <c r="BF353" s="36"/>
      <c r="BG353" s="36"/>
      <c r="BH353" s="36"/>
      <c r="BI353" s="36"/>
      <c r="BJ353" s="29"/>
      <c r="BK353" s="36"/>
      <c r="BL353" s="29"/>
      <c r="BM353" s="36"/>
      <c r="BN353" s="36"/>
      <c r="BO353" s="36"/>
      <c r="BP353" s="29"/>
      <c r="BQ353" s="36"/>
      <c r="BR353" s="29"/>
      <c r="BS353" s="36"/>
      <c r="BT353" s="36"/>
      <c r="BU353" s="36"/>
      <c r="BV353" s="36"/>
    </row>
    <row r="354" spans="1:75" s="86" customFormat="1" x14ac:dyDescent="0.25">
      <c r="A354" s="79">
        <v>352</v>
      </c>
      <c r="B354" s="79">
        <v>3</v>
      </c>
      <c r="C354" s="80" t="s">
        <v>802</v>
      </c>
      <c r="D354" s="40">
        <f>март!D354-апрель!E354</f>
        <v>129.55623978743958</v>
      </c>
      <c r="E354" s="81">
        <f t="shared" si="5"/>
        <v>11.343999999999999</v>
      </c>
      <c r="F354" s="82"/>
      <c r="G354" s="82"/>
      <c r="H354" s="82"/>
      <c r="I354" s="83"/>
      <c r="J354" s="82"/>
      <c r="K354" s="82"/>
      <c r="L354" s="82"/>
      <c r="M354" s="82"/>
      <c r="N354" s="82"/>
      <c r="O354" s="84"/>
      <c r="P354" s="82"/>
      <c r="Q354" s="84"/>
      <c r="R354" s="82"/>
      <c r="S354" s="82"/>
      <c r="T354" s="82"/>
      <c r="U354" s="82"/>
      <c r="V354" s="82"/>
      <c r="W354" s="82"/>
      <c r="X354" s="82"/>
      <c r="Y354" s="84"/>
      <c r="Z354" s="82"/>
      <c r="AA354" s="85"/>
      <c r="AB354" s="82"/>
      <c r="AC354" s="82"/>
      <c r="AD354" s="82"/>
      <c r="AE354" s="82"/>
      <c r="AF354" s="82"/>
      <c r="AG354" s="82"/>
      <c r="AH354" s="84"/>
      <c r="AI354" s="82"/>
      <c r="AJ354" s="84"/>
      <c r="AK354" s="82"/>
      <c r="AL354" s="82"/>
      <c r="AM354" s="82"/>
      <c r="AN354" s="84"/>
      <c r="AO354" s="82"/>
      <c r="AP354" s="84"/>
      <c r="AQ354" s="82"/>
      <c r="AR354" s="84"/>
      <c r="AS354" s="82"/>
      <c r="AT354" s="82"/>
      <c r="AU354" s="82"/>
      <c r="AV354" s="84"/>
      <c r="AW354" s="82"/>
      <c r="AX354" s="82"/>
      <c r="AY354" s="82"/>
      <c r="AZ354" s="84"/>
      <c r="BA354" s="82"/>
      <c r="BB354" s="82"/>
      <c r="BC354" s="82"/>
      <c r="BD354" s="82"/>
      <c r="BE354" s="82"/>
      <c r="BF354" s="82"/>
      <c r="BG354" s="82"/>
      <c r="BH354" s="82"/>
      <c r="BI354" s="82"/>
      <c r="BJ354" s="84"/>
      <c r="BK354" s="82"/>
      <c r="BL354" s="84"/>
      <c r="BM354" s="82"/>
      <c r="BN354" s="82"/>
      <c r="BO354" s="82"/>
      <c r="BP354" s="84"/>
      <c r="BQ354" s="82"/>
      <c r="BR354" s="84"/>
      <c r="BS354" s="82"/>
      <c r="BT354" s="82"/>
      <c r="BU354" s="82"/>
      <c r="BV354" s="82">
        <v>11.343999999999999</v>
      </c>
      <c r="BW354" s="86" t="s">
        <v>1084</v>
      </c>
    </row>
    <row r="355" spans="1:75" s="86" customFormat="1" x14ac:dyDescent="0.25">
      <c r="A355" s="79">
        <v>353</v>
      </c>
      <c r="B355" s="79">
        <v>3</v>
      </c>
      <c r="C355" s="80" t="s">
        <v>803</v>
      </c>
      <c r="D355" s="40">
        <f>март!D355-апрель!E355</f>
        <v>1157.8828796618354</v>
      </c>
      <c r="E355" s="81">
        <f t="shared" si="5"/>
        <v>4.9989999999999997</v>
      </c>
      <c r="F355" s="82"/>
      <c r="G355" s="82"/>
      <c r="H355" s="82"/>
      <c r="I355" s="83"/>
      <c r="J355" s="82"/>
      <c r="K355" s="82"/>
      <c r="L355" s="82"/>
      <c r="M355" s="82"/>
      <c r="N355" s="82"/>
      <c r="O355" s="84"/>
      <c r="P355" s="82"/>
      <c r="Q355" s="84"/>
      <c r="R355" s="82"/>
      <c r="S355" s="82"/>
      <c r="T355" s="82"/>
      <c r="U355" s="82"/>
      <c r="V355" s="82"/>
      <c r="W355" s="82">
        <v>2E-3</v>
      </c>
      <c r="X355" s="82">
        <v>3.2029999999999998</v>
      </c>
      <c r="Y355" s="84"/>
      <c r="Z355" s="82"/>
      <c r="AA355" s="85"/>
      <c r="AB355" s="82"/>
      <c r="AC355" s="82"/>
      <c r="AD355" s="82"/>
      <c r="AE355" s="82"/>
      <c r="AF355" s="82"/>
      <c r="AG355" s="82"/>
      <c r="AH355" s="84"/>
      <c r="AI355" s="82"/>
      <c r="AJ355" s="84"/>
      <c r="AK355" s="82"/>
      <c r="AL355" s="82"/>
      <c r="AM355" s="82"/>
      <c r="AN355" s="84"/>
      <c r="AO355" s="82"/>
      <c r="AP355" s="84"/>
      <c r="AQ355" s="82"/>
      <c r="AR355" s="84"/>
      <c r="AS355" s="82"/>
      <c r="AT355" s="82"/>
      <c r="AU355" s="82"/>
      <c r="AV355" s="84"/>
      <c r="AW355" s="82"/>
      <c r="AX355" s="82"/>
      <c r="AY355" s="82"/>
      <c r="AZ355" s="84"/>
      <c r="BA355" s="82"/>
      <c r="BB355" s="82"/>
      <c r="BC355" s="82"/>
      <c r="BD355" s="82"/>
      <c r="BE355" s="82"/>
      <c r="BF355" s="82"/>
      <c r="BG355" s="82"/>
      <c r="BH355" s="82">
        <v>3.0000000000000001E-3</v>
      </c>
      <c r="BI355" s="82">
        <v>1.796</v>
      </c>
      <c r="BJ355" s="84"/>
      <c r="BK355" s="82"/>
      <c r="BL355" s="84"/>
      <c r="BM355" s="82"/>
      <c r="BN355" s="82"/>
      <c r="BO355" s="82"/>
      <c r="BP355" s="84"/>
      <c r="BQ355" s="82"/>
      <c r="BR355" s="84"/>
      <c r="BS355" s="82"/>
      <c r="BT355" s="82"/>
      <c r="BU355" s="82"/>
      <c r="BV355" s="82"/>
    </row>
    <row r="356" spans="1:75" s="86" customFormat="1" ht="15.75" customHeight="1" x14ac:dyDescent="0.25">
      <c r="A356" s="79">
        <v>354</v>
      </c>
      <c r="B356" s="79">
        <v>3</v>
      </c>
      <c r="C356" s="80" t="s">
        <v>804</v>
      </c>
      <c r="D356" s="40">
        <f>март!D356-апрель!E356</f>
        <v>386.95170179710141</v>
      </c>
      <c r="E356" s="81">
        <f t="shared" si="5"/>
        <v>43.494999999999997</v>
      </c>
      <c r="F356" s="82"/>
      <c r="G356" s="82"/>
      <c r="H356" s="82"/>
      <c r="I356" s="83"/>
      <c r="J356" s="82"/>
      <c r="K356" s="82"/>
      <c r="L356" s="82"/>
      <c r="M356" s="82"/>
      <c r="N356" s="82"/>
      <c r="O356" s="84"/>
      <c r="P356" s="82"/>
      <c r="Q356" s="84"/>
      <c r="R356" s="82"/>
      <c r="S356" s="82"/>
      <c r="T356" s="82"/>
      <c r="U356" s="82">
        <v>3.5000000000000003E-2</v>
      </c>
      <c r="V356" s="82">
        <v>43.494999999999997</v>
      </c>
      <c r="W356" s="82"/>
      <c r="X356" s="82"/>
      <c r="Y356" s="84"/>
      <c r="Z356" s="82"/>
      <c r="AA356" s="85"/>
      <c r="AB356" s="82"/>
      <c r="AC356" s="82"/>
      <c r="AD356" s="82"/>
      <c r="AE356" s="82"/>
      <c r="AF356" s="82"/>
      <c r="AG356" s="82"/>
      <c r="AH356" s="84"/>
      <c r="AI356" s="82"/>
      <c r="AJ356" s="84"/>
      <c r="AK356" s="82"/>
      <c r="AL356" s="82"/>
      <c r="AM356" s="82"/>
      <c r="AN356" s="84"/>
      <c r="AO356" s="82"/>
      <c r="AP356" s="84"/>
      <c r="AQ356" s="82"/>
      <c r="AR356" s="84"/>
      <c r="AS356" s="82"/>
      <c r="AT356" s="82"/>
      <c r="AU356" s="82"/>
      <c r="AV356" s="84"/>
      <c r="AW356" s="82"/>
      <c r="AX356" s="82"/>
      <c r="AY356" s="82"/>
      <c r="AZ356" s="84"/>
      <c r="BA356" s="82"/>
      <c r="BB356" s="82"/>
      <c r="BC356" s="82"/>
      <c r="BD356" s="82"/>
      <c r="BE356" s="82"/>
      <c r="BF356" s="82"/>
      <c r="BG356" s="82"/>
      <c r="BH356" s="82"/>
      <c r="BI356" s="82"/>
      <c r="BJ356" s="84"/>
      <c r="BK356" s="82"/>
      <c r="BL356" s="84"/>
      <c r="BM356" s="82"/>
      <c r="BN356" s="82"/>
      <c r="BO356" s="82"/>
      <c r="BP356" s="84"/>
      <c r="BQ356" s="82"/>
      <c r="BR356" s="84"/>
      <c r="BS356" s="82"/>
      <c r="BT356" s="82"/>
      <c r="BU356" s="82"/>
      <c r="BV356" s="82"/>
    </row>
    <row r="357" spans="1:75" s="86" customFormat="1" x14ac:dyDescent="0.25">
      <c r="A357" s="79">
        <v>355</v>
      </c>
      <c r="B357" s="79">
        <v>3</v>
      </c>
      <c r="C357" s="80" t="s">
        <v>805</v>
      </c>
      <c r="D357" s="40">
        <f>март!D357-апрель!E357</f>
        <v>-1351.9351600096622</v>
      </c>
      <c r="E357" s="81">
        <f t="shared" si="5"/>
        <v>4.2359999999999998</v>
      </c>
      <c r="F357" s="82"/>
      <c r="G357" s="82"/>
      <c r="H357" s="82"/>
      <c r="I357" s="83"/>
      <c r="J357" s="82"/>
      <c r="K357" s="82"/>
      <c r="L357" s="82"/>
      <c r="M357" s="82"/>
      <c r="N357" s="82"/>
      <c r="O357" s="84"/>
      <c r="P357" s="82"/>
      <c r="Q357" s="84"/>
      <c r="R357" s="82"/>
      <c r="S357" s="82"/>
      <c r="T357" s="82"/>
      <c r="U357" s="82"/>
      <c r="V357" s="82"/>
      <c r="W357" s="82"/>
      <c r="X357" s="82"/>
      <c r="Y357" s="84"/>
      <c r="Z357" s="82"/>
      <c r="AA357" s="85"/>
      <c r="AB357" s="82"/>
      <c r="AC357" s="82"/>
      <c r="AD357" s="82"/>
      <c r="AE357" s="82"/>
      <c r="AF357" s="82"/>
      <c r="AG357" s="82"/>
      <c r="AH357" s="84"/>
      <c r="AI357" s="82"/>
      <c r="AJ357" s="84"/>
      <c r="AK357" s="82"/>
      <c r="AL357" s="82"/>
      <c r="AM357" s="82"/>
      <c r="AN357" s="84"/>
      <c r="AO357" s="82"/>
      <c r="AP357" s="84"/>
      <c r="AQ357" s="82"/>
      <c r="AR357" s="84"/>
      <c r="AS357" s="82"/>
      <c r="AT357" s="82"/>
      <c r="AU357" s="82"/>
      <c r="AV357" s="84"/>
      <c r="AW357" s="82"/>
      <c r="AX357" s="82"/>
      <c r="AY357" s="82"/>
      <c r="AZ357" s="84"/>
      <c r="BA357" s="82"/>
      <c r="BB357" s="82"/>
      <c r="BC357" s="82"/>
      <c r="BD357" s="82">
        <v>4.0000000000000001E-3</v>
      </c>
      <c r="BE357" s="82">
        <v>4.2359999999999998</v>
      </c>
      <c r="BF357" s="82"/>
      <c r="BG357" s="82"/>
      <c r="BH357" s="82"/>
      <c r="BI357" s="82"/>
      <c r="BJ357" s="84"/>
      <c r="BK357" s="82"/>
      <c r="BL357" s="84"/>
      <c r="BM357" s="82"/>
      <c r="BN357" s="82"/>
      <c r="BO357" s="82"/>
      <c r="BP357" s="84"/>
      <c r="BQ357" s="82"/>
      <c r="BR357" s="84"/>
      <c r="BS357" s="82"/>
      <c r="BT357" s="82"/>
      <c r="BU357" s="82"/>
      <c r="BV357" s="82"/>
    </row>
    <row r="358" spans="1:75" s="86" customFormat="1" x14ac:dyDescent="0.25">
      <c r="A358" s="79">
        <v>356</v>
      </c>
      <c r="B358" s="79">
        <v>3</v>
      </c>
      <c r="C358" s="80" t="s">
        <v>806</v>
      </c>
      <c r="D358" s="40">
        <f>март!D358-апрель!E358</f>
        <v>-1878.4532394685984</v>
      </c>
      <c r="E358" s="81">
        <f t="shared" si="5"/>
        <v>12.574999999999999</v>
      </c>
      <c r="F358" s="82"/>
      <c r="G358" s="82"/>
      <c r="H358" s="82"/>
      <c r="I358" s="83"/>
      <c r="J358" s="82"/>
      <c r="K358" s="82"/>
      <c r="L358" s="82"/>
      <c r="M358" s="82"/>
      <c r="N358" s="82"/>
      <c r="O358" s="84"/>
      <c r="P358" s="82"/>
      <c r="Q358" s="84"/>
      <c r="R358" s="82"/>
      <c r="S358" s="82"/>
      <c r="T358" s="82"/>
      <c r="U358" s="82"/>
      <c r="V358" s="82"/>
      <c r="W358" s="82"/>
      <c r="X358" s="82"/>
      <c r="Y358" s="84"/>
      <c r="Z358" s="82"/>
      <c r="AA358" s="85"/>
      <c r="AB358" s="82"/>
      <c r="AC358" s="82"/>
      <c r="AD358" s="82"/>
      <c r="AE358" s="82"/>
      <c r="AF358" s="82"/>
      <c r="AG358" s="82"/>
      <c r="AH358" s="84">
        <v>7</v>
      </c>
      <c r="AI358" s="82">
        <v>12.574999999999999</v>
      </c>
      <c r="AJ358" s="84"/>
      <c r="AK358" s="82"/>
      <c r="AL358" s="82"/>
      <c r="AM358" s="82"/>
      <c r="AN358" s="84"/>
      <c r="AO358" s="82"/>
      <c r="AP358" s="84"/>
      <c r="AQ358" s="82"/>
      <c r="AR358" s="84"/>
      <c r="AS358" s="82"/>
      <c r="AT358" s="82"/>
      <c r="AU358" s="82"/>
      <c r="AV358" s="84"/>
      <c r="AW358" s="82"/>
      <c r="AX358" s="82"/>
      <c r="AY358" s="82"/>
      <c r="AZ358" s="84"/>
      <c r="BA358" s="82"/>
      <c r="BB358" s="82"/>
      <c r="BC358" s="82"/>
      <c r="BD358" s="82"/>
      <c r="BE358" s="82"/>
      <c r="BF358" s="82"/>
      <c r="BG358" s="82"/>
      <c r="BH358" s="82"/>
      <c r="BI358" s="82"/>
      <c r="BJ358" s="84"/>
      <c r="BK358" s="82"/>
      <c r="BL358" s="84"/>
      <c r="BM358" s="82"/>
      <c r="BN358" s="82"/>
      <c r="BO358" s="82"/>
      <c r="BP358" s="84"/>
      <c r="BQ358" s="82"/>
      <c r="BR358" s="84"/>
      <c r="BS358" s="82"/>
      <c r="BT358" s="82"/>
      <c r="BU358" s="82"/>
      <c r="BV358" s="82"/>
    </row>
    <row r="359" spans="1:75" x14ac:dyDescent="0.25">
      <c r="A359" s="16">
        <v>357</v>
      </c>
      <c r="B359" s="16">
        <v>3</v>
      </c>
      <c r="C359" s="31" t="s">
        <v>807</v>
      </c>
      <c r="D359" s="40">
        <f>март!D359-апрель!E359</f>
        <v>4512.2391537777785</v>
      </c>
      <c r="E359" s="40">
        <f t="shared" si="5"/>
        <v>0</v>
      </c>
      <c r="F359" s="36"/>
      <c r="G359" s="36"/>
      <c r="H359" s="36"/>
      <c r="I359" s="27"/>
      <c r="J359" s="36"/>
      <c r="K359" s="36"/>
      <c r="L359" s="36"/>
      <c r="M359" s="36"/>
      <c r="N359" s="36"/>
      <c r="O359" s="29"/>
      <c r="P359" s="36"/>
      <c r="Q359" s="29"/>
      <c r="R359" s="36"/>
      <c r="S359" s="36"/>
      <c r="T359" s="36"/>
      <c r="U359" s="36"/>
      <c r="V359" s="36"/>
      <c r="W359" s="36"/>
      <c r="X359" s="36"/>
      <c r="Y359" s="29"/>
      <c r="Z359" s="36"/>
      <c r="AA359" s="66"/>
      <c r="AB359" s="36"/>
      <c r="AC359" s="36"/>
      <c r="AD359" s="36"/>
      <c r="AE359" s="36"/>
      <c r="AF359" s="36"/>
      <c r="AG359" s="36"/>
      <c r="AH359" s="29"/>
      <c r="AI359" s="36"/>
      <c r="AJ359" s="29"/>
      <c r="AK359" s="36"/>
      <c r="AL359" s="36"/>
      <c r="AM359" s="36"/>
      <c r="AN359" s="29"/>
      <c r="AO359" s="36"/>
      <c r="AP359" s="29"/>
      <c r="AQ359" s="36"/>
      <c r="AR359" s="29"/>
      <c r="AS359" s="36"/>
      <c r="AT359" s="36"/>
      <c r="AU359" s="36"/>
      <c r="AV359" s="29"/>
      <c r="AW359" s="36"/>
      <c r="AX359" s="36"/>
      <c r="AY359" s="36"/>
      <c r="AZ359" s="29"/>
      <c r="BA359" s="36"/>
      <c r="BB359" s="36"/>
      <c r="BC359" s="36"/>
      <c r="BD359" s="36"/>
      <c r="BE359" s="36"/>
      <c r="BF359" s="36"/>
      <c r="BG359" s="36"/>
      <c r="BH359" s="36"/>
      <c r="BI359" s="36"/>
      <c r="BJ359" s="29"/>
      <c r="BK359" s="36"/>
      <c r="BL359" s="29"/>
      <c r="BM359" s="36"/>
      <c r="BN359" s="36"/>
      <c r="BO359" s="36"/>
      <c r="BP359" s="29"/>
      <c r="BQ359" s="36"/>
      <c r="BR359" s="29"/>
      <c r="BS359" s="36"/>
      <c r="BT359" s="36"/>
      <c r="BU359" s="36"/>
      <c r="BV359" s="36"/>
    </row>
    <row r="360" spans="1:75" x14ac:dyDescent="0.25">
      <c r="A360" s="16">
        <v>358</v>
      </c>
      <c r="B360" s="16">
        <v>3</v>
      </c>
      <c r="C360" s="31" t="s">
        <v>919</v>
      </c>
      <c r="D360" s="40">
        <f>март!D360-апрель!E360</f>
        <v>213.53845666666666</v>
      </c>
      <c r="E360" s="40">
        <f t="shared" si="5"/>
        <v>0</v>
      </c>
      <c r="F360" s="36"/>
      <c r="G360" s="36"/>
      <c r="H360" s="36"/>
      <c r="I360" s="27"/>
      <c r="J360" s="36"/>
      <c r="K360" s="36"/>
      <c r="L360" s="36"/>
      <c r="M360" s="36"/>
      <c r="N360" s="36"/>
      <c r="O360" s="29"/>
      <c r="P360" s="36"/>
      <c r="Q360" s="29"/>
      <c r="R360" s="36"/>
      <c r="S360" s="36"/>
      <c r="T360" s="36"/>
      <c r="U360" s="36"/>
      <c r="V360" s="36"/>
      <c r="W360" s="36"/>
      <c r="X360" s="36"/>
      <c r="Y360" s="29"/>
      <c r="Z360" s="36"/>
      <c r="AA360" s="66"/>
      <c r="AB360" s="36"/>
      <c r="AC360" s="36"/>
      <c r="AD360" s="36"/>
      <c r="AE360" s="36"/>
      <c r="AF360" s="36"/>
      <c r="AG360" s="36"/>
      <c r="AH360" s="29"/>
      <c r="AI360" s="36"/>
      <c r="AJ360" s="29"/>
      <c r="AK360" s="36"/>
      <c r="AL360" s="36"/>
      <c r="AM360" s="36"/>
      <c r="AN360" s="29"/>
      <c r="AO360" s="36"/>
      <c r="AP360" s="29"/>
      <c r="AQ360" s="36"/>
      <c r="AR360" s="29"/>
      <c r="AS360" s="36"/>
      <c r="AT360" s="36"/>
      <c r="AU360" s="36"/>
      <c r="AV360" s="29"/>
      <c r="AW360" s="36"/>
      <c r="AX360" s="36"/>
      <c r="AY360" s="36"/>
      <c r="AZ360" s="29"/>
      <c r="BA360" s="36"/>
      <c r="BB360" s="36"/>
      <c r="BC360" s="36"/>
      <c r="BD360" s="36"/>
      <c r="BE360" s="36"/>
      <c r="BF360" s="36"/>
      <c r="BG360" s="36"/>
      <c r="BH360" s="36"/>
      <c r="BI360" s="36"/>
      <c r="BJ360" s="29"/>
      <c r="BK360" s="36"/>
      <c r="BL360" s="29"/>
      <c r="BM360" s="36"/>
      <c r="BN360" s="36"/>
      <c r="BO360" s="36"/>
      <c r="BP360" s="29"/>
      <c r="BQ360" s="36"/>
      <c r="BR360" s="29"/>
      <c r="BS360" s="36"/>
      <c r="BT360" s="36"/>
      <c r="BU360" s="36"/>
      <c r="BV360" s="36"/>
    </row>
    <row r="361" spans="1:75" s="86" customFormat="1" x14ac:dyDescent="0.25">
      <c r="A361" s="79">
        <v>359</v>
      </c>
      <c r="B361" s="79">
        <v>3</v>
      </c>
      <c r="C361" s="80" t="s">
        <v>920</v>
      </c>
      <c r="D361" s="40">
        <f>март!D361-апрель!E361</f>
        <v>-225.06839592270532</v>
      </c>
      <c r="E361" s="81">
        <f t="shared" si="5"/>
        <v>1.276</v>
      </c>
      <c r="F361" s="82"/>
      <c r="G361" s="82"/>
      <c r="H361" s="82"/>
      <c r="I361" s="83"/>
      <c r="J361" s="82"/>
      <c r="K361" s="82"/>
      <c r="L361" s="82"/>
      <c r="M361" s="82"/>
      <c r="N361" s="82"/>
      <c r="O361" s="84"/>
      <c r="P361" s="82"/>
      <c r="Q361" s="84"/>
      <c r="R361" s="82"/>
      <c r="S361" s="82"/>
      <c r="T361" s="82"/>
      <c r="U361" s="82"/>
      <c r="V361" s="82"/>
      <c r="W361" s="82"/>
      <c r="X361" s="82"/>
      <c r="Y361" s="84"/>
      <c r="Z361" s="82"/>
      <c r="AA361" s="85"/>
      <c r="AB361" s="82"/>
      <c r="AC361" s="82"/>
      <c r="AD361" s="82"/>
      <c r="AE361" s="82"/>
      <c r="AF361" s="82"/>
      <c r="AG361" s="82"/>
      <c r="AH361" s="84">
        <v>1</v>
      </c>
      <c r="AI361" s="82">
        <v>1.276</v>
      </c>
      <c r="AJ361" s="84"/>
      <c r="AK361" s="82"/>
      <c r="AL361" s="82"/>
      <c r="AM361" s="82"/>
      <c r="AN361" s="84"/>
      <c r="AO361" s="82"/>
      <c r="AP361" s="84"/>
      <c r="AQ361" s="82"/>
      <c r="AR361" s="84"/>
      <c r="AS361" s="82"/>
      <c r="AT361" s="82"/>
      <c r="AU361" s="82"/>
      <c r="AV361" s="84"/>
      <c r="AW361" s="82"/>
      <c r="AX361" s="82"/>
      <c r="AY361" s="82"/>
      <c r="AZ361" s="84"/>
      <c r="BA361" s="82"/>
      <c r="BB361" s="82"/>
      <c r="BC361" s="82"/>
      <c r="BD361" s="82"/>
      <c r="BE361" s="82"/>
      <c r="BF361" s="82"/>
      <c r="BG361" s="82"/>
      <c r="BH361" s="82"/>
      <c r="BI361" s="82"/>
      <c r="BJ361" s="84"/>
      <c r="BK361" s="82"/>
      <c r="BL361" s="84"/>
      <c r="BM361" s="82"/>
      <c r="BN361" s="82"/>
      <c r="BO361" s="82"/>
      <c r="BP361" s="84"/>
      <c r="BQ361" s="82"/>
      <c r="BR361" s="84"/>
      <c r="BS361" s="82"/>
      <c r="BT361" s="82"/>
      <c r="BU361" s="82"/>
      <c r="BV361" s="82"/>
    </row>
    <row r="362" spans="1:75" x14ac:dyDescent="0.25">
      <c r="A362" s="16">
        <v>360</v>
      </c>
      <c r="B362" s="16">
        <v>3</v>
      </c>
      <c r="C362" s="31" t="s">
        <v>808</v>
      </c>
      <c r="D362" s="40">
        <f>март!D362-апрель!E362</f>
        <v>940.36565319806755</v>
      </c>
      <c r="E362" s="40">
        <f t="shared" si="5"/>
        <v>0</v>
      </c>
      <c r="F362" s="36"/>
      <c r="G362" s="36"/>
      <c r="H362" s="36"/>
      <c r="I362" s="27"/>
      <c r="J362" s="36"/>
      <c r="K362" s="36"/>
      <c r="L362" s="36"/>
      <c r="M362" s="36"/>
      <c r="N362" s="36"/>
      <c r="O362" s="29"/>
      <c r="P362" s="36"/>
      <c r="Q362" s="29"/>
      <c r="R362" s="36"/>
      <c r="S362" s="36"/>
      <c r="T362" s="36"/>
      <c r="U362" s="36"/>
      <c r="V362" s="36"/>
      <c r="W362" s="36"/>
      <c r="X362" s="36"/>
      <c r="Y362" s="29"/>
      <c r="Z362" s="36"/>
      <c r="AA362" s="66"/>
      <c r="AB362" s="36"/>
      <c r="AC362" s="36"/>
      <c r="AD362" s="36"/>
      <c r="AE362" s="36"/>
      <c r="AF362" s="36"/>
      <c r="AG362" s="36"/>
      <c r="AH362" s="29"/>
      <c r="AI362" s="36"/>
      <c r="AJ362" s="29"/>
      <c r="AK362" s="36"/>
      <c r="AL362" s="36"/>
      <c r="AM362" s="36"/>
      <c r="AN362" s="29"/>
      <c r="AO362" s="36"/>
      <c r="AP362" s="29"/>
      <c r="AQ362" s="36"/>
      <c r="AR362" s="29"/>
      <c r="AS362" s="36"/>
      <c r="AT362" s="36"/>
      <c r="AU362" s="36"/>
      <c r="AV362" s="29"/>
      <c r="AW362" s="36"/>
      <c r="AX362" s="36"/>
      <c r="AY362" s="36"/>
      <c r="AZ362" s="29"/>
      <c r="BA362" s="36"/>
      <c r="BB362" s="36"/>
      <c r="BC362" s="36"/>
      <c r="BD362" s="36"/>
      <c r="BE362" s="36"/>
      <c r="BF362" s="36"/>
      <c r="BG362" s="36"/>
      <c r="BH362" s="36"/>
      <c r="BI362" s="36"/>
      <c r="BJ362" s="29"/>
      <c r="BK362" s="36"/>
      <c r="BL362" s="29"/>
      <c r="BM362" s="36"/>
      <c r="BN362" s="36"/>
      <c r="BO362" s="36"/>
      <c r="BP362" s="29"/>
      <c r="BQ362" s="36"/>
      <c r="BR362" s="29"/>
      <c r="BS362" s="36"/>
      <c r="BT362" s="36"/>
      <c r="BU362" s="36"/>
      <c r="BV362" s="36"/>
    </row>
    <row r="363" spans="1:75" x14ac:dyDescent="0.25">
      <c r="A363" s="16">
        <v>361</v>
      </c>
      <c r="B363" s="16">
        <v>3</v>
      </c>
      <c r="C363" s="31" t="s">
        <v>809</v>
      </c>
      <c r="D363" s="40">
        <f>март!D363-апрель!E363</f>
        <v>-98.042191787439606</v>
      </c>
      <c r="E363" s="40">
        <f t="shared" si="5"/>
        <v>0</v>
      </c>
      <c r="F363" s="36"/>
      <c r="G363" s="36"/>
      <c r="H363" s="36"/>
      <c r="I363" s="27"/>
      <c r="J363" s="36"/>
      <c r="K363" s="36"/>
      <c r="L363" s="36"/>
      <c r="M363" s="36"/>
      <c r="N363" s="36"/>
      <c r="O363" s="29"/>
      <c r="P363" s="36"/>
      <c r="Q363" s="29"/>
      <c r="R363" s="36"/>
      <c r="S363" s="36"/>
      <c r="T363" s="36"/>
      <c r="U363" s="36"/>
      <c r="V363" s="36"/>
      <c r="W363" s="36"/>
      <c r="X363" s="36"/>
      <c r="Y363" s="29"/>
      <c r="Z363" s="36"/>
      <c r="AA363" s="66"/>
      <c r="AB363" s="36"/>
      <c r="AC363" s="36"/>
      <c r="AD363" s="36"/>
      <c r="AE363" s="36"/>
      <c r="AF363" s="36"/>
      <c r="AG363" s="36"/>
      <c r="AH363" s="29"/>
      <c r="AI363" s="36"/>
      <c r="AJ363" s="29"/>
      <c r="AK363" s="36"/>
      <c r="AL363" s="36"/>
      <c r="AM363" s="36"/>
      <c r="AN363" s="29"/>
      <c r="AO363" s="36"/>
      <c r="AP363" s="29"/>
      <c r="AQ363" s="36"/>
      <c r="AR363" s="29"/>
      <c r="AS363" s="36"/>
      <c r="AT363" s="36"/>
      <c r="AU363" s="36"/>
      <c r="AV363" s="29"/>
      <c r="AW363" s="36"/>
      <c r="AX363" s="36"/>
      <c r="AY363" s="36"/>
      <c r="AZ363" s="29"/>
      <c r="BA363" s="36"/>
      <c r="BB363" s="36"/>
      <c r="BC363" s="36"/>
      <c r="BD363" s="36"/>
      <c r="BE363" s="36"/>
      <c r="BF363" s="36"/>
      <c r="BG363" s="36"/>
      <c r="BH363" s="36"/>
      <c r="BI363" s="36"/>
      <c r="BJ363" s="29"/>
      <c r="BK363" s="36"/>
      <c r="BL363" s="29"/>
      <c r="BM363" s="36"/>
      <c r="BN363" s="36"/>
      <c r="BO363" s="36"/>
      <c r="BP363" s="29"/>
      <c r="BQ363" s="36"/>
      <c r="BR363" s="29"/>
      <c r="BS363" s="36"/>
      <c r="BT363" s="36"/>
      <c r="BU363" s="36"/>
      <c r="BV363" s="36"/>
    </row>
    <row r="364" spans="1:75" x14ac:dyDescent="0.25">
      <c r="A364" s="16">
        <v>362</v>
      </c>
      <c r="B364" s="16">
        <v>3</v>
      </c>
      <c r="C364" s="31" t="s">
        <v>810</v>
      </c>
      <c r="D364" s="40">
        <f>март!D364-апрель!E364</f>
        <v>141.60146496618356</v>
      </c>
      <c r="E364" s="40">
        <f t="shared" si="5"/>
        <v>0</v>
      </c>
      <c r="F364" s="36"/>
      <c r="G364" s="36"/>
      <c r="H364" s="36"/>
      <c r="I364" s="27"/>
      <c r="J364" s="36"/>
      <c r="K364" s="36"/>
      <c r="L364" s="36"/>
      <c r="M364" s="36"/>
      <c r="N364" s="36"/>
      <c r="O364" s="29"/>
      <c r="P364" s="36"/>
      <c r="Q364" s="29"/>
      <c r="R364" s="36"/>
      <c r="S364" s="36"/>
      <c r="T364" s="36"/>
      <c r="U364" s="36"/>
      <c r="V364" s="36"/>
      <c r="W364" s="36"/>
      <c r="X364" s="36"/>
      <c r="Y364" s="29"/>
      <c r="Z364" s="36"/>
      <c r="AA364" s="66"/>
      <c r="AB364" s="36"/>
      <c r="AC364" s="36"/>
      <c r="AD364" s="36"/>
      <c r="AE364" s="36"/>
      <c r="AF364" s="36"/>
      <c r="AG364" s="36"/>
      <c r="AH364" s="29"/>
      <c r="AI364" s="36"/>
      <c r="AJ364" s="29"/>
      <c r="AK364" s="36"/>
      <c r="AL364" s="36"/>
      <c r="AM364" s="36"/>
      <c r="AN364" s="29"/>
      <c r="AO364" s="36"/>
      <c r="AP364" s="29"/>
      <c r="AQ364" s="36"/>
      <c r="AR364" s="29"/>
      <c r="AS364" s="36"/>
      <c r="AT364" s="36"/>
      <c r="AU364" s="36"/>
      <c r="AV364" s="29"/>
      <c r="AW364" s="36"/>
      <c r="AX364" s="36"/>
      <c r="AY364" s="36"/>
      <c r="AZ364" s="29"/>
      <c r="BA364" s="36"/>
      <c r="BB364" s="36"/>
      <c r="BC364" s="36"/>
      <c r="BD364" s="36"/>
      <c r="BE364" s="36"/>
      <c r="BF364" s="36"/>
      <c r="BG364" s="36"/>
      <c r="BH364" s="36"/>
      <c r="BI364" s="36"/>
      <c r="BJ364" s="29"/>
      <c r="BK364" s="36"/>
      <c r="BL364" s="29"/>
      <c r="BM364" s="36"/>
      <c r="BN364" s="36"/>
      <c r="BO364" s="36"/>
      <c r="BP364" s="29"/>
      <c r="BQ364" s="36"/>
      <c r="BR364" s="29"/>
      <c r="BS364" s="36"/>
      <c r="BT364" s="36"/>
      <c r="BU364" s="36"/>
      <c r="BV364" s="36"/>
    </row>
    <row r="365" spans="1:75" x14ac:dyDescent="0.25">
      <c r="A365" s="16">
        <v>363</v>
      </c>
      <c r="B365" s="16">
        <v>3</v>
      </c>
      <c r="C365" s="31" t="s">
        <v>811</v>
      </c>
      <c r="D365" s="40">
        <f>март!D365-апрель!E365</f>
        <v>-43.603439613526568</v>
      </c>
      <c r="E365" s="40">
        <f t="shared" si="5"/>
        <v>0</v>
      </c>
      <c r="F365" s="36"/>
      <c r="G365" s="36"/>
      <c r="H365" s="36"/>
      <c r="I365" s="27"/>
      <c r="J365" s="36"/>
      <c r="K365" s="36"/>
      <c r="L365" s="36"/>
      <c r="M365" s="36"/>
      <c r="N365" s="36"/>
      <c r="O365" s="29"/>
      <c r="P365" s="36"/>
      <c r="Q365" s="29"/>
      <c r="R365" s="36"/>
      <c r="S365" s="36"/>
      <c r="T365" s="36"/>
      <c r="U365" s="36"/>
      <c r="V365" s="36"/>
      <c r="W365" s="36"/>
      <c r="X365" s="36"/>
      <c r="Y365" s="29"/>
      <c r="Z365" s="36"/>
      <c r="AA365" s="66"/>
      <c r="AB365" s="36"/>
      <c r="AC365" s="36"/>
      <c r="AD365" s="36"/>
      <c r="AE365" s="36"/>
      <c r="AF365" s="36"/>
      <c r="AG365" s="36"/>
      <c r="AH365" s="29"/>
      <c r="AI365" s="36"/>
      <c r="AJ365" s="29"/>
      <c r="AK365" s="36"/>
      <c r="AL365" s="36"/>
      <c r="AM365" s="36"/>
      <c r="AN365" s="29"/>
      <c r="AO365" s="36"/>
      <c r="AP365" s="29"/>
      <c r="AQ365" s="36"/>
      <c r="AR365" s="29"/>
      <c r="AS365" s="36"/>
      <c r="AT365" s="36"/>
      <c r="AU365" s="36"/>
      <c r="AV365" s="29"/>
      <c r="AW365" s="36"/>
      <c r="AX365" s="36"/>
      <c r="AY365" s="36"/>
      <c r="AZ365" s="29"/>
      <c r="BA365" s="36"/>
      <c r="BB365" s="36"/>
      <c r="BC365" s="36"/>
      <c r="BD365" s="36"/>
      <c r="BE365" s="36"/>
      <c r="BF365" s="36"/>
      <c r="BG365" s="36"/>
      <c r="BH365" s="36"/>
      <c r="BI365" s="36"/>
      <c r="BJ365" s="29"/>
      <c r="BK365" s="36"/>
      <c r="BL365" s="29"/>
      <c r="BM365" s="36"/>
      <c r="BN365" s="36"/>
      <c r="BO365" s="36"/>
      <c r="BP365" s="29"/>
      <c r="BQ365" s="36"/>
      <c r="BR365" s="29"/>
      <c r="BS365" s="36"/>
      <c r="BT365" s="36"/>
      <c r="BU365" s="36"/>
      <c r="BV365" s="36"/>
    </row>
    <row r="366" spans="1:75" x14ac:dyDescent="0.25">
      <c r="A366" s="16">
        <v>364</v>
      </c>
      <c r="B366" s="16">
        <v>3</v>
      </c>
      <c r="C366" s="31" t="s">
        <v>812</v>
      </c>
      <c r="D366" s="40">
        <f>март!D366-апрель!E366</f>
        <v>177.75032296618357</v>
      </c>
      <c r="E366" s="40">
        <f t="shared" si="5"/>
        <v>0</v>
      </c>
      <c r="F366" s="36"/>
      <c r="G366" s="36"/>
      <c r="H366" s="36"/>
      <c r="I366" s="27"/>
      <c r="J366" s="36"/>
      <c r="K366" s="36"/>
      <c r="L366" s="36"/>
      <c r="M366" s="36"/>
      <c r="N366" s="36"/>
      <c r="O366" s="29"/>
      <c r="P366" s="36"/>
      <c r="Q366" s="29"/>
      <c r="R366" s="36"/>
      <c r="S366" s="36"/>
      <c r="T366" s="36"/>
      <c r="U366" s="36"/>
      <c r="V366" s="36"/>
      <c r="W366" s="36"/>
      <c r="X366" s="36"/>
      <c r="Y366" s="29"/>
      <c r="Z366" s="36"/>
      <c r="AA366" s="66"/>
      <c r="AB366" s="36"/>
      <c r="AC366" s="36"/>
      <c r="AD366" s="36"/>
      <c r="AE366" s="36"/>
      <c r="AF366" s="36"/>
      <c r="AG366" s="36"/>
      <c r="AH366" s="29"/>
      <c r="AI366" s="36"/>
      <c r="AJ366" s="29"/>
      <c r="AK366" s="36"/>
      <c r="AL366" s="36"/>
      <c r="AM366" s="36"/>
      <c r="AN366" s="29"/>
      <c r="AO366" s="36"/>
      <c r="AP366" s="29"/>
      <c r="AQ366" s="36"/>
      <c r="AR366" s="29"/>
      <c r="AS366" s="36"/>
      <c r="AT366" s="36"/>
      <c r="AU366" s="36"/>
      <c r="AV366" s="29"/>
      <c r="AW366" s="36"/>
      <c r="AX366" s="36"/>
      <c r="AY366" s="36"/>
      <c r="AZ366" s="29"/>
      <c r="BA366" s="36"/>
      <c r="BB366" s="36"/>
      <c r="BC366" s="36"/>
      <c r="BD366" s="36"/>
      <c r="BE366" s="36"/>
      <c r="BF366" s="36"/>
      <c r="BG366" s="36"/>
      <c r="BH366" s="36"/>
      <c r="BI366" s="36"/>
      <c r="BJ366" s="29"/>
      <c r="BK366" s="36"/>
      <c r="BL366" s="29"/>
      <c r="BM366" s="36"/>
      <c r="BN366" s="36"/>
      <c r="BO366" s="36"/>
      <c r="BP366" s="29"/>
      <c r="BQ366" s="36"/>
      <c r="BR366" s="29"/>
      <c r="BS366" s="36"/>
      <c r="BT366" s="36"/>
      <c r="BU366" s="36"/>
      <c r="BV366" s="36"/>
    </row>
    <row r="367" spans="1:75" x14ac:dyDescent="0.25">
      <c r="A367" s="16">
        <v>365</v>
      </c>
      <c r="B367" s="16">
        <v>3</v>
      </c>
      <c r="C367" s="31" t="s">
        <v>813</v>
      </c>
      <c r="D367" s="40">
        <f>март!D367-апрель!E367</f>
        <v>306.86942362318842</v>
      </c>
      <c r="E367" s="40">
        <f t="shared" si="5"/>
        <v>0</v>
      </c>
      <c r="F367" s="36"/>
      <c r="G367" s="36"/>
      <c r="H367" s="36"/>
      <c r="I367" s="27"/>
      <c r="J367" s="36"/>
      <c r="K367" s="36"/>
      <c r="L367" s="36"/>
      <c r="M367" s="36"/>
      <c r="N367" s="36"/>
      <c r="O367" s="29"/>
      <c r="P367" s="36"/>
      <c r="Q367" s="29"/>
      <c r="R367" s="36"/>
      <c r="S367" s="36"/>
      <c r="T367" s="36"/>
      <c r="U367" s="36"/>
      <c r="V367" s="36"/>
      <c r="W367" s="36"/>
      <c r="X367" s="36"/>
      <c r="Y367" s="29"/>
      <c r="Z367" s="36"/>
      <c r="AA367" s="66"/>
      <c r="AB367" s="36"/>
      <c r="AC367" s="36"/>
      <c r="AD367" s="36"/>
      <c r="AE367" s="36"/>
      <c r="AF367" s="36"/>
      <c r="AG367" s="36"/>
      <c r="AH367" s="29"/>
      <c r="AI367" s="36"/>
      <c r="AJ367" s="29"/>
      <c r="AK367" s="36"/>
      <c r="AL367" s="36"/>
      <c r="AM367" s="36"/>
      <c r="AN367" s="29"/>
      <c r="AO367" s="36"/>
      <c r="AP367" s="29"/>
      <c r="AQ367" s="36"/>
      <c r="AR367" s="29"/>
      <c r="AS367" s="36"/>
      <c r="AT367" s="36"/>
      <c r="AU367" s="36"/>
      <c r="AV367" s="29"/>
      <c r="AW367" s="36"/>
      <c r="AX367" s="36"/>
      <c r="AY367" s="36"/>
      <c r="AZ367" s="29"/>
      <c r="BA367" s="36"/>
      <c r="BB367" s="36"/>
      <c r="BC367" s="36"/>
      <c r="BD367" s="36"/>
      <c r="BE367" s="36"/>
      <c r="BF367" s="36"/>
      <c r="BG367" s="36"/>
      <c r="BH367" s="36"/>
      <c r="BI367" s="36"/>
      <c r="BJ367" s="29"/>
      <c r="BK367" s="36"/>
      <c r="BL367" s="29"/>
      <c r="BM367" s="36"/>
      <c r="BN367" s="36"/>
      <c r="BO367" s="36"/>
      <c r="BP367" s="29"/>
      <c r="BQ367" s="36"/>
      <c r="BR367" s="29"/>
      <c r="BS367" s="36"/>
      <c r="BT367" s="36"/>
      <c r="BU367" s="36"/>
      <c r="BV367" s="36"/>
    </row>
    <row r="368" spans="1:75" x14ac:dyDescent="0.25">
      <c r="A368" s="16">
        <v>366</v>
      </c>
      <c r="B368" s="16">
        <v>2</v>
      </c>
      <c r="C368" s="31" t="s">
        <v>932</v>
      </c>
      <c r="D368" s="40">
        <f>март!D368-апрель!E368</f>
        <v>655.34401329468619</v>
      </c>
      <c r="E368" s="40">
        <f t="shared" si="5"/>
        <v>0</v>
      </c>
      <c r="F368" s="36"/>
      <c r="G368" s="36"/>
      <c r="H368" s="36"/>
      <c r="I368" s="27"/>
      <c r="J368" s="36"/>
      <c r="K368" s="36"/>
      <c r="L368" s="36"/>
      <c r="M368" s="36"/>
      <c r="N368" s="36"/>
      <c r="O368" s="29"/>
      <c r="P368" s="36"/>
      <c r="Q368" s="29"/>
      <c r="R368" s="36"/>
      <c r="S368" s="36"/>
      <c r="T368" s="36"/>
      <c r="U368" s="36"/>
      <c r="V368" s="36"/>
      <c r="W368" s="36"/>
      <c r="X368" s="36"/>
      <c r="Y368" s="29"/>
      <c r="Z368" s="36"/>
      <c r="AA368" s="66"/>
      <c r="AB368" s="36"/>
      <c r="AC368" s="36"/>
      <c r="AD368" s="36"/>
      <c r="AE368" s="36"/>
      <c r="AF368" s="36"/>
      <c r="AG368" s="36"/>
      <c r="AH368" s="29"/>
      <c r="AI368" s="36"/>
      <c r="AJ368" s="29"/>
      <c r="AK368" s="36"/>
      <c r="AL368" s="36"/>
      <c r="AM368" s="36"/>
      <c r="AN368" s="29"/>
      <c r="AO368" s="36"/>
      <c r="AP368" s="29"/>
      <c r="AQ368" s="36"/>
      <c r="AR368" s="29"/>
      <c r="AS368" s="36"/>
      <c r="AT368" s="36"/>
      <c r="AU368" s="36"/>
      <c r="AV368" s="29"/>
      <c r="AW368" s="36"/>
      <c r="AX368" s="36"/>
      <c r="AY368" s="36"/>
      <c r="AZ368" s="29"/>
      <c r="BA368" s="36"/>
      <c r="BB368" s="36"/>
      <c r="BC368" s="36"/>
      <c r="BD368" s="36"/>
      <c r="BE368" s="36"/>
      <c r="BF368" s="36"/>
      <c r="BG368" s="36"/>
      <c r="BH368" s="36"/>
      <c r="BI368" s="36"/>
      <c r="BJ368" s="29"/>
      <c r="BK368" s="36"/>
      <c r="BL368" s="29"/>
      <c r="BM368" s="36"/>
      <c r="BN368" s="36"/>
      <c r="BO368" s="36"/>
      <c r="BP368" s="29"/>
      <c r="BQ368" s="36"/>
      <c r="BR368" s="29"/>
      <c r="BS368" s="36"/>
      <c r="BT368" s="36"/>
      <c r="BU368" s="36"/>
      <c r="BV368" s="36"/>
    </row>
    <row r="369" spans="1:75" s="86" customFormat="1" x14ac:dyDescent="0.25">
      <c r="A369" s="79">
        <v>367</v>
      </c>
      <c r="B369" s="79">
        <v>2</v>
      </c>
      <c r="C369" s="80" t="s">
        <v>814</v>
      </c>
      <c r="D369" s="40">
        <f>март!D369-апрель!E369</f>
        <v>1139.0571536038649</v>
      </c>
      <c r="E369" s="81">
        <f t="shared" si="5"/>
        <v>13.917999999999999</v>
      </c>
      <c r="F369" s="82"/>
      <c r="G369" s="82"/>
      <c r="H369" s="82"/>
      <c r="I369" s="83"/>
      <c r="J369" s="82"/>
      <c r="K369" s="82"/>
      <c r="L369" s="82"/>
      <c r="M369" s="82"/>
      <c r="N369" s="82"/>
      <c r="O369" s="84"/>
      <c r="P369" s="82"/>
      <c r="Q369" s="84"/>
      <c r="R369" s="82"/>
      <c r="S369" s="82"/>
      <c r="T369" s="82"/>
      <c r="U369" s="82"/>
      <c r="V369" s="82"/>
      <c r="W369" s="82"/>
      <c r="X369" s="82"/>
      <c r="Y369" s="84"/>
      <c r="Z369" s="82"/>
      <c r="AA369" s="85"/>
      <c r="AB369" s="82"/>
      <c r="AC369" s="82"/>
      <c r="AD369" s="82"/>
      <c r="AE369" s="82"/>
      <c r="AF369" s="82"/>
      <c r="AG369" s="82"/>
      <c r="AH369" s="84">
        <v>7</v>
      </c>
      <c r="AI369" s="82">
        <v>8.4939999999999998</v>
      </c>
      <c r="AJ369" s="84"/>
      <c r="AK369" s="82"/>
      <c r="AL369" s="82"/>
      <c r="AM369" s="82"/>
      <c r="AN369" s="84"/>
      <c r="AO369" s="82"/>
      <c r="AP369" s="84"/>
      <c r="AQ369" s="82"/>
      <c r="AR369" s="84"/>
      <c r="AS369" s="82"/>
      <c r="AT369" s="82"/>
      <c r="AU369" s="82"/>
      <c r="AV369" s="84"/>
      <c r="AW369" s="82"/>
      <c r="AX369" s="82"/>
      <c r="AY369" s="82"/>
      <c r="AZ369" s="84"/>
      <c r="BA369" s="82"/>
      <c r="BB369" s="82"/>
      <c r="BC369" s="82"/>
      <c r="BD369" s="82"/>
      <c r="BE369" s="82"/>
      <c r="BF369" s="82"/>
      <c r="BG369" s="82"/>
      <c r="BH369" s="82"/>
      <c r="BI369" s="82"/>
      <c r="BJ369" s="84"/>
      <c r="BK369" s="82"/>
      <c r="BL369" s="84"/>
      <c r="BM369" s="82"/>
      <c r="BN369" s="82"/>
      <c r="BO369" s="82"/>
      <c r="BP369" s="84"/>
      <c r="BQ369" s="82"/>
      <c r="BR369" s="84"/>
      <c r="BS369" s="82"/>
      <c r="BT369" s="82"/>
      <c r="BU369" s="82"/>
      <c r="BV369" s="82">
        <v>5.4240000000000004</v>
      </c>
      <c r="BW369" s="86" t="s">
        <v>1070</v>
      </c>
    </row>
    <row r="370" spans="1:75" x14ac:dyDescent="0.25">
      <c r="A370" s="16">
        <v>368</v>
      </c>
      <c r="B370" s="16">
        <v>2</v>
      </c>
      <c r="C370" s="31" t="s">
        <v>815</v>
      </c>
      <c r="D370" s="40">
        <f>март!D370-апрель!E370</f>
        <v>150.21577582608697</v>
      </c>
      <c r="E370" s="40">
        <f t="shared" si="5"/>
        <v>0</v>
      </c>
      <c r="F370" s="36"/>
      <c r="G370" s="36"/>
      <c r="H370" s="36"/>
      <c r="I370" s="27"/>
      <c r="J370" s="36"/>
      <c r="K370" s="36"/>
      <c r="L370" s="36"/>
      <c r="M370" s="36"/>
      <c r="N370" s="36"/>
      <c r="O370" s="29"/>
      <c r="P370" s="36"/>
      <c r="Q370" s="29"/>
      <c r="R370" s="36"/>
      <c r="S370" s="36"/>
      <c r="T370" s="36"/>
      <c r="U370" s="36"/>
      <c r="V370" s="36"/>
      <c r="W370" s="36"/>
      <c r="X370" s="36"/>
      <c r="Y370" s="29"/>
      <c r="Z370" s="36"/>
      <c r="AA370" s="66"/>
      <c r="AB370" s="36"/>
      <c r="AC370" s="36"/>
      <c r="AD370" s="36"/>
      <c r="AE370" s="36"/>
      <c r="AF370" s="36"/>
      <c r="AG370" s="36"/>
      <c r="AH370" s="29"/>
      <c r="AI370" s="36"/>
      <c r="AJ370" s="29"/>
      <c r="AK370" s="36"/>
      <c r="AL370" s="36"/>
      <c r="AM370" s="36"/>
      <c r="AN370" s="29"/>
      <c r="AO370" s="36"/>
      <c r="AP370" s="29"/>
      <c r="AQ370" s="36"/>
      <c r="AR370" s="29"/>
      <c r="AS370" s="36"/>
      <c r="AT370" s="36"/>
      <c r="AU370" s="36"/>
      <c r="AV370" s="29"/>
      <c r="AW370" s="36"/>
      <c r="AX370" s="36"/>
      <c r="AY370" s="36"/>
      <c r="AZ370" s="29"/>
      <c r="BA370" s="36"/>
      <c r="BB370" s="36"/>
      <c r="BC370" s="36"/>
      <c r="BD370" s="36"/>
      <c r="BE370" s="36"/>
      <c r="BF370" s="36"/>
      <c r="BG370" s="36"/>
      <c r="BH370" s="36"/>
      <c r="BI370" s="36"/>
      <c r="BJ370" s="29"/>
      <c r="BK370" s="36"/>
      <c r="BL370" s="29"/>
      <c r="BM370" s="36"/>
      <c r="BN370" s="36"/>
      <c r="BO370" s="36"/>
      <c r="BP370" s="29"/>
      <c r="BQ370" s="36"/>
      <c r="BR370" s="29"/>
      <c r="BS370" s="36"/>
      <c r="BT370" s="36"/>
      <c r="BU370" s="36"/>
      <c r="BV370" s="36"/>
    </row>
    <row r="371" spans="1:75" s="86" customFormat="1" x14ac:dyDescent="0.25">
      <c r="A371" s="79">
        <v>369</v>
      </c>
      <c r="B371" s="79">
        <v>3</v>
      </c>
      <c r="C371" s="80" t="s">
        <v>816</v>
      </c>
      <c r="D371" s="40">
        <f>март!D371-апрель!E371</f>
        <v>-1197.8646956038647</v>
      </c>
      <c r="E371" s="81">
        <f t="shared" si="5"/>
        <v>17.752000000000002</v>
      </c>
      <c r="F371" s="82"/>
      <c r="G371" s="82"/>
      <c r="H371" s="82"/>
      <c r="I371" s="83"/>
      <c r="J371" s="82"/>
      <c r="K371" s="82"/>
      <c r="L371" s="82"/>
      <c r="M371" s="82"/>
      <c r="N371" s="82"/>
      <c r="O371" s="84"/>
      <c r="P371" s="82"/>
      <c r="Q371" s="84"/>
      <c r="R371" s="82"/>
      <c r="S371" s="82"/>
      <c r="T371" s="82"/>
      <c r="U371" s="82"/>
      <c r="V371" s="82"/>
      <c r="W371" s="82"/>
      <c r="X371" s="82"/>
      <c r="Y371" s="84"/>
      <c r="Z371" s="82"/>
      <c r="AA371" s="85"/>
      <c r="AB371" s="82"/>
      <c r="AC371" s="82"/>
      <c r="AD371" s="82"/>
      <c r="AE371" s="82"/>
      <c r="AF371" s="82">
        <v>3.0000000000000001E-3</v>
      </c>
      <c r="AG371" s="82">
        <v>3.2879999999999998</v>
      </c>
      <c r="AH371" s="84">
        <v>3</v>
      </c>
      <c r="AI371" s="82">
        <v>6.0389999999999997</v>
      </c>
      <c r="AJ371" s="84"/>
      <c r="AK371" s="82"/>
      <c r="AL371" s="82"/>
      <c r="AM371" s="82"/>
      <c r="AN371" s="84"/>
      <c r="AO371" s="82"/>
      <c r="AP371" s="84"/>
      <c r="AQ371" s="82"/>
      <c r="AR371" s="84"/>
      <c r="AS371" s="82"/>
      <c r="AT371" s="82"/>
      <c r="AU371" s="82"/>
      <c r="AV371" s="84"/>
      <c r="AW371" s="82"/>
      <c r="AX371" s="82"/>
      <c r="AY371" s="82"/>
      <c r="AZ371" s="84"/>
      <c r="BA371" s="82"/>
      <c r="BB371" s="82">
        <v>4.0000000000000001E-3</v>
      </c>
      <c r="BC371" s="82">
        <v>8.4250000000000007</v>
      </c>
      <c r="BD371" s="82"/>
      <c r="BE371" s="82"/>
      <c r="BF371" s="82"/>
      <c r="BG371" s="82"/>
      <c r="BH371" s="82"/>
      <c r="BI371" s="82"/>
      <c r="BJ371" s="84"/>
      <c r="BK371" s="82"/>
      <c r="BL371" s="84"/>
      <c r="BM371" s="82"/>
      <c r="BN371" s="82"/>
      <c r="BO371" s="82"/>
      <c r="BP371" s="84"/>
      <c r="BQ371" s="82"/>
      <c r="BR371" s="84"/>
      <c r="BS371" s="82"/>
      <c r="BT371" s="82"/>
      <c r="BU371" s="82"/>
      <c r="BV371" s="82"/>
    </row>
    <row r="372" spans="1:75" x14ac:dyDescent="0.25">
      <c r="A372" s="16">
        <v>370</v>
      </c>
      <c r="B372" s="16">
        <v>3</v>
      </c>
      <c r="C372" s="31" t="s">
        <v>817</v>
      </c>
      <c r="D372" s="40">
        <f>март!D372-апрель!E372</f>
        <v>936.2993366859904</v>
      </c>
      <c r="E372" s="40">
        <f t="shared" si="5"/>
        <v>0</v>
      </c>
      <c r="F372" s="36"/>
      <c r="G372" s="36"/>
      <c r="H372" s="36"/>
      <c r="I372" s="27"/>
      <c r="J372" s="36"/>
      <c r="K372" s="36"/>
      <c r="L372" s="36"/>
      <c r="M372" s="36"/>
      <c r="N372" s="36"/>
      <c r="O372" s="29"/>
      <c r="P372" s="36"/>
      <c r="Q372" s="29"/>
      <c r="R372" s="36"/>
      <c r="S372" s="36"/>
      <c r="T372" s="36"/>
      <c r="U372" s="36"/>
      <c r="V372" s="36"/>
      <c r="W372" s="36"/>
      <c r="X372" s="36"/>
      <c r="Y372" s="29"/>
      <c r="Z372" s="36"/>
      <c r="AA372" s="66"/>
      <c r="AB372" s="36"/>
      <c r="AC372" s="36"/>
      <c r="AD372" s="36"/>
      <c r="AE372" s="36"/>
      <c r="AF372" s="36"/>
      <c r="AG372" s="36"/>
      <c r="AH372" s="29"/>
      <c r="AI372" s="36"/>
      <c r="AJ372" s="29"/>
      <c r="AK372" s="36"/>
      <c r="AL372" s="36"/>
      <c r="AM372" s="36"/>
      <c r="AN372" s="29"/>
      <c r="AO372" s="36"/>
      <c r="AP372" s="29"/>
      <c r="AQ372" s="36"/>
      <c r="AR372" s="29"/>
      <c r="AS372" s="36"/>
      <c r="AT372" s="36"/>
      <c r="AU372" s="36"/>
      <c r="AV372" s="29"/>
      <c r="AW372" s="36"/>
      <c r="AX372" s="36"/>
      <c r="AY372" s="36"/>
      <c r="AZ372" s="29"/>
      <c r="BA372" s="36"/>
      <c r="BB372" s="36"/>
      <c r="BC372" s="36"/>
      <c r="BD372" s="36"/>
      <c r="BE372" s="36"/>
      <c r="BF372" s="36"/>
      <c r="BG372" s="36"/>
      <c r="BH372" s="36"/>
      <c r="BI372" s="36"/>
      <c r="BJ372" s="29"/>
      <c r="BK372" s="36"/>
      <c r="BL372" s="29"/>
      <c r="BM372" s="36"/>
      <c r="BN372" s="36"/>
      <c r="BO372" s="36"/>
      <c r="BP372" s="29"/>
      <c r="BQ372" s="36"/>
      <c r="BR372" s="29"/>
      <c r="BS372" s="36"/>
      <c r="BT372" s="36"/>
      <c r="BU372" s="36"/>
      <c r="BV372" s="36"/>
    </row>
    <row r="373" spans="1:75" x14ac:dyDescent="0.25">
      <c r="A373" s="16">
        <v>371</v>
      </c>
      <c r="B373" s="16">
        <v>3</v>
      </c>
      <c r="C373" s="31" t="s">
        <v>818</v>
      </c>
      <c r="D373" s="40">
        <f>март!D373-апрель!E373</f>
        <v>-326.79332632850242</v>
      </c>
      <c r="E373" s="40">
        <f t="shared" si="5"/>
        <v>0</v>
      </c>
      <c r="F373" s="36"/>
      <c r="G373" s="36"/>
      <c r="H373" s="36"/>
      <c r="I373" s="27"/>
      <c r="J373" s="36"/>
      <c r="K373" s="36"/>
      <c r="L373" s="36"/>
      <c r="M373" s="36"/>
      <c r="N373" s="36"/>
      <c r="O373" s="29"/>
      <c r="P373" s="36"/>
      <c r="Q373" s="29"/>
      <c r="R373" s="36"/>
      <c r="S373" s="36"/>
      <c r="T373" s="36"/>
      <c r="U373" s="36"/>
      <c r="V373" s="36"/>
      <c r="W373" s="36"/>
      <c r="X373" s="36"/>
      <c r="Y373" s="29"/>
      <c r="Z373" s="36"/>
      <c r="AA373" s="66"/>
      <c r="AB373" s="36"/>
      <c r="AC373" s="36"/>
      <c r="AD373" s="36"/>
      <c r="AE373" s="36"/>
      <c r="AF373" s="36"/>
      <c r="AG373" s="36"/>
      <c r="AH373" s="29"/>
      <c r="AI373" s="36"/>
      <c r="AJ373" s="29"/>
      <c r="AK373" s="36"/>
      <c r="AL373" s="36"/>
      <c r="AM373" s="36"/>
      <c r="AN373" s="29"/>
      <c r="AO373" s="36"/>
      <c r="AP373" s="29"/>
      <c r="AQ373" s="36"/>
      <c r="AR373" s="29"/>
      <c r="AS373" s="36"/>
      <c r="AT373" s="36"/>
      <c r="AU373" s="36"/>
      <c r="AV373" s="29"/>
      <c r="AW373" s="36"/>
      <c r="AX373" s="36"/>
      <c r="AY373" s="36"/>
      <c r="AZ373" s="29"/>
      <c r="BA373" s="36"/>
      <c r="BB373" s="36"/>
      <c r="BC373" s="36"/>
      <c r="BD373" s="36"/>
      <c r="BE373" s="36"/>
      <c r="BF373" s="36"/>
      <c r="BG373" s="36"/>
      <c r="BH373" s="36"/>
      <c r="BI373" s="36"/>
      <c r="BJ373" s="29"/>
      <c r="BK373" s="36"/>
      <c r="BL373" s="29"/>
      <c r="BM373" s="36"/>
      <c r="BN373" s="36"/>
      <c r="BO373" s="36"/>
      <c r="BP373" s="29"/>
      <c r="BQ373" s="36"/>
      <c r="BR373" s="29"/>
      <c r="BS373" s="36"/>
      <c r="BT373" s="36"/>
      <c r="BU373" s="36"/>
      <c r="BV373" s="36"/>
    </row>
    <row r="374" spans="1:75" x14ac:dyDescent="0.25">
      <c r="A374" s="16">
        <v>372</v>
      </c>
      <c r="B374" s="16">
        <v>3</v>
      </c>
      <c r="C374" s="31" t="s">
        <v>819</v>
      </c>
      <c r="D374" s="40">
        <f>март!D374-апрель!E374</f>
        <v>223.45086229951693</v>
      </c>
      <c r="E374" s="40">
        <f t="shared" si="5"/>
        <v>0</v>
      </c>
      <c r="F374" s="36"/>
      <c r="G374" s="36"/>
      <c r="H374" s="36"/>
      <c r="I374" s="27"/>
      <c r="J374" s="36"/>
      <c r="K374" s="36"/>
      <c r="L374" s="36"/>
      <c r="M374" s="36"/>
      <c r="N374" s="36"/>
      <c r="O374" s="29"/>
      <c r="P374" s="36"/>
      <c r="Q374" s="29"/>
      <c r="R374" s="36"/>
      <c r="S374" s="36"/>
      <c r="T374" s="36"/>
      <c r="U374" s="36"/>
      <c r="V374" s="36"/>
      <c r="W374" s="36"/>
      <c r="X374" s="36"/>
      <c r="Y374" s="29"/>
      <c r="Z374" s="36"/>
      <c r="AA374" s="66"/>
      <c r="AB374" s="36"/>
      <c r="AC374" s="36"/>
      <c r="AD374" s="36"/>
      <c r="AE374" s="36"/>
      <c r="AF374" s="36"/>
      <c r="AG374" s="36"/>
      <c r="AH374" s="29"/>
      <c r="AI374" s="36"/>
      <c r="AJ374" s="29"/>
      <c r="AK374" s="36"/>
      <c r="AL374" s="36"/>
      <c r="AM374" s="36"/>
      <c r="AN374" s="29"/>
      <c r="AO374" s="36"/>
      <c r="AP374" s="29"/>
      <c r="AQ374" s="36"/>
      <c r="AR374" s="29"/>
      <c r="AS374" s="36"/>
      <c r="AT374" s="36"/>
      <c r="AU374" s="36"/>
      <c r="AV374" s="29"/>
      <c r="AW374" s="36"/>
      <c r="AX374" s="36"/>
      <c r="AY374" s="36"/>
      <c r="AZ374" s="29"/>
      <c r="BA374" s="36"/>
      <c r="BB374" s="36"/>
      <c r="BC374" s="36"/>
      <c r="BD374" s="36"/>
      <c r="BE374" s="36"/>
      <c r="BF374" s="36"/>
      <c r="BG374" s="36"/>
      <c r="BH374" s="36"/>
      <c r="BI374" s="36"/>
      <c r="BJ374" s="29"/>
      <c r="BK374" s="36"/>
      <c r="BL374" s="29"/>
      <c r="BM374" s="36"/>
      <c r="BN374" s="36"/>
      <c r="BO374" s="36"/>
      <c r="BP374" s="29"/>
      <c r="BQ374" s="36"/>
      <c r="BR374" s="29"/>
      <c r="BS374" s="36"/>
      <c r="BT374" s="36"/>
      <c r="BU374" s="36"/>
      <c r="BV374" s="36"/>
    </row>
    <row r="375" spans="1:75" s="86" customFormat="1" x14ac:dyDescent="0.25">
      <c r="A375" s="79">
        <v>373</v>
      </c>
      <c r="B375" s="79">
        <v>3</v>
      </c>
      <c r="C375" s="80" t="s">
        <v>820</v>
      </c>
      <c r="D375" s="40">
        <f>март!D375-апрель!E375</f>
        <v>-160.32377968115941</v>
      </c>
      <c r="E375" s="81">
        <f t="shared" si="5"/>
        <v>4.3079999999999998</v>
      </c>
      <c r="F375" s="82"/>
      <c r="G375" s="82"/>
      <c r="H375" s="82"/>
      <c r="I375" s="83"/>
      <c r="J375" s="82"/>
      <c r="K375" s="82"/>
      <c r="L375" s="82"/>
      <c r="M375" s="82"/>
      <c r="N375" s="82"/>
      <c r="O375" s="84"/>
      <c r="P375" s="82"/>
      <c r="Q375" s="84"/>
      <c r="R375" s="82"/>
      <c r="S375" s="82"/>
      <c r="T375" s="82"/>
      <c r="U375" s="82"/>
      <c r="V375" s="82"/>
      <c r="W375" s="82"/>
      <c r="X375" s="82"/>
      <c r="Y375" s="84"/>
      <c r="Z375" s="82"/>
      <c r="AA375" s="85"/>
      <c r="AB375" s="82"/>
      <c r="AC375" s="82"/>
      <c r="AD375" s="82"/>
      <c r="AE375" s="82"/>
      <c r="AF375" s="82"/>
      <c r="AG375" s="82"/>
      <c r="AH375" s="84"/>
      <c r="AI375" s="82"/>
      <c r="AJ375" s="84"/>
      <c r="AK375" s="82"/>
      <c r="AL375" s="82"/>
      <c r="AM375" s="82"/>
      <c r="AN375" s="84"/>
      <c r="AO375" s="82"/>
      <c r="AP375" s="84"/>
      <c r="AQ375" s="82"/>
      <c r="AR375" s="84"/>
      <c r="AS375" s="82"/>
      <c r="AT375" s="82"/>
      <c r="AU375" s="82"/>
      <c r="AV375" s="84"/>
      <c r="AW375" s="82"/>
      <c r="AX375" s="82"/>
      <c r="AY375" s="82"/>
      <c r="AZ375" s="84"/>
      <c r="BA375" s="82"/>
      <c r="BB375" s="82"/>
      <c r="BC375" s="82"/>
      <c r="BD375" s="82"/>
      <c r="BE375" s="82"/>
      <c r="BF375" s="82"/>
      <c r="BG375" s="82"/>
      <c r="BH375" s="82"/>
      <c r="BI375" s="82"/>
      <c r="BJ375" s="84"/>
      <c r="BK375" s="82"/>
      <c r="BL375" s="84"/>
      <c r="BM375" s="82"/>
      <c r="BN375" s="82"/>
      <c r="BO375" s="82"/>
      <c r="BP375" s="84"/>
      <c r="BQ375" s="82"/>
      <c r="BR375" s="84"/>
      <c r="BS375" s="82"/>
      <c r="BT375" s="82"/>
      <c r="BU375" s="82"/>
      <c r="BV375" s="82">
        <v>4.3079999999999998</v>
      </c>
      <c r="BW375" s="86" t="s">
        <v>1070</v>
      </c>
    </row>
    <row r="376" spans="1:75" x14ac:dyDescent="0.25">
      <c r="A376" s="16">
        <v>374</v>
      </c>
      <c r="B376" s="16">
        <v>3</v>
      </c>
      <c r="C376" s="31" t="s">
        <v>821</v>
      </c>
      <c r="D376" s="40">
        <f>март!D376-апрель!E376</f>
        <v>-32.64310589371982</v>
      </c>
      <c r="E376" s="40">
        <f t="shared" si="5"/>
        <v>0</v>
      </c>
      <c r="F376" s="36"/>
      <c r="G376" s="36"/>
      <c r="H376" s="36"/>
      <c r="I376" s="27"/>
      <c r="J376" s="36"/>
      <c r="K376" s="36"/>
      <c r="L376" s="36"/>
      <c r="M376" s="36"/>
      <c r="N376" s="36"/>
      <c r="O376" s="29"/>
      <c r="P376" s="36"/>
      <c r="Q376" s="29"/>
      <c r="R376" s="36"/>
      <c r="S376" s="36"/>
      <c r="T376" s="36"/>
      <c r="U376" s="36"/>
      <c r="V376" s="36"/>
      <c r="W376" s="36"/>
      <c r="X376" s="36"/>
      <c r="Y376" s="29"/>
      <c r="Z376" s="36"/>
      <c r="AA376" s="66"/>
      <c r="AB376" s="36"/>
      <c r="AC376" s="36"/>
      <c r="AD376" s="36"/>
      <c r="AE376" s="36"/>
      <c r="AF376" s="36"/>
      <c r="AG376" s="36"/>
      <c r="AH376" s="29"/>
      <c r="AI376" s="36"/>
      <c r="AJ376" s="29"/>
      <c r="AK376" s="36"/>
      <c r="AL376" s="36"/>
      <c r="AM376" s="36"/>
      <c r="AN376" s="29"/>
      <c r="AO376" s="36"/>
      <c r="AP376" s="29"/>
      <c r="AQ376" s="36"/>
      <c r="AR376" s="29"/>
      <c r="AS376" s="36"/>
      <c r="AT376" s="36"/>
      <c r="AU376" s="36"/>
      <c r="AV376" s="29"/>
      <c r="AW376" s="36"/>
      <c r="AX376" s="36"/>
      <c r="AY376" s="36"/>
      <c r="AZ376" s="29"/>
      <c r="BA376" s="36"/>
      <c r="BB376" s="36"/>
      <c r="BC376" s="36"/>
      <c r="BD376" s="36"/>
      <c r="BE376" s="36"/>
      <c r="BF376" s="36"/>
      <c r="BG376" s="36"/>
      <c r="BH376" s="36"/>
      <c r="BI376" s="36"/>
      <c r="BJ376" s="29"/>
      <c r="BK376" s="36"/>
      <c r="BL376" s="29"/>
      <c r="BM376" s="36"/>
      <c r="BN376" s="36"/>
      <c r="BO376" s="36"/>
      <c r="BP376" s="29"/>
      <c r="BQ376" s="36"/>
      <c r="BR376" s="29"/>
      <c r="BS376" s="36"/>
      <c r="BT376" s="36"/>
      <c r="BU376" s="36"/>
      <c r="BV376" s="36"/>
    </row>
    <row r="377" spans="1:75" x14ac:dyDescent="0.25">
      <c r="A377" s="16">
        <v>375</v>
      </c>
      <c r="B377" s="16">
        <v>3</v>
      </c>
      <c r="C377" s="31" t="s">
        <v>933</v>
      </c>
      <c r="D377" s="40">
        <f>март!D377-апрель!E377</f>
        <v>780.03659199033814</v>
      </c>
      <c r="E377" s="40">
        <f t="shared" si="5"/>
        <v>0</v>
      </c>
      <c r="F377" s="36"/>
      <c r="G377" s="36"/>
      <c r="H377" s="36"/>
      <c r="I377" s="27"/>
      <c r="J377" s="36"/>
      <c r="K377" s="36"/>
      <c r="L377" s="36"/>
      <c r="M377" s="36"/>
      <c r="N377" s="36"/>
      <c r="O377" s="29"/>
      <c r="P377" s="36"/>
      <c r="Q377" s="29"/>
      <c r="R377" s="36"/>
      <c r="S377" s="36"/>
      <c r="T377" s="36"/>
      <c r="U377" s="36"/>
      <c r="V377" s="36"/>
      <c r="W377" s="36"/>
      <c r="X377" s="36"/>
      <c r="Y377" s="29"/>
      <c r="Z377" s="36"/>
      <c r="AA377" s="66"/>
      <c r="AB377" s="36"/>
      <c r="AC377" s="36"/>
      <c r="AD377" s="36"/>
      <c r="AE377" s="36"/>
      <c r="AF377" s="36"/>
      <c r="AG377" s="36"/>
      <c r="AH377" s="29"/>
      <c r="AI377" s="36"/>
      <c r="AJ377" s="29"/>
      <c r="AK377" s="36"/>
      <c r="AL377" s="36"/>
      <c r="AM377" s="36"/>
      <c r="AN377" s="29"/>
      <c r="AO377" s="36"/>
      <c r="AP377" s="29"/>
      <c r="AQ377" s="36"/>
      <c r="AR377" s="29"/>
      <c r="AS377" s="36"/>
      <c r="AT377" s="36"/>
      <c r="AU377" s="36"/>
      <c r="AV377" s="29"/>
      <c r="AW377" s="36"/>
      <c r="AX377" s="36"/>
      <c r="AY377" s="36"/>
      <c r="AZ377" s="29"/>
      <c r="BA377" s="36"/>
      <c r="BB377" s="36"/>
      <c r="BC377" s="36"/>
      <c r="BD377" s="36"/>
      <c r="BE377" s="36"/>
      <c r="BF377" s="36"/>
      <c r="BG377" s="36"/>
      <c r="BH377" s="36"/>
      <c r="BI377" s="36"/>
      <c r="BJ377" s="29"/>
      <c r="BK377" s="36"/>
      <c r="BL377" s="29"/>
      <c r="BM377" s="36"/>
      <c r="BN377" s="36"/>
      <c r="BO377" s="36"/>
      <c r="BP377" s="29"/>
      <c r="BQ377" s="36"/>
      <c r="BR377" s="29"/>
      <c r="BS377" s="36"/>
      <c r="BT377" s="36"/>
      <c r="BU377" s="36"/>
      <c r="BV377" s="36"/>
    </row>
    <row r="378" spans="1:75" s="86" customFormat="1" x14ac:dyDescent="0.25">
      <c r="A378" s="79">
        <v>376</v>
      </c>
      <c r="B378" s="79">
        <v>3</v>
      </c>
      <c r="C378" s="80" t="s">
        <v>822</v>
      </c>
      <c r="D378" s="40">
        <f>март!D378-апрель!E378</f>
        <v>-290.55197401932361</v>
      </c>
      <c r="E378" s="81">
        <f t="shared" si="5"/>
        <v>2.0219999999999998</v>
      </c>
      <c r="F378" s="82"/>
      <c r="G378" s="82"/>
      <c r="H378" s="82"/>
      <c r="I378" s="83"/>
      <c r="J378" s="82"/>
      <c r="K378" s="82"/>
      <c r="L378" s="82"/>
      <c r="M378" s="82"/>
      <c r="N378" s="82"/>
      <c r="O378" s="84"/>
      <c r="P378" s="82"/>
      <c r="Q378" s="84"/>
      <c r="R378" s="82"/>
      <c r="S378" s="82"/>
      <c r="T378" s="82"/>
      <c r="U378" s="82"/>
      <c r="V378" s="82"/>
      <c r="W378" s="82"/>
      <c r="X378" s="82"/>
      <c r="Y378" s="84"/>
      <c r="Z378" s="82"/>
      <c r="AA378" s="85"/>
      <c r="AB378" s="82"/>
      <c r="AC378" s="82"/>
      <c r="AD378" s="82"/>
      <c r="AE378" s="82"/>
      <c r="AF378" s="82"/>
      <c r="AG378" s="82"/>
      <c r="AH378" s="84"/>
      <c r="AI378" s="82"/>
      <c r="AJ378" s="84"/>
      <c r="AK378" s="82"/>
      <c r="AL378" s="82"/>
      <c r="AM378" s="82"/>
      <c r="AN378" s="84"/>
      <c r="AO378" s="82"/>
      <c r="AP378" s="84"/>
      <c r="AQ378" s="82"/>
      <c r="AR378" s="84"/>
      <c r="AS378" s="82"/>
      <c r="AT378" s="82"/>
      <c r="AU378" s="82"/>
      <c r="AV378" s="84"/>
      <c r="AW378" s="82"/>
      <c r="AX378" s="82"/>
      <c r="AY378" s="82"/>
      <c r="AZ378" s="84"/>
      <c r="BA378" s="82"/>
      <c r="BB378" s="82"/>
      <c r="BC378" s="82"/>
      <c r="BD378" s="82"/>
      <c r="BE378" s="82"/>
      <c r="BF378" s="82"/>
      <c r="BG378" s="82"/>
      <c r="BH378" s="82"/>
      <c r="BI378" s="82"/>
      <c r="BJ378" s="84"/>
      <c r="BK378" s="82"/>
      <c r="BL378" s="84"/>
      <c r="BM378" s="82"/>
      <c r="BN378" s="82"/>
      <c r="BO378" s="82"/>
      <c r="BP378" s="84"/>
      <c r="BQ378" s="82"/>
      <c r="BR378" s="84"/>
      <c r="BS378" s="82"/>
      <c r="BT378" s="82"/>
      <c r="BU378" s="82"/>
      <c r="BV378" s="82">
        <v>2.0219999999999998</v>
      </c>
      <c r="BW378" s="86" t="s">
        <v>1070</v>
      </c>
    </row>
    <row r="379" spans="1:75" x14ac:dyDescent="0.25">
      <c r="A379" s="16">
        <v>377</v>
      </c>
      <c r="B379" s="16">
        <v>3</v>
      </c>
      <c r="C379" s="31" t="s">
        <v>823</v>
      </c>
      <c r="D379" s="40">
        <f>март!D379-апрель!E379</f>
        <v>187.67281347826088</v>
      </c>
      <c r="E379" s="40">
        <f t="shared" si="5"/>
        <v>0</v>
      </c>
      <c r="F379" s="36"/>
      <c r="G379" s="36"/>
      <c r="H379" s="36"/>
      <c r="I379" s="27"/>
      <c r="J379" s="36"/>
      <c r="K379" s="36"/>
      <c r="L379" s="36"/>
      <c r="M379" s="36"/>
      <c r="N379" s="36"/>
      <c r="O379" s="29"/>
      <c r="P379" s="36"/>
      <c r="Q379" s="29"/>
      <c r="R379" s="36"/>
      <c r="S379" s="36"/>
      <c r="T379" s="36"/>
      <c r="U379" s="36"/>
      <c r="V379" s="36"/>
      <c r="W379" s="36"/>
      <c r="X379" s="36"/>
      <c r="Y379" s="29"/>
      <c r="Z379" s="36"/>
      <c r="AA379" s="66"/>
      <c r="AB379" s="36"/>
      <c r="AC379" s="36"/>
      <c r="AD379" s="36"/>
      <c r="AE379" s="36"/>
      <c r="AF379" s="36"/>
      <c r="AG379" s="36"/>
      <c r="AH379" s="29"/>
      <c r="AI379" s="36"/>
      <c r="AJ379" s="29"/>
      <c r="AK379" s="36"/>
      <c r="AL379" s="36"/>
      <c r="AM379" s="36"/>
      <c r="AN379" s="29"/>
      <c r="AO379" s="36"/>
      <c r="AP379" s="29"/>
      <c r="AQ379" s="36"/>
      <c r="AR379" s="29"/>
      <c r="AS379" s="36"/>
      <c r="AT379" s="36"/>
      <c r="AU379" s="36"/>
      <c r="AV379" s="29"/>
      <c r="AW379" s="36"/>
      <c r="AX379" s="36"/>
      <c r="AY379" s="36"/>
      <c r="AZ379" s="29"/>
      <c r="BA379" s="36"/>
      <c r="BB379" s="36"/>
      <c r="BC379" s="36"/>
      <c r="BD379" s="36"/>
      <c r="BE379" s="36"/>
      <c r="BF379" s="36"/>
      <c r="BG379" s="36"/>
      <c r="BH379" s="36"/>
      <c r="BI379" s="36"/>
      <c r="BJ379" s="29"/>
      <c r="BK379" s="36"/>
      <c r="BL379" s="29"/>
      <c r="BM379" s="36"/>
      <c r="BN379" s="36"/>
      <c r="BO379" s="36"/>
      <c r="BP379" s="29"/>
      <c r="BQ379" s="36"/>
      <c r="BR379" s="29"/>
      <c r="BS379" s="36"/>
      <c r="BT379" s="36"/>
      <c r="BU379" s="36"/>
      <c r="BV379" s="36"/>
    </row>
    <row r="380" spans="1:75" x14ac:dyDescent="0.25">
      <c r="A380" s="16">
        <v>378</v>
      </c>
      <c r="B380" s="16">
        <v>3</v>
      </c>
      <c r="C380" s="31" t="s">
        <v>824</v>
      </c>
      <c r="D380" s="40">
        <f>март!D380-апрель!E380</f>
        <v>-76.425196000000042</v>
      </c>
      <c r="E380" s="40">
        <f t="shared" si="5"/>
        <v>0</v>
      </c>
      <c r="F380" s="36"/>
      <c r="G380" s="36"/>
      <c r="H380" s="36"/>
      <c r="I380" s="27"/>
      <c r="J380" s="36"/>
      <c r="K380" s="36"/>
      <c r="L380" s="36"/>
      <c r="M380" s="36"/>
      <c r="N380" s="36"/>
      <c r="O380" s="29"/>
      <c r="P380" s="36"/>
      <c r="Q380" s="29"/>
      <c r="R380" s="36"/>
      <c r="S380" s="36"/>
      <c r="T380" s="36"/>
      <c r="U380" s="36"/>
      <c r="V380" s="36"/>
      <c r="W380" s="36"/>
      <c r="X380" s="36"/>
      <c r="Y380" s="29"/>
      <c r="Z380" s="36"/>
      <c r="AA380" s="66"/>
      <c r="AB380" s="36"/>
      <c r="AC380" s="36"/>
      <c r="AD380" s="36"/>
      <c r="AE380" s="36"/>
      <c r="AF380" s="36"/>
      <c r="AG380" s="36"/>
      <c r="AH380" s="29"/>
      <c r="AI380" s="36"/>
      <c r="AJ380" s="29"/>
      <c r="AK380" s="36"/>
      <c r="AL380" s="36"/>
      <c r="AM380" s="36"/>
      <c r="AN380" s="29"/>
      <c r="AO380" s="36"/>
      <c r="AP380" s="29"/>
      <c r="AQ380" s="36"/>
      <c r="AR380" s="29"/>
      <c r="AS380" s="36"/>
      <c r="AT380" s="36"/>
      <c r="AU380" s="36"/>
      <c r="AV380" s="29"/>
      <c r="AW380" s="36"/>
      <c r="AX380" s="36"/>
      <c r="AY380" s="36"/>
      <c r="AZ380" s="29"/>
      <c r="BA380" s="36"/>
      <c r="BB380" s="36"/>
      <c r="BC380" s="36"/>
      <c r="BD380" s="36"/>
      <c r="BE380" s="36"/>
      <c r="BF380" s="36"/>
      <c r="BG380" s="36"/>
      <c r="BH380" s="36"/>
      <c r="BI380" s="36"/>
      <c r="BJ380" s="29"/>
      <c r="BK380" s="36"/>
      <c r="BL380" s="29"/>
      <c r="BM380" s="36"/>
      <c r="BN380" s="36"/>
      <c r="BO380" s="36"/>
      <c r="BP380" s="29"/>
      <c r="BQ380" s="36"/>
      <c r="BR380" s="29"/>
      <c r="BS380" s="36"/>
      <c r="BT380" s="36"/>
      <c r="BU380" s="36"/>
      <c r="BV380" s="36"/>
    </row>
    <row r="381" spans="1:75" x14ac:dyDescent="0.25">
      <c r="A381" s="16">
        <v>379</v>
      </c>
      <c r="B381" s="16">
        <v>3</v>
      </c>
      <c r="C381" s="31" t="s">
        <v>825</v>
      </c>
      <c r="D381" s="40">
        <f>март!D381-апрель!E381</f>
        <v>430.67752754589378</v>
      </c>
      <c r="E381" s="40">
        <f t="shared" si="5"/>
        <v>0</v>
      </c>
      <c r="F381" s="36"/>
      <c r="G381" s="36"/>
      <c r="H381" s="36"/>
      <c r="I381" s="27"/>
      <c r="J381" s="36"/>
      <c r="K381" s="36"/>
      <c r="L381" s="36"/>
      <c r="M381" s="36"/>
      <c r="N381" s="36"/>
      <c r="O381" s="29"/>
      <c r="P381" s="36"/>
      <c r="Q381" s="29"/>
      <c r="R381" s="36"/>
      <c r="S381" s="36"/>
      <c r="T381" s="36"/>
      <c r="U381" s="36"/>
      <c r="V381" s="36"/>
      <c r="W381" s="36"/>
      <c r="X381" s="36"/>
      <c r="Y381" s="29"/>
      <c r="Z381" s="36"/>
      <c r="AA381" s="66"/>
      <c r="AB381" s="36"/>
      <c r="AC381" s="36"/>
      <c r="AD381" s="36"/>
      <c r="AE381" s="36"/>
      <c r="AF381" s="36"/>
      <c r="AG381" s="36"/>
      <c r="AH381" s="29"/>
      <c r="AI381" s="36"/>
      <c r="AJ381" s="29"/>
      <c r="AK381" s="36"/>
      <c r="AL381" s="36"/>
      <c r="AM381" s="36"/>
      <c r="AN381" s="29"/>
      <c r="AO381" s="36"/>
      <c r="AP381" s="29"/>
      <c r="AQ381" s="36"/>
      <c r="AR381" s="29"/>
      <c r="AS381" s="36"/>
      <c r="AT381" s="36"/>
      <c r="AU381" s="36"/>
      <c r="AV381" s="29"/>
      <c r="AW381" s="36"/>
      <c r="AX381" s="36"/>
      <c r="AY381" s="36"/>
      <c r="AZ381" s="29"/>
      <c r="BA381" s="36"/>
      <c r="BB381" s="36"/>
      <c r="BC381" s="36"/>
      <c r="BD381" s="36"/>
      <c r="BE381" s="36"/>
      <c r="BF381" s="36"/>
      <c r="BG381" s="36"/>
      <c r="BH381" s="36"/>
      <c r="BI381" s="36"/>
      <c r="BJ381" s="29"/>
      <c r="BK381" s="36"/>
      <c r="BL381" s="29"/>
      <c r="BM381" s="36"/>
      <c r="BN381" s="36"/>
      <c r="BO381" s="36"/>
      <c r="BP381" s="29"/>
      <c r="BQ381" s="36"/>
      <c r="BR381" s="29"/>
      <c r="BS381" s="36"/>
      <c r="BT381" s="36"/>
      <c r="BU381" s="36"/>
      <c r="BV381" s="36"/>
    </row>
    <row r="382" spans="1:75" x14ac:dyDescent="0.25">
      <c r="A382" s="16">
        <v>380</v>
      </c>
      <c r="B382" s="16">
        <v>3</v>
      </c>
      <c r="C382" s="31" t="s">
        <v>826</v>
      </c>
      <c r="D382" s="40">
        <f>март!D382-апрель!E382</f>
        <v>-159.68694077294691</v>
      </c>
      <c r="E382" s="40">
        <f t="shared" si="5"/>
        <v>0</v>
      </c>
      <c r="F382" s="36"/>
      <c r="G382" s="36"/>
      <c r="H382" s="36"/>
      <c r="I382" s="27"/>
      <c r="J382" s="36"/>
      <c r="K382" s="36"/>
      <c r="L382" s="36"/>
      <c r="M382" s="36"/>
      <c r="N382" s="36"/>
      <c r="O382" s="29"/>
      <c r="P382" s="36"/>
      <c r="Q382" s="29"/>
      <c r="R382" s="36"/>
      <c r="S382" s="36"/>
      <c r="T382" s="36"/>
      <c r="U382" s="36"/>
      <c r="V382" s="36"/>
      <c r="W382" s="36"/>
      <c r="X382" s="36"/>
      <c r="Y382" s="29"/>
      <c r="Z382" s="36"/>
      <c r="AA382" s="66"/>
      <c r="AB382" s="36"/>
      <c r="AC382" s="36"/>
      <c r="AD382" s="36"/>
      <c r="AE382" s="36"/>
      <c r="AF382" s="36"/>
      <c r="AG382" s="36"/>
      <c r="AH382" s="29"/>
      <c r="AI382" s="36"/>
      <c r="AJ382" s="29"/>
      <c r="AK382" s="36"/>
      <c r="AL382" s="36"/>
      <c r="AM382" s="36"/>
      <c r="AN382" s="29"/>
      <c r="AO382" s="36"/>
      <c r="AP382" s="29"/>
      <c r="AQ382" s="36"/>
      <c r="AR382" s="29"/>
      <c r="AS382" s="36"/>
      <c r="AT382" s="36"/>
      <c r="AU382" s="36"/>
      <c r="AV382" s="29"/>
      <c r="AW382" s="36"/>
      <c r="AX382" s="36"/>
      <c r="AY382" s="36"/>
      <c r="AZ382" s="29"/>
      <c r="BA382" s="36"/>
      <c r="BB382" s="36"/>
      <c r="BC382" s="36"/>
      <c r="BD382" s="36"/>
      <c r="BE382" s="36"/>
      <c r="BF382" s="36"/>
      <c r="BG382" s="36"/>
      <c r="BH382" s="36"/>
      <c r="BI382" s="36"/>
      <c r="BJ382" s="29"/>
      <c r="BK382" s="36"/>
      <c r="BL382" s="29"/>
      <c r="BM382" s="36"/>
      <c r="BN382" s="36"/>
      <c r="BO382" s="36"/>
      <c r="BP382" s="29"/>
      <c r="BQ382" s="36"/>
      <c r="BR382" s="29"/>
      <c r="BS382" s="36"/>
      <c r="BT382" s="36"/>
      <c r="BU382" s="36"/>
      <c r="BV382" s="36"/>
    </row>
    <row r="383" spans="1:75" x14ac:dyDescent="0.25">
      <c r="A383" s="16">
        <v>381</v>
      </c>
      <c r="B383" s="16">
        <v>3</v>
      </c>
      <c r="C383" s="31" t="s">
        <v>827</v>
      </c>
      <c r="D383" s="40">
        <f>март!D383-апрель!E383</f>
        <v>-87.680296241545904</v>
      </c>
      <c r="E383" s="40">
        <f t="shared" si="5"/>
        <v>0</v>
      </c>
      <c r="F383" s="36"/>
      <c r="G383" s="36"/>
      <c r="H383" s="36"/>
      <c r="I383" s="27"/>
      <c r="J383" s="36"/>
      <c r="K383" s="36"/>
      <c r="L383" s="36"/>
      <c r="M383" s="36"/>
      <c r="N383" s="36"/>
      <c r="O383" s="29"/>
      <c r="P383" s="36"/>
      <c r="Q383" s="29"/>
      <c r="R383" s="36"/>
      <c r="S383" s="36"/>
      <c r="T383" s="36"/>
      <c r="U383" s="36"/>
      <c r="V383" s="36"/>
      <c r="W383" s="36"/>
      <c r="X383" s="36"/>
      <c r="Y383" s="29"/>
      <c r="Z383" s="36"/>
      <c r="AA383" s="66"/>
      <c r="AB383" s="36"/>
      <c r="AC383" s="36"/>
      <c r="AD383" s="36"/>
      <c r="AE383" s="36"/>
      <c r="AF383" s="36"/>
      <c r="AG383" s="36"/>
      <c r="AH383" s="29"/>
      <c r="AI383" s="36"/>
      <c r="AJ383" s="29"/>
      <c r="AK383" s="36"/>
      <c r="AL383" s="36"/>
      <c r="AM383" s="36"/>
      <c r="AN383" s="29"/>
      <c r="AO383" s="36"/>
      <c r="AP383" s="29"/>
      <c r="AQ383" s="36"/>
      <c r="AR383" s="29"/>
      <c r="AS383" s="36"/>
      <c r="AT383" s="36"/>
      <c r="AU383" s="36"/>
      <c r="AV383" s="29"/>
      <c r="AW383" s="36"/>
      <c r="AX383" s="36"/>
      <c r="AY383" s="36"/>
      <c r="AZ383" s="29"/>
      <c r="BA383" s="36"/>
      <c r="BB383" s="36"/>
      <c r="BC383" s="36"/>
      <c r="BD383" s="36"/>
      <c r="BE383" s="36"/>
      <c r="BF383" s="36"/>
      <c r="BG383" s="36"/>
      <c r="BH383" s="36"/>
      <c r="BI383" s="36"/>
      <c r="BJ383" s="29"/>
      <c r="BK383" s="36"/>
      <c r="BL383" s="29"/>
      <c r="BM383" s="36"/>
      <c r="BN383" s="36"/>
      <c r="BO383" s="36"/>
      <c r="BP383" s="29"/>
      <c r="BQ383" s="36"/>
      <c r="BR383" s="29"/>
      <c r="BS383" s="36"/>
      <c r="BT383" s="36"/>
      <c r="BU383" s="36"/>
      <c r="BV383" s="36"/>
    </row>
    <row r="384" spans="1:75" s="86" customFormat="1" x14ac:dyDescent="0.25">
      <c r="A384" s="79">
        <v>382</v>
      </c>
      <c r="B384" s="79">
        <v>3</v>
      </c>
      <c r="C384" s="80" t="s">
        <v>828</v>
      </c>
      <c r="D384" s="40">
        <f>март!D384-апрель!E384</f>
        <v>516.3356604328502</v>
      </c>
      <c r="E384" s="81">
        <f t="shared" si="5"/>
        <v>8.9979999999999993</v>
      </c>
      <c r="F384" s="82"/>
      <c r="G384" s="82"/>
      <c r="H384" s="82"/>
      <c r="I384" s="83"/>
      <c r="J384" s="82"/>
      <c r="K384" s="82"/>
      <c r="L384" s="82"/>
      <c r="M384" s="82"/>
      <c r="N384" s="82"/>
      <c r="O384" s="84"/>
      <c r="P384" s="82"/>
      <c r="Q384" s="84"/>
      <c r="R384" s="82"/>
      <c r="S384" s="82"/>
      <c r="T384" s="82"/>
      <c r="U384" s="82"/>
      <c r="V384" s="82"/>
      <c r="W384" s="82"/>
      <c r="X384" s="82"/>
      <c r="Y384" s="84"/>
      <c r="Z384" s="82"/>
      <c r="AA384" s="85"/>
      <c r="AB384" s="82"/>
      <c r="AC384" s="82"/>
      <c r="AD384" s="82"/>
      <c r="AE384" s="82"/>
      <c r="AF384" s="82"/>
      <c r="AG384" s="82"/>
      <c r="AH384" s="84"/>
      <c r="AI384" s="82"/>
      <c r="AJ384" s="84"/>
      <c r="AK384" s="82"/>
      <c r="AL384" s="82"/>
      <c r="AM384" s="82"/>
      <c r="AN384" s="84"/>
      <c r="AO384" s="82"/>
      <c r="AP384" s="84"/>
      <c r="AQ384" s="82"/>
      <c r="AR384" s="84"/>
      <c r="AS384" s="82"/>
      <c r="AT384" s="82"/>
      <c r="AU384" s="82"/>
      <c r="AV384" s="84"/>
      <c r="AW384" s="82"/>
      <c r="AX384" s="82"/>
      <c r="AY384" s="82"/>
      <c r="AZ384" s="84"/>
      <c r="BA384" s="82"/>
      <c r="BB384" s="82"/>
      <c r="BC384" s="82"/>
      <c r="BD384" s="82"/>
      <c r="BE384" s="82"/>
      <c r="BF384" s="82"/>
      <c r="BG384" s="82"/>
      <c r="BH384" s="82"/>
      <c r="BI384" s="82"/>
      <c r="BJ384" s="84"/>
      <c r="BK384" s="82"/>
      <c r="BL384" s="84"/>
      <c r="BM384" s="82"/>
      <c r="BN384" s="82"/>
      <c r="BO384" s="82"/>
      <c r="BP384" s="84"/>
      <c r="BQ384" s="82"/>
      <c r="BR384" s="84"/>
      <c r="BS384" s="82"/>
      <c r="BT384" s="82"/>
      <c r="BU384" s="82"/>
      <c r="BV384" s="82">
        <v>8.9979999999999993</v>
      </c>
      <c r="BW384" s="86" t="s">
        <v>1070</v>
      </c>
    </row>
    <row r="385" spans="1:75" s="86" customFormat="1" x14ac:dyDescent="0.25">
      <c r="A385" s="79">
        <v>383</v>
      </c>
      <c r="B385" s="79">
        <v>3</v>
      </c>
      <c r="C385" s="80" t="s">
        <v>829</v>
      </c>
      <c r="D385" s="40">
        <f>март!D385-апрель!E385</f>
        <v>-1325.2161734685992</v>
      </c>
      <c r="E385" s="81">
        <f t="shared" si="5"/>
        <v>2.2989999999999999</v>
      </c>
      <c r="F385" s="82"/>
      <c r="G385" s="82"/>
      <c r="H385" s="82"/>
      <c r="I385" s="83"/>
      <c r="J385" s="82"/>
      <c r="K385" s="82"/>
      <c r="L385" s="82"/>
      <c r="M385" s="82"/>
      <c r="N385" s="82"/>
      <c r="O385" s="84"/>
      <c r="P385" s="82"/>
      <c r="Q385" s="84"/>
      <c r="R385" s="82"/>
      <c r="S385" s="82"/>
      <c r="T385" s="82"/>
      <c r="U385" s="82"/>
      <c r="V385" s="82"/>
      <c r="W385" s="82"/>
      <c r="X385" s="82"/>
      <c r="Y385" s="84"/>
      <c r="Z385" s="82"/>
      <c r="AA385" s="85"/>
      <c r="AB385" s="82"/>
      <c r="AC385" s="82"/>
      <c r="AD385" s="82"/>
      <c r="AE385" s="82"/>
      <c r="AF385" s="82"/>
      <c r="AG385" s="82"/>
      <c r="AH385" s="84">
        <v>2</v>
      </c>
      <c r="AI385" s="82">
        <v>2.2989999999999999</v>
      </c>
      <c r="AJ385" s="84"/>
      <c r="AK385" s="82"/>
      <c r="AL385" s="82"/>
      <c r="AM385" s="82"/>
      <c r="AN385" s="84"/>
      <c r="AO385" s="82"/>
      <c r="AP385" s="84"/>
      <c r="AQ385" s="82"/>
      <c r="AR385" s="84"/>
      <c r="AS385" s="82"/>
      <c r="AT385" s="82"/>
      <c r="AU385" s="82"/>
      <c r="AV385" s="84"/>
      <c r="AW385" s="82"/>
      <c r="AX385" s="82"/>
      <c r="AY385" s="82"/>
      <c r="AZ385" s="84"/>
      <c r="BA385" s="82"/>
      <c r="BB385" s="82"/>
      <c r="BC385" s="82"/>
      <c r="BD385" s="82"/>
      <c r="BE385" s="82"/>
      <c r="BF385" s="82"/>
      <c r="BG385" s="82"/>
      <c r="BH385" s="82"/>
      <c r="BI385" s="82"/>
      <c r="BJ385" s="84"/>
      <c r="BK385" s="82"/>
      <c r="BL385" s="84"/>
      <c r="BM385" s="82"/>
      <c r="BN385" s="82"/>
      <c r="BO385" s="82"/>
      <c r="BP385" s="84"/>
      <c r="BQ385" s="82"/>
      <c r="BR385" s="84"/>
      <c r="BS385" s="82"/>
      <c r="BT385" s="82"/>
      <c r="BU385" s="82"/>
      <c r="BV385" s="82"/>
    </row>
    <row r="386" spans="1:75" x14ac:dyDescent="0.25">
      <c r="A386" s="16">
        <v>384</v>
      </c>
      <c r="B386" s="16">
        <v>3</v>
      </c>
      <c r="C386" s="31" t="s">
        <v>830</v>
      </c>
      <c r="D386" s="40">
        <f>март!D386-апрель!E386</f>
        <v>129.77854319806764</v>
      </c>
      <c r="E386" s="40">
        <f t="shared" si="5"/>
        <v>0</v>
      </c>
      <c r="F386" s="36"/>
      <c r="G386" s="36"/>
      <c r="H386" s="36"/>
      <c r="I386" s="27"/>
      <c r="J386" s="36"/>
      <c r="K386" s="36"/>
      <c r="L386" s="36"/>
      <c r="M386" s="36"/>
      <c r="N386" s="36"/>
      <c r="O386" s="29"/>
      <c r="P386" s="36"/>
      <c r="Q386" s="29"/>
      <c r="R386" s="36"/>
      <c r="S386" s="36"/>
      <c r="T386" s="36"/>
      <c r="U386" s="36"/>
      <c r="V386" s="36"/>
      <c r="W386" s="36"/>
      <c r="X386" s="36"/>
      <c r="Y386" s="29"/>
      <c r="Z386" s="36"/>
      <c r="AA386" s="66"/>
      <c r="AB386" s="36"/>
      <c r="AC386" s="36"/>
      <c r="AD386" s="36"/>
      <c r="AE386" s="36"/>
      <c r="AF386" s="36"/>
      <c r="AG386" s="36"/>
      <c r="AH386" s="29"/>
      <c r="AI386" s="36"/>
      <c r="AJ386" s="29"/>
      <c r="AK386" s="36"/>
      <c r="AL386" s="36"/>
      <c r="AM386" s="36"/>
      <c r="AN386" s="29"/>
      <c r="AO386" s="36"/>
      <c r="AP386" s="29"/>
      <c r="AQ386" s="36"/>
      <c r="AR386" s="29"/>
      <c r="AS386" s="36"/>
      <c r="AT386" s="36"/>
      <c r="AU386" s="36"/>
      <c r="AV386" s="29"/>
      <c r="AW386" s="36"/>
      <c r="AX386" s="36"/>
      <c r="AY386" s="36"/>
      <c r="AZ386" s="29"/>
      <c r="BA386" s="36"/>
      <c r="BB386" s="36"/>
      <c r="BC386" s="36"/>
      <c r="BD386" s="36"/>
      <c r="BE386" s="36"/>
      <c r="BF386" s="36"/>
      <c r="BG386" s="36"/>
      <c r="BH386" s="36"/>
      <c r="BI386" s="36"/>
      <c r="BJ386" s="29"/>
      <c r="BK386" s="36"/>
      <c r="BL386" s="29"/>
      <c r="BM386" s="36"/>
      <c r="BN386" s="36"/>
      <c r="BO386" s="36"/>
      <c r="BP386" s="29"/>
      <c r="BQ386" s="36"/>
      <c r="BR386" s="29"/>
      <c r="BS386" s="36"/>
      <c r="BT386" s="36"/>
      <c r="BU386" s="36"/>
      <c r="BV386" s="36"/>
    </row>
    <row r="387" spans="1:75" x14ac:dyDescent="0.25">
      <c r="A387" s="16">
        <v>385</v>
      </c>
      <c r="B387" s="16">
        <v>3</v>
      </c>
      <c r="C387" s="31" t="s">
        <v>831</v>
      </c>
      <c r="D387" s="40">
        <f>март!D387-апрель!E387</f>
        <v>-283.71360021256038</v>
      </c>
      <c r="E387" s="40">
        <f t="shared" si="5"/>
        <v>0</v>
      </c>
      <c r="F387" s="36"/>
      <c r="G387" s="36"/>
      <c r="H387" s="36"/>
      <c r="I387" s="27"/>
      <c r="J387" s="36"/>
      <c r="K387" s="36"/>
      <c r="L387" s="36"/>
      <c r="M387" s="36"/>
      <c r="N387" s="36"/>
      <c r="O387" s="29"/>
      <c r="P387" s="36"/>
      <c r="Q387" s="29"/>
      <c r="R387" s="36"/>
      <c r="S387" s="36"/>
      <c r="T387" s="36"/>
      <c r="U387" s="36"/>
      <c r="V387" s="36"/>
      <c r="W387" s="36"/>
      <c r="X387" s="36"/>
      <c r="Y387" s="29"/>
      <c r="Z387" s="36"/>
      <c r="AA387" s="66"/>
      <c r="AB387" s="36"/>
      <c r="AC387" s="36"/>
      <c r="AD387" s="36"/>
      <c r="AE387" s="36"/>
      <c r="AF387" s="36"/>
      <c r="AG387" s="36"/>
      <c r="AH387" s="29"/>
      <c r="AI387" s="36"/>
      <c r="AJ387" s="29"/>
      <c r="AK387" s="36"/>
      <c r="AL387" s="36"/>
      <c r="AM387" s="36"/>
      <c r="AN387" s="29"/>
      <c r="AO387" s="36"/>
      <c r="AP387" s="29"/>
      <c r="AQ387" s="36"/>
      <c r="AR387" s="29"/>
      <c r="AS387" s="36"/>
      <c r="AT387" s="36"/>
      <c r="AU387" s="36"/>
      <c r="AV387" s="29"/>
      <c r="AW387" s="36"/>
      <c r="AX387" s="36"/>
      <c r="AY387" s="36"/>
      <c r="AZ387" s="29"/>
      <c r="BA387" s="36"/>
      <c r="BB387" s="36"/>
      <c r="BC387" s="36"/>
      <c r="BD387" s="36"/>
      <c r="BE387" s="36"/>
      <c r="BF387" s="36"/>
      <c r="BG387" s="36"/>
      <c r="BH387" s="36"/>
      <c r="BI387" s="36"/>
      <c r="BJ387" s="29"/>
      <c r="BK387" s="36"/>
      <c r="BL387" s="29"/>
      <c r="BM387" s="36"/>
      <c r="BN387" s="36"/>
      <c r="BO387" s="36"/>
      <c r="BP387" s="29"/>
      <c r="BQ387" s="36"/>
      <c r="BR387" s="29"/>
      <c r="BS387" s="36"/>
      <c r="BT387" s="36"/>
      <c r="BU387" s="36"/>
      <c r="BV387" s="36"/>
    </row>
    <row r="388" spans="1:75" x14ac:dyDescent="0.25">
      <c r="A388" s="16">
        <v>386</v>
      </c>
      <c r="B388" s="16">
        <v>3</v>
      </c>
      <c r="C388" s="31" t="s">
        <v>934</v>
      </c>
      <c r="D388" s="40">
        <f>март!D388-апрель!E388</f>
        <v>70.987750917874394</v>
      </c>
      <c r="E388" s="40">
        <f t="shared" ref="E388:E450" si="6">G388+H388+J388+L388+N388+P388+R388+T388+V388+X388+Z388+AC388+AE388+AG388+AI388+AK388+AM388+AO388+AQ388+AS388+AU388+AW388+AY388+BA388+BC388+BE388+BG388+BI388+BK388+BM388+BO388+BQ388+BS388+BU388+BV388</f>
        <v>0</v>
      </c>
      <c r="F388" s="36"/>
      <c r="G388" s="36"/>
      <c r="H388" s="36"/>
      <c r="I388" s="27"/>
      <c r="J388" s="36"/>
      <c r="K388" s="36"/>
      <c r="L388" s="36"/>
      <c r="M388" s="36"/>
      <c r="N388" s="36"/>
      <c r="O388" s="29"/>
      <c r="P388" s="36"/>
      <c r="Q388" s="29"/>
      <c r="R388" s="36"/>
      <c r="S388" s="36"/>
      <c r="T388" s="36"/>
      <c r="U388" s="36"/>
      <c r="V388" s="36"/>
      <c r="W388" s="36"/>
      <c r="X388" s="36"/>
      <c r="Y388" s="29"/>
      <c r="Z388" s="36"/>
      <c r="AA388" s="66"/>
      <c r="AB388" s="36"/>
      <c r="AC388" s="36"/>
      <c r="AD388" s="36"/>
      <c r="AE388" s="36"/>
      <c r="AF388" s="36"/>
      <c r="AG388" s="36"/>
      <c r="AH388" s="29"/>
      <c r="AI388" s="36"/>
      <c r="AJ388" s="29"/>
      <c r="AK388" s="36"/>
      <c r="AL388" s="36"/>
      <c r="AM388" s="36"/>
      <c r="AN388" s="29"/>
      <c r="AO388" s="36"/>
      <c r="AP388" s="29"/>
      <c r="AQ388" s="36"/>
      <c r="AR388" s="29"/>
      <c r="AS388" s="36"/>
      <c r="AT388" s="36"/>
      <c r="AU388" s="36"/>
      <c r="AV388" s="29"/>
      <c r="AW388" s="36"/>
      <c r="AX388" s="36"/>
      <c r="AY388" s="36"/>
      <c r="AZ388" s="29"/>
      <c r="BA388" s="36"/>
      <c r="BB388" s="36"/>
      <c r="BC388" s="36"/>
      <c r="BD388" s="36"/>
      <c r="BE388" s="36"/>
      <c r="BF388" s="36"/>
      <c r="BG388" s="36"/>
      <c r="BH388" s="36"/>
      <c r="BI388" s="36"/>
      <c r="BJ388" s="29"/>
      <c r="BK388" s="36"/>
      <c r="BL388" s="29"/>
      <c r="BM388" s="36"/>
      <c r="BN388" s="36"/>
      <c r="BO388" s="36"/>
      <c r="BP388" s="29"/>
      <c r="BQ388" s="36"/>
      <c r="BR388" s="29"/>
      <c r="BS388" s="36"/>
      <c r="BT388" s="36"/>
      <c r="BU388" s="36"/>
      <c r="BV388" s="36"/>
    </row>
    <row r="389" spans="1:75" x14ac:dyDescent="0.25">
      <c r="A389" s="16">
        <v>387</v>
      </c>
      <c r="B389" s="16">
        <v>3</v>
      </c>
      <c r="C389" s="31" t="s">
        <v>935</v>
      </c>
      <c r="D389" s="40">
        <f>март!D389-апрель!E389</f>
        <v>-106.10504773913043</v>
      </c>
      <c r="E389" s="40">
        <f t="shared" si="6"/>
        <v>0</v>
      </c>
      <c r="F389" s="36"/>
      <c r="G389" s="36"/>
      <c r="H389" s="36"/>
      <c r="I389" s="27"/>
      <c r="J389" s="36"/>
      <c r="K389" s="36"/>
      <c r="L389" s="36"/>
      <c r="M389" s="36"/>
      <c r="N389" s="36"/>
      <c r="O389" s="29"/>
      <c r="P389" s="36"/>
      <c r="Q389" s="29"/>
      <c r="R389" s="36"/>
      <c r="S389" s="36"/>
      <c r="T389" s="36"/>
      <c r="U389" s="36"/>
      <c r="V389" s="36"/>
      <c r="W389" s="36"/>
      <c r="X389" s="36"/>
      <c r="Y389" s="29"/>
      <c r="Z389" s="36"/>
      <c r="AA389" s="66"/>
      <c r="AB389" s="36"/>
      <c r="AC389" s="36"/>
      <c r="AD389" s="36"/>
      <c r="AE389" s="36"/>
      <c r="AF389" s="36"/>
      <c r="AG389" s="36"/>
      <c r="AH389" s="29"/>
      <c r="AI389" s="36"/>
      <c r="AJ389" s="29"/>
      <c r="AK389" s="36"/>
      <c r="AL389" s="36"/>
      <c r="AM389" s="36"/>
      <c r="AN389" s="29"/>
      <c r="AO389" s="36"/>
      <c r="AP389" s="29"/>
      <c r="AQ389" s="36"/>
      <c r="AR389" s="29"/>
      <c r="AS389" s="36"/>
      <c r="AT389" s="36"/>
      <c r="AU389" s="36"/>
      <c r="AV389" s="29"/>
      <c r="AW389" s="36"/>
      <c r="AX389" s="36"/>
      <c r="AY389" s="36"/>
      <c r="AZ389" s="29"/>
      <c r="BA389" s="36"/>
      <c r="BB389" s="36"/>
      <c r="BC389" s="36"/>
      <c r="BD389" s="36"/>
      <c r="BE389" s="36"/>
      <c r="BF389" s="36"/>
      <c r="BG389" s="36"/>
      <c r="BH389" s="36"/>
      <c r="BI389" s="36"/>
      <c r="BJ389" s="29"/>
      <c r="BK389" s="36"/>
      <c r="BL389" s="29"/>
      <c r="BM389" s="36"/>
      <c r="BN389" s="36"/>
      <c r="BO389" s="36"/>
      <c r="BP389" s="29"/>
      <c r="BQ389" s="36"/>
      <c r="BR389" s="29"/>
      <c r="BS389" s="36"/>
      <c r="BT389" s="36"/>
      <c r="BU389" s="36"/>
      <c r="BV389" s="36"/>
    </row>
    <row r="390" spans="1:75" x14ac:dyDescent="0.25">
      <c r="A390" s="16">
        <v>388</v>
      </c>
      <c r="B390" s="16">
        <v>3</v>
      </c>
      <c r="C390" s="31" t="s">
        <v>936</v>
      </c>
      <c r="D390" s="40">
        <f>март!D390-апрель!E390</f>
        <v>-741.71493002898546</v>
      </c>
      <c r="E390" s="40">
        <f t="shared" si="6"/>
        <v>0</v>
      </c>
      <c r="F390" s="36"/>
      <c r="G390" s="36"/>
      <c r="H390" s="36"/>
      <c r="I390" s="27"/>
      <c r="J390" s="36"/>
      <c r="K390" s="36"/>
      <c r="L390" s="36"/>
      <c r="M390" s="36"/>
      <c r="N390" s="36"/>
      <c r="O390" s="29"/>
      <c r="P390" s="36"/>
      <c r="Q390" s="29"/>
      <c r="R390" s="36"/>
      <c r="S390" s="36"/>
      <c r="T390" s="36"/>
      <c r="U390" s="36"/>
      <c r="V390" s="36"/>
      <c r="W390" s="36"/>
      <c r="X390" s="36"/>
      <c r="Y390" s="29"/>
      <c r="Z390" s="36"/>
      <c r="AA390" s="66"/>
      <c r="AB390" s="36"/>
      <c r="AC390" s="36"/>
      <c r="AD390" s="36"/>
      <c r="AE390" s="36"/>
      <c r="AF390" s="36"/>
      <c r="AG390" s="36"/>
      <c r="AH390" s="29"/>
      <c r="AI390" s="36"/>
      <c r="AJ390" s="29"/>
      <c r="AK390" s="36"/>
      <c r="AL390" s="36"/>
      <c r="AM390" s="36"/>
      <c r="AN390" s="29"/>
      <c r="AO390" s="36"/>
      <c r="AP390" s="29"/>
      <c r="AQ390" s="36"/>
      <c r="AR390" s="29"/>
      <c r="AS390" s="36"/>
      <c r="AT390" s="36"/>
      <c r="AU390" s="36"/>
      <c r="AV390" s="29"/>
      <c r="AW390" s="36"/>
      <c r="AX390" s="36"/>
      <c r="AY390" s="36"/>
      <c r="AZ390" s="29"/>
      <c r="BA390" s="36"/>
      <c r="BB390" s="36"/>
      <c r="BC390" s="36"/>
      <c r="BD390" s="36"/>
      <c r="BE390" s="36"/>
      <c r="BF390" s="36"/>
      <c r="BG390" s="36"/>
      <c r="BH390" s="36"/>
      <c r="BI390" s="36"/>
      <c r="BJ390" s="29"/>
      <c r="BK390" s="36"/>
      <c r="BL390" s="29"/>
      <c r="BM390" s="36"/>
      <c r="BN390" s="36"/>
      <c r="BO390" s="36"/>
      <c r="BP390" s="29"/>
      <c r="BQ390" s="36"/>
      <c r="BR390" s="29"/>
      <c r="BS390" s="36"/>
      <c r="BT390" s="36"/>
      <c r="BU390" s="36"/>
      <c r="BV390" s="36"/>
    </row>
    <row r="391" spans="1:75" x14ac:dyDescent="0.25">
      <c r="A391" s="16">
        <v>389</v>
      </c>
      <c r="B391" s="16">
        <v>3</v>
      </c>
      <c r="C391" s="31" t="s">
        <v>921</v>
      </c>
      <c r="D391" s="40">
        <f>март!D391-апрель!E391</f>
        <v>113.71757193236712</v>
      </c>
      <c r="E391" s="40">
        <f t="shared" si="6"/>
        <v>0</v>
      </c>
      <c r="F391" s="36"/>
      <c r="G391" s="36"/>
      <c r="H391" s="36"/>
      <c r="I391" s="27"/>
      <c r="J391" s="36"/>
      <c r="K391" s="36"/>
      <c r="L391" s="36"/>
      <c r="M391" s="36"/>
      <c r="N391" s="36"/>
      <c r="O391" s="29"/>
      <c r="P391" s="36"/>
      <c r="Q391" s="29"/>
      <c r="R391" s="36"/>
      <c r="S391" s="36"/>
      <c r="T391" s="36"/>
      <c r="U391" s="36"/>
      <c r="V391" s="36"/>
      <c r="W391" s="36"/>
      <c r="X391" s="36"/>
      <c r="Y391" s="29"/>
      <c r="Z391" s="36"/>
      <c r="AA391" s="66"/>
      <c r="AB391" s="36"/>
      <c r="AC391" s="36"/>
      <c r="AD391" s="36"/>
      <c r="AE391" s="36"/>
      <c r="AF391" s="36"/>
      <c r="AG391" s="36"/>
      <c r="AH391" s="29"/>
      <c r="AI391" s="36"/>
      <c r="AJ391" s="29"/>
      <c r="AK391" s="36"/>
      <c r="AL391" s="36"/>
      <c r="AM391" s="36"/>
      <c r="AN391" s="29"/>
      <c r="AO391" s="36"/>
      <c r="AP391" s="29"/>
      <c r="AQ391" s="36"/>
      <c r="AR391" s="29"/>
      <c r="AS391" s="36"/>
      <c r="AT391" s="36"/>
      <c r="AU391" s="36"/>
      <c r="AV391" s="29"/>
      <c r="AW391" s="36"/>
      <c r="AX391" s="36"/>
      <c r="AY391" s="36"/>
      <c r="AZ391" s="29"/>
      <c r="BA391" s="36"/>
      <c r="BB391" s="36"/>
      <c r="BC391" s="36"/>
      <c r="BD391" s="36"/>
      <c r="BE391" s="36"/>
      <c r="BF391" s="36"/>
      <c r="BG391" s="36"/>
      <c r="BH391" s="36"/>
      <c r="BI391" s="36"/>
      <c r="BJ391" s="29"/>
      <c r="BK391" s="36"/>
      <c r="BL391" s="29"/>
      <c r="BM391" s="36"/>
      <c r="BN391" s="36"/>
      <c r="BO391" s="36"/>
      <c r="BP391" s="29"/>
      <c r="BQ391" s="36"/>
      <c r="BR391" s="29"/>
      <c r="BS391" s="36"/>
      <c r="BT391" s="36"/>
      <c r="BU391" s="36"/>
      <c r="BV391" s="36"/>
    </row>
    <row r="392" spans="1:75" x14ac:dyDescent="0.25">
      <c r="A392" s="16">
        <v>390</v>
      </c>
      <c r="B392" s="16">
        <v>3</v>
      </c>
      <c r="C392" s="31" t="s">
        <v>832</v>
      </c>
      <c r="D392" s="40">
        <f>март!D392-апрель!E392</f>
        <v>-238.57070458937199</v>
      </c>
      <c r="E392" s="40">
        <f t="shared" si="6"/>
        <v>0</v>
      </c>
      <c r="F392" s="36"/>
      <c r="G392" s="36"/>
      <c r="H392" s="36"/>
      <c r="I392" s="27"/>
      <c r="J392" s="36"/>
      <c r="K392" s="36"/>
      <c r="L392" s="36"/>
      <c r="M392" s="36"/>
      <c r="N392" s="36"/>
      <c r="O392" s="29"/>
      <c r="P392" s="36"/>
      <c r="Q392" s="29"/>
      <c r="R392" s="36"/>
      <c r="S392" s="36"/>
      <c r="T392" s="36"/>
      <c r="U392" s="36"/>
      <c r="V392" s="36"/>
      <c r="W392" s="36"/>
      <c r="X392" s="36"/>
      <c r="Y392" s="29"/>
      <c r="Z392" s="36"/>
      <c r="AA392" s="66"/>
      <c r="AB392" s="36"/>
      <c r="AC392" s="36"/>
      <c r="AD392" s="36"/>
      <c r="AE392" s="36"/>
      <c r="AF392" s="36"/>
      <c r="AG392" s="36"/>
      <c r="AH392" s="29"/>
      <c r="AI392" s="36"/>
      <c r="AJ392" s="29"/>
      <c r="AK392" s="36"/>
      <c r="AL392" s="36"/>
      <c r="AM392" s="36"/>
      <c r="AN392" s="29"/>
      <c r="AO392" s="36"/>
      <c r="AP392" s="29"/>
      <c r="AQ392" s="36"/>
      <c r="AR392" s="29"/>
      <c r="AS392" s="36"/>
      <c r="AT392" s="36"/>
      <c r="AU392" s="36"/>
      <c r="AV392" s="29"/>
      <c r="AW392" s="36"/>
      <c r="AX392" s="36"/>
      <c r="AY392" s="36"/>
      <c r="AZ392" s="29"/>
      <c r="BA392" s="36"/>
      <c r="BB392" s="36"/>
      <c r="BC392" s="36"/>
      <c r="BD392" s="36"/>
      <c r="BE392" s="36"/>
      <c r="BF392" s="36"/>
      <c r="BG392" s="36"/>
      <c r="BH392" s="36"/>
      <c r="BI392" s="36"/>
      <c r="BJ392" s="29"/>
      <c r="BK392" s="36"/>
      <c r="BL392" s="29"/>
      <c r="BM392" s="36"/>
      <c r="BN392" s="36"/>
      <c r="BO392" s="36"/>
      <c r="BP392" s="29"/>
      <c r="BQ392" s="36"/>
      <c r="BR392" s="29"/>
      <c r="BS392" s="36"/>
      <c r="BT392" s="36"/>
      <c r="BU392" s="36"/>
      <c r="BV392" s="36"/>
    </row>
    <row r="393" spans="1:75" s="86" customFormat="1" x14ac:dyDescent="0.25">
      <c r="A393" s="79">
        <v>391</v>
      </c>
      <c r="B393" s="79">
        <v>3</v>
      </c>
      <c r="C393" s="80" t="s">
        <v>833</v>
      </c>
      <c r="D393" s="40">
        <f>март!D393-апрель!E393</f>
        <v>-791.09019522705307</v>
      </c>
      <c r="E393" s="81">
        <f t="shared" si="6"/>
        <v>0</v>
      </c>
      <c r="F393" s="82"/>
      <c r="G393" s="82"/>
      <c r="H393" s="82"/>
      <c r="I393" s="83"/>
      <c r="J393" s="82"/>
      <c r="K393" s="82"/>
      <c r="L393" s="82"/>
      <c r="M393" s="82"/>
      <c r="N393" s="82"/>
      <c r="O393" s="84"/>
      <c r="P393" s="82"/>
      <c r="Q393" s="84"/>
      <c r="R393" s="82"/>
      <c r="S393" s="82"/>
      <c r="T393" s="82"/>
      <c r="U393" s="82"/>
      <c r="V393" s="82"/>
      <c r="W393" s="82"/>
      <c r="X393" s="82"/>
      <c r="Y393" s="84"/>
      <c r="Z393" s="82"/>
      <c r="AA393" s="85"/>
      <c r="AB393" s="82"/>
      <c r="AC393" s="82"/>
      <c r="AD393" s="82"/>
      <c r="AE393" s="82"/>
      <c r="AF393" s="82"/>
      <c r="AG393" s="82"/>
      <c r="AH393" s="84"/>
      <c r="AI393" s="82"/>
      <c r="AJ393" s="84"/>
      <c r="AK393" s="82"/>
      <c r="AL393" s="82"/>
      <c r="AM393" s="82"/>
      <c r="AN393" s="84"/>
      <c r="AO393" s="82"/>
      <c r="AP393" s="84"/>
      <c r="AQ393" s="82"/>
      <c r="AR393" s="84"/>
      <c r="AS393" s="82"/>
      <c r="AT393" s="82"/>
      <c r="AU393" s="82"/>
      <c r="AV393" s="84"/>
      <c r="AW393" s="82"/>
      <c r="AX393" s="82"/>
      <c r="AY393" s="82"/>
      <c r="AZ393" s="84"/>
      <c r="BA393" s="82"/>
      <c r="BB393" s="82"/>
      <c r="BC393" s="82"/>
      <c r="BD393" s="82"/>
      <c r="BE393" s="82"/>
      <c r="BF393" s="82"/>
      <c r="BG393" s="82"/>
      <c r="BH393" s="82"/>
      <c r="BI393" s="82"/>
      <c r="BJ393" s="84"/>
      <c r="BK393" s="82"/>
      <c r="BL393" s="84"/>
      <c r="BM393" s="82"/>
      <c r="BN393" s="82"/>
      <c r="BO393" s="82"/>
      <c r="BP393" s="84"/>
      <c r="BQ393" s="82"/>
      <c r="BR393" s="84"/>
      <c r="BS393" s="82"/>
      <c r="BT393" s="82"/>
      <c r="BU393" s="82"/>
      <c r="BV393" s="82"/>
    </row>
    <row r="394" spans="1:75" x14ac:dyDescent="0.25">
      <c r="A394" s="16">
        <v>392</v>
      </c>
      <c r="B394" s="16">
        <v>3</v>
      </c>
      <c r="C394" s="31" t="s">
        <v>834</v>
      </c>
      <c r="D394" s="40">
        <f>март!D394-апрель!E394</f>
        <v>-195.13647720772948</v>
      </c>
      <c r="E394" s="40">
        <f t="shared" si="6"/>
        <v>0</v>
      </c>
      <c r="F394" s="36"/>
      <c r="G394" s="36"/>
      <c r="H394" s="36"/>
      <c r="I394" s="27"/>
      <c r="J394" s="36"/>
      <c r="K394" s="36"/>
      <c r="L394" s="36"/>
      <c r="M394" s="36"/>
      <c r="N394" s="36"/>
      <c r="O394" s="29"/>
      <c r="P394" s="36"/>
      <c r="Q394" s="29"/>
      <c r="R394" s="36"/>
      <c r="S394" s="36"/>
      <c r="T394" s="36"/>
      <c r="U394" s="36"/>
      <c r="V394" s="36"/>
      <c r="W394" s="36"/>
      <c r="X394" s="36"/>
      <c r="Y394" s="29"/>
      <c r="Z394" s="36"/>
      <c r="AA394" s="66"/>
      <c r="AB394" s="36"/>
      <c r="AC394" s="36"/>
      <c r="AD394" s="36"/>
      <c r="AE394" s="36"/>
      <c r="AF394" s="36"/>
      <c r="AG394" s="36"/>
      <c r="AH394" s="29"/>
      <c r="AI394" s="36"/>
      <c r="AJ394" s="29"/>
      <c r="AK394" s="36"/>
      <c r="AL394" s="36"/>
      <c r="AM394" s="36"/>
      <c r="AN394" s="29"/>
      <c r="AO394" s="36"/>
      <c r="AP394" s="29"/>
      <c r="AQ394" s="36"/>
      <c r="AR394" s="29"/>
      <c r="AS394" s="36"/>
      <c r="AT394" s="36"/>
      <c r="AU394" s="36"/>
      <c r="AV394" s="29"/>
      <c r="AW394" s="36"/>
      <c r="AX394" s="36"/>
      <c r="AY394" s="36"/>
      <c r="AZ394" s="29"/>
      <c r="BA394" s="36"/>
      <c r="BB394" s="36"/>
      <c r="BC394" s="36"/>
      <c r="BD394" s="36"/>
      <c r="BE394" s="36"/>
      <c r="BF394" s="36"/>
      <c r="BG394" s="36"/>
      <c r="BH394" s="36"/>
      <c r="BI394" s="36"/>
      <c r="BJ394" s="29"/>
      <c r="BK394" s="36"/>
      <c r="BL394" s="29"/>
      <c r="BM394" s="36"/>
      <c r="BN394" s="36"/>
      <c r="BO394" s="36"/>
      <c r="BP394" s="29"/>
      <c r="BQ394" s="36"/>
      <c r="BR394" s="29"/>
      <c r="BS394" s="36"/>
      <c r="BT394" s="36"/>
      <c r="BU394" s="36"/>
      <c r="BV394" s="36"/>
    </row>
    <row r="395" spans="1:75" s="86" customFormat="1" x14ac:dyDescent="0.25">
      <c r="A395" s="79">
        <v>393</v>
      </c>
      <c r="B395" s="79">
        <v>3</v>
      </c>
      <c r="C395" s="80" t="s">
        <v>835</v>
      </c>
      <c r="D395" s="40">
        <f>март!D395-апрель!E395</f>
        <v>184.48976496618354</v>
      </c>
      <c r="E395" s="81">
        <f t="shared" si="6"/>
        <v>4.5</v>
      </c>
      <c r="F395" s="82"/>
      <c r="G395" s="82"/>
      <c r="H395" s="82"/>
      <c r="I395" s="83"/>
      <c r="J395" s="82"/>
      <c r="K395" s="82"/>
      <c r="L395" s="82"/>
      <c r="M395" s="82"/>
      <c r="N395" s="82"/>
      <c r="O395" s="84"/>
      <c r="P395" s="82"/>
      <c r="Q395" s="84"/>
      <c r="R395" s="82"/>
      <c r="S395" s="82"/>
      <c r="T395" s="82"/>
      <c r="U395" s="82"/>
      <c r="V395" s="82"/>
      <c r="W395" s="82"/>
      <c r="X395" s="82"/>
      <c r="Y395" s="84"/>
      <c r="Z395" s="82"/>
      <c r="AA395" s="85"/>
      <c r="AB395" s="82"/>
      <c r="AC395" s="82"/>
      <c r="AD395" s="82"/>
      <c r="AE395" s="82"/>
      <c r="AF395" s="82"/>
      <c r="AG395" s="82"/>
      <c r="AH395" s="84"/>
      <c r="AI395" s="82"/>
      <c r="AJ395" s="84"/>
      <c r="AK395" s="82"/>
      <c r="AL395" s="82"/>
      <c r="AM395" s="82"/>
      <c r="AN395" s="84"/>
      <c r="AO395" s="82"/>
      <c r="AP395" s="84"/>
      <c r="AQ395" s="82"/>
      <c r="AR395" s="84"/>
      <c r="AS395" s="82"/>
      <c r="AT395" s="82"/>
      <c r="AU395" s="82"/>
      <c r="AV395" s="84"/>
      <c r="AW395" s="82"/>
      <c r="AX395" s="82"/>
      <c r="AY395" s="82"/>
      <c r="AZ395" s="84"/>
      <c r="BA395" s="82"/>
      <c r="BB395" s="82"/>
      <c r="BC395" s="82"/>
      <c r="BD395" s="82"/>
      <c r="BE395" s="82"/>
      <c r="BF395" s="82"/>
      <c r="BG395" s="82"/>
      <c r="BH395" s="82"/>
      <c r="BI395" s="82"/>
      <c r="BJ395" s="84"/>
      <c r="BK395" s="82"/>
      <c r="BL395" s="84"/>
      <c r="BM395" s="82"/>
      <c r="BN395" s="82"/>
      <c r="BO395" s="82"/>
      <c r="BP395" s="84"/>
      <c r="BQ395" s="82"/>
      <c r="BR395" s="84"/>
      <c r="BS395" s="82"/>
      <c r="BT395" s="82"/>
      <c r="BU395" s="82"/>
      <c r="BV395" s="82">
        <v>4.5</v>
      </c>
      <c r="BW395" s="86" t="s">
        <v>1070</v>
      </c>
    </row>
    <row r="396" spans="1:75" x14ac:dyDescent="0.25">
      <c r="A396" s="16">
        <v>394</v>
      </c>
      <c r="B396" s="16">
        <v>3</v>
      </c>
      <c r="C396" s="31" t="s">
        <v>836</v>
      </c>
      <c r="D396" s="40">
        <f>март!D396-апрель!E396</f>
        <v>208.1270805603865</v>
      </c>
      <c r="E396" s="40">
        <f t="shared" si="6"/>
        <v>0</v>
      </c>
      <c r="F396" s="36"/>
      <c r="G396" s="36"/>
      <c r="H396" s="36"/>
      <c r="I396" s="27"/>
      <c r="J396" s="36"/>
      <c r="K396" s="36"/>
      <c r="L396" s="36"/>
      <c r="M396" s="36"/>
      <c r="N396" s="36"/>
      <c r="O396" s="29"/>
      <c r="P396" s="36"/>
      <c r="Q396" s="29"/>
      <c r="R396" s="36"/>
      <c r="S396" s="36"/>
      <c r="T396" s="36"/>
      <c r="U396" s="36"/>
      <c r="V396" s="36"/>
      <c r="W396" s="36"/>
      <c r="X396" s="36"/>
      <c r="Y396" s="29"/>
      <c r="Z396" s="36"/>
      <c r="AA396" s="66"/>
      <c r="AB396" s="36"/>
      <c r="AC396" s="36"/>
      <c r="AD396" s="36"/>
      <c r="AE396" s="36"/>
      <c r="AF396" s="36"/>
      <c r="AG396" s="36"/>
      <c r="AH396" s="29"/>
      <c r="AI396" s="36"/>
      <c r="AJ396" s="29"/>
      <c r="AK396" s="36"/>
      <c r="AL396" s="36"/>
      <c r="AM396" s="36"/>
      <c r="AN396" s="29"/>
      <c r="AO396" s="36"/>
      <c r="AP396" s="29"/>
      <c r="AQ396" s="36"/>
      <c r="AR396" s="29"/>
      <c r="AS396" s="36"/>
      <c r="AT396" s="36"/>
      <c r="AU396" s="36"/>
      <c r="AV396" s="29"/>
      <c r="AW396" s="36"/>
      <c r="AX396" s="36"/>
      <c r="AY396" s="36"/>
      <c r="AZ396" s="29"/>
      <c r="BA396" s="36"/>
      <c r="BB396" s="36"/>
      <c r="BC396" s="36"/>
      <c r="BD396" s="36"/>
      <c r="BE396" s="36"/>
      <c r="BF396" s="36"/>
      <c r="BG396" s="36"/>
      <c r="BH396" s="36"/>
      <c r="BI396" s="36"/>
      <c r="BJ396" s="29"/>
      <c r="BK396" s="36"/>
      <c r="BL396" s="29"/>
      <c r="BM396" s="36"/>
      <c r="BN396" s="36"/>
      <c r="BO396" s="36"/>
      <c r="BP396" s="29"/>
      <c r="BQ396" s="36"/>
      <c r="BR396" s="29"/>
      <c r="BS396" s="36"/>
      <c r="BT396" s="36"/>
      <c r="BU396" s="36"/>
      <c r="BV396" s="36"/>
    </row>
    <row r="397" spans="1:75" s="86" customFormat="1" x14ac:dyDescent="0.25">
      <c r="A397" s="79">
        <v>395</v>
      </c>
      <c r="B397" s="79">
        <v>3</v>
      </c>
      <c r="C397" s="80" t="s">
        <v>837</v>
      </c>
      <c r="D397" s="40">
        <f>март!D397-апрель!E397</f>
        <v>73.572860193236735</v>
      </c>
      <c r="E397" s="81">
        <f t="shared" si="6"/>
        <v>8.359</v>
      </c>
      <c r="F397" s="82"/>
      <c r="G397" s="82"/>
      <c r="H397" s="82"/>
      <c r="I397" s="83"/>
      <c r="J397" s="82"/>
      <c r="K397" s="82"/>
      <c r="L397" s="82"/>
      <c r="M397" s="82"/>
      <c r="N397" s="82"/>
      <c r="O397" s="84"/>
      <c r="P397" s="82"/>
      <c r="Q397" s="84"/>
      <c r="R397" s="82"/>
      <c r="S397" s="82"/>
      <c r="T397" s="82"/>
      <c r="U397" s="82"/>
      <c r="V397" s="82"/>
      <c r="W397" s="82"/>
      <c r="X397" s="82"/>
      <c r="Y397" s="84"/>
      <c r="Z397" s="82"/>
      <c r="AA397" s="85"/>
      <c r="AB397" s="82"/>
      <c r="AC397" s="82"/>
      <c r="AD397" s="82"/>
      <c r="AE397" s="82"/>
      <c r="AF397" s="82"/>
      <c r="AG397" s="82"/>
      <c r="AH397" s="84"/>
      <c r="AI397" s="82"/>
      <c r="AJ397" s="84"/>
      <c r="AK397" s="82"/>
      <c r="AL397" s="82"/>
      <c r="AM397" s="82"/>
      <c r="AN397" s="84"/>
      <c r="AO397" s="82"/>
      <c r="AP397" s="84"/>
      <c r="AQ397" s="82"/>
      <c r="AR397" s="84"/>
      <c r="AS397" s="82"/>
      <c r="AT397" s="82"/>
      <c r="AU397" s="82"/>
      <c r="AV397" s="84"/>
      <c r="AW397" s="82"/>
      <c r="AX397" s="82"/>
      <c r="AY397" s="82"/>
      <c r="AZ397" s="84"/>
      <c r="BA397" s="82"/>
      <c r="BB397" s="82"/>
      <c r="BC397" s="82"/>
      <c r="BD397" s="82"/>
      <c r="BE397" s="82"/>
      <c r="BF397" s="82"/>
      <c r="BG397" s="82"/>
      <c r="BH397" s="82"/>
      <c r="BI397" s="82"/>
      <c r="BJ397" s="84"/>
      <c r="BK397" s="82"/>
      <c r="BL397" s="84"/>
      <c r="BM397" s="82"/>
      <c r="BN397" s="82"/>
      <c r="BO397" s="82"/>
      <c r="BP397" s="84"/>
      <c r="BQ397" s="82"/>
      <c r="BR397" s="84"/>
      <c r="BS397" s="82"/>
      <c r="BT397" s="82"/>
      <c r="BU397" s="82"/>
      <c r="BV397" s="82">
        <v>8.359</v>
      </c>
      <c r="BW397" s="86" t="s">
        <v>1070</v>
      </c>
    </row>
    <row r="398" spans="1:75" x14ac:dyDescent="0.25">
      <c r="A398" s="16">
        <v>396</v>
      </c>
      <c r="B398" s="16">
        <v>3</v>
      </c>
      <c r="C398" s="31" t="s">
        <v>838</v>
      </c>
      <c r="D398" s="40">
        <f>март!D398-апрель!E398</f>
        <v>153.81365463768117</v>
      </c>
      <c r="E398" s="40">
        <f t="shared" si="6"/>
        <v>0</v>
      </c>
      <c r="F398" s="36"/>
      <c r="G398" s="36"/>
      <c r="H398" s="36"/>
      <c r="I398" s="27"/>
      <c r="J398" s="36"/>
      <c r="K398" s="36"/>
      <c r="L398" s="36"/>
      <c r="M398" s="36"/>
      <c r="N398" s="36"/>
      <c r="O398" s="29"/>
      <c r="P398" s="36"/>
      <c r="Q398" s="29"/>
      <c r="R398" s="36"/>
      <c r="S398" s="36"/>
      <c r="T398" s="36"/>
      <c r="U398" s="36"/>
      <c r="V398" s="36"/>
      <c r="W398" s="36"/>
      <c r="X398" s="36"/>
      <c r="Y398" s="29"/>
      <c r="Z398" s="36"/>
      <c r="AA398" s="66"/>
      <c r="AB398" s="36"/>
      <c r="AC398" s="36"/>
      <c r="AD398" s="36"/>
      <c r="AE398" s="36"/>
      <c r="AF398" s="36"/>
      <c r="AG398" s="36"/>
      <c r="AH398" s="29"/>
      <c r="AI398" s="36"/>
      <c r="AJ398" s="29"/>
      <c r="AK398" s="36"/>
      <c r="AL398" s="36"/>
      <c r="AM398" s="36"/>
      <c r="AN398" s="29"/>
      <c r="AO398" s="36"/>
      <c r="AP398" s="29"/>
      <c r="AQ398" s="36"/>
      <c r="AR398" s="29"/>
      <c r="AS398" s="36"/>
      <c r="AT398" s="36"/>
      <c r="AU398" s="36"/>
      <c r="AV398" s="29"/>
      <c r="AW398" s="36"/>
      <c r="AX398" s="36"/>
      <c r="AY398" s="36"/>
      <c r="AZ398" s="29"/>
      <c r="BA398" s="36"/>
      <c r="BB398" s="36"/>
      <c r="BC398" s="36"/>
      <c r="BD398" s="36"/>
      <c r="BE398" s="36"/>
      <c r="BF398" s="36"/>
      <c r="BG398" s="36"/>
      <c r="BH398" s="36"/>
      <c r="BI398" s="36"/>
      <c r="BJ398" s="29"/>
      <c r="BK398" s="36"/>
      <c r="BL398" s="29"/>
      <c r="BM398" s="36"/>
      <c r="BN398" s="36"/>
      <c r="BO398" s="36"/>
      <c r="BP398" s="29"/>
      <c r="BQ398" s="36"/>
      <c r="BR398" s="29"/>
      <c r="BS398" s="36"/>
      <c r="BT398" s="36"/>
      <c r="BU398" s="36"/>
      <c r="BV398" s="36"/>
    </row>
    <row r="399" spans="1:75" x14ac:dyDescent="0.25">
      <c r="A399" s="16">
        <v>397</v>
      </c>
      <c r="B399" s="16">
        <v>3</v>
      </c>
      <c r="C399" s="31" t="s">
        <v>839</v>
      </c>
      <c r="D399" s="40">
        <f>март!D399-апрель!E399</f>
        <v>13.905483033816429</v>
      </c>
      <c r="E399" s="40">
        <f t="shared" si="6"/>
        <v>0</v>
      </c>
      <c r="F399" s="36"/>
      <c r="G399" s="36"/>
      <c r="H399" s="36"/>
      <c r="I399" s="27"/>
      <c r="J399" s="36"/>
      <c r="K399" s="36"/>
      <c r="L399" s="36"/>
      <c r="M399" s="36"/>
      <c r="N399" s="36"/>
      <c r="O399" s="29"/>
      <c r="P399" s="36"/>
      <c r="Q399" s="29"/>
      <c r="R399" s="36"/>
      <c r="S399" s="36"/>
      <c r="T399" s="36"/>
      <c r="U399" s="36"/>
      <c r="V399" s="36"/>
      <c r="W399" s="36"/>
      <c r="X399" s="36"/>
      <c r="Y399" s="29"/>
      <c r="Z399" s="36"/>
      <c r="AA399" s="66"/>
      <c r="AB399" s="36"/>
      <c r="AC399" s="36"/>
      <c r="AD399" s="36"/>
      <c r="AE399" s="36"/>
      <c r="AF399" s="36"/>
      <c r="AG399" s="36"/>
      <c r="AH399" s="29"/>
      <c r="AI399" s="36"/>
      <c r="AJ399" s="29"/>
      <c r="AK399" s="36"/>
      <c r="AL399" s="36"/>
      <c r="AM399" s="36"/>
      <c r="AN399" s="29"/>
      <c r="AO399" s="36"/>
      <c r="AP399" s="29"/>
      <c r="AQ399" s="36"/>
      <c r="AR399" s="29"/>
      <c r="AS399" s="36"/>
      <c r="AT399" s="36"/>
      <c r="AU399" s="36"/>
      <c r="AV399" s="29"/>
      <c r="AW399" s="36"/>
      <c r="AX399" s="36"/>
      <c r="AY399" s="36"/>
      <c r="AZ399" s="29"/>
      <c r="BA399" s="36"/>
      <c r="BB399" s="36"/>
      <c r="BC399" s="36"/>
      <c r="BD399" s="36"/>
      <c r="BE399" s="36"/>
      <c r="BF399" s="36"/>
      <c r="BG399" s="36"/>
      <c r="BH399" s="36"/>
      <c r="BI399" s="36"/>
      <c r="BJ399" s="29"/>
      <c r="BK399" s="36"/>
      <c r="BL399" s="29"/>
      <c r="BM399" s="36"/>
      <c r="BN399" s="36"/>
      <c r="BO399" s="36"/>
      <c r="BP399" s="29"/>
      <c r="BQ399" s="36"/>
      <c r="BR399" s="29"/>
      <c r="BS399" s="36"/>
      <c r="BT399" s="36"/>
      <c r="BU399" s="36"/>
      <c r="BV399" s="36"/>
    </row>
    <row r="400" spans="1:75" s="86" customFormat="1" x14ac:dyDescent="0.25">
      <c r="A400" s="79">
        <v>398</v>
      </c>
      <c r="B400" s="79">
        <v>3</v>
      </c>
      <c r="C400" s="80" t="s">
        <v>840</v>
      </c>
      <c r="D400" s="40">
        <f>март!D400-апрель!E400</f>
        <v>31.345008599033822</v>
      </c>
      <c r="E400" s="81">
        <f t="shared" si="6"/>
        <v>2.9649999999999999</v>
      </c>
      <c r="F400" s="82"/>
      <c r="G400" s="82"/>
      <c r="H400" s="82"/>
      <c r="I400" s="83"/>
      <c r="J400" s="82"/>
      <c r="K400" s="82"/>
      <c r="L400" s="82"/>
      <c r="M400" s="82"/>
      <c r="N400" s="82"/>
      <c r="O400" s="84"/>
      <c r="P400" s="82"/>
      <c r="Q400" s="84"/>
      <c r="R400" s="82"/>
      <c r="S400" s="82"/>
      <c r="T400" s="82"/>
      <c r="U400" s="82"/>
      <c r="V400" s="82"/>
      <c r="W400" s="82"/>
      <c r="X400" s="82"/>
      <c r="Y400" s="84"/>
      <c r="Z400" s="82"/>
      <c r="AA400" s="85"/>
      <c r="AB400" s="82"/>
      <c r="AC400" s="82"/>
      <c r="AD400" s="82"/>
      <c r="AE400" s="82"/>
      <c r="AF400" s="82"/>
      <c r="AG400" s="82"/>
      <c r="AH400" s="84">
        <v>1</v>
      </c>
      <c r="AI400" s="82">
        <v>2.9649999999999999</v>
      </c>
      <c r="AJ400" s="84"/>
      <c r="AK400" s="82"/>
      <c r="AL400" s="82"/>
      <c r="AM400" s="82"/>
      <c r="AN400" s="84"/>
      <c r="AO400" s="82"/>
      <c r="AP400" s="84"/>
      <c r="AQ400" s="82"/>
      <c r="AR400" s="84"/>
      <c r="AS400" s="82"/>
      <c r="AT400" s="82"/>
      <c r="AU400" s="82"/>
      <c r="AV400" s="84"/>
      <c r="AW400" s="82"/>
      <c r="AX400" s="82"/>
      <c r="AY400" s="82"/>
      <c r="AZ400" s="84"/>
      <c r="BA400" s="82"/>
      <c r="BB400" s="82"/>
      <c r="BC400" s="82"/>
      <c r="BD400" s="82"/>
      <c r="BE400" s="82"/>
      <c r="BF400" s="82"/>
      <c r="BG400" s="82"/>
      <c r="BH400" s="82"/>
      <c r="BI400" s="82"/>
      <c r="BJ400" s="84"/>
      <c r="BK400" s="82"/>
      <c r="BL400" s="84"/>
      <c r="BM400" s="82"/>
      <c r="BN400" s="82"/>
      <c r="BO400" s="82"/>
      <c r="BP400" s="84"/>
      <c r="BQ400" s="82"/>
      <c r="BR400" s="84"/>
      <c r="BS400" s="82"/>
      <c r="BT400" s="82"/>
      <c r="BU400" s="82"/>
      <c r="BV400" s="82"/>
    </row>
    <row r="401" spans="1:75" x14ac:dyDescent="0.25">
      <c r="A401" s="16">
        <v>399</v>
      </c>
      <c r="B401" s="16">
        <v>3</v>
      </c>
      <c r="C401" s="31" t="s">
        <v>841</v>
      </c>
      <c r="D401" s="40">
        <f>март!D401-апрель!E401</f>
        <v>306.05656877294683</v>
      </c>
      <c r="E401" s="40">
        <f t="shared" si="6"/>
        <v>0</v>
      </c>
      <c r="F401" s="36"/>
      <c r="G401" s="36"/>
      <c r="H401" s="36"/>
      <c r="I401" s="27"/>
      <c r="J401" s="36"/>
      <c r="K401" s="36"/>
      <c r="L401" s="36"/>
      <c r="M401" s="36"/>
      <c r="N401" s="36"/>
      <c r="O401" s="29"/>
      <c r="P401" s="36"/>
      <c r="Q401" s="29"/>
      <c r="R401" s="36"/>
      <c r="S401" s="36"/>
      <c r="T401" s="36"/>
      <c r="U401" s="36"/>
      <c r="V401" s="36"/>
      <c r="W401" s="36"/>
      <c r="X401" s="36"/>
      <c r="Y401" s="29"/>
      <c r="Z401" s="36"/>
      <c r="AA401" s="66"/>
      <c r="AB401" s="36"/>
      <c r="AC401" s="36"/>
      <c r="AD401" s="36"/>
      <c r="AE401" s="36"/>
      <c r="AF401" s="36"/>
      <c r="AG401" s="36"/>
      <c r="AH401" s="29"/>
      <c r="AI401" s="36"/>
      <c r="AJ401" s="29"/>
      <c r="AK401" s="36"/>
      <c r="AL401" s="36"/>
      <c r="AM401" s="36"/>
      <c r="AN401" s="29"/>
      <c r="AO401" s="36"/>
      <c r="AP401" s="29"/>
      <c r="AQ401" s="36"/>
      <c r="AR401" s="29"/>
      <c r="AS401" s="36"/>
      <c r="AT401" s="36"/>
      <c r="AU401" s="36"/>
      <c r="AV401" s="29"/>
      <c r="AW401" s="36"/>
      <c r="AX401" s="36"/>
      <c r="AY401" s="36"/>
      <c r="AZ401" s="29"/>
      <c r="BA401" s="36"/>
      <c r="BB401" s="36"/>
      <c r="BC401" s="36"/>
      <c r="BD401" s="36"/>
      <c r="BE401" s="36"/>
      <c r="BF401" s="36"/>
      <c r="BG401" s="36"/>
      <c r="BH401" s="36"/>
      <c r="BI401" s="36"/>
      <c r="BJ401" s="29"/>
      <c r="BK401" s="36"/>
      <c r="BL401" s="29"/>
      <c r="BM401" s="36"/>
      <c r="BN401" s="36"/>
      <c r="BO401" s="36"/>
      <c r="BP401" s="29"/>
      <c r="BQ401" s="36"/>
      <c r="BR401" s="29"/>
      <c r="BS401" s="36"/>
      <c r="BT401" s="36"/>
      <c r="BU401" s="36"/>
      <c r="BV401" s="36"/>
    </row>
    <row r="402" spans="1:75" s="86" customFormat="1" x14ac:dyDescent="0.25">
      <c r="A402" s="79">
        <v>400</v>
      </c>
      <c r="B402" s="79">
        <v>3</v>
      </c>
      <c r="C402" s="80" t="s">
        <v>842</v>
      </c>
      <c r="D402" s="40">
        <f>март!D402-апрель!E402</f>
        <v>9.0116148309178516</v>
      </c>
      <c r="E402" s="81">
        <f t="shared" si="6"/>
        <v>3.1640000000000001</v>
      </c>
      <c r="F402" s="82"/>
      <c r="G402" s="82"/>
      <c r="H402" s="82"/>
      <c r="I402" s="83"/>
      <c r="J402" s="82"/>
      <c r="K402" s="82"/>
      <c r="L402" s="82"/>
      <c r="M402" s="82"/>
      <c r="N402" s="82"/>
      <c r="O402" s="84"/>
      <c r="P402" s="82"/>
      <c r="Q402" s="84"/>
      <c r="R402" s="82"/>
      <c r="S402" s="82"/>
      <c r="T402" s="82"/>
      <c r="U402" s="82"/>
      <c r="V402" s="82"/>
      <c r="W402" s="82"/>
      <c r="X402" s="82"/>
      <c r="Y402" s="84"/>
      <c r="Z402" s="82"/>
      <c r="AA402" s="85"/>
      <c r="AB402" s="82"/>
      <c r="AC402" s="82"/>
      <c r="AD402" s="82"/>
      <c r="AE402" s="82"/>
      <c r="AF402" s="82"/>
      <c r="AG402" s="82"/>
      <c r="AH402" s="84"/>
      <c r="AI402" s="82"/>
      <c r="AJ402" s="84"/>
      <c r="AK402" s="82"/>
      <c r="AL402" s="82"/>
      <c r="AM402" s="82"/>
      <c r="AN402" s="84"/>
      <c r="AO402" s="82"/>
      <c r="AP402" s="84"/>
      <c r="AQ402" s="82"/>
      <c r="AR402" s="84"/>
      <c r="AS402" s="82"/>
      <c r="AT402" s="82"/>
      <c r="AU402" s="82"/>
      <c r="AV402" s="84"/>
      <c r="AW402" s="82"/>
      <c r="AX402" s="82"/>
      <c r="AY402" s="82"/>
      <c r="AZ402" s="84"/>
      <c r="BA402" s="82"/>
      <c r="BB402" s="82"/>
      <c r="BC402" s="82"/>
      <c r="BD402" s="82"/>
      <c r="BE402" s="82"/>
      <c r="BF402" s="82"/>
      <c r="BG402" s="82"/>
      <c r="BH402" s="82"/>
      <c r="BI402" s="82"/>
      <c r="BJ402" s="84"/>
      <c r="BK402" s="82"/>
      <c r="BL402" s="84"/>
      <c r="BM402" s="82"/>
      <c r="BN402" s="82"/>
      <c r="BO402" s="82"/>
      <c r="BP402" s="84"/>
      <c r="BQ402" s="82"/>
      <c r="BR402" s="84"/>
      <c r="BS402" s="82"/>
      <c r="BT402" s="82"/>
      <c r="BU402" s="82"/>
      <c r="BV402" s="82">
        <v>3.1640000000000001</v>
      </c>
      <c r="BW402" s="86" t="s">
        <v>1070</v>
      </c>
    </row>
    <row r="403" spans="1:75" x14ac:dyDescent="0.25">
      <c r="A403" s="16">
        <v>401</v>
      </c>
      <c r="B403" s="16">
        <v>3</v>
      </c>
      <c r="C403" s="31" t="s">
        <v>843</v>
      </c>
      <c r="D403" s="40">
        <f>март!D403-апрель!E403</f>
        <v>-98.366776772946849</v>
      </c>
      <c r="E403" s="40">
        <f t="shared" si="6"/>
        <v>0</v>
      </c>
      <c r="F403" s="36"/>
      <c r="G403" s="36"/>
      <c r="H403" s="36"/>
      <c r="I403" s="27"/>
      <c r="J403" s="36"/>
      <c r="K403" s="36"/>
      <c r="L403" s="36"/>
      <c r="M403" s="36"/>
      <c r="N403" s="36"/>
      <c r="O403" s="29"/>
      <c r="P403" s="36"/>
      <c r="Q403" s="29"/>
      <c r="R403" s="36"/>
      <c r="S403" s="36"/>
      <c r="T403" s="36"/>
      <c r="U403" s="36"/>
      <c r="V403" s="36"/>
      <c r="W403" s="36"/>
      <c r="X403" s="36"/>
      <c r="Y403" s="29"/>
      <c r="Z403" s="36"/>
      <c r="AA403" s="66"/>
      <c r="AB403" s="36"/>
      <c r="AC403" s="36"/>
      <c r="AD403" s="36"/>
      <c r="AE403" s="36"/>
      <c r="AF403" s="36"/>
      <c r="AG403" s="36"/>
      <c r="AH403" s="29"/>
      <c r="AI403" s="36"/>
      <c r="AJ403" s="29"/>
      <c r="AK403" s="36"/>
      <c r="AL403" s="36"/>
      <c r="AM403" s="36"/>
      <c r="AN403" s="29"/>
      <c r="AO403" s="36"/>
      <c r="AP403" s="29"/>
      <c r="AQ403" s="36"/>
      <c r="AR403" s="29"/>
      <c r="AS403" s="36"/>
      <c r="AT403" s="36"/>
      <c r="AU403" s="36"/>
      <c r="AV403" s="29"/>
      <c r="AW403" s="36"/>
      <c r="AX403" s="36"/>
      <c r="AY403" s="36"/>
      <c r="AZ403" s="29"/>
      <c r="BA403" s="36"/>
      <c r="BB403" s="36"/>
      <c r="BC403" s="36"/>
      <c r="BD403" s="36"/>
      <c r="BE403" s="36"/>
      <c r="BF403" s="36"/>
      <c r="BG403" s="36"/>
      <c r="BH403" s="36"/>
      <c r="BI403" s="36"/>
      <c r="BJ403" s="29"/>
      <c r="BK403" s="36"/>
      <c r="BL403" s="29"/>
      <c r="BM403" s="36"/>
      <c r="BN403" s="36"/>
      <c r="BO403" s="36"/>
      <c r="BP403" s="29"/>
      <c r="BQ403" s="36"/>
      <c r="BR403" s="29"/>
      <c r="BS403" s="36"/>
      <c r="BT403" s="36"/>
      <c r="BU403" s="36"/>
      <c r="BV403" s="36"/>
    </row>
    <row r="404" spans="1:75" x14ac:dyDescent="0.25">
      <c r="A404" s="16">
        <v>402</v>
      </c>
      <c r="B404" s="16">
        <v>3</v>
      </c>
      <c r="C404" s="31" t="s">
        <v>844</v>
      </c>
      <c r="D404" s="40">
        <f>март!D404-апрель!E404</f>
        <v>-111.26703215458944</v>
      </c>
      <c r="E404" s="40">
        <f t="shared" si="6"/>
        <v>0</v>
      </c>
      <c r="F404" s="36"/>
      <c r="G404" s="36"/>
      <c r="H404" s="36"/>
      <c r="I404" s="27"/>
      <c r="J404" s="36"/>
      <c r="K404" s="36"/>
      <c r="L404" s="36"/>
      <c r="M404" s="36"/>
      <c r="N404" s="36"/>
      <c r="O404" s="29"/>
      <c r="P404" s="36"/>
      <c r="Q404" s="29"/>
      <c r="R404" s="36"/>
      <c r="S404" s="36"/>
      <c r="T404" s="36"/>
      <c r="U404" s="36"/>
      <c r="V404" s="36"/>
      <c r="W404" s="36"/>
      <c r="X404" s="36"/>
      <c r="Y404" s="29"/>
      <c r="Z404" s="36"/>
      <c r="AA404" s="66"/>
      <c r="AB404" s="36"/>
      <c r="AC404" s="36"/>
      <c r="AD404" s="36"/>
      <c r="AE404" s="36"/>
      <c r="AF404" s="36"/>
      <c r="AG404" s="36"/>
      <c r="AH404" s="29"/>
      <c r="AI404" s="36"/>
      <c r="AJ404" s="29"/>
      <c r="AK404" s="36"/>
      <c r="AL404" s="36"/>
      <c r="AM404" s="36"/>
      <c r="AN404" s="29"/>
      <c r="AO404" s="36"/>
      <c r="AP404" s="29"/>
      <c r="AQ404" s="36"/>
      <c r="AR404" s="29"/>
      <c r="AS404" s="36"/>
      <c r="AT404" s="36"/>
      <c r="AU404" s="36"/>
      <c r="AV404" s="29"/>
      <c r="AW404" s="36"/>
      <c r="AX404" s="36"/>
      <c r="AY404" s="36"/>
      <c r="AZ404" s="29"/>
      <c r="BA404" s="36"/>
      <c r="BB404" s="36"/>
      <c r="BC404" s="36"/>
      <c r="BD404" s="36"/>
      <c r="BE404" s="36"/>
      <c r="BF404" s="36"/>
      <c r="BG404" s="36"/>
      <c r="BH404" s="36"/>
      <c r="BI404" s="36"/>
      <c r="BJ404" s="29"/>
      <c r="BK404" s="36"/>
      <c r="BL404" s="29"/>
      <c r="BM404" s="36"/>
      <c r="BN404" s="36"/>
      <c r="BO404" s="36"/>
      <c r="BP404" s="29"/>
      <c r="BQ404" s="36"/>
      <c r="BR404" s="29"/>
      <c r="BS404" s="36"/>
      <c r="BT404" s="36"/>
      <c r="BU404" s="36"/>
      <c r="BV404" s="36"/>
    </row>
    <row r="405" spans="1:75" x14ac:dyDescent="0.25">
      <c r="A405" s="16">
        <v>403</v>
      </c>
      <c r="B405" s="16">
        <v>3</v>
      </c>
      <c r="C405" s="31" t="s">
        <v>845</v>
      </c>
      <c r="D405" s="40">
        <f>март!D405-апрель!E405</f>
        <v>-174.44886238647339</v>
      </c>
      <c r="E405" s="40">
        <f t="shared" si="6"/>
        <v>0</v>
      </c>
      <c r="F405" s="36"/>
      <c r="G405" s="36"/>
      <c r="H405" s="36"/>
      <c r="I405" s="27"/>
      <c r="J405" s="36"/>
      <c r="K405" s="36"/>
      <c r="L405" s="36"/>
      <c r="M405" s="36"/>
      <c r="N405" s="36"/>
      <c r="O405" s="29"/>
      <c r="P405" s="36"/>
      <c r="Q405" s="29"/>
      <c r="R405" s="36"/>
      <c r="S405" s="36"/>
      <c r="T405" s="36"/>
      <c r="U405" s="36"/>
      <c r="V405" s="36"/>
      <c r="W405" s="36"/>
      <c r="X405" s="36"/>
      <c r="Y405" s="29"/>
      <c r="Z405" s="36"/>
      <c r="AA405" s="66"/>
      <c r="AB405" s="36"/>
      <c r="AC405" s="36"/>
      <c r="AD405" s="36"/>
      <c r="AE405" s="36"/>
      <c r="AF405" s="36"/>
      <c r="AG405" s="36"/>
      <c r="AH405" s="29"/>
      <c r="AI405" s="36"/>
      <c r="AJ405" s="29"/>
      <c r="AK405" s="36"/>
      <c r="AL405" s="36"/>
      <c r="AM405" s="36"/>
      <c r="AN405" s="29"/>
      <c r="AO405" s="36"/>
      <c r="AP405" s="29"/>
      <c r="AQ405" s="36"/>
      <c r="AR405" s="29"/>
      <c r="AS405" s="36"/>
      <c r="AT405" s="36"/>
      <c r="AU405" s="36"/>
      <c r="AV405" s="29"/>
      <c r="AW405" s="36"/>
      <c r="AX405" s="36"/>
      <c r="AY405" s="36"/>
      <c r="AZ405" s="29"/>
      <c r="BA405" s="36"/>
      <c r="BB405" s="36"/>
      <c r="BC405" s="36"/>
      <c r="BD405" s="36"/>
      <c r="BE405" s="36"/>
      <c r="BF405" s="36"/>
      <c r="BG405" s="36"/>
      <c r="BH405" s="36"/>
      <c r="BI405" s="36"/>
      <c r="BJ405" s="29"/>
      <c r="BK405" s="36"/>
      <c r="BL405" s="29"/>
      <c r="BM405" s="36"/>
      <c r="BN405" s="36"/>
      <c r="BO405" s="36"/>
      <c r="BP405" s="29"/>
      <c r="BQ405" s="36"/>
      <c r="BR405" s="29"/>
      <c r="BS405" s="36"/>
      <c r="BT405" s="36"/>
      <c r="BU405" s="36"/>
      <c r="BV405" s="36"/>
    </row>
    <row r="406" spans="1:75" x14ac:dyDescent="0.25">
      <c r="A406" s="16">
        <v>404</v>
      </c>
      <c r="B406" s="16">
        <v>3</v>
      </c>
      <c r="C406" s="31" t="s">
        <v>846</v>
      </c>
      <c r="D406" s="40">
        <f>март!D406-апрель!E406</f>
        <v>436.75067135265704</v>
      </c>
      <c r="E406" s="40">
        <f t="shared" si="6"/>
        <v>0</v>
      </c>
      <c r="F406" s="36"/>
      <c r="G406" s="36"/>
      <c r="H406" s="36"/>
      <c r="I406" s="27"/>
      <c r="J406" s="36"/>
      <c r="K406" s="36"/>
      <c r="L406" s="36"/>
      <c r="M406" s="36"/>
      <c r="N406" s="36"/>
      <c r="O406" s="29"/>
      <c r="P406" s="36"/>
      <c r="Q406" s="29"/>
      <c r="R406" s="36"/>
      <c r="S406" s="36"/>
      <c r="T406" s="36"/>
      <c r="U406" s="36"/>
      <c r="V406" s="36"/>
      <c r="W406" s="36"/>
      <c r="X406" s="36"/>
      <c r="Y406" s="29"/>
      <c r="Z406" s="36"/>
      <c r="AA406" s="66"/>
      <c r="AB406" s="36"/>
      <c r="AC406" s="36"/>
      <c r="AD406" s="36"/>
      <c r="AE406" s="36"/>
      <c r="AF406" s="36"/>
      <c r="AG406" s="36"/>
      <c r="AH406" s="29"/>
      <c r="AI406" s="36"/>
      <c r="AJ406" s="29"/>
      <c r="AK406" s="36"/>
      <c r="AL406" s="36"/>
      <c r="AM406" s="36"/>
      <c r="AN406" s="29"/>
      <c r="AO406" s="36"/>
      <c r="AP406" s="29"/>
      <c r="AQ406" s="36"/>
      <c r="AR406" s="29"/>
      <c r="AS406" s="36"/>
      <c r="AT406" s="36"/>
      <c r="AU406" s="36"/>
      <c r="AV406" s="29"/>
      <c r="AW406" s="36"/>
      <c r="AX406" s="36"/>
      <c r="AY406" s="36"/>
      <c r="AZ406" s="29"/>
      <c r="BA406" s="36"/>
      <c r="BB406" s="36"/>
      <c r="BC406" s="36"/>
      <c r="BD406" s="36"/>
      <c r="BE406" s="36"/>
      <c r="BF406" s="36"/>
      <c r="BG406" s="36"/>
      <c r="BH406" s="36"/>
      <c r="BI406" s="36"/>
      <c r="BJ406" s="29"/>
      <c r="BK406" s="36"/>
      <c r="BL406" s="29"/>
      <c r="BM406" s="36"/>
      <c r="BN406" s="36"/>
      <c r="BO406" s="36"/>
      <c r="BP406" s="29"/>
      <c r="BQ406" s="36"/>
      <c r="BR406" s="29"/>
      <c r="BS406" s="36"/>
      <c r="BT406" s="36"/>
      <c r="BU406" s="36"/>
      <c r="BV406" s="36"/>
    </row>
    <row r="407" spans="1:75" x14ac:dyDescent="0.25">
      <c r="A407" s="16">
        <v>405</v>
      </c>
      <c r="B407" s="16">
        <v>3</v>
      </c>
      <c r="C407" s="31" t="s">
        <v>847</v>
      </c>
      <c r="D407" s="40">
        <f>март!D407-апрель!E407</f>
        <v>-59.330382657004833</v>
      </c>
      <c r="E407" s="40">
        <f t="shared" si="6"/>
        <v>0</v>
      </c>
      <c r="F407" s="36"/>
      <c r="G407" s="36"/>
      <c r="H407" s="36"/>
      <c r="I407" s="27"/>
      <c r="J407" s="36"/>
      <c r="K407" s="36"/>
      <c r="L407" s="36"/>
      <c r="M407" s="36"/>
      <c r="N407" s="36"/>
      <c r="O407" s="29"/>
      <c r="P407" s="36"/>
      <c r="Q407" s="29"/>
      <c r="R407" s="36"/>
      <c r="S407" s="36"/>
      <c r="T407" s="36"/>
      <c r="U407" s="36"/>
      <c r="V407" s="36"/>
      <c r="W407" s="36"/>
      <c r="X407" s="36"/>
      <c r="Y407" s="29"/>
      <c r="Z407" s="36"/>
      <c r="AA407" s="66"/>
      <c r="AB407" s="36"/>
      <c r="AC407" s="36"/>
      <c r="AD407" s="36"/>
      <c r="AE407" s="36"/>
      <c r="AF407" s="36"/>
      <c r="AG407" s="36"/>
      <c r="AH407" s="29"/>
      <c r="AI407" s="36"/>
      <c r="AJ407" s="29"/>
      <c r="AK407" s="36"/>
      <c r="AL407" s="36"/>
      <c r="AM407" s="36"/>
      <c r="AN407" s="29"/>
      <c r="AO407" s="36"/>
      <c r="AP407" s="29"/>
      <c r="AQ407" s="36"/>
      <c r="AR407" s="29"/>
      <c r="AS407" s="36"/>
      <c r="AT407" s="36"/>
      <c r="AU407" s="36"/>
      <c r="AV407" s="29"/>
      <c r="AW407" s="36"/>
      <c r="AX407" s="36"/>
      <c r="AY407" s="36"/>
      <c r="AZ407" s="29"/>
      <c r="BA407" s="36"/>
      <c r="BB407" s="36"/>
      <c r="BC407" s="36"/>
      <c r="BD407" s="36"/>
      <c r="BE407" s="36"/>
      <c r="BF407" s="36"/>
      <c r="BG407" s="36"/>
      <c r="BH407" s="36"/>
      <c r="BI407" s="36"/>
      <c r="BJ407" s="29"/>
      <c r="BK407" s="36"/>
      <c r="BL407" s="29"/>
      <c r="BM407" s="36"/>
      <c r="BN407" s="36"/>
      <c r="BO407" s="36"/>
      <c r="BP407" s="29"/>
      <c r="BQ407" s="36"/>
      <c r="BR407" s="29"/>
      <c r="BS407" s="36"/>
      <c r="BT407" s="36"/>
      <c r="BU407" s="36"/>
      <c r="BV407" s="36"/>
    </row>
    <row r="408" spans="1:75" x14ac:dyDescent="0.25">
      <c r="A408" s="16">
        <v>406</v>
      </c>
      <c r="B408" s="16">
        <v>3</v>
      </c>
      <c r="C408" s="31" t="s">
        <v>848</v>
      </c>
      <c r="D408" s="40">
        <f>март!D408-апрель!E408</f>
        <v>682.80324442512085</v>
      </c>
      <c r="E408" s="40">
        <f t="shared" si="6"/>
        <v>0</v>
      </c>
      <c r="F408" s="36"/>
      <c r="G408" s="36"/>
      <c r="H408" s="36"/>
      <c r="I408" s="27"/>
      <c r="J408" s="36"/>
      <c r="K408" s="36"/>
      <c r="L408" s="36"/>
      <c r="M408" s="36"/>
      <c r="N408" s="36"/>
      <c r="O408" s="29"/>
      <c r="P408" s="36"/>
      <c r="Q408" s="29"/>
      <c r="R408" s="36"/>
      <c r="S408" s="36"/>
      <c r="T408" s="36"/>
      <c r="U408" s="36"/>
      <c r="V408" s="36"/>
      <c r="W408" s="36"/>
      <c r="X408" s="36"/>
      <c r="Y408" s="29"/>
      <c r="Z408" s="36"/>
      <c r="AA408" s="66"/>
      <c r="AB408" s="36"/>
      <c r="AC408" s="36"/>
      <c r="AD408" s="36"/>
      <c r="AE408" s="36"/>
      <c r="AF408" s="36"/>
      <c r="AG408" s="36"/>
      <c r="AH408" s="29"/>
      <c r="AI408" s="36"/>
      <c r="AJ408" s="29"/>
      <c r="AK408" s="36"/>
      <c r="AL408" s="36"/>
      <c r="AM408" s="36"/>
      <c r="AN408" s="29"/>
      <c r="AO408" s="36"/>
      <c r="AP408" s="29"/>
      <c r="AQ408" s="36"/>
      <c r="AR408" s="29"/>
      <c r="AS408" s="36"/>
      <c r="AT408" s="36"/>
      <c r="AU408" s="36"/>
      <c r="AV408" s="29"/>
      <c r="AW408" s="36"/>
      <c r="AX408" s="36"/>
      <c r="AY408" s="36"/>
      <c r="AZ408" s="29"/>
      <c r="BA408" s="36"/>
      <c r="BB408" s="36"/>
      <c r="BC408" s="36"/>
      <c r="BD408" s="36"/>
      <c r="BE408" s="36"/>
      <c r="BF408" s="36"/>
      <c r="BG408" s="36"/>
      <c r="BH408" s="36"/>
      <c r="BI408" s="36"/>
      <c r="BJ408" s="29"/>
      <c r="BK408" s="36"/>
      <c r="BL408" s="29"/>
      <c r="BM408" s="36"/>
      <c r="BN408" s="36"/>
      <c r="BO408" s="36"/>
      <c r="BP408" s="29"/>
      <c r="BQ408" s="36"/>
      <c r="BR408" s="29"/>
      <c r="BS408" s="36"/>
      <c r="BT408" s="36"/>
      <c r="BU408" s="36"/>
      <c r="BV408" s="36"/>
    </row>
    <row r="409" spans="1:75" x14ac:dyDescent="0.25">
      <c r="A409" s="16">
        <v>407</v>
      </c>
      <c r="B409" s="16">
        <v>3</v>
      </c>
      <c r="C409" s="31" t="s">
        <v>849</v>
      </c>
      <c r="D409" s="40">
        <f>март!D409-апрель!E409</f>
        <v>234.70568838647344</v>
      </c>
      <c r="E409" s="40">
        <f t="shared" si="6"/>
        <v>0</v>
      </c>
      <c r="F409" s="36"/>
      <c r="G409" s="36"/>
      <c r="H409" s="36"/>
      <c r="I409" s="27"/>
      <c r="J409" s="36"/>
      <c r="K409" s="36"/>
      <c r="L409" s="36"/>
      <c r="M409" s="36"/>
      <c r="N409" s="36"/>
      <c r="O409" s="29"/>
      <c r="P409" s="36"/>
      <c r="Q409" s="29"/>
      <c r="R409" s="36"/>
      <c r="S409" s="36"/>
      <c r="T409" s="36"/>
      <c r="U409" s="36"/>
      <c r="V409" s="36"/>
      <c r="W409" s="36"/>
      <c r="X409" s="36"/>
      <c r="Y409" s="29"/>
      <c r="Z409" s="36"/>
      <c r="AA409" s="66"/>
      <c r="AB409" s="36"/>
      <c r="AC409" s="36"/>
      <c r="AD409" s="36"/>
      <c r="AE409" s="36"/>
      <c r="AF409" s="36"/>
      <c r="AG409" s="36"/>
      <c r="AH409" s="29"/>
      <c r="AI409" s="36"/>
      <c r="AJ409" s="29"/>
      <c r="AK409" s="36"/>
      <c r="AL409" s="36"/>
      <c r="AM409" s="36"/>
      <c r="AN409" s="29"/>
      <c r="AO409" s="36"/>
      <c r="AP409" s="29"/>
      <c r="AQ409" s="36"/>
      <c r="AR409" s="29"/>
      <c r="AS409" s="36"/>
      <c r="AT409" s="36"/>
      <c r="AU409" s="36"/>
      <c r="AV409" s="29"/>
      <c r="AW409" s="36"/>
      <c r="AX409" s="36"/>
      <c r="AY409" s="36"/>
      <c r="AZ409" s="29"/>
      <c r="BA409" s="36"/>
      <c r="BB409" s="36"/>
      <c r="BC409" s="36"/>
      <c r="BD409" s="36"/>
      <c r="BE409" s="36"/>
      <c r="BF409" s="36"/>
      <c r="BG409" s="36"/>
      <c r="BH409" s="36"/>
      <c r="BI409" s="36"/>
      <c r="BJ409" s="29"/>
      <c r="BK409" s="36"/>
      <c r="BL409" s="29"/>
      <c r="BM409" s="36"/>
      <c r="BN409" s="36"/>
      <c r="BO409" s="36"/>
      <c r="BP409" s="29"/>
      <c r="BQ409" s="36"/>
      <c r="BR409" s="29"/>
      <c r="BS409" s="36"/>
      <c r="BT409" s="36"/>
      <c r="BU409" s="36"/>
      <c r="BV409" s="36"/>
    </row>
    <row r="410" spans="1:75" x14ac:dyDescent="0.25">
      <c r="A410" s="16">
        <v>408</v>
      </c>
      <c r="B410" s="16">
        <v>3</v>
      </c>
      <c r="C410" s="31" t="s">
        <v>850</v>
      </c>
      <c r="D410" s="40">
        <f>март!D410-апрель!E410</f>
        <v>-3.2525079613526895</v>
      </c>
      <c r="E410" s="40">
        <f t="shared" si="6"/>
        <v>0</v>
      </c>
      <c r="F410" s="36"/>
      <c r="G410" s="36"/>
      <c r="H410" s="36"/>
      <c r="I410" s="27"/>
      <c r="J410" s="36"/>
      <c r="K410" s="36"/>
      <c r="L410" s="36"/>
      <c r="M410" s="36"/>
      <c r="N410" s="36"/>
      <c r="O410" s="29"/>
      <c r="P410" s="36"/>
      <c r="Q410" s="29"/>
      <c r="R410" s="36"/>
      <c r="S410" s="36"/>
      <c r="T410" s="36"/>
      <c r="U410" s="36"/>
      <c r="V410" s="36"/>
      <c r="W410" s="36"/>
      <c r="X410" s="36"/>
      <c r="Y410" s="29"/>
      <c r="Z410" s="36"/>
      <c r="AA410" s="66"/>
      <c r="AB410" s="36"/>
      <c r="AC410" s="36"/>
      <c r="AD410" s="36"/>
      <c r="AE410" s="36"/>
      <c r="AF410" s="36"/>
      <c r="AG410" s="36"/>
      <c r="AH410" s="29"/>
      <c r="AI410" s="36"/>
      <c r="AJ410" s="29"/>
      <c r="AK410" s="36"/>
      <c r="AL410" s="36"/>
      <c r="AM410" s="36"/>
      <c r="AN410" s="29"/>
      <c r="AO410" s="36"/>
      <c r="AP410" s="29"/>
      <c r="AQ410" s="36"/>
      <c r="AR410" s="29"/>
      <c r="AS410" s="36"/>
      <c r="AT410" s="36"/>
      <c r="AU410" s="36"/>
      <c r="AV410" s="29"/>
      <c r="AW410" s="36"/>
      <c r="AX410" s="36"/>
      <c r="AY410" s="36"/>
      <c r="AZ410" s="29"/>
      <c r="BA410" s="36"/>
      <c r="BB410" s="36"/>
      <c r="BC410" s="36"/>
      <c r="BD410" s="36"/>
      <c r="BE410" s="36"/>
      <c r="BF410" s="36"/>
      <c r="BG410" s="36"/>
      <c r="BH410" s="36"/>
      <c r="BI410" s="36"/>
      <c r="BJ410" s="29"/>
      <c r="BK410" s="36"/>
      <c r="BL410" s="29"/>
      <c r="BM410" s="36"/>
      <c r="BN410" s="36"/>
      <c r="BO410" s="36"/>
      <c r="BP410" s="29"/>
      <c r="BQ410" s="36"/>
      <c r="BR410" s="29"/>
      <c r="BS410" s="36"/>
      <c r="BT410" s="36"/>
      <c r="BU410" s="36"/>
      <c r="BV410" s="36"/>
    </row>
    <row r="411" spans="1:75" x14ac:dyDescent="0.25">
      <c r="A411" s="16">
        <v>409</v>
      </c>
      <c r="B411" s="16">
        <v>3</v>
      </c>
      <c r="C411" s="31" t="s">
        <v>851</v>
      </c>
      <c r="D411" s="40">
        <f>март!D411-апрель!E411</f>
        <v>47.985610260869578</v>
      </c>
      <c r="E411" s="40">
        <f t="shared" si="6"/>
        <v>0</v>
      </c>
      <c r="F411" s="36"/>
      <c r="G411" s="36"/>
      <c r="H411" s="36"/>
      <c r="I411" s="27"/>
      <c r="J411" s="36"/>
      <c r="K411" s="36"/>
      <c r="L411" s="36"/>
      <c r="M411" s="36"/>
      <c r="N411" s="36"/>
      <c r="O411" s="29"/>
      <c r="P411" s="36"/>
      <c r="Q411" s="29"/>
      <c r="R411" s="36"/>
      <c r="S411" s="36"/>
      <c r="T411" s="36"/>
      <c r="U411" s="36"/>
      <c r="V411" s="36"/>
      <c r="W411" s="36"/>
      <c r="X411" s="36"/>
      <c r="Y411" s="29"/>
      <c r="Z411" s="36"/>
      <c r="AA411" s="66"/>
      <c r="AB411" s="36"/>
      <c r="AC411" s="36"/>
      <c r="AD411" s="36"/>
      <c r="AE411" s="36"/>
      <c r="AF411" s="36"/>
      <c r="AG411" s="36"/>
      <c r="AH411" s="29"/>
      <c r="AI411" s="36"/>
      <c r="AJ411" s="29"/>
      <c r="AK411" s="36"/>
      <c r="AL411" s="36"/>
      <c r="AM411" s="36"/>
      <c r="AN411" s="29"/>
      <c r="AO411" s="36"/>
      <c r="AP411" s="29"/>
      <c r="AQ411" s="36"/>
      <c r="AR411" s="29"/>
      <c r="AS411" s="36"/>
      <c r="AT411" s="36"/>
      <c r="AU411" s="36"/>
      <c r="AV411" s="29"/>
      <c r="AW411" s="36"/>
      <c r="AX411" s="36"/>
      <c r="AY411" s="36"/>
      <c r="AZ411" s="29"/>
      <c r="BA411" s="36"/>
      <c r="BB411" s="36"/>
      <c r="BC411" s="36"/>
      <c r="BD411" s="36"/>
      <c r="BE411" s="36"/>
      <c r="BF411" s="36"/>
      <c r="BG411" s="36"/>
      <c r="BH411" s="36"/>
      <c r="BI411" s="36"/>
      <c r="BJ411" s="29"/>
      <c r="BK411" s="36"/>
      <c r="BL411" s="29"/>
      <c r="BM411" s="36"/>
      <c r="BN411" s="36"/>
      <c r="BO411" s="36"/>
      <c r="BP411" s="29"/>
      <c r="BQ411" s="36"/>
      <c r="BR411" s="29"/>
      <c r="BS411" s="36"/>
      <c r="BT411" s="36"/>
      <c r="BU411" s="36"/>
      <c r="BV411" s="36"/>
    </row>
    <row r="412" spans="1:75" x14ac:dyDescent="0.25">
      <c r="A412" s="16">
        <v>410</v>
      </c>
      <c r="B412" s="16">
        <v>3</v>
      </c>
      <c r="C412" s="31" t="s">
        <v>937</v>
      </c>
      <c r="D412" s="40">
        <f>март!D412-апрель!E412</f>
        <v>-327.34776173913036</v>
      </c>
      <c r="E412" s="40">
        <f t="shared" si="6"/>
        <v>0</v>
      </c>
      <c r="F412" s="36"/>
      <c r="G412" s="36"/>
      <c r="H412" s="36"/>
      <c r="I412" s="27"/>
      <c r="J412" s="36"/>
      <c r="K412" s="36"/>
      <c r="L412" s="36"/>
      <c r="M412" s="36"/>
      <c r="N412" s="36"/>
      <c r="O412" s="29"/>
      <c r="P412" s="36"/>
      <c r="Q412" s="29"/>
      <c r="R412" s="36"/>
      <c r="S412" s="36"/>
      <c r="T412" s="36"/>
      <c r="U412" s="36"/>
      <c r="V412" s="36"/>
      <c r="W412" s="36"/>
      <c r="X412" s="36"/>
      <c r="Y412" s="29"/>
      <c r="Z412" s="36"/>
      <c r="AA412" s="66"/>
      <c r="AB412" s="36"/>
      <c r="AC412" s="36"/>
      <c r="AD412" s="36"/>
      <c r="AE412" s="36"/>
      <c r="AF412" s="36"/>
      <c r="AG412" s="36"/>
      <c r="AH412" s="29"/>
      <c r="AI412" s="36"/>
      <c r="AJ412" s="29"/>
      <c r="AK412" s="36"/>
      <c r="AL412" s="36"/>
      <c r="AM412" s="36"/>
      <c r="AN412" s="29"/>
      <c r="AO412" s="36"/>
      <c r="AP412" s="29"/>
      <c r="AQ412" s="36"/>
      <c r="AR412" s="29"/>
      <c r="AS412" s="36"/>
      <c r="AT412" s="36"/>
      <c r="AU412" s="36"/>
      <c r="AV412" s="29"/>
      <c r="AW412" s="36"/>
      <c r="AX412" s="36"/>
      <c r="AY412" s="36"/>
      <c r="AZ412" s="29"/>
      <c r="BA412" s="36"/>
      <c r="BB412" s="36"/>
      <c r="BC412" s="36"/>
      <c r="BD412" s="36"/>
      <c r="BE412" s="36"/>
      <c r="BF412" s="36"/>
      <c r="BG412" s="36"/>
      <c r="BH412" s="36"/>
      <c r="BI412" s="36"/>
      <c r="BJ412" s="29"/>
      <c r="BK412" s="36"/>
      <c r="BL412" s="29"/>
      <c r="BM412" s="36"/>
      <c r="BN412" s="36"/>
      <c r="BO412" s="36"/>
      <c r="BP412" s="29"/>
      <c r="BQ412" s="36"/>
      <c r="BR412" s="29"/>
      <c r="BS412" s="36"/>
      <c r="BT412" s="36"/>
      <c r="BU412" s="36"/>
      <c r="BV412" s="36"/>
    </row>
    <row r="413" spans="1:75" x14ac:dyDescent="0.25">
      <c r="A413" s="16">
        <v>411</v>
      </c>
      <c r="B413" s="16">
        <v>3</v>
      </c>
      <c r="C413" s="31" t="s">
        <v>852</v>
      </c>
      <c r="D413" s="40">
        <f>март!D413-апрель!E413</f>
        <v>152.89621270531401</v>
      </c>
      <c r="E413" s="40">
        <f t="shared" si="6"/>
        <v>0</v>
      </c>
      <c r="F413" s="36"/>
      <c r="G413" s="36"/>
      <c r="H413" s="36"/>
      <c r="I413" s="27"/>
      <c r="J413" s="36"/>
      <c r="K413" s="36"/>
      <c r="L413" s="36"/>
      <c r="M413" s="36"/>
      <c r="N413" s="36"/>
      <c r="O413" s="29"/>
      <c r="P413" s="36"/>
      <c r="Q413" s="29"/>
      <c r="R413" s="36"/>
      <c r="S413" s="36"/>
      <c r="T413" s="36"/>
      <c r="U413" s="36"/>
      <c r="V413" s="36"/>
      <c r="W413" s="36"/>
      <c r="X413" s="36"/>
      <c r="Y413" s="29"/>
      <c r="Z413" s="36"/>
      <c r="AA413" s="66"/>
      <c r="AB413" s="36"/>
      <c r="AC413" s="36"/>
      <c r="AD413" s="36"/>
      <c r="AE413" s="36"/>
      <c r="AF413" s="36"/>
      <c r="AG413" s="36"/>
      <c r="AH413" s="29"/>
      <c r="AI413" s="36"/>
      <c r="AJ413" s="29"/>
      <c r="AK413" s="36"/>
      <c r="AL413" s="36"/>
      <c r="AM413" s="36"/>
      <c r="AN413" s="29"/>
      <c r="AO413" s="36"/>
      <c r="AP413" s="29"/>
      <c r="AQ413" s="36"/>
      <c r="AR413" s="29"/>
      <c r="AS413" s="36"/>
      <c r="AT413" s="36"/>
      <c r="AU413" s="36"/>
      <c r="AV413" s="29"/>
      <c r="AW413" s="36"/>
      <c r="AX413" s="36"/>
      <c r="AY413" s="36"/>
      <c r="AZ413" s="29"/>
      <c r="BA413" s="36"/>
      <c r="BB413" s="36"/>
      <c r="BC413" s="36"/>
      <c r="BD413" s="36"/>
      <c r="BE413" s="36"/>
      <c r="BF413" s="36"/>
      <c r="BG413" s="36"/>
      <c r="BH413" s="36"/>
      <c r="BI413" s="36"/>
      <c r="BJ413" s="29"/>
      <c r="BK413" s="36"/>
      <c r="BL413" s="29"/>
      <c r="BM413" s="36"/>
      <c r="BN413" s="36"/>
      <c r="BO413" s="36"/>
      <c r="BP413" s="29"/>
      <c r="BQ413" s="36"/>
      <c r="BR413" s="29"/>
      <c r="BS413" s="36"/>
      <c r="BT413" s="36"/>
      <c r="BU413" s="36"/>
      <c r="BV413" s="36"/>
    </row>
    <row r="414" spans="1:75" x14ac:dyDescent="0.25">
      <c r="A414" s="16">
        <v>412</v>
      </c>
      <c r="B414" s="16">
        <v>3</v>
      </c>
      <c r="C414" s="31" t="s">
        <v>853</v>
      </c>
      <c r="D414" s="40">
        <f>март!D414-апрель!E414</f>
        <v>-74.236531024154601</v>
      </c>
      <c r="E414" s="40">
        <f t="shared" si="6"/>
        <v>0</v>
      </c>
      <c r="F414" s="36"/>
      <c r="G414" s="36"/>
      <c r="H414" s="36"/>
      <c r="I414" s="27"/>
      <c r="J414" s="36"/>
      <c r="K414" s="36"/>
      <c r="L414" s="36"/>
      <c r="M414" s="36"/>
      <c r="N414" s="36"/>
      <c r="O414" s="29"/>
      <c r="P414" s="36"/>
      <c r="Q414" s="29"/>
      <c r="R414" s="36"/>
      <c r="S414" s="36"/>
      <c r="T414" s="36"/>
      <c r="U414" s="36"/>
      <c r="V414" s="36"/>
      <c r="W414" s="36"/>
      <c r="X414" s="36"/>
      <c r="Y414" s="29"/>
      <c r="Z414" s="36"/>
      <c r="AA414" s="66"/>
      <c r="AB414" s="36"/>
      <c r="AC414" s="36"/>
      <c r="AD414" s="36"/>
      <c r="AE414" s="36"/>
      <c r="AF414" s="36"/>
      <c r="AG414" s="36"/>
      <c r="AH414" s="29"/>
      <c r="AI414" s="36"/>
      <c r="AJ414" s="29"/>
      <c r="AK414" s="36"/>
      <c r="AL414" s="36"/>
      <c r="AM414" s="36"/>
      <c r="AN414" s="29"/>
      <c r="AO414" s="36"/>
      <c r="AP414" s="29"/>
      <c r="AQ414" s="36"/>
      <c r="AR414" s="29"/>
      <c r="AS414" s="36"/>
      <c r="AT414" s="36"/>
      <c r="AU414" s="36"/>
      <c r="AV414" s="29"/>
      <c r="AW414" s="36"/>
      <c r="AX414" s="36"/>
      <c r="AY414" s="36"/>
      <c r="AZ414" s="29"/>
      <c r="BA414" s="36"/>
      <c r="BB414" s="36"/>
      <c r="BC414" s="36"/>
      <c r="BD414" s="36"/>
      <c r="BE414" s="36"/>
      <c r="BF414" s="36"/>
      <c r="BG414" s="36"/>
      <c r="BH414" s="36"/>
      <c r="BI414" s="36"/>
      <c r="BJ414" s="29"/>
      <c r="BK414" s="36"/>
      <c r="BL414" s="29"/>
      <c r="BM414" s="36"/>
      <c r="BN414" s="36"/>
      <c r="BO414" s="36"/>
      <c r="BP414" s="29"/>
      <c r="BQ414" s="36"/>
      <c r="BR414" s="29"/>
      <c r="BS414" s="36"/>
      <c r="BT414" s="36"/>
      <c r="BU414" s="36"/>
      <c r="BV414" s="36"/>
    </row>
    <row r="415" spans="1:75" x14ac:dyDescent="0.25">
      <c r="A415" s="16">
        <v>413</v>
      </c>
      <c r="B415" s="16">
        <v>3</v>
      </c>
      <c r="C415" s="31" t="s">
        <v>854</v>
      </c>
      <c r="D415" s="40">
        <f>март!D415-апрель!E415</f>
        <v>-184.1023631304347</v>
      </c>
      <c r="E415" s="40">
        <f t="shared" si="6"/>
        <v>0</v>
      </c>
      <c r="F415" s="36"/>
      <c r="G415" s="36"/>
      <c r="H415" s="36"/>
      <c r="I415" s="27"/>
      <c r="J415" s="36"/>
      <c r="K415" s="36"/>
      <c r="L415" s="36"/>
      <c r="M415" s="36"/>
      <c r="N415" s="36"/>
      <c r="O415" s="29"/>
      <c r="P415" s="36"/>
      <c r="Q415" s="29"/>
      <c r="R415" s="36"/>
      <c r="S415" s="36"/>
      <c r="T415" s="36"/>
      <c r="U415" s="36"/>
      <c r="V415" s="36"/>
      <c r="W415" s="36"/>
      <c r="X415" s="36"/>
      <c r="Y415" s="29"/>
      <c r="Z415" s="36"/>
      <c r="AA415" s="66"/>
      <c r="AB415" s="36"/>
      <c r="AC415" s="36"/>
      <c r="AD415" s="36"/>
      <c r="AE415" s="36"/>
      <c r="AF415" s="36"/>
      <c r="AG415" s="36"/>
      <c r="AH415" s="29"/>
      <c r="AI415" s="36"/>
      <c r="AJ415" s="29"/>
      <c r="AK415" s="36"/>
      <c r="AL415" s="36"/>
      <c r="AM415" s="36"/>
      <c r="AN415" s="29"/>
      <c r="AO415" s="36"/>
      <c r="AP415" s="29"/>
      <c r="AQ415" s="36"/>
      <c r="AR415" s="29"/>
      <c r="AS415" s="36"/>
      <c r="AT415" s="36"/>
      <c r="AU415" s="36"/>
      <c r="AV415" s="29"/>
      <c r="AW415" s="36"/>
      <c r="AX415" s="36"/>
      <c r="AY415" s="36"/>
      <c r="AZ415" s="29"/>
      <c r="BA415" s="36"/>
      <c r="BB415" s="36"/>
      <c r="BC415" s="36"/>
      <c r="BD415" s="36"/>
      <c r="BE415" s="36"/>
      <c r="BF415" s="36"/>
      <c r="BG415" s="36"/>
      <c r="BH415" s="36"/>
      <c r="BI415" s="36"/>
      <c r="BJ415" s="29"/>
      <c r="BK415" s="36"/>
      <c r="BL415" s="29"/>
      <c r="BM415" s="36"/>
      <c r="BN415" s="36"/>
      <c r="BO415" s="36"/>
      <c r="BP415" s="29"/>
      <c r="BQ415" s="36"/>
      <c r="BR415" s="29"/>
      <c r="BS415" s="36"/>
      <c r="BT415" s="36"/>
      <c r="BU415" s="36"/>
      <c r="BV415" s="36"/>
    </row>
    <row r="416" spans="1:75" x14ac:dyDescent="0.25">
      <c r="A416" s="16">
        <v>414</v>
      </c>
      <c r="B416" s="16">
        <v>3</v>
      </c>
      <c r="C416" s="31" t="s">
        <v>855</v>
      </c>
      <c r="D416" s="40">
        <f>март!D416-апрель!E416</f>
        <v>-27.423811082125653</v>
      </c>
      <c r="E416" s="40">
        <f t="shared" si="6"/>
        <v>0</v>
      </c>
      <c r="F416" s="36"/>
      <c r="G416" s="36"/>
      <c r="H416" s="36"/>
      <c r="I416" s="27"/>
      <c r="J416" s="36"/>
      <c r="K416" s="36"/>
      <c r="L416" s="36"/>
      <c r="M416" s="36"/>
      <c r="N416" s="36"/>
      <c r="O416" s="29"/>
      <c r="P416" s="36"/>
      <c r="Q416" s="29"/>
      <c r="R416" s="36"/>
      <c r="S416" s="36"/>
      <c r="T416" s="36"/>
      <c r="U416" s="36"/>
      <c r="V416" s="36"/>
      <c r="W416" s="36"/>
      <c r="X416" s="36"/>
      <c r="Y416" s="29"/>
      <c r="Z416" s="36"/>
      <c r="AA416" s="66"/>
      <c r="AB416" s="36"/>
      <c r="AC416" s="36"/>
      <c r="AD416" s="36"/>
      <c r="AE416" s="36"/>
      <c r="AF416" s="36"/>
      <c r="AG416" s="36"/>
      <c r="AH416" s="29"/>
      <c r="AI416" s="36"/>
      <c r="AJ416" s="29"/>
      <c r="AK416" s="36"/>
      <c r="AL416" s="36"/>
      <c r="AM416" s="36"/>
      <c r="AN416" s="29"/>
      <c r="AO416" s="36"/>
      <c r="AP416" s="29"/>
      <c r="AQ416" s="36"/>
      <c r="AR416" s="29"/>
      <c r="AS416" s="36"/>
      <c r="AT416" s="36"/>
      <c r="AU416" s="36"/>
      <c r="AV416" s="29"/>
      <c r="AW416" s="36"/>
      <c r="AX416" s="36"/>
      <c r="AY416" s="36"/>
      <c r="AZ416" s="29"/>
      <c r="BA416" s="36"/>
      <c r="BB416" s="36"/>
      <c r="BC416" s="36"/>
      <c r="BD416" s="36"/>
      <c r="BE416" s="36"/>
      <c r="BF416" s="36"/>
      <c r="BG416" s="36"/>
      <c r="BH416" s="36"/>
      <c r="BI416" s="36"/>
      <c r="BJ416" s="29"/>
      <c r="BK416" s="36"/>
      <c r="BL416" s="29"/>
      <c r="BM416" s="36"/>
      <c r="BN416" s="36"/>
      <c r="BO416" s="36"/>
      <c r="BP416" s="29"/>
      <c r="BQ416" s="36"/>
      <c r="BR416" s="29"/>
      <c r="BS416" s="36"/>
      <c r="BT416" s="36"/>
      <c r="BU416" s="36"/>
      <c r="BV416" s="36"/>
    </row>
    <row r="417" spans="1:75" x14ac:dyDescent="0.25">
      <c r="A417" s="16">
        <v>415</v>
      </c>
      <c r="B417" s="16">
        <v>3</v>
      </c>
      <c r="C417" s="31" t="s">
        <v>856</v>
      </c>
      <c r="D417" s="40">
        <f>март!D417-апрель!E417</f>
        <v>232.815856</v>
      </c>
      <c r="E417" s="40">
        <f t="shared" si="6"/>
        <v>0</v>
      </c>
      <c r="F417" s="36"/>
      <c r="G417" s="36"/>
      <c r="H417" s="36"/>
      <c r="I417" s="27"/>
      <c r="J417" s="36"/>
      <c r="K417" s="36"/>
      <c r="L417" s="36"/>
      <c r="M417" s="36"/>
      <c r="N417" s="36"/>
      <c r="O417" s="29"/>
      <c r="P417" s="36"/>
      <c r="Q417" s="29"/>
      <c r="R417" s="36"/>
      <c r="S417" s="36"/>
      <c r="T417" s="36"/>
      <c r="U417" s="36"/>
      <c r="V417" s="36"/>
      <c r="W417" s="36"/>
      <c r="X417" s="36"/>
      <c r="Y417" s="29"/>
      <c r="Z417" s="36"/>
      <c r="AA417" s="66"/>
      <c r="AB417" s="36"/>
      <c r="AC417" s="36"/>
      <c r="AD417" s="36"/>
      <c r="AE417" s="36"/>
      <c r="AF417" s="36"/>
      <c r="AG417" s="36"/>
      <c r="AH417" s="29"/>
      <c r="AI417" s="36"/>
      <c r="AJ417" s="29"/>
      <c r="AK417" s="36"/>
      <c r="AL417" s="36"/>
      <c r="AM417" s="36"/>
      <c r="AN417" s="29"/>
      <c r="AO417" s="36"/>
      <c r="AP417" s="29"/>
      <c r="AQ417" s="36"/>
      <c r="AR417" s="29"/>
      <c r="AS417" s="36"/>
      <c r="AT417" s="36"/>
      <c r="AU417" s="36"/>
      <c r="AV417" s="29"/>
      <c r="AW417" s="36"/>
      <c r="AX417" s="36"/>
      <c r="AY417" s="36"/>
      <c r="AZ417" s="29"/>
      <c r="BA417" s="36"/>
      <c r="BB417" s="36"/>
      <c r="BC417" s="36"/>
      <c r="BD417" s="36"/>
      <c r="BE417" s="36"/>
      <c r="BF417" s="36"/>
      <c r="BG417" s="36"/>
      <c r="BH417" s="36"/>
      <c r="BI417" s="36"/>
      <c r="BJ417" s="29"/>
      <c r="BK417" s="36"/>
      <c r="BL417" s="29"/>
      <c r="BM417" s="36"/>
      <c r="BN417" s="36"/>
      <c r="BO417" s="36"/>
      <c r="BP417" s="29"/>
      <c r="BQ417" s="36"/>
      <c r="BR417" s="29"/>
      <c r="BS417" s="36"/>
      <c r="BT417" s="36"/>
      <c r="BU417" s="36"/>
      <c r="BV417" s="36"/>
    </row>
    <row r="418" spans="1:75" s="86" customFormat="1" x14ac:dyDescent="0.25">
      <c r="A418" s="79">
        <v>416</v>
      </c>
      <c r="B418" s="79">
        <v>3</v>
      </c>
      <c r="C418" s="80" t="s">
        <v>857</v>
      </c>
      <c r="D418" s="40">
        <f>март!D418-апрель!E418</f>
        <v>-63.109936628019369</v>
      </c>
      <c r="E418" s="81">
        <f t="shared" si="6"/>
        <v>280.976</v>
      </c>
      <c r="F418" s="82"/>
      <c r="G418" s="82"/>
      <c r="H418" s="82"/>
      <c r="I418" s="83"/>
      <c r="J418" s="82"/>
      <c r="K418" s="82"/>
      <c r="L418" s="82"/>
      <c r="M418" s="82"/>
      <c r="N418" s="82"/>
      <c r="O418" s="84"/>
      <c r="P418" s="82"/>
      <c r="Q418" s="84"/>
      <c r="R418" s="82"/>
      <c r="S418" s="82"/>
      <c r="T418" s="82"/>
      <c r="U418" s="82"/>
      <c r="V418" s="82"/>
      <c r="W418" s="82"/>
      <c r="X418" s="82"/>
      <c r="Y418" s="84"/>
      <c r="Z418" s="82"/>
      <c r="AA418" s="85" t="s">
        <v>1053</v>
      </c>
      <c r="AB418" s="82">
        <v>0.15</v>
      </c>
      <c r="AC418" s="82">
        <v>279.12900000000002</v>
      </c>
      <c r="AD418" s="82"/>
      <c r="AE418" s="82"/>
      <c r="AF418" s="82"/>
      <c r="AG418" s="82"/>
      <c r="AH418" s="84"/>
      <c r="AI418" s="82"/>
      <c r="AJ418" s="84"/>
      <c r="AK418" s="82"/>
      <c r="AL418" s="82">
        <v>2E-3</v>
      </c>
      <c r="AM418" s="82">
        <v>1.847</v>
      </c>
      <c r="AN418" s="84"/>
      <c r="AO418" s="82"/>
      <c r="AP418" s="84"/>
      <c r="AQ418" s="82"/>
      <c r="AR418" s="84"/>
      <c r="AS418" s="82"/>
      <c r="AT418" s="82"/>
      <c r="AU418" s="82"/>
      <c r="AV418" s="84"/>
      <c r="AW418" s="82"/>
      <c r="AX418" s="82"/>
      <c r="AY418" s="82"/>
      <c r="AZ418" s="84"/>
      <c r="BA418" s="82"/>
      <c r="BB418" s="82"/>
      <c r="BC418" s="82"/>
      <c r="BD418" s="82"/>
      <c r="BE418" s="82"/>
      <c r="BF418" s="82"/>
      <c r="BG418" s="82"/>
      <c r="BH418" s="82"/>
      <c r="BI418" s="82"/>
      <c r="BJ418" s="84"/>
      <c r="BK418" s="82"/>
      <c r="BL418" s="84"/>
      <c r="BM418" s="82"/>
      <c r="BN418" s="82"/>
      <c r="BO418" s="82"/>
      <c r="BP418" s="84"/>
      <c r="BQ418" s="82"/>
      <c r="BR418" s="84"/>
      <c r="BS418" s="82"/>
      <c r="BT418" s="82"/>
      <c r="BU418" s="82"/>
      <c r="BV418" s="82"/>
    </row>
    <row r="419" spans="1:75" x14ac:dyDescent="0.25">
      <c r="A419" s="16">
        <v>417</v>
      </c>
      <c r="B419" s="16">
        <v>3</v>
      </c>
      <c r="C419" s="31" t="s">
        <v>858</v>
      </c>
      <c r="D419" s="40">
        <f>март!D419-апрель!E419</f>
        <v>252.65451522705314</v>
      </c>
      <c r="E419" s="40">
        <f t="shared" si="6"/>
        <v>0</v>
      </c>
      <c r="F419" s="36"/>
      <c r="G419" s="36"/>
      <c r="H419" s="36"/>
      <c r="I419" s="27"/>
      <c r="J419" s="36"/>
      <c r="K419" s="36"/>
      <c r="L419" s="36"/>
      <c r="M419" s="36"/>
      <c r="N419" s="36"/>
      <c r="O419" s="29"/>
      <c r="P419" s="36"/>
      <c r="Q419" s="29"/>
      <c r="R419" s="36"/>
      <c r="S419" s="36"/>
      <c r="T419" s="36"/>
      <c r="U419" s="36"/>
      <c r="V419" s="36"/>
      <c r="W419" s="36"/>
      <c r="X419" s="36"/>
      <c r="Y419" s="29"/>
      <c r="Z419" s="36"/>
      <c r="AA419" s="66"/>
      <c r="AB419" s="36"/>
      <c r="AC419" s="36"/>
      <c r="AD419" s="36"/>
      <c r="AE419" s="36"/>
      <c r="AF419" s="36"/>
      <c r="AG419" s="36"/>
      <c r="AH419" s="29"/>
      <c r="AI419" s="36"/>
      <c r="AJ419" s="29"/>
      <c r="AK419" s="36"/>
      <c r="AL419" s="36"/>
      <c r="AM419" s="36"/>
      <c r="AN419" s="29"/>
      <c r="AO419" s="36"/>
      <c r="AP419" s="29"/>
      <c r="AQ419" s="36"/>
      <c r="AR419" s="29"/>
      <c r="AS419" s="36"/>
      <c r="AT419" s="36"/>
      <c r="AU419" s="36"/>
      <c r="AV419" s="29"/>
      <c r="AW419" s="36"/>
      <c r="AX419" s="36"/>
      <c r="AY419" s="36"/>
      <c r="AZ419" s="29"/>
      <c r="BA419" s="36"/>
      <c r="BB419" s="36"/>
      <c r="BC419" s="36"/>
      <c r="BD419" s="36"/>
      <c r="BE419" s="36"/>
      <c r="BF419" s="36"/>
      <c r="BG419" s="36"/>
      <c r="BH419" s="36"/>
      <c r="BI419" s="36"/>
      <c r="BJ419" s="29"/>
      <c r="BK419" s="36"/>
      <c r="BL419" s="29"/>
      <c r="BM419" s="36"/>
      <c r="BN419" s="36"/>
      <c r="BO419" s="36"/>
      <c r="BP419" s="29"/>
      <c r="BQ419" s="36"/>
      <c r="BR419" s="29"/>
      <c r="BS419" s="36"/>
      <c r="BT419" s="36"/>
      <c r="BU419" s="36"/>
      <c r="BV419" s="36"/>
    </row>
    <row r="420" spans="1:75" x14ac:dyDescent="0.25">
      <c r="A420" s="16">
        <v>418</v>
      </c>
      <c r="B420" s="16">
        <v>3</v>
      </c>
      <c r="C420" s="31" t="s">
        <v>859</v>
      </c>
      <c r="D420" s="40">
        <f>март!D420-апрель!E420</f>
        <v>-203.00405961352658</v>
      </c>
      <c r="E420" s="40">
        <f t="shared" si="6"/>
        <v>0</v>
      </c>
      <c r="F420" s="36"/>
      <c r="G420" s="36"/>
      <c r="H420" s="36"/>
      <c r="I420" s="27"/>
      <c r="J420" s="36"/>
      <c r="K420" s="36"/>
      <c r="L420" s="36"/>
      <c r="M420" s="36"/>
      <c r="N420" s="36"/>
      <c r="O420" s="29"/>
      <c r="P420" s="36"/>
      <c r="Q420" s="29"/>
      <c r="R420" s="36"/>
      <c r="S420" s="36"/>
      <c r="T420" s="36"/>
      <c r="U420" s="36"/>
      <c r="V420" s="36"/>
      <c r="W420" s="36"/>
      <c r="X420" s="36"/>
      <c r="Y420" s="29"/>
      <c r="Z420" s="36"/>
      <c r="AA420" s="66"/>
      <c r="AB420" s="36"/>
      <c r="AC420" s="36"/>
      <c r="AD420" s="36"/>
      <c r="AE420" s="36"/>
      <c r="AF420" s="36"/>
      <c r="AG420" s="36"/>
      <c r="AH420" s="29"/>
      <c r="AI420" s="36"/>
      <c r="AJ420" s="29"/>
      <c r="AK420" s="36"/>
      <c r="AL420" s="36"/>
      <c r="AM420" s="36"/>
      <c r="AN420" s="29"/>
      <c r="AO420" s="36"/>
      <c r="AP420" s="29"/>
      <c r="AQ420" s="36"/>
      <c r="AR420" s="29"/>
      <c r="AS420" s="36"/>
      <c r="AT420" s="36"/>
      <c r="AU420" s="36"/>
      <c r="AV420" s="29"/>
      <c r="AW420" s="36"/>
      <c r="AX420" s="36"/>
      <c r="AY420" s="36"/>
      <c r="AZ420" s="29"/>
      <c r="BA420" s="36"/>
      <c r="BB420" s="36"/>
      <c r="BC420" s="36"/>
      <c r="BD420" s="36"/>
      <c r="BE420" s="36"/>
      <c r="BF420" s="36"/>
      <c r="BG420" s="36"/>
      <c r="BH420" s="36"/>
      <c r="BI420" s="36"/>
      <c r="BJ420" s="29"/>
      <c r="BK420" s="36"/>
      <c r="BL420" s="29"/>
      <c r="BM420" s="36"/>
      <c r="BN420" s="36"/>
      <c r="BO420" s="36"/>
      <c r="BP420" s="29"/>
      <c r="BQ420" s="36"/>
      <c r="BR420" s="29"/>
      <c r="BS420" s="36"/>
      <c r="BT420" s="36"/>
      <c r="BU420" s="36"/>
      <c r="BV420" s="36"/>
    </row>
    <row r="421" spans="1:75" s="86" customFormat="1" x14ac:dyDescent="0.25">
      <c r="A421" s="79">
        <v>419</v>
      </c>
      <c r="B421" s="79">
        <v>3</v>
      </c>
      <c r="C421" s="80" t="s">
        <v>860</v>
      </c>
      <c r="D421" s="40">
        <f>март!D421-апрель!E421</f>
        <v>570.70615167149765</v>
      </c>
      <c r="E421" s="81">
        <f t="shared" si="6"/>
        <v>1.3280000000000001</v>
      </c>
      <c r="F421" s="82"/>
      <c r="G421" s="82"/>
      <c r="H421" s="82"/>
      <c r="I421" s="83"/>
      <c r="J421" s="82"/>
      <c r="K421" s="82"/>
      <c r="L421" s="82"/>
      <c r="M421" s="82"/>
      <c r="N421" s="82"/>
      <c r="O421" s="84"/>
      <c r="P421" s="82"/>
      <c r="Q421" s="84"/>
      <c r="R421" s="82"/>
      <c r="S421" s="82"/>
      <c r="T421" s="82"/>
      <c r="U421" s="82"/>
      <c r="V421" s="82"/>
      <c r="W421" s="82"/>
      <c r="X421" s="82"/>
      <c r="Y421" s="84"/>
      <c r="Z421" s="82"/>
      <c r="AA421" s="85"/>
      <c r="AB421" s="82"/>
      <c r="AC421" s="82"/>
      <c r="AD421" s="82"/>
      <c r="AE421" s="82"/>
      <c r="AF421" s="82"/>
      <c r="AG421" s="82"/>
      <c r="AH421" s="84"/>
      <c r="AI421" s="82"/>
      <c r="AJ421" s="84"/>
      <c r="AK421" s="82"/>
      <c r="AL421" s="82"/>
      <c r="AM421" s="82"/>
      <c r="AN421" s="84"/>
      <c r="AO421" s="82"/>
      <c r="AP421" s="84"/>
      <c r="AQ421" s="82"/>
      <c r="AR421" s="84"/>
      <c r="AS421" s="82"/>
      <c r="AT421" s="82"/>
      <c r="AU421" s="82"/>
      <c r="AV421" s="84"/>
      <c r="AW421" s="82"/>
      <c r="AX421" s="82"/>
      <c r="AY421" s="82"/>
      <c r="AZ421" s="84"/>
      <c r="BA421" s="82"/>
      <c r="BB421" s="82"/>
      <c r="BC421" s="82"/>
      <c r="BD421" s="82"/>
      <c r="BE421" s="82"/>
      <c r="BF421" s="82"/>
      <c r="BG421" s="82"/>
      <c r="BH421" s="82"/>
      <c r="BI421" s="82"/>
      <c r="BJ421" s="84"/>
      <c r="BK421" s="82"/>
      <c r="BL421" s="84"/>
      <c r="BM421" s="82"/>
      <c r="BN421" s="82"/>
      <c r="BO421" s="82"/>
      <c r="BP421" s="84"/>
      <c r="BQ421" s="82"/>
      <c r="BR421" s="84"/>
      <c r="BS421" s="82"/>
      <c r="BT421" s="82"/>
      <c r="BU421" s="82"/>
      <c r="BV421" s="82">
        <v>1.3280000000000001</v>
      </c>
      <c r="BW421" s="86" t="s">
        <v>1105</v>
      </c>
    </row>
    <row r="422" spans="1:75" x14ac:dyDescent="0.25">
      <c r="A422" s="16">
        <v>420</v>
      </c>
      <c r="B422" s="16">
        <v>3</v>
      </c>
      <c r="C422" s="31" t="s">
        <v>861</v>
      </c>
      <c r="D422" s="40">
        <f>март!D422-апрель!E422</f>
        <v>81.27975980676328</v>
      </c>
      <c r="E422" s="40">
        <f t="shared" si="6"/>
        <v>0</v>
      </c>
      <c r="F422" s="36"/>
      <c r="G422" s="36"/>
      <c r="H422" s="36"/>
      <c r="I422" s="27"/>
      <c r="J422" s="36"/>
      <c r="K422" s="36"/>
      <c r="L422" s="36"/>
      <c r="M422" s="36"/>
      <c r="N422" s="36"/>
      <c r="O422" s="29"/>
      <c r="P422" s="36"/>
      <c r="Q422" s="29"/>
      <c r="R422" s="36"/>
      <c r="S422" s="36"/>
      <c r="T422" s="36"/>
      <c r="U422" s="36"/>
      <c r="V422" s="36"/>
      <c r="W422" s="36"/>
      <c r="X422" s="36"/>
      <c r="Y422" s="29"/>
      <c r="Z422" s="36"/>
      <c r="AA422" s="66"/>
      <c r="AB422" s="36"/>
      <c r="AC422" s="36"/>
      <c r="AD422" s="36"/>
      <c r="AE422" s="36"/>
      <c r="AF422" s="36"/>
      <c r="AG422" s="36"/>
      <c r="AH422" s="29"/>
      <c r="AI422" s="36"/>
      <c r="AJ422" s="29"/>
      <c r="AK422" s="36"/>
      <c r="AL422" s="36"/>
      <c r="AM422" s="36"/>
      <c r="AN422" s="29"/>
      <c r="AO422" s="36"/>
      <c r="AP422" s="29"/>
      <c r="AQ422" s="36"/>
      <c r="AR422" s="29"/>
      <c r="AS422" s="36"/>
      <c r="AT422" s="36"/>
      <c r="AU422" s="36"/>
      <c r="AV422" s="29"/>
      <c r="AW422" s="36"/>
      <c r="AX422" s="36"/>
      <c r="AY422" s="36"/>
      <c r="AZ422" s="29"/>
      <c r="BA422" s="36"/>
      <c r="BB422" s="36"/>
      <c r="BC422" s="36"/>
      <c r="BD422" s="36"/>
      <c r="BE422" s="36"/>
      <c r="BF422" s="36"/>
      <c r="BG422" s="36"/>
      <c r="BH422" s="36"/>
      <c r="BI422" s="36"/>
      <c r="BJ422" s="29"/>
      <c r="BK422" s="36"/>
      <c r="BL422" s="29"/>
      <c r="BM422" s="36"/>
      <c r="BN422" s="36"/>
      <c r="BO422" s="36"/>
      <c r="BP422" s="29"/>
      <c r="BQ422" s="36"/>
      <c r="BR422" s="29"/>
      <c r="BS422" s="36"/>
      <c r="BT422" s="36"/>
      <c r="BU422" s="36"/>
      <c r="BV422" s="36"/>
    </row>
    <row r="423" spans="1:75" x14ac:dyDescent="0.25">
      <c r="A423" s="16">
        <v>421</v>
      </c>
      <c r="B423" s="16">
        <v>3</v>
      </c>
      <c r="C423" s="31" t="s">
        <v>863</v>
      </c>
      <c r="D423" s="40">
        <f>март!D423-апрель!E423</f>
        <v>103.70886241545894</v>
      </c>
      <c r="E423" s="40">
        <f t="shared" si="6"/>
        <v>0</v>
      </c>
      <c r="F423" s="36"/>
      <c r="G423" s="36"/>
      <c r="H423" s="36"/>
      <c r="I423" s="27"/>
      <c r="J423" s="36"/>
      <c r="K423" s="36"/>
      <c r="L423" s="36"/>
      <c r="M423" s="36"/>
      <c r="N423" s="36"/>
      <c r="O423" s="29"/>
      <c r="P423" s="36"/>
      <c r="Q423" s="29"/>
      <c r="R423" s="36"/>
      <c r="S423" s="36"/>
      <c r="T423" s="36"/>
      <c r="U423" s="36"/>
      <c r="V423" s="36"/>
      <c r="W423" s="36"/>
      <c r="X423" s="36"/>
      <c r="Y423" s="29"/>
      <c r="Z423" s="36"/>
      <c r="AA423" s="66"/>
      <c r="AB423" s="36"/>
      <c r="AC423" s="36"/>
      <c r="AD423" s="36"/>
      <c r="AE423" s="36"/>
      <c r="AF423" s="36"/>
      <c r="AG423" s="36"/>
      <c r="AH423" s="29"/>
      <c r="AI423" s="36"/>
      <c r="AJ423" s="29"/>
      <c r="AK423" s="36"/>
      <c r="AL423" s="36"/>
      <c r="AM423" s="36"/>
      <c r="AN423" s="29"/>
      <c r="AO423" s="36"/>
      <c r="AP423" s="29"/>
      <c r="AQ423" s="36"/>
      <c r="AR423" s="29"/>
      <c r="AS423" s="36"/>
      <c r="AT423" s="36"/>
      <c r="AU423" s="36"/>
      <c r="AV423" s="29"/>
      <c r="AW423" s="36"/>
      <c r="AX423" s="36"/>
      <c r="AY423" s="36"/>
      <c r="AZ423" s="29"/>
      <c r="BA423" s="36"/>
      <c r="BB423" s="36"/>
      <c r="BC423" s="36"/>
      <c r="BD423" s="36"/>
      <c r="BE423" s="36"/>
      <c r="BF423" s="36"/>
      <c r="BG423" s="36"/>
      <c r="BH423" s="36"/>
      <c r="BI423" s="36"/>
      <c r="BJ423" s="29"/>
      <c r="BK423" s="36"/>
      <c r="BL423" s="29"/>
      <c r="BM423" s="36"/>
      <c r="BN423" s="36"/>
      <c r="BO423" s="36"/>
      <c r="BP423" s="29"/>
      <c r="BQ423" s="36"/>
      <c r="BR423" s="29"/>
      <c r="BS423" s="36"/>
      <c r="BT423" s="36"/>
      <c r="BU423" s="36"/>
      <c r="BV423" s="36"/>
    </row>
    <row r="424" spans="1:75" x14ac:dyDescent="0.25">
      <c r="A424" s="16">
        <v>422</v>
      </c>
      <c r="B424" s="16">
        <v>3</v>
      </c>
      <c r="C424" s="31" t="s">
        <v>862</v>
      </c>
      <c r="D424" s="40">
        <f>март!D424-апрель!E424</f>
        <v>480.26811487922708</v>
      </c>
      <c r="E424" s="40">
        <f t="shared" si="6"/>
        <v>0</v>
      </c>
      <c r="F424" s="36"/>
      <c r="G424" s="36"/>
      <c r="H424" s="36"/>
      <c r="I424" s="27"/>
      <c r="J424" s="36"/>
      <c r="K424" s="36"/>
      <c r="L424" s="36"/>
      <c r="M424" s="36"/>
      <c r="N424" s="36"/>
      <c r="O424" s="29"/>
      <c r="P424" s="36"/>
      <c r="Q424" s="29"/>
      <c r="R424" s="36"/>
      <c r="S424" s="36"/>
      <c r="T424" s="36"/>
      <c r="U424" s="36"/>
      <c r="V424" s="36"/>
      <c r="W424" s="36"/>
      <c r="X424" s="36"/>
      <c r="Y424" s="29"/>
      <c r="Z424" s="36"/>
      <c r="AA424" s="66"/>
      <c r="AB424" s="36"/>
      <c r="AC424" s="36"/>
      <c r="AD424" s="36"/>
      <c r="AE424" s="36"/>
      <c r="AF424" s="36"/>
      <c r="AG424" s="36"/>
      <c r="AH424" s="29"/>
      <c r="AI424" s="36"/>
      <c r="AJ424" s="29"/>
      <c r="AK424" s="36"/>
      <c r="AL424" s="36"/>
      <c r="AM424" s="36"/>
      <c r="AN424" s="29"/>
      <c r="AO424" s="36"/>
      <c r="AP424" s="29"/>
      <c r="AQ424" s="36"/>
      <c r="AR424" s="29"/>
      <c r="AS424" s="36"/>
      <c r="AT424" s="36"/>
      <c r="AU424" s="36"/>
      <c r="AV424" s="29"/>
      <c r="AW424" s="36"/>
      <c r="AX424" s="36"/>
      <c r="AY424" s="36"/>
      <c r="AZ424" s="29"/>
      <c r="BA424" s="36"/>
      <c r="BB424" s="36"/>
      <c r="BC424" s="36"/>
      <c r="BD424" s="36"/>
      <c r="BE424" s="36"/>
      <c r="BF424" s="36"/>
      <c r="BG424" s="36"/>
      <c r="BH424" s="36"/>
      <c r="BI424" s="36"/>
      <c r="BJ424" s="29"/>
      <c r="BK424" s="36"/>
      <c r="BL424" s="29"/>
      <c r="BM424" s="36"/>
      <c r="BN424" s="36"/>
      <c r="BO424" s="36"/>
      <c r="BP424" s="29"/>
      <c r="BQ424" s="36"/>
      <c r="BR424" s="29"/>
      <c r="BS424" s="36"/>
      <c r="BT424" s="36"/>
      <c r="BU424" s="36"/>
      <c r="BV424" s="36"/>
    </row>
    <row r="425" spans="1:75" x14ac:dyDescent="0.25">
      <c r="A425" s="16">
        <v>423</v>
      </c>
      <c r="B425" s="16">
        <v>2</v>
      </c>
      <c r="C425" s="31" t="s">
        <v>864</v>
      </c>
      <c r="D425" s="40">
        <f>март!D425-апрель!E425</f>
        <v>670.07730122705311</v>
      </c>
      <c r="E425" s="40">
        <f t="shared" si="6"/>
        <v>0</v>
      </c>
      <c r="F425" s="36"/>
      <c r="G425" s="36"/>
      <c r="H425" s="36"/>
      <c r="I425" s="27"/>
      <c r="J425" s="36"/>
      <c r="K425" s="36"/>
      <c r="L425" s="36"/>
      <c r="M425" s="36"/>
      <c r="N425" s="36"/>
      <c r="O425" s="29"/>
      <c r="P425" s="36"/>
      <c r="Q425" s="29"/>
      <c r="R425" s="36"/>
      <c r="S425" s="36"/>
      <c r="T425" s="36"/>
      <c r="U425" s="36"/>
      <c r="V425" s="36"/>
      <c r="W425" s="36"/>
      <c r="X425" s="36"/>
      <c r="Y425" s="29"/>
      <c r="Z425" s="36"/>
      <c r="AA425" s="66"/>
      <c r="AB425" s="36"/>
      <c r="AC425" s="36"/>
      <c r="AD425" s="36"/>
      <c r="AE425" s="36"/>
      <c r="AF425" s="36"/>
      <c r="AG425" s="36"/>
      <c r="AH425" s="29"/>
      <c r="AI425" s="36"/>
      <c r="AJ425" s="29"/>
      <c r="AK425" s="36"/>
      <c r="AL425" s="36"/>
      <c r="AM425" s="36"/>
      <c r="AN425" s="29"/>
      <c r="AO425" s="36"/>
      <c r="AP425" s="29"/>
      <c r="AQ425" s="36"/>
      <c r="AR425" s="29"/>
      <c r="AS425" s="36"/>
      <c r="AT425" s="36"/>
      <c r="AU425" s="36"/>
      <c r="AV425" s="29"/>
      <c r="AW425" s="36"/>
      <c r="AX425" s="36"/>
      <c r="AY425" s="36"/>
      <c r="AZ425" s="29"/>
      <c r="BA425" s="36"/>
      <c r="BB425" s="36"/>
      <c r="BC425" s="36"/>
      <c r="BD425" s="36"/>
      <c r="BE425" s="36"/>
      <c r="BF425" s="36"/>
      <c r="BG425" s="36"/>
      <c r="BH425" s="36"/>
      <c r="BI425" s="36"/>
      <c r="BJ425" s="29"/>
      <c r="BK425" s="36"/>
      <c r="BL425" s="29"/>
      <c r="BM425" s="36"/>
      <c r="BN425" s="36"/>
      <c r="BO425" s="36"/>
      <c r="BP425" s="29"/>
      <c r="BQ425" s="36"/>
      <c r="BR425" s="29"/>
      <c r="BS425" s="36"/>
      <c r="BT425" s="36"/>
      <c r="BU425" s="36"/>
      <c r="BV425" s="36"/>
    </row>
    <row r="426" spans="1:75" x14ac:dyDescent="0.25">
      <c r="A426" s="16">
        <v>424</v>
      </c>
      <c r="B426" s="16">
        <v>2</v>
      </c>
      <c r="C426" s="31" t="s">
        <v>865</v>
      </c>
      <c r="D426" s="40">
        <f>март!D426-апрель!E426</f>
        <v>191.19130019323669</v>
      </c>
      <c r="E426" s="40">
        <f t="shared" si="6"/>
        <v>0</v>
      </c>
      <c r="F426" s="36"/>
      <c r="G426" s="36"/>
      <c r="H426" s="36"/>
      <c r="I426" s="27"/>
      <c r="J426" s="36"/>
      <c r="K426" s="36"/>
      <c r="L426" s="36"/>
      <c r="M426" s="36"/>
      <c r="N426" s="36"/>
      <c r="O426" s="29"/>
      <c r="P426" s="36"/>
      <c r="Q426" s="29"/>
      <c r="R426" s="36"/>
      <c r="S426" s="36"/>
      <c r="T426" s="36"/>
      <c r="U426" s="36"/>
      <c r="V426" s="36"/>
      <c r="W426" s="36"/>
      <c r="X426" s="36"/>
      <c r="Y426" s="29"/>
      <c r="Z426" s="36"/>
      <c r="AA426" s="66"/>
      <c r="AB426" s="36"/>
      <c r="AC426" s="36"/>
      <c r="AD426" s="36"/>
      <c r="AE426" s="36"/>
      <c r="AF426" s="36"/>
      <c r="AG426" s="36"/>
      <c r="AH426" s="29"/>
      <c r="AI426" s="36"/>
      <c r="AJ426" s="29"/>
      <c r="AK426" s="36"/>
      <c r="AL426" s="36"/>
      <c r="AM426" s="36"/>
      <c r="AN426" s="29"/>
      <c r="AO426" s="36"/>
      <c r="AP426" s="29"/>
      <c r="AQ426" s="36"/>
      <c r="AR426" s="29"/>
      <c r="AS426" s="36"/>
      <c r="AT426" s="36"/>
      <c r="AU426" s="36"/>
      <c r="AV426" s="29"/>
      <c r="AW426" s="36"/>
      <c r="AX426" s="36"/>
      <c r="AY426" s="36"/>
      <c r="AZ426" s="29"/>
      <c r="BA426" s="36"/>
      <c r="BB426" s="36"/>
      <c r="BC426" s="36"/>
      <c r="BD426" s="36"/>
      <c r="BE426" s="36"/>
      <c r="BF426" s="36"/>
      <c r="BG426" s="36"/>
      <c r="BH426" s="36"/>
      <c r="BI426" s="36"/>
      <c r="BJ426" s="29"/>
      <c r="BK426" s="36"/>
      <c r="BL426" s="29"/>
      <c r="BM426" s="36"/>
      <c r="BN426" s="36"/>
      <c r="BO426" s="36"/>
      <c r="BP426" s="29"/>
      <c r="BQ426" s="36"/>
      <c r="BR426" s="29"/>
      <c r="BS426" s="36"/>
      <c r="BT426" s="36"/>
      <c r="BU426" s="36"/>
      <c r="BV426" s="36"/>
    </row>
    <row r="427" spans="1:75" x14ac:dyDescent="0.25">
      <c r="A427" s="16">
        <v>425</v>
      </c>
      <c r="B427" s="16">
        <v>2</v>
      </c>
      <c r="C427" s="31" t="s">
        <v>866</v>
      </c>
      <c r="D427" s="40">
        <f>март!D427-апрель!E427</f>
        <v>158.71130514009661</v>
      </c>
      <c r="E427" s="40">
        <f t="shared" si="6"/>
        <v>0</v>
      </c>
      <c r="F427" s="36"/>
      <c r="G427" s="36"/>
      <c r="H427" s="36"/>
      <c r="I427" s="27"/>
      <c r="J427" s="36"/>
      <c r="K427" s="36"/>
      <c r="L427" s="36"/>
      <c r="M427" s="36"/>
      <c r="N427" s="36"/>
      <c r="O427" s="29"/>
      <c r="P427" s="36"/>
      <c r="Q427" s="29"/>
      <c r="R427" s="36"/>
      <c r="S427" s="36"/>
      <c r="T427" s="36"/>
      <c r="U427" s="36"/>
      <c r="V427" s="36"/>
      <c r="W427" s="36"/>
      <c r="X427" s="36"/>
      <c r="Y427" s="29"/>
      <c r="Z427" s="36"/>
      <c r="AA427" s="66"/>
      <c r="AB427" s="36"/>
      <c r="AC427" s="36"/>
      <c r="AD427" s="36"/>
      <c r="AE427" s="36"/>
      <c r="AF427" s="36"/>
      <c r="AG427" s="36"/>
      <c r="AH427" s="29"/>
      <c r="AI427" s="36"/>
      <c r="AJ427" s="29"/>
      <c r="AK427" s="36"/>
      <c r="AL427" s="36"/>
      <c r="AM427" s="36"/>
      <c r="AN427" s="29"/>
      <c r="AO427" s="36"/>
      <c r="AP427" s="29"/>
      <c r="AQ427" s="36"/>
      <c r="AR427" s="29"/>
      <c r="AS427" s="36"/>
      <c r="AT427" s="36"/>
      <c r="AU427" s="36"/>
      <c r="AV427" s="29"/>
      <c r="AW427" s="36"/>
      <c r="AX427" s="36"/>
      <c r="AY427" s="36"/>
      <c r="AZ427" s="29"/>
      <c r="BA427" s="36"/>
      <c r="BB427" s="36"/>
      <c r="BC427" s="36"/>
      <c r="BD427" s="36"/>
      <c r="BE427" s="36"/>
      <c r="BF427" s="36"/>
      <c r="BG427" s="36"/>
      <c r="BH427" s="36"/>
      <c r="BI427" s="36"/>
      <c r="BJ427" s="29"/>
      <c r="BK427" s="36"/>
      <c r="BL427" s="29"/>
      <c r="BM427" s="36"/>
      <c r="BN427" s="36"/>
      <c r="BO427" s="36"/>
      <c r="BP427" s="29"/>
      <c r="BQ427" s="36"/>
      <c r="BR427" s="29"/>
      <c r="BS427" s="36"/>
      <c r="BT427" s="36"/>
      <c r="BU427" s="36"/>
      <c r="BV427" s="36"/>
    </row>
    <row r="428" spans="1:75" s="86" customFormat="1" x14ac:dyDescent="0.25">
      <c r="A428" s="79">
        <v>426</v>
      </c>
      <c r="B428" s="79">
        <v>2</v>
      </c>
      <c r="C428" s="80" t="s">
        <v>867</v>
      </c>
      <c r="D428" s="40">
        <f>март!D428-апрель!E428</f>
        <v>1683.6910023285025</v>
      </c>
      <c r="E428" s="81">
        <f t="shared" si="6"/>
        <v>14.707000000000001</v>
      </c>
      <c r="F428" s="82"/>
      <c r="G428" s="82"/>
      <c r="H428" s="82"/>
      <c r="I428" s="83"/>
      <c r="J428" s="82"/>
      <c r="K428" s="82"/>
      <c r="L428" s="82"/>
      <c r="M428" s="82"/>
      <c r="N428" s="82"/>
      <c r="O428" s="84"/>
      <c r="P428" s="82"/>
      <c r="Q428" s="84"/>
      <c r="R428" s="82"/>
      <c r="S428" s="82"/>
      <c r="T428" s="82"/>
      <c r="U428" s="82"/>
      <c r="V428" s="82"/>
      <c r="W428" s="82"/>
      <c r="X428" s="82"/>
      <c r="Y428" s="84"/>
      <c r="Z428" s="82"/>
      <c r="AA428" s="85"/>
      <c r="AB428" s="82"/>
      <c r="AC428" s="82"/>
      <c r="AD428" s="82"/>
      <c r="AE428" s="82"/>
      <c r="AF428" s="82"/>
      <c r="AG428" s="82"/>
      <c r="AH428" s="84">
        <v>7</v>
      </c>
      <c r="AI428" s="82">
        <v>11.8</v>
      </c>
      <c r="AJ428" s="84"/>
      <c r="AK428" s="82"/>
      <c r="AL428" s="82"/>
      <c r="AM428" s="82"/>
      <c r="AN428" s="84"/>
      <c r="AO428" s="82"/>
      <c r="AP428" s="84"/>
      <c r="AQ428" s="82"/>
      <c r="AR428" s="84"/>
      <c r="AS428" s="82"/>
      <c r="AT428" s="82"/>
      <c r="AU428" s="82"/>
      <c r="AV428" s="84"/>
      <c r="AW428" s="82"/>
      <c r="AX428" s="82"/>
      <c r="AY428" s="82"/>
      <c r="AZ428" s="84"/>
      <c r="BA428" s="82"/>
      <c r="BB428" s="82"/>
      <c r="BC428" s="82"/>
      <c r="BD428" s="82"/>
      <c r="BE428" s="82"/>
      <c r="BF428" s="82">
        <v>3.0000000000000001E-3</v>
      </c>
      <c r="BG428" s="82">
        <v>2.907</v>
      </c>
      <c r="BH428" s="82"/>
      <c r="BI428" s="82"/>
      <c r="BJ428" s="84"/>
      <c r="BK428" s="82"/>
      <c r="BL428" s="84"/>
      <c r="BM428" s="82"/>
      <c r="BN428" s="82"/>
      <c r="BO428" s="82"/>
      <c r="BP428" s="84"/>
      <c r="BQ428" s="82"/>
      <c r="BR428" s="84"/>
      <c r="BS428" s="82"/>
      <c r="BT428" s="82"/>
      <c r="BU428" s="82"/>
      <c r="BV428" s="82"/>
    </row>
    <row r="429" spans="1:75" x14ac:dyDescent="0.25">
      <c r="A429" s="16">
        <v>427</v>
      </c>
      <c r="B429" s="16">
        <v>2</v>
      </c>
      <c r="C429" s="31" t="s">
        <v>868</v>
      </c>
      <c r="D429" s="40">
        <f>март!D429-апрель!E429</f>
        <v>1852.96053515942</v>
      </c>
      <c r="E429" s="40">
        <f t="shared" si="6"/>
        <v>0</v>
      </c>
      <c r="F429" s="36"/>
      <c r="G429" s="36"/>
      <c r="H429" s="36"/>
      <c r="I429" s="27"/>
      <c r="J429" s="36"/>
      <c r="K429" s="36"/>
      <c r="L429" s="36"/>
      <c r="M429" s="36"/>
      <c r="N429" s="36"/>
      <c r="O429" s="29"/>
      <c r="P429" s="36"/>
      <c r="Q429" s="29"/>
      <c r="R429" s="36"/>
      <c r="S429" s="36"/>
      <c r="T429" s="36"/>
      <c r="U429" s="36"/>
      <c r="V429" s="36"/>
      <c r="W429" s="36"/>
      <c r="X429" s="36"/>
      <c r="Y429" s="29"/>
      <c r="Z429" s="36"/>
      <c r="AA429" s="66"/>
      <c r="AB429" s="36"/>
      <c r="AC429" s="36"/>
      <c r="AD429" s="36"/>
      <c r="AE429" s="36"/>
      <c r="AF429" s="36"/>
      <c r="AG429" s="36"/>
      <c r="AH429" s="29"/>
      <c r="AI429" s="36"/>
      <c r="AJ429" s="29"/>
      <c r="AK429" s="36"/>
      <c r="AL429" s="36"/>
      <c r="AM429" s="36"/>
      <c r="AN429" s="29"/>
      <c r="AO429" s="36"/>
      <c r="AP429" s="29"/>
      <c r="AQ429" s="36"/>
      <c r="AR429" s="29"/>
      <c r="AS429" s="36"/>
      <c r="AT429" s="36"/>
      <c r="AU429" s="36"/>
      <c r="AV429" s="29"/>
      <c r="AW429" s="36"/>
      <c r="AX429" s="36"/>
      <c r="AY429" s="36"/>
      <c r="AZ429" s="29"/>
      <c r="BA429" s="36"/>
      <c r="BB429" s="36"/>
      <c r="BC429" s="36"/>
      <c r="BD429" s="36"/>
      <c r="BE429" s="36"/>
      <c r="BF429" s="36"/>
      <c r="BG429" s="36"/>
      <c r="BH429" s="36"/>
      <c r="BI429" s="36"/>
      <c r="BJ429" s="29"/>
      <c r="BK429" s="36"/>
      <c r="BL429" s="29"/>
      <c r="BM429" s="36"/>
      <c r="BN429" s="36"/>
      <c r="BO429" s="36"/>
      <c r="BP429" s="29"/>
      <c r="BQ429" s="36"/>
      <c r="BR429" s="29"/>
      <c r="BS429" s="36"/>
      <c r="BT429" s="36"/>
      <c r="BU429" s="36"/>
      <c r="BV429" s="36"/>
    </row>
    <row r="430" spans="1:75" s="86" customFormat="1" x14ac:dyDescent="0.25">
      <c r="A430" s="79">
        <v>428</v>
      </c>
      <c r="B430" s="79">
        <v>2</v>
      </c>
      <c r="C430" s="80" t="s">
        <v>869</v>
      </c>
      <c r="D430" s="40">
        <f>март!D430-апрель!E430</f>
        <v>1880.0736222608693</v>
      </c>
      <c r="E430" s="81">
        <f t="shared" si="6"/>
        <v>15.329000000000001</v>
      </c>
      <c r="F430" s="82"/>
      <c r="G430" s="82"/>
      <c r="H430" s="82"/>
      <c r="I430" s="83"/>
      <c r="J430" s="82"/>
      <c r="K430" s="82"/>
      <c r="L430" s="82"/>
      <c r="M430" s="82"/>
      <c r="N430" s="82"/>
      <c r="O430" s="84"/>
      <c r="P430" s="82"/>
      <c r="Q430" s="84"/>
      <c r="R430" s="82"/>
      <c r="S430" s="82"/>
      <c r="T430" s="82"/>
      <c r="U430" s="82"/>
      <c r="V430" s="82"/>
      <c r="W430" s="82"/>
      <c r="X430" s="82"/>
      <c r="Y430" s="84"/>
      <c r="Z430" s="82"/>
      <c r="AA430" s="85"/>
      <c r="AB430" s="82"/>
      <c r="AC430" s="82"/>
      <c r="AD430" s="82"/>
      <c r="AE430" s="82"/>
      <c r="AF430" s="82"/>
      <c r="AG430" s="82"/>
      <c r="AH430" s="84">
        <v>12</v>
      </c>
      <c r="AI430" s="82">
        <v>15.329000000000001</v>
      </c>
      <c r="AJ430" s="84"/>
      <c r="AK430" s="82"/>
      <c r="AL430" s="82"/>
      <c r="AM430" s="82"/>
      <c r="AN430" s="84"/>
      <c r="AO430" s="82"/>
      <c r="AP430" s="84"/>
      <c r="AQ430" s="82"/>
      <c r="AR430" s="84"/>
      <c r="AS430" s="82"/>
      <c r="AT430" s="82"/>
      <c r="AU430" s="82"/>
      <c r="AV430" s="84"/>
      <c r="AW430" s="82"/>
      <c r="AX430" s="82"/>
      <c r="AY430" s="82"/>
      <c r="AZ430" s="84"/>
      <c r="BA430" s="82"/>
      <c r="BB430" s="82"/>
      <c r="BC430" s="82"/>
      <c r="BD430" s="82"/>
      <c r="BE430" s="82"/>
      <c r="BF430" s="82"/>
      <c r="BG430" s="82"/>
      <c r="BH430" s="82"/>
      <c r="BI430" s="82"/>
      <c r="BJ430" s="84"/>
      <c r="BK430" s="82"/>
      <c r="BL430" s="84"/>
      <c r="BM430" s="82"/>
      <c r="BN430" s="82"/>
      <c r="BO430" s="82"/>
      <c r="BP430" s="84"/>
      <c r="BQ430" s="82"/>
      <c r="BR430" s="84"/>
      <c r="BS430" s="82"/>
      <c r="BT430" s="82"/>
      <c r="BU430" s="82"/>
      <c r="BV430" s="82"/>
    </row>
    <row r="431" spans="1:75" s="86" customFormat="1" x14ac:dyDescent="0.25">
      <c r="A431" s="79">
        <v>429</v>
      </c>
      <c r="B431" s="79">
        <v>2</v>
      </c>
      <c r="C431" s="80" t="s">
        <v>870</v>
      </c>
      <c r="D431" s="40">
        <f>март!D431-апрель!E431</f>
        <v>1649.2091471594204</v>
      </c>
      <c r="E431" s="81">
        <f t="shared" si="6"/>
        <v>10.696</v>
      </c>
      <c r="F431" s="82"/>
      <c r="G431" s="82"/>
      <c r="H431" s="82"/>
      <c r="I431" s="83"/>
      <c r="J431" s="82"/>
      <c r="K431" s="82"/>
      <c r="L431" s="82"/>
      <c r="M431" s="82"/>
      <c r="N431" s="82"/>
      <c r="O431" s="84"/>
      <c r="P431" s="82"/>
      <c r="Q431" s="84"/>
      <c r="R431" s="82"/>
      <c r="S431" s="82"/>
      <c r="T431" s="82"/>
      <c r="U431" s="82"/>
      <c r="V431" s="82"/>
      <c r="W431" s="82"/>
      <c r="X431" s="82"/>
      <c r="Y431" s="84"/>
      <c r="Z431" s="82"/>
      <c r="AA431" s="85"/>
      <c r="AB431" s="82"/>
      <c r="AC431" s="82"/>
      <c r="AD431" s="82"/>
      <c r="AE431" s="82"/>
      <c r="AF431" s="82"/>
      <c r="AG431" s="82"/>
      <c r="AH431" s="84">
        <v>4</v>
      </c>
      <c r="AI431" s="82">
        <v>10.696</v>
      </c>
      <c r="AJ431" s="84"/>
      <c r="AK431" s="82"/>
      <c r="AL431" s="82"/>
      <c r="AM431" s="82"/>
      <c r="AN431" s="84"/>
      <c r="AO431" s="82"/>
      <c r="AP431" s="84"/>
      <c r="AQ431" s="82"/>
      <c r="AR431" s="84"/>
      <c r="AS431" s="82"/>
      <c r="AT431" s="82"/>
      <c r="AU431" s="82"/>
      <c r="AV431" s="84"/>
      <c r="AW431" s="82"/>
      <c r="AX431" s="82"/>
      <c r="AY431" s="82"/>
      <c r="AZ431" s="84"/>
      <c r="BA431" s="82"/>
      <c r="BB431" s="82"/>
      <c r="BC431" s="82"/>
      <c r="BD431" s="82"/>
      <c r="BE431" s="82"/>
      <c r="BF431" s="82"/>
      <c r="BG431" s="82"/>
      <c r="BH431" s="82"/>
      <c r="BI431" s="82"/>
      <c r="BJ431" s="84"/>
      <c r="BK431" s="82"/>
      <c r="BL431" s="84"/>
      <c r="BM431" s="82"/>
      <c r="BN431" s="82"/>
      <c r="BO431" s="82"/>
      <c r="BP431" s="84"/>
      <c r="BQ431" s="82"/>
      <c r="BR431" s="84"/>
      <c r="BS431" s="82"/>
      <c r="BT431" s="82"/>
      <c r="BU431" s="82"/>
      <c r="BV431" s="82"/>
    </row>
    <row r="432" spans="1:75" s="86" customFormat="1" x14ac:dyDescent="0.25">
      <c r="A432" s="79">
        <v>430</v>
      </c>
      <c r="B432" s="79">
        <v>1</v>
      </c>
      <c r="C432" s="80" t="s">
        <v>871</v>
      </c>
      <c r="D432" s="40">
        <f>март!D432-апрель!E432</f>
        <v>781.22435593623197</v>
      </c>
      <c r="E432" s="81">
        <f t="shared" si="6"/>
        <v>49.173999999999999</v>
      </c>
      <c r="F432" s="82"/>
      <c r="G432" s="82"/>
      <c r="H432" s="82"/>
      <c r="I432" s="83"/>
      <c r="J432" s="82"/>
      <c r="K432" s="82"/>
      <c r="L432" s="82"/>
      <c r="M432" s="82"/>
      <c r="N432" s="82"/>
      <c r="O432" s="84"/>
      <c r="P432" s="82"/>
      <c r="Q432" s="84"/>
      <c r="R432" s="82"/>
      <c r="S432" s="82"/>
      <c r="T432" s="82"/>
      <c r="U432" s="82"/>
      <c r="V432" s="82"/>
      <c r="W432" s="82"/>
      <c r="X432" s="82"/>
      <c r="Y432" s="84"/>
      <c r="Z432" s="82"/>
      <c r="AA432" s="85"/>
      <c r="AB432" s="82"/>
      <c r="AC432" s="82"/>
      <c r="AD432" s="82"/>
      <c r="AE432" s="82"/>
      <c r="AF432" s="82"/>
      <c r="AG432" s="82"/>
      <c r="AH432" s="84"/>
      <c r="AI432" s="82"/>
      <c r="AJ432" s="84"/>
      <c r="AK432" s="82"/>
      <c r="AL432" s="82"/>
      <c r="AM432" s="82"/>
      <c r="AN432" s="84"/>
      <c r="AO432" s="82"/>
      <c r="AP432" s="84"/>
      <c r="AQ432" s="82"/>
      <c r="AR432" s="84"/>
      <c r="AS432" s="82"/>
      <c r="AT432" s="82"/>
      <c r="AU432" s="82"/>
      <c r="AV432" s="84"/>
      <c r="AW432" s="82"/>
      <c r="AX432" s="82"/>
      <c r="AY432" s="82"/>
      <c r="AZ432" s="84"/>
      <c r="BA432" s="82"/>
      <c r="BB432" s="82"/>
      <c r="BC432" s="82"/>
      <c r="BD432" s="82"/>
      <c r="BE432" s="82"/>
      <c r="BF432" s="82"/>
      <c r="BG432" s="82"/>
      <c r="BH432" s="82"/>
      <c r="BI432" s="82"/>
      <c r="BJ432" s="84">
        <v>4</v>
      </c>
      <c r="BK432" s="82">
        <v>16.597999999999999</v>
      </c>
      <c r="BL432" s="84">
        <v>57</v>
      </c>
      <c r="BM432" s="82">
        <v>22.678999999999998</v>
      </c>
      <c r="BN432" s="82">
        <v>0.03</v>
      </c>
      <c r="BO432" s="82">
        <v>9.8970000000000002</v>
      </c>
      <c r="BP432" s="84"/>
      <c r="BQ432" s="82"/>
      <c r="BR432" s="84"/>
      <c r="BS432" s="82"/>
      <c r="BT432" s="82"/>
      <c r="BU432" s="82"/>
      <c r="BV432" s="82"/>
    </row>
    <row r="433" spans="1:75" x14ac:dyDescent="0.25">
      <c r="A433" s="16">
        <v>431</v>
      </c>
      <c r="B433" s="16">
        <v>1</v>
      </c>
      <c r="C433" s="31" t="s">
        <v>872</v>
      </c>
      <c r="D433" s="40">
        <f>март!D433-апрель!E433</f>
        <v>517.76189800000009</v>
      </c>
      <c r="E433" s="40">
        <f t="shared" si="6"/>
        <v>0</v>
      </c>
      <c r="F433" s="36"/>
      <c r="G433" s="36"/>
      <c r="H433" s="36"/>
      <c r="I433" s="27"/>
      <c r="J433" s="36"/>
      <c r="K433" s="36"/>
      <c r="L433" s="36"/>
      <c r="M433" s="36"/>
      <c r="N433" s="36"/>
      <c r="O433" s="29"/>
      <c r="P433" s="36"/>
      <c r="Q433" s="29"/>
      <c r="R433" s="36"/>
      <c r="S433" s="36"/>
      <c r="T433" s="36"/>
      <c r="U433" s="36"/>
      <c r="V433" s="36"/>
      <c r="W433" s="36"/>
      <c r="X433" s="36"/>
      <c r="Y433" s="29"/>
      <c r="Z433" s="36"/>
      <c r="AA433" s="66"/>
      <c r="AB433" s="36"/>
      <c r="AC433" s="36"/>
      <c r="AD433" s="36"/>
      <c r="AE433" s="36"/>
      <c r="AF433" s="36"/>
      <c r="AG433" s="36"/>
      <c r="AH433" s="29"/>
      <c r="AI433" s="36"/>
      <c r="AJ433" s="29"/>
      <c r="AK433" s="36"/>
      <c r="AL433" s="36"/>
      <c r="AM433" s="36"/>
      <c r="AN433" s="29"/>
      <c r="AO433" s="36"/>
      <c r="AP433" s="29"/>
      <c r="AQ433" s="36"/>
      <c r="AR433" s="29"/>
      <c r="AS433" s="36"/>
      <c r="AT433" s="36"/>
      <c r="AU433" s="36"/>
      <c r="AV433" s="29"/>
      <c r="AW433" s="36"/>
      <c r="AX433" s="36"/>
      <c r="AY433" s="36"/>
      <c r="AZ433" s="29"/>
      <c r="BA433" s="36"/>
      <c r="BB433" s="36"/>
      <c r="BC433" s="36"/>
      <c r="BD433" s="36"/>
      <c r="BE433" s="36"/>
      <c r="BF433" s="36"/>
      <c r="BG433" s="36"/>
      <c r="BH433" s="36"/>
      <c r="BI433" s="36"/>
      <c r="BJ433" s="29"/>
      <c r="BK433" s="36"/>
      <c r="BL433" s="29"/>
      <c r="BM433" s="36"/>
      <c r="BN433" s="36"/>
      <c r="BO433" s="36"/>
      <c r="BP433" s="29"/>
      <c r="BQ433" s="36"/>
      <c r="BR433" s="29"/>
      <c r="BS433" s="36"/>
      <c r="BT433" s="36"/>
      <c r="BU433" s="36"/>
      <c r="BV433" s="36"/>
    </row>
    <row r="434" spans="1:75" x14ac:dyDescent="0.25">
      <c r="A434" s="16">
        <v>432</v>
      </c>
      <c r="B434" s="16">
        <v>1</v>
      </c>
      <c r="C434" s="31" t="s">
        <v>873</v>
      </c>
      <c r="D434" s="40">
        <f>март!D434-апрель!E434</f>
        <v>382.09888740096619</v>
      </c>
      <c r="E434" s="40">
        <f t="shared" si="6"/>
        <v>0</v>
      </c>
      <c r="F434" s="36"/>
      <c r="G434" s="36"/>
      <c r="H434" s="36"/>
      <c r="I434" s="27"/>
      <c r="J434" s="36"/>
      <c r="K434" s="36"/>
      <c r="L434" s="36"/>
      <c r="M434" s="36"/>
      <c r="N434" s="36"/>
      <c r="O434" s="29"/>
      <c r="P434" s="36"/>
      <c r="Q434" s="29"/>
      <c r="R434" s="36"/>
      <c r="S434" s="36"/>
      <c r="T434" s="36"/>
      <c r="U434" s="36"/>
      <c r="V434" s="36"/>
      <c r="W434" s="36"/>
      <c r="X434" s="36"/>
      <c r="Y434" s="29"/>
      <c r="Z434" s="36"/>
      <c r="AA434" s="66"/>
      <c r="AB434" s="36"/>
      <c r="AC434" s="36"/>
      <c r="AD434" s="36"/>
      <c r="AE434" s="36"/>
      <c r="AF434" s="36"/>
      <c r="AG434" s="36"/>
      <c r="AH434" s="29"/>
      <c r="AI434" s="36"/>
      <c r="AJ434" s="29"/>
      <c r="AK434" s="36"/>
      <c r="AL434" s="36"/>
      <c r="AM434" s="36"/>
      <c r="AN434" s="29"/>
      <c r="AO434" s="36"/>
      <c r="AP434" s="29"/>
      <c r="AQ434" s="36"/>
      <c r="AR434" s="29"/>
      <c r="AS434" s="36"/>
      <c r="AT434" s="36"/>
      <c r="AU434" s="36"/>
      <c r="AV434" s="29"/>
      <c r="AW434" s="36"/>
      <c r="AX434" s="36"/>
      <c r="AY434" s="36"/>
      <c r="AZ434" s="29"/>
      <c r="BA434" s="36"/>
      <c r="BB434" s="36"/>
      <c r="BC434" s="36"/>
      <c r="BD434" s="36"/>
      <c r="BE434" s="36"/>
      <c r="BF434" s="36"/>
      <c r="BG434" s="36"/>
      <c r="BH434" s="36"/>
      <c r="BI434" s="36"/>
      <c r="BJ434" s="29"/>
      <c r="BK434" s="36"/>
      <c r="BL434" s="29"/>
      <c r="BM434" s="36"/>
      <c r="BN434" s="36"/>
      <c r="BO434" s="36"/>
      <c r="BP434" s="29"/>
      <c r="BQ434" s="36"/>
      <c r="BR434" s="29"/>
      <c r="BS434" s="36"/>
      <c r="BT434" s="36"/>
      <c r="BU434" s="36"/>
      <c r="BV434" s="36"/>
    </row>
    <row r="435" spans="1:75" x14ac:dyDescent="0.25">
      <c r="A435" s="16">
        <v>433</v>
      </c>
      <c r="B435" s="16">
        <v>1</v>
      </c>
      <c r="C435" s="31" t="s">
        <v>874</v>
      </c>
      <c r="D435" s="40">
        <f>март!D435-апрель!E435</f>
        <v>359.76571904347827</v>
      </c>
      <c r="E435" s="40">
        <f t="shared" si="6"/>
        <v>0</v>
      </c>
      <c r="F435" s="36"/>
      <c r="G435" s="36"/>
      <c r="H435" s="36"/>
      <c r="I435" s="27"/>
      <c r="J435" s="36"/>
      <c r="K435" s="36"/>
      <c r="L435" s="36"/>
      <c r="M435" s="36"/>
      <c r="N435" s="36"/>
      <c r="O435" s="29"/>
      <c r="P435" s="36"/>
      <c r="Q435" s="29"/>
      <c r="R435" s="36"/>
      <c r="S435" s="36"/>
      <c r="T435" s="36"/>
      <c r="U435" s="36"/>
      <c r="V435" s="36"/>
      <c r="W435" s="36"/>
      <c r="X435" s="36"/>
      <c r="Y435" s="29"/>
      <c r="Z435" s="36"/>
      <c r="AA435" s="66"/>
      <c r="AB435" s="36"/>
      <c r="AC435" s="36"/>
      <c r="AD435" s="36"/>
      <c r="AE435" s="36"/>
      <c r="AF435" s="36"/>
      <c r="AG435" s="36"/>
      <c r="AH435" s="29"/>
      <c r="AI435" s="36"/>
      <c r="AJ435" s="29"/>
      <c r="AK435" s="36"/>
      <c r="AL435" s="36"/>
      <c r="AM435" s="36"/>
      <c r="AN435" s="29"/>
      <c r="AO435" s="36"/>
      <c r="AP435" s="29"/>
      <c r="AQ435" s="36"/>
      <c r="AR435" s="29"/>
      <c r="AS435" s="36"/>
      <c r="AT435" s="36"/>
      <c r="AU435" s="36"/>
      <c r="AV435" s="29"/>
      <c r="AW435" s="36"/>
      <c r="AX435" s="36"/>
      <c r="AY435" s="36"/>
      <c r="AZ435" s="29"/>
      <c r="BA435" s="36"/>
      <c r="BB435" s="36"/>
      <c r="BC435" s="36"/>
      <c r="BD435" s="36"/>
      <c r="BE435" s="36"/>
      <c r="BF435" s="36"/>
      <c r="BG435" s="36"/>
      <c r="BH435" s="36"/>
      <c r="BI435" s="36"/>
      <c r="BJ435" s="29"/>
      <c r="BK435" s="36"/>
      <c r="BL435" s="29"/>
      <c r="BM435" s="36"/>
      <c r="BN435" s="36"/>
      <c r="BO435" s="36"/>
      <c r="BP435" s="29"/>
      <c r="BQ435" s="36"/>
      <c r="BR435" s="29"/>
      <c r="BS435" s="36"/>
      <c r="BT435" s="36"/>
      <c r="BU435" s="36"/>
      <c r="BV435" s="36"/>
    </row>
    <row r="436" spans="1:75" x14ac:dyDescent="0.25">
      <c r="A436" s="16">
        <v>434</v>
      </c>
      <c r="B436" s="16">
        <v>1</v>
      </c>
      <c r="C436" s="31" t="s">
        <v>875</v>
      </c>
      <c r="D436" s="40">
        <f>март!D436-апрель!E436</f>
        <v>205.53722561352657</v>
      </c>
      <c r="E436" s="40">
        <f t="shared" si="6"/>
        <v>0</v>
      </c>
      <c r="F436" s="36"/>
      <c r="G436" s="36"/>
      <c r="H436" s="36"/>
      <c r="I436" s="27"/>
      <c r="J436" s="36"/>
      <c r="K436" s="36"/>
      <c r="L436" s="36"/>
      <c r="M436" s="36"/>
      <c r="N436" s="36"/>
      <c r="O436" s="29"/>
      <c r="P436" s="36"/>
      <c r="Q436" s="29"/>
      <c r="R436" s="36"/>
      <c r="S436" s="36"/>
      <c r="T436" s="36"/>
      <c r="U436" s="36"/>
      <c r="V436" s="36"/>
      <c r="W436" s="36"/>
      <c r="X436" s="36"/>
      <c r="Y436" s="29"/>
      <c r="Z436" s="36"/>
      <c r="AA436" s="66"/>
      <c r="AB436" s="36"/>
      <c r="AC436" s="36"/>
      <c r="AD436" s="36"/>
      <c r="AE436" s="36"/>
      <c r="AF436" s="36"/>
      <c r="AG436" s="36"/>
      <c r="AH436" s="29"/>
      <c r="AI436" s="36"/>
      <c r="AJ436" s="29"/>
      <c r="AK436" s="36"/>
      <c r="AL436" s="36"/>
      <c r="AM436" s="36"/>
      <c r="AN436" s="29"/>
      <c r="AO436" s="36"/>
      <c r="AP436" s="29"/>
      <c r="AQ436" s="36"/>
      <c r="AR436" s="29"/>
      <c r="AS436" s="36"/>
      <c r="AT436" s="36"/>
      <c r="AU436" s="36"/>
      <c r="AV436" s="29"/>
      <c r="AW436" s="36"/>
      <c r="AX436" s="36"/>
      <c r="AY436" s="36"/>
      <c r="AZ436" s="29"/>
      <c r="BA436" s="36"/>
      <c r="BB436" s="36"/>
      <c r="BC436" s="36"/>
      <c r="BD436" s="36"/>
      <c r="BE436" s="36"/>
      <c r="BF436" s="36"/>
      <c r="BG436" s="36"/>
      <c r="BH436" s="36"/>
      <c r="BI436" s="36"/>
      <c r="BJ436" s="29"/>
      <c r="BK436" s="36"/>
      <c r="BL436" s="29"/>
      <c r="BM436" s="36"/>
      <c r="BN436" s="36"/>
      <c r="BO436" s="36"/>
      <c r="BP436" s="29"/>
      <c r="BQ436" s="36"/>
      <c r="BR436" s="29"/>
      <c r="BS436" s="36"/>
      <c r="BT436" s="36"/>
      <c r="BU436" s="36"/>
      <c r="BV436" s="36"/>
    </row>
    <row r="437" spans="1:75" x14ac:dyDescent="0.25">
      <c r="A437" s="16">
        <v>435</v>
      </c>
      <c r="B437" s="16">
        <v>1</v>
      </c>
      <c r="C437" s="31" t="s">
        <v>876</v>
      </c>
      <c r="D437" s="40">
        <f>март!D437-апрель!E437</f>
        <v>581.58864172946858</v>
      </c>
      <c r="E437" s="40">
        <f t="shared" si="6"/>
        <v>0</v>
      </c>
      <c r="F437" s="36"/>
      <c r="G437" s="36"/>
      <c r="H437" s="36"/>
      <c r="I437" s="27"/>
      <c r="J437" s="36"/>
      <c r="K437" s="36"/>
      <c r="L437" s="36"/>
      <c r="M437" s="36"/>
      <c r="N437" s="36"/>
      <c r="O437" s="29"/>
      <c r="P437" s="36"/>
      <c r="Q437" s="29"/>
      <c r="R437" s="36"/>
      <c r="S437" s="36"/>
      <c r="T437" s="36"/>
      <c r="U437" s="36"/>
      <c r="V437" s="36"/>
      <c r="W437" s="36"/>
      <c r="X437" s="36"/>
      <c r="Y437" s="29"/>
      <c r="Z437" s="36"/>
      <c r="AA437" s="66"/>
      <c r="AB437" s="36"/>
      <c r="AC437" s="36"/>
      <c r="AD437" s="36"/>
      <c r="AE437" s="36"/>
      <c r="AF437" s="36"/>
      <c r="AG437" s="36"/>
      <c r="AH437" s="29"/>
      <c r="AI437" s="36"/>
      <c r="AJ437" s="29"/>
      <c r="AK437" s="36"/>
      <c r="AL437" s="36"/>
      <c r="AM437" s="36"/>
      <c r="AN437" s="29"/>
      <c r="AO437" s="36"/>
      <c r="AP437" s="29"/>
      <c r="AQ437" s="36"/>
      <c r="AR437" s="29"/>
      <c r="AS437" s="36"/>
      <c r="AT437" s="36"/>
      <c r="AU437" s="36"/>
      <c r="AV437" s="29"/>
      <c r="AW437" s="36"/>
      <c r="AX437" s="36"/>
      <c r="AY437" s="36"/>
      <c r="AZ437" s="29"/>
      <c r="BA437" s="36"/>
      <c r="BB437" s="36"/>
      <c r="BC437" s="36"/>
      <c r="BD437" s="36"/>
      <c r="BE437" s="36"/>
      <c r="BF437" s="36"/>
      <c r="BG437" s="36"/>
      <c r="BH437" s="36"/>
      <c r="BI437" s="36"/>
      <c r="BJ437" s="29"/>
      <c r="BK437" s="36"/>
      <c r="BL437" s="29"/>
      <c r="BM437" s="36"/>
      <c r="BN437" s="36"/>
      <c r="BO437" s="36"/>
      <c r="BP437" s="29"/>
      <c r="BQ437" s="36"/>
      <c r="BR437" s="29"/>
      <c r="BS437" s="36"/>
      <c r="BT437" s="36"/>
      <c r="BU437" s="36"/>
      <c r="BV437" s="36"/>
    </row>
    <row r="438" spans="1:75" x14ac:dyDescent="0.25">
      <c r="A438" s="16">
        <v>436</v>
      </c>
      <c r="B438" s="16">
        <v>1</v>
      </c>
      <c r="C438" s="31" t="s">
        <v>877</v>
      </c>
      <c r="D438" s="40">
        <f>март!D438-апрель!E438</f>
        <v>749.20333750724649</v>
      </c>
      <c r="E438" s="40">
        <f t="shared" si="6"/>
        <v>0</v>
      </c>
      <c r="F438" s="36"/>
      <c r="G438" s="36"/>
      <c r="H438" s="36"/>
      <c r="I438" s="27"/>
      <c r="J438" s="36"/>
      <c r="K438" s="36"/>
      <c r="L438" s="36"/>
      <c r="M438" s="36"/>
      <c r="N438" s="36"/>
      <c r="O438" s="29"/>
      <c r="P438" s="36"/>
      <c r="Q438" s="29"/>
      <c r="R438" s="36"/>
      <c r="S438" s="36"/>
      <c r="T438" s="36"/>
      <c r="U438" s="36"/>
      <c r="V438" s="36"/>
      <c r="W438" s="36"/>
      <c r="X438" s="36"/>
      <c r="Y438" s="29"/>
      <c r="Z438" s="36"/>
      <c r="AA438" s="66"/>
      <c r="AB438" s="36"/>
      <c r="AC438" s="36"/>
      <c r="AD438" s="36"/>
      <c r="AE438" s="36"/>
      <c r="AF438" s="36"/>
      <c r="AG438" s="36"/>
      <c r="AH438" s="29"/>
      <c r="AI438" s="36"/>
      <c r="AJ438" s="29"/>
      <c r="AK438" s="36"/>
      <c r="AL438" s="36"/>
      <c r="AM438" s="36"/>
      <c r="AN438" s="29"/>
      <c r="AO438" s="36"/>
      <c r="AP438" s="29"/>
      <c r="AQ438" s="36"/>
      <c r="AR438" s="29"/>
      <c r="AS438" s="36"/>
      <c r="AT438" s="36"/>
      <c r="AU438" s="36"/>
      <c r="AV438" s="29"/>
      <c r="AW438" s="36"/>
      <c r="AX438" s="36"/>
      <c r="AY438" s="36"/>
      <c r="AZ438" s="29"/>
      <c r="BA438" s="36"/>
      <c r="BB438" s="36"/>
      <c r="BC438" s="36"/>
      <c r="BD438" s="36"/>
      <c r="BE438" s="36"/>
      <c r="BF438" s="36"/>
      <c r="BG438" s="36"/>
      <c r="BH438" s="36"/>
      <c r="BI438" s="36"/>
      <c r="BJ438" s="29"/>
      <c r="BK438" s="36"/>
      <c r="BL438" s="29"/>
      <c r="BM438" s="36"/>
      <c r="BN438" s="36"/>
      <c r="BO438" s="36"/>
      <c r="BP438" s="29"/>
      <c r="BQ438" s="36"/>
      <c r="BR438" s="29"/>
      <c r="BS438" s="36"/>
      <c r="BT438" s="36"/>
      <c r="BU438" s="36"/>
      <c r="BV438" s="36"/>
    </row>
    <row r="439" spans="1:75" x14ac:dyDescent="0.25">
      <c r="A439" s="16">
        <v>437</v>
      </c>
      <c r="B439" s="16">
        <v>1</v>
      </c>
      <c r="C439" s="31" t="s">
        <v>878</v>
      </c>
      <c r="D439" s="40">
        <f>март!D439-апрель!E439</f>
        <v>394.1164956908213</v>
      </c>
      <c r="E439" s="40">
        <f t="shared" si="6"/>
        <v>0</v>
      </c>
      <c r="F439" s="36"/>
      <c r="G439" s="36"/>
      <c r="H439" s="36"/>
      <c r="I439" s="27"/>
      <c r="J439" s="36"/>
      <c r="K439" s="36"/>
      <c r="L439" s="36"/>
      <c r="M439" s="36"/>
      <c r="N439" s="36"/>
      <c r="O439" s="29"/>
      <c r="P439" s="36"/>
      <c r="Q439" s="29"/>
      <c r="R439" s="36"/>
      <c r="S439" s="36"/>
      <c r="T439" s="36"/>
      <c r="U439" s="36"/>
      <c r="V439" s="36"/>
      <c r="W439" s="36"/>
      <c r="X439" s="36"/>
      <c r="Y439" s="29"/>
      <c r="Z439" s="36"/>
      <c r="AA439" s="66"/>
      <c r="AB439" s="36"/>
      <c r="AC439" s="36"/>
      <c r="AD439" s="36"/>
      <c r="AE439" s="36"/>
      <c r="AF439" s="36"/>
      <c r="AG439" s="36"/>
      <c r="AH439" s="29"/>
      <c r="AI439" s="36"/>
      <c r="AJ439" s="29"/>
      <c r="AK439" s="36"/>
      <c r="AL439" s="36"/>
      <c r="AM439" s="36"/>
      <c r="AN439" s="29"/>
      <c r="AO439" s="36"/>
      <c r="AP439" s="29"/>
      <c r="AQ439" s="36"/>
      <c r="AR439" s="29"/>
      <c r="AS439" s="36"/>
      <c r="AT439" s="36"/>
      <c r="AU439" s="36"/>
      <c r="AV439" s="29"/>
      <c r="AW439" s="36"/>
      <c r="AX439" s="36"/>
      <c r="AY439" s="36"/>
      <c r="AZ439" s="29"/>
      <c r="BA439" s="36"/>
      <c r="BB439" s="36"/>
      <c r="BC439" s="36"/>
      <c r="BD439" s="36"/>
      <c r="BE439" s="36"/>
      <c r="BF439" s="36"/>
      <c r="BG439" s="36"/>
      <c r="BH439" s="36"/>
      <c r="BI439" s="36"/>
      <c r="BJ439" s="29"/>
      <c r="BK439" s="36"/>
      <c r="BL439" s="29"/>
      <c r="BM439" s="36"/>
      <c r="BN439" s="36"/>
      <c r="BO439" s="36"/>
      <c r="BP439" s="29"/>
      <c r="BQ439" s="36"/>
      <c r="BR439" s="29"/>
      <c r="BS439" s="36"/>
      <c r="BT439" s="36"/>
      <c r="BU439" s="36"/>
      <c r="BV439" s="36"/>
    </row>
    <row r="440" spans="1:75" x14ac:dyDescent="0.25">
      <c r="A440" s="16">
        <v>438</v>
      </c>
      <c r="B440" s="16">
        <v>2</v>
      </c>
      <c r="C440" s="31" t="s">
        <v>879</v>
      </c>
      <c r="D440" s="40">
        <f>март!D440-апрель!E440</f>
        <v>149.18142747826073</v>
      </c>
      <c r="E440" s="40">
        <f t="shared" si="6"/>
        <v>0</v>
      </c>
      <c r="F440" s="36"/>
      <c r="G440" s="36"/>
      <c r="H440" s="36"/>
      <c r="I440" s="27"/>
      <c r="J440" s="36"/>
      <c r="K440" s="36"/>
      <c r="L440" s="36"/>
      <c r="M440" s="36"/>
      <c r="N440" s="36"/>
      <c r="O440" s="29"/>
      <c r="P440" s="36"/>
      <c r="Q440" s="29"/>
      <c r="R440" s="36"/>
      <c r="S440" s="36"/>
      <c r="T440" s="36"/>
      <c r="U440" s="36"/>
      <c r="V440" s="36"/>
      <c r="W440" s="36"/>
      <c r="X440" s="36"/>
      <c r="Y440" s="29"/>
      <c r="Z440" s="36"/>
      <c r="AA440" s="66"/>
      <c r="AB440" s="36"/>
      <c r="AC440" s="36"/>
      <c r="AD440" s="36"/>
      <c r="AE440" s="36"/>
      <c r="AF440" s="36"/>
      <c r="AG440" s="36"/>
      <c r="AH440" s="29"/>
      <c r="AI440" s="36"/>
      <c r="AJ440" s="29"/>
      <c r="AK440" s="36"/>
      <c r="AL440" s="36"/>
      <c r="AM440" s="36"/>
      <c r="AN440" s="29"/>
      <c r="AO440" s="36"/>
      <c r="AP440" s="29"/>
      <c r="AQ440" s="36"/>
      <c r="AR440" s="29"/>
      <c r="AS440" s="36"/>
      <c r="AT440" s="36"/>
      <c r="AU440" s="36"/>
      <c r="AV440" s="29"/>
      <c r="AW440" s="36"/>
      <c r="AX440" s="36"/>
      <c r="AY440" s="36"/>
      <c r="AZ440" s="29"/>
      <c r="BA440" s="36"/>
      <c r="BB440" s="36"/>
      <c r="BC440" s="36"/>
      <c r="BD440" s="36"/>
      <c r="BE440" s="36"/>
      <c r="BF440" s="36"/>
      <c r="BG440" s="36"/>
      <c r="BH440" s="36"/>
      <c r="BI440" s="36"/>
      <c r="BJ440" s="29"/>
      <c r="BK440" s="36"/>
      <c r="BL440" s="29"/>
      <c r="BM440" s="36"/>
      <c r="BN440" s="36"/>
      <c r="BO440" s="36"/>
      <c r="BP440" s="29"/>
      <c r="BQ440" s="36"/>
      <c r="BR440" s="29"/>
      <c r="BS440" s="36"/>
      <c r="BT440" s="36"/>
      <c r="BU440" s="36"/>
      <c r="BV440" s="36"/>
    </row>
    <row r="441" spans="1:75" s="86" customFormat="1" x14ac:dyDescent="0.25">
      <c r="A441" s="79">
        <v>439</v>
      </c>
      <c r="B441" s="79">
        <v>2</v>
      </c>
      <c r="C441" s="80" t="s">
        <v>880</v>
      </c>
      <c r="D441" s="40">
        <f>март!D441-апрель!E441</f>
        <v>3502.5186960193232</v>
      </c>
      <c r="E441" s="81">
        <f t="shared" si="6"/>
        <v>32.143000000000001</v>
      </c>
      <c r="F441" s="82"/>
      <c r="G441" s="82"/>
      <c r="H441" s="82"/>
      <c r="I441" s="83"/>
      <c r="J441" s="82"/>
      <c r="K441" s="82"/>
      <c r="L441" s="82"/>
      <c r="M441" s="82"/>
      <c r="N441" s="82"/>
      <c r="O441" s="84"/>
      <c r="P441" s="82"/>
      <c r="Q441" s="84"/>
      <c r="R441" s="82"/>
      <c r="S441" s="82"/>
      <c r="T441" s="82"/>
      <c r="U441" s="82"/>
      <c r="V441" s="82"/>
      <c r="W441" s="82"/>
      <c r="X441" s="82"/>
      <c r="Y441" s="84"/>
      <c r="Z441" s="82"/>
      <c r="AA441" s="85"/>
      <c r="AB441" s="82"/>
      <c r="AC441" s="82"/>
      <c r="AD441" s="82"/>
      <c r="AE441" s="82"/>
      <c r="AF441" s="82"/>
      <c r="AG441" s="82"/>
      <c r="AH441" s="84">
        <v>9</v>
      </c>
      <c r="AI441" s="82">
        <v>32.143000000000001</v>
      </c>
      <c r="AJ441" s="84"/>
      <c r="AK441" s="82"/>
      <c r="AL441" s="82"/>
      <c r="AM441" s="82"/>
      <c r="AN441" s="84"/>
      <c r="AO441" s="82"/>
      <c r="AP441" s="84"/>
      <c r="AQ441" s="82"/>
      <c r="AR441" s="84"/>
      <c r="AS441" s="82"/>
      <c r="AT441" s="82"/>
      <c r="AU441" s="82"/>
      <c r="AV441" s="84"/>
      <c r="AW441" s="82"/>
      <c r="AX441" s="82"/>
      <c r="AY441" s="82"/>
      <c r="AZ441" s="84"/>
      <c r="BA441" s="82"/>
      <c r="BB441" s="82"/>
      <c r="BC441" s="82"/>
      <c r="BD441" s="82"/>
      <c r="BE441" s="82"/>
      <c r="BF441" s="82"/>
      <c r="BG441" s="82"/>
      <c r="BH441" s="82"/>
      <c r="BI441" s="82"/>
      <c r="BJ441" s="84"/>
      <c r="BK441" s="82"/>
      <c r="BL441" s="84"/>
      <c r="BM441" s="82"/>
      <c r="BN441" s="82"/>
      <c r="BO441" s="82"/>
      <c r="BP441" s="84"/>
      <c r="BQ441" s="82"/>
      <c r="BR441" s="84"/>
      <c r="BS441" s="82"/>
      <c r="BT441" s="82"/>
      <c r="BU441" s="82"/>
      <c r="BV441" s="82"/>
    </row>
    <row r="442" spans="1:75" x14ac:dyDescent="0.25">
      <c r="A442" s="16">
        <v>440</v>
      </c>
      <c r="B442" s="16">
        <v>2</v>
      </c>
      <c r="C442" s="31" t="s">
        <v>881</v>
      </c>
      <c r="D442" s="40">
        <f>март!D442-апрель!E442</f>
        <v>-486.9766494202899</v>
      </c>
      <c r="E442" s="40">
        <f t="shared" si="6"/>
        <v>0</v>
      </c>
      <c r="F442" s="36"/>
      <c r="G442" s="36"/>
      <c r="H442" s="36"/>
      <c r="I442" s="27"/>
      <c r="J442" s="36"/>
      <c r="K442" s="36"/>
      <c r="L442" s="36"/>
      <c r="M442" s="36"/>
      <c r="N442" s="36"/>
      <c r="O442" s="29"/>
      <c r="P442" s="36"/>
      <c r="Q442" s="29"/>
      <c r="R442" s="36"/>
      <c r="S442" s="36"/>
      <c r="T442" s="36"/>
      <c r="U442" s="36"/>
      <c r="V442" s="36"/>
      <c r="W442" s="36"/>
      <c r="X442" s="36"/>
      <c r="Y442" s="29"/>
      <c r="Z442" s="36"/>
      <c r="AA442" s="66"/>
      <c r="AB442" s="36"/>
      <c r="AC442" s="36"/>
      <c r="AD442" s="36"/>
      <c r="AE442" s="36"/>
      <c r="AF442" s="36"/>
      <c r="AG442" s="36"/>
      <c r="AH442" s="29"/>
      <c r="AI442" s="36"/>
      <c r="AJ442" s="29"/>
      <c r="AK442" s="36"/>
      <c r="AL442" s="36"/>
      <c r="AM442" s="36"/>
      <c r="AN442" s="29"/>
      <c r="AO442" s="36"/>
      <c r="AP442" s="29"/>
      <c r="AQ442" s="36"/>
      <c r="AR442" s="29"/>
      <c r="AS442" s="36"/>
      <c r="AT442" s="36"/>
      <c r="AU442" s="36"/>
      <c r="AV442" s="29"/>
      <c r="AW442" s="36"/>
      <c r="AX442" s="36"/>
      <c r="AY442" s="36"/>
      <c r="AZ442" s="29"/>
      <c r="BA442" s="36"/>
      <c r="BB442" s="36"/>
      <c r="BC442" s="36"/>
      <c r="BD442" s="36"/>
      <c r="BE442" s="36"/>
      <c r="BF442" s="36"/>
      <c r="BG442" s="36"/>
      <c r="BH442" s="36"/>
      <c r="BI442" s="36"/>
      <c r="BJ442" s="29"/>
      <c r="BK442" s="36"/>
      <c r="BL442" s="29"/>
      <c r="BM442" s="36"/>
      <c r="BN442" s="36"/>
      <c r="BO442" s="36"/>
      <c r="BP442" s="29"/>
      <c r="BQ442" s="36"/>
      <c r="BR442" s="29"/>
      <c r="BS442" s="36"/>
      <c r="BT442" s="36"/>
      <c r="BU442" s="36"/>
      <c r="BV442" s="36"/>
    </row>
    <row r="443" spans="1:75" x14ac:dyDescent="0.25">
      <c r="A443" s="16">
        <v>441</v>
      </c>
      <c r="B443" s="16">
        <v>2</v>
      </c>
      <c r="C443" s="31" t="s">
        <v>882</v>
      </c>
      <c r="D443" s="40">
        <f>март!D443-апрель!E443</f>
        <v>-93.324137874396129</v>
      </c>
      <c r="E443" s="40">
        <f t="shared" si="6"/>
        <v>0</v>
      </c>
      <c r="F443" s="36"/>
      <c r="G443" s="36"/>
      <c r="H443" s="36"/>
      <c r="I443" s="27"/>
      <c r="J443" s="36"/>
      <c r="K443" s="36"/>
      <c r="L443" s="36"/>
      <c r="M443" s="36"/>
      <c r="N443" s="36"/>
      <c r="O443" s="29"/>
      <c r="P443" s="36"/>
      <c r="Q443" s="29"/>
      <c r="R443" s="36"/>
      <c r="S443" s="36"/>
      <c r="T443" s="36"/>
      <c r="U443" s="36"/>
      <c r="V443" s="36"/>
      <c r="W443" s="36"/>
      <c r="X443" s="36"/>
      <c r="Y443" s="29"/>
      <c r="Z443" s="36"/>
      <c r="AA443" s="66"/>
      <c r="AB443" s="36"/>
      <c r="AC443" s="36"/>
      <c r="AD443" s="36"/>
      <c r="AE443" s="36"/>
      <c r="AF443" s="36"/>
      <c r="AG443" s="36"/>
      <c r="AH443" s="29"/>
      <c r="AI443" s="36"/>
      <c r="AJ443" s="29"/>
      <c r="AK443" s="36"/>
      <c r="AL443" s="36"/>
      <c r="AM443" s="36"/>
      <c r="AN443" s="29"/>
      <c r="AO443" s="36"/>
      <c r="AP443" s="29"/>
      <c r="AQ443" s="36"/>
      <c r="AR443" s="29"/>
      <c r="AS443" s="36"/>
      <c r="AT443" s="36"/>
      <c r="AU443" s="36"/>
      <c r="AV443" s="29"/>
      <c r="AW443" s="36"/>
      <c r="AX443" s="36"/>
      <c r="AY443" s="36"/>
      <c r="AZ443" s="29"/>
      <c r="BA443" s="36"/>
      <c r="BB443" s="36"/>
      <c r="BC443" s="36"/>
      <c r="BD443" s="36"/>
      <c r="BE443" s="36"/>
      <c r="BF443" s="36"/>
      <c r="BG443" s="36"/>
      <c r="BH443" s="36"/>
      <c r="BI443" s="36"/>
      <c r="BJ443" s="29"/>
      <c r="BK443" s="36"/>
      <c r="BL443" s="29"/>
      <c r="BM443" s="36"/>
      <c r="BN443" s="36"/>
      <c r="BO443" s="36"/>
      <c r="BP443" s="29"/>
      <c r="BQ443" s="36"/>
      <c r="BR443" s="29"/>
      <c r="BS443" s="36"/>
      <c r="BT443" s="36"/>
      <c r="BU443" s="36"/>
      <c r="BV443" s="36"/>
    </row>
    <row r="444" spans="1:75" s="86" customFormat="1" x14ac:dyDescent="0.25">
      <c r="A444" s="79">
        <v>442</v>
      </c>
      <c r="B444" s="79">
        <v>2</v>
      </c>
      <c r="C444" s="80" t="s">
        <v>942</v>
      </c>
      <c r="D444" s="40">
        <f>март!D444-апрель!E444</f>
        <v>729.76420128502411</v>
      </c>
      <c r="E444" s="81">
        <f t="shared" si="6"/>
        <v>4.9729999999999999</v>
      </c>
      <c r="F444" s="82"/>
      <c r="G444" s="82"/>
      <c r="H444" s="82"/>
      <c r="I444" s="83"/>
      <c r="J444" s="82"/>
      <c r="K444" s="82"/>
      <c r="L444" s="82"/>
      <c r="M444" s="82"/>
      <c r="N444" s="82"/>
      <c r="O444" s="84"/>
      <c r="P444" s="82"/>
      <c r="Q444" s="84"/>
      <c r="R444" s="82"/>
      <c r="S444" s="82"/>
      <c r="T444" s="82"/>
      <c r="U444" s="82"/>
      <c r="V444" s="82"/>
      <c r="W444" s="82"/>
      <c r="X444" s="82"/>
      <c r="Y444" s="84"/>
      <c r="Z444" s="82"/>
      <c r="AA444" s="85"/>
      <c r="AB444" s="82"/>
      <c r="AC444" s="82"/>
      <c r="AD444" s="82"/>
      <c r="AE444" s="82"/>
      <c r="AF444" s="82"/>
      <c r="AG444" s="82"/>
      <c r="AH444" s="84"/>
      <c r="AI444" s="82"/>
      <c r="AJ444" s="84"/>
      <c r="AK444" s="82"/>
      <c r="AL444" s="82"/>
      <c r="AM444" s="82"/>
      <c r="AN444" s="84"/>
      <c r="AO444" s="82"/>
      <c r="AP444" s="84"/>
      <c r="AQ444" s="82"/>
      <c r="AR444" s="84"/>
      <c r="AS444" s="82"/>
      <c r="AT444" s="82"/>
      <c r="AU444" s="82"/>
      <c r="AV444" s="84"/>
      <c r="AW444" s="82"/>
      <c r="AX444" s="82"/>
      <c r="AY444" s="82"/>
      <c r="AZ444" s="84"/>
      <c r="BA444" s="82"/>
      <c r="BB444" s="82"/>
      <c r="BC444" s="82"/>
      <c r="BD444" s="82"/>
      <c r="BE444" s="82"/>
      <c r="BF444" s="82"/>
      <c r="BG444" s="82"/>
      <c r="BH444" s="82"/>
      <c r="BI444" s="82"/>
      <c r="BJ444" s="84"/>
      <c r="BK444" s="82"/>
      <c r="BL444" s="84"/>
      <c r="BM444" s="82"/>
      <c r="BN444" s="82"/>
      <c r="BO444" s="82"/>
      <c r="BP444" s="84"/>
      <c r="BQ444" s="82"/>
      <c r="BR444" s="84"/>
      <c r="BS444" s="82"/>
      <c r="BT444" s="82"/>
      <c r="BU444" s="82"/>
      <c r="BV444" s="82">
        <v>4.9729999999999999</v>
      </c>
      <c r="BW444" s="86" t="s">
        <v>1106</v>
      </c>
    </row>
    <row r="445" spans="1:75" x14ac:dyDescent="0.25">
      <c r="A445" s="16">
        <v>443</v>
      </c>
      <c r="B445" s="16">
        <v>2</v>
      </c>
      <c r="C445" s="31" t="s">
        <v>883</v>
      </c>
      <c r="D445" s="40">
        <f>март!D445-апрель!E445</f>
        <v>97.576635420289847</v>
      </c>
      <c r="E445" s="40">
        <f t="shared" si="6"/>
        <v>0</v>
      </c>
      <c r="F445" s="36"/>
      <c r="G445" s="36"/>
      <c r="H445" s="36"/>
      <c r="I445" s="27"/>
      <c r="J445" s="36"/>
      <c r="K445" s="36"/>
      <c r="L445" s="36"/>
      <c r="M445" s="36"/>
      <c r="N445" s="36"/>
      <c r="O445" s="29"/>
      <c r="P445" s="36"/>
      <c r="Q445" s="29"/>
      <c r="R445" s="36"/>
      <c r="S445" s="36"/>
      <c r="T445" s="36"/>
      <c r="U445" s="36"/>
      <c r="V445" s="36"/>
      <c r="W445" s="36"/>
      <c r="X445" s="36"/>
      <c r="Y445" s="29"/>
      <c r="Z445" s="36"/>
      <c r="AA445" s="66"/>
      <c r="AB445" s="36"/>
      <c r="AC445" s="36"/>
      <c r="AD445" s="36"/>
      <c r="AE445" s="36"/>
      <c r="AF445" s="36"/>
      <c r="AG445" s="36"/>
      <c r="AH445" s="29"/>
      <c r="AI445" s="36"/>
      <c r="AJ445" s="29"/>
      <c r="AK445" s="36"/>
      <c r="AL445" s="36"/>
      <c r="AM445" s="36"/>
      <c r="AN445" s="29"/>
      <c r="AO445" s="36"/>
      <c r="AP445" s="29"/>
      <c r="AQ445" s="36"/>
      <c r="AR445" s="29"/>
      <c r="AS445" s="36"/>
      <c r="AT445" s="36"/>
      <c r="AU445" s="36"/>
      <c r="AV445" s="29"/>
      <c r="AW445" s="36"/>
      <c r="AX445" s="36"/>
      <c r="AY445" s="36"/>
      <c r="AZ445" s="29"/>
      <c r="BA445" s="36"/>
      <c r="BB445" s="36"/>
      <c r="BC445" s="36"/>
      <c r="BD445" s="36"/>
      <c r="BE445" s="36"/>
      <c r="BF445" s="36"/>
      <c r="BG445" s="36"/>
      <c r="BH445" s="36"/>
      <c r="BI445" s="36"/>
      <c r="BJ445" s="29"/>
      <c r="BK445" s="36"/>
      <c r="BL445" s="29"/>
      <c r="BM445" s="36"/>
      <c r="BN445" s="36"/>
      <c r="BO445" s="36"/>
      <c r="BP445" s="29"/>
      <c r="BQ445" s="36"/>
      <c r="BR445" s="29"/>
      <c r="BS445" s="36"/>
      <c r="BT445" s="36"/>
      <c r="BU445" s="36"/>
      <c r="BV445" s="36"/>
    </row>
    <row r="446" spans="1:75" x14ac:dyDescent="0.25">
      <c r="A446" s="16">
        <v>444</v>
      </c>
      <c r="B446" s="16">
        <v>2</v>
      </c>
      <c r="C446" s="31" t="s">
        <v>884</v>
      </c>
      <c r="D446" s="40">
        <f>март!D446-апрель!E446</f>
        <v>434.30880589371975</v>
      </c>
      <c r="E446" s="40">
        <f t="shared" si="6"/>
        <v>0</v>
      </c>
      <c r="F446" s="36"/>
      <c r="G446" s="36"/>
      <c r="H446" s="36"/>
      <c r="I446" s="27"/>
      <c r="J446" s="36"/>
      <c r="K446" s="36"/>
      <c r="L446" s="36"/>
      <c r="M446" s="36"/>
      <c r="N446" s="36"/>
      <c r="O446" s="29"/>
      <c r="P446" s="36"/>
      <c r="Q446" s="29"/>
      <c r="R446" s="36"/>
      <c r="S446" s="36"/>
      <c r="T446" s="36"/>
      <c r="U446" s="36"/>
      <c r="V446" s="36"/>
      <c r="W446" s="36"/>
      <c r="X446" s="36"/>
      <c r="Y446" s="29"/>
      <c r="Z446" s="36"/>
      <c r="AA446" s="66"/>
      <c r="AB446" s="36"/>
      <c r="AC446" s="36"/>
      <c r="AD446" s="36"/>
      <c r="AE446" s="36"/>
      <c r="AF446" s="36"/>
      <c r="AG446" s="36"/>
      <c r="AH446" s="29"/>
      <c r="AI446" s="36"/>
      <c r="AJ446" s="29"/>
      <c r="AK446" s="36"/>
      <c r="AL446" s="36"/>
      <c r="AM446" s="36"/>
      <c r="AN446" s="29"/>
      <c r="AO446" s="36"/>
      <c r="AP446" s="29"/>
      <c r="AQ446" s="36"/>
      <c r="AR446" s="29"/>
      <c r="AS446" s="36"/>
      <c r="AT446" s="36"/>
      <c r="AU446" s="36"/>
      <c r="AV446" s="29"/>
      <c r="AW446" s="36"/>
      <c r="AX446" s="36"/>
      <c r="AY446" s="36"/>
      <c r="AZ446" s="29"/>
      <c r="BA446" s="36"/>
      <c r="BB446" s="36"/>
      <c r="BC446" s="36"/>
      <c r="BD446" s="36"/>
      <c r="BE446" s="36"/>
      <c r="BF446" s="36"/>
      <c r="BG446" s="36"/>
      <c r="BH446" s="36"/>
      <c r="BI446" s="36"/>
      <c r="BJ446" s="29"/>
      <c r="BK446" s="36"/>
      <c r="BL446" s="29"/>
      <c r="BM446" s="36"/>
      <c r="BN446" s="36"/>
      <c r="BO446" s="36"/>
      <c r="BP446" s="29"/>
      <c r="BQ446" s="36"/>
      <c r="BR446" s="29"/>
      <c r="BS446" s="36"/>
      <c r="BT446" s="36"/>
      <c r="BU446" s="36"/>
      <c r="BV446" s="36"/>
    </row>
    <row r="447" spans="1:75" s="86" customFormat="1" x14ac:dyDescent="0.25">
      <c r="A447" s="79">
        <v>445</v>
      </c>
      <c r="B447" s="79">
        <v>3</v>
      </c>
      <c r="C447" s="80" t="s">
        <v>885</v>
      </c>
      <c r="D447" s="40">
        <f>март!D447-апрель!E447</f>
        <v>-410.02887449275352</v>
      </c>
      <c r="E447" s="81">
        <f t="shared" si="6"/>
        <v>3.0779999999999998</v>
      </c>
      <c r="F447" s="82"/>
      <c r="G447" s="82"/>
      <c r="H447" s="82"/>
      <c r="I447" s="83"/>
      <c r="J447" s="82"/>
      <c r="K447" s="82"/>
      <c r="L447" s="82"/>
      <c r="M447" s="82"/>
      <c r="N447" s="82"/>
      <c r="O447" s="84"/>
      <c r="P447" s="82"/>
      <c r="Q447" s="84"/>
      <c r="R447" s="82"/>
      <c r="S447" s="82"/>
      <c r="T447" s="82"/>
      <c r="U447" s="82"/>
      <c r="V447" s="82"/>
      <c r="W447" s="82"/>
      <c r="X447" s="82"/>
      <c r="Y447" s="84"/>
      <c r="Z447" s="82"/>
      <c r="AA447" s="85"/>
      <c r="AB447" s="82"/>
      <c r="AC447" s="82"/>
      <c r="AD447" s="82"/>
      <c r="AE447" s="82"/>
      <c r="AF447" s="82"/>
      <c r="AG447" s="82"/>
      <c r="AH447" s="84"/>
      <c r="AI447" s="82"/>
      <c r="AJ447" s="84"/>
      <c r="AK447" s="82"/>
      <c r="AL447" s="82"/>
      <c r="AM447" s="82"/>
      <c r="AN447" s="84"/>
      <c r="AO447" s="82"/>
      <c r="AP447" s="84"/>
      <c r="AQ447" s="82"/>
      <c r="AR447" s="84"/>
      <c r="AS447" s="82"/>
      <c r="AT447" s="82"/>
      <c r="AU447" s="82"/>
      <c r="AV447" s="84"/>
      <c r="AW447" s="82"/>
      <c r="AX447" s="82"/>
      <c r="AY447" s="82"/>
      <c r="AZ447" s="84"/>
      <c r="BA447" s="82"/>
      <c r="BB447" s="82"/>
      <c r="BC447" s="82"/>
      <c r="BD447" s="82"/>
      <c r="BE447" s="82"/>
      <c r="BF447" s="82"/>
      <c r="BG447" s="82"/>
      <c r="BH447" s="82"/>
      <c r="BI447" s="82"/>
      <c r="BJ447" s="84"/>
      <c r="BK447" s="82"/>
      <c r="BL447" s="84">
        <v>1</v>
      </c>
      <c r="BM447" s="82">
        <v>3.0779999999999998</v>
      </c>
      <c r="BN447" s="82"/>
      <c r="BO447" s="82"/>
      <c r="BP447" s="84"/>
      <c r="BQ447" s="82"/>
      <c r="BR447" s="84"/>
      <c r="BS447" s="82"/>
      <c r="BT447" s="82"/>
      <c r="BU447" s="82"/>
      <c r="BV447" s="82"/>
    </row>
    <row r="448" spans="1:75" x14ac:dyDescent="0.25">
      <c r="A448" s="16">
        <v>446</v>
      </c>
      <c r="B448" s="16">
        <v>3</v>
      </c>
      <c r="C448" s="31" t="s">
        <v>886</v>
      </c>
      <c r="D448" s="40">
        <f>март!D448-апрель!E448</f>
        <v>620.65969542028972</v>
      </c>
      <c r="E448" s="40">
        <f t="shared" si="6"/>
        <v>0</v>
      </c>
      <c r="F448" s="36"/>
      <c r="G448" s="36"/>
      <c r="H448" s="36"/>
      <c r="I448" s="27"/>
      <c r="J448" s="36"/>
      <c r="K448" s="36"/>
      <c r="L448" s="36"/>
      <c r="M448" s="36"/>
      <c r="N448" s="36"/>
      <c r="O448" s="29"/>
      <c r="P448" s="36"/>
      <c r="Q448" s="29"/>
      <c r="R448" s="36"/>
      <c r="S448" s="36"/>
      <c r="T448" s="36"/>
      <c r="U448" s="36"/>
      <c r="V448" s="36"/>
      <c r="W448" s="36"/>
      <c r="X448" s="36"/>
      <c r="Y448" s="29"/>
      <c r="Z448" s="36"/>
      <c r="AA448" s="66"/>
      <c r="AB448" s="36"/>
      <c r="AC448" s="36"/>
      <c r="AD448" s="36"/>
      <c r="AE448" s="36"/>
      <c r="AF448" s="36"/>
      <c r="AG448" s="36"/>
      <c r="AH448" s="29"/>
      <c r="AI448" s="36"/>
      <c r="AJ448" s="29"/>
      <c r="AK448" s="36"/>
      <c r="AL448" s="36"/>
      <c r="AM448" s="36"/>
      <c r="AN448" s="29"/>
      <c r="AO448" s="36"/>
      <c r="AP448" s="29"/>
      <c r="AQ448" s="36"/>
      <c r="AR448" s="29"/>
      <c r="AS448" s="36"/>
      <c r="AT448" s="36"/>
      <c r="AU448" s="36"/>
      <c r="AV448" s="29"/>
      <c r="AW448" s="36"/>
      <c r="AX448" s="36"/>
      <c r="AY448" s="36"/>
      <c r="AZ448" s="29"/>
      <c r="BA448" s="36"/>
      <c r="BB448" s="36"/>
      <c r="BC448" s="36"/>
      <c r="BD448" s="36"/>
      <c r="BE448" s="36"/>
      <c r="BF448" s="36"/>
      <c r="BG448" s="36"/>
      <c r="BH448" s="36"/>
      <c r="BI448" s="36"/>
      <c r="BJ448" s="29"/>
      <c r="BK448" s="36"/>
      <c r="BL448" s="29"/>
      <c r="BM448" s="36"/>
      <c r="BN448" s="36"/>
      <c r="BO448" s="36"/>
      <c r="BP448" s="29"/>
      <c r="BQ448" s="36"/>
      <c r="BR448" s="29"/>
      <c r="BS448" s="36"/>
      <c r="BT448" s="36"/>
      <c r="BU448" s="36"/>
      <c r="BV448" s="36"/>
    </row>
    <row r="449" spans="1:74" x14ac:dyDescent="0.25">
      <c r="A449" s="16">
        <v>447</v>
      </c>
      <c r="B449" s="16">
        <v>3</v>
      </c>
      <c r="C449" s="31" t="s">
        <v>887</v>
      </c>
      <c r="D449" s="40">
        <f>март!D449-апрель!E449</f>
        <v>1045.2910943478259</v>
      </c>
      <c r="E449" s="40">
        <f t="shared" si="6"/>
        <v>0</v>
      </c>
      <c r="F449" s="36"/>
      <c r="G449" s="36"/>
      <c r="H449" s="36"/>
      <c r="I449" s="27"/>
      <c r="J449" s="36"/>
      <c r="K449" s="36"/>
      <c r="L449" s="36"/>
      <c r="M449" s="36"/>
      <c r="N449" s="36"/>
      <c r="O449" s="29"/>
      <c r="P449" s="36"/>
      <c r="Q449" s="29"/>
      <c r="R449" s="36"/>
      <c r="S449" s="36"/>
      <c r="T449" s="36"/>
      <c r="U449" s="36"/>
      <c r="V449" s="36"/>
      <c r="W449" s="36"/>
      <c r="X449" s="36"/>
      <c r="Y449" s="29"/>
      <c r="Z449" s="36"/>
      <c r="AA449" s="66"/>
      <c r="AB449" s="36"/>
      <c r="AC449" s="36"/>
      <c r="AD449" s="36"/>
      <c r="AE449" s="36"/>
      <c r="AF449" s="36"/>
      <c r="AG449" s="36"/>
      <c r="AH449" s="29"/>
      <c r="AI449" s="36"/>
      <c r="AJ449" s="29"/>
      <c r="AK449" s="36"/>
      <c r="AL449" s="36"/>
      <c r="AM449" s="36"/>
      <c r="AN449" s="29"/>
      <c r="AO449" s="36"/>
      <c r="AP449" s="29"/>
      <c r="AQ449" s="36"/>
      <c r="AR449" s="29"/>
      <c r="AS449" s="36"/>
      <c r="AT449" s="36"/>
      <c r="AU449" s="36"/>
      <c r="AV449" s="29"/>
      <c r="AW449" s="36"/>
      <c r="AX449" s="36"/>
      <c r="AY449" s="36"/>
      <c r="AZ449" s="29"/>
      <c r="BA449" s="36"/>
      <c r="BB449" s="36"/>
      <c r="BC449" s="36"/>
      <c r="BD449" s="36"/>
      <c r="BE449" s="36"/>
      <c r="BF449" s="36"/>
      <c r="BG449" s="36"/>
      <c r="BH449" s="36"/>
      <c r="BI449" s="36"/>
      <c r="BJ449" s="29"/>
      <c r="BK449" s="36"/>
      <c r="BL449" s="29"/>
      <c r="BM449" s="36"/>
      <c r="BN449" s="36"/>
      <c r="BO449" s="36"/>
      <c r="BP449" s="29"/>
      <c r="BQ449" s="36"/>
      <c r="BR449" s="29"/>
      <c r="BS449" s="36"/>
      <c r="BT449" s="36"/>
      <c r="BU449" s="36"/>
      <c r="BV449" s="36"/>
    </row>
    <row r="450" spans="1:74" x14ac:dyDescent="0.25">
      <c r="A450" s="16">
        <v>448</v>
      </c>
      <c r="B450" s="16">
        <v>3</v>
      </c>
      <c r="C450" s="31" t="s">
        <v>888</v>
      </c>
      <c r="D450" s="40">
        <f>март!D450-апрель!E450</f>
        <v>1764.5526336714977</v>
      </c>
      <c r="E450" s="40">
        <f t="shared" si="6"/>
        <v>0</v>
      </c>
      <c r="F450" s="36"/>
      <c r="G450" s="36"/>
      <c r="H450" s="36"/>
      <c r="I450" s="27"/>
      <c r="J450" s="36"/>
      <c r="K450" s="36"/>
      <c r="L450" s="36"/>
      <c r="M450" s="36"/>
      <c r="N450" s="36"/>
      <c r="O450" s="29"/>
      <c r="P450" s="36"/>
      <c r="Q450" s="29"/>
      <c r="R450" s="36"/>
      <c r="S450" s="36"/>
      <c r="T450" s="36"/>
      <c r="U450" s="36"/>
      <c r="V450" s="36"/>
      <c r="W450" s="36"/>
      <c r="X450" s="36"/>
      <c r="Y450" s="29"/>
      <c r="Z450" s="36"/>
      <c r="AA450" s="66"/>
      <c r="AB450" s="36"/>
      <c r="AC450" s="36"/>
      <c r="AD450" s="36"/>
      <c r="AE450" s="36"/>
      <c r="AF450" s="36"/>
      <c r="AG450" s="36"/>
      <c r="AH450" s="29"/>
      <c r="AI450" s="36"/>
      <c r="AJ450" s="29"/>
      <c r="AK450" s="36"/>
      <c r="AL450" s="36"/>
      <c r="AM450" s="36"/>
      <c r="AN450" s="29"/>
      <c r="AO450" s="36"/>
      <c r="AP450" s="29"/>
      <c r="AQ450" s="36"/>
      <c r="AR450" s="29"/>
      <c r="AS450" s="36"/>
      <c r="AT450" s="36"/>
      <c r="AU450" s="36"/>
      <c r="AV450" s="29"/>
      <c r="AW450" s="36"/>
      <c r="AX450" s="36"/>
      <c r="AY450" s="36"/>
      <c r="AZ450" s="29"/>
      <c r="BA450" s="36"/>
      <c r="BB450" s="36"/>
      <c r="BC450" s="36"/>
      <c r="BD450" s="36"/>
      <c r="BE450" s="36"/>
      <c r="BF450" s="36"/>
      <c r="BG450" s="36"/>
      <c r="BH450" s="36"/>
      <c r="BI450" s="36"/>
      <c r="BJ450" s="29"/>
      <c r="BK450" s="36"/>
      <c r="BL450" s="29"/>
      <c r="BM450" s="36"/>
      <c r="BN450" s="36"/>
      <c r="BO450" s="36"/>
      <c r="BP450" s="29"/>
      <c r="BQ450" s="36"/>
      <c r="BR450" s="29"/>
      <c r="BS450" s="36"/>
      <c r="BT450" s="36"/>
      <c r="BU450" s="36"/>
      <c r="BV450" s="36"/>
    </row>
    <row r="451" spans="1:74" s="24" customFormat="1" ht="14.25" x14ac:dyDescent="0.2">
      <c r="A451" s="22"/>
      <c r="B451" s="22"/>
      <c r="C451" s="23" t="s">
        <v>889</v>
      </c>
      <c r="D451" s="20">
        <f>SUM(D3:D450)</f>
        <v>134191.10235423964</v>
      </c>
      <c r="E451" s="20">
        <f>SUM(E3:E450)</f>
        <v>6796.7852000000021</v>
      </c>
      <c r="F451" s="61">
        <f>SUM(F3:F450)</f>
        <v>0</v>
      </c>
      <c r="G451" s="61">
        <f t="shared" ref="G451:BR451" si="7">SUM(G3:G450)</f>
        <v>0</v>
      </c>
      <c r="H451" s="61">
        <f t="shared" si="7"/>
        <v>0</v>
      </c>
      <c r="I451" s="28">
        <f t="shared" si="7"/>
        <v>507.2</v>
      </c>
      <c r="J451" s="61">
        <f t="shared" si="7"/>
        <v>1727.7840000000001</v>
      </c>
      <c r="K451" s="61">
        <f t="shared" si="7"/>
        <v>0</v>
      </c>
      <c r="L451" s="61">
        <f t="shared" si="7"/>
        <v>0</v>
      </c>
      <c r="M451" s="61">
        <f t="shared" si="7"/>
        <v>1.06</v>
      </c>
      <c r="N451" s="61">
        <f t="shared" si="7"/>
        <v>714.29099999999994</v>
      </c>
      <c r="O451" s="30">
        <f t="shared" si="7"/>
        <v>0</v>
      </c>
      <c r="P451" s="61">
        <f t="shared" si="7"/>
        <v>0</v>
      </c>
      <c r="Q451" s="30">
        <f t="shared" si="7"/>
        <v>0</v>
      </c>
      <c r="R451" s="61">
        <f t="shared" si="7"/>
        <v>0</v>
      </c>
      <c r="S451" s="61">
        <f t="shared" si="7"/>
        <v>3.6000000000000004E-2</v>
      </c>
      <c r="T451" s="61">
        <f t="shared" si="7"/>
        <v>30.147000000000002</v>
      </c>
      <c r="U451" s="61">
        <f t="shared" si="7"/>
        <v>0.21100000000000002</v>
      </c>
      <c r="V451" s="61">
        <f t="shared" si="7"/>
        <v>362.28</v>
      </c>
      <c r="W451" s="61">
        <f t="shared" si="7"/>
        <v>5.0000000000000001E-3</v>
      </c>
      <c r="X451" s="61">
        <f t="shared" si="7"/>
        <v>8.4329999999999998</v>
      </c>
      <c r="Y451" s="30">
        <f t="shared" si="7"/>
        <v>0</v>
      </c>
      <c r="Z451" s="61">
        <f t="shared" si="7"/>
        <v>0</v>
      </c>
      <c r="AA451" s="68">
        <f t="shared" si="7"/>
        <v>0</v>
      </c>
      <c r="AB451" s="61">
        <f t="shared" si="7"/>
        <v>0.39700000000000002</v>
      </c>
      <c r="AC451" s="61">
        <f t="shared" si="7"/>
        <v>994.73200000000008</v>
      </c>
      <c r="AD451" s="61">
        <f t="shared" si="7"/>
        <v>0</v>
      </c>
      <c r="AE451" s="61">
        <f t="shared" si="7"/>
        <v>0</v>
      </c>
      <c r="AF451" s="61">
        <f t="shared" si="7"/>
        <v>0.24099999999999999</v>
      </c>
      <c r="AG451" s="61">
        <f t="shared" si="7"/>
        <v>142.11500000000001</v>
      </c>
      <c r="AH451" s="30">
        <f t="shared" si="7"/>
        <v>173</v>
      </c>
      <c r="AI451" s="61">
        <f t="shared" si="7"/>
        <v>309.97800000000007</v>
      </c>
      <c r="AJ451" s="30">
        <f t="shared" si="7"/>
        <v>0</v>
      </c>
      <c r="AK451" s="61">
        <f t="shared" si="7"/>
        <v>0</v>
      </c>
      <c r="AL451" s="61">
        <f t="shared" si="7"/>
        <v>6.0000000000000005E-2</v>
      </c>
      <c r="AM451" s="61">
        <f t="shared" si="7"/>
        <v>58.069000000000003</v>
      </c>
      <c r="AN451" s="30">
        <f t="shared" si="7"/>
        <v>0</v>
      </c>
      <c r="AO451" s="61">
        <f t="shared" si="7"/>
        <v>0</v>
      </c>
      <c r="AP451" s="30">
        <f t="shared" si="7"/>
        <v>0</v>
      </c>
      <c r="AQ451" s="61">
        <f t="shared" si="7"/>
        <v>0</v>
      </c>
      <c r="AR451" s="30">
        <f t="shared" si="7"/>
        <v>33</v>
      </c>
      <c r="AS451" s="61">
        <f t="shared" si="7"/>
        <v>1428.9380000000001</v>
      </c>
      <c r="AT451" s="61">
        <f t="shared" si="7"/>
        <v>0</v>
      </c>
      <c r="AU451" s="61">
        <f t="shared" si="7"/>
        <v>0</v>
      </c>
      <c r="AV451" s="30">
        <f t="shared" si="7"/>
        <v>1</v>
      </c>
      <c r="AW451" s="61">
        <f t="shared" si="7"/>
        <v>9.3780000000000001</v>
      </c>
      <c r="AX451" s="61">
        <f t="shared" si="7"/>
        <v>0</v>
      </c>
      <c r="AY451" s="61">
        <f t="shared" si="7"/>
        <v>0</v>
      </c>
      <c r="AZ451" s="30">
        <f t="shared" si="7"/>
        <v>0</v>
      </c>
      <c r="BA451" s="61">
        <f t="shared" si="7"/>
        <v>0</v>
      </c>
      <c r="BB451" s="61">
        <f t="shared" si="7"/>
        <v>1.2E-2</v>
      </c>
      <c r="BC451" s="61">
        <f t="shared" si="7"/>
        <v>20.978000000000002</v>
      </c>
      <c r="BD451" s="61">
        <f t="shared" si="7"/>
        <v>6.1000000000000013E-2</v>
      </c>
      <c r="BE451" s="61">
        <f t="shared" si="7"/>
        <v>77.572000000000003</v>
      </c>
      <c r="BF451" s="61">
        <f t="shared" si="7"/>
        <v>7.2000000000000022E-2</v>
      </c>
      <c r="BG451" s="61">
        <f t="shared" si="7"/>
        <v>77.925999999999988</v>
      </c>
      <c r="BH451" s="61">
        <f t="shared" si="7"/>
        <v>1.6999999999999998E-2</v>
      </c>
      <c r="BI451" s="61">
        <f t="shared" si="7"/>
        <v>16.870999999999999</v>
      </c>
      <c r="BJ451" s="30">
        <f t="shared" si="7"/>
        <v>4</v>
      </c>
      <c r="BK451" s="61">
        <f t="shared" si="7"/>
        <v>16.597999999999999</v>
      </c>
      <c r="BL451" s="30">
        <f t="shared" si="7"/>
        <v>241</v>
      </c>
      <c r="BM451" s="61">
        <f t="shared" si="7"/>
        <v>135.13799999999998</v>
      </c>
      <c r="BN451" s="61">
        <f t="shared" si="7"/>
        <v>0.56100000000000005</v>
      </c>
      <c r="BO451" s="61">
        <f t="shared" si="7"/>
        <v>171.92499999999998</v>
      </c>
      <c r="BP451" s="30">
        <f t="shared" si="7"/>
        <v>8</v>
      </c>
      <c r="BQ451" s="61">
        <f t="shared" si="7"/>
        <v>23.513000000000002</v>
      </c>
      <c r="BR451" s="30">
        <f t="shared" si="7"/>
        <v>1</v>
      </c>
      <c r="BS451" s="61">
        <f t="shared" ref="BS451:BV451" si="8">SUM(BS3:BS450)</f>
        <v>3.5249999999999999</v>
      </c>
      <c r="BT451" s="61">
        <f t="shared" si="8"/>
        <v>0</v>
      </c>
      <c r="BU451" s="61">
        <f t="shared" si="8"/>
        <v>0</v>
      </c>
      <c r="BV451" s="61">
        <f t="shared" si="8"/>
        <v>466.59419999999977</v>
      </c>
    </row>
  </sheetData>
  <sheetProtection password="CC05" sheet="1" objects="1" scenarios="1"/>
  <autoFilter ref="A2:DB451"/>
  <customSheetViews>
    <customSheetView guid="{DC0C3408-D8BF-4FFA-85C4-561C8CE610BE}" showAutoFilter="1">
      <pane xSplit="3" ySplit="2" topLeftCell="D3" activePane="bottomRight" state="frozen"/>
      <selection pane="bottomRight" activeCell="D30" sqref="D30"/>
      <pageMargins left="0" right="0" top="0" bottom="0" header="0.51180555555555496" footer="0.51180555555555496"/>
      <pageSetup paperSize="9" firstPageNumber="0" orientation="portrait" r:id="rId1"/>
      <autoFilter ref="A2:DB451"/>
    </customSheetView>
  </customSheetViews>
  <mergeCells count="33">
    <mergeCell ref="BP1:BQ1"/>
    <mergeCell ref="BR1:BS1"/>
    <mergeCell ref="BT1:BU1"/>
    <mergeCell ref="BF1:BG1"/>
    <mergeCell ref="BH1:BI1"/>
    <mergeCell ref="BJ1:BK1"/>
    <mergeCell ref="BL1:BM1"/>
    <mergeCell ref="BN1:BO1"/>
    <mergeCell ref="U1:V1"/>
    <mergeCell ref="F1:G1"/>
    <mergeCell ref="I1:J1"/>
    <mergeCell ref="K1:L1"/>
    <mergeCell ref="M1:N1"/>
    <mergeCell ref="O1:P1"/>
    <mergeCell ref="Q1:R1"/>
    <mergeCell ref="S1:T1"/>
    <mergeCell ref="W1:X1"/>
    <mergeCell ref="Y1:Z1"/>
    <mergeCell ref="AA1:AC1"/>
    <mergeCell ref="AD1:AE1"/>
    <mergeCell ref="AF1:AG1"/>
    <mergeCell ref="BB1:BC1"/>
    <mergeCell ref="BD1:BE1"/>
    <mergeCell ref="AH1:AI1"/>
    <mergeCell ref="AT1:AU1"/>
    <mergeCell ref="AV1:AW1"/>
    <mergeCell ref="AX1:AY1"/>
    <mergeCell ref="AZ1:BA1"/>
    <mergeCell ref="AJ1:AK1"/>
    <mergeCell ref="AL1:AM1"/>
    <mergeCell ref="AN1:AO1"/>
    <mergeCell ref="AP1:AQ1"/>
    <mergeCell ref="AR1:AS1"/>
  </mergeCells>
  <pageMargins left="0" right="0" top="0" bottom="0" header="0.51180555555555496" footer="0.51180555555555496"/>
  <pageSetup paperSize="9" firstPageNumber="0" orientation="portrait"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W451"/>
  <sheetViews>
    <sheetView zoomScaleNormal="100" zoomScaleSheetLayoutView="98" workbookViewId="0">
      <pane xSplit="3" ySplit="2" topLeftCell="D3" activePane="bottomRight" state="frozen"/>
      <selection pane="topRight" activeCell="D1" sqref="D1"/>
      <selection pane="bottomLeft" activeCell="A3" sqref="A3"/>
      <selection pane="bottomRight" activeCell="C2" sqref="C2"/>
    </sheetView>
  </sheetViews>
  <sheetFormatPr defaultRowHeight="15" x14ac:dyDescent="0.25"/>
  <cols>
    <col min="1" max="2" width="6.140625" style="18" bestFit="1" customWidth="1"/>
    <col min="3" max="3" width="42.7109375" style="17" bestFit="1" customWidth="1"/>
    <col min="4" max="4" width="17" style="21" customWidth="1"/>
    <col min="5" max="5" width="15.5703125" style="21" customWidth="1"/>
    <col min="6" max="6" width="9.28515625" style="33" customWidth="1"/>
    <col min="7" max="7" width="11.28515625" style="33" customWidth="1"/>
    <col min="8" max="8" width="11.28515625" style="34" customWidth="1"/>
    <col min="9" max="9" width="9.28515625" style="63" customWidth="1"/>
    <col min="10" max="10" width="11.28515625" style="33" customWidth="1"/>
    <col min="11" max="11" width="9.28515625" style="33" customWidth="1"/>
    <col min="12" max="12" width="11.28515625" style="33" customWidth="1"/>
    <col min="13" max="13" width="9.28515625" style="33" customWidth="1"/>
    <col min="14" max="14" width="11.28515625" style="33" customWidth="1"/>
    <col min="15" max="15" width="9.28515625" style="65" customWidth="1"/>
    <col min="16" max="16" width="11.28515625" style="33" customWidth="1"/>
    <col min="17" max="17" width="9.28515625" style="65" customWidth="1"/>
    <col min="18" max="18" width="11.28515625" style="33" customWidth="1"/>
    <col min="19" max="19" width="9.28515625" style="33" customWidth="1"/>
    <col min="20" max="20" width="11.28515625" style="33" customWidth="1"/>
    <col min="21" max="21" width="9.28515625" style="33" customWidth="1"/>
    <col min="22" max="22" width="11.28515625" style="33" customWidth="1"/>
    <col min="23" max="23" width="9.28515625" style="33" customWidth="1"/>
    <col min="24" max="24" width="11.28515625" style="33" customWidth="1"/>
    <col min="25" max="25" width="9.28515625" style="65" customWidth="1"/>
    <col min="26" max="26" width="11.28515625" style="33" customWidth="1"/>
    <col min="27" max="27" width="37" style="69" bestFit="1" customWidth="1"/>
    <col min="28" max="29" width="11.28515625" style="33" customWidth="1"/>
    <col min="30" max="30" width="9.28515625" style="33" customWidth="1"/>
    <col min="31" max="31" width="11.28515625" style="33" customWidth="1"/>
    <col min="32" max="32" width="9.28515625" style="33" customWidth="1"/>
    <col min="33" max="33" width="11.28515625" style="33" customWidth="1"/>
    <col min="34" max="34" width="9.28515625" style="65" customWidth="1"/>
    <col min="35" max="35" width="11.28515625" style="33" customWidth="1"/>
    <col min="36" max="36" width="9.28515625" style="65" customWidth="1"/>
    <col min="37" max="37" width="11.28515625" style="33" customWidth="1"/>
    <col min="38" max="38" width="9.28515625" style="33" customWidth="1"/>
    <col min="39" max="39" width="11.28515625" style="33" customWidth="1"/>
    <col min="40" max="40" width="9.28515625" style="65" customWidth="1"/>
    <col min="41" max="41" width="11.28515625" style="33" customWidth="1"/>
    <col min="42" max="42" width="9.28515625" style="65" customWidth="1"/>
    <col min="43" max="43" width="11.28515625" style="33" customWidth="1"/>
    <col min="44" max="44" width="9.28515625" style="65" customWidth="1"/>
    <col min="45" max="45" width="11.28515625" style="33" customWidth="1"/>
    <col min="46" max="46" width="9.28515625" style="33" customWidth="1"/>
    <col min="47" max="47" width="11.28515625" style="33" customWidth="1"/>
    <col min="48" max="48" width="9.28515625" style="65" customWidth="1"/>
    <col min="49" max="49" width="11.28515625" style="33" customWidth="1"/>
    <col min="50" max="50" width="9.28515625" style="33" customWidth="1"/>
    <col min="51" max="51" width="11.28515625" style="33" customWidth="1"/>
    <col min="52" max="52" width="9.28515625" style="65" customWidth="1"/>
    <col min="53" max="53" width="11.28515625" style="33" customWidth="1"/>
    <col min="54" max="54" width="9.28515625" style="33" customWidth="1"/>
    <col min="55" max="55" width="11.28515625" style="33" customWidth="1"/>
    <col min="56" max="56" width="9.28515625" style="33" customWidth="1"/>
    <col min="57" max="57" width="11.28515625" style="33" customWidth="1"/>
    <col min="58" max="58" width="9.28515625" style="33" customWidth="1"/>
    <col min="59" max="59" width="11.28515625" style="33" customWidth="1"/>
    <col min="60" max="60" width="9.28515625" style="33" customWidth="1"/>
    <col min="61" max="61" width="11.28515625" style="33" customWidth="1"/>
    <col min="62" max="62" width="9.28515625" style="65" customWidth="1"/>
    <col min="63" max="63" width="11.28515625" style="33" customWidth="1"/>
    <col min="64" max="64" width="9.28515625" style="65" customWidth="1"/>
    <col min="65" max="65" width="11.28515625" style="33" customWidth="1"/>
    <col min="66" max="66" width="9.28515625" style="33" customWidth="1"/>
    <col min="67" max="67" width="11.28515625" style="33" customWidth="1"/>
    <col min="68" max="68" width="9.28515625" style="65" customWidth="1"/>
    <col min="69" max="69" width="11.28515625" style="33" customWidth="1"/>
    <col min="70" max="70" width="9.28515625" style="65" customWidth="1"/>
    <col min="71" max="71" width="11.28515625" style="33" customWidth="1"/>
    <col min="72" max="72" width="9.28515625" style="33" customWidth="1"/>
    <col min="73" max="73" width="11.28515625" style="33" customWidth="1"/>
    <col min="74" max="74" width="14.85546875" style="35" customWidth="1"/>
    <col min="75" max="16384" width="9.140625" style="17"/>
  </cols>
  <sheetData>
    <row r="1" spans="1:74" s="38" customFormat="1" ht="75" customHeight="1" x14ac:dyDescent="0.25">
      <c r="A1" s="52" t="s">
        <v>0</v>
      </c>
      <c r="B1" s="52" t="s">
        <v>1</v>
      </c>
      <c r="C1" s="54" t="s">
        <v>2</v>
      </c>
      <c r="D1" s="56" t="s">
        <v>951</v>
      </c>
      <c r="E1" s="45" t="s">
        <v>952</v>
      </c>
      <c r="F1" s="117" t="s">
        <v>3</v>
      </c>
      <c r="G1" s="119"/>
      <c r="H1" s="58" t="s">
        <v>4</v>
      </c>
      <c r="I1" s="115" t="s">
        <v>890</v>
      </c>
      <c r="J1" s="116"/>
      <c r="K1" s="115" t="s">
        <v>973</v>
      </c>
      <c r="L1" s="116"/>
      <c r="M1" s="115" t="s">
        <v>974</v>
      </c>
      <c r="N1" s="116"/>
      <c r="O1" s="115" t="s">
        <v>975</v>
      </c>
      <c r="P1" s="116"/>
      <c r="Q1" s="115" t="s">
        <v>976</v>
      </c>
      <c r="R1" s="116"/>
      <c r="S1" s="115" t="s">
        <v>977</v>
      </c>
      <c r="T1" s="116"/>
      <c r="U1" s="115" t="s">
        <v>891</v>
      </c>
      <c r="V1" s="116"/>
      <c r="W1" s="115" t="s">
        <v>900</v>
      </c>
      <c r="X1" s="116"/>
      <c r="Y1" s="115" t="s">
        <v>902</v>
      </c>
      <c r="Z1" s="116"/>
      <c r="AA1" s="117" t="s">
        <v>912</v>
      </c>
      <c r="AB1" s="118"/>
      <c r="AC1" s="119"/>
      <c r="AD1" s="115" t="s">
        <v>892</v>
      </c>
      <c r="AE1" s="116"/>
      <c r="AF1" s="115" t="s">
        <v>893</v>
      </c>
      <c r="AG1" s="116"/>
      <c r="AH1" s="115" t="s">
        <v>894</v>
      </c>
      <c r="AI1" s="116"/>
      <c r="AJ1" s="115" t="s">
        <v>895</v>
      </c>
      <c r="AK1" s="116"/>
      <c r="AL1" s="115" t="s">
        <v>896</v>
      </c>
      <c r="AM1" s="116"/>
      <c r="AN1" s="115" t="s">
        <v>897</v>
      </c>
      <c r="AO1" s="116"/>
      <c r="AP1" s="115" t="s">
        <v>898</v>
      </c>
      <c r="AQ1" s="116"/>
      <c r="AR1" s="115" t="s">
        <v>899</v>
      </c>
      <c r="AS1" s="116"/>
      <c r="AT1" s="115" t="s">
        <v>901</v>
      </c>
      <c r="AU1" s="116"/>
      <c r="AV1" s="115" t="s">
        <v>944</v>
      </c>
      <c r="AW1" s="116"/>
      <c r="AX1" s="115" t="s">
        <v>903</v>
      </c>
      <c r="AY1" s="116"/>
      <c r="AZ1" s="115" t="s">
        <v>978</v>
      </c>
      <c r="BA1" s="116"/>
      <c r="BB1" s="115" t="s">
        <v>5</v>
      </c>
      <c r="BC1" s="116"/>
      <c r="BD1" s="115" t="s">
        <v>6</v>
      </c>
      <c r="BE1" s="116"/>
      <c r="BF1" s="115" t="s">
        <v>7</v>
      </c>
      <c r="BG1" s="116"/>
      <c r="BH1" s="115" t="s">
        <v>8</v>
      </c>
      <c r="BI1" s="116"/>
      <c r="BJ1" s="115" t="s">
        <v>9</v>
      </c>
      <c r="BK1" s="116"/>
      <c r="BL1" s="115" t="s">
        <v>904</v>
      </c>
      <c r="BM1" s="116"/>
      <c r="BN1" s="115" t="s">
        <v>905</v>
      </c>
      <c r="BO1" s="116"/>
      <c r="BP1" s="115" t="s">
        <v>10</v>
      </c>
      <c r="BQ1" s="116"/>
      <c r="BR1" s="115" t="s">
        <v>906</v>
      </c>
      <c r="BS1" s="116"/>
      <c r="BT1" s="115" t="s">
        <v>914</v>
      </c>
      <c r="BU1" s="116"/>
      <c r="BV1" s="32" t="s">
        <v>11</v>
      </c>
    </row>
    <row r="2" spans="1:74" s="38" customFormat="1" x14ac:dyDescent="0.25">
      <c r="A2" s="53"/>
      <c r="B2" s="53"/>
      <c r="C2" s="55"/>
      <c r="D2" s="57"/>
      <c r="E2" s="46"/>
      <c r="F2" s="58" t="s">
        <v>907</v>
      </c>
      <c r="G2" s="58" t="s">
        <v>908</v>
      </c>
      <c r="H2" s="58" t="s">
        <v>908</v>
      </c>
      <c r="I2" s="62" t="s">
        <v>909</v>
      </c>
      <c r="J2" s="58" t="s">
        <v>908</v>
      </c>
      <c r="K2" s="58" t="s">
        <v>911</v>
      </c>
      <c r="L2" s="58" t="s">
        <v>908</v>
      </c>
      <c r="M2" s="58" t="s">
        <v>907</v>
      </c>
      <c r="N2" s="58" t="s">
        <v>908</v>
      </c>
      <c r="O2" s="64" t="s">
        <v>910</v>
      </c>
      <c r="P2" s="58" t="s">
        <v>908</v>
      </c>
      <c r="Q2" s="64" t="s">
        <v>910</v>
      </c>
      <c r="R2" s="58" t="s">
        <v>908</v>
      </c>
      <c r="S2" s="58" t="s">
        <v>911</v>
      </c>
      <c r="T2" s="58" t="s">
        <v>908</v>
      </c>
      <c r="U2" s="58" t="s">
        <v>907</v>
      </c>
      <c r="V2" s="58" t="s">
        <v>908</v>
      </c>
      <c r="W2" s="58" t="s">
        <v>907</v>
      </c>
      <c r="X2" s="58" t="s">
        <v>908</v>
      </c>
      <c r="Y2" s="64" t="s">
        <v>910</v>
      </c>
      <c r="Z2" s="58" t="s">
        <v>908</v>
      </c>
      <c r="AA2" s="59" t="s">
        <v>913</v>
      </c>
      <c r="AB2" s="58" t="s">
        <v>907</v>
      </c>
      <c r="AC2" s="58" t="s">
        <v>908</v>
      </c>
      <c r="AD2" s="58" t="s">
        <v>907</v>
      </c>
      <c r="AE2" s="58" t="s">
        <v>908</v>
      </c>
      <c r="AF2" s="58" t="s">
        <v>907</v>
      </c>
      <c r="AG2" s="58" t="s">
        <v>908</v>
      </c>
      <c r="AH2" s="64" t="s">
        <v>910</v>
      </c>
      <c r="AI2" s="58" t="s">
        <v>908</v>
      </c>
      <c r="AJ2" s="64" t="s">
        <v>910</v>
      </c>
      <c r="AK2" s="58" t="s">
        <v>908</v>
      </c>
      <c r="AL2" s="58" t="s">
        <v>911</v>
      </c>
      <c r="AM2" s="58" t="s">
        <v>908</v>
      </c>
      <c r="AN2" s="64" t="s">
        <v>910</v>
      </c>
      <c r="AO2" s="58" t="s">
        <v>908</v>
      </c>
      <c r="AP2" s="64" t="s">
        <v>910</v>
      </c>
      <c r="AQ2" s="58" t="s">
        <v>908</v>
      </c>
      <c r="AR2" s="64" t="s">
        <v>910</v>
      </c>
      <c r="AS2" s="58" t="s">
        <v>908</v>
      </c>
      <c r="AT2" s="58" t="s">
        <v>907</v>
      </c>
      <c r="AU2" s="58" t="s">
        <v>908</v>
      </c>
      <c r="AV2" s="64" t="s">
        <v>910</v>
      </c>
      <c r="AW2" s="58" t="s">
        <v>908</v>
      </c>
      <c r="AX2" s="58" t="s">
        <v>907</v>
      </c>
      <c r="AY2" s="58" t="s">
        <v>908</v>
      </c>
      <c r="AZ2" s="64" t="s">
        <v>910</v>
      </c>
      <c r="BA2" s="58" t="s">
        <v>908</v>
      </c>
      <c r="BB2" s="58" t="s">
        <v>911</v>
      </c>
      <c r="BC2" s="58" t="s">
        <v>908</v>
      </c>
      <c r="BD2" s="58" t="s">
        <v>911</v>
      </c>
      <c r="BE2" s="58" t="s">
        <v>908</v>
      </c>
      <c r="BF2" s="58" t="s">
        <v>911</v>
      </c>
      <c r="BG2" s="58" t="s">
        <v>908</v>
      </c>
      <c r="BH2" s="58" t="s">
        <v>911</v>
      </c>
      <c r="BI2" s="58" t="s">
        <v>908</v>
      </c>
      <c r="BJ2" s="64" t="s">
        <v>910</v>
      </c>
      <c r="BK2" s="58" t="s">
        <v>908</v>
      </c>
      <c r="BL2" s="64" t="s">
        <v>910</v>
      </c>
      <c r="BM2" s="58" t="s">
        <v>908</v>
      </c>
      <c r="BN2" s="58" t="s">
        <v>911</v>
      </c>
      <c r="BO2" s="58" t="s">
        <v>908</v>
      </c>
      <c r="BP2" s="64" t="s">
        <v>910</v>
      </c>
      <c r="BQ2" s="58" t="s">
        <v>908</v>
      </c>
      <c r="BR2" s="64" t="s">
        <v>910</v>
      </c>
      <c r="BS2" s="58" t="s">
        <v>908</v>
      </c>
      <c r="BT2" s="58" t="s">
        <v>907</v>
      </c>
      <c r="BU2" s="58" t="s">
        <v>908</v>
      </c>
      <c r="BV2" s="32" t="s">
        <v>908</v>
      </c>
    </row>
    <row r="3" spans="1:74" x14ac:dyDescent="0.25">
      <c r="A3" s="39">
        <v>1</v>
      </c>
      <c r="B3" s="39">
        <v>3</v>
      </c>
      <c r="C3" s="37" t="s">
        <v>469</v>
      </c>
      <c r="D3" s="40">
        <f>апрель!D3-май!E3</f>
        <v>2092.3321425700483</v>
      </c>
      <c r="E3" s="40">
        <f>G3+H3+J3+L3+N3+P3+R3+T3+V3+X3+Z3+AC3+AE3+AG3+AI3+AK3+AM3+AO3+AQ3+AS3+AU3+AW3+AY3+BA3+BC3+BE3+BG3+BI3+BK3+BM3+BO3+BQ3+BS3+BU3+BV3</f>
        <v>0</v>
      </c>
      <c r="F3" s="36"/>
      <c r="G3" s="36"/>
      <c r="H3" s="36"/>
      <c r="I3" s="27"/>
      <c r="J3" s="36"/>
      <c r="K3" s="36"/>
      <c r="L3" s="36"/>
      <c r="M3" s="36"/>
      <c r="N3" s="36"/>
      <c r="O3" s="29"/>
      <c r="P3" s="36"/>
      <c r="Q3" s="29"/>
      <c r="R3" s="36"/>
      <c r="S3" s="36"/>
      <c r="T3" s="36"/>
      <c r="U3" s="36"/>
      <c r="V3" s="36"/>
      <c r="W3" s="36"/>
      <c r="X3" s="36"/>
      <c r="Y3" s="29"/>
      <c r="Z3" s="36"/>
      <c r="AA3" s="66"/>
      <c r="AB3" s="36"/>
      <c r="AC3" s="36"/>
      <c r="AD3" s="36"/>
      <c r="AE3" s="36"/>
      <c r="AF3" s="36"/>
      <c r="AG3" s="36"/>
      <c r="AH3" s="29"/>
      <c r="AI3" s="36"/>
      <c r="AJ3" s="29"/>
      <c r="AK3" s="36"/>
      <c r="AL3" s="36"/>
      <c r="AM3" s="36"/>
      <c r="AN3" s="29"/>
      <c r="AO3" s="36"/>
      <c r="AP3" s="29"/>
      <c r="AQ3" s="36"/>
      <c r="AR3" s="29"/>
      <c r="AS3" s="36"/>
      <c r="AT3" s="36"/>
      <c r="AU3" s="36"/>
      <c r="AV3" s="29"/>
      <c r="AW3" s="36"/>
      <c r="AX3" s="36"/>
      <c r="AY3" s="36"/>
      <c r="AZ3" s="29"/>
      <c r="BA3" s="36"/>
      <c r="BB3" s="36"/>
      <c r="BC3" s="36"/>
      <c r="BD3" s="36"/>
      <c r="BE3" s="36"/>
      <c r="BF3" s="36"/>
      <c r="BG3" s="36"/>
      <c r="BH3" s="36"/>
      <c r="BI3" s="36"/>
      <c r="BJ3" s="29"/>
      <c r="BK3" s="36"/>
      <c r="BL3" s="29"/>
      <c r="BM3" s="36"/>
      <c r="BN3" s="36"/>
      <c r="BO3" s="36"/>
      <c r="BP3" s="29"/>
      <c r="BQ3" s="36"/>
      <c r="BR3" s="29"/>
      <c r="BS3" s="36"/>
      <c r="BT3" s="36"/>
      <c r="BU3" s="36"/>
      <c r="BV3" s="36"/>
    </row>
    <row r="4" spans="1:74" x14ac:dyDescent="0.25">
      <c r="A4" s="39">
        <v>2</v>
      </c>
      <c r="B4" s="39">
        <v>3</v>
      </c>
      <c r="C4" s="37" t="s">
        <v>925</v>
      </c>
      <c r="D4" s="40">
        <f>апрель!D4-май!E4</f>
        <v>385.70460877294693</v>
      </c>
      <c r="E4" s="40">
        <f t="shared" ref="E4:E67" si="0">G4+H4+J4+L4+N4+P4+R4+T4+V4+X4+Z4+AC4+AE4+AG4+AI4+AK4+AM4+AO4+AQ4+AS4+AU4+AW4+AY4+BA4+BC4+BE4+BG4+BI4+BK4+BM4+BO4+BQ4+BS4+BU4+BV4</f>
        <v>0</v>
      </c>
      <c r="F4" s="36"/>
      <c r="G4" s="36"/>
      <c r="H4" s="36"/>
      <c r="I4" s="27"/>
      <c r="J4" s="36"/>
      <c r="K4" s="36"/>
      <c r="L4" s="36"/>
      <c r="M4" s="36"/>
      <c r="N4" s="36"/>
      <c r="O4" s="29"/>
      <c r="P4" s="36"/>
      <c r="Q4" s="29"/>
      <c r="R4" s="36"/>
      <c r="S4" s="36"/>
      <c r="T4" s="36"/>
      <c r="U4" s="36"/>
      <c r="V4" s="36"/>
      <c r="W4" s="36"/>
      <c r="X4" s="36"/>
      <c r="Y4" s="29"/>
      <c r="Z4" s="36"/>
      <c r="AA4" s="66"/>
      <c r="AB4" s="36"/>
      <c r="AC4" s="36"/>
      <c r="AD4" s="36"/>
      <c r="AE4" s="36"/>
      <c r="AF4" s="36"/>
      <c r="AG4" s="36"/>
      <c r="AH4" s="29"/>
      <c r="AI4" s="36"/>
      <c r="AJ4" s="29"/>
      <c r="AK4" s="36"/>
      <c r="AL4" s="36"/>
      <c r="AM4" s="36"/>
      <c r="AN4" s="29"/>
      <c r="AO4" s="36"/>
      <c r="AP4" s="29"/>
      <c r="AQ4" s="36"/>
      <c r="AR4" s="29"/>
      <c r="AS4" s="36"/>
      <c r="AT4" s="36"/>
      <c r="AU4" s="36"/>
      <c r="AV4" s="29"/>
      <c r="AW4" s="36"/>
      <c r="AX4" s="36"/>
      <c r="AY4" s="36"/>
      <c r="AZ4" s="29"/>
      <c r="BA4" s="36"/>
      <c r="BB4" s="36"/>
      <c r="BC4" s="36"/>
      <c r="BD4" s="36"/>
      <c r="BE4" s="36"/>
      <c r="BF4" s="36"/>
      <c r="BG4" s="36"/>
      <c r="BH4" s="36"/>
      <c r="BI4" s="36"/>
      <c r="BJ4" s="29"/>
      <c r="BK4" s="36"/>
      <c r="BL4" s="29"/>
      <c r="BM4" s="36"/>
      <c r="BN4" s="36"/>
      <c r="BO4" s="36"/>
      <c r="BP4" s="29"/>
      <c r="BQ4" s="36"/>
      <c r="BR4" s="29"/>
      <c r="BS4" s="36"/>
      <c r="BT4" s="36"/>
      <c r="BU4" s="36"/>
      <c r="BV4" s="36"/>
    </row>
    <row r="5" spans="1:74" x14ac:dyDescent="0.25">
      <c r="A5" s="39">
        <v>3</v>
      </c>
      <c r="B5" s="39">
        <v>3</v>
      </c>
      <c r="C5" s="37" t="s">
        <v>470</v>
      </c>
      <c r="D5" s="40">
        <f>апрель!D5-май!E5</f>
        <v>310.11652893719804</v>
      </c>
      <c r="E5" s="40">
        <f t="shared" si="0"/>
        <v>0</v>
      </c>
      <c r="F5" s="36"/>
      <c r="G5" s="36"/>
      <c r="H5" s="36"/>
      <c r="I5" s="27"/>
      <c r="J5" s="36"/>
      <c r="K5" s="36"/>
      <c r="L5" s="36"/>
      <c r="M5" s="36"/>
      <c r="N5" s="36"/>
      <c r="O5" s="29"/>
      <c r="P5" s="36"/>
      <c r="Q5" s="29"/>
      <c r="R5" s="36"/>
      <c r="S5" s="36"/>
      <c r="T5" s="36"/>
      <c r="U5" s="36"/>
      <c r="V5" s="36"/>
      <c r="W5" s="36"/>
      <c r="X5" s="36"/>
      <c r="Y5" s="29"/>
      <c r="Z5" s="36"/>
      <c r="AA5" s="66"/>
      <c r="AB5" s="36"/>
      <c r="AC5" s="36"/>
      <c r="AD5" s="36"/>
      <c r="AE5" s="36"/>
      <c r="AF5" s="36"/>
      <c r="AG5" s="36"/>
      <c r="AH5" s="29"/>
      <c r="AI5" s="36"/>
      <c r="AJ5" s="29"/>
      <c r="AK5" s="36"/>
      <c r="AL5" s="36"/>
      <c r="AM5" s="36"/>
      <c r="AN5" s="29"/>
      <c r="AO5" s="36"/>
      <c r="AP5" s="29"/>
      <c r="AQ5" s="36"/>
      <c r="AR5" s="29"/>
      <c r="AS5" s="36"/>
      <c r="AT5" s="36"/>
      <c r="AU5" s="36"/>
      <c r="AV5" s="29"/>
      <c r="AW5" s="36"/>
      <c r="AX5" s="36"/>
      <c r="AY5" s="36"/>
      <c r="AZ5" s="29"/>
      <c r="BA5" s="36"/>
      <c r="BB5" s="36"/>
      <c r="BC5" s="36"/>
      <c r="BD5" s="36"/>
      <c r="BE5" s="36"/>
      <c r="BF5" s="36"/>
      <c r="BG5" s="36"/>
      <c r="BH5" s="36"/>
      <c r="BI5" s="36"/>
      <c r="BJ5" s="29"/>
      <c r="BK5" s="36"/>
      <c r="BL5" s="29"/>
      <c r="BM5" s="36"/>
      <c r="BN5" s="36"/>
      <c r="BO5" s="36"/>
      <c r="BP5" s="29"/>
      <c r="BQ5" s="36"/>
      <c r="BR5" s="29"/>
      <c r="BS5" s="36"/>
      <c r="BT5" s="36"/>
      <c r="BU5" s="36"/>
      <c r="BV5" s="36"/>
    </row>
    <row r="6" spans="1:74" x14ac:dyDescent="0.25">
      <c r="A6" s="39">
        <v>4</v>
      </c>
      <c r="B6" s="39">
        <v>3</v>
      </c>
      <c r="C6" s="37" t="s">
        <v>471</v>
      </c>
      <c r="D6" s="40">
        <f>апрель!D6-май!E6</f>
        <v>445.90877393236718</v>
      </c>
      <c r="E6" s="40">
        <f t="shared" si="0"/>
        <v>0</v>
      </c>
      <c r="F6" s="36"/>
      <c r="G6" s="36"/>
      <c r="H6" s="36"/>
      <c r="I6" s="27"/>
      <c r="J6" s="36"/>
      <c r="K6" s="36"/>
      <c r="L6" s="36"/>
      <c r="M6" s="36"/>
      <c r="N6" s="36"/>
      <c r="O6" s="29"/>
      <c r="P6" s="36"/>
      <c r="Q6" s="29"/>
      <c r="R6" s="36"/>
      <c r="S6" s="36"/>
      <c r="T6" s="36"/>
      <c r="U6" s="36"/>
      <c r="V6" s="36"/>
      <c r="W6" s="36"/>
      <c r="X6" s="36"/>
      <c r="Y6" s="29"/>
      <c r="Z6" s="36"/>
      <c r="AA6" s="66"/>
      <c r="AB6" s="36"/>
      <c r="AC6" s="36"/>
      <c r="AD6" s="36"/>
      <c r="AE6" s="36"/>
      <c r="AF6" s="36"/>
      <c r="AG6" s="36"/>
      <c r="AH6" s="29"/>
      <c r="AI6" s="36"/>
      <c r="AJ6" s="29"/>
      <c r="AK6" s="36"/>
      <c r="AL6" s="36"/>
      <c r="AM6" s="36"/>
      <c r="AN6" s="29"/>
      <c r="AO6" s="36"/>
      <c r="AP6" s="29"/>
      <c r="AQ6" s="36"/>
      <c r="AR6" s="29"/>
      <c r="AS6" s="36"/>
      <c r="AT6" s="36"/>
      <c r="AU6" s="36"/>
      <c r="AV6" s="29"/>
      <c r="AW6" s="36"/>
      <c r="AX6" s="36"/>
      <c r="AY6" s="36"/>
      <c r="AZ6" s="29"/>
      <c r="BA6" s="36"/>
      <c r="BB6" s="36"/>
      <c r="BC6" s="36"/>
      <c r="BD6" s="36"/>
      <c r="BE6" s="36"/>
      <c r="BF6" s="36"/>
      <c r="BG6" s="36"/>
      <c r="BH6" s="36"/>
      <c r="BI6" s="36"/>
      <c r="BJ6" s="29"/>
      <c r="BK6" s="36"/>
      <c r="BL6" s="29"/>
      <c r="BM6" s="36"/>
      <c r="BN6" s="36"/>
      <c r="BO6" s="36"/>
      <c r="BP6" s="29"/>
      <c r="BQ6" s="36"/>
      <c r="BR6" s="29"/>
      <c r="BS6" s="36"/>
      <c r="BT6" s="36"/>
      <c r="BU6" s="36"/>
      <c r="BV6" s="36"/>
    </row>
    <row r="7" spans="1:74" x14ac:dyDescent="0.25">
      <c r="A7" s="39">
        <v>5</v>
      </c>
      <c r="B7" s="39">
        <v>3</v>
      </c>
      <c r="C7" s="37" t="s">
        <v>472</v>
      </c>
      <c r="D7" s="40">
        <f>апрель!D7-май!E7</f>
        <v>-93.038866318840519</v>
      </c>
      <c r="E7" s="40">
        <f t="shared" si="0"/>
        <v>0</v>
      </c>
      <c r="F7" s="36"/>
      <c r="G7" s="36"/>
      <c r="H7" s="36"/>
      <c r="I7" s="27"/>
      <c r="J7" s="36"/>
      <c r="K7" s="36"/>
      <c r="L7" s="36"/>
      <c r="M7" s="36"/>
      <c r="N7" s="36"/>
      <c r="O7" s="29"/>
      <c r="P7" s="36"/>
      <c r="Q7" s="29"/>
      <c r="R7" s="36"/>
      <c r="S7" s="36"/>
      <c r="T7" s="36"/>
      <c r="U7" s="36"/>
      <c r="V7" s="36"/>
      <c r="W7" s="36"/>
      <c r="X7" s="36"/>
      <c r="Y7" s="29"/>
      <c r="Z7" s="36"/>
      <c r="AA7" s="66"/>
      <c r="AB7" s="36"/>
      <c r="AC7" s="36"/>
      <c r="AD7" s="36"/>
      <c r="AE7" s="36"/>
      <c r="AF7" s="36"/>
      <c r="AG7" s="36"/>
      <c r="AH7" s="29"/>
      <c r="AI7" s="36"/>
      <c r="AJ7" s="29"/>
      <c r="AK7" s="36"/>
      <c r="AL7" s="36"/>
      <c r="AM7" s="36"/>
      <c r="AN7" s="29"/>
      <c r="AO7" s="36"/>
      <c r="AP7" s="29"/>
      <c r="AQ7" s="36"/>
      <c r="AR7" s="29"/>
      <c r="AS7" s="36"/>
      <c r="AT7" s="36"/>
      <c r="AU7" s="36"/>
      <c r="AV7" s="29"/>
      <c r="AW7" s="36"/>
      <c r="AX7" s="36"/>
      <c r="AY7" s="36"/>
      <c r="AZ7" s="29"/>
      <c r="BA7" s="36"/>
      <c r="BB7" s="36"/>
      <c r="BC7" s="36"/>
      <c r="BD7" s="36"/>
      <c r="BE7" s="36"/>
      <c r="BF7" s="36"/>
      <c r="BG7" s="36"/>
      <c r="BH7" s="36"/>
      <c r="BI7" s="36"/>
      <c r="BJ7" s="29"/>
      <c r="BK7" s="36"/>
      <c r="BL7" s="29"/>
      <c r="BM7" s="36"/>
      <c r="BN7" s="36"/>
      <c r="BO7" s="36"/>
      <c r="BP7" s="29"/>
      <c r="BQ7" s="36"/>
      <c r="BR7" s="29"/>
      <c r="BS7" s="36"/>
      <c r="BT7" s="36"/>
      <c r="BU7" s="36"/>
      <c r="BV7" s="36"/>
    </row>
    <row r="8" spans="1:74" x14ac:dyDescent="0.25">
      <c r="A8" s="39">
        <v>6</v>
      </c>
      <c r="B8" s="39">
        <v>3</v>
      </c>
      <c r="C8" s="37" t="s">
        <v>473</v>
      </c>
      <c r="D8" s="40">
        <f>апрель!D8-май!E8</f>
        <v>-105.25161884057971</v>
      </c>
      <c r="E8" s="40">
        <f t="shared" si="0"/>
        <v>0</v>
      </c>
      <c r="F8" s="36"/>
      <c r="G8" s="36"/>
      <c r="H8" s="36"/>
      <c r="I8" s="27"/>
      <c r="J8" s="36"/>
      <c r="K8" s="36"/>
      <c r="L8" s="36"/>
      <c r="M8" s="36"/>
      <c r="N8" s="36"/>
      <c r="O8" s="29"/>
      <c r="P8" s="36"/>
      <c r="Q8" s="29"/>
      <c r="R8" s="36"/>
      <c r="S8" s="36"/>
      <c r="T8" s="36"/>
      <c r="U8" s="36"/>
      <c r="V8" s="36"/>
      <c r="W8" s="36"/>
      <c r="X8" s="36"/>
      <c r="Y8" s="29"/>
      <c r="Z8" s="36"/>
      <c r="AA8" s="66"/>
      <c r="AB8" s="36"/>
      <c r="AC8" s="36"/>
      <c r="AD8" s="36"/>
      <c r="AE8" s="36"/>
      <c r="AF8" s="36"/>
      <c r="AG8" s="36"/>
      <c r="AH8" s="29"/>
      <c r="AI8" s="36"/>
      <c r="AJ8" s="29"/>
      <c r="AK8" s="36"/>
      <c r="AL8" s="36"/>
      <c r="AM8" s="36"/>
      <c r="AN8" s="29"/>
      <c r="AO8" s="36"/>
      <c r="AP8" s="29"/>
      <c r="AQ8" s="36"/>
      <c r="AR8" s="29"/>
      <c r="AS8" s="36"/>
      <c r="AT8" s="36"/>
      <c r="AU8" s="36"/>
      <c r="AV8" s="29"/>
      <c r="AW8" s="36"/>
      <c r="AX8" s="36"/>
      <c r="AY8" s="36"/>
      <c r="AZ8" s="29"/>
      <c r="BA8" s="36"/>
      <c r="BB8" s="36"/>
      <c r="BC8" s="36"/>
      <c r="BD8" s="36"/>
      <c r="BE8" s="36"/>
      <c r="BF8" s="36"/>
      <c r="BG8" s="36"/>
      <c r="BH8" s="36"/>
      <c r="BI8" s="36"/>
      <c r="BJ8" s="29"/>
      <c r="BK8" s="36"/>
      <c r="BL8" s="29"/>
      <c r="BM8" s="36"/>
      <c r="BN8" s="36"/>
      <c r="BO8" s="36"/>
      <c r="BP8" s="29"/>
      <c r="BQ8" s="36"/>
      <c r="BR8" s="29"/>
      <c r="BS8" s="36"/>
      <c r="BT8" s="36"/>
      <c r="BU8" s="36"/>
      <c r="BV8" s="36"/>
    </row>
    <row r="9" spans="1:74" x14ac:dyDescent="0.25">
      <c r="A9" s="39">
        <v>7</v>
      </c>
      <c r="B9" s="39">
        <v>3</v>
      </c>
      <c r="C9" s="37" t="s">
        <v>474</v>
      </c>
      <c r="D9" s="40">
        <f>апрель!D9-май!E9</f>
        <v>321.06739200000004</v>
      </c>
      <c r="E9" s="40">
        <f t="shared" si="0"/>
        <v>0</v>
      </c>
      <c r="F9" s="36"/>
      <c r="G9" s="36"/>
      <c r="H9" s="36"/>
      <c r="I9" s="27"/>
      <c r="J9" s="36"/>
      <c r="K9" s="36"/>
      <c r="L9" s="36"/>
      <c r="M9" s="36"/>
      <c r="N9" s="36"/>
      <c r="O9" s="29"/>
      <c r="P9" s="36"/>
      <c r="Q9" s="29"/>
      <c r="R9" s="36"/>
      <c r="S9" s="36"/>
      <c r="T9" s="36"/>
      <c r="U9" s="36"/>
      <c r="V9" s="36"/>
      <c r="W9" s="36"/>
      <c r="X9" s="36"/>
      <c r="Y9" s="29"/>
      <c r="Z9" s="36"/>
      <c r="AA9" s="66"/>
      <c r="AB9" s="36"/>
      <c r="AC9" s="36"/>
      <c r="AD9" s="36"/>
      <c r="AE9" s="36"/>
      <c r="AF9" s="36"/>
      <c r="AG9" s="36"/>
      <c r="AH9" s="29"/>
      <c r="AI9" s="36"/>
      <c r="AJ9" s="29"/>
      <c r="AK9" s="36"/>
      <c r="AL9" s="36"/>
      <c r="AM9" s="36"/>
      <c r="AN9" s="29"/>
      <c r="AO9" s="36"/>
      <c r="AP9" s="29"/>
      <c r="AQ9" s="36"/>
      <c r="AR9" s="29"/>
      <c r="AS9" s="36"/>
      <c r="AT9" s="36"/>
      <c r="AU9" s="36"/>
      <c r="AV9" s="29"/>
      <c r="AW9" s="36"/>
      <c r="AX9" s="36"/>
      <c r="AY9" s="36"/>
      <c r="AZ9" s="29"/>
      <c r="BA9" s="36"/>
      <c r="BB9" s="36"/>
      <c r="BC9" s="36"/>
      <c r="BD9" s="36"/>
      <c r="BE9" s="36"/>
      <c r="BF9" s="36"/>
      <c r="BG9" s="36"/>
      <c r="BH9" s="36"/>
      <c r="BI9" s="36"/>
      <c r="BJ9" s="29"/>
      <c r="BK9" s="36"/>
      <c r="BL9" s="29"/>
      <c r="BM9" s="36"/>
      <c r="BN9" s="36"/>
      <c r="BO9" s="36"/>
      <c r="BP9" s="29"/>
      <c r="BQ9" s="36"/>
      <c r="BR9" s="29"/>
      <c r="BS9" s="36"/>
      <c r="BT9" s="36"/>
      <c r="BU9" s="36"/>
      <c r="BV9" s="36"/>
    </row>
    <row r="10" spans="1:74" x14ac:dyDescent="0.25">
      <c r="A10" s="39">
        <v>8</v>
      </c>
      <c r="B10" s="39">
        <v>3</v>
      </c>
      <c r="C10" s="37" t="s">
        <v>475</v>
      </c>
      <c r="D10" s="40">
        <f>апрель!D10-май!E10</f>
        <v>91.845026386473421</v>
      </c>
      <c r="E10" s="40">
        <f t="shared" si="0"/>
        <v>0</v>
      </c>
      <c r="F10" s="36"/>
      <c r="G10" s="36"/>
      <c r="H10" s="36"/>
      <c r="I10" s="27"/>
      <c r="J10" s="36"/>
      <c r="K10" s="36"/>
      <c r="L10" s="36"/>
      <c r="M10" s="36"/>
      <c r="N10" s="36"/>
      <c r="O10" s="29"/>
      <c r="P10" s="36"/>
      <c r="Q10" s="29"/>
      <c r="R10" s="36"/>
      <c r="S10" s="36"/>
      <c r="T10" s="36"/>
      <c r="U10" s="36"/>
      <c r="V10" s="36"/>
      <c r="W10" s="36"/>
      <c r="X10" s="36"/>
      <c r="Y10" s="29"/>
      <c r="Z10" s="36"/>
      <c r="AA10" s="66"/>
      <c r="AB10" s="36"/>
      <c r="AC10" s="36"/>
      <c r="AD10" s="36"/>
      <c r="AE10" s="36"/>
      <c r="AF10" s="36"/>
      <c r="AG10" s="36"/>
      <c r="AH10" s="29"/>
      <c r="AI10" s="36"/>
      <c r="AJ10" s="29"/>
      <c r="AK10" s="36"/>
      <c r="AL10" s="36"/>
      <c r="AM10" s="36"/>
      <c r="AN10" s="29"/>
      <c r="AO10" s="36"/>
      <c r="AP10" s="29"/>
      <c r="AQ10" s="36"/>
      <c r="AR10" s="29"/>
      <c r="AS10" s="36"/>
      <c r="AT10" s="36"/>
      <c r="AU10" s="36"/>
      <c r="AV10" s="29"/>
      <c r="AW10" s="36"/>
      <c r="AX10" s="36"/>
      <c r="AY10" s="36"/>
      <c r="AZ10" s="29"/>
      <c r="BA10" s="36"/>
      <c r="BB10" s="36"/>
      <c r="BC10" s="36"/>
      <c r="BD10" s="36"/>
      <c r="BE10" s="36"/>
      <c r="BF10" s="36"/>
      <c r="BG10" s="36"/>
      <c r="BH10" s="36"/>
      <c r="BI10" s="36"/>
      <c r="BJ10" s="29"/>
      <c r="BK10" s="36"/>
      <c r="BL10" s="29"/>
      <c r="BM10" s="36"/>
      <c r="BN10" s="36"/>
      <c r="BO10" s="36"/>
      <c r="BP10" s="29"/>
      <c r="BQ10" s="36"/>
      <c r="BR10" s="29"/>
      <c r="BS10" s="36"/>
      <c r="BT10" s="36"/>
      <c r="BU10" s="36"/>
      <c r="BV10" s="36"/>
    </row>
    <row r="11" spans="1:74" x14ac:dyDescent="0.25">
      <c r="A11" s="39">
        <v>9</v>
      </c>
      <c r="B11" s="39">
        <v>3</v>
      </c>
      <c r="C11" s="37" t="s">
        <v>476</v>
      </c>
      <c r="D11" s="40">
        <f>апрель!D11-май!E11</f>
        <v>267.36656077294685</v>
      </c>
      <c r="E11" s="40">
        <f t="shared" si="0"/>
        <v>0</v>
      </c>
      <c r="F11" s="36"/>
      <c r="G11" s="36"/>
      <c r="H11" s="36"/>
      <c r="I11" s="27"/>
      <c r="J11" s="36"/>
      <c r="K11" s="36"/>
      <c r="L11" s="36"/>
      <c r="M11" s="36"/>
      <c r="N11" s="36"/>
      <c r="O11" s="29"/>
      <c r="P11" s="36"/>
      <c r="Q11" s="29"/>
      <c r="R11" s="36"/>
      <c r="S11" s="36"/>
      <c r="T11" s="36"/>
      <c r="U11" s="36"/>
      <c r="V11" s="36"/>
      <c r="W11" s="36"/>
      <c r="X11" s="36"/>
      <c r="Y11" s="29"/>
      <c r="Z11" s="36"/>
      <c r="AA11" s="66"/>
      <c r="AB11" s="36"/>
      <c r="AC11" s="36"/>
      <c r="AD11" s="36"/>
      <c r="AE11" s="36"/>
      <c r="AF11" s="36"/>
      <c r="AG11" s="36"/>
      <c r="AH11" s="29"/>
      <c r="AI11" s="36"/>
      <c r="AJ11" s="29"/>
      <c r="AK11" s="36"/>
      <c r="AL11" s="36"/>
      <c r="AM11" s="36"/>
      <c r="AN11" s="29"/>
      <c r="AO11" s="36"/>
      <c r="AP11" s="29"/>
      <c r="AQ11" s="36"/>
      <c r="AR11" s="29"/>
      <c r="AS11" s="36"/>
      <c r="AT11" s="36"/>
      <c r="AU11" s="36"/>
      <c r="AV11" s="29"/>
      <c r="AW11" s="36"/>
      <c r="AX11" s="36"/>
      <c r="AY11" s="36"/>
      <c r="AZ11" s="29"/>
      <c r="BA11" s="36"/>
      <c r="BB11" s="36"/>
      <c r="BC11" s="36"/>
      <c r="BD11" s="36"/>
      <c r="BE11" s="36"/>
      <c r="BF11" s="36"/>
      <c r="BG11" s="36"/>
      <c r="BH11" s="36"/>
      <c r="BI11" s="36"/>
      <c r="BJ11" s="29"/>
      <c r="BK11" s="36"/>
      <c r="BL11" s="29"/>
      <c r="BM11" s="36"/>
      <c r="BN11" s="36"/>
      <c r="BO11" s="36"/>
      <c r="BP11" s="29"/>
      <c r="BQ11" s="36"/>
      <c r="BR11" s="29"/>
      <c r="BS11" s="36"/>
      <c r="BT11" s="36"/>
      <c r="BU11" s="36"/>
      <c r="BV11" s="36"/>
    </row>
    <row r="12" spans="1:74" s="86" customFormat="1" x14ac:dyDescent="0.25">
      <c r="A12" s="79">
        <v>10</v>
      </c>
      <c r="B12" s="79">
        <v>3</v>
      </c>
      <c r="C12" s="80" t="s">
        <v>477</v>
      </c>
      <c r="D12" s="81">
        <f>апрель!D12-май!E12</f>
        <v>-275.53973658937196</v>
      </c>
      <c r="E12" s="81">
        <f t="shared" si="0"/>
        <v>4.2519999999999998</v>
      </c>
      <c r="F12" s="82"/>
      <c r="G12" s="82"/>
      <c r="H12" s="82"/>
      <c r="I12" s="83"/>
      <c r="J12" s="82"/>
      <c r="K12" s="82"/>
      <c r="L12" s="82"/>
      <c r="M12" s="82"/>
      <c r="N12" s="82"/>
      <c r="O12" s="84"/>
      <c r="P12" s="82"/>
      <c r="Q12" s="84"/>
      <c r="R12" s="82"/>
      <c r="S12" s="82"/>
      <c r="T12" s="82"/>
      <c r="U12" s="82"/>
      <c r="V12" s="82"/>
      <c r="W12" s="82"/>
      <c r="X12" s="82"/>
      <c r="Y12" s="84"/>
      <c r="Z12" s="82"/>
      <c r="AA12" s="85"/>
      <c r="AB12" s="82"/>
      <c r="AC12" s="82"/>
      <c r="AD12" s="82"/>
      <c r="AE12" s="82"/>
      <c r="AF12" s="82"/>
      <c r="AG12" s="82"/>
      <c r="AH12" s="84"/>
      <c r="AI12" s="82"/>
      <c r="AJ12" s="84"/>
      <c r="AK12" s="82"/>
      <c r="AL12" s="82"/>
      <c r="AM12" s="82"/>
      <c r="AN12" s="84"/>
      <c r="AO12" s="82"/>
      <c r="AP12" s="84"/>
      <c r="AQ12" s="82"/>
      <c r="AR12" s="84"/>
      <c r="AS12" s="82"/>
      <c r="AT12" s="82"/>
      <c r="AU12" s="82"/>
      <c r="AV12" s="84"/>
      <c r="AW12" s="82"/>
      <c r="AX12" s="82"/>
      <c r="AY12" s="82"/>
      <c r="AZ12" s="84"/>
      <c r="BA12" s="82"/>
      <c r="BB12" s="82"/>
      <c r="BC12" s="82"/>
      <c r="BD12" s="82"/>
      <c r="BE12" s="82"/>
      <c r="BF12" s="82"/>
      <c r="BG12" s="82"/>
      <c r="BH12" s="82">
        <v>7.0000000000000001E-3</v>
      </c>
      <c r="BI12" s="82">
        <v>4.2519999999999998</v>
      </c>
      <c r="BJ12" s="84"/>
      <c r="BK12" s="82"/>
      <c r="BL12" s="84"/>
      <c r="BM12" s="82"/>
      <c r="BN12" s="82"/>
      <c r="BO12" s="82"/>
      <c r="BP12" s="84"/>
      <c r="BQ12" s="82"/>
      <c r="BR12" s="84"/>
      <c r="BS12" s="82"/>
      <c r="BT12" s="82"/>
      <c r="BU12" s="82"/>
      <c r="BV12" s="82"/>
    </row>
    <row r="13" spans="1:74" x14ac:dyDescent="0.25">
      <c r="A13" s="39">
        <v>11</v>
      </c>
      <c r="B13" s="39">
        <v>3</v>
      </c>
      <c r="C13" s="37" t="s">
        <v>478</v>
      </c>
      <c r="D13" s="40">
        <f>апрель!D13-май!E13</f>
        <v>-15.264091449275398</v>
      </c>
      <c r="E13" s="40">
        <f t="shared" si="0"/>
        <v>0</v>
      </c>
      <c r="F13" s="36"/>
      <c r="G13" s="36"/>
      <c r="H13" s="36"/>
      <c r="I13" s="27"/>
      <c r="J13" s="36"/>
      <c r="K13" s="36"/>
      <c r="L13" s="36"/>
      <c r="M13" s="36"/>
      <c r="N13" s="36"/>
      <c r="O13" s="29"/>
      <c r="P13" s="36"/>
      <c r="Q13" s="29"/>
      <c r="R13" s="36"/>
      <c r="S13" s="36"/>
      <c r="T13" s="36"/>
      <c r="U13" s="36"/>
      <c r="V13" s="36"/>
      <c r="W13" s="36"/>
      <c r="X13" s="36"/>
      <c r="Y13" s="29"/>
      <c r="Z13" s="36"/>
      <c r="AA13" s="66"/>
      <c r="AB13" s="36"/>
      <c r="AC13" s="36"/>
      <c r="AD13" s="36"/>
      <c r="AE13" s="36"/>
      <c r="AF13" s="36"/>
      <c r="AG13" s="36"/>
      <c r="AH13" s="29"/>
      <c r="AI13" s="36"/>
      <c r="AJ13" s="29"/>
      <c r="AK13" s="36"/>
      <c r="AL13" s="36"/>
      <c r="AM13" s="36"/>
      <c r="AN13" s="29"/>
      <c r="AO13" s="36"/>
      <c r="AP13" s="29"/>
      <c r="AQ13" s="36"/>
      <c r="AR13" s="29"/>
      <c r="AS13" s="36"/>
      <c r="AT13" s="36"/>
      <c r="AU13" s="36"/>
      <c r="AV13" s="29"/>
      <c r="AW13" s="36"/>
      <c r="AX13" s="36"/>
      <c r="AY13" s="36"/>
      <c r="AZ13" s="29"/>
      <c r="BA13" s="36"/>
      <c r="BB13" s="36"/>
      <c r="BC13" s="36"/>
      <c r="BD13" s="36"/>
      <c r="BE13" s="36"/>
      <c r="BF13" s="36"/>
      <c r="BG13" s="36"/>
      <c r="BH13" s="36"/>
      <c r="BI13" s="36"/>
      <c r="BJ13" s="29"/>
      <c r="BK13" s="36"/>
      <c r="BL13" s="29"/>
      <c r="BM13" s="36"/>
      <c r="BN13" s="36"/>
      <c r="BO13" s="36"/>
      <c r="BP13" s="29"/>
      <c r="BQ13" s="36"/>
      <c r="BR13" s="29"/>
      <c r="BS13" s="36"/>
      <c r="BT13" s="36"/>
      <c r="BU13" s="36"/>
      <c r="BV13" s="36"/>
    </row>
    <row r="14" spans="1:74" x14ac:dyDescent="0.25">
      <c r="A14" s="39">
        <v>12</v>
      </c>
      <c r="B14" s="39">
        <v>3</v>
      </c>
      <c r="C14" s="37" t="s">
        <v>479</v>
      </c>
      <c r="D14" s="40">
        <f>апрель!D14-май!E14</f>
        <v>-705.84744787439604</v>
      </c>
      <c r="E14" s="40">
        <f t="shared" si="0"/>
        <v>0</v>
      </c>
      <c r="F14" s="36"/>
      <c r="G14" s="36"/>
      <c r="H14" s="36"/>
      <c r="I14" s="27"/>
      <c r="J14" s="36"/>
      <c r="K14" s="36"/>
      <c r="L14" s="36"/>
      <c r="M14" s="36"/>
      <c r="N14" s="36"/>
      <c r="O14" s="29"/>
      <c r="P14" s="36"/>
      <c r="Q14" s="29"/>
      <c r="R14" s="36"/>
      <c r="S14" s="36"/>
      <c r="T14" s="36"/>
      <c r="U14" s="36"/>
      <c r="V14" s="36"/>
      <c r="W14" s="36"/>
      <c r="X14" s="36"/>
      <c r="Y14" s="29"/>
      <c r="Z14" s="36"/>
      <c r="AA14" s="66"/>
      <c r="AB14" s="36"/>
      <c r="AC14" s="36"/>
      <c r="AD14" s="36"/>
      <c r="AE14" s="36"/>
      <c r="AF14" s="36"/>
      <c r="AG14" s="36"/>
      <c r="AH14" s="29"/>
      <c r="AI14" s="36"/>
      <c r="AJ14" s="29"/>
      <c r="AK14" s="36"/>
      <c r="AL14" s="36"/>
      <c r="AM14" s="36"/>
      <c r="AN14" s="29"/>
      <c r="AO14" s="36"/>
      <c r="AP14" s="29"/>
      <c r="AQ14" s="36"/>
      <c r="AR14" s="29"/>
      <c r="AS14" s="36"/>
      <c r="AT14" s="36"/>
      <c r="AU14" s="36"/>
      <c r="AV14" s="29"/>
      <c r="AW14" s="36"/>
      <c r="AX14" s="36"/>
      <c r="AY14" s="36"/>
      <c r="AZ14" s="29"/>
      <c r="BA14" s="36"/>
      <c r="BB14" s="36"/>
      <c r="BC14" s="36"/>
      <c r="BD14" s="36"/>
      <c r="BE14" s="36"/>
      <c r="BF14" s="36"/>
      <c r="BG14" s="36"/>
      <c r="BH14" s="36"/>
      <c r="BI14" s="36"/>
      <c r="BJ14" s="29"/>
      <c r="BK14" s="36"/>
      <c r="BL14" s="29"/>
      <c r="BM14" s="36"/>
      <c r="BN14" s="36"/>
      <c r="BO14" s="36"/>
      <c r="BP14" s="29"/>
      <c r="BQ14" s="36"/>
      <c r="BR14" s="29"/>
      <c r="BS14" s="36"/>
      <c r="BT14" s="36"/>
      <c r="BU14" s="36"/>
      <c r="BV14" s="36"/>
    </row>
    <row r="15" spans="1:74" x14ac:dyDescent="0.25">
      <c r="A15" s="39">
        <v>13</v>
      </c>
      <c r="B15" s="39">
        <v>3</v>
      </c>
      <c r="C15" s="37" t="s">
        <v>480</v>
      </c>
      <c r="D15" s="40">
        <f>апрель!D15-май!E15</f>
        <v>472.83167921739124</v>
      </c>
      <c r="E15" s="40">
        <f t="shared" si="0"/>
        <v>0</v>
      </c>
      <c r="F15" s="36"/>
      <c r="G15" s="36"/>
      <c r="H15" s="36"/>
      <c r="I15" s="27"/>
      <c r="J15" s="36"/>
      <c r="K15" s="36"/>
      <c r="L15" s="36"/>
      <c r="M15" s="36"/>
      <c r="N15" s="36"/>
      <c r="O15" s="29"/>
      <c r="P15" s="36"/>
      <c r="Q15" s="29"/>
      <c r="R15" s="36"/>
      <c r="S15" s="36"/>
      <c r="T15" s="36"/>
      <c r="U15" s="36"/>
      <c r="V15" s="36"/>
      <c r="W15" s="36"/>
      <c r="X15" s="36"/>
      <c r="Y15" s="29"/>
      <c r="Z15" s="36"/>
      <c r="AA15" s="66"/>
      <c r="AB15" s="36"/>
      <c r="AC15" s="36"/>
      <c r="AD15" s="36"/>
      <c r="AE15" s="36"/>
      <c r="AF15" s="36"/>
      <c r="AG15" s="36"/>
      <c r="AH15" s="29"/>
      <c r="AI15" s="36"/>
      <c r="AJ15" s="29"/>
      <c r="AK15" s="36"/>
      <c r="AL15" s="36"/>
      <c r="AM15" s="36"/>
      <c r="AN15" s="29"/>
      <c r="AO15" s="36"/>
      <c r="AP15" s="29"/>
      <c r="AQ15" s="36"/>
      <c r="AR15" s="29"/>
      <c r="AS15" s="36"/>
      <c r="AT15" s="36"/>
      <c r="AU15" s="36"/>
      <c r="AV15" s="29"/>
      <c r="AW15" s="36"/>
      <c r="AX15" s="36"/>
      <c r="AY15" s="36"/>
      <c r="AZ15" s="29"/>
      <c r="BA15" s="36"/>
      <c r="BB15" s="36"/>
      <c r="BC15" s="36"/>
      <c r="BD15" s="36"/>
      <c r="BE15" s="36"/>
      <c r="BF15" s="36"/>
      <c r="BG15" s="36"/>
      <c r="BH15" s="36"/>
      <c r="BI15" s="36"/>
      <c r="BJ15" s="29"/>
      <c r="BK15" s="36"/>
      <c r="BL15" s="29"/>
      <c r="BM15" s="36"/>
      <c r="BN15" s="36"/>
      <c r="BO15" s="36"/>
      <c r="BP15" s="29"/>
      <c r="BQ15" s="36"/>
      <c r="BR15" s="29"/>
      <c r="BS15" s="36"/>
      <c r="BT15" s="36"/>
      <c r="BU15" s="36"/>
      <c r="BV15" s="36"/>
    </row>
    <row r="16" spans="1:74" x14ac:dyDescent="0.25">
      <c r="A16" s="39">
        <v>14</v>
      </c>
      <c r="B16" s="39">
        <v>3</v>
      </c>
      <c r="C16" s="37" t="s">
        <v>481</v>
      </c>
      <c r="D16" s="40">
        <f>апрель!D16-май!E16</f>
        <v>102.28406877294687</v>
      </c>
      <c r="E16" s="40">
        <f t="shared" si="0"/>
        <v>0</v>
      </c>
      <c r="F16" s="36"/>
      <c r="G16" s="36"/>
      <c r="H16" s="36"/>
      <c r="I16" s="27"/>
      <c r="J16" s="36"/>
      <c r="K16" s="36"/>
      <c r="L16" s="36"/>
      <c r="M16" s="36"/>
      <c r="N16" s="36"/>
      <c r="O16" s="29"/>
      <c r="P16" s="36"/>
      <c r="Q16" s="29"/>
      <c r="R16" s="36"/>
      <c r="S16" s="36"/>
      <c r="T16" s="36"/>
      <c r="U16" s="36"/>
      <c r="V16" s="36"/>
      <c r="W16" s="36"/>
      <c r="X16" s="36"/>
      <c r="Y16" s="29"/>
      <c r="Z16" s="36"/>
      <c r="AA16" s="66"/>
      <c r="AB16" s="36"/>
      <c r="AC16" s="36"/>
      <c r="AD16" s="36"/>
      <c r="AE16" s="36"/>
      <c r="AF16" s="36"/>
      <c r="AG16" s="36"/>
      <c r="AH16" s="29"/>
      <c r="AI16" s="36"/>
      <c r="AJ16" s="29"/>
      <c r="AK16" s="36"/>
      <c r="AL16" s="36"/>
      <c r="AM16" s="36"/>
      <c r="AN16" s="29"/>
      <c r="AO16" s="36"/>
      <c r="AP16" s="29"/>
      <c r="AQ16" s="36"/>
      <c r="AR16" s="29"/>
      <c r="AS16" s="36"/>
      <c r="AT16" s="36"/>
      <c r="AU16" s="36"/>
      <c r="AV16" s="29"/>
      <c r="AW16" s="36"/>
      <c r="AX16" s="36"/>
      <c r="AY16" s="36"/>
      <c r="AZ16" s="29"/>
      <c r="BA16" s="36"/>
      <c r="BB16" s="36"/>
      <c r="BC16" s="36"/>
      <c r="BD16" s="36"/>
      <c r="BE16" s="36"/>
      <c r="BF16" s="36"/>
      <c r="BG16" s="36"/>
      <c r="BH16" s="36"/>
      <c r="BI16" s="36"/>
      <c r="BJ16" s="29"/>
      <c r="BK16" s="36"/>
      <c r="BL16" s="29"/>
      <c r="BM16" s="36"/>
      <c r="BN16" s="36"/>
      <c r="BO16" s="36"/>
      <c r="BP16" s="29"/>
      <c r="BQ16" s="36"/>
      <c r="BR16" s="29"/>
      <c r="BS16" s="36"/>
      <c r="BT16" s="36"/>
      <c r="BU16" s="36"/>
      <c r="BV16" s="36"/>
    </row>
    <row r="17" spans="1:75" x14ac:dyDescent="0.25">
      <c r="A17" s="39">
        <v>15</v>
      </c>
      <c r="B17" s="39">
        <v>3</v>
      </c>
      <c r="C17" s="37" t="s">
        <v>482</v>
      </c>
      <c r="D17" s="40">
        <f>апрель!D17-май!E17</f>
        <v>-506.39715451207724</v>
      </c>
      <c r="E17" s="40">
        <f t="shared" si="0"/>
        <v>0</v>
      </c>
      <c r="F17" s="36"/>
      <c r="G17" s="36"/>
      <c r="H17" s="36"/>
      <c r="I17" s="27"/>
      <c r="J17" s="36"/>
      <c r="K17" s="36"/>
      <c r="L17" s="36"/>
      <c r="M17" s="36"/>
      <c r="N17" s="36"/>
      <c r="O17" s="29"/>
      <c r="P17" s="36"/>
      <c r="Q17" s="29"/>
      <c r="R17" s="36"/>
      <c r="S17" s="36"/>
      <c r="T17" s="36"/>
      <c r="U17" s="36"/>
      <c r="V17" s="36"/>
      <c r="W17" s="36"/>
      <c r="X17" s="36"/>
      <c r="Y17" s="29"/>
      <c r="Z17" s="36"/>
      <c r="AA17" s="66"/>
      <c r="AB17" s="36"/>
      <c r="AC17" s="36"/>
      <c r="AD17" s="36"/>
      <c r="AE17" s="36"/>
      <c r="AF17" s="36"/>
      <c r="AG17" s="36"/>
      <c r="AH17" s="29"/>
      <c r="AI17" s="36"/>
      <c r="AJ17" s="29"/>
      <c r="AK17" s="36"/>
      <c r="AL17" s="36"/>
      <c r="AM17" s="36"/>
      <c r="AN17" s="29"/>
      <c r="AO17" s="36"/>
      <c r="AP17" s="29"/>
      <c r="AQ17" s="36"/>
      <c r="AR17" s="29"/>
      <c r="AS17" s="36"/>
      <c r="AT17" s="36"/>
      <c r="AU17" s="36"/>
      <c r="AV17" s="29"/>
      <c r="AW17" s="36"/>
      <c r="AX17" s="36"/>
      <c r="AY17" s="36"/>
      <c r="AZ17" s="29"/>
      <c r="BA17" s="36"/>
      <c r="BB17" s="36"/>
      <c r="BC17" s="36"/>
      <c r="BD17" s="36"/>
      <c r="BE17" s="36"/>
      <c r="BF17" s="36"/>
      <c r="BG17" s="36"/>
      <c r="BH17" s="36"/>
      <c r="BI17" s="36"/>
      <c r="BJ17" s="29"/>
      <c r="BK17" s="36"/>
      <c r="BL17" s="29"/>
      <c r="BM17" s="36"/>
      <c r="BN17" s="36"/>
      <c r="BO17" s="36"/>
      <c r="BP17" s="29"/>
      <c r="BQ17" s="36"/>
      <c r="BR17" s="29"/>
      <c r="BS17" s="36"/>
      <c r="BT17" s="36"/>
      <c r="BU17" s="36"/>
      <c r="BV17" s="36"/>
    </row>
    <row r="18" spans="1:75" x14ac:dyDescent="0.25">
      <c r="A18" s="39">
        <v>16</v>
      </c>
      <c r="B18" s="39">
        <v>1</v>
      </c>
      <c r="C18" s="37" t="s">
        <v>483</v>
      </c>
      <c r="D18" s="40">
        <f>апрель!D18-май!E18</f>
        <v>196.92632924637684</v>
      </c>
      <c r="E18" s="40">
        <f t="shared" si="0"/>
        <v>0</v>
      </c>
      <c r="F18" s="36"/>
      <c r="G18" s="36"/>
      <c r="H18" s="36"/>
      <c r="I18" s="27"/>
      <c r="J18" s="36"/>
      <c r="K18" s="36"/>
      <c r="L18" s="36"/>
      <c r="M18" s="36"/>
      <c r="N18" s="36"/>
      <c r="O18" s="29"/>
      <c r="P18" s="36"/>
      <c r="Q18" s="29"/>
      <c r="R18" s="36"/>
      <c r="S18" s="36"/>
      <c r="T18" s="36"/>
      <c r="U18" s="36"/>
      <c r="V18" s="36"/>
      <c r="W18" s="36"/>
      <c r="X18" s="36"/>
      <c r="Y18" s="29"/>
      <c r="Z18" s="36"/>
      <c r="AA18" s="66"/>
      <c r="AB18" s="36"/>
      <c r="AC18" s="36"/>
      <c r="AD18" s="36"/>
      <c r="AE18" s="36"/>
      <c r="AF18" s="36"/>
      <c r="AG18" s="36"/>
      <c r="AH18" s="29"/>
      <c r="AI18" s="36"/>
      <c r="AJ18" s="29"/>
      <c r="AK18" s="36"/>
      <c r="AL18" s="36"/>
      <c r="AM18" s="36"/>
      <c r="AN18" s="29"/>
      <c r="AO18" s="36"/>
      <c r="AP18" s="29"/>
      <c r="AQ18" s="36"/>
      <c r="AR18" s="29"/>
      <c r="AS18" s="36"/>
      <c r="AT18" s="36"/>
      <c r="AU18" s="36"/>
      <c r="AV18" s="29"/>
      <c r="AW18" s="36"/>
      <c r="AX18" s="36"/>
      <c r="AY18" s="36"/>
      <c r="AZ18" s="29"/>
      <c r="BA18" s="36"/>
      <c r="BB18" s="36"/>
      <c r="BC18" s="36"/>
      <c r="BD18" s="36"/>
      <c r="BE18" s="36"/>
      <c r="BF18" s="36"/>
      <c r="BG18" s="36"/>
      <c r="BH18" s="36"/>
      <c r="BI18" s="36"/>
      <c r="BJ18" s="29"/>
      <c r="BK18" s="36"/>
      <c r="BL18" s="29"/>
      <c r="BM18" s="36"/>
      <c r="BN18" s="36"/>
      <c r="BO18" s="36"/>
      <c r="BP18" s="29"/>
      <c r="BQ18" s="36"/>
      <c r="BR18" s="29"/>
      <c r="BS18" s="36"/>
      <c r="BT18" s="36"/>
      <c r="BU18" s="36"/>
      <c r="BV18" s="36"/>
    </row>
    <row r="19" spans="1:75" x14ac:dyDescent="0.25">
      <c r="A19" s="39">
        <v>17</v>
      </c>
      <c r="B19" s="39">
        <v>2</v>
      </c>
      <c r="C19" s="37" t="s">
        <v>484</v>
      </c>
      <c r="D19" s="40">
        <f>апрель!D19-май!E19</f>
        <v>244.50325689855066</v>
      </c>
      <c r="E19" s="40">
        <f t="shared" si="0"/>
        <v>0</v>
      </c>
      <c r="F19" s="36"/>
      <c r="G19" s="36"/>
      <c r="H19" s="36"/>
      <c r="I19" s="27"/>
      <c r="J19" s="36"/>
      <c r="K19" s="36"/>
      <c r="L19" s="36"/>
      <c r="M19" s="36"/>
      <c r="N19" s="36"/>
      <c r="O19" s="29"/>
      <c r="P19" s="36"/>
      <c r="Q19" s="29"/>
      <c r="R19" s="36"/>
      <c r="S19" s="36"/>
      <c r="T19" s="36"/>
      <c r="U19" s="36"/>
      <c r="V19" s="36"/>
      <c r="W19" s="36"/>
      <c r="X19" s="36"/>
      <c r="Y19" s="29"/>
      <c r="Z19" s="36"/>
      <c r="AA19" s="66"/>
      <c r="AB19" s="36"/>
      <c r="AC19" s="36"/>
      <c r="AD19" s="36"/>
      <c r="AE19" s="36"/>
      <c r="AF19" s="36"/>
      <c r="AG19" s="36"/>
      <c r="AH19" s="29"/>
      <c r="AI19" s="36"/>
      <c r="AJ19" s="29"/>
      <c r="AK19" s="36"/>
      <c r="AL19" s="36"/>
      <c r="AM19" s="36"/>
      <c r="AN19" s="29"/>
      <c r="AO19" s="36"/>
      <c r="AP19" s="29"/>
      <c r="AQ19" s="36"/>
      <c r="AR19" s="29"/>
      <c r="AS19" s="36"/>
      <c r="AT19" s="36"/>
      <c r="AU19" s="36"/>
      <c r="AV19" s="29"/>
      <c r="AW19" s="36"/>
      <c r="AX19" s="36"/>
      <c r="AY19" s="36"/>
      <c r="AZ19" s="29"/>
      <c r="BA19" s="36"/>
      <c r="BB19" s="36"/>
      <c r="BC19" s="36"/>
      <c r="BD19" s="36"/>
      <c r="BE19" s="36"/>
      <c r="BF19" s="36"/>
      <c r="BG19" s="36"/>
      <c r="BH19" s="36"/>
      <c r="BI19" s="36"/>
      <c r="BJ19" s="29"/>
      <c r="BK19" s="36"/>
      <c r="BL19" s="29"/>
      <c r="BM19" s="36"/>
      <c r="BN19" s="36"/>
      <c r="BO19" s="36"/>
      <c r="BP19" s="29"/>
      <c r="BQ19" s="36"/>
      <c r="BR19" s="29"/>
      <c r="BS19" s="36"/>
      <c r="BT19" s="36"/>
      <c r="BU19" s="36"/>
      <c r="BV19" s="36"/>
    </row>
    <row r="20" spans="1:75" x14ac:dyDescent="0.25">
      <c r="A20" s="39">
        <v>18</v>
      </c>
      <c r="B20" s="39">
        <v>2</v>
      </c>
      <c r="C20" s="37" t="s">
        <v>939</v>
      </c>
      <c r="D20" s="40">
        <f>апрель!D20-май!E20</f>
        <v>646.64836769082126</v>
      </c>
      <c r="E20" s="40">
        <f t="shared" si="0"/>
        <v>0</v>
      </c>
      <c r="F20" s="36"/>
      <c r="G20" s="36"/>
      <c r="H20" s="36"/>
      <c r="I20" s="27"/>
      <c r="J20" s="36"/>
      <c r="K20" s="36"/>
      <c r="L20" s="36"/>
      <c r="M20" s="36"/>
      <c r="N20" s="36"/>
      <c r="O20" s="29"/>
      <c r="P20" s="36"/>
      <c r="Q20" s="29"/>
      <c r="R20" s="36"/>
      <c r="S20" s="36"/>
      <c r="T20" s="36"/>
      <c r="U20" s="36"/>
      <c r="V20" s="36"/>
      <c r="W20" s="36"/>
      <c r="X20" s="36"/>
      <c r="Y20" s="29"/>
      <c r="Z20" s="36"/>
      <c r="AA20" s="66"/>
      <c r="AB20" s="36"/>
      <c r="AC20" s="36"/>
      <c r="AD20" s="36"/>
      <c r="AE20" s="36"/>
      <c r="AF20" s="36"/>
      <c r="AG20" s="36"/>
      <c r="AH20" s="29"/>
      <c r="AI20" s="36"/>
      <c r="AJ20" s="29"/>
      <c r="AK20" s="36"/>
      <c r="AL20" s="36"/>
      <c r="AM20" s="36"/>
      <c r="AN20" s="29"/>
      <c r="AO20" s="36"/>
      <c r="AP20" s="29"/>
      <c r="AQ20" s="36"/>
      <c r="AR20" s="29"/>
      <c r="AS20" s="36"/>
      <c r="AT20" s="36"/>
      <c r="AU20" s="36"/>
      <c r="AV20" s="29"/>
      <c r="AW20" s="36"/>
      <c r="AX20" s="36"/>
      <c r="AY20" s="36"/>
      <c r="AZ20" s="29"/>
      <c r="BA20" s="36"/>
      <c r="BB20" s="36"/>
      <c r="BC20" s="36"/>
      <c r="BD20" s="36"/>
      <c r="BE20" s="36"/>
      <c r="BF20" s="36"/>
      <c r="BG20" s="36"/>
      <c r="BH20" s="36"/>
      <c r="BI20" s="36"/>
      <c r="BJ20" s="29"/>
      <c r="BK20" s="36"/>
      <c r="BL20" s="29"/>
      <c r="BM20" s="36"/>
      <c r="BN20" s="36"/>
      <c r="BO20" s="36"/>
      <c r="BP20" s="29"/>
      <c r="BQ20" s="36"/>
      <c r="BR20" s="29"/>
      <c r="BS20" s="36"/>
      <c r="BT20" s="36"/>
      <c r="BU20" s="36"/>
      <c r="BV20" s="36"/>
    </row>
    <row r="21" spans="1:75" s="86" customFormat="1" x14ac:dyDescent="0.25">
      <c r="A21" s="79">
        <v>19</v>
      </c>
      <c r="B21" s="79">
        <v>2</v>
      </c>
      <c r="C21" s="80" t="s">
        <v>485</v>
      </c>
      <c r="D21" s="81">
        <f>апрель!D21-май!E21</f>
        <v>1506.7845928888889</v>
      </c>
      <c r="E21" s="81">
        <f t="shared" si="0"/>
        <v>10.112</v>
      </c>
      <c r="F21" s="82"/>
      <c r="G21" s="82"/>
      <c r="H21" s="82"/>
      <c r="I21" s="83"/>
      <c r="J21" s="82"/>
      <c r="K21" s="82"/>
      <c r="L21" s="82"/>
      <c r="M21" s="82"/>
      <c r="N21" s="82"/>
      <c r="O21" s="84"/>
      <c r="P21" s="82"/>
      <c r="Q21" s="84"/>
      <c r="R21" s="82"/>
      <c r="S21" s="82"/>
      <c r="T21" s="82"/>
      <c r="U21" s="82"/>
      <c r="V21" s="82"/>
      <c r="W21" s="82"/>
      <c r="X21" s="82"/>
      <c r="Y21" s="84"/>
      <c r="Z21" s="82"/>
      <c r="AA21" s="85"/>
      <c r="AB21" s="82"/>
      <c r="AC21" s="82"/>
      <c r="AD21" s="82"/>
      <c r="AE21" s="82"/>
      <c r="AF21" s="82"/>
      <c r="AG21" s="82"/>
      <c r="AH21" s="84">
        <v>5</v>
      </c>
      <c r="AI21" s="82">
        <v>8.3209999999999997</v>
      </c>
      <c r="AJ21" s="84"/>
      <c r="AK21" s="82"/>
      <c r="AL21" s="82"/>
      <c r="AM21" s="82"/>
      <c r="AN21" s="84"/>
      <c r="AO21" s="82"/>
      <c r="AP21" s="84"/>
      <c r="AQ21" s="82"/>
      <c r="AR21" s="84"/>
      <c r="AS21" s="82"/>
      <c r="AT21" s="82"/>
      <c r="AU21" s="82"/>
      <c r="AV21" s="84"/>
      <c r="AW21" s="82"/>
      <c r="AX21" s="82"/>
      <c r="AY21" s="82"/>
      <c r="AZ21" s="84"/>
      <c r="BA21" s="82"/>
      <c r="BB21" s="82"/>
      <c r="BC21" s="82"/>
      <c r="BD21" s="82"/>
      <c r="BE21" s="82"/>
      <c r="BF21" s="82"/>
      <c r="BG21" s="82"/>
      <c r="BH21" s="82"/>
      <c r="BI21" s="82"/>
      <c r="BJ21" s="84"/>
      <c r="BK21" s="82"/>
      <c r="BL21" s="84"/>
      <c r="BM21" s="82"/>
      <c r="BN21" s="82"/>
      <c r="BO21" s="82"/>
      <c r="BP21" s="84">
        <v>2</v>
      </c>
      <c r="BQ21" s="82">
        <v>1.7909999999999999</v>
      </c>
      <c r="BR21" s="84"/>
      <c r="BS21" s="82"/>
      <c r="BT21" s="82"/>
      <c r="BU21" s="82"/>
      <c r="BV21" s="82"/>
    </row>
    <row r="22" spans="1:75" x14ac:dyDescent="0.25">
      <c r="A22" s="39">
        <v>20</v>
      </c>
      <c r="B22" s="39">
        <v>2</v>
      </c>
      <c r="C22" s="37" t="s">
        <v>486</v>
      </c>
      <c r="D22" s="40">
        <f>апрель!D22-май!E22</f>
        <v>361.58986298550747</v>
      </c>
      <c r="E22" s="40">
        <f t="shared" si="0"/>
        <v>0</v>
      </c>
      <c r="F22" s="36"/>
      <c r="G22" s="36"/>
      <c r="H22" s="36"/>
      <c r="I22" s="27"/>
      <c r="J22" s="36"/>
      <c r="K22" s="36"/>
      <c r="L22" s="36"/>
      <c r="M22" s="36"/>
      <c r="N22" s="36"/>
      <c r="O22" s="29"/>
      <c r="P22" s="36"/>
      <c r="Q22" s="29"/>
      <c r="R22" s="36"/>
      <c r="S22" s="36"/>
      <c r="T22" s="36"/>
      <c r="U22" s="36"/>
      <c r="V22" s="36"/>
      <c r="W22" s="36"/>
      <c r="X22" s="36"/>
      <c r="Y22" s="29"/>
      <c r="Z22" s="36"/>
      <c r="AA22" s="66"/>
      <c r="AB22" s="36"/>
      <c r="AC22" s="36"/>
      <c r="AD22" s="36"/>
      <c r="AE22" s="36"/>
      <c r="AF22" s="36"/>
      <c r="AG22" s="36"/>
      <c r="AH22" s="29"/>
      <c r="AI22" s="36"/>
      <c r="AJ22" s="29"/>
      <c r="AK22" s="36"/>
      <c r="AL22" s="36"/>
      <c r="AM22" s="36"/>
      <c r="AN22" s="29"/>
      <c r="AO22" s="36"/>
      <c r="AP22" s="29"/>
      <c r="AQ22" s="36"/>
      <c r="AR22" s="29"/>
      <c r="AS22" s="36"/>
      <c r="AT22" s="36"/>
      <c r="AU22" s="36"/>
      <c r="AV22" s="29"/>
      <c r="AW22" s="36"/>
      <c r="AX22" s="36"/>
      <c r="AY22" s="36"/>
      <c r="AZ22" s="29"/>
      <c r="BA22" s="36"/>
      <c r="BB22" s="36"/>
      <c r="BC22" s="36"/>
      <c r="BD22" s="36"/>
      <c r="BE22" s="36"/>
      <c r="BF22" s="36"/>
      <c r="BG22" s="36"/>
      <c r="BH22" s="36"/>
      <c r="BI22" s="36"/>
      <c r="BJ22" s="29"/>
      <c r="BK22" s="36"/>
      <c r="BL22" s="29"/>
      <c r="BM22" s="36"/>
      <c r="BN22" s="36"/>
      <c r="BO22" s="36"/>
      <c r="BP22" s="29"/>
      <c r="BQ22" s="36"/>
      <c r="BR22" s="29"/>
      <c r="BS22" s="36"/>
      <c r="BT22" s="36"/>
      <c r="BU22" s="36"/>
      <c r="BV22" s="36"/>
    </row>
    <row r="23" spans="1:75" s="86" customFormat="1" x14ac:dyDescent="0.25">
      <c r="A23" s="79">
        <v>21</v>
      </c>
      <c r="B23" s="79">
        <v>2</v>
      </c>
      <c r="C23" s="80" t="s">
        <v>487</v>
      </c>
      <c r="D23" s="81">
        <f>апрель!D23-май!E23</f>
        <v>1771.6750471497578</v>
      </c>
      <c r="E23" s="81">
        <f t="shared" si="0"/>
        <v>16.413999999999998</v>
      </c>
      <c r="F23" s="82"/>
      <c r="G23" s="82"/>
      <c r="H23" s="82"/>
      <c r="I23" s="83"/>
      <c r="J23" s="82"/>
      <c r="K23" s="82"/>
      <c r="L23" s="82"/>
      <c r="M23" s="82"/>
      <c r="N23" s="82"/>
      <c r="O23" s="84"/>
      <c r="P23" s="82"/>
      <c r="Q23" s="84"/>
      <c r="R23" s="82"/>
      <c r="S23" s="82"/>
      <c r="T23" s="82"/>
      <c r="U23" s="82"/>
      <c r="V23" s="82"/>
      <c r="W23" s="82"/>
      <c r="X23" s="82"/>
      <c r="Y23" s="84"/>
      <c r="Z23" s="82"/>
      <c r="AA23" s="85"/>
      <c r="AB23" s="82"/>
      <c r="AC23" s="82"/>
      <c r="AD23" s="82"/>
      <c r="AE23" s="82"/>
      <c r="AF23" s="82"/>
      <c r="AG23" s="82"/>
      <c r="AH23" s="84">
        <v>3</v>
      </c>
      <c r="AI23" s="82">
        <v>7.6689999999999996</v>
      </c>
      <c r="AJ23" s="84"/>
      <c r="AK23" s="82"/>
      <c r="AL23" s="82"/>
      <c r="AM23" s="82"/>
      <c r="AN23" s="84">
        <v>1</v>
      </c>
      <c r="AO23" s="82">
        <v>8.7449999999999992</v>
      </c>
      <c r="AP23" s="84"/>
      <c r="AQ23" s="82"/>
      <c r="AR23" s="84"/>
      <c r="AS23" s="82"/>
      <c r="AT23" s="82"/>
      <c r="AU23" s="82"/>
      <c r="AV23" s="84"/>
      <c r="AW23" s="82"/>
      <c r="AX23" s="82"/>
      <c r="AY23" s="82"/>
      <c r="AZ23" s="84"/>
      <c r="BA23" s="82"/>
      <c r="BB23" s="82"/>
      <c r="BC23" s="82"/>
      <c r="BD23" s="82"/>
      <c r="BE23" s="82"/>
      <c r="BF23" s="82"/>
      <c r="BG23" s="82"/>
      <c r="BH23" s="82"/>
      <c r="BI23" s="82"/>
      <c r="BJ23" s="84"/>
      <c r="BK23" s="82"/>
      <c r="BL23" s="84"/>
      <c r="BM23" s="82"/>
      <c r="BN23" s="82"/>
      <c r="BO23" s="82"/>
      <c r="BP23" s="84"/>
      <c r="BQ23" s="82"/>
      <c r="BR23" s="84"/>
      <c r="BS23" s="82"/>
      <c r="BT23" s="82"/>
      <c r="BU23" s="82"/>
      <c r="BV23" s="82"/>
    </row>
    <row r="24" spans="1:75" x14ac:dyDescent="0.25">
      <c r="A24" s="39">
        <v>22</v>
      </c>
      <c r="B24" s="39">
        <v>2</v>
      </c>
      <c r="C24" s="37" t="s">
        <v>488</v>
      </c>
      <c r="D24" s="40">
        <f>апрель!D24-май!E24</f>
        <v>481.4374444444444</v>
      </c>
      <c r="E24" s="40">
        <f t="shared" si="0"/>
        <v>0</v>
      </c>
      <c r="F24" s="36"/>
      <c r="G24" s="36"/>
      <c r="H24" s="36"/>
      <c r="I24" s="27"/>
      <c r="J24" s="36"/>
      <c r="K24" s="36"/>
      <c r="L24" s="36"/>
      <c r="M24" s="36"/>
      <c r="N24" s="36"/>
      <c r="O24" s="29"/>
      <c r="P24" s="36"/>
      <c r="Q24" s="29"/>
      <c r="R24" s="36"/>
      <c r="S24" s="36"/>
      <c r="T24" s="36"/>
      <c r="U24" s="36"/>
      <c r="V24" s="36"/>
      <c r="W24" s="36"/>
      <c r="X24" s="36"/>
      <c r="Y24" s="29"/>
      <c r="Z24" s="36"/>
      <c r="AA24" s="66"/>
      <c r="AB24" s="36"/>
      <c r="AC24" s="36"/>
      <c r="AD24" s="36"/>
      <c r="AE24" s="36"/>
      <c r="AF24" s="36"/>
      <c r="AG24" s="36"/>
      <c r="AH24" s="29"/>
      <c r="AI24" s="36"/>
      <c r="AJ24" s="29"/>
      <c r="AK24" s="36"/>
      <c r="AL24" s="36"/>
      <c r="AM24" s="36"/>
      <c r="AN24" s="29"/>
      <c r="AO24" s="36"/>
      <c r="AP24" s="29"/>
      <c r="AQ24" s="36"/>
      <c r="AR24" s="29"/>
      <c r="AS24" s="36"/>
      <c r="AT24" s="36"/>
      <c r="AU24" s="36"/>
      <c r="AV24" s="29"/>
      <c r="AW24" s="36"/>
      <c r="AX24" s="36"/>
      <c r="AY24" s="36"/>
      <c r="AZ24" s="29"/>
      <c r="BA24" s="36"/>
      <c r="BB24" s="36"/>
      <c r="BC24" s="36"/>
      <c r="BD24" s="36"/>
      <c r="BE24" s="36"/>
      <c r="BF24" s="36"/>
      <c r="BG24" s="36"/>
      <c r="BH24" s="36"/>
      <c r="BI24" s="36"/>
      <c r="BJ24" s="29"/>
      <c r="BK24" s="36"/>
      <c r="BL24" s="29"/>
      <c r="BM24" s="36"/>
      <c r="BN24" s="36"/>
      <c r="BO24" s="36"/>
      <c r="BP24" s="29"/>
      <c r="BQ24" s="36"/>
      <c r="BR24" s="29"/>
      <c r="BS24" s="36"/>
      <c r="BT24" s="36"/>
      <c r="BU24" s="36"/>
      <c r="BV24" s="36"/>
    </row>
    <row r="25" spans="1:75" s="86" customFormat="1" x14ac:dyDescent="0.25">
      <c r="A25" s="79">
        <v>23</v>
      </c>
      <c r="B25" s="79">
        <v>2</v>
      </c>
      <c r="C25" s="80" t="s">
        <v>489</v>
      </c>
      <c r="D25" s="81">
        <f>апрель!D25-май!E25</f>
        <v>939.27180302415445</v>
      </c>
      <c r="E25" s="81">
        <f t="shared" si="0"/>
        <v>11.365</v>
      </c>
      <c r="F25" s="82"/>
      <c r="G25" s="82"/>
      <c r="H25" s="82"/>
      <c r="I25" s="83"/>
      <c r="J25" s="82"/>
      <c r="K25" s="82"/>
      <c r="L25" s="82"/>
      <c r="M25" s="82"/>
      <c r="N25" s="82"/>
      <c r="O25" s="84"/>
      <c r="P25" s="82"/>
      <c r="Q25" s="84"/>
      <c r="R25" s="82"/>
      <c r="S25" s="82"/>
      <c r="T25" s="82"/>
      <c r="U25" s="82"/>
      <c r="V25" s="82"/>
      <c r="W25" s="82"/>
      <c r="X25" s="82"/>
      <c r="Y25" s="84"/>
      <c r="Z25" s="82"/>
      <c r="AA25" s="85"/>
      <c r="AB25" s="82"/>
      <c r="AC25" s="82"/>
      <c r="AD25" s="82"/>
      <c r="AE25" s="82"/>
      <c r="AF25" s="82"/>
      <c r="AG25" s="82"/>
      <c r="AH25" s="84">
        <v>5</v>
      </c>
      <c r="AI25" s="82">
        <v>7.6689999999999996</v>
      </c>
      <c r="AJ25" s="84"/>
      <c r="AK25" s="82"/>
      <c r="AL25" s="82"/>
      <c r="AM25" s="82"/>
      <c r="AN25" s="84"/>
      <c r="AO25" s="82"/>
      <c r="AP25" s="84"/>
      <c r="AQ25" s="82"/>
      <c r="AR25" s="84"/>
      <c r="AS25" s="82"/>
      <c r="AT25" s="82"/>
      <c r="AU25" s="82"/>
      <c r="AV25" s="84"/>
      <c r="AW25" s="82"/>
      <c r="AX25" s="82"/>
      <c r="AY25" s="82"/>
      <c r="AZ25" s="84"/>
      <c r="BA25" s="82"/>
      <c r="BB25" s="82"/>
      <c r="BC25" s="82"/>
      <c r="BD25" s="82"/>
      <c r="BE25" s="82"/>
      <c r="BF25" s="82"/>
      <c r="BG25" s="82"/>
      <c r="BH25" s="82"/>
      <c r="BI25" s="82"/>
      <c r="BJ25" s="84"/>
      <c r="BK25" s="82"/>
      <c r="BL25" s="84"/>
      <c r="BM25" s="82"/>
      <c r="BN25" s="82"/>
      <c r="BO25" s="82"/>
      <c r="BP25" s="84"/>
      <c r="BQ25" s="82"/>
      <c r="BR25" s="84"/>
      <c r="BS25" s="82"/>
      <c r="BT25" s="82"/>
      <c r="BU25" s="82"/>
      <c r="BV25" s="82">
        <v>3.6960000000000002</v>
      </c>
      <c r="BW25" s="86" t="s">
        <v>1070</v>
      </c>
    </row>
    <row r="26" spans="1:75" s="86" customFormat="1" x14ac:dyDescent="0.25">
      <c r="A26" s="79">
        <v>24</v>
      </c>
      <c r="B26" s="79">
        <v>2</v>
      </c>
      <c r="C26" s="80" t="s">
        <v>490</v>
      </c>
      <c r="D26" s="81">
        <f>апрель!D26-май!E26</f>
        <v>940.63150202898544</v>
      </c>
      <c r="E26" s="81">
        <f t="shared" si="0"/>
        <v>1.746</v>
      </c>
      <c r="F26" s="82"/>
      <c r="G26" s="82"/>
      <c r="H26" s="82"/>
      <c r="I26" s="83"/>
      <c r="J26" s="82"/>
      <c r="K26" s="82"/>
      <c r="L26" s="82"/>
      <c r="M26" s="82"/>
      <c r="N26" s="82"/>
      <c r="O26" s="84"/>
      <c r="P26" s="82"/>
      <c r="Q26" s="84"/>
      <c r="R26" s="82"/>
      <c r="S26" s="82"/>
      <c r="T26" s="82"/>
      <c r="U26" s="82"/>
      <c r="V26" s="82"/>
      <c r="W26" s="82"/>
      <c r="X26" s="82"/>
      <c r="Y26" s="84"/>
      <c r="Z26" s="82"/>
      <c r="AA26" s="85"/>
      <c r="AB26" s="82"/>
      <c r="AC26" s="82"/>
      <c r="AD26" s="82"/>
      <c r="AE26" s="82"/>
      <c r="AF26" s="82"/>
      <c r="AG26" s="82"/>
      <c r="AH26" s="84">
        <v>3</v>
      </c>
      <c r="AI26" s="82">
        <v>1.746</v>
      </c>
      <c r="AJ26" s="84"/>
      <c r="AK26" s="82"/>
      <c r="AL26" s="82"/>
      <c r="AM26" s="82"/>
      <c r="AN26" s="84"/>
      <c r="AO26" s="82"/>
      <c r="AP26" s="84"/>
      <c r="AQ26" s="82"/>
      <c r="AR26" s="84"/>
      <c r="AS26" s="82"/>
      <c r="AT26" s="82"/>
      <c r="AU26" s="82"/>
      <c r="AV26" s="84"/>
      <c r="AW26" s="82"/>
      <c r="AX26" s="82"/>
      <c r="AY26" s="82"/>
      <c r="AZ26" s="84"/>
      <c r="BA26" s="82"/>
      <c r="BB26" s="82"/>
      <c r="BC26" s="82"/>
      <c r="BD26" s="82"/>
      <c r="BE26" s="82"/>
      <c r="BF26" s="82"/>
      <c r="BG26" s="82"/>
      <c r="BH26" s="82"/>
      <c r="BI26" s="82"/>
      <c r="BJ26" s="84"/>
      <c r="BK26" s="82"/>
      <c r="BL26" s="84"/>
      <c r="BM26" s="82"/>
      <c r="BN26" s="82"/>
      <c r="BO26" s="82"/>
      <c r="BP26" s="84"/>
      <c r="BQ26" s="82"/>
      <c r="BR26" s="84"/>
      <c r="BS26" s="82"/>
      <c r="BT26" s="82"/>
      <c r="BU26" s="82"/>
      <c r="BV26" s="82"/>
    </row>
    <row r="27" spans="1:75" s="86" customFormat="1" x14ac:dyDescent="0.25">
      <c r="A27" s="79">
        <v>25</v>
      </c>
      <c r="B27" s="79">
        <v>1</v>
      </c>
      <c r="C27" s="80" t="s">
        <v>491</v>
      </c>
      <c r="D27" s="81">
        <f>апрель!D27-май!E27</f>
        <v>1379.6277440386473</v>
      </c>
      <c r="E27" s="81">
        <f t="shared" si="0"/>
        <v>7.7439999999999998</v>
      </c>
      <c r="F27" s="82"/>
      <c r="G27" s="82"/>
      <c r="H27" s="82"/>
      <c r="I27" s="83"/>
      <c r="J27" s="82"/>
      <c r="K27" s="82"/>
      <c r="L27" s="82"/>
      <c r="M27" s="82"/>
      <c r="N27" s="82"/>
      <c r="O27" s="84"/>
      <c r="P27" s="82"/>
      <c r="Q27" s="84"/>
      <c r="R27" s="82"/>
      <c r="S27" s="82"/>
      <c r="T27" s="82"/>
      <c r="U27" s="82"/>
      <c r="V27" s="82"/>
      <c r="W27" s="82">
        <v>2E-3</v>
      </c>
      <c r="X27" s="82">
        <v>3.1680000000000001</v>
      </c>
      <c r="Y27" s="84"/>
      <c r="Z27" s="82"/>
      <c r="AA27" s="85"/>
      <c r="AB27" s="82"/>
      <c r="AC27" s="82"/>
      <c r="AD27" s="82"/>
      <c r="AE27" s="82"/>
      <c r="AF27" s="82"/>
      <c r="AG27" s="82"/>
      <c r="AH27" s="84"/>
      <c r="AI27" s="82"/>
      <c r="AJ27" s="84"/>
      <c r="AK27" s="82"/>
      <c r="AL27" s="82"/>
      <c r="AM27" s="82"/>
      <c r="AN27" s="84"/>
      <c r="AO27" s="82"/>
      <c r="AP27" s="84"/>
      <c r="AQ27" s="82"/>
      <c r="AR27" s="84"/>
      <c r="AS27" s="82"/>
      <c r="AT27" s="82"/>
      <c r="AU27" s="82"/>
      <c r="AV27" s="84"/>
      <c r="AW27" s="82"/>
      <c r="AX27" s="82"/>
      <c r="AY27" s="82"/>
      <c r="AZ27" s="84"/>
      <c r="BA27" s="82"/>
      <c r="BB27" s="82"/>
      <c r="BC27" s="82"/>
      <c r="BD27" s="82"/>
      <c r="BE27" s="82"/>
      <c r="BF27" s="82"/>
      <c r="BG27" s="82"/>
      <c r="BH27" s="82"/>
      <c r="BI27" s="82"/>
      <c r="BJ27" s="84"/>
      <c r="BK27" s="82"/>
      <c r="BL27" s="84"/>
      <c r="BM27" s="82"/>
      <c r="BN27" s="82"/>
      <c r="BO27" s="82"/>
      <c r="BP27" s="84"/>
      <c r="BQ27" s="82"/>
      <c r="BR27" s="84"/>
      <c r="BS27" s="82"/>
      <c r="BT27" s="82"/>
      <c r="BU27" s="82"/>
      <c r="BV27" s="82">
        <v>4.5759999999999996</v>
      </c>
      <c r="BW27" s="86" t="s">
        <v>1070</v>
      </c>
    </row>
    <row r="28" spans="1:75" s="86" customFormat="1" x14ac:dyDescent="0.25">
      <c r="A28" s="79">
        <v>26</v>
      </c>
      <c r="B28" s="79">
        <v>2</v>
      </c>
      <c r="C28" s="80" t="s">
        <v>492</v>
      </c>
      <c r="D28" s="81">
        <f>апрель!D28-май!E28</f>
        <v>2940.6401277874393</v>
      </c>
      <c r="E28" s="81">
        <f t="shared" si="0"/>
        <v>4.1050000000000004</v>
      </c>
      <c r="F28" s="82"/>
      <c r="G28" s="82"/>
      <c r="H28" s="82"/>
      <c r="I28" s="83"/>
      <c r="J28" s="82"/>
      <c r="K28" s="82"/>
      <c r="L28" s="82"/>
      <c r="M28" s="82"/>
      <c r="N28" s="82"/>
      <c r="O28" s="84"/>
      <c r="P28" s="82"/>
      <c r="Q28" s="84"/>
      <c r="R28" s="82"/>
      <c r="S28" s="82"/>
      <c r="T28" s="82"/>
      <c r="U28" s="82"/>
      <c r="V28" s="82"/>
      <c r="W28" s="82"/>
      <c r="X28" s="82"/>
      <c r="Y28" s="84"/>
      <c r="Z28" s="82"/>
      <c r="AA28" s="85"/>
      <c r="AB28" s="82"/>
      <c r="AC28" s="82"/>
      <c r="AD28" s="82"/>
      <c r="AE28" s="82"/>
      <c r="AF28" s="82"/>
      <c r="AG28" s="82"/>
      <c r="AH28" s="84"/>
      <c r="AI28" s="82"/>
      <c r="AJ28" s="84"/>
      <c r="AK28" s="82"/>
      <c r="AL28" s="82"/>
      <c r="AM28" s="82"/>
      <c r="AN28" s="84"/>
      <c r="AO28" s="82"/>
      <c r="AP28" s="84"/>
      <c r="AQ28" s="82"/>
      <c r="AR28" s="84"/>
      <c r="AS28" s="82"/>
      <c r="AT28" s="82"/>
      <c r="AU28" s="82"/>
      <c r="AV28" s="84"/>
      <c r="AW28" s="82"/>
      <c r="AX28" s="82"/>
      <c r="AY28" s="82"/>
      <c r="AZ28" s="84"/>
      <c r="BA28" s="82"/>
      <c r="BB28" s="82"/>
      <c r="BC28" s="82"/>
      <c r="BD28" s="82"/>
      <c r="BE28" s="82"/>
      <c r="BF28" s="82"/>
      <c r="BG28" s="82"/>
      <c r="BH28" s="82"/>
      <c r="BI28" s="82"/>
      <c r="BJ28" s="84"/>
      <c r="BK28" s="82"/>
      <c r="BL28" s="84"/>
      <c r="BM28" s="82"/>
      <c r="BN28" s="82"/>
      <c r="BO28" s="82"/>
      <c r="BP28" s="84"/>
      <c r="BQ28" s="82"/>
      <c r="BR28" s="84"/>
      <c r="BS28" s="82"/>
      <c r="BT28" s="82"/>
      <c r="BU28" s="82"/>
      <c r="BV28" s="82">
        <v>4.1050000000000004</v>
      </c>
      <c r="BW28" s="86" t="s">
        <v>1070</v>
      </c>
    </row>
    <row r="29" spans="1:75" x14ac:dyDescent="0.25">
      <c r="A29" s="39">
        <v>27</v>
      </c>
      <c r="B29" s="39">
        <v>2</v>
      </c>
      <c r="C29" s="37" t="s">
        <v>493</v>
      </c>
      <c r="D29" s="40">
        <f>апрель!D29-май!E29</f>
        <v>535.53645748792269</v>
      </c>
      <c r="E29" s="40">
        <f t="shared" si="0"/>
        <v>0</v>
      </c>
      <c r="F29" s="36"/>
      <c r="G29" s="36"/>
      <c r="H29" s="36"/>
      <c r="I29" s="27"/>
      <c r="J29" s="36"/>
      <c r="K29" s="36"/>
      <c r="L29" s="36"/>
      <c r="M29" s="36"/>
      <c r="N29" s="36"/>
      <c r="O29" s="29"/>
      <c r="P29" s="36"/>
      <c r="Q29" s="29"/>
      <c r="R29" s="36"/>
      <c r="S29" s="36"/>
      <c r="T29" s="36"/>
      <c r="U29" s="36"/>
      <c r="V29" s="36"/>
      <c r="W29" s="36"/>
      <c r="X29" s="36"/>
      <c r="Y29" s="29"/>
      <c r="Z29" s="36"/>
      <c r="AA29" s="66"/>
      <c r="AB29" s="36"/>
      <c r="AC29" s="36"/>
      <c r="AD29" s="36"/>
      <c r="AE29" s="36"/>
      <c r="AF29" s="36"/>
      <c r="AG29" s="36"/>
      <c r="AH29" s="29"/>
      <c r="AI29" s="36"/>
      <c r="AJ29" s="29"/>
      <c r="AK29" s="36"/>
      <c r="AL29" s="36"/>
      <c r="AM29" s="36"/>
      <c r="AN29" s="29"/>
      <c r="AO29" s="36"/>
      <c r="AP29" s="29"/>
      <c r="AQ29" s="36"/>
      <c r="AR29" s="29"/>
      <c r="AS29" s="36"/>
      <c r="AT29" s="36"/>
      <c r="AU29" s="36"/>
      <c r="AV29" s="29"/>
      <c r="AW29" s="36"/>
      <c r="AX29" s="36"/>
      <c r="AY29" s="36"/>
      <c r="AZ29" s="29"/>
      <c r="BA29" s="36"/>
      <c r="BB29" s="36"/>
      <c r="BC29" s="36"/>
      <c r="BD29" s="36"/>
      <c r="BE29" s="36"/>
      <c r="BF29" s="36"/>
      <c r="BG29" s="36"/>
      <c r="BH29" s="36"/>
      <c r="BI29" s="36"/>
      <c r="BJ29" s="29"/>
      <c r="BK29" s="36"/>
      <c r="BL29" s="29"/>
      <c r="BM29" s="36"/>
      <c r="BN29" s="36"/>
      <c r="BO29" s="36"/>
      <c r="BP29" s="29"/>
      <c r="BQ29" s="36"/>
      <c r="BR29" s="29"/>
      <c r="BS29" s="36"/>
      <c r="BT29" s="36"/>
      <c r="BU29" s="36"/>
      <c r="BV29" s="36"/>
    </row>
    <row r="30" spans="1:75" x14ac:dyDescent="0.25">
      <c r="A30" s="39">
        <v>28</v>
      </c>
      <c r="B30" s="39">
        <v>2</v>
      </c>
      <c r="C30" s="37" t="s">
        <v>494</v>
      </c>
      <c r="D30" s="40">
        <f>апрель!D30-май!E30</f>
        <v>582.39945324637677</v>
      </c>
      <c r="E30" s="40">
        <f t="shared" si="0"/>
        <v>0</v>
      </c>
      <c r="F30" s="36"/>
      <c r="G30" s="36"/>
      <c r="H30" s="36"/>
      <c r="I30" s="27"/>
      <c r="J30" s="36"/>
      <c r="K30" s="36"/>
      <c r="L30" s="36"/>
      <c r="M30" s="36"/>
      <c r="N30" s="36"/>
      <c r="O30" s="29"/>
      <c r="P30" s="36"/>
      <c r="Q30" s="29"/>
      <c r="R30" s="36"/>
      <c r="S30" s="36"/>
      <c r="T30" s="36"/>
      <c r="U30" s="36"/>
      <c r="V30" s="36"/>
      <c r="W30" s="36"/>
      <c r="X30" s="36"/>
      <c r="Y30" s="29"/>
      <c r="Z30" s="36"/>
      <c r="AA30" s="66"/>
      <c r="AB30" s="36"/>
      <c r="AC30" s="36"/>
      <c r="AD30" s="36"/>
      <c r="AE30" s="36"/>
      <c r="AF30" s="36"/>
      <c r="AG30" s="36"/>
      <c r="AH30" s="29"/>
      <c r="AI30" s="36"/>
      <c r="AJ30" s="29"/>
      <c r="AK30" s="36"/>
      <c r="AL30" s="36"/>
      <c r="AM30" s="36"/>
      <c r="AN30" s="29"/>
      <c r="AO30" s="36"/>
      <c r="AP30" s="29"/>
      <c r="AQ30" s="36"/>
      <c r="AR30" s="29"/>
      <c r="AS30" s="36"/>
      <c r="AT30" s="36"/>
      <c r="AU30" s="36"/>
      <c r="AV30" s="29"/>
      <c r="AW30" s="36"/>
      <c r="AX30" s="36"/>
      <c r="AY30" s="36"/>
      <c r="AZ30" s="29"/>
      <c r="BA30" s="36"/>
      <c r="BB30" s="36"/>
      <c r="BC30" s="36"/>
      <c r="BD30" s="36"/>
      <c r="BE30" s="36"/>
      <c r="BF30" s="36"/>
      <c r="BG30" s="36"/>
      <c r="BH30" s="36"/>
      <c r="BI30" s="36"/>
      <c r="BJ30" s="29"/>
      <c r="BK30" s="36"/>
      <c r="BL30" s="29"/>
      <c r="BM30" s="36"/>
      <c r="BN30" s="36"/>
      <c r="BO30" s="36"/>
      <c r="BP30" s="29"/>
      <c r="BQ30" s="36"/>
      <c r="BR30" s="29"/>
      <c r="BS30" s="36"/>
      <c r="BT30" s="36"/>
      <c r="BU30" s="36"/>
      <c r="BV30" s="36"/>
    </row>
    <row r="31" spans="1:75" s="86" customFormat="1" x14ac:dyDescent="0.25">
      <c r="A31" s="79">
        <v>29</v>
      </c>
      <c r="B31" s="79">
        <v>2</v>
      </c>
      <c r="C31" s="80" t="s">
        <v>495</v>
      </c>
      <c r="D31" s="81">
        <f>апрель!D31-май!E31</f>
        <v>-1391.4353681932366</v>
      </c>
      <c r="E31" s="81">
        <f t="shared" si="0"/>
        <v>10.395</v>
      </c>
      <c r="F31" s="82"/>
      <c r="G31" s="82"/>
      <c r="H31" s="82"/>
      <c r="I31" s="83"/>
      <c r="J31" s="82"/>
      <c r="K31" s="82"/>
      <c r="L31" s="82"/>
      <c r="M31" s="82"/>
      <c r="N31" s="82"/>
      <c r="O31" s="84"/>
      <c r="P31" s="82"/>
      <c r="Q31" s="84"/>
      <c r="R31" s="82"/>
      <c r="S31" s="82"/>
      <c r="T31" s="82"/>
      <c r="U31" s="82">
        <v>8.0000000000000002E-3</v>
      </c>
      <c r="V31" s="82">
        <v>10.395</v>
      </c>
      <c r="W31" s="82"/>
      <c r="X31" s="82"/>
      <c r="Y31" s="84"/>
      <c r="Z31" s="82"/>
      <c r="AA31" s="87"/>
      <c r="AB31" s="88"/>
      <c r="AC31" s="88"/>
      <c r="AD31" s="82"/>
      <c r="AE31" s="82"/>
      <c r="AF31" s="82"/>
      <c r="AG31" s="82"/>
      <c r="AH31" s="84"/>
      <c r="AI31" s="82"/>
      <c r="AJ31" s="84"/>
      <c r="AK31" s="82"/>
      <c r="AL31" s="82"/>
      <c r="AM31" s="82"/>
      <c r="AN31" s="84"/>
      <c r="AO31" s="82"/>
      <c r="AP31" s="84"/>
      <c r="AQ31" s="82"/>
      <c r="AR31" s="84"/>
      <c r="AS31" s="82"/>
      <c r="AT31" s="82"/>
      <c r="AU31" s="82"/>
      <c r="AV31" s="84"/>
      <c r="AW31" s="82"/>
      <c r="AX31" s="82"/>
      <c r="AY31" s="82"/>
      <c r="AZ31" s="84"/>
      <c r="BA31" s="82"/>
      <c r="BB31" s="82"/>
      <c r="BC31" s="82"/>
      <c r="BD31" s="82"/>
      <c r="BE31" s="82"/>
      <c r="BF31" s="82"/>
      <c r="BG31" s="82"/>
      <c r="BH31" s="82"/>
      <c r="BI31" s="82"/>
      <c r="BJ31" s="84"/>
      <c r="BK31" s="82"/>
      <c r="BL31" s="84"/>
      <c r="BM31" s="82"/>
      <c r="BN31" s="82"/>
      <c r="BO31" s="82"/>
      <c r="BP31" s="84"/>
      <c r="BQ31" s="82"/>
      <c r="BR31" s="84"/>
      <c r="BS31" s="82"/>
      <c r="BT31" s="82"/>
      <c r="BU31" s="82"/>
      <c r="BV31" s="82"/>
    </row>
    <row r="32" spans="1:75" s="86" customFormat="1" x14ac:dyDescent="0.25">
      <c r="A32" s="79">
        <v>30</v>
      </c>
      <c r="B32" s="79">
        <v>2</v>
      </c>
      <c r="C32" s="80" t="s">
        <v>496</v>
      </c>
      <c r="D32" s="81">
        <f>апрель!D32-май!E32</f>
        <v>476.83167825120779</v>
      </c>
      <c r="E32" s="81">
        <f t="shared" si="0"/>
        <v>7.6689999999999996</v>
      </c>
      <c r="F32" s="82"/>
      <c r="G32" s="82"/>
      <c r="H32" s="82"/>
      <c r="I32" s="83"/>
      <c r="J32" s="82"/>
      <c r="K32" s="82"/>
      <c r="L32" s="82"/>
      <c r="M32" s="82"/>
      <c r="N32" s="82"/>
      <c r="O32" s="84"/>
      <c r="P32" s="82"/>
      <c r="Q32" s="84"/>
      <c r="R32" s="82"/>
      <c r="S32" s="82"/>
      <c r="T32" s="82"/>
      <c r="U32" s="82"/>
      <c r="V32" s="82"/>
      <c r="W32" s="82"/>
      <c r="X32" s="82"/>
      <c r="Y32" s="84"/>
      <c r="Z32" s="82"/>
      <c r="AA32" s="85"/>
      <c r="AB32" s="82"/>
      <c r="AC32" s="82"/>
      <c r="AD32" s="82"/>
      <c r="AE32" s="82"/>
      <c r="AF32" s="82"/>
      <c r="AG32" s="82"/>
      <c r="AH32" s="84">
        <v>5</v>
      </c>
      <c r="AI32" s="82">
        <v>7.6689999999999996</v>
      </c>
      <c r="AJ32" s="84"/>
      <c r="AK32" s="82"/>
      <c r="AL32" s="82"/>
      <c r="AM32" s="82"/>
      <c r="AN32" s="84"/>
      <c r="AO32" s="82"/>
      <c r="AP32" s="84"/>
      <c r="AQ32" s="82"/>
      <c r="AR32" s="84"/>
      <c r="AS32" s="82"/>
      <c r="AT32" s="82"/>
      <c r="AU32" s="82"/>
      <c r="AV32" s="84"/>
      <c r="AW32" s="82"/>
      <c r="AX32" s="82"/>
      <c r="AY32" s="82"/>
      <c r="AZ32" s="84"/>
      <c r="BA32" s="82"/>
      <c r="BB32" s="82"/>
      <c r="BC32" s="82"/>
      <c r="BD32" s="82"/>
      <c r="BE32" s="82"/>
      <c r="BF32" s="82"/>
      <c r="BG32" s="82"/>
      <c r="BH32" s="82"/>
      <c r="BI32" s="82"/>
      <c r="BJ32" s="84"/>
      <c r="BK32" s="82"/>
      <c r="BL32" s="84"/>
      <c r="BM32" s="82"/>
      <c r="BN32" s="82"/>
      <c r="BO32" s="82"/>
      <c r="BP32" s="84"/>
      <c r="BQ32" s="82"/>
      <c r="BR32" s="84"/>
      <c r="BS32" s="82"/>
      <c r="BT32" s="82"/>
      <c r="BU32" s="82"/>
      <c r="BV32" s="82"/>
    </row>
    <row r="33" spans="1:75" ht="15.75" customHeight="1" x14ac:dyDescent="0.25">
      <c r="A33" s="39">
        <v>31</v>
      </c>
      <c r="B33" s="39">
        <v>1</v>
      </c>
      <c r="C33" s="37" t="s">
        <v>497</v>
      </c>
      <c r="D33" s="40">
        <f>апрель!D33-май!E33</f>
        <v>-215.34262852173916</v>
      </c>
      <c r="E33" s="40">
        <f t="shared" si="0"/>
        <v>0</v>
      </c>
      <c r="F33" s="36"/>
      <c r="G33" s="36"/>
      <c r="H33" s="36"/>
      <c r="I33" s="27"/>
      <c r="J33" s="36"/>
      <c r="K33" s="36"/>
      <c r="L33" s="36"/>
      <c r="M33" s="36"/>
      <c r="N33" s="36"/>
      <c r="O33" s="29"/>
      <c r="P33" s="36"/>
      <c r="Q33" s="29"/>
      <c r="R33" s="36"/>
      <c r="S33" s="36"/>
      <c r="T33" s="36"/>
      <c r="U33" s="36"/>
      <c r="V33" s="36"/>
      <c r="W33" s="36"/>
      <c r="X33" s="36"/>
      <c r="Y33" s="29"/>
      <c r="Z33" s="36"/>
      <c r="AA33" s="66"/>
      <c r="AB33" s="36"/>
      <c r="AC33" s="36"/>
      <c r="AD33" s="36"/>
      <c r="AE33" s="36"/>
      <c r="AF33" s="36"/>
      <c r="AG33" s="36"/>
      <c r="AH33" s="29"/>
      <c r="AI33" s="36"/>
      <c r="AJ33" s="29"/>
      <c r="AK33" s="36"/>
      <c r="AL33" s="36"/>
      <c r="AM33" s="36"/>
      <c r="AN33" s="29"/>
      <c r="AO33" s="36"/>
      <c r="AP33" s="29"/>
      <c r="AQ33" s="36"/>
      <c r="AR33" s="29"/>
      <c r="AS33" s="36"/>
      <c r="AT33" s="36"/>
      <c r="AU33" s="36"/>
      <c r="AV33" s="29"/>
      <c r="AW33" s="36"/>
      <c r="AX33" s="36"/>
      <c r="AY33" s="36"/>
      <c r="AZ33" s="29"/>
      <c r="BA33" s="36"/>
      <c r="BB33" s="36"/>
      <c r="BC33" s="36"/>
      <c r="BD33" s="36"/>
      <c r="BE33" s="36"/>
      <c r="BF33" s="36"/>
      <c r="BG33" s="36"/>
      <c r="BH33" s="36"/>
      <c r="BI33" s="36"/>
      <c r="BJ33" s="29"/>
      <c r="BK33" s="36"/>
      <c r="BL33" s="29"/>
      <c r="BM33" s="36"/>
      <c r="BN33" s="36"/>
      <c r="BO33" s="36"/>
      <c r="BP33" s="29"/>
      <c r="BQ33" s="36"/>
      <c r="BR33" s="29"/>
      <c r="BS33" s="36"/>
      <c r="BT33" s="36"/>
      <c r="BU33" s="36"/>
      <c r="BV33" s="36"/>
    </row>
    <row r="34" spans="1:75" s="86" customFormat="1" x14ac:dyDescent="0.25">
      <c r="A34" s="79">
        <v>32</v>
      </c>
      <c r="B34" s="79">
        <v>1</v>
      </c>
      <c r="C34" s="80" t="s">
        <v>498</v>
      </c>
      <c r="D34" s="81">
        <f>апрель!D34-май!E34</f>
        <v>-16.452327043478196</v>
      </c>
      <c r="E34" s="81">
        <f t="shared" si="0"/>
        <v>2.4649999999999999</v>
      </c>
      <c r="F34" s="82"/>
      <c r="G34" s="82"/>
      <c r="H34" s="82"/>
      <c r="I34" s="83"/>
      <c r="J34" s="82"/>
      <c r="K34" s="82"/>
      <c r="L34" s="82"/>
      <c r="M34" s="82"/>
      <c r="N34" s="82"/>
      <c r="O34" s="84"/>
      <c r="P34" s="82"/>
      <c r="Q34" s="84"/>
      <c r="R34" s="82"/>
      <c r="S34" s="82"/>
      <c r="T34" s="82"/>
      <c r="U34" s="82"/>
      <c r="V34" s="82"/>
      <c r="W34" s="82"/>
      <c r="X34" s="82"/>
      <c r="Y34" s="84"/>
      <c r="Z34" s="82"/>
      <c r="AA34" s="85"/>
      <c r="AB34" s="82"/>
      <c r="AC34" s="82"/>
      <c r="AD34" s="82"/>
      <c r="AE34" s="82"/>
      <c r="AF34" s="82"/>
      <c r="AG34" s="82"/>
      <c r="AH34" s="84"/>
      <c r="AI34" s="82"/>
      <c r="AJ34" s="84"/>
      <c r="AK34" s="82"/>
      <c r="AL34" s="82"/>
      <c r="AM34" s="82"/>
      <c r="AN34" s="84"/>
      <c r="AO34" s="82"/>
      <c r="AP34" s="84"/>
      <c r="AQ34" s="82"/>
      <c r="AR34" s="84"/>
      <c r="AS34" s="82"/>
      <c r="AT34" s="82"/>
      <c r="AU34" s="82"/>
      <c r="AV34" s="84"/>
      <c r="AW34" s="82"/>
      <c r="AX34" s="82"/>
      <c r="AY34" s="82"/>
      <c r="AZ34" s="84"/>
      <c r="BA34" s="82"/>
      <c r="BB34" s="82"/>
      <c r="BC34" s="82"/>
      <c r="BD34" s="82"/>
      <c r="BE34" s="82"/>
      <c r="BF34" s="82"/>
      <c r="BG34" s="82"/>
      <c r="BH34" s="82"/>
      <c r="BI34" s="82"/>
      <c r="BJ34" s="84"/>
      <c r="BK34" s="82"/>
      <c r="BL34" s="84"/>
      <c r="BM34" s="82"/>
      <c r="BN34" s="82"/>
      <c r="BO34" s="82"/>
      <c r="BP34" s="84"/>
      <c r="BQ34" s="82"/>
      <c r="BR34" s="84"/>
      <c r="BS34" s="82"/>
      <c r="BT34" s="82"/>
      <c r="BU34" s="82"/>
      <c r="BV34" s="82">
        <v>2.4649999999999999</v>
      </c>
      <c r="BW34" s="86" t="s">
        <v>1070</v>
      </c>
    </row>
    <row r="35" spans="1:75" x14ac:dyDescent="0.25">
      <c r="A35" s="39">
        <v>33</v>
      </c>
      <c r="B35" s="39">
        <v>1</v>
      </c>
      <c r="C35" s="37" t="s">
        <v>499</v>
      </c>
      <c r="D35" s="40">
        <f>апрель!D35-май!E35</f>
        <v>80.592805621256048</v>
      </c>
      <c r="E35" s="40">
        <f t="shared" si="0"/>
        <v>0</v>
      </c>
      <c r="F35" s="36"/>
      <c r="G35" s="36"/>
      <c r="H35" s="36"/>
      <c r="I35" s="27"/>
      <c r="J35" s="36"/>
      <c r="K35" s="36"/>
      <c r="L35" s="36"/>
      <c r="M35" s="36"/>
      <c r="N35" s="36"/>
      <c r="O35" s="29"/>
      <c r="P35" s="36"/>
      <c r="Q35" s="29"/>
      <c r="R35" s="36"/>
      <c r="S35" s="36"/>
      <c r="T35" s="36"/>
      <c r="U35" s="36"/>
      <c r="V35" s="36"/>
      <c r="W35" s="36"/>
      <c r="X35" s="36"/>
      <c r="Y35" s="29"/>
      <c r="Z35" s="36"/>
      <c r="AA35" s="66"/>
      <c r="AB35" s="36"/>
      <c r="AC35" s="36"/>
      <c r="AD35" s="36"/>
      <c r="AE35" s="36"/>
      <c r="AF35" s="36"/>
      <c r="AG35" s="36"/>
      <c r="AH35" s="29"/>
      <c r="AI35" s="36"/>
      <c r="AJ35" s="29"/>
      <c r="AK35" s="36"/>
      <c r="AL35" s="36"/>
      <c r="AM35" s="36"/>
      <c r="AN35" s="29"/>
      <c r="AO35" s="36"/>
      <c r="AP35" s="29"/>
      <c r="AQ35" s="36"/>
      <c r="AR35" s="29"/>
      <c r="AS35" s="36"/>
      <c r="AT35" s="36"/>
      <c r="AU35" s="36"/>
      <c r="AV35" s="29"/>
      <c r="AW35" s="36"/>
      <c r="AX35" s="36"/>
      <c r="AY35" s="36"/>
      <c r="AZ35" s="29"/>
      <c r="BA35" s="36"/>
      <c r="BB35" s="36"/>
      <c r="BC35" s="36"/>
      <c r="BD35" s="36"/>
      <c r="BE35" s="36"/>
      <c r="BF35" s="36"/>
      <c r="BG35" s="36"/>
      <c r="BH35" s="36"/>
      <c r="BI35" s="36"/>
      <c r="BJ35" s="29"/>
      <c r="BK35" s="36"/>
      <c r="BL35" s="29"/>
      <c r="BM35" s="36"/>
      <c r="BN35" s="36"/>
      <c r="BO35" s="36"/>
      <c r="BP35" s="29"/>
      <c r="BQ35" s="36"/>
      <c r="BR35" s="29"/>
      <c r="BS35" s="36"/>
      <c r="BT35" s="36"/>
      <c r="BU35" s="36"/>
      <c r="BV35" s="36"/>
    </row>
    <row r="36" spans="1:75" s="86" customFormat="1" x14ac:dyDescent="0.25">
      <c r="A36" s="79">
        <v>34</v>
      </c>
      <c r="B36" s="79">
        <v>1</v>
      </c>
      <c r="C36" s="80" t="s">
        <v>500</v>
      </c>
      <c r="D36" s="81">
        <f>апрель!D36-май!E36</f>
        <v>428.62340822222222</v>
      </c>
      <c r="E36" s="81">
        <f t="shared" si="0"/>
        <v>82</v>
      </c>
      <c r="F36" s="82"/>
      <c r="G36" s="82"/>
      <c r="H36" s="82"/>
      <c r="I36" s="83"/>
      <c r="J36" s="82"/>
      <c r="K36" s="82"/>
      <c r="L36" s="82"/>
      <c r="M36" s="82"/>
      <c r="N36" s="82"/>
      <c r="O36" s="84"/>
      <c r="P36" s="82"/>
      <c r="Q36" s="84"/>
      <c r="R36" s="82"/>
      <c r="S36" s="82"/>
      <c r="T36" s="82"/>
      <c r="U36" s="82"/>
      <c r="V36" s="82"/>
      <c r="W36" s="82"/>
      <c r="X36" s="82"/>
      <c r="Y36" s="84"/>
      <c r="Z36" s="82"/>
      <c r="AA36" s="85"/>
      <c r="AB36" s="82"/>
      <c r="AC36" s="82"/>
      <c r="AD36" s="82"/>
      <c r="AE36" s="82"/>
      <c r="AF36" s="82"/>
      <c r="AG36" s="82"/>
      <c r="AH36" s="84"/>
      <c r="AI36" s="82"/>
      <c r="AJ36" s="84"/>
      <c r="AK36" s="82"/>
      <c r="AL36" s="82"/>
      <c r="AM36" s="82"/>
      <c r="AN36" s="84"/>
      <c r="AO36" s="82"/>
      <c r="AP36" s="84">
        <v>1</v>
      </c>
      <c r="AQ36" s="82">
        <v>82</v>
      </c>
      <c r="AR36" s="84"/>
      <c r="AS36" s="82"/>
      <c r="AT36" s="82"/>
      <c r="AU36" s="82"/>
      <c r="AV36" s="84"/>
      <c r="AW36" s="82"/>
      <c r="AX36" s="82"/>
      <c r="AY36" s="82"/>
      <c r="AZ36" s="84"/>
      <c r="BA36" s="82"/>
      <c r="BB36" s="82"/>
      <c r="BC36" s="82"/>
      <c r="BD36" s="82"/>
      <c r="BE36" s="82"/>
      <c r="BF36" s="82"/>
      <c r="BG36" s="82"/>
      <c r="BH36" s="82"/>
      <c r="BI36" s="82"/>
      <c r="BJ36" s="84"/>
      <c r="BK36" s="82"/>
      <c r="BL36" s="84"/>
      <c r="BM36" s="82"/>
      <c r="BN36" s="82"/>
      <c r="BO36" s="82"/>
      <c r="BP36" s="84"/>
      <c r="BQ36" s="82"/>
      <c r="BR36" s="84"/>
      <c r="BS36" s="82"/>
      <c r="BT36" s="82"/>
      <c r="BU36" s="82"/>
      <c r="BV36" s="82"/>
    </row>
    <row r="37" spans="1:75" s="86" customFormat="1" x14ac:dyDescent="0.25">
      <c r="A37" s="79">
        <v>35</v>
      </c>
      <c r="B37" s="79">
        <v>2</v>
      </c>
      <c r="C37" s="80" t="s">
        <v>501</v>
      </c>
      <c r="D37" s="81">
        <f>апрель!D37-май!E37</f>
        <v>956.87928916908209</v>
      </c>
      <c r="E37" s="81">
        <f t="shared" si="0"/>
        <v>1.198</v>
      </c>
      <c r="F37" s="82"/>
      <c r="G37" s="82"/>
      <c r="H37" s="82"/>
      <c r="I37" s="83"/>
      <c r="J37" s="82"/>
      <c r="K37" s="82"/>
      <c r="L37" s="82"/>
      <c r="M37" s="82"/>
      <c r="N37" s="82"/>
      <c r="O37" s="84"/>
      <c r="P37" s="82"/>
      <c r="Q37" s="84"/>
      <c r="R37" s="82"/>
      <c r="S37" s="82"/>
      <c r="T37" s="82"/>
      <c r="U37" s="82"/>
      <c r="V37" s="82"/>
      <c r="W37" s="82"/>
      <c r="X37" s="82"/>
      <c r="Y37" s="84"/>
      <c r="Z37" s="82"/>
      <c r="AA37" s="85"/>
      <c r="AB37" s="82"/>
      <c r="AC37" s="82"/>
      <c r="AD37" s="82"/>
      <c r="AE37" s="82"/>
      <c r="AF37" s="82"/>
      <c r="AG37" s="82"/>
      <c r="AH37" s="84"/>
      <c r="AI37" s="82"/>
      <c r="AJ37" s="84"/>
      <c r="AK37" s="82"/>
      <c r="AL37" s="82"/>
      <c r="AM37" s="82"/>
      <c r="AN37" s="84"/>
      <c r="AO37" s="82"/>
      <c r="AP37" s="84"/>
      <c r="AQ37" s="82"/>
      <c r="AR37" s="84"/>
      <c r="AS37" s="82"/>
      <c r="AT37" s="82"/>
      <c r="AU37" s="82"/>
      <c r="AV37" s="84"/>
      <c r="AW37" s="82"/>
      <c r="AX37" s="82"/>
      <c r="AY37" s="82"/>
      <c r="AZ37" s="84"/>
      <c r="BA37" s="82"/>
      <c r="BB37" s="82"/>
      <c r="BC37" s="82"/>
      <c r="BD37" s="82"/>
      <c r="BE37" s="82"/>
      <c r="BF37" s="82"/>
      <c r="BG37" s="82"/>
      <c r="BH37" s="82"/>
      <c r="BI37" s="82"/>
      <c r="BJ37" s="84"/>
      <c r="BK37" s="82"/>
      <c r="BL37" s="84"/>
      <c r="BM37" s="82"/>
      <c r="BN37" s="82">
        <v>5.0000000000000001E-3</v>
      </c>
      <c r="BO37" s="82">
        <v>1.198</v>
      </c>
      <c r="BP37" s="84"/>
      <c r="BQ37" s="82"/>
      <c r="BR37" s="84"/>
      <c r="BS37" s="82"/>
      <c r="BT37" s="82"/>
      <c r="BU37" s="82"/>
      <c r="BV37" s="82"/>
    </row>
    <row r="38" spans="1:75" s="86" customFormat="1" x14ac:dyDescent="0.25">
      <c r="A38" s="79">
        <v>36</v>
      </c>
      <c r="B38" s="79">
        <v>2</v>
      </c>
      <c r="C38" s="80" t="s">
        <v>502</v>
      </c>
      <c r="D38" s="81">
        <f>апрель!D38-май!E38</f>
        <v>887.41062387439604</v>
      </c>
      <c r="E38" s="81">
        <f t="shared" si="0"/>
        <v>1.198</v>
      </c>
      <c r="F38" s="82"/>
      <c r="G38" s="82"/>
      <c r="H38" s="82"/>
      <c r="I38" s="83"/>
      <c r="J38" s="82"/>
      <c r="K38" s="82"/>
      <c r="L38" s="82"/>
      <c r="M38" s="82"/>
      <c r="N38" s="82"/>
      <c r="O38" s="84"/>
      <c r="P38" s="82"/>
      <c r="Q38" s="84"/>
      <c r="R38" s="82"/>
      <c r="S38" s="82"/>
      <c r="T38" s="82"/>
      <c r="U38" s="82"/>
      <c r="V38" s="82"/>
      <c r="W38" s="82"/>
      <c r="X38" s="82"/>
      <c r="Y38" s="84"/>
      <c r="Z38" s="82"/>
      <c r="AA38" s="85"/>
      <c r="AB38" s="82"/>
      <c r="AC38" s="82"/>
      <c r="AD38" s="82"/>
      <c r="AE38" s="82"/>
      <c r="AF38" s="82"/>
      <c r="AG38" s="82"/>
      <c r="AH38" s="84"/>
      <c r="AI38" s="82"/>
      <c r="AJ38" s="84"/>
      <c r="AK38" s="82"/>
      <c r="AL38" s="82"/>
      <c r="AM38" s="82"/>
      <c r="AN38" s="84"/>
      <c r="AO38" s="82"/>
      <c r="AP38" s="84"/>
      <c r="AQ38" s="82"/>
      <c r="AR38" s="84"/>
      <c r="AS38" s="82"/>
      <c r="AT38" s="82"/>
      <c r="AU38" s="82"/>
      <c r="AV38" s="84"/>
      <c r="AW38" s="82"/>
      <c r="AX38" s="82"/>
      <c r="AY38" s="82"/>
      <c r="AZ38" s="84"/>
      <c r="BA38" s="82"/>
      <c r="BB38" s="82"/>
      <c r="BC38" s="82"/>
      <c r="BD38" s="82"/>
      <c r="BE38" s="82"/>
      <c r="BF38" s="82"/>
      <c r="BG38" s="82"/>
      <c r="BH38" s="82"/>
      <c r="BI38" s="82"/>
      <c r="BJ38" s="84"/>
      <c r="BK38" s="82"/>
      <c r="BL38" s="84"/>
      <c r="BM38" s="82"/>
      <c r="BN38" s="82">
        <v>5.0000000000000001E-3</v>
      </c>
      <c r="BO38" s="82">
        <v>1.198</v>
      </c>
      <c r="BP38" s="84"/>
      <c r="BQ38" s="82"/>
      <c r="BR38" s="84"/>
      <c r="BS38" s="82"/>
      <c r="BT38" s="82"/>
      <c r="BU38" s="82"/>
      <c r="BV38" s="82"/>
    </row>
    <row r="39" spans="1:75" x14ac:dyDescent="0.25">
      <c r="A39" s="39">
        <v>37</v>
      </c>
      <c r="B39" s="39">
        <v>2</v>
      </c>
      <c r="C39" s="37" t="s">
        <v>503</v>
      </c>
      <c r="D39" s="40">
        <f>апрель!D39-май!E39</f>
        <v>349.44327884057969</v>
      </c>
      <c r="E39" s="40">
        <f t="shared" si="0"/>
        <v>0</v>
      </c>
      <c r="F39" s="36"/>
      <c r="G39" s="36"/>
      <c r="H39" s="36"/>
      <c r="I39" s="27"/>
      <c r="J39" s="36"/>
      <c r="K39" s="36"/>
      <c r="L39" s="36"/>
      <c r="M39" s="36"/>
      <c r="N39" s="36"/>
      <c r="O39" s="29"/>
      <c r="P39" s="36"/>
      <c r="Q39" s="29"/>
      <c r="R39" s="36"/>
      <c r="S39" s="36"/>
      <c r="T39" s="36"/>
      <c r="U39" s="36"/>
      <c r="V39" s="36"/>
      <c r="W39" s="36"/>
      <c r="X39" s="36"/>
      <c r="Y39" s="29"/>
      <c r="Z39" s="36"/>
      <c r="AA39" s="66"/>
      <c r="AB39" s="36"/>
      <c r="AC39" s="36"/>
      <c r="AD39" s="36"/>
      <c r="AE39" s="36"/>
      <c r="AF39" s="36"/>
      <c r="AG39" s="36"/>
      <c r="AH39" s="29"/>
      <c r="AI39" s="36"/>
      <c r="AJ39" s="29"/>
      <c r="AK39" s="36"/>
      <c r="AL39" s="36"/>
      <c r="AM39" s="36"/>
      <c r="AN39" s="29"/>
      <c r="AO39" s="36"/>
      <c r="AP39" s="29"/>
      <c r="AQ39" s="36"/>
      <c r="AR39" s="29"/>
      <c r="AS39" s="36"/>
      <c r="AT39" s="36"/>
      <c r="AU39" s="36"/>
      <c r="AV39" s="29"/>
      <c r="AW39" s="36"/>
      <c r="AX39" s="36"/>
      <c r="AY39" s="36"/>
      <c r="AZ39" s="29"/>
      <c r="BA39" s="36"/>
      <c r="BB39" s="36"/>
      <c r="BC39" s="36"/>
      <c r="BD39" s="36"/>
      <c r="BE39" s="36"/>
      <c r="BF39" s="36"/>
      <c r="BG39" s="36"/>
      <c r="BH39" s="36"/>
      <c r="BI39" s="36"/>
      <c r="BJ39" s="29"/>
      <c r="BK39" s="36"/>
      <c r="BL39" s="29"/>
      <c r="BM39" s="36"/>
      <c r="BN39" s="36"/>
      <c r="BO39" s="36"/>
      <c r="BP39" s="29"/>
      <c r="BQ39" s="36"/>
      <c r="BR39" s="29"/>
      <c r="BS39" s="36"/>
      <c r="BT39" s="36"/>
      <c r="BU39" s="36"/>
      <c r="BV39" s="36"/>
    </row>
    <row r="40" spans="1:75" x14ac:dyDescent="0.25">
      <c r="A40" s="39">
        <v>38</v>
      </c>
      <c r="B40" s="39">
        <v>2</v>
      </c>
      <c r="C40" s="37" t="s">
        <v>504</v>
      </c>
      <c r="D40" s="40">
        <f>апрель!D40-май!E40</f>
        <v>-489.06064792270536</v>
      </c>
      <c r="E40" s="40">
        <f t="shared" si="0"/>
        <v>0</v>
      </c>
      <c r="F40" s="36"/>
      <c r="G40" s="36"/>
      <c r="H40" s="36"/>
      <c r="I40" s="27"/>
      <c r="J40" s="36"/>
      <c r="K40" s="36"/>
      <c r="L40" s="36"/>
      <c r="M40" s="36"/>
      <c r="N40" s="36"/>
      <c r="O40" s="29"/>
      <c r="P40" s="36"/>
      <c r="Q40" s="29"/>
      <c r="R40" s="36"/>
      <c r="S40" s="36"/>
      <c r="T40" s="36"/>
      <c r="U40" s="36"/>
      <c r="V40" s="36"/>
      <c r="W40" s="36"/>
      <c r="X40" s="36"/>
      <c r="Y40" s="29"/>
      <c r="Z40" s="36"/>
      <c r="AA40" s="66"/>
      <c r="AB40" s="36"/>
      <c r="AC40" s="36"/>
      <c r="AD40" s="36"/>
      <c r="AE40" s="36"/>
      <c r="AF40" s="36"/>
      <c r="AG40" s="36"/>
      <c r="AH40" s="29"/>
      <c r="AI40" s="36"/>
      <c r="AJ40" s="29"/>
      <c r="AK40" s="36"/>
      <c r="AL40" s="36"/>
      <c r="AM40" s="36"/>
      <c r="AN40" s="29"/>
      <c r="AO40" s="36"/>
      <c r="AP40" s="29"/>
      <c r="AQ40" s="36"/>
      <c r="AR40" s="29"/>
      <c r="AS40" s="36"/>
      <c r="AT40" s="36"/>
      <c r="AU40" s="36"/>
      <c r="AV40" s="29"/>
      <c r="AW40" s="36"/>
      <c r="AX40" s="36"/>
      <c r="AY40" s="36"/>
      <c r="AZ40" s="29"/>
      <c r="BA40" s="36"/>
      <c r="BB40" s="36"/>
      <c r="BC40" s="36"/>
      <c r="BD40" s="36"/>
      <c r="BE40" s="36"/>
      <c r="BF40" s="36"/>
      <c r="BG40" s="36"/>
      <c r="BH40" s="36"/>
      <c r="BI40" s="36"/>
      <c r="BJ40" s="29"/>
      <c r="BK40" s="36"/>
      <c r="BL40" s="29"/>
      <c r="BM40" s="36"/>
      <c r="BN40" s="36"/>
      <c r="BO40" s="36"/>
      <c r="BP40" s="29"/>
      <c r="BQ40" s="36"/>
      <c r="BR40" s="29"/>
      <c r="BS40" s="36"/>
      <c r="BT40" s="36"/>
      <c r="BU40" s="36"/>
      <c r="BV40" s="36"/>
    </row>
    <row r="41" spans="1:75" x14ac:dyDescent="0.25">
      <c r="A41" s="39">
        <v>39</v>
      </c>
      <c r="B41" s="39">
        <v>2</v>
      </c>
      <c r="C41" s="37" t="s">
        <v>505</v>
      </c>
      <c r="D41" s="40">
        <f>апрель!D41-май!E41</f>
        <v>254.9464156135266</v>
      </c>
      <c r="E41" s="40">
        <f t="shared" si="0"/>
        <v>0</v>
      </c>
      <c r="F41" s="36"/>
      <c r="G41" s="36"/>
      <c r="H41" s="36"/>
      <c r="I41" s="27"/>
      <c r="J41" s="36"/>
      <c r="K41" s="36"/>
      <c r="L41" s="36"/>
      <c r="M41" s="36"/>
      <c r="N41" s="36"/>
      <c r="O41" s="29"/>
      <c r="P41" s="36"/>
      <c r="Q41" s="29"/>
      <c r="R41" s="36"/>
      <c r="S41" s="36"/>
      <c r="T41" s="36"/>
      <c r="U41" s="36"/>
      <c r="V41" s="36"/>
      <c r="W41" s="36"/>
      <c r="X41" s="36"/>
      <c r="Y41" s="29"/>
      <c r="Z41" s="36"/>
      <c r="AA41" s="66"/>
      <c r="AB41" s="36"/>
      <c r="AC41" s="36"/>
      <c r="AD41" s="36"/>
      <c r="AE41" s="36"/>
      <c r="AF41" s="36"/>
      <c r="AG41" s="36"/>
      <c r="AH41" s="29"/>
      <c r="AI41" s="36"/>
      <c r="AJ41" s="29"/>
      <c r="AK41" s="36"/>
      <c r="AL41" s="36"/>
      <c r="AM41" s="36"/>
      <c r="AN41" s="29"/>
      <c r="AO41" s="36"/>
      <c r="AP41" s="29"/>
      <c r="AQ41" s="36"/>
      <c r="AR41" s="29"/>
      <c r="AS41" s="36"/>
      <c r="AT41" s="36"/>
      <c r="AU41" s="36"/>
      <c r="AV41" s="29"/>
      <c r="AW41" s="36"/>
      <c r="AX41" s="36"/>
      <c r="AY41" s="36"/>
      <c r="AZ41" s="29"/>
      <c r="BA41" s="36"/>
      <c r="BB41" s="36"/>
      <c r="BC41" s="36"/>
      <c r="BD41" s="36"/>
      <c r="BE41" s="36"/>
      <c r="BF41" s="36"/>
      <c r="BG41" s="36"/>
      <c r="BH41" s="36"/>
      <c r="BI41" s="36"/>
      <c r="BJ41" s="29"/>
      <c r="BK41" s="36"/>
      <c r="BL41" s="29"/>
      <c r="BM41" s="36"/>
      <c r="BN41" s="36"/>
      <c r="BO41" s="36"/>
      <c r="BP41" s="29"/>
      <c r="BQ41" s="36"/>
      <c r="BR41" s="29"/>
      <c r="BS41" s="36"/>
      <c r="BT41" s="36"/>
      <c r="BU41" s="36"/>
      <c r="BV41" s="36"/>
    </row>
    <row r="42" spans="1:75" x14ac:dyDescent="0.25">
      <c r="A42" s="39">
        <v>40</v>
      </c>
      <c r="B42" s="39">
        <v>2</v>
      </c>
      <c r="C42" s="37" t="s">
        <v>506</v>
      </c>
      <c r="D42" s="40">
        <f>апрель!D42-май!E42</f>
        <v>373.38178595169074</v>
      </c>
      <c r="E42" s="40">
        <f t="shared" si="0"/>
        <v>0</v>
      </c>
      <c r="F42" s="36"/>
      <c r="G42" s="36"/>
      <c r="H42" s="36"/>
      <c r="I42" s="27"/>
      <c r="J42" s="36"/>
      <c r="K42" s="36"/>
      <c r="L42" s="36"/>
      <c r="M42" s="36"/>
      <c r="N42" s="36"/>
      <c r="O42" s="29"/>
      <c r="P42" s="36"/>
      <c r="Q42" s="29"/>
      <c r="R42" s="36"/>
      <c r="S42" s="36"/>
      <c r="T42" s="36"/>
      <c r="U42" s="36"/>
      <c r="V42" s="36"/>
      <c r="W42" s="36"/>
      <c r="X42" s="36"/>
      <c r="Y42" s="29"/>
      <c r="Z42" s="36"/>
      <c r="AA42" s="66"/>
      <c r="AB42" s="36"/>
      <c r="AC42" s="36"/>
      <c r="AD42" s="36"/>
      <c r="AE42" s="36"/>
      <c r="AF42" s="36"/>
      <c r="AG42" s="36"/>
      <c r="AH42" s="29"/>
      <c r="AI42" s="36"/>
      <c r="AJ42" s="29"/>
      <c r="AK42" s="36"/>
      <c r="AL42" s="36"/>
      <c r="AM42" s="36"/>
      <c r="AN42" s="29"/>
      <c r="AO42" s="36"/>
      <c r="AP42" s="29"/>
      <c r="AQ42" s="36"/>
      <c r="AR42" s="29"/>
      <c r="AS42" s="36"/>
      <c r="AT42" s="36"/>
      <c r="AU42" s="36"/>
      <c r="AV42" s="29"/>
      <c r="AW42" s="36"/>
      <c r="AX42" s="36"/>
      <c r="AY42" s="36"/>
      <c r="AZ42" s="29"/>
      <c r="BA42" s="36"/>
      <c r="BB42" s="36"/>
      <c r="BC42" s="36"/>
      <c r="BD42" s="36"/>
      <c r="BE42" s="36"/>
      <c r="BF42" s="36"/>
      <c r="BG42" s="36"/>
      <c r="BH42" s="36"/>
      <c r="BI42" s="36"/>
      <c r="BJ42" s="29"/>
      <c r="BK42" s="36"/>
      <c r="BL42" s="29"/>
      <c r="BM42" s="36"/>
      <c r="BN42" s="36"/>
      <c r="BO42" s="36"/>
      <c r="BP42" s="29"/>
      <c r="BQ42" s="36"/>
      <c r="BR42" s="29"/>
      <c r="BS42" s="36"/>
      <c r="BT42" s="36"/>
      <c r="BU42" s="36"/>
      <c r="BV42" s="36"/>
    </row>
    <row r="43" spans="1:75" s="86" customFormat="1" x14ac:dyDescent="0.25">
      <c r="A43" s="79">
        <v>41</v>
      </c>
      <c r="B43" s="79">
        <v>2</v>
      </c>
      <c r="C43" s="80" t="s">
        <v>507</v>
      </c>
      <c r="D43" s="81">
        <f>апрель!D43-май!E43</f>
        <v>-208.27598966183575</v>
      </c>
      <c r="E43" s="81">
        <f t="shared" si="0"/>
        <v>2.0960000000000001</v>
      </c>
      <c r="F43" s="82"/>
      <c r="G43" s="82"/>
      <c r="H43" s="82"/>
      <c r="I43" s="83"/>
      <c r="J43" s="82"/>
      <c r="K43" s="82"/>
      <c r="L43" s="82"/>
      <c r="M43" s="82"/>
      <c r="N43" s="82"/>
      <c r="O43" s="84"/>
      <c r="P43" s="82"/>
      <c r="Q43" s="84"/>
      <c r="R43" s="82"/>
      <c r="S43" s="82"/>
      <c r="T43" s="82"/>
      <c r="U43" s="82"/>
      <c r="V43" s="82"/>
      <c r="W43" s="82"/>
      <c r="X43" s="82"/>
      <c r="Y43" s="84"/>
      <c r="Z43" s="82"/>
      <c r="AA43" s="85"/>
      <c r="AB43" s="82"/>
      <c r="AC43" s="82"/>
      <c r="AD43" s="82"/>
      <c r="AE43" s="82"/>
      <c r="AF43" s="82"/>
      <c r="AG43" s="82"/>
      <c r="AH43" s="84"/>
      <c r="AI43" s="82"/>
      <c r="AJ43" s="84"/>
      <c r="AK43" s="82"/>
      <c r="AL43" s="82"/>
      <c r="AM43" s="82"/>
      <c r="AN43" s="84"/>
      <c r="AO43" s="82"/>
      <c r="AP43" s="84"/>
      <c r="AQ43" s="82"/>
      <c r="AR43" s="84"/>
      <c r="AS43" s="82"/>
      <c r="AT43" s="82"/>
      <c r="AU43" s="82"/>
      <c r="AV43" s="84"/>
      <c r="AW43" s="82"/>
      <c r="AX43" s="82"/>
      <c r="AY43" s="82"/>
      <c r="AZ43" s="84"/>
      <c r="BA43" s="82"/>
      <c r="BB43" s="82"/>
      <c r="BC43" s="82"/>
      <c r="BD43" s="82"/>
      <c r="BE43" s="82"/>
      <c r="BF43" s="82"/>
      <c r="BG43" s="82"/>
      <c r="BH43" s="82"/>
      <c r="BI43" s="82"/>
      <c r="BJ43" s="84"/>
      <c r="BK43" s="82"/>
      <c r="BL43" s="84"/>
      <c r="BM43" s="82"/>
      <c r="BN43" s="82"/>
      <c r="BO43" s="82"/>
      <c r="BP43" s="84"/>
      <c r="BQ43" s="82"/>
      <c r="BR43" s="84"/>
      <c r="BS43" s="82"/>
      <c r="BT43" s="82"/>
      <c r="BU43" s="82"/>
      <c r="BV43" s="82">
        <v>2.0960000000000001</v>
      </c>
      <c r="BW43" s="86" t="s">
        <v>1111</v>
      </c>
    </row>
    <row r="44" spans="1:75" x14ac:dyDescent="0.25">
      <c r="A44" s="39">
        <v>42</v>
      </c>
      <c r="B44" s="39">
        <v>2</v>
      </c>
      <c r="C44" s="37" t="s">
        <v>508</v>
      </c>
      <c r="D44" s="40">
        <f>апрель!D44-май!E44</f>
        <v>-282.53753562705316</v>
      </c>
      <c r="E44" s="40">
        <f t="shared" si="0"/>
        <v>0</v>
      </c>
      <c r="F44" s="36"/>
      <c r="G44" s="36"/>
      <c r="H44" s="36"/>
      <c r="I44" s="27"/>
      <c r="J44" s="36"/>
      <c r="K44" s="36"/>
      <c r="L44" s="36"/>
      <c r="M44" s="36"/>
      <c r="N44" s="36"/>
      <c r="O44" s="29"/>
      <c r="P44" s="36"/>
      <c r="Q44" s="29"/>
      <c r="R44" s="36"/>
      <c r="S44" s="36"/>
      <c r="T44" s="36"/>
      <c r="U44" s="36"/>
      <c r="V44" s="36"/>
      <c r="W44" s="36"/>
      <c r="X44" s="36"/>
      <c r="Y44" s="29"/>
      <c r="Z44" s="36"/>
      <c r="AA44" s="66"/>
      <c r="AB44" s="36"/>
      <c r="AC44" s="36"/>
      <c r="AD44" s="36"/>
      <c r="AE44" s="36"/>
      <c r="AF44" s="36"/>
      <c r="AG44" s="36"/>
      <c r="AH44" s="29"/>
      <c r="AI44" s="36"/>
      <c r="AJ44" s="29"/>
      <c r="AK44" s="36"/>
      <c r="AL44" s="36"/>
      <c r="AM44" s="36"/>
      <c r="AN44" s="29"/>
      <c r="AO44" s="36"/>
      <c r="AP44" s="29"/>
      <c r="AQ44" s="36"/>
      <c r="AR44" s="29"/>
      <c r="AS44" s="36"/>
      <c r="AT44" s="36"/>
      <c r="AU44" s="36"/>
      <c r="AV44" s="29"/>
      <c r="AW44" s="36"/>
      <c r="AX44" s="36"/>
      <c r="AY44" s="36"/>
      <c r="AZ44" s="29"/>
      <c r="BA44" s="36"/>
      <c r="BB44" s="36"/>
      <c r="BC44" s="36"/>
      <c r="BD44" s="36"/>
      <c r="BE44" s="36"/>
      <c r="BF44" s="36"/>
      <c r="BG44" s="36"/>
      <c r="BH44" s="36"/>
      <c r="BI44" s="36"/>
      <c r="BJ44" s="29"/>
      <c r="BK44" s="36"/>
      <c r="BL44" s="29"/>
      <c r="BM44" s="36"/>
      <c r="BN44" s="36"/>
      <c r="BO44" s="36"/>
      <c r="BP44" s="29"/>
      <c r="BQ44" s="36"/>
      <c r="BR44" s="29"/>
      <c r="BS44" s="36"/>
      <c r="BT44" s="36"/>
      <c r="BU44" s="36"/>
      <c r="BV44" s="36"/>
    </row>
    <row r="45" spans="1:75" x14ac:dyDescent="0.25">
      <c r="A45" s="39">
        <v>43</v>
      </c>
      <c r="B45" s="39">
        <v>2</v>
      </c>
      <c r="C45" s="37" t="s">
        <v>509</v>
      </c>
      <c r="D45" s="40">
        <f>апрель!D45-май!E45</f>
        <v>-160.95523710144926</v>
      </c>
      <c r="E45" s="40">
        <f t="shared" si="0"/>
        <v>0</v>
      </c>
      <c r="F45" s="36"/>
      <c r="G45" s="36"/>
      <c r="H45" s="36"/>
      <c r="I45" s="27"/>
      <c r="J45" s="36"/>
      <c r="K45" s="36"/>
      <c r="L45" s="36"/>
      <c r="M45" s="36"/>
      <c r="N45" s="36"/>
      <c r="O45" s="29"/>
      <c r="P45" s="36"/>
      <c r="Q45" s="29"/>
      <c r="R45" s="36"/>
      <c r="S45" s="36"/>
      <c r="T45" s="36"/>
      <c r="U45" s="36"/>
      <c r="V45" s="36"/>
      <c r="W45" s="36"/>
      <c r="X45" s="36"/>
      <c r="Y45" s="29"/>
      <c r="Z45" s="36"/>
      <c r="AA45" s="66"/>
      <c r="AB45" s="36"/>
      <c r="AC45" s="36"/>
      <c r="AD45" s="36"/>
      <c r="AE45" s="36"/>
      <c r="AF45" s="36"/>
      <c r="AG45" s="36"/>
      <c r="AH45" s="29"/>
      <c r="AI45" s="36"/>
      <c r="AJ45" s="29"/>
      <c r="AK45" s="36"/>
      <c r="AL45" s="36"/>
      <c r="AM45" s="36"/>
      <c r="AN45" s="29"/>
      <c r="AO45" s="36"/>
      <c r="AP45" s="29"/>
      <c r="AQ45" s="36"/>
      <c r="AR45" s="29"/>
      <c r="AS45" s="36"/>
      <c r="AT45" s="36"/>
      <c r="AU45" s="36"/>
      <c r="AV45" s="29"/>
      <c r="AW45" s="36"/>
      <c r="AX45" s="36"/>
      <c r="AY45" s="36"/>
      <c r="AZ45" s="29"/>
      <c r="BA45" s="36"/>
      <c r="BB45" s="36"/>
      <c r="BC45" s="36"/>
      <c r="BD45" s="36"/>
      <c r="BE45" s="36"/>
      <c r="BF45" s="36"/>
      <c r="BG45" s="36"/>
      <c r="BH45" s="36"/>
      <c r="BI45" s="36"/>
      <c r="BJ45" s="29"/>
      <c r="BK45" s="36"/>
      <c r="BL45" s="29"/>
      <c r="BM45" s="36"/>
      <c r="BN45" s="36"/>
      <c r="BO45" s="36"/>
      <c r="BP45" s="29"/>
      <c r="BQ45" s="36"/>
      <c r="BR45" s="29"/>
      <c r="BS45" s="36"/>
      <c r="BT45" s="36"/>
      <c r="BU45" s="36"/>
      <c r="BV45" s="36"/>
    </row>
    <row r="46" spans="1:75" s="86" customFormat="1" x14ac:dyDescent="0.25">
      <c r="A46" s="79">
        <v>44</v>
      </c>
      <c r="B46" s="79">
        <v>2</v>
      </c>
      <c r="C46" s="80" t="s">
        <v>510</v>
      </c>
      <c r="D46" s="81">
        <f>апрель!D46-май!E46</f>
        <v>-10.539736425120765</v>
      </c>
      <c r="E46" s="81">
        <f t="shared" si="0"/>
        <v>4.5759999999999996</v>
      </c>
      <c r="F46" s="82"/>
      <c r="G46" s="82"/>
      <c r="H46" s="82"/>
      <c r="I46" s="83"/>
      <c r="J46" s="82"/>
      <c r="K46" s="82"/>
      <c r="L46" s="82"/>
      <c r="M46" s="82"/>
      <c r="N46" s="82"/>
      <c r="O46" s="84"/>
      <c r="P46" s="82"/>
      <c r="Q46" s="84"/>
      <c r="R46" s="82"/>
      <c r="S46" s="82"/>
      <c r="T46" s="82"/>
      <c r="U46" s="82"/>
      <c r="V46" s="82"/>
      <c r="W46" s="82"/>
      <c r="X46" s="82"/>
      <c r="Y46" s="84"/>
      <c r="Z46" s="82"/>
      <c r="AA46" s="85"/>
      <c r="AB46" s="82"/>
      <c r="AC46" s="82"/>
      <c r="AD46" s="82"/>
      <c r="AE46" s="82"/>
      <c r="AF46" s="82"/>
      <c r="AG46" s="82"/>
      <c r="AH46" s="84"/>
      <c r="AI46" s="82"/>
      <c r="AJ46" s="84"/>
      <c r="AK46" s="82"/>
      <c r="AL46" s="82"/>
      <c r="AM46" s="82"/>
      <c r="AN46" s="84"/>
      <c r="AO46" s="82"/>
      <c r="AP46" s="84"/>
      <c r="AQ46" s="82"/>
      <c r="AR46" s="84"/>
      <c r="AS46" s="82"/>
      <c r="AT46" s="82"/>
      <c r="AU46" s="82"/>
      <c r="AV46" s="84"/>
      <c r="AW46" s="82"/>
      <c r="AX46" s="82"/>
      <c r="AY46" s="82"/>
      <c r="AZ46" s="84"/>
      <c r="BA46" s="82"/>
      <c r="BB46" s="82"/>
      <c r="BC46" s="82"/>
      <c r="BD46" s="82"/>
      <c r="BE46" s="82"/>
      <c r="BF46" s="82">
        <v>4.0000000000000001E-3</v>
      </c>
      <c r="BG46" s="82">
        <v>4.5759999999999996</v>
      </c>
      <c r="BH46" s="82"/>
      <c r="BI46" s="82"/>
      <c r="BJ46" s="84"/>
      <c r="BK46" s="82"/>
      <c r="BL46" s="84"/>
      <c r="BM46" s="82"/>
      <c r="BN46" s="82"/>
      <c r="BO46" s="82"/>
      <c r="BP46" s="84"/>
      <c r="BQ46" s="82"/>
      <c r="BR46" s="84"/>
      <c r="BS46" s="82"/>
      <c r="BT46" s="82"/>
      <c r="BU46" s="82"/>
      <c r="BV46" s="82"/>
    </row>
    <row r="47" spans="1:75" x14ac:dyDescent="0.25">
      <c r="A47" s="39">
        <v>45</v>
      </c>
      <c r="B47" s="39">
        <v>2</v>
      </c>
      <c r="C47" s="37" t="s">
        <v>511</v>
      </c>
      <c r="D47" s="40">
        <f>апрель!D47-май!E47</f>
        <v>188.51898268405793</v>
      </c>
      <c r="E47" s="40">
        <f t="shared" si="0"/>
        <v>0</v>
      </c>
      <c r="F47" s="36"/>
      <c r="G47" s="36"/>
      <c r="H47" s="36"/>
      <c r="I47" s="27"/>
      <c r="J47" s="36"/>
      <c r="K47" s="36"/>
      <c r="L47" s="36"/>
      <c r="M47" s="36"/>
      <c r="N47" s="36"/>
      <c r="O47" s="29"/>
      <c r="P47" s="36"/>
      <c r="Q47" s="29"/>
      <c r="R47" s="36"/>
      <c r="S47" s="36"/>
      <c r="T47" s="36"/>
      <c r="U47" s="36"/>
      <c r="V47" s="36"/>
      <c r="W47" s="36"/>
      <c r="X47" s="36"/>
      <c r="Y47" s="29"/>
      <c r="Z47" s="36"/>
      <c r="AA47" s="66"/>
      <c r="AB47" s="36"/>
      <c r="AC47" s="36"/>
      <c r="AD47" s="36"/>
      <c r="AE47" s="36"/>
      <c r="AF47" s="36"/>
      <c r="AG47" s="36"/>
      <c r="AH47" s="29"/>
      <c r="AI47" s="36"/>
      <c r="AJ47" s="29"/>
      <c r="AK47" s="36"/>
      <c r="AL47" s="36"/>
      <c r="AM47" s="36"/>
      <c r="AN47" s="29"/>
      <c r="AO47" s="36"/>
      <c r="AP47" s="29"/>
      <c r="AQ47" s="36"/>
      <c r="AR47" s="29"/>
      <c r="AS47" s="36"/>
      <c r="AT47" s="36"/>
      <c r="AU47" s="36"/>
      <c r="AV47" s="29"/>
      <c r="AW47" s="36"/>
      <c r="AX47" s="36"/>
      <c r="AY47" s="36"/>
      <c r="AZ47" s="29"/>
      <c r="BA47" s="36"/>
      <c r="BB47" s="36"/>
      <c r="BC47" s="36"/>
      <c r="BD47" s="36"/>
      <c r="BE47" s="36"/>
      <c r="BF47" s="36"/>
      <c r="BG47" s="36"/>
      <c r="BH47" s="36"/>
      <c r="BI47" s="36"/>
      <c r="BJ47" s="29"/>
      <c r="BK47" s="36"/>
      <c r="BL47" s="29"/>
      <c r="BM47" s="36"/>
      <c r="BN47" s="36"/>
      <c r="BO47" s="36"/>
      <c r="BP47" s="29"/>
      <c r="BQ47" s="36"/>
      <c r="BR47" s="29"/>
      <c r="BS47" s="36"/>
      <c r="BT47" s="36"/>
      <c r="BU47" s="36"/>
      <c r="BV47" s="36"/>
    </row>
    <row r="48" spans="1:75" x14ac:dyDescent="0.25">
      <c r="A48" s="39">
        <v>46</v>
      </c>
      <c r="B48" s="39">
        <v>2</v>
      </c>
      <c r="C48" s="37" t="s">
        <v>512</v>
      </c>
      <c r="D48" s="40">
        <f>апрель!D48-май!E48</f>
        <v>2252.0999037198071</v>
      </c>
      <c r="E48" s="40">
        <f t="shared" si="0"/>
        <v>0</v>
      </c>
      <c r="F48" s="36"/>
      <c r="G48" s="36"/>
      <c r="H48" s="36"/>
      <c r="I48" s="27"/>
      <c r="J48" s="36"/>
      <c r="K48" s="36"/>
      <c r="L48" s="36"/>
      <c r="M48" s="36"/>
      <c r="N48" s="36"/>
      <c r="O48" s="29"/>
      <c r="P48" s="36"/>
      <c r="Q48" s="29"/>
      <c r="R48" s="36"/>
      <c r="S48" s="36"/>
      <c r="T48" s="36"/>
      <c r="U48" s="36"/>
      <c r="V48" s="36"/>
      <c r="W48" s="36"/>
      <c r="X48" s="36"/>
      <c r="Y48" s="29"/>
      <c r="Z48" s="36"/>
      <c r="AA48" s="66"/>
      <c r="AB48" s="36"/>
      <c r="AC48" s="36"/>
      <c r="AD48" s="36"/>
      <c r="AE48" s="36"/>
      <c r="AF48" s="36"/>
      <c r="AG48" s="36"/>
      <c r="AH48" s="29"/>
      <c r="AI48" s="36"/>
      <c r="AJ48" s="29"/>
      <c r="AK48" s="36"/>
      <c r="AL48" s="36"/>
      <c r="AM48" s="36"/>
      <c r="AN48" s="29"/>
      <c r="AO48" s="36"/>
      <c r="AP48" s="29"/>
      <c r="AQ48" s="36"/>
      <c r="AR48" s="29"/>
      <c r="AS48" s="36"/>
      <c r="AT48" s="36"/>
      <c r="AU48" s="36"/>
      <c r="AV48" s="29"/>
      <c r="AW48" s="36"/>
      <c r="AX48" s="36"/>
      <c r="AY48" s="36"/>
      <c r="AZ48" s="29"/>
      <c r="BA48" s="36"/>
      <c r="BB48" s="36"/>
      <c r="BC48" s="36"/>
      <c r="BD48" s="36"/>
      <c r="BE48" s="36"/>
      <c r="BF48" s="36"/>
      <c r="BG48" s="36"/>
      <c r="BH48" s="36"/>
      <c r="BI48" s="36"/>
      <c r="BJ48" s="29"/>
      <c r="BK48" s="36"/>
      <c r="BL48" s="29"/>
      <c r="BM48" s="36"/>
      <c r="BN48" s="36"/>
      <c r="BO48" s="36"/>
      <c r="BP48" s="29"/>
      <c r="BQ48" s="36"/>
      <c r="BR48" s="29"/>
      <c r="BS48" s="36"/>
      <c r="BT48" s="36"/>
      <c r="BU48" s="36"/>
      <c r="BV48" s="36"/>
      <c r="BW48" s="86"/>
    </row>
    <row r="49" spans="1:75" s="86" customFormat="1" x14ac:dyDescent="0.25">
      <c r="A49" s="79">
        <v>47</v>
      </c>
      <c r="B49" s="79">
        <v>1</v>
      </c>
      <c r="C49" s="80" t="s">
        <v>513</v>
      </c>
      <c r="D49" s="81">
        <f>апрель!D49-май!E49</f>
        <v>662.2226650338165</v>
      </c>
      <c r="E49" s="81">
        <f t="shared" si="0"/>
        <v>8.0549999999999997</v>
      </c>
      <c r="F49" s="82"/>
      <c r="G49" s="82"/>
      <c r="H49" s="82"/>
      <c r="I49" s="83"/>
      <c r="J49" s="82"/>
      <c r="K49" s="82"/>
      <c r="L49" s="82"/>
      <c r="M49" s="82"/>
      <c r="N49" s="82"/>
      <c r="O49" s="84"/>
      <c r="P49" s="82"/>
      <c r="Q49" s="84"/>
      <c r="R49" s="82"/>
      <c r="S49" s="82">
        <v>2E-3</v>
      </c>
      <c r="T49" s="82">
        <v>3.7410000000000001</v>
      </c>
      <c r="U49" s="82"/>
      <c r="V49" s="82"/>
      <c r="W49" s="82"/>
      <c r="X49" s="82"/>
      <c r="Y49" s="84"/>
      <c r="Z49" s="82"/>
      <c r="AA49" s="85"/>
      <c r="AB49" s="82"/>
      <c r="AC49" s="82"/>
      <c r="AD49" s="82"/>
      <c r="AE49" s="82"/>
      <c r="AF49" s="82"/>
      <c r="AG49" s="82"/>
      <c r="AH49" s="84"/>
      <c r="AI49" s="82"/>
      <c r="AJ49" s="84"/>
      <c r="AK49" s="82"/>
      <c r="AL49" s="82"/>
      <c r="AM49" s="82"/>
      <c r="AN49" s="84"/>
      <c r="AO49" s="82"/>
      <c r="AP49" s="84"/>
      <c r="AQ49" s="82"/>
      <c r="AR49" s="84"/>
      <c r="AS49" s="82"/>
      <c r="AT49" s="82"/>
      <c r="AU49" s="82"/>
      <c r="AV49" s="84"/>
      <c r="AW49" s="82"/>
      <c r="AX49" s="82"/>
      <c r="AY49" s="82"/>
      <c r="AZ49" s="84"/>
      <c r="BA49" s="82"/>
      <c r="BB49" s="82"/>
      <c r="BC49" s="82"/>
      <c r="BD49" s="82"/>
      <c r="BE49" s="82"/>
      <c r="BF49" s="82"/>
      <c r="BG49" s="82"/>
      <c r="BH49" s="82"/>
      <c r="BI49" s="82"/>
      <c r="BJ49" s="84"/>
      <c r="BK49" s="82"/>
      <c r="BL49" s="84"/>
      <c r="BM49" s="82"/>
      <c r="BN49" s="82"/>
      <c r="BO49" s="82"/>
      <c r="BP49" s="84"/>
      <c r="BQ49" s="82"/>
      <c r="BR49" s="84"/>
      <c r="BS49" s="82"/>
      <c r="BT49" s="82"/>
      <c r="BU49" s="82"/>
      <c r="BV49" s="82">
        <v>4.3140000000000001</v>
      </c>
      <c r="BW49" s="86" t="s">
        <v>1070</v>
      </c>
    </row>
    <row r="50" spans="1:75" x14ac:dyDescent="0.25">
      <c r="A50" s="39">
        <v>48</v>
      </c>
      <c r="B50" s="39">
        <v>1</v>
      </c>
      <c r="C50" s="37" t="s">
        <v>514</v>
      </c>
      <c r="D50" s="40">
        <f>апрель!D50-май!E50</f>
        <v>386.38312424541056</v>
      </c>
      <c r="E50" s="40">
        <f t="shared" si="0"/>
        <v>0</v>
      </c>
      <c r="F50" s="36"/>
      <c r="G50" s="36"/>
      <c r="H50" s="36"/>
      <c r="I50" s="27"/>
      <c r="J50" s="36"/>
      <c r="K50" s="36"/>
      <c r="L50" s="36"/>
      <c r="M50" s="36"/>
      <c r="N50" s="36"/>
      <c r="O50" s="29"/>
      <c r="P50" s="36"/>
      <c r="Q50" s="29"/>
      <c r="R50" s="36"/>
      <c r="S50" s="36"/>
      <c r="T50" s="36"/>
      <c r="U50" s="36"/>
      <c r="V50" s="36"/>
      <c r="W50" s="36"/>
      <c r="X50" s="36"/>
      <c r="Y50" s="29"/>
      <c r="Z50" s="36"/>
      <c r="AA50" s="66"/>
      <c r="AB50" s="36"/>
      <c r="AC50" s="36"/>
      <c r="AD50" s="36"/>
      <c r="AE50" s="36"/>
      <c r="AF50" s="36"/>
      <c r="AG50" s="36"/>
      <c r="AH50" s="29"/>
      <c r="AI50" s="36"/>
      <c r="AJ50" s="29"/>
      <c r="AK50" s="36"/>
      <c r="AL50" s="36"/>
      <c r="AM50" s="36"/>
      <c r="AN50" s="29"/>
      <c r="AO50" s="36"/>
      <c r="AP50" s="29"/>
      <c r="AQ50" s="36"/>
      <c r="AR50" s="29"/>
      <c r="AS50" s="36"/>
      <c r="AT50" s="36"/>
      <c r="AU50" s="36"/>
      <c r="AV50" s="29"/>
      <c r="AW50" s="36"/>
      <c r="AX50" s="36"/>
      <c r="AY50" s="36"/>
      <c r="AZ50" s="29"/>
      <c r="BA50" s="36"/>
      <c r="BB50" s="36"/>
      <c r="BC50" s="36"/>
      <c r="BD50" s="36"/>
      <c r="BE50" s="36"/>
      <c r="BF50" s="36"/>
      <c r="BG50" s="36"/>
      <c r="BH50" s="36"/>
      <c r="BI50" s="36"/>
      <c r="BJ50" s="29"/>
      <c r="BK50" s="36"/>
      <c r="BL50" s="29"/>
      <c r="BM50" s="36"/>
      <c r="BN50" s="36"/>
      <c r="BO50" s="36"/>
      <c r="BP50" s="29"/>
      <c r="BQ50" s="36"/>
      <c r="BR50" s="29"/>
      <c r="BS50" s="36"/>
      <c r="BT50" s="36"/>
      <c r="BU50" s="36"/>
      <c r="BV50" s="36"/>
    </row>
    <row r="51" spans="1:75" x14ac:dyDescent="0.25">
      <c r="A51" s="39">
        <v>49</v>
      </c>
      <c r="B51" s="39">
        <v>1</v>
      </c>
      <c r="C51" s="37" t="s">
        <v>515</v>
      </c>
      <c r="D51" s="40">
        <f>апрель!D51-май!E51</f>
        <v>395.90693233816421</v>
      </c>
      <c r="E51" s="40">
        <f t="shared" si="0"/>
        <v>0</v>
      </c>
      <c r="F51" s="36"/>
      <c r="G51" s="36"/>
      <c r="H51" s="36"/>
      <c r="I51" s="27"/>
      <c r="J51" s="36"/>
      <c r="K51" s="36"/>
      <c r="L51" s="36"/>
      <c r="M51" s="36"/>
      <c r="N51" s="36"/>
      <c r="O51" s="29"/>
      <c r="P51" s="36"/>
      <c r="Q51" s="29"/>
      <c r="R51" s="36"/>
      <c r="S51" s="36"/>
      <c r="T51" s="36"/>
      <c r="U51" s="36"/>
      <c r="V51" s="36"/>
      <c r="W51" s="36"/>
      <c r="X51" s="36"/>
      <c r="Y51" s="29"/>
      <c r="Z51" s="36"/>
      <c r="AA51" s="66"/>
      <c r="AB51" s="36"/>
      <c r="AC51" s="36"/>
      <c r="AD51" s="36"/>
      <c r="AE51" s="36"/>
      <c r="AF51" s="36"/>
      <c r="AG51" s="36"/>
      <c r="AH51" s="29"/>
      <c r="AI51" s="36"/>
      <c r="AJ51" s="29"/>
      <c r="AK51" s="36"/>
      <c r="AL51" s="36"/>
      <c r="AM51" s="36"/>
      <c r="AN51" s="29"/>
      <c r="AO51" s="36"/>
      <c r="AP51" s="29"/>
      <c r="AQ51" s="36"/>
      <c r="AR51" s="29"/>
      <c r="AS51" s="36"/>
      <c r="AT51" s="36"/>
      <c r="AU51" s="36"/>
      <c r="AV51" s="29"/>
      <c r="AW51" s="36"/>
      <c r="AX51" s="36"/>
      <c r="AY51" s="36"/>
      <c r="AZ51" s="29"/>
      <c r="BA51" s="36"/>
      <c r="BB51" s="36"/>
      <c r="BC51" s="36"/>
      <c r="BD51" s="36"/>
      <c r="BE51" s="36"/>
      <c r="BF51" s="36"/>
      <c r="BG51" s="36"/>
      <c r="BH51" s="36"/>
      <c r="BI51" s="36"/>
      <c r="BJ51" s="29"/>
      <c r="BK51" s="36"/>
      <c r="BL51" s="29"/>
      <c r="BM51" s="36"/>
      <c r="BN51" s="36"/>
      <c r="BO51" s="36"/>
      <c r="BP51" s="29"/>
      <c r="BQ51" s="36"/>
      <c r="BR51" s="29"/>
      <c r="BS51" s="36"/>
      <c r="BT51" s="36"/>
      <c r="BU51" s="36"/>
      <c r="BV51" s="36"/>
    </row>
    <row r="52" spans="1:75" s="86" customFormat="1" x14ac:dyDescent="0.25">
      <c r="A52" s="79">
        <v>50</v>
      </c>
      <c r="B52" s="79">
        <v>1</v>
      </c>
      <c r="C52" s="80" t="s">
        <v>516</v>
      </c>
      <c r="D52" s="81">
        <f>апрель!D52-май!E52</f>
        <v>-304.02937134299532</v>
      </c>
      <c r="E52" s="81">
        <f t="shared" si="0"/>
        <v>6.5140000000000002</v>
      </c>
      <c r="F52" s="82"/>
      <c r="G52" s="82"/>
      <c r="H52" s="82"/>
      <c r="I52" s="83"/>
      <c r="J52" s="82"/>
      <c r="K52" s="82"/>
      <c r="L52" s="82"/>
      <c r="M52" s="82"/>
      <c r="N52" s="82"/>
      <c r="O52" s="84"/>
      <c r="P52" s="82"/>
      <c r="Q52" s="84"/>
      <c r="R52" s="82"/>
      <c r="S52" s="82"/>
      <c r="T52" s="82"/>
      <c r="U52" s="82">
        <v>4.0000000000000001E-3</v>
      </c>
      <c r="V52" s="82">
        <v>6.5140000000000002</v>
      </c>
      <c r="W52" s="82"/>
      <c r="X52" s="82"/>
      <c r="Y52" s="84"/>
      <c r="Z52" s="82"/>
      <c r="AA52" s="85"/>
      <c r="AB52" s="82"/>
      <c r="AC52" s="82"/>
      <c r="AD52" s="82"/>
      <c r="AE52" s="82"/>
      <c r="AF52" s="82"/>
      <c r="AG52" s="82"/>
      <c r="AH52" s="84"/>
      <c r="AI52" s="82"/>
      <c r="AJ52" s="84"/>
      <c r="AK52" s="82"/>
      <c r="AL52" s="82"/>
      <c r="AM52" s="82"/>
      <c r="AN52" s="84"/>
      <c r="AO52" s="82"/>
      <c r="AP52" s="84"/>
      <c r="AQ52" s="82"/>
      <c r="AR52" s="84"/>
      <c r="AS52" s="82"/>
      <c r="AT52" s="82"/>
      <c r="AU52" s="82"/>
      <c r="AV52" s="84"/>
      <c r="AW52" s="82"/>
      <c r="AX52" s="82"/>
      <c r="AY52" s="82"/>
      <c r="AZ52" s="84"/>
      <c r="BA52" s="82"/>
      <c r="BB52" s="82"/>
      <c r="BC52" s="82"/>
      <c r="BD52" s="82"/>
      <c r="BE52" s="82"/>
      <c r="BF52" s="82"/>
      <c r="BG52" s="82"/>
      <c r="BH52" s="82"/>
      <c r="BI52" s="82"/>
      <c r="BJ52" s="84"/>
      <c r="BK52" s="82"/>
      <c r="BL52" s="84"/>
      <c r="BM52" s="82"/>
      <c r="BN52" s="82"/>
      <c r="BO52" s="82"/>
      <c r="BP52" s="84"/>
      <c r="BQ52" s="82"/>
      <c r="BR52" s="84"/>
      <c r="BS52" s="82"/>
      <c r="BT52" s="82"/>
      <c r="BU52" s="82"/>
      <c r="BV52" s="82"/>
    </row>
    <row r="53" spans="1:75" x14ac:dyDescent="0.25">
      <c r="A53" s="39">
        <v>51</v>
      </c>
      <c r="B53" s="39">
        <v>1</v>
      </c>
      <c r="C53" s="37" t="s">
        <v>517</v>
      </c>
      <c r="D53" s="40">
        <f>апрель!D53-май!E53</f>
        <v>35.691764222222211</v>
      </c>
      <c r="E53" s="40">
        <f t="shared" si="0"/>
        <v>0</v>
      </c>
      <c r="F53" s="36"/>
      <c r="G53" s="36"/>
      <c r="H53" s="36"/>
      <c r="I53" s="27"/>
      <c r="J53" s="36"/>
      <c r="K53" s="36"/>
      <c r="L53" s="36"/>
      <c r="M53" s="36"/>
      <c r="N53" s="36"/>
      <c r="O53" s="29"/>
      <c r="P53" s="36"/>
      <c r="Q53" s="29"/>
      <c r="R53" s="36"/>
      <c r="S53" s="36"/>
      <c r="T53" s="36"/>
      <c r="U53" s="36"/>
      <c r="V53" s="36"/>
      <c r="W53" s="36"/>
      <c r="X53" s="36"/>
      <c r="Y53" s="29"/>
      <c r="Z53" s="36"/>
      <c r="AA53" s="66"/>
      <c r="AB53" s="36"/>
      <c r="AC53" s="36"/>
      <c r="AD53" s="36"/>
      <c r="AE53" s="36"/>
      <c r="AF53" s="36"/>
      <c r="AG53" s="36"/>
      <c r="AH53" s="29"/>
      <c r="AI53" s="36"/>
      <c r="AJ53" s="29"/>
      <c r="AK53" s="36"/>
      <c r="AL53" s="36"/>
      <c r="AM53" s="36"/>
      <c r="AN53" s="29"/>
      <c r="AO53" s="36"/>
      <c r="AP53" s="29"/>
      <c r="AQ53" s="36"/>
      <c r="AR53" s="29"/>
      <c r="AS53" s="36"/>
      <c r="AT53" s="36"/>
      <c r="AU53" s="36"/>
      <c r="AV53" s="29"/>
      <c r="AW53" s="36"/>
      <c r="AX53" s="36"/>
      <c r="AY53" s="36"/>
      <c r="AZ53" s="29"/>
      <c r="BA53" s="36"/>
      <c r="BB53" s="36"/>
      <c r="BC53" s="36"/>
      <c r="BD53" s="36"/>
      <c r="BE53" s="36"/>
      <c r="BF53" s="36"/>
      <c r="BG53" s="36"/>
      <c r="BH53" s="36"/>
      <c r="BI53" s="36"/>
      <c r="BJ53" s="29"/>
      <c r="BK53" s="36"/>
      <c r="BL53" s="29"/>
      <c r="BM53" s="36"/>
      <c r="BN53" s="36"/>
      <c r="BO53" s="36"/>
      <c r="BP53" s="29"/>
      <c r="BQ53" s="36"/>
      <c r="BR53" s="29"/>
      <c r="BS53" s="36"/>
      <c r="BT53" s="36"/>
      <c r="BU53" s="36"/>
      <c r="BV53" s="36"/>
    </row>
    <row r="54" spans="1:75" s="86" customFormat="1" x14ac:dyDescent="0.25">
      <c r="A54" s="79">
        <v>52</v>
      </c>
      <c r="B54" s="79">
        <v>1</v>
      </c>
      <c r="C54" s="80" t="s">
        <v>518</v>
      </c>
      <c r="D54" s="81">
        <f>апрель!D54-май!E54</f>
        <v>-432.65665142995175</v>
      </c>
      <c r="E54" s="81">
        <f t="shared" si="0"/>
        <v>1.569</v>
      </c>
      <c r="F54" s="82"/>
      <c r="G54" s="82"/>
      <c r="H54" s="82"/>
      <c r="I54" s="83"/>
      <c r="J54" s="82"/>
      <c r="K54" s="82"/>
      <c r="L54" s="82"/>
      <c r="M54" s="82"/>
      <c r="N54" s="82"/>
      <c r="O54" s="84"/>
      <c r="P54" s="82"/>
      <c r="Q54" s="84"/>
      <c r="R54" s="82"/>
      <c r="S54" s="82"/>
      <c r="T54" s="82"/>
      <c r="U54" s="82"/>
      <c r="V54" s="82"/>
      <c r="W54" s="82"/>
      <c r="X54" s="82"/>
      <c r="Y54" s="84"/>
      <c r="Z54" s="82"/>
      <c r="AA54" s="85"/>
      <c r="AB54" s="82"/>
      <c r="AC54" s="82"/>
      <c r="AD54" s="82"/>
      <c r="AE54" s="82"/>
      <c r="AF54" s="82"/>
      <c r="AG54" s="82"/>
      <c r="AH54" s="84"/>
      <c r="AI54" s="82"/>
      <c r="AJ54" s="84"/>
      <c r="AK54" s="82"/>
      <c r="AL54" s="82"/>
      <c r="AM54" s="82"/>
      <c r="AN54" s="84"/>
      <c r="AO54" s="82"/>
      <c r="AP54" s="84"/>
      <c r="AQ54" s="82"/>
      <c r="AR54" s="84"/>
      <c r="AS54" s="82"/>
      <c r="AT54" s="82"/>
      <c r="AU54" s="82"/>
      <c r="AV54" s="84"/>
      <c r="AW54" s="82"/>
      <c r="AX54" s="82"/>
      <c r="AY54" s="82"/>
      <c r="AZ54" s="84"/>
      <c r="BA54" s="82"/>
      <c r="BB54" s="82"/>
      <c r="BC54" s="82"/>
      <c r="BD54" s="82"/>
      <c r="BE54" s="82"/>
      <c r="BF54" s="82"/>
      <c r="BG54" s="82"/>
      <c r="BH54" s="82"/>
      <c r="BI54" s="82"/>
      <c r="BJ54" s="84"/>
      <c r="BK54" s="82"/>
      <c r="BL54" s="84">
        <v>1</v>
      </c>
      <c r="BM54" s="82">
        <v>0.433</v>
      </c>
      <c r="BN54" s="82"/>
      <c r="BO54" s="82"/>
      <c r="BP54" s="84"/>
      <c r="BQ54" s="82"/>
      <c r="BR54" s="84"/>
      <c r="BS54" s="82"/>
      <c r="BT54" s="82"/>
      <c r="BU54" s="82"/>
      <c r="BV54" s="82">
        <v>1.1359999999999999</v>
      </c>
      <c r="BW54" s="86" t="s">
        <v>1081</v>
      </c>
    </row>
    <row r="55" spans="1:75" s="86" customFormat="1" x14ac:dyDescent="0.25">
      <c r="A55" s="79">
        <v>53</v>
      </c>
      <c r="B55" s="79">
        <v>1</v>
      </c>
      <c r="C55" s="80" t="s">
        <v>519</v>
      </c>
      <c r="D55" s="81">
        <f>апрель!D55-май!E55</f>
        <v>-349.56422777777777</v>
      </c>
      <c r="E55" s="81">
        <f t="shared" si="0"/>
        <v>19.606999999999999</v>
      </c>
      <c r="F55" s="82"/>
      <c r="G55" s="82"/>
      <c r="H55" s="82"/>
      <c r="I55" s="83"/>
      <c r="J55" s="82"/>
      <c r="K55" s="82"/>
      <c r="L55" s="82"/>
      <c r="M55" s="82"/>
      <c r="N55" s="82"/>
      <c r="O55" s="84"/>
      <c r="P55" s="82"/>
      <c r="Q55" s="84"/>
      <c r="R55" s="82"/>
      <c r="S55" s="82">
        <v>4.0000000000000001E-3</v>
      </c>
      <c r="T55" s="82">
        <v>6.8419999999999996</v>
      </c>
      <c r="U55" s="82"/>
      <c r="V55" s="82"/>
      <c r="W55" s="82"/>
      <c r="X55" s="82"/>
      <c r="Y55" s="84"/>
      <c r="Z55" s="82"/>
      <c r="AA55" s="85"/>
      <c r="AB55" s="82"/>
      <c r="AC55" s="82"/>
      <c r="AD55" s="82"/>
      <c r="AE55" s="82"/>
      <c r="AF55" s="82"/>
      <c r="AG55" s="82"/>
      <c r="AH55" s="84"/>
      <c r="AI55" s="82"/>
      <c r="AJ55" s="84"/>
      <c r="AK55" s="82"/>
      <c r="AL55" s="82"/>
      <c r="AM55" s="82"/>
      <c r="AN55" s="84"/>
      <c r="AO55" s="82"/>
      <c r="AP55" s="84"/>
      <c r="AQ55" s="82"/>
      <c r="AR55" s="84"/>
      <c r="AS55" s="82"/>
      <c r="AT55" s="82"/>
      <c r="AU55" s="82"/>
      <c r="AV55" s="84"/>
      <c r="AW55" s="82"/>
      <c r="AX55" s="82"/>
      <c r="AY55" s="82"/>
      <c r="AZ55" s="84"/>
      <c r="BA55" s="82"/>
      <c r="BB55" s="82"/>
      <c r="BC55" s="82"/>
      <c r="BD55" s="82"/>
      <c r="BE55" s="82"/>
      <c r="BF55" s="82"/>
      <c r="BG55" s="82"/>
      <c r="BH55" s="82"/>
      <c r="BI55" s="82"/>
      <c r="BJ55" s="84"/>
      <c r="BK55" s="82"/>
      <c r="BL55" s="84">
        <v>24</v>
      </c>
      <c r="BM55" s="82">
        <v>10.577</v>
      </c>
      <c r="BN55" s="82"/>
      <c r="BO55" s="82"/>
      <c r="BP55" s="84"/>
      <c r="BQ55" s="82"/>
      <c r="BR55" s="84"/>
      <c r="BS55" s="82"/>
      <c r="BT55" s="82"/>
      <c r="BU55" s="82"/>
      <c r="BV55" s="82">
        <v>2.1880000000000002</v>
      </c>
      <c r="BW55" s="86" t="s">
        <v>1070</v>
      </c>
    </row>
    <row r="56" spans="1:75" x14ac:dyDescent="0.25">
      <c r="A56" s="39">
        <v>54</v>
      </c>
      <c r="B56" s="39">
        <v>1</v>
      </c>
      <c r="C56" s="37" t="s">
        <v>520</v>
      </c>
      <c r="D56" s="40">
        <f>апрель!D56-май!E56</f>
        <v>-371.73669627053141</v>
      </c>
      <c r="E56" s="40">
        <f t="shared" si="0"/>
        <v>0</v>
      </c>
      <c r="F56" s="36"/>
      <c r="G56" s="36"/>
      <c r="H56" s="36"/>
      <c r="I56" s="27"/>
      <c r="J56" s="36"/>
      <c r="K56" s="36"/>
      <c r="L56" s="36"/>
      <c r="M56" s="36"/>
      <c r="N56" s="36"/>
      <c r="O56" s="29"/>
      <c r="P56" s="36"/>
      <c r="Q56" s="29"/>
      <c r="R56" s="36"/>
      <c r="S56" s="36"/>
      <c r="T56" s="36"/>
      <c r="U56" s="36"/>
      <c r="V56" s="36"/>
      <c r="W56" s="36"/>
      <c r="X56" s="36"/>
      <c r="Y56" s="29"/>
      <c r="Z56" s="36"/>
      <c r="AA56" s="66"/>
      <c r="AB56" s="36"/>
      <c r="AC56" s="36"/>
      <c r="AD56" s="36"/>
      <c r="AE56" s="36"/>
      <c r="AF56" s="36"/>
      <c r="AG56" s="36"/>
      <c r="AH56" s="29"/>
      <c r="AI56" s="36"/>
      <c r="AJ56" s="29"/>
      <c r="AK56" s="36"/>
      <c r="AL56" s="36"/>
      <c r="AM56" s="36"/>
      <c r="AN56" s="29"/>
      <c r="AO56" s="36"/>
      <c r="AP56" s="29"/>
      <c r="AQ56" s="36"/>
      <c r="AR56" s="29"/>
      <c r="AS56" s="36"/>
      <c r="AT56" s="36"/>
      <c r="AU56" s="36"/>
      <c r="AV56" s="29"/>
      <c r="AW56" s="36"/>
      <c r="AX56" s="36"/>
      <c r="AY56" s="36"/>
      <c r="AZ56" s="29"/>
      <c r="BA56" s="36"/>
      <c r="BB56" s="36"/>
      <c r="BC56" s="36"/>
      <c r="BD56" s="36"/>
      <c r="BE56" s="36"/>
      <c r="BF56" s="36"/>
      <c r="BG56" s="36"/>
      <c r="BH56" s="36"/>
      <c r="BI56" s="36"/>
      <c r="BJ56" s="29"/>
      <c r="BK56" s="36"/>
      <c r="BL56" s="29"/>
      <c r="BM56" s="36"/>
      <c r="BN56" s="36"/>
      <c r="BO56" s="36"/>
      <c r="BP56" s="29"/>
      <c r="BQ56" s="36"/>
      <c r="BR56" s="29"/>
      <c r="BS56" s="36"/>
      <c r="BT56" s="36"/>
      <c r="BU56" s="36"/>
      <c r="BV56" s="36"/>
    </row>
    <row r="57" spans="1:75" s="86" customFormat="1" x14ac:dyDescent="0.25">
      <c r="A57" s="79">
        <v>55</v>
      </c>
      <c r="B57" s="79">
        <v>1</v>
      </c>
      <c r="C57" s="80" t="s">
        <v>521</v>
      </c>
      <c r="D57" s="81">
        <f>апрель!D57-май!E57</f>
        <v>57.014474734299569</v>
      </c>
      <c r="E57" s="81">
        <f t="shared" si="0"/>
        <v>1.131</v>
      </c>
      <c r="F57" s="82"/>
      <c r="G57" s="82"/>
      <c r="H57" s="82"/>
      <c r="I57" s="83"/>
      <c r="J57" s="82"/>
      <c r="K57" s="82"/>
      <c r="L57" s="82"/>
      <c r="M57" s="82"/>
      <c r="N57" s="82"/>
      <c r="O57" s="84"/>
      <c r="P57" s="82"/>
      <c r="Q57" s="84"/>
      <c r="R57" s="82"/>
      <c r="S57" s="82"/>
      <c r="T57" s="82"/>
      <c r="U57" s="82"/>
      <c r="V57" s="82"/>
      <c r="W57" s="82"/>
      <c r="X57" s="82"/>
      <c r="Y57" s="84"/>
      <c r="Z57" s="82"/>
      <c r="AA57" s="85"/>
      <c r="AB57" s="82"/>
      <c r="AC57" s="82"/>
      <c r="AD57" s="82"/>
      <c r="AE57" s="82"/>
      <c r="AF57" s="82"/>
      <c r="AG57" s="82"/>
      <c r="AH57" s="84"/>
      <c r="AI57" s="82"/>
      <c r="AJ57" s="84"/>
      <c r="AK57" s="82"/>
      <c r="AL57" s="82"/>
      <c r="AM57" s="82"/>
      <c r="AN57" s="84"/>
      <c r="AO57" s="82"/>
      <c r="AP57" s="84"/>
      <c r="AQ57" s="82"/>
      <c r="AR57" s="84"/>
      <c r="AS57" s="82"/>
      <c r="AT57" s="82"/>
      <c r="AU57" s="82"/>
      <c r="AV57" s="84"/>
      <c r="AW57" s="82"/>
      <c r="AX57" s="82"/>
      <c r="AY57" s="82"/>
      <c r="AZ57" s="84"/>
      <c r="BA57" s="82"/>
      <c r="BB57" s="82"/>
      <c r="BC57" s="82"/>
      <c r="BD57" s="82"/>
      <c r="BE57" s="82"/>
      <c r="BF57" s="82"/>
      <c r="BG57" s="82"/>
      <c r="BH57" s="82"/>
      <c r="BI57" s="82"/>
      <c r="BJ57" s="84"/>
      <c r="BK57" s="82"/>
      <c r="BL57" s="84">
        <v>23</v>
      </c>
      <c r="BM57" s="82">
        <v>1.131</v>
      </c>
      <c r="BN57" s="82"/>
      <c r="BO57" s="82"/>
      <c r="BP57" s="84"/>
      <c r="BQ57" s="82"/>
      <c r="BR57" s="84"/>
      <c r="BS57" s="82"/>
      <c r="BT57" s="82"/>
      <c r="BU57" s="82"/>
      <c r="BV57" s="82"/>
    </row>
    <row r="58" spans="1:75" x14ac:dyDescent="0.25">
      <c r="A58" s="39">
        <v>56</v>
      </c>
      <c r="B58" s="39">
        <v>1</v>
      </c>
      <c r="C58" s="37" t="s">
        <v>522</v>
      </c>
      <c r="D58" s="40">
        <f>апрель!D58-май!E58</f>
        <v>333.98363212560383</v>
      </c>
      <c r="E58" s="40">
        <f t="shared" si="0"/>
        <v>0</v>
      </c>
      <c r="F58" s="36"/>
      <c r="G58" s="36"/>
      <c r="H58" s="36"/>
      <c r="I58" s="27"/>
      <c r="J58" s="36"/>
      <c r="K58" s="36"/>
      <c r="L58" s="36"/>
      <c r="M58" s="36"/>
      <c r="N58" s="36"/>
      <c r="O58" s="29"/>
      <c r="P58" s="36"/>
      <c r="Q58" s="29"/>
      <c r="R58" s="36"/>
      <c r="S58" s="36"/>
      <c r="T58" s="36"/>
      <c r="U58" s="36"/>
      <c r="V58" s="36"/>
      <c r="W58" s="36"/>
      <c r="X58" s="36"/>
      <c r="Y58" s="29"/>
      <c r="Z58" s="36"/>
      <c r="AA58" s="66"/>
      <c r="AB58" s="36"/>
      <c r="AC58" s="36"/>
      <c r="AD58" s="36"/>
      <c r="AE58" s="36"/>
      <c r="AF58" s="36"/>
      <c r="AG58" s="36"/>
      <c r="AH58" s="29"/>
      <c r="AI58" s="36"/>
      <c r="AJ58" s="29"/>
      <c r="AK58" s="36"/>
      <c r="AL58" s="36"/>
      <c r="AM58" s="36"/>
      <c r="AN58" s="29"/>
      <c r="AO58" s="36"/>
      <c r="AP58" s="29"/>
      <c r="AQ58" s="36"/>
      <c r="AR58" s="29"/>
      <c r="AS58" s="36"/>
      <c r="AT58" s="36"/>
      <c r="AU58" s="36"/>
      <c r="AV58" s="29"/>
      <c r="AW58" s="36"/>
      <c r="AX58" s="36"/>
      <c r="AY58" s="36"/>
      <c r="AZ58" s="29"/>
      <c r="BA58" s="36"/>
      <c r="BB58" s="36"/>
      <c r="BC58" s="36"/>
      <c r="BD58" s="36"/>
      <c r="BE58" s="36"/>
      <c r="BF58" s="36"/>
      <c r="BG58" s="36"/>
      <c r="BH58" s="36"/>
      <c r="BI58" s="36"/>
      <c r="BJ58" s="29"/>
      <c r="BK58" s="36"/>
      <c r="BL58" s="29"/>
      <c r="BM58" s="36"/>
      <c r="BN58" s="36"/>
      <c r="BO58" s="36"/>
      <c r="BP58" s="29"/>
      <c r="BQ58" s="36"/>
      <c r="BR58" s="29"/>
      <c r="BS58" s="36"/>
      <c r="BT58" s="36"/>
      <c r="BU58" s="36"/>
      <c r="BV58" s="36"/>
    </row>
    <row r="59" spans="1:75" x14ac:dyDescent="0.25">
      <c r="A59" s="39">
        <v>57</v>
      </c>
      <c r="B59" s="39">
        <v>1</v>
      </c>
      <c r="C59" s="37" t="s">
        <v>523</v>
      </c>
      <c r="D59" s="40">
        <f>апрель!D59-май!E59</f>
        <v>101.23881960386473</v>
      </c>
      <c r="E59" s="40">
        <f t="shared" si="0"/>
        <v>0</v>
      </c>
      <c r="F59" s="36"/>
      <c r="G59" s="36"/>
      <c r="H59" s="36"/>
      <c r="I59" s="27"/>
      <c r="J59" s="36"/>
      <c r="K59" s="36"/>
      <c r="L59" s="36"/>
      <c r="M59" s="36"/>
      <c r="N59" s="36"/>
      <c r="O59" s="29"/>
      <c r="P59" s="36"/>
      <c r="Q59" s="29"/>
      <c r="R59" s="36"/>
      <c r="S59" s="36"/>
      <c r="T59" s="36"/>
      <c r="U59" s="36"/>
      <c r="V59" s="36"/>
      <c r="W59" s="36"/>
      <c r="X59" s="36"/>
      <c r="Y59" s="29"/>
      <c r="Z59" s="36"/>
      <c r="AA59" s="66"/>
      <c r="AB59" s="36"/>
      <c r="AC59" s="36"/>
      <c r="AD59" s="36"/>
      <c r="AE59" s="36"/>
      <c r="AF59" s="36"/>
      <c r="AG59" s="36"/>
      <c r="AH59" s="29"/>
      <c r="AI59" s="36"/>
      <c r="AJ59" s="29"/>
      <c r="AK59" s="36"/>
      <c r="AL59" s="36"/>
      <c r="AM59" s="36"/>
      <c r="AN59" s="29"/>
      <c r="AO59" s="36"/>
      <c r="AP59" s="29"/>
      <c r="AQ59" s="36"/>
      <c r="AR59" s="29"/>
      <c r="AS59" s="36"/>
      <c r="AT59" s="36"/>
      <c r="AU59" s="36"/>
      <c r="AV59" s="29"/>
      <c r="AW59" s="36"/>
      <c r="AX59" s="36"/>
      <c r="AY59" s="36"/>
      <c r="AZ59" s="29"/>
      <c r="BA59" s="36"/>
      <c r="BB59" s="36"/>
      <c r="BC59" s="36"/>
      <c r="BD59" s="36"/>
      <c r="BE59" s="36"/>
      <c r="BF59" s="36"/>
      <c r="BG59" s="36"/>
      <c r="BH59" s="36"/>
      <c r="BI59" s="36"/>
      <c r="BJ59" s="29"/>
      <c r="BK59" s="36"/>
      <c r="BL59" s="29"/>
      <c r="BM59" s="36"/>
      <c r="BN59" s="36"/>
      <c r="BO59" s="36"/>
      <c r="BP59" s="29"/>
      <c r="BQ59" s="36"/>
      <c r="BR59" s="29"/>
      <c r="BS59" s="36"/>
      <c r="BT59" s="36"/>
      <c r="BU59" s="36"/>
      <c r="BV59" s="36"/>
    </row>
    <row r="60" spans="1:75" s="86" customFormat="1" x14ac:dyDescent="0.25">
      <c r="A60" s="79">
        <v>58</v>
      </c>
      <c r="B60" s="79">
        <v>1</v>
      </c>
      <c r="C60" s="80" t="s">
        <v>524</v>
      </c>
      <c r="D60" s="81">
        <f>апрель!D60-май!E60</f>
        <v>433.0566170434783</v>
      </c>
      <c r="E60" s="81">
        <f t="shared" si="0"/>
        <v>12.184000000000001</v>
      </c>
      <c r="F60" s="82"/>
      <c r="G60" s="82"/>
      <c r="H60" s="82"/>
      <c r="I60" s="83"/>
      <c r="J60" s="82"/>
      <c r="K60" s="82"/>
      <c r="L60" s="82"/>
      <c r="M60" s="82"/>
      <c r="N60" s="82"/>
      <c r="O60" s="84"/>
      <c r="P60" s="82"/>
      <c r="Q60" s="84"/>
      <c r="R60" s="82"/>
      <c r="S60" s="82"/>
      <c r="T60" s="82"/>
      <c r="U60" s="82"/>
      <c r="V60" s="82"/>
      <c r="W60" s="82"/>
      <c r="X60" s="82"/>
      <c r="Y60" s="84"/>
      <c r="Z60" s="82"/>
      <c r="AA60" s="85"/>
      <c r="AB60" s="82"/>
      <c r="AC60" s="82"/>
      <c r="AD60" s="82"/>
      <c r="AE60" s="82"/>
      <c r="AF60" s="82"/>
      <c r="AG60" s="82"/>
      <c r="AH60" s="84"/>
      <c r="AI60" s="82"/>
      <c r="AJ60" s="84"/>
      <c r="AK60" s="82"/>
      <c r="AL60" s="82"/>
      <c r="AM60" s="82"/>
      <c r="AN60" s="84"/>
      <c r="AO60" s="82"/>
      <c r="AP60" s="84"/>
      <c r="AQ60" s="82"/>
      <c r="AR60" s="84"/>
      <c r="AS60" s="82"/>
      <c r="AT60" s="82"/>
      <c r="AU60" s="82"/>
      <c r="AV60" s="84"/>
      <c r="AW60" s="82"/>
      <c r="AX60" s="82"/>
      <c r="AY60" s="82"/>
      <c r="AZ60" s="84"/>
      <c r="BA60" s="82"/>
      <c r="BB60" s="82"/>
      <c r="BC60" s="82"/>
      <c r="BD60" s="82"/>
      <c r="BE60" s="82"/>
      <c r="BF60" s="82"/>
      <c r="BG60" s="82"/>
      <c r="BH60" s="82"/>
      <c r="BI60" s="82"/>
      <c r="BJ60" s="84"/>
      <c r="BK60" s="82"/>
      <c r="BL60" s="84">
        <v>21</v>
      </c>
      <c r="BM60" s="82">
        <v>11.096</v>
      </c>
      <c r="BN60" s="82"/>
      <c r="BO60" s="82"/>
      <c r="BP60" s="84"/>
      <c r="BQ60" s="82"/>
      <c r="BR60" s="84"/>
      <c r="BS60" s="82"/>
      <c r="BT60" s="82"/>
      <c r="BU60" s="82"/>
      <c r="BV60" s="82">
        <f>0.708+0.38</f>
        <v>1.0880000000000001</v>
      </c>
      <c r="BW60" s="86" t="s">
        <v>1129</v>
      </c>
    </row>
    <row r="61" spans="1:75" s="86" customFormat="1" x14ac:dyDescent="0.25">
      <c r="A61" s="79">
        <v>59</v>
      </c>
      <c r="B61" s="79">
        <v>1</v>
      </c>
      <c r="C61" s="80" t="s">
        <v>525</v>
      </c>
      <c r="D61" s="81">
        <f>апрель!D61-май!E61</f>
        <v>-30.012337545893729</v>
      </c>
      <c r="E61" s="81">
        <f t="shared" si="0"/>
        <v>306.63099999999997</v>
      </c>
      <c r="F61" s="82"/>
      <c r="G61" s="82"/>
      <c r="H61" s="82"/>
      <c r="I61" s="83"/>
      <c r="J61" s="82"/>
      <c r="K61" s="82"/>
      <c r="L61" s="82"/>
      <c r="M61" s="82"/>
      <c r="N61" s="82"/>
      <c r="O61" s="84"/>
      <c r="P61" s="82"/>
      <c r="Q61" s="84"/>
      <c r="R61" s="82"/>
      <c r="S61" s="82"/>
      <c r="T61" s="82"/>
      <c r="U61" s="82"/>
      <c r="V61" s="82"/>
      <c r="W61" s="82"/>
      <c r="X61" s="82"/>
      <c r="Y61" s="84"/>
      <c r="Z61" s="82"/>
      <c r="AA61" s="85" t="s">
        <v>994</v>
      </c>
      <c r="AB61" s="82">
        <v>0.11799999999999999</v>
      </c>
      <c r="AC61" s="82">
        <v>306.63099999999997</v>
      </c>
      <c r="AD61" s="82"/>
      <c r="AE61" s="82"/>
      <c r="AF61" s="82"/>
      <c r="AG61" s="82"/>
      <c r="AH61" s="84"/>
      <c r="AI61" s="82"/>
      <c r="AJ61" s="84"/>
      <c r="AK61" s="82"/>
      <c r="AL61" s="82"/>
      <c r="AM61" s="82"/>
      <c r="AN61" s="84"/>
      <c r="AO61" s="82"/>
      <c r="AP61" s="84"/>
      <c r="AQ61" s="82"/>
      <c r="AR61" s="84"/>
      <c r="AS61" s="82"/>
      <c r="AT61" s="82"/>
      <c r="AU61" s="82"/>
      <c r="AV61" s="84"/>
      <c r="AW61" s="82"/>
      <c r="AX61" s="82"/>
      <c r="AY61" s="82"/>
      <c r="AZ61" s="84"/>
      <c r="BA61" s="82"/>
      <c r="BB61" s="82"/>
      <c r="BC61" s="82"/>
      <c r="BD61" s="82"/>
      <c r="BE61" s="82"/>
      <c r="BF61" s="82"/>
      <c r="BG61" s="82"/>
      <c r="BH61" s="82"/>
      <c r="BI61" s="82"/>
      <c r="BJ61" s="84"/>
      <c r="BK61" s="82"/>
      <c r="BL61" s="84"/>
      <c r="BM61" s="82"/>
      <c r="BN61" s="82"/>
      <c r="BO61" s="82"/>
      <c r="BP61" s="84"/>
      <c r="BQ61" s="82"/>
      <c r="BR61" s="84"/>
      <c r="BS61" s="82"/>
      <c r="BT61" s="82"/>
      <c r="BU61" s="82"/>
      <c r="BV61" s="82"/>
    </row>
    <row r="62" spans="1:75" x14ac:dyDescent="0.25">
      <c r="A62" s="39">
        <v>60</v>
      </c>
      <c r="B62" s="39">
        <v>1</v>
      </c>
      <c r="C62" s="37" t="s">
        <v>526</v>
      </c>
      <c r="D62" s="40">
        <f>апрель!D62-май!E62</f>
        <v>82.232830821255973</v>
      </c>
      <c r="E62" s="40">
        <f t="shared" si="0"/>
        <v>0</v>
      </c>
      <c r="F62" s="36"/>
      <c r="G62" s="36"/>
      <c r="H62" s="36"/>
      <c r="I62" s="27"/>
      <c r="J62" s="36"/>
      <c r="K62" s="36"/>
      <c r="L62" s="36"/>
      <c r="M62" s="36"/>
      <c r="N62" s="36"/>
      <c r="O62" s="29"/>
      <c r="P62" s="36"/>
      <c r="Q62" s="29"/>
      <c r="R62" s="36"/>
      <c r="S62" s="36"/>
      <c r="T62" s="36"/>
      <c r="U62" s="36"/>
      <c r="V62" s="36"/>
      <c r="W62" s="36"/>
      <c r="X62" s="36"/>
      <c r="Y62" s="29"/>
      <c r="Z62" s="36"/>
      <c r="AA62" s="66"/>
      <c r="AB62" s="36"/>
      <c r="AC62" s="36"/>
      <c r="AD62" s="36"/>
      <c r="AE62" s="36"/>
      <c r="AF62" s="36"/>
      <c r="AG62" s="36"/>
      <c r="AH62" s="29"/>
      <c r="AI62" s="36"/>
      <c r="AJ62" s="29"/>
      <c r="AK62" s="36"/>
      <c r="AL62" s="36"/>
      <c r="AM62" s="36"/>
      <c r="AN62" s="29"/>
      <c r="AO62" s="36"/>
      <c r="AP62" s="29"/>
      <c r="AQ62" s="36"/>
      <c r="AR62" s="29"/>
      <c r="AS62" s="36"/>
      <c r="AT62" s="36"/>
      <c r="AU62" s="36"/>
      <c r="AV62" s="29"/>
      <c r="AW62" s="36"/>
      <c r="AX62" s="36"/>
      <c r="AY62" s="36"/>
      <c r="AZ62" s="29"/>
      <c r="BA62" s="36"/>
      <c r="BB62" s="36"/>
      <c r="BC62" s="36"/>
      <c r="BD62" s="36"/>
      <c r="BE62" s="36"/>
      <c r="BF62" s="36"/>
      <c r="BG62" s="36"/>
      <c r="BH62" s="36"/>
      <c r="BI62" s="36"/>
      <c r="BJ62" s="29"/>
      <c r="BK62" s="36"/>
      <c r="BL62" s="29"/>
      <c r="BM62" s="36"/>
      <c r="BN62" s="36"/>
      <c r="BO62" s="36"/>
      <c r="BP62" s="29"/>
      <c r="BQ62" s="36"/>
      <c r="BR62" s="29"/>
      <c r="BS62" s="36"/>
      <c r="BT62" s="36"/>
      <c r="BU62" s="36"/>
      <c r="BV62" s="36"/>
    </row>
    <row r="63" spans="1:75" x14ac:dyDescent="0.25">
      <c r="A63" s="39">
        <v>61</v>
      </c>
      <c r="B63" s="39">
        <v>1</v>
      </c>
      <c r="C63" s="37" t="s">
        <v>527</v>
      </c>
      <c r="D63" s="40">
        <f>апрель!D63-май!E63</f>
        <v>44.076366144927533</v>
      </c>
      <c r="E63" s="40">
        <f t="shared" si="0"/>
        <v>0</v>
      </c>
      <c r="F63" s="36"/>
      <c r="G63" s="36"/>
      <c r="H63" s="36"/>
      <c r="I63" s="27"/>
      <c r="J63" s="36"/>
      <c r="K63" s="36"/>
      <c r="L63" s="36"/>
      <c r="M63" s="36"/>
      <c r="N63" s="36"/>
      <c r="O63" s="29"/>
      <c r="P63" s="36"/>
      <c r="Q63" s="29"/>
      <c r="R63" s="36"/>
      <c r="S63" s="36"/>
      <c r="T63" s="36"/>
      <c r="U63" s="36"/>
      <c r="V63" s="36"/>
      <c r="W63" s="36"/>
      <c r="X63" s="36"/>
      <c r="Y63" s="29"/>
      <c r="Z63" s="36"/>
      <c r="AA63" s="66"/>
      <c r="AB63" s="36"/>
      <c r="AC63" s="36"/>
      <c r="AD63" s="36"/>
      <c r="AE63" s="36"/>
      <c r="AF63" s="36"/>
      <c r="AG63" s="36"/>
      <c r="AH63" s="29"/>
      <c r="AI63" s="36"/>
      <c r="AJ63" s="29"/>
      <c r="AK63" s="36"/>
      <c r="AL63" s="36"/>
      <c r="AM63" s="36"/>
      <c r="AN63" s="29"/>
      <c r="AO63" s="36"/>
      <c r="AP63" s="29"/>
      <c r="AQ63" s="36"/>
      <c r="AR63" s="29"/>
      <c r="AS63" s="36"/>
      <c r="AT63" s="36"/>
      <c r="AU63" s="36"/>
      <c r="AV63" s="29"/>
      <c r="AW63" s="36"/>
      <c r="AX63" s="36"/>
      <c r="AY63" s="36"/>
      <c r="AZ63" s="29"/>
      <c r="BA63" s="36"/>
      <c r="BB63" s="36"/>
      <c r="BC63" s="36"/>
      <c r="BD63" s="36"/>
      <c r="BE63" s="36"/>
      <c r="BF63" s="36"/>
      <c r="BG63" s="36"/>
      <c r="BH63" s="36"/>
      <c r="BI63" s="36"/>
      <c r="BJ63" s="29"/>
      <c r="BK63" s="36"/>
      <c r="BL63" s="29"/>
      <c r="BM63" s="36"/>
      <c r="BN63" s="36"/>
      <c r="BO63" s="36"/>
      <c r="BP63" s="29"/>
      <c r="BQ63" s="36"/>
      <c r="BR63" s="29"/>
      <c r="BS63" s="36"/>
      <c r="BT63" s="36"/>
      <c r="BU63" s="36"/>
      <c r="BV63" s="36"/>
    </row>
    <row r="64" spans="1:75" x14ac:dyDescent="0.25">
      <c r="A64" s="39">
        <v>62</v>
      </c>
      <c r="B64" s="39">
        <v>1</v>
      </c>
      <c r="C64" s="37" t="s">
        <v>528</v>
      </c>
      <c r="D64" s="40">
        <f>апрель!D64-май!E64</f>
        <v>426.43305019323668</v>
      </c>
      <c r="E64" s="40">
        <f t="shared" si="0"/>
        <v>0</v>
      </c>
      <c r="F64" s="36"/>
      <c r="G64" s="36"/>
      <c r="H64" s="36"/>
      <c r="I64" s="27"/>
      <c r="J64" s="36"/>
      <c r="K64" s="36"/>
      <c r="L64" s="36"/>
      <c r="M64" s="36"/>
      <c r="N64" s="36"/>
      <c r="O64" s="29"/>
      <c r="P64" s="36"/>
      <c r="Q64" s="29"/>
      <c r="R64" s="36"/>
      <c r="S64" s="36"/>
      <c r="T64" s="36"/>
      <c r="U64" s="36"/>
      <c r="V64" s="36"/>
      <c r="W64" s="36"/>
      <c r="X64" s="36"/>
      <c r="Y64" s="29"/>
      <c r="Z64" s="36"/>
      <c r="AA64" s="66"/>
      <c r="AB64" s="36"/>
      <c r="AC64" s="36"/>
      <c r="AD64" s="36"/>
      <c r="AE64" s="36"/>
      <c r="AF64" s="36"/>
      <c r="AG64" s="36"/>
      <c r="AH64" s="29"/>
      <c r="AI64" s="36"/>
      <c r="AJ64" s="29"/>
      <c r="AK64" s="36"/>
      <c r="AL64" s="36"/>
      <c r="AM64" s="36"/>
      <c r="AN64" s="29"/>
      <c r="AO64" s="36"/>
      <c r="AP64" s="29"/>
      <c r="AQ64" s="36"/>
      <c r="AR64" s="29"/>
      <c r="AS64" s="36"/>
      <c r="AT64" s="36"/>
      <c r="AU64" s="36"/>
      <c r="AV64" s="29"/>
      <c r="AW64" s="36"/>
      <c r="AX64" s="36"/>
      <c r="AY64" s="36"/>
      <c r="AZ64" s="29"/>
      <c r="BA64" s="36"/>
      <c r="BB64" s="36"/>
      <c r="BC64" s="36"/>
      <c r="BD64" s="36"/>
      <c r="BE64" s="36"/>
      <c r="BF64" s="36"/>
      <c r="BG64" s="36"/>
      <c r="BH64" s="36"/>
      <c r="BI64" s="36"/>
      <c r="BJ64" s="29"/>
      <c r="BK64" s="36"/>
      <c r="BL64" s="29"/>
      <c r="BM64" s="36"/>
      <c r="BN64" s="36"/>
      <c r="BO64" s="36"/>
      <c r="BP64" s="29"/>
      <c r="BQ64" s="36"/>
      <c r="BR64" s="29"/>
      <c r="BS64" s="36"/>
      <c r="BT64" s="36"/>
      <c r="BU64" s="36"/>
      <c r="BV64" s="36"/>
    </row>
    <row r="65" spans="1:75" x14ac:dyDescent="0.25">
      <c r="A65" s="39">
        <v>63</v>
      </c>
      <c r="B65" s="39">
        <v>1</v>
      </c>
      <c r="C65" s="37" t="s">
        <v>529</v>
      </c>
      <c r="D65" s="40">
        <f>апрель!D65-май!E65</f>
        <v>424.31773331207734</v>
      </c>
      <c r="E65" s="40">
        <f t="shared" si="0"/>
        <v>0</v>
      </c>
      <c r="F65" s="36"/>
      <c r="G65" s="36"/>
      <c r="H65" s="36"/>
      <c r="I65" s="27"/>
      <c r="J65" s="36"/>
      <c r="K65" s="36"/>
      <c r="L65" s="36"/>
      <c r="M65" s="36"/>
      <c r="N65" s="36"/>
      <c r="O65" s="29"/>
      <c r="P65" s="36"/>
      <c r="Q65" s="29"/>
      <c r="R65" s="36"/>
      <c r="S65" s="36"/>
      <c r="T65" s="36"/>
      <c r="U65" s="36"/>
      <c r="V65" s="36"/>
      <c r="W65" s="36"/>
      <c r="X65" s="36"/>
      <c r="Y65" s="29"/>
      <c r="Z65" s="36"/>
      <c r="AA65" s="66"/>
      <c r="AB65" s="36"/>
      <c r="AC65" s="36"/>
      <c r="AD65" s="36"/>
      <c r="AE65" s="36"/>
      <c r="AF65" s="36"/>
      <c r="AG65" s="36"/>
      <c r="AH65" s="29"/>
      <c r="AI65" s="36"/>
      <c r="AJ65" s="29"/>
      <c r="AK65" s="36"/>
      <c r="AL65" s="36"/>
      <c r="AM65" s="36"/>
      <c r="AN65" s="29"/>
      <c r="AO65" s="36"/>
      <c r="AP65" s="29"/>
      <c r="AQ65" s="36"/>
      <c r="AR65" s="29"/>
      <c r="AS65" s="36"/>
      <c r="AT65" s="36"/>
      <c r="AU65" s="36"/>
      <c r="AV65" s="29"/>
      <c r="AW65" s="36"/>
      <c r="AX65" s="36"/>
      <c r="AY65" s="36"/>
      <c r="AZ65" s="29"/>
      <c r="BA65" s="36"/>
      <c r="BB65" s="36"/>
      <c r="BC65" s="36"/>
      <c r="BD65" s="36"/>
      <c r="BE65" s="36"/>
      <c r="BF65" s="36"/>
      <c r="BG65" s="36"/>
      <c r="BH65" s="36"/>
      <c r="BI65" s="36"/>
      <c r="BJ65" s="29"/>
      <c r="BK65" s="36"/>
      <c r="BL65" s="29"/>
      <c r="BM65" s="36"/>
      <c r="BN65" s="36"/>
      <c r="BO65" s="36"/>
      <c r="BP65" s="29"/>
      <c r="BQ65" s="36"/>
      <c r="BR65" s="29"/>
      <c r="BS65" s="36"/>
      <c r="BT65" s="36"/>
      <c r="BU65" s="36"/>
      <c r="BV65" s="36"/>
    </row>
    <row r="66" spans="1:75" s="86" customFormat="1" x14ac:dyDescent="0.25">
      <c r="A66" s="79">
        <v>64</v>
      </c>
      <c r="B66" s="79">
        <v>1</v>
      </c>
      <c r="C66" s="80" t="s">
        <v>530</v>
      </c>
      <c r="D66" s="81">
        <f>апрель!D66-май!E66</f>
        <v>752.63051019323677</v>
      </c>
      <c r="E66" s="81">
        <f t="shared" si="0"/>
        <v>16.785</v>
      </c>
      <c r="F66" s="82"/>
      <c r="G66" s="82"/>
      <c r="H66" s="82"/>
      <c r="I66" s="83"/>
      <c r="J66" s="82"/>
      <c r="K66" s="82"/>
      <c r="L66" s="82"/>
      <c r="M66" s="82"/>
      <c r="N66" s="82"/>
      <c r="O66" s="84"/>
      <c r="P66" s="82"/>
      <c r="Q66" s="84"/>
      <c r="R66" s="82"/>
      <c r="S66" s="82">
        <v>2E-3</v>
      </c>
      <c r="T66" s="82">
        <v>3.33</v>
      </c>
      <c r="U66" s="82"/>
      <c r="V66" s="82"/>
      <c r="W66" s="82"/>
      <c r="X66" s="82"/>
      <c r="Y66" s="84"/>
      <c r="Z66" s="82"/>
      <c r="AA66" s="85"/>
      <c r="AB66" s="82"/>
      <c r="AC66" s="82"/>
      <c r="AD66" s="82"/>
      <c r="AE66" s="82"/>
      <c r="AF66" s="82"/>
      <c r="AG66" s="82"/>
      <c r="AH66" s="84"/>
      <c r="AI66" s="82"/>
      <c r="AJ66" s="84"/>
      <c r="AK66" s="82"/>
      <c r="AL66" s="82"/>
      <c r="AM66" s="82"/>
      <c r="AN66" s="84"/>
      <c r="AO66" s="82"/>
      <c r="AP66" s="84"/>
      <c r="AQ66" s="82"/>
      <c r="AR66" s="84"/>
      <c r="AS66" s="82"/>
      <c r="AT66" s="82"/>
      <c r="AU66" s="82"/>
      <c r="AV66" s="84"/>
      <c r="AW66" s="82"/>
      <c r="AX66" s="82"/>
      <c r="AY66" s="82"/>
      <c r="AZ66" s="84"/>
      <c r="BA66" s="82"/>
      <c r="BB66" s="82"/>
      <c r="BC66" s="82"/>
      <c r="BD66" s="82">
        <v>0.01</v>
      </c>
      <c r="BE66" s="82">
        <v>9.6449999999999996</v>
      </c>
      <c r="BF66" s="82"/>
      <c r="BG66" s="82"/>
      <c r="BH66" s="82"/>
      <c r="BI66" s="82"/>
      <c r="BJ66" s="84"/>
      <c r="BK66" s="82"/>
      <c r="BL66" s="84">
        <v>8</v>
      </c>
      <c r="BM66" s="82">
        <v>3.81</v>
      </c>
      <c r="BN66" s="82"/>
      <c r="BO66" s="82"/>
      <c r="BP66" s="84"/>
      <c r="BQ66" s="82"/>
      <c r="BR66" s="84"/>
      <c r="BS66" s="82"/>
      <c r="BT66" s="82"/>
      <c r="BU66" s="82"/>
      <c r="BV66" s="82"/>
    </row>
    <row r="67" spans="1:75" x14ac:dyDescent="0.25">
      <c r="A67" s="39">
        <v>65</v>
      </c>
      <c r="B67" s="39">
        <v>1</v>
      </c>
      <c r="C67" s="37" t="s">
        <v>531</v>
      </c>
      <c r="D67" s="40">
        <f>апрель!D67-май!E67</f>
        <v>-898.42314038647351</v>
      </c>
      <c r="E67" s="40">
        <f t="shared" si="0"/>
        <v>0</v>
      </c>
      <c r="F67" s="36"/>
      <c r="G67" s="36"/>
      <c r="H67" s="36"/>
      <c r="I67" s="27"/>
      <c r="J67" s="36"/>
      <c r="K67" s="36"/>
      <c r="L67" s="36"/>
      <c r="M67" s="36"/>
      <c r="N67" s="36"/>
      <c r="O67" s="29"/>
      <c r="P67" s="36"/>
      <c r="Q67" s="29"/>
      <c r="R67" s="36"/>
      <c r="S67" s="36"/>
      <c r="T67" s="36"/>
      <c r="U67" s="36"/>
      <c r="V67" s="36"/>
      <c r="W67" s="36"/>
      <c r="X67" s="36"/>
      <c r="Y67" s="29"/>
      <c r="Z67" s="36"/>
      <c r="AA67" s="66"/>
      <c r="AB67" s="36"/>
      <c r="AC67" s="36"/>
      <c r="AD67" s="36"/>
      <c r="AE67" s="36"/>
      <c r="AF67" s="36"/>
      <c r="AG67" s="36"/>
      <c r="AH67" s="29"/>
      <c r="AI67" s="36"/>
      <c r="AJ67" s="29"/>
      <c r="AK67" s="36"/>
      <c r="AL67" s="36"/>
      <c r="AM67" s="36"/>
      <c r="AN67" s="29"/>
      <c r="AO67" s="36"/>
      <c r="AP67" s="29"/>
      <c r="AQ67" s="36"/>
      <c r="AR67" s="29"/>
      <c r="AS67" s="36"/>
      <c r="AT67" s="36"/>
      <c r="AU67" s="36"/>
      <c r="AV67" s="29"/>
      <c r="AW67" s="36"/>
      <c r="AX67" s="36"/>
      <c r="AY67" s="36"/>
      <c r="AZ67" s="29"/>
      <c r="BA67" s="36"/>
      <c r="BB67" s="36"/>
      <c r="BC67" s="36"/>
      <c r="BD67" s="36"/>
      <c r="BE67" s="36"/>
      <c r="BF67" s="36"/>
      <c r="BG67" s="36"/>
      <c r="BH67" s="36"/>
      <c r="BI67" s="36"/>
      <c r="BJ67" s="29"/>
      <c r="BK67" s="36"/>
      <c r="BL67" s="29"/>
      <c r="BM67" s="36"/>
      <c r="BN67" s="36"/>
      <c r="BO67" s="36"/>
      <c r="BP67" s="29"/>
      <c r="BQ67" s="36"/>
      <c r="BR67" s="29"/>
      <c r="BS67" s="36"/>
      <c r="BT67" s="36"/>
      <c r="BU67" s="36"/>
      <c r="BV67" s="36"/>
    </row>
    <row r="68" spans="1:75" x14ac:dyDescent="0.25">
      <c r="A68" s="39">
        <v>66</v>
      </c>
      <c r="B68" s="39">
        <v>1</v>
      </c>
      <c r="C68" s="37" t="s">
        <v>532</v>
      </c>
      <c r="D68" s="40">
        <f>апрель!D68-май!E68</f>
        <v>96.398126705314013</v>
      </c>
      <c r="E68" s="40">
        <f t="shared" ref="E68:E131" si="1">G68+H68+J68+L68+N68+P68+R68+T68+V68+X68+Z68+AC68+AE68+AG68+AI68+AK68+AM68+AO68+AQ68+AS68+AU68+AW68+AY68+BA68+BC68+BE68+BG68+BI68+BK68+BM68+BO68+BQ68+BS68+BU68+BV68</f>
        <v>0</v>
      </c>
      <c r="F68" s="36"/>
      <c r="G68" s="36"/>
      <c r="H68" s="36"/>
      <c r="I68" s="27"/>
      <c r="J68" s="36"/>
      <c r="K68" s="36"/>
      <c r="L68" s="36"/>
      <c r="M68" s="36"/>
      <c r="N68" s="36"/>
      <c r="O68" s="29"/>
      <c r="P68" s="36"/>
      <c r="Q68" s="29"/>
      <c r="R68" s="36"/>
      <c r="S68" s="36"/>
      <c r="T68" s="36"/>
      <c r="U68" s="36"/>
      <c r="V68" s="36"/>
      <c r="W68" s="36"/>
      <c r="X68" s="36"/>
      <c r="Y68" s="29"/>
      <c r="Z68" s="36"/>
      <c r="AA68" s="66"/>
      <c r="AB68" s="36"/>
      <c r="AC68" s="36"/>
      <c r="AD68" s="36"/>
      <c r="AE68" s="36"/>
      <c r="AF68" s="36"/>
      <c r="AG68" s="36"/>
      <c r="AH68" s="29"/>
      <c r="AI68" s="36"/>
      <c r="AJ68" s="29"/>
      <c r="AK68" s="36"/>
      <c r="AL68" s="36"/>
      <c r="AM68" s="36"/>
      <c r="AN68" s="29"/>
      <c r="AO68" s="36"/>
      <c r="AP68" s="29"/>
      <c r="AQ68" s="36"/>
      <c r="AR68" s="29"/>
      <c r="AS68" s="36"/>
      <c r="AT68" s="36"/>
      <c r="AU68" s="36"/>
      <c r="AV68" s="29"/>
      <c r="AW68" s="36"/>
      <c r="AX68" s="36"/>
      <c r="AY68" s="36"/>
      <c r="AZ68" s="29"/>
      <c r="BA68" s="36"/>
      <c r="BB68" s="36"/>
      <c r="BC68" s="36"/>
      <c r="BD68" s="36"/>
      <c r="BE68" s="36"/>
      <c r="BF68" s="36"/>
      <c r="BG68" s="36"/>
      <c r="BH68" s="36"/>
      <c r="BI68" s="36"/>
      <c r="BJ68" s="29"/>
      <c r="BK68" s="36"/>
      <c r="BL68" s="29"/>
      <c r="BM68" s="36"/>
      <c r="BN68" s="36"/>
      <c r="BO68" s="36"/>
      <c r="BP68" s="29"/>
      <c r="BQ68" s="36"/>
      <c r="BR68" s="29"/>
      <c r="BS68" s="36"/>
      <c r="BT68" s="36"/>
      <c r="BU68" s="36"/>
      <c r="BV68" s="36"/>
    </row>
    <row r="69" spans="1:75" x14ac:dyDescent="0.25">
      <c r="A69" s="39">
        <v>67</v>
      </c>
      <c r="B69" s="39">
        <v>1</v>
      </c>
      <c r="C69" s="37" t="s">
        <v>533</v>
      </c>
      <c r="D69" s="40">
        <f>апрель!D69-май!E69</f>
        <v>382.93246661835747</v>
      </c>
      <c r="E69" s="40">
        <f t="shared" si="1"/>
        <v>0</v>
      </c>
      <c r="F69" s="36"/>
      <c r="G69" s="36"/>
      <c r="H69" s="36"/>
      <c r="I69" s="27"/>
      <c r="J69" s="36"/>
      <c r="K69" s="36"/>
      <c r="L69" s="36"/>
      <c r="M69" s="36"/>
      <c r="N69" s="36"/>
      <c r="O69" s="29"/>
      <c r="P69" s="36"/>
      <c r="Q69" s="29"/>
      <c r="R69" s="36"/>
      <c r="S69" s="36"/>
      <c r="T69" s="36"/>
      <c r="U69" s="36"/>
      <c r="V69" s="36"/>
      <c r="W69" s="36"/>
      <c r="X69" s="36"/>
      <c r="Y69" s="29"/>
      <c r="Z69" s="36"/>
      <c r="AA69" s="66"/>
      <c r="AB69" s="36"/>
      <c r="AC69" s="36"/>
      <c r="AD69" s="36"/>
      <c r="AE69" s="36"/>
      <c r="AF69" s="36"/>
      <c r="AG69" s="36"/>
      <c r="AH69" s="29"/>
      <c r="AI69" s="36"/>
      <c r="AJ69" s="29"/>
      <c r="AK69" s="36"/>
      <c r="AL69" s="36"/>
      <c r="AM69" s="36"/>
      <c r="AN69" s="29"/>
      <c r="AO69" s="36"/>
      <c r="AP69" s="29"/>
      <c r="AQ69" s="36"/>
      <c r="AR69" s="29"/>
      <c r="AS69" s="36"/>
      <c r="AT69" s="36"/>
      <c r="AU69" s="36"/>
      <c r="AV69" s="29"/>
      <c r="AW69" s="36"/>
      <c r="AX69" s="36"/>
      <c r="AY69" s="36"/>
      <c r="AZ69" s="29"/>
      <c r="BA69" s="36"/>
      <c r="BB69" s="36"/>
      <c r="BC69" s="36"/>
      <c r="BD69" s="36"/>
      <c r="BE69" s="36"/>
      <c r="BF69" s="36"/>
      <c r="BG69" s="36"/>
      <c r="BH69" s="36"/>
      <c r="BI69" s="36"/>
      <c r="BJ69" s="29"/>
      <c r="BK69" s="36"/>
      <c r="BL69" s="29"/>
      <c r="BM69" s="36"/>
      <c r="BN69" s="36"/>
      <c r="BO69" s="36"/>
      <c r="BP69" s="29"/>
      <c r="BQ69" s="36"/>
      <c r="BR69" s="29"/>
      <c r="BS69" s="36"/>
      <c r="BT69" s="36"/>
      <c r="BU69" s="36"/>
      <c r="BV69" s="36"/>
    </row>
    <row r="70" spans="1:75" x14ac:dyDescent="0.25">
      <c r="A70" s="39">
        <v>68</v>
      </c>
      <c r="B70" s="39">
        <v>1</v>
      </c>
      <c r="C70" s="37" t="s">
        <v>534</v>
      </c>
      <c r="D70" s="40">
        <f>апрель!D70-май!E70</f>
        <v>-207.42770817391309</v>
      </c>
      <c r="E70" s="40">
        <f t="shared" si="1"/>
        <v>0</v>
      </c>
      <c r="F70" s="36"/>
      <c r="G70" s="36"/>
      <c r="H70" s="36"/>
      <c r="I70" s="27"/>
      <c r="J70" s="36"/>
      <c r="K70" s="36"/>
      <c r="L70" s="36"/>
      <c r="M70" s="36"/>
      <c r="N70" s="36"/>
      <c r="O70" s="29"/>
      <c r="P70" s="36"/>
      <c r="Q70" s="29"/>
      <c r="R70" s="36"/>
      <c r="S70" s="36"/>
      <c r="T70" s="36"/>
      <c r="U70" s="36"/>
      <c r="V70" s="36"/>
      <c r="W70" s="36"/>
      <c r="X70" s="36"/>
      <c r="Y70" s="29"/>
      <c r="Z70" s="36"/>
      <c r="AA70" s="66"/>
      <c r="AB70" s="36"/>
      <c r="AC70" s="36"/>
      <c r="AD70" s="36"/>
      <c r="AE70" s="36"/>
      <c r="AF70" s="36"/>
      <c r="AG70" s="36"/>
      <c r="AH70" s="29"/>
      <c r="AI70" s="36"/>
      <c r="AJ70" s="29"/>
      <c r="AK70" s="36"/>
      <c r="AL70" s="36"/>
      <c r="AM70" s="36"/>
      <c r="AN70" s="29"/>
      <c r="AO70" s="36"/>
      <c r="AP70" s="29"/>
      <c r="AQ70" s="36"/>
      <c r="AR70" s="29"/>
      <c r="AS70" s="36"/>
      <c r="AT70" s="36"/>
      <c r="AU70" s="36"/>
      <c r="AV70" s="29"/>
      <c r="AW70" s="36"/>
      <c r="AX70" s="36"/>
      <c r="AY70" s="36"/>
      <c r="AZ70" s="29"/>
      <c r="BA70" s="36"/>
      <c r="BB70" s="36"/>
      <c r="BC70" s="36"/>
      <c r="BD70" s="36"/>
      <c r="BE70" s="36"/>
      <c r="BF70" s="36"/>
      <c r="BG70" s="36"/>
      <c r="BH70" s="36"/>
      <c r="BI70" s="36"/>
      <c r="BJ70" s="29"/>
      <c r="BK70" s="36"/>
      <c r="BL70" s="29"/>
      <c r="BM70" s="36"/>
      <c r="BN70" s="36"/>
      <c r="BO70" s="36"/>
      <c r="BP70" s="29"/>
      <c r="BQ70" s="36"/>
      <c r="BR70" s="29"/>
      <c r="BS70" s="36"/>
      <c r="BT70" s="36"/>
      <c r="BU70" s="36"/>
      <c r="BV70" s="36"/>
    </row>
    <row r="71" spans="1:75" x14ac:dyDescent="0.25">
      <c r="A71" s="39">
        <v>69</v>
      </c>
      <c r="B71" s="39">
        <v>1</v>
      </c>
      <c r="C71" s="37" t="s">
        <v>535</v>
      </c>
      <c r="D71" s="40">
        <f>апрель!D71-май!E71</f>
        <v>13.520011739130435</v>
      </c>
      <c r="E71" s="40">
        <f t="shared" si="1"/>
        <v>0</v>
      </c>
      <c r="F71" s="36"/>
      <c r="G71" s="36"/>
      <c r="H71" s="36"/>
      <c r="I71" s="27"/>
      <c r="J71" s="36"/>
      <c r="K71" s="36"/>
      <c r="L71" s="36"/>
      <c r="M71" s="36"/>
      <c r="N71" s="36"/>
      <c r="O71" s="29"/>
      <c r="P71" s="36"/>
      <c r="Q71" s="29"/>
      <c r="R71" s="36"/>
      <c r="S71" s="36"/>
      <c r="T71" s="36"/>
      <c r="U71" s="36"/>
      <c r="V71" s="36"/>
      <c r="W71" s="36"/>
      <c r="X71" s="36"/>
      <c r="Y71" s="29"/>
      <c r="Z71" s="36"/>
      <c r="AA71" s="66"/>
      <c r="AB71" s="36"/>
      <c r="AC71" s="36"/>
      <c r="AD71" s="36"/>
      <c r="AE71" s="36"/>
      <c r="AF71" s="36"/>
      <c r="AG71" s="36"/>
      <c r="AH71" s="29"/>
      <c r="AI71" s="36"/>
      <c r="AJ71" s="29"/>
      <c r="AK71" s="36"/>
      <c r="AL71" s="36"/>
      <c r="AM71" s="36"/>
      <c r="AN71" s="29"/>
      <c r="AO71" s="36"/>
      <c r="AP71" s="29"/>
      <c r="AQ71" s="36"/>
      <c r="AR71" s="29"/>
      <c r="AS71" s="36"/>
      <c r="AT71" s="36"/>
      <c r="AU71" s="36"/>
      <c r="AV71" s="29"/>
      <c r="AW71" s="36"/>
      <c r="AX71" s="36"/>
      <c r="AY71" s="36"/>
      <c r="AZ71" s="29"/>
      <c r="BA71" s="36"/>
      <c r="BB71" s="36"/>
      <c r="BC71" s="36"/>
      <c r="BD71" s="36"/>
      <c r="BE71" s="36"/>
      <c r="BF71" s="36"/>
      <c r="BG71" s="36"/>
      <c r="BH71" s="36"/>
      <c r="BI71" s="36"/>
      <c r="BJ71" s="29"/>
      <c r="BK71" s="36"/>
      <c r="BL71" s="29"/>
      <c r="BM71" s="36"/>
      <c r="BN71" s="36"/>
      <c r="BO71" s="36"/>
      <c r="BP71" s="29"/>
      <c r="BQ71" s="36"/>
      <c r="BR71" s="29"/>
      <c r="BS71" s="36"/>
      <c r="BT71" s="36"/>
      <c r="BU71" s="36"/>
      <c r="BV71" s="36"/>
    </row>
    <row r="72" spans="1:75" x14ac:dyDescent="0.25">
      <c r="A72" s="39">
        <v>70</v>
      </c>
      <c r="B72" s="39">
        <v>1</v>
      </c>
      <c r="C72" s="37" t="s">
        <v>536</v>
      </c>
      <c r="D72" s="40">
        <f>апрель!D72-май!E72</f>
        <v>231.93786854106276</v>
      </c>
      <c r="E72" s="40">
        <f t="shared" si="1"/>
        <v>0</v>
      </c>
      <c r="F72" s="36"/>
      <c r="G72" s="36"/>
      <c r="H72" s="36"/>
      <c r="I72" s="27"/>
      <c r="J72" s="36"/>
      <c r="K72" s="36"/>
      <c r="L72" s="36"/>
      <c r="M72" s="36"/>
      <c r="N72" s="36"/>
      <c r="O72" s="29"/>
      <c r="P72" s="36"/>
      <c r="Q72" s="29"/>
      <c r="R72" s="36"/>
      <c r="S72" s="36"/>
      <c r="T72" s="36"/>
      <c r="U72" s="36"/>
      <c r="V72" s="36"/>
      <c r="W72" s="36"/>
      <c r="X72" s="36"/>
      <c r="Y72" s="29"/>
      <c r="Z72" s="36"/>
      <c r="AA72" s="66"/>
      <c r="AB72" s="36"/>
      <c r="AC72" s="36"/>
      <c r="AD72" s="36"/>
      <c r="AE72" s="36"/>
      <c r="AF72" s="36"/>
      <c r="AG72" s="36"/>
      <c r="AH72" s="29"/>
      <c r="AI72" s="36"/>
      <c r="AJ72" s="29"/>
      <c r="AK72" s="36"/>
      <c r="AL72" s="36"/>
      <c r="AM72" s="36"/>
      <c r="AN72" s="29"/>
      <c r="AO72" s="36"/>
      <c r="AP72" s="29"/>
      <c r="AQ72" s="36"/>
      <c r="AR72" s="29"/>
      <c r="AS72" s="36"/>
      <c r="AT72" s="36"/>
      <c r="AU72" s="36"/>
      <c r="AV72" s="29"/>
      <c r="AW72" s="36"/>
      <c r="AX72" s="36"/>
      <c r="AY72" s="36"/>
      <c r="AZ72" s="29"/>
      <c r="BA72" s="36"/>
      <c r="BB72" s="36"/>
      <c r="BC72" s="36"/>
      <c r="BD72" s="36"/>
      <c r="BE72" s="36"/>
      <c r="BF72" s="36"/>
      <c r="BG72" s="36"/>
      <c r="BH72" s="36"/>
      <c r="BI72" s="36"/>
      <c r="BJ72" s="29"/>
      <c r="BK72" s="36"/>
      <c r="BL72" s="29"/>
      <c r="BM72" s="36"/>
      <c r="BN72" s="36"/>
      <c r="BO72" s="36"/>
      <c r="BP72" s="29"/>
      <c r="BQ72" s="36"/>
      <c r="BR72" s="29"/>
      <c r="BS72" s="36"/>
      <c r="BT72" s="36"/>
      <c r="BU72" s="36"/>
      <c r="BV72" s="36"/>
    </row>
    <row r="73" spans="1:75" x14ac:dyDescent="0.25">
      <c r="A73" s="39">
        <v>71</v>
      </c>
      <c r="B73" s="39">
        <v>1</v>
      </c>
      <c r="C73" s="37" t="s">
        <v>537</v>
      </c>
      <c r="D73" s="40">
        <f>апрель!D73-май!E73</f>
        <v>1466.3248049758454</v>
      </c>
      <c r="E73" s="40">
        <f t="shared" si="1"/>
        <v>0</v>
      </c>
      <c r="F73" s="36"/>
      <c r="G73" s="36"/>
      <c r="H73" s="36"/>
      <c r="I73" s="27"/>
      <c r="J73" s="36"/>
      <c r="K73" s="36"/>
      <c r="L73" s="36"/>
      <c r="M73" s="36"/>
      <c r="N73" s="36"/>
      <c r="O73" s="29"/>
      <c r="P73" s="36"/>
      <c r="Q73" s="29"/>
      <c r="R73" s="36"/>
      <c r="S73" s="36"/>
      <c r="T73" s="36"/>
      <c r="U73" s="36"/>
      <c r="V73" s="36"/>
      <c r="W73" s="36"/>
      <c r="X73" s="36"/>
      <c r="Y73" s="29"/>
      <c r="Z73" s="36"/>
      <c r="AA73" s="66"/>
      <c r="AB73" s="36"/>
      <c r="AC73" s="36"/>
      <c r="AD73" s="36"/>
      <c r="AE73" s="36"/>
      <c r="AF73" s="36"/>
      <c r="AG73" s="36"/>
      <c r="AH73" s="29"/>
      <c r="AI73" s="36"/>
      <c r="AJ73" s="29"/>
      <c r="AK73" s="36"/>
      <c r="AL73" s="36"/>
      <c r="AM73" s="36"/>
      <c r="AN73" s="29"/>
      <c r="AO73" s="36"/>
      <c r="AP73" s="29"/>
      <c r="AQ73" s="36"/>
      <c r="AR73" s="29"/>
      <c r="AS73" s="36"/>
      <c r="AT73" s="36"/>
      <c r="AU73" s="36"/>
      <c r="AV73" s="29"/>
      <c r="AW73" s="36"/>
      <c r="AX73" s="36"/>
      <c r="AY73" s="36"/>
      <c r="AZ73" s="29"/>
      <c r="BA73" s="36"/>
      <c r="BB73" s="36"/>
      <c r="BC73" s="36"/>
      <c r="BD73" s="36"/>
      <c r="BE73" s="36"/>
      <c r="BF73" s="36"/>
      <c r="BG73" s="36"/>
      <c r="BH73" s="36"/>
      <c r="BI73" s="36"/>
      <c r="BJ73" s="29"/>
      <c r="BK73" s="36"/>
      <c r="BL73" s="29"/>
      <c r="BM73" s="36"/>
      <c r="BN73" s="36"/>
      <c r="BO73" s="36"/>
      <c r="BP73" s="29"/>
      <c r="BQ73" s="36"/>
      <c r="BR73" s="29"/>
      <c r="BS73" s="36"/>
      <c r="BT73" s="36"/>
      <c r="BU73" s="36"/>
      <c r="BV73" s="36"/>
    </row>
    <row r="74" spans="1:75" s="86" customFormat="1" x14ac:dyDescent="0.25">
      <c r="A74" s="79">
        <v>72</v>
      </c>
      <c r="B74" s="79">
        <v>1</v>
      </c>
      <c r="C74" s="80" t="s">
        <v>538</v>
      </c>
      <c r="D74" s="81">
        <f>апрель!D74-май!E74</f>
        <v>40.511057951690852</v>
      </c>
      <c r="E74" s="81">
        <f t="shared" si="1"/>
        <v>3.6080000000000001</v>
      </c>
      <c r="F74" s="82"/>
      <c r="G74" s="82"/>
      <c r="H74" s="82"/>
      <c r="I74" s="83"/>
      <c r="J74" s="82"/>
      <c r="K74" s="82"/>
      <c r="L74" s="82"/>
      <c r="M74" s="82"/>
      <c r="N74" s="82"/>
      <c r="O74" s="84"/>
      <c r="P74" s="82"/>
      <c r="Q74" s="84"/>
      <c r="R74" s="82"/>
      <c r="S74" s="82"/>
      <c r="T74" s="82"/>
      <c r="U74" s="82"/>
      <c r="V74" s="82"/>
      <c r="W74" s="82"/>
      <c r="X74" s="82"/>
      <c r="Y74" s="84"/>
      <c r="Z74" s="82"/>
      <c r="AA74" s="85"/>
      <c r="AB74" s="82"/>
      <c r="AC74" s="82"/>
      <c r="AD74" s="82"/>
      <c r="AE74" s="82"/>
      <c r="AF74" s="82"/>
      <c r="AG74" s="82"/>
      <c r="AH74" s="84"/>
      <c r="AI74" s="82"/>
      <c r="AJ74" s="84"/>
      <c r="AK74" s="82"/>
      <c r="AL74" s="82"/>
      <c r="AM74" s="82"/>
      <c r="AN74" s="84"/>
      <c r="AO74" s="82"/>
      <c r="AP74" s="84"/>
      <c r="AQ74" s="82"/>
      <c r="AR74" s="84"/>
      <c r="AS74" s="82"/>
      <c r="AT74" s="82"/>
      <c r="AU74" s="82"/>
      <c r="AV74" s="84"/>
      <c r="AW74" s="82"/>
      <c r="AX74" s="82"/>
      <c r="AY74" s="82"/>
      <c r="AZ74" s="84"/>
      <c r="BA74" s="82"/>
      <c r="BB74" s="82"/>
      <c r="BC74" s="82"/>
      <c r="BD74" s="82"/>
      <c r="BE74" s="82"/>
      <c r="BF74" s="82"/>
      <c r="BG74" s="82"/>
      <c r="BH74" s="82"/>
      <c r="BI74" s="82"/>
      <c r="BJ74" s="84"/>
      <c r="BK74" s="82"/>
      <c r="BL74" s="84"/>
      <c r="BM74" s="82"/>
      <c r="BN74" s="82"/>
      <c r="BO74" s="82"/>
      <c r="BP74" s="84"/>
      <c r="BQ74" s="82"/>
      <c r="BR74" s="84"/>
      <c r="BS74" s="82"/>
      <c r="BT74" s="82"/>
      <c r="BU74" s="82"/>
      <c r="BV74" s="82">
        <v>3.6080000000000001</v>
      </c>
      <c r="BW74" s="86" t="s">
        <v>1070</v>
      </c>
    </row>
    <row r="75" spans="1:75" s="86" customFormat="1" x14ac:dyDescent="0.25">
      <c r="A75" s="79">
        <v>73</v>
      </c>
      <c r="B75" s="79">
        <v>1</v>
      </c>
      <c r="C75" s="80" t="s">
        <v>539</v>
      </c>
      <c r="D75" s="81">
        <f>апрель!D75-май!E75</f>
        <v>-600.67315222222237</v>
      </c>
      <c r="E75" s="81">
        <f t="shared" si="1"/>
        <v>32.466000000000001</v>
      </c>
      <c r="F75" s="82"/>
      <c r="G75" s="82"/>
      <c r="H75" s="82"/>
      <c r="I75" s="83"/>
      <c r="J75" s="82"/>
      <c r="K75" s="82"/>
      <c r="L75" s="82"/>
      <c r="M75" s="82"/>
      <c r="N75" s="82"/>
      <c r="O75" s="84"/>
      <c r="P75" s="82"/>
      <c r="Q75" s="84"/>
      <c r="R75" s="82"/>
      <c r="S75" s="82"/>
      <c r="T75" s="82"/>
      <c r="U75" s="82">
        <v>6.7000000000000004E-2</v>
      </c>
      <c r="V75" s="82">
        <v>32.466000000000001</v>
      </c>
      <c r="W75" s="82"/>
      <c r="X75" s="82"/>
      <c r="Y75" s="84"/>
      <c r="Z75" s="82"/>
      <c r="AA75" s="85"/>
      <c r="AB75" s="82"/>
      <c r="AC75" s="82"/>
      <c r="AD75" s="82"/>
      <c r="AE75" s="82"/>
      <c r="AF75" s="82"/>
      <c r="AG75" s="82"/>
      <c r="AH75" s="84"/>
      <c r="AI75" s="82"/>
      <c r="AJ75" s="84"/>
      <c r="AK75" s="82"/>
      <c r="AL75" s="82"/>
      <c r="AM75" s="82"/>
      <c r="AN75" s="84"/>
      <c r="AO75" s="82"/>
      <c r="AP75" s="84"/>
      <c r="AQ75" s="82"/>
      <c r="AR75" s="84"/>
      <c r="AS75" s="82"/>
      <c r="AT75" s="82"/>
      <c r="AU75" s="82"/>
      <c r="AV75" s="84"/>
      <c r="AW75" s="82"/>
      <c r="AX75" s="82"/>
      <c r="AY75" s="82"/>
      <c r="AZ75" s="84"/>
      <c r="BA75" s="82"/>
      <c r="BB75" s="82"/>
      <c r="BC75" s="82"/>
      <c r="BD75" s="82"/>
      <c r="BE75" s="82"/>
      <c r="BF75" s="82"/>
      <c r="BG75" s="82"/>
      <c r="BH75" s="82"/>
      <c r="BI75" s="82"/>
      <c r="BJ75" s="84"/>
      <c r="BK75" s="82"/>
      <c r="BL75" s="84"/>
      <c r="BM75" s="82"/>
      <c r="BN75" s="82"/>
      <c r="BO75" s="82"/>
      <c r="BP75" s="84"/>
      <c r="BQ75" s="82"/>
      <c r="BR75" s="84"/>
      <c r="BS75" s="82"/>
      <c r="BT75" s="82"/>
      <c r="BU75" s="82"/>
      <c r="BV75" s="82"/>
    </row>
    <row r="76" spans="1:75" x14ac:dyDescent="0.25">
      <c r="A76" s="39">
        <v>74</v>
      </c>
      <c r="B76" s="39">
        <v>1</v>
      </c>
      <c r="C76" s="37" t="s">
        <v>540</v>
      </c>
      <c r="D76" s="40">
        <f>апрель!D76-май!E76</f>
        <v>-139.43502389371977</v>
      </c>
      <c r="E76" s="40">
        <f t="shared" si="1"/>
        <v>0</v>
      </c>
      <c r="F76" s="36"/>
      <c r="G76" s="36"/>
      <c r="H76" s="36"/>
      <c r="I76" s="27"/>
      <c r="J76" s="36"/>
      <c r="K76" s="36"/>
      <c r="L76" s="36"/>
      <c r="M76" s="36"/>
      <c r="N76" s="36"/>
      <c r="O76" s="29"/>
      <c r="P76" s="36"/>
      <c r="Q76" s="29"/>
      <c r="R76" s="36"/>
      <c r="S76" s="36"/>
      <c r="T76" s="36"/>
      <c r="U76" s="36"/>
      <c r="V76" s="36"/>
      <c r="W76" s="36"/>
      <c r="X76" s="36"/>
      <c r="Y76" s="29"/>
      <c r="Z76" s="36"/>
      <c r="AA76" s="66"/>
      <c r="AB76" s="36"/>
      <c r="AC76" s="36"/>
      <c r="AD76" s="36"/>
      <c r="AE76" s="36"/>
      <c r="AF76" s="36"/>
      <c r="AG76" s="36"/>
      <c r="AH76" s="29"/>
      <c r="AI76" s="36"/>
      <c r="AJ76" s="29"/>
      <c r="AK76" s="36"/>
      <c r="AL76" s="36"/>
      <c r="AM76" s="36"/>
      <c r="AN76" s="29"/>
      <c r="AO76" s="36"/>
      <c r="AP76" s="29"/>
      <c r="AQ76" s="36"/>
      <c r="AR76" s="29"/>
      <c r="AS76" s="36"/>
      <c r="AT76" s="36"/>
      <c r="AU76" s="36"/>
      <c r="AV76" s="29"/>
      <c r="AW76" s="36"/>
      <c r="AX76" s="36"/>
      <c r="AY76" s="36"/>
      <c r="AZ76" s="29"/>
      <c r="BA76" s="36"/>
      <c r="BB76" s="36"/>
      <c r="BC76" s="36"/>
      <c r="BD76" s="36"/>
      <c r="BE76" s="36"/>
      <c r="BF76" s="36"/>
      <c r="BG76" s="36"/>
      <c r="BH76" s="36"/>
      <c r="BI76" s="36"/>
      <c r="BJ76" s="29"/>
      <c r="BK76" s="36"/>
      <c r="BL76" s="29"/>
      <c r="BM76" s="36"/>
      <c r="BN76" s="36"/>
      <c r="BO76" s="36"/>
      <c r="BP76" s="29"/>
      <c r="BQ76" s="36"/>
      <c r="BR76" s="29"/>
      <c r="BS76" s="36"/>
      <c r="BT76" s="36"/>
      <c r="BU76" s="36"/>
      <c r="BV76" s="36"/>
    </row>
    <row r="77" spans="1:75" s="86" customFormat="1" x14ac:dyDescent="0.25">
      <c r="A77" s="79">
        <v>75</v>
      </c>
      <c r="B77" s="79">
        <v>1</v>
      </c>
      <c r="C77" s="80" t="s">
        <v>541</v>
      </c>
      <c r="D77" s="81">
        <f>апрель!D77-май!E77</f>
        <v>466.19809598260872</v>
      </c>
      <c r="E77" s="81">
        <f t="shared" si="1"/>
        <v>36.905999999999999</v>
      </c>
      <c r="F77" s="82"/>
      <c r="G77" s="82"/>
      <c r="H77" s="82"/>
      <c r="I77" s="83"/>
      <c r="J77" s="82"/>
      <c r="K77" s="82"/>
      <c r="L77" s="82"/>
      <c r="M77" s="82"/>
      <c r="N77" s="82"/>
      <c r="O77" s="84"/>
      <c r="P77" s="82"/>
      <c r="Q77" s="84"/>
      <c r="R77" s="82"/>
      <c r="S77" s="82"/>
      <c r="T77" s="82"/>
      <c r="U77" s="82"/>
      <c r="V77" s="82"/>
      <c r="W77" s="82"/>
      <c r="X77" s="82"/>
      <c r="Y77" s="84"/>
      <c r="Z77" s="82"/>
      <c r="AA77" s="85"/>
      <c r="AB77" s="82"/>
      <c r="AC77" s="82"/>
      <c r="AD77" s="82"/>
      <c r="AE77" s="82"/>
      <c r="AF77" s="82"/>
      <c r="AG77" s="82"/>
      <c r="AH77" s="84"/>
      <c r="AI77" s="82"/>
      <c r="AJ77" s="84"/>
      <c r="AK77" s="82"/>
      <c r="AL77" s="82"/>
      <c r="AM77" s="82"/>
      <c r="AN77" s="84"/>
      <c r="AO77" s="82"/>
      <c r="AP77" s="84">
        <v>1</v>
      </c>
      <c r="AQ77" s="82">
        <v>32</v>
      </c>
      <c r="AR77" s="84"/>
      <c r="AS77" s="82"/>
      <c r="AT77" s="82"/>
      <c r="AU77" s="82"/>
      <c r="AV77" s="84"/>
      <c r="AW77" s="82"/>
      <c r="AX77" s="82"/>
      <c r="AY77" s="82"/>
      <c r="AZ77" s="84"/>
      <c r="BA77" s="82"/>
      <c r="BB77" s="82"/>
      <c r="BC77" s="82"/>
      <c r="BD77" s="82"/>
      <c r="BE77" s="82"/>
      <c r="BF77" s="82"/>
      <c r="BG77" s="82"/>
      <c r="BH77" s="82"/>
      <c r="BI77" s="82"/>
      <c r="BJ77" s="84"/>
      <c r="BK77" s="82"/>
      <c r="BL77" s="84"/>
      <c r="BM77" s="82"/>
      <c r="BN77" s="82"/>
      <c r="BO77" s="82"/>
      <c r="BP77" s="84"/>
      <c r="BQ77" s="82"/>
      <c r="BR77" s="84"/>
      <c r="BS77" s="82"/>
      <c r="BT77" s="82"/>
      <c r="BU77" s="82"/>
      <c r="BV77" s="82">
        <v>4.9059999999999997</v>
      </c>
      <c r="BW77" s="86" t="s">
        <v>1070</v>
      </c>
    </row>
    <row r="78" spans="1:75" s="86" customFormat="1" x14ac:dyDescent="0.25">
      <c r="A78" s="79">
        <v>76</v>
      </c>
      <c r="B78" s="79">
        <v>1</v>
      </c>
      <c r="C78" s="80" t="s">
        <v>922</v>
      </c>
      <c r="D78" s="81">
        <f>апрель!D78-май!E78</f>
        <v>217.55562978743961</v>
      </c>
      <c r="E78" s="81">
        <f t="shared" si="1"/>
        <v>13.8</v>
      </c>
      <c r="F78" s="82"/>
      <c r="G78" s="82"/>
      <c r="H78" s="82"/>
      <c r="I78" s="83"/>
      <c r="J78" s="82"/>
      <c r="K78" s="82"/>
      <c r="L78" s="82"/>
      <c r="M78" s="82"/>
      <c r="N78" s="82"/>
      <c r="O78" s="84"/>
      <c r="P78" s="82"/>
      <c r="Q78" s="84"/>
      <c r="R78" s="82"/>
      <c r="S78" s="82"/>
      <c r="T78" s="82"/>
      <c r="U78" s="82"/>
      <c r="V78" s="82"/>
      <c r="W78" s="82"/>
      <c r="X78" s="82"/>
      <c r="Y78" s="84"/>
      <c r="Z78" s="82"/>
      <c r="AA78" s="85"/>
      <c r="AB78" s="82"/>
      <c r="AC78" s="82"/>
      <c r="AD78" s="82"/>
      <c r="AE78" s="82"/>
      <c r="AF78" s="82"/>
      <c r="AG78" s="82"/>
      <c r="AH78" s="84"/>
      <c r="AI78" s="82"/>
      <c r="AJ78" s="84"/>
      <c r="AK78" s="82"/>
      <c r="AL78" s="82"/>
      <c r="AM78" s="82"/>
      <c r="AN78" s="84"/>
      <c r="AO78" s="82"/>
      <c r="AP78" s="84"/>
      <c r="AQ78" s="82"/>
      <c r="AR78" s="84"/>
      <c r="AS78" s="82"/>
      <c r="AT78" s="82"/>
      <c r="AU78" s="82"/>
      <c r="AV78" s="84">
        <v>8</v>
      </c>
      <c r="AW78" s="82">
        <v>7.5030000000000001</v>
      </c>
      <c r="AX78" s="82"/>
      <c r="AY78" s="82"/>
      <c r="AZ78" s="84"/>
      <c r="BA78" s="82"/>
      <c r="BB78" s="82"/>
      <c r="BC78" s="82"/>
      <c r="BD78" s="82"/>
      <c r="BE78" s="82"/>
      <c r="BF78" s="82"/>
      <c r="BG78" s="82"/>
      <c r="BH78" s="82"/>
      <c r="BI78" s="82"/>
      <c r="BJ78" s="84"/>
      <c r="BK78" s="82"/>
      <c r="BL78" s="84"/>
      <c r="BM78" s="82"/>
      <c r="BN78" s="82"/>
      <c r="BO78" s="82"/>
      <c r="BP78" s="84"/>
      <c r="BQ78" s="82"/>
      <c r="BR78" s="84"/>
      <c r="BS78" s="82"/>
      <c r="BT78" s="82"/>
      <c r="BU78" s="82"/>
      <c r="BV78" s="82">
        <v>6.2969999999999997</v>
      </c>
      <c r="BW78" s="86" t="s">
        <v>1070</v>
      </c>
    </row>
    <row r="79" spans="1:75" x14ac:dyDescent="0.25">
      <c r="A79" s="39">
        <v>77</v>
      </c>
      <c r="B79" s="39">
        <v>1</v>
      </c>
      <c r="C79" s="37" t="s">
        <v>542</v>
      </c>
      <c r="D79" s="40">
        <f>апрель!D79-май!E79</f>
        <v>571.67113224154582</v>
      </c>
      <c r="E79" s="40">
        <f t="shared" si="1"/>
        <v>0</v>
      </c>
      <c r="F79" s="36"/>
      <c r="G79" s="36"/>
      <c r="H79" s="36"/>
      <c r="I79" s="27"/>
      <c r="J79" s="36"/>
      <c r="K79" s="36"/>
      <c r="L79" s="36"/>
      <c r="M79" s="36"/>
      <c r="N79" s="36"/>
      <c r="O79" s="29"/>
      <c r="P79" s="36"/>
      <c r="Q79" s="29"/>
      <c r="R79" s="36"/>
      <c r="S79" s="36"/>
      <c r="T79" s="36"/>
      <c r="U79" s="36"/>
      <c r="V79" s="36"/>
      <c r="W79" s="36"/>
      <c r="X79" s="36"/>
      <c r="Y79" s="29"/>
      <c r="Z79" s="36"/>
      <c r="AA79" s="66"/>
      <c r="AB79" s="36"/>
      <c r="AC79" s="36"/>
      <c r="AD79" s="36"/>
      <c r="AE79" s="36"/>
      <c r="AF79" s="36"/>
      <c r="AG79" s="36"/>
      <c r="AH79" s="29"/>
      <c r="AI79" s="36"/>
      <c r="AJ79" s="29"/>
      <c r="AK79" s="36"/>
      <c r="AL79" s="36"/>
      <c r="AM79" s="36"/>
      <c r="AN79" s="29"/>
      <c r="AO79" s="36"/>
      <c r="AP79" s="29"/>
      <c r="AQ79" s="36"/>
      <c r="AR79" s="29"/>
      <c r="AS79" s="36"/>
      <c r="AT79" s="36"/>
      <c r="AU79" s="36"/>
      <c r="AV79" s="29"/>
      <c r="AW79" s="36"/>
      <c r="AX79" s="36"/>
      <c r="AY79" s="36"/>
      <c r="AZ79" s="29"/>
      <c r="BA79" s="36"/>
      <c r="BB79" s="36"/>
      <c r="BC79" s="36"/>
      <c r="BD79" s="36"/>
      <c r="BE79" s="36"/>
      <c r="BF79" s="36"/>
      <c r="BG79" s="36"/>
      <c r="BH79" s="36"/>
      <c r="BI79" s="36"/>
      <c r="BJ79" s="29"/>
      <c r="BK79" s="36"/>
      <c r="BL79" s="29"/>
      <c r="BM79" s="36"/>
      <c r="BN79" s="36"/>
      <c r="BO79" s="36"/>
      <c r="BP79" s="29"/>
      <c r="BQ79" s="36"/>
      <c r="BR79" s="29"/>
      <c r="BS79" s="36"/>
      <c r="BT79" s="36"/>
      <c r="BU79" s="36"/>
      <c r="BV79" s="36"/>
    </row>
    <row r="80" spans="1:75" x14ac:dyDescent="0.25">
      <c r="A80" s="39">
        <v>78</v>
      </c>
      <c r="B80" s="39">
        <v>1</v>
      </c>
      <c r="C80" s="37" t="s">
        <v>543</v>
      </c>
      <c r="D80" s="40">
        <f>апрель!D80-май!E80</f>
        <v>1173.4219787536231</v>
      </c>
      <c r="E80" s="40">
        <f t="shared" si="1"/>
        <v>0</v>
      </c>
      <c r="F80" s="36"/>
      <c r="G80" s="36"/>
      <c r="H80" s="36"/>
      <c r="I80" s="27"/>
      <c r="J80" s="36"/>
      <c r="K80" s="36"/>
      <c r="L80" s="36"/>
      <c r="M80" s="36"/>
      <c r="N80" s="36"/>
      <c r="O80" s="29"/>
      <c r="P80" s="36"/>
      <c r="Q80" s="29"/>
      <c r="R80" s="36"/>
      <c r="S80" s="36"/>
      <c r="T80" s="36"/>
      <c r="U80" s="36"/>
      <c r="V80" s="36"/>
      <c r="W80" s="36"/>
      <c r="X80" s="36"/>
      <c r="Y80" s="29"/>
      <c r="Z80" s="36"/>
      <c r="AA80" s="66"/>
      <c r="AB80" s="36"/>
      <c r="AC80" s="36"/>
      <c r="AD80" s="36"/>
      <c r="AE80" s="36"/>
      <c r="AF80" s="36"/>
      <c r="AG80" s="36"/>
      <c r="AH80" s="29"/>
      <c r="AI80" s="36"/>
      <c r="AJ80" s="29"/>
      <c r="AK80" s="36"/>
      <c r="AL80" s="36"/>
      <c r="AM80" s="36"/>
      <c r="AN80" s="29"/>
      <c r="AO80" s="36"/>
      <c r="AP80" s="29"/>
      <c r="AQ80" s="36"/>
      <c r="AR80" s="29"/>
      <c r="AS80" s="36"/>
      <c r="AT80" s="36"/>
      <c r="AU80" s="36"/>
      <c r="AV80" s="29"/>
      <c r="AW80" s="36"/>
      <c r="AX80" s="36"/>
      <c r="AY80" s="36"/>
      <c r="AZ80" s="29"/>
      <c r="BA80" s="36"/>
      <c r="BB80" s="36"/>
      <c r="BC80" s="36"/>
      <c r="BD80" s="36"/>
      <c r="BE80" s="36"/>
      <c r="BF80" s="36"/>
      <c r="BG80" s="36"/>
      <c r="BH80" s="36"/>
      <c r="BI80" s="36"/>
      <c r="BJ80" s="29"/>
      <c r="BK80" s="36"/>
      <c r="BL80" s="29"/>
      <c r="BM80" s="36"/>
      <c r="BN80" s="36"/>
      <c r="BO80" s="36"/>
      <c r="BP80" s="29"/>
      <c r="BQ80" s="36"/>
      <c r="BR80" s="29"/>
      <c r="BS80" s="36"/>
      <c r="BT80" s="36"/>
      <c r="BU80" s="36"/>
      <c r="BV80" s="36"/>
    </row>
    <row r="81" spans="1:75" x14ac:dyDescent="0.25">
      <c r="A81" s="39">
        <v>79</v>
      </c>
      <c r="B81" s="39">
        <v>1</v>
      </c>
      <c r="C81" s="37" t="s">
        <v>544</v>
      </c>
      <c r="D81" s="40">
        <f>апрель!D81-май!E81</f>
        <v>79.476167932367147</v>
      </c>
      <c r="E81" s="40">
        <f t="shared" si="1"/>
        <v>0</v>
      </c>
      <c r="F81" s="36"/>
      <c r="G81" s="36"/>
      <c r="H81" s="36"/>
      <c r="I81" s="27"/>
      <c r="J81" s="36"/>
      <c r="K81" s="36"/>
      <c r="L81" s="36"/>
      <c r="M81" s="36"/>
      <c r="N81" s="36"/>
      <c r="O81" s="29"/>
      <c r="P81" s="36"/>
      <c r="Q81" s="29"/>
      <c r="R81" s="36"/>
      <c r="S81" s="36"/>
      <c r="T81" s="36"/>
      <c r="U81" s="36"/>
      <c r="V81" s="36"/>
      <c r="W81" s="36"/>
      <c r="X81" s="36"/>
      <c r="Y81" s="29"/>
      <c r="Z81" s="36"/>
      <c r="AA81" s="66"/>
      <c r="AB81" s="36"/>
      <c r="AC81" s="36"/>
      <c r="AD81" s="36"/>
      <c r="AE81" s="36"/>
      <c r="AF81" s="36"/>
      <c r="AG81" s="36"/>
      <c r="AH81" s="29"/>
      <c r="AI81" s="36"/>
      <c r="AJ81" s="29"/>
      <c r="AK81" s="36"/>
      <c r="AL81" s="36"/>
      <c r="AM81" s="36"/>
      <c r="AN81" s="29"/>
      <c r="AO81" s="36"/>
      <c r="AP81" s="29"/>
      <c r="AQ81" s="36"/>
      <c r="AR81" s="29"/>
      <c r="AS81" s="36"/>
      <c r="AT81" s="36"/>
      <c r="AU81" s="36"/>
      <c r="AV81" s="29"/>
      <c r="AW81" s="36"/>
      <c r="AX81" s="36"/>
      <c r="AY81" s="36"/>
      <c r="AZ81" s="29"/>
      <c r="BA81" s="36"/>
      <c r="BB81" s="36"/>
      <c r="BC81" s="36"/>
      <c r="BD81" s="36"/>
      <c r="BE81" s="36"/>
      <c r="BF81" s="36"/>
      <c r="BG81" s="36"/>
      <c r="BH81" s="36"/>
      <c r="BI81" s="36"/>
      <c r="BJ81" s="29"/>
      <c r="BK81" s="36"/>
      <c r="BL81" s="29"/>
      <c r="BM81" s="36"/>
      <c r="BN81" s="36"/>
      <c r="BO81" s="36"/>
      <c r="BP81" s="29"/>
      <c r="BQ81" s="36"/>
      <c r="BR81" s="29"/>
      <c r="BS81" s="36"/>
      <c r="BT81" s="36"/>
      <c r="BU81" s="36"/>
      <c r="BV81" s="36"/>
    </row>
    <row r="82" spans="1:75" x14ac:dyDescent="0.25">
      <c r="A82" s="39">
        <v>80</v>
      </c>
      <c r="B82" s="39">
        <v>1</v>
      </c>
      <c r="C82" s="37" t="s">
        <v>545</v>
      </c>
      <c r="D82" s="40">
        <f>апрель!D82-май!E82</f>
        <v>76.535906966183575</v>
      </c>
      <c r="E82" s="40">
        <f t="shared" si="1"/>
        <v>0</v>
      </c>
      <c r="F82" s="36"/>
      <c r="G82" s="36"/>
      <c r="H82" s="36"/>
      <c r="I82" s="27"/>
      <c r="J82" s="36"/>
      <c r="K82" s="36"/>
      <c r="L82" s="36"/>
      <c r="M82" s="36"/>
      <c r="N82" s="36"/>
      <c r="O82" s="29"/>
      <c r="P82" s="36"/>
      <c r="Q82" s="29"/>
      <c r="R82" s="36"/>
      <c r="S82" s="36"/>
      <c r="T82" s="36"/>
      <c r="U82" s="36"/>
      <c r="V82" s="36"/>
      <c r="W82" s="36"/>
      <c r="X82" s="36"/>
      <c r="Y82" s="29"/>
      <c r="Z82" s="36"/>
      <c r="AA82" s="66"/>
      <c r="AB82" s="36"/>
      <c r="AC82" s="36"/>
      <c r="AD82" s="36"/>
      <c r="AE82" s="36"/>
      <c r="AF82" s="36"/>
      <c r="AG82" s="36"/>
      <c r="AH82" s="29"/>
      <c r="AI82" s="36"/>
      <c r="AJ82" s="29"/>
      <c r="AK82" s="36"/>
      <c r="AL82" s="36"/>
      <c r="AM82" s="36"/>
      <c r="AN82" s="29"/>
      <c r="AO82" s="36"/>
      <c r="AP82" s="29"/>
      <c r="AQ82" s="36"/>
      <c r="AR82" s="29"/>
      <c r="AS82" s="36"/>
      <c r="AT82" s="36"/>
      <c r="AU82" s="36"/>
      <c r="AV82" s="29"/>
      <c r="AW82" s="36"/>
      <c r="AX82" s="36"/>
      <c r="AY82" s="36"/>
      <c r="AZ82" s="29"/>
      <c r="BA82" s="36"/>
      <c r="BB82" s="36"/>
      <c r="BC82" s="36"/>
      <c r="BD82" s="36"/>
      <c r="BE82" s="36"/>
      <c r="BF82" s="36"/>
      <c r="BG82" s="36"/>
      <c r="BH82" s="36"/>
      <c r="BI82" s="36"/>
      <c r="BJ82" s="29"/>
      <c r="BK82" s="36"/>
      <c r="BL82" s="29"/>
      <c r="BM82" s="36"/>
      <c r="BN82" s="36"/>
      <c r="BO82" s="36"/>
      <c r="BP82" s="29"/>
      <c r="BQ82" s="36"/>
      <c r="BR82" s="29"/>
      <c r="BS82" s="36"/>
      <c r="BT82" s="36"/>
      <c r="BU82" s="36"/>
      <c r="BV82" s="36"/>
    </row>
    <row r="83" spans="1:75" x14ac:dyDescent="0.25">
      <c r="A83" s="39">
        <v>81</v>
      </c>
      <c r="B83" s="39">
        <v>1</v>
      </c>
      <c r="C83" s="37" t="s">
        <v>546</v>
      </c>
      <c r="D83" s="40">
        <f>апрель!D83-май!E83</f>
        <v>121.76269836714977</v>
      </c>
      <c r="E83" s="40">
        <f t="shared" si="1"/>
        <v>0</v>
      </c>
      <c r="F83" s="36"/>
      <c r="G83" s="36"/>
      <c r="H83" s="36"/>
      <c r="I83" s="27"/>
      <c r="J83" s="36"/>
      <c r="K83" s="36"/>
      <c r="L83" s="36"/>
      <c r="M83" s="36"/>
      <c r="N83" s="36"/>
      <c r="O83" s="29"/>
      <c r="P83" s="36"/>
      <c r="Q83" s="29"/>
      <c r="R83" s="36"/>
      <c r="S83" s="36"/>
      <c r="T83" s="36"/>
      <c r="U83" s="36"/>
      <c r="V83" s="36"/>
      <c r="W83" s="36"/>
      <c r="X83" s="36"/>
      <c r="Y83" s="29"/>
      <c r="Z83" s="36"/>
      <c r="AA83" s="66"/>
      <c r="AB83" s="36"/>
      <c r="AC83" s="36"/>
      <c r="AD83" s="36"/>
      <c r="AE83" s="36"/>
      <c r="AF83" s="36"/>
      <c r="AG83" s="36"/>
      <c r="AH83" s="29"/>
      <c r="AI83" s="36"/>
      <c r="AJ83" s="29"/>
      <c r="AK83" s="36"/>
      <c r="AL83" s="36"/>
      <c r="AM83" s="36"/>
      <c r="AN83" s="29"/>
      <c r="AO83" s="36"/>
      <c r="AP83" s="29"/>
      <c r="AQ83" s="36"/>
      <c r="AR83" s="29"/>
      <c r="AS83" s="36"/>
      <c r="AT83" s="36"/>
      <c r="AU83" s="36"/>
      <c r="AV83" s="29"/>
      <c r="AW83" s="36"/>
      <c r="AX83" s="36"/>
      <c r="AY83" s="36"/>
      <c r="AZ83" s="29"/>
      <c r="BA83" s="36"/>
      <c r="BB83" s="36"/>
      <c r="BC83" s="36"/>
      <c r="BD83" s="36"/>
      <c r="BE83" s="36"/>
      <c r="BF83" s="36"/>
      <c r="BG83" s="36"/>
      <c r="BH83" s="36"/>
      <c r="BI83" s="36"/>
      <c r="BJ83" s="29"/>
      <c r="BK83" s="36"/>
      <c r="BL83" s="29"/>
      <c r="BM83" s="36"/>
      <c r="BN83" s="36"/>
      <c r="BO83" s="36"/>
      <c r="BP83" s="29"/>
      <c r="BQ83" s="36"/>
      <c r="BR83" s="29"/>
      <c r="BS83" s="36"/>
      <c r="BT83" s="36"/>
      <c r="BU83" s="36"/>
      <c r="BV83" s="36"/>
    </row>
    <row r="84" spans="1:75" x14ac:dyDescent="0.25">
      <c r="A84" s="39">
        <v>82</v>
      </c>
      <c r="B84" s="39">
        <v>1</v>
      </c>
      <c r="C84" s="37" t="s">
        <v>547</v>
      </c>
      <c r="D84" s="40">
        <f>апрель!D84-май!E84</f>
        <v>449.84923906280193</v>
      </c>
      <c r="E84" s="40">
        <f t="shared" si="1"/>
        <v>0</v>
      </c>
      <c r="F84" s="36"/>
      <c r="G84" s="36"/>
      <c r="H84" s="36"/>
      <c r="I84" s="27"/>
      <c r="J84" s="36"/>
      <c r="K84" s="36"/>
      <c r="L84" s="36"/>
      <c r="M84" s="36"/>
      <c r="N84" s="36"/>
      <c r="O84" s="29"/>
      <c r="P84" s="36"/>
      <c r="Q84" s="29"/>
      <c r="R84" s="36"/>
      <c r="S84" s="36"/>
      <c r="T84" s="36"/>
      <c r="U84" s="36"/>
      <c r="V84" s="36"/>
      <c r="W84" s="36"/>
      <c r="X84" s="36"/>
      <c r="Y84" s="29"/>
      <c r="Z84" s="36"/>
      <c r="AA84" s="66"/>
      <c r="AB84" s="36"/>
      <c r="AC84" s="36"/>
      <c r="AD84" s="36"/>
      <c r="AE84" s="36"/>
      <c r="AF84" s="36"/>
      <c r="AG84" s="36"/>
      <c r="AH84" s="29"/>
      <c r="AI84" s="36"/>
      <c r="AJ84" s="29"/>
      <c r="AK84" s="36"/>
      <c r="AL84" s="36"/>
      <c r="AM84" s="36"/>
      <c r="AN84" s="29"/>
      <c r="AO84" s="36"/>
      <c r="AP84" s="29"/>
      <c r="AQ84" s="36"/>
      <c r="AR84" s="29"/>
      <c r="AS84" s="36"/>
      <c r="AT84" s="36"/>
      <c r="AU84" s="36"/>
      <c r="AV84" s="29"/>
      <c r="AW84" s="36"/>
      <c r="AX84" s="36"/>
      <c r="AY84" s="36"/>
      <c r="AZ84" s="29"/>
      <c r="BA84" s="36"/>
      <c r="BB84" s="36"/>
      <c r="BC84" s="36"/>
      <c r="BD84" s="36"/>
      <c r="BE84" s="36"/>
      <c r="BF84" s="36"/>
      <c r="BG84" s="36"/>
      <c r="BH84" s="36"/>
      <c r="BI84" s="36"/>
      <c r="BJ84" s="29"/>
      <c r="BK84" s="36"/>
      <c r="BL84" s="29"/>
      <c r="BM84" s="36"/>
      <c r="BN84" s="36"/>
      <c r="BO84" s="36"/>
      <c r="BP84" s="29"/>
      <c r="BQ84" s="36"/>
      <c r="BR84" s="29"/>
      <c r="BS84" s="36"/>
      <c r="BT84" s="36"/>
      <c r="BU84" s="36"/>
      <c r="BV84" s="36"/>
    </row>
    <row r="85" spans="1:75" x14ac:dyDescent="0.25">
      <c r="A85" s="39">
        <v>83</v>
      </c>
      <c r="B85" s="39">
        <v>1</v>
      </c>
      <c r="C85" s="37" t="s">
        <v>548</v>
      </c>
      <c r="D85" s="40">
        <f>апрель!D85-май!E85</f>
        <v>593.88076705314006</v>
      </c>
      <c r="E85" s="40">
        <f t="shared" si="1"/>
        <v>0</v>
      </c>
      <c r="F85" s="36"/>
      <c r="G85" s="36"/>
      <c r="H85" s="36"/>
      <c r="I85" s="27"/>
      <c r="J85" s="36"/>
      <c r="K85" s="36"/>
      <c r="L85" s="36"/>
      <c r="M85" s="36"/>
      <c r="N85" s="36"/>
      <c r="O85" s="29"/>
      <c r="P85" s="36"/>
      <c r="Q85" s="29"/>
      <c r="R85" s="36"/>
      <c r="S85" s="36"/>
      <c r="T85" s="36"/>
      <c r="U85" s="36"/>
      <c r="V85" s="36"/>
      <c r="W85" s="36"/>
      <c r="X85" s="36"/>
      <c r="Y85" s="29"/>
      <c r="Z85" s="36"/>
      <c r="AA85" s="66"/>
      <c r="AB85" s="36"/>
      <c r="AC85" s="36"/>
      <c r="AD85" s="36"/>
      <c r="AE85" s="36"/>
      <c r="AF85" s="36"/>
      <c r="AG85" s="36"/>
      <c r="AH85" s="29"/>
      <c r="AI85" s="36"/>
      <c r="AJ85" s="29"/>
      <c r="AK85" s="36"/>
      <c r="AL85" s="36"/>
      <c r="AM85" s="36"/>
      <c r="AN85" s="29"/>
      <c r="AO85" s="36"/>
      <c r="AP85" s="29"/>
      <c r="AQ85" s="36"/>
      <c r="AR85" s="29"/>
      <c r="AS85" s="36"/>
      <c r="AT85" s="36"/>
      <c r="AU85" s="36"/>
      <c r="AV85" s="29"/>
      <c r="AW85" s="36"/>
      <c r="AX85" s="36"/>
      <c r="AY85" s="36"/>
      <c r="AZ85" s="29"/>
      <c r="BA85" s="36"/>
      <c r="BB85" s="36"/>
      <c r="BC85" s="36"/>
      <c r="BD85" s="36"/>
      <c r="BE85" s="36"/>
      <c r="BF85" s="36"/>
      <c r="BG85" s="36"/>
      <c r="BH85" s="36"/>
      <c r="BI85" s="36"/>
      <c r="BJ85" s="29"/>
      <c r="BK85" s="36"/>
      <c r="BL85" s="29"/>
      <c r="BM85" s="36"/>
      <c r="BN85" s="36"/>
      <c r="BO85" s="36"/>
      <c r="BP85" s="29"/>
      <c r="BQ85" s="36"/>
      <c r="BR85" s="29"/>
      <c r="BS85" s="36"/>
      <c r="BT85" s="36"/>
      <c r="BU85" s="36"/>
      <c r="BV85" s="36"/>
    </row>
    <row r="86" spans="1:75" x14ac:dyDescent="0.25">
      <c r="A86" s="39">
        <v>84</v>
      </c>
      <c r="B86" s="39">
        <v>1</v>
      </c>
      <c r="C86" s="37" t="s">
        <v>549</v>
      </c>
      <c r="D86" s="40">
        <f>апрель!D86-май!E86</f>
        <v>111.20527954589373</v>
      </c>
      <c r="E86" s="40">
        <f t="shared" si="1"/>
        <v>0</v>
      </c>
      <c r="F86" s="36"/>
      <c r="G86" s="36"/>
      <c r="H86" s="36"/>
      <c r="I86" s="27"/>
      <c r="J86" s="36"/>
      <c r="K86" s="36"/>
      <c r="L86" s="36"/>
      <c r="M86" s="36"/>
      <c r="N86" s="36"/>
      <c r="O86" s="29"/>
      <c r="P86" s="36"/>
      <c r="Q86" s="29"/>
      <c r="R86" s="36"/>
      <c r="S86" s="36"/>
      <c r="T86" s="36"/>
      <c r="U86" s="36"/>
      <c r="V86" s="36"/>
      <c r="W86" s="36"/>
      <c r="X86" s="36"/>
      <c r="Y86" s="29"/>
      <c r="Z86" s="36"/>
      <c r="AA86" s="66"/>
      <c r="AB86" s="36"/>
      <c r="AC86" s="36"/>
      <c r="AD86" s="36"/>
      <c r="AE86" s="36"/>
      <c r="AF86" s="36"/>
      <c r="AG86" s="36"/>
      <c r="AH86" s="29"/>
      <c r="AI86" s="36"/>
      <c r="AJ86" s="29"/>
      <c r="AK86" s="36"/>
      <c r="AL86" s="36"/>
      <c r="AM86" s="36"/>
      <c r="AN86" s="29"/>
      <c r="AO86" s="36"/>
      <c r="AP86" s="29"/>
      <c r="AQ86" s="36"/>
      <c r="AR86" s="29"/>
      <c r="AS86" s="36"/>
      <c r="AT86" s="36"/>
      <c r="AU86" s="36"/>
      <c r="AV86" s="29"/>
      <c r="AW86" s="36"/>
      <c r="AX86" s="36"/>
      <c r="AY86" s="36"/>
      <c r="AZ86" s="29"/>
      <c r="BA86" s="36"/>
      <c r="BB86" s="36"/>
      <c r="BC86" s="36"/>
      <c r="BD86" s="36"/>
      <c r="BE86" s="36"/>
      <c r="BF86" s="36"/>
      <c r="BG86" s="36"/>
      <c r="BH86" s="36"/>
      <c r="BI86" s="36"/>
      <c r="BJ86" s="29"/>
      <c r="BK86" s="36"/>
      <c r="BL86" s="29"/>
      <c r="BM86" s="36"/>
      <c r="BN86" s="36"/>
      <c r="BO86" s="36"/>
      <c r="BP86" s="29"/>
      <c r="BQ86" s="36"/>
      <c r="BR86" s="29"/>
      <c r="BS86" s="36"/>
      <c r="BT86" s="36"/>
      <c r="BU86" s="36"/>
      <c r="BV86" s="36"/>
    </row>
    <row r="87" spans="1:75" x14ac:dyDescent="0.25">
      <c r="A87" s="39">
        <v>85</v>
      </c>
      <c r="B87" s="39">
        <v>3</v>
      </c>
      <c r="C87" s="37" t="s">
        <v>550</v>
      </c>
      <c r="D87" s="40">
        <f>апрель!D87-май!E87</f>
        <v>651.57530142028997</v>
      </c>
      <c r="E87" s="40">
        <f t="shared" si="1"/>
        <v>0</v>
      </c>
      <c r="F87" s="36"/>
      <c r="G87" s="36"/>
      <c r="H87" s="36"/>
      <c r="I87" s="27"/>
      <c r="J87" s="36"/>
      <c r="K87" s="36"/>
      <c r="L87" s="36"/>
      <c r="M87" s="36"/>
      <c r="N87" s="36"/>
      <c r="O87" s="29"/>
      <c r="P87" s="36"/>
      <c r="Q87" s="29"/>
      <c r="R87" s="36"/>
      <c r="S87" s="36"/>
      <c r="T87" s="36"/>
      <c r="U87" s="36"/>
      <c r="V87" s="36"/>
      <c r="W87" s="36"/>
      <c r="X87" s="36"/>
      <c r="Y87" s="29"/>
      <c r="Z87" s="36"/>
      <c r="AA87" s="66"/>
      <c r="AB87" s="36"/>
      <c r="AC87" s="36"/>
      <c r="AD87" s="36"/>
      <c r="AE87" s="36"/>
      <c r="AF87" s="36"/>
      <c r="AG87" s="36"/>
      <c r="AH87" s="29"/>
      <c r="AI87" s="36"/>
      <c r="AJ87" s="29"/>
      <c r="AK87" s="36"/>
      <c r="AL87" s="36"/>
      <c r="AM87" s="36"/>
      <c r="AN87" s="29"/>
      <c r="AO87" s="36"/>
      <c r="AP87" s="29"/>
      <c r="AQ87" s="36"/>
      <c r="AR87" s="29"/>
      <c r="AS87" s="36"/>
      <c r="AT87" s="36"/>
      <c r="AU87" s="36"/>
      <c r="AV87" s="29"/>
      <c r="AW87" s="36"/>
      <c r="AX87" s="36"/>
      <c r="AY87" s="36"/>
      <c r="AZ87" s="29"/>
      <c r="BA87" s="36"/>
      <c r="BB87" s="36"/>
      <c r="BC87" s="36"/>
      <c r="BD87" s="36"/>
      <c r="BE87" s="36"/>
      <c r="BF87" s="36"/>
      <c r="BG87" s="36"/>
      <c r="BH87" s="36"/>
      <c r="BI87" s="36"/>
      <c r="BJ87" s="29"/>
      <c r="BK87" s="36"/>
      <c r="BL87" s="29"/>
      <c r="BM87" s="36"/>
      <c r="BN87" s="36"/>
      <c r="BO87" s="36"/>
      <c r="BP87" s="29"/>
      <c r="BQ87" s="36"/>
      <c r="BR87" s="29"/>
      <c r="BS87" s="36"/>
      <c r="BT87" s="36"/>
      <c r="BU87" s="36"/>
      <c r="BV87" s="36"/>
    </row>
    <row r="88" spans="1:75" s="86" customFormat="1" x14ac:dyDescent="0.25">
      <c r="A88" s="79">
        <v>86</v>
      </c>
      <c r="B88" s="79">
        <v>3</v>
      </c>
      <c r="C88" s="80" t="s">
        <v>551</v>
      </c>
      <c r="D88" s="81">
        <f>апрель!D88-май!E88</f>
        <v>1127.7936289275365</v>
      </c>
      <c r="E88" s="81">
        <f t="shared" si="1"/>
        <v>0.79200000000000004</v>
      </c>
      <c r="F88" s="82"/>
      <c r="G88" s="82"/>
      <c r="H88" s="82"/>
      <c r="I88" s="83"/>
      <c r="J88" s="82"/>
      <c r="K88" s="82"/>
      <c r="L88" s="82"/>
      <c r="M88" s="82"/>
      <c r="N88" s="82"/>
      <c r="O88" s="84"/>
      <c r="P88" s="82"/>
      <c r="Q88" s="84"/>
      <c r="R88" s="82"/>
      <c r="S88" s="82"/>
      <c r="T88" s="82"/>
      <c r="U88" s="82"/>
      <c r="V88" s="82"/>
      <c r="W88" s="82"/>
      <c r="X88" s="82"/>
      <c r="Y88" s="84"/>
      <c r="Z88" s="82"/>
      <c r="AA88" s="85"/>
      <c r="AB88" s="82"/>
      <c r="AC88" s="82"/>
      <c r="AD88" s="82"/>
      <c r="AE88" s="82"/>
      <c r="AF88" s="82"/>
      <c r="AG88" s="82"/>
      <c r="AH88" s="84"/>
      <c r="AI88" s="82"/>
      <c r="AJ88" s="84"/>
      <c r="AK88" s="82"/>
      <c r="AL88" s="82"/>
      <c r="AM88" s="82"/>
      <c r="AN88" s="84"/>
      <c r="AO88" s="82"/>
      <c r="AP88" s="84"/>
      <c r="AQ88" s="82"/>
      <c r="AR88" s="84"/>
      <c r="AS88" s="82"/>
      <c r="AT88" s="82"/>
      <c r="AU88" s="82"/>
      <c r="AV88" s="84"/>
      <c r="AW88" s="82"/>
      <c r="AX88" s="82"/>
      <c r="AY88" s="82"/>
      <c r="AZ88" s="84"/>
      <c r="BA88" s="82"/>
      <c r="BB88" s="82"/>
      <c r="BC88" s="82"/>
      <c r="BD88" s="82"/>
      <c r="BE88" s="82"/>
      <c r="BF88" s="82"/>
      <c r="BG88" s="82"/>
      <c r="BH88" s="82"/>
      <c r="BI88" s="82"/>
      <c r="BJ88" s="84"/>
      <c r="BK88" s="82"/>
      <c r="BL88" s="84">
        <v>1</v>
      </c>
      <c r="BM88" s="82">
        <v>0.79200000000000004</v>
      </c>
      <c r="BN88" s="82"/>
      <c r="BO88" s="82"/>
      <c r="BP88" s="84"/>
      <c r="BQ88" s="82"/>
      <c r="BR88" s="84"/>
      <c r="BS88" s="82"/>
      <c r="BT88" s="82"/>
      <c r="BU88" s="82"/>
      <c r="BV88" s="82"/>
    </row>
    <row r="89" spans="1:75" s="86" customFormat="1" x14ac:dyDescent="0.25">
      <c r="A89" s="79">
        <v>87</v>
      </c>
      <c r="B89" s="79">
        <v>3</v>
      </c>
      <c r="C89" s="80" t="s">
        <v>552</v>
      </c>
      <c r="D89" s="81">
        <f>апрель!D89-май!E89</f>
        <v>2116.5619934782612</v>
      </c>
      <c r="E89" s="81">
        <f t="shared" si="1"/>
        <v>32.883000000000003</v>
      </c>
      <c r="F89" s="82"/>
      <c r="G89" s="82"/>
      <c r="H89" s="82"/>
      <c r="I89" s="83"/>
      <c r="J89" s="82"/>
      <c r="K89" s="82"/>
      <c r="L89" s="82"/>
      <c r="M89" s="82"/>
      <c r="N89" s="82"/>
      <c r="O89" s="84"/>
      <c r="P89" s="82"/>
      <c r="Q89" s="84"/>
      <c r="R89" s="82"/>
      <c r="S89" s="82"/>
      <c r="T89" s="82"/>
      <c r="U89" s="82">
        <v>4.5999999999999999E-2</v>
      </c>
      <c r="V89" s="82">
        <v>32.883000000000003</v>
      </c>
      <c r="W89" s="82"/>
      <c r="X89" s="82"/>
      <c r="Y89" s="84"/>
      <c r="Z89" s="82"/>
      <c r="AA89" s="85"/>
      <c r="AB89" s="82"/>
      <c r="AC89" s="82"/>
      <c r="AD89" s="82"/>
      <c r="AE89" s="82"/>
      <c r="AF89" s="82"/>
      <c r="AG89" s="82"/>
      <c r="AH89" s="84"/>
      <c r="AI89" s="82"/>
      <c r="AJ89" s="84"/>
      <c r="AK89" s="82"/>
      <c r="AL89" s="82"/>
      <c r="AM89" s="82"/>
      <c r="AN89" s="84"/>
      <c r="AO89" s="82"/>
      <c r="AP89" s="84"/>
      <c r="AQ89" s="82"/>
      <c r="AR89" s="84"/>
      <c r="AS89" s="82"/>
      <c r="AT89" s="82"/>
      <c r="AU89" s="82"/>
      <c r="AV89" s="84"/>
      <c r="AW89" s="82"/>
      <c r="AX89" s="82"/>
      <c r="AY89" s="82"/>
      <c r="AZ89" s="84"/>
      <c r="BA89" s="82"/>
      <c r="BB89" s="82"/>
      <c r="BC89" s="82"/>
      <c r="BD89" s="82"/>
      <c r="BE89" s="82"/>
      <c r="BF89" s="82"/>
      <c r="BG89" s="82"/>
      <c r="BH89" s="82"/>
      <c r="BI89" s="82"/>
      <c r="BJ89" s="84"/>
      <c r="BK89" s="82"/>
      <c r="BL89" s="84"/>
      <c r="BM89" s="82"/>
      <c r="BN89" s="82"/>
      <c r="BO89" s="82"/>
      <c r="BP89" s="84"/>
      <c r="BQ89" s="82"/>
      <c r="BR89" s="84"/>
      <c r="BS89" s="82"/>
      <c r="BT89" s="82"/>
      <c r="BU89" s="82"/>
      <c r="BV89" s="82"/>
    </row>
    <row r="90" spans="1:75" s="86" customFormat="1" x14ac:dyDescent="0.25">
      <c r="A90" s="79">
        <v>88</v>
      </c>
      <c r="B90" s="79">
        <v>1</v>
      </c>
      <c r="C90" s="80" t="s">
        <v>553</v>
      </c>
      <c r="D90" s="81">
        <f>апрель!D90-май!E90</f>
        <v>1792.0024842318842</v>
      </c>
      <c r="E90" s="81">
        <f t="shared" si="1"/>
        <v>23.074999999999999</v>
      </c>
      <c r="F90" s="82"/>
      <c r="G90" s="82"/>
      <c r="H90" s="82"/>
      <c r="I90" s="83"/>
      <c r="J90" s="82"/>
      <c r="K90" s="82"/>
      <c r="L90" s="82"/>
      <c r="M90" s="82"/>
      <c r="N90" s="82"/>
      <c r="O90" s="84"/>
      <c r="P90" s="82"/>
      <c r="Q90" s="84"/>
      <c r="R90" s="82"/>
      <c r="S90" s="82"/>
      <c r="T90" s="82"/>
      <c r="U90" s="82"/>
      <c r="V90" s="82"/>
      <c r="W90" s="82"/>
      <c r="X90" s="82"/>
      <c r="Y90" s="84"/>
      <c r="Z90" s="82"/>
      <c r="AA90" s="85"/>
      <c r="AB90" s="82"/>
      <c r="AC90" s="82"/>
      <c r="AD90" s="82"/>
      <c r="AE90" s="82"/>
      <c r="AF90" s="82"/>
      <c r="AG90" s="82"/>
      <c r="AH90" s="84"/>
      <c r="AI90" s="82"/>
      <c r="AJ90" s="84"/>
      <c r="AK90" s="82"/>
      <c r="AL90" s="82"/>
      <c r="AM90" s="82"/>
      <c r="AN90" s="84"/>
      <c r="AO90" s="82"/>
      <c r="AP90" s="84"/>
      <c r="AQ90" s="82"/>
      <c r="AR90" s="84"/>
      <c r="AS90" s="82"/>
      <c r="AT90" s="82"/>
      <c r="AU90" s="82"/>
      <c r="AV90" s="84"/>
      <c r="AW90" s="82"/>
      <c r="AX90" s="82"/>
      <c r="AY90" s="82"/>
      <c r="AZ90" s="84"/>
      <c r="BA90" s="82"/>
      <c r="BB90" s="82"/>
      <c r="BC90" s="82"/>
      <c r="BD90" s="82"/>
      <c r="BE90" s="82"/>
      <c r="BF90" s="82"/>
      <c r="BG90" s="82"/>
      <c r="BH90" s="82"/>
      <c r="BI90" s="82"/>
      <c r="BJ90" s="84"/>
      <c r="BK90" s="82"/>
      <c r="BL90" s="84">
        <v>32</v>
      </c>
      <c r="BM90" s="82">
        <v>17.504999999999999</v>
      </c>
      <c r="BN90" s="82"/>
      <c r="BO90" s="82"/>
      <c r="BP90" s="84"/>
      <c r="BQ90" s="82"/>
      <c r="BR90" s="84"/>
      <c r="BS90" s="82"/>
      <c r="BT90" s="82"/>
      <c r="BU90" s="82"/>
      <c r="BV90" s="82">
        <f>2.271+3.299</f>
        <v>5.57</v>
      </c>
      <c r="BW90" s="86" t="s">
        <v>1112</v>
      </c>
    </row>
    <row r="91" spans="1:75" s="86" customFormat="1" x14ac:dyDescent="0.25">
      <c r="A91" s="79">
        <v>89</v>
      </c>
      <c r="B91" s="79">
        <v>1</v>
      </c>
      <c r="C91" s="80" t="s">
        <v>554</v>
      </c>
      <c r="D91" s="81">
        <f>апрель!D91-май!E91</f>
        <v>-1103.377056183575</v>
      </c>
      <c r="E91" s="81">
        <f t="shared" si="1"/>
        <v>20.529</v>
      </c>
      <c r="F91" s="82"/>
      <c r="G91" s="82"/>
      <c r="H91" s="82"/>
      <c r="I91" s="83"/>
      <c r="J91" s="82"/>
      <c r="K91" s="82"/>
      <c r="L91" s="82"/>
      <c r="M91" s="82"/>
      <c r="N91" s="82"/>
      <c r="O91" s="84"/>
      <c r="P91" s="82"/>
      <c r="Q91" s="84"/>
      <c r="R91" s="82"/>
      <c r="S91" s="82">
        <v>4.0000000000000001E-3</v>
      </c>
      <c r="T91" s="82">
        <v>7.0519999999999996</v>
      </c>
      <c r="U91" s="82"/>
      <c r="V91" s="82"/>
      <c r="W91" s="82"/>
      <c r="X91" s="82"/>
      <c r="Y91" s="84"/>
      <c r="Z91" s="82"/>
      <c r="AA91" s="85"/>
      <c r="AB91" s="82"/>
      <c r="AC91" s="82"/>
      <c r="AD91" s="82"/>
      <c r="AE91" s="82"/>
      <c r="AF91" s="82"/>
      <c r="AG91" s="82"/>
      <c r="AH91" s="84"/>
      <c r="AI91" s="82"/>
      <c r="AJ91" s="84"/>
      <c r="AK91" s="82"/>
      <c r="AL91" s="82"/>
      <c r="AM91" s="82"/>
      <c r="AN91" s="84"/>
      <c r="AO91" s="82"/>
      <c r="AP91" s="84"/>
      <c r="AQ91" s="82"/>
      <c r="AR91" s="84"/>
      <c r="AS91" s="82"/>
      <c r="AT91" s="82"/>
      <c r="AU91" s="82"/>
      <c r="AV91" s="84"/>
      <c r="AW91" s="82"/>
      <c r="AX91" s="82"/>
      <c r="AY91" s="82"/>
      <c r="AZ91" s="84"/>
      <c r="BA91" s="82"/>
      <c r="BB91" s="82"/>
      <c r="BC91" s="82"/>
      <c r="BD91" s="82"/>
      <c r="BE91" s="82"/>
      <c r="BF91" s="82"/>
      <c r="BG91" s="82"/>
      <c r="BH91" s="82"/>
      <c r="BI91" s="82"/>
      <c r="BJ91" s="84"/>
      <c r="BK91" s="82"/>
      <c r="BL91" s="84">
        <v>26</v>
      </c>
      <c r="BM91" s="82">
        <v>13.477</v>
      </c>
      <c r="BN91" s="82"/>
      <c r="BO91" s="82"/>
      <c r="BP91" s="84"/>
      <c r="BQ91" s="82"/>
      <c r="BR91" s="84"/>
      <c r="BS91" s="82"/>
      <c r="BT91" s="82"/>
      <c r="BU91" s="82"/>
      <c r="BV91" s="82"/>
    </row>
    <row r="92" spans="1:75" s="86" customFormat="1" x14ac:dyDescent="0.25">
      <c r="A92" s="79">
        <v>90</v>
      </c>
      <c r="B92" s="79">
        <v>1</v>
      </c>
      <c r="C92" s="80" t="s">
        <v>555</v>
      </c>
      <c r="D92" s="81">
        <f>апрель!D92-май!E92</f>
        <v>-600.02073592270528</v>
      </c>
      <c r="E92" s="81">
        <f t="shared" si="1"/>
        <v>12.475999999999999</v>
      </c>
      <c r="F92" s="82"/>
      <c r="G92" s="82"/>
      <c r="H92" s="82"/>
      <c r="I92" s="83"/>
      <c r="J92" s="82"/>
      <c r="K92" s="82"/>
      <c r="L92" s="82"/>
      <c r="M92" s="82"/>
      <c r="N92" s="82"/>
      <c r="O92" s="84"/>
      <c r="P92" s="82"/>
      <c r="Q92" s="84"/>
      <c r="R92" s="82"/>
      <c r="S92" s="82">
        <v>3.0000000000000001E-3</v>
      </c>
      <c r="T92" s="82">
        <v>4.9450000000000003</v>
      </c>
      <c r="U92" s="82"/>
      <c r="V92" s="82"/>
      <c r="W92" s="82"/>
      <c r="X92" s="82"/>
      <c r="Y92" s="84"/>
      <c r="Z92" s="82"/>
      <c r="AA92" s="85"/>
      <c r="AB92" s="82"/>
      <c r="AC92" s="82"/>
      <c r="AD92" s="82"/>
      <c r="AE92" s="82"/>
      <c r="AF92" s="82"/>
      <c r="AG92" s="82"/>
      <c r="AH92" s="84"/>
      <c r="AI92" s="82"/>
      <c r="AJ92" s="84"/>
      <c r="AK92" s="82"/>
      <c r="AL92" s="82"/>
      <c r="AM92" s="82"/>
      <c r="AN92" s="84"/>
      <c r="AO92" s="82"/>
      <c r="AP92" s="84"/>
      <c r="AQ92" s="82"/>
      <c r="AR92" s="84"/>
      <c r="AS92" s="82"/>
      <c r="AT92" s="82"/>
      <c r="AU92" s="82"/>
      <c r="AV92" s="84"/>
      <c r="AW92" s="82"/>
      <c r="AX92" s="82"/>
      <c r="AY92" s="82"/>
      <c r="AZ92" s="84"/>
      <c r="BA92" s="82"/>
      <c r="BB92" s="82"/>
      <c r="BC92" s="82"/>
      <c r="BD92" s="82"/>
      <c r="BE92" s="82"/>
      <c r="BF92" s="82"/>
      <c r="BG92" s="82"/>
      <c r="BH92" s="82"/>
      <c r="BI92" s="82"/>
      <c r="BJ92" s="84"/>
      <c r="BK92" s="82"/>
      <c r="BL92" s="84">
        <v>15</v>
      </c>
      <c r="BM92" s="82">
        <v>7.5309999999999997</v>
      </c>
      <c r="BN92" s="82"/>
      <c r="BO92" s="82"/>
      <c r="BP92" s="84"/>
      <c r="BQ92" s="82"/>
      <c r="BR92" s="84"/>
      <c r="BS92" s="82"/>
      <c r="BT92" s="82"/>
      <c r="BU92" s="82"/>
      <c r="BV92" s="82"/>
    </row>
    <row r="93" spans="1:75" x14ac:dyDescent="0.25">
      <c r="A93" s="39">
        <v>91</v>
      </c>
      <c r="B93" s="39">
        <v>1</v>
      </c>
      <c r="C93" s="37" t="s">
        <v>556</v>
      </c>
      <c r="D93" s="40">
        <f>апрель!D93-май!E93</f>
        <v>56.73995542028986</v>
      </c>
      <c r="E93" s="40">
        <f t="shared" si="1"/>
        <v>0</v>
      </c>
      <c r="F93" s="36"/>
      <c r="G93" s="36"/>
      <c r="H93" s="36"/>
      <c r="I93" s="27"/>
      <c r="J93" s="36"/>
      <c r="K93" s="36"/>
      <c r="L93" s="36"/>
      <c r="M93" s="36"/>
      <c r="N93" s="36"/>
      <c r="O93" s="29"/>
      <c r="P93" s="36"/>
      <c r="Q93" s="29"/>
      <c r="R93" s="36"/>
      <c r="S93" s="36"/>
      <c r="T93" s="36"/>
      <c r="U93" s="36"/>
      <c r="V93" s="36"/>
      <c r="W93" s="36"/>
      <c r="X93" s="36"/>
      <c r="Y93" s="29"/>
      <c r="Z93" s="36"/>
      <c r="AA93" s="66"/>
      <c r="AB93" s="36"/>
      <c r="AC93" s="36"/>
      <c r="AD93" s="36"/>
      <c r="AE93" s="36"/>
      <c r="AF93" s="36"/>
      <c r="AG93" s="36"/>
      <c r="AH93" s="29"/>
      <c r="AI93" s="36"/>
      <c r="AJ93" s="29"/>
      <c r="AK93" s="36"/>
      <c r="AL93" s="36"/>
      <c r="AM93" s="36"/>
      <c r="AN93" s="29"/>
      <c r="AO93" s="36"/>
      <c r="AP93" s="29"/>
      <c r="AQ93" s="36"/>
      <c r="AR93" s="29"/>
      <c r="AS93" s="36"/>
      <c r="AT93" s="36"/>
      <c r="AU93" s="36"/>
      <c r="AV93" s="29"/>
      <c r="AW93" s="36"/>
      <c r="AX93" s="36"/>
      <c r="AY93" s="36"/>
      <c r="AZ93" s="29"/>
      <c r="BA93" s="36"/>
      <c r="BB93" s="36"/>
      <c r="BC93" s="36"/>
      <c r="BD93" s="36"/>
      <c r="BE93" s="36"/>
      <c r="BF93" s="36"/>
      <c r="BG93" s="36"/>
      <c r="BH93" s="36"/>
      <c r="BI93" s="36"/>
      <c r="BJ93" s="29"/>
      <c r="BK93" s="36"/>
      <c r="BL93" s="29"/>
      <c r="BM93" s="36"/>
      <c r="BN93" s="36"/>
      <c r="BO93" s="36"/>
      <c r="BP93" s="29"/>
      <c r="BQ93" s="36"/>
      <c r="BR93" s="29"/>
      <c r="BS93" s="36"/>
      <c r="BT93" s="36"/>
      <c r="BU93" s="36"/>
      <c r="BV93" s="36"/>
    </row>
    <row r="94" spans="1:75" s="86" customFormat="1" x14ac:dyDescent="0.25">
      <c r="A94" s="79">
        <v>92</v>
      </c>
      <c r="B94" s="79">
        <v>1</v>
      </c>
      <c r="C94" s="80" t="s">
        <v>557</v>
      </c>
      <c r="D94" s="81">
        <f>апрель!D94-май!E94</f>
        <v>36.91019785507244</v>
      </c>
      <c r="E94" s="81">
        <f t="shared" si="1"/>
        <v>9.2669999999999995</v>
      </c>
      <c r="F94" s="82"/>
      <c r="G94" s="82"/>
      <c r="H94" s="82"/>
      <c r="I94" s="83"/>
      <c r="J94" s="82"/>
      <c r="K94" s="82"/>
      <c r="L94" s="82"/>
      <c r="M94" s="82"/>
      <c r="N94" s="82"/>
      <c r="O94" s="84"/>
      <c r="P94" s="82"/>
      <c r="Q94" s="84"/>
      <c r="R94" s="82"/>
      <c r="S94" s="82"/>
      <c r="T94" s="82"/>
      <c r="U94" s="82"/>
      <c r="V94" s="82"/>
      <c r="W94" s="82"/>
      <c r="X94" s="82"/>
      <c r="Y94" s="84"/>
      <c r="Z94" s="82"/>
      <c r="AA94" s="85"/>
      <c r="AB94" s="82"/>
      <c r="AC94" s="82"/>
      <c r="AD94" s="82"/>
      <c r="AE94" s="82"/>
      <c r="AF94" s="82"/>
      <c r="AG94" s="82"/>
      <c r="AH94" s="84"/>
      <c r="AI94" s="82"/>
      <c r="AJ94" s="84"/>
      <c r="AK94" s="82"/>
      <c r="AL94" s="82"/>
      <c r="AM94" s="82"/>
      <c r="AN94" s="84"/>
      <c r="AO94" s="82"/>
      <c r="AP94" s="84"/>
      <c r="AQ94" s="82"/>
      <c r="AR94" s="84"/>
      <c r="AS94" s="82"/>
      <c r="AT94" s="82"/>
      <c r="AU94" s="82"/>
      <c r="AV94" s="84"/>
      <c r="AW94" s="82"/>
      <c r="AX94" s="82"/>
      <c r="AY94" s="82"/>
      <c r="AZ94" s="84"/>
      <c r="BA94" s="82"/>
      <c r="BB94" s="82"/>
      <c r="BC94" s="82"/>
      <c r="BD94" s="82"/>
      <c r="BE94" s="82"/>
      <c r="BF94" s="82"/>
      <c r="BG94" s="82"/>
      <c r="BH94" s="82"/>
      <c r="BI94" s="82"/>
      <c r="BJ94" s="84"/>
      <c r="BK94" s="82"/>
      <c r="BL94" s="84">
        <v>18</v>
      </c>
      <c r="BM94" s="82">
        <v>9.2669999999999995</v>
      </c>
      <c r="BN94" s="82"/>
      <c r="BO94" s="82"/>
      <c r="BP94" s="84"/>
      <c r="BQ94" s="82"/>
      <c r="BR94" s="84"/>
      <c r="BS94" s="82"/>
      <c r="BT94" s="82"/>
      <c r="BU94" s="82"/>
      <c r="BV94" s="82"/>
    </row>
    <row r="95" spans="1:75" x14ac:dyDescent="0.25">
      <c r="A95" s="39">
        <v>93</v>
      </c>
      <c r="B95" s="39">
        <v>1</v>
      </c>
      <c r="C95" s="37" t="s">
        <v>558</v>
      </c>
      <c r="D95" s="40">
        <f>апрель!D95-май!E95</f>
        <v>121.09906627053138</v>
      </c>
      <c r="E95" s="40">
        <f t="shared" si="1"/>
        <v>0</v>
      </c>
      <c r="F95" s="36"/>
      <c r="G95" s="36"/>
      <c r="H95" s="36"/>
      <c r="I95" s="27"/>
      <c r="J95" s="36"/>
      <c r="K95" s="36"/>
      <c r="L95" s="36"/>
      <c r="M95" s="36"/>
      <c r="N95" s="36"/>
      <c r="O95" s="29"/>
      <c r="P95" s="36"/>
      <c r="Q95" s="29"/>
      <c r="R95" s="36"/>
      <c r="S95" s="36"/>
      <c r="T95" s="36"/>
      <c r="U95" s="36"/>
      <c r="V95" s="36"/>
      <c r="W95" s="36"/>
      <c r="X95" s="36"/>
      <c r="Y95" s="29"/>
      <c r="Z95" s="36"/>
      <c r="AA95" s="66"/>
      <c r="AB95" s="36"/>
      <c r="AC95" s="36"/>
      <c r="AD95" s="36"/>
      <c r="AE95" s="36"/>
      <c r="AF95" s="36"/>
      <c r="AG95" s="36"/>
      <c r="AH95" s="29"/>
      <c r="AI95" s="36"/>
      <c r="AJ95" s="29"/>
      <c r="AK95" s="36"/>
      <c r="AL95" s="36"/>
      <c r="AM95" s="36"/>
      <c r="AN95" s="29"/>
      <c r="AO95" s="36"/>
      <c r="AP95" s="29"/>
      <c r="AQ95" s="36"/>
      <c r="AR95" s="29"/>
      <c r="AS95" s="36"/>
      <c r="AT95" s="36"/>
      <c r="AU95" s="36"/>
      <c r="AV95" s="29"/>
      <c r="AW95" s="36"/>
      <c r="AX95" s="36"/>
      <c r="AY95" s="36"/>
      <c r="AZ95" s="29"/>
      <c r="BA95" s="36"/>
      <c r="BB95" s="36"/>
      <c r="BC95" s="36"/>
      <c r="BD95" s="36"/>
      <c r="BE95" s="36"/>
      <c r="BF95" s="36"/>
      <c r="BG95" s="36"/>
      <c r="BH95" s="36"/>
      <c r="BI95" s="36"/>
      <c r="BJ95" s="29"/>
      <c r="BK95" s="36"/>
      <c r="BL95" s="29"/>
      <c r="BM95" s="36"/>
      <c r="BN95" s="36"/>
      <c r="BO95" s="36"/>
      <c r="BP95" s="29"/>
      <c r="BQ95" s="36"/>
      <c r="BR95" s="29"/>
      <c r="BS95" s="36"/>
      <c r="BT95" s="36"/>
      <c r="BU95" s="36"/>
      <c r="BV95" s="36"/>
    </row>
    <row r="96" spans="1:75" x14ac:dyDescent="0.25">
      <c r="A96" s="16">
        <v>94</v>
      </c>
      <c r="B96" s="16">
        <v>1</v>
      </c>
      <c r="C96" s="31" t="s">
        <v>559</v>
      </c>
      <c r="D96" s="40">
        <f>апрель!D96-май!E96</f>
        <v>904.98681747826083</v>
      </c>
      <c r="E96" s="40">
        <f t="shared" si="1"/>
        <v>0</v>
      </c>
      <c r="F96" s="36"/>
      <c r="G96" s="36"/>
      <c r="H96" s="36"/>
      <c r="I96" s="27"/>
      <c r="J96" s="36"/>
      <c r="K96" s="36"/>
      <c r="L96" s="36"/>
      <c r="M96" s="36"/>
      <c r="N96" s="36"/>
      <c r="O96" s="29"/>
      <c r="P96" s="36"/>
      <c r="Q96" s="29"/>
      <c r="R96" s="36"/>
      <c r="S96" s="36"/>
      <c r="T96" s="36"/>
      <c r="U96" s="36"/>
      <c r="V96" s="36"/>
      <c r="W96" s="36"/>
      <c r="X96" s="36"/>
      <c r="Y96" s="29"/>
      <c r="Z96" s="36"/>
      <c r="AA96" s="66"/>
      <c r="AB96" s="36"/>
      <c r="AC96" s="36"/>
      <c r="AD96" s="36"/>
      <c r="AE96" s="36"/>
      <c r="AF96" s="36"/>
      <c r="AG96" s="36"/>
      <c r="AH96" s="29"/>
      <c r="AI96" s="36"/>
      <c r="AJ96" s="29"/>
      <c r="AK96" s="36"/>
      <c r="AL96" s="36"/>
      <c r="AM96" s="36"/>
      <c r="AN96" s="29"/>
      <c r="AO96" s="36"/>
      <c r="AP96" s="29"/>
      <c r="AQ96" s="36"/>
      <c r="AR96" s="29"/>
      <c r="AS96" s="36"/>
      <c r="AT96" s="36"/>
      <c r="AU96" s="36"/>
      <c r="AV96" s="29"/>
      <c r="AW96" s="36"/>
      <c r="AX96" s="36"/>
      <c r="AY96" s="36"/>
      <c r="AZ96" s="29"/>
      <c r="BA96" s="36"/>
      <c r="BB96" s="36"/>
      <c r="BC96" s="36"/>
      <c r="BD96" s="36"/>
      <c r="BE96" s="36"/>
      <c r="BF96" s="36"/>
      <c r="BG96" s="36"/>
      <c r="BH96" s="36"/>
      <c r="BI96" s="36"/>
      <c r="BJ96" s="29"/>
      <c r="BK96" s="36"/>
      <c r="BL96" s="29"/>
      <c r="BM96" s="36"/>
      <c r="BN96" s="36"/>
      <c r="BO96" s="36"/>
      <c r="BP96" s="29"/>
      <c r="BQ96" s="36"/>
      <c r="BR96" s="29"/>
      <c r="BS96" s="36"/>
      <c r="BT96" s="36"/>
      <c r="BU96" s="36"/>
      <c r="BV96" s="36"/>
    </row>
    <row r="97" spans="1:75" x14ac:dyDescent="0.25">
      <c r="A97" s="16">
        <v>95</v>
      </c>
      <c r="B97" s="16">
        <v>1</v>
      </c>
      <c r="C97" s="31" t="s">
        <v>560</v>
      </c>
      <c r="D97" s="40">
        <f>апрель!D97-май!E97</f>
        <v>970.84160457004839</v>
      </c>
      <c r="E97" s="40">
        <f t="shared" si="1"/>
        <v>0</v>
      </c>
      <c r="F97" s="36"/>
      <c r="G97" s="36"/>
      <c r="H97" s="36"/>
      <c r="I97" s="27"/>
      <c r="J97" s="36"/>
      <c r="K97" s="36"/>
      <c r="L97" s="36"/>
      <c r="M97" s="36"/>
      <c r="N97" s="36"/>
      <c r="O97" s="29"/>
      <c r="P97" s="36"/>
      <c r="Q97" s="29"/>
      <c r="R97" s="36"/>
      <c r="S97" s="36"/>
      <c r="T97" s="36"/>
      <c r="U97" s="36"/>
      <c r="V97" s="36"/>
      <c r="W97" s="36"/>
      <c r="X97" s="36"/>
      <c r="Y97" s="29"/>
      <c r="Z97" s="36"/>
      <c r="AA97" s="66"/>
      <c r="AB97" s="36"/>
      <c r="AC97" s="36"/>
      <c r="AD97" s="36"/>
      <c r="AE97" s="36"/>
      <c r="AF97" s="36"/>
      <c r="AG97" s="36"/>
      <c r="AH97" s="29"/>
      <c r="AI97" s="36"/>
      <c r="AJ97" s="29"/>
      <c r="AK97" s="36"/>
      <c r="AL97" s="36"/>
      <c r="AM97" s="36"/>
      <c r="AN97" s="29"/>
      <c r="AO97" s="36"/>
      <c r="AP97" s="29"/>
      <c r="AQ97" s="36"/>
      <c r="AR97" s="29"/>
      <c r="AS97" s="36"/>
      <c r="AT97" s="36"/>
      <c r="AU97" s="36"/>
      <c r="AV97" s="29"/>
      <c r="AW97" s="36"/>
      <c r="AX97" s="36"/>
      <c r="AY97" s="36"/>
      <c r="AZ97" s="29"/>
      <c r="BA97" s="36"/>
      <c r="BB97" s="36"/>
      <c r="BC97" s="36"/>
      <c r="BD97" s="36"/>
      <c r="BE97" s="36"/>
      <c r="BF97" s="36"/>
      <c r="BG97" s="36"/>
      <c r="BH97" s="36"/>
      <c r="BI97" s="36"/>
      <c r="BJ97" s="29"/>
      <c r="BK97" s="36"/>
      <c r="BL97" s="29"/>
      <c r="BM97" s="36"/>
      <c r="BN97" s="36"/>
      <c r="BO97" s="36"/>
      <c r="BP97" s="29"/>
      <c r="BQ97" s="36"/>
      <c r="BR97" s="29"/>
      <c r="BS97" s="36"/>
      <c r="BT97" s="36"/>
      <c r="BU97" s="36"/>
      <c r="BV97" s="36"/>
    </row>
    <row r="98" spans="1:75" x14ac:dyDescent="0.25">
      <c r="A98" s="16">
        <v>96</v>
      </c>
      <c r="B98" s="16">
        <v>1</v>
      </c>
      <c r="C98" s="31" t="s">
        <v>561</v>
      </c>
      <c r="D98" s="40">
        <f>апрель!D98-май!E98</f>
        <v>584.51991567149742</v>
      </c>
      <c r="E98" s="40">
        <f t="shared" si="1"/>
        <v>0</v>
      </c>
      <c r="F98" s="36"/>
      <c r="G98" s="36"/>
      <c r="H98" s="36"/>
      <c r="I98" s="27"/>
      <c r="J98" s="36"/>
      <c r="K98" s="36"/>
      <c r="L98" s="36"/>
      <c r="M98" s="36"/>
      <c r="N98" s="36"/>
      <c r="O98" s="29"/>
      <c r="P98" s="36"/>
      <c r="Q98" s="29"/>
      <c r="R98" s="36"/>
      <c r="S98" s="36"/>
      <c r="T98" s="36"/>
      <c r="U98" s="36"/>
      <c r="V98" s="36"/>
      <c r="W98" s="36"/>
      <c r="X98" s="36"/>
      <c r="Y98" s="29"/>
      <c r="Z98" s="36"/>
      <c r="AA98" s="66"/>
      <c r="AB98" s="36"/>
      <c r="AC98" s="36"/>
      <c r="AD98" s="36"/>
      <c r="AE98" s="36"/>
      <c r="AF98" s="36"/>
      <c r="AG98" s="36"/>
      <c r="AH98" s="29"/>
      <c r="AI98" s="36"/>
      <c r="AJ98" s="29"/>
      <c r="AK98" s="36"/>
      <c r="AL98" s="36"/>
      <c r="AM98" s="36"/>
      <c r="AN98" s="29"/>
      <c r="AO98" s="36"/>
      <c r="AP98" s="29"/>
      <c r="AQ98" s="36"/>
      <c r="AR98" s="29"/>
      <c r="AS98" s="36"/>
      <c r="AT98" s="36"/>
      <c r="AU98" s="36"/>
      <c r="AV98" s="29"/>
      <c r="AW98" s="36"/>
      <c r="AX98" s="36"/>
      <c r="AY98" s="36"/>
      <c r="AZ98" s="29"/>
      <c r="BA98" s="36"/>
      <c r="BB98" s="36"/>
      <c r="BC98" s="36"/>
      <c r="BD98" s="36"/>
      <c r="BE98" s="36"/>
      <c r="BF98" s="36"/>
      <c r="BG98" s="36"/>
      <c r="BH98" s="36"/>
      <c r="BI98" s="36"/>
      <c r="BJ98" s="29"/>
      <c r="BK98" s="36"/>
      <c r="BL98" s="29"/>
      <c r="BM98" s="36"/>
      <c r="BN98" s="36"/>
      <c r="BO98" s="36"/>
      <c r="BP98" s="29"/>
      <c r="BQ98" s="36"/>
      <c r="BR98" s="29"/>
      <c r="BS98" s="36"/>
      <c r="BT98" s="36"/>
      <c r="BU98" s="36"/>
      <c r="BV98" s="36"/>
    </row>
    <row r="99" spans="1:75" x14ac:dyDescent="0.25">
      <c r="A99" s="16">
        <v>97</v>
      </c>
      <c r="B99" s="16">
        <v>1</v>
      </c>
      <c r="C99" s="31" t="s">
        <v>562</v>
      </c>
      <c r="D99" s="40">
        <f>апрель!D99-май!E99</f>
        <v>-429.16243902415465</v>
      </c>
      <c r="E99" s="40">
        <f t="shared" si="1"/>
        <v>0</v>
      </c>
      <c r="F99" s="36"/>
      <c r="G99" s="36"/>
      <c r="H99" s="36"/>
      <c r="I99" s="27"/>
      <c r="J99" s="36"/>
      <c r="K99" s="36"/>
      <c r="L99" s="36"/>
      <c r="M99" s="36"/>
      <c r="N99" s="36"/>
      <c r="O99" s="29"/>
      <c r="P99" s="36"/>
      <c r="Q99" s="29"/>
      <c r="R99" s="36"/>
      <c r="S99" s="36"/>
      <c r="T99" s="36"/>
      <c r="U99" s="36"/>
      <c r="V99" s="36"/>
      <c r="W99" s="36"/>
      <c r="X99" s="36"/>
      <c r="Y99" s="29"/>
      <c r="Z99" s="36"/>
      <c r="AA99" s="66"/>
      <c r="AB99" s="36"/>
      <c r="AC99" s="36"/>
      <c r="AD99" s="36"/>
      <c r="AE99" s="36"/>
      <c r="AF99" s="36"/>
      <c r="AG99" s="36"/>
      <c r="AH99" s="29"/>
      <c r="AI99" s="36"/>
      <c r="AJ99" s="29"/>
      <c r="AK99" s="36"/>
      <c r="AL99" s="36"/>
      <c r="AM99" s="36"/>
      <c r="AN99" s="29"/>
      <c r="AO99" s="36"/>
      <c r="AP99" s="29"/>
      <c r="AQ99" s="36"/>
      <c r="AR99" s="29"/>
      <c r="AS99" s="36"/>
      <c r="AT99" s="36"/>
      <c r="AU99" s="36"/>
      <c r="AV99" s="29"/>
      <c r="AW99" s="36"/>
      <c r="AX99" s="36"/>
      <c r="AY99" s="36"/>
      <c r="AZ99" s="29"/>
      <c r="BA99" s="36"/>
      <c r="BB99" s="36"/>
      <c r="BC99" s="36"/>
      <c r="BD99" s="36"/>
      <c r="BE99" s="36"/>
      <c r="BF99" s="36"/>
      <c r="BG99" s="36"/>
      <c r="BH99" s="36"/>
      <c r="BI99" s="36"/>
      <c r="BJ99" s="29"/>
      <c r="BK99" s="36"/>
      <c r="BL99" s="29"/>
      <c r="BM99" s="36"/>
      <c r="BN99" s="36"/>
      <c r="BO99" s="36"/>
      <c r="BP99" s="29"/>
      <c r="BQ99" s="36"/>
      <c r="BR99" s="29"/>
      <c r="BS99" s="36"/>
      <c r="BT99" s="36"/>
      <c r="BU99" s="36"/>
      <c r="BV99" s="36"/>
    </row>
    <row r="100" spans="1:75" s="86" customFormat="1" x14ac:dyDescent="0.25">
      <c r="A100" s="79">
        <v>98</v>
      </c>
      <c r="B100" s="79">
        <v>1</v>
      </c>
      <c r="C100" s="80" t="s">
        <v>563</v>
      </c>
      <c r="D100" s="81">
        <f>апрель!D100-май!E100</f>
        <v>593.9531309371979</v>
      </c>
      <c r="E100" s="81">
        <f t="shared" si="1"/>
        <v>0.38</v>
      </c>
      <c r="F100" s="82"/>
      <c r="G100" s="82"/>
      <c r="H100" s="82"/>
      <c r="I100" s="83"/>
      <c r="J100" s="82"/>
      <c r="K100" s="82"/>
      <c r="L100" s="82"/>
      <c r="M100" s="82"/>
      <c r="N100" s="82"/>
      <c r="O100" s="84"/>
      <c r="P100" s="82"/>
      <c r="Q100" s="84"/>
      <c r="R100" s="82"/>
      <c r="S100" s="82"/>
      <c r="T100" s="82"/>
      <c r="U100" s="82"/>
      <c r="V100" s="82"/>
      <c r="W100" s="82"/>
      <c r="X100" s="82"/>
      <c r="Y100" s="84"/>
      <c r="Z100" s="82"/>
      <c r="AA100" s="85"/>
      <c r="AB100" s="82"/>
      <c r="AC100" s="82"/>
      <c r="AD100" s="82"/>
      <c r="AE100" s="82"/>
      <c r="AF100" s="82"/>
      <c r="AG100" s="82"/>
      <c r="AH100" s="84"/>
      <c r="AI100" s="82"/>
      <c r="AJ100" s="84"/>
      <c r="AK100" s="82"/>
      <c r="AL100" s="82"/>
      <c r="AM100" s="82"/>
      <c r="AN100" s="84"/>
      <c r="AO100" s="82"/>
      <c r="AP100" s="84"/>
      <c r="AQ100" s="82"/>
      <c r="AR100" s="84"/>
      <c r="AS100" s="82"/>
      <c r="AT100" s="82"/>
      <c r="AU100" s="82"/>
      <c r="AV100" s="84"/>
      <c r="AW100" s="82"/>
      <c r="AX100" s="82"/>
      <c r="AY100" s="82"/>
      <c r="AZ100" s="84"/>
      <c r="BA100" s="82"/>
      <c r="BB100" s="82"/>
      <c r="BC100" s="82"/>
      <c r="BD100" s="82"/>
      <c r="BE100" s="82"/>
      <c r="BF100" s="82"/>
      <c r="BG100" s="82"/>
      <c r="BH100" s="82"/>
      <c r="BI100" s="82"/>
      <c r="BJ100" s="84"/>
      <c r="BK100" s="82"/>
      <c r="BL100" s="84"/>
      <c r="BM100" s="82"/>
      <c r="BN100" s="82"/>
      <c r="BO100" s="82"/>
      <c r="BP100" s="84"/>
      <c r="BQ100" s="82"/>
      <c r="BR100" s="84"/>
      <c r="BS100" s="82"/>
      <c r="BT100" s="82"/>
      <c r="BU100" s="82"/>
      <c r="BV100" s="82">
        <v>0.38</v>
      </c>
      <c r="BW100" s="86" t="s">
        <v>1077</v>
      </c>
    </row>
    <row r="101" spans="1:75" s="86" customFormat="1" x14ac:dyDescent="0.25">
      <c r="A101" s="79">
        <v>99</v>
      </c>
      <c r="B101" s="79">
        <v>1</v>
      </c>
      <c r="C101" s="80" t="s">
        <v>564</v>
      </c>
      <c r="D101" s="81">
        <f>апрель!D101-май!E101</f>
        <v>868.73335278260868</v>
      </c>
      <c r="E101" s="81">
        <f t="shared" si="1"/>
        <v>20.972000000000001</v>
      </c>
      <c r="F101" s="82"/>
      <c r="G101" s="82"/>
      <c r="H101" s="82"/>
      <c r="I101" s="83"/>
      <c r="J101" s="82"/>
      <c r="K101" s="82"/>
      <c r="L101" s="82"/>
      <c r="M101" s="82"/>
      <c r="N101" s="82"/>
      <c r="O101" s="84"/>
      <c r="P101" s="82"/>
      <c r="Q101" s="84"/>
      <c r="R101" s="82"/>
      <c r="S101" s="82"/>
      <c r="T101" s="82"/>
      <c r="U101" s="82"/>
      <c r="V101" s="82"/>
      <c r="W101" s="82"/>
      <c r="X101" s="82"/>
      <c r="Y101" s="84"/>
      <c r="Z101" s="82"/>
      <c r="AA101" s="85"/>
      <c r="AB101" s="82"/>
      <c r="AC101" s="82"/>
      <c r="AD101" s="82"/>
      <c r="AE101" s="82"/>
      <c r="AF101" s="82"/>
      <c r="AG101" s="82"/>
      <c r="AH101" s="84"/>
      <c r="AI101" s="82"/>
      <c r="AJ101" s="84"/>
      <c r="AK101" s="82"/>
      <c r="AL101" s="82"/>
      <c r="AM101" s="82"/>
      <c r="AN101" s="84"/>
      <c r="AO101" s="82"/>
      <c r="AP101" s="84"/>
      <c r="AQ101" s="82"/>
      <c r="AR101" s="84"/>
      <c r="AS101" s="82"/>
      <c r="AT101" s="82"/>
      <c r="AU101" s="82"/>
      <c r="AV101" s="84"/>
      <c r="AW101" s="82"/>
      <c r="AX101" s="82"/>
      <c r="AY101" s="82"/>
      <c r="AZ101" s="84"/>
      <c r="BA101" s="82"/>
      <c r="BB101" s="82"/>
      <c r="BC101" s="82"/>
      <c r="BD101" s="82"/>
      <c r="BE101" s="82"/>
      <c r="BF101" s="82"/>
      <c r="BG101" s="82"/>
      <c r="BH101" s="82"/>
      <c r="BI101" s="82"/>
      <c r="BJ101" s="84"/>
      <c r="BK101" s="82"/>
      <c r="BL101" s="84">
        <v>39</v>
      </c>
      <c r="BM101" s="82">
        <v>20.972000000000001</v>
      </c>
      <c r="BN101" s="82"/>
      <c r="BO101" s="82"/>
      <c r="BP101" s="84"/>
      <c r="BQ101" s="82"/>
      <c r="BR101" s="84"/>
      <c r="BS101" s="82"/>
      <c r="BT101" s="82"/>
      <c r="BU101" s="82"/>
      <c r="BV101" s="82"/>
    </row>
    <row r="102" spans="1:75" x14ac:dyDescent="0.25">
      <c r="A102" s="16">
        <v>100</v>
      </c>
      <c r="B102" s="16">
        <v>1</v>
      </c>
      <c r="C102" s="31" t="s">
        <v>565</v>
      </c>
      <c r="D102" s="40">
        <f>апрель!D102-май!E102</f>
        <v>303.51921199999998</v>
      </c>
      <c r="E102" s="40">
        <f t="shared" si="1"/>
        <v>0</v>
      </c>
      <c r="F102" s="36"/>
      <c r="G102" s="36"/>
      <c r="H102" s="36"/>
      <c r="I102" s="27"/>
      <c r="J102" s="36"/>
      <c r="K102" s="36"/>
      <c r="L102" s="36"/>
      <c r="M102" s="36"/>
      <c r="N102" s="36"/>
      <c r="O102" s="29"/>
      <c r="P102" s="36"/>
      <c r="Q102" s="29"/>
      <c r="R102" s="36"/>
      <c r="S102" s="36"/>
      <c r="T102" s="36"/>
      <c r="U102" s="36"/>
      <c r="V102" s="36"/>
      <c r="W102" s="36"/>
      <c r="X102" s="36"/>
      <c r="Y102" s="29"/>
      <c r="Z102" s="36"/>
      <c r="AA102" s="66"/>
      <c r="AB102" s="36"/>
      <c r="AC102" s="36"/>
      <c r="AD102" s="36"/>
      <c r="AE102" s="36"/>
      <c r="AF102" s="36"/>
      <c r="AG102" s="36"/>
      <c r="AH102" s="29"/>
      <c r="AI102" s="36"/>
      <c r="AJ102" s="29"/>
      <c r="AK102" s="36"/>
      <c r="AL102" s="36"/>
      <c r="AM102" s="36"/>
      <c r="AN102" s="29"/>
      <c r="AO102" s="36"/>
      <c r="AP102" s="29"/>
      <c r="AQ102" s="36"/>
      <c r="AR102" s="29"/>
      <c r="AS102" s="36"/>
      <c r="AT102" s="36"/>
      <c r="AU102" s="36"/>
      <c r="AV102" s="29"/>
      <c r="AW102" s="36"/>
      <c r="AX102" s="36"/>
      <c r="AY102" s="36"/>
      <c r="AZ102" s="29"/>
      <c r="BA102" s="36"/>
      <c r="BB102" s="36"/>
      <c r="BC102" s="36"/>
      <c r="BD102" s="36"/>
      <c r="BE102" s="36"/>
      <c r="BF102" s="36"/>
      <c r="BG102" s="36"/>
      <c r="BH102" s="36"/>
      <c r="BI102" s="36"/>
      <c r="BJ102" s="29"/>
      <c r="BK102" s="36"/>
      <c r="BL102" s="29"/>
      <c r="BM102" s="36"/>
      <c r="BN102" s="36"/>
      <c r="BO102" s="36"/>
      <c r="BP102" s="29"/>
      <c r="BQ102" s="36"/>
      <c r="BR102" s="29"/>
      <c r="BS102" s="36"/>
      <c r="BT102" s="36"/>
      <c r="BU102" s="36"/>
      <c r="BV102" s="36"/>
    </row>
    <row r="103" spans="1:75" s="86" customFormat="1" x14ac:dyDescent="0.25">
      <c r="A103" s="79">
        <v>101</v>
      </c>
      <c r="B103" s="79">
        <v>1</v>
      </c>
      <c r="C103" s="80" t="s">
        <v>566</v>
      </c>
      <c r="D103" s="81">
        <f>апрель!D103-май!E103</f>
        <v>312.47988342028987</v>
      </c>
      <c r="E103" s="81">
        <f t="shared" si="1"/>
        <v>0.95199999999999996</v>
      </c>
      <c r="F103" s="82"/>
      <c r="G103" s="82"/>
      <c r="H103" s="82"/>
      <c r="I103" s="83"/>
      <c r="J103" s="82"/>
      <c r="K103" s="82"/>
      <c r="L103" s="82"/>
      <c r="M103" s="82"/>
      <c r="N103" s="82"/>
      <c r="O103" s="84"/>
      <c r="P103" s="82"/>
      <c r="Q103" s="84"/>
      <c r="R103" s="82"/>
      <c r="S103" s="82"/>
      <c r="T103" s="82"/>
      <c r="U103" s="82"/>
      <c r="V103" s="82"/>
      <c r="W103" s="82"/>
      <c r="X103" s="82"/>
      <c r="Y103" s="84"/>
      <c r="Z103" s="82"/>
      <c r="AA103" s="85"/>
      <c r="AB103" s="82"/>
      <c r="AC103" s="82"/>
      <c r="AD103" s="82"/>
      <c r="AE103" s="82"/>
      <c r="AF103" s="82"/>
      <c r="AG103" s="82"/>
      <c r="AH103" s="84"/>
      <c r="AI103" s="82"/>
      <c r="AJ103" s="84"/>
      <c r="AK103" s="82"/>
      <c r="AL103" s="82"/>
      <c r="AM103" s="82"/>
      <c r="AN103" s="84"/>
      <c r="AO103" s="82"/>
      <c r="AP103" s="84"/>
      <c r="AQ103" s="82"/>
      <c r="AR103" s="84"/>
      <c r="AS103" s="82"/>
      <c r="AT103" s="82"/>
      <c r="AU103" s="82"/>
      <c r="AV103" s="84"/>
      <c r="AW103" s="82"/>
      <c r="AX103" s="82"/>
      <c r="AY103" s="82"/>
      <c r="AZ103" s="84"/>
      <c r="BA103" s="82"/>
      <c r="BB103" s="82"/>
      <c r="BC103" s="82"/>
      <c r="BD103" s="82"/>
      <c r="BE103" s="82"/>
      <c r="BF103" s="82"/>
      <c r="BG103" s="82"/>
      <c r="BH103" s="82"/>
      <c r="BI103" s="82"/>
      <c r="BJ103" s="84"/>
      <c r="BK103" s="82"/>
      <c r="BL103" s="84">
        <v>2</v>
      </c>
      <c r="BM103" s="82">
        <v>0.95199999999999996</v>
      </c>
      <c r="BN103" s="82"/>
      <c r="BO103" s="82"/>
      <c r="BP103" s="84"/>
      <c r="BQ103" s="82"/>
      <c r="BR103" s="84"/>
      <c r="BS103" s="82"/>
      <c r="BT103" s="82"/>
      <c r="BU103" s="82"/>
      <c r="BV103" s="82"/>
    </row>
    <row r="104" spans="1:75" s="86" customFormat="1" x14ac:dyDescent="0.25">
      <c r="A104" s="79">
        <v>102</v>
      </c>
      <c r="B104" s="79">
        <v>1</v>
      </c>
      <c r="C104" s="80" t="s">
        <v>567</v>
      </c>
      <c r="D104" s="81">
        <f>апрель!D104-май!E104</f>
        <v>-1070.9842490048306</v>
      </c>
      <c r="E104" s="81">
        <f t="shared" si="1"/>
        <v>40.176000000000002</v>
      </c>
      <c r="F104" s="82"/>
      <c r="G104" s="82"/>
      <c r="H104" s="82"/>
      <c r="I104" s="83"/>
      <c r="J104" s="82"/>
      <c r="K104" s="82"/>
      <c r="L104" s="82"/>
      <c r="M104" s="82"/>
      <c r="N104" s="82"/>
      <c r="O104" s="84"/>
      <c r="P104" s="82"/>
      <c r="Q104" s="84"/>
      <c r="R104" s="82"/>
      <c r="S104" s="82"/>
      <c r="T104" s="82"/>
      <c r="U104" s="82"/>
      <c r="V104" s="82"/>
      <c r="W104" s="82"/>
      <c r="X104" s="82"/>
      <c r="Y104" s="84"/>
      <c r="Z104" s="82"/>
      <c r="AA104" s="85"/>
      <c r="AB104" s="82"/>
      <c r="AC104" s="82"/>
      <c r="AD104" s="82"/>
      <c r="AE104" s="82"/>
      <c r="AF104" s="82"/>
      <c r="AG104" s="82"/>
      <c r="AH104" s="84"/>
      <c r="AI104" s="82"/>
      <c r="AJ104" s="84"/>
      <c r="AK104" s="82"/>
      <c r="AL104" s="82"/>
      <c r="AM104" s="82"/>
      <c r="AN104" s="84"/>
      <c r="AO104" s="82"/>
      <c r="AP104" s="84"/>
      <c r="AQ104" s="82"/>
      <c r="AR104" s="84"/>
      <c r="AS104" s="82"/>
      <c r="AT104" s="82"/>
      <c r="AU104" s="82"/>
      <c r="AV104" s="84"/>
      <c r="AW104" s="82"/>
      <c r="AX104" s="82"/>
      <c r="AY104" s="82"/>
      <c r="AZ104" s="84"/>
      <c r="BA104" s="82"/>
      <c r="BB104" s="82"/>
      <c r="BC104" s="82"/>
      <c r="BD104" s="82"/>
      <c r="BE104" s="82"/>
      <c r="BF104" s="82"/>
      <c r="BG104" s="82"/>
      <c r="BH104" s="82"/>
      <c r="BI104" s="82"/>
      <c r="BJ104" s="84"/>
      <c r="BK104" s="82"/>
      <c r="BL104" s="84">
        <v>65</v>
      </c>
      <c r="BM104" s="82">
        <v>33.392000000000003</v>
      </c>
      <c r="BN104" s="82"/>
      <c r="BO104" s="82"/>
      <c r="BP104" s="84"/>
      <c r="BQ104" s="82"/>
      <c r="BR104" s="84"/>
      <c r="BS104" s="82"/>
      <c r="BT104" s="82"/>
      <c r="BU104" s="82"/>
      <c r="BV104" s="82">
        <f>2.728+4.056</f>
        <v>6.7840000000000007</v>
      </c>
      <c r="BW104" s="86" t="s">
        <v>1113</v>
      </c>
    </row>
    <row r="105" spans="1:75" s="86" customFormat="1" x14ac:dyDescent="0.25">
      <c r="A105" s="79">
        <v>103</v>
      </c>
      <c r="B105" s="79">
        <v>1</v>
      </c>
      <c r="C105" s="80" t="s">
        <v>568</v>
      </c>
      <c r="D105" s="81">
        <f>апрель!D105-май!E105</f>
        <v>1204.9871364057972</v>
      </c>
      <c r="E105" s="81">
        <f t="shared" si="1"/>
        <v>6.7789999999999999</v>
      </c>
      <c r="F105" s="82"/>
      <c r="G105" s="82"/>
      <c r="H105" s="82"/>
      <c r="I105" s="83"/>
      <c r="J105" s="82"/>
      <c r="K105" s="82"/>
      <c r="L105" s="82"/>
      <c r="M105" s="82"/>
      <c r="N105" s="82"/>
      <c r="O105" s="84"/>
      <c r="P105" s="82"/>
      <c r="Q105" s="84"/>
      <c r="R105" s="82"/>
      <c r="S105" s="82"/>
      <c r="T105" s="82"/>
      <c r="U105" s="82"/>
      <c r="V105" s="82"/>
      <c r="W105" s="82"/>
      <c r="X105" s="82"/>
      <c r="Y105" s="84"/>
      <c r="Z105" s="82"/>
      <c r="AA105" s="85"/>
      <c r="AB105" s="82"/>
      <c r="AC105" s="82"/>
      <c r="AD105" s="82"/>
      <c r="AE105" s="82"/>
      <c r="AF105" s="82"/>
      <c r="AG105" s="82"/>
      <c r="AH105" s="84"/>
      <c r="AI105" s="82"/>
      <c r="AJ105" s="84"/>
      <c r="AK105" s="82"/>
      <c r="AL105" s="82"/>
      <c r="AM105" s="82"/>
      <c r="AN105" s="84"/>
      <c r="AO105" s="82"/>
      <c r="AP105" s="84"/>
      <c r="AQ105" s="82"/>
      <c r="AR105" s="84"/>
      <c r="AS105" s="82"/>
      <c r="AT105" s="82"/>
      <c r="AU105" s="82"/>
      <c r="AV105" s="84"/>
      <c r="AW105" s="82"/>
      <c r="AX105" s="82"/>
      <c r="AY105" s="82"/>
      <c r="AZ105" s="84"/>
      <c r="BA105" s="82"/>
      <c r="BB105" s="82"/>
      <c r="BC105" s="82"/>
      <c r="BD105" s="82"/>
      <c r="BE105" s="82"/>
      <c r="BF105" s="82"/>
      <c r="BG105" s="82"/>
      <c r="BH105" s="82"/>
      <c r="BI105" s="82"/>
      <c r="BJ105" s="84"/>
      <c r="BK105" s="82"/>
      <c r="BL105" s="84"/>
      <c r="BM105" s="82"/>
      <c r="BN105" s="82"/>
      <c r="BO105" s="82"/>
      <c r="BP105" s="84"/>
      <c r="BQ105" s="82"/>
      <c r="BR105" s="84">
        <v>2</v>
      </c>
      <c r="BS105" s="82">
        <v>6.7789999999999999</v>
      </c>
      <c r="BT105" s="82"/>
      <c r="BU105" s="82"/>
      <c r="BV105" s="82"/>
    </row>
    <row r="106" spans="1:75" s="86" customFormat="1" x14ac:dyDescent="0.25">
      <c r="A106" s="79">
        <v>104</v>
      </c>
      <c r="B106" s="79">
        <v>1</v>
      </c>
      <c r="C106" s="80" t="s">
        <v>569</v>
      </c>
      <c r="D106" s="81">
        <f>апрель!D106-май!E106</f>
        <v>149.195549352657</v>
      </c>
      <c r="E106" s="81">
        <f t="shared" si="1"/>
        <v>3.8340000000000001</v>
      </c>
      <c r="F106" s="82"/>
      <c r="G106" s="82"/>
      <c r="H106" s="82"/>
      <c r="I106" s="83"/>
      <c r="J106" s="82"/>
      <c r="K106" s="82"/>
      <c r="L106" s="82"/>
      <c r="M106" s="82"/>
      <c r="N106" s="82"/>
      <c r="O106" s="84"/>
      <c r="P106" s="82"/>
      <c r="Q106" s="84"/>
      <c r="R106" s="82"/>
      <c r="S106" s="82"/>
      <c r="T106" s="82"/>
      <c r="U106" s="82"/>
      <c r="V106" s="82"/>
      <c r="W106" s="82"/>
      <c r="X106" s="82"/>
      <c r="Y106" s="84"/>
      <c r="Z106" s="82"/>
      <c r="AA106" s="85"/>
      <c r="AB106" s="82"/>
      <c r="AC106" s="82"/>
      <c r="AD106" s="82"/>
      <c r="AE106" s="82"/>
      <c r="AF106" s="82"/>
      <c r="AG106" s="82"/>
      <c r="AH106" s="84"/>
      <c r="AI106" s="82"/>
      <c r="AJ106" s="84"/>
      <c r="AK106" s="82"/>
      <c r="AL106" s="82"/>
      <c r="AM106" s="82"/>
      <c r="AN106" s="84"/>
      <c r="AO106" s="82"/>
      <c r="AP106" s="84"/>
      <c r="AQ106" s="82"/>
      <c r="AR106" s="84"/>
      <c r="AS106" s="82"/>
      <c r="AT106" s="82"/>
      <c r="AU106" s="82"/>
      <c r="AV106" s="84"/>
      <c r="AW106" s="82"/>
      <c r="AX106" s="82"/>
      <c r="AY106" s="82"/>
      <c r="AZ106" s="84"/>
      <c r="BA106" s="82"/>
      <c r="BB106" s="82"/>
      <c r="BC106" s="82"/>
      <c r="BD106" s="82"/>
      <c r="BE106" s="82"/>
      <c r="BF106" s="82"/>
      <c r="BG106" s="82"/>
      <c r="BH106" s="82"/>
      <c r="BI106" s="82"/>
      <c r="BJ106" s="84"/>
      <c r="BK106" s="82"/>
      <c r="BL106" s="84">
        <v>4</v>
      </c>
      <c r="BM106" s="82">
        <v>1.905</v>
      </c>
      <c r="BN106" s="82"/>
      <c r="BO106" s="82"/>
      <c r="BP106" s="84"/>
      <c r="BQ106" s="82"/>
      <c r="BR106" s="84"/>
      <c r="BS106" s="82"/>
      <c r="BT106" s="82"/>
      <c r="BU106" s="82"/>
      <c r="BV106" s="82">
        <v>1.929</v>
      </c>
      <c r="BW106" s="86" t="s">
        <v>1114</v>
      </c>
    </row>
    <row r="107" spans="1:75" x14ac:dyDescent="0.25">
      <c r="A107" s="16">
        <v>105</v>
      </c>
      <c r="B107" s="16">
        <v>1</v>
      </c>
      <c r="C107" s="31" t="s">
        <v>570</v>
      </c>
      <c r="D107" s="40">
        <f>апрель!D107-май!E107</f>
        <v>373.99305727536228</v>
      </c>
      <c r="E107" s="40">
        <f t="shared" si="1"/>
        <v>0</v>
      </c>
      <c r="F107" s="36"/>
      <c r="G107" s="36"/>
      <c r="H107" s="36"/>
      <c r="I107" s="27"/>
      <c r="J107" s="36"/>
      <c r="K107" s="36"/>
      <c r="L107" s="36"/>
      <c r="M107" s="36"/>
      <c r="N107" s="36"/>
      <c r="O107" s="29"/>
      <c r="P107" s="36"/>
      <c r="Q107" s="29"/>
      <c r="R107" s="36"/>
      <c r="S107" s="36"/>
      <c r="T107" s="36"/>
      <c r="U107" s="36"/>
      <c r="V107" s="36"/>
      <c r="W107" s="36"/>
      <c r="X107" s="36"/>
      <c r="Y107" s="29"/>
      <c r="Z107" s="36"/>
      <c r="AA107" s="66"/>
      <c r="AB107" s="36"/>
      <c r="AC107" s="36"/>
      <c r="AD107" s="36"/>
      <c r="AE107" s="36"/>
      <c r="AF107" s="36"/>
      <c r="AG107" s="36"/>
      <c r="AH107" s="29"/>
      <c r="AI107" s="36"/>
      <c r="AJ107" s="29"/>
      <c r="AK107" s="36"/>
      <c r="AL107" s="36"/>
      <c r="AM107" s="36"/>
      <c r="AN107" s="29"/>
      <c r="AO107" s="36"/>
      <c r="AP107" s="29"/>
      <c r="AQ107" s="36"/>
      <c r="AR107" s="29"/>
      <c r="AS107" s="36"/>
      <c r="AT107" s="36"/>
      <c r="AU107" s="36"/>
      <c r="AV107" s="29"/>
      <c r="AW107" s="36"/>
      <c r="AX107" s="36"/>
      <c r="AY107" s="36"/>
      <c r="AZ107" s="29"/>
      <c r="BA107" s="36"/>
      <c r="BB107" s="36"/>
      <c r="BC107" s="36"/>
      <c r="BD107" s="36"/>
      <c r="BE107" s="36"/>
      <c r="BF107" s="36"/>
      <c r="BG107" s="36"/>
      <c r="BH107" s="36"/>
      <c r="BI107" s="36"/>
      <c r="BJ107" s="29"/>
      <c r="BK107" s="36"/>
      <c r="BL107" s="29"/>
      <c r="BM107" s="36"/>
      <c r="BN107" s="36"/>
      <c r="BO107" s="36"/>
      <c r="BP107" s="29"/>
      <c r="BQ107" s="36"/>
      <c r="BR107" s="29"/>
      <c r="BS107" s="36"/>
      <c r="BT107" s="36"/>
      <c r="BU107" s="36"/>
      <c r="BV107" s="36"/>
    </row>
    <row r="108" spans="1:75" x14ac:dyDescent="0.25">
      <c r="A108" s="16">
        <v>106</v>
      </c>
      <c r="B108" s="16">
        <v>1</v>
      </c>
      <c r="C108" s="31" t="s">
        <v>571</v>
      </c>
      <c r="D108" s="40">
        <f>апрель!D108-май!E108</f>
        <v>1111.070467352657</v>
      </c>
      <c r="E108" s="40">
        <f t="shared" si="1"/>
        <v>0</v>
      </c>
      <c r="F108" s="36"/>
      <c r="G108" s="36"/>
      <c r="H108" s="36"/>
      <c r="I108" s="27"/>
      <c r="J108" s="36"/>
      <c r="K108" s="36"/>
      <c r="L108" s="36"/>
      <c r="M108" s="36"/>
      <c r="N108" s="36"/>
      <c r="O108" s="29"/>
      <c r="P108" s="36"/>
      <c r="Q108" s="29"/>
      <c r="R108" s="36"/>
      <c r="S108" s="36"/>
      <c r="T108" s="36"/>
      <c r="U108" s="36"/>
      <c r="V108" s="36"/>
      <c r="W108" s="36"/>
      <c r="X108" s="36"/>
      <c r="Y108" s="29"/>
      <c r="Z108" s="36"/>
      <c r="AA108" s="66"/>
      <c r="AB108" s="36"/>
      <c r="AC108" s="36"/>
      <c r="AD108" s="36"/>
      <c r="AE108" s="36"/>
      <c r="AF108" s="36"/>
      <c r="AG108" s="36"/>
      <c r="AH108" s="29"/>
      <c r="AI108" s="36"/>
      <c r="AJ108" s="29"/>
      <c r="AK108" s="36"/>
      <c r="AL108" s="36"/>
      <c r="AM108" s="36"/>
      <c r="AN108" s="29"/>
      <c r="AO108" s="36"/>
      <c r="AP108" s="29"/>
      <c r="AQ108" s="36"/>
      <c r="AR108" s="29"/>
      <c r="AS108" s="36"/>
      <c r="AT108" s="36"/>
      <c r="AU108" s="36"/>
      <c r="AV108" s="29"/>
      <c r="AW108" s="36"/>
      <c r="AX108" s="36"/>
      <c r="AY108" s="36"/>
      <c r="AZ108" s="29"/>
      <c r="BA108" s="36"/>
      <c r="BB108" s="36"/>
      <c r="BC108" s="36"/>
      <c r="BD108" s="36"/>
      <c r="BE108" s="36"/>
      <c r="BF108" s="36"/>
      <c r="BG108" s="36"/>
      <c r="BH108" s="36"/>
      <c r="BI108" s="36"/>
      <c r="BJ108" s="29"/>
      <c r="BK108" s="36"/>
      <c r="BL108" s="29"/>
      <c r="BM108" s="36"/>
      <c r="BN108" s="36"/>
      <c r="BO108" s="36"/>
      <c r="BP108" s="29"/>
      <c r="BQ108" s="36"/>
      <c r="BR108" s="29"/>
      <c r="BS108" s="36"/>
      <c r="BT108" s="36"/>
      <c r="BU108" s="36"/>
      <c r="BV108" s="36"/>
    </row>
    <row r="109" spans="1:75" x14ac:dyDescent="0.25">
      <c r="A109" s="16">
        <v>107</v>
      </c>
      <c r="B109" s="16">
        <v>1</v>
      </c>
      <c r="C109" s="31" t="s">
        <v>572</v>
      </c>
      <c r="D109" s="40">
        <f>апрель!D109-май!E109</f>
        <v>-775.14982896618358</v>
      </c>
      <c r="E109" s="40">
        <f t="shared" si="1"/>
        <v>0</v>
      </c>
      <c r="F109" s="36"/>
      <c r="G109" s="36"/>
      <c r="H109" s="36"/>
      <c r="I109" s="27"/>
      <c r="J109" s="36"/>
      <c r="K109" s="36"/>
      <c r="L109" s="36"/>
      <c r="M109" s="36"/>
      <c r="N109" s="36"/>
      <c r="O109" s="29"/>
      <c r="P109" s="36"/>
      <c r="Q109" s="29"/>
      <c r="R109" s="36"/>
      <c r="S109" s="36"/>
      <c r="T109" s="36"/>
      <c r="U109" s="36"/>
      <c r="V109" s="36"/>
      <c r="W109" s="36"/>
      <c r="X109" s="36"/>
      <c r="Y109" s="29"/>
      <c r="Z109" s="36"/>
      <c r="AA109" s="66"/>
      <c r="AB109" s="36"/>
      <c r="AC109" s="36"/>
      <c r="AD109" s="36"/>
      <c r="AE109" s="36"/>
      <c r="AF109" s="36"/>
      <c r="AG109" s="36"/>
      <c r="AH109" s="29"/>
      <c r="AI109" s="36"/>
      <c r="AJ109" s="29"/>
      <c r="AK109" s="36"/>
      <c r="AL109" s="36"/>
      <c r="AM109" s="36"/>
      <c r="AN109" s="29"/>
      <c r="AO109" s="36"/>
      <c r="AP109" s="29"/>
      <c r="AQ109" s="36"/>
      <c r="AR109" s="29"/>
      <c r="AS109" s="36"/>
      <c r="AT109" s="36"/>
      <c r="AU109" s="36"/>
      <c r="AV109" s="29"/>
      <c r="AW109" s="36"/>
      <c r="AX109" s="36"/>
      <c r="AY109" s="36"/>
      <c r="AZ109" s="29"/>
      <c r="BA109" s="36"/>
      <c r="BB109" s="36"/>
      <c r="BC109" s="36"/>
      <c r="BD109" s="36"/>
      <c r="BE109" s="36"/>
      <c r="BF109" s="36"/>
      <c r="BG109" s="36"/>
      <c r="BH109" s="36"/>
      <c r="BI109" s="36"/>
      <c r="BJ109" s="29"/>
      <c r="BK109" s="36"/>
      <c r="BL109" s="29"/>
      <c r="BM109" s="36"/>
      <c r="BN109" s="36"/>
      <c r="BO109" s="36"/>
      <c r="BP109" s="29"/>
      <c r="BQ109" s="36"/>
      <c r="BR109" s="29"/>
      <c r="BS109" s="36"/>
      <c r="BT109" s="36"/>
      <c r="BU109" s="36"/>
      <c r="BV109" s="36"/>
    </row>
    <row r="110" spans="1:75" x14ac:dyDescent="0.25">
      <c r="A110" s="16">
        <v>108</v>
      </c>
      <c r="B110" s="16">
        <v>1</v>
      </c>
      <c r="C110" s="31" t="s">
        <v>573</v>
      </c>
      <c r="D110" s="40">
        <f>апрель!D110-май!E110</f>
        <v>-1056.1960916328503</v>
      </c>
      <c r="E110" s="40">
        <f t="shared" si="1"/>
        <v>0</v>
      </c>
      <c r="F110" s="36"/>
      <c r="G110" s="36"/>
      <c r="H110" s="36"/>
      <c r="I110" s="27"/>
      <c r="J110" s="36"/>
      <c r="K110" s="36"/>
      <c r="L110" s="36"/>
      <c r="M110" s="36"/>
      <c r="N110" s="36"/>
      <c r="O110" s="29"/>
      <c r="P110" s="36"/>
      <c r="Q110" s="29"/>
      <c r="R110" s="36"/>
      <c r="S110" s="36"/>
      <c r="T110" s="36"/>
      <c r="U110" s="36"/>
      <c r="V110" s="36"/>
      <c r="W110" s="36"/>
      <c r="X110" s="36"/>
      <c r="Y110" s="29"/>
      <c r="Z110" s="36"/>
      <c r="AA110" s="66"/>
      <c r="AB110" s="36"/>
      <c r="AC110" s="36"/>
      <c r="AD110" s="36"/>
      <c r="AE110" s="36"/>
      <c r="AF110" s="36"/>
      <c r="AG110" s="36"/>
      <c r="AH110" s="29"/>
      <c r="AI110" s="36"/>
      <c r="AJ110" s="29"/>
      <c r="AK110" s="36"/>
      <c r="AL110" s="36"/>
      <c r="AM110" s="36"/>
      <c r="AN110" s="29"/>
      <c r="AO110" s="36"/>
      <c r="AP110" s="29"/>
      <c r="AQ110" s="36"/>
      <c r="AR110" s="29"/>
      <c r="AS110" s="36"/>
      <c r="AT110" s="36"/>
      <c r="AU110" s="36"/>
      <c r="AV110" s="29"/>
      <c r="AW110" s="36"/>
      <c r="AX110" s="36"/>
      <c r="AY110" s="36"/>
      <c r="AZ110" s="29"/>
      <c r="BA110" s="36"/>
      <c r="BB110" s="36"/>
      <c r="BC110" s="36"/>
      <c r="BD110" s="36"/>
      <c r="BE110" s="36"/>
      <c r="BF110" s="36"/>
      <c r="BG110" s="36"/>
      <c r="BH110" s="36"/>
      <c r="BI110" s="36"/>
      <c r="BJ110" s="29"/>
      <c r="BK110" s="36"/>
      <c r="BL110" s="29"/>
      <c r="BM110" s="36"/>
      <c r="BN110" s="36"/>
      <c r="BO110" s="36"/>
      <c r="BP110" s="29"/>
      <c r="BQ110" s="36"/>
      <c r="BR110" s="29"/>
      <c r="BS110" s="36"/>
      <c r="BT110" s="36"/>
      <c r="BU110" s="36"/>
      <c r="BV110" s="36"/>
    </row>
    <row r="111" spans="1:75" x14ac:dyDescent="0.25">
      <c r="A111" s="16">
        <v>109</v>
      </c>
      <c r="B111" s="16">
        <v>1</v>
      </c>
      <c r="C111" s="31" t="s">
        <v>574</v>
      </c>
      <c r="D111" s="40">
        <f>апрель!D111-май!E111</f>
        <v>445.54092748792266</v>
      </c>
      <c r="E111" s="40">
        <f t="shared" si="1"/>
        <v>0</v>
      </c>
      <c r="F111" s="36"/>
      <c r="G111" s="36"/>
      <c r="H111" s="36"/>
      <c r="I111" s="27"/>
      <c r="J111" s="36"/>
      <c r="K111" s="36"/>
      <c r="L111" s="36"/>
      <c r="M111" s="36"/>
      <c r="N111" s="36"/>
      <c r="O111" s="29"/>
      <c r="P111" s="36"/>
      <c r="Q111" s="29"/>
      <c r="R111" s="36"/>
      <c r="S111" s="36"/>
      <c r="T111" s="36"/>
      <c r="U111" s="36"/>
      <c r="V111" s="36"/>
      <c r="W111" s="36"/>
      <c r="X111" s="36"/>
      <c r="Y111" s="29"/>
      <c r="Z111" s="36"/>
      <c r="AA111" s="66"/>
      <c r="AB111" s="36"/>
      <c r="AC111" s="36"/>
      <c r="AD111" s="36"/>
      <c r="AE111" s="36"/>
      <c r="AF111" s="36"/>
      <c r="AG111" s="36"/>
      <c r="AH111" s="29"/>
      <c r="AI111" s="36"/>
      <c r="AJ111" s="29"/>
      <c r="AK111" s="36"/>
      <c r="AL111" s="36"/>
      <c r="AM111" s="36"/>
      <c r="AN111" s="29"/>
      <c r="AO111" s="36"/>
      <c r="AP111" s="29"/>
      <c r="AQ111" s="36"/>
      <c r="AR111" s="29"/>
      <c r="AS111" s="36"/>
      <c r="AT111" s="36"/>
      <c r="AU111" s="36"/>
      <c r="AV111" s="29"/>
      <c r="AW111" s="36"/>
      <c r="AX111" s="36"/>
      <c r="AY111" s="36"/>
      <c r="AZ111" s="29"/>
      <c r="BA111" s="36"/>
      <c r="BB111" s="36"/>
      <c r="BC111" s="36"/>
      <c r="BD111" s="36"/>
      <c r="BE111" s="36"/>
      <c r="BF111" s="36"/>
      <c r="BG111" s="36"/>
      <c r="BH111" s="36"/>
      <c r="BI111" s="36"/>
      <c r="BJ111" s="29"/>
      <c r="BK111" s="36"/>
      <c r="BL111" s="29"/>
      <c r="BM111" s="36"/>
      <c r="BN111" s="36"/>
      <c r="BO111" s="36"/>
      <c r="BP111" s="29"/>
      <c r="BQ111" s="36"/>
      <c r="BR111" s="29"/>
      <c r="BS111" s="36"/>
      <c r="BT111" s="36"/>
      <c r="BU111" s="36"/>
      <c r="BV111" s="36"/>
    </row>
    <row r="112" spans="1:75" x14ac:dyDescent="0.25">
      <c r="A112" s="16">
        <v>110</v>
      </c>
      <c r="B112" s="16">
        <v>3</v>
      </c>
      <c r="C112" s="31" t="s">
        <v>575</v>
      </c>
      <c r="D112" s="40">
        <f>апрель!D112-май!E112</f>
        <v>1444.6952548405795</v>
      </c>
      <c r="E112" s="40">
        <f t="shared" si="1"/>
        <v>0</v>
      </c>
      <c r="F112" s="36"/>
      <c r="G112" s="36"/>
      <c r="H112" s="36"/>
      <c r="I112" s="27"/>
      <c r="J112" s="36"/>
      <c r="K112" s="36"/>
      <c r="L112" s="36"/>
      <c r="M112" s="36"/>
      <c r="N112" s="36"/>
      <c r="O112" s="29"/>
      <c r="P112" s="36"/>
      <c r="Q112" s="29"/>
      <c r="R112" s="36"/>
      <c r="S112" s="36"/>
      <c r="T112" s="36"/>
      <c r="U112" s="36"/>
      <c r="V112" s="36"/>
      <c r="W112" s="36"/>
      <c r="X112" s="36"/>
      <c r="Y112" s="29"/>
      <c r="Z112" s="36"/>
      <c r="AA112" s="66"/>
      <c r="AB112" s="36"/>
      <c r="AC112" s="36"/>
      <c r="AD112" s="36"/>
      <c r="AE112" s="36"/>
      <c r="AF112" s="36"/>
      <c r="AG112" s="36"/>
      <c r="AH112" s="29"/>
      <c r="AI112" s="36"/>
      <c r="AJ112" s="29"/>
      <c r="AK112" s="36"/>
      <c r="AL112" s="36"/>
      <c r="AM112" s="36"/>
      <c r="AN112" s="29"/>
      <c r="AO112" s="36"/>
      <c r="AP112" s="29"/>
      <c r="AQ112" s="36"/>
      <c r="AR112" s="29"/>
      <c r="AS112" s="36"/>
      <c r="AT112" s="36"/>
      <c r="AU112" s="36"/>
      <c r="AV112" s="29"/>
      <c r="AW112" s="36"/>
      <c r="AX112" s="36"/>
      <c r="AY112" s="36"/>
      <c r="AZ112" s="29"/>
      <c r="BA112" s="36"/>
      <c r="BB112" s="36"/>
      <c r="BC112" s="36"/>
      <c r="BD112" s="36"/>
      <c r="BE112" s="36"/>
      <c r="BF112" s="36"/>
      <c r="BG112" s="36"/>
      <c r="BH112" s="36"/>
      <c r="BI112" s="36"/>
      <c r="BJ112" s="29"/>
      <c r="BK112" s="36"/>
      <c r="BL112" s="29"/>
      <c r="BM112" s="36"/>
      <c r="BN112" s="36"/>
      <c r="BO112" s="36"/>
      <c r="BP112" s="29"/>
      <c r="BQ112" s="36"/>
      <c r="BR112" s="29"/>
      <c r="BS112" s="36"/>
      <c r="BT112" s="36"/>
      <c r="BU112" s="36"/>
      <c r="BV112" s="36"/>
    </row>
    <row r="113" spans="1:75" s="86" customFormat="1" x14ac:dyDescent="0.25">
      <c r="A113" s="79">
        <v>111</v>
      </c>
      <c r="B113" s="79">
        <v>3</v>
      </c>
      <c r="C113" s="80" t="s">
        <v>576</v>
      </c>
      <c r="D113" s="81">
        <f>апрель!D113-май!E113</f>
        <v>-501.19830515942039</v>
      </c>
      <c r="E113" s="81">
        <f t="shared" si="1"/>
        <v>1.9350000000000001</v>
      </c>
      <c r="F113" s="82"/>
      <c r="G113" s="82"/>
      <c r="H113" s="82"/>
      <c r="I113" s="83"/>
      <c r="J113" s="82"/>
      <c r="K113" s="82"/>
      <c r="L113" s="82"/>
      <c r="M113" s="82"/>
      <c r="N113" s="82"/>
      <c r="O113" s="84"/>
      <c r="P113" s="82"/>
      <c r="Q113" s="84"/>
      <c r="R113" s="82"/>
      <c r="S113" s="82"/>
      <c r="T113" s="82"/>
      <c r="U113" s="82"/>
      <c r="V113" s="82"/>
      <c r="W113" s="82"/>
      <c r="X113" s="82"/>
      <c r="Y113" s="84"/>
      <c r="Z113" s="82"/>
      <c r="AA113" s="85"/>
      <c r="AB113" s="82"/>
      <c r="AC113" s="82"/>
      <c r="AD113" s="82"/>
      <c r="AE113" s="82"/>
      <c r="AF113" s="82"/>
      <c r="AG113" s="82"/>
      <c r="AH113" s="84"/>
      <c r="AI113" s="82"/>
      <c r="AJ113" s="84"/>
      <c r="AK113" s="82"/>
      <c r="AL113" s="82"/>
      <c r="AM113" s="82"/>
      <c r="AN113" s="84"/>
      <c r="AO113" s="82"/>
      <c r="AP113" s="84"/>
      <c r="AQ113" s="82"/>
      <c r="AR113" s="84"/>
      <c r="AS113" s="82"/>
      <c r="AT113" s="82"/>
      <c r="AU113" s="82"/>
      <c r="AV113" s="84"/>
      <c r="AW113" s="82"/>
      <c r="AX113" s="82"/>
      <c r="AY113" s="82"/>
      <c r="AZ113" s="84"/>
      <c r="BA113" s="82"/>
      <c r="BB113" s="82"/>
      <c r="BC113" s="82"/>
      <c r="BD113" s="82"/>
      <c r="BE113" s="82"/>
      <c r="BF113" s="82"/>
      <c r="BG113" s="82"/>
      <c r="BH113" s="82"/>
      <c r="BI113" s="82"/>
      <c r="BJ113" s="84"/>
      <c r="BK113" s="82"/>
      <c r="BL113" s="84">
        <v>2</v>
      </c>
      <c r="BM113" s="82">
        <v>1.9350000000000001</v>
      </c>
      <c r="BN113" s="82"/>
      <c r="BO113" s="82"/>
      <c r="BP113" s="84"/>
      <c r="BQ113" s="82"/>
      <c r="BR113" s="84"/>
      <c r="BS113" s="82"/>
      <c r="BT113" s="82"/>
      <c r="BU113" s="82"/>
      <c r="BV113" s="82"/>
    </row>
    <row r="114" spans="1:75" s="86" customFormat="1" x14ac:dyDescent="0.25">
      <c r="A114" s="79">
        <v>112</v>
      </c>
      <c r="B114" s="79">
        <v>3</v>
      </c>
      <c r="C114" s="80" t="s">
        <v>577</v>
      </c>
      <c r="D114" s="81">
        <f>апрель!D114-май!E114</f>
        <v>-315.72259355555553</v>
      </c>
      <c r="E114" s="81">
        <f t="shared" si="1"/>
        <v>7.2709999999999999</v>
      </c>
      <c r="F114" s="82"/>
      <c r="G114" s="82"/>
      <c r="H114" s="82"/>
      <c r="I114" s="83"/>
      <c r="J114" s="82"/>
      <c r="K114" s="82"/>
      <c r="L114" s="82"/>
      <c r="M114" s="82"/>
      <c r="N114" s="82"/>
      <c r="O114" s="84"/>
      <c r="P114" s="82"/>
      <c r="Q114" s="84"/>
      <c r="R114" s="82"/>
      <c r="S114" s="82"/>
      <c r="T114" s="82"/>
      <c r="U114" s="82"/>
      <c r="V114" s="82"/>
      <c r="W114" s="82"/>
      <c r="X114" s="82"/>
      <c r="Y114" s="84"/>
      <c r="Z114" s="82"/>
      <c r="AA114" s="85"/>
      <c r="AB114" s="82"/>
      <c r="AC114" s="82"/>
      <c r="AD114" s="82"/>
      <c r="AE114" s="82"/>
      <c r="AF114" s="82"/>
      <c r="AG114" s="82"/>
      <c r="AH114" s="84"/>
      <c r="AI114" s="82"/>
      <c r="AJ114" s="84"/>
      <c r="AK114" s="82"/>
      <c r="AL114" s="82"/>
      <c r="AM114" s="82"/>
      <c r="AN114" s="84"/>
      <c r="AO114" s="82"/>
      <c r="AP114" s="84"/>
      <c r="AQ114" s="82"/>
      <c r="AR114" s="84"/>
      <c r="AS114" s="82"/>
      <c r="AT114" s="82"/>
      <c r="AU114" s="82"/>
      <c r="AV114" s="84"/>
      <c r="AW114" s="82"/>
      <c r="AX114" s="82"/>
      <c r="AY114" s="82"/>
      <c r="AZ114" s="84"/>
      <c r="BA114" s="82"/>
      <c r="BB114" s="82"/>
      <c r="BC114" s="82"/>
      <c r="BD114" s="82"/>
      <c r="BE114" s="82"/>
      <c r="BF114" s="82"/>
      <c r="BG114" s="82"/>
      <c r="BH114" s="82"/>
      <c r="BI114" s="82"/>
      <c r="BJ114" s="84"/>
      <c r="BK114" s="82"/>
      <c r="BL114" s="84"/>
      <c r="BM114" s="82"/>
      <c r="BN114" s="82"/>
      <c r="BO114" s="82"/>
      <c r="BP114" s="84"/>
      <c r="BQ114" s="82"/>
      <c r="BR114" s="84"/>
      <c r="BS114" s="82"/>
      <c r="BT114" s="82"/>
      <c r="BU114" s="82"/>
      <c r="BV114" s="82">
        <v>7.2709999999999999</v>
      </c>
      <c r="BW114" s="86" t="s">
        <v>1113</v>
      </c>
    </row>
    <row r="115" spans="1:75" x14ac:dyDescent="0.25">
      <c r="A115" s="16">
        <v>113</v>
      </c>
      <c r="B115" s="16">
        <v>3</v>
      </c>
      <c r="C115" s="31" t="s">
        <v>578</v>
      </c>
      <c r="D115" s="40">
        <f>апрель!D115-май!E115</f>
        <v>466.35257804830911</v>
      </c>
      <c r="E115" s="40">
        <f t="shared" si="1"/>
        <v>0</v>
      </c>
      <c r="F115" s="36"/>
      <c r="G115" s="36"/>
      <c r="H115" s="36"/>
      <c r="I115" s="27"/>
      <c r="J115" s="36"/>
      <c r="K115" s="36"/>
      <c r="L115" s="36"/>
      <c r="M115" s="36"/>
      <c r="N115" s="36"/>
      <c r="O115" s="29"/>
      <c r="P115" s="36"/>
      <c r="Q115" s="29"/>
      <c r="R115" s="36"/>
      <c r="S115" s="36"/>
      <c r="T115" s="36"/>
      <c r="U115" s="36"/>
      <c r="V115" s="36"/>
      <c r="W115" s="36"/>
      <c r="X115" s="36"/>
      <c r="Y115" s="29"/>
      <c r="Z115" s="36"/>
      <c r="AA115" s="66"/>
      <c r="AB115" s="36"/>
      <c r="AC115" s="36"/>
      <c r="AD115" s="36"/>
      <c r="AE115" s="36"/>
      <c r="AF115" s="36"/>
      <c r="AG115" s="36"/>
      <c r="AH115" s="29"/>
      <c r="AI115" s="36"/>
      <c r="AJ115" s="29"/>
      <c r="AK115" s="36"/>
      <c r="AL115" s="36"/>
      <c r="AM115" s="36"/>
      <c r="AN115" s="29"/>
      <c r="AO115" s="36"/>
      <c r="AP115" s="29"/>
      <c r="AQ115" s="36"/>
      <c r="AR115" s="29"/>
      <c r="AS115" s="36"/>
      <c r="AT115" s="36"/>
      <c r="AU115" s="36"/>
      <c r="AV115" s="29"/>
      <c r="AW115" s="36"/>
      <c r="AX115" s="36"/>
      <c r="AY115" s="36"/>
      <c r="AZ115" s="29"/>
      <c r="BA115" s="36"/>
      <c r="BB115" s="36"/>
      <c r="BC115" s="36"/>
      <c r="BD115" s="36"/>
      <c r="BE115" s="36"/>
      <c r="BF115" s="36"/>
      <c r="BG115" s="36"/>
      <c r="BH115" s="36"/>
      <c r="BI115" s="36"/>
      <c r="BJ115" s="29"/>
      <c r="BK115" s="36"/>
      <c r="BL115" s="29"/>
      <c r="BM115" s="36"/>
      <c r="BN115" s="36"/>
      <c r="BO115" s="36"/>
      <c r="BP115" s="29"/>
      <c r="BQ115" s="36"/>
      <c r="BR115" s="29"/>
      <c r="BS115" s="36"/>
      <c r="BT115" s="36"/>
      <c r="BU115" s="36"/>
      <c r="BV115" s="36"/>
    </row>
    <row r="116" spans="1:75" x14ac:dyDescent="0.25">
      <c r="A116" s="16">
        <v>114</v>
      </c>
      <c r="B116" s="16">
        <v>3</v>
      </c>
      <c r="C116" s="31" t="s">
        <v>579</v>
      </c>
      <c r="D116" s="40">
        <f>апрель!D116-май!E116</f>
        <v>144.18880411594202</v>
      </c>
      <c r="E116" s="40">
        <f t="shared" si="1"/>
        <v>0</v>
      </c>
      <c r="F116" s="36"/>
      <c r="G116" s="36"/>
      <c r="H116" s="36"/>
      <c r="I116" s="27"/>
      <c r="J116" s="36"/>
      <c r="K116" s="36"/>
      <c r="L116" s="36"/>
      <c r="M116" s="36"/>
      <c r="N116" s="36"/>
      <c r="O116" s="29"/>
      <c r="P116" s="36"/>
      <c r="Q116" s="29"/>
      <c r="R116" s="36"/>
      <c r="S116" s="36"/>
      <c r="T116" s="36"/>
      <c r="U116" s="36"/>
      <c r="V116" s="36"/>
      <c r="W116" s="36"/>
      <c r="X116" s="36"/>
      <c r="Y116" s="29"/>
      <c r="Z116" s="36"/>
      <c r="AA116" s="66"/>
      <c r="AB116" s="36"/>
      <c r="AC116" s="36"/>
      <c r="AD116" s="36"/>
      <c r="AE116" s="36"/>
      <c r="AF116" s="36"/>
      <c r="AG116" s="36"/>
      <c r="AH116" s="29"/>
      <c r="AI116" s="36"/>
      <c r="AJ116" s="29"/>
      <c r="AK116" s="36"/>
      <c r="AL116" s="36"/>
      <c r="AM116" s="36"/>
      <c r="AN116" s="29"/>
      <c r="AO116" s="36"/>
      <c r="AP116" s="29"/>
      <c r="AQ116" s="36"/>
      <c r="AR116" s="29"/>
      <c r="AS116" s="36"/>
      <c r="AT116" s="36"/>
      <c r="AU116" s="36"/>
      <c r="AV116" s="29"/>
      <c r="AW116" s="36"/>
      <c r="AX116" s="36"/>
      <c r="AY116" s="36"/>
      <c r="AZ116" s="29"/>
      <c r="BA116" s="36"/>
      <c r="BB116" s="36"/>
      <c r="BC116" s="36"/>
      <c r="BD116" s="36"/>
      <c r="BE116" s="36"/>
      <c r="BF116" s="36"/>
      <c r="BG116" s="36"/>
      <c r="BH116" s="36"/>
      <c r="BI116" s="36"/>
      <c r="BJ116" s="29"/>
      <c r="BK116" s="36"/>
      <c r="BL116" s="29"/>
      <c r="BM116" s="36"/>
      <c r="BN116" s="36"/>
      <c r="BO116" s="36"/>
      <c r="BP116" s="29"/>
      <c r="BQ116" s="36"/>
      <c r="BR116" s="29"/>
      <c r="BS116" s="36"/>
      <c r="BT116" s="36"/>
      <c r="BU116" s="36"/>
      <c r="BV116" s="36"/>
    </row>
    <row r="117" spans="1:75" s="86" customFormat="1" x14ac:dyDescent="0.25">
      <c r="A117" s="79">
        <v>115</v>
      </c>
      <c r="B117" s="79">
        <v>3</v>
      </c>
      <c r="C117" s="80" t="s">
        <v>580</v>
      </c>
      <c r="D117" s="81">
        <f>апрель!D117-май!E117</f>
        <v>-678.28841271497583</v>
      </c>
      <c r="E117" s="81">
        <f t="shared" si="1"/>
        <v>3.6150000000000002</v>
      </c>
      <c r="F117" s="82"/>
      <c r="G117" s="82"/>
      <c r="H117" s="82"/>
      <c r="I117" s="83"/>
      <c r="J117" s="82"/>
      <c r="K117" s="82"/>
      <c r="L117" s="82"/>
      <c r="M117" s="82"/>
      <c r="N117" s="82"/>
      <c r="O117" s="84"/>
      <c r="P117" s="82"/>
      <c r="Q117" s="84"/>
      <c r="R117" s="82"/>
      <c r="S117" s="82"/>
      <c r="T117" s="82"/>
      <c r="U117" s="82"/>
      <c r="V117" s="82"/>
      <c r="W117" s="82"/>
      <c r="X117" s="82"/>
      <c r="Y117" s="84"/>
      <c r="Z117" s="82"/>
      <c r="AA117" s="85"/>
      <c r="AB117" s="82"/>
      <c r="AC117" s="82"/>
      <c r="AD117" s="82"/>
      <c r="AE117" s="82"/>
      <c r="AF117" s="82"/>
      <c r="AG117" s="82"/>
      <c r="AH117" s="84"/>
      <c r="AI117" s="82"/>
      <c r="AJ117" s="84"/>
      <c r="AK117" s="82"/>
      <c r="AL117" s="82"/>
      <c r="AM117" s="82"/>
      <c r="AN117" s="84"/>
      <c r="AO117" s="82"/>
      <c r="AP117" s="84"/>
      <c r="AQ117" s="82"/>
      <c r="AR117" s="84"/>
      <c r="AS117" s="82"/>
      <c r="AT117" s="82"/>
      <c r="AU117" s="82"/>
      <c r="AV117" s="84"/>
      <c r="AW117" s="82"/>
      <c r="AX117" s="82"/>
      <c r="AY117" s="82"/>
      <c r="AZ117" s="84"/>
      <c r="BA117" s="82"/>
      <c r="BB117" s="82"/>
      <c r="BC117" s="82"/>
      <c r="BD117" s="82"/>
      <c r="BE117" s="82"/>
      <c r="BF117" s="82"/>
      <c r="BG117" s="82"/>
      <c r="BH117" s="82"/>
      <c r="BI117" s="82"/>
      <c r="BJ117" s="84"/>
      <c r="BK117" s="82"/>
      <c r="BL117" s="84"/>
      <c r="BM117" s="82"/>
      <c r="BN117" s="82"/>
      <c r="BO117" s="82"/>
      <c r="BP117" s="84"/>
      <c r="BQ117" s="82"/>
      <c r="BR117" s="84"/>
      <c r="BS117" s="82"/>
      <c r="BT117" s="82"/>
      <c r="BU117" s="82"/>
      <c r="BV117" s="82">
        <v>3.6150000000000002</v>
      </c>
      <c r="BW117" s="86" t="s">
        <v>1113</v>
      </c>
    </row>
    <row r="118" spans="1:75" x14ac:dyDescent="0.25">
      <c r="A118" s="16">
        <v>116</v>
      </c>
      <c r="B118" s="16">
        <v>3</v>
      </c>
      <c r="C118" s="31" t="s">
        <v>581</v>
      </c>
      <c r="D118" s="40">
        <f>апрель!D118-май!E118</f>
        <v>13.40443357681159</v>
      </c>
      <c r="E118" s="40">
        <f t="shared" si="1"/>
        <v>0</v>
      </c>
      <c r="F118" s="36"/>
      <c r="G118" s="36"/>
      <c r="H118" s="36"/>
      <c r="I118" s="27"/>
      <c r="J118" s="36"/>
      <c r="K118" s="36"/>
      <c r="L118" s="36"/>
      <c r="M118" s="36"/>
      <c r="N118" s="36"/>
      <c r="O118" s="29"/>
      <c r="P118" s="36"/>
      <c r="Q118" s="29"/>
      <c r="R118" s="36"/>
      <c r="S118" s="36"/>
      <c r="T118" s="36"/>
      <c r="U118" s="36"/>
      <c r="V118" s="36"/>
      <c r="W118" s="36"/>
      <c r="X118" s="36"/>
      <c r="Y118" s="29"/>
      <c r="Z118" s="36"/>
      <c r="AA118" s="66"/>
      <c r="AB118" s="36"/>
      <c r="AC118" s="36"/>
      <c r="AD118" s="36"/>
      <c r="AE118" s="36"/>
      <c r="AF118" s="36"/>
      <c r="AG118" s="36"/>
      <c r="AH118" s="29"/>
      <c r="AI118" s="36"/>
      <c r="AJ118" s="29"/>
      <c r="AK118" s="36"/>
      <c r="AL118" s="36"/>
      <c r="AM118" s="36"/>
      <c r="AN118" s="29"/>
      <c r="AO118" s="36"/>
      <c r="AP118" s="29"/>
      <c r="AQ118" s="36"/>
      <c r="AR118" s="29"/>
      <c r="AS118" s="36"/>
      <c r="AT118" s="36"/>
      <c r="AU118" s="36"/>
      <c r="AV118" s="29"/>
      <c r="AW118" s="36"/>
      <c r="AX118" s="36"/>
      <c r="AY118" s="36"/>
      <c r="AZ118" s="29"/>
      <c r="BA118" s="36"/>
      <c r="BB118" s="36"/>
      <c r="BC118" s="36"/>
      <c r="BD118" s="36"/>
      <c r="BE118" s="36"/>
      <c r="BF118" s="36"/>
      <c r="BG118" s="36"/>
      <c r="BH118" s="36"/>
      <c r="BI118" s="36"/>
      <c r="BJ118" s="29"/>
      <c r="BK118" s="36"/>
      <c r="BL118" s="29"/>
      <c r="BM118" s="36"/>
      <c r="BN118" s="36"/>
      <c r="BO118" s="36"/>
      <c r="BP118" s="29"/>
      <c r="BQ118" s="36"/>
      <c r="BR118" s="29"/>
      <c r="BS118" s="36"/>
      <c r="BT118" s="36"/>
      <c r="BU118" s="36"/>
      <c r="BV118" s="36"/>
    </row>
    <row r="119" spans="1:75" x14ac:dyDescent="0.25">
      <c r="A119" s="16">
        <v>117</v>
      </c>
      <c r="B119" s="16">
        <v>3</v>
      </c>
      <c r="C119" s="31" t="s">
        <v>582</v>
      </c>
      <c r="D119" s="40">
        <f>апрель!D119-май!E119</f>
        <v>-421.76748533333341</v>
      </c>
      <c r="E119" s="40">
        <f t="shared" si="1"/>
        <v>0</v>
      </c>
      <c r="F119" s="36"/>
      <c r="G119" s="36"/>
      <c r="H119" s="36"/>
      <c r="I119" s="27"/>
      <c r="J119" s="36"/>
      <c r="K119" s="36"/>
      <c r="L119" s="36"/>
      <c r="M119" s="36"/>
      <c r="N119" s="36"/>
      <c r="O119" s="29"/>
      <c r="P119" s="36"/>
      <c r="Q119" s="29"/>
      <c r="R119" s="36"/>
      <c r="S119" s="36"/>
      <c r="T119" s="36"/>
      <c r="U119" s="36"/>
      <c r="V119" s="36"/>
      <c r="W119" s="36"/>
      <c r="X119" s="36"/>
      <c r="Y119" s="29"/>
      <c r="Z119" s="36"/>
      <c r="AA119" s="66"/>
      <c r="AB119" s="36"/>
      <c r="AC119" s="36"/>
      <c r="AD119" s="36"/>
      <c r="AE119" s="36"/>
      <c r="AF119" s="36"/>
      <c r="AG119" s="36"/>
      <c r="AH119" s="29"/>
      <c r="AI119" s="36"/>
      <c r="AJ119" s="29"/>
      <c r="AK119" s="36"/>
      <c r="AL119" s="36"/>
      <c r="AM119" s="36"/>
      <c r="AN119" s="29"/>
      <c r="AO119" s="36"/>
      <c r="AP119" s="29"/>
      <c r="AQ119" s="36"/>
      <c r="AR119" s="29"/>
      <c r="AS119" s="36"/>
      <c r="AT119" s="36"/>
      <c r="AU119" s="36"/>
      <c r="AV119" s="29"/>
      <c r="AW119" s="36"/>
      <c r="AX119" s="36"/>
      <c r="AY119" s="36"/>
      <c r="AZ119" s="29"/>
      <c r="BA119" s="36"/>
      <c r="BB119" s="36"/>
      <c r="BC119" s="36"/>
      <c r="BD119" s="36"/>
      <c r="BE119" s="36"/>
      <c r="BF119" s="36"/>
      <c r="BG119" s="36"/>
      <c r="BH119" s="36"/>
      <c r="BI119" s="36"/>
      <c r="BJ119" s="29"/>
      <c r="BK119" s="36"/>
      <c r="BL119" s="29"/>
      <c r="BM119" s="36"/>
      <c r="BN119" s="36"/>
      <c r="BO119" s="36"/>
      <c r="BP119" s="29"/>
      <c r="BQ119" s="36"/>
      <c r="BR119" s="29"/>
      <c r="BS119" s="36"/>
      <c r="BT119" s="36"/>
      <c r="BU119" s="36"/>
      <c r="BV119" s="36"/>
    </row>
    <row r="120" spans="1:75" x14ac:dyDescent="0.25">
      <c r="A120" s="16">
        <v>118</v>
      </c>
      <c r="B120" s="16">
        <v>3</v>
      </c>
      <c r="C120" s="31" t="s">
        <v>583</v>
      </c>
      <c r="D120" s="40">
        <f>апрель!D120-май!E120</f>
        <v>147.62912118840583</v>
      </c>
      <c r="E120" s="40">
        <f t="shared" si="1"/>
        <v>0</v>
      </c>
      <c r="F120" s="36"/>
      <c r="G120" s="36"/>
      <c r="H120" s="36"/>
      <c r="I120" s="27"/>
      <c r="J120" s="36"/>
      <c r="K120" s="36"/>
      <c r="L120" s="36"/>
      <c r="M120" s="36"/>
      <c r="N120" s="36"/>
      <c r="O120" s="29"/>
      <c r="P120" s="36"/>
      <c r="Q120" s="29"/>
      <c r="R120" s="36"/>
      <c r="S120" s="36"/>
      <c r="T120" s="36"/>
      <c r="U120" s="36"/>
      <c r="V120" s="36"/>
      <c r="W120" s="36"/>
      <c r="X120" s="36"/>
      <c r="Y120" s="29"/>
      <c r="Z120" s="36"/>
      <c r="AA120" s="66"/>
      <c r="AB120" s="36"/>
      <c r="AC120" s="36"/>
      <c r="AD120" s="36"/>
      <c r="AE120" s="36"/>
      <c r="AF120" s="36"/>
      <c r="AG120" s="36"/>
      <c r="AH120" s="29"/>
      <c r="AI120" s="36"/>
      <c r="AJ120" s="29"/>
      <c r="AK120" s="36"/>
      <c r="AL120" s="36"/>
      <c r="AM120" s="36"/>
      <c r="AN120" s="29"/>
      <c r="AO120" s="36"/>
      <c r="AP120" s="29"/>
      <c r="AQ120" s="36"/>
      <c r="AR120" s="29"/>
      <c r="AS120" s="36"/>
      <c r="AT120" s="36"/>
      <c r="AU120" s="36"/>
      <c r="AV120" s="29"/>
      <c r="AW120" s="36"/>
      <c r="AX120" s="36"/>
      <c r="AY120" s="36"/>
      <c r="AZ120" s="29"/>
      <c r="BA120" s="36"/>
      <c r="BB120" s="36"/>
      <c r="BC120" s="36"/>
      <c r="BD120" s="36"/>
      <c r="BE120" s="36"/>
      <c r="BF120" s="36"/>
      <c r="BG120" s="36"/>
      <c r="BH120" s="36"/>
      <c r="BI120" s="36"/>
      <c r="BJ120" s="29"/>
      <c r="BK120" s="36"/>
      <c r="BL120" s="29"/>
      <c r="BM120" s="36"/>
      <c r="BN120" s="36"/>
      <c r="BO120" s="36"/>
      <c r="BP120" s="29"/>
      <c r="BQ120" s="36"/>
      <c r="BR120" s="29"/>
      <c r="BS120" s="36"/>
      <c r="BT120" s="36"/>
      <c r="BU120" s="36"/>
      <c r="BV120" s="36"/>
    </row>
    <row r="121" spans="1:75" s="86" customFormat="1" x14ac:dyDescent="0.25">
      <c r="A121" s="79">
        <v>119</v>
      </c>
      <c r="B121" s="79">
        <v>3</v>
      </c>
      <c r="C121" s="80" t="s">
        <v>584</v>
      </c>
      <c r="D121" s="81">
        <f>апрель!D121-май!E121</f>
        <v>396.20296205797092</v>
      </c>
      <c r="E121" s="81">
        <f t="shared" si="1"/>
        <v>1.2470000000000001</v>
      </c>
      <c r="F121" s="82"/>
      <c r="G121" s="82"/>
      <c r="H121" s="82"/>
      <c r="I121" s="83"/>
      <c r="J121" s="82"/>
      <c r="K121" s="82"/>
      <c r="L121" s="82"/>
      <c r="M121" s="82"/>
      <c r="N121" s="82"/>
      <c r="O121" s="84"/>
      <c r="P121" s="82"/>
      <c r="Q121" s="84"/>
      <c r="R121" s="82"/>
      <c r="S121" s="82"/>
      <c r="T121" s="82"/>
      <c r="U121" s="82"/>
      <c r="V121" s="82"/>
      <c r="W121" s="82"/>
      <c r="X121" s="82"/>
      <c r="Y121" s="84"/>
      <c r="Z121" s="82"/>
      <c r="AA121" s="85"/>
      <c r="AB121" s="82"/>
      <c r="AC121" s="82"/>
      <c r="AD121" s="82"/>
      <c r="AE121" s="82"/>
      <c r="AF121" s="82"/>
      <c r="AG121" s="82"/>
      <c r="AH121" s="84"/>
      <c r="AI121" s="82"/>
      <c r="AJ121" s="84"/>
      <c r="AK121" s="82"/>
      <c r="AL121" s="82"/>
      <c r="AM121" s="82"/>
      <c r="AN121" s="84"/>
      <c r="AO121" s="82"/>
      <c r="AP121" s="84"/>
      <c r="AQ121" s="82"/>
      <c r="AR121" s="84"/>
      <c r="AS121" s="82"/>
      <c r="AT121" s="82"/>
      <c r="AU121" s="82"/>
      <c r="AV121" s="84"/>
      <c r="AW121" s="82"/>
      <c r="AX121" s="82"/>
      <c r="AY121" s="82"/>
      <c r="AZ121" s="84"/>
      <c r="BA121" s="82"/>
      <c r="BB121" s="82"/>
      <c r="BC121" s="82"/>
      <c r="BD121" s="82"/>
      <c r="BE121" s="82"/>
      <c r="BF121" s="82"/>
      <c r="BG121" s="82"/>
      <c r="BH121" s="82"/>
      <c r="BI121" s="82"/>
      <c r="BJ121" s="84"/>
      <c r="BK121" s="82"/>
      <c r="BL121" s="84">
        <v>2</v>
      </c>
      <c r="BM121" s="82">
        <v>1.2470000000000001</v>
      </c>
      <c r="BN121" s="82"/>
      <c r="BO121" s="82"/>
      <c r="BP121" s="84"/>
      <c r="BQ121" s="82"/>
      <c r="BR121" s="84"/>
      <c r="BS121" s="82"/>
      <c r="BT121" s="82"/>
      <c r="BU121" s="82"/>
      <c r="BV121" s="82"/>
    </row>
    <row r="122" spans="1:75" x14ac:dyDescent="0.25">
      <c r="A122" s="16">
        <v>120</v>
      </c>
      <c r="B122" s="16">
        <v>3</v>
      </c>
      <c r="C122" s="31" t="s">
        <v>585</v>
      </c>
      <c r="D122" s="40">
        <f>апрель!D122-май!E122</f>
        <v>1955.6875909642513</v>
      </c>
      <c r="E122" s="40">
        <f t="shared" si="1"/>
        <v>0</v>
      </c>
      <c r="F122" s="36"/>
      <c r="G122" s="36"/>
      <c r="H122" s="36"/>
      <c r="I122" s="27"/>
      <c r="J122" s="36"/>
      <c r="K122" s="36"/>
      <c r="L122" s="36"/>
      <c r="M122" s="36"/>
      <c r="N122" s="36"/>
      <c r="O122" s="29"/>
      <c r="P122" s="36"/>
      <c r="Q122" s="29"/>
      <c r="R122" s="36"/>
      <c r="S122" s="36"/>
      <c r="T122" s="36"/>
      <c r="U122" s="36"/>
      <c r="V122" s="36"/>
      <c r="W122" s="36"/>
      <c r="X122" s="36"/>
      <c r="Y122" s="29"/>
      <c r="Z122" s="36"/>
      <c r="AA122" s="66"/>
      <c r="AB122" s="36"/>
      <c r="AC122" s="36"/>
      <c r="AD122" s="36"/>
      <c r="AE122" s="36"/>
      <c r="AF122" s="36"/>
      <c r="AG122" s="36"/>
      <c r="AH122" s="29"/>
      <c r="AI122" s="36"/>
      <c r="AJ122" s="29"/>
      <c r="AK122" s="36"/>
      <c r="AL122" s="36"/>
      <c r="AM122" s="36"/>
      <c r="AN122" s="29"/>
      <c r="AO122" s="36"/>
      <c r="AP122" s="29"/>
      <c r="AQ122" s="36"/>
      <c r="AR122" s="29"/>
      <c r="AS122" s="36"/>
      <c r="AT122" s="36"/>
      <c r="AU122" s="36"/>
      <c r="AV122" s="29"/>
      <c r="AW122" s="36"/>
      <c r="AX122" s="36"/>
      <c r="AY122" s="36"/>
      <c r="AZ122" s="29"/>
      <c r="BA122" s="36"/>
      <c r="BB122" s="36"/>
      <c r="BC122" s="36"/>
      <c r="BD122" s="36"/>
      <c r="BE122" s="36"/>
      <c r="BF122" s="36"/>
      <c r="BG122" s="36"/>
      <c r="BH122" s="36"/>
      <c r="BI122" s="36"/>
      <c r="BJ122" s="29"/>
      <c r="BK122" s="36"/>
      <c r="BL122" s="29"/>
      <c r="BM122" s="36"/>
      <c r="BN122" s="36"/>
      <c r="BO122" s="36"/>
      <c r="BP122" s="29"/>
      <c r="BQ122" s="36"/>
      <c r="BR122" s="29"/>
      <c r="BS122" s="36"/>
      <c r="BT122" s="36"/>
      <c r="BU122" s="36"/>
      <c r="BV122" s="36"/>
    </row>
    <row r="123" spans="1:75" s="86" customFormat="1" x14ac:dyDescent="0.25">
      <c r="A123" s="79">
        <v>121</v>
      </c>
      <c r="B123" s="79">
        <v>1</v>
      </c>
      <c r="C123" s="80" t="s">
        <v>586</v>
      </c>
      <c r="D123" s="81">
        <f>апрель!D123-май!E123</f>
        <v>458.80197800000002</v>
      </c>
      <c r="E123" s="81">
        <f t="shared" si="1"/>
        <v>6.327</v>
      </c>
      <c r="F123" s="82"/>
      <c r="G123" s="82"/>
      <c r="H123" s="82"/>
      <c r="I123" s="83"/>
      <c r="J123" s="82"/>
      <c r="K123" s="82"/>
      <c r="L123" s="82"/>
      <c r="M123" s="82"/>
      <c r="N123" s="82"/>
      <c r="O123" s="84"/>
      <c r="P123" s="82"/>
      <c r="Q123" s="84"/>
      <c r="R123" s="82"/>
      <c r="S123" s="82"/>
      <c r="T123" s="82"/>
      <c r="U123" s="82"/>
      <c r="V123" s="82"/>
      <c r="W123" s="82"/>
      <c r="X123" s="82"/>
      <c r="Y123" s="84"/>
      <c r="Z123" s="82"/>
      <c r="AA123" s="85"/>
      <c r="AB123" s="82"/>
      <c r="AC123" s="82"/>
      <c r="AD123" s="82"/>
      <c r="AE123" s="82"/>
      <c r="AF123" s="82"/>
      <c r="AG123" s="82"/>
      <c r="AH123" s="84"/>
      <c r="AI123" s="82"/>
      <c r="AJ123" s="84"/>
      <c r="AK123" s="82"/>
      <c r="AL123" s="82"/>
      <c r="AM123" s="82"/>
      <c r="AN123" s="84"/>
      <c r="AO123" s="82"/>
      <c r="AP123" s="84"/>
      <c r="AQ123" s="82"/>
      <c r="AR123" s="84"/>
      <c r="AS123" s="82"/>
      <c r="AT123" s="82"/>
      <c r="AU123" s="82"/>
      <c r="AV123" s="84"/>
      <c r="AW123" s="82"/>
      <c r="AX123" s="82"/>
      <c r="AY123" s="82"/>
      <c r="AZ123" s="84"/>
      <c r="BA123" s="82"/>
      <c r="BB123" s="82"/>
      <c r="BC123" s="82"/>
      <c r="BD123" s="82"/>
      <c r="BE123" s="82"/>
      <c r="BF123" s="82"/>
      <c r="BG123" s="82"/>
      <c r="BH123" s="82"/>
      <c r="BI123" s="82"/>
      <c r="BJ123" s="84"/>
      <c r="BK123" s="82"/>
      <c r="BL123" s="84"/>
      <c r="BM123" s="82"/>
      <c r="BN123" s="82"/>
      <c r="BO123" s="82"/>
      <c r="BP123" s="84"/>
      <c r="BQ123" s="82"/>
      <c r="BR123" s="84"/>
      <c r="BS123" s="82"/>
      <c r="BT123" s="82"/>
      <c r="BU123" s="82"/>
      <c r="BV123" s="82">
        <v>6.327</v>
      </c>
      <c r="BW123" s="86" t="s">
        <v>1115</v>
      </c>
    </row>
    <row r="124" spans="1:75" s="86" customFormat="1" x14ac:dyDescent="0.25">
      <c r="A124" s="79">
        <v>122</v>
      </c>
      <c r="B124" s="79">
        <v>1</v>
      </c>
      <c r="C124" s="80" t="s">
        <v>587</v>
      </c>
      <c r="D124" s="81">
        <f>апрель!D124-май!E124</f>
        <v>-95.364864531401025</v>
      </c>
      <c r="E124" s="81">
        <f t="shared" si="1"/>
        <v>6.181</v>
      </c>
      <c r="F124" s="82"/>
      <c r="G124" s="82"/>
      <c r="H124" s="82"/>
      <c r="I124" s="83"/>
      <c r="J124" s="82"/>
      <c r="K124" s="82"/>
      <c r="L124" s="82"/>
      <c r="M124" s="82"/>
      <c r="N124" s="82"/>
      <c r="O124" s="84"/>
      <c r="P124" s="82"/>
      <c r="Q124" s="84"/>
      <c r="R124" s="82"/>
      <c r="S124" s="82"/>
      <c r="T124" s="82"/>
      <c r="U124" s="82"/>
      <c r="V124" s="82"/>
      <c r="W124" s="82"/>
      <c r="X124" s="82"/>
      <c r="Y124" s="84"/>
      <c r="Z124" s="82"/>
      <c r="AA124" s="85"/>
      <c r="AB124" s="82"/>
      <c r="AC124" s="82"/>
      <c r="AD124" s="82"/>
      <c r="AE124" s="82"/>
      <c r="AF124" s="82"/>
      <c r="AG124" s="82"/>
      <c r="AH124" s="84"/>
      <c r="AI124" s="82"/>
      <c r="AJ124" s="84"/>
      <c r="AK124" s="82"/>
      <c r="AL124" s="82"/>
      <c r="AM124" s="82"/>
      <c r="AN124" s="84"/>
      <c r="AO124" s="82"/>
      <c r="AP124" s="84"/>
      <c r="AQ124" s="82"/>
      <c r="AR124" s="84"/>
      <c r="AS124" s="82"/>
      <c r="AT124" s="82"/>
      <c r="AU124" s="82"/>
      <c r="AV124" s="84"/>
      <c r="AW124" s="82"/>
      <c r="AX124" s="82"/>
      <c r="AY124" s="82"/>
      <c r="AZ124" s="84"/>
      <c r="BA124" s="82"/>
      <c r="BB124" s="82"/>
      <c r="BC124" s="82"/>
      <c r="BD124" s="82"/>
      <c r="BE124" s="82"/>
      <c r="BF124" s="82"/>
      <c r="BG124" s="82"/>
      <c r="BH124" s="82"/>
      <c r="BI124" s="82"/>
      <c r="BJ124" s="84"/>
      <c r="BK124" s="82"/>
      <c r="BL124" s="84">
        <v>6</v>
      </c>
      <c r="BM124" s="82">
        <v>4.0209999999999999</v>
      </c>
      <c r="BN124" s="82"/>
      <c r="BO124" s="82"/>
      <c r="BP124" s="84"/>
      <c r="BQ124" s="82"/>
      <c r="BR124" s="84"/>
      <c r="BS124" s="82"/>
      <c r="BT124" s="82"/>
      <c r="BU124" s="82"/>
      <c r="BV124" s="82">
        <v>2.16</v>
      </c>
      <c r="BW124" s="86" t="s">
        <v>1073</v>
      </c>
    </row>
    <row r="125" spans="1:75" s="86" customFormat="1" x14ac:dyDescent="0.25">
      <c r="A125" s="79">
        <v>123</v>
      </c>
      <c r="B125" s="79">
        <v>1</v>
      </c>
      <c r="C125" s="80" t="s">
        <v>588</v>
      </c>
      <c r="D125" s="81">
        <f>апрель!D125-май!E125</f>
        <v>302.82450190144931</v>
      </c>
      <c r="E125" s="81">
        <f t="shared" si="1"/>
        <v>2.9929999999999999</v>
      </c>
      <c r="F125" s="82"/>
      <c r="G125" s="82"/>
      <c r="H125" s="82"/>
      <c r="I125" s="83"/>
      <c r="J125" s="82"/>
      <c r="K125" s="82"/>
      <c r="L125" s="82"/>
      <c r="M125" s="82"/>
      <c r="N125" s="82"/>
      <c r="O125" s="84"/>
      <c r="P125" s="82"/>
      <c r="Q125" s="84"/>
      <c r="R125" s="82"/>
      <c r="S125" s="82"/>
      <c r="T125" s="82"/>
      <c r="U125" s="82"/>
      <c r="V125" s="82"/>
      <c r="W125" s="82"/>
      <c r="X125" s="82"/>
      <c r="Y125" s="84"/>
      <c r="Z125" s="82"/>
      <c r="AA125" s="85"/>
      <c r="AB125" s="82"/>
      <c r="AC125" s="82"/>
      <c r="AD125" s="82"/>
      <c r="AE125" s="82"/>
      <c r="AF125" s="82"/>
      <c r="AG125" s="82"/>
      <c r="AH125" s="84"/>
      <c r="AI125" s="82"/>
      <c r="AJ125" s="84"/>
      <c r="AK125" s="82"/>
      <c r="AL125" s="82"/>
      <c r="AM125" s="82"/>
      <c r="AN125" s="84"/>
      <c r="AO125" s="82"/>
      <c r="AP125" s="84"/>
      <c r="AQ125" s="82"/>
      <c r="AR125" s="84"/>
      <c r="AS125" s="82"/>
      <c r="AT125" s="82"/>
      <c r="AU125" s="82"/>
      <c r="AV125" s="84"/>
      <c r="AW125" s="82"/>
      <c r="AX125" s="82"/>
      <c r="AY125" s="82"/>
      <c r="AZ125" s="84"/>
      <c r="BA125" s="82"/>
      <c r="BB125" s="82"/>
      <c r="BC125" s="82"/>
      <c r="BD125" s="82"/>
      <c r="BE125" s="82"/>
      <c r="BF125" s="82"/>
      <c r="BG125" s="82"/>
      <c r="BH125" s="82"/>
      <c r="BI125" s="82"/>
      <c r="BJ125" s="84"/>
      <c r="BK125" s="82"/>
      <c r="BL125" s="84"/>
      <c r="BM125" s="82"/>
      <c r="BN125" s="82"/>
      <c r="BO125" s="82"/>
      <c r="BP125" s="84"/>
      <c r="BQ125" s="82"/>
      <c r="BR125" s="84"/>
      <c r="BS125" s="82"/>
      <c r="BT125" s="82"/>
      <c r="BU125" s="82"/>
      <c r="BV125" s="82">
        <v>2.9929999999999999</v>
      </c>
      <c r="BW125" s="86" t="s">
        <v>1113</v>
      </c>
    </row>
    <row r="126" spans="1:75" x14ac:dyDescent="0.25">
      <c r="A126" s="16">
        <v>124</v>
      </c>
      <c r="B126" s="16">
        <v>1</v>
      </c>
      <c r="C126" s="31" t="s">
        <v>589</v>
      </c>
      <c r="D126" s="40">
        <f>апрель!D126-май!E126</f>
        <v>-1566.0636770338165</v>
      </c>
      <c r="E126" s="40">
        <f t="shared" si="1"/>
        <v>0</v>
      </c>
      <c r="F126" s="36"/>
      <c r="G126" s="36"/>
      <c r="H126" s="36"/>
      <c r="I126" s="27"/>
      <c r="J126" s="36"/>
      <c r="K126" s="36"/>
      <c r="L126" s="36"/>
      <c r="M126" s="36"/>
      <c r="N126" s="36"/>
      <c r="O126" s="29"/>
      <c r="P126" s="36"/>
      <c r="Q126" s="29"/>
      <c r="R126" s="36"/>
      <c r="S126" s="36"/>
      <c r="T126" s="36"/>
      <c r="U126" s="36"/>
      <c r="V126" s="36"/>
      <c r="W126" s="36"/>
      <c r="X126" s="36"/>
      <c r="Y126" s="29"/>
      <c r="Z126" s="36"/>
      <c r="AA126" s="66"/>
      <c r="AB126" s="36"/>
      <c r="AC126" s="36"/>
      <c r="AD126" s="36"/>
      <c r="AE126" s="36"/>
      <c r="AF126" s="36"/>
      <c r="AG126" s="36"/>
      <c r="AH126" s="29"/>
      <c r="AI126" s="36"/>
      <c r="AJ126" s="29"/>
      <c r="AK126" s="36"/>
      <c r="AL126" s="36"/>
      <c r="AM126" s="36"/>
      <c r="AN126" s="29"/>
      <c r="AO126" s="36"/>
      <c r="AP126" s="29"/>
      <c r="AQ126" s="36"/>
      <c r="AR126" s="29"/>
      <c r="AS126" s="36"/>
      <c r="AT126" s="36"/>
      <c r="AU126" s="36"/>
      <c r="AV126" s="29"/>
      <c r="AW126" s="36"/>
      <c r="AX126" s="36"/>
      <c r="AY126" s="36"/>
      <c r="AZ126" s="29"/>
      <c r="BA126" s="36"/>
      <c r="BB126" s="36"/>
      <c r="BC126" s="36"/>
      <c r="BD126" s="36"/>
      <c r="BE126" s="36"/>
      <c r="BF126" s="36"/>
      <c r="BG126" s="36"/>
      <c r="BH126" s="36"/>
      <c r="BI126" s="36"/>
      <c r="BJ126" s="29"/>
      <c r="BK126" s="36"/>
      <c r="BL126" s="29"/>
      <c r="BM126" s="36"/>
      <c r="BN126" s="36"/>
      <c r="BO126" s="36"/>
      <c r="BP126" s="29"/>
      <c r="BQ126" s="36"/>
      <c r="BR126" s="29"/>
      <c r="BS126" s="36"/>
      <c r="BT126" s="36"/>
      <c r="BU126" s="36"/>
      <c r="BV126" s="36"/>
    </row>
    <row r="127" spans="1:75" s="86" customFormat="1" x14ac:dyDescent="0.25">
      <c r="A127" s="79">
        <v>125</v>
      </c>
      <c r="B127" s="79">
        <v>1</v>
      </c>
      <c r="C127" s="80" t="s">
        <v>590</v>
      </c>
      <c r="D127" s="81">
        <f>апрель!D127-май!E127</f>
        <v>-1338.1197975729474</v>
      </c>
      <c r="E127" s="81">
        <f t="shared" si="1"/>
        <v>54.612000000000002</v>
      </c>
      <c r="F127" s="82"/>
      <c r="G127" s="82"/>
      <c r="H127" s="82"/>
      <c r="I127" s="83"/>
      <c r="J127" s="82"/>
      <c r="K127" s="82"/>
      <c r="L127" s="82"/>
      <c r="M127" s="82"/>
      <c r="N127" s="82"/>
      <c r="O127" s="84"/>
      <c r="P127" s="82"/>
      <c r="Q127" s="84"/>
      <c r="R127" s="82"/>
      <c r="S127" s="82"/>
      <c r="T127" s="82"/>
      <c r="U127" s="82"/>
      <c r="V127" s="82"/>
      <c r="W127" s="82"/>
      <c r="X127" s="82"/>
      <c r="Y127" s="84"/>
      <c r="Z127" s="82"/>
      <c r="AA127" s="85"/>
      <c r="AB127" s="82"/>
      <c r="AC127" s="82"/>
      <c r="AD127" s="82"/>
      <c r="AE127" s="82"/>
      <c r="AF127" s="82"/>
      <c r="AG127" s="82"/>
      <c r="AH127" s="84"/>
      <c r="AI127" s="82"/>
      <c r="AJ127" s="84"/>
      <c r="AK127" s="82"/>
      <c r="AL127" s="82"/>
      <c r="AM127" s="82"/>
      <c r="AN127" s="84"/>
      <c r="AO127" s="82"/>
      <c r="AP127" s="84"/>
      <c r="AQ127" s="82"/>
      <c r="AR127" s="84"/>
      <c r="AS127" s="82"/>
      <c r="AT127" s="82"/>
      <c r="AU127" s="82"/>
      <c r="AV127" s="84"/>
      <c r="AW127" s="82"/>
      <c r="AX127" s="82"/>
      <c r="AY127" s="82"/>
      <c r="AZ127" s="84"/>
      <c r="BA127" s="82"/>
      <c r="BB127" s="82"/>
      <c r="BC127" s="82"/>
      <c r="BD127" s="82"/>
      <c r="BE127" s="82"/>
      <c r="BF127" s="82"/>
      <c r="BG127" s="82"/>
      <c r="BH127" s="82"/>
      <c r="BI127" s="82"/>
      <c r="BJ127" s="84"/>
      <c r="BK127" s="82"/>
      <c r="BL127" s="84"/>
      <c r="BM127" s="82"/>
      <c r="BN127" s="82"/>
      <c r="BO127" s="82"/>
      <c r="BP127" s="84"/>
      <c r="BQ127" s="82"/>
      <c r="BR127" s="84"/>
      <c r="BS127" s="82"/>
      <c r="BT127" s="82"/>
      <c r="BU127" s="82"/>
      <c r="BV127" s="82">
        <v>54.612000000000002</v>
      </c>
      <c r="BW127" s="86" t="s">
        <v>1116</v>
      </c>
    </row>
    <row r="128" spans="1:75" x14ac:dyDescent="0.25">
      <c r="A128" s="16">
        <v>126</v>
      </c>
      <c r="B128" s="16">
        <v>1</v>
      </c>
      <c r="C128" s="31" t="s">
        <v>591</v>
      </c>
      <c r="D128" s="40">
        <f>апрель!D128-май!E128</f>
        <v>2279.1412393333335</v>
      </c>
      <c r="E128" s="40">
        <f t="shared" si="1"/>
        <v>0</v>
      </c>
      <c r="F128" s="36"/>
      <c r="G128" s="36"/>
      <c r="H128" s="36"/>
      <c r="I128" s="27"/>
      <c r="J128" s="36"/>
      <c r="K128" s="36"/>
      <c r="L128" s="36"/>
      <c r="M128" s="36"/>
      <c r="N128" s="36"/>
      <c r="O128" s="29"/>
      <c r="P128" s="36"/>
      <c r="Q128" s="29"/>
      <c r="R128" s="36"/>
      <c r="S128" s="36"/>
      <c r="T128" s="36"/>
      <c r="U128" s="36"/>
      <c r="V128" s="36"/>
      <c r="W128" s="36"/>
      <c r="X128" s="36"/>
      <c r="Y128" s="29"/>
      <c r="Z128" s="36"/>
      <c r="AA128" s="66"/>
      <c r="AB128" s="36"/>
      <c r="AC128" s="36"/>
      <c r="AD128" s="36"/>
      <c r="AE128" s="36"/>
      <c r="AF128" s="36"/>
      <c r="AG128" s="36"/>
      <c r="AH128" s="29"/>
      <c r="AI128" s="36"/>
      <c r="AJ128" s="29"/>
      <c r="AK128" s="36"/>
      <c r="AL128" s="36"/>
      <c r="AM128" s="36"/>
      <c r="AN128" s="29"/>
      <c r="AO128" s="36"/>
      <c r="AP128" s="29"/>
      <c r="AQ128" s="36"/>
      <c r="AR128" s="29"/>
      <c r="AS128" s="36"/>
      <c r="AT128" s="36"/>
      <c r="AU128" s="36"/>
      <c r="AV128" s="29"/>
      <c r="AW128" s="36"/>
      <c r="AX128" s="36"/>
      <c r="AY128" s="36"/>
      <c r="AZ128" s="29"/>
      <c r="BA128" s="36"/>
      <c r="BB128" s="36"/>
      <c r="BC128" s="36"/>
      <c r="BD128" s="36"/>
      <c r="BE128" s="36"/>
      <c r="BF128" s="36"/>
      <c r="BG128" s="36"/>
      <c r="BH128" s="36"/>
      <c r="BI128" s="36"/>
      <c r="BJ128" s="29"/>
      <c r="BK128" s="36"/>
      <c r="BL128" s="29"/>
      <c r="BM128" s="36"/>
      <c r="BN128" s="36"/>
      <c r="BO128" s="36"/>
      <c r="BP128" s="29"/>
      <c r="BQ128" s="36"/>
      <c r="BR128" s="29"/>
      <c r="BS128" s="36"/>
      <c r="BT128" s="36"/>
      <c r="BU128" s="36"/>
      <c r="BV128" s="36"/>
    </row>
    <row r="129" spans="1:75" x14ac:dyDescent="0.25">
      <c r="A129" s="16">
        <v>127</v>
      </c>
      <c r="B129" s="16">
        <v>1</v>
      </c>
      <c r="C129" s="31" t="s">
        <v>940</v>
      </c>
      <c r="D129" s="40">
        <f>апрель!D129-май!E129</f>
        <v>-86.000429053140138</v>
      </c>
      <c r="E129" s="40">
        <f t="shared" si="1"/>
        <v>0</v>
      </c>
      <c r="F129" s="36"/>
      <c r="G129" s="36"/>
      <c r="H129" s="36"/>
      <c r="I129" s="27"/>
      <c r="J129" s="36"/>
      <c r="K129" s="36"/>
      <c r="L129" s="36"/>
      <c r="M129" s="36"/>
      <c r="N129" s="36"/>
      <c r="O129" s="29"/>
      <c r="P129" s="36"/>
      <c r="Q129" s="29"/>
      <c r="R129" s="36"/>
      <c r="S129" s="36"/>
      <c r="T129" s="36"/>
      <c r="U129" s="36"/>
      <c r="V129" s="36"/>
      <c r="W129" s="36"/>
      <c r="X129" s="36"/>
      <c r="Y129" s="29"/>
      <c r="Z129" s="36"/>
      <c r="AA129" s="66"/>
      <c r="AB129" s="36"/>
      <c r="AC129" s="36"/>
      <c r="AD129" s="36"/>
      <c r="AE129" s="36"/>
      <c r="AF129" s="36"/>
      <c r="AG129" s="36"/>
      <c r="AH129" s="29"/>
      <c r="AI129" s="36"/>
      <c r="AJ129" s="29"/>
      <c r="AK129" s="36"/>
      <c r="AL129" s="36"/>
      <c r="AM129" s="36"/>
      <c r="AN129" s="29"/>
      <c r="AO129" s="36"/>
      <c r="AP129" s="29"/>
      <c r="AQ129" s="36"/>
      <c r="AR129" s="29"/>
      <c r="AS129" s="36"/>
      <c r="AT129" s="36"/>
      <c r="AU129" s="36"/>
      <c r="AV129" s="29"/>
      <c r="AW129" s="36"/>
      <c r="AX129" s="36"/>
      <c r="AY129" s="36"/>
      <c r="AZ129" s="29"/>
      <c r="BA129" s="36"/>
      <c r="BB129" s="36"/>
      <c r="BC129" s="36"/>
      <c r="BD129" s="36"/>
      <c r="BE129" s="36"/>
      <c r="BF129" s="36"/>
      <c r="BG129" s="36"/>
      <c r="BH129" s="36"/>
      <c r="BI129" s="36"/>
      <c r="BJ129" s="29"/>
      <c r="BK129" s="36"/>
      <c r="BL129" s="29"/>
      <c r="BM129" s="36"/>
      <c r="BN129" s="36"/>
      <c r="BO129" s="36"/>
      <c r="BP129" s="29"/>
      <c r="BQ129" s="36"/>
      <c r="BR129" s="29"/>
      <c r="BS129" s="36"/>
      <c r="BT129" s="36"/>
      <c r="BU129" s="36"/>
      <c r="BV129" s="36"/>
    </row>
    <row r="130" spans="1:75" s="86" customFormat="1" x14ac:dyDescent="0.25">
      <c r="A130" s="79">
        <v>128</v>
      </c>
      <c r="B130" s="79">
        <v>1</v>
      </c>
      <c r="C130" s="80" t="s">
        <v>592</v>
      </c>
      <c r="D130" s="81">
        <f>апрель!D130-май!E130</f>
        <v>-718.83944768115941</v>
      </c>
      <c r="E130" s="81">
        <f t="shared" si="1"/>
        <v>15.612000000000002</v>
      </c>
      <c r="F130" s="82"/>
      <c r="G130" s="82"/>
      <c r="H130" s="82"/>
      <c r="I130" s="83"/>
      <c r="J130" s="82"/>
      <c r="K130" s="82"/>
      <c r="L130" s="82"/>
      <c r="M130" s="82"/>
      <c r="N130" s="82"/>
      <c r="O130" s="84"/>
      <c r="P130" s="82"/>
      <c r="Q130" s="84"/>
      <c r="R130" s="82"/>
      <c r="S130" s="82"/>
      <c r="T130" s="82"/>
      <c r="U130" s="82"/>
      <c r="V130" s="82"/>
      <c r="W130" s="82"/>
      <c r="X130" s="82"/>
      <c r="Y130" s="84"/>
      <c r="Z130" s="82"/>
      <c r="AA130" s="85"/>
      <c r="AB130" s="82"/>
      <c r="AC130" s="82"/>
      <c r="AD130" s="82"/>
      <c r="AE130" s="82"/>
      <c r="AF130" s="82"/>
      <c r="AG130" s="82"/>
      <c r="AH130" s="84"/>
      <c r="AI130" s="82"/>
      <c r="AJ130" s="84"/>
      <c r="AK130" s="82"/>
      <c r="AL130" s="82"/>
      <c r="AM130" s="82"/>
      <c r="AN130" s="84"/>
      <c r="AO130" s="82"/>
      <c r="AP130" s="84"/>
      <c r="AQ130" s="82"/>
      <c r="AR130" s="84"/>
      <c r="AS130" s="82"/>
      <c r="AT130" s="82"/>
      <c r="AU130" s="82"/>
      <c r="AV130" s="84"/>
      <c r="AW130" s="82"/>
      <c r="AX130" s="82"/>
      <c r="AY130" s="82"/>
      <c r="AZ130" s="84"/>
      <c r="BA130" s="82"/>
      <c r="BB130" s="82"/>
      <c r="BC130" s="82"/>
      <c r="BD130" s="82">
        <v>5.0000000000000001E-3</v>
      </c>
      <c r="BE130" s="82">
        <v>4.8470000000000004</v>
      </c>
      <c r="BF130" s="82"/>
      <c r="BG130" s="82"/>
      <c r="BH130" s="82"/>
      <c r="BI130" s="82"/>
      <c r="BJ130" s="84"/>
      <c r="BK130" s="82"/>
      <c r="BL130" s="84">
        <v>18</v>
      </c>
      <c r="BM130" s="82">
        <v>10.765000000000001</v>
      </c>
      <c r="BN130" s="82"/>
      <c r="BO130" s="82"/>
      <c r="BP130" s="84"/>
      <c r="BQ130" s="82"/>
      <c r="BR130" s="84"/>
      <c r="BS130" s="82"/>
      <c r="BT130" s="82"/>
      <c r="BU130" s="82"/>
      <c r="BV130" s="82"/>
    </row>
    <row r="131" spans="1:75" s="86" customFormat="1" x14ac:dyDescent="0.25">
      <c r="A131" s="79">
        <v>129</v>
      </c>
      <c r="B131" s="79">
        <v>1</v>
      </c>
      <c r="C131" s="80" t="s">
        <v>593</v>
      </c>
      <c r="D131" s="81">
        <f>апрель!D131-май!E131</f>
        <v>131.22009496618358</v>
      </c>
      <c r="E131" s="81">
        <f t="shared" si="1"/>
        <v>2.25</v>
      </c>
      <c r="F131" s="82"/>
      <c r="G131" s="82"/>
      <c r="H131" s="82"/>
      <c r="I131" s="83"/>
      <c r="J131" s="82"/>
      <c r="K131" s="82"/>
      <c r="L131" s="82"/>
      <c r="M131" s="82"/>
      <c r="N131" s="82"/>
      <c r="O131" s="84"/>
      <c r="P131" s="82"/>
      <c r="Q131" s="84"/>
      <c r="R131" s="82"/>
      <c r="S131" s="82"/>
      <c r="T131" s="82"/>
      <c r="U131" s="82"/>
      <c r="V131" s="82"/>
      <c r="W131" s="82"/>
      <c r="X131" s="82"/>
      <c r="Y131" s="84"/>
      <c r="Z131" s="82"/>
      <c r="AA131" s="85"/>
      <c r="AB131" s="82"/>
      <c r="AC131" s="82"/>
      <c r="AD131" s="82"/>
      <c r="AE131" s="82"/>
      <c r="AF131" s="82"/>
      <c r="AG131" s="82"/>
      <c r="AH131" s="84"/>
      <c r="AI131" s="82"/>
      <c r="AJ131" s="84"/>
      <c r="AK131" s="82"/>
      <c r="AL131" s="82"/>
      <c r="AM131" s="82"/>
      <c r="AN131" s="84"/>
      <c r="AO131" s="82"/>
      <c r="AP131" s="84"/>
      <c r="AQ131" s="82"/>
      <c r="AR131" s="84"/>
      <c r="AS131" s="82"/>
      <c r="AT131" s="82"/>
      <c r="AU131" s="82"/>
      <c r="AV131" s="84"/>
      <c r="AW131" s="82"/>
      <c r="AX131" s="82"/>
      <c r="AY131" s="82"/>
      <c r="AZ131" s="84"/>
      <c r="BA131" s="82"/>
      <c r="BB131" s="82"/>
      <c r="BC131" s="82"/>
      <c r="BD131" s="82"/>
      <c r="BE131" s="82"/>
      <c r="BF131" s="82"/>
      <c r="BG131" s="82"/>
      <c r="BH131" s="82"/>
      <c r="BI131" s="82"/>
      <c r="BJ131" s="84"/>
      <c r="BK131" s="82"/>
      <c r="BL131" s="84"/>
      <c r="BM131" s="82"/>
      <c r="BN131" s="82"/>
      <c r="BO131" s="82"/>
      <c r="BP131" s="84"/>
      <c r="BQ131" s="82"/>
      <c r="BR131" s="84"/>
      <c r="BS131" s="82"/>
      <c r="BT131" s="82"/>
      <c r="BU131" s="82"/>
      <c r="BV131" s="82">
        <v>2.25</v>
      </c>
      <c r="BW131" s="86" t="s">
        <v>1113</v>
      </c>
    </row>
    <row r="132" spans="1:75" x14ac:dyDescent="0.25">
      <c r="A132" s="16">
        <v>130</v>
      </c>
      <c r="B132" s="16">
        <v>1</v>
      </c>
      <c r="C132" s="31" t="s">
        <v>594</v>
      </c>
      <c r="D132" s="40">
        <f>апрель!D132-май!E132</f>
        <v>-55.899317690821306</v>
      </c>
      <c r="E132" s="40">
        <f t="shared" ref="E132:E195" si="2">G132+H132+J132+L132+N132+P132+R132+T132+V132+X132+Z132+AC132+AE132+AG132+AI132+AK132+AM132+AO132+AQ132+AS132+AU132+AW132+AY132+BA132+BC132+BE132+BG132+BI132+BK132+BM132+BO132+BQ132+BS132+BU132+BV132</f>
        <v>0</v>
      </c>
      <c r="F132" s="36"/>
      <c r="G132" s="36"/>
      <c r="H132" s="36"/>
      <c r="I132" s="27"/>
      <c r="J132" s="36"/>
      <c r="K132" s="36"/>
      <c r="L132" s="36"/>
      <c r="M132" s="36"/>
      <c r="N132" s="36"/>
      <c r="O132" s="29"/>
      <c r="P132" s="36"/>
      <c r="Q132" s="29"/>
      <c r="R132" s="36"/>
      <c r="S132" s="36"/>
      <c r="T132" s="36"/>
      <c r="U132" s="36"/>
      <c r="V132" s="36"/>
      <c r="W132" s="36"/>
      <c r="X132" s="36"/>
      <c r="Y132" s="29"/>
      <c r="Z132" s="36"/>
      <c r="AA132" s="66"/>
      <c r="AB132" s="36"/>
      <c r="AC132" s="36"/>
      <c r="AD132" s="36"/>
      <c r="AE132" s="36"/>
      <c r="AF132" s="36"/>
      <c r="AG132" s="36"/>
      <c r="AH132" s="29"/>
      <c r="AI132" s="36"/>
      <c r="AJ132" s="29"/>
      <c r="AK132" s="36"/>
      <c r="AL132" s="36"/>
      <c r="AM132" s="36"/>
      <c r="AN132" s="29"/>
      <c r="AO132" s="36"/>
      <c r="AP132" s="29"/>
      <c r="AQ132" s="36"/>
      <c r="AR132" s="29"/>
      <c r="AS132" s="36"/>
      <c r="AT132" s="36"/>
      <c r="AU132" s="36"/>
      <c r="AV132" s="29"/>
      <c r="AW132" s="36"/>
      <c r="AX132" s="36"/>
      <c r="AY132" s="36"/>
      <c r="AZ132" s="29"/>
      <c r="BA132" s="36"/>
      <c r="BB132" s="36"/>
      <c r="BC132" s="36"/>
      <c r="BD132" s="36"/>
      <c r="BE132" s="36"/>
      <c r="BF132" s="36"/>
      <c r="BG132" s="36"/>
      <c r="BH132" s="36"/>
      <c r="BI132" s="36"/>
      <c r="BJ132" s="29"/>
      <c r="BK132" s="36"/>
      <c r="BL132" s="29"/>
      <c r="BM132" s="36"/>
      <c r="BN132" s="36"/>
      <c r="BO132" s="36"/>
      <c r="BP132" s="29"/>
      <c r="BQ132" s="36"/>
      <c r="BR132" s="29"/>
      <c r="BS132" s="36"/>
      <c r="BT132" s="36"/>
      <c r="BU132" s="36"/>
      <c r="BV132" s="36"/>
    </row>
    <row r="133" spans="1:75" x14ac:dyDescent="0.25">
      <c r="A133" s="16">
        <v>131</v>
      </c>
      <c r="B133" s="16">
        <v>1</v>
      </c>
      <c r="C133" s="31" t="s">
        <v>595</v>
      </c>
      <c r="D133" s="40">
        <f>апрель!D133-май!E133</f>
        <v>260.98184644444433</v>
      </c>
      <c r="E133" s="40">
        <f t="shared" si="2"/>
        <v>0</v>
      </c>
      <c r="F133" s="36"/>
      <c r="G133" s="36"/>
      <c r="H133" s="36"/>
      <c r="I133" s="27"/>
      <c r="J133" s="36"/>
      <c r="K133" s="36"/>
      <c r="L133" s="36"/>
      <c r="M133" s="36"/>
      <c r="N133" s="36"/>
      <c r="O133" s="29"/>
      <c r="P133" s="36"/>
      <c r="Q133" s="29"/>
      <c r="R133" s="36"/>
      <c r="S133" s="36"/>
      <c r="T133" s="36"/>
      <c r="U133" s="36"/>
      <c r="V133" s="36"/>
      <c r="W133" s="36"/>
      <c r="X133" s="36"/>
      <c r="Y133" s="29"/>
      <c r="Z133" s="36"/>
      <c r="AA133" s="66"/>
      <c r="AB133" s="36"/>
      <c r="AC133" s="36"/>
      <c r="AD133" s="36"/>
      <c r="AE133" s="36"/>
      <c r="AF133" s="36"/>
      <c r="AG133" s="36"/>
      <c r="AH133" s="29"/>
      <c r="AI133" s="36"/>
      <c r="AJ133" s="29"/>
      <c r="AK133" s="36"/>
      <c r="AL133" s="36"/>
      <c r="AM133" s="36"/>
      <c r="AN133" s="29"/>
      <c r="AO133" s="36"/>
      <c r="AP133" s="29"/>
      <c r="AQ133" s="36"/>
      <c r="AR133" s="29"/>
      <c r="AS133" s="36"/>
      <c r="AT133" s="36"/>
      <c r="AU133" s="36"/>
      <c r="AV133" s="29"/>
      <c r="AW133" s="36"/>
      <c r="AX133" s="36"/>
      <c r="AY133" s="36"/>
      <c r="AZ133" s="29"/>
      <c r="BA133" s="36"/>
      <c r="BB133" s="36"/>
      <c r="BC133" s="36"/>
      <c r="BD133" s="36"/>
      <c r="BE133" s="36"/>
      <c r="BF133" s="36"/>
      <c r="BG133" s="36"/>
      <c r="BH133" s="36"/>
      <c r="BI133" s="36"/>
      <c r="BJ133" s="29"/>
      <c r="BK133" s="36"/>
      <c r="BL133" s="29"/>
      <c r="BM133" s="36"/>
      <c r="BN133" s="36"/>
      <c r="BO133" s="36"/>
      <c r="BP133" s="29"/>
      <c r="BQ133" s="36"/>
      <c r="BR133" s="29"/>
      <c r="BS133" s="36"/>
      <c r="BT133" s="36"/>
      <c r="BU133" s="36"/>
      <c r="BV133" s="36"/>
    </row>
    <row r="134" spans="1:75" x14ac:dyDescent="0.25">
      <c r="A134" s="16">
        <v>132</v>
      </c>
      <c r="B134" s="16">
        <v>1</v>
      </c>
      <c r="C134" s="31" t="s">
        <v>596</v>
      </c>
      <c r="D134" s="40">
        <f>апрель!D134-май!E134</f>
        <v>-742.60191706280193</v>
      </c>
      <c r="E134" s="40">
        <f t="shared" si="2"/>
        <v>0</v>
      </c>
      <c r="F134" s="36"/>
      <c r="G134" s="36"/>
      <c r="H134" s="36"/>
      <c r="I134" s="27"/>
      <c r="J134" s="36"/>
      <c r="K134" s="36"/>
      <c r="L134" s="36"/>
      <c r="M134" s="36"/>
      <c r="N134" s="36"/>
      <c r="O134" s="29"/>
      <c r="P134" s="36"/>
      <c r="Q134" s="29"/>
      <c r="R134" s="36"/>
      <c r="S134" s="36"/>
      <c r="T134" s="36"/>
      <c r="U134" s="36"/>
      <c r="V134" s="36"/>
      <c r="W134" s="36"/>
      <c r="X134" s="36"/>
      <c r="Y134" s="29"/>
      <c r="Z134" s="36"/>
      <c r="AA134" s="66"/>
      <c r="AB134" s="36"/>
      <c r="AC134" s="36"/>
      <c r="AD134" s="36"/>
      <c r="AE134" s="36"/>
      <c r="AF134" s="36"/>
      <c r="AG134" s="36"/>
      <c r="AH134" s="29"/>
      <c r="AI134" s="36"/>
      <c r="AJ134" s="29"/>
      <c r="AK134" s="36"/>
      <c r="AL134" s="36"/>
      <c r="AM134" s="36"/>
      <c r="AN134" s="29"/>
      <c r="AO134" s="36"/>
      <c r="AP134" s="29"/>
      <c r="AQ134" s="36"/>
      <c r="AR134" s="29"/>
      <c r="AS134" s="36"/>
      <c r="AT134" s="36"/>
      <c r="AU134" s="36"/>
      <c r="AV134" s="29"/>
      <c r="AW134" s="36"/>
      <c r="AX134" s="36"/>
      <c r="AY134" s="36"/>
      <c r="AZ134" s="29"/>
      <c r="BA134" s="36"/>
      <c r="BB134" s="36"/>
      <c r="BC134" s="36"/>
      <c r="BD134" s="36"/>
      <c r="BE134" s="36"/>
      <c r="BF134" s="36"/>
      <c r="BG134" s="36"/>
      <c r="BH134" s="36"/>
      <c r="BI134" s="36"/>
      <c r="BJ134" s="29"/>
      <c r="BK134" s="36"/>
      <c r="BL134" s="29"/>
      <c r="BM134" s="36"/>
      <c r="BN134" s="36"/>
      <c r="BO134" s="36"/>
      <c r="BP134" s="29"/>
      <c r="BQ134" s="36"/>
      <c r="BR134" s="29"/>
      <c r="BS134" s="36"/>
      <c r="BT134" s="36"/>
      <c r="BU134" s="36"/>
      <c r="BV134" s="36"/>
    </row>
    <row r="135" spans="1:75" s="86" customFormat="1" x14ac:dyDescent="0.25">
      <c r="A135" s="79">
        <v>133</v>
      </c>
      <c r="B135" s="79">
        <v>1</v>
      </c>
      <c r="C135" s="80" t="s">
        <v>597</v>
      </c>
      <c r="D135" s="81">
        <f>апрель!D135-май!E135</f>
        <v>-384.69277193236718</v>
      </c>
      <c r="E135" s="81">
        <f t="shared" si="2"/>
        <v>22.742000000000001</v>
      </c>
      <c r="F135" s="82"/>
      <c r="G135" s="82"/>
      <c r="H135" s="82"/>
      <c r="I135" s="83"/>
      <c r="J135" s="82"/>
      <c r="K135" s="82"/>
      <c r="L135" s="82"/>
      <c r="M135" s="82"/>
      <c r="N135" s="82"/>
      <c r="O135" s="84"/>
      <c r="P135" s="82"/>
      <c r="Q135" s="84"/>
      <c r="R135" s="82"/>
      <c r="S135" s="82"/>
      <c r="T135" s="82"/>
      <c r="U135" s="82"/>
      <c r="V135" s="82"/>
      <c r="W135" s="82"/>
      <c r="X135" s="82"/>
      <c r="Y135" s="84"/>
      <c r="Z135" s="82"/>
      <c r="AA135" s="85"/>
      <c r="AB135" s="82"/>
      <c r="AC135" s="82"/>
      <c r="AD135" s="82"/>
      <c r="AE135" s="82"/>
      <c r="AF135" s="82"/>
      <c r="AG135" s="82"/>
      <c r="AH135" s="84"/>
      <c r="AI135" s="82"/>
      <c r="AJ135" s="84"/>
      <c r="AK135" s="82"/>
      <c r="AL135" s="82"/>
      <c r="AM135" s="82"/>
      <c r="AN135" s="84"/>
      <c r="AO135" s="82"/>
      <c r="AP135" s="84"/>
      <c r="AQ135" s="82"/>
      <c r="AR135" s="84"/>
      <c r="AS135" s="82"/>
      <c r="AT135" s="82"/>
      <c r="AU135" s="82"/>
      <c r="AV135" s="84"/>
      <c r="AW135" s="82"/>
      <c r="AX135" s="82"/>
      <c r="AY135" s="82"/>
      <c r="AZ135" s="84"/>
      <c r="BA135" s="82"/>
      <c r="BB135" s="82"/>
      <c r="BC135" s="82"/>
      <c r="BD135" s="82"/>
      <c r="BE135" s="82"/>
      <c r="BF135" s="82"/>
      <c r="BG135" s="82"/>
      <c r="BH135" s="82"/>
      <c r="BI135" s="82"/>
      <c r="BJ135" s="84"/>
      <c r="BK135" s="82"/>
      <c r="BL135" s="84"/>
      <c r="BM135" s="82"/>
      <c r="BN135" s="82"/>
      <c r="BO135" s="82"/>
      <c r="BP135" s="84"/>
      <c r="BQ135" s="82"/>
      <c r="BR135" s="84"/>
      <c r="BS135" s="82"/>
      <c r="BT135" s="82"/>
      <c r="BU135" s="82"/>
      <c r="BV135" s="82">
        <v>22.742000000000001</v>
      </c>
      <c r="BW135" s="86" t="s">
        <v>1113</v>
      </c>
    </row>
    <row r="136" spans="1:75" x14ac:dyDescent="0.25">
      <c r="A136" s="16">
        <v>134</v>
      </c>
      <c r="B136" s="16">
        <v>1</v>
      </c>
      <c r="C136" s="31" t="s">
        <v>598</v>
      </c>
      <c r="D136" s="40">
        <f>апрель!D136-май!E136</f>
        <v>-141.01183173913043</v>
      </c>
      <c r="E136" s="40">
        <f t="shared" si="2"/>
        <v>0</v>
      </c>
      <c r="F136" s="36"/>
      <c r="G136" s="36"/>
      <c r="H136" s="36"/>
      <c r="I136" s="27"/>
      <c r="J136" s="36"/>
      <c r="K136" s="36"/>
      <c r="L136" s="36"/>
      <c r="M136" s="36"/>
      <c r="N136" s="36"/>
      <c r="O136" s="29"/>
      <c r="P136" s="36"/>
      <c r="Q136" s="29"/>
      <c r="R136" s="36"/>
      <c r="S136" s="36"/>
      <c r="T136" s="36"/>
      <c r="U136" s="36"/>
      <c r="V136" s="36"/>
      <c r="W136" s="36"/>
      <c r="X136" s="36"/>
      <c r="Y136" s="29"/>
      <c r="Z136" s="36"/>
      <c r="AA136" s="66"/>
      <c r="AB136" s="36"/>
      <c r="AC136" s="36"/>
      <c r="AD136" s="36"/>
      <c r="AE136" s="36"/>
      <c r="AF136" s="36"/>
      <c r="AG136" s="36"/>
      <c r="AH136" s="29"/>
      <c r="AI136" s="36"/>
      <c r="AJ136" s="29"/>
      <c r="AK136" s="36"/>
      <c r="AL136" s="36"/>
      <c r="AM136" s="36"/>
      <c r="AN136" s="29"/>
      <c r="AO136" s="36"/>
      <c r="AP136" s="29"/>
      <c r="AQ136" s="36"/>
      <c r="AR136" s="29"/>
      <c r="AS136" s="36"/>
      <c r="AT136" s="36"/>
      <c r="AU136" s="36"/>
      <c r="AV136" s="29"/>
      <c r="AW136" s="36"/>
      <c r="AX136" s="36"/>
      <c r="AY136" s="36"/>
      <c r="AZ136" s="29"/>
      <c r="BA136" s="36"/>
      <c r="BB136" s="36"/>
      <c r="BC136" s="36"/>
      <c r="BD136" s="36"/>
      <c r="BE136" s="36"/>
      <c r="BF136" s="36"/>
      <c r="BG136" s="36"/>
      <c r="BH136" s="36"/>
      <c r="BI136" s="36"/>
      <c r="BJ136" s="29"/>
      <c r="BK136" s="36"/>
      <c r="BL136" s="29"/>
      <c r="BM136" s="36"/>
      <c r="BN136" s="36"/>
      <c r="BO136" s="36"/>
      <c r="BP136" s="29"/>
      <c r="BQ136" s="36"/>
      <c r="BR136" s="29"/>
      <c r="BS136" s="36"/>
      <c r="BT136" s="36"/>
      <c r="BU136" s="36"/>
      <c r="BV136" s="36"/>
    </row>
    <row r="137" spans="1:75" x14ac:dyDescent="0.25">
      <c r="A137" s="16">
        <v>135</v>
      </c>
      <c r="B137" s="16">
        <v>1</v>
      </c>
      <c r="C137" s="31" t="s">
        <v>599</v>
      </c>
      <c r="D137" s="40">
        <f>апрель!D137-май!E137</f>
        <v>-1062.017968995169</v>
      </c>
      <c r="E137" s="40">
        <f t="shared" si="2"/>
        <v>0</v>
      </c>
      <c r="F137" s="36"/>
      <c r="G137" s="36"/>
      <c r="H137" s="36"/>
      <c r="I137" s="27"/>
      <c r="J137" s="36"/>
      <c r="K137" s="36"/>
      <c r="L137" s="36"/>
      <c r="M137" s="36"/>
      <c r="N137" s="36"/>
      <c r="O137" s="29"/>
      <c r="P137" s="36"/>
      <c r="Q137" s="29"/>
      <c r="R137" s="36"/>
      <c r="S137" s="36"/>
      <c r="T137" s="36"/>
      <c r="U137" s="36"/>
      <c r="V137" s="36"/>
      <c r="W137" s="36"/>
      <c r="X137" s="36"/>
      <c r="Y137" s="29"/>
      <c r="Z137" s="36"/>
      <c r="AA137" s="66"/>
      <c r="AB137" s="36"/>
      <c r="AC137" s="36"/>
      <c r="AD137" s="36"/>
      <c r="AE137" s="36"/>
      <c r="AF137" s="36"/>
      <c r="AG137" s="36"/>
      <c r="AH137" s="29"/>
      <c r="AI137" s="36"/>
      <c r="AJ137" s="29"/>
      <c r="AK137" s="36"/>
      <c r="AL137" s="36"/>
      <c r="AM137" s="36"/>
      <c r="AN137" s="29"/>
      <c r="AO137" s="36"/>
      <c r="AP137" s="29"/>
      <c r="AQ137" s="36"/>
      <c r="AR137" s="29"/>
      <c r="AS137" s="36"/>
      <c r="AT137" s="36"/>
      <c r="AU137" s="36"/>
      <c r="AV137" s="29"/>
      <c r="AW137" s="36"/>
      <c r="AX137" s="36"/>
      <c r="AY137" s="36"/>
      <c r="AZ137" s="29"/>
      <c r="BA137" s="36"/>
      <c r="BB137" s="36"/>
      <c r="BC137" s="36"/>
      <c r="BD137" s="36"/>
      <c r="BE137" s="36"/>
      <c r="BF137" s="36"/>
      <c r="BG137" s="36"/>
      <c r="BH137" s="36"/>
      <c r="BI137" s="36"/>
      <c r="BJ137" s="29"/>
      <c r="BK137" s="36"/>
      <c r="BL137" s="29"/>
      <c r="BM137" s="36"/>
      <c r="BN137" s="36"/>
      <c r="BO137" s="36"/>
      <c r="BP137" s="29"/>
      <c r="BQ137" s="36"/>
      <c r="BR137" s="29"/>
      <c r="BS137" s="36"/>
      <c r="BT137" s="36"/>
      <c r="BU137" s="36"/>
      <c r="BV137" s="36"/>
    </row>
    <row r="138" spans="1:75" s="86" customFormat="1" x14ac:dyDescent="0.25">
      <c r="A138" s="79">
        <v>136</v>
      </c>
      <c r="B138" s="79">
        <v>1</v>
      </c>
      <c r="C138" s="80" t="s">
        <v>600</v>
      </c>
      <c r="D138" s="81">
        <f>апрель!D138-май!E138</f>
        <v>-1384.8763616231884</v>
      </c>
      <c r="E138" s="81">
        <f t="shared" si="2"/>
        <v>15.574000000000002</v>
      </c>
      <c r="F138" s="82"/>
      <c r="G138" s="82"/>
      <c r="H138" s="82"/>
      <c r="I138" s="83"/>
      <c r="J138" s="82"/>
      <c r="K138" s="82"/>
      <c r="L138" s="82"/>
      <c r="M138" s="82"/>
      <c r="N138" s="82"/>
      <c r="O138" s="84"/>
      <c r="P138" s="82"/>
      <c r="Q138" s="84"/>
      <c r="R138" s="82"/>
      <c r="S138" s="82"/>
      <c r="T138" s="82"/>
      <c r="U138" s="82"/>
      <c r="V138" s="82"/>
      <c r="W138" s="82"/>
      <c r="X138" s="82"/>
      <c r="Y138" s="84"/>
      <c r="Z138" s="82"/>
      <c r="AA138" s="85"/>
      <c r="AB138" s="82"/>
      <c r="AC138" s="82"/>
      <c r="AD138" s="82"/>
      <c r="AE138" s="82"/>
      <c r="AF138" s="82"/>
      <c r="AG138" s="82"/>
      <c r="AH138" s="84"/>
      <c r="AI138" s="82"/>
      <c r="AJ138" s="84"/>
      <c r="AK138" s="82"/>
      <c r="AL138" s="82"/>
      <c r="AM138" s="82"/>
      <c r="AN138" s="84"/>
      <c r="AO138" s="82"/>
      <c r="AP138" s="84"/>
      <c r="AQ138" s="82"/>
      <c r="AR138" s="84"/>
      <c r="AS138" s="82"/>
      <c r="AT138" s="82"/>
      <c r="AU138" s="82"/>
      <c r="AV138" s="84"/>
      <c r="AW138" s="82"/>
      <c r="AX138" s="82"/>
      <c r="AY138" s="82"/>
      <c r="AZ138" s="84"/>
      <c r="BA138" s="82"/>
      <c r="BB138" s="82"/>
      <c r="BC138" s="82"/>
      <c r="BD138" s="82">
        <v>8.0000000000000002E-3</v>
      </c>
      <c r="BE138" s="82">
        <v>7.7060000000000004</v>
      </c>
      <c r="BF138" s="82"/>
      <c r="BG138" s="82"/>
      <c r="BH138" s="82"/>
      <c r="BI138" s="82"/>
      <c r="BJ138" s="84"/>
      <c r="BK138" s="82"/>
      <c r="BL138" s="84">
        <v>13</v>
      </c>
      <c r="BM138" s="82">
        <v>7.8680000000000003</v>
      </c>
      <c r="BN138" s="82"/>
      <c r="BO138" s="82"/>
      <c r="BP138" s="84"/>
      <c r="BQ138" s="82"/>
      <c r="BR138" s="84"/>
      <c r="BS138" s="82"/>
      <c r="BT138" s="82"/>
      <c r="BU138" s="82"/>
      <c r="BV138" s="82"/>
    </row>
    <row r="139" spans="1:75" s="86" customFormat="1" x14ac:dyDescent="0.25">
      <c r="A139" s="79">
        <v>137</v>
      </c>
      <c r="B139" s="79">
        <v>1</v>
      </c>
      <c r="C139" s="80" t="s">
        <v>601</v>
      </c>
      <c r="D139" s="81">
        <f>апрель!D139-май!E139</f>
        <v>-228.65260446376817</v>
      </c>
      <c r="E139" s="81">
        <f t="shared" si="2"/>
        <v>5.423</v>
      </c>
      <c r="F139" s="82"/>
      <c r="G139" s="82"/>
      <c r="H139" s="82"/>
      <c r="I139" s="83"/>
      <c r="J139" s="82"/>
      <c r="K139" s="82"/>
      <c r="L139" s="82"/>
      <c r="M139" s="82"/>
      <c r="N139" s="82"/>
      <c r="O139" s="84"/>
      <c r="P139" s="82"/>
      <c r="Q139" s="84"/>
      <c r="R139" s="82"/>
      <c r="S139" s="82"/>
      <c r="T139" s="82"/>
      <c r="U139" s="82"/>
      <c r="V139" s="82"/>
      <c r="W139" s="82"/>
      <c r="X139" s="82"/>
      <c r="Y139" s="84"/>
      <c r="Z139" s="82"/>
      <c r="AA139" s="85"/>
      <c r="AB139" s="82"/>
      <c r="AC139" s="82"/>
      <c r="AD139" s="82"/>
      <c r="AE139" s="82"/>
      <c r="AF139" s="82"/>
      <c r="AG139" s="82"/>
      <c r="AH139" s="84"/>
      <c r="AI139" s="82"/>
      <c r="AJ139" s="84"/>
      <c r="AK139" s="82"/>
      <c r="AL139" s="82"/>
      <c r="AM139" s="82"/>
      <c r="AN139" s="84"/>
      <c r="AO139" s="82"/>
      <c r="AP139" s="84"/>
      <c r="AQ139" s="82"/>
      <c r="AR139" s="84"/>
      <c r="AS139" s="82"/>
      <c r="AT139" s="82"/>
      <c r="AU139" s="82"/>
      <c r="AV139" s="84"/>
      <c r="AW139" s="82"/>
      <c r="AX139" s="82"/>
      <c r="AY139" s="82"/>
      <c r="AZ139" s="84"/>
      <c r="BA139" s="82"/>
      <c r="BB139" s="82"/>
      <c r="BC139" s="82"/>
      <c r="BD139" s="82"/>
      <c r="BE139" s="82"/>
      <c r="BF139" s="82"/>
      <c r="BG139" s="82"/>
      <c r="BH139" s="82"/>
      <c r="BI139" s="82"/>
      <c r="BJ139" s="84"/>
      <c r="BK139" s="82"/>
      <c r="BL139" s="84"/>
      <c r="BM139" s="82"/>
      <c r="BN139" s="82"/>
      <c r="BO139" s="82"/>
      <c r="BP139" s="84"/>
      <c r="BQ139" s="82"/>
      <c r="BR139" s="84"/>
      <c r="BS139" s="82"/>
      <c r="BT139" s="82"/>
      <c r="BU139" s="82"/>
      <c r="BV139" s="82">
        <v>5.423</v>
      </c>
      <c r="BW139" s="86" t="s">
        <v>1115</v>
      </c>
    </row>
    <row r="140" spans="1:75" x14ac:dyDescent="0.25">
      <c r="A140" s="16">
        <v>138</v>
      </c>
      <c r="B140" s="16">
        <v>3</v>
      </c>
      <c r="C140" s="31" t="s">
        <v>602</v>
      </c>
      <c r="D140" s="40">
        <f>апрель!D140-май!E140</f>
        <v>-168.81907159420294</v>
      </c>
      <c r="E140" s="40">
        <f t="shared" si="2"/>
        <v>0</v>
      </c>
      <c r="F140" s="36"/>
      <c r="G140" s="36"/>
      <c r="H140" s="36"/>
      <c r="I140" s="27"/>
      <c r="J140" s="36"/>
      <c r="K140" s="36"/>
      <c r="L140" s="36"/>
      <c r="M140" s="36"/>
      <c r="N140" s="36"/>
      <c r="O140" s="29"/>
      <c r="P140" s="36"/>
      <c r="Q140" s="29"/>
      <c r="R140" s="36"/>
      <c r="S140" s="36"/>
      <c r="T140" s="36"/>
      <c r="U140" s="36"/>
      <c r="V140" s="36"/>
      <c r="W140" s="36"/>
      <c r="X140" s="36"/>
      <c r="Y140" s="29"/>
      <c r="Z140" s="36"/>
      <c r="AA140" s="66"/>
      <c r="AB140" s="36"/>
      <c r="AC140" s="36"/>
      <c r="AD140" s="36"/>
      <c r="AE140" s="36"/>
      <c r="AF140" s="36"/>
      <c r="AG140" s="36"/>
      <c r="AH140" s="29"/>
      <c r="AI140" s="36"/>
      <c r="AJ140" s="29"/>
      <c r="AK140" s="36"/>
      <c r="AL140" s="36"/>
      <c r="AM140" s="36"/>
      <c r="AN140" s="29"/>
      <c r="AO140" s="36"/>
      <c r="AP140" s="29"/>
      <c r="AQ140" s="36"/>
      <c r="AR140" s="29"/>
      <c r="AS140" s="36"/>
      <c r="AT140" s="36"/>
      <c r="AU140" s="36"/>
      <c r="AV140" s="29"/>
      <c r="AW140" s="36"/>
      <c r="AX140" s="36"/>
      <c r="AY140" s="36"/>
      <c r="AZ140" s="29"/>
      <c r="BA140" s="36"/>
      <c r="BB140" s="36"/>
      <c r="BC140" s="36"/>
      <c r="BD140" s="36"/>
      <c r="BE140" s="36"/>
      <c r="BF140" s="36"/>
      <c r="BG140" s="36"/>
      <c r="BH140" s="36"/>
      <c r="BI140" s="36"/>
      <c r="BJ140" s="29"/>
      <c r="BK140" s="36"/>
      <c r="BL140" s="29"/>
      <c r="BM140" s="36"/>
      <c r="BN140" s="36"/>
      <c r="BO140" s="36"/>
      <c r="BP140" s="29"/>
      <c r="BQ140" s="36"/>
      <c r="BR140" s="29"/>
      <c r="BS140" s="36"/>
      <c r="BT140" s="36"/>
      <c r="BU140" s="36"/>
      <c r="BV140" s="36"/>
    </row>
    <row r="141" spans="1:75" x14ac:dyDescent="0.25">
      <c r="A141" s="16">
        <v>139</v>
      </c>
      <c r="B141" s="16">
        <v>3</v>
      </c>
      <c r="C141" s="31" t="s">
        <v>603</v>
      </c>
      <c r="D141" s="40">
        <f>апрель!D141-май!E141</f>
        <v>250.21724077294684</v>
      </c>
      <c r="E141" s="40">
        <f t="shared" si="2"/>
        <v>0</v>
      </c>
      <c r="F141" s="36"/>
      <c r="G141" s="36"/>
      <c r="H141" s="36"/>
      <c r="I141" s="27"/>
      <c r="J141" s="36"/>
      <c r="K141" s="36"/>
      <c r="L141" s="36"/>
      <c r="M141" s="36"/>
      <c r="N141" s="36"/>
      <c r="O141" s="29"/>
      <c r="P141" s="36"/>
      <c r="Q141" s="29"/>
      <c r="R141" s="36"/>
      <c r="S141" s="36"/>
      <c r="T141" s="36"/>
      <c r="U141" s="36"/>
      <c r="V141" s="36"/>
      <c r="W141" s="36"/>
      <c r="X141" s="36"/>
      <c r="Y141" s="29"/>
      <c r="Z141" s="36"/>
      <c r="AA141" s="66"/>
      <c r="AB141" s="36"/>
      <c r="AC141" s="36"/>
      <c r="AD141" s="36"/>
      <c r="AE141" s="36"/>
      <c r="AF141" s="36"/>
      <c r="AG141" s="36"/>
      <c r="AH141" s="29"/>
      <c r="AI141" s="36"/>
      <c r="AJ141" s="29"/>
      <c r="AK141" s="36"/>
      <c r="AL141" s="36"/>
      <c r="AM141" s="36"/>
      <c r="AN141" s="29"/>
      <c r="AO141" s="36"/>
      <c r="AP141" s="29"/>
      <c r="AQ141" s="36"/>
      <c r="AR141" s="29"/>
      <c r="AS141" s="36"/>
      <c r="AT141" s="36"/>
      <c r="AU141" s="36"/>
      <c r="AV141" s="29"/>
      <c r="AW141" s="36"/>
      <c r="AX141" s="36"/>
      <c r="AY141" s="36"/>
      <c r="AZ141" s="29"/>
      <c r="BA141" s="36"/>
      <c r="BB141" s="36"/>
      <c r="BC141" s="36"/>
      <c r="BD141" s="36"/>
      <c r="BE141" s="36"/>
      <c r="BF141" s="36"/>
      <c r="BG141" s="36"/>
      <c r="BH141" s="36"/>
      <c r="BI141" s="36"/>
      <c r="BJ141" s="29"/>
      <c r="BK141" s="36"/>
      <c r="BL141" s="29"/>
      <c r="BM141" s="36"/>
      <c r="BN141" s="36"/>
      <c r="BO141" s="36"/>
      <c r="BP141" s="29"/>
      <c r="BQ141" s="36"/>
      <c r="BR141" s="29"/>
      <c r="BS141" s="36"/>
      <c r="BT141" s="36"/>
      <c r="BU141" s="36"/>
      <c r="BV141" s="36"/>
    </row>
    <row r="142" spans="1:75" x14ac:dyDescent="0.25">
      <c r="A142" s="16">
        <v>140</v>
      </c>
      <c r="B142" s="16">
        <v>3</v>
      </c>
      <c r="C142" s="31" t="s">
        <v>604</v>
      </c>
      <c r="D142" s="40">
        <f>апрель!D142-май!E142</f>
        <v>406.03620154589368</v>
      </c>
      <c r="E142" s="40">
        <f t="shared" si="2"/>
        <v>0</v>
      </c>
      <c r="F142" s="36"/>
      <c r="G142" s="36"/>
      <c r="H142" s="36"/>
      <c r="I142" s="27"/>
      <c r="J142" s="36"/>
      <c r="K142" s="36"/>
      <c r="L142" s="36"/>
      <c r="M142" s="36"/>
      <c r="N142" s="36"/>
      <c r="O142" s="29"/>
      <c r="P142" s="36"/>
      <c r="Q142" s="29"/>
      <c r="R142" s="36"/>
      <c r="S142" s="36"/>
      <c r="T142" s="36"/>
      <c r="U142" s="36"/>
      <c r="V142" s="36"/>
      <c r="W142" s="36"/>
      <c r="X142" s="36"/>
      <c r="Y142" s="29"/>
      <c r="Z142" s="36"/>
      <c r="AA142" s="66"/>
      <c r="AB142" s="36"/>
      <c r="AC142" s="36"/>
      <c r="AD142" s="36"/>
      <c r="AE142" s="36"/>
      <c r="AF142" s="36"/>
      <c r="AG142" s="36"/>
      <c r="AH142" s="29"/>
      <c r="AI142" s="36"/>
      <c r="AJ142" s="29"/>
      <c r="AK142" s="36"/>
      <c r="AL142" s="36"/>
      <c r="AM142" s="36"/>
      <c r="AN142" s="29"/>
      <c r="AO142" s="36"/>
      <c r="AP142" s="29"/>
      <c r="AQ142" s="36"/>
      <c r="AR142" s="29"/>
      <c r="AS142" s="36"/>
      <c r="AT142" s="36"/>
      <c r="AU142" s="36"/>
      <c r="AV142" s="29"/>
      <c r="AW142" s="36"/>
      <c r="AX142" s="36"/>
      <c r="AY142" s="36"/>
      <c r="AZ142" s="29"/>
      <c r="BA142" s="36"/>
      <c r="BB142" s="36"/>
      <c r="BC142" s="36"/>
      <c r="BD142" s="36"/>
      <c r="BE142" s="36"/>
      <c r="BF142" s="36"/>
      <c r="BG142" s="36"/>
      <c r="BH142" s="36"/>
      <c r="BI142" s="36"/>
      <c r="BJ142" s="29"/>
      <c r="BK142" s="36"/>
      <c r="BL142" s="29"/>
      <c r="BM142" s="36"/>
      <c r="BN142" s="36"/>
      <c r="BO142" s="36"/>
      <c r="BP142" s="29"/>
      <c r="BQ142" s="36"/>
      <c r="BR142" s="29"/>
      <c r="BS142" s="36"/>
      <c r="BT142" s="36"/>
      <c r="BU142" s="36"/>
      <c r="BV142" s="36"/>
    </row>
    <row r="143" spans="1:75" x14ac:dyDescent="0.25">
      <c r="A143" s="16">
        <v>141</v>
      </c>
      <c r="B143" s="16">
        <v>3</v>
      </c>
      <c r="C143" s="31" t="s">
        <v>605</v>
      </c>
      <c r="D143" s="40">
        <f>апрель!D143-май!E143</f>
        <v>-589.41103645410624</v>
      </c>
      <c r="E143" s="40">
        <f t="shared" si="2"/>
        <v>0</v>
      </c>
      <c r="F143" s="36"/>
      <c r="G143" s="36"/>
      <c r="H143" s="36"/>
      <c r="I143" s="27"/>
      <c r="J143" s="36"/>
      <c r="K143" s="36"/>
      <c r="L143" s="36"/>
      <c r="M143" s="36"/>
      <c r="N143" s="36"/>
      <c r="O143" s="29"/>
      <c r="P143" s="36"/>
      <c r="Q143" s="29"/>
      <c r="R143" s="36"/>
      <c r="S143" s="36"/>
      <c r="T143" s="36"/>
      <c r="U143" s="36"/>
      <c r="V143" s="36"/>
      <c r="W143" s="36"/>
      <c r="X143" s="36"/>
      <c r="Y143" s="29"/>
      <c r="Z143" s="36"/>
      <c r="AA143" s="66"/>
      <c r="AB143" s="36"/>
      <c r="AC143" s="36"/>
      <c r="AD143" s="36"/>
      <c r="AE143" s="36"/>
      <c r="AF143" s="36"/>
      <c r="AG143" s="36"/>
      <c r="AH143" s="29"/>
      <c r="AI143" s="36"/>
      <c r="AJ143" s="29"/>
      <c r="AK143" s="36"/>
      <c r="AL143" s="36"/>
      <c r="AM143" s="36"/>
      <c r="AN143" s="29"/>
      <c r="AO143" s="36"/>
      <c r="AP143" s="29"/>
      <c r="AQ143" s="36"/>
      <c r="AR143" s="29"/>
      <c r="AS143" s="36"/>
      <c r="AT143" s="36"/>
      <c r="AU143" s="36"/>
      <c r="AV143" s="29"/>
      <c r="AW143" s="36"/>
      <c r="AX143" s="36"/>
      <c r="AY143" s="36"/>
      <c r="AZ143" s="29"/>
      <c r="BA143" s="36"/>
      <c r="BB143" s="36"/>
      <c r="BC143" s="36"/>
      <c r="BD143" s="36"/>
      <c r="BE143" s="36"/>
      <c r="BF143" s="36"/>
      <c r="BG143" s="36"/>
      <c r="BH143" s="36"/>
      <c r="BI143" s="36"/>
      <c r="BJ143" s="29"/>
      <c r="BK143" s="36"/>
      <c r="BL143" s="29"/>
      <c r="BM143" s="36"/>
      <c r="BN143" s="36"/>
      <c r="BO143" s="36"/>
      <c r="BP143" s="29"/>
      <c r="BQ143" s="36"/>
      <c r="BR143" s="29"/>
      <c r="BS143" s="36"/>
      <c r="BT143" s="36"/>
      <c r="BU143" s="36"/>
      <c r="BV143" s="36"/>
    </row>
    <row r="144" spans="1:75" x14ac:dyDescent="0.25">
      <c r="A144" s="16">
        <v>142</v>
      </c>
      <c r="B144" s="16">
        <v>3</v>
      </c>
      <c r="C144" s="31" t="s">
        <v>606</v>
      </c>
      <c r="D144" s="40">
        <f>апрель!D144-май!E144</f>
        <v>110.29150684057973</v>
      </c>
      <c r="E144" s="40">
        <f t="shared" si="2"/>
        <v>0</v>
      </c>
      <c r="F144" s="36"/>
      <c r="G144" s="36"/>
      <c r="H144" s="36"/>
      <c r="I144" s="27"/>
      <c r="J144" s="36"/>
      <c r="K144" s="36"/>
      <c r="L144" s="36"/>
      <c r="M144" s="36"/>
      <c r="N144" s="36"/>
      <c r="O144" s="29"/>
      <c r="P144" s="36"/>
      <c r="Q144" s="29"/>
      <c r="R144" s="36"/>
      <c r="S144" s="36"/>
      <c r="T144" s="36"/>
      <c r="U144" s="36"/>
      <c r="V144" s="36"/>
      <c r="W144" s="36"/>
      <c r="X144" s="36"/>
      <c r="Y144" s="29"/>
      <c r="Z144" s="36"/>
      <c r="AA144" s="66"/>
      <c r="AB144" s="36"/>
      <c r="AC144" s="36"/>
      <c r="AD144" s="36"/>
      <c r="AE144" s="36"/>
      <c r="AF144" s="36"/>
      <c r="AG144" s="36"/>
      <c r="AH144" s="29"/>
      <c r="AI144" s="36"/>
      <c r="AJ144" s="29"/>
      <c r="AK144" s="36"/>
      <c r="AL144" s="36"/>
      <c r="AM144" s="36"/>
      <c r="AN144" s="29"/>
      <c r="AO144" s="36"/>
      <c r="AP144" s="29"/>
      <c r="AQ144" s="36"/>
      <c r="AR144" s="29"/>
      <c r="AS144" s="36"/>
      <c r="AT144" s="36"/>
      <c r="AU144" s="36"/>
      <c r="AV144" s="29"/>
      <c r="AW144" s="36"/>
      <c r="AX144" s="36"/>
      <c r="AY144" s="36"/>
      <c r="AZ144" s="29"/>
      <c r="BA144" s="36"/>
      <c r="BB144" s="36"/>
      <c r="BC144" s="36"/>
      <c r="BD144" s="36"/>
      <c r="BE144" s="36"/>
      <c r="BF144" s="36"/>
      <c r="BG144" s="36"/>
      <c r="BH144" s="36"/>
      <c r="BI144" s="36"/>
      <c r="BJ144" s="29"/>
      <c r="BK144" s="36"/>
      <c r="BL144" s="29"/>
      <c r="BM144" s="36"/>
      <c r="BN144" s="36"/>
      <c r="BO144" s="36"/>
      <c r="BP144" s="29"/>
      <c r="BQ144" s="36"/>
      <c r="BR144" s="29"/>
      <c r="BS144" s="36"/>
      <c r="BT144" s="36"/>
      <c r="BU144" s="36"/>
      <c r="BV144" s="36"/>
    </row>
    <row r="145" spans="1:75" x14ac:dyDescent="0.25">
      <c r="A145" s="16">
        <v>143</v>
      </c>
      <c r="B145" s="16">
        <v>3</v>
      </c>
      <c r="C145" s="31" t="s">
        <v>943</v>
      </c>
      <c r="D145" s="40">
        <f>апрель!D145-май!E145</f>
        <v>443.35985657971014</v>
      </c>
      <c r="E145" s="40">
        <f t="shared" si="2"/>
        <v>0</v>
      </c>
      <c r="F145" s="36"/>
      <c r="G145" s="36"/>
      <c r="H145" s="36"/>
      <c r="I145" s="27"/>
      <c r="J145" s="36"/>
      <c r="K145" s="36"/>
      <c r="L145" s="36"/>
      <c r="M145" s="36"/>
      <c r="N145" s="36"/>
      <c r="O145" s="29"/>
      <c r="P145" s="36"/>
      <c r="Q145" s="29"/>
      <c r="R145" s="36"/>
      <c r="S145" s="36"/>
      <c r="T145" s="36"/>
      <c r="U145" s="36"/>
      <c r="V145" s="36"/>
      <c r="W145" s="36"/>
      <c r="X145" s="36"/>
      <c r="Y145" s="29"/>
      <c r="Z145" s="36"/>
      <c r="AA145" s="66"/>
      <c r="AB145" s="36"/>
      <c r="AC145" s="36"/>
      <c r="AD145" s="36"/>
      <c r="AE145" s="36"/>
      <c r="AF145" s="36"/>
      <c r="AG145" s="36"/>
      <c r="AH145" s="29"/>
      <c r="AI145" s="36"/>
      <c r="AJ145" s="29"/>
      <c r="AK145" s="36"/>
      <c r="AL145" s="36"/>
      <c r="AM145" s="36"/>
      <c r="AN145" s="29"/>
      <c r="AO145" s="36"/>
      <c r="AP145" s="29"/>
      <c r="AQ145" s="36"/>
      <c r="AR145" s="29"/>
      <c r="AS145" s="36"/>
      <c r="AT145" s="36"/>
      <c r="AU145" s="36"/>
      <c r="AV145" s="29"/>
      <c r="AW145" s="36"/>
      <c r="AX145" s="36"/>
      <c r="AY145" s="36"/>
      <c r="AZ145" s="29"/>
      <c r="BA145" s="36"/>
      <c r="BB145" s="36"/>
      <c r="BC145" s="36"/>
      <c r="BD145" s="36"/>
      <c r="BE145" s="36"/>
      <c r="BF145" s="36"/>
      <c r="BG145" s="36"/>
      <c r="BH145" s="36"/>
      <c r="BI145" s="36"/>
      <c r="BJ145" s="29"/>
      <c r="BK145" s="36"/>
      <c r="BL145" s="29"/>
      <c r="BM145" s="36"/>
      <c r="BN145" s="36"/>
      <c r="BO145" s="36"/>
      <c r="BP145" s="29"/>
      <c r="BQ145" s="36"/>
      <c r="BR145" s="29"/>
      <c r="BS145" s="36"/>
      <c r="BT145" s="36"/>
      <c r="BU145" s="36"/>
      <c r="BV145" s="36"/>
    </row>
    <row r="146" spans="1:75" x14ac:dyDescent="0.25">
      <c r="A146" s="16">
        <v>144</v>
      </c>
      <c r="B146" s="16">
        <v>3</v>
      </c>
      <c r="C146" s="31" t="s">
        <v>607</v>
      </c>
      <c r="D146" s="40">
        <f>апрель!D146-май!E146</f>
        <v>324.37655400966179</v>
      </c>
      <c r="E146" s="40">
        <f t="shared" si="2"/>
        <v>0</v>
      </c>
      <c r="F146" s="36"/>
      <c r="G146" s="36"/>
      <c r="H146" s="36"/>
      <c r="I146" s="27"/>
      <c r="J146" s="36"/>
      <c r="K146" s="36"/>
      <c r="L146" s="36"/>
      <c r="M146" s="36"/>
      <c r="N146" s="36"/>
      <c r="O146" s="29"/>
      <c r="P146" s="36"/>
      <c r="Q146" s="29"/>
      <c r="R146" s="36"/>
      <c r="S146" s="36"/>
      <c r="T146" s="36"/>
      <c r="U146" s="36"/>
      <c r="V146" s="36"/>
      <c r="W146" s="36"/>
      <c r="X146" s="36"/>
      <c r="Y146" s="29"/>
      <c r="Z146" s="36"/>
      <c r="AA146" s="66"/>
      <c r="AB146" s="36"/>
      <c r="AC146" s="36"/>
      <c r="AD146" s="36"/>
      <c r="AE146" s="36"/>
      <c r="AF146" s="36"/>
      <c r="AG146" s="36"/>
      <c r="AH146" s="29"/>
      <c r="AI146" s="36"/>
      <c r="AJ146" s="29"/>
      <c r="AK146" s="36"/>
      <c r="AL146" s="36"/>
      <c r="AM146" s="36"/>
      <c r="AN146" s="29"/>
      <c r="AO146" s="36"/>
      <c r="AP146" s="29"/>
      <c r="AQ146" s="36"/>
      <c r="AR146" s="29"/>
      <c r="AS146" s="36"/>
      <c r="AT146" s="36"/>
      <c r="AU146" s="36"/>
      <c r="AV146" s="29"/>
      <c r="AW146" s="36"/>
      <c r="AX146" s="36"/>
      <c r="AY146" s="36"/>
      <c r="AZ146" s="29"/>
      <c r="BA146" s="36"/>
      <c r="BB146" s="36"/>
      <c r="BC146" s="36"/>
      <c r="BD146" s="36"/>
      <c r="BE146" s="36"/>
      <c r="BF146" s="36"/>
      <c r="BG146" s="36"/>
      <c r="BH146" s="36"/>
      <c r="BI146" s="36"/>
      <c r="BJ146" s="29"/>
      <c r="BK146" s="36"/>
      <c r="BL146" s="29"/>
      <c r="BM146" s="36"/>
      <c r="BN146" s="36"/>
      <c r="BO146" s="36"/>
      <c r="BP146" s="29"/>
      <c r="BQ146" s="36"/>
      <c r="BR146" s="29"/>
      <c r="BS146" s="36"/>
      <c r="BT146" s="36"/>
      <c r="BU146" s="36"/>
      <c r="BV146" s="36"/>
    </row>
    <row r="147" spans="1:75" x14ac:dyDescent="0.25">
      <c r="A147" s="16">
        <v>145</v>
      </c>
      <c r="B147" s="16">
        <v>3</v>
      </c>
      <c r="C147" s="31" t="s">
        <v>941</v>
      </c>
      <c r="D147" s="40">
        <f>апрель!D147-май!E147</f>
        <v>88.24017204830902</v>
      </c>
      <c r="E147" s="40">
        <f t="shared" si="2"/>
        <v>0</v>
      </c>
      <c r="F147" s="36"/>
      <c r="G147" s="36"/>
      <c r="H147" s="36"/>
      <c r="I147" s="27"/>
      <c r="J147" s="36"/>
      <c r="K147" s="36"/>
      <c r="L147" s="36"/>
      <c r="M147" s="36"/>
      <c r="N147" s="36"/>
      <c r="O147" s="29"/>
      <c r="P147" s="36"/>
      <c r="Q147" s="29"/>
      <c r="R147" s="36"/>
      <c r="S147" s="36"/>
      <c r="T147" s="36"/>
      <c r="U147" s="36"/>
      <c r="V147" s="36"/>
      <c r="W147" s="36"/>
      <c r="X147" s="36"/>
      <c r="Y147" s="29"/>
      <c r="Z147" s="36"/>
      <c r="AA147" s="66"/>
      <c r="AB147" s="36"/>
      <c r="AC147" s="36"/>
      <c r="AD147" s="36"/>
      <c r="AE147" s="36"/>
      <c r="AF147" s="36"/>
      <c r="AG147" s="36"/>
      <c r="AH147" s="29"/>
      <c r="AI147" s="36"/>
      <c r="AJ147" s="29"/>
      <c r="AK147" s="36"/>
      <c r="AL147" s="36"/>
      <c r="AM147" s="36"/>
      <c r="AN147" s="29"/>
      <c r="AO147" s="36"/>
      <c r="AP147" s="29"/>
      <c r="AQ147" s="36"/>
      <c r="AR147" s="29"/>
      <c r="AS147" s="36"/>
      <c r="AT147" s="36"/>
      <c r="AU147" s="36"/>
      <c r="AV147" s="29"/>
      <c r="AW147" s="36"/>
      <c r="AX147" s="36"/>
      <c r="AY147" s="36"/>
      <c r="AZ147" s="29"/>
      <c r="BA147" s="36"/>
      <c r="BB147" s="36"/>
      <c r="BC147" s="36"/>
      <c r="BD147" s="36"/>
      <c r="BE147" s="36"/>
      <c r="BF147" s="36"/>
      <c r="BG147" s="36"/>
      <c r="BH147" s="36"/>
      <c r="BI147" s="36"/>
      <c r="BJ147" s="29"/>
      <c r="BK147" s="36"/>
      <c r="BL147" s="29"/>
      <c r="BM147" s="36"/>
      <c r="BN147" s="36"/>
      <c r="BO147" s="36"/>
      <c r="BP147" s="29"/>
      <c r="BQ147" s="36"/>
      <c r="BR147" s="29"/>
      <c r="BS147" s="36"/>
      <c r="BT147" s="36"/>
      <c r="BU147" s="36"/>
      <c r="BV147" s="36"/>
    </row>
    <row r="148" spans="1:75" x14ac:dyDescent="0.25">
      <c r="A148" s="16">
        <v>146</v>
      </c>
      <c r="B148" s="16">
        <v>2</v>
      </c>
      <c r="C148" s="31" t="s">
        <v>608</v>
      </c>
      <c r="D148" s="40">
        <f>апрель!D148-май!E148</f>
        <v>1154.931644347826</v>
      </c>
      <c r="E148" s="40">
        <f t="shared" si="2"/>
        <v>0</v>
      </c>
      <c r="F148" s="36"/>
      <c r="G148" s="36"/>
      <c r="H148" s="36"/>
      <c r="I148" s="27"/>
      <c r="J148" s="36"/>
      <c r="K148" s="36"/>
      <c r="L148" s="36"/>
      <c r="M148" s="36"/>
      <c r="N148" s="36"/>
      <c r="O148" s="29"/>
      <c r="P148" s="36"/>
      <c r="Q148" s="29"/>
      <c r="R148" s="36"/>
      <c r="S148" s="36"/>
      <c r="T148" s="36"/>
      <c r="U148" s="36"/>
      <c r="V148" s="36"/>
      <c r="W148" s="36"/>
      <c r="X148" s="36"/>
      <c r="Y148" s="29"/>
      <c r="Z148" s="36"/>
      <c r="AA148" s="66"/>
      <c r="AB148" s="36"/>
      <c r="AC148" s="36"/>
      <c r="AD148" s="36"/>
      <c r="AE148" s="36"/>
      <c r="AF148" s="36"/>
      <c r="AG148" s="36"/>
      <c r="AH148" s="29"/>
      <c r="AI148" s="36"/>
      <c r="AJ148" s="29"/>
      <c r="AK148" s="36"/>
      <c r="AL148" s="36"/>
      <c r="AM148" s="36"/>
      <c r="AN148" s="29"/>
      <c r="AO148" s="36"/>
      <c r="AP148" s="29"/>
      <c r="AQ148" s="36"/>
      <c r="AR148" s="29"/>
      <c r="AS148" s="36"/>
      <c r="AT148" s="36"/>
      <c r="AU148" s="36"/>
      <c r="AV148" s="29"/>
      <c r="AW148" s="36"/>
      <c r="AX148" s="36"/>
      <c r="AY148" s="36"/>
      <c r="AZ148" s="29"/>
      <c r="BA148" s="36"/>
      <c r="BB148" s="36"/>
      <c r="BC148" s="36"/>
      <c r="BD148" s="36"/>
      <c r="BE148" s="36"/>
      <c r="BF148" s="36"/>
      <c r="BG148" s="36"/>
      <c r="BH148" s="36"/>
      <c r="BI148" s="36"/>
      <c r="BJ148" s="29"/>
      <c r="BK148" s="36"/>
      <c r="BL148" s="29"/>
      <c r="BM148" s="36"/>
      <c r="BN148" s="36"/>
      <c r="BO148" s="36"/>
      <c r="BP148" s="29"/>
      <c r="BQ148" s="36"/>
      <c r="BR148" s="29"/>
      <c r="BS148" s="36"/>
      <c r="BT148" s="36"/>
      <c r="BU148" s="36"/>
      <c r="BV148" s="36"/>
    </row>
    <row r="149" spans="1:75" x14ac:dyDescent="0.25">
      <c r="A149" s="16">
        <v>147</v>
      </c>
      <c r="B149" s="16">
        <v>2</v>
      </c>
      <c r="C149" s="31" t="s">
        <v>609</v>
      </c>
      <c r="D149" s="40">
        <f>апрель!D149-май!E149</f>
        <v>867.53178900483078</v>
      </c>
      <c r="E149" s="40">
        <f t="shared" si="2"/>
        <v>0</v>
      </c>
      <c r="F149" s="36"/>
      <c r="G149" s="36"/>
      <c r="H149" s="36"/>
      <c r="I149" s="27"/>
      <c r="J149" s="36"/>
      <c r="K149" s="36"/>
      <c r="L149" s="36"/>
      <c r="M149" s="36"/>
      <c r="N149" s="36"/>
      <c r="O149" s="29"/>
      <c r="P149" s="36"/>
      <c r="Q149" s="29"/>
      <c r="R149" s="36"/>
      <c r="S149" s="36"/>
      <c r="T149" s="36"/>
      <c r="U149" s="36"/>
      <c r="V149" s="36"/>
      <c r="W149" s="36"/>
      <c r="X149" s="36"/>
      <c r="Y149" s="29"/>
      <c r="Z149" s="36"/>
      <c r="AA149" s="66"/>
      <c r="AB149" s="36"/>
      <c r="AC149" s="36"/>
      <c r="AD149" s="36"/>
      <c r="AE149" s="36"/>
      <c r="AF149" s="36"/>
      <c r="AG149" s="36"/>
      <c r="AH149" s="29"/>
      <c r="AI149" s="36"/>
      <c r="AJ149" s="29"/>
      <c r="AK149" s="36"/>
      <c r="AL149" s="36"/>
      <c r="AM149" s="36"/>
      <c r="AN149" s="29"/>
      <c r="AO149" s="36"/>
      <c r="AP149" s="29"/>
      <c r="AQ149" s="36"/>
      <c r="AR149" s="29"/>
      <c r="AS149" s="36"/>
      <c r="AT149" s="36"/>
      <c r="AU149" s="36"/>
      <c r="AV149" s="29"/>
      <c r="AW149" s="36"/>
      <c r="AX149" s="36"/>
      <c r="AY149" s="36"/>
      <c r="AZ149" s="29"/>
      <c r="BA149" s="36"/>
      <c r="BB149" s="36"/>
      <c r="BC149" s="36"/>
      <c r="BD149" s="36"/>
      <c r="BE149" s="36"/>
      <c r="BF149" s="36"/>
      <c r="BG149" s="36"/>
      <c r="BH149" s="36"/>
      <c r="BI149" s="36"/>
      <c r="BJ149" s="29"/>
      <c r="BK149" s="36"/>
      <c r="BL149" s="29"/>
      <c r="BM149" s="36"/>
      <c r="BN149" s="36"/>
      <c r="BO149" s="36"/>
      <c r="BP149" s="29"/>
      <c r="BQ149" s="36"/>
      <c r="BR149" s="29"/>
      <c r="BS149" s="36"/>
      <c r="BT149" s="36"/>
      <c r="BU149" s="36"/>
      <c r="BV149" s="36"/>
    </row>
    <row r="150" spans="1:75" x14ac:dyDescent="0.25">
      <c r="A150" s="16">
        <v>148</v>
      </c>
      <c r="B150" s="16">
        <v>2</v>
      </c>
      <c r="C150" s="31" t="s">
        <v>610</v>
      </c>
      <c r="D150" s="40">
        <f>апрель!D150-май!E150</f>
        <v>-1528.6198064830919</v>
      </c>
      <c r="E150" s="40">
        <f t="shared" si="2"/>
        <v>0</v>
      </c>
      <c r="F150" s="36"/>
      <c r="G150" s="36"/>
      <c r="H150" s="36"/>
      <c r="I150" s="27"/>
      <c r="J150" s="36"/>
      <c r="K150" s="36"/>
      <c r="L150" s="36"/>
      <c r="M150" s="36"/>
      <c r="N150" s="36"/>
      <c r="O150" s="29"/>
      <c r="P150" s="36"/>
      <c r="Q150" s="29"/>
      <c r="R150" s="36"/>
      <c r="S150" s="36"/>
      <c r="T150" s="36"/>
      <c r="U150" s="36"/>
      <c r="V150" s="36"/>
      <c r="W150" s="36"/>
      <c r="X150" s="36"/>
      <c r="Y150" s="29"/>
      <c r="Z150" s="36"/>
      <c r="AA150" s="66"/>
      <c r="AB150" s="36"/>
      <c r="AC150" s="36"/>
      <c r="AD150" s="36"/>
      <c r="AE150" s="36"/>
      <c r="AF150" s="36"/>
      <c r="AG150" s="36"/>
      <c r="AH150" s="29"/>
      <c r="AI150" s="36"/>
      <c r="AJ150" s="29"/>
      <c r="AK150" s="36"/>
      <c r="AL150" s="36"/>
      <c r="AM150" s="36"/>
      <c r="AN150" s="29"/>
      <c r="AO150" s="36"/>
      <c r="AP150" s="29"/>
      <c r="AQ150" s="36"/>
      <c r="AR150" s="29"/>
      <c r="AS150" s="36"/>
      <c r="AT150" s="36"/>
      <c r="AU150" s="36"/>
      <c r="AV150" s="29"/>
      <c r="AW150" s="36"/>
      <c r="AX150" s="36"/>
      <c r="AY150" s="36"/>
      <c r="AZ150" s="29"/>
      <c r="BA150" s="36"/>
      <c r="BB150" s="36"/>
      <c r="BC150" s="36"/>
      <c r="BD150" s="36"/>
      <c r="BE150" s="36"/>
      <c r="BF150" s="36"/>
      <c r="BG150" s="36"/>
      <c r="BH150" s="36"/>
      <c r="BI150" s="36"/>
      <c r="BJ150" s="29"/>
      <c r="BK150" s="36"/>
      <c r="BL150" s="29"/>
      <c r="BM150" s="36"/>
      <c r="BN150" s="36"/>
      <c r="BO150" s="36"/>
      <c r="BP150" s="29"/>
      <c r="BQ150" s="36"/>
      <c r="BR150" s="29"/>
      <c r="BS150" s="36"/>
      <c r="BT150" s="36"/>
      <c r="BU150" s="36"/>
      <c r="BV150" s="36"/>
    </row>
    <row r="151" spans="1:75" x14ac:dyDescent="0.25">
      <c r="A151" s="16">
        <v>149</v>
      </c>
      <c r="B151" s="16">
        <v>2</v>
      </c>
      <c r="C151" s="31" t="s">
        <v>611</v>
      </c>
      <c r="D151" s="40">
        <f>апрель!D151-май!E151</f>
        <v>-570.12083942995162</v>
      </c>
      <c r="E151" s="40">
        <f t="shared" si="2"/>
        <v>0</v>
      </c>
      <c r="F151" s="36"/>
      <c r="G151" s="36"/>
      <c r="H151" s="36"/>
      <c r="I151" s="27"/>
      <c r="J151" s="36"/>
      <c r="K151" s="36"/>
      <c r="L151" s="36"/>
      <c r="M151" s="36"/>
      <c r="N151" s="36"/>
      <c r="O151" s="29"/>
      <c r="P151" s="36"/>
      <c r="Q151" s="29"/>
      <c r="R151" s="36"/>
      <c r="S151" s="36"/>
      <c r="T151" s="36"/>
      <c r="U151" s="36"/>
      <c r="V151" s="36"/>
      <c r="W151" s="36"/>
      <c r="X151" s="36"/>
      <c r="Y151" s="29"/>
      <c r="Z151" s="36"/>
      <c r="AA151" s="66"/>
      <c r="AB151" s="36"/>
      <c r="AC151" s="36"/>
      <c r="AD151" s="36"/>
      <c r="AE151" s="36"/>
      <c r="AF151" s="36"/>
      <c r="AG151" s="36"/>
      <c r="AH151" s="29"/>
      <c r="AI151" s="36"/>
      <c r="AJ151" s="29"/>
      <c r="AK151" s="36"/>
      <c r="AL151" s="36"/>
      <c r="AM151" s="36"/>
      <c r="AN151" s="29"/>
      <c r="AO151" s="36"/>
      <c r="AP151" s="29"/>
      <c r="AQ151" s="36"/>
      <c r="AR151" s="29"/>
      <c r="AS151" s="36"/>
      <c r="AT151" s="36"/>
      <c r="AU151" s="36"/>
      <c r="AV151" s="29"/>
      <c r="AW151" s="36"/>
      <c r="AX151" s="36"/>
      <c r="AY151" s="36"/>
      <c r="AZ151" s="29"/>
      <c r="BA151" s="36"/>
      <c r="BB151" s="36"/>
      <c r="BC151" s="36"/>
      <c r="BD151" s="36"/>
      <c r="BE151" s="36"/>
      <c r="BF151" s="36"/>
      <c r="BG151" s="36"/>
      <c r="BH151" s="36"/>
      <c r="BI151" s="36"/>
      <c r="BJ151" s="29"/>
      <c r="BK151" s="36"/>
      <c r="BL151" s="29"/>
      <c r="BM151" s="36"/>
      <c r="BN151" s="36"/>
      <c r="BO151" s="36"/>
      <c r="BP151" s="29"/>
      <c r="BQ151" s="36"/>
      <c r="BR151" s="29"/>
      <c r="BS151" s="36"/>
      <c r="BT151" s="36"/>
      <c r="BU151" s="36"/>
      <c r="BV151" s="36"/>
    </row>
    <row r="152" spans="1:75" x14ac:dyDescent="0.25">
      <c r="A152" s="16">
        <v>150</v>
      </c>
      <c r="B152" s="16">
        <v>1</v>
      </c>
      <c r="C152" s="31" t="s">
        <v>612</v>
      </c>
      <c r="D152" s="40">
        <f>апрель!D152-май!E152</f>
        <v>120.32983625120781</v>
      </c>
      <c r="E152" s="40">
        <f t="shared" si="2"/>
        <v>0</v>
      </c>
      <c r="F152" s="36"/>
      <c r="G152" s="36"/>
      <c r="H152" s="36"/>
      <c r="I152" s="27"/>
      <c r="J152" s="36"/>
      <c r="K152" s="36"/>
      <c r="L152" s="36"/>
      <c r="M152" s="36"/>
      <c r="N152" s="36"/>
      <c r="O152" s="29"/>
      <c r="P152" s="36"/>
      <c r="Q152" s="29"/>
      <c r="R152" s="36"/>
      <c r="S152" s="36"/>
      <c r="T152" s="36"/>
      <c r="U152" s="36"/>
      <c r="V152" s="36"/>
      <c r="W152" s="36"/>
      <c r="X152" s="36"/>
      <c r="Y152" s="29"/>
      <c r="Z152" s="36"/>
      <c r="AA152" s="66"/>
      <c r="AB152" s="36"/>
      <c r="AC152" s="36"/>
      <c r="AD152" s="36"/>
      <c r="AE152" s="36"/>
      <c r="AF152" s="36"/>
      <c r="AG152" s="36"/>
      <c r="AH152" s="29"/>
      <c r="AI152" s="36"/>
      <c r="AJ152" s="29"/>
      <c r="AK152" s="36"/>
      <c r="AL152" s="36"/>
      <c r="AM152" s="36"/>
      <c r="AN152" s="29"/>
      <c r="AO152" s="36"/>
      <c r="AP152" s="29"/>
      <c r="AQ152" s="36"/>
      <c r="AR152" s="29"/>
      <c r="AS152" s="36"/>
      <c r="AT152" s="36"/>
      <c r="AU152" s="36"/>
      <c r="AV152" s="29"/>
      <c r="AW152" s="36"/>
      <c r="AX152" s="36"/>
      <c r="AY152" s="36"/>
      <c r="AZ152" s="29"/>
      <c r="BA152" s="36"/>
      <c r="BB152" s="36"/>
      <c r="BC152" s="36"/>
      <c r="BD152" s="36"/>
      <c r="BE152" s="36"/>
      <c r="BF152" s="36"/>
      <c r="BG152" s="36"/>
      <c r="BH152" s="36"/>
      <c r="BI152" s="36"/>
      <c r="BJ152" s="29"/>
      <c r="BK152" s="36"/>
      <c r="BL152" s="29"/>
      <c r="BM152" s="36"/>
      <c r="BN152" s="36"/>
      <c r="BO152" s="36"/>
      <c r="BP152" s="29"/>
      <c r="BQ152" s="36"/>
      <c r="BR152" s="29"/>
      <c r="BS152" s="36"/>
      <c r="BT152" s="36"/>
      <c r="BU152" s="36"/>
      <c r="BV152" s="36"/>
    </row>
    <row r="153" spans="1:75" x14ac:dyDescent="0.25">
      <c r="A153" s="16">
        <v>151</v>
      </c>
      <c r="B153" s="16">
        <v>2</v>
      </c>
      <c r="C153" s="31" t="s">
        <v>613</v>
      </c>
      <c r="D153" s="40">
        <f>апрель!D153-май!E153</f>
        <v>1271.2221844251208</v>
      </c>
      <c r="E153" s="40">
        <f t="shared" si="2"/>
        <v>0</v>
      </c>
      <c r="F153" s="36"/>
      <c r="G153" s="36"/>
      <c r="H153" s="36"/>
      <c r="I153" s="27"/>
      <c r="J153" s="36"/>
      <c r="K153" s="36"/>
      <c r="L153" s="36"/>
      <c r="M153" s="36"/>
      <c r="N153" s="36"/>
      <c r="O153" s="29"/>
      <c r="P153" s="36"/>
      <c r="Q153" s="29"/>
      <c r="R153" s="36"/>
      <c r="S153" s="36"/>
      <c r="T153" s="36"/>
      <c r="U153" s="36"/>
      <c r="V153" s="36"/>
      <c r="W153" s="36"/>
      <c r="X153" s="36"/>
      <c r="Y153" s="29"/>
      <c r="Z153" s="36"/>
      <c r="AA153" s="66"/>
      <c r="AB153" s="36"/>
      <c r="AC153" s="36"/>
      <c r="AD153" s="36"/>
      <c r="AE153" s="36"/>
      <c r="AF153" s="36"/>
      <c r="AG153" s="36"/>
      <c r="AH153" s="29"/>
      <c r="AI153" s="36"/>
      <c r="AJ153" s="29"/>
      <c r="AK153" s="36"/>
      <c r="AL153" s="36"/>
      <c r="AM153" s="36"/>
      <c r="AN153" s="29"/>
      <c r="AO153" s="36"/>
      <c r="AP153" s="29"/>
      <c r="AQ153" s="36"/>
      <c r="AR153" s="29"/>
      <c r="AS153" s="36"/>
      <c r="AT153" s="36"/>
      <c r="AU153" s="36"/>
      <c r="AV153" s="29"/>
      <c r="AW153" s="36"/>
      <c r="AX153" s="36"/>
      <c r="AY153" s="36"/>
      <c r="AZ153" s="29"/>
      <c r="BA153" s="36"/>
      <c r="BB153" s="36"/>
      <c r="BC153" s="36"/>
      <c r="BD153" s="36"/>
      <c r="BE153" s="36"/>
      <c r="BF153" s="36"/>
      <c r="BG153" s="36"/>
      <c r="BH153" s="36"/>
      <c r="BI153" s="36"/>
      <c r="BJ153" s="29"/>
      <c r="BK153" s="36"/>
      <c r="BL153" s="29"/>
      <c r="BM153" s="36"/>
      <c r="BN153" s="36"/>
      <c r="BO153" s="36"/>
      <c r="BP153" s="29"/>
      <c r="BQ153" s="36"/>
      <c r="BR153" s="29"/>
      <c r="BS153" s="36"/>
      <c r="BT153" s="36"/>
      <c r="BU153" s="36"/>
      <c r="BV153" s="36"/>
    </row>
    <row r="154" spans="1:75" x14ac:dyDescent="0.25">
      <c r="A154" s="16">
        <v>152</v>
      </c>
      <c r="B154" s="16">
        <v>1</v>
      </c>
      <c r="C154" s="31" t="s">
        <v>614</v>
      </c>
      <c r="D154" s="40">
        <f>апрель!D154-май!E154</f>
        <v>423.63402515942028</v>
      </c>
      <c r="E154" s="40">
        <f t="shared" si="2"/>
        <v>0</v>
      </c>
      <c r="F154" s="36"/>
      <c r="G154" s="36"/>
      <c r="H154" s="36"/>
      <c r="I154" s="27"/>
      <c r="J154" s="36"/>
      <c r="K154" s="36"/>
      <c r="L154" s="36"/>
      <c r="M154" s="36"/>
      <c r="N154" s="36"/>
      <c r="O154" s="29"/>
      <c r="P154" s="36"/>
      <c r="Q154" s="29"/>
      <c r="R154" s="36"/>
      <c r="S154" s="36"/>
      <c r="T154" s="36"/>
      <c r="U154" s="36"/>
      <c r="V154" s="36"/>
      <c r="W154" s="36"/>
      <c r="X154" s="36"/>
      <c r="Y154" s="29"/>
      <c r="Z154" s="36"/>
      <c r="AA154" s="66"/>
      <c r="AB154" s="36"/>
      <c r="AC154" s="36"/>
      <c r="AD154" s="36"/>
      <c r="AE154" s="36"/>
      <c r="AF154" s="36"/>
      <c r="AG154" s="36"/>
      <c r="AH154" s="29"/>
      <c r="AI154" s="36"/>
      <c r="AJ154" s="29"/>
      <c r="AK154" s="36"/>
      <c r="AL154" s="36"/>
      <c r="AM154" s="36"/>
      <c r="AN154" s="29"/>
      <c r="AO154" s="36"/>
      <c r="AP154" s="29"/>
      <c r="AQ154" s="36"/>
      <c r="AR154" s="29"/>
      <c r="AS154" s="36"/>
      <c r="AT154" s="36"/>
      <c r="AU154" s="36"/>
      <c r="AV154" s="29"/>
      <c r="AW154" s="36"/>
      <c r="AX154" s="36"/>
      <c r="AY154" s="36"/>
      <c r="AZ154" s="29"/>
      <c r="BA154" s="36"/>
      <c r="BB154" s="36"/>
      <c r="BC154" s="36"/>
      <c r="BD154" s="36"/>
      <c r="BE154" s="36"/>
      <c r="BF154" s="36"/>
      <c r="BG154" s="36"/>
      <c r="BH154" s="36"/>
      <c r="BI154" s="36"/>
      <c r="BJ154" s="29"/>
      <c r="BK154" s="36"/>
      <c r="BL154" s="29"/>
      <c r="BM154" s="36"/>
      <c r="BN154" s="36"/>
      <c r="BO154" s="36"/>
      <c r="BP154" s="29"/>
      <c r="BQ154" s="36"/>
      <c r="BR154" s="29"/>
      <c r="BS154" s="36"/>
      <c r="BT154" s="36"/>
      <c r="BU154" s="36"/>
      <c r="BV154" s="36"/>
    </row>
    <row r="155" spans="1:75" s="86" customFormat="1" x14ac:dyDescent="0.25">
      <c r="A155" s="79">
        <v>153</v>
      </c>
      <c r="B155" s="79">
        <v>1</v>
      </c>
      <c r="C155" s="80" t="s">
        <v>615</v>
      </c>
      <c r="D155" s="81">
        <f>апрель!D155-май!E155</f>
        <v>886.68092749758455</v>
      </c>
      <c r="E155" s="81">
        <f t="shared" si="2"/>
        <v>32</v>
      </c>
      <c r="F155" s="82"/>
      <c r="G155" s="82"/>
      <c r="H155" s="82"/>
      <c r="I155" s="83"/>
      <c r="J155" s="82"/>
      <c r="K155" s="82"/>
      <c r="L155" s="82"/>
      <c r="M155" s="82"/>
      <c r="N155" s="82"/>
      <c r="O155" s="84"/>
      <c r="P155" s="82"/>
      <c r="Q155" s="84"/>
      <c r="R155" s="82"/>
      <c r="S155" s="82"/>
      <c r="T155" s="82"/>
      <c r="U155" s="82"/>
      <c r="V155" s="82"/>
      <c r="W155" s="82"/>
      <c r="X155" s="82"/>
      <c r="Y155" s="84"/>
      <c r="Z155" s="82"/>
      <c r="AA155" s="85"/>
      <c r="AB155" s="82"/>
      <c r="AC155" s="82"/>
      <c r="AD155" s="82"/>
      <c r="AE155" s="82"/>
      <c r="AF155" s="82"/>
      <c r="AG155" s="82"/>
      <c r="AH155" s="84"/>
      <c r="AI155" s="82"/>
      <c r="AJ155" s="84"/>
      <c r="AK155" s="82"/>
      <c r="AL155" s="82"/>
      <c r="AM155" s="82"/>
      <c r="AN155" s="84"/>
      <c r="AO155" s="82"/>
      <c r="AP155" s="84">
        <v>1</v>
      </c>
      <c r="AQ155" s="82">
        <v>32</v>
      </c>
      <c r="AR155" s="84"/>
      <c r="AS155" s="82"/>
      <c r="AT155" s="82"/>
      <c r="AU155" s="82"/>
      <c r="AV155" s="84"/>
      <c r="AW155" s="82"/>
      <c r="AX155" s="82"/>
      <c r="AY155" s="82"/>
      <c r="AZ155" s="84"/>
      <c r="BA155" s="82"/>
      <c r="BB155" s="82"/>
      <c r="BC155" s="82"/>
      <c r="BD155" s="82"/>
      <c r="BE155" s="82"/>
      <c r="BF155" s="82"/>
      <c r="BG155" s="82"/>
      <c r="BH155" s="82"/>
      <c r="BI155" s="82"/>
      <c r="BJ155" s="84"/>
      <c r="BK155" s="82"/>
      <c r="BL155" s="84"/>
      <c r="BM155" s="82"/>
      <c r="BN155" s="82"/>
      <c r="BO155" s="82"/>
      <c r="BP155" s="84"/>
      <c r="BQ155" s="82"/>
      <c r="BR155" s="84"/>
      <c r="BS155" s="82"/>
      <c r="BT155" s="82"/>
      <c r="BU155" s="82"/>
      <c r="BV155" s="82"/>
    </row>
    <row r="156" spans="1:75" x14ac:dyDescent="0.25">
      <c r="A156" s="16">
        <v>154</v>
      </c>
      <c r="B156" s="16">
        <v>1</v>
      </c>
      <c r="C156" s="31" t="s">
        <v>616</v>
      </c>
      <c r="D156" s="40">
        <f>апрель!D156-май!E156</f>
        <v>-226.14057435748794</v>
      </c>
      <c r="E156" s="40">
        <f t="shared" si="2"/>
        <v>0</v>
      </c>
      <c r="F156" s="36"/>
      <c r="G156" s="36"/>
      <c r="H156" s="36"/>
      <c r="I156" s="27"/>
      <c r="J156" s="36"/>
      <c r="K156" s="36"/>
      <c r="L156" s="36"/>
      <c r="M156" s="36"/>
      <c r="N156" s="36"/>
      <c r="O156" s="29"/>
      <c r="P156" s="36"/>
      <c r="Q156" s="29"/>
      <c r="R156" s="36"/>
      <c r="S156" s="36"/>
      <c r="T156" s="36"/>
      <c r="U156" s="36"/>
      <c r="V156" s="36"/>
      <c r="W156" s="36"/>
      <c r="X156" s="36"/>
      <c r="Y156" s="29"/>
      <c r="Z156" s="36"/>
      <c r="AA156" s="66"/>
      <c r="AB156" s="36"/>
      <c r="AC156" s="36"/>
      <c r="AD156" s="36"/>
      <c r="AE156" s="36"/>
      <c r="AF156" s="36"/>
      <c r="AG156" s="36"/>
      <c r="AH156" s="29"/>
      <c r="AI156" s="36"/>
      <c r="AJ156" s="29"/>
      <c r="AK156" s="36"/>
      <c r="AL156" s="36"/>
      <c r="AM156" s="36"/>
      <c r="AN156" s="29"/>
      <c r="AO156" s="36"/>
      <c r="AP156" s="29"/>
      <c r="AQ156" s="36"/>
      <c r="AR156" s="29"/>
      <c r="AS156" s="36"/>
      <c r="AT156" s="36"/>
      <c r="AU156" s="36"/>
      <c r="AV156" s="29"/>
      <c r="AW156" s="36"/>
      <c r="AX156" s="36"/>
      <c r="AY156" s="36"/>
      <c r="AZ156" s="29"/>
      <c r="BA156" s="36"/>
      <c r="BB156" s="36"/>
      <c r="BC156" s="36"/>
      <c r="BD156" s="36"/>
      <c r="BE156" s="36"/>
      <c r="BF156" s="36"/>
      <c r="BG156" s="36"/>
      <c r="BH156" s="36"/>
      <c r="BI156" s="36"/>
      <c r="BJ156" s="29"/>
      <c r="BK156" s="36"/>
      <c r="BL156" s="29"/>
      <c r="BM156" s="36"/>
      <c r="BN156" s="36"/>
      <c r="BO156" s="36"/>
      <c r="BP156" s="29"/>
      <c r="BQ156" s="36"/>
      <c r="BR156" s="29"/>
      <c r="BS156" s="36"/>
      <c r="BT156" s="36"/>
      <c r="BU156" s="36"/>
      <c r="BV156" s="36"/>
    </row>
    <row r="157" spans="1:75" s="86" customFormat="1" x14ac:dyDescent="0.25">
      <c r="A157" s="79">
        <v>155</v>
      </c>
      <c r="B157" s="79">
        <v>1</v>
      </c>
      <c r="C157" s="80" t="s">
        <v>617</v>
      </c>
      <c r="D157" s="81">
        <f>апрель!D157-май!E157</f>
        <v>546.70824057971049</v>
      </c>
      <c r="E157" s="81">
        <f t="shared" si="2"/>
        <v>7.9050000000000002</v>
      </c>
      <c r="F157" s="82"/>
      <c r="G157" s="82"/>
      <c r="H157" s="82"/>
      <c r="I157" s="83"/>
      <c r="J157" s="82"/>
      <c r="K157" s="82"/>
      <c r="L157" s="82"/>
      <c r="M157" s="82"/>
      <c r="N157" s="82"/>
      <c r="O157" s="84"/>
      <c r="P157" s="82"/>
      <c r="Q157" s="84"/>
      <c r="R157" s="82"/>
      <c r="S157" s="82"/>
      <c r="T157" s="82"/>
      <c r="U157" s="82"/>
      <c r="V157" s="82"/>
      <c r="W157" s="82"/>
      <c r="X157" s="82"/>
      <c r="Y157" s="84"/>
      <c r="Z157" s="82"/>
      <c r="AA157" s="85"/>
      <c r="AB157" s="82"/>
      <c r="AC157" s="82"/>
      <c r="AD157" s="82"/>
      <c r="AE157" s="82"/>
      <c r="AF157" s="82"/>
      <c r="AG157" s="82"/>
      <c r="AH157" s="84"/>
      <c r="AI157" s="82"/>
      <c r="AJ157" s="84"/>
      <c r="AK157" s="82"/>
      <c r="AL157" s="82"/>
      <c r="AM157" s="82"/>
      <c r="AN157" s="84"/>
      <c r="AO157" s="82"/>
      <c r="AP157" s="84"/>
      <c r="AQ157" s="82"/>
      <c r="AR157" s="84"/>
      <c r="AS157" s="82"/>
      <c r="AT157" s="82"/>
      <c r="AU157" s="82"/>
      <c r="AV157" s="84"/>
      <c r="AW157" s="82"/>
      <c r="AX157" s="82"/>
      <c r="AY157" s="82"/>
      <c r="AZ157" s="84"/>
      <c r="BA157" s="82"/>
      <c r="BB157" s="82"/>
      <c r="BC157" s="82"/>
      <c r="BD157" s="82"/>
      <c r="BE157" s="82"/>
      <c r="BF157" s="82"/>
      <c r="BG157" s="82"/>
      <c r="BH157" s="82"/>
      <c r="BI157" s="82"/>
      <c r="BJ157" s="84"/>
      <c r="BK157" s="82"/>
      <c r="BL157" s="84"/>
      <c r="BM157" s="82"/>
      <c r="BN157" s="82"/>
      <c r="BO157" s="82"/>
      <c r="BP157" s="84"/>
      <c r="BQ157" s="82"/>
      <c r="BR157" s="84">
        <v>1</v>
      </c>
      <c r="BS157" s="82">
        <v>7.9050000000000002</v>
      </c>
      <c r="BT157" s="82"/>
      <c r="BU157" s="82"/>
      <c r="BV157" s="82"/>
    </row>
    <row r="158" spans="1:75" s="86" customFormat="1" x14ac:dyDescent="0.25">
      <c r="A158" s="79">
        <v>156</v>
      </c>
      <c r="B158" s="79">
        <v>1</v>
      </c>
      <c r="C158" s="80" t="s">
        <v>618</v>
      </c>
      <c r="D158" s="81">
        <f>апрель!D158-май!E158</f>
        <v>894.39693822222227</v>
      </c>
      <c r="E158" s="81">
        <f t="shared" si="2"/>
        <v>11.434000000000001</v>
      </c>
      <c r="F158" s="82"/>
      <c r="G158" s="82"/>
      <c r="H158" s="82"/>
      <c r="I158" s="83"/>
      <c r="J158" s="82"/>
      <c r="K158" s="82"/>
      <c r="L158" s="82"/>
      <c r="M158" s="82"/>
      <c r="N158" s="82"/>
      <c r="O158" s="84"/>
      <c r="P158" s="82"/>
      <c r="Q158" s="84"/>
      <c r="R158" s="82"/>
      <c r="S158" s="82"/>
      <c r="T158" s="82"/>
      <c r="U158" s="82"/>
      <c r="V158" s="82"/>
      <c r="W158" s="82"/>
      <c r="X158" s="82"/>
      <c r="Y158" s="84"/>
      <c r="Z158" s="82"/>
      <c r="AA158" s="85"/>
      <c r="AB158" s="82"/>
      <c r="AC158" s="82"/>
      <c r="AD158" s="82"/>
      <c r="AE158" s="82"/>
      <c r="AF158" s="82"/>
      <c r="AG158" s="82"/>
      <c r="AH158" s="84"/>
      <c r="AI158" s="82"/>
      <c r="AJ158" s="84"/>
      <c r="AK158" s="82"/>
      <c r="AL158" s="82"/>
      <c r="AM158" s="82"/>
      <c r="AN158" s="84"/>
      <c r="AO158" s="82"/>
      <c r="AP158" s="84"/>
      <c r="AQ158" s="82"/>
      <c r="AR158" s="84"/>
      <c r="AS158" s="82"/>
      <c r="AT158" s="82"/>
      <c r="AU158" s="82"/>
      <c r="AV158" s="84">
        <v>8</v>
      </c>
      <c r="AW158" s="82">
        <v>7.5030000000000001</v>
      </c>
      <c r="AX158" s="82"/>
      <c r="AY158" s="82"/>
      <c r="AZ158" s="84"/>
      <c r="BA158" s="82"/>
      <c r="BB158" s="82"/>
      <c r="BC158" s="82"/>
      <c r="BD158" s="82"/>
      <c r="BE158" s="82"/>
      <c r="BF158" s="82"/>
      <c r="BG158" s="82"/>
      <c r="BH158" s="82"/>
      <c r="BI158" s="82"/>
      <c r="BJ158" s="84"/>
      <c r="BK158" s="82"/>
      <c r="BL158" s="84"/>
      <c r="BM158" s="82"/>
      <c r="BN158" s="82"/>
      <c r="BO158" s="82"/>
      <c r="BP158" s="84"/>
      <c r="BQ158" s="82"/>
      <c r="BR158" s="84"/>
      <c r="BS158" s="82"/>
      <c r="BT158" s="82"/>
      <c r="BU158" s="82"/>
      <c r="BV158" s="82">
        <v>3.931</v>
      </c>
      <c r="BW158" s="86" t="s">
        <v>1115</v>
      </c>
    </row>
    <row r="159" spans="1:75" s="86" customFormat="1" x14ac:dyDescent="0.25">
      <c r="A159" s="79">
        <v>157</v>
      </c>
      <c r="B159" s="79">
        <v>2</v>
      </c>
      <c r="C159" s="80" t="s">
        <v>619</v>
      </c>
      <c r="D159" s="81">
        <f>апрель!D159-май!E159</f>
        <v>948.75871146859902</v>
      </c>
      <c r="E159" s="81">
        <f t="shared" si="2"/>
        <v>2.0960000000000001</v>
      </c>
      <c r="F159" s="82"/>
      <c r="G159" s="82"/>
      <c r="H159" s="82"/>
      <c r="I159" s="83"/>
      <c r="J159" s="82"/>
      <c r="K159" s="82"/>
      <c r="L159" s="82"/>
      <c r="M159" s="82"/>
      <c r="N159" s="82"/>
      <c r="O159" s="84"/>
      <c r="P159" s="82"/>
      <c r="Q159" s="84"/>
      <c r="R159" s="82"/>
      <c r="S159" s="82"/>
      <c r="T159" s="82"/>
      <c r="U159" s="82"/>
      <c r="V159" s="82"/>
      <c r="W159" s="82"/>
      <c r="X159" s="82"/>
      <c r="Y159" s="84"/>
      <c r="Z159" s="82"/>
      <c r="AA159" s="85"/>
      <c r="AB159" s="82"/>
      <c r="AC159" s="82"/>
      <c r="AD159" s="82"/>
      <c r="AE159" s="82"/>
      <c r="AF159" s="82"/>
      <c r="AG159" s="82"/>
      <c r="AH159" s="84"/>
      <c r="AI159" s="82"/>
      <c r="AJ159" s="84"/>
      <c r="AK159" s="82"/>
      <c r="AL159" s="82"/>
      <c r="AM159" s="82"/>
      <c r="AN159" s="84"/>
      <c r="AO159" s="82"/>
      <c r="AP159" s="84"/>
      <c r="AQ159" s="82"/>
      <c r="AR159" s="84"/>
      <c r="AS159" s="82"/>
      <c r="AT159" s="82"/>
      <c r="AU159" s="82"/>
      <c r="AV159" s="84"/>
      <c r="AW159" s="82"/>
      <c r="AX159" s="82"/>
      <c r="AY159" s="82"/>
      <c r="AZ159" s="84"/>
      <c r="BA159" s="82"/>
      <c r="BB159" s="82"/>
      <c r="BC159" s="82"/>
      <c r="BD159" s="82"/>
      <c r="BE159" s="82"/>
      <c r="BF159" s="82"/>
      <c r="BG159" s="82"/>
      <c r="BH159" s="82"/>
      <c r="BI159" s="82"/>
      <c r="BJ159" s="84"/>
      <c r="BK159" s="82"/>
      <c r="BL159" s="84"/>
      <c r="BM159" s="82"/>
      <c r="BN159" s="82"/>
      <c r="BO159" s="82"/>
      <c r="BP159" s="84"/>
      <c r="BQ159" s="82"/>
      <c r="BR159" s="84"/>
      <c r="BS159" s="82"/>
      <c r="BT159" s="82"/>
      <c r="BU159" s="82"/>
      <c r="BV159" s="82">
        <v>2.0960000000000001</v>
      </c>
      <c r="BW159" s="86" t="s">
        <v>1117</v>
      </c>
    </row>
    <row r="160" spans="1:75" s="86" customFormat="1" x14ac:dyDescent="0.25">
      <c r="A160" s="79">
        <v>158</v>
      </c>
      <c r="B160" s="79">
        <v>1</v>
      </c>
      <c r="C160" s="80" t="s">
        <v>620</v>
      </c>
      <c r="D160" s="81">
        <f>апрель!D160-май!E160</f>
        <v>573.50722937198077</v>
      </c>
      <c r="E160" s="81">
        <f t="shared" si="2"/>
        <v>10.144</v>
      </c>
      <c r="F160" s="82"/>
      <c r="G160" s="82"/>
      <c r="H160" s="82"/>
      <c r="I160" s="83"/>
      <c r="J160" s="82"/>
      <c r="K160" s="82"/>
      <c r="L160" s="82"/>
      <c r="M160" s="82"/>
      <c r="N160" s="82"/>
      <c r="O160" s="84"/>
      <c r="P160" s="82"/>
      <c r="Q160" s="84"/>
      <c r="R160" s="82"/>
      <c r="S160" s="82"/>
      <c r="T160" s="82"/>
      <c r="U160" s="82"/>
      <c r="V160" s="82"/>
      <c r="W160" s="82"/>
      <c r="X160" s="82"/>
      <c r="Y160" s="84"/>
      <c r="Z160" s="82"/>
      <c r="AA160" s="85"/>
      <c r="AB160" s="82"/>
      <c r="AC160" s="82"/>
      <c r="AD160" s="82"/>
      <c r="AE160" s="82"/>
      <c r="AF160" s="82"/>
      <c r="AG160" s="82"/>
      <c r="AH160" s="84"/>
      <c r="AI160" s="82"/>
      <c r="AJ160" s="84"/>
      <c r="AK160" s="82"/>
      <c r="AL160" s="82"/>
      <c r="AM160" s="82"/>
      <c r="AN160" s="84"/>
      <c r="AO160" s="82"/>
      <c r="AP160" s="84"/>
      <c r="AQ160" s="82"/>
      <c r="AR160" s="84"/>
      <c r="AS160" s="82"/>
      <c r="AT160" s="82"/>
      <c r="AU160" s="82"/>
      <c r="AV160" s="84">
        <v>8</v>
      </c>
      <c r="AW160" s="82">
        <v>7.5030000000000001</v>
      </c>
      <c r="AX160" s="82"/>
      <c r="AY160" s="82"/>
      <c r="AZ160" s="84"/>
      <c r="BA160" s="82"/>
      <c r="BB160" s="82"/>
      <c r="BC160" s="82"/>
      <c r="BD160" s="82"/>
      <c r="BE160" s="82"/>
      <c r="BF160" s="82"/>
      <c r="BG160" s="82"/>
      <c r="BH160" s="82"/>
      <c r="BI160" s="82"/>
      <c r="BJ160" s="84"/>
      <c r="BK160" s="82"/>
      <c r="BL160" s="84"/>
      <c r="BM160" s="82"/>
      <c r="BN160" s="82"/>
      <c r="BO160" s="82"/>
      <c r="BP160" s="84"/>
      <c r="BQ160" s="82"/>
      <c r="BR160" s="84"/>
      <c r="BS160" s="82"/>
      <c r="BT160" s="82"/>
      <c r="BU160" s="82"/>
      <c r="BV160" s="82">
        <v>2.641</v>
      </c>
      <c r="BW160" s="86" t="s">
        <v>1070</v>
      </c>
    </row>
    <row r="161" spans="1:75" s="86" customFormat="1" x14ac:dyDescent="0.25">
      <c r="A161" s="79">
        <v>159</v>
      </c>
      <c r="B161" s="79">
        <v>1</v>
      </c>
      <c r="C161" s="80" t="s">
        <v>621</v>
      </c>
      <c r="D161" s="81">
        <f>апрель!D161-май!E161</f>
        <v>-284.56494226086954</v>
      </c>
      <c r="E161" s="81">
        <f t="shared" si="2"/>
        <v>136.148</v>
      </c>
      <c r="F161" s="82"/>
      <c r="G161" s="82"/>
      <c r="H161" s="82"/>
      <c r="I161" s="83"/>
      <c r="J161" s="82"/>
      <c r="K161" s="82"/>
      <c r="L161" s="82"/>
      <c r="M161" s="82"/>
      <c r="N161" s="82"/>
      <c r="O161" s="84"/>
      <c r="P161" s="82"/>
      <c r="Q161" s="84"/>
      <c r="R161" s="82"/>
      <c r="S161" s="82"/>
      <c r="T161" s="82"/>
      <c r="U161" s="82">
        <v>0.15</v>
      </c>
      <c r="V161" s="82">
        <v>134.673</v>
      </c>
      <c r="W161" s="82"/>
      <c r="X161" s="82"/>
      <c r="Y161" s="84"/>
      <c r="Z161" s="82"/>
      <c r="AA161" s="85"/>
      <c r="AB161" s="82"/>
      <c r="AC161" s="82"/>
      <c r="AD161" s="82"/>
      <c r="AE161" s="82"/>
      <c r="AF161" s="82"/>
      <c r="AG161" s="82"/>
      <c r="AH161" s="84"/>
      <c r="AI161" s="82"/>
      <c r="AJ161" s="84"/>
      <c r="AK161" s="82"/>
      <c r="AL161" s="82"/>
      <c r="AM161" s="82"/>
      <c r="AN161" s="84"/>
      <c r="AO161" s="82"/>
      <c r="AP161" s="84"/>
      <c r="AQ161" s="82"/>
      <c r="AR161" s="84"/>
      <c r="AS161" s="82"/>
      <c r="AT161" s="82"/>
      <c r="AU161" s="82"/>
      <c r="AV161" s="84"/>
      <c r="AW161" s="82"/>
      <c r="AX161" s="82"/>
      <c r="AY161" s="82"/>
      <c r="AZ161" s="84"/>
      <c r="BA161" s="82"/>
      <c r="BB161" s="82"/>
      <c r="BC161" s="82"/>
      <c r="BD161" s="82"/>
      <c r="BE161" s="82"/>
      <c r="BF161" s="82"/>
      <c r="BG161" s="82"/>
      <c r="BH161" s="82"/>
      <c r="BI161" s="82"/>
      <c r="BJ161" s="84"/>
      <c r="BK161" s="82"/>
      <c r="BL161" s="84"/>
      <c r="BM161" s="82"/>
      <c r="BN161" s="82"/>
      <c r="BO161" s="82"/>
      <c r="BP161" s="84"/>
      <c r="BQ161" s="82"/>
      <c r="BR161" s="84"/>
      <c r="BS161" s="82"/>
      <c r="BT161" s="82"/>
      <c r="BU161" s="82"/>
      <c r="BV161" s="82">
        <v>1.4750000000000001</v>
      </c>
      <c r="BW161" s="86" t="s">
        <v>1118</v>
      </c>
    </row>
    <row r="162" spans="1:75" x14ac:dyDescent="0.25">
      <c r="A162" s="16">
        <v>160</v>
      </c>
      <c r="B162" s="16">
        <v>1</v>
      </c>
      <c r="C162" s="31" t="s">
        <v>622</v>
      </c>
      <c r="D162" s="40">
        <f>апрель!D162-май!E162</f>
        <v>382.99758670531401</v>
      </c>
      <c r="E162" s="40">
        <f t="shared" si="2"/>
        <v>0</v>
      </c>
      <c r="F162" s="36"/>
      <c r="G162" s="36"/>
      <c r="H162" s="36"/>
      <c r="I162" s="27"/>
      <c r="J162" s="36"/>
      <c r="K162" s="36"/>
      <c r="L162" s="36"/>
      <c r="M162" s="36"/>
      <c r="N162" s="36"/>
      <c r="O162" s="29"/>
      <c r="P162" s="36"/>
      <c r="Q162" s="29"/>
      <c r="R162" s="36"/>
      <c r="S162" s="36"/>
      <c r="T162" s="36"/>
      <c r="U162" s="36"/>
      <c r="V162" s="36"/>
      <c r="W162" s="36"/>
      <c r="X162" s="36"/>
      <c r="Y162" s="29"/>
      <c r="Z162" s="36"/>
      <c r="AA162" s="66"/>
      <c r="AB162" s="36"/>
      <c r="AC162" s="36"/>
      <c r="AD162" s="36"/>
      <c r="AE162" s="36"/>
      <c r="AF162" s="36"/>
      <c r="AG162" s="36"/>
      <c r="AH162" s="29"/>
      <c r="AI162" s="36"/>
      <c r="AJ162" s="29"/>
      <c r="AK162" s="36"/>
      <c r="AL162" s="36"/>
      <c r="AM162" s="36"/>
      <c r="AN162" s="29"/>
      <c r="AO162" s="36"/>
      <c r="AP162" s="29"/>
      <c r="AQ162" s="36"/>
      <c r="AR162" s="29"/>
      <c r="AS162" s="36"/>
      <c r="AT162" s="36"/>
      <c r="AU162" s="36"/>
      <c r="AV162" s="29"/>
      <c r="AW162" s="36"/>
      <c r="AX162" s="36"/>
      <c r="AY162" s="36"/>
      <c r="AZ162" s="29"/>
      <c r="BA162" s="36"/>
      <c r="BB162" s="36"/>
      <c r="BC162" s="36"/>
      <c r="BD162" s="36"/>
      <c r="BE162" s="36"/>
      <c r="BF162" s="36"/>
      <c r="BG162" s="36"/>
      <c r="BH162" s="36"/>
      <c r="BI162" s="36"/>
      <c r="BJ162" s="29"/>
      <c r="BK162" s="36"/>
      <c r="BL162" s="29"/>
      <c r="BM162" s="36"/>
      <c r="BN162" s="36"/>
      <c r="BO162" s="36"/>
      <c r="BP162" s="29"/>
      <c r="BQ162" s="36"/>
      <c r="BR162" s="29"/>
      <c r="BS162" s="36"/>
      <c r="BT162" s="36"/>
      <c r="BU162" s="36"/>
      <c r="BV162" s="36"/>
    </row>
    <row r="163" spans="1:75" s="86" customFormat="1" x14ac:dyDescent="0.25">
      <c r="A163" s="79">
        <v>161</v>
      </c>
      <c r="B163" s="79">
        <v>2</v>
      </c>
      <c r="C163" s="80" t="s">
        <v>623</v>
      </c>
      <c r="D163" s="81">
        <f>апрель!D163-май!E163</f>
        <v>3063.3073823091786</v>
      </c>
      <c r="E163" s="81">
        <f t="shared" si="2"/>
        <v>3.07</v>
      </c>
      <c r="F163" s="82"/>
      <c r="G163" s="82"/>
      <c r="H163" s="82"/>
      <c r="I163" s="83"/>
      <c r="J163" s="82"/>
      <c r="K163" s="82"/>
      <c r="L163" s="82"/>
      <c r="M163" s="82"/>
      <c r="N163" s="82"/>
      <c r="O163" s="84"/>
      <c r="P163" s="82"/>
      <c r="Q163" s="84"/>
      <c r="R163" s="82"/>
      <c r="S163" s="82"/>
      <c r="T163" s="82"/>
      <c r="U163" s="82"/>
      <c r="V163" s="82"/>
      <c r="W163" s="82"/>
      <c r="X163" s="82"/>
      <c r="Y163" s="84"/>
      <c r="Z163" s="82"/>
      <c r="AA163" s="85"/>
      <c r="AB163" s="82"/>
      <c r="AC163" s="82"/>
      <c r="AD163" s="82"/>
      <c r="AE163" s="82"/>
      <c r="AF163" s="82"/>
      <c r="AG163" s="82"/>
      <c r="AH163" s="84"/>
      <c r="AI163" s="82"/>
      <c r="AJ163" s="84"/>
      <c r="AK163" s="82"/>
      <c r="AL163" s="82"/>
      <c r="AM163" s="82"/>
      <c r="AN163" s="84"/>
      <c r="AO163" s="82"/>
      <c r="AP163" s="84"/>
      <c r="AQ163" s="82"/>
      <c r="AR163" s="84"/>
      <c r="AS163" s="82"/>
      <c r="AT163" s="82"/>
      <c r="AU163" s="82"/>
      <c r="AV163" s="84"/>
      <c r="AW163" s="82"/>
      <c r="AX163" s="82"/>
      <c r="AY163" s="82"/>
      <c r="AZ163" s="84"/>
      <c r="BA163" s="82"/>
      <c r="BB163" s="82"/>
      <c r="BC163" s="82"/>
      <c r="BD163" s="82"/>
      <c r="BE163" s="82"/>
      <c r="BF163" s="82"/>
      <c r="BG163" s="82"/>
      <c r="BH163" s="82"/>
      <c r="BI163" s="82"/>
      <c r="BJ163" s="84"/>
      <c r="BK163" s="82"/>
      <c r="BL163" s="84"/>
      <c r="BM163" s="82"/>
      <c r="BN163" s="82"/>
      <c r="BO163" s="82"/>
      <c r="BP163" s="84"/>
      <c r="BQ163" s="82"/>
      <c r="BR163" s="84"/>
      <c r="BS163" s="82"/>
      <c r="BT163" s="82"/>
      <c r="BU163" s="82"/>
      <c r="BV163" s="82">
        <v>3.07</v>
      </c>
      <c r="BW163" s="86" t="s">
        <v>1070</v>
      </c>
    </row>
    <row r="164" spans="1:75" x14ac:dyDescent="0.25">
      <c r="A164" s="16">
        <v>162</v>
      </c>
      <c r="B164" s="16">
        <v>3</v>
      </c>
      <c r="C164" s="31" t="s">
        <v>625</v>
      </c>
      <c r="D164" s="40">
        <f>апрель!D164-май!E164</f>
        <v>-1167.1501883188407</v>
      </c>
      <c r="E164" s="40">
        <f t="shared" si="2"/>
        <v>0</v>
      </c>
      <c r="F164" s="36"/>
      <c r="G164" s="36"/>
      <c r="H164" s="36"/>
      <c r="I164" s="27"/>
      <c r="J164" s="36"/>
      <c r="K164" s="36"/>
      <c r="L164" s="36"/>
      <c r="M164" s="36"/>
      <c r="N164" s="36"/>
      <c r="O164" s="29"/>
      <c r="P164" s="36"/>
      <c r="Q164" s="29"/>
      <c r="R164" s="36"/>
      <c r="S164" s="36"/>
      <c r="T164" s="36"/>
      <c r="U164" s="36"/>
      <c r="V164" s="36"/>
      <c r="W164" s="36"/>
      <c r="X164" s="36"/>
      <c r="Y164" s="29"/>
      <c r="Z164" s="36"/>
      <c r="AA164" s="66"/>
      <c r="AB164" s="36"/>
      <c r="AC164" s="36"/>
      <c r="AD164" s="36"/>
      <c r="AE164" s="36"/>
      <c r="AF164" s="36"/>
      <c r="AG164" s="36"/>
      <c r="AH164" s="29"/>
      <c r="AI164" s="36"/>
      <c r="AJ164" s="29"/>
      <c r="AK164" s="36"/>
      <c r="AL164" s="36"/>
      <c r="AM164" s="36"/>
      <c r="AN164" s="29"/>
      <c r="AO164" s="36"/>
      <c r="AP164" s="29"/>
      <c r="AQ164" s="36"/>
      <c r="AR164" s="29"/>
      <c r="AS164" s="36"/>
      <c r="AT164" s="36"/>
      <c r="AU164" s="36"/>
      <c r="AV164" s="29"/>
      <c r="AW164" s="36"/>
      <c r="AX164" s="36"/>
      <c r="AY164" s="36"/>
      <c r="AZ164" s="29"/>
      <c r="BA164" s="36"/>
      <c r="BB164" s="36"/>
      <c r="BC164" s="36"/>
      <c r="BD164" s="36"/>
      <c r="BE164" s="36"/>
      <c r="BF164" s="36"/>
      <c r="BG164" s="36"/>
      <c r="BH164" s="36"/>
      <c r="BI164" s="36"/>
      <c r="BJ164" s="29"/>
      <c r="BK164" s="36"/>
      <c r="BL164" s="29"/>
      <c r="BM164" s="36"/>
      <c r="BN164" s="36"/>
      <c r="BO164" s="36"/>
      <c r="BP164" s="29"/>
      <c r="BQ164" s="36"/>
      <c r="BR164" s="29"/>
      <c r="BS164" s="36"/>
      <c r="BT164" s="36"/>
      <c r="BU164" s="36"/>
      <c r="BV164" s="36"/>
    </row>
    <row r="165" spans="1:75" s="86" customFormat="1" x14ac:dyDescent="0.25">
      <c r="A165" s="79">
        <v>163</v>
      </c>
      <c r="B165" s="79">
        <v>3</v>
      </c>
      <c r="C165" s="80" t="s">
        <v>624</v>
      </c>
      <c r="D165" s="81">
        <f>апрель!D165-май!E165</f>
        <v>823.22811509178746</v>
      </c>
      <c r="E165" s="81">
        <f t="shared" si="2"/>
        <v>1.431</v>
      </c>
      <c r="F165" s="82"/>
      <c r="G165" s="82"/>
      <c r="H165" s="82"/>
      <c r="I165" s="83"/>
      <c r="J165" s="82"/>
      <c r="K165" s="82"/>
      <c r="L165" s="82"/>
      <c r="M165" s="82"/>
      <c r="N165" s="82"/>
      <c r="O165" s="84"/>
      <c r="P165" s="82"/>
      <c r="Q165" s="84"/>
      <c r="R165" s="82"/>
      <c r="S165" s="82"/>
      <c r="T165" s="82"/>
      <c r="U165" s="82"/>
      <c r="V165" s="82"/>
      <c r="W165" s="82"/>
      <c r="X165" s="82"/>
      <c r="Y165" s="84"/>
      <c r="Z165" s="82"/>
      <c r="AA165" s="85"/>
      <c r="AB165" s="82"/>
      <c r="AC165" s="82"/>
      <c r="AD165" s="82"/>
      <c r="AE165" s="82"/>
      <c r="AF165" s="82"/>
      <c r="AG165" s="82"/>
      <c r="AH165" s="84"/>
      <c r="AI165" s="82"/>
      <c r="AJ165" s="84"/>
      <c r="AK165" s="82"/>
      <c r="AL165" s="82"/>
      <c r="AM165" s="82"/>
      <c r="AN165" s="84"/>
      <c r="AO165" s="82"/>
      <c r="AP165" s="84"/>
      <c r="AQ165" s="82"/>
      <c r="AR165" s="84"/>
      <c r="AS165" s="82"/>
      <c r="AT165" s="82"/>
      <c r="AU165" s="82"/>
      <c r="AV165" s="84"/>
      <c r="AW165" s="82"/>
      <c r="AX165" s="82"/>
      <c r="AY165" s="82"/>
      <c r="AZ165" s="84"/>
      <c r="BA165" s="82"/>
      <c r="BB165" s="82"/>
      <c r="BC165" s="82"/>
      <c r="BD165" s="82"/>
      <c r="BE165" s="82"/>
      <c r="BF165" s="82"/>
      <c r="BG165" s="82"/>
      <c r="BH165" s="82"/>
      <c r="BI165" s="82"/>
      <c r="BJ165" s="84"/>
      <c r="BK165" s="82"/>
      <c r="BL165" s="84">
        <v>2</v>
      </c>
      <c r="BM165" s="82">
        <v>1.431</v>
      </c>
      <c r="BN165" s="82"/>
      <c r="BO165" s="82"/>
      <c r="BP165" s="84"/>
      <c r="BQ165" s="82"/>
      <c r="BR165" s="84"/>
      <c r="BS165" s="82"/>
      <c r="BT165" s="82"/>
      <c r="BU165" s="82"/>
      <c r="BV165" s="82"/>
    </row>
    <row r="166" spans="1:75" s="86" customFormat="1" x14ac:dyDescent="0.25">
      <c r="A166" s="79">
        <v>164</v>
      </c>
      <c r="B166" s="79">
        <v>3</v>
      </c>
      <c r="C166" s="80" t="s">
        <v>626</v>
      </c>
      <c r="D166" s="81">
        <f>апрель!D166-май!E166</f>
        <v>-379.81900684057956</v>
      </c>
      <c r="E166" s="81">
        <f t="shared" si="2"/>
        <v>14.284000000000001</v>
      </c>
      <c r="F166" s="82"/>
      <c r="G166" s="82"/>
      <c r="H166" s="82"/>
      <c r="I166" s="83"/>
      <c r="J166" s="82"/>
      <c r="K166" s="82"/>
      <c r="L166" s="82"/>
      <c r="M166" s="82"/>
      <c r="N166" s="82"/>
      <c r="O166" s="84"/>
      <c r="P166" s="82"/>
      <c r="Q166" s="84"/>
      <c r="R166" s="82"/>
      <c r="S166" s="82"/>
      <c r="T166" s="82"/>
      <c r="U166" s="82">
        <v>2E-3</v>
      </c>
      <c r="V166" s="82">
        <v>4.4800000000000004</v>
      </c>
      <c r="W166" s="82"/>
      <c r="X166" s="82"/>
      <c r="Y166" s="84"/>
      <c r="Z166" s="82"/>
      <c r="AA166" s="85"/>
      <c r="AB166" s="82"/>
      <c r="AC166" s="82"/>
      <c r="AD166" s="82"/>
      <c r="AE166" s="82"/>
      <c r="AF166" s="82"/>
      <c r="AG166" s="82"/>
      <c r="AH166" s="84"/>
      <c r="AI166" s="82"/>
      <c r="AJ166" s="84"/>
      <c r="AK166" s="82"/>
      <c r="AL166" s="82"/>
      <c r="AM166" s="82"/>
      <c r="AN166" s="84"/>
      <c r="AO166" s="82"/>
      <c r="AP166" s="84"/>
      <c r="AQ166" s="82"/>
      <c r="AR166" s="84"/>
      <c r="AS166" s="82"/>
      <c r="AT166" s="82"/>
      <c r="AU166" s="82"/>
      <c r="AV166" s="84"/>
      <c r="AW166" s="82"/>
      <c r="AX166" s="82"/>
      <c r="AY166" s="82"/>
      <c r="AZ166" s="84"/>
      <c r="BA166" s="82"/>
      <c r="BB166" s="82"/>
      <c r="BC166" s="82"/>
      <c r="BD166" s="82">
        <v>1.6E-2</v>
      </c>
      <c r="BE166" s="82">
        <v>9.8040000000000003</v>
      </c>
      <c r="BF166" s="82"/>
      <c r="BG166" s="82"/>
      <c r="BH166" s="82"/>
      <c r="BI166" s="82"/>
      <c r="BJ166" s="84"/>
      <c r="BK166" s="82"/>
      <c r="BL166" s="84"/>
      <c r="BM166" s="82"/>
      <c r="BN166" s="82"/>
      <c r="BO166" s="82"/>
      <c r="BP166" s="84"/>
      <c r="BQ166" s="82"/>
      <c r="BR166" s="84"/>
      <c r="BS166" s="82"/>
      <c r="BT166" s="82"/>
      <c r="BU166" s="82"/>
      <c r="BV166" s="82"/>
    </row>
    <row r="167" spans="1:75" x14ac:dyDescent="0.25">
      <c r="A167" s="16">
        <v>165</v>
      </c>
      <c r="B167" s="16">
        <v>3</v>
      </c>
      <c r="C167" s="31" t="s">
        <v>627</v>
      </c>
      <c r="D167" s="40">
        <f>апрель!D167-май!E167</f>
        <v>683.3464983574878</v>
      </c>
      <c r="E167" s="40">
        <f t="shared" si="2"/>
        <v>0</v>
      </c>
      <c r="F167" s="36"/>
      <c r="G167" s="36"/>
      <c r="H167" s="36"/>
      <c r="I167" s="27"/>
      <c r="J167" s="36"/>
      <c r="K167" s="36"/>
      <c r="L167" s="36"/>
      <c r="M167" s="36"/>
      <c r="N167" s="36"/>
      <c r="O167" s="29"/>
      <c r="P167" s="36"/>
      <c r="Q167" s="29"/>
      <c r="R167" s="36"/>
      <c r="S167" s="36"/>
      <c r="T167" s="36"/>
      <c r="U167" s="36"/>
      <c r="V167" s="36"/>
      <c r="W167" s="36"/>
      <c r="X167" s="36"/>
      <c r="Y167" s="29"/>
      <c r="Z167" s="36"/>
      <c r="AA167" s="66"/>
      <c r="AB167" s="36"/>
      <c r="AC167" s="36"/>
      <c r="AD167" s="36"/>
      <c r="AE167" s="36"/>
      <c r="AF167" s="36"/>
      <c r="AG167" s="36"/>
      <c r="AH167" s="29"/>
      <c r="AI167" s="36"/>
      <c r="AJ167" s="29"/>
      <c r="AK167" s="36"/>
      <c r="AL167" s="36"/>
      <c r="AM167" s="36"/>
      <c r="AN167" s="29"/>
      <c r="AO167" s="36"/>
      <c r="AP167" s="29"/>
      <c r="AQ167" s="36"/>
      <c r="AR167" s="29"/>
      <c r="AS167" s="36"/>
      <c r="AT167" s="36"/>
      <c r="AU167" s="36"/>
      <c r="AV167" s="29"/>
      <c r="AW167" s="36"/>
      <c r="AX167" s="36"/>
      <c r="AY167" s="36"/>
      <c r="AZ167" s="29"/>
      <c r="BA167" s="36"/>
      <c r="BB167" s="36"/>
      <c r="BC167" s="36"/>
      <c r="BD167" s="36"/>
      <c r="BE167" s="36"/>
      <c r="BF167" s="36"/>
      <c r="BG167" s="36"/>
      <c r="BH167" s="36"/>
      <c r="BI167" s="36"/>
      <c r="BJ167" s="29"/>
      <c r="BK167" s="36"/>
      <c r="BL167" s="29"/>
      <c r="BM167" s="36"/>
      <c r="BN167" s="36"/>
      <c r="BO167" s="36"/>
      <c r="BP167" s="29"/>
      <c r="BQ167" s="36"/>
      <c r="BR167" s="29"/>
      <c r="BS167" s="36"/>
      <c r="BT167" s="36"/>
      <c r="BU167" s="36"/>
      <c r="BV167" s="36"/>
    </row>
    <row r="168" spans="1:75" s="86" customFormat="1" x14ac:dyDescent="0.25">
      <c r="A168" s="79">
        <v>166</v>
      </c>
      <c r="B168" s="79">
        <v>3</v>
      </c>
      <c r="C168" s="80" t="s">
        <v>628</v>
      </c>
      <c r="D168" s="81">
        <f>апрель!D168-май!E168</f>
        <v>776.43719057970952</v>
      </c>
      <c r="E168" s="81">
        <f t="shared" si="2"/>
        <v>15.258000000000001</v>
      </c>
      <c r="F168" s="82"/>
      <c r="G168" s="82"/>
      <c r="H168" s="82"/>
      <c r="I168" s="83"/>
      <c r="J168" s="82"/>
      <c r="K168" s="82"/>
      <c r="L168" s="82"/>
      <c r="M168" s="82"/>
      <c r="N168" s="82"/>
      <c r="O168" s="84"/>
      <c r="P168" s="82"/>
      <c r="Q168" s="84"/>
      <c r="R168" s="82"/>
      <c r="S168" s="82"/>
      <c r="T168" s="82"/>
      <c r="U168" s="82"/>
      <c r="V168" s="82"/>
      <c r="W168" s="82"/>
      <c r="X168" s="82"/>
      <c r="Y168" s="84"/>
      <c r="Z168" s="82"/>
      <c r="AA168" s="85"/>
      <c r="AB168" s="82"/>
      <c r="AC168" s="82"/>
      <c r="AD168" s="82"/>
      <c r="AE168" s="82"/>
      <c r="AF168" s="82"/>
      <c r="AG168" s="82"/>
      <c r="AH168" s="84"/>
      <c r="AI168" s="82"/>
      <c r="AJ168" s="84"/>
      <c r="AK168" s="82"/>
      <c r="AL168" s="82"/>
      <c r="AM168" s="82"/>
      <c r="AN168" s="84"/>
      <c r="AO168" s="82"/>
      <c r="AP168" s="84"/>
      <c r="AQ168" s="82"/>
      <c r="AR168" s="84"/>
      <c r="AS168" s="82"/>
      <c r="AT168" s="82"/>
      <c r="AU168" s="82"/>
      <c r="AV168" s="84"/>
      <c r="AW168" s="82"/>
      <c r="AX168" s="82"/>
      <c r="AY168" s="82"/>
      <c r="AZ168" s="84"/>
      <c r="BA168" s="82"/>
      <c r="BB168" s="82"/>
      <c r="BC168" s="82"/>
      <c r="BD168" s="82"/>
      <c r="BE168" s="82"/>
      <c r="BF168" s="82"/>
      <c r="BG168" s="82"/>
      <c r="BH168" s="82"/>
      <c r="BI168" s="82"/>
      <c r="BJ168" s="84"/>
      <c r="BK168" s="82"/>
      <c r="BL168" s="84">
        <v>1</v>
      </c>
      <c r="BM168" s="82">
        <v>1.4890000000000001</v>
      </c>
      <c r="BN168" s="82"/>
      <c r="BO168" s="82"/>
      <c r="BP168" s="84"/>
      <c r="BQ168" s="82"/>
      <c r="BR168" s="84"/>
      <c r="BS168" s="82"/>
      <c r="BT168" s="82"/>
      <c r="BU168" s="82"/>
      <c r="BV168" s="82">
        <v>13.769</v>
      </c>
      <c r="BW168" s="86" t="s">
        <v>1070</v>
      </c>
    </row>
    <row r="169" spans="1:75" x14ac:dyDescent="0.25">
      <c r="A169" s="16">
        <v>167</v>
      </c>
      <c r="B169" s="16">
        <v>3</v>
      </c>
      <c r="C169" s="31" t="s">
        <v>629</v>
      </c>
      <c r="D169" s="40">
        <f>апрель!D169-май!E169</f>
        <v>1037.7556191497586</v>
      </c>
      <c r="E169" s="40">
        <f t="shared" si="2"/>
        <v>0</v>
      </c>
      <c r="F169" s="36"/>
      <c r="G169" s="36"/>
      <c r="H169" s="36"/>
      <c r="I169" s="27"/>
      <c r="J169" s="36"/>
      <c r="K169" s="36"/>
      <c r="L169" s="36"/>
      <c r="M169" s="36"/>
      <c r="N169" s="36"/>
      <c r="O169" s="29"/>
      <c r="P169" s="36"/>
      <c r="Q169" s="29"/>
      <c r="R169" s="36"/>
      <c r="S169" s="36"/>
      <c r="T169" s="36"/>
      <c r="U169" s="36"/>
      <c r="V169" s="36"/>
      <c r="W169" s="36"/>
      <c r="X169" s="36"/>
      <c r="Y169" s="29"/>
      <c r="Z169" s="36"/>
      <c r="AA169" s="66"/>
      <c r="AB169" s="36"/>
      <c r="AC169" s="36"/>
      <c r="AD169" s="36"/>
      <c r="AE169" s="36"/>
      <c r="AF169" s="36"/>
      <c r="AG169" s="36"/>
      <c r="AH169" s="29"/>
      <c r="AI169" s="36"/>
      <c r="AJ169" s="29"/>
      <c r="AK169" s="36"/>
      <c r="AL169" s="36"/>
      <c r="AM169" s="36"/>
      <c r="AN169" s="29"/>
      <c r="AO169" s="36"/>
      <c r="AP169" s="29"/>
      <c r="AQ169" s="36"/>
      <c r="AR169" s="29"/>
      <c r="AS169" s="36"/>
      <c r="AT169" s="36"/>
      <c r="AU169" s="36"/>
      <c r="AV169" s="29"/>
      <c r="AW169" s="36"/>
      <c r="AX169" s="36"/>
      <c r="AY169" s="36"/>
      <c r="AZ169" s="29"/>
      <c r="BA169" s="36"/>
      <c r="BB169" s="36"/>
      <c r="BC169" s="36"/>
      <c r="BD169" s="36"/>
      <c r="BE169" s="36"/>
      <c r="BF169" s="36"/>
      <c r="BG169" s="36"/>
      <c r="BH169" s="36"/>
      <c r="BI169" s="36"/>
      <c r="BJ169" s="29"/>
      <c r="BK169" s="36"/>
      <c r="BL169" s="29"/>
      <c r="BM169" s="36"/>
      <c r="BN169" s="36"/>
      <c r="BO169" s="36"/>
      <c r="BP169" s="29"/>
      <c r="BQ169" s="36"/>
      <c r="BR169" s="29"/>
      <c r="BS169" s="36"/>
      <c r="BT169" s="36"/>
      <c r="BU169" s="36"/>
      <c r="BV169" s="36"/>
    </row>
    <row r="170" spans="1:75" s="86" customFormat="1" x14ac:dyDescent="0.25">
      <c r="A170" s="79">
        <v>168</v>
      </c>
      <c r="B170" s="79">
        <v>3</v>
      </c>
      <c r="C170" s="80" t="s">
        <v>630</v>
      </c>
      <c r="D170" s="81">
        <f>апрель!D170-май!E170</f>
        <v>751.38582786473432</v>
      </c>
      <c r="E170" s="81">
        <f t="shared" si="2"/>
        <v>1.9470000000000001</v>
      </c>
      <c r="F170" s="82"/>
      <c r="G170" s="82"/>
      <c r="H170" s="82"/>
      <c r="I170" s="83"/>
      <c r="J170" s="82"/>
      <c r="K170" s="82"/>
      <c r="L170" s="82"/>
      <c r="M170" s="82"/>
      <c r="N170" s="82"/>
      <c r="O170" s="84"/>
      <c r="P170" s="82"/>
      <c r="Q170" s="84"/>
      <c r="R170" s="82"/>
      <c r="S170" s="82"/>
      <c r="T170" s="82"/>
      <c r="U170" s="82"/>
      <c r="V170" s="82"/>
      <c r="W170" s="82"/>
      <c r="X170" s="82"/>
      <c r="Y170" s="84"/>
      <c r="Z170" s="82"/>
      <c r="AA170" s="85"/>
      <c r="AB170" s="82"/>
      <c r="AC170" s="82"/>
      <c r="AD170" s="82"/>
      <c r="AE170" s="82"/>
      <c r="AF170" s="82"/>
      <c r="AG170" s="82"/>
      <c r="AH170" s="84"/>
      <c r="AI170" s="82"/>
      <c r="AJ170" s="84"/>
      <c r="AK170" s="82"/>
      <c r="AL170" s="82"/>
      <c r="AM170" s="82"/>
      <c r="AN170" s="84"/>
      <c r="AO170" s="82"/>
      <c r="AP170" s="84"/>
      <c r="AQ170" s="82"/>
      <c r="AR170" s="84"/>
      <c r="AS170" s="82"/>
      <c r="AT170" s="82"/>
      <c r="AU170" s="82"/>
      <c r="AV170" s="84"/>
      <c r="AW170" s="82"/>
      <c r="AX170" s="82"/>
      <c r="AY170" s="82"/>
      <c r="AZ170" s="84"/>
      <c r="BA170" s="82"/>
      <c r="BB170" s="82"/>
      <c r="BC170" s="82"/>
      <c r="BD170" s="82"/>
      <c r="BE170" s="82"/>
      <c r="BF170" s="82"/>
      <c r="BG170" s="82"/>
      <c r="BH170" s="82"/>
      <c r="BI170" s="82"/>
      <c r="BJ170" s="84"/>
      <c r="BK170" s="82"/>
      <c r="BL170" s="84">
        <v>1</v>
      </c>
      <c r="BM170" s="82">
        <v>1.9470000000000001</v>
      </c>
      <c r="BN170" s="82"/>
      <c r="BO170" s="82"/>
      <c r="BP170" s="84"/>
      <c r="BQ170" s="82"/>
      <c r="BR170" s="84"/>
      <c r="BS170" s="82"/>
      <c r="BT170" s="82"/>
      <c r="BU170" s="82"/>
      <c r="BV170" s="82"/>
    </row>
    <row r="171" spans="1:75" x14ac:dyDescent="0.25">
      <c r="A171" s="16">
        <v>169</v>
      </c>
      <c r="B171" s="16">
        <v>3</v>
      </c>
      <c r="C171" s="31" t="s">
        <v>915</v>
      </c>
      <c r="D171" s="40">
        <f>апрель!D171-май!E171</f>
        <v>2562.5204992270533</v>
      </c>
      <c r="E171" s="40">
        <f t="shared" si="2"/>
        <v>0</v>
      </c>
      <c r="F171" s="36"/>
      <c r="G171" s="36"/>
      <c r="H171" s="36"/>
      <c r="I171" s="27"/>
      <c r="J171" s="36"/>
      <c r="K171" s="36"/>
      <c r="L171" s="36"/>
      <c r="M171" s="36"/>
      <c r="N171" s="36"/>
      <c r="O171" s="29"/>
      <c r="P171" s="36"/>
      <c r="Q171" s="29"/>
      <c r="R171" s="36"/>
      <c r="S171" s="36"/>
      <c r="T171" s="36"/>
      <c r="U171" s="36"/>
      <c r="V171" s="36"/>
      <c r="W171" s="36"/>
      <c r="X171" s="36"/>
      <c r="Y171" s="29"/>
      <c r="Z171" s="36"/>
      <c r="AA171" s="66"/>
      <c r="AB171" s="36"/>
      <c r="AC171" s="36"/>
      <c r="AD171" s="36"/>
      <c r="AE171" s="36"/>
      <c r="AF171" s="36"/>
      <c r="AG171" s="36"/>
      <c r="AH171" s="29"/>
      <c r="AI171" s="36"/>
      <c r="AJ171" s="29"/>
      <c r="AK171" s="36"/>
      <c r="AL171" s="36"/>
      <c r="AM171" s="36"/>
      <c r="AN171" s="29"/>
      <c r="AO171" s="36"/>
      <c r="AP171" s="29"/>
      <c r="AQ171" s="36"/>
      <c r="AR171" s="29"/>
      <c r="AS171" s="36"/>
      <c r="AT171" s="36"/>
      <c r="AU171" s="36"/>
      <c r="AV171" s="29"/>
      <c r="AW171" s="36"/>
      <c r="AX171" s="36"/>
      <c r="AY171" s="36"/>
      <c r="AZ171" s="29"/>
      <c r="BA171" s="36"/>
      <c r="BB171" s="36"/>
      <c r="BC171" s="36"/>
      <c r="BD171" s="36"/>
      <c r="BE171" s="36"/>
      <c r="BF171" s="36"/>
      <c r="BG171" s="36"/>
      <c r="BH171" s="36"/>
      <c r="BI171" s="36"/>
      <c r="BJ171" s="29"/>
      <c r="BK171" s="36"/>
      <c r="BL171" s="29"/>
      <c r="BM171" s="36"/>
      <c r="BN171" s="36"/>
      <c r="BO171" s="36"/>
      <c r="BP171" s="29"/>
      <c r="BQ171" s="36"/>
      <c r="BR171" s="29"/>
      <c r="BS171" s="36"/>
      <c r="BT171" s="36"/>
      <c r="BU171" s="36"/>
      <c r="BV171" s="36"/>
    </row>
    <row r="172" spans="1:75" s="86" customFormat="1" x14ac:dyDescent="0.25">
      <c r="A172" s="79">
        <v>170</v>
      </c>
      <c r="B172" s="79">
        <v>3</v>
      </c>
      <c r="C172" s="80" t="s">
        <v>631</v>
      </c>
      <c r="D172" s="81">
        <f>апрель!D172-май!E172</f>
        <v>-572.75007540096613</v>
      </c>
      <c r="E172" s="81">
        <f t="shared" si="2"/>
        <v>134.06899999999999</v>
      </c>
      <c r="F172" s="82"/>
      <c r="G172" s="82"/>
      <c r="H172" s="82"/>
      <c r="I172" s="83"/>
      <c r="J172" s="82"/>
      <c r="K172" s="82"/>
      <c r="L172" s="82"/>
      <c r="M172" s="82"/>
      <c r="N172" s="82"/>
      <c r="O172" s="84"/>
      <c r="P172" s="82"/>
      <c r="Q172" s="84"/>
      <c r="R172" s="82"/>
      <c r="S172" s="82"/>
      <c r="T172" s="82"/>
      <c r="U172" s="82">
        <v>0.15</v>
      </c>
      <c r="V172" s="82">
        <v>134.06899999999999</v>
      </c>
      <c r="W172" s="82"/>
      <c r="X172" s="82"/>
      <c r="Y172" s="84"/>
      <c r="Z172" s="82"/>
      <c r="AA172" s="85"/>
      <c r="AB172" s="82"/>
      <c r="AC172" s="82"/>
      <c r="AD172" s="82"/>
      <c r="AE172" s="82"/>
      <c r="AF172" s="82"/>
      <c r="AG172" s="82"/>
      <c r="AH172" s="84"/>
      <c r="AI172" s="82"/>
      <c r="AJ172" s="84"/>
      <c r="AK172" s="82"/>
      <c r="AL172" s="82"/>
      <c r="AM172" s="82"/>
      <c r="AN172" s="84"/>
      <c r="AO172" s="82"/>
      <c r="AP172" s="84"/>
      <c r="AQ172" s="82"/>
      <c r="AR172" s="84"/>
      <c r="AS172" s="82"/>
      <c r="AT172" s="82"/>
      <c r="AU172" s="82"/>
      <c r="AV172" s="84"/>
      <c r="AW172" s="82"/>
      <c r="AX172" s="82"/>
      <c r="AY172" s="82"/>
      <c r="AZ172" s="84"/>
      <c r="BA172" s="82"/>
      <c r="BB172" s="82"/>
      <c r="BC172" s="82"/>
      <c r="BD172" s="82"/>
      <c r="BE172" s="82"/>
      <c r="BF172" s="82"/>
      <c r="BG172" s="82"/>
      <c r="BH172" s="82"/>
      <c r="BI172" s="82"/>
      <c r="BJ172" s="84"/>
      <c r="BK172" s="82"/>
      <c r="BL172" s="84"/>
      <c r="BM172" s="82"/>
      <c r="BN172" s="82"/>
      <c r="BO172" s="82"/>
      <c r="BP172" s="84"/>
      <c r="BQ172" s="82"/>
      <c r="BR172" s="84"/>
      <c r="BS172" s="82"/>
      <c r="BT172" s="82"/>
      <c r="BU172" s="82"/>
      <c r="BV172" s="82"/>
    </row>
    <row r="173" spans="1:75" x14ac:dyDescent="0.25">
      <c r="A173" s="16">
        <v>171</v>
      </c>
      <c r="B173" s="16">
        <v>3</v>
      </c>
      <c r="C173" s="31" t="s">
        <v>926</v>
      </c>
      <c r="D173" s="40">
        <f>апрель!D173-май!E173</f>
        <v>106.16501760386478</v>
      </c>
      <c r="E173" s="40">
        <f t="shared" si="2"/>
        <v>0</v>
      </c>
      <c r="F173" s="36"/>
      <c r="G173" s="36"/>
      <c r="H173" s="36"/>
      <c r="I173" s="27"/>
      <c r="J173" s="36"/>
      <c r="K173" s="36"/>
      <c r="L173" s="36"/>
      <c r="M173" s="36"/>
      <c r="N173" s="36"/>
      <c r="O173" s="29"/>
      <c r="P173" s="36"/>
      <c r="Q173" s="29"/>
      <c r="R173" s="36"/>
      <c r="S173" s="36"/>
      <c r="T173" s="36"/>
      <c r="U173" s="36"/>
      <c r="V173" s="36"/>
      <c r="W173" s="36"/>
      <c r="X173" s="36"/>
      <c r="Y173" s="29"/>
      <c r="Z173" s="36"/>
      <c r="AA173" s="66"/>
      <c r="AB173" s="36"/>
      <c r="AC173" s="36"/>
      <c r="AD173" s="36"/>
      <c r="AE173" s="36"/>
      <c r="AF173" s="36"/>
      <c r="AG173" s="36"/>
      <c r="AH173" s="29"/>
      <c r="AI173" s="36"/>
      <c r="AJ173" s="29"/>
      <c r="AK173" s="36"/>
      <c r="AL173" s="36"/>
      <c r="AM173" s="36"/>
      <c r="AN173" s="29"/>
      <c r="AO173" s="36"/>
      <c r="AP173" s="29"/>
      <c r="AQ173" s="36"/>
      <c r="AR173" s="29"/>
      <c r="AS173" s="36"/>
      <c r="AT173" s="36"/>
      <c r="AU173" s="36"/>
      <c r="AV173" s="29"/>
      <c r="AW173" s="36"/>
      <c r="AX173" s="36"/>
      <c r="AY173" s="36"/>
      <c r="AZ173" s="29"/>
      <c r="BA173" s="36"/>
      <c r="BB173" s="36"/>
      <c r="BC173" s="36"/>
      <c r="BD173" s="36"/>
      <c r="BE173" s="36"/>
      <c r="BF173" s="36"/>
      <c r="BG173" s="36"/>
      <c r="BH173" s="36"/>
      <c r="BI173" s="36"/>
      <c r="BJ173" s="29"/>
      <c r="BK173" s="36"/>
      <c r="BL173" s="29"/>
      <c r="BM173" s="36"/>
      <c r="BN173" s="36"/>
      <c r="BO173" s="36"/>
      <c r="BP173" s="29"/>
      <c r="BQ173" s="36"/>
      <c r="BR173" s="29"/>
      <c r="BS173" s="36"/>
      <c r="BT173" s="36"/>
      <c r="BU173" s="36"/>
      <c r="BV173" s="36"/>
    </row>
    <row r="174" spans="1:75" x14ac:dyDescent="0.25">
      <c r="A174" s="16">
        <v>172</v>
      </c>
      <c r="B174" s="16">
        <v>3</v>
      </c>
      <c r="C174" s="31" t="s">
        <v>916</v>
      </c>
      <c r="D174" s="40">
        <f>апрель!D174-май!E174</f>
        <v>1165.0216847342999</v>
      </c>
      <c r="E174" s="40">
        <f t="shared" si="2"/>
        <v>0</v>
      </c>
      <c r="F174" s="36"/>
      <c r="G174" s="36"/>
      <c r="H174" s="36"/>
      <c r="I174" s="27"/>
      <c r="J174" s="36"/>
      <c r="K174" s="36"/>
      <c r="L174" s="36"/>
      <c r="M174" s="36"/>
      <c r="N174" s="36"/>
      <c r="O174" s="29"/>
      <c r="P174" s="36"/>
      <c r="Q174" s="29"/>
      <c r="R174" s="36"/>
      <c r="S174" s="36"/>
      <c r="T174" s="36"/>
      <c r="U174" s="36"/>
      <c r="V174" s="36"/>
      <c r="W174" s="36"/>
      <c r="X174" s="36"/>
      <c r="Y174" s="29"/>
      <c r="Z174" s="36"/>
      <c r="AA174" s="66"/>
      <c r="AB174" s="36"/>
      <c r="AC174" s="36"/>
      <c r="AD174" s="36"/>
      <c r="AE174" s="36"/>
      <c r="AF174" s="36"/>
      <c r="AG174" s="36"/>
      <c r="AH174" s="29"/>
      <c r="AI174" s="36"/>
      <c r="AJ174" s="29"/>
      <c r="AK174" s="36"/>
      <c r="AL174" s="36"/>
      <c r="AM174" s="36"/>
      <c r="AN174" s="29"/>
      <c r="AO174" s="36"/>
      <c r="AP174" s="29"/>
      <c r="AQ174" s="36"/>
      <c r="AR174" s="29"/>
      <c r="AS174" s="36"/>
      <c r="AT174" s="36"/>
      <c r="AU174" s="36"/>
      <c r="AV174" s="29"/>
      <c r="AW174" s="36"/>
      <c r="AX174" s="36"/>
      <c r="AY174" s="36"/>
      <c r="AZ174" s="29"/>
      <c r="BA174" s="36"/>
      <c r="BB174" s="36"/>
      <c r="BC174" s="36"/>
      <c r="BD174" s="36"/>
      <c r="BE174" s="36"/>
      <c r="BF174" s="36"/>
      <c r="BG174" s="36"/>
      <c r="BH174" s="36"/>
      <c r="BI174" s="36"/>
      <c r="BJ174" s="29"/>
      <c r="BK174" s="36"/>
      <c r="BL174" s="29"/>
      <c r="BM174" s="36"/>
      <c r="BN174" s="36"/>
      <c r="BO174" s="36"/>
      <c r="BP174" s="29"/>
      <c r="BQ174" s="36"/>
      <c r="BR174" s="29"/>
      <c r="BS174" s="36"/>
      <c r="BT174" s="36"/>
      <c r="BU174" s="36"/>
      <c r="BV174" s="36"/>
    </row>
    <row r="175" spans="1:75" x14ac:dyDescent="0.25">
      <c r="A175" s="16">
        <v>173</v>
      </c>
      <c r="B175" s="16">
        <v>3</v>
      </c>
      <c r="C175" s="31" t="s">
        <v>917</v>
      </c>
      <c r="D175" s="40">
        <f>апрель!D175-май!E175</f>
        <v>30.670295342995214</v>
      </c>
      <c r="E175" s="40">
        <f t="shared" si="2"/>
        <v>0</v>
      </c>
      <c r="F175" s="36"/>
      <c r="G175" s="36"/>
      <c r="H175" s="36"/>
      <c r="I175" s="27"/>
      <c r="J175" s="36"/>
      <c r="K175" s="36"/>
      <c r="L175" s="36"/>
      <c r="M175" s="36"/>
      <c r="N175" s="36"/>
      <c r="O175" s="29"/>
      <c r="P175" s="36"/>
      <c r="Q175" s="29"/>
      <c r="R175" s="36"/>
      <c r="S175" s="36"/>
      <c r="T175" s="36"/>
      <c r="U175" s="36"/>
      <c r="V175" s="36"/>
      <c r="W175" s="36"/>
      <c r="X175" s="36"/>
      <c r="Y175" s="29"/>
      <c r="Z175" s="36"/>
      <c r="AA175" s="66"/>
      <c r="AB175" s="36"/>
      <c r="AC175" s="36"/>
      <c r="AD175" s="36"/>
      <c r="AE175" s="36"/>
      <c r="AF175" s="36"/>
      <c r="AG175" s="36"/>
      <c r="AH175" s="29"/>
      <c r="AI175" s="36"/>
      <c r="AJ175" s="29"/>
      <c r="AK175" s="36"/>
      <c r="AL175" s="36"/>
      <c r="AM175" s="36"/>
      <c r="AN175" s="29"/>
      <c r="AO175" s="36"/>
      <c r="AP175" s="29"/>
      <c r="AQ175" s="36"/>
      <c r="AR175" s="29"/>
      <c r="AS175" s="36"/>
      <c r="AT175" s="36"/>
      <c r="AU175" s="36"/>
      <c r="AV175" s="29"/>
      <c r="AW175" s="36"/>
      <c r="AX175" s="36"/>
      <c r="AY175" s="36"/>
      <c r="AZ175" s="29"/>
      <c r="BA175" s="36"/>
      <c r="BB175" s="36"/>
      <c r="BC175" s="36"/>
      <c r="BD175" s="36"/>
      <c r="BE175" s="36"/>
      <c r="BF175" s="36"/>
      <c r="BG175" s="36"/>
      <c r="BH175" s="36"/>
      <c r="BI175" s="36"/>
      <c r="BJ175" s="29"/>
      <c r="BK175" s="36"/>
      <c r="BL175" s="29"/>
      <c r="BM175" s="36"/>
      <c r="BN175" s="36"/>
      <c r="BO175" s="36"/>
      <c r="BP175" s="29"/>
      <c r="BQ175" s="36"/>
      <c r="BR175" s="29"/>
      <c r="BS175" s="36"/>
      <c r="BT175" s="36"/>
      <c r="BU175" s="36"/>
      <c r="BV175" s="36"/>
    </row>
    <row r="176" spans="1:75" s="86" customFormat="1" x14ac:dyDescent="0.25">
      <c r="A176" s="79">
        <v>174</v>
      </c>
      <c r="B176" s="79">
        <v>3</v>
      </c>
      <c r="C176" s="80" t="s">
        <v>632</v>
      </c>
      <c r="D176" s="81">
        <f>апрель!D176-май!E176</f>
        <v>910.88799679227054</v>
      </c>
      <c r="E176" s="81">
        <f t="shared" si="2"/>
        <v>4.8899999999999997</v>
      </c>
      <c r="F176" s="82"/>
      <c r="G176" s="82"/>
      <c r="H176" s="82"/>
      <c r="I176" s="83"/>
      <c r="J176" s="82"/>
      <c r="K176" s="82"/>
      <c r="L176" s="82"/>
      <c r="M176" s="82"/>
      <c r="N176" s="82"/>
      <c r="O176" s="84"/>
      <c r="P176" s="82"/>
      <c r="Q176" s="84"/>
      <c r="R176" s="82"/>
      <c r="S176" s="82"/>
      <c r="T176" s="82"/>
      <c r="U176" s="82"/>
      <c r="V176" s="82"/>
      <c r="W176" s="82"/>
      <c r="X176" s="82"/>
      <c r="Y176" s="84"/>
      <c r="Z176" s="82"/>
      <c r="AA176" s="85"/>
      <c r="AB176" s="82"/>
      <c r="AC176" s="82"/>
      <c r="AD176" s="82"/>
      <c r="AE176" s="82"/>
      <c r="AF176" s="82"/>
      <c r="AG176" s="82"/>
      <c r="AH176" s="84"/>
      <c r="AI176" s="82"/>
      <c r="AJ176" s="84"/>
      <c r="AK176" s="82"/>
      <c r="AL176" s="82"/>
      <c r="AM176" s="82"/>
      <c r="AN176" s="84"/>
      <c r="AO176" s="82"/>
      <c r="AP176" s="84"/>
      <c r="AQ176" s="82"/>
      <c r="AR176" s="84"/>
      <c r="AS176" s="82"/>
      <c r="AT176" s="82"/>
      <c r="AU176" s="82"/>
      <c r="AV176" s="84"/>
      <c r="AW176" s="82"/>
      <c r="AX176" s="82"/>
      <c r="AY176" s="82"/>
      <c r="AZ176" s="84"/>
      <c r="BA176" s="82"/>
      <c r="BB176" s="82"/>
      <c r="BC176" s="82"/>
      <c r="BD176" s="82"/>
      <c r="BE176" s="82"/>
      <c r="BF176" s="82"/>
      <c r="BG176" s="82"/>
      <c r="BH176" s="82"/>
      <c r="BI176" s="82"/>
      <c r="BJ176" s="84"/>
      <c r="BK176" s="82"/>
      <c r="BL176" s="84"/>
      <c r="BM176" s="82"/>
      <c r="BN176" s="82"/>
      <c r="BO176" s="82"/>
      <c r="BP176" s="84"/>
      <c r="BQ176" s="82"/>
      <c r="BR176" s="84"/>
      <c r="BS176" s="82"/>
      <c r="BT176" s="82"/>
      <c r="BU176" s="82"/>
      <c r="BV176" s="82">
        <v>4.8899999999999997</v>
      </c>
      <c r="BW176" s="86" t="s">
        <v>1070</v>
      </c>
    </row>
    <row r="177" spans="1:75" x14ac:dyDescent="0.25">
      <c r="A177" s="16">
        <v>175</v>
      </c>
      <c r="B177" s="16">
        <v>3</v>
      </c>
      <c r="C177" s="31" t="s">
        <v>633</v>
      </c>
      <c r="D177" s="40">
        <f>апрель!D177-май!E177</f>
        <v>-135.32059768115943</v>
      </c>
      <c r="E177" s="40">
        <f t="shared" si="2"/>
        <v>0</v>
      </c>
      <c r="F177" s="36"/>
      <c r="G177" s="36"/>
      <c r="H177" s="36"/>
      <c r="I177" s="27"/>
      <c r="J177" s="36"/>
      <c r="K177" s="36"/>
      <c r="L177" s="36"/>
      <c r="M177" s="36"/>
      <c r="N177" s="36"/>
      <c r="O177" s="29"/>
      <c r="P177" s="36"/>
      <c r="Q177" s="29"/>
      <c r="R177" s="36"/>
      <c r="S177" s="36"/>
      <c r="T177" s="36"/>
      <c r="U177" s="36"/>
      <c r="V177" s="36"/>
      <c r="W177" s="36"/>
      <c r="X177" s="36"/>
      <c r="Y177" s="29"/>
      <c r="Z177" s="36"/>
      <c r="AA177" s="66"/>
      <c r="AB177" s="36"/>
      <c r="AC177" s="36"/>
      <c r="AD177" s="36"/>
      <c r="AE177" s="36"/>
      <c r="AF177" s="36"/>
      <c r="AG177" s="36"/>
      <c r="AH177" s="29"/>
      <c r="AI177" s="36"/>
      <c r="AJ177" s="29"/>
      <c r="AK177" s="36"/>
      <c r="AL177" s="36"/>
      <c r="AM177" s="36"/>
      <c r="AN177" s="29"/>
      <c r="AO177" s="36"/>
      <c r="AP177" s="29"/>
      <c r="AQ177" s="36"/>
      <c r="AR177" s="29"/>
      <c r="AS177" s="36"/>
      <c r="AT177" s="36"/>
      <c r="AU177" s="36"/>
      <c r="AV177" s="29"/>
      <c r="AW177" s="36"/>
      <c r="AX177" s="36"/>
      <c r="AY177" s="36"/>
      <c r="AZ177" s="29"/>
      <c r="BA177" s="36"/>
      <c r="BB177" s="36"/>
      <c r="BC177" s="36"/>
      <c r="BD177" s="36"/>
      <c r="BE177" s="36"/>
      <c r="BF177" s="36"/>
      <c r="BG177" s="36"/>
      <c r="BH177" s="36"/>
      <c r="BI177" s="36"/>
      <c r="BJ177" s="29"/>
      <c r="BK177" s="36"/>
      <c r="BL177" s="29"/>
      <c r="BM177" s="36"/>
      <c r="BN177" s="36"/>
      <c r="BO177" s="36"/>
      <c r="BP177" s="29"/>
      <c r="BQ177" s="36"/>
      <c r="BR177" s="29"/>
      <c r="BS177" s="36"/>
      <c r="BT177" s="36"/>
      <c r="BU177" s="36"/>
      <c r="BV177" s="36"/>
    </row>
    <row r="178" spans="1:75" x14ac:dyDescent="0.25">
      <c r="A178" s="16">
        <v>176</v>
      </c>
      <c r="B178" s="16">
        <v>3</v>
      </c>
      <c r="C178" s="31" t="s">
        <v>634</v>
      </c>
      <c r="D178" s="40">
        <f>апрель!D178-май!E178</f>
        <v>70.594283671497578</v>
      </c>
      <c r="E178" s="40">
        <f t="shared" si="2"/>
        <v>0</v>
      </c>
      <c r="F178" s="36"/>
      <c r="G178" s="36"/>
      <c r="H178" s="36"/>
      <c r="I178" s="27"/>
      <c r="J178" s="36"/>
      <c r="K178" s="36"/>
      <c r="L178" s="36"/>
      <c r="M178" s="36"/>
      <c r="N178" s="36"/>
      <c r="O178" s="29"/>
      <c r="P178" s="36"/>
      <c r="Q178" s="29"/>
      <c r="R178" s="36"/>
      <c r="S178" s="36"/>
      <c r="T178" s="36"/>
      <c r="U178" s="36"/>
      <c r="V178" s="36"/>
      <c r="W178" s="36"/>
      <c r="X178" s="36"/>
      <c r="Y178" s="29"/>
      <c r="Z178" s="36"/>
      <c r="AA178" s="66"/>
      <c r="AB178" s="36"/>
      <c r="AC178" s="36"/>
      <c r="AD178" s="36"/>
      <c r="AE178" s="36"/>
      <c r="AF178" s="36"/>
      <c r="AG178" s="36"/>
      <c r="AH178" s="29"/>
      <c r="AI178" s="36"/>
      <c r="AJ178" s="29"/>
      <c r="AK178" s="36"/>
      <c r="AL178" s="36"/>
      <c r="AM178" s="36"/>
      <c r="AN178" s="29"/>
      <c r="AO178" s="36"/>
      <c r="AP178" s="29"/>
      <c r="AQ178" s="36"/>
      <c r="AR178" s="29"/>
      <c r="AS178" s="36"/>
      <c r="AT178" s="36"/>
      <c r="AU178" s="36"/>
      <c r="AV178" s="29"/>
      <c r="AW178" s="36"/>
      <c r="AX178" s="36"/>
      <c r="AY178" s="36"/>
      <c r="AZ178" s="29"/>
      <c r="BA178" s="36"/>
      <c r="BB178" s="36"/>
      <c r="BC178" s="36"/>
      <c r="BD178" s="36"/>
      <c r="BE178" s="36"/>
      <c r="BF178" s="36"/>
      <c r="BG178" s="36"/>
      <c r="BH178" s="36"/>
      <c r="BI178" s="36"/>
      <c r="BJ178" s="29"/>
      <c r="BK178" s="36"/>
      <c r="BL178" s="29"/>
      <c r="BM178" s="36"/>
      <c r="BN178" s="36"/>
      <c r="BO178" s="36"/>
      <c r="BP178" s="29"/>
      <c r="BQ178" s="36"/>
      <c r="BR178" s="29"/>
      <c r="BS178" s="36"/>
      <c r="BT178" s="36"/>
      <c r="BU178" s="36"/>
      <c r="BV178" s="36"/>
    </row>
    <row r="179" spans="1:75" s="86" customFormat="1" x14ac:dyDescent="0.25">
      <c r="A179" s="79">
        <v>177</v>
      </c>
      <c r="B179" s="79">
        <v>3</v>
      </c>
      <c r="C179" s="80" t="s">
        <v>635</v>
      </c>
      <c r="D179" s="81">
        <f>апрель!D179-май!E179</f>
        <v>807.24246844444428</v>
      </c>
      <c r="E179" s="81">
        <f t="shared" si="2"/>
        <v>9.9870000000000001</v>
      </c>
      <c r="F179" s="82"/>
      <c r="G179" s="82"/>
      <c r="H179" s="82"/>
      <c r="I179" s="83"/>
      <c r="J179" s="82"/>
      <c r="K179" s="82"/>
      <c r="L179" s="82"/>
      <c r="M179" s="82"/>
      <c r="N179" s="82"/>
      <c r="O179" s="84"/>
      <c r="P179" s="82"/>
      <c r="Q179" s="84"/>
      <c r="R179" s="82"/>
      <c r="S179" s="82"/>
      <c r="T179" s="82"/>
      <c r="U179" s="82"/>
      <c r="V179" s="82"/>
      <c r="W179" s="82"/>
      <c r="X179" s="82"/>
      <c r="Y179" s="84"/>
      <c r="Z179" s="82"/>
      <c r="AA179" s="85"/>
      <c r="AB179" s="82"/>
      <c r="AC179" s="82"/>
      <c r="AD179" s="82"/>
      <c r="AE179" s="82"/>
      <c r="AF179" s="82"/>
      <c r="AG179" s="82"/>
      <c r="AH179" s="84"/>
      <c r="AI179" s="82"/>
      <c r="AJ179" s="84"/>
      <c r="AK179" s="82"/>
      <c r="AL179" s="82"/>
      <c r="AM179" s="82"/>
      <c r="AN179" s="84"/>
      <c r="AO179" s="82"/>
      <c r="AP179" s="84"/>
      <c r="AQ179" s="82"/>
      <c r="AR179" s="84"/>
      <c r="AS179" s="82"/>
      <c r="AT179" s="82"/>
      <c r="AU179" s="82"/>
      <c r="AV179" s="84"/>
      <c r="AW179" s="82"/>
      <c r="AX179" s="82"/>
      <c r="AY179" s="82"/>
      <c r="AZ179" s="84"/>
      <c r="BA179" s="82"/>
      <c r="BB179" s="82"/>
      <c r="BC179" s="82"/>
      <c r="BD179" s="82"/>
      <c r="BE179" s="82"/>
      <c r="BF179" s="82"/>
      <c r="BG179" s="82"/>
      <c r="BH179" s="82"/>
      <c r="BI179" s="82"/>
      <c r="BJ179" s="84"/>
      <c r="BK179" s="82"/>
      <c r="BL179" s="84">
        <v>8</v>
      </c>
      <c r="BM179" s="82">
        <v>9.9870000000000001</v>
      </c>
      <c r="BN179" s="82"/>
      <c r="BO179" s="82"/>
      <c r="BP179" s="84"/>
      <c r="BQ179" s="82"/>
      <c r="BR179" s="84"/>
      <c r="BS179" s="82"/>
      <c r="BT179" s="82"/>
      <c r="BU179" s="82"/>
      <c r="BV179" s="82"/>
    </row>
    <row r="180" spans="1:75" s="86" customFormat="1" x14ac:dyDescent="0.25">
      <c r="A180" s="79">
        <v>178</v>
      </c>
      <c r="B180" s="79">
        <v>3</v>
      </c>
      <c r="C180" s="80" t="s">
        <v>636</v>
      </c>
      <c r="D180" s="81">
        <f>апрель!D180-май!E180</f>
        <v>2205.2990107149762</v>
      </c>
      <c r="E180" s="81">
        <f t="shared" si="2"/>
        <v>0.70799999999999996</v>
      </c>
      <c r="F180" s="82"/>
      <c r="G180" s="82"/>
      <c r="H180" s="82"/>
      <c r="I180" s="83"/>
      <c r="J180" s="82"/>
      <c r="K180" s="82"/>
      <c r="L180" s="82"/>
      <c r="M180" s="82"/>
      <c r="N180" s="82"/>
      <c r="O180" s="84"/>
      <c r="P180" s="82"/>
      <c r="Q180" s="84"/>
      <c r="R180" s="82"/>
      <c r="S180" s="82"/>
      <c r="T180" s="82"/>
      <c r="U180" s="82"/>
      <c r="V180" s="82"/>
      <c r="W180" s="82"/>
      <c r="X180" s="82"/>
      <c r="Y180" s="84"/>
      <c r="Z180" s="82"/>
      <c r="AA180" s="85"/>
      <c r="AB180" s="82"/>
      <c r="AC180" s="82"/>
      <c r="AD180" s="82"/>
      <c r="AE180" s="82"/>
      <c r="AF180" s="82"/>
      <c r="AG180" s="82"/>
      <c r="AH180" s="84"/>
      <c r="AI180" s="82"/>
      <c r="AJ180" s="84"/>
      <c r="AK180" s="82"/>
      <c r="AL180" s="82"/>
      <c r="AM180" s="82"/>
      <c r="AN180" s="84"/>
      <c r="AO180" s="82"/>
      <c r="AP180" s="84"/>
      <c r="AQ180" s="82"/>
      <c r="AR180" s="84"/>
      <c r="AS180" s="82"/>
      <c r="AT180" s="82"/>
      <c r="AU180" s="82"/>
      <c r="AV180" s="84"/>
      <c r="AW180" s="82"/>
      <c r="AX180" s="82"/>
      <c r="AY180" s="82"/>
      <c r="AZ180" s="84"/>
      <c r="BA180" s="82"/>
      <c r="BB180" s="82"/>
      <c r="BC180" s="82"/>
      <c r="BD180" s="82"/>
      <c r="BE180" s="82"/>
      <c r="BF180" s="82"/>
      <c r="BG180" s="82"/>
      <c r="BH180" s="82"/>
      <c r="BI180" s="82"/>
      <c r="BJ180" s="84"/>
      <c r="BK180" s="82"/>
      <c r="BL180" s="84"/>
      <c r="BM180" s="82"/>
      <c r="BN180" s="82"/>
      <c r="BO180" s="82"/>
      <c r="BP180" s="84"/>
      <c r="BQ180" s="82"/>
      <c r="BR180" s="84"/>
      <c r="BS180" s="82"/>
      <c r="BT180" s="82"/>
      <c r="BU180" s="82"/>
      <c r="BV180" s="82">
        <v>0.70799999999999996</v>
      </c>
      <c r="BW180" s="86" t="s">
        <v>1127</v>
      </c>
    </row>
    <row r="181" spans="1:75" x14ac:dyDescent="0.25">
      <c r="A181" s="16">
        <v>179</v>
      </c>
      <c r="B181" s="16">
        <v>3</v>
      </c>
      <c r="C181" s="31" t="s">
        <v>637</v>
      </c>
      <c r="D181" s="40">
        <f>апрель!D181-май!E181</f>
        <v>618.96930368115943</v>
      </c>
      <c r="E181" s="40">
        <f t="shared" si="2"/>
        <v>0</v>
      </c>
      <c r="F181" s="36"/>
      <c r="G181" s="36"/>
      <c r="H181" s="36"/>
      <c r="I181" s="27"/>
      <c r="J181" s="36"/>
      <c r="K181" s="36"/>
      <c r="L181" s="36"/>
      <c r="M181" s="36"/>
      <c r="N181" s="36"/>
      <c r="O181" s="29"/>
      <c r="P181" s="36"/>
      <c r="Q181" s="29"/>
      <c r="R181" s="36"/>
      <c r="S181" s="36"/>
      <c r="T181" s="36"/>
      <c r="U181" s="36"/>
      <c r="V181" s="36"/>
      <c r="W181" s="36"/>
      <c r="X181" s="36"/>
      <c r="Y181" s="29"/>
      <c r="Z181" s="36"/>
      <c r="AA181" s="66"/>
      <c r="AB181" s="36"/>
      <c r="AC181" s="36"/>
      <c r="AD181" s="36"/>
      <c r="AE181" s="36"/>
      <c r="AF181" s="36"/>
      <c r="AG181" s="36"/>
      <c r="AH181" s="29"/>
      <c r="AI181" s="36"/>
      <c r="AJ181" s="29"/>
      <c r="AK181" s="36"/>
      <c r="AL181" s="36"/>
      <c r="AM181" s="36"/>
      <c r="AN181" s="29"/>
      <c r="AO181" s="36"/>
      <c r="AP181" s="29"/>
      <c r="AQ181" s="36"/>
      <c r="AR181" s="29"/>
      <c r="AS181" s="36"/>
      <c r="AT181" s="36"/>
      <c r="AU181" s="36"/>
      <c r="AV181" s="29"/>
      <c r="AW181" s="36"/>
      <c r="AX181" s="36"/>
      <c r="AY181" s="36"/>
      <c r="AZ181" s="29"/>
      <c r="BA181" s="36"/>
      <c r="BB181" s="36"/>
      <c r="BC181" s="36"/>
      <c r="BD181" s="36"/>
      <c r="BE181" s="36"/>
      <c r="BF181" s="36"/>
      <c r="BG181" s="36"/>
      <c r="BH181" s="36"/>
      <c r="BI181" s="36"/>
      <c r="BJ181" s="29"/>
      <c r="BK181" s="36"/>
      <c r="BL181" s="29"/>
      <c r="BM181" s="36"/>
      <c r="BN181" s="36"/>
      <c r="BO181" s="36"/>
      <c r="BP181" s="29"/>
      <c r="BQ181" s="36"/>
      <c r="BR181" s="29"/>
      <c r="BS181" s="36"/>
      <c r="BT181" s="36"/>
      <c r="BU181" s="36"/>
      <c r="BV181" s="36"/>
    </row>
    <row r="182" spans="1:75" x14ac:dyDescent="0.25">
      <c r="A182" s="16">
        <v>180</v>
      </c>
      <c r="B182" s="16">
        <v>3</v>
      </c>
      <c r="C182" s="31" t="s">
        <v>638</v>
      </c>
      <c r="D182" s="40">
        <f>апрель!D182-май!E182</f>
        <v>1578.8985411188405</v>
      </c>
      <c r="E182" s="40">
        <f t="shared" si="2"/>
        <v>0</v>
      </c>
      <c r="F182" s="36"/>
      <c r="G182" s="36"/>
      <c r="H182" s="36"/>
      <c r="I182" s="27"/>
      <c r="J182" s="36"/>
      <c r="K182" s="36"/>
      <c r="L182" s="36"/>
      <c r="M182" s="36"/>
      <c r="N182" s="36"/>
      <c r="O182" s="29"/>
      <c r="P182" s="36"/>
      <c r="Q182" s="29"/>
      <c r="R182" s="36"/>
      <c r="S182" s="36"/>
      <c r="T182" s="36"/>
      <c r="U182" s="36"/>
      <c r="V182" s="36"/>
      <c r="W182" s="36"/>
      <c r="X182" s="36"/>
      <c r="Y182" s="29"/>
      <c r="Z182" s="36"/>
      <c r="AA182" s="66"/>
      <c r="AB182" s="36"/>
      <c r="AC182" s="36"/>
      <c r="AD182" s="36"/>
      <c r="AE182" s="36"/>
      <c r="AF182" s="36"/>
      <c r="AG182" s="36"/>
      <c r="AH182" s="29"/>
      <c r="AI182" s="36"/>
      <c r="AJ182" s="29"/>
      <c r="AK182" s="36"/>
      <c r="AL182" s="36"/>
      <c r="AM182" s="36"/>
      <c r="AN182" s="29"/>
      <c r="AO182" s="36"/>
      <c r="AP182" s="29"/>
      <c r="AQ182" s="36"/>
      <c r="AR182" s="29"/>
      <c r="AS182" s="36"/>
      <c r="AT182" s="36"/>
      <c r="AU182" s="36"/>
      <c r="AV182" s="29"/>
      <c r="AW182" s="36"/>
      <c r="AX182" s="36"/>
      <c r="AY182" s="36"/>
      <c r="AZ182" s="29"/>
      <c r="BA182" s="36"/>
      <c r="BB182" s="36"/>
      <c r="BC182" s="36"/>
      <c r="BD182" s="36"/>
      <c r="BE182" s="36"/>
      <c r="BF182" s="36"/>
      <c r="BG182" s="36"/>
      <c r="BH182" s="36"/>
      <c r="BI182" s="36"/>
      <c r="BJ182" s="29"/>
      <c r="BK182" s="36"/>
      <c r="BL182" s="29"/>
      <c r="BM182" s="36"/>
      <c r="BN182" s="36"/>
      <c r="BO182" s="36"/>
      <c r="BP182" s="29"/>
      <c r="BQ182" s="36"/>
      <c r="BR182" s="29"/>
      <c r="BS182" s="36"/>
      <c r="BT182" s="36"/>
      <c r="BU182" s="36"/>
      <c r="BV182" s="36"/>
    </row>
    <row r="183" spans="1:75" x14ac:dyDescent="0.25">
      <c r="A183" s="16">
        <v>181</v>
      </c>
      <c r="B183" s="16">
        <v>3</v>
      </c>
      <c r="C183" s="31" t="s">
        <v>639</v>
      </c>
      <c r="D183" s="40">
        <f>апрель!D183-май!E183</f>
        <v>-210.63755745314015</v>
      </c>
      <c r="E183" s="40">
        <f t="shared" si="2"/>
        <v>0</v>
      </c>
      <c r="F183" s="36"/>
      <c r="G183" s="36"/>
      <c r="H183" s="36"/>
      <c r="I183" s="27"/>
      <c r="J183" s="36"/>
      <c r="K183" s="36"/>
      <c r="L183" s="36"/>
      <c r="M183" s="36"/>
      <c r="N183" s="36"/>
      <c r="O183" s="29"/>
      <c r="P183" s="36"/>
      <c r="Q183" s="29"/>
      <c r="R183" s="36"/>
      <c r="S183" s="36"/>
      <c r="T183" s="36"/>
      <c r="U183" s="36"/>
      <c r="V183" s="36"/>
      <c r="W183" s="36"/>
      <c r="X183" s="36"/>
      <c r="Y183" s="29"/>
      <c r="Z183" s="36"/>
      <c r="AA183" s="66"/>
      <c r="AB183" s="36"/>
      <c r="AC183" s="36"/>
      <c r="AD183" s="36"/>
      <c r="AE183" s="36"/>
      <c r="AF183" s="36"/>
      <c r="AG183" s="36"/>
      <c r="AH183" s="29"/>
      <c r="AI183" s="36"/>
      <c r="AJ183" s="29"/>
      <c r="AK183" s="36"/>
      <c r="AL183" s="36"/>
      <c r="AM183" s="36"/>
      <c r="AN183" s="29"/>
      <c r="AO183" s="36"/>
      <c r="AP183" s="29"/>
      <c r="AQ183" s="36"/>
      <c r="AR183" s="29"/>
      <c r="AS183" s="36"/>
      <c r="AT183" s="36"/>
      <c r="AU183" s="36"/>
      <c r="AV183" s="29"/>
      <c r="AW183" s="36"/>
      <c r="AX183" s="36"/>
      <c r="AY183" s="36"/>
      <c r="AZ183" s="29"/>
      <c r="BA183" s="36"/>
      <c r="BB183" s="36"/>
      <c r="BC183" s="36"/>
      <c r="BD183" s="36"/>
      <c r="BE183" s="36"/>
      <c r="BF183" s="36"/>
      <c r="BG183" s="36"/>
      <c r="BH183" s="36"/>
      <c r="BI183" s="36"/>
      <c r="BJ183" s="29"/>
      <c r="BK183" s="36"/>
      <c r="BL183" s="29"/>
      <c r="BM183" s="36"/>
      <c r="BN183" s="36"/>
      <c r="BO183" s="36"/>
      <c r="BP183" s="29"/>
      <c r="BQ183" s="36"/>
      <c r="BR183" s="29"/>
      <c r="BS183" s="36"/>
      <c r="BT183" s="36"/>
      <c r="BU183" s="36"/>
      <c r="BV183" s="36"/>
    </row>
    <row r="184" spans="1:75" s="86" customFormat="1" x14ac:dyDescent="0.25">
      <c r="A184" s="79">
        <v>182</v>
      </c>
      <c r="B184" s="79">
        <v>3</v>
      </c>
      <c r="C184" s="80" t="s">
        <v>640</v>
      </c>
      <c r="D184" s="81">
        <f>апрель!D184-май!E184</f>
        <v>1931.8379774299515</v>
      </c>
      <c r="E184" s="81">
        <f t="shared" si="2"/>
        <v>1.91</v>
      </c>
      <c r="F184" s="82"/>
      <c r="G184" s="82"/>
      <c r="H184" s="82"/>
      <c r="I184" s="83"/>
      <c r="J184" s="82"/>
      <c r="K184" s="82"/>
      <c r="L184" s="82"/>
      <c r="M184" s="82"/>
      <c r="N184" s="82"/>
      <c r="O184" s="84"/>
      <c r="P184" s="82"/>
      <c r="Q184" s="84"/>
      <c r="R184" s="82"/>
      <c r="S184" s="82"/>
      <c r="T184" s="82"/>
      <c r="U184" s="82"/>
      <c r="V184" s="82"/>
      <c r="W184" s="82"/>
      <c r="X184" s="82"/>
      <c r="Y184" s="84"/>
      <c r="Z184" s="82"/>
      <c r="AA184" s="85"/>
      <c r="AB184" s="82"/>
      <c r="AC184" s="82"/>
      <c r="AD184" s="82"/>
      <c r="AE184" s="82"/>
      <c r="AF184" s="82"/>
      <c r="AG184" s="82"/>
      <c r="AH184" s="84"/>
      <c r="AI184" s="82"/>
      <c r="AJ184" s="84"/>
      <c r="AK184" s="82"/>
      <c r="AL184" s="82"/>
      <c r="AM184" s="82"/>
      <c r="AN184" s="84"/>
      <c r="AO184" s="82"/>
      <c r="AP184" s="84"/>
      <c r="AQ184" s="82"/>
      <c r="AR184" s="84"/>
      <c r="AS184" s="82"/>
      <c r="AT184" s="82"/>
      <c r="AU184" s="82"/>
      <c r="AV184" s="84"/>
      <c r="AW184" s="82"/>
      <c r="AX184" s="82"/>
      <c r="AY184" s="82"/>
      <c r="AZ184" s="84"/>
      <c r="BA184" s="82"/>
      <c r="BB184" s="82"/>
      <c r="BC184" s="82"/>
      <c r="BD184" s="82">
        <v>3.0000000000000001E-3</v>
      </c>
      <c r="BE184" s="82">
        <v>1.91</v>
      </c>
      <c r="BF184" s="82"/>
      <c r="BG184" s="82"/>
      <c r="BH184" s="82"/>
      <c r="BI184" s="82"/>
      <c r="BJ184" s="84"/>
      <c r="BK184" s="82"/>
      <c r="BL184" s="84"/>
      <c r="BM184" s="82"/>
      <c r="BN184" s="82"/>
      <c r="BO184" s="82"/>
      <c r="BP184" s="84"/>
      <c r="BQ184" s="82"/>
      <c r="BR184" s="84"/>
      <c r="BS184" s="82"/>
      <c r="BT184" s="82"/>
      <c r="BU184" s="82"/>
      <c r="BV184" s="82"/>
    </row>
    <row r="185" spans="1:75" x14ac:dyDescent="0.25">
      <c r="A185" s="16">
        <v>183</v>
      </c>
      <c r="B185" s="16">
        <v>3</v>
      </c>
      <c r="C185" s="31" t="s">
        <v>641</v>
      </c>
      <c r="D185" s="40">
        <f>апрель!D185-май!E185</f>
        <v>2055.9256245990337</v>
      </c>
      <c r="E185" s="40">
        <f t="shared" si="2"/>
        <v>0</v>
      </c>
      <c r="F185" s="36"/>
      <c r="G185" s="36"/>
      <c r="H185" s="36"/>
      <c r="I185" s="27"/>
      <c r="J185" s="36"/>
      <c r="K185" s="36"/>
      <c r="L185" s="36"/>
      <c r="M185" s="36"/>
      <c r="N185" s="36"/>
      <c r="O185" s="29"/>
      <c r="P185" s="36"/>
      <c r="Q185" s="29"/>
      <c r="R185" s="36"/>
      <c r="S185" s="36"/>
      <c r="T185" s="36"/>
      <c r="U185" s="36"/>
      <c r="V185" s="36"/>
      <c r="W185" s="36"/>
      <c r="X185" s="36"/>
      <c r="Y185" s="29"/>
      <c r="Z185" s="36"/>
      <c r="AA185" s="66"/>
      <c r="AB185" s="36"/>
      <c r="AC185" s="36"/>
      <c r="AD185" s="36"/>
      <c r="AE185" s="36"/>
      <c r="AF185" s="36"/>
      <c r="AG185" s="36"/>
      <c r="AH185" s="29"/>
      <c r="AI185" s="36"/>
      <c r="AJ185" s="29"/>
      <c r="AK185" s="36"/>
      <c r="AL185" s="36"/>
      <c r="AM185" s="36"/>
      <c r="AN185" s="29"/>
      <c r="AO185" s="36"/>
      <c r="AP185" s="29"/>
      <c r="AQ185" s="36"/>
      <c r="AR185" s="29"/>
      <c r="AS185" s="36"/>
      <c r="AT185" s="36"/>
      <c r="AU185" s="36"/>
      <c r="AV185" s="29"/>
      <c r="AW185" s="36"/>
      <c r="AX185" s="36"/>
      <c r="AY185" s="36"/>
      <c r="AZ185" s="29"/>
      <c r="BA185" s="36"/>
      <c r="BB185" s="36"/>
      <c r="BC185" s="36"/>
      <c r="BD185" s="36"/>
      <c r="BE185" s="36"/>
      <c r="BF185" s="36"/>
      <c r="BG185" s="36"/>
      <c r="BH185" s="36"/>
      <c r="BI185" s="36"/>
      <c r="BJ185" s="29"/>
      <c r="BK185" s="36"/>
      <c r="BL185" s="29"/>
      <c r="BM185" s="36"/>
      <c r="BN185" s="36"/>
      <c r="BO185" s="36"/>
      <c r="BP185" s="29"/>
      <c r="BQ185" s="36"/>
      <c r="BR185" s="29"/>
      <c r="BS185" s="36"/>
      <c r="BT185" s="36"/>
      <c r="BU185" s="36"/>
      <c r="BV185" s="36"/>
    </row>
    <row r="186" spans="1:75" x14ac:dyDescent="0.25">
      <c r="A186" s="16">
        <v>184</v>
      </c>
      <c r="B186" s="16">
        <v>3</v>
      </c>
      <c r="C186" s="31" t="s">
        <v>642</v>
      </c>
      <c r="D186" s="40">
        <f>апрель!D186-май!E186</f>
        <v>780.41643980676338</v>
      </c>
      <c r="E186" s="40">
        <f t="shared" si="2"/>
        <v>0</v>
      </c>
      <c r="F186" s="36"/>
      <c r="G186" s="36"/>
      <c r="H186" s="36"/>
      <c r="I186" s="27"/>
      <c r="J186" s="36"/>
      <c r="K186" s="36"/>
      <c r="L186" s="36"/>
      <c r="M186" s="36"/>
      <c r="N186" s="36"/>
      <c r="O186" s="29"/>
      <c r="P186" s="36"/>
      <c r="Q186" s="29"/>
      <c r="R186" s="36"/>
      <c r="S186" s="36"/>
      <c r="T186" s="36"/>
      <c r="U186" s="36"/>
      <c r="V186" s="36"/>
      <c r="W186" s="36"/>
      <c r="X186" s="36"/>
      <c r="Y186" s="29"/>
      <c r="Z186" s="36"/>
      <c r="AA186" s="66"/>
      <c r="AB186" s="36"/>
      <c r="AC186" s="36"/>
      <c r="AD186" s="36"/>
      <c r="AE186" s="36"/>
      <c r="AF186" s="36"/>
      <c r="AG186" s="36"/>
      <c r="AH186" s="29"/>
      <c r="AI186" s="36"/>
      <c r="AJ186" s="29"/>
      <c r="AK186" s="36"/>
      <c r="AL186" s="36"/>
      <c r="AM186" s="36"/>
      <c r="AN186" s="29"/>
      <c r="AO186" s="36"/>
      <c r="AP186" s="29"/>
      <c r="AQ186" s="36"/>
      <c r="AR186" s="29"/>
      <c r="AS186" s="36"/>
      <c r="AT186" s="36"/>
      <c r="AU186" s="36"/>
      <c r="AV186" s="29"/>
      <c r="AW186" s="36"/>
      <c r="AX186" s="36"/>
      <c r="AY186" s="36"/>
      <c r="AZ186" s="29"/>
      <c r="BA186" s="36"/>
      <c r="BB186" s="36"/>
      <c r="BC186" s="36"/>
      <c r="BD186" s="36"/>
      <c r="BE186" s="36"/>
      <c r="BF186" s="36"/>
      <c r="BG186" s="36"/>
      <c r="BH186" s="36"/>
      <c r="BI186" s="36"/>
      <c r="BJ186" s="29"/>
      <c r="BK186" s="36"/>
      <c r="BL186" s="29"/>
      <c r="BM186" s="36"/>
      <c r="BN186" s="36"/>
      <c r="BO186" s="36"/>
      <c r="BP186" s="29"/>
      <c r="BQ186" s="36"/>
      <c r="BR186" s="29"/>
      <c r="BS186" s="36"/>
      <c r="BT186" s="36"/>
      <c r="BU186" s="36"/>
      <c r="BV186" s="36"/>
    </row>
    <row r="187" spans="1:75" x14ac:dyDescent="0.25">
      <c r="A187" s="16">
        <v>185</v>
      </c>
      <c r="B187" s="16">
        <v>1</v>
      </c>
      <c r="C187" s="31" t="s">
        <v>643</v>
      </c>
      <c r="D187" s="40">
        <f>апрель!D187-май!E187</f>
        <v>282.77074114009667</v>
      </c>
      <c r="E187" s="40">
        <f t="shared" si="2"/>
        <v>0</v>
      </c>
      <c r="F187" s="36"/>
      <c r="G187" s="36"/>
      <c r="H187" s="36"/>
      <c r="I187" s="27"/>
      <c r="J187" s="36"/>
      <c r="K187" s="36"/>
      <c r="L187" s="36"/>
      <c r="M187" s="36"/>
      <c r="N187" s="36"/>
      <c r="O187" s="29"/>
      <c r="P187" s="36"/>
      <c r="Q187" s="29"/>
      <c r="R187" s="36"/>
      <c r="S187" s="36"/>
      <c r="T187" s="36"/>
      <c r="U187" s="36"/>
      <c r="V187" s="36"/>
      <c r="W187" s="36"/>
      <c r="X187" s="36"/>
      <c r="Y187" s="29"/>
      <c r="Z187" s="36"/>
      <c r="AA187" s="66"/>
      <c r="AB187" s="36"/>
      <c r="AC187" s="36"/>
      <c r="AD187" s="36"/>
      <c r="AE187" s="36"/>
      <c r="AF187" s="36"/>
      <c r="AG187" s="36"/>
      <c r="AH187" s="29"/>
      <c r="AI187" s="36"/>
      <c r="AJ187" s="29"/>
      <c r="AK187" s="36"/>
      <c r="AL187" s="36"/>
      <c r="AM187" s="36"/>
      <c r="AN187" s="29"/>
      <c r="AO187" s="36"/>
      <c r="AP187" s="29"/>
      <c r="AQ187" s="36"/>
      <c r="AR187" s="29"/>
      <c r="AS187" s="36"/>
      <c r="AT187" s="36"/>
      <c r="AU187" s="36"/>
      <c r="AV187" s="29"/>
      <c r="AW187" s="36"/>
      <c r="AX187" s="36"/>
      <c r="AY187" s="36"/>
      <c r="AZ187" s="29"/>
      <c r="BA187" s="36"/>
      <c r="BB187" s="36"/>
      <c r="BC187" s="36"/>
      <c r="BD187" s="36"/>
      <c r="BE187" s="36"/>
      <c r="BF187" s="36"/>
      <c r="BG187" s="36"/>
      <c r="BH187" s="36"/>
      <c r="BI187" s="36"/>
      <c r="BJ187" s="29"/>
      <c r="BK187" s="36"/>
      <c r="BL187" s="29"/>
      <c r="BM187" s="36"/>
      <c r="BN187" s="36"/>
      <c r="BO187" s="36"/>
      <c r="BP187" s="29"/>
      <c r="BQ187" s="36"/>
      <c r="BR187" s="29"/>
      <c r="BS187" s="36"/>
      <c r="BT187" s="36"/>
      <c r="BU187" s="36"/>
      <c r="BV187" s="36"/>
    </row>
    <row r="188" spans="1:75" s="86" customFormat="1" x14ac:dyDescent="0.25">
      <c r="A188" s="79">
        <v>186</v>
      </c>
      <c r="B188" s="79">
        <v>1</v>
      </c>
      <c r="C188" s="80" t="s">
        <v>644</v>
      </c>
      <c r="D188" s="81">
        <f>апрель!D188-май!E188</f>
        <v>-122.16001816425118</v>
      </c>
      <c r="E188" s="81">
        <f t="shared" si="2"/>
        <v>5.6150000000000002</v>
      </c>
      <c r="F188" s="82"/>
      <c r="G188" s="82"/>
      <c r="H188" s="82"/>
      <c r="I188" s="83"/>
      <c r="J188" s="82"/>
      <c r="K188" s="82"/>
      <c r="L188" s="82"/>
      <c r="M188" s="82"/>
      <c r="N188" s="82"/>
      <c r="O188" s="84"/>
      <c r="P188" s="82"/>
      <c r="Q188" s="84"/>
      <c r="R188" s="82"/>
      <c r="S188" s="82"/>
      <c r="T188" s="82"/>
      <c r="U188" s="82"/>
      <c r="V188" s="82"/>
      <c r="W188" s="82"/>
      <c r="X188" s="82"/>
      <c r="Y188" s="84"/>
      <c r="Z188" s="82"/>
      <c r="AA188" s="85"/>
      <c r="AB188" s="82"/>
      <c r="AC188" s="82"/>
      <c r="AD188" s="82"/>
      <c r="AE188" s="82"/>
      <c r="AF188" s="82"/>
      <c r="AG188" s="82"/>
      <c r="AH188" s="84"/>
      <c r="AI188" s="82"/>
      <c r="AJ188" s="84"/>
      <c r="AK188" s="82"/>
      <c r="AL188" s="82"/>
      <c r="AM188" s="82"/>
      <c r="AN188" s="84"/>
      <c r="AO188" s="82"/>
      <c r="AP188" s="84"/>
      <c r="AQ188" s="82"/>
      <c r="AR188" s="84"/>
      <c r="AS188" s="82"/>
      <c r="AT188" s="82"/>
      <c r="AU188" s="82"/>
      <c r="AV188" s="84"/>
      <c r="AW188" s="82"/>
      <c r="AX188" s="82"/>
      <c r="AY188" s="82"/>
      <c r="AZ188" s="84"/>
      <c r="BA188" s="82"/>
      <c r="BB188" s="82"/>
      <c r="BC188" s="82"/>
      <c r="BD188" s="82">
        <v>3.0000000000000001E-3</v>
      </c>
      <c r="BE188" s="82">
        <v>3.2810000000000001</v>
      </c>
      <c r="BF188" s="82"/>
      <c r="BG188" s="82"/>
      <c r="BH188" s="82"/>
      <c r="BI188" s="82"/>
      <c r="BJ188" s="84"/>
      <c r="BK188" s="82"/>
      <c r="BL188" s="84">
        <v>4</v>
      </c>
      <c r="BM188" s="82">
        <v>2.3340000000000001</v>
      </c>
      <c r="BN188" s="82"/>
      <c r="BO188" s="82"/>
      <c r="BP188" s="84"/>
      <c r="BQ188" s="82"/>
      <c r="BR188" s="84"/>
      <c r="BS188" s="82"/>
      <c r="BT188" s="82"/>
      <c r="BU188" s="82"/>
      <c r="BV188" s="82"/>
    </row>
    <row r="189" spans="1:75" s="86" customFormat="1" x14ac:dyDescent="0.25">
      <c r="A189" s="79">
        <v>187</v>
      </c>
      <c r="B189" s="79">
        <v>1</v>
      </c>
      <c r="C189" s="80" t="s">
        <v>645</v>
      </c>
      <c r="D189" s="81">
        <f>апрель!D189-май!E189</f>
        <v>126.67738631884059</v>
      </c>
      <c r="E189" s="81">
        <f t="shared" si="2"/>
        <v>2.6760000000000002</v>
      </c>
      <c r="F189" s="82"/>
      <c r="G189" s="82"/>
      <c r="H189" s="82"/>
      <c r="I189" s="83"/>
      <c r="J189" s="82"/>
      <c r="K189" s="82"/>
      <c r="L189" s="82"/>
      <c r="M189" s="82"/>
      <c r="N189" s="82"/>
      <c r="O189" s="84"/>
      <c r="P189" s="82"/>
      <c r="Q189" s="84"/>
      <c r="R189" s="82"/>
      <c r="S189" s="82"/>
      <c r="T189" s="82"/>
      <c r="U189" s="82"/>
      <c r="V189" s="82"/>
      <c r="W189" s="82"/>
      <c r="X189" s="82"/>
      <c r="Y189" s="84"/>
      <c r="Z189" s="82"/>
      <c r="AA189" s="85"/>
      <c r="AB189" s="82"/>
      <c r="AC189" s="82"/>
      <c r="AD189" s="82"/>
      <c r="AE189" s="82"/>
      <c r="AF189" s="82"/>
      <c r="AG189" s="82"/>
      <c r="AH189" s="84"/>
      <c r="AI189" s="82"/>
      <c r="AJ189" s="84"/>
      <c r="AK189" s="82"/>
      <c r="AL189" s="82"/>
      <c r="AM189" s="82"/>
      <c r="AN189" s="84"/>
      <c r="AO189" s="82"/>
      <c r="AP189" s="84"/>
      <c r="AQ189" s="82"/>
      <c r="AR189" s="84"/>
      <c r="AS189" s="82"/>
      <c r="AT189" s="82"/>
      <c r="AU189" s="82"/>
      <c r="AV189" s="84"/>
      <c r="AW189" s="82"/>
      <c r="AX189" s="82"/>
      <c r="AY189" s="82"/>
      <c r="AZ189" s="84"/>
      <c r="BA189" s="82"/>
      <c r="BB189" s="82"/>
      <c r="BC189" s="82"/>
      <c r="BD189" s="82"/>
      <c r="BE189" s="82"/>
      <c r="BF189" s="82"/>
      <c r="BG189" s="82"/>
      <c r="BH189" s="82"/>
      <c r="BI189" s="82"/>
      <c r="BJ189" s="84"/>
      <c r="BK189" s="82"/>
      <c r="BL189" s="84">
        <v>4</v>
      </c>
      <c r="BM189" s="82">
        <v>2.6760000000000002</v>
      </c>
      <c r="BN189" s="82"/>
      <c r="BO189" s="82"/>
      <c r="BP189" s="84"/>
      <c r="BQ189" s="82"/>
      <c r="BR189" s="84"/>
      <c r="BS189" s="82"/>
      <c r="BT189" s="82"/>
      <c r="BU189" s="82"/>
      <c r="BV189" s="82"/>
    </row>
    <row r="190" spans="1:75" x14ac:dyDescent="0.25">
      <c r="A190" s="16">
        <v>188</v>
      </c>
      <c r="B190" s="16">
        <v>1</v>
      </c>
      <c r="C190" s="31" t="s">
        <v>646</v>
      </c>
      <c r="D190" s="40">
        <f>апрель!D190-май!E190</f>
        <v>170.04095183574879</v>
      </c>
      <c r="E190" s="40">
        <f t="shared" si="2"/>
        <v>0</v>
      </c>
      <c r="F190" s="36"/>
      <c r="G190" s="36"/>
      <c r="H190" s="36"/>
      <c r="I190" s="27"/>
      <c r="J190" s="36"/>
      <c r="K190" s="36"/>
      <c r="L190" s="36"/>
      <c r="M190" s="36"/>
      <c r="N190" s="36"/>
      <c r="O190" s="29"/>
      <c r="P190" s="36"/>
      <c r="Q190" s="29"/>
      <c r="R190" s="36"/>
      <c r="S190" s="36"/>
      <c r="T190" s="36"/>
      <c r="U190" s="36"/>
      <c r="V190" s="36"/>
      <c r="W190" s="36"/>
      <c r="X190" s="36"/>
      <c r="Y190" s="29"/>
      <c r="Z190" s="36"/>
      <c r="AA190" s="66"/>
      <c r="AB190" s="36"/>
      <c r="AC190" s="36"/>
      <c r="AD190" s="36"/>
      <c r="AE190" s="36"/>
      <c r="AF190" s="36"/>
      <c r="AG190" s="36"/>
      <c r="AH190" s="29"/>
      <c r="AI190" s="36"/>
      <c r="AJ190" s="29"/>
      <c r="AK190" s="36"/>
      <c r="AL190" s="36"/>
      <c r="AM190" s="36"/>
      <c r="AN190" s="29"/>
      <c r="AO190" s="36"/>
      <c r="AP190" s="29"/>
      <c r="AQ190" s="36"/>
      <c r="AR190" s="29"/>
      <c r="AS190" s="36"/>
      <c r="AT190" s="36"/>
      <c r="AU190" s="36"/>
      <c r="AV190" s="29"/>
      <c r="AW190" s="36"/>
      <c r="AX190" s="36"/>
      <c r="AY190" s="36"/>
      <c r="AZ190" s="29"/>
      <c r="BA190" s="36"/>
      <c r="BB190" s="36"/>
      <c r="BC190" s="36"/>
      <c r="BD190" s="36"/>
      <c r="BE190" s="36"/>
      <c r="BF190" s="36"/>
      <c r="BG190" s="36"/>
      <c r="BH190" s="36"/>
      <c r="BI190" s="36"/>
      <c r="BJ190" s="29"/>
      <c r="BK190" s="36"/>
      <c r="BL190" s="29"/>
      <c r="BM190" s="36"/>
      <c r="BN190" s="36"/>
      <c r="BO190" s="36"/>
      <c r="BP190" s="29"/>
      <c r="BQ190" s="36"/>
      <c r="BR190" s="29"/>
      <c r="BS190" s="36"/>
      <c r="BT190" s="36"/>
      <c r="BU190" s="36"/>
      <c r="BV190" s="36"/>
    </row>
    <row r="191" spans="1:75" ht="16.5" customHeight="1" x14ac:dyDescent="0.25">
      <c r="A191" s="16">
        <v>189</v>
      </c>
      <c r="B191" s="16">
        <v>1</v>
      </c>
      <c r="C191" s="31" t="s">
        <v>647</v>
      </c>
      <c r="D191" s="40">
        <f>апрель!D191-май!E191</f>
        <v>432.03796779710143</v>
      </c>
      <c r="E191" s="40">
        <f t="shared" si="2"/>
        <v>0</v>
      </c>
      <c r="F191" s="36"/>
      <c r="G191" s="36"/>
      <c r="H191" s="36"/>
      <c r="I191" s="27"/>
      <c r="J191" s="36"/>
      <c r="K191" s="36"/>
      <c r="L191" s="36"/>
      <c r="M191" s="36"/>
      <c r="N191" s="36"/>
      <c r="O191" s="29"/>
      <c r="P191" s="36"/>
      <c r="Q191" s="29"/>
      <c r="R191" s="36"/>
      <c r="S191" s="36"/>
      <c r="T191" s="36"/>
      <c r="U191" s="36"/>
      <c r="V191" s="36"/>
      <c r="W191" s="36"/>
      <c r="X191" s="36"/>
      <c r="Y191" s="29"/>
      <c r="Z191" s="36"/>
      <c r="AA191" s="66"/>
      <c r="AB191" s="36"/>
      <c r="AC191" s="36"/>
      <c r="AD191" s="36"/>
      <c r="AE191" s="36"/>
      <c r="AF191" s="36"/>
      <c r="AG191" s="36"/>
      <c r="AH191" s="29"/>
      <c r="AI191" s="36"/>
      <c r="AJ191" s="29"/>
      <c r="AK191" s="36"/>
      <c r="AL191" s="36"/>
      <c r="AM191" s="36"/>
      <c r="AN191" s="29"/>
      <c r="AO191" s="36"/>
      <c r="AP191" s="29"/>
      <c r="AQ191" s="36"/>
      <c r="AR191" s="29"/>
      <c r="AS191" s="36"/>
      <c r="AT191" s="36"/>
      <c r="AU191" s="36"/>
      <c r="AV191" s="29"/>
      <c r="AW191" s="36"/>
      <c r="AX191" s="36"/>
      <c r="AY191" s="36"/>
      <c r="AZ191" s="29"/>
      <c r="BA191" s="36"/>
      <c r="BB191" s="36"/>
      <c r="BC191" s="36"/>
      <c r="BD191" s="36"/>
      <c r="BE191" s="36"/>
      <c r="BF191" s="36"/>
      <c r="BG191" s="36"/>
      <c r="BH191" s="36"/>
      <c r="BI191" s="36"/>
      <c r="BJ191" s="29"/>
      <c r="BK191" s="36"/>
      <c r="BL191" s="29"/>
      <c r="BM191" s="36"/>
      <c r="BN191" s="36"/>
      <c r="BO191" s="36"/>
      <c r="BP191" s="29"/>
      <c r="BQ191" s="36"/>
      <c r="BR191" s="29"/>
      <c r="BS191" s="36"/>
      <c r="BT191" s="36"/>
      <c r="BU191" s="36"/>
      <c r="BV191" s="36"/>
    </row>
    <row r="192" spans="1:75" s="86" customFormat="1" x14ac:dyDescent="0.25">
      <c r="A192" s="79">
        <v>190</v>
      </c>
      <c r="B192" s="79">
        <v>3</v>
      </c>
      <c r="C192" s="80" t="s">
        <v>648</v>
      </c>
      <c r="D192" s="81">
        <f>апрель!D192-май!E192</f>
        <v>3719.0328004347816</v>
      </c>
      <c r="E192" s="81">
        <f t="shared" si="2"/>
        <v>0.88</v>
      </c>
      <c r="F192" s="82"/>
      <c r="G192" s="82"/>
      <c r="H192" s="82"/>
      <c r="I192" s="83"/>
      <c r="J192" s="82"/>
      <c r="K192" s="82"/>
      <c r="L192" s="82"/>
      <c r="M192" s="82"/>
      <c r="N192" s="82"/>
      <c r="O192" s="84"/>
      <c r="P192" s="82"/>
      <c r="Q192" s="84"/>
      <c r="R192" s="82"/>
      <c r="S192" s="82"/>
      <c r="T192" s="82"/>
      <c r="U192" s="82"/>
      <c r="V192" s="82"/>
      <c r="W192" s="82"/>
      <c r="X192" s="82"/>
      <c r="Y192" s="84"/>
      <c r="Z192" s="82"/>
      <c r="AA192" s="85"/>
      <c r="AB192" s="82"/>
      <c r="AC192" s="82"/>
      <c r="AD192" s="82"/>
      <c r="AE192" s="82"/>
      <c r="AF192" s="82"/>
      <c r="AG192" s="82"/>
      <c r="AH192" s="84"/>
      <c r="AI192" s="82"/>
      <c r="AJ192" s="84"/>
      <c r="AK192" s="82"/>
      <c r="AL192" s="82"/>
      <c r="AM192" s="82"/>
      <c r="AN192" s="84"/>
      <c r="AO192" s="82"/>
      <c r="AP192" s="84"/>
      <c r="AQ192" s="82"/>
      <c r="AR192" s="84"/>
      <c r="AS192" s="82"/>
      <c r="AT192" s="82"/>
      <c r="AU192" s="82"/>
      <c r="AV192" s="84"/>
      <c r="AW192" s="82"/>
      <c r="AX192" s="82"/>
      <c r="AY192" s="82"/>
      <c r="AZ192" s="84"/>
      <c r="BA192" s="82"/>
      <c r="BB192" s="82"/>
      <c r="BC192" s="82"/>
      <c r="BD192" s="82"/>
      <c r="BE192" s="82"/>
      <c r="BF192" s="82"/>
      <c r="BG192" s="82"/>
      <c r="BH192" s="82"/>
      <c r="BI192" s="82"/>
      <c r="BJ192" s="84"/>
      <c r="BK192" s="82"/>
      <c r="BL192" s="84"/>
      <c r="BM192" s="82"/>
      <c r="BN192" s="82"/>
      <c r="BO192" s="82"/>
      <c r="BP192" s="84">
        <v>1</v>
      </c>
      <c r="BQ192" s="82">
        <v>0.88</v>
      </c>
      <c r="BR192" s="84"/>
      <c r="BS192" s="82"/>
      <c r="BT192" s="82"/>
      <c r="BU192" s="82"/>
      <c r="BV192" s="82"/>
    </row>
    <row r="193" spans="1:75" x14ac:dyDescent="0.25">
      <c r="A193" s="16">
        <v>191</v>
      </c>
      <c r="B193" s="16">
        <v>2</v>
      </c>
      <c r="C193" s="31" t="s">
        <v>649</v>
      </c>
      <c r="D193" s="40">
        <f>апрель!D193-май!E193</f>
        <v>3498.9164925990335</v>
      </c>
      <c r="E193" s="40">
        <f t="shared" si="2"/>
        <v>0</v>
      </c>
      <c r="F193" s="36"/>
      <c r="G193" s="36"/>
      <c r="H193" s="36"/>
      <c r="I193" s="27"/>
      <c r="J193" s="36"/>
      <c r="K193" s="36"/>
      <c r="L193" s="36"/>
      <c r="M193" s="36"/>
      <c r="N193" s="36"/>
      <c r="O193" s="29"/>
      <c r="P193" s="36"/>
      <c r="Q193" s="29"/>
      <c r="R193" s="36"/>
      <c r="S193" s="36"/>
      <c r="T193" s="36"/>
      <c r="U193" s="36"/>
      <c r="V193" s="36"/>
      <c r="W193" s="36"/>
      <c r="X193" s="36"/>
      <c r="Y193" s="29"/>
      <c r="Z193" s="36"/>
      <c r="AA193" s="66"/>
      <c r="AB193" s="36"/>
      <c r="AC193" s="36"/>
      <c r="AD193" s="36"/>
      <c r="AE193" s="36"/>
      <c r="AF193" s="36"/>
      <c r="AG193" s="36"/>
      <c r="AH193" s="29"/>
      <c r="AI193" s="36"/>
      <c r="AJ193" s="29"/>
      <c r="AK193" s="36"/>
      <c r="AL193" s="36"/>
      <c r="AM193" s="36"/>
      <c r="AN193" s="29"/>
      <c r="AO193" s="36"/>
      <c r="AP193" s="29"/>
      <c r="AQ193" s="36"/>
      <c r="AR193" s="29"/>
      <c r="AS193" s="36"/>
      <c r="AT193" s="36"/>
      <c r="AU193" s="36"/>
      <c r="AV193" s="29"/>
      <c r="AW193" s="36"/>
      <c r="AX193" s="36"/>
      <c r="AY193" s="36"/>
      <c r="AZ193" s="29"/>
      <c r="BA193" s="36"/>
      <c r="BB193" s="36"/>
      <c r="BC193" s="36"/>
      <c r="BD193" s="36"/>
      <c r="BE193" s="36"/>
      <c r="BF193" s="36"/>
      <c r="BG193" s="36"/>
      <c r="BH193" s="36"/>
      <c r="BI193" s="36"/>
      <c r="BJ193" s="29"/>
      <c r="BK193" s="36"/>
      <c r="BL193" s="29"/>
      <c r="BM193" s="36"/>
      <c r="BN193" s="36"/>
      <c r="BO193" s="36"/>
      <c r="BP193" s="29"/>
      <c r="BQ193" s="36"/>
      <c r="BR193" s="29"/>
      <c r="BS193" s="36"/>
      <c r="BT193" s="36"/>
      <c r="BU193" s="36"/>
      <c r="BV193" s="36"/>
    </row>
    <row r="194" spans="1:75" x14ac:dyDescent="0.25">
      <c r="A194" s="16">
        <v>192</v>
      </c>
      <c r="B194" s="16">
        <v>3</v>
      </c>
      <c r="C194" s="31" t="s">
        <v>650</v>
      </c>
      <c r="D194" s="40">
        <f>апрель!D194-май!E194</f>
        <v>287.94310624154588</v>
      </c>
      <c r="E194" s="40">
        <f t="shared" si="2"/>
        <v>0</v>
      </c>
      <c r="F194" s="36"/>
      <c r="G194" s="36"/>
      <c r="H194" s="36"/>
      <c r="I194" s="27"/>
      <c r="J194" s="36"/>
      <c r="K194" s="36"/>
      <c r="L194" s="36"/>
      <c r="M194" s="36"/>
      <c r="N194" s="36"/>
      <c r="O194" s="29"/>
      <c r="P194" s="36"/>
      <c r="Q194" s="29"/>
      <c r="R194" s="36"/>
      <c r="S194" s="36"/>
      <c r="T194" s="36"/>
      <c r="U194" s="36"/>
      <c r="V194" s="36"/>
      <c r="W194" s="36"/>
      <c r="X194" s="36"/>
      <c r="Y194" s="29"/>
      <c r="Z194" s="36"/>
      <c r="AA194" s="66"/>
      <c r="AB194" s="36"/>
      <c r="AC194" s="36"/>
      <c r="AD194" s="36"/>
      <c r="AE194" s="36"/>
      <c r="AF194" s="36"/>
      <c r="AG194" s="36"/>
      <c r="AH194" s="29"/>
      <c r="AI194" s="36"/>
      <c r="AJ194" s="29"/>
      <c r="AK194" s="36"/>
      <c r="AL194" s="36"/>
      <c r="AM194" s="36"/>
      <c r="AN194" s="29"/>
      <c r="AO194" s="36"/>
      <c r="AP194" s="29"/>
      <c r="AQ194" s="36"/>
      <c r="AR194" s="29"/>
      <c r="AS194" s="36"/>
      <c r="AT194" s="36"/>
      <c r="AU194" s="36"/>
      <c r="AV194" s="29"/>
      <c r="AW194" s="36"/>
      <c r="AX194" s="36"/>
      <c r="AY194" s="36"/>
      <c r="AZ194" s="29"/>
      <c r="BA194" s="36"/>
      <c r="BB194" s="36"/>
      <c r="BC194" s="36"/>
      <c r="BD194" s="36"/>
      <c r="BE194" s="36"/>
      <c r="BF194" s="36"/>
      <c r="BG194" s="36"/>
      <c r="BH194" s="36"/>
      <c r="BI194" s="36"/>
      <c r="BJ194" s="29"/>
      <c r="BK194" s="36"/>
      <c r="BL194" s="29"/>
      <c r="BM194" s="36"/>
      <c r="BN194" s="36"/>
      <c r="BO194" s="36"/>
      <c r="BP194" s="29"/>
      <c r="BQ194" s="36"/>
      <c r="BR194" s="29"/>
      <c r="BS194" s="36"/>
      <c r="BT194" s="36"/>
      <c r="BU194" s="36"/>
      <c r="BV194" s="36"/>
    </row>
    <row r="195" spans="1:75" x14ac:dyDescent="0.25">
      <c r="A195" s="16">
        <v>193</v>
      </c>
      <c r="B195" s="16">
        <v>3</v>
      </c>
      <c r="C195" s="31" t="s">
        <v>651</v>
      </c>
      <c r="D195" s="40">
        <f>апрель!D195-май!E195</f>
        <v>453.58063593236716</v>
      </c>
      <c r="E195" s="40">
        <f t="shared" si="2"/>
        <v>0</v>
      </c>
      <c r="F195" s="36"/>
      <c r="G195" s="36"/>
      <c r="H195" s="36"/>
      <c r="I195" s="27"/>
      <c r="J195" s="36"/>
      <c r="K195" s="36"/>
      <c r="L195" s="36"/>
      <c r="M195" s="36"/>
      <c r="N195" s="36"/>
      <c r="O195" s="29"/>
      <c r="P195" s="36"/>
      <c r="Q195" s="29"/>
      <c r="R195" s="36"/>
      <c r="S195" s="36"/>
      <c r="T195" s="36"/>
      <c r="U195" s="36"/>
      <c r="V195" s="36"/>
      <c r="W195" s="36"/>
      <c r="X195" s="36"/>
      <c r="Y195" s="29"/>
      <c r="Z195" s="36"/>
      <c r="AA195" s="66"/>
      <c r="AB195" s="36"/>
      <c r="AC195" s="36"/>
      <c r="AD195" s="36"/>
      <c r="AE195" s="36"/>
      <c r="AF195" s="36"/>
      <c r="AG195" s="36"/>
      <c r="AH195" s="29"/>
      <c r="AI195" s="36"/>
      <c r="AJ195" s="29"/>
      <c r="AK195" s="36"/>
      <c r="AL195" s="36"/>
      <c r="AM195" s="36"/>
      <c r="AN195" s="29"/>
      <c r="AO195" s="36"/>
      <c r="AP195" s="29"/>
      <c r="AQ195" s="36"/>
      <c r="AR195" s="29"/>
      <c r="AS195" s="36"/>
      <c r="AT195" s="36"/>
      <c r="AU195" s="36"/>
      <c r="AV195" s="29"/>
      <c r="AW195" s="36"/>
      <c r="AX195" s="36"/>
      <c r="AY195" s="36"/>
      <c r="AZ195" s="29"/>
      <c r="BA195" s="36"/>
      <c r="BB195" s="36"/>
      <c r="BC195" s="36"/>
      <c r="BD195" s="36"/>
      <c r="BE195" s="36"/>
      <c r="BF195" s="36"/>
      <c r="BG195" s="36"/>
      <c r="BH195" s="36"/>
      <c r="BI195" s="36"/>
      <c r="BJ195" s="29"/>
      <c r="BK195" s="36"/>
      <c r="BL195" s="29"/>
      <c r="BM195" s="36"/>
      <c r="BN195" s="36"/>
      <c r="BO195" s="36"/>
      <c r="BP195" s="29"/>
      <c r="BQ195" s="36"/>
      <c r="BR195" s="29"/>
      <c r="BS195" s="36"/>
      <c r="BT195" s="36"/>
      <c r="BU195" s="36"/>
      <c r="BV195" s="36"/>
    </row>
    <row r="196" spans="1:75" x14ac:dyDescent="0.25">
      <c r="A196" s="16">
        <v>194</v>
      </c>
      <c r="B196" s="16">
        <v>3</v>
      </c>
      <c r="C196" s="31" t="s">
        <v>924</v>
      </c>
      <c r="D196" s="40">
        <f>апрель!D196-май!E196</f>
        <v>389.51482710144921</v>
      </c>
      <c r="E196" s="40">
        <f t="shared" ref="E196:E259" si="3">G196+H196+J196+L196+N196+P196+R196+T196+V196+X196+Z196+AC196+AE196+AG196+AI196+AK196+AM196+AO196+AQ196+AS196+AU196+AW196+AY196+BA196+BC196+BE196+BG196+BI196+BK196+BM196+BO196+BQ196+BS196+BU196+BV196</f>
        <v>0</v>
      </c>
      <c r="F196" s="36"/>
      <c r="G196" s="36"/>
      <c r="H196" s="36"/>
      <c r="I196" s="27"/>
      <c r="J196" s="36"/>
      <c r="K196" s="36"/>
      <c r="L196" s="36"/>
      <c r="M196" s="36"/>
      <c r="N196" s="36"/>
      <c r="O196" s="29"/>
      <c r="P196" s="36"/>
      <c r="Q196" s="29"/>
      <c r="R196" s="36"/>
      <c r="S196" s="36"/>
      <c r="T196" s="36"/>
      <c r="U196" s="36"/>
      <c r="V196" s="36"/>
      <c r="W196" s="36"/>
      <c r="X196" s="36"/>
      <c r="Y196" s="29"/>
      <c r="Z196" s="36"/>
      <c r="AA196" s="66"/>
      <c r="AB196" s="36"/>
      <c r="AC196" s="36"/>
      <c r="AD196" s="36"/>
      <c r="AE196" s="36"/>
      <c r="AF196" s="36"/>
      <c r="AG196" s="36"/>
      <c r="AH196" s="29"/>
      <c r="AI196" s="36"/>
      <c r="AJ196" s="29"/>
      <c r="AK196" s="36"/>
      <c r="AL196" s="36"/>
      <c r="AM196" s="36"/>
      <c r="AN196" s="29"/>
      <c r="AO196" s="36"/>
      <c r="AP196" s="29"/>
      <c r="AQ196" s="36"/>
      <c r="AR196" s="29"/>
      <c r="AS196" s="36"/>
      <c r="AT196" s="36"/>
      <c r="AU196" s="36"/>
      <c r="AV196" s="29"/>
      <c r="AW196" s="36"/>
      <c r="AX196" s="36"/>
      <c r="AY196" s="36"/>
      <c r="AZ196" s="29"/>
      <c r="BA196" s="36"/>
      <c r="BB196" s="36"/>
      <c r="BC196" s="36"/>
      <c r="BD196" s="36"/>
      <c r="BE196" s="36"/>
      <c r="BF196" s="36"/>
      <c r="BG196" s="36"/>
      <c r="BH196" s="36"/>
      <c r="BI196" s="36"/>
      <c r="BJ196" s="29"/>
      <c r="BK196" s="36"/>
      <c r="BL196" s="29"/>
      <c r="BM196" s="36"/>
      <c r="BN196" s="36"/>
      <c r="BO196" s="36"/>
      <c r="BP196" s="29"/>
      <c r="BQ196" s="36"/>
      <c r="BR196" s="29"/>
      <c r="BS196" s="36"/>
      <c r="BT196" s="36"/>
      <c r="BU196" s="36"/>
      <c r="BV196" s="36"/>
    </row>
    <row r="197" spans="1:75" s="86" customFormat="1" x14ac:dyDescent="0.25">
      <c r="A197" s="79">
        <v>195</v>
      </c>
      <c r="B197" s="79">
        <v>3</v>
      </c>
      <c r="C197" s="80" t="s">
        <v>652</v>
      </c>
      <c r="D197" s="81">
        <f>апрель!D197-май!E197</f>
        <v>3838.0709441159415</v>
      </c>
      <c r="E197" s="81">
        <f t="shared" si="3"/>
        <v>9.57</v>
      </c>
      <c r="F197" s="82"/>
      <c r="G197" s="82"/>
      <c r="H197" s="82"/>
      <c r="I197" s="83"/>
      <c r="J197" s="82"/>
      <c r="K197" s="82"/>
      <c r="L197" s="82"/>
      <c r="M197" s="82"/>
      <c r="N197" s="82"/>
      <c r="O197" s="84"/>
      <c r="P197" s="82"/>
      <c r="Q197" s="84"/>
      <c r="R197" s="82"/>
      <c r="S197" s="82"/>
      <c r="T197" s="82"/>
      <c r="U197" s="82"/>
      <c r="V197" s="82"/>
      <c r="W197" s="82"/>
      <c r="X197" s="82"/>
      <c r="Y197" s="84"/>
      <c r="Z197" s="82"/>
      <c r="AA197" s="85"/>
      <c r="AB197" s="82"/>
      <c r="AC197" s="82"/>
      <c r="AD197" s="82"/>
      <c r="AE197" s="82"/>
      <c r="AF197" s="82"/>
      <c r="AG197" s="82"/>
      <c r="AH197" s="84">
        <v>8</v>
      </c>
      <c r="AI197" s="82">
        <v>9.57</v>
      </c>
      <c r="AJ197" s="84"/>
      <c r="AK197" s="82"/>
      <c r="AL197" s="82"/>
      <c r="AM197" s="82"/>
      <c r="AN197" s="84"/>
      <c r="AO197" s="82"/>
      <c r="AP197" s="84"/>
      <c r="AQ197" s="82"/>
      <c r="AR197" s="84"/>
      <c r="AS197" s="82"/>
      <c r="AT197" s="82"/>
      <c r="AU197" s="82"/>
      <c r="AV197" s="84"/>
      <c r="AW197" s="82"/>
      <c r="AX197" s="82"/>
      <c r="AY197" s="82"/>
      <c r="AZ197" s="84"/>
      <c r="BA197" s="82"/>
      <c r="BB197" s="82"/>
      <c r="BC197" s="82"/>
      <c r="BD197" s="82"/>
      <c r="BE197" s="82"/>
      <c r="BF197" s="82"/>
      <c r="BG197" s="82"/>
      <c r="BH197" s="82"/>
      <c r="BI197" s="82"/>
      <c r="BJ197" s="84"/>
      <c r="BK197" s="82"/>
      <c r="BL197" s="84"/>
      <c r="BM197" s="82"/>
      <c r="BN197" s="82"/>
      <c r="BO197" s="82"/>
      <c r="BP197" s="84"/>
      <c r="BQ197" s="82"/>
      <c r="BR197" s="84"/>
      <c r="BS197" s="82"/>
      <c r="BT197" s="82"/>
      <c r="BU197" s="82"/>
      <c r="BV197" s="82"/>
    </row>
    <row r="198" spans="1:75" x14ac:dyDescent="0.25">
      <c r="A198" s="16">
        <v>196</v>
      </c>
      <c r="B198" s="16">
        <v>3</v>
      </c>
      <c r="C198" s="31" t="s">
        <v>653</v>
      </c>
      <c r="D198" s="40">
        <f>апрель!D198-май!E198</f>
        <v>317.3336643864734</v>
      </c>
      <c r="E198" s="40">
        <f t="shared" si="3"/>
        <v>0</v>
      </c>
      <c r="F198" s="36"/>
      <c r="G198" s="36"/>
      <c r="H198" s="36"/>
      <c r="I198" s="27"/>
      <c r="J198" s="36"/>
      <c r="K198" s="36"/>
      <c r="L198" s="36"/>
      <c r="M198" s="36"/>
      <c r="N198" s="36"/>
      <c r="O198" s="29"/>
      <c r="P198" s="36"/>
      <c r="Q198" s="29"/>
      <c r="R198" s="36"/>
      <c r="S198" s="36"/>
      <c r="T198" s="36"/>
      <c r="U198" s="36"/>
      <c r="V198" s="36"/>
      <c r="W198" s="36"/>
      <c r="X198" s="36"/>
      <c r="Y198" s="29"/>
      <c r="Z198" s="36"/>
      <c r="AA198" s="66"/>
      <c r="AB198" s="36"/>
      <c r="AC198" s="36"/>
      <c r="AD198" s="36"/>
      <c r="AE198" s="36"/>
      <c r="AF198" s="36"/>
      <c r="AG198" s="36"/>
      <c r="AH198" s="29"/>
      <c r="AI198" s="36"/>
      <c r="AJ198" s="29"/>
      <c r="AK198" s="36"/>
      <c r="AL198" s="36"/>
      <c r="AM198" s="36"/>
      <c r="AN198" s="29"/>
      <c r="AO198" s="36"/>
      <c r="AP198" s="29"/>
      <c r="AQ198" s="36"/>
      <c r="AR198" s="29"/>
      <c r="AS198" s="36"/>
      <c r="AT198" s="36"/>
      <c r="AU198" s="36"/>
      <c r="AV198" s="29"/>
      <c r="AW198" s="36"/>
      <c r="AX198" s="36"/>
      <c r="AY198" s="36"/>
      <c r="AZ198" s="29"/>
      <c r="BA198" s="36"/>
      <c r="BB198" s="36"/>
      <c r="BC198" s="36"/>
      <c r="BD198" s="36"/>
      <c r="BE198" s="36"/>
      <c r="BF198" s="36"/>
      <c r="BG198" s="36"/>
      <c r="BH198" s="36"/>
      <c r="BI198" s="36"/>
      <c r="BJ198" s="29"/>
      <c r="BK198" s="36"/>
      <c r="BL198" s="29"/>
      <c r="BM198" s="36"/>
      <c r="BN198" s="36"/>
      <c r="BO198" s="36"/>
      <c r="BP198" s="29"/>
      <c r="BQ198" s="36"/>
      <c r="BR198" s="29"/>
      <c r="BS198" s="36"/>
      <c r="BT198" s="36"/>
      <c r="BU198" s="36"/>
      <c r="BV198" s="36"/>
    </row>
    <row r="199" spans="1:75" x14ac:dyDescent="0.25">
      <c r="A199" s="16">
        <v>197</v>
      </c>
      <c r="B199" s="16">
        <v>3</v>
      </c>
      <c r="C199" s="31" t="s">
        <v>654</v>
      </c>
      <c r="D199" s="40">
        <f>апрель!D199-май!E199</f>
        <v>269.20438180676325</v>
      </c>
      <c r="E199" s="40">
        <f t="shared" si="3"/>
        <v>0</v>
      </c>
      <c r="F199" s="36"/>
      <c r="G199" s="36"/>
      <c r="H199" s="36"/>
      <c r="I199" s="27"/>
      <c r="J199" s="36"/>
      <c r="K199" s="36"/>
      <c r="L199" s="36"/>
      <c r="M199" s="36"/>
      <c r="N199" s="36"/>
      <c r="O199" s="29"/>
      <c r="P199" s="36"/>
      <c r="Q199" s="29"/>
      <c r="R199" s="36"/>
      <c r="S199" s="36"/>
      <c r="T199" s="36"/>
      <c r="U199" s="36"/>
      <c r="V199" s="36"/>
      <c r="W199" s="36"/>
      <c r="X199" s="36"/>
      <c r="Y199" s="29"/>
      <c r="Z199" s="36"/>
      <c r="AA199" s="66"/>
      <c r="AB199" s="36"/>
      <c r="AC199" s="36"/>
      <c r="AD199" s="36"/>
      <c r="AE199" s="36"/>
      <c r="AF199" s="36"/>
      <c r="AG199" s="36"/>
      <c r="AH199" s="29"/>
      <c r="AI199" s="36"/>
      <c r="AJ199" s="29"/>
      <c r="AK199" s="36"/>
      <c r="AL199" s="36"/>
      <c r="AM199" s="36"/>
      <c r="AN199" s="29"/>
      <c r="AO199" s="36"/>
      <c r="AP199" s="29"/>
      <c r="AQ199" s="36"/>
      <c r="AR199" s="29"/>
      <c r="AS199" s="36"/>
      <c r="AT199" s="36"/>
      <c r="AU199" s="36"/>
      <c r="AV199" s="29"/>
      <c r="AW199" s="36"/>
      <c r="AX199" s="36"/>
      <c r="AY199" s="36"/>
      <c r="AZ199" s="29"/>
      <c r="BA199" s="36"/>
      <c r="BB199" s="36"/>
      <c r="BC199" s="36"/>
      <c r="BD199" s="36"/>
      <c r="BE199" s="36"/>
      <c r="BF199" s="36"/>
      <c r="BG199" s="36"/>
      <c r="BH199" s="36"/>
      <c r="BI199" s="36"/>
      <c r="BJ199" s="29"/>
      <c r="BK199" s="36"/>
      <c r="BL199" s="29"/>
      <c r="BM199" s="36"/>
      <c r="BN199" s="36"/>
      <c r="BO199" s="36"/>
      <c r="BP199" s="29"/>
      <c r="BQ199" s="36"/>
      <c r="BR199" s="29"/>
      <c r="BS199" s="36"/>
      <c r="BT199" s="36"/>
      <c r="BU199" s="36"/>
      <c r="BV199" s="36"/>
    </row>
    <row r="200" spans="1:75" s="86" customFormat="1" x14ac:dyDescent="0.25">
      <c r="A200" s="79">
        <v>198</v>
      </c>
      <c r="B200" s="79">
        <v>3</v>
      </c>
      <c r="C200" s="80" t="s">
        <v>655</v>
      </c>
      <c r="D200" s="81">
        <f>апрель!D200-май!E200</f>
        <v>215.2204113236715</v>
      </c>
      <c r="E200" s="81">
        <f t="shared" si="3"/>
        <v>54.790999999999997</v>
      </c>
      <c r="F200" s="82"/>
      <c r="G200" s="82"/>
      <c r="H200" s="82"/>
      <c r="I200" s="83"/>
      <c r="J200" s="82"/>
      <c r="K200" s="82"/>
      <c r="L200" s="82"/>
      <c r="M200" s="82"/>
      <c r="N200" s="82"/>
      <c r="O200" s="84"/>
      <c r="P200" s="82"/>
      <c r="Q200" s="84"/>
      <c r="R200" s="82"/>
      <c r="S200" s="82"/>
      <c r="T200" s="82"/>
      <c r="U200" s="82"/>
      <c r="V200" s="82"/>
      <c r="W200" s="82">
        <v>0.02</v>
      </c>
      <c r="X200" s="82">
        <v>48.256999999999998</v>
      </c>
      <c r="Y200" s="84"/>
      <c r="Z200" s="82"/>
      <c r="AA200" s="85"/>
      <c r="AB200" s="82"/>
      <c r="AC200" s="82"/>
      <c r="AD200" s="82"/>
      <c r="AE200" s="82"/>
      <c r="AF200" s="82"/>
      <c r="AG200" s="82"/>
      <c r="AH200" s="84"/>
      <c r="AI200" s="82"/>
      <c r="AJ200" s="84"/>
      <c r="AK200" s="82"/>
      <c r="AL200" s="82"/>
      <c r="AM200" s="82"/>
      <c r="AN200" s="84"/>
      <c r="AO200" s="82"/>
      <c r="AP200" s="84"/>
      <c r="AQ200" s="82"/>
      <c r="AR200" s="84"/>
      <c r="AS200" s="82"/>
      <c r="AT200" s="82"/>
      <c r="AU200" s="82"/>
      <c r="AV200" s="84"/>
      <c r="AW200" s="82"/>
      <c r="AX200" s="82"/>
      <c r="AY200" s="82"/>
      <c r="AZ200" s="84"/>
      <c r="BA200" s="82"/>
      <c r="BB200" s="82"/>
      <c r="BC200" s="82"/>
      <c r="BD200" s="82"/>
      <c r="BE200" s="82"/>
      <c r="BF200" s="82"/>
      <c r="BG200" s="82"/>
      <c r="BH200" s="82">
        <v>1.4E-2</v>
      </c>
      <c r="BI200" s="82">
        <v>6.5339999999999998</v>
      </c>
      <c r="BJ200" s="84"/>
      <c r="BK200" s="82"/>
      <c r="BL200" s="84"/>
      <c r="BM200" s="82"/>
      <c r="BN200" s="82"/>
      <c r="BO200" s="82"/>
      <c r="BP200" s="84"/>
      <c r="BQ200" s="82"/>
      <c r="BR200" s="84"/>
      <c r="BS200" s="82"/>
      <c r="BT200" s="82"/>
      <c r="BU200" s="82"/>
      <c r="BV200" s="82"/>
    </row>
    <row r="201" spans="1:75" x14ac:dyDescent="0.25">
      <c r="A201" s="16">
        <v>199</v>
      </c>
      <c r="B201" s="16">
        <v>3</v>
      </c>
      <c r="C201" s="31" t="s">
        <v>656</v>
      </c>
      <c r="D201" s="40">
        <f>апрель!D201-май!E201</f>
        <v>526.97942239613519</v>
      </c>
      <c r="E201" s="40">
        <f t="shared" si="3"/>
        <v>0</v>
      </c>
      <c r="F201" s="36"/>
      <c r="G201" s="36"/>
      <c r="H201" s="36"/>
      <c r="I201" s="27"/>
      <c r="J201" s="36"/>
      <c r="K201" s="36"/>
      <c r="L201" s="36"/>
      <c r="M201" s="36"/>
      <c r="N201" s="36"/>
      <c r="O201" s="29"/>
      <c r="P201" s="36"/>
      <c r="Q201" s="29"/>
      <c r="R201" s="36"/>
      <c r="S201" s="36"/>
      <c r="T201" s="36"/>
      <c r="U201" s="36"/>
      <c r="V201" s="36"/>
      <c r="W201" s="36"/>
      <c r="X201" s="36"/>
      <c r="Y201" s="29"/>
      <c r="Z201" s="36"/>
      <c r="AA201" s="66"/>
      <c r="AB201" s="36"/>
      <c r="AC201" s="36"/>
      <c r="AD201" s="36"/>
      <c r="AE201" s="36"/>
      <c r="AF201" s="36"/>
      <c r="AG201" s="36"/>
      <c r="AH201" s="29"/>
      <c r="AI201" s="36"/>
      <c r="AJ201" s="29"/>
      <c r="AK201" s="36"/>
      <c r="AL201" s="36"/>
      <c r="AM201" s="36"/>
      <c r="AN201" s="29"/>
      <c r="AO201" s="36"/>
      <c r="AP201" s="29"/>
      <c r="AQ201" s="36"/>
      <c r="AR201" s="29"/>
      <c r="AS201" s="36"/>
      <c r="AT201" s="36"/>
      <c r="AU201" s="36"/>
      <c r="AV201" s="29"/>
      <c r="AW201" s="36"/>
      <c r="AX201" s="36"/>
      <c r="AY201" s="36"/>
      <c r="AZ201" s="29"/>
      <c r="BA201" s="36"/>
      <c r="BB201" s="36"/>
      <c r="BC201" s="36"/>
      <c r="BD201" s="36"/>
      <c r="BE201" s="36"/>
      <c r="BF201" s="36"/>
      <c r="BG201" s="36"/>
      <c r="BH201" s="36"/>
      <c r="BI201" s="36"/>
      <c r="BJ201" s="29"/>
      <c r="BK201" s="36"/>
      <c r="BL201" s="29"/>
      <c r="BM201" s="36"/>
      <c r="BN201" s="36"/>
      <c r="BO201" s="36"/>
      <c r="BP201" s="29"/>
      <c r="BQ201" s="36"/>
      <c r="BR201" s="29"/>
      <c r="BS201" s="36"/>
      <c r="BT201" s="36"/>
      <c r="BU201" s="36"/>
      <c r="BV201" s="36"/>
    </row>
    <row r="202" spans="1:75" s="86" customFormat="1" x14ac:dyDescent="0.25">
      <c r="A202" s="79">
        <v>200</v>
      </c>
      <c r="B202" s="79">
        <v>2</v>
      </c>
      <c r="C202" s="80" t="s">
        <v>657</v>
      </c>
      <c r="D202" s="81">
        <f>апрель!D202-май!E202</f>
        <v>71.075415120772945</v>
      </c>
      <c r="E202" s="81">
        <f t="shared" si="3"/>
        <v>2.0960000000000001</v>
      </c>
      <c r="F202" s="82"/>
      <c r="G202" s="82"/>
      <c r="H202" s="82"/>
      <c r="I202" s="83"/>
      <c r="J202" s="82"/>
      <c r="K202" s="82"/>
      <c r="L202" s="82"/>
      <c r="M202" s="82"/>
      <c r="N202" s="82"/>
      <c r="O202" s="84"/>
      <c r="P202" s="82"/>
      <c r="Q202" s="84"/>
      <c r="R202" s="82"/>
      <c r="S202" s="82"/>
      <c r="T202" s="82"/>
      <c r="U202" s="82"/>
      <c r="V202" s="82"/>
      <c r="W202" s="82"/>
      <c r="X202" s="82"/>
      <c r="Y202" s="84"/>
      <c r="Z202" s="82"/>
      <c r="AA202" s="85"/>
      <c r="AB202" s="82"/>
      <c r="AC202" s="82"/>
      <c r="AD202" s="82"/>
      <c r="AE202" s="82"/>
      <c r="AF202" s="82"/>
      <c r="AG202" s="82"/>
      <c r="AH202" s="84"/>
      <c r="AI202" s="82"/>
      <c r="AJ202" s="84"/>
      <c r="AK202" s="82"/>
      <c r="AL202" s="82"/>
      <c r="AM202" s="82"/>
      <c r="AN202" s="84"/>
      <c r="AO202" s="82"/>
      <c r="AP202" s="84"/>
      <c r="AQ202" s="82"/>
      <c r="AR202" s="84"/>
      <c r="AS202" s="82"/>
      <c r="AT202" s="82"/>
      <c r="AU202" s="82"/>
      <c r="AV202" s="84"/>
      <c r="AW202" s="82"/>
      <c r="AX202" s="82"/>
      <c r="AY202" s="82"/>
      <c r="AZ202" s="84"/>
      <c r="BA202" s="82"/>
      <c r="BB202" s="82"/>
      <c r="BC202" s="82"/>
      <c r="BD202" s="82"/>
      <c r="BE202" s="82"/>
      <c r="BF202" s="82"/>
      <c r="BG202" s="82"/>
      <c r="BH202" s="82"/>
      <c r="BI202" s="82"/>
      <c r="BJ202" s="84"/>
      <c r="BK202" s="82"/>
      <c r="BL202" s="84"/>
      <c r="BM202" s="82"/>
      <c r="BN202" s="82"/>
      <c r="BO202" s="82"/>
      <c r="BP202" s="84"/>
      <c r="BQ202" s="82"/>
      <c r="BR202" s="84"/>
      <c r="BS202" s="82"/>
      <c r="BT202" s="82"/>
      <c r="BU202" s="82"/>
      <c r="BV202" s="82">
        <v>2.0960000000000001</v>
      </c>
      <c r="BW202" s="86" t="s">
        <v>1119</v>
      </c>
    </row>
    <row r="203" spans="1:75" x14ac:dyDescent="0.25">
      <c r="A203" s="16">
        <v>201</v>
      </c>
      <c r="B203" s="16">
        <v>2</v>
      </c>
      <c r="C203" s="31" t="s">
        <v>658</v>
      </c>
      <c r="D203" s="40">
        <f>апрель!D203-май!E203</f>
        <v>136.94355565217393</v>
      </c>
      <c r="E203" s="40">
        <f t="shared" si="3"/>
        <v>0</v>
      </c>
      <c r="F203" s="36"/>
      <c r="G203" s="36"/>
      <c r="H203" s="36"/>
      <c r="I203" s="27"/>
      <c r="J203" s="36"/>
      <c r="K203" s="36"/>
      <c r="L203" s="36"/>
      <c r="M203" s="36"/>
      <c r="N203" s="36"/>
      <c r="O203" s="29"/>
      <c r="P203" s="36"/>
      <c r="Q203" s="29"/>
      <c r="R203" s="36"/>
      <c r="S203" s="36"/>
      <c r="T203" s="36"/>
      <c r="U203" s="36"/>
      <c r="V203" s="36"/>
      <c r="W203" s="36"/>
      <c r="X203" s="36"/>
      <c r="Y203" s="29"/>
      <c r="Z203" s="36"/>
      <c r="AA203" s="66"/>
      <c r="AB203" s="36"/>
      <c r="AC203" s="36"/>
      <c r="AD203" s="36"/>
      <c r="AE203" s="36"/>
      <c r="AF203" s="36"/>
      <c r="AG203" s="36"/>
      <c r="AH203" s="29"/>
      <c r="AI203" s="36"/>
      <c r="AJ203" s="29"/>
      <c r="AK203" s="36"/>
      <c r="AL203" s="36"/>
      <c r="AM203" s="36"/>
      <c r="AN203" s="29"/>
      <c r="AO203" s="36"/>
      <c r="AP203" s="29"/>
      <c r="AQ203" s="36"/>
      <c r="AR203" s="29"/>
      <c r="AS203" s="36"/>
      <c r="AT203" s="36"/>
      <c r="AU203" s="36"/>
      <c r="AV203" s="29"/>
      <c r="AW203" s="36"/>
      <c r="AX203" s="36"/>
      <c r="AY203" s="36"/>
      <c r="AZ203" s="29"/>
      <c r="BA203" s="36"/>
      <c r="BB203" s="36"/>
      <c r="BC203" s="36"/>
      <c r="BD203" s="36"/>
      <c r="BE203" s="36"/>
      <c r="BF203" s="36"/>
      <c r="BG203" s="36"/>
      <c r="BH203" s="36"/>
      <c r="BI203" s="36"/>
      <c r="BJ203" s="29"/>
      <c r="BK203" s="36"/>
      <c r="BL203" s="29"/>
      <c r="BM203" s="36"/>
      <c r="BN203" s="36"/>
      <c r="BO203" s="36"/>
      <c r="BP203" s="29"/>
      <c r="BQ203" s="36"/>
      <c r="BR203" s="29"/>
      <c r="BS203" s="36"/>
      <c r="BT203" s="36"/>
      <c r="BU203" s="36"/>
      <c r="BV203" s="36"/>
    </row>
    <row r="204" spans="1:75" x14ac:dyDescent="0.25">
      <c r="A204" s="16">
        <v>202</v>
      </c>
      <c r="B204" s="16">
        <v>2</v>
      </c>
      <c r="C204" s="31" t="s">
        <v>659</v>
      </c>
      <c r="D204" s="40">
        <f>апрель!D204-май!E204</f>
        <v>289.98827196135267</v>
      </c>
      <c r="E204" s="40">
        <f t="shared" si="3"/>
        <v>0</v>
      </c>
      <c r="F204" s="36"/>
      <c r="G204" s="36"/>
      <c r="H204" s="36"/>
      <c r="I204" s="27"/>
      <c r="J204" s="36"/>
      <c r="K204" s="36"/>
      <c r="L204" s="36"/>
      <c r="M204" s="36"/>
      <c r="N204" s="36"/>
      <c r="O204" s="29"/>
      <c r="P204" s="36"/>
      <c r="Q204" s="29"/>
      <c r="R204" s="36"/>
      <c r="S204" s="36"/>
      <c r="T204" s="36"/>
      <c r="U204" s="36"/>
      <c r="V204" s="36"/>
      <c r="W204" s="36"/>
      <c r="X204" s="36"/>
      <c r="Y204" s="29"/>
      <c r="Z204" s="36"/>
      <c r="AA204" s="66"/>
      <c r="AB204" s="36"/>
      <c r="AC204" s="36"/>
      <c r="AD204" s="36"/>
      <c r="AE204" s="36"/>
      <c r="AF204" s="36"/>
      <c r="AG204" s="36"/>
      <c r="AH204" s="29"/>
      <c r="AI204" s="36"/>
      <c r="AJ204" s="29"/>
      <c r="AK204" s="36"/>
      <c r="AL204" s="36"/>
      <c r="AM204" s="36"/>
      <c r="AN204" s="29"/>
      <c r="AO204" s="36"/>
      <c r="AP204" s="29"/>
      <c r="AQ204" s="36"/>
      <c r="AR204" s="29"/>
      <c r="AS204" s="36"/>
      <c r="AT204" s="36"/>
      <c r="AU204" s="36"/>
      <c r="AV204" s="29"/>
      <c r="AW204" s="36"/>
      <c r="AX204" s="36"/>
      <c r="AY204" s="36"/>
      <c r="AZ204" s="29"/>
      <c r="BA204" s="36"/>
      <c r="BB204" s="36"/>
      <c r="BC204" s="36"/>
      <c r="BD204" s="36"/>
      <c r="BE204" s="36"/>
      <c r="BF204" s="36"/>
      <c r="BG204" s="36"/>
      <c r="BH204" s="36"/>
      <c r="BI204" s="36"/>
      <c r="BJ204" s="29"/>
      <c r="BK204" s="36"/>
      <c r="BL204" s="29"/>
      <c r="BM204" s="36"/>
      <c r="BN204" s="36"/>
      <c r="BO204" s="36"/>
      <c r="BP204" s="29"/>
      <c r="BQ204" s="36"/>
      <c r="BR204" s="29"/>
      <c r="BS204" s="36"/>
      <c r="BT204" s="36"/>
      <c r="BU204" s="36"/>
      <c r="BV204" s="36"/>
    </row>
    <row r="205" spans="1:75" x14ac:dyDescent="0.25">
      <c r="A205" s="16">
        <v>203</v>
      </c>
      <c r="B205" s="16">
        <v>2</v>
      </c>
      <c r="C205" s="31" t="s">
        <v>660</v>
      </c>
      <c r="D205" s="40">
        <f>апрель!D205-май!E205</f>
        <v>472.99074995169076</v>
      </c>
      <c r="E205" s="40">
        <f t="shared" si="3"/>
        <v>0</v>
      </c>
      <c r="F205" s="36"/>
      <c r="G205" s="36"/>
      <c r="H205" s="36"/>
      <c r="I205" s="27"/>
      <c r="J205" s="36"/>
      <c r="K205" s="36"/>
      <c r="L205" s="36"/>
      <c r="M205" s="36"/>
      <c r="N205" s="36"/>
      <c r="O205" s="29"/>
      <c r="P205" s="36"/>
      <c r="Q205" s="29"/>
      <c r="R205" s="36"/>
      <c r="S205" s="36"/>
      <c r="T205" s="36"/>
      <c r="U205" s="36"/>
      <c r="V205" s="36"/>
      <c r="W205" s="36"/>
      <c r="X205" s="36"/>
      <c r="Y205" s="29"/>
      <c r="Z205" s="36"/>
      <c r="AA205" s="66"/>
      <c r="AB205" s="36"/>
      <c r="AC205" s="36"/>
      <c r="AD205" s="36"/>
      <c r="AE205" s="36"/>
      <c r="AF205" s="36"/>
      <c r="AG205" s="36"/>
      <c r="AH205" s="29"/>
      <c r="AI205" s="36"/>
      <c r="AJ205" s="29"/>
      <c r="AK205" s="36"/>
      <c r="AL205" s="36"/>
      <c r="AM205" s="36"/>
      <c r="AN205" s="29"/>
      <c r="AO205" s="36"/>
      <c r="AP205" s="29"/>
      <c r="AQ205" s="36"/>
      <c r="AR205" s="29"/>
      <c r="AS205" s="36"/>
      <c r="AT205" s="36"/>
      <c r="AU205" s="36"/>
      <c r="AV205" s="29"/>
      <c r="AW205" s="36"/>
      <c r="AX205" s="36"/>
      <c r="AY205" s="36"/>
      <c r="AZ205" s="29"/>
      <c r="BA205" s="36"/>
      <c r="BB205" s="36"/>
      <c r="BC205" s="36"/>
      <c r="BD205" s="36"/>
      <c r="BE205" s="36"/>
      <c r="BF205" s="36"/>
      <c r="BG205" s="36"/>
      <c r="BH205" s="36"/>
      <c r="BI205" s="36"/>
      <c r="BJ205" s="29"/>
      <c r="BK205" s="36"/>
      <c r="BL205" s="29"/>
      <c r="BM205" s="36"/>
      <c r="BN205" s="36"/>
      <c r="BO205" s="36"/>
      <c r="BP205" s="29"/>
      <c r="BQ205" s="36"/>
      <c r="BR205" s="29"/>
      <c r="BS205" s="36"/>
      <c r="BT205" s="36"/>
      <c r="BU205" s="36"/>
      <c r="BV205" s="36"/>
    </row>
    <row r="206" spans="1:75" x14ac:dyDescent="0.25">
      <c r="A206" s="16">
        <v>204</v>
      </c>
      <c r="B206" s="16">
        <v>1</v>
      </c>
      <c r="C206" s="31" t="s">
        <v>661</v>
      </c>
      <c r="D206" s="40">
        <f>апрель!D206-май!E206</f>
        <v>-325.32383513043476</v>
      </c>
      <c r="E206" s="40">
        <f t="shared" si="3"/>
        <v>0</v>
      </c>
      <c r="F206" s="36"/>
      <c r="G206" s="36"/>
      <c r="H206" s="36"/>
      <c r="I206" s="27"/>
      <c r="J206" s="36"/>
      <c r="K206" s="36"/>
      <c r="L206" s="36"/>
      <c r="M206" s="36"/>
      <c r="N206" s="36"/>
      <c r="O206" s="29"/>
      <c r="P206" s="36"/>
      <c r="Q206" s="29"/>
      <c r="R206" s="36"/>
      <c r="S206" s="36"/>
      <c r="T206" s="36"/>
      <c r="U206" s="36"/>
      <c r="V206" s="36"/>
      <c r="W206" s="36"/>
      <c r="X206" s="36"/>
      <c r="Y206" s="29"/>
      <c r="Z206" s="36"/>
      <c r="AA206" s="66"/>
      <c r="AB206" s="36"/>
      <c r="AC206" s="36"/>
      <c r="AD206" s="36"/>
      <c r="AE206" s="36"/>
      <c r="AF206" s="36"/>
      <c r="AG206" s="36"/>
      <c r="AH206" s="29"/>
      <c r="AI206" s="36"/>
      <c r="AJ206" s="29"/>
      <c r="AK206" s="36"/>
      <c r="AL206" s="36"/>
      <c r="AM206" s="36"/>
      <c r="AN206" s="29"/>
      <c r="AO206" s="36"/>
      <c r="AP206" s="29"/>
      <c r="AQ206" s="36"/>
      <c r="AR206" s="29"/>
      <c r="AS206" s="36"/>
      <c r="AT206" s="36"/>
      <c r="AU206" s="36"/>
      <c r="AV206" s="29"/>
      <c r="AW206" s="36"/>
      <c r="AX206" s="36"/>
      <c r="AY206" s="36"/>
      <c r="AZ206" s="29"/>
      <c r="BA206" s="36"/>
      <c r="BB206" s="36"/>
      <c r="BC206" s="36"/>
      <c r="BD206" s="36"/>
      <c r="BE206" s="36"/>
      <c r="BF206" s="36"/>
      <c r="BG206" s="36"/>
      <c r="BH206" s="36"/>
      <c r="BI206" s="36"/>
      <c r="BJ206" s="29"/>
      <c r="BK206" s="36"/>
      <c r="BL206" s="29"/>
      <c r="BM206" s="36"/>
      <c r="BN206" s="36"/>
      <c r="BO206" s="36"/>
      <c r="BP206" s="29"/>
      <c r="BQ206" s="36"/>
      <c r="BR206" s="29"/>
      <c r="BS206" s="36"/>
      <c r="BT206" s="36"/>
      <c r="BU206" s="36"/>
      <c r="BV206" s="36"/>
    </row>
    <row r="207" spans="1:75" s="86" customFormat="1" x14ac:dyDescent="0.25">
      <c r="A207" s="79">
        <v>205</v>
      </c>
      <c r="B207" s="79">
        <v>1</v>
      </c>
      <c r="C207" s="80" t="s">
        <v>662</v>
      </c>
      <c r="D207" s="81">
        <f>апрель!D207-май!E207</f>
        <v>962.03626464734305</v>
      </c>
      <c r="E207" s="81">
        <f t="shared" si="3"/>
        <v>36.835000000000001</v>
      </c>
      <c r="F207" s="82"/>
      <c r="G207" s="82"/>
      <c r="H207" s="82"/>
      <c r="I207" s="83"/>
      <c r="J207" s="82"/>
      <c r="K207" s="82"/>
      <c r="L207" s="82"/>
      <c r="M207" s="82"/>
      <c r="N207" s="82"/>
      <c r="O207" s="84"/>
      <c r="P207" s="82"/>
      <c r="Q207" s="84"/>
      <c r="R207" s="82"/>
      <c r="S207" s="82"/>
      <c r="T207" s="82"/>
      <c r="U207" s="82"/>
      <c r="V207" s="82"/>
      <c r="W207" s="82"/>
      <c r="X207" s="82"/>
      <c r="Y207" s="84"/>
      <c r="Z207" s="82"/>
      <c r="AA207" s="85"/>
      <c r="AB207" s="82"/>
      <c r="AC207" s="82"/>
      <c r="AD207" s="82"/>
      <c r="AE207" s="82"/>
      <c r="AF207" s="82"/>
      <c r="AG207" s="82"/>
      <c r="AH207" s="84"/>
      <c r="AI207" s="82"/>
      <c r="AJ207" s="84"/>
      <c r="AK207" s="82"/>
      <c r="AL207" s="82"/>
      <c r="AM207" s="82"/>
      <c r="AN207" s="84"/>
      <c r="AO207" s="82"/>
      <c r="AP207" s="84"/>
      <c r="AQ207" s="82"/>
      <c r="AR207" s="84"/>
      <c r="AS207" s="82"/>
      <c r="AT207" s="82"/>
      <c r="AU207" s="82"/>
      <c r="AV207" s="84"/>
      <c r="AW207" s="82"/>
      <c r="AX207" s="82"/>
      <c r="AY207" s="82"/>
      <c r="AZ207" s="84"/>
      <c r="BA207" s="82"/>
      <c r="BB207" s="82"/>
      <c r="BC207" s="82"/>
      <c r="BD207" s="82">
        <v>1.4999999999999999E-2</v>
      </c>
      <c r="BE207" s="82">
        <v>21.873000000000001</v>
      </c>
      <c r="BF207" s="82"/>
      <c r="BG207" s="82"/>
      <c r="BH207" s="82"/>
      <c r="BI207" s="82"/>
      <c r="BJ207" s="84"/>
      <c r="BK207" s="82"/>
      <c r="BL207" s="84">
        <v>10</v>
      </c>
      <c r="BM207" s="82">
        <v>5.7359999999999998</v>
      </c>
      <c r="BN207" s="82"/>
      <c r="BO207" s="82"/>
      <c r="BP207" s="84"/>
      <c r="BQ207" s="82"/>
      <c r="BR207" s="84"/>
      <c r="BS207" s="82"/>
      <c r="BT207" s="82"/>
      <c r="BU207" s="82"/>
      <c r="BV207" s="82">
        <v>9.2260000000000009</v>
      </c>
      <c r="BW207" s="86" t="s">
        <v>1070</v>
      </c>
    </row>
    <row r="208" spans="1:75" x14ac:dyDescent="0.25">
      <c r="A208" s="16">
        <v>206</v>
      </c>
      <c r="B208" s="16">
        <v>1</v>
      </c>
      <c r="C208" s="31" t="s">
        <v>663</v>
      </c>
      <c r="D208" s="40">
        <f>апрель!D208-май!E208</f>
        <v>-510.89894836714967</v>
      </c>
      <c r="E208" s="40">
        <f t="shared" si="3"/>
        <v>0</v>
      </c>
      <c r="F208" s="36"/>
      <c r="G208" s="36"/>
      <c r="H208" s="36"/>
      <c r="I208" s="27"/>
      <c r="J208" s="36"/>
      <c r="K208" s="36"/>
      <c r="L208" s="36"/>
      <c r="M208" s="36"/>
      <c r="N208" s="36"/>
      <c r="O208" s="29"/>
      <c r="P208" s="36"/>
      <c r="Q208" s="29"/>
      <c r="R208" s="36"/>
      <c r="S208" s="36"/>
      <c r="T208" s="36"/>
      <c r="U208" s="36"/>
      <c r="V208" s="36"/>
      <c r="W208" s="36"/>
      <c r="X208" s="36"/>
      <c r="Y208" s="29"/>
      <c r="Z208" s="36"/>
      <c r="AA208" s="66"/>
      <c r="AB208" s="36"/>
      <c r="AC208" s="36"/>
      <c r="AD208" s="36"/>
      <c r="AE208" s="36"/>
      <c r="AF208" s="36"/>
      <c r="AG208" s="36"/>
      <c r="AH208" s="29"/>
      <c r="AI208" s="36"/>
      <c r="AJ208" s="29"/>
      <c r="AK208" s="36"/>
      <c r="AL208" s="36"/>
      <c r="AM208" s="36"/>
      <c r="AN208" s="29"/>
      <c r="AO208" s="36"/>
      <c r="AP208" s="29"/>
      <c r="AQ208" s="36"/>
      <c r="AR208" s="29"/>
      <c r="AS208" s="36"/>
      <c r="AT208" s="36"/>
      <c r="AU208" s="36"/>
      <c r="AV208" s="29"/>
      <c r="AW208" s="36"/>
      <c r="AX208" s="36"/>
      <c r="AY208" s="36"/>
      <c r="AZ208" s="29"/>
      <c r="BA208" s="36"/>
      <c r="BB208" s="36"/>
      <c r="BC208" s="36"/>
      <c r="BD208" s="36"/>
      <c r="BE208" s="36"/>
      <c r="BF208" s="36"/>
      <c r="BG208" s="36"/>
      <c r="BH208" s="36"/>
      <c r="BI208" s="36"/>
      <c r="BJ208" s="29"/>
      <c r="BK208" s="36"/>
      <c r="BL208" s="29"/>
      <c r="BM208" s="36"/>
      <c r="BN208" s="36"/>
      <c r="BO208" s="36"/>
      <c r="BP208" s="29"/>
      <c r="BQ208" s="36"/>
      <c r="BR208" s="29"/>
      <c r="BS208" s="36"/>
      <c r="BT208" s="36"/>
      <c r="BU208" s="36"/>
      <c r="BV208" s="36"/>
    </row>
    <row r="209" spans="1:75" x14ac:dyDescent="0.25">
      <c r="A209" s="16">
        <v>207</v>
      </c>
      <c r="B209" s="16">
        <v>1</v>
      </c>
      <c r="C209" s="31" t="s">
        <v>664</v>
      </c>
      <c r="D209" s="40">
        <f>апрель!D209-май!E209</f>
        <v>-121.06658487922701</v>
      </c>
      <c r="E209" s="40">
        <f t="shared" si="3"/>
        <v>0</v>
      </c>
      <c r="F209" s="36"/>
      <c r="G209" s="36"/>
      <c r="H209" s="36"/>
      <c r="I209" s="27"/>
      <c r="J209" s="36"/>
      <c r="K209" s="36"/>
      <c r="L209" s="36"/>
      <c r="M209" s="36"/>
      <c r="N209" s="36"/>
      <c r="O209" s="29"/>
      <c r="P209" s="36"/>
      <c r="Q209" s="29"/>
      <c r="R209" s="36"/>
      <c r="S209" s="36"/>
      <c r="T209" s="36"/>
      <c r="U209" s="36"/>
      <c r="V209" s="36"/>
      <c r="W209" s="36"/>
      <c r="X209" s="36"/>
      <c r="Y209" s="29"/>
      <c r="Z209" s="36"/>
      <c r="AA209" s="66"/>
      <c r="AB209" s="36"/>
      <c r="AC209" s="36"/>
      <c r="AD209" s="36"/>
      <c r="AE209" s="36"/>
      <c r="AF209" s="36"/>
      <c r="AG209" s="36"/>
      <c r="AH209" s="29"/>
      <c r="AI209" s="36"/>
      <c r="AJ209" s="29"/>
      <c r="AK209" s="36"/>
      <c r="AL209" s="36"/>
      <c r="AM209" s="36"/>
      <c r="AN209" s="29"/>
      <c r="AO209" s="36"/>
      <c r="AP209" s="29"/>
      <c r="AQ209" s="36"/>
      <c r="AR209" s="29"/>
      <c r="AS209" s="36"/>
      <c r="AT209" s="36"/>
      <c r="AU209" s="36"/>
      <c r="AV209" s="29"/>
      <c r="AW209" s="36"/>
      <c r="AX209" s="36"/>
      <c r="AY209" s="36"/>
      <c r="AZ209" s="29"/>
      <c r="BA209" s="36"/>
      <c r="BB209" s="36"/>
      <c r="BC209" s="36"/>
      <c r="BD209" s="36"/>
      <c r="BE209" s="36"/>
      <c r="BF209" s="36"/>
      <c r="BG209" s="36"/>
      <c r="BH209" s="36"/>
      <c r="BI209" s="36"/>
      <c r="BJ209" s="29"/>
      <c r="BK209" s="36"/>
      <c r="BL209" s="29"/>
      <c r="BM209" s="36"/>
      <c r="BN209" s="36"/>
      <c r="BO209" s="36"/>
      <c r="BP209" s="29"/>
      <c r="BQ209" s="36"/>
      <c r="BR209" s="29"/>
      <c r="BS209" s="36"/>
      <c r="BT209" s="36"/>
      <c r="BU209" s="36"/>
      <c r="BV209" s="36"/>
    </row>
    <row r="210" spans="1:75" x14ac:dyDescent="0.25">
      <c r="A210" s="16">
        <v>208</v>
      </c>
      <c r="B210" s="16">
        <v>1</v>
      </c>
      <c r="C210" s="31" t="s">
        <v>665</v>
      </c>
      <c r="D210" s="40">
        <f>апрель!D210-май!E210</f>
        <v>-474.33018257004841</v>
      </c>
      <c r="E210" s="40">
        <f t="shared" si="3"/>
        <v>0</v>
      </c>
      <c r="F210" s="36"/>
      <c r="G210" s="36"/>
      <c r="H210" s="36"/>
      <c r="I210" s="27"/>
      <c r="J210" s="36"/>
      <c r="K210" s="36"/>
      <c r="L210" s="36"/>
      <c r="M210" s="36"/>
      <c r="N210" s="36"/>
      <c r="O210" s="29"/>
      <c r="P210" s="36"/>
      <c r="Q210" s="29"/>
      <c r="R210" s="36"/>
      <c r="S210" s="36"/>
      <c r="T210" s="36"/>
      <c r="U210" s="36"/>
      <c r="V210" s="36"/>
      <c r="W210" s="36"/>
      <c r="X210" s="36"/>
      <c r="Y210" s="29"/>
      <c r="Z210" s="36"/>
      <c r="AA210" s="66"/>
      <c r="AB210" s="36"/>
      <c r="AC210" s="36"/>
      <c r="AD210" s="36"/>
      <c r="AE210" s="36"/>
      <c r="AF210" s="36"/>
      <c r="AG210" s="36"/>
      <c r="AH210" s="29"/>
      <c r="AI210" s="36"/>
      <c r="AJ210" s="29"/>
      <c r="AK210" s="36"/>
      <c r="AL210" s="36"/>
      <c r="AM210" s="36"/>
      <c r="AN210" s="29"/>
      <c r="AO210" s="36"/>
      <c r="AP210" s="29"/>
      <c r="AQ210" s="36"/>
      <c r="AR210" s="29"/>
      <c r="AS210" s="36"/>
      <c r="AT210" s="36"/>
      <c r="AU210" s="36"/>
      <c r="AV210" s="29"/>
      <c r="AW210" s="36"/>
      <c r="AX210" s="36"/>
      <c r="AY210" s="36"/>
      <c r="AZ210" s="29"/>
      <c r="BA210" s="36"/>
      <c r="BB210" s="36"/>
      <c r="BC210" s="36"/>
      <c r="BD210" s="36"/>
      <c r="BE210" s="36"/>
      <c r="BF210" s="36"/>
      <c r="BG210" s="36"/>
      <c r="BH210" s="36"/>
      <c r="BI210" s="36"/>
      <c r="BJ210" s="29"/>
      <c r="BK210" s="36"/>
      <c r="BL210" s="29"/>
      <c r="BM210" s="36"/>
      <c r="BN210" s="36"/>
      <c r="BO210" s="36"/>
      <c r="BP210" s="29"/>
      <c r="BQ210" s="36"/>
      <c r="BR210" s="29"/>
      <c r="BS210" s="36"/>
      <c r="BT210" s="36"/>
      <c r="BU210" s="36"/>
      <c r="BV210" s="36"/>
    </row>
    <row r="211" spans="1:75" s="86" customFormat="1" x14ac:dyDescent="0.25">
      <c r="A211" s="79">
        <v>209</v>
      </c>
      <c r="B211" s="79">
        <v>1</v>
      </c>
      <c r="C211" s="80" t="s">
        <v>666</v>
      </c>
      <c r="D211" s="81">
        <f>апрель!D211-май!E211</f>
        <v>232.97536992270531</v>
      </c>
      <c r="E211" s="81">
        <f t="shared" si="3"/>
        <v>13.042</v>
      </c>
      <c r="F211" s="82"/>
      <c r="G211" s="82"/>
      <c r="H211" s="82"/>
      <c r="I211" s="83"/>
      <c r="J211" s="82"/>
      <c r="K211" s="82"/>
      <c r="L211" s="82"/>
      <c r="M211" s="82"/>
      <c r="N211" s="82"/>
      <c r="O211" s="84"/>
      <c r="P211" s="82"/>
      <c r="Q211" s="84"/>
      <c r="R211" s="82"/>
      <c r="S211" s="82"/>
      <c r="T211" s="82"/>
      <c r="U211" s="82"/>
      <c r="V211" s="82"/>
      <c r="W211" s="82"/>
      <c r="X211" s="82"/>
      <c r="Y211" s="84"/>
      <c r="Z211" s="82"/>
      <c r="AA211" s="85"/>
      <c r="AB211" s="82"/>
      <c r="AC211" s="82"/>
      <c r="AD211" s="82"/>
      <c r="AE211" s="82"/>
      <c r="AF211" s="82"/>
      <c r="AG211" s="82"/>
      <c r="AH211" s="84"/>
      <c r="AI211" s="82"/>
      <c r="AJ211" s="84"/>
      <c r="AK211" s="82"/>
      <c r="AL211" s="82"/>
      <c r="AM211" s="82"/>
      <c r="AN211" s="84"/>
      <c r="AO211" s="82"/>
      <c r="AP211" s="84"/>
      <c r="AQ211" s="82"/>
      <c r="AR211" s="84"/>
      <c r="AS211" s="82"/>
      <c r="AT211" s="82"/>
      <c r="AU211" s="82"/>
      <c r="AV211" s="84"/>
      <c r="AW211" s="82"/>
      <c r="AX211" s="82"/>
      <c r="AY211" s="82"/>
      <c r="AZ211" s="84"/>
      <c r="BA211" s="82"/>
      <c r="BB211" s="82"/>
      <c r="BC211" s="82"/>
      <c r="BD211" s="82"/>
      <c r="BE211" s="82"/>
      <c r="BF211" s="82"/>
      <c r="BG211" s="82"/>
      <c r="BH211" s="82"/>
      <c r="BI211" s="82"/>
      <c r="BJ211" s="84"/>
      <c r="BK211" s="82"/>
      <c r="BL211" s="84">
        <v>25</v>
      </c>
      <c r="BM211" s="82">
        <v>13.042</v>
      </c>
      <c r="BN211" s="82"/>
      <c r="BO211" s="82"/>
      <c r="BP211" s="84"/>
      <c r="BQ211" s="82"/>
      <c r="BR211" s="84"/>
      <c r="BS211" s="82"/>
      <c r="BT211" s="82"/>
      <c r="BU211" s="82"/>
      <c r="BV211" s="82"/>
    </row>
    <row r="212" spans="1:75" s="86" customFormat="1" x14ac:dyDescent="0.25">
      <c r="A212" s="79">
        <v>210</v>
      </c>
      <c r="B212" s="79">
        <v>1</v>
      </c>
      <c r="C212" s="80" t="s">
        <v>667</v>
      </c>
      <c r="D212" s="81">
        <f>апрель!D212-май!E212</f>
        <v>1118.3833658743961</v>
      </c>
      <c r="E212" s="81">
        <f t="shared" si="3"/>
        <v>13.042</v>
      </c>
      <c r="F212" s="82"/>
      <c r="G212" s="82"/>
      <c r="H212" s="82"/>
      <c r="I212" s="83"/>
      <c r="J212" s="82"/>
      <c r="K212" s="82"/>
      <c r="L212" s="82"/>
      <c r="M212" s="82"/>
      <c r="N212" s="82"/>
      <c r="O212" s="84"/>
      <c r="P212" s="82"/>
      <c r="Q212" s="84"/>
      <c r="R212" s="82"/>
      <c r="S212" s="82"/>
      <c r="T212" s="82"/>
      <c r="U212" s="82"/>
      <c r="V212" s="82"/>
      <c r="W212" s="82"/>
      <c r="X212" s="82"/>
      <c r="Y212" s="84"/>
      <c r="Z212" s="82"/>
      <c r="AA212" s="85"/>
      <c r="AB212" s="82"/>
      <c r="AC212" s="82"/>
      <c r="AD212" s="82"/>
      <c r="AE212" s="82"/>
      <c r="AF212" s="82"/>
      <c r="AG212" s="82"/>
      <c r="AH212" s="84"/>
      <c r="AI212" s="82"/>
      <c r="AJ212" s="84"/>
      <c r="AK212" s="82"/>
      <c r="AL212" s="82"/>
      <c r="AM212" s="82"/>
      <c r="AN212" s="84"/>
      <c r="AO212" s="82"/>
      <c r="AP212" s="84"/>
      <c r="AQ212" s="82"/>
      <c r="AR212" s="84"/>
      <c r="AS212" s="82"/>
      <c r="AT212" s="82"/>
      <c r="AU212" s="82"/>
      <c r="AV212" s="84"/>
      <c r="AW212" s="82"/>
      <c r="AX212" s="82"/>
      <c r="AY212" s="82"/>
      <c r="AZ212" s="84"/>
      <c r="BA212" s="82"/>
      <c r="BB212" s="82"/>
      <c r="BC212" s="82"/>
      <c r="BD212" s="82"/>
      <c r="BE212" s="82"/>
      <c r="BF212" s="82"/>
      <c r="BG212" s="82"/>
      <c r="BH212" s="82"/>
      <c r="BI212" s="82"/>
      <c r="BJ212" s="84"/>
      <c r="BK212" s="82"/>
      <c r="BL212" s="84">
        <v>25</v>
      </c>
      <c r="BM212" s="82">
        <v>13.042</v>
      </c>
      <c r="BN212" s="82"/>
      <c r="BO212" s="82"/>
      <c r="BP212" s="84"/>
      <c r="BQ212" s="82"/>
      <c r="BR212" s="84"/>
      <c r="BS212" s="82"/>
      <c r="BT212" s="82"/>
      <c r="BU212" s="82"/>
      <c r="BV212" s="82"/>
    </row>
    <row r="213" spans="1:75" x14ac:dyDescent="0.25">
      <c r="A213" s="16">
        <v>211</v>
      </c>
      <c r="B213" s="16">
        <v>1</v>
      </c>
      <c r="C213" s="31" t="s">
        <v>668</v>
      </c>
      <c r="D213" s="40">
        <f>апрель!D213-май!E213</f>
        <v>-923.54435435748792</v>
      </c>
      <c r="E213" s="40">
        <f t="shared" si="3"/>
        <v>0</v>
      </c>
      <c r="F213" s="36"/>
      <c r="G213" s="36"/>
      <c r="H213" s="36"/>
      <c r="I213" s="27"/>
      <c r="J213" s="36"/>
      <c r="K213" s="36"/>
      <c r="L213" s="36"/>
      <c r="M213" s="36"/>
      <c r="N213" s="36"/>
      <c r="O213" s="29"/>
      <c r="P213" s="36"/>
      <c r="Q213" s="29"/>
      <c r="R213" s="36"/>
      <c r="S213" s="36"/>
      <c r="T213" s="36"/>
      <c r="U213" s="36"/>
      <c r="V213" s="36"/>
      <c r="W213" s="36"/>
      <c r="X213" s="36"/>
      <c r="Y213" s="29"/>
      <c r="Z213" s="36"/>
      <c r="AA213" s="66"/>
      <c r="AB213" s="36"/>
      <c r="AC213" s="36"/>
      <c r="AD213" s="36"/>
      <c r="AE213" s="36"/>
      <c r="AF213" s="36"/>
      <c r="AG213" s="36"/>
      <c r="AH213" s="29"/>
      <c r="AI213" s="36"/>
      <c r="AJ213" s="29"/>
      <c r="AK213" s="36"/>
      <c r="AL213" s="36"/>
      <c r="AM213" s="36"/>
      <c r="AN213" s="29"/>
      <c r="AO213" s="36"/>
      <c r="AP213" s="29"/>
      <c r="AQ213" s="36"/>
      <c r="AR213" s="29"/>
      <c r="AS213" s="36"/>
      <c r="AT213" s="36"/>
      <c r="AU213" s="36"/>
      <c r="AV213" s="29"/>
      <c r="AW213" s="36"/>
      <c r="AX213" s="36"/>
      <c r="AY213" s="36"/>
      <c r="AZ213" s="29"/>
      <c r="BA213" s="36"/>
      <c r="BB213" s="36"/>
      <c r="BC213" s="36"/>
      <c r="BD213" s="36"/>
      <c r="BE213" s="36"/>
      <c r="BF213" s="36"/>
      <c r="BG213" s="36"/>
      <c r="BH213" s="36"/>
      <c r="BI213" s="36"/>
      <c r="BJ213" s="29"/>
      <c r="BK213" s="36"/>
      <c r="BL213" s="29"/>
      <c r="BM213" s="36"/>
      <c r="BN213" s="36"/>
      <c r="BO213" s="36"/>
      <c r="BP213" s="29"/>
      <c r="BQ213" s="36"/>
      <c r="BR213" s="29"/>
      <c r="BS213" s="36"/>
      <c r="BT213" s="36"/>
      <c r="BU213" s="36"/>
      <c r="BV213" s="36"/>
    </row>
    <row r="214" spans="1:75" s="86" customFormat="1" x14ac:dyDescent="0.25">
      <c r="A214" s="79">
        <v>212</v>
      </c>
      <c r="B214" s="79">
        <v>1</v>
      </c>
      <c r="C214" s="80" t="s">
        <v>669</v>
      </c>
      <c r="D214" s="81">
        <f>апрель!D214-май!E214</f>
        <v>1763.0092232753625</v>
      </c>
      <c r="E214" s="81">
        <f t="shared" si="3"/>
        <v>16.097999999999999</v>
      </c>
      <c r="F214" s="82"/>
      <c r="G214" s="82"/>
      <c r="H214" s="82"/>
      <c r="I214" s="83"/>
      <c r="J214" s="82"/>
      <c r="K214" s="82"/>
      <c r="L214" s="82"/>
      <c r="M214" s="82"/>
      <c r="N214" s="82"/>
      <c r="O214" s="84"/>
      <c r="P214" s="82"/>
      <c r="Q214" s="84"/>
      <c r="R214" s="82"/>
      <c r="S214" s="82"/>
      <c r="T214" s="82"/>
      <c r="U214" s="82"/>
      <c r="V214" s="82"/>
      <c r="W214" s="82"/>
      <c r="X214" s="82"/>
      <c r="Y214" s="84"/>
      <c r="Z214" s="82"/>
      <c r="AA214" s="85"/>
      <c r="AB214" s="82"/>
      <c r="AC214" s="82"/>
      <c r="AD214" s="82"/>
      <c r="AE214" s="82"/>
      <c r="AF214" s="82"/>
      <c r="AG214" s="82"/>
      <c r="AH214" s="84"/>
      <c r="AI214" s="82"/>
      <c r="AJ214" s="84"/>
      <c r="AK214" s="82"/>
      <c r="AL214" s="82"/>
      <c r="AM214" s="82"/>
      <c r="AN214" s="84"/>
      <c r="AO214" s="82"/>
      <c r="AP214" s="84"/>
      <c r="AQ214" s="82"/>
      <c r="AR214" s="84"/>
      <c r="AS214" s="82"/>
      <c r="AT214" s="82"/>
      <c r="AU214" s="82"/>
      <c r="AV214" s="84"/>
      <c r="AW214" s="82"/>
      <c r="AX214" s="82"/>
      <c r="AY214" s="82"/>
      <c r="AZ214" s="84"/>
      <c r="BA214" s="82"/>
      <c r="BB214" s="82"/>
      <c r="BC214" s="82"/>
      <c r="BD214" s="82"/>
      <c r="BE214" s="82"/>
      <c r="BF214" s="82"/>
      <c r="BG214" s="82"/>
      <c r="BH214" s="82"/>
      <c r="BI214" s="82"/>
      <c r="BJ214" s="84"/>
      <c r="BK214" s="82"/>
      <c r="BL214" s="84">
        <v>31</v>
      </c>
      <c r="BM214" s="82">
        <v>16.097999999999999</v>
      </c>
      <c r="BN214" s="82"/>
      <c r="BO214" s="82"/>
      <c r="BP214" s="84"/>
      <c r="BQ214" s="82"/>
      <c r="BR214" s="84"/>
      <c r="BS214" s="82"/>
      <c r="BT214" s="82"/>
      <c r="BU214" s="82"/>
      <c r="BV214" s="82"/>
    </row>
    <row r="215" spans="1:75" s="86" customFormat="1" x14ac:dyDescent="0.25">
      <c r="A215" s="79">
        <v>213</v>
      </c>
      <c r="B215" s="79">
        <v>1</v>
      </c>
      <c r="C215" s="80" t="s">
        <v>670</v>
      </c>
      <c r="D215" s="81">
        <f>апрель!D215-май!E215</f>
        <v>148.37270497584541</v>
      </c>
      <c r="E215" s="81">
        <f t="shared" si="3"/>
        <v>25.715</v>
      </c>
      <c r="F215" s="82"/>
      <c r="G215" s="82"/>
      <c r="H215" s="82"/>
      <c r="I215" s="83"/>
      <c r="J215" s="82"/>
      <c r="K215" s="82"/>
      <c r="L215" s="82"/>
      <c r="M215" s="82"/>
      <c r="N215" s="82"/>
      <c r="O215" s="84"/>
      <c r="P215" s="82"/>
      <c r="Q215" s="84"/>
      <c r="R215" s="82"/>
      <c r="S215" s="82"/>
      <c r="T215" s="82"/>
      <c r="U215" s="82"/>
      <c r="V215" s="82"/>
      <c r="W215" s="82"/>
      <c r="X215" s="82"/>
      <c r="Y215" s="84"/>
      <c r="Z215" s="82"/>
      <c r="AA215" s="85"/>
      <c r="AB215" s="82"/>
      <c r="AC215" s="82"/>
      <c r="AD215" s="82"/>
      <c r="AE215" s="82"/>
      <c r="AF215" s="82"/>
      <c r="AG215" s="82"/>
      <c r="AH215" s="84"/>
      <c r="AI215" s="82"/>
      <c r="AJ215" s="84"/>
      <c r="AK215" s="82"/>
      <c r="AL215" s="82"/>
      <c r="AM215" s="82"/>
      <c r="AN215" s="84"/>
      <c r="AO215" s="82"/>
      <c r="AP215" s="84"/>
      <c r="AQ215" s="82"/>
      <c r="AR215" s="84"/>
      <c r="AS215" s="82"/>
      <c r="AT215" s="82"/>
      <c r="AU215" s="82"/>
      <c r="AV215" s="84"/>
      <c r="AW215" s="82"/>
      <c r="AX215" s="82"/>
      <c r="AY215" s="82"/>
      <c r="AZ215" s="84"/>
      <c r="BA215" s="82"/>
      <c r="BB215" s="82"/>
      <c r="BC215" s="82"/>
      <c r="BD215" s="82"/>
      <c r="BE215" s="82"/>
      <c r="BF215" s="82"/>
      <c r="BG215" s="82"/>
      <c r="BH215" s="82"/>
      <c r="BI215" s="82"/>
      <c r="BJ215" s="84"/>
      <c r="BK215" s="82"/>
      <c r="BL215" s="84">
        <v>32</v>
      </c>
      <c r="BM215" s="82">
        <v>25.715</v>
      </c>
      <c r="BN215" s="82"/>
      <c r="BO215" s="82"/>
      <c r="BP215" s="84"/>
      <c r="BQ215" s="82"/>
      <c r="BR215" s="84"/>
      <c r="BS215" s="82"/>
      <c r="BT215" s="82"/>
      <c r="BU215" s="82"/>
      <c r="BV215" s="82"/>
    </row>
    <row r="216" spans="1:75" x14ac:dyDescent="0.25">
      <c r="A216" s="16">
        <v>214</v>
      </c>
      <c r="B216" s="16">
        <v>1</v>
      </c>
      <c r="C216" s="31" t="s">
        <v>671</v>
      </c>
      <c r="D216" s="40">
        <f>апрель!D216-май!E216</f>
        <v>611.46888412560384</v>
      </c>
      <c r="E216" s="40">
        <f t="shared" si="3"/>
        <v>0</v>
      </c>
      <c r="F216" s="36"/>
      <c r="G216" s="36"/>
      <c r="H216" s="36"/>
      <c r="I216" s="27"/>
      <c r="J216" s="36"/>
      <c r="K216" s="36"/>
      <c r="L216" s="36"/>
      <c r="M216" s="36"/>
      <c r="N216" s="36"/>
      <c r="O216" s="29"/>
      <c r="P216" s="36"/>
      <c r="Q216" s="29"/>
      <c r="R216" s="36"/>
      <c r="S216" s="36"/>
      <c r="T216" s="36"/>
      <c r="U216" s="36"/>
      <c r="V216" s="36"/>
      <c r="W216" s="36"/>
      <c r="X216" s="36"/>
      <c r="Y216" s="29"/>
      <c r="Z216" s="36"/>
      <c r="AA216" s="66"/>
      <c r="AB216" s="36"/>
      <c r="AC216" s="36"/>
      <c r="AD216" s="36"/>
      <c r="AE216" s="36"/>
      <c r="AF216" s="36"/>
      <c r="AG216" s="36"/>
      <c r="AH216" s="29"/>
      <c r="AI216" s="36"/>
      <c r="AJ216" s="29"/>
      <c r="AK216" s="36"/>
      <c r="AL216" s="36"/>
      <c r="AM216" s="36"/>
      <c r="AN216" s="29"/>
      <c r="AO216" s="36"/>
      <c r="AP216" s="29"/>
      <c r="AQ216" s="36"/>
      <c r="AR216" s="29"/>
      <c r="AS216" s="36"/>
      <c r="AT216" s="36"/>
      <c r="AU216" s="36"/>
      <c r="AV216" s="29"/>
      <c r="AW216" s="36"/>
      <c r="AX216" s="36"/>
      <c r="AY216" s="36"/>
      <c r="AZ216" s="29"/>
      <c r="BA216" s="36"/>
      <c r="BB216" s="36"/>
      <c r="BC216" s="36"/>
      <c r="BD216" s="36"/>
      <c r="BE216" s="36"/>
      <c r="BF216" s="36"/>
      <c r="BG216" s="36"/>
      <c r="BH216" s="36"/>
      <c r="BI216" s="36"/>
      <c r="BJ216" s="29"/>
      <c r="BK216" s="36"/>
      <c r="BL216" s="29"/>
      <c r="BM216" s="36"/>
      <c r="BN216" s="36"/>
      <c r="BO216" s="36"/>
      <c r="BP216" s="29"/>
      <c r="BQ216" s="36"/>
      <c r="BR216" s="29"/>
      <c r="BS216" s="36"/>
      <c r="BT216" s="36"/>
      <c r="BU216" s="36"/>
      <c r="BV216" s="36"/>
    </row>
    <row r="217" spans="1:75" s="86" customFormat="1" x14ac:dyDescent="0.25">
      <c r="A217" s="79">
        <v>215</v>
      </c>
      <c r="B217" s="79">
        <v>1</v>
      </c>
      <c r="C217" s="80" t="s">
        <v>672</v>
      </c>
      <c r="D217" s="81">
        <f>апрель!D217-май!E217</f>
        <v>537.78153051207732</v>
      </c>
      <c r="E217" s="81">
        <f t="shared" si="3"/>
        <v>15.209</v>
      </c>
      <c r="F217" s="82"/>
      <c r="G217" s="82"/>
      <c r="H217" s="82"/>
      <c r="I217" s="83"/>
      <c r="J217" s="82"/>
      <c r="K217" s="82"/>
      <c r="L217" s="82"/>
      <c r="M217" s="82"/>
      <c r="N217" s="82"/>
      <c r="O217" s="84"/>
      <c r="P217" s="82"/>
      <c r="Q217" s="84"/>
      <c r="R217" s="82"/>
      <c r="S217" s="82"/>
      <c r="T217" s="82"/>
      <c r="U217" s="82"/>
      <c r="V217" s="82"/>
      <c r="W217" s="82"/>
      <c r="X217" s="82"/>
      <c r="Y217" s="84"/>
      <c r="Z217" s="82"/>
      <c r="AA217" s="85"/>
      <c r="AB217" s="82"/>
      <c r="AC217" s="82"/>
      <c r="AD217" s="82"/>
      <c r="AE217" s="82"/>
      <c r="AF217" s="82"/>
      <c r="AG217" s="82"/>
      <c r="AH217" s="84"/>
      <c r="AI217" s="82"/>
      <c r="AJ217" s="84"/>
      <c r="AK217" s="82"/>
      <c r="AL217" s="82"/>
      <c r="AM217" s="82"/>
      <c r="AN217" s="84"/>
      <c r="AO217" s="82"/>
      <c r="AP217" s="84"/>
      <c r="AQ217" s="82"/>
      <c r="AR217" s="84"/>
      <c r="AS217" s="82"/>
      <c r="AT217" s="82"/>
      <c r="AU217" s="82"/>
      <c r="AV217" s="84"/>
      <c r="AW217" s="82"/>
      <c r="AX217" s="82"/>
      <c r="AY217" s="82"/>
      <c r="AZ217" s="84"/>
      <c r="BA217" s="82"/>
      <c r="BB217" s="82"/>
      <c r="BC217" s="82"/>
      <c r="BD217" s="82"/>
      <c r="BE217" s="82"/>
      <c r="BF217" s="82"/>
      <c r="BG217" s="82"/>
      <c r="BH217" s="82"/>
      <c r="BI217" s="82"/>
      <c r="BJ217" s="84"/>
      <c r="BK217" s="82"/>
      <c r="BL217" s="84">
        <v>13</v>
      </c>
      <c r="BM217" s="82">
        <v>15.209</v>
      </c>
      <c r="BN217" s="82"/>
      <c r="BO217" s="82"/>
      <c r="BP217" s="84"/>
      <c r="BQ217" s="82"/>
      <c r="BR217" s="84"/>
      <c r="BS217" s="82"/>
      <c r="BT217" s="82"/>
      <c r="BU217" s="82"/>
      <c r="BV217" s="82"/>
    </row>
    <row r="218" spans="1:75" x14ac:dyDescent="0.25">
      <c r="A218" s="16">
        <v>216</v>
      </c>
      <c r="B218" s="16">
        <v>1</v>
      </c>
      <c r="C218" s="31" t="s">
        <v>673</v>
      </c>
      <c r="D218" s="40">
        <f>апрель!D218-май!E218</f>
        <v>496.17247823188404</v>
      </c>
      <c r="E218" s="40">
        <f t="shared" si="3"/>
        <v>0</v>
      </c>
      <c r="F218" s="36"/>
      <c r="G218" s="36"/>
      <c r="H218" s="36"/>
      <c r="I218" s="27"/>
      <c r="J218" s="36"/>
      <c r="K218" s="36"/>
      <c r="L218" s="36"/>
      <c r="M218" s="36"/>
      <c r="N218" s="36"/>
      <c r="O218" s="29"/>
      <c r="P218" s="36"/>
      <c r="Q218" s="29"/>
      <c r="R218" s="36"/>
      <c r="S218" s="36"/>
      <c r="T218" s="36"/>
      <c r="U218" s="36"/>
      <c r="V218" s="36"/>
      <c r="W218" s="36"/>
      <c r="X218" s="36"/>
      <c r="Y218" s="29"/>
      <c r="Z218" s="36"/>
      <c r="AA218" s="66"/>
      <c r="AB218" s="36"/>
      <c r="AC218" s="36"/>
      <c r="AD218" s="36"/>
      <c r="AE218" s="36"/>
      <c r="AF218" s="36"/>
      <c r="AG218" s="36"/>
      <c r="AH218" s="29"/>
      <c r="AI218" s="36"/>
      <c r="AJ218" s="29"/>
      <c r="AK218" s="36"/>
      <c r="AL218" s="36"/>
      <c r="AM218" s="36"/>
      <c r="AN218" s="29"/>
      <c r="AO218" s="36"/>
      <c r="AP218" s="29"/>
      <c r="AQ218" s="36"/>
      <c r="AR218" s="29"/>
      <c r="AS218" s="36"/>
      <c r="AT218" s="36"/>
      <c r="AU218" s="36"/>
      <c r="AV218" s="29"/>
      <c r="AW218" s="36"/>
      <c r="AX218" s="36"/>
      <c r="AY218" s="36"/>
      <c r="AZ218" s="29"/>
      <c r="BA218" s="36"/>
      <c r="BB218" s="36"/>
      <c r="BC218" s="36"/>
      <c r="BD218" s="36"/>
      <c r="BE218" s="36"/>
      <c r="BF218" s="36"/>
      <c r="BG218" s="36"/>
      <c r="BH218" s="36"/>
      <c r="BI218" s="36"/>
      <c r="BJ218" s="29"/>
      <c r="BK218" s="36"/>
      <c r="BL218" s="29"/>
      <c r="BM218" s="36"/>
      <c r="BN218" s="36"/>
      <c r="BO218" s="36"/>
      <c r="BP218" s="29"/>
      <c r="BQ218" s="36"/>
      <c r="BR218" s="29"/>
      <c r="BS218" s="36"/>
      <c r="BT218" s="36"/>
      <c r="BU218" s="36"/>
      <c r="BV218" s="36"/>
    </row>
    <row r="219" spans="1:75" s="86" customFormat="1" x14ac:dyDescent="0.25">
      <c r="A219" s="79">
        <v>217</v>
      </c>
      <c r="B219" s="79">
        <v>1</v>
      </c>
      <c r="C219" s="80" t="s">
        <v>674</v>
      </c>
      <c r="D219" s="81">
        <f>апрель!D219-май!E219</f>
        <v>395.80067942028978</v>
      </c>
      <c r="E219" s="81">
        <f t="shared" si="3"/>
        <v>6.1459999999999999</v>
      </c>
      <c r="F219" s="82"/>
      <c r="G219" s="82"/>
      <c r="H219" s="82"/>
      <c r="I219" s="83"/>
      <c r="J219" s="82"/>
      <c r="K219" s="82"/>
      <c r="L219" s="82"/>
      <c r="M219" s="82"/>
      <c r="N219" s="82"/>
      <c r="O219" s="84"/>
      <c r="P219" s="82"/>
      <c r="Q219" s="84"/>
      <c r="R219" s="82"/>
      <c r="S219" s="82"/>
      <c r="T219" s="82"/>
      <c r="U219" s="82"/>
      <c r="V219" s="82"/>
      <c r="W219" s="82"/>
      <c r="X219" s="82"/>
      <c r="Y219" s="84"/>
      <c r="Z219" s="82"/>
      <c r="AA219" s="85"/>
      <c r="AB219" s="82"/>
      <c r="AC219" s="82"/>
      <c r="AD219" s="82"/>
      <c r="AE219" s="82"/>
      <c r="AF219" s="82"/>
      <c r="AG219" s="82"/>
      <c r="AH219" s="84"/>
      <c r="AI219" s="82"/>
      <c r="AJ219" s="84"/>
      <c r="AK219" s="82"/>
      <c r="AL219" s="82"/>
      <c r="AM219" s="82"/>
      <c r="AN219" s="84"/>
      <c r="AO219" s="82"/>
      <c r="AP219" s="84"/>
      <c r="AQ219" s="82"/>
      <c r="AR219" s="84"/>
      <c r="AS219" s="82"/>
      <c r="AT219" s="82"/>
      <c r="AU219" s="82"/>
      <c r="AV219" s="84"/>
      <c r="AW219" s="82"/>
      <c r="AX219" s="82"/>
      <c r="AY219" s="82"/>
      <c r="AZ219" s="84"/>
      <c r="BA219" s="82"/>
      <c r="BB219" s="82"/>
      <c r="BC219" s="82"/>
      <c r="BD219" s="82"/>
      <c r="BE219" s="82"/>
      <c r="BF219" s="82"/>
      <c r="BG219" s="82"/>
      <c r="BH219" s="82"/>
      <c r="BI219" s="82"/>
      <c r="BJ219" s="84"/>
      <c r="BK219" s="82"/>
      <c r="BL219" s="84"/>
      <c r="BM219" s="82"/>
      <c r="BN219" s="82"/>
      <c r="BO219" s="82"/>
      <c r="BP219" s="84"/>
      <c r="BQ219" s="82"/>
      <c r="BR219" s="84"/>
      <c r="BS219" s="82"/>
      <c r="BT219" s="82"/>
      <c r="BU219" s="82"/>
      <c r="BV219" s="82">
        <v>6.1459999999999999</v>
      </c>
      <c r="BW219" s="86" t="s">
        <v>1070</v>
      </c>
    </row>
    <row r="220" spans="1:75" s="86" customFormat="1" x14ac:dyDescent="0.25">
      <c r="A220" s="79">
        <v>218</v>
      </c>
      <c r="B220" s="79">
        <v>1</v>
      </c>
      <c r="C220" s="80" t="s">
        <v>675</v>
      </c>
      <c r="D220" s="81">
        <f>апрель!D220-май!E220</f>
        <v>1016.0093686376808</v>
      </c>
      <c r="E220" s="81">
        <f t="shared" si="3"/>
        <v>31.827000000000002</v>
      </c>
      <c r="F220" s="82"/>
      <c r="G220" s="82"/>
      <c r="H220" s="82"/>
      <c r="I220" s="83"/>
      <c r="J220" s="82"/>
      <c r="K220" s="82"/>
      <c r="L220" s="82"/>
      <c r="M220" s="82"/>
      <c r="N220" s="82"/>
      <c r="O220" s="84"/>
      <c r="P220" s="82"/>
      <c r="Q220" s="84"/>
      <c r="R220" s="82"/>
      <c r="S220" s="82"/>
      <c r="T220" s="82"/>
      <c r="U220" s="82"/>
      <c r="V220" s="82"/>
      <c r="W220" s="82"/>
      <c r="X220" s="82"/>
      <c r="Y220" s="84"/>
      <c r="Z220" s="82"/>
      <c r="AA220" s="85"/>
      <c r="AB220" s="82"/>
      <c r="AC220" s="82"/>
      <c r="AD220" s="82"/>
      <c r="AE220" s="82"/>
      <c r="AF220" s="82"/>
      <c r="AG220" s="82"/>
      <c r="AH220" s="84"/>
      <c r="AI220" s="82"/>
      <c r="AJ220" s="84"/>
      <c r="AK220" s="82"/>
      <c r="AL220" s="82"/>
      <c r="AM220" s="82"/>
      <c r="AN220" s="84"/>
      <c r="AO220" s="82"/>
      <c r="AP220" s="84"/>
      <c r="AQ220" s="82"/>
      <c r="AR220" s="84"/>
      <c r="AS220" s="82"/>
      <c r="AT220" s="82"/>
      <c r="AU220" s="82"/>
      <c r="AV220" s="84"/>
      <c r="AW220" s="82"/>
      <c r="AX220" s="82"/>
      <c r="AY220" s="82"/>
      <c r="AZ220" s="84"/>
      <c r="BA220" s="82"/>
      <c r="BB220" s="82"/>
      <c r="BC220" s="82"/>
      <c r="BD220" s="82"/>
      <c r="BE220" s="82"/>
      <c r="BF220" s="82">
        <v>0.02</v>
      </c>
      <c r="BG220" s="82">
        <v>20.768000000000001</v>
      </c>
      <c r="BH220" s="82"/>
      <c r="BI220" s="82"/>
      <c r="BJ220" s="84"/>
      <c r="BK220" s="82"/>
      <c r="BL220" s="84">
        <v>15</v>
      </c>
      <c r="BM220" s="82">
        <v>8.1020000000000003</v>
      </c>
      <c r="BN220" s="82"/>
      <c r="BO220" s="82"/>
      <c r="BP220" s="84"/>
      <c r="BQ220" s="82"/>
      <c r="BR220" s="84"/>
      <c r="BS220" s="82"/>
      <c r="BT220" s="82"/>
      <c r="BU220" s="82"/>
      <c r="BV220" s="82">
        <v>2.9569999999999999</v>
      </c>
      <c r="BW220" s="86" t="s">
        <v>1070</v>
      </c>
    </row>
    <row r="221" spans="1:75" s="86" customFormat="1" x14ac:dyDescent="0.25">
      <c r="A221" s="79">
        <v>219</v>
      </c>
      <c r="B221" s="79">
        <v>1</v>
      </c>
      <c r="C221" s="80" t="s">
        <v>676</v>
      </c>
      <c r="D221" s="81">
        <f>апрель!D221-май!E221</f>
        <v>1248.9077181410628</v>
      </c>
      <c r="E221" s="81">
        <f t="shared" si="3"/>
        <v>7.7229999999999999</v>
      </c>
      <c r="F221" s="82"/>
      <c r="G221" s="82"/>
      <c r="H221" s="82"/>
      <c r="I221" s="83"/>
      <c r="J221" s="82"/>
      <c r="K221" s="82"/>
      <c r="L221" s="82"/>
      <c r="M221" s="82"/>
      <c r="N221" s="82"/>
      <c r="O221" s="84"/>
      <c r="P221" s="82"/>
      <c r="Q221" s="84"/>
      <c r="R221" s="82"/>
      <c r="S221" s="82"/>
      <c r="T221" s="82"/>
      <c r="U221" s="82"/>
      <c r="V221" s="82"/>
      <c r="W221" s="82"/>
      <c r="X221" s="82"/>
      <c r="Y221" s="84"/>
      <c r="Z221" s="82"/>
      <c r="AA221" s="85"/>
      <c r="AB221" s="82"/>
      <c r="AC221" s="82"/>
      <c r="AD221" s="82"/>
      <c r="AE221" s="82"/>
      <c r="AF221" s="82"/>
      <c r="AG221" s="82"/>
      <c r="AH221" s="84"/>
      <c r="AI221" s="82"/>
      <c r="AJ221" s="84"/>
      <c r="AK221" s="82"/>
      <c r="AL221" s="82"/>
      <c r="AM221" s="82"/>
      <c r="AN221" s="84"/>
      <c r="AO221" s="82"/>
      <c r="AP221" s="84"/>
      <c r="AQ221" s="82"/>
      <c r="AR221" s="84"/>
      <c r="AS221" s="82"/>
      <c r="AT221" s="82"/>
      <c r="AU221" s="82"/>
      <c r="AV221" s="84"/>
      <c r="AW221" s="82"/>
      <c r="AX221" s="82"/>
      <c r="AY221" s="82"/>
      <c r="AZ221" s="84"/>
      <c r="BA221" s="82"/>
      <c r="BB221" s="82"/>
      <c r="BC221" s="82"/>
      <c r="BD221" s="82"/>
      <c r="BE221" s="82"/>
      <c r="BF221" s="82"/>
      <c r="BG221" s="82"/>
      <c r="BH221" s="82"/>
      <c r="BI221" s="82"/>
      <c r="BJ221" s="84"/>
      <c r="BK221" s="82"/>
      <c r="BL221" s="84">
        <v>12</v>
      </c>
      <c r="BM221" s="82">
        <v>7.7229999999999999</v>
      </c>
      <c r="BN221" s="82"/>
      <c r="BO221" s="82"/>
      <c r="BP221" s="84"/>
      <c r="BQ221" s="82"/>
      <c r="BR221" s="84"/>
      <c r="BS221" s="82"/>
      <c r="BT221" s="82"/>
      <c r="BU221" s="82"/>
      <c r="BV221" s="82"/>
    </row>
    <row r="222" spans="1:75" s="86" customFormat="1" x14ac:dyDescent="0.25">
      <c r="A222" s="79">
        <v>220</v>
      </c>
      <c r="B222" s="79">
        <v>1</v>
      </c>
      <c r="C222" s="80" t="s">
        <v>677</v>
      </c>
      <c r="D222" s="81">
        <f>апрель!D222-май!E222</f>
        <v>203.12343877294686</v>
      </c>
      <c r="E222" s="81">
        <f t="shared" si="3"/>
        <v>1.7170000000000001</v>
      </c>
      <c r="F222" s="82"/>
      <c r="G222" s="82"/>
      <c r="H222" s="82"/>
      <c r="I222" s="83"/>
      <c r="J222" s="82"/>
      <c r="K222" s="82"/>
      <c r="L222" s="82"/>
      <c r="M222" s="82"/>
      <c r="N222" s="82"/>
      <c r="O222" s="84"/>
      <c r="P222" s="82"/>
      <c r="Q222" s="84"/>
      <c r="R222" s="82"/>
      <c r="S222" s="82"/>
      <c r="T222" s="82"/>
      <c r="U222" s="82"/>
      <c r="V222" s="82"/>
      <c r="W222" s="82"/>
      <c r="X222" s="82"/>
      <c r="Y222" s="84"/>
      <c r="Z222" s="82"/>
      <c r="AA222" s="85"/>
      <c r="AB222" s="82"/>
      <c r="AC222" s="82"/>
      <c r="AD222" s="82"/>
      <c r="AE222" s="82"/>
      <c r="AF222" s="82"/>
      <c r="AG222" s="82"/>
      <c r="AH222" s="84"/>
      <c r="AI222" s="82"/>
      <c r="AJ222" s="84"/>
      <c r="AK222" s="82"/>
      <c r="AL222" s="82"/>
      <c r="AM222" s="82"/>
      <c r="AN222" s="84"/>
      <c r="AO222" s="82"/>
      <c r="AP222" s="84"/>
      <c r="AQ222" s="82"/>
      <c r="AR222" s="84"/>
      <c r="AS222" s="82"/>
      <c r="AT222" s="82"/>
      <c r="AU222" s="82"/>
      <c r="AV222" s="84"/>
      <c r="AW222" s="82"/>
      <c r="AX222" s="82"/>
      <c r="AY222" s="82"/>
      <c r="AZ222" s="84"/>
      <c r="BA222" s="82"/>
      <c r="BB222" s="82"/>
      <c r="BC222" s="82"/>
      <c r="BD222" s="82"/>
      <c r="BE222" s="82"/>
      <c r="BF222" s="82"/>
      <c r="BG222" s="82"/>
      <c r="BH222" s="82"/>
      <c r="BI222" s="82"/>
      <c r="BJ222" s="84"/>
      <c r="BK222" s="82"/>
      <c r="BL222" s="84"/>
      <c r="BM222" s="82"/>
      <c r="BN222" s="82"/>
      <c r="BO222" s="82"/>
      <c r="BP222" s="84"/>
      <c r="BQ222" s="82"/>
      <c r="BR222" s="84"/>
      <c r="BS222" s="82"/>
      <c r="BT222" s="82"/>
      <c r="BU222" s="82"/>
      <c r="BV222" s="82">
        <v>1.7170000000000001</v>
      </c>
      <c r="BW222" s="86" t="s">
        <v>1120</v>
      </c>
    </row>
    <row r="223" spans="1:75" s="86" customFormat="1" x14ac:dyDescent="0.25">
      <c r="A223" s="79">
        <v>221</v>
      </c>
      <c r="B223" s="79">
        <v>1</v>
      </c>
      <c r="C223" s="80" t="s">
        <v>678</v>
      </c>
      <c r="D223" s="81">
        <f>апрель!D223-май!E223</f>
        <v>-516.82718073429953</v>
      </c>
      <c r="E223" s="81">
        <f t="shared" si="3"/>
        <v>0</v>
      </c>
      <c r="F223" s="82"/>
      <c r="G223" s="82"/>
      <c r="H223" s="82"/>
      <c r="I223" s="83"/>
      <c r="J223" s="82"/>
      <c r="K223" s="82"/>
      <c r="L223" s="82"/>
      <c r="M223" s="82"/>
      <c r="N223" s="82"/>
      <c r="O223" s="84"/>
      <c r="P223" s="82"/>
      <c r="Q223" s="84"/>
      <c r="R223" s="82"/>
      <c r="S223" s="82"/>
      <c r="T223" s="82"/>
      <c r="U223" s="82"/>
      <c r="V223" s="82"/>
      <c r="W223" s="82"/>
      <c r="X223" s="82"/>
      <c r="Y223" s="84"/>
      <c r="Z223" s="82"/>
      <c r="AA223" s="85"/>
      <c r="AB223" s="82"/>
      <c r="AC223" s="82"/>
      <c r="AD223" s="82"/>
      <c r="AE223" s="82"/>
      <c r="AF223" s="82"/>
      <c r="AG223" s="82"/>
      <c r="AH223" s="84"/>
      <c r="AI223" s="82"/>
      <c r="AJ223" s="84"/>
      <c r="AK223" s="82"/>
      <c r="AL223" s="82"/>
      <c r="AM223" s="82"/>
      <c r="AN223" s="84"/>
      <c r="AO223" s="82"/>
      <c r="AP223" s="84"/>
      <c r="AQ223" s="82"/>
      <c r="AR223" s="84"/>
      <c r="AS223" s="82"/>
      <c r="AT223" s="82"/>
      <c r="AU223" s="82"/>
      <c r="AV223" s="84"/>
      <c r="AW223" s="82"/>
      <c r="AX223" s="82"/>
      <c r="AY223" s="82"/>
      <c r="AZ223" s="84"/>
      <c r="BA223" s="82"/>
      <c r="BB223" s="82"/>
      <c r="BC223" s="82"/>
      <c r="BD223" s="82"/>
      <c r="BE223" s="82"/>
      <c r="BF223" s="82"/>
      <c r="BG223" s="82"/>
      <c r="BH223" s="82"/>
      <c r="BI223" s="82"/>
      <c r="BJ223" s="84"/>
      <c r="BK223" s="82"/>
      <c r="BL223" s="84"/>
      <c r="BM223" s="82"/>
      <c r="BN223" s="82"/>
      <c r="BO223" s="82"/>
      <c r="BP223" s="84"/>
      <c r="BQ223" s="82"/>
      <c r="BR223" s="84"/>
      <c r="BS223" s="82"/>
      <c r="BT223" s="82"/>
      <c r="BU223" s="82"/>
      <c r="BV223" s="82"/>
    </row>
    <row r="224" spans="1:75" s="86" customFormat="1" x14ac:dyDescent="0.25">
      <c r="A224" s="79">
        <v>222</v>
      </c>
      <c r="B224" s="79">
        <v>1</v>
      </c>
      <c r="C224" s="80" t="s">
        <v>679</v>
      </c>
      <c r="D224" s="81">
        <f>апрель!D224-май!E224</f>
        <v>1924.4386901062801</v>
      </c>
      <c r="E224" s="81">
        <f t="shared" si="3"/>
        <v>7.4710000000000001</v>
      </c>
      <c r="F224" s="82"/>
      <c r="G224" s="82"/>
      <c r="H224" s="82"/>
      <c r="I224" s="83"/>
      <c r="J224" s="82"/>
      <c r="K224" s="82"/>
      <c r="L224" s="82"/>
      <c r="M224" s="82"/>
      <c r="N224" s="82"/>
      <c r="O224" s="84"/>
      <c r="P224" s="82"/>
      <c r="Q224" s="84"/>
      <c r="R224" s="82"/>
      <c r="S224" s="82"/>
      <c r="T224" s="82"/>
      <c r="U224" s="82"/>
      <c r="V224" s="82"/>
      <c r="W224" s="82"/>
      <c r="X224" s="82"/>
      <c r="Y224" s="84"/>
      <c r="Z224" s="82"/>
      <c r="AA224" s="85"/>
      <c r="AB224" s="82"/>
      <c r="AC224" s="82"/>
      <c r="AD224" s="82"/>
      <c r="AE224" s="82"/>
      <c r="AF224" s="82"/>
      <c r="AG224" s="82"/>
      <c r="AH224" s="84"/>
      <c r="AI224" s="82"/>
      <c r="AJ224" s="84"/>
      <c r="AK224" s="82"/>
      <c r="AL224" s="82"/>
      <c r="AM224" s="82"/>
      <c r="AN224" s="84"/>
      <c r="AO224" s="82"/>
      <c r="AP224" s="84"/>
      <c r="AQ224" s="82"/>
      <c r="AR224" s="84"/>
      <c r="AS224" s="82"/>
      <c r="AT224" s="82"/>
      <c r="AU224" s="82"/>
      <c r="AV224" s="84"/>
      <c r="AW224" s="82"/>
      <c r="AX224" s="82"/>
      <c r="AY224" s="82"/>
      <c r="AZ224" s="84"/>
      <c r="BA224" s="82"/>
      <c r="BB224" s="82"/>
      <c r="BC224" s="82"/>
      <c r="BD224" s="82"/>
      <c r="BE224" s="82"/>
      <c r="BF224" s="82">
        <v>4.0000000000000001E-3</v>
      </c>
      <c r="BG224" s="82">
        <v>4.32</v>
      </c>
      <c r="BH224" s="82"/>
      <c r="BI224" s="82"/>
      <c r="BJ224" s="84"/>
      <c r="BK224" s="82"/>
      <c r="BL224" s="84">
        <v>4</v>
      </c>
      <c r="BM224" s="82">
        <v>3.1509999999999998</v>
      </c>
      <c r="BN224" s="82"/>
      <c r="BO224" s="82"/>
      <c r="BP224" s="84"/>
      <c r="BQ224" s="82"/>
      <c r="BR224" s="84"/>
      <c r="BS224" s="82"/>
      <c r="BT224" s="82"/>
      <c r="BU224" s="82"/>
      <c r="BV224" s="82"/>
    </row>
    <row r="225" spans="1:75" s="86" customFormat="1" x14ac:dyDescent="0.25">
      <c r="A225" s="79">
        <v>223</v>
      </c>
      <c r="B225" s="79">
        <v>1</v>
      </c>
      <c r="C225" s="80" t="s">
        <v>680</v>
      </c>
      <c r="D225" s="81">
        <f>апрель!D225-май!E225</f>
        <v>-388.70742548792271</v>
      </c>
      <c r="E225" s="81">
        <f t="shared" si="3"/>
        <v>8.8780000000000001</v>
      </c>
      <c r="F225" s="82"/>
      <c r="G225" s="82"/>
      <c r="H225" s="82"/>
      <c r="I225" s="83"/>
      <c r="J225" s="82"/>
      <c r="K225" s="82"/>
      <c r="L225" s="82"/>
      <c r="M225" s="82"/>
      <c r="N225" s="82"/>
      <c r="O225" s="84"/>
      <c r="P225" s="82"/>
      <c r="Q225" s="84"/>
      <c r="R225" s="82"/>
      <c r="S225" s="82"/>
      <c r="T225" s="82"/>
      <c r="U225" s="82"/>
      <c r="V225" s="82"/>
      <c r="W225" s="82"/>
      <c r="X225" s="82"/>
      <c r="Y225" s="84"/>
      <c r="Z225" s="82"/>
      <c r="AA225" s="85"/>
      <c r="AB225" s="82"/>
      <c r="AC225" s="82"/>
      <c r="AD225" s="82"/>
      <c r="AE225" s="82"/>
      <c r="AF225" s="82"/>
      <c r="AG225" s="82"/>
      <c r="AH225" s="84"/>
      <c r="AI225" s="82"/>
      <c r="AJ225" s="84"/>
      <c r="AK225" s="82"/>
      <c r="AL225" s="82"/>
      <c r="AM225" s="82"/>
      <c r="AN225" s="84"/>
      <c r="AO225" s="82"/>
      <c r="AP225" s="84"/>
      <c r="AQ225" s="82"/>
      <c r="AR225" s="84"/>
      <c r="AS225" s="82"/>
      <c r="AT225" s="82"/>
      <c r="AU225" s="82"/>
      <c r="AV225" s="84"/>
      <c r="AW225" s="82"/>
      <c r="AX225" s="82"/>
      <c r="AY225" s="82"/>
      <c r="AZ225" s="84"/>
      <c r="BA225" s="82"/>
      <c r="BB225" s="82"/>
      <c r="BC225" s="82"/>
      <c r="BD225" s="82"/>
      <c r="BE225" s="82"/>
      <c r="BF225" s="82">
        <v>5.0000000000000001E-3</v>
      </c>
      <c r="BG225" s="82">
        <v>5.0270000000000001</v>
      </c>
      <c r="BH225" s="82"/>
      <c r="BI225" s="82"/>
      <c r="BJ225" s="84"/>
      <c r="BK225" s="82"/>
      <c r="BL225" s="84">
        <v>5</v>
      </c>
      <c r="BM225" s="82">
        <v>3.851</v>
      </c>
      <c r="BN225" s="82"/>
      <c r="BO225" s="82"/>
      <c r="BP225" s="84"/>
      <c r="BQ225" s="82"/>
      <c r="BR225" s="84"/>
      <c r="BS225" s="82"/>
      <c r="BT225" s="82"/>
      <c r="BU225" s="82"/>
      <c r="BV225" s="82"/>
    </row>
    <row r="226" spans="1:75" s="86" customFormat="1" x14ac:dyDescent="0.25">
      <c r="A226" s="79">
        <v>224</v>
      </c>
      <c r="B226" s="79">
        <v>1</v>
      </c>
      <c r="C226" s="80" t="s">
        <v>681</v>
      </c>
      <c r="D226" s="81">
        <f>апрель!D226-май!E226</f>
        <v>344.63481405797091</v>
      </c>
      <c r="E226" s="81">
        <f t="shared" si="3"/>
        <v>7.1289999999999996</v>
      </c>
      <c r="F226" s="82"/>
      <c r="G226" s="82"/>
      <c r="H226" s="82"/>
      <c r="I226" s="83"/>
      <c r="J226" s="82"/>
      <c r="K226" s="82"/>
      <c r="L226" s="82"/>
      <c r="M226" s="82"/>
      <c r="N226" s="82"/>
      <c r="O226" s="84"/>
      <c r="P226" s="82"/>
      <c r="Q226" s="84"/>
      <c r="R226" s="82"/>
      <c r="S226" s="82"/>
      <c r="T226" s="82"/>
      <c r="U226" s="82"/>
      <c r="V226" s="82"/>
      <c r="W226" s="82"/>
      <c r="X226" s="82"/>
      <c r="Y226" s="84"/>
      <c r="Z226" s="82"/>
      <c r="AA226" s="85"/>
      <c r="AB226" s="82"/>
      <c r="AC226" s="82"/>
      <c r="AD226" s="82"/>
      <c r="AE226" s="82"/>
      <c r="AF226" s="82"/>
      <c r="AG226" s="82"/>
      <c r="AH226" s="84"/>
      <c r="AI226" s="82"/>
      <c r="AJ226" s="84"/>
      <c r="AK226" s="82"/>
      <c r="AL226" s="82"/>
      <c r="AM226" s="82"/>
      <c r="AN226" s="84"/>
      <c r="AO226" s="82"/>
      <c r="AP226" s="84"/>
      <c r="AQ226" s="82"/>
      <c r="AR226" s="84"/>
      <c r="AS226" s="82"/>
      <c r="AT226" s="82"/>
      <c r="AU226" s="82"/>
      <c r="AV226" s="84"/>
      <c r="AW226" s="82"/>
      <c r="AX226" s="82"/>
      <c r="AY226" s="82"/>
      <c r="AZ226" s="84"/>
      <c r="BA226" s="82"/>
      <c r="BB226" s="82"/>
      <c r="BC226" s="82"/>
      <c r="BD226" s="82"/>
      <c r="BE226" s="82"/>
      <c r="BF226" s="82"/>
      <c r="BG226" s="82"/>
      <c r="BH226" s="82"/>
      <c r="BI226" s="82"/>
      <c r="BJ226" s="84"/>
      <c r="BK226" s="82"/>
      <c r="BL226" s="84"/>
      <c r="BM226" s="82"/>
      <c r="BN226" s="82"/>
      <c r="BO226" s="82"/>
      <c r="BP226" s="84"/>
      <c r="BQ226" s="82"/>
      <c r="BR226" s="84"/>
      <c r="BS226" s="82"/>
      <c r="BT226" s="82"/>
      <c r="BU226" s="82"/>
      <c r="BV226" s="82">
        <v>7.1289999999999996</v>
      </c>
      <c r="BW226" s="86" t="s">
        <v>1070</v>
      </c>
    </row>
    <row r="227" spans="1:75" x14ac:dyDescent="0.25">
      <c r="A227" s="16">
        <v>225</v>
      </c>
      <c r="B227" s="16">
        <v>1</v>
      </c>
      <c r="C227" s="31" t="s">
        <v>682</v>
      </c>
      <c r="D227" s="40">
        <f>апрель!D227-май!E227</f>
        <v>651.67959096618358</v>
      </c>
      <c r="E227" s="40">
        <f t="shared" si="3"/>
        <v>0</v>
      </c>
      <c r="F227" s="36"/>
      <c r="G227" s="36"/>
      <c r="H227" s="36"/>
      <c r="I227" s="27"/>
      <c r="J227" s="36"/>
      <c r="K227" s="36"/>
      <c r="L227" s="36"/>
      <c r="M227" s="36"/>
      <c r="N227" s="36"/>
      <c r="O227" s="29"/>
      <c r="P227" s="36"/>
      <c r="Q227" s="29"/>
      <c r="R227" s="36"/>
      <c r="S227" s="36"/>
      <c r="T227" s="36"/>
      <c r="U227" s="36"/>
      <c r="V227" s="36"/>
      <c r="W227" s="36"/>
      <c r="X227" s="36"/>
      <c r="Y227" s="29"/>
      <c r="Z227" s="36"/>
      <c r="AA227" s="66"/>
      <c r="AB227" s="36"/>
      <c r="AC227" s="36"/>
      <c r="AD227" s="36"/>
      <c r="AE227" s="36"/>
      <c r="AF227" s="36"/>
      <c r="AG227" s="36"/>
      <c r="AH227" s="29"/>
      <c r="AI227" s="36"/>
      <c r="AJ227" s="29"/>
      <c r="AK227" s="36"/>
      <c r="AL227" s="36"/>
      <c r="AM227" s="36"/>
      <c r="AN227" s="29"/>
      <c r="AO227" s="36"/>
      <c r="AP227" s="29"/>
      <c r="AQ227" s="36"/>
      <c r="AR227" s="29"/>
      <c r="AS227" s="36"/>
      <c r="AT227" s="36"/>
      <c r="AU227" s="36"/>
      <c r="AV227" s="29"/>
      <c r="AW227" s="36"/>
      <c r="AX227" s="36"/>
      <c r="AY227" s="36"/>
      <c r="AZ227" s="29"/>
      <c r="BA227" s="36"/>
      <c r="BB227" s="36"/>
      <c r="BC227" s="36"/>
      <c r="BD227" s="36"/>
      <c r="BE227" s="36"/>
      <c r="BF227" s="36"/>
      <c r="BG227" s="36"/>
      <c r="BH227" s="36"/>
      <c r="BI227" s="36"/>
      <c r="BJ227" s="29"/>
      <c r="BK227" s="36"/>
      <c r="BL227" s="29"/>
      <c r="BM227" s="36"/>
      <c r="BN227" s="36"/>
      <c r="BO227" s="36"/>
      <c r="BP227" s="29"/>
      <c r="BQ227" s="36"/>
      <c r="BR227" s="29"/>
      <c r="BS227" s="36"/>
      <c r="BT227" s="36"/>
      <c r="BU227" s="36"/>
      <c r="BV227" s="36"/>
    </row>
    <row r="228" spans="1:75" x14ac:dyDescent="0.25">
      <c r="A228" s="16">
        <v>226</v>
      </c>
      <c r="B228" s="16">
        <v>1</v>
      </c>
      <c r="C228" s="31" t="s">
        <v>683</v>
      </c>
      <c r="D228" s="40">
        <f>апрель!D228-май!E228</f>
        <v>108.40603173913044</v>
      </c>
      <c r="E228" s="40">
        <f t="shared" si="3"/>
        <v>0</v>
      </c>
      <c r="F228" s="36"/>
      <c r="G228" s="36"/>
      <c r="H228" s="36"/>
      <c r="I228" s="27"/>
      <c r="J228" s="36"/>
      <c r="K228" s="36"/>
      <c r="L228" s="36"/>
      <c r="M228" s="36"/>
      <c r="N228" s="36"/>
      <c r="O228" s="29"/>
      <c r="P228" s="36"/>
      <c r="Q228" s="29"/>
      <c r="R228" s="36"/>
      <c r="S228" s="36"/>
      <c r="T228" s="36"/>
      <c r="U228" s="36"/>
      <c r="V228" s="36"/>
      <c r="W228" s="36"/>
      <c r="X228" s="36"/>
      <c r="Y228" s="29"/>
      <c r="Z228" s="36"/>
      <c r="AA228" s="66"/>
      <c r="AB228" s="36"/>
      <c r="AC228" s="36"/>
      <c r="AD228" s="36"/>
      <c r="AE228" s="36"/>
      <c r="AF228" s="36"/>
      <c r="AG228" s="36"/>
      <c r="AH228" s="29"/>
      <c r="AI228" s="36"/>
      <c r="AJ228" s="29"/>
      <c r="AK228" s="36"/>
      <c r="AL228" s="36"/>
      <c r="AM228" s="36"/>
      <c r="AN228" s="29"/>
      <c r="AO228" s="36"/>
      <c r="AP228" s="29"/>
      <c r="AQ228" s="36"/>
      <c r="AR228" s="29"/>
      <c r="AS228" s="36"/>
      <c r="AT228" s="36"/>
      <c r="AU228" s="36"/>
      <c r="AV228" s="29"/>
      <c r="AW228" s="36"/>
      <c r="AX228" s="36"/>
      <c r="AY228" s="36"/>
      <c r="AZ228" s="29"/>
      <c r="BA228" s="36"/>
      <c r="BB228" s="36"/>
      <c r="BC228" s="36"/>
      <c r="BD228" s="36"/>
      <c r="BE228" s="36"/>
      <c r="BF228" s="36"/>
      <c r="BG228" s="36"/>
      <c r="BH228" s="36"/>
      <c r="BI228" s="36"/>
      <c r="BJ228" s="29"/>
      <c r="BK228" s="36"/>
      <c r="BL228" s="29"/>
      <c r="BM228" s="36"/>
      <c r="BN228" s="36"/>
      <c r="BO228" s="36"/>
      <c r="BP228" s="29"/>
      <c r="BQ228" s="36"/>
      <c r="BR228" s="29"/>
      <c r="BS228" s="36"/>
      <c r="BT228" s="36"/>
      <c r="BU228" s="36"/>
      <c r="BV228" s="36"/>
    </row>
    <row r="229" spans="1:75" x14ac:dyDescent="0.25">
      <c r="A229" s="16">
        <v>227</v>
      </c>
      <c r="B229" s="16">
        <v>1</v>
      </c>
      <c r="C229" s="31" t="s">
        <v>684</v>
      </c>
      <c r="D229" s="40">
        <f>апрель!D229-май!E229</f>
        <v>110.50945537198066</v>
      </c>
      <c r="E229" s="40">
        <f t="shared" si="3"/>
        <v>0</v>
      </c>
      <c r="F229" s="36"/>
      <c r="G229" s="36"/>
      <c r="H229" s="36"/>
      <c r="I229" s="27"/>
      <c r="J229" s="36"/>
      <c r="K229" s="36"/>
      <c r="L229" s="36"/>
      <c r="M229" s="36"/>
      <c r="N229" s="36"/>
      <c r="O229" s="29"/>
      <c r="P229" s="36"/>
      <c r="Q229" s="29"/>
      <c r="R229" s="36"/>
      <c r="S229" s="36"/>
      <c r="T229" s="36"/>
      <c r="U229" s="36"/>
      <c r="V229" s="36"/>
      <c r="W229" s="36"/>
      <c r="X229" s="36"/>
      <c r="Y229" s="29"/>
      <c r="Z229" s="36"/>
      <c r="AA229" s="66"/>
      <c r="AB229" s="36"/>
      <c r="AC229" s="36"/>
      <c r="AD229" s="36"/>
      <c r="AE229" s="36"/>
      <c r="AF229" s="36"/>
      <c r="AG229" s="36"/>
      <c r="AH229" s="29"/>
      <c r="AI229" s="36"/>
      <c r="AJ229" s="29"/>
      <c r="AK229" s="36"/>
      <c r="AL229" s="36"/>
      <c r="AM229" s="36"/>
      <c r="AN229" s="29"/>
      <c r="AO229" s="36"/>
      <c r="AP229" s="29"/>
      <c r="AQ229" s="36"/>
      <c r="AR229" s="29"/>
      <c r="AS229" s="36"/>
      <c r="AT229" s="36"/>
      <c r="AU229" s="36"/>
      <c r="AV229" s="29"/>
      <c r="AW229" s="36"/>
      <c r="AX229" s="36"/>
      <c r="AY229" s="36"/>
      <c r="AZ229" s="29"/>
      <c r="BA229" s="36"/>
      <c r="BB229" s="36"/>
      <c r="BC229" s="36"/>
      <c r="BD229" s="36"/>
      <c r="BE229" s="36"/>
      <c r="BF229" s="36"/>
      <c r="BG229" s="36"/>
      <c r="BH229" s="36"/>
      <c r="BI229" s="36"/>
      <c r="BJ229" s="29"/>
      <c r="BK229" s="36"/>
      <c r="BL229" s="29"/>
      <c r="BM229" s="36"/>
      <c r="BN229" s="36"/>
      <c r="BO229" s="36"/>
      <c r="BP229" s="29"/>
      <c r="BQ229" s="36"/>
      <c r="BR229" s="29"/>
      <c r="BS229" s="36"/>
      <c r="BT229" s="36"/>
      <c r="BU229" s="36"/>
      <c r="BV229" s="36"/>
    </row>
    <row r="230" spans="1:75" x14ac:dyDescent="0.25">
      <c r="A230" s="16">
        <v>228</v>
      </c>
      <c r="B230" s="16">
        <v>1</v>
      </c>
      <c r="C230" s="31" t="s">
        <v>685</v>
      </c>
      <c r="D230" s="40">
        <f>апрель!D230-май!E230</f>
        <v>400.05966962318848</v>
      </c>
      <c r="E230" s="40">
        <f t="shared" si="3"/>
        <v>0</v>
      </c>
      <c r="F230" s="36"/>
      <c r="G230" s="36"/>
      <c r="H230" s="36"/>
      <c r="I230" s="27"/>
      <c r="J230" s="36"/>
      <c r="K230" s="36"/>
      <c r="L230" s="36"/>
      <c r="M230" s="36"/>
      <c r="N230" s="36"/>
      <c r="O230" s="29"/>
      <c r="P230" s="36"/>
      <c r="Q230" s="29"/>
      <c r="R230" s="36"/>
      <c r="S230" s="36"/>
      <c r="T230" s="36"/>
      <c r="U230" s="36"/>
      <c r="V230" s="36"/>
      <c r="W230" s="36"/>
      <c r="X230" s="36"/>
      <c r="Y230" s="29"/>
      <c r="Z230" s="36"/>
      <c r="AA230" s="66"/>
      <c r="AB230" s="36"/>
      <c r="AC230" s="36"/>
      <c r="AD230" s="36"/>
      <c r="AE230" s="36"/>
      <c r="AF230" s="36"/>
      <c r="AG230" s="36"/>
      <c r="AH230" s="29"/>
      <c r="AI230" s="36"/>
      <c r="AJ230" s="29"/>
      <c r="AK230" s="36"/>
      <c r="AL230" s="36"/>
      <c r="AM230" s="36"/>
      <c r="AN230" s="29"/>
      <c r="AO230" s="36"/>
      <c r="AP230" s="29"/>
      <c r="AQ230" s="36"/>
      <c r="AR230" s="29"/>
      <c r="AS230" s="36"/>
      <c r="AT230" s="36"/>
      <c r="AU230" s="36"/>
      <c r="AV230" s="29"/>
      <c r="AW230" s="36"/>
      <c r="AX230" s="36"/>
      <c r="AY230" s="36"/>
      <c r="AZ230" s="29"/>
      <c r="BA230" s="36"/>
      <c r="BB230" s="36"/>
      <c r="BC230" s="36"/>
      <c r="BD230" s="36"/>
      <c r="BE230" s="36"/>
      <c r="BF230" s="36"/>
      <c r="BG230" s="36"/>
      <c r="BH230" s="36"/>
      <c r="BI230" s="36"/>
      <c r="BJ230" s="29"/>
      <c r="BK230" s="36"/>
      <c r="BL230" s="29"/>
      <c r="BM230" s="36"/>
      <c r="BN230" s="36"/>
      <c r="BO230" s="36"/>
      <c r="BP230" s="29"/>
      <c r="BQ230" s="36"/>
      <c r="BR230" s="29"/>
      <c r="BS230" s="36"/>
      <c r="BT230" s="36"/>
      <c r="BU230" s="36"/>
      <c r="BV230" s="36"/>
    </row>
    <row r="231" spans="1:75" x14ac:dyDescent="0.25">
      <c r="A231" s="16">
        <v>229</v>
      </c>
      <c r="B231" s="16">
        <v>1</v>
      </c>
      <c r="C231" s="31" t="s">
        <v>686</v>
      </c>
      <c r="D231" s="40">
        <f>апрель!D231-май!E231</f>
        <v>-1116.3418542512079</v>
      </c>
      <c r="E231" s="40">
        <f t="shared" si="3"/>
        <v>0</v>
      </c>
      <c r="F231" s="36"/>
      <c r="G231" s="36"/>
      <c r="H231" s="36"/>
      <c r="I231" s="27"/>
      <c r="J231" s="36"/>
      <c r="K231" s="36"/>
      <c r="L231" s="36"/>
      <c r="M231" s="36"/>
      <c r="N231" s="36"/>
      <c r="O231" s="29"/>
      <c r="P231" s="36"/>
      <c r="Q231" s="29"/>
      <c r="R231" s="36"/>
      <c r="S231" s="36"/>
      <c r="T231" s="36"/>
      <c r="U231" s="36"/>
      <c r="V231" s="36"/>
      <c r="W231" s="36"/>
      <c r="X231" s="36"/>
      <c r="Y231" s="29"/>
      <c r="Z231" s="36"/>
      <c r="AA231" s="66"/>
      <c r="AB231" s="36"/>
      <c r="AC231" s="36"/>
      <c r="AD231" s="36"/>
      <c r="AE231" s="36"/>
      <c r="AF231" s="36"/>
      <c r="AG231" s="36"/>
      <c r="AH231" s="29"/>
      <c r="AI231" s="36"/>
      <c r="AJ231" s="29"/>
      <c r="AK231" s="36"/>
      <c r="AL231" s="36"/>
      <c r="AM231" s="36"/>
      <c r="AN231" s="29"/>
      <c r="AO231" s="36"/>
      <c r="AP231" s="29"/>
      <c r="AQ231" s="36"/>
      <c r="AR231" s="29"/>
      <c r="AS231" s="36"/>
      <c r="AT231" s="36"/>
      <c r="AU231" s="36"/>
      <c r="AV231" s="29"/>
      <c r="AW231" s="36"/>
      <c r="AX231" s="36"/>
      <c r="AY231" s="36"/>
      <c r="AZ231" s="29"/>
      <c r="BA231" s="36"/>
      <c r="BB231" s="36"/>
      <c r="BC231" s="36"/>
      <c r="BD231" s="36"/>
      <c r="BE231" s="36"/>
      <c r="BF231" s="36"/>
      <c r="BG231" s="36"/>
      <c r="BH231" s="36"/>
      <c r="BI231" s="36"/>
      <c r="BJ231" s="29"/>
      <c r="BK231" s="36"/>
      <c r="BL231" s="29"/>
      <c r="BM231" s="36"/>
      <c r="BN231" s="36"/>
      <c r="BO231" s="36"/>
      <c r="BP231" s="29"/>
      <c r="BQ231" s="36"/>
      <c r="BR231" s="29"/>
      <c r="BS231" s="36"/>
      <c r="BT231" s="36"/>
      <c r="BU231" s="36"/>
      <c r="BV231" s="36"/>
    </row>
    <row r="232" spans="1:75" x14ac:dyDescent="0.25">
      <c r="A232" s="16">
        <v>230</v>
      </c>
      <c r="B232" s="16">
        <v>1</v>
      </c>
      <c r="C232" s="31" t="s">
        <v>687</v>
      </c>
      <c r="D232" s="40">
        <f>апрель!D232-май!E232</f>
        <v>294.4139599516908</v>
      </c>
      <c r="E232" s="40">
        <f t="shared" si="3"/>
        <v>0</v>
      </c>
      <c r="F232" s="36"/>
      <c r="G232" s="36"/>
      <c r="H232" s="36"/>
      <c r="I232" s="27"/>
      <c r="J232" s="36"/>
      <c r="K232" s="36"/>
      <c r="L232" s="36"/>
      <c r="M232" s="36"/>
      <c r="N232" s="36"/>
      <c r="O232" s="29"/>
      <c r="P232" s="36"/>
      <c r="Q232" s="29"/>
      <c r="R232" s="36"/>
      <c r="S232" s="36"/>
      <c r="T232" s="36"/>
      <c r="U232" s="36"/>
      <c r="V232" s="36"/>
      <c r="W232" s="36"/>
      <c r="X232" s="36"/>
      <c r="Y232" s="29"/>
      <c r="Z232" s="36"/>
      <c r="AA232" s="66"/>
      <c r="AB232" s="36"/>
      <c r="AC232" s="36"/>
      <c r="AD232" s="36"/>
      <c r="AE232" s="36"/>
      <c r="AF232" s="36"/>
      <c r="AG232" s="36"/>
      <c r="AH232" s="29"/>
      <c r="AI232" s="36"/>
      <c r="AJ232" s="29"/>
      <c r="AK232" s="36"/>
      <c r="AL232" s="36"/>
      <c r="AM232" s="36"/>
      <c r="AN232" s="29"/>
      <c r="AO232" s="36"/>
      <c r="AP232" s="29"/>
      <c r="AQ232" s="36"/>
      <c r="AR232" s="29"/>
      <c r="AS232" s="36"/>
      <c r="AT232" s="36"/>
      <c r="AU232" s="36"/>
      <c r="AV232" s="29"/>
      <c r="AW232" s="36"/>
      <c r="AX232" s="36"/>
      <c r="AY232" s="36"/>
      <c r="AZ232" s="29"/>
      <c r="BA232" s="36"/>
      <c r="BB232" s="36"/>
      <c r="BC232" s="36"/>
      <c r="BD232" s="36"/>
      <c r="BE232" s="36"/>
      <c r="BF232" s="36"/>
      <c r="BG232" s="36"/>
      <c r="BH232" s="36"/>
      <c r="BI232" s="36"/>
      <c r="BJ232" s="29"/>
      <c r="BK232" s="36"/>
      <c r="BL232" s="29"/>
      <c r="BM232" s="36"/>
      <c r="BN232" s="36"/>
      <c r="BO232" s="36"/>
      <c r="BP232" s="29"/>
      <c r="BQ232" s="36"/>
      <c r="BR232" s="29"/>
      <c r="BS232" s="36"/>
      <c r="BT232" s="36"/>
      <c r="BU232" s="36"/>
      <c r="BV232" s="36"/>
    </row>
    <row r="233" spans="1:75" x14ac:dyDescent="0.25">
      <c r="A233" s="16">
        <v>231</v>
      </c>
      <c r="B233" s="16">
        <v>1</v>
      </c>
      <c r="C233" s="31" t="s">
        <v>688</v>
      </c>
      <c r="D233" s="40">
        <f>апрель!D233-май!E233</f>
        <v>447.91777142028991</v>
      </c>
      <c r="E233" s="40">
        <f t="shared" si="3"/>
        <v>0</v>
      </c>
      <c r="F233" s="36"/>
      <c r="G233" s="36"/>
      <c r="H233" s="36"/>
      <c r="I233" s="27"/>
      <c r="J233" s="36"/>
      <c r="K233" s="36"/>
      <c r="L233" s="36"/>
      <c r="M233" s="36"/>
      <c r="N233" s="36"/>
      <c r="O233" s="29"/>
      <c r="P233" s="36"/>
      <c r="Q233" s="29"/>
      <c r="R233" s="36"/>
      <c r="S233" s="36"/>
      <c r="T233" s="36"/>
      <c r="U233" s="36"/>
      <c r="V233" s="36"/>
      <c r="W233" s="36"/>
      <c r="X233" s="36"/>
      <c r="Y233" s="29"/>
      <c r="Z233" s="36"/>
      <c r="AA233" s="66"/>
      <c r="AB233" s="36"/>
      <c r="AC233" s="36"/>
      <c r="AD233" s="36"/>
      <c r="AE233" s="36"/>
      <c r="AF233" s="36"/>
      <c r="AG233" s="36"/>
      <c r="AH233" s="29"/>
      <c r="AI233" s="36"/>
      <c r="AJ233" s="29"/>
      <c r="AK233" s="36"/>
      <c r="AL233" s="36"/>
      <c r="AM233" s="36"/>
      <c r="AN233" s="29"/>
      <c r="AO233" s="36"/>
      <c r="AP233" s="29"/>
      <c r="AQ233" s="36"/>
      <c r="AR233" s="29"/>
      <c r="AS233" s="36"/>
      <c r="AT233" s="36"/>
      <c r="AU233" s="36"/>
      <c r="AV233" s="29"/>
      <c r="AW233" s="36"/>
      <c r="AX233" s="36"/>
      <c r="AY233" s="36"/>
      <c r="AZ233" s="29"/>
      <c r="BA233" s="36"/>
      <c r="BB233" s="36"/>
      <c r="BC233" s="36"/>
      <c r="BD233" s="36"/>
      <c r="BE233" s="36"/>
      <c r="BF233" s="36"/>
      <c r="BG233" s="36"/>
      <c r="BH233" s="36"/>
      <c r="BI233" s="36"/>
      <c r="BJ233" s="29"/>
      <c r="BK233" s="36"/>
      <c r="BL233" s="29"/>
      <c r="BM233" s="36"/>
      <c r="BN233" s="36"/>
      <c r="BO233" s="36"/>
      <c r="BP233" s="29"/>
      <c r="BQ233" s="36"/>
      <c r="BR233" s="29"/>
      <c r="BS233" s="36"/>
      <c r="BT233" s="36"/>
      <c r="BU233" s="36"/>
      <c r="BV233" s="36"/>
    </row>
    <row r="234" spans="1:75" s="86" customFormat="1" x14ac:dyDescent="0.25">
      <c r="A234" s="79">
        <v>232</v>
      </c>
      <c r="B234" s="79">
        <v>2</v>
      </c>
      <c r="C234" s="80" t="s">
        <v>689</v>
      </c>
      <c r="D234" s="81">
        <f>апрель!D234-май!E234</f>
        <v>491.29525721739128</v>
      </c>
      <c r="E234" s="81">
        <f t="shared" si="3"/>
        <v>12.963000000000001</v>
      </c>
      <c r="F234" s="82"/>
      <c r="G234" s="82"/>
      <c r="H234" s="82"/>
      <c r="I234" s="83"/>
      <c r="J234" s="82"/>
      <c r="K234" s="82"/>
      <c r="L234" s="82"/>
      <c r="M234" s="82"/>
      <c r="N234" s="82"/>
      <c r="O234" s="84"/>
      <c r="P234" s="82"/>
      <c r="Q234" s="84"/>
      <c r="R234" s="82"/>
      <c r="S234" s="82"/>
      <c r="T234" s="82"/>
      <c r="U234" s="82"/>
      <c r="V234" s="82"/>
      <c r="W234" s="82"/>
      <c r="X234" s="82"/>
      <c r="Y234" s="84"/>
      <c r="Z234" s="82"/>
      <c r="AA234" s="85"/>
      <c r="AB234" s="82"/>
      <c r="AC234" s="82"/>
      <c r="AD234" s="82"/>
      <c r="AE234" s="82"/>
      <c r="AF234" s="82"/>
      <c r="AG234" s="82"/>
      <c r="AH234" s="84">
        <v>3</v>
      </c>
      <c r="AI234" s="82">
        <v>3.3679999999999999</v>
      </c>
      <c r="AJ234" s="84"/>
      <c r="AK234" s="82"/>
      <c r="AL234" s="82"/>
      <c r="AM234" s="82"/>
      <c r="AN234" s="84"/>
      <c r="AO234" s="82"/>
      <c r="AP234" s="84"/>
      <c r="AQ234" s="82"/>
      <c r="AR234" s="84"/>
      <c r="AS234" s="82"/>
      <c r="AT234" s="82"/>
      <c r="AU234" s="82"/>
      <c r="AV234" s="84"/>
      <c r="AW234" s="82"/>
      <c r="AX234" s="82"/>
      <c r="AY234" s="82"/>
      <c r="AZ234" s="84"/>
      <c r="BA234" s="82"/>
      <c r="BB234" s="82"/>
      <c r="BC234" s="82"/>
      <c r="BD234" s="82">
        <v>6.0000000000000001E-3</v>
      </c>
      <c r="BE234" s="82">
        <v>9.5950000000000006</v>
      </c>
      <c r="BF234" s="82"/>
      <c r="BG234" s="82"/>
      <c r="BH234" s="82"/>
      <c r="BI234" s="82"/>
      <c r="BJ234" s="84"/>
      <c r="BK234" s="82"/>
      <c r="BL234" s="84"/>
      <c r="BM234" s="82"/>
      <c r="BN234" s="82"/>
      <c r="BO234" s="82"/>
      <c r="BP234" s="84"/>
      <c r="BQ234" s="82"/>
      <c r="BR234" s="84"/>
      <c r="BS234" s="82"/>
      <c r="BT234" s="82"/>
      <c r="BU234" s="82"/>
      <c r="BV234" s="82"/>
    </row>
    <row r="235" spans="1:75" x14ac:dyDescent="0.25">
      <c r="A235" s="16">
        <v>233</v>
      </c>
      <c r="B235" s="16">
        <v>2</v>
      </c>
      <c r="C235" s="31" t="s">
        <v>690</v>
      </c>
      <c r="D235" s="40">
        <f>апрель!D235-май!E235</f>
        <v>1962.7669243188404</v>
      </c>
      <c r="E235" s="40">
        <f t="shared" si="3"/>
        <v>0</v>
      </c>
      <c r="F235" s="36"/>
      <c r="G235" s="36"/>
      <c r="H235" s="36"/>
      <c r="I235" s="27"/>
      <c r="J235" s="36"/>
      <c r="K235" s="36"/>
      <c r="L235" s="36"/>
      <c r="M235" s="36"/>
      <c r="N235" s="36"/>
      <c r="O235" s="29"/>
      <c r="P235" s="36"/>
      <c r="Q235" s="29"/>
      <c r="R235" s="36"/>
      <c r="S235" s="36"/>
      <c r="T235" s="36"/>
      <c r="U235" s="36"/>
      <c r="V235" s="36"/>
      <c r="W235" s="36"/>
      <c r="X235" s="36"/>
      <c r="Y235" s="29"/>
      <c r="Z235" s="36"/>
      <c r="AA235" s="66"/>
      <c r="AB235" s="36"/>
      <c r="AC235" s="36"/>
      <c r="AD235" s="36"/>
      <c r="AE235" s="36"/>
      <c r="AF235" s="36"/>
      <c r="AG235" s="36"/>
      <c r="AH235" s="29"/>
      <c r="AI235" s="36"/>
      <c r="AJ235" s="29"/>
      <c r="AK235" s="36"/>
      <c r="AL235" s="36"/>
      <c r="AM235" s="36"/>
      <c r="AN235" s="29"/>
      <c r="AO235" s="36"/>
      <c r="AP235" s="29"/>
      <c r="AQ235" s="36"/>
      <c r="AR235" s="29"/>
      <c r="AS235" s="36"/>
      <c r="AT235" s="36"/>
      <c r="AU235" s="36"/>
      <c r="AV235" s="29"/>
      <c r="AW235" s="36"/>
      <c r="AX235" s="36"/>
      <c r="AY235" s="36"/>
      <c r="AZ235" s="29"/>
      <c r="BA235" s="36"/>
      <c r="BB235" s="36"/>
      <c r="BC235" s="36"/>
      <c r="BD235" s="36"/>
      <c r="BE235" s="36"/>
      <c r="BF235" s="36"/>
      <c r="BG235" s="36"/>
      <c r="BH235" s="36"/>
      <c r="BI235" s="36"/>
      <c r="BJ235" s="29"/>
      <c r="BK235" s="36"/>
      <c r="BL235" s="29"/>
      <c r="BM235" s="36"/>
      <c r="BN235" s="36"/>
      <c r="BO235" s="36"/>
      <c r="BP235" s="29"/>
      <c r="BQ235" s="36"/>
      <c r="BR235" s="29"/>
      <c r="BS235" s="36"/>
      <c r="BT235" s="36"/>
      <c r="BU235" s="36"/>
      <c r="BV235" s="36"/>
    </row>
    <row r="236" spans="1:75" x14ac:dyDescent="0.25">
      <c r="A236" s="16">
        <v>234</v>
      </c>
      <c r="B236" s="16">
        <v>2</v>
      </c>
      <c r="C236" s="31" t="s">
        <v>691</v>
      </c>
      <c r="D236" s="40">
        <f>апрель!D236-май!E236</f>
        <v>136.10509944927537</v>
      </c>
      <c r="E236" s="40">
        <f t="shared" si="3"/>
        <v>0</v>
      </c>
      <c r="F236" s="36"/>
      <c r="G236" s="36"/>
      <c r="H236" s="36"/>
      <c r="I236" s="27"/>
      <c r="J236" s="36"/>
      <c r="K236" s="36"/>
      <c r="L236" s="36"/>
      <c r="M236" s="36"/>
      <c r="N236" s="36"/>
      <c r="O236" s="29"/>
      <c r="P236" s="36"/>
      <c r="Q236" s="29"/>
      <c r="R236" s="36"/>
      <c r="S236" s="36"/>
      <c r="T236" s="36"/>
      <c r="U236" s="36"/>
      <c r="V236" s="36"/>
      <c r="W236" s="36"/>
      <c r="X236" s="36"/>
      <c r="Y236" s="29"/>
      <c r="Z236" s="36"/>
      <c r="AA236" s="66"/>
      <c r="AB236" s="36"/>
      <c r="AC236" s="36"/>
      <c r="AD236" s="36"/>
      <c r="AE236" s="36"/>
      <c r="AF236" s="36"/>
      <c r="AG236" s="36"/>
      <c r="AH236" s="29"/>
      <c r="AI236" s="36"/>
      <c r="AJ236" s="29"/>
      <c r="AK236" s="36"/>
      <c r="AL236" s="36"/>
      <c r="AM236" s="36"/>
      <c r="AN236" s="29"/>
      <c r="AO236" s="36"/>
      <c r="AP236" s="29"/>
      <c r="AQ236" s="36"/>
      <c r="AR236" s="29"/>
      <c r="AS236" s="36"/>
      <c r="AT236" s="36"/>
      <c r="AU236" s="36"/>
      <c r="AV236" s="29"/>
      <c r="AW236" s="36"/>
      <c r="AX236" s="36"/>
      <c r="AY236" s="36"/>
      <c r="AZ236" s="29"/>
      <c r="BA236" s="36"/>
      <c r="BB236" s="36"/>
      <c r="BC236" s="36"/>
      <c r="BD236" s="36"/>
      <c r="BE236" s="36"/>
      <c r="BF236" s="36"/>
      <c r="BG236" s="36"/>
      <c r="BH236" s="36"/>
      <c r="BI236" s="36"/>
      <c r="BJ236" s="29"/>
      <c r="BK236" s="36"/>
      <c r="BL236" s="29"/>
      <c r="BM236" s="36"/>
      <c r="BN236" s="36"/>
      <c r="BO236" s="36"/>
      <c r="BP236" s="29"/>
      <c r="BQ236" s="36"/>
      <c r="BR236" s="29"/>
      <c r="BS236" s="36"/>
      <c r="BT236" s="36"/>
      <c r="BU236" s="36"/>
      <c r="BV236" s="36"/>
    </row>
    <row r="237" spans="1:75" x14ac:dyDescent="0.25">
      <c r="A237" s="16">
        <v>235</v>
      </c>
      <c r="B237" s="16">
        <v>2</v>
      </c>
      <c r="C237" s="31" t="s">
        <v>692</v>
      </c>
      <c r="D237" s="40">
        <f>апрель!D237-май!E237</f>
        <v>90.464785835748799</v>
      </c>
      <c r="E237" s="40">
        <f t="shared" si="3"/>
        <v>0</v>
      </c>
      <c r="F237" s="36"/>
      <c r="G237" s="36"/>
      <c r="H237" s="36"/>
      <c r="I237" s="27"/>
      <c r="J237" s="36"/>
      <c r="K237" s="36"/>
      <c r="L237" s="36"/>
      <c r="M237" s="36"/>
      <c r="N237" s="36"/>
      <c r="O237" s="29"/>
      <c r="P237" s="36"/>
      <c r="Q237" s="29"/>
      <c r="R237" s="36"/>
      <c r="S237" s="36"/>
      <c r="T237" s="36"/>
      <c r="U237" s="36"/>
      <c r="V237" s="36"/>
      <c r="W237" s="36"/>
      <c r="X237" s="36"/>
      <c r="Y237" s="29"/>
      <c r="Z237" s="36"/>
      <c r="AA237" s="66"/>
      <c r="AB237" s="36"/>
      <c r="AC237" s="36"/>
      <c r="AD237" s="36"/>
      <c r="AE237" s="36"/>
      <c r="AF237" s="36"/>
      <c r="AG237" s="36"/>
      <c r="AH237" s="29"/>
      <c r="AI237" s="36"/>
      <c r="AJ237" s="29"/>
      <c r="AK237" s="36"/>
      <c r="AL237" s="36"/>
      <c r="AM237" s="36"/>
      <c r="AN237" s="29"/>
      <c r="AO237" s="36"/>
      <c r="AP237" s="29"/>
      <c r="AQ237" s="36"/>
      <c r="AR237" s="29"/>
      <c r="AS237" s="36"/>
      <c r="AT237" s="36"/>
      <c r="AU237" s="36"/>
      <c r="AV237" s="29"/>
      <c r="AW237" s="36"/>
      <c r="AX237" s="36"/>
      <c r="AY237" s="36"/>
      <c r="AZ237" s="29"/>
      <c r="BA237" s="36"/>
      <c r="BB237" s="36"/>
      <c r="BC237" s="36"/>
      <c r="BD237" s="36"/>
      <c r="BE237" s="36"/>
      <c r="BF237" s="36"/>
      <c r="BG237" s="36"/>
      <c r="BH237" s="36"/>
      <c r="BI237" s="36"/>
      <c r="BJ237" s="29"/>
      <c r="BK237" s="36"/>
      <c r="BL237" s="29"/>
      <c r="BM237" s="36"/>
      <c r="BN237" s="36"/>
      <c r="BO237" s="36"/>
      <c r="BP237" s="29"/>
      <c r="BQ237" s="36"/>
      <c r="BR237" s="29"/>
      <c r="BS237" s="36"/>
      <c r="BT237" s="36"/>
      <c r="BU237" s="36"/>
      <c r="BV237" s="36"/>
    </row>
    <row r="238" spans="1:75" s="86" customFormat="1" x14ac:dyDescent="0.25">
      <c r="A238" s="79">
        <v>236</v>
      </c>
      <c r="B238" s="79">
        <v>2</v>
      </c>
      <c r="C238" s="80" t="s">
        <v>693</v>
      </c>
      <c r="D238" s="81">
        <f>апрель!D238-май!E238</f>
        <v>-592.49941399033833</v>
      </c>
      <c r="E238" s="81">
        <f t="shared" si="3"/>
        <v>20.978000000000002</v>
      </c>
      <c r="F238" s="82"/>
      <c r="G238" s="82"/>
      <c r="H238" s="82"/>
      <c r="I238" s="83"/>
      <c r="J238" s="82"/>
      <c r="K238" s="82"/>
      <c r="L238" s="82"/>
      <c r="M238" s="82"/>
      <c r="N238" s="82"/>
      <c r="O238" s="84"/>
      <c r="P238" s="82"/>
      <c r="Q238" s="84"/>
      <c r="R238" s="82"/>
      <c r="S238" s="82"/>
      <c r="T238" s="82"/>
      <c r="U238" s="82">
        <v>0.01</v>
      </c>
      <c r="V238" s="82">
        <v>20.978000000000002</v>
      </c>
      <c r="W238" s="82"/>
      <c r="X238" s="82"/>
      <c r="Y238" s="84"/>
      <c r="Z238" s="82"/>
      <c r="AA238" s="85"/>
      <c r="AB238" s="82"/>
      <c r="AC238" s="82"/>
      <c r="AD238" s="82"/>
      <c r="AE238" s="82"/>
      <c r="AF238" s="82"/>
      <c r="AG238" s="82"/>
      <c r="AH238" s="84"/>
      <c r="AI238" s="82"/>
      <c r="AJ238" s="84"/>
      <c r="AK238" s="82"/>
      <c r="AL238" s="82"/>
      <c r="AM238" s="82"/>
      <c r="AN238" s="84"/>
      <c r="AO238" s="82"/>
      <c r="AP238" s="84"/>
      <c r="AQ238" s="82"/>
      <c r="AR238" s="84"/>
      <c r="AS238" s="82"/>
      <c r="AT238" s="82"/>
      <c r="AU238" s="82"/>
      <c r="AV238" s="84"/>
      <c r="AW238" s="82"/>
      <c r="AX238" s="82"/>
      <c r="AY238" s="82"/>
      <c r="AZ238" s="84"/>
      <c r="BA238" s="82"/>
      <c r="BB238" s="82"/>
      <c r="BC238" s="82"/>
      <c r="BD238" s="82"/>
      <c r="BE238" s="82"/>
      <c r="BF238" s="82"/>
      <c r="BG238" s="82"/>
      <c r="BH238" s="82"/>
      <c r="BI238" s="82"/>
      <c r="BJ238" s="84"/>
      <c r="BK238" s="82"/>
      <c r="BL238" s="84"/>
      <c r="BM238" s="82"/>
      <c r="BN238" s="82"/>
      <c r="BO238" s="82"/>
      <c r="BP238" s="84"/>
      <c r="BQ238" s="82"/>
      <c r="BR238" s="84"/>
      <c r="BS238" s="82"/>
      <c r="BT238" s="82"/>
      <c r="BU238" s="82"/>
      <c r="BV238" s="82"/>
    </row>
    <row r="239" spans="1:75" x14ac:dyDescent="0.25">
      <c r="A239" s="16">
        <v>237</v>
      </c>
      <c r="B239" s="16">
        <v>2</v>
      </c>
      <c r="C239" s="31" t="s">
        <v>927</v>
      </c>
      <c r="D239" s="40">
        <f>апрель!D239-май!E239</f>
        <v>-134.16531975458938</v>
      </c>
      <c r="E239" s="40">
        <f t="shared" si="3"/>
        <v>0</v>
      </c>
      <c r="F239" s="36"/>
      <c r="G239" s="36"/>
      <c r="H239" s="36"/>
      <c r="I239" s="27"/>
      <c r="J239" s="36"/>
      <c r="K239" s="36"/>
      <c r="L239" s="36"/>
      <c r="M239" s="36"/>
      <c r="N239" s="36"/>
      <c r="O239" s="29"/>
      <c r="P239" s="36"/>
      <c r="Q239" s="29"/>
      <c r="R239" s="36"/>
      <c r="S239" s="36"/>
      <c r="T239" s="36"/>
      <c r="U239" s="36"/>
      <c r="V239" s="36"/>
      <c r="W239" s="36"/>
      <c r="X239" s="36"/>
      <c r="Y239" s="29"/>
      <c r="Z239" s="36"/>
      <c r="AA239" s="66"/>
      <c r="AB239" s="36"/>
      <c r="AC239" s="36"/>
      <c r="AD239" s="36"/>
      <c r="AE239" s="36"/>
      <c r="AF239" s="36"/>
      <c r="AG239" s="36"/>
      <c r="AH239" s="29"/>
      <c r="AI239" s="36"/>
      <c r="AJ239" s="29"/>
      <c r="AK239" s="36"/>
      <c r="AL239" s="36"/>
      <c r="AM239" s="36"/>
      <c r="AN239" s="29"/>
      <c r="AO239" s="36"/>
      <c r="AP239" s="29"/>
      <c r="AQ239" s="36"/>
      <c r="AR239" s="29"/>
      <c r="AS239" s="36"/>
      <c r="AT239" s="36"/>
      <c r="AU239" s="36"/>
      <c r="AV239" s="29"/>
      <c r="AW239" s="36"/>
      <c r="AX239" s="36"/>
      <c r="AY239" s="36"/>
      <c r="AZ239" s="29"/>
      <c r="BA239" s="36"/>
      <c r="BB239" s="36"/>
      <c r="BC239" s="36"/>
      <c r="BD239" s="36"/>
      <c r="BE239" s="36"/>
      <c r="BF239" s="36"/>
      <c r="BG239" s="36"/>
      <c r="BH239" s="36"/>
      <c r="BI239" s="36"/>
      <c r="BJ239" s="29"/>
      <c r="BK239" s="36"/>
      <c r="BL239" s="29"/>
      <c r="BM239" s="36"/>
      <c r="BN239" s="36"/>
      <c r="BO239" s="36"/>
      <c r="BP239" s="29"/>
      <c r="BQ239" s="36"/>
      <c r="BR239" s="29"/>
      <c r="BS239" s="36"/>
      <c r="BT239" s="36"/>
      <c r="BU239" s="36"/>
      <c r="BV239" s="36"/>
    </row>
    <row r="240" spans="1:75" x14ac:dyDescent="0.25">
      <c r="A240" s="16">
        <v>238</v>
      </c>
      <c r="B240" s="16">
        <v>2</v>
      </c>
      <c r="C240" s="31" t="s">
        <v>694</v>
      </c>
      <c r="D240" s="40">
        <f>апрель!D240-май!E240</f>
        <v>-325.43172516908214</v>
      </c>
      <c r="E240" s="40">
        <f t="shared" si="3"/>
        <v>0</v>
      </c>
      <c r="F240" s="36"/>
      <c r="G240" s="36"/>
      <c r="H240" s="36"/>
      <c r="I240" s="27"/>
      <c r="J240" s="36"/>
      <c r="K240" s="36"/>
      <c r="L240" s="36"/>
      <c r="M240" s="36"/>
      <c r="N240" s="36"/>
      <c r="O240" s="29"/>
      <c r="P240" s="36"/>
      <c r="Q240" s="29"/>
      <c r="R240" s="36"/>
      <c r="S240" s="36"/>
      <c r="T240" s="36"/>
      <c r="U240" s="36"/>
      <c r="V240" s="36"/>
      <c r="W240" s="36"/>
      <c r="X240" s="36"/>
      <c r="Y240" s="29"/>
      <c r="Z240" s="36"/>
      <c r="AA240" s="66"/>
      <c r="AB240" s="36"/>
      <c r="AC240" s="36"/>
      <c r="AD240" s="36"/>
      <c r="AE240" s="36"/>
      <c r="AF240" s="36"/>
      <c r="AG240" s="36"/>
      <c r="AH240" s="29"/>
      <c r="AI240" s="36"/>
      <c r="AJ240" s="29"/>
      <c r="AK240" s="36"/>
      <c r="AL240" s="36"/>
      <c r="AM240" s="36"/>
      <c r="AN240" s="29"/>
      <c r="AO240" s="36"/>
      <c r="AP240" s="29"/>
      <c r="AQ240" s="36"/>
      <c r="AR240" s="29"/>
      <c r="AS240" s="36"/>
      <c r="AT240" s="36"/>
      <c r="AU240" s="36"/>
      <c r="AV240" s="29"/>
      <c r="AW240" s="36"/>
      <c r="AX240" s="36"/>
      <c r="AY240" s="36"/>
      <c r="AZ240" s="29"/>
      <c r="BA240" s="36"/>
      <c r="BB240" s="36"/>
      <c r="BC240" s="36"/>
      <c r="BD240" s="36"/>
      <c r="BE240" s="36"/>
      <c r="BF240" s="36"/>
      <c r="BG240" s="36"/>
      <c r="BH240" s="36"/>
      <c r="BI240" s="36"/>
      <c r="BJ240" s="29"/>
      <c r="BK240" s="36"/>
      <c r="BL240" s="29"/>
      <c r="BM240" s="36"/>
      <c r="BN240" s="36"/>
      <c r="BO240" s="36"/>
      <c r="BP240" s="29"/>
      <c r="BQ240" s="36"/>
      <c r="BR240" s="29"/>
      <c r="BS240" s="36"/>
      <c r="BT240" s="36"/>
      <c r="BU240" s="36"/>
      <c r="BV240" s="36"/>
    </row>
    <row r="241" spans="1:75" s="86" customFormat="1" x14ac:dyDescent="0.25">
      <c r="A241" s="79">
        <v>239</v>
      </c>
      <c r="B241" s="79">
        <v>2</v>
      </c>
      <c r="C241" s="80" t="s">
        <v>695</v>
      </c>
      <c r="D241" s="81">
        <f>апрель!D241-май!E241</f>
        <v>-1204.3516573217391</v>
      </c>
      <c r="E241" s="81">
        <f t="shared" si="3"/>
        <v>1.5569999999999999</v>
      </c>
      <c r="F241" s="82"/>
      <c r="G241" s="82"/>
      <c r="H241" s="82"/>
      <c r="I241" s="83"/>
      <c r="J241" s="82"/>
      <c r="K241" s="82"/>
      <c r="L241" s="82"/>
      <c r="M241" s="82"/>
      <c r="N241" s="82"/>
      <c r="O241" s="84"/>
      <c r="P241" s="82"/>
      <c r="Q241" s="84"/>
      <c r="R241" s="82"/>
      <c r="S241" s="82"/>
      <c r="T241" s="82"/>
      <c r="U241" s="82"/>
      <c r="V241" s="82"/>
      <c r="W241" s="82"/>
      <c r="X241" s="82"/>
      <c r="Y241" s="84"/>
      <c r="Z241" s="82"/>
      <c r="AA241" s="85"/>
      <c r="AB241" s="82"/>
      <c r="AC241" s="82"/>
      <c r="AD241" s="82"/>
      <c r="AE241" s="82"/>
      <c r="AF241" s="82"/>
      <c r="AG241" s="82"/>
      <c r="AH241" s="84"/>
      <c r="AI241" s="82"/>
      <c r="AJ241" s="84"/>
      <c r="AK241" s="82"/>
      <c r="AL241" s="82"/>
      <c r="AM241" s="82"/>
      <c r="AN241" s="84"/>
      <c r="AO241" s="82"/>
      <c r="AP241" s="84"/>
      <c r="AQ241" s="82"/>
      <c r="AR241" s="84"/>
      <c r="AS241" s="82"/>
      <c r="AT241" s="82"/>
      <c r="AU241" s="82"/>
      <c r="AV241" s="84"/>
      <c r="AW241" s="82"/>
      <c r="AX241" s="82"/>
      <c r="AY241" s="82"/>
      <c r="AZ241" s="84"/>
      <c r="BA241" s="82"/>
      <c r="BB241" s="82"/>
      <c r="BC241" s="82"/>
      <c r="BD241" s="82"/>
      <c r="BE241" s="82"/>
      <c r="BF241" s="82"/>
      <c r="BG241" s="82"/>
      <c r="BH241" s="82">
        <v>3.0000000000000001E-3</v>
      </c>
      <c r="BI241" s="82">
        <v>1.5569999999999999</v>
      </c>
      <c r="BJ241" s="84"/>
      <c r="BK241" s="82"/>
      <c r="BL241" s="84"/>
      <c r="BM241" s="82"/>
      <c r="BN241" s="82"/>
      <c r="BO241" s="82"/>
      <c r="BP241" s="84"/>
      <c r="BQ241" s="82"/>
      <c r="BR241" s="84"/>
      <c r="BS241" s="82"/>
      <c r="BT241" s="82"/>
      <c r="BU241" s="82"/>
      <c r="BV241" s="82"/>
    </row>
    <row r="242" spans="1:75" s="86" customFormat="1" x14ac:dyDescent="0.25">
      <c r="A242" s="79">
        <v>240</v>
      </c>
      <c r="B242" s="79">
        <v>2</v>
      </c>
      <c r="C242" s="80" t="s">
        <v>696</v>
      </c>
      <c r="D242" s="81">
        <f>апрель!D242-май!E242</f>
        <v>497.40335213526549</v>
      </c>
      <c r="E242" s="81">
        <f t="shared" si="3"/>
        <v>19.535</v>
      </c>
      <c r="F242" s="82"/>
      <c r="G242" s="82"/>
      <c r="H242" s="82"/>
      <c r="I242" s="83"/>
      <c r="J242" s="82"/>
      <c r="K242" s="82"/>
      <c r="L242" s="82"/>
      <c r="M242" s="82"/>
      <c r="N242" s="82"/>
      <c r="O242" s="84"/>
      <c r="P242" s="82"/>
      <c r="Q242" s="84"/>
      <c r="R242" s="82"/>
      <c r="S242" s="82"/>
      <c r="T242" s="82"/>
      <c r="U242" s="82"/>
      <c r="V242" s="82"/>
      <c r="W242" s="82"/>
      <c r="X242" s="82"/>
      <c r="Y242" s="84"/>
      <c r="Z242" s="82"/>
      <c r="AA242" s="85"/>
      <c r="AB242" s="82"/>
      <c r="AC242" s="82"/>
      <c r="AD242" s="82"/>
      <c r="AE242" s="82"/>
      <c r="AF242" s="82"/>
      <c r="AG242" s="82"/>
      <c r="AH242" s="84">
        <v>2</v>
      </c>
      <c r="AI242" s="82">
        <v>7.6689999999999996</v>
      </c>
      <c r="AJ242" s="84"/>
      <c r="AK242" s="82"/>
      <c r="AL242" s="82"/>
      <c r="AM242" s="82"/>
      <c r="AN242" s="84"/>
      <c r="AO242" s="82"/>
      <c r="AP242" s="84"/>
      <c r="AQ242" s="82"/>
      <c r="AR242" s="84"/>
      <c r="AS242" s="82"/>
      <c r="AT242" s="82"/>
      <c r="AU242" s="82"/>
      <c r="AV242" s="84"/>
      <c r="AW242" s="82"/>
      <c r="AX242" s="82"/>
      <c r="AY242" s="82"/>
      <c r="AZ242" s="84"/>
      <c r="BA242" s="82"/>
      <c r="BB242" s="82"/>
      <c r="BC242" s="82"/>
      <c r="BD242" s="82"/>
      <c r="BE242" s="82"/>
      <c r="BF242" s="82">
        <v>1.2E-2</v>
      </c>
      <c r="BG242" s="82">
        <v>11.866</v>
      </c>
      <c r="BH242" s="82"/>
      <c r="BI242" s="82"/>
      <c r="BJ242" s="84"/>
      <c r="BK242" s="82"/>
      <c r="BL242" s="84"/>
      <c r="BM242" s="82"/>
      <c r="BN242" s="82"/>
      <c r="BO242" s="82"/>
      <c r="BP242" s="84"/>
      <c r="BQ242" s="82"/>
      <c r="BR242" s="84"/>
      <c r="BS242" s="82"/>
      <c r="BT242" s="82"/>
      <c r="BU242" s="82"/>
      <c r="BV242" s="82"/>
    </row>
    <row r="243" spans="1:75" s="86" customFormat="1" x14ac:dyDescent="0.25">
      <c r="A243" s="79">
        <v>241</v>
      </c>
      <c r="B243" s="79">
        <v>2</v>
      </c>
      <c r="C243" s="80" t="s">
        <v>697</v>
      </c>
      <c r="D243" s="81">
        <f>апрель!D243-май!E243</f>
        <v>261.93993602898547</v>
      </c>
      <c r="E243" s="81">
        <f t="shared" si="3"/>
        <v>6.258</v>
      </c>
      <c r="F243" s="82"/>
      <c r="G243" s="82"/>
      <c r="H243" s="82"/>
      <c r="I243" s="83"/>
      <c r="J243" s="82"/>
      <c r="K243" s="82"/>
      <c r="L243" s="82"/>
      <c r="M243" s="82"/>
      <c r="N243" s="82"/>
      <c r="O243" s="84"/>
      <c r="P243" s="82"/>
      <c r="Q243" s="84"/>
      <c r="R243" s="82"/>
      <c r="S243" s="82"/>
      <c r="T243" s="82"/>
      <c r="U243" s="82"/>
      <c r="V243" s="82"/>
      <c r="W243" s="82"/>
      <c r="X243" s="82"/>
      <c r="Y243" s="84"/>
      <c r="Z243" s="82"/>
      <c r="AA243" s="85"/>
      <c r="AB243" s="82"/>
      <c r="AC243" s="82"/>
      <c r="AD243" s="82"/>
      <c r="AE243" s="82"/>
      <c r="AF243" s="82"/>
      <c r="AG243" s="82"/>
      <c r="AH243" s="84"/>
      <c r="AI243" s="82"/>
      <c r="AJ243" s="84"/>
      <c r="AK243" s="82"/>
      <c r="AL243" s="82"/>
      <c r="AM243" s="82"/>
      <c r="AN243" s="84"/>
      <c r="AO243" s="82"/>
      <c r="AP243" s="84"/>
      <c r="AQ243" s="82"/>
      <c r="AR243" s="84"/>
      <c r="AS243" s="82"/>
      <c r="AT243" s="82"/>
      <c r="AU243" s="82"/>
      <c r="AV243" s="84"/>
      <c r="AW243" s="82"/>
      <c r="AX243" s="82"/>
      <c r="AY243" s="82"/>
      <c r="AZ243" s="84"/>
      <c r="BA243" s="82"/>
      <c r="BB243" s="82"/>
      <c r="BC243" s="82"/>
      <c r="BD243" s="82"/>
      <c r="BE243" s="82"/>
      <c r="BF243" s="82"/>
      <c r="BG243" s="82"/>
      <c r="BH243" s="82"/>
      <c r="BI243" s="82"/>
      <c r="BJ243" s="84"/>
      <c r="BK243" s="82"/>
      <c r="BL243" s="84"/>
      <c r="BM243" s="82"/>
      <c r="BN243" s="82"/>
      <c r="BO243" s="82"/>
      <c r="BP243" s="84"/>
      <c r="BQ243" s="82"/>
      <c r="BR243" s="84"/>
      <c r="BS243" s="82"/>
      <c r="BT243" s="82"/>
      <c r="BU243" s="82"/>
      <c r="BV243" s="82">
        <v>6.258</v>
      </c>
      <c r="BW243" s="86" t="s">
        <v>1070</v>
      </c>
    </row>
    <row r="244" spans="1:75" x14ac:dyDescent="0.25">
      <c r="A244" s="16">
        <v>242</v>
      </c>
      <c r="B244" s="16">
        <v>2</v>
      </c>
      <c r="C244" s="31" t="s">
        <v>698</v>
      </c>
      <c r="D244" s="40">
        <f>апрель!D244-май!E244</f>
        <v>-317.8910354589371</v>
      </c>
      <c r="E244" s="40">
        <f t="shared" si="3"/>
        <v>0</v>
      </c>
      <c r="F244" s="36"/>
      <c r="G244" s="36"/>
      <c r="H244" s="36"/>
      <c r="I244" s="27"/>
      <c r="J244" s="36"/>
      <c r="K244" s="36"/>
      <c r="L244" s="36"/>
      <c r="M244" s="36"/>
      <c r="N244" s="36"/>
      <c r="O244" s="29"/>
      <c r="P244" s="36"/>
      <c r="Q244" s="29"/>
      <c r="R244" s="36"/>
      <c r="S244" s="36"/>
      <c r="T244" s="36"/>
      <c r="U244" s="36"/>
      <c r="V244" s="36"/>
      <c r="W244" s="36"/>
      <c r="X244" s="36"/>
      <c r="Y244" s="29"/>
      <c r="Z244" s="36"/>
      <c r="AA244" s="66"/>
      <c r="AB244" s="36"/>
      <c r="AC244" s="36"/>
      <c r="AD244" s="36"/>
      <c r="AE244" s="36"/>
      <c r="AF244" s="36"/>
      <c r="AG244" s="36"/>
      <c r="AH244" s="29"/>
      <c r="AI244" s="36"/>
      <c r="AJ244" s="29"/>
      <c r="AK244" s="36"/>
      <c r="AL244" s="36"/>
      <c r="AM244" s="36"/>
      <c r="AN244" s="29"/>
      <c r="AO244" s="36"/>
      <c r="AP244" s="29"/>
      <c r="AQ244" s="36"/>
      <c r="AR244" s="29"/>
      <c r="AS244" s="36"/>
      <c r="AT244" s="36"/>
      <c r="AU244" s="36"/>
      <c r="AV244" s="29"/>
      <c r="AW244" s="36"/>
      <c r="AX244" s="36"/>
      <c r="AY244" s="36"/>
      <c r="AZ244" s="29"/>
      <c r="BA244" s="36"/>
      <c r="BB244" s="36"/>
      <c r="BC244" s="36"/>
      <c r="BD244" s="36"/>
      <c r="BE244" s="36"/>
      <c r="BF244" s="36"/>
      <c r="BG244" s="36"/>
      <c r="BH244" s="36"/>
      <c r="BI244" s="36"/>
      <c r="BJ244" s="29"/>
      <c r="BK244" s="36"/>
      <c r="BL244" s="29"/>
      <c r="BM244" s="36"/>
      <c r="BN244" s="36"/>
      <c r="BO244" s="36"/>
      <c r="BP244" s="29"/>
      <c r="BQ244" s="36"/>
      <c r="BR244" s="29"/>
      <c r="BS244" s="36"/>
      <c r="BT244" s="36"/>
      <c r="BU244" s="36"/>
      <c r="BV244" s="36"/>
    </row>
    <row r="245" spans="1:75" x14ac:dyDescent="0.25">
      <c r="A245" s="16">
        <v>243</v>
      </c>
      <c r="B245" s="16">
        <v>2</v>
      </c>
      <c r="C245" s="31" t="s">
        <v>699</v>
      </c>
      <c r="D245" s="40">
        <f>апрель!D245-май!E245</f>
        <v>269.51784404830914</v>
      </c>
      <c r="E245" s="40">
        <f t="shared" si="3"/>
        <v>0</v>
      </c>
      <c r="F245" s="36"/>
      <c r="G245" s="36"/>
      <c r="H245" s="36"/>
      <c r="I245" s="27"/>
      <c r="J245" s="36"/>
      <c r="K245" s="36"/>
      <c r="L245" s="36"/>
      <c r="M245" s="36"/>
      <c r="N245" s="36"/>
      <c r="O245" s="29"/>
      <c r="P245" s="36"/>
      <c r="Q245" s="29"/>
      <c r="R245" s="36"/>
      <c r="S245" s="36"/>
      <c r="T245" s="36"/>
      <c r="U245" s="36"/>
      <c r="V245" s="36"/>
      <c r="W245" s="36"/>
      <c r="X245" s="36"/>
      <c r="Y245" s="29"/>
      <c r="Z245" s="36"/>
      <c r="AA245" s="66"/>
      <c r="AB245" s="36"/>
      <c r="AC245" s="36"/>
      <c r="AD245" s="36"/>
      <c r="AE245" s="36"/>
      <c r="AF245" s="36"/>
      <c r="AG245" s="36"/>
      <c r="AH245" s="29"/>
      <c r="AI245" s="36"/>
      <c r="AJ245" s="29"/>
      <c r="AK245" s="36"/>
      <c r="AL245" s="36"/>
      <c r="AM245" s="36"/>
      <c r="AN245" s="29"/>
      <c r="AO245" s="36"/>
      <c r="AP245" s="29"/>
      <c r="AQ245" s="36"/>
      <c r="AR245" s="29"/>
      <c r="AS245" s="36"/>
      <c r="AT245" s="36"/>
      <c r="AU245" s="36"/>
      <c r="AV245" s="29"/>
      <c r="AW245" s="36"/>
      <c r="AX245" s="36"/>
      <c r="AY245" s="36"/>
      <c r="AZ245" s="29"/>
      <c r="BA245" s="36"/>
      <c r="BB245" s="36"/>
      <c r="BC245" s="36"/>
      <c r="BD245" s="36"/>
      <c r="BE245" s="36"/>
      <c r="BF245" s="36"/>
      <c r="BG245" s="36"/>
      <c r="BH245" s="36"/>
      <c r="BI245" s="36"/>
      <c r="BJ245" s="29"/>
      <c r="BK245" s="36"/>
      <c r="BL245" s="29"/>
      <c r="BM245" s="36"/>
      <c r="BN245" s="36"/>
      <c r="BO245" s="36"/>
      <c r="BP245" s="29"/>
      <c r="BQ245" s="36"/>
      <c r="BR245" s="29"/>
      <c r="BS245" s="36"/>
      <c r="BT245" s="36"/>
      <c r="BU245" s="36"/>
      <c r="BV245" s="36"/>
    </row>
    <row r="246" spans="1:75" x14ac:dyDescent="0.25">
      <c r="A246" s="16">
        <v>244</v>
      </c>
      <c r="B246" s="16">
        <v>2</v>
      </c>
      <c r="C246" s="31" t="s">
        <v>700</v>
      </c>
      <c r="D246" s="40">
        <f>апрель!D246-май!E246</f>
        <v>-1228.8277813623188</v>
      </c>
      <c r="E246" s="40">
        <f t="shared" si="3"/>
        <v>0</v>
      </c>
      <c r="F246" s="36"/>
      <c r="G246" s="36"/>
      <c r="H246" s="36"/>
      <c r="I246" s="27"/>
      <c r="J246" s="36"/>
      <c r="K246" s="36"/>
      <c r="L246" s="36"/>
      <c r="M246" s="36"/>
      <c r="N246" s="36"/>
      <c r="O246" s="29"/>
      <c r="P246" s="36"/>
      <c r="Q246" s="29"/>
      <c r="R246" s="36"/>
      <c r="S246" s="36"/>
      <c r="T246" s="36"/>
      <c r="U246" s="36"/>
      <c r="V246" s="36"/>
      <c r="W246" s="36"/>
      <c r="X246" s="36"/>
      <c r="Y246" s="29"/>
      <c r="Z246" s="36"/>
      <c r="AA246" s="66"/>
      <c r="AB246" s="36"/>
      <c r="AC246" s="36"/>
      <c r="AD246" s="36"/>
      <c r="AE246" s="36"/>
      <c r="AF246" s="36"/>
      <c r="AG246" s="36"/>
      <c r="AH246" s="29"/>
      <c r="AI246" s="36"/>
      <c r="AJ246" s="29"/>
      <c r="AK246" s="36"/>
      <c r="AL246" s="36"/>
      <c r="AM246" s="36"/>
      <c r="AN246" s="29"/>
      <c r="AO246" s="36"/>
      <c r="AP246" s="29"/>
      <c r="AQ246" s="36"/>
      <c r="AR246" s="29"/>
      <c r="AS246" s="36"/>
      <c r="AT246" s="36"/>
      <c r="AU246" s="36"/>
      <c r="AV246" s="29"/>
      <c r="AW246" s="36"/>
      <c r="AX246" s="36"/>
      <c r="AY246" s="36"/>
      <c r="AZ246" s="29"/>
      <c r="BA246" s="36"/>
      <c r="BB246" s="36"/>
      <c r="BC246" s="36"/>
      <c r="BD246" s="36"/>
      <c r="BE246" s="36"/>
      <c r="BF246" s="36"/>
      <c r="BG246" s="36"/>
      <c r="BH246" s="36"/>
      <c r="BI246" s="36"/>
      <c r="BJ246" s="29"/>
      <c r="BK246" s="36"/>
      <c r="BL246" s="29"/>
      <c r="BM246" s="36"/>
      <c r="BN246" s="36"/>
      <c r="BO246" s="36"/>
      <c r="BP246" s="29"/>
      <c r="BQ246" s="36"/>
      <c r="BR246" s="29"/>
      <c r="BS246" s="36"/>
      <c r="BT246" s="36"/>
      <c r="BU246" s="36"/>
      <c r="BV246" s="36"/>
    </row>
    <row r="247" spans="1:75" s="86" customFormat="1" x14ac:dyDescent="0.25">
      <c r="A247" s="79">
        <v>245</v>
      </c>
      <c r="B247" s="79">
        <v>2</v>
      </c>
      <c r="C247" s="80" t="s">
        <v>701</v>
      </c>
      <c r="D247" s="81">
        <f>апрель!D247-май!E247</f>
        <v>119.98651852753623</v>
      </c>
      <c r="E247" s="81">
        <f t="shared" si="3"/>
        <v>1.4990000000000001</v>
      </c>
      <c r="F247" s="82"/>
      <c r="G247" s="82"/>
      <c r="H247" s="82"/>
      <c r="I247" s="83"/>
      <c r="J247" s="82"/>
      <c r="K247" s="82"/>
      <c r="L247" s="82"/>
      <c r="M247" s="82"/>
      <c r="N247" s="82"/>
      <c r="O247" s="84"/>
      <c r="P247" s="82"/>
      <c r="Q247" s="84"/>
      <c r="R247" s="82"/>
      <c r="S247" s="82"/>
      <c r="T247" s="82"/>
      <c r="U247" s="82"/>
      <c r="V247" s="82"/>
      <c r="W247" s="82"/>
      <c r="X247" s="82"/>
      <c r="Y247" s="84"/>
      <c r="Z247" s="82"/>
      <c r="AA247" s="85"/>
      <c r="AB247" s="82"/>
      <c r="AC247" s="82"/>
      <c r="AD247" s="82"/>
      <c r="AE247" s="82"/>
      <c r="AF247" s="82"/>
      <c r="AG247" s="82"/>
      <c r="AH247" s="84"/>
      <c r="AI247" s="82"/>
      <c r="AJ247" s="84"/>
      <c r="AK247" s="82"/>
      <c r="AL247" s="82"/>
      <c r="AM247" s="82"/>
      <c r="AN247" s="84"/>
      <c r="AO247" s="82"/>
      <c r="AP247" s="84"/>
      <c r="AQ247" s="82"/>
      <c r="AR247" s="84"/>
      <c r="AS247" s="82"/>
      <c r="AT247" s="82"/>
      <c r="AU247" s="82"/>
      <c r="AV247" s="84"/>
      <c r="AW247" s="82"/>
      <c r="AX247" s="82"/>
      <c r="AY247" s="82"/>
      <c r="AZ247" s="84"/>
      <c r="BA247" s="82"/>
      <c r="BB247" s="82"/>
      <c r="BC247" s="82"/>
      <c r="BD247" s="82"/>
      <c r="BE247" s="82"/>
      <c r="BF247" s="82"/>
      <c r="BG247" s="82"/>
      <c r="BH247" s="82"/>
      <c r="BI247" s="82"/>
      <c r="BJ247" s="84"/>
      <c r="BK247" s="82"/>
      <c r="BL247" s="84"/>
      <c r="BM247" s="82"/>
      <c r="BN247" s="82"/>
      <c r="BO247" s="82"/>
      <c r="BP247" s="84"/>
      <c r="BQ247" s="82"/>
      <c r="BR247" s="84"/>
      <c r="BS247" s="82"/>
      <c r="BT247" s="82"/>
      <c r="BU247" s="82"/>
      <c r="BV247" s="82">
        <v>1.4990000000000001</v>
      </c>
      <c r="BW247" s="86" t="s">
        <v>1121</v>
      </c>
    </row>
    <row r="248" spans="1:75" x14ac:dyDescent="0.25">
      <c r="A248" s="16">
        <v>246</v>
      </c>
      <c r="B248" s="16">
        <v>2</v>
      </c>
      <c r="C248" s="31" t="s">
        <v>702</v>
      </c>
      <c r="D248" s="40">
        <f>апрель!D248-май!E248</f>
        <v>364.97537752657007</v>
      </c>
      <c r="E248" s="40">
        <f t="shared" si="3"/>
        <v>0</v>
      </c>
      <c r="F248" s="36"/>
      <c r="G248" s="36"/>
      <c r="H248" s="36"/>
      <c r="I248" s="27"/>
      <c r="J248" s="36"/>
      <c r="K248" s="36"/>
      <c r="L248" s="36"/>
      <c r="M248" s="36"/>
      <c r="N248" s="36"/>
      <c r="O248" s="29"/>
      <c r="P248" s="36"/>
      <c r="Q248" s="29"/>
      <c r="R248" s="36"/>
      <c r="S248" s="36"/>
      <c r="T248" s="36"/>
      <c r="U248" s="36"/>
      <c r="V248" s="36"/>
      <c r="W248" s="36"/>
      <c r="X248" s="36"/>
      <c r="Y248" s="29"/>
      <c r="Z248" s="36"/>
      <c r="AA248" s="66"/>
      <c r="AB248" s="36"/>
      <c r="AC248" s="36"/>
      <c r="AD248" s="36"/>
      <c r="AE248" s="36"/>
      <c r="AF248" s="36"/>
      <c r="AG248" s="36"/>
      <c r="AH248" s="29"/>
      <c r="AI248" s="36"/>
      <c r="AJ248" s="29"/>
      <c r="AK248" s="36"/>
      <c r="AL248" s="36"/>
      <c r="AM248" s="36"/>
      <c r="AN248" s="29"/>
      <c r="AO248" s="36"/>
      <c r="AP248" s="29"/>
      <c r="AQ248" s="36"/>
      <c r="AR248" s="29"/>
      <c r="AS248" s="36"/>
      <c r="AT248" s="36"/>
      <c r="AU248" s="36"/>
      <c r="AV248" s="29"/>
      <c r="AW248" s="36"/>
      <c r="AX248" s="36"/>
      <c r="AY248" s="36"/>
      <c r="AZ248" s="29"/>
      <c r="BA248" s="36"/>
      <c r="BB248" s="36"/>
      <c r="BC248" s="36"/>
      <c r="BD248" s="36"/>
      <c r="BE248" s="36"/>
      <c r="BF248" s="36"/>
      <c r="BG248" s="36"/>
      <c r="BH248" s="36"/>
      <c r="BI248" s="36"/>
      <c r="BJ248" s="29"/>
      <c r="BK248" s="36"/>
      <c r="BL248" s="29"/>
      <c r="BM248" s="36"/>
      <c r="BN248" s="36"/>
      <c r="BO248" s="36"/>
      <c r="BP248" s="29"/>
      <c r="BQ248" s="36"/>
      <c r="BR248" s="29"/>
      <c r="BS248" s="36"/>
      <c r="BT248" s="36"/>
      <c r="BU248" s="36"/>
      <c r="BV248" s="36"/>
    </row>
    <row r="249" spans="1:75" x14ac:dyDescent="0.25">
      <c r="A249" s="16">
        <v>247</v>
      </c>
      <c r="B249" s="16">
        <v>2</v>
      </c>
      <c r="C249" s="31" t="s">
        <v>703</v>
      </c>
      <c r="D249" s="40">
        <f>апрель!D249-май!E249</f>
        <v>-216.28040160386476</v>
      </c>
      <c r="E249" s="40">
        <f t="shared" si="3"/>
        <v>0</v>
      </c>
      <c r="F249" s="36"/>
      <c r="G249" s="36"/>
      <c r="H249" s="36"/>
      <c r="I249" s="27"/>
      <c r="J249" s="36"/>
      <c r="K249" s="36"/>
      <c r="L249" s="36"/>
      <c r="M249" s="36"/>
      <c r="N249" s="36"/>
      <c r="O249" s="29"/>
      <c r="P249" s="36"/>
      <c r="Q249" s="29"/>
      <c r="R249" s="36"/>
      <c r="S249" s="36"/>
      <c r="T249" s="36"/>
      <c r="U249" s="36"/>
      <c r="V249" s="36"/>
      <c r="W249" s="36"/>
      <c r="X249" s="36"/>
      <c r="Y249" s="29"/>
      <c r="Z249" s="36"/>
      <c r="AA249" s="66"/>
      <c r="AB249" s="36"/>
      <c r="AC249" s="36"/>
      <c r="AD249" s="36"/>
      <c r="AE249" s="36"/>
      <c r="AF249" s="36"/>
      <c r="AG249" s="36"/>
      <c r="AH249" s="29"/>
      <c r="AI249" s="36"/>
      <c r="AJ249" s="29"/>
      <c r="AK249" s="36"/>
      <c r="AL249" s="36"/>
      <c r="AM249" s="36"/>
      <c r="AN249" s="29"/>
      <c r="AO249" s="36"/>
      <c r="AP249" s="29"/>
      <c r="AQ249" s="36"/>
      <c r="AR249" s="29"/>
      <c r="AS249" s="36"/>
      <c r="AT249" s="36"/>
      <c r="AU249" s="36"/>
      <c r="AV249" s="29"/>
      <c r="AW249" s="36"/>
      <c r="AX249" s="36"/>
      <c r="AY249" s="36"/>
      <c r="AZ249" s="29"/>
      <c r="BA249" s="36"/>
      <c r="BB249" s="36"/>
      <c r="BC249" s="36"/>
      <c r="BD249" s="36"/>
      <c r="BE249" s="36"/>
      <c r="BF249" s="36"/>
      <c r="BG249" s="36"/>
      <c r="BH249" s="36"/>
      <c r="BI249" s="36"/>
      <c r="BJ249" s="29"/>
      <c r="BK249" s="36"/>
      <c r="BL249" s="29"/>
      <c r="BM249" s="36"/>
      <c r="BN249" s="36"/>
      <c r="BO249" s="36"/>
      <c r="BP249" s="29"/>
      <c r="BQ249" s="36"/>
      <c r="BR249" s="29"/>
      <c r="BS249" s="36"/>
      <c r="BT249" s="36"/>
      <c r="BU249" s="36"/>
      <c r="BV249" s="36"/>
    </row>
    <row r="250" spans="1:75" x14ac:dyDescent="0.25">
      <c r="A250" s="16">
        <v>248</v>
      </c>
      <c r="B250" s="16">
        <v>2</v>
      </c>
      <c r="C250" s="31" t="s">
        <v>704</v>
      </c>
      <c r="D250" s="40">
        <f>апрель!D250-май!E250</f>
        <v>-403.71420666666666</v>
      </c>
      <c r="E250" s="40">
        <f t="shared" si="3"/>
        <v>0</v>
      </c>
      <c r="F250" s="36"/>
      <c r="G250" s="36"/>
      <c r="H250" s="36"/>
      <c r="I250" s="27"/>
      <c r="J250" s="36"/>
      <c r="K250" s="36"/>
      <c r="L250" s="36"/>
      <c r="M250" s="36"/>
      <c r="N250" s="36"/>
      <c r="O250" s="29"/>
      <c r="P250" s="36"/>
      <c r="Q250" s="29"/>
      <c r="R250" s="36"/>
      <c r="S250" s="36"/>
      <c r="T250" s="36"/>
      <c r="U250" s="36"/>
      <c r="V250" s="36"/>
      <c r="W250" s="36"/>
      <c r="X250" s="36"/>
      <c r="Y250" s="29"/>
      <c r="Z250" s="36"/>
      <c r="AA250" s="66"/>
      <c r="AB250" s="36"/>
      <c r="AC250" s="36"/>
      <c r="AD250" s="36"/>
      <c r="AE250" s="36"/>
      <c r="AF250" s="36"/>
      <c r="AG250" s="36"/>
      <c r="AH250" s="29"/>
      <c r="AI250" s="36"/>
      <c r="AJ250" s="29"/>
      <c r="AK250" s="36"/>
      <c r="AL250" s="36"/>
      <c r="AM250" s="36"/>
      <c r="AN250" s="29"/>
      <c r="AO250" s="36"/>
      <c r="AP250" s="29"/>
      <c r="AQ250" s="36"/>
      <c r="AR250" s="29"/>
      <c r="AS250" s="36"/>
      <c r="AT250" s="36"/>
      <c r="AU250" s="36"/>
      <c r="AV250" s="29"/>
      <c r="AW250" s="36"/>
      <c r="AX250" s="36"/>
      <c r="AY250" s="36"/>
      <c r="AZ250" s="29"/>
      <c r="BA250" s="36"/>
      <c r="BB250" s="36"/>
      <c r="BC250" s="36"/>
      <c r="BD250" s="36"/>
      <c r="BE250" s="36"/>
      <c r="BF250" s="36"/>
      <c r="BG250" s="36"/>
      <c r="BH250" s="36"/>
      <c r="BI250" s="36"/>
      <c r="BJ250" s="29"/>
      <c r="BK250" s="36"/>
      <c r="BL250" s="29"/>
      <c r="BM250" s="36"/>
      <c r="BN250" s="36"/>
      <c r="BO250" s="36"/>
      <c r="BP250" s="29"/>
      <c r="BQ250" s="36"/>
      <c r="BR250" s="29"/>
      <c r="BS250" s="36"/>
      <c r="BT250" s="36"/>
      <c r="BU250" s="36"/>
      <c r="BV250" s="36"/>
    </row>
    <row r="251" spans="1:75" x14ac:dyDescent="0.25">
      <c r="A251" s="16">
        <v>249</v>
      </c>
      <c r="B251" s="16">
        <v>2</v>
      </c>
      <c r="C251" s="31" t="s">
        <v>928</v>
      </c>
      <c r="D251" s="40">
        <f>апрель!D251-май!E251</f>
        <v>1414.6633972560387</v>
      </c>
      <c r="E251" s="40">
        <f t="shared" si="3"/>
        <v>0</v>
      </c>
      <c r="F251" s="36"/>
      <c r="G251" s="36"/>
      <c r="H251" s="36"/>
      <c r="I251" s="27"/>
      <c r="J251" s="36"/>
      <c r="K251" s="36"/>
      <c r="L251" s="36"/>
      <c r="M251" s="36"/>
      <c r="N251" s="36"/>
      <c r="O251" s="29"/>
      <c r="P251" s="36"/>
      <c r="Q251" s="29"/>
      <c r="R251" s="36"/>
      <c r="S251" s="36"/>
      <c r="T251" s="36"/>
      <c r="U251" s="36"/>
      <c r="V251" s="36"/>
      <c r="W251" s="36"/>
      <c r="X251" s="36"/>
      <c r="Y251" s="29"/>
      <c r="Z251" s="36"/>
      <c r="AA251" s="66"/>
      <c r="AB251" s="36"/>
      <c r="AC251" s="36"/>
      <c r="AD251" s="36"/>
      <c r="AE251" s="36"/>
      <c r="AF251" s="36"/>
      <c r="AG251" s="36"/>
      <c r="AH251" s="29"/>
      <c r="AI251" s="36"/>
      <c r="AJ251" s="29"/>
      <c r="AK251" s="36"/>
      <c r="AL251" s="36"/>
      <c r="AM251" s="36"/>
      <c r="AN251" s="29"/>
      <c r="AO251" s="36"/>
      <c r="AP251" s="29"/>
      <c r="AQ251" s="36"/>
      <c r="AR251" s="29"/>
      <c r="AS251" s="36"/>
      <c r="AT251" s="36"/>
      <c r="AU251" s="36"/>
      <c r="AV251" s="29"/>
      <c r="AW251" s="36"/>
      <c r="AX251" s="36"/>
      <c r="AY251" s="36"/>
      <c r="AZ251" s="29"/>
      <c r="BA251" s="36"/>
      <c r="BB251" s="36"/>
      <c r="BC251" s="36"/>
      <c r="BD251" s="36"/>
      <c r="BE251" s="36"/>
      <c r="BF251" s="36"/>
      <c r="BG251" s="36"/>
      <c r="BH251" s="36"/>
      <c r="BI251" s="36"/>
      <c r="BJ251" s="29"/>
      <c r="BK251" s="36"/>
      <c r="BL251" s="29"/>
      <c r="BM251" s="36"/>
      <c r="BN251" s="36"/>
      <c r="BO251" s="36"/>
      <c r="BP251" s="29"/>
      <c r="BQ251" s="36"/>
      <c r="BR251" s="29"/>
      <c r="BS251" s="36"/>
      <c r="BT251" s="36"/>
      <c r="BU251" s="36"/>
      <c r="BV251" s="36"/>
    </row>
    <row r="252" spans="1:75" x14ac:dyDescent="0.25">
      <c r="A252" s="16">
        <v>250</v>
      </c>
      <c r="B252" s="16">
        <v>2</v>
      </c>
      <c r="C252" s="31" t="s">
        <v>705</v>
      </c>
      <c r="D252" s="40">
        <f>апрель!D252-май!E252</f>
        <v>-448.50026427053149</v>
      </c>
      <c r="E252" s="40">
        <f t="shared" si="3"/>
        <v>0</v>
      </c>
      <c r="F252" s="36"/>
      <c r="G252" s="36"/>
      <c r="H252" s="36"/>
      <c r="I252" s="27"/>
      <c r="J252" s="36"/>
      <c r="K252" s="36"/>
      <c r="L252" s="36"/>
      <c r="M252" s="36"/>
      <c r="N252" s="36"/>
      <c r="O252" s="29"/>
      <c r="P252" s="36"/>
      <c r="Q252" s="29"/>
      <c r="R252" s="36"/>
      <c r="S252" s="36"/>
      <c r="T252" s="36"/>
      <c r="U252" s="36"/>
      <c r="V252" s="36"/>
      <c r="W252" s="36"/>
      <c r="X252" s="36"/>
      <c r="Y252" s="29"/>
      <c r="Z252" s="36"/>
      <c r="AA252" s="66"/>
      <c r="AB252" s="36"/>
      <c r="AC252" s="36"/>
      <c r="AD252" s="36"/>
      <c r="AE252" s="36"/>
      <c r="AF252" s="36"/>
      <c r="AG252" s="36"/>
      <c r="AH252" s="29"/>
      <c r="AI252" s="36"/>
      <c r="AJ252" s="29"/>
      <c r="AK252" s="36"/>
      <c r="AL252" s="36"/>
      <c r="AM252" s="36"/>
      <c r="AN252" s="29"/>
      <c r="AO252" s="36"/>
      <c r="AP252" s="29"/>
      <c r="AQ252" s="36"/>
      <c r="AR252" s="29"/>
      <c r="AS252" s="36"/>
      <c r="AT252" s="36"/>
      <c r="AU252" s="36"/>
      <c r="AV252" s="29"/>
      <c r="AW252" s="36"/>
      <c r="AX252" s="36"/>
      <c r="AY252" s="36"/>
      <c r="AZ252" s="29"/>
      <c r="BA252" s="36"/>
      <c r="BB252" s="36"/>
      <c r="BC252" s="36"/>
      <c r="BD252" s="36"/>
      <c r="BE252" s="36"/>
      <c r="BF252" s="36"/>
      <c r="BG252" s="36"/>
      <c r="BH252" s="36"/>
      <c r="BI252" s="36"/>
      <c r="BJ252" s="29"/>
      <c r="BK252" s="36"/>
      <c r="BL252" s="29"/>
      <c r="BM252" s="36"/>
      <c r="BN252" s="36"/>
      <c r="BO252" s="36"/>
      <c r="BP252" s="29"/>
      <c r="BQ252" s="36"/>
      <c r="BR252" s="29"/>
      <c r="BS252" s="36"/>
      <c r="BT252" s="36"/>
      <c r="BU252" s="36"/>
      <c r="BV252" s="36"/>
    </row>
    <row r="253" spans="1:75" x14ac:dyDescent="0.25">
      <c r="A253" s="16">
        <v>251</v>
      </c>
      <c r="B253" s="16">
        <v>2</v>
      </c>
      <c r="C253" s="31" t="s">
        <v>706</v>
      </c>
      <c r="D253" s="40">
        <f>апрель!D253-май!E253</f>
        <v>167.84821231884058</v>
      </c>
      <c r="E253" s="40">
        <f t="shared" si="3"/>
        <v>0</v>
      </c>
      <c r="F253" s="36"/>
      <c r="G253" s="36"/>
      <c r="H253" s="36"/>
      <c r="I253" s="27"/>
      <c r="J253" s="36"/>
      <c r="K253" s="36"/>
      <c r="L253" s="36"/>
      <c r="M253" s="36"/>
      <c r="N253" s="36"/>
      <c r="O253" s="29"/>
      <c r="P253" s="36"/>
      <c r="Q253" s="29"/>
      <c r="R253" s="36"/>
      <c r="S253" s="36"/>
      <c r="T253" s="36"/>
      <c r="U253" s="36"/>
      <c r="V253" s="36"/>
      <c r="W253" s="36"/>
      <c r="X253" s="36"/>
      <c r="Y253" s="29"/>
      <c r="Z253" s="36"/>
      <c r="AA253" s="66"/>
      <c r="AB253" s="36"/>
      <c r="AC253" s="36"/>
      <c r="AD253" s="36"/>
      <c r="AE253" s="36"/>
      <c r="AF253" s="36"/>
      <c r="AG253" s="36"/>
      <c r="AH253" s="29"/>
      <c r="AI253" s="36"/>
      <c r="AJ253" s="29"/>
      <c r="AK253" s="36"/>
      <c r="AL253" s="36"/>
      <c r="AM253" s="36"/>
      <c r="AN253" s="29"/>
      <c r="AO253" s="36"/>
      <c r="AP253" s="29"/>
      <c r="AQ253" s="36"/>
      <c r="AR253" s="29"/>
      <c r="AS253" s="36"/>
      <c r="AT253" s="36"/>
      <c r="AU253" s="36"/>
      <c r="AV253" s="29"/>
      <c r="AW253" s="36"/>
      <c r="AX253" s="36"/>
      <c r="AY253" s="36"/>
      <c r="AZ253" s="29"/>
      <c r="BA253" s="36"/>
      <c r="BB253" s="36"/>
      <c r="BC253" s="36"/>
      <c r="BD253" s="36"/>
      <c r="BE253" s="36"/>
      <c r="BF253" s="36"/>
      <c r="BG253" s="36"/>
      <c r="BH253" s="36"/>
      <c r="BI253" s="36"/>
      <c r="BJ253" s="29"/>
      <c r="BK253" s="36"/>
      <c r="BL253" s="29"/>
      <c r="BM253" s="36"/>
      <c r="BN253" s="36"/>
      <c r="BO253" s="36"/>
      <c r="BP253" s="29"/>
      <c r="BQ253" s="36"/>
      <c r="BR253" s="29"/>
      <c r="BS253" s="36"/>
      <c r="BT253" s="36"/>
      <c r="BU253" s="36"/>
      <c r="BV253" s="36"/>
    </row>
    <row r="254" spans="1:75" x14ac:dyDescent="0.25">
      <c r="A254" s="16">
        <v>252</v>
      </c>
      <c r="B254" s="16">
        <v>2</v>
      </c>
      <c r="C254" s="31" t="s">
        <v>707</v>
      </c>
      <c r="D254" s="40">
        <f>апрель!D254-май!E254</f>
        <v>40.960141901449049</v>
      </c>
      <c r="E254" s="40">
        <f t="shared" si="3"/>
        <v>0</v>
      </c>
      <c r="F254" s="36"/>
      <c r="G254" s="36"/>
      <c r="H254" s="36"/>
      <c r="I254" s="27"/>
      <c r="J254" s="36"/>
      <c r="K254" s="36"/>
      <c r="L254" s="36"/>
      <c r="M254" s="36"/>
      <c r="N254" s="36"/>
      <c r="O254" s="29"/>
      <c r="P254" s="36"/>
      <c r="Q254" s="29"/>
      <c r="R254" s="36"/>
      <c r="S254" s="36"/>
      <c r="T254" s="36"/>
      <c r="U254" s="36"/>
      <c r="V254" s="36"/>
      <c r="W254" s="36"/>
      <c r="X254" s="36"/>
      <c r="Y254" s="29"/>
      <c r="Z254" s="36"/>
      <c r="AA254" s="66"/>
      <c r="AB254" s="36"/>
      <c r="AC254" s="36"/>
      <c r="AD254" s="36"/>
      <c r="AE254" s="36"/>
      <c r="AF254" s="36"/>
      <c r="AG254" s="36"/>
      <c r="AH254" s="29"/>
      <c r="AI254" s="36"/>
      <c r="AJ254" s="29"/>
      <c r="AK254" s="36"/>
      <c r="AL254" s="36"/>
      <c r="AM254" s="36"/>
      <c r="AN254" s="29"/>
      <c r="AO254" s="36"/>
      <c r="AP254" s="29"/>
      <c r="AQ254" s="36"/>
      <c r="AR254" s="29"/>
      <c r="AS254" s="36"/>
      <c r="AT254" s="36"/>
      <c r="AU254" s="36"/>
      <c r="AV254" s="29"/>
      <c r="AW254" s="36"/>
      <c r="AX254" s="36"/>
      <c r="AY254" s="36"/>
      <c r="AZ254" s="29"/>
      <c r="BA254" s="36"/>
      <c r="BB254" s="36"/>
      <c r="BC254" s="36"/>
      <c r="BD254" s="36"/>
      <c r="BE254" s="36"/>
      <c r="BF254" s="36"/>
      <c r="BG254" s="36"/>
      <c r="BH254" s="36"/>
      <c r="BI254" s="36"/>
      <c r="BJ254" s="29"/>
      <c r="BK254" s="36"/>
      <c r="BL254" s="29"/>
      <c r="BM254" s="36"/>
      <c r="BN254" s="36"/>
      <c r="BO254" s="36"/>
      <c r="BP254" s="29"/>
      <c r="BQ254" s="36"/>
      <c r="BR254" s="29"/>
      <c r="BS254" s="36"/>
      <c r="BT254" s="36"/>
      <c r="BU254" s="36"/>
      <c r="BV254" s="36"/>
    </row>
    <row r="255" spans="1:75" x14ac:dyDescent="0.25">
      <c r="A255" s="16">
        <v>253</v>
      </c>
      <c r="B255" s="16">
        <v>2</v>
      </c>
      <c r="C255" s="31" t="s">
        <v>708</v>
      </c>
      <c r="D255" s="40">
        <f>апрель!D255-май!E255</f>
        <v>1636.3981110628017</v>
      </c>
      <c r="E255" s="40">
        <f t="shared" si="3"/>
        <v>0</v>
      </c>
      <c r="F255" s="36"/>
      <c r="G255" s="36"/>
      <c r="H255" s="36"/>
      <c r="I255" s="27"/>
      <c r="J255" s="36"/>
      <c r="K255" s="36"/>
      <c r="L255" s="36"/>
      <c r="M255" s="36"/>
      <c r="N255" s="36"/>
      <c r="O255" s="29"/>
      <c r="P255" s="36"/>
      <c r="Q255" s="29"/>
      <c r="R255" s="36"/>
      <c r="S255" s="36"/>
      <c r="T255" s="36"/>
      <c r="U255" s="36"/>
      <c r="V255" s="36"/>
      <c r="W255" s="36"/>
      <c r="X255" s="36"/>
      <c r="Y255" s="29"/>
      <c r="Z255" s="36"/>
      <c r="AA255" s="66"/>
      <c r="AB255" s="36"/>
      <c r="AC255" s="36"/>
      <c r="AD255" s="36"/>
      <c r="AE255" s="36"/>
      <c r="AF255" s="36"/>
      <c r="AG255" s="36"/>
      <c r="AH255" s="29"/>
      <c r="AI255" s="36"/>
      <c r="AJ255" s="29"/>
      <c r="AK255" s="36"/>
      <c r="AL255" s="36"/>
      <c r="AM255" s="36"/>
      <c r="AN255" s="29"/>
      <c r="AO255" s="36"/>
      <c r="AP255" s="29"/>
      <c r="AQ255" s="36"/>
      <c r="AR255" s="29"/>
      <c r="AS255" s="36"/>
      <c r="AT255" s="36"/>
      <c r="AU255" s="36"/>
      <c r="AV255" s="29"/>
      <c r="AW255" s="36"/>
      <c r="AX255" s="36"/>
      <c r="AY255" s="36"/>
      <c r="AZ255" s="29"/>
      <c r="BA255" s="36"/>
      <c r="BB255" s="36"/>
      <c r="BC255" s="36"/>
      <c r="BD255" s="36"/>
      <c r="BE255" s="36"/>
      <c r="BF255" s="36"/>
      <c r="BG255" s="36"/>
      <c r="BH255" s="36"/>
      <c r="BI255" s="36"/>
      <c r="BJ255" s="29"/>
      <c r="BK255" s="36"/>
      <c r="BL255" s="29"/>
      <c r="BM255" s="36"/>
      <c r="BN255" s="36"/>
      <c r="BO255" s="36"/>
      <c r="BP255" s="29"/>
      <c r="BQ255" s="36"/>
      <c r="BR255" s="29"/>
      <c r="BS255" s="36"/>
      <c r="BT255" s="36"/>
      <c r="BU255" s="36"/>
      <c r="BV255" s="36"/>
    </row>
    <row r="256" spans="1:75" s="86" customFormat="1" x14ac:dyDescent="0.25">
      <c r="A256" s="79">
        <v>254</v>
      </c>
      <c r="B256" s="79">
        <v>2</v>
      </c>
      <c r="C256" s="80" t="s">
        <v>709</v>
      </c>
      <c r="D256" s="81">
        <f>апрель!D256-май!E256</f>
        <v>-239.41408121739138</v>
      </c>
      <c r="E256" s="81">
        <f t="shared" si="3"/>
        <v>11.053000000000001</v>
      </c>
      <c r="F256" s="82"/>
      <c r="G256" s="82"/>
      <c r="H256" s="82"/>
      <c r="I256" s="83"/>
      <c r="J256" s="82"/>
      <c r="K256" s="82"/>
      <c r="L256" s="82"/>
      <c r="M256" s="82"/>
      <c r="N256" s="82"/>
      <c r="O256" s="84"/>
      <c r="P256" s="82"/>
      <c r="Q256" s="84"/>
      <c r="R256" s="82"/>
      <c r="S256" s="82"/>
      <c r="T256" s="82"/>
      <c r="U256" s="82"/>
      <c r="V256" s="82"/>
      <c r="W256" s="82"/>
      <c r="X256" s="82"/>
      <c r="Y256" s="84"/>
      <c r="Z256" s="82"/>
      <c r="AA256" s="85"/>
      <c r="AB256" s="82"/>
      <c r="AC256" s="82"/>
      <c r="AD256" s="82"/>
      <c r="AE256" s="82"/>
      <c r="AF256" s="82"/>
      <c r="AG256" s="82"/>
      <c r="AH256" s="84">
        <v>5</v>
      </c>
      <c r="AI256" s="82">
        <v>11.053000000000001</v>
      </c>
      <c r="AJ256" s="84"/>
      <c r="AK256" s="82"/>
      <c r="AL256" s="82"/>
      <c r="AM256" s="82"/>
      <c r="AN256" s="84"/>
      <c r="AO256" s="82"/>
      <c r="AP256" s="84"/>
      <c r="AQ256" s="82"/>
      <c r="AR256" s="84"/>
      <c r="AS256" s="82"/>
      <c r="AT256" s="82"/>
      <c r="AU256" s="82"/>
      <c r="AV256" s="84"/>
      <c r="AW256" s="82"/>
      <c r="AX256" s="82"/>
      <c r="AY256" s="82"/>
      <c r="AZ256" s="84"/>
      <c r="BA256" s="82"/>
      <c r="BB256" s="82"/>
      <c r="BC256" s="82"/>
      <c r="BD256" s="82"/>
      <c r="BE256" s="82"/>
      <c r="BF256" s="82"/>
      <c r="BG256" s="82"/>
      <c r="BH256" s="82"/>
      <c r="BI256" s="82"/>
      <c r="BJ256" s="84"/>
      <c r="BK256" s="82"/>
      <c r="BL256" s="84"/>
      <c r="BM256" s="82"/>
      <c r="BN256" s="82"/>
      <c r="BO256" s="82"/>
      <c r="BP256" s="84"/>
      <c r="BQ256" s="82"/>
      <c r="BR256" s="84"/>
      <c r="BS256" s="82"/>
      <c r="BT256" s="82"/>
      <c r="BU256" s="82"/>
      <c r="BV256" s="82"/>
    </row>
    <row r="257" spans="1:75" x14ac:dyDescent="0.25">
      <c r="A257" s="16">
        <v>255</v>
      </c>
      <c r="B257" s="16">
        <v>2</v>
      </c>
      <c r="C257" s="31" t="s">
        <v>710</v>
      </c>
      <c r="D257" s="40">
        <f>апрель!D257-май!E257</f>
        <v>-188.65112314975849</v>
      </c>
      <c r="E257" s="40">
        <f t="shared" si="3"/>
        <v>0</v>
      </c>
      <c r="F257" s="36"/>
      <c r="G257" s="36"/>
      <c r="H257" s="36"/>
      <c r="I257" s="27"/>
      <c r="J257" s="36"/>
      <c r="K257" s="36"/>
      <c r="L257" s="36"/>
      <c r="M257" s="36"/>
      <c r="N257" s="36"/>
      <c r="O257" s="29"/>
      <c r="P257" s="36"/>
      <c r="Q257" s="29"/>
      <c r="R257" s="36"/>
      <c r="S257" s="36"/>
      <c r="T257" s="36"/>
      <c r="U257" s="36"/>
      <c r="V257" s="36"/>
      <c r="W257" s="36"/>
      <c r="X257" s="36"/>
      <c r="Y257" s="29"/>
      <c r="Z257" s="36"/>
      <c r="AA257" s="66"/>
      <c r="AB257" s="36"/>
      <c r="AC257" s="36"/>
      <c r="AD257" s="36"/>
      <c r="AE257" s="36"/>
      <c r="AF257" s="36"/>
      <c r="AG257" s="36"/>
      <c r="AH257" s="29"/>
      <c r="AI257" s="36"/>
      <c r="AJ257" s="29"/>
      <c r="AK257" s="36"/>
      <c r="AL257" s="36"/>
      <c r="AM257" s="36"/>
      <c r="AN257" s="29"/>
      <c r="AO257" s="36"/>
      <c r="AP257" s="29"/>
      <c r="AQ257" s="36"/>
      <c r="AR257" s="29"/>
      <c r="AS257" s="36"/>
      <c r="AT257" s="36"/>
      <c r="AU257" s="36"/>
      <c r="AV257" s="29"/>
      <c r="AW257" s="36"/>
      <c r="AX257" s="36"/>
      <c r="AY257" s="36"/>
      <c r="AZ257" s="29"/>
      <c r="BA257" s="36"/>
      <c r="BB257" s="36"/>
      <c r="BC257" s="36"/>
      <c r="BD257" s="36"/>
      <c r="BE257" s="36"/>
      <c r="BF257" s="36"/>
      <c r="BG257" s="36"/>
      <c r="BH257" s="36"/>
      <c r="BI257" s="36"/>
      <c r="BJ257" s="29"/>
      <c r="BK257" s="36"/>
      <c r="BL257" s="29"/>
      <c r="BM257" s="36"/>
      <c r="BN257" s="36"/>
      <c r="BO257" s="36"/>
      <c r="BP257" s="29"/>
      <c r="BQ257" s="36"/>
      <c r="BR257" s="29"/>
      <c r="BS257" s="36"/>
      <c r="BT257" s="36"/>
      <c r="BU257" s="36"/>
      <c r="BV257" s="36"/>
    </row>
    <row r="258" spans="1:75" x14ac:dyDescent="0.25">
      <c r="A258" s="16">
        <v>256</v>
      </c>
      <c r="B258" s="16">
        <v>2</v>
      </c>
      <c r="C258" s="31" t="s">
        <v>711</v>
      </c>
      <c r="D258" s="40">
        <f>апрель!D258-май!E258</f>
        <v>26.73389145893713</v>
      </c>
      <c r="E258" s="40">
        <f t="shared" si="3"/>
        <v>0</v>
      </c>
      <c r="F258" s="36"/>
      <c r="G258" s="36"/>
      <c r="H258" s="36"/>
      <c r="I258" s="27"/>
      <c r="J258" s="36"/>
      <c r="K258" s="36"/>
      <c r="L258" s="36"/>
      <c r="M258" s="36"/>
      <c r="N258" s="36"/>
      <c r="O258" s="29"/>
      <c r="P258" s="36"/>
      <c r="Q258" s="29"/>
      <c r="R258" s="36"/>
      <c r="S258" s="36"/>
      <c r="T258" s="36"/>
      <c r="U258" s="36"/>
      <c r="V258" s="36"/>
      <c r="W258" s="36"/>
      <c r="X258" s="36"/>
      <c r="Y258" s="29"/>
      <c r="Z258" s="36"/>
      <c r="AA258" s="66"/>
      <c r="AB258" s="36"/>
      <c r="AC258" s="36"/>
      <c r="AD258" s="36"/>
      <c r="AE258" s="36"/>
      <c r="AF258" s="36"/>
      <c r="AG258" s="36"/>
      <c r="AH258" s="29"/>
      <c r="AI258" s="36"/>
      <c r="AJ258" s="29"/>
      <c r="AK258" s="36"/>
      <c r="AL258" s="36"/>
      <c r="AM258" s="36"/>
      <c r="AN258" s="29"/>
      <c r="AO258" s="36"/>
      <c r="AP258" s="29"/>
      <c r="AQ258" s="36"/>
      <c r="AR258" s="29"/>
      <c r="AS258" s="36"/>
      <c r="AT258" s="36"/>
      <c r="AU258" s="36"/>
      <c r="AV258" s="29"/>
      <c r="AW258" s="36"/>
      <c r="AX258" s="36"/>
      <c r="AY258" s="36"/>
      <c r="AZ258" s="29"/>
      <c r="BA258" s="36"/>
      <c r="BB258" s="36"/>
      <c r="BC258" s="36"/>
      <c r="BD258" s="36"/>
      <c r="BE258" s="36"/>
      <c r="BF258" s="36"/>
      <c r="BG258" s="36"/>
      <c r="BH258" s="36"/>
      <c r="BI258" s="36"/>
      <c r="BJ258" s="29"/>
      <c r="BK258" s="36"/>
      <c r="BL258" s="29"/>
      <c r="BM258" s="36"/>
      <c r="BN258" s="36"/>
      <c r="BO258" s="36"/>
      <c r="BP258" s="29"/>
      <c r="BQ258" s="36"/>
      <c r="BR258" s="29"/>
      <c r="BS258" s="36"/>
      <c r="BT258" s="36"/>
      <c r="BU258" s="36"/>
      <c r="BV258" s="36"/>
    </row>
    <row r="259" spans="1:75" x14ac:dyDescent="0.25">
      <c r="A259" s="16">
        <v>257</v>
      </c>
      <c r="B259" s="16">
        <v>2</v>
      </c>
      <c r="C259" s="31" t="s">
        <v>712</v>
      </c>
      <c r="D259" s="40">
        <f>апрель!D259-май!E259</f>
        <v>371.21980374879223</v>
      </c>
      <c r="E259" s="40">
        <f t="shared" si="3"/>
        <v>0</v>
      </c>
      <c r="F259" s="36"/>
      <c r="G259" s="36"/>
      <c r="H259" s="36"/>
      <c r="I259" s="27"/>
      <c r="J259" s="36"/>
      <c r="K259" s="36"/>
      <c r="L259" s="36"/>
      <c r="M259" s="36"/>
      <c r="N259" s="36"/>
      <c r="O259" s="29"/>
      <c r="P259" s="36"/>
      <c r="Q259" s="29"/>
      <c r="R259" s="36"/>
      <c r="S259" s="36"/>
      <c r="T259" s="36"/>
      <c r="U259" s="36"/>
      <c r="V259" s="36"/>
      <c r="W259" s="36"/>
      <c r="X259" s="36"/>
      <c r="Y259" s="29"/>
      <c r="Z259" s="36"/>
      <c r="AA259" s="66"/>
      <c r="AB259" s="36"/>
      <c r="AC259" s="36"/>
      <c r="AD259" s="36"/>
      <c r="AE259" s="36"/>
      <c r="AF259" s="36"/>
      <c r="AG259" s="36"/>
      <c r="AH259" s="29"/>
      <c r="AI259" s="36"/>
      <c r="AJ259" s="29"/>
      <c r="AK259" s="36"/>
      <c r="AL259" s="36"/>
      <c r="AM259" s="36"/>
      <c r="AN259" s="29"/>
      <c r="AO259" s="36"/>
      <c r="AP259" s="29"/>
      <c r="AQ259" s="36"/>
      <c r="AR259" s="29"/>
      <c r="AS259" s="36"/>
      <c r="AT259" s="36"/>
      <c r="AU259" s="36"/>
      <c r="AV259" s="29"/>
      <c r="AW259" s="36"/>
      <c r="AX259" s="36"/>
      <c r="AY259" s="36"/>
      <c r="AZ259" s="29"/>
      <c r="BA259" s="36"/>
      <c r="BB259" s="36"/>
      <c r="BC259" s="36"/>
      <c r="BD259" s="36"/>
      <c r="BE259" s="36"/>
      <c r="BF259" s="36"/>
      <c r="BG259" s="36"/>
      <c r="BH259" s="36"/>
      <c r="BI259" s="36"/>
      <c r="BJ259" s="29"/>
      <c r="BK259" s="36"/>
      <c r="BL259" s="29"/>
      <c r="BM259" s="36"/>
      <c r="BN259" s="36"/>
      <c r="BO259" s="36"/>
      <c r="BP259" s="29"/>
      <c r="BQ259" s="36"/>
      <c r="BR259" s="29"/>
      <c r="BS259" s="36"/>
      <c r="BT259" s="36"/>
      <c r="BU259" s="36"/>
      <c r="BV259" s="36"/>
    </row>
    <row r="260" spans="1:75" x14ac:dyDescent="0.25">
      <c r="A260" s="16">
        <v>258</v>
      </c>
      <c r="B260" s="16">
        <v>2</v>
      </c>
      <c r="C260" s="31" t="s">
        <v>713</v>
      </c>
      <c r="D260" s="40">
        <f>апрель!D260-май!E260</f>
        <v>-493.92831376811586</v>
      </c>
      <c r="E260" s="40">
        <f t="shared" ref="E260:E323" si="4">G260+H260+J260+L260+N260+P260+R260+T260+V260+X260+Z260+AC260+AE260+AG260+AI260+AK260+AM260+AO260+AQ260+AS260+AU260+AW260+AY260+BA260+BC260+BE260+BG260+BI260+BK260+BM260+BO260+BQ260+BS260+BU260+BV260</f>
        <v>0</v>
      </c>
      <c r="F260" s="36"/>
      <c r="G260" s="36"/>
      <c r="H260" s="36"/>
      <c r="I260" s="27"/>
      <c r="J260" s="36"/>
      <c r="K260" s="36"/>
      <c r="L260" s="36"/>
      <c r="M260" s="36"/>
      <c r="N260" s="36"/>
      <c r="O260" s="29"/>
      <c r="P260" s="36"/>
      <c r="Q260" s="29"/>
      <c r="R260" s="36"/>
      <c r="S260" s="36"/>
      <c r="T260" s="36"/>
      <c r="U260" s="36"/>
      <c r="V260" s="36"/>
      <c r="W260" s="36"/>
      <c r="X260" s="36"/>
      <c r="Y260" s="29"/>
      <c r="Z260" s="36"/>
      <c r="AA260" s="66"/>
      <c r="AB260" s="36"/>
      <c r="AC260" s="36"/>
      <c r="AD260" s="36"/>
      <c r="AE260" s="36"/>
      <c r="AF260" s="36"/>
      <c r="AG260" s="36"/>
      <c r="AH260" s="29"/>
      <c r="AI260" s="36"/>
      <c r="AJ260" s="29"/>
      <c r="AK260" s="36"/>
      <c r="AL260" s="36"/>
      <c r="AM260" s="36"/>
      <c r="AN260" s="29"/>
      <c r="AO260" s="36"/>
      <c r="AP260" s="29"/>
      <c r="AQ260" s="36"/>
      <c r="AR260" s="29"/>
      <c r="AS260" s="36"/>
      <c r="AT260" s="36"/>
      <c r="AU260" s="36"/>
      <c r="AV260" s="29"/>
      <c r="AW260" s="36"/>
      <c r="AX260" s="36"/>
      <c r="AY260" s="36"/>
      <c r="AZ260" s="29"/>
      <c r="BA260" s="36"/>
      <c r="BB260" s="36"/>
      <c r="BC260" s="36"/>
      <c r="BD260" s="36"/>
      <c r="BE260" s="36"/>
      <c r="BF260" s="36"/>
      <c r="BG260" s="36"/>
      <c r="BH260" s="36"/>
      <c r="BI260" s="36"/>
      <c r="BJ260" s="29"/>
      <c r="BK260" s="36"/>
      <c r="BL260" s="29"/>
      <c r="BM260" s="36"/>
      <c r="BN260" s="36"/>
      <c r="BO260" s="36"/>
      <c r="BP260" s="29"/>
      <c r="BQ260" s="36"/>
      <c r="BR260" s="29"/>
      <c r="BS260" s="36"/>
      <c r="BT260" s="36"/>
      <c r="BU260" s="36"/>
      <c r="BV260" s="36"/>
    </row>
    <row r="261" spans="1:75" x14ac:dyDescent="0.25">
      <c r="A261" s="16">
        <v>259</v>
      </c>
      <c r="B261" s="16">
        <v>2</v>
      </c>
      <c r="C261" s="31" t="s">
        <v>714</v>
      </c>
      <c r="D261" s="40">
        <f>апрель!D261-май!E261</f>
        <v>-145.03911813526568</v>
      </c>
      <c r="E261" s="40">
        <f t="shared" si="4"/>
        <v>0</v>
      </c>
      <c r="F261" s="36"/>
      <c r="G261" s="36"/>
      <c r="H261" s="36"/>
      <c r="I261" s="27"/>
      <c r="J261" s="36"/>
      <c r="K261" s="36"/>
      <c r="L261" s="36"/>
      <c r="M261" s="36"/>
      <c r="N261" s="36"/>
      <c r="O261" s="29"/>
      <c r="P261" s="36"/>
      <c r="Q261" s="29"/>
      <c r="R261" s="36"/>
      <c r="S261" s="36"/>
      <c r="T261" s="36"/>
      <c r="U261" s="36"/>
      <c r="V261" s="36"/>
      <c r="W261" s="36"/>
      <c r="X261" s="36"/>
      <c r="Y261" s="29"/>
      <c r="Z261" s="36"/>
      <c r="AA261" s="66"/>
      <c r="AB261" s="36"/>
      <c r="AC261" s="36"/>
      <c r="AD261" s="36"/>
      <c r="AE261" s="36"/>
      <c r="AF261" s="36"/>
      <c r="AG261" s="36"/>
      <c r="AH261" s="29"/>
      <c r="AI261" s="36"/>
      <c r="AJ261" s="29"/>
      <c r="AK261" s="36"/>
      <c r="AL261" s="36"/>
      <c r="AM261" s="36"/>
      <c r="AN261" s="29"/>
      <c r="AO261" s="36"/>
      <c r="AP261" s="29"/>
      <c r="AQ261" s="36"/>
      <c r="AR261" s="29"/>
      <c r="AS261" s="36"/>
      <c r="AT261" s="36"/>
      <c r="AU261" s="36"/>
      <c r="AV261" s="29"/>
      <c r="AW261" s="36"/>
      <c r="AX261" s="36"/>
      <c r="AY261" s="36"/>
      <c r="AZ261" s="29"/>
      <c r="BA261" s="36"/>
      <c r="BB261" s="36"/>
      <c r="BC261" s="36"/>
      <c r="BD261" s="36"/>
      <c r="BE261" s="36"/>
      <c r="BF261" s="36"/>
      <c r="BG261" s="36"/>
      <c r="BH261" s="36"/>
      <c r="BI261" s="36"/>
      <c r="BJ261" s="29"/>
      <c r="BK261" s="36"/>
      <c r="BL261" s="29"/>
      <c r="BM261" s="36"/>
      <c r="BN261" s="36"/>
      <c r="BO261" s="36"/>
      <c r="BP261" s="29"/>
      <c r="BQ261" s="36"/>
      <c r="BR261" s="29"/>
      <c r="BS261" s="36"/>
      <c r="BT261" s="36"/>
      <c r="BU261" s="36"/>
      <c r="BV261" s="36"/>
    </row>
    <row r="262" spans="1:75" x14ac:dyDescent="0.25">
      <c r="A262" s="16">
        <v>260</v>
      </c>
      <c r="B262" s="16">
        <v>2</v>
      </c>
      <c r="C262" s="31" t="s">
        <v>715</v>
      </c>
      <c r="D262" s="40">
        <f>апрель!D262-май!E262</f>
        <v>80.730693990338153</v>
      </c>
      <c r="E262" s="40">
        <f t="shared" si="4"/>
        <v>0</v>
      </c>
      <c r="F262" s="36"/>
      <c r="G262" s="36"/>
      <c r="H262" s="36"/>
      <c r="I262" s="27"/>
      <c r="J262" s="36"/>
      <c r="K262" s="36"/>
      <c r="L262" s="36"/>
      <c r="M262" s="36"/>
      <c r="N262" s="36"/>
      <c r="O262" s="29"/>
      <c r="P262" s="36"/>
      <c r="Q262" s="29"/>
      <c r="R262" s="36"/>
      <c r="S262" s="36"/>
      <c r="T262" s="36"/>
      <c r="U262" s="36"/>
      <c r="V262" s="36"/>
      <c r="W262" s="36"/>
      <c r="X262" s="36"/>
      <c r="Y262" s="29"/>
      <c r="Z262" s="36"/>
      <c r="AA262" s="66"/>
      <c r="AB262" s="36"/>
      <c r="AC262" s="36"/>
      <c r="AD262" s="36"/>
      <c r="AE262" s="36"/>
      <c r="AF262" s="36"/>
      <c r="AG262" s="36"/>
      <c r="AH262" s="29"/>
      <c r="AI262" s="36"/>
      <c r="AJ262" s="29"/>
      <c r="AK262" s="36"/>
      <c r="AL262" s="36"/>
      <c r="AM262" s="36"/>
      <c r="AN262" s="29"/>
      <c r="AO262" s="36"/>
      <c r="AP262" s="29"/>
      <c r="AQ262" s="36"/>
      <c r="AR262" s="29"/>
      <c r="AS262" s="36"/>
      <c r="AT262" s="36"/>
      <c r="AU262" s="36"/>
      <c r="AV262" s="29"/>
      <c r="AW262" s="36"/>
      <c r="AX262" s="36"/>
      <c r="AY262" s="36"/>
      <c r="AZ262" s="29"/>
      <c r="BA262" s="36"/>
      <c r="BB262" s="36"/>
      <c r="BC262" s="36"/>
      <c r="BD262" s="36"/>
      <c r="BE262" s="36"/>
      <c r="BF262" s="36"/>
      <c r="BG262" s="36"/>
      <c r="BH262" s="36"/>
      <c r="BI262" s="36"/>
      <c r="BJ262" s="29"/>
      <c r="BK262" s="36"/>
      <c r="BL262" s="29"/>
      <c r="BM262" s="36"/>
      <c r="BN262" s="36"/>
      <c r="BO262" s="36"/>
      <c r="BP262" s="29"/>
      <c r="BQ262" s="36"/>
      <c r="BR262" s="29"/>
      <c r="BS262" s="36"/>
      <c r="BT262" s="36"/>
      <c r="BU262" s="36"/>
      <c r="BV262" s="36"/>
    </row>
    <row r="263" spans="1:75" s="86" customFormat="1" x14ac:dyDescent="0.25">
      <c r="A263" s="79">
        <v>261</v>
      </c>
      <c r="B263" s="79">
        <v>2</v>
      </c>
      <c r="C263" s="80" t="s">
        <v>716</v>
      </c>
      <c r="D263" s="81">
        <f>апрель!D263-май!E263</f>
        <v>-239.42785552657006</v>
      </c>
      <c r="E263" s="81">
        <f t="shared" si="4"/>
        <v>3.9540000000000002</v>
      </c>
      <c r="F263" s="82"/>
      <c r="G263" s="82"/>
      <c r="H263" s="82"/>
      <c r="I263" s="83"/>
      <c r="J263" s="82"/>
      <c r="K263" s="82"/>
      <c r="L263" s="82"/>
      <c r="M263" s="82"/>
      <c r="N263" s="82"/>
      <c r="O263" s="84"/>
      <c r="P263" s="82"/>
      <c r="Q263" s="84"/>
      <c r="R263" s="82"/>
      <c r="S263" s="82"/>
      <c r="T263" s="82"/>
      <c r="U263" s="82"/>
      <c r="V263" s="82"/>
      <c r="W263" s="82"/>
      <c r="X263" s="82"/>
      <c r="Y263" s="84"/>
      <c r="Z263" s="82"/>
      <c r="AA263" s="85"/>
      <c r="AB263" s="82"/>
      <c r="AC263" s="82"/>
      <c r="AD263" s="82"/>
      <c r="AE263" s="82"/>
      <c r="AF263" s="82"/>
      <c r="AG263" s="82"/>
      <c r="AH263" s="84"/>
      <c r="AI263" s="82"/>
      <c r="AJ263" s="84"/>
      <c r="AK263" s="82"/>
      <c r="AL263" s="82"/>
      <c r="AM263" s="82"/>
      <c r="AN263" s="84"/>
      <c r="AO263" s="82"/>
      <c r="AP263" s="84"/>
      <c r="AQ263" s="82"/>
      <c r="AR263" s="84"/>
      <c r="AS263" s="82"/>
      <c r="AT263" s="82"/>
      <c r="AU263" s="82"/>
      <c r="AV263" s="84"/>
      <c r="AW263" s="82"/>
      <c r="AX263" s="82"/>
      <c r="AY263" s="82"/>
      <c r="AZ263" s="84"/>
      <c r="BA263" s="82"/>
      <c r="BB263" s="82"/>
      <c r="BC263" s="82"/>
      <c r="BD263" s="82"/>
      <c r="BE263" s="82"/>
      <c r="BF263" s="82"/>
      <c r="BG263" s="82"/>
      <c r="BH263" s="82"/>
      <c r="BI263" s="82"/>
      <c r="BJ263" s="84"/>
      <c r="BK263" s="82"/>
      <c r="BL263" s="84"/>
      <c r="BM263" s="82"/>
      <c r="BN263" s="82"/>
      <c r="BO263" s="82"/>
      <c r="BP263" s="84"/>
      <c r="BQ263" s="82"/>
      <c r="BR263" s="84">
        <v>1</v>
      </c>
      <c r="BS263" s="82">
        <v>3.9540000000000002</v>
      </c>
      <c r="BT263" s="82"/>
      <c r="BU263" s="82"/>
      <c r="BV263" s="82"/>
    </row>
    <row r="264" spans="1:75" x14ac:dyDescent="0.25">
      <c r="A264" s="16">
        <v>262</v>
      </c>
      <c r="B264" s="16">
        <v>2</v>
      </c>
      <c r="C264" s="31" t="s">
        <v>717</v>
      </c>
      <c r="D264" s="40">
        <f>апрель!D264-май!E264</f>
        <v>-209.13225197101451</v>
      </c>
      <c r="E264" s="40">
        <f t="shared" si="4"/>
        <v>0</v>
      </c>
      <c r="F264" s="36"/>
      <c r="G264" s="36"/>
      <c r="H264" s="36"/>
      <c r="I264" s="27"/>
      <c r="J264" s="36"/>
      <c r="K264" s="36"/>
      <c r="L264" s="36"/>
      <c r="M264" s="36"/>
      <c r="N264" s="36"/>
      <c r="O264" s="29"/>
      <c r="P264" s="36"/>
      <c r="Q264" s="29"/>
      <c r="R264" s="36"/>
      <c r="S264" s="36"/>
      <c r="T264" s="36"/>
      <c r="U264" s="36"/>
      <c r="V264" s="36"/>
      <c r="W264" s="36"/>
      <c r="X264" s="36"/>
      <c r="Y264" s="29"/>
      <c r="Z264" s="36"/>
      <c r="AA264" s="66"/>
      <c r="AB264" s="36"/>
      <c r="AC264" s="36"/>
      <c r="AD264" s="36"/>
      <c r="AE264" s="36"/>
      <c r="AF264" s="36"/>
      <c r="AG264" s="36"/>
      <c r="AH264" s="29"/>
      <c r="AI264" s="36"/>
      <c r="AJ264" s="29"/>
      <c r="AK264" s="36"/>
      <c r="AL264" s="36"/>
      <c r="AM264" s="36"/>
      <c r="AN264" s="29"/>
      <c r="AO264" s="36"/>
      <c r="AP264" s="29"/>
      <c r="AQ264" s="36"/>
      <c r="AR264" s="29"/>
      <c r="AS264" s="36"/>
      <c r="AT264" s="36"/>
      <c r="AU264" s="36"/>
      <c r="AV264" s="29"/>
      <c r="AW264" s="36"/>
      <c r="AX264" s="36"/>
      <c r="AY264" s="36"/>
      <c r="AZ264" s="29"/>
      <c r="BA264" s="36"/>
      <c r="BB264" s="36"/>
      <c r="BC264" s="36"/>
      <c r="BD264" s="36"/>
      <c r="BE264" s="36"/>
      <c r="BF264" s="36"/>
      <c r="BG264" s="36"/>
      <c r="BH264" s="36"/>
      <c r="BI264" s="36"/>
      <c r="BJ264" s="29"/>
      <c r="BK264" s="36"/>
      <c r="BL264" s="29"/>
      <c r="BM264" s="36"/>
      <c r="BN264" s="36"/>
      <c r="BO264" s="36"/>
      <c r="BP264" s="29"/>
      <c r="BQ264" s="36"/>
      <c r="BR264" s="29"/>
      <c r="BS264" s="36"/>
      <c r="BT264" s="36"/>
      <c r="BU264" s="36"/>
      <c r="BV264" s="36"/>
    </row>
    <row r="265" spans="1:75" x14ac:dyDescent="0.25">
      <c r="A265" s="16">
        <v>263</v>
      </c>
      <c r="B265" s="16">
        <v>1</v>
      </c>
      <c r="C265" s="31" t="s">
        <v>718</v>
      </c>
      <c r="D265" s="40">
        <f>апрель!D265-май!E265</f>
        <v>46.169326618357474</v>
      </c>
      <c r="E265" s="40">
        <f t="shared" si="4"/>
        <v>0</v>
      </c>
      <c r="F265" s="36"/>
      <c r="G265" s="36"/>
      <c r="H265" s="36"/>
      <c r="I265" s="27"/>
      <c r="J265" s="36"/>
      <c r="K265" s="36"/>
      <c r="L265" s="36"/>
      <c r="M265" s="36"/>
      <c r="N265" s="36"/>
      <c r="O265" s="29"/>
      <c r="P265" s="36"/>
      <c r="Q265" s="29"/>
      <c r="R265" s="36"/>
      <c r="S265" s="36"/>
      <c r="T265" s="36"/>
      <c r="U265" s="36"/>
      <c r="V265" s="36"/>
      <c r="W265" s="36"/>
      <c r="X265" s="36"/>
      <c r="Y265" s="29"/>
      <c r="Z265" s="36"/>
      <c r="AA265" s="66"/>
      <c r="AB265" s="36"/>
      <c r="AC265" s="36"/>
      <c r="AD265" s="36"/>
      <c r="AE265" s="36"/>
      <c r="AF265" s="36"/>
      <c r="AG265" s="36"/>
      <c r="AH265" s="29"/>
      <c r="AI265" s="36"/>
      <c r="AJ265" s="29"/>
      <c r="AK265" s="36"/>
      <c r="AL265" s="36"/>
      <c r="AM265" s="36"/>
      <c r="AN265" s="29"/>
      <c r="AO265" s="36"/>
      <c r="AP265" s="29"/>
      <c r="AQ265" s="36"/>
      <c r="AR265" s="29"/>
      <c r="AS265" s="36"/>
      <c r="AT265" s="36"/>
      <c r="AU265" s="36"/>
      <c r="AV265" s="29"/>
      <c r="AW265" s="36"/>
      <c r="AX265" s="36"/>
      <c r="AY265" s="36"/>
      <c r="AZ265" s="29"/>
      <c r="BA265" s="36"/>
      <c r="BB265" s="36"/>
      <c r="BC265" s="36"/>
      <c r="BD265" s="36"/>
      <c r="BE265" s="36"/>
      <c r="BF265" s="36"/>
      <c r="BG265" s="36"/>
      <c r="BH265" s="36"/>
      <c r="BI265" s="36"/>
      <c r="BJ265" s="29"/>
      <c r="BK265" s="36"/>
      <c r="BL265" s="29"/>
      <c r="BM265" s="36"/>
      <c r="BN265" s="36"/>
      <c r="BO265" s="36"/>
      <c r="BP265" s="29"/>
      <c r="BQ265" s="36"/>
      <c r="BR265" s="29"/>
      <c r="BS265" s="36"/>
      <c r="BT265" s="36"/>
      <c r="BU265" s="36"/>
      <c r="BV265" s="36"/>
    </row>
    <row r="266" spans="1:75" s="86" customFormat="1" x14ac:dyDescent="0.25">
      <c r="A266" s="79">
        <v>264</v>
      </c>
      <c r="B266" s="79">
        <v>3</v>
      </c>
      <c r="C266" s="80" t="s">
        <v>719</v>
      </c>
      <c r="D266" s="81">
        <f>апрель!D266-май!E266</f>
        <v>-168.28455192270525</v>
      </c>
      <c r="E266" s="81">
        <f t="shared" si="4"/>
        <v>4.6890000000000001</v>
      </c>
      <c r="F266" s="82"/>
      <c r="G266" s="82"/>
      <c r="H266" s="82"/>
      <c r="I266" s="83"/>
      <c r="J266" s="82"/>
      <c r="K266" s="82"/>
      <c r="L266" s="82"/>
      <c r="M266" s="82"/>
      <c r="N266" s="82"/>
      <c r="O266" s="84"/>
      <c r="P266" s="82"/>
      <c r="Q266" s="84"/>
      <c r="R266" s="82"/>
      <c r="S266" s="82"/>
      <c r="T266" s="82"/>
      <c r="U266" s="82"/>
      <c r="V266" s="82"/>
      <c r="W266" s="82"/>
      <c r="X266" s="82"/>
      <c r="Y266" s="84"/>
      <c r="Z266" s="82"/>
      <c r="AA266" s="85"/>
      <c r="AB266" s="82"/>
      <c r="AC266" s="82"/>
      <c r="AD266" s="82"/>
      <c r="AE266" s="82"/>
      <c r="AF266" s="82"/>
      <c r="AG266" s="82"/>
      <c r="AH266" s="84"/>
      <c r="AI266" s="82"/>
      <c r="AJ266" s="84"/>
      <c r="AK266" s="82"/>
      <c r="AL266" s="82"/>
      <c r="AM266" s="82"/>
      <c r="AN266" s="84"/>
      <c r="AO266" s="82"/>
      <c r="AP266" s="84"/>
      <c r="AQ266" s="82"/>
      <c r="AR266" s="84"/>
      <c r="AS266" s="82"/>
      <c r="AT266" s="82"/>
      <c r="AU266" s="82"/>
      <c r="AV266" s="84"/>
      <c r="AW266" s="82"/>
      <c r="AX266" s="82"/>
      <c r="AY266" s="82"/>
      <c r="AZ266" s="84"/>
      <c r="BA266" s="82"/>
      <c r="BB266" s="82"/>
      <c r="BC266" s="82"/>
      <c r="BD266" s="82"/>
      <c r="BE266" s="82"/>
      <c r="BF266" s="82"/>
      <c r="BG266" s="82"/>
      <c r="BH266" s="82"/>
      <c r="BI266" s="82"/>
      <c r="BJ266" s="84"/>
      <c r="BK266" s="82"/>
      <c r="BL266" s="84"/>
      <c r="BM266" s="82"/>
      <c r="BN266" s="82"/>
      <c r="BO266" s="82"/>
      <c r="BP266" s="84"/>
      <c r="BQ266" s="82"/>
      <c r="BR266" s="84"/>
      <c r="BS266" s="82"/>
      <c r="BT266" s="82"/>
      <c r="BU266" s="82"/>
      <c r="BV266" s="82">
        <f>0.476+4.213</f>
        <v>4.6890000000000001</v>
      </c>
      <c r="BW266" s="86" t="s">
        <v>1128</v>
      </c>
    </row>
    <row r="267" spans="1:75" x14ac:dyDescent="0.25">
      <c r="A267" s="16">
        <v>265</v>
      </c>
      <c r="B267" s="16">
        <v>1</v>
      </c>
      <c r="C267" s="31" t="s">
        <v>720</v>
      </c>
      <c r="D267" s="40">
        <f>апрель!D267-май!E267</f>
        <v>1610.4069796328502</v>
      </c>
      <c r="E267" s="40">
        <f t="shared" si="4"/>
        <v>0</v>
      </c>
      <c r="F267" s="36"/>
      <c r="G267" s="36"/>
      <c r="H267" s="36"/>
      <c r="I267" s="27"/>
      <c r="J267" s="36"/>
      <c r="K267" s="36"/>
      <c r="L267" s="36"/>
      <c r="M267" s="36"/>
      <c r="N267" s="36"/>
      <c r="O267" s="29"/>
      <c r="P267" s="36"/>
      <c r="Q267" s="29"/>
      <c r="R267" s="36"/>
      <c r="S267" s="36"/>
      <c r="T267" s="36"/>
      <c r="U267" s="36"/>
      <c r="V267" s="36"/>
      <c r="W267" s="36"/>
      <c r="X267" s="36"/>
      <c r="Y267" s="29"/>
      <c r="Z267" s="36"/>
      <c r="AA267" s="66"/>
      <c r="AB267" s="36"/>
      <c r="AC267" s="36"/>
      <c r="AD267" s="36"/>
      <c r="AE267" s="36"/>
      <c r="AF267" s="36"/>
      <c r="AG267" s="36"/>
      <c r="AH267" s="29"/>
      <c r="AI267" s="36"/>
      <c r="AJ267" s="29"/>
      <c r="AK267" s="36"/>
      <c r="AL267" s="36"/>
      <c r="AM267" s="36"/>
      <c r="AN267" s="29"/>
      <c r="AO267" s="36"/>
      <c r="AP267" s="29"/>
      <c r="AQ267" s="36"/>
      <c r="AR267" s="29"/>
      <c r="AS267" s="36"/>
      <c r="AT267" s="36"/>
      <c r="AU267" s="36"/>
      <c r="AV267" s="29"/>
      <c r="AW267" s="36"/>
      <c r="AX267" s="36"/>
      <c r="AY267" s="36"/>
      <c r="AZ267" s="29"/>
      <c r="BA267" s="36"/>
      <c r="BB267" s="36"/>
      <c r="BC267" s="36"/>
      <c r="BD267" s="36"/>
      <c r="BE267" s="36"/>
      <c r="BF267" s="36"/>
      <c r="BG267" s="36"/>
      <c r="BH267" s="36"/>
      <c r="BI267" s="36"/>
      <c r="BJ267" s="29"/>
      <c r="BK267" s="36"/>
      <c r="BL267" s="29"/>
      <c r="BM267" s="36"/>
      <c r="BN267" s="36"/>
      <c r="BO267" s="36"/>
      <c r="BP267" s="29"/>
      <c r="BQ267" s="36"/>
      <c r="BR267" s="29"/>
      <c r="BS267" s="36"/>
      <c r="BT267" s="36"/>
      <c r="BU267" s="36"/>
      <c r="BV267" s="36"/>
    </row>
    <row r="268" spans="1:75" x14ac:dyDescent="0.25">
      <c r="A268" s="16">
        <v>266</v>
      </c>
      <c r="B268" s="16">
        <v>3</v>
      </c>
      <c r="C268" s="31" t="s">
        <v>721</v>
      </c>
      <c r="D268" s="40">
        <f>апрель!D268-май!E268</f>
        <v>423.92393849275362</v>
      </c>
      <c r="E268" s="40">
        <f t="shared" si="4"/>
        <v>0</v>
      </c>
      <c r="F268" s="36"/>
      <c r="G268" s="36"/>
      <c r="H268" s="36"/>
      <c r="I268" s="27"/>
      <c r="J268" s="36"/>
      <c r="K268" s="36"/>
      <c r="L268" s="36"/>
      <c r="M268" s="36"/>
      <c r="N268" s="36"/>
      <c r="O268" s="29"/>
      <c r="P268" s="36"/>
      <c r="Q268" s="29"/>
      <c r="R268" s="36"/>
      <c r="S268" s="36"/>
      <c r="T268" s="36"/>
      <c r="U268" s="36"/>
      <c r="V268" s="36"/>
      <c r="W268" s="36"/>
      <c r="X268" s="36"/>
      <c r="Y268" s="29"/>
      <c r="Z268" s="36"/>
      <c r="AA268" s="66"/>
      <c r="AB268" s="36"/>
      <c r="AC268" s="36"/>
      <c r="AD268" s="36"/>
      <c r="AE268" s="36"/>
      <c r="AF268" s="36"/>
      <c r="AG268" s="36"/>
      <c r="AH268" s="29"/>
      <c r="AI268" s="36"/>
      <c r="AJ268" s="29"/>
      <c r="AK268" s="36"/>
      <c r="AL268" s="36"/>
      <c r="AM268" s="36"/>
      <c r="AN268" s="29"/>
      <c r="AO268" s="36"/>
      <c r="AP268" s="29"/>
      <c r="AQ268" s="36"/>
      <c r="AR268" s="29"/>
      <c r="AS268" s="36"/>
      <c r="AT268" s="36"/>
      <c r="AU268" s="36"/>
      <c r="AV268" s="29"/>
      <c r="AW268" s="36"/>
      <c r="AX268" s="36"/>
      <c r="AY268" s="36"/>
      <c r="AZ268" s="29"/>
      <c r="BA268" s="36"/>
      <c r="BB268" s="36"/>
      <c r="BC268" s="36"/>
      <c r="BD268" s="36"/>
      <c r="BE268" s="36"/>
      <c r="BF268" s="36"/>
      <c r="BG268" s="36"/>
      <c r="BH268" s="36"/>
      <c r="BI268" s="36"/>
      <c r="BJ268" s="29"/>
      <c r="BK268" s="36"/>
      <c r="BL268" s="29"/>
      <c r="BM268" s="36"/>
      <c r="BN268" s="36"/>
      <c r="BO268" s="36"/>
      <c r="BP268" s="29"/>
      <c r="BQ268" s="36"/>
      <c r="BR268" s="29"/>
      <c r="BS268" s="36"/>
      <c r="BT268" s="36"/>
      <c r="BU268" s="36"/>
      <c r="BV268" s="36"/>
    </row>
    <row r="269" spans="1:75" x14ac:dyDescent="0.25">
      <c r="A269" s="16">
        <v>267</v>
      </c>
      <c r="B269" s="16">
        <v>3</v>
      </c>
      <c r="C269" s="31" t="s">
        <v>722</v>
      </c>
      <c r="D269" s="40">
        <f>апрель!D269-май!E269</f>
        <v>1065.1764765700484</v>
      </c>
      <c r="E269" s="40">
        <f t="shared" si="4"/>
        <v>0</v>
      </c>
      <c r="F269" s="36"/>
      <c r="G269" s="36"/>
      <c r="H269" s="36"/>
      <c r="I269" s="27"/>
      <c r="J269" s="36"/>
      <c r="K269" s="36"/>
      <c r="L269" s="36"/>
      <c r="M269" s="36"/>
      <c r="N269" s="36"/>
      <c r="O269" s="29"/>
      <c r="P269" s="36"/>
      <c r="Q269" s="29"/>
      <c r="R269" s="36"/>
      <c r="S269" s="36"/>
      <c r="T269" s="36"/>
      <c r="U269" s="36"/>
      <c r="V269" s="36"/>
      <c r="W269" s="36"/>
      <c r="X269" s="36"/>
      <c r="Y269" s="29"/>
      <c r="Z269" s="36"/>
      <c r="AA269" s="66"/>
      <c r="AB269" s="36"/>
      <c r="AC269" s="36"/>
      <c r="AD269" s="36"/>
      <c r="AE269" s="36"/>
      <c r="AF269" s="36"/>
      <c r="AG269" s="36"/>
      <c r="AH269" s="29"/>
      <c r="AI269" s="36"/>
      <c r="AJ269" s="29"/>
      <c r="AK269" s="36"/>
      <c r="AL269" s="36"/>
      <c r="AM269" s="36"/>
      <c r="AN269" s="29"/>
      <c r="AO269" s="36"/>
      <c r="AP269" s="29"/>
      <c r="AQ269" s="36"/>
      <c r="AR269" s="29"/>
      <c r="AS269" s="36"/>
      <c r="AT269" s="36"/>
      <c r="AU269" s="36"/>
      <c r="AV269" s="29"/>
      <c r="AW269" s="36"/>
      <c r="AX269" s="36"/>
      <c r="AY269" s="36"/>
      <c r="AZ269" s="29"/>
      <c r="BA269" s="36"/>
      <c r="BB269" s="36"/>
      <c r="BC269" s="36"/>
      <c r="BD269" s="36"/>
      <c r="BE269" s="36"/>
      <c r="BF269" s="36"/>
      <c r="BG269" s="36"/>
      <c r="BH269" s="36"/>
      <c r="BI269" s="36"/>
      <c r="BJ269" s="29"/>
      <c r="BK269" s="36"/>
      <c r="BL269" s="29"/>
      <c r="BM269" s="36"/>
      <c r="BN269" s="36"/>
      <c r="BO269" s="36"/>
      <c r="BP269" s="29"/>
      <c r="BQ269" s="36"/>
      <c r="BR269" s="29"/>
      <c r="BS269" s="36"/>
      <c r="BT269" s="36"/>
      <c r="BU269" s="36"/>
      <c r="BV269" s="36"/>
    </row>
    <row r="270" spans="1:75" x14ac:dyDescent="0.25">
      <c r="A270" s="16">
        <v>268</v>
      </c>
      <c r="B270" s="16">
        <v>3</v>
      </c>
      <c r="C270" s="31" t="s">
        <v>723</v>
      </c>
      <c r="D270" s="40">
        <f>апрель!D270-май!E270</f>
        <v>66.011643294685996</v>
      </c>
      <c r="E270" s="40">
        <f t="shared" si="4"/>
        <v>0</v>
      </c>
      <c r="F270" s="36"/>
      <c r="G270" s="36"/>
      <c r="H270" s="36"/>
      <c r="I270" s="27"/>
      <c r="J270" s="36"/>
      <c r="K270" s="36"/>
      <c r="L270" s="36"/>
      <c r="M270" s="36"/>
      <c r="N270" s="36"/>
      <c r="O270" s="29"/>
      <c r="P270" s="36"/>
      <c r="Q270" s="29"/>
      <c r="R270" s="36"/>
      <c r="S270" s="36"/>
      <c r="T270" s="36"/>
      <c r="U270" s="36"/>
      <c r="V270" s="36"/>
      <c r="W270" s="36"/>
      <c r="X270" s="36"/>
      <c r="Y270" s="29"/>
      <c r="Z270" s="36"/>
      <c r="AA270" s="66"/>
      <c r="AB270" s="36"/>
      <c r="AC270" s="36"/>
      <c r="AD270" s="36"/>
      <c r="AE270" s="36"/>
      <c r="AF270" s="36"/>
      <c r="AG270" s="36"/>
      <c r="AH270" s="29"/>
      <c r="AI270" s="36"/>
      <c r="AJ270" s="29"/>
      <c r="AK270" s="36"/>
      <c r="AL270" s="36"/>
      <c r="AM270" s="36"/>
      <c r="AN270" s="29"/>
      <c r="AO270" s="36"/>
      <c r="AP270" s="29"/>
      <c r="AQ270" s="36"/>
      <c r="AR270" s="29"/>
      <c r="AS270" s="36"/>
      <c r="AT270" s="36"/>
      <c r="AU270" s="36"/>
      <c r="AV270" s="29"/>
      <c r="AW270" s="36"/>
      <c r="AX270" s="36"/>
      <c r="AY270" s="36"/>
      <c r="AZ270" s="29"/>
      <c r="BA270" s="36"/>
      <c r="BB270" s="36"/>
      <c r="BC270" s="36"/>
      <c r="BD270" s="36"/>
      <c r="BE270" s="36"/>
      <c r="BF270" s="36"/>
      <c r="BG270" s="36"/>
      <c r="BH270" s="36"/>
      <c r="BI270" s="36"/>
      <c r="BJ270" s="29"/>
      <c r="BK270" s="36"/>
      <c r="BL270" s="29"/>
      <c r="BM270" s="36"/>
      <c r="BN270" s="36"/>
      <c r="BO270" s="36"/>
      <c r="BP270" s="29"/>
      <c r="BQ270" s="36"/>
      <c r="BR270" s="29"/>
      <c r="BS270" s="36"/>
      <c r="BT270" s="36"/>
      <c r="BU270" s="36"/>
      <c r="BV270" s="36"/>
    </row>
    <row r="271" spans="1:75" s="86" customFormat="1" x14ac:dyDescent="0.25">
      <c r="A271" s="79">
        <v>269</v>
      </c>
      <c r="B271" s="79">
        <v>3</v>
      </c>
      <c r="C271" s="80" t="s">
        <v>724</v>
      </c>
      <c r="D271" s="81">
        <f>апрель!D271-май!E271</f>
        <v>-129.17728330434787</v>
      </c>
      <c r="E271" s="81">
        <f t="shared" si="4"/>
        <v>3.41</v>
      </c>
      <c r="F271" s="82"/>
      <c r="G271" s="82"/>
      <c r="H271" s="82"/>
      <c r="I271" s="83"/>
      <c r="J271" s="82"/>
      <c r="K271" s="82"/>
      <c r="L271" s="82"/>
      <c r="M271" s="82"/>
      <c r="N271" s="82"/>
      <c r="O271" s="84"/>
      <c r="P271" s="82"/>
      <c r="Q271" s="84"/>
      <c r="R271" s="82"/>
      <c r="S271" s="82"/>
      <c r="T271" s="82"/>
      <c r="U271" s="82"/>
      <c r="V271" s="82"/>
      <c r="W271" s="82"/>
      <c r="X271" s="82"/>
      <c r="Y271" s="84"/>
      <c r="Z271" s="82"/>
      <c r="AA271" s="85"/>
      <c r="AB271" s="82"/>
      <c r="AC271" s="82"/>
      <c r="AD271" s="82"/>
      <c r="AE271" s="82"/>
      <c r="AF271" s="82"/>
      <c r="AG271" s="82"/>
      <c r="AH271" s="84"/>
      <c r="AI271" s="82"/>
      <c r="AJ271" s="84"/>
      <c r="AK271" s="82"/>
      <c r="AL271" s="82"/>
      <c r="AM271" s="82"/>
      <c r="AN271" s="84"/>
      <c r="AO271" s="82"/>
      <c r="AP271" s="84"/>
      <c r="AQ271" s="82"/>
      <c r="AR271" s="84"/>
      <c r="AS271" s="82"/>
      <c r="AT271" s="82"/>
      <c r="AU271" s="82"/>
      <c r="AV271" s="84"/>
      <c r="AW271" s="82"/>
      <c r="AX271" s="82"/>
      <c r="AY271" s="82"/>
      <c r="AZ271" s="84"/>
      <c r="BA271" s="82"/>
      <c r="BB271" s="82"/>
      <c r="BC271" s="82"/>
      <c r="BD271" s="82"/>
      <c r="BE271" s="82"/>
      <c r="BF271" s="82"/>
      <c r="BG271" s="82"/>
      <c r="BH271" s="82"/>
      <c r="BI271" s="82"/>
      <c r="BJ271" s="84"/>
      <c r="BK271" s="82"/>
      <c r="BL271" s="84"/>
      <c r="BM271" s="82"/>
      <c r="BN271" s="82"/>
      <c r="BO271" s="82"/>
      <c r="BP271" s="84"/>
      <c r="BQ271" s="82"/>
      <c r="BR271" s="84"/>
      <c r="BS271" s="82"/>
      <c r="BT271" s="82"/>
      <c r="BU271" s="82"/>
      <c r="BV271" s="82">
        <v>3.41</v>
      </c>
      <c r="BW271" s="86" t="s">
        <v>1070</v>
      </c>
    </row>
    <row r="272" spans="1:75" x14ac:dyDescent="0.25">
      <c r="A272" s="16">
        <v>270</v>
      </c>
      <c r="B272" s="16">
        <v>3</v>
      </c>
      <c r="C272" s="31" t="s">
        <v>725</v>
      </c>
      <c r="D272" s="40">
        <f>апрель!D272-май!E272</f>
        <v>-68.393458260869579</v>
      </c>
      <c r="E272" s="40">
        <f t="shared" si="4"/>
        <v>0</v>
      </c>
      <c r="F272" s="36"/>
      <c r="G272" s="36"/>
      <c r="H272" s="36"/>
      <c r="I272" s="27"/>
      <c r="J272" s="36"/>
      <c r="K272" s="36"/>
      <c r="L272" s="36"/>
      <c r="M272" s="36"/>
      <c r="N272" s="36"/>
      <c r="O272" s="29"/>
      <c r="P272" s="36"/>
      <c r="Q272" s="29"/>
      <c r="R272" s="36"/>
      <c r="S272" s="36"/>
      <c r="T272" s="36"/>
      <c r="U272" s="36"/>
      <c r="V272" s="36"/>
      <c r="W272" s="36"/>
      <c r="X272" s="36"/>
      <c r="Y272" s="29"/>
      <c r="Z272" s="36"/>
      <c r="AA272" s="66"/>
      <c r="AB272" s="36"/>
      <c r="AC272" s="36"/>
      <c r="AD272" s="36"/>
      <c r="AE272" s="36"/>
      <c r="AF272" s="36"/>
      <c r="AG272" s="36"/>
      <c r="AH272" s="29"/>
      <c r="AI272" s="36"/>
      <c r="AJ272" s="29"/>
      <c r="AK272" s="36"/>
      <c r="AL272" s="36"/>
      <c r="AM272" s="36"/>
      <c r="AN272" s="29"/>
      <c r="AO272" s="36"/>
      <c r="AP272" s="29"/>
      <c r="AQ272" s="36"/>
      <c r="AR272" s="29"/>
      <c r="AS272" s="36"/>
      <c r="AT272" s="36"/>
      <c r="AU272" s="36"/>
      <c r="AV272" s="29"/>
      <c r="AW272" s="36"/>
      <c r="AX272" s="36"/>
      <c r="AY272" s="36"/>
      <c r="AZ272" s="29"/>
      <c r="BA272" s="36"/>
      <c r="BB272" s="36"/>
      <c r="BC272" s="36"/>
      <c r="BD272" s="36"/>
      <c r="BE272" s="36"/>
      <c r="BF272" s="36"/>
      <c r="BG272" s="36"/>
      <c r="BH272" s="36"/>
      <c r="BI272" s="36"/>
      <c r="BJ272" s="29"/>
      <c r="BK272" s="36"/>
      <c r="BL272" s="29"/>
      <c r="BM272" s="36"/>
      <c r="BN272" s="36"/>
      <c r="BO272" s="36"/>
      <c r="BP272" s="29"/>
      <c r="BQ272" s="36"/>
      <c r="BR272" s="29"/>
      <c r="BS272" s="36"/>
      <c r="BT272" s="36"/>
      <c r="BU272" s="36"/>
      <c r="BV272" s="36"/>
    </row>
    <row r="273" spans="1:75" s="86" customFormat="1" x14ac:dyDescent="0.25">
      <c r="A273" s="79">
        <v>271</v>
      </c>
      <c r="B273" s="79">
        <v>3</v>
      </c>
      <c r="C273" s="80" t="s">
        <v>726</v>
      </c>
      <c r="D273" s="81">
        <f>апрель!D273-май!E273</f>
        <v>536.07593360386477</v>
      </c>
      <c r="E273" s="81">
        <f t="shared" si="4"/>
        <v>41</v>
      </c>
      <c r="F273" s="82"/>
      <c r="G273" s="82"/>
      <c r="H273" s="82"/>
      <c r="I273" s="83"/>
      <c r="J273" s="82"/>
      <c r="K273" s="82"/>
      <c r="L273" s="82"/>
      <c r="M273" s="82"/>
      <c r="N273" s="82"/>
      <c r="O273" s="84"/>
      <c r="P273" s="82"/>
      <c r="Q273" s="84"/>
      <c r="R273" s="82"/>
      <c r="S273" s="82"/>
      <c r="T273" s="82"/>
      <c r="U273" s="82"/>
      <c r="V273" s="82"/>
      <c r="W273" s="82"/>
      <c r="X273" s="82"/>
      <c r="Y273" s="84"/>
      <c r="Z273" s="82"/>
      <c r="AA273" s="85"/>
      <c r="AB273" s="82"/>
      <c r="AC273" s="82"/>
      <c r="AD273" s="82"/>
      <c r="AE273" s="82"/>
      <c r="AF273" s="82"/>
      <c r="AG273" s="82"/>
      <c r="AH273" s="84"/>
      <c r="AI273" s="82"/>
      <c r="AJ273" s="84"/>
      <c r="AK273" s="82"/>
      <c r="AL273" s="82"/>
      <c r="AM273" s="82"/>
      <c r="AN273" s="84"/>
      <c r="AO273" s="82"/>
      <c r="AP273" s="84">
        <v>1</v>
      </c>
      <c r="AQ273" s="82">
        <v>41</v>
      </c>
      <c r="AR273" s="84"/>
      <c r="AS273" s="82"/>
      <c r="AT273" s="82"/>
      <c r="AU273" s="82"/>
      <c r="AV273" s="84"/>
      <c r="AW273" s="82"/>
      <c r="AX273" s="82"/>
      <c r="AY273" s="82"/>
      <c r="AZ273" s="84"/>
      <c r="BA273" s="82"/>
      <c r="BB273" s="82"/>
      <c r="BC273" s="82"/>
      <c r="BD273" s="82"/>
      <c r="BE273" s="82"/>
      <c r="BF273" s="82"/>
      <c r="BG273" s="82"/>
      <c r="BH273" s="82"/>
      <c r="BI273" s="82"/>
      <c r="BJ273" s="84"/>
      <c r="BK273" s="82"/>
      <c r="BL273" s="84"/>
      <c r="BM273" s="82"/>
      <c r="BN273" s="82"/>
      <c r="BO273" s="82"/>
      <c r="BP273" s="84"/>
      <c r="BQ273" s="82"/>
      <c r="BR273" s="84"/>
      <c r="BS273" s="82"/>
      <c r="BT273" s="82"/>
      <c r="BU273" s="82"/>
      <c r="BV273" s="82"/>
    </row>
    <row r="274" spans="1:75" x14ac:dyDescent="0.25">
      <c r="A274" s="16">
        <v>272</v>
      </c>
      <c r="B274" s="16">
        <v>3</v>
      </c>
      <c r="C274" s="31" t="s">
        <v>727</v>
      </c>
      <c r="D274" s="40">
        <f>апрель!D274-май!E274</f>
        <v>346.04682998067631</v>
      </c>
      <c r="E274" s="40">
        <f t="shared" si="4"/>
        <v>0</v>
      </c>
      <c r="F274" s="36"/>
      <c r="G274" s="36"/>
      <c r="H274" s="36"/>
      <c r="I274" s="27"/>
      <c r="J274" s="36"/>
      <c r="K274" s="36"/>
      <c r="L274" s="36"/>
      <c r="M274" s="36"/>
      <c r="N274" s="36"/>
      <c r="O274" s="29"/>
      <c r="P274" s="36"/>
      <c r="Q274" s="29"/>
      <c r="R274" s="36"/>
      <c r="S274" s="36"/>
      <c r="T274" s="36"/>
      <c r="U274" s="36"/>
      <c r="V274" s="36"/>
      <c r="W274" s="36"/>
      <c r="X274" s="36"/>
      <c r="Y274" s="29"/>
      <c r="Z274" s="36"/>
      <c r="AA274" s="66"/>
      <c r="AB274" s="36"/>
      <c r="AC274" s="36"/>
      <c r="AD274" s="36"/>
      <c r="AE274" s="36"/>
      <c r="AF274" s="36"/>
      <c r="AG274" s="36"/>
      <c r="AH274" s="29"/>
      <c r="AI274" s="36"/>
      <c r="AJ274" s="29"/>
      <c r="AK274" s="36"/>
      <c r="AL274" s="36"/>
      <c r="AM274" s="36"/>
      <c r="AN274" s="29"/>
      <c r="AO274" s="36"/>
      <c r="AP274" s="29"/>
      <c r="AQ274" s="36"/>
      <c r="AR274" s="29"/>
      <c r="AS274" s="36"/>
      <c r="AT274" s="36"/>
      <c r="AU274" s="36"/>
      <c r="AV274" s="29"/>
      <c r="AW274" s="36"/>
      <c r="AX274" s="36"/>
      <c r="AY274" s="36"/>
      <c r="AZ274" s="29"/>
      <c r="BA274" s="36"/>
      <c r="BB274" s="36"/>
      <c r="BC274" s="36"/>
      <c r="BD274" s="36"/>
      <c r="BE274" s="36"/>
      <c r="BF274" s="36"/>
      <c r="BG274" s="36"/>
      <c r="BH274" s="36"/>
      <c r="BI274" s="36"/>
      <c r="BJ274" s="29"/>
      <c r="BK274" s="36"/>
      <c r="BL274" s="29"/>
      <c r="BM274" s="36"/>
      <c r="BN274" s="36"/>
      <c r="BO274" s="36"/>
      <c r="BP274" s="29"/>
      <c r="BQ274" s="36"/>
      <c r="BR274" s="29"/>
      <c r="BS274" s="36"/>
      <c r="BT274" s="36"/>
      <c r="BU274" s="36"/>
      <c r="BV274" s="36"/>
    </row>
    <row r="275" spans="1:75" x14ac:dyDescent="0.25">
      <c r="A275" s="16">
        <v>273</v>
      </c>
      <c r="B275" s="16">
        <v>3</v>
      </c>
      <c r="C275" s="31" t="s">
        <v>728</v>
      </c>
      <c r="D275" s="40">
        <f>апрель!D275-май!E275</f>
        <v>145.19598903381643</v>
      </c>
      <c r="E275" s="40">
        <f t="shared" si="4"/>
        <v>0</v>
      </c>
      <c r="F275" s="36"/>
      <c r="G275" s="36"/>
      <c r="H275" s="36"/>
      <c r="I275" s="27"/>
      <c r="J275" s="36"/>
      <c r="K275" s="36"/>
      <c r="L275" s="36"/>
      <c r="M275" s="36"/>
      <c r="N275" s="36"/>
      <c r="O275" s="29"/>
      <c r="P275" s="36"/>
      <c r="Q275" s="29"/>
      <c r="R275" s="36"/>
      <c r="S275" s="36"/>
      <c r="T275" s="36"/>
      <c r="U275" s="36"/>
      <c r="V275" s="36"/>
      <c r="W275" s="36"/>
      <c r="X275" s="36"/>
      <c r="Y275" s="29"/>
      <c r="Z275" s="36"/>
      <c r="AA275" s="66"/>
      <c r="AB275" s="36"/>
      <c r="AC275" s="36"/>
      <c r="AD275" s="36"/>
      <c r="AE275" s="36"/>
      <c r="AF275" s="36"/>
      <c r="AG275" s="36"/>
      <c r="AH275" s="29"/>
      <c r="AI275" s="36"/>
      <c r="AJ275" s="29"/>
      <c r="AK275" s="36"/>
      <c r="AL275" s="36"/>
      <c r="AM275" s="36"/>
      <c r="AN275" s="29"/>
      <c r="AO275" s="36"/>
      <c r="AP275" s="29"/>
      <c r="AQ275" s="36"/>
      <c r="AR275" s="29"/>
      <c r="AS275" s="36"/>
      <c r="AT275" s="36"/>
      <c r="AU275" s="36"/>
      <c r="AV275" s="29"/>
      <c r="AW275" s="36"/>
      <c r="AX275" s="36"/>
      <c r="AY275" s="36"/>
      <c r="AZ275" s="29"/>
      <c r="BA275" s="36"/>
      <c r="BB275" s="36"/>
      <c r="BC275" s="36"/>
      <c r="BD275" s="36"/>
      <c r="BE275" s="36"/>
      <c r="BF275" s="36"/>
      <c r="BG275" s="36"/>
      <c r="BH275" s="36"/>
      <c r="BI275" s="36"/>
      <c r="BJ275" s="29"/>
      <c r="BK275" s="36"/>
      <c r="BL275" s="29"/>
      <c r="BM275" s="36"/>
      <c r="BN275" s="36"/>
      <c r="BO275" s="36"/>
      <c r="BP275" s="29"/>
      <c r="BQ275" s="36"/>
      <c r="BR275" s="29"/>
      <c r="BS275" s="36"/>
      <c r="BT275" s="36"/>
      <c r="BU275" s="36"/>
      <c r="BV275" s="36"/>
    </row>
    <row r="276" spans="1:75" s="86" customFormat="1" x14ac:dyDescent="0.25">
      <c r="A276" s="79">
        <v>274</v>
      </c>
      <c r="B276" s="79">
        <v>3</v>
      </c>
      <c r="C276" s="80" t="s">
        <v>729</v>
      </c>
      <c r="D276" s="81">
        <f>апрель!D276-май!E276</f>
        <v>176.20213845410626</v>
      </c>
      <c r="E276" s="81">
        <f t="shared" si="4"/>
        <v>41</v>
      </c>
      <c r="F276" s="82"/>
      <c r="G276" s="82"/>
      <c r="H276" s="82"/>
      <c r="I276" s="83"/>
      <c r="J276" s="82"/>
      <c r="K276" s="82"/>
      <c r="L276" s="82"/>
      <c r="M276" s="82"/>
      <c r="N276" s="82"/>
      <c r="O276" s="84"/>
      <c r="P276" s="82"/>
      <c r="Q276" s="84"/>
      <c r="R276" s="82"/>
      <c r="S276" s="82"/>
      <c r="T276" s="82"/>
      <c r="U276" s="82"/>
      <c r="V276" s="82"/>
      <c r="W276" s="82"/>
      <c r="X276" s="82"/>
      <c r="Y276" s="84"/>
      <c r="Z276" s="82"/>
      <c r="AA276" s="85"/>
      <c r="AB276" s="82"/>
      <c r="AC276" s="82"/>
      <c r="AD276" s="82"/>
      <c r="AE276" s="82"/>
      <c r="AF276" s="82"/>
      <c r="AG276" s="82"/>
      <c r="AH276" s="84"/>
      <c r="AI276" s="82"/>
      <c r="AJ276" s="84"/>
      <c r="AK276" s="82"/>
      <c r="AL276" s="82"/>
      <c r="AM276" s="82"/>
      <c r="AN276" s="84"/>
      <c r="AO276" s="82"/>
      <c r="AP276" s="84">
        <v>1</v>
      </c>
      <c r="AQ276" s="82">
        <v>41</v>
      </c>
      <c r="AR276" s="84"/>
      <c r="AS276" s="82"/>
      <c r="AT276" s="82"/>
      <c r="AU276" s="82"/>
      <c r="AV276" s="84"/>
      <c r="AW276" s="82"/>
      <c r="AX276" s="82"/>
      <c r="AY276" s="82"/>
      <c r="AZ276" s="84"/>
      <c r="BA276" s="82"/>
      <c r="BB276" s="82"/>
      <c r="BC276" s="82"/>
      <c r="BD276" s="82"/>
      <c r="BE276" s="82"/>
      <c r="BF276" s="82"/>
      <c r="BG276" s="82"/>
      <c r="BH276" s="82"/>
      <c r="BI276" s="82"/>
      <c r="BJ276" s="84"/>
      <c r="BK276" s="82"/>
      <c r="BL276" s="84"/>
      <c r="BM276" s="82"/>
      <c r="BN276" s="82"/>
      <c r="BO276" s="82"/>
      <c r="BP276" s="84"/>
      <c r="BQ276" s="82"/>
      <c r="BR276" s="84"/>
      <c r="BS276" s="82"/>
      <c r="BT276" s="82"/>
      <c r="BU276" s="82"/>
      <c r="BV276" s="82"/>
    </row>
    <row r="277" spans="1:75" x14ac:dyDescent="0.25">
      <c r="A277" s="16">
        <v>275</v>
      </c>
      <c r="B277" s="16">
        <v>3</v>
      </c>
      <c r="C277" s="31" t="s">
        <v>730</v>
      </c>
      <c r="D277" s="40">
        <f>апрель!D277-май!E277</f>
        <v>183.54242765217393</v>
      </c>
      <c r="E277" s="40">
        <f t="shared" si="4"/>
        <v>0</v>
      </c>
      <c r="F277" s="36"/>
      <c r="G277" s="36"/>
      <c r="H277" s="36"/>
      <c r="I277" s="27"/>
      <c r="J277" s="36"/>
      <c r="K277" s="36"/>
      <c r="L277" s="36"/>
      <c r="M277" s="36"/>
      <c r="N277" s="36"/>
      <c r="O277" s="29"/>
      <c r="P277" s="36"/>
      <c r="Q277" s="29"/>
      <c r="R277" s="36"/>
      <c r="S277" s="36"/>
      <c r="T277" s="36"/>
      <c r="U277" s="36"/>
      <c r="V277" s="36"/>
      <c r="W277" s="36"/>
      <c r="X277" s="36"/>
      <c r="Y277" s="29"/>
      <c r="Z277" s="36"/>
      <c r="AA277" s="66"/>
      <c r="AB277" s="36"/>
      <c r="AC277" s="36"/>
      <c r="AD277" s="36"/>
      <c r="AE277" s="36"/>
      <c r="AF277" s="36"/>
      <c r="AG277" s="36"/>
      <c r="AH277" s="29"/>
      <c r="AI277" s="36"/>
      <c r="AJ277" s="29"/>
      <c r="AK277" s="36"/>
      <c r="AL277" s="36"/>
      <c r="AM277" s="36"/>
      <c r="AN277" s="29"/>
      <c r="AO277" s="36"/>
      <c r="AP277" s="29"/>
      <c r="AQ277" s="36"/>
      <c r="AR277" s="29"/>
      <c r="AS277" s="36"/>
      <c r="AT277" s="36"/>
      <c r="AU277" s="36"/>
      <c r="AV277" s="29"/>
      <c r="AW277" s="36"/>
      <c r="AX277" s="36"/>
      <c r="AY277" s="36"/>
      <c r="AZ277" s="29"/>
      <c r="BA277" s="36"/>
      <c r="BB277" s="36"/>
      <c r="BC277" s="36"/>
      <c r="BD277" s="36"/>
      <c r="BE277" s="36"/>
      <c r="BF277" s="36"/>
      <c r="BG277" s="36"/>
      <c r="BH277" s="36"/>
      <c r="BI277" s="36"/>
      <c r="BJ277" s="29"/>
      <c r="BK277" s="36"/>
      <c r="BL277" s="29"/>
      <c r="BM277" s="36"/>
      <c r="BN277" s="36"/>
      <c r="BO277" s="36"/>
      <c r="BP277" s="29"/>
      <c r="BQ277" s="36"/>
      <c r="BR277" s="29"/>
      <c r="BS277" s="36"/>
      <c r="BT277" s="36"/>
      <c r="BU277" s="36"/>
      <c r="BV277" s="36"/>
    </row>
    <row r="278" spans="1:75" s="86" customFormat="1" x14ac:dyDescent="0.25">
      <c r="A278" s="79">
        <v>276</v>
      </c>
      <c r="B278" s="79">
        <v>3</v>
      </c>
      <c r="C278" s="80" t="s">
        <v>731</v>
      </c>
      <c r="D278" s="81">
        <f>апрель!D278-май!E278</f>
        <v>74.879619565217439</v>
      </c>
      <c r="E278" s="81">
        <f t="shared" si="4"/>
        <v>2.2709999999999999</v>
      </c>
      <c r="F278" s="82"/>
      <c r="G278" s="82"/>
      <c r="H278" s="82"/>
      <c r="I278" s="83"/>
      <c r="J278" s="82"/>
      <c r="K278" s="82"/>
      <c r="L278" s="82"/>
      <c r="M278" s="82"/>
      <c r="N278" s="82"/>
      <c r="O278" s="84"/>
      <c r="P278" s="82"/>
      <c r="Q278" s="84"/>
      <c r="R278" s="82"/>
      <c r="S278" s="82"/>
      <c r="T278" s="82"/>
      <c r="U278" s="82"/>
      <c r="V278" s="82"/>
      <c r="W278" s="82"/>
      <c r="X278" s="82"/>
      <c r="Y278" s="84"/>
      <c r="Z278" s="82"/>
      <c r="AA278" s="85"/>
      <c r="AB278" s="82"/>
      <c r="AC278" s="82"/>
      <c r="AD278" s="82"/>
      <c r="AE278" s="82"/>
      <c r="AF278" s="82"/>
      <c r="AG278" s="82"/>
      <c r="AH278" s="84"/>
      <c r="AI278" s="82"/>
      <c r="AJ278" s="84"/>
      <c r="AK278" s="82"/>
      <c r="AL278" s="82"/>
      <c r="AM278" s="82"/>
      <c r="AN278" s="84"/>
      <c r="AO278" s="82"/>
      <c r="AP278" s="84"/>
      <c r="AQ278" s="82"/>
      <c r="AR278" s="84"/>
      <c r="AS278" s="82"/>
      <c r="AT278" s="82"/>
      <c r="AU278" s="82"/>
      <c r="AV278" s="84"/>
      <c r="AW278" s="82"/>
      <c r="AX278" s="82"/>
      <c r="AY278" s="82"/>
      <c r="AZ278" s="84"/>
      <c r="BA278" s="82"/>
      <c r="BB278" s="82"/>
      <c r="BC278" s="82"/>
      <c r="BD278" s="82"/>
      <c r="BE278" s="82"/>
      <c r="BF278" s="82">
        <v>2E-3</v>
      </c>
      <c r="BG278" s="82">
        <v>2.2709999999999999</v>
      </c>
      <c r="BH278" s="82"/>
      <c r="BI278" s="82"/>
      <c r="BJ278" s="84"/>
      <c r="BK278" s="82"/>
      <c r="BL278" s="84"/>
      <c r="BM278" s="82"/>
      <c r="BN278" s="82"/>
      <c r="BO278" s="82"/>
      <c r="BP278" s="84"/>
      <c r="BQ278" s="82"/>
      <c r="BR278" s="84"/>
      <c r="BS278" s="82"/>
      <c r="BT278" s="82"/>
      <c r="BU278" s="82"/>
      <c r="BV278" s="82"/>
    </row>
    <row r="279" spans="1:75" x14ac:dyDescent="0.25">
      <c r="A279" s="16">
        <v>277</v>
      </c>
      <c r="B279" s="16">
        <v>3</v>
      </c>
      <c r="C279" s="31" t="s">
        <v>732</v>
      </c>
      <c r="D279" s="40">
        <f>апрель!D279-май!E279</f>
        <v>562.2958788309179</v>
      </c>
      <c r="E279" s="40">
        <f t="shared" si="4"/>
        <v>0</v>
      </c>
      <c r="F279" s="36"/>
      <c r="G279" s="36"/>
      <c r="H279" s="36"/>
      <c r="I279" s="27"/>
      <c r="J279" s="36"/>
      <c r="K279" s="36"/>
      <c r="L279" s="36"/>
      <c r="M279" s="36"/>
      <c r="N279" s="36"/>
      <c r="O279" s="29"/>
      <c r="P279" s="36"/>
      <c r="Q279" s="29"/>
      <c r="R279" s="36"/>
      <c r="S279" s="36"/>
      <c r="T279" s="36"/>
      <c r="U279" s="36"/>
      <c r="V279" s="36"/>
      <c r="W279" s="36"/>
      <c r="X279" s="36"/>
      <c r="Y279" s="29"/>
      <c r="Z279" s="36"/>
      <c r="AA279" s="66"/>
      <c r="AB279" s="36"/>
      <c r="AC279" s="36"/>
      <c r="AD279" s="36"/>
      <c r="AE279" s="36"/>
      <c r="AF279" s="36"/>
      <c r="AG279" s="36"/>
      <c r="AH279" s="29"/>
      <c r="AI279" s="36"/>
      <c r="AJ279" s="29"/>
      <c r="AK279" s="36"/>
      <c r="AL279" s="36"/>
      <c r="AM279" s="36"/>
      <c r="AN279" s="29"/>
      <c r="AO279" s="36"/>
      <c r="AP279" s="29"/>
      <c r="AQ279" s="36"/>
      <c r="AR279" s="29"/>
      <c r="AS279" s="36"/>
      <c r="AT279" s="36"/>
      <c r="AU279" s="36"/>
      <c r="AV279" s="29"/>
      <c r="AW279" s="36"/>
      <c r="AX279" s="36"/>
      <c r="AY279" s="36"/>
      <c r="AZ279" s="29"/>
      <c r="BA279" s="36"/>
      <c r="BB279" s="36"/>
      <c r="BC279" s="36"/>
      <c r="BD279" s="36"/>
      <c r="BE279" s="36"/>
      <c r="BF279" s="36"/>
      <c r="BG279" s="36"/>
      <c r="BH279" s="36"/>
      <c r="BI279" s="36"/>
      <c r="BJ279" s="29"/>
      <c r="BK279" s="36"/>
      <c r="BL279" s="29"/>
      <c r="BM279" s="36"/>
      <c r="BN279" s="36"/>
      <c r="BO279" s="36"/>
      <c r="BP279" s="29"/>
      <c r="BQ279" s="36"/>
      <c r="BR279" s="29"/>
      <c r="BS279" s="36"/>
      <c r="BT279" s="36"/>
      <c r="BU279" s="36"/>
      <c r="BV279" s="36"/>
    </row>
    <row r="280" spans="1:75" s="86" customFormat="1" x14ac:dyDescent="0.25">
      <c r="A280" s="79">
        <v>278</v>
      </c>
      <c r="B280" s="79">
        <v>3</v>
      </c>
      <c r="C280" s="80" t="s">
        <v>733</v>
      </c>
      <c r="D280" s="81">
        <f>апрель!D280-май!E280</f>
        <v>398.336383777778</v>
      </c>
      <c r="E280" s="81">
        <f t="shared" si="4"/>
        <v>8.5620000000000012</v>
      </c>
      <c r="F280" s="82"/>
      <c r="G280" s="82"/>
      <c r="H280" s="82"/>
      <c r="I280" s="83"/>
      <c r="J280" s="82"/>
      <c r="K280" s="82"/>
      <c r="L280" s="82"/>
      <c r="M280" s="82"/>
      <c r="N280" s="82"/>
      <c r="O280" s="84"/>
      <c r="P280" s="82"/>
      <c r="Q280" s="84"/>
      <c r="R280" s="82"/>
      <c r="S280" s="82"/>
      <c r="T280" s="82"/>
      <c r="U280" s="82"/>
      <c r="V280" s="82"/>
      <c r="W280" s="82"/>
      <c r="X280" s="82"/>
      <c r="Y280" s="84"/>
      <c r="Z280" s="82"/>
      <c r="AA280" s="85"/>
      <c r="AB280" s="82"/>
      <c r="AC280" s="82"/>
      <c r="AD280" s="82"/>
      <c r="AE280" s="82"/>
      <c r="AF280" s="82"/>
      <c r="AG280" s="82"/>
      <c r="AH280" s="84">
        <v>2</v>
      </c>
      <c r="AI280" s="82">
        <v>2.827</v>
      </c>
      <c r="AJ280" s="84"/>
      <c r="AK280" s="82"/>
      <c r="AL280" s="82"/>
      <c r="AM280" s="82"/>
      <c r="AN280" s="84"/>
      <c r="AO280" s="82"/>
      <c r="AP280" s="84"/>
      <c r="AQ280" s="82"/>
      <c r="AR280" s="84"/>
      <c r="AS280" s="82"/>
      <c r="AT280" s="82"/>
      <c r="AU280" s="82"/>
      <c r="AV280" s="84"/>
      <c r="AW280" s="82"/>
      <c r="AX280" s="82"/>
      <c r="AY280" s="82"/>
      <c r="AZ280" s="84"/>
      <c r="BA280" s="82"/>
      <c r="BB280" s="82"/>
      <c r="BC280" s="82"/>
      <c r="BD280" s="82"/>
      <c r="BE280" s="82"/>
      <c r="BF280" s="82"/>
      <c r="BG280" s="82"/>
      <c r="BH280" s="82"/>
      <c r="BI280" s="82"/>
      <c r="BJ280" s="84"/>
      <c r="BK280" s="82"/>
      <c r="BL280" s="84"/>
      <c r="BM280" s="82"/>
      <c r="BN280" s="82"/>
      <c r="BO280" s="82"/>
      <c r="BP280" s="84"/>
      <c r="BQ280" s="82"/>
      <c r="BR280" s="84"/>
      <c r="BS280" s="82"/>
      <c r="BT280" s="82"/>
      <c r="BU280" s="82"/>
      <c r="BV280" s="82">
        <v>5.7350000000000003</v>
      </c>
      <c r="BW280" s="86" t="s">
        <v>1123</v>
      </c>
    </row>
    <row r="281" spans="1:75" s="86" customFormat="1" x14ac:dyDescent="0.25">
      <c r="A281" s="79">
        <v>279</v>
      </c>
      <c r="B281" s="79">
        <v>1</v>
      </c>
      <c r="C281" s="80" t="s">
        <v>734</v>
      </c>
      <c r="D281" s="81">
        <f>апрель!D281-май!E281</f>
        <v>2237.2523512463767</v>
      </c>
      <c r="E281" s="81">
        <f t="shared" si="4"/>
        <v>5.1520000000000001</v>
      </c>
      <c r="F281" s="82"/>
      <c r="G281" s="82"/>
      <c r="H281" s="82"/>
      <c r="I281" s="83"/>
      <c r="J281" s="82"/>
      <c r="K281" s="82"/>
      <c r="L281" s="82"/>
      <c r="M281" s="82"/>
      <c r="N281" s="82"/>
      <c r="O281" s="84"/>
      <c r="P281" s="82"/>
      <c r="Q281" s="84"/>
      <c r="R281" s="82"/>
      <c r="S281" s="82"/>
      <c r="T281" s="82"/>
      <c r="U281" s="82"/>
      <c r="V281" s="82"/>
      <c r="W281" s="82"/>
      <c r="X281" s="82"/>
      <c r="Y281" s="84"/>
      <c r="Z281" s="82"/>
      <c r="AA281" s="85"/>
      <c r="AB281" s="82"/>
      <c r="AC281" s="82"/>
      <c r="AD281" s="82"/>
      <c r="AE281" s="82"/>
      <c r="AF281" s="82"/>
      <c r="AG281" s="82"/>
      <c r="AH281" s="84"/>
      <c r="AI281" s="82"/>
      <c r="AJ281" s="84"/>
      <c r="AK281" s="82"/>
      <c r="AL281" s="82"/>
      <c r="AM281" s="82"/>
      <c r="AN281" s="84"/>
      <c r="AO281" s="82"/>
      <c r="AP281" s="84"/>
      <c r="AQ281" s="82"/>
      <c r="AR281" s="84"/>
      <c r="AS281" s="82"/>
      <c r="AT281" s="82"/>
      <c r="AU281" s="82"/>
      <c r="AV281" s="84"/>
      <c r="AW281" s="82"/>
      <c r="AX281" s="82"/>
      <c r="AY281" s="82"/>
      <c r="AZ281" s="84"/>
      <c r="BA281" s="82"/>
      <c r="BB281" s="82"/>
      <c r="BC281" s="82"/>
      <c r="BD281" s="82"/>
      <c r="BE281" s="82"/>
      <c r="BF281" s="82"/>
      <c r="BG281" s="82"/>
      <c r="BH281" s="82"/>
      <c r="BI281" s="82"/>
      <c r="BJ281" s="84"/>
      <c r="BK281" s="82"/>
      <c r="BL281" s="84"/>
      <c r="BM281" s="82"/>
      <c r="BN281" s="82"/>
      <c r="BO281" s="82"/>
      <c r="BP281" s="84"/>
      <c r="BQ281" s="82"/>
      <c r="BR281" s="84"/>
      <c r="BS281" s="82"/>
      <c r="BT281" s="82"/>
      <c r="BU281" s="82"/>
      <c r="BV281" s="82">
        <v>5.1520000000000001</v>
      </c>
      <c r="BW281" s="86" t="s">
        <v>1122</v>
      </c>
    </row>
    <row r="282" spans="1:75" x14ac:dyDescent="0.25">
      <c r="A282" s="16">
        <v>280</v>
      </c>
      <c r="B282" s="16">
        <v>3</v>
      </c>
      <c r="C282" s="31" t="s">
        <v>735</v>
      </c>
      <c r="D282" s="40">
        <f>апрель!D282-май!E282</f>
        <v>-252.88302945893724</v>
      </c>
      <c r="E282" s="40">
        <f t="shared" si="4"/>
        <v>0</v>
      </c>
      <c r="F282" s="36"/>
      <c r="G282" s="36"/>
      <c r="H282" s="36"/>
      <c r="I282" s="27"/>
      <c r="J282" s="36"/>
      <c r="K282" s="36"/>
      <c r="L282" s="36"/>
      <c r="M282" s="36"/>
      <c r="N282" s="36"/>
      <c r="O282" s="29"/>
      <c r="P282" s="36"/>
      <c r="Q282" s="29"/>
      <c r="R282" s="36"/>
      <c r="S282" s="36"/>
      <c r="T282" s="36"/>
      <c r="U282" s="36"/>
      <c r="V282" s="36"/>
      <c r="W282" s="36"/>
      <c r="X282" s="36"/>
      <c r="Y282" s="29"/>
      <c r="Z282" s="36"/>
      <c r="AA282" s="66"/>
      <c r="AB282" s="36"/>
      <c r="AC282" s="36"/>
      <c r="AD282" s="36"/>
      <c r="AE282" s="36"/>
      <c r="AF282" s="36"/>
      <c r="AG282" s="36"/>
      <c r="AH282" s="29"/>
      <c r="AI282" s="36"/>
      <c r="AJ282" s="29"/>
      <c r="AK282" s="36"/>
      <c r="AL282" s="36"/>
      <c r="AM282" s="36"/>
      <c r="AN282" s="29"/>
      <c r="AO282" s="36"/>
      <c r="AP282" s="29"/>
      <c r="AQ282" s="36"/>
      <c r="AR282" s="29"/>
      <c r="AS282" s="36"/>
      <c r="AT282" s="36"/>
      <c r="AU282" s="36"/>
      <c r="AV282" s="29"/>
      <c r="AW282" s="36"/>
      <c r="AX282" s="36"/>
      <c r="AY282" s="36"/>
      <c r="AZ282" s="29"/>
      <c r="BA282" s="36"/>
      <c r="BB282" s="36"/>
      <c r="BC282" s="36"/>
      <c r="BD282" s="36"/>
      <c r="BE282" s="36"/>
      <c r="BF282" s="36"/>
      <c r="BG282" s="36"/>
      <c r="BH282" s="36"/>
      <c r="BI282" s="36"/>
      <c r="BJ282" s="29"/>
      <c r="BK282" s="36"/>
      <c r="BL282" s="29"/>
      <c r="BM282" s="36"/>
      <c r="BN282" s="36"/>
      <c r="BO282" s="36"/>
      <c r="BP282" s="29"/>
      <c r="BQ282" s="36"/>
      <c r="BR282" s="29"/>
      <c r="BS282" s="36"/>
      <c r="BT282" s="36"/>
      <c r="BU282" s="36"/>
      <c r="BV282" s="36"/>
    </row>
    <row r="283" spans="1:75" x14ac:dyDescent="0.25">
      <c r="A283" s="16">
        <v>281</v>
      </c>
      <c r="B283" s="16">
        <v>3</v>
      </c>
      <c r="C283" s="31" t="s">
        <v>929</v>
      </c>
      <c r="D283" s="40">
        <f>апрель!D283-май!E283</f>
        <v>78.598290579710152</v>
      </c>
      <c r="E283" s="40">
        <f t="shared" si="4"/>
        <v>0</v>
      </c>
      <c r="F283" s="36"/>
      <c r="G283" s="36"/>
      <c r="H283" s="36"/>
      <c r="I283" s="27"/>
      <c r="J283" s="36"/>
      <c r="K283" s="36"/>
      <c r="L283" s="36"/>
      <c r="M283" s="36"/>
      <c r="N283" s="36"/>
      <c r="O283" s="29"/>
      <c r="P283" s="36"/>
      <c r="Q283" s="29"/>
      <c r="R283" s="36"/>
      <c r="S283" s="36"/>
      <c r="T283" s="36"/>
      <c r="U283" s="36"/>
      <c r="V283" s="36"/>
      <c r="W283" s="36"/>
      <c r="X283" s="36"/>
      <c r="Y283" s="29"/>
      <c r="Z283" s="36"/>
      <c r="AA283" s="66"/>
      <c r="AB283" s="36"/>
      <c r="AC283" s="36"/>
      <c r="AD283" s="36"/>
      <c r="AE283" s="36"/>
      <c r="AF283" s="36"/>
      <c r="AG283" s="36"/>
      <c r="AH283" s="29"/>
      <c r="AI283" s="36"/>
      <c r="AJ283" s="29"/>
      <c r="AK283" s="36"/>
      <c r="AL283" s="36"/>
      <c r="AM283" s="36"/>
      <c r="AN283" s="29"/>
      <c r="AO283" s="36"/>
      <c r="AP283" s="29"/>
      <c r="AQ283" s="36"/>
      <c r="AR283" s="29"/>
      <c r="AS283" s="36"/>
      <c r="AT283" s="36"/>
      <c r="AU283" s="36"/>
      <c r="AV283" s="29"/>
      <c r="AW283" s="36"/>
      <c r="AX283" s="36"/>
      <c r="AY283" s="36"/>
      <c r="AZ283" s="29"/>
      <c r="BA283" s="36"/>
      <c r="BB283" s="36"/>
      <c r="BC283" s="36"/>
      <c r="BD283" s="36"/>
      <c r="BE283" s="36"/>
      <c r="BF283" s="36"/>
      <c r="BG283" s="36"/>
      <c r="BH283" s="36"/>
      <c r="BI283" s="36"/>
      <c r="BJ283" s="29"/>
      <c r="BK283" s="36"/>
      <c r="BL283" s="29"/>
      <c r="BM283" s="36"/>
      <c r="BN283" s="36"/>
      <c r="BO283" s="36"/>
      <c r="BP283" s="29"/>
      <c r="BQ283" s="36"/>
      <c r="BR283" s="29"/>
      <c r="BS283" s="36"/>
      <c r="BT283" s="36"/>
      <c r="BU283" s="36"/>
      <c r="BV283" s="36"/>
    </row>
    <row r="284" spans="1:75" s="86" customFormat="1" x14ac:dyDescent="0.25">
      <c r="A284" s="79">
        <v>282</v>
      </c>
      <c r="B284" s="79">
        <v>3</v>
      </c>
      <c r="C284" s="80" t="s">
        <v>736</v>
      </c>
      <c r="D284" s="81">
        <f>апрель!D284-май!E284</f>
        <v>721.81598732367115</v>
      </c>
      <c r="E284" s="81">
        <f t="shared" si="4"/>
        <v>1.1499999999999999</v>
      </c>
      <c r="F284" s="82"/>
      <c r="G284" s="82"/>
      <c r="H284" s="82"/>
      <c r="I284" s="83"/>
      <c r="J284" s="82"/>
      <c r="K284" s="82"/>
      <c r="L284" s="82"/>
      <c r="M284" s="82"/>
      <c r="N284" s="82"/>
      <c r="O284" s="84"/>
      <c r="P284" s="82"/>
      <c r="Q284" s="84"/>
      <c r="R284" s="82"/>
      <c r="S284" s="82"/>
      <c r="T284" s="82"/>
      <c r="U284" s="82"/>
      <c r="V284" s="82"/>
      <c r="W284" s="82"/>
      <c r="X284" s="82"/>
      <c r="Y284" s="84"/>
      <c r="Z284" s="82"/>
      <c r="AA284" s="85"/>
      <c r="AB284" s="82"/>
      <c r="AC284" s="82"/>
      <c r="AD284" s="82"/>
      <c r="AE284" s="82"/>
      <c r="AF284" s="82"/>
      <c r="AG284" s="82"/>
      <c r="AH284" s="84"/>
      <c r="AI284" s="82"/>
      <c r="AJ284" s="84"/>
      <c r="AK284" s="82"/>
      <c r="AL284" s="82"/>
      <c r="AM284" s="82"/>
      <c r="AN284" s="84"/>
      <c r="AO284" s="82"/>
      <c r="AP284" s="84"/>
      <c r="AQ284" s="82"/>
      <c r="AR284" s="84"/>
      <c r="AS284" s="82"/>
      <c r="AT284" s="82"/>
      <c r="AU284" s="82"/>
      <c r="AV284" s="84"/>
      <c r="AW284" s="82"/>
      <c r="AX284" s="82"/>
      <c r="AY284" s="82"/>
      <c r="AZ284" s="84"/>
      <c r="BA284" s="82"/>
      <c r="BB284" s="82"/>
      <c r="BC284" s="82"/>
      <c r="BD284" s="82"/>
      <c r="BE284" s="82"/>
      <c r="BF284" s="82"/>
      <c r="BG284" s="82"/>
      <c r="BH284" s="82"/>
      <c r="BI284" s="82"/>
      <c r="BJ284" s="84"/>
      <c r="BK284" s="82"/>
      <c r="BL284" s="84"/>
      <c r="BM284" s="82"/>
      <c r="BN284" s="82"/>
      <c r="BO284" s="82"/>
      <c r="BP284" s="84"/>
      <c r="BQ284" s="82"/>
      <c r="BR284" s="84"/>
      <c r="BS284" s="82"/>
      <c r="BT284" s="82"/>
      <c r="BU284" s="82"/>
      <c r="BV284" s="82">
        <v>1.1499999999999999</v>
      </c>
      <c r="BW284" s="86" t="s">
        <v>1110</v>
      </c>
    </row>
    <row r="285" spans="1:75" s="86" customFormat="1" x14ac:dyDescent="0.25">
      <c r="A285" s="79">
        <v>283</v>
      </c>
      <c r="B285" s="79">
        <v>3</v>
      </c>
      <c r="C285" s="80" t="s">
        <v>1061</v>
      </c>
      <c r="D285" s="81">
        <f>апрель!D285-май!E285</f>
        <v>469.57101311111109</v>
      </c>
      <c r="E285" s="81">
        <f t="shared" si="4"/>
        <v>1.234</v>
      </c>
      <c r="F285" s="82"/>
      <c r="G285" s="82"/>
      <c r="H285" s="82"/>
      <c r="I285" s="83"/>
      <c r="J285" s="82"/>
      <c r="K285" s="82"/>
      <c r="L285" s="82"/>
      <c r="M285" s="82"/>
      <c r="N285" s="82"/>
      <c r="O285" s="84"/>
      <c r="P285" s="82"/>
      <c r="Q285" s="84"/>
      <c r="R285" s="82"/>
      <c r="S285" s="82"/>
      <c r="T285" s="82"/>
      <c r="U285" s="82"/>
      <c r="V285" s="82"/>
      <c r="W285" s="82"/>
      <c r="X285" s="82"/>
      <c r="Y285" s="84"/>
      <c r="Z285" s="82"/>
      <c r="AA285" s="85"/>
      <c r="AB285" s="82"/>
      <c r="AC285" s="82"/>
      <c r="AD285" s="82"/>
      <c r="AE285" s="82"/>
      <c r="AF285" s="82"/>
      <c r="AG285" s="82"/>
      <c r="AH285" s="84">
        <v>1</v>
      </c>
      <c r="AI285" s="82">
        <v>1.234</v>
      </c>
      <c r="AJ285" s="84"/>
      <c r="AK285" s="82"/>
      <c r="AL285" s="82"/>
      <c r="AM285" s="82"/>
      <c r="AN285" s="84"/>
      <c r="AO285" s="82"/>
      <c r="AP285" s="84"/>
      <c r="AQ285" s="82"/>
      <c r="AR285" s="84"/>
      <c r="AS285" s="82"/>
      <c r="AT285" s="82"/>
      <c r="AU285" s="82"/>
      <c r="AV285" s="84"/>
      <c r="AW285" s="82"/>
      <c r="AX285" s="82"/>
      <c r="AY285" s="82"/>
      <c r="AZ285" s="84"/>
      <c r="BA285" s="82"/>
      <c r="BB285" s="82"/>
      <c r="BC285" s="82"/>
      <c r="BD285" s="82"/>
      <c r="BE285" s="82"/>
      <c r="BF285" s="82"/>
      <c r="BG285" s="82"/>
      <c r="BH285" s="82"/>
      <c r="BI285" s="82"/>
      <c r="BJ285" s="84"/>
      <c r="BK285" s="82"/>
      <c r="BL285" s="84"/>
      <c r="BM285" s="82"/>
      <c r="BN285" s="82"/>
      <c r="BO285" s="82"/>
      <c r="BP285" s="84"/>
      <c r="BQ285" s="82"/>
      <c r="BR285" s="84"/>
      <c r="BS285" s="82"/>
      <c r="BT285" s="82"/>
      <c r="BU285" s="82"/>
      <c r="BV285" s="82"/>
    </row>
    <row r="286" spans="1:75" x14ac:dyDescent="0.25">
      <c r="A286" s="16">
        <v>284</v>
      </c>
      <c r="B286" s="16">
        <v>3</v>
      </c>
      <c r="C286" s="31" t="s">
        <v>738</v>
      </c>
      <c r="D286" s="40">
        <f>апрель!D286-май!E286</f>
        <v>135.74955552657005</v>
      </c>
      <c r="E286" s="40">
        <f t="shared" si="4"/>
        <v>0</v>
      </c>
      <c r="F286" s="36"/>
      <c r="G286" s="36"/>
      <c r="H286" s="36"/>
      <c r="I286" s="27"/>
      <c r="J286" s="36"/>
      <c r="K286" s="36"/>
      <c r="L286" s="36"/>
      <c r="M286" s="36"/>
      <c r="N286" s="36"/>
      <c r="O286" s="29"/>
      <c r="P286" s="36"/>
      <c r="Q286" s="29"/>
      <c r="R286" s="36"/>
      <c r="S286" s="36"/>
      <c r="T286" s="36"/>
      <c r="U286" s="36"/>
      <c r="V286" s="36"/>
      <c r="W286" s="36"/>
      <c r="X286" s="36"/>
      <c r="Y286" s="29"/>
      <c r="Z286" s="36"/>
      <c r="AA286" s="66"/>
      <c r="AB286" s="36"/>
      <c r="AC286" s="36"/>
      <c r="AD286" s="36"/>
      <c r="AE286" s="36"/>
      <c r="AF286" s="36"/>
      <c r="AG286" s="36"/>
      <c r="AH286" s="29"/>
      <c r="AI286" s="36"/>
      <c r="AJ286" s="29"/>
      <c r="AK286" s="36"/>
      <c r="AL286" s="36"/>
      <c r="AM286" s="36"/>
      <c r="AN286" s="29"/>
      <c r="AO286" s="36"/>
      <c r="AP286" s="29"/>
      <c r="AQ286" s="36"/>
      <c r="AR286" s="29"/>
      <c r="AS286" s="36"/>
      <c r="AT286" s="36"/>
      <c r="AU286" s="36"/>
      <c r="AV286" s="29"/>
      <c r="AW286" s="36"/>
      <c r="AX286" s="36"/>
      <c r="AY286" s="36"/>
      <c r="AZ286" s="29"/>
      <c r="BA286" s="36"/>
      <c r="BB286" s="36"/>
      <c r="BC286" s="36"/>
      <c r="BD286" s="36"/>
      <c r="BE286" s="36"/>
      <c r="BF286" s="36"/>
      <c r="BG286" s="36"/>
      <c r="BH286" s="36"/>
      <c r="BI286" s="36"/>
      <c r="BJ286" s="29"/>
      <c r="BK286" s="36"/>
      <c r="BL286" s="29"/>
      <c r="BM286" s="36"/>
      <c r="BN286" s="36"/>
      <c r="BO286" s="36"/>
      <c r="BP286" s="29"/>
      <c r="BQ286" s="36"/>
      <c r="BR286" s="29"/>
      <c r="BS286" s="36"/>
      <c r="BT286" s="36"/>
      <c r="BU286" s="36"/>
      <c r="BV286" s="36"/>
    </row>
    <row r="287" spans="1:75" s="86" customFormat="1" x14ac:dyDescent="0.25">
      <c r="A287" s="79">
        <v>285</v>
      </c>
      <c r="B287" s="79">
        <v>3</v>
      </c>
      <c r="C287" s="80" t="s">
        <v>739</v>
      </c>
      <c r="D287" s="81">
        <f>апрель!D287-май!E287</f>
        <v>-232.96559480193247</v>
      </c>
      <c r="E287" s="81">
        <f t="shared" si="4"/>
        <v>7.1790000000000003</v>
      </c>
      <c r="F287" s="82"/>
      <c r="G287" s="82"/>
      <c r="H287" s="82"/>
      <c r="I287" s="83"/>
      <c r="J287" s="82"/>
      <c r="K287" s="82"/>
      <c r="L287" s="82"/>
      <c r="M287" s="82"/>
      <c r="N287" s="82"/>
      <c r="O287" s="84"/>
      <c r="P287" s="82"/>
      <c r="Q287" s="84"/>
      <c r="R287" s="82"/>
      <c r="S287" s="82"/>
      <c r="T287" s="82"/>
      <c r="U287" s="82"/>
      <c r="V287" s="82"/>
      <c r="W287" s="82"/>
      <c r="X287" s="82"/>
      <c r="Y287" s="84"/>
      <c r="Z287" s="82"/>
      <c r="AA287" s="85"/>
      <c r="AB287" s="82"/>
      <c r="AC287" s="82"/>
      <c r="AD287" s="82"/>
      <c r="AE287" s="82"/>
      <c r="AF287" s="82"/>
      <c r="AG287" s="82"/>
      <c r="AH287" s="84"/>
      <c r="AI287" s="82"/>
      <c r="AJ287" s="84"/>
      <c r="AK287" s="82"/>
      <c r="AL287" s="82"/>
      <c r="AM287" s="82"/>
      <c r="AN287" s="84"/>
      <c r="AO287" s="82"/>
      <c r="AP287" s="84"/>
      <c r="AQ287" s="82"/>
      <c r="AR287" s="84"/>
      <c r="AS287" s="82"/>
      <c r="AT287" s="82"/>
      <c r="AU287" s="82"/>
      <c r="AV287" s="84"/>
      <c r="AW287" s="82"/>
      <c r="AX287" s="82"/>
      <c r="AY287" s="82"/>
      <c r="AZ287" s="84"/>
      <c r="BA287" s="82"/>
      <c r="BB287" s="82">
        <v>4.0000000000000001E-3</v>
      </c>
      <c r="BC287" s="82">
        <v>4.327</v>
      </c>
      <c r="BD287" s="82"/>
      <c r="BE287" s="82"/>
      <c r="BF287" s="82"/>
      <c r="BG287" s="82"/>
      <c r="BH287" s="82">
        <v>3.0000000000000001E-3</v>
      </c>
      <c r="BI287" s="82">
        <v>2.1440000000000001</v>
      </c>
      <c r="BJ287" s="84"/>
      <c r="BK287" s="82"/>
      <c r="BL287" s="84"/>
      <c r="BM287" s="82"/>
      <c r="BN287" s="82"/>
      <c r="BO287" s="82"/>
      <c r="BP287" s="84"/>
      <c r="BQ287" s="82"/>
      <c r="BR287" s="84"/>
      <c r="BS287" s="82"/>
      <c r="BT287" s="82"/>
      <c r="BU287" s="82"/>
      <c r="BV287" s="82">
        <v>0.70799999999999996</v>
      </c>
      <c r="BW287" s="86" t="s">
        <v>1127</v>
      </c>
    </row>
    <row r="288" spans="1:75" x14ac:dyDescent="0.25">
      <c r="A288" s="16">
        <v>286</v>
      </c>
      <c r="B288" s="16">
        <v>3</v>
      </c>
      <c r="C288" s="31" t="s">
        <v>740</v>
      </c>
      <c r="D288" s="40">
        <f>апрель!D288-май!E288</f>
        <v>-31.075502560386479</v>
      </c>
      <c r="E288" s="40">
        <f t="shared" si="4"/>
        <v>0</v>
      </c>
      <c r="F288" s="36"/>
      <c r="G288" s="36"/>
      <c r="H288" s="36"/>
      <c r="I288" s="27"/>
      <c r="J288" s="36"/>
      <c r="K288" s="36"/>
      <c r="L288" s="36"/>
      <c r="M288" s="36"/>
      <c r="N288" s="36"/>
      <c r="O288" s="29"/>
      <c r="P288" s="36"/>
      <c r="Q288" s="29"/>
      <c r="R288" s="36"/>
      <c r="S288" s="36"/>
      <c r="T288" s="36"/>
      <c r="U288" s="36"/>
      <c r="V288" s="36"/>
      <c r="W288" s="36"/>
      <c r="X288" s="36"/>
      <c r="Y288" s="29"/>
      <c r="Z288" s="36"/>
      <c r="AA288" s="66"/>
      <c r="AB288" s="36"/>
      <c r="AC288" s="36"/>
      <c r="AD288" s="36"/>
      <c r="AE288" s="36"/>
      <c r="AF288" s="36"/>
      <c r="AG288" s="36"/>
      <c r="AH288" s="29"/>
      <c r="AI288" s="36"/>
      <c r="AJ288" s="29"/>
      <c r="AK288" s="36"/>
      <c r="AL288" s="36"/>
      <c r="AM288" s="36"/>
      <c r="AN288" s="29"/>
      <c r="AO288" s="36"/>
      <c r="AP288" s="29"/>
      <c r="AQ288" s="36"/>
      <c r="AR288" s="29"/>
      <c r="AS288" s="36"/>
      <c r="AT288" s="36"/>
      <c r="AU288" s="36"/>
      <c r="AV288" s="29"/>
      <c r="AW288" s="36"/>
      <c r="AX288" s="36"/>
      <c r="AY288" s="36"/>
      <c r="AZ288" s="29"/>
      <c r="BA288" s="36"/>
      <c r="BB288" s="36"/>
      <c r="BC288" s="36"/>
      <c r="BD288" s="36"/>
      <c r="BE288" s="36"/>
      <c r="BF288" s="36"/>
      <c r="BG288" s="36"/>
      <c r="BH288" s="36"/>
      <c r="BI288" s="36"/>
      <c r="BJ288" s="29"/>
      <c r="BK288" s="36"/>
      <c r="BL288" s="29"/>
      <c r="BM288" s="36"/>
      <c r="BN288" s="36"/>
      <c r="BO288" s="36"/>
      <c r="BP288" s="29"/>
      <c r="BQ288" s="36"/>
      <c r="BR288" s="29"/>
      <c r="BS288" s="36"/>
      <c r="BT288" s="36"/>
      <c r="BU288" s="36"/>
      <c r="BV288" s="36"/>
    </row>
    <row r="289" spans="1:74" s="86" customFormat="1" x14ac:dyDescent="0.25">
      <c r="A289" s="79">
        <v>287</v>
      </c>
      <c r="B289" s="79">
        <v>2</v>
      </c>
      <c r="C289" s="80" t="s">
        <v>741</v>
      </c>
      <c r="D289" s="81">
        <f>апрель!D289-май!E289</f>
        <v>-140.90481410628018</v>
      </c>
      <c r="E289" s="81">
        <f t="shared" si="4"/>
        <v>7.6689999999999996</v>
      </c>
      <c r="F289" s="82"/>
      <c r="G289" s="82"/>
      <c r="H289" s="82"/>
      <c r="I289" s="83"/>
      <c r="J289" s="82"/>
      <c r="K289" s="82"/>
      <c r="L289" s="82"/>
      <c r="M289" s="82"/>
      <c r="N289" s="82"/>
      <c r="O289" s="84"/>
      <c r="P289" s="82"/>
      <c r="Q289" s="84"/>
      <c r="R289" s="82"/>
      <c r="S289" s="82"/>
      <c r="T289" s="82"/>
      <c r="U289" s="82"/>
      <c r="V289" s="82"/>
      <c r="W289" s="82"/>
      <c r="X289" s="82"/>
      <c r="Y289" s="84"/>
      <c r="Z289" s="82"/>
      <c r="AA289" s="85"/>
      <c r="AB289" s="82"/>
      <c r="AC289" s="82"/>
      <c r="AD289" s="82"/>
      <c r="AE289" s="82"/>
      <c r="AF289" s="82"/>
      <c r="AG289" s="82"/>
      <c r="AH289" s="84">
        <v>5</v>
      </c>
      <c r="AI289" s="82">
        <v>7.6689999999999996</v>
      </c>
      <c r="AJ289" s="84"/>
      <c r="AK289" s="82"/>
      <c r="AL289" s="82"/>
      <c r="AM289" s="82"/>
      <c r="AN289" s="84"/>
      <c r="AO289" s="82"/>
      <c r="AP289" s="84"/>
      <c r="AQ289" s="82"/>
      <c r="AR289" s="84"/>
      <c r="AS289" s="82"/>
      <c r="AT289" s="82"/>
      <c r="AU289" s="82"/>
      <c r="AV289" s="84"/>
      <c r="AW289" s="82"/>
      <c r="AX289" s="82"/>
      <c r="AY289" s="82"/>
      <c r="AZ289" s="84"/>
      <c r="BA289" s="82"/>
      <c r="BB289" s="82"/>
      <c r="BC289" s="82"/>
      <c r="BD289" s="82"/>
      <c r="BE289" s="82"/>
      <c r="BF289" s="82"/>
      <c r="BG289" s="82"/>
      <c r="BH289" s="82"/>
      <c r="BI289" s="82"/>
      <c r="BJ289" s="84"/>
      <c r="BK289" s="82"/>
      <c r="BL289" s="84"/>
      <c r="BM289" s="82"/>
      <c r="BN289" s="82"/>
      <c r="BO289" s="82"/>
      <c r="BP289" s="84"/>
      <c r="BQ289" s="82"/>
      <c r="BR289" s="84"/>
      <c r="BS289" s="82"/>
      <c r="BT289" s="82"/>
      <c r="BU289" s="82"/>
      <c r="BV289" s="82"/>
    </row>
    <row r="290" spans="1:74" x14ac:dyDescent="0.25">
      <c r="A290" s="16">
        <v>288</v>
      </c>
      <c r="B290" s="16">
        <v>2</v>
      </c>
      <c r="C290" s="31" t="s">
        <v>742</v>
      </c>
      <c r="D290" s="40">
        <f>апрель!D290-май!E290</f>
        <v>504.97692543961352</v>
      </c>
      <c r="E290" s="40">
        <f t="shared" si="4"/>
        <v>0</v>
      </c>
      <c r="F290" s="36"/>
      <c r="G290" s="36"/>
      <c r="H290" s="36"/>
      <c r="I290" s="27"/>
      <c r="J290" s="36"/>
      <c r="K290" s="36"/>
      <c r="L290" s="36"/>
      <c r="M290" s="36"/>
      <c r="N290" s="36"/>
      <c r="O290" s="29"/>
      <c r="P290" s="36"/>
      <c r="Q290" s="29"/>
      <c r="R290" s="36"/>
      <c r="S290" s="36"/>
      <c r="T290" s="36"/>
      <c r="U290" s="36"/>
      <c r="V290" s="36"/>
      <c r="W290" s="36"/>
      <c r="X290" s="36"/>
      <c r="Y290" s="29"/>
      <c r="Z290" s="36"/>
      <c r="AA290" s="66"/>
      <c r="AB290" s="36"/>
      <c r="AC290" s="36"/>
      <c r="AD290" s="36"/>
      <c r="AE290" s="36"/>
      <c r="AF290" s="36"/>
      <c r="AG290" s="36"/>
      <c r="AH290" s="29"/>
      <c r="AI290" s="36"/>
      <c r="AJ290" s="29"/>
      <c r="AK290" s="36"/>
      <c r="AL290" s="36"/>
      <c r="AM290" s="36"/>
      <c r="AN290" s="29"/>
      <c r="AO290" s="36"/>
      <c r="AP290" s="29"/>
      <c r="AQ290" s="36"/>
      <c r="AR290" s="29"/>
      <c r="AS290" s="36"/>
      <c r="AT290" s="36"/>
      <c r="AU290" s="36"/>
      <c r="AV290" s="29"/>
      <c r="AW290" s="36"/>
      <c r="AX290" s="36"/>
      <c r="AY290" s="36"/>
      <c r="AZ290" s="29"/>
      <c r="BA290" s="36"/>
      <c r="BB290" s="36"/>
      <c r="BC290" s="36"/>
      <c r="BD290" s="36"/>
      <c r="BE290" s="36"/>
      <c r="BF290" s="36"/>
      <c r="BG290" s="36"/>
      <c r="BH290" s="36"/>
      <c r="BI290" s="36"/>
      <c r="BJ290" s="29"/>
      <c r="BK290" s="36"/>
      <c r="BL290" s="29"/>
      <c r="BM290" s="36"/>
      <c r="BN290" s="36"/>
      <c r="BO290" s="36"/>
      <c r="BP290" s="29"/>
      <c r="BQ290" s="36"/>
      <c r="BR290" s="29"/>
      <c r="BS290" s="36"/>
      <c r="BT290" s="36"/>
      <c r="BU290" s="36"/>
      <c r="BV290" s="36"/>
    </row>
    <row r="291" spans="1:74" s="86" customFormat="1" x14ac:dyDescent="0.25">
      <c r="A291" s="79">
        <v>289</v>
      </c>
      <c r="B291" s="79">
        <v>2</v>
      </c>
      <c r="C291" s="80" t="s">
        <v>743</v>
      </c>
      <c r="D291" s="81">
        <f>апрель!D291-май!E291</f>
        <v>27.376332898550725</v>
      </c>
      <c r="E291" s="81">
        <f t="shared" si="4"/>
        <v>7.6689999999999996</v>
      </c>
      <c r="F291" s="82"/>
      <c r="G291" s="82"/>
      <c r="H291" s="82"/>
      <c r="I291" s="83"/>
      <c r="J291" s="82"/>
      <c r="K291" s="82"/>
      <c r="L291" s="82"/>
      <c r="M291" s="82"/>
      <c r="N291" s="82"/>
      <c r="O291" s="84"/>
      <c r="P291" s="82"/>
      <c r="Q291" s="84"/>
      <c r="R291" s="82"/>
      <c r="S291" s="82"/>
      <c r="T291" s="82"/>
      <c r="U291" s="82"/>
      <c r="V291" s="82"/>
      <c r="W291" s="82"/>
      <c r="X291" s="82"/>
      <c r="Y291" s="84"/>
      <c r="Z291" s="82"/>
      <c r="AA291" s="85"/>
      <c r="AB291" s="82"/>
      <c r="AC291" s="82"/>
      <c r="AD291" s="82"/>
      <c r="AE291" s="82"/>
      <c r="AF291" s="82"/>
      <c r="AG291" s="82"/>
      <c r="AH291" s="84">
        <v>5</v>
      </c>
      <c r="AI291" s="82">
        <v>7.6689999999999996</v>
      </c>
      <c r="AJ291" s="84"/>
      <c r="AK291" s="82"/>
      <c r="AL291" s="82"/>
      <c r="AM291" s="82"/>
      <c r="AN291" s="84"/>
      <c r="AO291" s="82"/>
      <c r="AP291" s="84"/>
      <c r="AQ291" s="82"/>
      <c r="AR291" s="84"/>
      <c r="AS291" s="82"/>
      <c r="AT291" s="82"/>
      <c r="AU291" s="82"/>
      <c r="AV291" s="84"/>
      <c r="AW291" s="82"/>
      <c r="AX291" s="82"/>
      <c r="AY291" s="82"/>
      <c r="AZ291" s="84"/>
      <c r="BA291" s="82"/>
      <c r="BB291" s="82"/>
      <c r="BC291" s="82"/>
      <c r="BD291" s="82"/>
      <c r="BE291" s="82"/>
      <c r="BF291" s="82"/>
      <c r="BG291" s="82"/>
      <c r="BH291" s="82"/>
      <c r="BI291" s="82"/>
      <c r="BJ291" s="84"/>
      <c r="BK291" s="82"/>
      <c r="BL291" s="84"/>
      <c r="BM291" s="82"/>
      <c r="BN291" s="82"/>
      <c r="BO291" s="82"/>
      <c r="BP291" s="84"/>
      <c r="BQ291" s="82"/>
      <c r="BR291" s="84"/>
      <c r="BS291" s="82"/>
      <c r="BT291" s="82"/>
      <c r="BU291" s="82"/>
      <c r="BV291" s="82"/>
    </row>
    <row r="292" spans="1:74" x14ac:dyDescent="0.25">
      <c r="A292" s="16">
        <v>290</v>
      </c>
      <c r="B292" s="16">
        <v>2</v>
      </c>
      <c r="C292" s="31" t="s">
        <v>744</v>
      </c>
      <c r="D292" s="40">
        <f>апрель!D292-май!E292</f>
        <v>647.47654838647338</v>
      </c>
      <c r="E292" s="40">
        <f t="shared" si="4"/>
        <v>0</v>
      </c>
      <c r="F292" s="36"/>
      <c r="G292" s="36"/>
      <c r="H292" s="36"/>
      <c r="I292" s="27"/>
      <c r="J292" s="36"/>
      <c r="K292" s="36"/>
      <c r="L292" s="36"/>
      <c r="M292" s="36"/>
      <c r="N292" s="36"/>
      <c r="O292" s="29"/>
      <c r="P292" s="36"/>
      <c r="Q292" s="29"/>
      <c r="R292" s="36"/>
      <c r="S292" s="36"/>
      <c r="T292" s="36"/>
      <c r="U292" s="36"/>
      <c r="V292" s="36"/>
      <c r="W292" s="36"/>
      <c r="X292" s="36"/>
      <c r="Y292" s="29"/>
      <c r="Z292" s="36"/>
      <c r="AA292" s="66"/>
      <c r="AB292" s="36"/>
      <c r="AC292" s="36"/>
      <c r="AD292" s="36"/>
      <c r="AE292" s="36"/>
      <c r="AF292" s="36"/>
      <c r="AG292" s="36"/>
      <c r="AH292" s="29"/>
      <c r="AI292" s="36"/>
      <c r="AJ292" s="29"/>
      <c r="AK292" s="36"/>
      <c r="AL292" s="36"/>
      <c r="AM292" s="36"/>
      <c r="AN292" s="29"/>
      <c r="AO292" s="36"/>
      <c r="AP292" s="29"/>
      <c r="AQ292" s="36"/>
      <c r="AR292" s="29"/>
      <c r="AS292" s="36"/>
      <c r="AT292" s="36"/>
      <c r="AU292" s="36"/>
      <c r="AV292" s="29"/>
      <c r="AW292" s="36"/>
      <c r="AX292" s="36"/>
      <c r="AY292" s="36"/>
      <c r="AZ292" s="29"/>
      <c r="BA292" s="36"/>
      <c r="BB292" s="36"/>
      <c r="BC292" s="36"/>
      <c r="BD292" s="36"/>
      <c r="BE292" s="36"/>
      <c r="BF292" s="36"/>
      <c r="BG292" s="36"/>
      <c r="BH292" s="36"/>
      <c r="BI292" s="36"/>
      <c r="BJ292" s="29"/>
      <c r="BK292" s="36"/>
      <c r="BL292" s="29"/>
      <c r="BM292" s="36"/>
      <c r="BN292" s="36"/>
      <c r="BO292" s="36"/>
      <c r="BP292" s="29"/>
      <c r="BQ292" s="36"/>
      <c r="BR292" s="29"/>
      <c r="BS292" s="36"/>
      <c r="BT292" s="36"/>
      <c r="BU292" s="36"/>
      <c r="BV292" s="36"/>
    </row>
    <row r="293" spans="1:74" x14ac:dyDescent="0.25">
      <c r="A293" s="16">
        <v>291</v>
      </c>
      <c r="B293" s="16">
        <v>2</v>
      </c>
      <c r="C293" s="31" t="s">
        <v>745</v>
      </c>
      <c r="D293" s="40">
        <f>апрель!D293-май!E293</f>
        <v>599.7386058801934</v>
      </c>
      <c r="E293" s="40">
        <f t="shared" si="4"/>
        <v>0</v>
      </c>
      <c r="F293" s="36"/>
      <c r="G293" s="36"/>
      <c r="H293" s="36"/>
      <c r="I293" s="27"/>
      <c r="J293" s="36"/>
      <c r="K293" s="36"/>
      <c r="L293" s="36"/>
      <c r="M293" s="36"/>
      <c r="N293" s="36"/>
      <c r="O293" s="29"/>
      <c r="P293" s="36"/>
      <c r="Q293" s="29"/>
      <c r="R293" s="36"/>
      <c r="S293" s="36"/>
      <c r="T293" s="36"/>
      <c r="U293" s="36"/>
      <c r="V293" s="36"/>
      <c r="W293" s="36"/>
      <c r="X293" s="36"/>
      <c r="Y293" s="29"/>
      <c r="Z293" s="36"/>
      <c r="AA293" s="66"/>
      <c r="AB293" s="36"/>
      <c r="AC293" s="36"/>
      <c r="AD293" s="36"/>
      <c r="AE293" s="36"/>
      <c r="AF293" s="36"/>
      <c r="AG293" s="36"/>
      <c r="AH293" s="29"/>
      <c r="AI293" s="36"/>
      <c r="AJ293" s="29"/>
      <c r="AK293" s="36"/>
      <c r="AL293" s="36"/>
      <c r="AM293" s="36"/>
      <c r="AN293" s="29"/>
      <c r="AO293" s="36"/>
      <c r="AP293" s="29"/>
      <c r="AQ293" s="36"/>
      <c r="AR293" s="29"/>
      <c r="AS293" s="36"/>
      <c r="AT293" s="36"/>
      <c r="AU293" s="36"/>
      <c r="AV293" s="29"/>
      <c r="AW293" s="36"/>
      <c r="AX293" s="36"/>
      <c r="AY293" s="36"/>
      <c r="AZ293" s="29"/>
      <c r="BA293" s="36"/>
      <c r="BB293" s="36"/>
      <c r="BC293" s="36"/>
      <c r="BD293" s="36"/>
      <c r="BE293" s="36"/>
      <c r="BF293" s="36"/>
      <c r="BG293" s="36"/>
      <c r="BH293" s="36"/>
      <c r="BI293" s="36"/>
      <c r="BJ293" s="29"/>
      <c r="BK293" s="36"/>
      <c r="BL293" s="29"/>
      <c r="BM293" s="36"/>
      <c r="BN293" s="36"/>
      <c r="BO293" s="36"/>
      <c r="BP293" s="29"/>
      <c r="BQ293" s="36"/>
      <c r="BR293" s="29"/>
      <c r="BS293" s="36"/>
      <c r="BT293" s="36"/>
      <c r="BU293" s="36"/>
      <c r="BV293" s="36"/>
    </row>
    <row r="294" spans="1:74" x14ac:dyDescent="0.25">
      <c r="A294" s="16">
        <v>292</v>
      </c>
      <c r="B294" s="16">
        <v>2</v>
      </c>
      <c r="C294" s="31" t="s">
        <v>746</v>
      </c>
      <c r="D294" s="40">
        <f>апрель!D294-май!E294</f>
        <v>-756.1995632077294</v>
      </c>
      <c r="E294" s="40">
        <f t="shared" si="4"/>
        <v>0</v>
      </c>
      <c r="F294" s="36"/>
      <c r="G294" s="36"/>
      <c r="H294" s="36"/>
      <c r="I294" s="27"/>
      <c r="J294" s="36"/>
      <c r="K294" s="36"/>
      <c r="L294" s="36"/>
      <c r="M294" s="36"/>
      <c r="N294" s="36"/>
      <c r="O294" s="29"/>
      <c r="P294" s="36"/>
      <c r="Q294" s="29"/>
      <c r="R294" s="36"/>
      <c r="S294" s="36"/>
      <c r="T294" s="36"/>
      <c r="U294" s="36"/>
      <c r="V294" s="36"/>
      <c r="W294" s="36"/>
      <c r="X294" s="36"/>
      <c r="Y294" s="29"/>
      <c r="Z294" s="36"/>
      <c r="AA294" s="66"/>
      <c r="AB294" s="36"/>
      <c r="AC294" s="36"/>
      <c r="AD294" s="36"/>
      <c r="AE294" s="36"/>
      <c r="AF294" s="36"/>
      <c r="AG294" s="36"/>
      <c r="AH294" s="29"/>
      <c r="AI294" s="36"/>
      <c r="AJ294" s="29"/>
      <c r="AK294" s="36"/>
      <c r="AL294" s="36"/>
      <c r="AM294" s="36"/>
      <c r="AN294" s="29"/>
      <c r="AO294" s="36"/>
      <c r="AP294" s="29"/>
      <c r="AQ294" s="36"/>
      <c r="AR294" s="29"/>
      <c r="AS294" s="36"/>
      <c r="AT294" s="36"/>
      <c r="AU294" s="36"/>
      <c r="AV294" s="29"/>
      <c r="AW294" s="36"/>
      <c r="AX294" s="36"/>
      <c r="AY294" s="36"/>
      <c r="AZ294" s="29"/>
      <c r="BA294" s="36"/>
      <c r="BB294" s="36"/>
      <c r="BC294" s="36"/>
      <c r="BD294" s="36"/>
      <c r="BE294" s="36"/>
      <c r="BF294" s="36"/>
      <c r="BG294" s="36"/>
      <c r="BH294" s="36"/>
      <c r="BI294" s="36"/>
      <c r="BJ294" s="29"/>
      <c r="BK294" s="36"/>
      <c r="BL294" s="29"/>
      <c r="BM294" s="36"/>
      <c r="BN294" s="36"/>
      <c r="BO294" s="36"/>
      <c r="BP294" s="29"/>
      <c r="BQ294" s="36"/>
      <c r="BR294" s="29"/>
      <c r="BS294" s="36"/>
      <c r="BT294" s="36"/>
      <c r="BU294" s="36"/>
      <c r="BV294" s="36"/>
    </row>
    <row r="295" spans="1:74" s="86" customFormat="1" x14ac:dyDescent="0.25">
      <c r="A295" s="79">
        <v>293</v>
      </c>
      <c r="B295" s="79">
        <v>2</v>
      </c>
      <c r="C295" s="80" t="s">
        <v>747</v>
      </c>
      <c r="D295" s="81">
        <f>апрель!D295-май!E295</f>
        <v>1981.5866610048311</v>
      </c>
      <c r="E295" s="81">
        <f t="shared" si="4"/>
        <v>4.7930000000000001</v>
      </c>
      <c r="F295" s="82"/>
      <c r="G295" s="82"/>
      <c r="H295" s="82"/>
      <c r="I295" s="83"/>
      <c r="J295" s="82"/>
      <c r="K295" s="82"/>
      <c r="L295" s="82"/>
      <c r="M295" s="82"/>
      <c r="N295" s="82"/>
      <c r="O295" s="84"/>
      <c r="P295" s="82"/>
      <c r="Q295" s="84"/>
      <c r="R295" s="82"/>
      <c r="S295" s="82"/>
      <c r="T295" s="82"/>
      <c r="U295" s="82"/>
      <c r="V295" s="82"/>
      <c r="W295" s="82"/>
      <c r="X295" s="82"/>
      <c r="Y295" s="84"/>
      <c r="Z295" s="82"/>
      <c r="AA295" s="85"/>
      <c r="AB295" s="82"/>
      <c r="AC295" s="82"/>
      <c r="AD295" s="82"/>
      <c r="AE295" s="82"/>
      <c r="AF295" s="82"/>
      <c r="AG295" s="82"/>
      <c r="AH295" s="84"/>
      <c r="AI295" s="82"/>
      <c r="AJ295" s="84"/>
      <c r="AK295" s="82"/>
      <c r="AL295" s="82"/>
      <c r="AM295" s="82"/>
      <c r="AN295" s="84"/>
      <c r="AO295" s="82"/>
      <c r="AP295" s="84"/>
      <c r="AQ295" s="82"/>
      <c r="AR295" s="84"/>
      <c r="AS295" s="82"/>
      <c r="AT295" s="82"/>
      <c r="AU295" s="82"/>
      <c r="AV295" s="84"/>
      <c r="AW295" s="82"/>
      <c r="AX295" s="82"/>
      <c r="AY295" s="82"/>
      <c r="AZ295" s="84"/>
      <c r="BA295" s="82"/>
      <c r="BB295" s="82"/>
      <c r="BC295" s="82"/>
      <c r="BD295" s="82"/>
      <c r="BE295" s="82"/>
      <c r="BF295" s="82"/>
      <c r="BG295" s="82"/>
      <c r="BH295" s="82"/>
      <c r="BI295" s="82"/>
      <c r="BJ295" s="84"/>
      <c r="BK295" s="82"/>
      <c r="BL295" s="84"/>
      <c r="BM295" s="82"/>
      <c r="BN295" s="82"/>
      <c r="BO295" s="82"/>
      <c r="BP295" s="84">
        <v>2</v>
      </c>
      <c r="BQ295" s="82">
        <v>4.7930000000000001</v>
      </c>
      <c r="BR295" s="84"/>
      <c r="BS295" s="82"/>
      <c r="BT295" s="82"/>
      <c r="BU295" s="82"/>
      <c r="BV295" s="82"/>
    </row>
    <row r="296" spans="1:74" x14ac:dyDescent="0.25">
      <c r="A296" s="16">
        <v>294</v>
      </c>
      <c r="B296" s="16">
        <v>2</v>
      </c>
      <c r="C296" s="31" t="s">
        <v>748</v>
      </c>
      <c r="D296" s="40">
        <f>апрель!D296-май!E296</f>
        <v>47.322124444444441</v>
      </c>
      <c r="E296" s="40">
        <f t="shared" si="4"/>
        <v>0</v>
      </c>
      <c r="F296" s="36"/>
      <c r="G296" s="36"/>
      <c r="H296" s="36"/>
      <c r="I296" s="27"/>
      <c r="J296" s="36"/>
      <c r="K296" s="36"/>
      <c r="L296" s="36"/>
      <c r="M296" s="36"/>
      <c r="N296" s="36"/>
      <c r="O296" s="29"/>
      <c r="P296" s="36"/>
      <c r="Q296" s="29"/>
      <c r="R296" s="36"/>
      <c r="S296" s="36"/>
      <c r="T296" s="36"/>
      <c r="U296" s="36"/>
      <c r="V296" s="36"/>
      <c r="W296" s="36"/>
      <c r="X296" s="36"/>
      <c r="Y296" s="29"/>
      <c r="Z296" s="36"/>
      <c r="AA296" s="66"/>
      <c r="AB296" s="36"/>
      <c r="AC296" s="36"/>
      <c r="AD296" s="36"/>
      <c r="AE296" s="36"/>
      <c r="AF296" s="36"/>
      <c r="AG296" s="36"/>
      <c r="AH296" s="29"/>
      <c r="AI296" s="36"/>
      <c r="AJ296" s="29"/>
      <c r="AK296" s="36"/>
      <c r="AL296" s="36"/>
      <c r="AM296" s="36"/>
      <c r="AN296" s="29"/>
      <c r="AO296" s="36"/>
      <c r="AP296" s="29"/>
      <c r="AQ296" s="36"/>
      <c r="AR296" s="29"/>
      <c r="AS296" s="36"/>
      <c r="AT296" s="36"/>
      <c r="AU296" s="36"/>
      <c r="AV296" s="29"/>
      <c r="AW296" s="36"/>
      <c r="AX296" s="36"/>
      <c r="AY296" s="36"/>
      <c r="AZ296" s="29"/>
      <c r="BA296" s="36"/>
      <c r="BB296" s="36"/>
      <c r="BC296" s="36"/>
      <c r="BD296" s="36"/>
      <c r="BE296" s="36"/>
      <c r="BF296" s="36"/>
      <c r="BG296" s="36"/>
      <c r="BH296" s="36"/>
      <c r="BI296" s="36"/>
      <c r="BJ296" s="29"/>
      <c r="BK296" s="36"/>
      <c r="BL296" s="29"/>
      <c r="BM296" s="36"/>
      <c r="BN296" s="36"/>
      <c r="BO296" s="36"/>
      <c r="BP296" s="29"/>
      <c r="BQ296" s="36"/>
      <c r="BR296" s="29"/>
      <c r="BS296" s="36"/>
      <c r="BT296" s="36"/>
      <c r="BU296" s="36"/>
      <c r="BV296" s="36"/>
    </row>
    <row r="297" spans="1:74" x14ac:dyDescent="0.25">
      <c r="A297" s="16">
        <v>295</v>
      </c>
      <c r="B297" s="16">
        <v>2</v>
      </c>
      <c r="C297" s="31" t="s">
        <v>749</v>
      </c>
      <c r="D297" s="40">
        <f>апрель!D297-май!E297</f>
        <v>48.068885787439598</v>
      </c>
      <c r="E297" s="40">
        <f t="shared" si="4"/>
        <v>0</v>
      </c>
      <c r="F297" s="36"/>
      <c r="G297" s="36"/>
      <c r="H297" s="36"/>
      <c r="I297" s="27"/>
      <c r="J297" s="36"/>
      <c r="K297" s="36"/>
      <c r="L297" s="36"/>
      <c r="M297" s="36"/>
      <c r="N297" s="36"/>
      <c r="O297" s="29"/>
      <c r="P297" s="36"/>
      <c r="Q297" s="29"/>
      <c r="R297" s="36"/>
      <c r="S297" s="36"/>
      <c r="T297" s="36"/>
      <c r="U297" s="36"/>
      <c r="V297" s="36"/>
      <c r="W297" s="36"/>
      <c r="X297" s="36"/>
      <c r="Y297" s="29"/>
      <c r="Z297" s="36"/>
      <c r="AA297" s="66"/>
      <c r="AB297" s="36"/>
      <c r="AC297" s="36"/>
      <c r="AD297" s="36"/>
      <c r="AE297" s="36"/>
      <c r="AF297" s="36"/>
      <c r="AG297" s="36"/>
      <c r="AH297" s="29"/>
      <c r="AI297" s="36"/>
      <c r="AJ297" s="29"/>
      <c r="AK297" s="36"/>
      <c r="AL297" s="36"/>
      <c r="AM297" s="36"/>
      <c r="AN297" s="29"/>
      <c r="AO297" s="36"/>
      <c r="AP297" s="29"/>
      <c r="AQ297" s="36"/>
      <c r="AR297" s="29"/>
      <c r="AS297" s="36"/>
      <c r="AT297" s="36"/>
      <c r="AU297" s="36"/>
      <c r="AV297" s="29"/>
      <c r="AW297" s="36"/>
      <c r="AX297" s="36"/>
      <c r="AY297" s="36"/>
      <c r="AZ297" s="29"/>
      <c r="BA297" s="36"/>
      <c r="BB297" s="36"/>
      <c r="BC297" s="36"/>
      <c r="BD297" s="36"/>
      <c r="BE297" s="36"/>
      <c r="BF297" s="36"/>
      <c r="BG297" s="36"/>
      <c r="BH297" s="36"/>
      <c r="BI297" s="36"/>
      <c r="BJ297" s="29"/>
      <c r="BK297" s="36"/>
      <c r="BL297" s="29"/>
      <c r="BM297" s="36"/>
      <c r="BN297" s="36"/>
      <c r="BO297" s="36"/>
      <c r="BP297" s="29"/>
      <c r="BQ297" s="36"/>
      <c r="BR297" s="29"/>
      <c r="BS297" s="36"/>
      <c r="BT297" s="36"/>
      <c r="BU297" s="36"/>
      <c r="BV297" s="36"/>
    </row>
    <row r="298" spans="1:74" x14ac:dyDescent="0.25">
      <c r="A298" s="16">
        <v>296</v>
      </c>
      <c r="B298" s="16">
        <v>2</v>
      </c>
      <c r="C298" s="31" t="s">
        <v>750</v>
      </c>
      <c r="D298" s="40">
        <f>апрель!D298-май!E298</f>
        <v>151.79404671497585</v>
      </c>
      <c r="E298" s="40">
        <f t="shared" si="4"/>
        <v>0</v>
      </c>
      <c r="F298" s="36"/>
      <c r="G298" s="36"/>
      <c r="H298" s="36"/>
      <c r="I298" s="27"/>
      <c r="J298" s="36"/>
      <c r="K298" s="36"/>
      <c r="L298" s="36"/>
      <c r="M298" s="36"/>
      <c r="N298" s="36"/>
      <c r="O298" s="29"/>
      <c r="P298" s="36"/>
      <c r="Q298" s="29"/>
      <c r="R298" s="36"/>
      <c r="S298" s="36"/>
      <c r="T298" s="36"/>
      <c r="U298" s="36"/>
      <c r="V298" s="36"/>
      <c r="W298" s="36"/>
      <c r="X298" s="36"/>
      <c r="Y298" s="29"/>
      <c r="Z298" s="36"/>
      <c r="AA298" s="66"/>
      <c r="AB298" s="36"/>
      <c r="AC298" s="36"/>
      <c r="AD298" s="36"/>
      <c r="AE298" s="36"/>
      <c r="AF298" s="36"/>
      <c r="AG298" s="36"/>
      <c r="AH298" s="29"/>
      <c r="AI298" s="36"/>
      <c r="AJ298" s="29"/>
      <c r="AK298" s="36"/>
      <c r="AL298" s="36"/>
      <c r="AM298" s="36"/>
      <c r="AN298" s="29"/>
      <c r="AO298" s="36"/>
      <c r="AP298" s="29"/>
      <c r="AQ298" s="36"/>
      <c r="AR298" s="29"/>
      <c r="AS298" s="36"/>
      <c r="AT298" s="36"/>
      <c r="AU298" s="36"/>
      <c r="AV298" s="29"/>
      <c r="AW298" s="36"/>
      <c r="AX298" s="36"/>
      <c r="AY298" s="36"/>
      <c r="AZ298" s="29"/>
      <c r="BA298" s="36"/>
      <c r="BB298" s="36"/>
      <c r="BC298" s="36"/>
      <c r="BD298" s="36"/>
      <c r="BE298" s="36"/>
      <c r="BF298" s="36"/>
      <c r="BG298" s="36"/>
      <c r="BH298" s="36"/>
      <c r="BI298" s="36"/>
      <c r="BJ298" s="29"/>
      <c r="BK298" s="36"/>
      <c r="BL298" s="29"/>
      <c r="BM298" s="36"/>
      <c r="BN298" s="36"/>
      <c r="BO298" s="36"/>
      <c r="BP298" s="29"/>
      <c r="BQ298" s="36"/>
      <c r="BR298" s="29"/>
      <c r="BS298" s="36"/>
      <c r="BT298" s="36"/>
      <c r="BU298" s="36"/>
      <c r="BV298" s="36"/>
    </row>
    <row r="299" spans="1:74" x14ac:dyDescent="0.25">
      <c r="A299" s="16">
        <v>297</v>
      </c>
      <c r="B299" s="16">
        <v>2</v>
      </c>
      <c r="C299" s="31" t="s">
        <v>751</v>
      </c>
      <c r="D299" s="40">
        <f>апрель!D299-май!E299</f>
        <v>9.7820903864734241</v>
      </c>
      <c r="E299" s="40">
        <f t="shared" si="4"/>
        <v>0</v>
      </c>
      <c r="F299" s="36"/>
      <c r="G299" s="36"/>
      <c r="H299" s="36"/>
      <c r="I299" s="27"/>
      <c r="J299" s="36"/>
      <c r="K299" s="36"/>
      <c r="L299" s="36"/>
      <c r="M299" s="36"/>
      <c r="N299" s="36"/>
      <c r="O299" s="29"/>
      <c r="P299" s="36"/>
      <c r="Q299" s="29"/>
      <c r="R299" s="36"/>
      <c r="S299" s="36"/>
      <c r="T299" s="36"/>
      <c r="U299" s="36"/>
      <c r="V299" s="36"/>
      <c r="W299" s="36"/>
      <c r="X299" s="36"/>
      <c r="Y299" s="29"/>
      <c r="Z299" s="36"/>
      <c r="AA299" s="66"/>
      <c r="AB299" s="36"/>
      <c r="AC299" s="36"/>
      <c r="AD299" s="36"/>
      <c r="AE299" s="36"/>
      <c r="AF299" s="36"/>
      <c r="AG299" s="36"/>
      <c r="AH299" s="29"/>
      <c r="AI299" s="36"/>
      <c r="AJ299" s="29"/>
      <c r="AK299" s="36"/>
      <c r="AL299" s="36"/>
      <c r="AM299" s="36"/>
      <c r="AN299" s="29"/>
      <c r="AO299" s="36"/>
      <c r="AP299" s="29"/>
      <c r="AQ299" s="36"/>
      <c r="AR299" s="29"/>
      <c r="AS299" s="36"/>
      <c r="AT299" s="36"/>
      <c r="AU299" s="36"/>
      <c r="AV299" s="29"/>
      <c r="AW299" s="36"/>
      <c r="AX299" s="36"/>
      <c r="AY299" s="36"/>
      <c r="AZ299" s="29"/>
      <c r="BA299" s="36"/>
      <c r="BB299" s="36"/>
      <c r="BC299" s="36"/>
      <c r="BD299" s="36"/>
      <c r="BE299" s="36"/>
      <c r="BF299" s="36"/>
      <c r="BG299" s="36"/>
      <c r="BH299" s="36"/>
      <c r="BI299" s="36"/>
      <c r="BJ299" s="29"/>
      <c r="BK299" s="36"/>
      <c r="BL299" s="29"/>
      <c r="BM299" s="36"/>
      <c r="BN299" s="36"/>
      <c r="BO299" s="36"/>
      <c r="BP299" s="29"/>
      <c r="BQ299" s="36"/>
      <c r="BR299" s="29"/>
      <c r="BS299" s="36"/>
      <c r="BT299" s="36"/>
      <c r="BU299" s="36"/>
      <c r="BV299" s="36"/>
    </row>
    <row r="300" spans="1:74" x14ac:dyDescent="0.25">
      <c r="A300" s="16">
        <v>298</v>
      </c>
      <c r="B300" s="16">
        <v>2</v>
      </c>
      <c r="C300" s="31" t="s">
        <v>752</v>
      </c>
      <c r="D300" s="40">
        <f>апрель!D300-май!E300</f>
        <v>275.88950392270533</v>
      </c>
      <c r="E300" s="40">
        <f t="shared" si="4"/>
        <v>0</v>
      </c>
      <c r="F300" s="36"/>
      <c r="G300" s="36"/>
      <c r="H300" s="36"/>
      <c r="I300" s="27"/>
      <c r="J300" s="36"/>
      <c r="K300" s="36"/>
      <c r="L300" s="36"/>
      <c r="M300" s="36"/>
      <c r="N300" s="36"/>
      <c r="O300" s="29"/>
      <c r="P300" s="36"/>
      <c r="Q300" s="29"/>
      <c r="R300" s="36"/>
      <c r="S300" s="36"/>
      <c r="T300" s="36"/>
      <c r="U300" s="36"/>
      <c r="V300" s="36"/>
      <c r="W300" s="36"/>
      <c r="X300" s="36"/>
      <c r="Y300" s="29"/>
      <c r="Z300" s="36"/>
      <c r="AA300" s="66"/>
      <c r="AB300" s="36"/>
      <c r="AC300" s="36"/>
      <c r="AD300" s="36"/>
      <c r="AE300" s="36"/>
      <c r="AF300" s="36"/>
      <c r="AG300" s="36"/>
      <c r="AH300" s="29"/>
      <c r="AI300" s="36"/>
      <c r="AJ300" s="29"/>
      <c r="AK300" s="36"/>
      <c r="AL300" s="36"/>
      <c r="AM300" s="36"/>
      <c r="AN300" s="29"/>
      <c r="AO300" s="36"/>
      <c r="AP300" s="29"/>
      <c r="AQ300" s="36"/>
      <c r="AR300" s="29"/>
      <c r="AS300" s="36"/>
      <c r="AT300" s="36"/>
      <c r="AU300" s="36"/>
      <c r="AV300" s="29"/>
      <c r="AW300" s="36"/>
      <c r="AX300" s="36"/>
      <c r="AY300" s="36"/>
      <c r="AZ300" s="29"/>
      <c r="BA300" s="36"/>
      <c r="BB300" s="36"/>
      <c r="BC300" s="36"/>
      <c r="BD300" s="36"/>
      <c r="BE300" s="36"/>
      <c r="BF300" s="36"/>
      <c r="BG300" s="36"/>
      <c r="BH300" s="36"/>
      <c r="BI300" s="36"/>
      <c r="BJ300" s="29"/>
      <c r="BK300" s="36"/>
      <c r="BL300" s="29"/>
      <c r="BM300" s="36"/>
      <c r="BN300" s="36"/>
      <c r="BO300" s="36"/>
      <c r="BP300" s="29"/>
      <c r="BQ300" s="36"/>
      <c r="BR300" s="29"/>
      <c r="BS300" s="36"/>
      <c r="BT300" s="36"/>
      <c r="BU300" s="36"/>
      <c r="BV300" s="36"/>
    </row>
    <row r="301" spans="1:74" s="86" customFormat="1" x14ac:dyDescent="0.25">
      <c r="A301" s="79">
        <v>299</v>
      </c>
      <c r="B301" s="79">
        <v>2</v>
      </c>
      <c r="C301" s="80" t="s">
        <v>753</v>
      </c>
      <c r="D301" s="81">
        <f>апрель!D301-май!E301</f>
        <v>1086.3638488405797</v>
      </c>
      <c r="E301" s="81">
        <f t="shared" si="4"/>
        <v>66.076999999999998</v>
      </c>
      <c r="F301" s="82"/>
      <c r="G301" s="82"/>
      <c r="H301" s="82"/>
      <c r="I301" s="83"/>
      <c r="J301" s="82"/>
      <c r="K301" s="82"/>
      <c r="L301" s="82"/>
      <c r="M301" s="82"/>
      <c r="N301" s="82"/>
      <c r="O301" s="84"/>
      <c r="P301" s="82"/>
      <c r="Q301" s="84"/>
      <c r="R301" s="82"/>
      <c r="S301" s="82"/>
      <c r="T301" s="82"/>
      <c r="U301" s="82"/>
      <c r="V301" s="82"/>
      <c r="W301" s="82"/>
      <c r="X301" s="82"/>
      <c r="Y301" s="84"/>
      <c r="Z301" s="82"/>
      <c r="AA301" s="85"/>
      <c r="AB301" s="82"/>
      <c r="AC301" s="82"/>
      <c r="AD301" s="82"/>
      <c r="AE301" s="82"/>
      <c r="AF301" s="82"/>
      <c r="AG301" s="82"/>
      <c r="AH301" s="84"/>
      <c r="AI301" s="82"/>
      <c r="AJ301" s="84"/>
      <c r="AK301" s="82"/>
      <c r="AL301" s="82"/>
      <c r="AM301" s="82"/>
      <c r="AN301" s="84"/>
      <c r="AO301" s="82"/>
      <c r="AP301" s="84">
        <v>2</v>
      </c>
      <c r="AQ301" s="82">
        <f>32+32</f>
        <v>64</v>
      </c>
      <c r="AR301" s="84"/>
      <c r="AS301" s="82"/>
      <c r="AT301" s="82"/>
      <c r="AU301" s="82"/>
      <c r="AV301" s="84"/>
      <c r="AW301" s="82"/>
      <c r="AX301" s="82"/>
      <c r="AY301" s="82"/>
      <c r="AZ301" s="84"/>
      <c r="BA301" s="82"/>
      <c r="BB301" s="82"/>
      <c r="BC301" s="82"/>
      <c r="BD301" s="82"/>
      <c r="BE301" s="82"/>
      <c r="BF301" s="82"/>
      <c r="BG301" s="82"/>
      <c r="BH301" s="82"/>
      <c r="BI301" s="82"/>
      <c r="BJ301" s="84"/>
      <c r="BK301" s="82"/>
      <c r="BL301" s="84">
        <v>1</v>
      </c>
      <c r="BM301" s="82">
        <v>2.077</v>
      </c>
      <c r="BN301" s="82"/>
      <c r="BO301" s="82"/>
      <c r="BP301" s="84"/>
      <c r="BQ301" s="82"/>
      <c r="BR301" s="84"/>
      <c r="BS301" s="82"/>
      <c r="BT301" s="82"/>
      <c r="BU301" s="82"/>
      <c r="BV301" s="82"/>
    </row>
    <row r="302" spans="1:74" x14ac:dyDescent="0.25">
      <c r="A302" s="16">
        <v>300</v>
      </c>
      <c r="B302" s="16">
        <v>2</v>
      </c>
      <c r="C302" s="31" t="s">
        <v>754</v>
      </c>
      <c r="D302" s="40">
        <f>апрель!D302-май!E302</f>
        <v>344.21991206763283</v>
      </c>
      <c r="E302" s="40">
        <f t="shared" si="4"/>
        <v>0</v>
      </c>
      <c r="F302" s="36"/>
      <c r="G302" s="36"/>
      <c r="H302" s="36"/>
      <c r="I302" s="27"/>
      <c r="J302" s="36"/>
      <c r="K302" s="36"/>
      <c r="L302" s="36"/>
      <c r="M302" s="36"/>
      <c r="N302" s="36"/>
      <c r="O302" s="29"/>
      <c r="P302" s="36"/>
      <c r="Q302" s="29"/>
      <c r="R302" s="36"/>
      <c r="S302" s="36"/>
      <c r="T302" s="36"/>
      <c r="U302" s="36"/>
      <c r="V302" s="36"/>
      <c r="W302" s="36"/>
      <c r="X302" s="36"/>
      <c r="Y302" s="29"/>
      <c r="Z302" s="36"/>
      <c r="AA302" s="66"/>
      <c r="AB302" s="36"/>
      <c r="AC302" s="36"/>
      <c r="AD302" s="36"/>
      <c r="AE302" s="36"/>
      <c r="AF302" s="36"/>
      <c r="AG302" s="36"/>
      <c r="AH302" s="29"/>
      <c r="AI302" s="36"/>
      <c r="AJ302" s="29"/>
      <c r="AK302" s="36"/>
      <c r="AL302" s="36"/>
      <c r="AM302" s="36"/>
      <c r="AN302" s="29"/>
      <c r="AO302" s="36"/>
      <c r="AP302" s="29"/>
      <c r="AQ302" s="36"/>
      <c r="AR302" s="29"/>
      <c r="AS302" s="36"/>
      <c r="AT302" s="36"/>
      <c r="AU302" s="36"/>
      <c r="AV302" s="29"/>
      <c r="AW302" s="36"/>
      <c r="AX302" s="36"/>
      <c r="AY302" s="36"/>
      <c r="AZ302" s="29"/>
      <c r="BA302" s="36"/>
      <c r="BB302" s="36"/>
      <c r="BC302" s="36"/>
      <c r="BD302" s="36"/>
      <c r="BE302" s="36"/>
      <c r="BF302" s="36"/>
      <c r="BG302" s="36"/>
      <c r="BH302" s="36"/>
      <c r="BI302" s="36"/>
      <c r="BJ302" s="29"/>
      <c r="BK302" s="36"/>
      <c r="BL302" s="29"/>
      <c r="BM302" s="36"/>
      <c r="BN302" s="36"/>
      <c r="BO302" s="36"/>
      <c r="BP302" s="29"/>
      <c r="BQ302" s="36"/>
      <c r="BR302" s="29"/>
      <c r="BS302" s="36"/>
      <c r="BT302" s="36"/>
      <c r="BU302" s="36"/>
      <c r="BV302" s="36"/>
    </row>
    <row r="303" spans="1:74" x14ac:dyDescent="0.25">
      <c r="A303" s="16">
        <v>301</v>
      </c>
      <c r="B303" s="16">
        <v>2</v>
      </c>
      <c r="C303" s="31" t="s">
        <v>755</v>
      </c>
      <c r="D303" s="40">
        <f>апрель!D303-май!E303</f>
        <v>85.881727420289849</v>
      </c>
      <c r="E303" s="40">
        <f t="shared" si="4"/>
        <v>0</v>
      </c>
      <c r="F303" s="36"/>
      <c r="G303" s="36"/>
      <c r="H303" s="36"/>
      <c r="I303" s="27"/>
      <c r="J303" s="36"/>
      <c r="K303" s="36"/>
      <c r="L303" s="36"/>
      <c r="M303" s="36"/>
      <c r="N303" s="36"/>
      <c r="O303" s="29"/>
      <c r="P303" s="36"/>
      <c r="Q303" s="29"/>
      <c r="R303" s="36"/>
      <c r="S303" s="36"/>
      <c r="T303" s="36"/>
      <c r="U303" s="36"/>
      <c r="V303" s="36"/>
      <c r="W303" s="36"/>
      <c r="X303" s="36"/>
      <c r="Y303" s="29"/>
      <c r="Z303" s="36"/>
      <c r="AA303" s="66"/>
      <c r="AB303" s="36"/>
      <c r="AC303" s="36"/>
      <c r="AD303" s="36"/>
      <c r="AE303" s="36"/>
      <c r="AF303" s="36"/>
      <c r="AG303" s="36"/>
      <c r="AH303" s="29"/>
      <c r="AI303" s="36"/>
      <c r="AJ303" s="29"/>
      <c r="AK303" s="36"/>
      <c r="AL303" s="36"/>
      <c r="AM303" s="36"/>
      <c r="AN303" s="29"/>
      <c r="AO303" s="36"/>
      <c r="AP303" s="29"/>
      <c r="AQ303" s="36"/>
      <c r="AR303" s="29"/>
      <c r="AS303" s="36"/>
      <c r="AT303" s="36"/>
      <c r="AU303" s="36"/>
      <c r="AV303" s="29"/>
      <c r="AW303" s="36"/>
      <c r="AX303" s="36"/>
      <c r="AY303" s="36"/>
      <c r="AZ303" s="29"/>
      <c r="BA303" s="36"/>
      <c r="BB303" s="36"/>
      <c r="BC303" s="36"/>
      <c r="BD303" s="36"/>
      <c r="BE303" s="36"/>
      <c r="BF303" s="36"/>
      <c r="BG303" s="36"/>
      <c r="BH303" s="36"/>
      <c r="BI303" s="36"/>
      <c r="BJ303" s="29"/>
      <c r="BK303" s="36"/>
      <c r="BL303" s="29"/>
      <c r="BM303" s="36"/>
      <c r="BN303" s="36"/>
      <c r="BO303" s="36"/>
      <c r="BP303" s="29"/>
      <c r="BQ303" s="36"/>
      <c r="BR303" s="29"/>
      <c r="BS303" s="36"/>
      <c r="BT303" s="36"/>
      <c r="BU303" s="36"/>
      <c r="BV303" s="36"/>
    </row>
    <row r="304" spans="1:74" x14ac:dyDescent="0.25">
      <c r="A304" s="16">
        <v>302</v>
      </c>
      <c r="B304" s="16">
        <v>2</v>
      </c>
      <c r="C304" s="31" t="s">
        <v>756</v>
      </c>
      <c r="D304" s="40">
        <f>апрель!D304-май!E304</f>
        <v>188.42930631884056</v>
      </c>
      <c r="E304" s="40">
        <f t="shared" si="4"/>
        <v>0</v>
      </c>
      <c r="F304" s="36"/>
      <c r="G304" s="36"/>
      <c r="H304" s="36"/>
      <c r="I304" s="27"/>
      <c r="J304" s="36"/>
      <c r="K304" s="36"/>
      <c r="L304" s="36"/>
      <c r="M304" s="36"/>
      <c r="N304" s="36"/>
      <c r="O304" s="29"/>
      <c r="P304" s="36"/>
      <c r="Q304" s="29"/>
      <c r="R304" s="36"/>
      <c r="S304" s="36"/>
      <c r="T304" s="36"/>
      <c r="U304" s="36"/>
      <c r="V304" s="36"/>
      <c r="W304" s="36"/>
      <c r="X304" s="36"/>
      <c r="Y304" s="29"/>
      <c r="Z304" s="36"/>
      <c r="AA304" s="66"/>
      <c r="AB304" s="36"/>
      <c r="AC304" s="36"/>
      <c r="AD304" s="36"/>
      <c r="AE304" s="36"/>
      <c r="AF304" s="36"/>
      <c r="AG304" s="36"/>
      <c r="AH304" s="29"/>
      <c r="AI304" s="36"/>
      <c r="AJ304" s="29"/>
      <c r="AK304" s="36"/>
      <c r="AL304" s="36"/>
      <c r="AM304" s="36"/>
      <c r="AN304" s="29"/>
      <c r="AO304" s="36"/>
      <c r="AP304" s="29"/>
      <c r="AQ304" s="36"/>
      <c r="AR304" s="29"/>
      <c r="AS304" s="36"/>
      <c r="AT304" s="36"/>
      <c r="AU304" s="36"/>
      <c r="AV304" s="29"/>
      <c r="AW304" s="36"/>
      <c r="AX304" s="36"/>
      <c r="AY304" s="36"/>
      <c r="AZ304" s="29"/>
      <c r="BA304" s="36"/>
      <c r="BB304" s="36"/>
      <c r="BC304" s="36"/>
      <c r="BD304" s="36"/>
      <c r="BE304" s="36"/>
      <c r="BF304" s="36"/>
      <c r="BG304" s="36"/>
      <c r="BH304" s="36"/>
      <c r="BI304" s="36"/>
      <c r="BJ304" s="29"/>
      <c r="BK304" s="36"/>
      <c r="BL304" s="29"/>
      <c r="BM304" s="36"/>
      <c r="BN304" s="36"/>
      <c r="BO304" s="36"/>
      <c r="BP304" s="29"/>
      <c r="BQ304" s="36"/>
      <c r="BR304" s="29"/>
      <c r="BS304" s="36"/>
      <c r="BT304" s="36"/>
      <c r="BU304" s="36"/>
      <c r="BV304" s="36"/>
    </row>
    <row r="305" spans="1:75" x14ac:dyDescent="0.25">
      <c r="A305" s="16">
        <v>303</v>
      </c>
      <c r="B305" s="16">
        <v>2</v>
      </c>
      <c r="C305" s="31" t="s">
        <v>757</v>
      </c>
      <c r="D305" s="40">
        <f>апрель!D305-май!E305</f>
        <v>-460.22801231884057</v>
      </c>
      <c r="E305" s="40">
        <f t="shared" si="4"/>
        <v>0</v>
      </c>
      <c r="F305" s="36"/>
      <c r="G305" s="36"/>
      <c r="H305" s="36"/>
      <c r="I305" s="27"/>
      <c r="J305" s="36"/>
      <c r="K305" s="36"/>
      <c r="L305" s="36"/>
      <c r="M305" s="36"/>
      <c r="N305" s="36"/>
      <c r="O305" s="29"/>
      <c r="P305" s="36"/>
      <c r="Q305" s="29"/>
      <c r="R305" s="36"/>
      <c r="S305" s="36"/>
      <c r="T305" s="36"/>
      <c r="U305" s="36"/>
      <c r="V305" s="36"/>
      <c r="W305" s="36"/>
      <c r="X305" s="36"/>
      <c r="Y305" s="29"/>
      <c r="Z305" s="36"/>
      <c r="AA305" s="66"/>
      <c r="AB305" s="36"/>
      <c r="AC305" s="36"/>
      <c r="AD305" s="36"/>
      <c r="AE305" s="36"/>
      <c r="AF305" s="36"/>
      <c r="AG305" s="36"/>
      <c r="AH305" s="29"/>
      <c r="AI305" s="36"/>
      <c r="AJ305" s="29"/>
      <c r="AK305" s="36"/>
      <c r="AL305" s="36"/>
      <c r="AM305" s="36"/>
      <c r="AN305" s="29"/>
      <c r="AO305" s="36"/>
      <c r="AP305" s="29"/>
      <c r="AQ305" s="36"/>
      <c r="AR305" s="29"/>
      <c r="AS305" s="36"/>
      <c r="AT305" s="36"/>
      <c r="AU305" s="36"/>
      <c r="AV305" s="29"/>
      <c r="AW305" s="36"/>
      <c r="AX305" s="36"/>
      <c r="AY305" s="36"/>
      <c r="AZ305" s="29"/>
      <c r="BA305" s="36"/>
      <c r="BB305" s="36"/>
      <c r="BC305" s="36"/>
      <c r="BD305" s="36"/>
      <c r="BE305" s="36"/>
      <c r="BF305" s="36"/>
      <c r="BG305" s="36"/>
      <c r="BH305" s="36"/>
      <c r="BI305" s="36"/>
      <c r="BJ305" s="29"/>
      <c r="BK305" s="36"/>
      <c r="BL305" s="29"/>
      <c r="BM305" s="36"/>
      <c r="BN305" s="36"/>
      <c r="BO305" s="36"/>
      <c r="BP305" s="29"/>
      <c r="BQ305" s="36"/>
      <c r="BR305" s="29"/>
      <c r="BS305" s="36"/>
      <c r="BT305" s="36"/>
      <c r="BU305" s="36"/>
      <c r="BV305" s="36"/>
    </row>
    <row r="306" spans="1:75" x14ac:dyDescent="0.25">
      <c r="A306" s="16">
        <v>304</v>
      </c>
      <c r="B306" s="16">
        <v>2</v>
      </c>
      <c r="C306" s="31" t="s">
        <v>758</v>
      </c>
      <c r="D306" s="40">
        <f>апрель!D306-май!E306</f>
        <v>1248.9414318647343</v>
      </c>
      <c r="E306" s="40">
        <f t="shared" si="4"/>
        <v>0</v>
      </c>
      <c r="F306" s="36"/>
      <c r="G306" s="36"/>
      <c r="H306" s="36"/>
      <c r="I306" s="27"/>
      <c r="J306" s="36"/>
      <c r="K306" s="36"/>
      <c r="L306" s="36"/>
      <c r="M306" s="36"/>
      <c r="N306" s="36"/>
      <c r="O306" s="29"/>
      <c r="P306" s="36"/>
      <c r="Q306" s="29"/>
      <c r="R306" s="36"/>
      <c r="S306" s="36"/>
      <c r="T306" s="36"/>
      <c r="U306" s="36"/>
      <c r="V306" s="36"/>
      <c r="W306" s="36"/>
      <c r="X306" s="36"/>
      <c r="Y306" s="29"/>
      <c r="Z306" s="36"/>
      <c r="AA306" s="66"/>
      <c r="AB306" s="36"/>
      <c r="AC306" s="36"/>
      <c r="AD306" s="36"/>
      <c r="AE306" s="36"/>
      <c r="AF306" s="36"/>
      <c r="AG306" s="36"/>
      <c r="AH306" s="29"/>
      <c r="AI306" s="36"/>
      <c r="AJ306" s="29"/>
      <c r="AK306" s="36"/>
      <c r="AL306" s="36"/>
      <c r="AM306" s="36"/>
      <c r="AN306" s="29"/>
      <c r="AO306" s="36"/>
      <c r="AP306" s="29"/>
      <c r="AQ306" s="36"/>
      <c r="AR306" s="29"/>
      <c r="AS306" s="36"/>
      <c r="AT306" s="36"/>
      <c r="AU306" s="36"/>
      <c r="AV306" s="29"/>
      <c r="AW306" s="36"/>
      <c r="AX306" s="36"/>
      <c r="AY306" s="36"/>
      <c r="AZ306" s="29"/>
      <c r="BA306" s="36"/>
      <c r="BB306" s="36"/>
      <c r="BC306" s="36"/>
      <c r="BD306" s="36"/>
      <c r="BE306" s="36"/>
      <c r="BF306" s="36"/>
      <c r="BG306" s="36"/>
      <c r="BH306" s="36"/>
      <c r="BI306" s="36"/>
      <c r="BJ306" s="29"/>
      <c r="BK306" s="36"/>
      <c r="BL306" s="29"/>
      <c r="BM306" s="36"/>
      <c r="BN306" s="36"/>
      <c r="BO306" s="36"/>
      <c r="BP306" s="29"/>
      <c r="BQ306" s="36"/>
      <c r="BR306" s="29"/>
      <c r="BS306" s="36"/>
      <c r="BT306" s="36"/>
      <c r="BU306" s="36"/>
      <c r="BV306" s="36"/>
    </row>
    <row r="307" spans="1:75" x14ac:dyDescent="0.25">
      <c r="A307" s="16">
        <v>305</v>
      </c>
      <c r="B307" s="16">
        <v>2</v>
      </c>
      <c r="C307" s="31" t="s">
        <v>759</v>
      </c>
      <c r="D307" s="40">
        <f>апрель!D307-май!E307</f>
        <v>631.26501551690819</v>
      </c>
      <c r="E307" s="40">
        <f t="shared" si="4"/>
        <v>0</v>
      </c>
      <c r="F307" s="36"/>
      <c r="G307" s="36"/>
      <c r="H307" s="36"/>
      <c r="I307" s="27"/>
      <c r="J307" s="36"/>
      <c r="K307" s="36"/>
      <c r="L307" s="36"/>
      <c r="M307" s="36"/>
      <c r="N307" s="36"/>
      <c r="O307" s="29"/>
      <c r="P307" s="36"/>
      <c r="Q307" s="29"/>
      <c r="R307" s="36"/>
      <c r="S307" s="36"/>
      <c r="T307" s="36"/>
      <c r="U307" s="36"/>
      <c r="V307" s="36"/>
      <c r="W307" s="36"/>
      <c r="X307" s="36"/>
      <c r="Y307" s="29"/>
      <c r="Z307" s="36"/>
      <c r="AA307" s="66"/>
      <c r="AB307" s="36"/>
      <c r="AC307" s="36"/>
      <c r="AD307" s="36"/>
      <c r="AE307" s="36"/>
      <c r="AF307" s="36"/>
      <c r="AG307" s="36"/>
      <c r="AH307" s="29"/>
      <c r="AI307" s="36"/>
      <c r="AJ307" s="29"/>
      <c r="AK307" s="36"/>
      <c r="AL307" s="36"/>
      <c r="AM307" s="36"/>
      <c r="AN307" s="29"/>
      <c r="AO307" s="36"/>
      <c r="AP307" s="29"/>
      <c r="AQ307" s="36"/>
      <c r="AR307" s="29"/>
      <c r="AS307" s="36"/>
      <c r="AT307" s="36"/>
      <c r="AU307" s="36"/>
      <c r="AV307" s="29"/>
      <c r="AW307" s="36"/>
      <c r="AX307" s="36"/>
      <c r="AY307" s="36"/>
      <c r="AZ307" s="29"/>
      <c r="BA307" s="36"/>
      <c r="BB307" s="36"/>
      <c r="BC307" s="36"/>
      <c r="BD307" s="36"/>
      <c r="BE307" s="36"/>
      <c r="BF307" s="36"/>
      <c r="BG307" s="36"/>
      <c r="BH307" s="36"/>
      <c r="BI307" s="36"/>
      <c r="BJ307" s="29"/>
      <c r="BK307" s="36"/>
      <c r="BL307" s="29"/>
      <c r="BM307" s="36"/>
      <c r="BN307" s="36"/>
      <c r="BO307" s="36"/>
      <c r="BP307" s="29"/>
      <c r="BQ307" s="36"/>
      <c r="BR307" s="29"/>
      <c r="BS307" s="36"/>
      <c r="BT307" s="36"/>
      <c r="BU307" s="36"/>
      <c r="BV307" s="36"/>
    </row>
    <row r="308" spans="1:75" x14ac:dyDescent="0.25">
      <c r="A308" s="16">
        <v>306</v>
      </c>
      <c r="B308" s="16">
        <v>1</v>
      </c>
      <c r="C308" s="31" t="s">
        <v>760</v>
      </c>
      <c r="D308" s="40">
        <f>апрель!D308-май!E308</f>
        <v>-350.58820741062812</v>
      </c>
      <c r="E308" s="40">
        <f t="shared" si="4"/>
        <v>0</v>
      </c>
      <c r="F308" s="36"/>
      <c r="G308" s="36"/>
      <c r="H308" s="36"/>
      <c r="I308" s="27"/>
      <c r="J308" s="36"/>
      <c r="K308" s="36"/>
      <c r="L308" s="36"/>
      <c r="M308" s="36"/>
      <c r="N308" s="36"/>
      <c r="O308" s="29"/>
      <c r="P308" s="36"/>
      <c r="Q308" s="29"/>
      <c r="R308" s="36"/>
      <c r="S308" s="36"/>
      <c r="T308" s="36"/>
      <c r="U308" s="36"/>
      <c r="V308" s="36"/>
      <c r="W308" s="36"/>
      <c r="X308" s="36"/>
      <c r="Y308" s="29"/>
      <c r="Z308" s="36"/>
      <c r="AA308" s="66"/>
      <c r="AB308" s="36"/>
      <c r="AC308" s="36"/>
      <c r="AD308" s="36"/>
      <c r="AE308" s="36"/>
      <c r="AF308" s="36"/>
      <c r="AG308" s="36"/>
      <c r="AH308" s="29"/>
      <c r="AI308" s="36"/>
      <c r="AJ308" s="29"/>
      <c r="AK308" s="36"/>
      <c r="AL308" s="36"/>
      <c r="AM308" s="36"/>
      <c r="AN308" s="29"/>
      <c r="AO308" s="36"/>
      <c r="AP308" s="29"/>
      <c r="AQ308" s="36"/>
      <c r="AR308" s="29"/>
      <c r="AS308" s="36"/>
      <c r="AT308" s="36"/>
      <c r="AU308" s="36"/>
      <c r="AV308" s="29"/>
      <c r="AW308" s="36"/>
      <c r="AX308" s="36"/>
      <c r="AY308" s="36"/>
      <c r="AZ308" s="29"/>
      <c r="BA308" s="36"/>
      <c r="BB308" s="36"/>
      <c r="BC308" s="36"/>
      <c r="BD308" s="36"/>
      <c r="BE308" s="36"/>
      <c r="BF308" s="36"/>
      <c r="BG308" s="36"/>
      <c r="BH308" s="36"/>
      <c r="BI308" s="36"/>
      <c r="BJ308" s="29"/>
      <c r="BK308" s="36"/>
      <c r="BL308" s="29"/>
      <c r="BM308" s="36"/>
      <c r="BN308" s="36"/>
      <c r="BO308" s="36"/>
      <c r="BP308" s="29"/>
      <c r="BQ308" s="36"/>
      <c r="BR308" s="29"/>
      <c r="BS308" s="36"/>
      <c r="BT308" s="36"/>
      <c r="BU308" s="36"/>
      <c r="BV308" s="36"/>
    </row>
    <row r="309" spans="1:75" x14ac:dyDescent="0.25">
      <c r="A309" s="16">
        <v>307</v>
      </c>
      <c r="B309" s="16">
        <v>1</v>
      </c>
      <c r="C309" s="31" t="s">
        <v>761</v>
      </c>
      <c r="D309" s="40">
        <f>апрель!D309-май!E309</f>
        <v>214.74687053140093</v>
      </c>
      <c r="E309" s="40">
        <f t="shared" si="4"/>
        <v>0</v>
      </c>
      <c r="F309" s="36"/>
      <c r="G309" s="36"/>
      <c r="H309" s="36"/>
      <c r="I309" s="27"/>
      <c r="J309" s="36"/>
      <c r="K309" s="36"/>
      <c r="L309" s="36"/>
      <c r="M309" s="36"/>
      <c r="N309" s="36"/>
      <c r="O309" s="29"/>
      <c r="P309" s="36"/>
      <c r="Q309" s="29"/>
      <c r="R309" s="36"/>
      <c r="S309" s="36"/>
      <c r="T309" s="36"/>
      <c r="U309" s="36"/>
      <c r="V309" s="36"/>
      <c r="W309" s="36"/>
      <c r="X309" s="36"/>
      <c r="Y309" s="29"/>
      <c r="Z309" s="36"/>
      <c r="AA309" s="66"/>
      <c r="AB309" s="36"/>
      <c r="AC309" s="36"/>
      <c r="AD309" s="36"/>
      <c r="AE309" s="36"/>
      <c r="AF309" s="36"/>
      <c r="AG309" s="36"/>
      <c r="AH309" s="29"/>
      <c r="AI309" s="36"/>
      <c r="AJ309" s="29"/>
      <c r="AK309" s="36"/>
      <c r="AL309" s="36"/>
      <c r="AM309" s="36"/>
      <c r="AN309" s="29"/>
      <c r="AO309" s="36"/>
      <c r="AP309" s="29"/>
      <c r="AQ309" s="36"/>
      <c r="AR309" s="29"/>
      <c r="AS309" s="36"/>
      <c r="AT309" s="36"/>
      <c r="AU309" s="36"/>
      <c r="AV309" s="29"/>
      <c r="AW309" s="36"/>
      <c r="AX309" s="36"/>
      <c r="AY309" s="36"/>
      <c r="AZ309" s="29"/>
      <c r="BA309" s="36"/>
      <c r="BB309" s="36"/>
      <c r="BC309" s="36"/>
      <c r="BD309" s="36"/>
      <c r="BE309" s="36"/>
      <c r="BF309" s="36"/>
      <c r="BG309" s="36"/>
      <c r="BH309" s="36"/>
      <c r="BI309" s="36"/>
      <c r="BJ309" s="29"/>
      <c r="BK309" s="36"/>
      <c r="BL309" s="29"/>
      <c r="BM309" s="36"/>
      <c r="BN309" s="36"/>
      <c r="BO309" s="36"/>
      <c r="BP309" s="29"/>
      <c r="BQ309" s="36"/>
      <c r="BR309" s="29"/>
      <c r="BS309" s="36"/>
      <c r="BT309" s="36"/>
      <c r="BU309" s="36"/>
      <c r="BV309" s="36"/>
    </row>
    <row r="310" spans="1:75" x14ac:dyDescent="0.25">
      <c r="A310" s="16">
        <v>308</v>
      </c>
      <c r="B310" s="16">
        <v>1</v>
      </c>
      <c r="C310" s="31" t="s">
        <v>762</v>
      </c>
      <c r="D310" s="40">
        <f>апрель!D310-май!E310</f>
        <v>115.91462173913042</v>
      </c>
      <c r="E310" s="40">
        <f t="shared" si="4"/>
        <v>0</v>
      </c>
      <c r="F310" s="36"/>
      <c r="G310" s="36"/>
      <c r="H310" s="36"/>
      <c r="I310" s="27"/>
      <c r="J310" s="36"/>
      <c r="K310" s="36"/>
      <c r="L310" s="36"/>
      <c r="M310" s="36"/>
      <c r="N310" s="36"/>
      <c r="O310" s="29"/>
      <c r="P310" s="36"/>
      <c r="Q310" s="29"/>
      <c r="R310" s="36"/>
      <c r="S310" s="36"/>
      <c r="T310" s="36"/>
      <c r="U310" s="36"/>
      <c r="V310" s="36"/>
      <c r="W310" s="36"/>
      <c r="X310" s="36"/>
      <c r="Y310" s="29"/>
      <c r="Z310" s="36"/>
      <c r="AA310" s="66"/>
      <c r="AB310" s="36"/>
      <c r="AC310" s="36"/>
      <c r="AD310" s="36"/>
      <c r="AE310" s="36"/>
      <c r="AF310" s="36"/>
      <c r="AG310" s="36"/>
      <c r="AH310" s="29"/>
      <c r="AI310" s="36"/>
      <c r="AJ310" s="29"/>
      <c r="AK310" s="36"/>
      <c r="AL310" s="36"/>
      <c r="AM310" s="36"/>
      <c r="AN310" s="29"/>
      <c r="AO310" s="36"/>
      <c r="AP310" s="29"/>
      <c r="AQ310" s="36"/>
      <c r="AR310" s="29"/>
      <c r="AS310" s="36"/>
      <c r="AT310" s="36"/>
      <c r="AU310" s="36"/>
      <c r="AV310" s="29"/>
      <c r="AW310" s="36"/>
      <c r="AX310" s="36"/>
      <c r="AY310" s="36"/>
      <c r="AZ310" s="29"/>
      <c r="BA310" s="36"/>
      <c r="BB310" s="36"/>
      <c r="BC310" s="36"/>
      <c r="BD310" s="36"/>
      <c r="BE310" s="36"/>
      <c r="BF310" s="36"/>
      <c r="BG310" s="36"/>
      <c r="BH310" s="36"/>
      <c r="BI310" s="36"/>
      <c r="BJ310" s="29"/>
      <c r="BK310" s="36"/>
      <c r="BL310" s="29"/>
      <c r="BM310" s="36"/>
      <c r="BN310" s="36"/>
      <c r="BO310" s="36"/>
      <c r="BP310" s="29"/>
      <c r="BQ310" s="36"/>
      <c r="BR310" s="29"/>
      <c r="BS310" s="36"/>
      <c r="BT310" s="36"/>
      <c r="BU310" s="36"/>
      <c r="BV310" s="36"/>
    </row>
    <row r="311" spans="1:75" s="86" customFormat="1" x14ac:dyDescent="0.25">
      <c r="A311" s="79">
        <v>309</v>
      </c>
      <c r="B311" s="79">
        <v>1</v>
      </c>
      <c r="C311" s="80" t="s">
        <v>763</v>
      </c>
      <c r="D311" s="81">
        <f>апрель!D311-май!E311</f>
        <v>-120.88976164251204</v>
      </c>
      <c r="E311" s="81">
        <f t="shared" si="4"/>
        <v>4.1399999999999997</v>
      </c>
      <c r="F311" s="82"/>
      <c r="G311" s="82"/>
      <c r="H311" s="82"/>
      <c r="I311" s="83"/>
      <c r="J311" s="82"/>
      <c r="K311" s="82"/>
      <c r="L311" s="82"/>
      <c r="M311" s="82"/>
      <c r="N311" s="82"/>
      <c r="O311" s="84"/>
      <c r="P311" s="82"/>
      <c r="Q311" s="84"/>
      <c r="R311" s="82"/>
      <c r="S311" s="82"/>
      <c r="T311" s="82"/>
      <c r="U311" s="82"/>
      <c r="V311" s="82"/>
      <c r="W311" s="82"/>
      <c r="X311" s="82"/>
      <c r="Y311" s="84"/>
      <c r="Z311" s="82"/>
      <c r="AA311" s="85"/>
      <c r="AB311" s="82"/>
      <c r="AC311" s="82"/>
      <c r="AD311" s="82"/>
      <c r="AE311" s="82"/>
      <c r="AF311" s="82"/>
      <c r="AG311" s="82"/>
      <c r="AH311" s="84"/>
      <c r="AI311" s="82"/>
      <c r="AJ311" s="84"/>
      <c r="AK311" s="82"/>
      <c r="AL311" s="82"/>
      <c r="AM311" s="82"/>
      <c r="AN311" s="84"/>
      <c r="AO311" s="82"/>
      <c r="AP311" s="84"/>
      <c r="AQ311" s="82"/>
      <c r="AR311" s="84"/>
      <c r="AS311" s="82"/>
      <c r="AT311" s="82"/>
      <c r="AU311" s="82"/>
      <c r="AV311" s="84"/>
      <c r="AW311" s="82"/>
      <c r="AX311" s="82"/>
      <c r="AY311" s="82"/>
      <c r="AZ311" s="84"/>
      <c r="BA311" s="82"/>
      <c r="BB311" s="82"/>
      <c r="BC311" s="82"/>
      <c r="BD311" s="82"/>
      <c r="BE311" s="82"/>
      <c r="BF311" s="82"/>
      <c r="BG311" s="82"/>
      <c r="BH311" s="82"/>
      <c r="BI311" s="82"/>
      <c r="BJ311" s="84"/>
      <c r="BK311" s="82"/>
      <c r="BL311" s="84"/>
      <c r="BM311" s="82"/>
      <c r="BN311" s="82"/>
      <c r="BO311" s="82"/>
      <c r="BP311" s="84"/>
      <c r="BQ311" s="82"/>
      <c r="BR311" s="84"/>
      <c r="BS311" s="82"/>
      <c r="BT311" s="82"/>
      <c r="BU311" s="82"/>
      <c r="BV311" s="82">
        <v>4.1399999999999997</v>
      </c>
      <c r="BW311" s="86" t="s">
        <v>1126</v>
      </c>
    </row>
    <row r="312" spans="1:75" s="86" customFormat="1" x14ac:dyDescent="0.25">
      <c r="A312" s="79">
        <v>310</v>
      </c>
      <c r="B312" s="79">
        <v>1</v>
      </c>
      <c r="C312" s="80" t="s">
        <v>764</v>
      </c>
      <c r="D312" s="81">
        <f>апрель!D312-май!E312</f>
        <v>497.01465154589374</v>
      </c>
      <c r="E312" s="81">
        <f t="shared" si="4"/>
        <v>7.8049999999999997</v>
      </c>
      <c r="F312" s="82"/>
      <c r="G312" s="82"/>
      <c r="H312" s="82"/>
      <c r="I312" s="83"/>
      <c r="J312" s="82"/>
      <c r="K312" s="82"/>
      <c r="L312" s="82"/>
      <c r="M312" s="82"/>
      <c r="N312" s="82"/>
      <c r="O312" s="84"/>
      <c r="P312" s="82"/>
      <c r="Q312" s="84"/>
      <c r="R312" s="82"/>
      <c r="S312" s="82"/>
      <c r="T312" s="82"/>
      <c r="U312" s="82"/>
      <c r="V312" s="82"/>
      <c r="W312" s="82"/>
      <c r="X312" s="82"/>
      <c r="Y312" s="84"/>
      <c r="Z312" s="82"/>
      <c r="AA312" s="85"/>
      <c r="AB312" s="82"/>
      <c r="AC312" s="82"/>
      <c r="AD312" s="82"/>
      <c r="AE312" s="82"/>
      <c r="AF312" s="82"/>
      <c r="AG312" s="82"/>
      <c r="AH312" s="84"/>
      <c r="AI312" s="82"/>
      <c r="AJ312" s="84"/>
      <c r="AK312" s="82"/>
      <c r="AL312" s="82"/>
      <c r="AM312" s="82"/>
      <c r="AN312" s="84"/>
      <c r="AO312" s="82"/>
      <c r="AP312" s="84"/>
      <c r="AQ312" s="82"/>
      <c r="AR312" s="84"/>
      <c r="AS312" s="82"/>
      <c r="AT312" s="82"/>
      <c r="AU312" s="82"/>
      <c r="AV312" s="84"/>
      <c r="AW312" s="82"/>
      <c r="AX312" s="82"/>
      <c r="AY312" s="82"/>
      <c r="AZ312" s="84"/>
      <c r="BA312" s="82"/>
      <c r="BB312" s="82"/>
      <c r="BC312" s="82"/>
      <c r="BD312" s="82"/>
      <c r="BE312" s="82"/>
      <c r="BF312" s="82">
        <v>3.0000000000000001E-3</v>
      </c>
      <c r="BG312" s="82">
        <v>3.407</v>
      </c>
      <c r="BH312" s="82"/>
      <c r="BI312" s="82"/>
      <c r="BJ312" s="84"/>
      <c r="BK312" s="82"/>
      <c r="BL312" s="84">
        <v>4</v>
      </c>
      <c r="BM312" s="82">
        <v>4.3979999999999997</v>
      </c>
      <c r="BN312" s="82"/>
      <c r="BO312" s="82"/>
      <c r="BP312" s="84"/>
      <c r="BQ312" s="82"/>
      <c r="BR312" s="84"/>
      <c r="BS312" s="82"/>
      <c r="BT312" s="82"/>
      <c r="BU312" s="82"/>
      <c r="BV312" s="82"/>
    </row>
    <row r="313" spans="1:75" x14ac:dyDescent="0.25">
      <c r="A313" s="16">
        <v>311</v>
      </c>
      <c r="B313" s="16">
        <v>1</v>
      </c>
      <c r="C313" s="31" t="s">
        <v>765</v>
      </c>
      <c r="D313" s="40">
        <f>апрель!D313-май!E313</f>
        <v>-593.53538748792266</v>
      </c>
      <c r="E313" s="40">
        <f t="shared" si="4"/>
        <v>0</v>
      </c>
      <c r="F313" s="36"/>
      <c r="G313" s="36"/>
      <c r="H313" s="36"/>
      <c r="I313" s="27"/>
      <c r="J313" s="36"/>
      <c r="K313" s="36"/>
      <c r="L313" s="36"/>
      <c r="M313" s="36"/>
      <c r="N313" s="36"/>
      <c r="O313" s="29"/>
      <c r="P313" s="36"/>
      <c r="Q313" s="29"/>
      <c r="R313" s="36"/>
      <c r="S313" s="36"/>
      <c r="T313" s="36"/>
      <c r="U313" s="36"/>
      <c r="V313" s="36"/>
      <c r="W313" s="36"/>
      <c r="X313" s="36"/>
      <c r="Y313" s="29"/>
      <c r="Z313" s="36"/>
      <c r="AA313" s="66"/>
      <c r="AB313" s="36"/>
      <c r="AC313" s="36"/>
      <c r="AD313" s="36"/>
      <c r="AE313" s="36"/>
      <c r="AF313" s="36"/>
      <c r="AG313" s="36"/>
      <c r="AH313" s="29"/>
      <c r="AI313" s="36"/>
      <c r="AJ313" s="29"/>
      <c r="AK313" s="36"/>
      <c r="AL313" s="36"/>
      <c r="AM313" s="36"/>
      <c r="AN313" s="29"/>
      <c r="AO313" s="36"/>
      <c r="AP313" s="29"/>
      <c r="AQ313" s="36"/>
      <c r="AR313" s="29"/>
      <c r="AS313" s="36"/>
      <c r="AT313" s="36"/>
      <c r="AU313" s="36"/>
      <c r="AV313" s="29"/>
      <c r="AW313" s="36"/>
      <c r="AX313" s="36"/>
      <c r="AY313" s="36"/>
      <c r="AZ313" s="29"/>
      <c r="BA313" s="36"/>
      <c r="BB313" s="36"/>
      <c r="BC313" s="36"/>
      <c r="BD313" s="36"/>
      <c r="BE313" s="36"/>
      <c r="BF313" s="36"/>
      <c r="BG313" s="36"/>
      <c r="BH313" s="36"/>
      <c r="BI313" s="36"/>
      <c r="BJ313" s="29"/>
      <c r="BK313" s="36"/>
      <c r="BL313" s="29"/>
      <c r="BM313" s="36"/>
      <c r="BN313" s="36"/>
      <c r="BO313" s="36"/>
      <c r="BP313" s="29"/>
      <c r="BQ313" s="36"/>
      <c r="BR313" s="29"/>
      <c r="BS313" s="36"/>
      <c r="BT313" s="36"/>
      <c r="BU313" s="36"/>
      <c r="BV313" s="36"/>
    </row>
    <row r="314" spans="1:75" x14ac:dyDescent="0.25">
      <c r="A314" s="16">
        <v>312</v>
      </c>
      <c r="B314" s="16">
        <v>1</v>
      </c>
      <c r="C314" s="31" t="s">
        <v>766</v>
      </c>
      <c r="D314" s="40">
        <f>апрель!D314-май!E314</f>
        <v>144.97233524637682</v>
      </c>
      <c r="E314" s="40">
        <f t="shared" si="4"/>
        <v>0</v>
      </c>
      <c r="F314" s="36"/>
      <c r="G314" s="36"/>
      <c r="H314" s="36"/>
      <c r="I314" s="27"/>
      <c r="J314" s="36"/>
      <c r="K314" s="36"/>
      <c r="L314" s="36"/>
      <c r="M314" s="36"/>
      <c r="N314" s="36"/>
      <c r="O314" s="29"/>
      <c r="P314" s="36"/>
      <c r="Q314" s="29"/>
      <c r="R314" s="36"/>
      <c r="S314" s="36"/>
      <c r="T314" s="36"/>
      <c r="U314" s="36"/>
      <c r="V314" s="36"/>
      <c r="W314" s="36"/>
      <c r="X314" s="36"/>
      <c r="Y314" s="29"/>
      <c r="Z314" s="36"/>
      <c r="AA314" s="66"/>
      <c r="AB314" s="36"/>
      <c r="AC314" s="36"/>
      <c r="AD314" s="36"/>
      <c r="AE314" s="36"/>
      <c r="AF314" s="36"/>
      <c r="AG314" s="36"/>
      <c r="AH314" s="29"/>
      <c r="AI314" s="36"/>
      <c r="AJ314" s="29"/>
      <c r="AK314" s="36"/>
      <c r="AL314" s="36"/>
      <c r="AM314" s="36"/>
      <c r="AN314" s="29"/>
      <c r="AO314" s="36"/>
      <c r="AP314" s="29"/>
      <c r="AQ314" s="36"/>
      <c r="AR314" s="29"/>
      <c r="AS314" s="36"/>
      <c r="AT314" s="36"/>
      <c r="AU314" s="36"/>
      <c r="AV314" s="29"/>
      <c r="AW314" s="36"/>
      <c r="AX314" s="36"/>
      <c r="AY314" s="36"/>
      <c r="AZ314" s="29"/>
      <c r="BA314" s="36"/>
      <c r="BB314" s="36"/>
      <c r="BC314" s="36"/>
      <c r="BD314" s="36"/>
      <c r="BE314" s="36"/>
      <c r="BF314" s="36"/>
      <c r="BG314" s="36"/>
      <c r="BH314" s="36"/>
      <c r="BI314" s="36"/>
      <c r="BJ314" s="29"/>
      <c r="BK314" s="36"/>
      <c r="BL314" s="29"/>
      <c r="BM314" s="36"/>
      <c r="BN314" s="36"/>
      <c r="BO314" s="36"/>
      <c r="BP314" s="29"/>
      <c r="BQ314" s="36"/>
      <c r="BR314" s="29"/>
      <c r="BS314" s="36"/>
      <c r="BT314" s="36"/>
      <c r="BU314" s="36"/>
      <c r="BV314" s="36"/>
    </row>
    <row r="315" spans="1:75" x14ac:dyDescent="0.25">
      <c r="A315" s="16">
        <v>313</v>
      </c>
      <c r="B315" s="16">
        <v>1</v>
      </c>
      <c r="C315" s="31" t="s">
        <v>767</v>
      </c>
      <c r="D315" s="40">
        <f>апрель!D315-май!E315</f>
        <v>174.30340212560384</v>
      </c>
      <c r="E315" s="40">
        <f t="shared" si="4"/>
        <v>0</v>
      </c>
      <c r="F315" s="36"/>
      <c r="G315" s="36"/>
      <c r="H315" s="36"/>
      <c r="I315" s="27"/>
      <c r="J315" s="36"/>
      <c r="K315" s="36"/>
      <c r="L315" s="36"/>
      <c r="M315" s="36"/>
      <c r="N315" s="36"/>
      <c r="O315" s="29"/>
      <c r="P315" s="36"/>
      <c r="Q315" s="29"/>
      <c r="R315" s="36"/>
      <c r="S315" s="36"/>
      <c r="T315" s="36"/>
      <c r="U315" s="36"/>
      <c r="V315" s="36"/>
      <c r="W315" s="36"/>
      <c r="X315" s="36"/>
      <c r="Y315" s="29"/>
      <c r="Z315" s="36"/>
      <c r="AA315" s="66"/>
      <c r="AB315" s="36"/>
      <c r="AC315" s="36"/>
      <c r="AD315" s="36"/>
      <c r="AE315" s="36"/>
      <c r="AF315" s="36"/>
      <c r="AG315" s="36"/>
      <c r="AH315" s="29"/>
      <c r="AI315" s="36"/>
      <c r="AJ315" s="29"/>
      <c r="AK315" s="36"/>
      <c r="AL315" s="36"/>
      <c r="AM315" s="36"/>
      <c r="AN315" s="29"/>
      <c r="AO315" s="36"/>
      <c r="AP315" s="29"/>
      <c r="AQ315" s="36"/>
      <c r="AR315" s="29"/>
      <c r="AS315" s="36"/>
      <c r="AT315" s="36"/>
      <c r="AU315" s="36"/>
      <c r="AV315" s="29"/>
      <c r="AW315" s="36"/>
      <c r="AX315" s="36"/>
      <c r="AY315" s="36"/>
      <c r="AZ315" s="29"/>
      <c r="BA315" s="36"/>
      <c r="BB315" s="36"/>
      <c r="BC315" s="36"/>
      <c r="BD315" s="36"/>
      <c r="BE315" s="36"/>
      <c r="BF315" s="36"/>
      <c r="BG315" s="36"/>
      <c r="BH315" s="36"/>
      <c r="BI315" s="36"/>
      <c r="BJ315" s="29"/>
      <c r="BK315" s="36"/>
      <c r="BL315" s="29"/>
      <c r="BM315" s="36"/>
      <c r="BN315" s="36"/>
      <c r="BO315" s="36"/>
      <c r="BP315" s="29"/>
      <c r="BQ315" s="36"/>
      <c r="BR315" s="29"/>
      <c r="BS315" s="36"/>
      <c r="BT315" s="36"/>
      <c r="BU315" s="36"/>
      <c r="BV315" s="36"/>
    </row>
    <row r="316" spans="1:75" x14ac:dyDescent="0.25">
      <c r="A316" s="16">
        <v>314</v>
      </c>
      <c r="B316" s="16">
        <v>1</v>
      </c>
      <c r="C316" s="31" t="s">
        <v>930</v>
      </c>
      <c r="D316" s="40">
        <f>апрель!D316-май!E316</f>
        <v>91.699162357487921</v>
      </c>
      <c r="E316" s="40">
        <f t="shared" si="4"/>
        <v>0</v>
      </c>
      <c r="F316" s="36"/>
      <c r="G316" s="36"/>
      <c r="H316" s="36"/>
      <c r="I316" s="27"/>
      <c r="J316" s="36"/>
      <c r="K316" s="36"/>
      <c r="L316" s="36"/>
      <c r="M316" s="36"/>
      <c r="N316" s="36"/>
      <c r="O316" s="29"/>
      <c r="P316" s="36"/>
      <c r="Q316" s="29"/>
      <c r="R316" s="36"/>
      <c r="S316" s="36"/>
      <c r="T316" s="36"/>
      <c r="U316" s="36"/>
      <c r="V316" s="36"/>
      <c r="W316" s="36"/>
      <c r="X316" s="36"/>
      <c r="Y316" s="29"/>
      <c r="Z316" s="36"/>
      <c r="AA316" s="66"/>
      <c r="AB316" s="36"/>
      <c r="AC316" s="36"/>
      <c r="AD316" s="36"/>
      <c r="AE316" s="36"/>
      <c r="AF316" s="36"/>
      <c r="AG316" s="36"/>
      <c r="AH316" s="29"/>
      <c r="AI316" s="36"/>
      <c r="AJ316" s="29"/>
      <c r="AK316" s="36"/>
      <c r="AL316" s="36"/>
      <c r="AM316" s="36"/>
      <c r="AN316" s="29"/>
      <c r="AO316" s="36"/>
      <c r="AP316" s="29"/>
      <c r="AQ316" s="36"/>
      <c r="AR316" s="29"/>
      <c r="AS316" s="36"/>
      <c r="AT316" s="36"/>
      <c r="AU316" s="36"/>
      <c r="AV316" s="29"/>
      <c r="AW316" s="36"/>
      <c r="AX316" s="36"/>
      <c r="AY316" s="36"/>
      <c r="AZ316" s="29"/>
      <c r="BA316" s="36"/>
      <c r="BB316" s="36"/>
      <c r="BC316" s="36"/>
      <c r="BD316" s="36"/>
      <c r="BE316" s="36"/>
      <c r="BF316" s="36"/>
      <c r="BG316" s="36"/>
      <c r="BH316" s="36"/>
      <c r="BI316" s="36"/>
      <c r="BJ316" s="29"/>
      <c r="BK316" s="36"/>
      <c r="BL316" s="29"/>
      <c r="BM316" s="36"/>
      <c r="BN316" s="36"/>
      <c r="BO316" s="36"/>
      <c r="BP316" s="29"/>
      <c r="BQ316" s="36"/>
      <c r="BR316" s="29"/>
      <c r="BS316" s="36"/>
      <c r="BT316" s="36"/>
      <c r="BU316" s="36"/>
      <c r="BV316" s="36"/>
    </row>
    <row r="317" spans="1:75" x14ac:dyDescent="0.25">
      <c r="A317" s="16">
        <v>315</v>
      </c>
      <c r="B317" s="16">
        <v>1</v>
      </c>
      <c r="C317" s="31" t="s">
        <v>931</v>
      </c>
      <c r="D317" s="40">
        <f>апрель!D317-май!E317</f>
        <v>280.49795452173913</v>
      </c>
      <c r="E317" s="40">
        <f t="shared" si="4"/>
        <v>0</v>
      </c>
      <c r="F317" s="36"/>
      <c r="G317" s="36"/>
      <c r="H317" s="36"/>
      <c r="I317" s="27"/>
      <c r="J317" s="36"/>
      <c r="K317" s="36"/>
      <c r="L317" s="36"/>
      <c r="M317" s="36"/>
      <c r="N317" s="36"/>
      <c r="O317" s="29"/>
      <c r="P317" s="36"/>
      <c r="Q317" s="29"/>
      <c r="R317" s="36"/>
      <c r="S317" s="36"/>
      <c r="T317" s="36"/>
      <c r="U317" s="36"/>
      <c r="V317" s="36"/>
      <c r="W317" s="36"/>
      <c r="X317" s="36"/>
      <c r="Y317" s="29"/>
      <c r="Z317" s="36"/>
      <c r="AA317" s="66"/>
      <c r="AB317" s="36"/>
      <c r="AC317" s="36"/>
      <c r="AD317" s="36"/>
      <c r="AE317" s="36"/>
      <c r="AF317" s="36"/>
      <c r="AG317" s="36"/>
      <c r="AH317" s="29"/>
      <c r="AI317" s="36"/>
      <c r="AJ317" s="29"/>
      <c r="AK317" s="36"/>
      <c r="AL317" s="36"/>
      <c r="AM317" s="36"/>
      <c r="AN317" s="29"/>
      <c r="AO317" s="36"/>
      <c r="AP317" s="29"/>
      <c r="AQ317" s="36"/>
      <c r="AR317" s="29"/>
      <c r="AS317" s="36"/>
      <c r="AT317" s="36"/>
      <c r="AU317" s="36"/>
      <c r="AV317" s="29"/>
      <c r="AW317" s="36"/>
      <c r="AX317" s="36"/>
      <c r="AY317" s="36"/>
      <c r="AZ317" s="29"/>
      <c r="BA317" s="36"/>
      <c r="BB317" s="36"/>
      <c r="BC317" s="36"/>
      <c r="BD317" s="36"/>
      <c r="BE317" s="36"/>
      <c r="BF317" s="36"/>
      <c r="BG317" s="36"/>
      <c r="BH317" s="36"/>
      <c r="BI317" s="36"/>
      <c r="BJ317" s="29"/>
      <c r="BK317" s="36"/>
      <c r="BL317" s="29"/>
      <c r="BM317" s="36"/>
      <c r="BN317" s="36"/>
      <c r="BO317" s="36"/>
      <c r="BP317" s="29"/>
      <c r="BQ317" s="36"/>
      <c r="BR317" s="29"/>
      <c r="BS317" s="36"/>
      <c r="BT317" s="36"/>
      <c r="BU317" s="36"/>
      <c r="BV317" s="36"/>
    </row>
    <row r="318" spans="1:75" s="86" customFormat="1" x14ac:dyDescent="0.25">
      <c r="A318" s="79">
        <v>316</v>
      </c>
      <c r="B318" s="79">
        <v>1</v>
      </c>
      <c r="C318" s="80" t="s">
        <v>768</v>
      </c>
      <c r="D318" s="81">
        <f>апрель!D318-май!E318</f>
        <v>142.74026252173914</v>
      </c>
      <c r="E318" s="81">
        <f t="shared" si="4"/>
        <v>1.905</v>
      </c>
      <c r="F318" s="82"/>
      <c r="G318" s="82"/>
      <c r="H318" s="82"/>
      <c r="I318" s="83"/>
      <c r="J318" s="82"/>
      <c r="K318" s="82"/>
      <c r="L318" s="82"/>
      <c r="M318" s="82"/>
      <c r="N318" s="82"/>
      <c r="O318" s="84"/>
      <c r="P318" s="82"/>
      <c r="Q318" s="84"/>
      <c r="R318" s="82"/>
      <c r="S318" s="82"/>
      <c r="T318" s="82"/>
      <c r="U318" s="82"/>
      <c r="V318" s="82"/>
      <c r="W318" s="82"/>
      <c r="X318" s="82"/>
      <c r="Y318" s="84"/>
      <c r="Z318" s="82"/>
      <c r="AA318" s="85"/>
      <c r="AB318" s="82"/>
      <c r="AC318" s="82"/>
      <c r="AD318" s="82"/>
      <c r="AE318" s="82"/>
      <c r="AF318" s="82"/>
      <c r="AG318" s="82"/>
      <c r="AH318" s="84"/>
      <c r="AI318" s="82"/>
      <c r="AJ318" s="84"/>
      <c r="AK318" s="82"/>
      <c r="AL318" s="82"/>
      <c r="AM318" s="82"/>
      <c r="AN318" s="84"/>
      <c r="AO318" s="82"/>
      <c r="AP318" s="84"/>
      <c r="AQ318" s="82"/>
      <c r="AR318" s="84"/>
      <c r="AS318" s="82"/>
      <c r="AT318" s="82"/>
      <c r="AU318" s="82"/>
      <c r="AV318" s="84"/>
      <c r="AW318" s="82"/>
      <c r="AX318" s="82"/>
      <c r="AY318" s="82"/>
      <c r="AZ318" s="84"/>
      <c r="BA318" s="82"/>
      <c r="BB318" s="82"/>
      <c r="BC318" s="82"/>
      <c r="BD318" s="82"/>
      <c r="BE318" s="82"/>
      <c r="BF318" s="82"/>
      <c r="BG318" s="82"/>
      <c r="BH318" s="82"/>
      <c r="BI318" s="82"/>
      <c r="BJ318" s="84"/>
      <c r="BK318" s="82"/>
      <c r="BL318" s="84">
        <v>4</v>
      </c>
      <c r="BM318" s="82">
        <v>1.905</v>
      </c>
      <c r="BN318" s="82"/>
      <c r="BO318" s="82"/>
      <c r="BP318" s="84"/>
      <c r="BQ318" s="82"/>
      <c r="BR318" s="84"/>
      <c r="BS318" s="82"/>
      <c r="BT318" s="82"/>
      <c r="BU318" s="82"/>
      <c r="BV318" s="82"/>
    </row>
    <row r="319" spans="1:75" x14ac:dyDescent="0.25">
      <c r="A319" s="16">
        <v>317</v>
      </c>
      <c r="B319" s="16">
        <v>3</v>
      </c>
      <c r="C319" s="31" t="s">
        <v>769</v>
      </c>
      <c r="D319" s="40">
        <f>апрель!D319-май!E319</f>
        <v>279.67568982608697</v>
      </c>
      <c r="E319" s="40">
        <f t="shared" si="4"/>
        <v>0</v>
      </c>
      <c r="F319" s="36"/>
      <c r="G319" s="36"/>
      <c r="H319" s="36"/>
      <c r="I319" s="27"/>
      <c r="J319" s="36"/>
      <c r="K319" s="36"/>
      <c r="L319" s="36"/>
      <c r="M319" s="36"/>
      <c r="N319" s="36"/>
      <c r="O319" s="29"/>
      <c r="P319" s="36"/>
      <c r="Q319" s="29"/>
      <c r="R319" s="36"/>
      <c r="S319" s="36"/>
      <c r="T319" s="36"/>
      <c r="U319" s="36"/>
      <c r="V319" s="36"/>
      <c r="W319" s="36"/>
      <c r="X319" s="36"/>
      <c r="Y319" s="29"/>
      <c r="Z319" s="36"/>
      <c r="AA319" s="66"/>
      <c r="AB319" s="36"/>
      <c r="AC319" s="36"/>
      <c r="AD319" s="36"/>
      <c r="AE319" s="36"/>
      <c r="AF319" s="36"/>
      <c r="AG319" s="36"/>
      <c r="AH319" s="29"/>
      <c r="AI319" s="36"/>
      <c r="AJ319" s="29"/>
      <c r="AK319" s="36"/>
      <c r="AL319" s="36"/>
      <c r="AM319" s="36"/>
      <c r="AN319" s="29"/>
      <c r="AO319" s="36"/>
      <c r="AP319" s="29"/>
      <c r="AQ319" s="36"/>
      <c r="AR319" s="29"/>
      <c r="AS319" s="36"/>
      <c r="AT319" s="36"/>
      <c r="AU319" s="36"/>
      <c r="AV319" s="29"/>
      <c r="AW319" s="36"/>
      <c r="AX319" s="36"/>
      <c r="AY319" s="36"/>
      <c r="AZ319" s="29"/>
      <c r="BA319" s="36"/>
      <c r="BB319" s="36"/>
      <c r="BC319" s="36"/>
      <c r="BD319" s="36"/>
      <c r="BE319" s="36"/>
      <c r="BF319" s="36"/>
      <c r="BG319" s="36"/>
      <c r="BH319" s="36"/>
      <c r="BI319" s="36"/>
      <c r="BJ319" s="29"/>
      <c r="BK319" s="36"/>
      <c r="BL319" s="29"/>
      <c r="BM319" s="36"/>
      <c r="BN319" s="36"/>
      <c r="BO319" s="36"/>
      <c r="BP319" s="29"/>
      <c r="BQ319" s="36"/>
      <c r="BR319" s="29"/>
      <c r="BS319" s="36"/>
      <c r="BT319" s="36"/>
      <c r="BU319" s="36"/>
      <c r="BV319" s="36"/>
    </row>
    <row r="320" spans="1:75" s="86" customFormat="1" x14ac:dyDescent="0.25">
      <c r="A320" s="79">
        <v>318</v>
      </c>
      <c r="B320" s="79">
        <v>3</v>
      </c>
      <c r="C320" s="80" t="s">
        <v>770</v>
      </c>
      <c r="D320" s="81">
        <f>апрель!D320-май!E320</f>
        <v>501.80777230917874</v>
      </c>
      <c r="E320" s="81">
        <f t="shared" si="4"/>
        <v>1.123</v>
      </c>
      <c r="F320" s="82"/>
      <c r="G320" s="82"/>
      <c r="H320" s="82"/>
      <c r="I320" s="83"/>
      <c r="J320" s="82"/>
      <c r="K320" s="82"/>
      <c r="L320" s="82"/>
      <c r="M320" s="82"/>
      <c r="N320" s="82"/>
      <c r="O320" s="84"/>
      <c r="P320" s="82"/>
      <c r="Q320" s="84"/>
      <c r="R320" s="82"/>
      <c r="S320" s="82"/>
      <c r="T320" s="82"/>
      <c r="U320" s="82"/>
      <c r="V320" s="82"/>
      <c r="W320" s="82"/>
      <c r="X320" s="82"/>
      <c r="Y320" s="84"/>
      <c r="Z320" s="82"/>
      <c r="AA320" s="85"/>
      <c r="AB320" s="82"/>
      <c r="AC320" s="82"/>
      <c r="AD320" s="82"/>
      <c r="AE320" s="82"/>
      <c r="AF320" s="82"/>
      <c r="AG320" s="82"/>
      <c r="AH320" s="84"/>
      <c r="AI320" s="82"/>
      <c r="AJ320" s="84"/>
      <c r="AK320" s="82"/>
      <c r="AL320" s="82"/>
      <c r="AM320" s="82"/>
      <c r="AN320" s="84"/>
      <c r="AO320" s="82"/>
      <c r="AP320" s="84"/>
      <c r="AQ320" s="82"/>
      <c r="AR320" s="84"/>
      <c r="AS320" s="82"/>
      <c r="AT320" s="82"/>
      <c r="AU320" s="82"/>
      <c r="AV320" s="84"/>
      <c r="AW320" s="82"/>
      <c r="AX320" s="82"/>
      <c r="AY320" s="82"/>
      <c r="AZ320" s="84"/>
      <c r="BA320" s="82"/>
      <c r="BB320" s="82"/>
      <c r="BC320" s="82"/>
      <c r="BD320" s="82"/>
      <c r="BE320" s="82"/>
      <c r="BF320" s="82"/>
      <c r="BG320" s="82"/>
      <c r="BH320" s="82"/>
      <c r="BI320" s="82"/>
      <c r="BJ320" s="84"/>
      <c r="BK320" s="82"/>
      <c r="BL320" s="84"/>
      <c r="BM320" s="82"/>
      <c r="BN320" s="82"/>
      <c r="BO320" s="82"/>
      <c r="BP320" s="84"/>
      <c r="BQ320" s="82"/>
      <c r="BR320" s="84"/>
      <c r="BS320" s="82"/>
      <c r="BT320" s="82"/>
      <c r="BU320" s="82"/>
      <c r="BV320" s="82">
        <v>1.123</v>
      </c>
      <c r="BW320" s="86" t="s">
        <v>1070</v>
      </c>
    </row>
    <row r="321" spans="1:75" s="86" customFormat="1" x14ac:dyDescent="0.25">
      <c r="A321" s="79">
        <v>319</v>
      </c>
      <c r="B321" s="79">
        <v>3</v>
      </c>
      <c r="C321" s="80" t="s">
        <v>771</v>
      </c>
      <c r="D321" s="81">
        <f>апрель!D321-май!E321</f>
        <v>-142.23985171014496</v>
      </c>
      <c r="E321" s="81">
        <f t="shared" si="4"/>
        <v>0.72699999999999998</v>
      </c>
      <c r="F321" s="82"/>
      <c r="G321" s="82"/>
      <c r="H321" s="82"/>
      <c r="I321" s="83"/>
      <c r="J321" s="82"/>
      <c r="K321" s="82"/>
      <c r="L321" s="82"/>
      <c r="M321" s="82"/>
      <c r="N321" s="82"/>
      <c r="O321" s="84"/>
      <c r="P321" s="82"/>
      <c r="Q321" s="84"/>
      <c r="R321" s="82"/>
      <c r="S321" s="82"/>
      <c r="T321" s="82"/>
      <c r="U321" s="82"/>
      <c r="V321" s="82"/>
      <c r="W321" s="82"/>
      <c r="X321" s="82"/>
      <c r="Y321" s="84"/>
      <c r="Z321" s="82"/>
      <c r="AA321" s="85"/>
      <c r="AB321" s="82"/>
      <c r="AC321" s="82"/>
      <c r="AD321" s="82"/>
      <c r="AE321" s="82"/>
      <c r="AF321" s="82"/>
      <c r="AG321" s="82"/>
      <c r="AH321" s="84"/>
      <c r="AI321" s="82"/>
      <c r="AJ321" s="84"/>
      <c r="AK321" s="82"/>
      <c r="AL321" s="82"/>
      <c r="AM321" s="82"/>
      <c r="AN321" s="84"/>
      <c r="AO321" s="82"/>
      <c r="AP321" s="84"/>
      <c r="AQ321" s="82"/>
      <c r="AR321" s="84"/>
      <c r="AS321" s="82"/>
      <c r="AT321" s="82"/>
      <c r="AU321" s="82"/>
      <c r="AV321" s="84"/>
      <c r="AW321" s="82"/>
      <c r="AX321" s="82"/>
      <c r="AY321" s="82"/>
      <c r="AZ321" s="84"/>
      <c r="BA321" s="82"/>
      <c r="BB321" s="82"/>
      <c r="BC321" s="82"/>
      <c r="BD321" s="82"/>
      <c r="BE321" s="82"/>
      <c r="BF321" s="82"/>
      <c r="BG321" s="82"/>
      <c r="BH321" s="82"/>
      <c r="BI321" s="82"/>
      <c r="BJ321" s="84"/>
      <c r="BK321" s="82"/>
      <c r="BL321" s="84"/>
      <c r="BM321" s="82"/>
      <c r="BN321" s="82">
        <v>3.0000000000000001E-3</v>
      </c>
      <c r="BO321" s="82">
        <v>0.72699999999999998</v>
      </c>
      <c r="BP321" s="84"/>
      <c r="BQ321" s="82"/>
      <c r="BR321" s="84"/>
      <c r="BS321" s="82"/>
      <c r="BT321" s="82"/>
      <c r="BU321" s="82"/>
      <c r="BV321" s="82"/>
    </row>
    <row r="322" spans="1:75" x14ac:dyDescent="0.25">
      <c r="A322" s="16">
        <v>320</v>
      </c>
      <c r="B322" s="16">
        <v>3</v>
      </c>
      <c r="C322" s="31" t="s">
        <v>772</v>
      </c>
      <c r="D322" s="40">
        <f>апрель!D322-май!E322</f>
        <v>352.30904072657006</v>
      </c>
      <c r="E322" s="40">
        <f t="shared" si="4"/>
        <v>0</v>
      </c>
      <c r="F322" s="36"/>
      <c r="G322" s="36"/>
      <c r="H322" s="36"/>
      <c r="I322" s="27"/>
      <c r="J322" s="36"/>
      <c r="K322" s="36"/>
      <c r="L322" s="36"/>
      <c r="M322" s="36"/>
      <c r="N322" s="36"/>
      <c r="O322" s="29"/>
      <c r="P322" s="36"/>
      <c r="Q322" s="29"/>
      <c r="R322" s="36"/>
      <c r="S322" s="36"/>
      <c r="T322" s="36"/>
      <c r="U322" s="36"/>
      <c r="V322" s="36"/>
      <c r="W322" s="36"/>
      <c r="X322" s="36"/>
      <c r="Y322" s="29"/>
      <c r="Z322" s="36"/>
      <c r="AA322" s="66"/>
      <c r="AB322" s="36"/>
      <c r="AC322" s="36"/>
      <c r="AD322" s="36"/>
      <c r="AE322" s="36"/>
      <c r="AF322" s="36"/>
      <c r="AG322" s="36"/>
      <c r="AH322" s="29"/>
      <c r="AI322" s="36"/>
      <c r="AJ322" s="29"/>
      <c r="AK322" s="36"/>
      <c r="AL322" s="36"/>
      <c r="AM322" s="36"/>
      <c r="AN322" s="29"/>
      <c r="AO322" s="36"/>
      <c r="AP322" s="29"/>
      <c r="AQ322" s="36"/>
      <c r="AR322" s="29"/>
      <c r="AS322" s="36"/>
      <c r="AT322" s="36"/>
      <c r="AU322" s="36"/>
      <c r="AV322" s="29"/>
      <c r="AW322" s="36"/>
      <c r="AX322" s="36"/>
      <c r="AY322" s="36"/>
      <c r="AZ322" s="29"/>
      <c r="BA322" s="36"/>
      <c r="BB322" s="36"/>
      <c r="BC322" s="36"/>
      <c r="BD322" s="36"/>
      <c r="BE322" s="36"/>
      <c r="BF322" s="36"/>
      <c r="BG322" s="36"/>
      <c r="BH322" s="36"/>
      <c r="BI322" s="36"/>
      <c r="BJ322" s="29"/>
      <c r="BK322" s="36"/>
      <c r="BL322" s="29"/>
      <c r="BM322" s="36"/>
      <c r="BN322" s="36"/>
      <c r="BO322" s="36"/>
      <c r="BP322" s="29"/>
      <c r="BQ322" s="36"/>
      <c r="BR322" s="29"/>
      <c r="BS322" s="36"/>
      <c r="BT322" s="36"/>
      <c r="BU322" s="36"/>
      <c r="BV322" s="36"/>
    </row>
    <row r="323" spans="1:75" s="86" customFormat="1" x14ac:dyDescent="0.25">
      <c r="A323" s="79">
        <v>321</v>
      </c>
      <c r="B323" s="79">
        <v>3</v>
      </c>
      <c r="C323" s="80" t="s">
        <v>773</v>
      </c>
      <c r="D323" s="81">
        <f>апрель!D323-май!E323</f>
        <v>1663.0036002801933</v>
      </c>
      <c r="E323" s="81">
        <f t="shared" si="4"/>
        <v>11.055999999999999</v>
      </c>
      <c r="F323" s="82"/>
      <c r="G323" s="82"/>
      <c r="H323" s="82"/>
      <c r="I323" s="83"/>
      <c r="J323" s="82"/>
      <c r="K323" s="82"/>
      <c r="L323" s="82"/>
      <c r="M323" s="82"/>
      <c r="N323" s="82"/>
      <c r="O323" s="84"/>
      <c r="P323" s="82"/>
      <c r="Q323" s="84"/>
      <c r="R323" s="82"/>
      <c r="S323" s="82"/>
      <c r="T323" s="82"/>
      <c r="U323" s="82"/>
      <c r="V323" s="82"/>
      <c r="W323" s="82"/>
      <c r="X323" s="82"/>
      <c r="Y323" s="84"/>
      <c r="Z323" s="82"/>
      <c r="AA323" s="85"/>
      <c r="AB323" s="82"/>
      <c r="AC323" s="82"/>
      <c r="AD323" s="82"/>
      <c r="AE323" s="82"/>
      <c r="AF323" s="82"/>
      <c r="AG323" s="82"/>
      <c r="AH323" s="84"/>
      <c r="AI323" s="82"/>
      <c r="AJ323" s="84"/>
      <c r="AK323" s="82"/>
      <c r="AL323" s="82"/>
      <c r="AM323" s="82"/>
      <c r="AN323" s="84"/>
      <c r="AO323" s="82"/>
      <c r="AP323" s="84"/>
      <c r="AQ323" s="82"/>
      <c r="AR323" s="84"/>
      <c r="AS323" s="82"/>
      <c r="AT323" s="82"/>
      <c r="AU323" s="82"/>
      <c r="AV323" s="84"/>
      <c r="AW323" s="82"/>
      <c r="AX323" s="82"/>
      <c r="AY323" s="82"/>
      <c r="AZ323" s="84"/>
      <c r="BA323" s="82"/>
      <c r="BB323" s="82">
        <v>8.0000000000000002E-3</v>
      </c>
      <c r="BC323" s="82">
        <v>11.055999999999999</v>
      </c>
      <c r="BD323" s="82"/>
      <c r="BE323" s="82"/>
      <c r="BF323" s="82"/>
      <c r="BG323" s="82"/>
      <c r="BH323" s="82"/>
      <c r="BI323" s="82"/>
      <c r="BJ323" s="84"/>
      <c r="BK323" s="82"/>
      <c r="BL323" s="84"/>
      <c r="BM323" s="82"/>
      <c r="BN323" s="82"/>
      <c r="BO323" s="82"/>
      <c r="BP323" s="84"/>
      <c r="BQ323" s="82"/>
      <c r="BR323" s="84"/>
      <c r="BS323" s="82"/>
      <c r="BT323" s="82"/>
      <c r="BU323" s="82"/>
      <c r="BV323" s="82"/>
    </row>
    <row r="324" spans="1:75" s="86" customFormat="1" x14ac:dyDescent="0.25">
      <c r="A324" s="79">
        <v>322</v>
      </c>
      <c r="B324" s="79">
        <v>1</v>
      </c>
      <c r="C324" s="80" t="s">
        <v>774</v>
      </c>
      <c r="D324" s="81">
        <f>апрель!D324-май!E324</f>
        <v>190.75128992270544</v>
      </c>
      <c r="E324" s="81">
        <f t="shared" ref="E324:E387" si="5">G324+H324+J324+L324+N324+P324+R324+T324+V324+X324+Z324+AC324+AE324+AG324+AI324+AK324+AM324+AO324+AQ324+AS324+AU324+AW324+AY324+BA324+BC324+BE324+BG324+BI324+BK324+BM324+BO324+BQ324+BS324+BU324+BV324</f>
        <v>49.902000000000001</v>
      </c>
      <c r="F324" s="82"/>
      <c r="G324" s="82"/>
      <c r="H324" s="82"/>
      <c r="I324" s="83"/>
      <c r="J324" s="82"/>
      <c r="K324" s="82"/>
      <c r="L324" s="82"/>
      <c r="M324" s="82"/>
      <c r="N324" s="82"/>
      <c r="O324" s="84"/>
      <c r="P324" s="82"/>
      <c r="Q324" s="84"/>
      <c r="R324" s="82"/>
      <c r="S324" s="82"/>
      <c r="T324" s="82"/>
      <c r="U324" s="82"/>
      <c r="V324" s="82"/>
      <c r="W324" s="82"/>
      <c r="X324" s="82"/>
      <c r="Y324" s="84"/>
      <c r="Z324" s="82"/>
      <c r="AA324" s="85"/>
      <c r="AB324" s="82"/>
      <c r="AC324" s="82"/>
      <c r="AD324" s="82"/>
      <c r="AE324" s="82"/>
      <c r="AF324" s="82"/>
      <c r="AG324" s="82"/>
      <c r="AH324" s="84"/>
      <c r="AI324" s="82"/>
      <c r="AJ324" s="84"/>
      <c r="AK324" s="82"/>
      <c r="AL324" s="82"/>
      <c r="AM324" s="82"/>
      <c r="AN324" s="84"/>
      <c r="AO324" s="82"/>
      <c r="AP324" s="84">
        <v>1</v>
      </c>
      <c r="AQ324" s="82">
        <v>41</v>
      </c>
      <c r="AR324" s="84"/>
      <c r="AS324" s="82"/>
      <c r="AT324" s="82"/>
      <c r="AU324" s="82"/>
      <c r="AV324" s="84"/>
      <c r="AW324" s="82"/>
      <c r="AX324" s="82"/>
      <c r="AY324" s="82"/>
      <c r="AZ324" s="84"/>
      <c r="BA324" s="82"/>
      <c r="BB324" s="82"/>
      <c r="BC324" s="82"/>
      <c r="BD324" s="82"/>
      <c r="BE324" s="82"/>
      <c r="BF324" s="82"/>
      <c r="BG324" s="82"/>
      <c r="BH324" s="82"/>
      <c r="BI324" s="82"/>
      <c r="BJ324" s="84"/>
      <c r="BK324" s="82"/>
      <c r="BL324" s="84"/>
      <c r="BM324" s="82"/>
      <c r="BN324" s="82"/>
      <c r="BO324" s="82"/>
      <c r="BP324" s="84"/>
      <c r="BQ324" s="82"/>
      <c r="BR324" s="84"/>
      <c r="BS324" s="82"/>
      <c r="BT324" s="82"/>
      <c r="BU324" s="82"/>
      <c r="BV324" s="82">
        <v>8.9019999999999992</v>
      </c>
      <c r="BW324" s="86" t="s">
        <v>1125</v>
      </c>
    </row>
    <row r="325" spans="1:75" x14ac:dyDescent="0.25">
      <c r="A325" s="16">
        <v>323</v>
      </c>
      <c r="B325" s="16">
        <v>1</v>
      </c>
      <c r="C325" s="31" t="s">
        <v>775</v>
      </c>
      <c r="D325" s="40">
        <f>апрель!D325-май!E325</f>
        <v>-366.25209706280179</v>
      </c>
      <c r="E325" s="40">
        <f t="shared" si="5"/>
        <v>0</v>
      </c>
      <c r="F325" s="36"/>
      <c r="G325" s="36"/>
      <c r="H325" s="36"/>
      <c r="I325" s="27"/>
      <c r="J325" s="36"/>
      <c r="K325" s="36"/>
      <c r="L325" s="36"/>
      <c r="M325" s="36"/>
      <c r="N325" s="36"/>
      <c r="O325" s="29"/>
      <c r="P325" s="36"/>
      <c r="Q325" s="29"/>
      <c r="R325" s="36"/>
      <c r="S325" s="36"/>
      <c r="T325" s="36"/>
      <c r="U325" s="36"/>
      <c r="V325" s="36"/>
      <c r="W325" s="36"/>
      <c r="X325" s="36"/>
      <c r="Y325" s="29"/>
      <c r="Z325" s="36"/>
      <c r="AA325" s="66"/>
      <c r="AB325" s="36"/>
      <c r="AC325" s="36"/>
      <c r="AD325" s="36"/>
      <c r="AE325" s="36"/>
      <c r="AF325" s="36"/>
      <c r="AG325" s="36"/>
      <c r="AH325" s="29"/>
      <c r="AI325" s="36"/>
      <c r="AJ325" s="29"/>
      <c r="AK325" s="36"/>
      <c r="AL325" s="36"/>
      <c r="AM325" s="36"/>
      <c r="AN325" s="29"/>
      <c r="AO325" s="36"/>
      <c r="AP325" s="29"/>
      <c r="AQ325" s="36"/>
      <c r="AR325" s="29"/>
      <c r="AS325" s="36"/>
      <c r="AT325" s="36"/>
      <c r="AU325" s="36"/>
      <c r="AV325" s="29"/>
      <c r="AW325" s="36"/>
      <c r="AX325" s="36"/>
      <c r="AY325" s="36"/>
      <c r="AZ325" s="29"/>
      <c r="BA325" s="36"/>
      <c r="BB325" s="36"/>
      <c r="BC325" s="36"/>
      <c r="BD325" s="36"/>
      <c r="BE325" s="36"/>
      <c r="BF325" s="36"/>
      <c r="BG325" s="36"/>
      <c r="BH325" s="36"/>
      <c r="BI325" s="36"/>
      <c r="BJ325" s="29"/>
      <c r="BK325" s="36"/>
      <c r="BL325" s="29"/>
      <c r="BM325" s="36"/>
      <c r="BN325" s="36"/>
      <c r="BO325" s="36"/>
      <c r="BP325" s="29"/>
      <c r="BQ325" s="36"/>
      <c r="BR325" s="29"/>
      <c r="BS325" s="36"/>
      <c r="BT325" s="36"/>
      <c r="BU325" s="36"/>
      <c r="BV325" s="36"/>
    </row>
    <row r="326" spans="1:75" x14ac:dyDescent="0.25">
      <c r="A326" s="16">
        <v>324</v>
      </c>
      <c r="B326" s="16">
        <v>1</v>
      </c>
      <c r="C326" s="31" t="s">
        <v>776</v>
      </c>
      <c r="D326" s="40">
        <f>апрель!D326-май!E326</f>
        <v>236.67256633816424</v>
      </c>
      <c r="E326" s="40">
        <f t="shared" si="5"/>
        <v>0</v>
      </c>
      <c r="F326" s="36"/>
      <c r="G326" s="36"/>
      <c r="H326" s="36"/>
      <c r="I326" s="27"/>
      <c r="J326" s="36"/>
      <c r="K326" s="36"/>
      <c r="L326" s="36"/>
      <c r="M326" s="36"/>
      <c r="N326" s="36"/>
      <c r="O326" s="29"/>
      <c r="P326" s="36"/>
      <c r="Q326" s="29"/>
      <c r="R326" s="36"/>
      <c r="S326" s="36"/>
      <c r="T326" s="36"/>
      <c r="U326" s="36"/>
      <c r="V326" s="36"/>
      <c r="W326" s="36"/>
      <c r="X326" s="36"/>
      <c r="Y326" s="29"/>
      <c r="Z326" s="36"/>
      <c r="AA326" s="66"/>
      <c r="AB326" s="36"/>
      <c r="AC326" s="36"/>
      <c r="AD326" s="36"/>
      <c r="AE326" s="36"/>
      <c r="AF326" s="36"/>
      <c r="AG326" s="36"/>
      <c r="AH326" s="29"/>
      <c r="AI326" s="36"/>
      <c r="AJ326" s="29"/>
      <c r="AK326" s="36"/>
      <c r="AL326" s="36"/>
      <c r="AM326" s="36"/>
      <c r="AN326" s="29"/>
      <c r="AO326" s="36"/>
      <c r="AP326" s="29"/>
      <c r="AQ326" s="36"/>
      <c r="AR326" s="29"/>
      <c r="AS326" s="36"/>
      <c r="AT326" s="36"/>
      <c r="AU326" s="36"/>
      <c r="AV326" s="29"/>
      <c r="AW326" s="36"/>
      <c r="AX326" s="36"/>
      <c r="AY326" s="36"/>
      <c r="AZ326" s="29"/>
      <c r="BA326" s="36"/>
      <c r="BB326" s="36"/>
      <c r="BC326" s="36"/>
      <c r="BD326" s="36"/>
      <c r="BE326" s="36"/>
      <c r="BF326" s="36"/>
      <c r="BG326" s="36"/>
      <c r="BH326" s="36"/>
      <c r="BI326" s="36"/>
      <c r="BJ326" s="29"/>
      <c r="BK326" s="36"/>
      <c r="BL326" s="29"/>
      <c r="BM326" s="36"/>
      <c r="BN326" s="36"/>
      <c r="BO326" s="36"/>
      <c r="BP326" s="29"/>
      <c r="BQ326" s="36"/>
      <c r="BR326" s="29"/>
      <c r="BS326" s="36"/>
      <c r="BT326" s="36"/>
      <c r="BU326" s="36"/>
      <c r="BV326" s="36"/>
    </row>
    <row r="327" spans="1:75" x14ac:dyDescent="0.25">
      <c r="A327" s="16">
        <v>325</v>
      </c>
      <c r="B327" s="16">
        <v>1</v>
      </c>
      <c r="C327" s="31" t="s">
        <v>777</v>
      </c>
      <c r="D327" s="40">
        <f>апрель!D327-май!E327</f>
        <v>2072.3572859806764</v>
      </c>
      <c r="E327" s="40">
        <f t="shared" si="5"/>
        <v>0</v>
      </c>
      <c r="F327" s="36"/>
      <c r="G327" s="36"/>
      <c r="H327" s="36"/>
      <c r="I327" s="27"/>
      <c r="J327" s="36"/>
      <c r="K327" s="36"/>
      <c r="L327" s="36"/>
      <c r="M327" s="36"/>
      <c r="N327" s="36"/>
      <c r="O327" s="29"/>
      <c r="P327" s="36"/>
      <c r="Q327" s="29"/>
      <c r="R327" s="36"/>
      <c r="S327" s="36"/>
      <c r="T327" s="36"/>
      <c r="U327" s="36"/>
      <c r="V327" s="36"/>
      <c r="W327" s="36"/>
      <c r="X327" s="36"/>
      <c r="Y327" s="29"/>
      <c r="Z327" s="36"/>
      <c r="AA327" s="66"/>
      <c r="AB327" s="36"/>
      <c r="AC327" s="36"/>
      <c r="AD327" s="36"/>
      <c r="AE327" s="36"/>
      <c r="AF327" s="36"/>
      <c r="AG327" s="36"/>
      <c r="AH327" s="29"/>
      <c r="AI327" s="36"/>
      <c r="AJ327" s="29"/>
      <c r="AK327" s="36"/>
      <c r="AL327" s="36"/>
      <c r="AM327" s="36"/>
      <c r="AN327" s="29"/>
      <c r="AO327" s="36"/>
      <c r="AP327" s="29"/>
      <c r="AQ327" s="36"/>
      <c r="AR327" s="29"/>
      <c r="AS327" s="36"/>
      <c r="AT327" s="36"/>
      <c r="AU327" s="36"/>
      <c r="AV327" s="29"/>
      <c r="AW327" s="36"/>
      <c r="AX327" s="36"/>
      <c r="AY327" s="36"/>
      <c r="AZ327" s="29"/>
      <c r="BA327" s="36"/>
      <c r="BB327" s="36"/>
      <c r="BC327" s="36"/>
      <c r="BD327" s="36"/>
      <c r="BE327" s="36"/>
      <c r="BF327" s="36"/>
      <c r="BG327" s="36"/>
      <c r="BH327" s="36"/>
      <c r="BI327" s="36"/>
      <c r="BJ327" s="29"/>
      <c r="BK327" s="36"/>
      <c r="BL327" s="29"/>
      <c r="BM327" s="36"/>
      <c r="BN327" s="36"/>
      <c r="BO327" s="36"/>
      <c r="BP327" s="29"/>
      <c r="BQ327" s="36"/>
      <c r="BR327" s="29"/>
      <c r="BS327" s="36"/>
      <c r="BT327" s="36"/>
      <c r="BU327" s="36"/>
      <c r="BV327" s="36"/>
    </row>
    <row r="328" spans="1:75" s="86" customFormat="1" x14ac:dyDescent="0.25">
      <c r="A328" s="79">
        <v>326</v>
      </c>
      <c r="B328" s="79">
        <v>1</v>
      </c>
      <c r="C328" s="80" t="s">
        <v>778</v>
      </c>
      <c r="D328" s="81">
        <f>апрель!D328-май!E328</f>
        <v>-107.28876423188409</v>
      </c>
      <c r="E328" s="81">
        <f t="shared" si="5"/>
        <v>2.6970000000000001</v>
      </c>
      <c r="F328" s="82"/>
      <c r="G328" s="82"/>
      <c r="H328" s="82"/>
      <c r="I328" s="83"/>
      <c r="J328" s="82"/>
      <c r="K328" s="82"/>
      <c r="L328" s="82"/>
      <c r="M328" s="82"/>
      <c r="N328" s="82"/>
      <c r="O328" s="84"/>
      <c r="P328" s="82"/>
      <c r="Q328" s="84"/>
      <c r="R328" s="82"/>
      <c r="S328" s="82"/>
      <c r="T328" s="82"/>
      <c r="U328" s="82"/>
      <c r="V328" s="82"/>
      <c r="W328" s="82"/>
      <c r="X328" s="82"/>
      <c r="Y328" s="84"/>
      <c r="Z328" s="82"/>
      <c r="AA328" s="85"/>
      <c r="AB328" s="82"/>
      <c r="AC328" s="82"/>
      <c r="AD328" s="82"/>
      <c r="AE328" s="82"/>
      <c r="AF328" s="82"/>
      <c r="AG328" s="82"/>
      <c r="AH328" s="84">
        <v>1</v>
      </c>
      <c r="AI328" s="82">
        <v>2.6970000000000001</v>
      </c>
      <c r="AJ328" s="84"/>
      <c r="AK328" s="82"/>
      <c r="AL328" s="82"/>
      <c r="AM328" s="82"/>
      <c r="AN328" s="84"/>
      <c r="AO328" s="82"/>
      <c r="AP328" s="84"/>
      <c r="AQ328" s="82"/>
      <c r="AR328" s="84"/>
      <c r="AS328" s="82"/>
      <c r="AT328" s="82"/>
      <c r="AU328" s="82"/>
      <c r="AV328" s="84"/>
      <c r="AW328" s="82"/>
      <c r="AX328" s="82"/>
      <c r="AY328" s="82"/>
      <c r="AZ328" s="84"/>
      <c r="BA328" s="82"/>
      <c r="BB328" s="82"/>
      <c r="BC328" s="82"/>
      <c r="BD328" s="82"/>
      <c r="BE328" s="82"/>
      <c r="BF328" s="82"/>
      <c r="BG328" s="82"/>
      <c r="BH328" s="82"/>
      <c r="BI328" s="82"/>
      <c r="BJ328" s="84"/>
      <c r="BK328" s="82"/>
      <c r="BL328" s="84"/>
      <c r="BM328" s="82"/>
      <c r="BN328" s="82"/>
      <c r="BO328" s="82"/>
      <c r="BP328" s="84"/>
      <c r="BQ328" s="82"/>
      <c r="BR328" s="84"/>
      <c r="BS328" s="82"/>
      <c r="BT328" s="82"/>
      <c r="BU328" s="82"/>
      <c r="BV328" s="82"/>
    </row>
    <row r="329" spans="1:75" x14ac:dyDescent="0.25">
      <c r="A329" s="16">
        <v>327</v>
      </c>
      <c r="B329" s="16">
        <v>2</v>
      </c>
      <c r="C329" s="31" t="s">
        <v>779</v>
      </c>
      <c r="D329" s="40">
        <f>апрель!D329-май!E329</f>
        <v>341.17180091787435</v>
      </c>
      <c r="E329" s="40">
        <f t="shared" si="5"/>
        <v>0</v>
      </c>
      <c r="F329" s="36"/>
      <c r="G329" s="36"/>
      <c r="H329" s="36"/>
      <c r="I329" s="27"/>
      <c r="J329" s="36"/>
      <c r="K329" s="36"/>
      <c r="L329" s="36"/>
      <c r="M329" s="36"/>
      <c r="N329" s="36"/>
      <c r="O329" s="29"/>
      <c r="P329" s="36"/>
      <c r="Q329" s="29"/>
      <c r="R329" s="36"/>
      <c r="S329" s="36"/>
      <c r="T329" s="36"/>
      <c r="U329" s="36"/>
      <c r="V329" s="36"/>
      <c r="W329" s="36"/>
      <c r="X329" s="36"/>
      <c r="Y329" s="29"/>
      <c r="Z329" s="36"/>
      <c r="AA329" s="66"/>
      <c r="AB329" s="36"/>
      <c r="AC329" s="36"/>
      <c r="AD329" s="36"/>
      <c r="AE329" s="36"/>
      <c r="AF329" s="36"/>
      <c r="AG329" s="36"/>
      <c r="AH329" s="29"/>
      <c r="AI329" s="36"/>
      <c r="AJ329" s="29"/>
      <c r="AK329" s="36"/>
      <c r="AL329" s="36"/>
      <c r="AM329" s="36"/>
      <c r="AN329" s="29"/>
      <c r="AO329" s="36"/>
      <c r="AP329" s="29"/>
      <c r="AQ329" s="36"/>
      <c r="AR329" s="29"/>
      <c r="AS329" s="36"/>
      <c r="AT329" s="36"/>
      <c r="AU329" s="36"/>
      <c r="AV329" s="29"/>
      <c r="AW329" s="36"/>
      <c r="AX329" s="36"/>
      <c r="AY329" s="36"/>
      <c r="AZ329" s="29"/>
      <c r="BA329" s="36"/>
      <c r="BB329" s="36"/>
      <c r="BC329" s="36"/>
      <c r="BD329" s="36"/>
      <c r="BE329" s="36"/>
      <c r="BF329" s="36"/>
      <c r="BG329" s="36"/>
      <c r="BH329" s="36"/>
      <c r="BI329" s="36"/>
      <c r="BJ329" s="29"/>
      <c r="BK329" s="36"/>
      <c r="BL329" s="29"/>
      <c r="BM329" s="36"/>
      <c r="BN329" s="36"/>
      <c r="BO329" s="36"/>
      <c r="BP329" s="29"/>
      <c r="BQ329" s="36"/>
      <c r="BR329" s="29"/>
      <c r="BS329" s="36"/>
      <c r="BT329" s="36"/>
      <c r="BU329" s="36"/>
      <c r="BV329" s="36"/>
    </row>
    <row r="330" spans="1:75" x14ac:dyDescent="0.25">
      <c r="A330" s="16">
        <v>328</v>
      </c>
      <c r="B330" s="16">
        <v>2</v>
      </c>
      <c r="C330" s="31" t="s">
        <v>780</v>
      </c>
      <c r="D330" s="40">
        <f>апрель!D330-май!E330</f>
        <v>450.86287182608697</v>
      </c>
      <c r="E330" s="40">
        <f t="shared" si="5"/>
        <v>0</v>
      </c>
      <c r="F330" s="36"/>
      <c r="G330" s="36"/>
      <c r="H330" s="36"/>
      <c r="I330" s="27"/>
      <c r="J330" s="36"/>
      <c r="K330" s="36"/>
      <c r="L330" s="36"/>
      <c r="M330" s="36"/>
      <c r="N330" s="36"/>
      <c r="O330" s="29"/>
      <c r="P330" s="36"/>
      <c r="Q330" s="29"/>
      <c r="R330" s="36"/>
      <c r="S330" s="36"/>
      <c r="T330" s="36"/>
      <c r="U330" s="36"/>
      <c r="V330" s="36"/>
      <c r="W330" s="36"/>
      <c r="X330" s="36"/>
      <c r="Y330" s="29"/>
      <c r="Z330" s="36"/>
      <c r="AA330" s="66"/>
      <c r="AB330" s="36"/>
      <c r="AC330" s="36"/>
      <c r="AD330" s="36"/>
      <c r="AE330" s="36"/>
      <c r="AF330" s="36"/>
      <c r="AG330" s="36"/>
      <c r="AH330" s="29"/>
      <c r="AI330" s="36"/>
      <c r="AJ330" s="29"/>
      <c r="AK330" s="36"/>
      <c r="AL330" s="36"/>
      <c r="AM330" s="36"/>
      <c r="AN330" s="29"/>
      <c r="AO330" s="36"/>
      <c r="AP330" s="29"/>
      <c r="AQ330" s="36"/>
      <c r="AR330" s="29"/>
      <c r="AS330" s="36"/>
      <c r="AT330" s="36"/>
      <c r="AU330" s="36"/>
      <c r="AV330" s="29"/>
      <c r="AW330" s="36"/>
      <c r="AX330" s="36"/>
      <c r="AY330" s="36"/>
      <c r="AZ330" s="29"/>
      <c r="BA330" s="36"/>
      <c r="BB330" s="36"/>
      <c r="BC330" s="36"/>
      <c r="BD330" s="36"/>
      <c r="BE330" s="36"/>
      <c r="BF330" s="36"/>
      <c r="BG330" s="36"/>
      <c r="BH330" s="36"/>
      <c r="BI330" s="36"/>
      <c r="BJ330" s="29"/>
      <c r="BK330" s="36"/>
      <c r="BL330" s="29"/>
      <c r="BM330" s="36"/>
      <c r="BN330" s="36"/>
      <c r="BO330" s="36"/>
      <c r="BP330" s="29"/>
      <c r="BQ330" s="36"/>
      <c r="BR330" s="29"/>
      <c r="BS330" s="36"/>
      <c r="BT330" s="36"/>
      <c r="BU330" s="36"/>
      <c r="BV330" s="36"/>
    </row>
    <row r="331" spans="1:75" x14ac:dyDescent="0.25">
      <c r="A331" s="16">
        <v>329</v>
      </c>
      <c r="B331" s="16">
        <v>2</v>
      </c>
      <c r="C331" s="31" t="s">
        <v>781</v>
      </c>
      <c r="D331" s="40">
        <f>апрель!D331-май!E331</f>
        <v>-270.83173671497593</v>
      </c>
      <c r="E331" s="40">
        <f t="shared" si="5"/>
        <v>0</v>
      </c>
      <c r="F331" s="36"/>
      <c r="G331" s="36"/>
      <c r="H331" s="36"/>
      <c r="I331" s="27"/>
      <c r="J331" s="36"/>
      <c r="K331" s="36"/>
      <c r="L331" s="36"/>
      <c r="M331" s="36"/>
      <c r="N331" s="36"/>
      <c r="O331" s="29"/>
      <c r="P331" s="36"/>
      <c r="Q331" s="29"/>
      <c r="R331" s="36"/>
      <c r="S331" s="36"/>
      <c r="T331" s="36"/>
      <c r="U331" s="36"/>
      <c r="V331" s="36"/>
      <c r="W331" s="36"/>
      <c r="X331" s="36"/>
      <c r="Y331" s="29"/>
      <c r="Z331" s="36"/>
      <c r="AA331" s="66"/>
      <c r="AB331" s="36"/>
      <c r="AC331" s="36"/>
      <c r="AD331" s="36"/>
      <c r="AE331" s="36"/>
      <c r="AF331" s="36"/>
      <c r="AG331" s="36"/>
      <c r="AH331" s="29"/>
      <c r="AI331" s="36"/>
      <c r="AJ331" s="29"/>
      <c r="AK331" s="36"/>
      <c r="AL331" s="36"/>
      <c r="AM331" s="36"/>
      <c r="AN331" s="29"/>
      <c r="AO331" s="36"/>
      <c r="AP331" s="29"/>
      <c r="AQ331" s="36"/>
      <c r="AR331" s="29"/>
      <c r="AS331" s="36"/>
      <c r="AT331" s="36"/>
      <c r="AU331" s="36"/>
      <c r="AV331" s="29"/>
      <c r="AW331" s="36"/>
      <c r="AX331" s="36"/>
      <c r="AY331" s="36"/>
      <c r="AZ331" s="29"/>
      <c r="BA331" s="36"/>
      <c r="BB331" s="36"/>
      <c r="BC331" s="36"/>
      <c r="BD331" s="36"/>
      <c r="BE331" s="36"/>
      <c r="BF331" s="36"/>
      <c r="BG331" s="36"/>
      <c r="BH331" s="36"/>
      <c r="BI331" s="36"/>
      <c r="BJ331" s="29"/>
      <c r="BK331" s="36"/>
      <c r="BL331" s="29"/>
      <c r="BM331" s="36"/>
      <c r="BN331" s="36"/>
      <c r="BO331" s="36"/>
      <c r="BP331" s="29"/>
      <c r="BQ331" s="36"/>
      <c r="BR331" s="29"/>
      <c r="BS331" s="36"/>
      <c r="BT331" s="36"/>
      <c r="BU331" s="36"/>
      <c r="BV331" s="36"/>
    </row>
    <row r="332" spans="1:75" x14ac:dyDescent="0.25">
      <c r="A332" s="16">
        <v>330</v>
      </c>
      <c r="B332" s="16">
        <v>2</v>
      </c>
      <c r="C332" s="31" t="s">
        <v>782</v>
      </c>
      <c r="D332" s="40">
        <f>апрель!D332-май!E332</f>
        <v>240.12452339323673</v>
      </c>
      <c r="E332" s="40">
        <f t="shared" si="5"/>
        <v>0</v>
      </c>
      <c r="F332" s="36"/>
      <c r="G332" s="36"/>
      <c r="H332" s="36"/>
      <c r="I332" s="27"/>
      <c r="J332" s="36"/>
      <c r="K332" s="36"/>
      <c r="L332" s="36"/>
      <c r="M332" s="36"/>
      <c r="N332" s="36"/>
      <c r="O332" s="29"/>
      <c r="P332" s="36"/>
      <c r="Q332" s="29"/>
      <c r="R332" s="36"/>
      <c r="S332" s="36"/>
      <c r="T332" s="36"/>
      <c r="U332" s="36"/>
      <c r="V332" s="36"/>
      <c r="W332" s="36"/>
      <c r="X332" s="36"/>
      <c r="Y332" s="29"/>
      <c r="Z332" s="36"/>
      <c r="AA332" s="66"/>
      <c r="AB332" s="36"/>
      <c r="AC332" s="36"/>
      <c r="AD332" s="36"/>
      <c r="AE332" s="36"/>
      <c r="AF332" s="36"/>
      <c r="AG332" s="36"/>
      <c r="AH332" s="29"/>
      <c r="AI332" s="36"/>
      <c r="AJ332" s="29"/>
      <c r="AK332" s="36"/>
      <c r="AL332" s="36"/>
      <c r="AM332" s="36"/>
      <c r="AN332" s="29"/>
      <c r="AO332" s="36"/>
      <c r="AP332" s="29"/>
      <c r="AQ332" s="36"/>
      <c r="AR332" s="29"/>
      <c r="AS332" s="36"/>
      <c r="AT332" s="36"/>
      <c r="AU332" s="36"/>
      <c r="AV332" s="29"/>
      <c r="AW332" s="36"/>
      <c r="AX332" s="36"/>
      <c r="AY332" s="36"/>
      <c r="AZ332" s="29"/>
      <c r="BA332" s="36"/>
      <c r="BB332" s="36"/>
      <c r="BC332" s="36"/>
      <c r="BD332" s="36"/>
      <c r="BE332" s="36"/>
      <c r="BF332" s="36"/>
      <c r="BG332" s="36"/>
      <c r="BH332" s="36"/>
      <c r="BI332" s="36"/>
      <c r="BJ332" s="29"/>
      <c r="BK332" s="36"/>
      <c r="BL332" s="29"/>
      <c r="BM332" s="36"/>
      <c r="BN332" s="36"/>
      <c r="BO332" s="36"/>
      <c r="BP332" s="29"/>
      <c r="BQ332" s="36"/>
      <c r="BR332" s="29"/>
      <c r="BS332" s="36"/>
      <c r="BT332" s="36"/>
      <c r="BU332" s="36"/>
      <c r="BV332" s="36"/>
    </row>
    <row r="333" spans="1:75" s="86" customFormat="1" x14ac:dyDescent="0.25">
      <c r="A333" s="79">
        <v>331</v>
      </c>
      <c r="B333" s="79">
        <v>2</v>
      </c>
      <c r="C333" s="80" t="s">
        <v>783</v>
      </c>
      <c r="D333" s="81">
        <f>апрель!D333-май!E333</f>
        <v>1519.9149730724639</v>
      </c>
      <c r="E333" s="81">
        <f t="shared" si="5"/>
        <v>27.547000000000001</v>
      </c>
      <c r="F333" s="82"/>
      <c r="G333" s="82"/>
      <c r="H333" s="82"/>
      <c r="I333" s="83"/>
      <c r="J333" s="82"/>
      <c r="K333" s="82"/>
      <c r="L333" s="82"/>
      <c r="M333" s="82"/>
      <c r="N333" s="82"/>
      <c r="O333" s="84"/>
      <c r="P333" s="82"/>
      <c r="Q333" s="84"/>
      <c r="R333" s="82"/>
      <c r="S333" s="82"/>
      <c r="T333" s="82"/>
      <c r="U333" s="82"/>
      <c r="V333" s="82"/>
      <c r="W333" s="82"/>
      <c r="X333" s="82"/>
      <c r="Y333" s="84"/>
      <c r="Z333" s="82"/>
      <c r="AA333" s="85"/>
      <c r="AB333" s="82"/>
      <c r="AC333" s="82"/>
      <c r="AD333" s="82"/>
      <c r="AE333" s="82"/>
      <c r="AF333" s="82"/>
      <c r="AG333" s="82"/>
      <c r="AH333" s="84"/>
      <c r="AI333" s="82"/>
      <c r="AJ333" s="84"/>
      <c r="AK333" s="82"/>
      <c r="AL333" s="82"/>
      <c r="AM333" s="82"/>
      <c r="AN333" s="84"/>
      <c r="AO333" s="82"/>
      <c r="AP333" s="84"/>
      <c r="AQ333" s="82"/>
      <c r="AR333" s="84"/>
      <c r="AS333" s="82"/>
      <c r="AT333" s="82"/>
      <c r="AU333" s="82"/>
      <c r="AV333" s="84"/>
      <c r="AW333" s="82"/>
      <c r="AX333" s="82"/>
      <c r="AY333" s="82"/>
      <c r="AZ333" s="84"/>
      <c r="BA333" s="82"/>
      <c r="BB333" s="82"/>
      <c r="BC333" s="82"/>
      <c r="BD333" s="82"/>
      <c r="BE333" s="82"/>
      <c r="BF333" s="82"/>
      <c r="BG333" s="82"/>
      <c r="BH333" s="82"/>
      <c r="BI333" s="82"/>
      <c r="BJ333" s="84"/>
      <c r="BK333" s="82"/>
      <c r="BL333" s="84">
        <v>36</v>
      </c>
      <c r="BM333" s="82">
        <v>27.547000000000001</v>
      </c>
      <c r="BN333" s="82"/>
      <c r="BO333" s="82"/>
      <c r="BP333" s="84"/>
      <c r="BQ333" s="82"/>
      <c r="BR333" s="84"/>
      <c r="BS333" s="82"/>
      <c r="BT333" s="82"/>
      <c r="BU333" s="82"/>
      <c r="BV333" s="82"/>
    </row>
    <row r="334" spans="1:75" x14ac:dyDescent="0.25">
      <c r="A334" s="16">
        <v>332</v>
      </c>
      <c r="B334" s="16">
        <v>2</v>
      </c>
      <c r="C334" s="31" t="s">
        <v>923</v>
      </c>
      <c r="D334" s="40">
        <f>апрель!D334-май!E334</f>
        <v>-13.191087342995203</v>
      </c>
      <c r="E334" s="40">
        <f t="shared" si="5"/>
        <v>0</v>
      </c>
      <c r="F334" s="36"/>
      <c r="G334" s="36"/>
      <c r="H334" s="36"/>
      <c r="I334" s="27"/>
      <c r="J334" s="36"/>
      <c r="K334" s="36"/>
      <c r="L334" s="36"/>
      <c r="M334" s="36"/>
      <c r="N334" s="36"/>
      <c r="O334" s="29"/>
      <c r="P334" s="36"/>
      <c r="Q334" s="29"/>
      <c r="R334" s="36"/>
      <c r="S334" s="36"/>
      <c r="T334" s="36"/>
      <c r="U334" s="36"/>
      <c r="V334" s="36"/>
      <c r="W334" s="36"/>
      <c r="X334" s="36"/>
      <c r="Y334" s="29"/>
      <c r="Z334" s="36"/>
      <c r="AA334" s="66"/>
      <c r="AB334" s="36"/>
      <c r="AC334" s="36"/>
      <c r="AD334" s="36"/>
      <c r="AE334" s="36"/>
      <c r="AF334" s="36"/>
      <c r="AG334" s="36"/>
      <c r="AH334" s="29"/>
      <c r="AI334" s="36"/>
      <c r="AJ334" s="29"/>
      <c r="AK334" s="36"/>
      <c r="AL334" s="36"/>
      <c r="AM334" s="36"/>
      <c r="AN334" s="29"/>
      <c r="AO334" s="36"/>
      <c r="AP334" s="29"/>
      <c r="AQ334" s="36"/>
      <c r="AR334" s="29"/>
      <c r="AS334" s="36"/>
      <c r="AT334" s="36"/>
      <c r="AU334" s="36"/>
      <c r="AV334" s="29"/>
      <c r="AW334" s="36"/>
      <c r="AX334" s="36"/>
      <c r="AY334" s="36"/>
      <c r="AZ334" s="29"/>
      <c r="BA334" s="36"/>
      <c r="BB334" s="36"/>
      <c r="BC334" s="36"/>
      <c r="BD334" s="36"/>
      <c r="BE334" s="36"/>
      <c r="BF334" s="36"/>
      <c r="BG334" s="36"/>
      <c r="BH334" s="36"/>
      <c r="BI334" s="36"/>
      <c r="BJ334" s="29"/>
      <c r="BK334" s="36"/>
      <c r="BL334" s="29"/>
      <c r="BM334" s="36"/>
      <c r="BN334" s="36"/>
      <c r="BO334" s="36"/>
      <c r="BP334" s="29"/>
      <c r="BQ334" s="36"/>
      <c r="BR334" s="29"/>
      <c r="BS334" s="36"/>
      <c r="BT334" s="36"/>
      <c r="BU334" s="36"/>
      <c r="BV334" s="36"/>
    </row>
    <row r="335" spans="1:75" x14ac:dyDescent="0.25">
      <c r="A335" s="16">
        <v>333</v>
      </c>
      <c r="B335" s="16">
        <v>2</v>
      </c>
      <c r="C335" s="31" t="s">
        <v>785</v>
      </c>
      <c r="D335" s="40">
        <f>апрель!D335-май!E335</f>
        <v>328.62148772946858</v>
      </c>
      <c r="E335" s="40">
        <f t="shared" si="5"/>
        <v>0</v>
      </c>
      <c r="F335" s="36"/>
      <c r="G335" s="36"/>
      <c r="H335" s="36"/>
      <c r="I335" s="27"/>
      <c r="J335" s="36"/>
      <c r="K335" s="36"/>
      <c r="L335" s="36"/>
      <c r="M335" s="36"/>
      <c r="N335" s="36"/>
      <c r="O335" s="29"/>
      <c r="P335" s="36"/>
      <c r="Q335" s="29"/>
      <c r="R335" s="36"/>
      <c r="S335" s="36"/>
      <c r="T335" s="36"/>
      <c r="U335" s="36"/>
      <c r="V335" s="36"/>
      <c r="W335" s="36"/>
      <c r="X335" s="36"/>
      <c r="Y335" s="29"/>
      <c r="Z335" s="36"/>
      <c r="AA335" s="66"/>
      <c r="AB335" s="36"/>
      <c r="AC335" s="36"/>
      <c r="AD335" s="36"/>
      <c r="AE335" s="36"/>
      <c r="AF335" s="36"/>
      <c r="AG335" s="36"/>
      <c r="AH335" s="29"/>
      <c r="AI335" s="36"/>
      <c r="AJ335" s="29"/>
      <c r="AK335" s="36"/>
      <c r="AL335" s="36"/>
      <c r="AM335" s="36"/>
      <c r="AN335" s="29"/>
      <c r="AO335" s="36"/>
      <c r="AP335" s="29"/>
      <c r="AQ335" s="36"/>
      <c r="AR335" s="29"/>
      <c r="AS335" s="36"/>
      <c r="AT335" s="36"/>
      <c r="AU335" s="36"/>
      <c r="AV335" s="29"/>
      <c r="AW335" s="36"/>
      <c r="AX335" s="36"/>
      <c r="AY335" s="36"/>
      <c r="AZ335" s="29"/>
      <c r="BA335" s="36"/>
      <c r="BB335" s="36"/>
      <c r="BC335" s="36"/>
      <c r="BD335" s="36"/>
      <c r="BE335" s="36"/>
      <c r="BF335" s="36"/>
      <c r="BG335" s="36"/>
      <c r="BH335" s="36"/>
      <c r="BI335" s="36"/>
      <c r="BJ335" s="29"/>
      <c r="BK335" s="36"/>
      <c r="BL335" s="29"/>
      <c r="BM335" s="36"/>
      <c r="BN335" s="36"/>
      <c r="BO335" s="36"/>
      <c r="BP335" s="29"/>
      <c r="BQ335" s="36"/>
      <c r="BR335" s="29"/>
      <c r="BS335" s="36"/>
      <c r="BT335" s="36"/>
      <c r="BU335" s="36"/>
      <c r="BV335" s="36"/>
    </row>
    <row r="336" spans="1:75" x14ac:dyDescent="0.25">
      <c r="A336" s="16">
        <v>334</v>
      </c>
      <c r="B336" s="16">
        <v>2</v>
      </c>
      <c r="C336" s="31" t="s">
        <v>938</v>
      </c>
      <c r="D336" s="40">
        <f>апрель!D336-май!E336</f>
        <v>-808.03683555555563</v>
      </c>
      <c r="E336" s="40">
        <f t="shared" si="5"/>
        <v>0</v>
      </c>
      <c r="F336" s="36"/>
      <c r="G336" s="36"/>
      <c r="H336" s="36"/>
      <c r="I336" s="27"/>
      <c r="J336" s="36"/>
      <c r="K336" s="36"/>
      <c r="L336" s="36"/>
      <c r="M336" s="36"/>
      <c r="N336" s="36"/>
      <c r="O336" s="29"/>
      <c r="P336" s="36"/>
      <c r="Q336" s="29"/>
      <c r="R336" s="36"/>
      <c r="S336" s="36"/>
      <c r="T336" s="36"/>
      <c r="U336" s="36"/>
      <c r="V336" s="36"/>
      <c r="W336" s="36"/>
      <c r="X336" s="36"/>
      <c r="Y336" s="29"/>
      <c r="Z336" s="36"/>
      <c r="AA336" s="66"/>
      <c r="AB336" s="36"/>
      <c r="AC336" s="36"/>
      <c r="AD336" s="36"/>
      <c r="AE336" s="36"/>
      <c r="AF336" s="36"/>
      <c r="AG336" s="36"/>
      <c r="AH336" s="29"/>
      <c r="AI336" s="36"/>
      <c r="AJ336" s="29"/>
      <c r="AK336" s="36"/>
      <c r="AL336" s="36"/>
      <c r="AM336" s="36"/>
      <c r="AN336" s="29"/>
      <c r="AO336" s="36"/>
      <c r="AP336" s="29"/>
      <c r="AQ336" s="36"/>
      <c r="AR336" s="29"/>
      <c r="AS336" s="36"/>
      <c r="AT336" s="36"/>
      <c r="AU336" s="36"/>
      <c r="AV336" s="29"/>
      <c r="AW336" s="36"/>
      <c r="AX336" s="36"/>
      <c r="AY336" s="36"/>
      <c r="AZ336" s="29"/>
      <c r="BA336" s="36"/>
      <c r="BB336" s="36"/>
      <c r="BC336" s="36"/>
      <c r="BD336" s="36"/>
      <c r="BE336" s="36"/>
      <c r="BF336" s="36"/>
      <c r="BG336" s="36"/>
      <c r="BH336" s="36"/>
      <c r="BI336" s="36"/>
      <c r="BJ336" s="29"/>
      <c r="BK336" s="36"/>
      <c r="BL336" s="29"/>
      <c r="BM336" s="36"/>
      <c r="BN336" s="36"/>
      <c r="BO336" s="36"/>
      <c r="BP336" s="29"/>
      <c r="BQ336" s="36"/>
      <c r="BR336" s="29"/>
      <c r="BS336" s="36"/>
      <c r="BT336" s="36"/>
      <c r="BU336" s="36"/>
      <c r="BV336" s="36"/>
    </row>
    <row r="337" spans="1:75" x14ac:dyDescent="0.25">
      <c r="A337" s="16">
        <v>335</v>
      </c>
      <c r="B337" s="16">
        <v>2</v>
      </c>
      <c r="C337" s="31" t="s">
        <v>786</v>
      </c>
      <c r="D337" s="40">
        <f>апрель!D337-май!E337</f>
        <v>-24.083294531400995</v>
      </c>
      <c r="E337" s="40">
        <f t="shared" si="5"/>
        <v>0</v>
      </c>
      <c r="F337" s="36"/>
      <c r="G337" s="36"/>
      <c r="H337" s="36"/>
      <c r="I337" s="27"/>
      <c r="J337" s="36"/>
      <c r="K337" s="36"/>
      <c r="L337" s="36"/>
      <c r="M337" s="36"/>
      <c r="N337" s="36"/>
      <c r="O337" s="29"/>
      <c r="P337" s="36"/>
      <c r="Q337" s="29"/>
      <c r="R337" s="36"/>
      <c r="S337" s="36"/>
      <c r="T337" s="36"/>
      <c r="U337" s="36"/>
      <c r="V337" s="36"/>
      <c r="W337" s="36"/>
      <c r="X337" s="36"/>
      <c r="Y337" s="29"/>
      <c r="Z337" s="36"/>
      <c r="AA337" s="66"/>
      <c r="AB337" s="36"/>
      <c r="AC337" s="36"/>
      <c r="AD337" s="36"/>
      <c r="AE337" s="36"/>
      <c r="AF337" s="36"/>
      <c r="AG337" s="36"/>
      <c r="AH337" s="29"/>
      <c r="AI337" s="36"/>
      <c r="AJ337" s="29"/>
      <c r="AK337" s="36"/>
      <c r="AL337" s="36"/>
      <c r="AM337" s="36"/>
      <c r="AN337" s="29"/>
      <c r="AO337" s="36"/>
      <c r="AP337" s="29"/>
      <c r="AQ337" s="36"/>
      <c r="AR337" s="29"/>
      <c r="AS337" s="36"/>
      <c r="AT337" s="36"/>
      <c r="AU337" s="36"/>
      <c r="AV337" s="29"/>
      <c r="AW337" s="36"/>
      <c r="AX337" s="36"/>
      <c r="AY337" s="36"/>
      <c r="AZ337" s="29"/>
      <c r="BA337" s="36"/>
      <c r="BB337" s="36"/>
      <c r="BC337" s="36"/>
      <c r="BD337" s="36"/>
      <c r="BE337" s="36"/>
      <c r="BF337" s="36"/>
      <c r="BG337" s="36"/>
      <c r="BH337" s="36"/>
      <c r="BI337" s="36"/>
      <c r="BJ337" s="29"/>
      <c r="BK337" s="36"/>
      <c r="BL337" s="29"/>
      <c r="BM337" s="36"/>
      <c r="BN337" s="36"/>
      <c r="BO337" s="36"/>
      <c r="BP337" s="29"/>
      <c r="BQ337" s="36"/>
      <c r="BR337" s="29"/>
      <c r="BS337" s="36"/>
      <c r="BT337" s="36"/>
      <c r="BU337" s="36"/>
      <c r="BV337" s="36"/>
    </row>
    <row r="338" spans="1:75" x14ac:dyDescent="0.25">
      <c r="A338" s="16">
        <v>336</v>
      </c>
      <c r="B338" s="16">
        <v>2</v>
      </c>
      <c r="C338" s="31" t="s">
        <v>787</v>
      </c>
      <c r="D338" s="40">
        <f>апрель!D338-май!E338</f>
        <v>43.571221613526568</v>
      </c>
      <c r="E338" s="40">
        <f t="shared" si="5"/>
        <v>0</v>
      </c>
      <c r="F338" s="36"/>
      <c r="G338" s="36"/>
      <c r="H338" s="36"/>
      <c r="I338" s="27"/>
      <c r="J338" s="36"/>
      <c r="K338" s="36"/>
      <c r="L338" s="36"/>
      <c r="M338" s="36"/>
      <c r="N338" s="36"/>
      <c r="O338" s="29"/>
      <c r="P338" s="36"/>
      <c r="Q338" s="29"/>
      <c r="R338" s="36"/>
      <c r="S338" s="36"/>
      <c r="T338" s="36"/>
      <c r="U338" s="36"/>
      <c r="V338" s="36"/>
      <c r="W338" s="36"/>
      <c r="X338" s="36"/>
      <c r="Y338" s="29"/>
      <c r="Z338" s="36"/>
      <c r="AA338" s="66"/>
      <c r="AB338" s="36"/>
      <c r="AC338" s="36"/>
      <c r="AD338" s="36"/>
      <c r="AE338" s="36"/>
      <c r="AF338" s="36"/>
      <c r="AG338" s="36"/>
      <c r="AH338" s="29"/>
      <c r="AI338" s="36"/>
      <c r="AJ338" s="29"/>
      <c r="AK338" s="36"/>
      <c r="AL338" s="36"/>
      <c r="AM338" s="36"/>
      <c r="AN338" s="29"/>
      <c r="AO338" s="36"/>
      <c r="AP338" s="29"/>
      <c r="AQ338" s="36"/>
      <c r="AR338" s="29"/>
      <c r="AS338" s="36"/>
      <c r="AT338" s="36"/>
      <c r="AU338" s="36"/>
      <c r="AV338" s="29"/>
      <c r="AW338" s="36"/>
      <c r="AX338" s="36"/>
      <c r="AY338" s="36"/>
      <c r="AZ338" s="29"/>
      <c r="BA338" s="36"/>
      <c r="BB338" s="36"/>
      <c r="BC338" s="36"/>
      <c r="BD338" s="36"/>
      <c r="BE338" s="36"/>
      <c r="BF338" s="36"/>
      <c r="BG338" s="36"/>
      <c r="BH338" s="36"/>
      <c r="BI338" s="36"/>
      <c r="BJ338" s="29"/>
      <c r="BK338" s="36"/>
      <c r="BL338" s="29"/>
      <c r="BM338" s="36"/>
      <c r="BN338" s="36"/>
      <c r="BO338" s="36"/>
      <c r="BP338" s="29"/>
      <c r="BQ338" s="36"/>
      <c r="BR338" s="29"/>
      <c r="BS338" s="36"/>
      <c r="BT338" s="36"/>
      <c r="BU338" s="36"/>
      <c r="BV338" s="36"/>
    </row>
    <row r="339" spans="1:75" s="86" customFormat="1" x14ac:dyDescent="0.25">
      <c r="A339" s="79">
        <v>337</v>
      </c>
      <c r="B339" s="79">
        <v>1</v>
      </c>
      <c r="C339" s="80" t="s">
        <v>918</v>
      </c>
      <c r="D339" s="81">
        <f>апрель!D339-май!E339</f>
        <v>427.06599035748792</v>
      </c>
      <c r="E339" s="81">
        <f t="shared" si="5"/>
        <v>5.6749999999999998</v>
      </c>
      <c r="F339" s="82"/>
      <c r="G339" s="82"/>
      <c r="H339" s="82"/>
      <c r="I339" s="83"/>
      <c r="J339" s="82"/>
      <c r="K339" s="82"/>
      <c r="L339" s="82"/>
      <c r="M339" s="82"/>
      <c r="N339" s="82"/>
      <c r="O339" s="84"/>
      <c r="P339" s="82"/>
      <c r="Q339" s="84"/>
      <c r="R339" s="82"/>
      <c r="S339" s="82"/>
      <c r="T339" s="82"/>
      <c r="U339" s="82"/>
      <c r="V339" s="82"/>
      <c r="W339" s="82"/>
      <c r="X339" s="82"/>
      <c r="Y339" s="84"/>
      <c r="Z339" s="82"/>
      <c r="AA339" s="85"/>
      <c r="AB339" s="82"/>
      <c r="AC339" s="82"/>
      <c r="AD339" s="82"/>
      <c r="AE339" s="82"/>
      <c r="AF339" s="82"/>
      <c r="AG339" s="82"/>
      <c r="AH339" s="84"/>
      <c r="AI339" s="82"/>
      <c r="AJ339" s="84"/>
      <c r="AK339" s="82"/>
      <c r="AL339" s="82"/>
      <c r="AM339" s="82"/>
      <c r="AN339" s="84"/>
      <c r="AO339" s="82"/>
      <c r="AP339" s="84"/>
      <c r="AQ339" s="82"/>
      <c r="AR339" s="84"/>
      <c r="AS339" s="82"/>
      <c r="AT339" s="82"/>
      <c r="AU339" s="82"/>
      <c r="AV339" s="84"/>
      <c r="AW339" s="82"/>
      <c r="AX339" s="82"/>
      <c r="AY339" s="82"/>
      <c r="AZ339" s="84"/>
      <c r="BA339" s="82"/>
      <c r="BB339" s="82"/>
      <c r="BC339" s="82"/>
      <c r="BD339" s="82"/>
      <c r="BE339" s="82"/>
      <c r="BF339" s="82"/>
      <c r="BG339" s="82"/>
      <c r="BH339" s="82"/>
      <c r="BI339" s="82"/>
      <c r="BJ339" s="84"/>
      <c r="BK339" s="82"/>
      <c r="BL339" s="84"/>
      <c r="BM339" s="82"/>
      <c r="BN339" s="82"/>
      <c r="BO339" s="82"/>
      <c r="BP339" s="84"/>
      <c r="BQ339" s="82"/>
      <c r="BR339" s="84"/>
      <c r="BS339" s="82"/>
      <c r="BT339" s="82"/>
      <c r="BU339" s="82"/>
      <c r="BV339" s="82">
        <v>5.6749999999999998</v>
      </c>
      <c r="BW339" s="86" t="s">
        <v>1124</v>
      </c>
    </row>
    <row r="340" spans="1:75" x14ac:dyDescent="0.25">
      <c r="A340" s="16">
        <v>338</v>
      </c>
      <c r="B340" s="16">
        <v>1</v>
      </c>
      <c r="C340" s="31" t="s">
        <v>788</v>
      </c>
      <c r="D340" s="40">
        <f>апрель!D340-май!E340</f>
        <v>81.544849951690793</v>
      </c>
      <c r="E340" s="40">
        <f t="shared" si="5"/>
        <v>0</v>
      </c>
      <c r="F340" s="36"/>
      <c r="G340" s="36"/>
      <c r="H340" s="36"/>
      <c r="I340" s="27"/>
      <c r="J340" s="36"/>
      <c r="K340" s="36"/>
      <c r="L340" s="36"/>
      <c r="M340" s="36"/>
      <c r="N340" s="36"/>
      <c r="O340" s="29"/>
      <c r="P340" s="36"/>
      <c r="Q340" s="29"/>
      <c r="R340" s="36"/>
      <c r="S340" s="36"/>
      <c r="T340" s="36"/>
      <c r="U340" s="36"/>
      <c r="V340" s="36"/>
      <c r="W340" s="36"/>
      <c r="X340" s="36"/>
      <c r="Y340" s="29"/>
      <c r="Z340" s="36"/>
      <c r="AA340" s="66"/>
      <c r="AB340" s="36"/>
      <c r="AC340" s="36"/>
      <c r="AD340" s="36"/>
      <c r="AE340" s="36"/>
      <c r="AF340" s="36"/>
      <c r="AG340" s="36"/>
      <c r="AH340" s="29"/>
      <c r="AI340" s="36"/>
      <c r="AJ340" s="29"/>
      <c r="AK340" s="36"/>
      <c r="AL340" s="36"/>
      <c r="AM340" s="36"/>
      <c r="AN340" s="29"/>
      <c r="AO340" s="36"/>
      <c r="AP340" s="29"/>
      <c r="AQ340" s="36"/>
      <c r="AR340" s="29"/>
      <c r="AS340" s="36"/>
      <c r="AT340" s="36"/>
      <c r="AU340" s="36"/>
      <c r="AV340" s="29"/>
      <c r="AW340" s="36"/>
      <c r="AX340" s="36"/>
      <c r="AY340" s="36"/>
      <c r="AZ340" s="29"/>
      <c r="BA340" s="36"/>
      <c r="BB340" s="36"/>
      <c r="BC340" s="36"/>
      <c r="BD340" s="36"/>
      <c r="BE340" s="36"/>
      <c r="BF340" s="36"/>
      <c r="BG340" s="36"/>
      <c r="BH340" s="36"/>
      <c r="BI340" s="36"/>
      <c r="BJ340" s="29"/>
      <c r="BK340" s="36"/>
      <c r="BL340" s="29"/>
      <c r="BM340" s="36"/>
      <c r="BN340" s="36"/>
      <c r="BO340" s="36"/>
      <c r="BP340" s="29"/>
      <c r="BQ340" s="36"/>
      <c r="BR340" s="29"/>
      <c r="BS340" s="36"/>
      <c r="BT340" s="36"/>
      <c r="BU340" s="36"/>
      <c r="BV340" s="36"/>
    </row>
    <row r="341" spans="1:75" x14ac:dyDescent="0.25">
      <c r="A341" s="16">
        <v>339</v>
      </c>
      <c r="B341" s="16">
        <v>1</v>
      </c>
      <c r="C341" s="31" t="s">
        <v>789</v>
      </c>
      <c r="D341" s="40">
        <f>апрель!D341-май!E341</f>
        <v>-177.50113548792274</v>
      </c>
      <c r="E341" s="40">
        <f t="shared" si="5"/>
        <v>0</v>
      </c>
      <c r="F341" s="36"/>
      <c r="G341" s="36"/>
      <c r="H341" s="36"/>
      <c r="I341" s="27"/>
      <c r="J341" s="36"/>
      <c r="K341" s="36"/>
      <c r="L341" s="36"/>
      <c r="M341" s="36"/>
      <c r="N341" s="36"/>
      <c r="O341" s="29"/>
      <c r="P341" s="36"/>
      <c r="Q341" s="29"/>
      <c r="R341" s="36"/>
      <c r="S341" s="36"/>
      <c r="T341" s="36"/>
      <c r="U341" s="36"/>
      <c r="V341" s="36"/>
      <c r="W341" s="36"/>
      <c r="X341" s="36"/>
      <c r="Y341" s="29"/>
      <c r="Z341" s="36"/>
      <c r="AA341" s="66"/>
      <c r="AB341" s="36"/>
      <c r="AC341" s="36"/>
      <c r="AD341" s="36"/>
      <c r="AE341" s="36"/>
      <c r="AF341" s="36"/>
      <c r="AG341" s="36"/>
      <c r="AH341" s="29"/>
      <c r="AI341" s="36"/>
      <c r="AJ341" s="29"/>
      <c r="AK341" s="36"/>
      <c r="AL341" s="36"/>
      <c r="AM341" s="36"/>
      <c r="AN341" s="29"/>
      <c r="AO341" s="36"/>
      <c r="AP341" s="29"/>
      <c r="AQ341" s="36"/>
      <c r="AR341" s="29"/>
      <c r="AS341" s="36"/>
      <c r="AT341" s="36"/>
      <c r="AU341" s="36"/>
      <c r="AV341" s="29"/>
      <c r="AW341" s="36"/>
      <c r="AX341" s="36"/>
      <c r="AY341" s="36"/>
      <c r="AZ341" s="29"/>
      <c r="BA341" s="36"/>
      <c r="BB341" s="36"/>
      <c r="BC341" s="36"/>
      <c r="BD341" s="36"/>
      <c r="BE341" s="36"/>
      <c r="BF341" s="36"/>
      <c r="BG341" s="36"/>
      <c r="BH341" s="36"/>
      <c r="BI341" s="36"/>
      <c r="BJ341" s="29"/>
      <c r="BK341" s="36"/>
      <c r="BL341" s="29"/>
      <c r="BM341" s="36"/>
      <c r="BN341" s="36"/>
      <c r="BO341" s="36"/>
      <c r="BP341" s="29"/>
      <c r="BQ341" s="36"/>
      <c r="BR341" s="29"/>
      <c r="BS341" s="36"/>
      <c r="BT341" s="36"/>
      <c r="BU341" s="36"/>
      <c r="BV341" s="36"/>
    </row>
    <row r="342" spans="1:75" x14ac:dyDescent="0.25">
      <c r="A342" s="16">
        <v>340</v>
      </c>
      <c r="B342" s="16">
        <v>1</v>
      </c>
      <c r="C342" s="31" t="s">
        <v>790</v>
      </c>
      <c r="D342" s="40">
        <f>апрель!D342-май!E342</f>
        <v>109.66456078260869</v>
      </c>
      <c r="E342" s="40">
        <f t="shared" si="5"/>
        <v>0</v>
      </c>
      <c r="F342" s="36"/>
      <c r="G342" s="36"/>
      <c r="H342" s="36"/>
      <c r="I342" s="27"/>
      <c r="J342" s="36"/>
      <c r="K342" s="36"/>
      <c r="L342" s="36"/>
      <c r="M342" s="36"/>
      <c r="N342" s="36"/>
      <c r="O342" s="29"/>
      <c r="P342" s="36"/>
      <c r="Q342" s="29"/>
      <c r="R342" s="36"/>
      <c r="S342" s="36"/>
      <c r="T342" s="36"/>
      <c r="U342" s="36"/>
      <c r="V342" s="36"/>
      <c r="W342" s="36"/>
      <c r="X342" s="36"/>
      <c r="Y342" s="29"/>
      <c r="Z342" s="36"/>
      <c r="AA342" s="66"/>
      <c r="AB342" s="36"/>
      <c r="AC342" s="36"/>
      <c r="AD342" s="36"/>
      <c r="AE342" s="36"/>
      <c r="AF342" s="36"/>
      <c r="AG342" s="36"/>
      <c r="AH342" s="29"/>
      <c r="AI342" s="36"/>
      <c r="AJ342" s="29"/>
      <c r="AK342" s="36"/>
      <c r="AL342" s="36"/>
      <c r="AM342" s="36"/>
      <c r="AN342" s="29"/>
      <c r="AO342" s="36"/>
      <c r="AP342" s="29"/>
      <c r="AQ342" s="36"/>
      <c r="AR342" s="29"/>
      <c r="AS342" s="36"/>
      <c r="AT342" s="36"/>
      <c r="AU342" s="36"/>
      <c r="AV342" s="29"/>
      <c r="AW342" s="36"/>
      <c r="AX342" s="36"/>
      <c r="AY342" s="36"/>
      <c r="AZ342" s="29"/>
      <c r="BA342" s="36"/>
      <c r="BB342" s="36"/>
      <c r="BC342" s="36"/>
      <c r="BD342" s="36"/>
      <c r="BE342" s="36"/>
      <c r="BF342" s="36"/>
      <c r="BG342" s="36"/>
      <c r="BH342" s="36"/>
      <c r="BI342" s="36"/>
      <c r="BJ342" s="29"/>
      <c r="BK342" s="36"/>
      <c r="BL342" s="29"/>
      <c r="BM342" s="36"/>
      <c r="BN342" s="36"/>
      <c r="BO342" s="36"/>
      <c r="BP342" s="29"/>
      <c r="BQ342" s="36"/>
      <c r="BR342" s="29"/>
      <c r="BS342" s="36"/>
      <c r="BT342" s="36"/>
      <c r="BU342" s="36"/>
      <c r="BV342" s="36"/>
    </row>
    <row r="343" spans="1:75" x14ac:dyDescent="0.25">
      <c r="A343" s="16">
        <v>341</v>
      </c>
      <c r="B343" s="16">
        <v>1</v>
      </c>
      <c r="C343" s="31" t="s">
        <v>791</v>
      </c>
      <c r="D343" s="40">
        <f>апрель!D343-май!E343</f>
        <v>50.939239874396144</v>
      </c>
      <c r="E343" s="40">
        <f t="shared" si="5"/>
        <v>0</v>
      </c>
      <c r="F343" s="36"/>
      <c r="G343" s="36"/>
      <c r="H343" s="36"/>
      <c r="I343" s="27"/>
      <c r="J343" s="36"/>
      <c r="K343" s="36"/>
      <c r="L343" s="36"/>
      <c r="M343" s="36"/>
      <c r="N343" s="36"/>
      <c r="O343" s="29"/>
      <c r="P343" s="36"/>
      <c r="Q343" s="29"/>
      <c r="R343" s="36"/>
      <c r="S343" s="36"/>
      <c r="T343" s="36"/>
      <c r="U343" s="36"/>
      <c r="V343" s="36"/>
      <c r="W343" s="36"/>
      <c r="X343" s="36"/>
      <c r="Y343" s="29"/>
      <c r="Z343" s="36"/>
      <c r="AA343" s="66"/>
      <c r="AB343" s="36"/>
      <c r="AC343" s="36"/>
      <c r="AD343" s="36"/>
      <c r="AE343" s="36"/>
      <c r="AF343" s="36"/>
      <c r="AG343" s="36"/>
      <c r="AH343" s="29"/>
      <c r="AI343" s="36"/>
      <c r="AJ343" s="29"/>
      <c r="AK343" s="36"/>
      <c r="AL343" s="36"/>
      <c r="AM343" s="36"/>
      <c r="AN343" s="29"/>
      <c r="AO343" s="36"/>
      <c r="AP343" s="29"/>
      <c r="AQ343" s="36"/>
      <c r="AR343" s="29"/>
      <c r="AS343" s="36"/>
      <c r="AT343" s="36"/>
      <c r="AU343" s="36"/>
      <c r="AV343" s="29"/>
      <c r="AW343" s="36"/>
      <c r="AX343" s="36"/>
      <c r="AY343" s="36"/>
      <c r="AZ343" s="29"/>
      <c r="BA343" s="36"/>
      <c r="BB343" s="36"/>
      <c r="BC343" s="36"/>
      <c r="BD343" s="36"/>
      <c r="BE343" s="36"/>
      <c r="BF343" s="36"/>
      <c r="BG343" s="36"/>
      <c r="BH343" s="36"/>
      <c r="BI343" s="36"/>
      <c r="BJ343" s="29"/>
      <c r="BK343" s="36"/>
      <c r="BL343" s="29"/>
      <c r="BM343" s="36"/>
      <c r="BN343" s="36"/>
      <c r="BO343" s="36"/>
      <c r="BP343" s="29"/>
      <c r="BQ343" s="36"/>
      <c r="BR343" s="29"/>
      <c r="BS343" s="36"/>
      <c r="BT343" s="36"/>
      <c r="BU343" s="36"/>
      <c r="BV343" s="36"/>
    </row>
    <row r="344" spans="1:75" x14ac:dyDescent="0.25">
      <c r="A344" s="16">
        <v>342</v>
      </c>
      <c r="B344" s="16">
        <v>1</v>
      </c>
      <c r="C344" s="31" t="s">
        <v>792</v>
      </c>
      <c r="D344" s="40">
        <f>апрель!D344-май!E344</f>
        <v>197.31683872463765</v>
      </c>
      <c r="E344" s="40">
        <f t="shared" si="5"/>
        <v>0</v>
      </c>
      <c r="F344" s="36"/>
      <c r="G344" s="36"/>
      <c r="H344" s="36"/>
      <c r="I344" s="27"/>
      <c r="J344" s="36"/>
      <c r="K344" s="36"/>
      <c r="L344" s="36"/>
      <c r="M344" s="36"/>
      <c r="N344" s="36"/>
      <c r="O344" s="29"/>
      <c r="P344" s="36"/>
      <c r="Q344" s="29"/>
      <c r="R344" s="36"/>
      <c r="S344" s="36"/>
      <c r="T344" s="36"/>
      <c r="U344" s="36"/>
      <c r="V344" s="36"/>
      <c r="W344" s="36"/>
      <c r="X344" s="36"/>
      <c r="Y344" s="29"/>
      <c r="Z344" s="36"/>
      <c r="AA344" s="66"/>
      <c r="AB344" s="36"/>
      <c r="AC344" s="36"/>
      <c r="AD344" s="36"/>
      <c r="AE344" s="36"/>
      <c r="AF344" s="36"/>
      <c r="AG344" s="36"/>
      <c r="AH344" s="29"/>
      <c r="AI344" s="36"/>
      <c r="AJ344" s="29"/>
      <c r="AK344" s="36"/>
      <c r="AL344" s="36"/>
      <c r="AM344" s="36"/>
      <c r="AN344" s="29"/>
      <c r="AO344" s="36"/>
      <c r="AP344" s="29"/>
      <c r="AQ344" s="36"/>
      <c r="AR344" s="29"/>
      <c r="AS344" s="36"/>
      <c r="AT344" s="36"/>
      <c r="AU344" s="36"/>
      <c r="AV344" s="29"/>
      <c r="AW344" s="36"/>
      <c r="AX344" s="36"/>
      <c r="AY344" s="36"/>
      <c r="AZ344" s="29"/>
      <c r="BA344" s="36"/>
      <c r="BB344" s="36"/>
      <c r="BC344" s="36"/>
      <c r="BD344" s="36"/>
      <c r="BE344" s="36"/>
      <c r="BF344" s="36"/>
      <c r="BG344" s="36"/>
      <c r="BH344" s="36"/>
      <c r="BI344" s="36"/>
      <c r="BJ344" s="29"/>
      <c r="BK344" s="36"/>
      <c r="BL344" s="29"/>
      <c r="BM344" s="36"/>
      <c r="BN344" s="36"/>
      <c r="BO344" s="36"/>
      <c r="BP344" s="29"/>
      <c r="BQ344" s="36"/>
      <c r="BR344" s="29"/>
      <c r="BS344" s="36"/>
      <c r="BT344" s="36"/>
      <c r="BU344" s="36"/>
      <c r="BV344" s="36"/>
    </row>
    <row r="345" spans="1:75" s="86" customFormat="1" x14ac:dyDescent="0.25">
      <c r="A345" s="79">
        <v>343</v>
      </c>
      <c r="B345" s="79">
        <v>2</v>
      </c>
      <c r="C345" s="80" t="s">
        <v>793</v>
      </c>
      <c r="D345" s="81">
        <f>апрель!D345-май!E345</f>
        <v>299.42444729468605</v>
      </c>
      <c r="E345" s="81">
        <f t="shared" si="5"/>
        <v>6.9130000000000003</v>
      </c>
      <c r="F345" s="82"/>
      <c r="G345" s="82"/>
      <c r="H345" s="82"/>
      <c r="I345" s="83"/>
      <c r="J345" s="82"/>
      <c r="K345" s="82"/>
      <c r="L345" s="82"/>
      <c r="M345" s="82"/>
      <c r="N345" s="82"/>
      <c r="O345" s="84"/>
      <c r="P345" s="82"/>
      <c r="Q345" s="84"/>
      <c r="R345" s="82"/>
      <c r="S345" s="82"/>
      <c r="T345" s="82"/>
      <c r="U345" s="82"/>
      <c r="V345" s="82"/>
      <c r="W345" s="82"/>
      <c r="X345" s="82"/>
      <c r="Y345" s="84"/>
      <c r="Z345" s="82"/>
      <c r="AA345" s="85"/>
      <c r="AB345" s="82"/>
      <c r="AC345" s="82"/>
      <c r="AD345" s="82"/>
      <c r="AE345" s="82"/>
      <c r="AF345" s="82"/>
      <c r="AG345" s="82"/>
      <c r="AH345" s="84"/>
      <c r="AI345" s="82"/>
      <c r="AJ345" s="84"/>
      <c r="AK345" s="82"/>
      <c r="AL345" s="82"/>
      <c r="AM345" s="82"/>
      <c r="AN345" s="84"/>
      <c r="AO345" s="82"/>
      <c r="AP345" s="84"/>
      <c r="AQ345" s="82"/>
      <c r="AR345" s="84"/>
      <c r="AS345" s="82"/>
      <c r="AT345" s="82"/>
      <c r="AU345" s="82"/>
      <c r="AV345" s="84"/>
      <c r="AW345" s="82"/>
      <c r="AX345" s="82"/>
      <c r="AY345" s="82"/>
      <c r="AZ345" s="84"/>
      <c r="BA345" s="82"/>
      <c r="BB345" s="82"/>
      <c r="BC345" s="82"/>
      <c r="BD345" s="82"/>
      <c r="BE345" s="82"/>
      <c r="BF345" s="82"/>
      <c r="BG345" s="82"/>
      <c r="BH345" s="82"/>
      <c r="BI345" s="82"/>
      <c r="BJ345" s="84"/>
      <c r="BK345" s="82"/>
      <c r="BL345" s="84"/>
      <c r="BM345" s="82"/>
      <c r="BN345" s="82"/>
      <c r="BO345" s="82"/>
      <c r="BP345" s="84"/>
      <c r="BQ345" s="82"/>
      <c r="BR345" s="84"/>
      <c r="BS345" s="82"/>
      <c r="BT345" s="82"/>
      <c r="BU345" s="82"/>
      <c r="BV345" s="82">
        <v>6.9130000000000003</v>
      </c>
      <c r="BW345" s="86" t="s">
        <v>1070</v>
      </c>
    </row>
    <row r="346" spans="1:75" s="86" customFormat="1" x14ac:dyDescent="0.25">
      <c r="A346" s="79">
        <v>344</v>
      </c>
      <c r="B346" s="79">
        <v>2</v>
      </c>
      <c r="C346" s="80" t="s">
        <v>794</v>
      </c>
      <c r="D346" s="81">
        <f>апрель!D346-май!E346</f>
        <v>-137.79725611594202</v>
      </c>
      <c r="E346" s="81">
        <f t="shared" si="5"/>
        <v>2.4350000000000001</v>
      </c>
      <c r="F346" s="82"/>
      <c r="G346" s="82"/>
      <c r="H346" s="82"/>
      <c r="I346" s="83"/>
      <c r="J346" s="82"/>
      <c r="K346" s="82"/>
      <c r="L346" s="82"/>
      <c r="M346" s="82"/>
      <c r="N346" s="82"/>
      <c r="O346" s="84"/>
      <c r="P346" s="82"/>
      <c r="Q346" s="84"/>
      <c r="R346" s="82"/>
      <c r="S346" s="82"/>
      <c r="T346" s="82"/>
      <c r="U346" s="82"/>
      <c r="V346" s="82"/>
      <c r="W346" s="82"/>
      <c r="X346" s="82"/>
      <c r="Y346" s="84"/>
      <c r="Z346" s="82"/>
      <c r="AA346" s="85"/>
      <c r="AB346" s="82"/>
      <c r="AC346" s="82"/>
      <c r="AD346" s="82"/>
      <c r="AE346" s="82"/>
      <c r="AF346" s="82"/>
      <c r="AG346" s="82"/>
      <c r="AH346" s="84">
        <v>3</v>
      </c>
      <c r="AI346" s="82">
        <v>2.4350000000000001</v>
      </c>
      <c r="AJ346" s="84"/>
      <c r="AK346" s="82"/>
      <c r="AL346" s="82"/>
      <c r="AM346" s="82"/>
      <c r="AN346" s="84"/>
      <c r="AO346" s="82"/>
      <c r="AP346" s="84"/>
      <c r="AQ346" s="82"/>
      <c r="AR346" s="84"/>
      <c r="AS346" s="82"/>
      <c r="AT346" s="82"/>
      <c r="AU346" s="82"/>
      <c r="AV346" s="84"/>
      <c r="AW346" s="82"/>
      <c r="AX346" s="82"/>
      <c r="AY346" s="82"/>
      <c r="AZ346" s="84"/>
      <c r="BA346" s="82"/>
      <c r="BB346" s="82"/>
      <c r="BC346" s="82"/>
      <c r="BD346" s="82"/>
      <c r="BE346" s="82"/>
      <c r="BF346" s="82"/>
      <c r="BG346" s="82"/>
      <c r="BH346" s="82"/>
      <c r="BI346" s="82"/>
      <c r="BJ346" s="84"/>
      <c r="BK346" s="82"/>
      <c r="BL346" s="84"/>
      <c r="BM346" s="82"/>
      <c r="BN346" s="82"/>
      <c r="BO346" s="82"/>
      <c r="BP346" s="84"/>
      <c r="BQ346" s="82"/>
      <c r="BR346" s="84"/>
      <c r="BS346" s="82"/>
      <c r="BT346" s="82"/>
      <c r="BU346" s="82"/>
      <c r="BV346" s="82"/>
    </row>
    <row r="347" spans="1:75" x14ac:dyDescent="0.25">
      <c r="A347" s="16">
        <v>345</v>
      </c>
      <c r="B347" s="16">
        <v>2</v>
      </c>
      <c r="C347" s="31" t="s">
        <v>795</v>
      </c>
      <c r="D347" s="40">
        <f>апрель!D347-май!E347</f>
        <v>-199.21554603864737</v>
      </c>
      <c r="E347" s="40">
        <f t="shared" si="5"/>
        <v>0</v>
      </c>
      <c r="F347" s="36"/>
      <c r="G347" s="36"/>
      <c r="H347" s="36"/>
      <c r="I347" s="27"/>
      <c r="J347" s="36"/>
      <c r="K347" s="36"/>
      <c r="L347" s="36"/>
      <c r="M347" s="36"/>
      <c r="N347" s="36"/>
      <c r="O347" s="29"/>
      <c r="P347" s="36"/>
      <c r="Q347" s="29"/>
      <c r="R347" s="36"/>
      <c r="S347" s="36"/>
      <c r="T347" s="36"/>
      <c r="U347" s="36"/>
      <c r="V347" s="36"/>
      <c r="W347" s="36"/>
      <c r="X347" s="36"/>
      <c r="Y347" s="29"/>
      <c r="Z347" s="36"/>
      <c r="AA347" s="66"/>
      <c r="AB347" s="36"/>
      <c r="AC347" s="36"/>
      <c r="AD347" s="36"/>
      <c r="AE347" s="36"/>
      <c r="AF347" s="36"/>
      <c r="AG347" s="36"/>
      <c r="AH347" s="29"/>
      <c r="AI347" s="36"/>
      <c r="AJ347" s="29"/>
      <c r="AK347" s="36"/>
      <c r="AL347" s="36"/>
      <c r="AM347" s="36"/>
      <c r="AN347" s="29"/>
      <c r="AO347" s="36"/>
      <c r="AP347" s="29"/>
      <c r="AQ347" s="36"/>
      <c r="AR347" s="29"/>
      <c r="AS347" s="36"/>
      <c r="AT347" s="36"/>
      <c r="AU347" s="36"/>
      <c r="AV347" s="29"/>
      <c r="AW347" s="36"/>
      <c r="AX347" s="36"/>
      <c r="AY347" s="36"/>
      <c r="AZ347" s="29"/>
      <c r="BA347" s="36"/>
      <c r="BB347" s="36"/>
      <c r="BC347" s="36"/>
      <c r="BD347" s="36"/>
      <c r="BE347" s="36"/>
      <c r="BF347" s="36"/>
      <c r="BG347" s="36"/>
      <c r="BH347" s="36"/>
      <c r="BI347" s="36"/>
      <c r="BJ347" s="29"/>
      <c r="BK347" s="36"/>
      <c r="BL347" s="29"/>
      <c r="BM347" s="36"/>
      <c r="BN347" s="36"/>
      <c r="BO347" s="36"/>
      <c r="BP347" s="29"/>
      <c r="BQ347" s="36"/>
      <c r="BR347" s="29"/>
      <c r="BS347" s="36"/>
      <c r="BT347" s="36"/>
      <c r="BU347" s="36"/>
      <c r="BV347" s="36"/>
    </row>
    <row r="348" spans="1:75" x14ac:dyDescent="0.25">
      <c r="A348" s="16">
        <v>346</v>
      </c>
      <c r="B348" s="16">
        <v>2</v>
      </c>
      <c r="C348" s="31" t="s">
        <v>796</v>
      </c>
      <c r="D348" s="40">
        <f>апрель!D348-май!E348</f>
        <v>-115.73991028985506</v>
      </c>
      <c r="E348" s="40">
        <f t="shared" si="5"/>
        <v>0</v>
      </c>
      <c r="F348" s="36"/>
      <c r="G348" s="36"/>
      <c r="H348" s="36"/>
      <c r="I348" s="27"/>
      <c r="J348" s="36"/>
      <c r="K348" s="36"/>
      <c r="L348" s="36"/>
      <c r="M348" s="36"/>
      <c r="N348" s="36"/>
      <c r="O348" s="29"/>
      <c r="P348" s="36"/>
      <c r="Q348" s="29"/>
      <c r="R348" s="36"/>
      <c r="S348" s="36"/>
      <c r="T348" s="36"/>
      <c r="U348" s="36"/>
      <c r="V348" s="36"/>
      <c r="W348" s="36"/>
      <c r="X348" s="36"/>
      <c r="Y348" s="29"/>
      <c r="Z348" s="36"/>
      <c r="AA348" s="66"/>
      <c r="AB348" s="36"/>
      <c r="AC348" s="36"/>
      <c r="AD348" s="36"/>
      <c r="AE348" s="36"/>
      <c r="AF348" s="36"/>
      <c r="AG348" s="36"/>
      <c r="AH348" s="29"/>
      <c r="AI348" s="36"/>
      <c r="AJ348" s="29"/>
      <c r="AK348" s="36"/>
      <c r="AL348" s="36"/>
      <c r="AM348" s="36"/>
      <c r="AN348" s="29"/>
      <c r="AO348" s="36"/>
      <c r="AP348" s="29"/>
      <c r="AQ348" s="36"/>
      <c r="AR348" s="29"/>
      <c r="AS348" s="36"/>
      <c r="AT348" s="36"/>
      <c r="AU348" s="36"/>
      <c r="AV348" s="29"/>
      <c r="AW348" s="36"/>
      <c r="AX348" s="36"/>
      <c r="AY348" s="36"/>
      <c r="AZ348" s="29"/>
      <c r="BA348" s="36"/>
      <c r="BB348" s="36"/>
      <c r="BC348" s="36"/>
      <c r="BD348" s="36"/>
      <c r="BE348" s="36"/>
      <c r="BF348" s="36"/>
      <c r="BG348" s="36"/>
      <c r="BH348" s="36"/>
      <c r="BI348" s="36"/>
      <c r="BJ348" s="29"/>
      <c r="BK348" s="36"/>
      <c r="BL348" s="29"/>
      <c r="BM348" s="36"/>
      <c r="BN348" s="36"/>
      <c r="BO348" s="36"/>
      <c r="BP348" s="29"/>
      <c r="BQ348" s="36"/>
      <c r="BR348" s="29"/>
      <c r="BS348" s="36"/>
      <c r="BT348" s="36"/>
      <c r="BU348" s="36"/>
      <c r="BV348" s="36"/>
    </row>
    <row r="349" spans="1:75" x14ac:dyDescent="0.25">
      <c r="A349" s="16">
        <v>347</v>
      </c>
      <c r="B349" s="16">
        <v>2</v>
      </c>
      <c r="C349" s="31" t="s">
        <v>797</v>
      </c>
      <c r="D349" s="40">
        <f>апрель!D349-май!E349</f>
        <v>-359.67938348792268</v>
      </c>
      <c r="E349" s="40">
        <f t="shared" si="5"/>
        <v>0</v>
      </c>
      <c r="F349" s="36"/>
      <c r="G349" s="36"/>
      <c r="H349" s="36"/>
      <c r="I349" s="27"/>
      <c r="J349" s="36"/>
      <c r="K349" s="36"/>
      <c r="L349" s="36"/>
      <c r="M349" s="36"/>
      <c r="N349" s="36"/>
      <c r="O349" s="29"/>
      <c r="P349" s="36"/>
      <c r="Q349" s="29"/>
      <c r="R349" s="36"/>
      <c r="S349" s="36"/>
      <c r="T349" s="36"/>
      <c r="U349" s="36"/>
      <c r="V349" s="36"/>
      <c r="W349" s="36"/>
      <c r="X349" s="36"/>
      <c r="Y349" s="29"/>
      <c r="Z349" s="36"/>
      <c r="AA349" s="66"/>
      <c r="AB349" s="36"/>
      <c r="AC349" s="36"/>
      <c r="AD349" s="36"/>
      <c r="AE349" s="36"/>
      <c r="AF349" s="36"/>
      <c r="AG349" s="36"/>
      <c r="AH349" s="29"/>
      <c r="AI349" s="36"/>
      <c r="AJ349" s="29"/>
      <c r="AK349" s="36"/>
      <c r="AL349" s="36"/>
      <c r="AM349" s="36"/>
      <c r="AN349" s="29"/>
      <c r="AO349" s="36"/>
      <c r="AP349" s="29"/>
      <c r="AQ349" s="36"/>
      <c r="AR349" s="29"/>
      <c r="AS349" s="36"/>
      <c r="AT349" s="36"/>
      <c r="AU349" s="36"/>
      <c r="AV349" s="29"/>
      <c r="AW349" s="36"/>
      <c r="AX349" s="36"/>
      <c r="AY349" s="36"/>
      <c r="AZ349" s="29"/>
      <c r="BA349" s="36"/>
      <c r="BB349" s="36"/>
      <c r="BC349" s="36"/>
      <c r="BD349" s="36"/>
      <c r="BE349" s="36"/>
      <c r="BF349" s="36"/>
      <c r="BG349" s="36"/>
      <c r="BH349" s="36"/>
      <c r="BI349" s="36"/>
      <c r="BJ349" s="29"/>
      <c r="BK349" s="36"/>
      <c r="BL349" s="29"/>
      <c r="BM349" s="36"/>
      <c r="BN349" s="36"/>
      <c r="BO349" s="36"/>
      <c r="BP349" s="29"/>
      <c r="BQ349" s="36"/>
      <c r="BR349" s="29"/>
      <c r="BS349" s="36"/>
      <c r="BT349" s="36"/>
      <c r="BU349" s="36"/>
      <c r="BV349" s="36"/>
    </row>
    <row r="350" spans="1:75" x14ac:dyDescent="0.25">
      <c r="A350" s="16">
        <v>348</v>
      </c>
      <c r="B350" s="16">
        <v>2</v>
      </c>
      <c r="C350" s="31" t="s">
        <v>798</v>
      </c>
      <c r="D350" s="40">
        <f>апрель!D350-май!E350</f>
        <v>-457.40911808695648</v>
      </c>
      <c r="E350" s="40">
        <f t="shared" si="5"/>
        <v>0</v>
      </c>
      <c r="F350" s="36"/>
      <c r="G350" s="36"/>
      <c r="H350" s="36"/>
      <c r="I350" s="27"/>
      <c r="J350" s="36"/>
      <c r="K350" s="36"/>
      <c r="L350" s="36"/>
      <c r="M350" s="36"/>
      <c r="N350" s="36"/>
      <c r="O350" s="29"/>
      <c r="P350" s="36"/>
      <c r="Q350" s="29"/>
      <c r="R350" s="36"/>
      <c r="S350" s="36"/>
      <c r="T350" s="36"/>
      <c r="U350" s="36"/>
      <c r="V350" s="36"/>
      <c r="W350" s="36"/>
      <c r="X350" s="36"/>
      <c r="Y350" s="29"/>
      <c r="Z350" s="36"/>
      <c r="AA350" s="66"/>
      <c r="AB350" s="36"/>
      <c r="AC350" s="36"/>
      <c r="AD350" s="36"/>
      <c r="AE350" s="36"/>
      <c r="AF350" s="36"/>
      <c r="AG350" s="36"/>
      <c r="AH350" s="29"/>
      <c r="AI350" s="36"/>
      <c r="AJ350" s="29"/>
      <c r="AK350" s="36"/>
      <c r="AL350" s="36"/>
      <c r="AM350" s="36"/>
      <c r="AN350" s="29"/>
      <c r="AO350" s="36"/>
      <c r="AP350" s="29"/>
      <c r="AQ350" s="36"/>
      <c r="AR350" s="29"/>
      <c r="AS350" s="36"/>
      <c r="AT350" s="36"/>
      <c r="AU350" s="36"/>
      <c r="AV350" s="29"/>
      <c r="AW350" s="36"/>
      <c r="AX350" s="36"/>
      <c r="AY350" s="36"/>
      <c r="AZ350" s="29"/>
      <c r="BA350" s="36"/>
      <c r="BB350" s="36"/>
      <c r="BC350" s="36"/>
      <c r="BD350" s="36"/>
      <c r="BE350" s="36"/>
      <c r="BF350" s="36"/>
      <c r="BG350" s="36"/>
      <c r="BH350" s="36"/>
      <c r="BI350" s="36"/>
      <c r="BJ350" s="29"/>
      <c r="BK350" s="36"/>
      <c r="BL350" s="29"/>
      <c r="BM350" s="36"/>
      <c r="BN350" s="36"/>
      <c r="BO350" s="36"/>
      <c r="BP350" s="29"/>
      <c r="BQ350" s="36"/>
      <c r="BR350" s="29"/>
      <c r="BS350" s="36"/>
      <c r="BT350" s="36"/>
      <c r="BU350" s="36"/>
      <c r="BV350" s="36"/>
    </row>
    <row r="351" spans="1:75" x14ac:dyDescent="0.25">
      <c r="A351" s="16">
        <v>349</v>
      </c>
      <c r="B351" s="16">
        <v>2</v>
      </c>
      <c r="C351" s="31" t="s">
        <v>799</v>
      </c>
      <c r="D351" s="40">
        <f>апрель!D351-май!E351</f>
        <v>-316.80875864734293</v>
      </c>
      <c r="E351" s="40">
        <f t="shared" si="5"/>
        <v>0</v>
      </c>
      <c r="F351" s="36"/>
      <c r="G351" s="36"/>
      <c r="H351" s="36"/>
      <c r="I351" s="27"/>
      <c r="J351" s="36"/>
      <c r="K351" s="36"/>
      <c r="L351" s="36"/>
      <c r="M351" s="36"/>
      <c r="N351" s="36"/>
      <c r="O351" s="29"/>
      <c r="P351" s="36"/>
      <c r="Q351" s="29"/>
      <c r="R351" s="36"/>
      <c r="S351" s="36"/>
      <c r="T351" s="36"/>
      <c r="U351" s="36"/>
      <c r="V351" s="36"/>
      <c r="W351" s="36"/>
      <c r="X351" s="36"/>
      <c r="Y351" s="29"/>
      <c r="Z351" s="36"/>
      <c r="AA351" s="66"/>
      <c r="AB351" s="36"/>
      <c r="AC351" s="36"/>
      <c r="AD351" s="36"/>
      <c r="AE351" s="36"/>
      <c r="AF351" s="36"/>
      <c r="AG351" s="36"/>
      <c r="AH351" s="29"/>
      <c r="AI351" s="36"/>
      <c r="AJ351" s="29"/>
      <c r="AK351" s="36"/>
      <c r="AL351" s="36"/>
      <c r="AM351" s="36"/>
      <c r="AN351" s="29"/>
      <c r="AO351" s="36"/>
      <c r="AP351" s="29"/>
      <c r="AQ351" s="36"/>
      <c r="AR351" s="29"/>
      <c r="AS351" s="36"/>
      <c r="AT351" s="36"/>
      <c r="AU351" s="36"/>
      <c r="AV351" s="29"/>
      <c r="AW351" s="36"/>
      <c r="AX351" s="36"/>
      <c r="AY351" s="36"/>
      <c r="AZ351" s="29"/>
      <c r="BA351" s="36"/>
      <c r="BB351" s="36"/>
      <c r="BC351" s="36"/>
      <c r="BD351" s="36"/>
      <c r="BE351" s="36"/>
      <c r="BF351" s="36"/>
      <c r="BG351" s="36"/>
      <c r="BH351" s="36"/>
      <c r="BI351" s="36"/>
      <c r="BJ351" s="29"/>
      <c r="BK351" s="36"/>
      <c r="BL351" s="29"/>
      <c r="BM351" s="36"/>
      <c r="BN351" s="36"/>
      <c r="BO351" s="36"/>
      <c r="BP351" s="29"/>
      <c r="BQ351" s="36"/>
      <c r="BR351" s="29"/>
      <c r="BS351" s="36"/>
      <c r="BT351" s="36"/>
      <c r="BU351" s="36"/>
      <c r="BV351" s="36"/>
    </row>
    <row r="352" spans="1:75" x14ac:dyDescent="0.25">
      <c r="A352" s="16">
        <v>350</v>
      </c>
      <c r="B352" s="16">
        <v>2</v>
      </c>
      <c r="C352" s="31" t="s">
        <v>800</v>
      </c>
      <c r="D352" s="40">
        <f>апрель!D352-май!E352</f>
        <v>533.89042833816427</v>
      </c>
      <c r="E352" s="40">
        <f t="shared" si="5"/>
        <v>0</v>
      </c>
      <c r="F352" s="36"/>
      <c r="G352" s="36"/>
      <c r="H352" s="36"/>
      <c r="I352" s="27"/>
      <c r="J352" s="36"/>
      <c r="K352" s="36"/>
      <c r="L352" s="36"/>
      <c r="M352" s="36"/>
      <c r="N352" s="36"/>
      <c r="O352" s="29"/>
      <c r="P352" s="36"/>
      <c r="Q352" s="29"/>
      <c r="R352" s="36"/>
      <c r="S352" s="36"/>
      <c r="T352" s="36"/>
      <c r="U352" s="36"/>
      <c r="V352" s="36"/>
      <c r="W352" s="36"/>
      <c r="X352" s="36"/>
      <c r="Y352" s="29"/>
      <c r="Z352" s="36"/>
      <c r="AA352" s="66"/>
      <c r="AB352" s="36"/>
      <c r="AC352" s="36"/>
      <c r="AD352" s="36"/>
      <c r="AE352" s="36"/>
      <c r="AF352" s="36"/>
      <c r="AG352" s="36"/>
      <c r="AH352" s="29"/>
      <c r="AI352" s="36"/>
      <c r="AJ352" s="29"/>
      <c r="AK352" s="36"/>
      <c r="AL352" s="36"/>
      <c r="AM352" s="36"/>
      <c r="AN352" s="29"/>
      <c r="AO352" s="36"/>
      <c r="AP352" s="29"/>
      <c r="AQ352" s="36"/>
      <c r="AR352" s="29"/>
      <c r="AS352" s="36"/>
      <c r="AT352" s="36"/>
      <c r="AU352" s="36"/>
      <c r="AV352" s="29"/>
      <c r="AW352" s="36"/>
      <c r="AX352" s="36"/>
      <c r="AY352" s="36"/>
      <c r="AZ352" s="29"/>
      <c r="BA352" s="36"/>
      <c r="BB352" s="36"/>
      <c r="BC352" s="36"/>
      <c r="BD352" s="36"/>
      <c r="BE352" s="36"/>
      <c r="BF352" s="36"/>
      <c r="BG352" s="36"/>
      <c r="BH352" s="36"/>
      <c r="BI352" s="36"/>
      <c r="BJ352" s="29"/>
      <c r="BK352" s="36"/>
      <c r="BL352" s="29"/>
      <c r="BM352" s="36"/>
      <c r="BN352" s="36"/>
      <c r="BO352" s="36"/>
      <c r="BP352" s="29"/>
      <c r="BQ352" s="36"/>
      <c r="BR352" s="29"/>
      <c r="BS352" s="36"/>
      <c r="BT352" s="36"/>
      <c r="BU352" s="36"/>
      <c r="BV352" s="36"/>
    </row>
    <row r="353" spans="1:75" s="86" customFormat="1" ht="16.5" customHeight="1" x14ac:dyDescent="0.25">
      <c r="A353" s="79">
        <v>351</v>
      </c>
      <c r="B353" s="79">
        <v>3</v>
      </c>
      <c r="C353" s="80" t="s">
        <v>801</v>
      </c>
      <c r="D353" s="81">
        <f>апрель!D353-май!E353</f>
        <v>182.22402371980672</v>
      </c>
      <c r="E353" s="81">
        <f t="shared" si="5"/>
        <v>3.1680000000000001</v>
      </c>
      <c r="F353" s="82"/>
      <c r="G353" s="82"/>
      <c r="H353" s="82"/>
      <c r="I353" s="83"/>
      <c r="J353" s="82"/>
      <c r="K353" s="82"/>
      <c r="L353" s="82"/>
      <c r="M353" s="82"/>
      <c r="N353" s="82"/>
      <c r="O353" s="84"/>
      <c r="P353" s="82"/>
      <c r="Q353" s="84"/>
      <c r="R353" s="82"/>
      <c r="S353" s="82"/>
      <c r="T353" s="82"/>
      <c r="U353" s="82"/>
      <c r="V353" s="82"/>
      <c r="W353" s="82"/>
      <c r="X353" s="82"/>
      <c r="Y353" s="84"/>
      <c r="Z353" s="82"/>
      <c r="AA353" s="85"/>
      <c r="AB353" s="82"/>
      <c r="AC353" s="82"/>
      <c r="AD353" s="82"/>
      <c r="AE353" s="82"/>
      <c r="AF353" s="82"/>
      <c r="AG353" s="82"/>
      <c r="AH353" s="84"/>
      <c r="AI353" s="82"/>
      <c r="AJ353" s="84"/>
      <c r="AK353" s="82"/>
      <c r="AL353" s="82"/>
      <c r="AM353" s="82"/>
      <c r="AN353" s="84"/>
      <c r="AO353" s="82"/>
      <c r="AP353" s="84"/>
      <c r="AQ353" s="82"/>
      <c r="AR353" s="84"/>
      <c r="AS353" s="82"/>
      <c r="AT353" s="82"/>
      <c r="AU353" s="82"/>
      <c r="AV353" s="84"/>
      <c r="AW353" s="82"/>
      <c r="AX353" s="82"/>
      <c r="AY353" s="82"/>
      <c r="AZ353" s="84"/>
      <c r="BA353" s="82"/>
      <c r="BB353" s="82"/>
      <c r="BC353" s="82"/>
      <c r="BD353" s="82"/>
      <c r="BE353" s="82"/>
      <c r="BF353" s="82"/>
      <c r="BG353" s="82"/>
      <c r="BH353" s="82"/>
      <c r="BI353" s="82"/>
      <c r="BJ353" s="84"/>
      <c r="BK353" s="82"/>
      <c r="BL353" s="84"/>
      <c r="BM353" s="82"/>
      <c r="BN353" s="82"/>
      <c r="BO353" s="82"/>
      <c r="BP353" s="84"/>
      <c r="BQ353" s="82"/>
      <c r="BR353" s="84"/>
      <c r="BS353" s="82"/>
      <c r="BT353" s="82"/>
      <c r="BU353" s="82"/>
      <c r="BV353" s="82">
        <v>3.1680000000000001</v>
      </c>
      <c r="BW353" s="86" t="s">
        <v>1070</v>
      </c>
    </row>
    <row r="354" spans="1:75" s="86" customFormat="1" x14ac:dyDescent="0.25">
      <c r="A354" s="79">
        <v>352</v>
      </c>
      <c r="B354" s="79">
        <v>3</v>
      </c>
      <c r="C354" s="80" t="s">
        <v>802</v>
      </c>
      <c r="D354" s="81">
        <f>апрель!D354-май!E354</f>
        <v>125.50723978743957</v>
      </c>
      <c r="E354" s="81">
        <f t="shared" si="5"/>
        <v>4.0490000000000004</v>
      </c>
      <c r="F354" s="82"/>
      <c r="G354" s="82"/>
      <c r="H354" s="82"/>
      <c r="I354" s="83"/>
      <c r="J354" s="82"/>
      <c r="K354" s="82"/>
      <c r="L354" s="82"/>
      <c r="M354" s="82"/>
      <c r="N354" s="82"/>
      <c r="O354" s="84"/>
      <c r="P354" s="82"/>
      <c r="Q354" s="84"/>
      <c r="R354" s="82"/>
      <c r="S354" s="82"/>
      <c r="T354" s="82"/>
      <c r="U354" s="82"/>
      <c r="V354" s="82"/>
      <c r="W354" s="82"/>
      <c r="X354" s="82"/>
      <c r="Y354" s="84"/>
      <c r="Z354" s="82"/>
      <c r="AA354" s="85"/>
      <c r="AB354" s="82"/>
      <c r="AC354" s="82"/>
      <c r="AD354" s="82"/>
      <c r="AE354" s="82"/>
      <c r="AF354" s="82"/>
      <c r="AG354" s="82"/>
      <c r="AH354" s="84"/>
      <c r="AI354" s="82"/>
      <c r="AJ354" s="84"/>
      <c r="AK354" s="82"/>
      <c r="AL354" s="82"/>
      <c r="AM354" s="82"/>
      <c r="AN354" s="84"/>
      <c r="AO354" s="82"/>
      <c r="AP354" s="84"/>
      <c r="AQ354" s="82"/>
      <c r="AR354" s="84"/>
      <c r="AS354" s="82"/>
      <c r="AT354" s="82"/>
      <c r="AU354" s="82"/>
      <c r="AV354" s="84"/>
      <c r="AW354" s="82"/>
      <c r="AX354" s="82"/>
      <c r="AY354" s="82"/>
      <c r="AZ354" s="84"/>
      <c r="BA354" s="82"/>
      <c r="BB354" s="82"/>
      <c r="BC354" s="82"/>
      <c r="BD354" s="82"/>
      <c r="BE354" s="82"/>
      <c r="BF354" s="82"/>
      <c r="BG354" s="82"/>
      <c r="BH354" s="82"/>
      <c r="BI354" s="82"/>
      <c r="BJ354" s="84"/>
      <c r="BK354" s="82"/>
      <c r="BL354" s="84"/>
      <c r="BM354" s="82"/>
      <c r="BN354" s="82"/>
      <c r="BO354" s="82"/>
      <c r="BP354" s="84"/>
      <c r="BQ354" s="82"/>
      <c r="BR354" s="84"/>
      <c r="BS354" s="82"/>
      <c r="BT354" s="82"/>
      <c r="BU354" s="82"/>
      <c r="BV354" s="82">
        <v>4.0490000000000004</v>
      </c>
      <c r="BW354" s="86" t="s">
        <v>1070</v>
      </c>
    </row>
    <row r="355" spans="1:75" s="86" customFormat="1" x14ac:dyDescent="0.25">
      <c r="A355" s="79">
        <v>353</v>
      </c>
      <c r="B355" s="79">
        <v>3</v>
      </c>
      <c r="C355" s="80" t="s">
        <v>803</v>
      </c>
      <c r="D355" s="81">
        <f>апрель!D355-май!E355</f>
        <v>1152.4188796618355</v>
      </c>
      <c r="E355" s="81">
        <f t="shared" si="5"/>
        <v>5.4640000000000004</v>
      </c>
      <c r="F355" s="82"/>
      <c r="G355" s="82"/>
      <c r="H355" s="82"/>
      <c r="I355" s="83"/>
      <c r="J355" s="82"/>
      <c r="K355" s="82"/>
      <c r="L355" s="82"/>
      <c r="M355" s="82"/>
      <c r="N355" s="82"/>
      <c r="O355" s="84"/>
      <c r="P355" s="82"/>
      <c r="Q355" s="84"/>
      <c r="R355" s="82"/>
      <c r="S355" s="82"/>
      <c r="T355" s="82"/>
      <c r="U355" s="82">
        <v>5.0000000000000001E-3</v>
      </c>
      <c r="V355" s="82">
        <v>5.4640000000000004</v>
      </c>
      <c r="W355" s="82"/>
      <c r="X355" s="82"/>
      <c r="Y355" s="84"/>
      <c r="Z355" s="82"/>
      <c r="AA355" s="85"/>
      <c r="AB355" s="82"/>
      <c r="AC355" s="82"/>
      <c r="AD355" s="82"/>
      <c r="AE355" s="82"/>
      <c r="AF355" s="82"/>
      <c r="AG355" s="82"/>
      <c r="AH355" s="84"/>
      <c r="AI355" s="82"/>
      <c r="AJ355" s="84"/>
      <c r="AK355" s="82"/>
      <c r="AL355" s="82"/>
      <c r="AM355" s="82"/>
      <c r="AN355" s="84"/>
      <c r="AO355" s="82"/>
      <c r="AP355" s="84"/>
      <c r="AQ355" s="82"/>
      <c r="AR355" s="84"/>
      <c r="AS355" s="82"/>
      <c r="AT355" s="82"/>
      <c r="AU355" s="82"/>
      <c r="AV355" s="84"/>
      <c r="AW355" s="82"/>
      <c r="AX355" s="82"/>
      <c r="AY355" s="82"/>
      <c r="AZ355" s="84"/>
      <c r="BA355" s="82"/>
      <c r="BB355" s="82"/>
      <c r="BC355" s="82"/>
      <c r="BD355" s="82"/>
      <c r="BE355" s="82"/>
      <c r="BF355" s="82"/>
      <c r="BG355" s="82"/>
      <c r="BH355" s="82"/>
      <c r="BI355" s="82"/>
      <c r="BJ355" s="84"/>
      <c r="BK355" s="82"/>
      <c r="BL355" s="84"/>
      <c r="BM355" s="82"/>
      <c r="BN355" s="82"/>
      <c r="BO355" s="82"/>
      <c r="BP355" s="84"/>
      <c r="BQ355" s="82"/>
      <c r="BR355" s="84"/>
      <c r="BS355" s="82"/>
      <c r="BT355" s="82"/>
      <c r="BU355" s="82"/>
      <c r="BV355" s="82"/>
    </row>
    <row r="356" spans="1:75" x14ac:dyDescent="0.25">
      <c r="A356" s="16">
        <v>354</v>
      </c>
      <c r="B356" s="16">
        <v>3</v>
      </c>
      <c r="C356" s="31" t="s">
        <v>804</v>
      </c>
      <c r="D356" s="40">
        <f>апрель!D356-май!E356</f>
        <v>386.95170179710141</v>
      </c>
      <c r="E356" s="40">
        <f t="shared" si="5"/>
        <v>0</v>
      </c>
      <c r="F356" s="36"/>
      <c r="G356" s="36"/>
      <c r="H356" s="36"/>
      <c r="I356" s="27"/>
      <c r="J356" s="36"/>
      <c r="K356" s="36"/>
      <c r="L356" s="36"/>
      <c r="M356" s="36"/>
      <c r="N356" s="36"/>
      <c r="O356" s="29"/>
      <c r="P356" s="36"/>
      <c r="Q356" s="29"/>
      <c r="R356" s="36"/>
      <c r="S356" s="36"/>
      <c r="T356" s="36"/>
      <c r="U356" s="36"/>
      <c r="V356" s="36"/>
      <c r="W356" s="36"/>
      <c r="X356" s="36"/>
      <c r="Y356" s="29"/>
      <c r="Z356" s="36"/>
      <c r="AA356" s="66"/>
      <c r="AB356" s="36"/>
      <c r="AC356" s="36"/>
      <c r="AD356" s="36"/>
      <c r="AE356" s="36"/>
      <c r="AF356" s="36"/>
      <c r="AG356" s="36"/>
      <c r="AH356" s="29"/>
      <c r="AI356" s="36"/>
      <c r="AJ356" s="29"/>
      <c r="AK356" s="36"/>
      <c r="AL356" s="36"/>
      <c r="AM356" s="36"/>
      <c r="AN356" s="29"/>
      <c r="AO356" s="36"/>
      <c r="AP356" s="29"/>
      <c r="AQ356" s="36"/>
      <c r="AR356" s="29"/>
      <c r="AS356" s="36"/>
      <c r="AT356" s="36"/>
      <c r="AU356" s="36"/>
      <c r="AV356" s="29"/>
      <c r="AW356" s="36"/>
      <c r="AX356" s="36"/>
      <c r="AY356" s="36"/>
      <c r="AZ356" s="29"/>
      <c r="BA356" s="36"/>
      <c r="BB356" s="36"/>
      <c r="BC356" s="36"/>
      <c r="BD356" s="36"/>
      <c r="BE356" s="36"/>
      <c r="BF356" s="36"/>
      <c r="BG356" s="36"/>
      <c r="BH356" s="36"/>
      <c r="BI356" s="36"/>
      <c r="BJ356" s="29"/>
      <c r="BK356" s="36"/>
      <c r="BL356" s="29"/>
      <c r="BM356" s="36"/>
      <c r="BN356" s="36"/>
      <c r="BO356" s="36"/>
      <c r="BP356" s="29"/>
      <c r="BQ356" s="36"/>
      <c r="BR356" s="29"/>
      <c r="BS356" s="36"/>
      <c r="BT356" s="36"/>
      <c r="BU356" s="36"/>
      <c r="BV356" s="36"/>
    </row>
    <row r="357" spans="1:75" s="86" customFormat="1" x14ac:dyDescent="0.25">
      <c r="A357" s="79">
        <v>355</v>
      </c>
      <c r="B357" s="79">
        <v>3</v>
      </c>
      <c r="C357" s="80" t="s">
        <v>805</v>
      </c>
      <c r="D357" s="81">
        <f>апрель!D357-май!E357</f>
        <v>-1354.3961600096623</v>
      </c>
      <c r="E357" s="81">
        <f t="shared" si="5"/>
        <v>2.4609999999999999</v>
      </c>
      <c r="F357" s="82"/>
      <c r="G357" s="82"/>
      <c r="H357" s="82"/>
      <c r="I357" s="83"/>
      <c r="J357" s="82"/>
      <c r="K357" s="82"/>
      <c r="L357" s="82"/>
      <c r="M357" s="82"/>
      <c r="N357" s="82"/>
      <c r="O357" s="84"/>
      <c r="P357" s="82"/>
      <c r="Q357" s="84"/>
      <c r="R357" s="82"/>
      <c r="S357" s="82"/>
      <c r="T357" s="82"/>
      <c r="U357" s="82"/>
      <c r="V357" s="82"/>
      <c r="W357" s="82"/>
      <c r="X357" s="82"/>
      <c r="Y357" s="84"/>
      <c r="Z357" s="82"/>
      <c r="AA357" s="85"/>
      <c r="AB357" s="82"/>
      <c r="AC357" s="82"/>
      <c r="AD357" s="82"/>
      <c r="AE357" s="82"/>
      <c r="AF357" s="82"/>
      <c r="AG357" s="82"/>
      <c r="AH357" s="84"/>
      <c r="AI357" s="82"/>
      <c r="AJ357" s="84"/>
      <c r="AK357" s="82"/>
      <c r="AL357" s="82"/>
      <c r="AM357" s="82"/>
      <c r="AN357" s="84"/>
      <c r="AO357" s="82"/>
      <c r="AP357" s="84"/>
      <c r="AQ357" s="82"/>
      <c r="AR357" s="84"/>
      <c r="AS357" s="82"/>
      <c r="AT357" s="82"/>
      <c r="AU357" s="82"/>
      <c r="AV357" s="84"/>
      <c r="AW357" s="82"/>
      <c r="AX357" s="82"/>
      <c r="AY357" s="82"/>
      <c r="AZ357" s="84"/>
      <c r="BA357" s="82"/>
      <c r="BB357" s="82"/>
      <c r="BC357" s="82"/>
      <c r="BD357" s="82"/>
      <c r="BE357" s="82"/>
      <c r="BF357" s="82"/>
      <c r="BG357" s="82"/>
      <c r="BH357" s="82"/>
      <c r="BI357" s="82"/>
      <c r="BJ357" s="84"/>
      <c r="BK357" s="82"/>
      <c r="BL357" s="84"/>
      <c r="BM357" s="82"/>
      <c r="BN357" s="82">
        <v>0.01</v>
      </c>
      <c r="BO357" s="82">
        <v>2.4609999999999999</v>
      </c>
      <c r="BP357" s="84"/>
      <c r="BQ357" s="82"/>
      <c r="BR357" s="84"/>
      <c r="BS357" s="82"/>
      <c r="BT357" s="82"/>
      <c r="BU357" s="82"/>
      <c r="BV357" s="82"/>
    </row>
    <row r="358" spans="1:75" s="86" customFormat="1" x14ac:dyDescent="0.25">
      <c r="A358" s="79">
        <v>356</v>
      </c>
      <c r="B358" s="79">
        <v>3</v>
      </c>
      <c r="C358" s="80" t="s">
        <v>806</v>
      </c>
      <c r="D358" s="81">
        <f>апрель!D358-май!E358</f>
        <v>-1881.1852394685984</v>
      </c>
      <c r="E358" s="81">
        <f t="shared" si="5"/>
        <v>2.7320000000000002</v>
      </c>
      <c r="F358" s="82"/>
      <c r="G358" s="82"/>
      <c r="H358" s="82"/>
      <c r="I358" s="83"/>
      <c r="J358" s="82"/>
      <c r="K358" s="82"/>
      <c r="L358" s="82"/>
      <c r="M358" s="82"/>
      <c r="N358" s="82"/>
      <c r="O358" s="84"/>
      <c r="P358" s="82"/>
      <c r="Q358" s="84"/>
      <c r="R358" s="82"/>
      <c r="S358" s="82"/>
      <c r="T358" s="82"/>
      <c r="U358" s="82"/>
      <c r="V358" s="82"/>
      <c r="W358" s="82"/>
      <c r="X358" s="82"/>
      <c r="Y358" s="84"/>
      <c r="Z358" s="82"/>
      <c r="AA358" s="85"/>
      <c r="AB358" s="82"/>
      <c r="AC358" s="82"/>
      <c r="AD358" s="82"/>
      <c r="AE358" s="82"/>
      <c r="AF358" s="82"/>
      <c r="AG358" s="82"/>
      <c r="AH358" s="84">
        <v>3</v>
      </c>
      <c r="AI358" s="82">
        <v>2.7320000000000002</v>
      </c>
      <c r="AJ358" s="84"/>
      <c r="AK358" s="82"/>
      <c r="AL358" s="82"/>
      <c r="AM358" s="82"/>
      <c r="AN358" s="84"/>
      <c r="AO358" s="82"/>
      <c r="AP358" s="84"/>
      <c r="AQ358" s="82"/>
      <c r="AR358" s="84"/>
      <c r="AS358" s="82"/>
      <c r="AT358" s="82"/>
      <c r="AU358" s="82"/>
      <c r="AV358" s="84"/>
      <c r="AW358" s="82"/>
      <c r="AX358" s="82"/>
      <c r="AY358" s="82"/>
      <c r="AZ358" s="84"/>
      <c r="BA358" s="82"/>
      <c r="BB358" s="82"/>
      <c r="BC358" s="82"/>
      <c r="BD358" s="82"/>
      <c r="BE358" s="82"/>
      <c r="BF358" s="82"/>
      <c r="BG358" s="82"/>
      <c r="BH358" s="82"/>
      <c r="BI358" s="82"/>
      <c r="BJ358" s="84"/>
      <c r="BK358" s="82"/>
      <c r="BL358" s="84"/>
      <c r="BM358" s="82"/>
      <c r="BN358" s="82"/>
      <c r="BO358" s="82"/>
      <c r="BP358" s="84"/>
      <c r="BQ358" s="82"/>
      <c r="BR358" s="84"/>
      <c r="BS358" s="82"/>
      <c r="BT358" s="82"/>
      <c r="BU358" s="82"/>
      <c r="BV358" s="82"/>
    </row>
    <row r="359" spans="1:75" s="86" customFormat="1" x14ac:dyDescent="0.25">
      <c r="A359" s="79">
        <v>357</v>
      </c>
      <c r="B359" s="79">
        <v>3</v>
      </c>
      <c r="C359" s="80" t="s">
        <v>807</v>
      </c>
      <c r="D359" s="81">
        <f>апрель!D359-май!E359</f>
        <v>4505.4191537777788</v>
      </c>
      <c r="E359" s="81">
        <f t="shared" si="5"/>
        <v>6.82</v>
      </c>
      <c r="F359" s="82"/>
      <c r="G359" s="82"/>
      <c r="H359" s="82"/>
      <c r="I359" s="83"/>
      <c r="J359" s="82"/>
      <c r="K359" s="82"/>
      <c r="L359" s="82"/>
      <c r="M359" s="82"/>
      <c r="N359" s="82"/>
      <c r="O359" s="84"/>
      <c r="P359" s="82"/>
      <c r="Q359" s="84"/>
      <c r="R359" s="82"/>
      <c r="S359" s="82"/>
      <c r="T359" s="82"/>
      <c r="U359" s="82"/>
      <c r="V359" s="82"/>
      <c r="W359" s="82"/>
      <c r="X359" s="82"/>
      <c r="Y359" s="84"/>
      <c r="Z359" s="82"/>
      <c r="AA359" s="85"/>
      <c r="AB359" s="82"/>
      <c r="AC359" s="82"/>
      <c r="AD359" s="82"/>
      <c r="AE359" s="82"/>
      <c r="AF359" s="82"/>
      <c r="AG359" s="82"/>
      <c r="AH359" s="84"/>
      <c r="AI359" s="82"/>
      <c r="AJ359" s="84"/>
      <c r="AK359" s="82"/>
      <c r="AL359" s="82"/>
      <c r="AM359" s="82"/>
      <c r="AN359" s="84"/>
      <c r="AO359" s="82"/>
      <c r="AP359" s="84"/>
      <c r="AQ359" s="82"/>
      <c r="AR359" s="84"/>
      <c r="AS359" s="82"/>
      <c r="AT359" s="82"/>
      <c r="AU359" s="82"/>
      <c r="AV359" s="84"/>
      <c r="AW359" s="82"/>
      <c r="AX359" s="82"/>
      <c r="AY359" s="82"/>
      <c r="AZ359" s="84"/>
      <c r="BA359" s="82"/>
      <c r="BB359" s="82"/>
      <c r="BC359" s="82"/>
      <c r="BD359" s="82"/>
      <c r="BE359" s="82"/>
      <c r="BF359" s="82">
        <v>6.0000000000000001E-3</v>
      </c>
      <c r="BG359" s="82">
        <v>6.82</v>
      </c>
      <c r="BH359" s="82"/>
      <c r="BI359" s="82"/>
      <c r="BJ359" s="84"/>
      <c r="BK359" s="82"/>
      <c r="BL359" s="84"/>
      <c r="BM359" s="82"/>
      <c r="BN359" s="82"/>
      <c r="BO359" s="82"/>
      <c r="BP359" s="84"/>
      <c r="BQ359" s="82"/>
      <c r="BR359" s="84"/>
      <c r="BS359" s="82"/>
      <c r="BT359" s="82"/>
      <c r="BU359" s="82"/>
      <c r="BV359" s="82"/>
    </row>
    <row r="360" spans="1:75" x14ac:dyDescent="0.25">
      <c r="A360" s="16">
        <v>358</v>
      </c>
      <c r="B360" s="16">
        <v>3</v>
      </c>
      <c r="C360" s="31" t="s">
        <v>919</v>
      </c>
      <c r="D360" s="40">
        <f>апрель!D360-май!E360</f>
        <v>213.53845666666666</v>
      </c>
      <c r="E360" s="40">
        <f t="shared" si="5"/>
        <v>0</v>
      </c>
      <c r="F360" s="36"/>
      <c r="G360" s="36"/>
      <c r="H360" s="36"/>
      <c r="I360" s="27"/>
      <c r="J360" s="36"/>
      <c r="K360" s="36"/>
      <c r="L360" s="36"/>
      <c r="M360" s="36"/>
      <c r="N360" s="36"/>
      <c r="O360" s="29"/>
      <c r="P360" s="36"/>
      <c r="Q360" s="29"/>
      <c r="R360" s="36"/>
      <c r="S360" s="36"/>
      <c r="T360" s="36"/>
      <c r="U360" s="36"/>
      <c r="V360" s="36"/>
      <c r="W360" s="36"/>
      <c r="X360" s="36"/>
      <c r="Y360" s="29"/>
      <c r="Z360" s="36"/>
      <c r="AA360" s="66"/>
      <c r="AB360" s="36"/>
      <c r="AC360" s="36"/>
      <c r="AD360" s="36"/>
      <c r="AE360" s="36"/>
      <c r="AF360" s="36"/>
      <c r="AG360" s="36"/>
      <c r="AH360" s="29"/>
      <c r="AI360" s="36"/>
      <c r="AJ360" s="29"/>
      <c r="AK360" s="36"/>
      <c r="AL360" s="36"/>
      <c r="AM360" s="36"/>
      <c r="AN360" s="29"/>
      <c r="AO360" s="36"/>
      <c r="AP360" s="29"/>
      <c r="AQ360" s="36"/>
      <c r="AR360" s="29"/>
      <c r="AS360" s="36"/>
      <c r="AT360" s="36"/>
      <c r="AU360" s="36"/>
      <c r="AV360" s="29"/>
      <c r="AW360" s="36"/>
      <c r="AX360" s="36"/>
      <c r="AY360" s="36"/>
      <c r="AZ360" s="29"/>
      <c r="BA360" s="36"/>
      <c r="BB360" s="36"/>
      <c r="BC360" s="36"/>
      <c r="BD360" s="36"/>
      <c r="BE360" s="36"/>
      <c r="BF360" s="36"/>
      <c r="BG360" s="36"/>
      <c r="BH360" s="36"/>
      <c r="BI360" s="36"/>
      <c r="BJ360" s="29"/>
      <c r="BK360" s="36"/>
      <c r="BL360" s="29"/>
      <c r="BM360" s="36"/>
      <c r="BN360" s="36"/>
      <c r="BO360" s="36"/>
      <c r="BP360" s="29"/>
      <c r="BQ360" s="36"/>
      <c r="BR360" s="29"/>
      <c r="BS360" s="36"/>
      <c r="BT360" s="36"/>
      <c r="BU360" s="36"/>
      <c r="BV360" s="36"/>
    </row>
    <row r="361" spans="1:75" x14ac:dyDescent="0.25">
      <c r="A361" s="16">
        <v>359</v>
      </c>
      <c r="B361" s="16">
        <v>3</v>
      </c>
      <c r="C361" s="31" t="s">
        <v>920</v>
      </c>
      <c r="D361" s="40">
        <f>апрель!D361-май!E361</f>
        <v>-225.06839592270532</v>
      </c>
      <c r="E361" s="40">
        <f t="shared" si="5"/>
        <v>0</v>
      </c>
      <c r="F361" s="36"/>
      <c r="G361" s="36"/>
      <c r="H361" s="36"/>
      <c r="I361" s="27"/>
      <c r="J361" s="36"/>
      <c r="K361" s="36"/>
      <c r="L361" s="36"/>
      <c r="M361" s="36"/>
      <c r="N361" s="36"/>
      <c r="O361" s="29"/>
      <c r="P361" s="36"/>
      <c r="Q361" s="29"/>
      <c r="R361" s="36"/>
      <c r="S361" s="36"/>
      <c r="T361" s="36"/>
      <c r="U361" s="36"/>
      <c r="V361" s="36"/>
      <c r="W361" s="36"/>
      <c r="X361" s="36"/>
      <c r="Y361" s="29"/>
      <c r="Z361" s="36"/>
      <c r="AA361" s="66"/>
      <c r="AB361" s="36"/>
      <c r="AC361" s="36"/>
      <c r="AD361" s="36"/>
      <c r="AE361" s="36"/>
      <c r="AF361" s="36"/>
      <c r="AG361" s="36"/>
      <c r="AH361" s="29"/>
      <c r="AI361" s="36"/>
      <c r="AJ361" s="29"/>
      <c r="AK361" s="36"/>
      <c r="AL361" s="36"/>
      <c r="AM361" s="36"/>
      <c r="AN361" s="29"/>
      <c r="AO361" s="36"/>
      <c r="AP361" s="29"/>
      <c r="AQ361" s="36"/>
      <c r="AR361" s="29"/>
      <c r="AS361" s="36"/>
      <c r="AT361" s="36"/>
      <c r="AU361" s="36"/>
      <c r="AV361" s="29"/>
      <c r="AW361" s="36"/>
      <c r="AX361" s="36"/>
      <c r="AY361" s="36"/>
      <c r="AZ361" s="29"/>
      <c r="BA361" s="36"/>
      <c r="BB361" s="36"/>
      <c r="BC361" s="36"/>
      <c r="BD361" s="36"/>
      <c r="BE361" s="36"/>
      <c r="BF361" s="36"/>
      <c r="BG361" s="36"/>
      <c r="BH361" s="36"/>
      <c r="BI361" s="36"/>
      <c r="BJ361" s="29"/>
      <c r="BK361" s="36"/>
      <c r="BL361" s="29"/>
      <c r="BM361" s="36"/>
      <c r="BN361" s="36"/>
      <c r="BO361" s="36"/>
      <c r="BP361" s="29"/>
      <c r="BQ361" s="36"/>
      <c r="BR361" s="29"/>
      <c r="BS361" s="36"/>
      <c r="BT361" s="36"/>
      <c r="BU361" s="36"/>
      <c r="BV361" s="36"/>
    </row>
    <row r="362" spans="1:75" s="86" customFormat="1" x14ac:dyDescent="0.25">
      <c r="A362" s="79">
        <v>360</v>
      </c>
      <c r="B362" s="79">
        <v>3</v>
      </c>
      <c r="C362" s="80" t="s">
        <v>808</v>
      </c>
      <c r="D362" s="81">
        <f>апрель!D362-май!E362</f>
        <v>933.32165319806757</v>
      </c>
      <c r="E362" s="81">
        <f t="shared" si="5"/>
        <v>7.0439999999999996</v>
      </c>
      <c r="F362" s="82"/>
      <c r="G362" s="82"/>
      <c r="H362" s="82"/>
      <c r="I362" s="83"/>
      <c r="J362" s="82"/>
      <c r="K362" s="82"/>
      <c r="L362" s="82"/>
      <c r="M362" s="82"/>
      <c r="N362" s="82"/>
      <c r="O362" s="84"/>
      <c r="P362" s="82"/>
      <c r="Q362" s="84"/>
      <c r="R362" s="82"/>
      <c r="S362" s="82"/>
      <c r="T362" s="82"/>
      <c r="U362" s="82"/>
      <c r="V362" s="82"/>
      <c r="W362" s="82"/>
      <c r="X362" s="82"/>
      <c r="Y362" s="84"/>
      <c r="Z362" s="82"/>
      <c r="AA362" s="85"/>
      <c r="AB362" s="82"/>
      <c r="AC362" s="82"/>
      <c r="AD362" s="82"/>
      <c r="AE362" s="82"/>
      <c r="AF362" s="82"/>
      <c r="AG362" s="82"/>
      <c r="AH362" s="84">
        <v>1</v>
      </c>
      <c r="AI362" s="82">
        <v>2.0419999999999998</v>
      </c>
      <c r="AJ362" s="84"/>
      <c r="AK362" s="82"/>
      <c r="AL362" s="82"/>
      <c r="AM362" s="82"/>
      <c r="AN362" s="84"/>
      <c r="AO362" s="82"/>
      <c r="AP362" s="84"/>
      <c r="AQ362" s="82"/>
      <c r="AR362" s="84"/>
      <c r="AS362" s="82"/>
      <c r="AT362" s="82"/>
      <c r="AU362" s="82"/>
      <c r="AV362" s="84"/>
      <c r="AW362" s="82"/>
      <c r="AX362" s="82"/>
      <c r="AY362" s="82"/>
      <c r="AZ362" s="84"/>
      <c r="BA362" s="82"/>
      <c r="BB362" s="82"/>
      <c r="BC362" s="82"/>
      <c r="BD362" s="82"/>
      <c r="BE362" s="82"/>
      <c r="BF362" s="82"/>
      <c r="BG362" s="82"/>
      <c r="BH362" s="82"/>
      <c r="BI362" s="82"/>
      <c r="BJ362" s="84"/>
      <c r="BK362" s="82"/>
      <c r="BL362" s="84"/>
      <c r="BM362" s="82"/>
      <c r="BN362" s="82"/>
      <c r="BO362" s="82"/>
      <c r="BP362" s="84"/>
      <c r="BQ362" s="82"/>
      <c r="BR362" s="84"/>
      <c r="BS362" s="82"/>
      <c r="BT362" s="82"/>
      <c r="BU362" s="82"/>
      <c r="BV362" s="82">
        <v>5.0019999999999998</v>
      </c>
      <c r="BW362" s="86" t="s">
        <v>1070</v>
      </c>
    </row>
    <row r="363" spans="1:75" x14ac:dyDescent="0.25">
      <c r="A363" s="16">
        <v>361</v>
      </c>
      <c r="B363" s="16">
        <v>3</v>
      </c>
      <c r="C363" s="31" t="s">
        <v>809</v>
      </c>
      <c r="D363" s="40">
        <f>апрель!D363-май!E363</f>
        <v>-98.042191787439606</v>
      </c>
      <c r="E363" s="40">
        <f t="shared" si="5"/>
        <v>0</v>
      </c>
      <c r="F363" s="36"/>
      <c r="G363" s="36"/>
      <c r="H363" s="36"/>
      <c r="I363" s="27"/>
      <c r="J363" s="36"/>
      <c r="K363" s="36"/>
      <c r="L363" s="36"/>
      <c r="M363" s="36"/>
      <c r="N363" s="36"/>
      <c r="O363" s="29"/>
      <c r="P363" s="36"/>
      <c r="Q363" s="29"/>
      <c r="R363" s="36"/>
      <c r="S363" s="36"/>
      <c r="T363" s="36"/>
      <c r="U363" s="36"/>
      <c r="V363" s="36"/>
      <c r="W363" s="36"/>
      <c r="X363" s="36"/>
      <c r="Y363" s="29"/>
      <c r="Z363" s="36"/>
      <c r="AA363" s="66"/>
      <c r="AB363" s="36"/>
      <c r="AC363" s="36"/>
      <c r="AD363" s="36"/>
      <c r="AE363" s="36"/>
      <c r="AF363" s="36"/>
      <c r="AG363" s="36"/>
      <c r="AH363" s="29"/>
      <c r="AI363" s="36"/>
      <c r="AJ363" s="29"/>
      <c r="AK363" s="36"/>
      <c r="AL363" s="36"/>
      <c r="AM363" s="36"/>
      <c r="AN363" s="29"/>
      <c r="AO363" s="36"/>
      <c r="AP363" s="29"/>
      <c r="AQ363" s="36"/>
      <c r="AR363" s="29"/>
      <c r="AS363" s="36"/>
      <c r="AT363" s="36"/>
      <c r="AU363" s="36"/>
      <c r="AV363" s="29"/>
      <c r="AW363" s="36"/>
      <c r="AX363" s="36"/>
      <c r="AY363" s="36"/>
      <c r="AZ363" s="29"/>
      <c r="BA363" s="36"/>
      <c r="BB363" s="36"/>
      <c r="BC363" s="36"/>
      <c r="BD363" s="36"/>
      <c r="BE363" s="36"/>
      <c r="BF363" s="36"/>
      <c r="BG363" s="36"/>
      <c r="BH363" s="36"/>
      <c r="BI363" s="36"/>
      <c r="BJ363" s="29"/>
      <c r="BK363" s="36"/>
      <c r="BL363" s="29"/>
      <c r="BM363" s="36"/>
      <c r="BN363" s="36"/>
      <c r="BO363" s="36"/>
      <c r="BP363" s="29"/>
      <c r="BQ363" s="36"/>
      <c r="BR363" s="29"/>
      <c r="BS363" s="36"/>
      <c r="BT363" s="36"/>
      <c r="BU363" s="36"/>
      <c r="BV363" s="36"/>
    </row>
    <row r="364" spans="1:75" x14ac:dyDescent="0.25">
      <c r="A364" s="16">
        <v>362</v>
      </c>
      <c r="B364" s="16">
        <v>3</v>
      </c>
      <c r="C364" s="31" t="s">
        <v>810</v>
      </c>
      <c r="D364" s="40">
        <f>апрель!D364-май!E364</f>
        <v>141.60146496618356</v>
      </c>
      <c r="E364" s="40">
        <f t="shared" si="5"/>
        <v>0</v>
      </c>
      <c r="F364" s="36"/>
      <c r="G364" s="36"/>
      <c r="H364" s="36"/>
      <c r="I364" s="27"/>
      <c r="J364" s="36"/>
      <c r="K364" s="36"/>
      <c r="L364" s="36"/>
      <c r="M364" s="36"/>
      <c r="N364" s="36"/>
      <c r="O364" s="29"/>
      <c r="P364" s="36"/>
      <c r="Q364" s="29"/>
      <c r="R364" s="36"/>
      <c r="S364" s="36"/>
      <c r="T364" s="36"/>
      <c r="U364" s="36"/>
      <c r="V364" s="36"/>
      <c r="W364" s="36"/>
      <c r="X364" s="36"/>
      <c r="Y364" s="29"/>
      <c r="Z364" s="36"/>
      <c r="AA364" s="66"/>
      <c r="AB364" s="36"/>
      <c r="AC364" s="36"/>
      <c r="AD364" s="36"/>
      <c r="AE364" s="36"/>
      <c r="AF364" s="36"/>
      <c r="AG364" s="36"/>
      <c r="AH364" s="29"/>
      <c r="AI364" s="36"/>
      <c r="AJ364" s="29"/>
      <c r="AK364" s="36"/>
      <c r="AL364" s="36"/>
      <c r="AM364" s="36"/>
      <c r="AN364" s="29"/>
      <c r="AO364" s="36"/>
      <c r="AP364" s="29"/>
      <c r="AQ364" s="36"/>
      <c r="AR364" s="29"/>
      <c r="AS364" s="36"/>
      <c r="AT364" s="36"/>
      <c r="AU364" s="36"/>
      <c r="AV364" s="29"/>
      <c r="AW364" s="36"/>
      <c r="AX364" s="36"/>
      <c r="AY364" s="36"/>
      <c r="AZ364" s="29"/>
      <c r="BA364" s="36"/>
      <c r="BB364" s="36"/>
      <c r="BC364" s="36"/>
      <c r="BD364" s="36"/>
      <c r="BE364" s="36"/>
      <c r="BF364" s="36"/>
      <c r="BG364" s="36"/>
      <c r="BH364" s="36"/>
      <c r="BI364" s="36"/>
      <c r="BJ364" s="29"/>
      <c r="BK364" s="36"/>
      <c r="BL364" s="29"/>
      <c r="BM364" s="36"/>
      <c r="BN364" s="36"/>
      <c r="BO364" s="36"/>
      <c r="BP364" s="29"/>
      <c r="BQ364" s="36"/>
      <c r="BR364" s="29"/>
      <c r="BS364" s="36"/>
      <c r="BT364" s="36"/>
      <c r="BU364" s="36"/>
      <c r="BV364" s="36"/>
    </row>
    <row r="365" spans="1:75" x14ac:dyDescent="0.25">
      <c r="A365" s="16">
        <v>363</v>
      </c>
      <c r="B365" s="16">
        <v>3</v>
      </c>
      <c r="C365" s="31" t="s">
        <v>811</v>
      </c>
      <c r="D365" s="40">
        <f>апрель!D365-май!E365</f>
        <v>-43.603439613526568</v>
      </c>
      <c r="E365" s="40">
        <f t="shared" si="5"/>
        <v>0</v>
      </c>
      <c r="F365" s="36"/>
      <c r="G365" s="36"/>
      <c r="H365" s="36"/>
      <c r="I365" s="27"/>
      <c r="J365" s="36"/>
      <c r="K365" s="36"/>
      <c r="L365" s="36"/>
      <c r="M365" s="36"/>
      <c r="N365" s="36"/>
      <c r="O365" s="29"/>
      <c r="P365" s="36"/>
      <c r="Q365" s="29"/>
      <c r="R365" s="36"/>
      <c r="S365" s="36"/>
      <c r="T365" s="36"/>
      <c r="U365" s="36"/>
      <c r="V365" s="36"/>
      <c r="W365" s="36"/>
      <c r="X365" s="36"/>
      <c r="Y365" s="29"/>
      <c r="Z365" s="36"/>
      <c r="AA365" s="66"/>
      <c r="AB365" s="36"/>
      <c r="AC365" s="36"/>
      <c r="AD365" s="36"/>
      <c r="AE365" s="36"/>
      <c r="AF365" s="36"/>
      <c r="AG365" s="36"/>
      <c r="AH365" s="29"/>
      <c r="AI365" s="36"/>
      <c r="AJ365" s="29"/>
      <c r="AK365" s="36"/>
      <c r="AL365" s="36"/>
      <c r="AM365" s="36"/>
      <c r="AN365" s="29"/>
      <c r="AO365" s="36"/>
      <c r="AP365" s="29"/>
      <c r="AQ365" s="36"/>
      <c r="AR365" s="29"/>
      <c r="AS365" s="36"/>
      <c r="AT365" s="36"/>
      <c r="AU365" s="36"/>
      <c r="AV365" s="29"/>
      <c r="AW365" s="36"/>
      <c r="AX365" s="36"/>
      <c r="AY365" s="36"/>
      <c r="AZ365" s="29"/>
      <c r="BA365" s="36"/>
      <c r="BB365" s="36"/>
      <c r="BC365" s="36"/>
      <c r="BD365" s="36"/>
      <c r="BE365" s="36"/>
      <c r="BF365" s="36"/>
      <c r="BG365" s="36"/>
      <c r="BH365" s="36"/>
      <c r="BI365" s="36"/>
      <c r="BJ365" s="29"/>
      <c r="BK365" s="36"/>
      <c r="BL365" s="29"/>
      <c r="BM365" s="36"/>
      <c r="BN365" s="36"/>
      <c r="BO365" s="36"/>
      <c r="BP365" s="29"/>
      <c r="BQ365" s="36"/>
      <c r="BR365" s="29"/>
      <c r="BS365" s="36"/>
      <c r="BT365" s="36"/>
      <c r="BU365" s="36"/>
      <c r="BV365" s="36"/>
    </row>
    <row r="366" spans="1:75" s="86" customFormat="1" x14ac:dyDescent="0.25">
      <c r="A366" s="79">
        <v>364</v>
      </c>
      <c r="B366" s="79">
        <v>3</v>
      </c>
      <c r="C366" s="80" t="s">
        <v>812</v>
      </c>
      <c r="D366" s="81">
        <f>апрель!D366-май!E366</f>
        <v>174.58232296618357</v>
      </c>
      <c r="E366" s="81">
        <f t="shared" si="5"/>
        <v>3.1680000000000001</v>
      </c>
      <c r="F366" s="82"/>
      <c r="G366" s="82"/>
      <c r="H366" s="82"/>
      <c r="I366" s="83"/>
      <c r="J366" s="82"/>
      <c r="K366" s="82"/>
      <c r="L366" s="82"/>
      <c r="M366" s="82"/>
      <c r="N366" s="82"/>
      <c r="O366" s="84"/>
      <c r="P366" s="82"/>
      <c r="Q366" s="84"/>
      <c r="R366" s="82"/>
      <c r="S366" s="82"/>
      <c r="T366" s="82"/>
      <c r="U366" s="82"/>
      <c r="V366" s="82"/>
      <c r="W366" s="82"/>
      <c r="X366" s="82"/>
      <c r="Y366" s="84"/>
      <c r="Z366" s="82"/>
      <c r="AA366" s="85"/>
      <c r="AB366" s="82"/>
      <c r="AC366" s="82"/>
      <c r="AD366" s="82"/>
      <c r="AE366" s="82"/>
      <c r="AF366" s="82"/>
      <c r="AG366" s="82"/>
      <c r="AH366" s="84"/>
      <c r="AI366" s="82"/>
      <c r="AJ366" s="84"/>
      <c r="AK366" s="82"/>
      <c r="AL366" s="82"/>
      <c r="AM366" s="82"/>
      <c r="AN366" s="84"/>
      <c r="AO366" s="82"/>
      <c r="AP366" s="84"/>
      <c r="AQ366" s="82"/>
      <c r="AR366" s="84"/>
      <c r="AS366" s="82"/>
      <c r="AT366" s="82"/>
      <c r="AU366" s="82"/>
      <c r="AV366" s="84"/>
      <c r="AW366" s="82"/>
      <c r="AX366" s="82"/>
      <c r="AY366" s="82"/>
      <c r="AZ366" s="84"/>
      <c r="BA366" s="82"/>
      <c r="BB366" s="82"/>
      <c r="BC366" s="82"/>
      <c r="BD366" s="82"/>
      <c r="BE366" s="82"/>
      <c r="BF366" s="82"/>
      <c r="BG366" s="82"/>
      <c r="BH366" s="82"/>
      <c r="BI366" s="82"/>
      <c r="BJ366" s="84"/>
      <c r="BK366" s="82"/>
      <c r="BL366" s="84"/>
      <c r="BM366" s="82"/>
      <c r="BN366" s="82"/>
      <c r="BO366" s="82"/>
      <c r="BP366" s="84"/>
      <c r="BQ366" s="82"/>
      <c r="BR366" s="84"/>
      <c r="BS366" s="82"/>
      <c r="BT366" s="82"/>
      <c r="BU366" s="82"/>
      <c r="BV366" s="82">
        <v>3.1680000000000001</v>
      </c>
      <c r="BW366" s="86" t="s">
        <v>1070</v>
      </c>
    </row>
    <row r="367" spans="1:75" x14ac:dyDescent="0.25">
      <c r="A367" s="16">
        <v>365</v>
      </c>
      <c r="B367" s="16">
        <v>3</v>
      </c>
      <c r="C367" s="31" t="s">
        <v>813</v>
      </c>
      <c r="D367" s="40">
        <f>апрель!D367-май!E367</f>
        <v>306.86942362318842</v>
      </c>
      <c r="E367" s="40">
        <f t="shared" si="5"/>
        <v>0</v>
      </c>
      <c r="F367" s="36"/>
      <c r="G367" s="36"/>
      <c r="H367" s="36"/>
      <c r="I367" s="27"/>
      <c r="J367" s="36"/>
      <c r="K367" s="36"/>
      <c r="L367" s="36"/>
      <c r="M367" s="36"/>
      <c r="N367" s="36"/>
      <c r="O367" s="29"/>
      <c r="P367" s="36"/>
      <c r="Q367" s="29"/>
      <c r="R367" s="36"/>
      <c r="S367" s="36"/>
      <c r="T367" s="36"/>
      <c r="U367" s="36"/>
      <c r="V367" s="36"/>
      <c r="W367" s="36"/>
      <c r="X367" s="36"/>
      <c r="Y367" s="29"/>
      <c r="Z367" s="36"/>
      <c r="AA367" s="66"/>
      <c r="AB367" s="36"/>
      <c r="AC367" s="36"/>
      <c r="AD367" s="36"/>
      <c r="AE367" s="36"/>
      <c r="AF367" s="36"/>
      <c r="AG367" s="36"/>
      <c r="AH367" s="29"/>
      <c r="AI367" s="36"/>
      <c r="AJ367" s="29"/>
      <c r="AK367" s="36"/>
      <c r="AL367" s="36"/>
      <c r="AM367" s="36"/>
      <c r="AN367" s="29"/>
      <c r="AO367" s="36"/>
      <c r="AP367" s="29"/>
      <c r="AQ367" s="36"/>
      <c r="AR367" s="29"/>
      <c r="AS367" s="36"/>
      <c r="AT367" s="36"/>
      <c r="AU367" s="36"/>
      <c r="AV367" s="29"/>
      <c r="AW367" s="36"/>
      <c r="AX367" s="36"/>
      <c r="AY367" s="36"/>
      <c r="AZ367" s="29"/>
      <c r="BA367" s="36"/>
      <c r="BB367" s="36"/>
      <c r="BC367" s="36"/>
      <c r="BD367" s="36"/>
      <c r="BE367" s="36"/>
      <c r="BF367" s="36"/>
      <c r="BG367" s="36"/>
      <c r="BH367" s="36"/>
      <c r="BI367" s="36"/>
      <c r="BJ367" s="29"/>
      <c r="BK367" s="36"/>
      <c r="BL367" s="29"/>
      <c r="BM367" s="36"/>
      <c r="BN367" s="36"/>
      <c r="BO367" s="36"/>
      <c r="BP367" s="29"/>
      <c r="BQ367" s="36"/>
      <c r="BR367" s="29"/>
      <c r="BS367" s="36"/>
      <c r="BT367" s="36"/>
      <c r="BU367" s="36"/>
      <c r="BV367" s="36"/>
    </row>
    <row r="368" spans="1:75" s="86" customFormat="1" x14ac:dyDescent="0.25">
      <c r="A368" s="79">
        <v>366</v>
      </c>
      <c r="B368" s="79">
        <v>2</v>
      </c>
      <c r="C368" s="80" t="s">
        <v>932</v>
      </c>
      <c r="D368" s="81">
        <f>апрель!D368-май!E368</f>
        <v>647.04501329468621</v>
      </c>
      <c r="E368" s="81">
        <f t="shared" si="5"/>
        <v>8.2989999999999995</v>
      </c>
      <c r="F368" s="82"/>
      <c r="G368" s="82"/>
      <c r="H368" s="82"/>
      <c r="I368" s="83"/>
      <c r="J368" s="82"/>
      <c r="K368" s="82"/>
      <c r="L368" s="82"/>
      <c r="M368" s="82"/>
      <c r="N368" s="82"/>
      <c r="O368" s="84"/>
      <c r="P368" s="82"/>
      <c r="Q368" s="84"/>
      <c r="R368" s="82"/>
      <c r="S368" s="82"/>
      <c r="T368" s="82"/>
      <c r="U368" s="82"/>
      <c r="V368" s="82"/>
      <c r="W368" s="82"/>
      <c r="X368" s="82"/>
      <c r="Y368" s="84"/>
      <c r="Z368" s="82"/>
      <c r="AA368" s="85"/>
      <c r="AB368" s="82"/>
      <c r="AC368" s="82"/>
      <c r="AD368" s="82"/>
      <c r="AE368" s="82"/>
      <c r="AF368" s="82"/>
      <c r="AG368" s="82"/>
      <c r="AH368" s="84">
        <v>7</v>
      </c>
      <c r="AI368" s="82">
        <v>8.2989999999999995</v>
      </c>
      <c r="AJ368" s="84"/>
      <c r="AK368" s="82"/>
      <c r="AL368" s="82"/>
      <c r="AM368" s="82"/>
      <c r="AN368" s="84"/>
      <c r="AO368" s="82"/>
      <c r="AP368" s="84"/>
      <c r="AQ368" s="82"/>
      <c r="AR368" s="84"/>
      <c r="AS368" s="82"/>
      <c r="AT368" s="82"/>
      <c r="AU368" s="82"/>
      <c r="AV368" s="84"/>
      <c r="AW368" s="82"/>
      <c r="AX368" s="82"/>
      <c r="AY368" s="82"/>
      <c r="AZ368" s="84"/>
      <c r="BA368" s="82"/>
      <c r="BB368" s="82"/>
      <c r="BC368" s="82"/>
      <c r="BD368" s="82"/>
      <c r="BE368" s="82"/>
      <c r="BF368" s="82"/>
      <c r="BG368" s="82"/>
      <c r="BH368" s="82"/>
      <c r="BI368" s="82"/>
      <c r="BJ368" s="84"/>
      <c r="BK368" s="82"/>
      <c r="BL368" s="84"/>
      <c r="BM368" s="82"/>
      <c r="BN368" s="82"/>
      <c r="BO368" s="82"/>
      <c r="BP368" s="84"/>
      <c r="BQ368" s="82"/>
      <c r="BR368" s="84"/>
      <c r="BS368" s="82"/>
      <c r="BT368" s="82"/>
      <c r="BU368" s="82"/>
      <c r="BV368" s="82"/>
    </row>
    <row r="369" spans="1:75" s="86" customFormat="1" x14ac:dyDescent="0.25">
      <c r="A369" s="79">
        <v>367</v>
      </c>
      <c r="B369" s="79">
        <v>2</v>
      </c>
      <c r="C369" s="80" t="s">
        <v>814</v>
      </c>
      <c r="D369" s="81">
        <f>апрель!D369-май!E369</f>
        <v>1137.4971536038649</v>
      </c>
      <c r="E369" s="81">
        <f t="shared" si="5"/>
        <v>1.56</v>
      </c>
      <c r="F369" s="82"/>
      <c r="G369" s="82"/>
      <c r="H369" s="82"/>
      <c r="I369" s="83"/>
      <c r="J369" s="82"/>
      <c r="K369" s="82"/>
      <c r="L369" s="82"/>
      <c r="M369" s="82"/>
      <c r="N369" s="82"/>
      <c r="O369" s="84"/>
      <c r="P369" s="82"/>
      <c r="Q369" s="84"/>
      <c r="R369" s="82"/>
      <c r="S369" s="82"/>
      <c r="T369" s="82"/>
      <c r="U369" s="82"/>
      <c r="V369" s="82"/>
      <c r="W369" s="82"/>
      <c r="X369" s="82"/>
      <c r="Y369" s="84"/>
      <c r="Z369" s="82"/>
      <c r="AA369" s="85"/>
      <c r="AB369" s="82"/>
      <c r="AC369" s="82"/>
      <c r="AD369" s="82"/>
      <c r="AE369" s="82"/>
      <c r="AF369" s="82"/>
      <c r="AG369" s="82"/>
      <c r="AH369" s="84"/>
      <c r="AI369" s="82"/>
      <c r="AJ369" s="84"/>
      <c r="AK369" s="82"/>
      <c r="AL369" s="82"/>
      <c r="AM369" s="82"/>
      <c r="AN369" s="84"/>
      <c r="AO369" s="82"/>
      <c r="AP369" s="84"/>
      <c r="AQ369" s="82"/>
      <c r="AR369" s="84"/>
      <c r="AS369" s="82"/>
      <c r="AT369" s="82"/>
      <c r="AU369" s="82"/>
      <c r="AV369" s="84"/>
      <c r="AW369" s="82"/>
      <c r="AX369" s="82"/>
      <c r="AY369" s="82"/>
      <c r="AZ369" s="84"/>
      <c r="BA369" s="82"/>
      <c r="BB369" s="82"/>
      <c r="BC369" s="82"/>
      <c r="BD369" s="82"/>
      <c r="BE369" s="82"/>
      <c r="BF369" s="82"/>
      <c r="BG369" s="82"/>
      <c r="BH369" s="82">
        <v>3.0000000000000001E-3</v>
      </c>
      <c r="BI369" s="82">
        <v>1.56</v>
      </c>
      <c r="BJ369" s="84"/>
      <c r="BK369" s="82"/>
      <c r="BL369" s="84"/>
      <c r="BM369" s="82"/>
      <c r="BN369" s="82"/>
      <c r="BO369" s="82"/>
      <c r="BP369" s="84"/>
      <c r="BQ369" s="82"/>
      <c r="BR369" s="84"/>
      <c r="BS369" s="82"/>
      <c r="BT369" s="82"/>
      <c r="BU369" s="82"/>
      <c r="BV369" s="82"/>
    </row>
    <row r="370" spans="1:75" s="86" customFormat="1" x14ac:dyDescent="0.25">
      <c r="A370" s="79">
        <v>368</v>
      </c>
      <c r="B370" s="79">
        <v>2</v>
      </c>
      <c r="C370" s="80" t="s">
        <v>815</v>
      </c>
      <c r="D370" s="81">
        <f>апрель!D370-май!E370</f>
        <v>144.81777582608697</v>
      </c>
      <c r="E370" s="81">
        <f t="shared" si="5"/>
        <v>5.3979999999999997</v>
      </c>
      <c r="F370" s="82"/>
      <c r="G370" s="82"/>
      <c r="H370" s="82"/>
      <c r="I370" s="83"/>
      <c r="J370" s="82"/>
      <c r="K370" s="82"/>
      <c r="L370" s="82"/>
      <c r="M370" s="82"/>
      <c r="N370" s="82"/>
      <c r="O370" s="84"/>
      <c r="P370" s="82"/>
      <c r="Q370" s="84"/>
      <c r="R370" s="82"/>
      <c r="S370" s="82"/>
      <c r="T370" s="82"/>
      <c r="U370" s="82"/>
      <c r="V370" s="82"/>
      <c r="W370" s="82"/>
      <c r="X370" s="82"/>
      <c r="Y370" s="84"/>
      <c r="Z370" s="82"/>
      <c r="AA370" s="85"/>
      <c r="AB370" s="82"/>
      <c r="AC370" s="82"/>
      <c r="AD370" s="82"/>
      <c r="AE370" s="82"/>
      <c r="AF370" s="82"/>
      <c r="AG370" s="82"/>
      <c r="AH370" s="84">
        <v>4</v>
      </c>
      <c r="AI370" s="82">
        <v>5.3979999999999997</v>
      </c>
      <c r="AJ370" s="84"/>
      <c r="AK370" s="82"/>
      <c r="AL370" s="82"/>
      <c r="AM370" s="82"/>
      <c r="AN370" s="84"/>
      <c r="AO370" s="82"/>
      <c r="AP370" s="84"/>
      <c r="AQ370" s="82"/>
      <c r="AR370" s="84"/>
      <c r="AS370" s="82"/>
      <c r="AT370" s="82"/>
      <c r="AU370" s="82"/>
      <c r="AV370" s="84"/>
      <c r="AW370" s="82"/>
      <c r="AX370" s="82"/>
      <c r="AY370" s="82"/>
      <c r="AZ370" s="84"/>
      <c r="BA370" s="82"/>
      <c r="BB370" s="82"/>
      <c r="BC370" s="82"/>
      <c r="BD370" s="82"/>
      <c r="BE370" s="82"/>
      <c r="BF370" s="82"/>
      <c r="BG370" s="82"/>
      <c r="BH370" s="82"/>
      <c r="BI370" s="82"/>
      <c r="BJ370" s="84"/>
      <c r="BK370" s="82"/>
      <c r="BL370" s="84"/>
      <c r="BM370" s="82"/>
      <c r="BN370" s="82"/>
      <c r="BO370" s="82"/>
      <c r="BP370" s="84"/>
      <c r="BQ370" s="82"/>
      <c r="BR370" s="84"/>
      <c r="BS370" s="82"/>
      <c r="BT370" s="82"/>
      <c r="BU370" s="82"/>
      <c r="BV370" s="82"/>
    </row>
    <row r="371" spans="1:75" x14ac:dyDescent="0.25">
      <c r="A371" s="16">
        <v>369</v>
      </c>
      <c r="B371" s="16">
        <v>3</v>
      </c>
      <c r="C371" s="31" t="s">
        <v>816</v>
      </c>
      <c r="D371" s="40">
        <f>апрель!D371-май!E371</f>
        <v>-1197.8646956038647</v>
      </c>
      <c r="E371" s="40">
        <f t="shared" si="5"/>
        <v>0</v>
      </c>
      <c r="F371" s="36"/>
      <c r="G371" s="36"/>
      <c r="H371" s="36"/>
      <c r="I371" s="27"/>
      <c r="J371" s="36"/>
      <c r="K371" s="36"/>
      <c r="L371" s="36"/>
      <c r="M371" s="36"/>
      <c r="N371" s="36"/>
      <c r="O371" s="29"/>
      <c r="P371" s="36"/>
      <c r="Q371" s="29"/>
      <c r="R371" s="36"/>
      <c r="S371" s="36"/>
      <c r="T371" s="36"/>
      <c r="U371" s="36"/>
      <c r="V371" s="36"/>
      <c r="W371" s="36"/>
      <c r="X371" s="36"/>
      <c r="Y371" s="29"/>
      <c r="Z371" s="36"/>
      <c r="AA371" s="66"/>
      <c r="AB371" s="36"/>
      <c r="AC371" s="36"/>
      <c r="AD371" s="36"/>
      <c r="AE371" s="36"/>
      <c r="AF371" s="36"/>
      <c r="AG371" s="36"/>
      <c r="AH371" s="29"/>
      <c r="AI371" s="36"/>
      <c r="AJ371" s="29"/>
      <c r="AK371" s="36"/>
      <c r="AL371" s="36"/>
      <c r="AM371" s="36"/>
      <c r="AN371" s="29"/>
      <c r="AO371" s="36"/>
      <c r="AP371" s="29"/>
      <c r="AQ371" s="36"/>
      <c r="AR371" s="29"/>
      <c r="AS371" s="36"/>
      <c r="AT371" s="36"/>
      <c r="AU371" s="36"/>
      <c r="AV371" s="29"/>
      <c r="AW371" s="36"/>
      <c r="AX371" s="36"/>
      <c r="AY371" s="36"/>
      <c r="AZ371" s="29"/>
      <c r="BA371" s="36"/>
      <c r="BB371" s="36"/>
      <c r="BC371" s="36"/>
      <c r="BD371" s="36"/>
      <c r="BE371" s="36"/>
      <c r="BF371" s="36"/>
      <c r="BG371" s="36"/>
      <c r="BH371" s="36"/>
      <c r="BI371" s="36"/>
      <c r="BJ371" s="29"/>
      <c r="BK371" s="36"/>
      <c r="BL371" s="29"/>
      <c r="BM371" s="36"/>
      <c r="BN371" s="36"/>
      <c r="BO371" s="36"/>
      <c r="BP371" s="29"/>
      <c r="BQ371" s="36"/>
      <c r="BR371" s="29"/>
      <c r="BS371" s="36"/>
      <c r="BT371" s="36"/>
      <c r="BU371" s="36"/>
      <c r="BV371" s="36"/>
    </row>
    <row r="372" spans="1:75" s="86" customFormat="1" x14ac:dyDescent="0.25">
      <c r="A372" s="79">
        <v>370</v>
      </c>
      <c r="B372" s="79">
        <v>3</v>
      </c>
      <c r="C372" s="80" t="s">
        <v>817</v>
      </c>
      <c r="D372" s="81">
        <f>апрель!D372-май!E372</f>
        <v>891.53033668599039</v>
      </c>
      <c r="E372" s="81">
        <f t="shared" si="5"/>
        <v>44.768999999999998</v>
      </c>
      <c r="F372" s="82"/>
      <c r="G372" s="82"/>
      <c r="H372" s="82"/>
      <c r="I372" s="83"/>
      <c r="J372" s="82"/>
      <c r="K372" s="82"/>
      <c r="L372" s="82"/>
      <c r="M372" s="82"/>
      <c r="N372" s="82"/>
      <c r="O372" s="84"/>
      <c r="P372" s="82"/>
      <c r="Q372" s="84"/>
      <c r="R372" s="82"/>
      <c r="S372" s="82"/>
      <c r="T372" s="82"/>
      <c r="U372" s="82"/>
      <c r="V372" s="82"/>
      <c r="W372" s="82"/>
      <c r="X372" s="82"/>
      <c r="Y372" s="84"/>
      <c r="Z372" s="82"/>
      <c r="AA372" s="85"/>
      <c r="AB372" s="82"/>
      <c r="AC372" s="82"/>
      <c r="AD372" s="82"/>
      <c r="AE372" s="82"/>
      <c r="AF372" s="82"/>
      <c r="AG372" s="82"/>
      <c r="AH372" s="84"/>
      <c r="AI372" s="82"/>
      <c r="AJ372" s="84"/>
      <c r="AK372" s="82"/>
      <c r="AL372" s="82"/>
      <c r="AM372" s="82"/>
      <c r="AN372" s="84">
        <v>1</v>
      </c>
      <c r="AO372" s="82">
        <v>6.9180000000000001</v>
      </c>
      <c r="AP372" s="84">
        <v>1</v>
      </c>
      <c r="AQ372" s="82">
        <v>32</v>
      </c>
      <c r="AR372" s="84"/>
      <c r="AS372" s="82"/>
      <c r="AT372" s="82"/>
      <c r="AU372" s="82"/>
      <c r="AV372" s="84"/>
      <c r="AW372" s="82"/>
      <c r="AX372" s="82"/>
      <c r="AY372" s="82"/>
      <c r="AZ372" s="84"/>
      <c r="BA372" s="82"/>
      <c r="BB372" s="82"/>
      <c r="BC372" s="82"/>
      <c r="BD372" s="82">
        <v>4.0000000000000001E-3</v>
      </c>
      <c r="BE372" s="82">
        <v>5.851</v>
      </c>
      <c r="BF372" s="82"/>
      <c r="BG372" s="82"/>
      <c r="BH372" s="82"/>
      <c r="BI372" s="82"/>
      <c r="BJ372" s="84"/>
      <c r="BK372" s="82"/>
      <c r="BL372" s="84"/>
      <c r="BM372" s="82"/>
      <c r="BN372" s="82"/>
      <c r="BO372" s="82"/>
      <c r="BP372" s="84"/>
      <c r="BQ372" s="82"/>
      <c r="BR372" s="84"/>
      <c r="BS372" s="82"/>
      <c r="BT372" s="82"/>
      <c r="BU372" s="82"/>
      <c r="BV372" s="82"/>
    </row>
    <row r="373" spans="1:75" x14ac:dyDescent="0.25">
      <c r="A373" s="16">
        <v>371</v>
      </c>
      <c r="B373" s="16">
        <v>3</v>
      </c>
      <c r="C373" s="31" t="s">
        <v>818</v>
      </c>
      <c r="D373" s="40">
        <f>апрель!D373-май!E373</f>
        <v>-326.79332632850242</v>
      </c>
      <c r="E373" s="40">
        <f t="shared" si="5"/>
        <v>0</v>
      </c>
      <c r="F373" s="36"/>
      <c r="G373" s="36"/>
      <c r="H373" s="36"/>
      <c r="I373" s="27"/>
      <c r="J373" s="36"/>
      <c r="K373" s="36"/>
      <c r="L373" s="36"/>
      <c r="M373" s="36"/>
      <c r="N373" s="36"/>
      <c r="O373" s="29"/>
      <c r="P373" s="36"/>
      <c r="Q373" s="29"/>
      <c r="R373" s="36"/>
      <c r="S373" s="36"/>
      <c r="T373" s="36"/>
      <c r="U373" s="36"/>
      <c r="V373" s="36"/>
      <c r="W373" s="36"/>
      <c r="X373" s="36"/>
      <c r="Y373" s="29"/>
      <c r="Z373" s="36"/>
      <c r="AA373" s="66"/>
      <c r="AB373" s="36"/>
      <c r="AC373" s="36"/>
      <c r="AD373" s="36"/>
      <c r="AE373" s="36"/>
      <c r="AF373" s="36"/>
      <c r="AG373" s="36"/>
      <c r="AH373" s="29"/>
      <c r="AI373" s="36"/>
      <c r="AJ373" s="29"/>
      <c r="AK373" s="36"/>
      <c r="AL373" s="36"/>
      <c r="AM373" s="36"/>
      <c r="AN373" s="29"/>
      <c r="AO373" s="36"/>
      <c r="AP373" s="29"/>
      <c r="AQ373" s="36"/>
      <c r="AR373" s="29"/>
      <c r="AS373" s="36"/>
      <c r="AT373" s="36"/>
      <c r="AU373" s="36"/>
      <c r="AV373" s="29"/>
      <c r="AW373" s="36"/>
      <c r="AX373" s="36"/>
      <c r="AY373" s="36"/>
      <c r="AZ373" s="29"/>
      <c r="BA373" s="36"/>
      <c r="BB373" s="36"/>
      <c r="BC373" s="36"/>
      <c r="BD373" s="36"/>
      <c r="BE373" s="36"/>
      <c r="BF373" s="36"/>
      <c r="BG373" s="36"/>
      <c r="BH373" s="36"/>
      <c r="BI373" s="36"/>
      <c r="BJ373" s="29"/>
      <c r="BK373" s="36"/>
      <c r="BL373" s="29"/>
      <c r="BM373" s="36"/>
      <c r="BN373" s="36"/>
      <c r="BO373" s="36"/>
      <c r="BP373" s="29"/>
      <c r="BQ373" s="36"/>
      <c r="BR373" s="29"/>
      <c r="BS373" s="36"/>
      <c r="BT373" s="36"/>
      <c r="BU373" s="36"/>
      <c r="BV373" s="36"/>
    </row>
    <row r="374" spans="1:75" x14ac:dyDescent="0.25">
      <c r="A374" s="16">
        <v>372</v>
      </c>
      <c r="B374" s="16">
        <v>3</v>
      </c>
      <c r="C374" s="31" t="s">
        <v>819</v>
      </c>
      <c r="D374" s="40">
        <f>апрель!D374-май!E374</f>
        <v>223.45086229951693</v>
      </c>
      <c r="E374" s="40">
        <f t="shared" si="5"/>
        <v>0</v>
      </c>
      <c r="F374" s="36"/>
      <c r="G374" s="36"/>
      <c r="H374" s="36"/>
      <c r="I374" s="27"/>
      <c r="J374" s="36"/>
      <c r="K374" s="36"/>
      <c r="L374" s="36"/>
      <c r="M374" s="36"/>
      <c r="N374" s="36"/>
      <c r="O374" s="29"/>
      <c r="P374" s="36"/>
      <c r="Q374" s="29"/>
      <c r="R374" s="36"/>
      <c r="S374" s="36"/>
      <c r="T374" s="36"/>
      <c r="U374" s="36"/>
      <c r="V374" s="36"/>
      <c r="W374" s="36"/>
      <c r="X374" s="36"/>
      <c r="Y374" s="29"/>
      <c r="Z374" s="36"/>
      <c r="AA374" s="66"/>
      <c r="AB374" s="36"/>
      <c r="AC374" s="36"/>
      <c r="AD374" s="36"/>
      <c r="AE374" s="36"/>
      <c r="AF374" s="36"/>
      <c r="AG374" s="36"/>
      <c r="AH374" s="29"/>
      <c r="AI374" s="36"/>
      <c r="AJ374" s="29"/>
      <c r="AK374" s="36"/>
      <c r="AL374" s="36"/>
      <c r="AM374" s="36"/>
      <c r="AN374" s="29"/>
      <c r="AO374" s="36"/>
      <c r="AP374" s="29"/>
      <c r="AQ374" s="36"/>
      <c r="AR374" s="29"/>
      <c r="AS374" s="36"/>
      <c r="AT374" s="36"/>
      <c r="AU374" s="36"/>
      <c r="AV374" s="29"/>
      <c r="AW374" s="36"/>
      <c r="AX374" s="36"/>
      <c r="AY374" s="36"/>
      <c r="AZ374" s="29"/>
      <c r="BA374" s="36"/>
      <c r="BB374" s="36"/>
      <c r="BC374" s="36"/>
      <c r="BD374" s="36"/>
      <c r="BE374" s="36"/>
      <c r="BF374" s="36"/>
      <c r="BG374" s="36"/>
      <c r="BH374" s="36"/>
      <c r="BI374" s="36"/>
      <c r="BJ374" s="29"/>
      <c r="BK374" s="36"/>
      <c r="BL374" s="29"/>
      <c r="BM374" s="36"/>
      <c r="BN374" s="36"/>
      <c r="BO374" s="36"/>
      <c r="BP374" s="29"/>
      <c r="BQ374" s="36"/>
      <c r="BR374" s="29"/>
      <c r="BS374" s="36"/>
      <c r="BT374" s="36"/>
      <c r="BU374" s="36"/>
      <c r="BV374" s="36"/>
    </row>
    <row r="375" spans="1:75" s="86" customFormat="1" x14ac:dyDescent="0.25">
      <c r="A375" s="79">
        <v>373</v>
      </c>
      <c r="B375" s="79">
        <v>3</v>
      </c>
      <c r="C375" s="80" t="s">
        <v>820</v>
      </c>
      <c r="D375" s="81">
        <f>апрель!D375-май!E375</f>
        <v>-164.2087796811594</v>
      </c>
      <c r="E375" s="81">
        <f t="shared" si="5"/>
        <v>3.8849999999999998</v>
      </c>
      <c r="F375" s="82"/>
      <c r="G375" s="82"/>
      <c r="H375" s="82"/>
      <c r="I375" s="83"/>
      <c r="J375" s="82"/>
      <c r="K375" s="82"/>
      <c r="L375" s="82"/>
      <c r="M375" s="82"/>
      <c r="N375" s="82"/>
      <c r="O375" s="84"/>
      <c r="P375" s="82"/>
      <c r="Q375" s="84"/>
      <c r="R375" s="82"/>
      <c r="S375" s="82"/>
      <c r="T375" s="82"/>
      <c r="U375" s="82"/>
      <c r="V375" s="82"/>
      <c r="W375" s="82"/>
      <c r="X375" s="82"/>
      <c r="Y375" s="84"/>
      <c r="Z375" s="82"/>
      <c r="AA375" s="85"/>
      <c r="AB375" s="82"/>
      <c r="AC375" s="82"/>
      <c r="AD375" s="82"/>
      <c r="AE375" s="82"/>
      <c r="AF375" s="82"/>
      <c r="AG375" s="82"/>
      <c r="AH375" s="84"/>
      <c r="AI375" s="82"/>
      <c r="AJ375" s="84"/>
      <c r="AK375" s="82"/>
      <c r="AL375" s="82"/>
      <c r="AM375" s="82"/>
      <c r="AN375" s="84"/>
      <c r="AO375" s="82"/>
      <c r="AP375" s="84"/>
      <c r="AQ375" s="82"/>
      <c r="AR375" s="84"/>
      <c r="AS375" s="82"/>
      <c r="AT375" s="82"/>
      <c r="AU375" s="82"/>
      <c r="AV375" s="84"/>
      <c r="AW375" s="82"/>
      <c r="AX375" s="82"/>
      <c r="AY375" s="82"/>
      <c r="AZ375" s="84"/>
      <c r="BA375" s="82"/>
      <c r="BB375" s="82"/>
      <c r="BC375" s="82"/>
      <c r="BD375" s="82"/>
      <c r="BE375" s="82"/>
      <c r="BF375" s="82"/>
      <c r="BG375" s="82"/>
      <c r="BH375" s="82"/>
      <c r="BI375" s="82"/>
      <c r="BJ375" s="84"/>
      <c r="BK375" s="82"/>
      <c r="BL375" s="84"/>
      <c r="BM375" s="82"/>
      <c r="BN375" s="82"/>
      <c r="BO375" s="82"/>
      <c r="BP375" s="84"/>
      <c r="BQ375" s="82"/>
      <c r="BR375" s="84"/>
      <c r="BS375" s="82"/>
      <c r="BT375" s="82"/>
      <c r="BU375" s="82"/>
      <c r="BV375" s="82">
        <v>3.8849999999999998</v>
      </c>
      <c r="BW375" s="86" t="s">
        <v>1070</v>
      </c>
    </row>
    <row r="376" spans="1:75" x14ac:dyDescent="0.25">
      <c r="A376" s="16">
        <v>374</v>
      </c>
      <c r="B376" s="16">
        <v>3</v>
      </c>
      <c r="C376" s="31" t="s">
        <v>821</v>
      </c>
      <c r="D376" s="40">
        <f>апрель!D376-май!E376</f>
        <v>-32.64310589371982</v>
      </c>
      <c r="E376" s="40">
        <f t="shared" si="5"/>
        <v>0</v>
      </c>
      <c r="F376" s="36"/>
      <c r="G376" s="36"/>
      <c r="H376" s="36"/>
      <c r="I376" s="27"/>
      <c r="J376" s="36"/>
      <c r="K376" s="36"/>
      <c r="L376" s="36"/>
      <c r="M376" s="36"/>
      <c r="N376" s="36"/>
      <c r="O376" s="29"/>
      <c r="P376" s="36"/>
      <c r="Q376" s="29"/>
      <c r="R376" s="36"/>
      <c r="S376" s="36"/>
      <c r="T376" s="36"/>
      <c r="U376" s="36"/>
      <c r="V376" s="36"/>
      <c r="W376" s="36"/>
      <c r="X376" s="36"/>
      <c r="Y376" s="29"/>
      <c r="Z376" s="36"/>
      <c r="AA376" s="66"/>
      <c r="AB376" s="36"/>
      <c r="AC376" s="36"/>
      <c r="AD376" s="36"/>
      <c r="AE376" s="36"/>
      <c r="AF376" s="36"/>
      <c r="AG376" s="36"/>
      <c r="AH376" s="29"/>
      <c r="AI376" s="36"/>
      <c r="AJ376" s="29"/>
      <c r="AK376" s="36"/>
      <c r="AL376" s="36"/>
      <c r="AM376" s="36"/>
      <c r="AN376" s="29"/>
      <c r="AO376" s="36"/>
      <c r="AP376" s="29"/>
      <c r="AQ376" s="36"/>
      <c r="AR376" s="29"/>
      <c r="AS376" s="36"/>
      <c r="AT376" s="36"/>
      <c r="AU376" s="36"/>
      <c r="AV376" s="29"/>
      <c r="AW376" s="36"/>
      <c r="AX376" s="36"/>
      <c r="AY376" s="36"/>
      <c r="AZ376" s="29"/>
      <c r="BA376" s="36"/>
      <c r="BB376" s="36"/>
      <c r="BC376" s="36"/>
      <c r="BD376" s="36"/>
      <c r="BE376" s="36"/>
      <c r="BF376" s="36"/>
      <c r="BG376" s="36"/>
      <c r="BH376" s="36"/>
      <c r="BI376" s="36"/>
      <c r="BJ376" s="29"/>
      <c r="BK376" s="36"/>
      <c r="BL376" s="29"/>
      <c r="BM376" s="36"/>
      <c r="BN376" s="36"/>
      <c r="BO376" s="36"/>
      <c r="BP376" s="29"/>
      <c r="BQ376" s="36"/>
      <c r="BR376" s="29"/>
      <c r="BS376" s="36"/>
      <c r="BT376" s="36"/>
      <c r="BU376" s="36"/>
      <c r="BV376" s="36"/>
    </row>
    <row r="377" spans="1:75" x14ac:dyDescent="0.25">
      <c r="A377" s="16">
        <v>375</v>
      </c>
      <c r="B377" s="16">
        <v>3</v>
      </c>
      <c r="C377" s="31" t="s">
        <v>933</v>
      </c>
      <c r="D377" s="40">
        <f>апрель!D377-май!E377</f>
        <v>780.03659199033814</v>
      </c>
      <c r="E377" s="40">
        <f t="shared" si="5"/>
        <v>0</v>
      </c>
      <c r="F377" s="36"/>
      <c r="G377" s="36"/>
      <c r="H377" s="36"/>
      <c r="I377" s="27"/>
      <c r="J377" s="36"/>
      <c r="K377" s="36"/>
      <c r="L377" s="36"/>
      <c r="M377" s="36"/>
      <c r="N377" s="36"/>
      <c r="O377" s="29"/>
      <c r="P377" s="36"/>
      <c r="Q377" s="29"/>
      <c r="R377" s="36"/>
      <c r="S377" s="36"/>
      <c r="T377" s="36"/>
      <c r="U377" s="36"/>
      <c r="V377" s="36"/>
      <c r="W377" s="36"/>
      <c r="X377" s="36"/>
      <c r="Y377" s="29"/>
      <c r="Z377" s="36"/>
      <c r="AA377" s="66"/>
      <c r="AB377" s="36"/>
      <c r="AC377" s="36"/>
      <c r="AD377" s="36"/>
      <c r="AE377" s="36"/>
      <c r="AF377" s="36"/>
      <c r="AG377" s="36"/>
      <c r="AH377" s="29"/>
      <c r="AI377" s="36"/>
      <c r="AJ377" s="29"/>
      <c r="AK377" s="36"/>
      <c r="AL377" s="36"/>
      <c r="AM377" s="36"/>
      <c r="AN377" s="29"/>
      <c r="AO377" s="36"/>
      <c r="AP377" s="29"/>
      <c r="AQ377" s="36"/>
      <c r="AR377" s="29"/>
      <c r="AS377" s="36"/>
      <c r="AT377" s="36"/>
      <c r="AU377" s="36"/>
      <c r="AV377" s="29"/>
      <c r="AW377" s="36"/>
      <c r="AX377" s="36"/>
      <c r="AY377" s="36"/>
      <c r="AZ377" s="29"/>
      <c r="BA377" s="36"/>
      <c r="BB377" s="36"/>
      <c r="BC377" s="36"/>
      <c r="BD377" s="36"/>
      <c r="BE377" s="36"/>
      <c r="BF377" s="36"/>
      <c r="BG377" s="36"/>
      <c r="BH377" s="36"/>
      <c r="BI377" s="36"/>
      <c r="BJ377" s="29"/>
      <c r="BK377" s="36"/>
      <c r="BL377" s="29"/>
      <c r="BM377" s="36"/>
      <c r="BN377" s="36"/>
      <c r="BO377" s="36"/>
      <c r="BP377" s="29"/>
      <c r="BQ377" s="36"/>
      <c r="BR377" s="29"/>
      <c r="BS377" s="36"/>
      <c r="BT377" s="36"/>
      <c r="BU377" s="36"/>
      <c r="BV377" s="36"/>
    </row>
    <row r="378" spans="1:75" x14ac:dyDescent="0.25">
      <c r="A378" s="16">
        <v>376</v>
      </c>
      <c r="B378" s="16">
        <v>3</v>
      </c>
      <c r="C378" s="31" t="s">
        <v>822</v>
      </c>
      <c r="D378" s="40">
        <f>апрель!D378-май!E378</f>
        <v>-290.55197401932361</v>
      </c>
      <c r="E378" s="40">
        <f t="shared" si="5"/>
        <v>0</v>
      </c>
      <c r="F378" s="36"/>
      <c r="G378" s="36"/>
      <c r="H378" s="36"/>
      <c r="I378" s="27"/>
      <c r="J378" s="36"/>
      <c r="K378" s="36"/>
      <c r="L378" s="36"/>
      <c r="M378" s="36"/>
      <c r="N378" s="36"/>
      <c r="O378" s="29"/>
      <c r="P378" s="36"/>
      <c r="Q378" s="29"/>
      <c r="R378" s="36"/>
      <c r="S378" s="36"/>
      <c r="T378" s="36"/>
      <c r="U378" s="36"/>
      <c r="V378" s="36"/>
      <c r="W378" s="36"/>
      <c r="X378" s="36"/>
      <c r="Y378" s="29"/>
      <c r="Z378" s="36"/>
      <c r="AA378" s="66"/>
      <c r="AB378" s="36"/>
      <c r="AC378" s="36"/>
      <c r="AD378" s="36"/>
      <c r="AE378" s="36"/>
      <c r="AF378" s="36"/>
      <c r="AG378" s="36"/>
      <c r="AH378" s="29"/>
      <c r="AI378" s="36"/>
      <c r="AJ378" s="29"/>
      <c r="AK378" s="36"/>
      <c r="AL378" s="36"/>
      <c r="AM378" s="36"/>
      <c r="AN378" s="29"/>
      <c r="AO378" s="36"/>
      <c r="AP378" s="29"/>
      <c r="AQ378" s="36"/>
      <c r="AR378" s="29"/>
      <c r="AS378" s="36"/>
      <c r="AT378" s="36"/>
      <c r="AU378" s="36"/>
      <c r="AV378" s="29"/>
      <c r="AW378" s="36"/>
      <c r="AX378" s="36"/>
      <c r="AY378" s="36"/>
      <c r="AZ378" s="29"/>
      <c r="BA378" s="36"/>
      <c r="BB378" s="36"/>
      <c r="BC378" s="36"/>
      <c r="BD378" s="36"/>
      <c r="BE378" s="36"/>
      <c r="BF378" s="36"/>
      <c r="BG378" s="36"/>
      <c r="BH378" s="36"/>
      <c r="BI378" s="36"/>
      <c r="BJ378" s="29"/>
      <c r="BK378" s="36"/>
      <c r="BL378" s="29"/>
      <c r="BM378" s="36"/>
      <c r="BN378" s="36"/>
      <c r="BO378" s="36"/>
      <c r="BP378" s="29"/>
      <c r="BQ378" s="36"/>
      <c r="BR378" s="29"/>
      <c r="BS378" s="36"/>
      <c r="BT378" s="36"/>
      <c r="BU378" s="36"/>
      <c r="BV378" s="36"/>
    </row>
    <row r="379" spans="1:75" x14ac:dyDescent="0.25">
      <c r="A379" s="16">
        <v>377</v>
      </c>
      <c r="B379" s="16">
        <v>3</v>
      </c>
      <c r="C379" s="31" t="s">
        <v>823</v>
      </c>
      <c r="D379" s="40">
        <f>апрель!D379-май!E379</f>
        <v>187.67281347826088</v>
      </c>
      <c r="E379" s="40">
        <f t="shared" si="5"/>
        <v>0</v>
      </c>
      <c r="F379" s="36"/>
      <c r="G379" s="36"/>
      <c r="H379" s="36"/>
      <c r="I379" s="27"/>
      <c r="J379" s="36"/>
      <c r="K379" s="36"/>
      <c r="L379" s="36"/>
      <c r="M379" s="36"/>
      <c r="N379" s="36"/>
      <c r="O379" s="29"/>
      <c r="P379" s="36"/>
      <c r="Q379" s="29"/>
      <c r="R379" s="36"/>
      <c r="S379" s="36"/>
      <c r="T379" s="36"/>
      <c r="U379" s="36"/>
      <c r="V379" s="36"/>
      <c r="W379" s="36"/>
      <c r="X379" s="36"/>
      <c r="Y379" s="29"/>
      <c r="Z379" s="36"/>
      <c r="AA379" s="66"/>
      <c r="AB379" s="36"/>
      <c r="AC379" s="36"/>
      <c r="AD379" s="36"/>
      <c r="AE379" s="36"/>
      <c r="AF379" s="36"/>
      <c r="AG379" s="36"/>
      <c r="AH379" s="29"/>
      <c r="AI379" s="36"/>
      <c r="AJ379" s="29"/>
      <c r="AK379" s="36"/>
      <c r="AL379" s="36"/>
      <c r="AM379" s="36"/>
      <c r="AN379" s="29"/>
      <c r="AO379" s="36"/>
      <c r="AP379" s="29"/>
      <c r="AQ379" s="36"/>
      <c r="AR379" s="29"/>
      <c r="AS379" s="36"/>
      <c r="AT379" s="36"/>
      <c r="AU379" s="36"/>
      <c r="AV379" s="29"/>
      <c r="AW379" s="36"/>
      <c r="AX379" s="36"/>
      <c r="AY379" s="36"/>
      <c r="AZ379" s="29"/>
      <c r="BA379" s="36"/>
      <c r="BB379" s="36"/>
      <c r="BC379" s="36"/>
      <c r="BD379" s="36"/>
      <c r="BE379" s="36"/>
      <c r="BF379" s="36"/>
      <c r="BG379" s="36"/>
      <c r="BH379" s="36"/>
      <c r="BI379" s="36"/>
      <c r="BJ379" s="29"/>
      <c r="BK379" s="36"/>
      <c r="BL379" s="29"/>
      <c r="BM379" s="36"/>
      <c r="BN379" s="36"/>
      <c r="BO379" s="36"/>
      <c r="BP379" s="29"/>
      <c r="BQ379" s="36"/>
      <c r="BR379" s="29"/>
      <c r="BS379" s="36"/>
      <c r="BT379" s="36"/>
      <c r="BU379" s="36"/>
      <c r="BV379" s="36"/>
    </row>
    <row r="380" spans="1:75" s="86" customFormat="1" x14ac:dyDescent="0.25">
      <c r="A380" s="79">
        <v>378</v>
      </c>
      <c r="B380" s="79">
        <v>3</v>
      </c>
      <c r="C380" s="80" t="s">
        <v>824</v>
      </c>
      <c r="D380" s="81">
        <f>апрель!D380-май!E380</f>
        <v>-77.889196000000041</v>
      </c>
      <c r="E380" s="81">
        <f t="shared" si="5"/>
        <v>1.464</v>
      </c>
      <c r="F380" s="82"/>
      <c r="G380" s="82"/>
      <c r="H380" s="82"/>
      <c r="I380" s="83"/>
      <c r="J380" s="82"/>
      <c r="K380" s="82"/>
      <c r="L380" s="82"/>
      <c r="M380" s="82"/>
      <c r="N380" s="82"/>
      <c r="O380" s="84"/>
      <c r="P380" s="82"/>
      <c r="Q380" s="84"/>
      <c r="R380" s="82"/>
      <c r="S380" s="82"/>
      <c r="T380" s="82"/>
      <c r="U380" s="82"/>
      <c r="V380" s="82"/>
      <c r="W380" s="82"/>
      <c r="X380" s="82"/>
      <c r="Y380" s="84"/>
      <c r="Z380" s="82"/>
      <c r="AA380" s="85"/>
      <c r="AB380" s="82"/>
      <c r="AC380" s="82"/>
      <c r="AD380" s="82"/>
      <c r="AE380" s="82"/>
      <c r="AF380" s="82"/>
      <c r="AG380" s="82"/>
      <c r="AH380" s="84"/>
      <c r="AI380" s="82"/>
      <c r="AJ380" s="84"/>
      <c r="AK380" s="82"/>
      <c r="AL380" s="82"/>
      <c r="AM380" s="82"/>
      <c r="AN380" s="84"/>
      <c r="AO380" s="82"/>
      <c r="AP380" s="84"/>
      <c r="AQ380" s="82"/>
      <c r="AR380" s="84"/>
      <c r="AS380" s="82"/>
      <c r="AT380" s="82"/>
      <c r="AU380" s="82"/>
      <c r="AV380" s="84"/>
      <c r="AW380" s="82"/>
      <c r="AX380" s="82"/>
      <c r="AY380" s="82"/>
      <c r="AZ380" s="84"/>
      <c r="BA380" s="82"/>
      <c r="BB380" s="82"/>
      <c r="BC380" s="82"/>
      <c r="BD380" s="82"/>
      <c r="BE380" s="82"/>
      <c r="BF380" s="82"/>
      <c r="BG380" s="82"/>
      <c r="BH380" s="82">
        <v>2E-3</v>
      </c>
      <c r="BI380" s="82">
        <v>1.464</v>
      </c>
      <c r="BJ380" s="84"/>
      <c r="BK380" s="82"/>
      <c r="BL380" s="84"/>
      <c r="BM380" s="82"/>
      <c r="BN380" s="82"/>
      <c r="BO380" s="82"/>
      <c r="BP380" s="84"/>
      <c r="BQ380" s="82"/>
      <c r="BR380" s="84"/>
      <c r="BS380" s="82"/>
      <c r="BT380" s="82"/>
      <c r="BU380" s="82"/>
      <c r="BV380" s="82"/>
    </row>
    <row r="381" spans="1:75" x14ac:dyDescent="0.25">
      <c r="A381" s="16">
        <v>379</v>
      </c>
      <c r="B381" s="16">
        <v>3</v>
      </c>
      <c r="C381" s="31" t="s">
        <v>825</v>
      </c>
      <c r="D381" s="40">
        <f>апрель!D381-май!E381</f>
        <v>430.67752754589378</v>
      </c>
      <c r="E381" s="40">
        <f t="shared" si="5"/>
        <v>0</v>
      </c>
      <c r="F381" s="36"/>
      <c r="G381" s="36"/>
      <c r="H381" s="36"/>
      <c r="I381" s="27"/>
      <c r="J381" s="36"/>
      <c r="K381" s="36"/>
      <c r="L381" s="36"/>
      <c r="M381" s="36"/>
      <c r="N381" s="36"/>
      <c r="O381" s="29"/>
      <c r="P381" s="36"/>
      <c r="Q381" s="29"/>
      <c r="R381" s="36"/>
      <c r="S381" s="36"/>
      <c r="T381" s="36"/>
      <c r="U381" s="36"/>
      <c r="V381" s="36"/>
      <c r="W381" s="36"/>
      <c r="X381" s="36"/>
      <c r="Y381" s="29"/>
      <c r="Z381" s="36"/>
      <c r="AA381" s="66"/>
      <c r="AB381" s="36"/>
      <c r="AC381" s="36"/>
      <c r="AD381" s="36"/>
      <c r="AE381" s="36"/>
      <c r="AF381" s="36"/>
      <c r="AG381" s="36"/>
      <c r="AH381" s="29"/>
      <c r="AI381" s="36"/>
      <c r="AJ381" s="29"/>
      <c r="AK381" s="36"/>
      <c r="AL381" s="36"/>
      <c r="AM381" s="36"/>
      <c r="AN381" s="29"/>
      <c r="AO381" s="36"/>
      <c r="AP381" s="29"/>
      <c r="AQ381" s="36"/>
      <c r="AR381" s="29"/>
      <c r="AS381" s="36"/>
      <c r="AT381" s="36"/>
      <c r="AU381" s="36"/>
      <c r="AV381" s="29"/>
      <c r="AW381" s="36"/>
      <c r="AX381" s="36"/>
      <c r="AY381" s="36"/>
      <c r="AZ381" s="29"/>
      <c r="BA381" s="36"/>
      <c r="BB381" s="36"/>
      <c r="BC381" s="36"/>
      <c r="BD381" s="36"/>
      <c r="BE381" s="36"/>
      <c r="BF381" s="36"/>
      <c r="BG381" s="36"/>
      <c r="BH381" s="36"/>
      <c r="BI381" s="36"/>
      <c r="BJ381" s="29"/>
      <c r="BK381" s="36"/>
      <c r="BL381" s="29"/>
      <c r="BM381" s="36"/>
      <c r="BN381" s="36"/>
      <c r="BO381" s="36"/>
      <c r="BP381" s="29"/>
      <c r="BQ381" s="36"/>
      <c r="BR381" s="29"/>
      <c r="BS381" s="36"/>
      <c r="BT381" s="36"/>
      <c r="BU381" s="36"/>
      <c r="BV381" s="36"/>
    </row>
    <row r="382" spans="1:75" x14ac:dyDescent="0.25">
      <c r="A382" s="16">
        <v>380</v>
      </c>
      <c r="B382" s="16">
        <v>3</v>
      </c>
      <c r="C382" s="31" t="s">
        <v>826</v>
      </c>
      <c r="D382" s="40">
        <f>апрель!D382-май!E382</f>
        <v>-159.68694077294691</v>
      </c>
      <c r="E382" s="40">
        <f t="shared" si="5"/>
        <v>0</v>
      </c>
      <c r="F382" s="36"/>
      <c r="G382" s="36"/>
      <c r="H382" s="36"/>
      <c r="I382" s="27"/>
      <c r="J382" s="36"/>
      <c r="K382" s="36"/>
      <c r="L382" s="36"/>
      <c r="M382" s="36"/>
      <c r="N382" s="36"/>
      <c r="O382" s="29"/>
      <c r="P382" s="36"/>
      <c r="Q382" s="29"/>
      <c r="R382" s="36"/>
      <c r="S382" s="36"/>
      <c r="T382" s="36"/>
      <c r="U382" s="36"/>
      <c r="V382" s="36"/>
      <c r="W382" s="36"/>
      <c r="X382" s="36"/>
      <c r="Y382" s="29"/>
      <c r="Z382" s="36"/>
      <c r="AA382" s="66"/>
      <c r="AB382" s="36"/>
      <c r="AC382" s="36"/>
      <c r="AD382" s="36"/>
      <c r="AE382" s="36"/>
      <c r="AF382" s="36"/>
      <c r="AG382" s="36"/>
      <c r="AH382" s="29"/>
      <c r="AI382" s="36"/>
      <c r="AJ382" s="29"/>
      <c r="AK382" s="36"/>
      <c r="AL382" s="36"/>
      <c r="AM382" s="36"/>
      <c r="AN382" s="29"/>
      <c r="AO382" s="36"/>
      <c r="AP382" s="29"/>
      <c r="AQ382" s="36"/>
      <c r="AR382" s="29"/>
      <c r="AS382" s="36"/>
      <c r="AT382" s="36"/>
      <c r="AU382" s="36"/>
      <c r="AV382" s="29"/>
      <c r="AW382" s="36"/>
      <c r="AX382" s="36"/>
      <c r="AY382" s="36"/>
      <c r="AZ382" s="29"/>
      <c r="BA382" s="36"/>
      <c r="BB382" s="36"/>
      <c r="BC382" s="36"/>
      <c r="BD382" s="36"/>
      <c r="BE382" s="36"/>
      <c r="BF382" s="36"/>
      <c r="BG382" s="36"/>
      <c r="BH382" s="36"/>
      <c r="BI382" s="36"/>
      <c r="BJ382" s="29"/>
      <c r="BK382" s="36"/>
      <c r="BL382" s="29"/>
      <c r="BM382" s="36"/>
      <c r="BN382" s="36"/>
      <c r="BO382" s="36"/>
      <c r="BP382" s="29"/>
      <c r="BQ382" s="36"/>
      <c r="BR382" s="29"/>
      <c r="BS382" s="36"/>
      <c r="BT382" s="36"/>
      <c r="BU382" s="36"/>
      <c r="BV382" s="36"/>
    </row>
    <row r="383" spans="1:75" x14ac:dyDescent="0.25">
      <c r="A383" s="16">
        <v>381</v>
      </c>
      <c r="B383" s="16">
        <v>3</v>
      </c>
      <c r="C383" s="31" t="s">
        <v>827</v>
      </c>
      <c r="D383" s="40">
        <f>апрель!D383-май!E383</f>
        <v>-87.680296241545904</v>
      </c>
      <c r="E383" s="40">
        <f t="shared" si="5"/>
        <v>0</v>
      </c>
      <c r="F383" s="36"/>
      <c r="G383" s="36"/>
      <c r="H383" s="36"/>
      <c r="I383" s="27"/>
      <c r="J383" s="36"/>
      <c r="K383" s="36"/>
      <c r="L383" s="36"/>
      <c r="M383" s="36"/>
      <c r="N383" s="36"/>
      <c r="O383" s="29"/>
      <c r="P383" s="36"/>
      <c r="Q383" s="29"/>
      <c r="R383" s="36"/>
      <c r="S383" s="36"/>
      <c r="T383" s="36"/>
      <c r="U383" s="36"/>
      <c r="V383" s="36"/>
      <c r="W383" s="36"/>
      <c r="X383" s="36"/>
      <c r="Y383" s="29"/>
      <c r="Z383" s="36"/>
      <c r="AA383" s="66"/>
      <c r="AB383" s="36"/>
      <c r="AC383" s="36"/>
      <c r="AD383" s="36"/>
      <c r="AE383" s="36"/>
      <c r="AF383" s="36"/>
      <c r="AG383" s="36"/>
      <c r="AH383" s="29"/>
      <c r="AI383" s="36"/>
      <c r="AJ383" s="29"/>
      <c r="AK383" s="36"/>
      <c r="AL383" s="36"/>
      <c r="AM383" s="36"/>
      <c r="AN383" s="29"/>
      <c r="AO383" s="36"/>
      <c r="AP383" s="29"/>
      <c r="AQ383" s="36"/>
      <c r="AR383" s="29"/>
      <c r="AS383" s="36"/>
      <c r="AT383" s="36"/>
      <c r="AU383" s="36"/>
      <c r="AV383" s="29"/>
      <c r="AW383" s="36"/>
      <c r="AX383" s="36"/>
      <c r="AY383" s="36"/>
      <c r="AZ383" s="29"/>
      <c r="BA383" s="36"/>
      <c r="BB383" s="36"/>
      <c r="BC383" s="36"/>
      <c r="BD383" s="36"/>
      <c r="BE383" s="36"/>
      <c r="BF383" s="36"/>
      <c r="BG383" s="36"/>
      <c r="BH383" s="36"/>
      <c r="BI383" s="36"/>
      <c r="BJ383" s="29"/>
      <c r="BK383" s="36"/>
      <c r="BL383" s="29"/>
      <c r="BM383" s="36"/>
      <c r="BN383" s="36"/>
      <c r="BO383" s="36"/>
      <c r="BP383" s="29"/>
      <c r="BQ383" s="36"/>
      <c r="BR383" s="29"/>
      <c r="BS383" s="36"/>
      <c r="BT383" s="36"/>
      <c r="BU383" s="36"/>
      <c r="BV383" s="36"/>
    </row>
    <row r="384" spans="1:75" x14ac:dyDescent="0.25">
      <c r="A384" s="16">
        <v>382</v>
      </c>
      <c r="B384" s="16">
        <v>3</v>
      </c>
      <c r="C384" s="31" t="s">
        <v>828</v>
      </c>
      <c r="D384" s="40">
        <f>апрель!D384-май!E384</f>
        <v>516.3356604328502</v>
      </c>
      <c r="E384" s="40">
        <f t="shared" si="5"/>
        <v>0</v>
      </c>
      <c r="F384" s="36"/>
      <c r="G384" s="36"/>
      <c r="H384" s="36"/>
      <c r="I384" s="27"/>
      <c r="J384" s="36"/>
      <c r="K384" s="36"/>
      <c r="L384" s="36"/>
      <c r="M384" s="36"/>
      <c r="N384" s="36"/>
      <c r="O384" s="29"/>
      <c r="P384" s="36"/>
      <c r="Q384" s="29"/>
      <c r="R384" s="36"/>
      <c r="S384" s="36"/>
      <c r="T384" s="36"/>
      <c r="U384" s="36"/>
      <c r="V384" s="36"/>
      <c r="W384" s="36"/>
      <c r="X384" s="36"/>
      <c r="Y384" s="29"/>
      <c r="Z384" s="36"/>
      <c r="AA384" s="66"/>
      <c r="AB384" s="36"/>
      <c r="AC384" s="36"/>
      <c r="AD384" s="36"/>
      <c r="AE384" s="36"/>
      <c r="AF384" s="36"/>
      <c r="AG384" s="36"/>
      <c r="AH384" s="29"/>
      <c r="AI384" s="36"/>
      <c r="AJ384" s="29"/>
      <c r="AK384" s="36"/>
      <c r="AL384" s="36"/>
      <c r="AM384" s="36"/>
      <c r="AN384" s="29"/>
      <c r="AO384" s="36"/>
      <c r="AP384" s="29"/>
      <c r="AQ384" s="36"/>
      <c r="AR384" s="29"/>
      <c r="AS384" s="36"/>
      <c r="AT384" s="36"/>
      <c r="AU384" s="36"/>
      <c r="AV384" s="29"/>
      <c r="AW384" s="36"/>
      <c r="AX384" s="36"/>
      <c r="AY384" s="36"/>
      <c r="AZ384" s="29"/>
      <c r="BA384" s="36"/>
      <c r="BB384" s="36"/>
      <c r="BC384" s="36"/>
      <c r="BD384" s="36"/>
      <c r="BE384" s="36"/>
      <c r="BF384" s="36"/>
      <c r="BG384" s="36"/>
      <c r="BH384" s="36"/>
      <c r="BI384" s="36"/>
      <c r="BJ384" s="29"/>
      <c r="BK384" s="36"/>
      <c r="BL384" s="29"/>
      <c r="BM384" s="36"/>
      <c r="BN384" s="36"/>
      <c r="BO384" s="36"/>
      <c r="BP384" s="29"/>
      <c r="BQ384" s="36"/>
      <c r="BR384" s="29"/>
      <c r="BS384" s="36"/>
      <c r="BT384" s="36"/>
      <c r="BU384" s="36"/>
      <c r="BV384" s="36"/>
    </row>
    <row r="385" spans="1:74" x14ac:dyDescent="0.25">
      <c r="A385" s="16">
        <v>383</v>
      </c>
      <c r="B385" s="16">
        <v>3</v>
      </c>
      <c r="C385" s="31" t="s">
        <v>829</v>
      </c>
      <c r="D385" s="40">
        <f>апрель!D385-май!E385</f>
        <v>-1325.2161734685992</v>
      </c>
      <c r="E385" s="40">
        <f t="shared" si="5"/>
        <v>0</v>
      </c>
      <c r="F385" s="36"/>
      <c r="G385" s="36"/>
      <c r="H385" s="36"/>
      <c r="I385" s="27"/>
      <c r="J385" s="36"/>
      <c r="K385" s="36"/>
      <c r="L385" s="36"/>
      <c r="M385" s="36"/>
      <c r="N385" s="36"/>
      <c r="O385" s="29"/>
      <c r="P385" s="36"/>
      <c r="Q385" s="29"/>
      <c r="R385" s="36"/>
      <c r="S385" s="36"/>
      <c r="T385" s="36"/>
      <c r="U385" s="36"/>
      <c r="V385" s="36"/>
      <c r="W385" s="36"/>
      <c r="X385" s="36"/>
      <c r="Y385" s="29"/>
      <c r="Z385" s="36"/>
      <c r="AA385" s="66"/>
      <c r="AB385" s="36"/>
      <c r="AC385" s="36"/>
      <c r="AD385" s="36"/>
      <c r="AE385" s="36"/>
      <c r="AF385" s="36"/>
      <c r="AG385" s="36"/>
      <c r="AH385" s="29"/>
      <c r="AI385" s="36"/>
      <c r="AJ385" s="29"/>
      <c r="AK385" s="36"/>
      <c r="AL385" s="36"/>
      <c r="AM385" s="36"/>
      <c r="AN385" s="29"/>
      <c r="AO385" s="36"/>
      <c r="AP385" s="29"/>
      <c r="AQ385" s="36"/>
      <c r="AR385" s="29"/>
      <c r="AS385" s="36"/>
      <c r="AT385" s="36"/>
      <c r="AU385" s="36"/>
      <c r="AV385" s="29"/>
      <c r="AW385" s="36"/>
      <c r="AX385" s="36"/>
      <c r="AY385" s="36"/>
      <c r="AZ385" s="29"/>
      <c r="BA385" s="36"/>
      <c r="BB385" s="36"/>
      <c r="BC385" s="36"/>
      <c r="BD385" s="36"/>
      <c r="BE385" s="36"/>
      <c r="BF385" s="36"/>
      <c r="BG385" s="36"/>
      <c r="BH385" s="36"/>
      <c r="BI385" s="36"/>
      <c r="BJ385" s="29"/>
      <c r="BK385" s="36"/>
      <c r="BL385" s="29"/>
      <c r="BM385" s="36"/>
      <c r="BN385" s="36"/>
      <c r="BO385" s="36"/>
      <c r="BP385" s="29"/>
      <c r="BQ385" s="36"/>
      <c r="BR385" s="29"/>
      <c r="BS385" s="36"/>
      <c r="BT385" s="36"/>
      <c r="BU385" s="36"/>
      <c r="BV385" s="36"/>
    </row>
    <row r="386" spans="1:74" x14ac:dyDescent="0.25">
      <c r="A386" s="16">
        <v>384</v>
      </c>
      <c r="B386" s="16">
        <v>3</v>
      </c>
      <c r="C386" s="31" t="s">
        <v>830</v>
      </c>
      <c r="D386" s="40">
        <f>апрель!D386-май!E386</f>
        <v>129.77854319806764</v>
      </c>
      <c r="E386" s="40">
        <f t="shared" si="5"/>
        <v>0</v>
      </c>
      <c r="F386" s="36"/>
      <c r="G386" s="36"/>
      <c r="H386" s="36"/>
      <c r="I386" s="27"/>
      <c r="J386" s="36"/>
      <c r="K386" s="36"/>
      <c r="L386" s="36"/>
      <c r="M386" s="36"/>
      <c r="N386" s="36"/>
      <c r="O386" s="29"/>
      <c r="P386" s="36"/>
      <c r="Q386" s="29"/>
      <c r="R386" s="36"/>
      <c r="S386" s="36"/>
      <c r="T386" s="36"/>
      <c r="U386" s="36"/>
      <c r="V386" s="36"/>
      <c r="W386" s="36"/>
      <c r="X386" s="36"/>
      <c r="Y386" s="29"/>
      <c r="Z386" s="36"/>
      <c r="AA386" s="66"/>
      <c r="AB386" s="36"/>
      <c r="AC386" s="36"/>
      <c r="AD386" s="36"/>
      <c r="AE386" s="36"/>
      <c r="AF386" s="36"/>
      <c r="AG386" s="36"/>
      <c r="AH386" s="29"/>
      <c r="AI386" s="36"/>
      <c r="AJ386" s="29"/>
      <c r="AK386" s="36"/>
      <c r="AL386" s="36"/>
      <c r="AM386" s="36"/>
      <c r="AN386" s="29"/>
      <c r="AO386" s="36"/>
      <c r="AP386" s="29"/>
      <c r="AQ386" s="36"/>
      <c r="AR386" s="29"/>
      <c r="AS386" s="36"/>
      <c r="AT386" s="36"/>
      <c r="AU386" s="36"/>
      <c r="AV386" s="29"/>
      <c r="AW386" s="36"/>
      <c r="AX386" s="36"/>
      <c r="AY386" s="36"/>
      <c r="AZ386" s="29"/>
      <c r="BA386" s="36"/>
      <c r="BB386" s="36"/>
      <c r="BC386" s="36"/>
      <c r="BD386" s="36"/>
      <c r="BE386" s="36"/>
      <c r="BF386" s="36"/>
      <c r="BG386" s="36"/>
      <c r="BH386" s="36"/>
      <c r="BI386" s="36"/>
      <c r="BJ386" s="29"/>
      <c r="BK386" s="36"/>
      <c r="BL386" s="29"/>
      <c r="BM386" s="36"/>
      <c r="BN386" s="36"/>
      <c r="BO386" s="36"/>
      <c r="BP386" s="29"/>
      <c r="BQ386" s="36"/>
      <c r="BR386" s="29"/>
      <c r="BS386" s="36"/>
      <c r="BT386" s="36"/>
      <c r="BU386" s="36"/>
      <c r="BV386" s="36"/>
    </row>
    <row r="387" spans="1:74" x14ac:dyDescent="0.25">
      <c r="A387" s="16">
        <v>385</v>
      </c>
      <c r="B387" s="16">
        <v>3</v>
      </c>
      <c r="C387" s="31" t="s">
        <v>831</v>
      </c>
      <c r="D387" s="40">
        <f>апрель!D387-май!E387</f>
        <v>-283.71360021256038</v>
      </c>
      <c r="E387" s="40">
        <f t="shared" si="5"/>
        <v>0</v>
      </c>
      <c r="F387" s="36"/>
      <c r="G387" s="36"/>
      <c r="H387" s="36"/>
      <c r="I387" s="27"/>
      <c r="J387" s="36"/>
      <c r="K387" s="36"/>
      <c r="L387" s="36"/>
      <c r="M387" s="36"/>
      <c r="N387" s="36"/>
      <c r="O387" s="29"/>
      <c r="P387" s="36"/>
      <c r="Q387" s="29"/>
      <c r="R387" s="36"/>
      <c r="S387" s="36"/>
      <c r="T387" s="36"/>
      <c r="U387" s="36"/>
      <c r="V387" s="36"/>
      <c r="W387" s="36"/>
      <c r="X387" s="36"/>
      <c r="Y387" s="29"/>
      <c r="Z387" s="36"/>
      <c r="AA387" s="66"/>
      <c r="AB387" s="36"/>
      <c r="AC387" s="36"/>
      <c r="AD387" s="36"/>
      <c r="AE387" s="36"/>
      <c r="AF387" s="36"/>
      <c r="AG387" s="36"/>
      <c r="AH387" s="29"/>
      <c r="AI387" s="36"/>
      <c r="AJ387" s="29"/>
      <c r="AK387" s="36"/>
      <c r="AL387" s="36"/>
      <c r="AM387" s="36"/>
      <c r="AN387" s="29"/>
      <c r="AO387" s="36"/>
      <c r="AP387" s="29"/>
      <c r="AQ387" s="36"/>
      <c r="AR387" s="29"/>
      <c r="AS387" s="36"/>
      <c r="AT387" s="36"/>
      <c r="AU387" s="36"/>
      <c r="AV387" s="29"/>
      <c r="AW387" s="36"/>
      <c r="AX387" s="36"/>
      <c r="AY387" s="36"/>
      <c r="AZ387" s="29"/>
      <c r="BA387" s="36"/>
      <c r="BB387" s="36"/>
      <c r="BC387" s="36"/>
      <c r="BD387" s="36"/>
      <c r="BE387" s="36"/>
      <c r="BF387" s="36"/>
      <c r="BG387" s="36"/>
      <c r="BH387" s="36"/>
      <c r="BI387" s="36"/>
      <c r="BJ387" s="29"/>
      <c r="BK387" s="36"/>
      <c r="BL387" s="29"/>
      <c r="BM387" s="36"/>
      <c r="BN387" s="36"/>
      <c r="BO387" s="36"/>
      <c r="BP387" s="29"/>
      <c r="BQ387" s="36"/>
      <c r="BR387" s="29"/>
      <c r="BS387" s="36"/>
      <c r="BT387" s="36"/>
      <c r="BU387" s="36"/>
      <c r="BV387" s="36"/>
    </row>
    <row r="388" spans="1:74" x14ac:dyDescent="0.25">
      <c r="A388" s="16">
        <v>386</v>
      </c>
      <c r="B388" s="16">
        <v>3</v>
      </c>
      <c r="C388" s="31" t="s">
        <v>934</v>
      </c>
      <c r="D388" s="40">
        <f>апрель!D388-май!E388</f>
        <v>70.987750917874394</v>
      </c>
      <c r="E388" s="40">
        <f t="shared" ref="E388:E450" si="6">G388+H388+J388+L388+N388+P388+R388+T388+V388+X388+Z388+AC388+AE388+AG388+AI388+AK388+AM388+AO388+AQ388+AS388+AU388+AW388+AY388+BA388+BC388+BE388+BG388+BI388+BK388+BM388+BO388+BQ388+BS388+BU388+BV388</f>
        <v>0</v>
      </c>
      <c r="F388" s="36"/>
      <c r="G388" s="36"/>
      <c r="H388" s="36"/>
      <c r="I388" s="27"/>
      <c r="J388" s="36"/>
      <c r="K388" s="36"/>
      <c r="L388" s="36"/>
      <c r="M388" s="36"/>
      <c r="N388" s="36"/>
      <c r="O388" s="29"/>
      <c r="P388" s="36"/>
      <c r="Q388" s="29"/>
      <c r="R388" s="36"/>
      <c r="S388" s="36"/>
      <c r="T388" s="36"/>
      <c r="U388" s="36"/>
      <c r="V388" s="36"/>
      <c r="W388" s="36"/>
      <c r="X388" s="36"/>
      <c r="Y388" s="29"/>
      <c r="Z388" s="36"/>
      <c r="AA388" s="66"/>
      <c r="AB388" s="36"/>
      <c r="AC388" s="36"/>
      <c r="AD388" s="36"/>
      <c r="AE388" s="36"/>
      <c r="AF388" s="36"/>
      <c r="AG388" s="36"/>
      <c r="AH388" s="29"/>
      <c r="AI388" s="36"/>
      <c r="AJ388" s="29"/>
      <c r="AK388" s="36"/>
      <c r="AL388" s="36"/>
      <c r="AM388" s="36"/>
      <c r="AN388" s="29"/>
      <c r="AO388" s="36"/>
      <c r="AP388" s="29"/>
      <c r="AQ388" s="36"/>
      <c r="AR388" s="29"/>
      <c r="AS388" s="36"/>
      <c r="AT388" s="36"/>
      <c r="AU388" s="36"/>
      <c r="AV388" s="29"/>
      <c r="AW388" s="36"/>
      <c r="AX388" s="36"/>
      <c r="AY388" s="36"/>
      <c r="AZ388" s="29"/>
      <c r="BA388" s="36"/>
      <c r="BB388" s="36"/>
      <c r="BC388" s="36"/>
      <c r="BD388" s="36"/>
      <c r="BE388" s="36"/>
      <c r="BF388" s="36"/>
      <c r="BG388" s="36"/>
      <c r="BH388" s="36"/>
      <c r="BI388" s="36"/>
      <c r="BJ388" s="29"/>
      <c r="BK388" s="36"/>
      <c r="BL388" s="29"/>
      <c r="BM388" s="36"/>
      <c r="BN388" s="36"/>
      <c r="BO388" s="36"/>
      <c r="BP388" s="29"/>
      <c r="BQ388" s="36"/>
      <c r="BR388" s="29"/>
      <c r="BS388" s="36"/>
      <c r="BT388" s="36"/>
      <c r="BU388" s="36"/>
      <c r="BV388" s="36"/>
    </row>
    <row r="389" spans="1:74" x14ac:dyDescent="0.25">
      <c r="A389" s="16">
        <v>387</v>
      </c>
      <c r="B389" s="16">
        <v>3</v>
      </c>
      <c r="C389" s="31" t="s">
        <v>935</v>
      </c>
      <c r="D389" s="40">
        <f>апрель!D389-май!E389</f>
        <v>-106.10504773913043</v>
      </c>
      <c r="E389" s="40">
        <f t="shared" si="6"/>
        <v>0</v>
      </c>
      <c r="F389" s="36"/>
      <c r="G389" s="36"/>
      <c r="H389" s="36"/>
      <c r="I389" s="27"/>
      <c r="J389" s="36"/>
      <c r="K389" s="36"/>
      <c r="L389" s="36"/>
      <c r="M389" s="36"/>
      <c r="N389" s="36"/>
      <c r="O389" s="29"/>
      <c r="P389" s="36"/>
      <c r="Q389" s="29"/>
      <c r="R389" s="36"/>
      <c r="S389" s="36"/>
      <c r="T389" s="36"/>
      <c r="U389" s="36"/>
      <c r="V389" s="36"/>
      <c r="W389" s="36"/>
      <c r="X389" s="36"/>
      <c r="Y389" s="29"/>
      <c r="Z389" s="36"/>
      <c r="AA389" s="66"/>
      <c r="AB389" s="36"/>
      <c r="AC389" s="36"/>
      <c r="AD389" s="36"/>
      <c r="AE389" s="36"/>
      <c r="AF389" s="36"/>
      <c r="AG389" s="36"/>
      <c r="AH389" s="29"/>
      <c r="AI389" s="36"/>
      <c r="AJ389" s="29"/>
      <c r="AK389" s="36"/>
      <c r="AL389" s="36"/>
      <c r="AM389" s="36"/>
      <c r="AN389" s="29"/>
      <c r="AO389" s="36"/>
      <c r="AP389" s="29"/>
      <c r="AQ389" s="36"/>
      <c r="AR389" s="29"/>
      <c r="AS389" s="36"/>
      <c r="AT389" s="36"/>
      <c r="AU389" s="36"/>
      <c r="AV389" s="29"/>
      <c r="AW389" s="36"/>
      <c r="AX389" s="36"/>
      <c r="AY389" s="36"/>
      <c r="AZ389" s="29"/>
      <c r="BA389" s="36"/>
      <c r="BB389" s="36"/>
      <c r="BC389" s="36"/>
      <c r="BD389" s="36"/>
      <c r="BE389" s="36"/>
      <c r="BF389" s="36"/>
      <c r="BG389" s="36"/>
      <c r="BH389" s="36"/>
      <c r="BI389" s="36"/>
      <c r="BJ389" s="29"/>
      <c r="BK389" s="36"/>
      <c r="BL389" s="29"/>
      <c r="BM389" s="36"/>
      <c r="BN389" s="36"/>
      <c r="BO389" s="36"/>
      <c r="BP389" s="29"/>
      <c r="BQ389" s="36"/>
      <c r="BR389" s="29"/>
      <c r="BS389" s="36"/>
      <c r="BT389" s="36"/>
      <c r="BU389" s="36"/>
      <c r="BV389" s="36"/>
    </row>
    <row r="390" spans="1:74" x14ac:dyDescent="0.25">
      <c r="A390" s="16">
        <v>388</v>
      </c>
      <c r="B390" s="16">
        <v>3</v>
      </c>
      <c r="C390" s="31" t="s">
        <v>936</v>
      </c>
      <c r="D390" s="40">
        <f>апрель!D390-май!E390</f>
        <v>-741.71493002898546</v>
      </c>
      <c r="E390" s="40">
        <f t="shared" si="6"/>
        <v>0</v>
      </c>
      <c r="F390" s="36"/>
      <c r="G390" s="36"/>
      <c r="H390" s="36"/>
      <c r="I390" s="27"/>
      <c r="J390" s="36"/>
      <c r="K390" s="36"/>
      <c r="L390" s="36"/>
      <c r="M390" s="36"/>
      <c r="N390" s="36"/>
      <c r="O390" s="29"/>
      <c r="P390" s="36"/>
      <c r="Q390" s="29"/>
      <c r="R390" s="36"/>
      <c r="S390" s="36"/>
      <c r="T390" s="36"/>
      <c r="U390" s="36"/>
      <c r="V390" s="36"/>
      <c r="W390" s="36"/>
      <c r="X390" s="36"/>
      <c r="Y390" s="29"/>
      <c r="Z390" s="36"/>
      <c r="AA390" s="66"/>
      <c r="AB390" s="36"/>
      <c r="AC390" s="36"/>
      <c r="AD390" s="36"/>
      <c r="AE390" s="36"/>
      <c r="AF390" s="36"/>
      <c r="AG390" s="36"/>
      <c r="AH390" s="29"/>
      <c r="AI390" s="36"/>
      <c r="AJ390" s="29"/>
      <c r="AK390" s="36"/>
      <c r="AL390" s="36"/>
      <c r="AM390" s="36"/>
      <c r="AN390" s="29"/>
      <c r="AO390" s="36"/>
      <c r="AP390" s="29"/>
      <c r="AQ390" s="36"/>
      <c r="AR390" s="29"/>
      <c r="AS390" s="36"/>
      <c r="AT390" s="36"/>
      <c r="AU390" s="36"/>
      <c r="AV390" s="29"/>
      <c r="AW390" s="36"/>
      <c r="AX390" s="36"/>
      <c r="AY390" s="36"/>
      <c r="AZ390" s="29"/>
      <c r="BA390" s="36"/>
      <c r="BB390" s="36"/>
      <c r="BC390" s="36"/>
      <c r="BD390" s="36"/>
      <c r="BE390" s="36"/>
      <c r="BF390" s="36"/>
      <c r="BG390" s="36"/>
      <c r="BH390" s="36"/>
      <c r="BI390" s="36"/>
      <c r="BJ390" s="29"/>
      <c r="BK390" s="36"/>
      <c r="BL390" s="29"/>
      <c r="BM390" s="36"/>
      <c r="BN390" s="36"/>
      <c r="BO390" s="36"/>
      <c r="BP390" s="29"/>
      <c r="BQ390" s="36"/>
      <c r="BR390" s="29"/>
      <c r="BS390" s="36"/>
      <c r="BT390" s="36"/>
      <c r="BU390" s="36"/>
      <c r="BV390" s="36"/>
    </row>
    <row r="391" spans="1:74" x14ac:dyDescent="0.25">
      <c r="A391" s="16">
        <v>389</v>
      </c>
      <c r="B391" s="16">
        <v>3</v>
      </c>
      <c r="C391" s="31" t="s">
        <v>921</v>
      </c>
      <c r="D391" s="40">
        <f>апрель!D391-май!E391</f>
        <v>113.71757193236712</v>
      </c>
      <c r="E391" s="40">
        <f t="shared" si="6"/>
        <v>0</v>
      </c>
      <c r="F391" s="36"/>
      <c r="G391" s="36"/>
      <c r="H391" s="36"/>
      <c r="I391" s="27"/>
      <c r="J391" s="36"/>
      <c r="K391" s="36"/>
      <c r="L391" s="36"/>
      <c r="M391" s="36"/>
      <c r="N391" s="36"/>
      <c r="O391" s="29"/>
      <c r="P391" s="36"/>
      <c r="Q391" s="29"/>
      <c r="R391" s="36"/>
      <c r="S391" s="36"/>
      <c r="T391" s="36"/>
      <c r="U391" s="36"/>
      <c r="V391" s="36"/>
      <c r="W391" s="36"/>
      <c r="X391" s="36"/>
      <c r="Y391" s="29"/>
      <c r="Z391" s="36"/>
      <c r="AA391" s="66"/>
      <c r="AB391" s="36"/>
      <c r="AC391" s="36"/>
      <c r="AD391" s="36"/>
      <c r="AE391" s="36"/>
      <c r="AF391" s="36"/>
      <c r="AG391" s="36"/>
      <c r="AH391" s="29"/>
      <c r="AI391" s="36"/>
      <c r="AJ391" s="29"/>
      <c r="AK391" s="36"/>
      <c r="AL391" s="36"/>
      <c r="AM391" s="36"/>
      <c r="AN391" s="29"/>
      <c r="AO391" s="36"/>
      <c r="AP391" s="29"/>
      <c r="AQ391" s="36"/>
      <c r="AR391" s="29"/>
      <c r="AS391" s="36"/>
      <c r="AT391" s="36"/>
      <c r="AU391" s="36"/>
      <c r="AV391" s="29"/>
      <c r="AW391" s="36"/>
      <c r="AX391" s="36"/>
      <c r="AY391" s="36"/>
      <c r="AZ391" s="29"/>
      <c r="BA391" s="36"/>
      <c r="BB391" s="36"/>
      <c r="BC391" s="36"/>
      <c r="BD391" s="36"/>
      <c r="BE391" s="36"/>
      <c r="BF391" s="36"/>
      <c r="BG391" s="36"/>
      <c r="BH391" s="36"/>
      <c r="BI391" s="36"/>
      <c r="BJ391" s="29"/>
      <c r="BK391" s="36"/>
      <c r="BL391" s="29"/>
      <c r="BM391" s="36"/>
      <c r="BN391" s="36"/>
      <c r="BO391" s="36"/>
      <c r="BP391" s="29"/>
      <c r="BQ391" s="36"/>
      <c r="BR391" s="29"/>
      <c r="BS391" s="36"/>
      <c r="BT391" s="36"/>
      <c r="BU391" s="36"/>
      <c r="BV391" s="36"/>
    </row>
    <row r="392" spans="1:74" x14ac:dyDescent="0.25">
      <c r="A392" s="16">
        <v>390</v>
      </c>
      <c r="B392" s="16">
        <v>3</v>
      </c>
      <c r="C392" s="31" t="s">
        <v>832</v>
      </c>
      <c r="D392" s="40">
        <f>апрель!D392-май!E392</f>
        <v>-238.57070458937199</v>
      </c>
      <c r="E392" s="40">
        <f t="shared" si="6"/>
        <v>0</v>
      </c>
      <c r="F392" s="36"/>
      <c r="G392" s="36"/>
      <c r="H392" s="36"/>
      <c r="I392" s="27"/>
      <c r="J392" s="36"/>
      <c r="K392" s="36"/>
      <c r="L392" s="36"/>
      <c r="M392" s="36"/>
      <c r="N392" s="36"/>
      <c r="O392" s="29"/>
      <c r="P392" s="36"/>
      <c r="Q392" s="29"/>
      <c r="R392" s="36"/>
      <c r="S392" s="36"/>
      <c r="T392" s="36"/>
      <c r="U392" s="36"/>
      <c r="V392" s="36"/>
      <c r="W392" s="36"/>
      <c r="X392" s="36"/>
      <c r="Y392" s="29"/>
      <c r="Z392" s="36"/>
      <c r="AA392" s="66"/>
      <c r="AB392" s="36"/>
      <c r="AC392" s="36"/>
      <c r="AD392" s="36"/>
      <c r="AE392" s="36"/>
      <c r="AF392" s="36"/>
      <c r="AG392" s="36"/>
      <c r="AH392" s="29"/>
      <c r="AI392" s="36"/>
      <c r="AJ392" s="29"/>
      <c r="AK392" s="36"/>
      <c r="AL392" s="36"/>
      <c r="AM392" s="36"/>
      <c r="AN392" s="29"/>
      <c r="AO392" s="36"/>
      <c r="AP392" s="29"/>
      <c r="AQ392" s="36"/>
      <c r="AR392" s="29"/>
      <c r="AS392" s="36"/>
      <c r="AT392" s="36"/>
      <c r="AU392" s="36"/>
      <c r="AV392" s="29"/>
      <c r="AW392" s="36"/>
      <c r="AX392" s="36"/>
      <c r="AY392" s="36"/>
      <c r="AZ392" s="29"/>
      <c r="BA392" s="36"/>
      <c r="BB392" s="36"/>
      <c r="BC392" s="36"/>
      <c r="BD392" s="36"/>
      <c r="BE392" s="36"/>
      <c r="BF392" s="36"/>
      <c r="BG392" s="36"/>
      <c r="BH392" s="36"/>
      <c r="BI392" s="36"/>
      <c r="BJ392" s="29"/>
      <c r="BK392" s="36"/>
      <c r="BL392" s="29"/>
      <c r="BM392" s="36"/>
      <c r="BN392" s="36"/>
      <c r="BO392" s="36"/>
      <c r="BP392" s="29"/>
      <c r="BQ392" s="36"/>
      <c r="BR392" s="29"/>
      <c r="BS392" s="36"/>
      <c r="BT392" s="36"/>
      <c r="BU392" s="36"/>
      <c r="BV392" s="36"/>
    </row>
    <row r="393" spans="1:74" x14ac:dyDescent="0.25">
      <c r="A393" s="16">
        <v>391</v>
      </c>
      <c r="B393" s="16">
        <v>3</v>
      </c>
      <c r="C393" s="31" t="s">
        <v>833</v>
      </c>
      <c r="D393" s="40">
        <f>апрель!D393-май!E393</f>
        <v>-791.09019522705307</v>
      </c>
      <c r="E393" s="40">
        <f t="shared" si="6"/>
        <v>0</v>
      </c>
      <c r="F393" s="36"/>
      <c r="G393" s="36"/>
      <c r="H393" s="36"/>
      <c r="I393" s="27"/>
      <c r="J393" s="36"/>
      <c r="K393" s="36"/>
      <c r="L393" s="36"/>
      <c r="M393" s="36"/>
      <c r="N393" s="36"/>
      <c r="O393" s="29"/>
      <c r="P393" s="36"/>
      <c r="Q393" s="29"/>
      <c r="R393" s="36"/>
      <c r="S393" s="36"/>
      <c r="T393" s="36"/>
      <c r="U393" s="36"/>
      <c r="V393" s="36"/>
      <c r="W393" s="36"/>
      <c r="X393" s="36"/>
      <c r="Y393" s="29"/>
      <c r="Z393" s="36"/>
      <c r="AA393" s="66"/>
      <c r="AB393" s="36"/>
      <c r="AC393" s="36"/>
      <c r="AD393" s="36"/>
      <c r="AE393" s="36"/>
      <c r="AF393" s="36"/>
      <c r="AG393" s="36"/>
      <c r="AH393" s="29"/>
      <c r="AI393" s="36"/>
      <c r="AJ393" s="29"/>
      <c r="AK393" s="36"/>
      <c r="AL393" s="36"/>
      <c r="AM393" s="36"/>
      <c r="AN393" s="29"/>
      <c r="AO393" s="36"/>
      <c r="AP393" s="29"/>
      <c r="AQ393" s="36"/>
      <c r="AR393" s="29"/>
      <c r="AS393" s="36"/>
      <c r="AT393" s="36"/>
      <c r="AU393" s="36"/>
      <c r="AV393" s="29"/>
      <c r="AW393" s="36"/>
      <c r="AX393" s="36"/>
      <c r="AY393" s="36"/>
      <c r="AZ393" s="29"/>
      <c r="BA393" s="36"/>
      <c r="BB393" s="36"/>
      <c r="BC393" s="36"/>
      <c r="BD393" s="36"/>
      <c r="BE393" s="36"/>
      <c r="BF393" s="36"/>
      <c r="BG393" s="36"/>
      <c r="BH393" s="36"/>
      <c r="BI393" s="36"/>
      <c r="BJ393" s="29"/>
      <c r="BK393" s="36"/>
      <c r="BL393" s="29"/>
      <c r="BM393" s="36"/>
      <c r="BN393" s="36"/>
      <c r="BO393" s="36"/>
      <c r="BP393" s="29"/>
      <c r="BQ393" s="36"/>
      <c r="BR393" s="29"/>
      <c r="BS393" s="36"/>
      <c r="BT393" s="36"/>
      <c r="BU393" s="36"/>
      <c r="BV393" s="36"/>
    </row>
    <row r="394" spans="1:74" s="86" customFormat="1" x14ac:dyDescent="0.25">
      <c r="A394" s="79">
        <v>392</v>
      </c>
      <c r="B394" s="79">
        <v>3</v>
      </c>
      <c r="C394" s="80" t="s">
        <v>834</v>
      </c>
      <c r="D394" s="81">
        <f>апрель!D394-май!E394</f>
        <v>-216.75347720772947</v>
      </c>
      <c r="E394" s="81">
        <f t="shared" si="6"/>
        <v>21.617000000000001</v>
      </c>
      <c r="F394" s="82"/>
      <c r="G394" s="82"/>
      <c r="H394" s="82"/>
      <c r="I394" s="83"/>
      <c r="J394" s="82"/>
      <c r="K394" s="82"/>
      <c r="L394" s="82"/>
      <c r="M394" s="82"/>
      <c r="N394" s="82"/>
      <c r="O394" s="84"/>
      <c r="P394" s="82"/>
      <c r="Q394" s="84"/>
      <c r="R394" s="82"/>
      <c r="S394" s="82"/>
      <c r="T394" s="82"/>
      <c r="U394" s="82">
        <v>1.4999999999999999E-2</v>
      </c>
      <c r="V394" s="82">
        <v>21.617000000000001</v>
      </c>
      <c r="W394" s="82"/>
      <c r="X394" s="82"/>
      <c r="Y394" s="84"/>
      <c r="Z394" s="82"/>
      <c r="AA394" s="85"/>
      <c r="AB394" s="82"/>
      <c r="AC394" s="82"/>
      <c r="AD394" s="82"/>
      <c r="AE394" s="82"/>
      <c r="AF394" s="82"/>
      <c r="AG394" s="82"/>
      <c r="AH394" s="84"/>
      <c r="AI394" s="82"/>
      <c r="AJ394" s="84"/>
      <c r="AK394" s="82"/>
      <c r="AL394" s="82"/>
      <c r="AM394" s="82"/>
      <c r="AN394" s="84"/>
      <c r="AO394" s="82"/>
      <c r="AP394" s="84"/>
      <c r="AQ394" s="82"/>
      <c r="AR394" s="84"/>
      <c r="AS394" s="82"/>
      <c r="AT394" s="82"/>
      <c r="AU394" s="82"/>
      <c r="AV394" s="84"/>
      <c r="AW394" s="82"/>
      <c r="AX394" s="82"/>
      <c r="AY394" s="82"/>
      <c r="AZ394" s="84"/>
      <c r="BA394" s="82"/>
      <c r="BB394" s="82"/>
      <c r="BC394" s="82"/>
      <c r="BD394" s="82"/>
      <c r="BE394" s="82"/>
      <c r="BF394" s="82"/>
      <c r="BG394" s="82"/>
      <c r="BH394" s="82"/>
      <c r="BI394" s="82"/>
      <c r="BJ394" s="84"/>
      <c r="BK394" s="82"/>
      <c r="BL394" s="84"/>
      <c r="BM394" s="82"/>
      <c r="BN394" s="82"/>
      <c r="BO394" s="82"/>
      <c r="BP394" s="84"/>
      <c r="BQ394" s="82"/>
      <c r="BR394" s="84"/>
      <c r="BS394" s="82"/>
      <c r="BT394" s="82"/>
      <c r="BU394" s="82"/>
      <c r="BV394" s="82"/>
    </row>
    <row r="395" spans="1:74" x14ac:dyDescent="0.25">
      <c r="A395" s="16">
        <v>393</v>
      </c>
      <c r="B395" s="16">
        <v>3</v>
      </c>
      <c r="C395" s="31" t="s">
        <v>835</v>
      </c>
      <c r="D395" s="40">
        <f>апрель!D395-май!E395</f>
        <v>184.48976496618354</v>
      </c>
      <c r="E395" s="40">
        <f t="shared" si="6"/>
        <v>0</v>
      </c>
      <c r="F395" s="36"/>
      <c r="G395" s="36"/>
      <c r="H395" s="36"/>
      <c r="I395" s="27"/>
      <c r="J395" s="36"/>
      <c r="K395" s="36"/>
      <c r="L395" s="36"/>
      <c r="M395" s="36"/>
      <c r="N395" s="36"/>
      <c r="O395" s="29"/>
      <c r="P395" s="36"/>
      <c r="Q395" s="29"/>
      <c r="R395" s="36"/>
      <c r="S395" s="36"/>
      <c r="T395" s="36"/>
      <c r="U395" s="36"/>
      <c r="V395" s="36"/>
      <c r="W395" s="36"/>
      <c r="X395" s="36"/>
      <c r="Y395" s="29"/>
      <c r="Z395" s="36"/>
      <c r="AA395" s="66"/>
      <c r="AB395" s="36"/>
      <c r="AC395" s="36"/>
      <c r="AD395" s="36"/>
      <c r="AE395" s="36"/>
      <c r="AF395" s="36"/>
      <c r="AG395" s="36"/>
      <c r="AH395" s="29"/>
      <c r="AI395" s="36"/>
      <c r="AJ395" s="29"/>
      <c r="AK395" s="36"/>
      <c r="AL395" s="36"/>
      <c r="AM395" s="36"/>
      <c r="AN395" s="29"/>
      <c r="AO395" s="36"/>
      <c r="AP395" s="29"/>
      <c r="AQ395" s="36"/>
      <c r="AR395" s="29"/>
      <c r="AS395" s="36"/>
      <c r="AT395" s="36"/>
      <c r="AU395" s="36"/>
      <c r="AV395" s="29"/>
      <c r="AW395" s="36"/>
      <c r="AX395" s="36"/>
      <c r="AY395" s="36"/>
      <c r="AZ395" s="29"/>
      <c r="BA395" s="36"/>
      <c r="BB395" s="36"/>
      <c r="BC395" s="36"/>
      <c r="BD395" s="36"/>
      <c r="BE395" s="36"/>
      <c r="BF395" s="36"/>
      <c r="BG395" s="36"/>
      <c r="BH395" s="36"/>
      <c r="BI395" s="36"/>
      <c r="BJ395" s="29"/>
      <c r="BK395" s="36"/>
      <c r="BL395" s="29"/>
      <c r="BM395" s="36"/>
      <c r="BN395" s="36"/>
      <c r="BO395" s="36"/>
      <c r="BP395" s="29"/>
      <c r="BQ395" s="36"/>
      <c r="BR395" s="29"/>
      <c r="BS395" s="36"/>
      <c r="BT395" s="36"/>
      <c r="BU395" s="36"/>
      <c r="BV395" s="36"/>
    </row>
    <row r="396" spans="1:74" x14ac:dyDescent="0.25">
      <c r="A396" s="16">
        <v>394</v>
      </c>
      <c r="B396" s="16">
        <v>3</v>
      </c>
      <c r="C396" s="31" t="s">
        <v>836</v>
      </c>
      <c r="D396" s="40">
        <f>апрель!D396-май!E396</f>
        <v>208.1270805603865</v>
      </c>
      <c r="E396" s="40">
        <f t="shared" si="6"/>
        <v>0</v>
      </c>
      <c r="F396" s="36"/>
      <c r="G396" s="36"/>
      <c r="H396" s="36"/>
      <c r="I396" s="27"/>
      <c r="J396" s="36"/>
      <c r="K396" s="36"/>
      <c r="L396" s="36"/>
      <c r="M396" s="36"/>
      <c r="N396" s="36"/>
      <c r="O396" s="29"/>
      <c r="P396" s="36"/>
      <c r="Q396" s="29"/>
      <c r="R396" s="36"/>
      <c r="S396" s="36"/>
      <c r="T396" s="36"/>
      <c r="U396" s="36"/>
      <c r="V396" s="36"/>
      <c r="W396" s="36"/>
      <c r="X396" s="36"/>
      <c r="Y396" s="29"/>
      <c r="Z396" s="36"/>
      <c r="AA396" s="66"/>
      <c r="AB396" s="36"/>
      <c r="AC396" s="36"/>
      <c r="AD396" s="36"/>
      <c r="AE396" s="36"/>
      <c r="AF396" s="36"/>
      <c r="AG396" s="36"/>
      <c r="AH396" s="29"/>
      <c r="AI396" s="36"/>
      <c r="AJ396" s="29"/>
      <c r="AK396" s="36"/>
      <c r="AL396" s="36"/>
      <c r="AM396" s="36"/>
      <c r="AN396" s="29"/>
      <c r="AO396" s="36"/>
      <c r="AP396" s="29"/>
      <c r="AQ396" s="36"/>
      <c r="AR396" s="29"/>
      <c r="AS396" s="36"/>
      <c r="AT396" s="36"/>
      <c r="AU396" s="36"/>
      <c r="AV396" s="29"/>
      <c r="AW396" s="36"/>
      <c r="AX396" s="36"/>
      <c r="AY396" s="36"/>
      <c r="AZ396" s="29"/>
      <c r="BA396" s="36"/>
      <c r="BB396" s="36"/>
      <c r="BC396" s="36"/>
      <c r="BD396" s="36"/>
      <c r="BE396" s="36"/>
      <c r="BF396" s="36"/>
      <c r="BG396" s="36"/>
      <c r="BH396" s="36"/>
      <c r="BI396" s="36"/>
      <c r="BJ396" s="29"/>
      <c r="BK396" s="36"/>
      <c r="BL396" s="29"/>
      <c r="BM396" s="36"/>
      <c r="BN396" s="36"/>
      <c r="BO396" s="36"/>
      <c r="BP396" s="29"/>
      <c r="BQ396" s="36"/>
      <c r="BR396" s="29"/>
      <c r="BS396" s="36"/>
      <c r="BT396" s="36"/>
      <c r="BU396" s="36"/>
      <c r="BV396" s="36"/>
    </row>
    <row r="397" spans="1:74" x14ac:dyDescent="0.25">
      <c r="A397" s="16">
        <v>395</v>
      </c>
      <c r="B397" s="16">
        <v>3</v>
      </c>
      <c r="C397" s="31" t="s">
        <v>837</v>
      </c>
      <c r="D397" s="40">
        <f>апрель!D397-май!E397</f>
        <v>73.572860193236735</v>
      </c>
      <c r="E397" s="40">
        <f t="shared" si="6"/>
        <v>0</v>
      </c>
      <c r="F397" s="36"/>
      <c r="G397" s="36"/>
      <c r="H397" s="36"/>
      <c r="I397" s="27"/>
      <c r="J397" s="36"/>
      <c r="K397" s="36"/>
      <c r="L397" s="36"/>
      <c r="M397" s="36"/>
      <c r="N397" s="36"/>
      <c r="O397" s="29"/>
      <c r="P397" s="36"/>
      <c r="Q397" s="29"/>
      <c r="R397" s="36"/>
      <c r="S397" s="36"/>
      <c r="T397" s="36"/>
      <c r="U397" s="36"/>
      <c r="V397" s="36"/>
      <c r="W397" s="36"/>
      <c r="X397" s="36"/>
      <c r="Y397" s="29"/>
      <c r="Z397" s="36"/>
      <c r="AA397" s="66"/>
      <c r="AB397" s="36"/>
      <c r="AC397" s="36"/>
      <c r="AD397" s="36"/>
      <c r="AE397" s="36"/>
      <c r="AF397" s="36"/>
      <c r="AG397" s="36"/>
      <c r="AH397" s="29"/>
      <c r="AI397" s="36"/>
      <c r="AJ397" s="29"/>
      <c r="AK397" s="36"/>
      <c r="AL397" s="36"/>
      <c r="AM397" s="36"/>
      <c r="AN397" s="29"/>
      <c r="AO397" s="36"/>
      <c r="AP397" s="29"/>
      <c r="AQ397" s="36"/>
      <c r="AR397" s="29"/>
      <c r="AS397" s="36"/>
      <c r="AT397" s="36"/>
      <c r="AU397" s="36"/>
      <c r="AV397" s="29"/>
      <c r="AW397" s="36"/>
      <c r="AX397" s="36"/>
      <c r="AY397" s="36"/>
      <c r="AZ397" s="29"/>
      <c r="BA397" s="36"/>
      <c r="BB397" s="36"/>
      <c r="BC397" s="36"/>
      <c r="BD397" s="36"/>
      <c r="BE397" s="36"/>
      <c r="BF397" s="36"/>
      <c r="BG397" s="36"/>
      <c r="BH397" s="36"/>
      <c r="BI397" s="36"/>
      <c r="BJ397" s="29"/>
      <c r="BK397" s="36"/>
      <c r="BL397" s="29"/>
      <c r="BM397" s="36"/>
      <c r="BN397" s="36"/>
      <c r="BO397" s="36"/>
      <c r="BP397" s="29"/>
      <c r="BQ397" s="36"/>
      <c r="BR397" s="29"/>
      <c r="BS397" s="36"/>
      <c r="BT397" s="36"/>
      <c r="BU397" s="36"/>
      <c r="BV397" s="36"/>
    </row>
    <row r="398" spans="1:74" x14ac:dyDescent="0.25">
      <c r="A398" s="16">
        <v>396</v>
      </c>
      <c r="B398" s="16">
        <v>3</v>
      </c>
      <c r="C398" s="31" t="s">
        <v>838</v>
      </c>
      <c r="D398" s="40">
        <f>апрель!D398-май!E398</f>
        <v>153.81365463768117</v>
      </c>
      <c r="E398" s="40">
        <f t="shared" si="6"/>
        <v>0</v>
      </c>
      <c r="F398" s="36"/>
      <c r="G398" s="36"/>
      <c r="H398" s="36"/>
      <c r="I398" s="27"/>
      <c r="J398" s="36"/>
      <c r="K398" s="36"/>
      <c r="L398" s="36"/>
      <c r="M398" s="36"/>
      <c r="N398" s="36"/>
      <c r="O398" s="29"/>
      <c r="P398" s="36"/>
      <c r="Q398" s="29"/>
      <c r="R398" s="36"/>
      <c r="S398" s="36"/>
      <c r="T398" s="36"/>
      <c r="U398" s="36"/>
      <c r="V398" s="36"/>
      <c r="W398" s="36"/>
      <c r="X398" s="36"/>
      <c r="Y398" s="29"/>
      <c r="Z398" s="36"/>
      <c r="AA398" s="66"/>
      <c r="AB398" s="36"/>
      <c r="AC398" s="36"/>
      <c r="AD398" s="36"/>
      <c r="AE398" s="36"/>
      <c r="AF398" s="36"/>
      <c r="AG398" s="36"/>
      <c r="AH398" s="29"/>
      <c r="AI398" s="36"/>
      <c r="AJ398" s="29"/>
      <c r="AK398" s="36"/>
      <c r="AL398" s="36"/>
      <c r="AM398" s="36"/>
      <c r="AN398" s="29"/>
      <c r="AO398" s="36"/>
      <c r="AP398" s="29"/>
      <c r="AQ398" s="36"/>
      <c r="AR398" s="29"/>
      <c r="AS398" s="36"/>
      <c r="AT398" s="36"/>
      <c r="AU398" s="36"/>
      <c r="AV398" s="29"/>
      <c r="AW398" s="36"/>
      <c r="AX398" s="36"/>
      <c r="AY398" s="36"/>
      <c r="AZ398" s="29"/>
      <c r="BA398" s="36"/>
      <c r="BB398" s="36"/>
      <c r="BC398" s="36"/>
      <c r="BD398" s="36"/>
      <c r="BE398" s="36"/>
      <c r="BF398" s="36"/>
      <c r="BG398" s="36"/>
      <c r="BH398" s="36"/>
      <c r="BI398" s="36"/>
      <c r="BJ398" s="29"/>
      <c r="BK398" s="36"/>
      <c r="BL398" s="29"/>
      <c r="BM398" s="36"/>
      <c r="BN398" s="36"/>
      <c r="BO398" s="36"/>
      <c r="BP398" s="29"/>
      <c r="BQ398" s="36"/>
      <c r="BR398" s="29"/>
      <c r="BS398" s="36"/>
      <c r="BT398" s="36"/>
      <c r="BU398" s="36"/>
      <c r="BV398" s="36"/>
    </row>
    <row r="399" spans="1:74" x14ac:dyDescent="0.25">
      <c r="A399" s="16">
        <v>397</v>
      </c>
      <c r="B399" s="16">
        <v>3</v>
      </c>
      <c r="C399" s="31" t="s">
        <v>839</v>
      </c>
      <c r="D399" s="40">
        <f>апрель!D399-май!E399</f>
        <v>13.905483033816429</v>
      </c>
      <c r="E399" s="40">
        <f t="shared" si="6"/>
        <v>0</v>
      </c>
      <c r="F399" s="36"/>
      <c r="G399" s="36"/>
      <c r="H399" s="36"/>
      <c r="I399" s="27"/>
      <c r="J399" s="36"/>
      <c r="K399" s="36"/>
      <c r="L399" s="36"/>
      <c r="M399" s="36"/>
      <c r="N399" s="36"/>
      <c r="O399" s="29"/>
      <c r="P399" s="36"/>
      <c r="Q399" s="29"/>
      <c r="R399" s="36"/>
      <c r="S399" s="36"/>
      <c r="T399" s="36"/>
      <c r="U399" s="36"/>
      <c r="V399" s="36"/>
      <c r="W399" s="36"/>
      <c r="X399" s="36"/>
      <c r="Y399" s="29"/>
      <c r="Z399" s="36"/>
      <c r="AA399" s="66"/>
      <c r="AB399" s="36"/>
      <c r="AC399" s="36"/>
      <c r="AD399" s="36"/>
      <c r="AE399" s="36"/>
      <c r="AF399" s="36"/>
      <c r="AG399" s="36"/>
      <c r="AH399" s="29"/>
      <c r="AI399" s="36"/>
      <c r="AJ399" s="29"/>
      <c r="AK399" s="36"/>
      <c r="AL399" s="36"/>
      <c r="AM399" s="36"/>
      <c r="AN399" s="29"/>
      <c r="AO399" s="36"/>
      <c r="AP399" s="29"/>
      <c r="AQ399" s="36"/>
      <c r="AR399" s="29"/>
      <c r="AS399" s="36"/>
      <c r="AT399" s="36"/>
      <c r="AU399" s="36"/>
      <c r="AV399" s="29"/>
      <c r="AW399" s="36"/>
      <c r="AX399" s="36"/>
      <c r="AY399" s="36"/>
      <c r="AZ399" s="29"/>
      <c r="BA399" s="36"/>
      <c r="BB399" s="36"/>
      <c r="BC399" s="36"/>
      <c r="BD399" s="36"/>
      <c r="BE399" s="36"/>
      <c r="BF399" s="36"/>
      <c r="BG399" s="36"/>
      <c r="BH399" s="36"/>
      <c r="BI399" s="36"/>
      <c r="BJ399" s="29"/>
      <c r="BK399" s="36"/>
      <c r="BL399" s="29"/>
      <c r="BM399" s="36"/>
      <c r="BN399" s="36"/>
      <c r="BO399" s="36"/>
      <c r="BP399" s="29"/>
      <c r="BQ399" s="36"/>
      <c r="BR399" s="29"/>
      <c r="BS399" s="36"/>
      <c r="BT399" s="36"/>
      <c r="BU399" s="36"/>
      <c r="BV399" s="36"/>
    </row>
    <row r="400" spans="1:74" x14ac:dyDescent="0.25">
      <c r="A400" s="16">
        <v>398</v>
      </c>
      <c r="B400" s="16">
        <v>3</v>
      </c>
      <c r="C400" s="31" t="s">
        <v>840</v>
      </c>
      <c r="D400" s="40">
        <f>апрель!D400-май!E400</f>
        <v>31.345008599033822</v>
      </c>
      <c r="E400" s="40">
        <f t="shared" si="6"/>
        <v>0</v>
      </c>
      <c r="F400" s="36"/>
      <c r="G400" s="36"/>
      <c r="H400" s="36"/>
      <c r="I400" s="27"/>
      <c r="J400" s="36"/>
      <c r="K400" s="36"/>
      <c r="L400" s="36"/>
      <c r="M400" s="36"/>
      <c r="N400" s="36"/>
      <c r="O400" s="29"/>
      <c r="P400" s="36"/>
      <c r="Q400" s="29"/>
      <c r="R400" s="36"/>
      <c r="S400" s="36"/>
      <c r="T400" s="36"/>
      <c r="U400" s="36"/>
      <c r="V400" s="36"/>
      <c r="W400" s="36"/>
      <c r="X400" s="36"/>
      <c r="Y400" s="29"/>
      <c r="Z400" s="36"/>
      <c r="AA400" s="66"/>
      <c r="AB400" s="36"/>
      <c r="AC400" s="36"/>
      <c r="AD400" s="36"/>
      <c r="AE400" s="36"/>
      <c r="AF400" s="36"/>
      <c r="AG400" s="36"/>
      <c r="AH400" s="29"/>
      <c r="AI400" s="36"/>
      <c r="AJ400" s="29"/>
      <c r="AK400" s="36"/>
      <c r="AL400" s="36"/>
      <c r="AM400" s="36"/>
      <c r="AN400" s="29"/>
      <c r="AO400" s="36"/>
      <c r="AP400" s="29"/>
      <c r="AQ400" s="36"/>
      <c r="AR400" s="29"/>
      <c r="AS400" s="36"/>
      <c r="AT400" s="36"/>
      <c r="AU400" s="36"/>
      <c r="AV400" s="29"/>
      <c r="AW400" s="36"/>
      <c r="AX400" s="36"/>
      <c r="AY400" s="36"/>
      <c r="AZ400" s="29"/>
      <c r="BA400" s="36"/>
      <c r="BB400" s="36"/>
      <c r="BC400" s="36"/>
      <c r="BD400" s="36"/>
      <c r="BE400" s="36"/>
      <c r="BF400" s="36"/>
      <c r="BG400" s="36"/>
      <c r="BH400" s="36"/>
      <c r="BI400" s="36"/>
      <c r="BJ400" s="29"/>
      <c r="BK400" s="36"/>
      <c r="BL400" s="29"/>
      <c r="BM400" s="36"/>
      <c r="BN400" s="36"/>
      <c r="BO400" s="36"/>
      <c r="BP400" s="29"/>
      <c r="BQ400" s="36"/>
      <c r="BR400" s="29"/>
      <c r="BS400" s="36"/>
      <c r="BT400" s="36"/>
      <c r="BU400" s="36"/>
      <c r="BV400" s="36"/>
    </row>
    <row r="401" spans="1:74" x14ac:dyDescent="0.25">
      <c r="A401" s="16">
        <v>399</v>
      </c>
      <c r="B401" s="16">
        <v>3</v>
      </c>
      <c r="C401" s="31" t="s">
        <v>841</v>
      </c>
      <c r="D401" s="40">
        <f>апрель!D401-май!E401</f>
        <v>306.05656877294683</v>
      </c>
      <c r="E401" s="40">
        <f t="shared" si="6"/>
        <v>0</v>
      </c>
      <c r="F401" s="36"/>
      <c r="G401" s="36"/>
      <c r="H401" s="36"/>
      <c r="I401" s="27"/>
      <c r="J401" s="36"/>
      <c r="K401" s="36"/>
      <c r="L401" s="36"/>
      <c r="M401" s="36"/>
      <c r="N401" s="36"/>
      <c r="O401" s="29"/>
      <c r="P401" s="36"/>
      <c r="Q401" s="29"/>
      <c r="R401" s="36"/>
      <c r="S401" s="36"/>
      <c r="T401" s="36"/>
      <c r="U401" s="36"/>
      <c r="V401" s="36"/>
      <c r="W401" s="36"/>
      <c r="X401" s="36"/>
      <c r="Y401" s="29"/>
      <c r="Z401" s="36"/>
      <c r="AA401" s="66"/>
      <c r="AB401" s="36"/>
      <c r="AC401" s="36"/>
      <c r="AD401" s="36"/>
      <c r="AE401" s="36"/>
      <c r="AF401" s="36"/>
      <c r="AG401" s="36"/>
      <c r="AH401" s="29"/>
      <c r="AI401" s="36"/>
      <c r="AJ401" s="29"/>
      <c r="AK401" s="36"/>
      <c r="AL401" s="36"/>
      <c r="AM401" s="36"/>
      <c r="AN401" s="29"/>
      <c r="AO401" s="36"/>
      <c r="AP401" s="29"/>
      <c r="AQ401" s="36"/>
      <c r="AR401" s="29"/>
      <c r="AS401" s="36"/>
      <c r="AT401" s="36"/>
      <c r="AU401" s="36"/>
      <c r="AV401" s="29"/>
      <c r="AW401" s="36"/>
      <c r="AX401" s="36"/>
      <c r="AY401" s="36"/>
      <c r="AZ401" s="29"/>
      <c r="BA401" s="36"/>
      <c r="BB401" s="36"/>
      <c r="BC401" s="36"/>
      <c r="BD401" s="36"/>
      <c r="BE401" s="36"/>
      <c r="BF401" s="36"/>
      <c r="BG401" s="36"/>
      <c r="BH401" s="36"/>
      <c r="BI401" s="36"/>
      <c r="BJ401" s="29"/>
      <c r="BK401" s="36"/>
      <c r="BL401" s="29"/>
      <c r="BM401" s="36"/>
      <c r="BN401" s="36"/>
      <c r="BO401" s="36"/>
      <c r="BP401" s="29"/>
      <c r="BQ401" s="36"/>
      <c r="BR401" s="29"/>
      <c r="BS401" s="36"/>
      <c r="BT401" s="36"/>
      <c r="BU401" s="36"/>
      <c r="BV401" s="36"/>
    </row>
    <row r="402" spans="1:74" x14ac:dyDescent="0.25">
      <c r="A402" s="16">
        <v>400</v>
      </c>
      <c r="B402" s="16">
        <v>3</v>
      </c>
      <c r="C402" s="31" t="s">
        <v>842</v>
      </c>
      <c r="D402" s="40">
        <f>апрель!D402-май!E402</f>
        <v>9.0116148309178516</v>
      </c>
      <c r="E402" s="40">
        <f t="shared" si="6"/>
        <v>0</v>
      </c>
      <c r="F402" s="36"/>
      <c r="G402" s="36"/>
      <c r="H402" s="36"/>
      <c r="I402" s="27"/>
      <c r="J402" s="36"/>
      <c r="K402" s="36"/>
      <c r="L402" s="36"/>
      <c r="M402" s="36"/>
      <c r="N402" s="36"/>
      <c r="O402" s="29"/>
      <c r="P402" s="36"/>
      <c r="Q402" s="29"/>
      <c r="R402" s="36"/>
      <c r="S402" s="36"/>
      <c r="T402" s="36"/>
      <c r="U402" s="36"/>
      <c r="V402" s="36"/>
      <c r="W402" s="36"/>
      <c r="X402" s="36"/>
      <c r="Y402" s="29"/>
      <c r="Z402" s="36"/>
      <c r="AA402" s="66"/>
      <c r="AB402" s="36"/>
      <c r="AC402" s="36"/>
      <c r="AD402" s="36"/>
      <c r="AE402" s="36"/>
      <c r="AF402" s="36"/>
      <c r="AG402" s="36"/>
      <c r="AH402" s="29"/>
      <c r="AI402" s="36"/>
      <c r="AJ402" s="29"/>
      <c r="AK402" s="36"/>
      <c r="AL402" s="36"/>
      <c r="AM402" s="36"/>
      <c r="AN402" s="29"/>
      <c r="AO402" s="36"/>
      <c r="AP402" s="29"/>
      <c r="AQ402" s="36"/>
      <c r="AR402" s="29"/>
      <c r="AS402" s="36"/>
      <c r="AT402" s="36"/>
      <c r="AU402" s="36"/>
      <c r="AV402" s="29"/>
      <c r="AW402" s="36"/>
      <c r="AX402" s="36"/>
      <c r="AY402" s="36"/>
      <c r="AZ402" s="29"/>
      <c r="BA402" s="36"/>
      <c r="BB402" s="36"/>
      <c r="BC402" s="36"/>
      <c r="BD402" s="36"/>
      <c r="BE402" s="36"/>
      <c r="BF402" s="36"/>
      <c r="BG402" s="36"/>
      <c r="BH402" s="36"/>
      <c r="BI402" s="36"/>
      <c r="BJ402" s="29"/>
      <c r="BK402" s="36"/>
      <c r="BL402" s="29"/>
      <c r="BM402" s="36"/>
      <c r="BN402" s="36"/>
      <c r="BO402" s="36"/>
      <c r="BP402" s="29"/>
      <c r="BQ402" s="36"/>
      <c r="BR402" s="29"/>
      <c r="BS402" s="36"/>
      <c r="BT402" s="36"/>
      <c r="BU402" s="36"/>
      <c r="BV402" s="36"/>
    </row>
    <row r="403" spans="1:74" x14ac:dyDescent="0.25">
      <c r="A403" s="16">
        <v>401</v>
      </c>
      <c r="B403" s="16">
        <v>3</v>
      </c>
      <c r="C403" s="31" t="s">
        <v>843</v>
      </c>
      <c r="D403" s="40">
        <f>апрель!D403-май!E403</f>
        <v>-98.366776772946849</v>
      </c>
      <c r="E403" s="40">
        <f t="shared" si="6"/>
        <v>0</v>
      </c>
      <c r="F403" s="36"/>
      <c r="G403" s="36"/>
      <c r="H403" s="36"/>
      <c r="I403" s="27"/>
      <c r="J403" s="36"/>
      <c r="K403" s="36"/>
      <c r="L403" s="36"/>
      <c r="M403" s="36"/>
      <c r="N403" s="36"/>
      <c r="O403" s="29"/>
      <c r="P403" s="36"/>
      <c r="Q403" s="29"/>
      <c r="R403" s="36"/>
      <c r="S403" s="36"/>
      <c r="T403" s="36"/>
      <c r="U403" s="36"/>
      <c r="V403" s="36"/>
      <c r="W403" s="36"/>
      <c r="X403" s="36"/>
      <c r="Y403" s="29"/>
      <c r="Z403" s="36"/>
      <c r="AA403" s="66"/>
      <c r="AB403" s="36"/>
      <c r="AC403" s="36"/>
      <c r="AD403" s="36"/>
      <c r="AE403" s="36"/>
      <c r="AF403" s="36"/>
      <c r="AG403" s="36"/>
      <c r="AH403" s="29"/>
      <c r="AI403" s="36"/>
      <c r="AJ403" s="29"/>
      <c r="AK403" s="36"/>
      <c r="AL403" s="36"/>
      <c r="AM403" s="36"/>
      <c r="AN403" s="29"/>
      <c r="AO403" s="36"/>
      <c r="AP403" s="29"/>
      <c r="AQ403" s="36"/>
      <c r="AR403" s="29"/>
      <c r="AS403" s="36"/>
      <c r="AT403" s="36"/>
      <c r="AU403" s="36"/>
      <c r="AV403" s="29"/>
      <c r="AW403" s="36"/>
      <c r="AX403" s="36"/>
      <c r="AY403" s="36"/>
      <c r="AZ403" s="29"/>
      <c r="BA403" s="36"/>
      <c r="BB403" s="36"/>
      <c r="BC403" s="36"/>
      <c r="BD403" s="36"/>
      <c r="BE403" s="36"/>
      <c r="BF403" s="36"/>
      <c r="BG403" s="36"/>
      <c r="BH403" s="36"/>
      <c r="BI403" s="36"/>
      <c r="BJ403" s="29"/>
      <c r="BK403" s="36"/>
      <c r="BL403" s="29"/>
      <c r="BM403" s="36"/>
      <c r="BN403" s="36"/>
      <c r="BO403" s="36"/>
      <c r="BP403" s="29"/>
      <c r="BQ403" s="36"/>
      <c r="BR403" s="29"/>
      <c r="BS403" s="36"/>
      <c r="BT403" s="36"/>
      <c r="BU403" s="36"/>
      <c r="BV403" s="36"/>
    </row>
    <row r="404" spans="1:74" x14ac:dyDescent="0.25">
      <c r="A404" s="16">
        <v>402</v>
      </c>
      <c r="B404" s="16">
        <v>3</v>
      </c>
      <c r="C404" s="31" t="s">
        <v>844</v>
      </c>
      <c r="D404" s="40">
        <f>апрель!D404-май!E404</f>
        <v>-111.26703215458944</v>
      </c>
      <c r="E404" s="40">
        <f t="shared" si="6"/>
        <v>0</v>
      </c>
      <c r="F404" s="36"/>
      <c r="G404" s="36"/>
      <c r="H404" s="36"/>
      <c r="I404" s="27"/>
      <c r="J404" s="36"/>
      <c r="K404" s="36"/>
      <c r="L404" s="36"/>
      <c r="M404" s="36"/>
      <c r="N404" s="36"/>
      <c r="O404" s="29"/>
      <c r="P404" s="36"/>
      <c r="Q404" s="29"/>
      <c r="R404" s="36"/>
      <c r="S404" s="36"/>
      <c r="T404" s="36"/>
      <c r="U404" s="36"/>
      <c r="V404" s="36"/>
      <c r="W404" s="36"/>
      <c r="X404" s="36"/>
      <c r="Y404" s="29"/>
      <c r="Z404" s="36"/>
      <c r="AA404" s="66"/>
      <c r="AB404" s="36"/>
      <c r="AC404" s="36"/>
      <c r="AD404" s="36"/>
      <c r="AE404" s="36"/>
      <c r="AF404" s="36"/>
      <c r="AG404" s="36"/>
      <c r="AH404" s="29"/>
      <c r="AI404" s="36"/>
      <c r="AJ404" s="29"/>
      <c r="AK404" s="36"/>
      <c r="AL404" s="36"/>
      <c r="AM404" s="36"/>
      <c r="AN404" s="29"/>
      <c r="AO404" s="36"/>
      <c r="AP404" s="29"/>
      <c r="AQ404" s="36"/>
      <c r="AR404" s="29"/>
      <c r="AS404" s="36"/>
      <c r="AT404" s="36"/>
      <c r="AU404" s="36"/>
      <c r="AV404" s="29"/>
      <c r="AW404" s="36"/>
      <c r="AX404" s="36"/>
      <c r="AY404" s="36"/>
      <c r="AZ404" s="29"/>
      <c r="BA404" s="36"/>
      <c r="BB404" s="36"/>
      <c r="BC404" s="36"/>
      <c r="BD404" s="36"/>
      <c r="BE404" s="36"/>
      <c r="BF404" s="36"/>
      <c r="BG404" s="36"/>
      <c r="BH404" s="36"/>
      <c r="BI404" s="36"/>
      <c r="BJ404" s="29"/>
      <c r="BK404" s="36"/>
      <c r="BL404" s="29"/>
      <c r="BM404" s="36"/>
      <c r="BN404" s="36"/>
      <c r="BO404" s="36"/>
      <c r="BP404" s="29"/>
      <c r="BQ404" s="36"/>
      <c r="BR404" s="29"/>
      <c r="BS404" s="36"/>
      <c r="BT404" s="36"/>
      <c r="BU404" s="36"/>
      <c r="BV404" s="36"/>
    </row>
    <row r="405" spans="1:74" x14ac:dyDescent="0.25">
      <c r="A405" s="16">
        <v>403</v>
      </c>
      <c r="B405" s="16">
        <v>3</v>
      </c>
      <c r="C405" s="31" t="s">
        <v>845</v>
      </c>
      <c r="D405" s="40">
        <f>апрель!D405-май!E405</f>
        <v>-174.44886238647339</v>
      </c>
      <c r="E405" s="40">
        <f t="shared" si="6"/>
        <v>0</v>
      </c>
      <c r="F405" s="36"/>
      <c r="G405" s="36"/>
      <c r="H405" s="36"/>
      <c r="I405" s="27"/>
      <c r="J405" s="36"/>
      <c r="K405" s="36"/>
      <c r="L405" s="36"/>
      <c r="M405" s="36"/>
      <c r="N405" s="36"/>
      <c r="O405" s="29"/>
      <c r="P405" s="36"/>
      <c r="Q405" s="29"/>
      <c r="R405" s="36"/>
      <c r="S405" s="36"/>
      <c r="T405" s="36"/>
      <c r="U405" s="36"/>
      <c r="V405" s="36"/>
      <c r="W405" s="36"/>
      <c r="X405" s="36"/>
      <c r="Y405" s="29"/>
      <c r="Z405" s="36"/>
      <c r="AA405" s="66"/>
      <c r="AB405" s="36"/>
      <c r="AC405" s="36"/>
      <c r="AD405" s="36"/>
      <c r="AE405" s="36"/>
      <c r="AF405" s="36"/>
      <c r="AG405" s="36"/>
      <c r="AH405" s="29"/>
      <c r="AI405" s="36"/>
      <c r="AJ405" s="29"/>
      <c r="AK405" s="36"/>
      <c r="AL405" s="36"/>
      <c r="AM405" s="36"/>
      <c r="AN405" s="29"/>
      <c r="AO405" s="36"/>
      <c r="AP405" s="29"/>
      <c r="AQ405" s="36"/>
      <c r="AR405" s="29"/>
      <c r="AS405" s="36"/>
      <c r="AT405" s="36"/>
      <c r="AU405" s="36"/>
      <c r="AV405" s="29"/>
      <c r="AW405" s="36"/>
      <c r="AX405" s="36"/>
      <c r="AY405" s="36"/>
      <c r="AZ405" s="29"/>
      <c r="BA405" s="36"/>
      <c r="BB405" s="36"/>
      <c r="BC405" s="36"/>
      <c r="BD405" s="36"/>
      <c r="BE405" s="36"/>
      <c r="BF405" s="36"/>
      <c r="BG405" s="36"/>
      <c r="BH405" s="36"/>
      <c r="BI405" s="36"/>
      <c r="BJ405" s="29"/>
      <c r="BK405" s="36"/>
      <c r="BL405" s="29"/>
      <c r="BM405" s="36"/>
      <c r="BN405" s="36"/>
      <c r="BO405" s="36"/>
      <c r="BP405" s="29"/>
      <c r="BQ405" s="36"/>
      <c r="BR405" s="29"/>
      <c r="BS405" s="36"/>
      <c r="BT405" s="36"/>
      <c r="BU405" s="36"/>
      <c r="BV405" s="36"/>
    </row>
    <row r="406" spans="1:74" x14ac:dyDescent="0.25">
      <c r="A406" s="16">
        <v>404</v>
      </c>
      <c r="B406" s="16">
        <v>3</v>
      </c>
      <c r="C406" s="31" t="s">
        <v>846</v>
      </c>
      <c r="D406" s="40">
        <f>апрель!D406-май!E406</f>
        <v>436.75067135265704</v>
      </c>
      <c r="E406" s="40">
        <f t="shared" si="6"/>
        <v>0</v>
      </c>
      <c r="F406" s="36"/>
      <c r="G406" s="36"/>
      <c r="H406" s="36"/>
      <c r="I406" s="27"/>
      <c r="J406" s="36"/>
      <c r="K406" s="36"/>
      <c r="L406" s="36"/>
      <c r="M406" s="36"/>
      <c r="N406" s="36"/>
      <c r="O406" s="29"/>
      <c r="P406" s="36"/>
      <c r="Q406" s="29"/>
      <c r="R406" s="36"/>
      <c r="S406" s="36"/>
      <c r="T406" s="36"/>
      <c r="U406" s="36"/>
      <c r="V406" s="36"/>
      <c r="W406" s="36"/>
      <c r="X406" s="36"/>
      <c r="Y406" s="29"/>
      <c r="Z406" s="36"/>
      <c r="AA406" s="66"/>
      <c r="AB406" s="36"/>
      <c r="AC406" s="36"/>
      <c r="AD406" s="36"/>
      <c r="AE406" s="36"/>
      <c r="AF406" s="36"/>
      <c r="AG406" s="36"/>
      <c r="AH406" s="29"/>
      <c r="AI406" s="36"/>
      <c r="AJ406" s="29"/>
      <c r="AK406" s="36"/>
      <c r="AL406" s="36"/>
      <c r="AM406" s="36"/>
      <c r="AN406" s="29"/>
      <c r="AO406" s="36"/>
      <c r="AP406" s="29"/>
      <c r="AQ406" s="36"/>
      <c r="AR406" s="29"/>
      <c r="AS406" s="36"/>
      <c r="AT406" s="36"/>
      <c r="AU406" s="36"/>
      <c r="AV406" s="29"/>
      <c r="AW406" s="36"/>
      <c r="AX406" s="36"/>
      <c r="AY406" s="36"/>
      <c r="AZ406" s="29"/>
      <c r="BA406" s="36"/>
      <c r="BB406" s="36"/>
      <c r="BC406" s="36"/>
      <c r="BD406" s="36"/>
      <c r="BE406" s="36"/>
      <c r="BF406" s="36"/>
      <c r="BG406" s="36"/>
      <c r="BH406" s="36"/>
      <c r="BI406" s="36"/>
      <c r="BJ406" s="29"/>
      <c r="BK406" s="36"/>
      <c r="BL406" s="29"/>
      <c r="BM406" s="36"/>
      <c r="BN406" s="36"/>
      <c r="BO406" s="36"/>
      <c r="BP406" s="29"/>
      <c r="BQ406" s="36"/>
      <c r="BR406" s="29"/>
      <c r="BS406" s="36"/>
      <c r="BT406" s="36"/>
      <c r="BU406" s="36"/>
      <c r="BV406" s="36"/>
    </row>
    <row r="407" spans="1:74" x14ac:dyDescent="0.25">
      <c r="A407" s="16">
        <v>405</v>
      </c>
      <c r="B407" s="16">
        <v>3</v>
      </c>
      <c r="C407" s="31" t="s">
        <v>847</v>
      </c>
      <c r="D407" s="40">
        <f>апрель!D407-май!E407</f>
        <v>-59.330382657004833</v>
      </c>
      <c r="E407" s="40">
        <f t="shared" si="6"/>
        <v>0</v>
      </c>
      <c r="F407" s="36"/>
      <c r="G407" s="36"/>
      <c r="H407" s="36"/>
      <c r="I407" s="27"/>
      <c r="J407" s="36"/>
      <c r="K407" s="36"/>
      <c r="L407" s="36"/>
      <c r="M407" s="36"/>
      <c r="N407" s="36"/>
      <c r="O407" s="29"/>
      <c r="P407" s="36"/>
      <c r="Q407" s="29"/>
      <c r="R407" s="36"/>
      <c r="S407" s="36"/>
      <c r="T407" s="36"/>
      <c r="U407" s="36"/>
      <c r="V407" s="36"/>
      <c r="W407" s="36"/>
      <c r="X407" s="36"/>
      <c r="Y407" s="29"/>
      <c r="Z407" s="36"/>
      <c r="AA407" s="66"/>
      <c r="AB407" s="36"/>
      <c r="AC407" s="36"/>
      <c r="AD407" s="36"/>
      <c r="AE407" s="36"/>
      <c r="AF407" s="36"/>
      <c r="AG407" s="36"/>
      <c r="AH407" s="29"/>
      <c r="AI407" s="36"/>
      <c r="AJ407" s="29"/>
      <c r="AK407" s="36"/>
      <c r="AL407" s="36"/>
      <c r="AM407" s="36"/>
      <c r="AN407" s="29"/>
      <c r="AO407" s="36"/>
      <c r="AP407" s="29"/>
      <c r="AQ407" s="36"/>
      <c r="AR407" s="29"/>
      <c r="AS407" s="36"/>
      <c r="AT407" s="36"/>
      <c r="AU407" s="36"/>
      <c r="AV407" s="29"/>
      <c r="AW407" s="36"/>
      <c r="AX407" s="36"/>
      <c r="AY407" s="36"/>
      <c r="AZ407" s="29"/>
      <c r="BA407" s="36"/>
      <c r="BB407" s="36"/>
      <c r="BC407" s="36"/>
      <c r="BD407" s="36"/>
      <c r="BE407" s="36"/>
      <c r="BF407" s="36"/>
      <c r="BG407" s="36"/>
      <c r="BH407" s="36"/>
      <c r="BI407" s="36"/>
      <c r="BJ407" s="29"/>
      <c r="BK407" s="36"/>
      <c r="BL407" s="29"/>
      <c r="BM407" s="36"/>
      <c r="BN407" s="36"/>
      <c r="BO407" s="36"/>
      <c r="BP407" s="29"/>
      <c r="BQ407" s="36"/>
      <c r="BR407" s="29"/>
      <c r="BS407" s="36"/>
      <c r="BT407" s="36"/>
      <c r="BU407" s="36"/>
      <c r="BV407" s="36"/>
    </row>
    <row r="408" spans="1:74" x14ac:dyDescent="0.25">
      <c r="A408" s="16">
        <v>406</v>
      </c>
      <c r="B408" s="16">
        <v>3</v>
      </c>
      <c r="C408" s="31" t="s">
        <v>848</v>
      </c>
      <c r="D408" s="40">
        <f>апрель!D408-май!E408</f>
        <v>682.80324442512085</v>
      </c>
      <c r="E408" s="40">
        <f t="shared" si="6"/>
        <v>0</v>
      </c>
      <c r="F408" s="36"/>
      <c r="G408" s="36"/>
      <c r="H408" s="36"/>
      <c r="I408" s="27"/>
      <c r="J408" s="36"/>
      <c r="K408" s="36"/>
      <c r="L408" s="36"/>
      <c r="M408" s="36"/>
      <c r="N408" s="36"/>
      <c r="O408" s="29"/>
      <c r="P408" s="36"/>
      <c r="Q408" s="29"/>
      <c r="R408" s="36"/>
      <c r="S408" s="36"/>
      <c r="T408" s="36"/>
      <c r="U408" s="36"/>
      <c r="V408" s="36"/>
      <c r="W408" s="36"/>
      <c r="X408" s="36"/>
      <c r="Y408" s="29"/>
      <c r="Z408" s="36"/>
      <c r="AA408" s="66"/>
      <c r="AB408" s="36"/>
      <c r="AC408" s="36"/>
      <c r="AD408" s="36"/>
      <c r="AE408" s="36"/>
      <c r="AF408" s="36"/>
      <c r="AG408" s="36"/>
      <c r="AH408" s="29"/>
      <c r="AI408" s="36"/>
      <c r="AJ408" s="29"/>
      <c r="AK408" s="36"/>
      <c r="AL408" s="36"/>
      <c r="AM408" s="36"/>
      <c r="AN408" s="29"/>
      <c r="AO408" s="36"/>
      <c r="AP408" s="29"/>
      <c r="AQ408" s="36"/>
      <c r="AR408" s="29"/>
      <c r="AS408" s="36"/>
      <c r="AT408" s="36"/>
      <c r="AU408" s="36"/>
      <c r="AV408" s="29"/>
      <c r="AW408" s="36"/>
      <c r="AX408" s="36"/>
      <c r="AY408" s="36"/>
      <c r="AZ408" s="29"/>
      <c r="BA408" s="36"/>
      <c r="BB408" s="36"/>
      <c r="BC408" s="36"/>
      <c r="BD408" s="36"/>
      <c r="BE408" s="36"/>
      <c r="BF408" s="36"/>
      <c r="BG408" s="36"/>
      <c r="BH408" s="36"/>
      <c r="BI408" s="36"/>
      <c r="BJ408" s="29"/>
      <c r="BK408" s="36"/>
      <c r="BL408" s="29"/>
      <c r="BM408" s="36"/>
      <c r="BN408" s="36"/>
      <c r="BO408" s="36"/>
      <c r="BP408" s="29"/>
      <c r="BQ408" s="36"/>
      <c r="BR408" s="29"/>
      <c r="BS408" s="36"/>
      <c r="BT408" s="36"/>
      <c r="BU408" s="36"/>
      <c r="BV408" s="36"/>
    </row>
    <row r="409" spans="1:74" x14ac:dyDescent="0.25">
      <c r="A409" s="16">
        <v>407</v>
      </c>
      <c r="B409" s="16">
        <v>3</v>
      </c>
      <c r="C409" s="31" t="s">
        <v>849</v>
      </c>
      <c r="D409" s="40">
        <f>апрель!D409-май!E409</f>
        <v>234.70568838647344</v>
      </c>
      <c r="E409" s="40">
        <f t="shared" si="6"/>
        <v>0</v>
      </c>
      <c r="F409" s="36"/>
      <c r="G409" s="36"/>
      <c r="H409" s="36"/>
      <c r="I409" s="27"/>
      <c r="J409" s="36"/>
      <c r="K409" s="36"/>
      <c r="L409" s="36"/>
      <c r="M409" s="36"/>
      <c r="N409" s="36"/>
      <c r="O409" s="29"/>
      <c r="P409" s="36"/>
      <c r="Q409" s="29"/>
      <c r="R409" s="36"/>
      <c r="S409" s="36"/>
      <c r="T409" s="36"/>
      <c r="U409" s="36"/>
      <c r="V409" s="36"/>
      <c r="W409" s="36"/>
      <c r="X409" s="36"/>
      <c r="Y409" s="29"/>
      <c r="Z409" s="36"/>
      <c r="AA409" s="66"/>
      <c r="AB409" s="36"/>
      <c r="AC409" s="36"/>
      <c r="AD409" s="36"/>
      <c r="AE409" s="36"/>
      <c r="AF409" s="36"/>
      <c r="AG409" s="36"/>
      <c r="AH409" s="29"/>
      <c r="AI409" s="36"/>
      <c r="AJ409" s="29"/>
      <c r="AK409" s="36"/>
      <c r="AL409" s="36"/>
      <c r="AM409" s="36"/>
      <c r="AN409" s="29"/>
      <c r="AO409" s="36"/>
      <c r="AP409" s="29"/>
      <c r="AQ409" s="36"/>
      <c r="AR409" s="29"/>
      <c r="AS409" s="36"/>
      <c r="AT409" s="36"/>
      <c r="AU409" s="36"/>
      <c r="AV409" s="29"/>
      <c r="AW409" s="36"/>
      <c r="AX409" s="36"/>
      <c r="AY409" s="36"/>
      <c r="AZ409" s="29"/>
      <c r="BA409" s="36"/>
      <c r="BB409" s="36"/>
      <c r="BC409" s="36"/>
      <c r="BD409" s="36"/>
      <c r="BE409" s="36"/>
      <c r="BF409" s="36"/>
      <c r="BG409" s="36"/>
      <c r="BH409" s="36"/>
      <c r="BI409" s="36"/>
      <c r="BJ409" s="29"/>
      <c r="BK409" s="36"/>
      <c r="BL409" s="29"/>
      <c r="BM409" s="36"/>
      <c r="BN409" s="36"/>
      <c r="BO409" s="36"/>
      <c r="BP409" s="29"/>
      <c r="BQ409" s="36"/>
      <c r="BR409" s="29"/>
      <c r="BS409" s="36"/>
      <c r="BT409" s="36"/>
      <c r="BU409" s="36"/>
      <c r="BV409" s="36"/>
    </row>
    <row r="410" spans="1:74" x14ac:dyDescent="0.25">
      <c r="A410" s="16">
        <v>408</v>
      </c>
      <c r="B410" s="16">
        <v>3</v>
      </c>
      <c r="C410" s="31" t="s">
        <v>850</v>
      </c>
      <c r="D410" s="40">
        <f>апрель!D410-май!E410</f>
        <v>-3.2525079613526895</v>
      </c>
      <c r="E410" s="40">
        <f t="shared" si="6"/>
        <v>0</v>
      </c>
      <c r="F410" s="36"/>
      <c r="G410" s="36"/>
      <c r="H410" s="36"/>
      <c r="I410" s="27"/>
      <c r="J410" s="36"/>
      <c r="K410" s="36"/>
      <c r="L410" s="36"/>
      <c r="M410" s="36"/>
      <c r="N410" s="36"/>
      <c r="O410" s="29"/>
      <c r="P410" s="36"/>
      <c r="Q410" s="29"/>
      <c r="R410" s="36"/>
      <c r="S410" s="36"/>
      <c r="T410" s="36"/>
      <c r="U410" s="36"/>
      <c r="V410" s="36"/>
      <c r="W410" s="36"/>
      <c r="X410" s="36"/>
      <c r="Y410" s="29"/>
      <c r="Z410" s="36"/>
      <c r="AA410" s="66"/>
      <c r="AB410" s="36"/>
      <c r="AC410" s="36"/>
      <c r="AD410" s="36"/>
      <c r="AE410" s="36"/>
      <c r="AF410" s="36"/>
      <c r="AG410" s="36"/>
      <c r="AH410" s="29"/>
      <c r="AI410" s="36"/>
      <c r="AJ410" s="29"/>
      <c r="AK410" s="36"/>
      <c r="AL410" s="36"/>
      <c r="AM410" s="36"/>
      <c r="AN410" s="29"/>
      <c r="AO410" s="36"/>
      <c r="AP410" s="29"/>
      <c r="AQ410" s="36"/>
      <c r="AR410" s="29"/>
      <c r="AS410" s="36"/>
      <c r="AT410" s="36"/>
      <c r="AU410" s="36"/>
      <c r="AV410" s="29"/>
      <c r="AW410" s="36"/>
      <c r="AX410" s="36"/>
      <c r="AY410" s="36"/>
      <c r="AZ410" s="29"/>
      <c r="BA410" s="36"/>
      <c r="BB410" s="36"/>
      <c r="BC410" s="36"/>
      <c r="BD410" s="36"/>
      <c r="BE410" s="36"/>
      <c r="BF410" s="36"/>
      <c r="BG410" s="36"/>
      <c r="BH410" s="36"/>
      <c r="BI410" s="36"/>
      <c r="BJ410" s="29"/>
      <c r="BK410" s="36"/>
      <c r="BL410" s="29"/>
      <c r="BM410" s="36"/>
      <c r="BN410" s="36"/>
      <c r="BO410" s="36"/>
      <c r="BP410" s="29"/>
      <c r="BQ410" s="36"/>
      <c r="BR410" s="29"/>
      <c r="BS410" s="36"/>
      <c r="BT410" s="36"/>
      <c r="BU410" s="36"/>
      <c r="BV410" s="36"/>
    </row>
    <row r="411" spans="1:74" x14ac:dyDescent="0.25">
      <c r="A411" s="16">
        <v>409</v>
      </c>
      <c r="B411" s="16">
        <v>3</v>
      </c>
      <c r="C411" s="31" t="s">
        <v>851</v>
      </c>
      <c r="D411" s="40">
        <f>апрель!D411-май!E411</f>
        <v>47.985610260869578</v>
      </c>
      <c r="E411" s="40">
        <f t="shared" si="6"/>
        <v>0</v>
      </c>
      <c r="F411" s="36"/>
      <c r="G411" s="36"/>
      <c r="H411" s="36"/>
      <c r="I411" s="27"/>
      <c r="J411" s="36"/>
      <c r="K411" s="36"/>
      <c r="L411" s="36"/>
      <c r="M411" s="36"/>
      <c r="N411" s="36"/>
      <c r="O411" s="29"/>
      <c r="P411" s="36"/>
      <c r="Q411" s="29"/>
      <c r="R411" s="36"/>
      <c r="S411" s="36"/>
      <c r="T411" s="36"/>
      <c r="U411" s="36"/>
      <c r="V411" s="36"/>
      <c r="W411" s="36"/>
      <c r="X411" s="36"/>
      <c r="Y411" s="29"/>
      <c r="Z411" s="36"/>
      <c r="AA411" s="66"/>
      <c r="AB411" s="36"/>
      <c r="AC411" s="36"/>
      <c r="AD411" s="36"/>
      <c r="AE411" s="36"/>
      <c r="AF411" s="36"/>
      <c r="AG411" s="36"/>
      <c r="AH411" s="29"/>
      <c r="AI411" s="36"/>
      <c r="AJ411" s="29"/>
      <c r="AK411" s="36"/>
      <c r="AL411" s="36"/>
      <c r="AM411" s="36"/>
      <c r="AN411" s="29"/>
      <c r="AO411" s="36"/>
      <c r="AP411" s="29"/>
      <c r="AQ411" s="36"/>
      <c r="AR411" s="29"/>
      <c r="AS411" s="36"/>
      <c r="AT411" s="36"/>
      <c r="AU411" s="36"/>
      <c r="AV411" s="29"/>
      <c r="AW411" s="36"/>
      <c r="AX411" s="36"/>
      <c r="AY411" s="36"/>
      <c r="AZ411" s="29"/>
      <c r="BA411" s="36"/>
      <c r="BB411" s="36"/>
      <c r="BC411" s="36"/>
      <c r="BD411" s="36"/>
      <c r="BE411" s="36"/>
      <c r="BF411" s="36"/>
      <c r="BG411" s="36"/>
      <c r="BH411" s="36"/>
      <c r="BI411" s="36"/>
      <c r="BJ411" s="29"/>
      <c r="BK411" s="36"/>
      <c r="BL411" s="29"/>
      <c r="BM411" s="36"/>
      <c r="BN411" s="36"/>
      <c r="BO411" s="36"/>
      <c r="BP411" s="29"/>
      <c r="BQ411" s="36"/>
      <c r="BR411" s="29"/>
      <c r="BS411" s="36"/>
      <c r="BT411" s="36"/>
      <c r="BU411" s="36"/>
      <c r="BV411" s="36"/>
    </row>
    <row r="412" spans="1:74" x14ac:dyDescent="0.25">
      <c r="A412" s="16">
        <v>410</v>
      </c>
      <c r="B412" s="16">
        <v>3</v>
      </c>
      <c r="C412" s="31" t="s">
        <v>937</v>
      </c>
      <c r="D412" s="40">
        <f>апрель!D412-май!E412</f>
        <v>-327.34776173913036</v>
      </c>
      <c r="E412" s="40">
        <f t="shared" si="6"/>
        <v>0</v>
      </c>
      <c r="F412" s="36"/>
      <c r="G412" s="36"/>
      <c r="H412" s="36"/>
      <c r="I412" s="27"/>
      <c r="J412" s="36"/>
      <c r="K412" s="36"/>
      <c r="L412" s="36"/>
      <c r="M412" s="36"/>
      <c r="N412" s="36"/>
      <c r="O412" s="29"/>
      <c r="P412" s="36"/>
      <c r="Q412" s="29"/>
      <c r="R412" s="36"/>
      <c r="S412" s="36"/>
      <c r="T412" s="36"/>
      <c r="U412" s="36"/>
      <c r="V412" s="36"/>
      <c r="W412" s="36"/>
      <c r="X412" s="36"/>
      <c r="Y412" s="29"/>
      <c r="Z412" s="36"/>
      <c r="AA412" s="66"/>
      <c r="AB412" s="36"/>
      <c r="AC412" s="36"/>
      <c r="AD412" s="36"/>
      <c r="AE412" s="36"/>
      <c r="AF412" s="36"/>
      <c r="AG412" s="36"/>
      <c r="AH412" s="29"/>
      <c r="AI412" s="36"/>
      <c r="AJ412" s="29"/>
      <c r="AK412" s="36"/>
      <c r="AL412" s="36"/>
      <c r="AM412" s="36"/>
      <c r="AN412" s="29"/>
      <c r="AO412" s="36"/>
      <c r="AP412" s="29"/>
      <c r="AQ412" s="36"/>
      <c r="AR412" s="29"/>
      <c r="AS412" s="36"/>
      <c r="AT412" s="36"/>
      <c r="AU412" s="36"/>
      <c r="AV412" s="29"/>
      <c r="AW412" s="36"/>
      <c r="AX412" s="36"/>
      <c r="AY412" s="36"/>
      <c r="AZ412" s="29"/>
      <c r="BA412" s="36"/>
      <c r="BB412" s="36"/>
      <c r="BC412" s="36"/>
      <c r="BD412" s="36"/>
      <c r="BE412" s="36"/>
      <c r="BF412" s="36"/>
      <c r="BG412" s="36"/>
      <c r="BH412" s="36"/>
      <c r="BI412" s="36"/>
      <c r="BJ412" s="29"/>
      <c r="BK412" s="36"/>
      <c r="BL412" s="29"/>
      <c r="BM412" s="36"/>
      <c r="BN412" s="36"/>
      <c r="BO412" s="36"/>
      <c r="BP412" s="29"/>
      <c r="BQ412" s="36"/>
      <c r="BR412" s="29"/>
      <c r="BS412" s="36"/>
      <c r="BT412" s="36"/>
      <c r="BU412" s="36"/>
      <c r="BV412" s="36"/>
    </row>
    <row r="413" spans="1:74" x14ac:dyDescent="0.25">
      <c r="A413" s="16">
        <v>411</v>
      </c>
      <c r="B413" s="16">
        <v>3</v>
      </c>
      <c r="C413" s="31" t="s">
        <v>852</v>
      </c>
      <c r="D413" s="40">
        <f>апрель!D413-май!E413</f>
        <v>152.89621270531401</v>
      </c>
      <c r="E413" s="40">
        <f t="shared" si="6"/>
        <v>0</v>
      </c>
      <c r="F413" s="36"/>
      <c r="G413" s="36"/>
      <c r="H413" s="36"/>
      <c r="I413" s="27"/>
      <c r="J413" s="36"/>
      <c r="K413" s="36"/>
      <c r="L413" s="36"/>
      <c r="M413" s="36"/>
      <c r="N413" s="36"/>
      <c r="O413" s="29"/>
      <c r="P413" s="36"/>
      <c r="Q413" s="29"/>
      <c r="R413" s="36"/>
      <c r="S413" s="36"/>
      <c r="T413" s="36"/>
      <c r="U413" s="36"/>
      <c r="V413" s="36"/>
      <c r="W413" s="36"/>
      <c r="X413" s="36"/>
      <c r="Y413" s="29"/>
      <c r="Z413" s="36"/>
      <c r="AA413" s="66"/>
      <c r="AB413" s="36"/>
      <c r="AC413" s="36"/>
      <c r="AD413" s="36"/>
      <c r="AE413" s="36"/>
      <c r="AF413" s="36"/>
      <c r="AG413" s="36"/>
      <c r="AH413" s="29"/>
      <c r="AI413" s="36"/>
      <c r="AJ413" s="29"/>
      <c r="AK413" s="36"/>
      <c r="AL413" s="36"/>
      <c r="AM413" s="36"/>
      <c r="AN413" s="29"/>
      <c r="AO413" s="36"/>
      <c r="AP413" s="29"/>
      <c r="AQ413" s="36"/>
      <c r="AR413" s="29"/>
      <c r="AS413" s="36"/>
      <c r="AT413" s="36"/>
      <c r="AU413" s="36"/>
      <c r="AV413" s="29"/>
      <c r="AW413" s="36"/>
      <c r="AX413" s="36"/>
      <c r="AY413" s="36"/>
      <c r="AZ413" s="29"/>
      <c r="BA413" s="36"/>
      <c r="BB413" s="36"/>
      <c r="BC413" s="36"/>
      <c r="BD413" s="36"/>
      <c r="BE413" s="36"/>
      <c r="BF413" s="36"/>
      <c r="BG413" s="36"/>
      <c r="BH413" s="36"/>
      <c r="BI413" s="36"/>
      <c r="BJ413" s="29"/>
      <c r="BK413" s="36"/>
      <c r="BL413" s="29"/>
      <c r="BM413" s="36"/>
      <c r="BN413" s="36"/>
      <c r="BO413" s="36"/>
      <c r="BP413" s="29"/>
      <c r="BQ413" s="36"/>
      <c r="BR413" s="29"/>
      <c r="BS413" s="36"/>
      <c r="BT413" s="36"/>
      <c r="BU413" s="36"/>
      <c r="BV413" s="36"/>
    </row>
    <row r="414" spans="1:74" x14ac:dyDescent="0.25">
      <c r="A414" s="16">
        <v>412</v>
      </c>
      <c r="B414" s="16">
        <v>3</v>
      </c>
      <c r="C414" s="31" t="s">
        <v>853</v>
      </c>
      <c r="D414" s="40">
        <f>апрель!D414-май!E414</f>
        <v>-74.236531024154601</v>
      </c>
      <c r="E414" s="40">
        <f t="shared" si="6"/>
        <v>0</v>
      </c>
      <c r="F414" s="36"/>
      <c r="G414" s="36"/>
      <c r="H414" s="36"/>
      <c r="I414" s="27"/>
      <c r="J414" s="36"/>
      <c r="K414" s="36"/>
      <c r="L414" s="36"/>
      <c r="M414" s="36"/>
      <c r="N414" s="36"/>
      <c r="O414" s="29"/>
      <c r="P414" s="36"/>
      <c r="Q414" s="29"/>
      <c r="R414" s="36"/>
      <c r="S414" s="36"/>
      <c r="T414" s="36"/>
      <c r="U414" s="36"/>
      <c r="V414" s="36"/>
      <c r="W414" s="36"/>
      <c r="X414" s="36"/>
      <c r="Y414" s="29"/>
      <c r="Z414" s="36"/>
      <c r="AA414" s="66"/>
      <c r="AB414" s="36"/>
      <c r="AC414" s="36"/>
      <c r="AD414" s="36"/>
      <c r="AE414" s="36"/>
      <c r="AF414" s="36"/>
      <c r="AG414" s="36"/>
      <c r="AH414" s="29"/>
      <c r="AI414" s="36"/>
      <c r="AJ414" s="29"/>
      <c r="AK414" s="36"/>
      <c r="AL414" s="36"/>
      <c r="AM414" s="36"/>
      <c r="AN414" s="29"/>
      <c r="AO414" s="36"/>
      <c r="AP414" s="29"/>
      <c r="AQ414" s="36"/>
      <c r="AR414" s="29"/>
      <c r="AS414" s="36"/>
      <c r="AT414" s="36"/>
      <c r="AU414" s="36"/>
      <c r="AV414" s="29"/>
      <c r="AW414" s="36"/>
      <c r="AX414" s="36"/>
      <c r="AY414" s="36"/>
      <c r="AZ414" s="29"/>
      <c r="BA414" s="36"/>
      <c r="BB414" s="36"/>
      <c r="BC414" s="36"/>
      <c r="BD414" s="36"/>
      <c r="BE414" s="36"/>
      <c r="BF414" s="36"/>
      <c r="BG414" s="36"/>
      <c r="BH414" s="36"/>
      <c r="BI414" s="36"/>
      <c r="BJ414" s="29"/>
      <c r="BK414" s="36"/>
      <c r="BL414" s="29"/>
      <c r="BM414" s="36"/>
      <c r="BN414" s="36"/>
      <c r="BO414" s="36"/>
      <c r="BP414" s="29"/>
      <c r="BQ414" s="36"/>
      <c r="BR414" s="29"/>
      <c r="BS414" s="36"/>
      <c r="BT414" s="36"/>
      <c r="BU414" s="36"/>
      <c r="BV414" s="36"/>
    </row>
    <row r="415" spans="1:74" x14ac:dyDescent="0.25">
      <c r="A415" s="16">
        <v>413</v>
      </c>
      <c r="B415" s="16">
        <v>3</v>
      </c>
      <c r="C415" s="31" t="s">
        <v>854</v>
      </c>
      <c r="D415" s="40">
        <f>апрель!D415-май!E415</f>
        <v>-184.1023631304347</v>
      </c>
      <c r="E415" s="40">
        <f t="shared" si="6"/>
        <v>0</v>
      </c>
      <c r="F415" s="36"/>
      <c r="G415" s="36"/>
      <c r="H415" s="36"/>
      <c r="I415" s="27"/>
      <c r="J415" s="36"/>
      <c r="K415" s="36"/>
      <c r="L415" s="36"/>
      <c r="M415" s="36"/>
      <c r="N415" s="36"/>
      <c r="O415" s="29"/>
      <c r="P415" s="36"/>
      <c r="Q415" s="29"/>
      <c r="R415" s="36"/>
      <c r="S415" s="36"/>
      <c r="T415" s="36"/>
      <c r="U415" s="36"/>
      <c r="V415" s="36"/>
      <c r="W415" s="36"/>
      <c r="X415" s="36"/>
      <c r="Y415" s="29"/>
      <c r="Z415" s="36"/>
      <c r="AA415" s="66"/>
      <c r="AB415" s="36"/>
      <c r="AC415" s="36"/>
      <c r="AD415" s="36"/>
      <c r="AE415" s="36"/>
      <c r="AF415" s="36"/>
      <c r="AG415" s="36"/>
      <c r="AH415" s="29"/>
      <c r="AI415" s="36"/>
      <c r="AJ415" s="29"/>
      <c r="AK415" s="36"/>
      <c r="AL415" s="36"/>
      <c r="AM415" s="36"/>
      <c r="AN415" s="29"/>
      <c r="AO415" s="36"/>
      <c r="AP415" s="29"/>
      <c r="AQ415" s="36"/>
      <c r="AR415" s="29"/>
      <c r="AS415" s="36"/>
      <c r="AT415" s="36"/>
      <c r="AU415" s="36"/>
      <c r="AV415" s="29"/>
      <c r="AW415" s="36"/>
      <c r="AX415" s="36"/>
      <c r="AY415" s="36"/>
      <c r="AZ415" s="29"/>
      <c r="BA415" s="36"/>
      <c r="BB415" s="36"/>
      <c r="BC415" s="36"/>
      <c r="BD415" s="36"/>
      <c r="BE415" s="36"/>
      <c r="BF415" s="36"/>
      <c r="BG415" s="36"/>
      <c r="BH415" s="36"/>
      <c r="BI415" s="36"/>
      <c r="BJ415" s="29"/>
      <c r="BK415" s="36"/>
      <c r="BL415" s="29"/>
      <c r="BM415" s="36"/>
      <c r="BN415" s="36"/>
      <c r="BO415" s="36"/>
      <c r="BP415" s="29"/>
      <c r="BQ415" s="36"/>
      <c r="BR415" s="29"/>
      <c r="BS415" s="36"/>
      <c r="BT415" s="36"/>
      <c r="BU415" s="36"/>
      <c r="BV415" s="36"/>
    </row>
    <row r="416" spans="1:74" x14ac:dyDescent="0.25">
      <c r="A416" s="16">
        <v>414</v>
      </c>
      <c r="B416" s="16">
        <v>3</v>
      </c>
      <c r="C416" s="31" t="s">
        <v>855</v>
      </c>
      <c r="D416" s="40">
        <f>апрель!D416-май!E416</f>
        <v>-27.423811082125653</v>
      </c>
      <c r="E416" s="40">
        <f t="shared" si="6"/>
        <v>0</v>
      </c>
      <c r="F416" s="36"/>
      <c r="G416" s="36"/>
      <c r="H416" s="36"/>
      <c r="I416" s="27"/>
      <c r="J416" s="36"/>
      <c r="K416" s="36"/>
      <c r="L416" s="36"/>
      <c r="M416" s="36"/>
      <c r="N416" s="36"/>
      <c r="O416" s="29"/>
      <c r="P416" s="36"/>
      <c r="Q416" s="29"/>
      <c r="R416" s="36"/>
      <c r="S416" s="36"/>
      <c r="T416" s="36"/>
      <c r="U416" s="36"/>
      <c r="V416" s="36"/>
      <c r="W416" s="36"/>
      <c r="X416" s="36"/>
      <c r="Y416" s="29"/>
      <c r="Z416" s="36"/>
      <c r="AA416" s="66"/>
      <c r="AB416" s="36"/>
      <c r="AC416" s="36"/>
      <c r="AD416" s="36"/>
      <c r="AE416" s="36"/>
      <c r="AF416" s="36"/>
      <c r="AG416" s="36"/>
      <c r="AH416" s="29"/>
      <c r="AI416" s="36"/>
      <c r="AJ416" s="29"/>
      <c r="AK416" s="36"/>
      <c r="AL416" s="36"/>
      <c r="AM416" s="36"/>
      <c r="AN416" s="29"/>
      <c r="AO416" s="36"/>
      <c r="AP416" s="29"/>
      <c r="AQ416" s="36"/>
      <c r="AR416" s="29"/>
      <c r="AS416" s="36"/>
      <c r="AT416" s="36"/>
      <c r="AU416" s="36"/>
      <c r="AV416" s="29"/>
      <c r="AW416" s="36"/>
      <c r="AX416" s="36"/>
      <c r="AY416" s="36"/>
      <c r="AZ416" s="29"/>
      <c r="BA416" s="36"/>
      <c r="BB416" s="36"/>
      <c r="BC416" s="36"/>
      <c r="BD416" s="36"/>
      <c r="BE416" s="36"/>
      <c r="BF416" s="36"/>
      <c r="BG416" s="36"/>
      <c r="BH416" s="36"/>
      <c r="BI416" s="36"/>
      <c r="BJ416" s="29"/>
      <c r="BK416" s="36"/>
      <c r="BL416" s="29"/>
      <c r="BM416" s="36"/>
      <c r="BN416" s="36"/>
      <c r="BO416" s="36"/>
      <c r="BP416" s="29"/>
      <c r="BQ416" s="36"/>
      <c r="BR416" s="29"/>
      <c r="BS416" s="36"/>
      <c r="BT416" s="36"/>
      <c r="BU416" s="36"/>
      <c r="BV416" s="36"/>
    </row>
    <row r="417" spans="1:75" x14ac:dyDescent="0.25">
      <c r="A417" s="16">
        <v>415</v>
      </c>
      <c r="B417" s="16">
        <v>3</v>
      </c>
      <c r="C417" s="31" t="s">
        <v>856</v>
      </c>
      <c r="D417" s="40">
        <f>апрель!D417-май!E417</f>
        <v>232.815856</v>
      </c>
      <c r="E417" s="40">
        <f t="shared" si="6"/>
        <v>0</v>
      </c>
      <c r="F417" s="36"/>
      <c r="G417" s="36"/>
      <c r="H417" s="36"/>
      <c r="I417" s="27"/>
      <c r="J417" s="36"/>
      <c r="K417" s="36"/>
      <c r="L417" s="36"/>
      <c r="M417" s="36"/>
      <c r="N417" s="36"/>
      <c r="O417" s="29"/>
      <c r="P417" s="36"/>
      <c r="Q417" s="29"/>
      <c r="R417" s="36"/>
      <c r="S417" s="36"/>
      <c r="T417" s="36"/>
      <c r="U417" s="36"/>
      <c r="V417" s="36"/>
      <c r="W417" s="36"/>
      <c r="X417" s="36"/>
      <c r="Y417" s="29"/>
      <c r="Z417" s="36"/>
      <c r="AA417" s="66"/>
      <c r="AB417" s="36"/>
      <c r="AC417" s="36"/>
      <c r="AD417" s="36"/>
      <c r="AE417" s="36"/>
      <c r="AF417" s="36"/>
      <c r="AG417" s="36"/>
      <c r="AH417" s="29"/>
      <c r="AI417" s="36"/>
      <c r="AJ417" s="29"/>
      <c r="AK417" s="36"/>
      <c r="AL417" s="36"/>
      <c r="AM417" s="36"/>
      <c r="AN417" s="29"/>
      <c r="AO417" s="36"/>
      <c r="AP417" s="29"/>
      <c r="AQ417" s="36"/>
      <c r="AR417" s="29"/>
      <c r="AS417" s="36"/>
      <c r="AT417" s="36"/>
      <c r="AU417" s="36"/>
      <c r="AV417" s="29"/>
      <c r="AW417" s="36"/>
      <c r="AX417" s="36"/>
      <c r="AY417" s="36"/>
      <c r="AZ417" s="29"/>
      <c r="BA417" s="36"/>
      <c r="BB417" s="36"/>
      <c r="BC417" s="36"/>
      <c r="BD417" s="36"/>
      <c r="BE417" s="36"/>
      <c r="BF417" s="36"/>
      <c r="BG417" s="36"/>
      <c r="BH417" s="36"/>
      <c r="BI417" s="36"/>
      <c r="BJ417" s="29"/>
      <c r="BK417" s="36"/>
      <c r="BL417" s="29"/>
      <c r="BM417" s="36"/>
      <c r="BN417" s="36"/>
      <c r="BO417" s="36"/>
      <c r="BP417" s="29"/>
      <c r="BQ417" s="36"/>
      <c r="BR417" s="29"/>
      <c r="BS417" s="36"/>
      <c r="BT417" s="36"/>
      <c r="BU417" s="36"/>
      <c r="BV417" s="36"/>
    </row>
    <row r="418" spans="1:75" x14ac:dyDescent="0.25">
      <c r="A418" s="16">
        <v>416</v>
      </c>
      <c r="B418" s="16">
        <v>3</v>
      </c>
      <c r="C418" s="31" t="s">
        <v>857</v>
      </c>
      <c r="D418" s="40">
        <f>апрель!D418-май!E418</f>
        <v>-63.109936628019369</v>
      </c>
      <c r="E418" s="40">
        <f t="shared" si="6"/>
        <v>0</v>
      </c>
      <c r="F418" s="36"/>
      <c r="G418" s="36"/>
      <c r="H418" s="36"/>
      <c r="I418" s="27"/>
      <c r="J418" s="36"/>
      <c r="K418" s="36"/>
      <c r="L418" s="36"/>
      <c r="M418" s="36"/>
      <c r="N418" s="36"/>
      <c r="O418" s="29"/>
      <c r="P418" s="36"/>
      <c r="Q418" s="29"/>
      <c r="R418" s="36"/>
      <c r="S418" s="36"/>
      <c r="T418" s="36"/>
      <c r="U418" s="36"/>
      <c r="V418" s="36"/>
      <c r="W418" s="36"/>
      <c r="X418" s="36"/>
      <c r="Y418" s="29"/>
      <c r="Z418" s="36"/>
      <c r="AA418" s="66"/>
      <c r="AB418" s="36"/>
      <c r="AC418" s="36"/>
      <c r="AD418" s="36"/>
      <c r="AE418" s="36"/>
      <c r="AF418" s="36"/>
      <c r="AG418" s="36"/>
      <c r="AH418" s="29"/>
      <c r="AI418" s="36"/>
      <c r="AJ418" s="29"/>
      <c r="AK418" s="36"/>
      <c r="AL418" s="36"/>
      <c r="AM418" s="36"/>
      <c r="AN418" s="29"/>
      <c r="AO418" s="36"/>
      <c r="AP418" s="29"/>
      <c r="AQ418" s="36"/>
      <c r="AR418" s="29"/>
      <c r="AS418" s="36"/>
      <c r="AT418" s="36"/>
      <c r="AU418" s="36"/>
      <c r="AV418" s="29"/>
      <c r="AW418" s="36"/>
      <c r="AX418" s="36"/>
      <c r="AY418" s="36"/>
      <c r="AZ418" s="29"/>
      <c r="BA418" s="36"/>
      <c r="BB418" s="36"/>
      <c r="BC418" s="36"/>
      <c r="BD418" s="36"/>
      <c r="BE418" s="36"/>
      <c r="BF418" s="36"/>
      <c r="BG418" s="36"/>
      <c r="BH418" s="36"/>
      <c r="BI418" s="36"/>
      <c r="BJ418" s="29"/>
      <c r="BK418" s="36"/>
      <c r="BL418" s="29"/>
      <c r="BM418" s="36"/>
      <c r="BN418" s="36"/>
      <c r="BO418" s="36"/>
      <c r="BP418" s="29"/>
      <c r="BQ418" s="36"/>
      <c r="BR418" s="29"/>
      <c r="BS418" s="36"/>
      <c r="BT418" s="36"/>
      <c r="BU418" s="36"/>
      <c r="BV418" s="36"/>
    </row>
    <row r="419" spans="1:75" x14ac:dyDescent="0.25">
      <c r="A419" s="16">
        <v>417</v>
      </c>
      <c r="B419" s="16">
        <v>3</v>
      </c>
      <c r="C419" s="31" t="s">
        <v>858</v>
      </c>
      <c r="D419" s="40">
        <f>апрель!D419-май!E419</f>
        <v>252.65451522705314</v>
      </c>
      <c r="E419" s="40">
        <f t="shared" si="6"/>
        <v>0</v>
      </c>
      <c r="F419" s="36"/>
      <c r="G419" s="36"/>
      <c r="H419" s="36"/>
      <c r="I419" s="27"/>
      <c r="J419" s="36"/>
      <c r="K419" s="36"/>
      <c r="L419" s="36"/>
      <c r="M419" s="36"/>
      <c r="N419" s="36"/>
      <c r="O419" s="29"/>
      <c r="P419" s="36"/>
      <c r="Q419" s="29"/>
      <c r="R419" s="36"/>
      <c r="S419" s="36"/>
      <c r="T419" s="36"/>
      <c r="U419" s="36"/>
      <c r="V419" s="36"/>
      <c r="W419" s="36"/>
      <c r="X419" s="36"/>
      <c r="Y419" s="29"/>
      <c r="Z419" s="36"/>
      <c r="AA419" s="66"/>
      <c r="AB419" s="36"/>
      <c r="AC419" s="36"/>
      <c r="AD419" s="36"/>
      <c r="AE419" s="36"/>
      <c r="AF419" s="36"/>
      <c r="AG419" s="36"/>
      <c r="AH419" s="29"/>
      <c r="AI419" s="36"/>
      <c r="AJ419" s="29"/>
      <c r="AK419" s="36"/>
      <c r="AL419" s="36"/>
      <c r="AM419" s="36"/>
      <c r="AN419" s="29"/>
      <c r="AO419" s="36"/>
      <c r="AP419" s="29"/>
      <c r="AQ419" s="36"/>
      <c r="AR419" s="29"/>
      <c r="AS419" s="36"/>
      <c r="AT419" s="36"/>
      <c r="AU419" s="36"/>
      <c r="AV419" s="29"/>
      <c r="AW419" s="36"/>
      <c r="AX419" s="36"/>
      <c r="AY419" s="36"/>
      <c r="AZ419" s="29"/>
      <c r="BA419" s="36"/>
      <c r="BB419" s="36"/>
      <c r="BC419" s="36"/>
      <c r="BD419" s="36"/>
      <c r="BE419" s="36"/>
      <c r="BF419" s="36"/>
      <c r="BG419" s="36"/>
      <c r="BH419" s="36"/>
      <c r="BI419" s="36"/>
      <c r="BJ419" s="29"/>
      <c r="BK419" s="36"/>
      <c r="BL419" s="29"/>
      <c r="BM419" s="36"/>
      <c r="BN419" s="36"/>
      <c r="BO419" s="36"/>
      <c r="BP419" s="29"/>
      <c r="BQ419" s="36"/>
      <c r="BR419" s="29"/>
      <c r="BS419" s="36"/>
      <c r="BT419" s="36"/>
      <c r="BU419" s="36"/>
      <c r="BV419" s="36"/>
    </row>
    <row r="420" spans="1:75" x14ac:dyDescent="0.25">
      <c r="A420" s="16">
        <v>418</v>
      </c>
      <c r="B420" s="16">
        <v>3</v>
      </c>
      <c r="C420" s="31" t="s">
        <v>859</v>
      </c>
      <c r="D420" s="40">
        <f>апрель!D420-май!E420</f>
        <v>-203.00405961352658</v>
      </c>
      <c r="E420" s="40">
        <f t="shared" si="6"/>
        <v>0</v>
      </c>
      <c r="F420" s="36"/>
      <c r="G420" s="36"/>
      <c r="H420" s="36"/>
      <c r="I420" s="27"/>
      <c r="J420" s="36"/>
      <c r="K420" s="36"/>
      <c r="L420" s="36"/>
      <c r="M420" s="36"/>
      <c r="N420" s="36"/>
      <c r="O420" s="29"/>
      <c r="P420" s="36"/>
      <c r="Q420" s="29"/>
      <c r="R420" s="36"/>
      <c r="S420" s="36"/>
      <c r="T420" s="36"/>
      <c r="U420" s="36"/>
      <c r="V420" s="36"/>
      <c r="W420" s="36"/>
      <c r="X420" s="36"/>
      <c r="Y420" s="29"/>
      <c r="Z420" s="36"/>
      <c r="AA420" s="66"/>
      <c r="AB420" s="36"/>
      <c r="AC420" s="36"/>
      <c r="AD420" s="36"/>
      <c r="AE420" s="36"/>
      <c r="AF420" s="36"/>
      <c r="AG420" s="36"/>
      <c r="AH420" s="29"/>
      <c r="AI420" s="36"/>
      <c r="AJ420" s="29"/>
      <c r="AK420" s="36"/>
      <c r="AL420" s="36"/>
      <c r="AM420" s="36"/>
      <c r="AN420" s="29"/>
      <c r="AO420" s="36"/>
      <c r="AP420" s="29"/>
      <c r="AQ420" s="36"/>
      <c r="AR420" s="29"/>
      <c r="AS420" s="36"/>
      <c r="AT420" s="36"/>
      <c r="AU420" s="36"/>
      <c r="AV420" s="29"/>
      <c r="AW420" s="36"/>
      <c r="AX420" s="36"/>
      <c r="AY420" s="36"/>
      <c r="AZ420" s="29"/>
      <c r="BA420" s="36"/>
      <c r="BB420" s="36"/>
      <c r="BC420" s="36"/>
      <c r="BD420" s="36"/>
      <c r="BE420" s="36"/>
      <c r="BF420" s="36"/>
      <c r="BG420" s="36"/>
      <c r="BH420" s="36"/>
      <c r="BI420" s="36"/>
      <c r="BJ420" s="29"/>
      <c r="BK420" s="36"/>
      <c r="BL420" s="29"/>
      <c r="BM420" s="36"/>
      <c r="BN420" s="36"/>
      <c r="BO420" s="36"/>
      <c r="BP420" s="29"/>
      <c r="BQ420" s="36"/>
      <c r="BR420" s="29"/>
      <c r="BS420" s="36"/>
      <c r="BT420" s="36"/>
      <c r="BU420" s="36"/>
      <c r="BV420" s="36"/>
    </row>
    <row r="421" spans="1:75" x14ac:dyDescent="0.25">
      <c r="A421" s="16">
        <v>419</v>
      </c>
      <c r="B421" s="16">
        <v>3</v>
      </c>
      <c r="C421" s="31" t="s">
        <v>860</v>
      </c>
      <c r="D421" s="40">
        <f>апрель!D421-май!E421</f>
        <v>570.70615167149765</v>
      </c>
      <c r="E421" s="40">
        <f t="shared" si="6"/>
        <v>0</v>
      </c>
      <c r="F421" s="36"/>
      <c r="G421" s="36"/>
      <c r="H421" s="36"/>
      <c r="I421" s="27"/>
      <c r="J421" s="36"/>
      <c r="K421" s="36"/>
      <c r="L421" s="36"/>
      <c r="M421" s="36"/>
      <c r="N421" s="36"/>
      <c r="O421" s="29"/>
      <c r="P421" s="36"/>
      <c r="Q421" s="29"/>
      <c r="R421" s="36"/>
      <c r="S421" s="36"/>
      <c r="T421" s="36"/>
      <c r="U421" s="36"/>
      <c r="V421" s="36"/>
      <c r="W421" s="36"/>
      <c r="X421" s="36"/>
      <c r="Y421" s="29"/>
      <c r="Z421" s="36"/>
      <c r="AA421" s="66"/>
      <c r="AB421" s="36"/>
      <c r="AC421" s="36"/>
      <c r="AD421" s="36"/>
      <c r="AE421" s="36"/>
      <c r="AF421" s="36"/>
      <c r="AG421" s="36"/>
      <c r="AH421" s="29"/>
      <c r="AI421" s="36"/>
      <c r="AJ421" s="29"/>
      <c r="AK421" s="36"/>
      <c r="AL421" s="36"/>
      <c r="AM421" s="36"/>
      <c r="AN421" s="29"/>
      <c r="AO421" s="36"/>
      <c r="AP421" s="29"/>
      <c r="AQ421" s="36"/>
      <c r="AR421" s="29"/>
      <c r="AS421" s="36"/>
      <c r="AT421" s="36"/>
      <c r="AU421" s="36"/>
      <c r="AV421" s="29"/>
      <c r="AW421" s="36"/>
      <c r="AX421" s="36"/>
      <c r="AY421" s="36"/>
      <c r="AZ421" s="29"/>
      <c r="BA421" s="36"/>
      <c r="BB421" s="36"/>
      <c r="BC421" s="36"/>
      <c r="BD421" s="36"/>
      <c r="BE421" s="36"/>
      <c r="BF421" s="36"/>
      <c r="BG421" s="36"/>
      <c r="BH421" s="36"/>
      <c r="BI421" s="36"/>
      <c r="BJ421" s="29"/>
      <c r="BK421" s="36"/>
      <c r="BL421" s="29"/>
      <c r="BM421" s="36"/>
      <c r="BN421" s="36"/>
      <c r="BO421" s="36"/>
      <c r="BP421" s="29"/>
      <c r="BQ421" s="36"/>
      <c r="BR421" s="29"/>
      <c r="BS421" s="36"/>
      <c r="BT421" s="36"/>
      <c r="BU421" s="36"/>
      <c r="BV421" s="36"/>
    </row>
    <row r="422" spans="1:75" x14ac:dyDescent="0.25">
      <c r="A422" s="16">
        <v>420</v>
      </c>
      <c r="B422" s="16">
        <v>3</v>
      </c>
      <c r="C422" s="31" t="s">
        <v>861</v>
      </c>
      <c r="D422" s="40">
        <f>апрель!D422-май!E422</f>
        <v>81.27975980676328</v>
      </c>
      <c r="E422" s="40">
        <f t="shared" si="6"/>
        <v>0</v>
      </c>
      <c r="F422" s="36"/>
      <c r="G422" s="36"/>
      <c r="H422" s="36"/>
      <c r="I422" s="27"/>
      <c r="J422" s="36"/>
      <c r="K422" s="36"/>
      <c r="L422" s="36"/>
      <c r="M422" s="36"/>
      <c r="N422" s="36"/>
      <c r="O422" s="29"/>
      <c r="P422" s="36"/>
      <c r="Q422" s="29"/>
      <c r="R422" s="36"/>
      <c r="S422" s="36"/>
      <c r="T422" s="36"/>
      <c r="U422" s="36"/>
      <c r="V422" s="36"/>
      <c r="W422" s="36"/>
      <c r="X422" s="36"/>
      <c r="Y422" s="29"/>
      <c r="Z422" s="36"/>
      <c r="AA422" s="66"/>
      <c r="AB422" s="36"/>
      <c r="AC422" s="36"/>
      <c r="AD422" s="36"/>
      <c r="AE422" s="36"/>
      <c r="AF422" s="36"/>
      <c r="AG422" s="36"/>
      <c r="AH422" s="29"/>
      <c r="AI422" s="36"/>
      <c r="AJ422" s="29"/>
      <c r="AK422" s="36"/>
      <c r="AL422" s="36"/>
      <c r="AM422" s="36"/>
      <c r="AN422" s="29"/>
      <c r="AO422" s="36"/>
      <c r="AP422" s="29"/>
      <c r="AQ422" s="36"/>
      <c r="AR422" s="29"/>
      <c r="AS422" s="36"/>
      <c r="AT422" s="36"/>
      <c r="AU422" s="36"/>
      <c r="AV422" s="29"/>
      <c r="AW422" s="36"/>
      <c r="AX422" s="36"/>
      <c r="AY422" s="36"/>
      <c r="AZ422" s="29"/>
      <c r="BA422" s="36"/>
      <c r="BB422" s="36"/>
      <c r="BC422" s="36"/>
      <c r="BD422" s="36"/>
      <c r="BE422" s="36"/>
      <c r="BF422" s="36"/>
      <c r="BG422" s="36"/>
      <c r="BH422" s="36"/>
      <c r="BI422" s="36"/>
      <c r="BJ422" s="29"/>
      <c r="BK422" s="36"/>
      <c r="BL422" s="29"/>
      <c r="BM422" s="36"/>
      <c r="BN422" s="36"/>
      <c r="BO422" s="36"/>
      <c r="BP422" s="29"/>
      <c r="BQ422" s="36"/>
      <c r="BR422" s="29"/>
      <c r="BS422" s="36"/>
      <c r="BT422" s="36"/>
      <c r="BU422" s="36"/>
      <c r="BV422" s="36"/>
    </row>
    <row r="423" spans="1:75" x14ac:dyDescent="0.25">
      <c r="A423" s="16">
        <v>421</v>
      </c>
      <c r="B423" s="16">
        <v>3</v>
      </c>
      <c r="C423" s="31" t="s">
        <v>863</v>
      </c>
      <c r="D423" s="40">
        <f>апрель!D423-май!E423</f>
        <v>103.70886241545894</v>
      </c>
      <c r="E423" s="40">
        <f t="shared" si="6"/>
        <v>0</v>
      </c>
      <c r="F423" s="36"/>
      <c r="G423" s="36"/>
      <c r="H423" s="36"/>
      <c r="I423" s="27"/>
      <c r="J423" s="36"/>
      <c r="K423" s="36"/>
      <c r="L423" s="36"/>
      <c r="M423" s="36"/>
      <c r="N423" s="36"/>
      <c r="O423" s="29"/>
      <c r="P423" s="36"/>
      <c r="Q423" s="29"/>
      <c r="R423" s="36"/>
      <c r="S423" s="36"/>
      <c r="T423" s="36"/>
      <c r="U423" s="36"/>
      <c r="V423" s="36"/>
      <c r="W423" s="36"/>
      <c r="X423" s="36"/>
      <c r="Y423" s="29"/>
      <c r="Z423" s="36"/>
      <c r="AA423" s="66"/>
      <c r="AB423" s="36"/>
      <c r="AC423" s="36"/>
      <c r="AD423" s="36"/>
      <c r="AE423" s="36"/>
      <c r="AF423" s="36"/>
      <c r="AG423" s="36"/>
      <c r="AH423" s="29"/>
      <c r="AI423" s="36"/>
      <c r="AJ423" s="29"/>
      <c r="AK423" s="36"/>
      <c r="AL423" s="36"/>
      <c r="AM423" s="36"/>
      <c r="AN423" s="29"/>
      <c r="AO423" s="36"/>
      <c r="AP423" s="29"/>
      <c r="AQ423" s="36"/>
      <c r="AR423" s="29"/>
      <c r="AS423" s="36"/>
      <c r="AT423" s="36"/>
      <c r="AU423" s="36"/>
      <c r="AV423" s="29"/>
      <c r="AW423" s="36"/>
      <c r="AX423" s="36"/>
      <c r="AY423" s="36"/>
      <c r="AZ423" s="29"/>
      <c r="BA423" s="36"/>
      <c r="BB423" s="36"/>
      <c r="BC423" s="36"/>
      <c r="BD423" s="36"/>
      <c r="BE423" s="36"/>
      <c r="BF423" s="36"/>
      <c r="BG423" s="36"/>
      <c r="BH423" s="36"/>
      <c r="BI423" s="36"/>
      <c r="BJ423" s="29"/>
      <c r="BK423" s="36"/>
      <c r="BL423" s="29"/>
      <c r="BM423" s="36"/>
      <c r="BN423" s="36"/>
      <c r="BO423" s="36"/>
      <c r="BP423" s="29"/>
      <c r="BQ423" s="36"/>
      <c r="BR423" s="29"/>
      <c r="BS423" s="36"/>
      <c r="BT423" s="36"/>
      <c r="BU423" s="36"/>
      <c r="BV423" s="36"/>
    </row>
    <row r="424" spans="1:75" x14ac:dyDescent="0.25">
      <c r="A424" s="16">
        <v>422</v>
      </c>
      <c r="B424" s="16">
        <v>3</v>
      </c>
      <c r="C424" s="31" t="s">
        <v>862</v>
      </c>
      <c r="D424" s="40">
        <f>апрель!D424-май!E424</f>
        <v>480.26811487922708</v>
      </c>
      <c r="E424" s="40">
        <f t="shared" si="6"/>
        <v>0</v>
      </c>
      <c r="F424" s="36"/>
      <c r="G424" s="36"/>
      <c r="H424" s="36"/>
      <c r="I424" s="27"/>
      <c r="J424" s="36"/>
      <c r="K424" s="36"/>
      <c r="L424" s="36"/>
      <c r="M424" s="36"/>
      <c r="N424" s="36"/>
      <c r="O424" s="29"/>
      <c r="P424" s="36"/>
      <c r="Q424" s="29"/>
      <c r="R424" s="36"/>
      <c r="S424" s="36"/>
      <c r="T424" s="36"/>
      <c r="U424" s="36"/>
      <c r="V424" s="36"/>
      <c r="W424" s="36"/>
      <c r="X424" s="36"/>
      <c r="Y424" s="29"/>
      <c r="Z424" s="36"/>
      <c r="AA424" s="66"/>
      <c r="AB424" s="36"/>
      <c r="AC424" s="36"/>
      <c r="AD424" s="36"/>
      <c r="AE424" s="36"/>
      <c r="AF424" s="36"/>
      <c r="AG424" s="36"/>
      <c r="AH424" s="29"/>
      <c r="AI424" s="36"/>
      <c r="AJ424" s="29"/>
      <c r="AK424" s="36"/>
      <c r="AL424" s="36"/>
      <c r="AM424" s="36"/>
      <c r="AN424" s="29"/>
      <c r="AO424" s="36"/>
      <c r="AP424" s="29"/>
      <c r="AQ424" s="36"/>
      <c r="AR424" s="29"/>
      <c r="AS424" s="36"/>
      <c r="AT424" s="36"/>
      <c r="AU424" s="36"/>
      <c r="AV424" s="29"/>
      <c r="AW424" s="36"/>
      <c r="AX424" s="36"/>
      <c r="AY424" s="36"/>
      <c r="AZ424" s="29"/>
      <c r="BA424" s="36"/>
      <c r="BB424" s="36"/>
      <c r="BC424" s="36"/>
      <c r="BD424" s="36"/>
      <c r="BE424" s="36"/>
      <c r="BF424" s="36"/>
      <c r="BG424" s="36"/>
      <c r="BH424" s="36"/>
      <c r="BI424" s="36"/>
      <c r="BJ424" s="29"/>
      <c r="BK424" s="36"/>
      <c r="BL424" s="29"/>
      <c r="BM424" s="36"/>
      <c r="BN424" s="36"/>
      <c r="BO424" s="36"/>
      <c r="BP424" s="29"/>
      <c r="BQ424" s="36"/>
      <c r="BR424" s="29"/>
      <c r="BS424" s="36"/>
      <c r="BT424" s="36"/>
      <c r="BU424" s="36"/>
      <c r="BV424" s="36"/>
    </row>
    <row r="425" spans="1:75" x14ac:dyDescent="0.25">
      <c r="A425" s="16">
        <v>423</v>
      </c>
      <c r="B425" s="16">
        <v>2</v>
      </c>
      <c r="C425" s="31" t="s">
        <v>864</v>
      </c>
      <c r="D425" s="40">
        <f>апрель!D425-май!E425</f>
        <v>670.07730122705311</v>
      </c>
      <c r="E425" s="40">
        <f t="shared" si="6"/>
        <v>0</v>
      </c>
      <c r="F425" s="36"/>
      <c r="G425" s="36"/>
      <c r="H425" s="36"/>
      <c r="I425" s="27"/>
      <c r="J425" s="36"/>
      <c r="K425" s="36"/>
      <c r="L425" s="36"/>
      <c r="M425" s="36"/>
      <c r="N425" s="36"/>
      <c r="O425" s="29"/>
      <c r="P425" s="36"/>
      <c r="Q425" s="29"/>
      <c r="R425" s="36"/>
      <c r="S425" s="36"/>
      <c r="T425" s="36"/>
      <c r="U425" s="36"/>
      <c r="V425" s="36"/>
      <c r="W425" s="36"/>
      <c r="X425" s="36"/>
      <c r="Y425" s="29"/>
      <c r="Z425" s="36"/>
      <c r="AA425" s="66"/>
      <c r="AB425" s="36"/>
      <c r="AC425" s="36"/>
      <c r="AD425" s="36"/>
      <c r="AE425" s="36"/>
      <c r="AF425" s="36"/>
      <c r="AG425" s="36"/>
      <c r="AH425" s="29"/>
      <c r="AI425" s="36"/>
      <c r="AJ425" s="29"/>
      <c r="AK425" s="36"/>
      <c r="AL425" s="36"/>
      <c r="AM425" s="36"/>
      <c r="AN425" s="29"/>
      <c r="AO425" s="36"/>
      <c r="AP425" s="29"/>
      <c r="AQ425" s="36"/>
      <c r="AR425" s="29"/>
      <c r="AS425" s="36"/>
      <c r="AT425" s="36"/>
      <c r="AU425" s="36"/>
      <c r="AV425" s="29"/>
      <c r="AW425" s="36"/>
      <c r="AX425" s="36"/>
      <c r="AY425" s="36"/>
      <c r="AZ425" s="29"/>
      <c r="BA425" s="36"/>
      <c r="BB425" s="36"/>
      <c r="BC425" s="36"/>
      <c r="BD425" s="36"/>
      <c r="BE425" s="36"/>
      <c r="BF425" s="36"/>
      <c r="BG425" s="36"/>
      <c r="BH425" s="36"/>
      <c r="BI425" s="36"/>
      <c r="BJ425" s="29"/>
      <c r="BK425" s="36"/>
      <c r="BL425" s="29"/>
      <c r="BM425" s="36"/>
      <c r="BN425" s="36"/>
      <c r="BO425" s="36"/>
      <c r="BP425" s="29"/>
      <c r="BQ425" s="36"/>
      <c r="BR425" s="29"/>
      <c r="BS425" s="36"/>
      <c r="BT425" s="36"/>
      <c r="BU425" s="36"/>
      <c r="BV425" s="36"/>
    </row>
    <row r="426" spans="1:75" x14ac:dyDescent="0.25">
      <c r="A426" s="16">
        <v>424</v>
      </c>
      <c r="B426" s="16">
        <v>2</v>
      </c>
      <c r="C426" s="31" t="s">
        <v>865</v>
      </c>
      <c r="D426" s="40">
        <f>апрель!D426-май!E426</f>
        <v>191.19130019323669</v>
      </c>
      <c r="E426" s="40">
        <f t="shared" si="6"/>
        <v>0</v>
      </c>
      <c r="F426" s="36"/>
      <c r="G426" s="36"/>
      <c r="H426" s="36"/>
      <c r="I426" s="27"/>
      <c r="J426" s="36"/>
      <c r="K426" s="36"/>
      <c r="L426" s="36"/>
      <c r="M426" s="36"/>
      <c r="N426" s="36"/>
      <c r="O426" s="29"/>
      <c r="P426" s="36"/>
      <c r="Q426" s="29"/>
      <c r="R426" s="36"/>
      <c r="S426" s="36"/>
      <c r="T426" s="36"/>
      <c r="U426" s="36"/>
      <c r="V426" s="36"/>
      <c r="W426" s="36"/>
      <c r="X426" s="36"/>
      <c r="Y426" s="29"/>
      <c r="Z426" s="36"/>
      <c r="AA426" s="66"/>
      <c r="AB426" s="36"/>
      <c r="AC426" s="36"/>
      <c r="AD426" s="36"/>
      <c r="AE426" s="36"/>
      <c r="AF426" s="36"/>
      <c r="AG426" s="36"/>
      <c r="AH426" s="29"/>
      <c r="AI426" s="36"/>
      <c r="AJ426" s="29"/>
      <c r="AK426" s="36"/>
      <c r="AL426" s="36"/>
      <c r="AM426" s="36"/>
      <c r="AN426" s="29"/>
      <c r="AO426" s="36"/>
      <c r="AP426" s="29"/>
      <c r="AQ426" s="36"/>
      <c r="AR426" s="29"/>
      <c r="AS426" s="36"/>
      <c r="AT426" s="36"/>
      <c r="AU426" s="36"/>
      <c r="AV426" s="29"/>
      <c r="AW426" s="36"/>
      <c r="AX426" s="36"/>
      <c r="AY426" s="36"/>
      <c r="AZ426" s="29"/>
      <c r="BA426" s="36"/>
      <c r="BB426" s="36"/>
      <c r="BC426" s="36"/>
      <c r="BD426" s="36"/>
      <c r="BE426" s="36"/>
      <c r="BF426" s="36"/>
      <c r="BG426" s="36"/>
      <c r="BH426" s="36"/>
      <c r="BI426" s="36"/>
      <c r="BJ426" s="29"/>
      <c r="BK426" s="36"/>
      <c r="BL426" s="29"/>
      <c r="BM426" s="36"/>
      <c r="BN426" s="36"/>
      <c r="BO426" s="36"/>
      <c r="BP426" s="29"/>
      <c r="BQ426" s="36"/>
      <c r="BR426" s="29"/>
      <c r="BS426" s="36"/>
      <c r="BT426" s="36"/>
      <c r="BU426" s="36"/>
      <c r="BV426" s="36"/>
    </row>
    <row r="427" spans="1:75" x14ac:dyDescent="0.25">
      <c r="A427" s="16">
        <v>425</v>
      </c>
      <c r="B427" s="16">
        <v>2</v>
      </c>
      <c r="C427" s="31" t="s">
        <v>866</v>
      </c>
      <c r="D427" s="40">
        <f>апрель!D427-май!E427</f>
        <v>158.71130514009661</v>
      </c>
      <c r="E427" s="40">
        <f t="shared" si="6"/>
        <v>0</v>
      </c>
      <c r="F427" s="36"/>
      <c r="G427" s="36"/>
      <c r="H427" s="36"/>
      <c r="I427" s="27"/>
      <c r="J427" s="36"/>
      <c r="K427" s="36"/>
      <c r="L427" s="36"/>
      <c r="M427" s="36"/>
      <c r="N427" s="36"/>
      <c r="O427" s="29"/>
      <c r="P427" s="36"/>
      <c r="Q427" s="29"/>
      <c r="R427" s="36"/>
      <c r="S427" s="36"/>
      <c r="T427" s="36"/>
      <c r="U427" s="36"/>
      <c r="V427" s="36"/>
      <c r="W427" s="36"/>
      <c r="X427" s="36"/>
      <c r="Y427" s="29"/>
      <c r="Z427" s="36"/>
      <c r="AA427" s="66"/>
      <c r="AB427" s="36"/>
      <c r="AC427" s="36"/>
      <c r="AD427" s="36"/>
      <c r="AE427" s="36"/>
      <c r="AF427" s="36"/>
      <c r="AG427" s="36"/>
      <c r="AH427" s="29"/>
      <c r="AI427" s="36"/>
      <c r="AJ427" s="29"/>
      <c r="AK427" s="36"/>
      <c r="AL427" s="36"/>
      <c r="AM427" s="36"/>
      <c r="AN427" s="29"/>
      <c r="AO427" s="36"/>
      <c r="AP427" s="29"/>
      <c r="AQ427" s="36"/>
      <c r="AR427" s="29"/>
      <c r="AS427" s="36"/>
      <c r="AT427" s="36"/>
      <c r="AU427" s="36"/>
      <c r="AV427" s="29"/>
      <c r="AW427" s="36"/>
      <c r="AX427" s="36"/>
      <c r="AY427" s="36"/>
      <c r="AZ427" s="29"/>
      <c r="BA427" s="36"/>
      <c r="BB427" s="36"/>
      <c r="BC427" s="36"/>
      <c r="BD427" s="36"/>
      <c r="BE427" s="36"/>
      <c r="BF427" s="36"/>
      <c r="BG427" s="36"/>
      <c r="BH427" s="36"/>
      <c r="BI427" s="36"/>
      <c r="BJ427" s="29"/>
      <c r="BK427" s="36"/>
      <c r="BL427" s="29"/>
      <c r="BM427" s="36"/>
      <c r="BN427" s="36"/>
      <c r="BO427" s="36"/>
      <c r="BP427" s="29"/>
      <c r="BQ427" s="36"/>
      <c r="BR427" s="29"/>
      <c r="BS427" s="36"/>
      <c r="BT427" s="36"/>
      <c r="BU427" s="36"/>
      <c r="BV427" s="36"/>
    </row>
    <row r="428" spans="1:75" s="86" customFormat="1" x14ac:dyDescent="0.25">
      <c r="A428" s="79">
        <v>426</v>
      </c>
      <c r="B428" s="79">
        <v>2</v>
      </c>
      <c r="C428" s="80" t="s">
        <v>867</v>
      </c>
      <c r="D428" s="81">
        <f>апрель!D428-май!E428</f>
        <v>1658.7890023285024</v>
      </c>
      <c r="E428" s="81">
        <f t="shared" si="6"/>
        <v>24.902000000000001</v>
      </c>
      <c r="F428" s="82"/>
      <c r="G428" s="82"/>
      <c r="H428" s="82"/>
      <c r="I428" s="83"/>
      <c r="J428" s="82"/>
      <c r="K428" s="82"/>
      <c r="L428" s="82"/>
      <c r="M428" s="82"/>
      <c r="N428" s="82"/>
      <c r="O428" s="84"/>
      <c r="P428" s="82"/>
      <c r="Q428" s="84"/>
      <c r="R428" s="82"/>
      <c r="S428" s="82"/>
      <c r="T428" s="82"/>
      <c r="U428" s="82">
        <v>1.4999999999999999E-2</v>
      </c>
      <c r="V428" s="82">
        <v>24.902000000000001</v>
      </c>
      <c r="W428" s="82"/>
      <c r="X428" s="82"/>
      <c r="Y428" s="84"/>
      <c r="Z428" s="82"/>
      <c r="AA428" s="85"/>
      <c r="AB428" s="82"/>
      <c r="AC428" s="82"/>
      <c r="AD428" s="82"/>
      <c r="AE428" s="82"/>
      <c r="AF428" s="82"/>
      <c r="AG428" s="82"/>
      <c r="AH428" s="84"/>
      <c r="AI428" s="82"/>
      <c r="AJ428" s="84"/>
      <c r="AK428" s="82"/>
      <c r="AL428" s="82"/>
      <c r="AM428" s="82"/>
      <c r="AN428" s="84"/>
      <c r="AO428" s="82"/>
      <c r="AP428" s="84"/>
      <c r="AQ428" s="82"/>
      <c r="AR428" s="84"/>
      <c r="AS428" s="82"/>
      <c r="AT428" s="82"/>
      <c r="AU428" s="82"/>
      <c r="AV428" s="84"/>
      <c r="AW428" s="82"/>
      <c r="AX428" s="82"/>
      <c r="AY428" s="82"/>
      <c r="AZ428" s="84"/>
      <c r="BA428" s="82"/>
      <c r="BB428" s="82"/>
      <c r="BC428" s="82"/>
      <c r="BD428" s="82"/>
      <c r="BE428" s="82"/>
      <c r="BF428" s="82"/>
      <c r="BG428" s="82"/>
      <c r="BH428" s="82"/>
      <c r="BI428" s="82"/>
      <c r="BJ428" s="84"/>
      <c r="BK428" s="82"/>
      <c r="BL428" s="84"/>
      <c r="BM428" s="82"/>
      <c r="BN428" s="82"/>
      <c r="BO428" s="82"/>
      <c r="BP428" s="84"/>
      <c r="BQ428" s="82"/>
      <c r="BR428" s="84"/>
      <c r="BS428" s="82"/>
      <c r="BT428" s="82"/>
      <c r="BU428" s="82"/>
      <c r="BV428" s="82"/>
    </row>
    <row r="429" spans="1:75" x14ac:dyDescent="0.25">
      <c r="A429" s="16">
        <v>427</v>
      </c>
      <c r="B429" s="16">
        <v>2</v>
      </c>
      <c r="C429" s="31" t="s">
        <v>868</v>
      </c>
      <c r="D429" s="40">
        <f>апрель!D429-май!E429</f>
        <v>1852.96053515942</v>
      </c>
      <c r="E429" s="40">
        <f t="shared" si="6"/>
        <v>0</v>
      </c>
      <c r="F429" s="36"/>
      <c r="G429" s="36"/>
      <c r="H429" s="36"/>
      <c r="I429" s="27"/>
      <c r="J429" s="36"/>
      <c r="K429" s="36"/>
      <c r="L429" s="36"/>
      <c r="M429" s="36"/>
      <c r="N429" s="36"/>
      <c r="O429" s="29"/>
      <c r="P429" s="36"/>
      <c r="Q429" s="29"/>
      <c r="R429" s="36"/>
      <c r="S429" s="36"/>
      <c r="T429" s="36"/>
      <c r="U429" s="36"/>
      <c r="V429" s="36"/>
      <c r="W429" s="36"/>
      <c r="X429" s="36"/>
      <c r="Y429" s="29"/>
      <c r="Z429" s="36"/>
      <c r="AA429" s="66"/>
      <c r="AB429" s="36"/>
      <c r="AC429" s="36"/>
      <c r="AD429" s="36"/>
      <c r="AE429" s="36"/>
      <c r="AF429" s="36"/>
      <c r="AG429" s="36"/>
      <c r="AH429" s="29"/>
      <c r="AI429" s="36"/>
      <c r="AJ429" s="29"/>
      <c r="AK429" s="36"/>
      <c r="AL429" s="36"/>
      <c r="AM429" s="36"/>
      <c r="AN429" s="29"/>
      <c r="AO429" s="36"/>
      <c r="AP429" s="29"/>
      <c r="AQ429" s="36"/>
      <c r="AR429" s="29"/>
      <c r="AS429" s="36"/>
      <c r="AT429" s="36"/>
      <c r="AU429" s="36"/>
      <c r="AV429" s="29"/>
      <c r="AW429" s="36"/>
      <c r="AX429" s="36"/>
      <c r="AY429" s="36"/>
      <c r="AZ429" s="29"/>
      <c r="BA429" s="36"/>
      <c r="BB429" s="36"/>
      <c r="BC429" s="36"/>
      <c r="BD429" s="36"/>
      <c r="BE429" s="36"/>
      <c r="BF429" s="36"/>
      <c r="BG429" s="36"/>
      <c r="BH429" s="36"/>
      <c r="BI429" s="36"/>
      <c r="BJ429" s="29"/>
      <c r="BK429" s="36"/>
      <c r="BL429" s="29"/>
      <c r="BM429" s="36"/>
      <c r="BN429" s="36"/>
      <c r="BO429" s="36"/>
      <c r="BP429" s="29"/>
      <c r="BQ429" s="36"/>
      <c r="BR429" s="29"/>
      <c r="BS429" s="36"/>
      <c r="BT429" s="36"/>
      <c r="BU429" s="36"/>
      <c r="BV429" s="36"/>
    </row>
    <row r="430" spans="1:75" x14ac:dyDescent="0.25">
      <c r="A430" s="16">
        <v>428</v>
      </c>
      <c r="B430" s="16">
        <v>2</v>
      </c>
      <c r="C430" s="31" t="s">
        <v>869</v>
      </c>
      <c r="D430" s="40">
        <f>апрель!D430-май!E430</f>
        <v>1880.0736222608693</v>
      </c>
      <c r="E430" s="40">
        <f t="shared" si="6"/>
        <v>0</v>
      </c>
      <c r="F430" s="36"/>
      <c r="G430" s="36"/>
      <c r="H430" s="36"/>
      <c r="I430" s="27"/>
      <c r="J430" s="36"/>
      <c r="K430" s="36"/>
      <c r="L430" s="36"/>
      <c r="M430" s="36"/>
      <c r="N430" s="36"/>
      <c r="O430" s="29"/>
      <c r="P430" s="36"/>
      <c r="Q430" s="29"/>
      <c r="R430" s="36"/>
      <c r="S430" s="36"/>
      <c r="T430" s="36"/>
      <c r="U430" s="36"/>
      <c r="V430" s="36"/>
      <c r="W430" s="36"/>
      <c r="X430" s="36"/>
      <c r="Y430" s="29"/>
      <c r="Z430" s="36"/>
      <c r="AA430" s="66"/>
      <c r="AB430" s="36"/>
      <c r="AC430" s="36"/>
      <c r="AD430" s="36"/>
      <c r="AE430" s="36"/>
      <c r="AF430" s="36"/>
      <c r="AG430" s="36"/>
      <c r="AH430" s="29"/>
      <c r="AI430" s="36"/>
      <c r="AJ430" s="29"/>
      <c r="AK430" s="36"/>
      <c r="AL430" s="36"/>
      <c r="AM430" s="36"/>
      <c r="AN430" s="29"/>
      <c r="AO430" s="36"/>
      <c r="AP430" s="29"/>
      <c r="AQ430" s="36"/>
      <c r="AR430" s="29"/>
      <c r="AS430" s="36"/>
      <c r="AT430" s="36"/>
      <c r="AU430" s="36"/>
      <c r="AV430" s="29"/>
      <c r="AW430" s="36"/>
      <c r="AX430" s="36"/>
      <c r="AY430" s="36"/>
      <c r="AZ430" s="29"/>
      <c r="BA430" s="36"/>
      <c r="BB430" s="36"/>
      <c r="BC430" s="36"/>
      <c r="BD430" s="36"/>
      <c r="BE430" s="36"/>
      <c r="BF430" s="36"/>
      <c r="BG430" s="36"/>
      <c r="BH430" s="36"/>
      <c r="BI430" s="36"/>
      <c r="BJ430" s="29"/>
      <c r="BK430" s="36"/>
      <c r="BL430" s="29"/>
      <c r="BM430" s="36"/>
      <c r="BN430" s="36"/>
      <c r="BO430" s="36"/>
      <c r="BP430" s="29"/>
      <c r="BQ430" s="36"/>
      <c r="BR430" s="29"/>
      <c r="BS430" s="36"/>
      <c r="BT430" s="36"/>
      <c r="BU430" s="36"/>
      <c r="BV430" s="36"/>
    </row>
    <row r="431" spans="1:75" s="86" customFormat="1" x14ac:dyDescent="0.25">
      <c r="A431" s="79">
        <v>429</v>
      </c>
      <c r="B431" s="79">
        <v>2</v>
      </c>
      <c r="C431" s="80" t="s">
        <v>870</v>
      </c>
      <c r="D431" s="81">
        <f>апрель!D431-май!E431</f>
        <v>1645.7471471594204</v>
      </c>
      <c r="E431" s="81">
        <f t="shared" si="6"/>
        <v>3.4620000000000002</v>
      </c>
      <c r="F431" s="82"/>
      <c r="G431" s="82"/>
      <c r="H431" s="82"/>
      <c r="I431" s="83"/>
      <c r="J431" s="82"/>
      <c r="K431" s="82"/>
      <c r="L431" s="82"/>
      <c r="M431" s="82"/>
      <c r="N431" s="82"/>
      <c r="O431" s="84"/>
      <c r="P431" s="82"/>
      <c r="Q431" s="84"/>
      <c r="R431" s="82"/>
      <c r="S431" s="82"/>
      <c r="T431" s="82"/>
      <c r="U431" s="82"/>
      <c r="V431" s="82"/>
      <c r="W431" s="82"/>
      <c r="X431" s="82"/>
      <c r="Y431" s="84"/>
      <c r="Z431" s="82"/>
      <c r="AA431" s="85"/>
      <c r="AB431" s="82"/>
      <c r="AC431" s="82"/>
      <c r="AD431" s="82"/>
      <c r="AE431" s="82"/>
      <c r="AF431" s="82"/>
      <c r="AG431" s="82"/>
      <c r="AH431" s="84">
        <v>6</v>
      </c>
      <c r="AI431" s="82">
        <v>3.4620000000000002</v>
      </c>
      <c r="AJ431" s="84"/>
      <c r="AK431" s="82"/>
      <c r="AL431" s="82"/>
      <c r="AM431" s="82"/>
      <c r="AN431" s="84"/>
      <c r="AO431" s="82"/>
      <c r="AP431" s="84"/>
      <c r="AQ431" s="82"/>
      <c r="AR431" s="84"/>
      <c r="AS431" s="82"/>
      <c r="AT431" s="82"/>
      <c r="AU431" s="82"/>
      <c r="AV431" s="84"/>
      <c r="AW431" s="82"/>
      <c r="AX431" s="82"/>
      <c r="AY431" s="82"/>
      <c r="AZ431" s="84"/>
      <c r="BA431" s="82"/>
      <c r="BB431" s="82"/>
      <c r="BC431" s="82"/>
      <c r="BD431" s="82"/>
      <c r="BE431" s="82"/>
      <c r="BF431" s="82"/>
      <c r="BG431" s="82"/>
      <c r="BH431" s="82"/>
      <c r="BI431" s="82"/>
      <c r="BJ431" s="84"/>
      <c r="BK431" s="82"/>
      <c r="BL431" s="84"/>
      <c r="BM431" s="82"/>
      <c r="BN431" s="82"/>
      <c r="BO431" s="82"/>
      <c r="BP431" s="84"/>
      <c r="BQ431" s="82"/>
      <c r="BR431" s="84"/>
      <c r="BS431" s="82"/>
      <c r="BT431" s="82"/>
      <c r="BU431" s="82"/>
      <c r="BV431" s="82"/>
    </row>
    <row r="432" spans="1:75" s="86" customFormat="1" x14ac:dyDescent="0.25">
      <c r="A432" s="79">
        <v>430</v>
      </c>
      <c r="B432" s="79">
        <v>1</v>
      </c>
      <c r="C432" s="80" t="s">
        <v>871</v>
      </c>
      <c r="D432" s="81">
        <f>апрель!D432-май!E432</f>
        <v>753.17235593623195</v>
      </c>
      <c r="E432" s="81">
        <f t="shared" si="6"/>
        <v>28.052</v>
      </c>
      <c r="F432" s="82"/>
      <c r="G432" s="82"/>
      <c r="H432" s="82"/>
      <c r="I432" s="83"/>
      <c r="J432" s="82"/>
      <c r="K432" s="82"/>
      <c r="L432" s="82"/>
      <c r="M432" s="82"/>
      <c r="N432" s="82"/>
      <c r="O432" s="84"/>
      <c r="P432" s="82"/>
      <c r="Q432" s="84"/>
      <c r="R432" s="82"/>
      <c r="S432" s="82"/>
      <c r="T432" s="82"/>
      <c r="U432" s="82"/>
      <c r="V432" s="82"/>
      <c r="W432" s="82"/>
      <c r="X432" s="82"/>
      <c r="Y432" s="84"/>
      <c r="Z432" s="82"/>
      <c r="AA432" s="85"/>
      <c r="AB432" s="82"/>
      <c r="AC432" s="82"/>
      <c r="AD432" s="82"/>
      <c r="AE432" s="82"/>
      <c r="AF432" s="82"/>
      <c r="AG432" s="82"/>
      <c r="AH432" s="84"/>
      <c r="AI432" s="82"/>
      <c r="AJ432" s="84"/>
      <c r="AK432" s="82"/>
      <c r="AL432" s="82"/>
      <c r="AM432" s="82"/>
      <c r="AN432" s="84"/>
      <c r="AO432" s="82"/>
      <c r="AP432" s="84"/>
      <c r="AQ432" s="82"/>
      <c r="AR432" s="84"/>
      <c r="AS432" s="82"/>
      <c r="AT432" s="82"/>
      <c r="AU432" s="82"/>
      <c r="AV432" s="84"/>
      <c r="AW432" s="82"/>
      <c r="AX432" s="82"/>
      <c r="AY432" s="82"/>
      <c r="AZ432" s="84"/>
      <c r="BA432" s="82"/>
      <c r="BB432" s="82"/>
      <c r="BC432" s="82"/>
      <c r="BD432" s="82"/>
      <c r="BE432" s="82"/>
      <c r="BF432" s="82"/>
      <c r="BG432" s="82"/>
      <c r="BH432" s="82"/>
      <c r="BI432" s="82"/>
      <c r="BJ432" s="84"/>
      <c r="BK432" s="82"/>
      <c r="BL432" s="84">
        <v>8</v>
      </c>
      <c r="BM432" s="82">
        <v>4.4290000000000003</v>
      </c>
      <c r="BN432" s="82"/>
      <c r="BO432" s="82"/>
      <c r="BP432" s="84"/>
      <c r="BQ432" s="82"/>
      <c r="BR432" s="84">
        <v>3</v>
      </c>
      <c r="BS432" s="82">
        <v>14.022</v>
      </c>
      <c r="BT432" s="82"/>
      <c r="BU432" s="82"/>
      <c r="BV432" s="82">
        <f>8.521+1.08</f>
        <v>9.6010000000000009</v>
      </c>
      <c r="BW432" s="86" t="s">
        <v>1093</v>
      </c>
    </row>
    <row r="433" spans="1:75" s="86" customFormat="1" x14ac:dyDescent="0.25">
      <c r="A433" s="79">
        <v>431</v>
      </c>
      <c r="B433" s="79">
        <v>1</v>
      </c>
      <c r="C433" s="80" t="s">
        <v>872</v>
      </c>
      <c r="D433" s="81">
        <f>апрель!D433-май!E433</f>
        <v>515.41889800000013</v>
      </c>
      <c r="E433" s="81">
        <f t="shared" si="6"/>
        <v>2.343</v>
      </c>
      <c r="F433" s="82"/>
      <c r="G433" s="82"/>
      <c r="H433" s="82"/>
      <c r="I433" s="83"/>
      <c r="J433" s="82"/>
      <c r="K433" s="82"/>
      <c r="L433" s="82"/>
      <c r="M433" s="82"/>
      <c r="N433" s="82"/>
      <c r="O433" s="84"/>
      <c r="P433" s="82"/>
      <c r="Q433" s="84"/>
      <c r="R433" s="82"/>
      <c r="S433" s="82"/>
      <c r="T433" s="82"/>
      <c r="U433" s="82"/>
      <c r="V433" s="82"/>
      <c r="W433" s="82"/>
      <c r="X433" s="82"/>
      <c r="Y433" s="84"/>
      <c r="Z433" s="82"/>
      <c r="AA433" s="85"/>
      <c r="AB433" s="82"/>
      <c r="AC433" s="82"/>
      <c r="AD433" s="82"/>
      <c r="AE433" s="82"/>
      <c r="AF433" s="82"/>
      <c r="AG433" s="82"/>
      <c r="AH433" s="84"/>
      <c r="AI433" s="82"/>
      <c r="AJ433" s="84"/>
      <c r="AK433" s="82"/>
      <c r="AL433" s="82"/>
      <c r="AM433" s="82"/>
      <c r="AN433" s="84"/>
      <c r="AO433" s="82"/>
      <c r="AP433" s="84"/>
      <c r="AQ433" s="82"/>
      <c r="AR433" s="84"/>
      <c r="AS433" s="82"/>
      <c r="AT433" s="82"/>
      <c r="AU433" s="82"/>
      <c r="AV433" s="84"/>
      <c r="AW433" s="82"/>
      <c r="AX433" s="82"/>
      <c r="AY433" s="82"/>
      <c r="AZ433" s="84"/>
      <c r="BA433" s="82"/>
      <c r="BB433" s="82"/>
      <c r="BC433" s="82"/>
      <c r="BD433" s="82"/>
      <c r="BE433" s="82"/>
      <c r="BF433" s="82"/>
      <c r="BG433" s="82"/>
      <c r="BH433" s="82"/>
      <c r="BI433" s="82"/>
      <c r="BJ433" s="84"/>
      <c r="BK433" s="82"/>
      <c r="BL433" s="84">
        <v>2</v>
      </c>
      <c r="BM433" s="82">
        <v>1.2629999999999999</v>
      </c>
      <c r="BN433" s="82"/>
      <c r="BO433" s="82"/>
      <c r="BP433" s="84"/>
      <c r="BQ433" s="82"/>
      <c r="BR433" s="84"/>
      <c r="BS433" s="82"/>
      <c r="BT433" s="82"/>
      <c r="BU433" s="82"/>
      <c r="BV433" s="82">
        <v>1.08</v>
      </c>
      <c r="BW433" s="86" t="s">
        <v>1081</v>
      </c>
    </row>
    <row r="434" spans="1:75" x14ac:dyDescent="0.25">
      <c r="A434" s="16">
        <v>432</v>
      </c>
      <c r="B434" s="16">
        <v>1</v>
      </c>
      <c r="C434" s="31" t="s">
        <v>873</v>
      </c>
      <c r="D434" s="40">
        <f>апрель!D434-май!E434</f>
        <v>382.09888740096619</v>
      </c>
      <c r="E434" s="40">
        <f t="shared" si="6"/>
        <v>0</v>
      </c>
      <c r="F434" s="36"/>
      <c r="G434" s="36"/>
      <c r="H434" s="36"/>
      <c r="I434" s="27"/>
      <c r="J434" s="36"/>
      <c r="K434" s="36"/>
      <c r="L434" s="36"/>
      <c r="M434" s="36"/>
      <c r="N434" s="36"/>
      <c r="O434" s="29"/>
      <c r="P434" s="36"/>
      <c r="Q434" s="29"/>
      <c r="R434" s="36"/>
      <c r="S434" s="36"/>
      <c r="T434" s="36"/>
      <c r="U434" s="36"/>
      <c r="V434" s="36"/>
      <c r="W434" s="36"/>
      <c r="X434" s="36"/>
      <c r="Y434" s="29"/>
      <c r="Z434" s="36"/>
      <c r="AA434" s="66"/>
      <c r="AB434" s="36"/>
      <c r="AC434" s="36"/>
      <c r="AD434" s="36"/>
      <c r="AE434" s="36"/>
      <c r="AF434" s="36"/>
      <c r="AG434" s="36"/>
      <c r="AH434" s="29"/>
      <c r="AI434" s="36"/>
      <c r="AJ434" s="29"/>
      <c r="AK434" s="36"/>
      <c r="AL434" s="36"/>
      <c r="AM434" s="36"/>
      <c r="AN434" s="29"/>
      <c r="AO434" s="36"/>
      <c r="AP434" s="29"/>
      <c r="AQ434" s="36"/>
      <c r="AR434" s="29"/>
      <c r="AS434" s="36"/>
      <c r="AT434" s="36"/>
      <c r="AU434" s="36"/>
      <c r="AV434" s="29"/>
      <c r="AW434" s="36"/>
      <c r="AX434" s="36"/>
      <c r="AY434" s="36"/>
      <c r="AZ434" s="29"/>
      <c r="BA434" s="36"/>
      <c r="BB434" s="36"/>
      <c r="BC434" s="36"/>
      <c r="BD434" s="36"/>
      <c r="BE434" s="36"/>
      <c r="BF434" s="36"/>
      <c r="BG434" s="36"/>
      <c r="BH434" s="36"/>
      <c r="BI434" s="36"/>
      <c r="BJ434" s="29"/>
      <c r="BK434" s="36"/>
      <c r="BL434" s="29"/>
      <c r="BM434" s="36"/>
      <c r="BN434" s="36"/>
      <c r="BO434" s="36"/>
      <c r="BP434" s="29"/>
      <c r="BQ434" s="36"/>
      <c r="BR434" s="29"/>
      <c r="BS434" s="36"/>
      <c r="BT434" s="36"/>
      <c r="BU434" s="36"/>
      <c r="BV434" s="36"/>
    </row>
    <row r="435" spans="1:75" x14ac:dyDescent="0.25">
      <c r="A435" s="16">
        <v>433</v>
      </c>
      <c r="B435" s="16">
        <v>1</v>
      </c>
      <c r="C435" s="31" t="s">
        <v>874</v>
      </c>
      <c r="D435" s="40">
        <f>апрель!D435-май!E435</f>
        <v>359.76571904347827</v>
      </c>
      <c r="E435" s="40">
        <f t="shared" si="6"/>
        <v>0</v>
      </c>
      <c r="F435" s="36"/>
      <c r="G435" s="36"/>
      <c r="H435" s="36"/>
      <c r="I435" s="27"/>
      <c r="J435" s="36"/>
      <c r="K435" s="36"/>
      <c r="L435" s="36"/>
      <c r="M435" s="36"/>
      <c r="N435" s="36"/>
      <c r="O435" s="29"/>
      <c r="P435" s="36"/>
      <c r="Q435" s="29"/>
      <c r="R435" s="36"/>
      <c r="S435" s="36"/>
      <c r="T435" s="36"/>
      <c r="U435" s="36"/>
      <c r="V435" s="36"/>
      <c r="W435" s="36"/>
      <c r="X435" s="36"/>
      <c r="Y435" s="29"/>
      <c r="Z435" s="36"/>
      <c r="AA435" s="66"/>
      <c r="AB435" s="36"/>
      <c r="AC435" s="36"/>
      <c r="AD435" s="36"/>
      <c r="AE435" s="36"/>
      <c r="AF435" s="36"/>
      <c r="AG435" s="36"/>
      <c r="AH435" s="29"/>
      <c r="AI435" s="36"/>
      <c r="AJ435" s="29"/>
      <c r="AK435" s="36"/>
      <c r="AL435" s="36"/>
      <c r="AM435" s="36"/>
      <c r="AN435" s="29"/>
      <c r="AO435" s="36"/>
      <c r="AP435" s="29"/>
      <c r="AQ435" s="36"/>
      <c r="AR435" s="29"/>
      <c r="AS435" s="36"/>
      <c r="AT435" s="36"/>
      <c r="AU435" s="36"/>
      <c r="AV435" s="29"/>
      <c r="AW435" s="36"/>
      <c r="AX435" s="36"/>
      <c r="AY435" s="36"/>
      <c r="AZ435" s="29"/>
      <c r="BA435" s="36"/>
      <c r="BB435" s="36"/>
      <c r="BC435" s="36"/>
      <c r="BD435" s="36"/>
      <c r="BE435" s="36"/>
      <c r="BF435" s="36"/>
      <c r="BG435" s="36"/>
      <c r="BH435" s="36"/>
      <c r="BI435" s="36"/>
      <c r="BJ435" s="29"/>
      <c r="BK435" s="36"/>
      <c r="BL435" s="29"/>
      <c r="BM435" s="36"/>
      <c r="BN435" s="36"/>
      <c r="BO435" s="36"/>
      <c r="BP435" s="29"/>
      <c r="BQ435" s="36"/>
      <c r="BR435" s="29"/>
      <c r="BS435" s="36"/>
      <c r="BT435" s="36"/>
      <c r="BU435" s="36"/>
      <c r="BV435" s="36"/>
    </row>
    <row r="436" spans="1:75" x14ac:dyDescent="0.25">
      <c r="A436" s="16">
        <v>434</v>
      </c>
      <c r="B436" s="16">
        <v>1</v>
      </c>
      <c r="C436" s="31" t="s">
        <v>875</v>
      </c>
      <c r="D436" s="40">
        <f>апрель!D436-май!E436</f>
        <v>205.53722561352657</v>
      </c>
      <c r="E436" s="40">
        <f t="shared" si="6"/>
        <v>0</v>
      </c>
      <c r="F436" s="36"/>
      <c r="G436" s="36"/>
      <c r="H436" s="36"/>
      <c r="I436" s="27"/>
      <c r="J436" s="36"/>
      <c r="K436" s="36"/>
      <c r="L436" s="36"/>
      <c r="M436" s="36"/>
      <c r="N436" s="36"/>
      <c r="O436" s="29"/>
      <c r="P436" s="36"/>
      <c r="Q436" s="29"/>
      <c r="R436" s="36"/>
      <c r="S436" s="36"/>
      <c r="T436" s="36"/>
      <c r="U436" s="36"/>
      <c r="V436" s="36"/>
      <c r="W436" s="36"/>
      <c r="X436" s="36"/>
      <c r="Y436" s="29"/>
      <c r="Z436" s="36"/>
      <c r="AA436" s="66"/>
      <c r="AB436" s="36"/>
      <c r="AC436" s="36"/>
      <c r="AD436" s="36"/>
      <c r="AE436" s="36"/>
      <c r="AF436" s="36"/>
      <c r="AG436" s="36"/>
      <c r="AH436" s="29"/>
      <c r="AI436" s="36"/>
      <c r="AJ436" s="29"/>
      <c r="AK436" s="36"/>
      <c r="AL436" s="36"/>
      <c r="AM436" s="36"/>
      <c r="AN436" s="29"/>
      <c r="AO436" s="36"/>
      <c r="AP436" s="29"/>
      <c r="AQ436" s="36"/>
      <c r="AR436" s="29"/>
      <c r="AS436" s="36"/>
      <c r="AT436" s="36"/>
      <c r="AU436" s="36"/>
      <c r="AV436" s="29"/>
      <c r="AW436" s="36"/>
      <c r="AX436" s="36"/>
      <c r="AY436" s="36"/>
      <c r="AZ436" s="29"/>
      <c r="BA436" s="36"/>
      <c r="BB436" s="36"/>
      <c r="BC436" s="36"/>
      <c r="BD436" s="36"/>
      <c r="BE436" s="36"/>
      <c r="BF436" s="36"/>
      <c r="BG436" s="36"/>
      <c r="BH436" s="36"/>
      <c r="BI436" s="36"/>
      <c r="BJ436" s="29"/>
      <c r="BK436" s="36"/>
      <c r="BL436" s="29"/>
      <c r="BM436" s="36"/>
      <c r="BN436" s="36"/>
      <c r="BO436" s="36"/>
      <c r="BP436" s="29"/>
      <c r="BQ436" s="36"/>
      <c r="BR436" s="29"/>
      <c r="BS436" s="36"/>
      <c r="BT436" s="36"/>
      <c r="BU436" s="36"/>
      <c r="BV436" s="36"/>
    </row>
    <row r="437" spans="1:75" s="86" customFormat="1" x14ac:dyDescent="0.25">
      <c r="A437" s="79">
        <v>435</v>
      </c>
      <c r="B437" s="79">
        <v>1</v>
      </c>
      <c r="C437" s="80" t="s">
        <v>876</v>
      </c>
      <c r="D437" s="81">
        <f>апрель!D437-май!E437</f>
        <v>569.80664172946854</v>
      </c>
      <c r="E437" s="81">
        <f t="shared" si="6"/>
        <v>11.782</v>
      </c>
      <c r="F437" s="82"/>
      <c r="G437" s="82"/>
      <c r="H437" s="82"/>
      <c r="I437" s="83"/>
      <c r="J437" s="82"/>
      <c r="K437" s="82"/>
      <c r="L437" s="82"/>
      <c r="M437" s="82"/>
      <c r="N437" s="82"/>
      <c r="O437" s="84"/>
      <c r="P437" s="82"/>
      <c r="Q437" s="84"/>
      <c r="R437" s="82"/>
      <c r="S437" s="82"/>
      <c r="T437" s="82"/>
      <c r="U437" s="82"/>
      <c r="V437" s="82"/>
      <c r="W437" s="82"/>
      <c r="X437" s="82"/>
      <c r="Y437" s="84"/>
      <c r="Z437" s="82"/>
      <c r="AA437" s="85"/>
      <c r="AB437" s="82"/>
      <c r="AC437" s="82"/>
      <c r="AD437" s="82"/>
      <c r="AE437" s="82"/>
      <c r="AF437" s="82"/>
      <c r="AG437" s="82"/>
      <c r="AH437" s="84"/>
      <c r="AI437" s="82"/>
      <c r="AJ437" s="84"/>
      <c r="AK437" s="82"/>
      <c r="AL437" s="82"/>
      <c r="AM437" s="82"/>
      <c r="AN437" s="84"/>
      <c r="AO437" s="82"/>
      <c r="AP437" s="84"/>
      <c r="AQ437" s="82"/>
      <c r="AR437" s="84"/>
      <c r="AS437" s="82"/>
      <c r="AT437" s="82"/>
      <c r="AU437" s="82"/>
      <c r="AV437" s="84"/>
      <c r="AW437" s="82"/>
      <c r="AX437" s="82"/>
      <c r="AY437" s="82"/>
      <c r="AZ437" s="84"/>
      <c r="BA437" s="82"/>
      <c r="BB437" s="82"/>
      <c r="BC437" s="82"/>
      <c r="BD437" s="82"/>
      <c r="BE437" s="82"/>
      <c r="BF437" s="82"/>
      <c r="BG437" s="82"/>
      <c r="BH437" s="82"/>
      <c r="BI437" s="82"/>
      <c r="BJ437" s="84"/>
      <c r="BK437" s="82"/>
      <c r="BL437" s="84">
        <v>3</v>
      </c>
      <c r="BM437" s="82">
        <v>3.895</v>
      </c>
      <c r="BN437" s="82"/>
      <c r="BO437" s="82"/>
      <c r="BP437" s="84"/>
      <c r="BQ437" s="82"/>
      <c r="BR437" s="84"/>
      <c r="BS437" s="82"/>
      <c r="BT437" s="82"/>
      <c r="BU437" s="82"/>
      <c r="BV437" s="82">
        <f>7.124+0.763</f>
        <v>7.8869999999999996</v>
      </c>
      <c r="BW437" s="86" t="s">
        <v>1130</v>
      </c>
    </row>
    <row r="438" spans="1:75" s="86" customFormat="1" x14ac:dyDescent="0.25">
      <c r="A438" s="79">
        <v>436</v>
      </c>
      <c r="B438" s="79">
        <v>1</v>
      </c>
      <c r="C438" s="80" t="s">
        <v>877</v>
      </c>
      <c r="D438" s="81">
        <f>апрель!D438-май!E438</f>
        <v>744.45133750724654</v>
      </c>
      <c r="E438" s="81">
        <f t="shared" si="6"/>
        <v>4.7519999999999998</v>
      </c>
      <c r="F438" s="82"/>
      <c r="G438" s="82"/>
      <c r="H438" s="82"/>
      <c r="I438" s="83"/>
      <c r="J438" s="82"/>
      <c r="K438" s="82"/>
      <c r="L438" s="82"/>
      <c r="M438" s="82"/>
      <c r="N438" s="82"/>
      <c r="O438" s="84"/>
      <c r="P438" s="82"/>
      <c r="Q438" s="84"/>
      <c r="R438" s="82"/>
      <c r="S438" s="82"/>
      <c r="T438" s="82"/>
      <c r="U438" s="82"/>
      <c r="V438" s="82"/>
      <c r="W438" s="82"/>
      <c r="X438" s="82"/>
      <c r="Y438" s="84"/>
      <c r="Z438" s="82"/>
      <c r="AA438" s="85"/>
      <c r="AB438" s="82"/>
      <c r="AC438" s="82"/>
      <c r="AD438" s="82"/>
      <c r="AE438" s="82"/>
      <c r="AF438" s="82"/>
      <c r="AG438" s="82"/>
      <c r="AH438" s="84"/>
      <c r="AI438" s="82"/>
      <c r="AJ438" s="84"/>
      <c r="AK438" s="82"/>
      <c r="AL438" s="82"/>
      <c r="AM438" s="82"/>
      <c r="AN438" s="84"/>
      <c r="AO438" s="82"/>
      <c r="AP438" s="84"/>
      <c r="AQ438" s="82"/>
      <c r="AR438" s="84"/>
      <c r="AS438" s="82"/>
      <c r="AT438" s="82"/>
      <c r="AU438" s="82"/>
      <c r="AV438" s="84"/>
      <c r="AW438" s="82"/>
      <c r="AX438" s="82"/>
      <c r="AY438" s="82"/>
      <c r="AZ438" s="84"/>
      <c r="BA438" s="82"/>
      <c r="BB438" s="82"/>
      <c r="BC438" s="82"/>
      <c r="BD438" s="82"/>
      <c r="BE438" s="82"/>
      <c r="BF438" s="82"/>
      <c r="BG438" s="82"/>
      <c r="BH438" s="82"/>
      <c r="BI438" s="82"/>
      <c r="BJ438" s="84"/>
      <c r="BK438" s="82"/>
      <c r="BL438" s="84"/>
      <c r="BM438" s="82"/>
      <c r="BN438" s="82"/>
      <c r="BO438" s="82"/>
      <c r="BP438" s="84"/>
      <c r="BQ438" s="82"/>
      <c r="BR438" s="84"/>
      <c r="BS438" s="82"/>
      <c r="BT438" s="82"/>
      <c r="BU438" s="82"/>
      <c r="BV438" s="82">
        <v>4.7519999999999998</v>
      </c>
      <c r="BW438" s="86" t="s">
        <v>1070</v>
      </c>
    </row>
    <row r="439" spans="1:75" x14ac:dyDescent="0.25">
      <c r="A439" s="16">
        <v>437</v>
      </c>
      <c r="B439" s="16">
        <v>1</v>
      </c>
      <c r="C439" s="31" t="s">
        <v>878</v>
      </c>
      <c r="D439" s="40">
        <f>апрель!D439-май!E439</f>
        <v>394.1164956908213</v>
      </c>
      <c r="E439" s="40">
        <f t="shared" si="6"/>
        <v>0</v>
      </c>
      <c r="F439" s="36"/>
      <c r="G439" s="36"/>
      <c r="H439" s="36"/>
      <c r="I439" s="27"/>
      <c r="J439" s="36"/>
      <c r="K439" s="36"/>
      <c r="L439" s="36"/>
      <c r="M439" s="36"/>
      <c r="N439" s="36"/>
      <c r="O439" s="29"/>
      <c r="P439" s="36"/>
      <c r="Q439" s="29"/>
      <c r="R439" s="36"/>
      <c r="S439" s="36"/>
      <c r="T439" s="36"/>
      <c r="U439" s="36"/>
      <c r="V439" s="36"/>
      <c r="W439" s="36"/>
      <c r="X439" s="36"/>
      <c r="Y439" s="29"/>
      <c r="Z439" s="36"/>
      <c r="AA439" s="66"/>
      <c r="AB439" s="36"/>
      <c r="AC439" s="36"/>
      <c r="AD439" s="36"/>
      <c r="AE439" s="36"/>
      <c r="AF439" s="36"/>
      <c r="AG439" s="36"/>
      <c r="AH439" s="29"/>
      <c r="AI439" s="36"/>
      <c r="AJ439" s="29"/>
      <c r="AK439" s="36"/>
      <c r="AL439" s="36"/>
      <c r="AM439" s="36"/>
      <c r="AN439" s="29"/>
      <c r="AO439" s="36"/>
      <c r="AP439" s="29"/>
      <c r="AQ439" s="36"/>
      <c r="AR439" s="29"/>
      <c r="AS439" s="36"/>
      <c r="AT439" s="36"/>
      <c r="AU439" s="36"/>
      <c r="AV439" s="29"/>
      <c r="AW439" s="36"/>
      <c r="AX439" s="36"/>
      <c r="AY439" s="36"/>
      <c r="AZ439" s="29"/>
      <c r="BA439" s="36"/>
      <c r="BB439" s="36"/>
      <c r="BC439" s="36"/>
      <c r="BD439" s="36"/>
      <c r="BE439" s="36"/>
      <c r="BF439" s="36"/>
      <c r="BG439" s="36"/>
      <c r="BH439" s="36"/>
      <c r="BI439" s="36"/>
      <c r="BJ439" s="29"/>
      <c r="BK439" s="36"/>
      <c r="BL439" s="29"/>
      <c r="BM439" s="36"/>
      <c r="BN439" s="36"/>
      <c r="BO439" s="36"/>
      <c r="BP439" s="29"/>
      <c r="BQ439" s="36"/>
      <c r="BR439" s="29"/>
      <c r="BS439" s="36"/>
      <c r="BT439" s="36"/>
      <c r="BU439" s="36"/>
      <c r="BV439" s="36"/>
    </row>
    <row r="440" spans="1:75" s="86" customFormat="1" x14ac:dyDescent="0.25">
      <c r="A440" s="79">
        <v>438</v>
      </c>
      <c r="B440" s="79">
        <v>2</v>
      </c>
      <c r="C440" s="80" t="s">
        <v>879</v>
      </c>
      <c r="D440" s="81">
        <f>апрель!D440-май!E440</f>
        <v>148.01442747826073</v>
      </c>
      <c r="E440" s="81">
        <f t="shared" si="6"/>
        <v>1.167</v>
      </c>
      <c r="F440" s="82"/>
      <c r="G440" s="82"/>
      <c r="H440" s="82"/>
      <c r="I440" s="83"/>
      <c r="J440" s="82"/>
      <c r="K440" s="82"/>
      <c r="L440" s="82"/>
      <c r="M440" s="82"/>
      <c r="N440" s="82"/>
      <c r="O440" s="84"/>
      <c r="P440" s="82"/>
      <c r="Q440" s="84"/>
      <c r="R440" s="82"/>
      <c r="S440" s="82"/>
      <c r="T440" s="82"/>
      <c r="U440" s="82"/>
      <c r="V440" s="82"/>
      <c r="W440" s="82"/>
      <c r="X440" s="82"/>
      <c r="Y440" s="84"/>
      <c r="Z440" s="82"/>
      <c r="AA440" s="85"/>
      <c r="AB440" s="82"/>
      <c r="AC440" s="82"/>
      <c r="AD440" s="82"/>
      <c r="AE440" s="82"/>
      <c r="AF440" s="82"/>
      <c r="AG440" s="82"/>
      <c r="AH440" s="84"/>
      <c r="AI440" s="82"/>
      <c r="AJ440" s="84"/>
      <c r="AK440" s="82"/>
      <c r="AL440" s="82"/>
      <c r="AM440" s="82"/>
      <c r="AN440" s="84"/>
      <c r="AO440" s="82"/>
      <c r="AP440" s="84"/>
      <c r="AQ440" s="82"/>
      <c r="AR440" s="84"/>
      <c r="AS440" s="82"/>
      <c r="AT440" s="82"/>
      <c r="AU440" s="82"/>
      <c r="AV440" s="84"/>
      <c r="AW440" s="82"/>
      <c r="AX440" s="82"/>
      <c r="AY440" s="82"/>
      <c r="AZ440" s="84"/>
      <c r="BA440" s="82"/>
      <c r="BB440" s="82"/>
      <c r="BC440" s="82"/>
      <c r="BD440" s="82"/>
      <c r="BE440" s="82"/>
      <c r="BF440" s="82"/>
      <c r="BG440" s="82"/>
      <c r="BH440" s="82"/>
      <c r="BI440" s="82"/>
      <c r="BJ440" s="84"/>
      <c r="BK440" s="82"/>
      <c r="BL440" s="84"/>
      <c r="BM440" s="82"/>
      <c r="BN440" s="82"/>
      <c r="BO440" s="82"/>
      <c r="BP440" s="84"/>
      <c r="BQ440" s="82"/>
      <c r="BR440" s="84"/>
      <c r="BS440" s="82"/>
      <c r="BT440" s="82"/>
      <c r="BU440" s="82"/>
      <c r="BV440" s="82">
        <v>1.167</v>
      </c>
      <c r="BW440" s="86" t="s">
        <v>1094</v>
      </c>
    </row>
    <row r="441" spans="1:75" x14ac:dyDescent="0.25">
      <c r="A441" s="16">
        <v>439</v>
      </c>
      <c r="B441" s="16">
        <v>2</v>
      </c>
      <c r="C441" s="31" t="s">
        <v>880</v>
      </c>
      <c r="D441" s="40">
        <f>апрель!D441-май!E441</f>
        <v>3502.5186960193232</v>
      </c>
      <c r="E441" s="40">
        <f t="shared" si="6"/>
        <v>0</v>
      </c>
      <c r="F441" s="36"/>
      <c r="G441" s="36"/>
      <c r="H441" s="36"/>
      <c r="I441" s="27"/>
      <c r="J441" s="36"/>
      <c r="K441" s="36"/>
      <c r="L441" s="36"/>
      <c r="M441" s="36"/>
      <c r="N441" s="36"/>
      <c r="O441" s="29"/>
      <c r="P441" s="36"/>
      <c r="Q441" s="29"/>
      <c r="R441" s="36"/>
      <c r="S441" s="36"/>
      <c r="T441" s="36"/>
      <c r="U441" s="36"/>
      <c r="V441" s="36"/>
      <c r="W441" s="36"/>
      <c r="X441" s="36"/>
      <c r="Y441" s="29"/>
      <c r="Z441" s="36"/>
      <c r="AA441" s="66"/>
      <c r="AB441" s="36"/>
      <c r="AC441" s="36"/>
      <c r="AD441" s="36"/>
      <c r="AE441" s="36"/>
      <c r="AF441" s="36"/>
      <c r="AG441" s="36"/>
      <c r="AH441" s="29"/>
      <c r="AI441" s="36"/>
      <c r="AJ441" s="29"/>
      <c r="AK441" s="36"/>
      <c r="AL441" s="36"/>
      <c r="AM441" s="36"/>
      <c r="AN441" s="29"/>
      <c r="AO441" s="36"/>
      <c r="AP441" s="29"/>
      <c r="AQ441" s="36"/>
      <c r="AR441" s="29"/>
      <c r="AS441" s="36"/>
      <c r="AT441" s="36"/>
      <c r="AU441" s="36"/>
      <c r="AV441" s="29"/>
      <c r="AW441" s="36"/>
      <c r="AX441" s="36"/>
      <c r="AY441" s="36"/>
      <c r="AZ441" s="29"/>
      <c r="BA441" s="36"/>
      <c r="BB441" s="36"/>
      <c r="BC441" s="36"/>
      <c r="BD441" s="36"/>
      <c r="BE441" s="36"/>
      <c r="BF441" s="36"/>
      <c r="BG441" s="36"/>
      <c r="BH441" s="36"/>
      <c r="BI441" s="36"/>
      <c r="BJ441" s="29"/>
      <c r="BK441" s="36"/>
      <c r="BL441" s="29"/>
      <c r="BM441" s="36"/>
      <c r="BN441" s="36"/>
      <c r="BO441" s="36"/>
      <c r="BP441" s="29"/>
      <c r="BQ441" s="36"/>
      <c r="BR441" s="29"/>
      <c r="BS441" s="36"/>
      <c r="BT441" s="36"/>
      <c r="BU441" s="36"/>
      <c r="BV441" s="36"/>
    </row>
    <row r="442" spans="1:75" s="86" customFormat="1" x14ac:dyDescent="0.25">
      <c r="A442" s="79">
        <v>440</v>
      </c>
      <c r="B442" s="79">
        <v>2</v>
      </c>
      <c r="C442" s="80" t="s">
        <v>881</v>
      </c>
      <c r="D442" s="81">
        <f>апрель!D442-май!E442</f>
        <v>-487.48964942028988</v>
      </c>
      <c r="E442" s="81">
        <f t="shared" si="6"/>
        <v>0.51300000000000001</v>
      </c>
      <c r="F442" s="82"/>
      <c r="G442" s="82"/>
      <c r="H442" s="82"/>
      <c r="I442" s="83"/>
      <c r="J442" s="82"/>
      <c r="K442" s="82"/>
      <c r="L442" s="82"/>
      <c r="M442" s="82"/>
      <c r="N442" s="82"/>
      <c r="O442" s="84"/>
      <c r="P442" s="82"/>
      <c r="Q442" s="84"/>
      <c r="R442" s="82"/>
      <c r="S442" s="82"/>
      <c r="T442" s="82"/>
      <c r="U442" s="82"/>
      <c r="V442" s="82"/>
      <c r="W442" s="82"/>
      <c r="X442" s="82"/>
      <c r="Y442" s="84"/>
      <c r="Z442" s="82"/>
      <c r="AA442" s="85"/>
      <c r="AB442" s="82"/>
      <c r="AC442" s="82"/>
      <c r="AD442" s="82"/>
      <c r="AE442" s="82"/>
      <c r="AF442" s="82"/>
      <c r="AG442" s="82"/>
      <c r="AH442" s="84"/>
      <c r="AI442" s="82"/>
      <c r="AJ442" s="84"/>
      <c r="AK442" s="82"/>
      <c r="AL442" s="82"/>
      <c r="AM442" s="82"/>
      <c r="AN442" s="84"/>
      <c r="AO442" s="82"/>
      <c r="AP442" s="84"/>
      <c r="AQ442" s="82"/>
      <c r="AR442" s="84"/>
      <c r="AS442" s="82"/>
      <c r="AT442" s="82"/>
      <c r="AU442" s="82"/>
      <c r="AV442" s="84"/>
      <c r="AW442" s="82"/>
      <c r="AX442" s="82"/>
      <c r="AY442" s="82"/>
      <c r="AZ442" s="84"/>
      <c r="BA442" s="82"/>
      <c r="BB442" s="82"/>
      <c r="BC442" s="82"/>
      <c r="BD442" s="82"/>
      <c r="BE442" s="82"/>
      <c r="BF442" s="82"/>
      <c r="BG442" s="82"/>
      <c r="BH442" s="82"/>
      <c r="BI442" s="82"/>
      <c r="BJ442" s="84"/>
      <c r="BK442" s="82"/>
      <c r="BL442" s="84">
        <v>2</v>
      </c>
      <c r="BM442" s="82">
        <v>0.51300000000000001</v>
      </c>
      <c r="BN442" s="82"/>
      <c r="BO442" s="82"/>
      <c r="BP442" s="84"/>
      <c r="BQ442" s="82"/>
      <c r="BR442" s="84"/>
      <c r="BS442" s="82"/>
      <c r="BT442" s="82"/>
      <c r="BU442" s="82"/>
      <c r="BV442" s="82"/>
    </row>
    <row r="443" spans="1:75" x14ac:dyDescent="0.25">
      <c r="A443" s="16">
        <v>441</v>
      </c>
      <c r="B443" s="16">
        <v>2</v>
      </c>
      <c r="C443" s="31" t="s">
        <v>882</v>
      </c>
      <c r="D443" s="40">
        <f>апрель!D443-май!E443</f>
        <v>-93.324137874396129</v>
      </c>
      <c r="E443" s="40">
        <f t="shared" si="6"/>
        <v>0</v>
      </c>
      <c r="F443" s="36"/>
      <c r="G443" s="36"/>
      <c r="H443" s="36"/>
      <c r="I443" s="27"/>
      <c r="J443" s="36"/>
      <c r="K443" s="36"/>
      <c r="L443" s="36"/>
      <c r="M443" s="36"/>
      <c r="N443" s="36"/>
      <c r="O443" s="29"/>
      <c r="P443" s="36"/>
      <c r="Q443" s="29"/>
      <c r="R443" s="36"/>
      <c r="S443" s="36"/>
      <c r="T443" s="36"/>
      <c r="U443" s="36"/>
      <c r="V443" s="36"/>
      <c r="W443" s="36"/>
      <c r="X443" s="36"/>
      <c r="Y443" s="29"/>
      <c r="Z443" s="36"/>
      <c r="AA443" s="66"/>
      <c r="AB443" s="36"/>
      <c r="AC443" s="36"/>
      <c r="AD443" s="36"/>
      <c r="AE443" s="36"/>
      <c r="AF443" s="36"/>
      <c r="AG443" s="36"/>
      <c r="AH443" s="29"/>
      <c r="AI443" s="36"/>
      <c r="AJ443" s="29"/>
      <c r="AK443" s="36"/>
      <c r="AL443" s="36"/>
      <c r="AM443" s="36"/>
      <c r="AN443" s="29"/>
      <c r="AO443" s="36"/>
      <c r="AP443" s="29"/>
      <c r="AQ443" s="36"/>
      <c r="AR443" s="29"/>
      <c r="AS443" s="36"/>
      <c r="AT443" s="36"/>
      <c r="AU443" s="36"/>
      <c r="AV443" s="29"/>
      <c r="AW443" s="36"/>
      <c r="AX443" s="36"/>
      <c r="AY443" s="36"/>
      <c r="AZ443" s="29"/>
      <c r="BA443" s="36"/>
      <c r="BB443" s="36"/>
      <c r="BC443" s="36"/>
      <c r="BD443" s="36"/>
      <c r="BE443" s="36"/>
      <c r="BF443" s="36"/>
      <c r="BG443" s="36"/>
      <c r="BH443" s="36"/>
      <c r="BI443" s="36"/>
      <c r="BJ443" s="29"/>
      <c r="BK443" s="36"/>
      <c r="BL443" s="29"/>
      <c r="BM443" s="36"/>
      <c r="BN443" s="36"/>
      <c r="BO443" s="36"/>
      <c r="BP443" s="29"/>
      <c r="BQ443" s="36"/>
      <c r="BR443" s="29"/>
      <c r="BS443" s="36"/>
      <c r="BT443" s="36"/>
      <c r="BU443" s="36"/>
      <c r="BV443" s="36"/>
    </row>
    <row r="444" spans="1:75" s="86" customFormat="1" x14ac:dyDescent="0.25">
      <c r="A444" s="79">
        <v>442</v>
      </c>
      <c r="B444" s="79">
        <v>2</v>
      </c>
      <c r="C444" s="80" t="s">
        <v>942</v>
      </c>
      <c r="D444" s="81">
        <f>апрель!D444-май!E444</f>
        <v>722.09520128502413</v>
      </c>
      <c r="E444" s="81">
        <f t="shared" si="6"/>
        <v>7.6689999999999996</v>
      </c>
      <c r="F444" s="82"/>
      <c r="G444" s="82"/>
      <c r="H444" s="82"/>
      <c r="I444" s="83"/>
      <c r="J444" s="82"/>
      <c r="K444" s="82"/>
      <c r="L444" s="82"/>
      <c r="M444" s="82"/>
      <c r="N444" s="82"/>
      <c r="O444" s="84"/>
      <c r="P444" s="82"/>
      <c r="Q444" s="84"/>
      <c r="R444" s="82"/>
      <c r="S444" s="82"/>
      <c r="T444" s="82"/>
      <c r="U444" s="82"/>
      <c r="V444" s="82"/>
      <c r="W444" s="82"/>
      <c r="X444" s="82"/>
      <c r="Y444" s="84"/>
      <c r="Z444" s="82"/>
      <c r="AA444" s="85"/>
      <c r="AB444" s="82"/>
      <c r="AC444" s="82"/>
      <c r="AD444" s="82"/>
      <c r="AE444" s="82"/>
      <c r="AF444" s="82"/>
      <c r="AG444" s="82"/>
      <c r="AH444" s="84">
        <v>5</v>
      </c>
      <c r="AI444" s="82">
        <v>7.6689999999999996</v>
      </c>
      <c r="AJ444" s="84"/>
      <c r="AK444" s="82"/>
      <c r="AL444" s="82"/>
      <c r="AM444" s="82"/>
      <c r="AN444" s="84"/>
      <c r="AO444" s="82"/>
      <c r="AP444" s="84"/>
      <c r="AQ444" s="82"/>
      <c r="AR444" s="84"/>
      <c r="AS444" s="82"/>
      <c r="AT444" s="82"/>
      <c r="AU444" s="82"/>
      <c r="AV444" s="84"/>
      <c r="AW444" s="82"/>
      <c r="AX444" s="82"/>
      <c r="AY444" s="82"/>
      <c r="AZ444" s="84"/>
      <c r="BA444" s="82"/>
      <c r="BB444" s="82"/>
      <c r="BC444" s="82"/>
      <c r="BD444" s="82"/>
      <c r="BE444" s="82"/>
      <c r="BF444" s="82"/>
      <c r="BG444" s="82"/>
      <c r="BH444" s="82"/>
      <c r="BI444" s="82"/>
      <c r="BJ444" s="84"/>
      <c r="BK444" s="82"/>
      <c r="BL444" s="84"/>
      <c r="BM444" s="82"/>
      <c r="BN444" s="82"/>
      <c r="BO444" s="82"/>
      <c r="BP444" s="84"/>
      <c r="BQ444" s="82"/>
      <c r="BR444" s="84"/>
      <c r="BS444" s="82"/>
      <c r="BT444" s="82"/>
      <c r="BU444" s="82"/>
      <c r="BV444" s="82"/>
    </row>
    <row r="445" spans="1:75" x14ac:dyDescent="0.25">
      <c r="A445" s="16">
        <v>443</v>
      </c>
      <c r="B445" s="16">
        <v>2</v>
      </c>
      <c r="C445" s="31" t="s">
        <v>883</v>
      </c>
      <c r="D445" s="40">
        <f>апрель!D445-май!E445</f>
        <v>97.576635420289847</v>
      </c>
      <c r="E445" s="40">
        <f t="shared" si="6"/>
        <v>0</v>
      </c>
      <c r="F445" s="36"/>
      <c r="G445" s="36"/>
      <c r="H445" s="36"/>
      <c r="I445" s="27"/>
      <c r="J445" s="36"/>
      <c r="K445" s="36"/>
      <c r="L445" s="36"/>
      <c r="M445" s="36"/>
      <c r="N445" s="36"/>
      <c r="O445" s="29"/>
      <c r="P445" s="36"/>
      <c r="Q445" s="29"/>
      <c r="R445" s="36"/>
      <c r="S445" s="36"/>
      <c r="T445" s="36"/>
      <c r="U445" s="36"/>
      <c r="V445" s="36"/>
      <c r="W445" s="36"/>
      <c r="X445" s="36"/>
      <c r="Y445" s="29"/>
      <c r="Z445" s="36"/>
      <c r="AA445" s="66"/>
      <c r="AB445" s="36"/>
      <c r="AC445" s="36"/>
      <c r="AD445" s="36"/>
      <c r="AE445" s="36"/>
      <c r="AF445" s="36"/>
      <c r="AG445" s="36"/>
      <c r="AH445" s="29"/>
      <c r="AI445" s="36"/>
      <c r="AJ445" s="29"/>
      <c r="AK445" s="36"/>
      <c r="AL445" s="36"/>
      <c r="AM445" s="36"/>
      <c r="AN445" s="29"/>
      <c r="AO445" s="36"/>
      <c r="AP445" s="29"/>
      <c r="AQ445" s="36"/>
      <c r="AR445" s="29"/>
      <c r="AS445" s="36"/>
      <c r="AT445" s="36"/>
      <c r="AU445" s="36"/>
      <c r="AV445" s="29"/>
      <c r="AW445" s="36"/>
      <c r="AX445" s="36"/>
      <c r="AY445" s="36"/>
      <c r="AZ445" s="29"/>
      <c r="BA445" s="36"/>
      <c r="BB445" s="36"/>
      <c r="BC445" s="36"/>
      <c r="BD445" s="36"/>
      <c r="BE445" s="36"/>
      <c r="BF445" s="36"/>
      <c r="BG445" s="36"/>
      <c r="BH445" s="36"/>
      <c r="BI445" s="36"/>
      <c r="BJ445" s="29"/>
      <c r="BK445" s="36"/>
      <c r="BL445" s="29"/>
      <c r="BM445" s="36"/>
      <c r="BN445" s="36"/>
      <c r="BO445" s="36"/>
      <c r="BP445" s="29"/>
      <c r="BQ445" s="36"/>
      <c r="BR445" s="29"/>
      <c r="BS445" s="36"/>
      <c r="BT445" s="36"/>
      <c r="BU445" s="36"/>
      <c r="BV445" s="36"/>
    </row>
    <row r="446" spans="1:75" s="86" customFormat="1" x14ac:dyDescent="0.25">
      <c r="A446" s="79">
        <v>444</v>
      </c>
      <c r="B446" s="79">
        <v>2</v>
      </c>
      <c r="C446" s="80" t="s">
        <v>884</v>
      </c>
      <c r="D446" s="81">
        <f>апрель!D446-май!E446</f>
        <v>431.35980589371974</v>
      </c>
      <c r="E446" s="81">
        <f t="shared" si="6"/>
        <v>2.9489999999999998</v>
      </c>
      <c r="F446" s="82"/>
      <c r="G446" s="82"/>
      <c r="H446" s="82"/>
      <c r="I446" s="83"/>
      <c r="J446" s="82"/>
      <c r="K446" s="82"/>
      <c r="L446" s="82"/>
      <c r="M446" s="82"/>
      <c r="N446" s="82"/>
      <c r="O446" s="84"/>
      <c r="P446" s="82"/>
      <c r="Q446" s="84"/>
      <c r="R446" s="82"/>
      <c r="S446" s="82"/>
      <c r="T446" s="82"/>
      <c r="U446" s="82"/>
      <c r="V446" s="82"/>
      <c r="W446" s="82"/>
      <c r="X446" s="82"/>
      <c r="Y446" s="84"/>
      <c r="Z446" s="82"/>
      <c r="AA446" s="85"/>
      <c r="AB446" s="82"/>
      <c r="AC446" s="82"/>
      <c r="AD446" s="82"/>
      <c r="AE446" s="82"/>
      <c r="AF446" s="82"/>
      <c r="AG446" s="82"/>
      <c r="AH446" s="84"/>
      <c r="AI446" s="82"/>
      <c r="AJ446" s="84"/>
      <c r="AK446" s="82"/>
      <c r="AL446" s="82"/>
      <c r="AM446" s="82"/>
      <c r="AN446" s="84"/>
      <c r="AO446" s="82"/>
      <c r="AP446" s="84"/>
      <c r="AQ446" s="82"/>
      <c r="AR446" s="84"/>
      <c r="AS446" s="82"/>
      <c r="AT446" s="82"/>
      <c r="AU446" s="82"/>
      <c r="AV446" s="84"/>
      <c r="AW446" s="82"/>
      <c r="AX446" s="82"/>
      <c r="AY446" s="82"/>
      <c r="AZ446" s="84"/>
      <c r="BA446" s="82"/>
      <c r="BB446" s="82"/>
      <c r="BC446" s="82"/>
      <c r="BD446" s="82"/>
      <c r="BE446" s="82"/>
      <c r="BF446" s="82"/>
      <c r="BG446" s="82"/>
      <c r="BH446" s="82"/>
      <c r="BI446" s="82"/>
      <c r="BJ446" s="84"/>
      <c r="BK446" s="82"/>
      <c r="BL446" s="84"/>
      <c r="BM446" s="82"/>
      <c r="BN446" s="82"/>
      <c r="BO446" s="82"/>
      <c r="BP446" s="84"/>
      <c r="BQ446" s="82"/>
      <c r="BR446" s="84">
        <v>1</v>
      </c>
      <c r="BS446" s="82">
        <v>2.9489999999999998</v>
      </c>
      <c r="BT446" s="82"/>
      <c r="BU446" s="82"/>
      <c r="BV446" s="82"/>
    </row>
    <row r="447" spans="1:75" x14ac:dyDescent="0.25">
      <c r="A447" s="16">
        <v>445</v>
      </c>
      <c r="B447" s="16">
        <v>3</v>
      </c>
      <c r="C447" s="31" t="s">
        <v>885</v>
      </c>
      <c r="D447" s="40">
        <f>апрель!D447-май!E447</f>
        <v>-410.02887449275352</v>
      </c>
      <c r="E447" s="40">
        <f t="shared" si="6"/>
        <v>0</v>
      </c>
      <c r="F447" s="36"/>
      <c r="G447" s="36"/>
      <c r="H447" s="36"/>
      <c r="I447" s="27"/>
      <c r="J447" s="36"/>
      <c r="K447" s="36"/>
      <c r="L447" s="36"/>
      <c r="M447" s="36"/>
      <c r="N447" s="36"/>
      <c r="O447" s="29"/>
      <c r="P447" s="36"/>
      <c r="Q447" s="29"/>
      <c r="R447" s="36"/>
      <c r="S447" s="36"/>
      <c r="T447" s="36"/>
      <c r="U447" s="36"/>
      <c r="V447" s="36"/>
      <c r="W447" s="36"/>
      <c r="X447" s="36"/>
      <c r="Y447" s="29"/>
      <c r="Z447" s="36"/>
      <c r="AA447" s="66"/>
      <c r="AB447" s="36"/>
      <c r="AC447" s="36"/>
      <c r="AD447" s="36"/>
      <c r="AE447" s="36"/>
      <c r="AF447" s="36"/>
      <c r="AG447" s="36"/>
      <c r="AH447" s="29"/>
      <c r="AI447" s="36"/>
      <c r="AJ447" s="29"/>
      <c r="AK447" s="36"/>
      <c r="AL447" s="36"/>
      <c r="AM447" s="36"/>
      <c r="AN447" s="29"/>
      <c r="AO447" s="36"/>
      <c r="AP447" s="29"/>
      <c r="AQ447" s="36"/>
      <c r="AR447" s="29"/>
      <c r="AS447" s="36"/>
      <c r="AT447" s="36"/>
      <c r="AU447" s="36"/>
      <c r="AV447" s="29"/>
      <c r="AW447" s="36"/>
      <c r="AX447" s="36"/>
      <c r="AY447" s="36"/>
      <c r="AZ447" s="29"/>
      <c r="BA447" s="36"/>
      <c r="BB447" s="36"/>
      <c r="BC447" s="36"/>
      <c r="BD447" s="36"/>
      <c r="BE447" s="36"/>
      <c r="BF447" s="36"/>
      <c r="BG447" s="36"/>
      <c r="BH447" s="36"/>
      <c r="BI447" s="36"/>
      <c r="BJ447" s="29"/>
      <c r="BK447" s="36"/>
      <c r="BL447" s="29"/>
      <c r="BM447" s="36"/>
      <c r="BN447" s="36"/>
      <c r="BO447" s="36"/>
      <c r="BP447" s="29"/>
      <c r="BQ447" s="36"/>
      <c r="BR447" s="29"/>
      <c r="BS447" s="36"/>
      <c r="BT447" s="36"/>
      <c r="BU447" s="36"/>
      <c r="BV447" s="36"/>
    </row>
    <row r="448" spans="1:75" s="86" customFormat="1" x14ac:dyDescent="0.25">
      <c r="A448" s="79">
        <v>446</v>
      </c>
      <c r="B448" s="79">
        <v>3</v>
      </c>
      <c r="C448" s="80" t="s">
        <v>886</v>
      </c>
      <c r="D448" s="81">
        <f>апрель!D448-май!E448</f>
        <v>612.05869542028972</v>
      </c>
      <c r="E448" s="81">
        <f t="shared" si="6"/>
        <v>8.6010000000000009</v>
      </c>
      <c r="F448" s="82"/>
      <c r="G448" s="82"/>
      <c r="H448" s="82"/>
      <c r="I448" s="83"/>
      <c r="J448" s="82"/>
      <c r="K448" s="82"/>
      <c r="L448" s="82"/>
      <c r="M448" s="82"/>
      <c r="N448" s="82"/>
      <c r="O448" s="84"/>
      <c r="P448" s="82"/>
      <c r="Q448" s="84"/>
      <c r="R448" s="82"/>
      <c r="S448" s="82"/>
      <c r="T448" s="82"/>
      <c r="U448" s="82"/>
      <c r="V448" s="82"/>
      <c r="W448" s="82"/>
      <c r="X448" s="82"/>
      <c r="Y448" s="84"/>
      <c r="Z448" s="82"/>
      <c r="AA448" s="85"/>
      <c r="AB448" s="82"/>
      <c r="AC448" s="82"/>
      <c r="AD448" s="82"/>
      <c r="AE448" s="82"/>
      <c r="AF448" s="82"/>
      <c r="AG448" s="82"/>
      <c r="AH448" s="84"/>
      <c r="AI448" s="82"/>
      <c r="AJ448" s="84"/>
      <c r="AK448" s="82"/>
      <c r="AL448" s="82"/>
      <c r="AM448" s="82"/>
      <c r="AN448" s="84"/>
      <c r="AO448" s="82"/>
      <c r="AP448" s="84"/>
      <c r="AQ448" s="82"/>
      <c r="AR448" s="84"/>
      <c r="AS448" s="82"/>
      <c r="AT448" s="82"/>
      <c r="AU448" s="82"/>
      <c r="AV448" s="84"/>
      <c r="AW448" s="82"/>
      <c r="AX448" s="82"/>
      <c r="AY448" s="82"/>
      <c r="AZ448" s="84"/>
      <c r="BA448" s="82"/>
      <c r="BB448" s="82"/>
      <c r="BC448" s="82"/>
      <c r="BD448" s="82"/>
      <c r="BE448" s="82"/>
      <c r="BF448" s="82"/>
      <c r="BG448" s="82"/>
      <c r="BH448" s="82"/>
      <c r="BI448" s="82"/>
      <c r="BJ448" s="84"/>
      <c r="BK448" s="82"/>
      <c r="BL448" s="84">
        <v>12</v>
      </c>
      <c r="BM448" s="82">
        <v>8.6010000000000009</v>
      </c>
      <c r="BN448" s="82"/>
      <c r="BO448" s="82"/>
      <c r="BP448" s="84"/>
      <c r="BQ448" s="82"/>
      <c r="BR448" s="84"/>
      <c r="BS448" s="82"/>
      <c r="BT448" s="82"/>
      <c r="BU448" s="82"/>
      <c r="BV448" s="82"/>
    </row>
    <row r="449" spans="1:74" x14ac:dyDescent="0.25">
      <c r="A449" s="16">
        <v>447</v>
      </c>
      <c r="B449" s="16">
        <v>3</v>
      </c>
      <c r="C449" s="31" t="s">
        <v>887</v>
      </c>
      <c r="D449" s="40">
        <f>апрель!D449-май!E449</f>
        <v>1045.2910943478259</v>
      </c>
      <c r="E449" s="40">
        <f t="shared" si="6"/>
        <v>0</v>
      </c>
      <c r="F449" s="36"/>
      <c r="G449" s="36"/>
      <c r="H449" s="36"/>
      <c r="I449" s="27"/>
      <c r="J449" s="36"/>
      <c r="K449" s="36"/>
      <c r="L449" s="36"/>
      <c r="M449" s="36"/>
      <c r="N449" s="36"/>
      <c r="O449" s="29"/>
      <c r="P449" s="36"/>
      <c r="Q449" s="29"/>
      <c r="R449" s="36"/>
      <c r="S449" s="36"/>
      <c r="T449" s="36"/>
      <c r="U449" s="36"/>
      <c r="V449" s="36"/>
      <c r="W449" s="36"/>
      <c r="X449" s="36"/>
      <c r="Y449" s="29"/>
      <c r="Z449" s="36"/>
      <c r="AA449" s="66"/>
      <c r="AB449" s="36"/>
      <c r="AC449" s="36"/>
      <c r="AD449" s="36"/>
      <c r="AE449" s="36"/>
      <c r="AF449" s="36"/>
      <c r="AG449" s="36"/>
      <c r="AH449" s="29"/>
      <c r="AI449" s="36"/>
      <c r="AJ449" s="29"/>
      <c r="AK449" s="36"/>
      <c r="AL449" s="36"/>
      <c r="AM449" s="36"/>
      <c r="AN449" s="29"/>
      <c r="AO449" s="36"/>
      <c r="AP449" s="29"/>
      <c r="AQ449" s="36"/>
      <c r="AR449" s="29"/>
      <c r="AS449" s="36"/>
      <c r="AT449" s="36"/>
      <c r="AU449" s="36"/>
      <c r="AV449" s="29"/>
      <c r="AW449" s="36"/>
      <c r="AX449" s="36"/>
      <c r="AY449" s="36"/>
      <c r="AZ449" s="29"/>
      <c r="BA449" s="36"/>
      <c r="BB449" s="36"/>
      <c r="BC449" s="36"/>
      <c r="BD449" s="36"/>
      <c r="BE449" s="36"/>
      <c r="BF449" s="36"/>
      <c r="BG449" s="36"/>
      <c r="BH449" s="36"/>
      <c r="BI449" s="36"/>
      <c r="BJ449" s="29"/>
      <c r="BK449" s="36"/>
      <c r="BL449" s="29"/>
      <c r="BM449" s="36"/>
      <c r="BN449" s="36"/>
      <c r="BO449" s="36"/>
      <c r="BP449" s="29"/>
      <c r="BQ449" s="36"/>
      <c r="BR449" s="29"/>
      <c r="BS449" s="36"/>
      <c r="BT449" s="36"/>
      <c r="BU449" s="36"/>
      <c r="BV449" s="36"/>
    </row>
    <row r="450" spans="1:74" x14ac:dyDescent="0.25">
      <c r="A450" s="16">
        <v>448</v>
      </c>
      <c r="B450" s="16">
        <v>3</v>
      </c>
      <c r="C450" s="31" t="s">
        <v>888</v>
      </c>
      <c r="D450" s="40">
        <f>апрель!D450-май!E450</f>
        <v>1764.5526336714977</v>
      </c>
      <c r="E450" s="40">
        <f t="shared" si="6"/>
        <v>0</v>
      </c>
      <c r="F450" s="36"/>
      <c r="G450" s="36"/>
      <c r="H450" s="36"/>
      <c r="I450" s="27"/>
      <c r="J450" s="36"/>
      <c r="K450" s="36"/>
      <c r="L450" s="36"/>
      <c r="M450" s="36"/>
      <c r="N450" s="36"/>
      <c r="O450" s="29"/>
      <c r="P450" s="36"/>
      <c r="Q450" s="29"/>
      <c r="R450" s="36"/>
      <c r="S450" s="36"/>
      <c r="T450" s="36"/>
      <c r="U450" s="36"/>
      <c r="V450" s="36"/>
      <c r="W450" s="36"/>
      <c r="X450" s="36"/>
      <c r="Y450" s="29"/>
      <c r="Z450" s="36"/>
      <c r="AA450" s="66"/>
      <c r="AB450" s="36"/>
      <c r="AC450" s="36"/>
      <c r="AD450" s="36"/>
      <c r="AE450" s="36"/>
      <c r="AF450" s="36"/>
      <c r="AG450" s="36"/>
      <c r="AH450" s="29"/>
      <c r="AI450" s="36"/>
      <c r="AJ450" s="29"/>
      <c r="AK450" s="36"/>
      <c r="AL450" s="36"/>
      <c r="AM450" s="36"/>
      <c r="AN450" s="29"/>
      <c r="AO450" s="36"/>
      <c r="AP450" s="29"/>
      <c r="AQ450" s="36"/>
      <c r="AR450" s="29"/>
      <c r="AS450" s="36"/>
      <c r="AT450" s="36"/>
      <c r="AU450" s="36"/>
      <c r="AV450" s="29"/>
      <c r="AW450" s="36"/>
      <c r="AX450" s="36"/>
      <c r="AY450" s="36"/>
      <c r="AZ450" s="29"/>
      <c r="BA450" s="36"/>
      <c r="BB450" s="36"/>
      <c r="BC450" s="36"/>
      <c r="BD450" s="36"/>
      <c r="BE450" s="36"/>
      <c r="BF450" s="36"/>
      <c r="BG450" s="36"/>
      <c r="BH450" s="36"/>
      <c r="BI450" s="36"/>
      <c r="BJ450" s="29"/>
      <c r="BK450" s="36"/>
      <c r="BL450" s="29"/>
      <c r="BM450" s="36"/>
      <c r="BN450" s="36"/>
      <c r="BO450" s="36"/>
      <c r="BP450" s="29"/>
      <c r="BQ450" s="36"/>
      <c r="BR450" s="29"/>
      <c r="BS450" s="36"/>
      <c r="BT450" s="36"/>
      <c r="BU450" s="36"/>
      <c r="BV450" s="36"/>
    </row>
    <row r="451" spans="1:74" s="24" customFormat="1" ht="14.25" x14ac:dyDescent="0.2">
      <c r="A451" s="22"/>
      <c r="B451" s="22"/>
      <c r="C451" s="23" t="s">
        <v>889</v>
      </c>
      <c r="D451" s="20">
        <f>SUM(D3:D450)</f>
        <v>131973.20635423958</v>
      </c>
      <c r="E451" s="20">
        <f>SUM(E3:E450)</f>
        <v>2217.8960000000002</v>
      </c>
      <c r="F451" s="61">
        <f>SUM(F3:F450)</f>
        <v>0</v>
      </c>
      <c r="G451" s="61">
        <f t="shared" ref="G451:BR451" si="7">SUM(G3:G450)</f>
        <v>0</v>
      </c>
      <c r="H451" s="61">
        <f t="shared" si="7"/>
        <v>0</v>
      </c>
      <c r="I451" s="28">
        <f t="shared" si="7"/>
        <v>0</v>
      </c>
      <c r="J451" s="61">
        <f t="shared" si="7"/>
        <v>0</v>
      </c>
      <c r="K451" s="61">
        <f t="shared" si="7"/>
        <v>0</v>
      </c>
      <c r="L451" s="61">
        <f t="shared" si="7"/>
        <v>0</v>
      </c>
      <c r="M451" s="61">
        <f t="shared" si="7"/>
        <v>0</v>
      </c>
      <c r="N451" s="61">
        <f t="shared" si="7"/>
        <v>0</v>
      </c>
      <c r="O451" s="30">
        <f t="shared" si="7"/>
        <v>0</v>
      </c>
      <c r="P451" s="61">
        <f t="shared" si="7"/>
        <v>0</v>
      </c>
      <c r="Q451" s="30">
        <f t="shared" si="7"/>
        <v>0</v>
      </c>
      <c r="R451" s="61">
        <f t="shared" si="7"/>
        <v>0</v>
      </c>
      <c r="S451" s="61">
        <f t="shared" si="7"/>
        <v>1.4999999999999999E-2</v>
      </c>
      <c r="T451" s="61">
        <f t="shared" si="7"/>
        <v>25.91</v>
      </c>
      <c r="U451" s="61">
        <f t="shared" si="7"/>
        <v>0.47200000000000009</v>
      </c>
      <c r="V451" s="61">
        <f t="shared" si="7"/>
        <v>428.44100000000003</v>
      </c>
      <c r="W451" s="61">
        <f t="shared" si="7"/>
        <v>2.1999999999999999E-2</v>
      </c>
      <c r="X451" s="61">
        <f t="shared" si="7"/>
        <v>51.424999999999997</v>
      </c>
      <c r="Y451" s="30">
        <f t="shared" si="7"/>
        <v>0</v>
      </c>
      <c r="Z451" s="61">
        <f t="shared" si="7"/>
        <v>0</v>
      </c>
      <c r="AA451" s="68">
        <f t="shared" si="7"/>
        <v>0</v>
      </c>
      <c r="AB451" s="61">
        <f t="shared" si="7"/>
        <v>0.11799999999999999</v>
      </c>
      <c r="AC451" s="61">
        <f t="shared" si="7"/>
        <v>306.63099999999997</v>
      </c>
      <c r="AD451" s="61">
        <f t="shared" si="7"/>
        <v>0</v>
      </c>
      <c r="AE451" s="61">
        <f t="shared" si="7"/>
        <v>0</v>
      </c>
      <c r="AF451" s="61">
        <f t="shared" si="7"/>
        <v>0</v>
      </c>
      <c r="AG451" s="61">
        <f t="shared" si="7"/>
        <v>0</v>
      </c>
      <c r="AH451" s="30">
        <f t="shared" si="7"/>
        <v>82</v>
      </c>
      <c r="AI451" s="61">
        <f t="shared" si="7"/>
        <v>118.86699999999999</v>
      </c>
      <c r="AJ451" s="30">
        <f t="shared" si="7"/>
        <v>0</v>
      </c>
      <c r="AK451" s="61">
        <f t="shared" si="7"/>
        <v>0</v>
      </c>
      <c r="AL451" s="61">
        <f t="shared" si="7"/>
        <v>0</v>
      </c>
      <c r="AM451" s="61">
        <f t="shared" si="7"/>
        <v>0</v>
      </c>
      <c r="AN451" s="30">
        <f t="shared" si="7"/>
        <v>2</v>
      </c>
      <c r="AO451" s="61">
        <f t="shared" si="7"/>
        <v>15.663</v>
      </c>
      <c r="AP451" s="30">
        <f t="shared" si="7"/>
        <v>9</v>
      </c>
      <c r="AQ451" s="61">
        <f t="shared" si="7"/>
        <v>365</v>
      </c>
      <c r="AR451" s="30">
        <f t="shared" si="7"/>
        <v>0</v>
      </c>
      <c r="AS451" s="61">
        <f t="shared" si="7"/>
        <v>0</v>
      </c>
      <c r="AT451" s="61">
        <f t="shared" si="7"/>
        <v>0</v>
      </c>
      <c r="AU451" s="61">
        <f t="shared" si="7"/>
        <v>0</v>
      </c>
      <c r="AV451" s="30">
        <f t="shared" si="7"/>
        <v>24</v>
      </c>
      <c r="AW451" s="61">
        <f t="shared" si="7"/>
        <v>22.509</v>
      </c>
      <c r="AX451" s="61">
        <f t="shared" si="7"/>
        <v>0</v>
      </c>
      <c r="AY451" s="61">
        <f t="shared" si="7"/>
        <v>0</v>
      </c>
      <c r="AZ451" s="30">
        <f t="shared" si="7"/>
        <v>0</v>
      </c>
      <c r="BA451" s="61">
        <f t="shared" si="7"/>
        <v>0</v>
      </c>
      <c r="BB451" s="61">
        <f t="shared" si="7"/>
        <v>1.2E-2</v>
      </c>
      <c r="BC451" s="61">
        <f t="shared" si="7"/>
        <v>15.382999999999999</v>
      </c>
      <c r="BD451" s="61">
        <f t="shared" si="7"/>
        <v>7.0000000000000007E-2</v>
      </c>
      <c r="BE451" s="61">
        <f t="shared" si="7"/>
        <v>74.512</v>
      </c>
      <c r="BF451" s="61">
        <f t="shared" si="7"/>
        <v>5.6000000000000001E-2</v>
      </c>
      <c r="BG451" s="61">
        <f t="shared" si="7"/>
        <v>59.055</v>
      </c>
      <c r="BH451" s="61">
        <f t="shared" si="7"/>
        <v>3.2000000000000001E-2</v>
      </c>
      <c r="BI451" s="61">
        <f t="shared" si="7"/>
        <v>17.510999999999999</v>
      </c>
      <c r="BJ451" s="30">
        <f t="shared" si="7"/>
        <v>0</v>
      </c>
      <c r="BK451" s="61">
        <f t="shared" si="7"/>
        <v>0</v>
      </c>
      <c r="BL451" s="30">
        <f t="shared" si="7"/>
        <v>584</v>
      </c>
      <c r="BM451" s="61">
        <f t="shared" si="7"/>
        <v>344.83699999999988</v>
      </c>
      <c r="BN451" s="61">
        <f t="shared" si="7"/>
        <v>2.3E-2</v>
      </c>
      <c r="BO451" s="61">
        <f t="shared" si="7"/>
        <v>5.5839999999999996</v>
      </c>
      <c r="BP451" s="30">
        <f t="shared" si="7"/>
        <v>5</v>
      </c>
      <c r="BQ451" s="61">
        <f t="shared" si="7"/>
        <v>7.4640000000000004</v>
      </c>
      <c r="BR451" s="30">
        <f t="shared" si="7"/>
        <v>8</v>
      </c>
      <c r="BS451" s="61">
        <f t="shared" ref="BS451:BV451" si="8">SUM(BS3:BS450)</f>
        <v>35.609000000000002</v>
      </c>
      <c r="BT451" s="61">
        <f t="shared" si="8"/>
        <v>0</v>
      </c>
      <c r="BU451" s="61">
        <f t="shared" si="8"/>
        <v>0</v>
      </c>
      <c r="BV451" s="61">
        <f t="shared" si="8"/>
        <v>323.49499999999989</v>
      </c>
    </row>
  </sheetData>
  <sheetProtection password="CC05" sheet="1" objects="1" scenarios="1"/>
  <autoFilter ref="A2:DB451"/>
  <customSheetViews>
    <customSheetView guid="{DC0C3408-D8BF-4FFA-85C4-561C8CE610BE}" showAutoFilter="1">
      <pane xSplit="3" ySplit="2" topLeftCell="D3" activePane="bottomRight" state="frozen"/>
      <selection pane="bottomRight" activeCell="C2" sqref="C2"/>
      <colBreaks count="1" manualBreakCount="1">
        <brk id="20" max="1048575" man="1"/>
      </colBreaks>
      <pageMargins left="0" right="0" top="0" bottom="0" header="0.51180555555555496" footer="0.51180555555555496"/>
      <pageSetup paperSize="9" scale="99" firstPageNumber="0" orientation="portrait" r:id="rId1"/>
      <autoFilter ref="A2:DB451"/>
    </customSheetView>
  </customSheetViews>
  <mergeCells count="33">
    <mergeCell ref="BP1:BQ1"/>
    <mergeCell ref="BR1:BS1"/>
    <mergeCell ref="BT1:BU1"/>
    <mergeCell ref="BF1:BG1"/>
    <mergeCell ref="BH1:BI1"/>
    <mergeCell ref="BJ1:BK1"/>
    <mergeCell ref="BL1:BM1"/>
    <mergeCell ref="BN1:BO1"/>
    <mergeCell ref="U1:V1"/>
    <mergeCell ref="F1:G1"/>
    <mergeCell ref="I1:J1"/>
    <mergeCell ref="K1:L1"/>
    <mergeCell ref="M1:N1"/>
    <mergeCell ref="O1:P1"/>
    <mergeCell ref="Q1:R1"/>
    <mergeCell ref="S1:T1"/>
    <mergeCell ref="W1:X1"/>
    <mergeCell ref="Y1:Z1"/>
    <mergeCell ref="AA1:AC1"/>
    <mergeCell ref="AD1:AE1"/>
    <mergeCell ref="AF1:AG1"/>
    <mergeCell ref="BB1:BC1"/>
    <mergeCell ref="BD1:BE1"/>
    <mergeCell ref="AH1:AI1"/>
    <mergeCell ref="AT1:AU1"/>
    <mergeCell ref="AV1:AW1"/>
    <mergeCell ref="AX1:AY1"/>
    <mergeCell ref="AZ1:BA1"/>
    <mergeCell ref="AJ1:AK1"/>
    <mergeCell ref="AL1:AM1"/>
    <mergeCell ref="AN1:AO1"/>
    <mergeCell ref="AP1:AQ1"/>
    <mergeCell ref="AR1:AS1"/>
  </mergeCells>
  <pageMargins left="0" right="0" top="0" bottom="0" header="0.51180555555555496" footer="0.51180555555555496"/>
  <pageSetup paperSize="9" scale="99" firstPageNumber="0" orientation="portrait" r:id="rId2"/>
  <colBreaks count="1" manualBreakCount="1">
    <brk id="20" max="1048575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W451"/>
  <sheetViews>
    <sheetView zoomScaleNormal="100" workbookViewId="0">
      <pane xSplit="3" ySplit="2" topLeftCell="AA3" activePane="bottomRight" state="frozen"/>
      <selection pane="topRight" activeCell="D1" sqref="D1"/>
      <selection pane="bottomLeft" activeCell="A3" sqref="A3"/>
      <selection pane="bottomRight" activeCell="C22" sqref="C22"/>
    </sheetView>
  </sheetViews>
  <sheetFormatPr defaultRowHeight="15" x14ac:dyDescent="0.25"/>
  <cols>
    <col min="1" max="2" width="6.140625" style="18" bestFit="1" customWidth="1"/>
    <col min="3" max="3" width="42.7109375" style="17" bestFit="1" customWidth="1"/>
    <col min="4" max="4" width="17" style="21" bestFit="1" customWidth="1"/>
    <col min="5" max="5" width="15.5703125" style="21" customWidth="1"/>
    <col min="6" max="6" width="9.28515625" style="33" customWidth="1"/>
    <col min="7" max="7" width="11.28515625" style="33" customWidth="1"/>
    <col min="8" max="8" width="11.28515625" style="34" customWidth="1"/>
    <col min="9" max="9" width="9.28515625" style="63" customWidth="1"/>
    <col min="10" max="10" width="11.28515625" style="33" customWidth="1"/>
    <col min="11" max="11" width="9.28515625" style="33" customWidth="1"/>
    <col min="12" max="12" width="11.28515625" style="33" customWidth="1"/>
    <col min="13" max="13" width="9.28515625" style="33" customWidth="1"/>
    <col min="14" max="14" width="11.28515625" style="33" customWidth="1"/>
    <col min="15" max="15" width="9.28515625" style="65" customWidth="1"/>
    <col min="16" max="16" width="11.28515625" style="33" customWidth="1"/>
    <col min="17" max="17" width="9.28515625" style="65" customWidth="1"/>
    <col min="18" max="18" width="11.28515625" style="33" customWidth="1"/>
    <col min="19" max="19" width="9.28515625" style="33" customWidth="1"/>
    <col min="20" max="20" width="11.28515625" style="33" customWidth="1"/>
    <col min="21" max="21" width="9.28515625" style="33" customWidth="1"/>
    <col min="22" max="22" width="11.28515625" style="33" customWidth="1"/>
    <col min="23" max="23" width="9.28515625" style="33" customWidth="1"/>
    <col min="24" max="24" width="11.28515625" style="33" customWidth="1"/>
    <col min="25" max="25" width="9.28515625" style="65" customWidth="1"/>
    <col min="26" max="26" width="11.28515625" style="33" customWidth="1"/>
    <col min="27" max="27" width="37" style="69" customWidth="1"/>
    <col min="28" max="29" width="11.28515625" style="33" customWidth="1"/>
    <col min="30" max="30" width="9.28515625" style="33" customWidth="1"/>
    <col min="31" max="31" width="11.28515625" style="33" customWidth="1"/>
    <col min="32" max="32" width="9.28515625" style="33" customWidth="1"/>
    <col min="33" max="33" width="11.28515625" style="33" customWidth="1"/>
    <col min="34" max="34" width="9.28515625" style="65" customWidth="1"/>
    <col min="35" max="35" width="11.28515625" style="33" customWidth="1"/>
    <col min="36" max="36" width="9.28515625" style="65" customWidth="1"/>
    <col min="37" max="37" width="11.28515625" style="33" customWidth="1"/>
    <col min="38" max="38" width="9.28515625" style="33" customWidth="1"/>
    <col min="39" max="39" width="11.28515625" style="33" customWidth="1"/>
    <col min="40" max="40" width="9.28515625" style="65" customWidth="1"/>
    <col min="41" max="41" width="11.28515625" style="33" customWidth="1"/>
    <col min="42" max="42" width="9.28515625" style="65" customWidth="1"/>
    <col min="43" max="43" width="11.28515625" style="33" customWidth="1"/>
    <col min="44" max="44" width="9.28515625" style="65" customWidth="1"/>
    <col min="45" max="45" width="11.28515625" style="33" customWidth="1"/>
    <col min="46" max="46" width="9.28515625" style="33" customWidth="1"/>
    <col min="47" max="47" width="11.28515625" style="33" customWidth="1"/>
    <col min="48" max="48" width="9.28515625" style="65" customWidth="1"/>
    <col min="49" max="49" width="11.28515625" style="33" customWidth="1"/>
    <col min="50" max="50" width="9.28515625" style="33" customWidth="1"/>
    <col min="51" max="51" width="11.28515625" style="33" customWidth="1"/>
    <col min="52" max="52" width="9.28515625" style="65" customWidth="1"/>
    <col min="53" max="53" width="11.28515625" style="33" customWidth="1"/>
    <col min="54" max="54" width="9.28515625" style="33" customWidth="1"/>
    <col min="55" max="55" width="11.28515625" style="33" customWidth="1"/>
    <col min="56" max="56" width="9.28515625" style="33" customWidth="1"/>
    <col min="57" max="57" width="11.28515625" style="33" customWidth="1"/>
    <col min="58" max="58" width="9.28515625" style="33" customWidth="1"/>
    <col min="59" max="59" width="11.28515625" style="33" customWidth="1"/>
    <col min="60" max="60" width="9.28515625" style="33" customWidth="1"/>
    <col min="61" max="61" width="11.28515625" style="33" customWidth="1"/>
    <col min="62" max="62" width="9.28515625" style="65" customWidth="1"/>
    <col min="63" max="63" width="11.28515625" style="33" customWidth="1"/>
    <col min="64" max="64" width="9.28515625" style="65" customWidth="1"/>
    <col min="65" max="65" width="11.28515625" style="33" customWidth="1"/>
    <col min="66" max="66" width="9.28515625" style="33" customWidth="1"/>
    <col min="67" max="67" width="11.28515625" style="33" customWidth="1"/>
    <col min="68" max="68" width="9.28515625" style="65" customWidth="1"/>
    <col min="69" max="69" width="11.28515625" style="33" customWidth="1"/>
    <col min="70" max="70" width="9.28515625" style="65" customWidth="1"/>
    <col min="71" max="71" width="11.28515625" style="33" customWidth="1"/>
    <col min="72" max="72" width="9.28515625" style="33" customWidth="1"/>
    <col min="73" max="73" width="11.28515625" style="33" customWidth="1"/>
    <col min="74" max="74" width="14.85546875" style="35" customWidth="1"/>
    <col min="75" max="16384" width="9.140625" style="17"/>
  </cols>
  <sheetData>
    <row r="1" spans="1:75" s="38" customFormat="1" ht="75" customHeight="1" x14ac:dyDescent="0.25">
      <c r="A1" s="52" t="s">
        <v>0</v>
      </c>
      <c r="B1" s="52" t="s">
        <v>1</v>
      </c>
      <c r="C1" s="54" t="s">
        <v>2</v>
      </c>
      <c r="D1" s="56" t="s">
        <v>953</v>
      </c>
      <c r="E1" s="45" t="s">
        <v>954</v>
      </c>
      <c r="F1" s="117" t="s">
        <v>3</v>
      </c>
      <c r="G1" s="119"/>
      <c r="H1" s="58" t="s">
        <v>4</v>
      </c>
      <c r="I1" s="115" t="s">
        <v>890</v>
      </c>
      <c r="J1" s="116"/>
      <c r="K1" s="115" t="s">
        <v>973</v>
      </c>
      <c r="L1" s="116"/>
      <c r="M1" s="115" t="s">
        <v>974</v>
      </c>
      <c r="N1" s="116"/>
      <c r="O1" s="115" t="s">
        <v>975</v>
      </c>
      <c r="P1" s="116"/>
      <c r="Q1" s="115" t="s">
        <v>976</v>
      </c>
      <c r="R1" s="116"/>
      <c r="S1" s="115" t="s">
        <v>977</v>
      </c>
      <c r="T1" s="116"/>
      <c r="U1" s="115" t="s">
        <v>891</v>
      </c>
      <c r="V1" s="116"/>
      <c r="W1" s="115" t="s">
        <v>900</v>
      </c>
      <c r="X1" s="116"/>
      <c r="Y1" s="115" t="s">
        <v>902</v>
      </c>
      <c r="Z1" s="116"/>
      <c r="AA1" s="117" t="s">
        <v>912</v>
      </c>
      <c r="AB1" s="118"/>
      <c r="AC1" s="119"/>
      <c r="AD1" s="115" t="s">
        <v>892</v>
      </c>
      <c r="AE1" s="116"/>
      <c r="AF1" s="115" t="s">
        <v>893</v>
      </c>
      <c r="AG1" s="116"/>
      <c r="AH1" s="115" t="s">
        <v>894</v>
      </c>
      <c r="AI1" s="116"/>
      <c r="AJ1" s="115" t="s">
        <v>895</v>
      </c>
      <c r="AK1" s="116"/>
      <c r="AL1" s="115" t="s">
        <v>896</v>
      </c>
      <c r="AM1" s="116"/>
      <c r="AN1" s="115" t="s">
        <v>897</v>
      </c>
      <c r="AO1" s="116"/>
      <c r="AP1" s="115" t="s">
        <v>898</v>
      </c>
      <c r="AQ1" s="116"/>
      <c r="AR1" s="115" t="s">
        <v>899</v>
      </c>
      <c r="AS1" s="116"/>
      <c r="AT1" s="115" t="s">
        <v>901</v>
      </c>
      <c r="AU1" s="116"/>
      <c r="AV1" s="115" t="s">
        <v>944</v>
      </c>
      <c r="AW1" s="116"/>
      <c r="AX1" s="115" t="s">
        <v>903</v>
      </c>
      <c r="AY1" s="116"/>
      <c r="AZ1" s="115" t="s">
        <v>978</v>
      </c>
      <c r="BA1" s="116"/>
      <c r="BB1" s="115" t="s">
        <v>5</v>
      </c>
      <c r="BC1" s="116"/>
      <c r="BD1" s="115" t="s">
        <v>6</v>
      </c>
      <c r="BE1" s="116"/>
      <c r="BF1" s="115" t="s">
        <v>7</v>
      </c>
      <c r="BG1" s="116"/>
      <c r="BH1" s="115" t="s">
        <v>8</v>
      </c>
      <c r="BI1" s="116"/>
      <c r="BJ1" s="115" t="s">
        <v>9</v>
      </c>
      <c r="BK1" s="116"/>
      <c r="BL1" s="115" t="s">
        <v>904</v>
      </c>
      <c r="BM1" s="116"/>
      <c r="BN1" s="115" t="s">
        <v>905</v>
      </c>
      <c r="BO1" s="116"/>
      <c r="BP1" s="115" t="s">
        <v>10</v>
      </c>
      <c r="BQ1" s="116"/>
      <c r="BR1" s="115" t="s">
        <v>906</v>
      </c>
      <c r="BS1" s="116"/>
      <c r="BT1" s="115" t="s">
        <v>914</v>
      </c>
      <c r="BU1" s="116"/>
      <c r="BV1" s="32" t="s">
        <v>11</v>
      </c>
    </row>
    <row r="2" spans="1:75" s="38" customFormat="1" x14ac:dyDescent="0.25">
      <c r="A2" s="53"/>
      <c r="B2" s="53"/>
      <c r="C2" s="55"/>
      <c r="D2" s="57"/>
      <c r="E2" s="46"/>
      <c r="F2" s="58" t="s">
        <v>907</v>
      </c>
      <c r="G2" s="58" t="s">
        <v>908</v>
      </c>
      <c r="H2" s="58" t="s">
        <v>908</v>
      </c>
      <c r="I2" s="62" t="s">
        <v>909</v>
      </c>
      <c r="J2" s="58" t="s">
        <v>908</v>
      </c>
      <c r="K2" s="58" t="s">
        <v>911</v>
      </c>
      <c r="L2" s="58" t="s">
        <v>908</v>
      </c>
      <c r="M2" s="58" t="s">
        <v>907</v>
      </c>
      <c r="N2" s="58" t="s">
        <v>908</v>
      </c>
      <c r="O2" s="64" t="s">
        <v>910</v>
      </c>
      <c r="P2" s="58" t="s">
        <v>908</v>
      </c>
      <c r="Q2" s="64" t="s">
        <v>910</v>
      </c>
      <c r="R2" s="58" t="s">
        <v>908</v>
      </c>
      <c r="S2" s="58" t="s">
        <v>911</v>
      </c>
      <c r="T2" s="58" t="s">
        <v>908</v>
      </c>
      <c r="U2" s="58" t="s">
        <v>907</v>
      </c>
      <c r="V2" s="58" t="s">
        <v>908</v>
      </c>
      <c r="W2" s="58" t="s">
        <v>907</v>
      </c>
      <c r="X2" s="58" t="s">
        <v>908</v>
      </c>
      <c r="Y2" s="64" t="s">
        <v>910</v>
      </c>
      <c r="Z2" s="58" t="s">
        <v>908</v>
      </c>
      <c r="AA2" s="59" t="s">
        <v>913</v>
      </c>
      <c r="AB2" s="58" t="s">
        <v>907</v>
      </c>
      <c r="AC2" s="58" t="s">
        <v>908</v>
      </c>
      <c r="AD2" s="58" t="s">
        <v>907</v>
      </c>
      <c r="AE2" s="58" t="s">
        <v>908</v>
      </c>
      <c r="AF2" s="58" t="s">
        <v>907</v>
      </c>
      <c r="AG2" s="58" t="s">
        <v>908</v>
      </c>
      <c r="AH2" s="64" t="s">
        <v>910</v>
      </c>
      <c r="AI2" s="58" t="s">
        <v>908</v>
      </c>
      <c r="AJ2" s="64" t="s">
        <v>910</v>
      </c>
      <c r="AK2" s="58" t="s">
        <v>908</v>
      </c>
      <c r="AL2" s="58" t="s">
        <v>911</v>
      </c>
      <c r="AM2" s="58" t="s">
        <v>908</v>
      </c>
      <c r="AN2" s="64" t="s">
        <v>910</v>
      </c>
      <c r="AO2" s="58" t="s">
        <v>908</v>
      </c>
      <c r="AP2" s="64" t="s">
        <v>910</v>
      </c>
      <c r="AQ2" s="58" t="s">
        <v>908</v>
      </c>
      <c r="AR2" s="64" t="s">
        <v>910</v>
      </c>
      <c r="AS2" s="58" t="s">
        <v>908</v>
      </c>
      <c r="AT2" s="58" t="s">
        <v>907</v>
      </c>
      <c r="AU2" s="58" t="s">
        <v>908</v>
      </c>
      <c r="AV2" s="64" t="s">
        <v>910</v>
      </c>
      <c r="AW2" s="58" t="s">
        <v>908</v>
      </c>
      <c r="AX2" s="58" t="s">
        <v>907</v>
      </c>
      <c r="AY2" s="58" t="s">
        <v>908</v>
      </c>
      <c r="AZ2" s="64" t="s">
        <v>910</v>
      </c>
      <c r="BA2" s="58" t="s">
        <v>908</v>
      </c>
      <c r="BB2" s="58" t="s">
        <v>911</v>
      </c>
      <c r="BC2" s="58" t="s">
        <v>908</v>
      </c>
      <c r="BD2" s="58" t="s">
        <v>911</v>
      </c>
      <c r="BE2" s="58" t="s">
        <v>908</v>
      </c>
      <c r="BF2" s="58" t="s">
        <v>911</v>
      </c>
      <c r="BG2" s="58" t="s">
        <v>908</v>
      </c>
      <c r="BH2" s="58" t="s">
        <v>911</v>
      </c>
      <c r="BI2" s="58" t="s">
        <v>908</v>
      </c>
      <c r="BJ2" s="64" t="s">
        <v>910</v>
      </c>
      <c r="BK2" s="58" t="s">
        <v>908</v>
      </c>
      <c r="BL2" s="64" t="s">
        <v>910</v>
      </c>
      <c r="BM2" s="58" t="s">
        <v>908</v>
      </c>
      <c r="BN2" s="58" t="s">
        <v>911</v>
      </c>
      <c r="BO2" s="58" t="s">
        <v>908</v>
      </c>
      <c r="BP2" s="64" t="s">
        <v>910</v>
      </c>
      <c r="BQ2" s="58" t="s">
        <v>908</v>
      </c>
      <c r="BR2" s="64" t="s">
        <v>910</v>
      </c>
      <c r="BS2" s="58" t="s">
        <v>908</v>
      </c>
      <c r="BT2" s="58" t="s">
        <v>907</v>
      </c>
      <c r="BU2" s="58" t="s">
        <v>908</v>
      </c>
      <c r="BV2" s="32" t="s">
        <v>908</v>
      </c>
    </row>
    <row r="3" spans="1:75" x14ac:dyDescent="0.25">
      <c r="A3" s="39">
        <v>1</v>
      </c>
      <c r="B3" s="39">
        <v>3</v>
      </c>
      <c r="C3" s="37" t="s">
        <v>469</v>
      </c>
      <c r="D3" s="40">
        <f>май!D3-июнь!E3</f>
        <v>2092.3321425700483</v>
      </c>
      <c r="E3" s="40">
        <f>G3+H3+J3+L3+N3+P3+R3+T3+V3+X3+Z3+AC3+AE3+AG3+AI3+AK3+AM3+AO3+AQ3+AS3+AU3+AW3+AY3+BA3+BC3+BE3+BG3+BI3+BK3+BM3+BO3+BQ3+BS3+BU3+BV3</f>
        <v>0</v>
      </c>
      <c r="F3" s="36"/>
      <c r="G3" s="36"/>
      <c r="H3" s="36"/>
      <c r="I3" s="27"/>
      <c r="J3" s="36"/>
      <c r="K3" s="36"/>
      <c r="L3" s="36"/>
      <c r="M3" s="36"/>
      <c r="N3" s="36"/>
      <c r="O3" s="29"/>
      <c r="P3" s="36"/>
      <c r="Q3" s="29"/>
      <c r="R3" s="36"/>
      <c r="S3" s="36"/>
      <c r="T3" s="36"/>
      <c r="U3" s="36"/>
      <c r="V3" s="36"/>
      <c r="W3" s="36"/>
      <c r="X3" s="36"/>
      <c r="Y3" s="29"/>
      <c r="Z3" s="36"/>
      <c r="AA3" s="66"/>
      <c r="AB3" s="36"/>
      <c r="AC3" s="36"/>
      <c r="AD3" s="36"/>
      <c r="AE3" s="36"/>
      <c r="AF3" s="36"/>
      <c r="AG3" s="36"/>
      <c r="AH3" s="29"/>
      <c r="AI3" s="36"/>
      <c r="AJ3" s="29"/>
      <c r="AK3" s="36"/>
      <c r="AL3" s="36"/>
      <c r="AM3" s="36"/>
      <c r="AN3" s="29"/>
      <c r="AO3" s="36"/>
      <c r="AP3" s="29"/>
      <c r="AQ3" s="36"/>
      <c r="AR3" s="29"/>
      <c r="AS3" s="36"/>
      <c r="AT3" s="36"/>
      <c r="AU3" s="36"/>
      <c r="AV3" s="29"/>
      <c r="AW3" s="36"/>
      <c r="AX3" s="36"/>
      <c r="AY3" s="36"/>
      <c r="AZ3" s="29"/>
      <c r="BA3" s="36"/>
      <c r="BB3" s="36"/>
      <c r="BC3" s="36"/>
      <c r="BD3" s="36"/>
      <c r="BE3" s="36"/>
      <c r="BF3" s="36"/>
      <c r="BG3" s="36"/>
      <c r="BH3" s="36"/>
      <c r="BI3" s="36"/>
      <c r="BJ3" s="29"/>
      <c r="BK3" s="36"/>
      <c r="BL3" s="29"/>
      <c r="BM3" s="36"/>
      <c r="BN3" s="36"/>
      <c r="BO3" s="36"/>
      <c r="BP3" s="29"/>
      <c r="BQ3" s="36"/>
      <c r="BR3" s="29"/>
      <c r="BS3" s="36"/>
      <c r="BT3" s="36"/>
      <c r="BU3" s="36"/>
      <c r="BV3" s="36"/>
    </row>
    <row r="4" spans="1:75" x14ac:dyDescent="0.25">
      <c r="A4" s="39">
        <v>2</v>
      </c>
      <c r="B4" s="39">
        <v>3</v>
      </c>
      <c r="C4" s="37" t="s">
        <v>925</v>
      </c>
      <c r="D4" s="40">
        <f>май!D4-июнь!E4</f>
        <v>385.70460877294693</v>
      </c>
      <c r="E4" s="40">
        <f t="shared" ref="E4:E67" si="0">G4+H4+J4+L4+N4+P4+R4+T4+V4+X4+Z4+AC4+AE4+AG4+AI4+AK4+AM4+AO4+AQ4+AS4+AU4+AW4+AY4+BA4+BC4+BE4+BG4+BI4+BK4+BM4+BO4+BQ4+BS4+BU4+BV4</f>
        <v>0</v>
      </c>
      <c r="F4" s="36"/>
      <c r="G4" s="36"/>
      <c r="H4" s="36"/>
      <c r="I4" s="27"/>
      <c r="J4" s="36"/>
      <c r="K4" s="36"/>
      <c r="L4" s="36"/>
      <c r="M4" s="36"/>
      <c r="N4" s="36"/>
      <c r="O4" s="29"/>
      <c r="P4" s="36"/>
      <c r="Q4" s="29"/>
      <c r="R4" s="36"/>
      <c r="S4" s="36"/>
      <c r="T4" s="36"/>
      <c r="U4" s="36"/>
      <c r="V4" s="36"/>
      <c r="W4" s="36"/>
      <c r="X4" s="36"/>
      <c r="Y4" s="29"/>
      <c r="Z4" s="36"/>
      <c r="AA4" s="66"/>
      <c r="AB4" s="36"/>
      <c r="AC4" s="36"/>
      <c r="AD4" s="36"/>
      <c r="AE4" s="36"/>
      <c r="AF4" s="36"/>
      <c r="AG4" s="36"/>
      <c r="AH4" s="29"/>
      <c r="AI4" s="36"/>
      <c r="AJ4" s="29"/>
      <c r="AK4" s="36"/>
      <c r="AL4" s="36"/>
      <c r="AM4" s="36"/>
      <c r="AN4" s="29"/>
      <c r="AO4" s="36"/>
      <c r="AP4" s="29"/>
      <c r="AQ4" s="36"/>
      <c r="AR4" s="29"/>
      <c r="AS4" s="36"/>
      <c r="AT4" s="36"/>
      <c r="AU4" s="36"/>
      <c r="AV4" s="29"/>
      <c r="AW4" s="36"/>
      <c r="AX4" s="36"/>
      <c r="AY4" s="36"/>
      <c r="AZ4" s="29"/>
      <c r="BA4" s="36"/>
      <c r="BB4" s="36"/>
      <c r="BC4" s="36"/>
      <c r="BD4" s="36"/>
      <c r="BE4" s="36"/>
      <c r="BF4" s="36"/>
      <c r="BG4" s="36"/>
      <c r="BH4" s="36"/>
      <c r="BI4" s="36"/>
      <c r="BJ4" s="29"/>
      <c r="BK4" s="36"/>
      <c r="BL4" s="29"/>
      <c r="BM4" s="36"/>
      <c r="BN4" s="36"/>
      <c r="BO4" s="36"/>
      <c r="BP4" s="29"/>
      <c r="BQ4" s="36"/>
      <c r="BR4" s="29"/>
      <c r="BS4" s="36"/>
      <c r="BT4" s="36"/>
      <c r="BU4" s="36"/>
      <c r="BV4" s="36"/>
    </row>
    <row r="5" spans="1:75" x14ac:dyDescent="0.25">
      <c r="A5" s="39">
        <v>3</v>
      </c>
      <c r="B5" s="39">
        <v>3</v>
      </c>
      <c r="C5" s="37" t="s">
        <v>470</v>
      </c>
      <c r="D5" s="40">
        <f>май!D5-июнь!E5</f>
        <v>310.11652893719804</v>
      </c>
      <c r="E5" s="40">
        <f t="shared" si="0"/>
        <v>0</v>
      </c>
      <c r="F5" s="36"/>
      <c r="G5" s="36"/>
      <c r="H5" s="36"/>
      <c r="I5" s="27"/>
      <c r="J5" s="36"/>
      <c r="K5" s="36"/>
      <c r="L5" s="36"/>
      <c r="M5" s="36"/>
      <c r="N5" s="36"/>
      <c r="O5" s="29"/>
      <c r="P5" s="36"/>
      <c r="Q5" s="29"/>
      <c r="R5" s="36"/>
      <c r="S5" s="36"/>
      <c r="T5" s="36"/>
      <c r="U5" s="36"/>
      <c r="V5" s="36"/>
      <c r="W5" s="36"/>
      <c r="X5" s="36"/>
      <c r="Y5" s="29"/>
      <c r="Z5" s="36"/>
      <c r="AA5" s="66"/>
      <c r="AB5" s="36"/>
      <c r="AC5" s="36"/>
      <c r="AD5" s="36"/>
      <c r="AE5" s="36"/>
      <c r="AF5" s="36"/>
      <c r="AG5" s="36"/>
      <c r="AH5" s="29"/>
      <c r="AI5" s="36"/>
      <c r="AJ5" s="29"/>
      <c r="AK5" s="36"/>
      <c r="AL5" s="36"/>
      <c r="AM5" s="36"/>
      <c r="AN5" s="29"/>
      <c r="AO5" s="36"/>
      <c r="AP5" s="29"/>
      <c r="AQ5" s="36"/>
      <c r="AR5" s="29"/>
      <c r="AS5" s="36"/>
      <c r="AT5" s="36"/>
      <c r="AU5" s="36"/>
      <c r="AV5" s="29"/>
      <c r="AW5" s="36"/>
      <c r="AX5" s="36"/>
      <c r="AY5" s="36"/>
      <c r="AZ5" s="29"/>
      <c r="BA5" s="36"/>
      <c r="BB5" s="36"/>
      <c r="BC5" s="36"/>
      <c r="BD5" s="36"/>
      <c r="BE5" s="36"/>
      <c r="BF5" s="36"/>
      <c r="BG5" s="36"/>
      <c r="BH5" s="36"/>
      <c r="BI5" s="36"/>
      <c r="BJ5" s="29"/>
      <c r="BK5" s="36"/>
      <c r="BL5" s="29"/>
      <c r="BM5" s="36"/>
      <c r="BN5" s="36"/>
      <c r="BO5" s="36"/>
      <c r="BP5" s="29"/>
      <c r="BQ5" s="36"/>
      <c r="BR5" s="29"/>
      <c r="BS5" s="36"/>
      <c r="BT5" s="36"/>
      <c r="BU5" s="36"/>
      <c r="BV5" s="36"/>
    </row>
    <row r="6" spans="1:75" s="86" customFormat="1" x14ac:dyDescent="0.25">
      <c r="A6" s="79">
        <v>4</v>
      </c>
      <c r="B6" s="79">
        <v>3</v>
      </c>
      <c r="C6" s="80" t="s">
        <v>471</v>
      </c>
      <c r="D6" s="81">
        <f>май!D6-июнь!E6</f>
        <v>441.38677393236719</v>
      </c>
      <c r="E6" s="81">
        <f t="shared" si="0"/>
        <v>4.5220000000000002</v>
      </c>
      <c r="F6" s="82"/>
      <c r="G6" s="82"/>
      <c r="H6" s="82"/>
      <c r="I6" s="83"/>
      <c r="J6" s="82"/>
      <c r="K6" s="82"/>
      <c r="L6" s="82"/>
      <c r="M6" s="82"/>
      <c r="N6" s="82"/>
      <c r="O6" s="84"/>
      <c r="P6" s="82"/>
      <c r="Q6" s="84"/>
      <c r="R6" s="82"/>
      <c r="S6" s="82"/>
      <c r="T6" s="82"/>
      <c r="U6" s="82"/>
      <c r="V6" s="82"/>
      <c r="W6" s="82"/>
      <c r="X6" s="82"/>
      <c r="Y6" s="84"/>
      <c r="Z6" s="82"/>
      <c r="AA6" s="85"/>
      <c r="AB6" s="82"/>
      <c r="AC6" s="82"/>
      <c r="AD6" s="82"/>
      <c r="AE6" s="82"/>
      <c r="AF6" s="82"/>
      <c r="AG6" s="82"/>
      <c r="AH6" s="84"/>
      <c r="AI6" s="82"/>
      <c r="AJ6" s="84"/>
      <c r="AK6" s="82"/>
      <c r="AL6" s="82"/>
      <c r="AM6" s="82"/>
      <c r="AN6" s="84"/>
      <c r="AO6" s="82"/>
      <c r="AP6" s="84"/>
      <c r="AQ6" s="82"/>
      <c r="AR6" s="84"/>
      <c r="AS6" s="82"/>
      <c r="AT6" s="82"/>
      <c r="AU6" s="82"/>
      <c r="AV6" s="84"/>
      <c r="AW6" s="82"/>
      <c r="AX6" s="82"/>
      <c r="AY6" s="82"/>
      <c r="AZ6" s="84"/>
      <c r="BA6" s="82"/>
      <c r="BB6" s="82"/>
      <c r="BC6" s="82"/>
      <c r="BD6" s="82"/>
      <c r="BE6" s="82"/>
      <c r="BF6" s="82"/>
      <c r="BG6" s="82"/>
      <c r="BH6" s="82"/>
      <c r="BI6" s="82"/>
      <c r="BJ6" s="84"/>
      <c r="BK6" s="82"/>
      <c r="BL6" s="84"/>
      <c r="BM6" s="82"/>
      <c r="BN6" s="82"/>
      <c r="BO6" s="82"/>
      <c r="BP6" s="84"/>
      <c r="BQ6" s="82"/>
      <c r="BR6" s="84"/>
      <c r="BS6" s="82"/>
      <c r="BT6" s="82"/>
      <c r="BU6" s="82"/>
      <c r="BV6" s="82">
        <v>4.5220000000000002</v>
      </c>
      <c r="BW6" s="86" t="s">
        <v>1070</v>
      </c>
    </row>
    <row r="7" spans="1:75" x14ac:dyDescent="0.25">
      <c r="A7" s="39">
        <v>5</v>
      </c>
      <c r="B7" s="39">
        <v>3</v>
      </c>
      <c r="C7" s="37" t="s">
        <v>472</v>
      </c>
      <c r="D7" s="40">
        <f>май!D7-июнь!E7</f>
        <v>-93.038866318840519</v>
      </c>
      <c r="E7" s="40">
        <f t="shared" si="0"/>
        <v>0</v>
      </c>
      <c r="F7" s="36"/>
      <c r="G7" s="36"/>
      <c r="H7" s="36"/>
      <c r="I7" s="27"/>
      <c r="J7" s="36"/>
      <c r="K7" s="36"/>
      <c r="L7" s="36"/>
      <c r="M7" s="36"/>
      <c r="N7" s="36"/>
      <c r="O7" s="29"/>
      <c r="P7" s="36"/>
      <c r="Q7" s="29"/>
      <c r="R7" s="36"/>
      <c r="S7" s="36"/>
      <c r="T7" s="36"/>
      <c r="U7" s="36"/>
      <c r="V7" s="36"/>
      <c r="W7" s="36"/>
      <c r="X7" s="36"/>
      <c r="Y7" s="29"/>
      <c r="Z7" s="36"/>
      <c r="AA7" s="66"/>
      <c r="AB7" s="36"/>
      <c r="AC7" s="36"/>
      <c r="AD7" s="36"/>
      <c r="AE7" s="36"/>
      <c r="AF7" s="36"/>
      <c r="AG7" s="36"/>
      <c r="AH7" s="29"/>
      <c r="AI7" s="36"/>
      <c r="AJ7" s="29"/>
      <c r="AK7" s="36"/>
      <c r="AL7" s="36"/>
      <c r="AM7" s="36"/>
      <c r="AN7" s="29"/>
      <c r="AO7" s="36"/>
      <c r="AP7" s="29"/>
      <c r="AQ7" s="36"/>
      <c r="AR7" s="29"/>
      <c r="AS7" s="36"/>
      <c r="AT7" s="36"/>
      <c r="AU7" s="36"/>
      <c r="AV7" s="29"/>
      <c r="AW7" s="36"/>
      <c r="AX7" s="36"/>
      <c r="AY7" s="36"/>
      <c r="AZ7" s="29"/>
      <c r="BA7" s="36"/>
      <c r="BB7" s="36"/>
      <c r="BC7" s="36"/>
      <c r="BD7" s="36"/>
      <c r="BE7" s="36"/>
      <c r="BF7" s="36"/>
      <c r="BG7" s="36"/>
      <c r="BH7" s="36"/>
      <c r="BI7" s="36"/>
      <c r="BJ7" s="29"/>
      <c r="BK7" s="36"/>
      <c r="BL7" s="29"/>
      <c r="BM7" s="36"/>
      <c r="BN7" s="36"/>
      <c r="BO7" s="36"/>
      <c r="BP7" s="29"/>
      <c r="BQ7" s="36"/>
      <c r="BR7" s="29"/>
      <c r="BS7" s="36"/>
      <c r="BT7" s="36"/>
      <c r="BU7" s="36"/>
      <c r="BV7" s="36"/>
    </row>
    <row r="8" spans="1:75" x14ac:dyDescent="0.25">
      <c r="A8" s="39">
        <v>6</v>
      </c>
      <c r="B8" s="39">
        <v>3</v>
      </c>
      <c r="C8" s="37" t="s">
        <v>473</v>
      </c>
      <c r="D8" s="40">
        <f>май!D8-июнь!E8</f>
        <v>-105.25161884057971</v>
      </c>
      <c r="E8" s="40">
        <f t="shared" si="0"/>
        <v>0</v>
      </c>
      <c r="F8" s="36"/>
      <c r="G8" s="36"/>
      <c r="H8" s="36"/>
      <c r="I8" s="27"/>
      <c r="J8" s="36"/>
      <c r="K8" s="36"/>
      <c r="L8" s="36"/>
      <c r="M8" s="36"/>
      <c r="N8" s="36"/>
      <c r="O8" s="29"/>
      <c r="P8" s="36"/>
      <c r="Q8" s="29"/>
      <c r="R8" s="36"/>
      <c r="S8" s="36"/>
      <c r="T8" s="36"/>
      <c r="U8" s="36"/>
      <c r="V8" s="36"/>
      <c r="W8" s="36"/>
      <c r="X8" s="36"/>
      <c r="Y8" s="29"/>
      <c r="Z8" s="36"/>
      <c r="AA8" s="66"/>
      <c r="AB8" s="36"/>
      <c r="AC8" s="36"/>
      <c r="AD8" s="36"/>
      <c r="AE8" s="36"/>
      <c r="AF8" s="36"/>
      <c r="AG8" s="36"/>
      <c r="AH8" s="29"/>
      <c r="AI8" s="36"/>
      <c r="AJ8" s="29"/>
      <c r="AK8" s="36"/>
      <c r="AL8" s="36"/>
      <c r="AM8" s="36"/>
      <c r="AN8" s="29"/>
      <c r="AO8" s="36"/>
      <c r="AP8" s="29"/>
      <c r="AQ8" s="36"/>
      <c r="AR8" s="29"/>
      <c r="AS8" s="36"/>
      <c r="AT8" s="36"/>
      <c r="AU8" s="36"/>
      <c r="AV8" s="29"/>
      <c r="AW8" s="36"/>
      <c r="AX8" s="36"/>
      <c r="AY8" s="36"/>
      <c r="AZ8" s="29"/>
      <c r="BA8" s="36"/>
      <c r="BB8" s="36"/>
      <c r="BC8" s="36"/>
      <c r="BD8" s="36"/>
      <c r="BE8" s="36"/>
      <c r="BF8" s="36"/>
      <c r="BG8" s="36"/>
      <c r="BH8" s="36"/>
      <c r="BI8" s="36"/>
      <c r="BJ8" s="29"/>
      <c r="BK8" s="36"/>
      <c r="BL8" s="29"/>
      <c r="BM8" s="36"/>
      <c r="BN8" s="36"/>
      <c r="BO8" s="36"/>
      <c r="BP8" s="29"/>
      <c r="BQ8" s="36"/>
      <c r="BR8" s="29"/>
      <c r="BS8" s="36"/>
      <c r="BT8" s="36"/>
      <c r="BU8" s="36"/>
      <c r="BV8" s="36"/>
    </row>
    <row r="9" spans="1:75" x14ac:dyDescent="0.25">
      <c r="A9" s="39">
        <v>7</v>
      </c>
      <c r="B9" s="39">
        <v>3</v>
      </c>
      <c r="C9" s="37" t="s">
        <v>474</v>
      </c>
      <c r="D9" s="40">
        <f>май!D9-июнь!E9</f>
        <v>321.06739200000004</v>
      </c>
      <c r="E9" s="40">
        <f t="shared" si="0"/>
        <v>0</v>
      </c>
      <c r="F9" s="36"/>
      <c r="G9" s="36"/>
      <c r="H9" s="36"/>
      <c r="I9" s="27"/>
      <c r="J9" s="36"/>
      <c r="K9" s="36"/>
      <c r="L9" s="36"/>
      <c r="M9" s="36"/>
      <c r="N9" s="36"/>
      <c r="O9" s="29"/>
      <c r="P9" s="36"/>
      <c r="Q9" s="29"/>
      <c r="R9" s="36"/>
      <c r="S9" s="36"/>
      <c r="T9" s="36"/>
      <c r="U9" s="36"/>
      <c r="V9" s="36"/>
      <c r="W9" s="36"/>
      <c r="X9" s="36"/>
      <c r="Y9" s="29"/>
      <c r="Z9" s="36"/>
      <c r="AA9" s="66"/>
      <c r="AB9" s="36"/>
      <c r="AC9" s="36"/>
      <c r="AD9" s="36"/>
      <c r="AE9" s="36"/>
      <c r="AF9" s="36"/>
      <c r="AG9" s="36"/>
      <c r="AH9" s="29"/>
      <c r="AI9" s="36"/>
      <c r="AJ9" s="29"/>
      <c r="AK9" s="36"/>
      <c r="AL9" s="36"/>
      <c r="AM9" s="36"/>
      <c r="AN9" s="29"/>
      <c r="AO9" s="36"/>
      <c r="AP9" s="29"/>
      <c r="AQ9" s="36"/>
      <c r="AR9" s="29"/>
      <c r="AS9" s="36"/>
      <c r="AT9" s="36"/>
      <c r="AU9" s="36"/>
      <c r="AV9" s="29"/>
      <c r="AW9" s="36"/>
      <c r="AX9" s="36"/>
      <c r="AY9" s="36"/>
      <c r="AZ9" s="29"/>
      <c r="BA9" s="36"/>
      <c r="BB9" s="36"/>
      <c r="BC9" s="36"/>
      <c r="BD9" s="36"/>
      <c r="BE9" s="36"/>
      <c r="BF9" s="36"/>
      <c r="BG9" s="36"/>
      <c r="BH9" s="36"/>
      <c r="BI9" s="36"/>
      <c r="BJ9" s="29"/>
      <c r="BK9" s="36"/>
      <c r="BL9" s="29"/>
      <c r="BM9" s="36"/>
      <c r="BN9" s="36"/>
      <c r="BO9" s="36"/>
      <c r="BP9" s="29"/>
      <c r="BQ9" s="36"/>
      <c r="BR9" s="29"/>
      <c r="BS9" s="36"/>
      <c r="BT9" s="36"/>
      <c r="BU9" s="36"/>
      <c r="BV9" s="36"/>
    </row>
    <row r="10" spans="1:75" x14ac:dyDescent="0.25">
      <c r="A10" s="39">
        <v>8</v>
      </c>
      <c r="B10" s="39">
        <v>3</v>
      </c>
      <c r="C10" s="37" t="s">
        <v>475</v>
      </c>
      <c r="D10" s="40">
        <f>май!D10-июнь!E10</f>
        <v>91.845026386473421</v>
      </c>
      <c r="E10" s="40">
        <f t="shared" si="0"/>
        <v>0</v>
      </c>
      <c r="F10" s="36"/>
      <c r="G10" s="36"/>
      <c r="H10" s="36"/>
      <c r="I10" s="27"/>
      <c r="J10" s="36"/>
      <c r="K10" s="36"/>
      <c r="L10" s="36"/>
      <c r="M10" s="36"/>
      <c r="N10" s="36"/>
      <c r="O10" s="29"/>
      <c r="P10" s="36"/>
      <c r="Q10" s="29"/>
      <c r="R10" s="36"/>
      <c r="S10" s="36"/>
      <c r="T10" s="36"/>
      <c r="U10" s="36"/>
      <c r="V10" s="36"/>
      <c r="W10" s="36"/>
      <c r="X10" s="36"/>
      <c r="Y10" s="29"/>
      <c r="Z10" s="36"/>
      <c r="AA10" s="66"/>
      <c r="AB10" s="36"/>
      <c r="AC10" s="36"/>
      <c r="AD10" s="36"/>
      <c r="AE10" s="36"/>
      <c r="AF10" s="36"/>
      <c r="AG10" s="36"/>
      <c r="AH10" s="29"/>
      <c r="AI10" s="36"/>
      <c r="AJ10" s="29"/>
      <c r="AK10" s="36"/>
      <c r="AL10" s="36"/>
      <c r="AM10" s="36"/>
      <c r="AN10" s="29"/>
      <c r="AO10" s="36"/>
      <c r="AP10" s="29"/>
      <c r="AQ10" s="36"/>
      <c r="AR10" s="29"/>
      <c r="AS10" s="36"/>
      <c r="AT10" s="36"/>
      <c r="AU10" s="36"/>
      <c r="AV10" s="29"/>
      <c r="AW10" s="36"/>
      <c r="AX10" s="36"/>
      <c r="AY10" s="36"/>
      <c r="AZ10" s="29"/>
      <c r="BA10" s="36"/>
      <c r="BB10" s="36"/>
      <c r="BC10" s="36"/>
      <c r="BD10" s="36"/>
      <c r="BE10" s="36"/>
      <c r="BF10" s="36"/>
      <c r="BG10" s="36"/>
      <c r="BH10" s="36"/>
      <c r="BI10" s="36"/>
      <c r="BJ10" s="29"/>
      <c r="BK10" s="36"/>
      <c r="BL10" s="29"/>
      <c r="BM10" s="36"/>
      <c r="BN10" s="36"/>
      <c r="BO10" s="36"/>
      <c r="BP10" s="29"/>
      <c r="BQ10" s="36"/>
      <c r="BR10" s="29"/>
      <c r="BS10" s="36"/>
      <c r="BT10" s="36"/>
      <c r="BU10" s="36"/>
      <c r="BV10" s="36"/>
    </row>
    <row r="11" spans="1:75" s="86" customFormat="1" x14ac:dyDescent="0.25">
      <c r="A11" s="79">
        <v>9</v>
      </c>
      <c r="B11" s="79">
        <v>3</v>
      </c>
      <c r="C11" s="80" t="s">
        <v>476</v>
      </c>
      <c r="D11" s="81">
        <f>май!D11-июнь!E11</f>
        <v>265.04156077294687</v>
      </c>
      <c r="E11" s="81">
        <f t="shared" si="0"/>
        <v>2.3250000000000002</v>
      </c>
      <c r="F11" s="82"/>
      <c r="G11" s="82"/>
      <c r="H11" s="82"/>
      <c r="I11" s="83"/>
      <c r="J11" s="82"/>
      <c r="K11" s="82"/>
      <c r="L11" s="82"/>
      <c r="M11" s="82"/>
      <c r="N11" s="82"/>
      <c r="O11" s="84"/>
      <c r="P11" s="82"/>
      <c r="Q11" s="84"/>
      <c r="R11" s="82"/>
      <c r="S11" s="82"/>
      <c r="T11" s="82"/>
      <c r="U11" s="82"/>
      <c r="V11" s="82"/>
      <c r="W11" s="82"/>
      <c r="X11" s="82"/>
      <c r="Y11" s="84"/>
      <c r="Z11" s="82"/>
      <c r="AA11" s="85"/>
      <c r="AB11" s="82"/>
      <c r="AC11" s="82"/>
      <c r="AD11" s="82"/>
      <c r="AE11" s="82"/>
      <c r="AF11" s="82"/>
      <c r="AG11" s="82"/>
      <c r="AH11" s="84">
        <v>1</v>
      </c>
      <c r="AI11" s="82">
        <v>2.3250000000000002</v>
      </c>
      <c r="AJ11" s="84"/>
      <c r="AK11" s="82"/>
      <c r="AL11" s="82"/>
      <c r="AM11" s="82"/>
      <c r="AN11" s="84"/>
      <c r="AO11" s="82"/>
      <c r="AP11" s="84"/>
      <c r="AQ11" s="82"/>
      <c r="AR11" s="84"/>
      <c r="AS11" s="82"/>
      <c r="AT11" s="82"/>
      <c r="AU11" s="82"/>
      <c r="AV11" s="84"/>
      <c r="AW11" s="82"/>
      <c r="AX11" s="82"/>
      <c r="AY11" s="82"/>
      <c r="AZ11" s="84"/>
      <c r="BA11" s="82"/>
      <c r="BB11" s="82"/>
      <c r="BC11" s="82"/>
      <c r="BD11" s="82"/>
      <c r="BE11" s="82"/>
      <c r="BF11" s="82"/>
      <c r="BG11" s="82"/>
      <c r="BH11" s="82"/>
      <c r="BI11" s="82"/>
      <c r="BJ11" s="84"/>
      <c r="BK11" s="82"/>
      <c r="BL11" s="84"/>
      <c r="BM11" s="82"/>
      <c r="BN11" s="82"/>
      <c r="BO11" s="82"/>
      <c r="BP11" s="84"/>
      <c r="BQ11" s="82"/>
      <c r="BR11" s="84"/>
      <c r="BS11" s="82"/>
      <c r="BT11" s="82"/>
      <c r="BU11" s="82"/>
      <c r="BV11" s="82"/>
    </row>
    <row r="12" spans="1:75" x14ac:dyDescent="0.25">
      <c r="A12" s="39">
        <v>10</v>
      </c>
      <c r="B12" s="39">
        <v>3</v>
      </c>
      <c r="C12" s="37" t="s">
        <v>477</v>
      </c>
      <c r="D12" s="40">
        <f>май!D12-июнь!E12</f>
        <v>-275.53973658937196</v>
      </c>
      <c r="E12" s="40">
        <f t="shared" si="0"/>
        <v>0</v>
      </c>
      <c r="F12" s="36"/>
      <c r="G12" s="36"/>
      <c r="H12" s="36"/>
      <c r="I12" s="27"/>
      <c r="J12" s="36"/>
      <c r="K12" s="36"/>
      <c r="L12" s="36"/>
      <c r="M12" s="36"/>
      <c r="N12" s="36"/>
      <c r="O12" s="29"/>
      <c r="P12" s="36"/>
      <c r="Q12" s="29"/>
      <c r="R12" s="36"/>
      <c r="S12" s="36"/>
      <c r="T12" s="36"/>
      <c r="U12" s="36"/>
      <c r="V12" s="36"/>
      <c r="W12" s="36"/>
      <c r="X12" s="36"/>
      <c r="Y12" s="29"/>
      <c r="Z12" s="36"/>
      <c r="AA12" s="66"/>
      <c r="AB12" s="36"/>
      <c r="AC12" s="36"/>
      <c r="AD12" s="36"/>
      <c r="AE12" s="36"/>
      <c r="AF12" s="36"/>
      <c r="AG12" s="36"/>
      <c r="AH12" s="29"/>
      <c r="AI12" s="36"/>
      <c r="AJ12" s="29"/>
      <c r="AK12" s="36"/>
      <c r="AL12" s="36"/>
      <c r="AM12" s="36"/>
      <c r="AN12" s="29"/>
      <c r="AO12" s="36"/>
      <c r="AP12" s="29"/>
      <c r="AQ12" s="36"/>
      <c r="AR12" s="29"/>
      <c r="AS12" s="36"/>
      <c r="AT12" s="36"/>
      <c r="AU12" s="36"/>
      <c r="AV12" s="29"/>
      <c r="AW12" s="36"/>
      <c r="AX12" s="36"/>
      <c r="AY12" s="36"/>
      <c r="AZ12" s="29"/>
      <c r="BA12" s="36"/>
      <c r="BB12" s="36"/>
      <c r="BC12" s="36"/>
      <c r="BD12" s="36"/>
      <c r="BE12" s="36"/>
      <c r="BF12" s="36"/>
      <c r="BG12" s="36"/>
      <c r="BH12" s="36"/>
      <c r="BI12" s="36"/>
      <c r="BJ12" s="29"/>
      <c r="BK12" s="36"/>
      <c r="BL12" s="29"/>
      <c r="BM12" s="36"/>
      <c r="BN12" s="36"/>
      <c r="BO12" s="36"/>
      <c r="BP12" s="29"/>
      <c r="BQ12" s="36"/>
      <c r="BR12" s="29"/>
      <c r="BS12" s="36"/>
      <c r="BT12" s="36"/>
      <c r="BU12" s="36"/>
      <c r="BV12" s="36"/>
    </row>
    <row r="13" spans="1:75" x14ac:dyDescent="0.25">
      <c r="A13" s="39">
        <v>11</v>
      </c>
      <c r="B13" s="39">
        <v>3</v>
      </c>
      <c r="C13" s="37" t="s">
        <v>478</v>
      </c>
      <c r="D13" s="40">
        <f>май!D13-июнь!E13</f>
        <v>-15.264091449275398</v>
      </c>
      <c r="E13" s="40">
        <f t="shared" si="0"/>
        <v>0</v>
      </c>
      <c r="F13" s="36"/>
      <c r="G13" s="36"/>
      <c r="H13" s="36"/>
      <c r="I13" s="27"/>
      <c r="J13" s="36"/>
      <c r="K13" s="36"/>
      <c r="L13" s="36"/>
      <c r="M13" s="36"/>
      <c r="N13" s="36"/>
      <c r="O13" s="29"/>
      <c r="P13" s="36"/>
      <c r="Q13" s="29"/>
      <c r="R13" s="36"/>
      <c r="S13" s="36"/>
      <c r="T13" s="36"/>
      <c r="U13" s="36"/>
      <c r="V13" s="36"/>
      <c r="W13" s="36"/>
      <c r="X13" s="36"/>
      <c r="Y13" s="29"/>
      <c r="Z13" s="36"/>
      <c r="AA13" s="66"/>
      <c r="AB13" s="36"/>
      <c r="AC13" s="36"/>
      <c r="AD13" s="36"/>
      <c r="AE13" s="36"/>
      <c r="AF13" s="36"/>
      <c r="AG13" s="36"/>
      <c r="AH13" s="29"/>
      <c r="AI13" s="36"/>
      <c r="AJ13" s="29"/>
      <c r="AK13" s="36"/>
      <c r="AL13" s="36"/>
      <c r="AM13" s="36"/>
      <c r="AN13" s="29"/>
      <c r="AO13" s="36"/>
      <c r="AP13" s="29"/>
      <c r="AQ13" s="36"/>
      <c r="AR13" s="29"/>
      <c r="AS13" s="36"/>
      <c r="AT13" s="36"/>
      <c r="AU13" s="36"/>
      <c r="AV13" s="29"/>
      <c r="AW13" s="36"/>
      <c r="AX13" s="36"/>
      <c r="AY13" s="36"/>
      <c r="AZ13" s="29"/>
      <c r="BA13" s="36"/>
      <c r="BB13" s="36"/>
      <c r="BC13" s="36"/>
      <c r="BD13" s="36"/>
      <c r="BE13" s="36"/>
      <c r="BF13" s="36"/>
      <c r="BG13" s="36"/>
      <c r="BH13" s="36"/>
      <c r="BI13" s="36"/>
      <c r="BJ13" s="29"/>
      <c r="BK13" s="36"/>
      <c r="BL13" s="29"/>
      <c r="BM13" s="36"/>
      <c r="BN13" s="36"/>
      <c r="BO13" s="36"/>
      <c r="BP13" s="29"/>
      <c r="BQ13" s="36"/>
      <c r="BR13" s="29"/>
      <c r="BS13" s="36"/>
      <c r="BT13" s="36"/>
      <c r="BU13" s="36"/>
      <c r="BV13" s="36"/>
    </row>
    <row r="14" spans="1:75" x14ac:dyDescent="0.25">
      <c r="A14" s="39">
        <v>12</v>
      </c>
      <c r="B14" s="39">
        <v>3</v>
      </c>
      <c r="C14" s="37" t="s">
        <v>479</v>
      </c>
      <c r="D14" s="40">
        <f>май!D14-июнь!E14</f>
        <v>-705.84744787439604</v>
      </c>
      <c r="E14" s="40">
        <f t="shared" si="0"/>
        <v>0</v>
      </c>
      <c r="F14" s="36"/>
      <c r="G14" s="36"/>
      <c r="H14" s="36"/>
      <c r="I14" s="27"/>
      <c r="J14" s="36"/>
      <c r="K14" s="36"/>
      <c r="L14" s="36"/>
      <c r="M14" s="36"/>
      <c r="N14" s="36"/>
      <c r="O14" s="29"/>
      <c r="P14" s="36"/>
      <c r="Q14" s="29"/>
      <c r="R14" s="36"/>
      <c r="S14" s="36"/>
      <c r="T14" s="36"/>
      <c r="U14" s="36"/>
      <c r="V14" s="36"/>
      <c r="W14" s="36"/>
      <c r="X14" s="36"/>
      <c r="Y14" s="29"/>
      <c r="Z14" s="36"/>
      <c r="AA14" s="66"/>
      <c r="AB14" s="36"/>
      <c r="AC14" s="36"/>
      <c r="AD14" s="36"/>
      <c r="AE14" s="36"/>
      <c r="AF14" s="36"/>
      <c r="AG14" s="36"/>
      <c r="AH14" s="29"/>
      <c r="AI14" s="36"/>
      <c r="AJ14" s="29"/>
      <c r="AK14" s="36"/>
      <c r="AL14" s="36"/>
      <c r="AM14" s="36"/>
      <c r="AN14" s="29"/>
      <c r="AO14" s="36"/>
      <c r="AP14" s="29"/>
      <c r="AQ14" s="36"/>
      <c r="AR14" s="29"/>
      <c r="AS14" s="36"/>
      <c r="AT14" s="36"/>
      <c r="AU14" s="36"/>
      <c r="AV14" s="29"/>
      <c r="AW14" s="36"/>
      <c r="AX14" s="36"/>
      <c r="AY14" s="36"/>
      <c r="AZ14" s="29"/>
      <c r="BA14" s="36"/>
      <c r="BB14" s="36"/>
      <c r="BC14" s="36"/>
      <c r="BD14" s="36"/>
      <c r="BE14" s="36"/>
      <c r="BF14" s="36"/>
      <c r="BG14" s="36"/>
      <c r="BH14" s="36"/>
      <c r="BI14" s="36"/>
      <c r="BJ14" s="29"/>
      <c r="BK14" s="36"/>
      <c r="BL14" s="29"/>
      <c r="BM14" s="36"/>
      <c r="BN14" s="36"/>
      <c r="BO14" s="36"/>
      <c r="BP14" s="29"/>
      <c r="BQ14" s="36"/>
      <c r="BR14" s="29"/>
      <c r="BS14" s="36"/>
      <c r="BT14" s="36"/>
      <c r="BU14" s="36"/>
      <c r="BV14" s="36"/>
    </row>
    <row r="15" spans="1:75" x14ac:dyDescent="0.25">
      <c r="A15" s="39">
        <v>13</v>
      </c>
      <c r="B15" s="39">
        <v>3</v>
      </c>
      <c r="C15" s="37" t="s">
        <v>480</v>
      </c>
      <c r="D15" s="40">
        <f>май!D15-июнь!E15</f>
        <v>472.83167921739124</v>
      </c>
      <c r="E15" s="40">
        <f t="shared" si="0"/>
        <v>0</v>
      </c>
      <c r="F15" s="36"/>
      <c r="G15" s="36"/>
      <c r="H15" s="36"/>
      <c r="I15" s="27"/>
      <c r="J15" s="36"/>
      <c r="K15" s="36"/>
      <c r="L15" s="36"/>
      <c r="M15" s="36"/>
      <c r="N15" s="36"/>
      <c r="O15" s="29"/>
      <c r="P15" s="36"/>
      <c r="Q15" s="29"/>
      <c r="R15" s="36"/>
      <c r="S15" s="36"/>
      <c r="T15" s="36"/>
      <c r="U15" s="36"/>
      <c r="V15" s="36"/>
      <c r="W15" s="36"/>
      <c r="X15" s="36"/>
      <c r="Y15" s="29"/>
      <c r="Z15" s="36"/>
      <c r="AA15" s="66"/>
      <c r="AB15" s="36"/>
      <c r="AC15" s="36"/>
      <c r="AD15" s="36"/>
      <c r="AE15" s="36"/>
      <c r="AF15" s="36"/>
      <c r="AG15" s="36"/>
      <c r="AH15" s="29"/>
      <c r="AI15" s="36"/>
      <c r="AJ15" s="29"/>
      <c r="AK15" s="36"/>
      <c r="AL15" s="36"/>
      <c r="AM15" s="36"/>
      <c r="AN15" s="29"/>
      <c r="AO15" s="36"/>
      <c r="AP15" s="29"/>
      <c r="AQ15" s="36"/>
      <c r="AR15" s="29"/>
      <c r="AS15" s="36"/>
      <c r="AT15" s="36"/>
      <c r="AU15" s="36"/>
      <c r="AV15" s="29"/>
      <c r="AW15" s="36"/>
      <c r="AX15" s="36"/>
      <c r="AY15" s="36"/>
      <c r="AZ15" s="29"/>
      <c r="BA15" s="36"/>
      <c r="BB15" s="36"/>
      <c r="BC15" s="36"/>
      <c r="BD15" s="36"/>
      <c r="BE15" s="36"/>
      <c r="BF15" s="36"/>
      <c r="BG15" s="36"/>
      <c r="BH15" s="36"/>
      <c r="BI15" s="36"/>
      <c r="BJ15" s="29"/>
      <c r="BK15" s="36"/>
      <c r="BL15" s="29"/>
      <c r="BM15" s="36"/>
      <c r="BN15" s="36"/>
      <c r="BO15" s="36"/>
      <c r="BP15" s="29"/>
      <c r="BQ15" s="36"/>
      <c r="BR15" s="29"/>
      <c r="BS15" s="36"/>
      <c r="BT15" s="36"/>
      <c r="BU15" s="36"/>
      <c r="BV15" s="36"/>
    </row>
    <row r="16" spans="1:75" x14ac:dyDescent="0.25">
      <c r="A16" s="39">
        <v>14</v>
      </c>
      <c r="B16" s="39">
        <v>3</v>
      </c>
      <c r="C16" s="37" t="s">
        <v>481</v>
      </c>
      <c r="D16" s="40">
        <f>май!D16-июнь!E16</f>
        <v>102.28406877294687</v>
      </c>
      <c r="E16" s="40">
        <f t="shared" si="0"/>
        <v>0</v>
      </c>
      <c r="F16" s="36"/>
      <c r="G16" s="36"/>
      <c r="H16" s="36"/>
      <c r="I16" s="27"/>
      <c r="J16" s="36"/>
      <c r="K16" s="36"/>
      <c r="L16" s="36"/>
      <c r="M16" s="36"/>
      <c r="N16" s="36"/>
      <c r="O16" s="29"/>
      <c r="P16" s="36"/>
      <c r="Q16" s="29"/>
      <c r="R16" s="36"/>
      <c r="S16" s="36"/>
      <c r="T16" s="36"/>
      <c r="U16" s="36"/>
      <c r="V16" s="36"/>
      <c r="W16" s="36"/>
      <c r="X16" s="36"/>
      <c r="Y16" s="29"/>
      <c r="Z16" s="36"/>
      <c r="AA16" s="66"/>
      <c r="AB16" s="36"/>
      <c r="AC16" s="36"/>
      <c r="AD16" s="36"/>
      <c r="AE16" s="36"/>
      <c r="AF16" s="36"/>
      <c r="AG16" s="36"/>
      <c r="AH16" s="29"/>
      <c r="AI16" s="36"/>
      <c r="AJ16" s="29"/>
      <c r="AK16" s="36"/>
      <c r="AL16" s="36"/>
      <c r="AM16" s="36"/>
      <c r="AN16" s="29"/>
      <c r="AO16" s="36"/>
      <c r="AP16" s="29"/>
      <c r="AQ16" s="36"/>
      <c r="AR16" s="29"/>
      <c r="AS16" s="36"/>
      <c r="AT16" s="36"/>
      <c r="AU16" s="36"/>
      <c r="AV16" s="29"/>
      <c r="AW16" s="36"/>
      <c r="AX16" s="36"/>
      <c r="AY16" s="36"/>
      <c r="AZ16" s="29"/>
      <c r="BA16" s="36"/>
      <c r="BB16" s="36"/>
      <c r="BC16" s="36"/>
      <c r="BD16" s="36"/>
      <c r="BE16" s="36"/>
      <c r="BF16" s="36"/>
      <c r="BG16" s="36"/>
      <c r="BH16" s="36"/>
      <c r="BI16" s="36"/>
      <c r="BJ16" s="29"/>
      <c r="BK16" s="36"/>
      <c r="BL16" s="29"/>
      <c r="BM16" s="36"/>
      <c r="BN16" s="36"/>
      <c r="BO16" s="36"/>
      <c r="BP16" s="29"/>
      <c r="BQ16" s="36"/>
      <c r="BR16" s="29"/>
      <c r="BS16" s="36"/>
      <c r="BT16" s="36"/>
      <c r="BU16" s="36"/>
      <c r="BV16" s="36"/>
    </row>
    <row r="17" spans="1:74" x14ac:dyDescent="0.25">
      <c r="A17" s="39">
        <v>15</v>
      </c>
      <c r="B17" s="39">
        <v>3</v>
      </c>
      <c r="C17" s="37" t="s">
        <v>482</v>
      </c>
      <c r="D17" s="40">
        <f>май!D17-июнь!E17</f>
        <v>-506.39715451207724</v>
      </c>
      <c r="E17" s="40">
        <f t="shared" si="0"/>
        <v>0</v>
      </c>
      <c r="F17" s="36"/>
      <c r="G17" s="36"/>
      <c r="H17" s="36"/>
      <c r="I17" s="27"/>
      <c r="J17" s="36"/>
      <c r="K17" s="36"/>
      <c r="L17" s="36"/>
      <c r="M17" s="36"/>
      <c r="N17" s="36"/>
      <c r="O17" s="29"/>
      <c r="P17" s="36"/>
      <c r="Q17" s="29"/>
      <c r="R17" s="36"/>
      <c r="S17" s="36"/>
      <c r="T17" s="36"/>
      <c r="U17" s="36"/>
      <c r="V17" s="36"/>
      <c r="W17" s="36"/>
      <c r="X17" s="36"/>
      <c r="Y17" s="29"/>
      <c r="Z17" s="36"/>
      <c r="AA17" s="66"/>
      <c r="AB17" s="36"/>
      <c r="AC17" s="36"/>
      <c r="AD17" s="36"/>
      <c r="AE17" s="36"/>
      <c r="AF17" s="36"/>
      <c r="AG17" s="36"/>
      <c r="AH17" s="29"/>
      <c r="AI17" s="36"/>
      <c r="AJ17" s="29"/>
      <c r="AK17" s="36"/>
      <c r="AL17" s="36"/>
      <c r="AM17" s="36"/>
      <c r="AN17" s="29"/>
      <c r="AO17" s="36"/>
      <c r="AP17" s="29"/>
      <c r="AQ17" s="36"/>
      <c r="AR17" s="29"/>
      <c r="AS17" s="36"/>
      <c r="AT17" s="36"/>
      <c r="AU17" s="36"/>
      <c r="AV17" s="29"/>
      <c r="AW17" s="36"/>
      <c r="AX17" s="36"/>
      <c r="AY17" s="36"/>
      <c r="AZ17" s="29"/>
      <c r="BA17" s="36"/>
      <c r="BB17" s="36"/>
      <c r="BC17" s="36"/>
      <c r="BD17" s="36"/>
      <c r="BE17" s="36"/>
      <c r="BF17" s="36"/>
      <c r="BG17" s="36"/>
      <c r="BH17" s="36"/>
      <c r="BI17" s="36"/>
      <c r="BJ17" s="29"/>
      <c r="BK17" s="36"/>
      <c r="BL17" s="29"/>
      <c r="BM17" s="36"/>
      <c r="BN17" s="36"/>
      <c r="BO17" s="36"/>
      <c r="BP17" s="29"/>
      <c r="BQ17" s="36"/>
      <c r="BR17" s="29"/>
      <c r="BS17" s="36"/>
      <c r="BT17" s="36"/>
      <c r="BU17" s="36"/>
      <c r="BV17" s="36"/>
    </row>
    <row r="18" spans="1:74" x14ac:dyDescent="0.25">
      <c r="A18" s="39">
        <v>16</v>
      </c>
      <c r="B18" s="39">
        <v>1</v>
      </c>
      <c r="C18" s="37" t="s">
        <v>483</v>
      </c>
      <c r="D18" s="40">
        <f>май!D18-июнь!E18</f>
        <v>196.92632924637684</v>
      </c>
      <c r="E18" s="40">
        <f t="shared" si="0"/>
        <v>0</v>
      </c>
      <c r="F18" s="36"/>
      <c r="G18" s="36"/>
      <c r="H18" s="36"/>
      <c r="I18" s="27"/>
      <c r="J18" s="36"/>
      <c r="K18" s="36"/>
      <c r="L18" s="36"/>
      <c r="M18" s="36"/>
      <c r="N18" s="36"/>
      <c r="O18" s="29"/>
      <c r="P18" s="36"/>
      <c r="Q18" s="29"/>
      <c r="R18" s="36"/>
      <c r="S18" s="36"/>
      <c r="T18" s="36"/>
      <c r="U18" s="36"/>
      <c r="V18" s="36"/>
      <c r="W18" s="36"/>
      <c r="X18" s="36"/>
      <c r="Y18" s="29"/>
      <c r="Z18" s="36"/>
      <c r="AA18" s="66"/>
      <c r="AB18" s="36"/>
      <c r="AC18" s="36"/>
      <c r="AD18" s="36"/>
      <c r="AE18" s="36"/>
      <c r="AF18" s="36"/>
      <c r="AG18" s="36"/>
      <c r="AH18" s="29"/>
      <c r="AI18" s="36"/>
      <c r="AJ18" s="29"/>
      <c r="AK18" s="36"/>
      <c r="AL18" s="36"/>
      <c r="AM18" s="36"/>
      <c r="AN18" s="29"/>
      <c r="AO18" s="36"/>
      <c r="AP18" s="29"/>
      <c r="AQ18" s="36"/>
      <c r="AR18" s="29"/>
      <c r="AS18" s="36"/>
      <c r="AT18" s="36"/>
      <c r="AU18" s="36"/>
      <c r="AV18" s="29"/>
      <c r="AW18" s="36"/>
      <c r="AX18" s="36"/>
      <c r="AY18" s="36"/>
      <c r="AZ18" s="29"/>
      <c r="BA18" s="36"/>
      <c r="BB18" s="36"/>
      <c r="BC18" s="36"/>
      <c r="BD18" s="36"/>
      <c r="BE18" s="36"/>
      <c r="BF18" s="36"/>
      <c r="BG18" s="36"/>
      <c r="BH18" s="36"/>
      <c r="BI18" s="36"/>
      <c r="BJ18" s="29"/>
      <c r="BK18" s="36"/>
      <c r="BL18" s="29"/>
      <c r="BM18" s="36"/>
      <c r="BN18" s="36"/>
      <c r="BO18" s="36"/>
      <c r="BP18" s="29"/>
      <c r="BQ18" s="36"/>
      <c r="BR18" s="29"/>
      <c r="BS18" s="36"/>
      <c r="BT18" s="36"/>
      <c r="BU18" s="36"/>
      <c r="BV18" s="36"/>
    </row>
    <row r="19" spans="1:74" s="86" customFormat="1" x14ac:dyDescent="0.25">
      <c r="A19" s="79">
        <v>17</v>
      </c>
      <c r="B19" s="79">
        <v>2</v>
      </c>
      <c r="C19" s="80" t="s">
        <v>484</v>
      </c>
      <c r="D19" s="81">
        <f>май!D19-июнь!E19</f>
        <v>234.24825689855066</v>
      </c>
      <c r="E19" s="81">
        <f t="shared" si="0"/>
        <v>10.255000000000001</v>
      </c>
      <c r="F19" s="82"/>
      <c r="G19" s="82"/>
      <c r="H19" s="82"/>
      <c r="I19" s="83"/>
      <c r="J19" s="82"/>
      <c r="K19" s="82"/>
      <c r="L19" s="82"/>
      <c r="M19" s="82"/>
      <c r="N19" s="82"/>
      <c r="O19" s="84"/>
      <c r="P19" s="82"/>
      <c r="Q19" s="84"/>
      <c r="R19" s="82"/>
      <c r="S19" s="82"/>
      <c r="T19" s="82"/>
      <c r="U19" s="82"/>
      <c r="V19" s="82"/>
      <c r="W19" s="82"/>
      <c r="X19" s="82"/>
      <c r="Y19" s="84"/>
      <c r="Z19" s="82"/>
      <c r="AA19" s="85"/>
      <c r="AB19" s="82"/>
      <c r="AC19" s="82"/>
      <c r="AD19" s="82"/>
      <c r="AE19" s="82"/>
      <c r="AF19" s="82"/>
      <c r="AG19" s="82"/>
      <c r="AH19" s="84"/>
      <c r="AI19" s="82"/>
      <c r="AJ19" s="84"/>
      <c r="AK19" s="82"/>
      <c r="AL19" s="82"/>
      <c r="AM19" s="82"/>
      <c r="AN19" s="84"/>
      <c r="AO19" s="82"/>
      <c r="AP19" s="84"/>
      <c r="AQ19" s="82"/>
      <c r="AR19" s="84"/>
      <c r="AS19" s="82"/>
      <c r="AT19" s="82"/>
      <c r="AU19" s="82"/>
      <c r="AV19" s="84"/>
      <c r="AW19" s="82"/>
      <c r="AX19" s="82"/>
      <c r="AY19" s="82"/>
      <c r="AZ19" s="84"/>
      <c r="BA19" s="82"/>
      <c r="BB19" s="82"/>
      <c r="BC19" s="82"/>
      <c r="BD19" s="82"/>
      <c r="BE19" s="82"/>
      <c r="BF19" s="82"/>
      <c r="BG19" s="82"/>
      <c r="BH19" s="82"/>
      <c r="BI19" s="82"/>
      <c r="BJ19" s="84"/>
      <c r="BK19" s="82"/>
      <c r="BL19" s="84">
        <v>13</v>
      </c>
      <c r="BM19" s="82">
        <v>10.255000000000001</v>
      </c>
      <c r="BN19" s="82"/>
      <c r="BO19" s="82"/>
      <c r="BP19" s="84"/>
      <c r="BQ19" s="82"/>
      <c r="BR19" s="84"/>
      <c r="BS19" s="82"/>
      <c r="BT19" s="82"/>
      <c r="BU19" s="82"/>
      <c r="BV19" s="82"/>
    </row>
    <row r="20" spans="1:74" x14ac:dyDescent="0.25">
      <c r="A20" s="39">
        <v>18</v>
      </c>
      <c r="B20" s="39">
        <v>2</v>
      </c>
      <c r="C20" s="37" t="s">
        <v>939</v>
      </c>
      <c r="D20" s="40">
        <f>май!D20-июнь!E20</f>
        <v>646.64836769082126</v>
      </c>
      <c r="E20" s="40">
        <f t="shared" si="0"/>
        <v>0</v>
      </c>
      <c r="F20" s="36"/>
      <c r="G20" s="36"/>
      <c r="H20" s="36"/>
      <c r="I20" s="27"/>
      <c r="J20" s="36"/>
      <c r="K20" s="36"/>
      <c r="L20" s="36"/>
      <c r="M20" s="36"/>
      <c r="N20" s="36"/>
      <c r="O20" s="29"/>
      <c r="P20" s="36"/>
      <c r="Q20" s="29"/>
      <c r="R20" s="36"/>
      <c r="S20" s="36"/>
      <c r="T20" s="36"/>
      <c r="U20" s="36"/>
      <c r="V20" s="36"/>
      <c r="W20" s="36"/>
      <c r="X20" s="36"/>
      <c r="Y20" s="29"/>
      <c r="Z20" s="36"/>
      <c r="AA20" s="66"/>
      <c r="AB20" s="36"/>
      <c r="AC20" s="36"/>
      <c r="AD20" s="36"/>
      <c r="AE20" s="36"/>
      <c r="AF20" s="36"/>
      <c r="AG20" s="36"/>
      <c r="AH20" s="29"/>
      <c r="AI20" s="36"/>
      <c r="AJ20" s="29"/>
      <c r="AK20" s="36"/>
      <c r="AL20" s="36"/>
      <c r="AM20" s="36"/>
      <c r="AN20" s="29"/>
      <c r="AO20" s="36"/>
      <c r="AP20" s="29"/>
      <c r="AQ20" s="36"/>
      <c r="AR20" s="29"/>
      <c r="AS20" s="36"/>
      <c r="AT20" s="36"/>
      <c r="AU20" s="36"/>
      <c r="AV20" s="29"/>
      <c r="AW20" s="36"/>
      <c r="AX20" s="36"/>
      <c r="AY20" s="36"/>
      <c r="AZ20" s="29"/>
      <c r="BA20" s="36"/>
      <c r="BB20" s="36"/>
      <c r="BC20" s="36"/>
      <c r="BD20" s="36"/>
      <c r="BE20" s="36"/>
      <c r="BF20" s="36"/>
      <c r="BG20" s="36"/>
      <c r="BH20" s="36"/>
      <c r="BI20" s="36"/>
      <c r="BJ20" s="29"/>
      <c r="BK20" s="36"/>
      <c r="BL20" s="29"/>
      <c r="BM20" s="36"/>
      <c r="BN20" s="36"/>
      <c r="BO20" s="36"/>
      <c r="BP20" s="29"/>
      <c r="BQ20" s="36"/>
      <c r="BR20" s="29"/>
      <c r="BS20" s="36"/>
      <c r="BT20" s="36"/>
      <c r="BU20" s="36"/>
      <c r="BV20" s="36"/>
    </row>
    <row r="21" spans="1:74" s="86" customFormat="1" x14ac:dyDescent="0.25">
      <c r="A21" s="79">
        <v>19</v>
      </c>
      <c r="B21" s="79">
        <v>2</v>
      </c>
      <c r="C21" s="80" t="s">
        <v>485</v>
      </c>
      <c r="D21" s="81">
        <f>май!D21-июнь!E21</f>
        <v>1497.6615928888889</v>
      </c>
      <c r="E21" s="81">
        <f t="shared" si="0"/>
        <v>9.1229999999999993</v>
      </c>
      <c r="F21" s="82"/>
      <c r="G21" s="82"/>
      <c r="H21" s="82"/>
      <c r="I21" s="83"/>
      <c r="J21" s="82"/>
      <c r="K21" s="82"/>
      <c r="L21" s="82"/>
      <c r="M21" s="82"/>
      <c r="N21" s="82"/>
      <c r="O21" s="84"/>
      <c r="P21" s="82"/>
      <c r="Q21" s="84"/>
      <c r="R21" s="82"/>
      <c r="S21" s="82"/>
      <c r="T21" s="82"/>
      <c r="U21" s="82"/>
      <c r="V21" s="82"/>
      <c r="W21" s="82"/>
      <c r="X21" s="82"/>
      <c r="Y21" s="84"/>
      <c r="Z21" s="82"/>
      <c r="AA21" s="85"/>
      <c r="AB21" s="82"/>
      <c r="AC21" s="82"/>
      <c r="AD21" s="82"/>
      <c r="AE21" s="82"/>
      <c r="AF21" s="82"/>
      <c r="AG21" s="82"/>
      <c r="AH21" s="84"/>
      <c r="AI21" s="82"/>
      <c r="AJ21" s="84"/>
      <c r="AK21" s="82"/>
      <c r="AL21" s="82"/>
      <c r="AM21" s="82"/>
      <c r="AN21" s="84"/>
      <c r="AO21" s="82"/>
      <c r="AP21" s="84"/>
      <c r="AQ21" s="82"/>
      <c r="AR21" s="84"/>
      <c r="AS21" s="82"/>
      <c r="AT21" s="82"/>
      <c r="AU21" s="82"/>
      <c r="AV21" s="84"/>
      <c r="AW21" s="82"/>
      <c r="AX21" s="82"/>
      <c r="AY21" s="82"/>
      <c r="AZ21" s="84"/>
      <c r="BA21" s="82"/>
      <c r="BB21" s="82"/>
      <c r="BC21" s="82"/>
      <c r="BD21" s="82">
        <v>4.0000000000000001E-3</v>
      </c>
      <c r="BE21" s="82">
        <v>5.4539999999999997</v>
      </c>
      <c r="BF21" s="82">
        <v>3.0000000000000001E-3</v>
      </c>
      <c r="BG21" s="82">
        <v>3.669</v>
      </c>
      <c r="BH21" s="82"/>
      <c r="BI21" s="82"/>
      <c r="BJ21" s="84"/>
      <c r="BK21" s="82"/>
      <c r="BL21" s="84"/>
      <c r="BM21" s="82"/>
      <c r="BN21" s="82"/>
      <c r="BO21" s="82"/>
      <c r="BP21" s="84"/>
      <c r="BQ21" s="82"/>
      <c r="BR21" s="84"/>
      <c r="BS21" s="82"/>
      <c r="BT21" s="82"/>
      <c r="BU21" s="82"/>
      <c r="BV21" s="82"/>
    </row>
    <row r="22" spans="1:74" s="86" customFormat="1" x14ac:dyDescent="0.25">
      <c r="A22" s="79">
        <v>20</v>
      </c>
      <c r="B22" s="79">
        <v>2</v>
      </c>
      <c r="C22" s="80" t="s">
        <v>486</v>
      </c>
      <c r="D22" s="81">
        <f>май!D22-июнь!E22</f>
        <v>350.85186298550747</v>
      </c>
      <c r="E22" s="81">
        <f t="shared" si="0"/>
        <v>10.738</v>
      </c>
      <c r="F22" s="82"/>
      <c r="G22" s="82"/>
      <c r="H22" s="82"/>
      <c r="I22" s="83"/>
      <c r="J22" s="82"/>
      <c r="K22" s="82"/>
      <c r="L22" s="82"/>
      <c r="M22" s="82"/>
      <c r="N22" s="82"/>
      <c r="O22" s="84"/>
      <c r="P22" s="82"/>
      <c r="Q22" s="84"/>
      <c r="R22" s="82"/>
      <c r="S22" s="82"/>
      <c r="T22" s="82"/>
      <c r="U22" s="82"/>
      <c r="V22" s="82"/>
      <c r="W22" s="82"/>
      <c r="X22" s="82"/>
      <c r="Y22" s="84"/>
      <c r="Z22" s="82"/>
      <c r="AA22" s="85"/>
      <c r="AB22" s="82"/>
      <c r="AC22" s="82"/>
      <c r="AD22" s="82"/>
      <c r="AE22" s="82"/>
      <c r="AF22" s="82"/>
      <c r="AG22" s="82"/>
      <c r="AH22" s="84"/>
      <c r="AI22" s="82"/>
      <c r="AJ22" s="84"/>
      <c r="AK22" s="82"/>
      <c r="AL22" s="82"/>
      <c r="AM22" s="82"/>
      <c r="AN22" s="84"/>
      <c r="AO22" s="82"/>
      <c r="AP22" s="84"/>
      <c r="AQ22" s="82"/>
      <c r="AR22" s="84"/>
      <c r="AS22" s="82"/>
      <c r="AT22" s="82"/>
      <c r="AU22" s="82"/>
      <c r="AV22" s="84"/>
      <c r="AW22" s="82"/>
      <c r="AX22" s="82"/>
      <c r="AY22" s="82"/>
      <c r="AZ22" s="84"/>
      <c r="BA22" s="82"/>
      <c r="BB22" s="82"/>
      <c r="BC22" s="82"/>
      <c r="BD22" s="82"/>
      <c r="BE22" s="82"/>
      <c r="BF22" s="82"/>
      <c r="BG22" s="82"/>
      <c r="BH22" s="82"/>
      <c r="BI22" s="82"/>
      <c r="BJ22" s="84"/>
      <c r="BK22" s="82"/>
      <c r="BL22" s="84">
        <v>15</v>
      </c>
      <c r="BM22" s="82">
        <v>10.738</v>
      </c>
      <c r="BN22" s="82"/>
      <c r="BO22" s="82"/>
      <c r="BP22" s="84"/>
      <c r="BQ22" s="82"/>
      <c r="BR22" s="84"/>
      <c r="BS22" s="82"/>
      <c r="BT22" s="82"/>
      <c r="BU22" s="82"/>
      <c r="BV22" s="82"/>
    </row>
    <row r="23" spans="1:74" s="86" customFormat="1" x14ac:dyDescent="0.25">
      <c r="A23" s="79">
        <v>21</v>
      </c>
      <c r="B23" s="79">
        <v>2</v>
      </c>
      <c r="C23" s="80" t="s">
        <v>487</v>
      </c>
      <c r="D23" s="81">
        <f>май!D23-июнь!E23</f>
        <v>609.94304714975783</v>
      </c>
      <c r="E23" s="81">
        <f t="shared" si="0"/>
        <v>1161.732</v>
      </c>
      <c r="F23" s="82"/>
      <c r="G23" s="82"/>
      <c r="H23" s="82"/>
      <c r="I23" s="83"/>
      <c r="J23" s="82"/>
      <c r="K23" s="82"/>
      <c r="L23" s="82"/>
      <c r="M23" s="82"/>
      <c r="N23" s="82"/>
      <c r="O23" s="84"/>
      <c r="P23" s="82"/>
      <c r="Q23" s="84"/>
      <c r="R23" s="82"/>
      <c r="S23" s="82"/>
      <c r="T23" s="82"/>
      <c r="U23" s="82"/>
      <c r="V23" s="82"/>
      <c r="W23" s="82"/>
      <c r="X23" s="82"/>
      <c r="Y23" s="84"/>
      <c r="Z23" s="82"/>
      <c r="AA23" s="85" t="s">
        <v>1138</v>
      </c>
      <c r="AB23" s="82">
        <f>0.168+0.132</f>
        <v>0.30000000000000004</v>
      </c>
      <c r="AC23" s="82">
        <f>405.468+745.526</f>
        <v>1150.9939999999999</v>
      </c>
      <c r="AD23" s="82"/>
      <c r="AE23" s="82"/>
      <c r="AF23" s="82"/>
      <c r="AG23" s="82"/>
      <c r="AH23" s="84"/>
      <c r="AI23" s="82"/>
      <c r="AJ23" s="84"/>
      <c r="AK23" s="82"/>
      <c r="AL23" s="82"/>
      <c r="AM23" s="82"/>
      <c r="AN23" s="84"/>
      <c r="AO23" s="82"/>
      <c r="AP23" s="84"/>
      <c r="AQ23" s="82"/>
      <c r="AR23" s="84"/>
      <c r="AS23" s="82"/>
      <c r="AT23" s="82"/>
      <c r="AU23" s="82"/>
      <c r="AV23" s="84"/>
      <c r="AW23" s="82"/>
      <c r="AX23" s="82"/>
      <c r="AY23" s="82"/>
      <c r="AZ23" s="84"/>
      <c r="BA23" s="82"/>
      <c r="BB23" s="82"/>
      <c r="BC23" s="82"/>
      <c r="BD23" s="82"/>
      <c r="BE23" s="82"/>
      <c r="BF23" s="82"/>
      <c r="BG23" s="82"/>
      <c r="BH23" s="82"/>
      <c r="BI23" s="82"/>
      <c r="BJ23" s="84"/>
      <c r="BK23" s="82"/>
      <c r="BL23" s="84">
        <v>15</v>
      </c>
      <c r="BM23" s="82">
        <v>10.738</v>
      </c>
      <c r="BN23" s="82"/>
      <c r="BO23" s="82"/>
      <c r="BP23" s="84"/>
      <c r="BQ23" s="82"/>
      <c r="BR23" s="84"/>
      <c r="BS23" s="82"/>
      <c r="BT23" s="82"/>
      <c r="BU23" s="82"/>
      <c r="BV23" s="82"/>
    </row>
    <row r="24" spans="1:74" s="86" customFormat="1" x14ac:dyDescent="0.25">
      <c r="A24" s="79">
        <v>22</v>
      </c>
      <c r="B24" s="79">
        <v>2</v>
      </c>
      <c r="C24" s="80" t="s">
        <v>488</v>
      </c>
      <c r="D24" s="81">
        <f>май!D24-июнь!E24</f>
        <v>470.6994444444444</v>
      </c>
      <c r="E24" s="81">
        <f t="shared" si="0"/>
        <v>10.738</v>
      </c>
      <c r="F24" s="82"/>
      <c r="G24" s="82"/>
      <c r="H24" s="82"/>
      <c r="I24" s="83"/>
      <c r="J24" s="82"/>
      <c r="K24" s="82"/>
      <c r="L24" s="82"/>
      <c r="M24" s="82"/>
      <c r="N24" s="82"/>
      <c r="O24" s="84"/>
      <c r="P24" s="82"/>
      <c r="Q24" s="84"/>
      <c r="R24" s="82"/>
      <c r="S24" s="82"/>
      <c r="T24" s="82"/>
      <c r="U24" s="82"/>
      <c r="V24" s="82"/>
      <c r="W24" s="82"/>
      <c r="X24" s="82"/>
      <c r="Y24" s="84"/>
      <c r="Z24" s="82"/>
      <c r="AA24" s="85"/>
      <c r="AB24" s="82"/>
      <c r="AC24" s="82"/>
      <c r="AD24" s="82"/>
      <c r="AE24" s="82"/>
      <c r="AF24" s="82"/>
      <c r="AG24" s="82"/>
      <c r="AH24" s="84"/>
      <c r="AI24" s="82"/>
      <c r="AJ24" s="84"/>
      <c r="AK24" s="82"/>
      <c r="AL24" s="82"/>
      <c r="AM24" s="82"/>
      <c r="AN24" s="84"/>
      <c r="AO24" s="82"/>
      <c r="AP24" s="84"/>
      <c r="AQ24" s="82"/>
      <c r="AR24" s="84"/>
      <c r="AS24" s="82"/>
      <c r="AT24" s="82"/>
      <c r="AU24" s="82"/>
      <c r="AV24" s="84"/>
      <c r="AW24" s="82"/>
      <c r="AX24" s="82"/>
      <c r="AY24" s="82"/>
      <c r="AZ24" s="84"/>
      <c r="BA24" s="82"/>
      <c r="BB24" s="82"/>
      <c r="BC24" s="82"/>
      <c r="BD24" s="82"/>
      <c r="BE24" s="82"/>
      <c r="BF24" s="82"/>
      <c r="BG24" s="82"/>
      <c r="BH24" s="82"/>
      <c r="BI24" s="82"/>
      <c r="BJ24" s="84"/>
      <c r="BK24" s="82"/>
      <c r="BL24" s="84">
        <v>15</v>
      </c>
      <c r="BM24" s="82">
        <v>10.738</v>
      </c>
      <c r="BN24" s="82"/>
      <c r="BO24" s="82"/>
      <c r="BP24" s="84"/>
      <c r="BQ24" s="82"/>
      <c r="BR24" s="84"/>
      <c r="BS24" s="82"/>
      <c r="BT24" s="82"/>
      <c r="BU24" s="82"/>
      <c r="BV24" s="82"/>
    </row>
    <row r="25" spans="1:74" s="86" customFormat="1" x14ac:dyDescent="0.25">
      <c r="A25" s="79">
        <v>23</v>
      </c>
      <c r="B25" s="79">
        <v>2</v>
      </c>
      <c r="C25" s="80" t="s">
        <v>489</v>
      </c>
      <c r="D25" s="81">
        <f>май!D25-июнь!E25</f>
        <v>928.53380302415439</v>
      </c>
      <c r="E25" s="81">
        <f t="shared" si="0"/>
        <v>10.738</v>
      </c>
      <c r="F25" s="82"/>
      <c r="G25" s="82"/>
      <c r="H25" s="82"/>
      <c r="I25" s="83"/>
      <c r="J25" s="82"/>
      <c r="K25" s="82"/>
      <c r="L25" s="82"/>
      <c r="M25" s="82"/>
      <c r="N25" s="82"/>
      <c r="O25" s="84"/>
      <c r="P25" s="82"/>
      <c r="Q25" s="84"/>
      <c r="R25" s="82"/>
      <c r="S25" s="82"/>
      <c r="T25" s="82"/>
      <c r="U25" s="82"/>
      <c r="V25" s="82"/>
      <c r="W25" s="82"/>
      <c r="X25" s="82"/>
      <c r="Y25" s="84"/>
      <c r="Z25" s="82"/>
      <c r="AA25" s="85"/>
      <c r="AB25" s="82"/>
      <c r="AC25" s="82"/>
      <c r="AD25" s="82"/>
      <c r="AE25" s="82"/>
      <c r="AF25" s="82"/>
      <c r="AG25" s="82"/>
      <c r="AH25" s="84"/>
      <c r="AI25" s="82"/>
      <c r="AJ25" s="84"/>
      <c r="AK25" s="82"/>
      <c r="AL25" s="82"/>
      <c r="AM25" s="82"/>
      <c r="AN25" s="84"/>
      <c r="AO25" s="82"/>
      <c r="AP25" s="84"/>
      <c r="AQ25" s="82"/>
      <c r="AR25" s="84"/>
      <c r="AS25" s="82"/>
      <c r="AT25" s="82"/>
      <c r="AU25" s="82"/>
      <c r="AV25" s="84"/>
      <c r="AW25" s="82"/>
      <c r="AX25" s="82"/>
      <c r="AY25" s="82"/>
      <c r="AZ25" s="84"/>
      <c r="BA25" s="82"/>
      <c r="BB25" s="82"/>
      <c r="BC25" s="82"/>
      <c r="BD25" s="82"/>
      <c r="BE25" s="82"/>
      <c r="BF25" s="82"/>
      <c r="BG25" s="82"/>
      <c r="BH25" s="82"/>
      <c r="BI25" s="82"/>
      <c r="BJ25" s="84"/>
      <c r="BK25" s="82"/>
      <c r="BL25" s="84">
        <v>15</v>
      </c>
      <c r="BM25" s="82">
        <v>10.738</v>
      </c>
      <c r="BN25" s="82"/>
      <c r="BO25" s="82"/>
      <c r="BP25" s="84"/>
      <c r="BQ25" s="82"/>
      <c r="BR25" s="84"/>
      <c r="BS25" s="82"/>
      <c r="BT25" s="82"/>
      <c r="BU25" s="82"/>
      <c r="BV25" s="82"/>
    </row>
    <row r="26" spans="1:74" s="86" customFormat="1" x14ac:dyDescent="0.25">
      <c r="A26" s="79">
        <v>24</v>
      </c>
      <c r="B26" s="79">
        <v>2</v>
      </c>
      <c r="C26" s="80" t="s">
        <v>490</v>
      </c>
      <c r="D26" s="81">
        <f>май!D26-июнь!E26</f>
        <v>542.45950202898541</v>
      </c>
      <c r="E26" s="81">
        <f t="shared" si="0"/>
        <v>398.17200000000003</v>
      </c>
      <c r="F26" s="82"/>
      <c r="G26" s="82"/>
      <c r="H26" s="82"/>
      <c r="I26" s="83"/>
      <c r="J26" s="82"/>
      <c r="K26" s="82"/>
      <c r="L26" s="82"/>
      <c r="M26" s="82"/>
      <c r="N26" s="82"/>
      <c r="O26" s="84"/>
      <c r="P26" s="82"/>
      <c r="Q26" s="84"/>
      <c r="R26" s="82"/>
      <c r="S26" s="82"/>
      <c r="T26" s="82"/>
      <c r="U26" s="82"/>
      <c r="V26" s="82"/>
      <c r="W26" s="82"/>
      <c r="X26" s="82"/>
      <c r="Y26" s="84"/>
      <c r="Z26" s="82"/>
      <c r="AA26" s="85" t="s">
        <v>1140</v>
      </c>
      <c r="AB26" s="82">
        <v>0.10199999999999999</v>
      </c>
      <c r="AC26" s="82">
        <v>398.17200000000003</v>
      </c>
      <c r="AD26" s="82"/>
      <c r="AE26" s="82"/>
      <c r="AF26" s="82"/>
      <c r="AG26" s="82"/>
      <c r="AH26" s="84"/>
      <c r="AI26" s="82"/>
      <c r="AJ26" s="84"/>
      <c r="AK26" s="82"/>
      <c r="AL26" s="82"/>
      <c r="AM26" s="82"/>
      <c r="AN26" s="84"/>
      <c r="AO26" s="82"/>
      <c r="AP26" s="84"/>
      <c r="AQ26" s="82"/>
      <c r="AR26" s="84"/>
      <c r="AS26" s="82"/>
      <c r="AT26" s="82"/>
      <c r="AU26" s="82"/>
      <c r="AV26" s="84"/>
      <c r="AW26" s="82"/>
      <c r="AX26" s="82"/>
      <c r="AY26" s="82"/>
      <c r="AZ26" s="84"/>
      <c r="BA26" s="82"/>
      <c r="BB26" s="82"/>
      <c r="BC26" s="82"/>
      <c r="BD26" s="82"/>
      <c r="BE26" s="82"/>
      <c r="BF26" s="82"/>
      <c r="BG26" s="82"/>
      <c r="BH26" s="82"/>
      <c r="BI26" s="82"/>
      <c r="BJ26" s="84"/>
      <c r="BK26" s="82"/>
      <c r="BL26" s="84"/>
      <c r="BM26" s="82"/>
      <c r="BN26" s="82"/>
      <c r="BO26" s="82"/>
      <c r="BP26" s="84"/>
      <c r="BQ26" s="82"/>
      <c r="BR26" s="84"/>
      <c r="BS26" s="82"/>
      <c r="BT26" s="82"/>
      <c r="BU26" s="82"/>
      <c r="BV26" s="82"/>
    </row>
    <row r="27" spans="1:74" x14ac:dyDescent="0.25">
      <c r="A27" s="39">
        <v>25</v>
      </c>
      <c r="B27" s="39">
        <v>1</v>
      </c>
      <c r="C27" s="37" t="s">
        <v>491</v>
      </c>
      <c r="D27" s="40">
        <f>май!D27-июнь!E27</f>
        <v>1379.6277440386473</v>
      </c>
      <c r="E27" s="40">
        <f t="shared" si="0"/>
        <v>0</v>
      </c>
      <c r="F27" s="36"/>
      <c r="G27" s="36"/>
      <c r="H27" s="36"/>
      <c r="I27" s="27"/>
      <c r="J27" s="36"/>
      <c r="K27" s="36"/>
      <c r="L27" s="36"/>
      <c r="M27" s="36"/>
      <c r="N27" s="36"/>
      <c r="O27" s="29"/>
      <c r="P27" s="36"/>
      <c r="Q27" s="29"/>
      <c r="R27" s="36"/>
      <c r="S27" s="36"/>
      <c r="T27" s="36"/>
      <c r="U27" s="36"/>
      <c r="V27" s="36"/>
      <c r="W27" s="36"/>
      <c r="X27" s="36"/>
      <c r="Y27" s="29"/>
      <c r="Z27" s="36"/>
      <c r="AA27" s="66"/>
      <c r="AB27" s="36"/>
      <c r="AC27" s="36"/>
      <c r="AD27" s="36"/>
      <c r="AE27" s="36"/>
      <c r="AF27" s="36"/>
      <c r="AG27" s="36"/>
      <c r="AH27" s="29"/>
      <c r="AI27" s="36"/>
      <c r="AJ27" s="29"/>
      <c r="AK27" s="36"/>
      <c r="AL27" s="36"/>
      <c r="AM27" s="36"/>
      <c r="AN27" s="29"/>
      <c r="AO27" s="36"/>
      <c r="AP27" s="29"/>
      <c r="AQ27" s="36"/>
      <c r="AR27" s="29"/>
      <c r="AS27" s="36"/>
      <c r="AT27" s="36"/>
      <c r="AU27" s="36"/>
      <c r="AV27" s="29"/>
      <c r="AW27" s="36"/>
      <c r="AX27" s="36"/>
      <c r="AY27" s="36"/>
      <c r="AZ27" s="29"/>
      <c r="BA27" s="36"/>
      <c r="BB27" s="36"/>
      <c r="BC27" s="36"/>
      <c r="BD27" s="36"/>
      <c r="BE27" s="36"/>
      <c r="BF27" s="36"/>
      <c r="BG27" s="36"/>
      <c r="BH27" s="36"/>
      <c r="BI27" s="36"/>
      <c r="BJ27" s="29"/>
      <c r="BK27" s="36"/>
      <c r="BL27" s="29"/>
      <c r="BM27" s="36"/>
      <c r="BN27" s="36"/>
      <c r="BO27" s="36"/>
      <c r="BP27" s="29"/>
      <c r="BQ27" s="36"/>
      <c r="BR27" s="29"/>
      <c r="BS27" s="36"/>
      <c r="BT27" s="36"/>
      <c r="BU27" s="36"/>
      <c r="BV27" s="36"/>
    </row>
    <row r="28" spans="1:74" s="86" customFormat="1" x14ac:dyDescent="0.25">
      <c r="A28" s="79">
        <v>26</v>
      </c>
      <c r="B28" s="79">
        <v>2</v>
      </c>
      <c r="C28" s="80" t="s">
        <v>492</v>
      </c>
      <c r="D28" s="81">
        <f>май!D28-июнь!E28</f>
        <v>2934.0011277874391</v>
      </c>
      <c r="E28" s="81">
        <f t="shared" si="0"/>
        <v>6.6390000000000002</v>
      </c>
      <c r="F28" s="82"/>
      <c r="G28" s="82"/>
      <c r="H28" s="82"/>
      <c r="I28" s="83"/>
      <c r="J28" s="82"/>
      <c r="K28" s="82"/>
      <c r="L28" s="82"/>
      <c r="M28" s="82"/>
      <c r="N28" s="82"/>
      <c r="O28" s="84"/>
      <c r="P28" s="82"/>
      <c r="Q28" s="84"/>
      <c r="R28" s="82"/>
      <c r="S28" s="82"/>
      <c r="T28" s="82"/>
      <c r="U28" s="82"/>
      <c r="V28" s="82"/>
      <c r="W28" s="82"/>
      <c r="X28" s="82"/>
      <c r="Y28" s="84"/>
      <c r="Z28" s="82"/>
      <c r="AA28" s="85"/>
      <c r="AB28" s="82"/>
      <c r="AC28" s="82"/>
      <c r="AD28" s="82"/>
      <c r="AE28" s="82"/>
      <c r="AF28" s="82"/>
      <c r="AG28" s="82"/>
      <c r="AH28" s="84"/>
      <c r="AI28" s="82"/>
      <c r="AJ28" s="84"/>
      <c r="AK28" s="82"/>
      <c r="AL28" s="82"/>
      <c r="AM28" s="82"/>
      <c r="AN28" s="84"/>
      <c r="AO28" s="82"/>
      <c r="AP28" s="84"/>
      <c r="AQ28" s="82"/>
      <c r="AR28" s="84"/>
      <c r="AS28" s="82"/>
      <c r="AT28" s="82"/>
      <c r="AU28" s="82"/>
      <c r="AV28" s="84"/>
      <c r="AW28" s="82"/>
      <c r="AX28" s="82"/>
      <c r="AY28" s="82"/>
      <c r="AZ28" s="84"/>
      <c r="BA28" s="82"/>
      <c r="BB28" s="82"/>
      <c r="BC28" s="82"/>
      <c r="BD28" s="82"/>
      <c r="BE28" s="82"/>
      <c r="BF28" s="82">
        <v>6.0000000000000001E-3</v>
      </c>
      <c r="BG28" s="82">
        <v>6.6390000000000002</v>
      </c>
      <c r="BH28" s="82"/>
      <c r="BI28" s="82"/>
      <c r="BJ28" s="84"/>
      <c r="BK28" s="82"/>
      <c r="BL28" s="84"/>
      <c r="BM28" s="82"/>
      <c r="BN28" s="82"/>
      <c r="BO28" s="82"/>
      <c r="BP28" s="84"/>
      <c r="BQ28" s="82"/>
      <c r="BR28" s="84"/>
      <c r="BS28" s="82"/>
      <c r="BT28" s="82"/>
      <c r="BU28" s="82"/>
      <c r="BV28" s="82"/>
    </row>
    <row r="29" spans="1:74" s="86" customFormat="1" x14ac:dyDescent="0.25">
      <c r="A29" s="79">
        <v>27</v>
      </c>
      <c r="B29" s="79">
        <v>2</v>
      </c>
      <c r="C29" s="80" t="s">
        <v>493</v>
      </c>
      <c r="D29" s="81">
        <f>май!D29-июнь!E29</f>
        <v>242.72985748792269</v>
      </c>
      <c r="E29" s="81">
        <f t="shared" si="0"/>
        <v>292.8066</v>
      </c>
      <c r="F29" s="82"/>
      <c r="G29" s="82"/>
      <c r="H29" s="82"/>
      <c r="I29" s="83"/>
      <c r="J29" s="82"/>
      <c r="K29" s="82"/>
      <c r="L29" s="82"/>
      <c r="M29" s="82"/>
      <c r="N29" s="82"/>
      <c r="O29" s="84"/>
      <c r="P29" s="82"/>
      <c r="Q29" s="84"/>
      <c r="R29" s="82"/>
      <c r="S29" s="82"/>
      <c r="T29" s="82"/>
      <c r="U29" s="82"/>
      <c r="V29" s="82"/>
      <c r="W29" s="82"/>
      <c r="X29" s="82"/>
      <c r="Y29" s="84"/>
      <c r="Z29" s="82"/>
      <c r="AA29" s="85" t="s">
        <v>1097</v>
      </c>
      <c r="AB29" s="82">
        <v>0.13</v>
      </c>
      <c r="AC29" s="82">
        <v>282.81299999999999</v>
      </c>
      <c r="AD29" s="82"/>
      <c r="AE29" s="82"/>
      <c r="AF29" s="82"/>
      <c r="AG29" s="82"/>
      <c r="AH29" s="84"/>
      <c r="AI29" s="82"/>
      <c r="AJ29" s="84"/>
      <c r="AK29" s="82"/>
      <c r="AL29" s="82"/>
      <c r="AM29" s="82"/>
      <c r="AN29" s="84"/>
      <c r="AO29" s="82"/>
      <c r="AP29" s="84"/>
      <c r="AQ29" s="82"/>
      <c r="AR29" s="84"/>
      <c r="AS29" s="82"/>
      <c r="AT29" s="82"/>
      <c r="AU29" s="82"/>
      <c r="AV29" s="84"/>
      <c r="AW29" s="82"/>
      <c r="AX29" s="82"/>
      <c r="AY29" s="82"/>
      <c r="AZ29" s="84"/>
      <c r="BA29" s="82"/>
      <c r="BB29" s="82"/>
      <c r="BC29" s="82"/>
      <c r="BD29" s="82"/>
      <c r="BE29" s="82"/>
      <c r="BF29" s="82"/>
      <c r="BG29" s="82"/>
      <c r="BH29" s="82"/>
      <c r="BI29" s="82"/>
      <c r="BJ29" s="84"/>
      <c r="BK29" s="82"/>
      <c r="BL29" s="84">
        <v>13</v>
      </c>
      <c r="BM29" s="82">
        <v>9.9936000000000007</v>
      </c>
      <c r="BN29" s="82"/>
      <c r="BO29" s="82"/>
      <c r="BP29" s="84"/>
      <c r="BQ29" s="82"/>
      <c r="BR29" s="84"/>
      <c r="BS29" s="82"/>
      <c r="BT29" s="82"/>
      <c r="BU29" s="82"/>
      <c r="BV29" s="82"/>
    </row>
    <row r="30" spans="1:74" s="86" customFormat="1" x14ac:dyDescent="0.25">
      <c r="A30" s="79">
        <v>28</v>
      </c>
      <c r="B30" s="79">
        <v>2</v>
      </c>
      <c r="C30" s="80" t="s">
        <v>494</v>
      </c>
      <c r="D30" s="81">
        <f>май!D30-июнь!E30</f>
        <v>573.53345324637678</v>
      </c>
      <c r="E30" s="81">
        <f t="shared" si="0"/>
        <v>8.8659999999999997</v>
      </c>
      <c r="F30" s="82"/>
      <c r="G30" s="82"/>
      <c r="H30" s="82"/>
      <c r="I30" s="83"/>
      <c r="J30" s="82"/>
      <c r="K30" s="82"/>
      <c r="L30" s="82"/>
      <c r="M30" s="82"/>
      <c r="N30" s="82"/>
      <c r="O30" s="84"/>
      <c r="P30" s="82"/>
      <c r="Q30" s="84"/>
      <c r="R30" s="82"/>
      <c r="S30" s="82"/>
      <c r="T30" s="82"/>
      <c r="U30" s="82"/>
      <c r="V30" s="82"/>
      <c r="W30" s="82"/>
      <c r="X30" s="82"/>
      <c r="Y30" s="84"/>
      <c r="Z30" s="82"/>
      <c r="AA30" s="85"/>
      <c r="AB30" s="82"/>
      <c r="AC30" s="82"/>
      <c r="AD30" s="82"/>
      <c r="AE30" s="82"/>
      <c r="AF30" s="82"/>
      <c r="AG30" s="82"/>
      <c r="AH30" s="84"/>
      <c r="AI30" s="82"/>
      <c r="AJ30" s="84"/>
      <c r="AK30" s="82"/>
      <c r="AL30" s="82"/>
      <c r="AM30" s="82"/>
      <c r="AN30" s="84"/>
      <c r="AO30" s="82"/>
      <c r="AP30" s="84"/>
      <c r="AQ30" s="82"/>
      <c r="AR30" s="84"/>
      <c r="AS30" s="82"/>
      <c r="AT30" s="82"/>
      <c r="AU30" s="82"/>
      <c r="AV30" s="84"/>
      <c r="AW30" s="82"/>
      <c r="AX30" s="82"/>
      <c r="AY30" s="82"/>
      <c r="AZ30" s="84"/>
      <c r="BA30" s="82"/>
      <c r="BB30" s="82"/>
      <c r="BC30" s="82"/>
      <c r="BD30" s="82"/>
      <c r="BE30" s="82"/>
      <c r="BF30" s="82"/>
      <c r="BG30" s="82"/>
      <c r="BH30" s="82"/>
      <c r="BI30" s="82"/>
      <c r="BJ30" s="84"/>
      <c r="BK30" s="82"/>
      <c r="BL30" s="84">
        <v>13</v>
      </c>
      <c r="BM30" s="82">
        <v>8.8659999999999997</v>
      </c>
      <c r="BN30" s="82"/>
      <c r="BO30" s="82"/>
      <c r="BP30" s="84"/>
      <c r="BQ30" s="82"/>
      <c r="BR30" s="84"/>
      <c r="BS30" s="82"/>
      <c r="BT30" s="82"/>
      <c r="BU30" s="82"/>
      <c r="BV30" s="82"/>
    </row>
    <row r="31" spans="1:74" x14ac:dyDescent="0.25">
      <c r="A31" s="39">
        <v>29</v>
      </c>
      <c r="B31" s="39">
        <v>2</v>
      </c>
      <c r="C31" s="37" t="s">
        <v>495</v>
      </c>
      <c r="D31" s="40">
        <f>май!D31-июнь!E31</f>
        <v>-1391.4353681932366</v>
      </c>
      <c r="E31" s="40">
        <f t="shared" si="0"/>
        <v>0</v>
      </c>
      <c r="F31" s="36"/>
      <c r="G31" s="36"/>
      <c r="H31" s="36"/>
      <c r="I31" s="27"/>
      <c r="J31" s="36"/>
      <c r="K31" s="36"/>
      <c r="L31" s="36"/>
      <c r="M31" s="36"/>
      <c r="N31" s="36"/>
      <c r="O31" s="29"/>
      <c r="P31" s="36"/>
      <c r="Q31" s="29"/>
      <c r="R31" s="36"/>
      <c r="S31" s="36"/>
      <c r="T31" s="36"/>
      <c r="U31" s="36"/>
      <c r="V31" s="36"/>
      <c r="W31" s="36"/>
      <c r="X31" s="36"/>
      <c r="Y31" s="29"/>
      <c r="Z31" s="36"/>
      <c r="AA31" s="67"/>
      <c r="AB31" s="60"/>
      <c r="AC31" s="60"/>
      <c r="AD31" s="36"/>
      <c r="AE31" s="36"/>
      <c r="AF31" s="36"/>
      <c r="AG31" s="36"/>
      <c r="AH31" s="29"/>
      <c r="AI31" s="36"/>
      <c r="AJ31" s="29"/>
      <c r="AK31" s="36"/>
      <c r="AL31" s="36"/>
      <c r="AM31" s="36"/>
      <c r="AN31" s="29"/>
      <c r="AO31" s="36"/>
      <c r="AP31" s="29"/>
      <c r="AQ31" s="36"/>
      <c r="AR31" s="29"/>
      <c r="AS31" s="36"/>
      <c r="AT31" s="36"/>
      <c r="AU31" s="36"/>
      <c r="AV31" s="29"/>
      <c r="AW31" s="36"/>
      <c r="AX31" s="36"/>
      <c r="AY31" s="36"/>
      <c r="AZ31" s="29"/>
      <c r="BA31" s="36"/>
      <c r="BB31" s="36"/>
      <c r="BC31" s="36"/>
      <c r="BD31" s="36"/>
      <c r="BE31" s="36"/>
      <c r="BF31" s="36"/>
      <c r="BG31" s="36"/>
      <c r="BH31" s="36"/>
      <c r="BI31" s="36"/>
      <c r="BJ31" s="29"/>
      <c r="BK31" s="36"/>
      <c r="BL31" s="29"/>
      <c r="BM31" s="36"/>
      <c r="BN31" s="36"/>
      <c r="BO31" s="36"/>
      <c r="BP31" s="29"/>
      <c r="BQ31" s="36"/>
      <c r="BR31" s="29"/>
      <c r="BS31" s="36"/>
      <c r="BT31" s="36"/>
      <c r="BU31" s="36"/>
      <c r="BV31" s="36"/>
    </row>
    <row r="32" spans="1:74" x14ac:dyDescent="0.25">
      <c r="A32" s="39">
        <v>30</v>
      </c>
      <c r="B32" s="39">
        <v>2</v>
      </c>
      <c r="C32" s="37" t="s">
        <v>496</v>
      </c>
      <c r="D32" s="40">
        <f>май!D32-июнь!E32</f>
        <v>476.83167825120779</v>
      </c>
      <c r="E32" s="40">
        <f t="shared" si="0"/>
        <v>0</v>
      </c>
      <c r="F32" s="36"/>
      <c r="G32" s="36"/>
      <c r="H32" s="36"/>
      <c r="I32" s="27"/>
      <c r="J32" s="36"/>
      <c r="K32" s="36"/>
      <c r="L32" s="36"/>
      <c r="M32" s="36"/>
      <c r="N32" s="36"/>
      <c r="O32" s="29"/>
      <c r="P32" s="36"/>
      <c r="Q32" s="29"/>
      <c r="R32" s="36"/>
      <c r="S32" s="36"/>
      <c r="T32" s="36"/>
      <c r="U32" s="36"/>
      <c r="V32" s="36"/>
      <c r="W32" s="36"/>
      <c r="X32" s="36"/>
      <c r="Y32" s="29"/>
      <c r="Z32" s="36"/>
      <c r="AA32" s="66"/>
      <c r="AB32" s="36"/>
      <c r="AC32" s="36"/>
      <c r="AD32" s="36"/>
      <c r="AE32" s="36"/>
      <c r="AF32" s="36"/>
      <c r="AG32" s="36"/>
      <c r="AH32" s="29"/>
      <c r="AI32" s="36"/>
      <c r="AJ32" s="29"/>
      <c r="AK32" s="36"/>
      <c r="AL32" s="36"/>
      <c r="AM32" s="36"/>
      <c r="AN32" s="29"/>
      <c r="AO32" s="36"/>
      <c r="AP32" s="29"/>
      <c r="AQ32" s="36"/>
      <c r="AR32" s="29"/>
      <c r="AS32" s="36"/>
      <c r="AT32" s="36"/>
      <c r="AU32" s="36"/>
      <c r="AV32" s="29"/>
      <c r="AW32" s="36"/>
      <c r="AX32" s="36"/>
      <c r="AY32" s="36"/>
      <c r="AZ32" s="29"/>
      <c r="BA32" s="36"/>
      <c r="BB32" s="36"/>
      <c r="BC32" s="36"/>
      <c r="BD32" s="36"/>
      <c r="BE32" s="36"/>
      <c r="BF32" s="36"/>
      <c r="BG32" s="36"/>
      <c r="BH32" s="36"/>
      <c r="BI32" s="36"/>
      <c r="BJ32" s="29"/>
      <c r="BK32" s="36"/>
      <c r="BL32" s="29"/>
      <c r="BM32" s="36"/>
      <c r="BN32" s="36"/>
      <c r="BO32" s="36"/>
      <c r="BP32" s="29"/>
      <c r="BQ32" s="36"/>
      <c r="BR32" s="29"/>
      <c r="BS32" s="36"/>
      <c r="BT32" s="36"/>
      <c r="BU32" s="36"/>
      <c r="BV32" s="36"/>
    </row>
    <row r="33" spans="1:75" s="86" customFormat="1" ht="15.75" customHeight="1" x14ac:dyDescent="0.25">
      <c r="A33" s="79">
        <v>31</v>
      </c>
      <c r="B33" s="79">
        <v>1</v>
      </c>
      <c r="C33" s="80" t="s">
        <v>497</v>
      </c>
      <c r="D33" s="81">
        <f>май!D33-июнь!E33</f>
        <v>-228.72462852173916</v>
      </c>
      <c r="E33" s="81">
        <f t="shared" si="0"/>
        <v>13.382</v>
      </c>
      <c r="F33" s="82"/>
      <c r="G33" s="82"/>
      <c r="H33" s="82"/>
      <c r="I33" s="83"/>
      <c r="J33" s="82"/>
      <c r="K33" s="82"/>
      <c r="L33" s="82"/>
      <c r="M33" s="82"/>
      <c r="N33" s="82"/>
      <c r="O33" s="84"/>
      <c r="P33" s="82"/>
      <c r="Q33" s="84"/>
      <c r="R33" s="82"/>
      <c r="S33" s="82"/>
      <c r="T33" s="82"/>
      <c r="U33" s="82"/>
      <c r="V33" s="82"/>
      <c r="W33" s="82"/>
      <c r="X33" s="82"/>
      <c r="Y33" s="84"/>
      <c r="Z33" s="82"/>
      <c r="AA33" s="85"/>
      <c r="AB33" s="82"/>
      <c r="AC33" s="82"/>
      <c r="AD33" s="82"/>
      <c r="AE33" s="82"/>
      <c r="AF33" s="82"/>
      <c r="AG33" s="82"/>
      <c r="AH33" s="84"/>
      <c r="AI33" s="82"/>
      <c r="AJ33" s="84"/>
      <c r="AK33" s="82"/>
      <c r="AL33" s="82"/>
      <c r="AM33" s="82"/>
      <c r="AN33" s="84"/>
      <c r="AO33" s="82"/>
      <c r="AP33" s="84"/>
      <c r="AQ33" s="82"/>
      <c r="AR33" s="84"/>
      <c r="AS33" s="82"/>
      <c r="AT33" s="82"/>
      <c r="AU33" s="82"/>
      <c r="AV33" s="84"/>
      <c r="AW33" s="82"/>
      <c r="AX33" s="82"/>
      <c r="AY33" s="82"/>
      <c r="AZ33" s="84"/>
      <c r="BA33" s="82"/>
      <c r="BB33" s="82"/>
      <c r="BC33" s="82"/>
      <c r="BD33" s="82"/>
      <c r="BE33" s="82"/>
      <c r="BF33" s="82">
        <v>3.0000000000000001E-3</v>
      </c>
      <c r="BG33" s="82">
        <v>3.7509999999999999</v>
      </c>
      <c r="BH33" s="82"/>
      <c r="BI33" s="82"/>
      <c r="BJ33" s="84"/>
      <c r="BK33" s="82"/>
      <c r="BL33" s="84">
        <v>14</v>
      </c>
      <c r="BM33" s="82">
        <v>9.6310000000000002</v>
      </c>
      <c r="BN33" s="82"/>
      <c r="BO33" s="82"/>
      <c r="BP33" s="84"/>
      <c r="BQ33" s="82"/>
      <c r="BR33" s="84"/>
      <c r="BS33" s="82"/>
      <c r="BT33" s="82"/>
      <c r="BU33" s="82"/>
      <c r="BV33" s="82"/>
    </row>
    <row r="34" spans="1:75" s="86" customFormat="1" x14ac:dyDescent="0.25">
      <c r="A34" s="79">
        <v>32</v>
      </c>
      <c r="B34" s="79">
        <v>1</v>
      </c>
      <c r="C34" s="80" t="s">
        <v>498</v>
      </c>
      <c r="D34" s="81">
        <f>май!D34-июнь!E34</f>
        <v>-52.677327043478201</v>
      </c>
      <c r="E34" s="81">
        <f t="shared" si="0"/>
        <v>36.225000000000001</v>
      </c>
      <c r="F34" s="82"/>
      <c r="G34" s="82"/>
      <c r="H34" s="82"/>
      <c r="I34" s="83"/>
      <c r="J34" s="82"/>
      <c r="K34" s="82"/>
      <c r="L34" s="82"/>
      <c r="M34" s="82"/>
      <c r="N34" s="82"/>
      <c r="O34" s="84"/>
      <c r="P34" s="82"/>
      <c r="Q34" s="84"/>
      <c r="R34" s="82"/>
      <c r="S34" s="82"/>
      <c r="T34" s="82"/>
      <c r="U34" s="82"/>
      <c r="V34" s="82"/>
      <c r="W34" s="82"/>
      <c r="X34" s="82"/>
      <c r="Y34" s="84"/>
      <c r="Z34" s="82"/>
      <c r="AA34" s="85"/>
      <c r="AB34" s="82"/>
      <c r="AC34" s="82"/>
      <c r="AD34" s="82"/>
      <c r="AE34" s="82"/>
      <c r="AF34" s="82"/>
      <c r="AG34" s="82"/>
      <c r="AH34" s="84"/>
      <c r="AI34" s="82"/>
      <c r="AJ34" s="84"/>
      <c r="AK34" s="82"/>
      <c r="AL34" s="82"/>
      <c r="AM34" s="82"/>
      <c r="AN34" s="84"/>
      <c r="AO34" s="82"/>
      <c r="AP34" s="84"/>
      <c r="AQ34" s="82"/>
      <c r="AR34" s="84"/>
      <c r="AS34" s="82"/>
      <c r="AT34" s="82"/>
      <c r="AU34" s="82"/>
      <c r="AV34" s="84"/>
      <c r="AW34" s="82"/>
      <c r="AX34" s="82"/>
      <c r="AY34" s="82"/>
      <c r="AZ34" s="84"/>
      <c r="BA34" s="82"/>
      <c r="BB34" s="82"/>
      <c r="BC34" s="82"/>
      <c r="BD34" s="82">
        <v>1.6E-2</v>
      </c>
      <c r="BE34" s="82">
        <v>17.265999999999998</v>
      </c>
      <c r="BF34" s="82"/>
      <c r="BG34" s="82"/>
      <c r="BH34" s="82"/>
      <c r="BI34" s="82"/>
      <c r="BJ34" s="84"/>
      <c r="BK34" s="82"/>
      <c r="BL34" s="84">
        <v>20</v>
      </c>
      <c r="BM34" s="82">
        <v>15.313000000000001</v>
      </c>
      <c r="BN34" s="82"/>
      <c r="BO34" s="82"/>
      <c r="BP34" s="84"/>
      <c r="BQ34" s="82"/>
      <c r="BR34" s="84"/>
      <c r="BS34" s="82"/>
      <c r="BT34" s="82"/>
      <c r="BU34" s="82"/>
      <c r="BV34" s="82">
        <v>3.6459999999999999</v>
      </c>
      <c r="BW34" s="86" t="s">
        <v>1145</v>
      </c>
    </row>
    <row r="35" spans="1:75" s="86" customFormat="1" x14ac:dyDescent="0.25">
      <c r="A35" s="79">
        <v>33</v>
      </c>
      <c r="B35" s="79">
        <v>1</v>
      </c>
      <c r="C35" s="80" t="s">
        <v>499</v>
      </c>
      <c r="D35" s="81">
        <f>май!D35-июнь!E35</f>
        <v>78.329805621256043</v>
      </c>
      <c r="E35" s="81">
        <f t="shared" si="0"/>
        <v>2.2629999999999999</v>
      </c>
      <c r="F35" s="82"/>
      <c r="G35" s="82"/>
      <c r="H35" s="82"/>
      <c r="I35" s="83"/>
      <c r="J35" s="82"/>
      <c r="K35" s="82"/>
      <c r="L35" s="82"/>
      <c r="M35" s="82"/>
      <c r="N35" s="82"/>
      <c r="O35" s="84"/>
      <c r="P35" s="82"/>
      <c r="Q35" s="84"/>
      <c r="R35" s="82"/>
      <c r="S35" s="82"/>
      <c r="T35" s="82"/>
      <c r="U35" s="82"/>
      <c r="V35" s="82"/>
      <c r="W35" s="82"/>
      <c r="X35" s="82"/>
      <c r="Y35" s="84"/>
      <c r="Z35" s="82"/>
      <c r="AA35" s="85"/>
      <c r="AB35" s="82"/>
      <c r="AC35" s="82"/>
      <c r="AD35" s="82"/>
      <c r="AE35" s="82"/>
      <c r="AF35" s="82"/>
      <c r="AG35" s="82"/>
      <c r="AH35" s="84"/>
      <c r="AI35" s="82"/>
      <c r="AJ35" s="84"/>
      <c r="AK35" s="82"/>
      <c r="AL35" s="82"/>
      <c r="AM35" s="82"/>
      <c r="AN35" s="84"/>
      <c r="AO35" s="82"/>
      <c r="AP35" s="84"/>
      <c r="AQ35" s="82"/>
      <c r="AR35" s="84"/>
      <c r="AS35" s="82"/>
      <c r="AT35" s="82"/>
      <c r="AU35" s="82"/>
      <c r="AV35" s="84"/>
      <c r="AW35" s="82"/>
      <c r="AX35" s="82"/>
      <c r="AY35" s="82"/>
      <c r="AZ35" s="84"/>
      <c r="BA35" s="82"/>
      <c r="BB35" s="82"/>
      <c r="BC35" s="82"/>
      <c r="BD35" s="82"/>
      <c r="BE35" s="82"/>
      <c r="BF35" s="82"/>
      <c r="BG35" s="82"/>
      <c r="BH35" s="82"/>
      <c r="BI35" s="82"/>
      <c r="BJ35" s="84"/>
      <c r="BK35" s="82"/>
      <c r="BL35" s="84"/>
      <c r="BM35" s="82"/>
      <c r="BN35" s="82"/>
      <c r="BO35" s="82"/>
      <c r="BP35" s="84"/>
      <c r="BQ35" s="82"/>
      <c r="BR35" s="84"/>
      <c r="BS35" s="82"/>
      <c r="BT35" s="82"/>
      <c r="BU35" s="82"/>
      <c r="BV35" s="82">
        <v>2.2629999999999999</v>
      </c>
      <c r="BW35" s="86" t="s">
        <v>1145</v>
      </c>
    </row>
    <row r="36" spans="1:75" s="86" customFormat="1" x14ac:dyDescent="0.25">
      <c r="A36" s="79">
        <v>34</v>
      </c>
      <c r="B36" s="79">
        <v>1</v>
      </c>
      <c r="C36" s="80" t="s">
        <v>500</v>
      </c>
      <c r="D36" s="81">
        <f>май!D36-июнь!E36</f>
        <v>342.55040822222225</v>
      </c>
      <c r="E36" s="81">
        <f t="shared" si="0"/>
        <v>86.072999999999993</v>
      </c>
      <c r="F36" s="82"/>
      <c r="G36" s="82"/>
      <c r="H36" s="82"/>
      <c r="I36" s="83"/>
      <c r="J36" s="82"/>
      <c r="K36" s="82"/>
      <c r="L36" s="82"/>
      <c r="M36" s="82"/>
      <c r="N36" s="82"/>
      <c r="O36" s="84"/>
      <c r="P36" s="82"/>
      <c r="Q36" s="84"/>
      <c r="R36" s="82"/>
      <c r="S36" s="82"/>
      <c r="T36" s="82"/>
      <c r="U36" s="82"/>
      <c r="V36" s="82"/>
      <c r="W36" s="82"/>
      <c r="X36" s="82"/>
      <c r="Y36" s="84"/>
      <c r="Z36" s="82"/>
      <c r="AA36" s="85"/>
      <c r="AB36" s="82"/>
      <c r="AC36" s="82"/>
      <c r="AD36" s="82"/>
      <c r="AE36" s="82"/>
      <c r="AF36" s="82"/>
      <c r="AG36" s="82"/>
      <c r="AH36" s="84"/>
      <c r="AI36" s="82"/>
      <c r="AJ36" s="84"/>
      <c r="AK36" s="82"/>
      <c r="AL36" s="82"/>
      <c r="AM36" s="82"/>
      <c r="AN36" s="84"/>
      <c r="AO36" s="82"/>
      <c r="AP36" s="84">
        <v>1</v>
      </c>
      <c r="AQ36" s="82">
        <v>60.15</v>
      </c>
      <c r="AR36" s="84"/>
      <c r="AS36" s="82"/>
      <c r="AT36" s="82"/>
      <c r="AU36" s="82"/>
      <c r="AV36" s="84"/>
      <c r="AW36" s="82"/>
      <c r="AX36" s="82"/>
      <c r="AY36" s="82"/>
      <c r="AZ36" s="84"/>
      <c r="BA36" s="82"/>
      <c r="BB36" s="82"/>
      <c r="BC36" s="82"/>
      <c r="BD36" s="82">
        <v>0.02</v>
      </c>
      <c r="BE36" s="82">
        <v>21.872</v>
      </c>
      <c r="BF36" s="82"/>
      <c r="BG36" s="82"/>
      <c r="BH36" s="82"/>
      <c r="BI36" s="82"/>
      <c r="BJ36" s="84"/>
      <c r="BK36" s="82"/>
      <c r="BL36" s="84">
        <v>10</v>
      </c>
      <c r="BM36" s="82">
        <v>4.0510000000000002</v>
      </c>
      <c r="BN36" s="82"/>
      <c r="BO36" s="82"/>
      <c r="BP36" s="84"/>
      <c r="BQ36" s="82"/>
      <c r="BR36" s="84"/>
      <c r="BS36" s="82"/>
      <c r="BT36" s="82"/>
      <c r="BU36" s="82"/>
      <c r="BV36" s="82"/>
    </row>
    <row r="37" spans="1:75" s="86" customFormat="1" x14ac:dyDescent="0.25">
      <c r="A37" s="79">
        <v>35</v>
      </c>
      <c r="B37" s="79">
        <v>2</v>
      </c>
      <c r="C37" s="80" t="s">
        <v>501</v>
      </c>
      <c r="D37" s="81">
        <f>май!D37-июнь!E37</f>
        <v>948.51628916908203</v>
      </c>
      <c r="E37" s="81">
        <f t="shared" si="0"/>
        <v>8.3629999999999995</v>
      </c>
      <c r="F37" s="82"/>
      <c r="G37" s="82"/>
      <c r="H37" s="82"/>
      <c r="I37" s="83"/>
      <c r="J37" s="82"/>
      <c r="K37" s="82"/>
      <c r="L37" s="82"/>
      <c r="M37" s="82"/>
      <c r="N37" s="82"/>
      <c r="O37" s="84"/>
      <c r="P37" s="82"/>
      <c r="Q37" s="84"/>
      <c r="R37" s="82"/>
      <c r="S37" s="82"/>
      <c r="T37" s="82"/>
      <c r="U37" s="82"/>
      <c r="V37" s="82"/>
      <c r="W37" s="82"/>
      <c r="X37" s="82"/>
      <c r="Y37" s="84"/>
      <c r="Z37" s="82"/>
      <c r="AA37" s="85"/>
      <c r="AB37" s="82"/>
      <c r="AC37" s="82"/>
      <c r="AD37" s="82"/>
      <c r="AE37" s="82"/>
      <c r="AF37" s="82"/>
      <c r="AG37" s="82"/>
      <c r="AH37" s="84"/>
      <c r="AI37" s="82"/>
      <c r="AJ37" s="84"/>
      <c r="AK37" s="82"/>
      <c r="AL37" s="82"/>
      <c r="AM37" s="82"/>
      <c r="AN37" s="84"/>
      <c r="AO37" s="82"/>
      <c r="AP37" s="84"/>
      <c r="AQ37" s="82"/>
      <c r="AR37" s="84"/>
      <c r="AS37" s="82"/>
      <c r="AT37" s="82"/>
      <c r="AU37" s="82"/>
      <c r="AV37" s="84"/>
      <c r="AW37" s="82"/>
      <c r="AX37" s="82"/>
      <c r="AY37" s="82"/>
      <c r="AZ37" s="84"/>
      <c r="BA37" s="82"/>
      <c r="BB37" s="82"/>
      <c r="BC37" s="82"/>
      <c r="BD37" s="82"/>
      <c r="BE37" s="82"/>
      <c r="BF37" s="82">
        <v>5.0000000000000001E-3</v>
      </c>
      <c r="BG37" s="82">
        <v>5.8310000000000004</v>
      </c>
      <c r="BH37" s="82"/>
      <c r="BI37" s="82"/>
      <c r="BJ37" s="84"/>
      <c r="BK37" s="82"/>
      <c r="BL37" s="84">
        <v>1</v>
      </c>
      <c r="BM37" s="82">
        <v>2.532</v>
      </c>
      <c r="BN37" s="82"/>
      <c r="BO37" s="82"/>
      <c r="BP37" s="84"/>
      <c r="BQ37" s="82"/>
      <c r="BR37" s="84"/>
      <c r="BS37" s="82"/>
      <c r="BT37" s="82"/>
      <c r="BU37" s="82"/>
      <c r="BV37" s="82"/>
    </row>
    <row r="38" spans="1:75" x14ac:dyDescent="0.25">
      <c r="A38" s="39">
        <v>36</v>
      </c>
      <c r="B38" s="39">
        <v>2</v>
      </c>
      <c r="C38" s="37" t="s">
        <v>502</v>
      </c>
      <c r="D38" s="40">
        <f>май!D38-июнь!E38</f>
        <v>887.41062387439604</v>
      </c>
      <c r="E38" s="40">
        <f t="shared" si="0"/>
        <v>0</v>
      </c>
      <c r="F38" s="36"/>
      <c r="G38" s="36"/>
      <c r="H38" s="36"/>
      <c r="I38" s="27"/>
      <c r="J38" s="36"/>
      <c r="K38" s="36"/>
      <c r="L38" s="36"/>
      <c r="M38" s="36"/>
      <c r="N38" s="36"/>
      <c r="O38" s="29"/>
      <c r="P38" s="36"/>
      <c r="Q38" s="29"/>
      <c r="R38" s="36"/>
      <c r="S38" s="36"/>
      <c r="T38" s="36"/>
      <c r="U38" s="36"/>
      <c r="V38" s="36"/>
      <c r="W38" s="36"/>
      <c r="X38" s="36"/>
      <c r="Y38" s="29"/>
      <c r="Z38" s="36"/>
      <c r="AA38" s="66"/>
      <c r="AB38" s="36"/>
      <c r="AC38" s="36"/>
      <c r="AD38" s="36"/>
      <c r="AE38" s="36"/>
      <c r="AF38" s="36"/>
      <c r="AG38" s="36"/>
      <c r="AH38" s="29"/>
      <c r="AI38" s="36"/>
      <c r="AJ38" s="29"/>
      <c r="AK38" s="36"/>
      <c r="AL38" s="36"/>
      <c r="AM38" s="36"/>
      <c r="AN38" s="29"/>
      <c r="AO38" s="36"/>
      <c r="AP38" s="29"/>
      <c r="AQ38" s="36"/>
      <c r="AR38" s="29"/>
      <c r="AS38" s="36"/>
      <c r="AT38" s="36"/>
      <c r="AU38" s="36"/>
      <c r="AV38" s="29"/>
      <c r="AW38" s="36"/>
      <c r="AX38" s="36"/>
      <c r="AY38" s="36"/>
      <c r="AZ38" s="29"/>
      <c r="BA38" s="36"/>
      <c r="BB38" s="36"/>
      <c r="BC38" s="36"/>
      <c r="BD38" s="36"/>
      <c r="BE38" s="36"/>
      <c r="BF38" s="36"/>
      <c r="BG38" s="36"/>
      <c r="BH38" s="36"/>
      <c r="BI38" s="36"/>
      <c r="BJ38" s="29"/>
      <c r="BK38" s="36"/>
      <c r="BL38" s="29"/>
      <c r="BM38" s="36"/>
      <c r="BN38" s="36"/>
      <c r="BO38" s="36"/>
      <c r="BP38" s="29"/>
      <c r="BQ38" s="36"/>
      <c r="BR38" s="29"/>
      <c r="BS38" s="36"/>
      <c r="BT38" s="36"/>
      <c r="BU38" s="36"/>
      <c r="BV38" s="36"/>
    </row>
    <row r="39" spans="1:75" x14ac:dyDescent="0.25">
      <c r="A39" s="39">
        <v>37</v>
      </c>
      <c r="B39" s="39">
        <v>2</v>
      </c>
      <c r="C39" s="37" t="s">
        <v>503</v>
      </c>
      <c r="D39" s="40">
        <f>май!D39-июнь!E39</f>
        <v>349.44327884057969</v>
      </c>
      <c r="E39" s="40">
        <f t="shared" si="0"/>
        <v>0</v>
      </c>
      <c r="F39" s="36"/>
      <c r="G39" s="36"/>
      <c r="H39" s="36"/>
      <c r="I39" s="27"/>
      <c r="J39" s="36"/>
      <c r="K39" s="36"/>
      <c r="L39" s="36"/>
      <c r="M39" s="36"/>
      <c r="N39" s="36"/>
      <c r="O39" s="29"/>
      <c r="P39" s="36"/>
      <c r="Q39" s="29"/>
      <c r="R39" s="36"/>
      <c r="S39" s="36"/>
      <c r="T39" s="36"/>
      <c r="U39" s="36"/>
      <c r="V39" s="36"/>
      <c r="W39" s="36"/>
      <c r="X39" s="36"/>
      <c r="Y39" s="29"/>
      <c r="Z39" s="36"/>
      <c r="AA39" s="66"/>
      <c r="AB39" s="36"/>
      <c r="AC39" s="36"/>
      <c r="AD39" s="36"/>
      <c r="AE39" s="36"/>
      <c r="AF39" s="36"/>
      <c r="AG39" s="36"/>
      <c r="AH39" s="29"/>
      <c r="AI39" s="36"/>
      <c r="AJ39" s="29"/>
      <c r="AK39" s="36"/>
      <c r="AL39" s="36"/>
      <c r="AM39" s="36"/>
      <c r="AN39" s="29"/>
      <c r="AO39" s="36"/>
      <c r="AP39" s="29"/>
      <c r="AQ39" s="36"/>
      <c r="AR39" s="29"/>
      <c r="AS39" s="36"/>
      <c r="AT39" s="36"/>
      <c r="AU39" s="36"/>
      <c r="AV39" s="29"/>
      <c r="AW39" s="36"/>
      <c r="AX39" s="36"/>
      <c r="AY39" s="36"/>
      <c r="AZ39" s="29"/>
      <c r="BA39" s="36"/>
      <c r="BB39" s="36"/>
      <c r="BC39" s="36"/>
      <c r="BD39" s="36"/>
      <c r="BE39" s="36"/>
      <c r="BF39" s="36"/>
      <c r="BG39" s="36"/>
      <c r="BH39" s="36"/>
      <c r="BI39" s="36"/>
      <c r="BJ39" s="29"/>
      <c r="BK39" s="36"/>
      <c r="BL39" s="29"/>
      <c r="BM39" s="36"/>
      <c r="BN39" s="36"/>
      <c r="BO39" s="36"/>
      <c r="BP39" s="29"/>
      <c r="BQ39" s="36"/>
      <c r="BR39" s="29"/>
      <c r="BS39" s="36"/>
      <c r="BT39" s="36"/>
      <c r="BU39" s="36"/>
      <c r="BV39" s="36"/>
    </row>
    <row r="40" spans="1:75" x14ac:dyDescent="0.25">
      <c r="A40" s="39">
        <v>38</v>
      </c>
      <c r="B40" s="39">
        <v>2</v>
      </c>
      <c r="C40" s="37" t="s">
        <v>504</v>
      </c>
      <c r="D40" s="40">
        <f>май!D40-июнь!E40</f>
        <v>-489.06064792270536</v>
      </c>
      <c r="E40" s="40">
        <f t="shared" si="0"/>
        <v>0</v>
      </c>
      <c r="F40" s="36"/>
      <c r="G40" s="36"/>
      <c r="H40" s="36"/>
      <c r="I40" s="27"/>
      <c r="J40" s="36"/>
      <c r="K40" s="36"/>
      <c r="L40" s="36"/>
      <c r="M40" s="36"/>
      <c r="N40" s="36"/>
      <c r="O40" s="29"/>
      <c r="P40" s="36"/>
      <c r="Q40" s="29"/>
      <c r="R40" s="36"/>
      <c r="S40" s="36"/>
      <c r="T40" s="36"/>
      <c r="U40" s="36"/>
      <c r="V40" s="36"/>
      <c r="W40" s="36"/>
      <c r="X40" s="36"/>
      <c r="Y40" s="29"/>
      <c r="Z40" s="36"/>
      <c r="AA40" s="66"/>
      <c r="AB40" s="36"/>
      <c r="AC40" s="36"/>
      <c r="AD40" s="36"/>
      <c r="AE40" s="36"/>
      <c r="AF40" s="36"/>
      <c r="AG40" s="36"/>
      <c r="AH40" s="29"/>
      <c r="AI40" s="36"/>
      <c r="AJ40" s="29"/>
      <c r="AK40" s="36"/>
      <c r="AL40" s="36"/>
      <c r="AM40" s="36"/>
      <c r="AN40" s="29"/>
      <c r="AO40" s="36"/>
      <c r="AP40" s="29"/>
      <c r="AQ40" s="36"/>
      <c r="AR40" s="29"/>
      <c r="AS40" s="36"/>
      <c r="AT40" s="36"/>
      <c r="AU40" s="36"/>
      <c r="AV40" s="29"/>
      <c r="AW40" s="36"/>
      <c r="AX40" s="36"/>
      <c r="AY40" s="36"/>
      <c r="AZ40" s="29"/>
      <c r="BA40" s="36"/>
      <c r="BB40" s="36"/>
      <c r="BC40" s="36"/>
      <c r="BD40" s="36"/>
      <c r="BE40" s="36"/>
      <c r="BF40" s="36"/>
      <c r="BG40" s="36"/>
      <c r="BH40" s="36"/>
      <c r="BI40" s="36"/>
      <c r="BJ40" s="29"/>
      <c r="BK40" s="36"/>
      <c r="BL40" s="29"/>
      <c r="BM40" s="36"/>
      <c r="BN40" s="36"/>
      <c r="BO40" s="36"/>
      <c r="BP40" s="29"/>
      <c r="BQ40" s="36"/>
      <c r="BR40" s="29"/>
      <c r="BS40" s="36"/>
      <c r="BT40" s="36"/>
      <c r="BU40" s="36"/>
      <c r="BV40" s="36"/>
    </row>
    <row r="41" spans="1:75" x14ac:dyDescent="0.25">
      <c r="A41" s="39">
        <v>39</v>
      </c>
      <c r="B41" s="39">
        <v>2</v>
      </c>
      <c r="C41" s="37" t="s">
        <v>505</v>
      </c>
      <c r="D41" s="40">
        <f>май!D41-июнь!E41</f>
        <v>254.9464156135266</v>
      </c>
      <c r="E41" s="40">
        <f t="shared" si="0"/>
        <v>0</v>
      </c>
      <c r="F41" s="36"/>
      <c r="G41" s="36"/>
      <c r="H41" s="36"/>
      <c r="I41" s="27"/>
      <c r="J41" s="36"/>
      <c r="K41" s="36"/>
      <c r="L41" s="36"/>
      <c r="M41" s="36"/>
      <c r="N41" s="36"/>
      <c r="O41" s="29"/>
      <c r="P41" s="36"/>
      <c r="Q41" s="29"/>
      <c r="R41" s="36"/>
      <c r="S41" s="36"/>
      <c r="T41" s="36"/>
      <c r="U41" s="36"/>
      <c r="V41" s="36"/>
      <c r="W41" s="36"/>
      <c r="X41" s="36"/>
      <c r="Y41" s="29"/>
      <c r="Z41" s="36"/>
      <c r="AA41" s="66"/>
      <c r="AB41" s="36"/>
      <c r="AC41" s="36"/>
      <c r="AD41" s="36"/>
      <c r="AE41" s="36"/>
      <c r="AF41" s="36"/>
      <c r="AG41" s="36"/>
      <c r="AH41" s="29"/>
      <c r="AI41" s="36"/>
      <c r="AJ41" s="29"/>
      <c r="AK41" s="36"/>
      <c r="AL41" s="36"/>
      <c r="AM41" s="36"/>
      <c r="AN41" s="29"/>
      <c r="AO41" s="36"/>
      <c r="AP41" s="29"/>
      <c r="AQ41" s="36"/>
      <c r="AR41" s="29"/>
      <c r="AS41" s="36"/>
      <c r="AT41" s="36"/>
      <c r="AU41" s="36"/>
      <c r="AV41" s="29"/>
      <c r="AW41" s="36"/>
      <c r="AX41" s="36"/>
      <c r="AY41" s="36"/>
      <c r="AZ41" s="29"/>
      <c r="BA41" s="36"/>
      <c r="BB41" s="36"/>
      <c r="BC41" s="36"/>
      <c r="BD41" s="36"/>
      <c r="BE41" s="36"/>
      <c r="BF41" s="36"/>
      <c r="BG41" s="36"/>
      <c r="BH41" s="36"/>
      <c r="BI41" s="36"/>
      <c r="BJ41" s="29"/>
      <c r="BK41" s="36"/>
      <c r="BL41" s="29"/>
      <c r="BM41" s="36"/>
      <c r="BN41" s="36"/>
      <c r="BO41" s="36"/>
      <c r="BP41" s="29"/>
      <c r="BQ41" s="36"/>
      <c r="BR41" s="29"/>
      <c r="BS41" s="36"/>
      <c r="BT41" s="36"/>
      <c r="BU41" s="36"/>
      <c r="BV41" s="36"/>
    </row>
    <row r="42" spans="1:75" s="86" customFormat="1" x14ac:dyDescent="0.25">
      <c r="A42" s="79">
        <v>40</v>
      </c>
      <c r="B42" s="79">
        <v>2</v>
      </c>
      <c r="C42" s="80" t="s">
        <v>506</v>
      </c>
      <c r="D42" s="81">
        <f>май!D42-июнь!E42</f>
        <v>367.87578595169077</v>
      </c>
      <c r="E42" s="81">
        <f t="shared" si="0"/>
        <v>5.5060000000000002</v>
      </c>
      <c r="F42" s="82"/>
      <c r="G42" s="82"/>
      <c r="H42" s="82"/>
      <c r="I42" s="83"/>
      <c r="J42" s="82"/>
      <c r="K42" s="82"/>
      <c r="L42" s="82"/>
      <c r="M42" s="82"/>
      <c r="N42" s="82"/>
      <c r="O42" s="84"/>
      <c r="P42" s="82"/>
      <c r="Q42" s="84"/>
      <c r="R42" s="82"/>
      <c r="S42" s="82"/>
      <c r="T42" s="82"/>
      <c r="U42" s="82"/>
      <c r="V42" s="82"/>
      <c r="W42" s="82"/>
      <c r="X42" s="82"/>
      <c r="Y42" s="84"/>
      <c r="Z42" s="82"/>
      <c r="AA42" s="85"/>
      <c r="AB42" s="82"/>
      <c r="AC42" s="82"/>
      <c r="AD42" s="82"/>
      <c r="AE42" s="82"/>
      <c r="AF42" s="82"/>
      <c r="AG42" s="82"/>
      <c r="AH42" s="84"/>
      <c r="AI42" s="82"/>
      <c r="AJ42" s="84"/>
      <c r="AK42" s="82"/>
      <c r="AL42" s="82"/>
      <c r="AM42" s="82"/>
      <c r="AN42" s="84"/>
      <c r="AO42" s="82"/>
      <c r="AP42" s="84"/>
      <c r="AQ42" s="82"/>
      <c r="AR42" s="84"/>
      <c r="AS42" s="82"/>
      <c r="AT42" s="82"/>
      <c r="AU42" s="82"/>
      <c r="AV42" s="84"/>
      <c r="AW42" s="82"/>
      <c r="AX42" s="82"/>
      <c r="AY42" s="82"/>
      <c r="AZ42" s="84"/>
      <c r="BA42" s="82"/>
      <c r="BB42" s="82"/>
      <c r="BC42" s="82"/>
      <c r="BD42" s="82"/>
      <c r="BE42" s="82"/>
      <c r="BF42" s="82"/>
      <c r="BG42" s="82"/>
      <c r="BH42" s="82"/>
      <c r="BI42" s="82"/>
      <c r="BJ42" s="84"/>
      <c r="BK42" s="82"/>
      <c r="BL42" s="84"/>
      <c r="BM42" s="82"/>
      <c r="BN42" s="82">
        <v>2.5000000000000001E-2</v>
      </c>
      <c r="BO42" s="82">
        <v>5.5060000000000002</v>
      </c>
      <c r="BP42" s="84"/>
      <c r="BQ42" s="82"/>
      <c r="BR42" s="84"/>
      <c r="BS42" s="82"/>
      <c r="BT42" s="82"/>
      <c r="BU42" s="82"/>
      <c r="BV42" s="82"/>
    </row>
    <row r="43" spans="1:75" x14ac:dyDescent="0.25">
      <c r="A43" s="39">
        <v>41</v>
      </c>
      <c r="B43" s="39">
        <v>2</v>
      </c>
      <c r="C43" s="37" t="s">
        <v>507</v>
      </c>
      <c r="D43" s="40">
        <f>май!D43-июнь!E43</f>
        <v>-208.27598966183575</v>
      </c>
      <c r="E43" s="40">
        <f t="shared" si="0"/>
        <v>0</v>
      </c>
      <c r="F43" s="36"/>
      <c r="G43" s="36"/>
      <c r="H43" s="36"/>
      <c r="I43" s="27"/>
      <c r="J43" s="36"/>
      <c r="K43" s="36"/>
      <c r="L43" s="36"/>
      <c r="M43" s="36"/>
      <c r="N43" s="36"/>
      <c r="O43" s="29"/>
      <c r="P43" s="36"/>
      <c r="Q43" s="29"/>
      <c r="R43" s="36"/>
      <c r="S43" s="36"/>
      <c r="T43" s="36"/>
      <c r="U43" s="36"/>
      <c r="V43" s="36"/>
      <c r="W43" s="36"/>
      <c r="X43" s="36"/>
      <c r="Y43" s="29"/>
      <c r="Z43" s="36"/>
      <c r="AA43" s="66"/>
      <c r="AB43" s="36"/>
      <c r="AC43" s="36"/>
      <c r="AD43" s="36"/>
      <c r="AE43" s="36"/>
      <c r="AF43" s="36"/>
      <c r="AG43" s="36"/>
      <c r="AH43" s="29"/>
      <c r="AI43" s="36"/>
      <c r="AJ43" s="29"/>
      <c r="AK43" s="36"/>
      <c r="AL43" s="36"/>
      <c r="AM43" s="36"/>
      <c r="AN43" s="29"/>
      <c r="AO43" s="36"/>
      <c r="AP43" s="29"/>
      <c r="AQ43" s="36"/>
      <c r="AR43" s="29"/>
      <c r="AS43" s="36"/>
      <c r="AT43" s="36"/>
      <c r="AU43" s="36"/>
      <c r="AV43" s="29"/>
      <c r="AW43" s="36"/>
      <c r="AX43" s="36"/>
      <c r="AY43" s="36"/>
      <c r="AZ43" s="29"/>
      <c r="BA43" s="36"/>
      <c r="BB43" s="36"/>
      <c r="BC43" s="36"/>
      <c r="BD43" s="36"/>
      <c r="BE43" s="36"/>
      <c r="BF43" s="36"/>
      <c r="BG43" s="36"/>
      <c r="BH43" s="36"/>
      <c r="BI43" s="36"/>
      <c r="BJ43" s="29"/>
      <c r="BK43" s="36"/>
      <c r="BL43" s="29"/>
      <c r="BM43" s="36"/>
      <c r="BN43" s="36"/>
      <c r="BO43" s="36"/>
      <c r="BP43" s="29"/>
      <c r="BQ43" s="36"/>
      <c r="BR43" s="29"/>
      <c r="BS43" s="36"/>
      <c r="BT43" s="36"/>
      <c r="BU43" s="36"/>
      <c r="BV43" s="36"/>
    </row>
    <row r="44" spans="1:75" x14ac:dyDescent="0.25">
      <c r="A44" s="39">
        <v>42</v>
      </c>
      <c r="B44" s="39">
        <v>2</v>
      </c>
      <c r="C44" s="37" t="s">
        <v>508</v>
      </c>
      <c r="D44" s="40">
        <f>май!D44-июнь!E44</f>
        <v>-282.53753562705316</v>
      </c>
      <c r="E44" s="40">
        <f t="shared" si="0"/>
        <v>0</v>
      </c>
      <c r="F44" s="36"/>
      <c r="G44" s="36"/>
      <c r="H44" s="36"/>
      <c r="I44" s="27"/>
      <c r="J44" s="36"/>
      <c r="K44" s="36"/>
      <c r="L44" s="36"/>
      <c r="M44" s="36"/>
      <c r="N44" s="36"/>
      <c r="O44" s="29"/>
      <c r="P44" s="36"/>
      <c r="Q44" s="29"/>
      <c r="R44" s="36"/>
      <c r="S44" s="36"/>
      <c r="T44" s="36"/>
      <c r="U44" s="36"/>
      <c r="V44" s="36"/>
      <c r="W44" s="36"/>
      <c r="X44" s="36"/>
      <c r="Y44" s="29"/>
      <c r="Z44" s="36"/>
      <c r="AA44" s="66"/>
      <c r="AB44" s="36"/>
      <c r="AC44" s="36"/>
      <c r="AD44" s="36"/>
      <c r="AE44" s="36"/>
      <c r="AF44" s="36"/>
      <c r="AG44" s="36"/>
      <c r="AH44" s="29"/>
      <c r="AI44" s="36"/>
      <c r="AJ44" s="29"/>
      <c r="AK44" s="36"/>
      <c r="AL44" s="36"/>
      <c r="AM44" s="36"/>
      <c r="AN44" s="29"/>
      <c r="AO44" s="36"/>
      <c r="AP44" s="29"/>
      <c r="AQ44" s="36"/>
      <c r="AR44" s="29"/>
      <c r="AS44" s="36"/>
      <c r="AT44" s="36"/>
      <c r="AU44" s="36"/>
      <c r="AV44" s="29"/>
      <c r="AW44" s="36"/>
      <c r="AX44" s="36"/>
      <c r="AY44" s="36"/>
      <c r="AZ44" s="29"/>
      <c r="BA44" s="36"/>
      <c r="BB44" s="36"/>
      <c r="BC44" s="36"/>
      <c r="BD44" s="36"/>
      <c r="BE44" s="36"/>
      <c r="BF44" s="36"/>
      <c r="BG44" s="36"/>
      <c r="BH44" s="36"/>
      <c r="BI44" s="36"/>
      <c r="BJ44" s="29"/>
      <c r="BK44" s="36"/>
      <c r="BL44" s="29"/>
      <c r="BM44" s="36"/>
      <c r="BN44" s="36"/>
      <c r="BO44" s="36"/>
      <c r="BP44" s="29"/>
      <c r="BQ44" s="36"/>
      <c r="BR44" s="29"/>
      <c r="BS44" s="36"/>
      <c r="BT44" s="36"/>
      <c r="BU44" s="36"/>
      <c r="BV44" s="36"/>
    </row>
    <row r="45" spans="1:75" s="86" customFormat="1" x14ac:dyDescent="0.25">
      <c r="A45" s="79">
        <v>43</v>
      </c>
      <c r="B45" s="79">
        <v>2</v>
      </c>
      <c r="C45" s="80" t="s">
        <v>509</v>
      </c>
      <c r="D45" s="81">
        <f>май!D45-июнь!E45</f>
        <v>-163.49223710144926</v>
      </c>
      <c r="E45" s="81">
        <f t="shared" si="0"/>
        <v>2.5369999999999999</v>
      </c>
      <c r="F45" s="82"/>
      <c r="G45" s="82"/>
      <c r="H45" s="82"/>
      <c r="I45" s="83"/>
      <c r="J45" s="82"/>
      <c r="K45" s="82"/>
      <c r="L45" s="82"/>
      <c r="M45" s="82"/>
      <c r="N45" s="82"/>
      <c r="O45" s="84"/>
      <c r="P45" s="82"/>
      <c r="Q45" s="84"/>
      <c r="R45" s="82"/>
      <c r="S45" s="82"/>
      <c r="T45" s="82"/>
      <c r="U45" s="82"/>
      <c r="V45" s="82"/>
      <c r="W45" s="82"/>
      <c r="X45" s="82"/>
      <c r="Y45" s="84"/>
      <c r="Z45" s="82"/>
      <c r="AA45" s="85"/>
      <c r="AB45" s="82"/>
      <c r="AC45" s="82"/>
      <c r="AD45" s="82"/>
      <c r="AE45" s="82"/>
      <c r="AF45" s="82"/>
      <c r="AG45" s="82"/>
      <c r="AH45" s="84"/>
      <c r="AI45" s="82"/>
      <c r="AJ45" s="84"/>
      <c r="AK45" s="82"/>
      <c r="AL45" s="82"/>
      <c r="AM45" s="82"/>
      <c r="AN45" s="84"/>
      <c r="AO45" s="82"/>
      <c r="AP45" s="84"/>
      <c r="AQ45" s="82"/>
      <c r="AR45" s="84"/>
      <c r="AS45" s="82"/>
      <c r="AT45" s="82"/>
      <c r="AU45" s="82"/>
      <c r="AV45" s="84"/>
      <c r="AW45" s="82"/>
      <c r="AX45" s="82"/>
      <c r="AY45" s="82"/>
      <c r="AZ45" s="84"/>
      <c r="BA45" s="82"/>
      <c r="BB45" s="82"/>
      <c r="BC45" s="82"/>
      <c r="BD45" s="82"/>
      <c r="BE45" s="82"/>
      <c r="BF45" s="82"/>
      <c r="BG45" s="82"/>
      <c r="BH45" s="82"/>
      <c r="BI45" s="82"/>
      <c r="BJ45" s="84"/>
      <c r="BK45" s="82"/>
      <c r="BL45" s="84"/>
      <c r="BM45" s="82"/>
      <c r="BN45" s="82"/>
      <c r="BO45" s="82"/>
      <c r="BP45" s="84"/>
      <c r="BQ45" s="82"/>
      <c r="BR45" s="84"/>
      <c r="BS45" s="82"/>
      <c r="BT45" s="82"/>
      <c r="BU45" s="82"/>
      <c r="BV45" s="82">
        <v>2.5369999999999999</v>
      </c>
      <c r="BW45" s="86" t="s">
        <v>1073</v>
      </c>
    </row>
    <row r="46" spans="1:75" x14ac:dyDescent="0.25">
      <c r="A46" s="39">
        <v>44</v>
      </c>
      <c r="B46" s="39">
        <v>2</v>
      </c>
      <c r="C46" s="37" t="s">
        <v>510</v>
      </c>
      <c r="D46" s="40">
        <f>май!D46-июнь!E46</f>
        <v>-12.929736425120765</v>
      </c>
      <c r="E46" s="40">
        <f t="shared" si="0"/>
        <v>2.39</v>
      </c>
      <c r="F46" s="36"/>
      <c r="G46" s="36"/>
      <c r="H46" s="36"/>
      <c r="I46" s="27"/>
      <c r="J46" s="36"/>
      <c r="K46" s="36"/>
      <c r="L46" s="36"/>
      <c r="M46" s="36"/>
      <c r="N46" s="36"/>
      <c r="O46" s="29"/>
      <c r="P46" s="36"/>
      <c r="Q46" s="29"/>
      <c r="R46" s="36"/>
      <c r="S46" s="36"/>
      <c r="T46" s="36"/>
      <c r="U46" s="36"/>
      <c r="V46" s="36"/>
      <c r="W46" s="36"/>
      <c r="X46" s="36"/>
      <c r="Y46" s="29"/>
      <c r="Z46" s="36"/>
      <c r="AA46" s="66"/>
      <c r="AB46" s="36"/>
      <c r="AC46" s="36"/>
      <c r="AD46" s="36"/>
      <c r="AE46" s="36"/>
      <c r="AF46" s="36"/>
      <c r="AG46" s="36"/>
      <c r="AH46" s="29"/>
      <c r="AI46" s="36"/>
      <c r="AJ46" s="29"/>
      <c r="AK46" s="36"/>
      <c r="AL46" s="36"/>
      <c r="AM46" s="36"/>
      <c r="AN46" s="29"/>
      <c r="AO46" s="36"/>
      <c r="AP46" s="29"/>
      <c r="AQ46" s="36"/>
      <c r="AR46" s="29"/>
      <c r="AS46" s="36"/>
      <c r="AT46" s="36"/>
      <c r="AU46" s="36"/>
      <c r="AV46" s="29"/>
      <c r="AW46" s="36"/>
      <c r="AX46" s="36"/>
      <c r="AY46" s="36"/>
      <c r="AZ46" s="29"/>
      <c r="BA46" s="36"/>
      <c r="BB46" s="36"/>
      <c r="BC46" s="36"/>
      <c r="BD46" s="36"/>
      <c r="BE46" s="36"/>
      <c r="BF46" s="36"/>
      <c r="BG46" s="36"/>
      <c r="BH46" s="36"/>
      <c r="BI46" s="36"/>
      <c r="BJ46" s="29"/>
      <c r="BK46" s="36"/>
      <c r="BL46" s="29"/>
      <c r="BM46" s="36"/>
      <c r="BN46" s="36"/>
      <c r="BO46" s="36"/>
      <c r="BP46" s="29"/>
      <c r="BQ46" s="36"/>
      <c r="BR46" s="29"/>
      <c r="BS46" s="36"/>
      <c r="BT46" s="36"/>
      <c r="BU46" s="36"/>
      <c r="BV46" s="36">
        <v>2.39</v>
      </c>
    </row>
    <row r="47" spans="1:75" x14ac:dyDescent="0.25">
      <c r="A47" s="39">
        <v>45</v>
      </c>
      <c r="B47" s="39">
        <v>2</v>
      </c>
      <c r="C47" s="37" t="s">
        <v>511</v>
      </c>
      <c r="D47" s="40">
        <f>май!D47-июнь!E47</f>
        <v>185.98198268405793</v>
      </c>
      <c r="E47" s="40">
        <f t="shared" si="0"/>
        <v>2.5369999999999999</v>
      </c>
      <c r="F47" s="36"/>
      <c r="G47" s="36"/>
      <c r="H47" s="36"/>
      <c r="I47" s="27"/>
      <c r="J47" s="36"/>
      <c r="K47" s="36"/>
      <c r="L47" s="36"/>
      <c r="M47" s="36"/>
      <c r="N47" s="36"/>
      <c r="O47" s="29"/>
      <c r="P47" s="36"/>
      <c r="Q47" s="29"/>
      <c r="R47" s="36"/>
      <c r="S47" s="36"/>
      <c r="T47" s="36"/>
      <c r="U47" s="36"/>
      <c r="V47" s="36"/>
      <c r="W47" s="36"/>
      <c r="X47" s="36"/>
      <c r="Y47" s="29"/>
      <c r="Z47" s="36"/>
      <c r="AA47" s="66"/>
      <c r="AB47" s="36"/>
      <c r="AC47" s="36"/>
      <c r="AD47" s="36"/>
      <c r="AE47" s="36"/>
      <c r="AF47" s="36"/>
      <c r="AG47" s="36"/>
      <c r="AH47" s="29"/>
      <c r="AI47" s="36"/>
      <c r="AJ47" s="29"/>
      <c r="AK47" s="36"/>
      <c r="AL47" s="36"/>
      <c r="AM47" s="36"/>
      <c r="AN47" s="29"/>
      <c r="AO47" s="36"/>
      <c r="AP47" s="29"/>
      <c r="AQ47" s="36"/>
      <c r="AR47" s="29"/>
      <c r="AS47" s="36"/>
      <c r="AT47" s="36"/>
      <c r="AU47" s="36"/>
      <c r="AV47" s="29"/>
      <c r="AW47" s="36"/>
      <c r="AX47" s="36"/>
      <c r="AY47" s="36"/>
      <c r="AZ47" s="29"/>
      <c r="BA47" s="36"/>
      <c r="BB47" s="36"/>
      <c r="BC47" s="36"/>
      <c r="BD47" s="36"/>
      <c r="BE47" s="36"/>
      <c r="BF47" s="36"/>
      <c r="BG47" s="36"/>
      <c r="BH47" s="36"/>
      <c r="BI47" s="36"/>
      <c r="BJ47" s="29"/>
      <c r="BK47" s="36"/>
      <c r="BL47" s="29"/>
      <c r="BM47" s="36"/>
      <c r="BN47" s="36"/>
      <c r="BO47" s="36"/>
      <c r="BP47" s="29"/>
      <c r="BQ47" s="36"/>
      <c r="BR47" s="29"/>
      <c r="BS47" s="36"/>
      <c r="BT47" s="36"/>
      <c r="BU47" s="36"/>
      <c r="BV47" s="36">
        <v>2.5369999999999999</v>
      </c>
    </row>
    <row r="48" spans="1:75" s="86" customFormat="1" x14ac:dyDescent="0.25">
      <c r="A48" s="79">
        <v>46</v>
      </c>
      <c r="B48" s="79">
        <v>2</v>
      </c>
      <c r="C48" s="80" t="s">
        <v>512</v>
      </c>
      <c r="D48" s="81">
        <f>май!D48-июнь!E48</f>
        <v>2238.8679037198071</v>
      </c>
      <c r="E48" s="81">
        <f t="shared" si="0"/>
        <v>13.231999999999999</v>
      </c>
      <c r="F48" s="82"/>
      <c r="G48" s="82"/>
      <c r="H48" s="82"/>
      <c r="I48" s="83"/>
      <c r="J48" s="82"/>
      <c r="K48" s="82"/>
      <c r="L48" s="82"/>
      <c r="M48" s="82"/>
      <c r="N48" s="82"/>
      <c r="O48" s="84"/>
      <c r="P48" s="82"/>
      <c r="Q48" s="84"/>
      <c r="R48" s="82"/>
      <c r="S48" s="82"/>
      <c r="T48" s="82"/>
      <c r="U48" s="82"/>
      <c r="V48" s="82"/>
      <c r="W48" s="82"/>
      <c r="X48" s="82"/>
      <c r="Y48" s="84"/>
      <c r="Z48" s="82"/>
      <c r="AA48" s="85"/>
      <c r="AB48" s="82"/>
      <c r="AC48" s="82"/>
      <c r="AD48" s="82"/>
      <c r="AE48" s="82"/>
      <c r="AF48" s="82"/>
      <c r="AG48" s="82"/>
      <c r="AH48" s="84"/>
      <c r="AI48" s="82"/>
      <c r="AJ48" s="84"/>
      <c r="AK48" s="82"/>
      <c r="AL48" s="82"/>
      <c r="AM48" s="82"/>
      <c r="AN48" s="84"/>
      <c r="AO48" s="82"/>
      <c r="AP48" s="84"/>
      <c r="AQ48" s="82"/>
      <c r="AR48" s="84"/>
      <c r="AS48" s="82"/>
      <c r="AT48" s="82"/>
      <c r="AU48" s="82"/>
      <c r="AV48" s="84"/>
      <c r="AW48" s="82"/>
      <c r="AX48" s="82"/>
      <c r="AY48" s="82"/>
      <c r="AZ48" s="84"/>
      <c r="BA48" s="82"/>
      <c r="BB48" s="82"/>
      <c r="BC48" s="82"/>
      <c r="BD48" s="82"/>
      <c r="BE48" s="82"/>
      <c r="BF48" s="82">
        <v>7.0000000000000001E-3</v>
      </c>
      <c r="BG48" s="82">
        <v>8.4589999999999996</v>
      </c>
      <c r="BH48" s="82">
        <v>3.0000000000000001E-3</v>
      </c>
      <c r="BI48" s="82">
        <v>2.383</v>
      </c>
      <c r="BJ48" s="84"/>
      <c r="BK48" s="82"/>
      <c r="BL48" s="84"/>
      <c r="BM48" s="82"/>
      <c r="BN48" s="82"/>
      <c r="BO48" s="82"/>
      <c r="BP48" s="84"/>
      <c r="BQ48" s="82"/>
      <c r="BR48" s="84"/>
      <c r="BS48" s="82"/>
      <c r="BT48" s="82"/>
      <c r="BU48" s="82"/>
      <c r="BV48" s="82">
        <v>2.39</v>
      </c>
    </row>
    <row r="49" spans="1:75" s="86" customFormat="1" x14ac:dyDescent="0.25">
      <c r="A49" s="79">
        <v>47</v>
      </c>
      <c r="B49" s="79">
        <v>1</v>
      </c>
      <c r="C49" s="80" t="s">
        <v>513</v>
      </c>
      <c r="D49" s="81">
        <f>май!D49-июнь!E49</f>
        <v>287.37166503381656</v>
      </c>
      <c r="E49" s="81">
        <f t="shared" si="0"/>
        <v>374.85099999999994</v>
      </c>
      <c r="F49" s="82"/>
      <c r="G49" s="82"/>
      <c r="H49" s="82"/>
      <c r="I49" s="83"/>
      <c r="J49" s="82"/>
      <c r="K49" s="82"/>
      <c r="L49" s="82"/>
      <c r="M49" s="82"/>
      <c r="N49" s="82"/>
      <c r="O49" s="84"/>
      <c r="P49" s="82"/>
      <c r="Q49" s="84"/>
      <c r="R49" s="82"/>
      <c r="S49" s="82"/>
      <c r="T49" s="82"/>
      <c r="U49" s="82"/>
      <c r="V49" s="82"/>
      <c r="W49" s="82"/>
      <c r="X49" s="82"/>
      <c r="Y49" s="84"/>
      <c r="Z49" s="82"/>
      <c r="AA49" s="85" t="s">
        <v>1141</v>
      </c>
      <c r="AB49" s="82">
        <v>0.11799999999999999</v>
      </c>
      <c r="AC49" s="82">
        <v>359.17899999999997</v>
      </c>
      <c r="AD49" s="82"/>
      <c r="AE49" s="82"/>
      <c r="AF49" s="82"/>
      <c r="AG49" s="82"/>
      <c r="AH49" s="84"/>
      <c r="AI49" s="82"/>
      <c r="AJ49" s="84"/>
      <c r="AK49" s="82"/>
      <c r="AL49" s="82"/>
      <c r="AM49" s="82"/>
      <c r="AN49" s="84"/>
      <c r="AO49" s="82"/>
      <c r="AP49" s="84"/>
      <c r="AQ49" s="82"/>
      <c r="AR49" s="84"/>
      <c r="AS49" s="82"/>
      <c r="AT49" s="82"/>
      <c r="AU49" s="82"/>
      <c r="AV49" s="84"/>
      <c r="AW49" s="82"/>
      <c r="AX49" s="82"/>
      <c r="AY49" s="82"/>
      <c r="AZ49" s="84"/>
      <c r="BA49" s="82"/>
      <c r="BB49" s="82"/>
      <c r="BC49" s="82"/>
      <c r="BD49" s="82"/>
      <c r="BE49" s="82"/>
      <c r="BF49" s="82">
        <v>4.0000000000000001E-3</v>
      </c>
      <c r="BG49" s="82">
        <v>4.8220000000000001</v>
      </c>
      <c r="BH49" s="82"/>
      <c r="BI49" s="82"/>
      <c r="BJ49" s="84"/>
      <c r="BK49" s="82"/>
      <c r="BL49" s="84">
        <v>16</v>
      </c>
      <c r="BM49" s="82">
        <v>8.3130000000000006</v>
      </c>
      <c r="BN49" s="82"/>
      <c r="BO49" s="82"/>
      <c r="BP49" s="84"/>
      <c r="BQ49" s="82"/>
      <c r="BR49" s="84"/>
      <c r="BS49" s="82"/>
      <c r="BT49" s="82"/>
      <c r="BU49" s="82"/>
      <c r="BV49" s="82">
        <v>2.5369999999999999</v>
      </c>
    </row>
    <row r="50" spans="1:75" s="86" customFormat="1" x14ac:dyDescent="0.25">
      <c r="A50" s="79">
        <v>48</v>
      </c>
      <c r="B50" s="79">
        <v>1</v>
      </c>
      <c r="C50" s="80" t="s">
        <v>514</v>
      </c>
      <c r="D50" s="81">
        <f>май!D50-июнь!E50</f>
        <v>383.04112424541057</v>
      </c>
      <c r="E50" s="81">
        <f t="shared" si="0"/>
        <v>3.3420000000000001</v>
      </c>
      <c r="F50" s="82"/>
      <c r="G50" s="82"/>
      <c r="H50" s="82"/>
      <c r="I50" s="83"/>
      <c r="J50" s="82"/>
      <c r="K50" s="82"/>
      <c r="L50" s="82"/>
      <c r="M50" s="82"/>
      <c r="N50" s="82"/>
      <c r="O50" s="84"/>
      <c r="P50" s="82"/>
      <c r="Q50" s="84"/>
      <c r="R50" s="82"/>
      <c r="S50" s="82"/>
      <c r="T50" s="82"/>
      <c r="U50" s="82"/>
      <c r="V50" s="82"/>
      <c r="W50" s="82"/>
      <c r="X50" s="82"/>
      <c r="Y50" s="84"/>
      <c r="Z50" s="82"/>
      <c r="AA50" s="85"/>
      <c r="AB50" s="82"/>
      <c r="AC50" s="82"/>
      <c r="AD50" s="82"/>
      <c r="AE50" s="82"/>
      <c r="AF50" s="82"/>
      <c r="AG50" s="82"/>
      <c r="AH50" s="84"/>
      <c r="AI50" s="82"/>
      <c r="AJ50" s="84"/>
      <c r="AK50" s="82"/>
      <c r="AL50" s="82"/>
      <c r="AM50" s="82"/>
      <c r="AN50" s="84"/>
      <c r="AO50" s="82"/>
      <c r="AP50" s="84"/>
      <c r="AQ50" s="82"/>
      <c r="AR50" s="84"/>
      <c r="AS50" s="82"/>
      <c r="AT50" s="82"/>
      <c r="AU50" s="82"/>
      <c r="AV50" s="84"/>
      <c r="AW50" s="82"/>
      <c r="AX50" s="82"/>
      <c r="AY50" s="82"/>
      <c r="AZ50" s="84"/>
      <c r="BA50" s="82"/>
      <c r="BB50" s="82"/>
      <c r="BC50" s="82"/>
      <c r="BD50" s="82"/>
      <c r="BE50" s="82"/>
      <c r="BF50" s="82"/>
      <c r="BG50" s="82"/>
      <c r="BH50" s="82"/>
      <c r="BI50" s="82"/>
      <c r="BJ50" s="84"/>
      <c r="BK50" s="82"/>
      <c r="BL50" s="84"/>
      <c r="BM50" s="82"/>
      <c r="BN50" s="82"/>
      <c r="BO50" s="82"/>
      <c r="BP50" s="84"/>
      <c r="BQ50" s="82"/>
      <c r="BR50" s="84"/>
      <c r="BS50" s="82"/>
      <c r="BT50" s="82"/>
      <c r="BU50" s="82"/>
      <c r="BV50" s="82">
        <f>2.39+0.952</f>
        <v>3.3420000000000001</v>
      </c>
      <c r="BW50" s="86" t="s">
        <v>1147</v>
      </c>
    </row>
    <row r="51" spans="1:75" s="86" customFormat="1" x14ac:dyDescent="0.25">
      <c r="A51" s="79">
        <v>49</v>
      </c>
      <c r="B51" s="79">
        <v>1</v>
      </c>
      <c r="C51" s="80" t="s">
        <v>515</v>
      </c>
      <c r="D51" s="81">
        <f>май!D51-июнь!E51</f>
        <v>389.58593233816418</v>
      </c>
      <c r="E51" s="81">
        <f t="shared" si="0"/>
        <v>6.3209999999999997</v>
      </c>
      <c r="F51" s="82"/>
      <c r="G51" s="82"/>
      <c r="H51" s="82"/>
      <c r="I51" s="83"/>
      <c r="J51" s="82"/>
      <c r="K51" s="82"/>
      <c r="L51" s="82"/>
      <c r="M51" s="82"/>
      <c r="N51" s="82"/>
      <c r="O51" s="84"/>
      <c r="P51" s="82"/>
      <c r="Q51" s="84"/>
      <c r="R51" s="82"/>
      <c r="S51" s="82"/>
      <c r="T51" s="82"/>
      <c r="U51" s="82"/>
      <c r="V51" s="82"/>
      <c r="W51" s="82"/>
      <c r="X51" s="82"/>
      <c r="Y51" s="84"/>
      <c r="Z51" s="82"/>
      <c r="AA51" s="85"/>
      <c r="AB51" s="82"/>
      <c r="AC51" s="82"/>
      <c r="AD51" s="82"/>
      <c r="AE51" s="82"/>
      <c r="AF51" s="82"/>
      <c r="AG51" s="82"/>
      <c r="AH51" s="84"/>
      <c r="AI51" s="82"/>
      <c r="AJ51" s="84"/>
      <c r="AK51" s="82"/>
      <c r="AL51" s="82"/>
      <c r="AM51" s="82"/>
      <c r="AN51" s="84"/>
      <c r="AO51" s="82"/>
      <c r="AP51" s="84"/>
      <c r="AQ51" s="82"/>
      <c r="AR51" s="84"/>
      <c r="AS51" s="82"/>
      <c r="AT51" s="82"/>
      <c r="AU51" s="82"/>
      <c r="AV51" s="84"/>
      <c r="AW51" s="82"/>
      <c r="AX51" s="82"/>
      <c r="AY51" s="82"/>
      <c r="AZ51" s="84"/>
      <c r="BA51" s="82"/>
      <c r="BB51" s="82"/>
      <c r="BC51" s="82"/>
      <c r="BD51" s="82"/>
      <c r="BE51" s="82"/>
      <c r="BF51" s="82"/>
      <c r="BG51" s="82"/>
      <c r="BH51" s="82"/>
      <c r="BI51" s="82"/>
      <c r="BJ51" s="84">
        <v>1</v>
      </c>
      <c r="BK51" s="82">
        <v>3.7839999999999998</v>
      </c>
      <c r="BL51" s="84"/>
      <c r="BM51" s="82"/>
      <c r="BN51" s="82"/>
      <c r="BO51" s="82"/>
      <c r="BP51" s="84"/>
      <c r="BQ51" s="82"/>
      <c r="BR51" s="84"/>
      <c r="BS51" s="82"/>
      <c r="BT51" s="82"/>
      <c r="BU51" s="82"/>
      <c r="BV51" s="82">
        <v>2.5369999999999999</v>
      </c>
    </row>
    <row r="52" spans="1:75" s="86" customFormat="1" x14ac:dyDescent="0.25">
      <c r="A52" s="79">
        <v>50</v>
      </c>
      <c r="B52" s="79">
        <v>1</v>
      </c>
      <c r="C52" s="80" t="s">
        <v>516</v>
      </c>
      <c r="D52" s="81">
        <f>май!D52-июнь!E52</f>
        <v>-307.3713713429953</v>
      </c>
      <c r="E52" s="81">
        <f t="shared" si="0"/>
        <v>3.3420000000000001</v>
      </c>
      <c r="F52" s="82"/>
      <c r="G52" s="82"/>
      <c r="H52" s="82"/>
      <c r="I52" s="83"/>
      <c r="J52" s="82"/>
      <c r="K52" s="82"/>
      <c r="L52" s="82"/>
      <c r="M52" s="82"/>
      <c r="N52" s="82"/>
      <c r="O52" s="84"/>
      <c r="P52" s="82"/>
      <c r="Q52" s="84"/>
      <c r="R52" s="82"/>
      <c r="S52" s="82"/>
      <c r="T52" s="82"/>
      <c r="U52" s="82"/>
      <c r="V52" s="82"/>
      <c r="W52" s="82"/>
      <c r="X52" s="82"/>
      <c r="Y52" s="84"/>
      <c r="Z52" s="82"/>
      <c r="AA52" s="85"/>
      <c r="AB52" s="82"/>
      <c r="AC52" s="82"/>
      <c r="AD52" s="82"/>
      <c r="AE52" s="82"/>
      <c r="AF52" s="82"/>
      <c r="AG52" s="82"/>
      <c r="AH52" s="84"/>
      <c r="AI52" s="82"/>
      <c r="AJ52" s="84"/>
      <c r="AK52" s="82"/>
      <c r="AL52" s="82"/>
      <c r="AM52" s="82"/>
      <c r="AN52" s="84"/>
      <c r="AO52" s="82"/>
      <c r="AP52" s="84"/>
      <c r="AQ52" s="82"/>
      <c r="AR52" s="84"/>
      <c r="AS52" s="82"/>
      <c r="AT52" s="82"/>
      <c r="AU52" s="82"/>
      <c r="AV52" s="84"/>
      <c r="AW52" s="82"/>
      <c r="AX52" s="82"/>
      <c r="AY52" s="82"/>
      <c r="AZ52" s="84"/>
      <c r="BA52" s="82"/>
      <c r="BB52" s="82"/>
      <c r="BC52" s="82"/>
      <c r="BD52" s="82"/>
      <c r="BE52" s="82"/>
      <c r="BF52" s="82"/>
      <c r="BG52" s="82"/>
      <c r="BH52" s="82"/>
      <c r="BI52" s="82"/>
      <c r="BJ52" s="84"/>
      <c r="BK52" s="82"/>
      <c r="BL52" s="84"/>
      <c r="BM52" s="82"/>
      <c r="BN52" s="82"/>
      <c r="BO52" s="82"/>
      <c r="BP52" s="84"/>
      <c r="BQ52" s="82"/>
      <c r="BR52" s="84"/>
      <c r="BS52" s="82"/>
      <c r="BT52" s="82"/>
      <c r="BU52" s="82"/>
      <c r="BV52" s="82">
        <f>2.39+0.952</f>
        <v>3.3420000000000001</v>
      </c>
      <c r="BW52" s="86" t="s">
        <v>1146</v>
      </c>
    </row>
    <row r="53" spans="1:75" x14ac:dyDescent="0.25">
      <c r="A53" s="39">
        <v>51</v>
      </c>
      <c r="B53" s="39">
        <v>1</v>
      </c>
      <c r="C53" s="37" t="s">
        <v>517</v>
      </c>
      <c r="D53" s="40">
        <f>май!D53-июнь!E53</f>
        <v>33.154764222222212</v>
      </c>
      <c r="E53" s="40">
        <f t="shared" si="0"/>
        <v>2.5369999999999999</v>
      </c>
      <c r="F53" s="36"/>
      <c r="G53" s="36"/>
      <c r="H53" s="36"/>
      <c r="I53" s="27"/>
      <c r="J53" s="36"/>
      <c r="K53" s="36"/>
      <c r="L53" s="36"/>
      <c r="M53" s="36"/>
      <c r="N53" s="36"/>
      <c r="O53" s="29"/>
      <c r="P53" s="36"/>
      <c r="Q53" s="29"/>
      <c r="R53" s="36"/>
      <c r="S53" s="36"/>
      <c r="T53" s="36"/>
      <c r="U53" s="36"/>
      <c r="V53" s="36"/>
      <c r="W53" s="36"/>
      <c r="X53" s="36"/>
      <c r="Y53" s="29"/>
      <c r="Z53" s="36"/>
      <c r="AA53" s="66"/>
      <c r="AB53" s="36"/>
      <c r="AC53" s="36"/>
      <c r="AD53" s="36"/>
      <c r="AE53" s="36"/>
      <c r="AF53" s="36"/>
      <c r="AG53" s="36"/>
      <c r="AH53" s="29"/>
      <c r="AI53" s="36"/>
      <c r="AJ53" s="29"/>
      <c r="AK53" s="36"/>
      <c r="AL53" s="36"/>
      <c r="AM53" s="36"/>
      <c r="AN53" s="29"/>
      <c r="AO53" s="36"/>
      <c r="AP53" s="29"/>
      <c r="AQ53" s="36"/>
      <c r="AR53" s="29"/>
      <c r="AS53" s="36"/>
      <c r="AT53" s="36"/>
      <c r="AU53" s="36"/>
      <c r="AV53" s="29"/>
      <c r="AW53" s="36"/>
      <c r="AX53" s="36"/>
      <c r="AY53" s="36"/>
      <c r="AZ53" s="29"/>
      <c r="BA53" s="36"/>
      <c r="BB53" s="36"/>
      <c r="BC53" s="36"/>
      <c r="BD53" s="36"/>
      <c r="BE53" s="36"/>
      <c r="BF53" s="36"/>
      <c r="BG53" s="36"/>
      <c r="BH53" s="36"/>
      <c r="BI53" s="36"/>
      <c r="BJ53" s="29"/>
      <c r="BK53" s="36"/>
      <c r="BL53" s="29"/>
      <c r="BM53" s="36"/>
      <c r="BN53" s="36"/>
      <c r="BO53" s="36"/>
      <c r="BP53" s="29"/>
      <c r="BQ53" s="36"/>
      <c r="BR53" s="29"/>
      <c r="BS53" s="36"/>
      <c r="BT53" s="36"/>
      <c r="BU53" s="36"/>
      <c r="BV53" s="36">
        <v>2.5369999999999999</v>
      </c>
    </row>
    <row r="54" spans="1:75" x14ac:dyDescent="0.25">
      <c r="A54" s="39">
        <v>52</v>
      </c>
      <c r="B54" s="39">
        <v>1</v>
      </c>
      <c r="C54" s="37" t="s">
        <v>518</v>
      </c>
      <c r="D54" s="40">
        <f>май!D54-июнь!E54</f>
        <v>-435.04665142995174</v>
      </c>
      <c r="E54" s="40">
        <f t="shared" si="0"/>
        <v>2.39</v>
      </c>
      <c r="F54" s="36"/>
      <c r="G54" s="36"/>
      <c r="H54" s="36"/>
      <c r="I54" s="27"/>
      <c r="J54" s="36"/>
      <c r="K54" s="36"/>
      <c r="L54" s="36"/>
      <c r="M54" s="36"/>
      <c r="N54" s="36"/>
      <c r="O54" s="29"/>
      <c r="P54" s="36"/>
      <c r="Q54" s="29"/>
      <c r="R54" s="36"/>
      <c r="S54" s="36"/>
      <c r="T54" s="36"/>
      <c r="U54" s="36"/>
      <c r="V54" s="36"/>
      <c r="W54" s="36"/>
      <c r="X54" s="36"/>
      <c r="Y54" s="29"/>
      <c r="Z54" s="36"/>
      <c r="AA54" s="66"/>
      <c r="AB54" s="36"/>
      <c r="AC54" s="36"/>
      <c r="AD54" s="36"/>
      <c r="AE54" s="36"/>
      <c r="AF54" s="36"/>
      <c r="AG54" s="36"/>
      <c r="AH54" s="29"/>
      <c r="AI54" s="36"/>
      <c r="AJ54" s="29"/>
      <c r="AK54" s="36"/>
      <c r="AL54" s="36"/>
      <c r="AM54" s="36"/>
      <c r="AN54" s="29"/>
      <c r="AO54" s="36"/>
      <c r="AP54" s="29"/>
      <c r="AQ54" s="36"/>
      <c r="AR54" s="29"/>
      <c r="AS54" s="36"/>
      <c r="AT54" s="36"/>
      <c r="AU54" s="36"/>
      <c r="AV54" s="29"/>
      <c r="AW54" s="36"/>
      <c r="AX54" s="36"/>
      <c r="AY54" s="36"/>
      <c r="AZ54" s="29"/>
      <c r="BA54" s="36"/>
      <c r="BB54" s="36"/>
      <c r="BC54" s="36"/>
      <c r="BD54" s="36"/>
      <c r="BE54" s="36"/>
      <c r="BF54" s="36"/>
      <c r="BG54" s="36"/>
      <c r="BH54" s="36"/>
      <c r="BI54" s="36"/>
      <c r="BJ54" s="29"/>
      <c r="BK54" s="36"/>
      <c r="BL54" s="29"/>
      <c r="BM54" s="36"/>
      <c r="BN54" s="36"/>
      <c r="BO54" s="36"/>
      <c r="BP54" s="29"/>
      <c r="BQ54" s="36"/>
      <c r="BR54" s="29"/>
      <c r="BS54" s="36"/>
      <c r="BT54" s="36"/>
      <c r="BU54" s="36"/>
      <c r="BV54" s="36">
        <v>2.39</v>
      </c>
    </row>
    <row r="55" spans="1:75" x14ac:dyDescent="0.25">
      <c r="A55" s="39">
        <v>53</v>
      </c>
      <c r="B55" s="39">
        <v>1</v>
      </c>
      <c r="C55" s="37" t="s">
        <v>519</v>
      </c>
      <c r="D55" s="40">
        <f>май!D55-июнь!E55</f>
        <v>-352.10122777777775</v>
      </c>
      <c r="E55" s="40">
        <f t="shared" si="0"/>
        <v>2.5369999999999999</v>
      </c>
      <c r="F55" s="36"/>
      <c r="G55" s="36"/>
      <c r="H55" s="36"/>
      <c r="I55" s="27"/>
      <c r="J55" s="36"/>
      <c r="K55" s="36"/>
      <c r="L55" s="36"/>
      <c r="M55" s="36"/>
      <c r="N55" s="36"/>
      <c r="O55" s="29"/>
      <c r="P55" s="36"/>
      <c r="Q55" s="29"/>
      <c r="R55" s="36"/>
      <c r="S55" s="36"/>
      <c r="T55" s="36"/>
      <c r="U55" s="36"/>
      <c r="V55" s="36"/>
      <c r="W55" s="36"/>
      <c r="X55" s="36"/>
      <c r="Y55" s="29"/>
      <c r="Z55" s="36"/>
      <c r="AA55" s="66"/>
      <c r="AB55" s="36"/>
      <c r="AC55" s="36"/>
      <c r="AD55" s="36"/>
      <c r="AE55" s="36"/>
      <c r="AF55" s="36"/>
      <c r="AG55" s="36"/>
      <c r="AH55" s="29"/>
      <c r="AI55" s="36"/>
      <c r="AJ55" s="29"/>
      <c r="AK55" s="36"/>
      <c r="AL55" s="36"/>
      <c r="AM55" s="36"/>
      <c r="AN55" s="29"/>
      <c r="AO55" s="36"/>
      <c r="AP55" s="29"/>
      <c r="AQ55" s="36"/>
      <c r="AR55" s="29"/>
      <c r="AS55" s="36"/>
      <c r="AT55" s="36"/>
      <c r="AU55" s="36"/>
      <c r="AV55" s="29"/>
      <c r="AW55" s="36"/>
      <c r="AX55" s="36"/>
      <c r="AY55" s="36"/>
      <c r="AZ55" s="29"/>
      <c r="BA55" s="36"/>
      <c r="BB55" s="36"/>
      <c r="BC55" s="36"/>
      <c r="BD55" s="36"/>
      <c r="BE55" s="36"/>
      <c r="BF55" s="36"/>
      <c r="BG55" s="36"/>
      <c r="BH55" s="36"/>
      <c r="BI55" s="36"/>
      <c r="BJ55" s="29"/>
      <c r="BK55" s="36"/>
      <c r="BL55" s="29"/>
      <c r="BM55" s="36"/>
      <c r="BN55" s="36"/>
      <c r="BO55" s="36"/>
      <c r="BP55" s="29"/>
      <c r="BQ55" s="36"/>
      <c r="BR55" s="29"/>
      <c r="BS55" s="36"/>
      <c r="BT55" s="36"/>
      <c r="BU55" s="36"/>
      <c r="BV55" s="36">
        <v>2.5369999999999999</v>
      </c>
    </row>
    <row r="56" spans="1:75" x14ac:dyDescent="0.25">
      <c r="A56" s="39">
        <v>54</v>
      </c>
      <c r="B56" s="39">
        <v>1</v>
      </c>
      <c r="C56" s="37" t="s">
        <v>520</v>
      </c>
      <c r="D56" s="40">
        <f>май!D56-июнь!E56</f>
        <v>-374.1266962705314</v>
      </c>
      <c r="E56" s="40">
        <f t="shared" si="0"/>
        <v>2.39</v>
      </c>
      <c r="F56" s="36"/>
      <c r="G56" s="36"/>
      <c r="H56" s="36"/>
      <c r="I56" s="27"/>
      <c r="J56" s="36"/>
      <c r="K56" s="36"/>
      <c r="L56" s="36"/>
      <c r="M56" s="36"/>
      <c r="N56" s="36"/>
      <c r="O56" s="29"/>
      <c r="P56" s="36"/>
      <c r="Q56" s="29"/>
      <c r="R56" s="36"/>
      <c r="S56" s="36"/>
      <c r="T56" s="36"/>
      <c r="U56" s="36"/>
      <c r="V56" s="36"/>
      <c r="W56" s="36"/>
      <c r="X56" s="36"/>
      <c r="Y56" s="29"/>
      <c r="Z56" s="36"/>
      <c r="AA56" s="66"/>
      <c r="AB56" s="36"/>
      <c r="AC56" s="36"/>
      <c r="AD56" s="36"/>
      <c r="AE56" s="36"/>
      <c r="AF56" s="36"/>
      <c r="AG56" s="36"/>
      <c r="AH56" s="29"/>
      <c r="AI56" s="36"/>
      <c r="AJ56" s="29"/>
      <c r="AK56" s="36"/>
      <c r="AL56" s="36"/>
      <c r="AM56" s="36"/>
      <c r="AN56" s="29"/>
      <c r="AO56" s="36"/>
      <c r="AP56" s="29"/>
      <c r="AQ56" s="36"/>
      <c r="AR56" s="29"/>
      <c r="AS56" s="36"/>
      <c r="AT56" s="36"/>
      <c r="AU56" s="36"/>
      <c r="AV56" s="29"/>
      <c r="AW56" s="36"/>
      <c r="AX56" s="36"/>
      <c r="AY56" s="36"/>
      <c r="AZ56" s="29"/>
      <c r="BA56" s="36"/>
      <c r="BB56" s="36"/>
      <c r="BC56" s="36"/>
      <c r="BD56" s="36"/>
      <c r="BE56" s="36"/>
      <c r="BF56" s="36"/>
      <c r="BG56" s="36"/>
      <c r="BH56" s="36"/>
      <c r="BI56" s="36"/>
      <c r="BJ56" s="29"/>
      <c r="BK56" s="36"/>
      <c r="BL56" s="29"/>
      <c r="BM56" s="36"/>
      <c r="BN56" s="36"/>
      <c r="BO56" s="36"/>
      <c r="BP56" s="29"/>
      <c r="BQ56" s="36"/>
      <c r="BR56" s="29"/>
      <c r="BS56" s="36"/>
      <c r="BT56" s="36"/>
      <c r="BU56" s="36"/>
      <c r="BV56" s="36">
        <v>2.39</v>
      </c>
    </row>
    <row r="57" spans="1:75" s="86" customFormat="1" x14ac:dyDescent="0.25">
      <c r="A57" s="79">
        <v>55</v>
      </c>
      <c r="B57" s="79">
        <v>1</v>
      </c>
      <c r="C57" s="80" t="s">
        <v>521</v>
      </c>
      <c r="D57" s="81">
        <f>май!D57-июнь!E57</f>
        <v>29.39047473429957</v>
      </c>
      <c r="E57" s="81">
        <f t="shared" si="0"/>
        <v>27.623999999999999</v>
      </c>
      <c r="F57" s="82"/>
      <c r="G57" s="82"/>
      <c r="H57" s="82"/>
      <c r="I57" s="83"/>
      <c r="J57" s="82"/>
      <c r="K57" s="82"/>
      <c r="L57" s="82"/>
      <c r="M57" s="82"/>
      <c r="N57" s="82"/>
      <c r="O57" s="84"/>
      <c r="P57" s="82"/>
      <c r="Q57" s="84"/>
      <c r="R57" s="82"/>
      <c r="S57" s="82">
        <v>6.0000000000000001E-3</v>
      </c>
      <c r="T57" s="82">
        <v>14.946999999999999</v>
      </c>
      <c r="U57" s="82"/>
      <c r="V57" s="82"/>
      <c r="W57" s="82"/>
      <c r="X57" s="82"/>
      <c r="Y57" s="84"/>
      <c r="Z57" s="82"/>
      <c r="AA57" s="85"/>
      <c r="AB57" s="82"/>
      <c r="AC57" s="82"/>
      <c r="AD57" s="82"/>
      <c r="AE57" s="82"/>
      <c r="AF57" s="82"/>
      <c r="AG57" s="82"/>
      <c r="AH57" s="84"/>
      <c r="AI57" s="82"/>
      <c r="AJ57" s="84"/>
      <c r="AK57" s="82"/>
      <c r="AL57" s="82"/>
      <c r="AM57" s="82"/>
      <c r="AN57" s="84"/>
      <c r="AO57" s="82"/>
      <c r="AP57" s="84"/>
      <c r="AQ57" s="82"/>
      <c r="AR57" s="84"/>
      <c r="AS57" s="82"/>
      <c r="AT57" s="82"/>
      <c r="AU57" s="82"/>
      <c r="AV57" s="84"/>
      <c r="AW57" s="82"/>
      <c r="AX57" s="82"/>
      <c r="AY57" s="82"/>
      <c r="AZ57" s="84"/>
      <c r="BA57" s="82"/>
      <c r="BB57" s="82"/>
      <c r="BC57" s="82"/>
      <c r="BD57" s="82">
        <v>6.0000000000000001E-3</v>
      </c>
      <c r="BE57" s="82">
        <v>6.2510000000000003</v>
      </c>
      <c r="BF57" s="82"/>
      <c r="BG57" s="82"/>
      <c r="BH57" s="82"/>
      <c r="BI57" s="82"/>
      <c r="BJ57" s="84"/>
      <c r="BK57" s="82"/>
      <c r="BL57" s="84">
        <v>7</v>
      </c>
      <c r="BM57" s="82">
        <v>3.8889999999999998</v>
      </c>
      <c r="BN57" s="82"/>
      <c r="BO57" s="82"/>
      <c r="BP57" s="84"/>
      <c r="BQ57" s="82"/>
      <c r="BR57" s="84"/>
      <c r="BS57" s="82"/>
      <c r="BT57" s="82"/>
      <c r="BU57" s="82"/>
      <c r="BV57" s="82">
        <v>2.5369999999999999</v>
      </c>
    </row>
    <row r="58" spans="1:75" x14ac:dyDescent="0.25">
      <c r="A58" s="39">
        <v>56</v>
      </c>
      <c r="B58" s="39">
        <v>1</v>
      </c>
      <c r="C58" s="37" t="s">
        <v>522</v>
      </c>
      <c r="D58" s="40">
        <f>май!D58-июнь!E58</f>
        <v>331.59363212560385</v>
      </c>
      <c r="E58" s="40">
        <f t="shared" si="0"/>
        <v>2.39</v>
      </c>
      <c r="F58" s="36"/>
      <c r="G58" s="36"/>
      <c r="H58" s="36"/>
      <c r="I58" s="27"/>
      <c r="J58" s="36"/>
      <c r="K58" s="36"/>
      <c r="L58" s="36"/>
      <c r="M58" s="36"/>
      <c r="N58" s="36"/>
      <c r="O58" s="29"/>
      <c r="P58" s="36"/>
      <c r="Q58" s="29"/>
      <c r="R58" s="36"/>
      <c r="S58" s="36"/>
      <c r="T58" s="36"/>
      <c r="U58" s="36"/>
      <c r="V58" s="36"/>
      <c r="W58" s="36"/>
      <c r="X58" s="36"/>
      <c r="Y58" s="29"/>
      <c r="Z58" s="36"/>
      <c r="AA58" s="66"/>
      <c r="AB58" s="36"/>
      <c r="AC58" s="36"/>
      <c r="AD58" s="36"/>
      <c r="AE58" s="36"/>
      <c r="AF58" s="36"/>
      <c r="AG58" s="36"/>
      <c r="AH58" s="29"/>
      <c r="AI58" s="36"/>
      <c r="AJ58" s="29"/>
      <c r="AK58" s="36"/>
      <c r="AL58" s="36"/>
      <c r="AM58" s="36"/>
      <c r="AN58" s="29"/>
      <c r="AO58" s="36"/>
      <c r="AP58" s="29"/>
      <c r="AQ58" s="36"/>
      <c r="AR58" s="29"/>
      <c r="AS58" s="36"/>
      <c r="AT58" s="36"/>
      <c r="AU58" s="36"/>
      <c r="AV58" s="29"/>
      <c r="AW58" s="36"/>
      <c r="AX58" s="36"/>
      <c r="AY58" s="36"/>
      <c r="AZ58" s="29"/>
      <c r="BA58" s="36"/>
      <c r="BB58" s="36"/>
      <c r="BC58" s="36"/>
      <c r="BD58" s="36"/>
      <c r="BE58" s="36"/>
      <c r="BF58" s="36"/>
      <c r="BG58" s="36"/>
      <c r="BH58" s="36"/>
      <c r="BI58" s="36"/>
      <c r="BJ58" s="29"/>
      <c r="BK58" s="36"/>
      <c r="BL58" s="29"/>
      <c r="BM58" s="36"/>
      <c r="BN58" s="36"/>
      <c r="BO58" s="36"/>
      <c r="BP58" s="29"/>
      <c r="BQ58" s="36"/>
      <c r="BR58" s="29"/>
      <c r="BS58" s="36"/>
      <c r="BT58" s="36"/>
      <c r="BU58" s="36"/>
      <c r="BV58" s="36">
        <v>2.39</v>
      </c>
    </row>
    <row r="59" spans="1:75" x14ac:dyDescent="0.25">
      <c r="A59" s="39">
        <v>57</v>
      </c>
      <c r="B59" s="39">
        <v>1</v>
      </c>
      <c r="C59" s="37" t="s">
        <v>523</v>
      </c>
      <c r="D59" s="40">
        <f>май!D59-июнь!E59</f>
        <v>98.70181960386472</v>
      </c>
      <c r="E59" s="40">
        <f t="shared" si="0"/>
        <v>2.5369999999999999</v>
      </c>
      <c r="F59" s="36"/>
      <c r="G59" s="36"/>
      <c r="H59" s="36"/>
      <c r="I59" s="27"/>
      <c r="J59" s="36"/>
      <c r="K59" s="36"/>
      <c r="L59" s="36"/>
      <c r="M59" s="36"/>
      <c r="N59" s="36"/>
      <c r="O59" s="29"/>
      <c r="P59" s="36"/>
      <c r="Q59" s="29"/>
      <c r="R59" s="36"/>
      <c r="S59" s="36"/>
      <c r="T59" s="36"/>
      <c r="U59" s="36"/>
      <c r="V59" s="36"/>
      <c r="W59" s="36"/>
      <c r="X59" s="36"/>
      <c r="Y59" s="29"/>
      <c r="Z59" s="36"/>
      <c r="AA59" s="66"/>
      <c r="AB59" s="36"/>
      <c r="AC59" s="36"/>
      <c r="AD59" s="36"/>
      <c r="AE59" s="36"/>
      <c r="AF59" s="36"/>
      <c r="AG59" s="36"/>
      <c r="AH59" s="29"/>
      <c r="AI59" s="36"/>
      <c r="AJ59" s="29"/>
      <c r="AK59" s="36"/>
      <c r="AL59" s="36"/>
      <c r="AM59" s="36"/>
      <c r="AN59" s="29"/>
      <c r="AO59" s="36"/>
      <c r="AP59" s="29"/>
      <c r="AQ59" s="36"/>
      <c r="AR59" s="29"/>
      <c r="AS59" s="36"/>
      <c r="AT59" s="36"/>
      <c r="AU59" s="36"/>
      <c r="AV59" s="29"/>
      <c r="AW59" s="36"/>
      <c r="AX59" s="36"/>
      <c r="AY59" s="36"/>
      <c r="AZ59" s="29"/>
      <c r="BA59" s="36"/>
      <c r="BB59" s="36"/>
      <c r="BC59" s="36"/>
      <c r="BD59" s="36"/>
      <c r="BE59" s="36"/>
      <c r="BF59" s="36"/>
      <c r="BG59" s="36"/>
      <c r="BH59" s="36"/>
      <c r="BI59" s="36"/>
      <c r="BJ59" s="29"/>
      <c r="BK59" s="36"/>
      <c r="BL59" s="29"/>
      <c r="BM59" s="36"/>
      <c r="BN59" s="36"/>
      <c r="BO59" s="36"/>
      <c r="BP59" s="29"/>
      <c r="BQ59" s="36"/>
      <c r="BR59" s="29"/>
      <c r="BS59" s="36"/>
      <c r="BT59" s="36"/>
      <c r="BU59" s="36"/>
      <c r="BV59" s="36">
        <v>2.5369999999999999</v>
      </c>
    </row>
    <row r="60" spans="1:75" s="86" customFormat="1" x14ac:dyDescent="0.25">
      <c r="A60" s="79">
        <v>58</v>
      </c>
      <c r="B60" s="79">
        <v>1</v>
      </c>
      <c r="C60" s="80" t="s">
        <v>524</v>
      </c>
      <c r="D60" s="81">
        <f>май!D60-июнь!E60</f>
        <v>418.29861704347832</v>
      </c>
      <c r="E60" s="81">
        <f t="shared" si="0"/>
        <v>14.758000000000001</v>
      </c>
      <c r="F60" s="82"/>
      <c r="G60" s="82"/>
      <c r="H60" s="82"/>
      <c r="I60" s="83"/>
      <c r="J60" s="82"/>
      <c r="K60" s="82"/>
      <c r="L60" s="82"/>
      <c r="M60" s="82"/>
      <c r="N60" s="82"/>
      <c r="O60" s="84"/>
      <c r="P60" s="82"/>
      <c r="Q60" s="84"/>
      <c r="R60" s="82"/>
      <c r="S60" s="82">
        <v>2E-3</v>
      </c>
      <c r="T60" s="82">
        <v>6.83</v>
      </c>
      <c r="U60" s="82"/>
      <c r="V60" s="82"/>
      <c r="W60" s="82"/>
      <c r="X60" s="82"/>
      <c r="Y60" s="84"/>
      <c r="Z60" s="82"/>
      <c r="AA60" s="85"/>
      <c r="AB60" s="82"/>
      <c r="AC60" s="82"/>
      <c r="AD60" s="82"/>
      <c r="AE60" s="82"/>
      <c r="AF60" s="82"/>
      <c r="AG60" s="82"/>
      <c r="AH60" s="84"/>
      <c r="AI60" s="82"/>
      <c r="AJ60" s="84"/>
      <c r="AK60" s="82"/>
      <c r="AL60" s="82"/>
      <c r="AM60" s="82"/>
      <c r="AN60" s="84"/>
      <c r="AO60" s="82"/>
      <c r="AP60" s="84"/>
      <c r="AQ60" s="82"/>
      <c r="AR60" s="84"/>
      <c r="AS60" s="82"/>
      <c r="AT60" s="82"/>
      <c r="AU60" s="82"/>
      <c r="AV60" s="84"/>
      <c r="AW60" s="82"/>
      <c r="AX60" s="82"/>
      <c r="AY60" s="82"/>
      <c r="AZ60" s="84"/>
      <c r="BA60" s="82"/>
      <c r="BB60" s="82"/>
      <c r="BC60" s="82"/>
      <c r="BD60" s="82"/>
      <c r="BE60" s="82"/>
      <c r="BF60" s="82"/>
      <c r="BG60" s="82"/>
      <c r="BH60" s="82"/>
      <c r="BI60" s="82"/>
      <c r="BJ60" s="84"/>
      <c r="BK60" s="82"/>
      <c r="BL60" s="84">
        <v>5</v>
      </c>
      <c r="BM60" s="82">
        <v>5.5380000000000003</v>
      </c>
      <c r="BN60" s="82"/>
      <c r="BO60" s="82"/>
      <c r="BP60" s="84"/>
      <c r="BQ60" s="82"/>
      <c r="BR60" s="84"/>
      <c r="BS60" s="82"/>
      <c r="BT60" s="82"/>
      <c r="BU60" s="82"/>
      <c r="BV60" s="82">
        <v>2.39</v>
      </c>
    </row>
    <row r="61" spans="1:75" s="86" customFormat="1" x14ac:dyDescent="0.25">
      <c r="A61" s="79">
        <v>59</v>
      </c>
      <c r="B61" s="79">
        <v>1</v>
      </c>
      <c r="C61" s="80" t="s">
        <v>525</v>
      </c>
      <c r="D61" s="81">
        <f>май!D61-июнь!E61</f>
        <v>-35.663337545893725</v>
      </c>
      <c r="E61" s="81">
        <f t="shared" si="0"/>
        <v>5.6509999999999998</v>
      </c>
      <c r="F61" s="82"/>
      <c r="G61" s="82"/>
      <c r="H61" s="82"/>
      <c r="I61" s="83"/>
      <c r="J61" s="82"/>
      <c r="K61" s="82"/>
      <c r="L61" s="82"/>
      <c r="M61" s="82"/>
      <c r="N61" s="82"/>
      <c r="O61" s="84"/>
      <c r="P61" s="82"/>
      <c r="Q61" s="84"/>
      <c r="R61" s="82"/>
      <c r="S61" s="82"/>
      <c r="T61" s="82"/>
      <c r="U61" s="82"/>
      <c r="V61" s="82"/>
      <c r="W61" s="82"/>
      <c r="X61" s="82"/>
      <c r="Y61" s="84"/>
      <c r="Z61" s="82"/>
      <c r="AA61" s="85"/>
      <c r="AB61" s="82"/>
      <c r="AC61" s="82"/>
      <c r="AD61" s="82"/>
      <c r="AE61" s="82"/>
      <c r="AF61" s="82"/>
      <c r="AG61" s="82"/>
      <c r="AH61" s="84"/>
      <c r="AI61" s="82"/>
      <c r="AJ61" s="84"/>
      <c r="AK61" s="82"/>
      <c r="AL61" s="82"/>
      <c r="AM61" s="82"/>
      <c r="AN61" s="84"/>
      <c r="AO61" s="82"/>
      <c r="AP61" s="84"/>
      <c r="AQ61" s="82"/>
      <c r="AR61" s="84"/>
      <c r="AS61" s="82"/>
      <c r="AT61" s="82"/>
      <c r="AU61" s="82"/>
      <c r="AV61" s="84"/>
      <c r="AW61" s="82"/>
      <c r="AX61" s="82"/>
      <c r="AY61" s="82"/>
      <c r="AZ61" s="84"/>
      <c r="BA61" s="82"/>
      <c r="BB61" s="82"/>
      <c r="BC61" s="82"/>
      <c r="BD61" s="82"/>
      <c r="BE61" s="82"/>
      <c r="BF61" s="82"/>
      <c r="BG61" s="82"/>
      <c r="BH61" s="82"/>
      <c r="BI61" s="82"/>
      <c r="BJ61" s="84"/>
      <c r="BK61" s="82"/>
      <c r="BL61" s="84">
        <v>4</v>
      </c>
      <c r="BM61" s="82">
        <v>3.1139999999999999</v>
      </c>
      <c r="BN61" s="82"/>
      <c r="BO61" s="82"/>
      <c r="BP61" s="84"/>
      <c r="BQ61" s="82"/>
      <c r="BR61" s="84"/>
      <c r="BS61" s="82"/>
      <c r="BT61" s="82"/>
      <c r="BU61" s="82"/>
      <c r="BV61" s="82">
        <v>2.5369999999999999</v>
      </c>
    </row>
    <row r="62" spans="1:75" s="86" customFormat="1" x14ac:dyDescent="0.25">
      <c r="A62" s="79">
        <v>60</v>
      </c>
      <c r="B62" s="79">
        <v>1</v>
      </c>
      <c r="C62" s="80" t="s">
        <v>526</v>
      </c>
      <c r="D62" s="81">
        <f>май!D62-июнь!E62</f>
        <v>76.005830821255969</v>
      </c>
      <c r="E62" s="81">
        <f t="shared" si="0"/>
        <v>6.2270000000000003</v>
      </c>
      <c r="F62" s="82"/>
      <c r="G62" s="82"/>
      <c r="H62" s="82"/>
      <c r="I62" s="83"/>
      <c r="J62" s="82"/>
      <c r="K62" s="82"/>
      <c r="L62" s="82"/>
      <c r="M62" s="82"/>
      <c r="N62" s="82"/>
      <c r="O62" s="84"/>
      <c r="P62" s="82"/>
      <c r="Q62" s="84"/>
      <c r="R62" s="82"/>
      <c r="S62" s="82"/>
      <c r="T62" s="82"/>
      <c r="U62" s="82"/>
      <c r="V62" s="82"/>
      <c r="W62" s="82"/>
      <c r="X62" s="82"/>
      <c r="Y62" s="84"/>
      <c r="Z62" s="82"/>
      <c r="AA62" s="85"/>
      <c r="AB62" s="82"/>
      <c r="AC62" s="82"/>
      <c r="AD62" s="82"/>
      <c r="AE62" s="82"/>
      <c r="AF62" s="82"/>
      <c r="AG62" s="82"/>
      <c r="AH62" s="84"/>
      <c r="AI62" s="82"/>
      <c r="AJ62" s="84"/>
      <c r="AK62" s="82"/>
      <c r="AL62" s="82"/>
      <c r="AM62" s="82"/>
      <c r="AN62" s="84"/>
      <c r="AO62" s="82"/>
      <c r="AP62" s="84"/>
      <c r="AQ62" s="82"/>
      <c r="AR62" s="84"/>
      <c r="AS62" s="82"/>
      <c r="AT62" s="82"/>
      <c r="AU62" s="82"/>
      <c r="AV62" s="84"/>
      <c r="AW62" s="82"/>
      <c r="AX62" s="82"/>
      <c r="AY62" s="82"/>
      <c r="AZ62" s="84"/>
      <c r="BA62" s="82"/>
      <c r="BB62" s="82"/>
      <c r="BC62" s="82"/>
      <c r="BD62" s="82"/>
      <c r="BE62" s="82"/>
      <c r="BF62" s="82"/>
      <c r="BG62" s="82"/>
      <c r="BH62" s="82"/>
      <c r="BI62" s="82"/>
      <c r="BJ62" s="84"/>
      <c r="BK62" s="82"/>
      <c r="BL62" s="84">
        <v>6</v>
      </c>
      <c r="BM62" s="82">
        <v>3.8370000000000002</v>
      </c>
      <c r="BN62" s="82"/>
      <c r="BO62" s="82"/>
      <c r="BP62" s="84"/>
      <c r="BQ62" s="82"/>
      <c r="BR62" s="84"/>
      <c r="BS62" s="82"/>
      <c r="BT62" s="82"/>
      <c r="BU62" s="82"/>
      <c r="BV62" s="82">
        <v>2.39</v>
      </c>
      <c r="BW62" s="86" t="s">
        <v>1076</v>
      </c>
    </row>
    <row r="63" spans="1:75" s="86" customFormat="1" x14ac:dyDescent="0.25">
      <c r="A63" s="79">
        <v>61</v>
      </c>
      <c r="B63" s="79">
        <v>1</v>
      </c>
      <c r="C63" s="80" t="s">
        <v>527</v>
      </c>
      <c r="D63" s="81">
        <f>май!D63-июнь!E63</f>
        <v>21.553366144927534</v>
      </c>
      <c r="E63" s="81">
        <f t="shared" si="0"/>
        <v>22.523</v>
      </c>
      <c r="F63" s="82"/>
      <c r="G63" s="82"/>
      <c r="H63" s="82"/>
      <c r="I63" s="83"/>
      <c r="J63" s="82"/>
      <c r="K63" s="82"/>
      <c r="L63" s="82"/>
      <c r="M63" s="82"/>
      <c r="N63" s="82"/>
      <c r="O63" s="84"/>
      <c r="P63" s="82"/>
      <c r="Q63" s="84"/>
      <c r="R63" s="82"/>
      <c r="S63" s="82"/>
      <c r="T63" s="82"/>
      <c r="U63" s="82"/>
      <c r="V63" s="82"/>
      <c r="W63" s="82"/>
      <c r="X63" s="82"/>
      <c r="Y63" s="84"/>
      <c r="Z63" s="82"/>
      <c r="AA63" s="85"/>
      <c r="AB63" s="82"/>
      <c r="AC63" s="82"/>
      <c r="AD63" s="82"/>
      <c r="AE63" s="82"/>
      <c r="AF63" s="82"/>
      <c r="AG63" s="82"/>
      <c r="AH63" s="84"/>
      <c r="AI63" s="82"/>
      <c r="AJ63" s="84"/>
      <c r="AK63" s="82"/>
      <c r="AL63" s="82"/>
      <c r="AM63" s="82"/>
      <c r="AN63" s="84"/>
      <c r="AO63" s="82"/>
      <c r="AP63" s="84"/>
      <c r="AQ63" s="82"/>
      <c r="AR63" s="84"/>
      <c r="AS63" s="82"/>
      <c r="AT63" s="82"/>
      <c r="AU63" s="82"/>
      <c r="AV63" s="84"/>
      <c r="AW63" s="82"/>
      <c r="AX63" s="82"/>
      <c r="AY63" s="82"/>
      <c r="AZ63" s="84"/>
      <c r="BA63" s="82"/>
      <c r="BB63" s="82"/>
      <c r="BC63" s="82"/>
      <c r="BD63" s="82"/>
      <c r="BE63" s="82"/>
      <c r="BF63" s="82">
        <v>8.9999999999999993E-3</v>
      </c>
      <c r="BG63" s="82">
        <v>10.704000000000001</v>
      </c>
      <c r="BH63" s="82"/>
      <c r="BI63" s="82"/>
      <c r="BJ63" s="84"/>
      <c r="BK63" s="82"/>
      <c r="BL63" s="84">
        <v>15</v>
      </c>
      <c r="BM63" s="82">
        <v>9.282</v>
      </c>
      <c r="BN63" s="82"/>
      <c r="BO63" s="82"/>
      <c r="BP63" s="84"/>
      <c r="BQ63" s="82"/>
      <c r="BR63" s="84"/>
      <c r="BS63" s="82"/>
      <c r="BT63" s="82"/>
      <c r="BU63" s="82"/>
      <c r="BV63" s="82">
        <v>2.5369999999999999</v>
      </c>
    </row>
    <row r="64" spans="1:75" x14ac:dyDescent="0.25">
      <c r="A64" s="39">
        <v>62</v>
      </c>
      <c r="B64" s="39">
        <v>1</v>
      </c>
      <c r="C64" s="37" t="s">
        <v>528</v>
      </c>
      <c r="D64" s="40">
        <f>май!D64-июнь!E64</f>
        <v>424.0430501932367</v>
      </c>
      <c r="E64" s="40">
        <f t="shared" si="0"/>
        <v>2.39</v>
      </c>
      <c r="F64" s="36"/>
      <c r="G64" s="36"/>
      <c r="H64" s="36"/>
      <c r="I64" s="27"/>
      <c r="J64" s="36"/>
      <c r="K64" s="36"/>
      <c r="L64" s="36"/>
      <c r="M64" s="36"/>
      <c r="N64" s="36"/>
      <c r="O64" s="29"/>
      <c r="P64" s="36"/>
      <c r="Q64" s="29"/>
      <c r="R64" s="36"/>
      <c r="S64" s="36"/>
      <c r="T64" s="36"/>
      <c r="U64" s="36"/>
      <c r="V64" s="36"/>
      <c r="W64" s="36"/>
      <c r="X64" s="36"/>
      <c r="Y64" s="29"/>
      <c r="Z64" s="36"/>
      <c r="AA64" s="66"/>
      <c r="AB64" s="36"/>
      <c r="AC64" s="36"/>
      <c r="AD64" s="36"/>
      <c r="AE64" s="36"/>
      <c r="AF64" s="36"/>
      <c r="AG64" s="36"/>
      <c r="AH64" s="29"/>
      <c r="AI64" s="36"/>
      <c r="AJ64" s="29"/>
      <c r="AK64" s="36"/>
      <c r="AL64" s="36"/>
      <c r="AM64" s="36"/>
      <c r="AN64" s="29"/>
      <c r="AO64" s="36"/>
      <c r="AP64" s="29"/>
      <c r="AQ64" s="36"/>
      <c r="AR64" s="29"/>
      <c r="AS64" s="36"/>
      <c r="AT64" s="36"/>
      <c r="AU64" s="36"/>
      <c r="AV64" s="29"/>
      <c r="AW64" s="36"/>
      <c r="AX64" s="36"/>
      <c r="AY64" s="36"/>
      <c r="AZ64" s="29"/>
      <c r="BA64" s="36"/>
      <c r="BB64" s="36"/>
      <c r="BC64" s="36"/>
      <c r="BD64" s="36"/>
      <c r="BE64" s="36"/>
      <c r="BF64" s="36"/>
      <c r="BG64" s="36"/>
      <c r="BH64" s="36"/>
      <c r="BI64" s="36"/>
      <c r="BJ64" s="29"/>
      <c r="BK64" s="36"/>
      <c r="BL64" s="29"/>
      <c r="BM64" s="36"/>
      <c r="BN64" s="36"/>
      <c r="BO64" s="36"/>
      <c r="BP64" s="29"/>
      <c r="BQ64" s="36"/>
      <c r="BR64" s="29"/>
      <c r="BS64" s="36"/>
      <c r="BT64" s="36"/>
      <c r="BU64" s="36"/>
      <c r="BV64" s="36">
        <v>2.39</v>
      </c>
    </row>
    <row r="65" spans="1:75" x14ac:dyDescent="0.25">
      <c r="A65" s="39">
        <v>63</v>
      </c>
      <c r="B65" s="39">
        <v>1</v>
      </c>
      <c r="C65" s="37" t="s">
        <v>529</v>
      </c>
      <c r="D65" s="40">
        <f>май!D65-июнь!E65</f>
        <v>421.78073331207736</v>
      </c>
      <c r="E65" s="40">
        <f t="shared" si="0"/>
        <v>2.5369999999999999</v>
      </c>
      <c r="F65" s="36"/>
      <c r="G65" s="36"/>
      <c r="H65" s="36"/>
      <c r="I65" s="27"/>
      <c r="J65" s="36"/>
      <c r="K65" s="36"/>
      <c r="L65" s="36"/>
      <c r="M65" s="36"/>
      <c r="N65" s="36"/>
      <c r="O65" s="29"/>
      <c r="P65" s="36"/>
      <c r="Q65" s="29"/>
      <c r="R65" s="36"/>
      <c r="S65" s="36"/>
      <c r="T65" s="36"/>
      <c r="U65" s="36"/>
      <c r="V65" s="36"/>
      <c r="W65" s="36"/>
      <c r="X65" s="36"/>
      <c r="Y65" s="29"/>
      <c r="Z65" s="36"/>
      <c r="AA65" s="66"/>
      <c r="AB65" s="36"/>
      <c r="AC65" s="36"/>
      <c r="AD65" s="36"/>
      <c r="AE65" s="36"/>
      <c r="AF65" s="36"/>
      <c r="AG65" s="36"/>
      <c r="AH65" s="29"/>
      <c r="AI65" s="36"/>
      <c r="AJ65" s="29"/>
      <c r="AK65" s="36"/>
      <c r="AL65" s="36"/>
      <c r="AM65" s="36"/>
      <c r="AN65" s="29"/>
      <c r="AO65" s="36"/>
      <c r="AP65" s="29"/>
      <c r="AQ65" s="36"/>
      <c r="AR65" s="29"/>
      <c r="AS65" s="36"/>
      <c r="AT65" s="36"/>
      <c r="AU65" s="36"/>
      <c r="AV65" s="29"/>
      <c r="AW65" s="36"/>
      <c r="AX65" s="36"/>
      <c r="AY65" s="36"/>
      <c r="AZ65" s="29"/>
      <c r="BA65" s="36"/>
      <c r="BB65" s="36"/>
      <c r="BC65" s="36"/>
      <c r="BD65" s="36"/>
      <c r="BE65" s="36"/>
      <c r="BF65" s="36"/>
      <c r="BG65" s="36"/>
      <c r="BH65" s="36"/>
      <c r="BI65" s="36"/>
      <c r="BJ65" s="29"/>
      <c r="BK65" s="36"/>
      <c r="BL65" s="29"/>
      <c r="BM65" s="36"/>
      <c r="BN65" s="36"/>
      <c r="BO65" s="36"/>
      <c r="BP65" s="29"/>
      <c r="BQ65" s="36"/>
      <c r="BR65" s="29"/>
      <c r="BS65" s="36"/>
      <c r="BT65" s="36"/>
      <c r="BU65" s="36"/>
      <c r="BV65" s="36">
        <v>2.5369999999999999</v>
      </c>
    </row>
    <row r="66" spans="1:75" x14ac:dyDescent="0.25">
      <c r="A66" s="39">
        <v>64</v>
      </c>
      <c r="B66" s="39">
        <v>1</v>
      </c>
      <c r="C66" s="37" t="s">
        <v>530</v>
      </c>
      <c r="D66" s="40">
        <f>май!D66-июнь!E66</f>
        <v>750.24051019323679</v>
      </c>
      <c r="E66" s="40">
        <f t="shared" si="0"/>
        <v>2.39</v>
      </c>
      <c r="F66" s="36"/>
      <c r="G66" s="36"/>
      <c r="H66" s="36"/>
      <c r="I66" s="27"/>
      <c r="J66" s="36"/>
      <c r="K66" s="36"/>
      <c r="L66" s="36"/>
      <c r="M66" s="36"/>
      <c r="N66" s="36"/>
      <c r="O66" s="29"/>
      <c r="P66" s="36"/>
      <c r="Q66" s="29"/>
      <c r="R66" s="36"/>
      <c r="S66" s="36"/>
      <c r="T66" s="36"/>
      <c r="U66" s="36"/>
      <c r="V66" s="36"/>
      <c r="W66" s="36"/>
      <c r="X66" s="36"/>
      <c r="Y66" s="29"/>
      <c r="Z66" s="36"/>
      <c r="AA66" s="66"/>
      <c r="AB66" s="36"/>
      <c r="AC66" s="36"/>
      <c r="AD66" s="36"/>
      <c r="AE66" s="36"/>
      <c r="AF66" s="36"/>
      <c r="AG66" s="36"/>
      <c r="AH66" s="29"/>
      <c r="AI66" s="36"/>
      <c r="AJ66" s="29"/>
      <c r="AK66" s="36"/>
      <c r="AL66" s="36"/>
      <c r="AM66" s="36"/>
      <c r="AN66" s="29"/>
      <c r="AO66" s="36"/>
      <c r="AP66" s="29"/>
      <c r="AQ66" s="36"/>
      <c r="AR66" s="29"/>
      <c r="AS66" s="36"/>
      <c r="AT66" s="36"/>
      <c r="AU66" s="36"/>
      <c r="AV66" s="29"/>
      <c r="AW66" s="36"/>
      <c r="AX66" s="36"/>
      <c r="AY66" s="36"/>
      <c r="AZ66" s="29"/>
      <c r="BA66" s="36"/>
      <c r="BB66" s="36"/>
      <c r="BC66" s="36"/>
      <c r="BD66" s="36"/>
      <c r="BE66" s="36"/>
      <c r="BF66" s="36"/>
      <c r="BG66" s="36"/>
      <c r="BH66" s="36"/>
      <c r="BI66" s="36"/>
      <c r="BJ66" s="29"/>
      <c r="BK66" s="36"/>
      <c r="BL66" s="29"/>
      <c r="BM66" s="36"/>
      <c r="BN66" s="36"/>
      <c r="BO66" s="36"/>
      <c r="BP66" s="29"/>
      <c r="BQ66" s="36"/>
      <c r="BR66" s="29"/>
      <c r="BS66" s="36"/>
      <c r="BT66" s="36"/>
      <c r="BU66" s="36"/>
      <c r="BV66" s="36">
        <v>2.39</v>
      </c>
    </row>
    <row r="67" spans="1:75" x14ac:dyDescent="0.25">
      <c r="A67" s="39">
        <v>65</v>
      </c>
      <c r="B67" s="39">
        <v>1</v>
      </c>
      <c r="C67" s="37" t="s">
        <v>531</v>
      </c>
      <c r="D67" s="40">
        <f>май!D67-июнь!E67</f>
        <v>-900.96014038647354</v>
      </c>
      <c r="E67" s="40">
        <f t="shared" si="0"/>
        <v>2.5369999999999999</v>
      </c>
      <c r="F67" s="36"/>
      <c r="G67" s="36"/>
      <c r="H67" s="36"/>
      <c r="I67" s="27"/>
      <c r="J67" s="36"/>
      <c r="K67" s="36"/>
      <c r="L67" s="36"/>
      <c r="M67" s="36"/>
      <c r="N67" s="36"/>
      <c r="O67" s="29"/>
      <c r="P67" s="36"/>
      <c r="Q67" s="29"/>
      <c r="R67" s="36"/>
      <c r="S67" s="36"/>
      <c r="T67" s="36"/>
      <c r="U67" s="36"/>
      <c r="V67" s="36"/>
      <c r="W67" s="36"/>
      <c r="X67" s="36"/>
      <c r="Y67" s="29"/>
      <c r="Z67" s="36"/>
      <c r="AA67" s="66"/>
      <c r="AB67" s="36"/>
      <c r="AC67" s="36"/>
      <c r="AD67" s="36"/>
      <c r="AE67" s="36"/>
      <c r="AF67" s="36"/>
      <c r="AG67" s="36"/>
      <c r="AH67" s="29"/>
      <c r="AI67" s="36"/>
      <c r="AJ67" s="29"/>
      <c r="AK67" s="36"/>
      <c r="AL67" s="36"/>
      <c r="AM67" s="36"/>
      <c r="AN67" s="29"/>
      <c r="AO67" s="36"/>
      <c r="AP67" s="29"/>
      <c r="AQ67" s="36"/>
      <c r="AR67" s="29"/>
      <c r="AS67" s="36"/>
      <c r="AT67" s="36"/>
      <c r="AU67" s="36"/>
      <c r="AV67" s="29"/>
      <c r="AW67" s="36"/>
      <c r="AX67" s="36"/>
      <c r="AY67" s="36"/>
      <c r="AZ67" s="29"/>
      <c r="BA67" s="36"/>
      <c r="BB67" s="36"/>
      <c r="BC67" s="36"/>
      <c r="BD67" s="36"/>
      <c r="BE67" s="36"/>
      <c r="BF67" s="36"/>
      <c r="BG67" s="36"/>
      <c r="BH67" s="36"/>
      <c r="BI67" s="36"/>
      <c r="BJ67" s="29"/>
      <c r="BK67" s="36"/>
      <c r="BL67" s="29"/>
      <c r="BM67" s="36"/>
      <c r="BN67" s="36"/>
      <c r="BO67" s="36"/>
      <c r="BP67" s="29"/>
      <c r="BQ67" s="36"/>
      <c r="BR67" s="29"/>
      <c r="BS67" s="36"/>
      <c r="BT67" s="36"/>
      <c r="BU67" s="36"/>
      <c r="BV67" s="36">
        <v>2.5369999999999999</v>
      </c>
    </row>
    <row r="68" spans="1:75" x14ac:dyDescent="0.25">
      <c r="A68" s="39">
        <v>66</v>
      </c>
      <c r="B68" s="39">
        <v>1</v>
      </c>
      <c r="C68" s="37" t="s">
        <v>532</v>
      </c>
      <c r="D68" s="40">
        <f>май!D68-июнь!E68</f>
        <v>94.008126705314012</v>
      </c>
      <c r="E68" s="40">
        <f t="shared" ref="E68:E131" si="1">G68+H68+J68+L68+N68+P68+R68+T68+V68+X68+Z68+AC68+AE68+AG68+AI68+AK68+AM68+AO68+AQ68+AS68+AU68+AW68+AY68+BA68+BC68+BE68+BG68+BI68+BK68+BM68+BO68+BQ68+BS68+BU68+BV68</f>
        <v>2.39</v>
      </c>
      <c r="F68" s="36"/>
      <c r="G68" s="36"/>
      <c r="H68" s="36"/>
      <c r="I68" s="27"/>
      <c r="J68" s="36"/>
      <c r="K68" s="36"/>
      <c r="L68" s="36"/>
      <c r="M68" s="36"/>
      <c r="N68" s="36"/>
      <c r="O68" s="29"/>
      <c r="P68" s="36"/>
      <c r="Q68" s="29"/>
      <c r="R68" s="36"/>
      <c r="S68" s="36"/>
      <c r="T68" s="36"/>
      <c r="U68" s="36"/>
      <c r="V68" s="36"/>
      <c r="W68" s="36"/>
      <c r="X68" s="36"/>
      <c r="Y68" s="29"/>
      <c r="Z68" s="36"/>
      <c r="AA68" s="66"/>
      <c r="AB68" s="36"/>
      <c r="AC68" s="36"/>
      <c r="AD68" s="36"/>
      <c r="AE68" s="36"/>
      <c r="AF68" s="36"/>
      <c r="AG68" s="36"/>
      <c r="AH68" s="29"/>
      <c r="AI68" s="36"/>
      <c r="AJ68" s="29"/>
      <c r="AK68" s="36"/>
      <c r="AL68" s="36"/>
      <c r="AM68" s="36"/>
      <c r="AN68" s="29"/>
      <c r="AO68" s="36"/>
      <c r="AP68" s="29"/>
      <c r="AQ68" s="36"/>
      <c r="AR68" s="29"/>
      <c r="AS68" s="36"/>
      <c r="AT68" s="36"/>
      <c r="AU68" s="36"/>
      <c r="AV68" s="29"/>
      <c r="AW68" s="36"/>
      <c r="AX68" s="36"/>
      <c r="AY68" s="36"/>
      <c r="AZ68" s="29"/>
      <c r="BA68" s="36"/>
      <c r="BB68" s="36"/>
      <c r="BC68" s="36"/>
      <c r="BD68" s="36"/>
      <c r="BE68" s="36"/>
      <c r="BF68" s="36"/>
      <c r="BG68" s="36"/>
      <c r="BH68" s="36"/>
      <c r="BI68" s="36"/>
      <c r="BJ68" s="29"/>
      <c r="BK68" s="36"/>
      <c r="BL68" s="29"/>
      <c r="BM68" s="36"/>
      <c r="BN68" s="36"/>
      <c r="BO68" s="36"/>
      <c r="BP68" s="29"/>
      <c r="BQ68" s="36"/>
      <c r="BR68" s="29"/>
      <c r="BS68" s="36"/>
      <c r="BT68" s="36"/>
      <c r="BU68" s="36"/>
      <c r="BV68" s="36">
        <v>2.39</v>
      </c>
    </row>
    <row r="69" spans="1:75" s="86" customFormat="1" x14ac:dyDescent="0.25">
      <c r="A69" s="79">
        <v>67</v>
      </c>
      <c r="B69" s="79">
        <v>1</v>
      </c>
      <c r="C69" s="80" t="s">
        <v>533</v>
      </c>
      <c r="D69" s="81">
        <f>май!D69-июнь!E69</f>
        <v>374.07846661835748</v>
      </c>
      <c r="E69" s="81">
        <f t="shared" si="1"/>
        <v>8.8539999999999992</v>
      </c>
      <c r="F69" s="82"/>
      <c r="G69" s="82"/>
      <c r="H69" s="82"/>
      <c r="I69" s="83"/>
      <c r="J69" s="82"/>
      <c r="K69" s="82"/>
      <c r="L69" s="82"/>
      <c r="M69" s="82"/>
      <c r="N69" s="82"/>
      <c r="O69" s="84"/>
      <c r="P69" s="82"/>
      <c r="Q69" s="84"/>
      <c r="R69" s="82"/>
      <c r="S69" s="82"/>
      <c r="T69" s="82"/>
      <c r="U69" s="82"/>
      <c r="V69" s="82"/>
      <c r="W69" s="82"/>
      <c r="X69" s="82"/>
      <c r="Y69" s="84"/>
      <c r="Z69" s="82"/>
      <c r="AA69" s="85"/>
      <c r="AB69" s="82"/>
      <c r="AC69" s="82"/>
      <c r="AD69" s="82"/>
      <c r="AE69" s="82"/>
      <c r="AF69" s="82"/>
      <c r="AG69" s="82"/>
      <c r="AH69" s="84"/>
      <c r="AI69" s="82"/>
      <c r="AJ69" s="84"/>
      <c r="AK69" s="82"/>
      <c r="AL69" s="82"/>
      <c r="AM69" s="82"/>
      <c r="AN69" s="84"/>
      <c r="AO69" s="82"/>
      <c r="AP69" s="84"/>
      <c r="AQ69" s="82"/>
      <c r="AR69" s="84"/>
      <c r="AS69" s="82"/>
      <c r="AT69" s="82"/>
      <c r="AU69" s="82"/>
      <c r="AV69" s="84"/>
      <c r="AW69" s="82"/>
      <c r="AX69" s="82"/>
      <c r="AY69" s="82"/>
      <c r="AZ69" s="84"/>
      <c r="BA69" s="82"/>
      <c r="BB69" s="82"/>
      <c r="BC69" s="82"/>
      <c r="BD69" s="82"/>
      <c r="BE69" s="82"/>
      <c r="BF69" s="82"/>
      <c r="BG69" s="82"/>
      <c r="BH69" s="82"/>
      <c r="BI69" s="82"/>
      <c r="BJ69" s="84"/>
      <c r="BK69" s="82"/>
      <c r="BL69" s="84">
        <v>8</v>
      </c>
      <c r="BM69" s="82">
        <v>6.3170000000000002</v>
      </c>
      <c r="BN69" s="82"/>
      <c r="BO69" s="82"/>
      <c r="BP69" s="84"/>
      <c r="BQ69" s="82"/>
      <c r="BR69" s="84"/>
      <c r="BS69" s="82"/>
      <c r="BT69" s="82"/>
      <c r="BU69" s="82"/>
      <c r="BV69" s="82">
        <v>2.5369999999999999</v>
      </c>
    </row>
    <row r="70" spans="1:75" x14ac:dyDescent="0.25">
      <c r="A70" s="39">
        <v>68</v>
      </c>
      <c r="B70" s="39">
        <v>1</v>
      </c>
      <c r="C70" s="37" t="s">
        <v>534</v>
      </c>
      <c r="D70" s="40">
        <f>май!D70-июнь!E70</f>
        <v>-209.81770817391308</v>
      </c>
      <c r="E70" s="40">
        <f t="shared" si="1"/>
        <v>2.39</v>
      </c>
      <c r="F70" s="36"/>
      <c r="G70" s="36"/>
      <c r="H70" s="36"/>
      <c r="I70" s="27"/>
      <c r="J70" s="36"/>
      <c r="K70" s="36"/>
      <c r="L70" s="36"/>
      <c r="M70" s="36"/>
      <c r="N70" s="36"/>
      <c r="O70" s="29"/>
      <c r="P70" s="36"/>
      <c r="Q70" s="29"/>
      <c r="R70" s="36"/>
      <c r="S70" s="36"/>
      <c r="T70" s="36"/>
      <c r="U70" s="36"/>
      <c r="V70" s="36"/>
      <c r="W70" s="36"/>
      <c r="X70" s="36"/>
      <c r="Y70" s="29"/>
      <c r="Z70" s="36"/>
      <c r="AA70" s="66"/>
      <c r="AB70" s="36"/>
      <c r="AC70" s="36"/>
      <c r="AD70" s="36"/>
      <c r="AE70" s="36"/>
      <c r="AF70" s="36"/>
      <c r="AG70" s="36"/>
      <c r="AH70" s="29"/>
      <c r="AI70" s="36"/>
      <c r="AJ70" s="29"/>
      <c r="AK70" s="36"/>
      <c r="AL70" s="36"/>
      <c r="AM70" s="36"/>
      <c r="AN70" s="29"/>
      <c r="AO70" s="36"/>
      <c r="AP70" s="29"/>
      <c r="AQ70" s="36"/>
      <c r="AR70" s="29"/>
      <c r="AS70" s="36"/>
      <c r="AT70" s="36"/>
      <c r="AU70" s="36"/>
      <c r="AV70" s="29"/>
      <c r="AW70" s="36"/>
      <c r="AX70" s="36"/>
      <c r="AY70" s="36"/>
      <c r="AZ70" s="29"/>
      <c r="BA70" s="36"/>
      <c r="BB70" s="36"/>
      <c r="BC70" s="36"/>
      <c r="BD70" s="36"/>
      <c r="BE70" s="36"/>
      <c r="BF70" s="36"/>
      <c r="BG70" s="36"/>
      <c r="BH70" s="36"/>
      <c r="BI70" s="36"/>
      <c r="BJ70" s="29"/>
      <c r="BK70" s="36"/>
      <c r="BL70" s="29"/>
      <c r="BM70" s="36"/>
      <c r="BN70" s="36"/>
      <c r="BO70" s="36"/>
      <c r="BP70" s="29"/>
      <c r="BQ70" s="36"/>
      <c r="BR70" s="29"/>
      <c r="BS70" s="36"/>
      <c r="BT70" s="36"/>
      <c r="BU70" s="36"/>
      <c r="BV70" s="36">
        <v>2.39</v>
      </c>
    </row>
    <row r="71" spans="1:75" x14ac:dyDescent="0.25">
      <c r="A71" s="39">
        <v>69</v>
      </c>
      <c r="B71" s="39">
        <v>1</v>
      </c>
      <c r="C71" s="37" t="s">
        <v>535</v>
      </c>
      <c r="D71" s="40">
        <f>май!D71-июнь!E71</f>
        <v>10.983011739130436</v>
      </c>
      <c r="E71" s="40">
        <f t="shared" si="1"/>
        <v>2.5369999999999999</v>
      </c>
      <c r="F71" s="36"/>
      <c r="G71" s="36"/>
      <c r="H71" s="36"/>
      <c r="I71" s="27"/>
      <c r="J71" s="36"/>
      <c r="K71" s="36"/>
      <c r="L71" s="36"/>
      <c r="M71" s="36"/>
      <c r="N71" s="36"/>
      <c r="O71" s="29"/>
      <c r="P71" s="36"/>
      <c r="Q71" s="29"/>
      <c r="R71" s="36"/>
      <c r="S71" s="36"/>
      <c r="T71" s="36"/>
      <c r="U71" s="36"/>
      <c r="V71" s="36"/>
      <c r="W71" s="36"/>
      <c r="X71" s="36"/>
      <c r="Y71" s="29"/>
      <c r="Z71" s="36"/>
      <c r="AA71" s="66"/>
      <c r="AB71" s="36"/>
      <c r="AC71" s="36"/>
      <c r="AD71" s="36"/>
      <c r="AE71" s="36"/>
      <c r="AF71" s="36"/>
      <c r="AG71" s="36"/>
      <c r="AH71" s="29"/>
      <c r="AI71" s="36"/>
      <c r="AJ71" s="29"/>
      <c r="AK71" s="36"/>
      <c r="AL71" s="36"/>
      <c r="AM71" s="36"/>
      <c r="AN71" s="29"/>
      <c r="AO71" s="36"/>
      <c r="AP71" s="29"/>
      <c r="AQ71" s="36"/>
      <c r="AR71" s="29"/>
      <c r="AS71" s="36"/>
      <c r="AT71" s="36"/>
      <c r="AU71" s="36"/>
      <c r="AV71" s="29"/>
      <c r="AW71" s="36"/>
      <c r="AX71" s="36"/>
      <c r="AY71" s="36"/>
      <c r="AZ71" s="29"/>
      <c r="BA71" s="36"/>
      <c r="BB71" s="36"/>
      <c r="BC71" s="36"/>
      <c r="BD71" s="36"/>
      <c r="BE71" s="36"/>
      <c r="BF71" s="36"/>
      <c r="BG71" s="36"/>
      <c r="BH71" s="36"/>
      <c r="BI71" s="36"/>
      <c r="BJ71" s="29"/>
      <c r="BK71" s="36"/>
      <c r="BL71" s="29"/>
      <c r="BM71" s="36"/>
      <c r="BN71" s="36"/>
      <c r="BO71" s="36"/>
      <c r="BP71" s="29"/>
      <c r="BQ71" s="36"/>
      <c r="BR71" s="29"/>
      <c r="BS71" s="36"/>
      <c r="BT71" s="36"/>
      <c r="BU71" s="36"/>
      <c r="BV71" s="36">
        <v>2.5369999999999999</v>
      </c>
    </row>
    <row r="72" spans="1:75" s="86" customFormat="1" x14ac:dyDescent="0.25">
      <c r="A72" s="79">
        <v>70</v>
      </c>
      <c r="B72" s="79">
        <v>1</v>
      </c>
      <c r="C72" s="80" t="s">
        <v>536</v>
      </c>
      <c r="D72" s="81">
        <f>май!D72-июнь!E72</f>
        <v>211.19686854106277</v>
      </c>
      <c r="E72" s="81">
        <f t="shared" si="1"/>
        <v>20.741</v>
      </c>
      <c r="F72" s="82"/>
      <c r="G72" s="82"/>
      <c r="H72" s="82"/>
      <c r="I72" s="83"/>
      <c r="J72" s="82"/>
      <c r="K72" s="82"/>
      <c r="L72" s="82"/>
      <c r="M72" s="82"/>
      <c r="N72" s="82"/>
      <c r="O72" s="84"/>
      <c r="P72" s="82"/>
      <c r="Q72" s="84"/>
      <c r="R72" s="82"/>
      <c r="S72" s="82"/>
      <c r="T72" s="82"/>
      <c r="U72" s="82"/>
      <c r="V72" s="82"/>
      <c r="W72" s="82"/>
      <c r="X72" s="82"/>
      <c r="Y72" s="84"/>
      <c r="Z72" s="82"/>
      <c r="AA72" s="85"/>
      <c r="AB72" s="82"/>
      <c r="AC72" s="82"/>
      <c r="AD72" s="82"/>
      <c r="AE72" s="82"/>
      <c r="AF72" s="82"/>
      <c r="AG72" s="82"/>
      <c r="AH72" s="84"/>
      <c r="AI72" s="82"/>
      <c r="AJ72" s="84"/>
      <c r="AK72" s="82"/>
      <c r="AL72" s="82"/>
      <c r="AM72" s="82"/>
      <c r="AN72" s="84"/>
      <c r="AO72" s="82"/>
      <c r="AP72" s="84"/>
      <c r="AQ72" s="82"/>
      <c r="AR72" s="84"/>
      <c r="AS72" s="82"/>
      <c r="AT72" s="82"/>
      <c r="AU72" s="82"/>
      <c r="AV72" s="84"/>
      <c r="AW72" s="82"/>
      <c r="AX72" s="82"/>
      <c r="AY72" s="82"/>
      <c r="AZ72" s="84"/>
      <c r="BA72" s="82"/>
      <c r="BB72" s="82"/>
      <c r="BC72" s="82"/>
      <c r="BD72" s="82"/>
      <c r="BE72" s="82"/>
      <c r="BF72" s="82">
        <v>1.7999999999999999E-2</v>
      </c>
      <c r="BG72" s="82">
        <v>6.62</v>
      </c>
      <c r="BH72" s="82"/>
      <c r="BI72" s="82"/>
      <c r="BJ72" s="84"/>
      <c r="BK72" s="82"/>
      <c r="BL72" s="84">
        <v>24</v>
      </c>
      <c r="BM72" s="82">
        <v>11.731</v>
      </c>
      <c r="BN72" s="82"/>
      <c r="BO72" s="82"/>
      <c r="BP72" s="84"/>
      <c r="BQ72" s="82"/>
      <c r="BR72" s="84"/>
      <c r="BS72" s="82"/>
      <c r="BT72" s="82"/>
      <c r="BU72" s="82"/>
      <c r="BV72" s="82">
        <v>2.39</v>
      </c>
    </row>
    <row r="73" spans="1:75" s="86" customFormat="1" x14ac:dyDescent="0.25">
      <c r="A73" s="79">
        <v>71</v>
      </c>
      <c r="B73" s="79">
        <v>1</v>
      </c>
      <c r="C73" s="80" t="s">
        <v>537</v>
      </c>
      <c r="D73" s="81">
        <f>май!D73-июнь!E73</f>
        <v>1463.7878049758453</v>
      </c>
      <c r="E73" s="81">
        <f t="shared" si="1"/>
        <v>2.5369999999999999</v>
      </c>
      <c r="F73" s="82"/>
      <c r="G73" s="82"/>
      <c r="H73" s="82"/>
      <c r="I73" s="83"/>
      <c r="J73" s="82"/>
      <c r="K73" s="82"/>
      <c r="L73" s="82"/>
      <c r="M73" s="82"/>
      <c r="N73" s="82"/>
      <c r="O73" s="84"/>
      <c r="P73" s="82"/>
      <c r="Q73" s="84"/>
      <c r="R73" s="82"/>
      <c r="S73" s="82"/>
      <c r="T73" s="82"/>
      <c r="U73" s="82"/>
      <c r="V73" s="82"/>
      <c r="W73" s="82"/>
      <c r="X73" s="82"/>
      <c r="Y73" s="84"/>
      <c r="Z73" s="82"/>
      <c r="AA73" s="85"/>
      <c r="AB73" s="82"/>
      <c r="AC73" s="82"/>
      <c r="AD73" s="82"/>
      <c r="AE73" s="82"/>
      <c r="AF73" s="82"/>
      <c r="AG73" s="82"/>
      <c r="AH73" s="84"/>
      <c r="AI73" s="82"/>
      <c r="AJ73" s="84"/>
      <c r="AK73" s="82"/>
      <c r="AL73" s="82"/>
      <c r="AM73" s="82"/>
      <c r="AN73" s="84"/>
      <c r="AO73" s="82"/>
      <c r="AP73" s="84"/>
      <c r="AQ73" s="82"/>
      <c r="AR73" s="84"/>
      <c r="AS73" s="82"/>
      <c r="AT73" s="82"/>
      <c r="AU73" s="82"/>
      <c r="AV73" s="84"/>
      <c r="AW73" s="82"/>
      <c r="AX73" s="82"/>
      <c r="AY73" s="82"/>
      <c r="AZ73" s="84"/>
      <c r="BA73" s="82"/>
      <c r="BB73" s="82"/>
      <c r="BC73" s="82"/>
      <c r="BD73" s="82"/>
      <c r="BE73" s="82"/>
      <c r="BF73" s="82"/>
      <c r="BG73" s="82"/>
      <c r="BH73" s="82"/>
      <c r="BI73" s="82"/>
      <c r="BJ73" s="84"/>
      <c r="BK73" s="82"/>
      <c r="BL73" s="84"/>
      <c r="BM73" s="82"/>
      <c r="BN73" s="82"/>
      <c r="BO73" s="82"/>
      <c r="BP73" s="84"/>
      <c r="BQ73" s="82"/>
      <c r="BR73" s="84"/>
      <c r="BS73" s="82"/>
      <c r="BT73" s="82"/>
      <c r="BU73" s="82"/>
      <c r="BV73" s="82">
        <v>2.5369999999999999</v>
      </c>
      <c r="BW73" s="86" t="s">
        <v>1146</v>
      </c>
    </row>
    <row r="74" spans="1:75" x14ac:dyDescent="0.25">
      <c r="A74" s="39">
        <v>72</v>
      </c>
      <c r="B74" s="39">
        <v>1</v>
      </c>
      <c r="C74" s="37" t="s">
        <v>538</v>
      </c>
      <c r="D74" s="40">
        <f>май!D74-июнь!E74</f>
        <v>38.121057951690851</v>
      </c>
      <c r="E74" s="40">
        <f t="shared" si="1"/>
        <v>2.39</v>
      </c>
      <c r="F74" s="36"/>
      <c r="G74" s="36"/>
      <c r="H74" s="36"/>
      <c r="I74" s="27"/>
      <c r="J74" s="36"/>
      <c r="K74" s="36"/>
      <c r="L74" s="36"/>
      <c r="M74" s="36"/>
      <c r="N74" s="36"/>
      <c r="O74" s="29"/>
      <c r="P74" s="36"/>
      <c r="Q74" s="29"/>
      <c r="R74" s="36"/>
      <c r="S74" s="36"/>
      <c r="T74" s="36"/>
      <c r="U74" s="36"/>
      <c r="V74" s="36"/>
      <c r="W74" s="36"/>
      <c r="X74" s="36"/>
      <c r="Y74" s="29"/>
      <c r="Z74" s="36"/>
      <c r="AA74" s="66"/>
      <c r="AB74" s="36"/>
      <c r="AC74" s="36"/>
      <c r="AD74" s="36"/>
      <c r="AE74" s="36"/>
      <c r="AF74" s="36"/>
      <c r="AG74" s="36"/>
      <c r="AH74" s="29"/>
      <c r="AI74" s="36"/>
      <c r="AJ74" s="29"/>
      <c r="AK74" s="36"/>
      <c r="AL74" s="36"/>
      <c r="AM74" s="36"/>
      <c r="AN74" s="29"/>
      <c r="AO74" s="36"/>
      <c r="AP74" s="29"/>
      <c r="AQ74" s="36"/>
      <c r="AR74" s="29"/>
      <c r="AS74" s="36"/>
      <c r="AT74" s="36"/>
      <c r="AU74" s="36"/>
      <c r="AV74" s="29"/>
      <c r="AW74" s="36"/>
      <c r="AX74" s="36"/>
      <c r="AY74" s="36"/>
      <c r="AZ74" s="29"/>
      <c r="BA74" s="36"/>
      <c r="BB74" s="36"/>
      <c r="BC74" s="36"/>
      <c r="BD74" s="36"/>
      <c r="BE74" s="36"/>
      <c r="BF74" s="36"/>
      <c r="BG74" s="36"/>
      <c r="BH74" s="36"/>
      <c r="BI74" s="36"/>
      <c r="BJ74" s="29"/>
      <c r="BK74" s="36"/>
      <c r="BL74" s="29"/>
      <c r="BM74" s="36"/>
      <c r="BN74" s="36"/>
      <c r="BO74" s="36"/>
      <c r="BP74" s="29"/>
      <c r="BQ74" s="36"/>
      <c r="BR74" s="29"/>
      <c r="BS74" s="36"/>
      <c r="BT74" s="36"/>
      <c r="BU74" s="36"/>
      <c r="BV74" s="36">
        <v>2.39</v>
      </c>
    </row>
    <row r="75" spans="1:75" s="86" customFormat="1" x14ac:dyDescent="0.25">
      <c r="A75" s="79">
        <v>73</v>
      </c>
      <c r="B75" s="79">
        <v>1</v>
      </c>
      <c r="C75" s="80" t="s">
        <v>539</v>
      </c>
      <c r="D75" s="81">
        <f>май!D75-июнь!E75</f>
        <v>-613.8881522222224</v>
      </c>
      <c r="E75" s="81">
        <f t="shared" si="1"/>
        <v>13.215</v>
      </c>
      <c r="F75" s="82"/>
      <c r="G75" s="82"/>
      <c r="H75" s="82"/>
      <c r="I75" s="83"/>
      <c r="J75" s="82"/>
      <c r="K75" s="82"/>
      <c r="L75" s="82"/>
      <c r="M75" s="82"/>
      <c r="N75" s="82"/>
      <c r="O75" s="84"/>
      <c r="P75" s="82"/>
      <c r="Q75" s="84"/>
      <c r="R75" s="82"/>
      <c r="S75" s="82"/>
      <c r="T75" s="82"/>
      <c r="U75" s="82"/>
      <c r="V75" s="82"/>
      <c r="W75" s="82"/>
      <c r="X75" s="82"/>
      <c r="Y75" s="84"/>
      <c r="Z75" s="82"/>
      <c r="AA75" s="85"/>
      <c r="AB75" s="82"/>
      <c r="AC75" s="82"/>
      <c r="AD75" s="82"/>
      <c r="AE75" s="82"/>
      <c r="AF75" s="82"/>
      <c r="AG75" s="82"/>
      <c r="AH75" s="84"/>
      <c r="AI75" s="82"/>
      <c r="AJ75" s="84"/>
      <c r="AK75" s="82"/>
      <c r="AL75" s="82"/>
      <c r="AM75" s="82"/>
      <c r="AN75" s="84"/>
      <c r="AO75" s="82"/>
      <c r="AP75" s="84"/>
      <c r="AQ75" s="82"/>
      <c r="AR75" s="84"/>
      <c r="AS75" s="82"/>
      <c r="AT75" s="82"/>
      <c r="AU75" s="82"/>
      <c r="AV75" s="84"/>
      <c r="AW75" s="82"/>
      <c r="AX75" s="82"/>
      <c r="AY75" s="82"/>
      <c r="AZ75" s="84"/>
      <c r="BA75" s="82"/>
      <c r="BB75" s="82"/>
      <c r="BC75" s="82"/>
      <c r="BD75" s="82"/>
      <c r="BE75" s="82"/>
      <c r="BF75" s="82"/>
      <c r="BG75" s="82"/>
      <c r="BH75" s="82"/>
      <c r="BI75" s="82"/>
      <c r="BJ75" s="84">
        <v>2</v>
      </c>
      <c r="BK75" s="82">
        <v>9.6489999999999991</v>
      </c>
      <c r="BL75" s="84">
        <v>1</v>
      </c>
      <c r="BM75" s="82">
        <v>1.0289999999999999</v>
      </c>
      <c r="BN75" s="82"/>
      <c r="BO75" s="82"/>
      <c r="BP75" s="84"/>
      <c r="BQ75" s="82"/>
      <c r="BR75" s="84"/>
      <c r="BS75" s="82"/>
      <c r="BT75" s="82"/>
      <c r="BU75" s="82"/>
      <c r="BV75" s="82">
        <v>2.5369999999999999</v>
      </c>
    </row>
    <row r="76" spans="1:75" s="86" customFormat="1" x14ac:dyDescent="0.25">
      <c r="A76" s="79">
        <v>74</v>
      </c>
      <c r="B76" s="79">
        <v>1</v>
      </c>
      <c r="C76" s="80" t="s">
        <v>540</v>
      </c>
      <c r="D76" s="81">
        <f>май!D76-июнь!E76</f>
        <v>-158.17902389371977</v>
      </c>
      <c r="E76" s="81">
        <f t="shared" si="1"/>
        <v>18.744</v>
      </c>
      <c r="F76" s="82"/>
      <c r="G76" s="82"/>
      <c r="H76" s="82"/>
      <c r="I76" s="83"/>
      <c r="J76" s="82"/>
      <c r="K76" s="82"/>
      <c r="L76" s="82"/>
      <c r="M76" s="82"/>
      <c r="N76" s="82"/>
      <c r="O76" s="84"/>
      <c r="P76" s="82"/>
      <c r="Q76" s="84"/>
      <c r="R76" s="82"/>
      <c r="S76" s="82"/>
      <c r="T76" s="82"/>
      <c r="U76" s="82"/>
      <c r="V76" s="82"/>
      <c r="W76" s="82"/>
      <c r="X76" s="82"/>
      <c r="Y76" s="84"/>
      <c r="Z76" s="82"/>
      <c r="AA76" s="85"/>
      <c r="AB76" s="82"/>
      <c r="AC76" s="82"/>
      <c r="AD76" s="82"/>
      <c r="AE76" s="82"/>
      <c r="AF76" s="82"/>
      <c r="AG76" s="82"/>
      <c r="AH76" s="84"/>
      <c r="AI76" s="82"/>
      <c r="AJ76" s="84"/>
      <c r="AK76" s="82"/>
      <c r="AL76" s="82"/>
      <c r="AM76" s="82"/>
      <c r="AN76" s="84"/>
      <c r="AO76" s="82"/>
      <c r="AP76" s="84"/>
      <c r="AQ76" s="82"/>
      <c r="AR76" s="84"/>
      <c r="AS76" s="82"/>
      <c r="AT76" s="82"/>
      <c r="AU76" s="82"/>
      <c r="AV76" s="84"/>
      <c r="AW76" s="82"/>
      <c r="AX76" s="82"/>
      <c r="AY76" s="82"/>
      <c r="AZ76" s="84"/>
      <c r="BA76" s="82"/>
      <c r="BB76" s="82"/>
      <c r="BC76" s="82"/>
      <c r="BD76" s="82">
        <v>0.01</v>
      </c>
      <c r="BE76" s="82">
        <v>10.791</v>
      </c>
      <c r="BF76" s="82"/>
      <c r="BG76" s="82"/>
      <c r="BH76" s="82"/>
      <c r="BI76" s="82"/>
      <c r="BJ76" s="84"/>
      <c r="BK76" s="82"/>
      <c r="BL76" s="84">
        <v>8</v>
      </c>
      <c r="BM76" s="82">
        <v>5.5629999999999997</v>
      </c>
      <c r="BN76" s="82"/>
      <c r="BO76" s="82"/>
      <c r="BP76" s="84"/>
      <c r="BQ76" s="82"/>
      <c r="BR76" s="84"/>
      <c r="BS76" s="82"/>
      <c r="BT76" s="82"/>
      <c r="BU76" s="82"/>
      <c r="BV76" s="82">
        <v>2.39</v>
      </c>
    </row>
    <row r="77" spans="1:75" s="86" customFormat="1" x14ac:dyDescent="0.25">
      <c r="A77" s="79">
        <v>75</v>
      </c>
      <c r="B77" s="79">
        <v>1</v>
      </c>
      <c r="C77" s="80" t="s">
        <v>541</v>
      </c>
      <c r="D77" s="81">
        <f>май!D77-июнь!E77</f>
        <v>463.66109598260874</v>
      </c>
      <c r="E77" s="81">
        <f t="shared" si="1"/>
        <v>2.5369999999999999</v>
      </c>
      <c r="F77" s="82"/>
      <c r="G77" s="82"/>
      <c r="H77" s="82"/>
      <c r="I77" s="83"/>
      <c r="J77" s="82"/>
      <c r="K77" s="82"/>
      <c r="L77" s="82"/>
      <c r="M77" s="82"/>
      <c r="N77" s="82"/>
      <c r="O77" s="84"/>
      <c r="P77" s="82"/>
      <c r="Q77" s="84"/>
      <c r="R77" s="82"/>
      <c r="S77" s="82"/>
      <c r="T77" s="82"/>
      <c r="U77" s="82"/>
      <c r="V77" s="82"/>
      <c r="W77" s="82"/>
      <c r="X77" s="82"/>
      <c r="Y77" s="84"/>
      <c r="Z77" s="82"/>
      <c r="AA77" s="85"/>
      <c r="AB77" s="82"/>
      <c r="AC77" s="82"/>
      <c r="AD77" s="82"/>
      <c r="AE77" s="82"/>
      <c r="AF77" s="82"/>
      <c r="AG77" s="82"/>
      <c r="AH77" s="84"/>
      <c r="AI77" s="82"/>
      <c r="AJ77" s="84"/>
      <c r="AK77" s="82"/>
      <c r="AL77" s="82"/>
      <c r="AM77" s="82"/>
      <c r="AN77" s="84"/>
      <c r="AO77" s="82"/>
      <c r="AP77" s="84"/>
      <c r="AQ77" s="82"/>
      <c r="AR77" s="84"/>
      <c r="AS77" s="82"/>
      <c r="AT77" s="82"/>
      <c r="AU77" s="82"/>
      <c r="AV77" s="84"/>
      <c r="AW77" s="82"/>
      <c r="AX77" s="82"/>
      <c r="AY77" s="82"/>
      <c r="AZ77" s="84"/>
      <c r="BA77" s="82"/>
      <c r="BB77" s="82"/>
      <c r="BC77" s="82"/>
      <c r="BD77" s="82"/>
      <c r="BE77" s="82"/>
      <c r="BF77" s="82"/>
      <c r="BG77" s="82"/>
      <c r="BH77" s="82"/>
      <c r="BI77" s="82"/>
      <c r="BJ77" s="84"/>
      <c r="BK77" s="82"/>
      <c r="BL77" s="84"/>
      <c r="BM77" s="82"/>
      <c r="BN77" s="82"/>
      <c r="BO77" s="82"/>
      <c r="BP77" s="84"/>
      <c r="BQ77" s="82"/>
      <c r="BR77" s="84"/>
      <c r="BS77" s="82"/>
      <c r="BT77" s="82"/>
      <c r="BU77" s="82"/>
      <c r="BV77" s="82">
        <v>2.5369999999999999</v>
      </c>
      <c r="BW77" s="86" t="s">
        <v>1070</v>
      </c>
    </row>
    <row r="78" spans="1:75" x14ac:dyDescent="0.25">
      <c r="A78" s="39">
        <v>76</v>
      </c>
      <c r="B78" s="39">
        <v>1</v>
      </c>
      <c r="C78" s="37" t="s">
        <v>922</v>
      </c>
      <c r="D78" s="40">
        <f>май!D78-июнь!E78</f>
        <v>215.16562978743963</v>
      </c>
      <c r="E78" s="40">
        <f t="shared" si="1"/>
        <v>2.39</v>
      </c>
      <c r="F78" s="36"/>
      <c r="G78" s="36"/>
      <c r="H78" s="36"/>
      <c r="I78" s="27"/>
      <c r="J78" s="36"/>
      <c r="K78" s="36"/>
      <c r="L78" s="36"/>
      <c r="M78" s="36"/>
      <c r="N78" s="36"/>
      <c r="O78" s="29"/>
      <c r="P78" s="36"/>
      <c r="Q78" s="29"/>
      <c r="R78" s="36"/>
      <c r="S78" s="36"/>
      <c r="T78" s="36"/>
      <c r="U78" s="36"/>
      <c r="V78" s="36"/>
      <c r="W78" s="36"/>
      <c r="X78" s="36"/>
      <c r="Y78" s="29"/>
      <c r="Z78" s="36"/>
      <c r="AA78" s="66"/>
      <c r="AB78" s="36"/>
      <c r="AC78" s="36"/>
      <c r="AD78" s="36"/>
      <c r="AE78" s="36"/>
      <c r="AF78" s="36"/>
      <c r="AG78" s="36"/>
      <c r="AH78" s="29"/>
      <c r="AI78" s="36"/>
      <c r="AJ78" s="29"/>
      <c r="AK78" s="36"/>
      <c r="AL78" s="36"/>
      <c r="AM78" s="36"/>
      <c r="AN78" s="29"/>
      <c r="AO78" s="36"/>
      <c r="AP78" s="29"/>
      <c r="AQ78" s="36"/>
      <c r="AR78" s="29"/>
      <c r="AS78" s="36"/>
      <c r="AT78" s="36"/>
      <c r="AU78" s="36"/>
      <c r="AV78" s="29"/>
      <c r="AW78" s="36"/>
      <c r="AX78" s="36"/>
      <c r="AY78" s="36"/>
      <c r="AZ78" s="29"/>
      <c r="BA78" s="36"/>
      <c r="BB78" s="36"/>
      <c r="BC78" s="36"/>
      <c r="BD78" s="36"/>
      <c r="BE78" s="36"/>
      <c r="BF78" s="36"/>
      <c r="BG78" s="36"/>
      <c r="BH78" s="36"/>
      <c r="BI78" s="36"/>
      <c r="BJ78" s="29"/>
      <c r="BK78" s="36"/>
      <c r="BL78" s="29"/>
      <c r="BM78" s="36"/>
      <c r="BN78" s="36"/>
      <c r="BO78" s="36"/>
      <c r="BP78" s="29"/>
      <c r="BQ78" s="36"/>
      <c r="BR78" s="29"/>
      <c r="BS78" s="36"/>
      <c r="BT78" s="36"/>
      <c r="BU78" s="36"/>
      <c r="BV78" s="36">
        <v>2.39</v>
      </c>
    </row>
    <row r="79" spans="1:75" x14ac:dyDescent="0.25">
      <c r="A79" s="39">
        <v>77</v>
      </c>
      <c r="B79" s="39">
        <v>1</v>
      </c>
      <c r="C79" s="37" t="s">
        <v>542</v>
      </c>
      <c r="D79" s="40">
        <f>май!D79-июнь!E79</f>
        <v>569.13413224154579</v>
      </c>
      <c r="E79" s="40">
        <f t="shared" si="1"/>
        <v>2.5369999999999999</v>
      </c>
      <c r="F79" s="36"/>
      <c r="G79" s="36"/>
      <c r="H79" s="36"/>
      <c r="I79" s="27"/>
      <c r="J79" s="36"/>
      <c r="K79" s="36"/>
      <c r="L79" s="36"/>
      <c r="M79" s="36"/>
      <c r="N79" s="36"/>
      <c r="O79" s="29"/>
      <c r="P79" s="36"/>
      <c r="Q79" s="29"/>
      <c r="R79" s="36"/>
      <c r="S79" s="36"/>
      <c r="T79" s="36"/>
      <c r="U79" s="36"/>
      <c r="V79" s="36"/>
      <c r="W79" s="36"/>
      <c r="X79" s="36"/>
      <c r="Y79" s="29"/>
      <c r="Z79" s="36"/>
      <c r="AA79" s="66"/>
      <c r="AB79" s="36"/>
      <c r="AC79" s="36"/>
      <c r="AD79" s="36"/>
      <c r="AE79" s="36"/>
      <c r="AF79" s="36"/>
      <c r="AG79" s="36"/>
      <c r="AH79" s="29"/>
      <c r="AI79" s="36"/>
      <c r="AJ79" s="29"/>
      <c r="AK79" s="36"/>
      <c r="AL79" s="36"/>
      <c r="AM79" s="36"/>
      <c r="AN79" s="29"/>
      <c r="AO79" s="36"/>
      <c r="AP79" s="29"/>
      <c r="AQ79" s="36"/>
      <c r="AR79" s="29"/>
      <c r="AS79" s="36"/>
      <c r="AT79" s="36"/>
      <c r="AU79" s="36"/>
      <c r="AV79" s="29"/>
      <c r="AW79" s="36"/>
      <c r="AX79" s="36"/>
      <c r="AY79" s="36"/>
      <c r="AZ79" s="29"/>
      <c r="BA79" s="36"/>
      <c r="BB79" s="36"/>
      <c r="BC79" s="36"/>
      <c r="BD79" s="36"/>
      <c r="BE79" s="36"/>
      <c r="BF79" s="36"/>
      <c r="BG79" s="36"/>
      <c r="BH79" s="36"/>
      <c r="BI79" s="36"/>
      <c r="BJ79" s="29"/>
      <c r="BK79" s="36"/>
      <c r="BL79" s="29"/>
      <c r="BM79" s="36"/>
      <c r="BN79" s="36"/>
      <c r="BO79" s="36"/>
      <c r="BP79" s="29"/>
      <c r="BQ79" s="36"/>
      <c r="BR79" s="29"/>
      <c r="BS79" s="36"/>
      <c r="BT79" s="36"/>
      <c r="BU79" s="36"/>
      <c r="BV79" s="36">
        <v>2.5369999999999999</v>
      </c>
    </row>
    <row r="80" spans="1:75" x14ac:dyDescent="0.25">
      <c r="A80" s="39">
        <v>78</v>
      </c>
      <c r="B80" s="39">
        <v>1</v>
      </c>
      <c r="C80" s="37" t="s">
        <v>543</v>
      </c>
      <c r="D80" s="40">
        <f>май!D80-июнь!E80</f>
        <v>1171.031978753623</v>
      </c>
      <c r="E80" s="40">
        <f t="shared" si="1"/>
        <v>2.39</v>
      </c>
      <c r="F80" s="36"/>
      <c r="G80" s="36"/>
      <c r="H80" s="36"/>
      <c r="I80" s="27"/>
      <c r="J80" s="36"/>
      <c r="K80" s="36"/>
      <c r="L80" s="36"/>
      <c r="M80" s="36"/>
      <c r="N80" s="36"/>
      <c r="O80" s="29"/>
      <c r="P80" s="36"/>
      <c r="Q80" s="29"/>
      <c r="R80" s="36"/>
      <c r="S80" s="36"/>
      <c r="T80" s="36"/>
      <c r="U80" s="36"/>
      <c r="V80" s="36"/>
      <c r="W80" s="36"/>
      <c r="X80" s="36"/>
      <c r="Y80" s="29"/>
      <c r="Z80" s="36"/>
      <c r="AA80" s="66"/>
      <c r="AB80" s="36"/>
      <c r="AC80" s="36"/>
      <c r="AD80" s="36"/>
      <c r="AE80" s="36"/>
      <c r="AF80" s="36"/>
      <c r="AG80" s="36"/>
      <c r="AH80" s="29"/>
      <c r="AI80" s="36"/>
      <c r="AJ80" s="29"/>
      <c r="AK80" s="36"/>
      <c r="AL80" s="36"/>
      <c r="AM80" s="36"/>
      <c r="AN80" s="29"/>
      <c r="AO80" s="36"/>
      <c r="AP80" s="29"/>
      <c r="AQ80" s="36"/>
      <c r="AR80" s="29"/>
      <c r="AS80" s="36"/>
      <c r="AT80" s="36"/>
      <c r="AU80" s="36"/>
      <c r="AV80" s="29"/>
      <c r="AW80" s="36"/>
      <c r="AX80" s="36"/>
      <c r="AY80" s="36"/>
      <c r="AZ80" s="29"/>
      <c r="BA80" s="36"/>
      <c r="BB80" s="36"/>
      <c r="BC80" s="36"/>
      <c r="BD80" s="36"/>
      <c r="BE80" s="36"/>
      <c r="BF80" s="36"/>
      <c r="BG80" s="36"/>
      <c r="BH80" s="36"/>
      <c r="BI80" s="36"/>
      <c r="BJ80" s="29"/>
      <c r="BK80" s="36"/>
      <c r="BL80" s="29"/>
      <c r="BM80" s="36"/>
      <c r="BN80" s="36"/>
      <c r="BO80" s="36"/>
      <c r="BP80" s="29"/>
      <c r="BQ80" s="36"/>
      <c r="BR80" s="29"/>
      <c r="BS80" s="36"/>
      <c r="BT80" s="36"/>
      <c r="BU80" s="36"/>
      <c r="BV80" s="36">
        <v>2.39</v>
      </c>
    </row>
    <row r="81" spans="1:75" x14ac:dyDescent="0.25">
      <c r="A81" s="39">
        <v>79</v>
      </c>
      <c r="B81" s="39">
        <v>1</v>
      </c>
      <c r="C81" s="37" t="s">
        <v>544</v>
      </c>
      <c r="D81" s="40">
        <f>май!D81-июнь!E81</f>
        <v>76.939167932367141</v>
      </c>
      <c r="E81" s="40">
        <f t="shared" si="1"/>
        <v>2.5369999999999999</v>
      </c>
      <c r="F81" s="36"/>
      <c r="G81" s="36"/>
      <c r="H81" s="36"/>
      <c r="I81" s="27"/>
      <c r="J81" s="36"/>
      <c r="K81" s="36"/>
      <c r="L81" s="36"/>
      <c r="M81" s="36"/>
      <c r="N81" s="36"/>
      <c r="O81" s="29"/>
      <c r="P81" s="36"/>
      <c r="Q81" s="29"/>
      <c r="R81" s="36"/>
      <c r="S81" s="36"/>
      <c r="T81" s="36"/>
      <c r="U81" s="36"/>
      <c r="V81" s="36"/>
      <c r="W81" s="36"/>
      <c r="X81" s="36"/>
      <c r="Y81" s="29"/>
      <c r="Z81" s="36"/>
      <c r="AA81" s="66"/>
      <c r="AB81" s="36"/>
      <c r="AC81" s="36"/>
      <c r="AD81" s="36"/>
      <c r="AE81" s="36"/>
      <c r="AF81" s="36"/>
      <c r="AG81" s="36"/>
      <c r="AH81" s="29"/>
      <c r="AI81" s="36"/>
      <c r="AJ81" s="29"/>
      <c r="AK81" s="36"/>
      <c r="AL81" s="36"/>
      <c r="AM81" s="36"/>
      <c r="AN81" s="29"/>
      <c r="AO81" s="36"/>
      <c r="AP81" s="29"/>
      <c r="AQ81" s="36"/>
      <c r="AR81" s="29"/>
      <c r="AS81" s="36"/>
      <c r="AT81" s="36"/>
      <c r="AU81" s="36"/>
      <c r="AV81" s="29"/>
      <c r="AW81" s="36"/>
      <c r="AX81" s="36"/>
      <c r="AY81" s="36"/>
      <c r="AZ81" s="29"/>
      <c r="BA81" s="36"/>
      <c r="BB81" s="36"/>
      <c r="BC81" s="36"/>
      <c r="BD81" s="36"/>
      <c r="BE81" s="36"/>
      <c r="BF81" s="36"/>
      <c r="BG81" s="36"/>
      <c r="BH81" s="36"/>
      <c r="BI81" s="36"/>
      <c r="BJ81" s="29"/>
      <c r="BK81" s="36"/>
      <c r="BL81" s="29"/>
      <c r="BM81" s="36"/>
      <c r="BN81" s="36"/>
      <c r="BO81" s="36"/>
      <c r="BP81" s="29"/>
      <c r="BQ81" s="36"/>
      <c r="BR81" s="29"/>
      <c r="BS81" s="36"/>
      <c r="BT81" s="36"/>
      <c r="BU81" s="36"/>
      <c r="BV81" s="36">
        <v>2.5369999999999999</v>
      </c>
    </row>
    <row r="82" spans="1:75" x14ac:dyDescent="0.25">
      <c r="A82" s="39">
        <v>80</v>
      </c>
      <c r="B82" s="39">
        <v>1</v>
      </c>
      <c r="C82" s="37" t="s">
        <v>545</v>
      </c>
      <c r="D82" s="40">
        <f>май!D82-июнь!E82</f>
        <v>74.145906966183574</v>
      </c>
      <c r="E82" s="40">
        <f t="shared" si="1"/>
        <v>2.39</v>
      </c>
      <c r="F82" s="36"/>
      <c r="G82" s="36"/>
      <c r="H82" s="36"/>
      <c r="I82" s="27"/>
      <c r="J82" s="36"/>
      <c r="K82" s="36"/>
      <c r="L82" s="36"/>
      <c r="M82" s="36"/>
      <c r="N82" s="36"/>
      <c r="O82" s="29"/>
      <c r="P82" s="36"/>
      <c r="Q82" s="29"/>
      <c r="R82" s="36"/>
      <c r="S82" s="36"/>
      <c r="T82" s="36"/>
      <c r="U82" s="36"/>
      <c r="V82" s="36"/>
      <c r="W82" s="36"/>
      <c r="X82" s="36"/>
      <c r="Y82" s="29"/>
      <c r="Z82" s="36"/>
      <c r="AA82" s="66"/>
      <c r="AB82" s="36"/>
      <c r="AC82" s="36"/>
      <c r="AD82" s="36"/>
      <c r="AE82" s="36"/>
      <c r="AF82" s="36"/>
      <c r="AG82" s="36"/>
      <c r="AH82" s="29"/>
      <c r="AI82" s="36"/>
      <c r="AJ82" s="29"/>
      <c r="AK82" s="36"/>
      <c r="AL82" s="36"/>
      <c r="AM82" s="36"/>
      <c r="AN82" s="29"/>
      <c r="AO82" s="36"/>
      <c r="AP82" s="29"/>
      <c r="AQ82" s="36"/>
      <c r="AR82" s="29"/>
      <c r="AS82" s="36"/>
      <c r="AT82" s="36"/>
      <c r="AU82" s="36"/>
      <c r="AV82" s="29"/>
      <c r="AW82" s="36"/>
      <c r="AX82" s="36"/>
      <c r="AY82" s="36"/>
      <c r="AZ82" s="29"/>
      <c r="BA82" s="36"/>
      <c r="BB82" s="36"/>
      <c r="BC82" s="36"/>
      <c r="BD82" s="36"/>
      <c r="BE82" s="36"/>
      <c r="BF82" s="36"/>
      <c r="BG82" s="36"/>
      <c r="BH82" s="36"/>
      <c r="BI82" s="36"/>
      <c r="BJ82" s="29"/>
      <c r="BK82" s="36"/>
      <c r="BL82" s="29"/>
      <c r="BM82" s="36"/>
      <c r="BN82" s="36"/>
      <c r="BO82" s="36"/>
      <c r="BP82" s="29"/>
      <c r="BQ82" s="36"/>
      <c r="BR82" s="29"/>
      <c r="BS82" s="36"/>
      <c r="BT82" s="36"/>
      <c r="BU82" s="36"/>
      <c r="BV82" s="36">
        <v>2.39</v>
      </c>
    </row>
    <row r="83" spans="1:75" s="86" customFormat="1" ht="15.75" customHeight="1" x14ac:dyDescent="0.25">
      <c r="A83" s="79">
        <v>81</v>
      </c>
      <c r="B83" s="79">
        <v>1</v>
      </c>
      <c r="C83" s="80" t="s">
        <v>546</v>
      </c>
      <c r="D83" s="81">
        <f>май!D83-июнь!E83</f>
        <v>108.43469836714976</v>
      </c>
      <c r="E83" s="81">
        <f t="shared" si="1"/>
        <v>13.327999999999999</v>
      </c>
      <c r="F83" s="82"/>
      <c r="G83" s="82"/>
      <c r="H83" s="82"/>
      <c r="I83" s="83"/>
      <c r="J83" s="82"/>
      <c r="K83" s="82"/>
      <c r="L83" s="82"/>
      <c r="M83" s="82"/>
      <c r="N83" s="82"/>
      <c r="O83" s="84"/>
      <c r="P83" s="82"/>
      <c r="Q83" s="84"/>
      <c r="R83" s="82"/>
      <c r="S83" s="82"/>
      <c r="T83" s="82"/>
      <c r="U83" s="82"/>
      <c r="V83" s="82"/>
      <c r="W83" s="82"/>
      <c r="X83" s="82"/>
      <c r="Y83" s="84"/>
      <c r="Z83" s="82"/>
      <c r="AA83" s="85"/>
      <c r="AB83" s="82"/>
      <c r="AC83" s="82"/>
      <c r="AD83" s="82"/>
      <c r="AE83" s="82"/>
      <c r="AF83" s="82"/>
      <c r="AG83" s="82"/>
      <c r="AH83" s="84"/>
      <c r="AI83" s="82"/>
      <c r="AJ83" s="84"/>
      <c r="AK83" s="82"/>
      <c r="AL83" s="82"/>
      <c r="AM83" s="82"/>
      <c r="AN83" s="84"/>
      <c r="AO83" s="82"/>
      <c r="AP83" s="84"/>
      <c r="AQ83" s="82"/>
      <c r="AR83" s="84"/>
      <c r="AS83" s="82"/>
      <c r="AT83" s="82"/>
      <c r="AU83" s="82"/>
      <c r="AV83" s="84"/>
      <c r="AW83" s="82"/>
      <c r="AX83" s="82"/>
      <c r="AY83" s="82"/>
      <c r="AZ83" s="84"/>
      <c r="BA83" s="82"/>
      <c r="BB83" s="82"/>
      <c r="BC83" s="82"/>
      <c r="BD83" s="82">
        <v>0.01</v>
      </c>
      <c r="BE83" s="82">
        <v>10.791</v>
      </c>
      <c r="BF83" s="82"/>
      <c r="BG83" s="82"/>
      <c r="BH83" s="82"/>
      <c r="BI83" s="82"/>
      <c r="BJ83" s="84"/>
      <c r="BK83" s="82"/>
      <c r="BL83" s="84"/>
      <c r="BM83" s="82"/>
      <c r="BN83" s="82"/>
      <c r="BO83" s="82"/>
      <c r="BP83" s="84"/>
      <c r="BQ83" s="82"/>
      <c r="BR83" s="84"/>
      <c r="BS83" s="82"/>
      <c r="BT83" s="82"/>
      <c r="BU83" s="82"/>
      <c r="BV83" s="82">
        <v>2.5369999999999999</v>
      </c>
    </row>
    <row r="84" spans="1:75" x14ac:dyDescent="0.25">
      <c r="A84" s="39">
        <v>82</v>
      </c>
      <c r="B84" s="39">
        <v>1</v>
      </c>
      <c r="C84" s="37" t="s">
        <v>547</v>
      </c>
      <c r="D84" s="40">
        <f>май!D84-июнь!E84</f>
        <v>447.45923906280194</v>
      </c>
      <c r="E84" s="40">
        <f t="shared" si="1"/>
        <v>2.39</v>
      </c>
      <c r="F84" s="36"/>
      <c r="G84" s="36"/>
      <c r="H84" s="36"/>
      <c r="I84" s="27"/>
      <c r="J84" s="36"/>
      <c r="K84" s="36"/>
      <c r="L84" s="36"/>
      <c r="M84" s="36"/>
      <c r="N84" s="36"/>
      <c r="O84" s="29"/>
      <c r="P84" s="36"/>
      <c r="Q84" s="29"/>
      <c r="R84" s="36"/>
      <c r="S84" s="36"/>
      <c r="T84" s="36"/>
      <c r="U84" s="36"/>
      <c r="V84" s="36"/>
      <c r="W84" s="36"/>
      <c r="X84" s="36"/>
      <c r="Y84" s="29"/>
      <c r="Z84" s="36"/>
      <c r="AA84" s="66"/>
      <c r="AB84" s="36"/>
      <c r="AC84" s="36"/>
      <c r="AD84" s="36"/>
      <c r="AE84" s="36"/>
      <c r="AF84" s="36"/>
      <c r="AG84" s="36"/>
      <c r="AH84" s="29"/>
      <c r="AI84" s="36"/>
      <c r="AJ84" s="29"/>
      <c r="AK84" s="36"/>
      <c r="AL84" s="36"/>
      <c r="AM84" s="36"/>
      <c r="AN84" s="29"/>
      <c r="AO84" s="36"/>
      <c r="AP84" s="29"/>
      <c r="AQ84" s="36"/>
      <c r="AR84" s="29"/>
      <c r="AS84" s="36"/>
      <c r="AT84" s="36"/>
      <c r="AU84" s="36"/>
      <c r="AV84" s="29"/>
      <c r="AW84" s="36"/>
      <c r="AX84" s="36"/>
      <c r="AY84" s="36"/>
      <c r="AZ84" s="29"/>
      <c r="BA84" s="36"/>
      <c r="BB84" s="36"/>
      <c r="BC84" s="36"/>
      <c r="BD84" s="36"/>
      <c r="BE84" s="36"/>
      <c r="BF84" s="36"/>
      <c r="BG84" s="36"/>
      <c r="BH84" s="36"/>
      <c r="BI84" s="36"/>
      <c r="BJ84" s="29"/>
      <c r="BK84" s="36"/>
      <c r="BL84" s="29"/>
      <c r="BM84" s="36"/>
      <c r="BN84" s="36"/>
      <c r="BO84" s="36"/>
      <c r="BP84" s="29"/>
      <c r="BQ84" s="36"/>
      <c r="BR84" s="29"/>
      <c r="BS84" s="36"/>
      <c r="BT84" s="36"/>
      <c r="BU84" s="36"/>
      <c r="BV84" s="36">
        <v>2.39</v>
      </c>
    </row>
    <row r="85" spans="1:75" s="86" customFormat="1" x14ac:dyDescent="0.25">
      <c r="A85" s="79">
        <v>83</v>
      </c>
      <c r="B85" s="79">
        <v>1</v>
      </c>
      <c r="C85" s="80" t="s">
        <v>548</v>
      </c>
      <c r="D85" s="81">
        <f>май!D85-июнь!E85</f>
        <v>591.34376705314003</v>
      </c>
      <c r="E85" s="81">
        <f t="shared" si="1"/>
        <v>2.5369999999999999</v>
      </c>
      <c r="F85" s="82"/>
      <c r="G85" s="82"/>
      <c r="H85" s="82"/>
      <c r="I85" s="83"/>
      <c r="J85" s="82"/>
      <c r="K85" s="82"/>
      <c r="L85" s="82"/>
      <c r="M85" s="82"/>
      <c r="N85" s="82"/>
      <c r="O85" s="84"/>
      <c r="P85" s="82"/>
      <c r="Q85" s="84"/>
      <c r="R85" s="82"/>
      <c r="S85" s="82"/>
      <c r="T85" s="82"/>
      <c r="U85" s="82"/>
      <c r="V85" s="82"/>
      <c r="W85" s="82"/>
      <c r="X85" s="82"/>
      <c r="Y85" s="84"/>
      <c r="Z85" s="82"/>
      <c r="AA85" s="85"/>
      <c r="AB85" s="82"/>
      <c r="AC85" s="82"/>
      <c r="AD85" s="82"/>
      <c r="AE85" s="82"/>
      <c r="AF85" s="82"/>
      <c r="AG85" s="82"/>
      <c r="AH85" s="84"/>
      <c r="AI85" s="82"/>
      <c r="AJ85" s="84"/>
      <c r="AK85" s="82"/>
      <c r="AL85" s="82"/>
      <c r="AM85" s="82"/>
      <c r="AN85" s="84"/>
      <c r="AO85" s="82"/>
      <c r="AP85" s="84"/>
      <c r="AQ85" s="82"/>
      <c r="AR85" s="84"/>
      <c r="AS85" s="82"/>
      <c r="AT85" s="82"/>
      <c r="AU85" s="82"/>
      <c r="AV85" s="84"/>
      <c r="AW85" s="82"/>
      <c r="AX85" s="82"/>
      <c r="AY85" s="82"/>
      <c r="AZ85" s="84"/>
      <c r="BA85" s="82"/>
      <c r="BB85" s="82"/>
      <c r="BC85" s="82"/>
      <c r="BD85" s="82"/>
      <c r="BE85" s="82"/>
      <c r="BF85" s="82"/>
      <c r="BG85" s="82"/>
      <c r="BH85" s="82"/>
      <c r="BI85" s="82"/>
      <c r="BJ85" s="84"/>
      <c r="BK85" s="82"/>
      <c r="BL85" s="84"/>
      <c r="BM85" s="82"/>
      <c r="BN85" s="82"/>
      <c r="BO85" s="82"/>
      <c r="BP85" s="84"/>
      <c r="BQ85" s="82"/>
      <c r="BR85" s="84"/>
      <c r="BS85" s="82"/>
      <c r="BT85" s="82"/>
      <c r="BU85" s="82"/>
      <c r="BV85" s="82">
        <v>2.5369999999999999</v>
      </c>
      <c r="BW85" s="86" t="s">
        <v>1070</v>
      </c>
    </row>
    <row r="86" spans="1:75" x14ac:dyDescent="0.25">
      <c r="A86" s="39">
        <v>84</v>
      </c>
      <c r="B86" s="39">
        <v>1</v>
      </c>
      <c r="C86" s="37" t="s">
        <v>549</v>
      </c>
      <c r="D86" s="40">
        <f>май!D86-июнь!E86</f>
        <v>108.81527954589373</v>
      </c>
      <c r="E86" s="40">
        <f t="shared" si="1"/>
        <v>2.39</v>
      </c>
      <c r="F86" s="36"/>
      <c r="G86" s="36"/>
      <c r="H86" s="36"/>
      <c r="I86" s="27"/>
      <c r="J86" s="36"/>
      <c r="K86" s="36"/>
      <c r="L86" s="36"/>
      <c r="M86" s="36"/>
      <c r="N86" s="36"/>
      <c r="O86" s="29"/>
      <c r="P86" s="36"/>
      <c r="Q86" s="29"/>
      <c r="R86" s="36"/>
      <c r="S86" s="36"/>
      <c r="T86" s="36"/>
      <c r="U86" s="36"/>
      <c r="V86" s="36"/>
      <c r="W86" s="36"/>
      <c r="X86" s="36"/>
      <c r="Y86" s="29"/>
      <c r="Z86" s="36"/>
      <c r="AA86" s="66"/>
      <c r="AB86" s="36"/>
      <c r="AC86" s="36"/>
      <c r="AD86" s="36"/>
      <c r="AE86" s="36"/>
      <c r="AF86" s="36"/>
      <c r="AG86" s="36"/>
      <c r="AH86" s="29"/>
      <c r="AI86" s="36"/>
      <c r="AJ86" s="29"/>
      <c r="AK86" s="36"/>
      <c r="AL86" s="36"/>
      <c r="AM86" s="36"/>
      <c r="AN86" s="29"/>
      <c r="AO86" s="36"/>
      <c r="AP86" s="29"/>
      <c r="AQ86" s="36"/>
      <c r="AR86" s="29"/>
      <c r="AS86" s="36"/>
      <c r="AT86" s="36"/>
      <c r="AU86" s="36"/>
      <c r="AV86" s="29"/>
      <c r="AW86" s="36"/>
      <c r="AX86" s="36"/>
      <c r="AY86" s="36"/>
      <c r="AZ86" s="29"/>
      <c r="BA86" s="36"/>
      <c r="BB86" s="36"/>
      <c r="BC86" s="36"/>
      <c r="BD86" s="36"/>
      <c r="BE86" s="36"/>
      <c r="BF86" s="36"/>
      <c r="BG86" s="36"/>
      <c r="BH86" s="36"/>
      <c r="BI86" s="36"/>
      <c r="BJ86" s="29"/>
      <c r="BK86" s="36"/>
      <c r="BL86" s="29"/>
      <c r="BM86" s="36"/>
      <c r="BN86" s="36"/>
      <c r="BO86" s="36"/>
      <c r="BP86" s="29"/>
      <c r="BQ86" s="36"/>
      <c r="BR86" s="29"/>
      <c r="BS86" s="36"/>
      <c r="BT86" s="36"/>
      <c r="BU86" s="36"/>
      <c r="BV86" s="36">
        <v>2.39</v>
      </c>
    </row>
    <row r="87" spans="1:75" s="86" customFormat="1" x14ac:dyDescent="0.25">
      <c r="A87" s="79">
        <v>85</v>
      </c>
      <c r="B87" s="79">
        <v>3</v>
      </c>
      <c r="C87" s="80" t="s">
        <v>550</v>
      </c>
      <c r="D87" s="81">
        <f>май!D87-июнь!E87</f>
        <v>649.03830142028994</v>
      </c>
      <c r="E87" s="81">
        <f t="shared" si="1"/>
        <v>2.5369999999999999</v>
      </c>
      <c r="F87" s="82"/>
      <c r="G87" s="82"/>
      <c r="H87" s="82"/>
      <c r="I87" s="83"/>
      <c r="J87" s="82"/>
      <c r="K87" s="82"/>
      <c r="L87" s="82"/>
      <c r="M87" s="82"/>
      <c r="N87" s="82"/>
      <c r="O87" s="84"/>
      <c r="P87" s="82"/>
      <c r="Q87" s="84"/>
      <c r="R87" s="82"/>
      <c r="S87" s="82"/>
      <c r="T87" s="82"/>
      <c r="U87" s="82"/>
      <c r="V87" s="82"/>
      <c r="W87" s="82"/>
      <c r="X87" s="82"/>
      <c r="Y87" s="84"/>
      <c r="Z87" s="82"/>
      <c r="AA87" s="85"/>
      <c r="AB87" s="82"/>
      <c r="AC87" s="82"/>
      <c r="AD87" s="82"/>
      <c r="AE87" s="82"/>
      <c r="AF87" s="82"/>
      <c r="AG87" s="82"/>
      <c r="AH87" s="84"/>
      <c r="AI87" s="82"/>
      <c r="AJ87" s="84"/>
      <c r="AK87" s="82"/>
      <c r="AL87" s="82"/>
      <c r="AM87" s="82"/>
      <c r="AN87" s="84"/>
      <c r="AO87" s="82"/>
      <c r="AP87" s="84"/>
      <c r="AQ87" s="82"/>
      <c r="AR87" s="84"/>
      <c r="AS87" s="82"/>
      <c r="AT87" s="82"/>
      <c r="AU87" s="82"/>
      <c r="AV87" s="84"/>
      <c r="AW87" s="82"/>
      <c r="AX87" s="82"/>
      <c r="AY87" s="82"/>
      <c r="AZ87" s="84"/>
      <c r="BA87" s="82"/>
      <c r="BB87" s="82"/>
      <c r="BC87" s="82"/>
      <c r="BD87" s="82"/>
      <c r="BE87" s="82"/>
      <c r="BF87" s="82"/>
      <c r="BG87" s="82"/>
      <c r="BH87" s="82"/>
      <c r="BI87" s="82"/>
      <c r="BJ87" s="84"/>
      <c r="BK87" s="82"/>
      <c r="BL87" s="84"/>
      <c r="BM87" s="82"/>
      <c r="BN87" s="82"/>
      <c r="BO87" s="82"/>
      <c r="BP87" s="84"/>
      <c r="BQ87" s="82"/>
      <c r="BR87" s="84"/>
      <c r="BS87" s="82"/>
      <c r="BT87" s="82"/>
      <c r="BU87" s="82"/>
      <c r="BV87" s="82">
        <v>2.5369999999999999</v>
      </c>
      <c r="BW87" s="86" t="s">
        <v>1149</v>
      </c>
    </row>
    <row r="88" spans="1:75" x14ac:dyDescent="0.25">
      <c r="A88" s="39">
        <v>86</v>
      </c>
      <c r="B88" s="39">
        <v>3</v>
      </c>
      <c r="C88" s="37" t="s">
        <v>551</v>
      </c>
      <c r="D88" s="40">
        <f>май!D88-июнь!E88</f>
        <v>1125.4036289275364</v>
      </c>
      <c r="E88" s="40">
        <f t="shared" si="1"/>
        <v>2.39</v>
      </c>
      <c r="F88" s="36"/>
      <c r="G88" s="36"/>
      <c r="H88" s="36"/>
      <c r="I88" s="27"/>
      <c r="J88" s="36"/>
      <c r="K88" s="36"/>
      <c r="L88" s="36"/>
      <c r="M88" s="36"/>
      <c r="N88" s="36"/>
      <c r="O88" s="29"/>
      <c r="P88" s="36"/>
      <c r="Q88" s="29"/>
      <c r="R88" s="36"/>
      <c r="S88" s="36"/>
      <c r="T88" s="36"/>
      <c r="U88" s="36"/>
      <c r="V88" s="36"/>
      <c r="W88" s="36"/>
      <c r="X88" s="36"/>
      <c r="Y88" s="29"/>
      <c r="Z88" s="36"/>
      <c r="AA88" s="66"/>
      <c r="AB88" s="36"/>
      <c r="AC88" s="36"/>
      <c r="AD88" s="36"/>
      <c r="AE88" s="36"/>
      <c r="AF88" s="36"/>
      <c r="AG88" s="36"/>
      <c r="AH88" s="29"/>
      <c r="AI88" s="36"/>
      <c r="AJ88" s="29"/>
      <c r="AK88" s="36"/>
      <c r="AL88" s="36"/>
      <c r="AM88" s="36"/>
      <c r="AN88" s="29"/>
      <c r="AO88" s="36"/>
      <c r="AP88" s="29"/>
      <c r="AQ88" s="36"/>
      <c r="AR88" s="29"/>
      <c r="AS88" s="36"/>
      <c r="AT88" s="36"/>
      <c r="AU88" s="36"/>
      <c r="AV88" s="29"/>
      <c r="AW88" s="36"/>
      <c r="AX88" s="36"/>
      <c r="AY88" s="36"/>
      <c r="AZ88" s="29"/>
      <c r="BA88" s="36"/>
      <c r="BB88" s="36"/>
      <c r="BC88" s="36"/>
      <c r="BD88" s="36"/>
      <c r="BE88" s="36"/>
      <c r="BF88" s="36"/>
      <c r="BG88" s="36"/>
      <c r="BH88" s="36"/>
      <c r="BI88" s="36"/>
      <c r="BJ88" s="29"/>
      <c r="BK88" s="36"/>
      <c r="BL88" s="29"/>
      <c r="BM88" s="36"/>
      <c r="BN88" s="36"/>
      <c r="BO88" s="36"/>
      <c r="BP88" s="29"/>
      <c r="BQ88" s="36"/>
      <c r="BR88" s="29"/>
      <c r="BS88" s="36"/>
      <c r="BT88" s="36"/>
      <c r="BU88" s="36"/>
      <c r="BV88" s="36">
        <v>2.39</v>
      </c>
    </row>
    <row r="89" spans="1:75" x14ac:dyDescent="0.25">
      <c r="A89" s="39">
        <v>87</v>
      </c>
      <c r="B89" s="39">
        <v>3</v>
      </c>
      <c r="C89" s="37" t="s">
        <v>552</v>
      </c>
      <c r="D89" s="40">
        <f>май!D89-июнь!E89</f>
        <v>2114.0249934782614</v>
      </c>
      <c r="E89" s="40">
        <f t="shared" si="1"/>
        <v>2.5369999999999999</v>
      </c>
      <c r="F89" s="36"/>
      <c r="G89" s="36"/>
      <c r="H89" s="36"/>
      <c r="I89" s="27"/>
      <c r="J89" s="36"/>
      <c r="K89" s="36"/>
      <c r="L89" s="36"/>
      <c r="M89" s="36"/>
      <c r="N89" s="36"/>
      <c r="O89" s="29"/>
      <c r="P89" s="36"/>
      <c r="Q89" s="29"/>
      <c r="R89" s="36"/>
      <c r="S89" s="36"/>
      <c r="T89" s="36"/>
      <c r="U89" s="36"/>
      <c r="V89" s="36"/>
      <c r="W89" s="36"/>
      <c r="X89" s="36"/>
      <c r="Y89" s="29"/>
      <c r="Z89" s="36"/>
      <c r="AA89" s="66"/>
      <c r="AB89" s="36"/>
      <c r="AC89" s="36"/>
      <c r="AD89" s="36"/>
      <c r="AE89" s="36"/>
      <c r="AF89" s="36"/>
      <c r="AG89" s="36"/>
      <c r="AH89" s="29"/>
      <c r="AI89" s="36"/>
      <c r="AJ89" s="29"/>
      <c r="AK89" s="36"/>
      <c r="AL89" s="36"/>
      <c r="AM89" s="36"/>
      <c r="AN89" s="29"/>
      <c r="AO89" s="36"/>
      <c r="AP89" s="29"/>
      <c r="AQ89" s="36"/>
      <c r="AR89" s="29"/>
      <c r="AS89" s="36"/>
      <c r="AT89" s="36"/>
      <c r="AU89" s="36"/>
      <c r="AV89" s="29"/>
      <c r="AW89" s="36"/>
      <c r="AX89" s="36"/>
      <c r="AY89" s="36"/>
      <c r="AZ89" s="29"/>
      <c r="BA89" s="36"/>
      <c r="BB89" s="36"/>
      <c r="BC89" s="36"/>
      <c r="BD89" s="36"/>
      <c r="BE89" s="36"/>
      <c r="BF89" s="36"/>
      <c r="BG89" s="36"/>
      <c r="BH89" s="36"/>
      <c r="BI89" s="36"/>
      <c r="BJ89" s="29"/>
      <c r="BK89" s="36"/>
      <c r="BL89" s="29"/>
      <c r="BM89" s="36"/>
      <c r="BN89" s="36"/>
      <c r="BO89" s="36"/>
      <c r="BP89" s="29"/>
      <c r="BQ89" s="36"/>
      <c r="BR89" s="29"/>
      <c r="BS89" s="36"/>
      <c r="BT89" s="36"/>
      <c r="BU89" s="36"/>
      <c r="BV89" s="36">
        <v>2.5369999999999999</v>
      </c>
    </row>
    <row r="90" spans="1:75" x14ac:dyDescent="0.25">
      <c r="A90" s="39">
        <v>88</v>
      </c>
      <c r="B90" s="39">
        <v>1</v>
      </c>
      <c r="C90" s="37" t="s">
        <v>553</v>
      </c>
      <c r="D90" s="40">
        <f>май!D90-июнь!E90</f>
        <v>1789.6124842318841</v>
      </c>
      <c r="E90" s="40">
        <f t="shared" si="1"/>
        <v>2.39</v>
      </c>
      <c r="F90" s="36"/>
      <c r="G90" s="36"/>
      <c r="H90" s="36"/>
      <c r="I90" s="27"/>
      <c r="J90" s="36"/>
      <c r="K90" s="36"/>
      <c r="L90" s="36"/>
      <c r="M90" s="36"/>
      <c r="N90" s="36"/>
      <c r="O90" s="29"/>
      <c r="P90" s="36"/>
      <c r="Q90" s="29"/>
      <c r="R90" s="36"/>
      <c r="S90" s="36"/>
      <c r="T90" s="36"/>
      <c r="U90" s="36"/>
      <c r="V90" s="36"/>
      <c r="W90" s="36"/>
      <c r="X90" s="36"/>
      <c r="Y90" s="29"/>
      <c r="Z90" s="36"/>
      <c r="AA90" s="66"/>
      <c r="AB90" s="36"/>
      <c r="AC90" s="36"/>
      <c r="AD90" s="36"/>
      <c r="AE90" s="36"/>
      <c r="AF90" s="36"/>
      <c r="AG90" s="36"/>
      <c r="AH90" s="29"/>
      <c r="AI90" s="36"/>
      <c r="AJ90" s="29"/>
      <c r="AK90" s="36"/>
      <c r="AL90" s="36"/>
      <c r="AM90" s="36"/>
      <c r="AN90" s="29"/>
      <c r="AO90" s="36"/>
      <c r="AP90" s="29"/>
      <c r="AQ90" s="36"/>
      <c r="AR90" s="29"/>
      <c r="AS90" s="36"/>
      <c r="AT90" s="36"/>
      <c r="AU90" s="36"/>
      <c r="AV90" s="29"/>
      <c r="AW90" s="36"/>
      <c r="AX90" s="36"/>
      <c r="AY90" s="36"/>
      <c r="AZ90" s="29"/>
      <c r="BA90" s="36"/>
      <c r="BB90" s="36"/>
      <c r="BC90" s="36"/>
      <c r="BD90" s="36"/>
      <c r="BE90" s="36"/>
      <c r="BF90" s="36"/>
      <c r="BG90" s="36"/>
      <c r="BH90" s="36"/>
      <c r="BI90" s="36"/>
      <c r="BJ90" s="29"/>
      <c r="BK90" s="36"/>
      <c r="BL90" s="29"/>
      <c r="BM90" s="36"/>
      <c r="BN90" s="36"/>
      <c r="BO90" s="36"/>
      <c r="BP90" s="29"/>
      <c r="BQ90" s="36"/>
      <c r="BR90" s="29"/>
      <c r="BS90" s="36"/>
      <c r="BT90" s="36"/>
      <c r="BU90" s="36"/>
      <c r="BV90" s="36">
        <v>2.39</v>
      </c>
    </row>
    <row r="91" spans="1:75" x14ac:dyDescent="0.25">
      <c r="A91" s="39">
        <v>89</v>
      </c>
      <c r="B91" s="39">
        <v>1</v>
      </c>
      <c r="C91" s="37" t="s">
        <v>554</v>
      </c>
      <c r="D91" s="40">
        <f>май!D91-июнь!E91</f>
        <v>-1105.914056183575</v>
      </c>
      <c r="E91" s="40">
        <f t="shared" si="1"/>
        <v>2.5369999999999999</v>
      </c>
      <c r="F91" s="36"/>
      <c r="G91" s="36"/>
      <c r="H91" s="36"/>
      <c r="I91" s="27"/>
      <c r="J91" s="36"/>
      <c r="K91" s="36"/>
      <c r="L91" s="36"/>
      <c r="M91" s="36"/>
      <c r="N91" s="36"/>
      <c r="O91" s="29"/>
      <c r="P91" s="36"/>
      <c r="Q91" s="29"/>
      <c r="R91" s="36"/>
      <c r="S91" s="36"/>
      <c r="T91" s="36"/>
      <c r="U91" s="36"/>
      <c r="V91" s="36"/>
      <c r="W91" s="36"/>
      <c r="X91" s="36"/>
      <c r="Y91" s="29"/>
      <c r="Z91" s="36"/>
      <c r="AA91" s="66"/>
      <c r="AB91" s="36"/>
      <c r="AC91" s="36"/>
      <c r="AD91" s="36"/>
      <c r="AE91" s="36"/>
      <c r="AF91" s="36"/>
      <c r="AG91" s="36"/>
      <c r="AH91" s="29"/>
      <c r="AI91" s="36"/>
      <c r="AJ91" s="29"/>
      <c r="AK91" s="36"/>
      <c r="AL91" s="36"/>
      <c r="AM91" s="36"/>
      <c r="AN91" s="29"/>
      <c r="AO91" s="36"/>
      <c r="AP91" s="29"/>
      <c r="AQ91" s="36"/>
      <c r="AR91" s="29"/>
      <c r="AS91" s="36"/>
      <c r="AT91" s="36"/>
      <c r="AU91" s="36"/>
      <c r="AV91" s="29"/>
      <c r="AW91" s="36"/>
      <c r="AX91" s="36"/>
      <c r="AY91" s="36"/>
      <c r="AZ91" s="29"/>
      <c r="BA91" s="36"/>
      <c r="BB91" s="36"/>
      <c r="BC91" s="36"/>
      <c r="BD91" s="36"/>
      <c r="BE91" s="36"/>
      <c r="BF91" s="36"/>
      <c r="BG91" s="36"/>
      <c r="BH91" s="36"/>
      <c r="BI91" s="36"/>
      <c r="BJ91" s="29"/>
      <c r="BK91" s="36"/>
      <c r="BL91" s="29"/>
      <c r="BM91" s="36"/>
      <c r="BN91" s="36"/>
      <c r="BO91" s="36"/>
      <c r="BP91" s="29"/>
      <c r="BQ91" s="36"/>
      <c r="BR91" s="29"/>
      <c r="BS91" s="36"/>
      <c r="BT91" s="36"/>
      <c r="BU91" s="36"/>
      <c r="BV91" s="36">
        <v>2.5369999999999999</v>
      </c>
    </row>
    <row r="92" spans="1:75" s="86" customFormat="1" x14ac:dyDescent="0.25">
      <c r="A92" s="79">
        <v>90</v>
      </c>
      <c r="B92" s="79">
        <v>1</v>
      </c>
      <c r="C92" s="80" t="s">
        <v>555</v>
      </c>
      <c r="D92" s="81">
        <f>май!D92-июнь!E92</f>
        <v>-610.32373592270528</v>
      </c>
      <c r="E92" s="81">
        <f t="shared" si="1"/>
        <v>10.303000000000001</v>
      </c>
      <c r="F92" s="82"/>
      <c r="G92" s="82"/>
      <c r="H92" s="82"/>
      <c r="I92" s="83"/>
      <c r="J92" s="82"/>
      <c r="K92" s="82"/>
      <c r="L92" s="82"/>
      <c r="M92" s="82"/>
      <c r="N92" s="82"/>
      <c r="O92" s="84"/>
      <c r="P92" s="82"/>
      <c r="Q92" s="84"/>
      <c r="R92" s="82"/>
      <c r="S92" s="82"/>
      <c r="T92" s="82"/>
      <c r="U92" s="82"/>
      <c r="V92" s="82"/>
      <c r="W92" s="82"/>
      <c r="X92" s="82"/>
      <c r="Y92" s="84"/>
      <c r="Z92" s="82"/>
      <c r="AA92" s="85"/>
      <c r="AB92" s="82"/>
      <c r="AC92" s="82"/>
      <c r="AD92" s="82"/>
      <c r="AE92" s="82"/>
      <c r="AF92" s="82"/>
      <c r="AG92" s="82"/>
      <c r="AH92" s="84"/>
      <c r="AI92" s="82"/>
      <c r="AJ92" s="84"/>
      <c r="AK92" s="82"/>
      <c r="AL92" s="82"/>
      <c r="AM92" s="82"/>
      <c r="AN92" s="84"/>
      <c r="AO92" s="82"/>
      <c r="AP92" s="84"/>
      <c r="AQ92" s="82"/>
      <c r="AR92" s="84"/>
      <c r="AS92" s="82"/>
      <c r="AT92" s="82"/>
      <c r="AU92" s="82"/>
      <c r="AV92" s="84"/>
      <c r="AW92" s="82"/>
      <c r="AX92" s="82"/>
      <c r="AY92" s="82"/>
      <c r="AZ92" s="84"/>
      <c r="BA92" s="82"/>
      <c r="BB92" s="82"/>
      <c r="BC92" s="82"/>
      <c r="BD92" s="82"/>
      <c r="BE92" s="82"/>
      <c r="BF92" s="82"/>
      <c r="BG92" s="82"/>
      <c r="BH92" s="82">
        <v>4.0000000000000001E-3</v>
      </c>
      <c r="BI92" s="82">
        <v>7.9130000000000003</v>
      </c>
      <c r="BJ92" s="84"/>
      <c r="BK92" s="82"/>
      <c r="BL92" s="84"/>
      <c r="BM92" s="82"/>
      <c r="BN92" s="82"/>
      <c r="BO92" s="82"/>
      <c r="BP92" s="84"/>
      <c r="BQ92" s="82"/>
      <c r="BR92" s="84"/>
      <c r="BS92" s="82"/>
      <c r="BT92" s="82"/>
      <c r="BU92" s="82"/>
      <c r="BV92" s="82">
        <v>2.39</v>
      </c>
    </row>
    <row r="93" spans="1:75" x14ac:dyDescent="0.25">
      <c r="A93" s="39">
        <v>91</v>
      </c>
      <c r="B93" s="39">
        <v>1</v>
      </c>
      <c r="C93" s="37" t="s">
        <v>556</v>
      </c>
      <c r="D93" s="40">
        <f>май!D93-июнь!E93</f>
        <v>54.202955420289861</v>
      </c>
      <c r="E93" s="40">
        <f t="shared" si="1"/>
        <v>2.5369999999999999</v>
      </c>
      <c r="F93" s="36"/>
      <c r="G93" s="36"/>
      <c r="H93" s="36"/>
      <c r="I93" s="27"/>
      <c r="J93" s="36"/>
      <c r="K93" s="36"/>
      <c r="L93" s="36"/>
      <c r="M93" s="36"/>
      <c r="N93" s="36"/>
      <c r="O93" s="29"/>
      <c r="P93" s="36"/>
      <c r="Q93" s="29"/>
      <c r="R93" s="36"/>
      <c r="S93" s="36"/>
      <c r="T93" s="36"/>
      <c r="U93" s="36"/>
      <c r="V93" s="36"/>
      <c r="W93" s="36"/>
      <c r="X93" s="36"/>
      <c r="Y93" s="29"/>
      <c r="Z93" s="36"/>
      <c r="AA93" s="66"/>
      <c r="AB93" s="36"/>
      <c r="AC93" s="36"/>
      <c r="AD93" s="36"/>
      <c r="AE93" s="36"/>
      <c r="AF93" s="36"/>
      <c r="AG93" s="36"/>
      <c r="AH93" s="29"/>
      <c r="AI93" s="36"/>
      <c r="AJ93" s="29"/>
      <c r="AK93" s="36"/>
      <c r="AL93" s="36"/>
      <c r="AM93" s="36"/>
      <c r="AN93" s="29"/>
      <c r="AO93" s="36"/>
      <c r="AP93" s="29"/>
      <c r="AQ93" s="36"/>
      <c r="AR93" s="29"/>
      <c r="AS93" s="36"/>
      <c r="AT93" s="36"/>
      <c r="AU93" s="36"/>
      <c r="AV93" s="29"/>
      <c r="AW93" s="36"/>
      <c r="AX93" s="36"/>
      <c r="AY93" s="36"/>
      <c r="AZ93" s="29"/>
      <c r="BA93" s="36"/>
      <c r="BB93" s="36"/>
      <c r="BC93" s="36"/>
      <c r="BD93" s="36"/>
      <c r="BE93" s="36"/>
      <c r="BF93" s="36"/>
      <c r="BG93" s="36"/>
      <c r="BH93" s="36"/>
      <c r="BI93" s="36"/>
      <c r="BJ93" s="29"/>
      <c r="BK93" s="36"/>
      <c r="BL93" s="29"/>
      <c r="BM93" s="36"/>
      <c r="BN93" s="36"/>
      <c r="BO93" s="36"/>
      <c r="BP93" s="29"/>
      <c r="BQ93" s="36"/>
      <c r="BR93" s="29"/>
      <c r="BS93" s="36"/>
      <c r="BT93" s="36"/>
      <c r="BU93" s="36"/>
      <c r="BV93" s="36">
        <v>2.5369999999999999</v>
      </c>
    </row>
    <row r="94" spans="1:75" x14ac:dyDescent="0.25">
      <c r="A94" s="39">
        <v>92</v>
      </c>
      <c r="B94" s="39">
        <v>1</v>
      </c>
      <c r="C94" s="37" t="s">
        <v>557</v>
      </c>
      <c r="D94" s="40">
        <f>май!D94-июнь!E94</f>
        <v>34.520197855072439</v>
      </c>
      <c r="E94" s="40">
        <f t="shared" si="1"/>
        <v>2.39</v>
      </c>
      <c r="F94" s="36"/>
      <c r="G94" s="36"/>
      <c r="H94" s="36"/>
      <c r="I94" s="27"/>
      <c r="J94" s="36"/>
      <c r="K94" s="36"/>
      <c r="L94" s="36"/>
      <c r="M94" s="36"/>
      <c r="N94" s="36"/>
      <c r="O94" s="29"/>
      <c r="P94" s="36"/>
      <c r="Q94" s="29"/>
      <c r="R94" s="36"/>
      <c r="S94" s="36"/>
      <c r="T94" s="36"/>
      <c r="U94" s="36"/>
      <c r="V94" s="36"/>
      <c r="W94" s="36"/>
      <c r="X94" s="36"/>
      <c r="Y94" s="29"/>
      <c r="Z94" s="36"/>
      <c r="AA94" s="66"/>
      <c r="AB94" s="36"/>
      <c r="AC94" s="36"/>
      <c r="AD94" s="36"/>
      <c r="AE94" s="36"/>
      <c r="AF94" s="36"/>
      <c r="AG94" s="36"/>
      <c r="AH94" s="29"/>
      <c r="AI94" s="36"/>
      <c r="AJ94" s="29"/>
      <c r="AK94" s="36"/>
      <c r="AL94" s="36"/>
      <c r="AM94" s="36"/>
      <c r="AN94" s="29"/>
      <c r="AO94" s="36"/>
      <c r="AP94" s="29"/>
      <c r="AQ94" s="36"/>
      <c r="AR94" s="29"/>
      <c r="AS94" s="36"/>
      <c r="AT94" s="36"/>
      <c r="AU94" s="36"/>
      <c r="AV94" s="29"/>
      <c r="AW94" s="36"/>
      <c r="AX94" s="36"/>
      <c r="AY94" s="36"/>
      <c r="AZ94" s="29"/>
      <c r="BA94" s="36"/>
      <c r="BB94" s="36"/>
      <c r="BC94" s="36"/>
      <c r="BD94" s="36"/>
      <c r="BE94" s="36"/>
      <c r="BF94" s="36"/>
      <c r="BG94" s="36"/>
      <c r="BH94" s="36"/>
      <c r="BI94" s="36"/>
      <c r="BJ94" s="29"/>
      <c r="BK94" s="36"/>
      <c r="BL94" s="29"/>
      <c r="BM94" s="36"/>
      <c r="BN94" s="36"/>
      <c r="BO94" s="36"/>
      <c r="BP94" s="29"/>
      <c r="BQ94" s="36"/>
      <c r="BR94" s="29"/>
      <c r="BS94" s="36"/>
      <c r="BT94" s="36"/>
      <c r="BU94" s="36"/>
      <c r="BV94" s="36">
        <v>2.39</v>
      </c>
    </row>
    <row r="95" spans="1:75" x14ac:dyDescent="0.25">
      <c r="A95" s="39">
        <v>93</v>
      </c>
      <c r="B95" s="39">
        <v>1</v>
      </c>
      <c r="C95" s="37" t="s">
        <v>558</v>
      </c>
      <c r="D95" s="40">
        <f>май!D95-июнь!E95</f>
        <v>118.56206627053137</v>
      </c>
      <c r="E95" s="40">
        <f t="shared" si="1"/>
        <v>2.5369999999999999</v>
      </c>
      <c r="F95" s="36"/>
      <c r="G95" s="36"/>
      <c r="H95" s="36"/>
      <c r="I95" s="27"/>
      <c r="J95" s="36"/>
      <c r="K95" s="36"/>
      <c r="L95" s="36"/>
      <c r="M95" s="36"/>
      <c r="N95" s="36"/>
      <c r="O95" s="29"/>
      <c r="P95" s="36"/>
      <c r="Q95" s="29"/>
      <c r="R95" s="36"/>
      <c r="S95" s="36"/>
      <c r="T95" s="36"/>
      <c r="U95" s="36"/>
      <c r="V95" s="36"/>
      <c r="W95" s="36"/>
      <c r="X95" s="36"/>
      <c r="Y95" s="29"/>
      <c r="Z95" s="36"/>
      <c r="AA95" s="66"/>
      <c r="AB95" s="36"/>
      <c r="AC95" s="36"/>
      <c r="AD95" s="36"/>
      <c r="AE95" s="36"/>
      <c r="AF95" s="36"/>
      <c r="AG95" s="36"/>
      <c r="AH95" s="29"/>
      <c r="AI95" s="36"/>
      <c r="AJ95" s="29"/>
      <c r="AK95" s="36"/>
      <c r="AL95" s="36"/>
      <c r="AM95" s="36"/>
      <c r="AN95" s="29"/>
      <c r="AO95" s="36"/>
      <c r="AP95" s="29"/>
      <c r="AQ95" s="36"/>
      <c r="AR95" s="29"/>
      <c r="AS95" s="36"/>
      <c r="AT95" s="36"/>
      <c r="AU95" s="36"/>
      <c r="AV95" s="29"/>
      <c r="AW95" s="36"/>
      <c r="AX95" s="36"/>
      <c r="AY95" s="36"/>
      <c r="AZ95" s="29"/>
      <c r="BA95" s="36"/>
      <c r="BB95" s="36"/>
      <c r="BC95" s="36"/>
      <c r="BD95" s="36"/>
      <c r="BE95" s="36"/>
      <c r="BF95" s="36"/>
      <c r="BG95" s="36"/>
      <c r="BH95" s="36"/>
      <c r="BI95" s="36"/>
      <c r="BJ95" s="29"/>
      <c r="BK95" s="36"/>
      <c r="BL95" s="29"/>
      <c r="BM95" s="36"/>
      <c r="BN95" s="36"/>
      <c r="BO95" s="36"/>
      <c r="BP95" s="29"/>
      <c r="BQ95" s="36"/>
      <c r="BR95" s="29"/>
      <c r="BS95" s="36"/>
      <c r="BT95" s="36"/>
      <c r="BU95" s="36"/>
      <c r="BV95" s="36">
        <v>2.5369999999999999</v>
      </c>
    </row>
    <row r="96" spans="1:75" x14ac:dyDescent="0.25">
      <c r="A96" s="16">
        <v>94</v>
      </c>
      <c r="B96" s="16">
        <v>1</v>
      </c>
      <c r="C96" s="31" t="s">
        <v>559</v>
      </c>
      <c r="D96" s="40">
        <f>май!D96-июнь!E96</f>
        <v>902.59681747826085</v>
      </c>
      <c r="E96" s="40">
        <f t="shared" si="1"/>
        <v>2.39</v>
      </c>
      <c r="F96" s="36"/>
      <c r="G96" s="36"/>
      <c r="H96" s="36"/>
      <c r="I96" s="27"/>
      <c r="J96" s="36"/>
      <c r="K96" s="36"/>
      <c r="L96" s="36"/>
      <c r="M96" s="36"/>
      <c r="N96" s="36"/>
      <c r="O96" s="29"/>
      <c r="P96" s="36"/>
      <c r="Q96" s="29"/>
      <c r="R96" s="36"/>
      <c r="S96" s="36"/>
      <c r="T96" s="36"/>
      <c r="U96" s="36"/>
      <c r="V96" s="36"/>
      <c r="W96" s="36"/>
      <c r="X96" s="36"/>
      <c r="Y96" s="29"/>
      <c r="Z96" s="36"/>
      <c r="AA96" s="66"/>
      <c r="AB96" s="36"/>
      <c r="AC96" s="36"/>
      <c r="AD96" s="36"/>
      <c r="AE96" s="36"/>
      <c r="AF96" s="36"/>
      <c r="AG96" s="36"/>
      <c r="AH96" s="29"/>
      <c r="AI96" s="36"/>
      <c r="AJ96" s="29"/>
      <c r="AK96" s="36"/>
      <c r="AL96" s="36"/>
      <c r="AM96" s="36"/>
      <c r="AN96" s="29"/>
      <c r="AO96" s="36"/>
      <c r="AP96" s="29"/>
      <c r="AQ96" s="36"/>
      <c r="AR96" s="29"/>
      <c r="AS96" s="36"/>
      <c r="AT96" s="36"/>
      <c r="AU96" s="36"/>
      <c r="AV96" s="29"/>
      <c r="AW96" s="36"/>
      <c r="AX96" s="36"/>
      <c r="AY96" s="36"/>
      <c r="AZ96" s="29"/>
      <c r="BA96" s="36"/>
      <c r="BB96" s="36"/>
      <c r="BC96" s="36"/>
      <c r="BD96" s="36"/>
      <c r="BE96" s="36"/>
      <c r="BF96" s="36"/>
      <c r="BG96" s="36"/>
      <c r="BH96" s="36"/>
      <c r="BI96" s="36"/>
      <c r="BJ96" s="29"/>
      <c r="BK96" s="36"/>
      <c r="BL96" s="29"/>
      <c r="BM96" s="36"/>
      <c r="BN96" s="36"/>
      <c r="BO96" s="36"/>
      <c r="BP96" s="29"/>
      <c r="BQ96" s="36"/>
      <c r="BR96" s="29"/>
      <c r="BS96" s="36"/>
      <c r="BT96" s="36"/>
      <c r="BU96" s="36"/>
      <c r="BV96" s="36">
        <v>2.39</v>
      </c>
    </row>
    <row r="97" spans="1:75" x14ac:dyDescent="0.25">
      <c r="A97" s="16">
        <v>95</v>
      </c>
      <c r="B97" s="16">
        <v>1</v>
      </c>
      <c r="C97" s="31" t="s">
        <v>560</v>
      </c>
      <c r="D97" s="40">
        <f>май!D97-июнь!E97</f>
        <v>968.30460457004835</v>
      </c>
      <c r="E97" s="40">
        <f t="shared" si="1"/>
        <v>2.5369999999999999</v>
      </c>
      <c r="F97" s="36"/>
      <c r="G97" s="36"/>
      <c r="H97" s="36"/>
      <c r="I97" s="27"/>
      <c r="J97" s="36"/>
      <c r="K97" s="36"/>
      <c r="L97" s="36"/>
      <c r="M97" s="36"/>
      <c r="N97" s="36"/>
      <c r="O97" s="29"/>
      <c r="P97" s="36"/>
      <c r="Q97" s="29"/>
      <c r="R97" s="36"/>
      <c r="S97" s="36"/>
      <c r="T97" s="36"/>
      <c r="U97" s="36"/>
      <c r="V97" s="36"/>
      <c r="W97" s="36"/>
      <c r="X97" s="36"/>
      <c r="Y97" s="29"/>
      <c r="Z97" s="36"/>
      <c r="AA97" s="66"/>
      <c r="AB97" s="36"/>
      <c r="AC97" s="36"/>
      <c r="AD97" s="36"/>
      <c r="AE97" s="36"/>
      <c r="AF97" s="36"/>
      <c r="AG97" s="36"/>
      <c r="AH97" s="29"/>
      <c r="AI97" s="36"/>
      <c r="AJ97" s="29"/>
      <c r="AK97" s="36"/>
      <c r="AL97" s="36"/>
      <c r="AM97" s="36"/>
      <c r="AN97" s="29"/>
      <c r="AO97" s="36"/>
      <c r="AP97" s="29"/>
      <c r="AQ97" s="36"/>
      <c r="AR97" s="29"/>
      <c r="AS97" s="36"/>
      <c r="AT97" s="36"/>
      <c r="AU97" s="36"/>
      <c r="AV97" s="29"/>
      <c r="AW97" s="36"/>
      <c r="AX97" s="36"/>
      <c r="AY97" s="36"/>
      <c r="AZ97" s="29"/>
      <c r="BA97" s="36"/>
      <c r="BB97" s="36"/>
      <c r="BC97" s="36"/>
      <c r="BD97" s="36"/>
      <c r="BE97" s="36"/>
      <c r="BF97" s="36"/>
      <c r="BG97" s="36"/>
      <c r="BH97" s="36"/>
      <c r="BI97" s="36"/>
      <c r="BJ97" s="29"/>
      <c r="BK97" s="36"/>
      <c r="BL97" s="29"/>
      <c r="BM97" s="36"/>
      <c r="BN97" s="36"/>
      <c r="BO97" s="36"/>
      <c r="BP97" s="29"/>
      <c r="BQ97" s="36"/>
      <c r="BR97" s="29"/>
      <c r="BS97" s="36"/>
      <c r="BT97" s="36"/>
      <c r="BU97" s="36"/>
      <c r="BV97" s="36">
        <v>2.5369999999999999</v>
      </c>
    </row>
    <row r="98" spans="1:75" x14ac:dyDescent="0.25">
      <c r="A98" s="16">
        <v>96</v>
      </c>
      <c r="B98" s="16">
        <v>1</v>
      </c>
      <c r="C98" s="31" t="s">
        <v>561</v>
      </c>
      <c r="D98" s="40">
        <f>май!D98-июнь!E98</f>
        <v>582.12991567149743</v>
      </c>
      <c r="E98" s="40">
        <f t="shared" si="1"/>
        <v>2.39</v>
      </c>
      <c r="F98" s="36"/>
      <c r="G98" s="36"/>
      <c r="H98" s="36"/>
      <c r="I98" s="27"/>
      <c r="J98" s="36"/>
      <c r="K98" s="36"/>
      <c r="L98" s="36"/>
      <c r="M98" s="36"/>
      <c r="N98" s="36"/>
      <c r="O98" s="29"/>
      <c r="P98" s="36"/>
      <c r="Q98" s="29"/>
      <c r="R98" s="36"/>
      <c r="S98" s="36"/>
      <c r="T98" s="36"/>
      <c r="U98" s="36"/>
      <c r="V98" s="36"/>
      <c r="W98" s="36"/>
      <c r="X98" s="36"/>
      <c r="Y98" s="29"/>
      <c r="Z98" s="36"/>
      <c r="AA98" s="66"/>
      <c r="AB98" s="36"/>
      <c r="AC98" s="36"/>
      <c r="AD98" s="36"/>
      <c r="AE98" s="36"/>
      <c r="AF98" s="36"/>
      <c r="AG98" s="36"/>
      <c r="AH98" s="29"/>
      <c r="AI98" s="36"/>
      <c r="AJ98" s="29"/>
      <c r="AK98" s="36"/>
      <c r="AL98" s="36"/>
      <c r="AM98" s="36"/>
      <c r="AN98" s="29"/>
      <c r="AO98" s="36"/>
      <c r="AP98" s="29"/>
      <c r="AQ98" s="36"/>
      <c r="AR98" s="29"/>
      <c r="AS98" s="36"/>
      <c r="AT98" s="36"/>
      <c r="AU98" s="36"/>
      <c r="AV98" s="29"/>
      <c r="AW98" s="36"/>
      <c r="AX98" s="36"/>
      <c r="AY98" s="36"/>
      <c r="AZ98" s="29"/>
      <c r="BA98" s="36"/>
      <c r="BB98" s="36"/>
      <c r="BC98" s="36"/>
      <c r="BD98" s="36"/>
      <c r="BE98" s="36"/>
      <c r="BF98" s="36"/>
      <c r="BG98" s="36"/>
      <c r="BH98" s="36"/>
      <c r="BI98" s="36"/>
      <c r="BJ98" s="29"/>
      <c r="BK98" s="36"/>
      <c r="BL98" s="29"/>
      <c r="BM98" s="36"/>
      <c r="BN98" s="36"/>
      <c r="BO98" s="36"/>
      <c r="BP98" s="29"/>
      <c r="BQ98" s="36"/>
      <c r="BR98" s="29"/>
      <c r="BS98" s="36"/>
      <c r="BT98" s="36"/>
      <c r="BU98" s="36"/>
      <c r="BV98" s="36">
        <v>2.39</v>
      </c>
    </row>
    <row r="99" spans="1:75" x14ac:dyDescent="0.25">
      <c r="A99" s="16">
        <v>97</v>
      </c>
      <c r="B99" s="16">
        <v>1</v>
      </c>
      <c r="C99" s="31" t="s">
        <v>562</v>
      </c>
      <c r="D99" s="40">
        <f>май!D99-июнь!E99</f>
        <v>-431.69943902415463</v>
      </c>
      <c r="E99" s="40">
        <f t="shared" si="1"/>
        <v>2.5369999999999999</v>
      </c>
      <c r="F99" s="36"/>
      <c r="G99" s="36"/>
      <c r="H99" s="36"/>
      <c r="I99" s="27"/>
      <c r="J99" s="36"/>
      <c r="K99" s="36"/>
      <c r="L99" s="36"/>
      <c r="M99" s="36"/>
      <c r="N99" s="36"/>
      <c r="O99" s="29"/>
      <c r="P99" s="36"/>
      <c r="Q99" s="29"/>
      <c r="R99" s="36"/>
      <c r="S99" s="36"/>
      <c r="T99" s="36"/>
      <c r="U99" s="36"/>
      <c r="V99" s="36"/>
      <c r="W99" s="36"/>
      <c r="X99" s="36"/>
      <c r="Y99" s="29"/>
      <c r="Z99" s="36"/>
      <c r="AA99" s="66"/>
      <c r="AB99" s="36"/>
      <c r="AC99" s="36"/>
      <c r="AD99" s="36"/>
      <c r="AE99" s="36"/>
      <c r="AF99" s="36"/>
      <c r="AG99" s="36"/>
      <c r="AH99" s="29"/>
      <c r="AI99" s="36"/>
      <c r="AJ99" s="29"/>
      <c r="AK99" s="36"/>
      <c r="AL99" s="36"/>
      <c r="AM99" s="36"/>
      <c r="AN99" s="29"/>
      <c r="AO99" s="36"/>
      <c r="AP99" s="29"/>
      <c r="AQ99" s="36"/>
      <c r="AR99" s="29"/>
      <c r="AS99" s="36"/>
      <c r="AT99" s="36"/>
      <c r="AU99" s="36"/>
      <c r="AV99" s="29"/>
      <c r="AW99" s="36"/>
      <c r="AX99" s="36"/>
      <c r="AY99" s="36"/>
      <c r="AZ99" s="29"/>
      <c r="BA99" s="36"/>
      <c r="BB99" s="36"/>
      <c r="BC99" s="36"/>
      <c r="BD99" s="36"/>
      <c r="BE99" s="36"/>
      <c r="BF99" s="36"/>
      <c r="BG99" s="36"/>
      <c r="BH99" s="36"/>
      <c r="BI99" s="36"/>
      <c r="BJ99" s="29"/>
      <c r="BK99" s="36"/>
      <c r="BL99" s="29"/>
      <c r="BM99" s="36"/>
      <c r="BN99" s="36"/>
      <c r="BO99" s="36"/>
      <c r="BP99" s="29"/>
      <c r="BQ99" s="36"/>
      <c r="BR99" s="29"/>
      <c r="BS99" s="36"/>
      <c r="BT99" s="36"/>
      <c r="BU99" s="36"/>
      <c r="BV99" s="36">
        <v>2.5369999999999999</v>
      </c>
    </row>
    <row r="100" spans="1:75" s="86" customFormat="1" x14ac:dyDescent="0.25">
      <c r="A100" s="79">
        <v>98</v>
      </c>
      <c r="B100" s="79">
        <v>1</v>
      </c>
      <c r="C100" s="80" t="s">
        <v>563</v>
      </c>
      <c r="D100" s="81">
        <f>май!D100-июнь!E100</f>
        <v>55.005130937197919</v>
      </c>
      <c r="E100" s="81">
        <f t="shared" si="1"/>
        <v>538.94799999999998</v>
      </c>
      <c r="F100" s="82"/>
      <c r="G100" s="82"/>
      <c r="H100" s="82"/>
      <c r="I100" s="83"/>
      <c r="J100" s="82"/>
      <c r="K100" s="82"/>
      <c r="L100" s="82"/>
      <c r="M100" s="82"/>
      <c r="N100" s="82"/>
      <c r="O100" s="84"/>
      <c r="P100" s="82"/>
      <c r="Q100" s="84"/>
      <c r="R100" s="82"/>
      <c r="S100" s="82"/>
      <c r="T100" s="82"/>
      <c r="U100" s="82"/>
      <c r="V100" s="82"/>
      <c r="W100" s="82"/>
      <c r="X100" s="82"/>
      <c r="Y100" s="84"/>
      <c r="Z100" s="82"/>
      <c r="AA100" s="85" t="s">
        <v>1137</v>
      </c>
      <c r="AB100" s="92">
        <v>0.25</v>
      </c>
      <c r="AC100" s="82">
        <v>536.55799999999999</v>
      </c>
      <c r="AD100" s="82"/>
      <c r="AE100" s="82"/>
      <c r="AF100" s="82"/>
      <c r="AG100" s="82"/>
      <c r="AH100" s="84"/>
      <c r="AI100" s="82"/>
      <c r="AJ100" s="84"/>
      <c r="AK100" s="82"/>
      <c r="AL100" s="82"/>
      <c r="AM100" s="82"/>
      <c r="AN100" s="84"/>
      <c r="AO100" s="82"/>
      <c r="AP100" s="84"/>
      <c r="AQ100" s="82"/>
      <c r="AR100" s="84"/>
      <c r="AS100" s="82"/>
      <c r="AT100" s="82"/>
      <c r="AU100" s="82"/>
      <c r="AV100" s="84"/>
      <c r="AW100" s="82"/>
      <c r="AX100" s="82"/>
      <c r="AY100" s="82"/>
      <c r="AZ100" s="84"/>
      <c r="BA100" s="82"/>
      <c r="BB100" s="82"/>
      <c r="BC100" s="82"/>
      <c r="BD100" s="82"/>
      <c r="BE100" s="82"/>
      <c r="BF100" s="82"/>
      <c r="BG100" s="82"/>
      <c r="BH100" s="82"/>
      <c r="BI100" s="82"/>
      <c r="BJ100" s="84"/>
      <c r="BK100" s="82"/>
      <c r="BL100" s="84"/>
      <c r="BM100" s="82"/>
      <c r="BN100" s="82"/>
      <c r="BO100" s="82"/>
      <c r="BP100" s="84"/>
      <c r="BQ100" s="82"/>
      <c r="BR100" s="84"/>
      <c r="BS100" s="82"/>
      <c r="BT100" s="82"/>
      <c r="BU100" s="82"/>
      <c r="BV100" s="82">
        <v>2.39</v>
      </c>
      <c r="BW100" s="86" t="s">
        <v>1070</v>
      </c>
    </row>
    <row r="101" spans="1:75" x14ac:dyDescent="0.25">
      <c r="A101" s="16">
        <v>99</v>
      </c>
      <c r="B101" s="16">
        <v>1</v>
      </c>
      <c r="C101" s="31" t="s">
        <v>564</v>
      </c>
      <c r="D101" s="40">
        <f>май!D101-июнь!E101</f>
        <v>866.19635278260864</v>
      </c>
      <c r="E101" s="40">
        <f t="shared" si="1"/>
        <v>2.5369999999999999</v>
      </c>
      <c r="F101" s="36"/>
      <c r="G101" s="36"/>
      <c r="H101" s="36"/>
      <c r="I101" s="27"/>
      <c r="J101" s="36"/>
      <c r="K101" s="36"/>
      <c r="L101" s="36"/>
      <c r="M101" s="36"/>
      <c r="N101" s="36"/>
      <c r="O101" s="29"/>
      <c r="P101" s="36"/>
      <c r="Q101" s="29"/>
      <c r="R101" s="36"/>
      <c r="S101" s="36"/>
      <c r="T101" s="36"/>
      <c r="U101" s="36"/>
      <c r="V101" s="36"/>
      <c r="W101" s="36"/>
      <c r="X101" s="36"/>
      <c r="Y101" s="29"/>
      <c r="Z101" s="36"/>
      <c r="AA101" s="66"/>
      <c r="AB101" s="36"/>
      <c r="AC101" s="36"/>
      <c r="AD101" s="36"/>
      <c r="AE101" s="36"/>
      <c r="AF101" s="36"/>
      <c r="AG101" s="36"/>
      <c r="AH101" s="29"/>
      <c r="AI101" s="36"/>
      <c r="AJ101" s="29"/>
      <c r="AK101" s="36"/>
      <c r="AL101" s="36"/>
      <c r="AM101" s="36"/>
      <c r="AN101" s="29"/>
      <c r="AO101" s="36"/>
      <c r="AP101" s="29"/>
      <c r="AQ101" s="36"/>
      <c r="AR101" s="29"/>
      <c r="AS101" s="36"/>
      <c r="AT101" s="36"/>
      <c r="AU101" s="36"/>
      <c r="AV101" s="29"/>
      <c r="AW101" s="36"/>
      <c r="AX101" s="36"/>
      <c r="AY101" s="36"/>
      <c r="AZ101" s="29"/>
      <c r="BA101" s="36"/>
      <c r="BB101" s="36"/>
      <c r="BC101" s="36"/>
      <c r="BD101" s="36"/>
      <c r="BE101" s="36"/>
      <c r="BF101" s="36"/>
      <c r="BG101" s="36"/>
      <c r="BH101" s="36"/>
      <c r="BI101" s="36"/>
      <c r="BJ101" s="29"/>
      <c r="BK101" s="36"/>
      <c r="BL101" s="29"/>
      <c r="BM101" s="36"/>
      <c r="BN101" s="36"/>
      <c r="BO101" s="36"/>
      <c r="BP101" s="29"/>
      <c r="BQ101" s="36"/>
      <c r="BR101" s="29"/>
      <c r="BS101" s="36"/>
      <c r="BT101" s="36"/>
      <c r="BU101" s="36"/>
      <c r="BV101" s="36">
        <v>2.5369999999999999</v>
      </c>
    </row>
    <row r="102" spans="1:75" s="86" customFormat="1" x14ac:dyDescent="0.25">
      <c r="A102" s="79">
        <v>100</v>
      </c>
      <c r="B102" s="79">
        <v>1</v>
      </c>
      <c r="C102" s="80" t="s">
        <v>565</v>
      </c>
      <c r="D102" s="81">
        <f>май!D102-июнь!E102</f>
        <v>301.129212</v>
      </c>
      <c r="E102" s="81">
        <f t="shared" si="1"/>
        <v>2.39</v>
      </c>
      <c r="F102" s="82"/>
      <c r="G102" s="82"/>
      <c r="H102" s="82"/>
      <c r="I102" s="83"/>
      <c r="J102" s="82"/>
      <c r="K102" s="82"/>
      <c r="L102" s="82"/>
      <c r="M102" s="82"/>
      <c r="N102" s="82"/>
      <c r="O102" s="84"/>
      <c r="P102" s="82"/>
      <c r="Q102" s="84"/>
      <c r="R102" s="82"/>
      <c r="S102" s="82"/>
      <c r="T102" s="82"/>
      <c r="U102" s="82"/>
      <c r="V102" s="82"/>
      <c r="W102" s="82"/>
      <c r="X102" s="82"/>
      <c r="Y102" s="84"/>
      <c r="Z102" s="82"/>
      <c r="AA102" s="85"/>
      <c r="AB102" s="82"/>
      <c r="AC102" s="82"/>
      <c r="AD102" s="82"/>
      <c r="AE102" s="82"/>
      <c r="AF102" s="82"/>
      <c r="AG102" s="82"/>
      <c r="AH102" s="84"/>
      <c r="AI102" s="82"/>
      <c r="AJ102" s="84"/>
      <c r="AK102" s="82"/>
      <c r="AL102" s="82"/>
      <c r="AM102" s="82"/>
      <c r="AN102" s="84"/>
      <c r="AO102" s="82"/>
      <c r="AP102" s="84"/>
      <c r="AQ102" s="82"/>
      <c r="AR102" s="84"/>
      <c r="AS102" s="82"/>
      <c r="AT102" s="82"/>
      <c r="AU102" s="82"/>
      <c r="AV102" s="84"/>
      <c r="AW102" s="82"/>
      <c r="AX102" s="82"/>
      <c r="AY102" s="82"/>
      <c r="AZ102" s="84"/>
      <c r="BA102" s="82"/>
      <c r="BB102" s="82"/>
      <c r="BC102" s="82"/>
      <c r="BD102" s="82"/>
      <c r="BE102" s="82"/>
      <c r="BF102" s="82"/>
      <c r="BG102" s="82"/>
      <c r="BH102" s="82"/>
      <c r="BI102" s="82"/>
      <c r="BJ102" s="84"/>
      <c r="BK102" s="82"/>
      <c r="BL102" s="84"/>
      <c r="BM102" s="82"/>
      <c r="BN102" s="82"/>
      <c r="BO102" s="82"/>
      <c r="BP102" s="84"/>
      <c r="BQ102" s="82"/>
      <c r="BR102" s="84"/>
      <c r="BS102" s="82"/>
      <c r="BT102" s="82"/>
      <c r="BU102" s="82"/>
      <c r="BV102" s="82">
        <v>2.39</v>
      </c>
      <c r="BW102" s="86" t="s">
        <v>1146</v>
      </c>
    </row>
    <row r="103" spans="1:75" s="86" customFormat="1" x14ac:dyDescent="0.25">
      <c r="A103" s="79">
        <v>101</v>
      </c>
      <c r="B103" s="79">
        <v>1</v>
      </c>
      <c r="C103" s="80" t="s">
        <v>566</v>
      </c>
      <c r="D103" s="81">
        <f>май!D103-июнь!E103</f>
        <v>309.94288342028989</v>
      </c>
      <c r="E103" s="81">
        <f t="shared" si="1"/>
        <v>2.5369999999999999</v>
      </c>
      <c r="F103" s="82"/>
      <c r="G103" s="82"/>
      <c r="H103" s="82"/>
      <c r="I103" s="83"/>
      <c r="J103" s="82"/>
      <c r="K103" s="82"/>
      <c r="L103" s="82"/>
      <c r="M103" s="82"/>
      <c r="N103" s="82"/>
      <c r="O103" s="84"/>
      <c r="P103" s="82"/>
      <c r="Q103" s="84"/>
      <c r="R103" s="82"/>
      <c r="S103" s="82"/>
      <c r="T103" s="82"/>
      <c r="U103" s="82"/>
      <c r="V103" s="82"/>
      <c r="W103" s="82"/>
      <c r="X103" s="82"/>
      <c r="Y103" s="84"/>
      <c r="Z103" s="82"/>
      <c r="AA103" s="85"/>
      <c r="AB103" s="82"/>
      <c r="AC103" s="82"/>
      <c r="AD103" s="82"/>
      <c r="AE103" s="82"/>
      <c r="AF103" s="82"/>
      <c r="AG103" s="82"/>
      <c r="AH103" s="84"/>
      <c r="AI103" s="82"/>
      <c r="AJ103" s="84"/>
      <c r="AK103" s="82"/>
      <c r="AL103" s="82"/>
      <c r="AM103" s="82"/>
      <c r="AN103" s="84"/>
      <c r="AO103" s="82"/>
      <c r="AP103" s="84"/>
      <c r="AQ103" s="82"/>
      <c r="AR103" s="84"/>
      <c r="AS103" s="82"/>
      <c r="AT103" s="82"/>
      <c r="AU103" s="82"/>
      <c r="AV103" s="84"/>
      <c r="AW103" s="82"/>
      <c r="AX103" s="82"/>
      <c r="AY103" s="82"/>
      <c r="AZ103" s="84"/>
      <c r="BA103" s="82"/>
      <c r="BB103" s="82"/>
      <c r="BC103" s="82"/>
      <c r="BD103" s="82"/>
      <c r="BE103" s="82"/>
      <c r="BF103" s="82"/>
      <c r="BG103" s="82"/>
      <c r="BH103" s="82"/>
      <c r="BI103" s="82"/>
      <c r="BJ103" s="84"/>
      <c r="BK103" s="82"/>
      <c r="BL103" s="84"/>
      <c r="BM103" s="82"/>
      <c r="BN103" s="82"/>
      <c r="BO103" s="82"/>
      <c r="BP103" s="84"/>
      <c r="BQ103" s="82"/>
      <c r="BR103" s="84"/>
      <c r="BS103" s="82"/>
      <c r="BT103" s="82"/>
      <c r="BU103" s="82"/>
      <c r="BV103" s="82">
        <v>2.5369999999999999</v>
      </c>
      <c r="BW103" s="86" t="s">
        <v>1146</v>
      </c>
    </row>
    <row r="104" spans="1:75" s="86" customFormat="1" x14ac:dyDescent="0.25">
      <c r="A104" s="79">
        <v>102</v>
      </c>
      <c r="B104" s="79">
        <v>1</v>
      </c>
      <c r="C104" s="80" t="s">
        <v>567</v>
      </c>
      <c r="D104" s="81">
        <f>май!D104-июнь!E104</f>
        <v>-1077.4302490048306</v>
      </c>
      <c r="E104" s="81">
        <f t="shared" si="1"/>
        <v>6.4459999999999997</v>
      </c>
      <c r="F104" s="82"/>
      <c r="G104" s="82"/>
      <c r="H104" s="82"/>
      <c r="I104" s="83"/>
      <c r="J104" s="82"/>
      <c r="K104" s="82"/>
      <c r="L104" s="82"/>
      <c r="M104" s="82"/>
      <c r="N104" s="82"/>
      <c r="O104" s="84"/>
      <c r="P104" s="82"/>
      <c r="Q104" s="84"/>
      <c r="R104" s="82"/>
      <c r="S104" s="82"/>
      <c r="T104" s="82"/>
      <c r="U104" s="82"/>
      <c r="V104" s="82"/>
      <c r="W104" s="82"/>
      <c r="X104" s="82"/>
      <c r="Y104" s="84"/>
      <c r="Z104" s="82"/>
      <c r="AA104" s="85"/>
      <c r="AB104" s="82"/>
      <c r="AC104" s="82"/>
      <c r="AD104" s="82"/>
      <c r="AE104" s="82"/>
      <c r="AF104" s="82"/>
      <c r="AG104" s="82"/>
      <c r="AH104" s="84"/>
      <c r="AI104" s="82"/>
      <c r="AJ104" s="84"/>
      <c r="AK104" s="82"/>
      <c r="AL104" s="82"/>
      <c r="AM104" s="82"/>
      <c r="AN104" s="84"/>
      <c r="AO104" s="82"/>
      <c r="AP104" s="84"/>
      <c r="AQ104" s="82"/>
      <c r="AR104" s="84"/>
      <c r="AS104" s="82"/>
      <c r="AT104" s="82"/>
      <c r="AU104" s="82"/>
      <c r="AV104" s="84"/>
      <c r="AW104" s="82"/>
      <c r="AX104" s="82"/>
      <c r="AY104" s="82"/>
      <c r="AZ104" s="84"/>
      <c r="BA104" s="82"/>
      <c r="BB104" s="82"/>
      <c r="BC104" s="82"/>
      <c r="BD104" s="82"/>
      <c r="BE104" s="82"/>
      <c r="BF104" s="82"/>
      <c r="BG104" s="82"/>
      <c r="BH104" s="82"/>
      <c r="BI104" s="82"/>
      <c r="BJ104" s="84"/>
      <c r="BK104" s="82"/>
      <c r="BL104" s="84">
        <v>8</v>
      </c>
      <c r="BM104" s="82">
        <v>4.056</v>
      </c>
      <c r="BN104" s="82"/>
      <c r="BO104" s="82"/>
      <c r="BP104" s="84"/>
      <c r="BQ104" s="82"/>
      <c r="BR104" s="84"/>
      <c r="BS104" s="82"/>
      <c r="BT104" s="82"/>
      <c r="BU104" s="82"/>
      <c r="BV104" s="82">
        <v>2.39</v>
      </c>
      <c r="BW104" s="86" t="s">
        <v>1073</v>
      </c>
    </row>
    <row r="105" spans="1:75" s="86" customFormat="1" x14ac:dyDescent="0.25">
      <c r="A105" s="79">
        <v>103</v>
      </c>
      <c r="B105" s="79">
        <v>1</v>
      </c>
      <c r="C105" s="80" t="s">
        <v>568</v>
      </c>
      <c r="D105" s="81">
        <f>май!D105-июнь!E105</f>
        <v>1204.3811364057972</v>
      </c>
      <c r="E105" s="81">
        <f t="shared" si="1"/>
        <v>0.60599999999999998</v>
      </c>
      <c r="F105" s="82"/>
      <c r="G105" s="82"/>
      <c r="H105" s="82"/>
      <c r="I105" s="83"/>
      <c r="J105" s="82"/>
      <c r="K105" s="82"/>
      <c r="L105" s="82"/>
      <c r="M105" s="82"/>
      <c r="N105" s="82"/>
      <c r="O105" s="84"/>
      <c r="P105" s="82"/>
      <c r="Q105" s="84"/>
      <c r="R105" s="82"/>
      <c r="S105" s="82"/>
      <c r="T105" s="82"/>
      <c r="U105" s="82"/>
      <c r="V105" s="82"/>
      <c r="W105" s="82"/>
      <c r="X105" s="82"/>
      <c r="Y105" s="84"/>
      <c r="Z105" s="82"/>
      <c r="AA105" s="85"/>
      <c r="AB105" s="82"/>
      <c r="AC105" s="82"/>
      <c r="AD105" s="82"/>
      <c r="AE105" s="82"/>
      <c r="AF105" s="82"/>
      <c r="AG105" s="82"/>
      <c r="AH105" s="84"/>
      <c r="AI105" s="82"/>
      <c r="AJ105" s="84"/>
      <c r="AK105" s="82"/>
      <c r="AL105" s="82"/>
      <c r="AM105" s="82"/>
      <c r="AN105" s="84"/>
      <c r="AO105" s="82"/>
      <c r="AP105" s="84"/>
      <c r="AQ105" s="82"/>
      <c r="AR105" s="84"/>
      <c r="AS105" s="82"/>
      <c r="AT105" s="82"/>
      <c r="AU105" s="82"/>
      <c r="AV105" s="84"/>
      <c r="AW105" s="82"/>
      <c r="AX105" s="82"/>
      <c r="AY105" s="82"/>
      <c r="AZ105" s="84"/>
      <c r="BA105" s="82"/>
      <c r="BB105" s="82"/>
      <c r="BC105" s="82"/>
      <c r="BD105" s="82"/>
      <c r="BE105" s="82"/>
      <c r="BF105" s="82"/>
      <c r="BG105" s="82"/>
      <c r="BH105" s="82"/>
      <c r="BI105" s="82"/>
      <c r="BJ105" s="84"/>
      <c r="BK105" s="82"/>
      <c r="BL105" s="84"/>
      <c r="BM105" s="82"/>
      <c r="BN105" s="82"/>
      <c r="BO105" s="82"/>
      <c r="BP105" s="84"/>
      <c r="BQ105" s="82"/>
      <c r="BR105" s="84"/>
      <c r="BS105" s="82"/>
      <c r="BT105" s="82"/>
      <c r="BU105" s="82"/>
      <c r="BV105" s="82">
        <v>0.60599999999999998</v>
      </c>
      <c r="BW105" s="86" t="s">
        <v>1146</v>
      </c>
    </row>
    <row r="106" spans="1:75" s="86" customFormat="1" x14ac:dyDescent="0.25">
      <c r="A106" s="79">
        <v>104</v>
      </c>
      <c r="B106" s="79">
        <v>1</v>
      </c>
      <c r="C106" s="80" t="s">
        <v>569</v>
      </c>
      <c r="D106" s="81">
        <f>май!D106-июнь!E106</f>
        <v>148.589549352657</v>
      </c>
      <c r="E106" s="81">
        <f t="shared" si="1"/>
        <v>0.60599999999999998</v>
      </c>
      <c r="F106" s="82"/>
      <c r="G106" s="82"/>
      <c r="H106" s="82"/>
      <c r="I106" s="83"/>
      <c r="J106" s="82"/>
      <c r="K106" s="82"/>
      <c r="L106" s="82"/>
      <c r="M106" s="82"/>
      <c r="N106" s="82"/>
      <c r="O106" s="84"/>
      <c r="P106" s="82"/>
      <c r="Q106" s="84"/>
      <c r="R106" s="82"/>
      <c r="S106" s="82"/>
      <c r="T106" s="82"/>
      <c r="U106" s="82"/>
      <c r="V106" s="82"/>
      <c r="W106" s="82"/>
      <c r="X106" s="82"/>
      <c r="Y106" s="84"/>
      <c r="Z106" s="82"/>
      <c r="AA106" s="85"/>
      <c r="AB106" s="82"/>
      <c r="AC106" s="82"/>
      <c r="AD106" s="82"/>
      <c r="AE106" s="82"/>
      <c r="AF106" s="82"/>
      <c r="AG106" s="82"/>
      <c r="AH106" s="84"/>
      <c r="AI106" s="82"/>
      <c r="AJ106" s="84"/>
      <c r="AK106" s="82"/>
      <c r="AL106" s="82"/>
      <c r="AM106" s="82"/>
      <c r="AN106" s="84"/>
      <c r="AO106" s="82"/>
      <c r="AP106" s="84"/>
      <c r="AQ106" s="82"/>
      <c r="AR106" s="84"/>
      <c r="AS106" s="82"/>
      <c r="AT106" s="82"/>
      <c r="AU106" s="82"/>
      <c r="AV106" s="84"/>
      <c r="AW106" s="82"/>
      <c r="AX106" s="82"/>
      <c r="AY106" s="82"/>
      <c r="AZ106" s="84"/>
      <c r="BA106" s="82"/>
      <c r="BB106" s="82"/>
      <c r="BC106" s="82"/>
      <c r="BD106" s="82"/>
      <c r="BE106" s="82"/>
      <c r="BF106" s="82"/>
      <c r="BG106" s="82"/>
      <c r="BH106" s="82"/>
      <c r="BI106" s="82"/>
      <c r="BJ106" s="84"/>
      <c r="BK106" s="82"/>
      <c r="BL106" s="84"/>
      <c r="BM106" s="82"/>
      <c r="BN106" s="82"/>
      <c r="BO106" s="82"/>
      <c r="BP106" s="84"/>
      <c r="BQ106" s="82"/>
      <c r="BR106" s="84"/>
      <c r="BS106" s="82"/>
      <c r="BT106" s="82"/>
      <c r="BU106" s="82"/>
      <c r="BV106" s="82">
        <v>0.60599999999999998</v>
      </c>
      <c r="BW106" s="86" t="s">
        <v>1146</v>
      </c>
    </row>
    <row r="107" spans="1:75" x14ac:dyDescent="0.25">
      <c r="A107" s="16">
        <v>105</v>
      </c>
      <c r="B107" s="16">
        <v>1</v>
      </c>
      <c r="C107" s="31" t="s">
        <v>570</v>
      </c>
      <c r="D107" s="40">
        <f>май!D107-июнь!E107</f>
        <v>373.99305727536228</v>
      </c>
      <c r="E107" s="40">
        <f t="shared" si="1"/>
        <v>0</v>
      </c>
      <c r="F107" s="36"/>
      <c r="G107" s="36"/>
      <c r="H107" s="36"/>
      <c r="I107" s="27"/>
      <c r="J107" s="36"/>
      <c r="K107" s="36"/>
      <c r="L107" s="36"/>
      <c r="M107" s="36"/>
      <c r="N107" s="36"/>
      <c r="O107" s="29"/>
      <c r="P107" s="36"/>
      <c r="Q107" s="29"/>
      <c r="R107" s="36"/>
      <c r="S107" s="36"/>
      <c r="T107" s="36"/>
      <c r="U107" s="36"/>
      <c r="V107" s="36"/>
      <c r="W107" s="36"/>
      <c r="X107" s="36"/>
      <c r="Y107" s="29"/>
      <c r="Z107" s="36"/>
      <c r="AA107" s="66"/>
      <c r="AB107" s="36"/>
      <c r="AC107" s="36"/>
      <c r="AD107" s="36"/>
      <c r="AE107" s="36"/>
      <c r="AF107" s="36"/>
      <c r="AG107" s="36"/>
      <c r="AH107" s="29"/>
      <c r="AI107" s="36"/>
      <c r="AJ107" s="29"/>
      <c r="AK107" s="36"/>
      <c r="AL107" s="36"/>
      <c r="AM107" s="36"/>
      <c r="AN107" s="29"/>
      <c r="AO107" s="36"/>
      <c r="AP107" s="29"/>
      <c r="AQ107" s="36"/>
      <c r="AR107" s="29"/>
      <c r="AS107" s="36"/>
      <c r="AT107" s="36"/>
      <c r="AU107" s="36"/>
      <c r="AV107" s="29"/>
      <c r="AW107" s="36"/>
      <c r="AX107" s="36"/>
      <c r="AY107" s="36"/>
      <c r="AZ107" s="29"/>
      <c r="BA107" s="36"/>
      <c r="BB107" s="36"/>
      <c r="BC107" s="36"/>
      <c r="BD107" s="36"/>
      <c r="BE107" s="36"/>
      <c r="BF107" s="36"/>
      <c r="BG107" s="36"/>
      <c r="BH107" s="36"/>
      <c r="BI107" s="36"/>
      <c r="BJ107" s="29"/>
      <c r="BK107" s="36"/>
      <c r="BL107" s="29"/>
      <c r="BM107" s="36"/>
      <c r="BN107" s="36"/>
      <c r="BO107" s="36"/>
      <c r="BP107" s="29"/>
      <c r="BQ107" s="36"/>
      <c r="BR107" s="29"/>
      <c r="BS107" s="36"/>
      <c r="BT107" s="36"/>
      <c r="BU107" s="36"/>
      <c r="BV107" s="36"/>
    </row>
    <row r="108" spans="1:75" s="86" customFormat="1" x14ac:dyDescent="0.25">
      <c r="A108" s="79">
        <v>106</v>
      </c>
      <c r="B108" s="79">
        <v>1</v>
      </c>
      <c r="C108" s="80" t="s">
        <v>571</v>
      </c>
      <c r="D108" s="81">
        <f>май!D108-июнь!E108</f>
        <v>1110.464467352657</v>
      </c>
      <c r="E108" s="81">
        <f t="shared" si="1"/>
        <v>0.60599999999999998</v>
      </c>
      <c r="F108" s="82"/>
      <c r="G108" s="82"/>
      <c r="H108" s="82"/>
      <c r="I108" s="83"/>
      <c r="J108" s="82"/>
      <c r="K108" s="82"/>
      <c r="L108" s="82"/>
      <c r="M108" s="82"/>
      <c r="N108" s="82"/>
      <c r="O108" s="84"/>
      <c r="P108" s="82"/>
      <c r="Q108" s="84"/>
      <c r="R108" s="82"/>
      <c r="S108" s="82"/>
      <c r="T108" s="82"/>
      <c r="U108" s="82"/>
      <c r="V108" s="82"/>
      <c r="W108" s="82"/>
      <c r="X108" s="82"/>
      <c r="Y108" s="84"/>
      <c r="Z108" s="82"/>
      <c r="AA108" s="85"/>
      <c r="AB108" s="82"/>
      <c r="AC108" s="82"/>
      <c r="AD108" s="82"/>
      <c r="AE108" s="82"/>
      <c r="AF108" s="82"/>
      <c r="AG108" s="82"/>
      <c r="AH108" s="84"/>
      <c r="AI108" s="82"/>
      <c r="AJ108" s="84"/>
      <c r="AK108" s="82"/>
      <c r="AL108" s="82"/>
      <c r="AM108" s="82"/>
      <c r="AN108" s="84"/>
      <c r="AO108" s="82"/>
      <c r="AP108" s="84"/>
      <c r="AQ108" s="82"/>
      <c r="AR108" s="84"/>
      <c r="AS108" s="82"/>
      <c r="AT108" s="82"/>
      <c r="AU108" s="82"/>
      <c r="AV108" s="84"/>
      <c r="AW108" s="82"/>
      <c r="AX108" s="82"/>
      <c r="AY108" s="82"/>
      <c r="AZ108" s="84"/>
      <c r="BA108" s="82"/>
      <c r="BB108" s="82"/>
      <c r="BC108" s="82"/>
      <c r="BD108" s="82"/>
      <c r="BE108" s="82"/>
      <c r="BF108" s="82"/>
      <c r="BG108" s="82"/>
      <c r="BH108" s="82"/>
      <c r="BI108" s="82"/>
      <c r="BJ108" s="84"/>
      <c r="BK108" s="82"/>
      <c r="BL108" s="84"/>
      <c r="BM108" s="82"/>
      <c r="BN108" s="82"/>
      <c r="BO108" s="82"/>
      <c r="BP108" s="84"/>
      <c r="BQ108" s="82"/>
      <c r="BR108" s="84"/>
      <c r="BS108" s="82"/>
      <c r="BT108" s="82"/>
      <c r="BU108" s="82"/>
      <c r="BV108" s="82">
        <v>0.60599999999999998</v>
      </c>
      <c r="BW108" s="86" t="s">
        <v>1146</v>
      </c>
    </row>
    <row r="109" spans="1:75" s="86" customFormat="1" x14ac:dyDescent="0.25">
      <c r="A109" s="79">
        <v>107</v>
      </c>
      <c r="B109" s="79">
        <v>1</v>
      </c>
      <c r="C109" s="80" t="s">
        <v>572</v>
      </c>
      <c r="D109" s="81">
        <f>май!D109-июнь!E109</f>
        <v>-775.14982896618358</v>
      </c>
      <c r="E109" s="81">
        <f t="shared" si="1"/>
        <v>0</v>
      </c>
      <c r="F109" s="82"/>
      <c r="G109" s="82"/>
      <c r="H109" s="82"/>
      <c r="I109" s="83"/>
      <c r="J109" s="82"/>
      <c r="K109" s="82"/>
      <c r="L109" s="82"/>
      <c r="M109" s="82"/>
      <c r="N109" s="82"/>
      <c r="O109" s="84"/>
      <c r="P109" s="82"/>
      <c r="Q109" s="84"/>
      <c r="R109" s="82"/>
      <c r="S109" s="82"/>
      <c r="T109" s="82"/>
      <c r="U109" s="82"/>
      <c r="V109" s="82"/>
      <c r="W109" s="82"/>
      <c r="X109" s="82"/>
      <c r="Y109" s="84"/>
      <c r="Z109" s="82"/>
      <c r="AA109" s="85"/>
      <c r="AB109" s="82"/>
      <c r="AC109" s="82"/>
      <c r="AD109" s="82"/>
      <c r="AE109" s="82"/>
      <c r="AF109" s="82"/>
      <c r="AG109" s="82"/>
      <c r="AH109" s="84"/>
      <c r="AI109" s="82"/>
      <c r="AJ109" s="84"/>
      <c r="AK109" s="82"/>
      <c r="AL109" s="82"/>
      <c r="AM109" s="82"/>
      <c r="AN109" s="84"/>
      <c r="AO109" s="82"/>
      <c r="AP109" s="84"/>
      <c r="AQ109" s="82"/>
      <c r="AR109" s="84"/>
      <c r="AS109" s="82"/>
      <c r="AT109" s="82"/>
      <c r="AU109" s="82"/>
      <c r="AV109" s="84"/>
      <c r="AW109" s="82"/>
      <c r="AX109" s="82"/>
      <c r="AY109" s="82"/>
      <c r="AZ109" s="84"/>
      <c r="BA109" s="82"/>
      <c r="BB109" s="82"/>
      <c r="BC109" s="82"/>
      <c r="BD109" s="82"/>
      <c r="BE109" s="82"/>
      <c r="BF109" s="82"/>
      <c r="BG109" s="82"/>
      <c r="BH109" s="82"/>
      <c r="BI109" s="82"/>
      <c r="BJ109" s="84"/>
      <c r="BK109" s="82"/>
      <c r="BL109" s="84"/>
      <c r="BM109" s="82"/>
      <c r="BN109" s="82"/>
      <c r="BO109" s="82"/>
      <c r="BP109" s="84"/>
      <c r="BQ109" s="82"/>
      <c r="BR109" s="84"/>
      <c r="BS109" s="82"/>
      <c r="BT109" s="82"/>
      <c r="BU109" s="82"/>
      <c r="BV109" s="82"/>
    </row>
    <row r="110" spans="1:75" s="86" customFormat="1" x14ac:dyDescent="0.25">
      <c r="A110" s="79">
        <v>108</v>
      </c>
      <c r="B110" s="79">
        <v>1</v>
      </c>
      <c r="C110" s="80" t="s">
        <v>573</v>
      </c>
      <c r="D110" s="81">
        <f>май!D110-июнь!E110</f>
        <v>-1162.7090916328502</v>
      </c>
      <c r="E110" s="81">
        <f t="shared" si="1"/>
        <v>106.51300000000001</v>
      </c>
      <c r="F110" s="82"/>
      <c r="G110" s="82"/>
      <c r="H110" s="82"/>
      <c r="I110" s="83"/>
      <c r="J110" s="82"/>
      <c r="K110" s="82"/>
      <c r="L110" s="82"/>
      <c r="M110" s="82"/>
      <c r="N110" s="82"/>
      <c r="O110" s="84"/>
      <c r="P110" s="82"/>
      <c r="Q110" s="84"/>
      <c r="R110" s="82"/>
      <c r="S110" s="82"/>
      <c r="T110" s="82"/>
      <c r="U110" s="82"/>
      <c r="V110" s="82"/>
      <c r="W110" s="82"/>
      <c r="X110" s="82"/>
      <c r="Y110" s="84"/>
      <c r="Z110" s="82"/>
      <c r="AA110" s="85"/>
      <c r="AB110" s="82"/>
      <c r="AC110" s="82"/>
      <c r="AD110" s="82"/>
      <c r="AE110" s="82"/>
      <c r="AF110" s="82"/>
      <c r="AG110" s="82"/>
      <c r="AH110" s="84">
        <v>2</v>
      </c>
      <c r="AI110" s="82">
        <v>1.532</v>
      </c>
      <c r="AJ110" s="84"/>
      <c r="AK110" s="82"/>
      <c r="AL110" s="82"/>
      <c r="AM110" s="82"/>
      <c r="AN110" s="84"/>
      <c r="AO110" s="82"/>
      <c r="AP110" s="84"/>
      <c r="AQ110" s="82"/>
      <c r="AR110" s="84"/>
      <c r="AS110" s="82"/>
      <c r="AT110" s="82"/>
      <c r="AU110" s="82"/>
      <c r="AV110" s="84"/>
      <c r="AW110" s="82"/>
      <c r="AX110" s="82"/>
      <c r="AY110" s="82"/>
      <c r="AZ110" s="84"/>
      <c r="BA110" s="82"/>
      <c r="BB110" s="82"/>
      <c r="BC110" s="82"/>
      <c r="BD110" s="82"/>
      <c r="BE110" s="82"/>
      <c r="BF110" s="82">
        <v>0.06</v>
      </c>
      <c r="BG110" s="82">
        <v>69.617000000000004</v>
      </c>
      <c r="BH110" s="82"/>
      <c r="BI110" s="82"/>
      <c r="BJ110" s="84"/>
      <c r="BK110" s="82"/>
      <c r="BL110" s="84"/>
      <c r="BM110" s="82"/>
      <c r="BN110" s="82"/>
      <c r="BO110" s="82"/>
      <c r="BP110" s="84"/>
      <c r="BQ110" s="82"/>
      <c r="BR110" s="84"/>
      <c r="BS110" s="82"/>
      <c r="BT110" s="82"/>
      <c r="BU110" s="82"/>
      <c r="BV110" s="82">
        <f>24.618+10.746</f>
        <v>35.363999999999997</v>
      </c>
      <c r="BW110" s="86" t="s">
        <v>1148</v>
      </c>
    </row>
    <row r="111" spans="1:75" s="86" customFormat="1" x14ac:dyDescent="0.25">
      <c r="A111" s="79">
        <v>109</v>
      </c>
      <c r="B111" s="79">
        <v>1</v>
      </c>
      <c r="C111" s="80" t="s">
        <v>574</v>
      </c>
      <c r="D111" s="81">
        <f>май!D111-июнь!E111</f>
        <v>399.88892748792267</v>
      </c>
      <c r="E111" s="81">
        <f t="shared" si="1"/>
        <v>45.651999999999994</v>
      </c>
      <c r="F111" s="82"/>
      <c r="G111" s="82"/>
      <c r="H111" s="82"/>
      <c r="I111" s="83"/>
      <c r="J111" s="82"/>
      <c r="K111" s="82"/>
      <c r="L111" s="82"/>
      <c r="M111" s="82"/>
      <c r="N111" s="82"/>
      <c r="O111" s="84"/>
      <c r="P111" s="82"/>
      <c r="Q111" s="84"/>
      <c r="R111" s="82"/>
      <c r="S111" s="82"/>
      <c r="T111" s="82"/>
      <c r="U111" s="82"/>
      <c r="V111" s="82"/>
      <c r="W111" s="82"/>
      <c r="X111" s="82"/>
      <c r="Y111" s="84"/>
      <c r="Z111" s="82"/>
      <c r="AA111" s="85"/>
      <c r="AB111" s="82"/>
      <c r="AC111" s="82"/>
      <c r="AD111" s="82"/>
      <c r="AE111" s="82"/>
      <c r="AF111" s="82"/>
      <c r="AG111" s="82"/>
      <c r="AH111" s="84"/>
      <c r="AI111" s="82"/>
      <c r="AJ111" s="84"/>
      <c r="AK111" s="82"/>
      <c r="AL111" s="82"/>
      <c r="AM111" s="82"/>
      <c r="AN111" s="84"/>
      <c r="AO111" s="82"/>
      <c r="AP111" s="84"/>
      <c r="AQ111" s="82"/>
      <c r="AR111" s="84"/>
      <c r="AS111" s="82"/>
      <c r="AT111" s="82"/>
      <c r="AU111" s="82"/>
      <c r="AV111" s="84"/>
      <c r="AW111" s="82"/>
      <c r="AX111" s="82"/>
      <c r="AY111" s="82"/>
      <c r="AZ111" s="84"/>
      <c r="BA111" s="82"/>
      <c r="BB111" s="82"/>
      <c r="BC111" s="82"/>
      <c r="BD111" s="82">
        <v>0.01</v>
      </c>
      <c r="BE111" s="82">
        <v>2.1110000000000002</v>
      </c>
      <c r="BF111" s="82"/>
      <c r="BG111" s="82"/>
      <c r="BH111" s="82"/>
      <c r="BI111" s="82"/>
      <c r="BJ111" s="84"/>
      <c r="BK111" s="82"/>
      <c r="BL111" s="84">
        <v>8</v>
      </c>
      <c r="BM111" s="82">
        <v>43.540999999999997</v>
      </c>
      <c r="BN111" s="82"/>
      <c r="BO111" s="82"/>
      <c r="BP111" s="84"/>
      <c r="BQ111" s="82"/>
      <c r="BR111" s="84"/>
      <c r="BS111" s="82"/>
      <c r="BT111" s="82"/>
      <c r="BU111" s="82"/>
      <c r="BV111" s="82"/>
    </row>
    <row r="112" spans="1:75" x14ac:dyDescent="0.25">
      <c r="A112" s="16">
        <v>110</v>
      </c>
      <c r="B112" s="16">
        <v>3</v>
      </c>
      <c r="C112" s="31" t="s">
        <v>575</v>
      </c>
      <c r="D112" s="40">
        <f>май!D112-июнь!E112</f>
        <v>1444.6952548405795</v>
      </c>
      <c r="E112" s="40">
        <f t="shared" si="1"/>
        <v>0</v>
      </c>
      <c r="F112" s="36"/>
      <c r="G112" s="36"/>
      <c r="H112" s="36"/>
      <c r="I112" s="27"/>
      <c r="J112" s="36"/>
      <c r="K112" s="36"/>
      <c r="L112" s="36"/>
      <c r="M112" s="36"/>
      <c r="N112" s="36"/>
      <c r="O112" s="29"/>
      <c r="P112" s="36"/>
      <c r="Q112" s="29"/>
      <c r="R112" s="36"/>
      <c r="S112" s="36"/>
      <c r="T112" s="36"/>
      <c r="U112" s="36"/>
      <c r="V112" s="36"/>
      <c r="W112" s="36"/>
      <c r="X112" s="36"/>
      <c r="Y112" s="29"/>
      <c r="Z112" s="36"/>
      <c r="AA112" s="66"/>
      <c r="AB112" s="36"/>
      <c r="AC112" s="36"/>
      <c r="AD112" s="36"/>
      <c r="AE112" s="36"/>
      <c r="AF112" s="36"/>
      <c r="AG112" s="36"/>
      <c r="AH112" s="29"/>
      <c r="AI112" s="36"/>
      <c r="AJ112" s="29"/>
      <c r="AK112" s="36"/>
      <c r="AL112" s="36"/>
      <c r="AM112" s="36"/>
      <c r="AN112" s="29"/>
      <c r="AO112" s="36"/>
      <c r="AP112" s="29"/>
      <c r="AQ112" s="36"/>
      <c r="AR112" s="29"/>
      <c r="AS112" s="36"/>
      <c r="AT112" s="36"/>
      <c r="AU112" s="36"/>
      <c r="AV112" s="29"/>
      <c r="AW112" s="36"/>
      <c r="AX112" s="36"/>
      <c r="AY112" s="36"/>
      <c r="AZ112" s="29"/>
      <c r="BA112" s="36"/>
      <c r="BB112" s="36"/>
      <c r="BC112" s="36"/>
      <c r="BD112" s="36"/>
      <c r="BE112" s="36"/>
      <c r="BF112" s="36"/>
      <c r="BG112" s="36"/>
      <c r="BH112" s="36"/>
      <c r="BI112" s="36"/>
      <c r="BJ112" s="29"/>
      <c r="BK112" s="36"/>
      <c r="BL112" s="29"/>
      <c r="BM112" s="36"/>
      <c r="BN112" s="36"/>
      <c r="BO112" s="36"/>
      <c r="BP112" s="29"/>
      <c r="BQ112" s="36"/>
      <c r="BR112" s="29"/>
      <c r="BS112" s="36"/>
      <c r="BT112" s="36"/>
      <c r="BU112" s="36"/>
      <c r="BV112" s="36"/>
    </row>
    <row r="113" spans="1:75" x14ac:dyDescent="0.25">
      <c r="A113" s="16">
        <v>111</v>
      </c>
      <c r="B113" s="16">
        <v>3</v>
      </c>
      <c r="C113" s="31" t="s">
        <v>576</v>
      </c>
      <c r="D113" s="40">
        <f>май!D113-июнь!E113</f>
        <v>-501.19830515942039</v>
      </c>
      <c r="E113" s="40">
        <f t="shared" si="1"/>
        <v>0</v>
      </c>
      <c r="F113" s="36"/>
      <c r="G113" s="36"/>
      <c r="H113" s="36"/>
      <c r="I113" s="27"/>
      <c r="J113" s="36"/>
      <c r="K113" s="36"/>
      <c r="L113" s="36"/>
      <c r="M113" s="36"/>
      <c r="N113" s="36"/>
      <c r="O113" s="29"/>
      <c r="P113" s="36"/>
      <c r="Q113" s="29"/>
      <c r="R113" s="36"/>
      <c r="S113" s="36"/>
      <c r="T113" s="36"/>
      <c r="U113" s="36"/>
      <c r="V113" s="36"/>
      <c r="W113" s="36"/>
      <c r="X113" s="36"/>
      <c r="Y113" s="29"/>
      <c r="Z113" s="36"/>
      <c r="AA113" s="66"/>
      <c r="AB113" s="36"/>
      <c r="AC113" s="36"/>
      <c r="AD113" s="36"/>
      <c r="AE113" s="36"/>
      <c r="AF113" s="36"/>
      <c r="AG113" s="36"/>
      <c r="AH113" s="29"/>
      <c r="AI113" s="36"/>
      <c r="AJ113" s="29"/>
      <c r="AK113" s="36"/>
      <c r="AL113" s="36"/>
      <c r="AM113" s="36"/>
      <c r="AN113" s="29"/>
      <c r="AO113" s="36"/>
      <c r="AP113" s="29"/>
      <c r="AQ113" s="36"/>
      <c r="AR113" s="29"/>
      <c r="AS113" s="36"/>
      <c r="AT113" s="36"/>
      <c r="AU113" s="36"/>
      <c r="AV113" s="29"/>
      <c r="AW113" s="36"/>
      <c r="AX113" s="36"/>
      <c r="AY113" s="36"/>
      <c r="AZ113" s="29"/>
      <c r="BA113" s="36"/>
      <c r="BB113" s="36"/>
      <c r="BC113" s="36"/>
      <c r="BD113" s="36"/>
      <c r="BE113" s="36"/>
      <c r="BF113" s="36"/>
      <c r="BG113" s="36"/>
      <c r="BH113" s="36"/>
      <c r="BI113" s="36"/>
      <c r="BJ113" s="29"/>
      <c r="BK113" s="36"/>
      <c r="BL113" s="29"/>
      <c r="BM113" s="36"/>
      <c r="BN113" s="36"/>
      <c r="BO113" s="36"/>
      <c r="BP113" s="29"/>
      <c r="BQ113" s="36"/>
      <c r="BR113" s="29"/>
      <c r="BS113" s="36"/>
      <c r="BT113" s="36"/>
      <c r="BU113" s="36"/>
      <c r="BV113" s="36"/>
    </row>
    <row r="114" spans="1:75" s="86" customFormat="1" x14ac:dyDescent="0.25">
      <c r="A114" s="79">
        <v>112</v>
      </c>
      <c r="B114" s="79">
        <v>3</v>
      </c>
      <c r="C114" s="80" t="s">
        <v>577</v>
      </c>
      <c r="D114" s="81">
        <f>май!D114-июнь!E114</f>
        <v>-325.10059355555552</v>
      </c>
      <c r="E114" s="81">
        <f t="shared" si="1"/>
        <v>9.3780000000000001</v>
      </c>
      <c r="F114" s="82"/>
      <c r="G114" s="82"/>
      <c r="H114" s="82"/>
      <c r="I114" s="83"/>
      <c r="J114" s="82"/>
      <c r="K114" s="82"/>
      <c r="L114" s="82"/>
      <c r="M114" s="82"/>
      <c r="N114" s="82"/>
      <c r="O114" s="84"/>
      <c r="P114" s="82"/>
      <c r="Q114" s="84"/>
      <c r="R114" s="82"/>
      <c r="S114" s="82"/>
      <c r="T114" s="82"/>
      <c r="U114" s="82"/>
      <c r="V114" s="82"/>
      <c r="W114" s="82"/>
      <c r="X114" s="82"/>
      <c r="Y114" s="84"/>
      <c r="Z114" s="82"/>
      <c r="AA114" s="85"/>
      <c r="AB114" s="82"/>
      <c r="AC114" s="82"/>
      <c r="AD114" s="82"/>
      <c r="AE114" s="82"/>
      <c r="AF114" s="82"/>
      <c r="AG114" s="82"/>
      <c r="AH114" s="84"/>
      <c r="AI114" s="82"/>
      <c r="AJ114" s="84"/>
      <c r="AK114" s="82"/>
      <c r="AL114" s="82"/>
      <c r="AM114" s="82"/>
      <c r="AN114" s="84"/>
      <c r="AO114" s="82"/>
      <c r="AP114" s="84"/>
      <c r="AQ114" s="82"/>
      <c r="AR114" s="84"/>
      <c r="AS114" s="82"/>
      <c r="AT114" s="82"/>
      <c r="AU114" s="82"/>
      <c r="AV114" s="84">
        <v>1</v>
      </c>
      <c r="AW114" s="82">
        <v>9.3780000000000001</v>
      </c>
      <c r="AX114" s="82"/>
      <c r="AY114" s="82"/>
      <c r="AZ114" s="84"/>
      <c r="BA114" s="82"/>
      <c r="BB114" s="82"/>
      <c r="BC114" s="82"/>
      <c r="BD114" s="82"/>
      <c r="BE114" s="82"/>
      <c r="BF114" s="82"/>
      <c r="BG114" s="82"/>
      <c r="BH114" s="82"/>
      <c r="BI114" s="82"/>
      <c r="BJ114" s="84"/>
      <c r="BK114" s="82"/>
      <c r="BL114" s="84"/>
      <c r="BM114" s="82"/>
      <c r="BN114" s="82"/>
      <c r="BO114" s="82"/>
      <c r="BP114" s="84"/>
      <c r="BQ114" s="82"/>
      <c r="BR114" s="84"/>
      <c r="BS114" s="82"/>
      <c r="BT114" s="82"/>
      <c r="BU114" s="82"/>
      <c r="BV114" s="82"/>
    </row>
    <row r="115" spans="1:75" s="86" customFormat="1" x14ac:dyDescent="0.25">
      <c r="A115" s="79">
        <v>113</v>
      </c>
      <c r="B115" s="79">
        <v>3</v>
      </c>
      <c r="C115" s="80" t="s">
        <v>578</v>
      </c>
      <c r="D115" s="81">
        <f>май!D115-июнь!E115</f>
        <v>455.88157804830911</v>
      </c>
      <c r="E115" s="81">
        <f t="shared" si="1"/>
        <v>10.471</v>
      </c>
      <c r="F115" s="82"/>
      <c r="G115" s="82"/>
      <c r="H115" s="82"/>
      <c r="I115" s="83"/>
      <c r="J115" s="82"/>
      <c r="K115" s="82"/>
      <c r="L115" s="82"/>
      <c r="M115" s="82"/>
      <c r="N115" s="82"/>
      <c r="O115" s="84"/>
      <c r="P115" s="82"/>
      <c r="Q115" s="84"/>
      <c r="R115" s="82"/>
      <c r="S115" s="82"/>
      <c r="T115" s="82"/>
      <c r="U115" s="82"/>
      <c r="V115" s="82"/>
      <c r="W115" s="82"/>
      <c r="X115" s="82"/>
      <c r="Y115" s="84"/>
      <c r="Z115" s="82"/>
      <c r="AA115" s="85"/>
      <c r="AB115" s="82"/>
      <c r="AC115" s="82"/>
      <c r="AD115" s="82"/>
      <c r="AE115" s="82"/>
      <c r="AF115" s="82"/>
      <c r="AG115" s="82"/>
      <c r="AH115" s="84"/>
      <c r="AI115" s="82"/>
      <c r="AJ115" s="84"/>
      <c r="AK115" s="82"/>
      <c r="AL115" s="82"/>
      <c r="AM115" s="82"/>
      <c r="AN115" s="84"/>
      <c r="AO115" s="82"/>
      <c r="AP115" s="84"/>
      <c r="AQ115" s="82"/>
      <c r="AR115" s="84"/>
      <c r="AS115" s="82"/>
      <c r="AT115" s="82"/>
      <c r="AU115" s="82"/>
      <c r="AV115" s="84"/>
      <c r="AW115" s="82"/>
      <c r="AX115" s="82"/>
      <c r="AY115" s="82"/>
      <c r="AZ115" s="84"/>
      <c r="BA115" s="82"/>
      <c r="BB115" s="82"/>
      <c r="BC115" s="82"/>
      <c r="BD115" s="82"/>
      <c r="BE115" s="82"/>
      <c r="BF115" s="82"/>
      <c r="BG115" s="82"/>
      <c r="BH115" s="82"/>
      <c r="BI115" s="82"/>
      <c r="BJ115" s="84"/>
      <c r="BK115" s="82"/>
      <c r="BL115" s="84"/>
      <c r="BM115" s="82"/>
      <c r="BN115" s="82"/>
      <c r="BO115" s="82"/>
      <c r="BP115" s="84"/>
      <c r="BQ115" s="82"/>
      <c r="BR115" s="84"/>
      <c r="BS115" s="82"/>
      <c r="BT115" s="82"/>
      <c r="BU115" s="82"/>
      <c r="BV115" s="82">
        <v>10.471</v>
      </c>
      <c r="BW115" s="86" t="s">
        <v>1070</v>
      </c>
    </row>
    <row r="116" spans="1:75" s="86" customFormat="1" x14ac:dyDescent="0.25">
      <c r="A116" s="79">
        <v>114</v>
      </c>
      <c r="B116" s="79">
        <v>3</v>
      </c>
      <c r="C116" s="80" t="s">
        <v>579</v>
      </c>
      <c r="D116" s="81">
        <f>май!D116-июнь!E116</f>
        <v>113.92480411594202</v>
      </c>
      <c r="E116" s="81">
        <f t="shared" si="1"/>
        <v>30.263999999999999</v>
      </c>
      <c r="F116" s="82"/>
      <c r="G116" s="82"/>
      <c r="H116" s="82"/>
      <c r="I116" s="83"/>
      <c r="J116" s="82"/>
      <c r="K116" s="82"/>
      <c r="L116" s="82"/>
      <c r="M116" s="82"/>
      <c r="N116" s="82"/>
      <c r="O116" s="84"/>
      <c r="P116" s="82"/>
      <c r="Q116" s="84"/>
      <c r="R116" s="82"/>
      <c r="S116" s="82"/>
      <c r="T116" s="82"/>
      <c r="U116" s="82"/>
      <c r="V116" s="82"/>
      <c r="W116" s="82"/>
      <c r="X116" s="82"/>
      <c r="Y116" s="84"/>
      <c r="Z116" s="82"/>
      <c r="AA116" s="85"/>
      <c r="AB116" s="82"/>
      <c r="AC116" s="82"/>
      <c r="AD116" s="82"/>
      <c r="AE116" s="82"/>
      <c r="AF116" s="82"/>
      <c r="AG116" s="82"/>
      <c r="AH116" s="84"/>
      <c r="AI116" s="82"/>
      <c r="AJ116" s="84"/>
      <c r="AK116" s="82"/>
      <c r="AL116" s="82"/>
      <c r="AM116" s="82"/>
      <c r="AN116" s="84"/>
      <c r="AO116" s="82"/>
      <c r="AP116" s="84"/>
      <c r="AQ116" s="82"/>
      <c r="AR116" s="84"/>
      <c r="AS116" s="82"/>
      <c r="AT116" s="82"/>
      <c r="AU116" s="82"/>
      <c r="AV116" s="84"/>
      <c r="AW116" s="82"/>
      <c r="AX116" s="82"/>
      <c r="AY116" s="82"/>
      <c r="AZ116" s="84"/>
      <c r="BA116" s="82"/>
      <c r="BB116" s="82"/>
      <c r="BC116" s="82"/>
      <c r="BD116" s="82"/>
      <c r="BE116" s="82"/>
      <c r="BF116" s="82"/>
      <c r="BG116" s="82"/>
      <c r="BH116" s="82"/>
      <c r="BI116" s="82"/>
      <c r="BJ116" s="84"/>
      <c r="BK116" s="82"/>
      <c r="BL116" s="84"/>
      <c r="BM116" s="82"/>
      <c r="BN116" s="82"/>
      <c r="BO116" s="82"/>
      <c r="BP116" s="84"/>
      <c r="BQ116" s="82"/>
      <c r="BR116" s="84"/>
      <c r="BS116" s="82"/>
      <c r="BT116" s="82"/>
      <c r="BU116" s="82"/>
      <c r="BV116" s="82">
        <v>30.263999999999999</v>
      </c>
      <c r="BW116" s="86" t="s">
        <v>1131</v>
      </c>
    </row>
    <row r="117" spans="1:75" s="86" customFormat="1" x14ac:dyDescent="0.25">
      <c r="A117" s="79">
        <v>115</v>
      </c>
      <c r="B117" s="79">
        <v>3</v>
      </c>
      <c r="C117" s="80" t="s">
        <v>580</v>
      </c>
      <c r="D117" s="81">
        <f>май!D117-июнь!E117</f>
        <v>-688.25341271497587</v>
      </c>
      <c r="E117" s="81">
        <f t="shared" si="1"/>
        <v>9.9649999999999999</v>
      </c>
      <c r="F117" s="82"/>
      <c r="G117" s="82"/>
      <c r="H117" s="82"/>
      <c r="I117" s="83"/>
      <c r="J117" s="82"/>
      <c r="K117" s="82"/>
      <c r="L117" s="82"/>
      <c r="M117" s="82"/>
      <c r="N117" s="82"/>
      <c r="O117" s="84"/>
      <c r="P117" s="82"/>
      <c r="Q117" s="84"/>
      <c r="R117" s="82"/>
      <c r="S117" s="82"/>
      <c r="T117" s="82"/>
      <c r="U117" s="82"/>
      <c r="V117" s="82"/>
      <c r="W117" s="82"/>
      <c r="X117" s="82"/>
      <c r="Y117" s="84"/>
      <c r="Z117" s="82"/>
      <c r="AA117" s="85"/>
      <c r="AB117" s="82"/>
      <c r="AC117" s="82"/>
      <c r="AD117" s="82"/>
      <c r="AE117" s="82"/>
      <c r="AF117" s="82"/>
      <c r="AG117" s="82"/>
      <c r="AH117" s="84"/>
      <c r="AI117" s="82"/>
      <c r="AJ117" s="84"/>
      <c r="AK117" s="82"/>
      <c r="AL117" s="82"/>
      <c r="AM117" s="82"/>
      <c r="AN117" s="84"/>
      <c r="AO117" s="82"/>
      <c r="AP117" s="84"/>
      <c r="AQ117" s="82"/>
      <c r="AR117" s="84"/>
      <c r="AS117" s="82"/>
      <c r="AT117" s="82"/>
      <c r="AU117" s="82"/>
      <c r="AV117" s="84"/>
      <c r="AW117" s="82"/>
      <c r="AX117" s="82"/>
      <c r="AY117" s="82"/>
      <c r="AZ117" s="84"/>
      <c r="BA117" s="82"/>
      <c r="BB117" s="82"/>
      <c r="BC117" s="82"/>
      <c r="BD117" s="82"/>
      <c r="BE117" s="82"/>
      <c r="BF117" s="82"/>
      <c r="BG117" s="82"/>
      <c r="BH117" s="82"/>
      <c r="BI117" s="82"/>
      <c r="BJ117" s="84"/>
      <c r="BK117" s="82"/>
      <c r="BL117" s="84"/>
      <c r="BM117" s="82"/>
      <c r="BN117" s="82"/>
      <c r="BO117" s="82"/>
      <c r="BP117" s="84"/>
      <c r="BQ117" s="82"/>
      <c r="BR117" s="84"/>
      <c r="BS117" s="82"/>
      <c r="BT117" s="82"/>
      <c r="BU117" s="82"/>
      <c r="BV117" s="82">
        <v>9.9649999999999999</v>
      </c>
      <c r="BW117" s="86" t="s">
        <v>1070</v>
      </c>
    </row>
    <row r="118" spans="1:75" x14ac:dyDescent="0.25">
      <c r="A118" s="16">
        <v>116</v>
      </c>
      <c r="B118" s="16">
        <v>3</v>
      </c>
      <c r="C118" s="31" t="s">
        <v>581</v>
      </c>
      <c r="D118" s="40">
        <f>май!D118-июнь!E118</f>
        <v>13.40443357681159</v>
      </c>
      <c r="E118" s="40">
        <f t="shared" si="1"/>
        <v>0</v>
      </c>
      <c r="F118" s="36"/>
      <c r="G118" s="36"/>
      <c r="H118" s="36"/>
      <c r="I118" s="27"/>
      <c r="J118" s="36"/>
      <c r="K118" s="36"/>
      <c r="L118" s="36"/>
      <c r="M118" s="36"/>
      <c r="N118" s="36"/>
      <c r="O118" s="29"/>
      <c r="P118" s="36"/>
      <c r="Q118" s="29"/>
      <c r="R118" s="36"/>
      <c r="S118" s="36"/>
      <c r="T118" s="36"/>
      <c r="U118" s="36"/>
      <c r="V118" s="36"/>
      <c r="W118" s="36"/>
      <c r="X118" s="36"/>
      <c r="Y118" s="29"/>
      <c r="Z118" s="36"/>
      <c r="AA118" s="66"/>
      <c r="AB118" s="36"/>
      <c r="AC118" s="36"/>
      <c r="AD118" s="36"/>
      <c r="AE118" s="36"/>
      <c r="AF118" s="36"/>
      <c r="AG118" s="36"/>
      <c r="AH118" s="29"/>
      <c r="AI118" s="36"/>
      <c r="AJ118" s="29"/>
      <c r="AK118" s="36"/>
      <c r="AL118" s="36"/>
      <c r="AM118" s="36"/>
      <c r="AN118" s="29"/>
      <c r="AO118" s="36"/>
      <c r="AP118" s="29"/>
      <c r="AQ118" s="36"/>
      <c r="AR118" s="29"/>
      <c r="AS118" s="36"/>
      <c r="AT118" s="36"/>
      <c r="AU118" s="36"/>
      <c r="AV118" s="29"/>
      <c r="AW118" s="36"/>
      <c r="AX118" s="36"/>
      <c r="AY118" s="36"/>
      <c r="AZ118" s="29"/>
      <c r="BA118" s="36"/>
      <c r="BB118" s="36"/>
      <c r="BC118" s="36"/>
      <c r="BD118" s="36"/>
      <c r="BE118" s="36"/>
      <c r="BF118" s="36"/>
      <c r="BG118" s="36"/>
      <c r="BH118" s="36"/>
      <c r="BI118" s="36"/>
      <c r="BJ118" s="29"/>
      <c r="BK118" s="36"/>
      <c r="BL118" s="29"/>
      <c r="BM118" s="36"/>
      <c r="BN118" s="36"/>
      <c r="BO118" s="36"/>
      <c r="BP118" s="29"/>
      <c r="BQ118" s="36"/>
      <c r="BR118" s="29"/>
      <c r="BS118" s="36"/>
      <c r="BT118" s="36"/>
      <c r="BU118" s="36"/>
      <c r="BV118" s="36"/>
    </row>
    <row r="119" spans="1:75" x14ac:dyDescent="0.25">
      <c r="A119" s="16">
        <v>117</v>
      </c>
      <c r="B119" s="16">
        <v>3</v>
      </c>
      <c r="C119" s="31" t="s">
        <v>582</v>
      </c>
      <c r="D119" s="40">
        <f>май!D119-июнь!E119</f>
        <v>-421.76748533333341</v>
      </c>
      <c r="E119" s="40">
        <f t="shared" si="1"/>
        <v>0</v>
      </c>
      <c r="F119" s="36"/>
      <c r="G119" s="36"/>
      <c r="H119" s="36"/>
      <c r="I119" s="27"/>
      <c r="J119" s="36"/>
      <c r="K119" s="36"/>
      <c r="L119" s="36"/>
      <c r="M119" s="36"/>
      <c r="N119" s="36"/>
      <c r="O119" s="29"/>
      <c r="P119" s="36"/>
      <c r="Q119" s="29"/>
      <c r="R119" s="36"/>
      <c r="S119" s="36"/>
      <c r="T119" s="36"/>
      <c r="U119" s="36"/>
      <c r="V119" s="36"/>
      <c r="W119" s="36"/>
      <c r="X119" s="36"/>
      <c r="Y119" s="29"/>
      <c r="Z119" s="36"/>
      <c r="AA119" s="66"/>
      <c r="AB119" s="36"/>
      <c r="AC119" s="36"/>
      <c r="AD119" s="36"/>
      <c r="AE119" s="36"/>
      <c r="AF119" s="36"/>
      <c r="AG119" s="36"/>
      <c r="AH119" s="29"/>
      <c r="AI119" s="36"/>
      <c r="AJ119" s="29"/>
      <c r="AK119" s="36"/>
      <c r="AL119" s="36"/>
      <c r="AM119" s="36"/>
      <c r="AN119" s="29"/>
      <c r="AO119" s="36"/>
      <c r="AP119" s="29"/>
      <c r="AQ119" s="36"/>
      <c r="AR119" s="29"/>
      <c r="AS119" s="36"/>
      <c r="AT119" s="36"/>
      <c r="AU119" s="36"/>
      <c r="AV119" s="29"/>
      <c r="AW119" s="36"/>
      <c r="AX119" s="36"/>
      <c r="AY119" s="36"/>
      <c r="AZ119" s="29"/>
      <c r="BA119" s="36"/>
      <c r="BB119" s="36"/>
      <c r="BC119" s="36"/>
      <c r="BD119" s="36"/>
      <c r="BE119" s="36"/>
      <c r="BF119" s="36"/>
      <c r="BG119" s="36"/>
      <c r="BH119" s="36"/>
      <c r="BI119" s="36"/>
      <c r="BJ119" s="29"/>
      <c r="BK119" s="36"/>
      <c r="BL119" s="29"/>
      <c r="BM119" s="36"/>
      <c r="BN119" s="36"/>
      <c r="BO119" s="36"/>
      <c r="BP119" s="29"/>
      <c r="BQ119" s="36"/>
      <c r="BR119" s="29"/>
      <c r="BS119" s="36"/>
      <c r="BT119" s="36"/>
      <c r="BU119" s="36"/>
      <c r="BV119" s="36"/>
    </row>
    <row r="120" spans="1:75" x14ac:dyDescent="0.25">
      <c r="A120" s="16">
        <v>118</v>
      </c>
      <c r="B120" s="16">
        <v>3</v>
      </c>
      <c r="C120" s="31" t="s">
        <v>583</v>
      </c>
      <c r="D120" s="40">
        <f>май!D120-июнь!E120</f>
        <v>147.62912118840583</v>
      </c>
      <c r="E120" s="40">
        <f t="shared" si="1"/>
        <v>0</v>
      </c>
      <c r="F120" s="36"/>
      <c r="G120" s="36"/>
      <c r="H120" s="36"/>
      <c r="I120" s="27"/>
      <c r="J120" s="36"/>
      <c r="K120" s="36"/>
      <c r="L120" s="36"/>
      <c r="M120" s="36"/>
      <c r="N120" s="36"/>
      <c r="O120" s="29"/>
      <c r="P120" s="36"/>
      <c r="Q120" s="29"/>
      <c r="R120" s="36"/>
      <c r="S120" s="36"/>
      <c r="T120" s="36"/>
      <c r="U120" s="36"/>
      <c r="V120" s="36"/>
      <c r="W120" s="36"/>
      <c r="X120" s="36"/>
      <c r="Y120" s="29"/>
      <c r="Z120" s="36"/>
      <c r="AA120" s="66"/>
      <c r="AB120" s="36"/>
      <c r="AC120" s="36"/>
      <c r="AD120" s="36"/>
      <c r="AE120" s="36"/>
      <c r="AF120" s="36"/>
      <c r="AG120" s="36"/>
      <c r="AH120" s="29"/>
      <c r="AI120" s="36"/>
      <c r="AJ120" s="29"/>
      <c r="AK120" s="36"/>
      <c r="AL120" s="36"/>
      <c r="AM120" s="36"/>
      <c r="AN120" s="29"/>
      <c r="AO120" s="36"/>
      <c r="AP120" s="29"/>
      <c r="AQ120" s="36"/>
      <c r="AR120" s="29"/>
      <c r="AS120" s="36"/>
      <c r="AT120" s="36"/>
      <c r="AU120" s="36"/>
      <c r="AV120" s="29"/>
      <c r="AW120" s="36"/>
      <c r="AX120" s="36"/>
      <c r="AY120" s="36"/>
      <c r="AZ120" s="29"/>
      <c r="BA120" s="36"/>
      <c r="BB120" s="36"/>
      <c r="BC120" s="36"/>
      <c r="BD120" s="36"/>
      <c r="BE120" s="36"/>
      <c r="BF120" s="36"/>
      <c r="BG120" s="36"/>
      <c r="BH120" s="36"/>
      <c r="BI120" s="36"/>
      <c r="BJ120" s="29"/>
      <c r="BK120" s="36"/>
      <c r="BL120" s="29"/>
      <c r="BM120" s="36"/>
      <c r="BN120" s="36"/>
      <c r="BO120" s="36"/>
      <c r="BP120" s="29"/>
      <c r="BQ120" s="36"/>
      <c r="BR120" s="29"/>
      <c r="BS120" s="36"/>
      <c r="BT120" s="36"/>
      <c r="BU120" s="36"/>
      <c r="BV120" s="36"/>
    </row>
    <row r="121" spans="1:75" x14ac:dyDescent="0.25">
      <c r="A121" s="16">
        <v>119</v>
      </c>
      <c r="B121" s="16">
        <v>3</v>
      </c>
      <c r="C121" s="31" t="s">
        <v>584</v>
      </c>
      <c r="D121" s="40">
        <f>май!D121-июнь!E121</f>
        <v>396.20296205797092</v>
      </c>
      <c r="E121" s="40">
        <f t="shared" si="1"/>
        <v>0</v>
      </c>
      <c r="F121" s="36"/>
      <c r="G121" s="36"/>
      <c r="H121" s="36"/>
      <c r="I121" s="27"/>
      <c r="J121" s="36"/>
      <c r="K121" s="36"/>
      <c r="L121" s="36"/>
      <c r="M121" s="36"/>
      <c r="N121" s="36"/>
      <c r="O121" s="29"/>
      <c r="P121" s="36"/>
      <c r="Q121" s="29"/>
      <c r="R121" s="36"/>
      <c r="S121" s="36"/>
      <c r="T121" s="36"/>
      <c r="U121" s="36"/>
      <c r="V121" s="36"/>
      <c r="W121" s="36"/>
      <c r="X121" s="36"/>
      <c r="Y121" s="29"/>
      <c r="Z121" s="36"/>
      <c r="AA121" s="66"/>
      <c r="AB121" s="36"/>
      <c r="AC121" s="36"/>
      <c r="AD121" s="36"/>
      <c r="AE121" s="36"/>
      <c r="AF121" s="36"/>
      <c r="AG121" s="36"/>
      <c r="AH121" s="29"/>
      <c r="AI121" s="36"/>
      <c r="AJ121" s="29"/>
      <c r="AK121" s="36"/>
      <c r="AL121" s="36"/>
      <c r="AM121" s="36"/>
      <c r="AN121" s="29"/>
      <c r="AO121" s="36"/>
      <c r="AP121" s="29"/>
      <c r="AQ121" s="36"/>
      <c r="AR121" s="29"/>
      <c r="AS121" s="36"/>
      <c r="AT121" s="36"/>
      <c r="AU121" s="36"/>
      <c r="AV121" s="29"/>
      <c r="AW121" s="36"/>
      <c r="AX121" s="36"/>
      <c r="AY121" s="36"/>
      <c r="AZ121" s="29"/>
      <c r="BA121" s="36"/>
      <c r="BB121" s="36"/>
      <c r="BC121" s="36"/>
      <c r="BD121" s="36"/>
      <c r="BE121" s="36"/>
      <c r="BF121" s="36"/>
      <c r="BG121" s="36"/>
      <c r="BH121" s="36"/>
      <c r="BI121" s="36"/>
      <c r="BJ121" s="29"/>
      <c r="BK121" s="36"/>
      <c r="BL121" s="29"/>
      <c r="BM121" s="36"/>
      <c r="BN121" s="36"/>
      <c r="BO121" s="36"/>
      <c r="BP121" s="29"/>
      <c r="BQ121" s="36"/>
      <c r="BR121" s="29"/>
      <c r="BS121" s="36"/>
      <c r="BT121" s="36"/>
      <c r="BU121" s="36"/>
      <c r="BV121" s="36"/>
    </row>
    <row r="122" spans="1:75" s="86" customFormat="1" x14ac:dyDescent="0.25">
      <c r="A122" s="79">
        <v>120</v>
      </c>
      <c r="B122" s="79">
        <v>3</v>
      </c>
      <c r="C122" s="80" t="s">
        <v>585</v>
      </c>
      <c r="D122" s="81">
        <f>май!D122-июнь!E122</f>
        <v>1946.5975909642514</v>
      </c>
      <c r="E122" s="81">
        <f t="shared" si="1"/>
        <v>9.09</v>
      </c>
      <c r="F122" s="82"/>
      <c r="G122" s="82"/>
      <c r="H122" s="82"/>
      <c r="I122" s="83"/>
      <c r="J122" s="82"/>
      <c r="K122" s="82"/>
      <c r="L122" s="82"/>
      <c r="M122" s="82"/>
      <c r="N122" s="82"/>
      <c r="O122" s="84"/>
      <c r="P122" s="82"/>
      <c r="Q122" s="84"/>
      <c r="R122" s="82"/>
      <c r="S122" s="82"/>
      <c r="T122" s="82"/>
      <c r="U122" s="82"/>
      <c r="V122" s="82"/>
      <c r="W122" s="82"/>
      <c r="X122" s="82"/>
      <c r="Y122" s="84"/>
      <c r="Z122" s="82"/>
      <c r="AA122" s="85"/>
      <c r="AB122" s="82"/>
      <c r="AC122" s="82"/>
      <c r="AD122" s="82"/>
      <c r="AE122" s="82"/>
      <c r="AF122" s="82"/>
      <c r="AG122" s="82"/>
      <c r="AH122" s="84"/>
      <c r="AI122" s="82"/>
      <c r="AJ122" s="84"/>
      <c r="AK122" s="82"/>
      <c r="AL122" s="82"/>
      <c r="AM122" s="82"/>
      <c r="AN122" s="84"/>
      <c r="AO122" s="82"/>
      <c r="AP122" s="84"/>
      <c r="AQ122" s="82"/>
      <c r="AR122" s="84"/>
      <c r="AS122" s="82"/>
      <c r="AT122" s="82"/>
      <c r="AU122" s="82"/>
      <c r="AV122" s="84"/>
      <c r="AW122" s="82"/>
      <c r="AX122" s="82"/>
      <c r="AY122" s="82"/>
      <c r="AZ122" s="84"/>
      <c r="BA122" s="82"/>
      <c r="BB122" s="82">
        <v>8.0000000000000002E-3</v>
      </c>
      <c r="BC122" s="82">
        <v>4.8019999999999996</v>
      </c>
      <c r="BD122" s="82"/>
      <c r="BE122" s="82"/>
      <c r="BF122" s="82"/>
      <c r="BG122" s="82"/>
      <c r="BH122" s="82"/>
      <c r="BI122" s="82"/>
      <c r="BJ122" s="84"/>
      <c r="BK122" s="82"/>
      <c r="BL122" s="84"/>
      <c r="BM122" s="82"/>
      <c r="BN122" s="82"/>
      <c r="BO122" s="82"/>
      <c r="BP122" s="84"/>
      <c r="BQ122" s="82"/>
      <c r="BR122" s="84"/>
      <c r="BS122" s="82"/>
      <c r="BT122" s="82"/>
      <c r="BU122" s="82"/>
      <c r="BV122" s="82">
        <v>4.2880000000000003</v>
      </c>
      <c r="BW122" s="86" t="s">
        <v>1070</v>
      </c>
    </row>
    <row r="123" spans="1:75" s="86" customFormat="1" x14ac:dyDescent="0.25">
      <c r="A123" s="79">
        <v>121</v>
      </c>
      <c r="B123" s="79">
        <v>1</v>
      </c>
      <c r="C123" s="80" t="s">
        <v>586</v>
      </c>
      <c r="D123" s="81">
        <f>май!D123-июнь!E123</f>
        <v>446.02497800000003</v>
      </c>
      <c r="E123" s="81">
        <f t="shared" si="1"/>
        <v>12.777000000000001</v>
      </c>
      <c r="F123" s="82"/>
      <c r="G123" s="82"/>
      <c r="H123" s="82"/>
      <c r="I123" s="83"/>
      <c r="J123" s="82"/>
      <c r="K123" s="82"/>
      <c r="L123" s="82"/>
      <c r="M123" s="82"/>
      <c r="N123" s="82"/>
      <c r="O123" s="84"/>
      <c r="P123" s="82"/>
      <c r="Q123" s="84"/>
      <c r="R123" s="82"/>
      <c r="S123" s="82"/>
      <c r="T123" s="82"/>
      <c r="U123" s="82"/>
      <c r="V123" s="82"/>
      <c r="W123" s="82"/>
      <c r="X123" s="82"/>
      <c r="Y123" s="84"/>
      <c r="Z123" s="82"/>
      <c r="AA123" s="85"/>
      <c r="AB123" s="82"/>
      <c r="AC123" s="82"/>
      <c r="AD123" s="82"/>
      <c r="AE123" s="82"/>
      <c r="AF123" s="82"/>
      <c r="AG123" s="82"/>
      <c r="AH123" s="84"/>
      <c r="AI123" s="82"/>
      <c r="AJ123" s="84"/>
      <c r="AK123" s="82"/>
      <c r="AL123" s="82"/>
      <c r="AM123" s="82"/>
      <c r="AN123" s="84"/>
      <c r="AO123" s="82"/>
      <c r="AP123" s="84"/>
      <c r="AQ123" s="82"/>
      <c r="AR123" s="84"/>
      <c r="AS123" s="82"/>
      <c r="AT123" s="82"/>
      <c r="AU123" s="82"/>
      <c r="AV123" s="84"/>
      <c r="AW123" s="82"/>
      <c r="AX123" s="82"/>
      <c r="AY123" s="82"/>
      <c r="AZ123" s="84"/>
      <c r="BA123" s="82"/>
      <c r="BB123" s="82"/>
      <c r="BC123" s="82"/>
      <c r="BD123" s="82"/>
      <c r="BE123" s="82"/>
      <c r="BF123" s="82">
        <v>6.0000000000000001E-3</v>
      </c>
      <c r="BG123" s="82">
        <v>7.5019999999999998</v>
      </c>
      <c r="BH123" s="82"/>
      <c r="BI123" s="82"/>
      <c r="BJ123" s="84"/>
      <c r="BK123" s="82"/>
      <c r="BL123" s="84">
        <v>9</v>
      </c>
      <c r="BM123" s="82">
        <v>5.2750000000000004</v>
      </c>
      <c r="BN123" s="82"/>
      <c r="BO123" s="82"/>
      <c r="BP123" s="84"/>
      <c r="BQ123" s="82"/>
      <c r="BR123" s="84"/>
      <c r="BS123" s="82"/>
      <c r="BT123" s="82"/>
      <c r="BU123" s="82"/>
      <c r="BV123" s="82"/>
    </row>
    <row r="124" spans="1:75" x14ac:dyDescent="0.25">
      <c r="A124" s="16">
        <v>122</v>
      </c>
      <c r="B124" s="16">
        <v>1</v>
      </c>
      <c r="C124" s="31" t="s">
        <v>587</v>
      </c>
      <c r="D124" s="40">
        <f>май!D124-июнь!E124</f>
        <v>-95.364864531401025</v>
      </c>
      <c r="E124" s="40">
        <f t="shared" si="1"/>
        <v>0</v>
      </c>
      <c r="F124" s="36"/>
      <c r="G124" s="36"/>
      <c r="H124" s="36"/>
      <c r="I124" s="27"/>
      <c r="J124" s="36"/>
      <c r="K124" s="36"/>
      <c r="L124" s="36"/>
      <c r="M124" s="36"/>
      <c r="N124" s="36"/>
      <c r="O124" s="29"/>
      <c r="P124" s="36"/>
      <c r="Q124" s="29"/>
      <c r="R124" s="36"/>
      <c r="S124" s="36"/>
      <c r="T124" s="36"/>
      <c r="U124" s="36"/>
      <c r="V124" s="36"/>
      <c r="W124" s="36"/>
      <c r="X124" s="36"/>
      <c r="Y124" s="29"/>
      <c r="Z124" s="36"/>
      <c r="AA124" s="66"/>
      <c r="AB124" s="36"/>
      <c r="AC124" s="36"/>
      <c r="AD124" s="36"/>
      <c r="AE124" s="36"/>
      <c r="AF124" s="36"/>
      <c r="AG124" s="36"/>
      <c r="AH124" s="29"/>
      <c r="AI124" s="36"/>
      <c r="AJ124" s="29"/>
      <c r="AK124" s="36"/>
      <c r="AL124" s="36"/>
      <c r="AM124" s="36"/>
      <c r="AN124" s="29"/>
      <c r="AO124" s="36"/>
      <c r="AP124" s="29"/>
      <c r="AQ124" s="36"/>
      <c r="AR124" s="29"/>
      <c r="AS124" s="36"/>
      <c r="AT124" s="36"/>
      <c r="AU124" s="36"/>
      <c r="AV124" s="29"/>
      <c r="AW124" s="36"/>
      <c r="AX124" s="36"/>
      <c r="AY124" s="36"/>
      <c r="AZ124" s="29"/>
      <c r="BA124" s="36"/>
      <c r="BB124" s="36"/>
      <c r="BC124" s="36"/>
      <c r="BD124" s="36"/>
      <c r="BE124" s="36"/>
      <c r="BF124" s="36"/>
      <c r="BG124" s="36"/>
      <c r="BH124" s="36"/>
      <c r="BI124" s="36"/>
      <c r="BJ124" s="29"/>
      <c r="BK124" s="36"/>
      <c r="BL124" s="29"/>
      <c r="BM124" s="36"/>
      <c r="BN124" s="36"/>
      <c r="BO124" s="36"/>
      <c r="BP124" s="29"/>
      <c r="BQ124" s="36"/>
      <c r="BR124" s="29"/>
      <c r="BS124" s="36"/>
      <c r="BT124" s="36"/>
      <c r="BU124" s="36"/>
      <c r="BV124" s="36"/>
    </row>
    <row r="125" spans="1:75" s="86" customFormat="1" x14ac:dyDescent="0.25">
      <c r="A125" s="79">
        <v>123</v>
      </c>
      <c r="B125" s="79">
        <v>1</v>
      </c>
      <c r="C125" s="80" t="s">
        <v>588</v>
      </c>
      <c r="D125" s="81">
        <f>май!D125-июнь!E125</f>
        <v>294.72950190144928</v>
      </c>
      <c r="E125" s="81">
        <f t="shared" si="1"/>
        <v>8.0950000000000006</v>
      </c>
      <c r="F125" s="82"/>
      <c r="G125" s="82"/>
      <c r="H125" s="82"/>
      <c r="I125" s="83"/>
      <c r="J125" s="82"/>
      <c r="K125" s="82"/>
      <c r="L125" s="82"/>
      <c r="M125" s="82"/>
      <c r="N125" s="82"/>
      <c r="O125" s="84"/>
      <c r="P125" s="82"/>
      <c r="Q125" s="84"/>
      <c r="R125" s="82"/>
      <c r="S125" s="82"/>
      <c r="T125" s="82"/>
      <c r="U125" s="82"/>
      <c r="V125" s="82"/>
      <c r="W125" s="82"/>
      <c r="X125" s="82"/>
      <c r="Y125" s="84"/>
      <c r="Z125" s="82"/>
      <c r="AA125" s="85"/>
      <c r="AB125" s="82"/>
      <c r="AC125" s="82"/>
      <c r="AD125" s="82"/>
      <c r="AE125" s="82"/>
      <c r="AF125" s="82"/>
      <c r="AG125" s="82"/>
      <c r="AH125" s="84"/>
      <c r="AI125" s="82"/>
      <c r="AJ125" s="84"/>
      <c r="AK125" s="82"/>
      <c r="AL125" s="82"/>
      <c r="AM125" s="82"/>
      <c r="AN125" s="84"/>
      <c r="AO125" s="82"/>
      <c r="AP125" s="84"/>
      <c r="AQ125" s="82"/>
      <c r="AR125" s="84"/>
      <c r="AS125" s="82"/>
      <c r="AT125" s="82"/>
      <c r="AU125" s="82"/>
      <c r="AV125" s="84"/>
      <c r="AW125" s="82"/>
      <c r="AX125" s="82"/>
      <c r="AY125" s="82"/>
      <c r="AZ125" s="84"/>
      <c r="BA125" s="82"/>
      <c r="BB125" s="82"/>
      <c r="BC125" s="82"/>
      <c r="BD125" s="82"/>
      <c r="BE125" s="82"/>
      <c r="BF125" s="82"/>
      <c r="BG125" s="82"/>
      <c r="BH125" s="82"/>
      <c r="BI125" s="82"/>
      <c r="BJ125" s="84"/>
      <c r="BK125" s="82"/>
      <c r="BL125" s="84">
        <v>17</v>
      </c>
      <c r="BM125" s="82">
        <v>8.0950000000000006</v>
      </c>
      <c r="BN125" s="82"/>
      <c r="BO125" s="82"/>
      <c r="BP125" s="84"/>
      <c r="BQ125" s="82"/>
      <c r="BR125" s="84"/>
      <c r="BS125" s="82"/>
      <c r="BT125" s="82"/>
      <c r="BU125" s="82"/>
      <c r="BV125" s="82"/>
    </row>
    <row r="126" spans="1:75" s="86" customFormat="1" x14ac:dyDescent="0.25">
      <c r="A126" s="79">
        <v>124</v>
      </c>
      <c r="B126" s="79">
        <v>1</v>
      </c>
      <c r="C126" s="80" t="s">
        <v>589</v>
      </c>
      <c r="D126" s="81">
        <f>май!D126-июнь!E126</f>
        <v>-1579.3886770338165</v>
      </c>
      <c r="E126" s="81">
        <f t="shared" si="1"/>
        <v>13.324999999999999</v>
      </c>
      <c r="F126" s="82"/>
      <c r="G126" s="82"/>
      <c r="H126" s="82"/>
      <c r="I126" s="83"/>
      <c r="J126" s="82"/>
      <c r="K126" s="82"/>
      <c r="L126" s="82"/>
      <c r="M126" s="82"/>
      <c r="N126" s="82"/>
      <c r="O126" s="84"/>
      <c r="P126" s="82"/>
      <c r="Q126" s="84"/>
      <c r="R126" s="82"/>
      <c r="S126" s="82"/>
      <c r="T126" s="82"/>
      <c r="U126" s="82"/>
      <c r="V126" s="82"/>
      <c r="W126" s="82"/>
      <c r="X126" s="82"/>
      <c r="Y126" s="84"/>
      <c r="Z126" s="82"/>
      <c r="AA126" s="85"/>
      <c r="AB126" s="82"/>
      <c r="AC126" s="82"/>
      <c r="AD126" s="82"/>
      <c r="AE126" s="82"/>
      <c r="AF126" s="82"/>
      <c r="AG126" s="82"/>
      <c r="AH126" s="84">
        <v>5</v>
      </c>
      <c r="AI126" s="82">
        <v>6.8010000000000002</v>
      </c>
      <c r="AJ126" s="84"/>
      <c r="AK126" s="82"/>
      <c r="AL126" s="82"/>
      <c r="AM126" s="82"/>
      <c r="AN126" s="84"/>
      <c r="AO126" s="82"/>
      <c r="AP126" s="84"/>
      <c r="AQ126" s="82"/>
      <c r="AR126" s="84"/>
      <c r="AS126" s="82"/>
      <c r="AT126" s="82"/>
      <c r="AU126" s="82"/>
      <c r="AV126" s="84"/>
      <c r="AW126" s="82"/>
      <c r="AX126" s="82"/>
      <c r="AY126" s="82"/>
      <c r="AZ126" s="84"/>
      <c r="BA126" s="82"/>
      <c r="BB126" s="82"/>
      <c r="BC126" s="82"/>
      <c r="BD126" s="82"/>
      <c r="BE126" s="82"/>
      <c r="BF126" s="82"/>
      <c r="BG126" s="82"/>
      <c r="BH126" s="82"/>
      <c r="BI126" s="82"/>
      <c r="BJ126" s="84">
        <v>1</v>
      </c>
      <c r="BK126" s="82">
        <v>6.524</v>
      </c>
      <c r="BL126" s="84"/>
      <c r="BM126" s="82"/>
      <c r="BN126" s="82"/>
      <c r="BO126" s="82"/>
      <c r="BP126" s="84"/>
      <c r="BQ126" s="82"/>
      <c r="BR126" s="84"/>
      <c r="BS126" s="82"/>
      <c r="BT126" s="82"/>
      <c r="BU126" s="82"/>
      <c r="BV126" s="82"/>
    </row>
    <row r="127" spans="1:75" x14ac:dyDescent="0.25">
      <c r="A127" s="16">
        <v>125</v>
      </c>
      <c r="B127" s="16">
        <v>1</v>
      </c>
      <c r="C127" s="31" t="s">
        <v>590</v>
      </c>
      <c r="D127" s="40">
        <f>май!D127-июнь!E127</f>
        <v>-1338.1197975729474</v>
      </c>
      <c r="E127" s="40">
        <f t="shared" si="1"/>
        <v>0</v>
      </c>
      <c r="F127" s="36"/>
      <c r="G127" s="36"/>
      <c r="H127" s="36"/>
      <c r="I127" s="27"/>
      <c r="J127" s="36"/>
      <c r="K127" s="36"/>
      <c r="L127" s="36"/>
      <c r="M127" s="36"/>
      <c r="N127" s="36"/>
      <c r="O127" s="29"/>
      <c r="P127" s="36"/>
      <c r="Q127" s="29"/>
      <c r="R127" s="36"/>
      <c r="S127" s="36"/>
      <c r="T127" s="36"/>
      <c r="U127" s="36"/>
      <c r="V127" s="36"/>
      <c r="W127" s="36"/>
      <c r="X127" s="36"/>
      <c r="Y127" s="29"/>
      <c r="Z127" s="36"/>
      <c r="AA127" s="66"/>
      <c r="AB127" s="36"/>
      <c r="AC127" s="36"/>
      <c r="AD127" s="36"/>
      <c r="AE127" s="36"/>
      <c r="AF127" s="36"/>
      <c r="AG127" s="36"/>
      <c r="AH127" s="29"/>
      <c r="AI127" s="36"/>
      <c r="AJ127" s="29"/>
      <c r="AK127" s="36"/>
      <c r="AL127" s="36"/>
      <c r="AM127" s="36"/>
      <c r="AN127" s="29"/>
      <c r="AO127" s="36"/>
      <c r="AP127" s="29"/>
      <c r="AQ127" s="36"/>
      <c r="AR127" s="29"/>
      <c r="AS127" s="36"/>
      <c r="AT127" s="36"/>
      <c r="AU127" s="36"/>
      <c r="AV127" s="29"/>
      <c r="AW127" s="36"/>
      <c r="AX127" s="36"/>
      <c r="AY127" s="36"/>
      <c r="AZ127" s="29"/>
      <c r="BA127" s="36"/>
      <c r="BB127" s="36"/>
      <c r="BC127" s="36"/>
      <c r="BD127" s="36"/>
      <c r="BE127" s="36"/>
      <c r="BF127" s="36"/>
      <c r="BG127" s="36"/>
      <c r="BH127" s="36"/>
      <c r="BI127" s="36"/>
      <c r="BJ127" s="29"/>
      <c r="BK127" s="36"/>
      <c r="BL127" s="29"/>
      <c r="BM127" s="36"/>
      <c r="BN127" s="36"/>
      <c r="BO127" s="36"/>
      <c r="BP127" s="29"/>
      <c r="BQ127" s="36"/>
      <c r="BR127" s="29"/>
      <c r="BS127" s="36"/>
      <c r="BT127" s="36"/>
      <c r="BU127" s="36"/>
      <c r="BV127" s="36"/>
    </row>
    <row r="128" spans="1:75" s="86" customFormat="1" x14ac:dyDescent="0.25">
      <c r="A128" s="79">
        <v>126</v>
      </c>
      <c r="B128" s="79">
        <v>1</v>
      </c>
      <c r="C128" s="80" t="s">
        <v>591</v>
      </c>
      <c r="D128" s="81">
        <f>май!D128-июнь!E128</f>
        <v>2269.3852393333336</v>
      </c>
      <c r="E128" s="81">
        <f t="shared" si="1"/>
        <v>9.7560000000000002</v>
      </c>
      <c r="F128" s="82"/>
      <c r="G128" s="82"/>
      <c r="H128" s="82"/>
      <c r="I128" s="83"/>
      <c r="J128" s="82"/>
      <c r="K128" s="82"/>
      <c r="L128" s="82"/>
      <c r="M128" s="82"/>
      <c r="N128" s="82"/>
      <c r="O128" s="84"/>
      <c r="P128" s="82"/>
      <c r="Q128" s="84"/>
      <c r="R128" s="82"/>
      <c r="S128" s="82"/>
      <c r="T128" s="82"/>
      <c r="U128" s="82"/>
      <c r="V128" s="82"/>
      <c r="W128" s="82"/>
      <c r="X128" s="82"/>
      <c r="Y128" s="84"/>
      <c r="Z128" s="82"/>
      <c r="AA128" s="85"/>
      <c r="AB128" s="82"/>
      <c r="AC128" s="82"/>
      <c r="AD128" s="82"/>
      <c r="AE128" s="82"/>
      <c r="AF128" s="82"/>
      <c r="AG128" s="82"/>
      <c r="AH128" s="84">
        <v>4</v>
      </c>
      <c r="AI128" s="82">
        <v>4.1920000000000002</v>
      </c>
      <c r="AJ128" s="84"/>
      <c r="AK128" s="82"/>
      <c r="AL128" s="82"/>
      <c r="AM128" s="82"/>
      <c r="AN128" s="84"/>
      <c r="AO128" s="82"/>
      <c r="AP128" s="84"/>
      <c r="AQ128" s="82"/>
      <c r="AR128" s="84"/>
      <c r="AS128" s="82"/>
      <c r="AT128" s="82"/>
      <c r="AU128" s="82"/>
      <c r="AV128" s="84"/>
      <c r="AW128" s="82"/>
      <c r="AX128" s="82"/>
      <c r="AY128" s="82"/>
      <c r="AZ128" s="84"/>
      <c r="BA128" s="82"/>
      <c r="BB128" s="82"/>
      <c r="BC128" s="82"/>
      <c r="BD128" s="82"/>
      <c r="BE128" s="82"/>
      <c r="BF128" s="82">
        <v>6.0000000000000001E-3</v>
      </c>
      <c r="BG128" s="82">
        <v>2.339</v>
      </c>
      <c r="BH128" s="82"/>
      <c r="BI128" s="82"/>
      <c r="BJ128" s="84"/>
      <c r="BK128" s="82"/>
      <c r="BL128" s="84">
        <v>6</v>
      </c>
      <c r="BM128" s="82">
        <v>3.2250000000000001</v>
      </c>
      <c r="BN128" s="82"/>
      <c r="BO128" s="82"/>
      <c r="BP128" s="84"/>
      <c r="BQ128" s="82"/>
      <c r="BR128" s="84"/>
      <c r="BS128" s="82"/>
      <c r="BT128" s="82"/>
      <c r="BU128" s="82"/>
      <c r="BV128" s="82"/>
    </row>
    <row r="129" spans="1:75" x14ac:dyDescent="0.25">
      <c r="A129" s="16">
        <v>127</v>
      </c>
      <c r="B129" s="16">
        <v>1</v>
      </c>
      <c r="C129" s="31" t="s">
        <v>940</v>
      </c>
      <c r="D129" s="40">
        <f>май!D129-июнь!E129</f>
        <v>-86.000429053140138</v>
      </c>
      <c r="E129" s="40">
        <f t="shared" si="1"/>
        <v>0</v>
      </c>
      <c r="F129" s="36"/>
      <c r="G129" s="36"/>
      <c r="H129" s="36"/>
      <c r="I129" s="27"/>
      <c r="J129" s="36"/>
      <c r="K129" s="36"/>
      <c r="L129" s="36"/>
      <c r="M129" s="36"/>
      <c r="N129" s="36"/>
      <c r="O129" s="29"/>
      <c r="P129" s="36"/>
      <c r="Q129" s="29"/>
      <c r="R129" s="36"/>
      <c r="S129" s="36"/>
      <c r="T129" s="36"/>
      <c r="U129" s="36"/>
      <c r="V129" s="36"/>
      <c r="W129" s="36"/>
      <c r="X129" s="36"/>
      <c r="Y129" s="29"/>
      <c r="Z129" s="36"/>
      <c r="AA129" s="66"/>
      <c r="AB129" s="36"/>
      <c r="AC129" s="36"/>
      <c r="AD129" s="36"/>
      <c r="AE129" s="36"/>
      <c r="AF129" s="36"/>
      <c r="AG129" s="36"/>
      <c r="AH129" s="29"/>
      <c r="AI129" s="36"/>
      <c r="AJ129" s="29"/>
      <c r="AK129" s="36"/>
      <c r="AL129" s="36"/>
      <c r="AM129" s="36"/>
      <c r="AN129" s="29"/>
      <c r="AO129" s="36"/>
      <c r="AP129" s="29"/>
      <c r="AQ129" s="36"/>
      <c r="AR129" s="29"/>
      <c r="AS129" s="36"/>
      <c r="AT129" s="36"/>
      <c r="AU129" s="36"/>
      <c r="AV129" s="29"/>
      <c r="AW129" s="36"/>
      <c r="AX129" s="36"/>
      <c r="AY129" s="36"/>
      <c r="AZ129" s="29"/>
      <c r="BA129" s="36"/>
      <c r="BB129" s="36"/>
      <c r="BC129" s="36"/>
      <c r="BD129" s="36"/>
      <c r="BE129" s="36"/>
      <c r="BF129" s="36"/>
      <c r="BG129" s="36"/>
      <c r="BH129" s="36"/>
      <c r="BI129" s="36"/>
      <c r="BJ129" s="29"/>
      <c r="BK129" s="36"/>
      <c r="BL129" s="29"/>
      <c r="BM129" s="36"/>
      <c r="BN129" s="36"/>
      <c r="BO129" s="36"/>
      <c r="BP129" s="29"/>
      <c r="BQ129" s="36"/>
      <c r="BR129" s="29"/>
      <c r="BS129" s="36"/>
      <c r="BT129" s="36"/>
      <c r="BU129" s="36"/>
      <c r="BV129" s="36"/>
    </row>
    <row r="130" spans="1:75" x14ac:dyDescent="0.25">
      <c r="A130" s="16">
        <v>128</v>
      </c>
      <c r="B130" s="16">
        <v>1</v>
      </c>
      <c r="C130" s="31" t="s">
        <v>592</v>
      </c>
      <c r="D130" s="40">
        <f>май!D130-июнь!E130</f>
        <v>-718.83944768115941</v>
      </c>
      <c r="E130" s="40">
        <f t="shared" si="1"/>
        <v>0</v>
      </c>
      <c r="F130" s="36"/>
      <c r="G130" s="36"/>
      <c r="H130" s="36"/>
      <c r="I130" s="27"/>
      <c r="J130" s="36"/>
      <c r="K130" s="36"/>
      <c r="L130" s="36"/>
      <c r="M130" s="36"/>
      <c r="N130" s="36"/>
      <c r="O130" s="29"/>
      <c r="P130" s="36"/>
      <c r="Q130" s="29"/>
      <c r="R130" s="36"/>
      <c r="S130" s="36"/>
      <c r="T130" s="36"/>
      <c r="U130" s="36"/>
      <c r="V130" s="36"/>
      <c r="W130" s="36"/>
      <c r="X130" s="36"/>
      <c r="Y130" s="29"/>
      <c r="Z130" s="36"/>
      <c r="AA130" s="66"/>
      <c r="AB130" s="36"/>
      <c r="AC130" s="36"/>
      <c r="AD130" s="36"/>
      <c r="AE130" s="36"/>
      <c r="AF130" s="36"/>
      <c r="AG130" s="36"/>
      <c r="AH130" s="29"/>
      <c r="AI130" s="36"/>
      <c r="AJ130" s="29"/>
      <c r="AK130" s="36"/>
      <c r="AL130" s="36"/>
      <c r="AM130" s="36"/>
      <c r="AN130" s="29"/>
      <c r="AO130" s="36"/>
      <c r="AP130" s="29"/>
      <c r="AQ130" s="36"/>
      <c r="AR130" s="29"/>
      <c r="AS130" s="36"/>
      <c r="AT130" s="36"/>
      <c r="AU130" s="36"/>
      <c r="AV130" s="29"/>
      <c r="AW130" s="36"/>
      <c r="AX130" s="36"/>
      <c r="AY130" s="36"/>
      <c r="AZ130" s="29"/>
      <c r="BA130" s="36"/>
      <c r="BB130" s="36"/>
      <c r="BC130" s="36"/>
      <c r="BD130" s="36"/>
      <c r="BE130" s="36"/>
      <c r="BF130" s="36"/>
      <c r="BG130" s="36"/>
      <c r="BH130" s="36"/>
      <c r="BI130" s="36"/>
      <c r="BJ130" s="29"/>
      <c r="BK130" s="36"/>
      <c r="BL130" s="29"/>
      <c r="BM130" s="36"/>
      <c r="BN130" s="36"/>
      <c r="BO130" s="36"/>
      <c r="BP130" s="29"/>
      <c r="BQ130" s="36"/>
      <c r="BR130" s="29"/>
      <c r="BS130" s="36"/>
      <c r="BT130" s="36"/>
      <c r="BU130" s="36"/>
      <c r="BV130" s="36"/>
    </row>
    <row r="131" spans="1:75" s="86" customFormat="1" x14ac:dyDescent="0.25">
      <c r="A131" s="79">
        <v>129</v>
      </c>
      <c r="B131" s="79">
        <v>1</v>
      </c>
      <c r="C131" s="80" t="s">
        <v>593</v>
      </c>
      <c r="D131" s="81">
        <f>май!D131-июнь!E131</f>
        <v>126.75709496618359</v>
      </c>
      <c r="E131" s="81">
        <f t="shared" si="1"/>
        <v>4.4630000000000001</v>
      </c>
      <c r="F131" s="82"/>
      <c r="G131" s="82"/>
      <c r="H131" s="82"/>
      <c r="I131" s="83"/>
      <c r="J131" s="82"/>
      <c r="K131" s="82"/>
      <c r="L131" s="82"/>
      <c r="M131" s="82"/>
      <c r="N131" s="82"/>
      <c r="O131" s="84"/>
      <c r="P131" s="82"/>
      <c r="Q131" s="84"/>
      <c r="R131" s="82"/>
      <c r="S131" s="82"/>
      <c r="T131" s="82"/>
      <c r="U131" s="82"/>
      <c r="V131" s="82"/>
      <c r="W131" s="82"/>
      <c r="X131" s="82"/>
      <c r="Y131" s="84"/>
      <c r="Z131" s="82"/>
      <c r="AA131" s="85"/>
      <c r="AB131" s="82"/>
      <c r="AC131" s="82"/>
      <c r="AD131" s="82"/>
      <c r="AE131" s="82"/>
      <c r="AF131" s="82"/>
      <c r="AG131" s="82"/>
      <c r="AH131" s="84"/>
      <c r="AI131" s="82"/>
      <c r="AJ131" s="84"/>
      <c r="AK131" s="82"/>
      <c r="AL131" s="82"/>
      <c r="AM131" s="82"/>
      <c r="AN131" s="84"/>
      <c r="AO131" s="82"/>
      <c r="AP131" s="84"/>
      <c r="AQ131" s="82"/>
      <c r="AR131" s="84"/>
      <c r="AS131" s="82"/>
      <c r="AT131" s="82"/>
      <c r="AU131" s="82"/>
      <c r="AV131" s="84"/>
      <c r="AW131" s="82"/>
      <c r="AX131" s="82"/>
      <c r="AY131" s="82"/>
      <c r="AZ131" s="84"/>
      <c r="BA131" s="82"/>
      <c r="BB131" s="82"/>
      <c r="BC131" s="82"/>
      <c r="BD131" s="82"/>
      <c r="BE131" s="82"/>
      <c r="BF131" s="82"/>
      <c r="BG131" s="82"/>
      <c r="BH131" s="82"/>
      <c r="BI131" s="82"/>
      <c r="BJ131" s="84"/>
      <c r="BK131" s="82"/>
      <c r="BL131" s="84"/>
      <c r="BM131" s="82"/>
      <c r="BN131" s="82"/>
      <c r="BO131" s="82"/>
      <c r="BP131" s="84"/>
      <c r="BQ131" s="82"/>
      <c r="BR131" s="84"/>
      <c r="BS131" s="82"/>
      <c r="BT131" s="82"/>
      <c r="BU131" s="82"/>
      <c r="BV131" s="82">
        <v>4.4630000000000001</v>
      </c>
      <c r="BW131" s="86" t="s">
        <v>1070</v>
      </c>
    </row>
    <row r="132" spans="1:75" x14ac:dyDescent="0.25">
      <c r="A132" s="16">
        <v>130</v>
      </c>
      <c r="B132" s="16">
        <v>1</v>
      </c>
      <c r="C132" s="31" t="s">
        <v>594</v>
      </c>
      <c r="D132" s="40">
        <f>май!D132-июнь!E132</f>
        <v>-55.899317690821306</v>
      </c>
      <c r="E132" s="40">
        <f t="shared" ref="E132:E195" si="2">G132+H132+J132+L132+N132+P132+R132+T132+V132+X132+Z132+AC132+AE132+AG132+AI132+AK132+AM132+AO132+AQ132+AS132+AU132+AW132+AY132+BA132+BC132+BE132+BG132+BI132+BK132+BM132+BO132+BQ132+BS132+BU132+BV132</f>
        <v>0</v>
      </c>
      <c r="F132" s="36"/>
      <c r="G132" s="36"/>
      <c r="H132" s="36"/>
      <c r="I132" s="27"/>
      <c r="J132" s="36"/>
      <c r="K132" s="36"/>
      <c r="L132" s="36"/>
      <c r="M132" s="36"/>
      <c r="N132" s="36"/>
      <c r="O132" s="29"/>
      <c r="P132" s="36"/>
      <c r="Q132" s="29"/>
      <c r="R132" s="36"/>
      <c r="S132" s="36"/>
      <c r="T132" s="36"/>
      <c r="U132" s="36"/>
      <c r="V132" s="36"/>
      <c r="W132" s="36"/>
      <c r="X132" s="36"/>
      <c r="Y132" s="29"/>
      <c r="Z132" s="36"/>
      <c r="AA132" s="66"/>
      <c r="AB132" s="36"/>
      <c r="AC132" s="36"/>
      <c r="AD132" s="36"/>
      <c r="AE132" s="36"/>
      <c r="AF132" s="36"/>
      <c r="AG132" s="36"/>
      <c r="AH132" s="29"/>
      <c r="AI132" s="36"/>
      <c r="AJ132" s="29"/>
      <c r="AK132" s="36"/>
      <c r="AL132" s="36"/>
      <c r="AM132" s="36"/>
      <c r="AN132" s="29"/>
      <c r="AO132" s="36"/>
      <c r="AP132" s="29"/>
      <c r="AQ132" s="36"/>
      <c r="AR132" s="29"/>
      <c r="AS132" s="36"/>
      <c r="AT132" s="36"/>
      <c r="AU132" s="36"/>
      <c r="AV132" s="29"/>
      <c r="AW132" s="36"/>
      <c r="AX132" s="36"/>
      <c r="AY132" s="36"/>
      <c r="AZ132" s="29"/>
      <c r="BA132" s="36"/>
      <c r="BB132" s="36"/>
      <c r="BC132" s="36"/>
      <c r="BD132" s="36"/>
      <c r="BE132" s="36"/>
      <c r="BF132" s="36"/>
      <c r="BG132" s="36"/>
      <c r="BH132" s="36"/>
      <c r="BI132" s="36"/>
      <c r="BJ132" s="29"/>
      <c r="BK132" s="36"/>
      <c r="BL132" s="29"/>
      <c r="BM132" s="36"/>
      <c r="BN132" s="36"/>
      <c r="BO132" s="36"/>
      <c r="BP132" s="29"/>
      <c r="BQ132" s="36"/>
      <c r="BR132" s="29"/>
      <c r="BS132" s="36"/>
      <c r="BT132" s="36"/>
      <c r="BU132" s="36"/>
      <c r="BV132" s="36"/>
    </row>
    <row r="133" spans="1:75" x14ac:dyDescent="0.25">
      <c r="A133" s="16">
        <v>131</v>
      </c>
      <c r="B133" s="16">
        <v>1</v>
      </c>
      <c r="C133" s="31" t="s">
        <v>595</v>
      </c>
      <c r="D133" s="40">
        <f>май!D133-июнь!E133</f>
        <v>260.98184644444433</v>
      </c>
      <c r="E133" s="40">
        <f t="shared" si="2"/>
        <v>0</v>
      </c>
      <c r="F133" s="36"/>
      <c r="G133" s="36"/>
      <c r="H133" s="36"/>
      <c r="I133" s="27"/>
      <c r="J133" s="36"/>
      <c r="K133" s="36"/>
      <c r="L133" s="36"/>
      <c r="M133" s="36"/>
      <c r="N133" s="36"/>
      <c r="O133" s="29"/>
      <c r="P133" s="36"/>
      <c r="Q133" s="29"/>
      <c r="R133" s="36"/>
      <c r="S133" s="36"/>
      <c r="T133" s="36"/>
      <c r="U133" s="36"/>
      <c r="V133" s="36"/>
      <c r="W133" s="36"/>
      <c r="X133" s="36"/>
      <c r="Y133" s="29"/>
      <c r="Z133" s="36"/>
      <c r="AA133" s="66"/>
      <c r="AB133" s="36"/>
      <c r="AC133" s="36"/>
      <c r="AD133" s="36"/>
      <c r="AE133" s="36"/>
      <c r="AF133" s="36"/>
      <c r="AG133" s="36"/>
      <c r="AH133" s="29"/>
      <c r="AI133" s="36"/>
      <c r="AJ133" s="29"/>
      <c r="AK133" s="36"/>
      <c r="AL133" s="36"/>
      <c r="AM133" s="36"/>
      <c r="AN133" s="29"/>
      <c r="AO133" s="36"/>
      <c r="AP133" s="29"/>
      <c r="AQ133" s="36"/>
      <c r="AR133" s="29"/>
      <c r="AS133" s="36"/>
      <c r="AT133" s="36"/>
      <c r="AU133" s="36"/>
      <c r="AV133" s="29"/>
      <c r="AW133" s="36"/>
      <c r="AX133" s="36"/>
      <c r="AY133" s="36"/>
      <c r="AZ133" s="29"/>
      <c r="BA133" s="36"/>
      <c r="BB133" s="36"/>
      <c r="BC133" s="36"/>
      <c r="BD133" s="36"/>
      <c r="BE133" s="36"/>
      <c r="BF133" s="36"/>
      <c r="BG133" s="36"/>
      <c r="BH133" s="36"/>
      <c r="BI133" s="36"/>
      <c r="BJ133" s="29"/>
      <c r="BK133" s="36"/>
      <c r="BL133" s="29"/>
      <c r="BM133" s="36"/>
      <c r="BN133" s="36"/>
      <c r="BO133" s="36"/>
      <c r="BP133" s="29"/>
      <c r="BQ133" s="36"/>
      <c r="BR133" s="29"/>
      <c r="BS133" s="36"/>
      <c r="BT133" s="36"/>
      <c r="BU133" s="36"/>
      <c r="BV133" s="36"/>
    </row>
    <row r="134" spans="1:75" x14ac:dyDescent="0.25">
      <c r="A134" s="16">
        <v>132</v>
      </c>
      <c r="B134" s="16">
        <v>1</v>
      </c>
      <c r="C134" s="31" t="s">
        <v>596</v>
      </c>
      <c r="D134" s="40">
        <f>май!D134-июнь!E134</f>
        <v>-742.60191706280193</v>
      </c>
      <c r="E134" s="40">
        <f t="shared" si="2"/>
        <v>0</v>
      </c>
      <c r="F134" s="36"/>
      <c r="G134" s="36"/>
      <c r="H134" s="36"/>
      <c r="I134" s="27"/>
      <c r="J134" s="36"/>
      <c r="K134" s="36"/>
      <c r="L134" s="36"/>
      <c r="M134" s="36"/>
      <c r="N134" s="36"/>
      <c r="O134" s="29"/>
      <c r="P134" s="36"/>
      <c r="Q134" s="29"/>
      <c r="R134" s="36"/>
      <c r="S134" s="36"/>
      <c r="T134" s="36"/>
      <c r="U134" s="36"/>
      <c r="V134" s="36"/>
      <c r="W134" s="36"/>
      <c r="X134" s="36"/>
      <c r="Y134" s="29"/>
      <c r="Z134" s="36"/>
      <c r="AA134" s="66"/>
      <c r="AB134" s="36"/>
      <c r="AC134" s="36"/>
      <c r="AD134" s="36"/>
      <c r="AE134" s="36"/>
      <c r="AF134" s="36"/>
      <c r="AG134" s="36"/>
      <c r="AH134" s="29"/>
      <c r="AI134" s="36"/>
      <c r="AJ134" s="29"/>
      <c r="AK134" s="36"/>
      <c r="AL134" s="36"/>
      <c r="AM134" s="36"/>
      <c r="AN134" s="29"/>
      <c r="AO134" s="36"/>
      <c r="AP134" s="29"/>
      <c r="AQ134" s="36"/>
      <c r="AR134" s="29"/>
      <c r="AS134" s="36"/>
      <c r="AT134" s="36"/>
      <c r="AU134" s="36"/>
      <c r="AV134" s="29"/>
      <c r="AW134" s="36"/>
      <c r="AX134" s="36"/>
      <c r="AY134" s="36"/>
      <c r="AZ134" s="29"/>
      <c r="BA134" s="36"/>
      <c r="BB134" s="36"/>
      <c r="BC134" s="36"/>
      <c r="BD134" s="36"/>
      <c r="BE134" s="36"/>
      <c r="BF134" s="36"/>
      <c r="BG134" s="36"/>
      <c r="BH134" s="36"/>
      <c r="BI134" s="36"/>
      <c r="BJ134" s="29"/>
      <c r="BK134" s="36"/>
      <c r="BL134" s="29"/>
      <c r="BM134" s="36"/>
      <c r="BN134" s="36"/>
      <c r="BO134" s="36"/>
      <c r="BP134" s="29"/>
      <c r="BQ134" s="36"/>
      <c r="BR134" s="29"/>
      <c r="BS134" s="36"/>
      <c r="BT134" s="36"/>
      <c r="BU134" s="36"/>
      <c r="BV134" s="36"/>
    </row>
    <row r="135" spans="1:75" x14ac:dyDescent="0.25">
      <c r="A135" s="16">
        <v>133</v>
      </c>
      <c r="B135" s="16">
        <v>1</v>
      </c>
      <c r="C135" s="31" t="s">
        <v>597</v>
      </c>
      <c r="D135" s="40">
        <f>май!D135-июнь!E135</f>
        <v>-384.69277193236718</v>
      </c>
      <c r="E135" s="40">
        <f t="shared" si="2"/>
        <v>0</v>
      </c>
      <c r="F135" s="36"/>
      <c r="G135" s="36"/>
      <c r="H135" s="36"/>
      <c r="I135" s="27"/>
      <c r="J135" s="36"/>
      <c r="K135" s="36"/>
      <c r="L135" s="36"/>
      <c r="M135" s="36"/>
      <c r="N135" s="36"/>
      <c r="O135" s="29"/>
      <c r="P135" s="36"/>
      <c r="Q135" s="29"/>
      <c r="R135" s="36"/>
      <c r="S135" s="36"/>
      <c r="T135" s="36"/>
      <c r="U135" s="36"/>
      <c r="V135" s="36"/>
      <c r="W135" s="36"/>
      <c r="X135" s="36"/>
      <c r="Y135" s="29"/>
      <c r="Z135" s="36"/>
      <c r="AA135" s="66"/>
      <c r="AB135" s="36"/>
      <c r="AC135" s="36"/>
      <c r="AD135" s="36"/>
      <c r="AE135" s="36"/>
      <c r="AF135" s="36"/>
      <c r="AG135" s="36"/>
      <c r="AH135" s="29"/>
      <c r="AI135" s="36"/>
      <c r="AJ135" s="29"/>
      <c r="AK135" s="36"/>
      <c r="AL135" s="36"/>
      <c r="AM135" s="36"/>
      <c r="AN135" s="29"/>
      <c r="AO135" s="36"/>
      <c r="AP135" s="29"/>
      <c r="AQ135" s="36"/>
      <c r="AR135" s="29"/>
      <c r="AS135" s="36"/>
      <c r="AT135" s="36"/>
      <c r="AU135" s="36"/>
      <c r="AV135" s="29"/>
      <c r="AW135" s="36"/>
      <c r="AX135" s="36"/>
      <c r="AY135" s="36"/>
      <c r="AZ135" s="29"/>
      <c r="BA135" s="36"/>
      <c r="BB135" s="36"/>
      <c r="BC135" s="36"/>
      <c r="BD135" s="36"/>
      <c r="BE135" s="36"/>
      <c r="BF135" s="36"/>
      <c r="BG135" s="36"/>
      <c r="BH135" s="36"/>
      <c r="BI135" s="36"/>
      <c r="BJ135" s="29"/>
      <c r="BK135" s="36"/>
      <c r="BL135" s="29"/>
      <c r="BM135" s="36"/>
      <c r="BN135" s="36"/>
      <c r="BO135" s="36"/>
      <c r="BP135" s="29"/>
      <c r="BQ135" s="36"/>
      <c r="BR135" s="29"/>
      <c r="BS135" s="36"/>
      <c r="BT135" s="36"/>
      <c r="BU135" s="36"/>
      <c r="BV135" s="36"/>
    </row>
    <row r="136" spans="1:75" x14ac:dyDescent="0.25">
      <c r="A136" s="16">
        <v>134</v>
      </c>
      <c r="B136" s="16">
        <v>1</v>
      </c>
      <c r="C136" s="31" t="s">
        <v>598</v>
      </c>
      <c r="D136" s="40">
        <f>май!D136-июнь!E136</f>
        <v>-141.01183173913043</v>
      </c>
      <c r="E136" s="40">
        <f t="shared" si="2"/>
        <v>0</v>
      </c>
      <c r="F136" s="36"/>
      <c r="G136" s="36"/>
      <c r="H136" s="36"/>
      <c r="I136" s="27"/>
      <c r="J136" s="36"/>
      <c r="K136" s="36"/>
      <c r="L136" s="36"/>
      <c r="M136" s="36"/>
      <c r="N136" s="36"/>
      <c r="O136" s="29"/>
      <c r="P136" s="36"/>
      <c r="Q136" s="29"/>
      <c r="R136" s="36"/>
      <c r="S136" s="36"/>
      <c r="T136" s="36"/>
      <c r="U136" s="36"/>
      <c r="V136" s="36"/>
      <c r="W136" s="36"/>
      <c r="X136" s="36"/>
      <c r="Y136" s="29"/>
      <c r="Z136" s="36"/>
      <c r="AA136" s="66"/>
      <c r="AB136" s="36"/>
      <c r="AC136" s="36"/>
      <c r="AD136" s="36"/>
      <c r="AE136" s="36"/>
      <c r="AF136" s="36"/>
      <c r="AG136" s="36"/>
      <c r="AH136" s="29"/>
      <c r="AI136" s="36"/>
      <c r="AJ136" s="29"/>
      <c r="AK136" s="36"/>
      <c r="AL136" s="36"/>
      <c r="AM136" s="36"/>
      <c r="AN136" s="29"/>
      <c r="AO136" s="36"/>
      <c r="AP136" s="29"/>
      <c r="AQ136" s="36"/>
      <c r="AR136" s="29"/>
      <c r="AS136" s="36"/>
      <c r="AT136" s="36"/>
      <c r="AU136" s="36"/>
      <c r="AV136" s="29"/>
      <c r="AW136" s="36"/>
      <c r="AX136" s="36"/>
      <c r="AY136" s="36"/>
      <c r="AZ136" s="29"/>
      <c r="BA136" s="36"/>
      <c r="BB136" s="36"/>
      <c r="BC136" s="36"/>
      <c r="BD136" s="36"/>
      <c r="BE136" s="36"/>
      <c r="BF136" s="36"/>
      <c r="BG136" s="36"/>
      <c r="BH136" s="36"/>
      <c r="BI136" s="36"/>
      <c r="BJ136" s="29"/>
      <c r="BK136" s="36"/>
      <c r="BL136" s="29"/>
      <c r="BM136" s="36"/>
      <c r="BN136" s="36"/>
      <c r="BO136" s="36"/>
      <c r="BP136" s="29"/>
      <c r="BQ136" s="36"/>
      <c r="BR136" s="29"/>
      <c r="BS136" s="36"/>
      <c r="BT136" s="36"/>
      <c r="BU136" s="36"/>
      <c r="BV136" s="36"/>
    </row>
    <row r="137" spans="1:75" s="86" customFormat="1" x14ac:dyDescent="0.25">
      <c r="A137" s="79">
        <v>135</v>
      </c>
      <c r="B137" s="79">
        <v>1</v>
      </c>
      <c r="C137" s="80" t="s">
        <v>599</v>
      </c>
      <c r="D137" s="81">
        <f>май!D137-июнь!E137</f>
        <v>-1163.8309689951691</v>
      </c>
      <c r="E137" s="81">
        <f t="shared" si="2"/>
        <v>101.813</v>
      </c>
      <c r="F137" s="82"/>
      <c r="G137" s="82"/>
      <c r="H137" s="82"/>
      <c r="I137" s="83"/>
      <c r="J137" s="82"/>
      <c r="K137" s="82"/>
      <c r="L137" s="82"/>
      <c r="M137" s="82"/>
      <c r="N137" s="82"/>
      <c r="O137" s="84"/>
      <c r="P137" s="82"/>
      <c r="Q137" s="84"/>
      <c r="R137" s="82"/>
      <c r="S137" s="82"/>
      <c r="T137" s="82"/>
      <c r="U137" s="82"/>
      <c r="V137" s="82"/>
      <c r="W137" s="82"/>
      <c r="X137" s="82"/>
      <c r="Y137" s="84"/>
      <c r="Z137" s="82"/>
      <c r="AA137" s="85"/>
      <c r="AB137" s="82"/>
      <c r="AC137" s="82"/>
      <c r="AD137" s="82"/>
      <c r="AE137" s="82"/>
      <c r="AF137" s="82"/>
      <c r="AG137" s="82"/>
      <c r="AH137" s="84"/>
      <c r="AI137" s="82"/>
      <c r="AJ137" s="84"/>
      <c r="AK137" s="82"/>
      <c r="AL137" s="82"/>
      <c r="AM137" s="82"/>
      <c r="AN137" s="84"/>
      <c r="AO137" s="82"/>
      <c r="AP137" s="84"/>
      <c r="AQ137" s="82"/>
      <c r="AR137" s="84"/>
      <c r="AS137" s="82"/>
      <c r="AT137" s="82"/>
      <c r="AU137" s="82"/>
      <c r="AV137" s="84"/>
      <c r="AW137" s="82"/>
      <c r="AX137" s="82"/>
      <c r="AY137" s="82"/>
      <c r="AZ137" s="84"/>
      <c r="BA137" s="82"/>
      <c r="BB137" s="82"/>
      <c r="BC137" s="82"/>
      <c r="BD137" s="82"/>
      <c r="BE137" s="82"/>
      <c r="BF137" s="82"/>
      <c r="BG137" s="82"/>
      <c r="BH137" s="82"/>
      <c r="BI137" s="82"/>
      <c r="BJ137" s="84"/>
      <c r="BK137" s="82"/>
      <c r="BL137" s="84"/>
      <c r="BM137" s="82"/>
      <c r="BN137" s="82"/>
      <c r="BO137" s="82"/>
      <c r="BP137" s="84"/>
      <c r="BQ137" s="82"/>
      <c r="BR137" s="84"/>
      <c r="BS137" s="82"/>
      <c r="BT137" s="82"/>
      <c r="BU137" s="82"/>
      <c r="BV137" s="82">
        <v>101.813</v>
      </c>
      <c r="BW137" s="86" t="s">
        <v>1132</v>
      </c>
    </row>
    <row r="138" spans="1:75" s="86" customFormat="1" x14ac:dyDescent="0.25">
      <c r="A138" s="79">
        <v>136</v>
      </c>
      <c r="B138" s="79">
        <v>1</v>
      </c>
      <c r="C138" s="80" t="s">
        <v>600</v>
      </c>
      <c r="D138" s="81">
        <f>май!D138-июнь!E138</f>
        <v>-1391.5773616231884</v>
      </c>
      <c r="E138" s="81">
        <f t="shared" si="2"/>
        <v>6.7009999999999996</v>
      </c>
      <c r="F138" s="82"/>
      <c r="G138" s="82"/>
      <c r="H138" s="82"/>
      <c r="I138" s="83"/>
      <c r="J138" s="82"/>
      <c r="K138" s="82"/>
      <c r="L138" s="82"/>
      <c r="M138" s="82"/>
      <c r="N138" s="82"/>
      <c r="O138" s="84"/>
      <c r="P138" s="82"/>
      <c r="Q138" s="84"/>
      <c r="R138" s="82"/>
      <c r="S138" s="82"/>
      <c r="T138" s="82"/>
      <c r="U138" s="82"/>
      <c r="V138" s="82"/>
      <c r="W138" s="82"/>
      <c r="X138" s="82"/>
      <c r="Y138" s="84"/>
      <c r="Z138" s="82"/>
      <c r="AA138" s="85"/>
      <c r="AB138" s="82"/>
      <c r="AC138" s="82"/>
      <c r="AD138" s="82"/>
      <c r="AE138" s="82"/>
      <c r="AF138" s="82"/>
      <c r="AG138" s="82"/>
      <c r="AH138" s="84">
        <v>5</v>
      </c>
      <c r="AI138" s="82">
        <v>6.7009999999999996</v>
      </c>
      <c r="AJ138" s="84"/>
      <c r="AK138" s="82"/>
      <c r="AL138" s="82"/>
      <c r="AM138" s="82"/>
      <c r="AN138" s="84"/>
      <c r="AO138" s="82"/>
      <c r="AP138" s="84"/>
      <c r="AQ138" s="82"/>
      <c r="AR138" s="84"/>
      <c r="AS138" s="82"/>
      <c r="AT138" s="82"/>
      <c r="AU138" s="82"/>
      <c r="AV138" s="84"/>
      <c r="AW138" s="82"/>
      <c r="AX138" s="82"/>
      <c r="AY138" s="82"/>
      <c r="AZ138" s="84"/>
      <c r="BA138" s="82"/>
      <c r="BB138" s="82"/>
      <c r="BC138" s="82"/>
      <c r="BD138" s="82"/>
      <c r="BE138" s="82"/>
      <c r="BF138" s="82"/>
      <c r="BG138" s="82"/>
      <c r="BH138" s="82"/>
      <c r="BI138" s="82"/>
      <c r="BJ138" s="84"/>
      <c r="BK138" s="82"/>
      <c r="BL138" s="84"/>
      <c r="BM138" s="82"/>
      <c r="BN138" s="82"/>
      <c r="BO138" s="82"/>
      <c r="BP138" s="84"/>
      <c r="BQ138" s="82"/>
      <c r="BR138" s="84"/>
      <c r="BS138" s="82"/>
      <c r="BT138" s="82"/>
      <c r="BU138" s="82"/>
      <c r="BV138" s="82"/>
    </row>
    <row r="139" spans="1:75" x14ac:dyDescent="0.25">
      <c r="A139" s="16">
        <v>137</v>
      </c>
      <c r="B139" s="16">
        <v>1</v>
      </c>
      <c r="C139" s="31" t="s">
        <v>601</v>
      </c>
      <c r="D139" s="40">
        <f>май!D139-июнь!E139</f>
        <v>-228.65260446376817</v>
      </c>
      <c r="E139" s="40">
        <f t="shared" si="2"/>
        <v>0</v>
      </c>
      <c r="F139" s="36"/>
      <c r="G139" s="36"/>
      <c r="H139" s="36"/>
      <c r="I139" s="27"/>
      <c r="J139" s="36"/>
      <c r="K139" s="36"/>
      <c r="L139" s="36"/>
      <c r="M139" s="36"/>
      <c r="N139" s="36"/>
      <c r="O139" s="29"/>
      <c r="P139" s="36"/>
      <c r="Q139" s="29"/>
      <c r="R139" s="36"/>
      <c r="S139" s="36"/>
      <c r="T139" s="36"/>
      <c r="U139" s="36"/>
      <c r="V139" s="36"/>
      <c r="W139" s="36"/>
      <c r="X139" s="36"/>
      <c r="Y139" s="29"/>
      <c r="Z139" s="36"/>
      <c r="AA139" s="66"/>
      <c r="AB139" s="36"/>
      <c r="AC139" s="36"/>
      <c r="AD139" s="36"/>
      <c r="AE139" s="36"/>
      <c r="AF139" s="36"/>
      <c r="AG139" s="36"/>
      <c r="AH139" s="29"/>
      <c r="AI139" s="36"/>
      <c r="AJ139" s="29"/>
      <c r="AK139" s="36"/>
      <c r="AL139" s="36"/>
      <c r="AM139" s="36"/>
      <c r="AN139" s="29"/>
      <c r="AO139" s="36"/>
      <c r="AP139" s="29"/>
      <c r="AQ139" s="36"/>
      <c r="AR139" s="29"/>
      <c r="AS139" s="36"/>
      <c r="AT139" s="36"/>
      <c r="AU139" s="36"/>
      <c r="AV139" s="29"/>
      <c r="AW139" s="36"/>
      <c r="AX139" s="36"/>
      <c r="AY139" s="36"/>
      <c r="AZ139" s="29"/>
      <c r="BA139" s="36"/>
      <c r="BB139" s="36"/>
      <c r="BC139" s="36"/>
      <c r="BD139" s="36"/>
      <c r="BE139" s="36"/>
      <c r="BF139" s="36"/>
      <c r="BG139" s="36"/>
      <c r="BH139" s="36"/>
      <c r="BI139" s="36"/>
      <c r="BJ139" s="29"/>
      <c r="BK139" s="36"/>
      <c r="BL139" s="29"/>
      <c r="BM139" s="36"/>
      <c r="BN139" s="36"/>
      <c r="BO139" s="36"/>
      <c r="BP139" s="29"/>
      <c r="BQ139" s="36"/>
      <c r="BR139" s="29"/>
      <c r="BS139" s="36"/>
      <c r="BT139" s="36"/>
      <c r="BU139" s="36"/>
      <c r="BV139" s="36"/>
    </row>
    <row r="140" spans="1:75" x14ac:dyDescent="0.25">
      <c r="A140" s="16">
        <v>138</v>
      </c>
      <c r="B140" s="16">
        <v>3</v>
      </c>
      <c r="C140" s="31" t="s">
        <v>602</v>
      </c>
      <c r="D140" s="40">
        <f>май!D140-июнь!E140</f>
        <v>-168.81907159420294</v>
      </c>
      <c r="E140" s="40">
        <f t="shared" si="2"/>
        <v>0</v>
      </c>
      <c r="F140" s="36"/>
      <c r="G140" s="36"/>
      <c r="H140" s="36"/>
      <c r="I140" s="27"/>
      <c r="J140" s="36"/>
      <c r="K140" s="36"/>
      <c r="L140" s="36"/>
      <c r="M140" s="36"/>
      <c r="N140" s="36"/>
      <c r="O140" s="29"/>
      <c r="P140" s="36"/>
      <c r="Q140" s="29"/>
      <c r="R140" s="36"/>
      <c r="S140" s="36"/>
      <c r="T140" s="36"/>
      <c r="U140" s="36"/>
      <c r="V140" s="36"/>
      <c r="W140" s="36"/>
      <c r="X140" s="36"/>
      <c r="Y140" s="29"/>
      <c r="Z140" s="36"/>
      <c r="AA140" s="66"/>
      <c r="AB140" s="36"/>
      <c r="AC140" s="36"/>
      <c r="AD140" s="36"/>
      <c r="AE140" s="36"/>
      <c r="AF140" s="36"/>
      <c r="AG140" s="36"/>
      <c r="AH140" s="29"/>
      <c r="AI140" s="36"/>
      <c r="AJ140" s="29"/>
      <c r="AK140" s="36"/>
      <c r="AL140" s="36"/>
      <c r="AM140" s="36"/>
      <c r="AN140" s="29"/>
      <c r="AO140" s="36"/>
      <c r="AP140" s="29"/>
      <c r="AQ140" s="36"/>
      <c r="AR140" s="29"/>
      <c r="AS140" s="36"/>
      <c r="AT140" s="36"/>
      <c r="AU140" s="36"/>
      <c r="AV140" s="29"/>
      <c r="AW140" s="36"/>
      <c r="AX140" s="36"/>
      <c r="AY140" s="36"/>
      <c r="AZ140" s="29"/>
      <c r="BA140" s="36"/>
      <c r="BB140" s="36"/>
      <c r="BC140" s="36"/>
      <c r="BD140" s="36"/>
      <c r="BE140" s="36"/>
      <c r="BF140" s="36"/>
      <c r="BG140" s="36"/>
      <c r="BH140" s="36"/>
      <c r="BI140" s="36"/>
      <c r="BJ140" s="29"/>
      <c r="BK140" s="36"/>
      <c r="BL140" s="29"/>
      <c r="BM140" s="36"/>
      <c r="BN140" s="36"/>
      <c r="BO140" s="36"/>
      <c r="BP140" s="29"/>
      <c r="BQ140" s="36"/>
      <c r="BR140" s="29"/>
      <c r="BS140" s="36"/>
      <c r="BT140" s="36"/>
      <c r="BU140" s="36"/>
      <c r="BV140" s="36"/>
    </row>
    <row r="141" spans="1:75" x14ac:dyDescent="0.25">
      <c r="A141" s="16">
        <v>139</v>
      </c>
      <c r="B141" s="16">
        <v>3</v>
      </c>
      <c r="C141" s="31" t="s">
        <v>603</v>
      </c>
      <c r="D141" s="40">
        <f>май!D141-июнь!E141</f>
        <v>250.21724077294684</v>
      </c>
      <c r="E141" s="40">
        <f t="shared" si="2"/>
        <v>0</v>
      </c>
      <c r="F141" s="36"/>
      <c r="G141" s="36"/>
      <c r="H141" s="36"/>
      <c r="I141" s="27"/>
      <c r="J141" s="36"/>
      <c r="K141" s="36"/>
      <c r="L141" s="36"/>
      <c r="M141" s="36"/>
      <c r="N141" s="36"/>
      <c r="O141" s="29"/>
      <c r="P141" s="36"/>
      <c r="Q141" s="29"/>
      <c r="R141" s="36"/>
      <c r="S141" s="36"/>
      <c r="T141" s="36"/>
      <c r="U141" s="36"/>
      <c r="V141" s="36"/>
      <c r="W141" s="36"/>
      <c r="X141" s="36"/>
      <c r="Y141" s="29"/>
      <c r="Z141" s="36"/>
      <c r="AA141" s="66"/>
      <c r="AB141" s="36"/>
      <c r="AC141" s="36"/>
      <c r="AD141" s="36"/>
      <c r="AE141" s="36"/>
      <c r="AF141" s="36"/>
      <c r="AG141" s="36"/>
      <c r="AH141" s="29"/>
      <c r="AI141" s="36"/>
      <c r="AJ141" s="29"/>
      <c r="AK141" s="36"/>
      <c r="AL141" s="36"/>
      <c r="AM141" s="36"/>
      <c r="AN141" s="29"/>
      <c r="AO141" s="36"/>
      <c r="AP141" s="29"/>
      <c r="AQ141" s="36"/>
      <c r="AR141" s="29"/>
      <c r="AS141" s="36"/>
      <c r="AT141" s="36"/>
      <c r="AU141" s="36"/>
      <c r="AV141" s="29"/>
      <c r="AW141" s="36"/>
      <c r="AX141" s="36"/>
      <c r="AY141" s="36"/>
      <c r="AZ141" s="29"/>
      <c r="BA141" s="36"/>
      <c r="BB141" s="36"/>
      <c r="BC141" s="36"/>
      <c r="BD141" s="36"/>
      <c r="BE141" s="36"/>
      <c r="BF141" s="36"/>
      <c r="BG141" s="36"/>
      <c r="BH141" s="36"/>
      <c r="BI141" s="36"/>
      <c r="BJ141" s="29"/>
      <c r="BK141" s="36"/>
      <c r="BL141" s="29"/>
      <c r="BM141" s="36"/>
      <c r="BN141" s="36"/>
      <c r="BO141" s="36"/>
      <c r="BP141" s="29"/>
      <c r="BQ141" s="36"/>
      <c r="BR141" s="29"/>
      <c r="BS141" s="36"/>
      <c r="BT141" s="36"/>
      <c r="BU141" s="36"/>
      <c r="BV141" s="36"/>
    </row>
    <row r="142" spans="1:75" x14ac:dyDescent="0.25">
      <c r="A142" s="16">
        <v>140</v>
      </c>
      <c r="B142" s="16">
        <v>3</v>
      </c>
      <c r="C142" s="31" t="s">
        <v>604</v>
      </c>
      <c r="D142" s="40">
        <f>май!D142-июнь!E142</f>
        <v>406.03620154589368</v>
      </c>
      <c r="E142" s="40">
        <f t="shared" si="2"/>
        <v>0</v>
      </c>
      <c r="F142" s="36"/>
      <c r="G142" s="36"/>
      <c r="H142" s="36"/>
      <c r="I142" s="27"/>
      <c r="J142" s="36"/>
      <c r="K142" s="36"/>
      <c r="L142" s="36"/>
      <c r="M142" s="36"/>
      <c r="N142" s="36"/>
      <c r="O142" s="29"/>
      <c r="P142" s="36"/>
      <c r="Q142" s="29"/>
      <c r="R142" s="36"/>
      <c r="S142" s="36"/>
      <c r="T142" s="36"/>
      <c r="U142" s="36"/>
      <c r="V142" s="36"/>
      <c r="W142" s="36"/>
      <c r="X142" s="36"/>
      <c r="Y142" s="29"/>
      <c r="Z142" s="36"/>
      <c r="AA142" s="66"/>
      <c r="AB142" s="36"/>
      <c r="AC142" s="36"/>
      <c r="AD142" s="36"/>
      <c r="AE142" s="36"/>
      <c r="AF142" s="36"/>
      <c r="AG142" s="36"/>
      <c r="AH142" s="29"/>
      <c r="AI142" s="36"/>
      <c r="AJ142" s="29"/>
      <c r="AK142" s="36"/>
      <c r="AL142" s="36"/>
      <c r="AM142" s="36"/>
      <c r="AN142" s="29"/>
      <c r="AO142" s="36"/>
      <c r="AP142" s="29"/>
      <c r="AQ142" s="36"/>
      <c r="AR142" s="29"/>
      <c r="AS142" s="36"/>
      <c r="AT142" s="36"/>
      <c r="AU142" s="36"/>
      <c r="AV142" s="29"/>
      <c r="AW142" s="36"/>
      <c r="AX142" s="36"/>
      <c r="AY142" s="36"/>
      <c r="AZ142" s="29"/>
      <c r="BA142" s="36"/>
      <c r="BB142" s="36"/>
      <c r="BC142" s="36"/>
      <c r="BD142" s="36"/>
      <c r="BE142" s="36"/>
      <c r="BF142" s="36"/>
      <c r="BG142" s="36"/>
      <c r="BH142" s="36"/>
      <c r="BI142" s="36"/>
      <c r="BJ142" s="29"/>
      <c r="BK142" s="36"/>
      <c r="BL142" s="29"/>
      <c r="BM142" s="36"/>
      <c r="BN142" s="36"/>
      <c r="BO142" s="36"/>
      <c r="BP142" s="29"/>
      <c r="BQ142" s="36"/>
      <c r="BR142" s="29"/>
      <c r="BS142" s="36"/>
      <c r="BT142" s="36"/>
      <c r="BU142" s="36"/>
      <c r="BV142" s="36"/>
    </row>
    <row r="143" spans="1:75" s="86" customFormat="1" x14ac:dyDescent="0.25">
      <c r="A143" s="79">
        <v>141</v>
      </c>
      <c r="B143" s="79">
        <v>3</v>
      </c>
      <c r="C143" s="80" t="s">
        <v>605</v>
      </c>
      <c r="D143" s="81">
        <f>май!D143-июнь!E143</f>
        <v>-622.80503645410624</v>
      </c>
      <c r="E143" s="81">
        <f t="shared" si="2"/>
        <v>33.393999999999998</v>
      </c>
      <c r="F143" s="82"/>
      <c r="G143" s="82"/>
      <c r="H143" s="82"/>
      <c r="I143" s="83"/>
      <c r="J143" s="82"/>
      <c r="K143" s="82"/>
      <c r="L143" s="82"/>
      <c r="M143" s="82"/>
      <c r="N143" s="82"/>
      <c r="O143" s="84"/>
      <c r="P143" s="82"/>
      <c r="Q143" s="84"/>
      <c r="R143" s="82"/>
      <c r="S143" s="82"/>
      <c r="T143" s="82"/>
      <c r="U143" s="82"/>
      <c r="V143" s="82"/>
      <c r="W143" s="82"/>
      <c r="X143" s="82"/>
      <c r="Y143" s="84"/>
      <c r="Z143" s="82"/>
      <c r="AA143" s="85"/>
      <c r="AB143" s="82"/>
      <c r="AC143" s="82"/>
      <c r="AD143" s="82"/>
      <c r="AE143" s="82"/>
      <c r="AF143" s="82"/>
      <c r="AG143" s="82"/>
      <c r="AH143" s="84"/>
      <c r="AI143" s="82"/>
      <c r="AJ143" s="84"/>
      <c r="AK143" s="82"/>
      <c r="AL143" s="82"/>
      <c r="AM143" s="82"/>
      <c r="AN143" s="84"/>
      <c r="AO143" s="82"/>
      <c r="AP143" s="84"/>
      <c r="AQ143" s="82"/>
      <c r="AR143" s="84"/>
      <c r="AS143" s="82"/>
      <c r="AT143" s="82"/>
      <c r="AU143" s="82"/>
      <c r="AV143" s="84"/>
      <c r="AW143" s="82"/>
      <c r="AX143" s="82"/>
      <c r="AY143" s="82"/>
      <c r="AZ143" s="84"/>
      <c r="BA143" s="82"/>
      <c r="BB143" s="82"/>
      <c r="BC143" s="82"/>
      <c r="BD143" s="82"/>
      <c r="BE143" s="82"/>
      <c r="BF143" s="82"/>
      <c r="BG143" s="82"/>
      <c r="BH143" s="82">
        <v>5.0000000000000001E-3</v>
      </c>
      <c r="BI143" s="82">
        <v>27.643000000000001</v>
      </c>
      <c r="BJ143" s="84"/>
      <c r="BK143" s="82"/>
      <c r="BL143" s="84"/>
      <c r="BM143" s="82"/>
      <c r="BN143" s="82"/>
      <c r="BO143" s="82"/>
      <c r="BP143" s="84"/>
      <c r="BQ143" s="82"/>
      <c r="BR143" s="84">
        <v>4</v>
      </c>
      <c r="BS143" s="82">
        <v>5.7510000000000003</v>
      </c>
      <c r="BT143" s="82"/>
      <c r="BU143" s="82"/>
      <c r="BV143" s="82"/>
    </row>
    <row r="144" spans="1:75" x14ac:dyDescent="0.25">
      <c r="A144" s="16">
        <v>142</v>
      </c>
      <c r="B144" s="16">
        <v>3</v>
      </c>
      <c r="C144" s="31" t="s">
        <v>606</v>
      </c>
      <c r="D144" s="40">
        <f>май!D144-июнь!E144</f>
        <v>110.29150684057973</v>
      </c>
      <c r="E144" s="40">
        <f t="shared" si="2"/>
        <v>0</v>
      </c>
      <c r="F144" s="36"/>
      <c r="G144" s="36"/>
      <c r="H144" s="36"/>
      <c r="I144" s="27"/>
      <c r="J144" s="36"/>
      <c r="K144" s="36"/>
      <c r="L144" s="36"/>
      <c r="M144" s="36"/>
      <c r="N144" s="36"/>
      <c r="O144" s="29"/>
      <c r="P144" s="36"/>
      <c r="Q144" s="29"/>
      <c r="R144" s="36"/>
      <c r="S144" s="36"/>
      <c r="T144" s="36"/>
      <c r="U144" s="36"/>
      <c r="V144" s="36"/>
      <c r="W144" s="36"/>
      <c r="X144" s="36"/>
      <c r="Y144" s="29"/>
      <c r="Z144" s="36"/>
      <c r="AA144" s="66"/>
      <c r="AB144" s="36"/>
      <c r="AC144" s="36"/>
      <c r="AD144" s="36"/>
      <c r="AE144" s="36"/>
      <c r="AF144" s="36"/>
      <c r="AG144" s="36"/>
      <c r="AH144" s="29"/>
      <c r="AI144" s="36"/>
      <c r="AJ144" s="29"/>
      <c r="AK144" s="36"/>
      <c r="AL144" s="36"/>
      <c r="AM144" s="36"/>
      <c r="AN144" s="29"/>
      <c r="AO144" s="36"/>
      <c r="AP144" s="29"/>
      <c r="AQ144" s="36"/>
      <c r="AR144" s="29"/>
      <c r="AS144" s="36"/>
      <c r="AT144" s="36"/>
      <c r="AU144" s="36"/>
      <c r="AV144" s="29"/>
      <c r="AW144" s="36"/>
      <c r="AX144" s="36"/>
      <c r="AY144" s="36"/>
      <c r="AZ144" s="29"/>
      <c r="BA144" s="36"/>
      <c r="BB144" s="36"/>
      <c r="BC144" s="36"/>
      <c r="BD144" s="36"/>
      <c r="BE144" s="36"/>
      <c r="BF144" s="36"/>
      <c r="BG144" s="36"/>
      <c r="BH144" s="36"/>
      <c r="BI144" s="36"/>
      <c r="BJ144" s="29"/>
      <c r="BK144" s="36"/>
      <c r="BL144" s="29"/>
      <c r="BM144" s="36"/>
      <c r="BN144" s="36"/>
      <c r="BO144" s="36"/>
      <c r="BP144" s="29"/>
      <c r="BQ144" s="36"/>
      <c r="BR144" s="29"/>
      <c r="BS144" s="36"/>
      <c r="BT144" s="36"/>
      <c r="BU144" s="36"/>
      <c r="BV144" s="36"/>
    </row>
    <row r="145" spans="1:74" x14ac:dyDescent="0.25">
      <c r="A145" s="16">
        <v>143</v>
      </c>
      <c r="B145" s="16">
        <v>3</v>
      </c>
      <c r="C145" s="31" t="s">
        <v>943</v>
      </c>
      <c r="D145" s="40">
        <f>май!D145-июнь!E145</f>
        <v>443.35985657971014</v>
      </c>
      <c r="E145" s="40">
        <f t="shared" si="2"/>
        <v>0</v>
      </c>
      <c r="F145" s="36"/>
      <c r="G145" s="36"/>
      <c r="H145" s="36"/>
      <c r="I145" s="27"/>
      <c r="J145" s="36"/>
      <c r="K145" s="36"/>
      <c r="L145" s="36"/>
      <c r="M145" s="36"/>
      <c r="N145" s="36"/>
      <c r="O145" s="29"/>
      <c r="P145" s="36"/>
      <c r="Q145" s="29"/>
      <c r="R145" s="36"/>
      <c r="S145" s="36"/>
      <c r="T145" s="36"/>
      <c r="U145" s="36"/>
      <c r="V145" s="36"/>
      <c r="W145" s="36"/>
      <c r="X145" s="36"/>
      <c r="Y145" s="29"/>
      <c r="Z145" s="36"/>
      <c r="AA145" s="66"/>
      <c r="AB145" s="36"/>
      <c r="AC145" s="36"/>
      <c r="AD145" s="36"/>
      <c r="AE145" s="36"/>
      <c r="AF145" s="36"/>
      <c r="AG145" s="36"/>
      <c r="AH145" s="29"/>
      <c r="AI145" s="36"/>
      <c r="AJ145" s="29"/>
      <c r="AK145" s="36"/>
      <c r="AL145" s="36"/>
      <c r="AM145" s="36"/>
      <c r="AN145" s="29"/>
      <c r="AO145" s="36"/>
      <c r="AP145" s="29"/>
      <c r="AQ145" s="36"/>
      <c r="AR145" s="29"/>
      <c r="AS145" s="36"/>
      <c r="AT145" s="36"/>
      <c r="AU145" s="36"/>
      <c r="AV145" s="29"/>
      <c r="AW145" s="36"/>
      <c r="AX145" s="36"/>
      <c r="AY145" s="36"/>
      <c r="AZ145" s="29"/>
      <c r="BA145" s="36"/>
      <c r="BB145" s="36"/>
      <c r="BC145" s="36"/>
      <c r="BD145" s="36"/>
      <c r="BE145" s="36"/>
      <c r="BF145" s="36"/>
      <c r="BG145" s="36"/>
      <c r="BH145" s="36"/>
      <c r="BI145" s="36"/>
      <c r="BJ145" s="29"/>
      <c r="BK145" s="36"/>
      <c r="BL145" s="29"/>
      <c r="BM145" s="36"/>
      <c r="BN145" s="36"/>
      <c r="BO145" s="36"/>
      <c r="BP145" s="29"/>
      <c r="BQ145" s="36"/>
      <c r="BR145" s="29"/>
      <c r="BS145" s="36"/>
      <c r="BT145" s="36"/>
      <c r="BU145" s="36"/>
      <c r="BV145" s="36"/>
    </row>
    <row r="146" spans="1:74" x14ac:dyDescent="0.25">
      <c r="A146" s="16">
        <v>144</v>
      </c>
      <c r="B146" s="16">
        <v>3</v>
      </c>
      <c r="C146" s="31" t="s">
        <v>607</v>
      </c>
      <c r="D146" s="40">
        <f>май!D146-июнь!E146</f>
        <v>324.37655400966179</v>
      </c>
      <c r="E146" s="40">
        <f t="shared" si="2"/>
        <v>0</v>
      </c>
      <c r="F146" s="36"/>
      <c r="G146" s="36"/>
      <c r="H146" s="36"/>
      <c r="I146" s="27"/>
      <c r="J146" s="36"/>
      <c r="K146" s="36"/>
      <c r="L146" s="36"/>
      <c r="M146" s="36"/>
      <c r="N146" s="36"/>
      <c r="O146" s="29"/>
      <c r="P146" s="36"/>
      <c r="Q146" s="29"/>
      <c r="R146" s="36"/>
      <c r="S146" s="36"/>
      <c r="T146" s="36"/>
      <c r="U146" s="36"/>
      <c r="V146" s="36"/>
      <c r="W146" s="36"/>
      <c r="X146" s="36"/>
      <c r="Y146" s="29"/>
      <c r="Z146" s="36"/>
      <c r="AA146" s="66"/>
      <c r="AB146" s="36"/>
      <c r="AC146" s="36"/>
      <c r="AD146" s="36"/>
      <c r="AE146" s="36"/>
      <c r="AF146" s="36"/>
      <c r="AG146" s="36"/>
      <c r="AH146" s="29"/>
      <c r="AI146" s="36"/>
      <c r="AJ146" s="29"/>
      <c r="AK146" s="36"/>
      <c r="AL146" s="36"/>
      <c r="AM146" s="36"/>
      <c r="AN146" s="29"/>
      <c r="AO146" s="36"/>
      <c r="AP146" s="29"/>
      <c r="AQ146" s="36"/>
      <c r="AR146" s="29"/>
      <c r="AS146" s="36"/>
      <c r="AT146" s="36"/>
      <c r="AU146" s="36"/>
      <c r="AV146" s="29"/>
      <c r="AW146" s="36"/>
      <c r="AX146" s="36"/>
      <c r="AY146" s="36"/>
      <c r="AZ146" s="29"/>
      <c r="BA146" s="36"/>
      <c r="BB146" s="36"/>
      <c r="BC146" s="36"/>
      <c r="BD146" s="36"/>
      <c r="BE146" s="36"/>
      <c r="BF146" s="36"/>
      <c r="BG146" s="36"/>
      <c r="BH146" s="36"/>
      <c r="BI146" s="36"/>
      <c r="BJ146" s="29"/>
      <c r="BK146" s="36"/>
      <c r="BL146" s="29"/>
      <c r="BM146" s="36"/>
      <c r="BN146" s="36"/>
      <c r="BO146" s="36"/>
      <c r="BP146" s="29"/>
      <c r="BQ146" s="36"/>
      <c r="BR146" s="29"/>
      <c r="BS146" s="36"/>
      <c r="BT146" s="36"/>
      <c r="BU146" s="36"/>
      <c r="BV146" s="36"/>
    </row>
    <row r="147" spans="1:74" x14ac:dyDescent="0.25">
      <c r="A147" s="16">
        <v>145</v>
      </c>
      <c r="B147" s="16">
        <v>3</v>
      </c>
      <c r="C147" s="31" t="s">
        <v>941</v>
      </c>
      <c r="D147" s="40">
        <f>май!D147-июнь!E147</f>
        <v>88.24017204830902</v>
      </c>
      <c r="E147" s="40">
        <f t="shared" si="2"/>
        <v>0</v>
      </c>
      <c r="F147" s="36"/>
      <c r="G147" s="36"/>
      <c r="H147" s="36"/>
      <c r="I147" s="27"/>
      <c r="J147" s="36"/>
      <c r="K147" s="36"/>
      <c r="L147" s="36"/>
      <c r="M147" s="36"/>
      <c r="N147" s="36"/>
      <c r="O147" s="29"/>
      <c r="P147" s="36"/>
      <c r="Q147" s="29"/>
      <c r="R147" s="36"/>
      <c r="S147" s="36"/>
      <c r="T147" s="36"/>
      <c r="U147" s="36"/>
      <c r="V147" s="36"/>
      <c r="W147" s="36"/>
      <c r="X147" s="36"/>
      <c r="Y147" s="29"/>
      <c r="Z147" s="36"/>
      <c r="AA147" s="66"/>
      <c r="AB147" s="36"/>
      <c r="AC147" s="36"/>
      <c r="AD147" s="36"/>
      <c r="AE147" s="36"/>
      <c r="AF147" s="36"/>
      <c r="AG147" s="36"/>
      <c r="AH147" s="29"/>
      <c r="AI147" s="36"/>
      <c r="AJ147" s="29"/>
      <c r="AK147" s="36"/>
      <c r="AL147" s="36"/>
      <c r="AM147" s="36"/>
      <c r="AN147" s="29"/>
      <c r="AO147" s="36"/>
      <c r="AP147" s="29"/>
      <c r="AQ147" s="36"/>
      <c r="AR147" s="29"/>
      <c r="AS147" s="36"/>
      <c r="AT147" s="36"/>
      <c r="AU147" s="36"/>
      <c r="AV147" s="29"/>
      <c r="AW147" s="36"/>
      <c r="AX147" s="36"/>
      <c r="AY147" s="36"/>
      <c r="AZ147" s="29"/>
      <c r="BA147" s="36"/>
      <c r="BB147" s="36"/>
      <c r="BC147" s="36"/>
      <c r="BD147" s="36"/>
      <c r="BE147" s="36"/>
      <c r="BF147" s="36"/>
      <c r="BG147" s="36"/>
      <c r="BH147" s="36"/>
      <c r="BI147" s="36"/>
      <c r="BJ147" s="29"/>
      <c r="BK147" s="36"/>
      <c r="BL147" s="29"/>
      <c r="BM147" s="36"/>
      <c r="BN147" s="36"/>
      <c r="BO147" s="36"/>
      <c r="BP147" s="29"/>
      <c r="BQ147" s="36"/>
      <c r="BR147" s="29"/>
      <c r="BS147" s="36"/>
      <c r="BT147" s="36"/>
      <c r="BU147" s="36"/>
      <c r="BV147" s="36"/>
    </row>
    <row r="148" spans="1:74" s="86" customFormat="1" x14ac:dyDescent="0.25">
      <c r="A148" s="79">
        <v>146</v>
      </c>
      <c r="B148" s="79">
        <v>2</v>
      </c>
      <c r="C148" s="80" t="s">
        <v>608</v>
      </c>
      <c r="D148" s="81">
        <f>май!D148-июнь!E148</f>
        <v>894.31564434782604</v>
      </c>
      <c r="E148" s="81">
        <f t="shared" si="2"/>
        <v>260.61599999999999</v>
      </c>
      <c r="F148" s="82"/>
      <c r="G148" s="82"/>
      <c r="H148" s="82"/>
      <c r="I148" s="83"/>
      <c r="J148" s="82"/>
      <c r="K148" s="82"/>
      <c r="L148" s="82"/>
      <c r="M148" s="82"/>
      <c r="N148" s="82"/>
      <c r="O148" s="84"/>
      <c r="P148" s="82"/>
      <c r="Q148" s="84"/>
      <c r="R148" s="82"/>
      <c r="S148" s="82"/>
      <c r="T148" s="82"/>
      <c r="U148" s="82"/>
      <c r="V148" s="82"/>
      <c r="W148" s="82"/>
      <c r="X148" s="82"/>
      <c r="Y148" s="84"/>
      <c r="Z148" s="82"/>
      <c r="AA148" s="85"/>
      <c r="AB148" s="82"/>
      <c r="AC148" s="82"/>
      <c r="AD148" s="82"/>
      <c r="AE148" s="82"/>
      <c r="AF148" s="82"/>
      <c r="AG148" s="82"/>
      <c r="AH148" s="84"/>
      <c r="AI148" s="82"/>
      <c r="AJ148" s="84"/>
      <c r="AK148" s="82"/>
      <c r="AL148" s="82"/>
      <c r="AM148" s="82"/>
      <c r="AN148" s="84"/>
      <c r="AO148" s="82"/>
      <c r="AP148" s="84"/>
      <c r="AQ148" s="82"/>
      <c r="AR148" s="84">
        <v>14</v>
      </c>
      <c r="AS148" s="82">
        <v>260.61599999999999</v>
      </c>
      <c r="AT148" s="82"/>
      <c r="AU148" s="82"/>
      <c r="AV148" s="84"/>
      <c r="AW148" s="82"/>
      <c r="AX148" s="82"/>
      <c r="AY148" s="82"/>
      <c r="AZ148" s="84"/>
      <c r="BA148" s="82"/>
      <c r="BB148" s="82"/>
      <c r="BC148" s="82"/>
      <c r="BD148" s="82"/>
      <c r="BE148" s="82"/>
      <c r="BF148" s="82"/>
      <c r="BG148" s="82"/>
      <c r="BH148" s="82"/>
      <c r="BI148" s="82"/>
      <c r="BJ148" s="84"/>
      <c r="BK148" s="82"/>
      <c r="BL148" s="84"/>
      <c r="BM148" s="82"/>
      <c r="BN148" s="82"/>
      <c r="BO148" s="82"/>
      <c r="BP148" s="84"/>
      <c r="BQ148" s="82"/>
      <c r="BR148" s="84"/>
      <c r="BS148" s="82"/>
      <c r="BT148" s="82"/>
      <c r="BU148" s="82"/>
      <c r="BV148" s="82"/>
    </row>
    <row r="149" spans="1:74" s="86" customFormat="1" x14ac:dyDescent="0.25">
      <c r="A149" s="79">
        <v>147</v>
      </c>
      <c r="B149" s="79">
        <v>2</v>
      </c>
      <c r="C149" s="80" t="s">
        <v>609</v>
      </c>
      <c r="D149" s="81">
        <f>май!D149-июнь!E149</f>
        <v>859.92678900483077</v>
      </c>
      <c r="E149" s="81">
        <f t="shared" si="2"/>
        <v>7.6050000000000004</v>
      </c>
      <c r="F149" s="82"/>
      <c r="G149" s="82"/>
      <c r="H149" s="82"/>
      <c r="I149" s="83"/>
      <c r="J149" s="82"/>
      <c r="K149" s="82"/>
      <c r="L149" s="82"/>
      <c r="M149" s="82"/>
      <c r="N149" s="82"/>
      <c r="O149" s="84"/>
      <c r="P149" s="82"/>
      <c r="Q149" s="84"/>
      <c r="R149" s="82"/>
      <c r="S149" s="82"/>
      <c r="T149" s="82"/>
      <c r="U149" s="82"/>
      <c r="V149" s="82"/>
      <c r="W149" s="82"/>
      <c r="X149" s="82"/>
      <c r="Y149" s="84"/>
      <c r="Z149" s="82"/>
      <c r="AA149" s="85"/>
      <c r="AB149" s="82"/>
      <c r="AC149" s="82"/>
      <c r="AD149" s="82"/>
      <c r="AE149" s="82"/>
      <c r="AF149" s="82"/>
      <c r="AG149" s="82"/>
      <c r="AH149" s="84"/>
      <c r="AI149" s="82"/>
      <c r="AJ149" s="84"/>
      <c r="AK149" s="82"/>
      <c r="AL149" s="82"/>
      <c r="AM149" s="82"/>
      <c r="AN149" s="84"/>
      <c r="AO149" s="82"/>
      <c r="AP149" s="84"/>
      <c r="AQ149" s="82"/>
      <c r="AR149" s="84"/>
      <c r="AS149" s="82"/>
      <c r="AT149" s="82"/>
      <c r="AU149" s="82"/>
      <c r="AV149" s="84"/>
      <c r="AW149" s="82"/>
      <c r="AX149" s="82"/>
      <c r="AY149" s="82"/>
      <c r="AZ149" s="84"/>
      <c r="BA149" s="82"/>
      <c r="BB149" s="82"/>
      <c r="BC149" s="82"/>
      <c r="BD149" s="82"/>
      <c r="BE149" s="82"/>
      <c r="BF149" s="82">
        <v>4.0000000000000001E-3</v>
      </c>
      <c r="BG149" s="82">
        <v>7.6050000000000004</v>
      </c>
      <c r="BH149" s="82"/>
      <c r="BI149" s="82"/>
      <c r="BJ149" s="84"/>
      <c r="BK149" s="82"/>
      <c r="BL149" s="84"/>
      <c r="BM149" s="82"/>
      <c r="BN149" s="82"/>
      <c r="BO149" s="82"/>
      <c r="BP149" s="84"/>
      <c r="BQ149" s="82"/>
      <c r="BR149" s="84"/>
      <c r="BS149" s="82"/>
      <c r="BT149" s="82"/>
      <c r="BU149" s="82"/>
      <c r="BV149" s="82"/>
    </row>
    <row r="150" spans="1:74" s="86" customFormat="1" x14ac:dyDescent="0.25">
      <c r="A150" s="79">
        <v>148</v>
      </c>
      <c r="B150" s="79">
        <v>2</v>
      </c>
      <c r="C150" s="80" t="s">
        <v>610</v>
      </c>
      <c r="D150" s="81">
        <f>май!D150-июнь!E150</f>
        <v>-1540.0418064830919</v>
      </c>
      <c r="E150" s="81">
        <f t="shared" si="2"/>
        <v>11.422000000000001</v>
      </c>
      <c r="F150" s="82"/>
      <c r="G150" s="82"/>
      <c r="H150" s="82"/>
      <c r="I150" s="83"/>
      <c r="J150" s="82"/>
      <c r="K150" s="82"/>
      <c r="L150" s="82"/>
      <c r="M150" s="82"/>
      <c r="N150" s="82"/>
      <c r="O150" s="84"/>
      <c r="P150" s="82"/>
      <c r="Q150" s="84"/>
      <c r="R150" s="82"/>
      <c r="S150" s="82"/>
      <c r="T150" s="82"/>
      <c r="U150" s="82"/>
      <c r="V150" s="82"/>
      <c r="W150" s="82"/>
      <c r="X150" s="82"/>
      <c r="Y150" s="84"/>
      <c r="Z150" s="82"/>
      <c r="AA150" s="85"/>
      <c r="AB150" s="82"/>
      <c r="AC150" s="82"/>
      <c r="AD150" s="82"/>
      <c r="AE150" s="82"/>
      <c r="AF150" s="82"/>
      <c r="AG150" s="82"/>
      <c r="AH150" s="84"/>
      <c r="AI150" s="82"/>
      <c r="AJ150" s="84"/>
      <c r="AK150" s="82"/>
      <c r="AL150" s="82"/>
      <c r="AM150" s="82"/>
      <c r="AN150" s="84"/>
      <c r="AO150" s="82"/>
      <c r="AP150" s="84"/>
      <c r="AQ150" s="82"/>
      <c r="AR150" s="84"/>
      <c r="AS150" s="82"/>
      <c r="AT150" s="82"/>
      <c r="AU150" s="82"/>
      <c r="AV150" s="84"/>
      <c r="AW150" s="82"/>
      <c r="AX150" s="82"/>
      <c r="AY150" s="82"/>
      <c r="AZ150" s="84"/>
      <c r="BA150" s="82"/>
      <c r="BB150" s="82"/>
      <c r="BC150" s="82"/>
      <c r="BD150" s="82"/>
      <c r="BE150" s="82"/>
      <c r="BF150" s="82">
        <v>4.0000000000000001E-3</v>
      </c>
      <c r="BG150" s="82">
        <v>6.4880000000000004</v>
      </c>
      <c r="BH150" s="82"/>
      <c r="BI150" s="82"/>
      <c r="BJ150" s="84"/>
      <c r="BK150" s="82"/>
      <c r="BL150" s="84">
        <v>6</v>
      </c>
      <c r="BM150" s="82">
        <v>4.9340000000000002</v>
      </c>
      <c r="BN150" s="82"/>
      <c r="BO150" s="82"/>
      <c r="BP150" s="84"/>
      <c r="BQ150" s="82"/>
      <c r="BR150" s="84"/>
      <c r="BS150" s="82"/>
      <c r="BT150" s="82"/>
      <c r="BU150" s="82"/>
      <c r="BV150" s="82"/>
    </row>
    <row r="151" spans="1:74" x14ac:dyDescent="0.25">
      <c r="A151" s="16">
        <v>149</v>
      </c>
      <c r="B151" s="16">
        <v>2</v>
      </c>
      <c r="C151" s="31" t="s">
        <v>611</v>
      </c>
      <c r="D151" s="40">
        <f>май!D151-июнь!E151</f>
        <v>-570.12083942995162</v>
      </c>
      <c r="E151" s="40">
        <f t="shared" si="2"/>
        <v>0</v>
      </c>
      <c r="F151" s="36"/>
      <c r="G151" s="36"/>
      <c r="H151" s="36"/>
      <c r="I151" s="27"/>
      <c r="J151" s="36"/>
      <c r="K151" s="36"/>
      <c r="L151" s="36"/>
      <c r="M151" s="36"/>
      <c r="N151" s="36"/>
      <c r="O151" s="29"/>
      <c r="P151" s="36"/>
      <c r="Q151" s="29"/>
      <c r="R151" s="36"/>
      <c r="S151" s="36"/>
      <c r="T151" s="36"/>
      <c r="U151" s="36"/>
      <c r="V151" s="36"/>
      <c r="W151" s="36"/>
      <c r="X151" s="36"/>
      <c r="Y151" s="29"/>
      <c r="Z151" s="36"/>
      <c r="AA151" s="66"/>
      <c r="AB151" s="36"/>
      <c r="AC151" s="36"/>
      <c r="AD151" s="36"/>
      <c r="AE151" s="36"/>
      <c r="AF151" s="36"/>
      <c r="AG151" s="36"/>
      <c r="AH151" s="29"/>
      <c r="AI151" s="36"/>
      <c r="AJ151" s="29"/>
      <c r="AK151" s="36"/>
      <c r="AL151" s="36"/>
      <c r="AM151" s="36"/>
      <c r="AN151" s="29"/>
      <c r="AO151" s="36"/>
      <c r="AP151" s="29"/>
      <c r="AQ151" s="36"/>
      <c r="AR151" s="29"/>
      <c r="AS151" s="36"/>
      <c r="AT151" s="36"/>
      <c r="AU151" s="36"/>
      <c r="AV151" s="29"/>
      <c r="AW151" s="36"/>
      <c r="AX151" s="36"/>
      <c r="AY151" s="36"/>
      <c r="AZ151" s="29"/>
      <c r="BA151" s="36"/>
      <c r="BB151" s="36"/>
      <c r="BC151" s="36"/>
      <c r="BD151" s="36"/>
      <c r="BE151" s="36"/>
      <c r="BF151" s="36"/>
      <c r="BG151" s="36"/>
      <c r="BH151" s="36"/>
      <c r="BI151" s="36"/>
      <c r="BJ151" s="29"/>
      <c r="BK151" s="36"/>
      <c r="BL151" s="29"/>
      <c r="BM151" s="36"/>
      <c r="BN151" s="36"/>
      <c r="BO151" s="36"/>
      <c r="BP151" s="29"/>
      <c r="BQ151" s="36"/>
      <c r="BR151" s="29"/>
      <c r="BS151" s="36"/>
      <c r="BT151" s="36"/>
      <c r="BU151" s="36"/>
      <c r="BV151" s="36"/>
    </row>
    <row r="152" spans="1:74" x14ac:dyDescent="0.25">
      <c r="A152" s="16">
        <v>150</v>
      </c>
      <c r="B152" s="16">
        <v>1</v>
      </c>
      <c r="C152" s="31" t="s">
        <v>612</v>
      </c>
      <c r="D152" s="40">
        <f>май!D152-июнь!E152</f>
        <v>120.32983625120781</v>
      </c>
      <c r="E152" s="40">
        <f t="shared" si="2"/>
        <v>0</v>
      </c>
      <c r="F152" s="36"/>
      <c r="G152" s="36"/>
      <c r="H152" s="36"/>
      <c r="I152" s="27"/>
      <c r="J152" s="36"/>
      <c r="K152" s="36"/>
      <c r="L152" s="36"/>
      <c r="M152" s="36"/>
      <c r="N152" s="36"/>
      <c r="O152" s="29"/>
      <c r="P152" s="36"/>
      <c r="Q152" s="29"/>
      <c r="R152" s="36"/>
      <c r="S152" s="36"/>
      <c r="T152" s="36"/>
      <c r="U152" s="36"/>
      <c r="V152" s="36"/>
      <c r="W152" s="36"/>
      <c r="X152" s="36"/>
      <c r="Y152" s="29"/>
      <c r="Z152" s="36"/>
      <c r="AA152" s="66"/>
      <c r="AB152" s="36"/>
      <c r="AC152" s="36"/>
      <c r="AD152" s="36"/>
      <c r="AE152" s="36"/>
      <c r="AF152" s="36"/>
      <c r="AG152" s="36"/>
      <c r="AH152" s="29"/>
      <c r="AI152" s="36"/>
      <c r="AJ152" s="29"/>
      <c r="AK152" s="36"/>
      <c r="AL152" s="36"/>
      <c r="AM152" s="36"/>
      <c r="AN152" s="29"/>
      <c r="AO152" s="36"/>
      <c r="AP152" s="29"/>
      <c r="AQ152" s="36"/>
      <c r="AR152" s="29"/>
      <c r="AS152" s="36"/>
      <c r="AT152" s="36"/>
      <c r="AU152" s="36"/>
      <c r="AV152" s="29"/>
      <c r="AW152" s="36"/>
      <c r="AX152" s="36"/>
      <c r="AY152" s="36"/>
      <c r="AZ152" s="29"/>
      <c r="BA152" s="36"/>
      <c r="BB152" s="36"/>
      <c r="BC152" s="36"/>
      <c r="BD152" s="36"/>
      <c r="BE152" s="36"/>
      <c r="BF152" s="36"/>
      <c r="BG152" s="36"/>
      <c r="BH152" s="36"/>
      <c r="BI152" s="36"/>
      <c r="BJ152" s="29"/>
      <c r="BK152" s="36"/>
      <c r="BL152" s="29"/>
      <c r="BM152" s="36"/>
      <c r="BN152" s="36"/>
      <c r="BO152" s="36"/>
      <c r="BP152" s="29"/>
      <c r="BQ152" s="36"/>
      <c r="BR152" s="29"/>
      <c r="BS152" s="36"/>
      <c r="BT152" s="36"/>
      <c r="BU152" s="36"/>
      <c r="BV152" s="36"/>
    </row>
    <row r="153" spans="1:74" s="86" customFormat="1" x14ac:dyDescent="0.25">
      <c r="A153" s="79">
        <v>151</v>
      </c>
      <c r="B153" s="79">
        <v>2</v>
      </c>
      <c r="C153" s="80" t="s">
        <v>613</v>
      </c>
      <c r="D153" s="81">
        <f>май!D153-июнь!E153</f>
        <v>1251.7231844251207</v>
      </c>
      <c r="E153" s="81">
        <f t="shared" si="2"/>
        <v>19.498999999999999</v>
      </c>
      <c r="F153" s="82"/>
      <c r="G153" s="82"/>
      <c r="H153" s="82"/>
      <c r="I153" s="83"/>
      <c r="J153" s="82"/>
      <c r="K153" s="82"/>
      <c r="L153" s="82"/>
      <c r="M153" s="82"/>
      <c r="N153" s="82"/>
      <c r="O153" s="84"/>
      <c r="P153" s="82"/>
      <c r="Q153" s="84"/>
      <c r="R153" s="82"/>
      <c r="S153" s="82"/>
      <c r="T153" s="82"/>
      <c r="U153" s="82"/>
      <c r="V153" s="82"/>
      <c r="W153" s="82"/>
      <c r="X153" s="82"/>
      <c r="Y153" s="84"/>
      <c r="Z153" s="82"/>
      <c r="AA153" s="85"/>
      <c r="AB153" s="82"/>
      <c r="AC153" s="82"/>
      <c r="AD153" s="82"/>
      <c r="AE153" s="82"/>
      <c r="AF153" s="82"/>
      <c r="AG153" s="82"/>
      <c r="AH153" s="84"/>
      <c r="AI153" s="82"/>
      <c r="AJ153" s="84"/>
      <c r="AK153" s="82"/>
      <c r="AL153" s="82"/>
      <c r="AM153" s="82"/>
      <c r="AN153" s="84"/>
      <c r="AO153" s="82"/>
      <c r="AP153" s="84"/>
      <c r="AQ153" s="82"/>
      <c r="AR153" s="84"/>
      <c r="AS153" s="82"/>
      <c r="AT153" s="82"/>
      <c r="AU153" s="82"/>
      <c r="AV153" s="84"/>
      <c r="AW153" s="82"/>
      <c r="AX153" s="82"/>
      <c r="AY153" s="82"/>
      <c r="AZ153" s="84"/>
      <c r="BA153" s="82"/>
      <c r="BB153" s="82"/>
      <c r="BC153" s="82"/>
      <c r="BD153" s="82"/>
      <c r="BE153" s="82"/>
      <c r="BF153" s="82">
        <v>1.6E-2</v>
      </c>
      <c r="BG153" s="82">
        <v>19.498999999999999</v>
      </c>
      <c r="BH153" s="82"/>
      <c r="BI153" s="82"/>
      <c r="BJ153" s="84"/>
      <c r="BK153" s="82"/>
      <c r="BL153" s="84"/>
      <c r="BM153" s="82"/>
      <c r="BN153" s="82"/>
      <c r="BO153" s="82"/>
      <c r="BP153" s="84"/>
      <c r="BQ153" s="82"/>
      <c r="BR153" s="84"/>
      <c r="BS153" s="82"/>
      <c r="BT153" s="82"/>
      <c r="BU153" s="82"/>
      <c r="BV153" s="82"/>
    </row>
    <row r="154" spans="1:74" x14ac:dyDescent="0.25">
      <c r="A154" s="16">
        <v>152</v>
      </c>
      <c r="B154" s="16">
        <v>1</v>
      </c>
      <c r="C154" s="31" t="s">
        <v>614</v>
      </c>
      <c r="D154" s="40">
        <f>май!D154-июнь!E154</f>
        <v>423.63402515942028</v>
      </c>
      <c r="E154" s="40">
        <f t="shared" si="2"/>
        <v>0</v>
      </c>
      <c r="F154" s="36"/>
      <c r="G154" s="36"/>
      <c r="H154" s="36"/>
      <c r="I154" s="27"/>
      <c r="J154" s="36"/>
      <c r="K154" s="36"/>
      <c r="L154" s="36"/>
      <c r="M154" s="36"/>
      <c r="N154" s="36"/>
      <c r="O154" s="29"/>
      <c r="P154" s="36"/>
      <c r="Q154" s="29"/>
      <c r="R154" s="36"/>
      <c r="S154" s="36"/>
      <c r="T154" s="36"/>
      <c r="U154" s="36"/>
      <c r="V154" s="36"/>
      <c r="W154" s="36"/>
      <c r="X154" s="36"/>
      <c r="Y154" s="29"/>
      <c r="Z154" s="36"/>
      <c r="AA154" s="66"/>
      <c r="AB154" s="36"/>
      <c r="AC154" s="36"/>
      <c r="AD154" s="36"/>
      <c r="AE154" s="36"/>
      <c r="AF154" s="36"/>
      <c r="AG154" s="36"/>
      <c r="AH154" s="29"/>
      <c r="AI154" s="36"/>
      <c r="AJ154" s="29"/>
      <c r="AK154" s="36"/>
      <c r="AL154" s="36"/>
      <c r="AM154" s="36"/>
      <c r="AN154" s="29"/>
      <c r="AO154" s="36"/>
      <c r="AP154" s="29"/>
      <c r="AQ154" s="36"/>
      <c r="AR154" s="29"/>
      <c r="AS154" s="36"/>
      <c r="AT154" s="36"/>
      <c r="AU154" s="36"/>
      <c r="AV154" s="29"/>
      <c r="AW154" s="36"/>
      <c r="AX154" s="36"/>
      <c r="AY154" s="36"/>
      <c r="AZ154" s="29"/>
      <c r="BA154" s="36"/>
      <c r="BB154" s="36"/>
      <c r="BC154" s="36"/>
      <c r="BD154" s="36"/>
      <c r="BE154" s="36"/>
      <c r="BF154" s="36"/>
      <c r="BG154" s="36"/>
      <c r="BH154" s="36"/>
      <c r="BI154" s="36"/>
      <c r="BJ154" s="29"/>
      <c r="BK154" s="36"/>
      <c r="BL154" s="29"/>
      <c r="BM154" s="36"/>
      <c r="BN154" s="36"/>
      <c r="BO154" s="36"/>
      <c r="BP154" s="29"/>
      <c r="BQ154" s="36"/>
      <c r="BR154" s="29"/>
      <c r="BS154" s="36"/>
      <c r="BT154" s="36"/>
      <c r="BU154" s="36"/>
      <c r="BV154" s="36"/>
    </row>
    <row r="155" spans="1:74" x14ac:dyDescent="0.25">
      <c r="A155" s="16">
        <v>153</v>
      </c>
      <c r="B155" s="16">
        <v>1</v>
      </c>
      <c r="C155" s="31" t="s">
        <v>615</v>
      </c>
      <c r="D155" s="40">
        <f>май!D155-июнь!E155</f>
        <v>886.68092749758455</v>
      </c>
      <c r="E155" s="40">
        <f t="shared" si="2"/>
        <v>0</v>
      </c>
      <c r="F155" s="36"/>
      <c r="G155" s="36"/>
      <c r="H155" s="36"/>
      <c r="I155" s="27"/>
      <c r="J155" s="36"/>
      <c r="K155" s="36"/>
      <c r="L155" s="36"/>
      <c r="M155" s="36"/>
      <c r="N155" s="36"/>
      <c r="O155" s="29"/>
      <c r="P155" s="36"/>
      <c r="Q155" s="29"/>
      <c r="R155" s="36"/>
      <c r="S155" s="36"/>
      <c r="T155" s="36"/>
      <c r="U155" s="36"/>
      <c r="V155" s="36"/>
      <c r="W155" s="36"/>
      <c r="X155" s="36"/>
      <c r="Y155" s="29"/>
      <c r="Z155" s="36"/>
      <c r="AA155" s="66"/>
      <c r="AB155" s="36"/>
      <c r="AC155" s="36"/>
      <c r="AD155" s="36"/>
      <c r="AE155" s="36"/>
      <c r="AF155" s="36"/>
      <c r="AG155" s="36"/>
      <c r="AH155" s="29"/>
      <c r="AI155" s="36"/>
      <c r="AJ155" s="29"/>
      <c r="AK155" s="36"/>
      <c r="AL155" s="36"/>
      <c r="AM155" s="36"/>
      <c r="AN155" s="29"/>
      <c r="AO155" s="36"/>
      <c r="AP155" s="29"/>
      <c r="AQ155" s="36"/>
      <c r="AR155" s="29"/>
      <c r="AS155" s="36"/>
      <c r="AT155" s="36"/>
      <c r="AU155" s="36"/>
      <c r="AV155" s="29"/>
      <c r="AW155" s="36"/>
      <c r="AX155" s="36"/>
      <c r="AY155" s="36"/>
      <c r="AZ155" s="29"/>
      <c r="BA155" s="36"/>
      <c r="BB155" s="36"/>
      <c r="BC155" s="36"/>
      <c r="BD155" s="36"/>
      <c r="BE155" s="36"/>
      <c r="BF155" s="36"/>
      <c r="BG155" s="36"/>
      <c r="BH155" s="36"/>
      <c r="BI155" s="36"/>
      <c r="BJ155" s="29"/>
      <c r="BK155" s="36"/>
      <c r="BL155" s="29"/>
      <c r="BM155" s="36"/>
      <c r="BN155" s="36"/>
      <c r="BO155" s="36"/>
      <c r="BP155" s="29"/>
      <c r="BQ155" s="36"/>
      <c r="BR155" s="29"/>
      <c r="BS155" s="36"/>
      <c r="BT155" s="36"/>
      <c r="BU155" s="36"/>
      <c r="BV155" s="36"/>
    </row>
    <row r="156" spans="1:74" x14ac:dyDescent="0.25">
      <c r="A156" s="16">
        <v>154</v>
      </c>
      <c r="B156" s="16">
        <v>1</v>
      </c>
      <c r="C156" s="31" t="s">
        <v>616</v>
      </c>
      <c r="D156" s="40">
        <f>май!D156-июнь!E156</f>
        <v>-226.14057435748794</v>
      </c>
      <c r="E156" s="40">
        <f t="shared" si="2"/>
        <v>0</v>
      </c>
      <c r="F156" s="36"/>
      <c r="G156" s="36"/>
      <c r="H156" s="36"/>
      <c r="I156" s="27"/>
      <c r="J156" s="36"/>
      <c r="K156" s="36"/>
      <c r="L156" s="36"/>
      <c r="M156" s="36"/>
      <c r="N156" s="36"/>
      <c r="O156" s="29"/>
      <c r="P156" s="36"/>
      <c r="Q156" s="29"/>
      <c r="R156" s="36"/>
      <c r="S156" s="36"/>
      <c r="T156" s="36"/>
      <c r="U156" s="36"/>
      <c r="V156" s="36"/>
      <c r="W156" s="36"/>
      <c r="X156" s="36"/>
      <c r="Y156" s="29"/>
      <c r="Z156" s="36"/>
      <c r="AA156" s="66"/>
      <c r="AB156" s="36"/>
      <c r="AC156" s="36"/>
      <c r="AD156" s="36"/>
      <c r="AE156" s="36"/>
      <c r="AF156" s="36"/>
      <c r="AG156" s="36"/>
      <c r="AH156" s="29"/>
      <c r="AI156" s="36"/>
      <c r="AJ156" s="29"/>
      <c r="AK156" s="36"/>
      <c r="AL156" s="36"/>
      <c r="AM156" s="36"/>
      <c r="AN156" s="29"/>
      <c r="AO156" s="36"/>
      <c r="AP156" s="29"/>
      <c r="AQ156" s="36"/>
      <c r="AR156" s="29"/>
      <c r="AS156" s="36"/>
      <c r="AT156" s="36"/>
      <c r="AU156" s="36"/>
      <c r="AV156" s="29"/>
      <c r="AW156" s="36"/>
      <c r="AX156" s="36"/>
      <c r="AY156" s="36"/>
      <c r="AZ156" s="29"/>
      <c r="BA156" s="36"/>
      <c r="BB156" s="36"/>
      <c r="BC156" s="36"/>
      <c r="BD156" s="36"/>
      <c r="BE156" s="36"/>
      <c r="BF156" s="36"/>
      <c r="BG156" s="36"/>
      <c r="BH156" s="36"/>
      <c r="BI156" s="36"/>
      <c r="BJ156" s="29"/>
      <c r="BK156" s="36"/>
      <c r="BL156" s="29"/>
      <c r="BM156" s="36"/>
      <c r="BN156" s="36"/>
      <c r="BO156" s="36"/>
      <c r="BP156" s="29"/>
      <c r="BQ156" s="36"/>
      <c r="BR156" s="29"/>
      <c r="BS156" s="36"/>
      <c r="BT156" s="36"/>
      <c r="BU156" s="36"/>
      <c r="BV156" s="36"/>
    </row>
    <row r="157" spans="1:74" s="86" customFormat="1" x14ac:dyDescent="0.25">
      <c r="A157" s="79">
        <v>155</v>
      </c>
      <c r="B157" s="79">
        <v>1</v>
      </c>
      <c r="C157" s="80" t="s">
        <v>617</v>
      </c>
      <c r="D157" s="81">
        <f>май!D157-июнь!E157</f>
        <v>527.93624057971044</v>
      </c>
      <c r="E157" s="81">
        <f t="shared" si="2"/>
        <v>18.771999999999998</v>
      </c>
      <c r="F157" s="82"/>
      <c r="G157" s="82"/>
      <c r="H157" s="82"/>
      <c r="I157" s="83"/>
      <c r="J157" s="82"/>
      <c r="K157" s="82"/>
      <c r="L157" s="82"/>
      <c r="M157" s="82"/>
      <c r="N157" s="82"/>
      <c r="O157" s="84"/>
      <c r="P157" s="82"/>
      <c r="Q157" s="84"/>
      <c r="R157" s="82"/>
      <c r="S157" s="82"/>
      <c r="T157" s="82"/>
      <c r="U157" s="82">
        <v>1.4999999999999999E-2</v>
      </c>
      <c r="V157" s="82">
        <v>18.771999999999998</v>
      </c>
      <c r="W157" s="82"/>
      <c r="X157" s="82"/>
      <c r="Y157" s="84"/>
      <c r="Z157" s="82"/>
      <c r="AA157" s="85"/>
      <c r="AB157" s="82"/>
      <c r="AC157" s="82"/>
      <c r="AD157" s="82"/>
      <c r="AE157" s="82"/>
      <c r="AF157" s="82"/>
      <c r="AG157" s="82"/>
      <c r="AH157" s="84"/>
      <c r="AI157" s="82"/>
      <c r="AJ157" s="84"/>
      <c r="AK157" s="82"/>
      <c r="AL157" s="82"/>
      <c r="AM157" s="82"/>
      <c r="AN157" s="84"/>
      <c r="AO157" s="82"/>
      <c r="AP157" s="84"/>
      <c r="AQ157" s="82"/>
      <c r="AR157" s="84"/>
      <c r="AS157" s="82"/>
      <c r="AT157" s="82"/>
      <c r="AU157" s="82"/>
      <c r="AV157" s="84"/>
      <c r="AW157" s="82"/>
      <c r="AX157" s="82"/>
      <c r="AY157" s="82"/>
      <c r="AZ157" s="84"/>
      <c r="BA157" s="82"/>
      <c r="BB157" s="82"/>
      <c r="BC157" s="82"/>
      <c r="BD157" s="82"/>
      <c r="BE157" s="82"/>
      <c r="BF157" s="82"/>
      <c r="BG157" s="82"/>
      <c r="BH157" s="82"/>
      <c r="BI157" s="82"/>
      <c r="BJ157" s="84"/>
      <c r="BK157" s="82"/>
      <c r="BL157" s="84"/>
      <c r="BM157" s="82"/>
      <c r="BN157" s="82"/>
      <c r="BO157" s="82"/>
      <c r="BP157" s="84"/>
      <c r="BQ157" s="82"/>
      <c r="BR157" s="84"/>
      <c r="BS157" s="82"/>
      <c r="BT157" s="82"/>
      <c r="BU157" s="82"/>
      <c r="BV157" s="82"/>
    </row>
    <row r="158" spans="1:74" x14ac:dyDescent="0.25">
      <c r="A158" s="16">
        <v>156</v>
      </c>
      <c r="B158" s="16">
        <v>1</v>
      </c>
      <c r="C158" s="31" t="s">
        <v>618</v>
      </c>
      <c r="D158" s="40">
        <f>май!D158-июнь!E158</f>
        <v>894.39693822222227</v>
      </c>
      <c r="E158" s="40">
        <f t="shared" si="2"/>
        <v>0</v>
      </c>
      <c r="F158" s="36"/>
      <c r="G158" s="36"/>
      <c r="H158" s="36"/>
      <c r="I158" s="27"/>
      <c r="J158" s="36"/>
      <c r="K158" s="36"/>
      <c r="L158" s="36"/>
      <c r="M158" s="36"/>
      <c r="N158" s="36"/>
      <c r="O158" s="29"/>
      <c r="P158" s="36"/>
      <c r="Q158" s="29"/>
      <c r="R158" s="36"/>
      <c r="S158" s="36"/>
      <c r="T158" s="36"/>
      <c r="U158" s="36"/>
      <c r="V158" s="36"/>
      <c r="W158" s="36"/>
      <c r="X158" s="36"/>
      <c r="Y158" s="29"/>
      <c r="Z158" s="36"/>
      <c r="AA158" s="66"/>
      <c r="AB158" s="36"/>
      <c r="AC158" s="36"/>
      <c r="AD158" s="36"/>
      <c r="AE158" s="36"/>
      <c r="AF158" s="36"/>
      <c r="AG158" s="36"/>
      <c r="AH158" s="29"/>
      <c r="AI158" s="36"/>
      <c r="AJ158" s="29"/>
      <c r="AK158" s="36"/>
      <c r="AL158" s="36"/>
      <c r="AM158" s="36"/>
      <c r="AN158" s="29"/>
      <c r="AO158" s="36"/>
      <c r="AP158" s="29"/>
      <c r="AQ158" s="36"/>
      <c r="AR158" s="29"/>
      <c r="AS158" s="36"/>
      <c r="AT158" s="36"/>
      <c r="AU158" s="36"/>
      <c r="AV158" s="29"/>
      <c r="AW158" s="36"/>
      <c r="AX158" s="36"/>
      <c r="AY158" s="36"/>
      <c r="AZ158" s="29"/>
      <c r="BA158" s="36"/>
      <c r="BB158" s="36"/>
      <c r="BC158" s="36"/>
      <c r="BD158" s="36"/>
      <c r="BE158" s="36"/>
      <c r="BF158" s="36"/>
      <c r="BG158" s="36"/>
      <c r="BH158" s="36"/>
      <c r="BI158" s="36"/>
      <c r="BJ158" s="29"/>
      <c r="BK158" s="36"/>
      <c r="BL158" s="29"/>
      <c r="BM158" s="36"/>
      <c r="BN158" s="36"/>
      <c r="BO158" s="36"/>
      <c r="BP158" s="29"/>
      <c r="BQ158" s="36"/>
      <c r="BR158" s="29"/>
      <c r="BS158" s="36"/>
      <c r="BT158" s="36"/>
      <c r="BU158" s="36"/>
      <c r="BV158" s="36"/>
    </row>
    <row r="159" spans="1:74" x14ac:dyDescent="0.25">
      <c r="A159" s="16">
        <v>157</v>
      </c>
      <c r="B159" s="16">
        <v>2</v>
      </c>
      <c r="C159" s="31" t="s">
        <v>619</v>
      </c>
      <c r="D159" s="40">
        <f>май!D159-июнь!E159</f>
        <v>948.75871146859902</v>
      </c>
      <c r="E159" s="40">
        <f t="shared" si="2"/>
        <v>0</v>
      </c>
      <c r="F159" s="36"/>
      <c r="G159" s="36"/>
      <c r="H159" s="36"/>
      <c r="I159" s="27"/>
      <c r="J159" s="36"/>
      <c r="K159" s="36"/>
      <c r="L159" s="36"/>
      <c r="M159" s="36"/>
      <c r="N159" s="36"/>
      <c r="O159" s="29"/>
      <c r="P159" s="36"/>
      <c r="Q159" s="29"/>
      <c r="R159" s="36"/>
      <c r="S159" s="36"/>
      <c r="T159" s="36"/>
      <c r="U159" s="36"/>
      <c r="V159" s="36"/>
      <c r="W159" s="36"/>
      <c r="X159" s="36"/>
      <c r="Y159" s="29"/>
      <c r="Z159" s="36"/>
      <c r="AA159" s="66"/>
      <c r="AB159" s="36"/>
      <c r="AC159" s="36"/>
      <c r="AD159" s="36"/>
      <c r="AE159" s="36"/>
      <c r="AF159" s="36"/>
      <c r="AG159" s="36"/>
      <c r="AH159" s="29"/>
      <c r="AI159" s="36"/>
      <c r="AJ159" s="29"/>
      <c r="AK159" s="36"/>
      <c r="AL159" s="36"/>
      <c r="AM159" s="36"/>
      <c r="AN159" s="29"/>
      <c r="AO159" s="36"/>
      <c r="AP159" s="29"/>
      <c r="AQ159" s="36"/>
      <c r="AR159" s="29"/>
      <c r="AS159" s="36"/>
      <c r="AT159" s="36"/>
      <c r="AU159" s="36"/>
      <c r="AV159" s="29"/>
      <c r="AW159" s="36"/>
      <c r="AX159" s="36"/>
      <c r="AY159" s="36"/>
      <c r="AZ159" s="29"/>
      <c r="BA159" s="36"/>
      <c r="BB159" s="36"/>
      <c r="BC159" s="36"/>
      <c r="BD159" s="36"/>
      <c r="BE159" s="36"/>
      <c r="BF159" s="36"/>
      <c r="BG159" s="36"/>
      <c r="BH159" s="36"/>
      <c r="BI159" s="36"/>
      <c r="BJ159" s="29"/>
      <c r="BK159" s="36"/>
      <c r="BL159" s="29"/>
      <c r="BM159" s="36"/>
      <c r="BN159" s="36"/>
      <c r="BO159" s="36"/>
      <c r="BP159" s="29"/>
      <c r="BQ159" s="36"/>
      <c r="BR159" s="29"/>
      <c r="BS159" s="36"/>
      <c r="BT159" s="36"/>
      <c r="BU159" s="36"/>
      <c r="BV159" s="36"/>
    </row>
    <row r="160" spans="1:74" x14ac:dyDescent="0.25">
      <c r="A160" s="16">
        <v>158</v>
      </c>
      <c r="B160" s="16">
        <v>1</v>
      </c>
      <c r="C160" s="31" t="s">
        <v>620</v>
      </c>
      <c r="D160" s="40">
        <f>май!D160-июнь!E160</f>
        <v>573.50722937198077</v>
      </c>
      <c r="E160" s="40">
        <f t="shared" si="2"/>
        <v>0</v>
      </c>
      <c r="F160" s="36"/>
      <c r="G160" s="36"/>
      <c r="H160" s="36"/>
      <c r="I160" s="27"/>
      <c r="J160" s="36"/>
      <c r="K160" s="36"/>
      <c r="L160" s="36"/>
      <c r="M160" s="36"/>
      <c r="N160" s="36"/>
      <c r="O160" s="29"/>
      <c r="P160" s="36"/>
      <c r="Q160" s="29"/>
      <c r="R160" s="36"/>
      <c r="S160" s="36"/>
      <c r="T160" s="36"/>
      <c r="U160" s="36"/>
      <c r="V160" s="36"/>
      <c r="W160" s="36"/>
      <c r="X160" s="36"/>
      <c r="Y160" s="29"/>
      <c r="Z160" s="36"/>
      <c r="AA160" s="66"/>
      <c r="AB160" s="36"/>
      <c r="AC160" s="36"/>
      <c r="AD160" s="36"/>
      <c r="AE160" s="36"/>
      <c r="AF160" s="36"/>
      <c r="AG160" s="36"/>
      <c r="AH160" s="29"/>
      <c r="AI160" s="36"/>
      <c r="AJ160" s="29"/>
      <c r="AK160" s="36"/>
      <c r="AL160" s="36"/>
      <c r="AM160" s="36"/>
      <c r="AN160" s="29"/>
      <c r="AO160" s="36"/>
      <c r="AP160" s="29"/>
      <c r="AQ160" s="36"/>
      <c r="AR160" s="29"/>
      <c r="AS160" s="36"/>
      <c r="AT160" s="36"/>
      <c r="AU160" s="36"/>
      <c r="AV160" s="29"/>
      <c r="AW160" s="36"/>
      <c r="AX160" s="36"/>
      <c r="AY160" s="36"/>
      <c r="AZ160" s="29"/>
      <c r="BA160" s="36"/>
      <c r="BB160" s="36"/>
      <c r="BC160" s="36"/>
      <c r="BD160" s="36"/>
      <c r="BE160" s="36"/>
      <c r="BF160" s="36"/>
      <c r="BG160" s="36"/>
      <c r="BH160" s="36"/>
      <c r="BI160" s="36"/>
      <c r="BJ160" s="29"/>
      <c r="BK160" s="36"/>
      <c r="BL160" s="29"/>
      <c r="BM160" s="36"/>
      <c r="BN160" s="36"/>
      <c r="BO160" s="36"/>
      <c r="BP160" s="29"/>
      <c r="BQ160" s="36"/>
      <c r="BR160" s="29"/>
      <c r="BS160" s="36"/>
      <c r="BT160" s="36"/>
      <c r="BU160" s="36"/>
      <c r="BV160" s="36"/>
    </row>
    <row r="161" spans="1:75" x14ac:dyDescent="0.25">
      <c r="A161" s="16">
        <v>159</v>
      </c>
      <c r="B161" s="16">
        <v>1</v>
      </c>
      <c r="C161" s="31" t="s">
        <v>621</v>
      </c>
      <c r="D161" s="40">
        <f>май!D161-июнь!E161</f>
        <v>-284.56494226086954</v>
      </c>
      <c r="E161" s="40">
        <f t="shared" si="2"/>
        <v>0</v>
      </c>
      <c r="F161" s="36"/>
      <c r="G161" s="36"/>
      <c r="H161" s="36"/>
      <c r="I161" s="27"/>
      <c r="J161" s="36"/>
      <c r="K161" s="36"/>
      <c r="L161" s="36"/>
      <c r="M161" s="36"/>
      <c r="N161" s="36"/>
      <c r="O161" s="29"/>
      <c r="P161" s="36"/>
      <c r="Q161" s="29"/>
      <c r="R161" s="36"/>
      <c r="S161" s="36"/>
      <c r="T161" s="36"/>
      <c r="U161" s="36"/>
      <c r="V161" s="36"/>
      <c r="W161" s="36"/>
      <c r="X161" s="36"/>
      <c r="Y161" s="29"/>
      <c r="Z161" s="36"/>
      <c r="AA161" s="66"/>
      <c r="AB161" s="36"/>
      <c r="AC161" s="36"/>
      <c r="AD161" s="36"/>
      <c r="AE161" s="36"/>
      <c r="AF161" s="36"/>
      <c r="AG161" s="36"/>
      <c r="AH161" s="29"/>
      <c r="AI161" s="36"/>
      <c r="AJ161" s="29"/>
      <c r="AK161" s="36"/>
      <c r="AL161" s="36"/>
      <c r="AM161" s="36"/>
      <c r="AN161" s="29"/>
      <c r="AO161" s="36"/>
      <c r="AP161" s="29"/>
      <c r="AQ161" s="36"/>
      <c r="AR161" s="29"/>
      <c r="AS161" s="36"/>
      <c r="AT161" s="36"/>
      <c r="AU161" s="36"/>
      <c r="AV161" s="29"/>
      <c r="AW161" s="36"/>
      <c r="AX161" s="36"/>
      <c r="AY161" s="36"/>
      <c r="AZ161" s="29"/>
      <c r="BA161" s="36"/>
      <c r="BB161" s="36"/>
      <c r="BC161" s="36"/>
      <c r="BD161" s="36"/>
      <c r="BE161" s="36"/>
      <c r="BF161" s="36"/>
      <c r="BG161" s="36"/>
      <c r="BH161" s="36"/>
      <c r="BI161" s="36"/>
      <c r="BJ161" s="29"/>
      <c r="BK161" s="36"/>
      <c r="BL161" s="29"/>
      <c r="BM161" s="36"/>
      <c r="BN161" s="36"/>
      <c r="BO161" s="36"/>
      <c r="BP161" s="29"/>
      <c r="BQ161" s="36"/>
      <c r="BR161" s="29"/>
      <c r="BS161" s="36"/>
      <c r="BT161" s="36"/>
      <c r="BU161" s="36"/>
      <c r="BV161" s="36"/>
    </row>
    <row r="162" spans="1:75" x14ac:dyDescent="0.25">
      <c r="A162" s="16">
        <v>160</v>
      </c>
      <c r="B162" s="16">
        <v>1</v>
      </c>
      <c r="C162" s="31" t="s">
        <v>622</v>
      </c>
      <c r="D162" s="40">
        <f>май!D162-июнь!E162</f>
        <v>382.99758670531401</v>
      </c>
      <c r="E162" s="40">
        <f t="shared" si="2"/>
        <v>0</v>
      </c>
      <c r="F162" s="36"/>
      <c r="G162" s="36"/>
      <c r="H162" s="36"/>
      <c r="I162" s="27"/>
      <c r="J162" s="36"/>
      <c r="K162" s="36"/>
      <c r="L162" s="36"/>
      <c r="M162" s="36"/>
      <c r="N162" s="36"/>
      <c r="O162" s="29"/>
      <c r="P162" s="36"/>
      <c r="Q162" s="29"/>
      <c r="R162" s="36"/>
      <c r="S162" s="36"/>
      <c r="T162" s="36"/>
      <c r="U162" s="36"/>
      <c r="V162" s="36"/>
      <c r="W162" s="36"/>
      <c r="X162" s="36"/>
      <c r="Y162" s="29"/>
      <c r="Z162" s="36"/>
      <c r="AA162" s="66"/>
      <c r="AB162" s="36"/>
      <c r="AC162" s="36"/>
      <c r="AD162" s="36"/>
      <c r="AE162" s="36"/>
      <c r="AF162" s="36"/>
      <c r="AG162" s="36"/>
      <c r="AH162" s="29"/>
      <c r="AI162" s="36"/>
      <c r="AJ162" s="29"/>
      <c r="AK162" s="36"/>
      <c r="AL162" s="36"/>
      <c r="AM162" s="36"/>
      <c r="AN162" s="29"/>
      <c r="AO162" s="36"/>
      <c r="AP162" s="29"/>
      <c r="AQ162" s="36"/>
      <c r="AR162" s="29"/>
      <c r="AS162" s="36"/>
      <c r="AT162" s="36"/>
      <c r="AU162" s="36"/>
      <c r="AV162" s="29"/>
      <c r="AW162" s="36"/>
      <c r="AX162" s="36"/>
      <c r="AY162" s="36"/>
      <c r="AZ162" s="29"/>
      <c r="BA162" s="36"/>
      <c r="BB162" s="36"/>
      <c r="BC162" s="36"/>
      <c r="BD162" s="36"/>
      <c r="BE162" s="36"/>
      <c r="BF162" s="36"/>
      <c r="BG162" s="36"/>
      <c r="BH162" s="36"/>
      <c r="BI162" s="36"/>
      <c r="BJ162" s="29"/>
      <c r="BK162" s="36"/>
      <c r="BL162" s="29"/>
      <c r="BM162" s="36"/>
      <c r="BN162" s="36"/>
      <c r="BO162" s="36"/>
      <c r="BP162" s="29"/>
      <c r="BQ162" s="36"/>
      <c r="BR162" s="29"/>
      <c r="BS162" s="36"/>
      <c r="BT162" s="36"/>
      <c r="BU162" s="36"/>
      <c r="BV162" s="36"/>
    </row>
    <row r="163" spans="1:75" x14ac:dyDescent="0.25">
      <c r="A163" s="16">
        <v>161</v>
      </c>
      <c r="B163" s="16">
        <v>2</v>
      </c>
      <c r="C163" s="31" t="s">
        <v>623</v>
      </c>
      <c r="D163" s="40">
        <f>май!D163-июнь!E163</f>
        <v>3063.3073823091786</v>
      </c>
      <c r="E163" s="40">
        <f t="shared" si="2"/>
        <v>0</v>
      </c>
      <c r="F163" s="36"/>
      <c r="G163" s="36"/>
      <c r="H163" s="36"/>
      <c r="I163" s="27"/>
      <c r="J163" s="36"/>
      <c r="K163" s="36"/>
      <c r="L163" s="36"/>
      <c r="M163" s="36"/>
      <c r="N163" s="36"/>
      <c r="O163" s="29"/>
      <c r="P163" s="36"/>
      <c r="Q163" s="29"/>
      <c r="R163" s="36"/>
      <c r="S163" s="36"/>
      <c r="T163" s="36"/>
      <c r="U163" s="36"/>
      <c r="V163" s="36"/>
      <c r="W163" s="36"/>
      <c r="X163" s="36"/>
      <c r="Y163" s="29"/>
      <c r="Z163" s="36"/>
      <c r="AA163" s="66"/>
      <c r="AB163" s="36"/>
      <c r="AC163" s="36"/>
      <c r="AD163" s="36"/>
      <c r="AE163" s="36"/>
      <c r="AF163" s="36"/>
      <c r="AG163" s="36"/>
      <c r="AH163" s="29"/>
      <c r="AI163" s="36"/>
      <c r="AJ163" s="29"/>
      <c r="AK163" s="36"/>
      <c r="AL163" s="36"/>
      <c r="AM163" s="36"/>
      <c r="AN163" s="29"/>
      <c r="AO163" s="36"/>
      <c r="AP163" s="29"/>
      <c r="AQ163" s="36"/>
      <c r="AR163" s="29"/>
      <c r="AS163" s="36"/>
      <c r="AT163" s="36"/>
      <c r="AU163" s="36"/>
      <c r="AV163" s="29"/>
      <c r="AW163" s="36"/>
      <c r="AX163" s="36"/>
      <c r="AY163" s="36"/>
      <c r="AZ163" s="29"/>
      <c r="BA163" s="36"/>
      <c r="BB163" s="36"/>
      <c r="BC163" s="36"/>
      <c r="BD163" s="36"/>
      <c r="BE163" s="36"/>
      <c r="BF163" s="36"/>
      <c r="BG163" s="36"/>
      <c r="BH163" s="36"/>
      <c r="BI163" s="36"/>
      <c r="BJ163" s="29"/>
      <c r="BK163" s="36"/>
      <c r="BL163" s="29"/>
      <c r="BM163" s="36"/>
      <c r="BN163" s="36"/>
      <c r="BO163" s="36"/>
      <c r="BP163" s="29"/>
      <c r="BQ163" s="36"/>
      <c r="BR163" s="29"/>
      <c r="BS163" s="36"/>
      <c r="BT163" s="36"/>
      <c r="BU163" s="36"/>
      <c r="BV163" s="36"/>
    </row>
    <row r="164" spans="1:75" s="86" customFormat="1" x14ac:dyDescent="0.25">
      <c r="A164" s="79">
        <v>162</v>
      </c>
      <c r="B164" s="79">
        <v>3</v>
      </c>
      <c r="C164" s="80" t="s">
        <v>625</v>
      </c>
      <c r="D164" s="81">
        <f>май!D164-июнь!E164</f>
        <v>-1206.2451883188407</v>
      </c>
      <c r="E164" s="81">
        <f t="shared" si="2"/>
        <v>39.094999999999999</v>
      </c>
      <c r="F164" s="82"/>
      <c r="G164" s="82"/>
      <c r="H164" s="82"/>
      <c r="I164" s="83"/>
      <c r="J164" s="82"/>
      <c r="K164" s="82"/>
      <c r="L164" s="82"/>
      <c r="M164" s="82"/>
      <c r="N164" s="82"/>
      <c r="O164" s="84"/>
      <c r="P164" s="82"/>
      <c r="Q164" s="84"/>
      <c r="R164" s="82"/>
      <c r="S164" s="82"/>
      <c r="T164" s="82"/>
      <c r="U164" s="82"/>
      <c r="V164" s="82"/>
      <c r="W164" s="82"/>
      <c r="X164" s="82"/>
      <c r="Y164" s="84"/>
      <c r="Z164" s="82"/>
      <c r="AA164" s="85"/>
      <c r="AB164" s="82"/>
      <c r="AC164" s="82"/>
      <c r="AD164" s="82"/>
      <c r="AE164" s="82"/>
      <c r="AF164" s="82"/>
      <c r="AG164" s="82"/>
      <c r="AH164" s="84">
        <v>14</v>
      </c>
      <c r="AI164" s="82">
        <v>18.276</v>
      </c>
      <c r="AJ164" s="84"/>
      <c r="AK164" s="82"/>
      <c r="AL164" s="82"/>
      <c r="AM164" s="82"/>
      <c r="AN164" s="84"/>
      <c r="AO164" s="82"/>
      <c r="AP164" s="84"/>
      <c r="AQ164" s="82"/>
      <c r="AR164" s="84"/>
      <c r="AS164" s="82"/>
      <c r="AT164" s="82"/>
      <c r="AU164" s="82"/>
      <c r="AV164" s="84"/>
      <c r="AW164" s="82"/>
      <c r="AX164" s="82"/>
      <c r="AY164" s="82"/>
      <c r="AZ164" s="84"/>
      <c r="BA164" s="82"/>
      <c r="BB164" s="82"/>
      <c r="BC164" s="82"/>
      <c r="BD164" s="82"/>
      <c r="BE164" s="82"/>
      <c r="BF164" s="82"/>
      <c r="BG164" s="82"/>
      <c r="BH164" s="82"/>
      <c r="BI164" s="82"/>
      <c r="BJ164" s="84"/>
      <c r="BK164" s="82"/>
      <c r="BL164" s="84"/>
      <c r="BM164" s="82"/>
      <c r="BN164" s="82"/>
      <c r="BO164" s="82"/>
      <c r="BP164" s="84"/>
      <c r="BQ164" s="82"/>
      <c r="BR164" s="84"/>
      <c r="BS164" s="82"/>
      <c r="BT164" s="82"/>
      <c r="BU164" s="82"/>
      <c r="BV164" s="82">
        <v>20.818999999999999</v>
      </c>
      <c r="BW164" s="86" t="s">
        <v>1133</v>
      </c>
    </row>
    <row r="165" spans="1:75" x14ac:dyDescent="0.25">
      <c r="A165" s="16">
        <v>163</v>
      </c>
      <c r="B165" s="16">
        <v>3</v>
      </c>
      <c r="C165" s="31" t="s">
        <v>624</v>
      </c>
      <c r="D165" s="40">
        <f>май!D165-июнь!E165</f>
        <v>823.22811509178746</v>
      </c>
      <c r="E165" s="40">
        <f t="shared" si="2"/>
        <v>0</v>
      </c>
      <c r="F165" s="36"/>
      <c r="G165" s="36"/>
      <c r="H165" s="36"/>
      <c r="I165" s="27"/>
      <c r="J165" s="36"/>
      <c r="K165" s="36"/>
      <c r="L165" s="36"/>
      <c r="M165" s="36"/>
      <c r="N165" s="36"/>
      <c r="O165" s="29"/>
      <c r="P165" s="36"/>
      <c r="Q165" s="29"/>
      <c r="R165" s="36"/>
      <c r="S165" s="36"/>
      <c r="T165" s="36"/>
      <c r="U165" s="36"/>
      <c r="V165" s="36"/>
      <c r="W165" s="36"/>
      <c r="X165" s="36"/>
      <c r="Y165" s="29"/>
      <c r="Z165" s="36"/>
      <c r="AA165" s="66"/>
      <c r="AB165" s="36"/>
      <c r="AC165" s="36"/>
      <c r="AD165" s="36"/>
      <c r="AE165" s="36"/>
      <c r="AF165" s="36"/>
      <c r="AG165" s="36"/>
      <c r="AH165" s="29"/>
      <c r="AI165" s="36"/>
      <c r="AJ165" s="29"/>
      <c r="AK165" s="36"/>
      <c r="AL165" s="36"/>
      <c r="AM165" s="36"/>
      <c r="AN165" s="29"/>
      <c r="AO165" s="36"/>
      <c r="AP165" s="29"/>
      <c r="AQ165" s="36"/>
      <c r="AR165" s="29"/>
      <c r="AS165" s="36"/>
      <c r="AT165" s="36"/>
      <c r="AU165" s="36"/>
      <c r="AV165" s="29"/>
      <c r="AW165" s="36"/>
      <c r="AX165" s="36"/>
      <c r="AY165" s="36"/>
      <c r="AZ165" s="29"/>
      <c r="BA165" s="36"/>
      <c r="BB165" s="36"/>
      <c r="BC165" s="36"/>
      <c r="BD165" s="36"/>
      <c r="BE165" s="36"/>
      <c r="BF165" s="36"/>
      <c r="BG165" s="36"/>
      <c r="BH165" s="36"/>
      <c r="BI165" s="36"/>
      <c r="BJ165" s="29"/>
      <c r="BK165" s="36"/>
      <c r="BL165" s="29"/>
      <c r="BM165" s="36"/>
      <c r="BN165" s="36"/>
      <c r="BO165" s="36"/>
      <c r="BP165" s="29"/>
      <c r="BQ165" s="36"/>
      <c r="BR165" s="29"/>
      <c r="BS165" s="36"/>
      <c r="BT165" s="36"/>
      <c r="BU165" s="36"/>
      <c r="BV165" s="36"/>
    </row>
    <row r="166" spans="1:75" s="86" customFormat="1" x14ac:dyDescent="0.25">
      <c r="A166" s="79">
        <v>164</v>
      </c>
      <c r="B166" s="79">
        <v>3</v>
      </c>
      <c r="C166" s="80" t="s">
        <v>626</v>
      </c>
      <c r="D166" s="81">
        <f>май!D166-июнь!E166</f>
        <v>-384.86300684057954</v>
      </c>
      <c r="E166" s="81">
        <f t="shared" si="2"/>
        <v>5.0439999999999996</v>
      </c>
      <c r="F166" s="82"/>
      <c r="G166" s="82"/>
      <c r="H166" s="82"/>
      <c r="I166" s="83"/>
      <c r="J166" s="82"/>
      <c r="K166" s="82"/>
      <c r="L166" s="82"/>
      <c r="M166" s="82"/>
      <c r="N166" s="82"/>
      <c r="O166" s="84"/>
      <c r="P166" s="82"/>
      <c r="Q166" s="84"/>
      <c r="R166" s="82"/>
      <c r="S166" s="82"/>
      <c r="T166" s="82"/>
      <c r="U166" s="82"/>
      <c r="V166" s="82"/>
      <c r="W166" s="82"/>
      <c r="X166" s="82"/>
      <c r="Y166" s="84"/>
      <c r="Z166" s="82"/>
      <c r="AA166" s="85"/>
      <c r="AB166" s="82"/>
      <c r="AC166" s="82"/>
      <c r="AD166" s="82"/>
      <c r="AE166" s="82"/>
      <c r="AF166" s="82"/>
      <c r="AG166" s="82"/>
      <c r="AH166" s="84"/>
      <c r="AI166" s="82"/>
      <c r="AJ166" s="84"/>
      <c r="AK166" s="82"/>
      <c r="AL166" s="82"/>
      <c r="AM166" s="82"/>
      <c r="AN166" s="84"/>
      <c r="AO166" s="82"/>
      <c r="AP166" s="84"/>
      <c r="AQ166" s="82"/>
      <c r="AR166" s="84"/>
      <c r="AS166" s="82"/>
      <c r="AT166" s="82"/>
      <c r="AU166" s="82"/>
      <c r="AV166" s="84"/>
      <c r="AW166" s="82"/>
      <c r="AX166" s="82"/>
      <c r="AY166" s="82"/>
      <c r="AZ166" s="84"/>
      <c r="BA166" s="82"/>
      <c r="BB166" s="82"/>
      <c r="BC166" s="82"/>
      <c r="BD166" s="82"/>
      <c r="BE166" s="82"/>
      <c r="BF166" s="82"/>
      <c r="BG166" s="82"/>
      <c r="BH166" s="82"/>
      <c r="BI166" s="82"/>
      <c r="BJ166" s="84"/>
      <c r="BK166" s="82"/>
      <c r="BL166" s="84">
        <v>5</v>
      </c>
      <c r="BM166" s="82">
        <v>5.0439999999999996</v>
      </c>
      <c r="BN166" s="82"/>
      <c r="BO166" s="82"/>
      <c r="BP166" s="84"/>
      <c r="BQ166" s="82"/>
      <c r="BR166" s="84"/>
      <c r="BS166" s="82"/>
      <c r="BT166" s="82"/>
      <c r="BU166" s="82"/>
      <c r="BV166" s="82"/>
    </row>
    <row r="167" spans="1:75" s="86" customFormat="1" x14ac:dyDescent="0.25">
      <c r="A167" s="79">
        <v>165</v>
      </c>
      <c r="B167" s="79">
        <v>3</v>
      </c>
      <c r="C167" s="80" t="s">
        <v>627</v>
      </c>
      <c r="D167" s="81">
        <f>май!D167-июнь!E167</f>
        <v>639.66149835748774</v>
      </c>
      <c r="E167" s="81">
        <f t="shared" si="2"/>
        <v>43.685000000000002</v>
      </c>
      <c r="F167" s="82"/>
      <c r="G167" s="82"/>
      <c r="H167" s="82"/>
      <c r="I167" s="83"/>
      <c r="J167" s="82"/>
      <c r="K167" s="82"/>
      <c r="L167" s="82"/>
      <c r="M167" s="82"/>
      <c r="N167" s="82"/>
      <c r="O167" s="84"/>
      <c r="P167" s="82"/>
      <c r="Q167" s="84"/>
      <c r="R167" s="82"/>
      <c r="S167" s="82"/>
      <c r="T167" s="82"/>
      <c r="U167" s="82"/>
      <c r="V167" s="82"/>
      <c r="W167" s="82"/>
      <c r="X167" s="82"/>
      <c r="Y167" s="84"/>
      <c r="Z167" s="82"/>
      <c r="AA167" s="85"/>
      <c r="AB167" s="82"/>
      <c r="AC167" s="82"/>
      <c r="AD167" s="82"/>
      <c r="AE167" s="82"/>
      <c r="AF167" s="82"/>
      <c r="AG167" s="82"/>
      <c r="AH167" s="84"/>
      <c r="AI167" s="82"/>
      <c r="AJ167" s="84"/>
      <c r="AK167" s="82"/>
      <c r="AL167" s="82"/>
      <c r="AM167" s="82"/>
      <c r="AN167" s="84"/>
      <c r="AO167" s="82"/>
      <c r="AP167" s="84"/>
      <c r="AQ167" s="82"/>
      <c r="AR167" s="84"/>
      <c r="AS167" s="82"/>
      <c r="AT167" s="82"/>
      <c r="AU167" s="82"/>
      <c r="AV167" s="84"/>
      <c r="AW167" s="82"/>
      <c r="AX167" s="82"/>
      <c r="AY167" s="82"/>
      <c r="AZ167" s="84"/>
      <c r="BA167" s="82"/>
      <c r="BB167" s="82"/>
      <c r="BC167" s="82"/>
      <c r="BD167" s="82"/>
      <c r="BE167" s="82"/>
      <c r="BF167" s="82"/>
      <c r="BG167" s="82"/>
      <c r="BH167" s="82"/>
      <c r="BI167" s="82"/>
      <c r="BJ167" s="84"/>
      <c r="BK167" s="82"/>
      <c r="BL167" s="84"/>
      <c r="BM167" s="82"/>
      <c r="BN167" s="82">
        <v>0.04</v>
      </c>
      <c r="BO167" s="82">
        <v>17.649000000000001</v>
      </c>
      <c r="BP167" s="84"/>
      <c r="BQ167" s="82"/>
      <c r="BR167" s="84">
        <v>9</v>
      </c>
      <c r="BS167" s="82">
        <v>26.036000000000001</v>
      </c>
      <c r="BT167" s="82"/>
      <c r="BU167" s="82"/>
      <c r="BV167" s="82"/>
    </row>
    <row r="168" spans="1:75" s="86" customFormat="1" x14ac:dyDescent="0.25">
      <c r="A168" s="79">
        <v>166</v>
      </c>
      <c r="B168" s="79">
        <v>3</v>
      </c>
      <c r="C168" s="80" t="s">
        <v>628</v>
      </c>
      <c r="D168" s="81">
        <f>май!D168-июнь!E168</f>
        <v>766.12219057970947</v>
      </c>
      <c r="E168" s="81">
        <f t="shared" si="2"/>
        <v>10.315</v>
      </c>
      <c r="F168" s="82"/>
      <c r="G168" s="82"/>
      <c r="H168" s="82"/>
      <c r="I168" s="83"/>
      <c r="J168" s="82"/>
      <c r="K168" s="82"/>
      <c r="L168" s="82"/>
      <c r="M168" s="82"/>
      <c r="N168" s="82"/>
      <c r="O168" s="84"/>
      <c r="P168" s="82"/>
      <c r="Q168" s="84"/>
      <c r="R168" s="82"/>
      <c r="S168" s="82"/>
      <c r="T168" s="82"/>
      <c r="U168" s="82"/>
      <c r="V168" s="82"/>
      <c r="W168" s="82"/>
      <c r="X168" s="82"/>
      <c r="Y168" s="84"/>
      <c r="Z168" s="82"/>
      <c r="AA168" s="85"/>
      <c r="AB168" s="82"/>
      <c r="AC168" s="82"/>
      <c r="AD168" s="82"/>
      <c r="AE168" s="82"/>
      <c r="AF168" s="82"/>
      <c r="AG168" s="82"/>
      <c r="AH168" s="84"/>
      <c r="AI168" s="82"/>
      <c r="AJ168" s="84"/>
      <c r="AK168" s="82"/>
      <c r="AL168" s="82"/>
      <c r="AM168" s="82"/>
      <c r="AN168" s="84"/>
      <c r="AO168" s="82"/>
      <c r="AP168" s="84"/>
      <c r="AQ168" s="82"/>
      <c r="AR168" s="84"/>
      <c r="AS168" s="82"/>
      <c r="AT168" s="82"/>
      <c r="AU168" s="82"/>
      <c r="AV168" s="84"/>
      <c r="AW168" s="82"/>
      <c r="AX168" s="82"/>
      <c r="AY168" s="82"/>
      <c r="AZ168" s="84"/>
      <c r="BA168" s="82"/>
      <c r="BB168" s="82"/>
      <c r="BC168" s="82"/>
      <c r="BD168" s="82"/>
      <c r="BE168" s="82"/>
      <c r="BF168" s="82"/>
      <c r="BG168" s="82"/>
      <c r="BH168" s="82"/>
      <c r="BI168" s="82"/>
      <c r="BJ168" s="84"/>
      <c r="BK168" s="82"/>
      <c r="BL168" s="84"/>
      <c r="BM168" s="82"/>
      <c r="BN168" s="82"/>
      <c r="BO168" s="82"/>
      <c r="BP168" s="84"/>
      <c r="BQ168" s="82"/>
      <c r="BR168" s="84"/>
      <c r="BS168" s="82"/>
      <c r="BT168" s="82"/>
      <c r="BU168" s="82"/>
      <c r="BV168" s="82">
        <v>10.315</v>
      </c>
      <c r="BW168" s="86" t="s">
        <v>1070</v>
      </c>
    </row>
    <row r="169" spans="1:75" x14ac:dyDescent="0.25">
      <c r="A169" s="16">
        <v>167</v>
      </c>
      <c r="B169" s="16">
        <v>3</v>
      </c>
      <c r="C169" s="31" t="s">
        <v>629</v>
      </c>
      <c r="D169" s="40">
        <f>май!D169-июнь!E169</f>
        <v>1037.7556191497586</v>
      </c>
      <c r="E169" s="40">
        <f t="shared" si="2"/>
        <v>0</v>
      </c>
      <c r="F169" s="36"/>
      <c r="G169" s="36"/>
      <c r="H169" s="36"/>
      <c r="I169" s="27"/>
      <c r="J169" s="36"/>
      <c r="K169" s="36"/>
      <c r="L169" s="36"/>
      <c r="M169" s="36"/>
      <c r="N169" s="36"/>
      <c r="O169" s="29"/>
      <c r="P169" s="36"/>
      <c r="Q169" s="29"/>
      <c r="R169" s="36"/>
      <c r="S169" s="36"/>
      <c r="T169" s="36"/>
      <c r="U169" s="36"/>
      <c r="V169" s="36"/>
      <c r="W169" s="36"/>
      <c r="X169" s="36"/>
      <c r="Y169" s="29"/>
      <c r="Z169" s="36"/>
      <c r="AA169" s="66"/>
      <c r="AB169" s="36"/>
      <c r="AC169" s="36"/>
      <c r="AD169" s="36"/>
      <c r="AE169" s="36"/>
      <c r="AF169" s="36"/>
      <c r="AG169" s="36"/>
      <c r="AH169" s="29"/>
      <c r="AI169" s="36"/>
      <c r="AJ169" s="29"/>
      <c r="AK169" s="36"/>
      <c r="AL169" s="36"/>
      <c r="AM169" s="36"/>
      <c r="AN169" s="29"/>
      <c r="AO169" s="36"/>
      <c r="AP169" s="29"/>
      <c r="AQ169" s="36"/>
      <c r="AR169" s="29"/>
      <c r="AS169" s="36"/>
      <c r="AT169" s="36"/>
      <c r="AU169" s="36"/>
      <c r="AV169" s="29"/>
      <c r="AW169" s="36"/>
      <c r="AX169" s="36"/>
      <c r="AY169" s="36"/>
      <c r="AZ169" s="29"/>
      <c r="BA169" s="36"/>
      <c r="BB169" s="36"/>
      <c r="BC169" s="36"/>
      <c r="BD169" s="36"/>
      <c r="BE169" s="36"/>
      <c r="BF169" s="36"/>
      <c r="BG169" s="36"/>
      <c r="BH169" s="36"/>
      <c r="BI169" s="36"/>
      <c r="BJ169" s="29"/>
      <c r="BK169" s="36"/>
      <c r="BL169" s="29"/>
      <c r="BM169" s="36"/>
      <c r="BN169" s="36"/>
      <c r="BO169" s="36"/>
      <c r="BP169" s="29"/>
      <c r="BQ169" s="36"/>
      <c r="BR169" s="29"/>
      <c r="BS169" s="36"/>
      <c r="BT169" s="36"/>
      <c r="BU169" s="36"/>
      <c r="BV169" s="36"/>
    </row>
    <row r="170" spans="1:75" x14ac:dyDescent="0.25">
      <c r="A170" s="16">
        <v>168</v>
      </c>
      <c r="B170" s="16">
        <v>3</v>
      </c>
      <c r="C170" s="31" t="s">
        <v>630</v>
      </c>
      <c r="D170" s="40">
        <f>май!D170-июнь!E170</f>
        <v>751.38582786473432</v>
      </c>
      <c r="E170" s="40">
        <f t="shared" si="2"/>
        <v>0</v>
      </c>
      <c r="F170" s="36"/>
      <c r="G170" s="36"/>
      <c r="H170" s="36"/>
      <c r="I170" s="27"/>
      <c r="J170" s="36"/>
      <c r="K170" s="36"/>
      <c r="L170" s="36"/>
      <c r="M170" s="36"/>
      <c r="N170" s="36"/>
      <c r="O170" s="29"/>
      <c r="P170" s="36"/>
      <c r="Q170" s="29"/>
      <c r="R170" s="36"/>
      <c r="S170" s="36"/>
      <c r="T170" s="36"/>
      <c r="U170" s="36"/>
      <c r="V170" s="36"/>
      <c r="W170" s="36"/>
      <c r="X170" s="36"/>
      <c r="Y170" s="29"/>
      <c r="Z170" s="36"/>
      <c r="AA170" s="66"/>
      <c r="AB170" s="36"/>
      <c r="AC170" s="36"/>
      <c r="AD170" s="36"/>
      <c r="AE170" s="36"/>
      <c r="AF170" s="36"/>
      <c r="AG170" s="36"/>
      <c r="AH170" s="29"/>
      <c r="AI170" s="36"/>
      <c r="AJ170" s="29"/>
      <c r="AK170" s="36"/>
      <c r="AL170" s="36"/>
      <c r="AM170" s="36"/>
      <c r="AN170" s="29"/>
      <c r="AO170" s="36"/>
      <c r="AP170" s="29"/>
      <c r="AQ170" s="36"/>
      <c r="AR170" s="29"/>
      <c r="AS170" s="36"/>
      <c r="AT170" s="36"/>
      <c r="AU170" s="36"/>
      <c r="AV170" s="29"/>
      <c r="AW170" s="36"/>
      <c r="AX170" s="36"/>
      <c r="AY170" s="36"/>
      <c r="AZ170" s="29"/>
      <c r="BA170" s="36"/>
      <c r="BB170" s="36"/>
      <c r="BC170" s="36"/>
      <c r="BD170" s="36"/>
      <c r="BE170" s="36"/>
      <c r="BF170" s="36"/>
      <c r="BG170" s="36"/>
      <c r="BH170" s="36"/>
      <c r="BI170" s="36"/>
      <c r="BJ170" s="29"/>
      <c r="BK170" s="36"/>
      <c r="BL170" s="29"/>
      <c r="BM170" s="36"/>
      <c r="BN170" s="36"/>
      <c r="BO170" s="36"/>
      <c r="BP170" s="29"/>
      <c r="BQ170" s="36"/>
      <c r="BR170" s="29"/>
      <c r="BS170" s="36"/>
      <c r="BT170" s="36"/>
      <c r="BU170" s="36"/>
      <c r="BV170" s="36"/>
    </row>
    <row r="171" spans="1:75" x14ac:dyDescent="0.25">
      <c r="A171" s="16">
        <v>169</v>
      </c>
      <c r="B171" s="16">
        <v>3</v>
      </c>
      <c r="C171" s="31" t="s">
        <v>915</v>
      </c>
      <c r="D171" s="40">
        <f>май!D171-июнь!E171</f>
        <v>2562.5204992270533</v>
      </c>
      <c r="E171" s="40">
        <f t="shared" si="2"/>
        <v>0</v>
      </c>
      <c r="F171" s="36"/>
      <c r="G171" s="36"/>
      <c r="H171" s="36"/>
      <c r="I171" s="27"/>
      <c r="J171" s="36"/>
      <c r="K171" s="36"/>
      <c r="L171" s="36"/>
      <c r="M171" s="36"/>
      <c r="N171" s="36"/>
      <c r="O171" s="29"/>
      <c r="P171" s="36"/>
      <c r="Q171" s="29"/>
      <c r="R171" s="36"/>
      <c r="S171" s="36"/>
      <c r="T171" s="36"/>
      <c r="U171" s="36"/>
      <c r="V171" s="36"/>
      <c r="W171" s="36"/>
      <c r="X171" s="36"/>
      <c r="Y171" s="29"/>
      <c r="Z171" s="36"/>
      <c r="AA171" s="66"/>
      <c r="AB171" s="36"/>
      <c r="AC171" s="36"/>
      <c r="AD171" s="36"/>
      <c r="AE171" s="36"/>
      <c r="AF171" s="36"/>
      <c r="AG171" s="36"/>
      <c r="AH171" s="29"/>
      <c r="AI171" s="36"/>
      <c r="AJ171" s="29"/>
      <c r="AK171" s="36"/>
      <c r="AL171" s="36"/>
      <c r="AM171" s="36"/>
      <c r="AN171" s="29"/>
      <c r="AO171" s="36"/>
      <c r="AP171" s="29"/>
      <c r="AQ171" s="36"/>
      <c r="AR171" s="29"/>
      <c r="AS171" s="36"/>
      <c r="AT171" s="36"/>
      <c r="AU171" s="36"/>
      <c r="AV171" s="29"/>
      <c r="AW171" s="36"/>
      <c r="AX171" s="36"/>
      <c r="AY171" s="36"/>
      <c r="AZ171" s="29"/>
      <c r="BA171" s="36"/>
      <c r="BB171" s="36"/>
      <c r="BC171" s="36"/>
      <c r="BD171" s="36"/>
      <c r="BE171" s="36"/>
      <c r="BF171" s="36"/>
      <c r="BG171" s="36"/>
      <c r="BH171" s="36"/>
      <c r="BI171" s="36"/>
      <c r="BJ171" s="29"/>
      <c r="BK171" s="36"/>
      <c r="BL171" s="29"/>
      <c r="BM171" s="36"/>
      <c r="BN171" s="36"/>
      <c r="BO171" s="36"/>
      <c r="BP171" s="29"/>
      <c r="BQ171" s="36"/>
      <c r="BR171" s="29"/>
      <c r="BS171" s="36"/>
      <c r="BT171" s="36"/>
      <c r="BU171" s="36"/>
      <c r="BV171" s="36"/>
    </row>
    <row r="172" spans="1:75" x14ac:dyDescent="0.25">
      <c r="A172" s="16">
        <v>170</v>
      </c>
      <c r="B172" s="16">
        <v>3</v>
      </c>
      <c r="C172" s="31" t="s">
        <v>631</v>
      </c>
      <c r="D172" s="40">
        <f>май!D172-июнь!E172</f>
        <v>-572.75007540096613</v>
      </c>
      <c r="E172" s="40">
        <f t="shared" si="2"/>
        <v>0</v>
      </c>
      <c r="F172" s="36"/>
      <c r="G172" s="36"/>
      <c r="H172" s="36"/>
      <c r="I172" s="27"/>
      <c r="J172" s="36"/>
      <c r="K172" s="36"/>
      <c r="L172" s="36"/>
      <c r="M172" s="36"/>
      <c r="N172" s="36"/>
      <c r="O172" s="29"/>
      <c r="P172" s="36"/>
      <c r="Q172" s="29"/>
      <c r="R172" s="36"/>
      <c r="S172" s="36"/>
      <c r="T172" s="36"/>
      <c r="U172" s="36"/>
      <c r="V172" s="36"/>
      <c r="W172" s="36"/>
      <c r="X172" s="36"/>
      <c r="Y172" s="29"/>
      <c r="Z172" s="36"/>
      <c r="AA172" s="66"/>
      <c r="AB172" s="36"/>
      <c r="AC172" s="36"/>
      <c r="AD172" s="36"/>
      <c r="AE172" s="36"/>
      <c r="AF172" s="36"/>
      <c r="AG172" s="36"/>
      <c r="AH172" s="29"/>
      <c r="AI172" s="36"/>
      <c r="AJ172" s="29"/>
      <c r="AK172" s="36"/>
      <c r="AL172" s="36"/>
      <c r="AM172" s="36"/>
      <c r="AN172" s="29"/>
      <c r="AO172" s="36"/>
      <c r="AP172" s="29"/>
      <c r="AQ172" s="36"/>
      <c r="AR172" s="29"/>
      <c r="AS172" s="36"/>
      <c r="AT172" s="36"/>
      <c r="AU172" s="36"/>
      <c r="AV172" s="29"/>
      <c r="AW172" s="36"/>
      <c r="AX172" s="36"/>
      <c r="AY172" s="36"/>
      <c r="AZ172" s="29"/>
      <c r="BA172" s="36"/>
      <c r="BB172" s="36"/>
      <c r="BC172" s="36"/>
      <c r="BD172" s="36"/>
      <c r="BE172" s="36"/>
      <c r="BF172" s="36"/>
      <c r="BG172" s="36"/>
      <c r="BH172" s="36"/>
      <c r="BI172" s="36"/>
      <c r="BJ172" s="29"/>
      <c r="BK172" s="36"/>
      <c r="BL172" s="29"/>
      <c r="BM172" s="36"/>
      <c r="BN172" s="36"/>
      <c r="BO172" s="36"/>
      <c r="BP172" s="29"/>
      <c r="BQ172" s="36"/>
      <c r="BR172" s="29"/>
      <c r="BS172" s="36"/>
      <c r="BT172" s="36"/>
      <c r="BU172" s="36"/>
      <c r="BV172" s="36"/>
    </row>
    <row r="173" spans="1:75" s="86" customFormat="1" x14ac:dyDescent="0.25">
      <c r="A173" s="79">
        <v>171</v>
      </c>
      <c r="B173" s="79">
        <v>3</v>
      </c>
      <c r="C173" s="80" t="s">
        <v>926</v>
      </c>
      <c r="D173" s="81">
        <f>май!D173-июнь!E173</f>
        <v>101.56301760386478</v>
      </c>
      <c r="E173" s="81">
        <f t="shared" si="2"/>
        <v>4.6020000000000003</v>
      </c>
      <c r="F173" s="82"/>
      <c r="G173" s="82"/>
      <c r="H173" s="82"/>
      <c r="I173" s="83"/>
      <c r="J173" s="82"/>
      <c r="K173" s="82"/>
      <c r="L173" s="82"/>
      <c r="M173" s="82"/>
      <c r="N173" s="82"/>
      <c r="O173" s="84"/>
      <c r="P173" s="82"/>
      <c r="Q173" s="84"/>
      <c r="R173" s="82"/>
      <c r="S173" s="82"/>
      <c r="T173" s="82"/>
      <c r="U173" s="82"/>
      <c r="V173" s="82"/>
      <c r="W173" s="82"/>
      <c r="X173" s="82"/>
      <c r="Y173" s="84"/>
      <c r="Z173" s="82"/>
      <c r="AA173" s="85"/>
      <c r="AB173" s="82"/>
      <c r="AC173" s="82"/>
      <c r="AD173" s="82"/>
      <c r="AE173" s="82"/>
      <c r="AF173" s="82"/>
      <c r="AG173" s="82"/>
      <c r="AH173" s="84"/>
      <c r="AI173" s="82"/>
      <c r="AJ173" s="84"/>
      <c r="AK173" s="82"/>
      <c r="AL173" s="82"/>
      <c r="AM173" s="82"/>
      <c r="AN173" s="84"/>
      <c r="AO173" s="82"/>
      <c r="AP173" s="84"/>
      <c r="AQ173" s="82"/>
      <c r="AR173" s="84"/>
      <c r="AS173" s="82"/>
      <c r="AT173" s="82"/>
      <c r="AU173" s="82"/>
      <c r="AV173" s="84"/>
      <c r="AW173" s="82"/>
      <c r="AX173" s="82"/>
      <c r="AY173" s="82"/>
      <c r="AZ173" s="84"/>
      <c r="BA173" s="82"/>
      <c r="BB173" s="82"/>
      <c r="BC173" s="82"/>
      <c r="BD173" s="82"/>
      <c r="BE173" s="82"/>
      <c r="BF173" s="82"/>
      <c r="BG173" s="82"/>
      <c r="BH173" s="82"/>
      <c r="BI173" s="82"/>
      <c r="BJ173" s="84"/>
      <c r="BK173" s="82"/>
      <c r="BL173" s="84"/>
      <c r="BM173" s="82"/>
      <c r="BN173" s="82"/>
      <c r="BO173" s="82"/>
      <c r="BP173" s="84"/>
      <c r="BQ173" s="82"/>
      <c r="BR173" s="84"/>
      <c r="BS173" s="82"/>
      <c r="BT173" s="82"/>
      <c r="BU173" s="82"/>
      <c r="BV173" s="82">
        <v>4.6020000000000003</v>
      </c>
      <c r="BW173" s="86" t="s">
        <v>1070</v>
      </c>
    </row>
    <row r="174" spans="1:75" x14ac:dyDescent="0.25">
      <c r="A174" s="16">
        <v>172</v>
      </c>
      <c r="B174" s="16">
        <v>3</v>
      </c>
      <c r="C174" s="31" t="s">
        <v>916</v>
      </c>
      <c r="D174" s="40">
        <f>май!D174-июнь!E174</f>
        <v>1165.0216847342999</v>
      </c>
      <c r="E174" s="40">
        <f t="shared" si="2"/>
        <v>0</v>
      </c>
      <c r="F174" s="36"/>
      <c r="G174" s="36"/>
      <c r="H174" s="36"/>
      <c r="I174" s="27"/>
      <c r="J174" s="36"/>
      <c r="K174" s="36"/>
      <c r="L174" s="36"/>
      <c r="M174" s="36"/>
      <c r="N174" s="36"/>
      <c r="O174" s="29"/>
      <c r="P174" s="36"/>
      <c r="Q174" s="29"/>
      <c r="R174" s="36"/>
      <c r="S174" s="36"/>
      <c r="T174" s="36"/>
      <c r="U174" s="36"/>
      <c r="V174" s="36"/>
      <c r="W174" s="36"/>
      <c r="X174" s="36"/>
      <c r="Y174" s="29"/>
      <c r="Z174" s="36"/>
      <c r="AA174" s="66"/>
      <c r="AB174" s="36"/>
      <c r="AC174" s="36"/>
      <c r="AD174" s="36"/>
      <c r="AE174" s="36"/>
      <c r="AF174" s="36"/>
      <c r="AG174" s="36"/>
      <c r="AH174" s="29"/>
      <c r="AI174" s="36"/>
      <c r="AJ174" s="29"/>
      <c r="AK174" s="36"/>
      <c r="AL174" s="36"/>
      <c r="AM174" s="36"/>
      <c r="AN174" s="29"/>
      <c r="AO174" s="36"/>
      <c r="AP174" s="29"/>
      <c r="AQ174" s="36"/>
      <c r="AR174" s="29"/>
      <c r="AS174" s="36"/>
      <c r="AT174" s="36"/>
      <c r="AU174" s="36"/>
      <c r="AV174" s="29"/>
      <c r="AW174" s="36"/>
      <c r="AX174" s="36"/>
      <c r="AY174" s="36"/>
      <c r="AZ174" s="29"/>
      <c r="BA174" s="36"/>
      <c r="BB174" s="36"/>
      <c r="BC174" s="36"/>
      <c r="BD174" s="36"/>
      <c r="BE174" s="36"/>
      <c r="BF174" s="36"/>
      <c r="BG174" s="36"/>
      <c r="BH174" s="36"/>
      <c r="BI174" s="36"/>
      <c r="BJ174" s="29"/>
      <c r="BK174" s="36"/>
      <c r="BL174" s="29"/>
      <c r="BM174" s="36"/>
      <c r="BN174" s="36"/>
      <c r="BO174" s="36"/>
      <c r="BP174" s="29"/>
      <c r="BQ174" s="36"/>
      <c r="BR174" s="29"/>
      <c r="BS174" s="36"/>
      <c r="BT174" s="36"/>
      <c r="BU174" s="36"/>
      <c r="BV174" s="36"/>
    </row>
    <row r="175" spans="1:75" s="86" customFormat="1" x14ac:dyDescent="0.25">
      <c r="A175" s="79">
        <v>173</v>
      </c>
      <c r="B175" s="79">
        <v>3</v>
      </c>
      <c r="C175" s="80" t="s">
        <v>917</v>
      </c>
      <c r="D175" s="81">
        <f>май!D175-июнь!E175</f>
        <v>23.642295342995215</v>
      </c>
      <c r="E175" s="81">
        <f t="shared" si="2"/>
        <v>7.0279999999999996</v>
      </c>
      <c r="F175" s="82"/>
      <c r="G175" s="82"/>
      <c r="H175" s="82"/>
      <c r="I175" s="83"/>
      <c r="J175" s="82"/>
      <c r="K175" s="82"/>
      <c r="L175" s="82"/>
      <c r="M175" s="82"/>
      <c r="N175" s="82"/>
      <c r="O175" s="84"/>
      <c r="P175" s="82"/>
      <c r="Q175" s="84"/>
      <c r="R175" s="82"/>
      <c r="S175" s="82"/>
      <c r="T175" s="82"/>
      <c r="U175" s="82"/>
      <c r="V175" s="82"/>
      <c r="W175" s="82"/>
      <c r="X175" s="82"/>
      <c r="Y175" s="84"/>
      <c r="Z175" s="82"/>
      <c r="AA175" s="85"/>
      <c r="AB175" s="82"/>
      <c r="AC175" s="82"/>
      <c r="AD175" s="82"/>
      <c r="AE175" s="82"/>
      <c r="AF175" s="82"/>
      <c r="AG175" s="82"/>
      <c r="AH175" s="84"/>
      <c r="AI175" s="82"/>
      <c r="AJ175" s="84"/>
      <c r="AK175" s="82"/>
      <c r="AL175" s="82"/>
      <c r="AM175" s="82"/>
      <c r="AN175" s="84"/>
      <c r="AO175" s="82"/>
      <c r="AP175" s="84"/>
      <c r="AQ175" s="82"/>
      <c r="AR175" s="84"/>
      <c r="AS175" s="82"/>
      <c r="AT175" s="82"/>
      <c r="AU175" s="82"/>
      <c r="AV175" s="84"/>
      <c r="AW175" s="82"/>
      <c r="AX175" s="82"/>
      <c r="AY175" s="82"/>
      <c r="AZ175" s="84"/>
      <c r="BA175" s="82"/>
      <c r="BB175" s="82"/>
      <c r="BC175" s="82"/>
      <c r="BD175" s="82"/>
      <c r="BE175" s="82"/>
      <c r="BF175" s="82"/>
      <c r="BG175" s="82"/>
      <c r="BH175" s="82"/>
      <c r="BI175" s="82"/>
      <c r="BJ175" s="84"/>
      <c r="BK175" s="82"/>
      <c r="BL175" s="84"/>
      <c r="BM175" s="82"/>
      <c r="BN175" s="82"/>
      <c r="BO175" s="82"/>
      <c r="BP175" s="84"/>
      <c r="BQ175" s="82"/>
      <c r="BR175" s="84"/>
      <c r="BS175" s="82"/>
      <c r="BT175" s="82"/>
      <c r="BU175" s="82"/>
      <c r="BV175" s="82">
        <v>7.0279999999999996</v>
      </c>
      <c r="BW175" s="86" t="s">
        <v>1070</v>
      </c>
    </row>
    <row r="176" spans="1:75" x14ac:dyDescent="0.25">
      <c r="A176" s="16">
        <v>174</v>
      </c>
      <c r="B176" s="16">
        <v>3</v>
      </c>
      <c r="C176" s="31" t="s">
        <v>632</v>
      </c>
      <c r="D176" s="40">
        <f>май!D176-июнь!E176</f>
        <v>910.88799679227054</v>
      </c>
      <c r="E176" s="40">
        <f t="shared" si="2"/>
        <v>0</v>
      </c>
      <c r="F176" s="36"/>
      <c r="G176" s="36"/>
      <c r="H176" s="36"/>
      <c r="I176" s="27"/>
      <c r="J176" s="36"/>
      <c r="K176" s="36"/>
      <c r="L176" s="36"/>
      <c r="M176" s="36"/>
      <c r="N176" s="36"/>
      <c r="O176" s="29"/>
      <c r="P176" s="36"/>
      <c r="Q176" s="29"/>
      <c r="R176" s="36"/>
      <c r="S176" s="36"/>
      <c r="T176" s="36"/>
      <c r="U176" s="36"/>
      <c r="V176" s="36"/>
      <c r="W176" s="36"/>
      <c r="X176" s="36"/>
      <c r="Y176" s="29"/>
      <c r="Z176" s="36"/>
      <c r="AA176" s="66"/>
      <c r="AB176" s="36"/>
      <c r="AC176" s="36"/>
      <c r="AD176" s="36"/>
      <c r="AE176" s="36"/>
      <c r="AF176" s="36"/>
      <c r="AG176" s="36"/>
      <c r="AH176" s="29"/>
      <c r="AI176" s="36"/>
      <c r="AJ176" s="29"/>
      <c r="AK176" s="36"/>
      <c r="AL176" s="36"/>
      <c r="AM176" s="36"/>
      <c r="AN176" s="29"/>
      <c r="AO176" s="36"/>
      <c r="AP176" s="29"/>
      <c r="AQ176" s="36"/>
      <c r="AR176" s="29"/>
      <c r="AS176" s="36"/>
      <c r="AT176" s="36"/>
      <c r="AU176" s="36"/>
      <c r="AV176" s="29"/>
      <c r="AW176" s="36"/>
      <c r="AX176" s="36"/>
      <c r="AY176" s="36"/>
      <c r="AZ176" s="29"/>
      <c r="BA176" s="36"/>
      <c r="BB176" s="36"/>
      <c r="BC176" s="36"/>
      <c r="BD176" s="36"/>
      <c r="BE176" s="36"/>
      <c r="BF176" s="36"/>
      <c r="BG176" s="36"/>
      <c r="BH176" s="36"/>
      <c r="BI176" s="36"/>
      <c r="BJ176" s="29"/>
      <c r="BK176" s="36"/>
      <c r="BL176" s="29"/>
      <c r="BM176" s="36"/>
      <c r="BN176" s="36"/>
      <c r="BO176" s="36"/>
      <c r="BP176" s="29"/>
      <c r="BQ176" s="36"/>
      <c r="BR176" s="29"/>
      <c r="BS176" s="36"/>
      <c r="BT176" s="36"/>
      <c r="BU176" s="36"/>
      <c r="BV176" s="36"/>
    </row>
    <row r="177" spans="1:75" x14ac:dyDescent="0.25">
      <c r="A177" s="16">
        <v>175</v>
      </c>
      <c r="B177" s="16">
        <v>3</v>
      </c>
      <c r="C177" s="31" t="s">
        <v>633</v>
      </c>
      <c r="D177" s="40">
        <f>май!D177-июнь!E177</f>
        <v>-135.32059768115943</v>
      </c>
      <c r="E177" s="40">
        <f t="shared" si="2"/>
        <v>0</v>
      </c>
      <c r="F177" s="36"/>
      <c r="G177" s="36"/>
      <c r="H177" s="36"/>
      <c r="I177" s="27"/>
      <c r="J177" s="36"/>
      <c r="K177" s="36"/>
      <c r="L177" s="36"/>
      <c r="M177" s="36"/>
      <c r="N177" s="36"/>
      <c r="O177" s="29"/>
      <c r="P177" s="36"/>
      <c r="Q177" s="29"/>
      <c r="R177" s="36"/>
      <c r="S177" s="36"/>
      <c r="T177" s="36"/>
      <c r="U177" s="36"/>
      <c r="V177" s="36"/>
      <c r="W177" s="36"/>
      <c r="X177" s="36"/>
      <c r="Y177" s="29"/>
      <c r="Z177" s="36"/>
      <c r="AA177" s="66"/>
      <c r="AB177" s="36"/>
      <c r="AC177" s="36"/>
      <c r="AD177" s="36"/>
      <c r="AE177" s="36"/>
      <c r="AF177" s="36"/>
      <c r="AG177" s="36"/>
      <c r="AH177" s="29"/>
      <c r="AI177" s="36"/>
      <c r="AJ177" s="29"/>
      <c r="AK177" s="36"/>
      <c r="AL177" s="36"/>
      <c r="AM177" s="36"/>
      <c r="AN177" s="29"/>
      <c r="AO177" s="36"/>
      <c r="AP177" s="29"/>
      <c r="AQ177" s="36"/>
      <c r="AR177" s="29"/>
      <c r="AS177" s="36"/>
      <c r="AT177" s="36"/>
      <c r="AU177" s="36"/>
      <c r="AV177" s="29"/>
      <c r="AW177" s="36"/>
      <c r="AX177" s="36"/>
      <c r="AY177" s="36"/>
      <c r="AZ177" s="29"/>
      <c r="BA177" s="36"/>
      <c r="BB177" s="36"/>
      <c r="BC177" s="36"/>
      <c r="BD177" s="36"/>
      <c r="BE177" s="36"/>
      <c r="BF177" s="36"/>
      <c r="BG177" s="36"/>
      <c r="BH177" s="36"/>
      <c r="BI177" s="36"/>
      <c r="BJ177" s="29"/>
      <c r="BK177" s="36"/>
      <c r="BL177" s="29"/>
      <c r="BM177" s="36"/>
      <c r="BN177" s="36"/>
      <c r="BO177" s="36"/>
      <c r="BP177" s="29"/>
      <c r="BQ177" s="36"/>
      <c r="BR177" s="29"/>
      <c r="BS177" s="36"/>
      <c r="BT177" s="36"/>
      <c r="BU177" s="36"/>
      <c r="BV177" s="36"/>
    </row>
    <row r="178" spans="1:75" x14ac:dyDescent="0.25">
      <c r="A178" s="16">
        <v>176</v>
      </c>
      <c r="B178" s="16">
        <v>3</v>
      </c>
      <c r="C178" s="31" t="s">
        <v>634</v>
      </c>
      <c r="D178" s="40">
        <f>май!D178-июнь!E178</f>
        <v>70.594283671497578</v>
      </c>
      <c r="E178" s="40">
        <f t="shared" si="2"/>
        <v>0</v>
      </c>
      <c r="F178" s="36"/>
      <c r="G178" s="36"/>
      <c r="H178" s="36"/>
      <c r="I178" s="27"/>
      <c r="J178" s="36"/>
      <c r="K178" s="36"/>
      <c r="L178" s="36"/>
      <c r="M178" s="36"/>
      <c r="N178" s="36"/>
      <c r="O178" s="29"/>
      <c r="P178" s="36"/>
      <c r="Q178" s="29"/>
      <c r="R178" s="36"/>
      <c r="S178" s="36"/>
      <c r="T178" s="36"/>
      <c r="U178" s="36"/>
      <c r="V178" s="36"/>
      <c r="W178" s="36"/>
      <c r="X178" s="36"/>
      <c r="Y178" s="29"/>
      <c r="Z178" s="36"/>
      <c r="AA178" s="66"/>
      <c r="AB178" s="36"/>
      <c r="AC178" s="36"/>
      <c r="AD178" s="36"/>
      <c r="AE178" s="36"/>
      <c r="AF178" s="36"/>
      <c r="AG178" s="36"/>
      <c r="AH178" s="29"/>
      <c r="AI178" s="36"/>
      <c r="AJ178" s="29"/>
      <c r="AK178" s="36"/>
      <c r="AL178" s="36"/>
      <c r="AM178" s="36"/>
      <c r="AN178" s="29"/>
      <c r="AO178" s="36"/>
      <c r="AP178" s="29"/>
      <c r="AQ178" s="36"/>
      <c r="AR178" s="29"/>
      <c r="AS178" s="36"/>
      <c r="AT178" s="36"/>
      <c r="AU178" s="36"/>
      <c r="AV178" s="29"/>
      <c r="AW178" s="36"/>
      <c r="AX178" s="36"/>
      <c r="AY178" s="36"/>
      <c r="AZ178" s="29"/>
      <c r="BA178" s="36"/>
      <c r="BB178" s="36"/>
      <c r="BC178" s="36"/>
      <c r="BD178" s="36"/>
      <c r="BE178" s="36"/>
      <c r="BF178" s="36"/>
      <c r="BG178" s="36"/>
      <c r="BH178" s="36"/>
      <c r="BI178" s="36"/>
      <c r="BJ178" s="29"/>
      <c r="BK178" s="36"/>
      <c r="BL178" s="29"/>
      <c r="BM178" s="36"/>
      <c r="BN178" s="36"/>
      <c r="BO178" s="36"/>
      <c r="BP178" s="29"/>
      <c r="BQ178" s="36"/>
      <c r="BR178" s="29"/>
      <c r="BS178" s="36"/>
      <c r="BT178" s="36"/>
      <c r="BU178" s="36"/>
      <c r="BV178" s="36"/>
    </row>
    <row r="179" spans="1:75" x14ac:dyDescent="0.25">
      <c r="A179" s="16">
        <v>177</v>
      </c>
      <c r="B179" s="16">
        <v>3</v>
      </c>
      <c r="C179" s="31" t="s">
        <v>635</v>
      </c>
      <c r="D179" s="40">
        <f>май!D179-июнь!E179</f>
        <v>807.24246844444428</v>
      </c>
      <c r="E179" s="40">
        <f t="shared" si="2"/>
        <v>0</v>
      </c>
      <c r="F179" s="36"/>
      <c r="G179" s="36"/>
      <c r="H179" s="36"/>
      <c r="I179" s="27"/>
      <c r="J179" s="36"/>
      <c r="K179" s="36"/>
      <c r="L179" s="36"/>
      <c r="M179" s="36"/>
      <c r="N179" s="36"/>
      <c r="O179" s="29"/>
      <c r="P179" s="36"/>
      <c r="Q179" s="29"/>
      <c r="R179" s="36"/>
      <c r="S179" s="36"/>
      <c r="T179" s="36"/>
      <c r="U179" s="36"/>
      <c r="V179" s="36"/>
      <c r="W179" s="36"/>
      <c r="X179" s="36"/>
      <c r="Y179" s="29"/>
      <c r="Z179" s="36"/>
      <c r="AA179" s="66"/>
      <c r="AB179" s="36"/>
      <c r="AC179" s="36"/>
      <c r="AD179" s="36"/>
      <c r="AE179" s="36"/>
      <c r="AF179" s="36"/>
      <c r="AG179" s="36"/>
      <c r="AH179" s="29"/>
      <c r="AI179" s="36"/>
      <c r="AJ179" s="29"/>
      <c r="AK179" s="36"/>
      <c r="AL179" s="36"/>
      <c r="AM179" s="36"/>
      <c r="AN179" s="29"/>
      <c r="AO179" s="36"/>
      <c r="AP179" s="29"/>
      <c r="AQ179" s="36"/>
      <c r="AR179" s="29"/>
      <c r="AS179" s="36"/>
      <c r="AT179" s="36"/>
      <c r="AU179" s="36"/>
      <c r="AV179" s="29"/>
      <c r="AW179" s="36"/>
      <c r="AX179" s="36"/>
      <c r="AY179" s="36"/>
      <c r="AZ179" s="29"/>
      <c r="BA179" s="36"/>
      <c r="BB179" s="36"/>
      <c r="BC179" s="36"/>
      <c r="BD179" s="36"/>
      <c r="BE179" s="36"/>
      <c r="BF179" s="36"/>
      <c r="BG179" s="36"/>
      <c r="BH179" s="36"/>
      <c r="BI179" s="36"/>
      <c r="BJ179" s="29"/>
      <c r="BK179" s="36"/>
      <c r="BL179" s="29"/>
      <c r="BM179" s="36"/>
      <c r="BN179" s="36"/>
      <c r="BO179" s="36"/>
      <c r="BP179" s="29"/>
      <c r="BQ179" s="36"/>
      <c r="BR179" s="29"/>
      <c r="BS179" s="36"/>
      <c r="BT179" s="36"/>
      <c r="BU179" s="36"/>
      <c r="BV179" s="36"/>
    </row>
    <row r="180" spans="1:75" x14ac:dyDescent="0.25">
      <c r="A180" s="16">
        <v>178</v>
      </c>
      <c r="B180" s="16">
        <v>3</v>
      </c>
      <c r="C180" s="31" t="s">
        <v>636</v>
      </c>
      <c r="D180" s="40">
        <f>май!D180-июнь!E180</f>
        <v>2205.2990107149762</v>
      </c>
      <c r="E180" s="40">
        <f t="shared" si="2"/>
        <v>0</v>
      </c>
      <c r="F180" s="36"/>
      <c r="G180" s="36"/>
      <c r="H180" s="36"/>
      <c r="I180" s="27"/>
      <c r="J180" s="36"/>
      <c r="K180" s="36"/>
      <c r="L180" s="36"/>
      <c r="M180" s="36"/>
      <c r="N180" s="36"/>
      <c r="O180" s="29"/>
      <c r="P180" s="36"/>
      <c r="Q180" s="29"/>
      <c r="R180" s="36"/>
      <c r="S180" s="36"/>
      <c r="T180" s="36"/>
      <c r="U180" s="36"/>
      <c r="V180" s="36"/>
      <c r="W180" s="36"/>
      <c r="X180" s="36"/>
      <c r="Y180" s="29"/>
      <c r="Z180" s="36"/>
      <c r="AA180" s="66"/>
      <c r="AB180" s="36"/>
      <c r="AC180" s="36"/>
      <c r="AD180" s="36"/>
      <c r="AE180" s="36"/>
      <c r="AF180" s="36"/>
      <c r="AG180" s="36"/>
      <c r="AH180" s="29"/>
      <c r="AI180" s="36"/>
      <c r="AJ180" s="29"/>
      <c r="AK180" s="36"/>
      <c r="AL180" s="36"/>
      <c r="AM180" s="36"/>
      <c r="AN180" s="29"/>
      <c r="AO180" s="36"/>
      <c r="AP180" s="29"/>
      <c r="AQ180" s="36"/>
      <c r="AR180" s="29"/>
      <c r="AS180" s="36"/>
      <c r="AT180" s="36"/>
      <c r="AU180" s="36"/>
      <c r="AV180" s="29"/>
      <c r="AW180" s="36"/>
      <c r="AX180" s="36"/>
      <c r="AY180" s="36"/>
      <c r="AZ180" s="29"/>
      <c r="BA180" s="36"/>
      <c r="BB180" s="36"/>
      <c r="BC180" s="36"/>
      <c r="BD180" s="36"/>
      <c r="BE180" s="36"/>
      <c r="BF180" s="36"/>
      <c r="BG180" s="36"/>
      <c r="BH180" s="36"/>
      <c r="BI180" s="36"/>
      <c r="BJ180" s="29"/>
      <c r="BK180" s="36"/>
      <c r="BL180" s="29"/>
      <c r="BM180" s="36"/>
      <c r="BN180" s="36"/>
      <c r="BO180" s="36"/>
      <c r="BP180" s="29"/>
      <c r="BQ180" s="36"/>
      <c r="BR180" s="29"/>
      <c r="BS180" s="36"/>
      <c r="BT180" s="36"/>
      <c r="BU180" s="36"/>
      <c r="BV180" s="36"/>
    </row>
    <row r="181" spans="1:75" x14ac:dyDescent="0.25">
      <c r="A181" s="16">
        <v>179</v>
      </c>
      <c r="B181" s="16">
        <v>3</v>
      </c>
      <c r="C181" s="31" t="s">
        <v>637</v>
      </c>
      <c r="D181" s="40">
        <f>май!D181-июнь!E181</f>
        <v>618.96930368115943</v>
      </c>
      <c r="E181" s="40">
        <f t="shared" si="2"/>
        <v>0</v>
      </c>
      <c r="F181" s="36"/>
      <c r="G181" s="36"/>
      <c r="H181" s="36"/>
      <c r="I181" s="27"/>
      <c r="J181" s="36"/>
      <c r="K181" s="36"/>
      <c r="L181" s="36"/>
      <c r="M181" s="36"/>
      <c r="N181" s="36"/>
      <c r="O181" s="29"/>
      <c r="P181" s="36"/>
      <c r="Q181" s="29"/>
      <c r="R181" s="36"/>
      <c r="S181" s="36"/>
      <c r="T181" s="36"/>
      <c r="U181" s="36"/>
      <c r="V181" s="36"/>
      <c r="W181" s="36"/>
      <c r="X181" s="36"/>
      <c r="Y181" s="29"/>
      <c r="Z181" s="36"/>
      <c r="AA181" s="66"/>
      <c r="AB181" s="36"/>
      <c r="AC181" s="36"/>
      <c r="AD181" s="36"/>
      <c r="AE181" s="36"/>
      <c r="AF181" s="36"/>
      <c r="AG181" s="36"/>
      <c r="AH181" s="29"/>
      <c r="AI181" s="36"/>
      <c r="AJ181" s="29"/>
      <c r="AK181" s="36"/>
      <c r="AL181" s="36"/>
      <c r="AM181" s="36"/>
      <c r="AN181" s="29"/>
      <c r="AO181" s="36"/>
      <c r="AP181" s="29"/>
      <c r="AQ181" s="36"/>
      <c r="AR181" s="29"/>
      <c r="AS181" s="36"/>
      <c r="AT181" s="36"/>
      <c r="AU181" s="36"/>
      <c r="AV181" s="29"/>
      <c r="AW181" s="36"/>
      <c r="AX181" s="36"/>
      <c r="AY181" s="36"/>
      <c r="AZ181" s="29"/>
      <c r="BA181" s="36"/>
      <c r="BB181" s="36"/>
      <c r="BC181" s="36"/>
      <c r="BD181" s="36"/>
      <c r="BE181" s="36"/>
      <c r="BF181" s="36"/>
      <c r="BG181" s="36"/>
      <c r="BH181" s="36"/>
      <c r="BI181" s="36"/>
      <c r="BJ181" s="29"/>
      <c r="BK181" s="36"/>
      <c r="BL181" s="29"/>
      <c r="BM181" s="36"/>
      <c r="BN181" s="36"/>
      <c r="BO181" s="36"/>
      <c r="BP181" s="29"/>
      <c r="BQ181" s="36"/>
      <c r="BR181" s="29"/>
      <c r="BS181" s="36"/>
      <c r="BT181" s="36"/>
      <c r="BU181" s="36"/>
      <c r="BV181" s="36"/>
    </row>
    <row r="182" spans="1:75" x14ac:dyDescent="0.25">
      <c r="A182" s="16">
        <v>180</v>
      </c>
      <c r="B182" s="16">
        <v>3</v>
      </c>
      <c r="C182" s="31" t="s">
        <v>638</v>
      </c>
      <c r="D182" s="40">
        <f>май!D182-июнь!E182</f>
        <v>1578.8985411188405</v>
      </c>
      <c r="E182" s="40">
        <f t="shared" si="2"/>
        <v>0</v>
      </c>
      <c r="F182" s="36"/>
      <c r="G182" s="36"/>
      <c r="H182" s="36"/>
      <c r="I182" s="27"/>
      <c r="J182" s="36"/>
      <c r="K182" s="36"/>
      <c r="L182" s="36"/>
      <c r="M182" s="36"/>
      <c r="N182" s="36"/>
      <c r="O182" s="29"/>
      <c r="P182" s="36"/>
      <c r="Q182" s="29"/>
      <c r="R182" s="36"/>
      <c r="S182" s="36"/>
      <c r="T182" s="36"/>
      <c r="U182" s="36"/>
      <c r="V182" s="36"/>
      <c r="W182" s="36"/>
      <c r="X182" s="36"/>
      <c r="Y182" s="29"/>
      <c r="Z182" s="36"/>
      <c r="AA182" s="66"/>
      <c r="AB182" s="36"/>
      <c r="AC182" s="36"/>
      <c r="AD182" s="36"/>
      <c r="AE182" s="36"/>
      <c r="AF182" s="36"/>
      <c r="AG182" s="36"/>
      <c r="AH182" s="29"/>
      <c r="AI182" s="36"/>
      <c r="AJ182" s="29"/>
      <c r="AK182" s="36"/>
      <c r="AL182" s="36"/>
      <c r="AM182" s="36"/>
      <c r="AN182" s="29"/>
      <c r="AO182" s="36"/>
      <c r="AP182" s="29"/>
      <c r="AQ182" s="36"/>
      <c r="AR182" s="29"/>
      <c r="AS182" s="36"/>
      <c r="AT182" s="36"/>
      <c r="AU182" s="36"/>
      <c r="AV182" s="29"/>
      <c r="AW182" s="36"/>
      <c r="AX182" s="36"/>
      <c r="AY182" s="36"/>
      <c r="AZ182" s="29"/>
      <c r="BA182" s="36"/>
      <c r="BB182" s="36"/>
      <c r="BC182" s="36"/>
      <c r="BD182" s="36"/>
      <c r="BE182" s="36"/>
      <c r="BF182" s="36"/>
      <c r="BG182" s="36"/>
      <c r="BH182" s="36"/>
      <c r="BI182" s="36"/>
      <c r="BJ182" s="29"/>
      <c r="BK182" s="36"/>
      <c r="BL182" s="29"/>
      <c r="BM182" s="36"/>
      <c r="BN182" s="36"/>
      <c r="BO182" s="36"/>
      <c r="BP182" s="29"/>
      <c r="BQ182" s="36"/>
      <c r="BR182" s="29"/>
      <c r="BS182" s="36"/>
      <c r="BT182" s="36"/>
      <c r="BU182" s="36"/>
      <c r="BV182" s="36"/>
    </row>
    <row r="183" spans="1:75" x14ac:dyDescent="0.25">
      <c r="A183" s="16">
        <v>181</v>
      </c>
      <c r="B183" s="16">
        <v>3</v>
      </c>
      <c r="C183" s="31" t="s">
        <v>639</v>
      </c>
      <c r="D183" s="40">
        <f>май!D183-июнь!E183</f>
        <v>-210.63755745314015</v>
      </c>
      <c r="E183" s="40">
        <f t="shared" si="2"/>
        <v>0</v>
      </c>
      <c r="F183" s="36"/>
      <c r="G183" s="36"/>
      <c r="H183" s="36"/>
      <c r="I183" s="27"/>
      <c r="J183" s="36"/>
      <c r="K183" s="36"/>
      <c r="L183" s="36"/>
      <c r="M183" s="36"/>
      <c r="N183" s="36"/>
      <c r="O183" s="29"/>
      <c r="P183" s="36"/>
      <c r="Q183" s="29"/>
      <c r="R183" s="36"/>
      <c r="S183" s="36"/>
      <c r="T183" s="36"/>
      <c r="U183" s="36"/>
      <c r="V183" s="36"/>
      <c r="W183" s="36"/>
      <c r="X183" s="36"/>
      <c r="Y183" s="29"/>
      <c r="Z183" s="36"/>
      <c r="AA183" s="66"/>
      <c r="AB183" s="36"/>
      <c r="AC183" s="36"/>
      <c r="AD183" s="36"/>
      <c r="AE183" s="36"/>
      <c r="AF183" s="36"/>
      <c r="AG183" s="36"/>
      <c r="AH183" s="29"/>
      <c r="AI183" s="36"/>
      <c r="AJ183" s="29"/>
      <c r="AK183" s="36"/>
      <c r="AL183" s="36"/>
      <c r="AM183" s="36"/>
      <c r="AN183" s="29"/>
      <c r="AO183" s="36"/>
      <c r="AP183" s="29"/>
      <c r="AQ183" s="36"/>
      <c r="AR183" s="29"/>
      <c r="AS183" s="36"/>
      <c r="AT183" s="36"/>
      <c r="AU183" s="36"/>
      <c r="AV183" s="29"/>
      <c r="AW183" s="36"/>
      <c r="AX183" s="36"/>
      <c r="AY183" s="36"/>
      <c r="AZ183" s="29"/>
      <c r="BA183" s="36"/>
      <c r="BB183" s="36"/>
      <c r="BC183" s="36"/>
      <c r="BD183" s="36"/>
      <c r="BE183" s="36"/>
      <c r="BF183" s="36"/>
      <c r="BG183" s="36"/>
      <c r="BH183" s="36"/>
      <c r="BI183" s="36"/>
      <c r="BJ183" s="29"/>
      <c r="BK183" s="36"/>
      <c r="BL183" s="29"/>
      <c r="BM183" s="36"/>
      <c r="BN183" s="36"/>
      <c r="BO183" s="36"/>
      <c r="BP183" s="29"/>
      <c r="BQ183" s="36"/>
      <c r="BR183" s="29"/>
      <c r="BS183" s="36"/>
      <c r="BT183" s="36"/>
      <c r="BU183" s="36"/>
      <c r="BV183" s="36"/>
    </row>
    <row r="184" spans="1:75" x14ac:dyDescent="0.25">
      <c r="A184" s="16">
        <v>182</v>
      </c>
      <c r="B184" s="16">
        <v>3</v>
      </c>
      <c r="C184" s="31" t="s">
        <v>640</v>
      </c>
      <c r="D184" s="40">
        <f>май!D184-июнь!E184</f>
        <v>1931.8379774299515</v>
      </c>
      <c r="E184" s="40">
        <f t="shared" si="2"/>
        <v>0</v>
      </c>
      <c r="F184" s="36"/>
      <c r="G184" s="36"/>
      <c r="H184" s="36"/>
      <c r="I184" s="27"/>
      <c r="J184" s="36"/>
      <c r="K184" s="36"/>
      <c r="L184" s="36"/>
      <c r="M184" s="36"/>
      <c r="N184" s="36"/>
      <c r="O184" s="29"/>
      <c r="P184" s="36"/>
      <c r="Q184" s="29"/>
      <c r="R184" s="36"/>
      <c r="S184" s="36"/>
      <c r="T184" s="36"/>
      <c r="U184" s="36"/>
      <c r="V184" s="36"/>
      <c r="W184" s="36"/>
      <c r="X184" s="36"/>
      <c r="Y184" s="29"/>
      <c r="Z184" s="36"/>
      <c r="AA184" s="66"/>
      <c r="AB184" s="36"/>
      <c r="AC184" s="36"/>
      <c r="AD184" s="36"/>
      <c r="AE184" s="36"/>
      <c r="AF184" s="36"/>
      <c r="AG184" s="36"/>
      <c r="AH184" s="29"/>
      <c r="AI184" s="36"/>
      <c r="AJ184" s="29"/>
      <c r="AK184" s="36"/>
      <c r="AL184" s="36"/>
      <c r="AM184" s="36"/>
      <c r="AN184" s="29"/>
      <c r="AO184" s="36"/>
      <c r="AP184" s="29"/>
      <c r="AQ184" s="36"/>
      <c r="AR184" s="29"/>
      <c r="AS184" s="36"/>
      <c r="AT184" s="36"/>
      <c r="AU184" s="36"/>
      <c r="AV184" s="29"/>
      <c r="AW184" s="36"/>
      <c r="AX184" s="36"/>
      <c r="AY184" s="36"/>
      <c r="AZ184" s="29"/>
      <c r="BA184" s="36"/>
      <c r="BB184" s="36"/>
      <c r="BC184" s="36"/>
      <c r="BD184" s="36"/>
      <c r="BE184" s="36"/>
      <c r="BF184" s="36"/>
      <c r="BG184" s="36"/>
      <c r="BH184" s="36"/>
      <c r="BI184" s="36"/>
      <c r="BJ184" s="29"/>
      <c r="BK184" s="36"/>
      <c r="BL184" s="29"/>
      <c r="BM184" s="36"/>
      <c r="BN184" s="36"/>
      <c r="BO184" s="36"/>
      <c r="BP184" s="29"/>
      <c r="BQ184" s="36"/>
      <c r="BR184" s="29"/>
      <c r="BS184" s="36"/>
      <c r="BT184" s="36"/>
      <c r="BU184" s="36"/>
      <c r="BV184" s="36"/>
    </row>
    <row r="185" spans="1:75" s="86" customFormat="1" x14ac:dyDescent="0.25">
      <c r="A185" s="79">
        <v>183</v>
      </c>
      <c r="B185" s="79">
        <v>3</v>
      </c>
      <c r="C185" s="80" t="s">
        <v>641</v>
      </c>
      <c r="D185" s="81">
        <f>май!D185-июнь!E185</f>
        <v>2048.7486245990335</v>
      </c>
      <c r="E185" s="81">
        <f t="shared" si="2"/>
        <v>7.1769999999999996</v>
      </c>
      <c r="F185" s="82"/>
      <c r="G185" s="82"/>
      <c r="H185" s="82"/>
      <c r="I185" s="83"/>
      <c r="J185" s="82"/>
      <c r="K185" s="82"/>
      <c r="L185" s="82"/>
      <c r="M185" s="82"/>
      <c r="N185" s="82"/>
      <c r="O185" s="84"/>
      <c r="P185" s="82"/>
      <c r="Q185" s="84"/>
      <c r="R185" s="82"/>
      <c r="S185" s="82"/>
      <c r="T185" s="82"/>
      <c r="U185" s="82"/>
      <c r="V185" s="82"/>
      <c r="W185" s="82"/>
      <c r="X185" s="82"/>
      <c r="Y185" s="84"/>
      <c r="Z185" s="82"/>
      <c r="AA185" s="85"/>
      <c r="AB185" s="82"/>
      <c r="AC185" s="82"/>
      <c r="AD185" s="82"/>
      <c r="AE185" s="82"/>
      <c r="AF185" s="82"/>
      <c r="AG185" s="82"/>
      <c r="AH185" s="84"/>
      <c r="AI185" s="82"/>
      <c r="AJ185" s="84"/>
      <c r="AK185" s="82"/>
      <c r="AL185" s="82"/>
      <c r="AM185" s="82"/>
      <c r="AN185" s="84"/>
      <c r="AO185" s="82"/>
      <c r="AP185" s="84"/>
      <c r="AQ185" s="82"/>
      <c r="AR185" s="84"/>
      <c r="AS185" s="82"/>
      <c r="AT185" s="82"/>
      <c r="AU185" s="82"/>
      <c r="AV185" s="84"/>
      <c r="AW185" s="82"/>
      <c r="AX185" s="82"/>
      <c r="AY185" s="82"/>
      <c r="AZ185" s="84"/>
      <c r="BA185" s="82"/>
      <c r="BB185" s="82"/>
      <c r="BC185" s="82"/>
      <c r="BD185" s="82">
        <v>4.0000000000000001E-3</v>
      </c>
      <c r="BE185" s="82">
        <v>7.1769999999999996</v>
      </c>
      <c r="BF185" s="82"/>
      <c r="BG185" s="82"/>
      <c r="BH185" s="82"/>
      <c r="BI185" s="82"/>
      <c r="BJ185" s="84"/>
      <c r="BK185" s="82"/>
      <c r="BL185" s="84"/>
      <c r="BM185" s="82"/>
      <c r="BN185" s="82"/>
      <c r="BO185" s="82"/>
      <c r="BP185" s="84"/>
      <c r="BQ185" s="82"/>
      <c r="BR185" s="84"/>
      <c r="BS185" s="82"/>
      <c r="BT185" s="82"/>
      <c r="BU185" s="82"/>
      <c r="BV185" s="82"/>
    </row>
    <row r="186" spans="1:75" s="86" customFormat="1" x14ac:dyDescent="0.25">
      <c r="A186" s="79">
        <v>184</v>
      </c>
      <c r="B186" s="79">
        <v>3</v>
      </c>
      <c r="C186" s="80" t="s">
        <v>642</v>
      </c>
      <c r="D186" s="81">
        <f>май!D186-июнь!E186</f>
        <v>774.43843980676343</v>
      </c>
      <c r="E186" s="81">
        <f t="shared" si="2"/>
        <v>5.9779999999999998</v>
      </c>
      <c r="F186" s="82"/>
      <c r="G186" s="82"/>
      <c r="H186" s="82"/>
      <c r="I186" s="83"/>
      <c r="J186" s="82"/>
      <c r="K186" s="82"/>
      <c r="L186" s="82"/>
      <c r="M186" s="82"/>
      <c r="N186" s="82"/>
      <c r="O186" s="84"/>
      <c r="P186" s="82"/>
      <c r="Q186" s="84"/>
      <c r="R186" s="82"/>
      <c r="S186" s="82"/>
      <c r="T186" s="82"/>
      <c r="U186" s="82"/>
      <c r="V186" s="82"/>
      <c r="W186" s="82"/>
      <c r="X186" s="82"/>
      <c r="Y186" s="84"/>
      <c r="Z186" s="82"/>
      <c r="AA186" s="85"/>
      <c r="AB186" s="82"/>
      <c r="AC186" s="82"/>
      <c r="AD186" s="82"/>
      <c r="AE186" s="82"/>
      <c r="AF186" s="82"/>
      <c r="AG186" s="82"/>
      <c r="AH186" s="84"/>
      <c r="AI186" s="82"/>
      <c r="AJ186" s="84"/>
      <c r="AK186" s="82"/>
      <c r="AL186" s="82"/>
      <c r="AM186" s="82"/>
      <c r="AN186" s="84"/>
      <c r="AO186" s="82"/>
      <c r="AP186" s="84"/>
      <c r="AQ186" s="82"/>
      <c r="AR186" s="84"/>
      <c r="AS186" s="82"/>
      <c r="AT186" s="82"/>
      <c r="AU186" s="82"/>
      <c r="AV186" s="84"/>
      <c r="AW186" s="82"/>
      <c r="AX186" s="82"/>
      <c r="AY186" s="82"/>
      <c r="AZ186" s="84"/>
      <c r="BA186" s="82"/>
      <c r="BB186" s="82"/>
      <c r="BC186" s="82"/>
      <c r="BD186" s="82"/>
      <c r="BE186" s="82"/>
      <c r="BF186" s="82"/>
      <c r="BG186" s="82"/>
      <c r="BH186" s="82"/>
      <c r="BI186" s="82"/>
      <c r="BJ186" s="84"/>
      <c r="BK186" s="82"/>
      <c r="BL186" s="84"/>
      <c r="BM186" s="82"/>
      <c r="BN186" s="82"/>
      <c r="BO186" s="82"/>
      <c r="BP186" s="84"/>
      <c r="BQ186" s="82"/>
      <c r="BR186" s="84"/>
      <c r="BS186" s="82"/>
      <c r="BT186" s="82"/>
      <c r="BU186" s="82"/>
      <c r="BV186" s="82">
        <v>5.9779999999999998</v>
      </c>
      <c r="BW186" s="86" t="s">
        <v>1070</v>
      </c>
    </row>
    <row r="187" spans="1:75" x14ac:dyDescent="0.25">
      <c r="A187" s="16">
        <v>185</v>
      </c>
      <c r="B187" s="16">
        <v>1</v>
      </c>
      <c r="C187" s="31" t="s">
        <v>643</v>
      </c>
      <c r="D187" s="40">
        <f>май!D187-июнь!E187</f>
        <v>282.77074114009667</v>
      </c>
      <c r="E187" s="40">
        <f t="shared" si="2"/>
        <v>0</v>
      </c>
      <c r="F187" s="36"/>
      <c r="G187" s="36"/>
      <c r="H187" s="36"/>
      <c r="I187" s="27"/>
      <c r="J187" s="36"/>
      <c r="K187" s="36"/>
      <c r="L187" s="36"/>
      <c r="M187" s="36"/>
      <c r="N187" s="36"/>
      <c r="O187" s="29"/>
      <c r="P187" s="36"/>
      <c r="Q187" s="29"/>
      <c r="R187" s="36"/>
      <c r="S187" s="36"/>
      <c r="T187" s="36"/>
      <c r="U187" s="36"/>
      <c r="V187" s="36"/>
      <c r="W187" s="36"/>
      <c r="X187" s="36"/>
      <c r="Y187" s="29"/>
      <c r="Z187" s="36"/>
      <c r="AA187" s="66"/>
      <c r="AB187" s="36"/>
      <c r="AC187" s="36"/>
      <c r="AD187" s="36"/>
      <c r="AE187" s="36"/>
      <c r="AF187" s="36"/>
      <c r="AG187" s="36"/>
      <c r="AH187" s="29"/>
      <c r="AI187" s="36"/>
      <c r="AJ187" s="29"/>
      <c r="AK187" s="36"/>
      <c r="AL187" s="36"/>
      <c r="AM187" s="36"/>
      <c r="AN187" s="29"/>
      <c r="AO187" s="36"/>
      <c r="AP187" s="29"/>
      <c r="AQ187" s="36"/>
      <c r="AR187" s="29"/>
      <c r="AS187" s="36"/>
      <c r="AT187" s="36"/>
      <c r="AU187" s="36"/>
      <c r="AV187" s="29"/>
      <c r="AW187" s="36"/>
      <c r="AX187" s="36"/>
      <c r="AY187" s="36"/>
      <c r="AZ187" s="29"/>
      <c r="BA187" s="36"/>
      <c r="BB187" s="36"/>
      <c r="BC187" s="36"/>
      <c r="BD187" s="36"/>
      <c r="BE187" s="36"/>
      <c r="BF187" s="36"/>
      <c r="BG187" s="36"/>
      <c r="BH187" s="36"/>
      <c r="BI187" s="36"/>
      <c r="BJ187" s="29"/>
      <c r="BK187" s="36"/>
      <c r="BL187" s="29"/>
      <c r="BM187" s="36"/>
      <c r="BN187" s="36"/>
      <c r="BO187" s="36"/>
      <c r="BP187" s="29"/>
      <c r="BQ187" s="36"/>
      <c r="BR187" s="29"/>
      <c r="BS187" s="36"/>
      <c r="BT187" s="36"/>
      <c r="BU187" s="36"/>
      <c r="BV187" s="36"/>
    </row>
    <row r="188" spans="1:75" x14ac:dyDescent="0.25">
      <c r="A188" s="16">
        <v>186</v>
      </c>
      <c r="B188" s="16">
        <v>1</v>
      </c>
      <c r="C188" s="31" t="s">
        <v>644</v>
      </c>
      <c r="D188" s="40">
        <f>май!D188-июнь!E188</f>
        <v>-122.16001816425118</v>
      </c>
      <c r="E188" s="40">
        <f t="shared" si="2"/>
        <v>0</v>
      </c>
      <c r="F188" s="36"/>
      <c r="G188" s="36"/>
      <c r="H188" s="36"/>
      <c r="I188" s="27"/>
      <c r="J188" s="36"/>
      <c r="K188" s="36"/>
      <c r="L188" s="36"/>
      <c r="M188" s="36"/>
      <c r="N188" s="36"/>
      <c r="O188" s="29"/>
      <c r="P188" s="36"/>
      <c r="Q188" s="29"/>
      <c r="R188" s="36"/>
      <c r="S188" s="36"/>
      <c r="T188" s="36"/>
      <c r="U188" s="36"/>
      <c r="V188" s="36"/>
      <c r="W188" s="36"/>
      <c r="X188" s="36"/>
      <c r="Y188" s="29"/>
      <c r="Z188" s="36"/>
      <c r="AA188" s="66"/>
      <c r="AB188" s="36"/>
      <c r="AC188" s="36"/>
      <c r="AD188" s="36"/>
      <c r="AE188" s="36"/>
      <c r="AF188" s="36"/>
      <c r="AG188" s="36"/>
      <c r="AH188" s="29"/>
      <c r="AI188" s="36"/>
      <c r="AJ188" s="29"/>
      <c r="AK188" s="36"/>
      <c r="AL188" s="36"/>
      <c r="AM188" s="36"/>
      <c r="AN188" s="29"/>
      <c r="AO188" s="36"/>
      <c r="AP188" s="29"/>
      <c r="AQ188" s="36"/>
      <c r="AR188" s="29"/>
      <c r="AS188" s="36"/>
      <c r="AT188" s="36"/>
      <c r="AU188" s="36"/>
      <c r="AV188" s="29"/>
      <c r="AW188" s="36"/>
      <c r="AX188" s="36"/>
      <c r="AY188" s="36"/>
      <c r="AZ188" s="29"/>
      <c r="BA188" s="36"/>
      <c r="BB188" s="36"/>
      <c r="BC188" s="36"/>
      <c r="BD188" s="36"/>
      <c r="BE188" s="36"/>
      <c r="BF188" s="36"/>
      <c r="BG188" s="36"/>
      <c r="BH188" s="36"/>
      <c r="BI188" s="36"/>
      <c r="BJ188" s="29"/>
      <c r="BK188" s="36"/>
      <c r="BL188" s="29"/>
      <c r="BM188" s="36"/>
      <c r="BN188" s="36"/>
      <c r="BO188" s="36"/>
      <c r="BP188" s="29"/>
      <c r="BQ188" s="36"/>
      <c r="BR188" s="29"/>
      <c r="BS188" s="36"/>
      <c r="BT188" s="36"/>
      <c r="BU188" s="36"/>
      <c r="BV188" s="36"/>
    </row>
    <row r="189" spans="1:75" x14ac:dyDescent="0.25">
      <c r="A189" s="16">
        <v>187</v>
      </c>
      <c r="B189" s="16">
        <v>1</v>
      </c>
      <c r="C189" s="31" t="s">
        <v>645</v>
      </c>
      <c r="D189" s="40">
        <f>май!D189-июнь!E189</f>
        <v>126.67738631884059</v>
      </c>
      <c r="E189" s="40">
        <f t="shared" si="2"/>
        <v>0</v>
      </c>
      <c r="F189" s="36"/>
      <c r="G189" s="36"/>
      <c r="H189" s="36"/>
      <c r="I189" s="27"/>
      <c r="J189" s="36"/>
      <c r="K189" s="36"/>
      <c r="L189" s="36"/>
      <c r="M189" s="36"/>
      <c r="N189" s="36"/>
      <c r="O189" s="29"/>
      <c r="P189" s="36"/>
      <c r="Q189" s="29"/>
      <c r="R189" s="36"/>
      <c r="S189" s="36"/>
      <c r="T189" s="36"/>
      <c r="U189" s="36"/>
      <c r="V189" s="36"/>
      <c r="W189" s="36"/>
      <c r="X189" s="36"/>
      <c r="Y189" s="29"/>
      <c r="Z189" s="36"/>
      <c r="AA189" s="66"/>
      <c r="AB189" s="36"/>
      <c r="AC189" s="36"/>
      <c r="AD189" s="36"/>
      <c r="AE189" s="36"/>
      <c r="AF189" s="36"/>
      <c r="AG189" s="36"/>
      <c r="AH189" s="29"/>
      <c r="AI189" s="36"/>
      <c r="AJ189" s="29"/>
      <c r="AK189" s="36"/>
      <c r="AL189" s="36"/>
      <c r="AM189" s="36"/>
      <c r="AN189" s="29"/>
      <c r="AO189" s="36"/>
      <c r="AP189" s="29"/>
      <c r="AQ189" s="36"/>
      <c r="AR189" s="29"/>
      <c r="AS189" s="36"/>
      <c r="AT189" s="36"/>
      <c r="AU189" s="36"/>
      <c r="AV189" s="29"/>
      <c r="AW189" s="36"/>
      <c r="AX189" s="36"/>
      <c r="AY189" s="36"/>
      <c r="AZ189" s="29"/>
      <c r="BA189" s="36"/>
      <c r="BB189" s="36"/>
      <c r="BC189" s="36"/>
      <c r="BD189" s="36"/>
      <c r="BE189" s="36"/>
      <c r="BF189" s="36"/>
      <c r="BG189" s="36"/>
      <c r="BH189" s="36"/>
      <c r="BI189" s="36"/>
      <c r="BJ189" s="29"/>
      <c r="BK189" s="36"/>
      <c r="BL189" s="29"/>
      <c r="BM189" s="36"/>
      <c r="BN189" s="36"/>
      <c r="BO189" s="36"/>
      <c r="BP189" s="29"/>
      <c r="BQ189" s="36"/>
      <c r="BR189" s="29"/>
      <c r="BS189" s="36"/>
      <c r="BT189" s="36"/>
      <c r="BU189" s="36"/>
      <c r="BV189" s="36"/>
    </row>
    <row r="190" spans="1:75" x14ac:dyDescent="0.25">
      <c r="A190" s="16">
        <v>188</v>
      </c>
      <c r="B190" s="16">
        <v>1</v>
      </c>
      <c r="C190" s="31" t="s">
        <v>646</v>
      </c>
      <c r="D190" s="40">
        <f>май!D190-июнь!E190</f>
        <v>170.04095183574879</v>
      </c>
      <c r="E190" s="40">
        <f t="shared" si="2"/>
        <v>0</v>
      </c>
      <c r="F190" s="36"/>
      <c r="G190" s="36"/>
      <c r="H190" s="36"/>
      <c r="I190" s="27"/>
      <c r="J190" s="36"/>
      <c r="K190" s="36"/>
      <c r="L190" s="36"/>
      <c r="M190" s="36"/>
      <c r="N190" s="36"/>
      <c r="O190" s="29"/>
      <c r="P190" s="36"/>
      <c r="Q190" s="29"/>
      <c r="R190" s="36"/>
      <c r="S190" s="36"/>
      <c r="T190" s="36"/>
      <c r="U190" s="36"/>
      <c r="V190" s="36"/>
      <c r="W190" s="36"/>
      <c r="X190" s="36"/>
      <c r="Y190" s="29"/>
      <c r="Z190" s="36"/>
      <c r="AA190" s="66"/>
      <c r="AB190" s="36"/>
      <c r="AC190" s="36"/>
      <c r="AD190" s="36"/>
      <c r="AE190" s="36"/>
      <c r="AF190" s="36"/>
      <c r="AG190" s="36"/>
      <c r="AH190" s="29"/>
      <c r="AI190" s="36"/>
      <c r="AJ190" s="29"/>
      <c r="AK190" s="36"/>
      <c r="AL190" s="36"/>
      <c r="AM190" s="36"/>
      <c r="AN190" s="29"/>
      <c r="AO190" s="36"/>
      <c r="AP190" s="29"/>
      <c r="AQ190" s="36"/>
      <c r="AR190" s="29"/>
      <c r="AS190" s="36"/>
      <c r="AT190" s="36"/>
      <c r="AU190" s="36"/>
      <c r="AV190" s="29"/>
      <c r="AW190" s="36"/>
      <c r="AX190" s="36"/>
      <c r="AY190" s="36"/>
      <c r="AZ190" s="29"/>
      <c r="BA190" s="36"/>
      <c r="BB190" s="36"/>
      <c r="BC190" s="36"/>
      <c r="BD190" s="36"/>
      <c r="BE190" s="36"/>
      <c r="BF190" s="36"/>
      <c r="BG190" s="36"/>
      <c r="BH190" s="36"/>
      <c r="BI190" s="36"/>
      <c r="BJ190" s="29"/>
      <c r="BK190" s="36"/>
      <c r="BL190" s="29"/>
      <c r="BM190" s="36"/>
      <c r="BN190" s="36"/>
      <c r="BO190" s="36"/>
      <c r="BP190" s="29"/>
      <c r="BQ190" s="36"/>
      <c r="BR190" s="29"/>
      <c r="BS190" s="36"/>
      <c r="BT190" s="36"/>
      <c r="BU190" s="36"/>
      <c r="BV190" s="36"/>
    </row>
    <row r="191" spans="1:75" ht="16.5" customHeight="1" x14ac:dyDescent="0.25">
      <c r="A191" s="16">
        <v>189</v>
      </c>
      <c r="B191" s="16">
        <v>1</v>
      </c>
      <c r="C191" s="31" t="s">
        <v>647</v>
      </c>
      <c r="D191" s="40">
        <f>май!D191-июнь!E191</f>
        <v>432.03796779710143</v>
      </c>
      <c r="E191" s="40">
        <f t="shared" si="2"/>
        <v>0</v>
      </c>
      <c r="F191" s="36"/>
      <c r="G191" s="36"/>
      <c r="H191" s="36"/>
      <c r="I191" s="27"/>
      <c r="J191" s="36"/>
      <c r="K191" s="36"/>
      <c r="L191" s="36"/>
      <c r="M191" s="36"/>
      <c r="N191" s="36"/>
      <c r="O191" s="29"/>
      <c r="P191" s="36"/>
      <c r="Q191" s="29"/>
      <c r="R191" s="36"/>
      <c r="S191" s="36"/>
      <c r="T191" s="36"/>
      <c r="U191" s="36"/>
      <c r="V191" s="36"/>
      <c r="W191" s="36"/>
      <c r="X191" s="36"/>
      <c r="Y191" s="29"/>
      <c r="Z191" s="36"/>
      <c r="AA191" s="66"/>
      <c r="AB191" s="36"/>
      <c r="AC191" s="36"/>
      <c r="AD191" s="36"/>
      <c r="AE191" s="36"/>
      <c r="AF191" s="36"/>
      <c r="AG191" s="36"/>
      <c r="AH191" s="29"/>
      <c r="AI191" s="36"/>
      <c r="AJ191" s="29"/>
      <c r="AK191" s="36"/>
      <c r="AL191" s="36"/>
      <c r="AM191" s="36"/>
      <c r="AN191" s="29"/>
      <c r="AO191" s="36"/>
      <c r="AP191" s="29"/>
      <c r="AQ191" s="36"/>
      <c r="AR191" s="29"/>
      <c r="AS191" s="36"/>
      <c r="AT191" s="36"/>
      <c r="AU191" s="36"/>
      <c r="AV191" s="29"/>
      <c r="AW191" s="36"/>
      <c r="AX191" s="36"/>
      <c r="AY191" s="36"/>
      <c r="AZ191" s="29"/>
      <c r="BA191" s="36"/>
      <c r="BB191" s="36"/>
      <c r="BC191" s="36"/>
      <c r="BD191" s="36"/>
      <c r="BE191" s="36"/>
      <c r="BF191" s="36"/>
      <c r="BG191" s="36"/>
      <c r="BH191" s="36"/>
      <c r="BI191" s="36"/>
      <c r="BJ191" s="29"/>
      <c r="BK191" s="36"/>
      <c r="BL191" s="29"/>
      <c r="BM191" s="36"/>
      <c r="BN191" s="36"/>
      <c r="BO191" s="36"/>
      <c r="BP191" s="29"/>
      <c r="BQ191" s="36"/>
      <c r="BR191" s="29"/>
      <c r="BS191" s="36"/>
      <c r="BT191" s="36"/>
      <c r="BU191" s="36"/>
      <c r="BV191" s="36"/>
    </row>
    <row r="192" spans="1:75" s="86" customFormat="1" x14ac:dyDescent="0.25">
      <c r="A192" s="79">
        <v>190</v>
      </c>
      <c r="B192" s="79">
        <v>3</v>
      </c>
      <c r="C192" s="80" t="s">
        <v>648</v>
      </c>
      <c r="D192" s="81">
        <f>май!D192-июнь!E192</f>
        <v>3714.7828004347816</v>
      </c>
      <c r="E192" s="81">
        <f t="shared" si="2"/>
        <v>4.25</v>
      </c>
      <c r="F192" s="82"/>
      <c r="G192" s="82"/>
      <c r="H192" s="82"/>
      <c r="I192" s="83"/>
      <c r="J192" s="82"/>
      <c r="K192" s="82"/>
      <c r="L192" s="82"/>
      <c r="M192" s="82"/>
      <c r="N192" s="82"/>
      <c r="O192" s="84"/>
      <c r="P192" s="82"/>
      <c r="Q192" s="84"/>
      <c r="R192" s="82"/>
      <c r="S192" s="82"/>
      <c r="T192" s="82"/>
      <c r="U192" s="82"/>
      <c r="V192" s="82"/>
      <c r="W192" s="82"/>
      <c r="X192" s="82"/>
      <c r="Y192" s="84"/>
      <c r="Z192" s="82"/>
      <c r="AA192" s="85"/>
      <c r="AB192" s="82"/>
      <c r="AC192" s="82"/>
      <c r="AD192" s="82"/>
      <c r="AE192" s="82"/>
      <c r="AF192" s="82"/>
      <c r="AG192" s="82"/>
      <c r="AH192" s="84"/>
      <c r="AI192" s="82"/>
      <c r="AJ192" s="84"/>
      <c r="AK192" s="82"/>
      <c r="AL192" s="82"/>
      <c r="AM192" s="82"/>
      <c r="AN192" s="84"/>
      <c r="AO192" s="82"/>
      <c r="AP192" s="84"/>
      <c r="AQ192" s="82"/>
      <c r="AR192" s="84"/>
      <c r="AS192" s="82"/>
      <c r="AT192" s="82"/>
      <c r="AU192" s="82"/>
      <c r="AV192" s="84"/>
      <c r="AW192" s="82"/>
      <c r="AX192" s="82"/>
      <c r="AY192" s="82"/>
      <c r="AZ192" s="84"/>
      <c r="BA192" s="82"/>
      <c r="BB192" s="82"/>
      <c r="BC192" s="82"/>
      <c r="BD192" s="82"/>
      <c r="BE192" s="82"/>
      <c r="BF192" s="82"/>
      <c r="BG192" s="82"/>
      <c r="BH192" s="82"/>
      <c r="BI192" s="82"/>
      <c r="BJ192" s="84"/>
      <c r="BK192" s="82"/>
      <c r="BL192" s="84">
        <v>7</v>
      </c>
      <c r="BM192" s="82">
        <v>4.25</v>
      </c>
      <c r="BN192" s="82"/>
      <c r="BO192" s="82"/>
      <c r="BP192" s="84"/>
      <c r="BQ192" s="82"/>
      <c r="BR192" s="84"/>
      <c r="BS192" s="82"/>
      <c r="BT192" s="82"/>
      <c r="BU192" s="82"/>
      <c r="BV192" s="82"/>
    </row>
    <row r="193" spans="1:75" x14ac:dyDescent="0.25">
      <c r="A193" s="16">
        <v>191</v>
      </c>
      <c r="B193" s="16">
        <v>2</v>
      </c>
      <c r="C193" s="31" t="s">
        <v>649</v>
      </c>
      <c r="D193" s="40">
        <f>май!D193-июнь!E193</f>
        <v>3498.9164925990335</v>
      </c>
      <c r="E193" s="40">
        <f t="shared" si="2"/>
        <v>0</v>
      </c>
      <c r="F193" s="36"/>
      <c r="G193" s="36"/>
      <c r="H193" s="36"/>
      <c r="I193" s="27"/>
      <c r="J193" s="36"/>
      <c r="K193" s="36"/>
      <c r="L193" s="36"/>
      <c r="M193" s="36"/>
      <c r="N193" s="36"/>
      <c r="O193" s="29"/>
      <c r="P193" s="36"/>
      <c r="Q193" s="29"/>
      <c r="R193" s="36"/>
      <c r="S193" s="36"/>
      <c r="T193" s="36"/>
      <c r="U193" s="36"/>
      <c r="V193" s="36"/>
      <c r="W193" s="36"/>
      <c r="X193" s="36"/>
      <c r="Y193" s="29"/>
      <c r="Z193" s="36"/>
      <c r="AA193" s="66"/>
      <c r="AB193" s="36"/>
      <c r="AC193" s="36"/>
      <c r="AD193" s="36"/>
      <c r="AE193" s="36"/>
      <c r="AF193" s="36"/>
      <c r="AG193" s="36"/>
      <c r="AH193" s="29"/>
      <c r="AI193" s="36"/>
      <c r="AJ193" s="29"/>
      <c r="AK193" s="36"/>
      <c r="AL193" s="36"/>
      <c r="AM193" s="36"/>
      <c r="AN193" s="29"/>
      <c r="AO193" s="36"/>
      <c r="AP193" s="29"/>
      <c r="AQ193" s="36"/>
      <c r="AR193" s="29"/>
      <c r="AS193" s="36"/>
      <c r="AT193" s="36"/>
      <c r="AU193" s="36"/>
      <c r="AV193" s="29"/>
      <c r="AW193" s="36"/>
      <c r="AX193" s="36"/>
      <c r="AY193" s="36"/>
      <c r="AZ193" s="29"/>
      <c r="BA193" s="36"/>
      <c r="BB193" s="36"/>
      <c r="BC193" s="36"/>
      <c r="BD193" s="36"/>
      <c r="BE193" s="36"/>
      <c r="BF193" s="36"/>
      <c r="BG193" s="36"/>
      <c r="BH193" s="36"/>
      <c r="BI193" s="36"/>
      <c r="BJ193" s="29"/>
      <c r="BK193" s="36"/>
      <c r="BL193" s="29"/>
      <c r="BM193" s="36"/>
      <c r="BN193" s="36"/>
      <c r="BO193" s="36"/>
      <c r="BP193" s="29"/>
      <c r="BQ193" s="36"/>
      <c r="BR193" s="29"/>
      <c r="BS193" s="36"/>
      <c r="BT193" s="36"/>
      <c r="BU193" s="36"/>
      <c r="BV193" s="36"/>
    </row>
    <row r="194" spans="1:75" x14ac:dyDescent="0.25">
      <c r="A194" s="16">
        <v>192</v>
      </c>
      <c r="B194" s="16">
        <v>3</v>
      </c>
      <c r="C194" s="31" t="s">
        <v>650</v>
      </c>
      <c r="D194" s="40">
        <f>май!D194-июнь!E194</f>
        <v>287.94310624154588</v>
      </c>
      <c r="E194" s="40">
        <f t="shared" si="2"/>
        <v>0</v>
      </c>
      <c r="F194" s="36"/>
      <c r="G194" s="36"/>
      <c r="H194" s="36"/>
      <c r="I194" s="27"/>
      <c r="J194" s="36"/>
      <c r="K194" s="36"/>
      <c r="L194" s="36"/>
      <c r="M194" s="36"/>
      <c r="N194" s="36"/>
      <c r="O194" s="29"/>
      <c r="P194" s="36"/>
      <c r="Q194" s="29"/>
      <c r="R194" s="36"/>
      <c r="S194" s="36"/>
      <c r="T194" s="36"/>
      <c r="U194" s="36"/>
      <c r="V194" s="36"/>
      <c r="W194" s="36"/>
      <c r="X194" s="36"/>
      <c r="Y194" s="29"/>
      <c r="Z194" s="36"/>
      <c r="AA194" s="66"/>
      <c r="AB194" s="36"/>
      <c r="AC194" s="36"/>
      <c r="AD194" s="36"/>
      <c r="AE194" s="36"/>
      <c r="AF194" s="36"/>
      <c r="AG194" s="36"/>
      <c r="AH194" s="29"/>
      <c r="AI194" s="36"/>
      <c r="AJ194" s="29"/>
      <c r="AK194" s="36"/>
      <c r="AL194" s="36"/>
      <c r="AM194" s="36"/>
      <c r="AN194" s="29"/>
      <c r="AO194" s="36"/>
      <c r="AP194" s="29"/>
      <c r="AQ194" s="36"/>
      <c r="AR194" s="29"/>
      <c r="AS194" s="36"/>
      <c r="AT194" s="36"/>
      <c r="AU194" s="36"/>
      <c r="AV194" s="29"/>
      <c r="AW194" s="36"/>
      <c r="AX194" s="36"/>
      <c r="AY194" s="36"/>
      <c r="AZ194" s="29"/>
      <c r="BA194" s="36"/>
      <c r="BB194" s="36"/>
      <c r="BC194" s="36"/>
      <c r="BD194" s="36"/>
      <c r="BE194" s="36"/>
      <c r="BF194" s="36"/>
      <c r="BG194" s="36"/>
      <c r="BH194" s="36"/>
      <c r="BI194" s="36"/>
      <c r="BJ194" s="29"/>
      <c r="BK194" s="36"/>
      <c r="BL194" s="29"/>
      <c r="BM194" s="36"/>
      <c r="BN194" s="36"/>
      <c r="BO194" s="36"/>
      <c r="BP194" s="29"/>
      <c r="BQ194" s="36"/>
      <c r="BR194" s="29"/>
      <c r="BS194" s="36"/>
      <c r="BT194" s="36"/>
      <c r="BU194" s="36"/>
      <c r="BV194" s="36"/>
    </row>
    <row r="195" spans="1:75" s="86" customFormat="1" x14ac:dyDescent="0.25">
      <c r="A195" s="79">
        <v>193</v>
      </c>
      <c r="B195" s="79">
        <v>3</v>
      </c>
      <c r="C195" s="80" t="s">
        <v>651</v>
      </c>
      <c r="D195" s="81">
        <f>май!D195-июнь!E195</f>
        <v>450.50563593236717</v>
      </c>
      <c r="E195" s="81">
        <f t="shared" si="2"/>
        <v>3.0750000000000002</v>
      </c>
      <c r="F195" s="82"/>
      <c r="G195" s="82"/>
      <c r="H195" s="82"/>
      <c r="I195" s="83"/>
      <c r="J195" s="82"/>
      <c r="K195" s="82"/>
      <c r="L195" s="82"/>
      <c r="M195" s="82"/>
      <c r="N195" s="82"/>
      <c r="O195" s="84"/>
      <c r="P195" s="82"/>
      <c r="Q195" s="84"/>
      <c r="R195" s="82"/>
      <c r="S195" s="82"/>
      <c r="T195" s="82"/>
      <c r="U195" s="82"/>
      <c r="V195" s="82"/>
      <c r="W195" s="82"/>
      <c r="X195" s="82"/>
      <c r="Y195" s="84"/>
      <c r="Z195" s="82"/>
      <c r="AA195" s="85"/>
      <c r="AB195" s="82"/>
      <c r="AC195" s="82"/>
      <c r="AD195" s="82"/>
      <c r="AE195" s="82"/>
      <c r="AF195" s="82"/>
      <c r="AG195" s="82"/>
      <c r="AH195" s="84"/>
      <c r="AI195" s="82"/>
      <c r="AJ195" s="84"/>
      <c r="AK195" s="82"/>
      <c r="AL195" s="82"/>
      <c r="AM195" s="82"/>
      <c r="AN195" s="84"/>
      <c r="AO195" s="82"/>
      <c r="AP195" s="84"/>
      <c r="AQ195" s="82"/>
      <c r="AR195" s="84"/>
      <c r="AS195" s="82"/>
      <c r="AT195" s="82"/>
      <c r="AU195" s="82"/>
      <c r="AV195" s="84"/>
      <c r="AW195" s="82"/>
      <c r="AX195" s="82"/>
      <c r="AY195" s="82"/>
      <c r="AZ195" s="84"/>
      <c r="BA195" s="82"/>
      <c r="BB195" s="82"/>
      <c r="BC195" s="82"/>
      <c r="BD195" s="82"/>
      <c r="BE195" s="82"/>
      <c r="BF195" s="82"/>
      <c r="BG195" s="82"/>
      <c r="BH195" s="82"/>
      <c r="BI195" s="82"/>
      <c r="BJ195" s="84"/>
      <c r="BK195" s="82"/>
      <c r="BL195" s="84">
        <v>4</v>
      </c>
      <c r="BM195" s="82">
        <v>3.0750000000000002</v>
      </c>
      <c r="BN195" s="82"/>
      <c r="BO195" s="82"/>
      <c r="BP195" s="84"/>
      <c r="BQ195" s="82"/>
      <c r="BR195" s="84"/>
      <c r="BS195" s="82"/>
      <c r="BT195" s="82"/>
      <c r="BU195" s="82"/>
      <c r="BV195" s="82"/>
    </row>
    <row r="196" spans="1:75" s="86" customFormat="1" x14ac:dyDescent="0.25">
      <c r="A196" s="79">
        <v>194</v>
      </c>
      <c r="B196" s="79">
        <v>3</v>
      </c>
      <c r="C196" s="80" t="s">
        <v>924</v>
      </c>
      <c r="D196" s="81">
        <f>май!D196-июнь!E196</f>
        <v>383.48582710144922</v>
      </c>
      <c r="E196" s="81">
        <f t="shared" ref="E196:E259" si="3">G196+H196+J196+L196+N196+P196+R196+T196+V196+X196+Z196+AC196+AE196+AG196+AI196+AK196+AM196+AO196+AQ196+AS196+AU196+AW196+AY196+BA196+BC196+BE196+BG196+BI196+BK196+BM196+BO196+BQ196+BS196+BU196+BV196</f>
        <v>6.0289999999999999</v>
      </c>
      <c r="F196" s="82"/>
      <c r="G196" s="82"/>
      <c r="H196" s="82"/>
      <c r="I196" s="83"/>
      <c r="J196" s="82"/>
      <c r="K196" s="82"/>
      <c r="L196" s="82"/>
      <c r="M196" s="82"/>
      <c r="N196" s="82"/>
      <c r="O196" s="84"/>
      <c r="P196" s="82"/>
      <c r="Q196" s="84"/>
      <c r="R196" s="82"/>
      <c r="S196" s="82"/>
      <c r="T196" s="82"/>
      <c r="U196" s="82"/>
      <c r="V196" s="82"/>
      <c r="W196" s="82"/>
      <c r="X196" s="82"/>
      <c r="Y196" s="84"/>
      <c r="Z196" s="82"/>
      <c r="AA196" s="85"/>
      <c r="AB196" s="82"/>
      <c r="AC196" s="82"/>
      <c r="AD196" s="82"/>
      <c r="AE196" s="82"/>
      <c r="AF196" s="82"/>
      <c r="AG196" s="82"/>
      <c r="AH196" s="84">
        <v>1</v>
      </c>
      <c r="AI196" s="82">
        <v>2.6579999999999999</v>
      </c>
      <c r="AJ196" s="84"/>
      <c r="AK196" s="82"/>
      <c r="AL196" s="82"/>
      <c r="AM196" s="82"/>
      <c r="AN196" s="84"/>
      <c r="AO196" s="82"/>
      <c r="AP196" s="84"/>
      <c r="AQ196" s="82"/>
      <c r="AR196" s="84"/>
      <c r="AS196" s="82"/>
      <c r="AT196" s="82"/>
      <c r="AU196" s="82"/>
      <c r="AV196" s="84"/>
      <c r="AW196" s="82"/>
      <c r="AX196" s="82"/>
      <c r="AY196" s="82"/>
      <c r="AZ196" s="84"/>
      <c r="BA196" s="82"/>
      <c r="BB196" s="82"/>
      <c r="BC196" s="82"/>
      <c r="BD196" s="82"/>
      <c r="BE196" s="82"/>
      <c r="BF196" s="82"/>
      <c r="BG196" s="82"/>
      <c r="BH196" s="82"/>
      <c r="BI196" s="82"/>
      <c r="BJ196" s="84"/>
      <c r="BK196" s="82"/>
      <c r="BL196" s="84"/>
      <c r="BM196" s="82"/>
      <c r="BN196" s="82"/>
      <c r="BO196" s="82"/>
      <c r="BP196" s="84"/>
      <c r="BQ196" s="82"/>
      <c r="BR196" s="84"/>
      <c r="BS196" s="82"/>
      <c r="BT196" s="82"/>
      <c r="BU196" s="82"/>
      <c r="BV196" s="82">
        <v>3.371</v>
      </c>
      <c r="BW196" s="86" t="s">
        <v>1070</v>
      </c>
    </row>
    <row r="197" spans="1:75" x14ac:dyDescent="0.25">
      <c r="A197" s="16">
        <v>195</v>
      </c>
      <c r="B197" s="16">
        <v>3</v>
      </c>
      <c r="C197" s="31" t="s">
        <v>652</v>
      </c>
      <c r="D197" s="40">
        <f>май!D197-июнь!E197</f>
        <v>3838.0709441159415</v>
      </c>
      <c r="E197" s="40">
        <f t="shared" si="3"/>
        <v>0</v>
      </c>
      <c r="F197" s="36"/>
      <c r="G197" s="36"/>
      <c r="H197" s="36"/>
      <c r="I197" s="27"/>
      <c r="J197" s="36"/>
      <c r="K197" s="36"/>
      <c r="L197" s="36"/>
      <c r="M197" s="36"/>
      <c r="N197" s="36"/>
      <c r="O197" s="29"/>
      <c r="P197" s="36"/>
      <c r="Q197" s="29"/>
      <c r="R197" s="36"/>
      <c r="S197" s="36"/>
      <c r="T197" s="36"/>
      <c r="U197" s="36"/>
      <c r="V197" s="36"/>
      <c r="W197" s="36"/>
      <c r="X197" s="36"/>
      <c r="Y197" s="29"/>
      <c r="Z197" s="36"/>
      <c r="AA197" s="66"/>
      <c r="AB197" s="36"/>
      <c r="AC197" s="36"/>
      <c r="AD197" s="36"/>
      <c r="AE197" s="36"/>
      <c r="AF197" s="36"/>
      <c r="AG197" s="36"/>
      <c r="AH197" s="29"/>
      <c r="AI197" s="36"/>
      <c r="AJ197" s="29"/>
      <c r="AK197" s="36"/>
      <c r="AL197" s="36"/>
      <c r="AM197" s="36"/>
      <c r="AN197" s="29"/>
      <c r="AO197" s="36"/>
      <c r="AP197" s="29"/>
      <c r="AQ197" s="36"/>
      <c r="AR197" s="29"/>
      <c r="AS197" s="36"/>
      <c r="AT197" s="36"/>
      <c r="AU197" s="36"/>
      <c r="AV197" s="29"/>
      <c r="AW197" s="36"/>
      <c r="AX197" s="36"/>
      <c r="AY197" s="36"/>
      <c r="AZ197" s="29"/>
      <c r="BA197" s="36"/>
      <c r="BB197" s="36"/>
      <c r="BC197" s="36"/>
      <c r="BD197" s="36"/>
      <c r="BE197" s="36"/>
      <c r="BF197" s="36"/>
      <c r="BG197" s="36"/>
      <c r="BH197" s="36"/>
      <c r="BI197" s="36"/>
      <c r="BJ197" s="29"/>
      <c r="BK197" s="36"/>
      <c r="BL197" s="29"/>
      <c r="BM197" s="36"/>
      <c r="BN197" s="36"/>
      <c r="BO197" s="36"/>
      <c r="BP197" s="29"/>
      <c r="BQ197" s="36"/>
      <c r="BR197" s="29"/>
      <c r="BS197" s="36"/>
      <c r="BT197" s="36"/>
      <c r="BU197" s="36"/>
      <c r="BV197" s="36"/>
    </row>
    <row r="198" spans="1:75" x14ac:dyDescent="0.25">
      <c r="A198" s="16">
        <v>196</v>
      </c>
      <c r="B198" s="16">
        <v>3</v>
      </c>
      <c r="C198" s="31" t="s">
        <v>653</v>
      </c>
      <c r="D198" s="40">
        <f>май!D198-июнь!E198</f>
        <v>317.3336643864734</v>
      </c>
      <c r="E198" s="40">
        <f t="shared" si="3"/>
        <v>0</v>
      </c>
      <c r="F198" s="36"/>
      <c r="G198" s="36"/>
      <c r="H198" s="36"/>
      <c r="I198" s="27"/>
      <c r="J198" s="36"/>
      <c r="K198" s="36"/>
      <c r="L198" s="36"/>
      <c r="M198" s="36"/>
      <c r="N198" s="36"/>
      <c r="O198" s="29"/>
      <c r="P198" s="36"/>
      <c r="Q198" s="29"/>
      <c r="R198" s="36"/>
      <c r="S198" s="36"/>
      <c r="T198" s="36"/>
      <c r="U198" s="36"/>
      <c r="V198" s="36"/>
      <c r="W198" s="36"/>
      <c r="X198" s="36"/>
      <c r="Y198" s="29"/>
      <c r="Z198" s="36"/>
      <c r="AA198" s="66"/>
      <c r="AB198" s="36"/>
      <c r="AC198" s="36"/>
      <c r="AD198" s="36"/>
      <c r="AE198" s="36"/>
      <c r="AF198" s="36"/>
      <c r="AG198" s="36"/>
      <c r="AH198" s="29"/>
      <c r="AI198" s="36"/>
      <c r="AJ198" s="29"/>
      <c r="AK198" s="36"/>
      <c r="AL198" s="36"/>
      <c r="AM198" s="36"/>
      <c r="AN198" s="29"/>
      <c r="AO198" s="36"/>
      <c r="AP198" s="29"/>
      <c r="AQ198" s="36"/>
      <c r="AR198" s="29"/>
      <c r="AS198" s="36"/>
      <c r="AT198" s="36"/>
      <c r="AU198" s="36"/>
      <c r="AV198" s="29"/>
      <c r="AW198" s="36"/>
      <c r="AX198" s="36"/>
      <c r="AY198" s="36"/>
      <c r="AZ198" s="29"/>
      <c r="BA198" s="36"/>
      <c r="BB198" s="36"/>
      <c r="BC198" s="36"/>
      <c r="BD198" s="36"/>
      <c r="BE198" s="36"/>
      <c r="BF198" s="36"/>
      <c r="BG198" s="36"/>
      <c r="BH198" s="36"/>
      <c r="BI198" s="36"/>
      <c r="BJ198" s="29"/>
      <c r="BK198" s="36"/>
      <c r="BL198" s="29"/>
      <c r="BM198" s="36"/>
      <c r="BN198" s="36"/>
      <c r="BO198" s="36"/>
      <c r="BP198" s="29"/>
      <c r="BQ198" s="36"/>
      <c r="BR198" s="29"/>
      <c r="BS198" s="36"/>
      <c r="BT198" s="36"/>
      <c r="BU198" s="36"/>
      <c r="BV198" s="36"/>
    </row>
    <row r="199" spans="1:75" x14ac:dyDescent="0.25">
      <c r="A199" s="16">
        <v>197</v>
      </c>
      <c r="B199" s="16">
        <v>3</v>
      </c>
      <c r="C199" s="31" t="s">
        <v>654</v>
      </c>
      <c r="D199" s="40">
        <f>май!D199-июнь!E199</f>
        <v>269.20438180676325</v>
      </c>
      <c r="E199" s="40">
        <f t="shared" si="3"/>
        <v>0</v>
      </c>
      <c r="F199" s="36"/>
      <c r="G199" s="36"/>
      <c r="H199" s="36"/>
      <c r="I199" s="27"/>
      <c r="J199" s="36"/>
      <c r="K199" s="36"/>
      <c r="L199" s="36"/>
      <c r="M199" s="36"/>
      <c r="N199" s="36"/>
      <c r="O199" s="29"/>
      <c r="P199" s="36"/>
      <c r="Q199" s="29"/>
      <c r="R199" s="36"/>
      <c r="S199" s="36"/>
      <c r="T199" s="36"/>
      <c r="U199" s="36"/>
      <c r="V199" s="36"/>
      <c r="W199" s="36"/>
      <c r="X199" s="36"/>
      <c r="Y199" s="29"/>
      <c r="Z199" s="36"/>
      <c r="AA199" s="66"/>
      <c r="AB199" s="36"/>
      <c r="AC199" s="36"/>
      <c r="AD199" s="36"/>
      <c r="AE199" s="36"/>
      <c r="AF199" s="36"/>
      <c r="AG199" s="36"/>
      <c r="AH199" s="29"/>
      <c r="AI199" s="36"/>
      <c r="AJ199" s="29"/>
      <c r="AK199" s="36"/>
      <c r="AL199" s="36"/>
      <c r="AM199" s="36"/>
      <c r="AN199" s="29"/>
      <c r="AO199" s="36"/>
      <c r="AP199" s="29"/>
      <c r="AQ199" s="36"/>
      <c r="AR199" s="29"/>
      <c r="AS199" s="36"/>
      <c r="AT199" s="36"/>
      <c r="AU199" s="36"/>
      <c r="AV199" s="29"/>
      <c r="AW199" s="36"/>
      <c r="AX199" s="36"/>
      <c r="AY199" s="36"/>
      <c r="AZ199" s="29"/>
      <c r="BA199" s="36"/>
      <c r="BB199" s="36"/>
      <c r="BC199" s="36"/>
      <c r="BD199" s="36"/>
      <c r="BE199" s="36"/>
      <c r="BF199" s="36"/>
      <c r="BG199" s="36"/>
      <c r="BH199" s="36"/>
      <c r="BI199" s="36"/>
      <c r="BJ199" s="29"/>
      <c r="BK199" s="36"/>
      <c r="BL199" s="29"/>
      <c r="BM199" s="36"/>
      <c r="BN199" s="36"/>
      <c r="BO199" s="36"/>
      <c r="BP199" s="29"/>
      <c r="BQ199" s="36"/>
      <c r="BR199" s="29"/>
      <c r="BS199" s="36"/>
      <c r="BT199" s="36"/>
      <c r="BU199" s="36"/>
      <c r="BV199" s="36"/>
    </row>
    <row r="200" spans="1:75" x14ac:dyDescent="0.25">
      <c r="A200" s="16">
        <v>198</v>
      </c>
      <c r="B200" s="16">
        <v>3</v>
      </c>
      <c r="C200" s="31" t="s">
        <v>655</v>
      </c>
      <c r="D200" s="40">
        <f>май!D200-июнь!E200</f>
        <v>215.2204113236715</v>
      </c>
      <c r="E200" s="40">
        <f t="shared" si="3"/>
        <v>0</v>
      </c>
      <c r="F200" s="36"/>
      <c r="G200" s="36"/>
      <c r="H200" s="36"/>
      <c r="I200" s="27"/>
      <c r="J200" s="36"/>
      <c r="K200" s="36"/>
      <c r="L200" s="36"/>
      <c r="M200" s="36"/>
      <c r="N200" s="36"/>
      <c r="O200" s="29"/>
      <c r="P200" s="36"/>
      <c r="Q200" s="29"/>
      <c r="R200" s="36"/>
      <c r="S200" s="36"/>
      <c r="T200" s="36"/>
      <c r="U200" s="36"/>
      <c r="V200" s="36"/>
      <c r="W200" s="36"/>
      <c r="X200" s="36"/>
      <c r="Y200" s="29"/>
      <c r="Z200" s="36"/>
      <c r="AA200" s="66"/>
      <c r="AB200" s="36"/>
      <c r="AC200" s="36"/>
      <c r="AD200" s="36"/>
      <c r="AE200" s="36"/>
      <c r="AF200" s="36"/>
      <c r="AG200" s="36"/>
      <c r="AH200" s="29"/>
      <c r="AI200" s="36"/>
      <c r="AJ200" s="29"/>
      <c r="AK200" s="36"/>
      <c r="AL200" s="36"/>
      <c r="AM200" s="36"/>
      <c r="AN200" s="29"/>
      <c r="AO200" s="36"/>
      <c r="AP200" s="29"/>
      <c r="AQ200" s="36"/>
      <c r="AR200" s="29"/>
      <c r="AS200" s="36"/>
      <c r="AT200" s="36"/>
      <c r="AU200" s="36"/>
      <c r="AV200" s="29"/>
      <c r="AW200" s="36"/>
      <c r="AX200" s="36"/>
      <c r="AY200" s="36"/>
      <c r="AZ200" s="29"/>
      <c r="BA200" s="36"/>
      <c r="BB200" s="36"/>
      <c r="BC200" s="36"/>
      <c r="BD200" s="36"/>
      <c r="BE200" s="36"/>
      <c r="BF200" s="36"/>
      <c r="BG200" s="36"/>
      <c r="BH200" s="36"/>
      <c r="BI200" s="36"/>
      <c r="BJ200" s="29"/>
      <c r="BK200" s="36"/>
      <c r="BL200" s="29"/>
      <c r="BM200" s="36"/>
      <c r="BN200" s="36"/>
      <c r="BO200" s="36"/>
      <c r="BP200" s="29"/>
      <c r="BQ200" s="36"/>
      <c r="BR200" s="29"/>
      <c r="BS200" s="36"/>
      <c r="BT200" s="36"/>
      <c r="BU200" s="36"/>
      <c r="BV200" s="36"/>
    </row>
    <row r="201" spans="1:75" x14ac:dyDescent="0.25">
      <c r="A201" s="16">
        <v>199</v>
      </c>
      <c r="B201" s="16">
        <v>3</v>
      </c>
      <c r="C201" s="31" t="s">
        <v>656</v>
      </c>
      <c r="D201" s="40">
        <f>май!D201-июнь!E201</f>
        <v>526.97942239613519</v>
      </c>
      <c r="E201" s="40">
        <f t="shared" si="3"/>
        <v>0</v>
      </c>
      <c r="F201" s="36"/>
      <c r="G201" s="36"/>
      <c r="H201" s="36"/>
      <c r="I201" s="27"/>
      <c r="J201" s="36"/>
      <c r="K201" s="36"/>
      <c r="L201" s="36"/>
      <c r="M201" s="36"/>
      <c r="N201" s="36"/>
      <c r="O201" s="29"/>
      <c r="P201" s="36"/>
      <c r="Q201" s="29"/>
      <c r="R201" s="36"/>
      <c r="S201" s="36"/>
      <c r="T201" s="36"/>
      <c r="U201" s="36"/>
      <c r="V201" s="36"/>
      <c r="W201" s="36"/>
      <c r="X201" s="36"/>
      <c r="Y201" s="29"/>
      <c r="Z201" s="36"/>
      <c r="AA201" s="66"/>
      <c r="AB201" s="36"/>
      <c r="AC201" s="36"/>
      <c r="AD201" s="36"/>
      <c r="AE201" s="36"/>
      <c r="AF201" s="36"/>
      <c r="AG201" s="36"/>
      <c r="AH201" s="29"/>
      <c r="AI201" s="36"/>
      <c r="AJ201" s="29"/>
      <c r="AK201" s="36"/>
      <c r="AL201" s="36"/>
      <c r="AM201" s="36"/>
      <c r="AN201" s="29"/>
      <c r="AO201" s="36"/>
      <c r="AP201" s="29"/>
      <c r="AQ201" s="36"/>
      <c r="AR201" s="29"/>
      <c r="AS201" s="36"/>
      <c r="AT201" s="36"/>
      <c r="AU201" s="36"/>
      <c r="AV201" s="29"/>
      <c r="AW201" s="36"/>
      <c r="AX201" s="36"/>
      <c r="AY201" s="36"/>
      <c r="AZ201" s="29"/>
      <c r="BA201" s="36"/>
      <c r="BB201" s="36"/>
      <c r="BC201" s="36"/>
      <c r="BD201" s="36"/>
      <c r="BE201" s="36"/>
      <c r="BF201" s="36"/>
      <c r="BG201" s="36"/>
      <c r="BH201" s="36"/>
      <c r="BI201" s="36"/>
      <c r="BJ201" s="29"/>
      <c r="BK201" s="36"/>
      <c r="BL201" s="29"/>
      <c r="BM201" s="36"/>
      <c r="BN201" s="36"/>
      <c r="BO201" s="36"/>
      <c r="BP201" s="29"/>
      <c r="BQ201" s="36"/>
      <c r="BR201" s="29"/>
      <c r="BS201" s="36"/>
      <c r="BT201" s="36"/>
      <c r="BU201" s="36"/>
      <c r="BV201" s="36"/>
    </row>
    <row r="202" spans="1:75" x14ac:dyDescent="0.25">
      <c r="A202" s="16">
        <v>200</v>
      </c>
      <c r="B202" s="16">
        <v>2</v>
      </c>
      <c r="C202" s="31" t="s">
        <v>657</v>
      </c>
      <c r="D202" s="40">
        <f>май!D202-июнь!E202</f>
        <v>71.075415120772945</v>
      </c>
      <c r="E202" s="40">
        <f t="shared" si="3"/>
        <v>0</v>
      </c>
      <c r="F202" s="36"/>
      <c r="G202" s="36"/>
      <c r="H202" s="36"/>
      <c r="I202" s="27"/>
      <c r="J202" s="36"/>
      <c r="K202" s="36"/>
      <c r="L202" s="36"/>
      <c r="M202" s="36"/>
      <c r="N202" s="36"/>
      <c r="O202" s="29"/>
      <c r="P202" s="36"/>
      <c r="Q202" s="29"/>
      <c r="R202" s="36"/>
      <c r="S202" s="36"/>
      <c r="T202" s="36"/>
      <c r="U202" s="36"/>
      <c r="V202" s="36"/>
      <c r="W202" s="36"/>
      <c r="X202" s="36"/>
      <c r="Y202" s="29"/>
      <c r="Z202" s="36"/>
      <c r="AA202" s="66"/>
      <c r="AB202" s="36"/>
      <c r="AC202" s="36"/>
      <c r="AD202" s="36"/>
      <c r="AE202" s="36"/>
      <c r="AF202" s="36"/>
      <c r="AG202" s="36"/>
      <c r="AH202" s="29"/>
      <c r="AI202" s="36"/>
      <c r="AJ202" s="29"/>
      <c r="AK202" s="36"/>
      <c r="AL202" s="36"/>
      <c r="AM202" s="36"/>
      <c r="AN202" s="29"/>
      <c r="AO202" s="36"/>
      <c r="AP202" s="29"/>
      <c r="AQ202" s="36"/>
      <c r="AR202" s="29"/>
      <c r="AS202" s="36"/>
      <c r="AT202" s="36"/>
      <c r="AU202" s="36"/>
      <c r="AV202" s="29"/>
      <c r="AW202" s="36"/>
      <c r="AX202" s="36"/>
      <c r="AY202" s="36"/>
      <c r="AZ202" s="29"/>
      <c r="BA202" s="36"/>
      <c r="BB202" s="36"/>
      <c r="BC202" s="36"/>
      <c r="BD202" s="36"/>
      <c r="BE202" s="36"/>
      <c r="BF202" s="36"/>
      <c r="BG202" s="36"/>
      <c r="BH202" s="36"/>
      <c r="BI202" s="36"/>
      <c r="BJ202" s="29"/>
      <c r="BK202" s="36"/>
      <c r="BL202" s="29"/>
      <c r="BM202" s="36"/>
      <c r="BN202" s="36"/>
      <c r="BO202" s="36"/>
      <c r="BP202" s="29"/>
      <c r="BQ202" s="36"/>
      <c r="BR202" s="29"/>
      <c r="BS202" s="36"/>
      <c r="BT202" s="36"/>
      <c r="BU202" s="36"/>
      <c r="BV202" s="36"/>
    </row>
    <row r="203" spans="1:75" x14ac:dyDescent="0.25">
      <c r="A203" s="16">
        <v>201</v>
      </c>
      <c r="B203" s="16">
        <v>2</v>
      </c>
      <c r="C203" s="31" t="s">
        <v>658</v>
      </c>
      <c r="D203" s="40">
        <f>май!D203-июнь!E203</f>
        <v>136.94355565217393</v>
      </c>
      <c r="E203" s="40">
        <f t="shared" si="3"/>
        <v>0</v>
      </c>
      <c r="F203" s="36"/>
      <c r="G203" s="36"/>
      <c r="H203" s="36"/>
      <c r="I203" s="27"/>
      <c r="J203" s="36"/>
      <c r="K203" s="36"/>
      <c r="L203" s="36"/>
      <c r="M203" s="36"/>
      <c r="N203" s="36"/>
      <c r="O203" s="29"/>
      <c r="P203" s="36"/>
      <c r="Q203" s="29"/>
      <c r="R203" s="36"/>
      <c r="S203" s="36"/>
      <c r="T203" s="36"/>
      <c r="U203" s="36"/>
      <c r="V203" s="36"/>
      <c r="W203" s="36"/>
      <c r="X203" s="36"/>
      <c r="Y203" s="29"/>
      <c r="Z203" s="36"/>
      <c r="AA203" s="66"/>
      <c r="AB203" s="36"/>
      <c r="AC203" s="36"/>
      <c r="AD203" s="36"/>
      <c r="AE203" s="36"/>
      <c r="AF203" s="36"/>
      <c r="AG203" s="36"/>
      <c r="AH203" s="29"/>
      <c r="AI203" s="36"/>
      <c r="AJ203" s="29"/>
      <c r="AK203" s="36"/>
      <c r="AL203" s="36"/>
      <c r="AM203" s="36"/>
      <c r="AN203" s="29"/>
      <c r="AO203" s="36"/>
      <c r="AP203" s="29"/>
      <c r="AQ203" s="36"/>
      <c r="AR203" s="29"/>
      <c r="AS203" s="36"/>
      <c r="AT203" s="36"/>
      <c r="AU203" s="36"/>
      <c r="AV203" s="29"/>
      <c r="AW203" s="36"/>
      <c r="AX203" s="36"/>
      <c r="AY203" s="36"/>
      <c r="AZ203" s="29"/>
      <c r="BA203" s="36"/>
      <c r="BB203" s="36"/>
      <c r="BC203" s="36"/>
      <c r="BD203" s="36"/>
      <c r="BE203" s="36"/>
      <c r="BF203" s="36"/>
      <c r="BG203" s="36"/>
      <c r="BH203" s="36"/>
      <c r="BI203" s="36"/>
      <c r="BJ203" s="29"/>
      <c r="BK203" s="36"/>
      <c r="BL203" s="29"/>
      <c r="BM203" s="36"/>
      <c r="BN203" s="36"/>
      <c r="BO203" s="36"/>
      <c r="BP203" s="29"/>
      <c r="BQ203" s="36"/>
      <c r="BR203" s="29"/>
      <c r="BS203" s="36"/>
      <c r="BT203" s="36"/>
      <c r="BU203" s="36"/>
      <c r="BV203" s="36"/>
    </row>
    <row r="204" spans="1:75" x14ac:dyDescent="0.25">
      <c r="A204" s="16">
        <v>202</v>
      </c>
      <c r="B204" s="16">
        <v>2</v>
      </c>
      <c r="C204" s="31" t="s">
        <v>659</v>
      </c>
      <c r="D204" s="40">
        <f>май!D204-июнь!E204</f>
        <v>289.98827196135267</v>
      </c>
      <c r="E204" s="40">
        <f t="shared" si="3"/>
        <v>0</v>
      </c>
      <c r="F204" s="36"/>
      <c r="G204" s="36"/>
      <c r="H204" s="36"/>
      <c r="I204" s="27"/>
      <c r="J204" s="36"/>
      <c r="K204" s="36"/>
      <c r="L204" s="36"/>
      <c r="M204" s="36"/>
      <c r="N204" s="36"/>
      <c r="O204" s="29"/>
      <c r="P204" s="36"/>
      <c r="Q204" s="29"/>
      <c r="R204" s="36"/>
      <c r="S204" s="36"/>
      <c r="T204" s="36"/>
      <c r="U204" s="36"/>
      <c r="V204" s="36"/>
      <c r="W204" s="36"/>
      <c r="X204" s="36"/>
      <c r="Y204" s="29"/>
      <c r="Z204" s="36"/>
      <c r="AA204" s="66"/>
      <c r="AB204" s="36"/>
      <c r="AC204" s="36"/>
      <c r="AD204" s="36"/>
      <c r="AE204" s="36"/>
      <c r="AF204" s="36"/>
      <c r="AG204" s="36"/>
      <c r="AH204" s="29"/>
      <c r="AI204" s="36"/>
      <c r="AJ204" s="29"/>
      <c r="AK204" s="36"/>
      <c r="AL204" s="36"/>
      <c r="AM204" s="36"/>
      <c r="AN204" s="29"/>
      <c r="AO204" s="36"/>
      <c r="AP204" s="29"/>
      <c r="AQ204" s="36"/>
      <c r="AR204" s="29"/>
      <c r="AS204" s="36"/>
      <c r="AT204" s="36"/>
      <c r="AU204" s="36"/>
      <c r="AV204" s="29"/>
      <c r="AW204" s="36"/>
      <c r="AX204" s="36"/>
      <c r="AY204" s="36"/>
      <c r="AZ204" s="29"/>
      <c r="BA204" s="36"/>
      <c r="BB204" s="36"/>
      <c r="BC204" s="36"/>
      <c r="BD204" s="36"/>
      <c r="BE204" s="36"/>
      <c r="BF204" s="36"/>
      <c r="BG204" s="36"/>
      <c r="BH204" s="36"/>
      <c r="BI204" s="36"/>
      <c r="BJ204" s="29"/>
      <c r="BK204" s="36"/>
      <c r="BL204" s="29"/>
      <c r="BM204" s="36"/>
      <c r="BN204" s="36"/>
      <c r="BO204" s="36"/>
      <c r="BP204" s="29"/>
      <c r="BQ204" s="36"/>
      <c r="BR204" s="29"/>
      <c r="BS204" s="36"/>
      <c r="BT204" s="36"/>
      <c r="BU204" s="36"/>
      <c r="BV204" s="36"/>
    </row>
    <row r="205" spans="1:75" s="86" customFormat="1" x14ac:dyDescent="0.25">
      <c r="A205" s="79">
        <v>203</v>
      </c>
      <c r="B205" s="79">
        <v>2</v>
      </c>
      <c r="C205" s="80" t="s">
        <v>660</v>
      </c>
      <c r="D205" s="81">
        <f>май!D205-июнь!E205</f>
        <v>469.58774995169074</v>
      </c>
      <c r="E205" s="81">
        <f t="shared" si="3"/>
        <v>3.403</v>
      </c>
      <c r="F205" s="82"/>
      <c r="G205" s="82"/>
      <c r="H205" s="82"/>
      <c r="I205" s="83"/>
      <c r="J205" s="82"/>
      <c r="K205" s="82"/>
      <c r="L205" s="82"/>
      <c r="M205" s="82"/>
      <c r="N205" s="82"/>
      <c r="O205" s="84"/>
      <c r="P205" s="82"/>
      <c r="Q205" s="84"/>
      <c r="R205" s="82"/>
      <c r="S205" s="82"/>
      <c r="T205" s="82"/>
      <c r="U205" s="82"/>
      <c r="V205" s="82"/>
      <c r="W205" s="82"/>
      <c r="X205" s="82"/>
      <c r="Y205" s="84"/>
      <c r="Z205" s="82"/>
      <c r="AA205" s="85"/>
      <c r="AB205" s="82"/>
      <c r="AC205" s="82"/>
      <c r="AD205" s="82"/>
      <c r="AE205" s="82"/>
      <c r="AF205" s="82"/>
      <c r="AG205" s="82"/>
      <c r="AH205" s="84"/>
      <c r="AI205" s="82"/>
      <c r="AJ205" s="84"/>
      <c r="AK205" s="82"/>
      <c r="AL205" s="82"/>
      <c r="AM205" s="82"/>
      <c r="AN205" s="84"/>
      <c r="AO205" s="82"/>
      <c r="AP205" s="84"/>
      <c r="AQ205" s="82"/>
      <c r="AR205" s="84"/>
      <c r="AS205" s="82"/>
      <c r="AT205" s="82"/>
      <c r="AU205" s="82"/>
      <c r="AV205" s="84"/>
      <c r="AW205" s="82"/>
      <c r="AX205" s="82"/>
      <c r="AY205" s="82"/>
      <c r="AZ205" s="84"/>
      <c r="BA205" s="82"/>
      <c r="BB205" s="82"/>
      <c r="BC205" s="82"/>
      <c r="BD205" s="82"/>
      <c r="BE205" s="82"/>
      <c r="BF205" s="82"/>
      <c r="BG205" s="82"/>
      <c r="BH205" s="82"/>
      <c r="BI205" s="82"/>
      <c r="BJ205" s="84"/>
      <c r="BK205" s="82"/>
      <c r="BL205" s="84"/>
      <c r="BM205" s="82"/>
      <c r="BN205" s="82"/>
      <c r="BO205" s="82"/>
      <c r="BP205" s="84"/>
      <c r="BQ205" s="82"/>
      <c r="BR205" s="84"/>
      <c r="BS205" s="82"/>
      <c r="BT205" s="82"/>
      <c r="BU205" s="82"/>
      <c r="BV205" s="82">
        <v>3.403</v>
      </c>
      <c r="BW205" s="86" t="s">
        <v>1070</v>
      </c>
    </row>
    <row r="206" spans="1:75" x14ac:dyDescent="0.25">
      <c r="A206" s="16">
        <v>204</v>
      </c>
      <c r="B206" s="16">
        <v>1</v>
      </c>
      <c r="C206" s="31" t="s">
        <v>661</v>
      </c>
      <c r="D206" s="40">
        <f>май!D206-июнь!E206</f>
        <v>-325.32383513043476</v>
      </c>
      <c r="E206" s="40">
        <f t="shared" si="3"/>
        <v>0</v>
      </c>
      <c r="F206" s="36"/>
      <c r="G206" s="36"/>
      <c r="H206" s="36"/>
      <c r="I206" s="27"/>
      <c r="J206" s="36"/>
      <c r="K206" s="36"/>
      <c r="L206" s="36"/>
      <c r="M206" s="36"/>
      <c r="N206" s="36"/>
      <c r="O206" s="29"/>
      <c r="P206" s="36"/>
      <c r="Q206" s="29"/>
      <c r="R206" s="36"/>
      <c r="S206" s="36"/>
      <c r="T206" s="36"/>
      <c r="U206" s="36"/>
      <c r="V206" s="36"/>
      <c r="W206" s="36"/>
      <c r="X206" s="36"/>
      <c r="Y206" s="29"/>
      <c r="Z206" s="36"/>
      <c r="AA206" s="66"/>
      <c r="AB206" s="36"/>
      <c r="AC206" s="36"/>
      <c r="AD206" s="36"/>
      <c r="AE206" s="36"/>
      <c r="AF206" s="36"/>
      <c r="AG206" s="36"/>
      <c r="AH206" s="29"/>
      <c r="AI206" s="36"/>
      <c r="AJ206" s="29"/>
      <c r="AK206" s="36"/>
      <c r="AL206" s="36"/>
      <c r="AM206" s="36"/>
      <c r="AN206" s="29"/>
      <c r="AO206" s="36"/>
      <c r="AP206" s="29"/>
      <c r="AQ206" s="36"/>
      <c r="AR206" s="29"/>
      <c r="AS206" s="36"/>
      <c r="AT206" s="36"/>
      <c r="AU206" s="36"/>
      <c r="AV206" s="29"/>
      <c r="AW206" s="36"/>
      <c r="AX206" s="36"/>
      <c r="AY206" s="36"/>
      <c r="AZ206" s="29"/>
      <c r="BA206" s="36"/>
      <c r="BB206" s="36"/>
      <c r="BC206" s="36"/>
      <c r="BD206" s="36"/>
      <c r="BE206" s="36"/>
      <c r="BF206" s="36"/>
      <c r="BG206" s="36"/>
      <c r="BH206" s="36"/>
      <c r="BI206" s="36"/>
      <c r="BJ206" s="29"/>
      <c r="BK206" s="36"/>
      <c r="BL206" s="29"/>
      <c r="BM206" s="36"/>
      <c r="BN206" s="36"/>
      <c r="BO206" s="36"/>
      <c r="BP206" s="29"/>
      <c r="BQ206" s="36"/>
      <c r="BR206" s="29"/>
      <c r="BS206" s="36"/>
      <c r="BT206" s="36"/>
      <c r="BU206" s="36"/>
      <c r="BV206" s="36"/>
    </row>
    <row r="207" spans="1:75" x14ac:dyDescent="0.25">
      <c r="A207" s="16">
        <v>205</v>
      </c>
      <c r="B207" s="16">
        <v>1</v>
      </c>
      <c r="C207" s="31" t="s">
        <v>662</v>
      </c>
      <c r="D207" s="40">
        <f>май!D207-июнь!E207</f>
        <v>962.03626464734305</v>
      </c>
      <c r="E207" s="40">
        <f t="shared" si="3"/>
        <v>0</v>
      </c>
      <c r="F207" s="36"/>
      <c r="G207" s="36"/>
      <c r="H207" s="36"/>
      <c r="I207" s="27"/>
      <c r="J207" s="36"/>
      <c r="K207" s="36"/>
      <c r="L207" s="36"/>
      <c r="M207" s="36"/>
      <c r="N207" s="36"/>
      <c r="O207" s="29"/>
      <c r="P207" s="36"/>
      <c r="Q207" s="29"/>
      <c r="R207" s="36"/>
      <c r="S207" s="36"/>
      <c r="T207" s="36"/>
      <c r="U207" s="36"/>
      <c r="V207" s="36"/>
      <c r="W207" s="36"/>
      <c r="X207" s="36"/>
      <c r="Y207" s="29"/>
      <c r="Z207" s="36"/>
      <c r="AA207" s="66"/>
      <c r="AB207" s="36"/>
      <c r="AC207" s="36"/>
      <c r="AD207" s="36"/>
      <c r="AE207" s="36"/>
      <c r="AF207" s="36"/>
      <c r="AG207" s="36"/>
      <c r="AH207" s="29"/>
      <c r="AI207" s="36"/>
      <c r="AJ207" s="29"/>
      <c r="AK207" s="36"/>
      <c r="AL207" s="36"/>
      <c r="AM207" s="36"/>
      <c r="AN207" s="29"/>
      <c r="AO207" s="36"/>
      <c r="AP207" s="29"/>
      <c r="AQ207" s="36"/>
      <c r="AR207" s="29"/>
      <c r="AS207" s="36"/>
      <c r="AT207" s="36"/>
      <c r="AU207" s="36"/>
      <c r="AV207" s="29"/>
      <c r="AW207" s="36"/>
      <c r="AX207" s="36"/>
      <c r="AY207" s="36"/>
      <c r="AZ207" s="29"/>
      <c r="BA207" s="36"/>
      <c r="BB207" s="36"/>
      <c r="BC207" s="36"/>
      <c r="BD207" s="36"/>
      <c r="BE207" s="36"/>
      <c r="BF207" s="36"/>
      <c r="BG207" s="36"/>
      <c r="BH207" s="36"/>
      <c r="BI207" s="36"/>
      <c r="BJ207" s="29"/>
      <c r="BK207" s="36"/>
      <c r="BL207" s="29"/>
      <c r="BM207" s="36"/>
      <c r="BN207" s="36"/>
      <c r="BO207" s="36"/>
      <c r="BP207" s="29"/>
      <c r="BQ207" s="36"/>
      <c r="BR207" s="29"/>
      <c r="BS207" s="36"/>
      <c r="BT207" s="36"/>
      <c r="BU207" s="36"/>
      <c r="BV207" s="36"/>
    </row>
    <row r="208" spans="1:75" x14ac:dyDescent="0.25">
      <c r="A208" s="16">
        <v>206</v>
      </c>
      <c r="B208" s="16">
        <v>1</v>
      </c>
      <c r="C208" s="31" t="s">
        <v>663</v>
      </c>
      <c r="D208" s="40">
        <f>май!D208-июнь!E208</f>
        <v>-510.89894836714967</v>
      </c>
      <c r="E208" s="40">
        <f t="shared" si="3"/>
        <v>0</v>
      </c>
      <c r="F208" s="36"/>
      <c r="G208" s="36"/>
      <c r="H208" s="36"/>
      <c r="I208" s="27"/>
      <c r="J208" s="36"/>
      <c r="K208" s="36"/>
      <c r="L208" s="36"/>
      <c r="M208" s="36"/>
      <c r="N208" s="36"/>
      <c r="O208" s="29"/>
      <c r="P208" s="36"/>
      <c r="Q208" s="29"/>
      <c r="R208" s="36"/>
      <c r="S208" s="36"/>
      <c r="T208" s="36"/>
      <c r="U208" s="36"/>
      <c r="V208" s="36"/>
      <c r="W208" s="36"/>
      <c r="X208" s="36"/>
      <c r="Y208" s="29"/>
      <c r="Z208" s="36"/>
      <c r="AA208" s="66"/>
      <c r="AB208" s="36"/>
      <c r="AC208" s="36"/>
      <c r="AD208" s="36"/>
      <c r="AE208" s="36"/>
      <c r="AF208" s="36"/>
      <c r="AG208" s="36"/>
      <c r="AH208" s="29"/>
      <c r="AI208" s="36"/>
      <c r="AJ208" s="29"/>
      <c r="AK208" s="36"/>
      <c r="AL208" s="36"/>
      <c r="AM208" s="36"/>
      <c r="AN208" s="29"/>
      <c r="AO208" s="36"/>
      <c r="AP208" s="29"/>
      <c r="AQ208" s="36"/>
      <c r="AR208" s="29"/>
      <c r="AS208" s="36"/>
      <c r="AT208" s="36"/>
      <c r="AU208" s="36"/>
      <c r="AV208" s="29"/>
      <c r="AW208" s="36"/>
      <c r="AX208" s="36"/>
      <c r="AY208" s="36"/>
      <c r="AZ208" s="29"/>
      <c r="BA208" s="36"/>
      <c r="BB208" s="36"/>
      <c r="BC208" s="36"/>
      <c r="BD208" s="36"/>
      <c r="BE208" s="36"/>
      <c r="BF208" s="36"/>
      <c r="BG208" s="36"/>
      <c r="BH208" s="36"/>
      <c r="BI208" s="36"/>
      <c r="BJ208" s="29"/>
      <c r="BK208" s="36"/>
      <c r="BL208" s="29"/>
      <c r="BM208" s="36"/>
      <c r="BN208" s="36"/>
      <c r="BO208" s="36"/>
      <c r="BP208" s="29"/>
      <c r="BQ208" s="36"/>
      <c r="BR208" s="29"/>
      <c r="BS208" s="36"/>
      <c r="BT208" s="36"/>
      <c r="BU208" s="36"/>
      <c r="BV208" s="36"/>
    </row>
    <row r="209" spans="1:75" x14ac:dyDescent="0.25">
      <c r="A209" s="16">
        <v>207</v>
      </c>
      <c r="B209" s="16">
        <v>1</v>
      </c>
      <c r="C209" s="31" t="s">
        <v>664</v>
      </c>
      <c r="D209" s="40">
        <f>май!D209-июнь!E209</f>
        <v>-121.06658487922701</v>
      </c>
      <c r="E209" s="40">
        <f t="shared" si="3"/>
        <v>0</v>
      </c>
      <c r="F209" s="36"/>
      <c r="G209" s="36"/>
      <c r="H209" s="36"/>
      <c r="I209" s="27"/>
      <c r="J209" s="36"/>
      <c r="K209" s="36"/>
      <c r="L209" s="36"/>
      <c r="M209" s="36"/>
      <c r="N209" s="36"/>
      <c r="O209" s="29"/>
      <c r="P209" s="36"/>
      <c r="Q209" s="29"/>
      <c r="R209" s="36"/>
      <c r="S209" s="36"/>
      <c r="T209" s="36"/>
      <c r="U209" s="36"/>
      <c r="V209" s="36"/>
      <c r="W209" s="36"/>
      <c r="X209" s="36"/>
      <c r="Y209" s="29"/>
      <c r="Z209" s="36"/>
      <c r="AA209" s="66"/>
      <c r="AB209" s="36"/>
      <c r="AC209" s="36"/>
      <c r="AD209" s="36"/>
      <c r="AE209" s="36"/>
      <c r="AF209" s="36"/>
      <c r="AG209" s="36"/>
      <c r="AH209" s="29"/>
      <c r="AI209" s="36"/>
      <c r="AJ209" s="29"/>
      <c r="AK209" s="36"/>
      <c r="AL209" s="36"/>
      <c r="AM209" s="36"/>
      <c r="AN209" s="29"/>
      <c r="AO209" s="36"/>
      <c r="AP209" s="29"/>
      <c r="AQ209" s="36"/>
      <c r="AR209" s="29"/>
      <c r="AS209" s="36"/>
      <c r="AT209" s="36"/>
      <c r="AU209" s="36"/>
      <c r="AV209" s="29"/>
      <c r="AW209" s="36"/>
      <c r="AX209" s="36"/>
      <c r="AY209" s="36"/>
      <c r="AZ209" s="29"/>
      <c r="BA209" s="36"/>
      <c r="BB209" s="36"/>
      <c r="BC209" s="36"/>
      <c r="BD209" s="36"/>
      <c r="BE209" s="36"/>
      <c r="BF209" s="36"/>
      <c r="BG209" s="36"/>
      <c r="BH209" s="36"/>
      <c r="BI209" s="36"/>
      <c r="BJ209" s="29"/>
      <c r="BK209" s="36"/>
      <c r="BL209" s="29"/>
      <c r="BM209" s="36"/>
      <c r="BN209" s="36"/>
      <c r="BO209" s="36"/>
      <c r="BP209" s="29"/>
      <c r="BQ209" s="36"/>
      <c r="BR209" s="29"/>
      <c r="BS209" s="36"/>
      <c r="BT209" s="36"/>
      <c r="BU209" s="36"/>
      <c r="BV209" s="36"/>
    </row>
    <row r="210" spans="1:75" s="86" customFormat="1" x14ac:dyDescent="0.25">
      <c r="A210" s="79">
        <v>208</v>
      </c>
      <c r="B210" s="79">
        <v>1</v>
      </c>
      <c r="C210" s="80" t="s">
        <v>665</v>
      </c>
      <c r="D210" s="81">
        <f>май!D210-июнь!E210</f>
        <v>-478.50418257004839</v>
      </c>
      <c r="E210" s="81">
        <f t="shared" si="3"/>
        <v>4.1740000000000004</v>
      </c>
      <c r="F210" s="82"/>
      <c r="G210" s="82"/>
      <c r="H210" s="82"/>
      <c r="I210" s="83"/>
      <c r="J210" s="82"/>
      <c r="K210" s="82"/>
      <c r="L210" s="82"/>
      <c r="M210" s="82"/>
      <c r="N210" s="82"/>
      <c r="O210" s="84"/>
      <c r="P210" s="82"/>
      <c r="Q210" s="84"/>
      <c r="R210" s="82"/>
      <c r="S210" s="82"/>
      <c r="T210" s="82"/>
      <c r="U210" s="82"/>
      <c r="V210" s="82"/>
      <c r="W210" s="82"/>
      <c r="X210" s="82"/>
      <c r="Y210" s="84"/>
      <c r="Z210" s="82"/>
      <c r="AA210" s="85"/>
      <c r="AB210" s="82"/>
      <c r="AC210" s="82"/>
      <c r="AD210" s="82"/>
      <c r="AE210" s="82"/>
      <c r="AF210" s="82"/>
      <c r="AG210" s="82"/>
      <c r="AH210" s="84"/>
      <c r="AI210" s="82"/>
      <c r="AJ210" s="84"/>
      <c r="AK210" s="82"/>
      <c r="AL210" s="82"/>
      <c r="AM210" s="82"/>
      <c r="AN210" s="84"/>
      <c r="AO210" s="82"/>
      <c r="AP210" s="84"/>
      <c r="AQ210" s="82"/>
      <c r="AR210" s="84"/>
      <c r="AS210" s="82"/>
      <c r="AT210" s="82"/>
      <c r="AU210" s="82"/>
      <c r="AV210" s="84"/>
      <c r="AW210" s="82"/>
      <c r="AX210" s="82"/>
      <c r="AY210" s="82"/>
      <c r="AZ210" s="84"/>
      <c r="BA210" s="82"/>
      <c r="BB210" s="82"/>
      <c r="BC210" s="82"/>
      <c r="BD210" s="82"/>
      <c r="BE210" s="82"/>
      <c r="BF210" s="82"/>
      <c r="BG210" s="82"/>
      <c r="BH210" s="82"/>
      <c r="BI210" s="82"/>
      <c r="BJ210" s="84"/>
      <c r="BK210" s="82"/>
      <c r="BL210" s="84"/>
      <c r="BM210" s="82"/>
      <c r="BN210" s="82"/>
      <c r="BO210" s="82"/>
      <c r="BP210" s="84"/>
      <c r="BQ210" s="82"/>
      <c r="BR210" s="84"/>
      <c r="BS210" s="82"/>
      <c r="BT210" s="82"/>
      <c r="BU210" s="82"/>
      <c r="BV210" s="82">
        <v>4.1740000000000004</v>
      </c>
      <c r="BW210" s="86" t="s">
        <v>1070</v>
      </c>
    </row>
    <row r="211" spans="1:75" s="86" customFormat="1" x14ac:dyDescent="0.25">
      <c r="A211" s="79">
        <v>209</v>
      </c>
      <c r="B211" s="79">
        <v>1</v>
      </c>
      <c r="C211" s="80" t="s">
        <v>666</v>
      </c>
      <c r="D211" s="81">
        <f>май!D211-июнь!E211</f>
        <v>220.86136992270531</v>
      </c>
      <c r="E211" s="81">
        <f t="shared" si="3"/>
        <v>12.114000000000001</v>
      </c>
      <c r="F211" s="82"/>
      <c r="G211" s="82"/>
      <c r="H211" s="82"/>
      <c r="I211" s="83"/>
      <c r="J211" s="82"/>
      <c r="K211" s="82"/>
      <c r="L211" s="82"/>
      <c r="M211" s="82"/>
      <c r="N211" s="82"/>
      <c r="O211" s="84"/>
      <c r="P211" s="82"/>
      <c r="Q211" s="84"/>
      <c r="R211" s="82"/>
      <c r="S211" s="82"/>
      <c r="T211" s="82"/>
      <c r="U211" s="82"/>
      <c r="V211" s="82"/>
      <c r="W211" s="82"/>
      <c r="X211" s="82"/>
      <c r="Y211" s="84"/>
      <c r="Z211" s="82"/>
      <c r="AA211" s="85"/>
      <c r="AB211" s="82"/>
      <c r="AC211" s="82"/>
      <c r="AD211" s="82"/>
      <c r="AE211" s="82"/>
      <c r="AF211" s="82"/>
      <c r="AG211" s="82"/>
      <c r="AH211" s="84"/>
      <c r="AI211" s="82"/>
      <c r="AJ211" s="84"/>
      <c r="AK211" s="82"/>
      <c r="AL211" s="82"/>
      <c r="AM211" s="82"/>
      <c r="AN211" s="84"/>
      <c r="AO211" s="82"/>
      <c r="AP211" s="84"/>
      <c r="AQ211" s="82"/>
      <c r="AR211" s="84"/>
      <c r="AS211" s="82"/>
      <c r="AT211" s="82"/>
      <c r="AU211" s="82"/>
      <c r="AV211" s="84"/>
      <c r="AW211" s="82"/>
      <c r="AX211" s="82"/>
      <c r="AY211" s="82"/>
      <c r="AZ211" s="84"/>
      <c r="BA211" s="82"/>
      <c r="BB211" s="82"/>
      <c r="BC211" s="82"/>
      <c r="BD211" s="82"/>
      <c r="BE211" s="82"/>
      <c r="BF211" s="82"/>
      <c r="BG211" s="82"/>
      <c r="BH211" s="82"/>
      <c r="BI211" s="82"/>
      <c r="BJ211" s="84"/>
      <c r="BK211" s="82"/>
      <c r="BL211" s="84">
        <v>16</v>
      </c>
      <c r="BM211" s="82">
        <v>12.114000000000001</v>
      </c>
      <c r="BN211" s="82"/>
      <c r="BO211" s="82"/>
      <c r="BP211" s="84"/>
      <c r="BQ211" s="82"/>
      <c r="BR211" s="84"/>
      <c r="BS211" s="82"/>
      <c r="BT211" s="82"/>
      <c r="BU211" s="82"/>
      <c r="BV211" s="82"/>
    </row>
    <row r="212" spans="1:75" s="86" customFormat="1" x14ac:dyDescent="0.25">
      <c r="A212" s="79">
        <v>210</v>
      </c>
      <c r="B212" s="79">
        <v>1</v>
      </c>
      <c r="C212" s="80" t="s">
        <v>667</v>
      </c>
      <c r="D212" s="81">
        <f>май!D212-июнь!E212</f>
        <v>1117.5063658743961</v>
      </c>
      <c r="E212" s="81">
        <f t="shared" si="3"/>
        <v>0.877</v>
      </c>
      <c r="F212" s="82"/>
      <c r="G212" s="82"/>
      <c r="H212" s="82"/>
      <c r="I212" s="83"/>
      <c r="J212" s="82"/>
      <c r="K212" s="82"/>
      <c r="L212" s="82"/>
      <c r="M212" s="82"/>
      <c r="N212" s="82"/>
      <c r="O212" s="84"/>
      <c r="P212" s="82"/>
      <c r="Q212" s="84"/>
      <c r="R212" s="82"/>
      <c r="S212" s="82"/>
      <c r="T212" s="82"/>
      <c r="U212" s="82"/>
      <c r="V212" s="82"/>
      <c r="W212" s="82"/>
      <c r="X212" s="82"/>
      <c r="Y212" s="84"/>
      <c r="Z212" s="82"/>
      <c r="AA212" s="85"/>
      <c r="AB212" s="82"/>
      <c r="AC212" s="82"/>
      <c r="AD212" s="82"/>
      <c r="AE212" s="82"/>
      <c r="AF212" s="82"/>
      <c r="AG212" s="82"/>
      <c r="AH212" s="84"/>
      <c r="AI212" s="82"/>
      <c r="AJ212" s="84"/>
      <c r="AK212" s="82"/>
      <c r="AL212" s="82"/>
      <c r="AM212" s="82"/>
      <c r="AN212" s="84"/>
      <c r="AO212" s="82"/>
      <c r="AP212" s="84"/>
      <c r="AQ212" s="82"/>
      <c r="AR212" s="84"/>
      <c r="AS212" s="82"/>
      <c r="AT212" s="82"/>
      <c r="AU212" s="82"/>
      <c r="AV212" s="84"/>
      <c r="AW212" s="82"/>
      <c r="AX212" s="82"/>
      <c r="AY212" s="82"/>
      <c r="AZ212" s="84"/>
      <c r="BA212" s="82"/>
      <c r="BB212" s="82"/>
      <c r="BC212" s="82"/>
      <c r="BD212" s="82"/>
      <c r="BE212" s="82"/>
      <c r="BF212" s="82"/>
      <c r="BG212" s="82"/>
      <c r="BH212" s="82"/>
      <c r="BI212" s="82"/>
      <c r="BJ212" s="84"/>
      <c r="BK212" s="82"/>
      <c r="BL212" s="84"/>
      <c r="BM212" s="82"/>
      <c r="BN212" s="82"/>
      <c r="BO212" s="82"/>
      <c r="BP212" s="84">
        <v>1</v>
      </c>
      <c r="BQ212" s="82">
        <v>0.877</v>
      </c>
      <c r="BR212" s="84"/>
      <c r="BS212" s="82"/>
      <c r="BT212" s="82"/>
      <c r="BU212" s="82"/>
      <c r="BV212" s="82"/>
    </row>
    <row r="213" spans="1:75" x14ac:dyDescent="0.25">
      <c r="A213" s="16">
        <v>211</v>
      </c>
      <c r="B213" s="16">
        <v>1</v>
      </c>
      <c r="C213" s="31" t="s">
        <v>668</v>
      </c>
      <c r="D213" s="40">
        <f>май!D213-июнь!E213</f>
        <v>-923.54435435748792</v>
      </c>
      <c r="E213" s="40">
        <f t="shared" si="3"/>
        <v>0</v>
      </c>
      <c r="F213" s="36"/>
      <c r="G213" s="36"/>
      <c r="H213" s="36"/>
      <c r="I213" s="27"/>
      <c r="J213" s="36"/>
      <c r="K213" s="36"/>
      <c r="L213" s="36"/>
      <c r="M213" s="36"/>
      <c r="N213" s="36"/>
      <c r="O213" s="29"/>
      <c r="P213" s="36"/>
      <c r="Q213" s="29"/>
      <c r="R213" s="36"/>
      <c r="S213" s="36"/>
      <c r="T213" s="36"/>
      <c r="U213" s="36"/>
      <c r="V213" s="36"/>
      <c r="W213" s="36"/>
      <c r="X213" s="36"/>
      <c r="Y213" s="29"/>
      <c r="Z213" s="36"/>
      <c r="AA213" s="66"/>
      <c r="AB213" s="36"/>
      <c r="AC213" s="36"/>
      <c r="AD213" s="36"/>
      <c r="AE213" s="36"/>
      <c r="AF213" s="36"/>
      <c r="AG213" s="36"/>
      <c r="AH213" s="29"/>
      <c r="AI213" s="36"/>
      <c r="AJ213" s="29"/>
      <c r="AK213" s="36"/>
      <c r="AL213" s="36"/>
      <c r="AM213" s="36"/>
      <c r="AN213" s="29"/>
      <c r="AO213" s="36"/>
      <c r="AP213" s="29"/>
      <c r="AQ213" s="36"/>
      <c r="AR213" s="29"/>
      <c r="AS213" s="36"/>
      <c r="AT213" s="36"/>
      <c r="AU213" s="36"/>
      <c r="AV213" s="29"/>
      <c r="AW213" s="36"/>
      <c r="AX213" s="36"/>
      <c r="AY213" s="36"/>
      <c r="AZ213" s="29"/>
      <c r="BA213" s="36"/>
      <c r="BB213" s="36"/>
      <c r="BC213" s="36"/>
      <c r="BD213" s="36"/>
      <c r="BE213" s="36"/>
      <c r="BF213" s="36"/>
      <c r="BG213" s="36"/>
      <c r="BH213" s="36"/>
      <c r="BI213" s="36"/>
      <c r="BJ213" s="29"/>
      <c r="BK213" s="36"/>
      <c r="BL213" s="29"/>
      <c r="BM213" s="36"/>
      <c r="BN213" s="36"/>
      <c r="BO213" s="36"/>
      <c r="BP213" s="29"/>
      <c r="BQ213" s="36"/>
      <c r="BR213" s="29"/>
      <c r="BS213" s="36"/>
      <c r="BT213" s="36"/>
      <c r="BU213" s="36"/>
      <c r="BV213" s="36"/>
    </row>
    <row r="214" spans="1:75" x14ac:dyDescent="0.25">
      <c r="A214" s="16">
        <v>212</v>
      </c>
      <c r="B214" s="16">
        <v>1</v>
      </c>
      <c r="C214" s="31" t="s">
        <v>669</v>
      </c>
      <c r="D214" s="40">
        <f>май!D214-июнь!E214</f>
        <v>1763.0092232753625</v>
      </c>
      <c r="E214" s="40">
        <f t="shared" si="3"/>
        <v>0</v>
      </c>
      <c r="F214" s="36"/>
      <c r="G214" s="36"/>
      <c r="H214" s="36"/>
      <c r="I214" s="27"/>
      <c r="J214" s="36"/>
      <c r="K214" s="36"/>
      <c r="L214" s="36"/>
      <c r="M214" s="36"/>
      <c r="N214" s="36"/>
      <c r="O214" s="29"/>
      <c r="P214" s="36"/>
      <c r="Q214" s="29"/>
      <c r="R214" s="36"/>
      <c r="S214" s="36"/>
      <c r="T214" s="36"/>
      <c r="U214" s="36"/>
      <c r="V214" s="36"/>
      <c r="W214" s="36"/>
      <c r="X214" s="36"/>
      <c r="Y214" s="29"/>
      <c r="Z214" s="36"/>
      <c r="AA214" s="66"/>
      <c r="AB214" s="36"/>
      <c r="AC214" s="36"/>
      <c r="AD214" s="36"/>
      <c r="AE214" s="36"/>
      <c r="AF214" s="36"/>
      <c r="AG214" s="36"/>
      <c r="AH214" s="29"/>
      <c r="AI214" s="36"/>
      <c r="AJ214" s="29"/>
      <c r="AK214" s="36"/>
      <c r="AL214" s="36"/>
      <c r="AM214" s="36"/>
      <c r="AN214" s="29"/>
      <c r="AO214" s="36"/>
      <c r="AP214" s="29"/>
      <c r="AQ214" s="36"/>
      <c r="AR214" s="29"/>
      <c r="AS214" s="36"/>
      <c r="AT214" s="36"/>
      <c r="AU214" s="36"/>
      <c r="AV214" s="29"/>
      <c r="AW214" s="36"/>
      <c r="AX214" s="36"/>
      <c r="AY214" s="36"/>
      <c r="AZ214" s="29"/>
      <c r="BA214" s="36"/>
      <c r="BB214" s="36"/>
      <c r="BC214" s="36"/>
      <c r="BD214" s="36"/>
      <c r="BE214" s="36"/>
      <c r="BF214" s="36"/>
      <c r="BG214" s="36"/>
      <c r="BH214" s="36"/>
      <c r="BI214" s="36"/>
      <c r="BJ214" s="29"/>
      <c r="BK214" s="36"/>
      <c r="BL214" s="29"/>
      <c r="BM214" s="36"/>
      <c r="BN214" s="36"/>
      <c r="BO214" s="36"/>
      <c r="BP214" s="29"/>
      <c r="BQ214" s="36"/>
      <c r="BR214" s="29"/>
      <c r="BS214" s="36"/>
      <c r="BT214" s="36"/>
      <c r="BU214" s="36"/>
      <c r="BV214" s="36"/>
    </row>
    <row r="215" spans="1:75" s="86" customFormat="1" x14ac:dyDescent="0.25">
      <c r="A215" s="79">
        <v>213</v>
      </c>
      <c r="B215" s="79">
        <v>1</v>
      </c>
      <c r="C215" s="80" t="s">
        <v>670</v>
      </c>
      <c r="D215" s="81">
        <f>май!D215-июнь!E215</f>
        <v>143.6087049758454</v>
      </c>
      <c r="E215" s="81">
        <f t="shared" si="3"/>
        <v>4.7640000000000002</v>
      </c>
      <c r="F215" s="82"/>
      <c r="G215" s="82"/>
      <c r="H215" s="82"/>
      <c r="I215" s="83"/>
      <c r="J215" s="82"/>
      <c r="K215" s="82"/>
      <c r="L215" s="82"/>
      <c r="M215" s="82"/>
      <c r="N215" s="82"/>
      <c r="O215" s="84"/>
      <c r="P215" s="82"/>
      <c r="Q215" s="84"/>
      <c r="R215" s="82"/>
      <c r="S215" s="82"/>
      <c r="T215" s="82"/>
      <c r="U215" s="82"/>
      <c r="V215" s="82"/>
      <c r="W215" s="82"/>
      <c r="X215" s="82"/>
      <c r="Y215" s="84"/>
      <c r="Z215" s="82"/>
      <c r="AA215" s="85"/>
      <c r="AB215" s="82"/>
      <c r="AC215" s="82"/>
      <c r="AD215" s="82"/>
      <c r="AE215" s="82"/>
      <c r="AF215" s="82"/>
      <c r="AG215" s="82"/>
      <c r="AH215" s="84">
        <v>2</v>
      </c>
      <c r="AI215" s="82">
        <v>4.7640000000000002</v>
      </c>
      <c r="AJ215" s="84"/>
      <c r="AK215" s="82"/>
      <c r="AL215" s="82"/>
      <c r="AM215" s="82"/>
      <c r="AN215" s="84"/>
      <c r="AO215" s="82"/>
      <c r="AP215" s="84"/>
      <c r="AQ215" s="82"/>
      <c r="AR215" s="84"/>
      <c r="AS215" s="82"/>
      <c r="AT215" s="82"/>
      <c r="AU215" s="82"/>
      <c r="AV215" s="84"/>
      <c r="AW215" s="82"/>
      <c r="AX215" s="82"/>
      <c r="AY215" s="82"/>
      <c r="AZ215" s="84"/>
      <c r="BA215" s="82"/>
      <c r="BB215" s="82"/>
      <c r="BC215" s="82"/>
      <c r="BD215" s="82"/>
      <c r="BE215" s="82"/>
      <c r="BF215" s="82"/>
      <c r="BG215" s="82"/>
      <c r="BH215" s="82"/>
      <c r="BI215" s="82"/>
      <c r="BJ215" s="84"/>
      <c r="BK215" s="82"/>
      <c r="BL215" s="84"/>
      <c r="BM215" s="82"/>
      <c r="BN215" s="82"/>
      <c r="BO215" s="82"/>
      <c r="BP215" s="84"/>
      <c r="BQ215" s="82"/>
      <c r="BR215" s="84"/>
      <c r="BS215" s="82"/>
      <c r="BT215" s="82"/>
      <c r="BU215" s="82"/>
      <c r="BV215" s="82"/>
    </row>
    <row r="216" spans="1:75" x14ac:dyDescent="0.25">
      <c r="A216" s="16">
        <v>214</v>
      </c>
      <c r="B216" s="16">
        <v>1</v>
      </c>
      <c r="C216" s="31" t="s">
        <v>671</v>
      </c>
      <c r="D216" s="40">
        <f>май!D216-июнь!E216</f>
        <v>611.46888412560384</v>
      </c>
      <c r="E216" s="40">
        <f t="shared" si="3"/>
        <v>0</v>
      </c>
      <c r="F216" s="36"/>
      <c r="G216" s="36"/>
      <c r="H216" s="36"/>
      <c r="I216" s="27"/>
      <c r="J216" s="36"/>
      <c r="K216" s="36"/>
      <c r="L216" s="36"/>
      <c r="M216" s="36"/>
      <c r="N216" s="36"/>
      <c r="O216" s="29"/>
      <c r="P216" s="36"/>
      <c r="Q216" s="29"/>
      <c r="R216" s="36"/>
      <c r="S216" s="36"/>
      <c r="T216" s="36"/>
      <c r="U216" s="36"/>
      <c r="V216" s="36"/>
      <c r="W216" s="36"/>
      <c r="X216" s="36"/>
      <c r="Y216" s="29"/>
      <c r="Z216" s="36"/>
      <c r="AA216" s="66"/>
      <c r="AB216" s="36"/>
      <c r="AC216" s="36"/>
      <c r="AD216" s="36"/>
      <c r="AE216" s="36"/>
      <c r="AF216" s="36"/>
      <c r="AG216" s="36"/>
      <c r="AH216" s="29"/>
      <c r="AI216" s="36"/>
      <c r="AJ216" s="29"/>
      <c r="AK216" s="36"/>
      <c r="AL216" s="36"/>
      <c r="AM216" s="36"/>
      <c r="AN216" s="29"/>
      <c r="AO216" s="36"/>
      <c r="AP216" s="29"/>
      <c r="AQ216" s="36"/>
      <c r="AR216" s="29"/>
      <c r="AS216" s="36"/>
      <c r="AT216" s="36"/>
      <c r="AU216" s="36"/>
      <c r="AV216" s="29"/>
      <c r="AW216" s="36"/>
      <c r="AX216" s="36"/>
      <c r="AY216" s="36"/>
      <c r="AZ216" s="29"/>
      <c r="BA216" s="36"/>
      <c r="BB216" s="36"/>
      <c r="BC216" s="36"/>
      <c r="BD216" s="36"/>
      <c r="BE216" s="36"/>
      <c r="BF216" s="36"/>
      <c r="BG216" s="36"/>
      <c r="BH216" s="36"/>
      <c r="BI216" s="36"/>
      <c r="BJ216" s="29"/>
      <c r="BK216" s="36"/>
      <c r="BL216" s="29"/>
      <c r="BM216" s="36"/>
      <c r="BN216" s="36"/>
      <c r="BO216" s="36"/>
      <c r="BP216" s="29"/>
      <c r="BQ216" s="36"/>
      <c r="BR216" s="29"/>
      <c r="BS216" s="36"/>
      <c r="BT216" s="36"/>
      <c r="BU216" s="36"/>
      <c r="BV216" s="36"/>
    </row>
    <row r="217" spans="1:75" s="86" customFormat="1" x14ac:dyDescent="0.25">
      <c r="A217" s="79">
        <v>215</v>
      </c>
      <c r="B217" s="79">
        <v>1</v>
      </c>
      <c r="C217" s="80" t="s">
        <v>672</v>
      </c>
      <c r="D217" s="81">
        <f>май!D217-июнь!E217</f>
        <v>534.31953051207734</v>
      </c>
      <c r="E217" s="81">
        <f t="shared" si="3"/>
        <v>3.4620000000000002</v>
      </c>
      <c r="F217" s="82"/>
      <c r="G217" s="82"/>
      <c r="H217" s="82"/>
      <c r="I217" s="83"/>
      <c r="J217" s="82"/>
      <c r="K217" s="82"/>
      <c r="L217" s="82"/>
      <c r="M217" s="82"/>
      <c r="N217" s="82"/>
      <c r="O217" s="84"/>
      <c r="P217" s="82"/>
      <c r="Q217" s="84"/>
      <c r="R217" s="82"/>
      <c r="S217" s="82"/>
      <c r="T217" s="82"/>
      <c r="U217" s="82"/>
      <c r="V217" s="82"/>
      <c r="W217" s="82"/>
      <c r="X217" s="82"/>
      <c r="Y217" s="84"/>
      <c r="Z217" s="82"/>
      <c r="AA217" s="85"/>
      <c r="AB217" s="82"/>
      <c r="AC217" s="82"/>
      <c r="AD217" s="82"/>
      <c r="AE217" s="82"/>
      <c r="AF217" s="82"/>
      <c r="AG217" s="82"/>
      <c r="AH217" s="84"/>
      <c r="AI217" s="82"/>
      <c r="AJ217" s="84"/>
      <c r="AK217" s="82"/>
      <c r="AL217" s="82"/>
      <c r="AM217" s="82"/>
      <c r="AN217" s="84"/>
      <c r="AO217" s="82"/>
      <c r="AP217" s="84"/>
      <c r="AQ217" s="82"/>
      <c r="AR217" s="84"/>
      <c r="AS217" s="82"/>
      <c r="AT217" s="82"/>
      <c r="AU217" s="82"/>
      <c r="AV217" s="84"/>
      <c r="AW217" s="82"/>
      <c r="AX217" s="82"/>
      <c r="AY217" s="82"/>
      <c r="AZ217" s="84"/>
      <c r="BA217" s="82"/>
      <c r="BB217" s="82"/>
      <c r="BC217" s="82"/>
      <c r="BD217" s="82"/>
      <c r="BE217" s="82"/>
      <c r="BF217" s="82"/>
      <c r="BG217" s="82"/>
      <c r="BH217" s="82"/>
      <c r="BI217" s="82"/>
      <c r="BJ217" s="84"/>
      <c r="BK217" s="82"/>
      <c r="BL217" s="84"/>
      <c r="BM217" s="82"/>
      <c r="BN217" s="82"/>
      <c r="BO217" s="82"/>
      <c r="BP217" s="84"/>
      <c r="BQ217" s="82"/>
      <c r="BR217" s="84"/>
      <c r="BS217" s="82"/>
      <c r="BT217" s="82"/>
      <c r="BU217" s="82"/>
      <c r="BV217" s="82">
        <v>3.4620000000000002</v>
      </c>
      <c r="BW217" s="86" t="s">
        <v>1070</v>
      </c>
    </row>
    <row r="218" spans="1:75" x14ac:dyDescent="0.25">
      <c r="A218" s="16">
        <v>216</v>
      </c>
      <c r="B218" s="16">
        <v>1</v>
      </c>
      <c r="C218" s="31" t="s">
        <v>673</v>
      </c>
      <c r="D218" s="40">
        <f>май!D218-июнь!E218</f>
        <v>496.17247823188404</v>
      </c>
      <c r="E218" s="40">
        <f t="shared" si="3"/>
        <v>0</v>
      </c>
      <c r="F218" s="36"/>
      <c r="G218" s="36"/>
      <c r="H218" s="36"/>
      <c r="I218" s="27"/>
      <c r="J218" s="36"/>
      <c r="K218" s="36"/>
      <c r="L218" s="36"/>
      <c r="M218" s="36"/>
      <c r="N218" s="36"/>
      <c r="O218" s="29"/>
      <c r="P218" s="36"/>
      <c r="Q218" s="29"/>
      <c r="R218" s="36"/>
      <c r="S218" s="36"/>
      <c r="T218" s="36"/>
      <c r="U218" s="36"/>
      <c r="V218" s="36"/>
      <c r="W218" s="36"/>
      <c r="X218" s="36"/>
      <c r="Y218" s="29"/>
      <c r="Z218" s="36"/>
      <c r="AA218" s="66"/>
      <c r="AB218" s="36"/>
      <c r="AC218" s="36"/>
      <c r="AD218" s="36"/>
      <c r="AE218" s="36"/>
      <c r="AF218" s="36"/>
      <c r="AG218" s="36"/>
      <c r="AH218" s="29"/>
      <c r="AI218" s="36"/>
      <c r="AJ218" s="29"/>
      <c r="AK218" s="36"/>
      <c r="AL218" s="36"/>
      <c r="AM218" s="36"/>
      <c r="AN218" s="29"/>
      <c r="AO218" s="36"/>
      <c r="AP218" s="29"/>
      <c r="AQ218" s="36"/>
      <c r="AR218" s="29"/>
      <c r="AS218" s="36"/>
      <c r="AT218" s="36"/>
      <c r="AU218" s="36"/>
      <c r="AV218" s="29"/>
      <c r="AW218" s="36"/>
      <c r="AX218" s="36"/>
      <c r="AY218" s="36"/>
      <c r="AZ218" s="29"/>
      <c r="BA218" s="36"/>
      <c r="BB218" s="36"/>
      <c r="BC218" s="36"/>
      <c r="BD218" s="36"/>
      <c r="BE218" s="36"/>
      <c r="BF218" s="36"/>
      <c r="BG218" s="36"/>
      <c r="BH218" s="36"/>
      <c r="BI218" s="36"/>
      <c r="BJ218" s="29"/>
      <c r="BK218" s="36"/>
      <c r="BL218" s="29"/>
      <c r="BM218" s="36"/>
      <c r="BN218" s="36"/>
      <c r="BO218" s="36"/>
      <c r="BP218" s="29"/>
      <c r="BQ218" s="36"/>
      <c r="BR218" s="29"/>
      <c r="BS218" s="36"/>
      <c r="BT218" s="36"/>
      <c r="BU218" s="36"/>
      <c r="BV218" s="36"/>
    </row>
    <row r="219" spans="1:75" x14ac:dyDescent="0.25">
      <c r="A219" s="16">
        <v>217</v>
      </c>
      <c r="B219" s="16">
        <v>1</v>
      </c>
      <c r="C219" s="31" t="s">
        <v>674</v>
      </c>
      <c r="D219" s="40">
        <f>май!D219-июнь!E219</f>
        <v>395.80067942028978</v>
      </c>
      <c r="E219" s="40">
        <f t="shared" si="3"/>
        <v>0</v>
      </c>
      <c r="F219" s="36"/>
      <c r="G219" s="36"/>
      <c r="H219" s="36"/>
      <c r="I219" s="27"/>
      <c r="J219" s="36"/>
      <c r="K219" s="36"/>
      <c r="L219" s="36"/>
      <c r="M219" s="36"/>
      <c r="N219" s="36"/>
      <c r="O219" s="29"/>
      <c r="P219" s="36"/>
      <c r="Q219" s="29"/>
      <c r="R219" s="36"/>
      <c r="S219" s="36"/>
      <c r="T219" s="36"/>
      <c r="U219" s="36"/>
      <c r="V219" s="36"/>
      <c r="W219" s="36"/>
      <c r="X219" s="36"/>
      <c r="Y219" s="29"/>
      <c r="Z219" s="36"/>
      <c r="AA219" s="66"/>
      <c r="AB219" s="36"/>
      <c r="AC219" s="36"/>
      <c r="AD219" s="36"/>
      <c r="AE219" s="36"/>
      <c r="AF219" s="36"/>
      <c r="AG219" s="36"/>
      <c r="AH219" s="29"/>
      <c r="AI219" s="36"/>
      <c r="AJ219" s="29"/>
      <c r="AK219" s="36"/>
      <c r="AL219" s="36"/>
      <c r="AM219" s="36"/>
      <c r="AN219" s="29"/>
      <c r="AO219" s="36"/>
      <c r="AP219" s="29"/>
      <c r="AQ219" s="36"/>
      <c r="AR219" s="29"/>
      <c r="AS219" s="36"/>
      <c r="AT219" s="36"/>
      <c r="AU219" s="36"/>
      <c r="AV219" s="29"/>
      <c r="AW219" s="36"/>
      <c r="AX219" s="36"/>
      <c r="AY219" s="36"/>
      <c r="AZ219" s="29"/>
      <c r="BA219" s="36"/>
      <c r="BB219" s="36"/>
      <c r="BC219" s="36"/>
      <c r="BD219" s="36"/>
      <c r="BE219" s="36"/>
      <c r="BF219" s="36"/>
      <c r="BG219" s="36"/>
      <c r="BH219" s="36"/>
      <c r="BI219" s="36"/>
      <c r="BJ219" s="29"/>
      <c r="BK219" s="36"/>
      <c r="BL219" s="29"/>
      <c r="BM219" s="36"/>
      <c r="BN219" s="36"/>
      <c r="BO219" s="36"/>
      <c r="BP219" s="29"/>
      <c r="BQ219" s="36"/>
      <c r="BR219" s="29"/>
      <c r="BS219" s="36"/>
      <c r="BT219" s="36"/>
      <c r="BU219" s="36"/>
      <c r="BV219" s="36"/>
    </row>
    <row r="220" spans="1:75" s="86" customFormat="1" x14ac:dyDescent="0.25">
      <c r="A220" s="79">
        <v>218</v>
      </c>
      <c r="B220" s="79">
        <v>1</v>
      </c>
      <c r="C220" s="80" t="s">
        <v>675</v>
      </c>
      <c r="D220" s="81">
        <f>май!D220-июнь!E220</f>
        <v>988.31636863768085</v>
      </c>
      <c r="E220" s="81">
        <f t="shared" si="3"/>
        <v>27.692999999999998</v>
      </c>
      <c r="F220" s="82"/>
      <c r="G220" s="82"/>
      <c r="H220" s="82"/>
      <c r="I220" s="83"/>
      <c r="J220" s="82"/>
      <c r="K220" s="82"/>
      <c r="L220" s="82"/>
      <c r="M220" s="82"/>
      <c r="N220" s="82"/>
      <c r="O220" s="84"/>
      <c r="P220" s="82"/>
      <c r="Q220" s="84"/>
      <c r="R220" s="82"/>
      <c r="S220" s="82"/>
      <c r="T220" s="82"/>
      <c r="U220" s="82"/>
      <c r="V220" s="82"/>
      <c r="W220" s="82"/>
      <c r="X220" s="82"/>
      <c r="Y220" s="84"/>
      <c r="Z220" s="82"/>
      <c r="AA220" s="85"/>
      <c r="AB220" s="82"/>
      <c r="AC220" s="82"/>
      <c r="AD220" s="82"/>
      <c r="AE220" s="82"/>
      <c r="AF220" s="82"/>
      <c r="AG220" s="82"/>
      <c r="AH220" s="84">
        <v>3</v>
      </c>
      <c r="AI220" s="82">
        <v>5.5540000000000003</v>
      </c>
      <c r="AJ220" s="84"/>
      <c r="AK220" s="82"/>
      <c r="AL220" s="82"/>
      <c r="AM220" s="82"/>
      <c r="AN220" s="84"/>
      <c r="AO220" s="82"/>
      <c r="AP220" s="84"/>
      <c r="AQ220" s="82"/>
      <c r="AR220" s="84"/>
      <c r="AS220" s="82"/>
      <c r="AT220" s="82"/>
      <c r="AU220" s="82"/>
      <c r="AV220" s="84"/>
      <c r="AW220" s="82"/>
      <c r="AX220" s="82"/>
      <c r="AY220" s="82"/>
      <c r="AZ220" s="84"/>
      <c r="BA220" s="82"/>
      <c r="BB220" s="82"/>
      <c r="BC220" s="82"/>
      <c r="BD220" s="82"/>
      <c r="BE220" s="82"/>
      <c r="BF220" s="82">
        <v>1.2E-2</v>
      </c>
      <c r="BG220" s="82">
        <v>15.004</v>
      </c>
      <c r="BH220" s="82"/>
      <c r="BI220" s="82"/>
      <c r="BJ220" s="84"/>
      <c r="BK220" s="82"/>
      <c r="BL220" s="84">
        <v>9</v>
      </c>
      <c r="BM220" s="82">
        <v>7.1349999999999998</v>
      </c>
      <c r="BN220" s="82"/>
      <c r="BO220" s="82"/>
      <c r="BP220" s="84"/>
      <c r="BQ220" s="82"/>
      <c r="BR220" s="84"/>
      <c r="BS220" s="82"/>
      <c r="BT220" s="82"/>
      <c r="BU220" s="82"/>
      <c r="BV220" s="82"/>
    </row>
    <row r="221" spans="1:75" x14ac:dyDescent="0.25">
      <c r="A221" s="16">
        <v>219</v>
      </c>
      <c r="B221" s="16">
        <v>1</v>
      </c>
      <c r="C221" s="31" t="s">
        <v>676</v>
      </c>
      <c r="D221" s="40">
        <f>май!D221-июнь!E221</f>
        <v>1248.9077181410628</v>
      </c>
      <c r="E221" s="40">
        <f t="shared" si="3"/>
        <v>0</v>
      </c>
      <c r="F221" s="36"/>
      <c r="G221" s="36"/>
      <c r="H221" s="36"/>
      <c r="I221" s="27"/>
      <c r="J221" s="36"/>
      <c r="K221" s="36"/>
      <c r="L221" s="36"/>
      <c r="M221" s="36"/>
      <c r="N221" s="36"/>
      <c r="O221" s="29"/>
      <c r="P221" s="36"/>
      <c r="Q221" s="29"/>
      <c r="R221" s="36"/>
      <c r="S221" s="36"/>
      <c r="T221" s="36"/>
      <c r="U221" s="36"/>
      <c r="V221" s="36"/>
      <c r="W221" s="36"/>
      <c r="X221" s="36"/>
      <c r="Y221" s="29"/>
      <c r="Z221" s="36"/>
      <c r="AA221" s="66"/>
      <c r="AB221" s="36"/>
      <c r="AC221" s="36"/>
      <c r="AD221" s="36"/>
      <c r="AE221" s="36"/>
      <c r="AF221" s="36"/>
      <c r="AG221" s="36"/>
      <c r="AH221" s="29"/>
      <c r="AI221" s="36"/>
      <c r="AJ221" s="29"/>
      <c r="AK221" s="36"/>
      <c r="AL221" s="36"/>
      <c r="AM221" s="36"/>
      <c r="AN221" s="29"/>
      <c r="AO221" s="36"/>
      <c r="AP221" s="29"/>
      <c r="AQ221" s="36"/>
      <c r="AR221" s="29"/>
      <c r="AS221" s="36"/>
      <c r="AT221" s="36"/>
      <c r="AU221" s="36"/>
      <c r="AV221" s="29"/>
      <c r="AW221" s="36"/>
      <c r="AX221" s="36"/>
      <c r="AY221" s="36"/>
      <c r="AZ221" s="29"/>
      <c r="BA221" s="36"/>
      <c r="BB221" s="36"/>
      <c r="BC221" s="36"/>
      <c r="BD221" s="36"/>
      <c r="BE221" s="36"/>
      <c r="BF221" s="36"/>
      <c r="BG221" s="36"/>
      <c r="BH221" s="36"/>
      <c r="BI221" s="36"/>
      <c r="BJ221" s="29"/>
      <c r="BK221" s="36"/>
      <c r="BL221" s="29"/>
      <c r="BM221" s="36"/>
      <c r="BN221" s="36"/>
      <c r="BO221" s="36"/>
      <c r="BP221" s="29"/>
      <c r="BQ221" s="36"/>
      <c r="BR221" s="29"/>
      <c r="BS221" s="36"/>
      <c r="BT221" s="36"/>
      <c r="BU221" s="36"/>
      <c r="BV221" s="36"/>
    </row>
    <row r="222" spans="1:75" x14ac:dyDescent="0.25">
      <c r="A222" s="16">
        <v>220</v>
      </c>
      <c r="B222" s="16">
        <v>1</v>
      </c>
      <c r="C222" s="31" t="s">
        <v>677</v>
      </c>
      <c r="D222" s="40">
        <f>май!D222-июнь!E222</f>
        <v>203.12343877294686</v>
      </c>
      <c r="E222" s="40">
        <f t="shared" si="3"/>
        <v>0</v>
      </c>
      <c r="F222" s="36"/>
      <c r="G222" s="36"/>
      <c r="H222" s="36"/>
      <c r="I222" s="27"/>
      <c r="J222" s="36"/>
      <c r="K222" s="36"/>
      <c r="L222" s="36"/>
      <c r="M222" s="36"/>
      <c r="N222" s="36"/>
      <c r="O222" s="29"/>
      <c r="P222" s="36"/>
      <c r="Q222" s="29"/>
      <c r="R222" s="36"/>
      <c r="S222" s="36"/>
      <c r="T222" s="36"/>
      <c r="U222" s="36"/>
      <c r="V222" s="36"/>
      <c r="W222" s="36"/>
      <c r="X222" s="36"/>
      <c r="Y222" s="29"/>
      <c r="Z222" s="36"/>
      <c r="AA222" s="66"/>
      <c r="AB222" s="36"/>
      <c r="AC222" s="36"/>
      <c r="AD222" s="36"/>
      <c r="AE222" s="36"/>
      <c r="AF222" s="36"/>
      <c r="AG222" s="36"/>
      <c r="AH222" s="29"/>
      <c r="AI222" s="36"/>
      <c r="AJ222" s="29"/>
      <c r="AK222" s="36"/>
      <c r="AL222" s="36"/>
      <c r="AM222" s="36"/>
      <c r="AN222" s="29"/>
      <c r="AO222" s="36"/>
      <c r="AP222" s="29"/>
      <c r="AQ222" s="36"/>
      <c r="AR222" s="29"/>
      <c r="AS222" s="36"/>
      <c r="AT222" s="36"/>
      <c r="AU222" s="36"/>
      <c r="AV222" s="29"/>
      <c r="AW222" s="36"/>
      <c r="AX222" s="36"/>
      <c r="AY222" s="36"/>
      <c r="AZ222" s="29"/>
      <c r="BA222" s="36"/>
      <c r="BB222" s="36"/>
      <c r="BC222" s="36"/>
      <c r="BD222" s="36"/>
      <c r="BE222" s="36"/>
      <c r="BF222" s="36"/>
      <c r="BG222" s="36"/>
      <c r="BH222" s="36"/>
      <c r="BI222" s="36"/>
      <c r="BJ222" s="29"/>
      <c r="BK222" s="36"/>
      <c r="BL222" s="29"/>
      <c r="BM222" s="36"/>
      <c r="BN222" s="36"/>
      <c r="BO222" s="36"/>
      <c r="BP222" s="29"/>
      <c r="BQ222" s="36"/>
      <c r="BR222" s="29"/>
      <c r="BS222" s="36"/>
      <c r="BT222" s="36"/>
      <c r="BU222" s="36"/>
      <c r="BV222" s="36"/>
    </row>
    <row r="223" spans="1:75" x14ac:dyDescent="0.25">
      <c r="A223" s="16">
        <v>221</v>
      </c>
      <c r="B223" s="16">
        <v>1</v>
      </c>
      <c r="C223" s="31" t="s">
        <v>678</v>
      </c>
      <c r="D223" s="40">
        <f>май!D223-июнь!E223</f>
        <v>-516.82718073429953</v>
      </c>
      <c r="E223" s="40">
        <f t="shared" si="3"/>
        <v>0</v>
      </c>
      <c r="F223" s="36"/>
      <c r="G223" s="36"/>
      <c r="H223" s="36"/>
      <c r="I223" s="27"/>
      <c r="J223" s="36"/>
      <c r="K223" s="36"/>
      <c r="L223" s="36"/>
      <c r="M223" s="36"/>
      <c r="N223" s="36"/>
      <c r="O223" s="29"/>
      <c r="P223" s="36"/>
      <c r="Q223" s="29"/>
      <c r="R223" s="36"/>
      <c r="S223" s="36"/>
      <c r="T223" s="36"/>
      <c r="U223" s="36"/>
      <c r="V223" s="36"/>
      <c r="W223" s="36"/>
      <c r="X223" s="36"/>
      <c r="Y223" s="29"/>
      <c r="Z223" s="36"/>
      <c r="AA223" s="66"/>
      <c r="AB223" s="36"/>
      <c r="AC223" s="36"/>
      <c r="AD223" s="36"/>
      <c r="AE223" s="36"/>
      <c r="AF223" s="36"/>
      <c r="AG223" s="36"/>
      <c r="AH223" s="29"/>
      <c r="AI223" s="36"/>
      <c r="AJ223" s="29"/>
      <c r="AK223" s="36"/>
      <c r="AL223" s="36"/>
      <c r="AM223" s="36"/>
      <c r="AN223" s="29"/>
      <c r="AO223" s="36"/>
      <c r="AP223" s="29"/>
      <c r="AQ223" s="36"/>
      <c r="AR223" s="29"/>
      <c r="AS223" s="36"/>
      <c r="AT223" s="36"/>
      <c r="AU223" s="36"/>
      <c r="AV223" s="29"/>
      <c r="AW223" s="36"/>
      <c r="AX223" s="36"/>
      <c r="AY223" s="36"/>
      <c r="AZ223" s="29"/>
      <c r="BA223" s="36"/>
      <c r="BB223" s="36"/>
      <c r="BC223" s="36"/>
      <c r="BD223" s="36"/>
      <c r="BE223" s="36"/>
      <c r="BF223" s="36"/>
      <c r="BG223" s="36"/>
      <c r="BH223" s="36"/>
      <c r="BI223" s="36"/>
      <c r="BJ223" s="29"/>
      <c r="BK223" s="36"/>
      <c r="BL223" s="29"/>
      <c r="BM223" s="36"/>
      <c r="BN223" s="36"/>
      <c r="BO223" s="36"/>
      <c r="BP223" s="29"/>
      <c r="BQ223" s="36"/>
      <c r="BR223" s="29"/>
      <c r="BS223" s="36"/>
      <c r="BT223" s="36"/>
      <c r="BU223" s="36"/>
      <c r="BV223" s="36"/>
    </row>
    <row r="224" spans="1:75" s="86" customFormat="1" x14ac:dyDescent="0.25">
      <c r="A224" s="79">
        <v>222</v>
      </c>
      <c r="B224" s="79">
        <v>1</v>
      </c>
      <c r="C224" s="80" t="s">
        <v>679</v>
      </c>
      <c r="D224" s="81">
        <f>май!D224-июнь!E224</f>
        <v>1881.76769010628</v>
      </c>
      <c r="E224" s="81">
        <f t="shared" si="3"/>
        <v>42.670999999999999</v>
      </c>
      <c r="F224" s="82"/>
      <c r="G224" s="82"/>
      <c r="H224" s="82"/>
      <c r="I224" s="83"/>
      <c r="J224" s="82"/>
      <c r="K224" s="82"/>
      <c r="L224" s="82"/>
      <c r="M224" s="82"/>
      <c r="N224" s="82"/>
      <c r="O224" s="84"/>
      <c r="P224" s="82"/>
      <c r="Q224" s="84"/>
      <c r="R224" s="82"/>
      <c r="S224" s="82"/>
      <c r="T224" s="82"/>
      <c r="U224" s="82">
        <v>1.7000000000000001E-2</v>
      </c>
      <c r="V224" s="82">
        <v>31.693000000000001</v>
      </c>
      <c r="W224" s="82"/>
      <c r="X224" s="82"/>
      <c r="Y224" s="84"/>
      <c r="Z224" s="82"/>
      <c r="AA224" s="85"/>
      <c r="AB224" s="82"/>
      <c r="AC224" s="82"/>
      <c r="AD224" s="82"/>
      <c r="AE224" s="82"/>
      <c r="AF224" s="82"/>
      <c r="AG224" s="82"/>
      <c r="AH224" s="84"/>
      <c r="AI224" s="82"/>
      <c r="AJ224" s="84"/>
      <c r="AK224" s="82"/>
      <c r="AL224" s="82"/>
      <c r="AM224" s="82"/>
      <c r="AN224" s="84"/>
      <c r="AO224" s="82"/>
      <c r="AP224" s="84"/>
      <c r="AQ224" s="82"/>
      <c r="AR224" s="84"/>
      <c r="AS224" s="82"/>
      <c r="AT224" s="82"/>
      <c r="AU224" s="82"/>
      <c r="AV224" s="84"/>
      <c r="AW224" s="82"/>
      <c r="AX224" s="82"/>
      <c r="AY224" s="82"/>
      <c r="AZ224" s="84"/>
      <c r="BA224" s="82"/>
      <c r="BB224" s="82"/>
      <c r="BC224" s="82"/>
      <c r="BD224" s="82"/>
      <c r="BE224" s="82"/>
      <c r="BF224" s="82"/>
      <c r="BG224" s="82"/>
      <c r="BH224" s="82"/>
      <c r="BI224" s="82"/>
      <c r="BJ224" s="84"/>
      <c r="BK224" s="82"/>
      <c r="BL224" s="84"/>
      <c r="BM224" s="82"/>
      <c r="BN224" s="82"/>
      <c r="BO224" s="82"/>
      <c r="BP224" s="84"/>
      <c r="BQ224" s="82"/>
      <c r="BR224" s="84"/>
      <c r="BS224" s="82"/>
      <c r="BT224" s="82"/>
      <c r="BU224" s="82"/>
      <c r="BV224" s="82">
        <v>10.978</v>
      </c>
      <c r="BW224" s="86" t="s">
        <v>1134</v>
      </c>
    </row>
    <row r="225" spans="1:75" s="86" customFormat="1" x14ac:dyDescent="0.25">
      <c r="A225" s="79">
        <v>223</v>
      </c>
      <c r="B225" s="79">
        <v>1</v>
      </c>
      <c r="C225" s="80" t="s">
        <v>680</v>
      </c>
      <c r="D225" s="81">
        <f>май!D225-июнь!E225</f>
        <v>-389.6594254879227</v>
      </c>
      <c r="E225" s="81">
        <f t="shared" si="3"/>
        <v>0.95199999999999996</v>
      </c>
      <c r="F225" s="82"/>
      <c r="G225" s="82"/>
      <c r="H225" s="82"/>
      <c r="I225" s="83"/>
      <c r="J225" s="82"/>
      <c r="K225" s="82"/>
      <c r="L225" s="82"/>
      <c r="M225" s="82"/>
      <c r="N225" s="82"/>
      <c r="O225" s="84"/>
      <c r="P225" s="82"/>
      <c r="Q225" s="84"/>
      <c r="R225" s="82"/>
      <c r="S225" s="82"/>
      <c r="T225" s="82"/>
      <c r="U225" s="82"/>
      <c r="V225" s="82"/>
      <c r="W225" s="82"/>
      <c r="X225" s="82"/>
      <c r="Y225" s="84"/>
      <c r="Z225" s="82"/>
      <c r="AA225" s="85"/>
      <c r="AB225" s="82"/>
      <c r="AC225" s="82"/>
      <c r="AD225" s="82"/>
      <c r="AE225" s="82"/>
      <c r="AF225" s="82"/>
      <c r="AG225" s="82"/>
      <c r="AH225" s="84"/>
      <c r="AI225" s="82"/>
      <c r="AJ225" s="84"/>
      <c r="AK225" s="82"/>
      <c r="AL225" s="82"/>
      <c r="AM225" s="82"/>
      <c r="AN225" s="84"/>
      <c r="AO225" s="82"/>
      <c r="AP225" s="84"/>
      <c r="AQ225" s="82"/>
      <c r="AR225" s="84"/>
      <c r="AS225" s="82"/>
      <c r="AT225" s="82"/>
      <c r="AU225" s="82"/>
      <c r="AV225" s="84"/>
      <c r="AW225" s="82"/>
      <c r="AX225" s="82"/>
      <c r="AY225" s="82"/>
      <c r="AZ225" s="84"/>
      <c r="BA225" s="82"/>
      <c r="BB225" s="82"/>
      <c r="BC225" s="82"/>
      <c r="BD225" s="82"/>
      <c r="BE225" s="82"/>
      <c r="BF225" s="82"/>
      <c r="BG225" s="82"/>
      <c r="BH225" s="82"/>
      <c r="BI225" s="82"/>
      <c r="BJ225" s="84"/>
      <c r="BK225" s="82"/>
      <c r="BL225" s="84"/>
      <c r="BM225" s="82"/>
      <c r="BN225" s="82"/>
      <c r="BO225" s="82"/>
      <c r="BP225" s="84"/>
      <c r="BQ225" s="82"/>
      <c r="BR225" s="84"/>
      <c r="BS225" s="82"/>
      <c r="BT225" s="82"/>
      <c r="BU225" s="82"/>
      <c r="BV225" s="82">
        <v>0.95199999999999996</v>
      </c>
      <c r="BW225" s="86" t="s">
        <v>1147</v>
      </c>
    </row>
    <row r="226" spans="1:75" x14ac:dyDescent="0.25">
      <c r="A226" s="16">
        <v>224</v>
      </c>
      <c r="B226" s="16">
        <v>1</v>
      </c>
      <c r="C226" s="31" t="s">
        <v>681</v>
      </c>
      <c r="D226" s="40">
        <f>май!D226-июнь!E226</f>
        <v>344.63481405797091</v>
      </c>
      <c r="E226" s="40">
        <f t="shared" si="3"/>
        <v>0</v>
      </c>
      <c r="F226" s="36"/>
      <c r="G226" s="36"/>
      <c r="H226" s="36"/>
      <c r="I226" s="27"/>
      <c r="J226" s="36"/>
      <c r="K226" s="36"/>
      <c r="L226" s="36"/>
      <c r="M226" s="36"/>
      <c r="N226" s="36"/>
      <c r="O226" s="29"/>
      <c r="P226" s="36"/>
      <c r="Q226" s="29"/>
      <c r="R226" s="36"/>
      <c r="S226" s="36"/>
      <c r="T226" s="36"/>
      <c r="U226" s="36"/>
      <c r="V226" s="36"/>
      <c r="W226" s="36"/>
      <c r="X226" s="36"/>
      <c r="Y226" s="29"/>
      <c r="Z226" s="36"/>
      <c r="AA226" s="66"/>
      <c r="AB226" s="36"/>
      <c r="AC226" s="36"/>
      <c r="AD226" s="36"/>
      <c r="AE226" s="36"/>
      <c r="AF226" s="36"/>
      <c r="AG226" s="36"/>
      <c r="AH226" s="29"/>
      <c r="AI226" s="36"/>
      <c r="AJ226" s="29"/>
      <c r="AK226" s="36"/>
      <c r="AL226" s="36"/>
      <c r="AM226" s="36"/>
      <c r="AN226" s="29"/>
      <c r="AO226" s="36"/>
      <c r="AP226" s="29"/>
      <c r="AQ226" s="36"/>
      <c r="AR226" s="29"/>
      <c r="AS226" s="36"/>
      <c r="AT226" s="36"/>
      <c r="AU226" s="36"/>
      <c r="AV226" s="29"/>
      <c r="AW226" s="36"/>
      <c r="AX226" s="36"/>
      <c r="AY226" s="36"/>
      <c r="AZ226" s="29"/>
      <c r="BA226" s="36"/>
      <c r="BB226" s="36"/>
      <c r="BC226" s="36"/>
      <c r="BD226" s="36"/>
      <c r="BE226" s="36"/>
      <c r="BF226" s="36"/>
      <c r="BG226" s="36"/>
      <c r="BH226" s="36"/>
      <c r="BI226" s="36"/>
      <c r="BJ226" s="29"/>
      <c r="BK226" s="36"/>
      <c r="BL226" s="29"/>
      <c r="BM226" s="36"/>
      <c r="BN226" s="36"/>
      <c r="BO226" s="36"/>
      <c r="BP226" s="29"/>
      <c r="BQ226" s="36"/>
      <c r="BR226" s="29"/>
      <c r="BS226" s="36"/>
      <c r="BT226" s="36"/>
      <c r="BU226" s="36"/>
      <c r="BV226" s="36"/>
    </row>
    <row r="227" spans="1:75" x14ac:dyDescent="0.25">
      <c r="A227" s="16">
        <v>225</v>
      </c>
      <c r="B227" s="16">
        <v>1</v>
      </c>
      <c r="C227" s="31" t="s">
        <v>682</v>
      </c>
      <c r="D227" s="40">
        <f>май!D227-июнь!E227</f>
        <v>651.67959096618358</v>
      </c>
      <c r="E227" s="40">
        <f t="shared" si="3"/>
        <v>0</v>
      </c>
      <c r="F227" s="36"/>
      <c r="G227" s="36"/>
      <c r="H227" s="36"/>
      <c r="I227" s="27"/>
      <c r="J227" s="36"/>
      <c r="K227" s="36"/>
      <c r="L227" s="36"/>
      <c r="M227" s="36"/>
      <c r="N227" s="36"/>
      <c r="O227" s="29"/>
      <c r="P227" s="36"/>
      <c r="Q227" s="29"/>
      <c r="R227" s="36"/>
      <c r="S227" s="36"/>
      <c r="T227" s="36"/>
      <c r="U227" s="36"/>
      <c r="V227" s="36"/>
      <c r="W227" s="36"/>
      <c r="X227" s="36"/>
      <c r="Y227" s="29"/>
      <c r="Z227" s="36"/>
      <c r="AA227" s="66"/>
      <c r="AB227" s="36"/>
      <c r="AC227" s="36"/>
      <c r="AD227" s="36"/>
      <c r="AE227" s="36"/>
      <c r="AF227" s="36"/>
      <c r="AG227" s="36"/>
      <c r="AH227" s="29"/>
      <c r="AI227" s="36"/>
      <c r="AJ227" s="29"/>
      <c r="AK227" s="36"/>
      <c r="AL227" s="36"/>
      <c r="AM227" s="36"/>
      <c r="AN227" s="29"/>
      <c r="AO227" s="36"/>
      <c r="AP227" s="29"/>
      <c r="AQ227" s="36"/>
      <c r="AR227" s="29"/>
      <c r="AS227" s="36"/>
      <c r="AT227" s="36"/>
      <c r="AU227" s="36"/>
      <c r="AV227" s="29"/>
      <c r="AW227" s="36"/>
      <c r="AX227" s="36"/>
      <c r="AY227" s="36"/>
      <c r="AZ227" s="29"/>
      <c r="BA227" s="36"/>
      <c r="BB227" s="36"/>
      <c r="BC227" s="36"/>
      <c r="BD227" s="36"/>
      <c r="BE227" s="36"/>
      <c r="BF227" s="36"/>
      <c r="BG227" s="36"/>
      <c r="BH227" s="36"/>
      <c r="BI227" s="36"/>
      <c r="BJ227" s="29"/>
      <c r="BK227" s="36"/>
      <c r="BL227" s="29"/>
      <c r="BM227" s="36"/>
      <c r="BN227" s="36"/>
      <c r="BO227" s="36"/>
      <c r="BP227" s="29"/>
      <c r="BQ227" s="36"/>
      <c r="BR227" s="29"/>
      <c r="BS227" s="36"/>
      <c r="BT227" s="36"/>
      <c r="BU227" s="36"/>
      <c r="BV227" s="36"/>
    </row>
    <row r="228" spans="1:75" x14ac:dyDescent="0.25">
      <c r="A228" s="16">
        <v>226</v>
      </c>
      <c r="B228" s="16">
        <v>1</v>
      </c>
      <c r="C228" s="31" t="s">
        <v>683</v>
      </c>
      <c r="D228" s="40">
        <f>май!D228-июнь!E228</f>
        <v>108.40603173913044</v>
      </c>
      <c r="E228" s="40">
        <f t="shared" si="3"/>
        <v>0</v>
      </c>
      <c r="F228" s="36"/>
      <c r="G228" s="36"/>
      <c r="H228" s="36"/>
      <c r="I228" s="27"/>
      <c r="J228" s="36"/>
      <c r="K228" s="36"/>
      <c r="L228" s="36"/>
      <c r="M228" s="36"/>
      <c r="N228" s="36"/>
      <c r="O228" s="29"/>
      <c r="P228" s="36"/>
      <c r="Q228" s="29"/>
      <c r="R228" s="36"/>
      <c r="S228" s="36"/>
      <c r="T228" s="36"/>
      <c r="U228" s="36"/>
      <c r="V228" s="36"/>
      <c r="W228" s="36"/>
      <c r="X228" s="36"/>
      <c r="Y228" s="29"/>
      <c r="Z228" s="36"/>
      <c r="AA228" s="66"/>
      <c r="AB228" s="36"/>
      <c r="AC228" s="36"/>
      <c r="AD228" s="36"/>
      <c r="AE228" s="36"/>
      <c r="AF228" s="36"/>
      <c r="AG228" s="36"/>
      <c r="AH228" s="29"/>
      <c r="AI228" s="36"/>
      <c r="AJ228" s="29"/>
      <c r="AK228" s="36"/>
      <c r="AL228" s="36"/>
      <c r="AM228" s="36"/>
      <c r="AN228" s="29"/>
      <c r="AO228" s="36"/>
      <c r="AP228" s="29"/>
      <c r="AQ228" s="36"/>
      <c r="AR228" s="29"/>
      <c r="AS228" s="36"/>
      <c r="AT228" s="36"/>
      <c r="AU228" s="36"/>
      <c r="AV228" s="29"/>
      <c r="AW228" s="36"/>
      <c r="AX228" s="36"/>
      <c r="AY228" s="36"/>
      <c r="AZ228" s="29"/>
      <c r="BA228" s="36"/>
      <c r="BB228" s="36"/>
      <c r="BC228" s="36"/>
      <c r="BD228" s="36"/>
      <c r="BE228" s="36"/>
      <c r="BF228" s="36"/>
      <c r="BG228" s="36"/>
      <c r="BH228" s="36"/>
      <c r="BI228" s="36"/>
      <c r="BJ228" s="29"/>
      <c r="BK228" s="36"/>
      <c r="BL228" s="29"/>
      <c r="BM228" s="36"/>
      <c r="BN228" s="36"/>
      <c r="BO228" s="36"/>
      <c r="BP228" s="29"/>
      <c r="BQ228" s="36"/>
      <c r="BR228" s="29"/>
      <c r="BS228" s="36"/>
      <c r="BT228" s="36"/>
      <c r="BU228" s="36"/>
      <c r="BV228" s="36"/>
    </row>
    <row r="229" spans="1:75" x14ac:dyDescent="0.25">
      <c r="A229" s="16">
        <v>227</v>
      </c>
      <c r="B229" s="16">
        <v>1</v>
      </c>
      <c r="C229" s="31" t="s">
        <v>684</v>
      </c>
      <c r="D229" s="40">
        <f>май!D229-июнь!E229</f>
        <v>110.50945537198066</v>
      </c>
      <c r="E229" s="40">
        <f t="shared" si="3"/>
        <v>0</v>
      </c>
      <c r="F229" s="36"/>
      <c r="G229" s="36"/>
      <c r="H229" s="36"/>
      <c r="I229" s="27"/>
      <c r="J229" s="36"/>
      <c r="K229" s="36"/>
      <c r="L229" s="36"/>
      <c r="M229" s="36"/>
      <c r="N229" s="36"/>
      <c r="O229" s="29"/>
      <c r="P229" s="36"/>
      <c r="Q229" s="29"/>
      <c r="R229" s="36"/>
      <c r="S229" s="36"/>
      <c r="T229" s="36"/>
      <c r="U229" s="36"/>
      <c r="V229" s="36"/>
      <c r="W229" s="36"/>
      <c r="X229" s="36"/>
      <c r="Y229" s="29"/>
      <c r="Z229" s="36"/>
      <c r="AA229" s="66"/>
      <c r="AB229" s="36"/>
      <c r="AC229" s="36"/>
      <c r="AD229" s="36"/>
      <c r="AE229" s="36"/>
      <c r="AF229" s="36"/>
      <c r="AG229" s="36"/>
      <c r="AH229" s="29"/>
      <c r="AI229" s="36"/>
      <c r="AJ229" s="29"/>
      <c r="AK229" s="36"/>
      <c r="AL229" s="36"/>
      <c r="AM229" s="36"/>
      <c r="AN229" s="29"/>
      <c r="AO229" s="36"/>
      <c r="AP229" s="29"/>
      <c r="AQ229" s="36"/>
      <c r="AR229" s="29"/>
      <c r="AS229" s="36"/>
      <c r="AT229" s="36"/>
      <c r="AU229" s="36"/>
      <c r="AV229" s="29"/>
      <c r="AW229" s="36"/>
      <c r="AX229" s="36"/>
      <c r="AY229" s="36"/>
      <c r="AZ229" s="29"/>
      <c r="BA229" s="36"/>
      <c r="BB229" s="36"/>
      <c r="BC229" s="36"/>
      <c r="BD229" s="36"/>
      <c r="BE229" s="36"/>
      <c r="BF229" s="36"/>
      <c r="BG229" s="36"/>
      <c r="BH229" s="36"/>
      <c r="BI229" s="36"/>
      <c r="BJ229" s="29"/>
      <c r="BK229" s="36"/>
      <c r="BL229" s="29"/>
      <c r="BM229" s="36"/>
      <c r="BN229" s="36"/>
      <c r="BO229" s="36"/>
      <c r="BP229" s="29"/>
      <c r="BQ229" s="36"/>
      <c r="BR229" s="29"/>
      <c r="BS229" s="36"/>
      <c r="BT229" s="36"/>
      <c r="BU229" s="36"/>
      <c r="BV229" s="36"/>
    </row>
    <row r="230" spans="1:75" x14ac:dyDescent="0.25">
      <c r="A230" s="16">
        <v>228</v>
      </c>
      <c r="B230" s="16">
        <v>1</v>
      </c>
      <c r="C230" s="31" t="s">
        <v>685</v>
      </c>
      <c r="D230" s="40">
        <f>май!D230-июнь!E230</f>
        <v>400.05966962318848</v>
      </c>
      <c r="E230" s="40">
        <f t="shared" si="3"/>
        <v>0</v>
      </c>
      <c r="F230" s="36"/>
      <c r="G230" s="36"/>
      <c r="H230" s="36"/>
      <c r="I230" s="27"/>
      <c r="J230" s="36"/>
      <c r="K230" s="36"/>
      <c r="L230" s="36"/>
      <c r="M230" s="36"/>
      <c r="N230" s="36"/>
      <c r="O230" s="29"/>
      <c r="P230" s="36"/>
      <c r="Q230" s="29"/>
      <c r="R230" s="36"/>
      <c r="S230" s="36"/>
      <c r="T230" s="36"/>
      <c r="U230" s="36"/>
      <c r="V230" s="36"/>
      <c r="W230" s="36"/>
      <c r="X230" s="36"/>
      <c r="Y230" s="29"/>
      <c r="Z230" s="36"/>
      <c r="AA230" s="66"/>
      <c r="AB230" s="36"/>
      <c r="AC230" s="36"/>
      <c r="AD230" s="36"/>
      <c r="AE230" s="36"/>
      <c r="AF230" s="36"/>
      <c r="AG230" s="36"/>
      <c r="AH230" s="29"/>
      <c r="AI230" s="36"/>
      <c r="AJ230" s="29"/>
      <c r="AK230" s="36"/>
      <c r="AL230" s="36"/>
      <c r="AM230" s="36"/>
      <c r="AN230" s="29"/>
      <c r="AO230" s="36"/>
      <c r="AP230" s="29"/>
      <c r="AQ230" s="36"/>
      <c r="AR230" s="29"/>
      <c r="AS230" s="36"/>
      <c r="AT230" s="36"/>
      <c r="AU230" s="36"/>
      <c r="AV230" s="29"/>
      <c r="AW230" s="36"/>
      <c r="AX230" s="36"/>
      <c r="AY230" s="36"/>
      <c r="AZ230" s="29"/>
      <c r="BA230" s="36"/>
      <c r="BB230" s="36"/>
      <c r="BC230" s="36"/>
      <c r="BD230" s="36"/>
      <c r="BE230" s="36"/>
      <c r="BF230" s="36"/>
      <c r="BG230" s="36"/>
      <c r="BH230" s="36"/>
      <c r="BI230" s="36"/>
      <c r="BJ230" s="29"/>
      <c r="BK230" s="36"/>
      <c r="BL230" s="29"/>
      <c r="BM230" s="36"/>
      <c r="BN230" s="36"/>
      <c r="BO230" s="36"/>
      <c r="BP230" s="29"/>
      <c r="BQ230" s="36"/>
      <c r="BR230" s="29"/>
      <c r="BS230" s="36"/>
      <c r="BT230" s="36"/>
      <c r="BU230" s="36"/>
      <c r="BV230" s="36"/>
    </row>
    <row r="231" spans="1:75" s="86" customFormat="1" x14ac:dyDescent="0.25">
      <c r="A231" s="79">
        <v>229</v>
      </c>
      <c r="B231" s="79">
        <v>1</v>
      </c>
      <c r="C231" s="80" t="s">
        <v>686</v>
      </c>
      <c r="D231" s="81">
        <f>май!D231-июнь!E231</f>
        <v>-1134.877854251208</v>
      </c>
      <c r="E231" s="81">
        <f t="shared" si="3"/>
        <v>18.536000000000001</v>
      </c>
      <c r="F231" s="82"/>
      <c r="G231" s="82"/>
      <c r="H231" s="82"/>
      <c r="I231" s="83"/>
      <c r="J231" s="82"/>
      <c r="K231" s="82"/>
      <c r="L231" s="82"/>
      <c r="M231" s="82"/>
      <c r="N231" s="82"/>
      <c r="O231" s="84"/>
      <c r="P231" s="82"/>
      <c r="Q231" s="84"/>
      <c r="R231" s="82"/>
      <c r="S231" s="82"/>
      <c r="T231" s="82"/>
      <c r="U231" s="82"/>
      <c r="V231" s="82"/>
      <c r="W231" s="82"/>
      <c r="X231" s="82"/>
      <c r="Y231" s="84"/>
      <c r="Z231" s="82"/>
      <c r="AA231" s="85"/>
      <c r="AB231" s="82"/>
      <c r="AC231" s="82"/>
      <c r="AD231" s="82"/>
      <c r="AE231" s="82"/>
      <c r="AF231" s="82"/>
      <c r="AG231" s="82"/>
      <c r="AH231" s="84"/>
      <c r="AI231" s="82"/>
      <c r="AJ231" s="84"/>
      <c r="AK231" s="82"/>
      <c r="AL231" s="82"/>
      <c r="AM231" s="82"/>
      <c r="AN231" s="84"/>
      <c r="AO231" s="82"/>
      <c r="AP231" s="84"/>
      <c r="AQ231" s="82"/>
      <c r="AR231" s="84"/>
      <c r="AS231" s="82"/>
      <c r="AT231" s="82"/>
      <c r="AU231" s="82"/>
      <c r="AV231" s="84"/>
      <c r="AW231" s="82"/>
      <c r="AX231" s="82"/>
      <c r="AY231" s="82"/>
      <c r="AZ231" s="84"/>
      <c r="BA231" s="82"/>
      <c r="BB231" s="82"/>
      <c r="BC231" s="82"/>
      <c r="BD231" s="82"/>
      <c r="BE231" s="82"/>
      <c r="BF231" s="82">
        <v>5.0000000000000001E-3</v>
      </c>
      <c r="BG231" s="82">
        <v>5.7949999999999999</v>
      </c>
      <c r="BH231" s="82"/>
      <c r="BI231" s="82"/>
      <c r="BJ231" s="84"/>
      <c r="BK231" s="82"/>
      <c r="BL231" s="84">
        <v>19</v>
      </c>
      <c r="BM231" s="82">
        <v>12.741</v>
      </c>
      <c r="BN231" s="82"/>
      <c r="BO231" s="82"/>
      <c r="BP231" s="84"/>
      <c r="BQ231" s="82"/>
      <c r="BR231" s="84"/>
      <c r="BS231" s="82"/>
      <c r="BT231" s="82"/>
      <c r="BU231" s="82"/>
      <c r="BV231" s="82"/>
    </row>
    <row r="232" spans="1:75" x14ac:dyDescent="0.25">
      <c r="A232" s="16">
        <v>230</v>
      </c>
      <c r="B232" s="16">
        <v>1</v>
      </c>
      <c r="C232" s="31" t="s">
        <v>687</v>
      </c>
      <c r="D232" s="40">
        <f>май!D232-июнь!E232</f>
        <v>294.4139599516908</v>
      </c>
      <c r="E232" s="40">
        <f t="shared" si="3"/>
        <v>0</v>
      </c>
      <c r="F232" s="36"/>
      <c r="G232" s="36"/>
      <c r="H232" s="36"/>
      <c r="I232" s="27"/>
      <c r="J232" s="36"/>
      <c r="K232" s="36"/>
      <c r="L232" s="36"/>
      <c r="M232" s="36"/>
      <c r="N232" s="36"/>
      <c r="O232" s="29"/>
      <c r="P232" s="36"/>
      <c r="Q232" s="29"/>
      <c r="R232" s="36"/>
      <c r="S232" s="36"/>
      <c r="T232" s="36"/>
      <c r="U232" s="36"/>
      <c r="V232" s="36"/>
      <c r="W232" s="36"/>
      <c r="X232" s="36"/>
      <c r="Y232" s="29"/>
      <c r="Z232" s="36"/>
      <c r="AA232" s="66"/>
      <c r="AB232" s="36"/>
      <c r="AC232" s="36"/>
      <c r="AD232" s="36"/>
      <c r="AE232" s="36"/>
      <c r="AF232" s="36"/>
      <c r="AG232" s="36"/>
      <c r="AH232" s="29"/>
      <c r="AI232" s="36"/>
      <c r="AJ232" s="29"/>
      <c r="AK232" s="36"/>
      <c r="AL232" s="36"/>
      <c r="AM232" s="36"/>
      <c r="AN232" s="29"/>
      <c r="AO232" s="36"/>
      <c r="AP232" s="29"/>
      <c r="AQ232" s="36"/>
      <c r="AR232" s="29"/>
      <c r="AS232" s="36"/>
      <c r="AT232" s="36"/>
      <c r="AU232" s="36"/>
      <c r="AV232" s="29"/>
      <c r="AW232" s="36"/>
      <c r="AX232" s="36"/>
      <c r="AY232" s="36"/>
      <c r="AZ232" s="29"/>
      <c r="BA232" s="36"/>
      <c r="BB232" s="36"/>
      <c r="BC232" s="36"/>
      <c r="BD232" s="36"/>
      <c r="BE232" s="36"/>
      <c r="BF232" s="36"/>
      <c r="BG232" s="36"/>
      <c r="BH232" s="36"/>
      <c r="BI232" s="36"/>
      <c r="BJ232" s="29"/>
      <c r="BK232" s="36"/>
      <c r="BL232" s="29"/>
      <c r="BM232" s="36"/>
      <c r="BN232" s="36"/>
      <c r="BO232" s="36"/>
      <c r="BP232" s="29"/>
      <c r="BQ232" s="36"/>
      <c r="BR232" s="29"/>
      <c r="BS232" s="36"/>
      <c r="BT232" s="36"/>
      <c r="BU232" s="36"/>
      <c r="BV232" s="36"/>
    </row>
    <row r="233" spans="1:75" s="86" customFormat="1" x14ac:dyDescent="0.25">
      <c r="A233" s="79">
        <v>231</v>
      </c>
      <c r="B233" s="79">
        <v>1</v>
      </c>
      <c r="C233" s="80" t="s">
        <v>688</v>
      </c>
      <c r="D233" s="81">
        <f>май!D233-июнь!E233</f>
        <v>445.3867714202899</v>
      </c>
      <c r="E233" s="81">
        <f t="shared" si="3"/>
        <v>2.5310000000000001</v>
      </c>
      <c r="F233" s="82"/>
      <c r="G233" s="82"/>
      <c r="H233" s="82"/>
      <c r="I233" s="83"/>
      <c r="J233" s="82"/>
      <c r="K233" s="82"/>
      <c r="L233" s="82"/>
      <c r="M233" s="82"/>
      <c r="N233" s="82"/>
      <c r="O233" s="84"/>
      <c r="P233" s="82"/>
      <c r="Q233" s="84"/>
      <c r="R233" s="82"/>
      <c r="S233" s="82"/>
      <c r="T233" s="82"/>
      <c r="U233" s="82"/>
      <c r="V233" s="82"/>
      <c r="W233" s="82"/>
      <c r="X233" s="82"/>
      <c r="Y233" s="84"/>
      <c r="Z233" s="82"/>
      <c r="AA233" s="85"/>
      <c r="AB233" s="82"/>
      <c r="AC233" s="82"/>
      <c r="AD233" s="82"/>
      <c r="AE233" s="82"/>
      <c r="AF233" s="82"/>
      <c r="AG233" s="82"/>
      <c r="AH233" s="84"/>
      <c r="AI233" s="82"/>
      <c r="AJ233" s="84"/>
      <c r="AK233" s="82"/>
      <c r="AL233" s="82"/>
      <c r="AM233" s="82"/>
      <c r="AN233" s="84"/>
      <c r="AO233" s="82"/>
      <c r="AP233" s="84"/>
      <c r="AQ233" s="82"/>
      <c r="AR233" s="84"/>
      <c r="AS233" s="82"/>
      <c r="AT233" s="82"/>
      <c r="AU233" s="82"/>
      <c r="AV233" s="84"/>
      <c r="AW233" s="82"/>
      <c r="AX233" s="82"/>
      <c r="AY233" s="82"/>
      <c r="AZ233" s="84"/>
      <c r="BA233" s="82"/>
      <c r="BB233" s="82"/>
      <c r="BC233" s="82"/>
      <c r="BD233" s="82"/>
      <c r="BE233" s="82"/>
      <c r="BF233" s="82"/>
      <c r="BG233" s="82"/>
      <c r="BH233" s="82"/>
      <c r="BI233" s="82"/>
      <c r="BJ233" s="84"/>
      <c r="BK233" s="82"/>
      <c r="BL233" s="84">
        <v>1</v>
      </c>
      <c r="BM233" s="82">
        <v>2.5310000000000001</v>
      </c>
      <c r="BN233" s="82"/>
      <c r="BO233" s="82"/>
      <c r="BP233" s="84"/>
      <c r="BQ233" s="82"/>
      <c r="BR233" s="84"/>
      <c r="BS233" s="82"/>
      <c r="BT233" s="82"/>
      <c r="BU233" s="82"/>
      <c r="BV233" s="82"/>
    </row>
    <row r="234" spans="1:75" s="86" customFormat="1" x14ac:dyDescent="0.25">
      <c r="A234" s="79">
        <v>232</v>
      </c>
      <c r="B234" s="79">
        <v>2</v>
      </c>
      <c r="C234" s="80" t="s">
        <v>689</v>
      </c>
      <c r="D234" s="81">
        <f>май!D234-июнь!E234</f>
        <v>472.71425721739126</v>
      </c>
      <c r="E234" s="81">
        <f t="shared" si="3"/>
        <v>18.581</v>
      </c>
      <c r="F234" s="82"/>
      <c r="G234" s="82"/>
      <c r="H234" s="82"/>
      <c r="I234" s="83"/>
      <c r="J234" s="82"/>
      <c r="K234" s="82"/>
      <c r="L234" s="82"/>
      <c r="M234" s="82"/>
      <c r="N234" s="82"/>
      <c r="O234" s="84"/>
      <c r="P234" s="82"/>
      <c r="Q234" s="84"/>
      <c r="R234" s="82"/>
      <c r="S234" s="82"/>
      <c r="T234" s="82"/>
      <c r="U234" s="82"/>
      <c r="V234" s="82"/>
      <c r="W234" s="82"/>
      <c r="X234" s="82"/>
      <c r="Y234" s="84"/>
      <c r="Z234" s="82"/>
      <c r="AA234" s="85"/>
      <c r="AB234" s="82"/>
      <c r="AC234" s="82"/>
      <c r="AD234" s="82"/>
      <c r="AE234" s="82"/>
      <c r="AF234" s="82"/>
      <c r="AG234" s="82"/>
      <c r="AH234" s="84"/>
      <c r="AI234" s="82"/>
      <c r="AJ234" s="84"/>
      <c r="AK234" s="82"/>
      <c r="AL234" s="82"/>
      <c r="AM234" s="82"/>
      <c r="AN234" s="84"/>
      <c r="AO234" s="82"/>
      <c r="AP234" s="84"/>
      <c r="AQ234" s="82"/>
      <c r="AR234" s="84"/>
      <c r="AS234" s="82"/>
      <c r="AT234" s="82"/>
      <c r="AU234" s="82"/>
      <c r="AV234" s="84"/>
      <c r="AW234" s="82"/>
      <c r="AX234" s="82"/>
      <c r="AY234" s="82"/>
      <c r="AZ234" s="84"/>
      <c r="BA234" s="82"/>
      <c r="BB234" s="82"/>
      <c r="BC234" s="82"/>
      <c r="BD234" s="82"/>
      <c r="BE234" s="82"/>
      <c r="BF234" s="82"/>
      <c r="BG234" s="82"/>
      <c r="BH234" s="82"/>
      <c r="BI234" s="82"/>
      <c r="BJ234" s="84"/>
      <c r="BK234" s="82"/>
      <c r="BL234" s="84">
        <v>26</v>
      </c>
      <c r="BM234" s="82">
        <v>18.581</v>
      </c>
      <c r="BN234" s="82"/>
      <c r="BO234" s="82"/>
      <c r="BP234" s="84"/>
      <c r="BQ234" s="82"/>
      <c r="BR234" s="84"/>
      <c r="BS234" s="82"/>
      <c r="BT234" s="82"/>
      <c r="BU234" s="82"/>
      <c r="BV234" s="82"/>
    </row>
    <row r="235" spans="1:75" s="86" customFormat="1" x14ac:dyDescent="0.25">
      <c r="A235" s="79">
        <v>233</v>
      </c>
      <c r="B235" s="79">
        <v>2</v>
      </c>
      <c r="C235" s="80" t="s">
        <v>690</v>
      </c>
      <c r="D235" s="81">
        <f>май!D235-июнь!E235</f>
        <v>1952.4149243188403</v>
      </c>
      <c r="E235" s="81">
        <f t="shared" si="3"/>
        <v>10.352</v>
      </c>
      <c r="F235" s="82"/>
      <c r="G235" s="82"/>
      <c r="H235" s="82"/>
      <c r="I235" s="83"/>
      <c r="J235" s="82"/>
      <c r="K235" s="82"/>
      <c r="L235" s="82"/>
      <c r="M235" s="82"/>
      <c r="N235" s="82"/>
      <c r="O235" s="84"/>
      <c r="P235" s="82"/>
      <c r="Q235" s="84"/>
      <c r="R235" s="82"/>
      <c r="S235" s="82"/>
      <c r="T235" s="82"/>
      <c r="U235" s="82"/>
      <c r="V235" s="82"/>
      <c r="W235" s="82"/>
      <c r="X235" s="82"/>
      <c r="Y235" s="84"/>
      <c r="Z235" s="82"/>
      <c r="AA235" s="85"/>
      <c r="AB235" s="82"/>
      <c r="AC235" s="82"/>
      <c r="AD235" s="82"/>
      <c r="AE235" s="82"/>
      <c r="AF235" s="82"/>
      <c r="AG235" s="82"/>
      <c r="AH235" s="84"/>
      <c r="AI235" s="82"/>
      <c r="AJ235" s="84"/>
      <c r="AK235" s="82"/>
      <c r="AL235" s="82"/>
      <c r="AM235" s="82"/>
      <c r="AN235" s="84"/>
      <c r="AO235" s="82"/>
      <c r="AP235" s="84"/>
      <c r="AQ235" s="82"/>
      <c r="AR235" s="84"/>
      <c r="AS235" s="82"/>
      <c r="AT235" s="82"/>
      <c r="AU235" s="82"/>
      <c r="AV235" s="84"/>
      <c r="AW235" s="82"/>
      <c r="AX235" s="82"/>
      <c r="AY235" s="82"/>
      <c r="AZ235" s="84"/>
      <c r="BA235" s="82"/>
      <c r="BB235" s="82"/>
      <c r="BC235" s="82"/>
      <c r="BD235" s="82"/>
      <c r="BE235" s="82"/>
      <c r="BF235" s="82">
        <v>4.0000000000000001E-3</v>
      </c>
      <c r="BG235" s="82">
        <v>4.5419999999999998</v>
      </c>
      <c r="BH235" s="82"/>
      <c r="BI235" s="82"/>
      <c r="BJ235" s="84"/>
      <c r="BK235" s="82"/>
      <c r="BL235" s="84">
        <v>5</v>
      </c>
      <c r="BM235" s="82">
        <v>5.81</v>
      </c>
      <c r="BN235" s="82"/>
      <c r="BO235" s="82"/>
      <c r="BP235" s="84"/>
      <c r="BQ235" s="82"/>
      <c r="BR235" s="84"/>
      <c r="BS235" s="82"/>
      <c r="BT235" s="82"/>
      <c r="BU235" s="82"/>
      <c r="BV235" s="82"/>
    </row>
    <row r="236" spans="1:75" x14ac:dyDescent="0.25">
      <c r="A236" s="16">
        <v>234</v>
      </c>
      <c r="B236" s="16">
        <v>2</v>
      </c>
      <c r="C236" s="31" t="s">
        <v>691</v>
      </c>
      <c r="D236" s="40">
        <f>май!D236-июнь!E236</f>
        <v>136.10509944927537</v>
      </c>
      <c r="E236" s="40">
        <f t="shared" si="3"/>
        <v>0</v>
      </c>
      <c r="F236" s="36"/>
      <c r="G236" s="36"/>
      <c r="H236" s="36"/>
      <c r="I236" s="27"/>
      <c r="J236" s="36"/>
      <c r="K236" s="36"/>
      <c r="L236" s="36"/>
      <c r="M236" s="36"/>
      <c r="N236" s="36"/>
      <c r="O236" s="29"/>
      <c r="P236" s="36"/>
      <c r="Q236" s="29"/>
      <c r="R236" s="36"/>
      <c r="S236" s="36"/>
      <c r="T236" s="36"/>
      <c r="U236" s="36"/>
      <c r="V236" s="36"/>
      <c r="W236" s="36"/>
      <c r="X236" s="36"/>
      <c r="Y236" s="29"/>
      <c r="Z236" s="36"/>
      <c r="AA236" s="66"/>
      <c r="AB236" s="36"/>
      <c r="AC236" s="36"/>
      <c r="AD236" s="36"/>
      <c r="AE236" s="36"/>
      <c r="AF236" s="36"/>
      <c r="AG236" s="36"/>
      <c r="AH236" s="29"/>
      <c r="AI236" s="36"/>
      <c r="AJ236" s="29"/>
      <c r="AK236" s="36"/>
      <c r="AL236" s="36"/>
      <c r="AM236" s="36"/>
      <c r="AN236" s="29"/>
      <c r="AO236" s="36"/>
      <c r="AP236" s="29"/>
      <c r="AQ236" s="36"/>
      <c r="AR236" s="29"/>
      <c r="AS236" s="36"/>
      <c r="AT236" s="36"/>
      <c r="AU236" s="36"/>
      <c r="AV236" s="29"/>
      <c r="AW236" s="36"/>
      <c r="AX236" s="36"/>
      <c r="AY236" s="36"/>
      <c r="AZ236" s="29"/>
      <c r="BA236" s="36"/>
      <c r="BB236" s="36"/>
      <c r="BC236" s="36"/>
      <c r="BD236" s="36"/>
      <c r="BE236" s="36"/>
      <c r="BF236" s="36"/>
      <c r="BG236" s="36"/>
      <c r="BH236" s="36"/>
      <c r="BI236" s="36"/>
      <c r="BJ236" s="29"/>
      <c r="BK236" s="36"/>
      <c r="BL236" s="29"/>
      <c r="BM236" s="36"/>
      <c r="BN236" s="36"/>
      <c r="BO236" s="36"/>
      <c r="BP236" s="29"/>
      <c r="BQ236" s="36"/>
      <c r="BR236" s="29"/>
      <c r="BS236" s="36"/>
      <c r="BT236" s="36"/>
      <c r="BU236" s="36"/>
      <c r="BV236" s="36"/>
    </row>
    <row r="237" spans="1:75" x14ac:dyDescent="0.25">
      <c r="A237" s="16">
        <v>235</v>
      </c>
      <c r="B237" s="16">
        <v>2</v>
      </c>
      <c r="C237" s="31" t="s">
        <v>692</v>
      </c>
      <c r="D237" s="40">
        <f>май!D237-июнь!E237</f>
        <v>90.464785835748799</v>
      </c>
      <c r="E237" s="40">
        <f t="shared" si="3"/>
        <v>0</v>
      </c>
      <c r="F237" s="36"/>
      <c r="G237" s="36"/>
      <c r="H237" s="36"/>
      <c r="I237" s="27"/>
      <c r="J237" s="36"/>
      <c r="K237" s="36"/>
      <c r="L237" s="36"/>
      <c r="M237" s="36"/>
      <c r="N237" s="36"/>
      <c r="O237" s="29"/>
      <c r="P237" s="36"/>
      <c r="Q237" s="29"/>
      <c r="R237" s="36"/>
      <c r="S237" s="36"/>
      <c r="T237" s="36"/>
      <c r="U237" s="36"/>
      <c r="V237" s="36"/>
      <c r="W237" s="36"/>
      <c r="X237" s="36"/>
      <c r="Y237" s="29"/>
      <c r="Z237" s="36"/>
      <c r="AA237" s="66"/>
      <c r="AB237" s="36"/>
      <c r="AC237" s="36"/>
      <c r="AD237" s="36"/>
      <c r="AE237" s="36"/>
      <c r="AF237" s="36"/>
      <c r="AG237" s="36"/>
      <c r="AH237" s="29"/>
      <c r="AI237" s="36"/>
      <c r="AJ237" s="29"/>
      <c r="AK237" s="36"/>
      <c r="AL237" s="36"/>
      <c r="AM237" s="36"/>
      <c r="AN237" s="29"/>
      <c r="AO237" s="36"/>
      <c r="AP237" s="29"/>
      <c r="AQ237" s="36"/>
      <c r="AR237" s="29"/>
      <c r="AS237" s="36"/>
      <c r="AT237" s="36"/>
      <c r="AU237" s="36"/>
      <c r="AV237" s="29"/>
      <c r="AW237" s="36"/>
      <c r="AX237" s="36"/>
      <c r="AY237" s="36"/>
      <c r="AZ237" s="29"/>
      <c r="BA237" s="36"/>
      <c r="BB237" s="36"/>
      <c r="BC237" s="36"/>
      <c r="BD237" s="36"/>
      <c r="BE237" s="36"/>
      <c r="BF237" s="36"/>
      <c r="BG237" s="36"/>
      <c r="BH237" s="36"/>
      <c r="BI237" s="36"/>
      <c r="BJ237" s="29"/>
      <c r="BK237" s="36"/>
      <c r="BL237" s="29"/>
      <c r="BM237" s="36"/>
      <c r="BN237" s="36"/>
      <c r="BO237" s="36"/>
      <c r="BP237" s="29"/>
      <c r="BQ237" s="36"/>
      <c r="BR237" s="29"/>
      <c r="BS237" s="36"/>
      <c r="BT237" s="36"/>
      <c r="BU237" s="36"/>
      <c r="BV237" s="36"/>
    </row>
    <row r="238" spans="1:75" x14ac:dyDescent="0.25">
      <c r="A238" s="16">
        <v>236</v>
      </c>
      <c r="B238" s="16">
        <v>2</v>
      </c>
      <c r="C238" s="31" t="s">
        <v>693</v>
      </c>
      <c r="D238" s="40">
        <f>май!D238-июнь!E238</f>
        <v>-592.49941399033833</v>
      </c>
      <c r="E238" s="40">
        <f t="shared" si="3"/>
        <v>0</v>
      </c>
      <c r="F238" s="36"/>
      <c r="G238" s="36"/>
      <c r="H238" s="36"/>
      <c r="I238" s="27"/>
      <c r="J238" s="36"/>
      <c r="K238" s="36"/>
      <c r="L238" s="36"/>
      <c r="M238" s="36"/>
      <c r="N238" s="36"/>
      <c r="O238" s="29"/>
      <c r="P238" s="36"/>
      <c r="Q238" s="29"/>
      <c r="R238" s="36"/>
      <c r="S238" s="36"/>
      <c r="T238" s="36"/>
      <c r="U238" s="36"/>
      <c r="V238" s="36"/>
      <c r="W238" s="36"/>
      <c r="X238" s="36"/>
      <c r="Y238" s="29"/>
      <c r="Z238" s="36"/>
      <c r="AA238" s="66"/>
      <c r="AB238" s="36"/>
      <c r="AC238" s="36"/>
      <c r="AD238" s="36"/>
      <c r="AE238" s="36"/>
      <c r="AF238" s="36"/>
      <c r="AG238" s="36"/>
      <c r="AH238" s="29"/>
      <c r="AI238" s="36"/>
      <c r="AJ238" s="29"/>
      <c r="AK238" s="36"/>
      <c r="AL238" s="36"/>
      <c r="AM238" s="36"/>
      <c r="AN238" s="29"/>
      <c r="AO238" s="36"/>
      <c r="AP238" s="29"/>
      <c r="AQ238" s="36"/>
      <c r="AR238" s="29"/>
      <c r="AS238" s="36"/>
      <c r="AT238" s="36"/>
      <c r="AU238" s="36"/>
      <c r="AV238" s="29"/>
      <c r="AW238" s="36"/>
      <c r="AX238" s="36"/>
      <c r="AY238" s="36"/>
      <c r="AZ238" s="29"/>
      <c r="BA238" s="36"/>
      <c r="BB238" s="36"/>
      <c r="BC238" s="36"/>
      <c r="BD238" s="36"/>
      <c r="BE238" s="36"/>
      <c r="BF238" s="36"/>
      <c r="BG238" s="36"/>
      <c r="BH238" s="36"/>
      <c r="BI238" s="36"/>
      <c r="BJ238" s="29"/>
      <c r="BK238" s="36"/>
      <c r="BL238" s="29"/>
      <c r="BM238" s="36"/>
      <c r="BN238" s="36"/>
      <c r="BO238" s="36"/>
      <c r="BP238" s="29"/>
      <c r="BQ238" s="36"/>
      <c r="BR238" s="29"/>
      <c r="BS238" s="36"/>
      <c r="BT238" s="36"/>
      <c r="BU238" s="36"/>
      <c r="BV238" s="36"/>
    </row>
    <row r="239" spans="1:75" s="86" customFormat="1" x14ac:dyDescent="0.25">
      <c r="A239" s="79">
        <v>237</v>
      </c>
      <c r="B239" s="79">
        <v>2</v>
      </c>
      <c r="C239" s="80" t="s">
        <v>927</v>
      </c>
      <c r="D239" s="81">
        <f>май!D239-июнь!E239</f>
        <v>-147.89931975458938</v>
      </c>
      <c r="E239" s="81">
        <f t="shared" si="3"/>
        <v>13.734</v>
      </c>
      <c r="F239" s="82"/>
      <c r="G239" s="82"/>
      <c r="H239" s="82"/>
      <c r="I239" s="83"/>
      <c r="J239" s="82"/>
      <c r="K239" s="82"/>
      <c r="L239" s="82"/>
      <c r="M239" s="82"/>
      <c r="N239" s="82"/>
      <c r="O239" s="84"/>
      <c r="P239" s="82"/>
      <c r="Q239" s="84"/>
      <c r="R239" s="82"/>
      <c r="S239" s="82"/>
      <c r="T239" s="82"/>
      <c r="U239" s="82"/>
      <c r="V239" s="82"/>
      <c r="W239" s="82"/>
      <c r="X239" s="82"/>
      <c r="Y239" s="84"/>
      <c r="Z239" s="82"/>
      <c r="AA239" s="85"/>
      <c r="AB239" s="82"/>
      <c r="AC239" s="82"/>
      <c r="AD239" s="82"/>
      <c r="AE239" s="82"/>
      <c r="AF239" s="82"/>
      <c r="AG239" s="82"/>
      <c r="AH239" s="84"/>
      <c r="AI239" s="82"/>
      <c r="AJ239" s="84"/>
      <c r="AK239" s="82"/>
      <c r="AL239" s="82"/>
      <c r="AM239" s="82"/>
      <c r="AN239" s="84"/>
      <c r="AO239" s="82"/>
      <c r="AP239" s="84"/>
      <c r="AQ239" s="82"/>
      <c r="AR239" s="84"/>
      <c r="AS239" s="82"/>
      <c r="AT239" s="82"/>
      <c r="AU239" s="82"/>
      <c r="AV239" s="84"/>
      <c r="AW239" s="82"/>
      <c r="AX239" s="82"/>
      <c r="AY239" s="82"/>
      <c r="AZ239" s="84"/>
      <c r="BA239" s="82"/>
      <c r="BB239" s="82"/>
      <c r="BC239" s="82"/>
      <c r="BD239" s="82"/>
      <c r="BE239" s="82"/>
      <c r="BF239" s="82"/>
      <c r="BG239" s="82"/>
      <c r="BH239" s="82"/>
      <c r="BI239" s="82"/>
      <c r="BJ239" s="84"/>
      <c r="BK239" s="82"/>
      <c r="BL239" s="84">
        <v>15</v>
      </c>
      <c r="BM239" s="82">
        <v>13.734</v>
      </c>
      <c r="BN239" s="82"/>
      <c r="BO239" s="82"/>
      <c r="BP239" s="84"/>
      <c r="BQ239" s="82"/>
      <c r="BR239" s="84"/>
      <c r="BS239" s="82"/>
      <c r="BT239" s="82"/>
      <c r="BU239" s="82"/>
      <c r="BV239" s="82"/>
    </row>
    <row r="240" spans="1:75" s="86" customFormat="1" x14ac:dyDescent="0.25">
      <c r="A240" s="79">
        <v>238</v>
      </c>
      <c r="B240" s="79">
        <v>2</v>
      </c>
      <c r="C240" s="80" t="s">
        <v>694</v>
      </c>
      <c r="D240" s="81">
        <f>май!D240-июнь!E240</f>
        <v>-339.28872516908211</v>
      </c>
      <c r="E240" s="81">
        <f t="shared" si="3"/>
        <v>13.856999999999999</v>
      </c>
      <c r="F240" s="82"/>
      <c r="G240" s="82"/>
      <c r="H240" s="82"/>
      <c r="I240" s="83"/>
      <c r="J240" s="82"/>
      <c r="K240" s="82"/>
      <c r="L240" s="82"/>
      <c r="M240" s="82"/>
      <c r="N240" s="82"/>
      <c r="O240" s="84"/>
      <c r="P240" s="82"/>
      <c r="Q240" s="84"/>
      <c r="R240" s="82"/>
      <c r="S240" s="82"/>
      <c r="T240" s="82"/>
      <c r="U240" s="82"/>
      <c r="V240" s="82"/>
      <c r="W240" s="82"/>
      <c r="X240" s="82"/>
      <c r="Y240" s="84"/>
      <c r="Z240" s="82"/>
      <c r="AA240" s="85"/>
      <c r="AB240" s="82"/>
      <c r="AC240" s="82"/>
      <c r="AD240" s="82"/>
      <c r="AE240" s="82"/>
      <c r="AF240" s="82"/>
      <c r="AG240" s="82"/>
      <c r="AH240" s="84"/>
      <c r="AI240" s="82"/>
      <c r="AJ240" s="84"/>
      <c r="AK240" s="82"/>
      <c r="AL240" s="82"/>
      <c r="AM240" s="82"/>
      <c r="AN240" s="84"/>
      <c r="AO240" s="82"/>
      <c r="AP240" s="84"/>
      <c r="AQ240" s="82"/>
      <c r="AR240" s="84"/>
      <c r="AS240" s="82"/>
      <c r="AT240" s="82"/>
      <c r="AU240" s="82"/>
      <c r="AV240" s="84"/>
      <c r="AW240" s="82"/>
      <c r="AX240" s="82"/>
      <c r="AY240" s="82"/>
      <c r="AZ240" s="84"/>
      <c r="BA240" s="82"/>
      <c r="BB240" s="82"/>
      <c r="BC240" s="82"/>
      <c r="BD240" s="82"/>
      <c r="BE240" s="82"/>
      <c r="BF240" s="82"/>
      <c r="BG240" s="82"/>
      <c r="BH240" s="82"/>
      <c r="BI240" s="82"/>
      <c r="BJ240" s="84"/>
      <c r="BK240" s="82"/>
      <c r="BL240" s="84">
        <v>25</v>
      </c>
      <c r="BM240" s="82">
        <v>13.856999999999999</v>
      </c>
      <c r="BN240" s="82"/>
      <c r="BO240" s="82"/>
      <c r="BP240" s="84"/>
      <c r="BQ240" s="82"/>
      <c r="BR240" s="84"/>
      <c r="BS240" s="82"/>
      <c r="BT240" s="82"/>
      <c r="BU240" s="82"/>
      <c r="BV240" s="82"/>
    </row>
    <row r="241" spans="1:75" x14ac:dyDescent="0.25">
      <c r="A241" s="16">
        <v>239</v>
      </c>
      <c r="B241" s="16">
        <v>2</v>
      </c>
      <c r="C241" s="31" t="s">
        <v>695</v>
      </c>
      <c r="D241" s="40">
        <f>май!D241-июнь!E241</f>
        <v>-1204.3516573217391</v>
      </c>
      <c r="E241" s="40">
        <f t="shared" si="3"/>
        <v>0</v>
      </c>
      <c r="F241" s="36"/>
      <c r="G241" s="36"/>
      <c r="H241" s="36"/>
      <c r="I241" s="27"/>
      <c r="J241" s="36"/>
      <c r="K241" s="36"/>
      <c r="L241" s="36"/>
      <c r="M241" s="36"/>
      <c r="N241" s="36"/>
      <c r="O241" s="29"/>
      <c r="P241" s="36"/>
      <c r="Q241" s="29"/>
      <c r="R241" s="36"/>
      <c r="S241" s="36"/>
      <c r="T241" s="36"/>
      <c r="U241" s="36"/>
      <c r="V241" s="36"/>
      <c r="W241" s="36"/>
      <c r="X241" s="36"/>
      <c r="Y241" s="29"/>
      <c r="Z241" s="36"/>
      <c r="AA241" s="66"/>
      <c r="AB241" s="36"/>
      <c r="AC241" s="36"/>
      <c r="AD241" s="36"/>
      <c r="AE241" s="36"/>
      <c r="AF241" s="36"/>
      <c r="AG241" s="36"/>
      <c r="AH241" s="29"/>
      <c r="AI241" s="36"/>
      <c r="AJ241" s="29"/>
      <c r="AK241" s="36"/>
      <c r="AL241" s="36"/>
      <c r="AM241" s="36"/>
      <c r="AN241" s="29"/>
      <c r="AO241" s="36"/>
      <c r="AP241" s="29"/>
      <c r="AQ241" s="36"/>
      <c r="AR241" s="29"/>
      <c r="AS241" s="36"/>
      <c r="AT241" s="36"/>
      <c r="AU241" s="36"/>
      <c r="AV241" s="29"/>
      <c r="AW241" s="36"/>
      <c r="AX241" s="36"/>
      <c r="AY241" s="36"/>
      <c r="AZ241" s="29"/>
      <c r="BA241" s="36"/>
      <c r="BB241" s="36"/>
      <c r="BC241" s="36"/>
      <c r="BD241" s="36"/>
      <c r="BE241" s="36"/>
      <c r="BF241" s="36"/>
      <c r="BG241" s="36"/>
      <c r="BH241" s="36"/>
      <c r="BI241" s="36"/>
      <c r="BJ241" s="29"/>
      <c r="BK241" s="36"/>
      <c r="BL241" s="29"/>
      <c r="BM241" s="36"/>
      <c r="BN241" s="36"/>
      <c r="BO241" s="36"/>
      <c r="BP241" s="29"/>
      <c r="BQ241" s="36"/>
      <c r="BR241" s="29"/>
      <c r="BS241" s="36"/>
      <c r="BT241" s="36"/>
      <c r="BU241" s="36"/>
      <c r="BV241" s="36"/>
    </row>
    <row r="242" spans="1:75" s="86" customFormat="1" x14ac:dyDescent="0.25">
      <c r="A242" s="79">
        <v>240</v>
      </c>
      <c r="B242" s="79">
        <v>2</v>
      </c>
      <c r="C242" s="80" t="s">
        <v>696</v>
      </c>
      <c r="D242" s="81">
        <f>май!D242-июнь!E242</f>
        <v>471.50535213526553</v>
      </c>
      <c r="E242" s="81">
        <f t="shared" si="3"/>
        <v>25.897999999999996</v>
      </c>
      <c r="F242" s="82"/>
      <c r="G242" s="82"/>
      <c r="H242" s="82"/>
      <c r="I242" s="83"/>
      <c r="J242" s="82"/>
      <c r="K242" s="82"/>
      <c r="L242" s="82"/>
      <c r="M242" s="82"/>
      <c r="N242" s="82"/>
      <c r="O242" s="84"/>
      <c r="P242" s="82"/>
      <c r="Q242" s="84"/>
      <c r="R242" s="82"/>
      <c r="S242" s="82"/>
      <c r="T242" s="82"/>
      <c r="U242" s="82"/>
      <c r="V242" s="82"/>
      <c r="W242" s="82"/>
      <c r="X242" s="82"/>
      <c r="Y242" s="84"/>
      <c r="Z242" s="82"/>
      <c r="AA242" s="85"/>
      <c r="AB242" s="82"/>
      <c r="AC242" s="82"/>
      <c r="AD242" s="82"/>
      <c r="AE242" s="82"/>
      <c r="AF242" s="82"/>
      <c r="AG242" s="82"/>
      <c r="AH242" s="84"/>
      <c r="AI242" s="82"/>
      <c r="AJ242" s="84"/>
      <c r="AK242" s="82"/>
      <c r="AL242" s="82"/>
      <c r="AM242" s="82"/>
      <c r="AN242" s="84"/>
      <c r="AO242" s="82"/>
      <c r="AP242" s="84"/>
      <c r="AQ242" s="82"/>
      <c r="AR242" s="84"/>
      <c r="AS242" s="82"/>
      <c r="AT242" s="82"/>
      <c r="AU242" s="82"/>
      <c r="AV242" s="84"/>
      <c r="AW242" s="82"/>
      <c r="AX242" s="82"/>
      <c r="AY242" s="82"/>
      <c r="AZ242" s="84"/>
      <c r="BA242" s="82"/>
      <c r="BB242" s="82"/>
      <c r="BC242" s="82"/>
      <c r="BD242" s="82"/>
      <c r="BE242" s="82"/>
      <c r="BF242" s="82"/>
      <c r="BG242" s="82"/>
      <c r="BH242" s="82"/>
      <c r="BI242" s="82"/>
      <c r="BJ242" s="84"/>
      <c r="BK242" s="82"/>
      <c r="BL242" s="84">
        <v>2</v>
      </c>
      <c r="BM242" s="82">
        <v>1.6120000000000001</v>
      </c>
      <c r="BN242" s="82"/>
      <c r="BO242" s="82"/>
      <c r="BP242" s="84"/>
      <c r="BQ242" s="82"/>
      <c r="BR242" s="84"/>
      <c r="BS242" s="82"/>
      <c r="BT242" s="82"/>
      <c r="BU242" s="82"/>
      <c r="BV242" s="82">
        <f>21.615+2.671</f>
        <v>24.285999999999998</v>
      </c>
      <c r="BW242" s="86" t="s">
        <v>1151</v>
      </c>
    </row>
    <row r="243" spans="1:75" s="86" customFormat="1" ht="14.25" customHeight="1" x14ac:dyDescent="0.25">
      <c r="A243" s="79">
        <v>241</v>
      </c>
      <c r="B243" s="79">
        <v>2</v>
      </c>
      <c r="C243" s="80" t="s">
        <v>697</v>
      </c>
      <c r="D243" s="81">
        <f>май!D243-июнь!E243</f>
        <v>246.02493602898548</v>
      </c>
      <c r="E243" s="81">
        <f t="shared" si="3"/>
        <v>15.915000000000001</v>
      </c>
      <c r="F243" s="82"/>
      <c r="G243" s="82"/>
      <c r="H243" s="82"/>
      <c r="I243" s="83"/>
      <c r="J243" s="82"/>
      <c r="K243" s="82"/>
      <c r="L243" s="82"/>
      <c r="M243" s="82"/>
      <c r="N243" s="82"/>
      <c r="O243" s="84"/>
      <c r="P243" s="82"/>
      <c r="Q243" s="84"/>
      <c r="R243" s="82"/>
      <c r="S243" s="82"/>
      <c r="T243" s="82"/>
      <c r="U243" s="82">
        <v>1.2999999999999999E-2</v>
      </c>
      <c r="V243" s="82">
        <v>11.476000000000001</v>
      </c>
      <c r="W243" s="82"/>
      <c r="X243" s="82"/>
      <c r="Y243" s="84"/>
      <c r="Z243" s="82"/>
      <c r="AA243" s="85"/>
      <c r="AB243" s="82"/>
      <c r="AC243" s="82"/>
      <c r="AD243" s="82"/>
      <c r="AE243" s="82"/>
      <c r="AF243" s="82"/>
      <c r="AG243" s="82"/>
      <c r="AH243" s="84"/>
      <c r="AI243" s="82"/>
      <c r="AJ243" s="84"/>
      <c r="AK243" s="82"/>
      <c r="AL243" s="82"/>
      <c r="AM243" s="82"/>
      <c r="AN243" s="84"/>
      <c r="AO243" s="82"/>
      <c r="AP243" s="84"/>
      <c r="AQ243" s="82"/>
      <c r="AR243" s="84"/>
      <c r="AS243" s="82"/>
      <c r="AT243" s="82"/>
      <c r="AU243" s="82"/>
      <c r="AV243" s="84"/>
      <c r="AW243" s="82"/>
      <c r="AX243" s="82"/>
      <c r="AY243" s="82"/>
      <c r="AZ243" s="84"/>
      <c r="BA243" s="82"/>
      <c r="BB243" s="82"/>
      <c r="BC243" s="82"/>
      <c r="BD243" s="82"/>
      <c r="BE243" s="82"/>
      <c r="BF243" s="82"/>
      <c r="BG243" s="82"/>
      <c r="BH243" s="82"/>
      <c r="BI243" s="82"/>
      <c r="BJ243" s="84"/>
      <c r="BK243" s="82"/>
      <c r="BL243" s="84"/>
      <c r="BM243" s="82"/>
      <c r="BN243" s="82">
        <v>0.02</v>
      </c>
      <c r="BO243" s="82">
        <v>4.4390000000000001</v>
      </c>
      <c r="BP243" s="84"/>
      <c r="BQ243" s="82"/>
      <c r="BR243" s="84"/>
      <c r="BS243" s="82"/>
      <c r="BT243" s="82"/>
      <c r="BU243" s="82"/>
      <c r="BV243" s="82"/>
    </row>
    <row r="244" spans="1:75" s="86" customFormat="1" x14ac:dyDescent="0.25">
      <c r="A244" s="79" t="s">
        <v>1143</v>
      </c>
      <c r="B244" s="79">
        <v>2</v>
      </c>
      <c r="C244" s="80" t="s">
        <v>698</v>
      </c>
      <c r="D244" s="81">
        <f>май!D244-июнь!E244</f>
        <v>-686.11403545893711</v>
      </c>
      <c r="E244" s="81">
        <f t="shared" si="3"/>
        <v>368.22300000000001</v>
      </c>
      <c r="F244" s="82"/>
      <c r="G244" s="82"/>
      <c r="H244" s="82"/>
      <c r="I244" s="83"/>
      <c r="J244" s="82"/>
      <c r="K244" s="82"/>
      <c r="L244" s="82"/>
      <c r="M244" s="82"/>
      <c r="N244" s="82"/>
      <c r="O244" s="84"/>
      <c r="P244" s="82"/>
      <c r="Q244" s="84"/>
      <c r="R244" s="82"/>
      <c r="S244" s="82"/>
      <c r="T244" s="82"/>
      <c r="U244" s="82"/>
      <c r="V244" s="82"/>
      <c r="W244" s="82"/>
      <c r="X244" s="82"/>
      <c r="Y244" s="84"/>
      <c r="Z244" s="82"/>
      <c r="AA244" s="85" t="s">
        <v>1144</v>
      </c>
      <c r="AB244" s="82">
        <v>0.125</v>
      </c>
      <c r="AC244" s="82">
        <v>356.36700000000002</v>
      </c>
      <c r="AD244" s="82"/>
      <c r="AE244" s="82"/>
      <c r="AF244" s="82"/>
      <c r="AG244" s="82"/>
      <c r="AH244" s="84"/>
      <c r="AI244" s="82"/>
      <c r="AJ244" s="84"/>
      <c r="AK244" s="82"/>
      <c r="AL244" s="82"/>
      <c r="AM244" s="82"/>
      <c r="AN244" s="84"/>
      <c r="AO244" s="82"/>
      <c r="AP244" s="84"/>
      <c r="AQ244" s="82"/>
      <c r="AR244" s="84"/>
      <c r="AS244" s="82"/>
      <c r="AT244" s="82"/>
      <c r="AU244" s="82"/>
      <c r="AV244" s="84"/>
      <c r="AW244" s="82"/>
      <c r="AX244" s="82"/>
      <c r="AY244" s="82"/>
      <c r="AZ244" s="84"/>
      <c r="BA244" s="82"/>
      <c r="BB244" s="82"/>
      <c r="BC244" s="82"/>
      <c r="BD244" s="82"/>
      <c r="BE244" s="82"/>
      <c r="BF244" s="82">
        <v>8.0000000000000002E-3</v>
      </c>
      <c r="BG244" s="82">
        <v>11.856</v>
      </c>
      <c r="BH244" s="82"/>
      <c r="BI244" s="82"/>
      <c r="BJ244" s="84"/>
      <c r="BK244" s="82"/>
      <c r="BL244" s="84"/>
      <c r="BM244" s="82"/>
      <c r="BN244" s="82"/>
      <c r="BO244" s="82"/>
      <c r="BP244" s="84"/>
      <c r="BQ244" s="82"/>
      <c r="BR244" s="84"/>
      <c r="BS244" s="82"/>
      <c r="BT244" s="82"/>
      <c r="BU244" s="82"/>
      <c r="BV244" s="82"/>
    </row>
    <row r="245" spans="1:75" x14ac:dyDescent="0.25">
      <c r="A245" s="16">
        <v>243</v>
      </c>
      <c r="B245" s="16">
        <v>2</v>
      </c>
      <c r="C245" s="31" t="s">
        <v>699</v>
      </c>
      <c r="D245" s="40">
        <f>май!D245-июнь!E245</f>
        <v>269.51784404830914</v>
      </c>
      <c r="E245" s="40">
        <f t="shared" si="3"/>
        <v>0</v>
      </c>
      <c r="F245" s="36"/>
      <c r="G245" s="36"/>
      <c r="H245" s="36"/>
      <c r="I245" s="27"/>
      <c r="J245" s="36"/>
      <c r="K245" s="36"/>
      <c r="L245" s="36"/>
      <c r="M245" s="36"/>
      <c r="N245" s="36"/>
      <c r="O245" s="29"/>
      <c r="P245" s="36"/>
      <c r="Q245" s="29"/>
      <c r="R245" s="36"/>
      <c r="S245" s="36"/>
      <c r="T245" s="36"/>
      <c r="U245" s="36"/>
      <c r="V245" s="36"/>
      <c r="W245" s="36"/>
      <c r="X245" s="36"/>
      <c r="Y245" s="29"/>
      <c r="Z245" s="36"/>
      <c r="AA245" s="66"/>
      <c r="AB245" s="36"/>
      <c r="AC245" s="36"/>
      <c r="AD245" s="36"/>
      <c r="AE245" s="36"/>
      <c r="AF245" s="36"/>
      <c r="AG245" s="36"/>
      <c r="AH245" s="29"/>
      <c r="AI245" s="36"/>
      <c r="AJ245" s="29"/>
      <c r="AK245" s="36"/>
      <c r="AL245" s="36"/>
      <c r="AM245" s="36"/>
      <c r="AN245" s="29"/>
      <c r="AO245" s="36"/>
      <c r="AP245" s="29"/>
      <c r="AQ245" s="36"/>
      <c r="AR245" s="29"/>
      <c r="AS245" s="36"/>
      <c r="AT245" s="36"/>
      <c r="AU245" s="36"/>
      <c r="AV245" s="29"/>
      <c r="AW245" s="36"/>
      <c r="AX245" s="36"/>
      <c r="AY245" s="36"/>
      <c r="AZ245" s="29"/>
      <c r="BA245" s="36"/>
      <c r="BB245" s="36"/>
      <c r="BC245" s="36"/>
      <c r="BD245" s="36"/>
      <c r="BE245" s="36"/>
      <c r="BF245" s="36"/>
      <c r="BG245" s="36"/>
      <c r="BH245" s="36"/>
      <c r="BI245" s="36"/>
      <c r="BJ245" s="29"/>
      <c r="BK245" s="36"/>
      <c r="BL245" s="29"/>
      <c r="BM245" s="36"/>
      <c r="BN245" s="36"/>
      <c r="BO245" s="36"/>
      <c r="BP245" s="29"/>
      <c r="BQ245" s="36"/>
      <c r="BR245" s="29"/>
      <c r="BS245" s="36"/>
      <c r="BT245" s="36"/>
      <c r="BU245" s="36"/>
      <c r="BV245" s="36"/>
    </row>
    <row r="246" spans="1:75" x14ac:dyDescent="0.25">
      <c r="A246" s="16">
        <v>244</v>
      </c>
      <c r="B246" s="16">
        <v>2</v>
      </c>
      <c r="C246" s="31" t="s">
        <v>700</v>
      </c>
      <c r="D246" s="40">
        <f>май!D246-июнь!E246</f>
        <v>-1228.8277813623188</v>
      </c>
      <c r="E246" s="40">
        <f t="shared" si="3"/>
        <v>0</v>
      </c>
      <c r="F246" s="36"/>
      <c r="G246" s="36"/>
      <c r="H246" s="36"/>
      <c r="I246" s="27"/>
      <c r="J246" s="36"/>
      <c r="K246" s="36"/>
      <c r="L246" s="36"/>
      <c r="M246" s="36"/>
      <c r="N246" s="36"/>
      <c r="O246" s="29"/>
      <c r="P246" s="36"/>
      <c r="Q246" s="29"/>
      <c r="R246" s="36"/>
      <c r="S246" s="36"/>
      <c r="T246" s="36"/>
      <c r="U246" s="36"/>
      <c r="V246" s="36"/>
      <c r="W246" s="36"/>
      <c r="X246" s="36"/>
      <c r="Y246" s="29"/>
      <c r="Z246" s="36"/>
      <c r="AA246" s="66"/>
      <c r="AB246" s="36"/>
      <c r="AC246" s="36"/>
      <c r="AD246" s="36"/>
      <c r="AE246" s="36"/>
      <c r="AF246" s="36"/>
      <c r="AG246" s="36"/>
      <c r="AH246" s="29"/>
      <c r="AI246" s="36"/>
      <c r="AJ246" s="29"/>
      <c r="AK246" s="36"/>
      <c r="AL246" s="36"/>
      <c r="AM246" s="36"/>
      <c r="AN246" s="29"/>
      <c r="AO246" s="36"/>
      <c r="AP246" s="29"/>
      <c r="AQ246" s="36"/>
      <c r="AR246" s="29"/>
      <c r="AS246" s="36"/>
      <c r="AT246" s="36"/>
      <c r="AU246" s="36"/>
      <c r="AV246" s="29"/>
      <c r="AW246" s="36"/>
      <c r="AX246" s="36"/>
      <c r="AY246" s="36"/>
      <c r="AZ246" s="29"/>
      <c r="BA246" s="36"/>
      <c r="BB246" s="36"/>
      <c r="BC246" s="36"/>
      <c r="BD246" s="36"/>
      <c r="BE246" s="36"/>
      <c r="BF246" s="36"/>
      <c r="BG246" s="36"/>
      <c r="BH246" s="36"/>
      <c r="BI246" s="36"/>
      <c r="BJ246" s="29"/>
      <c r="BK246" s="36"/>
      <c r="BL246" s="29"/>
      <c r="BM246" s="36"/>
      <c r="BN246" s="36"/>
      <c r="BO246" s="36"/>
      <c r="BP246" s="29"/>
      <c r="BQ246" s="36"/>
      <c r="BR246" s="29"/>
      <c r="BS246" s="36"/>
      <c r="BT246" s="36"/>
      <c r="BU246" s="36"/>
      <c r="BV246" s="36"/>
    </row>
    <row r="247" spans="1:75" x14ac:dyDescent="0.25">
      <c r="A247" s="16">
        <v>245</v>
      </c>
      <c r="B247" s="16">
        <v>2</v>
      </c>
      <c r="C247" s="31" t="s">
        <v>701</v>
      </c>
      <c r="D247" s="40">
        <f>май!D247-июнь!E247</f>
        <v>119.98651852753623</v>
      </c>
      <c r="E247" s="40">
        <f t="shared" si="3"/>
        <v>0</v>
      </c>
      <c r="F247" s="36"/>
      <c r="G247" s="36"/>
      <c r="H247" s="36"/>
      <c r="I247" s="27"/>
      <c r="J247" s="36"/>
      <c r="K247" s="36"/>
      <c r="L247" s="36"/>
      <c r="M247" s="36"/>
      <c r="N247" s="36"/>
      <c r="O247" s="29"/>
      <c r="P247" s="36"/>
      <c r="Q247" s="29"/>
      <c r="R247" s="36"/>
      <c r="S247" s="36"/>
      <c r="T247" s="36"/>
      <c r="U247" s="36"/>
      <c r="V247" s="36"/>
      <c r="W247" s="36"/>
      <c r="X247" s="36"/>
      <c r="Y247" s="29"/>
      <c r="Z247" s="36"/>
      <c r="AA247" s="66"/>
      <c r="AB247" s="36"/>
      <c r="AC247" s="36"/>
      <c r="AD247" s="36"/>
      <c r="AE247" s="36"/>
      <c r="AF247" s="36"/>
      <c r="AG247" s="36"/>
      <c r="AH247" s="29"/>
      <c r="AI247" s="36"/>
      <c r="AJ247" s="29"/>
      <c r="AK247" s="36"/>
      <c r="AL247" s="36"/>
      <c r="AM247" s="36"/>
      <c r="AN247" s="29"/>
      <c r="AO247" s="36"/>
      <c r="AP247" s="29"/>
      <c r="AQ247" s="36"/>
      <c r="AR247" s="29"/>
      <c r="AS247" s="36"/>
      <c r="AT247" s="36"/>
      <c r="AU247" s="36"/>
      <c r="AV247" s="29"/>
      <c r="AW247" s="36"/>
      <c r="AX247" s="36"/>
      <c r="AY247" s="36"/>
      <c r="AZ247" s="29"/>
      <c r="BA247" s="36"/>
      <c r="BB247" s="36"/>
      <c r="BC247" s="36"/>
      <c r="BD247" s="36"/>
      <c r="BE247" s="36"/>
      <c r="BF247" s="36"/>
      <c r="BG247" s="36"/>
      <c r="BH247" s="36"/>
      <c r="BI247" s="36"/>
      <c r="BJ247" s="29"/>
      <c r="BK247" s="36"/>
      <c r="BL247" s="29"/>
      <c r="BM247" s="36"/>
      <c r="BN247" s="36"/>
      <c r="BO247" s="36"/>
      <c r="BP247" s="29"/>
      <c r="BQ247" s="36"/>
      <c r="BR247" s="29"/>
      <c r="BS247" s="36"/>
      <c r="BT247" s="36"/>
      <c r="BU247" s="36"/>
      <c r="BV247" s="36"/>
    </row>
    <row r="248" spans="1:75" s="86" customFormat="1" x14ac:dyDescent="0.25">
      <c r="A248" s="79">
        <v>246</v>
      </c>
      <c r="B248" s="79">
        <v>2</v>
      </c>
      <c r="C248" s="80" t="s">
        <v>702</v>
      </c>
      <c r="D248" s="81">
        <f>май!D248-июнь!E248</f>
        <v>321.47537752657007</v>
      </c>
      <c r="E248" s="81">
        <f t="shared" si="3"/>
        <v>43.5</v>
      </c>
      <c r="F248" s="82"/>
      <c r="G248" s="82"/>
      <c r="H248" s="82"/>
      <c r="I248" s="83"/>
      <c r="J248" s="82"/>
      <c r="K248" s="82"/>
      <c r="L248" s="82"/>
      <c r="M248" s="82"/>
      <c r="N248" s="82"/>
      <c r="O248" s="84"/>
      <c r="P248" s="82"/>
      <c r="Q248" s="84"/>
      <c r="R248" s="82"/>
      <c r="S248" s="82"/>
      <c r="T248" s="82"/>
      <c r="U248" s="82"/>
      <c r="V248" s="82"/>
      <c r="W248" s="82"/>
      <c r="X248" s="82"/>
      <c r="Y248" s="84"/>
      <c r="Z248" s="82"/>
      <c r="AA248" s="85"/>
      <c r="AB248" s="82"/>
      <c r="AC248" s="82"/>
      <c r="AD248" s="82"/>
      <c r="AE248" s="82"/>
      <c r="AF248" s="82"/>
      <c r="AG248" s="82"/>
      <c r="AH248" s="84"/>
      <c r="AI248" s="82"/>
      <c r="AJ248" s="84"/>
      <c r="AK248" s="82"/>
      <c r="AL248" s="82"/>
      <c r="AM248" s="82"/>
      <c r="AN248" s="84"/>
      <c r="AO248" s="82"/>
      <c r="AP248" s="84">
        <v>1</v>
      </c>
      <c r="AQ248" s="82">
        <v>43.5</v>
      </c>
      <c r="AR248" s="84"/>
      <c r="AS248" s="82"/>
      <c r="AT248" s="82"/>
      <c r="AU248" s="82"/>
      <c r="AV248" s="84"/>
      <c r="AW248" s="82"/>
      <c r="AX248" s="82"/>
      <c r="AY248" s="82"/>
      <c r="AZ248" s="84"/>
      <c r="BA248" s="82"/>
      <c r="BB248" s="82"/>
      <c r="BC248" s="82"/>
      <c r="BD248" s="82"/>
      <c r="BE248" s="82"/>
      <c r="BF248" s="82"/>
      <c r="BG248" s="82"/>
      <c r="BH248" s="82"/>
      <c r="BI248" s="82"/>
      <c r="BJ248" s="84"/>
      <c r="BK248" s="82"/>
      <c r="BL248" s="84"/>
      <c r="BM248" s="82"/>
      <c r="BN248" s="82"/>
      <c r="BO248" s="82"/>
      <c r="BP248" s="84"/>
      <c r="BQ248" s="82"/>
      <c r="BR248" s="84"/>
      <c r="BS248" s="82"/>
      <c r="BT248" s="82"/>
      <c r="BU248" s="82"/>
      <c r="BV248" s="82"/>
    </row>
    <row r="249" spans="1:75" s="86" customFormat="1" x14ac:dyDescent="0.25">
      <c r="A249" s="79">
        <v>247</v>
      </c>
      <c r="B249" s="79">
        <v>2</v>
      </c>
      <c r="C249" s="80" t="s">
        <v>703</v>
      </c>
      <c r="D249" s="81">
        <f>май!D249-июнь!E249</f>
        <v>-222.09040160386476</v>
      </c>
      <c r="E249" s="81">
        <f t="shared" si="3"/>
        <v>5.81</v>
      </c>
      <c r="F249" s="82"/>
      <c r="G249" s="82"/>
      <c r="H249" s="82"/>
      <c r="I249" s="83"/>
      <c r="J249" s="82"/>
      <c r="K249" s="82"/>
      <c r="L249" s="82"/>
      <c r="M249" s="82"/>
      <c r="N249" s="82"/>
      <c r="O249" s="84"/>
      <c r="P249" s="82"/>
      <c r="Q249" s="84"/>
      <c r="R249" s="82"/>
      <c r="S249" s="82"/>
      <c r="T249" s="82"/>
      <c r="U249" s="82"/>
      <c r="V249" s="82"/>
      <c r="W249" s="82"/>
      <c r="X249" s="82"/>
      <c r="Y249" s="84"/>
      <c r="Z249" s="82"/>
      <c r="AA249" s="85"/>
      <c r="AB249" s="82"/>
      <c r="AC249" s="82"/>
      <c r="AD249" s="82"/>
      <c r="AE249" s="82"/>
      <c r="AF249" s="82"/>
      <c r="AG249" s="82"/>
      <c r="AH249" s="84"/>
      <c r="AI249" s="82"/>
      <c r="AJ249" s="84"/>
      <c r="AK249" s="82"/>
      <c r="AL249" s="82"/>
      <c r="AM249" s="82"/>
      <c r="AN249" s="84"/>
      <c r="AO249" s="82"/>
      <c r="AP249" s="84"/>
      <c r="AQ249" s="82"/>
      <c r="AR249" s="84"/>
      <c r="AS249" s="82"/>
      <c r="AT249" s="82"/>
      <c r="AU249" s="82"/>
      <c r="AV249" s="84"/>
      <c r="AW249" s="82"/>
      <c r="AX249" s="82"/>
      <c r="AY249" s="82"/>
      <c r="AZ249" s="84"/>
      <c r="BA249" s="82"/>
      <c r="BB249" s="82"/>
      <c r="BC249" s="82"/>
      <c r="BD249" s="82"/>
      <c r="BE249" s="82"/>
      <c r="BF249" s="82"/>
      <c r="BG249" s="82"/>
      <c r="BH249" s="82"/>
      <c r="BI249" s="82"/>
      <c r="BJ249" s="84"/>
      <c r="BK249" s="82"/>
      <c r="BL249" s="84">
        <v>5</v>
      </c>
      <c r="BM249" s="82">
        <v>5.81</v>
      </c>
      <c r="BN249" s="82"/>
      <c r="BO249" s="82"/>
      <c r="BP249" s="84"/>
      <c r="BQ249" s="82"/>
      <c r="BR249" s="84"/>
      <c r="BS249" s="82"/>
      <c r="BT249" s="82"/>
      <c r="BU249" s="82"/>
      <c r="BV249" s="82"/>
    </row>
    <row r="250" spans="1:75" s="86" customFormat="1" x14ac:dyDescent="0.25">
      <c r="A250" s="79">
        <v>248</v>
      </c>
      <c r="B250" s="79">
        <v>2</v>
      </c>
      <c r="C250" s="80" t="s">
        <v>704</v>
      </c>
      <c r="D250" s="81">
        <f>май!D250-июнь!E250</f>
        <v>-414.05220666666668</v>
      </c>
      <c r="E250" s="81">
        <f t="shared" si="3"/>
        <v>10.337999999999999</v>
      </c>
      <c r="F250" s="82"/>
      <c r="G250" s="82"/>
      <c r="H250" s="82"/>
      <c r="I250" s="83"/>
      <c r="J250" s="82"/>
      <c r="K250" s="82"/>
      <c r="L250" s="82"/>
      <c r="M250" s="82"/>
      <c r="N250" s="82"/>
      <c r="O250" s="84"/>
      <c r="P250" s="82"/>
      <c r="Q250" s="84"/>
      <c r="R250" s="82"/>
      <c r="S250" s="82"/>
      <c r="T250" s="82"/>
      <c r="U250" s="82"/>
      <c r="V250" s="82"/>
      <c r="W250" s="82"/>
      <c r="X250" s="82"/>
      <c r="Y250" s="84"/>
      <c r="Z250" s="82"/>
      <c r="AA250" s="85"/>
      <c r="AB250" s="82"/>
      <c r="AC250" s="82"/>
      <c r="AD250" s="82"/>
      <c r="AE250" s="82"/>
      <c r="AF250" s="82"/>
      <c r="AG250" s="82"/>
      <c r="AH250" s="84"/>
      <c r="AI250" s="82"/>
      <c r="AJ250" s="84"/>
      <c r="AK250" s="82"/>
      <c r="AL250" s="82"/>
      <c r="AM250" s="82"/>
      <c r="AN250" s="84"/>
      <c r="AO250" s="82"/>
      <c r="AP250" s="84"/>
      <c r="AQ250" s="82"/>
      <c r="AR250" s="84"/>
      <c r="AS250" s="82"/>
      <c r="AT250" s="82"/>
      <c r="AU250" s="82"/>
      <c r="AV250" s="84"/>
      <c r="AW250" s="82"/>
      <c r="AX250" s="82"/>
      <c r="AY250" s="82"/>
      <c r="AZ250" s="84"/>
      <c r="BA250" s="82"/>
      <c r="BB250" s="82"/>
      <c r="BC250" s="82"/>
      <c r="BD250" s="82"/>
      <c r="BE250" s="82"/>
      <c r="BF250" s="82"/>
      <c r="BG250" s="82"/>
      <c r="BH250" s="82"/>
      <c r="BI250" s="82"/>
      <c r="BJ250" s="84"/>
      <c r="BK250" s="82"/>
      <c r="BL250" s="84">
        <v>5</v>
      </c>
      <c r="BM250" s="82">
        <v>10.337999999999999</v>
      </c>
      <c r="BN250" s="82"/>
      <c r="BO250" s="82"/>
      <c r="BP250" s="84"/>
      <c r="BQ250" s="82"/>
      <c r="BR250" s="84"/>
      <c r="BS250" s="82"/>
      <c r="BT250" s="82"/>
      <c r="BU250" s="82"/>
      <c r="BV250" s="82"/>
    </row>
    <row r="251" spans="1:75" s="86" customFormat="1" x14ac:dyDescent="0.25">
      <c r="A251" s="79">
        <v>249</v>
      </c>
      <c r="B251" s="79">
        <v>2</v>
      </c>
      <c r="C251" s="80" t="s">
        <v>928</v>
      </c>
      <c r="D251" s="81">
        <f>май!D251-июнь!E251</f>
        <v>1396.8123972560388</v>
      </c>
      <c r="E251" s="81">
        <f t="shared" si="3"/>
        <v>17.850999999999999</v>
      </c>
      <c r="F251" s="82"/>
      <c r="G251" s="82"/>
      <c r="H251" s="82"/>
      <c r="I251" s="83"/>
      <c r="J251" s="82"/>
      <c r="K251" s="82"/>
      <c r="L251" s="82"/>
      <c r="M251" s="82"/>
      <c r="N251" s="82"/>
      <c r="O251" s="84"/>
      <c r="P251" s="82"/>
      <c r="Q251" s="84"/>
      <c r="R251" s="82"/>
      <c r="S251" s="82"/>
      <c r="T251" s="82"/>
      <c r="U251" s="82"/>
      <c r="V251" s="82"/>
      <c r="W251" s="82"/>
      <c r="X251" s="82"/>
      <c r="Y251" s="84"/>
      <c r="Z251" s="82"/>
      <c r="AA251" s="85"/>
      <c r="AB251" s="82"/>
      <c r="AC251" s="82"/>
      <c r="AD251" s="82"/>
      <c r="AE251" s="82"/>
      <c r="AF251" s="82"/>
      <c r="AG251" s="82"/>
      <c r="AH251" s="84"/>
      <c r="AI251" s="82"/>
      <c r="AJ251" s="84"/>
      <c r="AK251" s="82"/>
      <c r="AL251" s="82"/>
      <c r="AM251" s="82"/>
      <c r="AN251" s="84"/>
      <c r="AO251" s="82"/>
      <c r="AP251" s="84"/>
      <c r="AQ251" s="82"/>
      <c r="AR251" s="84"/>
      <c r="AS251" s="82"/>
      <c r="AT251" s="82"/>
      <c r="AU251" s="82"/>
      <c r="AV251" s="84"/>
      <c r="AW251" s="82"/>
      <c r="AX251" s="82"/>
      <c r="AY251" s="82"/>
      <c r="AZ251" s="84"/>
      <c r="BA251" s="82"/>
      <c r="BB251" s="82"/>
      <c r="BC251" s="82"/>
      <c r="BD251" s="82"/>
      <c r="BE251" s="82"/>
      <c r="BF251" s="82"/>
      <c r="BG251" s="82"/>
      <c r="BH251" s="82"/>
      <c r="BI251" s="82"/>
      <c r="BJ251" s="84"/>
      <c r="BK251" s="82"/>
      <c r="BL251" s="84">
        <v>25</v>
      </c>
      <c r="BM251" s="82">
        <v>17.850999999999999</v>
      </c>
      <c r="BN251" s="82"/>
      <c r="BO251" s="82"/>
      <c r="BP251" s="84"/>
      <c r="BQ251" s="82"/>
      <c r="BR251" s="84"/>
      <c r="BS251" s="82"/>
      <c r="BT251" s="82"/>
      <c r="BU251" s="82"/>
      <c r="BV251" s="82"/>
    </row>
    <row r="252" spans="1:75" s="86" customFormat="1" x14ac:dyDescent="0.25">
      <c r="A252" s="79">
        <v>250</v>
      </c>
      <c r="B252" s="79">
        <v>2</v>
      </c>
      <c r="C252" s="80" t="s">
        <v>705</v>
      </c>
      <c r="D252" s="81">
        <f>май!D252-июнь!E252</f>
        <v>-454.69126427053146</v>
      </c>
      <c r="E252" s="81">
        <f t="shared" si="3"/>
        <v>6.1909999999999998</v>
      </c>
      <c r="F252" s="82"/>
      <c r="G252" s="82"/>
      <c r="H252" s="82"/>
      <c r="I252" s="83"/>
      <c r="J252" s="82"/>
      <c r="K252" s="82"/>
      <c r="L252" s="82"/>
      <c r="M252" s="82"/>
      <c r="N252" s="82"/>
      <c r="O252" s="84"/>
      <c r="P252" s="82"/>
      <c r="Q252" s="84"/>
      <c r="R252" s="82"/>
      <c r="S252" s="82"/>
      <c r="T252" s="82"/>
      <c r="U252" s="82"/>
      <c r="V252" s="82"/>
      <c r="W252" s="82"/>
      <c r="X252" s="82"/>
      <c r="Y252" s="84"/>
      <c r="Z252" s="82"/>
      <c r="AA252" s="85"/>
      <c r="AB252" s="82"/>
      <c r="AC252" s="82"/>
      <c r="AD252" s="82"/>
      <c r="AE252" s="82"/>
      <c r="AF252" s="82"/>
      <c r="AG252" s="82"/>
      <c r="AH252" s="84"/>
      <c r="AI252" s="82"/>
      <c r="AJ252" s="84"/>
      <c r="AK252" s="82"/>
      <c r="AL252" s="82"/>
      <c r="AM252" s="82"/>
      <c r="AN252" s="84"/>
      <c r="AO252" s="82"/>
      <c r="AP252" s="84"/>
      <c r="AQ252" s="82"/>
      <c r="AR252" s="84"/>
      <c r="AS252" s="82"/>
      <c r="AT252" s="82"/>
      <c r="AU252" s="82"/>
      <c r="AV252" s="84"/>
      <c r="AW252" s="82"/>
      <c r="AX252" s="82"/>
      <c r="AY252" s="82"/>
      <c r="AZ252" s="84"/>
      <c r="BA252" s="82"/>
      <c r="BB252" s="82"/>
      <c r="BC252" s="82"/>
      <c r="BD252" s="82"/>
      <c r="BE252" s="82"/>
      <c r="BF252" s="82"/>
      <c r="BG252" s="82"/>
      <c r="BH252" s="82"/>
      <c r="BI252" s="82"/>
      <c r="BJ252" s="84"/>
      <c r="BK252" s="82"/>
      <c r="BL252" s="84">
        <v>5</v>
      </c>
      <c r="BM252" s="82">
        <v>6.1909999999999998</v>
      </c>
      <c r="BN252" s="82"/>
      <c r="BO252" s="82"/>
      <c r="BP252" s="84"/>
      <c r="BQ252" s="82"/>
      <c r="BR252" s="84"/>
      <c r="BS252" s="82"/>
      <c r="BT252" s="82"/>
      <c r="BU252" s="82"/>
      <c r="BV252" s="82"/>
    </row>
    <row r="253" spans="1:75" x14ac:dyDescent="0.25">
      <c r="A253" s="16">
        <v>251</v>
      </c>
      <c r="B253" s="16">
        <v>2</v>
      </c>
      <c r="C253" s="31" t="s">
        <v>706</v>
      </c>
      <c r="D253" s="40">
        <f>май!D253-июнь!E253</f>
        <v>167.84821231884058</v>
      </c>
      <c r="E253" s="40">
        <f t="shared" si="3"/>
        <v>0</v>
      </c>
      <c r="F253" s="36"/>
      <c r="G253" s="36"/>
      <c r="H253" s="36"/>
      <c r="I253" s="27"/>
      <c r="J253" s="36"/>
      <c r="K253" s="36"/>
      <c r="L253" s="36"/>
      <c r="M253" s="36"/>
      <c r="N253" s="36"/>
      <c r="O253" s="29"/>
      <c r="P253" s="36"/>
      <c r="Q253" s="29"/>
      <c r="R253" s="36"/>
      <c r="S253" s="36"/>
      <c r="T253" s="36"/>
      <c r="U253" s="36"/>
      <c r="V253" s="36"/>
      <c r="W253" s="36"/>
      <c r="X253" s="36"/>
      <c r="Y253" s="29"/>
      <c r="Z253" s="36"/>
      <c r="AA253" s="66"/>
      <c r="AB253" s="36"/>
      <c r="AC253" s="36"/>
      <c r="AD253" s="36"/>
      <c r="AE253" s="36"/>
      <c r="AF253" s="36"/>
      <c r="AG253" s="36"/>
      <c r="AH253" s="29"/>
      <c r="AI253" s="36"/>
      <c r="AJ253" s="29"/>
      <c r="AK253" s="36"/>
      <c r="AL253" s="36"/>
      <c r="AM253" s="36"/>
      <c r="AN253" s="29"/>
      <c r="AO253" s="36"/>
      <c r="AP253" s="29"/>
      <c r="AQ253" s="36"/>
      <c r="AR253" s="29"/>
      <c r="AS253" s="36"/>
      <c r="AT253" s="36"/>
      <c r="AU253" s="36"/>
      <c r="AV253" s="29"/>
      <c r="AW253" s="36"/>
      <c r="AX253" s="36"/>
      <c r="AY253" s="36"/>
      <c r="AZ253" s="29"/>
      <c r="BA253" s="36"/>
      <c r="BB253" s="36"/>
      <c r="BC253" s="36"/>
      <c r="BD253" s="36"/>
      <c r="BE253" s="36"/>
      <c r="BF253" s="36"/>
      <c r="BG253" s="36"/>
      <c r="BH253" s="36"/>
      <c r="BI253" s="36"/>
      <c r="BJ253" s="29"/>
      <c r="BK253" s="36"/>
      <c r="BL253" s="29"/>
      <c r="BM253" s="36"/>
      <c r="BN253" s="36"/>
      <c r="BO253" s="36"/>
      <c r="BP253" s="29"/>
      <c r="BQ253" s="36"/>
      <c r="BR253" s="29"/>
      <c r="BS253" s="36"/>
      <c r="BT253" s="36"/>
      <c r="BU253" s="36"/>
      <c r="BV253" s="36"/>
    </row>
    <row r="254" spans="1:75" x14ac:dyDescent="0.25">
      <c r="A254" s="16">
        <v>252</v>
      </c>
      <c r="B254" s="16">
        <v>2</v>
      </c>
      <c r="C254" s="31" t="s">
        <v>707</v>
      </c>
      <c r="D254" s="40">
        <f>май!D254-июнь!E254</f>
        <v>40.960141901449049</v>
      </c>
      <c r="E254" s="40">
        <f t="shared" si="3"/>
        <v>0</v>
      </c>
      <c r="F254" s="36"/>
      <c r="G254" s="36"/>
      <c r="H254" s="36"/>
      <c r="I254" s="27"/>
      <c r="J254" s="36"/>
      <c r="K254" s="36"/>
      <c r="L254" s="36"/>
      <c r="M254" s="36"/>
      <c r="N254" s="36"/>
      <c r="O254" s="29"/>
      <c r="P254" s="36"/>
      <c r="Q254" s="29"/>
      <c r="R254" s="36"/>
      <c r="S254" s="36"/>
      <c r="T254" s="36"/>
      <c r="U254" s="36"/>
      <c r="V254" s="36"/>
      <c r="W254" s="36"/>
      <c r="X254" s="36"/>
      <c r="Y254" s="29"/>
      <c r="Z254" s="36"/>
      <c r="AA254" s="66"/>
      <c r="AB254" s="36"/>
      <c r="AC254" s="36"/>
      <c r="AD254" s="36"/>
      <c r="AE254" s="36"/>
      <c r="AF254" s="36"/>
      <c r="AG254" s="36"/>
      <c r="AH254" s="29"/>
      <c r="AI254" s="36"/>
      <c r="AJ254" s="29"/>
      <c r="AK254" s="36"/>
      <c r="AL254" s="36"/>
      <c r="AM254" s="36"/>
      <c r="AN254" s="29"/>
      <c r="AO254" s="36"/>
      <c r="AP254" s="29"/>
      <c r="AQ254" s="36"/>
      <c r="AR254" s="29"/>
      <c r="AS254" s="36"/>
      <c r="AT254" s="36"/>
      <c r="AU254" s="36"/>
      <c r="AV254" s="29"/>
      <c r="AW254" s="36"/>
      <c r="AX254" s="36"/>
      <c r="AY254" s="36"/>
      <c r="AZ254" s="29"/>
      <c r="BA254" s="36"/>
      <c r="BB254" s="36"/>
      <c r="BC254" s="36"/>
      <c r="BD254" s="36"/>
      <c r="BE254" s="36"/>
      <c r="BF254" s="36"/>
      <c r="BG254" s="36"/>
      <c r="BH254" s="36"/>
      <c r="BI254" s="36"/>
      <c r="BJ254" s="29"/>
      <c r="BK254" s="36"/>
      <c r="BL254" s="29"/>
      <c r="BM254" s="36"/>
      <c r="BN254" s="36"/>
      <c r="BO254" s="36"/>
      <c r="BP254" s="29"/>
      <c r="BQ254" s="36"/>
      <c r="BR254" s="29"/>
      <c r="BS254" s="36"/>
      <c r="BT254" s="36"/>
      <c r="BU254" s="36"/>
      <c r="BV254" s="36"/>
    </row>
    <row r="255" spans="1:75" s="86" customFormat="1" x14ac:dyDescent="0.25">
      <c r="A255" s="79">
        <v>253</v>
      </c>
      <c r="B255" s="79">
        <v>2</v>
      </c>
      <c r="C255" s="80" t="s">
        <v>708</v>
      </c>
      <c r="D255" s="81">
        <f>май!D255-июнь!E255</f>
        <v>1626.1821110628018</v>
      </c>
      <c r="E255" s="81">
        <f t="shared" si="3"/>
        <v>10.216000000000001</v>
      </c>
      <c r="F255" s="82"/>
      <c r="G255" s="82"/>
      <c r="H255" s="82"/>
      <c r="I255" s="83"/>
      <c r="J255" s="82"/>
      <c r="K255" s="82"/>
      <c r="L255" s="82"/>
      <c r="M255" s="82"/>
      <c r="N255" s="82"/>
      <c r="O255" s="84"/>
      <c r="P255" s="82"/>
      <c r="Q255" s="84"/>
      <c r="R255" s="82"/>
      <c r="S255" s="82"/>
      <c r="T255" s="82"/>
      <c r="U255" s="82"/>
      <c r="V255" s="82"/>
      <c r="W255" s="82"/>
      <c r="X255" s="82"/>
      <c r="Y255" s="84"/>
      <c r="Z255" s="82"/>
      <c r="AA255" s="85"/>
      <c r="AB255" s="82"/>
      <c r="AC255" s="82"/>
      <c r="AD255" s="82"/>
      <c r="AE255" s="82"/>
      <c r="AF255" s="82"/>
      <c r="AG255" s="82"/>
      <c r="AH255" s="84"/>
      <c r="AI255" s="82"/>
      <c r="AJ255" s="84"/>
      <c r="AK255" s="82"/>
      <c r="AL255" s="82"/>
      <c r="AM255" s="82"/>
      <c r="AN255" s="84"/>
      <c r="AO255" s="82"/>
      <c r="AP255" s="84"/>
      <c r="AQ255" s="82"/>
      <c r="AR255" s="84"/>
      <c r="AS255" s="82"/>
      <c r="AT255" s="82"/>
      <c r="AU255" s="82"/>
      <c r="AV255" s="84"/>
      <c r="AW255" s="82"/>
      <c r="AX255" s="82"/>
      <c r="AY255" s="82"/>
      <c r="AZ255" s="84"/>
      <c r="BA255" s="82"/>
      <c r="BB255" s="82"/>
      <c r="BC255" s="82"/>
      <c r="BD255" s="82"/>
      <c r="BE255" s="82"/>
      <c r="BF255" s="82">
        <v>3.0000000000000001E-3</v>
      </c>
      <c r="BG255" s="82">
        <v>4.1840000000000002</v>
      </c>
      <c r="BH255" s="82"/>
      <c r="BI255" s="82"/>
      <c r="BJ255" s="84"/>
      <c r="BK255" s="82"/>
      <c r="BL255" s="84">
        <v>4</v>
      </c>
      <c r="BM255" s="82">
        <v>1.026</v>
      </c>
      <c r="BN255" s="82"/>
      <c r="BO255" s="82"/>
      <c r="BP255" s="84"/>
      <c r="BQ255" s="82"/>
      <c r="BR255" s="84"/>
      <c r="BS255" s="82"/>
      <c r="BT255" s="82"/>
      <c r="BU255" s="82"/>
      <c r="BV255" s="82">
        <v>5.0060000000000002</v>
      </c>
      <c r="BW255" s="86" t="s">
        <v>1070</v>
      </c>
    </row>
    <row r="256" spans="1:75" s="86" customFormat="1" x14ac:dyDescent="0.25">
      <c r="A256" s="79">
        <v>254</v>
      </c>
      <c r="B256" s="79">
        <v>2</v>
      </c>
      <c r="C256" s="80" t="s">
        <v>709</v>
      </c>
      <c r="D256" s="81">
        <f>май!D256-июнь!E256</f>
        <v>-249.1550812173914</v>
      </c>
      <c r="E256" s="81">
        <f t="shared" si="3"/>
        <v>9.7409999999999997</v>
      </c>
      <c r="F256" s="82"/>
      <c r="G256" s="82"/>
      <c r="H256" s="82"/>
      <c r="I256" s="83"/>
      <c r="J256" s="82"/>
      <c r="K256" s="82"/>
      <c r="L256" s="82"/>
      <c r="M256" s="82"/>
      <c r="N256" s="82"/>
      <c r="O256" s="84"/>
      <c r="P256" s="82"/>
      <c r="Q256" s="84"/>
      <c r="R256" s="82"/>
      <c r="S256" s="82"/>
      <c r="T256" s="82"/>
      <c r="U256" s="82"/>
      <c r="V256" s="82"/>
      <c r="W256" s="82"/>
      <c r="X256" s="82"/>
      <c r="Y256" s="84"/>
      <c r="Z256" s="82"/>
      <c r="AA256" s="85"/>
      <c r="AB256" s="82"/>
      <c r="AC256" s="82"/>
      <c r="AD256" s="82"/>
      <c r="AE256" s="82"/>
      <c r="AF256" s="82"/>
      <c r="AG256" s="82"/>
      <c r="AH256" s="84"/>
      <c r="AI256" s="82"/>
      <c r="AJ256" s="84"/>
      <c r="AK256" s="82"/>
      <c r="AL256" s="82"/>
      <c r="AM256" s="82"/>
      <c r="AN256" s="84"/>
      <c r="AO256" s="82"/>
      <c r="AP256" s="84"/>
      <c r="AQ256" s="82"/>
      <c r="AR256" s="84"/>
      <c r="AS256" s="82"/>
      <c r="AT256" s="82"/>
      <c r="AU256" s="82"/>
      <c r="AV256" s="84"/>
      <c r="AW256" s="82"/>
      <c r="AX256" s="82"/>
      <c r="AY256" s="82"/>
      <c r="AZ256" s="84"/>
      <c r="BA256" s="82"/>
      <c r="BB256" s="82"/>
      <c r="BC256" s="82"/>
      <c r="BD256" s="82"/>
      <c r="BE256" s="82"/>
      <c r="BF256" s="82"/>
      <c r="BG256" s="82"/>
      <c r="BH256" s="82"/>
      <c r="BI256" s="82"/>
      <c r="BJ256" s="84"/>
      <c r="BK256" s="82"/>
      <c r="BL256" s="84">
        <v>5</v>
      </c>
      <c r="BM256" s="82">
        <v>9.7409999999999997</v>
      </c>
      <c r="BN256" s="82"/>
      <c r="BO256" s="82"/>
      <c r="BP256" s="84"/>
      <c r="BQ256" s="82"/>
      <c r="BR256" s="84"/>
      <c r="BS256" s="82"/>
      <c r="BT256" s="82"/>
      <c r="BU256" s="82"/>
      <c r="BV256" s="82"/>
    </row>
    <row r="257" spans="1:75" s="86" customFormat="1" x14ac:dyDescent="0.25">
      <c r="A257" s="79">
        <v>255</v>
      </c>
      <c r="B257" s="79">
        <v>2</v>
      </c>
      <c r="C257" s="80" t="s">
        <v>710</v>
      </c>
      <c r="D257" s="81">
        <f>май!D257-июнь!E257</f>
        <v>-234.42512314975849</v>
      </c>
      <c r="E257" s="81">
        <f t="shared" si="3"/>
        <v>45.774000000000001</v>
      </c>
      <c r="F257" s="82"/>
      <c r="G257" s="82"/>
      <c r="H257" s="82"/>
      <c r="I257" s="83"/>
      <c r="J257" s="82"/>
      <c r="K257" s="82"/>
      <c r="L257" s="82"/>
      <c r="M257" s="82"/>
      <c r="N257" s="82"/>
      <c r="O257" s="84"/>
      <c r="P257" s="82"/>
      <c r="Q257" s="84"/>
      <c r="R257" s="82"/>
      <c r="S257" s="82"/>
      <c r="T257" s="82"/>
      <c r="U257" s="82"/>
      <c r="V257" s="82"/>
      <c r="W257" s="82"/>
      <c r="X257" s="82"/>
      <c r="Y257" s="84"/>
      <c r="Z257" s="82"/>
      <c r="AA257" s="85"/>
      <c r="AB257" s="82"/>
      <c r="AC257" s="82"/>
      <c r="AD257" s="82"/>
      <c r="AE257" s="82"/>
      <c r="AF257" s="82"/>
      <c r="AG257" s="82"/>
      <c r="AH257" s="84"/>
      <c r="AI257" s="82"/>
      <c r="AJ257" s="84"/>
      <c r="AK257" s="82"/>
      <c r="AL257" s="82"/>
      <c r="AM257" s="82"/>
      <c r="AN257" s="84"/>
      <c r="AO257" s="82"/>
      <c r="AP257" s="84"/>
      <c r="AQ257" s="82"/>
      <c r="AR257" s="84"/>
      <c r="AS257" s="82"/>
      <c r="AT257" s="82"/>
      <c r="AU257" s="82"/>
      <c r="AV257" s="84"/>
      <c r="AW257" s="82"/>
      <c r="AX257" s="82"/>
      <c r="AY257" s="82"/>
      <c r="AZ257" s="84"/>
      <c r="BA257" s="82"/>
      <c r="BB257" s="82"/>
      <c r="BC257" s="82"/>
      <c r="BD257" s="82"/>
      <c r="BE257" s="82"/>
      <c r="BF257" s="82"/>
      <c r="BG257" s="82"/>
      <c r="BH257" s="82"/>
      <c r="BI257" s="82"/>
      <c r="BJ257" s="84"/>
      <c r="BK257" s="82"/>
      <c r="BL257" s="84"/>
      <c r="BM257" s="82"/>
      <c r="BN257" s="82"/>
      <c r="BO257" s="82"/>
      <c r="BP257" s="84"/>
      <c r="BQ257" s="82"/>
      <c r="BR257" s="84"/>
      <c r="BS257" s="82"/>
      <c r="BT257" s="82"/>
      <c r="BU257" s="82"/>
      <c r="BV257" s="82">
        <v>45.774000000000001</v>
      </c>
      <c r="BW257" s="86" t="s">
        <v>1132</v>
      </c>
    </row>
    <row r="258" spans="1:75" x14ac:dyDescent="0.25">
      <c r="A258" s="16">
        <v>256</v>
      </c>
      <c r="B258" s="16">
        <v>2</v>
      </c>
      <c r="C258" s="31" t="s">
        <v>711</v>
      </c>
      <c r="D258" s="40">
        <f>май!D258-июнь!E258</f>
        <v>26.73389145893713</v>
      </c>
      <c r="E258" s="40">
        <f t="shared" si="3"/>
        <v>0</v>
      </c>
      <c r="F258" s="36"/>
      <c r="G258" s="36"/>
      <c r="H258" s="36"/>
      <c r="I258" s="27"/>
      <c r="J258" s="36"/>
      <c r="K258" s="36"/>
      <c r="L258" s="36"/>
      <c r="M258" s="36"/>
      <c r="N258" s="36"/>
      <c r="O258" s="29"/>
      <c r="P258" s="36"/>
      <c r="Q258" s="29"/>
      <c r="R258" s="36"/>
      <c r="S258" s="36"/>
      <c r="T258" s="36"/>
      <c r="U258" s="36"/>
      <c r="V258" s="36"/>
      <c r="W258" s="36"/>
      <c r="X258" s="36"/>
      <c r="Y258" s="29"/>
      <c r="Z258" s="36"/>
      <c r="AA258" s="66"/>
      <c r="AB258" s="36"/>
      <c r="AC258" s="36"/>
      <c r="AD258" s="36"/>
      <c r="AE258" s="36"/>
      <c r="AF258" s="36"/>
      <c r="AG258" s="36"/>
      <c r="AH258" s="29"/>
      <c r="AI258" s="36"/>
      <c r="AJ258" s="29"/>
      <c r="AK258" s="36"/>
      <c r="AL258" s="36"/>
      <c r="AM258" s="36"/>
      <c r="AN258" s="29"/>
      <c r="AO258" s="36"/>
      <c r="AP258" s="29"/>
      <c r="AQ258" s="36"/>
      <c r="AR258" s="29"/>
      <c r="AS258" s="36"/>
      <c r="AT258" s="36"/>
      <c r="AU258" s="36"/>
      <c r="AV258" s="29"/>
      <c r="AW258" s="36"/>
      <c r="AX258" s="36"/>
      <c r="AY258" s="36"/>
      <c r="AZ258" s="29"/>
      <c r="BA258" s="36"/>
      <c r="BB258" s="36"/>
      <c r="BC258" s="36"/>
      <c r="BD258" s="36"/>
      <c r="BE258" s="36"/>
      <c r="BF258" s="36"/>
      <c r="BG258" s="36"/>
      <c r="BH258" s="36"/>
      <c r="BI258" s="36"/>
      <c r="BJ258" s="29"/>
      <c r="BK258" s="36"/>
      <c r="BL258" s="29"/>
      <c r="BM258" s="36"/>
      <c r="BN258" s="36"/>
      <c r="BO258" s="36"/>
      <c r="BP258" s="29"/>
      <c r="BQ258" s="36"/>
      <c r="BR258" s="29"/>
      <c r="BS258" s="36"/>
      <c r="BT258" s="36"/>
      <c r="BU258" s="36"/>
      <c r="BV258" s="36"/>
    </row>
    <row r="259" spans="1:75" s="86" customFormat="1" x14ac:dyDescent="0.25">
      <c r="A259" s="79">
        <v>257</v>
      </c>
      <c r="B259" s="79">
        <v>2</v>
      </c>
      <c r="C259" s="80" t="s">
        <v>712</v>
      </c>
      <c r="D259" s="81">
        <f>май!D259-июнь!E259</f>
        <v>348.75180374879221</v>
      </c>
      <c r="E259" s="81">
        <f t="shared" si="3"/>
        <v>22.468</v>
      </c>
      <c r="F259" s="82"/>
      <c r="G259" s="82"/>
      <c r="H259" s="82"/>
      <c r="I259" s="83"/>
      <c r="J259" s="82"/>
      <c r="K259" s="82"/>
      <c r="L259" s="82"/>
      <c r="M259" s="82"/>
      <c r="N259" s="82"/>
      <c r="O259" s="84"/>
      <c r="P259" s="82"/>
      <c r="Q259" s="84"/>
      <c r="R259" s="82"/>
      <c r="S259" s="82"/>
      <c r="T259" s="82"/>
      <c r="U259" s="82"/>
      <c r="V259" s="82"/>
      <c r="W259" s="82"/>
      <c r="X259" s="82"/>
      <c r="Y259" s="84"/>
      <c r="Z259" s="82"/>
      <c r="AA259" s="85"/>
      <c r="AB259" s="82"/>
      <c r="AC259" s="82"/>
      <c r="AD259" s="82"/>
      <c r="AE259" s="82"/>
      <c r="AF259" s="82"/>
      <c r="AG259" s="82"/>
      <c r="AH259" s="84"/>
      <c r="AI259" s="82"/>
      <c r="AJ259" s="84"/>
      <c r="AK259" s="82"/>
      <c r="AL259" s="82"/>
      <c r="AM259" s="82"/>
      <c r="AN259" s="84"/>
      <c r="AO259" s="82"/>
      <c r="AP259" s="84"/>
      <c r="AQ259" s="82"/>
      <c r="AR259" s="84"/>
      <c r="AS259" s="82"/>
      <c r="AT259" s="82"/>
      <c r="AU259" s="82"/>
      <c r="AV259" s="84"/>
      <c r="AW259" s="82"/>
      <c r="AX259" s="82"/>
      <c r="AY259" s="82"/>
      <c r="AZ259" s="84"/>
      <c r="BA259" s="82"/>
      <c r="BB259" s="82"/>
      <c r="BC259" s="82"/>
      <c r="BD259" s="82">
        <v>3.0000000000000001E-3</v>
      </c>
      <c r="BE259" s="82">
        <v>4.617</v>
      </c>
      <c r="BF259" s="82"/>
      <c r="BG259" s="82"/>
      <c r="BH259" s="82"/>
      <c r="BI259" s="82"/>
      <c r="BJ259" s="84"/>
      <c r="BK259" s="82"/>
      <c r="BL259" s="84">
        <v>25</v>
      </c>
      <c r="BM259" s="82">
        <v>17.850999999999999</v>
      </c>
      <c r="BN259" s="82"/>
      <c r="BO259" s="82"/>
      <c r="BP259" s="84"/>
      <c r="BQ259" s="82"/>
      <c r="BR259" s="84"/>
      <c r="BS259" s="82"/>
      <c r="BT259" s="82"/>
      <c r="BU259" s="82"/>
      <c r="BV259" s="82"/>
    </row>
    <row r="260" spans="1:75" x14ac:dyDescent="0.25">
      <c r="A260" s="16">
        <v>258</v>
      </c>
      <c r="B260" s="16">
        <v>2</v>
      </c>
      <c r="C260" s="31" t="s">
        <v>713</v>
      </c>
      <c r="D260" s="40">
        <f>май!D260-июнь!E260</f>
        <v>-493.92831376811586</v>
      </c>
      <c r="E260" s="40">
        <f t="shared" ref="E260:E323" si="4">G260+H260+J260+L260+N260+P260+R260+T260+V260+X260+Z260+AC260+AE260+AG260+AI260+AK260+AM260+AO260+AQ260+AS260+AU260+AW260+AY260+BA260+BC260+BE260+BG260+BI260+BK260+BM260+BO260+BQ260+BS260+BU260+BV260</f>
        <v>0</v>
      </c>
      <c r="F260" s="36"/>
      <c r="G260" s="36"/>
      <c r="H260" s="36"/>
      <c r="I260" s="27"/>
      <c r="J260" s="36"/>
      <c r="K260" s="36"/>
      <c r="L260" s="36"/>
      <c r="M260" s="36"/>
      <c r="N260" s="36"/>
      <c r="O260" s="29"/>
      <c r="P260" s="36"/>
      <c r="Q260" s="29"/>
      <c r="R260" s="36"/>
      <c r="S260" s="36"/>
      <c r="T260" s="36"/>
      <c r="U260" s="36"/>
      <c r="V260" s="36"/>
      <c r="W260" s="36"/>
      <c r="X260" s="36"/>
      <c r="Y260" s="29"/>
      <c r="Z260" s="36"/>
      <c r="AA260" s="66"/>
      <c r="AB260" s="36"/>
      <c r="AC260" s="36"/>
      <c r="AD260" s="36"/>
      <c r="AE260" s="36"/>
      <c r="AF260" s="36"/>
      <c r="AG260" s="36"/>
      <c r="AH260" s="29"/>
      <c r="AI260" s="36"/>
      <c r="AJ260" s="29"/>
      <c r="AK260" s="36"/>
      <c r="AL260" s="36"/>
      <c r="AM260" s="36"/>
      <c r="AN260" s="29"/>
      <c r="AO260" s="36"/>
      <c r="AP260" s="29"/>
      <c r="AQ260" s="36"/>
      <c r="AR260" s="29"/>
      <c r="AS260" s="36"/>
      <c r="AT260" s="36"/>
      <c r="AU260" s="36"/>
      <c r="AV260" s="29"/>
      <c r="AW260" s="36"/>
      <c r="AX260" s="36"/>
      <c r="AY260" s="36"/>
      <c r="AZ260" s="29"/>
      <c r="BA260" s="36"/>
      <c r="BB260" s="36"/>
      <c r="BC260" s="36"/>
      <c r="BD260" s="36"/>
      <c r="BE260" s="36"/>
      <c r="BF260" s="36"/>
      <c r="BG260" s="36"/>
      <c r="BH260" s="36"/>
      <c r="BI260" s="36"/>
      <c r="BJ260" s="29"/>
      <c r="BK260" s="36"/>
      <c r="BL260" s="29"/>
      <c r="BM260" s="36"/>
      <c r="BN260" s="36"/>
      <c r="BO260" s="36"/>
      <c r="BP260" s="29"/>
      <c r="BQ260" s="36"/>
      <c r="BR260" s="29"/>
      <c r="BS260" s="36"/>
      <c r="BT260" s="36"/>
      <c r="BU260" s="36"/>
      <c r="BV260" s="36"/>
    </row>
    <row r="261" spans="1:75" x14ac:dyDescent="0.25">
      <c r="A261" s="16">
        <v>259</v>
      </c>
      <c r="B261" s="16">
        <v>2</v>
      </c>
      <c r="C261" s="31" t="s">
        <v>714</v>
      </c>
      <c r="D261" s="40">
        <f>май!D261-июнь!E261</f>
        <v>-145.03911813526568</v>
      </c>
      <c r="E261" s="40">
        <f t="shared" si="4"/>
        <v>0</v>
      </c>
      <c r="F261" s="36"/>
      <c r="G261" s="36"/>
      <c r="H261" s="36"/>
      <c r="I261" s="27"/>
      <c r="J261" s="36"/>
      <c r="K261" s="36"/>
      <c r="L261" s="36"/>
      <c r="M261" s="36"/>
      <c r="N261" s="36"/>
      <c r="O261" s="29"/>
      <c r="P261" s="36"/>
      <c r="Q261" s="29"/>
      <c r="R261" s="36"/>
      <c r="S261" s="36"/>
      <c r="T261" s="36"/>
      <c r="U261" s="36"/>
      <c r="V261" s="36"/>
      <c r="W261" s="36"/>
      <c r="X261" s="36"/>
      <c r="Y261" s="29"/>
      <c r="Z261" s="36"/>
      <c r="AA261" s="66"/>
      <c r="AB261" s="36"/>
      <c r="AC261" s="36"/>
      <c r="AD261" s="36"/>
      <c r="AE261" s="36"/>
      <c r="AF261" s="36"/>
      <c r="AG261" s="36"/>
      <c r="AH261" s="29"/>
      <c r="AI261" s="36"/>
      <c r="AJ261" s="29"/>
      <c r="AK261" s="36"/>
      <c r="AL261" s="36"/>
      <c r="AM261" s="36"/>
      <c r="AN261" s="29"/>
      <c r="AO261" s="36"/>
      <c r="AP261" s="29"/>
      <c r="AQ261" s="36"/>
      <c r="AR261" s="29"/>
      <c r="AS261" s="36"/>
      <c r="AT261" s="36"/>
      <c r="AU261" s="36"/>
      <c r="AV261" s="29"/>
      <c r="AW261" s="36"/>
      <c r="AX261" s="36"/>
      <c r="AY261" s="36"/>
      <c r="AZ261" s="29"/>
      <c r="BA261" s="36"/>
      <c r="BB261" s="36"/>
      <c r="BC261" s="36"/>
      <c r="BD261" s="36"/>
      <c r="BE261" s="36"/>
      <c r="BF261" s="36"/>
      <c r="BG261" s="36"/>
      <c r="BH261" s="36"/>
      <c r="BI261" s="36"/>
      <c r="BJ261" s="29"/>
      <c r="BK261" s="36"/>
      <c r="BL261" s="29"/>
      <c r="BM261" s="36"/>
      <c r="BN261" s="36"/>
      <c r="BO261" s="36"/>
      <c r="BP261" s="29"/>
      <c r="BQ261" s="36"/>
      <c r="BR261" s="29"/>
      <c r="BS261" s="36"/>
      <c r="BT261" s="36"/>
      <c r="BU261" s="36"/>
      <c r="BV261" s="36"/>
    </row>
    <row r="262" spans="1:75" s="86" customFormat="1" x14ac:dyDescent="0.25">
      <c r="A262" s="79">
        <v>260</v>
      </c>
      <c r="B262" s="79">
        <v>2</v>
      </c>
      <c r="C262" s="80" t="s">
        <v>715</v>
      </c>
      <c r="D262" s="81">
        <f>май!D262-июнь!E262</f>
        <v>77.840693990338153</v>
      </c>
      <c r="E262" s="81">
        <f t="shared" si="4"/>
        <v>2.89</v>
      </c>
      <c r="F262" s="82"/>
      <c r="G262" s="82"/>
      <c r="H262" s="82"/>
      <c r="I262" s="83"/>
      <c r="J262" s="82"/>
      <c r="K262" s="82"/>
      <c r="L262" s="82"/>
      <c r="M262" s="82"/>
      <c r="N262" s="82"/>
      <c r="O262" s="84"/>
      <c r="P262" s="82"/>
      <c r="Q262" s="84"/>
      <c r="R262" s="82"/>
      <c r="S262" s="82"/>
      <c r="T262" s="82"/>
      <c r="U262" s="82"/>
      <c r="V262" s="82"/>
      <c r="W262" s="82"/>
      <c r="X262" s="82"/>
      <c r="Y262" s="84"/>
      <c r="Z262" s="82"/>
      <c r="AA262" s="85"/>
      <c r="AB262" s="82"/>
      <c r="AC262" s="82"/>
      <c r="AD262" s="82"/>
      <c r="AE262" s="82"/>
      <c r="AF262" s="82"/>
      <c r="AG262" s="82"/>
      <c r="AH262" s="84"/>
      <c r="AI262" s="82"/>
      <c r="AJ262" s="84"/>
      <c r="AK262" s="82"/>
      <c r="AL262" s="82"/>
      <c r="AM262" s="82"/>
      <c r="AN262" s="84"/>
      <c r="AO262" s="82"/>
      <c r="AP262" s="84"/>
      <c r="AQ262" s="82"/>
      <c r="AR262" s="84"/>
      <c r="AS262" s="82"/>
      <c r="AT262" s="82"/>
      <c r="AU262" s="82"/>
      <c r="AV262" s="84"/>
      <c r="AW262" s="82"/>
      <c r="AX262" s="82"/>
      <c r="AY262" s="82"/>
      <c r="AZ262" s="84"/>
      <c r="BA262" s="82"/>
      <c r="BB262" s="82"/>
      <c r="BC262" s="82"/>
      <c r="BD262" s="82"/>
      <c r="BE262" s="82"/>
      <c r="BF262" s="82"/>
      <c r="BG262" s="82"/>
      <c r="BH262" s="82"/>
      <c r="BI262" s="82"/>
      <c r="BJ262" s="84"/>
      <c r="BK262" s="82"/>
      <c r="BL262" s="84">
        <v>5</v>
      </c>
      <c r="BM262" s="82">
        <v>2.89</v>
      </c>
      <c r="BN262" s="82"/>
      <c r="BO262" s="82"/>
      <c r="BP262" s="84"/>
      <c r="BQ262" s="82"/>
      <c r="BR262" s="84"/>
      <c r="BS262" s="82"/>
      <c r="BT262" s="82"/>
      <c r="BU262" s="82"/>
      <c r="BV262" s="82"/>
    </row>
    <row r="263" spans="1:75" s="86" customFormat="1" x14ac:dyDescent="0.25">
      <c r="A263" s="79">
        <v>261</v>
      </c>
      <c r="B263" s="79">
        <v>2</v>
      </c>
      <c r="C263" s="80" t="s">
        <v>716</v>
      </c>
      <c r="D263" s="81">
        <f>май!D263-июнь!E263</f>
        <v>-243.97685552657006</v>
      </c>
      <c r="E263" s="81">
        <f t="shared" si="4"/>
        <v>4.5490000000000004</v>
      </c>
      <c r="F263" s="82"/>
      <c r="G263" s="82"/>
      <c r="H263" s="82"/>
      <c r="I263" s="83"/>
      <c r="J263" s="82"/>
      <c r="K263" s="82"/>
      <c r="L263" s="82"/>
      <c r="M263" s="82"/>
      <c r="N263" s="82"/>
      <c r="O263" s="84"/>
      <c r="P263" s="82"/>
      <c r="Q263" s="84"/>
      <c r="R263" s="82"/>
      <c r="S263" s="82"/>
      <c r="T263" s="82"/>
      <c r="U263" s="82"/>
      <c r="V263" s="82"/>
      <c r="W263" s="82"/>
      <c r="X263" s="82"/>
      <c r="Y263" s="84"/>
      <c r="Z263" s="82"/>
      <c r="AA263" s="85"/>
      <c r="AB263" s="82"/>
      <c r="AC263" s="82"/>
      <c r="AD263" s="82"/>
      <c r="AE263" s="82"/>
      <c r="AF263" s="82"/>
      <c r="AG263" s="82"/>
      <c r="AH263" s="84"/>
      <c r="AI263" s="82"/>
      <c r="AJ263" s="84"/>
      <c r="AK263" s="82"/>
      <c r="AL263" s="82"/>
      <c r="AM263" s="82"/>
      <c r="AN263" s="84"/>
      <c r="AO263" s="82"/>
      <c r="AP263" s="84"/>
      <c r="AQ263" s="82"/>
      <c r="AR263" s="84"/>
      <c r="AS263" s="82"/>
      <c r="AT263" s="82"/>
      <c r="AU263" s="82"/>
      <c r="AV263" s="84"/>
      <c r="AW263" s="82"/>
      <c r="AX263" s="82"/>
      <c r="AY263" s="82"/>
      <c r="AZ263" s="84"/>
      <c r="BA263" s="82"/>
      <c r="BB263" s="82"/>
      <c r="BC263" s="82"/>
      <c r="BD263" s="82"/>
      <c r="BE263" s="82"/>
      <c r="BF263" s="82"/>
      <c r="BG263" s="82"/>
      <c r="BH263" s="82"/>
      <c r="BI263" s="82"/>
      <c r="BJ263" s="84"/>
      <c r="BK263" s="82"/>
      <c r="BL263" s="84"/>
      <c r="BM263" s="82"/>
      <c r="BN263" s="82"/>
      <c r="BO263" s="82"/>
      <c r="BP263" s="84"/>
      <c r="BQ263" s="82"/>
      <c r="BR263" s="84"/>
      <c r="BS263" s="82"/>
      <c r="BT263" s="82"/>
      <c r="BU263" s="82"/>
      <c r="BV263" s="82">
        <v>4.5490000000000004</v>
      </c>
      <c r="BW263" s="86" t="s">
        <v>1073</v>
      </c>
    </row>
    <row r="264" spans="1:75" x14ac:dyDescent="0.25">
      <c r="A264" s="16">
        <v>262</v>
      </c>
      <c r="B264" s="16">
        <v>2</v>
      </c>
      <c r="C264" s="31" t="s">
        <v>717</v>
      </c>
      <c r="D264" s="40">
        <f>май!D264-июнь!E264</f>
        <v>-213.40625197101451</v>
      </c>
      <c r="E264" s="40">
        <f t="shared" si="4"/>
        <v>4.274</v>
      </c>
      <c r="F264" s="36"/>
      <c r="G264" s="36"/>
      <c r="H264" s="36"/>
      <c r="I264" s="27"/>
      <c r="J264" s="36"/>
      <c r="K264" s="36"/>
      <c r="L264" s="36"/>
      <c r="M264" s="36"/>
      <c r="N264" s="36"/>
      <c r="O264" s="29"/>
      <c r="P264" s="36"/>
      <c r="Q264" s="29"/>
      <c r="R264" s="36"/>
      <c r="S264" s="36"/>
      <c r="T264" s="36"/>
      <c r="U264" s="36"/>
      <c r="V264" s="36"/>
      <c r="W264" s="36"/>
      <c r="X264" s="36"/>
      <c r="Y264" s="29"/>
      <c r="Z264" s="36"/>
      <c r="AA264" s="66"/>
      <c r="AB264" s="36"/>
      <c r="AC264" s="36"/>
      <c r="AD264" s="36"/>
      <c r="AE264" s="36"/>
      <c r="AF264" s="36"/>
      <c r="AG264" s="36"/>
      <c r="AH264" s="29"/>
      <c r="AI264" s="36"/>
      <c r="AJ264" s="29"/>
      <c r="AK264" s="36"/>
      <c r="AL264" s="36"/>
      <c r="AM264" s="36"/>
      <c r="AN264" s="29"/>
      <c r="AO264" s="36"/>
      <c r="AP264" s="29"/>
      <c r="AQ264" s="36"/>
      <c r="AR264" s="29"/>
      <c r="AS264" s="36"/>
      <c r="AT264" s="36"/>
      <c r="AU264" s="36"/>
      <c r="AV264" s="29"/>
      <c r="AW264" s="36"/>
      <c r="AX264" s="36"/>
      <c r="AY264" s="36"/>
      <c r="AZ264" s="29"/>
      <c r="BA264" s="36"/>
      <c r="BB264" s="36"/>
      <c r="BC264" s="36"/>
      <c r="BD264" s="36"/>
      <c r="BE264" s="36"/>
      <c r="BF264" s="36"/>
      <c r="BG264" s="36"/>
      <c r="BH264" s="36"/>
      <c r="BI264" s="36"/>
      <c r="BJ264" s="29"/>
      <c r="BK264" s="36"/>
      <c r="BL264" s="29"/>
      <c r="BM264" s="36"/>
      <c r="BN264" s="36"/>
      <c r="BO264" s="36"/>
      <c r="BP264" s="29"/>
      <c r="BQ264" s="36"/>
      <c r="BR264" s="29"/>
      <c r="BS264" s="36"/>
      <c r="BT264" s="36"/>
      <c r="BU264" s="36"/>
      <c r="BV264" s="36">
        <v>4.274</v>
      </c>
    </row>
    <row r="265" spans="1:75" x14ac:dyDescent="0.25">
      <c r="A265" s="16">
        <v>263</v>
      </c>
      <c r="B265" s="16">
        <v>1</v>
      </c>
      <c r="C265" s="31" t="s">
        <v>718</v>
      </c>
      <c r="D265" s="40">
        <f>май!D265-июнь!E265</f>
        <v>42.58532661835747</v>
      </c>
      <c r="E265" s="40">
        <f t="shared" si="4"/>
        <v>3.5840000000000001</v>
      </c>
      <c r="F265" s="36"/>
      <c r="G265" s="36"/>
      <c r="H265" s="36"/>
      <c r="I265" s="27"/>
      <c r="J265" s="36"/>
      <c r="K265" s="36"/>
      <c r="L265" s="36"/>
      <c r="M265" s="36"/>
      <c r="N265" s="36"/>
      <c r="O265" s="29"/>
      <c r="P265" s="36"/>
      <c r="Q265" s="29"/>
      <c r="R265" s="36"/>
      <c r="S265" s="36"/>
      <c r="T265" s="36"/>
      <c r="U265" s="36"/>
      <c r="V265" s="36"/>
      <c r="W265" s="36"/>
      <c r="X265" s="36"/>
      <c r="Y265" s="29"/>
      <c r="Z265" s="36"/>
      <c r="AA265" s="66"/>
      <c r="AB265" s="36"/>
      <c r="AC265" s="36"/>
      <c r="AD265" s="36"/>
      <c r="AE265" s="36"/>
      <c r="AF265" s="36"/>
      <c r="AG265" s="36"/>
      <c r="AH265" s="29"/>
      <c r="AI265" s="36"/>
      <c r="AJ265" s="29"/>
      <c r="AK265" s="36"/>
      <c r="AL265" s="36"/>
      <c r="AM265" s="36"/>
      <c r="AN265" s="29"/>
      <c r="AO265" s="36"/>
      <c r="AP265" s="29"/>
      <c r="AQ265" s="36"/>
      <c r="AR265" s="29"/>
      <c r="AS265" s="36"/>
      <c r="AT265" s="36"/>
      <c r="AU265" s="36"/>
      <c r="AV265" s="29"/>
      <c r="AW265" s="36"/>
      <c r="AX265" s="36"/>
      <c r="AY265" s="36"/>
      <c r="AZ265" s="29"/>
      <c r="BA265" s="36"/>
      <c r="BB265" s="36"/>
      <c r="BC265" s="36"/>
      <c r="BD265" s="36"/>
      <c r="BE265" s="36"/>
      <c r="BF265" s="36"/>
      <c r="BG265" s="36"/>
      <c r="BH265" s="36"/>
      <c r="BI265" s="36"/>
      <c r="BJ265" s="29"/>
      <c r="BK265" s="36"/>
      <c r="BL265" s="29"/>
      <c r="BM265" s="36"/>
      <c r="BN265" s="36"/>
      <c r="BO265" s="36"/>
      <c r="BP265" s="29"/>
      <c r="BQ265" s="36"/>
      <c r="BR265" s="29"/>
      <c r="BS265" s="36"/>
      <c r="BT265" s="36"/>
      <c r="BU265" s="36"/>
      <c r="BV265" s="36">
        <v>3.5840000000000001</v>
      </c>
    </row>
    <row r="266" spans="1:75" x14ac:dyDescent="0.25">
      <c r="A266" s="16">
        <v>264</v>
      </c>
      <c r="B266" s="16">
        <v>3</v>
      </c>
      <c r="C266" s="31" t="s">
        <v>719</v>
      </c>
      <c r="D266" s="40">
        <f>май!D266-июнь!E266</f>
        <v>-172.83355192270525</v>
      </c>
      <c r="E266" s="40">
        <f t="shared" si="4"/>
        <v>4.5490000000000004</v>
      </c>
      <c r="F266" s="36"/>
      <c r="G266" s="36"/>
      <c r="H266" s="36"/>
      <c r="I266" s="27"/>
      <c r="J266" s="36"/>
      <c r="K266" s="36"/>
      <c r="L266" s="36"/>
      <c r="M266" s="36"/>
      <c r="N266" s="36"/>
      <c r="O266" s="29"/>
      <c r="P266" s="36"/>
      <c r="Q266" s="29"/>
      <c r="R266" s="36"/>
      <c r="S266" s="36"/>
      <c r="T266" s="36"/>
      <c r="U266" s="36"/>
      <c r="V266" s="36"/>
      <c r="W266" s="36"/>
      <c r="X266" s="36"/>
      <c r="Y266" s="29"/>
      <c r="Z266" s="36"/>
      <c r="AA266" s="66"/>
      <c r="AB266" s="36"/>
      <c r="AC266" s="36"/>
      <c r="AD266" s="36"/>
      <c r="AE266" s="36"/>
      <c r="AF266" s="36"/>
      <c r="AG266" s="36"/>
      <c r="AH266" s="29"/>
      <c r="AI266" s="36"/>
      <c r="AJ266" s="29"/>
      <c r="AK266" s="36"/>
      <c r="AL266" s="36"/>
      <c r="AM266" s="36"/>
      <c r="AN266" s="29"/>
      <c r="AO266" s="36"/>
      <c r="AP266" s="29"/>
      <c r="AQ266" s="36"/>
      <c r="AR266" s="29"/>
      <c r="AS266" s="36"/>
      <c r="AT266" s="36"/>
      <c r="AU266" s="36"/>
      <c r="AV266" s="29"/>
      <c r="AW266" s="36"/>
      <c r="AX266" s="36"/>
      <c r="AY266" s="36"/>
      <c r="AZ266" s="29"/>
      <c r="BA266" s="36"/>
      <c r="BB266" s="36"/>
      <c r="BC266" s="36"/>
      <c r="BD266" s="36"/>
      <c r="BE266" s="36"/>
      <c r="BF266" s="36"/>
      <c r="BG266" s="36"/>
      <c r="BH266" s="36"/>
      <c r="BI266" s="36"/>
      <c r="BJ266" s="29"/>
      <c r="BK266" s="36"/>
      <c r="BL266" s="29"/>
      <c r="BM266" s="36"/>
      <c r="BN266" s="36"/>
      <c r="BO266" s="36"/>
      <c r="BP266" s="29"/>
      <c r="BQ266" s="36"/>
      <c r="BR266" s="29"/>
      <c r="BS266" s="36"/>
      <c r="BT266" s="36"/>
      <c r="BU266" s="36"/>
      <c r="BV266" s="36">
        <v>4.5490000000000004</v>
      </c>
    </row>
    <row r="267" spans="1:75" x14ac:dyDescent="0.25">
      <c r="A267" s="16">
        <v>265</v>
      </c>
      <c r="B267" s="16">
        <v>1</v>
      </c>
      <c r="C267" s="31" t="s">
        <v>720</v>
      </c>
      <c r="D267" s="40">
        <f>май!D267-июнь!E267</f>
        <v>1606.1329796328503</v>
      </c>
      <c r="E267" s="40">
        <f t="shared" si="4"/>
        <v>4.274</v>
      </c>
      <c r="F267" s="36"/>
      <c r="G267" s="36"/>
      <c r="H267" s="36"/>
      <c r="I267" s="27"/>
      <c r="J267" s="36"/>
      <c r="K267" s="36"/>
      <c r="L267" s="36"/>
      <c r="M267" s="36"/>
      <c r="N267" s="36"/>
      <c r="O267" s="29"/>
      <c r="P267" s="36"/>
      <c r="Q267" s="29"/>
      <c r="R267" s="36"/>
      <c r="S267" s="36"/>
      <c r="T267" s="36"/>
      <c r="U267" s="36"/>
      <c r="V267" s="36"/>
      <c r="W267" s="36"/>
      <c r="X267" s="36"/>
      <c r="Y267" s="29"/>
      <c r="Z267" s="36"/>
      <c r="AA267" s="66"/>
      <c r="AB267" s="36"/>
      <c r="AC267" s="36"/>
      <c r="AD267" s="36"/>
      <c r="AE267" s="36"/>
      <c r="AF267" s="36"/>
      <c r="AG267" s="36"/>
      <c r="AH267" s="29"/>
      <c r="AI267" s="36"/>
      <c r="AJ267" s="29"/>
      <c r="AK267" s="36"/>
      <c r="AL267" s="36"/>
      <c r="AM267" s="36"/>
      <c r="AN267" s="29"/>
      <c r="AO267" s="36"/>
      <c r="AP267" s="29"/>
      <c r="AQ267" s="36"/>
      <c r="AR267" s="29"/>
      <c r="AS267" s="36"/>
      <c r="AT267" s="36"/>
      <c r="AU267" s="36"/>
      <c r="AV267" s="29"/>
      <c r="AW267" s="36"/>
      <c r="AX267" s="36"/>
      <c r="AY267" s="36"/>
      <c r="AZ267" s="29"/>
      <c r="BA267" s="36"/>
      <c r="BB267" s="36"/>
      <c r="BC267" s="36"/>
      <c r="BD267" s="36"/>
      <c r="BE267" s="36"/>
      <c r="BF267" s="36"/>
      <c r="BG267" s="36"/>
      <c r="BH267" s="36"/>
      <c r="BI267" s="36"/>
      <c r="BJ267" s="29"/>
      <c r="BK267" s="36"/>
      <c r="BL267" s="29"/>
      <c r="BM267" s="36"/>
      <c r="BN267" s="36"/>
      <c r="BO267" s="36"/>
      <c r="BP267" s="29"/>
      <c r="BQ267" s="36"/>
      <c r="BR267" s="29"/>
      <c r="BS267" s="36"/>
      <c r="BT267" s="36"/>
      <c r="BU267" s="36"/>
      <c r="BV267" s="36">
        <v>4.274</v>
      </c>
    </row>
    <row r="268" spans="1:75" x14ac:dyDescent="0.25">
      <c r="A268" s="16">
        <v>266</v>
      </c>
      <c r="B268" s="16">
        <v>3</v>
      </c>
      <c r="C268" s="31" t="s">
        <v>721</v>
      </c>
      <c r="D268" s="40">
        <f>май!D268-июнь!E268</f>
        <v>420.33993849275362</v>
      </c>
      <c r="E268" s="40">
        <f t="shared" si="4"/>
        <v>3.5840000000000001</v>
      </c>
      <c r="F268" s="36"/>
      <c r="G268" s="36"/>
      <c r="H268" s="36"/>
      <c r="I268" s="27"/>
      <c r="J268" s="36"/>
      <c r="K268" s="36"/>
      <c r="L268" s="36"/>
      <c r="M268" s="36"/>
      <c r="N268" s="36"/>
      <c r="O268" s="29"/>
      <c r="P268" s="36"/>
      <c r="Q268" s="29"/>
      <c r="R268" s="36"/>
      <c r="S268" s="36"/>
      <c r="T268" s="36"/>
      <c r="U268" s="36"/>
      <c r="V268" s="36"/>
      <c r="W268" s="36"/>
      <c r="X268" s="36"/>
      <c r="Y268" s="29"/>
      <c r="Z268" s="36"/>
      <c r="AA268" s="66"/>
      <c r="AB268" s="36"/>
      <c r="AC268" s="36"/>
      <c r="AD268" s="36"/>
      <c r="AE268" s="36"/>
      <c r="AF268" s="36"/>
      <c r="AG268" s="36"/>
      <c r="AH268" s="29"/>
      <c r="AI268" s="36"/>
      <c r="AJ268" s="29"/>
      <c r="AK268" s="36"/>
      <c r="AL268" s="36"/>
      <c r="AM268" s="36"/>
      <c r="AN268" s="29"/>
      <c r="AO268" s="36"/>
      <c r="AP268" s="29"/>
      <c r="AQ268" s="36"/>
      <c r="AR268" s="29"/>
      <c r="AS268" s="36"/>
      <c r="AT268" s="36"/>
      <c r="AU268" s="36"/>
      <c r="AV268" s="29"/>
      <c r="AW268" s="36"/>
      <c r="AX268" s="36"/>
      <c r="AY268" s="36"/>
      <c r="AZ268" s="29"/>
      <c r="BA268" s="36"/>
      <c r="BB268" s="36"/>
      <c r="BC268" s="36"/>
      <c r="BD268" s="36"/>
      <c r="BE268" s="36"/>
      <c r="BF268" s="36"/>
      <c r="BG268" s="36"/>
      <c r="BH268" s="36"/>
      <c r="BI268" s="36"/>
      <c r="BJ268" s="29"/>
      <c r="BK268" s="36"/>
      <c r="BL268" s="29"/>
      <c r="BM268" s="36"/>
      <c r="BN268" s="36"/>
      <c r="BO268" s="36"/>
      <c r="BP268" s="29"/>
      <c r="BQ268" s="36"/>
      <c r="BR268" s="29"/>
      <c r="BS268" s="36"/>
      <c r="BT268" s="36"/>
      <c r="BU268" s="36"/>
      <c r="BV268" s="36">
        <v>3.5840000000000001</v>
      </c>
    </row>
    <row r="269" spans="1:75" s="86" customFormat="1" x14ac:dyDescent="0.25">
      <c r="A269" s="79">
        <v>267</v>
      </c>
      <c r="B269" s="79">
        <v>3</v>
      </c>
      <c r="C269" s="80" t="s">
        <v>722</v>
      </c>
      <c r="D269" s="81">
        <f>май!D269-июнь!E269</f>
        <v>728.5954765700485</v>
      </c>
      <c r="E269" s="81">
        <f t="shared" si="4"/>
        <v>336.58099999999996</v>
      </c>
      <c r="F269" s="82"/>
      <c r="G269" s="82"/>
      <c r="H269" s="82"/>
      <c r="I269" s="83"/>
      <c r="J269" s="82"/>
      <c r="K269" s="82"/>
      <c r="L269" s="82"/>
      <c r="M269" s="82"/>
      <c r="N269" s="82"/>
      <c r="O269" s="84"/>
      <c r="P269" s="82"/>
      <c r="Q269" s="84"/>
      <c r="R269" s="82"/>
      <c r="S269" s="82"/>
      <c r="T269" s="82"/>
      <c r="U269" s="82"/>
      <c r="V269" s="82"/>
      <c r="W269" s="82"/>
      <c r="X269" s="82"/>
      <c r="Y269" s="84"/>
      <c r="Z269" s="82"/>
      <c r="AA269" s="85" t="s">
        <v>1031</v>
      </c>
      <c r="AB269" s="82">
        <v>0.124</v>
      </c>
      <c r="AC269" s="82">
        <v>332.03199999999998</v>
      </c>
      <c r="AD269" s="82"/>
      <c r="AE269" s="82"/>
      <c r="AF269" s="82"/>
      <c r="AG269" s="82"/>
      <c r="AH269" s="84"/>
      <c r="AI269" s="82"/>
      <c r="AJ269" s="84"/>
      <c r="AK269" s="82"/>
      <c r="AL269" s="82"/>
      <c r="AM269" s="82"/>
      <c r="AN269" s="84"/>
      <c r="AO269" s="82"/>
      <c r="AP269" s="84"/>
      <c r="AQ269" s="82"/>
      <c r="AR269" s="84"/>
      <c r="AS269" s="82"/>
      <c r="AT269" s="82"/>
      <c r="AU269" s="82"/>
      <c r="AV269" s="84"/>
      <c r="AW269" s="82"/>
      <c r="AX269" s="82"/>
      <c r="AY269" s="82"/>
      <c r="AZ269" s="84"/>
      <c r="BA269" s="82"/>
      <c r="BB269" s="82"/>
      <c r="BC269" s="82"/>
      <c r="BD269" s="82"/>
      <c r="BE269" s="82"/>
      <c r="BF269" s="82"/>
      <c r="BG269" s="82"/>
      <c r="BH269" s="82"/>
      <c r="BI269" s="82"/>
      <c r="BJ269" s="84"/>
      <c r="BK269" s="82"/>
      <c r="BL269" s="84"/>
      <c r="BM269" s="82"/>
      <c r="BN269" s="82"/>
      <c r="BO269" s="82"/>
      <c r="BP269" s="84"/>
      <c r="BQ269" s="82"/>
      <c r="BR269" s="84"/>
      <c r="BS269" s="82"/>
      <c r="BT269" s="82"/>
      <c r="BU269" s="82"/>
      <c r="BV269" s="82">
        <v>4.5490000000000004</v>
      </c>
    </row>
    <row r="270" spans="1:75" s="86" customFormat="1" x14ac:dyDescent="0.25">
      <c r="A270" s="79">
        <v>268</v>
      </c>
      <c r="B270" s="79">
        <v>3</v>
      </c>
      <c r="C270" s="80" t="s">
        <v>723</v>
      </c>
      <c r="D270" s="81">
        <f>май!D270-июнь!E270</f>
        <v>61.737643294685995</v>
      </c>
      <c r="E270" s="81">
        <f t="shared" si="4"/>
        <v>4.274</v>
      </c>
      <c r="F270" s="82"/>
      <c r="G270" s="82"/>
      <c r="H270" s="82"/>
      <c r="I270" s="83"/>
      <c r="J270" s="82"/>
      <c r="K270" s="82"/>
      <c r="L270" s="82"/>
      <c r="M270" s="82"/>
      <c r="N270" s="82"/>
      <c r="O270" s="84"/>
      <c r="P270" s="82"/>
      <c r="Q270" s="84"/>
      <c r="R270" s="82"/>
      <c r="S270" s="82"/>
      <c r="T270" s="82"/>
      <c r="U270" s="82"/>
      <c r="V270" s="82"/>
      <c r="W270" s="82"/>
      <c r="X270" s="82"/>
      <c r="Y270" s="84"/>
      <c r="Z270" s="82"/>
      <c r="AA270" s="85"/>
      <c r="AB270" s="82"/>
      <c r="AC270" s="82"/>
      <c r="AD270" s="82"/>
      <c r="AE270" s="82"/>
      <c r="AF270" s="82"/>
      <c r="AG270" s="82"/>
      <c r="AH270" s="84"/>
      <c r="AI270" s="82"/>
      <c r="AJ270" s="84"/>
      <c r="AK270" s="82"/>
      <c r="AL270" s="82"/>
      <c r="AM270" s="82"/>
      <c r="AN270" s="84"/>
      <c r="AO270" s="82"/>
      <c r="AP270" s="84"/>
      <c r="AQ270" s="82"/>
      <c r="AR270" s="84"/>
      <c r="AS270" s="82"/>
      <c r="AT270" s="82"/>
      <c r="AU270" s="82"/>
      <c r="AV270" s="84"/>
      <c r="AW270" s="82"/>
      <c r="AX270" s="82"/>
      <c r="AY270" s="82"/>
      <c r="AZ270" s="84"/>
      <c r="BA270" s="82"/>
      <c r="BB270" s="82"/>
      <c r="BC270" s="82"/>
      <c r="BD270" s="82"/>
      <c r="BE270" s="82"/>
      <c r="BF270" s="82"/>
      <c r="BG270" s="82"/>
      <c r="BH270" s="82"/>
      <c r="BI270" s="82"/>
      <c r="BJ270" s="84"/>
      <c r="BK270" s="82"/>
      <c r="BL270" s="84"/>
      <c r="BM270" s="82"/>
      <c r="BN270" s="82"/>
      <c r="BO270" s="82"/>
      <c r="BP270" s="84"/>
      <c r="BQ270" s="82"/>
      <c r="BR270" s="84"/>
      <c r="BS270" s="82"/>
      <c r="BT270" s="82"/>
      <c r="BU270" s="82"/>
      <c r="BV270" s="82">
        <v>4.274</v>
      </c>
      <c r="BW270" s="86" t="s">
        <v>1110</v>
      </c>
    </row>
    <row r="271" spans="1:75" s="86" customFormat="1" x14ac:dyDescent="0.25">
      <c r="A271" s="79">
        <v>269</v>
      </c>
      <c r="B271" s="79">
        <v>3</v>
      </c>
      <c r="C271" s="80" t="s">
        <v>724</v>
      </c>
      <c r="D271" s="81">
        <f>май!D271-июнь!E271</f>
        <v>-132.76128330434787</v>
      </c>
      <c r="E271" s="81">
        <f t="shared" si="4"/>
        <v>3.5840000000000001</v>
      </c>
      <c r="F271" s="82"/>
      <c r="G271" s="82"/>
      <c r="H271" s="82"/>
      <c r="I271" s="83"/>
      <c r="J271" s="82"/>
      <c r="K271" s="82"/>
      <c r="L271" s="82"/>
      <c r="M271" s="82"/>
      <c r="N271" s="82"/>
      <c r="O271" s="84"/>
      <c r="P271" s="82"/>
      <c r="Q271" s="84"/>
      <c r="R271" s="82"/>
      <c r="S271" s="82"/>
      <c r="T271" s="82"/>
      <c r="U271" s="82"/>
      <c r="V271" s="82"/>
      <c r="W271" s="82"/>
      <c r="X271" s="82"/>
      <c r="Y271" s="84"/>
      <c r="Z271" s="82"/>
      <c r="AA271" s="85"/>
      <c r="AB271" s="82"/>
      <c r="AC271" s="82"/>
      <c r="AD271" s="82"/>
      <c r="AE271" s="82"/>
      <c r="AF271" s="82"/>
      <c r="AG271" s="82"/>
      <c r="AH271" s="84"/>
      <c r="AI271" s="82"/>
      <c r="AJ271" s="84"/>
      <c r="AK271" s="82"/>
      <c r="AL271" s="82"/>
      <c r="AM271" s="82"/>
      <c r="AN271" s="84"/>
      <c r="AO271" s="82"/>
      <c r="AP271" s="84"/>
      <c r="AQ271" s="82"/>
      <c r="AR271" s="84"/>
      <c r="AS271" s="82"/>
      <c r="AT271" s="82"/>
      <c r="AU271" s="82"/>
      <c r="AV271" s="84"/>
      <c r="AW271" s="82"/>
      <c r="AX271" s="82"/>
      <c r="AY271" s="82"/>
      <c r="AZ271" s="84"/>
      <c r="BA271" s="82"/>
      <c r="BB271" s="82"/>
      <c r="BC271" s="82"/>
      <c r="BD271" s="82"/>
      <c r="BE271" s="82"/>
      <c r="BF271" s="82"/>
      <c r="BG271" s="82"/>
      <c r="BH271" s="82"/>
      <c r="BI271" s="82"/>
      <c r="BJ271" s="84"/>
      <c r="BK271" s="82"/>
      <c r="BL271" s="84"/>
      <c r="BM271" s="82"/>
      <c r="BN271" s="82"/>
      <c r="BO271" s="82"/>
      <c r="BP271" s="84"/>
      <c r="BQ271" s="82"/>
      <c r="BR271" s="84"/>
      <c r="BS271" s="82"/>
      <c r="BT271" s="82"/>
      <c r="BU271" s="82"/>
      <c r="BV271" s="82">
        <v>3.5840000000000001</v>
      </c>
      <c r="BW271" s="86" t="s">
        <v>1070</v>
      </c>
    </row>
    <row r="272" spans="1:75" s="86" customFormat="1" x14ac:dyDescent="0.25">
      <c r="A272" s="79">
        <v>270</v>
      </c>
      <c r="B272" s="79">
        <v>3</v>
      </c>
      <c r="C272" s="80" t="s">
        <v>725</v>
      </c>
      <c r="D272" s="81">
        <f>май!D272-июнь!E272</f>
        <v>-77.592458260869577</v>
      </c>
      <c r="E272" s="81">
        <f t="shared" si="4"/>
        <v>9.1990000000000016</v>
      </c>
      <c r="F272" s="82"/>
      <c r="G272" s="82"/>
      <c r="H272" s="82"/>
      <c r="I272" s="83"/>
      <c r="J272" s="82"/>
      <c r="K272" s="82"/>
      <c r="L272" s="82"/>
      <c r="M272" s="82"/>
      <c r="N272" s="82"/>
      <c r="O272" s="84"/>
      <c r="P272" s="82"/>
      <c r="Q272" s="84"/>
      <c r="R272" s="82"/>
      <c r="S272" s="82"/>
      <c r="T272" s="82"/>
      <c r="U272" s="82"/>
      <c r="V272" s="82"/>
      <c r="W272" s="82"/>
      <c r="X272" s="82"/>
      <c r="Y272" s="84"/>
      <c r="Z272" s="82"/>
      <c r="AA272" s="85"/>
      <c r="AB272" s="82"/>
      <c r="AC272" s="82"/>
      <c r="AD272" s="82"/>
      <c r="AE272" s="82"/>
      <c r="AF272" s="82"/>
      <c r="AG272" s="82"/>
      <c r="AH272" s="84">
        <v>2</v>
      </c>
      <c r="AI272" s="82">
        <v>4.6500000000000004</v>
      </c>
      <c r="AJ272" s="84"/>
      <c r="AK272" s="82"/>
      <c r="AL272" s="82"/>
      <c r="AM272" s="82"/>
      <c r="AN272" s="84"/>
      <c r="AO272" s="82"/>
      <c r="AP272" s="84"/>
      <c r="AQ272" s="82"/>
      <c r="AR272" s="84"/>
      <c r="AS272" s="82"/>
      <c r="AT272" s="82"/>
      <c r="AU272" s="82"/>
      <c r="AV272" s="84"/>
      <c r="AW272" s="82"/>
      <c r="AX272" s="82"/>
      <c r="AY272" s="82"/>
      <c r="AZ272" s="84"/>
      <c r="BA272" s="82"/>
      <c r="BB272" s="82"/>
      <c r="BC272" s="82"/>
      <c r="BD272" s="82"/>
      <c r="BE272" s="82"/>
      <c r="BF272" s="82"/>
      <c r="BG272" s="82"/>
      <c r="BH272" s="82"/>
      <c r="BI272" s="82"/>
      <c r="BJ272" s="84"/>
      <c r="BK272" s="82"/>
      <c r="BL272" s="84"/>
      <c r="BM272" s="82"/>
      <c r="BN272" s="82"/>
      <c r="BO272" s="82"/>
      <c r="BP272" s="84"/>
      <c r="BQ272" s="82"/>
      <c r="BR272" s="84"/>
      <c r="BS272" s="82"/>
      <c r="BT272" s="82"/>
      <c r="BU272" s="82"/>
      <c r="BV272" s="82">
        <v>4.5490000000000004</v>
      </c>
    </row>
    <row r="273" spans="1:75" s="86" customFormat="1" x14ac:dyDescent="0.25">
      <c r="A273" s="79">
        <v>271</v>
      </c>
      <c r="B273" s="79">
        <v>3</v>
      </c>
      <c r="C273" s="80" t="s">
        <v>726</v>
      </c>
      <c r="D273" s="81">
        <f>май!D273-июнь!E273</f>
        <v>525.01393360386476</v>
      </c>
      <c r="E273" s="81">
        <f t="shared" si="4"/>
        <v>11.062000000000001</v>
      </c>
      <c r="F273" s="82"/>
      <c r="G273" s="82"/>
      <c r="H273" s="82"/>
      <c r="I273" s="83"/>
      <c r="J273" s="82"/>
      <c r="K273" s="82"/>
      <c r="L273" s="82"/>
      <c r="M273" s="82"/>
      <c r="N273" s="82"/>
      <c r="O273" s="84"/>
      <c r="P273" s="82"/>
      <c r="Q273" s="84"/>
      <c r="R273" s="82"/>
      <c r="S273" s="82"/>
      <c r="T273" s="82"/>
      <c r="U273" s="82"/>
      <c r="V273" s="82"/>
      <c r="W273" s="82"/>
      <c r="X273" s="82"/>
      <c r="Y273" s="84"/>
      <c r="Z273" s="82"/>
      <c r="AA273" s="85"/>
      <c r="AB273" s="82"/>
      <c r="AC273" s="82"/>
      <c r="AD273" s="82"/>
      <c r="AE273" s="82"/>
      <c r="AF273" s="82"/>
      <c r="AG273" s="82"/>
      <c r="AH273" s="84">
        <v>1</v>
      </c>
      <c r="AI273" s="82">
        <v>2.6579999999999999</v>
      </c>
      <c r="AJ273" s="84"/>
      <c r="AK273" s="82"/>
      <c r="AL273" s="82"/>
      <c r="AM273" s="82"/>
      <c r="AN273" s="84"/>
      <c r="AO273" s="82"/>
      <c r="AP273" s="84"/>
      <c r="AQ273" s="82"/>
      <c r="AR273" s="84"/>
      <c r="AS273" s="82"/>
      <c r="AT273" s="82"/>
      <c r="AU273" s="82"/>
      <c r="AV273" s="84"/>
      <c r="AW273" s="82"/>
      <c r="AX273" s="82"/>
      <c r="AY273" s="82"/>
      <c r="AZ273" s="84"/>
      <c r="BA273" s="82"/>
      <c r="BB273" s="82"/>
      <c r="BC273" s="82"/>
      <c r="BD273" s="82">
        <v>5.0000000000000001E-3</v>
      </c>
      <c r="BE273" s="82">
        <v>4.13</v>
      </c>
      <c r="BF273" s="82"/>
      <c r="BG273" s="82"/>
      <c r="BH273" s="82"/>
      <c r="BI273" s="82"/>
      <c r="BJ273" s="84"/>
      <c r="BK273" s="82"/>
      <c r="BL273" s="84"/>
      <c r="BM273" s="82"/>
      <c r="BN273" s="82"/>
      <c r="BO273" s="82"/>
      <c r="BP273" s="84"/>
      <c r="BQ273" s="82"/>
      <c r="BR273" s="84"/>
      <c r="BS273" s="82"/>
      <c r="BT273" s="82"/>
      <c r="BU273" s="82"/>
      <c r="BV273" s="82">
        <v>4.274</v>
      </c>
    </row>
    <row r="274" spans="1:75" x14ac:dyDescent="0.25">
      <c r="A274" s="16">
        <v>272</v>
      </c>
      <c r="B274" s="16">
        <v>3</v>
      </c>
      <c r="C274" s="31" t="s">
        <v>727</v>
      </c>
      <c r="D274" s="40">
        <f>май!D274-июнь!E274</f>
        <v>342.4628299806763</v>
      </c>
      <c r="E274" s="40">
        <f t="shared" si="4"/>
        <v>3.5840000000000001</v>
      </c>
      <c r="F274" s="36"/>
      <c r="G274" s="36"/>
      <c r="H274" s="36"/>
      <c r="I274" s="27"/>
      <c r="J274" s="36"/>
      <c r="K274" s="36"/>
      <c r="L274" s="36"/>
      <c r="M274" s="36"/>
      <c r="N274" s="36"/>
      <c r="O274" s="29"/>
      <c r="P274" s="36"/>
      <c r="Q274" s="29"/>
      <c r="R274" s="36"/>
      <c r="S274" s="36"/>
      <c r="T274" s="36"/>
      <c r="U274" s="36"/>
      <c r="V274" s="36"/>
      <c r="W274" s="36"/>
      <c r="X274" s="36"/>
      <c r="Y274" s="29"/>
      <c r="Z274" s="36"/>
      <c r="AA274" s="66"/>
      <c r="AB274" s="36"/>
      <c r="AC274" s="36"/>
      <c r="AD274" s="36"/>
      <c r="AE274" s="36"/>
      <c r="AF274" s="36"/>
      <c r="AG274" s="36"/>
      <c r="AH274" s="29"/>
      <c r="AI274" s="36"/>
      <c r="AJ274" s="29"/>
      <c r="AK274" s="36"/>
      <c r="AL274" s="36"/>
      <c r="AM274" s="36"/>
      <c r="AN274" s="29"/>
      <c r="AO274" s="36"/>
      <c r="AP274" s="29"/>
      <c r="AQ274" s="36"/>
      <c r="AR274" s="29"/>
      <c r="AS274" s="36"/>
      <c r="AT274" s="36"/>
      <c r="AU274" s="36"/>
      <c r="AV274" s="29"/>
      <c r="AW274" s="36"/>
      <c r="AX274" s="36"/>
      <c r="AY274" s="36"/>
      <c r="AZ274" s="29"/>
      <c r="BA274" s="36"/>
      <c r="BB274" s="36"/>
      <c r="BC274" s="36"/>
      <c r="BD274" s="36"/>
      <c r="BE274" s="36"/>
      <c r="BF274" s="36"/>
      <c r="BG274" s="36"/>
      <c r="BH274" s="36"/>
      <c r="BI274" s="36"/>
      <c r="BJ274" s="29"/>
      <c r="BK274" s="36"/>
      <c r="BL274" s="29"/>
      <c r="BM274" s="36"/>
      <c r="BN274" s="36"/>
      <c r="BO274" s="36"/>
      <c r="BP274" s="29"/>
      <c r="BQ274" s="36"/>
      <c r="BR274" s="29"/>
      <c r="BS274" s="36"/>
      <c r="BT274" s="36"/>
      <c r="BU274" s="36"/>
      <c r="BV274" s="36">
        <v>3.5840000000000001</v>
      </c>
    </row>
    <row r="275" spans="1:75" x14ac:dyDescent="0.25">
      <c r="A275" s="16">
        <v>273</v>
      </c>
      <c r="B275" s="16">
        <v>3</v>
      </c>
      <c r="C275" s="31" t="s">
        <v>728</v>
      </c>
      <c r="D275" s="40">
        <f>май!D275-июнь!E275</f>
        <v>140.64698903381642</v>
      </c>
      <c r="E275" s="40">
        <f t="shared" si="4"/>
        <v>4.5490000000000004</v>
      </c>
      <c r="F275" s="36"/>
      <c r="G275" s="36"/>
      <c r="H275" s="36"/>
      <c r="I275" s="27"/>
      <c r="J275" s="36"/>
      <c r="K275" s="36"/>
      <c r="L275" s="36"/>
      <c r="M275" s="36"/>
      <c r="N275" s="36"/>
      <c r="O275" s="29"/>
      <c r="P275" s="36"/>
      <c r="Q275" s="29"/>
      <c r="R275" s="36"/>
      <c r="S275" s="36"/>
      <c r="T275" s="36"/>
      <c r="U275" s="36"/>
      <c r="V275" s="36"/>
      <c r="W275" s="36"/>
      <c r="X275" s="36"/>
      <c r="Y275" s="29"/>
      <c r="Z275" s="36"/>
      <c r="AA275" s="66"/>
      <c r="AB275" s="36"/>
      <c r="AC275" s="36"/>
      <c r="AD275" s="36"/>
      <c r="AE275" s="36"/>
      <c r="AF275" s="36"/>
      <c r="AG275" s="36"/>
      <c r="AH275" s="29"/>
      <c r="AI275" s="36"/>
      <c r="AJ275" s="29"/>
      <c r="AK275" s="36"/>
      <c r="AL275" s="36"/>
      <c r="AM275" s="36"/>
      <c r="AN275" s="29"/>
      <c r="AO275" s="36"/>
      <c r="AP275" s="29"/>
      <c r="AQ275" s="36"/>
      <c r="AR275" s="29"/>
      <c r="AS275" s="36"/>
      <c r="AT275" s="36"/>
      <c r="AU275" s="36"/>
      <c r="AV275" s="29"/>
      <c r="AW275" s="36"/>
      <c r="AX275" s="36"/>
      <c r="AY275" s="36"/>
      <c r="AZ275" s="29"/>
      <c r="BA275" s="36"/>
      <c r="BB275" s="36"/>
      <c r="BC275" s="36"/>
      <c r="BD275" s="36"/>
      <c r="BE275" s="36"/>
      <c r="BF275" s="36"/>
      <c r="BG275" s="36"/>
      <c r="BH275" s="36"/>
      <c r="BI275" s="36"/>
      <c r="BJ275" s="29"/>
      <c r="BK275" s="36"/>
      <c r="BL275" s="29"/>
      <c r="BM275" s="36"/>
      <c r="BN275" s="36"/>
      <c r="BO275" s="36"/>
      <c r="BP275" s="29"/>
      <c r="BQ275" s="36"/>
      <c r="BR275" s="29"/>
      <c r="BS275" s="36"/>
      <c r="BT275" s="36"/>
      <c r="BU275" s="36"/>
      <c r="BV275" s="36">
        <v>4.5490000000000004</v>
      </c>
    </row>
    <row r="276" spans="1:75" x14ac:dyDescent="0.25">
      <c r="A276" s="16">
        <v>274</v>
      </c>
      <c r="B276" s="16">
        <v>3</v>
      </c>
      <c r="C276" s="31" t="s">
        <v>729</v>
      </c>
      <c r="D276" s="40">
        <f>май!D276-июнь!E276</f>
        <v>171.92813845410626</v>
      </c>
      <c r="E276" s="40">
        <f t="shared" si="4"/>
        <v>4.274</v>
      </c>
      <c r="F276" s="36"/>
      <c r="G276" s="36"/>
      <c r="H276" s="36"/>
      <c r="I276" s="27"/>
      <c r="J276" s="36"/>
      <c r="K276" s="36"/>
      <c r="L276" s="36"/>
      <c r="M276" s="36"/>
      <c r="N276" s="36"/>
      <c r="O276" s="29"/>
      <c r="P276" s="36"/>
      <c r="Q276" s="29"/>
      <c r="R276" s="36"/>
      <c r="S276" s="36"/>
      <c r="T276" s="36"/>
      <c r="U276" s="36"/>
      <c r="V276" s="36"/>
      <c r="W276" s="36"/>
      <c r="X276" s="36"/>
      <c r="Y276" s="29"/>
      <c r="Z276" s="36"/>
      <c r="AA276" s="66"/>
      <c r="AB276" s="36"/>
      <c r="AC276" s="36"/>
      <c r="AD276" s="36"/>
      <c r="AE276" s="36"/>
      <c r="AF276" s="36"/>
      <c r="AG276" s="36"/>
      <c r="AH276" s="29"/>
      <c r="AI276" s="36"/>
      <c r="AJ276" s="29"/>
      <c r="AK276" s="36"/>
      <c r="AL276" s="36"/>
      <c r="AM276" s="36"/>
      <c r="AN276" s="29"/>
      <c r="AO276" s="36"/>
      <c r="AP276" s="29"/>
      <c r="AQ276" s="36"/>
      <c r="AR276" s="29"/>
      <c r="AS276" s="36"/>
      <c r="AT276" s="36"/>
      <c r="AU276" s="36"/>
      <c r="AV276" s="29"/>
      <c r="AW276" s="36"/>
      <c r="AX276" s="36"/>
      <c r="AY276" s="36"/>
      <c r="AZ276" s="29"/>
      <c r="BA276" s="36"/>
      <c r="BB276" s="36"/>
      <c r="BC276" s="36"/>
      <c r="BD276" s="36"/>
      <c r="BE276" s="36"/>
      <c r="BF276" s="36"/>
      <c r="BG276" s="36"/>
      <c r="BH276" s="36"/>
      <c r="BI276" s="36"/>
      <c r="BJ276" s="29"/>
      <c r="BK276" s="36"/>
      <c r="BL276" s="29"/>
      <c r="BM276" s="36"/>
      <c r="BN276" s="36"/>
      <c r="BO276" s="36"/>
      <c r="BP276" s="29"/>
      <c r="BQ276" s="36"/>
      <c r="BR276" s="29"/>
      <c r="BS276" s="36"/>
      <c r="BT276" s="36"/>
      <c r="BU276" s="36"/>
      <c r="BV276" s="36">
        <v>4.274</v>
      </c>
    </row>
    <row r="277" spans="1:75" x14ac:dyDescent="0.25">
      <c r="A277" s="16">
        <v>275</v>
      </c>
      <c r="B277" s="16">
        <v>3</v>
      </c>
      <c r="C277" s="31" t="s">
        <v>730</v>
      </c>
      <c r="D277" s="40">
        <f>май!D277-июнь!E277</f>
        <v>179.95842765217392</v>
      </c>
      <c r="E277" s="40">
        <f t="shared" si="4"/>
        <v>3.5840000000000001</v>
      </c>
      <c r="F277" s="36"/>
      <c r="G277" s="36"/>
      <c r="H277" s="36"/>
      <c r="I277" s="27"/>
      <c r="J277" s="36"/>
      <c r="K277" s="36"/>
      <c r="L277" s="36"/>
      <c r="M277" s="36"/>
      <c r="N277" s="36"/>
      <c r="O277" s="29"/>
      <c r="P277" s="36"/>
      <c r="Q277" s="29"/>
      <c r="R277" s="36"/>
      <c r="S277" s="36"/>
      <c r="T277" s="36"/>
      <c r="U277" s="36"/>
      <c r="V277" s="36"/>
      <c r="W277" s="36"/>
      <c r="X277" s="36"/>
      <c r="Y277" s="29"/>
      <c r="Z277" s="36"/>
      <c r="AA277" s="66"/>
      <c r="AB277" s="36"/>
      <c r="AC277" s="36"/>
      <c r="AD277" s="36"/>
      <c r="AE277" s="36"/>
      <c r="AF277" s="36"/>
      <c r="AG277" s="36"/>
      <c r="AH277" s="29"/>
      <c r="AI277" s="36"/>
      <c r="AJ277" s="29"/>
      <c r="AK277" s="36"/>
      <c r="AL277" s="36"/>
      <c r="AM277" s="36"/>
      <c r="AN277" s="29"/>
      <c r="AO277" s="36"/>
      <c r="AP277" s="29"/>
      <c r="AQ277" s="36"/>
      <c r="AR277" s="29"/>
      <c r="AS277" s="36"/>
      <c r="AT277" s="36"/>
      <c r="AU277" s="36"/>
      <c r="AV277" s="29"/>
      <c r="AW277" s="36"/>
      <c r="AX277" s="36"/>
      <c r="AY277" s="36"/>
      <c r="AZ277" s="29"/>
      <c r="BA277" s="36"/>
      <c r="BB277" s="36"/>
      <c r="BC277" s="36"/>
      <c r="BD277" s="36"/>
      <c r="BE277" s="36"/>
      <c r="BF277" s="36"/>
      <c r="BG277" s="36"/>
      <c r="BH277" s="36"/>
      <c r="BI277" s="36"/>
      <c r="BJ277" s="29"/>
      <c r="BK277" s="36"/>
      <c r="BL277" s="29"/>
      <c r="BM277" s="36"/>
      <c r="BN277" s="36"/>
      <c r="BO277" s="36"/>
      <c r="BP277" s="29"/>
      <c r="BQ277" s="36"/>
      <c r="BR277" s="29"/>
      <c r="BS277" s="36"/>
      <c r="BT277" s="36"/>
      <c r="BU277" s="36"/>
      <c r="BV277" s="36">
        <v>3.5840000000000001</v>
      </c>
    </row>
    <row r="278" spans="1:75" x14ac:dyDescent="0.25">
      <c r="A278" s="16">
        <v>276</v>
      </c>
      <c r="B278" s="16">
        <v>3</v>
      </c>
      <c r="C278" s="31" t="s">
        <v>731</v>
      </c>
      <c r="D278" s="40">
        <f>май!D278-июнь!E278</f>
        <v>70.330619565217432</v>
      </c>
      <c r="E278" s="40">
        <f t="shared" si="4"/>
        <v>4.5490000000000004</v>
      </c>
      <c r="F278" s="36"/>
      <c r="G278" s="36"/>
      <c r="H278" s="36"/>
      <c r="I278" s="27"/>
      <c r="J278" s="36"/>
      <c r="K278" s="36"/>
      <c r="L278" s="36"/>
      <c r="M278" s="36"/>
      <c r="N278" s="36"/>
      <c r="O278" s="29"/>
      <c r="P278" s="36"/>
      <c r="Q278" s="29"/>
      <c r="R278" s="36"/>
      <c r="S278" s="36"/>
      <c r="T278" s="36"/>
      <c r="U278" s="36"/>
      <c r="V278" s="36"/>
      <c r="W278" s="36"/>
      <c r="X278" s="36"/>
      <c r="Y278" s="29"/>
      <c r="Z278" s="36"/>
      <c r="AA278" s="66"/>
      <c r="AB278" s="36"/>
      <c r="AC278" s="36"/>
      <c r="AD278" s="36"/>
      <c r="AE278" s="36"/>
      <c r="AF278" s="36"/>
      <c r="AG278" s="36"/>
      <c r="AH278" s="29"/>
      <c r="AI278" s="36"/>
      <c r="AJ278" s="29"/>
      <c r="AK278" s="36"/>
      <c r="AL278" s="36"/>
      <c r="AM278" s="36"/>
      <c r="AN278" s="29"/>
      <c r="AO278" s="36"/>
      <c r="AP278" s="29"/>
      <c r="AQ278" s="36"/>
      <c r="AR278" s="29"/>
      <c r="AS278" s="36"/>
      <c r="AT278" s="36"/>
      <c r="AU278" s="36"/>
      <c r="AV278" s="29"/>
      <c r="AW278" s="36"/>
      <c r="AX278" s="36"/>
      <c r="AY278" s="36"/>
      <c r="AZ278" s="29"/>
      <c r="BA278" s="36"/>
      <c r="BB278" s="36"/>
      <c r="BC278" s="36"/>
      <c r="BD278" s="36"/>
      <c r="BE278" s="36"/>
      <c r="BF278" s="36"/>
      <c r="BG278" s="36"/>
      <c r="BH278" s="36"/>
      <c r="BI278" s="36"/>
      <c r="BJ278" s="29"/>
      <c r="BK278" s="36"/>
      <c r="BL278" s="29"/>
      <c r="BM278" s="36"/>
      <c r="BN278" s="36"/>
      <c r="BO278" s="36"/>
      <c r="BP278" s="29"/>
      <c r="BQ278" s="36"/>
      <c r="BR278" s="29"/>
      <c r="BS278" s="36"/>
      <c r="BT278" s="36"/>
      <c r="BU278" s="36"/>
      <c r="BV278" s="36">
        <v>4.5490000000000004</v>
      </c>
    </row>
    <row r="279" spans="1:75" x14ac:dyDescent="0.25">
      <c r="A279" s="16">
        <v>277</v>
      </c>
      <c r="B279" s="16">
        <v>3</v>
      </c>
      <c r="C279" s="31" t="s">
        <v>732</v>
      </c>
      <c r="D279" s="40">
        <f>май!D279-июнь!E279</f>
        <v>558.0218788309179</v>
      </c>
      <c r="E279" s="40">
        <f t="shared" si="4"/>
        <v>4.274</v>
      </c>
      <c r="F279" s="36"/>
      <c r="G279" s="36"/>
      <c r="H279" s="36"/>
      <c r="I279" s="27"/>
      <c r="J279" s="36"/>
      <c r="K279" s="36"/>
      <c r="L279" s="36"/>
      <c r="M279" s="36"/>
      <c r="N279" s="36"/>
      <c r="O279" s="29"/>
      <c r="P279" s="36"/>
      <c r="Q279" s="29"/>
      <c r="R279" s="36"/>
      <c r="S279" s="36"/>
      <c r="T279" s="36"/>
      <c r="U279" s="36"/>
      <c r="V279" s="36"/>
      <c r="W279" s="36"/>
      <c r="X279" s="36"/>
      <c r="Y279" s="29"/>
      <c r="Z279" s="36"/>
      <c r="AA279" s="66"/>
      <c r="AB279" s="36"/>
      <c r="AC279" s="36"/>
      <c r="AD279" s="36"/>
      <c r="AE279" s="36"/>
      <c r="AF279" s="36"/>
      <c r="AG279" s="36"/>
      <c r="AH279" s="29"/>
      <c r="AI279" s="36"/>
      <c r="AJ279" s="29"/>
      <c r="AK279" s="36"/>
      <c r="AL279" s="36"/>
      <c r="AM279" s="36"/>
      <c r="AN279" s="29"/>
      <c r="AO279" s="36"/>
      <c r="AP279" s="29"/>
      <c r="AQ279" s="36"/>
      <c r="AR279" s="29"/>
      <c r="AS279" s="36"/>
      <c r="AT279" s="36"/>
      <c r="AU279" s="36"/>
      <c r="AV279" s="29"/>
      <c r="AW279" s="36"/>
      <c r="AX279" s="36"/>
      <c r="AY279" s="36"/>
      <c r="AZ279" s="29"/>
      <c r="BA279" s="36"/>
      <c r="BB279" s="36"/>
      <c r="BC279" s="36"/>
      <c r="BD279" s="36"/>
      <c r="BE279" s="36"/>
      <c r="BF279" s="36"/>
      <c r="BG279" s="36"/>
      <c r="BH279" s="36"/>
      <c r="BI279" s="36"/>
      <c r="BJ279" s="29"/>
      <c r="BK279" s="36"/>
      <c r="BL279" s="29"/>
      <c r="BM279" s="36"/>
      <c r="BN279" s="36"/>
      <c r="BO279" s="36"/>
      <c r="BP279" s="29"/>
      <c r="BQ279" s="36"/>
      <c r="BR279" s="29"/>
      <c r="BS279" s="36"/>
      <c r="BT279" s="36"/>
      <c r="BU279" s="36"/>
      <c r="BV279" s="36">
        <v>4.274</v>
      </c>
    </row>
    <row r="280" spans="1:75" s="86" customFormat="1" x14ac:dyDescent="0.25">
      <c r="A280" s="79">
        <v>278</v>
      </c>
      <c r="B280" s="79">
        <v>3</v>
      </c>
      <c r="C280" s="80" t="s">
        <v>733</v>
      </c>
      <c r="D280" s="81">
        <f>май!D280-июнь!E280</f>
        <v>387.54738377777801</v>
      </c>
      <c r="E280" s="81">
        <f t="shared" si="4"/>
        <v>10.789</v>
      </c>
      <c r="F280" s="82"/>
      <c r="G280" s="82"/>
      <c r="H280" s="82"/>
      <c r="I280" s="83"/>
      <c r="J280" s="82"/>
      <c r="K280" s="82"/>
      <c r="L280" s="82"/>
      <c r="M280" s="82"/>
      <c r="N280" s="82"/>
      <c r="O280" s="84"/>
      <c r="P280" s="82"/>
      <c r="Q280" s="84"/>
      <c r="R280" s="82"/>
      <c r="S280" s="82"/>
      <c r="T280" s="82"/>
      <c r="U280" s="82"/>
      <c r="V280" s="82"/>
      <c r="W280" s="82"/>
      <c r="X280" s="82"/>
      <c r="Y280" s="84"/>
      <c r="Z280" s="82"/>
      <c r="AA280" s="85"/>
      <c r="AB280" s="82"/>
      <c r="AC280" s="82"/>
      <c r="AD280" s="82"/>
      <c r="AE280" s="82"/>
      <c r="AF280" s="82"/>
      <c r="AG280" s="82"/>
      <c r="AH280" s="84"/>
      <c r="AI280" s="82"/>
      <c r="AJ280" s="84"/>
      <c r="AK280" s="82"/>
      <c r="AL280" s="82"/>
      <c r="AM280" s="82"/>
      <c r="AN280" s="84"/>
      <c r="AO280" s="82"/>
      <c r="AP280" s="84"/>
      <c r="AQ280" s="82"/>
      <c r="AR280" s="84"/>
      <c r="AS280" s="82"/>
      <c r="AT280" s="82"/>
      <c r="AU280" s="82"/>
      <c r="AV280" s="84"/>
      <c r="AW280" s="82"/>
      <c r="AX280" s="82"/>
      <c r="AY280" s="82"/>
      <c r="AZ280" s="84"/>
      <c r="BA280" s="82"/>
      <c r="BB280" s="82"/>
      <c r="BC280" s="82"/>
      <c r="BD280" s="82"/>
      <c r="BE280" s="82"/>
      <c r="BF280" s="82">
        <v>6.0000000000000001E-3</v>
      </c>
      <c r="BG280" s="82">
        <v>7.2050000000000001</v>
      </c>
      <c r="BH280" s="82"/>
      <c r="BI280" s="82"/>
      <c r="BJ280" s="84"/>
      <c r="BK280" s="82"/>
      <c r="BL280" s="84"/>
      <c r="BM280" s="82"/>
      <c r="BN280" s="82"/>
      <c r="BO280" s="82"/>
      <c r="BP280" s="84"/>
      <c r="BQ280" s="82"/>
      <c r="BR280" s="84"/>
      <c r="BS280" s="82"/>
      <c r="BT280" s="82"/>
      <c r="BU280" s="82"/>
      <c r="BV280" s="82">
        <v>3.5840000000000001</v>
      </c>
    </row>
    <row r="281" spans="1:75" x14ac:dyDescent="0.25">
      <c r="A281" s="16">
        <v>279</v>
      </c>
      <c r="B281" s="16">
        <v>1</v>
      </c>
      <c r="C281" s="31" t="s">
        <v>734</v>
      </c>
      <c r="D281" s="40">
        <f>май!D281-июнь!E281</f>
        <v>2232.7033512463768</v>
      </c>
      <c r="E281" s="40">
        <f t="shared" si="4"/>
        <v>4.5490000000000004</v>
      </c>
      <c r="F281" s="36"/>
      <c r="G281" s="36"/>
      <c r="H281" s="36"/>
      <c r="I281" s="27"/>
      <c r="J281" s="36"/>
      <c r="K281" s="36"/>
      <c r="L281" s="36"/>
      <c r="M281" s="36"/>
      <c r="N281" s="36"/>
      <c r="O281" s="29"/>
      <c r="P281" s="36"/>
      <c r="Q281" s="29"/>
      <c r="R281" s="36"/>
      <c r="S281" s="36"/>
      <c r="T281" s="36"/>
      <c r="U281" s="36"/>
      <c r="V281" s="36"/>
      <c r="W281" s="36"/>
      <c r="X281" s="36"/>
      <c r="Y281" s="29"/>
      <c r="Z281" s="36"/>
      <c r="AA281" s="66"/>
      <c r="AB281" s="36"/>
      <c r="AC281" s="36"/>
      <c r="AD281" s="36"/>
      <c r="AE281" s="36"/>
      <c r="AF281" s="36"/>
      <c r="AG281" s="36"/>
      <c r="AH281" s="29"/>
      <c r="AI281" s="36"/>
      <c r="AJ281" s="29"/>
      <c r="AK281" s="36"/>
      <c r="AL281" s="36"/>
      <c r="AM281" s="36"/>
      <c r="AN281" s="29"/>
      <c r="AO281" s="36"/>
      <c r="AP281" s="29"/>
      <c r="AQ281" s="36"/>
      <c r="AR281" s="29"/>
      <c r="AS281" s="36"/>
      <c r="AT281" s="36"/>
      <c r="AU281" s="36"/>
      <c r="AV281" s="29"/>
      <c r="AW281" s="36"/>
      <c r="AX281" s="36"/>
      <c r="AY281" s="36"/>
      <c r="AZ281" s="29"/>
      <c r="BA281" s="36"/>
      <c r="BB281" s="36"/>
      <c r="BC281" s="36"/>
      <c r="BD281" s="36"/>
      <c r="BE281" s="36"/>
      <c r="BF281" s="36"/>
      <c r="BG281" s="36"/>
      <c r="BH281" s="36"/>
      <c r="BI281" s="36"/>
      <c r="BJ281" s="29"/>
      <c r="BK281" s="36"/>
      <c r="BL281" s="29"/>
      <c r="BM281" s="36"/>
      <c r="BN281" s="36"/>
      <c r="BO281" s="36"/>
      <c r="BP281" s="29"/>
      <c r="BQ281" s="36"/>
      <c r="BR281" s="29"/>
      <c r="BS281" s="36"/>
      <c r="BT281" s="36"/>
      <c r="BU281" s="36"/>
      <c r="BV281" s="36">
        <v>4.5490000000000004</v>
      </c>
    </row>
    <row r="282" spans="1:75" x14ac:dyDescent="0.25">
      <c r="A282" s="16">
        <v>280</v>
      </c>
      <c r="B282" s="16">
        <v>3</v>
      </c>
      <c r="C282" s="31" t="s">
        <v>735</v>
      </c>
      <c r="D282" s="40">
        <f>май!D282-июнь!E282</f>
        <v>-257.15702945893725</v>
      </c>
      <c r="E282" s="40">
        <f t="shared" si="4"/>
        <v>4.274</v>
      </c>
      <c r="F282" s="36"/>
      <c r="G282" s="36"/>
      <c r="H282" s="36"/>
      <c r="I282" s="27"/>
      <c r="J282" s="36"/>
      <c r="K282" s="36"/>
      <c r="L282" s="36"/>
      <c r="M282" s="36"/>
      <c r="N282" s="36"/>
      <c r="O282" s="29"/>
      <c r="P282" s="36"/>
      <c r="Q282" s="29"/>
      <c r="R282" s="36"/>
      <c r="S282" s="36"/>
      <c r="T282" s="36"/>
      <c r="U282" s="36"/>
      <c r="V282" s="36"/>
      <c r="W282" s="36"/>
      <c r="X282" s="36"/>
      <c r="Y282" s="29"/>
      <c r="Z282" s="36"/>
      <c r="AA282" s="66"/>
      <c r="AB282" s="36"/>
      <c r="AC282" s="36"/>
      <c r="AD282" s="36"/>
      <c r="AE282" s="36"/>
      <c r="AF282" s="36"/>
      <c r="AG282" s="36"/>
      <c r="AH282" s="29"/>
      <c r="AI282" s="36"/>
      <c r="AJ282" s="29"/>
      <c r="AK282" s="36"/>
      <c r="AL282" s="36"/>
      <c r="AM282" s="36"/>
      <c r="AN282" s="29"/>
      <c r="AO282" s="36"/>
      <c r="AP282" s="29"/>
      <c r="AQ282" s="36"/>
      <c r="AR282" s="29"/>
      <c r="AS282" s="36"/>
      <c r="AT282" s="36"/>
      <c r="AU282" s="36"/>
      <c r="AV282" s="29"/>
      <c r="AW282" s="36"/>
      <c r="AX282" s="36"/>
      <c r="AY282" s="36"/>
      <c r="AZ282" s="29"/>
      <c r="BA282" s="36"/>
      <c r="BB282" s="36"/>
      <c r="BC282" s="36"/>
      <c r="BD282" s="36"/>
      <c r="BE282" s="36"/>
      <c r="BF282" s="36"/>
      <c r="BG282" s="36"/>
      <c r="BH282" s="36"/>
      <c r="BI282" s="36"/>
      <c r="BJ282" s="29"/>
      <c r="BK282" s="36"/>
      <c r="BL282" s="29"/>
      <c r="BM282" s="36"/>
      <c r="BN282" s="36"/>
      <c r="BO282" s="36"/>
      <c r="BP282" s="29"/>
      <c r="BQ282" s="36"/>
      <c r="BR282" s="29"/>
      <c r="BS282" s="36"/>
      <c r="BT282" s="36"/>
      <c r="BU282" s="36"/>
      <c r="BV282" s="36">
        <v>4.274</v>
      </c>
    </row>
    <row r="283" spans="1:75" x14ac:dyDescent="0.25">
      <c r="A283" s="16">
        <v>281</v>
      </c>
      <c r="B283" s="16">
        <v>3</v>
      </c>
      <c r="C283" s="31" t="s">
        <v>929</v>
      </c>
      <c r="D283" s="40">
        <f>май!D283-июнь!E283</f>
        <v>75.014290579710149</v>
      </c>
      <c r="E283" s="40">
        <f t="shared" si="4"/>
        <v>3.5840000000000001</v>
      </c>
      <c r="F283" s="36"/>
      <c r="G283" s="36"/>
      <c r="H283" s="36"/>
      <c r="I283" s="27"/>
      <c r="J283" s="36"/>
      <c r="K283" s="36"/>
      <c r="L283" s="36"/>
      <c r="M283" s="36"/>
      <c r="N283" s="36"/>
      <c r="O283" s="29"/>
      <c r="P283" s="36"/>
      <c r="Q283" s="29"/>
      <c r="R283" s="36"/>
      <c r="S283" s="36"/>
      <c r="T283" s="36"/>
      <c r="U283" s="36"/>
      <c r="V283" s="36"/>
      <c r="W283" s="36"/>
      <c r="X283" s="36"/>
      <c r="Y283" s="29"/>
      <c r="Z283" s="36"/>
      <c r="AA283" s="66"/>
      <c r="AB283" s="36"/>
      <c r="AC283" s="36"/>
      <c r="AD283" s="36"/>
      <c r="AE283" s="36"/>
      <c r="AF283" s="36"/>
      <c r="AG283" s="36"/>
      <c r="AH283" s="29"/>
      <c r="AI283" s="36"/>
      <c r="AJ283" s="29"/>
      <c r="AK283" s="36"/>
      <c r="AL283" s="36"/>
      <c r="AM283" s="36"/>
      <c r="AN283" s="29"/>
      <c r="AO283" s="36"/>
      <c r="AP283" s="29"/>
      <c r="AQ283" s="36"/>
      <c r="AR283" s="29"/>
      <c r="AS283" s="36"/>
      <c r="AT283" s="36"/>
      <c r="AU283" s="36"/>
      <c r="AV283" s="29"/>
      <c r="AW283" s="36"/>
      <c r="AX283" s="36"/>
      <c r="AY283" s="36"/>
      <c r="AZ283" s="29"/>
      <c r="BA283" s="36"/>
      <c r="BB283" s="36"/>
      <c r="BC283" s="36"/>
      <c r="BD283" s="36"/>
      <c r="BE283" s="36"/>
      <c r="BF283" s="36"/>
      <c r="BG283" s="36"/>
      <c r="BH283" s="36"/>
      <c r="BI283" s="36"/>
      <c r="BJ283" s="29"/>
      <c r="BK283" s="36"/>
      <c r="BL283" s="29"/>
      <c r="BM283" s="36"/>
      <c r="BN283" s="36"/>
      <c r="BO283" s="36"/>
      <c r="BP283" s="29"/>
      <c r="BQ283" s="36"/>
      <c r="BR283" s="29"/>
      <c r="BS283" s="36"/>
      <c r="BT283" s="36"/>
      <c r="BU283" s="36"/>
      <c r="BV283" s="36">
        <v>3.5840000000000001</v>
      </c>
    </row>
    <row r="284" spans="1:75" s="86" customFormat="1" x14ac:dyDescent="0.25">
      <c r="A284" s="79">
        <v>282</v>
      </c>
      <c r="B284" s="79">
        <v>3</v>
      </c>
      <c r="C284" s="80" t="s">
        <v>736</v>
      </c>
      <c r="D284" s="81">
        <f>май!D284-июнь!E284</f>
        <v>707.13998732367111</v>
      </c>
      <c r="E284" s="81">
        <f t="shared" si="4"/>
        <v>14.676000000000002</v>
      </c>
      <c r="F284" s="82"/>
      <c r="G284" s="82"/>
      <c r="H284" s="82"/>
      <c r="I284" s="83"/>
      <c r="J284" s="82"/>
      <c r="K284" s="82"/>
      <c r="L284" s="82"/>
      <c r="M284" s="82"/>
      <c r="N284" s="82"/>
      <c r="O284" s="84"/>
      <c r="P284" s="82"/>
      <c r="Q284" s="84"/>
      <c r="R284" s="82"/>
      <c r="S284" s="82"/>
      <c r="T284" s="82"/>
      <c r="U284" s="82"/>
      <c r="V284" s="82"/>
      <c r="W284" s="82"/>
      <c r="X284" s="82"/>
      <c r="Y284" s="84"/>
      <c r="Z284" s="82"/>
      <c r="AA284" s="85"/>
      <c r="AB284" s="82"/>
      <c r="AC284" s="82"/>
      <c r="AD284" s="82"/>
      <c r="AE284" s="82"/>
      <c r="AF284" s="82"/>
      <c r="AG284" s="82"/>
      <c r="AH284" s="84"/>
      <c r="AI284" s="82"/>
      <c r="AJ284" s="84"/>
      <c r="AK284" s="82"/>
      <c r="AL284" s="82"/>
      <c r="AM284" s="82"/>
      <c r="AN284" s="84"/>
      <c r="AO284" s="82"/>
      <c r="AP284" s="84"/>
      <c r="AQ284" s="82"/>
      <c r="AR284" s="84"/>
      <c r="AS284" s="82"/>
      <c r="AT284" s="82"/>
      <c r="AU284" s="82"/>
      <c r="AV284" s="84"/>
      <c r="AW284" s="82"/>
      <c r="AX284" s="82"/>
      <c r="AY284" s="82"/>
      <c r="AZ284" s="84"/>
      <c r="BA284" s="82"/>
      <c r="BB284" s="82"/>
      <c r="BC284" s="82"/>
      <c r="BD284" s="82"/>
      <c r="BE284" s="82"/>
      <c r="BF284" s="82"/>
      <c r="BG284" s="82"/>
      <c r="BH284" s="82"/>
      <c r="BI284" s="82"/>
      <c r="BJ284" s="84"/>
      <c r="BK284" s="82"/>
      <c r="BL284" s="84">
        <v>14</v>
      </c>
      <c r="BM284" s="82">
        <v>10.127000000000001</v>
      </c>
      <c r="BN284" s="82"/>
      <c r="BO284" s="82"/>
      <c r="BP284" s="84"/>
      <c r="BQ284" s="82"/>
      <c r="BR284" s="84"/>
      <c r="BS284" s="82"/>
      <c r="BT284" s="82"/>
      <c r="BU284" s="82"/>
      <c r="BV284" s="82">
        <v>4.5490000000000004</v>
      </c>
      <c r="BW284" s="86" t="s">
        <v>1073</v>
      </c>
    </row>
    <row r="285" spans="1:75" s="86" customFormat="1" x14ac:dyDescent="0.25">
      <c r="A285" s="79">
        <v>283</v>
      </c>
      <c r="B285" s="79">
        <v>3</v>
      </c>
      <c r="C285" s="80" t="s">
        <v>1061</v>
      </c>
      <c r="D285" s="81">
        <f>май!D285-июнь!E285</f>
        <v>452.75001311111106</v>
      </c>
      <c r="E285" s="81">
        <f t="shared" si="4"/>
        <v>16.821000000000002</v>
      </c>
      <c r="F285" s="82"/>
      <c r="G285" s="82"/>
      <c r="H285" s="82"/>
      <c r="I285" s="83"/>
      <c r="J285" s="82"/>
      <c r="K285" s="82"/>
      <c r="L285" s="82"/>
      <c r="M285" s="82"/>
      <c r="N285" s="82"/>
      <c r="O285" s="84"/>
      <c r="P285" s="82"/>
      <c r="Q285" s="84"/>
      <c r="R285" s="82"/>
      <c r="S285" s="82"/>
      <c r="T285" s="82"/>
      <c r="U285" s="82"/>
      <c r="V285" s="82"/>
      <c r="W285" s="82"/>
      <c r="X285" s="82"/>
      <c r="Y285" s="84"/>
      <c r="Z285" s="82"/>
      <c r="AA285" s="85"/>
      <c r="AB285" s="82"/>
      <c r="AC285" s="82"/>
      <c r="AD285" s="82"/>
      <c r="AE285" s="82"/>
      <c r="AF285" s="82"/>
      <c r="AG285" s="82"/>
      <c r="AH285" s="84"/>
      <c r="AI285" s="82"/>
      <c r="AJ285" s="84"/>
      <c r="AK285" s="82"/>
      <c r="AL285" s="82"/>
      <c r="AM285" s="82"/>
      <c r="AN285" s="84"/>
      <c r="AO285" s="82"/>
      <c r="AP285" s="84"/>
      <c r="AQ285" s="82"/>
      <c r="AR285" s="84"/>
      <c r="AS285" s="82"/>
      <c r="AT285" s="82"/>
      <c r="AU285" s="82"/>
      <c r="AV285" s="84"/>
      <c r="AW285" s="82"/>
      <c r="AX285" s="82"/>
      <c r="AY285" s="82"/>
      <c r="AZ285" s="84"/>
      <c r="BA285" s="82"/>
      <c r="BB285" s="82"/>
      <c r="BC285" s="82"/>
      <c r="BD285" s="82"/>
      <c r="BE285" s="82"/>
      <c r="BF285" s="82"/>
      <c r="BG285" s="82"/>
      <c r="BH285" s="82"/>
      <c r="BI285" s="82"/>
      <c r="BJ285" s="84"/>
      <c r="BK285" s="82"/>
      <c r="BL285" s="84">
        <v>12</v>
      </c>
      <c r="BM285" s="82">
        <v>12.547000000000001</v>
      </c>
      <c r="BN285" s="82"/>
      <c r="BO285" s="82"/>
      <c r="BP285" s="84"/>
      <c r="BQ285" s="82"/>
      <c r="BR285" s="84"/>
      <c r="BS285" s="82"/>
      <c r="BT285" s="82"/>
      <c r="BU285" s="82"/>
      <c r="BV285" s="82">
        <v>4.274</v>
      </c>
    </row>
    <row r="286" spans="1:75" s="86" customFormat="1" x14ac:dyDescent="0.25">
      <c r="A286" s="79">
        <v>284</v>
      </c>
      <c r="B286" s="79">
        <v>3</v>
      </c>
      <c r="C286" s="80" t="s">
        <v>738</v>
      </c>
      <c r="D286" s="81">
        <f>май!D286-июнь!E286</f>
        <v>132.16555552657005</v>
      </c>
      <c r="E286" s="81">
        <f t="shared" si="4"/>
        <v>3.5840000000000001</v>
      </c>
      <c r="F286" s="82"/>
      <c r="G286" s="82"/>
      <c r="H286" s="82"/>
      <c r="I286" s="83"/>
      <c r="J286" s="82"/>
      <c r="K286" s="82"/>
      <c r="L286" s="82"/>
      <c r="M286" s="82"/>
      <c r="N286" s="82"/>
      <c r="O286" s="84"/>
      <c r="P286" s="82"/>
      <c r="Q286" s="84"/>
      <c r="R286" s="82"/>
      <c r="S286" s="82"/>
      <c r="T286" s="82"/>
      <c r="U286" s="82"/>
      <c r="V286" s="82"/>
      <c r="W286" s="82"/>
      <c r="X286" s="82"/>
      <c r="Y286" s="84"/>
      <c r="Z286" s="82"/>
      <c r="AA286" s="85"/>
      <c r="AB286" s="82"/>
      <c r="AC286" s="82"/>
      <c r="AD286" s="82"/>
      <c r="AE286" s="82"/>
      <c r="AF286" s="82"/>
      <c r="AG286" s="82"/>
      <c r="AH286" s="84"/>
      <c r="AI286" s="82"/>
      <c r="AJ286" s="84"/>
      <c r="AK286" s="82"/>
      <c r="AL286" s="82"/>
      <c r="AM286" s="82"/>
      <c r="AN286" s="84"/>
      <c r="AO286" s="82"/>
      <c r="AP286" s="84"/>
      <c r="AQ286" s="82"/>
      <c r="AR286" s="84"/>
      <c r="AS286" s="82"/>
      <c r="AT286" s="82"/>
      <c r="AU286" s="82"/>
      <c r="AV286" s="84"/>
      <c r="AW286" s="82"/>
      <c r="AX286" s="82"/>
      <c r="AY286" s="82"/>
      <c r="AZ286" s="84"/>
      <c r="BA286" s="82"/>
      <c r="BB286" s="82"/>
      <c r="BC286" s="82"/>
      <c r="BD286" s="82"/>
      <c r="BE286" s="82"/>
      <c r="BF286" s="82"/>
      <c r="BG286" s="82"/>
      <c r="BH286" s="82"/>
      <c r="BI286" s="82"/>
      <c r="BJ286" s="84"/>
      <c r="BK286" s="82"/>
      <c r="BL286" s="84"/>
      <c r="BM286" s="82"/>
      <c r="BN286" s="82"/>
      <c r="BO286" s="82"/>
      <c r="BP286" s="84"/>
      <c r="BQ286" s="82"/>
      <c r="BR286" s="84"/>
      <c r="BS286" s="82"/>
      <c r="BT286" s="82"/>
      <c r="BU286" s="82"/>
      <c r="BV286" s="82">
        <v>3.5840000000000001</v>
      </c>
      <c r="BW286" s="86" t="s">
        <v>1070</v>
      </c>
    </row>
    <row r="287" spans="1:75" s="86" customFormat="1" x14ac:dyDescent="0.25">
      <c r="A287" s="79">
        <v>285</v>
      </c>
      <c r="B287" s="79">
        <v>3</v>
      </c>
      <c r="C287" s="80" t="s">
        <v>739</v>
      </c>
      <c r="D287" s="81">
        <f>май!D287-июнь!E287</f>
        <v>-240.17259480193246</v>
      </c>
      <c r="E287" s="81">
        <f t="shared" si="4"/>
        <v>7.2070000000000007</v>
      </c>
      <c r="F287" s="82"/>
      <c r="G287" s="82"/>
      <c r="H287" s="82"/>
      <c r="I287" s="83"/>
      <c r="J287" s="82"/>
      <c r="K287" s="82"/>
      <c r="L287" s="82"/>
      <c r="M287" s="82"/>
      <c r="N287" s="82"/>
      <c r="O287" s="84"/>
      <c r="P287" s="82"/>
      <c r="Q287" s="84"/>
      <c r="R287" s="82"/>
      <c r="S287" s="82"/>
      <c r="T287" s="82"/>
      <c r="U287" s="82"/>
      <c r="V287" s="82"/>
      <c r="W287" s="82"/>
      <c r="X287" s="82"/>
      <c r="Y287" s="84"/>
      <c r="Z287" s="82"/>
      <c r="AA287" s="85"/>
      <c r="AB287" s="82"/>
      <c r="AC287" s="82"/>
      <c r="AD287" s="82"/>
      <c r="AE287" s="82"/>
      <c r="AF287" s="82"/>
      <c r="AG287" s="82"/>
      <c r="AH287" s="84">
        <v>1</v>
      </c>
      <c r="AI287" s="82">
        <v>2.6579999999999999</v>
      </c>
      <c r="AJ287" s="84"/>
      <c r="AK287" s="82"/>
      <c r="AL287" s="82"/>
      <c r="AM287" s="82"/>
      <c r="AN287" s="84"/>
      <c r="AO287" s="82"/>
      <c r="AP287" s="84"/>
      <c r="AQ287" s="82"/>
      <c r="AR287" s="84"/>
      <c r="AS287" s="82"/>
      <c r="AT287" s="82"/>
      <c r="AU287" s="82"/>
      <c r="AV287" s="84"/>
      <c r="AW287" s="82"/>
      <c r="AX287" s="82"/>
      <c r="AY287" s="82"/>
      <c r="AZ287" s="84"/>
      <c r="BA287" s="82"/>
      <c r="BB287" s="82"/>
      <c r="BC287" s="82"/>
      <c r="BD287" s="82"/>
      <c r="BE287" s="82"/>
      <c r="BF287" s="82"/>
      <c r="BG287" s="82"/>
      <c r="BH287" s="82"/>
      <c r="BI287" s="82"/>
      <c r="BJ287" s="84"/>
      <c r="BK287" s="82"/>
      <c r="BL287" s="84"/>
      <c r="BM287" s="82"/>
      <c r="BN287" s="82"/>
      <c r="BO287" s="82"/>
      <c r="BP287" s="84"/>
      <c r="BQ287" s="82"/>
      <c r="BR287" s="84"/>
      <c r="BS287" s="82"/>
      <c r="BT287" s="82"/>
      <c r="BU287" s="82"/>
      <c r="BV287" s="82">
        <v>4.5490000000000004</v>
      </c>
    </row>
    <row r="288" spans="1:75" s="86" customFormat="1" x14ac:dyDescent="0.25">
      <c r="A288" s="79">
        <v>286</v>
      </c>
      <c r="B288" s="79">
        <v>3</v>
      </c>
      <c r="C288" s="80" t="s">
        <v>740</v>
      </c>
      <c r="D288" s="81">
        <f>май!D288-июнь!E288</f>
        <v>-37.883502560386475</v>
      </c>
      <c r="E288" s="81">
        <f t="shared" si="4"/>
        <v>6.8079999999999998</v>
      </c>
      <c r="F288" s="82"/>
      <c r="G288" s="82"/>
      <c r="H288" s="82"/>
      <c r="I288" s="83"/>
      <c r="J288" s="82"/>
      <c r="K288" s="82"/>
      <c r="L288" s="82"/>
      <c r="M288" s="82"/>
      <c r="N288" s="82"/>
      <c r="O288" s="84"/>
      <c r="P288" s="82"/>
      <c r="Q288" s="84"/>
      <c r="R288" s="82"/>
      <c r="S288" s="82"/>
      <c r="T288" s="82"/>
      <c r="U288" s="82"/>
      <c r="V288" s="82"/>
      <c r="W288" s="82"/>
      <c r="X288" s="82"/>
      <c r="Y288" s="84"/>
      <c r="Z288" s="82"/>
      <c r="AA288" s="85"/>
      <c r="AB288" s="82"/>
      <c r="AC288" s="82"/>
      <c r="AD288" s="82"/>
      <c r="AE288" s="82"/>
      <c r="AF288" s="82"/>
      <c r="AG288" s="82"/>
      <c r="AH288" s="84"/>
      <c r="AI288" s="82"/>
      <c r="AJ288" s="84"/>
      <c r="AK288" s="82"/>
      <c r="AL288" s="82"/>
      <c r="AM288" s="82"/>
      <c r="AN288" s="84"/>
      <c r="AO288" s="82"/>
      <c r="AP288" s="84"/>
      <c r="AQ288" s="82"/>
      <c r="AR288" s="84"/>
      <c r="AS288" s="82"/>
      <c r="AT288" s="82"/>
      <c r="AU288" s="82"/>
      <c r="AV288" s="84"/>
      <c r="AW288" s="82"/>
      <c r="AX288" s="82"/>
      <c r="AY288" s="82"/>
      <c r="AZ288" s="84"/>
      <c r="BA288" s="82"/>
      <c r="BB288" s="82"/>
      <c r="BC288" s="82"/>
      <c r="BD288" s="82"/>
      <c r="BE288" s="82"/>
      <c r="BF288" s="82"/>
      <c r="BG288" s="82"/>
      <c r="BH288" s="82"/>
      <c r="BI288" s="82"/>
      <c r="BJ288" s="84"/>
      <c r="BK288" s="82"/>
      <c r="BL288" s="84">
        <v>6</v>
      </c>
      <c r="BM288" s="82">
        <v>2.5339999999999998</v>
      </c>
      <c r="BN288" s="82"/>
      <c r="BO288" s="82"/>
      <c r="BP288" s="84"/>
      <c r="BQ288" s="82"/>
      <c r="BR288" s="84"/>
      <c r="BS288" s="82"/>
      <c r="BT288" s="82"/>
      <c r="BU288" s="82"/>
      <c r="BV288" s="82">
        <v>4.274</v>
      </c>
    </row>
    <row r="289" spans="1:75" s="86" customFormat="1" x14ac:dyDescent="0.25">
      <c r="A289" s="79">
        <v>287</v>
      </c>
      <c r="B289" s="79">
        <v>2</v>
      </c>
      <c r="C289" s="80" t="s">
        <v>741</v>
      </c>
      <c r="D289" s="81">
        <f>май!D289-июнь!E289</f>
        <v>-158.2228141062802</v>
      </c>
      <c r="E289" s="81">
        <f t="shared" si="4"/>
        <v>17.318000000000001</v>
      </c>
      <c r="F289" s="82"/>
      <c r="G289" s="82"/>
      <c r="H289" s="82"/>
      <c r="I289" s="83"/>
      <c r="J289" s="82"/>
      <c r="K289" s="82"/>
      <c r="L289" s="82"/>
      <c r="M289" s="82"/>
      <c r="N289" s="82"/>
      <c r="O289" s="84"/>
      <c r="P289" s="82"/>
      <c r="Q289" s="84"/>
      <c r="R289" s="82"/>
      <c r="S289" s="82"/>
      <c r="T289" s="82"/>
      <c r="U289" s="82"/>
      <c r="V289" s="82"/>
      <c r="W289" s="82"/>
      <c r="X289" s="82"/>
      <c r="Y289" s="84"/>
      <c r="Z289" s="82"/>
      <c r="AA289" s="85"/>
      <c r="AB289" s="82"/>
      <c r="AC289" s="82"/>
      <c r="AD289" s="82"/>
      <c r="AE289" s="82"/>
      <c r="AF289" s="82"/>
      <c r="AG289" s="82"/>
      <c r="AH289" s="84"/>
      <c r="AI289" s="82"/>
      <c r="AJ289" s="84"/>
      <c r="AK289" s="82"/>
      <c r="AL289" s="82"/>
      <c r="AM289" s="82"/>
      <c r="AN289" s="84"/>
      <c r="AO289" s="82"/>
      <c r="AP289" s="84"/>
      <c r="AQ289" s="82"/>
      <c r="AR289" s="84"/>
      <c r="AS289" s="82"/>
      <c r="AT289" s="82"/>
      <c r="AU289" s="82"/>
      <c r="AV289" s="84"/>
      <c r="AW289" s="82"/>
      <c r="AX289" s="82"/>
      <c r="AY289" s="82"/>
      <c r="AZ289" s="84"/>
      <c r="BA289" s="82"/>
      <c r="BB289" s="82"/>
      <c r="BC289" s="82"/>
      <c r="BD289" s="82"/>
      <c r="BE289" s="82"/>
      <c r="BF289" s="82"/>
      <c r="BG289" s="82"/>
      <c r="BH289" s="82"/>
      <c r="BI289" s="82"/>
      <c r="BJ289" s="84"/>
      <c r="BK289" s="82"/>
      <c r="BL289" s="84">
        <v>25</v>
      </c>
      <c r="BM289" s="82">
        <v>13.734</v>
      </c>
      <c r="BN289" s="82"/>
      <c r="BO289" s="82"/>
      <c r="BP289" s="84"/>
      <c r="BQ289" s="82"/>
      <c r="BR289" s="84"/>
      <c r="BS289" s="82"/>
      <c r="BT289" s="82"/>
      <c r="BU289" s="82"/>
      <c r="BV289" s="82">
        <v>3.5840000000000001</v>
      </c>
    </row>
    <row r="290" spans="1:75" s="86" customFormat="1" x14ac:dyDescent="0.25">
      <c r="A290" s="79">
        <v>288</v>
      </c>
      <c r="B290" s="79">
        <v>2</v>
      </c>
      <c r="C290" s="80" t="s">
        <v>742</v>
      </c>
      <c r="D290" s="81">
        <f>май!D290-июнь!E290</f>
        <v>481.95092543961351</v>
      </c>
      <c r="E290" s="81">
        <f t="shared" si="4"/>
        <v>23.026</v>
      </c>
      <c r="F290" s="82"/>
      <c r="G290" s="82"/>
      <c r="H290" s="82"/>
      <c r="I290" s="83"/>
      <c r="J290" s="82"/>
      <c r="K290" s="82"/>
      <c r="L290" s="82"/>
      <c r="M290" s="82"/>
      <c r="N290" s="82"/>
      <c r="O290" s="84"/>
      <c r="P290" s="82"/>
      <c r="Q290" s="84"/>
      <c r="R290" s="82"/>
      <c r="S290" s="82"/>
      <c r="T290" s="82"/>
      <c r="U290" s="82">
        <v>3.4000000000000002E-2</v>
      </c>
      <c r="V290" s="82">
        <v>18.477</v>
      </c>
      <c r="W290" s="82"/>
      <c r="X290" s="82"/>
      <c r="Y290" s="84"/>
      <c r="Z290" s="82"/>
      <c r="AA290" s="85"/>
      <c r="AB290" s="82"/>
      <c r="AC290" s="82"/>
      <c r="AD290" s="82"/>
      <c r="AE290" s="82"/>
      <c r="AF290" s="82"/>
      <c r="AG290" s="82"/>
      <c r="AH290" s="84"/>
      <c r="AI290" s="82"/>
      <c r="AJ290" s="84"/>
      <c r="AK290" s="82"/>
      <c r="AL290" s="82"/>
      <c r="AM290" s="82"/>
      <c r="AN290" s="84"/>
      <c r="AO290" s="82"/>
      <c r="AP290" s="84"/>
      <c r="AQ290" s="82"/>
      <c r="AR290" s="84"/>
      <c r="AS290" s="82"/>
      <c r="AT290" s="82"/>
      <c r="AU290" s="82"/>
      <c r="AV290" s="84"/>
      <c r="AW290" s="82"/>
      <c r="AX290" s="82"/>
      <c r="AY290" s="82"/>
      <c r="AZ290" s="84"/>
      <c r="BA290" s="82"/>
      <c r="BB290" s="82"/>
      <c r="BC290" s="82"/>
      <c r="BD290" s="82"/>
      <c r="BE290" s="82"/>
      <c r="BF290" s="82"/>
      <c r="BG290" s="82"/>
      <c r="BH290" s="82"/>
      <c r="BI290" s="82"/>
      <c r="BJ290" s="84"/>
      <c r="BK290" s="82"/>
      <c r="BL290" s="84"/>
      <c r="BM290" s="82"/>
      <c r="BN290" s="82"/>
      <c r="BO290" s="82"/>
      <c r="BP290" s="84"/>
      <c r="BQ290" s="82"/>
      <c r="BR290" s="84"/>
      <c r="BS290" s="82"/>
      <c r="BT290" s="82"/>
      <c r="BU290" s="82"/>
      <c r="BV290" s="82">
        <v>4.5490000000000004</v>
      </c>
    </row>
    <row r="291" spans="1:75" s="86" customFormat="1" x14ac:dyDescent="0.25">
      <c r="A291" s="79">
        <v>289</v>
      </c>
      <c r="B291" s="79">
        <v>2</v>
      </c>
      <c r="C291" s="80" t="s">
        <v>743</v>
      </c>
      <c r="D291" s="81">
        <f>май!D291-июнь!E291</f>
        <v>14.127332898550726</v>
      </c>
      <c r="E291" s="81">
        <f t="shared" si="4"/>
        <v>13.248999999999999</v>
      </c>
      <c r="F291" s="82"/>
      <c r="G291" s="82"/>
      <c r="H291" s="82"/>
      <c r="I291" s="83"/>
      <c r="J291" s="82"/>
      <c r="K291" s="82"/>
      <c r="L291" s="82"/>
      <c r="M291" s="82"/>
      <c r="N291" s="82"/>
      <c r="O291" s="84"/>
      <c r="P291" s="82"/>
      <c r="Q291" s="84"/>
      <c r="R291" s="82"/>
      <c r="S291" s="82"/>
      <c r="T291" s="82"/>
      <c r="U291" s="82"/>
      <c r="V291" s="82"/>
      <c r="W291" s="82"/>
      <c r="X291" s="82"/>
      <c r="Y291" s="84"/>
      <c r="Z291" s="82"/>
      <c r="AA291" s="85"/>
      <c r="AB291" s="82"/>
      <c r="AC291" s="82"/>
      <c r="AD291" s="82"/>
      <c r="AE291" s="82"/>
      <c r="AF291" s="82"/>
      <c r="AG291" s="82"/>
      <c r="AH291" s="84"/>
      <c r="AI291" s="82"/>
      <c r="AJ291" s="84"/>
      <c r="AK291" s="82"/>
      <c r="AL291" s="82"/>
      <c r="AM291" s="82"/>
      <c r="AN291" s="84"/>
      <c r="AO291" s="82"/>
      <c r="AP291" s="84"/>
      <c r="AQ291" s="82"/>
      <c r="AR291" s="84"/>
      <c r="AS291" s="82"/>
      <c r="AT291" s="82"/>
      <c r="AU291" s="82"/>
      <c r="AV291" s="84"/>
      <c r="AW291" s="82"/>
      <c r="AX291" s="82"/>
      <c r="AY291" s="82"/>
      <c r="AZ291" s="84"/>
      <c r="BA291" s="82"/>
      <c r="BB291" s="82"/>
      <c r="BC291" s="82"/>
      <c r="BD291" s="82"/>
      <c r="BE291" s="82"/>
      <c r="BF291" s="82">
        <v>8.0000000000000002E-3</v>
      </c>
      <c r="BG291" s="82">
        <v>8.9749999999999996</v>
      </c>
      <c r="BH291" s="82"/>
      <c r="BI291" s="82"/>
      <c r="BJ291" s="84"/>
      <c r="BK291" s="82"/>
      <c r="BL291" s="84"/>
      <c r="BM291" s="82"/>
      <c r="BN291" s="82"/>
      <c r="BO291" s="82"/>
      <c r="BP291" s="84"/>
      <c r="BQ291" s="82"/>
      <c r="BR291" s="84"/>
      <c r="BS291" s="82"/>
      <c r="BT291" s="82"/>
      <c r="BU291" s="82"/>
      <c r="BV291" s="82">
        <v>4.274</v>
      </c>
    </row>
    <row r="292" spans="1:75" x14ac:dyDescent="0.25">
      <c r="A292" s="16">
        <v>290</v>
      </c>
      <c r="B292" s="16">
        <v>2</v>
      </c>
      <c r="C292" s="31" t="s">
        <v>744</v>
      </c>
      <c r="D292" s="40">
        <f>май!D292-июнь!E292</f>
        <v>643.89254838647344</v>
      </c>
      <c r="E292" s="40">
        <f t="shared" si="4"/>
        <v>3.5840000000000001</v>
      </c>
      <c r="F292" s="36"/>
      <c r="G292" s="36"/>
      <c r="H292" s="36"/>
      <c r="I292" s="27"/>
      <c r="J292" s="36"/>
      <c r="K292" s="36"/>
      <c r="L292" s="36"/>
      <c r="M292" s="36"/>
      <c r="N292" s="36"/>
      <c r="O292" s="29"/>
      <c r="P292" s="36"/>
      <c r="Q292" s="29"/>
      <c r="R292" s="36"/>
      <c r="S292" s="36"/>
      <c r="T292" s="36"/>
      <c r="U292" s="36"/>
      <c r="V292" s="36"/>
      <c r="W292" s="36"/>
      <c r="X292" s="36"/>
      <c r="Y292" s="29"/>
      <c r="Z292" s="36"/>
      <c r="AA292" s="66"/>
      <c r="AB292" s="36"/>
      <c r="AC292" s="36"/>
      <c r="AD292" s="36"/>
      <c r="AE292" s="36"/>
      <c r="AF292" s="36"/>
      <c r="AG292" s="36"/>
      <c r="AH292" s="29"/>
      <c r="AI292" s="36"/>
      <c r="AJ292" s="29"/>
      <c r="AK292" s="36"/>
      <c r="AL292" s="36"/>
      <c r="AM292" s="36"/>
      <c r="AN292" s="29"/>
      <c r="AO292" s="36"/>
      <c r="AP292" s="29"/>
      <c r="AQ292" s="36"/>
      <c r="AR292" s="29"/>
      <c r="AS292" s="36"/>
      <c r="AT292" s="36"/>
      <c r="AU292" s="36"/>
      <c r="AV292" s="29"/>
      <c r="AW292" s="36"/>
      <c r="AX292" s="36"/>
      <c r="AY292" s="36"/>
      <c r="AZ292" s="29"/>
      <c r="BA292" s="36"/>
      <c r="BB292" s="36"/>
      <c r="BC292" s="36"/>
      <c r="BD292" s="36"/>
      <c r="BE292" s="36"/>
      <c r="BF292" s="36"/>
      <c r="BG292" s="36"/>
      <c r="BH292" s="36"/>
      <c r="BI292" s="36"/>
      <c r="BJ292" s="29"/>
      <c r="BK292" s="36"/>
      <c r="BL292" s="29"/>
      <c r="BM292" s="36"/>
      <c r="BN292" s="36"/>
      <c r="BO292" s="36"/>
      <c r="BP292" s="29"/>
      <c r="BQ292" s="36"/>
      <c r="BR292" s="29"/>
      <c r="BS292" s="36"/>
      <c r="BT292" s="36"/>
      <c r="BU292" s="36"/>
      <c r="BV292" s="36">
        <v>3.5840000000000001</v>
      </c>
    </row>
    <row r="293" spans="1:75" s="86" customFormat="1" x14ac:dyDescent="0.25">
      <c r="A293" s="79">
        <v>291</v>
      </c>
      <c r="B293" s="79">
        <v>2</v>
      </c>
      <c r="C293" s="80" t="s">
        <v>745</v>
      </c>
      <c r="D293" s="81">
        <f>май!D293-июнь!E293</f>
        <v>587.84660588019335</v>
      </c>
      <c r="E293" s="81">
        <f t="shared" si="4"/>
        <v>11.891999999999999</v>
      </c>
      <c r="F293" s="82"/>
      <c r="G293" s="82"/>
      <c r="H293" s="82"/>
      <c r="I293" s="83"/>
      <c r="J293" s="82"/>
      <c r="K293" s="82"/>
      <c r="L293" s="82"/>
      <c r="M293" s="82"/>
      <c r="N293" s="82"/>
      <c r="O293" s="84"/>
      <c r="P293" s="82"/>
      <c r="Q293" s="84"/>
      <c r="R293" s="82"/>
      <c r="S293" s="82"/>
      <c r="T293" s="82"/>
      <c r="U293" s="82"/>
      <c r="V293" s="82"/>
      <c r="W293" s="82"/>
      <c r="X293" s="82"/>
      <c r="Y293" s="84"/>
      <c r="Z293" s="82"/>
      <c r="AA293" s="85"/>
      <c r="AB293" s="82"/>
      <c r="AC293" s="82"/>
      <c r="AD293" s="82"/>
      <c r="AE293" s="82"/>
      <c r="AF293" s="82"/>
      <c r="AG293" s="82"/>
      <c r="AH293" s="84"/>
      <c r="AI293" s="82"/>
      <c r="AJ293" s="84"/>
      <c r="AK293" s="82"/>
      <c r="AL293" s="82"/>
      <c r="AM293" s="82"/>
      <c r="AN293" s="84"/>
      <c r="AO293" s="82"/>
      <c r="AP293" s="84"/>
      <c r="AQ293" s="82"/>
      <c r="AR293" s="84"/>
      <c r="AS293" s="82"/>
      <c r="AT293" s="82"/>
      <c r="AU293" s="82"/>
      <c r="AV293" s="84"/>
      <c r="AW293" s="82"/>
      <c r="AX293" s="82"/>
      <c r="AY293" s="82"/>
      <c r="AZ293" s="84"/>
      <c r="BA293" s="82"/>
      <c r="BB293" s="82"/>
      <c r="BC293" s="82"/>
      <c r="BD293" s="82"/>
      <c r="BE293" s="82"/>
      <c r="BF293" s="82"/>
      <c r="BG293" s="82"/>
      <c r="BH293" s="82"/>
      <c r="BI293" s="82"/>
      <c r="BJ293" s="84"/>
      <c r="BK293" s="82"/>
      <c r="BL293" s="84">
        <v>8</v>
      </c>
      <c r="BM293" s="82">
        <v>7.343</v>
      </c>
      <c r="BN293" s="82"/>
      <c r="BO293" s="82"/>
      <c r="BP293" s="84"/>
      <c r="BQ293" s="82"/>
      <c r="BR293" s="84"/>
      <c r="BS293" s="82"/>
      <c r="BT293" s="82"/>
      <c r="BU293" s="82"/>
      <c r="BV293" s="82">
        <v>4.5490000000000004</v>
      </c>
      <c r="BW293" s="86" t="s">
        <v>1136</v>
      </c>
    </row>
    <row r="294" spans="1:75" x14ac:dyDescent="0.25">
      <c r="A294" s="16">
        <v>292</v>
      </c>
      <c r="B294" s="16">
        <v>2</v>
      </c>
      <c r="C294" s="31" t="s">
        <v>746</v>
      </c>
      <c r="D294" s="40">
        <f>май!D294-июнь!E294</f>
        <v>-760.4735632077294</v>
      </c>
      <c r="E294" s="40">
        <f t="shared" si="4"/>
        <v>4.274</v>
      </c>
      <c r="F294" s="36"/>
      <c r="G294" s="36"/>
      <c r="H294" s="36"/>
      <c r="I294" s="27"/>
      <c r="J294" s="36"/>
      <c r="K294" s="36"/>
      <c r="L294" s="36"/>
      <c r="M294" s="36"/>
      <c r="N294" s="36"/>
      <c r="O294" s="29"/>
      <c r="P294" s="36"/>
      <c r="Q294" s="29"/>
      <c r="R294" s="36"/>
      <c r="S294" s="36"/>
      <c r="T294" s="36"/>
      <c r="U294" s="36"/>
      <c r="V294" s="36"/>
      <c r="W294" s="36"/>
      <c r="X294" s="36"/>
      <c r="Y294" s="29"/>
      <c r="Z294" s="36"/>
      <c r="AA294" s="66"/>
      <c r="AB294" s="36"/>
      <c r="AC294" s="36"/>
      <c r="AD294" s="36"/>
      <c r="AE294" s="36"/>
      <c r="AF294" s="36"/>
      <c r="AG294" s="36"/>
      <c r="AH294" s="29"/>
      <c r="AI294" s="36"/>
      <c r="AJ294" s="29"/>
      <c r="AK294" s="36"/>
      <c r="AL294" s="36"/>
      <c r="AM294" s="36"/>
      <c r="AN294" s="29"/>
      <c r="AO294" s="36"/>
      <c r="AP294" s="29"/>
      <c r="AQ294" s="36"/>
      <c r="AR294" s="29"/>
      <c r="AS294" s="36"/>
      <c r="AT294" s="36"/>
      <c r="AU294" s="36"/>
      <c r="AV294" s="29"/>
      <c r="AW294" s="36"/>
      <c r="AX294" s="36"/>
      <c r="AY294" s="36"/>
      <c r="AZ294" s="29"/>
      <c r="BA294" s="36"/>
      <c r="BB294" s="36"/>
      <c r="BC294" s="36"/>
      <c r="BD294" s="36"/>
      <c r="BE294" s="36"/>
      <c r="BF294" s="36"/>
      <c r="BG294" s="36"/>
      <c r="BH294" s="36"/>
      <c r="BI294" s="36"/>
      <c r="BJ294" s="29"/>
      <c r="BK294" s="36"/>
      <c r="BL294" s="29"/>
      <c r="BM294" s="36"/>
      <c r="BN294" s="36"/>
      <c r="BO294" s="36"/>
      <c r="BP294" s="29"/>
      <c r="BQ294" s="36"/>
      <c r="BR294" s="29"/>
      <c r="BS294" s="36"/>
      <c r="BT294" s="36"/>
      <c r="BU294" s="36"/>
      <c r="BV294" s="36">
        <v>4.274</v>
      </c>
    </row>
    <row r="295" spans="1:75" s="86" customFormat="1" x14ac:dyDescent="0.25">
      <c r="A295" s="79">
        <v>293</v>
      </c>
      <c r="B295" s="79">
        <v>2</v>
      </c>
      <c r="C295" s="80" t="s">
        <v>747</v>
      </c>
      <c r="D295" s="81">
        <f>май!D295-июнь!E295</f>
        <v>1971.645661004831</v>
      </c>
      <c r="E295" s="81">
        <f t="shared" si="4"/>
        <v>9.9410000000000007</v>
      </c>
      <c r="F295" s="82"/>
      <c r="G295" s="82"/>
      <c r="H295" s="82"/>
      <c r="I295" s="83"/>
      <c r="J295" s="82"/>
      <c r="K295" s="82"/>
      <c r="L295" s="82"/>
      <c r="M295" s="82"/>
      <c r="N295" s="82"/>
      <c r="O295" s="84"/>
      <c r="P295" s="82"/>
      <c r="Q295" s="84"/>
      <c r="R295" s="82"/>
      <c r="S295" s="82"/>
      <c r="T295" s="82"/>
      <c r="U295" s="82"/>
      <c r="V295" s="82"/>
      <c r="W295" s="82"/>
      <c r="X295" s="82"/>
      <c r="Y295" s="84"/>
      <c r="Z295" s="82"/>
      <c r="AA295" s="85"/>
      <c r="AB295" s="82"/>
      <c r="AC295" s="82"/>
      <c r="AD295" s="82"/>
      <c r="AE295" s="82"/>
      <c r="AF295" s="82"/>
      <c r="AG295" s="82"/>
      <c r="AH295" s="84"/>
      <c r="AI295" s="82"/>
      <c r="AJ295" s="84"/>
      <c r="AK295" s="82"/>
      <c r="AL295" s="82"/>
      <c r="AM295" s="82"/>
      <c r="AN295" s="84"/>
      <c r="AO295" s="82"/>
      <c r="AP295" s="84"/>
      <c r="AQ295" s="82"/>
      <c r="AR295" s="84"/>
      <c r="AS295" s="82"/>
      <c r="AT295" s="82"/>
      <c r="AU295" s="82"/>
      <c r="AV295" s="84"/>
      <c r="AW295" s="82"/>
      <c r="AX295" s="82"/>
      <c r="AY295" s="82"/>
      <c r="AZ295" s="84"/>
      <c r="BA295" s="82"/>
      <c r="BB295" s="82"/>
      <c r="BC295" s="82"/>
      <c r="BD295" s="82"/>
      <c r="BE295" s="82"/>
      <c r="BF295" s="82"/>
      <c r="BG295" s="82"/>
      <c r="BH295" s="82"/>
      <c r="BI295" s="82"/>
      <c r="BJ295" s="84"/>
      <c r="BK295" s="82"/>
      <c r="BL295" s="84">
        <v>6</v>
      </c>
      <c r="BM295" s="82">
        <v>6.3570000000000002</v>
      </c>
      <c r="BN295" s="82"/>
      <c r="BO295" s="82"/>
      <c r="BP295" s="84"/>
      <c r="BQ295" s="82"/>
      <c r="BR295" s="84"/>
      <c r="BS295" s="82"/>
      <c r="BT295" s="82"/>
      <c r="BU295" s="82"/>
      <c r="BV295" s="82">
        <v>3.5840000000000001</v>
      </c>
    </row>
    <row r="296" spans="1:75" s="86" customFormat="1" x14ac:dyDescent="0.25">
      <c r="A296" s="79">
        <v>294</v>
      </c>
      <c r="B296" s="79">
        <v>2</v>
      </c>
      <c r="C296" s="80" t="s">
        <v>748</v>
      </c>
      <c r="D296" s="81">
        <f>май!D296-июнь!E296</f>
        <v>36.416124444444442</v>
      </c>
      <c r="E296" s="81">
        <f t="shared" si="4"/>
        <v>10.906000000000001</v>
      </c>
      <c r="F296" s="82"/>
      <c r="G296" s="82"/>
      <c r="H296" s="82"/>
      <c r="I296" s="83"/>
      <c r="J296" s="82"/>
      <c r="K296" s="82"/>
      <c r="L296" s="82"/>
      <c r="M296" s="82"/>
      <c r="N296" s="82"/>
      <c r="O296" s="84"/>
      <c r="P296" s="82"/>
      <c r="Q296" s="84"/>
      <c r="R296" s="82"/>
      <c r="S296" s="82"/>
      <c r="T296" s="82"/>
      <c r="U296" s="82"/>
      <c r="V296" s="82"/>
      <c r="W296" s="82"/>
      <c r="X296" s="82"/>
      <c r="Y296" s="84"/>
      <c r="Z296" s="82"/>
      <c r="AA296" s="85"/>
      <c r="AB296" s="82"/>
      <c r="AC296" s="82"/>
      <c r="AD296" s="82"/>
      <c r="AE296" s="82"/>
      <c r="AF296" s="82"/>
      <c r="AG296" s="82"/>
      <c r="AH296" s="84"/>
      <c r="AI296" s="82"/>
      <c r="AJ296" s="84"/>
      <c r="AK296" s="82"/>
      <c r="AL296" s="82"/>
      <c r="AM296" s="82"/>
      <c r="AN296" s="84"/>
      <c r="AO296" s="82"/>
      <c r="AP296" s="84"/>
      <c r="AQ296" s="82"/>
      <c r="AR296" s="84"/>
      <c r="AS296" s="82"/>
      <c r="AT296" s="82"/>
      <c r="AU296" s="82"/>
      <c r="AV296" s="84"/>
      <c r="AW296" s="82"/>
      <c r="AX296" s="82"/>
      <c r="AY296" s="82"/>
      <c r="AZ296" s="84"/>
      <c r="BA296" s="82"/>
      <c r="BB296" s="82"/>
      <c r="BC296" s="82"/>
      <c r="BD296" s="82"/>
      <c r="BE296" s="82"/>
      <c r="BF296" s="82"/>
      <c r="BG296" s="82"/>
      <c r="BH296" s="82"/>
      <c r="BI296" s="82"/>
      <c r="BJ296" s="84"/>
      <c r="BK296" s="82"/>
      <c r="BL296" s="84">
        <v>6</v>
      </c>
      <c r="BM296" s="82">
        <v>6.3570000000000002</v>
      </c>
      <c r="BN296" s="82"/>
      <c r="BO296" s="82"/>
      <c r="BP296" s="84"/>
      <c r="BQ296" s="82"/>
      <c r="BR296" s="84"/>
      <c r="BS296" s="82"/>
      <c r="BT296" s="82"/>
      <c r="BU296" s="82"/>
      <c r="BV296" s="82">
        <v>4.5490000000000004</v>
      </c>
    </row>
    <row r="297" spans="1:75" s="86" customFormat="1" x14ac:dyDescent="0.25">
      <c r="A297" s="79">
        <v>295</v>
      </c>
      <c r="B297" s="79">
        <v>2</v>
      </c>
      <c r="C297" s="80" t="s">
        <v>749</v>
      </c>
      <c r="D297" s="81">
        <f>май!D297-июнь!E297</f>
        <v>36.924885787439599</v>
      </c>
      <c r="E297" s="81">
        <f t="shared" si="4"/>
        <v>11.144</v>
      </c>
      <c r="F297" s="82"/>
      <c r="G297" s="82"/>
      <c r="H297" s="82"/>
      <c r="I297" s="83"/>
      <c r="J297" s="82"/>
      <c r="K297" s="82"/>
      <c r="L297" s="82"/>
      <c r="M297" s="82"/>
      <c r="N297" s="82"/>
      <c r="O297" s="84"/>
      <c r="P297" s="82"/>
      <c r="Q297" s="84"/>
      <c r="R297" s="82"/>
      <c r="S297" s="82"/>
      <c r="T297" s="82"/>
      <c r="U297" s="82"/>
      <c r="V297" s="82"/>
      <c r="W297" s="82"/>
      <c r="X297" s="82"/>
      <c r="Y297" s="84"/>
      <c r="Z297" s="82"/>
      <c r="AA297" s="85"/>
      <c r="AB297" s="82"/>
      <c r="AC297" s="82"/>
      <c r="AD297" s="82"/>
      <c r="AE297" s="82"/>
      <c r="AF297" s="82"/>
      <c r="AG297" s="82"/>
      <c r="AH297" s="84"/>
      <c r="AI297" s="82"/>
      <c r="AJ297" s="84"/>
      <c r="AK297" s="82"/>
      <c r="AL297" s="82"/>
      <c r="AM297" s="82"/>
      <c r="AN297" s="84"/>
      <c r="AO297" s="82"/>
      <c r="AP297" s="84"/>
      <c r="AQ297" s="82"/>
      <c r="AR297" s="84"/>
      <c r="AS297" s="82"/>
      <c r="AT297" s="82"/>
      <c r="AU297" s="82"/>
      <c r="AV297" s="84"/>
      <c r="AW297" s="82"/>
      <c r="AX297" s="82"/>
      <c r="AY297" s="82"/>
      <c r="AZ297" s="84"/>
      <c r="BA297" s="82"/>
      <c r="BB297" s="82"/>
      <c r="BC297" s="82"/>
      <c r="BD297" s="82"/>
      <c r="BE297" s="82"/>
      <c r="BF297" s="82"/>
      <c r="BG297" s="82"/>
      <c r="BH297" s="82"/>
      <c r="BI297" s="82"/>
      <c r="BJ297" s="84"/>
      <c r="BK297" s="82"/>
      <c r="BL297" s="84">
        <v>8</v>
      </c>
      <c r="BM297" s="82">
        <v>6.87</v>
      </c>
      <c r="BN297" s="82"/>
      <c r="BO297" s="82"/>
      <c r="BP297" s="84"/>
      <c r="BQ297" s="82"/>
      <c r="BR297" s="84"/>
      <c r="BS297" s="82"/>
      <c r="BT297" s="82"/>
      <c r="BU297" s="82"/>
      <c r="BV297" s="82">
        <v>4.274</v>
      </c>
    </row>
    <row r="298" spans="1:75" s="86" customFormat="1" x14ac:dyDescent="0.25">
      <c r="A298" s="79">
        <v>296</v>
      </c>
      <c r="B298" s="79">
        <v>2</v>
      </c>
      <c r="C298" s="80" t="s">
        <v>750</v>
      </c>
      <c r="D298" s="81">
        <f>май!D298-июнь!E298</f>
        <v>141.85304671497585</v>
      </c>
      <c r="E298" s="81">
        <f t="shared" si="4"/>
        <v>9.9410000000000007</v>
      </c>
      <c r="F298" s="82"/>
      <c r="G298" s="82"/>
      <c r="H298" s="82"/>
      <c r="I298" s="83"/>
      <c r="J298" s="82"/>
      <c r="K298" s="82"/>
      <c r="L298" s="82"/>
      <c r="M298" s="82"/>
      <c r="N298" s="82"/>
      <c r="O298" s="84"/>
      <c r="P298" s="82"/>
      <c r="Q298" s="84"/>
      <c r="R298" s="82"/>
      <c r="S298" s="82"/>
      <c r="T298" s="82"/>
      <c r="U298" s="82"/>
      <c r="V298" s="82"/>
      <c r="W298" s="82"/>
      <c r="X298" s="82"/>
      <c r="Y298" s="84"/>
      <c r="Z298" s="82"/>
      <c r="AA298" s="85"/>
      <c r="AB298" s="82"/>
      <c r="AC298" s="82"/>
      <c r="AD298" s="82"/>
      <c r="AE298" s="82"/>
      <c r="AF298" s="82"/>
      <c r="AG298" s="82"/>
      <c r="AH298" s="84"/>
      <c r="AI298" s="82"/>
      <c r="AJ298" s="84"/>
      <c r="AK298" s="82"/>
      <c r="AL298" s="82"/>
      <c r="AM298" s="82"/>
      <c r="AN298" s="84"/>
      <c r="AO298" s="82"/>
      <c r="AP298" s="84"/>
      <c r="AQ298" s="82"/>
      <c r="AR298" s="84"/>
      <c r="AS298" s="82"/>
      <c r="AT298" s="82"/>
      <c r="AU298" s="82"/>
      <c r="AV298" s="84"/>
      <c r="AW298" s="82"/>
      <c r="AX298" s="82"/>
      <c r="AY298" s="82"/>
      <c r="AZ298" s="84"/>
      <c r="BA298" s="82"/>
      <c r="BB298" s="82"/>
      <c r="BC298" s="82"/>
      <c r="BD298" s="82"/>
      <c r="BE298" s="82"/>
      <c r="BF298" s="82"/>
      <c r="BG298" s="82"/>
      <c r="BH298" s="82"/>
      <c r="BI298" s="82"/>
      <c r="BJ298" s="84"/>
      <c r="BK298" s="82"/>
      <c r="BL298" s="84">
        <v>6</v>
      </c>
      <c r="BM298" s="82">
        <v>6.3570000000000002</v>
      </c>
      <c r="BN298" s="82"/>
      <c r="BO298" s="82"/>
      <c r="BP298" s="84"/>
      <c r="BQ298" s="82"/>
      <c r="BR298" s="84"/>
      <c r="BS298" s="82"/>
      <c r="BT298" s="82"/>
      <c r="BU298" s="82"/>
      <c r="BV298" s="82">
        <v>3.5840000000000001</v>
      </c>
    </row>
    <row r="299" spans="1:75" x14ac:dyDescent="0.25">
      <c r="A299" s="16">
        <v>297</v>
      </c>
      <c r="B299" s="16">
        <v>2</v>
      </c>
      <c r="C299" s="31" t="s">
        <v>751</v>
      </c>
      <c r="D299" s="40">
        <f>май!D299-июнь!E299</f>
        <v>5.2330903864734237</v>
      </c>
      <c r="E299" s="40">
        <f t="shared" si="4"/>
        <v>4.5490000000000004</v>
      </c>
      <c r="F299" s="36"/>
      <c r="G299" s="36"/>
      <c r="H299" s="36"/>
      <c r="I299" s="27"/>
      <c r="J299" s="36"/>
      <c r="K299" s="36"/>
      <c r="L299" s="36"/>
      <c r="M299" s="36"/>
      <c r="N299" s="36"/>
      <c r="O299" s="29"/>
      <c r="P299" s="36"/>
      <c r="Q299" s="29"/>
      <c r="R299" s="36"/>
      <c r="S299" s="36"/>
      <c r="T299" s="36"/>
      <c r="U299" s="36"/>
      <c r="V299" s="36"/>
      <c r="W299" s="36"/>
      <c r="X299" s="36"/>
      <c r="Y299" s="29"/>
      <c r="Z299" s="36"/>
      <c r="AA299" s="66"/>
      <c r="AB299" s="36"/>
      <c r="AC299" s="36"/>
      <c r="AD299" s="36"/>
      <c r="AE299" s="36"/>
      <c r="AF299" s="36"/>
      <c r="AG299" s="36"/>
      <c r="AH299" s="29"/>
      <c r="AI299" s="36"/>
      <c r="AJ299" s="29"/>
      <c r="AK299" s="36"/>
      <c r="AL299" s="36"/>
      <c r="AM299" s="36"/>
      <c r="AN299" s="29"/>
      <c r="AO299" s="36"/>
      <c r="AP299" s="29"/>
      <c r="AQ299" s="36"/>
      <c r="AR299" s="29"/>
      <c r="AS299" s="36"/>
      <c r="AT299" s="36"/>
      <c r="AU299" s="36"/>
      <c r="AV299" s="29"/>
      <c r="AW299" s="36"/>
      <c r="AX299" s="36"/>
      <c r="AY299" s="36"/>
      <c r="AZ299" s="29"/>
      <c r="BA299" s="36"/>
      <c r="BB299" s="36"/>
      <c r="BC299" s="36"/>
      <c r="BD299" s="36"/>
      <c r="BE299" s="36"/>
      <c r="BF299" s="36"/>
      <c r="BG299" s="36"/>
      <c r="BH299" s="36"/>
      <c r="BI299" s="36"/>
      <c r="BJ299" s="29"/>
      <c r="BK299" s="36"/>
      <c r="BL299" s="29"/>
      <c r="BM299" s="36"/>
      <c r="BN299" s="36"/>
      <c r="BO299" s="36"/>
      <c r="BP299" s="29"/>
      <c r="BQ299" s="36"/>
      <c r="BR299" s="29"/>
      <c r="BS299" s="36"/>
      <c r="BT299" s="36"/>
      <c r="BU299" s="36"/>
      <c r="BV299" s="36">
        <v>4.5490000000000004</v>
      </c>
    </row>
    <row r="300" spans="1:75" x14ac:dyDescent="0.25">
      <c r="A300" s="16">
        <v>298</v>
      </c>
      <c r="B300" s="16">
        <v>2</v>
      </c>
      <c r="C300" s="31" t="s">
        <v>752</v>
      </c>
      <c r="D300" s="40">
        <f>май!D300-июнь!E300</f>
        <v>271.61550392270533</v>
      </c>
      <c r="E300" s="40">
        <f t="shared" si="4"/>
        <v>4.274</v>
      </c>
      <c r="F300" s="36"/>
      <c r="G300" s="36"/>
      <c r="H300" s="36"/>
      <c r="I300" s="27"/>
      <c r="J300" s="36"/>
      <c r="K300" s="36"/>
      <c r="L300" s="36"/>
      <c r="M300" s="36"/>
      <c r="N300" s="36"/>
      <c r="O300" s="29"/>
      <c r="P300" s="36"/>
      <c r="Q300" s="29"/>
      <c r="R300" s="36"/>
      <c r="S300" s="36"/>
      <c r="T300" s="36"/>
      <c r="U300" s="36"/>
      <c r="V300" s="36"/>
      <c r="W300" s="36"/>
      <c r="X300" s="36"/>
      <c r="Y300" s="29"/>
      <c r="Z300" s="36"/>
      <c r="AA300" s="66"/>
      <c r="AB300" s="36"/>
      <c r="AC300" s="36"/>
      <c r="AD300" s="36"/>
      <c r="AE300" s="36"/>
      <c r="AF300" s="36"/>
      <c r="AG300" s="36"/>
      <c r="AH300" s="29"/>
      <c r="AI300" s="36"/>
      <c r="AJ300" s="29"/>
      <c r="AK300" s="36"/>
      <c r="AL300" s="36"/>
      <c r="AM300" s="36"/>
      <c r="AN300" s="29"/>
      <c r="AO300" s="36"/>
      <c r="AP300" s="29"/>
      <c r="AQ300" s="36"/>
      <c r="AR300" s="29"/>
      <c r="AS300" s="36"/>
      <c r="AT300" s="36"/>
      <c r="AU300" s="36"/>
      <c r="AV300" s="29"/>
      <c r="AW300" s="36"/>
      <c r="AX300" s="36"/>
      <c r="AY300" s="36"/>
      <c r="AZ300" s="29"/>
      <c r="BA300" s="36"/>
      <c r="BB300" s="36"/>
      <c r="BC300" s="36"/>
      <c r="BD300" s="36"/>
      <c r="BE300" s="36"/>
      <c r="BF300" s="36"/>
      <c r="BG300" s="36"/>
      <c r="BH300" s="36"/>
      <c r="BI300" s="36"/>
      <c r="BJ300" s="29"/>
      <c r="BK300" s="36"/>
      <c r="BL300" s="29"/>
      <c r="BM300" s="36"/>
      <c r="BN300" s="36"/>
      <c r="BO300" s="36"/>
      <c r="BP300" s="29"/>
      <c r="BQ300" s="36"/>
      <c r="BR300" s="29"/>
      <c r="BS300" s="36"/>
      <c r="BT300" s="36"/>
      <c r="BU300" s="36"/>
      <c r="BV300" s="36">
        <v>4.274</v>
      </c>
    </row>
    <row r="301" spans="1:75" s="86" customFormat="1" x14ac:dyDescent="0.25">
      <c r="A301" s="79">
        <v>299</v>
      </c>
      <c r="B301" s="79">
        <v>2</v>
      </c>
      <c r="C301" s="80" t="s">
        <v>753</v>
      </c>
      <c r="D301" s="81">
        <f>май!D301-июнь!E301</f>
        <v>1076.4228488405797</v>
      </c>
      <c r="E301" s="81">
        <f t="shared" si="4"/>
        <v>9.9410000000000007</v>
      </c>
      <c r="F301" s="82"/>
      <c r="G301" s="82"/>
      <c r="H301" s="82"/>
      <c r="I301" s="83"/>
      <c r="J301" s="82"/>
      <c r="K301" s="82"/>
      <c r="L301" s="82"/>
      <c r="M301" s="82"/>
      <c r="N301" s="82"/>
      <c r="O301" s="84"/>
      <c r="P301" s="82"/>
      <c r="Q301" s="84"/>
      <c r="R301" s="82"/>
      <c r="S301" s="82"/>
      <c r="T301" s="82"/>
      <c r="U301" s="82"/>
      <c r="V301" s="82"/>
      <c r="W301" s="82"/>
      <c r="X301" s="82"/>
      <c r="Y301" s="84"/>
      <c r="Z301" s="82"/>
      <c r="AA301" s="85"/>
      <c r="AB301" s="82"/>
      <c r="AC301" s="82"/>
      <c r="AD301" s="82"/>
      <c r="AE301" s="82"/>
      <c r="AF301" s="82"/>
      <c r="AG301" s="82"/>
      <c r="AH301" s="84"/>
      <c r="AI301" s="82"/>
      <c r="AJ301" s="84"/>
      <c r="AK301" s="82"/>
      <c r="AL301" s="82"/>
      <c r="AM301" s="82"/>
      <c r="AN301" s="84"/>
      <c r="AO301" s="82"/>
      <c r="AP301" s="84"/>
      <c r="AQ301" s="82"/>
      <c r="AR301" s="84"/>
      <c r="AS301" s="82"/>
      <c r="AT301" s="82"/>
      <c r="AU301" s="82"/>
      <c r="AV301" s="84"/>
      <c r="AW301" s="82"/>
      <c r="AX301" s="82"/>
      <c r="AY301" s="82"/>
      <c r="AZ301" s="84"/>
      <c r="BA301" s="82"/>
      <c r="BB301" s="82"/>
      <c r="BC301" s="82"/>
      <c r="BD301" s="82"/>
      <c r="BE301" s="82"/>
      <c r="BF301" s="82"/>
      <c r="BG301" s="82"/>
      <c r="BH301" s="82"/>
      <c r="BI301" s="82"/>
      <c r="BJ301" s="84"/>
      <c r="BK301" s="82"/>
      <c r="BL301" s="84">
        <v>6</v>
      </c>
      <c r="BM301" s="82">
        <v>6.3570000000000002</v>
      </c>
      <c r="BN301" s="82"/>
      <c r="BO301" s="82"/>
      <c r="BP301" s="84"/>
      <c r="BQ301" s="82"/>
      <c r="BR301" s="84"/>
      <c r="BS301" s="82"/>
      <c r="BT301" s="82"/>
      <c r="BU301" s="82"/>
      <c r="BV301" s="82">
        <v>3.5840000000000001</v>
      </c>
    </row>
    <row r="302" spans="1:75" s="86" customFormat="1" x14ac:dyDescent="0.25">
      <c r="A302" s="79">
        <v>300</v>
      </c>
      <c r="B302" s="79">
        <v>2</v>
      </c>
      <c r="C302" s="80" t="s">
        <v>754</v>
      </c>
      <c r="D302" s="81">
        <f>май!D302-июнь!E302</f>
        <v>184.32491206763282</v>
      </c>
      <c r="E302" s="81">
        <f t="shared" si="4"/>
        <v>159.89500000000001</v>
      </c>
      <c r="F302" s="82"/>
      <c r="G302" s="82"/>
      <c r="H302" s="82"/>
      <c r="I302" s="83"/>
      <c r="J302" s="82"/>
      <c r="K302" s="82"/>
      <c r="L302" s="82"/>
      <c r="M302" s="82"/>
      <c r="N302" s="82"/>
      <c r="O302" s="84"/>
      <c r="P302" s="82"/>
      <c r="Q302" s="84"/>
      <c r="R302" s="82"/>
      <c r="S302" s="82"/>
      <c r="T302" s="82"/>
      <c r="U302" s="82"/>
      <c r="V302" s="82"/>
      <c r="W302" s="82"/>
      <c r="X302" s="82"/>
      <c r="Y302" s="84"/>
      <c r="Z302" s="82"/>
      <c r="AA302" s="85"/>
      <c r="AB302" s="82"/>
      <c r="AC302" s="82"/>
      <c r="AD302" s="82"/>
      <c r="AE302" s="82"/>
      <c r="AF302" s="82"/>
      <c r="AG302" s="82"/>
      <c r="AH302" s="84"/>
      <c r="AI302" s="82"/>
      <c r="AJ302" s="84"/>
      <c r="AK302" s="82"/>
      <c r="AL302" s="82"/>
      <c r="AM302" s="82"/>
      <c r="AN302" s="84"/>
      <c r="AO302" s="82"/>
      <c r="AP302" s="84"/>
      <c r="AQ302" s="82"/>
      <c r="AR302" s="84">
        <v>2</v>
      </c>
      <c r="AS302" s="82">
        <v>153.73400000000001</v>
      </c>
      <c r="AT302" s="82"/>
      <c r="AU302" s="82"/>
      <c r="AV302" s="84"/>
      <c r="AW302" s="82"/>
      <c r="AX302" s="82"/>
      <c r="AY302" s="82"/>
      <c r="AZ302" s="84"/>
      <c r="BA302" s="82"/>
      <c r="BB302" s="82"/>
      <c r="BC302" s="82"/>
      <c r="BD302" s="82"/>
      <c r="BE302" s="82"/>
      <c r="BF302" s="82"/>
      <c r="BG302" s="82"/>
      <c r="BH302" s="82"/>
      <c r="BI302" s="82"/>
      <c r="BJ302" s="84"/>
      <c r="BK302" s="82"/>
      <c r="BL302" s="84">
        <v>2</v>
      </c>
      <c r="BM302" s="82">
        <v>1.6120000000000001</v>
      </c>
      <c r="BN302" s="82"/>
      <c r="BO302" s="82"/>
      <c r="BP302" s="84"/>
      <c r="BQ302" s="82"/>
      <c r="BR302" s="84"/>
      <c r="BS302" s="82"/>
      <c r="BT302" s="82"/>
      <c r="BU302" s="82"/>
      <c r="BV302" s="82">
        <v>4.5490000000000004</v>
      </c>
    </row>
    <row r="303" spans="1:75" s="86" customFormat="1" x14ac:dyDescent="0.25">
      <c r="A303" s="79">
        <v>301</v>
      </c>
      <c r="B303" s="79">
        <v>2</v>
      </c>
      <c r="C303" s="80" t="s">
        <v>755</v>
      </c>
      <c r="D303" s="81">
        <f>май!D303-июнь!E303</f>
        <v>75.797727420289846</v>
      </c>
      <c r="E303" s="81">
        <f t="shared" si="4"/>
        <v>10.084</v>
      </c>
      <c r="F303" s="82"/>
      <c r="G303" s="82"/>
      <c r="H303" s="82"/>
      <c r="I303" s="83"/>
      <c r="J303" s="82"/>
      <c r="K303" s="82"/>
      <c r="L303" s="82"/>
      <c r="M303" s="82"/>
      <c r="N303" s="82"/>
      <c r="O303" s="84"/>
      <c r="P303" s="82"/>
      <c r="Q303" s="84"/>
      <c r="R303" s="82"/>
      <c r="S303" s="82"/>
      <c r="T303" s="82"/>
      <c r="U303" s="82"/>
      <c r="V303" s="82"/>
      <c r="W303" s="82"/>
      <c r="X303" s="82"/>
      <c r="Y303" s="84"/>
      <c r="Z303" s="82"/>
      <c r="AA303" s="85"/>
      <c r="AB303" s="82"/>
      <c r="AC303" s="82"/>
      <c r="AD303" s="82"/>
      <c r="AE303" s="82"/>
      <c r="AF303" s="82"/>
      <c r="AG303" s="82"/>
      <c r="AH303" s="84"/>
      <c r="AI303" s="82"/>
      <c r="AJ303" s="84"/>
      <c r="AK303" s="82"/>
      <c r="AL303" s="82"/>
      <c r="AM303" s="82"/>
      <c r="AN303" s="84"/>
      <c r="AO303" s="82"/>
      <c r="AP303" s="84"/>
      <c r="AQ303" s="82"/>
      <c r="AR303" s="84"/>
      <c r="AS303" s="82"/>
      <c r="AT303" s="82"/>
      <c r="AU303" s="82"/>
      <c r="AV303" s="84"/>
      <c r="AW303" s="82"/>
      <c r="AX303" s="82"/>
      <c r="AY303" s="82"/>
      <c r="AZ303" s="84"/>
      <c r="BA303" s="82"/>
      <c r="BB303" s="82"/>
      <c r="BC303" s="82"/>
      <c r="BD303" s="82"/>
      <c r="BE303" s="82"/>
      <c r="BF303" s="82"/>
      <c r="BG303" s="82"/>
      <c r="BH303" s="82"/>
      <c r="BI303" s="82"/>
      <c r="BJ303" s="84"/>
      <c r="BK303" s="82"/>
      <c r="BL303" s="84">
        <v>5</v>
      </c>
      <c r="BM303" s="82">
        <v>5.81</v>
      </c>
      <c r="BN303" s="82"/>
      <c r="BO303" s="82"/>
      <c r="BP303" s="84"/>
      <c r="BQ303" s="82"/>
      <c r="BR303" s="84"/>
      <c r="BS303" s="82"/>
      <c r="BT303" s="82"/>
      <c r="BU303" s="82"/>
      <c r="BV303" s="82">
        <v>4.274</v>
      </c>
    </row>
    <row r="304" spans="1:75" s="86" customFormat="1" x14ac:dyDescent="0.25">
      <c r="A304" s="79">
        <v>302</v>
      </c>
      <c r="B304" s="79">
        <v>2</v>
      </c>
      <c r="C304" s="80" t="s">
        <v>756</v>
      </c>
      <c r="D304" s="81">
        <f>май!D304-июнь!E304</f>
        <v>179.49930631884055</v>
      </c>
      <c r="E304" s="81">
        <f t="shared" si="4"/>
        <v>8.93</v>
      </c>
      <c r="F304" s="82"/>
      <c r="G304" s="82"/>
      <c r="H304" s="82"/>
      <c r="I304" s="83"/>
      <c r="J304" s="82"/>
      <c r="K304" s="82"/>
      <c r="L304" s="82"/>
      <c r="M304" s="82"/>
      <c r="N304" s="82"/>
      <c r="O304" s="84"/>
      <c r="P304" s="82"/>
      <c r="Q304" s="84"/>
      <c r="R304" s="82"/>
      <c r="S304" s="82"/>
      <c r="T304" s="82"/>
      <c r="U304" s="82"/>
      <c r="V304" s="82"/>
      <c r="W304" s="82"/>
      <c r="X304" s="82"/>
      <c r="Y304" s="84"/>
      <c r="Z304" s="82"/>
      <c r="AA304" s="85"/>
      <c r="AB304" s="82"/>
      <c r="AC304" s="82"/>
      <c r="AD304" s="82"/>
      <c r="AE304" s="82"/>
      <c r="AF304" s="82"/>
      <c r="AG304" s="82"/>
      <c r="AH304" s="84"/>
      <c r="AI304" s="82"/>
      <c r="AJ304" s="84"/>
      <c r="AK304" s="82"/>
      <c r="AL304" s="82"/>
      <c r="AM304" s="82"/>
      <c r="AN304" s="84"/>
      <c r="AO304" s="82"/>
      <c r="AP304" s="84"/>
      <c r="AQ304" s="82"/>
      <c r="AR304" s="84"/>
      <c r="AS304" s="82"/>
      <c r="AT304" s="82"/>
      <c r="AU304" s="82"/>
      <c r="AV304" s="84"/>
      <c r="AW304" s="82"/>
      <c r="AX304" s="82"/>
      <c r="AY304" s="82"/>
      <c r="AZ304" s="84"/>
      <c r="BA304" s="82"/>
      <c r="BB304" s="82"/>
      <c r="BC304" s="82"/>
      <c r="BD304" s="82"/>
      <c r="BE304" s="82"/>
      <c r="BF304" s="82"/>
      <c r="BG304" s="82"/>
      <c r="BH304" s="82"/>
      <c r="BI304" s="82"/>
      <c r="BJ304" s="84"/>
      <c r="BK304" s="82"/>
      <c r="BL304" s="84">
        <v>5</v>
      </c>
      <c r="BM304" s="82">
        <v>5.3460000000000001</v>
      </c>
      <c r="BN304" s="82"/>
      <c r="BO304" s="82"/>
      <c r="BP304" s="84"/>
      <c r="BQ304" s="82"/>
      <c r="BR304" s="84"/>
      <c r="BS304" s="82"/>
      <c r="BT304" s="82"/>
      <c r="BU304" s="82"/>
      <c r="BV304" s="82">
        <v>3.5840000000000001</v>
      </c>
      <c r="BW304" s="86" t="s">
        <v>1073</v>
      </c>
    </row>
    <row r="305" spans="1:75" s="86" customFormat="1" x14ac:dyDescent="0.25">
      <c r="A305" s="79">
        <v>303</v>
      </c>
      <c r="B305" s="79">
        <v>2</v>
      </c>
      <c r="C305" s="80" t="s">
        <v>757</v>
      </c>
      <c r="D305" s="81">
        <f>май!D305-июнь!E305</f>
        <v>-471.25301231884055</v>
      </c>
      <c r="E305" s="81">
        <f t="shared" si="4"/>
        <v>11.025</v>
      </c>
      <c r="F305" s="82"/>
      <c r="G305" s="82"/>
      <c r="H305" s="82"/>
      <c r="I305" s="83"/>
      <c r="J305" s="82"/>
      <c r="K305" s="82"/>
      <c r="L305" s="82"/>
      <c r="M305" s="82"/>
      <c r="N305" s="82"/>
      <c r="O305" s="84"/>
      <c r="P305" s="82"/>
      <c r="Q305" s="84"/>
      <c r="R305" s="82"/>
      <c r="S305" s="82"/>
      <c r="T305" s="82"/>
      <c r="U305" s="82"/>
      <c r="V305" s="82"/>
      <c r="W305" s="82"/>
      <c r="X305" s="82"/>
      <c r="Y305" s="84"/>
      <c r="Z305" s="82"/>
      <c r="AA305" s="85"/>
      <c r="AB305" s="82"/>
      <c r="AC305" s="82"/>
      <c r="AD305" s="82"/>
      <c r="AE305" s="82"/>
      <c r="AF305" s="82"/>
      <c r="AG305" s="82"/>
      <c r="AH305" s="84"/>
      <c r="AI305" s="82"/>
      <c r="AJ305" s="84"/>
      <c r="AK305" s="82"/>
      <c r="AL305" s="82"/>
      <c r="AM305" s="82"/>
      <c r="AN305" s="84"/>
      <c r="AO305" s="82"/>
      <c r="AP305" s="84"/>
      <c r="AQ305" s="82"/>
      <c r="AR305" s="84"/>
      <c r="AS305" s="82"/>
      <c r="AT305" s="82"/>
      <c r="AU305" s="82"/>
      <c r="AV305" s="84"/>
      <c r="AW305" s="82"/>
      <c r="AX305" s="82"/>
      <c r="AY305" s="82"/>
      <c r="AZ305" s="84"/>
      <c r="BA305" s="82"/>
      <c r="BB305" s="82"/>
      <c r="BC305" s="82"/>
      <c r="BD305" s="82"/>
      <c r="BE305" s="82"/>
      <c r="BF305" s="82"/>
      <c r="BG305" s="82"/>
      <c r="BH305" s="82"/>
      <c r="BI305" s="82"/>
      <c r="BJ305" s="84"/>
      <c r="BK305" s="82"/>
      <c r="BL305" s="84">
        <v>5</v>
      </c>
      <c r="BM305" s="82">
        <v>6.274</v>
      </c>
      <c r="BN305" s="82"/>
      <c r="BO305" s="82"/>
      <c r="BP305" s="84"/>
      <c r="BQ305" s="82"/>
      <c r="BR305" s="84"/>
      <c r="BS305" s="82"/>
      <c r="BT305" s="82"/>
      <c r="BU305" s="82"/>
      <c r="BV305" s="82">
        <v>4.7510000000000003</v>
      </c>
      <c r="BW305" s="86" t="s">
        <v>1114</v>
      </c>
    </row>
    <row r="306" spans="1:75" s="86" customFormat="1" x14ac:dyDescent="0.25">
      <c r="A306" s="79">
        <v>304</v>
      </c>
      <c r="B306" s="79">
        <v>2</v>
      </c>
      <c r="C306" s="80" t="s">
        <v>758</v>
      </c>
      <c r="D306" s="81">
        <f>май!D306-июнь!E306</f>
        <v>1225.8254318647344</v>
      </c>
      <c r="E306" s="81">
        <f t="shared" si="4"/>
        <v>23.116</v>
      </c>
      <c r="F306" s="82"/>
      <c r="G306" s="82"/>
      <c r="H306" s="82"/>
      <c r="I306" s="83"/>
      <c r="J306" s="82"/>
      <c r="K306" s="82"/>
      <c r="L306" s="82"/>
      <c r="M306" s="82"/>
      <c r="N306" s="82"/>
      <c r="O306" s="84"/>
      <c r="P306" s="82"/>
      <c r="Q306" s="84"/>
      <c r="R306" s="82"/>
      <c r="S306" s="82"/>
      <c r="T306" s="82"/>
      <c r="U306" s="82"/>
      <c r="V306" s="82"/>
      <c r="W306" s="82"/>
      <c r="X306" s="82"/>
      <c r="Y306" s="84"/>
      <c r="Z306" s="82"/>
      <c r="AA306" s="85"/>
      <c r="AB306" s="82"/>
      <c r="AC306" s="82"/>
      <c r="AD306" s="82"/>
      <c r="AE306" s="82"/>
      <c r="AF306" s="82"/>
      <c r="AG306" s="82"/>
      <c r="AH306" s="84"/>
      <c r="AI306" s="82"/>
      <c r="AJ306" s="84"/>
      <c r="AK306" s="82"/>
      <c r="AL306" s="82"/>
      <c r="AM306" s="82"/>
      <c r="AN306" s="84"/>
      <c r="AO306" s="82"/>
      <c r="AP306" s="84"/>
      <c r="AQ306" s="82"/>
      <c r="AR306" s="84"/>
      <c r="AS306" s="82"/>
      <c r="AT306" s="82"/>
      <c r="AU306" s="82"/>
      <c r="AV306" s="84"/>
      <c r="AW306" s="82"/>
      <c r="AX306" s="82"/>
      <c r="AY306" s="82"/>
      <c r="AZ306" s="84"/>
      <c r="BA306" s="82"/>
      <c r="BB306" s="82"/>
      <c r="BC306" s="82"/>
      <c r="BD306" s="82"/>
      <c r="BE306" s="82"/>
      <c r="BF306" s="82"/>
      <c r="BG306" s="82"/>
      <c r="BH306" s="82"/>
      <c r="BI306" s="82"/>
      <c r="BJ306" s="84"/>
      <c r="BK306" s="82"/>
      <c r="BL306" s="84"/>
      <c r="BM306" s="82"/>
      <c r="BN306" s="82">
        <v>7.0000000000000007E-2</v>
      </c>
      <c r="BO306" s="82">
        <v>17.241</v>
      </c>
      <c r="BP306" s="84"/>
      <c r="BQ306" s="82"/>
      <c r="BR306" s="84">
        <v>5</v>
      </c>
      <c r="BS306" s="82">
        <v>5.875</v>
      </c>
      <c r="BT306" s="82"/>
      <c r="BU306" s="82"/>
      <c r="BV306" s="82"/>
    </row>
    <row r="307" spans="1:75" x14ac:dyDescent="0.25">
      <c r="A307" s="16">
        <v>305</v>
      </c>
      <c r="B307" s="16">
        <v>2</v>
      </c>
      <c r="C307" s="31" t="s">
        <v>759</v>
      </c>
      <c r="D307" s="40">
        <f>май!D307-июнь!E307</f>
        <v>631.26501551690819</v>
      </c>
      <c r="E307" s="40">
        <f t="shared" si="4"/>
        <v>0</v>
      </c>
      <c r="F307" s="36"/>
      <c r="G307" s="36"/>
      <c r="H307" s="36"/>
      <c r="I307" s="27"/>
      <c r="J307" s="36"/>
      <c r="K307" s="36"/>
      <c r="L307" s="36"/>
      <c r="M307" s="36"/>
      <c r="N307" s="36"/>
      <c r="O307" s="29"/>
      <c r="P307" s="36"/>
      <c r="Q307" s="29"/>
      <c r="R307" s="36"/>
      <c r="S307" s="36"/>
      <c r="T307" s="36"/>
      <c r="U307" s="36"/>
      <c r="V307" s="36"/>
      <c r="W307" s="36"/>
      <c r="X307" s="36"/>
      <c r="Y307" s="29"/>
      <c r="Z307" s="36"/>
      <c r="AA307" s="66"/>
      <c r="AB307" s="36"/>
      <c r="AC307" s="36"/>
      <c r="AD307" s="36"/>
      <c r="AE307" s="36"/>
      <c r="AF307" s="36"/>
      <c r="AG307" s="36"/>
      <c r="AH307" s="29"/>
      <c r="AI307" s="36"/>
      <c r="AJ307" s="29"/>
      <c r="AK307" s="36"/>
      <c r="AL307" s="36"/>
      <c r="AM307" s="36"/>
      <c r="AN307" s="29"/>
      <c r="AO307" s="36"/>
      <c r="AP307" s="29"/>
      <c r="AQ307" s="36"/>
      <c r="AR307" s="29"/>
      <c r="AS307" s="36"/>
      <c r="AT307" s="36"/>
      <c r="AU307" s="36"/>
      <c r="AV307" s="29"/>
      <c r="AW307" s="36"/>
      <c r="AX307" s="36"/>
      <c r="AY307" s="36"/>
      <c r="AZ307" s="29"/>
      <c r="BA307" s="36"/>
      <c r="BB307" s="36"/>
      <c r="BC307" s="36"/>
      <c r="BD307" s="36"/>
      <c r="BE307" s="36"/>
      <c r="BF307" s="36"/>
      <c r="BG307" s="36"/>
      <c r="BH307" s="36"/>
      <c r="BI307" s="36"/>
      <c r="BJ307" s="29"/>
      <c r="BK307" s="36"/>
      <c r="BL307" s="29"/>
      <c r="BM307" s="36"/>
      <c r="BN307" s="36"/>
      <c r="BO307" s="36"/>
      <c r="BP307" s="29"/>
      <c r="BQ307" s="36"/>
      <c r="BR307" s="29"/>
      <c r="BS307" s="36"/>
      <c r="BT307" s="36"/>
      <c r="BU307" s="36"/>
      <c r="BV307" s="36"/>
    </row>
    <row r="308" spans="1:75" s="86" customFormat="1" x14ac:dyDescent="0.25">
      <c r="A308" s="79">
        <v>306</v>
      </c>
      <c r="B308" s="79">
        <v>1</v>
      </c>
      <c r="C308" s="80" t="s">
        <v>760</v>
      </c>
      <c r="D308" s="81">
        <f>май!D308-июнь!E308</f>
        <v>-374.03920741062814</v>
      </c>
      <c r="E308" s="81">
        <f t="shared" si="4"/>
        <v>23.451000000000001</v>
      </c>
      <c r="F308" s="82"/>
      <c r="G308" s="82"/>
      <c r="H308" s="82"/>
      <c r="I308" s="83"/>
      <c r="J308" s="82"/>
      <c r="K308" s="82"/>
      <c r="L308" s="82"/>
      <c r="M308" s="82"/>
      <c r="N308" s="82"/>
      <c r="O308" s="84"/>
      <c r="P308" s="82"/>
      <c r="Q308" s="84"/>
      <c r="R308" s="82"/>
      <c r="S308" s="82"/>
      <c r="T308" s="82"/>
      <c r="U308" s="82"/>
      <c r="V308" s="82"/>
      <c r="W308" s="82"/>
      <c r="X308" s="82"/>
      <c r="Y308" s="84"/>
      <c r="Z308" s="82"/>
      <c r="AA308" s="85"/>
      <c r="AB308" s="82"/>
      <c r="AC308" s="82"/>
      <c r="AD308" s="82"/>
      <c r="AE308" s="82"/>
      <c r="AF308" s="82"/>
      <c r="AG308" s="82"/>
      <c r="AH308" s="84"/>
      <c r="AI308" s="82"/>
      <c r="AJ308" s="84"/>
      <c r="AK308" s="82"/>
      <c r="AL308" s="82"/>
      <c r="AM308" s="82"/>
      <c r="AN308" s="84"/>
      <c r="AO308" s="82"/>
      <c r="AP308" s="84"/>
      <c r="AQ308" s="82"/>
      <c r="AR308" s="84"/>
      <c r="AS308" s="82"/>
      <c r="AT308" s="82"/>
      <c r="AU308" s="82"/>
      <c r="AV308" s="84"/>
      <c r="AW308" s="82"/>
      <c r="AX308" s="82"/>
      <c r="AY308" s="82"/>
      <c r="AZ308" s="84"/>
      <c r="BA308" s="82"/>
      <c r="BB308" s="82"/>
      <c r="BC308" s="82"/>
      <c r="BD308" s="82"/>
      <c r="BE308" s="82"/>
      <c r="BF308" s="82">
        <v>7.0000000000000001E-3</v>
      </c>
      <c r="BG308" s="82">
        <v>8.7520000000000007</v>
      </c>
      <c r="BH308" s="82"/>
      <c r="BI308" s="82"/>
      <c r="BJ308" s="84"/>
      <c r="BK308" s="82"/>
      <c r="BL308" s="84">
        <v>19</v>
      </c>
      <c r="BM308" s="82">
        <v>14.699</v>
      </c>
      <c r="BN308" s="82"/>
      <c r="BO308" s="82"/>
      <c r="BP308" s="84"/>
      <c r="BQ308" s="82"/>
      <c r="BR308" s="84"/>
      <c r="BS308" s="82"/>
      <c r="BT308" s="82"/>
      <c r="BU308" s="82"/>
      <c r="BV308" s="82"/>
    </row>
    <row r="309" spans="1:75" s="86" customFormat="1" x14ac:dyDescent="0.25">
      <c r="A309" s="79">
        <v>307</v>
      </c>
      <c r="B309" s="79">
        <v>1</v>
      </c>
      <c r="C309" s="80" t="s">
        <v>761</v>
      </c>
      <c r="D309" s="81">
        <f>май!D309-июнь!E309</f>
        <v>213.54987053140093</v>
      </c>
      <c r="E309" s="81">
        <f t="shared" si="4"/>
        <v>1.1970000000000001</v>
      </c>
      <c r="F309" s="82"/>
      <c r="G309" s="82"/>
      <c r="H309" s="82"/>
      <c r="I309" s="83"/>
      <c r="J309" s="82"/>
      <c r="K309" s="82"/>
      <c r="L309" s="82"/>
      <c r="M309" s="82"/>
      <c r="N309" s="82"/>
      <c r="O309" s="84"/>
      <c r="P309" s="82"/>
      <c r="Q309" s="84"/>
      <c r="R309" s="82"/>
      <c r="S309" s="82"/>
      <c r="T309" s="82"/>
      <c r="U309" s="82"/>
      <c r="V309" s="82"/>
      <c r="W309" s="82"/>
      <c r="X309" s="82"/>
      <c r="Y309" s="84"/>
      <c r="Z309" s="82"/>
      <c r="AA309" s="85"/>
      <c r="AB309" s="82"/>
      <c r="AC309" s="82"/>
      <c r="AD309" s="82"/>
      <c r="AE309" s="82"/>
      <c r="AF309" s="82"/>
      <c r="AG309" s="82"/>
      <c r="AH309" s="84"/>
      <c r="AI309" s="82"/>
      <c r="AJ309" s="84"/>
      <c r="AK309" s="82"/>
      <c r="AL309" s="82"/>
      <c r="AM309" s="82"/>
      <c r="AN309" s="84"/>
      <c r="AO309" s="82"/>
      <c r="AP309" s="84"/>
      <c r="AQ309" s="82"/>
      <c r="AR309" s="84"/>
      <c r="AS309" s="82"/>
      <c r="AT309" s="82"/>
      <c r="AU309" s="82"/>
      <c r="AV309" s="84"/>
      <c r="AW309" s="82"/>
      <c r="AX309" s="82"/>
      <c r="AY309" s="82"/>
      <c r="AZ309" s="84"/>
      <c r="BA309" s="82"/>
      <c r="BB309" s="82"/>
      <c r="BC309" s="82"/>
      <c r="BD309" s="82"/>
      <c r="BE309" s="82"/>
      <c r="BF309" s="82"/>
      <c r="BG309" s="82"/>
      <c r="BH309" s="82"/>
      <c r="BI309" s="82"/>
      <c r="BJ309" s="84"/>
      <c r="BK309" s="82"/>
      <c r="BL309" s="84"/>
      <c r="BM309" s="82"/>
      <c r="BN309" s="82">
        <v>5.0000000000000001E-3</v>
      </c>
      <c r="BO309" s="82">
        <v>1.1970000000000001</v>
      </c>
      <c r="BP309" s="84"/>
      <c r="BQ309" s="82"/>
      <c r="BR309" s="84"/>
      <c r="BS309" s="82"/>
      <c r="BT309" s="82"/>
      <c r="BU309" s="82"/>
      <c r="BV309" s="82"/>
    </row>
    <row r="310" spans="1:75" x14ac:dyDescent="0.25">
      <c r="A310" s="16">
        <v>308</v>
      </c>
      <c r="B310" s="16">
        <v>1</v>
      </c>
      <c r="C310" s="31" t="s">
        <v>762</v>
      </c>
      <c r="D310" s="40">
        <f>май!D310-июнь!E310</f>
        <v>115.91462173913042</v>
      </c>
      <c r="E310" s="40">
        <f t="shared" si="4"/>
        <v>0</v>
      </c>
      <c r="F310" s="36"/>
      <c r="G310" s="36"/>
      <c r="H310" s="36"/>
      <c r="I310" s="27"/>
      <c r="J310" s="36"/>
      <c r="K310" s="36"/>
      <c r="L310" s="36"/>
      <c r="M310" s="36"/>
      <c r="N310" s="36"/>
      <c r="O310" s="29"/>
      <c r="P310" s="36"/>
      <c r="Q310" s="29"/>
      <c r="R310" s="36"/>
      <c r="S310" s="36"/>
      <c r="T310" s="36"/>
      <c r="U310" s="36"/>
      <c r="V310" s="36"/>
      <c r="W310" s="36"/>
      <c r="X310" s="36"/>
      <c r="Y310" s="29"/>
      <c r="Z310" s="36"/>
      <c r="AA310" s="66"/>
      <c r="AB310" s="36"/>
      <c r="AC310" s="36"/>
      <c r="AD310" s="36"/>
      <c r="AE310" s="36"/>
      <c r="AF310" s="36"/>
      <c r="AG310" s="36"/>
      <c r="AH310" s="29"/>
      <c r="AI310" s="36"/>
      <c r="AJ310" s="29"/>
      <c r="AK310" s="36"/>
      <c r="AL310" s="36"/>
      <c r="AM310" s="36"/>
      <c r="AN310" s="29"/>
      <c r="AO310" s="36"/>
      <c r="AP310" s="29"/>
      <c r="AQ310" s="36"/>
      <c r="AR310" s="29"/>
      <c r="AS310" s="36"/>
      <c r="AT310" s="36"/>
      <c r="AU310" s="36"/>
      <c r="AV310" s="29"/>
      <c r="AW310" s="36"/>
      <c r="AX310" s="36"/>
      <c r="AY310" s="36"/>
      <c r="AZ310" s="29"/>
      <c r="BA310" s="36"/>
      <c r="BB310" s="36"/>
      <c r="BC310" s="36"/>
      <c r="BD310" s="36"/>
      <c r="BE310" s="36"/>
      <c r="BF310" s="36"/>
      <c r="BG310" s="36"/>
      <c r="BH310" s="36"/>
      <c r="BI310" s="36"/>
      <c r="BJ310" s="29"/>
      <c r="BK310" s="36"/>
      <c r="BL310" s="29"/>
      <c r="BM310" s="36"/>
      <c r="BN310" s="36"/>
      <c r="BO310" s="36"/>
      <c r="BP310" s="29"/>
      <c r="BQ310" s="36"/>
      <c r="BR310" s="29"/>
      <c r="BS310" s="36"/>
      <c r="BT310" s="36"/>
      <c r="BU310" s="36"/>
      <c r="BV310" s="36"/>
    </row>
    <row r="311" spans="1:75" x14ac:dyDescent="0.25">
      <c r="A311" s="16">
        <v>309</v>
      </c>
      <c r="B311" s="16">
        <v>1</v>
      </c>
      <c r="C311" s="31" t="s">
        <v>763</v>
      </c>
      <c r="D311" s="40">
        <f>май!D311-июнь!E311</f>
        <v>-120.88976164251204</v>
      </c>
      <c r="E311" s="40">
        <f t="shared" si="4"/>
        <v>0</v>
      </c>
      <c r="F311" s="36"/>
      <c r="G311" s="36"/>
      <c r="H311" s="36"/>
      <c r="I311" s="27"/>
      <c r="J311" s="36"/>
      <c r="K311" s="36"/>
      <c r="L311" s="36"/>
      <c r="M311" s="36"/>
      <c r="N311" s="36"/>
      <c r="O311" s="29"/>
      <c r="P311" s="36"/>
      <c r="Q311" s="29"/>
      <c r="R311" s="36"/>
      <c r="S311" s="36"/>
      <c r="T311" s="36"/>
      <c r="U311" s="36"/>
      <c r="V311" s="36"/>
      <c r="W311" s="36"/>
      <c r="X311" s="36"/>
      <c r="Y311" s="29"/>
      <c r="Z311" s="36"/>
      <c r="AA311" s="66"/>
      <c r="AB311" s="36"/>
      <c r="AC311" s="36"/>
      <c r="AD311" s="36"/>
      <c r="AE311" s="36"/>
      <c r="AF311" s="36"/>
      <c r="AG311" s="36"/>
      <c r="AH311" s="29"/>
      <c r="AI311" s="36"/>
      <c r="AJ311" s="29"/>
      <c r="AK311" s="36"/>
      <c r="AL311" s="36"/>
      <c r="AM311" s="36"/>
      <c r="AN311" s="29"/>
      <c r="AO311" s="36"/>
      <c r="AP311" s="29"/>
      <c r="AQ311" s="36"/>
      <c r="AR311" s="29"/>
      <c r="AS311" s="36"/>
      <c r="AT311" s="36"/>
      <c r="AU311" s="36"/>
      <c r="AV311" s="29"/>
      <c r="AW311" s="36"/>
      <c r="AX311" s="36"/>
      <c r="AY311" s="36"/>
      <c r="AZ311" s="29"/>
      <c r="BA311" s="36"/>
      <c r="BB311" s="36"/>
      <c r="BC311" s="36"/>
      <c r="BD311" s="36"/>
      <c r="BE311" s="36"/>
      <c r="BF311" s="36"/>
      <c r="BG311" s="36"/>
      <c r="BH311" s="36"/>
      <c r="BI311" s="36"/>
      <c r="BJ311" s="29"/>
      <c r="BK311" s="36"/>
      <c r="BL311" s="29"/>
      <c r="BM311" s="36"/>
      <c r="BN311" s="36"/>
      <c r="BO311" s="36"/>
      <c r="BP311" s="29"/>
      <c r="BQ311" s="36"/>
      <c r="BR311" s="29"/>
      <c r="BS311" s="36"/>
      <c r="BT311" s="36"/>
      <c r="BU311" s="36"/>
      <c r="BV311" s="36"/>
    </row>
    <row r="312" spans="1:75" x14ac:dyDescent="0.25">
      <c r="A312" s="16">
        <v>310</v>
      </c>
      <c r="B312" s="16">
        <v>1</v>
      </c>
      <c r="C312" s="31" t="s">
        <v>764</v>
      </c>
      <c r="D312" s="40">
        <f>май!D312-июнь!E312</f>
        <v>497.01465154589374</v>
      </c>
      <c r="E312" s="40">
        <f t="shared" si="4"/>
        <v>0</v>
      </c>
      <c r="F312" s="36"/>
      <c r="G312" s="36"/>
      <c r="H312" s="36"/>
      <c r="I312" s="27"/>
      <c r="J312" s="36"/>
      <c r="K312" s="36"/>
      <c r="L312" s="36"/>
      <c r="M312" s="36"/>
      <c r="N312" s="36"/>
      <c r="O312" s="29"/>
      <c r="P312" s="36"/>
      <c r="Q312" s="29"/>
      <c r="R312" s="36"/>
      <c r="S312" s="36"/>
      <c r="T312" s="36"/>
      <c r="U312" s="36"/>
      <c r="V312" s="36"/>
      <c r="W312" s="36"/>
      <c r="X312" s="36"/>
      <c r="Y312" s="29"/>
      <c r="Z312" s="36"/>
      <c r="AA312" s="66"/>
      <c r="AB312" s="36"/>
      <c r="AC312" s="36"/>
      <c r="AD312" s="36"/>
      <c r="AE312" s="36"/>
      <c r="AF312" s="36"/>
      <c r="AG312" s="36"/>
      <c r="AH312" s="29"/>
      <c r="AI312" s="36"/>
      <c r="AJ312" s="29"/>
      <c r="AK312" s="36"/>
      <c r="AL312" s="36"/>
      <c r="AM312" s="36"/>
      <c r="AN312" s="29"/>
      <c r="AO312" s="36"/>
      <c r="AP312" s="29"/>
      <c r="AQ312" s="36"/>
      <c r="AR312" s="29"/>
      <c r="AS312" s="36"/>
      <c r="AT312" s="36"/>
      <c r="AU312" s="36"/>
      <c r="AV312" s="29"/>
      <c r="AW312" s="36"/>
      <c r="AX312" s="36"/>
      <c r="AY312" s="36"/>
      <c r="AZ312" s="29"/>
      <c r="BA312" s="36"/>
      <c r="BB312" s="36"/>
      <c r="BC312" s="36"/>
      <c r="BD312" s="36"/>
      <c r="BE312" s="36"/>
      <c r="BF312" s="36"/>
      <c r="BG312" s="36"/>
      <c r="BH312" s="36"/>
      <c r="BI312" s="36"/>
      <c r="BJ312" s="29"/>
      <c r="BK312" s="36"/>
      <c r="BL312" s="29"/>
      <c r="BM312" s="36"/>
      <c r="BN312" s="36"/>
      <c r="BO312" s="36"/>
      <c r="BP312" s="29"/>
      <c r="BQ312" s="36"/>
      <c r="BR312" s="29"/>
      <c r="BS312" s="36"/>
      <c r="BT312" s="36"/>
      <c r="BU312" s="36"/>
      <c r="BV312" s="36"/>
    </row>
    <row r="313" spans="1:75" x14ac:dyDescent="0.25">
      <c r="A313" s="16">
        <v>311</v>
      </c>
      <c r="B313" s="16">
        <v>1</v>
      </c>
      <c r="C313" s="31" t="s">
        <v>765</v>
      </c>
      <c r="D313" s="40">
        <f>май!D313-июнь!E313</f>
        <v>-593.53538748792266</v>
      </c>
      <c r="E313" s="40">
        <f t="shared" si="4"/>
        <v>0</v>
      </c>
      <c r="F313" s="36"/>
      <c r="G313" s="36"/>
      <c r="H313" s="36"/>
      <c r="I313" s="27"/>
      <c r="J313" s="36"/>
      <c r="K313" s="36"/>
      <c r="L313" s="36"/>
      <c r="M313" s="36"/>
      <c r="N313" s="36"/>
      <c r="O313" s="29"/>
      <c r="P313" s="36"/>
      <c r="Q313" s="29"/>
      <c r="R313" s="36"/>
      <c r="S313" s="36"/>
      <c r="T313" s="36"/>
      <c r="U313" s="36"/>
      <c r="V313" s="36"/>
      <c r="W313" s="36"/>
      <c r="X313" s="36"/>
      <c r="Y313" s="29"/>
      <c r="Z313" s="36"/>
      <c r="AA313" s="66"/>
      <c r="AB313" s="36"/>
      <c r="AC313" s="36"/>
      <c r="AD313" s="36"/>
      <c r="AE313" s="36"/>
      <c r="AF313" s="36"/>
      <c r="AG313" s="36"/>
      <c r="AH313" s="29"/>
      <c r="AI313" s="36"/>
      <c r="AJ313" s="29"/>
      <c r="AK313" s="36"/>
      <c r="AL313" s="36"/>
      <c r="AM313" s="36"/>
      <c r="AN313" s="29"/>
      <c r="AO313" s="36"/>
      <c r="AP313" s="29"/>
      <c r="AQ313" s="36"/>
      <c r="AR313" s="29"/>
      <c r="AS313" s="36"/>
      <c r="AT313" s="36"/>
      <c r="AU313" s="36"/>
      <c r="AV313" s="29"/>
      <c r="AW313" s="36"/>
      <c r="AX313" s="36"/>
      <c r="AY313" s="36"/>
      <c r="AZ313" s="29"/>
      <c r="BA313" s="36"/>
      <c r="BB313" s="36"/>
      <c r="BC313" s="36"/>
      <c r="BD313" s="36"/>
      <c r="BE313" s="36"/>
      <c r="BF313" s="36"/>
      <c r="BG313" s="36"/>
      <c r="BH313" s="36"/>
      <c r="BI313" s="36"/>
      <c r="BJ313" s="29"/>
      <c r="BK313" s="36"/>
      <c r="BL313" s="29"/>
      <c r="BM313" s="36"/>
      <c r="BN313" s="36"/>
      <c r="BO313" s="36"/>
      <c r="BP313" s="29"/>
      <c r="BQ313" s="36"/>
      <c r="BR313" s="29"/>
      <c r="BS313" s="36"/>
      <c r="BT313" s="36"/>
      <c r="BU313" s="36"/>
      <c r="BV313" s="36"/>
    </row>
    <row r="314" spans="1:75" x14ac:dyDescent="0.25">
      <c r="A314" s="16">
        <v>312</v>
      </c>
      <c r="B314" s="16">
        <v>1</v>
      </c>
      <c r="C314" s="31" t="s">
        <v>766</v>
      </c>
      <c r="D314" s="40">
        <f>май!D314-июнь!E314</f>
        <v>144.97233524637682</v>
      </c>
      <c r="E314" s="40">
        <f t="shared" si="4"/>
        <v>0</v>
      </c>
      <c r="F314" s="36"/>
      <c r="G314" s="36"/>
      <c r="H314" s="36"/>
      <c r="I314" s="27"/>
      <c r="J314" s="36"/>
      <c r="K314" s="36"/>
      <c r="L314" s="36"/>
      <c r="M314" s="36"/>
      <c r="N314" s="36"/>
      <c r="O314" s="29"/>
      <c r="P314" s="36"/>
      <c r="Q314" s="29"/>
      <c r="R314" s="36"/>
      <c r="S314" s="36"/>
      <c r="T314" s="36"/>
      <c r="U314" s="36"/>
      <c r="V314" s="36"/>
      <c r="W314" s="36"/>
      <c r="X314" s="36"/>
      <c r="Y314" s="29"/>
      <c r="Z314" s="36"/>
      <c r="AA314" s="66"/>
      <c r="AB314" s="36"/>
      <c r="AC314" s="36"/>
      <c r="AD314" s="36"/>
      <c r="AE314" s="36"/>
      <c r="AF314" s="36"/>
      <c r="AG314" s="36"/>
      <c r="AH314" s="29"/>
      <c r="AI314" s="36"/>
      <c r="AJ314" s="29"/>
      <c r="AK314" s="36"/>
      <c r="AL314" s="36"/>
      <c r="AM314" s="36"/>
      <c r="AN314" s="29"/>
      <c r="AO314" s="36"/>
      <c r="AP314" s="29"/>
      <c r="AQ314" s="36"/>
      <c r="AR314" s="29"/>
      <c r="AS314" s="36"/>
      <c r="AT314" s="36"/>
      <c r="AU314" s="36"/>
      <c r="AV314" s="29"/>
      <c r="AW314" s="36"/>
      <c r="AX314" s="36"/>
      <c r="AY314" s="36"/>
      <c r="AZ314" s="29"/>
      <c r="BA314" s="36"/>
      <c r="BB314" s="36"/>
      <c r="BC314" s="36"/>
      <c r="BD314" s="36"/>
      <c r="BE314" s="36"/>
      <c r="BF314" s="36"/>
      <c r="BG314" s="36"/>
      <c r="BH314" s="36"/>
      <c r="BI314" s="36"/>
      <c r="BJ314" s="29"/>
      <c r="BK314" s="36"/>
      <c r="BL314" s="29"/>
      <c r="BM314" s="36"/>
      <c r="BN314" s="36"/>
      <c r="BO314" s="36"/>
      <c r="BP314" s="29"/>
      <c r="BQ314" s="36"/>
      <c r="BR314" s="29"/>
      <c r="BS314" s="36"/>
      <c r="BT314" s="36"/>
      <c r="BU314" s="36"/>
      <c r="BV314" s="36"/>
    </row>
    <row r="315" spans="1:75" x14ac:dyDescent="0.25">
      <c r="A315" s="16">
        <v>313</v>
      </c>
      <c r="B315" s="16">
        <v>1</v>
      </c>
      <c r="C315" s="31" t="s">
        <v>767</v>
      </c>
      <c r="D315" s="40">
        <f>май!D315-июнь!E315</f>
        <v>174.30340212560384</v>
      </c>
      <c r="E315" s="40">
        <f t="shared" si="4"/>
        <v>0</v>
      </c>
      <c r="F315" s="36"/>
      <c r="G315" s="36"/>
      <c r="H315" s="36"/>
      <c r="I315" s="27"/>
      <c r="J315" s="36"/>
      <c r="K315" s="36"/>
      <c r="L315" s="36"/>
      <c r="M315" s="36"/>
      <c r="N315" s="36"/>
      <c r="O315" s="29"/>
      <c r="P315" s="36"/>
      <c r="Q315" s="29"/>
      <c r="R315" s="36"/>
      <c r="S315" s="36"/>
      <c r="T315" s="36"/>
      <c r="U315" s="36"/>
      <c r="V315" s="36"/>
      <c r="W315" s="36"/>
      <c r="X315" s="36"/>
      <c r="Y315" s="29"/>
      <c r="Z315" s="36"/>
      <c r="AA315" s="66"/>
      <c r="AB315" s="36"/>
      <c r="AC315" s="36"/>
      <c r="AD315" s="36"/>
      <c r="AE315" s="36"/>
      <c r="AF315" s="36"/>
      <c r="AG315" s="36"/>
      <c r="AH315" s="29"/>
      <c r="AI315" s="36"/>
      <c r="AJ315" s="29"/>
      <c r="AK315" s="36"/>
      <c r="AL315" s="36"/>
      <c r="AM315" s="36"/>
      <c r="AN315" s="29"/>
      <c r="AO315" s="36"/>
      <c r="AP315" s="29"/>
      <c r="AQ315" s="36"/>
      <c r="AR315" s="29"/>
      <c r="AS315" s="36"/>
      <c r="AT315" s="36"/>
      <c r="AU315" s="36"/>
      <c r="AV315" s="29"/>
      <c r="AW315" s="36"/>
      <c r="AX315" s="36"/>
      <c r="AY315" s="36"/>
      <c r="AZ315" s="29"/>
      <c r="BA315" s="36"/>
      <c r="BB315" s="36"/>
      <c r="BC315" s="36"/>
      <c r="BD315" s="36"/>
      <c r="BE315" s="36"/>
      <c r="BF315" s="36"/>
      <c r="BG315" s="36"/>
      <c r="BH315" s="36"/>
      <c r="BI315" s="36"/>
      <c r="BJ315" s="29"/>
      <c r="BK315" s="36"/>
      <c r="BL315" s="29"/>
      <c r="BM315" s="36"/>
      <c r="BN315" s="36"/>
      <c r="BO315" s="36"/>
      <c r="BP315" s="29"/>
      <c r="BQ315" s="36"/>
      <c r="BR315" s="29"/>
      <c r="BS315" s="36"/>
      <c r="BT315" s="36"/>
      <c r="BU315" s="36"/>
      <c r="BV315" s="36"/>
    </row>
    <row r="316" spans="1:75" x14ac:dyDescent="0.25">
      <c r="A316" s="16">
        <v>314</v>
      </c>
      <c r="B316" s="16">
        <v>1</v>
      </c>
      <c r="C316" s="31" t="s">
        <v>930</v>
      </c>
      <c r="D316" s="40">
        <f>май!D316-июнь!E316</f>
        <v>91.699162357487921</v>
      </c>
      <c r="E316" s="40">
        <f t="shared" si="4"/>
        <v>0</v>
      </c>
      <c r="F316" s="36"/>
      <c r="G316" s="36"/>
      <c r="H316" s="36"/>
      <c r="I316" s="27"/>
      <c r="J316" s="36"/>
      <c r="K316" s="36"/>
      <c r="L316" s="36"/>
      <c r="M316" s="36"/>
      <c r="N316" s="36"/>
      <c r="O316" s="29"/>
      <c r="P316" s="36"/>
      <c r="Q316" s="29"/>
      <c r="R316" s="36"/>
      <c r="S316" s="36"/>
      <c r="T316" s="36"/>
      <c r="U316" s="36"/>
      <c r="V316" s="36"/>
      <c r="W316" s="36"/>
      <c r="X316" s="36"/>
      <c r="Y316" s="29"/>
      <c r="Z316" s="36"/>
      <c r="AA316" s="66"/>
      <c r="AB316" s="36"/>
      <c r="AC316" s="36"/>
      <c r="AD316" s="36"/>
      <c r="AE316" s="36"/>
      <c r="AF316" s="36"/>
      <c r="AG316" s="36"/>
      <c r="AH316" s="29"/>
      <c r="AI316" s="36"/>
      <c r="AJ316" s="29"/>
      <c r="AK316" s="36"/>
      <c r="AL316" s="36"/>
      <c r="AM316" s="36"/>
      <c r="AN316" s="29"/>
      <c r="AO316" s="36"/>
      <c r="AP316" s="29"/>
      <c r="AQ316" s="36"/>
      <c r="AR316" s="29"/>
      <c r="AS316" s="36"/>
      <c r="AT316" s="36"/>
      <c r="AU316" s="36"/>
      <c r="AV316" s="29"/>
      <c r="AW316" s="36"/>
      <c r="AX316" s="36"/>
      <c r="AY316" s="36"/>
      <c r="AZ316" s="29"/>
      <c r="BA316" s="36"/>
      <c r="BB316" s="36"/>
      <c r="BC316" s="36"/>
      <c r="BD316" s="36"/>
      <c r="BE316" s="36"/>
      <c r="BF316" s="36"/>
      <c r="BG316" s="36"/>
      <c r="BH316" s="36"/>
      <c r="BI316" s="36"/>
      <c r="BJ316" s="29"/>
      <c r="BK316" s="36"/>
      <c r="BL316" s="29"/>
      <c r="BM316" s="36"/>
      <c r="BN316" s="36"/>
      <c r="BO316" s="36"/>
      <c r="BP316" s="29"/>
      <c r="BQ316" s="36"/>
      <c r="BR316" s="29"/>
      <c r="BS316" s="36"/>
      <c r="BT316" s="36"/>
      <c r="BU316" s="36"/>
      <c r="BV316" s="36"/>
    </row>
    <row r="317" spans="1:75" x14ac:dyDescent="0.25">
      <c r="A317" s="16">
        <v>315</v>
      </c>
      <c r="B317" s="16">
        <v>1</v>
      </c>
      <c r="C317" s="31" t="s">
        <v>931</v>
      </c>
      <c r="D317" s="40">
        <f>май!D317-июнь!E317</f>
        <v>280.49795452173913</v>
      </c>
      <c r="E317" s="40">
        <f t="shared" si="4"/>
        <v>0</v>
      </c>
      <c r="F317" s="36"/>
      <c r="G317" s="36"/>
      <c r="H317" s="36"/>
      <c r="I317" s="27"/>
      <c r="J317" s="36"/>
      <c r="K317" s="36"/>
      <c r="L317" s="36"/>
      <c r="M317" s="36"/>
      <c r="N317" s="36"/>
      <c r="O317" s="29"/>
      <c r="P317" s="36"/>
      <c r="Q317" s="29"/>
      <c r="R317" s="36"/>
      <c r="S317" s="36"/>
      <c r="T317" s="36"/>
      <c r="U317" s="36"/>
      <c r="V317" s="36"/>
      <c r="W317" s="36"/>
      <c r="X317" s="36"/>
      <c r="Y317" s="29"/>
      <c r="Z317" s="36"/>
      <c r="AA317" s="66"/>
      <c r="AB317" s="36"/>
      <c r="AC317" s="36"/>
      <c r="AD317" s="36"/>
      <c r="AE317" s="36"/>
      <c r="AF317" s="36"/>
      <c r="AG317" s="36"/>
      <c r="AH317" s="29"/>
      <c r="AI317" s="36"/>
      <c r="AJ317" s="29"/>
      <c r="AK317" s="36"/>
      <c r="AL317" s="36"/>
      <c r="AM317" s="36"/>
      <c r="AN317" s="29"/>
      <c r="AO317" s="36"/>
      <c r="AP317" s="29"/>
      <c r="AQ317" s="36"/>
      <c r="AR317" s="29"/>
      <c r="AS317" s="36"/>
      <c r="AT317" s="36"/>
      <c r="AU317" s="36"/>
      <c r="AV317" s="29"/>
      <c r="AW317" s="36"/>
      <c r="AX317" s="36"/>
      <c r="AY317" s="36"/>
      <c r="AZ317" s="29"/>
      <c r="BA317" s="36"/>
      <c r="BB317" s="36"/>
      <c r="BC317" s="36"/>
      <c r="BD317" s="36"/>
      <c r="BE317" s="36"/>
      <c r="BF317" s="36"/>
      <c r="BG317" s="36"/>
      <c r="BH317" s="36"/>
      <c r="BI317" s="36"/>
      <c r="BJ317" s="29"/>
      <c r="BK317" s="36"/>
      <c r="BL317" s="29"/>
      <c r="BM317" s="36"/>
      <c r="BN317" s="36"/>
      <c r="BO317" s="36"/>
      <c r="BP317" s="29"/>
      <c r="BQ317" s="36"/>
      <c r="BR317" s="29"/>
      <c r="BS317" s="36"/>
      <c r="BT317" s="36"/>
      <c r="BU317" s="36"/>
      <c r="BV317" s="36"/>
    </row>
    <row r="318" spans="1:75" x14ac:dyDescent="0.25">
      <c r="A318" s="16">
        <v>316</v>
      </c>
      <c r="B318" s="16">
        <v>1</v>
      </c>
      <c r="C318" s="31" t="s">
        <v>768</v>
      </c>
      <c r="D318" s="40">
        <f>май!D318-июнь!E318</f>
        <v>142.74026252173914</v>
      </c>
      <c r="E318" s="40">
        <f t="shared" si="4"/>
        <v>0</v>
      </c>
      <c r="F318" s="36"/>
      <c r="G318" s="36"/>
      <c r="H318" s="36"/>
      <c r="I318" s="27"/>
      <c r="J318" s="36"/>
      <c r="K318" s="36"/>
      <c r="L318" s="36"/>
      <c r="M318" s="36"/>
      <c r="N318" s="36"/>
      <c r="O318" s="29"/>
      <c r="P318" s="36"/>
      <c r="Q318" s="29"/>
      <c r="R318" s="36"/>
      <c r="S318" s="36"/>
      <c r="T318" s="36"/>
      <c r="U318" s="36"/>
      <c r="V318" s="36"/>
      <c r="W318" s="36"/>
      <c r="X318" s="36"/>
      <c r="Y318" s="29"/>
      <c r="Z318" s="36"/>
      <c r="AA318" s="66"/>
      <c r="AB318" s="36"/>
      <c r="AC318" s="36"/>
      <c r="AD318" s="36"/>
      <c r="AE318" s="36"/>
      <c r="AF318" s="36"/>
      <c r="AG318" s="36"/>
      <c r="AH318" s="29"/>
      <c r="AI318" s="36"/>
      <c r="AJ318" s="29"/>
      <c r="AK318" s="36"/>
      <c r="AL318" s="36"/>
      <c r="AM318" s="36"/>
      <c r="AN318" s="29"/>
      <c r="AO318" s="36"/>
      <c r="AP318" s="29"/>
      <c r="AQ318" s="36"/>
      <c r="AR318" s="29"/>
      <c r="AS318" s="36"/>
      <c r="AT318" s="36"/>
      <c r="AU318" s="36"/>
      <c r="AV318" s="29"/>
      <c r="AW318" s="36"/>
      <c r="AX318" s="36"/>
      <c r="AY318" s="36"/>
      <c r="AZ318" s="29"/>
      <c r="BA318" s="36"/>
      <c r="BB318" s="36"/>
      <c r="BC318" s="36"/>
      <c r="BD318" s="36"/>
      <c r="BE318" s="36"/>
      <c r="BF318" s="36"/>
      <c r="BG318" s="36"/>
      <c r="BH318" s="36"/>
      <c r="BI318" s="36"/>
      <c r="BJ318" s="29"/>
      <c r="BK318" s="36"/>
      <c r="BL318" s="29"/>
      <c r="BM318" s="36"/>
      <c r="BN318" s="36"/>
      <c r="BO318" s="36"/>
      <c r="BP318" s="29"/>
      <c r="BQ318" s="36"/>
      <c r="BR318" s="29"/>
      <c r="BS318" s="36"/>
      <c r="BT318" s="36"/>
      <c r="BU318" s="36"/>
      <c r="BV318" s="36"/>
    </row>
    <row r="319" spans="1:75" x14ac:dyDescent="0.25">
      <c r="A319" s="16">
        <v>317</v>
      </c>
      <c r="B319" s="16">
        <v>3</v>
      </c>
      <c r="C319" s="31" t="s">
        <v>769</v>
      </c>
      <c r="D319" s="40">
        <f>май!D319-июнь!E319</f>
        <v>279.67568982608697</v>
      </c>
      <c r="E319" s="40">
        <f t="shared" si="4"/>
        <v>0</v>
      </c>
      <c r="F319" s="36"/>
      <c r="G319" s="36"/>
      <c r="H319" s="36"/>
      <c r="I319" s="27"/>
      <c r="J319" s="36"/>
      <c r="K319" s="36"/>
      <c r="L319" s="36"/>
      <c r="M319" s="36"/>
      <c r="N319" s="36"/>
      <c r="O319" s="29"/>
      <c r="P319" s="36"/>
      <c r="Q319" s="29"/>
      <c r="R319" s="36"/>
      <c r="S319" s="36"/>
      <c r="T319" s="36"/>
      <c r="U319" s="36"/>
      <c r="V319" s="36"/>
      <c r="W319" s="36"/>
      <c r="X319" s="36"/>
      <c r="Y319" s="29"/>
      <c r="Z319" s="36"/>
      <c r="AA319" s="66"/>
      <c r="AB319" s="36"/>
      <c r="AC319" s="36"/>
      <c r="AD319" s="36"/>
      <c r="AE319" s="36"/>
      <c r="AF319" s="36"/>
      <c r="AG319" s="36"/>
      <c r="AH319" s="29"/>
      <c r="AI319" s="36"/>
      <c r="AJ319" s="29"/>
      <c r="AK319" s="36"/>
      <c r="AL319" s="36"/>
      <c r="AM319" s="36"/>
      <c r="AN319" s="29"/>
      <c r="AO319" s="36"/>
      <c r="AP319" s="29"/>
      <c r="AQ319" s="36"/>
      <c r="AR319" s="29"/>
      <c r="AS319" s="36"/>
      <c r="AT319" s="36"/>
      <c r="AU319" s="36"/>
      <c r="AV319" s="29"/>
      <c r="AW319" s="36"/>
      <c r="AX319" s="36"/>
      <c r="AY319" s="36"/>
      <c r="AZ319" s="29"/>
      <c r="BA319" s="36"/>
      <c r="BB319" s="36"/>
      <c r="BC319" s="36"/>
      <c r="BD319" s="36"/>
      <c r="BE319" s="36"/>
      <c r="BF319" s="36"/>
      <c r="BG319" s="36"/>
      <c r="BH319" s="36"/>
      <c r="BI319" s="36"/>
      <c r="BJ319" s="29"/>
      <c r="BK319" s="36"/>
      <c r="BL319" s="29"/>
      <c r="BM319" s="36"/>
      <c r="BN319" s="36"/>
      <c r="BO319" s="36"/>
      <c r="BP319" s="29"/>
      <c r="BQ319" s="36"/>
      <c r="BR319" s="29"/>
      <c r="BS319" s="36"/>
      <c r="BT319" s="36"/>
      <c r="BU319" s="36"/>
      <c r="BV319" s="36"/>
    </row>
    <row r="320" spans="1:75" s="86" customFormat="1" x14ac:dyDescent="0.25">
      <c r="A320" s="79">
        <v>318</v>
      </c>
      <c r="B320" s="79">
        <v>3</v>
      </c>
      <c r="C320" s="80" t="s">
        <v>770</v>
      </c>
      <c r="D320" s="81">
        <f>май!D320-июнь!E320</f>
        <v>497.94577230917872</v>
      </c>
      <c r="E320" s="81">
        <f t="shared" si="4"/>
        <v>3.8620000000000001</v>
      </c>
      <c r="F320" s="82"/>
      <c r="G320" s="82"/>
      <c r="H320" s="82"/>
      <c r="I320" s="83"/>
      <c r="J320" s="82"/>
      <c r="K320" s="82"/>
      <c r="L320" s="82"/>
      <c r="M320" s="82"/>
      <c r="N320" s="82"/>
      <c r="O320" s="84"/>
      <c r="P320" s="82"/>
      <c r="Q320" s="84"/>
      <c r="R320" s="82"/>
      <c r="S320" s="82"/>
      <c r="T320" s="82"/>
      <c r="U320" s="82"/>
      <c r="V320" s="82"/>
      <c r="W320" s="82"/>
      <c r="X320" s="82"/>
      <c r="Y320" s="84"/>
      <c r="Z320" s="82"/>
      <c r="AA320" s="85"/>
      <c r="AB320" s="82"/>
      <c r="AC320" s="82"/>
      <c r="AD320" s="82"/>
      <c r="AE320" s="82"/>
      <c r="AF320" s="82"/>
      <c r="AG320" s="82"/>
      <c r="AH320" s="84"/>
      <c r="AI320" s="82"/>
      <c r="AJ320" s="84"/>
      <c r="AK320" s="82"/>
      <c r="AL320" s="82"/>
      <c r="AM320" s="82"/>
      <c r="AN320" s="84"/>
      <c r="AO320" s="82"/>
      <c r="AP320" s="84"/>
      <c r="AQ320" s="82"/>
      <c r="AR320" s="84"/>
      <c r="AS320" s="82"/>
      <c r="AT320" s="82"/>
      <c r="AU320" s="82"/>
      <c r="AV320" s="84"/>
      <c r="AW320" s="82"/>
      <c r="AX320" s="82"/>
      <c r="AY320" s="82"/>
      <c r="AZ320" s="84"/>
      <c r="BA320" s="82"/>
      <c r="BB320" s="82"/>
      <c r="BC320" s="82"/>
      <c r="BD320" s="82"/>
      <c r="BE320" s="82"/>
      <c r="BF320" s="82"/>
      <c r="BG320" s="82"/>
      <c r="BH320" s="82"/>
      <c r="BI320" s="82"/>
      <c r="BJ320" s="84"/>
      <c r="BK320" s="82"/>
      <c r="BL320" s="84"/>
      <c r="BM320" s="82"/>
      <c r="BN320" s="82"/>
      <c r="BO320" s="82"/>
      <c r="BP320" s="84"/>
      <c r="BQ320" s="82"/>
      <c r="BR320" s="84"/>
      <c r="BS320" s="82"/>
      <c r="BT320" s="82"/>
      <c r="BU320" s="82"/>
      <c r="BV320" s="82">
        <v>3.8620000000000001</v>
      </c>
      <c r="BW320" s="86" t="s">
        <v>1070</v>
      </c>
    </row>
    <row r="321" spans="1:75" x14ac:dyDescent="0.25">
      <c r="A321" s="16">
        <v>319</v>
      </c>
      <c r="B321" s="16">
        <v>3</v>
      </c>
      <c r="C321" s="31" t="s">
        <v>771</v>
      </c>
      <c r="D321" s="40">
        <f>май!D321-июнь!E321</f>
        <v>-142.23985171014496</v>
      </c>
      <c r="E321" s="40">
        <f t="shared" si="4"/>
        <v>0</v>
      </c>
      <c r="F321" s="36"/>
      <c r="G321" s="36"/>
      <c r="H321" s="36"/>
      <c r="I321" s="27"/>
      <c r="J321" s="36"/>
      <c r="K321" s="36"/>
      <c r="L321" s="36"/>
      <c r="M321" s="36"/>
      <c r="N321" s="36"/>
      <c r="O321" s="29"/>
      <c r="P321" s="36"/>
      <c r="Q321" s="29"/>
      <c r="R321" s="36"/>
      <c r="S321" s="36"/>
      <c r="T321" s="36"/>
      <c r="U321" s="36"/>
      <c r="V321" s="36"/>
      <c r="W321" s="36"/>
      <c r="X321" s="36"/>
      <c r="Y321" s="29"/>
      <c r="Z321" s="36"/>
      <c r="AA321" s="66"/>
      <c r="AB321" s="36"/>
      <c r="AC321" s="36"/>
      <c r="AD321" s="36"/>
      <c r="AE321" s="36"/>
      <c r="AF321" s="36"/>
      <c r="AG321" s="36"/>
      <c r="AH321" s="29"/>
      <c r="AI321" s="36"/>
      <c r="AJ321" s="29"/>
      <c r="AK321" s="36"/>
      <c r="AL321" s="36"/>
      <c r="AM321" s="36"/>
      <c r="AN321" s="29"/>
      <c r="AO321" s="36"/>
      <c r="AP321" s="29"/>
      <c r="AQ321" s="36"/>
      <c r="AR321" s="29"/>
      <c r="AS321" s="36"/>
      <c r="AT321" s="36"/>
      <c r="AU321" s="36"/>
      <c r="AV321" s="29"/>
      <c r="AW321" s="36"/>
      <c r="AX321" s="36"/>
      <c r="AY321" s="36"/>
      <c r="AZ321" s="29"/>
      <c r="BA321" s="36"/>
      <c r="BB321" s="36"/>
      <c r="BC321" s="36"/>
      <c r="BD321" s="36"/>
      <c r="BE321" s="36"/>
      <c r="BF321" s="36"/>
      <c r="BG321" s="36"/>
      <c r="BH321" s="36"/>
      <c r="BI321" s="36"/>
      <c r="BJ321" s="29"/>
      <c r="BK321" s="36"/>
      <c r="BL321" s="29"/>
      <c r="BM321" s="36"/>
      <c r="BN321" s="36"/>
      <c r="BO321" s="36"/>
      <c r="BP321" s="29"/>
      <c r="BQ321" s="36"/>
      <c r="BR321" s="29"/>
      <c r="BS321" s="36"/>
      <c r="BT321" s="36"/>
      <c r="BU321" s="36"/>
      <c r="BV321" s="36"/>
    </row>
    <row r="322" spans="1:75" s="86" customFormat="1" x14ac:dyDescent="0.25">
      <c r="A322" s="79">
        <v>320</v>
      </c>
      <c r="B322" s="79">
        <v>3</v>
      </c>
      <c r="C322" s="80" t="s">
        <v>772</v>
      </c>
      <c r="D322" s="81">
        <f>май!D322-июнь!E322</f>
        <v>346.49704072657005</v>
      </c>
      <c r="E322" s="81">
        <f t="shared" si="4"/>
        <v>5.8120000000000003</v>
      </c>
      <c r="F322" s="82"/>
      <c r="G322" s="82"/>
      <c r="H322" s="82"/>
      <c r="I322" s="83"/>
      <c r="J322" s="82"/>
      <c r="K322" s="82"/>
      <c r="L322" s="82"/>
      <c r="M322" s="82"/>
      <c r="N322" s="82"/>
      <c r="O322" s="84"/>
      <c r="P322" s="82"/>
      <c r="Q322" s="84"/>
      <c r="R322" s="82"/>
      <c r="S322" s="82"/>
      <c r="T322" s="82"/>
      <c r="U322" s="82"/>
      <c r="V322" s="82"/>
      <c r="W322" s="82"/>
      <c r="X322" s="82"/>
      <c r="Y322" s="84"/>
      <c r="Z322" s="82"/>
      <c r="AA322" s="85"/>
      <c r="AB322" s="82"/>
      <c r="AC322" s="82"/>
      <c r="AD322" s="82"/>
      <c r="AE322" s="82"/>
      <c r="AF322" s="82"/>
      <c r="AG322" s="82"/>
      <c r="AH322" s="84">
        <v>2</v>
      </c>
      <c r="AI322" s="82">
        <v>5.8120000000000003</v>
      </c>
      <c r="AJ322" s="84"/>
      <c r="AK322" s="82"/>
      <c r="AL322" s="82"/>
      <c r="AM322" s="82"/>
      <c r="AN322" s="84"/>
      <c r="AO322" s="82"/>
      <c r="AP322" s="84"/>
      <c r="AQ322" s="82"/>
      <c r="AR322" s="84"/>
      <c r="AS322" s="82"/>
      <c r="AT322" s="82"/>
      <c r="AU322" s="82"/>
      <c r="AV322" s="84"/>
      <c r="AW322" s="82"/>
      <c r="AX322" s="82"/>
      <c r="AY322" s="82"/>
      <c r="AZ322" s="84"/>
      <c r="BA322" s="82"/>
      <c r="BB322" s="82"/>
      <c r="BC322" s="82"/>
      <c r="BD322" s="82"/>
      <c r="BE322" s="82"/>
      <c r="BF322" s="82"/>
      <c r="BG322" s="82"/>
      <c r="BH322" s="82"/>
      <c r="BI322" s="82"/>
      <c r="BJ322" s="84"/>
      <c r="BK322" s="82"/>
      <c r="BL322" s="84"/>
      <c r="BM322" s="82"/>
      <c r="BN322" s="82"/>
      <c r="BO322" s="82"/>
      <c r="BP322" s="84"/>
      <c r="BQ322" s="82"/>
      <c r="BR322" s="84"/>
      <c r="BS322" s="82"/>
      <c r="BT322" s="82"/>
      <c r="BU322" s="82"/>
      <c r="BV322" s="82"/>
    </row>
    <row r="323" spans="1:75" s="86" customFormat="1" x14ac:dyDescent="0.25">
      <c r="A323" s="79">
        <v>321</v>
      </c>
      <c r="B323" s="79">
        <v>3</v>
      </c>
      <c r="C323" s="80" t="s">
        <v>773</v>
      </c>
      <c r="D323" s="81">
        <f>май!D323-июнь!E323</f>
        <v>1637.3576002801933</v>
      </c>
      <c r="E323" s="81">
        <f t="shared" si="4"/>
        <v>25.646000000000001</v>
      </c>
      <c r="F323" s="82"/>
      <c r="G323" s="82"/>
      <c r="H323" s="82"/>
      <c r="I323" s="83"/>
      <c r="J323" s="82"/>
      <c r="K323" s="82"/>
      <c r="L323" s="82"/>
      <c r="M323" s="82"/>
      <c r="N323" s="82"/>
      <c r="O323" s="84"/>
      <c r="P323" s="82"/>
      <c r="Q323" s="84"/>
      <c r="R323" s="82"/>
      <c r="S323" s="82"/>
      <c r="T323" s="82"/>
      <c r="U323" s="82"/>
      <c r="V323" s="82"/>
      <c r="W323" s="82"/>
      <c r="X323" s="82"/>
      <c r="Y323" s="84"/>
      <c r="Z323" s="82"/>
      <c r="AA323" s="85"/>
      <c r="AB323" s="82"/>
      <c r="AC323" s="82"/>
      <c r="AD323" s="82"/>
      <c r="AE323" s="82"/>
      <c r="AF323" s="82"/>
      <c r="AG323" s="82"/>
      <c r="AH323" s="84">
        <v>6</v>
      </c>
      <c r="AI323" s="82">
        <v>14.95</v>
      </c>
      <c r="AJ323" s="84"/>
      <c r="AK323" s="82"/>
      <c r="AL323" s="82"/>
      <c r="AM323" s="82"/>
      <c r="AN323" s="84"/>
      <c r="AO323" s="82"/>
      <c r="AP323" s="84"/>
      <c r="AQ323" s="82"/>
      <c r="AR323" s="84"/>
      <c r="AS323" s="82"/>
      <c r="AT323" s="82"/>
      <c r="AU323" s="82"/>
      <c r="AV323" s="84"/>
      <c r="AW323" s="82"/>
      <c r="AX323" s="82"/>
      <c r="AY323" s="82"/>
      <c r="AZ323" s="84"/>
      <c r="BA323" s="82"/>
      <c r="BB323" s="82"/>
      <c r="BC323" s="82"/>
      <c r="BD323" s="82"/>
      <c r="BE323" s="82"/>
      <c r="BF323" s="82"/>
      <c r="BG323" s="82"/>
      <c r="BH323" s="82"/>
      <c r="BI323" s="82"/>
      <c r="BJ323" s="84"/>
      <c r="BK323" s="82"/>
      <c r="BL323" s="84">
        <v>10</v>
      </c>
      <c r="BM323" s="82">
        <v>10.696</v>
      </c>
      <c r="BN323" s="82"/>
      <c r="BO323" s="82"/>
      <c r="BP323" s="84"/>
      <c r="BQ323" s="82"/>
      <c r="BR323" s="84"/>
      <c r="BS323" s="82"/>
      <c r="BT323" s="82"/>
      <c r="BU323" s="82"/>
      <c r="BV323" s="82"/>
    </row>
    <row r="324" spans="1:75" x14ac:dyDescent="0.25">
      <c r="A324" s="16">
        <v>322</v>
      </c>
      <c r="B324" s="16">
        <v>1</v>
      </c>
      <c r="C324" s="31" t="s">
        <v>774</v>
      </c>
      <c r="D324" s="40">
        <f>май!D324-июнь!E324</f>
        <v>190.75128992270544</v>
      </c>
      <c r="E324" s="40">
        <f t="shared" ref="E324:E387" si="5">G324+H324+J324+L324+N324+P324+R324+T324+V324+X324+Z324+AC324+AE324+AG324+AI324+AK324+AM324+AO324+AQ324+AS324+AU324+AW324+AY324+BA324+BC324+BE324+BG324+BI324+BK324+BM324+BO324+BQ324+BS324+BU324+BV324</f>
        <v>0</v>
      </c>
      <c r="F324" s="36"/>
      <c r="G324" s="36"/>
      <c r="H324" s="36"/>
      <c r="I324" s="27"/>
      <c r="J324" s="36"/>
      <c r="K324" s="36"/>
      <c r="L324" s="36"/>
      <c r="M324" s="36"/>
      <c r="N324" s="36"/>
      <c r="O324" s="29"/>
      <c r="P324" s="36"/>
      <c r="Q324" s="29"/>
      <c r="R324" s="36"/>
      <c r="S324" s="36"/>
      <c r="T324" s="36"/>
      <c r="U324" s="36"/>
      <c r="V324" s="36"/>
      <c r="W324" s="36"/>
      <c r="X324" s="36"/>
      <c r="Y324" s="29"/>
      <c r="Z324" s="36"/>
      <c r="AA324" s="66"/>
      <c r="AB324" s="36"/>
      <c r="AC324" s="36"/>
      <c r="AD324" s="36"/>
      <c r="AE324" s="36"/>
      <c r="AF324" s="36"/>
      <c r="AG324" s="36"/>
      <c r="AH324" s="29"/>
      <c r="AI324" s="36"/>
      <c r="AJ324" s="29"/>
      <c r="AK324" s="36"/>
      <c r="AL324" s="36"/>
      <c r="AM324" s="36"/>
      <c r="AN324" s="29"/>
      <c r="AO324" s="36"/>
      <c r="AP324" s="29"/>
      <c r="AQ324" s="36"/>
      <c r="AR324" s="29"/>
      <c r="AS324" s="36"/>
      <c r="AT324" s="36"/>
      <c r="AU324" s="36"/>
      <c r="AV324" s="29"/>
      <c r="AW324" s="36"/>
      <c r="AX324" s="36"/>
      <c r="AY324" s="36"/>
      <c r="AZ324" s="29"/>
      <c r="BA324" s="36"/>
      <c r="BB324" s="36"/>
      <c r="BC324" s="36"/>
      <c r="BD324" s="36"/>
      <c r="BE324" s="36"/>
      <c r="BF324" s="36"/>
      <c r="BG324" s="36"/>
      <c r="BH324" s="36"/>
      <c r="BI324" s="36"/>
      <c r="BJ324" s="29"/>
      <c r="BK324" s="36"/>
      <c r="BL324" s="29"/>
      <c r="BM324" s="36"/>
      <c r="BN324" s="36"/>
      <c r="BO324" s="36"/>
      <c r="BP324" s="29"/>
      <c r="BQ324" s="36"/>
      <c r="BR324" s="29"/>
      <c r="BS324" s="36"/>
      <c r="BT324" s="36"/>
      <c r="BU324" s="36"/>
      <c r="BV324" s="36"/>
    </row>
    <row r="325" spans="1:75" s="86" customFormat="1" x14ac:dyDescent="0.25">
      <c r="A325" s="79">
        <v>323</v>
      </c>
      <c r="B325" s="79">
        <v>1</v>
      </c>
      <c r="C325" s="80" t="s">
        <v>775</v>
      </c>
      <c r="D325" s="81">
        <f>май!D325-июнь!E325</f>
        <v>-637.03509706280181</v>
      </c>
      <c r="E325" s="81">
        <f t="shared" si="5"/>
        <v>270.78300000000002</v>
      </c>
      <c r="F325" s="82"/>
      <c r="G325" s="82"/>
      <c r="H325" s="82"/>
      <c r="I325" s="83"/>
      <c r="J325" s="82"/>
      <c r="K325" s="82"/>
      <c r="L325" s="82"/>
      <c r="M325" s="82"/>
      <c r="N325" s="82"/>
      <c r="O325" s="84"/>
      <c r="P325" s="82"/>
      <c r="Q325" s="84"/>
      <c r="R325" s="82"/>
      <c r="S325" s="82"/>
      <c r="T325" s="82"/>
      <c r="U325" s="82"/>
      <c r="V325" s="82"/>
      <c r="W325" s="82"/>
      <c r="X325" s="82"/>
      <c r="Y325" s="84"/>
      <c r="Z325" s="82"/>
      <c r="AA325" s="85" t="s">
        <v>1142</v>
      </c>
      <c r="AB325" s="82">
        <v>8.5000000000000006E-2</v>
      </c>
      <c r="AC325" s="82">
        <v>270.78300000000002</v>
      </c>
      <c r="AD325" s="82"/>
      <c r="AE325" s="82"/>
      <c r="AF325" s="82"/>
      <c r="AG325" s="82"/>
      <c r="AH325" s="84"/>
      <c r="AI325" s="82"/>
      <c r="AJ325" s="84"/>
      <c r="AK325" s="82"/>
      <c r="AL325" s="82"/>
      <c r="AM325" s="82"/>
      <c r="AN325" s="84"/>
      <c r="AO325" s="82"/>
      <c r="AP325" s="84"/>
      <c r="AQ325" s="82"/>
      <c r="AR325" s="84"/>
      <c r="AS325" s="82"/>
      <c r="AT325" s="82"/>
      <c r="AU325" s="82"/>
      <c r="AV325" s="84"/>
      <c r="AW325" s="82"/>
      <c r="AX325" s="82"/>
      <c r="AY325" s="82"/>
      <c r="AZ325" s="84"/>
      <c r="BA325" s="82"/>
      <c r="BB325" s="82"/>
      <c r="BC325" s="82"/>
      <c r="BD325" s="82"/>
      <c r="BE325" s="82"/>
      <c r="BF325" s="82"/>
      <c r="BG325" s="82"/>
      <c r="BH325" s="82"/>
      <c r="BI325" s="82"/>
      <c r="BJ325" s="84"/>
      <c r="BK325" s="82"/>
      <c r="BL325" s="84"/>
      <c r="BM325" s="82"/>
      <c r="BN325" s="82"/>
      <c r="BO325" s="82"/>
      <c r="BP325" s="84"/>
      <c r="BQ325" s="82"/>
      <c r="BR325" s="84"/>
      <c r="BS325" s="82"/>
      <c r="BT325" s="82"/>
      <c r="BU325" s="82"/>
      <c r="BV325" s="82"/>
    </row>
    <row r="326" spans="1:75" s="86" customFormat="1" x14ac:dyDescent="0.25">
      <c r="A326" s="79">
        <v>324</v>
      </c>
      <c r="B326" s="79">
        <v>1</v>
      </c>
      <c r="C326" s="80" t="s">
        <v>776</v>
      </c>
      <c r="D326" s="81">
        <f>май!D326-июнь!E326</f>
        <v>230.48156633816424</v>
      </c>
      <c r="E326" s="81">
        <f t="shared" si="5"/>
        <v>6.1909999999999998</v>
      </c>
      <c r="F326" s="82"/>
      <c r="G326" s="82"/>
      <c r="H326" s="82"/>
      <c r="I326" s="83"/>
      <c r="J326" s="82"/>
      <c r="K326" s="82"/>
      <c r="L326" s="82"/>
      <c r="M326" s="82"/>
      <c r="N326" s="82"/>
      <c r="O326" s="84"/>
      <c r="P326" s="82"/>
      <c r="Q326" s="84"/>
      <c r="R326" s="82"/>
      <c r="S326" s="82"/>
      <c r="T326" s="82"/>
      <c r="U326" s="82"/>
      <c r="V326" s="82"/>
      <c r="W326" s="82"/>
      <c r="X326" s="82"/>
      <c r="Y326" s="84"/>
      <c r="Z326" s="82"/>
      <c r="AA326" s="85"/>
      <c r="AB326" s="82"/>
      <c r="AC326" s="82"/>
      <c r="AD326" s="82"/>
      <c r="AE326" s="82"/>
      <c r="AF326" s="82"/>
      <c r="AG326" s="82"/>
      <c r="AH326" s="84">
        <v>2</v>
      </c>
      <c r="AI326" s="82">
        <v>3.3559999999999999</v>
      </c>
      <c r="AJ326" s="84"/>
      <c r="AK326" s="82"/>
      <c r="AL326" s="82"/>
      <c r="AM326" s="82"/>
      <c r="AN326" s="84"/>
      <c r="AO326" s="82"/>
      <c r="AP326" s="84"/>
      <c r="AQ326" s="82"/>
      <c r="AR326" s="84"/>
      <c r="AS326" s="82"/>
      <c r="AT326" s="82"/>
      <c r="AU326" s="82"/>
      <c r="AV326" s="84"/>
      <c r="AW326" s="82"/>
      <c r="AX326" s="82"/>
      <c r="AY326" s="82"/>
      <c r="AZ326" s="84"/>
      <c r="BA326" s="82"/>
      <c r="BB326" s="82"/>
      <c r="BC326" s="82"/>
      <c r="BD326" s="82"/>
      <c r="BE326" s="82"/>
      <c r="BF326" s="82"/>
      <c r="BG326" s="82"/>
      <c r="BH326" s="82"/>
      <c r="BI326" s="82"/>
      <c r="BJ326" s="84"/>
      <c r="BK326" s="82"/>
      <c r="BL326" s="84"/>
      <c r="BM326" s="82"/>
      <c r="BN326" s="82"/>
      <c r="BO326" s="82"/>
      <c r="BP326" s="84"/>
      <c r="BQ326" s="82"/>
      <c r="BR326" s="84"/>
      <c r="BS326" s="82"/>
      <c r="BT326" s="82"/>
      <c r="BU326" s="82"/>
      <c r="BV326" s="82">
        <v>2.835</v>
      </c>
      <c r="BW326" s="86" t="s">
        <v>1070</v>
      </c>
    </row>
    <row r="327" spans="1:75" x14ac:dyDescent="0.25">
      <c r="A327" s="16">
        <v>325</v>
      </c>
      <c r="B327" s="16">
        <v>1</v>
      </c>
      <c r="C327" s="31" t="s">
        <v>777</v>
      </c>
      <c r="D327" s="40">
        <f>май!D327-июнь!E327</f>
        <v>2072.3572859806764</v>
      </c>
      <c r="E327" s="40">
        <f t="shared" si="5"/>
        <v>0</v>
      </c>
      <c r="F327" s="36"/>
      <c r="G327" s="36"/>
      <c r="H327" s="36"/>
      <c r="I327" s="27"/>
      <c r="J327" s="36"/>
      <c r="K327" s="36"/>
      <c r="L327" s="36"/>
      <c r="M327" s="36"/>
      <c r="N327" s="36"/>
      <c r="O327" s="29"/>
      <c r="P327" s="36"/>
      <c r="Q327" s="29"/>
      <c r="R327" s="36"/>
      <c r="S327" s="36"/>
      <c r="T327" s="36"/>
      <c r="U327" s="36"/>
      <c r="V327" s="36"/>
      <c r="W327" s="36"/>
      <c r="X327" s="36"/>
      <c r="Y327" s="29"/>
      <c r="Z327" s="36"/>
      <c r="AA327" s="66"/>
      <c r="AB327" s="36"/>
      <c r="AC327" s="36"/>
      <c r="AD327" s="36"/>
      <c r="AE327" s="36"/>
      <c r="AF327" s="36"/>
      <c r="AG327" s="36"/>
      <c r="AH327" s="29"/>
      <c r="AI327" s="36"/>
      <c r="AJ327" s="29"/>
      <c r="AK327" s="36"/>
      <c r="AL327" s="36"/>
      <c r="AM327" s="36"/>
      <c r="AN327" s="29"/>
      <c r="AO327" s="36"/>
      <c r="AP327" s="29"/>
      <c r="AQ327" s="36"/>
      <c r="AR327" s="29"/>
      <c r="AS327" s="36"/>
      <c r="AT327" s="36"/>
      <c r="AU327" s="36"/>
      <c r="AV327" s="29"/>
      <c r="AW327" s="36"/>
      <c r="AX327" s="36"/>
      <c r="AY327" s="36"/>
      <c r="AZ327" s="29"/>
      <c r="BA327" s="36"/>
      <c r="BB327" s="36"/>
      <c r="BC327" s="36"/>
      <c r="BD327" s="36"/>
      <c r="BE327" s="36"/>
      <c r="BF327" s="36"/>
      <c r="BG327" s="36"/>
      <c r="BH327" s="36"/>
      <c r="BI327" s="36"/>
      <c r="BJ327" s="29"/>
      <c r="BK327" s="36"/>
      <c r="BL327" s="29"/>
      <c r="BM327" s="36"/>
      <c r="BN327" s="36"/>
      <c r="BO327" s="36"/>
      <c r="BP327" s="29"/>
      <c r="BQ327" s="36"/>
      <c r="BR327" s="29"/>
      <c r="BS327" s="36"/>
      <c r="BT327" s="36"/>
      <c r="BU327" s="36"/>
      <c r="BV327" s="36"/>
    </row>
    <row r="328" spans="1:75" x14ac:dyDescent="0.25">
      <c r="A328" s="16">
        <v>326</v>
      </c>
      <c r="B328" s="16">
        <v>1</v>
      </c>
      <c r="C328" s="31" t="s">
        <v>778</v>
      </c>
      <c r="D328" s="40">
        <f>май!D328-июнь!E328</f>
        <v>-107.28876423188409</v>
      </c>
      <c r="E328" s="40">
        <f t="shared" si="5"/>
        <v>0</v>
      </c>
      <c r="F328" s="36"/>
      <c r="G328" s="36"/>
      <c r="H328" s="36"/>
      <c r="I328" s="27"/>
      <c r="J328" s="36"/>
      <c r="K328" s="36"/>
      <c r="L328" s="36"/>
      <c r="M328" s="36"/>
      <c r="N328" s="36"/>
      <c r="O328" s="29"/>
      <c r="P328" s="36"/>
      <c r="Q328" s="29"/>
      <c r="R328" s="36"/>
      <c r="S328" s="36"/>
      <c r="T328" s="36"/>
      <c r="U328" s="36"/>
      <c r="V328" s="36"/>
      <c r="W328" s="36"/>
      <c r="X328" s="36"/>
      <c r="Y328" s="29"/>
      <c r="Z328" s="36"/>
      <c r="AA328" s="66"/>
      <c r="AB328" s="36"/>
      <c r="AC328" s="36"/>
      <c r="AD328" s="36"/>
      <c r="AE328" s="36"/>
      <c r="AF328" s="36"/>
      <c r="AG328" s="36"/>
      <c r="AH328" s="29"/>
      <c r="AI328" s="36"/>
      <c r="AJ328" s="29"/>
      <c r="AK328" s="36"/>
      <c r="AL328" s="36"/>
      <c r="AM328" s="36"/>
      <c r="AN328" s="29"/>
      <c r="AO328" s="36"/>
      <c r="AP328" s="29"/>
      <c r="AQ328" s="36"/>
      <c r="AR328" s="29"/>
      <c r="AS328" s="36"/>
      <c r="AT328" s="36"/>
      <c r="AU328" s="36"/>
      <c r="AV328" s="29"/>
      <c r="AW328" s="36"/>
      <c r="AX328" s="36"/>
      <c r="AY328" s="36"/>
      <c r="AZ328" s="29"/>
      <c r="BA328" s="36"/>
      <c r="BB328" s="36"/>
      <c r="BC328" s="36"/>
      <c r="BD328" s="36"/>
      <c r="BE328" s="36"/>
      <c r="BF328" s="36"/>
      <c r="BG328" s="36"/>
      <c r="BH328" s="36"/>
      <c r="BI328" s="36"/>
      <c r="BJ328" s="29"/>
      <c r="BK328" s="36"/>
      <c r="BL328" s="29"/>
      <c r="BM328" s="36"/>
      <c r="BN328" s="36"/>
      <c r="BO328" s="36"/>
      <c r="BP328" s="29"/>
      <c r="BQ328" s="36"/>
      <c r="BR328" s="29"/>
      <c r="BS328" s="36"/>
      <c r="BT328" s="36"/>
      <c r="BU328" s="36"/>
      <c r="BV328" s="36"/>
    </row>
    <row r="329" spans="1:75" s="86" customFormat="1" x14ac:dyDescent="0.25">
      <c r="A329" s="79">
        <v>327</v>
      </c>
      <c r="B329" s="79">
        <v>2</v>
      </c>
      <c r="C329" s="80" t="s">
        <v>779</v>
      </c>
      <c r="D329" s="81">
        <f>май!D329-июнь!E329</f>
        <v>324.33680091787437</v>
      </c>
      <c r="E329" s="81">
        <f t="shared" si="5"/>
        <v>16.835000000000001</v>
      </c>
      <c r="F329" s="82"/>
      <c r="G329" s="82"/>
      <c r="H329" s="82"/>
      <c r="I329" s="83"/>
      <c r="J329" s="82"/>
      <c r="K329" s="82"/>
      <c r="L329" s="82"/>
      <c r="M329" s="82"/>
      <c r="N329" s="82"/>
      <c r="O329" s="84"/>
      <c r="P329" s="82"/>
      <c r="Q329" s="84"/>
      <c r="R329" s="82"/>
      <c r="S329" s="82"/>
      <c r="T329" s="82"/>
      <c r="U329" s="82"/>
      <c r="V329" s="82"/>
      <c r="W329" s="82"/>
      <c r="X329" s="82"/>
      <c r="Y329" s="84"/>
      <c r="Z329" s="82"/>
      <c r="AA329" s="85"/>
      <c r="AB329" s="82"/>
      <c r="AC329" s="82"/>
      <c r="AD329" s="82"/>
      <c r="AE329" s="82"/>
      <c r="AF329" s="82"/>
      <c r="AG329" s="82"/>
      <c r="AH329" s="84"/>
      <c r="AI329" s="82"/>
      <c r="AJ329" s="84"/>
      <c r="AK329" s="82"/>
      <c r="AL329" s="82"/>
      <c r="AM329" s="82"/>
      <c r="AN329" s="84"/>
      <c r="AO329" s="82"/>
      <c r="AP329" s="84"/>
      <c r="AQ329" s="82"/>
      <c r="AR329" s="84"/>
      <c r="AS329" s="82"/>
      <c r="AT329" s="82"/>
      <c r="AU329" s="82"/>
      <c r="AV329" s="84"/>
      <c r="AW329" s="82"/>
      <c r="AX329" s="82"/>
      <c r="AY329" s="82"/>
      <c r="AZ329" s="84"/>
      <c r="BA329" s="82"/>
      <c r="BB329" s="82"/>
      <c r="BC329" s="82"/>
      <c r="BD329" s="82"/>
      <c r="BE329" s="82"/>
      <c r="BF329" s="82"/>
      <c r="BG329" s="82"/>
      <c r="BH329" s="82"/>
      <c r="BI329" s="82"/>
      <c r="BJ329" s="84"/>
      <c r="BK329" s="82"/>
      <c r="BL329" s="84">
        <v>25</v>
      </c>
      <c r="BM329" s="82">
        <v>15.747</v>
      </c>
      <c r="BN329" s="82">
        <v>5.0000000000000001E-3</v>
      </c>
      <c r="BO329" s="82">
        <v>1.0880000000000001</v>
      </c>
      <c r="BP329" s="84"/>
      <c r="BQ329" s="82"/>
      <c r="BR329" s="84"/>
      <c r="BS329" s="82"/>
      <c r="BT329" s="82"/>
      <c r="BU329" s="82"/>
      <c r="BV329" s="82"/>
    </row>
    <row r="330" spans="1:75" s="86" customFormat="1" x14ac:dyDescent="0.25">
      <c r="A330" s="79">
        <v>328</v>
      </c>
      <c r="B330" s="79">
        <v>2</v>
      </c>
      <c r="C330" s="80" t="s">
        <v>780</v>
      </c>
      <c r="D330" s="81">
        <f>май!D330-июнь!E330</f>
        <v>435.61687182608699</v>
      </c>
      <c r="E330" s="81">
        <f t="shared" si="5"/>
        <v>15.246</v>
      </c>
      <c r="F330" s="82"/>
      <c r="G330" s="82"/>
      <c r="H330" s="82"/>
      <c r="I330" s="83"/>
      <c r="J330" s="82"/>
      <c r="K330" s="82"/>
      <c r="L330" s="82"/>
      <c r="M330" s="82"/>
      <c r="N330" s="82"/>
      <c r="O330" s="84"/>
      <c r="P330" s="82"/>
      <c r="Q330" s="84"/>
      <c r="R330" s="82"/>
      <c r="S330" s="82"/>
      <c r="T330" s="82"/>
      <c r="U330" s="82"/>
      <c r="V330" s="82"/>
      <c r="W330" s="82"/>
      <c r="X330" s="82"/>
      <c r="Y330" s="84"/>
      <c r="Z330" s="82"/>
      <c r="AA330" s="85"/>
      <c r="AB330" s="82"/>
      <c r="AC330" s="82"/>
      <c r="AD330" s="82"/>
      <c r="AE330" s="82"/>
      <c r="AF330" s="82"/>
      <c r="AG330" s="82"/>
      <c r="AH330" s="84"/>
      <c r="AI330" s="82"/>
      <c r="AJ330" s="84"/>
      <c r="AK330" s="82"/>
      <c r="AL330" s="82"/>
      <c r="AM330" s="82"/>
      <c r="AN330" s="84"/>
      <c r="AO330" s="82"/>
      <c r="AP330" s="84"/>
      <c r="AQ330" s="82"/>
      <c r="AR330" s="84"/>
      <c r="AS330" s="82"/>
      <c r="AT330" s="82"/>
      <c r="AU330" s="82"/>
      <c r="AV330" s="84"/>
      <c r="AW330" s="82"/>
      <c r="AX330" s="82"/>
      <c r="AY330" s="82"/>
      <c r="AZ330" s="84"/>
      <c r="BA330" s="82"/>
      <c r="BB330" s="82"/>
      <c r="BC330" s="82"/>
      <c r="BD330" s="82"/>
      <c r="BE330" s="82"/>
      <c r="BF330" s="82"/>
      <c r="BG330" s="82"/>
      <c r="BH330" s="82"/>
      <c r="BI330" s="82"/>
      <c r="BJ330" s="84"/>
      <c r="BK330" s="82"/>
      <c r="BL330" s="84">
        <v>25</v>
      </c>
      <c r="BM330" s="82">
        <v>15.246</v>
      </c>
      <c r="BN330" s="82"/>
      <c r="BO330" s="82"/>
      <c r="BP330" s="84"/>
      <c r="BQ330" s="82"/>
      <c r="BR330" s="84"/>
      <c r="BS330" s="82"/>
      <c r="BT330" s="82"/>
      <c r="BU330" s="82"/>
      <c r="BV330" s="82"/>
    </row>
    <row r="331" spans="1:75" s="86" customFormat="1" x14ac:dyDescent="0.25">
      <c r="A331" s="79">
        <v>329</v>
      </c>
      <c r="B331" s="79">
        <v>2</v>
      </c>
      <c r="C331" s="80" t="s">
        <v>781</v>
      </c>
      <c r="D331" s="81">
        <f>май!D331-июнь!E331</f>
        <v>-273.36273671497594</v>
      </c>
      <c r="E331" s="81">
        <f t="shared" si="5"/>
        <v>2.5310000000000001</v>
      </c>
      <c r="F331" s="82"/>
      <c r="G331" s="82"/>
      <c r="H331" s="82"/>
      <c r="I331" s="83"/>
      <c r="J331" s="82"/>
      <c r="K331" s="82"/>
      <c r="L331" s="82"/>
      <c r="M331" s="82"/>
      <c r="N331" s="82"/>
      <c r="O331" s="84"/>
      <c r="P331" s="82"/>
      <c r="Q331" s="84"/>
      <c r="R331" s="82"/>
      <c r="S331" s="82"/>
      <c r="T331" s="82"/>
      <c r="U331" s="82"/>
      <c r="V331" s="82"/>
      <c r="W331" s="82"/>
      <c r="X331" s="82"/>
      <c r="Y331" s="84"/>
      <c r="Z331" s="82"/>
      <c r="AA331" s="85"/>
      <c r="AB331" s="82"/>
      <c r="AC331" s="82"/>
      <c r="AD331" s="82"/>
      <c r="AE331" s="82"/>
      <c r="AF331" s="82"/>
      <c r="AG331" s="82"/>
      <c r="AH331" s="84"/>
      <c r="AI331" s="82"/>
      <c r="AJ331" s="84"/>
      <c r="AK331" s="82"/>
      <c r="AL331" s="82"/>
      <c r="AM331" s="82"/>
      <c r="AN331" s="84"/>
      <c r="AO331" s="82"/>
      <c r="AP331" s="84"/>
      <c r="AQ331" s="82"/>
      <c r="AR331" s="84"/>
      <c r="AS331" s="82"/>
      <c r="AT331" s="82"/>
      <c r="AU331" s="82"/>
      <c r="AV331" s="84"/>
      <c r="AW331" s="82"/>
      <c r="AX331" s="82"/>
      <c r="AY331" s="82"/>
      <c r="AZ331" s="84"/>
      <c r="BA331" s="82"/>
      <c r="BB331" s="82"/>
      <c r="BC331" s="82"/>
      <c r="BD331" s="82"/>
      <c r="BE331" s="82"/>
      <c r="BF331" s="82"/>
      <c r="BG331" s="82"/>
      <c r="BH331" s="82"/>
      <c r="BI331" s="82"/>
      <c r="BJ331" s="84"/>
      <c r="BK331" s="82"/>
      <c r="BL331" s="84">
        <v>1</v>
      </c>
      <c r="BM331" s="82">
        <v>2.5310000000000001</v>
      </c>
      <c r="BN331" s="82"/>
      <c r="BO331" s="82"/>
      <c r="BP331" s="84"/>
      <c r="BQ331" s="82"/>
      <c r="BR331" s="84"/>
      <c r="BS331" s="82"/>
      <c r="BT331" s="82"/>
      <c r="BU331" s="82"/>
      <c r="BV331" s="82"/>
    </row>
    <row r="332" spans="1:75" s="86" customFormat="1" x14ac:dyDescent="0.25">
      <c r="A332" s="79">
        <v>330</v>
      </c>
      <c r="B332" s="79">
        <v>2</v>
      </c>
      <c r="C332" s="80" t="s">
        <v>782</v>
      </c>
      <c r="D332" s="81">
        <f>май!D332-июнь!E332</f>
        <v>225.51452339323674</v>
      </c>
      <c r="E332" s="81">
        <f t="shared" si="5"/>
        <v>14.61</v>
      </c>
      <c r="F332" s="82"/>
      <c r="G332" s="82"/>
      <c r="H332" s="82"/>
      <c r="I332" s="83"/>
      <c r="J332" s="82"/>
      <c r="K332" s="82"/>
      <c r="L332" s="82"/>
      <c r="M332" s="82"/>
      <c r="N332" s="82"/>
      <c r="O332" s="84"/>
      <c r="P332" s="82"/>
      <c r="Q332" s="84"/>
      <c r="R332" s="82"/>
      <c r="S332" s="82"/>
      <c r="T332" s="82"/>
      <c r="U332" s="82"/>
      <c r="V332" s="82"/>
      <c r="W332" s="82"/>
      <c r="X332" s="82"/>
      <c r="Y332" s="84"/>
      <c r="Z332" s="82"/>
      <c r="AA332" s="85"/>
      <c r="AB332" s="82"/>
      <c r="AC332" s="82"/>
      <c r="AD332" s="82"/>
      <c r="AE332" s="82"/>
      <c r="AF332" s="82"/>
      <c r="AG332" s="82"/>
      <c r="AH332" s="84"/>
      <c r="AI332" s="82"/>
      <c r="AJ332" s="84"/>
      <c r="AK332" s="82"/>
      <c r="AL332" s="82"/>
      <c r="AM332" s="82"/>
      <c r="AN332" s="84"/>
      <c r="AO332" s="82"/>
      <c r="AP332" s="84"/>
      <c r="AQ332" s="82"/>
      <c r="AR332" s="84"/>
      <c r="AS332" s="82"/>
      <c r="AT332" s="82"/>
      <c r="AU332" s="82"/>
      <c r="AV332" s="84"/>
      <c r="AW332" s="82"/>
      <c r="AX332" s="82"/>
      <c r="AY332" s="82"/>
      <c r="AZ332" s="84"/>
      <c r="BA332" s="82"/>
      <c r="BB332" s="82"/>
      <c r="BC332" s="82"/>
      <c r="BD332" s="82"/>
      <c r="BE332" s="82"/>
      <c r="BF332" s="82"/>
      <c r="BG332" s="82"/>
      <c r="BH332" s="82"/>
      <c r="BI332" s="82"/>
      <c r="BJ332" s="84"/>
      <c r="BK332" s="82"/>
      <c r="BL332" s="84">
        <v>25</v>
      </c>
      <c r="BM332" s="82">
        <v>14.61</v>
      </c>
      <c r="BN332" s="82"/>
      <c r="BO332" s="82"/>
      <c r="BP332" s="84"/>
      <c r="BQ332" s="82"/>
      <c r="BR332" s="84"/>
      <c r="BS332" s="82"/>
      <c r="BT332" s="82"/>
      <c r="BU332" s="82"/>
      <c r="BV332" s="82"/>
    </row>
    <row r="333" spans="1:75" s="86" customFormat="1" x14ac:dyDescent="0.25">
      <c r="A333" s="79">
        <v>10</v>
      </c>
      <c r="B333" s="79">
        <v>2</v>
      </c>
      <c r="C333" s="80" t="s">
        <v>783</v>
      </c>
      <c r="D333" s="81">
        <f>май!D333-июнь!E333</f>
        <v>1511.9769730724638</v>
      </c>
      <c r="E333" s="81">
        <f t="shared" si="5"/>
        <v>7.9379999999999997</v>
      </c>
      <c r="F333" s="82"/>
      <c r="G333" s="82"/>
      <c r="H333" s="82"/>
      <c r="I333" s="83"/>
      <c r="J333" s="82"/>
      <c r="K333" s="82"/>
      <c r="L333" s="82"/>
      <c r="M333" s="82"/>
      <c r="N333" s="82"/>
      <c r="O333" s="84"/>
      <c r="P333" s="82"/>
      <c r="Q333" s="84"/>
      <c r="R333" s="82"/>
      <c r="S333" s="82"/>
      <c r="T333" s="82"/>
      <c r="U333" s="82"/>
      <c r="V333" s="82"/>
      <c r="W333" s="82"/>
      <c r="X333" s="82"/>
      <c r="Y333" s="84"/>
      <c r="Z333" s="82"/>
      <c r="AA333" s="85"/>
      <c r="AB333" s="82"/>
      <c r="AC333" s="82"/>
      <c r="AD333" s="82"/>
      <c r="AE333" s="82"/>
      <c r="AF333" s="82"/>
      <c r="AG333" s="82"/>
      <c r="AH333" s="84"/>
      <c r="AI333" s="82"/>
      <c r="AJ333" s="84"/>
      <c r="AK333" s="82"/>
      <c r="AL333" s="82"/>
      <c r="AM333" s="82"/>
      <c r="AN333" s="84"/>
      <c r="AO333" s="82"/>
      <c r="AP333" s="84"/>
      <c r="AQ333" s="82"/>
      <c r="AR333" s="84"/>
      <c r="AS333" s="82"/>
      <c r="AT333" s="82"/>
      <c r="AU333" s="82"/>
      <c r="AV333" s="84"/>
      <c r="AW333" s="82"/>
      <c r="AX333" s="82"/>
      <c r="AY333" s="82"/>
      <c r="AZ333" s="84"/>
      <c r="BA333" s="82"/>
      <c r="BB333" s="82"/>
      <c r="BC333" s="82"/>
      <c r="BD333" s="82"/>
      <c r="BE333" s="82"/>
      <c r="BF333" s="82"/>
      <c r="BG333" s="82"/>
      <c r="BH333" s="82"/>
      <c r="BI333" s="82"/>
      <c r="BJ333" s="84"/>
      <c r="BK333" s="82"/>
      <c r="BL333" s="84">
        <v>10</v>
      </c>
      <c r="BM333" s="82">
        <v>7.9379999999999997</v>
      </c>
      <c r="BN333" s="82"/>
      <c r="BO333" s="82"/>
      <c r="BP333" s="84"/>
      <c r="BQ333" s="82"/>
      <c r="BR333" s="84"/>
      <c r="BS333" s="82"/>
      <c r="BT333" s="82"/>
      <c r="BU333" s="82"/>
      <c r="BV333" s="82"/>
    </row>
    <row r="334" spans="1:75" s="86" customFormat="1" x14ac:dyDescent="0.25">
      <c r="A334" s="79">
        <v>332</v>
      </c>
      <c r="B334" s="79">
        <v>2</v>
      </c>
      <c r="C334" s="80" t="s">
        <v>923</v>
      </c>
      <c r="D334" s="81">
        <f>май!D334-июнь!E334</f>
        <v>-27.054087342995203</v>
      </c>
      <c r="E334" s="81">
        <f t="shared" si="5"/>
        <v>13.863</v>
      </c>
      <c r="F334" s="82"/>
      <c r="G334" s="82"/>
      <c r="H334" s="82"/>
      <c r="I334" s="83"/>
      <c r="J334" s="82"/>
      <c r="K334" s="82"/>
      <c r="L334" s="82"/>
      <c r="M334" s="82"/>
      <c r="N334" s="82"/>
      <c r="O334" s="84"/>
      <c r="P334" s="82"/>
      <c r="Q334" s="84"/>
      <c r="R334" s="82"/>
      <c r="S334" s="82"/>
      <c r="T334" s="82"/>
      <c r="U334" s="82"/>
      <c r="V334" s="82"/>
      <c r="W334" s="82"/>
      <c r="X334" s="82"/>
      <c r="Y334" s="84"/>
      <c r="Z334" s="82"/>
      <c r="AA334" s="85"/>
      <c r="AB334" s="82"/>
      <c r="AC334" s="82"/>
      <c r="AD334" s="82"/>
      <c r="AE334" s="82"/>
      <c r="AF334" s="82"/>
      <c r="AG334" s="82"/>
      <c r="AH334" s="84"/>
      <c r="AI334" s="82"/>
      <c r="AJ334" s="84"/>
      <c r="AK334" s="82"/>
      <c r="AL334" s="82"/>
      <c r="AM334" s="82"/>
      <c r="AN334" s="84"/>
      <c r="AO334" s="82"/>
      <c r="AP334" s="84"/>
      <c r="AQ334" s="82"/>
      <c r="AR334" s="84"/>
      <c r="AS334" s="82"/>
      <c r="AT334" s="82"/>
      <c r="AU334" s="82"/>
      <c r="AV334" s="84"/>
      <c r="AW334" s="82"/>
      <c r="AX334" s="82"/>
      <c r="AY334" s="82"/>
      <c r="AZ334" s="84"/>
      <c r="BA334" s="82"/>
      <c r="BB334" s="82"/>
      <c r="BC334" s="82"/>
      <c r="BD334" s="82"/>
      <c r="BE334" s="82"/>
      <c r="BF334" s="82"/>
      <c r="BG334" s="82"/>
      <c r="BH334" s="82"/>
      <c r="BI334" s="82"/>
      <c r="BJ334" s="84"/>
      <c r="BK334" s="82"/>
      <c r="BL334" s="84">
        <v>25</v>
      </c>
      <c r="BM334" s="82">
        <v>13.863</v>
      </c>
      <c r="BN334" s="82"/>
      <c r="BO334" s="82"/>
      <c r="BP334" s="84"/>
      <c r="BQ334" s="82"/>
      <c r="BR334" s="84"/>
      <c r="BS334" s="82"/>
      <c r="BT334" s="82"/>
      <c r="BU334" s="82"/>
      <c r="BV334" s="82"/>
    </row>
    <row r="335" spans="1:75" s="86" customFormat="1" x14ac:dyDescent="0.25">
      <c r="A335" s="79">
        <v>333</v>
      </c>
      <c r="B335" s="79">
        <v>2</v>
      </c>
      <c r="C335" s="80" t="s">
        <v>785</v>
      </c>
      <c r="D335" s="81">
        <f>май!D335-июнь!E335</f>
        <v>314.01148772946857</v>
      </c>
      <c r="E335" s="81">
        <f t="shared" si="5"/>
        <v>14.61</v>
      </c>
      <c r="F335" s="82"/>
      <c r="G335" s="82"/>
      <c r="H335" s="82"/>
      <c r="I335" s="83"/>
      <c r="J335" s="82"/>
      <c r="K335" s="82"/>
      <c r="L335" s="82"/>
      <c r="M335" s="82"/>
      <c r="N335" s="82"/>
      <c r="O335" s="84"/>
      <c r="P335" s="82"/>
      <c r="Q335" s="84"/>
      <c r="R335" s="82"/>
      <c r="S335" s="82"/>
      <c r="T335" s="82"/>
      <c r="U335" s="82"/>
      <c r="V335" s="82"/>
      <c r="W335" s="82"/>
      <c r="X335" s="82"/>
      <c r="Y335" s="84"/>
      <c r="Z335" s="82"/>
      <c r="AA335" s="85"/>
      <c r="AB335" s="82"/>
      <c r="AC335" s="82"/>
      <c r="AD335" s="82"/>
      <c r="AE335" s="82"/>
      <c r="AF335" s="82"/>
      <c r="AG335" s="82"/>
      <c r="AH335" s="84"/>
      <c r="AI335" s="82"/>
      <c r="AJ335" s="84"/>
      <c r="AK335" s="82"/>
      <c r="AL335" s="82"/>
      <c r="AM335" s="82"/>
      <c r="AN335" s="84"/>
      <c r="AO335" s="82"/>
      <c r="AP335" s="84"/>
      <c r="AQ335" s="82"/>
      <c r="AR335" s="84"/>
      <c r="AS335" s="82"/>
      <c r="AT335" s="82"/>
      <c r="AU335" s="82"/>
      <c r="AV335" s="84"/>
      <c r="AW335" s="82"/>
      <c r="AX335" s="82"/>
      <c r="AY335" s="82"/>
      <c r="AZ335" s="84"/>
      <c r="BA335" s="82"/>
      <c r="BB335" s="82"/>
      <c r="BC335" s="82"/>
      <c r="BD335" s="82"/>
      <c r="BE335" s="82"/>
      <c r="BF335" s="82"/>
      <c r="BG335" s="82"/>
      <c r="BH335" s="82"/>
      <c r="BI335" s="82"/>
      <c r="BJ335" s="84"/>
      <c r="BK335" s="82"/>
      <c r="BL335" s="84">
        <v>25</v>
      </c>
      <c r="BM335" s="82">
        <v>14.61</v>
      </c>
      <c r="BN335" s="82"/>
      <c r="BO335" s="82"/>
      <c r="BP335" s="84"/>
      <c r="BQ335" s="82"/>
      <c r="BR335" s="84"/>
      <c r="BS335" s="82"/>
      <c r="BT335" s="82"/>
      <c r="BU335" s="82"/>
      <c r="BV335" s="82"/>
    </row>
    <row r="336" spans="1:75" x14ac:dyDescent="0.25">
      <c r="A336" s="16">
        <v>334</v>
      </c>
      <c r="B336" s="16">
        <v>2</v>
      </c>
      <c r="C336" s="31" t="s">
        <v>938</v>
      </c>
      <c r="D336" s="40">
        <f>май!D336-июнь!E336</f>
        <v>-808.03683555555563</v>
      </c>
      <c r="E336" s="40">
        <f t="shared" si="5"/>
        <v>0</v>
      </c>
      <c r="F336" s="36"/>
      <c r="G336" s="36"/>
      <c r="H336" s="36"/>
      <c r="I336" s="27"/>
      <c r="J336" s="36"/>
      <c r="K336" s="36"/>
      <c r="L336" s="36"/>
      <c r="M336" s="36"/>
      <c r="N336" s="36"/>
      <c r="O336" s="29"/>
      <c r="P336" s="36"/>
      <c r="Q336" s="29"/>
      <c r="R336" s="36"/>
      <c r="S336" s="36"/>
      <c r="T336" s="36"/>
      <c r="U336" s="36"/>
      <c r="V336" s="36"/>
      <c r="W336" s="36"/>
      <c r="X336" s="36"/>
      <c r="Y336" s="29"/>
      <c r="Z336" s="36"/>
      <c r="AA336" s="66"/>
      <c r="AB336" s="36"/>
      <c r="AC336" s="36"/>
      <c r="AD336" s="36"/>
      <c r="AE336" s="36"/>
      <c r="AF336" s="36"/>
      <c r="AG336" s="36"/>
      <c r="AH336" s="29"/>
      <c r="AI336" s="36"/>
      <c r="AJ336" s="29"/>
      <c r="AK336" s="36"/>
      <c r="AL336" s="36"/>
      <c r="AM336" s="36"/>
      <c r="AN336" s="29"/>
      <c r="AO336" s="36"/>
      <c r="AP336" s="29"/>
      <c r="AQ336" s="36"/>
      <c r="AR336" s="29"/>
      <c r="AS336" s="36"/>
      <c r="AT336" s="36"/>
      <c r="AU336" s="36"/>
      <c r="AV336" s="29"/>
      <c r="AW336" s="36"/>
      <c r="AX336" s="36"/>
      <c r="AY336" s="36"/>
      <c r="AZ336" s="29"/>
      <c r="BA336" s="36"/>
      <c r="BB336" s="36"/>
      <c r="BC336" s="36"/>
      <c r="BD336" s="36"/>
      <c r="BE336" s="36"/>
      <c r="BF336" s="36"/>
      <c r="BG336" s="36"/>
      <c r="BH336" s="36"/>
      <c r="BI336" s="36"/>
      <c r="BJ336" s="29"/>
      <c r="BK336" s="36"/>
      <c r="BL336" s="29"/>
      <c r="BM336" s="36"/>
      <c r="BN336" s="36"/>
      <c r="BO336" s="36"/>
      <c r="BP336" s="29"/>
      <c r="BQ336" s="36"/>
      <c r="BR336" s="29"/>
      <c r="BS336" s="36"/>
      <c r="BT336" s="36"/>
      <c r="BU336" s="36"/>
      <c r="BV336" s="36"/>
    </row>
    <row r="337" spans="1:75" s="86" customFormat="1" x14ac:dyDescent="0.25">
      <c r="A337" s="79">
        <v>335</v>
      </c>
      <c r="B337" s="79">
        <v>2</v>
      </c>
      <c r="C337" s="80" t="s">
        <v>786</v>
      </c>
      <c r="D337" s="81">
        <f>май!D337-июнь!E337</f>
        <v>-38.391294531400995</v>
      </c>
      <c r="E337" s="81">
        <f t="shared" si="5"/>
        <v>14.308</v>
      </c>
      <c r="F337" s="82"/>
      <c r="G337" s="82"/>
      <c r="H337" s="82"/>
      <c r="I337" s="83"/>
      <c r="J337" s="82"/>
      <c r="K337" s="82"/>
      <c r="L337" s="82"/>
      <c r="M337" s="82"/>
      <c r="N337" s="82"/>
      <c r="O337" s="84"/>
      <c r="P337" s="82"/>
      <c r="Q337" s="84"/>
      <c r="R337" s="82"/>
      <c r="S337" s="82"/>
      <c r="T337" s="82"/>
      <c r="U337" s="82"/>
      <c r="V337" s="82"/>
      <c r="W337" s="82"/>
      <c r="X337" s="82"/>
      <c r="Y337" s="84"/>
      <c r="Z337" s="82"/>
      <c r="AA337" s="85"/>
      <c r="AB337" s="82"/>
      <c r="AC337" s="82"/>
      <c r="AD337" s="82"/>
      <c r="AE337" s="82"/>
      <c r="AF337" s="82"/>
      <c r="AG337" s="82"/>
      <c r="AH337" s="84"/>
      <c r="AI337" s="82"/>
      <c r="AJ337" s="84"/>
      <c r="AK337" s="82"/>
      <c r="AL337" s="82"/>
      <c r="AM337" s="82"/>
      <c r="AN337" s="84"/>
      <c r="AO337" s="82"/>
      <c r="AP337" s="84"/>
      <c r="AQ337" s="82"/>
      <c r="AR337" s="84"/>
      <c r="AS337" s="82"/>
      <c r="AT337" s="82"/>
      <c r="AU337" s="82"/>
      <c r="AV337" s="84"/>
      <c r="AW337" s="82"/>
      <c r="AX337" s="82"/>
      <c r="AY337" s="82"/>
      <c r="AZ337" s="84"/>
      <c r="BA337" s="82"/>
      <c r="BB337" s="82"/>
      <c r="BC337" s="82"/>
      <c r="BD337" s="82"/>
      <c r="BE337" s="82"/>
      <c r="BF337" s="82"/>
      <c r="BG337" s="82"/>
      <c r="BH337" s="82"/>
      <c r="BI337" s="82"/>
      <c r="BJ337" s="84"/>
      <c r="BK337" s="82"/>
      <c r="BL337" s="84">
        <v>25</v>
      </c>
      <c r="BM337" s="82">
        <v>14.308</v>
      </c>
      <c r="BN337" s="82"/>
      <c r="BO337" s="82"/>
      <c r="BP337" s="84"/>
      <c r="BQ337" s="82"/>
      <c r="BR337" s="84"/>
      <c r="BS337" s="82"/>
      <c r="BT337" s="82"/>
      <c r="BU337" s="82"/>
      <c r="BV337" s="82"/>
    </row>
    <row r="338" spans="1:75" s="86" customFormat="1" x14ac:dyDescent="0.25">
      <c r="A338" s="79">
        <v>336</v>
      </c>
      <c r="B338" s="79">
        <v>2</v>
      </c>
      <c r="C338" s="80" t="s">
        <v>787</v>
      </c>
      <c r="D338" s="81">
        <f>май!D338-июнь!E338</f>
        <v>29.263221613526568</v>
      </c>
      <c r="E338" s="81">
        <f t="shared" si="5"/>
        <v>14.308</v>
      </c>
      <c r="F338" s="82"/>
      <c r="G338" s="82"/>
      <c r="H338" s="82"/>
      <c r="I338" s="83"/>
      <c r="J338" s="82"/>
      <c r="K338" s="82"/>
      <c r="L338" s="82"/>
      <c r="M338" s="82"/>
      <c r="N338" s="82"/>
      <c r="O338" s="84"/>
      <c r="P338" s="82"/>
      <c r="Q338" s="84"/>
      <c r="R338" s="82"/>
      <c r="S338" s="82"/>
      <c r="T338" s="82"/>
      <c r="U338" s="82"/>
      <c r="V338" s="82"/>
      <c r="W338" s="82"/>
      <c r="X338" s="82"/>
      <c r="Y338" s="84"/>
      <c r="Z338" s="82"/>
      <c r="AA338" s="85"/>
      <c r="AB338" s="82"/>
      <c r="AC338" s="82"/>
      <c r="AD338" s="82"/>
      <c r="AE338" s="82"/>
      <c r="AF338" s="82"/>
      <c r="AG338" s="82"/>
      <c r="AH338" s="84"/>
      <c r="AI338" s="82"/>
      <c r="AJ338" s="84"/>
      <c r="AK338" s="82"/>
      <c r="AL338" s="82"/>
      <c r="AM338" s="82"/>
      <c r="AN338" s="84"/>
      <c r="AO338" s="82"/>
      <c r="AP338" s="84"/>
      <c r="AQ338" s="82"/>
      <c r="AR338" s="84"/>
      <c r="AS338" s="82"/>
      <c r="AT338" s="82"/>
      <c r="AU338" s="82"/>
      <c r="AV338" s="84"/>
      <c r="AW338" s="82"/>
      <c r="AX338" s="82"/>
      <c r="AY338" s="82"/>
      <c r="AZ338" s="84"/>
      <c r="BA338" s="82"/>
      <c r="BB338" s="82"/>
      <c r="BC338" s="82"/>
      <c r="BD338" s="82"/>
      <c r="BE338" s="82"/>
      <c r="BF338" s="82"/>
      <c r="BG338" s="82"/>
      <c r="BH338" s="82"/>
      <c r="BI338" s="82"/>
      <c r="BJ338" s="84"/>
      <c r="BK338" s="82"/>
      <c r="BL338" s="84">
        <v>25</v>
      </c>
      <c r="BM338" s="82">
        <v>14.308</v>
      </c>
      <c r="BN338" s="82"/>
      <c r="BO338" s="82"/>
      <c r="BP338" s="84"/>
      <c r="BQ338" s="82"/>
      <c r="BR338" s="84"/>
      <c r="BS338" s="82"/>
      <c r="BT338" s="82"/>
      <c r="BU338" s="82"/>
      <c r="BV338" s="82"/>
    </row>
    <row r="339" spans="1:75" x14ac:dyDescent="0.25">
      <c r="A339" s="16">
        <v>337</v>
      </c>
      <c r="B339" s="16">
        <v>1</v>
      </c>
      <c r="C339" s="31" t="s">
        <v>918</v>
      </c>
      <c r="D339" s="40">
        <f>май!D339-июнь!E339</f>
        <v>427.06599035748792</v>
      </c>
      <c r="E339" s="40">
        <f t="shared" si="5"/>
        <v>0</v>
      </c>
      <c r="F339" s="36"/>
      <c r="G339" s="36"/>
      <c r="H339" s="36"/>
      <c r="I339" s="27"/>
      <c r="J339" s="36"/>
      <c r="K339" s="36"/>
      <c r="L339" s="36"/>
      <c r="M339" s="36"/>
      <c r="N339" s="36"/>
      <c r="O339" s="29"/>
      <c r="P339" s="36"/>
      <c r="Q339" s="29"/>
      <c r="R339" s="36"/>
      <c r="S339" s="36"/>
      <c r="T339" s="36"/>
      <c r="U339" s="36"/>
      <c r="V339" s="36"/>
      <c r="W339" s="36"/>
      <c r="X339" s="36"/>
      <c r="Y339" s="29"/>
      <c r="Z339" s="36"/>
      <c r="AA339" s="66"/>
      <c r="AB339" s="36"/>
      <c r="AC339" s="36"/>
      <c r="AD339" s="36"/>
      <c r="AE339" s="36"/>
      <c r="AF339" s="36"/>
      <c r="AG339" s="36"/>
      <c r="AH339" s="29"/>
      <c r="AI339" s="36"/>
      <c r="AJ339" s="29"/>
      <c r="AK339" s="36"/>
      <c r="AL339" s="36"/>
      <c r="AM339" s="36"/>
      <c r="AN339" s="29"/>
      <c r="AO339" s="36"/>
      <c r="AP339" s="29"/>
      <c r="AQ339" s="36"/>
      <c r="AR339" s="29"/>
      <c r="AS339" s="36"/>
      <c r="AT339" s="36"/>
      <c r="AU339" s="36"/>
      <c r="AV339" s="29"/>
      <c r="AW339" s="36"/>
      <c r="AX339" s="36"/>
      <c r="AY339" s="36"/>
      <c r="AZ339" s="29"/>
      <c r="BA339" s="36"/>
      <c r="BB339" s="36"/>
      <c r="BC339" s="36"/>
      <c r="BD339" s="36"/>
      <c r="BE339" s="36"/>
      <c r="BF339" s="36"/>
      <c r="BG339" s="36"/>
      <c r="BH339" s="36"/>
      <c r="BI339" s="36"/>
      <c r="BJ339" s="29"/>
      <c r="BK339" s="36"/>
      <c r="BL339" s="29"/>
      <c r="BM339" s="36"/>
      <c r="BN339" s="36"/>
      <c r="BO339" s="36"/>
      <c r="BP339" s="29"/>
      <c r="BQ339" s="36"/>
      <c r="BR339" s="29"/>
      <c r="BS339" s="36"/>
      <c r="BT339" s="36"/>
      <c r="BU339" s="36"/>
      <c r="BV339" s="36"/>
    </row>
    <row r="340" spans="1:75" s="86" customFormat="1" x14ac:dyDescent="0.25">
      <c r="A340" s="79">
        <v>338</v>
      </c>
      <c r="B340" s="79">
        <v>1</v>
      </c>
      <c r="C340" s="80" t="s">
        <v>788</v>
      </c>
      <c r="D340" s="81">
        <f>май!D340-июнь!E340</f>
        <v>72.006849951690796</v>
      </c>
      <c r="E340" s="81">
        <f t="shared" si="5"/>
        <v>9.5380000000000003</v>
      </c>
      <c r="F340" s="82"/>
      <c r="G340" s="82"/>
      <c r="H340" s="82"/>
      <c r="I340" s="83"/>
      <c r="J340" s="82"/>
      <c r="K340" s="82"/>
      <c r="L340" s="82"/>
      <c r="M340" s="82"/>
      <c r="N340" s="82"/>
      <c r="O340" s="84"/>
      <c r="P340" s="82"/>
      <c r="Q340" s="84"/>
      <c r="R340" s="82"/>
      <c r="S340" s="82"/>
      <c r="T340" s="82"/>
      <c r="U340" s="82"/>
      <c r="V340" s="82"/>
      <c r="W340" s="82"/>
      <c r="X340" s="82"/>
      <c r="Y340" s="84"/>
      <c r="Z340" s="82"/>
      <c r="AA340" s="85"/>
      <c r="AB340" s="82"/>
      <c r="AC340" s="82"/>
      <c r="AD340" s="82"/>
      <c r="AE340" s="82"/>
      <c r="AF340" s="82"/>
      <c r="AG340" s="82"/>
      <c r="AH340" s="84"/>
      <c r="AI340" s="82"/>
      <c r="AJ340" s="84"/>
      <c r="AK340" s="82"/>
      <c r="AL340" s="82"/>
      <c r="AM340" s="82"/>
      <c r="AN340" s="84"/>
      <c r="AO340" s="82"/>
      <c r="AP340" s="84"/>
      <c r="AQ340" s="82"/>
      <c r="AR340" s="84"/>
      <c r="AS340" s="82"/>
      <c r="AT340" s="82"/>
      <c r="AU340" s="82"/>
      <c r="AV340" s="84"/>
      <c r="AW340" s="82"/>
      <c r="AX340" s="82"/>
      <c r="AY340" s="82"/>
      <c r="AZ340" s="84"/>
      <c r="BA340" s="82"/>
      <c r="BB340" s="82"/>
      <c r="BC340" s="82"/>
      <c r="BD340" s="82"/>
      <c r="BE340" s="82"/>
      <c r="BF340" s="82"/>
      <c r="BG340" s="82"/>
      <c r="BH340" s="82"/>
      <c r="BI340" s="82"/>
      <c r="BJ340" s="84"/>
      <c r="BK340" s="82"/>
      <c r="BL340" s="84"/>
      <c r="BM340" s="82"/>
      <c r="BN340" s="82"/>
      <c r="BO340" s="82"/>
      <c r="BP340" s="84"/>
      <c r="BQ340" s="82"/>
      <c r="BR340" s="84"/>
      <c r="BS340" s="82"/>
      <c r="BT340" s="82"/>
      <c r="BU340" s="82"/>
      <c r="BV340" s="82">
        <v>9.5380000000000003</v>
      </c>
      <c r="BW340" s="86" t="s">
        <v>1070</v>
      </c>
    </row>
    <row r="341" spans="1:75" x14ac:dyDescent="0.25">
      <c r="A341" s="16">
        <v>339</v>
      </c>
      <c r="B341" s="16">
        <v>1</v>
      </c>
      <c r="C341" s="31" t="s">
        <v>789</v>
      </c>
      <c r="D341" s="40">
        <f>май!D341-июнь!E341</f>
        <v>-177.50113548792274</v>
      </c>
      <c r="E341" s="40">
        <f t="shared" si="5"/>
        <v>0</v>
      </c>
      <c r="F341" s="36"/>
      <c r="G341" s="36"/>
      <c r="H341" s="36"/>
      <c r="I341" s="27"/>
      <c r="J341" s="36"/>
      <c r="K341" s="36"/>
      <c r="L341" s="36"/>
      <c r="M341" s="36"/>
      <c r="N341" s="36"/>
      <c r="O341" s="29"/>
      <c r="P341" s="36"/>
      <c r="Q341" s="29"/>
      <c r="R341" s="36"/>
      <c r="S341" s="36"/>
      <c r="T341" s="36"/>
      <c r="U341" s="36"/>
      <c r="V341" s="36"/>
      <c r="W341" s="36"/>
      <c r="X341" s="36"/>
      <c r="Y341" s="29"/>
      <c r="Z341" s="36"/>
      <c r="AA341" s="66"/>
      <c r="AB341" s="36"/>
      <c r="AC341" s="36"/>
      <c r="AD341" s="36"/>
      <c r="AE341" s="36"/>
      <c r="AF341" s="36"/>
      <c r="AG341" s="36"/>
      <c r="AH341" s="29"/>
      <c r="AI341" s="36"/>
      <c r="AJ341" s="29"/>
      <c r="AK341" s="36"/>
      <c r="AL341" s="36"/>
      <c r="AM341" s="36"/>
      <c r="AN341" s="29"/>
      <c r="AO341" s="36"/>
      <c r="AP341" s="29"/>
      <c r="AQ341" s="36"/>
      <c r="AR341" s="29"/>
      <c r="AS341" s="36"/>
      <c r="AT341" s="36"/>
      <c r="AU341" s="36"/>
      <c r="AV341" s="29"/>
      <c r="AW341" s="36"/>
      <c r="AX341" s="36"/>
      <c r="AY341" s="36"/>
      <c r="AZ341" s="29"/>
      <c r="BA341" s="36"/>
      <c r="BB341" s="36"/>
      <c r="BC341" s="36"/>
      <c r="BD341" s="36"/>
      <c r="BE341" s="36"/>
      <c r="BF341" s="36"/>
      <c r="BG341" s="36"/>
      <c r="BH341" s="36"/>
      <c r="BI341" s="36"/>
      <c r="BJ341" s="29"/>
      <c r="BK341" s="36"/>
      <c r="BL341" s="29"/>
      <c r="BM341" s="36"/>
      <c r="BN341" s="36"/>
      <c r="BO341" s="36"/>
      <c r="BP341" s="29"/>
      <c r="BQ341" s="36"/>
      <c r="BR341" s="29"/>
      <c r="BS341" s="36"/>
      <c r="BT341" s="36"/>
      <c r="BU341" s="36"/>
      <c r="BV341" s="36"/>
    </row>
    <row r="342" spans="1:75" x14ac:dyDescent="0.25">
      <c r="A342" s="16">
        <v>340</v>
      </c>
      <c r="B342" s="16">
        <v>1</v>
      </c>
      <c r="C342" s="31" t="s">
        <v>790</v>
      </c>
      <c r="D342" s="40">
        <f>май!D342-июнь!E342</f>
        <v>109.66456078260869</v>
      </c>
      <c r="E342" s="40">
        <f t="shared" si="5"/>
        <v>0</v>
      </c>
      <c r="F342" s="36"/>
      <c r="G342" s="36"/>
      <c r="H342" s="36"/>
      <c r="I342" s="27"/>
      <c r="J342" s="36"/>
      <c r="K342" s="36"/>
      <c r="L342" s="36"/>
      <c r="M342" s="36"/>
      <c r="N342" s="36"/>
      <c r="O342" s="29"/>
      <c r="P342" s="36"/>
      <c r="Q342" s="29"/>
      <c r="R342" s="36"/>
      <c r="S342" s="36"/>
      <c r="T342" s="36"/>
      <c r="U342" s="36"/>
      <c r="V342" s="36"/>
      <c r="W342" s="36"/>
      <c r="X342" s="36"/>
      <c r="Y342" s="29"/>
      <c r="Z342" s="36"/>
      <c r="AA342" s="66"/>
      <c r="AB342" s="36"/>
      <c r="AC342" s="36"/>
      <c r="AD342" s="36"/>
      <c r="AE342" s="36"/>
      <c r="AF342" s="36"/>
      <c r="AG342" s="36"/>
      <c r="AH342" s="29"/>
      <c r="AI342" s="36"/>
      <c r="AJ342" s="29"/>
      <c r="AK342" s="36"/>
      <c r="AL342" s="36"/>
      <c r="AM342" s="36"/>
      <c r="AN342" s="29"/>
      <c r="AO342" s="36"/>
      <c r="AP342" s="29"/>
      <c r="AQ342" s="36"/>
      <c r="AR342" s="29"/>
      <c r="AS342" s="36"/>
      <c r="AT342" s="36"/>
      <c r="AU342" s="36"/>
      <c r="AV342" s="29"/>
      <c r="AW342" s="36"/>
      <c r="AX342" s="36"/>
      <c r="AY342" s="36"/>
      <c r="AZ342" s="29"/>
      <c r="BA342" s="36"/>
      <c r="BB342" s="36"/>
      <c r="BC342" s="36"/>
      <c r="BD342" s="36"/>
      <c r="BE342" s="36"/>
      <c r="BF342" s="36"/>
      <c r="BG342" s="36"/>
      <c r="BH342" s="36"/>
      <c r="BI342" s="36"/>
      <c r="BJ342" s="29"/>
      <c r="BK342" s="36"/>
      <c r="BL342" s="29"/>
      <c r="BM342" s="36"/>
      <c r="BN342" s="36"/>
      <c r="BO342" s="36"/>
      <c r="BP342" s="29"/>
      <c r="BQ342" s="36"/>
      <c r="BR342" s="29"/>
      <c r="BS342" s="36"/>
      <c r="BT342" s="36"/>
      <c r="BU342" s="36"/>
      <c r="BV342" s="36"/>
    </row>
    <row r="343" spans="1:75" x14ac:dyDescent="0.25">
      <c r="A343" s="16">
        <v>341</v>
      </c>
      <c r="B343" s="16">
        <v>1</v>
      </c>
      <c r="C343" s="31" t="s">
        <v>791</v>
      </c>
      <c r="D343" s="40">
        <f>май!D343-июнь!E343</f>
        <v>50.939239874396144</v>
      </c>
      <c r="E343" s="40">
        <f t="shared" si="5"/>
        <v>0</v>
      </c>
      <c r="F343" s="36"/>
      <c r="G343" s="36"/>
      <c r="H343" s="36"/>
      <c r="I343" s="27"/>
      <c r="J343" s="36"/>
      <c r="K343" s="36"/>
      <c r="L343" s="36"/>
      <c r="M343" s="36"/>
      <c r="N343" s="36"/>
      <c r="O343" s="29"/>
      <c r="P343" s="36"/>
      <c r="Q343" s="29"/>
      <c r="R343" s="36"/>
      <c r="S343" s="36"/>
      <c r="T343" s="36"/>
      <c r="U343" s="36"/>
      <c r="V343" s="36"/>
      <c r="W343" s="36"/>
      <c r="X343" s="36"/>
      <c r="Y343" s="29"/>
      <c r="Z343" s="36"/>
      <c r="AA343" s="66"/>
      <c r="AB343" s="36"/>
      <c r="AC343" s="36"/>
      <c r="AD343" s="36"/>
      <c r="AE343" s="36"/>
      <c r="AF343" s="36"/>
      <c r="AG343" s="36"/>
      <c r="AH343" s="29"/>
      <c r="AI343" s="36"/>
      <c r="AJ343" s="29"/>
      <c r="AK343" s="36"/>
      <c r="AL343" s="36"/>
      <c r="AM343" s="36"/>
      <c r="AN343" s="29"/>
      <c r="AO343" s="36"/>
      <c r="AP343" s="29"/>
      <c r="AQ343" s="36"/>
      <c r="AR343" s="29"/>
      <c r="AS343" s="36"/>
      <c r="AT343" s="36"/>
      <c r="AU343" s="36"/>
      <c r="AV343" s="29"/>
      <c r="AW343" s="36"/>
      <c r="AX343" s="36"/>
      <c r="AY343" s="36"/>
      <c r="AZ343" s="29"/>
      <c r="BA343" s="36"/>
      <c r="BB343" s="36"/>
      <c r="BC343" s="36"/>
      <c r="BD343" s="36"/>
      <c r="BE343" s="36"/>
      <c r="BF343" s="36"/>
      <c r="BG343" s="36"/>
      <c r="BH343" s="36"/>
      <c r="BI343" s="36"/>
      <c r="BJ343" s="29"/>
      <c r="BK343" s="36"/>
      <c r="BL343" s="29"/>
      <c r="BM343" s="36"/>
      <c r="BN343" s="36"/>
      <c r="BO343" s="36"/>
      <c r="BP343" s="29"/>
      <c r="BQ343" s="36"/>
      <c r="BR343" s="29"/>
      <c r="BS343" s="36"/>
      <c r="BT343" s="36"/>
      <c r="BU343" s="36"/>
      <c r="BV343" s="36"/>
    </row>
    <row r="344" spans="1:75" x14ac:dyDescent="0.25">
      <c r="A344" s="16">
        <v>342</v>
      </c>
      <c r="B344" s="16">
        <v>1</v>
      </c>
      <c r="C344" s="31" t="s">
        <v>792</v>
      </c>
      <c r="D344" s="40">
        <f>май!D344-июнь!E344</f>
        <v>197.31683872463765</v>
      </c>
      <c r="E344" s="40">
        <f t="shared" si="5"/>
        <v>0</v>
      </c>
      <c r="F344" s="36"/>
      <c r="G344" s="36"/>
      <c r="H344" s="36"/>
      <c r="I344" s="27"/>
      <c r="J344" s="36"/>
      <c r="K344" s="36"/>
      <c r="L344" s="36"/>
      <c r="M344" s="36"/>
      <c r="N344" s="36"/>
      <c r="O344" s="29"/>
      <c r="P344" s="36"/>
      <c r="Q344" s="29"/>
      <c r="R344" s="36"/>
      <c r="S344" s="36"/>
      <c r="T344" s="36"/>
      <c r="U344" s="36"/>
      <c r="V344" s="36"/>
      <c r="W344" s="36"/>
      <c r="X344" s="36"/>
      <c r="Y344" s="29"/>
      <c r="Z344" s="36"/>
      <c r="AA344" s="66"/>
      <c r="AB344" s="36"/>
      <c r="AC344" s="36"/>
      <c r="AD344" s="36"/>
      <c r="AE344" s="36"/>
      <c r="AF344" s="36"/>
      <c r="AG344" s="36"/>
      <c r="AH344" s="29"/>
      <c r="AI344" s="36"/>
      <c r="AJ344" s="29"/>
      <c r="AK344" s="36"/>
      <c r="AL344" s="36"/>
      <c r="AM344" s="36"/>
      <c r="AN344" s="29"/>
      <c r="AO344" s="36"/>
      <c r="AP344" s="29"/>
      <c r="AQ344" s="36"/>
      <c r="AR344" s="29"/>
      <c r="AS344" s="36"/>
      <c r="AT344" s="36"/>
      <c r="AU344" s="36"/>
      <c r="AV344" s="29"/>
      <c r="AW344" s="36"/>
      <c r="AX344" s="36"/>
      <c r="AY344" s="36"/>
      <c r="AZ344" s="29"/>
      <c r="BA344" s="36"/>
      <c r="BB344" s="36"/>
      <c r="BC344" s="36"/>
      <c r="BD344" s="36"/>
      <c r="BE344" s="36"/>
      <c r="BF344" s="36"/>
      <c r="BG344" s="36"/>
      <c r="BH344" s="36"/>
      <c r="BI344" s="36"/>
      <c r="BJ344" s="29"/>
      <c r="BK344" s="36"/>
      <c r="BL344" s="29"/>
      <c r="BM344" s="36"/>
      <c r="BN344" s="36"/>
      <c r="BO344" s="36"/>
      <c r="BP344" s="29"/>
      <c r="BQ344" s="36"/>
      <c r="BR344" s="29"/>
      <c r="BS344" s="36"/>
      <c r="BT344" s="36"/>
      <c r="BU344" s="36"/>
      <c r="BV344" s="36"/>
    </row>
    <row r="345" spans="1:75" x14ac:dyDescent="0.25">
      <c r="A345" s="16">
        <v>343</v>
      </c>
      <c r="B345" s="16">
        <v>2</v>
      </c>
      <c r="C345" s="31" t="s">
        <v>793</v>
      </c>
      <c r="D345" s="40">
        <f>май!D345-июнь!E345</f>
        <v>299.42444729468605</v>
      </c>
      <c r="E345" s="40">
        <f t="shared" si="5"/>
        <v>0</v>
      </c>
      <c r="F345" s="36"/>
      <c r="G345" s="36"/>
      <c r="H345" s="36"/>
      <c r="I345" s="27"/>
      <c r="J345" s="36"/>
      <c r="K345" s="36"/>
      <c r="L345" s="36"/>
      <c r="M345" s="36"/>
      <c r="N345" s="36"/>
      <c r="O345" s="29"/>
      <c r="P345" s="36"/>
      <c r="Q345" s="29"/>
      <c r="R345" s="36"/>
      <c r="S345" s="36"/>
      <c r="T345" s="36"/>
      <c r="U345" s="36"/>
      <c r="V345" s="36"/>
      <c r="W345" s="36"/>
      <c r="X345" s="36"/>
      <c r="Y345" s="29"/>
      <c r="Z345" s="36"/>
      <c r="AA345" s="66"/>
      <c r="AB345" s="36"/>
      <c r="AC345" s="36"/>
      <c r="AD345" s="36"/>
      <c r="AE345" s="36"/>
      <c r="AF345" s="36"/>
      <c r="AG345" s="36"/>
      <c r="AH345" s="29"/>
      <c r="AI345" s="36"/>
      <c r="AJ345" s="29"/>
      <c r="AK345" s="36"/>
      <c r="AL345" s="36"/>
      <c r="AM345" s="36"/>
      <c r="AN345" s="29"/>
      <c r="AO345" s="36"/>
      <c r="AP345" s="29"/>
      <c r="AQ345" s="36"/>
      <c r="AR345" s="29"/>
      <c r="AS345" s="36"/>
      <c r="AT345" s="36"/>
      <c r="AU345" s="36"/>
      <c r="AV345" s="29"/>
      <c r="AW345" s="36"/>
      <c r="AX345" s="36"/>
      <c r="AY345" s="36"/>
      <c r="AZ345" s="29"/>
      <c r="BA345" s="36"/>
      <c r="BB345" s="36"/>
      <c r="BC345" s="36"/>
      <c r="BD345" s="36"/>
      <c r="BE345" s="36"/>
      <c r="BF345" s="36"/>
      <c r="BG345" s="36"/>
      <c r="BH345" s="36"/>
      <c r="BI345" s="36"/>
      <c r="BJ345" s="29"/>
      <c r="BK345" s="36"/>
      <c r="BL345" s="29"/>
      <c r="BM345" s="36"/>
      <c r="BN345" s="36"/>
      <c r="BO345" s="36"/>
      <c r="BP345" s="29"/>
      <c r="BQ345" s="36"/>
      <c r="BR345" s="29"/>
      <c r="BS345" s="36"/>
      <c r="BT345" s="36"/>
      <c r="BU345" s="36"/>
      <c r="BV345" s="36"/>
    </row>
    <row r="346" spans="1:75" x14ac:dyDescent="0.25">
      <c r="A346" s="16">
        <v>344</v>
      </c>
      <c r="B346" s="16">
        <v>2</v>
      </c>
      <c r="C346" s="31" t="s">
        <v>794</v>
      </c>
      <c r="D346" s="40">
        <f>май!D346-июнь!E346</f>
        <v>-137.79725611594202</v>
      </c>
      <c r="E346" s="40">
        <f t="shared" si="5"/>
        <v>0</v>
      </c>
      <c r="F346" s="36"/>
      <c r="G346" s="36"/>
      <c r="H346" s="36"/>
      <c r="I346" s="27"/>
      <c r="J346" s="36"/>
      <c r="K346" s="36"/>
      <c r="L346" s="36"/>
      <c r="M346" s="36"/>
      <c r="N346" s="36"/>
      <c r="O346" s="29"/>
      <c r="P346" s="36"/>
      <c r="Q346" s="29"/>
      <c r="R346" s="36"/>
      <c r="S346" s="36"/>
      <c r="T346" s="36"/>
      <c r="U346" s="36"/>
      <c r="V346" s="36"/>
      <c r="W346" s="36"/>
      <c r="X346" s="36"/>
      <c r="Y346" s="29"/>
      <c r="Z346" s="36"/>
      <c r="AA346" s="66"/>
      <c r="AB346" s="36"/>
      <c r="AC346" s="36"/>
      <c r="AD346" s="36"/>
      <c r="AE346" s="36"/>
      <c r="AF346" s="36"/>
      <c r="AG346" s="36"/>
      <c r="AH346" s="29"/>
      <c r="AI346" s="36"/>
      <c r="AJ346" s="29"/>
      <c r="AK346" s="36"/>
      <c r="AL346" s="36"/>
      <c r="AM346" s="36"/>
      <c r="AN346" s="29"/>
      <c r="AO346" s="36"/>
      <c r="AP346" s="29"/>
      <c r="AQ346" s="36"/>
      <c r="AR346" s="29"/>
      <c r="AS346" s="36"/>
      <c r="AT346" s="36"/>
      <c r="AU346" s="36"/>
      <c r="AV346" s="29"/>
      <c r="AW346" s="36"/>
      <c r="AX346" s="36"/>
      <c r="AY346" s="36"/>
      <c r="AZ346" s="29"/>
      <c r="BA346" s="36"/>
      <c r="BB346" s="36"/>
      <c r="BC346" s="36"/>
      <c r="BD346" s="36"/>
      <c r="BE346" s="36"/>
      <c r="BF346" s="36"/>
      <c r="BG346" s="36"/>
      <c r="BH346" s="36"/>
      <c r="BI346" s="36"/>
      <c r="BJ346" s="29"/>
      <c r="BK346" s="36"/>
      <c r="BL346" s="29"/>
      <c r="BM346" s="36"/>
      <c r="BN346" s="36"/>
      <c r="BO346" s="36"/>
      <c r="BP346" s="29"/>
      <c r="BQ346" s="36"/>
      <c r="BR346" s="29"/>
      <c r="BS346" s="36"/>
      <c r="BT346" s="36"/>
      <c r="BU346" s="36"/>
      <c r="BV346" s="36"/>
    </row>
    <row r="347" spans="1:75" x14ac:dyDescent="0.25">
      <c r="A347" s="16">
        <v>345</v>
      </c>
      <c r="B347" s="16">
        <v>2</v>
      </c>
      <c r="C347" s="31" t="s">
        <v>795</v>
      </c>
      <c r="D347" s="40">
        <f>май!D347-июнь!E347</f>
        <v>-199.21554603864737</v>
      </c>
      <c r="E347" s="40">
        <f t="shared" si="5"/>
        <v>0</v>
      </c>
      <c r="F347" s="36"/>
      <c r="G347" s="36"/>
      <c r="H347" s="36"/>
      <c r="I347" s="27"/>
      <c r="J347" s="36"/>
      <c r="K347" s="36"/>
      <c r="L347" s="36"/>
      <c r="M347" s="36"/>
      <c r="N347" s="36"/>
      <c r="O347" s="29"/>
      <c r="P347" s="36"/>
      <c r="Q347" s="29"/>
      <c r="R347" s="36"/>
      <c r="S347" s="36"/>
      <c r="T347" s="36"/>
      <c r="U347" s="36"/>
      <c r="V347" s="36"/>
      <c r="W347" s="36"/>
      <c r="X347" s="36"/>
      <c r="Y347" s="29"/>
      <c r="Z347" s="36"/>
      <c r="AA347" s="66"/>
      <c r="AB347" s="36"/>
      <c r="AC347" s="36"/>
      <c r="AD347" s="36"/>
      <c r="AE347" s="36"/>
      <c r="AF347" s="36"/>
      <c r="AG347" s="36"/>
      <c r="AH347" s="29"/>
      <c r="AI347" s="36"/>
      <c r="AJ347" s="29"/>
      <c r="AK347" s="36"/>
      <c r="AL347" s="36"/>
      <c r="AM347" s="36"/>
      <c r="AN347" s="29"/>
      <c r="AO347" s="36"/>
      <c r="AP347" s="29"/>
      <c r="AQ347" s="36"/>
      <c r="AR347" s="29"/>
      <c r="AS347" s="36"/>
      <c r="AT347" s="36"/>
      <c r="AU347" s="36"/>
      <c r="AV347" s="29"/>
      <c r="AW347" s="36"/>
      <c r="AX347" s="36"/>
      <c r="AY347" s="36"/>
      <c r="AZ347" s="29"/>
      <c r="BA347" s="36"/>
      <c r="BB347" s="36"/>
      <c r="BC347" s="36"/>
      <c r="BD347" s="36"/>
      <c r="BE347" s="36"/>
      <c r="BF347" s="36"/>
      <c r="BG347" s="36"/>
      <c r="BH347" s="36"/>
      <c r="BI347" s="36"/>
      <c r="BJ347" s="29"/>
      <c r="BK347" s="36"/>
      <c r="BL347" s="29"/>
      <c r="BM347" s="36"/>
      <c r="BN347" s="36"/>
      <c r="BO347" s="36"/>
      <c r="BP347" s="29"/>
      <c r="BQ347" s="36"/>
      <c r="BR347" s="29"/>
      <c r="BS347" s="36"/>
      <c r="BT347" s="36"/>
      <c r="BU347" s="36"/>
      <c r="BV347" s="36"/>
    </row>
    <row r="348" spans="1:75" x14ac:dyDescent="0.25">
      <c r="A348" s="16">
        <v>346</v>
      </c>
      <c r="B348" s="16">
        <v>2</v>
      </c>
      <c r="C348" s="31" t="s">
        <v>796</v>
      </c>
      <c r="D348" s="40">
        <f>май!D348-июнь!E348</f>
        <v>-115.73991028985506</v>
      </c>
      <c r="E348" s="40">
        <f t="shared" si="5"/>
        <v>0</v>
      </c>
      <c r="F348" s="36"/>
      <c r="G348" s="36"/>
      <c r="H348" s="36"/>
      <c r="I348" s="27"/>
      <c r="J348" s="36"/>
      <c r="K348" s="36"/>
      <c r="L348" s="36"/>
      <c r="M348" s="36"/>
      <c r="N348" s="36"/>
      <c r="O348" s="29"/>
      <c r="P348" s="36"/>
      <c r="Q348" s="29"/>
      <c r="R348" s="36"/>
      <c r="S348" s="36"/>
      <c r="T348" s="36"/>
      <c r="U348" s="36"/>
      <c r="V348" s="36"/>
      <c r="W348" s="36"/>
      <c r="X348" s="36"/>
      <c r="Y348" s="29"/>
      <c r="Z348" s="36"/>
      <c r="AA348" s="66"/>
      <c r="AB348" s="36"/>
      <c r="AC348" s="36"/>
      <c r="AD348" s="36"/>
      <c r="AE348" s="36"/>
      <c r="AF348" s="36"/>
      <c r="AG348" s="36"/>
      <c r="AH348" s="29"/>
      <c r="AI348" s="36"/>
      <c r="AJ348" s="29"/>
      <c r="AK348" s="36"/>
      <c r="AL348" s="36"/>
      <c r="AM348" s="36"/>
      <c r="AN348" s="29"/>
      <c r="AO348" s="36"/>
      <c r="AP348" s="29"/>
      <c r="AQ348" s="36"/>
      <c r="AR348" s="29"/>
      <c r="AS348" s="36"/>
      <c r="AT348" s="36"/>
      <c r="AU348" s="36"/>
      <c r="AV348" s="29"/>
      <c r="AW348" s="36"/>
      <c r="AX348" s="36"/>
      <c r="AY348" s="36"/>
      <c r="AZ348" s="29"/>
      <c r="BA348" s="36"/>
      <c r="BB348" s="36"/>
      <c r="BC348" s="36"/>
      <c r="BD348" s="36"/>
      <c r="BE348" s="36"/>
      <c r="BF348" s="36"/>
      <c r="BG348" s="36"/>
      <c r="BH348" s="36"/>
      <c r="BI348" s="36"/>
      <c r="BJ348" s="29"/>
      <c r="BK348" s="36"/>
      <c r="BL348" s="29"/>
      <c r="BM348" s="36"/>
      <c r="BN348" s="36"/>
      <c r="BO348" s="36"/>
      <c r="BP348" s="29"/>
      <c r="BQ348" s="36"/>
      <c r="BR348" s="29"/>
      <c r="BS348" s="36"/>
      <c r="BT348" s="36"/>
      <c r="BU348" s="36"/>
      <c r="BV348" s="36"/>
    </row>
    <row r="349" spans="1:75" x14ac:dyDescent="0.25">
      <c r="A349" s="16">
        <v>347</v>
      </c>
      <c r="B349" s="16">
        <v>2</v>
      </c>
      <c r="C349" s="31" t="s">
        <v>797</v>
      </c>
      <c r="D349" s="40">
        <f>май!D349-июнь!E349</f>
        <v>-359.67938348792268</v>
      </c>
      <c r="E349" s="40">
        <f t="shared" si="5"/>
        <v>0</v>
      </c>
      <c r="F349" s="36"/>
      <c r="G349" s="36"/>
      <c r="H349" s="36"/>
      <c r="I349" s="27"/>
      <c r="J349" s="36"/>
      <c r="K349" s="36"/>
      <c r="L349" s="36"/>
      <c r="M349" s="36"/>
      <c r="N349" s="36"/>
      <c r="O349" s="29"/>
      <c r="P349" s="36"/>
      <c r="Q349" s="29"/>
      <c r="R349" s="36"/>
      <c r="S349" s="36"/>
      <c r="T349" s="36"/>
      <c r="U349" s="36"/>
      <c r="V349" s="36"/>
      <c r="W349" s="36"/>
      <c r="X349" s="36"/>
      <c r="Y349" s="29"/>
      <c r="Z349" s="36"/>
      <c r="AA349" s="66"/>
      <c r="AB349" s="36"/>
      <c r="AC349" s="36"/>
      <c r="AD349" s="36"/>
      <c r="AE349" s="36"/>
      <c r="AF349" s="36"/>
      <c r="AG349" s="36"/>
      <c r="AH349" s="29"/>
      <c r="AI349" s="36"/>
      <c r="AJ349" s="29"/>
      <c r="AK349" s="36"/>
      <c r="AL349" s="36"/>
      <c r="AM349" s="36"/>
      <c r="AN349" s="29"/>
      <c r="AO349" s="36"/>
      <c r="AP349" s="29"/>
      <c r="AQ349" s="36"/>
      <c r="AR349" s="29"/>
      <c r="AS349" s="36"/>
      <c r="AT349" s="36"/>
      <c r="AU349" s="36"/>
      <c r="AV349" s="29"/>
      <c r="AW349" s="36"/>
      <c r="AX349" s="36"/>
      <c r="AY349" s="36"/>
      <c r="AZ349" s="29"/>
      <c r="BA349" s="36"/>
      <c r="BB349" s="36"/>
      <c r="BC349" s="36"/>
      <c r="BD349" s="36"/>
      <c r="BE349" s="36"/>
      <c r="BF349" s="36"/>
      <c r="BG349" s="36"/>
      <c r="BH349" s="36"/>
      <c r="BI349" s="36"/>
      <c r="BJ349" s="29"/>
      <c r="BK349" s="36"/>
      <c r="BL349" s="29"/>
      <c r="BM349" s="36"/>
      <c r="BN349" s="36"/>
      <c r="BO349" s="36"/>
      <c r="BP349" s="29"/>
      <c r="BQ349" s="36"/>
      <c r="BR349" s="29"/>
      <c r="BS349" s="36"/>
      <c r="BT349" s="36"/>
      <c r="BU349" s="36"/>
      <c r="BV349" s="36"/>
    </row>
    <row r="350" spans="1:75" s="86" customFormat="1" x14ac:dyDescent="0.25">
      <c r="A350" s="79">
        <v>348</v>
      </c>
      <c r="B350" s="79">
        <v>2</v>
      </c>
      <c r="C350" s="80" t="s">
        <v>798</v>
      </c>
      <c r="D350" s="81">
        <f>май!D350-июнь!E350</f>
        <v>-474.27211808695648</v>
      </c>
      <c r="E350" s="81">
        <f t="shared" si="5"/>
        <v>16.863</v>
      </c>
      <c r="F350" s="82"/>
      <c r="G350" s="82"/>
      <c r="H350" s="82"/>
      <c r="I350" s="83"/>
      <c r="J350" s="82"/>
      <c r="K350" s="82"/>
      <c r="L350" s="82"/>
      <c r="M350" s="82"/>
      <c r="N350" s="82"/>
      <c r="O350" s="84"/>
      <c r="P350" s="82"/>
      <c r="Q350" s="84"/>
      <c r="R350" s="82"/>
      <c r="S350" s="82"/>
      <c r="T350" s="82"/>
      <c r="U350" s="82"/>
      <c r="V350" s="82"/>
      <c r="W350" s="82"/>
      <c r="X350" s="82"/>
      <c r="Y350" s="84"/>
      <c r="Z350" s="82"/>
      <c r="AA350" s="85"/>
      <c r="AB350" s="82"/>
      <c r="AC350" s="82"/>
      <c r="AD350" s="82"/>
      <c r="AE350" s="82"/>
      <c r="AF350" s="82"/>
      <c r="AG350" s="82"/>
      <c r="AH350" s="84"/>
      <c r="AI350" s="82"/>
      <c r="AJ350" s="84"/>
      <c r="AK350" s="82"/>
      <c r="AL350" s="82"/>
      <c r="AM350" s="82"/>
      <c r="AN350" s="84"/>
      <c r="AO350" s="82"/>
      <c r="AP350" s="84"/>
      <c r="AQ350" s="82"/>
      <c r="AR350" s="84"/>
      <c r="AS350" s="82"/>
      <c r="AT350" s="82"/>
      <c r="AU350" s="82"/>
      <c r="AV350" s="84"/>
      <c r="AW350" s="82"/>
      <c r="AX350" s="82"/>
      <c r="AY350" s="82"/>
      <c r="AZ350" s="84"/>
      <c r="BA350" s="82"/>
      <c r="BB350" s="82"/>
      <c r="BC350" s="82"/>
      <c r="BD350" s="82"/>
      <c r="BE350" s="82"/>
      <c r="BF350" s="82"/>
      <c r="BG350" s="82"/>
      <c r="BH350" s="82"/>
      <c r="BI350" s="82"/>
      <c r="BJ350" s="84"/>
      <c r="BK350" s="82"/>
      <c r="BL350" s="84">
        <v>25</v>
      </c>
      <c r="BM350" s="82">
        <v>16.863</v>
      </c>
      <c r="BN350" s="82"/>
      <c r="BO350" s="82"/>
      <c r="BP350" s="84"/>
      <c r="BQ350" s="82"/>
      <c r="BR350" s="84"/>
      <c r="BS350" s="82"/>
      <c r="BT350" s="82"/>
      <c r="BU350" s="82"/>
      <c r="BV350" s="82"/>
    </row>
    <row r="351" spans="1:75" s="86" customFormat="1" x14ac:dyDescent="0.25">
      <c r="A351" s="79">
        <v>349</v>
      </c>
      <c r="B351" s="79">
        <v>2</v>
      </c>
      <c r="C351" s="80" t="s">
        <v>799</v>
      </c>
      <c r="D351" s="81">
        <f>май!D351-июнь!E351</f>
        <v>-332.83975864734293</v>
      </c>
      <c r="E351" s="81">
        <f t="shared" si="5"/>
        <v>16.030999999999999</v>
      </c>
      <c r="F351" s="82"/>
      <c r="G351" s="82"/>
      <c r="H351" s="82"/>
      <c r="I351" s="83"/>
      <c r="J351" s="82"/>
      <c r="K351" s="82"/>
      <c r="L351" s="82"/>
      <c r="M351" s="82"/>
      <c r="N351" s="82"/>
      <c r="O351" s="84"/>
      <c r="P351" s="82"/>
      <c r="Q351" s="84"/>
      <c r="R351" s="82"/>
      <c r="S351" s="82"/>
      <c r="T351" s="82"/>
      <c r="U351" s="82"/>
      <c r="V351" s="82"/>
      <c r="W351" s="82"/>
      <c r="X351" s="82"/>
      <c r="Y351" s="84"/>
      <c r="Z351" s="82"/>
      <c r="AA351" s="85"/>
      <c r="AB351" s="82"/>
      <c r="AC351" s="82"/>
      <c r="AD351" s="82"/>
      <c r="AE351" s="82"/>
      <c r="AF351" s="82"/>
      <c r="AG351" s="82"/>
      <c r="AH351" s="84"/>
      <c r="AI351" s="82"/>
      <c r="AJ351" s="84"/>
      <c r="AK351" s="82"/>
      <c r="AL351" s="82"/>
      <c r="AM351" s="82"/>
      <c r="AN351" s="84"/>
      <c r="AO351" s="82"/>
      <c r="AP351" s="84"/>
      <c r="AQ351" s="82"/>
      <c r="AR351" s="84"/>
      <c r="AS351" s="82"/>
      <c r="AT351" s="82"/>
      <c r="AU351" s="82"/>
      <c r="AV351" s="84"/>
      <c r="AW351" s="82"/>
      <c r="AX351" s="82"/>
      <c r="AY351" s="82"/>
      <c r="AZ351" s="84"/>
      <c r="BA351" s="82"/>
      <c r="BB351" s="82"/>
      <c r="BC351" s="82"/>
      <c r="BD351" s="82"/>
      <c r="BE351" s="82"/>
      <c r="BF351" s="82"/>
      <c r="BG351" s="82"/>
      <c r="BH351" s="82"/>
      <c r="BI351" s="82"/>
      <c r="BJ351" s="84"/>
      <c r="BK351" s="82"/>
      <c r="BL351" s="84">
        <v>25</v>
      </c>
      <c r="BM351" s="82">
        <v>16.030999999999999</v>
      </c>
      <c r="BN351" s="82"/>
      <c r="BO351" s="82"/>
      <c r="BP351" s="84"/>
      <c r="BQ351" s="82"/>
      <c r="BR351" s="84"/>
      <c r="BS351" s="82"/>
      <c r="BT351" s="82"/>
      <c r="BU351" s="82"/>
      <c r="BV351" s="82"/>
    </row>
    <row r="352" spans="1:75" s="86" customFormat="1" x14ac:dyDescent="0.25">
      <c r="A352" s="79">
        <v>350</v>
      </c>
      <c r="B352" s="79">
        <v>2</v>
      </c>
      <c r="C352" s="80" t="s">
        <v>800</v>
      </c>
      <c r="D352" s="81">
        <f>май!D352-июнь!E352</f>
        <v>33.153428338164304</v>
      </c>
      <c r="E352" s="81">
        <f t="shared" si="5"/>
        <v>500.73699999999997</v>
      </c>
      <c r="F352" s="82"/>
      <c r="G352" s="82"/>
      <c r="H352" s="82"/>
      <c r="I352" s="83"/>
      <c r="J352" s="82"/>
      <c r="K352" s="82"/>
      <c r="L352" s="82"/>
      <c r="M352" s="82"/>
      <c r="N352" s="82"/>
      <c r="O352" s="84"/>
      <c r="P352" s="82"/>
      <c r="Q352" s="84"/>
      <c r="R352" s="82"/>
      <c r="S352" s="82"/>
      <c r="T352" s="82"/>
      <c r="U352" s="82"/>
      <c r="V352" s="82"/>
      <c r="W352" s="82"/>
      <c r="X352" s="82"/>
      <c r="Y352" s="84"/>
      <c r="Z352" s="82"/>
      <c r="AA352" s="85" t="s">
        <v>1096</v>
      </c>
      <c r="AB352" s="82">
        <v>0.23</v>
      </c>
      <c r="AC352" s="82">
        <v>479.95600000000002</v>
      </c>
      <c r="AD352" s="82"/>
      <c r="AE352" s="82"/>
      <c r="AF352" s="82"/>
      <c r="AG352" s="82"/>
      <c r="AH352" s="84"/>
      <c r="AI352" s="82"/>
      <c r="AJ352" s="84"/>
      <c r="AK352" s="82"/>
      <c r="AL352" s="82"/>
      <c r="AM352" s="82"/>
      <c r="AN352" s="84"/>
      <c r="AO352" s="82"/>
      <c r="AP352" s="84"/>
      <c r="AQ352" s="82"/>
      <c r="AR352" s="84"/>
      <c r="AS352" s="82"/>
      <c r="AT352" s="82"/>
      <c r="AU352" s="82"/>
      <c r="AV352" s="84"/>
      <c r="AW352" s="82"/>
      <c r="AX352" s="82"/>
      <c r="AY352" s="82"/>
      <c r="AZ352" s="84"/>
      <c r="BA352" s="82"/>
      <c r="BB352" s="82"/>
      <c r="BC352" s="82"/>
      <c r="BD352" s="82"/>
      <c r="BE352" s="82"/>
      <c r="BF352" s="82">
        <v>4.0000000000000001E-3</v>
      </c>
      <c r="BG352" s="82">
        <v>4.5419999999999998</v>
      </c>
      <c r="BH352" s="82"/>
      <c r="BI352" s="82"/>
      <c r="BJ352" s="84"/>
      <c r="BK352" s="82"/>
      <c r="BL352" s="84">
        <v>25</v>
      </c>
      <c r="BM352" s="82">
        <v>16.239000000000001</v>
      </c>
      <c r="BN352" s="82"/>
      <c r="BO352" s="82"/>
      <c r="BP352" s="84"/>
      <c r="BQ352" s="82"/>
      <c r="BR352" s="84"/>
      <c r="BS352" s="82"/>
      <c r="BT352" s="82"/>
      <c r="BU352" s="82"/>
      <c r="BV352" s="82"/>
    </row>
    <row r="353" spans="1:75" ht="16.5" customHeight="1" x14ac:dyDescent="0.25">
      <c r="A353" s="16">
        <v>351</v>
      </c>
      <c r="B353" s="16">
        <v>3</v>
      </c>
      <c r="C353" s="31" t="s">
        <v>801</v>
      </c>
      <c r="D353" s="40">
        <f>май!D353-июнь!E353</f>
        <v>182.22402371980672</v>
      </c>
      <c r="E353" s="40">
        <f t="shared" si="5"/>
        <v>0</v>
      </c>
      <c r="F353" s="36"/>
      <c r="G353" s="36"/>
      <c r="H353" s="36"/>
      <c r="I353" s="27"/>
      <c r="J353" s="36"/>
      <c r="K353" s="36"/>
      <c r="L353" s="36"/>
      <c r="M353" s="36"/>
      <c r="N353" s="36"/>
      <c r="O353" s="29"/>
      <c r="P353" s="36"/>
      <c r="Q353" s="29"/>
      <c r="R353" s="36"/>
      <c r="S353" s="36"/>
      <c r="T353" s="36"/>
      <c r="U353" s="36"/>
      <c r="V353" s="36"/>
      <c r="W353" s="36"/>
      <c r="X353" s="36"/>
      <c r="Y353" s="29"/>
      <c r="Z353" s="36"/>
      <c r="AA353" s="66"/>
      <c r="AB353" s="36"/>
      <c r="AC353" s="36"/>
      <c r="AD353" s="36"/>
      <c r="AE353" s="36"/>
      <c r="AF353" s="36"/>
      <c r="AG353" s="36"/>
      <c r="AH353" s="29"/>
      <c r="AI353" s="36"/>
      <c r="AJ353" s="29"/>
      <c r="AK353" s="36"/>
      <c r="AL353" s="36"/>
      <c r="AM353" s="36"/>
      <c r="AN353" s="29"/>
      <c r="AO353" s="36"/>
      <c r="AP353" s="29"/>
      <c r="AQ353" s="36"/>
      <c r="AR353" s="29"/>
      <c r="AS353" s="36"/>
      <c r="AT353" s="36"/>
      <c r="AU353" s="36"/>
      <c r="AV353" s="29"/>
      <c r="AW353" s="36"/>
      <c r="AX353" s="36"/>
      <c r="AY353" s="36"/>
      <c r="AZ353" s="29"/>
      <c r="BA353" s="36"/>
      <c r="BB353" s="36"/>
      <c r="BC353" s="36"/>
      <c r="BD353" s="36"/>
      <c r="BE353" s="36"/>
      <c r="BF353" s="36"/>
      <c r="BG353" s="36"/>
      <c r="BH353" s="36"/>
      <c r="BI353" s="36"/>
      <c r="BJ353" s="29"/>
      <c r="BK353" s="36"/>
      <c r="BL353" s="29"/>
      <c r="BM353" s="36"/>
      <c r="BN353" s="36"/>
      <c r="BO353" s="36"/>
      <c r="BP353" s="29"/>
      <c r="BQ353" s="36"/>
      <c r="BR353" s="29"/>
      <c r="BS353" s="36"/>
      <c r="BT353" s="36"/>
      <c r="BU353" s="36"/>
      <c r="BV353" s="36"/>
    </row>
    <row r="354" spans="1:75" s="86" customFormat="1" x14ac:dyDescent="0.25">
      <c r="A354" s="79">
        <v>352</v>
      </c>
      <c r="B354" s="79">
        <v>3</v>
      </c>
      <c r="C354" s="80" t="s">
        <v>802</v>
      </c>
      <c r="D354" s="81">
        <f>май!D354-июнь!E354</f>
        <v>117.51723978743958</v>
      </c>
      <c r="E354" s="81">
        <f t="shared" si="5"/>
        <v>7.99</v>
      </c>
      <c r="F354" s="82"/>
      <c r="G354" s="82"/>
      <c r="H354" s="82"/>
      <c r="I354" s="83"/>
      <c r="J354" s="82"/>
      <c r="K354" s="82"/>
      <c r="L354" s="82"/>
      <c r="M354" s="82"/>
      <c r="N354" s="82"/>
      <c r="O354" s="84"/>
      <c r="P354" s="82"/>
      <c r="Q354" s="84"/>
      <c r="R354" s="82"/>
      <c r="S354" s="82"/>
      <c r="T354" s="82"/>
      <c r="U354" s="82"/>
      <c r="V354" s="82"/>
      <c r="W354" s="82"/>
      <c r="X354" s="82"/>
      <c r="Y354" s="84"/>
      <c r="Z354" s="82"/>
      <c r="AA354" s="85"/>
      <c r="AB354" s="82"/>
      <c r="AC354" s="82"/>
      <c r="AD354" s="82"/>
      <c r="AE354" s="82"/>
      <c r="AF354" s="82"/>
      <c r="AG354" s="82"/>
      <c r="AH354" s="84"/>
      <c r="AI354" s="82"/>
      <c r="AJ354" s="84"/>
      <c r="AK354" s="82"/>
      <c r="AL354" s="82"/>
      <c r="AM354" s="82"/>
      <c r="AN354" s="84"/>
      <c r="AO354" s="82"/>
      <c r="AP354" s="84"/>
      <c r="AQ354" s="82"/>
      <c r="AR354" s="84"/>
      <c r="AS354" s="82"/>
      <c r="AT354" s="82"/>
      <c r="AU354" s="82"/>
      <c r="AV354" s="84"/>
      <c r="AW354" s="82"/>
      <c r="AX354" s="82"/>
      <c r="AY354" s="82"/>
      <c r="AZ354" s="84"/>
      <c r="BA354" s="82"/>
      <c r="BB354" s="82"/>
      <c r="BC354" s="82"/>
      <c r="BD354" s="82"/>
      <c r="BE354" s="82"/>
      <c r="BF354" s="82"/>
      <c r="BG354" s="82"/>
      <c r="BH354" s="82"/>
      <c r="BI354" s="82"/>
      <c r="BJ354" s="84"/>
      <c r="BK354" s="82"/>
      <c r="BL354" s="84"/>
      <c r="BM354" s="82"/>
      <c r="BN354" s="82"/>
      <c r="BO354" s="82"/>
      <c r="BP354" s="84"/>
      <c r="BQ354" s="82"/>
      <c r="BR354" s="84"/>
      <c r="BS354" s="82"/>
      <c r="BT354" s="82"/>
      <c r="BU354" s="82"/>
      <c r="BV354" s="82">
        <v>7.99</v>
      </c>
      <c r="BW354" s="86" t="s">
        <v>1070</v>
      </c>
    </row>
    <row r="355" spans="1:75" x14ac:dyDescent="0.25">
      <c r="A355" s="16">
        <v>353</v>
      </c>
      <c r="B355" s="16">
        <v>3</v>
      </c>
      <c r="C355" s="31" t="s">
        <v>803</v>
      </c>
      <c r="D355" s="40">
        <f>май!D355-июнь!E355</f>
        <v>1152.4188796618355</v>
      </c>
      <c r="E355" s="40">
        <f t="shared" si="5"/>
        <v>0</v>
      </c>
      <c r="F355" s="36"/>
      <c r="G355" s="36"/>
      <c r="H355" s="36"/>
      <c r="I355" s="27"/>
      <c r="J355" s="36"/>
      <c r="K355" s="36"/>
      <c r="L355" s="36"/>
      <c r="M355" s="36"/>
      <c r="N355" s="36"/>
      <c r="O355" s="29"/>
      <c r="P355" s="36"/>
      <c r="Q355" s="29"/>
      <c r="R355" s="36"/>
      <c r="S355" s="36"/>
      <c r="T355" s="36"/>
      <c r="U355" s="36"/>
      <c r="V355" s="36"/>
      <c r="W355" s="36"/>
      <c r="X355" s="36"/>
      <c r="Y355" s="29"/>
      <c r="Z355" s="36"/>
      <c r="AA355" s="66"/>
      <c r="AB355" s="36"/>
      <c r="AC355" s="36"/>
      <c r="AD355" s="36"/>
      <c r="AE355" s="36"/>
      <c r="AF355" s="36"/>
      <c r="AG355" s="36"/>
      <c r="AH355" s="29"/>
      <c r="AI355" s="36"/>
      <c r="AJ355" s="29"/>
      <c r="AK355" s="36"/>
      <c r="AL355" s="36"/>
      <c r="AM355" s="36"/>
      <c r="AN355" s="29"/>
      <c r="AO355" s="36"/>
      <c r="AP355" s="29"/>
      <c r="AQ355" s="36"/>
      <c r="AR355" s="29"/>
      <c r="AS355" s="36"/>
      <c r="AT355" s="36"/>
      <c r="AU355" s="36"/>
      <c r="AV355" s="29"/>
      <c r="AW355" s="36"/>
      <c r="AX355" s="36"/>
      <c r="AY355" s="36"/>
      <c r="AZ355" s="29"/>
      <c r="BA355" s="36"/>
      <c r="BB355" s="36"/>
      <c r="BC355" s="36"/>
      <c r="BD355" s="36"/>
      <c r="BE355" s="36"/>
      <c r="BF355" s="36"/>
      <c r="BG355" s="36"/>
      <c r="BH355" s="36"/>
      <c r="BI355" s="36"/>
      <c r="BJ355" s="29"/>
      <c r="BK355" s="36"/>
      <c r="BL355" s="29"/>
      <c r="BM355" s="36"/>
      <c r="BN355" s="36"/>
      <c r="BO355" s="36"/>
      <c r="BP355" s="29"/>
      <c r="BQ355" s="36"/>
      <c r="BR355" s="29"/>
      <c r="BS355" s="36"/>
      <c r="BT355" s="36"/>
      <c r="BU355" s="36"/>
      <c r="BV355" s="36"/>
    </row>
    <row r="356" spans="1:75" x14ac:dyDescent="0.25">
      <c r="A356" s="16">
        <v>354</v>
      </c>
      <c r="B356" s="16">
        <v>3</v>
      </c>
      <c r="C356" s="31" t="s">
        <v>804</v>
      </c>
      <c r="D356" s="40">
        <f>май!D356-июнь!E356</f>
        <v>386.95170179710141</v>
      </c>
      <c r="E356" s="40">
        <f t="shared" si="5"/>
        <v>0</v>
      </c>
      <c r="F356" s="36"/>
      <c r="G356" s="36"/>
      <c r="H356" s="36"/>
      <c r="I356" s="27"/>
      <c r="J356" s="36"/>
      <c r="K356" s="36"/>
      <c r="L356" s="36"/>
      <c r="M356" s="36"/>
      <c r="N356" s="36"/>
      <c r="O356" s="29"/>
      <c r="P356" s="36"/>
      <c r="Q356" s="29"/>
      <c r="R356" s="36"/>
      <c r="S356" s="36"/>
      <c r="T356" s="36"/>
      <c r="U356" s="36"/>
      <c r="V356" s="36"/>
      <c r="W356" s="36"/>
      <c r="X356" s="36"/>
      <c r="Y356" s="29"/>
      <c r="Z356" s="36"/>
      <c r="AA356" s="66"/>
      <c r="AB356" s="36"/>
      <c r="AC356" s="36"/>
      <c r="AD356" s="36"/>
      <c r="AE356" s="36"/>
      <c r="AF356" s="36"/>
      <c r="AG356" s="36"/>
      <c r="AH356" s="29"/>
      <c r="AI356" s="36"/>
      <c r="AJ356" s="29"/>
      <c r="AK356" s="36"/>
      <c r="AL356" s="36"/>
      <c r="AM356" s="36"/>
      <c r="AN356" s="29"/>
      <c r="AO356" s="36"/>
      <c r="AP356" s="29"/>
      <c r="AQ356" s="36"/>
      <c r="AR356" s="29"/>
      <c r="AS356" s="36"/>
      <c r="AT356" s="36"/>
      <c r="AU356" s="36"/>
      <c r="AV356" s="29"/>
      <c r="AW356" s="36"/>
      <c r="AX356" s="36"/>
      <c r="AY356" s="36"/>
      <c r="AZ356" s="29"/>
      <c r="BA356" s="36"/>
      <c r="BB356" s="36"/>
      <c r="BC356" s="36"/>
      <c r="BD356" s="36"/>
      <c r="BE356" s="36"/>
      <c r="BF356" s="36"/>
      <c r="BG356" s="36"/>
      <c r="BH356" s="36"/>
      <c r="BI356" s="36"/>
      <c r="BJ356" s="29"/>
      <c r="BK356" s="36"/>
      <c r="BL356" s="29"/>
      <c r="BM356" s="36"/>
      <c r="BN356" s="36"/>
      <c r="BO356" s="36"/>
      <c r="BP356" s="29"/>
      <c r="BQ356" s="36"/>
      <c r="BR356" s="29"/>
      <c r="BS356" s="36"/>
      <c r="BT356" s="36"/>
      <c r="BU356" s="36"/>
      <c r="BV356" s="36"/>
    </row>
    <row r="357" spans="1:75" x14ac:dyDescent="0.25">
      <c r="A357" s="16">
        <v>355</v>
      </c>
      <c r="B357" s="16">
        <v>3</v>
      </c>
      <c r="C357" s="31" t="s">
        <v>805</v>
      </c>
      <c r="D357" s="40">
        <f>май!D357-июнь!E357</f>
        <v>-1354.3961600096623</v>
      </c>
      <c r="E357" s="40">
        <f t="shared" si="5"/>
        <v>0</v>
      </c>
      <c r="F357" s="36"/>
      <c r="G357" s="36"/>
      <c r="H357" s="36"/>
      <c r="I357" s="27"/>
      <c r="J357" s="36"/>
      <c r="K357" s="36"/>
      <c r="L357" s="36"/>
      <c r="M357" s="36"/>
      <c r="N357" s="36"/>
      <c r="O357" s="29"/>
      <c r="P357" s="36"/>
      <c r="Q357" s="29"/>
      <c r="R357" s="36"/>
      <c r="S357" s="36"/>
      <c r="T357" s="36"/>
      <c r="U357" s="36"/>
      <c r="V357" s="36"/>
      <c r="W357" s="36"/>
      <c r="X357" s="36"/>
      <c r="Y357" s="29"/>
      <c r="Z357" s="36"/>
      <c r="AA357" s="66"/>
      <c r="AB357" s="36"/>
      <c r="AC357" s="36"/>
      <c r="AD357" s="36"/>
      <c r="AE357" s="36"/>
      <c r="AF357" s="36"/>
      <c r="AG357" s="36"/>
      <c r="AH357" s="29"/>
      <c r="AI357" s="36"/>
      <c r="AJ357" s="29"/>
      <c r="AK357" s="36"/>
      <c r="AL357" s="36"/>
      <c r="AM357" s="36"/>
      <c r="AN357" s="29"/>
      <c r="AO357" s="36"/>
      <c r="AP357" s="29"/>
      <c r="AQ357" s="36"/>
      <c r="AR357" s="29"/>
      <c r="AS357" s="36"/>
      <c r="AT357" s="36"/>
      <c r="AU357" s="36"/>
      <c r="AV357" s="29"/>
      <c r="AW357" s="36"/>
      <c r="AX357" s="36"/>
      <c r="AY357" s="36"/>
      <c r="AZ357" s="29"/>
      <c r="BA357" s="36"/>
      <c r="BB357" s="36"/>
      <c r="BC357" s="36"/>
      <c r="BD357" s="36"/>
      <c r="BE357" s="36"/>
      <c r="BF357" s="36"/>
      <c r="BG357" s="36"/>
      <c r="BH357" s="36"/>
      <c r="BI357" s="36"/>
      <c r="BJ357" s="29"/>
      <c r="BK357" s="36"/>
      <c r="BL357" s="29"/>
      <c r="BM357" s="36"/>
      <c r="BN357" s="36"/>
      <c r="BO357" s="36"/>
      <c r="BP357" s="29"/>
      <c r="BQ357" s="36"/>
      <c r="BR357" s="29"/>
      <c r="BS357" s="36"/>
      <c r="BT357" s="36"/>
      <c r="BU357" s="36"/>
      <c r="BV357" s="36"/>
    </row>
    <row r="358" spans="1:75" s="86" customFormat="1" x14ac:dyDescent="0.25">
      <c r="A358" s="79">
        <v>356</v>
      </c>
      <c r="B358" s="79">
        <v>3</v>
      </c>
      <c r="C358" s="80" t="s">
        <v>806</v>
      </c>
      <c r="D358" s="81">
        <f>май!D358-июнь!E358</f>
        <v>-2461.2562394685983</v>
      </c>
      <c r="E358" s="81">
        <f t="shared" si="5"/>
        <v>580.07100000000003</v>
      </c>
      <c r="F358" s="82"/>
      <c r="G358" s="82"/>
      <c r="H358" s="82"/>
      <c r="I358" s="83"/>
      <c r="J358" s="82"/>
      <c r="K358" s="82"/>
      <c r="L358" s="82"/>
      <c r="M358" s="82"/>
      <c r="N358" s="82"/>
      <c r="O358" s="84"/>
      <c r="P358" s="82"/>
      <c r="Q358" s="84"/>
      <c r="R358" s="82"/>
      <c r="S358" s="82"/>
      <c r="T358" s="82"/>
      <c r="U358" s="82"/>
      <c r="V358" s="82"/>
      <c r="W358" s="82"/>
      <c r="X358" s="82"/>
      <c r="Y358" s="84"/>
      <c r="Z358" s="82"/>
      <c r="AA358" s="85" t="s">
        <v>1139</v>
      </c>
      <c r="AB358" s="82">
        <v>0.19500000000000001</v>
      </c>
      <c r="AC358" s="82">
        <v>570.697</v>
      </c>
      <c r="AD358" s="82"/>
      <c r="AE358" s="82"/>
      <c r="AF358" s="82"/>
      <c r="AG358" s="82"/>
      <c r="AH358" s="84"/>
      <c r="AI358" s="82"/>
      <c r="AJ358" s="84"/>
      <c r="AK358" s="82"/>
      <c r="AL358" s="82"/>
      <c r="AM358" s="82"/>
      <c r="AN358" s="84"/>
      <c r="AO358" s="82"/>
      <c r="AP358" s="84"/>
      <c r="AQ358" s="82"/>
      <c r="AR358" s="84"/>
      <c r="AS358" s="82"/>
      <c r="AT358" s="82"/>
      <c r="AU358" s="82"/>
      <c r="AV358" s="84"/>
      <c r="AW358" s="82"/>
      <c r="AX358" s="82"/>
      <c r="AY358" s="82"/>
      <c r="AZ358" s="84"/>
      <c r="BA358" s="82"/>
      <c r="BB358" s="82"/>
      <c r="BC358" s="82"/>
      <c r="BD358" s="82"/>
      <c r="BE358" s="82"/>
      <c r="BF358" s="82"/>
      <c r="BG358" s="82"/>
      <c r="BH358" s="82"/>
      <c r="BI358" s="82"/>
      <c r="BJ358" s="84"/>
      <c r="BK358" s="82"/>
      <c r="BL358" s="84"/>
      <c r="BM358" s="82"/>
      <c r="BN358" s="82"/>
      <c r="BO358" s="82"/>
      <c r="BP358" s="84"/>
      <c r="BQ358" s="82"/>
      <c r="BR358" s="84"/>
      <c r="BS358" s="82"/>
      <c r="BT358" s="82"/>
      <c r="BU358" s="82"/>
      <c r="BV358" s="82">
        <v>9.3740000000000006</v>
      </c>
      <c r="BW358" s="86" t="s">
        <v>1070</v>
      </c>
    </row>
    <row r="359" spans="1:75" x14ac:dyDescent="0.25">
      <c r="A359" s="16">
        <v>357</v>
      </c>
      <c r="B359" s="16">
        <v>3</v>
      </c>
      <c r="C359" s="31" t="s">
        <v>807</v>
      </c>
      <c r="D359" s="40">
        <f>май!D359-июнь!E359</f>
        <v>4505.4191537777788</v>
      </c>
      <c r="E359" s="40">
        <f t="shared" si="5"/>
        <v>0</v>
      </c>
      <c r="F359" s="36"/>
      <c r="G359" s="36"/>
      <c r="H359" s="36"/>
      <c r="I359" s="27"/>
      <c r="J359" s="36"/>
      <c r="K359" s="36"/>
      <c r="L359" s="36"/>
      <c r="M359" s="36"/>
      <c r="N359" s="36"/>
      <c r="O359" s="29"/>
      <c r="P359" s="36"/>
      <c r="Q359" s="29"/>
      <c r="R359" s="36"/>
      <c r="S359" s="36"/>
      <c r="T359" s="36"/>
      <c r="U359" s="36"/>
      <c r="V359" s="36"/>
      <c r="W359" s="36"/>
      <c r="X359" s="36"/>
      <c r="Y359" s="29"/>
      <c r="Z359" s="36"/>
      <c r="AA359" s="66"/>
      <c r="AB359" s="36"/>
      <c r="AC359" s="36"/>
      <c r="AD359" s="36"/>
      <c r="AE359" s="36"/>
      <c r="AF359" s="36"/>
      <c r="AG359" s="36"/>
      <c r="AH359" s="29"/>
      <c r="AI359" s="36"/>
      <c r="AJ359" s="29"/>
      <c r="AK359" s="36"/>
      <c r="AL359" s="36"/>
      <c r="AM359" s="36"/>
      <c r="AN359" s="29"/>
      <c r="AO359" s="36"/>
      <c r="AP359" s="29"/>
      <c r="AQ359" s="36"/>
      <c r="AR359" s="29"/>
      <c r="AS359" s="36"/>
      <c r="AT359" s="36"/>
      <c r="AU359" s="36"/>
      <c r="AV359" s="29"/>
      <c r="AW359" s="36"/>
      <c r="AX359" s="36"/>
      <c r="AY359" s="36"/>
      <c r="AZ359" s="29"/>
      <c r="BA359" s="36"/>
      <c r="BB359" s="36"/>
      <c r="BC359" s="36"/>
      <c r="BD359" s="36"/>
      <c r="BE359" s="36"/>
      <c r="BF359" s="36"/>
      <c r="BG359" s="36"/>
      <c r="BH359" s="36"/>
      <c r="BI359" s="36"/>
      <c r="BJ359" s="29"/>
      <c r="BK359" s="36"/>
      <c r="BL359" s="29"/>
      <c r="BM359" s="36"/>
      <c r="BN359" s="36"/>
      <c r="BO359" s="36"/>
      <c r="BP359" s="29"/>
      <c r="BQ359" s="36"/>
      <c r="BR359" s="29"/>
      <c r="BS359" s="36"/>
      <c r="BT359" s="36"/>
      <c r="BU359" s="36"/>
      <c r="BV359" s="36"/>
    </row>
    <row r="360" spans="1:75" x14ac:dyDescent="0.25">
      <c r="A360" s="16">
        <v>358</v>
      </c>
      <c r="B360" s="16">
        <v>3</v>
      </c>
      <c r="C360" s="31" t="s">
        <v>919</v>
      </c>
      <c r="D360" s="40">
        <f>май!D360-июнь!E360</f>
        <v>213.53845666666666</v>
      </c>
      <c r="E360" s="40">
        <f t="shared" si="5"/>
        <v>0</v>
      </c>
      <c r="F360" s="36"/>
      <c r="G360" s="36"/>
      <c r="H360" s="36"/>
      <c r="I360" s="27"/>
      <c r="J360" s="36"/>
      <c r="K360" s="36"/>
      <c r="L360" s="36"/>
      <c r="M360" s="36"/>
      <c r="N360" s="36"/>
      <c r="O360" s="29"/>
      <c r="P360" s="36"/>
      <c r="Q360" s="29"/>
      <c r="R360" s="36"/>
      <c r="S360" s="36"/>
      <c r="T360" s="36"/>
      <c r="U360" s="36"/>
      <c r="V360" s="36"/>
      <c r="W360" s="36"/>
      <c r="X360" s="36"/>
      <c r="Y360" s="29"/>
      <c r="Z360" s="36"/>
      <c r="AA360" s="66"/>
      <c r="AB360" s="36"/>
      <c r="AC360" s="36"/>
      <c r="AD360" s="36"/>
      <c r="AE360" s="36"/>
      <c r="AF360" s="36"/>
      <c r="AG360" s="36"/>
      <c r="AH360" s="29"/>
      <c r="AI360" s="36"/>
      <c r="AJ360" s="29"/>
      <c r="AK360" s="36"/>
      <c r="AL360" s="36"/>
      <c r="AM360" s="36"/>
      <c r="AN360" s="29"/>
      <c r="AO360" s="36"/>
      <c r="AP360" s="29"/>
      <c r="AQ360" s="36"/>
      <c r="AR360" s="29"/>
      <c r="AS360" s="36"/>
      <c r="AT360" s="36"/>
      <c r="AU360" s="36"/>
      <c r="AV360" s="29"/>
      <c r="AW360" s="36"/>
      <c r="AX360" s="36"/>
      <c r="AY360" s="36"/>
      <c r="AZ360" s="29"/>
      <c r="BA360" s="36"/>
      <c r="BB360" s="36"/>
      <c r="BC360" s="36"/>
      <c r="BD360" s="36"/>
      <c r="BE360" s="36"/>
      <c r="BF360" s="36"/>
      <c r="BG360" s="36"/>
      <c r="BH360" s="36"/>
      <c r="BI360" s="36"/>
      <c r="BJ360" s="29"/>
      <c r="BK360" s="36"/>
      <c r="BL360" s="29"/>
      <c r="BM360" s="36"/>
      <c r="BN360" s="36"/>
      <c r="BO360" s="36"/>
      <c r="BP360" s="29"/>
      <c r="BQ360" s="36"/>
      <c r="BR360" s="29"/>
      <c r="BS360" s="36"/>
      <c r="BT360" s="36"/>
      <c r="BU360" s="36"/>
      <c r="BV360" s="36"/>
    </row>
    <row r="361" spans="1:75" s="86" customFormat="1" x14ac:dyDescent="0.25">
      <c r="A361" s="79">
        <v>359</v>
      </c>
      <c r="B361" s="79">
        <v>3</v>
      </c>
      <c r="C361" s="80" t="s">
        <v>920</v>
      </c>
      <c r="D361" s="81">
        <f>май!D361-июнь!E361</f>
        <v>-241.46739592270532</v>
      </c>
      <c r="E361" s="81">
        <f t="shared" si="5"/>
        <v>16.399000000000001</v>
      </c>
      <c r="F361" s="82"/>
      <c r="G361" s="82"/>
      <c r="H361" s="82"/>
      <c r="I361" s="83"/>
      <c r="J361" s="82"/>
      <c r="K361" s="82"/>
      <c r="L361" s="82"/>
      <c r="M361" s="82"/>
      <c r="N361" s="82"/>
      <c r="O361" s="84"/>
      <c r="P361" s="82"/>
      <c r="Q361" s="84"/>
      <c r="R361" s="82"/>
      <c r="S361" s="82"/>
      <c r="T361" s="82"/>
      <c r="U361" s="82"/>
      <c r="V361" s="82"/>
      <c r="W361" s="82"/>
      <c r="X361" s="82"/>
      <c r="Y361" s="84"/>
      <c r="Z361" s="82"/>
      <c r="AA361" s="85"/>
      <c r="AB361" s="82"/>
      <c r="AC361" s="82"/>
      <c r="AD361" s="82"/>
      <c r="AE361" s="82"/>
      <c r="AF361" s="82"/>
      <c r="AG361" s="82"/>
      <c r="AH361" s="84"/>
      <c r="AI361" s="82"/>
      <c r="AJ361" s="84"/>
      <c r="AK361" s="82"/>
      <c r="AL361" s="82"/>
      <c r="AM361" s="82"/>
      <c r="AN361" s="84"/>
      <c r="AO361" s="82"/>
      <c r="AP361" s="84"/>
      <c r="AQ361" s="82"/>
      <c r="AR361" s="84"/>
      <c r="AS361" s="82"/>
      <c r="AT361" s="82"/>
      <c r="AU361" s="82"/>
      <c r="AV361" s="84">
        <v>1</v>
      </c>
      <c r="AW361" s="82">
        <v>10.086</v>
      </c>
      <c r="AX361" s="82"/>
      <c r="AY361" s="82"/>
      <c r="AZ361" s="84"/>
      <c r="BA361" s="82"/>
      <c r="BB361" s="82"/>
      <c r="BC361" s="82"/>
      <c r="BD361" s="82"/>
      <c r="BE361" s="82"/>
      <c r="BF361" s="82"/>
      <c r="BG361" s="82"/>
      <c r="BH361" s="82"/>
      <c r="BI361" s="82"/>
      <c r="BJ361" s="84"/>
      <c r="BK361" s="82"/>
      <c r="BL361" s="84"/>
      <c r="BM361" s="82"/>
      <c r="BN361" s="82"/>
      <c r="BO361" s="82"/>
      <c r="BP361" s="84"/>
      <c r="BQ361" s="82"/>
      <c r="BR361" s="84"/>
      <c r="BS361" s="82"/>
      <c r="BT361" s="82"/>
      <c r="BU361" s="82"/>
      <c r="BV361" s="82">
        <v>6.3129999999999997</v>
      </c>
      <c r="BW361" s="86" t="s">
        <v>1070</v>
      </c>
    </row>
    <row r="362" spans="1:75" s="86" customFormat="1" x14ac:dyDescent="0.25">
      <c r="A362" s="79">
        <v>360</v>
      </c>
      <c r="B362" s="79">
        <v>3</v>
      </c>
      <c r="C362" s="80" t="s">
        <v>808</v>
      </c>
      <c r="D362" s="81">
        <f>май!D362-июнь!E362</f>
        <v>930.16765319806757</v>
      </c>
      <c r="E362" s="81">
        <f t="shared" si="5"/>
        <v>3.1539999999999999</v>
      </c>
      <c r="F362" s="82"/>
      <c r="G362" s="82"/>
      <c r="H362" s="82"/>
      <c r="I362" s="83"/>
      <c r="J362" s="82"/>
      <c r="K362" s="82"/>
      <c r="L362" s="82"/>
      <c r="M362" s="82"/>
      <c r="N362" s="82"/>
      <c r="O362" s="84"/>
      <c r="P362" s="82"/>
      <c r="Q362" s="84"/>
      <c r="R362" s="82"/>
      <c r="S362" s="82"/>
      <c r="T362" s="82"/>
      <c r="U362" s="82"/>
      <c r="V362" s="82"/>
      <c r="W362" s="82"/>
      <c r="X362" s="82"/>
      <c r="Y362" s="84"/>
      <c r="Z362" s="82"/>
      <c r="AA362" s="85"/>
      <c r="AB362" s="82"/>
      <c r="AC362" s="82"/>
      <c r="AD362" s="82"/>
      <c r="AE362" s="82"/>
      <c r="AF362" s="82"/>
      <c r="AG362" s="82"/>
      <c r="AH362" s="84">
        <v>1</v>
      </c>
      <c r="AI362" s="82">
        <v>3.1539999999999999</v>
      </c>
      <c r="AJ362" s="84"/>
      <c r="AK362" s="82"/>
      <c r="AL362" s="82"/>
      <c r="AM362" s="82"/>
      <c r="AN362" s="84"/>
      <c r="AO362" s="82"/>
      <c r="AP362" s="84"/>
      <c r="AQ362" s="82"/>
      <c r="AR362" s="84"/>
      <c r="AS362" s="82"/>
      <c r="AT362" s="82"/>
      <c r="AU362" s="82"/>
      <c r="AV362" s="84"/>
      <c r="AW362" s="82"/>
      <c r="AX362" s="82"/>
      <c r="AY362" s="82"/>
      <c r="AZ362" s="84"/>
      <c r="BA362" s="82"/>
      <c r="BB362" s="82"/>
      <c r="BC362" s="82"/>
      <c r="BD362" s="82"/>
      <c r="BE362" s="82"/>
      <c r="BF362" s="82"/>
      <c r="BG362" s="82"/>
      <c r="BH362" s="82"/>
      <c r="BI362" s="82"/>
      <c r="BJ362" s="84"/>
      <c r="BK362" s="82"/>
      <c r="BL362" s="84"/>
      <c r="BM362" s="82"/>
      <c r="BN362" s="82"/>
      <c r="BO362" s="82"/>
      <c r="BP362" s="84"/>
      <c r="BQ362" s="82"/>
      <c r="BR362" s="84"/>
      <c r="BS362" s="82"/>
      <c r="BT362" s="82"/>
      <c r="BU362" s="82"/>
      <c r="BV362" s="82"/>
    </row>
    <row r="363" spans="1:75" s="86" customFormat="1" x14ac:dyDescent="0.25">
      <c r="A363" s="79">
        <v>361</v>
      </c>
      <c r="B363" s="79">
        <v>3</v>
      </c>
      <c r="C363" s="80" t="s">
        <v>809</v>
      </c>
      <c r="D363" s="81">
        <f>май!D363-июнь!E363</f>
        <v>-101.1961917874396</v>
      </c>
      <c r="E363" s="81">
        <f t="shared" si="5"/>
        <v>3.1539999999999999</v>
      </c>
      <c r="F363" s="82"/>
      <c r="G363" s="82"/>
      <c r="H363" s="82"/>
      <c r="I363" s="83"/>
      <c r="J363" s="82"/>
      <c r="K363" s="82"/>
      <c r="L363" s="82"/>
      <c r="M363" s="82"/>
      <c r="N363" s="82"/>
      <c r="O363" s="84"/>
      <c r="P363" s="82"/>
      <c r="Q363" s="84"/>
      <c r="R363" s="82"/>
      <c r="S363" s="82"/>
      <c r="T363" s="82"/>
      <c r="U363" s="82"/>
      <c r="V363" s="82"/>
      <c r="W363" s="82"/>
      <c r="X363" s="82"/>
      <c r="Y363" s="84"/>
      <c r="Z363" s="82"/>
      <c r="AA363" s="85"/>
      <c r="AB363" s="82"/>
      <c r="AC363" s="82"/>
      <c r="AD363" s="82"/>
      <c r="AE363" s="82"/>
      <c r="AF363" s="82"/>
      <c r="AG363" s="82"/>
      <c r="AH363" s="84">
        <v>1</v>
      </c>
      <c r="AI363" s="82">
        <v>3.1539999999999999</v>
      </c>
      <c r="AJ363" s="84"/>
      <c r="AK363" s="82"/>
      <c r="AL363" s="82"/>
      <c r="AM363" s="82"/>
      <c r="AN363" s="84"/>
      <c r="AO363" s="82"/>
      <c r="AP363" s="84"/>
      <c r="AQ363" s="82"/>
      <c r="AR363" s="84"/>
      <c r="AS363" s="82"/>
      <c r="AT363" s="82"/>
      <c r="AU363" s="82"/>
      <c r="AV363" s="84"/>
      <c r="AW363" s="82"/>
      <c r="AX363" s="82"/>
      <c r="AY363" s="82"/>
      <c r="AZ363" s="84"/>
      <c r="BA363" s="82"/>
      <c r="BB363" s="82"/>
      <c r="BC363" s="82"/>
      <c r="BD363" s="82"/>
      <c r="BE363" s="82"/>
      <c r="BF363" s="82"/>
      <c r="BG363" s="82"/>
      <c r="BH363" s="82"/>
      <c r="BI363" s="82"/>
      <c r="BJ363" s="84"/>
      <c r="BK363" s="82"/>
      <c r="BL363" s="84"/>
      <c r="BM363" s="82"/>
      <c r="BN363" s="82"/>
      <c r="BO363" s="82"/>
      <c r="BP363" s="84"/>
      <c r="BQ363" s="82"/>
      <c r="BR363" s="84"/>
      <c r="BS363" s="82"/>
      <c r="BT363" s="82"/>
      <c r="BU363" s="82"/>
      <c r="BV363" s="82"/>
    </row>
    <row r="364" spans="1:75" x14ac:dyDescent="0.25">
      <c r="A364" s="16">
        <v>362</v>
      </c>
      <c r="B364" s="16">
        <v>3</v>
      </c>
      <c r="C364" s="31" t="s">
        <v>810</v>
      </c>
      <c r="D364" s="40">
        <f>май!D364-июнь!E364</f>
        <v>141.60146496618356</v>
      </c>
      <c r="E364" s="40">
        <f t="shared" si="5"/>
        <v>0</v>
      </c>
      <c r="F364" s="36"/>
      <c r="G364" s="36"/>
      <c r="H364" s="36"/>
      <c r="I364" s="27"/>
      <c r="J364" s="36"/>
      <c r="K364" s="36"/>
      <c r="L364" s="36"/>
      <c r="M364" s="36"/>
      <c r="N364" s="36"/>
      <c r="O364" s="29"/>
      <c r="P364" s="36"/>
      <c r="Q364" s="29"/>
      <c r="R364" s="36"/>
      <c r="S364" s="36"/>
      <c r="T364" s="36"/>
      <c r="U364" s="36"/>
      <c r="V364" s="36"/>
      <c r="W364" s="36"/>
      <c r="X364" s="36"/>
      <c r="Y364" s="29"/>
      <c r="Z364" s="36"/>
      <c r="AA364" s="66"/>
      <c r="AB364" s="36"/>
      <c r="AC364" s="36"/>
      <c r="AD364" s="36"/>
      <c r="AE364" s="36"/>
      <c r="AF364" s="36"/>
      <c r="AG364" s="36"/>
      <c r="AH364" s="29"/>
      <c r="AI364" s="36"/>
      <c r="AJ364" s="29"/>
      <c r="AK364" s="36"/>
      <c r="AL364" s="36"/>
      <c r="AM364" s="36"/>
      <c r="AN364" s="29"/>
      <c r="AO364" s="36"/>
      <c r="AP364" s="29"/>
      <c r="AQ364" s="36"/>
      <c r="AR364" s="29"/>
      <c r="AS364" s="36"/>
      <c r="AT364" s="36"/>
      <c r="AU364" s="36"/>
      <c r="AV364" s="29"/>
      <c r="AW364" s="36"/>
      <c r="AX364" s="36"/>
      <c r="AY364" s="36"/>
      <c r="AZ364" s="29"/>
      <c r="BA364" s="36"/>
      <c r="BB364" s="36"/>
      <c r="BC364" s="36"/>
      <c r="BD364" s="36"/>
      <c r="BE364" s="36"/>
      <c r="BF364" s="36"/>
      <c r="BG364" s="36"/>
      <c r="BH364" s="36"/>
      <c r="BI364" s="36"/>
      <c r="BJ364" s="29"/>
      <c r="BK364" s="36"/>
      <c r="BL364" s="29"/>
      <c r="BM364" s="36"/>
      <c r="BN364" s="36"/>
      <c r="BO364" s="36"/>
      <c r="BP364" s="29"/>
      <c r="BQ364" s="36"/>
      <c r="BR364" s="29"/>
      <c r="BS364" s="36"/>
      <c r="BT364" s="36"/>
      <c r="BU364" s="36"/>
      <c r="BV364" s="36"/>
    </row>
    <row r="365" spans="1:75" x14ac:dyDescent="0.25">
      <c r="A365" s="16">
        <v>363</v>
      </c>
      <c r="B365" s="16">
        <v>3</v>
      </c>
      <c r="C365" s="31" t="s">
        <v>811</v>
      </c>
      <c r="D365" s="40">
        <f>май!D365-июнь!E365</f>
        <v>-43.603439613526568</v>
      </c>
      <c r="E365" s="40">
        <f t="shared" si="5"/>
        <v>0</v>
      </c>
      <c r="F365" s="36"/>
      <c r="G365" s="36"/>
      <c r="H365" s="36"/>
      <c r="I365" s="27"/>
      <c r="J365" s="36"/>
      <c r="K365" s="36"/>
      <c r="L365" s="36"/>
      <c r="M365" s="36"/>
      <c r="N365" s="36"/>
      <c r="O365" s="29"/>
      <c r="P365" s="36"/>
      <c r="Q365" s="29"/>
      <c r="R365" s="36"/>
      <c r="S365" s="36"/>
      <c r="T365" s="36"/>
      <c r="U365" s="36"/>
      <c r="V365" s="36"/>
      <c r="W365" s="36"/>
      <c r="X365" s="36"/>
      <c r="Y365" s="29"/>
      <c r="Z365" s="36"/>
      <c r="AA365" s="66"/>
      <c r="AB365" s="36"/>
      <c r="AC365" s="36"/>
      <c r="AD365" s="36"/>
      <c r="AE365" s="36"/>
      <c r="AF365" s="36"/>
      <c r="AG365" s="36"/>
      <c r="AH365" s="29"/>
      <c r="AI365" s="36"/>
      <c r="AJ365" s="29"/>
      <c r="AK365" s="36"/>
      <c r="AL365" s="36"/>
      <c r="AM365" s="36"/>
      <c r="AN365" s="29"/>
      <c r="AO365" s="36"/>
      <c r="AP365" s="29"/>
      <c r="AQ365" s="36"/>
      <c r="AR365" s="29"/>
      <c r="AS365" s="36"/>
      <c r="AT365" s="36"/>
      <c r="AU365" s="36"/>
      <c r="AV365" s="29"/>
      <c r="AW365" s="36"/>
      <c r="AX365" s="36"/>
      <c r="AY365" s="36"/>
      <c r="AZ365" s="29"/>
      <c r="BA365" s="36"/>
      <c r="BB365" s="36"/>
      <c r="BC365" s="36"/>
      <c r="BD365" s="36"/>
      <c r="BE365" s="36"/>
      <c r="BF365" s="36"/>
      <c r="BG365" s="36"/>
      <c r="BH365" s="36"/>
      <c r="BI365" s="36"/>
      <c r="BJ365" s="29"/>
      <c r="BK365" s="36"/>
      <c r="BL365" s="29"/>
      <c r="BM365" s="36"/>
      <c r="BN365" s="36"/>
      <c r="BO365" s="36"/>
      <c r="BP365" s="29"/>
      <c r="BQ365" s="36"/>
      <c r="BR365" s="29"/>
      <c r="BS365" s="36"/>
      <c r="BT365" s="36"/>
      <c r="BU365" s="36"/>
      <c r="BV365" s="36"/>
    </row>
    <row r="366" spans="1:75" x14ac:dyDescent="0.25">
      <c r="A366" s="16">
        <v>364</v>
      </c>
      <c r="B366" s="16">
        <v>3</v>
      </c>
      <c r="C366" s="31" t="s">
        <v>812</v>
      </c>
      <c r="D366" s="40">
        <f>май!D366-июнь!E366</f>
        <v>174.58232296618357</v>
      </c>
      <c r="E366" s="40">
        <f t="shared" si="5"/>
        <v>0</v>
      </c>
      <c r="F366" s="36"/>
      <c r="G366" s="36"/>
      <c r="H366" s="36"/>
      <c r="I366" s="27"/>
      <c r="J366" s="36"/>
      <c r="K366" s="36"/>
      <c r="L366" s="36"/>
      <c r="M366" s="36"/>
      <c r="N366" s="36"/>
      <c r="O366" s="29"/>
      <c r="P366" s="36"/>
      <c r="Q366" s="29"/>
      <c r="R366" s="36"/>
      <c r="S366" s="36"/>
      <c r="T366" s="36"/>
      <c r="U366" s="36"/>
      <c r="V366" s="36"/>
      <c r="W366" s="36"/>
      <c r="X366" s="36"/>
      <c r="Y366" s="29"/>
      <c r="Z366" s="36"/>
      <c r="AA366" s="66"/>
      <c r="AB366" s="36"/>
      <c r="AC366" s="36"/>
      <c r="AD366" s="36"/>
      <c r="AE366" s="36"/>
      <c r="AF366" s="36"/>
      <c r="AG366" s="36"/>
      <c r="AH366" s="29"/>
      <c r="AI366" s="36"/>
      <c r="AJ366" s="29"/>
      <c r="AK366" s="36"/>
      <c r="AL366" s="36"/>
      <c r="AM366" s="36"/>
      <c r="AN366" s="29"/>
      <c r="AO366" s="36"/>
      <c r="AP366" s="29"/>
      <c r="AQ366" s="36"/>
      <c r="AR366" s="29"/>
      <c r="AS366" s="36"/>
      <c r="AT366" s="36"/>
      <c r="AU366" s="36"/>
      <c r="AV366" s="29"/>
      <c r="AW366" s="36"/>
      <c r="AX366" s="36"/>
      <c r="AY366" s="36"/>
      <c r="AZ366" s="29"/>
      <c r="BA366" s="36"/>
      <c r="BB366" s="36"/>
      <c r="BC366" s="36"/>
      <c r="BD366" s="36"/>
      <c r="BE366" s="36"/>
      <c r="BF366" s="36"/>
      <c r="BG366" s="36"/>
      <c r="BH366" s="36"/>
      <c r="BI366" s="36"/>
      <c r="BJ366" s="29"/>
      <c r="BK366" s="36"/>
      <c r="BL366" s="29"/>
      <c r="BM366" s="36"/>
      <c r="BN366" s="36"/>
      <c r="BO366" s="36"/>
      <c r="BP366" s="29"/>
      <c r="BQ366" s="36"/>
      <c r="BR366" s="29"/>
      <c r="BS366" s="36"/>
      <c r="BT366" s="36"/>
      <c r="BU366" s="36"/>
      <c r="BV366" s="36"/>
    </row>
    <row r="367" spans="1:75" x14ac:dyDescent="0.25">
      <c r="A367" s="16">
        <v>365</v>
      </c>
      <c r="B367" s="16">
        <v>3</v>
      </c>
      <c r="C367" s="31" t="s">
        <v>813</v>
      </c>
      <c r="D367" s="40">
        <f>май!D367-июнь!E367</f>
        <v>306.86942362318842</v>
      </c>
      <c r="E367" s="40">
        <f t="shared" si="5"/>
        <v>0</v>
      </c>
      <c r="F367" s="36"/>
      <c r="G367" s="36"/>
      <c r="H367" s="36"/>
      <c r="I367" s="27"/>
      <c r="J367" s="36"/>
      <c r="K367" s="36"/>
      <c r="L367" s="36"/>
      <c r="M367" s="36"/>
      <c r="N367" s="36"/>
      <c r="O367" s="29"/>
      <c r="P367" s="36"/>
      <c r="Q367" s="29"/>
      <c r="R367" s="36"/>
      <c r="S367" s="36"/>
      <c r="T367" s="36"/>
      <c r="U367" s="36"/>
      <c r="V367" s="36"/>
      <c r="W367" s="36"/>
      <c r="X367" s="36"/>
      <c r="Y367" s="29"/>
      <c r="Z367" s="36"/>
      <c r="AA367" s="66"/>
      <c r="AB367" s="36"/>
      <c r="AC367" s="36"/>
      <c r="AD367" s="36"/>
      <c r="AE367" s="36"/>
      <c r="AF367" s="36"/>
      <c r="AG367" s="36"/>
      <c r="AH367" s="29"/>
      <c r="AI367" s="36"/>
      <c r="AJ367" s="29"/>
      <c r="AK367" s="36"/>
      <c r="AL367" s="36"/>
      <c r="AM367" s="36"/>
      <c r="AN367" s="29"/>
      <c r="AO367" s="36"/>
      <c r="AP367" s="29"/>
      <c r="AQ367" s="36"/>
      <c r="AR367" s="29"/>
      <c r="AS367" s="36"/>
      <c r="AT367" s="36"/>
      <c r="AU367" s="36"/>
      <c r="AV367" s="29"/>
      <c r="AW367" s="36"/>
      <c r="AX367" s="36"/>
      <c r="AY367" s="36"/>
      <c r="AZ367" s="29"/>
      <c r="BA367" s="36"/>
      <c r="BB367" s="36"/>
      <c r="BC367" s="36"/>
      <c r="BD367" s="36"/>
      <c r="BE367" s="36"/>
      <c r="BF367" s="36"/>
      <c r="BG367" s="36"/>
      <c r="BH367" s="36"/>
      <c r="BI367" s="36"/>
      <c r="BJ367" s="29"/>
      <c r="BK367" s="36"/>
      <c r="BL367" s="29"/>
      <c r="BM367" s="36"/>
      <c r="BN367" s="36"/>
      <c r="BO367" s="36"/>
      <c r="BP367" s="29"/>
      <c r="BQ367" s="36"/>
      <c r="BR367" s="29"/>
      <c r="BS367" s="36"/>
      <c r="BT367" s="36"/>
      <c r="BU367" s="36"/>
      <c r="BV367" s="36"/>
    </row>
    <row r="368" spans="1:75" s="86" customFormat="1" x14ac:dyDescent="0.25">
      <c r="A368" s="79">
        <v>366</v>
      </c>
      <c r="B368" s="79">
        <v>2</v>
      </c>
      <c r="C368" s="80" t="s">
        <v>932</v>
      </c>
      <c r="D368" s="81">
        <f>май!D368-июнь!E368</f>
        <v>627.75801329468618</v>
      </c>
      <c r="E368" s="81">
        <f t="shared" si="5"/>
        <v>19.286999999999999</v>
      </c>
      <c r="F368" s="82"/>
      <c r="G368" s="82"/>
      <c r="H368" s="82"/>
      <c r="I368" s="83"/>
      <c r="J368" s="82"/>
      <c r="K368" s="82"/>
      <c r="L368" s="82"/>
      <c r="M368" s="82"/>
      <c r="N368" s="82"/>
      <c r="O368" s="84"/>
      <c r="P368" s="82"/>
      <c r="Q368" s="84"/>
      <c r="R368" s="82"/>
      <c r="S368" s="82"/>
      <c r="T368" s="82"/>
      <c r="U368" s="82"/>
      <c r="V368" s="82"/>
      <c r="W368" s="82"/>
      <c r="X368" s="82"/>
      <c r="Y368" s="84"/>
      <c r="Z368" s="82"/>
      <c r="AA368" s="85"/>
      <c r="AB368" s="82"/>
      <c r="AC368" s="82"/>
      <c r="AD368" s="82"/>
      <c r="AE368" s="82"/>
      <c r="AF368" s="82"/>
      <c r="AG368" s="82"/>
      <c r="AH368" s="84"/>
      <c r="AI368" s="82"/>
      <c r="AJ368" s="84"/>
      <c r="AK368" s="82"/>
      <c r="AL368" s="82"/>
      <c r="AM368" s="82"/>
      <c r="AN368" s="84"/>
      <c r="AO368" s="82"/>
      <c r="AP368" s="84"/>
      <c r="AQ368" s="82"/>
      <c r="AR368" s="84"/>
      <c r="AS368" s="82"/>
      <c r="AT368" s="82"/>
      <c r="AU368" s="82"/>
      <c r="AV368" s="84"/>
      <c r="AW368" s="82"/>
      <c r="AX368" s="82"/>
      <c r="AY368" s="82"/>
      <c r="AZ368" s="84"/>
      <c r="BA368" s="82"/>
      <c r="BB368" s="82"/>
      <c r="BC368" s="82"/>
      <c r="BD368" s="82"/>
      <c r="BE368" s="82"/>
      <c r="BF368" s="82"/>
      <c r="BG368" s="82"/>
      <c r="BH368" s="82"/>
      <c r="BI368" s="82"/>
      <c r="BJ368" s="84"/>
      <c r="BK368" s="82"/>
      <c r="BL368" s="84">
        <v>25</v>
      </c>
      <c r="BM368" s="82">
        <v>17.850999999999999</v>
      </c>
      <c r="BN368" s="82"/>
      <c r="BO368" s="82"/>
      <c r="BP368" s="84"/>
      <c r="BQ368" s="82"/>
      <c r="BR368" s="84"/>
      <c r="BS368" s="82"/>
      <c r="BT368" s="82"/>
      <c r="BU368" s="82"/>
      <c r="BV368" s="82">
        <v>1.4359999999999999</v>
      </c>
      <c r="BW368" s="86" t="s">
        <v>1076</v>
      </c>
    </row>
    <row r="369" spans="1:75" x14ac:dyDescent="0.25">
      <c r="A369" s="16">
        <v>367</v>
      </c>
      <c r="B369" s="16">
        <v>2</v>
      </c>
      <c r="C369" s="31" t="s">
        <v>814</v>
      </c>
      <c r="D369" s="40">
        <f>май!D369-июнь!E369</f>
        <v>1137.4971536038649</v>
      </c>
      <c r="E369" s="40">
        <f t="shared" si="5"/>
        <v>0</v>
      </c>
      <c r="F369" s="36"/>
      <c r="G369" s="36"/>
      <c r="H369" s="36"/>
      <c r="I369" s="27"/>
      <c r="J369" s="36"/>
      <c r="K369" s="36"/>
      <c r="L369" s="36"/>
      <c r="M369" s="36"/>
      <c r="N369" s="36"/>
      <c r="O369" s="29"/>
      <c r="P369" s="36"/>
      <c r="Q369" s="29"/>
      <c r="R369" s="36"/>
      <c r="S369" s="36"/>
      <c r="T369" s="36"/>
      <c r="U369" s="36"/>
      <c r="V369" s="36"/>
      <c r="W369" s="36"/>
      <c r="X369" s="36"/>
      <c r="Y369" s="29"/>
      <c r="Z369" s="36"/>
      <c r="AA369" s="66"/>
      <c r="AB369" s="36"/>
      <c r="AC369" s="36"/>
      <c r="AD369" s="36"/>
      <c r="AE369" s="36"/>
      <c r="AF369" s="36"/>
      <c r="AG369" s="36"/>
      <c r="AH369" s="29"/>
      <c r="AI369" s="36"/>
      <c r="AJ369" s="29"/>
      <c r="AK369" s="36"/>
      <c r="AL369" s="36"/>
      <c r="AM369" s="36"/>
      <c r="AN369" s="29"/>
      <c r="AO369" s="36"/>
      <c r="AP369" s="29"/>
      <c r="AQ369" s="36"/>
      <c r="AR369" s="29"/>
      <c r="AS369" s="36"/>
      <c r="AT369" s="36"/>
      <c r="AU369" s="36"/>
      <c r="AV369" s="29"/>
      <c r="AW369" s="36"/>
      <c r="AX369" s="36"/>
      <c r="AY369" s="36"/>
      <c r="AZ369" s="29"/>
      <c r="BA369" s="36"/>
      <c r="BB369" s="36"/>
      <c r="BC369" s="36"/>
      <c r="BD369" s="36"/>
      <c r="BE369" s="36"/>
      <c r="BF369" s="36"/>
      <c r="BG369" s="36"/>
      <c r="BH369" s="36"/>
      <c r="BI369" s="36"/>
      <c r="BJ369" s="29"/>
      <c r="BK369" s="36"/>
      <c r="BL369" s="29"/>
      <c r="BM369" s="36"/>
      <c r="BN369" s="36"/>
      <c r="BO369" s="36"/>
      <c r="BP369" s="29"/>
      <c r="BQ369" s="36"/>
      <c r="BR369" s="29"/>
      <c r="BS369" s="36"/>
      <c r="BT369" s="36"/>
      <c r="BU369" s="36"/>
      <c r="BV369" s="36"/>
    </row>
    <row r="370" spans="1:75" x14ac:dyDescent="0.25">
      <c r="A370" s="16">
        <v>368</v>
      </c>
      <c r="B370" s="16">
        <v>2</v>
      </c>
      <c r="C370" s="31" t="s">
        <v>815</v>
      </c>
      <c r="D370" s="40">
        <f>май!D370-июнь!E370</f>
        <v>144.81777582608697</v>
      </c>
      <c r="E370" s="40">
        <f t="shared" si="5"/>
        <v>0</v>
      </c>
      <c r="F370" s="36"/>
      <c r="G370" s="36"/>
      <c r="H370" s="36"/>
      <c r="I370" s="27"/>
      <c r="J370" s="36"/>
      <c r="K370" s="36"/>
      <c r="L370" s="36"/>
      <c r="M370" s="36"/>
      <c r="N370" s="36"/>
      <c r="O370" s="29"/>
      <c r="P370" s="36"/>
      <c r="Q370" s="29"/>
      <c r="R370" s="36"/>
      <c r="S370" s="36"/>
      <c r="T370" s="36"/>
      <c r="U370" s="36"/>
      <c r="V370" s="36"/>
      <c r="W370" s="36"/>
      <c r="X370" s="36"/>
      <c r="Y370" s="29"/>
      <c r="Z370" s="36"/>
      <c r="AA370" s="66"/>
      <c r="AB370" s="36"/>
      <c r="AC370" s="36"/>
      <c r="AD370" s="36"/>
      <c r="AE370" s="36"/>
      <c r="AF370" s="36"/>
      <c r="AG370" s="36"/>
      <c r="AH370" s="29"/>
      <c r="AI370" s="36"/>
      <c r="AJ370" s="29"/>
      <c r="AK370" s="36"/>
      <c r="AL370" s="36"/>
      <c r="AM370" s="36"/>
      <c r="AN370" s="29"/>
      <c r="AO370" s="36"/>
      <c r="AP370" s="29"/>
      <c r="AQ370" s="36"/>
      <c r="AR370" s="29"/>
      <c r="AS370" s="36"/>
      <c r="AT370" s="36"/>
      <c r="AU370" s="36"/>
      <c r="AV370" s="29"/>
      <c r="AW370" s="36"/>
      <c r="AX370" s="36"/>
      <c r="AY370" s="36"/>
      <c r="AZ370" s="29"/>
      <c r="BA370" s="36"/>
      <c r="BB370" s="36"/>
      <c r="BC370" s="36"/>
      <c r="BD370" s="36"/>
      <c r="BE370" s="36"/>
      <c r="BF370" s="36"/>
      <c r="BG370" s="36"/>
      <c r="BH370" s="36"/>
      <c r="BI370" s="36"/>
      <c r="BJ370" s="29"/>
      <c r="BK370" s="36"/>
      <c r="BL370" s="29"/>
      <c r="BM370" s="36"/>
      <c r="BN370" s="36"/>
      <c r="BO370" s="36"/>
      <c r="BP370" s="29"/>
      <c r="BQ370" s="36"/>
      <c r="BR370" s="29"/>
      <c r="BS370" s="36"/>
      <c r="BT370" s="36"/>
      <c r="BU370" s="36"/>
      <c r="BV370" s="36"/>
    </row>
    <row r="371" spans="1:75" s="86" customFormat="1" x14ac:dyDescent="0.25">
      <c r="A371" s="79">
        <v>369</v>
      </c>
      <c r="B371" s="79">
        <v>3</v>
      </c>
      <c r="C371" s="80" t="s">
        <v>816</v>
      </c>
      <c r="D371" s="81">
        <f>май!D371-июнь!E371</f>
        <v>-1211.7406956038647</v>
      </c>
      <c r="E371" s="81">
        <f t="shared" si="5"/>
        <v>13.876000000000001</v>
      </c>
      <c r="F371" s="82"/>
      <c r="G371" s="82"/>
      <c r="H371" s="82"/>
      <c r="I371" s="83"/>
      <c r="J371" s="82"/>
      <c r="K371" s="82"/>
      <c r="L371" s="82"/>
      <c r="M371" s="82"/>
      <c r="N371" s="82"/>
      <c r="O371" s="84"/>
      <c r="P371" s="82"/>
      <c r="Q371" s="84"/>
      <c r="R371" s="82"/>
      <c r="S371" s="82"/>
      <c r="T371" s="82"/>
      <c r="U371" s="82"/>
      <c r="V371" s="82"/>
      <c r="W371" s="82"/>
      <c r="X371" s="82"/>
      <c r="Y371" s="84"/>
      <c r="Z371" s="82"/>
      <c r="AA371" s="85"/>
      <c r="AB371" s="82"/>
      <c r="AC371" s="82"/>
      <c r="AD371" s="82"/>
      <c r="AE371" s="82"/>
      <c r="AF371" s="82"/>
      <c r="AG371" s="82"/>
      <c r="AH371" s="84"/>
      <c r="AI371" s="82"/>
      <c r="AJ371" s="84"/>
      <c r="AK371" s="82"/>
      <c r="AL371" s="82"/>
      <c r="AM371" s="82"/>
      <c r="AN371" s="84"/>
      <c r="AO371" s="82"/>
      <c r="AP371" s="84"/>
      <c r="AQ371" s="82"/>
      <c r="AR371" s="84"/>
      <c r="AS371" s="82"/>
      <c r="AT371" s="82"/>
      <c r="AU371" s="82"/>
      <c r="AV371" s="84"/>
      <c r="AW371" s="82"/>
      <c r="AX371" s="82"/>
      <c r="AY371" s="82"/>
      <c r="AZ371" s="84"/>
      <c r="BA371" s="82"/>
      <c r="BB371" s="82"/>
      <c r="BC371" s="82"/>
      <c r="BD371" s="82"/>
      <c r="BE371" s="82"/>
      <c r="BF371" s="82"/>
      <c r="BG371" s="82"/>
      <c r="BH371" s="82"/>
      <c r="BI371" s="82"/>
      <c r="BJ371" s="84"/>
      <c r="BK371" s="82"/>
      <c r="BL371" s="84"/>
      <c r="BM371" s="82"/>
      <c r="BN371" s="82"/>
      <c r="BO371" s="82"/>
      <c r="BP371" s="84"/>
      <c r="BQ371" s="82"/>
      <c r="BR371" s="84"/>
      <c r="BS371" s="82"/>
      <c r="BT371" s="82"/>
      <c r="BU371" s="82"/>
      <c r="BV371" s="82">
        <f>7.738+6.138</f>
        <v>13.876000000000001</v>
      </c>
      <c r="BW371" s="86" t="s">
        <v>1152</v>
      </c>
    </row>
    <row r="372" spans="1:75" x14ac:dyDescent="0.25">
      <c r="A372" s="16">
        <v>370</v>
      </c>
      <c r="B372" s="16">
        <v>3</v>
      </c>
      <c r="C372" s="31" t="s">
        <v>817</v>
      </c>
      <c r="D372" s="40">
        <f>май!D372-июнь!E372</f>
        <v>891.53033668599039</v>
      </c>
      <c r="E372" s="40">
        <f t="shared" si="5"/>
        <v>0</v>
      </c>
      <c r="F372" s="36"/>
      <c r="G372" s="36"/>
      <c r="H372" s="36"/>
      <c r="I372" s="27"/>
      <c r="J372" s="36"/>
      <c r="K372" s="36"/>
      <c r="L372" s="36"/>
      <c r="M372" s="36"/>
      <c r="N372" s="36"/>
      <c r="O372" s="29"/>
      <c r="P372" s="36"/>
      <c r="Q372" s="29"/>
      <c r="R372" s="36"/>
      <c r="S372" s="36"/>
      <c r="T372" s="36"/>
      <c r="U372" s="36"/>
      <c r="V372" s="36"/>
      <c r="W372" s="36"/>
      <c r="X372" s="36"/>
      <c r="Y372" s="29"/>
      <c r="Z372" s="36"/>
      <c r="AA372" s="66"/>
      <c r="AB372" s="36"/>
      <c r="AC372" s="36"/>
      <c r="AD372" s="36"/>
      <c r="AE372" s="36"/>
      <c r="AF372" s="36"/>
      <c r="AG372" s="36"/>
      <c r="AH372" s="29"/>
      <c r="AI372" s="36"/>
      <c r="AJ372" s="29"/>
      <c r="AK372" s="36"/>
      <c r="AL372" s="36"/>
      <c r="AM372" s="36"/>
      <c r="AN372" s="29"/>
      <c r="AO372" s="36"/>
      <c r="AP372" s="29"/>
      <c r="AQ372" s="36"/>
      <c r="AR372" s="29"/>
      <c r="AS372" s="36"/>
      <c r="AT372" s="36"/>
      <c r="AU372" s="36"/>
      <c r="AV372" s="29"/>
      <c r="AW372" s="36"/>
      <c r="AX372" s="36"/>
      <c r="AY372" s="36"/>
      <c r="AZ372" s="29"/>
      <c r="BA372" s="36"/>
      <c r="BB372" s="36"/>
      <c r="BC372" s="36"/>
      <c r="BD372" s="36"/>
      <c r="BE372" s="36"/>
      <c r="BF372" s="36"/>
      <c r="BG372" s="36"/>
      <c r="BH372" s="36"/>
      <c r="BI372" s="36"/>
      <c r="BJ372" s="29"/>
      <c r="BK372" s="36"/>
      <c r="BL372" s="29"/>
      <c r="BM372" s="36"/>
      <c r="BN372" s="36"/>
      <c r="BO372" s="36"/>
      <c r="BP372" s="29"/>
      <c r="BQ372" s="36"/>
      <c r="BR372" s="29"/>
      <c r="BS372" s="36"/>
      <c r="BT372" s="36"/>
      <c r="BU372" s="36"/>
      <c r="BV372" s="36"/>
    </row>
    <row r="373" spans="1:75" s="86" customFormat="1" x14ac:dyDescent="0.25">
      <c r="A373" s="79">
        <v>371</v>
      </c>
      <c r="B373" s="79">
        <v>3</v>
      </c>
      <c r="C373" s="80" t="s">
        <v>818</v>
      </c>
      <c r="D373" s="81">
        <f>май!D373-июнь!E373</f>
        <v>-331.14132632850243</v>
      </c>
      <c r="E373" s="81">
        <f t="shared" si="5"/>
        <v>4.3479999999999999</v>
      </c>
      <c r="F373" s="82"/>
      <c r="G373" s="82"/>
      <c r="H373" s="82"/>
      <c r="I373" s="83"/>
      <c r="J373" s="82"/>
      <c r="K373" s="82"/>
      <c r="L373" s="82"/>
      <c r="M373" s="82"/>
      <c r="N373" s="82"/>
      <c r="O373" s="84"/>
      <c r="P373" s="82"/>
      <c r="Q373" s="84"/>
      <c r="R373" s="82"/>
      <c r="S373" s="82"/>
      <c r="T373" s="82"/>
      <c r="U373" s="82"/>
      <c r="V373" s="82"/>
      <c r="W373" s="82"/>
      <c r="X373" s="82"/>
      <c r="Y373" s="84"/>
      <c r="Z373" s="82"/>
      <c r="AA373" s="85"/>
      <c r="AB373" s="82"/>
      <c r="AC373" s="82"/>
      <c r="AD373" s="82"/>
      <c r="AE373" s="82"/>
      <c r="AF373" s="82"/>
      <c r="AG373" s="82"/>
      <c r="AH373" s="84"/>
      <c r="AI373" s="82"/>
      <c r="AJ373" s="84"/>
      <c r="AK373" s="82"/>
      <c r="AL373" s="82"/>
      <c r="AM373" s="82"/>
      <c r="AN373" s="84"/>
      <c r="AO373" s="82"/>
      <c r="AP373" s="84"/>
      <c r="AQ373" s="82"/>
      <c r="AR373" s="84"/>
      <c r="AS373" s="82"/>
      <c r="AT373" s="82"/>
      <c r="AU373" s="82"/>
      <c r="AV373" s="84"/>
      <c r="AW373" s="82"/>
      <c r="AX373" s="82"/>
      <c r="AY373" s="82"/>
      <c r="AZ373" s="84"/>
      <c r="BA373" s="82"/>
      <c r="BB373" s="82"/>
      <c r="BC373" s="82"/>
      <c r="BD373" s="82"/>
      <c r="BE373" s="82"/>
      <c r="BF373" s="82"/>
      <c r="BG373" s="82"/>
      <c r="BH373" s="82"/>
      <c r="BI373" s="82"/>
      <c r="BJ373" s="84"/>
      <c r="BK373" s="82"/>
      <c r="BL373" s="84"/>
      <c r="BM373" s="82"/>
      <c r="BN373" s="82"/>
      <c r="BO373" s="82"/>
      <c r="BP373" s="84"/>
      <c r="BQ373" s="82"/>
      <c r="BR373" s="84"/>
      <c r="BS373" s="82"/>
      <c r="BT373" s="82"/>
      <c r="BU373" s="82"/>
      <c r="BV373" s="82">
        <v>4.3479999999999999</v>
      </c>
      <c r="BW373" s="86" t="s">
        <v>1070</v>
      </c>
    </row>
    <row r="374" spans="1:75" x14ac:dyDescent="0.25">
      <c r="A374" s="16">
        <v>372</v>
      </c>
      <c r="B374" s="16">
        <v>3</v>
      </c>
      <c r="C374" s="31" t="s">
        <v>819</v>
      </c>
      <c r="D374" s="40">
        <f>май!D374-июнь!E374</f>
        <v>223.45086229951693</v>
      </c>
      <c r="E374" s="40">
        <f t="shared" si="5"/>
        <v>0</v>
      </c>
      <c r="F374" s="36"/>
      <c r="G374" s="36"/>
      <c r="H374" s="36"/>
      <c r="I374" s="27"/>
      <c r="J374" s="36"/>
      <c r="K374" s="36"/>
      <c r="L374" s="36"/>
      <c r="M374" s="36"/>
      <c r="N374" s="36"/>
      <c r="O374" s="29"/>
      <c r="P374" s="36"/>
      <c r="Q374" s="29"/>
      <c r="R374" s="36"/>
      <c r="S374" s="36"/>
      <c r="T374" s="36"/>
      <c r="U374" s="36"/>
      <c r="V374" s="36"/>
      <c r="W374" s="36"/>
      <c r="X374" s="36"/>
      <c r="Y374" s="29"/>
      <c r="Z374" s="36"/>
      <c r="AA374" s="66"/>
      <c r="AB374" s="36"/>
      <c r="AC374" s="36"/>
      <c r="AD374" s="36"/>
      <c r="AE374" s="36"/>
      <c r="AF374" s="36"/>
      <c r="AG374" s="36"/>
      <c r="AH374" s="29"/>
      <c r="AI374" s="36"/>
      <c r="AJ374" s="29"/>
      <c r="AK374" s="36"/>
      <c r="AL374" s="36"/>
      <c r="AM374" s="36"/>
      <c r="AN374" s="29"/>
      <c r="AO374" s="36"/>
      <c r="AP374" s="29"/>
      <c r="AQ374" s="36"/>
      <c r="AR374" s="29"/>
      <c r="AS374" s="36"/>
      <c r="AT374" s="36"/>
      <c r="AU374" s="36"/>
      <c r="AV374" s="29"/>
      <c r="AW374" s="36"/>
      <c r="AX374" s="36"/>
      <c r="AY374" s="36"/>
      <c r="AZ374" s="29"/>
      <c r="BA374" s="36"/>
      <c r="BB374" s="36"/>
      <c r="BC374" s="36"/>
      <c r="BD374" s="36"/>
      <c r="BE374" s="36"/>
      <c r="BF374" s="36"/>
      <c r="BG374" s="36"/>
      <c r="BH374" s="36"/>
      <c r="BI374" s="36"/>
      <c r="BJ374" s="29"/>
      <c r="BK374" s="36"/>
      <c r="BL374" s="29"/>
      <c r="BM374" s="36"/>
      <c r="BN374" s="36"/>
      <c r="BO374" s="36"/>
      <c r="BP374" s="29"/>
      <c r="BQ374" s="36"/>
      <c r="BR374" s="29"/>
      <c r="BS374" s="36"/>
      <c r="BT374" s="36"/>
      <c r="BU374" s="36"/>
      <c r="BV374" s="36"/>
    </row>
    <row r="375" spans="1:75" x14ac:dyDescent="0.25">
      <c r="A375" s="16">
        <v>373</v>
      </c>
      <c r="B375" s="16">
        <v>3</v>
      </c>
      <c r="C375" s="31" t="s">
        <v>820</v>
      </c>
      <c r="D375" s="40">
        <f>май!D375-июнь!E375</f>
        <v>-164.2087796811594</v>
      </c>
      <c r="E375" s="40">
        <f t="shared" si="5"/>
        <v>0</v>
      </c>
      <c r="F375" s="36"/>
      <c r="G375" s="36"/>
      <c r="H375" s="36"/>
      <c r="I375" s="27"/>
      <c r="J375" s="36"/>
      <c r="K375" s="36"/>
      <c r="L375" s="36"/>
      <c r="M375" s="36"/>
      <c r="N375" s="36"/>
      <c r="O375" s="29"/>
      <c r="P375" s="36"/>
      <c r="Q375" s="29"/>
      <c r="R375" s="36"/>
      <c r="S375" s="36"/>
      <c r="T375" s="36"/>
      <c r="U375" s="36"/>
      <c r="V375" s="36"/>
      <c r="W375" s="36"/>
      <c r="X375" s="36"/>
      <c r="Y375" s="29"/>
      <c r="Z375" s="36"/>
      <c r="AA375" s="66"/>
      <c r="AB375" s="36"/>
      <c r="AC375" s="36"/>
      <c r="AD375" s="36"/>
      <c r="AE375" s="36"/>
      <c r="AF375" s="36"/>
      <c r="AG375" s="36"/>
      <c r="AH375" s="29"/>
      <c r="AI375" s="36"/>
      <c r="AJ375" s="29"/>
      <c r="AK375" s="36"/>
      <c r="AL375" s="36"/>
      <c r="AM375" s="36"/>
      <c r="AN375" s="29"/>
      <c r="AO375" s="36"/>
      <c r="AP375" s="29"/>
      <c r="AQ375" s="36"/>
      <c r="AR375" s="29"/>
      <c r="AS375" s="36"/>
      <c r="AT375" s="36"/>
      <c r="AU375" s="36"/>
      <c r="AV375" s="29"/>
      <c r="AW375" s="36"/>
      <c r="AX375" s="36"/>
      <c r="AY375" s="36"/>
      <c r="AZ375" s="29"/>
      <c r="BA375" s="36"/>
      <c r="BB375" s="36"/>
      <c r="BC375" s="36"/>
      <c r="BD375" s="36"/>
      <c r="BE375" s="36"/>
      <c r="BF375" s="36"/>
      <c r="BG375" s="36"/>
      <c r="BH375" s="36"/>
      <c r="BI375" s="36"/>
      <c r="BJ375" s="29"/>
      <c r="BK375" s="36"/>
      <c r="BL375" s="29"/>
      <c r="BM375" s="36"/>
      <c r="BN375" s="36"/>
      <c r="BO375" s="36"/>
      <c r="BP375" s="29"/>
      <c r="BQ375" s="36"/>
      <c r="BR375" s="29"/>
      <c r="BS375" s="36"/>
      <c r="BT375" s="36"/>
      <c r="BU375" s="36"/>
      <c r="BV375" s="36"/>
    </row>
    <row r="376" spans="1:75" s="86" customFormat="1" x14ac:dyDescent="0.25">
      <c r="A376" s="79">
        <v>374</v>
      </c>
      <c r="B376" s="79">
        <v>3</v>
      </c>
      <c r="C376" s="80" t="s">
        <v>821</v>
      </c>
      <c r="D376" s="81">
        <f>май!D376-июнь!E376</f>
        <v>-33.07610589371982</v>
      </c>
      <c r="E376" s="81">
        <f t="shared" si="5"/>
        <v>0.433</v>
      </c>
      <c r="F376" s="82"/>
      <c r="G376" s="82"/>
      <c r="H376" s="82"/>
      <c r="I376" s="83"/>
      <c r="J376" s="82"/>
      <c r="K376" s="82"/>
      <c r="L376" s="82"/>
      <c r="M376" s="82"/>
      <c r="N376" s="82"/>
      <c r="O376" s="84"/>
      <c r="P376" s="82"/>
      <c r="Q376" s="84"/>
      <c r="R376" s="82"/>
      <c r="S376" s="82"/>
      <c r="T376" s="82"/>
      <c r="U376" s="82"/>
      <c r="V376" s="82"/>
      <c r="W376" s="82"/>
      <c r="X376" s="82"/>
      <c r="Y376" s="84"/>
      <c r="Z376" s="82"/>
      <c r="AA376" s="85"/>
      <c r="AB376" s="82"/>
      <c r="AC376" s="82"/>
      <c r="AD376" s="82"/>
      <c r="AE376" s="82"/>
      <c r="AF376" s="82"/>
      <c r="AG376" s="82"/>
      <c r="AH376" s="84"/>
      <c r="AI376" s="82"/>
      <c r="AJ376" s="84"/>
      <c r="AK376" s="82"/>
      <c r="AL376" s="82"/>
      <c r="AM376" s="82"/>
      <c r="AN376" s="84"/>
      <c r="AO376" s="82"/>
      <c r="AP376" s="84"/>
      <c r="AQ376" s="82"/>
      <c r="AR376" s="84"/>
      <c r="AS376" s="82"/>
      <c r="AT376" s="82"/>
      <c r="AU376" s="82"/>
      <c r="AV376" s="84"/>
      <c r="AW376" s="82"/>
      <c r="AX376" s="82"/>
      <c r="AY376" s="82"/>
      <c r="AZ376" s="84"/>
      <c r="BA376" s="82"/>
      <c r="BB376" s="82"/>
      <c r="BC376" s="82"/>
      <c r="BD376" s="82"/>
      <c r="BE376" s="82"/>
      <c r="BF376" s="82"/>
      <c r="BG376" s="82"/>
      <c r="BH376" s="82"/>
      <c r="BI376" s="82"/>
      <c r="BJ376" s="84"/>
      <c r="BK376" s="82"/>
      <c r="BL376" s="84"/>
      <c r="BM376" s="82"/>
      <c r="BN376" s="82"/>
      <c r="BO376" s="82"/>
      <c r="BP376" s="84"/>
      <c r="BQ376" s="82"/>
      <c r="BR376" s="84"/>
      <c r="BS376" s="82"/>
      <c r="BT376" s="82"/>
      <c r="BU376" s="82"/>
      <c r="BV376" s="82">
        <v>0.433</v>
      </c>
      <c r="BW376" s="86" t="s">
        <v>1146</v>
      </c>
    </row>
    <row r="377" spans="1:75" s="86" customFormat="1" x14ac:dyDescent="0.25">
      <c r="A377" s="79">
        <v>375</v>
      </c>
      <c r="B377" s="79">
        <v>3</v>
      </c>
      <c r="C377" s="80" t="s">
        <v>933</v>
      </c>
      <c r="D377" s="81">
        <f>май!D377-июнь!E377</f>
        <v>776.88259199033814</v>
      </c>
      <c r="E377" s="81">
        <f t="shared" si="5"/>
        <v>3.1539999999999999</v>
      </c>
      <c r="F377" s="82"/>
      <c r="G377" s="82"/>
      <c r="H377" s="82"/>
      <c r="I377" s="83"/>
      <c r="J377" s="82"/>
      <c r="K377" s="82"/>
      <c r="L377" s="82"/>
      <c r="M377" s="82"/>
      <c r="N377" s="82"/>
      <c r="O377" s="84"/>
      <c r="P377" s="82"/>
      <c r="Q377" s="84"/>
      <c r="R377" s="82"/>
      <c r="S377" s="82"/>
      <c r="T377" s="82"/>
      <c r="U377" s="82"/>
      <c r="V377" s="82"/>
      <c r="W377" s="82"/>
      <c r="X377" s="82"/>
      <c r="Y377" s="84"/>
      <c r="Z377" s="82"/>
      <c r="AA377" s="85"/>
      <c r="AB377" s="82"/>
      <c r="AC377" s="82"/>
      <c r="AD377" s="82"/>
      <c r="AE377" s="82"/>
      <c r="AF377" s="82"/>
      <c r="AG377" s="82"/>
      <c r="AH377" s="84">
        <v>1</v>
      </c>
      <c r="AI377" s="82">
        <v>3.1539999999999999</v>
      </c>
      <c r="AJ377" s="84"/>
      <c r="AK377" s="82"/>
      <c r="AL377" s="82"/>
      <c r="AM377" s="82"/>
      <c r="AN377" s="84"/>
      <c r="AO377" s="82"/>
      <c r="AP377" s="84"/>
      <c r="AQ377" s="82"/>
      <c r="AR377" s="84"/>
      <c r="AS377" s="82"/>
      <c r="AT377" s="82"/>
      <c r="AU377" s="82"/>
      <c r="AV377" s="84"/>
      <c r="AW377" s="82"/>
      <c r="AX377" s="82"/>
      <c r="AY377" s="82"/>
      <c r="AZ377" s="84"/>
      <c r="BA377" s="82"/>
      <c r="BB377" s="82"/>
      <c r="BC377" s="82"/>
      <c r="BD377" s="82"/>
      <c r="BE377" s="82"/>
      <c r="BF377" s="82"/>
      <c r="BG377" s="82"/>
      <c r="BH377" s="82"/>
      <c r="BI377" s="82"/>
      <c r="BJ377" s="84"/>
      <c r="BK377" s="82"/>
      <c r="BL377" s="84"/>
      <c r="BM377" s="82"/>
      <c r="BN377" s="82"/>
      <c r="BO377" s="82"/>
      <c r="BP377" s="84"/>
      <c r="BQ377" s="82"/>
      <c r="BR377" s="84"/>
      <c r="BS377" s="82"/>
      <c r="BT377" s="82"/>
      <c r="BU377" s="82"/>
      <c r="BV377" s="82"/>
    </row>
    <row r="378" spans="1:75" x14ac:dyDescent="0.25">
      <c r="A378" s="16">
        <v>376</v>
      </c>
      <c r="B378" s="16">
        <v>3</v>
      </c>
      <c r="C378" s="31" t="s">
        <v>822</v>
      </c>
      <c r="D378" s="40">
        <f>май!D378-июнь!E378</f>
        <v>-290.55197401932361</v>
      </c>
      <c r="E378" s="40">
        <f t="shared" si="5"/>
        <v>0</v>
      </c>
      <c r="F378" s="36"/>
      <c r="G378" s="36"/>
      <c r="H378" s="36"/>
      <c r="I378" s="27"/>
      <c r="J378" s="36"/>
      <c r="K378" s="36"/>
      <c r="L378" s="36"/>
      <c r="M378" s="36"/>
      <c r="N378" s="36"/>
      <c r="O378" s="29"/>
      <c r="P378" s="36"/>
      <c r="Q378" s="29"/>
      <c r="R378" s="36"/>
      <c r="S378" s="36"/>
      <c r="T378" s="36"/>
      <c r="U378" s="36"/>
      <c r="V378" s="36"/>
      <c r="W378" s="36"/>
      <c r="X378" s="36"/>
      <c r="Y378" s="29"/>
      <c r="Z378" s="36"/>
      <c r="AA378" s="66"/>
      <c r="AB378" s="36"/>
      <c r="AC378" s="36"/>
      <c r="AD378" s="36"/>
      <c r="AE378" s="36"/>
      <c r="AF378" s="36"/>
      <c r="AG378" s="36"/>
      <c r="AH378" s="29"/>
      <c r="AI378" s="36"/>
      <c r="AJ378" s="29"/>
      <c r="AK378" s="36"/>
      <c r="AL378" s="36"/>
      <c r="AM378" s="36"/>
      <c r="AN378" s="29"/>
      <c r="AO378" s="36"/>
      <c r="AP378" s="29"/>
      <c r="AQ378" s="36"/>
      <c r="AR378" s="29"/>
      <c r="AS378" s="36"/>
      <c r="AT378" s="36"/>
      <c r="AU378" s="36"/>
      <c r="AV378" s="29"/>
      <c r="AW378" s="36"/>
      <c r="AX378" s="36"/>
      <c r="AY378" s="36"/>
      <c r="AZ378" s="29"/>
      <c r="BA378" s="36"/>
      <c r="BB378" s="36"/>
      <c r="BC378" s="36"/>
      <c r="BD378" s="36"/>
      <c r="BE378" s="36"/>
      <c r="BF378" s="36"/>
      <c r="BG378" s="36"/>
      <c r="BH378" s="36"/>
      <c r="BI378" s="36"/>
      <c r="BJ378" s="29"/>
      <c r="BK378" s="36"/>
      <c r="BL378" s="29"/>
      <c r="BM378" s="36"/>
      <c r="BN378" s="36"/>
      <c r="BO378" s="36"/>
      <c r="BP378" s="29"/>
      <c r="BQ378" s="36"/>
      <c r="BR378" s="29"/>
      <c r="BS378" s="36"/>
      <c r="BT378" s="36"/>
      <c r="BU378" s="36"/>
      <c r="BV378" s="36"/>
    </row>
    <row r="379" spans="1:75" x14ac:dyDescent="0.25">
      <c r="A379" s="16">
        <v>377</v>
      </c>
      <c r="B379" s="16">
        <v>3</v>
      </c>
      <c r="C379" s="31" t="s">
        <v>823</v>
      </c>
      <c r="D379" s="40">
        <f>май!D379-июнь!E379</f>
        <v>187.67281347826088</v>
      </c>
      <c r="E379" s="40">
        <f t="shared" si="5"/>
        <v>0</v>
      </c>
      <c r="F379" s="36"/>
      <c r="G379" s="36"/>
      <c r="H379" s="36"/>
      <c r="I379" s="27"/>
      <c r="J379" s="36"/>
      <c r="K379" s="36"/>
      <c r="L379" s="36"/>
      <c r="M379" s="36"/>
      <c r="N379" s="36"/>
      <c r="O379" s="29"/>
      <c r="P379" s="36"/>
      <c r="Q379" s="29"/>
      <c r="R379" s="36"/>
      <c r="S379" s="36"/>
      <c r="T379" s="36"/>
      <c r="U379" s="36"/>
      <c r="V379" s="36"/>
      <c r="W379" s="36"/>
      <c r="X379" s="36"/>
      <c r="Y379" s="29"/>
      <c r="Z379" s="36"/>
      <c r="AA379" s="66"/>
      <c r="AB379" s="36"/>
      <c r="AC379" s="36"/>
      <c r="AD379" s="36"/>
      <c r="AE379" s="36"/>
      <c r="AF379" s="36"/>
      <c r="AG379" s="36"/>
      <c r="AH379" s="29"/>
      <c r="AI379" s="36"/>
      <c r="AJ379" s="29"/>
      <c r="AK379" s="36"/>
      <c r="AL379" s="36"/>
      <c r="AM379" s="36"/>
      <c r="AN379" s="29"/>
      <c r="AO379" s="36"/>
      <c r="AP379" s="29"/>
      <c r="AQ379" s="36"/>
      <c r="AR379" s="29"/>
      <c r="AS379" s="36"/>
      <c r="AT379" s="36"/>
      <c r="AU379" s="36"/>
      <c r="AV379" s="29"/>
      <c r="AW379" s="36"/>
      <c r="AX379" s="36"/>
      <c r="AY379" s="36"/>
      <c r="AZ379" s="29"/>
      <c r="BA379" s="36"/>
      <c r="BB379" s="36"/>
      <c r="BC379" s="36"/>
      <c r="BD379" s="36"/>
      <c r="BE379" s="36"/>
      <c r="BF379" s="36"/>
      <c r="BG379" s="36"/>
      <c r="BH379" s="36"/>
      <c r="BI379" s="36"/>
      <c r="BJ379" s="29"/>
      <c r="BK379" s="36"/>
      <c r="BL379" s="29"/>
      <c r="BM379" s="36"/>
      <c r="BN379" s="36"/>
      <c r="BO379" s="36"/>
      <c r="BP379" s="29"/>
      <c r="BQ379" s="36"/>
      <c r="BR379" s="29"/>
      <c r="BS379" s="36"/>
      <c r="BT379" s="36"/>
      <c r="BU379" s="36"/>
      <c r="BV379" s="36"/>
    </row>
    <row r="380" spans="1:75" s="86" customFormat="1" x14ac:dyDescent="0.25">
      <c r="A380" s="79">
        <v>378</v>
      </c>
      <c r="B380" s="79">
        <v>3</v>
      </c>
      <c r="C380" s="80" t="s">
        <v>824</v>
      </c>
      <c r="D380" s="81">
        <f>май!D380-июнь!E380</f>
        <v>-77.889196000000041</v>
      </c>
      <c r="E380" s="81">
        <f t="shared" si="5"/>
        <v>0</v>
      </c>
      <c r="F380" s="82"/>
      <c r="G380" s="82"/>
      <c r="H380" s="82"/>
      <c r="I380" s="83"/>
      <c r="J380" s="82"/>
      <c r="K380" s="82"/>
      <c r="L380" s="82"/>
      <c r="M380" s="82"/>
      <c r="N380" s="82"/>
      <c r="O380" s="84"/>
      <c r="P380" s="82"/>
      <c r="Q380" s="84"/>
      <c r="R380" s="82"/>
      <c r="S380" s="82"/>
      <c r="T380" s="82"/>
      <c r="U380" s="82"/>
      <c r="V380" s="82"/>
      <c r="W380" s="82"/>
      <c r="X380" s="82"/>
      <c r="Y380" s="84"/>
      <c r="Z380" s="82"/>
      <c r="AA380" s="85"/>
      <c r="AB380" s="82"/>
      <c r="AC380" s="82"/>
      <c r="AD380" s="82"/>
      <c r="AE380" s="82"/>
      <c r="AF380" s="82"/>
      <c r="AG380" s="82"/>
      <c r="AH380" s="84"/>
      <c r="AI380" s="82"/>
      <c r="AJ380" s="84"/>
      <c r="AK380" s="82"/>
      <c r="AL380" s="82"/>
      <c r="AM380" s="82"/>
      <c r="AN380" s="84"/>
      <c r="AO380" s="82"/>
      <c r="AP380" s="84"/>
      <c r="AQ380" s="82"/>
      <c r="AR380" s="84"/>
      <c r="AS380" s="82"/>
      <c r="AT380" s="82"/>
      <c r="AU380" s="82"/>
      <c r="AV380" s="84"/>
      <c r="AW380" s="82"/>
      <c r="AX380" s="82"/>
      <c r="AY380" s="82"/>
      <c r="AZ380" s="84"/>
      <c r="BA380" s="82"/>
      <c r="BB380" s="82"/>
      <c r="BC380" s="82"/>
      <c r="BD380" s="82"/>
      <c r="BE380" s="82"/>
      <c r="BF380" s="82"/>
      <c r="BG380" s="82"/>
      <c r="BH380" s="82"/>
      <c r="BI380" s="82"/>
      <c r="BJ380" s="84"/>
      <c r="BK380" s="82"/>
      <c r="BL380" s="84"/>
      <c r="BM380" s="82"/>
      <c r="BN380" s="82"/>
      <c r="BO380" s="82"/>
      <c r="BP380" s="84"/>
      <c r="BQ380" s="82"/>
      <c r="BR380" s="84"/>
      <c r="BS380" s="82"/>
      <c r="BT380" s="82"/>
      <c r="BU380" s="82"/>
      <c r="BV380" s="82"/>
    </row>
    <row r="381" spans="1:75" x14ac:dyDescent="0.25">
      <c r="A381" s="16">
        <v>379</v>
      </c>
      <c r="B381" s="16">
        <v>3</v>
      </c>
      <c r="C381" s="31" t="s">
        <v>825</v>
      </c>
      <c r="D381" s="40">
        <f>май!D381-июнь!E381</f>
        <v>430.67752754589378</v>
      </c>
      <c r="E381" s="40">
        <f t="shared" si="5"/>
        <v>0</v>
      </c>
      <c r="F381" s="36"/>
      <c r="G381" s="36"/>
      <c r="H381" s="36"/>
      <c r="I381" s="27"/>
      <c r="J381" s="36"/>
      <c r="K381" s="36"/>
      <c r="L381" s="36"/>
      <c r="M381" s="36"/>
      <c r="N381" s="36"/>
      <c r="O381" s="29"/>
      <c r="P381" s="36"/>
      <c r="Q381" s="29"/>
      <c r="R381" s="36"/>
      <c r="S381" s="36"/>
      <c r="T381" s="36"/>
      <c r="U381" s="36"/>
      <c r="V381" s="36"/>
      <c r="W381" s="36"/>
      <c r="X381" s="36"/>
      <c r="Y381" s="29"/>
      <c r="Z381" s="36"/>
      <c r="AA381" s="66"/>
      <c r="AB381" s="36"/>
      <c r="AC381" s="36"/>
      <c r="AD381" s="36"/>
      <c r="AE381" s="36"/>
      <c r="AF381" s="36"/>
      <c r="AG381" s="36"/>
      <c r="AH381" s="29"/>
      <c r="AI381" s="36"/>
      <c r="AJ381" s="29"/>
      <c r="AK381" s="36"/>
      <c r="AL381" s="36"/>
      <c r="AM381" s="36"/>
      <c r="AN381" s="29"/>
      <c r="AO381" s="36"/>
      <c r="AP381" s="29"/>
      <c r="AQ381" s="36"/>
      <c r="AR381" s="29"/>
      <c r="AS381" s="36"/>
      <c r="AT381" s="36"/>
      <c r="AU381" s="36"/>
      <c r="AV381" s="29"/>
      <c r="AW381" s="36"/>
      <c r="AX381" s="36"/>
      <c r="AY381" s="36"/>
      <c r="AZ381" s="29"/>
      <c r="BA381" s="36"/>
      <c r="BB381" s="36"/>
      <c r="BC381" s="36"/>
      <c r="BD381" s="36"/>
      <c r="BE381" s="36"/>
      <c r="BF381" s="36"/>
      <c r="BG381" s="36"/>
      <c r="BH381" s="36"/>
      <c r="BI381" s="36"/>
      <c r="BJ381" s="29"/>
      <c r="BK381" s="36"/>
      <c r="BL381" s="29"/>
      <c r="BM381" s="36"/>
      <c r="BN381" s="36"/>
      <c r="BO381" s="36"/>
      <c r="BP381" s="29"/>
      <c r="BQ381" s="36"/>
      <c r="BR381" s="29"/>
      <c r="BS381" s="36"/>
      <c r="BT381" s="36"/>
      <c r="BU381" s="36"/>
      <c r="BV381" s="36"/>
    </row>
    <row r="382" spans="1:75" x14ac:dyDescent="0.25">
      <c r="A382" s="16">
        <v>380</v>
      </c>
      <c r="B382" s="16">
        <v>3</v>
      </c>
      <c r="C382" s="31" t="s">
        <v>826</v>
      </c>
      <c r="D382" s="40">
        <f>май!D382-июнь!E382</f>
        <v>-159.68694077294691</v>
      </c>
      <c r="E382" s="40">
        <f t="shared" si="5"/>
        <v>0</v>
      </c>
      <c r="F382" s="36"/>
      <c r="G382" s="36"/>
      <c r="H382" s="36"/>
      <c r="I382" s="27"/>
      <c r="J382" s="36"/>
      <c r="K382" s="36"/>
      <c r="L382" s="36"/>
      <c r="M382" s="36"/>
      <c r="N382" s="36"/>
      <c r="O382" s="29"/>
      <c r="P382" s="36"/>
      <c r="Q382" s="29"/>
      <c r="R382" s="36"/>
      <c r="S382" s="36"/>
      <c r="T382" s="36"/>
      <c r="U382" s="36"/>
      <c r="V382" s="36"/>
      <c r="W382" s="36"/>
      <c r="X382" s="36"/>
      <c r="Y382" s="29"/>
      <c r="Z382" s="36"/>
      <c r="AA382" s="66"/>
      <c r="AB382" s="36"/>
      <c r="AC382" s="36"/>
      <c r="AD382" s="36"/>
      <c r="AE382" s="36"/>
      <c r="AF382" s="36"/>
      <c r="AG382" s="36"/>
      <c r="AH382" s="29"/>
      <c r="AI382" s="36"/>
      <c r="AJ382" s="29"/>
      <c r="AK382" s="36"/>
      <c r="AL382" s="36"/>
      <c r="AM382" s="36"/>
      <c r="AN382" s="29"/>
      <c r="AO382" s="36"/>
      <c r="AP382" s="29"/>
      <c r="AQ382" s="36"/>
      <c r="AR382" s="29"/>
      <c r="AS382" s="36"/>
      <c r="AT382" s="36"/>
      <c r="AU382" s="36"/>
      <c r="AV382" s="29"/>
      <c r="AW382" s="36"/>
      <c r="AX382" s="36"/>
      <c r="AY382" s="36"/>
      <c r="AZ382" s="29"/>
      <c r="BA382" s="36"/>
      <c r="BB382" s="36"/>
      <c r="BC382" s="36"/>
      <c r="BD382" s="36"/>
      <c r="BE382" s="36"/>
      <c r="BF382" s="36"/>
      <c r="BG382" s="36"/>
      <c r="BH382" s="36"/>
      <c r="BI382" s="36"/>
      <c r="BJ382" s="29"/>
      <c r="BK382" s="36"/>
      <c r="BL382" s="29"/>
      <c r="BM382" s="36"/>
      <c r="BN382" s="36"/>
      <c r="BO382" s="36"/>
      <c r="BP382" s="29"/>
      <c r="BQ382" s="36"/>
      <c r="BR382" s="29"/>
      <c r="BS382" s="36"/>
      <c r="BT382" s="36"/>
      <c r="BU382" s="36"/>
      <c r="BV382" s="36"/>
    </row>
    <row r="383" spans="1:75" x14ac:dyDescent="0.25">
      <c r="A383" s="16">
        <v>381</v>
      </c>
      <c r="B383" s="16">
        <v>3</v>
      </c>
      <c r="C383" s="31" t="s">
        <v>827</v>
      </c>
      <c r="D383" s="40">
        <f>май!D383-июнь!E383</f>
        <v>-87.680296241545904</v>
      </c>
      <c r="E383" s="40">
        <f t="shared" si="5"/>
        <v>0</v>
      </c>
      <c r="F383" s="36"/>
      <c r="G383" s="36"/>
      <c r="H383" s="36"/>
      <c r="I383" s="27"/>
      <c r="J383" s="36"/>
      <c r="K383" s="36"/>
      <c r="L383" s="36"/>
      <c r="M383" s="36"/>
      <c r="N383" s="36"/>
      <c r="O383" s="29"/>
      <c r="P383" s="36"/>
      <c r="Q383" s="29"/>
      <c r="R383" s="36"/>
      <c r="S383" s="36"/>
      <c r="T383" s="36"/>
      <c r="U383" s="36"/>
      <c r="V383" s="36"/>
      <c r="W383" s="36"/>
      <c r="X383" s="36"/>
      <c r="Y383" s="29"/>
      <c r="Z383" s="36"/>
      <c r="AA383" s="66"/>
      <c r="AB383" s="36"/>
      <c r="AC383" s="36"/>
      <c r="AD383" s="36"/>
      <c r="AE383" s="36"/>
      <c r="AF383" s="36"/>
      <c r="AG383" s="36"/>
      <c r="AH383" s="29"/>
      <c r="AI383" s="36"/>
      <c r="AJ383" s="29"/>
      <c r="AK383" s="36"/>
      <c r="AL383" s="36"/>
      <c r="AM383" s="36"/>
      <c r="AN383" s="29"/>
      <c r="AO383" s="36"/>
      <c r="AP383" s="29"/>
      <c r="AQ383" s="36"/>
      <c r="AR383" s="29"/>
      <c r="AS383" s="36"/>
      <c r="AT383" s="36"/>
      <c r="AU383" s="36"/>
      <c r="AV383" s="29"/>
      <c r="AW383" s="36"/>
      <c r="AX383" s="36"/>
      <c r="AY383" s="36"/>
      <c r="AZ383" s="29"/>
      <c r="BA383" s="36"/>
      <c r="BB383" s="36"/>
      <c r="BC383" s="36"/>
      <c r="BD383" s="36"/>
      <c r="BE383" s="36"/>
      <c r="BF383" s="36"/>
      <c r="BG383" s="36"/>
      <c r="BH383" s="36"/>
      <c r="BI383" s="36"/>
      <c r="BJ383" s="29"/>
      <c r="BK383" s="36"/>
      <c r="BL383" s="29"/>
      <c r="BM383" s="36"/>
      <c r="BN383" s="36"/>
      <c r="BO383" s="36"/>
      <c r="BP383" s="29"/>
      <c r="BQ383" s="36"/>
      <c r="BR383" s="29"/>
      <c r="BS383" s="36"/>
      <c r="BT383" s="36"/>
      <c r="BU383" s="36"/>
      <c r="BV383" s="36"/>
    </row>
    <row r="384" spans="1:75" s="86" customFormat="1" ht="16.5" customHeight="1" x14ac:dyDescent="0.25">
      <c r="A384" s="79">
        <v>382</v>
      </c>
      <c r="B384" s="79">
        <v>3</v>
      </c>
      <c r="C384" s="80" t="s">
        <v>828</v>
      </c>
      <c r="D384" s="81">
        <f>май!D384-июнь!E384</f>
        <v>514.16466043285016</v>
      </c>
      <c r="E384" s="81">
        <f t="shared" si="5"/>
        <v>2.1709999999999998</v>
      </c>
      <c r="F384" s="82"/>
      <c r="G384" s="82"/>
      <c r="H384" s="82"/>
      <c r="I384" s="83"/>
      <c r="J384" s="82"/>
      <c r="K384" s="82"/>
      <c r="L384" s="82"/>
      <c r="M384" s="82"/>
      <c r="N384" s="82"/>
      <c r="O384" s="84"/>
      <c r="P384" s="82"/>
      <c r="Q384" s="84"/>
      <c r="R384" s="82"/>
      <c r="S384" s="82"/>
      <c r="T384" s="82"/>
      <c r="U384" s="82"/>
      <c r="V384" s="82"/>
      <c r="W384" s="82"/>
      <c r="X384" s="82"/>
      <c r="Y384" s="84"/>
      <c r="Z384" s="82"/>
      <c r="AA384" s="85"/>
      <c r="AB384" s="82"/>
      <c r="AC384" s="82"/>
      <c r="AD384" s="82"/>
      <c r="AE384" s="82"/>
      <c r="AF384" s="82"/>
      <c r="AG384" s="82"/>
      <c r="AH384" s="84"/>
      <c r="AI384" s="82"/>
      <c r="AJ384" s="84"/>
      <c r="AK384" s="82"/>
      <c r="AL384" s="82"/>
      <c r="AM384" s="82"/>
      <c r="AN384" s="84"/>
      <c r="AO384" s="82"/>
      <c r="AP384" s="84"/>
      <c r="AQ384" s="82"/>
      <c r="AR384" s="84"/>
      <c r="AS384" s="82"/>
      <c r="AT384" s="82"/>
      <c r="AU384" s="82"/>
      <c r="AV384" s="84"/>
      <c r="AW384" s="82"/>
      <c r="AX384" s="82"/>
      <c r="AY384" s="82"/>
      <c r="AZ384" s="84"/>
      <c r="BA384" s="82"/>
      <c r="BB384" s="82"/>
      <c r="BC384" s="82"/>
      <c r="BD384" s="82"/>
      <c r="BE384" s="82"/>
      <c r="BF384" s="82"/>
      <c r="BG384" s="82"/>
      <c r="BH384" s="82"/>
      <c r="BI384" s="82"/>
      <c r="BJ384" s="84"/>
      <c r="BK384" s="82"/>
      <c r="BL384" s="84"/>
      <c r="BM384" s="82"/>
      <c r="BN384" s="82">
        <v>0.01</v>
      </c>
      <c r="BO384" s="82">
        <v>2.1709999999999998</v>
      </c>
      <c r="BP384" s="84"/>
      <c r="BQ384" s="82"/>
      <c r="BR384" s="84"/>
      <c r="BS384" s="82"/>
      <c r="BT384" s="82"/>
      <c r="BU384" s="82"/>
      <c r="BV384" s="82"/>
    </row>
    <row r="385" spans="1:75" s="86" customFormat="1" x14ac:dyDescent="0.25">
      <c r="A385" s="79">
        <v>383</v>
      </c>
      <c r="B385" s="79">
        <v>3</v>
      </c>
      <c r="C385" s="80" t="s">
        <v>829</v>
      </c>
      <c r="D385" s="81">
        <f>май!D385-июнь!E385</f>
        <v>-1331.5871734685993</v>
      </c>
      <c r="E385" s="81">
        <f t="shared" si="5"/>
        <v>6.3710000000000004</v>
      </c>
      <c r="F385" s="82"/>
      <c r="G385" s="82"/>
      <c r="H385" s="82"/>
      <c r="I385" s="83"/>
      <c r="J385" s="82"/>
      <c r="K385" s="82"/>
      <c r="L385" s="82"/>
      <c r="M385" s="82"/>
      <c r="N385" s="82"/>
      <c r="O385" s="84"/>
      <c r="P385" s="82"/>
      <c r="Q385" s="84"/>
      <c r="R385" s="82"/>
      <c r="S385" s="82"/>
      <c r="T385" s="82"/>
      <c r="U385" s="82"/>
      <c r="V385" s="82"/>
      <c r="W385" s="82"/>
      <c r="X385" s="82"/>
      <c r="Y385" s="84"/>
      <c r="Z385" s="82"/>
      <c r="AA385" s="85"/>
      <c r="AB385" s="82"/>
      <c r="AC385" s="82"/>
      <c r="AD385" s="82"/>
      <c r="AE385" s="82"/>
      <c r="AF385" s="82"/>
      <c r="AG385" s="82"/>
      <c r="AH385" s="84"/>
      <c r="AI385" s="82"/>
      <c r="AJ385" s="84"/>
      <c r="AK385" s="82"/>
      <c r="AL385" s="82"/>
      <c r="AM385" s="82"/>
      <c r="AN385" s="84"/>
      <c r="AO385" s="82"/>
      <c r="AP385" s="84"/>
      <c r="AQ385" s="82"/>
      <c r="AR385" s="84"/>
      <c r="AS385" s="82"/>
      <c r="AT385" s="82"/>
      <c r="AU385" s="82"/>
      <c r="AV385" s="84"/>
      <c r="AW385" s="82"/>
      <c r="AX385" s="82"/>
      <c r="AY385" s="82"/>
      <c r="AZ385" s="84"/>
      <c r="BA385" s="82"/>
      <c r="BB385" s="82"/>
      <c r="BC385" s="82"/>
      <c r="BD385" s="82"/>
      <c r="BE385" s="82"/>
      <c r="BF385" s="82"/>
      <c r="BG385" s="82"/>
      <c r="BH385" s="82"/>
      <c r="BI385" s="82"/>
      <c r="BJ385" s="84"/>
      <c r="BK385" s="82"/>
      <c r="BL385" s="84"/>
      <c r="BM385" s="82"/>
      <c r="BN385" s="82"/>
      <c r="BO385" s="82"/>
      <c r="BP385" s="84"/>
      <c r="BQ385" s="82"/>
      <c r="BR385" s="84"/>
      <c r="BS385" s="82"/>
      <c r="BT385" s="82"/>
      <c r="BU385" s="82"/>
      <c r="BV385" s="82">
        <f>1.955+4.416</f>
        <v>6.3710000000000004</v>
      </c>
      <c r="BW385" s="86" t="s">
        <v>1075</v>
      </c>
    </row>
    <row r="386" spans="1:75" x14ac:dyDescent="0.25">
      <c r="A386" s="16">
        <v>384</v>
      </c>
      <c r="B386" s="16">
        <v>3</v>
      </c>
      <c r="C386" s="31" t="s">
        <v>830</v>
      </c>
      <c r="D386" s="40">
        <f>май!D386-июнь!E386</f>
        <v>129.77854319806764</v>
      </c>
      <c r="E386" s="40">
        <f t="shared" si="5"/>
        <v>0</v>
      </c>
      <c r="F386" s="36"/>
      <c r="G386" s="36"/>
      <c r="H386" s="36"/>
      <c r="I386" s="27"/>
      <c r="J386" s="36"/>
      <c r="K386" s="36"/>
      <c r="L386" s="36"/>
      <c r="M386" s="36"/>
      <c r="N386" s="36"/>
      <c r="O386" s="29"/>
      <c r="P386" s="36"/>
      <c r="Q386" s="29"/>
      <c r="R386" s="36"/>
      <c r="S386" s="36"/>
      <c r="T386" s="36"/>
      <c r="U386" s="36"/>
      <c r="V386" s="36"/>
      <c r="W386" s="36"/>
      <c r="X386" s="36"/>
      <c r="Y386" s="29"/>
      <c r="Z386" s="36"/>
      <c r="AA386" s="66"/>
      <c r="AB386" s="36"/>
      <c r="AC386" s="36"/>
      <c r="AD386" s="36"/>
      <c r="AE386" s="36"/>
      <c r="AF386" s="36"/>
      <c r="AG386" s="36"/>
      <c r="AH386" s="29"/>
      <c r="AI386" s="36"/>
      <c r="AJ386" s="29"/>
      <c r="AK386" s="36"/>
      <c r="AL386" s="36"/>
      <c r="AM386" s="36"/>
      <c r="AN386" s="29"/>
      <c r="AO386" s="36"/>
      <c r="AP386" s="29"/>
      <c r="AQ386" s="36"/>
      <c r="AR386" s="29"/>
      <c r="AS386" s="36"/>
      <c r="AT386" s="36"/>
      <c r="AU386" s="36"/>
      <c r="AV386" s="29"/>
      <c r="AW386" s="36"/>
      <c r="AX386" s="36"/>
      <c r="AY386" s="36"/>
      <c r="AZ386" s="29"/>
      <c r="BA386" s="36"/>
      <c r="BB386" s="36"/>
      <c r="BC386" s="36"/>
      <c r="BD386" s="36"/>
      <c r="BE386" s="36"/>
      <c r="BF386" s="36"/>
      <c r="BG386" s="36"/>
      <c r="BH386" s="36"/>
      <c r="BI386" s="36"/>
      <c r="BJ386" s="29"/>
      <c r="BK386" s="36"/>
      <c r="BL386" s="29"/>
      <c r="BM386" s="36"/>
      <c r="BN386" s="36"/>
      <c r="BO386" s="36"/>
      <c r="BP386" s="29"/>
      <c r="BQ386" s="36"/>
      <c r="BR386" s="29"/>
      <c r="BS386" s="36"/>
      <c r="BT386" s="36"/>
      <c r="BU386" s="36"/>
      <c r="BV386" s="36"/>
    </row>
    <row r="387" spans="1:75" x14ac:dyDescent="0.25">
      <c r="A387" s="16">
        <v>385</v>
      </c>
      <c r="B387" s="16">
        <v>3</v>
      </c>
      <c r="C387" s="31" t="s">
        <v>831</v>
      </c>
      <c r="D387" s="40">
        <f>май!D387-июнь!E387</f>
        <v>-283.71360021256038</v>
      </c>
      <c r="E387" s="40">
        <f t="shared" si="5"/>
        <v>0</v>
      </c>
      <c r="F387" s="36"/>
      <c r="G387" s="36"/>
      <c r="H387" s="36"/>
      <c r="I387" s="27"/>
      <c r="J387" s="36"/>
      <c r="K387" s="36"/>
      <c r="L387" s="36"/>
      <c r="M387" s="36"/>
      <c r="N387" s="36"/>
      <c r="O387" s="29"/>
      <c r="P387" s="36"/>
      <c r="Q387" s="29"/>
      <c r="R387" s="36"/>
      <c r="S387" s="36"/>
      <c r="T387" s="36"/>
      <c r="U387" s="36"/>
      <c r="V387" s="36"/>
      <c r="W387" s="36"/>
      <c r="X387" s="36"/>
      <c r="Y387" s="29"/>
      <c r="Z387" s="36"/>
      <c r="AA387" s="66"/>
      <c r="AB387" s="36"/>
      <c r="AC387" s="36"/>
      <c r="AD387" s="36"/>
      <c r="AE387" s="36"/>
      <c r="AF387" s="36"/>
      <c r="AG387" s="36"/>
      <c r="AH387" s="29"/>
      <c r="AI387" s="36"/>
      <c r="AJ387" s="29"/>
      <c r="AK387" s="36"/>
      <c r="AL387" s="36"/>
      <c r="AM387" s="36"/>
      <c r="AN387" s="29"/>
      <c r="AO387" s="36"/>
      <c r="AP387" s="29"/>
      <c r="AQ387" s="36"/>
      <c r="AR387" s="29"/>
      <c r="AS387" s="36"/>
      <c r="AT387" s="36"/>
      <c r="AU387" s="36"/>
      <c r="AV387" s="29"/>
      <c r="AW387" s="36"/>
      <c r="AX387" s="36"/>
      <c r="AY387" s="36"/>
      <c r="AZ387" s="29"/>
      <c r="BA387" s="36"/>
      <c r="BB387" s="36"/>
      <c r="BC387" s="36"/>
      <c r="BD387" s="36"/>
      <c r="BE387" s="36"/>
      <c r="BF387" s="36"/>
      <c r="BG387" s="36"/>
      <c r="BH387" s="36"/>
      <c r="BI387" s="36"/>
      <c r="BJ387" s="29"/>
      <c r="BK387" s="36"/>
      <c r="BL387" s="29"/>
      <c r="BM387" s="36"/>
      <c r="BN387" s="36"/>
      <c r="BO387" s="36"/>
      <c r="BP387" s="29"/>
      <c r="BQ387" s="36"/>
      <c r="BR387" s="29"/>
      <c r="BS387" s="36"/>
      <c r="BT387" s="36"/>
      <c r="BU387" s="36"/>
      <c r="BV387" s="36"/>
    </row>
    <row r="388" spans="1:75" x14ac:dyDescent="0.25">
      <c r="A388" s="16">
        <v>386</v>
      </c>
      <c r="B388" s="16">
        <v>3</v>
      </c>
      <c r="C388" s="31" t="s">
        <v>934</v>
      </c>
      <c r="D388" s="40">
        <f>май!D388-июнь!E388</f>
        <v>70.987750917874394</v>
      </c>
      <c r="E388" s="40">
        <f t="shared" ref="E388:E450" si="6">G388+H388+J388+L388+N388+P388+R388+T388+V388+X388+Z388+AC388+AE388+AG388+AI388+AK388+AM388+AO388+AQ388+AS388+AU388+AW388+AY388+BA388+BC388+BE388+BG388+BI388+BK388+BM388+BO388+BQ388+BS388+BU388+BV388</f>
        <v>0</v>
      </c>
      <c r="F388" s="36"/>
      <c r="G388" s="36"/>
      <c r="H388" s="36"/>
      <c r="I388" s="27"/>
      <c r="J388" s="36"/>
      <c r="K388" s="36"/>
      <c r="L388" s="36"/>
      <c r="M388" s="36"/>
      <c r="N388" s="36"/>
      <c r="O388" s="29"/>
      <c r="P388" s="36"/>
      <c r="Q388" s="29"/>
      <c r="R388" s="36"/>
      <c r="S388" s="36"/>
      <c r="T388" s="36"/>
      <c r="U388" s="36"/>
      <c r="V388" s="36"/>
      <c r="W388" s="36"/>
      <c r="X388" s="36"/>
      <c r="Y388" s="29"/>
      <c r="Z388" s="36"/>
      <c r="AA388" s="66"/>
      <c r="AB388" s="36"/>
      <c r="AC388" s="36"/>
      <c r="AD388" s="36"/>
      <c r="AE388" s="36"/>
      <c r="AF388" s="36"/>
      <c r="AG388" s="36"/>
      <c r="AH388" s="29"/>
      <c r="AI388" s="36"/>
      <c r="AJ388" s="29"/>
      <c r="AK388" s="36"/>
      <c r="AL388" s="36"/>
      <c r="AM388" s="36"/>
      <c r="AN388" s="29"/>
      <c r="AO388" s="36"/>
      <c r="AP388" s="29"/>
      <c r="AQ388" s="36"/>
      <c r="AR388" s="29"/>
      <c r="AS388" s="36"/>
      <c r="AT388" s="36"/>
      <c r="AU388" s="36"/>
      <c r="AV388" s="29"/>
      <c r="AW388" s="36"/>
      <c r="AX388" s="36"/>
      <c r="AY388" s="36"/>
      <c r="AZ388" s="29"/>
      <c r="BA388" s="36"/>
      <c r="BB388" s="36"/>
      <c r="BC388" s="36"/>
      <c r="BD388" s="36"/>
      <c r="BE388" s="36"/>
      <c r="BF388" s="36"/>
      <c r="BG388" s="36"/>
      <c r="BH388" s="36"/>
      <c r="BI388" s="36"/>
      <c r="BJ388" s="29"/>
      <c r="BK388" s="36"/>
      <c r="BL388" s="29"/>
      <c r="BM388" s="36"/>
      <c r="BN388" s="36"/>
      <c r="BO388" s="36"/>
      <c r="BP388" s="29"/>
      <c r="BQ388" s="36"/>
      <c r="BR388" s="29"/>
      <c r="BS388" s="36"/>
      <c r="BT388" s="36"/>
      <c r="BU388" s="36"/>
      <c r="BV388" s="36"/>
    </row>
    <row r="389" spans="1:75" x14ac:dyDescent="0.25">
      <c r="A389" s="16">
        <v>387</v>
      </c>
      <c r="B389" s="16">
        <v>3</v>
      </c>
      <c r="C389" s="31" t="s">
        <v>935</v>
      </c>
      <c r="D389" s="40">
        <f>май!D389-июнь!E389</f>
        <v>-106.10504773913043</v>
      </c>
      <c r="E389" s="40">
        <f t="shared" si="6"/>
        <v>0</v>
      </c>
      <c r="F389" s="36"/>
      <c r="G389" s="36"/>
      <c r="H389" s="36"/>
      <c r="I389" s="27"/>
      <c r="J389" s="36"/>
      <c r="K389" s="36"/>
      <c r="L389" s="36"/>
      <c r="M389" s="36"/>
      <c r="N389" s="36"/>
      <c r="O389" s="29"/>
      <c r="P389" s="36"/>
      <c r="Q389" s="29"/>
      <c r="R389" s="36"/>
      <c r="S389" s="36"/>
      <c r="T389" s="36"/>
      <c r="U389" s="36"/>
      <c r="V389" s="36"/>
      <c r="W389" s="36"/>
      <c r="X389" s="36"/>
      <c r="Y389" s="29"/>
      <c r="Z389" s="36"/>
      <c r="AA389" s="66"/>
      <c r="AB389" s="36"/>
      <c r="AC389" s="36"/>
      <c r="AD389" s="36"/>
      <c r="AE389" s="36"/>
      <c r="AF389" s="36"/>
      <c r="AG389" s="36"/>
      <c r="AH389" s="29"/>
      <c r="AI389" s="36"/>
      <c r="AJ389" s="29"/>
      <c r="AK389" s="36"/>
      <c r="AL389" s="36"/>
      <c r="AM389" s="36"/>
      <c r="AN389" s="29"/>
      <c r="AO389" s="36"/>
      <c r="AP389" s="29"/>
      <c r="AQ389" s="36"/>
      <c r="AR389" s="29"/>
      <c r="AS389" s="36"/>
      <c r="AT389" s="36"/>
      <c r="AU389" s="36"/>
      <c r="AV389" s="29"/>
      <c r="AW389" s="36"/>
      <c r="AX389" s="36"/>
      <c r="AY389" s="36"/>
      <c r="AZ389" s="29"/>
      <c r="BA389" s="36"/>
      <c r="BB389" s="36"/>
      <c r="BC389" s="36"/>
      <c r="BD389" s="36"/>
      <c r="BE389" s="36"/>
      <c r="BF389" s="36"/>
      <c r="BG389" s="36"/>
      <c r="BH389" s="36"/>
      <c r="BI389" s="36"/>
      <c r="BJ389" s="29"/>
      <c r="BK389" s="36"/>
      <c r="BL389" s="29"/>
      <c r="BM389" s="36"/>
      <c r="BN389" s="36"/>
      <c r="BO389" s="36"/>
      <c r="BP389" s="29"/>
      <c r="BQ389" s="36"/>
      <c r="BR389" s="29"/>
      <c r="BS389" s="36"/>
      <c r="BT389" s="36"/>
      <c r="BU389" s="36"/>
      <c r="BV389" s="36"/>
    </row>
    <row r="390" spans="1:75" x14ac:dyDescent="0.25">
      <c r="A390" s="16">
        <v>388</v>
      </c>
      <c r="B390" s="16">
        <v>3</v>
      </c>
      <c r="C390" s="31" t="s">
        <v>936</v>
      </c>
      <c r="D390" s="40">
        <f>май!D390-июнь!E390</f>
        <v>-741.71493002898546</v>
      </c>
      <c r="E390" s="40">
        <f t="shared" si="6"/>
        <v>0</v>
      </c>
      <c r="F390" s="36"/>
      <c r="G390" s="36"/>
      <c r="H390" s="36"/>
      <c r="I390" s="27"/>
      <c r="J390" s="36"/>
      <c r="K390" s="36"/>
      <c r="L390" s="36"/>
      <c r="M390" s="36"/>
      <c r="N390" s="36"/>
      <c r="O390" s="29"/>
      <c r="P390" s="36"/>
      <c r="Q390" s="29"/>
      <c r="R390" s="36"/>
      <c r="S390" s="36"/>
      <c r="T390" s="36"/>
      <c r="U390" s="36"/>
      <c r="V390" s="36"/>
      <c r="W390" s="36"/>
      <c r="X390" s="36"/>
      <c r="Y390" s="29"/>
      <c r="Z390" s="36"/>
      <c r="AA390" s="66"/>
      <c r="AB390" s="36"/>
      <c r="AC390" s="36"/>
      <c r="AD390" s="36"/>
      <c r="AE390" s="36"/>
      <c r="AF390" s="36"/>
      <c r="AG390" s="36"/>
      <c r="AH390" s="29"/>
      <c r="AI390" s="36"/>
      <c r="AJ390" s="29"/>
      <c r="AK390" s="36"/>
      <c r="AL390" s="36"/>
      <c r="AM390" s="36"/>
      <c r="AN390" s="29"/>
      <c r="AO390" s="36"/>
      <c r="AP390" s="29"/>
      <c r="AQ390" s="36"/>
      <c r="AR390" s="29"/>
      <c r="AS390" s="36"/>
      <c r="AT390" s="36"/>
      <c r="AU390" s="36"/>
      <c r="AV390" s="29"/>
      <c r="AW390" s="36"/>
      <c r="AX390" s="36"/>
      <c r="AY390" s="36"/>
      <c r="AZ390" s="29"/>
      <c r="BA390" s="36"/>
      <c r="BB390" s="36"/>
      <c r="BC390" s="36"/>
      <c r="BD390" s="36"/>
      <c r="BE390" s="36"/>
      <c r="BF390" s="36"/>
      <c r="BG390" s="36"/>
      <c r="BH390" s="36"/>
      <c r="BI390" s="36"/>
      <c r="BJ390" s="29"/>
      <c r="BK390" s="36"/>
      <c r="BL390" s="29"/>
      <c r="BM390" s="36"/>
      <c r="BN390" s="36"/>
      <c r="BO390" s="36"/>
      <c r="BP390" s="29"/>
      <c r="BQ390" s="36"/>
      <c r="BR390" s="29"/>
      <c r="BS390" s="36"/>
      <c r="BT390" s="36"/>
      <c r="BU390" s="36"/>
      <c r="BV390" s="36"/>
    </row>
    <row r="391" spans="1:75" s="86" customFormat="1" x14ac:dyDescent="0.25">
      <c r="A391" s="79">
        <v>389</v>
      </c>
      <c r="B391" s="79">
        <v>3</v>
      </c>
      <c r="C391" s="80" t="s">
        <v>921</v>
      </c>
      <c r="D391" s="81">
        <f>май!D391-июнь!E391</f>
        <v>110.64157193236713</v>
      </c>
      <c r="E391" s="81">
        <f t="shared" si="6"/>
        <v>3.0760000000000001</v>
      </c>
      <c r="F391" s="82"/>
      <c r="G391" s="82"/>
      <c r="H391" s="82"/>
      <c r="I391" s="83"/>
      <c r="J391" s="82"/>
      <c r="K391" s="82"/>
      <c r="L391" s="82"/>
      <c r="M391" s="82"/>
      <c r="N391" s="82"/>
      <c r="O391" s="84"/>
      <c r="P391" s="82"/>
      <c r="Q391" s="84"/>
      <c r="R391" s="82"/>
      <c r="S391" s="82"/>
      <c r="T391" s="82"/>
      <c r="U391" s="82"/>
      <c r="V391" s="82"/>
      <c r="W391" s="82"/>
      <c r="X391" s="82"/>
      <c r="Y391" s="84"/>
      <c r="Z391" s="82"/>
      <c r="AA391" s="85"/>
      <c r="AB391" s="82"/>
      <c r="AC391" s="82"/>
      <c r="AD391" s="82"/>
      <c r="AE391" s="82"/>
      <c r="AF391" s="82"/>
      <c r="AG391" s="82"/>
      <c r="AH391" s="84"/>
      <c r="AI391" s="82"/>
      <c r="AJ391" s="84"/>
      <c r="AK391" s="82"/>
      <c r="AL391" s="82"/>
      <c r="AM391" s="82"/>
      <c r="AN391" s="84"/>
      <c r="AO391" s="82"/>
      <c r="AP391" s="84"/>
      <c r="AQ391" s="82"/>
      <c r="AR391" s="84"/>
      <c r="AS391" s="82"/>
      <c r="AT391" s="82"/>
      <c r="AU391" s="82"/>
      <c r="AV391" s="84"/>
      <c r="AW391" s="82"/>
      <c r="AX391" s="82"/>
      <c r="AY391" s="82"/>
      <c r="AZ391" s="84"/>
      <c r="BA391" s="82"/>
      <c r="BB391" s="82"/>
      <c r="BC391" s="82"/>
      <c r="BD391" s="82"/>
      <c r="BE391" s="82"/>
      <c r="BF391" s="82"/>
      <c r="BG391" s="82"/>
      <c r="BH391" s="82"/>
      <c r="BI391" s="82"/>
      <c r="BJ391" s="84"/>
      <c r="BK391" s="82"/>
      <c r="BL391" s="84"/>
      <c r="BM391" s="82"/>
      <c r="BN391" s="82"/>
      <c r="BO391" s="82"/>
      <c r="BP391" s="84"/>
      <c r="BQ391" s="82"/>
      <c r="BR391" s="84"/>
      <c r="BS391" s="82"/>
      <c r="BT391" s="82"/>
      <c r="BU391" s="82"/>
      <c r="BV391" s="82">
        <v>3.0760000000000001</v>
      </c>
      <c r="BW391" s="86" t="s">
        <v>1070</v>
      </c>
    </row>
    <row r="392" spans="1:75" x14ac:dyDescent="0.25">
      <c r="A392" s="16">
        <v>390</v>
      </c>
      <c r="B392" s="16">
        <v>3</v>
      </c>
      <c r="C392" s="31" t="s">
        <v>832</v>
      </c>
      <c r="D392" s="40">
        <f>май!D392-июнь!E392</f>
        <v>-238.57070458937199</v>
      </c>
      <c r="E392" s="40">
        <f t="shared" si="6"/>
        <v>0</v>
      </c>
      <c r="F392" s="36"/>
      <c r="G392" s="36"/>
      <c r="H392" s="36"/>
      <c r="I392" s="27"/>
      <c r="J392" s="36"/>
      <c r="K392" s="36"/>
      <c r="L392" s="36"/>
      <c r="M392" s="36"/>
      <c r="N392" s="36"/>
      <c r="O392" s="29"/>
      <c r="P392" s="36"/>
      <c r="Q392" s="29"/>
      <c r="R392" s="36"/>
      <c r="S392" s="36"/>
      <c r="T392" s="36"/>
      <c r="U392" s="36"/>
      <c r="V392" s="36"/>
      <c r="W392" s="36"/>
      <c r="X392" s="36"/>
      <c r="Y392" s="29"/>
      <c r="Z392" s="36"/>
      <c r="AA392" s="66"/>
      <c r="AB392" s="36"/>
      <c r="AC392" s="36"/>
      <c r="AD392" s="36"/>
      <c r="AE392" s="36"/>
      <c r="AF392" s="36"/>
      <c r="AG392" s="36"/>
      <c r="AH392" s="29"/>
      <c r="AI392" s="36"/>
      <c r="AJ392" s="29"/>
      <c r="AK392" s="36"/>
      <c r="AL392" s="36"/>
      <c r="AM392" s="36"/>
      <c r="AN392" s="29"/>
      <c r="AO392" s="36"/>
      <c r="AP392" s="29"/>
      <c r="AQ392" s="36"/>
      <c r="AR392" s="29"/>
      <c r="AS392" s="36"/>
      <c r="AT392" s="36"/>
      <c r="AU392" s="36"/>
      <c r="AV392" s="29"/>
      <c r="AW392" s="36"/>
      <c r="AX392" s="36"/>
      <c r="AY392" s="36"/>
      <c r="AZ392" s="29"/>
      <c r="BA392" s="36"/>
      <c r="BB392" s="36"/>
      <c r="BC392" s="36"/>
      <c r="BD392" s="36"/>
      <c r="BE392" s="36"/>
      <c r="BF392" s="36"/>
      <c r="BG392" s="36"/>
      <c r="BH392" s="36"/>
      <c r="BI392" s="36"/>
      <c r="BJ392" s="29"/>
      <c r="BK392" s="36"/>
      <c r="BL392" s="29"/>
      <c r="BM392" s="36"/>
      <c r="BN392" s="36"/>
      <c r="BO392" s="36"/>
      <c r="BP392" s="29"/>
      <c r="BQ392" s="36"/>
      <c r="BR392" s="29"/>
      <c r="BS392" s="36"/>
      <c r="BT392" s="36"/>
      <c r="BU392" s="36"/>
      <c r="BV392" s="36"/>
    </row>
    <row r="393" spans="1:75" x14ac:dyDescent="0.25">
      <c r="A393" s="16">
        <v>391</v>
      </c>
      <c r="B393" s="16">
        <v>3</v>
      </c>
      <c r="C393" s="31" t="s">
        <v>833</v>
      </c>
      <c r="D393" s="40">
        <f>май!D393-июнь!E393</f>
        <v>-791.09019522705307</v>
      </c>
      <c r="E393" s="40">
        <f t="shared" si="6"/>
        <v>0</v>
      </c>
      <c r="F393" s="36"/>
      <c r="G393" s="36"/>
      <c r="H393" s="36"/>
      <c r="I393" s="27"/>
      <c r="J393" s="36"/>
      <c r="K393" s="36"/>
      <c r="L393" s="36"/>
      <c r="M393" s="36"/>
      <c r="N393" s="36"/>
      <c r="O393" s="29"/>
      <c r="P393" s="36"/>
      <c r="Q393" s="29"/>
      <c r="R393" s="36"/>
      <c r="S393" s="36"/>
      <c r="T393" s="36"/>
      <c r="U393" s="36"/>
      <c r="V393" s="36"/>
      <c r="W393" s="36"/>
      <c r="X393" s="36"/>
      <c r="Y393" s="29"/>
      <c r="Z393" s="36"/>
      <c r="AA393" s="66"/>
      <c r="AB393" s="36"/>
      <c r="AC393" s="36"/>
      <c r="AD393" s="36"/>
      <c r="AE393" s="36"/>
      <c r="AF393" s="36"/>
      <c r="AG393" s="36"/>
      <c r="AH393" s="29"/>
      <c r="AI393" s="36"/>
      <c r="AJ393" s="29"/>
      <c r="AK393" s="36"/>
      <c r="AL393" s="36"/>
      <c r="AM393" s="36"/>
      <c r="AN393" s="29"/>
      <c r="AO393" s="36"/>
      <c r="AP393" s="29"/>
      <c r="AQ393" s="36"/>
      <c r="AR393" s="29"/>
      <c r="AS393" s="36"/>
      <c r="AT393" s="36"/>
      <c r="AU393" s="36"/>
      <c r="AV393" s="29"/>
      <c r="AW393" s="36"/>
      <c r="AX393" s="36"/>
      <c r="AY393" s="36"/>
      <c r="AZ393" s="29"/>
      <c r="BA393" s="36"/>
      <c r="BB393" s="36"/>
      <c r="BC393" s="36"/>
      <c r="BD393" s="36"/>
      <c r="BE393" s="36"/>
      <c r="BF393" s="36"/>
      <c r="BG393" s="36"/>
      <c r="BH393" s="36"/>
      <c r="BI393" s="36"/>
      <c r="BJ393" s="29"/>
      <c r="BK393" s="36"/>
      <c r="BL393" s="29"/>
      <c r="BM393" s="36"/>
      <c r="BN393" s="36"/>
      <c r="BO393" s="36"/>
      <c r="BP393" s="29"/>
      <c r="BQ393" s="36"/>
      <c r="BR393" s="29"/>
      <c r="BS393" s="36"/>
      <c r="BT393" s="36"/>
      <c r="BU393" s="36"/>
      <c r="BV393" s="36"/>
    </row>
    <row r="394" spans="1:75" s="86" customFormat="1" x14ac:dyDescent="0.25">
      <c r="A394" s="79">
        <v>392</v>
      </c>
      <c r="B394" s="79">
        <v>3</v>
      </c>
      <c r="C394" s="80" t="s">
        <v>834</v>
      </c>
      <c r="D394" s="81">
        <f>май!D394-июнь!E394</f>
        <v>-217.18647720772947</v>
      </c>
      <c r="E394" s="81">
        <f t="shared" si="6"/>
        <v>0.433</v>
      </c>
      <c r="F394" s="82"/>
      <c r="G394" s="82"/>
      <c r="H394" s="82"/>
      <c r="I394" s="83"/>
      <c r="J394" s="82"/>
      <c r="K394" s="82"/>
      <c r="L394" s="82"/>
      <c r="M394" s="82"/>
      <c r="N394" s="82"/>
      <c r="O394" s="84"/>
      <c r="P394" s="82"/>
      <c r="Q394" s="84"/>
      <c r="R394" s="82"/>
      <c r="S394" s="82"/>
      <c r="T394" s="82"/>
      <c r="U394" s="82"/>
      <c r="V394" s="82"/>
      <c r="W394" s="82"/>
      <c r="X394" s="82"/>
      <c r="Y394" s="84"/>
      <c r="Z394" s="82"/>
      <c r="AA394" s="85"/>
      <c r="AB394" s="82"/>
      <c r="AC394" s="82"/>
      <c r="AD394" s="82"/>
      <c r="AE394" s="82"/>
      <c r="AF394" s="82"/>
      <c r="AG394" s="82"/>
      <c r="AH394" s="84"/>
      <c r="AI394" s="82"/>
      <c r="AJ394" s="84"/>
      <c r="AK394" s="82"/>
      <c r="AL394" s="82"/>
      <c r="AM394" s="82"/>
      <c r="AN394" s="84"/>
      <c r="AO394" s="82"/>
      <c r="AP394" s="84"/>
      <c r="AQ394" s="82"/>
      <c r="AR394" s="84"/>
      <c r="AS394" s="82"/>
      <c r="AT394" s="82"/>
      <c r="AU394" s="82"/>
      <c r="AV394" s="84"/>
      <c r="AW394" s="82"/>
      <c r="AX394" s="82"/>
      <c r="AY394" s="82"/>
      <c r="AZ394" s="84"/>
      <c r="BA394" s="82"/>
      <c r="BB394" s="82"/>
      <c r="BC394" s="82"/>
      <c r="BD394" s="82"/>
      <c r="BE394" s="82"/>
      <c r="BF394" s="82"/>
      <c r="BG394" s="82"/>
      <c r="BH394" s="82"/>
      <c r="BI394" s="82"/>
      <c r="BJ394" s="84"/>
      <c r="BK394" s="82"/>
      <c r="BL394" s="84"/>
      <c r="BM394" s="82"/>
      <c r="BN394" s="82"/>
      <c r="BO394" s="82"/>
      <c r="BP394" s="84"/>
      <c r="BQ394" s="82"/>
      <c r="BR394" s="84"/>
      <c r="BS394" s="82"/>
      <c r="BT394" s="82"/>
      <c r="BU394" s="82"/>
      <c r="BV394" s="82">
        <v>0.433</v>
      </c>
      <c r="BW394" s="86" t="s">
        <v>1146</v>
      </c>
    </row>
    <row r="395" spans="1:75" x14ac:dyDescent="0.25">
      <c r="A395" s="16">
        <v>393</v>
      </c>
      <c r="B395" s="16">
        <v>3</v>
      </c>
      <c r="C395" s="31" t="s">
        <v>835</v>
      </c>
      <c r="D395" s="40">
        <f>май!D395-июнь!E395</f>
        <v>184.48976496618354</v>
      </c>
      <c r="E395" s="40">
        <f t="shared" si="6"/>
        <v>0</v>
      </c>
      <c r="F395" s="36"/>
      <c r="G395" s="36"/>
      <c r="H395" s="36"/>
      <c r="I395" s="27"/>
      <c r="J395" s="36"/>
      <c r="K395" s="36"/>
      <c r="L395" s="36"/>
      <c r="M395" s="36"/>
      <c r="N395" s="36"/>
      <c r="O395" s="29"/>
      <c r="P395" s="36"/>
      <c r="Q395" s="29"/>
      <c r="R395" s="36"/>
      <c r="S395" s="36"/>
      <c r="T395" s="36"/>
      <c r="U395" s="36"/>
      <c r="V395" s="36"/>
      <c r="W395" s="36"/>
      <c r="X395" s="36"/>
      <c r="Y395" s="29"/>
      <c r="Z395" s="36"/>
      <c r="AA395" s="66"/>
      <c r="AB395" s="36"/>
      <c r="AC395" s="36"/>
      <c r="AD395" s="36"/>
      <c r="AE395" s="36"/>
      <c r="AF395" s="36"/>
      <c r="AG395" s="36"/>
      <c r="AH395" s="29"/>
      <c r="AI395" s="36"/>
      <c r="AJ395" s="29"/>
      <c r="AK395" s="36"/>
      <c r="AL395" s="36"/>
      <c r="AM395" s="36"/>
      <c r="AN395" s="29"/>
      <c r="AO395" s="36"/>
      <c r="AP395" s="29"/>
      <c r="AQ395" s="36"/>
      <c r="AR395" s="29"/>
      <c r="AS395" s="36"/>
      <c r="AT395" s="36"/>
      <c r="AU395" s="36"/>
      <c r="AV395" s="29"/>
      <c r="AW395" s="36"/>
      <c r="AX395" s="36"/>
      <c r="AY395" s="36"/>
      <c r="AZ395" s="29"/>
      <c r="BA395" s="36"/>
      <c r="BB395" s="36"/>
      <c r="BC395" s="36"/>
      <c r="BD395" s="36"/>
      <c r="BE395" s="36"/>
      <c r="BF395" s="36"/>
      <c r="BG395" s="36"/>
      <c r="BH395" s="36"/>
      <c r="BI395" s="36"/>
      <c r="BJ395" s="29"/>
      <c r="BK395" s="36"/>
      <c r="BL395" s="29"/>
      <c r="BM395" s="36"/>
      <c r="BN395" s="36"/>
      <c r="BO395" s="36"/>
      <c r="BP395" s="29"/>
      <c r="BQ395" s="36"/>
      <c r="BR395" s="29"/>
      <c r="BS395" s="36"/>
      <c r="BT395" s="36"/>
      <c r="BU395" s="36"/>
      <c r="BV395" s="36"/>
    </row>
    <row r="396" spans="1:75" x14ac:dyDescent="0.25">
      <c r="A396" s="16">
        <v>394</v>
      </c>
      <c r="B396" s="16">
        <v>3</v>
      </c>
      <c r="C396" s="31" t="s">
        <v>836</v>
      </c>
      <c r="D396" s="40">
        <f>май!D396-июнь!E396</f>
        <v>208.1270805603865</v>
      </c>
      <c r="E396" s="40">
        <f t="shared" si="6"/>
        <v>0</v>
      </c>
      <c r="F396" s="36"/>
      <c r="G396" s="36"/>
      <c r="H396" s="36"/>
      <c r="I396" s="27"/>
      <c r="J396" s="36"/>
      <c r="K396" s="36"/>
      <c r="L396" s="36"/>
      <c r="M396" s="36"/>
      <c r="N396" s="36"/>
      <c r="O396" s="29"/>
      <c r="P396" s="36"/>
      <c r="Q396" s="29"/>
      <c r="R396" s="36"/>
      <c r="S396" s="36"/>
      <c r="T396" s="36"/>
      <c r="U396" s="36"/>
      <c r="V396" s="36"/>
      <c r="W396" s="36"/>
      <c r="X396" s="36"/>
      <c r="Y396" s="29"/>
      <c r="Z396" s="36"/>
      <c r="AA396" s="66"/>
      <c r="AB396" s="36"/>
      <c r="AC396" s="36"/>
      <c r="AD396" s="36"/>
      <c r="AE396" s="36"/>
      <c r="AF396" s="36"/>
      <c r="AG396" s="36"/>
      <c r="AH396" s="29"/>
      <c r="AI396" s="36"/>
      <c r="AJ396" s="29"/>
      <c r="AK396" s="36"/>
      <c r="AL396" s="36"/>
      <c r="AM396" s="36"/>
      <c r="AN396" s="29"/>
      <c r="AO396" s="36"/>
      <c r="AP396" s="29"/>
      <c r="AQ396" s="36"/>
      <c r="AR396" s="29"/>
      <c r="AS396" s="36"/>
      <c r="AT396" s="36"/>
      <c r="AU396" s="36"/>
      <c r="AV396" s="29"/>
      <c r="AW396" s="36"/>
      <c r="AX396" s="36"/>
      <c r="AY396" s="36"/>
      <c r="AZ396" s="29"/>
      <c r="BA396" s="36"/>
      <c r="BB396" s="36"/>
      <c r="BC396" s="36"/>
      <c r="BD396" s="36"/>
      <c r="BE396" s="36"/>
      <c r="BF396" s="36"/>
      <c r="BG396" s="36"/>
      <c r="BH396" s="36"/>
      <c r="BI396" s="36"/>
      <c r="BJ396" s="29"/>
      <c r="BK396" s="36"/>
      <c r="BL396" s="29"/>
      <c r="BM396" s="36"/>
      <c r="BN396" s="36"/>
      <c r="BO396" s="36"/>
      <c r="BP396" s="29"/>
      <c r="BQ396" s="36"/>
      <c r="BR396" s="29"/>
      <c r="BS396" s="36"/>
      <c r="BT396" s="36"/>
      <c r="BU396" s="36"/>
      <c r="BV396" s="36"/>
    </row>
    <row r="397" spans="1:75" x14ac:dyDescent="0.25">
      <c r="A397" s="16">
        <v>395</v>
      </c>
      <c r="B397" s="16">
        <v>3</v>
      </c>
      <c r="C397" s="31" t="s">
        <v>837</v>
      </c>
      <c r="D397" s="40">
        <f>май!D397-июнь!E397</f>
        <v>73.572860193236735</v>
      </c>
      <c r="E397" s="40">
        <f t="shared" si="6"/>
        <v>0</v>
      </c>
      <c r="F397" s="36"/>
      <c r="G397" s="36"/>
      <c r="H397" s="36"/>
      <c r="I397" s="27"/>
      <c r="J397" s="36"/>
      <c r="K397" s="36"/>
      <c r="L397" s="36"/>
      <c r="M397" s="36"/>
      <c r="N397" s="36"/>
      <c r="O397" s="29"/>
      <c r="P397" s="36"/>
      <c r="Q397" s="29"/>
      <c r="R397" s="36"/>
      <c r="S397" s="36"/>
      <c r="T397" s="36"/>
      <c r="U397" s="36"/>
      <c r="V397" s="36"/>
      <c r="W397" s="36"/>
      <c r="X397" s="36"/>
      <c r="Y397" s="29"/>
      <c r="Z397" s="36"/>
      <c r="AA397" s="66"/>
      <c r="AB397" s="36"/>
      <c r="AC397" s="36"/>
      <c r="AD397" s="36"/>
      <c r="AE397" s="36"/>
      <c r="AF397" s="36"/>
      <c r="AG397" s="36"/>
      <c r="AH397" s="29"/>
      <c r="AI397" s="36"/>
      <c r="AJ397" s="29"/>
      <c r="AK397" s="36"/>
      <c r="AL397" s="36"/>
      <c r="AM397" s="36"/>
      <c r="AN397" s="29"/>
      <c r="AO397" s="36"/>
      <c r="AP397" s="29"/>
      <c r="AQ397" s="36"/>
      <c r="AR397" s="29"/>
      <c r="AS397" s="36"/>
      <c r="AT397" s="36"/>
      <c r="AU397" s="36"/>
      <c r="AV397" s="29"/>
      <c r="AW397" s="36"/>
      <c r="AX397" s="36"/>
      <c r="AY397" s="36"/>
      <c r="AZ397" s="29"/>
      <c r="BA397" s="36"/>
      <c r="BB397" s="36"/>
      <c r="BC397" s="36"/>
      <c r="BD397" s="36"/>
      <c r="BE397" s="36"/>
      <c r="BF397" s="36"/>
      <c r="BG397" s="36"/>
      <c r="BH397" s="36"/>
      <c r="BI397" s="36"/>
      <c r="BJ397" s="29"/>
      <c r="BK397" s="36"/>
      <c r="BL397" s="29"/>
      <c r="BM397" s="36"/>
      <c r="BN397" s="36"/>
      <c r="BO397" s="36"/>
      <c r="BP397" s="29"/>
      <c r="BQ397" s="36"/>
      <c r="BR397" s="29"/>
      <c r="BS397" s="36"/>
      <c r="BT397" s="36"/>
      <c r="BU397" s="36"/>
      <c r="BV397" s="36"/>
    </row>
    <row r="398" spans="1:75" x14ac:dyDescent="0.25">
      <c r="A398" s="16">
        <v>396</v>
      </c>
      <c r="B398" s="16">
        <v>3</v>
      </c>
      <c r="C398" s="31" t="s">
        <v>838</v>
      </c>
      <c r="D398" s="40">
        <f>май!D398-июнь!E398</f>
        <v>153.81365463768117</v>
      </c>
      <c r="E398" s="40">
        <f t="shared" si="6"/>
        <v>0</v>
      </c>
      <c r="F398" s="36"/>
      <c r="G398" s="36"/>
      <c r="H398" s="36"/>
      <c r="I398" s="27"/>
      <c r="J398" s="36"/>
      <c r="K398" s="36"/>
      <c r="L398" s="36"/>
      <c r="M398" s="36"/>
      <c r="N398" s="36"/>
      <c r="O398" s="29"/>
      <c r="P398" s="36"/>
      <c r="Q398" s="29"/>
      <c r="R398" s="36"/>
      <c r="S398" s="36"/>
      <c r="T398" s="36"/>
      <c r="U398" s="36"/>
      <c r="V398" s="36"/>
      <c r="W398" s="36"/>
      <c r="X398" s="36"/>
      <c r="Y398" s="29"/>
      <c r="Z398" s="36"/>
      <c r="AA398" s="66"/>
      <c r="AB398" s="36"/>
      <c r="AC398" s="36"/>
      <c r="AD398" s="36"/>
      <c r="AE398" s="36"/>
      <c r="AF398" s="36"/>
      <c r="AG398" s="36"/>
      <c r="AH398" s="29"/>
      <c r="AI398" s="36"/>
      <c r="AJ398" s="29"/>
      <c r="AK398" s="36"/>
      <c r="AL398" s="36"/>
      <c r="AM398" s="36"/>
      <c r="AN398" s="29"/>
      <c r="AO398" s="36"/>
      <c r="AP398" s="29"/>
      <c r="AQ398" s="36"/>
      <c r="AR398" s="29"/>
      <c r="AS398" s="36"/>
      <c r="AT398" s="36"/>
      <c r="AU398" s="36"/>
      <c r="AV398" s="29"/>
      <c r="AW398" s="36"/>
      <c r="AX398" s="36"/>
      <c r="AY398" s="36"/>
      <c r="AZ398" s="29"/>
      <c r="BA398" s="36"/>
      <c r="BB398" s="36"/>
      <c r="BC398" s="36"/>
      <c r="BD398" s="36"/>
      <c r="BE398" s="36"/>
      <c r="BF398" s="36"/>
      <c r="BG398" s="36"/>
      <c r="BH398" s="36"/>
      <c r="BI398" s="36"/>
      <c r="BJ398" s="29"/>
      <c r="BK398" s="36"/>
      <c r="BL398" s="29"/>
      <c r="BM398" s="36"/>
      <c r="BN398" s="36"/>
      <c r="BO398" s="36"/>
      <c r="BP398" s="29"/>
      <c r="BQ398" s="36"/>
      <c r="BR398" s="29"/>
      <c r="BS398" s="36"/>
      <c r="BT398" s="36"/>
      <c r="BU398" s="36"/>
      <c r="BV398" s="36"/>
    </row>
    <row r="399" spans="1:75" x14ac:dyDescent="0.25">
      <c r="A399" s="16">
        <v>397</v>
      </c>
      <c r="B399" s="16">
        <v>3</v>
      </c>
      <c r="C399" s="31" t="s">
        <v>839</v>
      </c>
      <c r="D399" s="40">
        <f>май!D399-июнь!E399</f>
        <v>13.905483033816429</v>
      </c>
      <c r="E399" s="40">
        <f t="shared" si="6"/>
        <v>0</v>
      </c>
      <c r="F399" s="36"/>
      <c r="G399" s="36"/>
      <c r="H399" s="36"/>
      <c r="I399" s="27"/>
      <c r="J399" s="36"/>
      <c r="K399" s="36"/>
      <c r="L399" s="36"/>
      <c r="M399" s="36"/>
      <c r="N399" s="36"/>
      <c r="O399" s="29"/>
      <c r="P399" s="36"/>
      <c r="Q399" s="29"/>
      <c r="R399" s="36"/>
      <c r="S399" s="36"/>
      <c r="T399" s="36"/>
      <c r="U399" s="36"/>
      <c r="V399" s="36"/>
      <c r="W399" s="36"/>
      <c r="X399" s="36"/>
      <c r="Y399" s="29"/>
      <c r="Z399" s="36"/>
      <c r="AA399" s="66"/>
      <c r="AB399" s="36"/>
      <c r="AC399" s="36"/>
      <c r="AD399" s="36"/>
      <c r="AE399" s="36"/>
      <c r="AF399" s="36"/>
      <c r="AG399" s="36"/>
      <c r="AH399" s="29"/>
      <c r="AI399" s="36"/>
      <c r="AJ399" s="29"/>
      <c r="AK399" s="36"/>
      <c r="AL399" s="36"/>
      <c r="AM399" s="36"/>
      <c r="AN399" s="29"/>
      <c r="AO399" s="36"/>
      <c r="AP399" s="29"/>
      <c r="AQ399" s="36"/>
      <c r="AR399" s="29"/>
      <c r="AS399" s="36"/>
      <c r="AT399" s="36"/>
      <c r="AU399" s="36"/>
      <c r="AV399" s="29"/>
      <c r="AW399" s="36"/>
      <c r="AX399" s="36"/>
      <c r="AY399" s="36"/>
      <c r="AZ399" s="29"/>
      <c r="BA399" s="36"/>
      <c r="BB399" s="36"/>
      <c r="BC399" s="36"/>
      <c r="BD399" s="36"/>
      <c r="BE399" s="36"/>
      <c r="BF399" s="36"/>
      <c r="BG399" s="36"/>
      <c r="BH399" s="36"/>
      <c r="BI399" s="36"/>
      <c r="BJ399" s="29"/>
      <c r="BK399" s="36"/>
      <c r="BL399" s="29"/>
      <c r="BM399" s="36"/>
      <c r="BN399" s="36"/>
      <c r="BO399" s="36"/>
      <c r="BP399" s="29"/>
      <c r="BQ399" s="36"/>
      <c r="BR399" s="29"/>
      <c r="BS399" s="36"/>
      <c r="BT399" s="36"/>
      <c r="BU399" s="36"/>
      <c r="BV399" s="36"/>
    </row>
    <row r="400" spans="1:75" x14ac:dyDescent="0.25">
      <c r="A400" s="16">
        <v>398</v>
      </c>
      <c r="B400" s="16">
        <v>3</v>
      </c>
      <c r="C400" s="31" t="s">
        <v>840</v>
      </c>
      <c r="D400" s="40">
        <f>май!D400-июнь!E400</f>
        <v>31.345008599033822</v>
      </c>
      <c r="E400" s="40">
        <f t="shared" si="6"/>
        <v>0</v>
      </c>
      <c r="F400" s="36"/>
      <c r="G400" s="36"/>
      <c r="H400" s="36"/>
      <c r="I400" s="27"/>
      <c r="J400" s="36"/>
      <c r="K400" s="36"/>
      <c r="L400" s="36"/>
      <c r="M400" s="36"/>
      <c r="N400" s="36"/>
      <c r="O400" s="29"/>
      <c r="P400" s="36"/>
      <c r="Q400" s="29"/>
      <c r="R400" s="36"/>
      <c r="S400" s="36"/>
      <c r="T400" s="36"/>
      <c r="U400" s="36"/>
      <c r="V400" s="36"/>
      <c r="W400" s="36"/>
      <c r="X400" s="36"/>
      <c r="Y400" s="29"/>
      <c r="Z400" s="36"/>
      <c r="AA400" s="66"/>
      <c r="AB400" s="36"/>
      <c r="AC400" s="36"/>
      <c r="AD400" s="36"/>
      <c r="AE400" s="36"/>
      <c r="AF400" s="36"/>
      <c r="AG400" s="36"/>
      <c r="AH400" s="29"/>
      <c r="AI400" s="36"/>
      <c r="AJ400" s="29"/>
      <c r="AK400" s="36"/>
      <c r="AL400" s="36"/>
      <c r="AM400" s="36"/>
      <c r="AN400" s="29"/>
      <c r="AO400" s="36"/>
      <c r="AP400" s="29"/>
      <c r="AQ400" s="36"/>
      <c r="AR400" s="29"/>
      <c r="AS400" s="36"/>
      <c r="AT400" s="36"/>
      <c r="AU400" s="36"/>
      <c r="AV400" s="29"/>
      <c r="AW400" s="36"/>
      <c r="AX400" s="36"/>
      <c r="AY400" s="36"/>
      <c r="AZ400" s="29"/>
      <c r="BA400" s="36"/>
      <c r="BB400" s="36"/>
      <c r="BC400" s="36"/>
      <c r="BD400" s="36"/>
      <c r="BE400" s="36"/>
      <c r="BF400" s="36"/>
      <c r="BG400" s="36"/>
      <c r="BH400" s="36"/>
      <c r="BI400" s="36"/>
      <c r="BJ400" s="29"/>
      <c r="BK400" s="36"/>
      <c r="BL400" s="29"/>
      <c r="BM400" s="36"/>
      <c r="BN400" s="36"/>
      <c r="BO400" s="36"/>
      <c r="BP400" s="29"/>
      <c r="BQ400" s="36"/>
      <c r="BR400" s="29"/>
      <c r="BS400" s="36"/>
      <c r="BT400" s="36"/>
      <c r="BU400" s="36"/>
      <c r="BV400" s="36"/>
    </row>
    <row r="401" spans="1:74" x14ac:dyDescent="0.25">
      <c r="A401" s="16">
        <v>399</v>
      </c>
      <c r="B401" s="16">
        <v>3</v>
      </c>
      <c r="C401" s="31" t="s">
        <v>841</v>
      </c>
      <c r="D401" s="40">
        <f>май!D401-июнь!E401</f>
        <v>306.05656877294683</v>
      </c>
      <c r="E401" s="40">
        <f t="shared" si="6"/>
        <v>0</v>
      </c>
      <c r="F401" s="36"/>
      <c r="G401" s="36"/>
      <c r="H401" s="36"/>
      <c r="I401" s="27"/>
      <c r="J401" s="36"/>
      <c r="K401" s="36"/>
      <c r="L401" s="36"/>
      <c r="M401" s="36"/>
      <c r="N401" s="36"/>
      <c r="O401" s="29"/>
      <c r="P401" s="36"/>
      <c r="Q401" s="29"/>
      <c r="R401" s="36"/>
      <c r="S401" s="36"/>
      <c r="T401" s="36"/>
      <c r="U401" s="36"/>
      <c r="V401" s="36"/>
      <c r="W401" s="36"/>
      <c r="X401" s="36"/>
      <c r="Y401" s="29"/>
      <c r="Z401" s="36"/>
      <c r="AA401" s="66"/>
      <c r="AB401" s="36"/>
      <c r="AC401" s="36"/>
      <c r="AD401" s="36"/>
      <c r="AE401" s="36"/>
      <c r="AF401" s="36"/>
      <c r="AG401" s="36"/>
      <c r="AH401" s="29"/>
      <c r="AI401" s="36"/>
      <c r="AJ401" s="29"/>
      <c r="AK401" s="36"/>
      <c r="AL401" s="36"/>
      <c r="AM401" s="36"/>
      <c r="AN401" s="29"/>
      <c r="AO401" s="36"/>
      <c r="AP401" s="29"/>
      <c r="AQ401" s="36"/>
      <c r="AR401" s="29"/>
      <c r="AS401" s="36"/>
      <c r="AT401" s="36"/>
      <c r="AU401" s="36"/>
      <c r="AV401" s="29"/>
      <c r="AW401" s="36"/>
      <c r="AX401" s="36"/>
      <c r="AY401" s="36"/>
      <c r="AZ401" s="29"/>
      <c r="BA401" s="36"/>
      <c r="BB401" s="36"/>
      <c r="BC401" s="36"/>
      <c r="BD401" s="36"/>
      <c r="BE401" s="36"/>
      <c r="BF401" s="36"/>
      <c r="BG401" s="36"/>
      <c r="BH401" s="36"/>
      <c r="BI401" s="36"/>
      <c r="BJ401" s="29"/>
      <c r="BK401" s="36"/>
      <c r="BL401" s="29"/>
      <c r="BM401" s="36"/>
      <c r="BN401" s="36"/>
      <c r="BO401" s="36"/>
      <c r="BP401" s="29"/>
      <c r="BQ401" s="36"/>
      <c r="BR401" s="29"/>
      <c r="BS401" s="36"/>
      <c r="BT401" s="36"/>
      <c r="BU401" s="36"/>
      <c r="BV401" s="36"/>
    </row>
    <row r="402" spans="1:74" x14ac:dyDescent="0.25">
      <c r="A402" s="16">
        <v>400</v>
      </c>
      <c r="B402" s="16">
        <v>3</v>
      </c>
      <c r="C402" s="31" t="s">
        <v>842</v>
      </c>
      <c r="D402" s="40">
        <f>май!D402-июнь!E402</f>
        <v>9.0116148309178516</v>
      </c>
      <c r="E402" s="40">
        <f t="shared" si="6"/>
        <v>0</v>
      </c>
      <c r="F402" s="36"/>
      <c r="G402" s="36"/>
      <c r="H402" s="36"/>
      <c r="I402" s="27"/>
      <c r="J402" s="36"/>
      <c r="K402" s="36"/>
      <c r="L402" s="36"/>
      <c r="M402" s="36"/>
      <c r="N402" s="36"/>
      <c r="O402" s="29"/>
      <c r="P402" s="36"/>
      <c r="Q402" s="29"/>
      <c r="R402" s="36"/>
      <c r="S402" s="36"/>
      <c r="T402" s="36"/>
      <c r="U402" s="36"/>
      <c r="V402" s="36"/>
      <c r="W402" s="36"/>
      <c r="X402" s="36"/>
      <c r="Y402" s="29"/>
      <c r="Z402" s="36"/>
      <c r="AA402" s="66"/>
      <c r="AB402" s="36"/>
      <c r="AC402" s="36"/>
      <c r="AD402" s="36"/>
      <c r="AE402" s="36"/>
      <c r="AF402" s="36"/>
      <c r="AG402" s="36"/>
      <c r="AH402" s="29"/>
      <c r="AI402" s="36"/>
      <c r="AJ402" s="29"/>
      <c r="AK402" s="36"/>
      <c r="AL402" s="36"/>
      <c r="AM402" s="36"/>
      <c r="AN402" s="29"/>
      <c r="AO402" s="36"/>
      <c r="AP402" s="29"/>
      <c r="AQ402" s="36"/>
      <c r="AR402" s="29"/>
      <c r="AS402" s="36"/>
      <c r="AT402" s="36"/>
      <c r="AU402" s="36"/>
      <c r="AV402" s="29"/>
      <c r="AW402" s="36"/>
      <c r="AX402" s="36"/>
      <c r="AY402" s="36"/>
      <c r="AZ402" s="29"/>
      <c r="BA402" s="36"/>
      <c r="BB402" s="36"/>
      <c r="BC402" s="36"/>
      <c r="BD402" s="36"/>
      <c r="BE402" s="36"/>
      <c r="BF402" s="36"/>
      <c r="BG402" s="36"/>
      <c r="BH402" s="36"/>
      <c r="BI402" s="36"/>
      <c r="BJ402" s="29"/>
      <c r="BK402" s="36"/>
      <c r="BL402" s="29"/>
      <c r="BM402" s="36"/>
      <c r="BN402" s="36"/>
      <c r="BO402" s="36"/>
      <c r="BP402" s="29"/>
      <c r="BQ402" s="36"/>
      <c r="BR402" s="29"/>
      <c r="BS402" s="36"/>
      <c r="BT402" s="36"/>
      <c r="BU402" s="36"/>
      <c r="BV402" s="36"/>
    </row>
    <row r="403" spans="1:74" x14ac:dyDescent="0.25">
      <c r="A403" s="16">
        <v>401</v>
      </c>
      <c r="B403" s="16">
        <v>3</v>
      </c>
      <c r="C403" s="31" t="s">
        <v>843</v>
      </c>
      <c r="D403" s="40">
        <f>май!D403-июнь!E403</f>
        <v>-98.366776772946849</v>
      </c>
      <c r="E403" s="40">
        <f t="shared" si="6"/>
        <v>0</v>
      </c>
      <c r="F403" s="36"/>
      <c r="G403" s="36"/>
      <c r="H403" s="36"/>
      <c r="I403" s="27"/>
      <c r="J403" s="36"/>
      <c r="K403" s="36"/>
      <c r="L403" s="36"/>
      <c r="M403" s="36"/>
      <c r="N403" s="36"/>
      <c r="O403" s="29"/>
      <c r="P403" s="36"/>
      <c r="Q403" s="29"/>
      <c r="R403" s="36"/>
      <c r="S403" s="36"/>
      <c r="T403" s="36"/>
      <c r="U403" s="36"/>
      <c r="V403" s="36"/>
      <c r="W403" s="36"/>
      <c r="X403" s="36"/>
      <c r="Y403" s="29"/>
      <c r="Z403" s="36"/>
      <c r="AA403" s="66"/>
      <c r="AB403" s="36"/>
      <c r="AC403" s="36"/>
      <c r="AD403" s="36"/>
      <c r="AE403" s="36"/>
      <c r="AF403" s="36"/>
      <c r="AG403" s="36"/>
      <c r="AH403" s="29"/>
      <c r="AI403" s="36"/>
      <c r="AJ403" s="29"/>
      <c r="AK403" s="36"/>
      <c r="AL403" s="36"/>
      <c r="AM403" s="36"/>
      <c r="AN403" s="29"/>
      <c r="AO403" s="36"/>
      <c r="AP403" s="29"/>
      <c r="AQ403" s="36"/>
      <c r="AR403" s="29"/>
      <c r="AS403" s="36"/>
      <c r="AT403" s="36"/>
      <c r="AU403" s="36"/>
      <c r="AV403" s="29"/>
      <c r="AW403" s="36"/>
      <c r="AX403" s="36"/>
      <c r="AY403" s="36"/>
      <c r="AZ403" s="29"/>
      <c r="BA403" s="36"/>
      <c r="BB403" s="36"/>
      <c r="BC403" s="36"/>
      <c r="BD403" s="36"/>
      <c r="BE403" s="36"/>
      <c r="BF403" s="36"/>
      <c r="BG403" s="36"/>
      <c r="BH403" s="36"/>
      <c r="BI403" s="36"/>
      <c r="BJ403" s="29"/>
      <c r="BK403" s="36"/>
      <c r="BL403" s="29"/>
      <c r="BM403" s="36"/>
      <c r="BN403" s="36"/>
      <c r="BO403" s="36"/>
      <c r="BP403" s="29"/>
      <c r="BQ403" s="36"/>
      <c r="BR403" s="29"/>
      <c r="BS403" s="36"/>
      <c r="BT403" s="36"/>
      <c r="BU403" s="36"/>
      <c r="BV403" s="36"/>
    </row>
    <row r="404" spans="1:74" x14ac:dyDescent="0.25">
      <c r="A404" s="16">
        <v>402</v>
      </c>
      <c r="B404" s="16">
        <v>3</v>
      </c>
      <c r="C404" s="31" t="s">
        <v>844</v>
      </c>
      <c r="D404" s="40">
        <f>май!D404-июнь!E404</f>
        <v>-111.26703215458944</v>
      </c>
      <c r="E404" s="40">
        <f t="shared" si="6"/>
        <v>0</v>
      </c>
      <c r="F404" s="36"/>
      <c r="G404" s="36"/>
      <c r="H404" s="36"/>
      <c r="I404" s="27"/>
      <c r="J404" s="36"/>
      <c r="K404" s="36"/>
      <c r="L404" s="36"/>
      <c r="M404" s="36"/>
      <c r="N404" s="36"/>
      <c r="O404" s="29"/>
      <c r="P404" s="36"/>
      <c r="Q404" s="29"/>
      <c r="R404" s="36"/>
      <c r="S404" s="36"/>
      <c r="T404" s="36"/>
      <c r="U404" s="36"/>
      <c r="V404" s="36"/>
      <c r="W404" s="36"/>
      <c r="X404" s="36"/>
      <c r="Y404" s="29"/>
      <c r="Z404" s="36"/>
      <c r="AA404" s="66"/>
      <c r="AB404" s="36"/>
      <c r="AC404" s="36"/>
      <c r="AD404" s="36"/>
      <c r="AE404" s="36"/>
      <c r="AF404" s="36"/>
      <c r="AG404" s="36"/>
      <c r="AH404" s="29"/>
      <c r="AI404" s="36"/>
      <c r="AJ404" s="29"/>
      <c r="AK404" s="36"/>
      <c r="AL404" s="36"/>
      <c r="AM404" s="36"/>
      <c r="AN404" s="29"/>
      <c r="AO404" s="36"/>
      <c r="AP404" s="29"/>
      <c r="AQ404" s="36"/>
      <c r="AR404" s="29"/>
      <c r="AS404" s="36"/>
      <c r="AT404" s="36"/>
      <c r="AU404" s="36"/>
      <c r="AV404" s="29"/>
      <c r="AW404" s="36"/>
      <c r="AX404" s="36"/>
      <c r="AY404" s="36"/>
      <c r="AZ404" s="29"/>
      <c r="BA404" s="36"/>
      <c r="BB404" s="36"/>
      <c r="BC404" s="36"/>
      <c r="BD404" s="36"/>
      <c r="BE404" s="36"/>
      <c r="BF404" s="36"/>
      <c r="BG404" s="36"/>
      <c r="BH404" s="36"/>
      <c r="BI404" s="36"/>
      <c r="BJ404" s="29"/>
      <c r="BK404" s="36"/>
      <c r="BL404" s="29"/>
      <c r="BM404" s="36"/>
      <c r="BN404" s="36"/>
      <c r="BO404" s="36"/>
      <c r="BP404" s="29"/>
      <c r="BQ404" s="36"/>
      <c r="BR404" s="29"/>
      <c r="BS404" s="36"/>
      <c r="BT404" s="36"/>
      <c r="BU404" s="36"/>
      <c r="BV404" s="36"/>
    </row>
    <row r="405" spans="1:74" x14ac:dyDescent="0.25">
      <c r="A405" s="16">
        <v>403</v>
      </c>
      <c r="B405" s="16">
        <v>3</v>
      </c>
      <c r="C405" s="31" t="s">
        <v>845</v>
      </c>
      <c r="D405" s="40">
        <f>май!D405-июнь!E405</f>
        <v>-174.44886238647339</v>
      </c>
      <c r="E405" s="40">
        <f t="shared" si="6"/>
        <v>0</v>
      </c>
      <c r="F405" s="36"/>
      <c r="G405" s="36"/>
      <c r="H405" s="36"/>
      <c r="I405" s="27"/>
      <c r="J405" s="36"/>
      <c r="K405" s="36"/>
      <c r="L405" s="36"/>
      <c r="M405" s="36"/>
      <c r="N405" s="36"/>
      <c r="O405" s="29"/>
      <c r="P405" s="36"/>
      <c r="Q405" s="29"/>
      <c r="R405" s="36"/>
      <c r="S405" s="36"/>
      <c r="T405" s="36"/>
      <c r="U405" s="36"/>
      <c r="V405" s="36"/>
      <c r="W405" s="36"/>
      <c r="X405" s="36"/>
      <c r="Y405" s="29"/>
      <c r="Z405" s="36"/>
      <c r="AA405" s="66"/>
      <c r="AB405" s="36"/>
      <c r="AC405" s="36"/>
      <c r="AD405" s="36"/>
      <c r="AE405" s="36"/>
      <c r="AF405" s="36"/>
      <c r="AG405" s="36"/>
      <c r="AH405" s="29"/>
      <c r="AI405" s="36"/>
      <c r="AJ405" s="29"/>
      <c r="AK405" s="36"/>
      <c r="AL405" s="36"/>
      <c r="AM405" s="36"/>
      <c r="AN405" s="29"/>
      <c r="AO405" s="36"/>
      <c r="AP405" s="29"/>
      <c r="AQ405" s="36"/>
      <c r="AR405" s="29"/>
      <c r="AS405" s="36"/>
      <c r="AT405" s="36"/>
      <c r="AU405" s="36"/>
      <c r="AV405" s="29"/>
      <c r="AW405" s="36"/>
      <c r="AX405" s="36"/>
      <c r="AY405" s="36"/>
      <c r="AZ405" s="29"/>
      <c r="BA405" s="36"/>
      <c r="BB405" s="36"/>
      <c r="BC405" s="36"/>
      <c r="BD405" s="36"/>
      <c r="BE405" s="36"/>
      <c r="BF405" s="36"/>
      <c r="BG405" s="36"/>
      <c r="BH405" s="36"/>
      <c r="BI405" s="36"/>
      <c r="BJ405" s="29"/>
      <c r="BK405" s="36"/>
      <c r="BL405" s="29"/>
      <c r="BM405" s="36"/>
      <c r="BN405" s="36"/>
      <c r="BO405" s="36"/>
      <c r="BP405" s="29"/>
      <c r="BQ405" s="36"/>
      <c r="BR405" s="29"/>
      <c r="BS405" s="36"/>
      <c r="BT405" s="36"/>
      <c r="BU405" s="36"/>
      <c r="BV405" s="36"/>
    </row>
    <row r="406" spans="1:74" x14ac:dyDescent="0.25">
      <c r="A406" s="16">
        <v>404</v>
      </c>
      <c r="B406" s="16">
        <v>3</v>
      </c>
      <c r="C406" s="31" t="s">
        <v>846</v>
      </c>
      <c r="D406" s="40">
        <f>май!D406-июнь!E406</f>
        <v>436.75067135265704</v>
      </c>
      <c r="E406" s="40">
        <f t="shared" si="6"/>
        <v>0</v>
      </c>
      <c r="F406" s="36"/>
      <c r="G406" s="36"/>
      <c r="H406" s="36"/>
      <c r="I406" s="27"/>
      <c r="J406" s="36"/>
      <c r="K406" s="36"/>
      <c r="L406" s="36"/>
      <c r="M406" s="36"/>
      <c r="N406" s="36"/>
      <c r="O406" s="29"/>
      <c r="P406" s="36"/>
      <c r="Q406" s="29"/>
      <c r="R406" s="36"/>
      <c r="S406" s="36"/>
      <c r="T406" s="36"/>
      <c r="U406" s="36"/>
      <c r="V406" s="36"/>
      <c r="W406" s="36"/>
      <c r="X406" s="36"/>
      <c r="Y406" s="29"/>
      <c r="Z406" s="36"/>
      <c r="AA406" s="66"/>
      <c r="AB406" s="36"/>
      <c r="AC406" s="36"/>
      <c r="AD406" s="36"/>
      <c r="AE406" s="36"/>
      <c r="AF406" s="36"/>
      <c r="AG406" s="36"/>
      <c r="AH406" s="29"/>
      <c r="AI406" s="36"/>
      <c r="AJ406" s="29"/>
      <c r="AK406" s="36"/>
      <c r="AL406" s="36"/>
      <c r="AM406" s="36"/>
      <c r="AN406" s="29"/>
      <c r="AO406" s="36"/>
      <c r="AP406" s="29"/>
      <c r="AQ406" s="36"/>
      <c r="AR406" s="29"/>
      <c r="AS406" s="36"/>
      <c r="AT406" s="36"/>
      <c r="AU406" s="36"/>
      <c r="AV406" s="29"/>
      <c r="AW406" s="36"/>
      <c r="AX406" s="36"/>
      <c r="AY406" s="36"/>
      <c r="AZ406" s="29"/>
      <c r="BA406" s="36"/>
      <c r="BB406" s="36"/>
      <c r="BC406" s="36"/>
      <c r="BD406" s="36"/>
      <c r="BE406" s="36"/>
      <c r="BF406" s="36"/>
      <c r="BG406" s="36"/>
      <c r="BH406" s="36"/>
      <c r="BI406" s="36"/>
      <c r="BJ406" s="29"/>
      <c r="BK406" s="36"/>
      <c r="BL406" s="29"/>
      <c r="BM406" s="36"/>
      <c r="BN406" s="36"/>
      <c r="BO406" s="36"/>
      <c r="BP406" s="29"/>
      <c r="BQ406" s="36"/>
      <c r="BR406" s="29"/>
      <c r="BS406" s="36"/>
      <c r="BT406" s="36"/>
      <c r="BU406" s="36"/>
      <c r="BV406" s="36"/>
    </row>
    <row r="407" spans="1:74" x14ac:dyDescent="0.25">
      <c r="A407" s="16">
        <v>405</v>
      </c>
      <c r="B407" s="16">
        <v>3</v>
      </c>
      <c r="C407" s="31" t="s">
        <v>847</v>
      </c>
      <c r="D407" s="40">
        <f>май!D407-июнь!E407</f>
        <v>-59.330382657004833</v>
      </c>
      <c r="E407" s="40">
        <f t="shared" si="6"/>
        <v>0</v>
      </c>
      <c r="F407" s="36"/>
      <c r="G407" s="36"/>
      <c r="H407" s="36"/>
      <c r="I407" s="27"/>
      <c r="J407" s="36"/>
      <c r="K407" s="36"/>
      <c r="L407" s="36"/>
      <c r="M407" s="36"/>
      <c r="N407" s="36"/>
      <c r="O407" s="29"/>
      <c r="P407" s="36"/>
      <c r="Q407" s="29"/>
      <c r="R407" s="36"/>
      <c r="S407" s="36"/>
      <c r="T407" s="36"/>
      <c r="U407" s="36"/>
      <c r="V407" s="36"/>
      <c r="W407" s="36"/>
      <c r="X407" s="36"/>
      <c r="Y407" s="29"/>
      <c r="Z407" s="36"/>
      <c r="AA407" s="66"/>
      <c r="AB407" s="36"/>
      <c r="AC407" s="36"/>
      <c r="AD407" s="36"/>
      <c r="AE407" s="36"/>
      <c r="AF407" s="36"/>
      <c r="AG407" s="36"/>
      <c r="AH407" s="29"/>
      <c r="AI407" s="36"/>
      <c r="AJ407" s="29"/>
      <c r="AK407" s="36"/>
      <c r="AL407" s="36"/>
      <c r="AM407" s="36"/>
      <c r="AN407" s="29"/>
      <c r="AO407" s="36"/>
      <c r="AP407" s="29"/>
      <c r="AQ407" s="36"/>
      <c r="AR407" s="29"/>
      <c r="AS407" s="36"/>
      <c r="AT407" s="36"/>
      <c r="AU407" s="36"/>
      <c r="AV407" s="29"/>
      <c r="AW407" s="36"/>
      <c r="AX407" s="36"/>
      <c r="AY407" s="36"/>
      <c r="AZ407" s="29"/>
      <c r="BA407" s="36"/>
      <c r="BB407" s="36"/>
      <c r="BC407" s="36"/>
      <c r="BD407" s="36"/>
      <c r="BE407" s="36"/>
      <c r="BF407" s="36"/>
      <c r="BG407" s="36"/>
      <c r="BH407" s="36"/>
      <c r="BI407" s="36"/>
      <c r="BJ407" s="29"/>
      <c r="BK407" s="36"/>
      <c r="BL407" s="29"/>
      <c r="BM407" s="36"/>
      <c r="BN407" s="36"/>
      <c r="BO407" s="36"/>
      <c r="BP407" s="29"/>
      <c r="BQ407" s="36"/>
      <c r="BR407" s="29"/>
      <c r="BS407" s="36"/>
      <c r="BT407" s="36"/>
      <c r="BU407" s="36"/>
      <c r="BV407" s="36"/>
    </row>
    <row r="408" spans="1:74" x14ac:dyDescent="0.25">
      <c r="A408" s="16">
        <v>406</v>
      </c>
      <c r="B408" s="16">
        <v>3</v>
      </c>
      <c r="C408" s="31" t="s">
        <v>848</v>
      </c>
      <c r="D408" s="40">
        <f>май!D408-июнь!E408</f>
        <v>682.80324442512085</v>
      </c>
      <c r="E408" s="40">
        <f t="shared" si="6"/>
        <v>0</v>
      </c>
      <c r="F408" s="36"/>
      <c r="G408" s="36"/>
      <c r="H408" s="36"/>
      <c r="I408" s="27"/>
      <c r="J408" s="36"/>
      <c r="K408" s="36"/>
      <c r="L408" s="36"/>
      <c r="M408" s="36"/>
      <c r="N408" s="36"/>
      <c r="O408" s="29"/>
      <c r="P408" s="36"/>
      <c r="Q408" s="29"/>
      <c r="R408" s="36"/>
      <c r="S408" s="36"/>
      <c r="T408" s="36"/>
      <c r="U408" s="36"/>
      <c r="V408" s="36"/>
      <c r="W408" s="36"/>
      <c r="X408" s="36"/>
      <c r="Y408" s="29"/>
      <c r="Z408" s="36"/>
      <c r="AA408" s="66"/>
      <c r="AB408" s="36"/>
      <c r="AC408" s="36"/>
      <c r="AD408" s="36"/>
      <c r="AE408" s="36"/>
      <c r="AF408" s="36"/>
      <c r="AG408" s="36"/>
      <c r="AH408" s="29"/>
      <c r="AI408" s="36"/>
      <c r="AJ408" s="29"/>
      <c r="AK408" s="36"/>
      <c r="AL408" s="36"/>
      <c r="AM408" s="36"/>
      <c r="AN408" s="29"/>
      <c r="AO408" s="36"/>
      <c r="AP408" s="29"/>
      <c r="AQ408" s="36"/>
      <c r="AR408" s="29"/>
      <c r="AS408" s="36"/>
      <c r="AT408" s="36"/>
      <c r="AU408" s="36"/>
      <c r="AV408" s="29"/>
      <c r="AW408" s="36"/>
      <c r="AX408" s="36"/>
      <c r="AY408" s="36"/>
      <c r="AZ408" s="29"/>
      <c r="BA408" s="36"/>
      <c r="BB408" s="36"/>
      <c r="BC408" s="36"/>
      <c r="BD408" s="36"/>
      <c r="BE408" s="36"/>
      <c r="BF408" s="36"/>
      <c r="BG408" s="36"/>
      <c r="BH408" s="36"/>
      <c r="BI408" s="36"/>
      <c r="BJ408" s="29"/>
      <c r="BK408" s="36"/>
      <c r="BL408" s="29"/>
      <c r="BM408" s="36"/>
      <c r="BN408" s="36"/>
      <c r="BO408" s="36"/>
      <c r="BP408" s="29"/>
      <c r="BQ408" s="36"/>
      <c r="BR408" s="29"/>
      <c r="BS408" s="36"/>
      <c r="BT408" s="36"/>
      <c r="BU408" s="36"/>
      <c r="BV408" s="36"/>
    </row>
    <row r="409" spans="1:74" x14ac:dyDescent="0.25">
      <c r="A409" s="16">
        <v>407</v>
      </c>
      <c r="B409" s="16">
        <v>3</v>
      </c>
      <c r="C409" s="31" t="s">
        <v>849</v>
      </c>
      <c r="D409" s="40">
        <f>май!D409-июнь!E409</f>
        <v>234.70568838647344</v>
      </c>
      <c r="E409" s="40">
        <f t="shared" si="6"/>
        <v>0</v>
      </c>
      <c r="F409" s="36"/>
      <c r="G409" s="36"/>
      <c r="H409" s="36"/>
      <c r="I409" s="27"/>
      <c r="J409" s="36"/>
      <c r="K409" s="36"/>
      <c r="L409" s="36"/>
      <c r="M409" s="36"/>
      <c r="N409" s="36"/>
      <c r="O409" s="29"/>
      <c r="P409" s="36"/>
      <c r="Q409" s="29"/>
      <c r="R409" s="36"/>
      <c r="S409" s="36"/>
      <c r="T409" s="36"/>
      <c r="U409" s="36"/>
      <c r="V409" s="36"/>
      <c r="W409" s="36"/>
      <c r="X409" s="36"/>
      <c r="Y409" s="29"/>
      <c r="Z409" s="36"/>
      <c r="AA409" s="66"/>
      <c r="AB409" s="36"/>
      <c r="AC409" s="36"/>
      <c r="AD409" s="36"/>
      <c r="AE409" s="36"/>
      <c r="AF409" s="36"/>
      <c r="AG409" s="36"/>
      <c r="AH409" s="29"/>
      <c r="AI409" s="36"/>
      <c r="AJ409" s="29"/>
      <c r="AK409" s="36"/>
      <c r="AL409" s="36"/>
      <c r="AM409" s="36"/>
      <c r="AN409" s="29"/>
      <c r="AO409" s="36"/>
      <c r="AP409" s="29"/>
      <c r="AQ409" s="36"/>
      <c r="AR409" s="29"/>
      <c r="AS409" s="36"/>
      <c r="AT409" s="36"/>
      <c r="AU409" s="36"/>
      <c r="AV409" s="29"/>
      <c r="AW409" s="36"/>
      <c r="AX409" s="36"/>
      <c r="AY409" s="36"/>
      <c r="AZ409" s="29"/>
      <c r="BA409" s="36"/>
      <c r="BB409" s="36"/>
      <c r="BC409" s="36"/>
      <c r="BD409" s="36"/>
      <c r="BE409" s="36"/>
      <c r="BF409" s="36"/>
      <c r="BG409" s="36"/>
      <c r="BH409" s="36"/>
      <c r="BI409" s="36"/>
      <c r="BJ409" s="29"/>
      <c r="BK409" s="36"/>
      <c r="BL409" s="29"/>
      <c r="BM409" s="36"/>
      <c r="BN409" s="36"/>
      <c r="BO409" s="36"/>
      <c r="BP409" s="29"/>
      <c r="BQ409" s="36"/>
      <c r="BR409" s="29"/>
      <c r="BS409" s="36"/>
      <c r="BT409" s="36"/>
      <c r="BU409" s="36"/>
      <c r="BV409" s="36"/>
    </row>
    <row r="410" spans="1:74" x14ac:dyDescent="0.25">
      <c r="A410" s="16">
        <v>408</v>
      </c>
      <c r="B410" s="16">
        <v>3</v>
      </c>
      <c r="C410" s="31" t="s">
        <v>850</v>
      </c>
      <c r="D410" s="40">
        <f>май!D410-июнь!E410</f>
        <v>-3.2525079613526895</v>
      </c>
      <c r="E410" s="40">
        <f t="shared" si="6"/>
        <v>0</v>
      </c>
      <c r="F410" s="36"/>
      <c r="G410" s="36"/>
      <c r="H410" s="36"/>
      <c r="I410" s="27"/>
      <c r="J410" s="36"/>
      <c r="K410" s="36"/>
      <c r="L410" s="36"/>
      <c r="M410" s="36"/>
      <c r="N410" s="36"/>
      <c r="O410" s="29"/>
      <c r="P410" s="36"/>
      <c r="Q410" s="29"/>
      <c r="R410" s="36"/>
      <c r="S410" s="36"/>
      <c r="T410" s="36"/>
      <c r="U410" s="36"/>
      <c r="V410" s="36"/>
      <c r="W410" s="36"/>
      <c r="X410" s="36"/>
      <c r="Y410" s="29"/>
      <c r="Z410" s="36"/>
      <c r="AA410" s="66"/>
      <c r="AB410" s="36"/>
      <c r="AC410" s="36"/>
      <c r="AD410" s="36"/>
      <c r="AE410" s="36"/>
      <c r="AF410" s="36"/>
      <c r="AG410" s="36"/>
      <c r="AH410" s="29"/>
      <c r="AI410" s="36"/>
      <c r="AJ410" s="29"/>
      <c r="AK410" s="36"/>
      <c r="AL410" s="36"/>
      <c r="AM410" s="36"/>
      <c r="AN410" s="29"/>
      <c r="AO410" s="36"/>
      <c r="AP410" s="29"/>
      <c r="AQ410" s="36"/>
      <c r="AR410" s="29"/>
      <c r="AS410" s="36"/>
      <c r="AT410" s="36"/>
      <c r="AU410" s="36"/>
      <c r="AV410" s="29"/>
      <c r="AW410" s="36"/>
      <c r="AX410" s="36"/>
      <c r="AY410" s="36"/>
      <c r="AZ410" s="29"/>
      <c r="BA410" s="36"/>
      <c r="BB410" s="36"/>
      <c r="BC410" s="36"/>
      <c r="BD410" s="36"/>
      <c r="BE410" s="36"/>
      <c r="BF410" s="36"/>
      <c r="BG410" s="36"/>
      <c r="BH410" s="36"/>
      <c r="BI410" s="36"/>
      <c r="BJ410" s="29"/>
      <c r="BK410" s="36"/>
      <c r="BL410" s="29"/>
      <c r="BM410" s="36"/>
      <c r="BN410" s="36"/>
      <c r="BO410" s="36"/>
      <c r="BP410" s="29"/>
      <c r="BQ410" s="36"/>
      <c r="BR410" s="29"/>
      <c r="BS410" s="36"/>
      <c r="BT410" s="36"/>
      <c r="BU410" s="36"/>
      <c r="BV410" s="36"/>
    </row>
    <row r="411" spans="1:74" x14ac:dyDescent="0.25">
      <c r="A411" s="16">
        <v>409</v>
      </c>
      <c r="B411" s="16">
        <v>3</v>
      </c>
      <c r="C411" s="31" t="s">
        <v>851</v>
      </c>
      <c r="D411" s="40">
        <f>май!D411-июнь!E411</f>
        <v>47.985610260869578</v>
      </c>
      <c r="E411" s="40">
        <f t="shared" si="6"/>
        <v>0</v>
      </c>
      <c r="F411" s="36"/>
      <c r="G411" s="36"/>
      <c r="H411" s="36"/>
      <c r="I411" s="27"/>
      <c r="J411" s="36"/>
      <c r="K411" s="36"/>
      <c r="L411" s="36"/>
      <c r="M411" s="36"/>
      <c r="N411" s="36"/>
      <c r="O411" s="29"/>
      <c r="P411" s="36"/>
      <c r="Q411" s="29"/>
      <c r="R411" s="36"/>
      <c r="S411" s="36"/>
      <c r="T411" s="36"/>
      <c r="U411" s="36"/>
      <c r="V411" s="36"/>
      <c r="W411" s="36"/>
      <c r="X411" s="36"/>
      <c r="Y411" s="29"/>
      <c r="Z411" s="36"/>
      <c r="AA411" s="66"/>
      <c r="AB411" s="36"/>
      <c r="AC411" s="36"/>
      <c r="AD411" s="36"/>
      <c r="AE411" s="36"/>
      <c r="AF411" s="36"/>
      <c r="AG411" s="36"/>
      <c r="AH411" s="29"/>
      <c r="AI411" s="36"/>
      <c r="AJ411" s="29"/>
      <c r="AK411" s="36"/>
      <c r="AL411" s="36"/>
      <c r="AM411" s="36"/>
      <c r="AN411" s="29"/>
      <c r="AO411" s="36"/>
      <c r="AP411" s="29"/>
      <c r="AQ411" s="36"/>
      <c r="AR411" s="29"/>
      <c r="AS411" s="36"/>
      <c r="AT411" s="36"/>
      <c r="AU411" s="36"/>
      <c r="AV411" s="29"/>
      <c r="AW411" s="36"/>
      <c r="AX411" s="36"/>
      <c r="AY411" s="36"/>
      <c r="AZ411" s="29"/>
      <c r="BA411" s="36"/>
      <c r="BB411" s="36"/>
      <c r="BC411" s="36"/>
      <c r="BD411" s="36"/>
      <c r="BE411" s="36"/>
      <c r="BF411" s="36"/>
      <c r="BG411" s="36"/>
      <c r="BH411" s="36"/>
      <c r="BI411" s="36"/>
      <c r="BJ411" s="29"/>
      <c r="BK411" s="36"/>
      <c r="BL411" s="29"/>
      <c r="BM411" s="36"/>
      <c r="BN411" s="36"/>
      <c r="BO411" s="36"/>
      <c r="BP411" s="29"/>
      <c r="BQ411" s="36"/>
      <c r="BR411" s="29"/>
      <c r="BS411" s="36"/>
      <c r="BT411" s="36"/>
      <c r="BU411" s="36"/>
      <c r="BV411" s="36"/>
    </row>
    <row r="412" spans="1:74" x14ac:dyDescent="0.25">
      <c r="A412" s="16">
        <v>410</v>
      </c>
      <c r="B412" s="16">
        <v>3</v>
      </c>
      <c r="C412" s="31" t="s">
        <v>937</v>
      </c>
      <c r="D412" s="40">
        <f>май!D412-июнь!E412</f>
        <v>-327.34776173913036</v>
      </c>
      <c r="E412" s="40">
        <f t="shared" si="6"/>
        <v>0</v>
      </c>
      <c r="F412" s="36"/>
      <c r="G412" s="36"/>
      <c r="H412" s="36"/>
      <c r="I412" s="27"/>
      <c r="J412" s="36"/>
      <c r="K412" s="36"/>
      <c r="L412" s="36"/>
      <c r="M412" s="36"/>
      <c r="N412" s="36"/>
      <c r="O412" s="29"/>
      <c r="P412" s="36"/>
      <c r="Q412" s="29"/>
      <c r="R412" s="36"/>
      <c r="S412" s="36"/>
      <c r="T412" s="36"/>
      <c r="U412" s="36"/>
      <c r="V412" s="36"/>
      <c r="W412" s="36"/>
      <c r="X412" s="36"/>
      <c r="Y412" s="29"/>
      <c r="Z412" s="36"/>
      <c r="AA412" s="66"/>
      <c r="AB412" s="36"/>
      <c r="AC412" s="36"/>
      <c r="AD412" s="36"/>
      <c r="AE412" s="36"/>
      <c r="AF412" s="36"/>
      <c r="AG412" s="36"/>
      <c r="AH412" s="29"/>
      <c r="AI412" s="36"/>
      <c r="AJ412" s="29"/>
      <c r="AK412" s="36"/>
      <c r="AL412" s="36"/>
      <c r="AM412" s="36"/>
      <c r="AN412" s="29"/>
      <c r="AO412" s="36"/>
      <c r="AP412" s="29"/>
      <c r="AQ412" s="36"/>
      <c r="AR412" s="29"/>
      <c r="AS412" s="36"/>
      <c r="AT412" s="36"/>
      <c r="AU412" s="36"/>
      <c r="AV412" s="29"/>
      <c r="AW412" s="36"/>
      <c r="AX412" s="36"/>
      <c r="AY412" s="36"/>
      <c r="AZ412" s="29"/>
      <c r="BA412" s="36"/>
      <c r="BB412" s="36"/>
      <c r="BC412" s="36"/>
      <c r="BD412" s="36"/>
      <c r="BE412" s="36"/>
      <c r="BF412" s="36"/>
      <c r="BG412" s="36"/>
      <c r="BH412" s="36"/>
      <c r="BI412" s="36"/>
      <c r="BJ412" s="29"/>
      <c r="BK412" s="36"/>
      <c r="BL412" s="29"/>
      <c r="BM412" s="36"/>
      <c r="BN412" s="36"/>
      <c r="BO412" s="36"/>
      <c r="BP412" s="29"/>
      <c r="BQ412" s="36"/>
      <c r="BR412" s="29"/>
      <c r="BS412" s="36"/>
      <c r="BT412" s="36"/>
      <c r="BU412" s="36"/>
      <c r="BV412" s="36"/>
    </row>
    <row r="413" spans="1:74" x14ac:dyDescent="0.25">
      <c r="A413" s="16">
        <v>411</v>
      </c>
      <c r="B413" s="16">
        <v>3</v>
      </c>
      <c r="C413" s="31" t="s">
        <v>852</v>
      </c>
      <c r="D413" s="40">
        <f>май!D413-июнь!E413</f>
        <v>152.89621270531401</v>
      </c>
      <c r="E413" s="40">
        <f t="shared" si="6"/>
        <v>0</v>
      </c>
      <c r="F413" s="36"/>
      <c r="G413" s="36"/>
      <c r="H413" s="36"/>
      <c r="I413" s="27"/>
      <c r="J413" s="36"/>
      <c r="K413" s="36"/>
      <c r="L413" s="36"/>
      <c r="M413" s="36"/>
      <c r="N413" s="36"/>
      <c r="O413" s="29"/>
      <c r="P413" s="36"/>
      <c r="Q413" s="29"/>
      <c r="R413" s="36"/>
      <c r="S413" s="36"/>
      <c r="T413" s="36"/>
      <c r="U413" s="36"/>
      <c r="V413" s="36"/>
      <c r="W413" s="36"/>
      <c r="X413" s="36"/>
      <c r="Y413" s="29"/>
      <c r="Z413" s="36"/>
      <c r="AA413" s="66"/>
      <c r="AB413" s="36"/>
      <c r="AC413" s="36"/>
      <c r="AD413" s="36"/>
      <c r="AE413" s="36"/>
      <c r="AF413" s="36"/>
      <c r="AG413" s="36"/>
      <c r="AH413" s="29"/>
      <c r="AI413" s="36"/>
      <c r="AJ413" s="29"/>
      <c r="AK413" s="36"/>
      <c r="AL413" s="36"/>
      <c r="AM413" s="36"/>
      <c r="AN413" s="29"/>
      <c r="AO413" s="36"/>
      <c r="AP413" s="29"/>
      <c r="AQ413" s="36"/>
      <c r="AR413" s="29"/>
      <c r="AS413" s="36"/>
      <c r="AT413" s="36"/>
      <c r="AU413" s="36"/>
      <c r="AV413" s="29"/>
      <c r="AW413" s="36"/>
      <c r="AX413" s="36"/>
      <c r="AY413" s="36"/>
      <c r="AZ413" s="29"/>
      <c r="BA413" s="36"/>
      <c r="BB413" s="36"/>
      <c r="BC413" s="36"/>
      <c r="BD413" s="36"/>
      <c r="BE413" s="36"/>
      <c r="BF413" s="36"/>
      <c r="BG413" s="36"/>
      <c r="BH413" s="36"/>
      <c r="BI413" s="36"/>
      <c r="BJ413" s="29"/>
      <c r="BK413" s="36"/>
      <c r="BL413" s="29"/>
      <c r="BM413" s="36"/>
      <c r="BN413" s="36"/>
      <c r="BO413" s="36"/>
      <c r="BP413" s="29"/>
      <c r="BQ413" s="36"/>
      <c r="BR413" s="29"/>
      <c r="BS413" s="36"/>
      <c r="BT413" s="36"/>
      <c r="BU413" s="36"/>
      <c r="BV413" s="36"/>
    </row>
    <row r="414" spans="1:74" x14ac:dyDescent="0.25">
      <c r="A414" s="16">
        <v>412</v>
      </c>
      <c r="B414" s="16">
        <v>3</v>
      </c>
      <c r="C414" s="31" t="s">
        <v>853</v>
      </c>
      <c r="D414" s="40">
        <f>май!D414-июнь!E414</f>
        <v>-74.236531024154601</v>
      </c>
      <c r="E414" s="40">
        <f t="shared" si="6"/>
        <v>0</v>
      </c>
      <c r="F414" s="36"/>
      <c r="G414" s="36"/>
      <c r="H414" s="36"/>
      <c r="I414" s="27"/>
      <c r="J414" s="36"/>
      <c r="K414" s="36"/>
      <c r="L414" s="36"/>
      <c r="M414" s="36"/>
      <c r="N414" s="36"/>
      <c r="O414" s="29"/>
      <c r="P414" s="36"/>
      <c r="Q414" s="29"/>
      <c r="R414" s="36"/>
      <c r="S414" s="36"/>
      <c r="T414" s="36"/>
      <c r="U414" s="36"/>
      <c r="V414" s="36"/>
      <c r="W414" s="36"/>
      <c r="X414" s="36"/>
      <c r="Y414" s="29"/>
      <c r="Z414" s="36"/>
      <c r="AA414" s="66"/>
      <c r="AB414" s="36"/>
      <c r="AC414" s="36"/>
      <c r="AD414" s="36"/>
      <c r="AE414" s="36"/>
      <c r="AF414" s="36"/>
      <c r="AG414" s="36"/>
      <c r="AH414" s="29"/>
      <c r="AI414" s="36"/>
      <c r="AJ414" s="29"/>
      <c r="AK414" s="36"/>
      <c r="AL414" s="36"/>
      <c r="AM414" s="36"/>
      <c r="AN414" s="29"/>
      <c r="AO414" s="36"/>
      <c r="AP414" s="29"/>
      <c r="AQ414" s="36"/>
      <c r="AR414" s="29"/>
      <c r="AS414" s="36"/>
      <c r="AT414" s="36"/>
      <c r="AU414" s="36"/>
      <c r="AV414" s="29"/>
      <c r="AW414" s="36"/>
      <c r="AX414" s="36"/>
      <c r="AY414" s="36"/>
      <c r="AZ414" s="29"/>
      <c r="BA414" s="36"/>
      <c r="BB414" s="36"/>
      <c r="BC414" s="36"/>
      <c r="BD414" s="36"/>
      <c r="BE414" s="36"/>
      <c r="BF414" s="36"/>
      <c r="BG414" s="36"/>
      <c r="BH414" s="36"/>
      <c r="BI414" s="36"/>
      <c r="BJ414" s="29"/>
      <c r="BK414" s="36"/>
      <c r="BL414" s="29"/>
      <c r="BM414" s="36"/>
      <c r="BN414" s="36"/>
      <c r="BO414" s="36"/>
      <c r="BP414" s="29"/>
      <c r="BQ414" s="36"/>
      <c r="BR414" s="29"/>
      <c r="BS414" s="36"/>
      <c r="BT414" s="36"/>
      <c r="BU414" s="36"/>
      <c r="BV414" s="36"/>
    </row>
    <row r="415" spans="1:74" x14ac:dyDescent="0.25">
      <c r="A415" s="16">
        <v>413</v>
      </c>
      <c r="B415" s="16">
        <v>3</v>
      </c>
      <c r="C415" s="31" t="s">
        <v>854</v>
      </c>
      <c r="D415" s="40">
        <f>май!D415-июнь!E415</f>
        <v>-184.1023631304347</v>
      </c>
      <c r="E415" s="40">
        <f t="shared" si="6"/>
        <v>0</v>
      </c>
      <c r="F415" s="36"/>
      <c r="G415" s="36"/>
      <c r="H415" s="36"/>
      <c r="I415" s="27"/>
      <c r="J415" s="36"/>
      <c r="K415" s="36"/>
      <c r="L415" s="36"/>
      <c r="M415" s="36"/>
      <c r="N415" s="36"/>
      <c r="O415" s="29"/>
      <c r="P415" s="36"/>
      <c r="Q415" s="29"/>
      <c r="R415" s="36"/>
      <c r="S415" s="36"/>
      <c r="T415" s="36"/>
      <c r="U415" s="36"/>
      <c r="V415" s="36"/>
      <c r="W415" s="36"/>
      <c r="X415" s="36"/>
      <c r="Y415" s="29"/>
      <c r="Z415" s="36"/>
      <c r="AA415" s="66"/>
      <c r="AB415" s="36"/>
      <c r="AC415" s="36"/>
      <c r="AD415" s="36"/>
      <c r="AE415" s="36"/>
      <c r="AF415" s="36"/>
      <c r="AG415" s="36"/>
      <c r="AH415" s="29"/>
      <c r="AI415" s="36"/>
      <c r="AJ415" s="29"/>
      <c r="AK415" s="36"/>
      <c r="AL415" s="36"/>
      <c r="AM415" s="36"/>
      <c r="AN415" s="29"/>
      <c r="AO415" s="36"/>
      <c r="AP415" s="29"/>
      <c r="AQ415" s="36"/>
      <c r="AR415" s="29"/>
      <c r="AS415" s="36"/>
      <c r="AT415" s="36"/>
      <c r="AU415" s="36"/>
      <c r="AV415" s="29"/>
      <c r="AW415" s="36"/>
      <c r="AX415" s="36"/>
      <c r="AY415" s="36"/>
      <c r="AZ415" s="29"/>
      <c r="BA415" s="36"/>
      <c r="BB415" s="36"/>
      <c r="BC415" s="36"/>
      <c r="BD415" s="36"/>
      <c r="BE415" s="36"/>
      <c r="BF415" s="36"/>
      <c r="BG415" s="36"/>
      <c r="BH415" s="36"/>
      <c r="BI415" s="36"/>
      <c r="BJ415" s="29"/>
      <c r="BK415" s="36"/>
      <c r="BL415" s="29"/>
      <c r="BM415" s="36"/>
      <c r="BN415" s="36"/>
      <c r="BO415" s="36"/>
      <c r="BP415" s="29"/>
      <c r="BQ415" s="36"/>
      <c r="BR415" s="29"/>
      <c r="BS415" s="36"/>
      <c r="BT415" s="36"/>
      <c r="BU415" s="36"/>
      <c r="BV415" s="36"/>
    </row>
    <row r="416" spans="1:74" x14ac:dyDescent="0.25">
      <c r="A416" s="16">
        <v>414</v>
      </c>
      <c r="B416" s="16">
        <v>3</v>
      </c>
      <c r="C416" s="31" t="s">
        <v>855</v>
      </c>
      <c r="D416" s="40">
        <f>май!D416-июнь!E416</f>
        <v>-27.423811082125653</v>
      </c>
      <c r="E416" s="40">
        <f t="shared" si="6"/>
        <v>0</v>
      </c>
      <c r="F416" s="36"/>
      <c r="G416" s="36"/>
      <c r="H416" s="36"/>
      <c r="I416" s="27"/>
      <c r="J416" s="36"/>
      <c r="K416" s="36"/>
      <c r="L416" s="36"/>
      <c r="M416" s="36"/>
      <c r="N416" s="36"/>
      <c r="O416" s="29"/>
      <c r="P416" s="36"/>
      <c r="Q416" s="29"/>
      <c r="R416" s="36"/>
      <c r="S416" s="36"/>
      <c r="T416" s="36"/>
      <c r="U416" s="36"/>
      <c r="V416" s="36"/>
      <c r="W416" s="36"/>
      <c r="X416" s="36"/>
      <c r="Y416" s="29"/>
      <c r="Z416" s="36"/>
      <c r="AA416" s="66"/>
      <c r="AB416" s="36"/>
      <c r="AC416" s="36"/>
      <c r="AD416" s="36"/>
      <c r="AE416" s="36"/>
      <c r="AF416" s="36"/>
      <c r="AG416" s="36"/>
      <c r="AH416" s="29"/>
      <c r="AI416" s="36"/>
      <c r="AJ416" s="29"/>
      <c r="AK416" s="36"/>
      <c r="AL416" s="36"/>
      <c r="AM416" s="36"/>
      <c r="AN416" s="29"/>
      <c r="AO416" s="36"/>
      <c r="AP416" s="29"/>
      <c r="AQ416" s="36"/>
      <c r="AR416" s="29"/>
      <c r="AS416" s="36"/>
      <c r="AT416" s="36"/>
      <c r="AU416" s="36"/>
      <c r="AV416" s="29"/>
      <c r="AW416" s="36"/>
      <c r="AX416" s="36"/>
      <c r="AY416" s="36"/>
      <c r="AZ416" s="29"/>
      <c r="BA416" s="36"/>
      <c r="BB416" s="36"/>
      <c r="BC416" s="36"/>
      <c r="BD416" s="36"/>
      <c r="BE416" s="36"/>
      <c r="BF416" s="36"/>
      <c r="BG416" s="36"/>
      <c r="BH416" s="36"/>
      <c r="BI416" s="36"/>
      <c r="BJ416" s="29"/>
      <c r="BK416" s="36"/>
      <c r="BL416" s="29"/>
      <c r="BM416" s="36"/>
      <c r="BN416" s="36"/>
      <c r="BO416" s="36"/>
      <c r="BP416" s="29"/>
      <c r="BQ416" s="36"/>
      <c r="BR416" s="29"/>
      <c r="BS416" s="36"/>
      <c r="BT416" s="36"/>
      <c r="BU416" s="36"/>
      <c r="BV416" s="36"/>
    </row>
    <row r="417" spans="1:75" x14ac:dyDescent="0.25">
      <c r="A417" s="16">
        <v>415</v>
      </c>
      <c r="B417" s="16">
        <v>3</v>
      </c>
      <c r="C417" s="31" t="s">
        <v>856</v>
      </c>
      <c r="D417" s="40">
        <f>май!D417-июнь!E417</f>
        <v>232.815856</v>
      </c>
      <c r="E417" s="40">
        <f t="shared" si="6"/>
        <v>0</v>
      </c>
      <c r="F417" s="36"/>
      <c r="G417" s="36"/>
      <c r="H417" s="36"/>
      <c r="I417" s="27"/>
      <c r="J417" s="36"/>
      <c r="K417" s="36"/>
      <c r="L417" s="36"/>
      <c r="M417" s="36"/>
      <c r="N417" s="36"/>
      <c r="O417" s="29"/>
      <c r="P417" s="36"/>
      <c r="Q417" s="29"/>
      <c r="R417" s="36"/>
      <c r="S417" s="36"/>
      <c r="T417" s="36"/>
      <c r="U417" s="36"/>
      <c r="V417" s="36"/>
      <c r="W417" s="36"/>
      <c r="X417" s="36"/>
      <c r="Y417" s="29"/>
      <c r="Z417" s="36"/>
      <c r="AA417" s="66"/>
      <c r="AB417" s="36"/>
      <c r="AC417" s="36"/>
      <c r="AD417" s="36"/>
      <c r="AE417" s="36"/>
      <c r="AF417" s="36"/>
      <c r="AG417" s="36"/>
      <c r="AH417" s="29"/>
      <c r="AI417" s="36"/>
      <c r="AJ417" s="29"/>
      <c r="AK417" s="36"/>
      <c r="AL417" s="36"/>
      <c r="AM417" s="36"/>
      <c r="AN417" s="29"/>
      <c r="AO417" s="36"/>
      <c r="AP417" s="29"/>
      <c r="AQ417" s="36"/>
      <c r="AR417" s="29"/>
      <c r="AS417" s="36"/>
      <c r="AT417" s="36"/>
      <c r="AU417" s="36"/>
      <c r="AV417" s="29"/>
      <c r="AW417" s="36"/>
      <c r="AX417" s="36"/>
      <c r="AY417" s="36"/>
      <c r="AZ417" s="29"/>
      <c r="BA417" s="36"/>
      <c r="BB417" s="36"/>
      <c r="BC417" s="36"/>
      <c r="BD417" s="36"/>
      <c r="BE417" s="36"/>
      <c r="BF417" s="36"/>
      <c r="BG417" s="36"/>
      <c r="BH417" s="36"/>
      <c r="BI417" s="36"/>
      <c r="BJ417" s="29"/>
      <c r="BK417" s="36"/>
      <c r="BL417" s="29"/>
      <c r="BM417" s="36"/>
      <c r="BN417" s="36"/>
      <c r="BO417" s="36"/>
      <c r="BP417" s="29"/>
      <c r="BQ417" s="36"/>
      <c r="BR417" s="29"/>
      <c r="BS417" s="36"/>
      <c r="BT417" s="36"/>
      <c r="BU417" s="36"/>
      <c r="BV417" s="36"/>
    </row>
    <row r="418" spans="1:75" x14ac:dyDescent="0.25">
      <c r="A418" s="16">
        <v>416</v>
      </c>
      <c r="B418" s="16">
        <v>3</v>
      </c>
      <c r="C418" s="31" t="s">
        <v>857</v>
      </c>
      <c r="D418" s="40">
        <f>май!D418-июнь!E418</f>
        <v>-63.109936628019369</v>
      </c>
      <c r="E418" s="40">
        <f t="shared" si="6"/>
        <v>0</v>
      </c>
      <c r="F418" s="36"/>
      <c r="G418" s="36"/>
      <c r="H418" s="36"/>
      <c r="I418" s="27"/>
      <c r="J418" s="36"/>
      <c r="K418" s="36"/>
      <c r="L418" s="36"/>
      <c r="M418" s="36"/>
      <c r="N418" s="36"/>
      <c r="O418" s="29"/>
      <c r="P418" s="36"/>
      <c r="Q418" s="29"/>
      <c r="R418" s="36"/>
      <c r="S418" s="36"/>
      <c r="T418" s="36"/>
      <c r="U418" s="36"/>
      <c r="V418" s="36"/>
      <c r="W418" s="36"/>
      <c r="X418" s="36"/>
      <c r="Y418" s="29"/>
      <c r="Z418" s="36"/>
      <c r="AA418" s="66"/>
      <c r="AB418" s="36"/>
      <c r="AC418" s="36"/>
      <c r="AD418" s="36"/>
      <c r="AE418" s="36"/>
      <c r="AF418" s="36"/>
      <c r="AG418" s="36"/>
      <c r="AH418" s="29"/>
      <c r="AI418" s="36"/>
      <c r="AJ418" s="29"/>
      <c r="AK418" s="36"/>
      <c r="AL418" s="36"/>
      <c r="AM418" s="36"/>
      <c r="AN418" s="29"/>
      <c r="AO418" s="36"/>
      <c r="AP418" s="29"/>
      <c r="AQ418" s="36"/>
      <c r="AR418" s="29"/>
      <c r="AS418" s="36"/>
      <c r="AT418" s="36"/>
      <c r="AU418" s="36"/>
      <c r="AV418" s="29"/>
      <c r="AW418" s="36"/>
      <c r="AX418" s="36"/>
      <c r="AY418" s="36"/>
      <c r="AZ418" s="29"/>
      <c r="BA418" s="36"/>
      <c r="BB418" s="36"/>
      <c r="BC418" s="36"/>
      <c r="BD418" s="36"/>
      <c r="BE418" s="36"/>
      <c r="BF418" s="36"/>
      <c r="BG418" s="36"/>
      <c r="BH418" s="36"/>
      <c r="BI418" s="36"/>
      <c r="BJ418" s="29"/>
      <c r="BK418" s="36"/>
      <c r="BL418" s="29"/>
      <c r="BM418" s="36"/>
      <c r="BN418" s="36"/>
      <c r="BO418" s="36"/>
      <c r="BP418" s="29"/>
      <c r="BQ418" s="36"/>
      <c r="BR418" s="29"/>
      <c r="BS418" s="36"/>
      <c r="BT418" s="36"/>
      <c r="BU418" s="36"/>
      <c r="BV418" s="36"/>
    </row>
    <row r="419" spans="1:75" x14ac:dyDescent="0.25">
      <c r="A419" s="16">
        <v>417</v>
      </c>
      <c r="B419" s="16">
        <v>3</v>
      </c>
      <c r="C419" s="31" t="s">
        <v>858</v>
      </c>
      <c r="D419" s="40">
        <f>май!D419-июнь!E419</f>
        <v>252.65451522705314</v>
      </c>
      <c r="E419" s="40">
        <f t="shared" si="6"/>
        <v>0</v>
      </c>
      <c r="F419" s="36"/>
      <c r="G419" s="36"/>
      <c r="H419" s="36"/>
      <c r="I419" s="27"/>
      <c r="J419" s="36"/>
      <c r="K419" s="36"/>
      <c r="L419" s="36"/>
      <c r="M419" s="36"/>
      <c r="N419" s="36"/>
      <c r="O419" s="29"/>
      <c r="P419" s="36"/>
      <c r="Q419" s="29"/>
      <c r="R419" s="36"/>
      <c r="S419" s="36"/>
      <c r="T419" s="36"/>
      <c r="U419" s="36"/>
      <c r="V419" s="36"/>
      <c r="W419" s="36"/>
      <c r="X419" s="36"/>
      <c r="Y419" s="29"/>
      <c r="Z419" s="36"/>
      <c r="AA419" s="66"/>
      <c r="AB419" s="36"/>
      <c r="AC419" s="36"/>
      <c r="AD419" s="36"/>
      <c r="AE419" s="36"/>
      <c r="AF419" s="36"/>
      <c r="AG419" s="36"/>
      <c r="AH419" s="29"/>
      <c r="AI419" s="36"/>
      <c r="AJ419" s="29"/>
      <c r="AK419" s="36"/>
      <c r="AL419" s="36"/>
      <c r="AM419" s="36"/>
      <c r="AN419" s="29"/>
      <c r="AO419" s="36"/>
      <c r="AP419" s="29"/>
      <c r="AQ419" s="36"/>
      <c r="AR419" s="29"/>
      <c r="AS419" s="36"/>
      <c r="AT419" s="36"/>
      <c r="AU419" s="36"/>
      <c r="AV419" s="29"/>
      <c r="AW419" s="36"/>
      <c r="AX419" s="36"/>
      <c r="AY419" s="36"/>
      <c r="AZ419" s="29"/>
      <c r="BA419" s="36"/>
      <c r="BB419" s="36"/>
      <c r="BC419" s="36"/>
      <c r="BD419" s="36"/>
      <c r="BE419" s="36"/>
      <c r="BF419" s="36"/>
      <c r="BG419" s="36"/>
      <c r="BH419" s="36"/>
      <c r="BI419" s="36"/>
      <c r="BJ419" s="29"/>
      <c r="BK419" s="36"/>
      <c r="BL419" s="29"/>
      <c r="BM419" s="36"/>
      <c r="BN419" s="36"/>
      <c r="BO419" s="36"/>
      <c r="BP419" s="29"/>
      <c r="BQ419" s="36"/>
      <c r="BR419" s="29"/>
      <c r="BS419" s="36"/>
      <c r="BT419" s="36"/>
      <c r="BU419" s="36"/>
      <c r="BV419" s="36"/>
    </row>
    <row r="420" spans="1:75" x14ac:dyDescent="0.25">
      <c r="A420" s="16">
        <v>418</v>
      </c>
      <c r="B420" s="16">
        <v>3</v>
      </c>
      <c r="C420" s="31" t="s">
        <v>859</v>
      </c>
      <c r="D420" s="40">
        <f>май!D420-июнь!E420</f>
        <v>-203.00405961352658</v>
      </c>
      <c r="E420" s="40">
        <f t="shared" si="6"/>
        <v>0</v>
      </c>
      <c r="F420" s="36"/>
      <c r="G420" s="36"/>
      <c r="H420" s="36"/>
      <c r="I420" s="27"/>
      <c r="J420" s="36"/>
      <c r="K420" s="36"/>
      <c r="L420" s="36"/>
      <c r="M420" s="36"/>
      <c r="N420" s="36"/>
      <c r="O420" s="29"/>
      <c r="P420" s="36"/>
      <c r="Q420" s="29"/>
      <c r="R420" s="36"/>
      <c r="S420" s="36"/>
      <c r="T420" s="36"/>
      <c r="U420" s="36"/>
      <c r="V420" s="36"/>
      <c r="W420" s="36"/>
      <c r="X420" s="36"/>
      <c r="Y420" s="29"/>
      <c r="Z420" s="36"/>
      <c r="AA420" s="66"/>
      <c r="AB420" s="36"/>
      <c r="AC420" s="36"/>
      <c r="AD420" s="36"/>
      <c r="AE420" s="36"/>
      <c r="AF420" s="36"/>
      <c r="AG420" s="36"/>
      <c r="AH420" s="29"/>
      <c r="AI420" s="36"/>
      <c r="AJ420" s="29"/>
      <c r="AK420" s="36"/>
      <c r="AL420" s="36"/>
      <c r="AM420" s="36"/>
      <c r="AN420" s="29"/>
      <c r="AO420" s="36"/>
      <c r="AP420" s="29"/>
      <c r="AQ420" s="36"/>
      <c r="AR420" s="29"/>
      <c r="AS420" s="36"/>
      <c r="AT420" s="36"/>
      <c r="AU420" s="36"/>
      <c r="AV420" s="29"/>
      <c r="AW420" s="36"/>
      <c r="AX420" s="36"/>
      <c r="AY420" s="36"/>
      <c r="AZ420" s="29"/>
      <c r="BA420" s="36"/>
      <c r="BB420" s="36"/>
      <c r="BC420" s="36"/>
      <c r="BD420" s="36"/>
      <c r="BE420" s="36"/>
      <c r="BF420" s="36"/>
      <c r="BG420" s="36"/>
      <c r="BH420" s="36"/>
      <c r="BI420" s="36"/>
      <c r="BJ420" s="29"/>
      <c r="BK420" s="36"/>
      <c r="BL420" s="29"/>
      <c r="BM420" s="36"/>
      <c r="BN420" s="36"/>
      <c r="BO420" s="36"/>
      <c r="BP420" s="29"/>
      <c r="BQ420" s="36"/>
      <c r="BR420" s="29"/>
      <c r="BS420" s="36"/>
      <c r="BT420" s="36"/>
      <c r="BU420" s="36"/>
      <c r="BV420" s="36"/>
    </row>
    <row r="421" spans="1:75" x14ac:dyDescent="0.25">
      <c r="A421" s="16">
        <v>419</v>
      </c>
      <c r="B421" s="16">
        <v>3</v>
      </c>
      <c r="C421" s="31" t="s">
        <v>860</v>
      </c>
      <c r="D421" s="40">
        <f>май!D421-июнь!E421</f>
        <v>570.70615167149765</v>
      </c>
      <c r="E421" s="40">
        <f t="shared" si="6"/>
        <v>0</v>
      </c>
      <c r="F421" s="36"/>
      <c r="G421" s="36"/>
      <c r="H421" s="36"/>
      <c r="I421" s="27"/>
      <c r="J421" s="36"/>
      <c r="K421" s="36"/>
      <c r="L421" s="36"/>
      <c r="M421" s="36"/>
      <c r="N421" s="36"/>
      <c r="O421" s="29"/>
      <c r="P421" s="36"/>
      <c r="Q421" s="29"/>
      <c r="R421" s="36"/>
      <c r="S421" s="36"/>
      <c r="T421" s="36"/>
      <c r="U421" s="36"/>
      <c r="V421" s="36"/>
      <c r="W421" s="36"/>
      <c r="X421" s="36"/>
      <c r="Y421" s="29"/>
      <c r="Z421" s="36"/>
      <c r="AA421" s="66"/>
      <c r="AB421" s="36"/>
      <c r="AC421" s="36"/>
      <c r="AD421" s="36"/>
      <c r="AE421" s="36"/>
      <c r="AF421" s="36"/>
      <c r="AG421" s="36"/>
      <c r="AH421" s="29"/>
      <c r="AI421" s="36"/>
      <c r="AJ421" s="29"/>
      <c r="AK421" s="36"/>
      <c r="AL421" s="36"/>
      <c r="AM421" s="36"/>
      <c r="AN421" s="29"/>
      <c r="AO421" s="36"/>
      <c r="AP421" s="29"/>
      <c r="AQ421" s="36"/>
      <c r="AR421" s="29"/>
      <c r="AS421" s="36"/>
      <c r="AT421" s="36"/>
      <c r="AU421" s="36"/>
      <c r="AV421" s="29"/>
      <c r="AW421" s="36"/>
      <c r="AX421" s="36"/>
      <c r="AY421" s="36"/>
      <c r="AZ421" s="29"/>
      <c r="BA421" s="36"/>
      <c r="BB421" s="36"/>
      <c r="BC421" s="36"/>
      <c r="BD421" s="36"/>
      <c r="BE421" s="36"/>
      <c r="BF421" s="36"/>
      <c r="BG421" s="36"/>
      <c r="BH421" s="36"/>
      <c r="BI421" s="36"/>
      <c r="BJ421" s="29"/>
      <c r="BK421" s="36"/>
      <c r="BL421" s="29"/>
      <c r="BM421" s="36"/>
      <c r="BN421" s="36"/>
      <c r="BO421" s="36"/>
      <c r="BP421" s="29"/>
      <c r="BQ421" s="36"/>
      <c r="BR421" s="29"/>
      <c r="BS421" s="36"/>
      <c r="BT421" s="36"/>
      <c r="BU421" s="36"/>
      <c r="BV421" s="36"/>
    </row>
    <row r="422" spans="1:75" x14ac:dyDescent="0.25">
      <c r="A422" s="16">
        <v>420</v>
      </c>
      <c r="B422" s="16">
        <v>3</v>
      </c>
      <c r="C422" s="31" t="s">
        <v>861</v>
      </c>
      <c r="D422" s="40">
        <f>май!D422-июнь!E422</f>
        <v>81.27975980676328</v>
      </c>
      <c r="E422" s="40">
        <f t="shared" si="6"/>
        <v>0</v>
      </c>
      <c r="F422" s="36"/>
      <c r="G422" s="36"/>
      <c r="H422" s="36"/>
      <c r="I422" s="27"/>
      <c r="J422" s="36"/>
      <c r="K422" s="36"/>
      <c r="L422" s="36"/>
      <c r="M422" s="36"/>
      <c r="N422" s="36"/>
      <c r="O422" s="29"/>
      <c r="P422" s="36"/>
      <c r="Q422" s="29"/>
      <c r="R422" s="36"/>
      <c r="S422" s="36"/>
      <c r="T422" s="36"/>
      <c r="U422" s="36"/>
      <c r="V422" s="36"/>
      <c r="W422" s="36"/>
      <c r="X422" s="36"/>
      <c r="Y422" s="29"/>
      <c r="Z422" s="36"/>
      <c r="AA422" s="66"/>
      <c r="AB422" s="36"/>
      <c r="AC422" s="36"/>
      <c r="AD422" s="36"/>
      <c r="AE422" s="36"/>
      <c r="AF422" s="36"/>
      <c r="AG422" s="36"/>
      <c r="AH422" s="29"/>
      <c r="AI422" s="36"/>
      <c r="AJ422" s="29"/>
      <c r="AK422" s="36"/>
      <c r="AL422" s="36"/>
      <c r="AM422" s="36"/>
      <c r="AN422" s="29"/>
      <c r="AO422" s="36"/>
      <c r="AP422" s="29"/>
      <c r="AQ422" s="36"/>
      <c r="AR422" s="29"/>
      <c r="AS422" s="36"/>
      <c r="AT422" s="36"/>
      <c r="AU422" s="36"/>
      <c r="AV422" s="29"/>
      <c r="AW422" s="36"/>
      <c r="AX422" s="36"/>
      <c r="AY422" s="36"/>
      <c r="AZ422" s="29"/>
      <c r="BA422" s="36"/>
      <c r="BB422" s="36"/>
      <c r="BC422" s="36"/>
      <c r="BD422" s="36"/>
      <c r="BE422" s="36"/>
      <c r="BF422" s="36"/>
      <c r="BG422" s="36"/>
      <c r="BH422" s="36"/>
      <c r="BI422" s="36"/>
      <c r="BJ422" s="29"/>
      <c r="BK422" s="36"/>
      <c r="BL422" s="29"/>
      <c r="BM422" s="36"/>
      <c r="BN422" s="36"/>
      <c r="BO422" s="36"/>
      <c r="BP422" s="29"/>
      <c r="BQ422" s="36"/>
      <c r="BR422" s="29"/>
      <c r="BS422" s="36"/>
      <c r="BT422" s="36"/>
      <c r="BU422" s="36"/>
      <c r="BV422" s="36"/>
    </row>
    <row r="423" spans="1:75" x14ac:dyDescent="0.25">
      <c r="A423" s="16">
        <v>421</v>
      </c>
      <c r="B423" s="16">
        <v>3</v>
      </c>
      <c r="C423" s="31" t="s">
        <v>863</v>
      </c>
      <c r="D423" s="40">
        <f>май!D423-июнь!E423</f>
        <v>103.70886241545894</v>
      </c>
      <c r="E423" s="40">
        <f t="shared" si="6"/>
        <v>0</v>
      </c>
      <c r="F423" s="36"/>
      <c r="G423" s="36"/>
      <c r="H423" s="36"/>
      <c r="I423" s="27"/>
      <c r="J423" s="36"/>
      <c r="K423" s="36"/>
      <c r="L423" s="36"/>
      <c r="M423" s="36"/>
      <c r="N423" s="36"/>
      <c r="O423" s="29"/>
      <c r="P423" s="36"/>
      <c r="Q423" s="29"/>
      <c r="R423" s="36"/>
      <c r="S423" s="36"/>
      <c r="T423" s="36"/>
      <c r="U423" s="36"/>
      <c r="V423" s="36"/>
      <c r="W423" s="36"/>
      <c r="X423" s="36"/>
      <c r="Y423" s="29"/>
      <c r="Z423" s="36"/>
      <c r="AA423" s="66"/>
      <c r="AB423" s="36"/>
      <c r="AC423" s="36"/>
      <c r="AD423" s="36"/>
      <c r="AE423" s="36"/>
      <c r="AF423" s="36"/>
      <c r="AG423" s="36"/>
      <c r="AH423" s="29"/>
      <c r="AI423" s="36"/>
      <c r="AJ423" s="29"/>
      <c r="AK423" s="36"/>
      <c r="AL423" s="36"/>
      <c r="AM423" s="36"/>
      <c r="AN423" s="29"/>
      <c r="AO423" s="36"/>
      <c r="AP423" s="29"/>
      <c r="AQ423" s="36"/>
      <c r="AR423" s="29"/>
      <c r="AS423" s="36"/>
      <c r="AT423" s="36"/>
      <c r="AU423" s="36"/>
      <c r="AV423" s="29"/>
      <c r="AW423" s="36"/>
      <c r="AX423" s="36"/>
      <c r="AY423" s="36"/>
      <c r="AZ423" s="29"/>
      <c r="BA423" s="36"/>
      <c r="BB423" s="36"/>
      <c r="BC423" s="36"/>
      <c r="BD423" s="36"/>
      <c r="BE423" s="36"/>
      <c r="BF423" s="36"/>
      <c r="BG423" s="36"/>
      <c r="BH423" s="36"/>
      <c r="BI423" s="36"/>
      <c r="BJ423" s="29"/>
      <c r="BK423" s="36"/>
      <c r="BL423" s="29"/>
      <c r="BM423" s="36"/>
      <c r="BN423" s="36"/>
      <c r="BO423" s="36"/>
      <c r="BP423" s="29"/>
      <c r="BQ423" s="36"/>
      <c r="BR423" s="29"/>
      <c r="BS423" s="36"/>
      <c r="BT423" s="36"/>
      <c r="BU423" s="36"/>
      <c r="BV423" s="36"/>
    </row>
    <row r="424" spans="1:75" x14ac:dyDescent="0.25">
      <c r="A424" s="16">
        <v>422</v>
      </c>
      <c r="B424" s="16">
        <v>3</v>
      </c>
      <c r="C424" s="31" t="s">
        <v>862</v>
      </c>
      <c r="D424" s="40">
        <f>май!D424-июнь!E424</f>
        <v>480.26811487922708</v>
      </c>
      <c r="E424" s="40">
        <f t="shared" si="6"/>
        <v>0</v>
      </c>
      <c r="F424" s="36"/>
      <c r="G424" s="36"/>
      <c r="H424" s="36"/>
      <c r="I424" s="27"/>
      <c r="J424" s="36"/>
      <c r="K424" s="36"/>
      <c r="L424" s="36"/>
      <c r="M424" s="36"/>
      <c r="N424" s="36"/>
      <c r="O424" s="29"/>
      <c r="P424" s="36"/>
      <c r="Q424" s="29"/>
      <c r="R424" s="36"/>
      <c r="S424" s="36"/>
      <c r="T424" s="36"/>
      <c r="U424" s="36"/>
      <c r="V424" s="36"/>
      <c r="W424" s="36"/>
      <c r="X424" s="36"/>
      <c r="Y424" s="29"/>
      <c r="Z424" s="36"/>
      <c r="AA424" s="66"/>
      <c r="AB424" s="36"/>
      <c r="AC424" s="36"/>
      <c r="AD424" s="36"/>
      <c r="AE424" s="36"/>
      <c r="AF424" s="36"/>
      <c r="AG424" s="36"/>
      <c r="AH424" s="29"/>
      <c r="AI424" s="36"/>
      <c r="AJ424" s="29"/>
      <c r="AK424" s="36"/>
      <c r="AL424" s="36"/>
      <c r="AM424" s="36"/>
      <c r="AN424" s="29"/>
      <c r="AO424" s="36"/>
      <c r="AP424" s="29"/>
      <c r="AQ424" s="36"/>
      <c r="AR424" s="29"/>
      <c r="AS424" s="36"/>
      <c r="AT424" s="36"/>
      <c r="AU424" s="36"/>
      <c r="AV424" s="29"/>
      <c r="AW424" s="36"/>
      <c r="AX424" s="36"/>
      <c r="AY424" s="36"/>
      <c r="AZ424" s="29"/>
      <c r="BA424" s="36"/>
      <c r="BB424" s="36"/>
      <c r="BC424" s="36"/>
      <c r="BD424" s="36"/>
      <c r="BE424" s="36"/>
      <c r="BF424" s="36"/>
      <c r="BG424" s="36"/>
      <c r="BH424" s="36"/>
      <c r="BI424" s="36"/>
      <c r="BJ424" s="29"/>
      <c r="BK424" s="36"/>
      <c r="BL424" s="29"/>
      <c r="BM424" s="36"/>
      <c r="BN424" s="36"/>
      <c r="BO424" s="36"/>
      <c r="BP424" s="29"/>
      <c r="BQ424" s="36"/>
      <c r="BR424" s="29"/>
      <c r="BS424" s="36"/>
      <c r="BT424" s="36"/>
      <c r="BU424" s="36"/>
      <c r="BV424" s="36"/>
    </row>
    <row r="425" spans="1:75" s="86" customFormat="1" x14ac:dyDescent="0.25">
      <c r="A425" s="79">
        <v>423</v>
      </c>
      <c r="B425" s="79">
        <v>2</v>
      </c>
      <c r="C425" s="80" t="s">
        <v>864</v>
      </c>
      <c r="D425" s="81">
        <f>май!D425-июнь!E425</f>
        <v>661.98130122705311</v>
      </c>
      <c r="E425" s="81">
        <f t="shared" si="6"/>
        <v>8.0960000000000001</v>
      </c>
      <c r="F425" s="82"/>
      <c r="G425" s="82"/>
      <c r="H425" s="82"/>
      <c r="I425" s="83"/>
      <c r="J425" s="82"/>
      <c r="K425" s="82"/>
      <c r="L425" s="82"/>
      <c r="M425" s="82"/>
      <c r="N425" s="82"/>
      <c r="O425" s="84"/>
      <c r="P425" s="82"/>
      <c r="Q425" s="84"/>
      <c r="R425" s="82"/>
      <c r="S425" s="82"/>
      <c r="T425" s="82"/>
      <c r="U425" s="82"/>
      <c r="V425" s="82"/>
      <c r="W425" s="82"/>
      <c r="X425" s="82"/>
      <c r="Y425" s="84"/>
      <c r="Z425" s="82"/>
      <c r="AA425" s="85"/>
      <c r="AB425" s="82"/>
      <c r="AC425" s="82"/>
      <c r="AD425" s="82"/>
      <c r="AE425" s="82"/>
      <c r="AF425" s="82"/>
      <c r="AG425" s="82"/>
      <c r="AH425" s="84"/>
      <c r="AI425" s="82"/>
      <c r="AJ425" s="84"/>
      <c r="AK425" s="82"/>
      <c r="AL425" s="82"/>
      <c r="AM425" s="82"/>
      <c r="AN425" s="84"/>
      <c r="AO425" s="82"/>
      <c r="AP425" s="84"/>
      <c r="AQ425" s="82"/>
      <c r="AR425" s="84"/>
      <c r="AS425" s="82"/>
      <c r="AT425" s="82"/>
      <c r="AU425" s="82"/>
      <c r="AV425" s="84"/>
      <c r="AW425" s="82"/>
      <c r="AX425" s="82"/>
      <c r="AY425" s="82"/>
      <c r="AZ425" s="84"/>
      <c r="BA425" s="82"/>
      <c r="BB425" s="82"/>
      <c r="BC425" s="82"/>
      <c r="BD425" s="82"/>
      <c r="BE425" s="82"/>
      <c r="BF425" s="82"/>
      <c r="BG425" s="82"/>
      <c r="BH425" s="82"/>
      <c r="BI425" s="82"/>
      <c r="BJ425" s="84"/>
      <c r="BK425" s="82"/>
      <c r="BL425" s="84">
        <v>10</v>
      </c>
      <c r="BM425" s="82">
        <v>8.0960000000000001</v>
      </c>
      <c r="BN425" s="82"/>
      <c r="BO425" s="82"/>
      <c r="BP425" s="84"/>
      <c r="BQ425" s="82"/>
      <c r="BR425" s="84"/>
      <c r="BS425" s="82"/>
      <c r="BT425" s="82"/>
      <c r="BU425" s="82"/>
      <c r="BV425" s="82"/>
    </row>
    <row r="426" spans="1:75" s="86" customFormat="1" x14ac:dyDescent="0.25">
      <c r="A426" s="79">
        <v>424</v>
      </c>
      <c r="B426" s="79">
        <v>2</v>
      </c>
      <c r="C426" s="80" t="s">
        <v>865</v>
      </c>
      <c r="D426" s="81">
        <f>май!D426-июнь!E426</f>
        <v>183.60830019323669</v>
      </c>
      <c r="E426" s="81">
        <f t="shared" si="6"/>
        <v>7.5830000000000002</v>
      </c>
      <c r="F426" s="82"/>
      <c r="G426" s="82"/>
      <c r="H426" s="82"/>
      <c r="I426" s="83"/>
      <c r="J426" s="82"/>
      <c r="K426" s="82"/>
      <c r="L426" s="82"/>
      <c r="M426" s="82"/>
      <c r="N426" s="82"/>
      <c r="O426" s="84"/>
      <c r="P426" s="82"/>
      <c r="Q426" s="84"/>
      <c r="R426" s="82"/>
      <c r="S426" s="82"/>
      <c r="T426" s="82"/>
      <c r="U426" s="82"/>
      <c r="V426" s="82"/>
      <c r="W426" s="82"/>
      <c r="X426" s="82"/>
      <c r="Y426" s="84"/>
      <c r="Z426" s="82"/>
      <c r="AA426" s="85"/>
      <c r="AB426" s="82"/>
      <c r="AC426" s="82"/>
      <c r="AD426" s="82"/>
      <c r="AE426" s="82"/>
      <c r="AF426" s="82"/>
      <c r="AG426" s="82"/>
      <c r="AH426" s="84"/>
      <c r="AI426" s="82"/>
      <c r="AJ426" s="84"/>
      <c r="AK426" s="82"/>
      <c r="AL426" s="82"/>
      <c r="AM426" s="82"/>
      <c r="AN426" s="84"/>
      <c r="AO426" s="82"/>
      <c r="AP426" s="84"/>
      <c r="AQ426" s="82"/>
      <c r="AR426" s="84"/>
      <c r="AS426" s="82"/>
      <c r="AT426" s="82"/>
      <c r="AU426" s="82"/>
      <c r="AV426" s="84"/>
      <c r="AW426" s="82"/>
      <c r="AX426" s="82"/>
      <c r="AY426" s="82"/>
      <c r="AZ426" s="84"/>
      <c r="BA426" s="82"/>
      <c r="BB426" s="82"/>
      <c r="BC426" s="82"/>
      <c r="BD426" s="82"/>
      <c r="BE426" s="82"/>
      <c r="BF426" s="82"/>
      <c r="BG426" s="82"/>
      <c r="BH426" s="82"/>
      <c r="BI426" s="82"/>
      <c r="BJ426" s="84"/>
      <c r="BK426" s="82"/>
      <c r="BL426" s="84">
        <v>8</v>
      </c>
      <c r="BM426" s="82">
        <v>7.5830000000000002</v>
      </c>
      <c r="BN426" s="82"/>
      <c r="BO426" s="82"/>
      <c r="BP426" s="84"/>
      <c r="BQ426" s="82"/>
      <c r="BR426" s="84"/>
      <c r="BS426" s="82"/>
      <c r="BT426" s="82"/>
      <c r="BU426" s="82"/>
      <c r="BV426" s="82"/>
    </row>
    <row r="427" spans="1:75" s="86" customFormat="1" x14ac:dyDescent="0.25">
      <c r="A427" s="79">
        <v>425</v>
      </c>
      <c r="B427" s="79">
        <v>2</v>
      </c>
      <c r="C427" s="80" t="s">
        <v>866</v>
      </c>
      <c r="D427" s="81">
        <f>май!D427-июнь!E427</f>
        <v>151.59230514009661</v>
      </c>
      <c r="E427" s="81">
        <f t="shared" si="6"/>
        <v>7.1189999999999998</v>
      </c>
      <c r="F427" s="82"/>
      <c r="G427" s="82"/>
      <c r="H427" s="82"/>
      <c r="I427" s="83"/>
      <c r="J427" s="82"/>
      <c r="K427" s="82"/>
      <c r="L427" s="82"/>
      <c r="M427" s="82"/>
      <c r="N427" s="82"/>
      <c r="O427" s="84"/>
      <c r="P427" s="82"/>
      <c r="Q427" s="84"/>
      <c r="R427" s="82"/>
      <c r="S427" s="82"/>
      <c r="T427" s="82"/>
      <c r="U427" s="82"/>
      <c r="V427" s="82"/>
      <c r="W427" s="82"/>
      <c r="X427" s="82"/>
      <c r="Y427" s="84"/>
      <c r="Z427" s="82"/>
      <c r="AA427" s="85"/>
      <c r="AB427" s="82"/>
      <c r="AC427" s="82"/>
      <c r="AD427" s="82"/>
      <c r="AE427" s="82"/>
      <c r="AF427" s="82"/>
      <c r="AG427" s="82"/>
      <c r="AH427" s="84"/>
      <c r="AI427" s="82"/>
      <c r="AJ427" s="84"/>
      <c r="AK427" s="82"/>
      <c r="AL427" s="82"/>
      <c r="AM427" s="82"/>
      <c r="AN427" s="84"/>
      <c r="AO427" s="82"/>
      <c r="AP427" s="84"/>
      <c r="AQ427" s="82"/>
      <c r="AR427" s="84"/>
      <c r="AS427" s="82"/>
      <c r="AT427" s="82"/>
      <c r="AU427" s="82"/>
      <c r="AV427" s="84"/>
      <c r="AW427" s="82"/>
      <c r="AX427" s="82"/>
      <c r="AY427" s="82"/>
      <c r="AZ427" s="84"/>
      <c r="BA427" s="82"/>
      <c r="BB427" s="82"/>
      <c r="BC427" s="82"/>
      <c r="BD427" s="82"/>
      <c r="BE427" s="82"/>
      <c r="BF427" s="82"/>
      <c r="BG427" s="82"/>
      <c r="BH427" s="82"/>
      <c r="BI427" s="82"/>
      <c r="BJ427" s="84"/>
      <c r="BK427" s="82"/>
      <c r="BL427" s="84">
        <v>8</v>
      </c>
      <c r="BM427" s="82">
        <v>7.1189999999999998</v>
      </c>
      <c r="BN427" s="82"/>
      <c r="BO427" s="82"/>
      <c r="BP427" s="84"/>
      <c r="BQ427" s="82"/>
      <c r="BR427" s="84"/>
      <c r="BS427" s="82"/>
      <c r="BT427" s="82"/>
      <c r="BU427" s="82"/>
      <c r="BV427" s="82"/>
    </row>
    <row r="428" spans="1:75" s="86" customFormat="1" x14ac:dyDescent="0.25">
      <c r="A428" s="79">
        <v>426</v>
      </c>
      <c r="B428" s="79">
        <v>2</v>
      </c>
      <c r="C428" s="80" t="s">
        <v>867</v>
      </c>
      <c r="D428" s="81">
        <f>май!D428-июнь!E428</f>
        <v>1651.9100023285025</v>
      </c>
      <c r="E428" s="81">
        <f t="shared" si="6"/>
        <v>6.8789999999999996</v>
      </c>
      <c r="F428" s="82"/>
      <c r="G428" s="82"/>
      <c r="H428" s="82"/>
      <c r="I428" s="83"/>
      <c r="J428" s="82"/>
      <c r="K428" s="82"/>
      <c r="L428" s="82"/>
      <c r="M428" s="82"/>
      <c r="N428" s="82"/>
      <c r="O428" s="84"/>
      <c r="P428" s="82"/>
      <c r="Q428" s="84"/>
      <c r="R428" s="82"/>
      <c r="S428" s="82"/>
      <c r="T428" s="82"/>
      <c r="U428" s="82"/>
      <c r="V428" s="82"/>
      <c r="W428" s="82"/>
      <c r="X428" s="82"/>
      <c r="Y428" s="84"/>
      <c r="Z428" s="82"/>
      <c r="AA428" s="85"/>
      <c r="AB428" s="82"/>
      <c r="AC428" s="82"/>
      <c r="AD428" s="82"/>
      <c r="AE428" s="82"/>
      <c r="AF428" s="82"/>
      <c r="AG428" s="82"/>
      <c r="AH428" s="84"/>
      <c r="AI428" s="82"/>
      <c r="AJ428" s="84"/>
      <c r="AK428" s="82"/>
      <c r="AL428" s="82"/>
      <c r="AM428" s="82"/>
      <c r="AN428" s="84"/>
      <c r="AO428" s="82"/>
      <c r="AP428" s="84"/>
      <c r="AQ428" s="82"/>
      <c r="AR428" s="84"/>
      <c r="AS428" s="82"/>
      <c r="AT428" s="82"/>
      <c r="AU428" s="82"/>
      <c r="AV428" s="84"/>
      <c r="AW428" s="82"/>
      <c r="AX428" s="82"/>
      <c r="AY428" s="82"/>
      <c r="AZ428" s="84"/>
      <c r="BA428" s="82"/>
      <c r="BB428" s="82"/>
      <c r="BC428" s="82"/>
      <c r="BD428" s="82"/>
      <c r="BE428" s="82"/>
      <c r="BF428" s="82"/>
      <c r="BG428" s="82"/>
      <c r="BH428" s="82"/>
      <c r="BI428" s="82"/>
      <c r="BJ428" s="84"/>
      <c r="BK428" s="82"/>
      <c r="BL428" s="84">
        <v>8</v>
      </c>
      <c r="BM428" s="82">
        <v>6.8789999999999996</v>
      </c>
      <c r="BN428" s="82"/>
      <c r="BO428" s="82"/>
      <c r="BP428" s="84"/>
      <c r="BQ428" s="82"/>
      <c r="BR428" s="84"/>
      <c r="BS428" s="82"/>
      <c r="BT428" s="82"/>
      <c r="BU428" s="82"/>
      <c r="BV428" s="82"/>
    </row>
    <row r="429" spans="1:75" s="86" customFormat="1" x14ac:dyDescent="0.25">
      <c r="A429" s="79">
        <v>427</v>
      </c>
      <c r="B429" s="79">
        <v>2</v>
      </c>
      <c r="C429" s="80" t="s">
        <v>868</v>
      </c>
      <c r="D429" s="81">
        <f>май!D429-июнь!E429</f>
        <v>1846.0815351594201</v>
      </c>
      <c r="E429" s="81">
        <f t="shared" si="6"/>
        <v>6.8789999999999996</v>
      </c>
      <c r="F429" s="82"/>
      <c r="G429" s="82"/>
      <c r="H429" s="82"/>
      <c r="I429" s="83"/>
      <c r="J429" s="82"/>
      <c r="K429" s="82"/>
      <c r="L429" s="82"/>
      <c r="M429" s="82"/>
      <c r="N429" s="82"/>
      <c r="O429" s="84"/>
      <c r="P429" s="82"/>
      <c r="Q429" s="84"/>
      <c r="R429" s="82"/>
      <c r="S429" s="82"/>
      <c r="T429" s="82"/>
      <c r="U429" s="82"/>
      <c r="V429" s="82"/>
      <c r="W429" s="82"/>
      <c r="X429" s="82"/>
      <c r="Y429" s="84"/>
      <c r="Z429" s="82"/>
      <c r="AA429" s="85"/>
      <c r="AB429" s="82"/>
      <c r="AC429" s="82"/>
      <c r="AD429" s="82"/>
      <c r="AE429" s="82"/>
      <c r="AF429" s="82"/>
      <c r="AG429" s="82"/>
      <c r="AH429" s="84"/>
      <c r="AI429" s="82"/>
      <c r="AJ429" s="84"/>
      <c r="AK429" s="82"/>
      <c r="AL429" s="82"/>
      <c r="AM429" s="82"/>
      <c r="AN429" s="84"/>
      <c r="AO429" s="82"/>
      <c r="AP429" s="84"/>
      <c r="AQ429" s="82"/>
      <c r="AR429" s="84"/>
      <c r="AS429" s="82"/>
      <c r="AT429" s="82"/>
      <c r="AU429" s="82"/>
      <c r="AV429" s="84"/>
      <c r="AW429" s="82"/>
      <c r="AX429" s="82"/>
      <c r="AY429" s="82"/>
      <c r="AZ429" s="84"/>
      <c r="BA429" s="82"/>
      <c r="BB429" s="82"/>
      <c r="BC429" s="82"/>
      <c r="BD429" s="82"/>
      <c r="BE429" s="82"/>
      <c r="BF429" s="82"/>
      <c r="BG429" s="82"/>
      <c r="BH429" s="82"/>
      <c r="BI429" s="82"/>
      <c r="BJ429" s="84"/>
      <c r="BK429" s="82"/>
      <c r="BL429" s="84">
        <v>8</v>
      </c>
      <c r="BM429" s="82">
        <v>6.8789999999999996</v>
      </c>
      <c r="BN429" s="82"/>
      <c r="BO429" s="82"/>
      <c r="BP429" s="84"/>
      <c r="BQ429" s="82"/>
      <c r="BR429" s="84"/>
      <c r="BS429" s="82"/>
      <c r="BT429" s="82"/>
      <c r="BU429" s="82"/>
      <c r="BV429" s="82"/>
    </row>
    <row r="430" spans="1:75" s="86" customFormat="1" x14ac:dyDescent="0.25">
      <c r="A430" s="79">
        <v>428</v>
      </c>
      <c r="B430" s="79">
        <v>2</v>
      </c>
      <c r="C430" s="80" t="s">
        <v>869</v>
      </c>
      <c r="D430" s="81">
        <f>май!D430-июнь!E430</f>
        <v>1870.1676222608694</v>
      </c>
      <c r="E430" s="81">
        <f t="shared" si="6"/>
        <v>9.9060000000000006</v>
      </c>
      <c r="F430" s="82"/>
      <c r="G430" s="82"/>
      <c r="H430" s="82"/>
      <c r="I430" s="83"/>
      <c r="J430" s="82"/>
      <c r="K430" s="82"/>
      <c r="L430" s="82"/>
      <c r="M430" s="82"/>
      <c r="N430" s="82"/>
      <c r="O430" s="84"/>
      <c r="P430" s="82"/>
      <c r="Q430" s="84"/>
      <c r="R430" s="82"/>
      <c r="S430" s="82"/>
      <c r="T430" s="82"/>
      <c r="U430" s="82"/>
      <c r="V430" s="82"/>
      <c r="W430" s="82"/>
      <c r="X430" s="82"/>
      <c r="Y430" s="84"/>
      <c r="Z430" s="82"/>
      <c r="AA430" s="85"/>
      <c r="AB430" s="82"/>
      <c r="AC430" s="82"/>
      <c r="AD430" s="82"/>
      <c r="AE430" s="82"/>
      <c r="AF430" s="82"/>
      <c r="AG430" s="82"/>
      <c r="AH430" s="84"/>
      <c r="AI430" s="82"/>
      <c r="AJ430" s="84"/>
      <c r="AK430" s="82"/>
      <c r="AL430" s="82"/>
      <c r="AM430" s="82"/>
      <c r="AN430" s="84"/>
      <c r="AO430" s="82"/>
      <c r="AP430" s="84"/>
      <c r="AQ430" s="82"/>
      <c r="AR430" s="84"/>
      <c r="AS430" s="82"/>
      <c r="AT430" s="82"/>
      <c r="AU430" s="82"/>
      <c r="AV430" s="84"/>
      <c r="AW430" s="82"/>
      <c r="AX430" s="82"/>
      <c r="AY430" s="82"/>
      <c r="AZ430" s="84"/>
      <c r="BA430" s="82"/>
      <c r="BB430" s="82"/>
      <c r="BC430" s="82"/>
      <c r="BD430" s="82"/>
      <c r="BE430" s="82"/>
      <c r="BF430" s="82"/>
      <c r="BG430" s="82"/>
      <c r="BH430" s="82"/>
      <c r="BI430" s="82"/>
      <c r="BJ430" s="84"/>
      <c r="BK430" s="82"/>
      <c r="BL430" s="84">
        <v>10</v>
      </c>
      <c r="BM430" s="82">
        <v>9.9060000000000006</v>
      </c>
      <c r="BN430" s="82"/>
      <c r="BO430" s="82"/>
      <c r="BP430" s="84"/>
      <c r="BQ430" s="82"/>
      <c r="BR430" s="84"/>
      <c r="BS430" s="82"/>
      <c r="BT430" s="82"/>
      <c r="BU430" s="82"/>
      <c r="BV430" s="82"/>
    </row>
    <row r="431" spans="1:75" s="86" customFormat="1" x14ac:dyDescent="0.25">
      <c r="A431" s="79">
        <v>429</v>
      </c>
      <c r="B431" s="79">
        <v>2</v>
      </c>
      <c r="C431" s="80" t="s">
        <v>870</v>
      </c>
      <c r="D431" s="81">
        <f>май!D431-июнь!E431</f>
        <v>1624.6121471594204</v>
      </c>
      <c r="E431" s="81">
        <f t="shared" si="6"/>
        <v>21.134999999999998</v>
      </c>
      <c r="F431" s="82"/>
      <c r="G431" s="82"/>
      <c r="H431" s="82"/>
      <c r="I431" s="83"/>
      <c r="J431" s="82"/>
      <c r="K431" s="82"/>
      <c r="L431" s="82"/>
      <c r="M431" s="82"/>
      <c r="N431" s="82"/>
      <c r="O431" s="84"/>
      <c r="P431" s="82"/>
      <c r="Q431" s="84"/>
      <c r="R431" s="82"/>
      <c r="S431" s="82"/>
      <c r="T431" s="82"/>
      <c r="U431" s="82"/>
      <c r="V431" s="82"/>
      <c r="W431" s="82"/>
      <c r="X431" s="82"/>
      <c r="Y431" s="84"/>
      <c r="Z431" s="82"/>
      <c r="AA431" s="85"/>
      <c r="AB431" s="82"/>
      <c r="AC431" s="82"/>
      <c r="AD431" s="82"/>
      <c r="AE431" s="82"/>
      <c r="AF431" s="82"/>
      <c r="AG431" s="82"/>
      <c r="AH431" s="84"/>
      <c r="AI431" s="82"/>
      <c r="AJ431" s="84"/>
      <c r="AK431" s="82"/>
      <c r="AL431" s="82"/>
      <c r="AM431" s="82"/>
      <c r="AN431" s="84"/>
      <c r="AO431" s="82"/>
      <c r="AP431" s="84"/>
      <c r="AQ431" s="82"/>
      <c r="AR431" s="84"/>
      <c r="AS431" s="82"/>
      <c r="AT431" s="82"/>
      <c r="AU431" s="82"/>
      <c r="AV431" s="84"/>
      <c r="AW431" s="82"/>
      <c r="AX431" s="82"/>
      <c r="AY431" s="82"/>
      <c r="AZ431" s="84"/>
      <c r="BA431" s="82"/>
      <c r="BB431" s="82"/>
      <c r="BC431" s="82"/>
      <c r="BD431" s="82"/>
      <c r="BE431" s="82"/>
      <c r="BF431" s="82">
        <v>4.0000000000000001E-3</v>
      </c>
      <c r="BG431" s="82">
        <v>9.343</v>
      </c>
      <c r="BH431" s="82"/>
      <c r="BI431" s="82"/>
      <c r="BJ431" s="84"/>
      <c r="BK431" s="82"/>
      <c r="BL431" s="84">
        <v>12</v>
      </c>
      <c r="BM431" s="82">
        <v>11.792</v>
      </c>
      <c r="BN431" s="82"/>
      <c r="BO431" s="82"/>
      <c r="BP431" s="84"/>
      <c r="BQ431" s="82"/>
      <c r="BR431" s="84"/>
      <c r="BS431" s="82"/>
      <c r="BT431" s="82"/>
      <c r="BU431" s="82"/>
      <c r="BV431" s="82"/>
    </row>
    <row r="432" spans="1:75" s="86" customFormat="1" x14ac:dyDescent="0.25">
      <c r="A432" s="79">
        <v>430</v>
      </c>
      <c r="B432" s="79">
        <v>1</v>
      </c>
      <c r="C432" s="80" t="s">
        <v>871</v>
      </c>
      <c r="D432" s="81">
        <f>май!D432-июнь!E432</f>
        <v>747.04135593623198</v>
      </c>
      <c r="E432" s="81">
        <f t="shared" si="6"/>
        <v>6.1310000000000002</v>
      </c>
      <c r="F432" s="82"/>
      <c r="G432" s="82"/>
      <c r="H432" s="82"/>
      <c r="I432" s="83"/>
      <c r="J432" s="82"/>
      <c r="K432" s="82"/>
      <c r="L432" s="82"/>
      <c r="M432" s="82"/>
      <c r="N432" s="82"/>
      <c r="O432" s="84"/>
      <c r="P432" s="82"/>
      <c r="Q432" s="84"/>
      <c r="R432" s="82"/>
      <c r="S432" s="82"/>
      <c r="T432" s="82"/>
      <c r="U432" s="82"/>
      <c r="V432" s="82"/>
      <c r="W432" s="82"/>
      <c r="X432" s="82"/>
      <c r="Y432" s="84"/>
      <c r="Z432" s="82"/>
      <c r="AA432" s="85"/>
      <c r="AB432" s="82"/>
      <c r="AC432" s="82"/>
      <c r="AD432" s="82"/>
      <c r="AE432" s="82"/>
      <c r="AF432" s="82"/>
      <c r="AG432" s="82"/>
      <c r="AH432" s="84"/>
      <c r="AI432" s="82"/>
      <c r="AJ432" s="84"/>
      <c r="AK432" s="82"/>
      <c r="AL432" s="82"/>
      <c r="AM432" s="82"/>
      <c r="AN432" s="84"/>
      <c r="AO432" s="82"/>
      <c r="AP432" s="84"/>
      <c r="AQ432" s="82"/>
      <c r="AR432" s="84"/>
      <c r="AS432" s="82"/>
      <c r="AT432" s="82"/>
      <c r="AU432" s="82"/>
      <c r="AV432" s="84"/>
      <c r="AW432" s="82"/>
      <c r="AX432" s="82"/>
      <c r="AY432" s="82"/>
      <c r="AZ432" s="84"/>
      <c r="BA432" s="82"/>
      <c r="BB432" s="82"/>
      <c r="BC432" s="82"/>
      <c r="BD432" s="82"/>
      <c r="BE432" s="82"/>
      <c r="BF432" s="82"/>
      <c r="BG432" s="82"/>
      <c r="BH432" s="82"/>
      <c r="BI432" s="82"/>
      <c r="BJ432" s="84"/>
      <c r="BK432" s="82"/>
      <c r="BL432" s="84">
        <v>8</v>
      </c>
      <c r="BM432" s="82">
        <v>3.81</v>
      </c>
      <c r="BN432" s="82"/>
      <c r="BO432" s="82"/>
      <c r="BP432" s="84"/>
      <c r="BQ432" s="82"/>
      <c r="BR432" s="84"/>
      <c r="BS432" s="82"/>
      <c r="BT432" s="82"/>
      <c r="BU432" s="82"/>
      <c r="BV432" s="82">
        <v>2.3210000000000002</v>
      </c>
      <c r="BW432" s="86" t="s">
        <v>1073</v>
      </c>
    </row>
    <row r="433" spans="1:75" x14ac:dyDescent="0.25">
      <c r="A433" s="16">
        <v>431</v>
      </c>
      <c r="B433" s="16">
        <v>1</v>
      </c>
      <c r="C433" s="31" t="s">
        <v>872</v>
      </c>
      <c r="D433" s="40">
        <f>май!D433-июнь!E433</f>
        <v>515.41889800000013</v>
      </c>
      <c r="E433" s="40">
        <f t="shared" si="6"/>
        <v>0</v>
      </c>
      <c r="F433" s="36"/>
      <c r="G433" s="36"/>
      <c r="H433" s="36"/>
      <c r="I433" s="27"/>
      <c r="J433" s="36"/>
      <c r="K433" s="36"/>
      <c r="L433" s="36"/>
      <c r="M433" s="36"/>
      <c r="N433" s="36"/>
      <c r="O433" s="29"/>
      <c r="P433" s="36"/>
      <c r="Q433" s="29"/>
      <c r="R433" s="36"/>
      <c r="S433" s="36"/>
      <c r="T433" s="36"/>
      <c r="U433" s="36"/>
      <c r="V433" s="36"/>
      <c r="W433" s="36"/>
      <c r="X433" s="36"/>
      <c r="Y433" s="29"/>
      <c r="Z433" s="36"/>
      <c r="AA433" s="66"/>
      <c r="AB433" s="36"/>
      <c r="AC433" s="36"/>
      <c r="AD433" s="36"/>
      <c r="AE433" s="36"/>
      <c r="AF433" s="36"/>
      <c r="AG433" s="36"/>
      <c r="AH433" s="29"/>
      <c r="AI433" s="36"/>
      <c r="AJ433" s="29"/>
      <c r="AK433" s="36"/>
      <c r="AL433" s="36"/>
      <c r="AM433" s="36"/>
      <c r="AN433" s="29"/>
      <c r="AO433" s="36"/>
      <c r="AP433" s="29"/>
      <c r="AQ433" s="36"/>
      <c r="AR433" s="29"/>
      <c r="AS433" s="36"/>
      <c r="AT433" s="36"/>
      <c r="AU433" s="36"/>
      <c r="AV433" s="29"/>
      <c r="AW433" s="36"/>
      <c r="AX433" s="36"/>
      <c r="AY433" s="36"/>
      <c r="AZ433" s="29"/>
      <c r="BA433" s="36"/>
      <c r="BB433" s="36"/>
      <c r="BC433" s="36"/>
      <c r="BD433" s="36"/>
      <c r="BE433" s="36"/>
      <c r="BF433" s="36"/>
      <c r="BG433" s="36"/>
      <c r="BH433" s="36"/>
      <c r="BI433" s="36"/>
      <c r="BJ433" s="29"/>
      <c r="BK433" s="36"/>
      <c r="BL433" s="29"/>
      <c r="BM433" s="36"/>
      <c r="BN433" s="36"/>
      <c r="BO433" s="36"/>
      <c r="BP433" s="29"/>
      <c r="BQ433" s="36"/>
      <c r="BR433" s="29"/>
      <c r="BS433" s="36"/>
      <c r="BT433" s="36"/>
      <c r="BU433" s="36"/>
      <c r="BV433" s="36"/>
    </row>
    <row r="434" spans="1:75" s="86" customFormat="1" x14ac:dyDescent="0.25">
      <c r="A434" s="79">
        <v>432</v>
      </c>
      <c r="B434" s="79">
        <v>1</v>
      </c>
      <c r="C434" s="80" t="s">
        <v>873</v>
      </c>
      <c r="D434" s="81">
        <f>май!D434-июнь!E434</f>
        <v>376.7738874009662</v>
      </c>
      <c r="E434" s="81">
        <f t="shared" si="6"/>
        <v>5.3250000000000002</v>
      </c>
      <c r="F434" s="82"/>
      <c r="G434" s="82"/>
      <c r="H434" s="82"/>
      <c r="I434" s="83"/>
      <c r="J434" s="82"/>
      <c r="K434" s="82"/>
      <c r="L434" s="82"/>
      <c r="M434" s="82"/>
      <c r="N434" s="82"/>
      <c r="O434" s="84"/>
      <c r="P434" s="82"/>
      <c r="Q434" s="84"/>
      <c r="R434" s="82"/>
      <c r="S434" s="82"/>
      <c r="T434" s="82"/>
      <c r="U434" s="82"/>
      <c r="V434" s="82"/>
      <c r="W434" s="82"/>
      <c r="X434" s="82"/>
      <c r="Y434" s="84"/>
      <c r="Z434" s="82"/>
      <c r="AA434" s="85"/>
      <c r="AB434" s="82"/>
      <c r="AC434" s="82"/>
      <c r="AD434" s="82"/>
      <c r="AE434" s="82"/>
      <c r="AF434" s="82"/>
      <c r="AG434" s="82"/>
      <c r="AH434" s="84"/>
      <c r="AI434" s="82"/>
      <c r="AJ434" s="84"/>
      <c r="AK434" s="82"/>
      <c r="AL434" s="82"/>
      <c r="AM434" s="82"/>
      <c r="AN434" s="84"/>
      <c r="AO434" s="82"/>
      <c r="AP434" s="84"/>
      <c r="AQ434" s="82"/>
      <c r="AR434" s="84"/>
      <c r="AS434" s="82"/>
      <c r="AT434" s="82"/>
      <c r="AU434" s="82"/>
      <c r="AV434" s="84"/>
      <c r="AW434" s="82"/>
      <c r="AX434" s="82"/>
      <c r="AY434" s="82"/>
      <c r="AZ434" s="84"/>
      <c r="BA434" s="82"/>
      <c r="BB434" s="82"/>
      <c r="BC434" s="82"/>
      <c r="BD434" s="82"/>
      <c r="BE434" s="82"/>
      <c r="BF434" s="82"/>
      <c r="BG434" s="82"/>
      <c r="BH434" s="82"/>
      <c r="BI434" s="82"/>
      <c r="BJ434" s="84"/>
      <c r="BK434" s="82"/>
      <c r="BL434" s="84">
        <v>4</v>
      </c>
      <c r="BM434" s="82">
        <v>3.0070000000000001</v>
      </c>
      <c r="BN434" s="82"/>
      <c r="BO434" s="82"/>
      <c r="BP434" s="84"/>
      <c r="BQ434" s="82"/>
      <c r="BR434" s="84"/>
      <c r="BS434" s="82"/>
      <c r="BT434" s="82"/>
      <c r="BU434" s="82"/>
      <c r="BV434" s="82">
        <v>2.3180000000000001</v>
      </c>
      <c r="BW434" s="86" t="s">
        <v>1073</v>
      </c>
    </row>
    <row r="435" spans="1:75" x14ac:dyDescent="0.25">
      <c r="A435" s="16">
        <v>433</v>
      </c>
      <c r="B435" s="16">
        <v>1</v>
      </c>
      <c r="C435" s="31" t="s">
        <v>874</v>
      </c>
      <c r="D435" s="40">
        <f>май!D435-июнь!E435</f>
        <v>359.76571904347827</v>
      </c>
      <c r="E435" s="40">
        <f t="shared" si="6"/>
        <v>0</v>
      </c>
      <c r="F435" s="36"/>
      <c r="G435" s="36"/>
      <c r="H435" s="36"/>
      <c r="I435" s="27"/>
      <c r="J435" s="36"/>
      <c r="K435" s="36"/>
      <c r="L435" s="36"/>
      <c r="M435" s="36"/>
      <c r="N435" s="36"/>
      <c r="O435" s="29"/>
      <c r="P435" s="36"/>
      <c r="Q435" s="29"/>
      <c r="R435" s="36"/>
      <c r="S435" s="36"/>
      <c r="T435" s="36"/>
      <c r="U435" s="36"/>
      <c r="V435" s="36"/>
      <c r="W435" s="36"/>
      <c r="X435" s="36"/>
      <c r="Y435" s="29"/>
      <c r="Z435" s="36"/>
      <c r="AA435" s="66"/>
      <c r="AB435" s="36"/>
      <c r="AC435" s="36"/>
      <c r="AD435" s="36"/>
      <c r="AE435" s="36"/>
      <c r="AF435" s="36"/>
      <c r="AG435" s="36"/>
      <c r="AH435" s="29"/>
      <c r="AI435" s="36"/>
      <c r="AJ435" s="29"/>
      <c r="AK435" s="36"/>
      <c r="AL435" s="36"/>
      <c r="AM435" s="36"/>
      <c r="AN435" s="29"/>
      <c r="AO435" s="36"/>
      <c r="AP435" s="29"/>
      <c r="AQ435" s="36"/>
      <c r="AR435" s="29"/>
      <c r="AS435" s="36"/>
      <c r="AT435" s="36"/>
      <c r="AU435" s="36"/>
      <c r="AV435" s="29"/>
      <c r="AW435" s="36"/>
      <c r="AX435" s="36"/>
      <c r="AY435" s="36"/>
      <c r="AZ435" s="29"/>
      <c r="BA435" s="36"/>
      <c r="BB435" s="36"/>
      <c r="BC435" s="36"/>
      <c r="BD435" s="36"/>
      <c r="BE435" s="36"/>
      <c r="BF435" s="36"/>
      <c r="BG435" s="36"/>
      <c r="BH435" s="36"/>
      <c r="BI435" s="36"/>
      <c r="BJ435" s="29"/>
      <c r="BK435" s="36"/>
      <c r="BL435" s="29"/>
      <c r="BM435" s="36"/>
      <c r="BN435" s="36"/>
      <c r="BO435" s="36"/>
      <c r="BP435" s="29"/>
      <c r="BQ435" s="36"/>
      <c r="BR435" s="29"/>
      <c r="BS435" s="36"/>
      <c r="BT435" s="36"/>
      <c r="BU435" s="36"/>
      <c r="BV435" s="36"/>
    </row>
    <row r="436" spans="1:75" s="86" customFormat="1" x14ac:dyDescent="0.25">
      <c r="A436" s="79">
        <v>434</v>
      </c>
      <c r="B436" s="79">
        <v>1</v>
      </c>
      <c r="C436" s="80" t="s">
        <v>875</v>
      </c>
      <c r="D436" s="81">
        <f>май!D436-июнь!E436</f>
        <v>200.55922561352656</v>
      </c>
      <c r="E436" s="81">
        <f t="shared" si="6"/>
        <v>4.9779999999999998</v>
      </c>
      <c r="F436" s="82"/>
      <c r="G436" s="82"/>
      <c r="H436" s="82"/>
      <c r="I436" s="83"/>
      <c r="J436" s="82"/>
      <c r="K436" s="82"/>
      <c r="L436" s="82"/>
      <c r="M436" s="82"/>
      <c r="N436" s="82"/>
      <c r="O436" s="84"/>
      <c r="P436" s="82"/>
      <c r="Q436" s="84"/>
      <c r="R436" s="82"/>
      <c r="S436" s="82"/>
      <c r="T436" s="82"/>
      <c r="U436" s="82"/>
      <c r="V436" s="82"/>
      <c r="W436" s="82"/>
      <c r="X436" s="82"/>
      <c r="Y436" s="84"/>
      <c r="Z436" s="82"/>
      <c r="AA436" s="85"/>
      <c r="AB436" s="82"/>
      <c r="AC436" s="82"/>
      <c r="AD436" s="82"/>
      <c r="AE436" s="82"/>
      <c r="AF436" s="82"/>
      <c r="AG436" s="82"/>
      <c r="AH436" s="84"/>
      <c r="AI436" s="82"/>
      <c r="AJ436" s="84"/>
      <c r="AK436" s="82"/>
      <c r="AL436" s="82"/>
      <c r="AM436" s="82"/>
      <c r="AN436" s="84"/>
      <c r="AO436" s="82"/>
      <c r="AP436" s="84"/>
      <c r="AQ436" s="82"/>
      <c r="AR436" s="84"/>
      <c r="AS436" s="82"/>
      <c r="AT436" s="82"/>
      <c r="AU436" s="82"/>
      <c r="AV436" s="84"/>
      <c r="AW436" s="82"/>
      <c r="AX436" s="82"/>
      <c r="AY436" s="82"/>
      <c r="AZ436" s="84"/>
      <c r="BA436" s="82"/>
      <c r="BB436" s="82"/>
      <c r="BC436" s="82"/>
      <c r="BD436" s="82"/>
      <c r="BE436" s="82"/>
      <c r="BF436" s="82"/>
      <c r="BG436" s="82"/>
      <c r="BH436" s="82"/>
      <c r="BI436" s="82"/>
      <c r="BJ436" s="84"/>
      <c r="BK436" s="82"/>
      <c r="BL436" s="84"/>
      <c r="BM436" s="82"/>
      <c r="BN436" s="82"/>
      <c r="BO436" s="82"/>
      <c r="BP436" s="84"/>
      <c r="BQ436" s="82"/>
      <c r="BR436" s="84"/>
      <c r="BS436" s="82"/>
      <c r="BT436" s="82"/>
      <c r="BU436" s="82"/>
      <c r="BV436" s="82">
        <v>4.9779999999999998</v>
      </c>
      <c r="BW436" s="86" t="s">
        <v>1150</v>
      </c>
    </row>
    <row r="437" spans="1:75" x14ac:dyDescent="0.25">
      <c r="A437" s="16">
        <v>435</v>
      </c>
      <c r="B437" s="16">
        <v>1</v>
      </c>
      <c r="C437" s="31" t="s">
        <v>876</v>
      </c>
      <c r="D437" s="40">
        <f>май!D437-июнь!E437</f>
        <v>569.80664172946854</v>
      </c>
      <c r="E437" s="40">
        <f t="shared" si="6"/>
        <v>0</v>
      </c>
      <c r="F437" s="36"/>
      <c r="G437" s="36"/>
      <c r="H437" s="36"/>
      <c r="I437" s="27"/>
      <c r="J437" s="36"/>
      <c r="K437" s="36"/>
      <c r="L437" s="36"/>
      <c r="M437" s="36"/>
      <c r="N437" s="36"/>
      <c r="O437" s="29"/>
      <c r="P437" s="36"/>
      <c r="Q437" s="29"/>
      <c r="R437" s="36"/>
      <c r="S437" s="36"/>
      <c r="T437" s="36"/>
      <c r="U437" s="36"/>
      <c r="V437" s="36"/>
      <c r="W437" s="36"/>
      <c r="X437" s="36"/>
      <c r="Y437" s="29"/>
      <c r="Z437" s="36"/>
      <c r="AA437" s="66"/>
      <c r="AB437" s="36"/>
      <c r="AC437" s="36"/>
      <c r="AD437" s="36"/>
      <c r="AE437" s="36"/>
      <c r="AF437" s="36"/>
      <c r="AG437" s="36"/>
      <c r="AH437" s="29"/>
      <c r="AI437" s="36"/>
      <c r="AJ437" s="29"/>
      <c r="AK437" s="36"/>
      <c r="AL437" s="36"/>
      <c r="AM437" s="36"/>
      <c r="AN437" s="29"/>
      <c r="AO437" s="36"/>
      <c r="AP437" s="29"/>
      <c r="AQ437" s="36"/>
      <c r="AR437" s="29"/>
      <c r="AS437" s="36"/>
      <c r="AT437" s="36"/>
      <c r="AU437" s="36"/>
      <c r="AV437" s="29"/>
      <c r="AW437" s="36"/>
      <c r="AX437" s="36"/>
      <c r="AY437" s="36"/>
      <c r="AZ437" s="29"/>
      <c r="BA437" s="36"/>
      <c r="BB437" s="36"/>
      <c r="BC437" s="36"/>
      <c r="BD437" s="36"/>
      <c r="BE437" s="36"/>
      <c r="BF437" s="36"/>
      <c r="BG437" s="36"/>
      <c r="BH437" s="36"/>
      <c r="BI437" s="36"/>
      <c r="BJ437" s="29"/>
      <c r="BK437" s="36"/>
      <c r="BL437" s="29"/>
      <c r="BM437" s="36"/>
      <c r="BN437" s="36"/>
      <c r="BO437" s="36"/>
      <c r="BP437" s="29"/>
      <c r="BQ437" s="36"/>
      <c r="BR437" s="29"/>
      <c r="BS437" s="36"/>
      <c r="BT437" s="36"/>
      <c r="BU437" s="36"/>
      <c r="BV437" s="36"/>
    </row>
    <row r="438" spans="1:75" s="86" customFormat="1" x14ac:dyDescent="0.25">
      <c r="A438" s="79">
        <v>436</v>
      </c>
      <c r="B438" s="79">
        <v>1</v>
      </c>
      <c r="C438" s="80" t="s">
        <v>877</v>
      </c>
      <c r="D438" s="81">
        <f>май!D438-июнь!E438</f>
        <v>713.84433750724656</v>
      </c>
      <c r="E438" s="81">
        <f t="shared" si="6"/>
        <v>30.606999999999999</v>
      </c>
      <c r="F438" s="82"/>
      <c r="G438" s="82"/>
      <c r="H438" s="82"/>
      <c r="I438" s="83"/>
      <c r="J438" s="82"/>
      <c r="K438" s="82"/>
      <c r="L438" s="82"/>
      <c r="M438" s="82"/>
      <c r="N438" s="82"/>
      <c r="O438" s="84"/>
      <c r="P438" s="82"/>
      <c r="Q438" s="84"/>
      <c r="R438" s="82"/>
      <c r="S438" s="82"/>
      <c r="T438" s="82"/>
      <c r="U438" s="82">
        <v>1.9E-2</v>
      </c>
      <c r="V438" s="82">
        <v>26.177</v>
      </c>
      <c r="W438" s="82"/>
      <c r="X438" s="82"/>
      <c r="Y438" s="84"/>
      <c r="Z438" s="82"/>
      <c r="AA438" s="85"/>
      <c r="AB438" s="82"/>
      <c r="AC438" s="82"/>
      <c r="AD438" s="82"/>
      <c r="AE438" s="82"/>
      <c r="AF438" s="82"/>
      <c r="AG438" s="82"/>
      <c r="AH438" s="84">
        <v>2</v>
      </c>
      <c r="AI438" s="82">
        <v>4.43</v>
      </c>
      <c r="AJ438" s="84"/>
      <c r="AK438" s="82"/>
      <c r="AL438" s="82"/>
      <c r="AM438" s="82"/>
      <c r="AN438" s="84"/>
      <c r="AO438" s="82"/>
      <c r="AP438" s="84"/>
      <c r="AQ438" s="82"/>
      <c r="AR438" s="84"/>
      <c r="AS438" s="82"/>
      <c r="AT438" s="82"/>
      <c r="AU438" s="82"/>
      <c r="AV438" s="84"/>
      <c r="AW438" s="82"/>
      <c r="AX438" s="82"/>
      <c r="AY438" s="82"/>
      <c r="AZ438" s="84"/>
      <c r="BA438" s="82"/>
      <c r="BB438" s="82"/>
      <c r="BC438" s="82"/>
      <c r="BD438" s="82"/>
      <c r="BE438" s="82"/>
      <c r="BF438" s="82"/>
      <c r="BG438" s="82"/>
      <c r="BH438" s="82"/>
      <c r="BI438" s="82"/>
      <c r="BJ438" s="84"/>
      <c r="BK438" s="82"/>
      <c r="BL438" s="84"/>
      <c r="BM438" s="82"/>
      <c r="BN438" s="82"/>
      <c r="BO438" s="82"/>
      <c r="BP438" s="84"/>
      <c r="BQ438" s="82"/>
      <c r="BR438" s="84"/>
      <c r="BS438" s="82"/>
      <c r="BT438" s="82"/>
      <c r="BU438" s="82"/>
      <c r="BV438" s="82"/>
    </row>
    <row r="439" spans="1:75" x14ac:dyDescent="0.25">
      <c r="A439" s="16">
        <v>437</v>
      </c>
      <c r="B439" s="16">
        <v>1</v>
      </c>
      <c r="C439" s="31" t="s">
        <v>878</v>
      </c>
      <c r="D439" s="40">
        <f>май!D439-июнь!E439</f>
        <v>394.1164956908213</v>
      </c>
      <c r="E439" s="40">
        <f t="shared" si="6"/>
        <v>0</v>
      </c>
      <c r="F439" s="36"/>
      <c r="G439" s="36"/>
      <c r="H439" s="36"/>
      <c r="I439" s="27"/>
      <c r="J439" s="36"/>
      <c r="K439" s="36"/>
      <c r="L439" s="36"/>
      <c r="M439" s="36"/>
      <c r="N439" s="36"/>
      <c r="O439" s="29"/>
      <c r="P439" s="36"/>
      <c r="Q439" s="29"/>
      <c r="R439" s="36"/>
      <c r="S439" s="36"/>
      <c r="T439" s="36"/>
      <c r="U439" s="36"/>
      <c r="V439" s="36"/>
      <c r="W439" s="36"/>
      <c r="X439" s="36"/>
      <c r="Y439" s="29"/>
      <c r="Z439" s="36"/>
      <c r="AA439" s="66"/>
      <c r="AB439" s="36"/>
      <c r="AC439" s="36"/>
      <c r="AD439" s="36"/>
      <c r="AE439" s="36"/>
      <c r="AF439" s="36"/>
      <c r="AG439" s="36"/>
      <c r="AH439" s="29"/>
      <c r="AI439" s="36"/>
      <c r="AJ439" s="29"/>
      <c r="AK439" s="36"/>
      <c r="AL439" s="36"/>
      <c r="AM439" s="36"/>
      <c r="AN439" s="29"/>
      <c r="AO439" s="36"/>
      <c r="AP439" s="29"/>
      <c r="AQ439" s="36"/>
      <c r="AR439" s="29"/>
      <c r="AS439" s="36"/>
      <c r="AT439" s="36"/>
      <c r="AU439" s="36"/>
      <c r="AV439" s="29"/>
      <c r="AW439" s="36"/>
      <c r="AX439" s="36"/>
      <c r="AY439" s="36"/>
      <c r="AZ439" s="29"/>
      <c r="BA439" s="36"/>
      <c r="BB439" s="36"/>
      <c r="BC439" s="36"/>
      <c r="BD439" s="36"/>
      <c r="BE439" s="36"/>
      <c r="BF439" s="36"/>
      <c r="BG439" s="36"/>
      <c r="BH439" s="36"/>
      <c r="BI439" s="36"/>
      <c r="BJ439" s="29"/>
      <c r="BK439" s="36"/>
      <c r="BL439" s="29"/>
      <c r="BM439" s="36"/>
      <c r="BN439" s="36"/>
      <c r="BO439" s="36"/>
      <c r="BP439" s="29"/>
      <c r="BQ439" s="36"/>
      <c r="BR439" s="29"/>
      <c r="BS439" s="36"/>
      <c r="BT439" s="36"/>
      <c r="BU439" s="36"/>
      <c r="BV439" s="36"/>
    </row>
    <row r="440" spans="1:75" s="86" customFormat="1" x14ac:dyDescent="0.25">
      <c r="A440" s="79">
        <v>438</v>
      </c>
      <c r="B440" s="79">
        <v>2</v>
      </c>
      <c r="C440" s="80" t="s">
        <v>879</v>
      </c>
      <c r="D440" s="81">
        <f>май!D440-июнь!E440</f>
        <v>125.08142747826074</v>
      </c>
      <c r="E440" s="81">
        <f t="shared" si="6"/>
        <v>22.933</v>
      </c>
      <c r="F440" s="82"/>
      <c r="G440" s="82"/>
      <c r="H440" s="82"/>
      <c r="I440" s="83"/>
      <c r="J440" s="82"/>
      <c r="K440" s="82"/>
      <c r="L440" s="82"/>
      <c r="M440" s="82"/>
      <c r="N440" s="82"/>
      <c r="O440" s="84"/>
      <c r="P440" s="82"/>
      <c r="Q440" s="84"/>
      <c r="R440" s="82"/>
      <c r="S440" s="82"/>
      <c r="T440" s="82"/>
      <c r="U440" s="82"/>
      <c r="V440" s="82"/>
      <c r="W440" s="82"/>
      <c r="X440" s="82"/>
      <c r="Y440" s="84"/>
      <c r="Z440" s="82"/>
      <c r="AA440" s="85"/>
      <c r="AB440" s="82"/>
      <c r="AC440" s="82"/>
      <c r="AD440" s="82"/>
      <c r="AE440" s="82"/>
      <c r="AF440" s="82"/>
      <c r="AG440" s="82"/>
      <c r="AH440" s="84"/>
      <c r="AI440" s="82"/>
      <c r="AJ440" s="84"/>
      <c r="AK440" s="82"/>
      <c r="AL440" s="82"/>
      <c r="AM440" s="82"/>
      <c r="AN440" s="84"/>
      <c r="AO440" s="82"/>
      <c r="AP440" s="84"/>
      <c r="AQ440" s="82"/>
      <c r="AR440" s="84"/>
      <c r="AS440" s="82"/>
      <c r="AT440" s="82"/>
      <c r="AU440" s="82"/>
      <c r="AV440" s="84"/>
      <c r="AW440" s="82"/>
      <c r="AX440" s="82"/>
      <c r="AY440" s="82"/>
      <c r="AZ440" s="84"/>
      <c r="BA440" s="82"/>
      <c r="BB440" s="82"/>
      <c r="BC440" s="82"/>
      <c r="BD440" s="82"/>
      <c r="BE440" s="82"/>
      <c r="BF440" s="82"/>
      <c r="BG440" s="82"/>
      <c r="BH440" s="82"/>
      <c r="BI440" s="82"/>
      <c r="BJ440" s="84">
        <v>1</v>
      </c>
      <c r="BK440" s="82">
        <v>5.0819999999999999</v>
      </c>
      <c r="BL440" s="84">
        <v>25</v>
      </c>
      <c r="BM440" s="82">
        <v>17.850999999999999</v>
      </c>
      <c r="BN440" s="82"/>
      <c r="BO440" s="82"/>
      <c r="BP440" s="84"/>
      <c r="BQ440" s="82"/>
      <c r="BR440" s="84"/>
      <c r="BS440" s="82"/>
      <c r="BT440" s="82"/>
      <c r="BU440" s="82"/>
      <c r="BV440" s="82"/>
    </row>
    <row r="441" spans="1:75" s="86" customFormat="1" x14ac:dyDescent="0.25">
      <c r="A441" s="79">
        <v>439</v>
      </c>
      <c r="B441" s="79">
        <v>2</v>
      </c>
      <c r="C441" s="80" t="s">
        <v>880</v>
      </c>
      <c r="D441" s="81">
        <f>май!D441-июнь!E441</f>
        <v>3486.1566960193231</v>
      </c>
      <c r="E441" s="81">
        <f t="shared" si="6"/>
        <v>16.361999999999998</v>
      </c>
      <c r="F441" s="82"/>
      <c r="G441" s="82"/>
      <c r="H441" s="82"/>
      <c r="I441" s="83"/>
      <c r="J441" s="82"/>
      <c r="K441" s="82"/>
      <c r="L441" s="82"/>
      <c r="M441" s="82"/>
      <c r="N441" s="82"/>
      <c r="O441" s="84"/>
      <c r="P441" s="82"/>
      <c r="Q441" s="84"/>
      <c r="R441" s="82"/>
      <c r="S441" s="82"/>
      <c r="T441" s="82"/>
      <c r="U441" s="82"/>
      <c r="V441" s="82"/>
      <c r="W441" s="82"/>
      <c r="X441" s="82"/>
      <c r="Y441" s="84"/>
      <c r="Z441" s="82"/>
      <c r="AA441" s="85"/>
      <c r="AB441" s="82"/>
      <c r="AC441" s="82"/>
      <c r="AD441" s="82"/>
      <c r="AE441" s="82"/>
      <c r="AF441" s="82"/>
      <c r="AG441" s="82"/>
      <c r="AH441" s="84"/>
      <c r="AI441" s="82"/>
      <c r="AJ441" s="84"/>
      <c r="AK441" s="82"/>
      <c r="AL441" s="82"/>
      <c r="AM441" s="82"/>
      <c r="AN441" s="84"/>
      <c r="AO441" s="82"/>
      <c r="AP441" s="84"/>
      <c r="AQ441" s="82"/>
      <c r="AR441" s="84"/>
      <c r="AS441" s="82"/>
      <c r="AT441" s="82"/>
      <c r="AU441" s="82"/>
      <c r="AV441" s="84"/>
      <c r="AW441" s="82"/>
      <c r="AX441" s="82"/>
      <c r="AY441" s="82"/>
      <c r="AZ441" s="84"/>
      <c r="BA441" s="82"/>
      <c r="BB441" s="82"/>
      <c r="BC441" s="82"/>
      <c r="BD441" s="82"/>
      <c r="BE441" s="82"/>
      <c r="BF441" s="82"/>
      <c r="BG441" s="82"/>
      <c r="BH441" s="82"/>
      <c r="BI441" s="82"/>
      <c r="BJ441" s="84"/>
      <c r="BK441" s="82"/>
      <c r="BL441" s="84">
        <v>25</v>
      </c>
      <c r="BM441" s="82">
        <v>16.361999999999998</v>
      </c>
      <c r="BN441" s="82"/>
      <c r="BO441" s="82"/>
      <c r="BP441" s="84"/>
      <c r="BQ441" s="82"/>
      <c r="BR441" s="84"/>
      <c r="BS441" s="82"/>
      <c r="BT441" s="82"/>
      <c r="BU441" s="82"/>
      <c r="BV441" s="82"/>
    </row>
    <row r="442" spans="1:75" s="86" customFormat="1" x14ac:dyDescent="0.25">
      <c r="A442" s="79">
        <v>440</v>
      </c>
      <c r="B442" s="79">
        <v>2</v>
      </c>
      <c r="C442" s="80" t="s">
        <v>881</v>
      </c>
      <c r="D442" s="81">
        <f>май!D442-июнь!E442</f>
        <v>-504.35264942028988</v>
      </c>
      <c r="E442" s="81">
        <f t="shared" si="6"/>
        <v>16.863</v>
      </c>
      <c r="F442" s="82"/>
      <c r="G442" s="82"/>
      <c r="H442" s="82"/>
      <c r="I442" s="83"/>
      <c r="J442" s="82"/>
      <c r="K442" s="82"/>
      <c r="L442" s="82"/>
      <c r="M442" s="82"/>
      <c r="N442" s="82"/>
      <c r="O442" s="84"/>
      <c r="P442" s="82"/>
      <c r="Q442" s="84"/>
      <c r="R442" s="82"/>
      <c r="S442" s="82"/>
      <c r="T442" s="82"/>
      <c r="U442" s="82"/>
      <c r="V442" s="82"/>
      <c r="W442" s="82"/>
      <c r="X442" s="82"/>
      <c r="Y442" s="84"/>
      <c r="Z442" s="82"/>
      <c r="AA442" s="85"/>
      <c r="AB442" s="82"/>
      <c r="AC442" s="82"/>
      <c r="AD442" s="82"/>
      <c r="AE442" s="82"/>
      <c r="AF442" s="82"/>
      <c r="AG442" s="82"/>
      <c r="AH442" s="84"/>
      <c r="AI442" s="82"/>
      <c r="AJ442" s="84"/>
      <c r="AK442" s="82"/>
      <c r="AL442" s="82"/>
      <c r="AM442" s="82"/>
      <c r="AN442" s="84"/>
      <c r="AO442" s="82"/>
      <c r="AP442" s="84"/>
      <c r="AQ442" s="82"/>
      <c r="AR442" s="84"/>
      <c r="AS442" s="82"/>
      <c r="AT442" s="82"/>
      <c r="AU442" s="82"/>
      <c r="AV442" s="84"/>
      <c r="AW442" s="82"/>
      <c r="AX442" s="82"/>
      <c r="AY442" s="82"/>
      <c r="AZ442" s="84"/>
      <c r="BA442" s="82"/>
      <c r="BB442" s="82"/>
      <c r="BC442" s="82"/>
      <c r="BD442" s="82"/>
      <c r="BE442" s="82"/>
      <c r="BF442" s="82"/>
      <c r="BG442" s="82"/>
      <c r="BH442" s="82"/>
      <c r="BI442" s="82"/>
      <c r="BJ442" s="84"/>
      <c r="BK442" s="82"/>
      <c r="BL442" s="84">
        <v>25</v>
      </c>
      <c r="BM442" s="82">
        <v>16.863</v>
      </c>
      <c r="BN442" s="82"/>
      <c r="BO442" s="82"/>
      <c r="BP442" s="84"/>
      <c r="BQ442" s="82"/>
      <c r="BR442" s="84"/>
      <c r="BS442" s="82"/>
      <c r="BT442" s="82"/>
      <c r="BU442" s="82"/>
      <c r="BV442" s="82"/>
    </row>
    <row r="443" spans="1:75" x14ac:dyDescent="0.25">
      <c r="A443" s="16">
        <v>441</v>
      </c>
      <c r="B443" s="16">
        <v>2</v>
      </c>
      <c r="C443" s="31" t="s">
        <v>882</v>
      </c>
      <c r="D443" s="40">
        <f>май!D443-июнь!E443</f>
        <v>-93.324137874396129</v>
      </c>
      <c r="E443" s="40">
        <f t="shared" si="6"/>
        <v>0</v>
      </c>
      <c r="F443" s="36"/>
      <c r="G443" s="36"/>
      <c r="H443" s="36"/>
      <c r="I443" s="27"/>
      <c r="J443" s="36"/>
      <c r="K443" s="36"/>
      <c r="L443" s="36"/>
      <c r="M443" s="36"/>
      <c r="N443" s="36"/>
      <c r="O443" s="29"/>
      <c r="P443" s="36"/>
      <c r="Q443" s="29"/>
      <c r="R443" s="36"/>
      <c r="S443" s="36"/>
      <c r="T443" s="36"/>
      <c r="U443" s="36"/>
      <c r="V443" s="36"/>
      <c r="W443" s="36"/>
      <c r="X443" s="36"/>
      <c r="Y443" s="29"/>
      <c r="Z443" s="36"/>
      <c r="AA443" s="66"/>
      <c r="AB443" s="36"/>
      <c r="AC443" s="36"/>
      <c r="AD443" s="36"/>
      <c r="AE443" s="36"/>
      <c r="AF443" s="36"/>
      <c r="AG443" s="36"/>
      <c r="AH443" s="29"/>
      <c r="AI443" s="36"/>
      <c r="AJ443" s="29"/>
      <c r="AK443" s="36"/>
      <c r="AL443" s="36"/>
      <c r="AM443" s="36"/>
      <c r="AN443" s="29"/>
      <c r="AO443" s="36"/>
      <c r="AP443" s="29"/>
      <c r="AQ443" s="36"/>
      <c r="AR443" s="29"/>
      <c r="AS443" s="36"/>
      <c r="AT443" s="36"/>
      <c r="AU443" s="36"/>
      <c r="AV443" s="29"/>
      <c r="AW443" s="36"/>
      <c r="AX443" s="36"/>
      <c r="AY443" s="36"/>
      <c r="AZ443" s="29"/>
      <c r="BA443" s="36"/>
      <c r="BB443" s="36"/>
      <c r="BC443" s="36"/>
      <c r="BD443" s="36"/>
      <c r="BE443" s="36"/>
      <c r="BF443" s="36"/>
      <c r="BG443" s="36"/>
      <c r="BH443" s="36"/>
      <c r="BI443" s="36"/>
      <c r="BJ443" s="29"/>
      <c r="BK443" s="36"/>
      <c r="BL443" s="29"/>
      <c r="BM443" s="36"/>
      <c r="BN443" s="36"/>
      <c r="BO443" s="36"/>
      <c r="BP443" s="29"/>
      <c r="BQ443" s="36"/>
      <c r="BR443" s="29"/>
      <c r="BS443" s="36"/>
      <c r="BT443" s="36"/>
      <c r="BU443" s="36"/>
      <c r="BV443" s="36"/>
    </row>
    <row r="444" spans="1:75" s="86" customFormat="1" x14ac:dyDescent="0.25">
      <c r="A444" s="79">
        <v>442</v>
      </c>
      <c r="B444" s="79">
        <v>2</v>
      </c>
      <c r="C444" s="80" t="s">
        <v>942</v>
      </c>
      <c r="D444" s="81">
        <f>май!D444-июнь!E444</f>
        <v>661.77320128502413</v>
      </c>
      <c r="E444" s="81">
        <f t="shared" si="6"/>
        <v>60.322000000000003</v>
      </c>
      <c r="F444" s="82"/>
      <c r="G444" s="82"/>
      <c r="H444" s="82"/>
      <c r="I444" s="83"/>
      <c r="J444" s="82"/>
      <c r="K444" s="82"/>
      <c r="L444" s="82"/>
      <c r="M444" s="82"/>
      <c r="N444" s="82"/>
      <c r="O444" s="84"/>
      <c r="P444" s="82"/>
      <c r="Q444" s="84"/>
      <c r="R444" s="82"/>
      <c r="S444" s="82"/>
      <c r="T444" s="82"/>
      <c r="U444" s="82"/>
      <c r="V444" s="82"/>
      <c r="W444" s="82"/>
      <c r="X444" s="82"/>
      <c r="Y444" s="84"/>
      <c r="Z444" s="82"/>
      <c r="AA444" s="85"/>
      <c r="AB444" s="82"/>
      <c r="AC444" s="82"/>
      <c r="AD444" s="82"/>
      <c r="AE444" s="82"/>
      <c r="AF444" s="82"/>
      <c r="AG444" s="82"/>
      <c r="AH444" s="84"/>
      <c r="AI444" s="82"/>
      <c r="AJ444" s="84"/>
      <c r="AK444" s="82"/>
      <c r="AL444" s="82"/>
      <c r="AM444" s="82"/>
      <c r="AN444" s="84"/>
      <c r="AO444" s="82"/>
      <c r="AP444" s="84"/>
      <c r="AQ444" s="82"/>
      <c r="AR444" s="84"/>
      <c r="AS444" s="82"/>
      <c r="AT444" s="82"/>
      <c r="AU444" s="82"/>
      <c r="AV444" s="84"/>
      <c r="AW444" s="82"/>
      <c r="AX444" s="82"/>
      <c r="AY444" s="82"/>
      <c r="AZ444" s="84"/>
      <c r="BA444" s="82"/>
      <c r="BB444" s="82"/>
      <c r="BC444" s="82"/>
      <c r="BD444" s="82"/>
      <c r="BE444" s="82"/>
      <c r="BF444" s="82">
        <v>6.0000000000000001E-3</v>
      </c>
      <c r="BG444" s="82">
        <v>8.4269999999999996</v>
      </c>
      <c r="BH444" s="82"/>
      <c r="BI444" s="82"/>
      <c r="BJ444" s="84"/>
      <c r="BK444" s="82"/>
      <c r="BL444" s="84"/>
      <c r="BM444" s="82"/>
      <c r="BN444" s="82"/>
      <c r="BO444" s="82"/>
      <c r="BP444" s="84"/>
      <c r="BQ444" s="82"/>
      <c r="BR444" s="84"/>
      <c r="BS444" s="82"/>
      <c r="BT444" s="82"/>
      <c r="BU444" s="82"/>
      <c r="BV444" s="82">
        <v>51.895000000000003</v>
      </c>
      <c r="BW444" s="86" t="s">
        <v>1135</v>
      </c>
    </row>
    <row r="445" spans="1:75" x14ac:dyDescent="0.25">
      <c r="A445" s="16">
        <v>443</v>
      </c>
      <c r="B445" s="16">
        <v>2</v>
      </c>
      <c r="C445" s="31" t="s">
        <v>883</v>
      </c>
      <c r="D445" s="40">
        <f>май!D445-июнь!E445</f>
        <v>97.576635420289847</v>
      </c>
      <c r="E445" s="40">
        <f t="shared" si="6"/>
        <v>0</v>
      </c>
      <c r="F445" s="36"/>
      <c r="G445" s="36"/>
      <c r="H445" s="36"/>
      <c r="I445" s="27"/>
      <c r="J445" s="36"/>
      <c r="K445" s="36"/>
      <c r="L445" s="36"/>
      <c r="M445" s="36"/>
      <c r="N445" s="36"/>
      <c r="O445" s="29"/>
      <c r="P445" s="36"/>
      <c r="Q445" s="29"/>
      <c r="R445" s="36"/>
      <c r="S445" s="36"/>
      <c r="T445" s="36"/>
      <c r="U445" s="36"/>
      <c r="V445" s="36"/>
      <c r="W445" s="36"/>
      <c r="X445" s="36"/>
      <c r="Y445" s="29"/>
      <c r="Z445" s="36"/>
      <c r="AA445" s="66"/>
      <c r="AB445" s="36"/>
      <c r="AC445" s="36"/>
      <c r="AD445" s="36"/>
      <c r="AE445" s="36"/>
      <c r="AF445" s="36"/>
      <c r="AG445" s="36"/>
      <c r="AH445" s="29"/>
      <c r="AI445" s="36"/>
      <c r="AJ445" s="29"/>
      <c r="AK445" s="36"/>
      <c r="AL445" s="36"/>
      <c r="AM445" s="36"/>
      <c r="AN445" s="29"/>
      <c r="AO445" s="36"/>
      <c r="AP445" s="29"/>
      <c r="AQ445" s="36"/>
      <c r="AR445" s="29"/>
      <c r="AS445" s="36"/>
      <c r="AT445" s="36"/>
      <c r="AU445" s="36"/>
      <c r="AV445" s="29"/>
      <c r="AW445" s="36"/>
      <c r="AX445" s="36"/>
      <c r="AY445" s="36"/>
      <c r="AZ445" s="29"/>
      <c r="BA445" s="36"/>
      <c r="BB445" s="36"/>
      <c r="BC445" s="36"/>
      <c r="BD445" s="36"/>
      <c r="BE445" s="36"/>
      <c r="BF445" s="36"/>
      <c r="BG445" s="36"/>
      <c r="BH445" s="36"/>
      <c r="BI445" s="36"/>
      <c r="BJ445" s="29"/>
      <c r="BK445" s="36"/>
      <c r="BL445" s="29"/>
      <c r="BM445" s="36"/>
      <c r="BN445" s="36"/>
      <c r="BO445" s="36"/>
      <c r="BP445" s="29"/>
      <c r="BQ445" s="36"/>
      <c r="BR445" s="29"/>
      <c r="BS445" s="36"/>
      <c r="BT445" s="36"/>
      <c r="BU445" s="36"/>
      <c r="BV445" s="36"/>
    </row>
    <row r="446" spans="1:75" x14ac:dyDescent="0.25">
      <c r="A446" s="16">
        <v>444</v>
      </c>
      <c r="B446" s="16">
        <v>2</v>
      </c>
      <c r="C446" s="31" t="s">
        <v>884</v>
      </c>
      <c r="D446" s="40">
        <f>май!D446-июнь!E446</f>
        <v>431.35980589371974</v>
      </c>
      <c r="E446" s="40">
        <f t="shared" si="6"/>
        <v>0</v>
      </c>
      <c r="F446" s="36"/>
      <c r="G446" s="36"/>
      <c r="H446" s="36"/>
      <c r="I446" s="27"/>
      <c r="J446" s="36"/>
      <c r="K446" s="36"/>
      <c r="L446" s="36"/>
      <c r="M446" s="36"/>
      <c r="N446" s="36"/>
      <c r="O446" s="29"/>
      <c r="P446" s="36"/>
      <c r="Q446" s="29"/>
      <c r="R446" s="36"/>
      <c r="S446" s="36"/>
      <c r="T446" s="36"/>
      <c r="U446" s="36"/>
      <c r="V446" s="36"/>
      <c r="W446" s="36"/>
      <c r="X446" s="36"/>
      <c r="Y446" s="29"/>
      <c r="Z446" s="36"/>
      <c r="AA446" s="66"/>
      <c r="AB446" s="36"/>
      <c r="AC446" s="36"/>
      <c r="AD446" s="36"/>
      <c r="AE446" s="36"/>
      <c r="AF446" s="36"/>
      <c r="AG446" s="36"/>
      <c r="AH446" s="29"/>
      <c r="AI446" s="36"/>
      <c r="AJ446" s="29"/>
      <c r="AK446" s="36"/>
      <c r="AL446" s="36"/>
      <c r="AM446" s="36"/>
      <c r="AN446" s="29"/>
      <c r="AO446" s="36"/>
      <c r="AP446" s="29"/>
      <c r="AQ446" s="36"/>
      <c r="AR446" s="29"/>
      <c r="AS446" s="36"/>
      <c r="AT446" s="36"/>
      <c r="AU446" s="36"/>
      <c r="AV446" s="29"/>
      <c r="AW446" s="36"/>
      <c r="AX446" s="36"/>
      <c r="AY446" s="36"/>
      <c r="AZ446" s="29"/>
      <c r="BA446" s="36"/>
      <c r="BB446" s="36"/>
      <c r="BC446" s="36"/>
      <c r="BD446" s="36"/>
      <c r="BE446" s="36"/>
      <c r="BF446" s="36"/>
      <c r="BG446" s="36"/>
      <c r="BH446" s="36"/>
      <c r="BI446" s="36"/>
      <c r="BJ446" s="29"/>
      <c r="BK446" s="36"/>
      <c r="BL446" s="29"/>
      <c r="BM446" s="36"/>
      <c r="BN446" s="36"/>
      <c r="BO446" s="36"/>
      <c r="BP446" s="29"/>
      <c r="BQ446" s="36"/>
      <c r="BR446" s="29"/>
      <c r="BS446" s="36"/>
      <c r="BT446" s="36"/>
      <c r="BU446" s="36"/>
      <c r="BV446" s="36"/>
    </row>
    <row r="447" spans="1:75" x14ac:dyDescent="0.25">
      <c r="A447" s="16">
        <v>445</v>
      </c>
      <c r="B447" s="16">
        <v>3</v>
      </c>
      <c r="C447" s="31" t="s">
        <v>885</v>
      </c>
      <c r="D447" s="40">
        <f>май!D447-июнь!E447</f>
        <v>-410.02887449275352</v>
      </c>
      <c r="E447" s="40">
        <f t="shared" si="6"/>
        <v>0</v>
      </c>
      <c r="F447" s="36"/>
      <c r="G447" s="36"/>
      <c r="H447" s="36"/>
      <c r="I447" s="27"/>
      <c r="J447" s="36"/>
      <c r="K447" s="36"/>
      <c r="L447" s="36"/>
      <c r="M447" s="36"/>
      <c r="N447" s="36"/>
      <c r="O447" s="29"/>
      <c r="P447" s="36"/>
      <c r="Q447" s="29"/>
      <c r="R447" s="36"/>
      <c r="S447" s="36"/>
      <c r="T447" s="36"/>
      <c r="U447" s="36"/>
      <c r="V447" s="36"/>
      <c r="W447" s="36"/>
      <c r="X447" s="36"/>
      <c r="Y447" s="29"/>
      <c r="Z447" s="36"/>
      <c r="AA447" s="66"/>
      <c r="AB447" s="36"/>
      <c r="AC447" s="36"/>
      <c r="AD447" s="36"/>
      <c r="AE447" s="36"/>
      <c r="AF447" s="36"/>
      <c r="AG447" s="36"/>
      <c r="AH447" s="29"/>
      <c r="AI447" s="36"/>
      <c r="AJ447" s="29"/>
      <c r="AK447" s="36"/>
      <c r="AL447" s="36"/>
      <c r="AM447" s="36"/>
      <c r="AN447" s="29"/>
      <c r="AO447" s="36"/>
      <c r="AP447" s="29"/>
      <c r="AQ447" s="36"/>
      <c r="AR447" s="29"/>
      <c r="AS447" s="36"/>
      <c r="AT447" s="36"/>
      <c r="AU447" s="36"/>
      <c r="AV447" s="29"/>
      <c r="AW447" s="36"/>
      <c r="AX447" s="36"/>
      <c r="AY447" s="36"/>
      <c r="AZ447" s="29"/>
      <c r="BA447" s="36"/>
      <c r="BB447" s="36"/>
      <c r="BC447" s="36"/>
      <c r="BD447" s="36"/>
      <c r="BE447" s="36"/>
      <c r="BF447" s="36"/>
      <c r="BG447" s="36"/>
      <c r="BH447" s="36"/>
      <c r="BI447" s="36"/>
      <c r="BJ447" s="29"/>
      <c r="BK447" s="36"/>
      <c r="BL447" s="29"/>
      <c r="BM447" s="36"/>
      <c r="BN447" s="36"/>
      <c r="BO447" s="36"/>
      <c r="BP447" s="29"/>
      <c r="BQ447" s="36"/>
      <c r="BR447" s="29"/>
      <c r="BS447" s="36"/>
      <c r="BT447" s="36"/>
      <c r="BU447" s="36"/>
      <c r="BV447" s="36"/>
    </row>
    <row r="448" spans="1:75" x14ac:dyDescent="0.25">
      <c r="A448" s="16">
        <v>446</v>
      </c>
      <c r="B448" s="16">
        <v>3</v>
      </c>
      <c r="C448" s="31" t="s">
        <v>886</v>
      </c>
      <c r="D448" s="40">
        <f>май!D448-июнь!E448</f>
        <v>612.05869542028972</v>
      </c>
      <c r="E448" s="40">
        <f t="shared" si="6"/>
        <v>0</v>
      </c>
      <c r="F448" s="36"/>
      <c r="G448" s="36"/>
      <c r="H448" s="36"/>
      <c r="I448" s="27"/>
      <c r="J448" s="36"/>
      <c r="K448" s="36"/>
      <c r="L448" s="36"/>
      <c r="M448" s="36"/>
      <c r="N448" s="36"/>
      <c r="O448" s="29"/>
      <c r="P448" s="36"/>
      <c r="Q448" s="29"/>
      <c r="R448" s="36"/>
      <c r="S448" s="36"/>
      <c r="T448" s="36"/>
      <c r="U448" s="36"/>
      <c r="V448" s="36"/>
      <c r="W448" s="36"/>
      <c r="X448" s="36"/>
      <c r="Y448" s="29"/>
      <c r="Z448" s="36"/>
      <c r="AA448" s="66"/>
      <c r="AB448" s="36"/>
      <c r="AC448" s="36"/>
      <c r="AD448" s="36"/>
      <c r="AE448" s="36"/>
      <c r="AF448" s="36"/>
      <c r="AG448" s="36"/>
      <c r="AH448" s="29"/>
      <c r="AI448" s="36"/>
      <c r="AJ448" s="29"/>
      <c r="AK448" s="36"/>
      <c r="AL448" s="36"/>
      <c r="AM448" s="36"/>
      <c r="AN448" s="29"/>
      <c r="AO448" s="36"/>
      <c r="AP448" s="29"/>
      <c r="AQ448" s="36"/>
      <c r="AR448" s="29"/>
      <c r="AS448" s="36"/>
      <c r="AT448" s="36"/>
      <c r="AU448" s="36"/>
      <c r="AV448" s="29"/>
      <c r="AW448" s="36"/>
      <c r="AX448" s="36"/>
      <c r="AY448" s="36"/>
      <c r="AZ448" s="29"/>
      <c r="BA448" s="36"/>
      <c r="BB448" s="36"/>
      <c r="BC448" s="36"/>
      <c r="BD448" s="36"/>
      <c r="BE448" s="36"/>
      <c r="BF448" s="36"/>
      <c r="BG448" s="36"/>
      <c r="BH448" s="36"/>
      <c r="BI448" s="36"/>
      <c r="BJ448" s="29"/>
      <c r="BK448" s="36"/>
      <c r="BL448" s="29"/>
      <c r="BM448" s="36"/>
      <c r="BN448" s="36"/>
      <c r="BO448" s="36"/>
      <c r="BP448" s="29"/>
      <c r="BQ448" s="36"/>
      <c r="BR448" s="29"/>
      <c r="BS448" s="36"/>
      <c r="BT448" s="36"/>
      <c r="BU448" s="36"/>
      <c r="BV448" s="36"/>
    </row>
    <row r="449" spans="1:74" x14ac:dyDescent="0.25">
      <c r="A449" s="16">
        <v>447</v>
      </c>
      <c r="B449" s="16">
        <v>3</v>
      </c>
      <c r="C449" s="31" t="s">
        <v>887</v>
      </c>
      <c r="D449" s="40">
        <f>май!D449-июнь!E449</f>
        <v>1045.2910943478259</v>
      </c>
      <c r="E449" s="40">
        <f t="shared" si="6"/>
        <v>0</v>
      </c>
      <c r="F449" s="36"/>
      <c r="G449" s="36"/>
      <c r="H449" s="36"/>
      <c r="I449" s="27"/>
      <c r="J449" s="36"/>
      <c r="K449" s="36"/>
      <c r="L449" s="36"/>
      <c r="M449" s="36"/>
      <c r="N449" s="36"/>
      <c r="O449" s="29"/>
      <c r="P449" s="36"/>
      <c r="Q449" s="29"/>
      <c r="R449" s="36"/>
      <c r="S449" s="36"/>
      <c r="T449" s="36"/>
      <c r="U449" s="36"/>
      <c r="V449" s="36"/>
      <c r="W449" s="36"/>
      <c r="X449" s="36"/>
      <c r="Y449" s="29"/>
      <c r="Z449" s="36"/>
      <c r="AA449" s="66"/>
      <c r="AB449" s="36"/>
      <c r="AC449" s="36"/>
      <c r="AD449" s="36"/>
      <c r="AE449" s="36"/>
      <c r="AF449" s="36"/>
      <c r="AG449" s="36"/>
      <c r="AH449" s="29"/>
      <c r="AI449" s="36"/>
      <c r="AJ449" s="29"/>
      <c r="AK449" s="36"/>
      <c r="AL449" s="36"/>
      <c r="AM449" s="36"/>
      <c r="AN449" s="29"/>
      <c r="AO449" s="36"/>
      <c r="AP449" s="29"/>
      <c r="AQ449" s="36"/>
      <c r="AR449" s="29"/>
      <c r="AS449" s="36"/>
      <c r="AT449" s="36"/>
      <c r="AU449" s="36"/>
      <c r="AV449" s="29"/>
      <c r="AW449" s="36"/>
      <c r="AX449" s="36"/>
      <c r="AY449" s="36"/>
      <c r="AZ449" s="29"/>
      <c r="BA449" s="36"/>
      <c r="BB449" s="36"/>
      <c r="BC449" s="36"/>
      <c r="BD449" s="36"/>
      <c r="BE449" s="36"/>
      <c r="BF449" s="36"/>
      <c r="BG449" s="36"/>
      <c r="BH449" s="36"/>
      <c r="BI449" s="36"/>
      <c r="BJ449" s="29"/>
      <c r="BK449" s="36"/>
      <c r="BL449" s="29"/>
      <c r="BM449" s="36"/>
      <c r="BN449" s="36"/>
      <c r="BO449" s="36"/>
      <c r="BP449" s="29"/>
      <c r="BQ449" s="36"/>
      <c r="BR449" s="29"/>
      <c r="BS449" s="36"/>
      <c r="BT449" s="36"/>
      <c r="BU449" s="36"/>
      <c r="BV449" s="36"/>
    </row>
    <row r="450" spans="1:74" x14ac:dyDescent="0.25">
      <c r="A450" s="16">
        <v>448</v>
      </c>
      <c r="B450" s="16">
        <v>3</v>
      </c>
      <c r="C450" s="31" t="s">
        <v>888</v>
      </c>
      <c r="D450" s="40">
        <f>май!D450-июнь!E450</f>
        <v>1764.5526336714977</v>
      </c>
      <c r="E450" s="40">
        <f t="shared" si="6"/>
        <v>0</v>
      </c>
      <c r="F450" s="36"/>
      <c r="G450" s="36"/>
      <c r="H450" s="36"/>
      <c r="I450" s="27"/>
      <c r="J450" s="36"/>
      <c r="K450" s="36"/>
      <c r="L450" s="36"/>
      <c r="M450" s="36"/>
      <c r="N450" s="36"/>
      <c r="O450" s="29"/>
      <c r="P450" s="36"/>
      <c r="Q450" s="29"/>
      <c r="R450" s="36"/>
      <c r="S450" s="36"/>
      <c r="T450" s="36"/>
      <c r="U450" s="36"/>
      <c r="V450" s="36"/>
      <c r="W450" s="36"/>
      <c r="X450" s="36"/>
      <c r="Y450" s="29"/>
      <c r="Z450" s="36"/>
      <c r="AA450" s="66"/>
      <c r="AB450" s="36"/>
      <c r="AC450" s="36"/>
      <c r="AD450" s="36"/>
      <c r="AE450" s="36"/>
      <c r="AF450" s="36"/>
      <c r="AG450" s="36"/>
      <c r="AH450" s="29"/>
      <c r="AI450" s="36"/>
      <c r="AJ450" s="29"/>
      <c r="AK450" s="36"/>
      <c r="AL450" s="36"/>
      <c r="AM450" s="36"/>
      <c r="AN450" s="29"/>
      <c r="AO450" s="36"/>
      <c r="AP450" s="29"/>
      <c r="AQ450" s="36"/>
      <c r="AR450" s="29"/>
      <c r="AS450" s="36"/>
      <c r="AT450" s="36"/>
      <c r="AU450" s="36"/>
      <c r="AV450" s="29"/>
      <c r="AW450" s="36"/>
      <c r="AX450" s="36"/>
      <c r="AY450" s="36"/>
      <c r="AZ450" s="29"/>
      <c r="BA450" s="36"/>
      <c r="BB450" s="36"/>
      <c r="BC450" s="36"/>
      <c r="BD450" s="36"/>
      <c r="BE450" s="36"/>
      <c r="BF450" s="36"/>
      <c r="BG450" s="36"/>
      <c r="BH450" s="36"/>
      <c r="BI450" s="36"/>
      <c r="BJ450" s="29"/>
      <c r="BK450" s="36"/>
      <c r="BL450" s="29"/>
      <c r="BM450" s="36"/>
      <c r="BN450" s="36"/>
      <c r="BO450" s="36"/>
      <c r="BP450" s="29"/>
      <c r="BQ450" s="36"/>
      <c r="BR450" s="29"/>
      <c r="BS450" s="36"/>
      <c r="BT450" s="36"/>
      <c r="BU450" s="36"/>
      <c r="BV450" s="36"/>
    </row>
    <row r="451" spans="1:74" s="24" customFormat="1" ht="14.25" x14ac:dyDescent="0.2">
      <c r="A451" s="22"/>
      <c r="B451" s="22"/>
      <c r="C451" s="23" t="s">
        <v>889</v>
      </c>
      <c r="D451" s="20">
        <f>SUM(D3:D450)</f>
        <v>124329.38875423958</v>
      </c>
      <c r="E451" s="20">
        <f>SUM(E3:E450)</f>
        <v>7643.8175999999967</v>
      </c>
      <c r="F451" s="61">
        <f>SUM(F3:F450)</f>
        <v>0</v>
      </c>
      <c r="G451" s="61">
        <f t="shared" ref="G451:BR451" si="7">SUM(G3:G450)</f>
        <v>0</v>
      </c>
      <c r="H451" s="61">
        <f t="shared" si="7"/>
        <v>0</v>
      </c>
      <c r="I451" s="28">
        <f t="shared" si="7"/>
        <v>0</v>
      </c>
      <c r="J451" s="61">
        <f t="shared" si="7"/>
        <v>0</v>
      </c>
      <c r="K451" s="61">
        <f t="shared" si="7"/>
        <v>0</v>
      </c>
      <c r="L451" s="61">
        <f t="shared" si="7"/>
        <v>0</v>
      </c>
      <c r="M451" s="61">
        <f t="shared" si="7"/>
        <v>0</v>
      </c>
      <c r="N451" s="61">
        <f t="shared" si="7"/>
        <v>0</v>
      </c>
      <c r="O451" s="30">
        <f t="shared" si="7"/>
        <v>0</v>
      </c>
      <c r="P451" s="61">
        <f t="shared" si="7"/>
        <v>0</v>
      </c>
      <c r="Q451" s="30">
        <f t="shared" si="7"/>
        <v>0</v>
      </c>
      <c r="R451" s="61">
        <f t="shared" si="7"/>
        <v>0</v>
      </c>
      <c r="S451" s="61">
        <f t="shared" si="7"/>
        <v>8.0000000000000002E-3</v>
      </c>
      <c r="T451" s="61">
        <f t="shared" si="7"/>
        <v>21.777000000000001</v>
      </c>
      <c r="U451" s="61">
        <f t="shared" si="7"/>
        <v>9.8000000000000004E-2</v>
      </c>
      <c r="V451" s="61">
        <f t="shared" si="7"/>
        <v>106.595</v>
      </c>
      <c r="W451" s="61">
        <f t="shared" si="7"/>
        <v>0</v>
      </c>
      <c r="X451" s="61">
        <f t="shared" si="7"/>
        <v>0</v>
      </c>
      <c r="Y451" s="30">
        <f t="shared" si="7"/>
        <v>0</v>
      </c>
      <c r="Z451" s="61">
        <f t="shared" si="7"/>
        <v>0</v>
      </c>
      <c r="AA451" s="68">
        <f t="shared" si="7"/>
        <v>0</v>
      </c>
      <c r="AB451" s="61">
        <f t="shared" si="7"/>
        <v>1.659</v>
      </c>
      <c r="AC451" s="61">
        <f t="shared" si="7"/>
        <v>4737.5510000000004</v>
      </c>
      <c r="AD451" s="61">
        <f t="shared" si="7"/>
        <v>0</v>
      </c>
      <c r="AE451" s="61">
        <f t="shared" si="7"/>
        <v>0</v>
      </c>
      <c r="AF451" s="61">
        <f t="shared" si="7"/>
        <v>0</v>
      </c>
      <c r="AG451" s="61">
        <f t="shared" si="7"/>
        <v>0</v>
      </c>
      <c r="AH451" s="30">
        <f t="shared" si="7"/>
        <v>56</v>
      </c>
      <c r="AI451" s="61">
        <f t="shared" si="7"/>
        <v>100.779</v>
      </c>
      <c r="AJ451" s="30">
        <f t="shared" si="7"/>
        <v>0</v>
      </c>
      <c r="AK451" s="61">
        <f t="shared" si="7"/>
        <v>0</v>
      </c>
      <c r="AL451" s="61">
        <f t="shared" si="7"/>
        <v>0</v>
      </c>
      <c r="AM451" s="61">
        <f t="shared" si="7"/>
        <v>0</v>
      </c>
      <c r="AN451" s="30">
        <f t="shared" si="7"/>
        <v>0</v>
      </c>
      <c r="AO451" s="61">
        <f t="shared" si="7"/>
        <v>0</v>
      </c>
      <c r="AP451" s="30">
        <f t="shared" si="7"/>
        <v>2</v>
      </c>
      <c r="AQ451" s="61">
        <f t="shared" si="7"/>
        <v>103.65</v>
      </c>
      <c r="AR451" s="30">
        <f t="shared" si="7"/>
        <v>16</v>
      </c>
      <c r="AS451" s="61">
        <f t="shared" si="7"/>
        <v>414.35</v>
      </c>
      <c r="AT451" s="61">
        <f t="shared" si="7"/>
        <v>0</v>
      </c>
      <c r="AU451" s="61">
        <f t="shared" si="7"/>
        <v>0</v>
      </c>
      <c r="AV451" s="30">
        <f t="shared" si="7"/>
        <v>2</v>
      </c>
      <c r="AW451" s="61">
        <f t="shared" si="7"/>
        <v>19.463999999999999</v>
      </c>
      <c r="AX451" s="61">
        <f t="shared" si="7"/>
        <v>0</v>
      </c>
      <c r="AY451" s="61">
        <f t="shared" si="7"/>
        <v>0</v>
      </c>
      <c r="AZ451" s="30">
        <f t="shared" si="7"/>
        <v>0</v>
      </c>
      <c r="BA451" s="61">
        <f t="shared" si="7"/>
        <v>0</v>
      </c>
      <c r="BB451" s="61">
        <f t="shared" si="7"/>
        <v>8.0000000000000002E-3</v>
      </c>
      <c r="BC451" s="61">
        <f t="shared" si="7"/>
        <v>4.8019999999999996</v>
      </c>
      <c r="BD451" s="61">
        <f t="shared" si="7"/>
        <v>8.8000000000000009E-2</v>
      </c>
      <c r="BE451" s="61">
        <f t="shared" si="7"/>
        <v>90.46</v>
      </c>
      <c r="BF451" s="61">
        <f t="shared" si="7"/>
        <v>0.21800000000000008</v>
      </c>
      <c r="BG451" s="61">
        <f t="shared" si="7"/>
        <v>252.16999999999996</v>
      </c>
      <c r="BH451" s="61">
        <f t="shared" si="7"/>
        <v>1.2E-2</v>
      </c>
      <c r="BI451" s="61">
        <f t="shared" si="7"/>
        <v>37.939</v>
      </c>
      <c r="BJ451" s="30">
        <f t="shared" si="7"/>
        <v>5</v>
      </c>
      <c r="BK451" s="61">
        <f t="shared" si="7"/>
        <v>25.039000000000001</v>
      </c>
      <c r="BL451" s="30">
        <f t="shared" si="7"/>
        <v>1085</v>
      </c>
      <c r="BM451" s="61">
        <f t="shared" si="7"/>
        <v>822.82659999999987</v>
      </c>
      <c r="BN451" s="61">
        <f t="shared" si="7"/>
        <v>0.17500000000000004</v>
      </c>
      <c r="BO451" s="61">
        <f t="shared" si="7"/>
        <v>49.291000000000004</v>
      </c>
      <c r="BP451" s="30">
        <f t="shared" si="7"/>
        <v>1</v>
      </c>
      <c r="BQ451" s="61">
        <f t="shared" si="7"/>
        <v>0.877</v>
      </c>
      <c r="BR451" s="30">
        <f t="shared" si="7"/>
        <v>18</v>
      </c>
      <c r="BS451" s="61">
        <f t="shared" ref="BS451:BV451" si="8">SUM(BS3:BS450)</f>
        <v>37.662000000000006</v>
      </c>
      <c r="BT451" s="61">
        <f t="shared" si="8"/>
        <v>0</v>
      </c>
      <c r="BU451" s="61">
        <f t="shared" si="8"/>
        <v>0</v>
      </c>
      <c r="BV451" s="61">
        <f t="shared" si="8"/>
        <v>818.5849999999989</v>
      </c>
    </row>
  </sheetData>
  <sheetProtection password="CC05" sheet="1" objects="1" scenarios="1"/>
  <autoFilter ref="A2:DB451"/>
  <customSheetViews>
    <customSheetView guid="{DC0C3408-D8BF-4FFA-85C4-561C8CE610BE}" fitToPage="1" showAutoFilter="1">
      <pane xSplit="3" ySplit="2" topLeftCell="AA3" activePane="bottomRight" state="frozen"/>
      <selection pane="bottomRight" activeCell="C22" sqref="C22"/>
      <pageMargins left="0" right="0" top="0" bottom="0" header="0.51180555555555496" footer="0.51180555555555496"/>
      <pageSetup paperSize="9" scale="11" firstPageNumber="0" orientation="portrait" r:id="rId1"/>
      <autoFilter ref="A2:DB451"/>
    </customSheetView>
  </customSheetViews>
  <mergeCells count="33">
    <mergeCell ref="BP1:BQ1"/>
    <mergeCell ref="BR1:BS1"/>
    <mergeCell ref="BT1:BU1"/>
    <mergeCell ref="BF1:BG1"/>
    <mergeCell ref="BH1:BI1"/>
    <mergeCell ref="BJ1:BK1"/>
    <mergeCell ref="BL1:BM1"/>
    <mergeCell ref="BN1:BO1"/>
    <mergeCell ref="U1:V1"/>
    <mergeCell ref="F1:G1"/>
    <mergeCell ref="I1:J1"/>
    <mergeCell ref="K1:L1"/>
    <mergeCell ref="M1:N1"/>
    <mergeCell ref="O1:P1"/>
    <mergeCell ref="Q1:R1"/>
    <mergeCell ref="S1:T1"/>
    <mergeCell ref="W1:X1"/>
    <mergeCell ref="Y1:Z1"/>
    <mergeCell ref="AA1:AC1"/>
    <mergeCell ref="AD1:AE1"/>
    <mergeCell ref="AF1:AG1"/>
    <mergeCell ref="BB1:BC1"/>
    <mergeCell ref="BD1:BE1"/>
    <mergeCell ref="AH1:AI1"/>
    <mergeCell ref="AT1:AU1"/>
    <mergeCell ref="AV1:AW1"/>
    <mergeCell ref="AX1:AY1"/>
    <mergeCell ref="AZ1:BA1"/>
    <mergeCell ref="AJ1:AK1"/>
    <mergeCell ref="AL1:AM1"/>
    <mergeCell ref="AN1:AO1"/>
    <mergeCell ref="AP1:AQ1"/>
    <mergeCell ref="AR1:AS1"/>
  </mergeCells>
  <pageMargins left="0" right="0" top="0" bottom="0" header="0.51180555555555496" footer="0.51180555555555496"/>
  <pageSetup paperSize="9" scale="11" firstPageNumber="0" orientation="portrait"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W451"/>
  <sheetViews>
    <sheetView zoomScaleNormal="100" workbookViewId="0">
      <pane xSplit="3" ySplit="2" topLeftCell="BD3" activePane="bottomRight" state="frozen"/>
      <selection pane="topRight" activeCell="D1" sqref="D1"/>
      <selection pane="bottomLeft" activeCell="A3" sqref="A3"/>
      <selection pane="bottomRight" activeCell="BW359" sqref="BW359"/>
    </sheetView>
  </sheetViews>
  <sheetFormatPr defaultRowHeight="15" x14ac:dyDescent="0.25"/>
  <cols>
    <col min="1" max="2" width="6.140625" style="18" bestFit="1" customWidth="1"/>
    <col min="3" max="3" width="42.7109375" style="17" bestFit="1" customWidth="1"/>
    <col min="4" max="4" width="17" style="21" bestFit="1" customWidth="1"/>
    <col min="5" max="5" width="15.5703125" style="21" customWidth="1"/>
    <col min="6" max="6" width="9.28515625" style="33" customWidth="1"/>
    <col min="7" max="7" width="11.28515625" style="33" customWidth="1"/>
    <col min="8" max="8" width="11.28515625" style="34" customWidth="1"/>
    <col min="9" max="9" width="9.28515625" style="63" customWidth="1"/>
    <col min="10" max="10" width="11.28515625" style="33" customWidth="1"/>
    <col min="11" max="11" width="9.28515625" style="33" customWidth="1"/>
    <col min="12" max="12" width="11.28515625" style="33" customWidth="1"/>
    <col min="13" max="13" width="9.28515625" style="33" customWidth="1"/>
    <col min="14" max="14" width="11.28515625" style="33" customWidth="1"/>
    <col min="15" max="15" width="9.28515625" style="65" customWidth="1"/>
    <col min="16" max="16" width="11.28515625" style="33" customWidth="1"/>
    <col min="17" max="17" width="9.28515625" style="65" customWidth="1"/>
    <col min="18" max="18" width="11.28515625" style="33" customWidth="1"/>
    <col min="19" max="19" width="9.28515625" style="33" customWidth="1"/>
    <col min="20" max="20" width="11.28515625" style="33" customWidth="1"/>
    <col min="21" max="21" width="9.28515625" style="33" customWidth="1"/>
    <col min="22" max="22" width="11.28515625" style="33" customWidth="1"/>
    <col min="23" max="23" width="9.28515625" style="33" customWidth="1"/>
    <col min="24" max="24" width="11.28515625" style="33" customWidth="1"/>
    <col min="25" max="25" width="9.28515625" style="65" customWidth="1"/>
    <col min="26" max="26" width="11.28515625" style="33" customWidth="1"/>
    <col min="27" max="27" width="37" style="69" bestFit="1" customWidth="1"/>
    <col min="28" max="29" width="11.28515625" style="33" customWidth="1"/>
    <col min="30" max="30" width="9.28515625" style="33" customWidth="1"/>
    <col min="31" max="31" width="11.28515625" style="33" customWidth="1"/>
    <col min="32" max="32" width="9.28515625" style="33" customWidth="1"/>
    <col min="33" max="33" width="11.28515625" style="33" customWidth="1"/>
    <col min="34" max="34" width="9.28515625" style="65" customWidth="1"/>
    <col min="35" max="35" width="11.28515625" style="33" customWidth="1"/>
    <col min="36" max="36" width="9.28515625" style="65" customWidth="1"/>
    <col min="37" max="37" width="11.28515625" style="33" customWidth="1"/>
    <col min="38" max="38" width="9.28515625" style="33" customWidth="1"/>
    <col min="39" max="39" width="11.28515625" style="33" customWidth="1"/>
    <col min="40" max="40" width="9.28515625" style="65" customWidth="1"/>
    <col min="41" max="41" width="11.28515625" style="33" customWidth="1"/>
    <col min="42" max="42" width="9.28515625" style="65" customWidth="1"/>
    <col min="43" max="43" width="11.28515625" style="33" customWidth="1"/>
    <col min="44" max="44" width="9.28515625" style="65" customWidth="1"/>
    <col min="45" max="45" width="11.28515625" style="33" customWidth="1"/>
    <col min="46" max="46" width="9.28515625" style="33" customWidth="1"/>
    <col min="47" max="47" width="11.28515625" style="33" customWidth="1"/>
    <col min="48" max="48" width="9.28515625" style="65" customWidth="1"/>
    <col min="49" max="49" width="11.28515625" style="33" customWidth="1"/>
    <col min="50" max="50" width="9.28515625" style="33" customWidth="1"/>
    <col min="51" max="51" width="11.28515625" style="33" customWidth="1"/>
    <col min="52" max="52" width="9.28515625" style="65" customWidth="1"/>
    <col min="53" max="53" width="11.28515625" style="33" customWidth="1"/>
    <col min="54" max="54" width="9.28515625" style="33" customWidth="1"/>
    <col min="55" max="55" width="11.28515625" style="33" customWidth="1"/>
    <col min="56" max="56" width="9.28515625" style="33" customWidth="1"/>
    <col min="57" max="57" width="11.28515625" style="33" customWidth="1"/>
    <col min="58" max="58" width="9.28515625" style="33" customWidth="1"/>
    <col min="59" max="59" width="11.28515625" style="33" customWidth="1"/>
    <col min="60" max="60" width="9.28515625" style="33" customWidth="1"/>
    <col min="61" max="61" width="11.28515625" style="33" customWidth="1"/>
    <col min="62" max="62" width="9.28515625" style="65" customWidth="1"/>
    <col min="63" max="63" width="11.28515625" style="33" customWidth="1"/>
    <col min="64" max="64" width="9.28515625" style="65" customWidth="1"/>
    <col min="65" max="65" width="11.28515625" style="33" customWidth="1"/>
    <col min="66" max="66" width="9.28515625" style="33" customWidth="1"/>
    <col min="67" max="67" width="11.28515625" style="33" customWidth="1"/>
    <col min="68" max="68" width="9.28515625" style="65" customWidth="1"/>
    <col min="69" max="69" width="11.28515625" style="33" customWidth="1"/>
    <col min="70" max="70" width="9.28515625" style="65" customWidth="1"/>
    <col min="71" max="71" width="11.28515625" style="33" customWidth="1"/>
    <col min="72" max="72" width="9.28515625" style="33" customWidth="1"/>
    <col min="73" max="73" width="11.28515625" style="33" customWidth="1"/>
    <col min="74" max="74" width="14.85546875" style="35" customWidth="1"/>
    <col min="75" max="16384" width="9.140625" style="17"/>
  </cols>
  <sheetData>
    <row r="1" spans="1:75" s="38" customFormat="1" ht="75" customHeight="1" x14ac:dyDescent="0.25">
      <c r="A1" s="52" t="s">
        <v>0</v>
      </c>
      <c r="B1" s="52" t="s">
        <v>1</v>
      </c>
      <c r="C1" s="54" t="s">
        <v>2</v>
      </c>
      <c r="D1" s="56" t="s">
        <v>955</v>
      </c>
      <c r="E1" s="45" t="s">
        <v>956</v>
      </c>
      <c r="F1" s="117" t="s">
        <v>3</v>
      </c>
      <c r="G1" s="119"/>
      <c r="H1" s="58" t="s">
        <v>4</v>
      </c>
      <c r="I1" s="115" t="s">
        <v>890</v>
      </c>
      <c r="J1" s="116"/>
      <c r="K1" s="115" t="s">
        <v>973</v>
      </c>
      <c r="L1" s="116"/>
      <c r="M1" s="115" t="s">
        <v>974</v>
      </c>
      <c r="N1" s="116"/>
      <c r="O1" s="115" t="s">
        <v>975</v>
      </c>
      <c r="P1" s="116"/>
      <c r="Q1" s="115" t="s">
        <v>976</v>
      </c>
      <c r="R1" s="116"/>
      <c r="S1" s="115" t="s">
        <v>977</v>
      </c>
      <c r="T1" s="116"/>
      <c r="U1" s="115" t="s">
        <v>891</v>
      </c>
      <c r="V1" s="116"/>
      <c r="W1" s="115" t="s">
        <v>900</v>
      </c>
      <c r="X1" s="116"/>
      <c r="Y1" s="115" t="s">
        <v>902</v>
      </c>
      <c r="Z1" s="116"/>
      <c r="AA1" s="117" t="s">
        <v>912</v>
      </c>
      <c r="AB1" s="118"/>
      <c r="AC1" s="119"/>
      <c r="AD1" s="115" t="s">
        <v>892</v>
      </c>
      <c r="AE1" s="116"/>
      <c r="AF1" s="115" t="s">
        <v>893</v>
      </c>
      <c r="AG1" s="116"/>
      <c r="AH1" s="115" t="s">
        <v>894</v>
      </c>
      <c r="AI1" s="116"/>
      <c r="AJ1" s="115" t="s">
        <v>895</v>
      </c>
      <c r="AK1" s="116"/>
      <c r="AL1" s="115" t="s">
        <v>896</v>
      </c>
      <c r="AM1" s="116"/>
      <c r="AN1" s="115" t="s">
        <v>897</v>
      </c>
      <c r="AO1" s="116"/>
      <c r="AP1" s="115" t="s">
        <v>898</v>
      </c>
      <c r="AQ1" s="116"/>
      <c r="AR1" s="115" t="s">
        <v>899</v>
      </c>
      <c r="AS1" s="116"/>
      <c r="AT1" s="115" t="s">
        <v>901</v>
      </c>
      <c r="AU1" s="116"/>
      <c r="AV1" s="115" t="s">
        <v>944</v>
      </c>
      <c r="AW1" s="116"/>
      <c r="AX1" s="115" t="s">
        <v>903</v>
      </c>
      <c r="AY1" s="116"/>
      <c r="AZ1" s="115" t="s">
        <v>978</v>
      </c>
      <c r="BA1" s="116"/>
      <c r="BB1" s="115" t="s">
        <v>5</v>
      </c>
      <c r="BC1" s="116"/>
      <c r="BD1" s="115" t="s">
        <v>6</v>
      </c>
      <c r="BE1" s="116"/>
      <c r="BF1" s="115" t="s">
        <v>7</v>
      </c>
      <c r="BG1" s="116"/>
      <c r="BH1" s="115" t="s">
        <v>8</v>
      </c>
      <c r="BI1" s="116"/>
      <c r="BJ1" s="115" t="s">
        <v>9</v>
      </c>
      <c r="BK1" s="116"/>
      <c r="BL1" s="115" t="s">
        <v>904</v>
      </c>
      <c r="BM1" s="116"/>
      <c r="BN1" s="115" t="s">
        <v>905</v>
      </c>
      <c r="BO1" s="116"/>
      <c r="BP1" s="115" t="s">
        <v>10</v>
      </c>
      <c r="BQ1" s="116"/>
      <c r="BR1" s="115" t="s">
        <v>906</v>
      </c>
      <c r="BS1" s="116"/>
      <c r="BT1" s="115" t="s">
        <v>914</v>
      </c>
      <c r="BU1" s="116"/>
      <c r="BV1" s="32" t="s">
        <v>11</v>
      </c>
    </row>
    <row r="2" spans="1:75" s="38" customFormat="1" x14ac:dyDescent="0.25">
      <c r="A2" s="53"/>
      <c r="B2" s="53"/>
      <c r="C2" s="55"/>
      <c r="D2" s="57"/>
      <c r="E2" s="46"/>
      <c r="F2" s="58" t="s">
        <v>907</v>
      </c>
      <c r="G2" s="58" t="s">
        <v>908</v>
      </c>
      <c r="H2" s="58" t="s">
        <v>908</v>
      </c>
      <c r="I2" s="62" t="s">
        <v>909</v>
      </c>
      <c r="J2" s="58" t="s">
        <v>908</v>
      </c>
      <c r="K2" s="58" t="s">
        <v>911</v>
      </c>
      <c r="L2" s="58" t="s">
        <v>908</v>
      </c>
      <c r="M2" s="58" t="s">
        <v>907</v>
      </c>
      <c r="N2" s="58" t="s">
        <v>908</v>
      </c>
      <c r="O2" s="64" t="s">
        <v>910</v>
      </c>
      <c r="P2" s="58" t="s">
        <v>908</v>
      </c>
      <c r="Q2" s="64" t="s">
        <v>910</v>
      </c>
      <c r="R2" s="58" t="s">
        <v>908</v>
      </c>
      <c r="S2" s="58" t="s">
        <v>911</v>
      </c>
      <c r="T2" s="58" t="s">
        <v>908</v>
      </c>
      <c r="U2" s="58" t="s">
        <v>907</v>
      </c>
      <c r="V2" s="58" t="s">
        <v>908</v>
      </c>
      <c r="W2" s="58" t="s">
        <v>907</v>
      </c>
      <c r="X2" s="58" t="s">
        <v>908</v>
      </c>
      <c r="Y2" s="64" t="s">
        <v>910</v>
      </c>
      <c r="Z2" s="58" t="s">
        <v>908</v>
      </c>
      <c r="AA2" s="59" t="s">
        <v>913</v>
      </c>
      <c r="AB2" s="58" t="s">
        <v>907</v>
      </c>
      <c r="AC2" s="58" t="s">
        <v>908</v>
      </c>
      <c r="AD2" s="58" t="s">
        <v>907</v>
      </c>
      <c r="AE2" s="58" t="s">
        <v>908</v>
      </c>
      <c r="AF2" s="58" t="s">
        <v>907</v>
      </c>
      <c r="AG2" s="58" t="s">
        <v>908</v>
      </c>
      <c r="AH2" s="64" t="s">
        <v>910</v>
      </c>
      <c r="AI2" s="58" t="s">
        <v>908</v>
      </c>
      <c r="AJ2" s="64" t="s">
        <v>910</v>
      </c>
      <c r="AK2" s="58" t="s">
        <v>908</v>
      </c>
      <c r="AL2" s="58" t="s">
        <v>911</v>
      </c>
      <c r="AM2" s="58" t="s">
        <v>908</v>
      </c>
      <c r="AN2" s="64" t="s">
        <v>910</v>
      </c>
      <c r="AO2" s="58" t="s">
        <v>908</v>
      </c>
      <c r="AP2" s="64" t="s">
        <v>910</v>
      </c>
      <c r="AQ2" s="58" t="s">
        <v>908</v>
      </c>
      <c r="AR2" s="64" t="s">
        <v>910</v>
      </c>
      <c r="AS2" s="58" t="s">
        <v>908</v>
      </c>
      <c r="AT2" s="58" t="s">
        <v>907</v>
      </c>
      <c r="AU2" s="58" t="s">
        <v>908</v>
      </c>
      <c r="AV2" s="64" t="s">
        <v>910</v>
      </c>
      <c r="AW2" s="58" t="s">
        <v>908</v>
      </c>
      <c r="AX2" s="58" t="s">
        <v>907</v>
      </c>
      <c r="AY2" s="58" t="s">
        <v>908</v>
      </c>
      <c r="AZ2" s="64" t="s">
        <v>910</v>
      </c>
      <c r="BA2" s="58" t="s">
        <v>908</v>
      </c>
      <c r="BB2" s="58" t="s">
        <v>911</v>
      </c>
      <c r="BC2" s="58" t="s">
        <v>908</v>
      </c>
      <c r="BD2" s="58" t="s">
        <v>911</v>
      </c>
      <c r="BE2" s="58" t="s">
        <v>908</v>
      </c>
      <c r="BF2" s="58" t="s">
        <v>911</v>
      </c>
      <c r="BG2" s="58" t="s">
        <v>908</v>
      </c>
      <c r="BH2" s="58" t="s">
        <v>911</v>
      </c>
      <c r="BI2" s="58" t="s">
        <v>908</v>
      </c>
      <c r="BJ2" s="64" t="s">
        <v>910</v>
      </c>
      <c r="BK2" s="58" t="s">
        <v>908</v>
      </c>
      <c r="BL2" s="64" t="s">
        <v>910</v>
      </c>
      <c r="BM2" s="58" t="s">
        <v>908</v>
      </c>
      <c r="BN2" s="58" t="s">
        <v>911</v>
      </c>
      <c r="BO2" s="58" t="s">
        <v>908</v>
      </c>
      <c r="BP2" s="64" t="s">
        <v>910</v>
      </c>
      <c r="BQ2" s="58" t="s">
        <v>908</v>
      </c>
      <c r="BR2" s="64" t="s">
        <v>910</v>
      </c>
      <c r="BS2" s="58" t="s">
        <v>908</v>
      </c>
      <c r="BT2" s="58" t="s">
        <v>907</v>
      </c>
      <c r="BU2" s="58" t="s">
        <v>908</v>
      </c>
      <c r="BV2" s="32" t="s">
        <v>908</v>
      </c>
    </row>
    <row r="3" spans="1:75" x14ac:dyDescent="0.25">
      <c r="A3" s="39">
        <v>1</v>
      </c>
      <c r="B3" s="39">
        <v>3</v>
      </c>
      <c r="C3" s="37" t="s">
        <v>469</v>
      </c>
      <c r="D3" s="40">
        <f>июнь!D3-июнь!E3</f>
        <v>2092.3321425700483</v>
      </c>
      <c r="E3" s="40">
        <f>G3+H3+J3+L3+N3+P3+R3+T3+V3+X3+Z3+AC3+AE3+AG3+AI3+AK3+AM3+AO3+AQ3+AS3+AU3+AW3+AY3+BA3+BC3+BE3+BG3+BI3+BK3+BM3+BO3+BQ3+BS3+BU3+BV3</f>
        <v>0</v>
      </c>
      <c r="F3" s="36"/>
      <c r="G3" s="36"/>
      <c r="H3" s="36"/>
      <c r="I3" s="27"/>
      <c r="J3" s="36"/>
      <c r="K3" s="36"/>
      <c r="L3" s="36"/>
      <c r="M3" s="36"/>
      <c r="N3" s="36"/>
      <c r="O3" s="29"/>
      <c r="P3" s="36"/>
      <c r="Q3" s="29"/>
      <c r="R3" s="36"/>
      <c r="S3" s="36"/>
      <c r="T3" s="36"/>
      <c r="U3" s="36"/>
      <c r="V3" s="36"/>
      <c r="W3" s="36"/>
      <c r="X3" s="36"/>
      <c r="Y3" s="29"/>
      <c r="Z3" s="36"/>
      <c r="AA3" s="66"/>
      <c r="AB3" s="36"/>
      <c r="AC3" s="36"/>
      <c r="AD3" s="36"/>
      <c r="AE3" s="36"/>
      <c r="AF3" s="36"/>
      <c r="AG3" s="36"/>
      <c r="AH3" s="29"/>
      <c r="AI3" s="36"/>
      <c r="AJ3" s="29"/>
      <c r="AK3" s="36"/>
      <c r="AL3" s="36"/>
      <c r="AM3" s="36"/>
      <c r="AN3" s="29"/>
      <c r="AO3" s="36"/>
      <c r="AP3" s="29"/>
      <c r="AQ3" s="36"/>
      <c r="AR3" s="29"/>
      <c r="AS3" s="36"/>
      <c r="AT3" s="36"/>
      <c r="AU3" s="36"/>
      <c r="AV3" s="29"/>
      <c r="AW3" s="36"/>
      <c r="AX3" s="36"/>
      <c r="AY3" s="36"/>
      <c r="AZ3" s="29"/>
      <c r="BA3" s="36"/>
      <c r="BB3" s="36"/>
      <c r="BC3" s="36"/>
      <c r="BD3" s="36"/>
      <c r="BE3" s="36"/>
      <c r="BF3" s="36"/>
      <c r="BG3" s="36"/>
      <c r="BH3" s="36"/>
      <c r="BI3" s="36"/>
      <c r="BJ3" s="29"/>
      <c r="BK3" s="36"/>
      <c r="BL3" s="29"/>
      <c r="BM3" s="36"/>
      <c r="BN3" s="36"/>
      <c r="BO3" s="36"/>
      <c r="BP3" s="29"/>
      <c r="BQ3" s="36"/>
      <c r="BR3" s="29"/>
      <c r="BS3" s="36"/>
      <c r="BT3" s="36"/>
      <c r="BU3" s="36"/>
      <c r="BV3" s="36"/>
    </row>
    <row r="4" spans="1:75" x14ac:dyDescent="0.25">
      <c r="A4" s="39">
        <v>2</v>
      </c>
      <c r="B4" s="39">
        <v>3</v>
      </c>
      <c r="C4" s="37" t="s">
        <v>925</v>
      </c>
      <c r="D4" s="40">
        <f>июнь!D4-июнь!E4</f>
        <v>385.70460877294693</v>
      </c>
      <c r="E4" s="40">
        <f t="shared" ref="E4:E67" si="0">G4+H4+J4+L4+N4+P4+R4+T4+V4+X4+Z4+AC4+AE4+AG4+AI4+AK4+AM4+AO4+AQ4+AS4+AU4+AW4+AY4+BA4+BC4+BE4+BG4+BI4+BK4+BM4+BO4+BQ4+BS4+BU4+BV4</f>
        <v>0</v>
      </c>
      <c r="F4" s="36"/>
      <c r="G4" s="36"/>
      <c r="H4" s="36"/>
      <c r="I4" s="27"/>
      <c r="J4" s="36"/>
      <c r="K4" s="36"/>
      <c r="L4" s="36"/>
      <c r="M4" s="36"/>
      <c r="N4" s="36"/>
      <c r="O4" s="29"/>
      <c r="P4" s="36"/>
      <c r="Q4" s="29"/>
      <c r="R4" s="36"/>
      <c r="S4" s="36"/>
      <c r="T4" s="36"/>
      <c r="U4" s="36"/>
      <c r="V4" s="36"/>
      <c r="W4" s="36"/>
      <c r="X4" s="36"/>
      <c r="Y4" s="29"/>
      <c r="Z4" s="36"/>
      <c r="AA4" s="66"/>
      <c r="AB4" s="36"/>
      <c r="AC4" s="36"/>
      <c r="AD4" s="36"/>
      <c r="AE4" s="36"/>
      <c r="AF4" s="36"/>
      <c r="AG4" s="36"/>
      <c r="AH4" s="29"/>
      <c r="AI4" s="36"/>
      <c r="AJ4" s="29"/>
      <c r="AK4" s="36"/>
      <c r="AL4" s="36"/>
      <c r="AM4" s="36"/>
      <c r="AN4" s="29"/>
      <c r="AO4" s="36"/>
      <c r="AP4" s="29"/>
      <c r="AQ4" s="36"/>
      <c r="AR4" s="29"/>
      <c r="AS4" s="36"/>
      <c r="AT4" s="36"/>
      <c r="AU4" s="36"/>
      <c r="AV4" s="29"/>
      <c r="AW4" s="36"/>
      <c r="AX4" s="36"/>
      <c r="AY4" s="36"/>
      <c r="AZ4" s="29"/>
      <c r="BA4" s="36"/>
      <c r="BB4" s="36"/>
      <c r="BC4" s="36"/>
      <c r="BD4" s="36"/>
      <c r="BE4" s="36"/>
      <c r="BF4" s="36"/>
      <c r="BG4" s="36"/>
      <c r="BH4" s="36"/>
      <c r="BI4" s="36"/>
      <c r="BJ4" s="29"/>
      <c r="BK4" s="36"/>
      <c r="BL4" s="29"/>
      <c r="BM4" s="36"/>
      <c r="BN4" s="36"/>
      <c r="BO4" s="36"/>
      <c r="BP4" s="29"/>
      <c r="BQ4" s="36"/>
      <c r="BR4" s="29"/>
      <c r="BS4" s="36"/>
      <c r="BT4" s="36"/>
      <c r="BU4" s="36"/>
      <c r="BV4" s="36"/>
    </row>
    <row r="5" spans="1:75" x14ac:dyDescent="0.25">
      <c r="A5" s="39">
        <v>3</v>
      </c>
      <c r="B5" s="39">
        <v>3</v>
      </c>
      <c r="C5" s="37" t="s">
        <v>470</v>
      </c>
      <c r="D5" s="40">
        <f>июнь!D5-июнь!E5</f>
        <v>310.11652893719804</v>
      </c>
      <c r="E5" s="40">
        <f t="shared" si="0"/>
        <v>0</v>
      </c>
      <c r="F5" s="36"/>
      <c r="G5" s="36"/>
      <c r="H5" s="36"/>
      <c r="I5" s="27"/>
      <c r="J5" s="36"/>
      <c r="K5" s="36"/>
      <c r="L5" s="36"/>
      <c r="M5" s="36"/>
      <c r="N5" s="36"/>
      <c r="O5" s="29"/>
      <c r="P5" s="36"/>
      <c r="Q5" s="29"/>
      <c r="R5" s="36"/>
      <c r="S5" s="36"/>
      <c r="T5" s="36"/>
      <c r="U5" s="36"/>
      <c r="V5" s="36"/>
      <c r="W5" s="36"/>
      <c r="X5" s="36"/>
      <c r="Y5" s="29"/>
      <c r="Z5" s="36"/>
      <c r="AA5" s="66"/>
      <c r="AB5" s="36"/>
      <c r="AC5" s="36"/>
      <c r="AD5" s="36"/>
      <c r="AE5" s="36"/>
      <c r="AF5" s="36"/>
      <c r="AG5" s="36"/>
      <c r="AH5" s="29"/>
      <c r="AI5" s="36"/>
      <c r="AJ5" s="29"/>
      <c r="AK5" s="36"/>
      <c r="AL5" s="36"/>
      <c r="AM5" s="36"/>
      <c r="AN5" s="29"/>
      <c r="AO5" s="36"/>
      <c r="AP5" s="29"/>
      <c r="AQ5" s="36"/>
      <c r="AR5" s="29"/>
      <c r="AS5" s="36"/>
      <c r="AT5" s="36"/>
      <c r="AU5" s="36"/>
      <c r="AV5" s="29"/>
      <c r="AW5" s="36"/>
      <c r="AX5" s="36"/>
      <c r="AY5" s="36"/>
      <c r="AZ5" s="29"/>
      <c r="BA5" s="36"/>
      <c r="BB5" s="36"/>
      <c r="BC5" s="36"/>
      <c r="BD5" s="36"/>
      <c r="BE5" s="36"/>
      <c r="BF5" s="36"/>
      <c r="BG5" s="36"/>
      <c r="BH5" s="36"/>
      <c r="BI5" s="36"/>
      <c r="BJ5" s="29"/>
      <c r="BK5" s="36"/>
      <c r="BL5" s="29"/>
      <c r="BM5" s="36"/>
      <c r="BN5" s="36"/>
      <c r="BO5" s="36"/>
      <c r="BP5" s="29"/>
      <c r="BQ5" s="36"/>
      <c r="BR5" s="29"/>
      <c r="BS5" s="36"/>
      <c r="BT5" s="36"/>
      <c r="BU5" s="36"/>
      <c r="BV5" s="36"/>
    </row>
    <row r="6" spans="1:75" x14ac:dyDescent="0.25">
      <c r="A6" s="39">
        <v>4</v>
      </c>
      <c r="B6" s="39">
        <v>3</v>
      </c>
      <c r="C6" s="37" t="s">
        <v>471</v>
      </c>
      <c r="D6" s="40">
        <f>июнь!D6-июнь!E6</f>
        <v>436.8647739323672</v>
      </c>
      <c r="E6" s="40">
        <f t="shared" si="0"/>
        <v>0</v>
      </c>
      <c r="F6" s="36"/>
      <c r="G6" s="36"/>
      <c r="H6" s="36"/>
      <c r="I6" s="27"/>
      <c r="J6" s="36"/>
      <c r="K6" s="36"/>
      <c r="L6" s="36"/>
      <c r="M6" s="36"/>
      <c r="N6" s="36"/>
      <c r="O6" s="29"/>
      <c r="P6" s="36"/>
      <c r="Q6" s="29"/>
      <c r="R6" s="36"/>
      <c r="S6" s="36"/>
      <c r="T6" s="36"/>
      <c r="U6" s="36"/>
      <c r="V6" s="36"/>
      <c r="W6" s="36"/>
      <c r="X6" s="36"/>
      <c r="Y6" s="29"/>
      <c r="Z6" s="36"/>
      <c r="AA6" s="66"/>
      <c r="AB6" s="36"/>
      <c r="AC6" s="36"/>
      <c r="AD6" s="36"/>
      <c r="AE6" s="36"/>
      <c r="AF6" s="36"/>
      <c r="AG6" s="36"/>
      <c r="AH6" s="29"/>
      <c r="AI6" s="36"/>
      <c r="AJ6" s="29"/>
      <c r="AK6" s="36"/>
      <c r="AL6" s="36"/>
      <c r="AM6" s="36"/>
      <c r="AN6" s="29"/>
      <c r="AO6" s="36"/>
      <c r="AP6" s="29"/>
      <c r="AQ6" s="36"/>
      <c r="AR6" s="29"/>
      <c r="AS6" s="36"/>
      <c r="AT6" s="36"/>
      <c r="AU6" s="36"/>
      <c r="AV6" s="29"/>
      <c r="AW6" s="36"/>
      <c r="AX6" s="36"/>
      <c r="AY6" s="36"/>
      <c r="AZ6" s="29"/>
      <c r="BA6" s="36"/>
      <c r="BB6" s="36"/>
      <c r="BC6" s="36"/>
      <c r="BD6" s="36"/>
      <c r="BE6" s="36"/>
      <c r="BF6" s="36"/>
      <c r="BG6" s="36"/>
      <c r="BH6" s="36"/>
      <c r="BI6" s="36"/>
      <c r="BJ6" s="29"/>
      <c r="BK6" s="36"/>
      <c r="BL6" s="29"/>
      <c r="BM6" s="36"/>
      <c r="BN6" s="36"/>
      <c r="BO6" s="36"/>
      <c r="BP6" s="29"/>
      <c r="BQ6" s="36"/>
      <c r="BR6" s="29"/>
      <c r="BS6" s="36"/>
      <c r="BT6" s="36"/>
      <c r="BU6" s="36"/>
      <c r="BV6" s="36"/>
    </row>
    <row r="7" spans="1:75" x14ac:dyDescent="0.25">
      <c r="A7" s="39">
        <v>5</v>
      </c>
      <c r="B7" s="39">
        <v>3</v>
      </c>
      <c r="C7" s="37" t="s">
        <v>472</v>
      </c>
      <c r="D7" s="40">
        <f>июнь!D7-июнь!E7</f>
        <v>-93.038866318840519</v>
      </c>
      <c r="E7" s="40">
        <f t="shared" si="0"/>
        <v>0</v>
      </c>
      <c r="F7" s="36"/>
      <c r="G7" s="36"/>
      <c r="H7" s="36"/>
      <c r="I7" s="27"/>
      <c r="J7" s="36"/>
      <c r="K7" s="36"/>
      <c r="L7" s="36"/>
      <c r="M7" s="36"/>
      <c r="N7" s="36"/>
      <c r="O7" s="29"/>
      <c r="P7" s="36"/>
      <c r="Q7" s="29"/>
      <c r="R7" s="36"/>
      <c r="S7" s="36"/>
      <c r="T7" s="36"/>
      <c r="U7" s="36"/>
      <c r="V7" s="36"/>
      <c r="W7" s="36"/>
      <c r="X7" s="36"/>
      <c r="Y7" s="29"/>
      <c r="Z7" s="36"/>
      <c r="AA7" s="66"/>
      <c r="AB7" s="36"/>
      <c r="AC7" s="36"/>
      <c r="AD7" s="36"/>
      <c r="AE7" s="36"/>
      <c r="AF7" s="36"/>
      <c r="AG7" s="36"/>
      <c r="AH7" s="29"/>
      <c r="AI7" s="36"/>
      <c r="AJ7" s="29"/>
      <c r="AK7" s="36"/>
      <c r="AL7" s="36"/>
      <c r="AM7" s="36"/>
      <c r="AN7" s="29"/>
      <c r="AO7" s="36"/>
      <c r="AP7" s="29"/>
      <c r="AQ7" s="36"/>
      <c r="AR7" s="29"/>
      <c r="AS7" s="36"/>
      <c r="AT7" s="36"/>
      <c r="AU7" s="36"/>
      <c r="AV7" s="29"/>
      <c r="AW7" s="36"/>
      <c r="AX7" s="36"/>
      <c r="AY7" s="36"/>
      <c r="AZ7" s="29"/>
      <c r="BA7" s="36"/>
      <c r="BB7" s="36"/>
      <c r="BC7" s="36"/>
      <c r="BD7" s="36"/>
      <c r="BE7" s="36"/>
      <c r="BF7" s="36"/>
      <c r="BG7" s="36"/>
      <c r="BH7" s="36"/>
      <c r="BI7" s="36"/>
      <c r="BJ7" s="29"/>
      <c r="BK7" s="36"/>
      <c r="BL7" s="29"/>
      <c r="BM7" s="36"/>
      <c r="BN7" s="36"/>
      <c r="BO7" s="36"/>
      <c r="BP7" s="29"/>
      <c r="BQ7" s="36"/>
      <c r="BR7" s="29"/>
      <c r="BS7" s="36"/>
      <c r="BT7" s="36"/>
      <c r="BU7" s="36"/>
      <c r="BV7" s="36"/>
    </row>
    <row r="8" spans="1:75" s="86" customFormat="1" x14ac:dyDescent="0.25">
      <c r="A8" s="79">
        <v>6</v>
      </c>
      <c r="B8" s="79">
        <v>3</v>
      </c>
      <c r="C8" s="80" t="s">
        <v>473</v>
      </c>
      <c r="D8" s="81">
        <f>июнь!D8-июнь!E8</f>
        <v>-105.25161884057971</v>
      </c>
      <c r="E8" s="81">
        <f t="shared" si="0"/>
        <v>1.5880000000000001</v>
      </c>
      <c r="F8" s="82"/>
      <c r="G8" s="82"/>
      <c r="H8" s="82"/>
      <c r="I8" s="83"/>
      <c r="J8" s="82"/>
      <c r="K8" s="82"/>
      <c r="L8" s="82"/>
      <c r="M8" s="82"/>
      <c r="N8" s="82"/>
      <c r="O8" s="84"/>
      <c r="P8" s="82"/>
      <c r="Q8" s="84"/>
      <c r="R8" s="82"/>
      <c r="S8" s="82"/>
      <c r="T8" s="82"/>
      <c r="U8" s="82"/>
      <c r="V8" s="82"/>
      <c r="W8" s="82"/>
      <c r="X8" s="82"/>
      <c r="Y8" s="84"/>
      <c r="Z8" s="82"/>
      <c r="AA8" s="85"/>
      <c r="AB8" s="82"/>
      <c r="AC8" s="82"/>
      <c r="AD8" s="82"/>
      <c r="AE8" s="82"/>
      <c r="AF8" s="82">
        <v>5.0000000000000001E-3</v>
      </c>
      <c r="AG8" s="82">
        <v>1.5880000000000001</v>
      </c>
      <c r="AH8" s="84"/>
      <c r="AI8" s="82"/>
      <c r="AJ8" s="84"/>
      <c r="AK8" s="82"/>
      <c r="AL8" s="82"/>
      <c r="AM8" s="82"/>
      <c r="AN8" s="84"/>
      <c r="AO8" s="82"/>
      <c r="AP8" s="84"/>
      <c r="AQ8" s="82"/>
      <c r="AR8" s="84"/>
      <c r="AS8" s="82"/>
      <c r="AT8" s="82"/>
      <c r="AU8" s="82"/>
      <c r="AV8" s="84"/>
      <c r="AW8" s="82"/>
      <c r="AX8" s="82"/>
      <c r="AY8" s="82"/>
      <c r="AZ8" s="84"/>
      <c r="BA8" s="82"/>
      <c r="BB8" s="82"/>
      <c r="BC8" s="82"/>
      <c r="BD8" s="82"/>
      <c r="BE8" s="82"/>
      <c r="BF8" s="82"/>
      <c r="BG8" s="82"/>
      <c r="BH8" s="82"/>
      <c r="BI8" s="82"/>
      <c r="BJ8" s="84"/>
      <c r="BK8" s="82"/>
      <c r="BL8" s="84"/>
      <c r="BM8" s="82"/>
      <c r="BN8" s="82"/>
      <c r="BO8" s="82"/>
      <c r="BP8" s="84"/>
      <c r="BQ8" s="82"/>
      <c r="BR8" s="84"/>
      <c r="BS8" s="82"/>
      <c r="BT8" s="82"/>
      <c r="BU8" s="82"/>
      <c r="BV8" s="82"/>
    </row>
    <row r="9" spans="1:75" x14ac:dyDescent="0.25">
      <c r="A9" s="39">
        <v>7</v>
      </c>
      <c r="B9" s="39">
        <v>3</v>
      </c>
      <c r="C9" s="37" t="s">
        <v>474</v>
      </c>
      <c r="D9" s="40">
        <f>июнь!D9-июнь!E9</f>
        <v>321.06739200000004</v>
      </c>
      <c r="E9" s="40">
        <f t="shared" si="0"/>
        <v>0</v>
      </c>
      <c r="F9" s="36"/>
      <c r="G9" s="36"/>
      <c r="H9" s="36"/>
      <c r="I9" s="27"/>
      <c r="J9" s="36"/>
      <c r="K9" s="36"/>
      <c r="L9" s="36"/>
      <c r="M9" s="36"/>
      <c r="N9" s="36"/>
      <c r="O9" s="29"/>
      <c r="P9" s="36"/>
      <c r="Q9" s="29"/>
      <c r="R9" s="36"/>
      <c r="S9" s="36"/>
      <c r="T9" s="36"/>
      <c r="U9" s="36"/>
      <c r="V9" s="36"/>
      <c r="W9" s="36"/>
      <c r="X9" s="36"/>
      <c r="Y9" s="29"/>
      <c r="Z9" s="36"/>
      <c r="AA9" s="66"/>
      <c r="AB9" s="36"/>
      <c r="AC9" s="36"/>
      <c r="AD9" s="36"/>
      <c r="AE9" s="36"/>
      <c r="AF9" s="36"/>
      <c r="AG9" s="36"/>
      <c r="AH9" s="29"/>
      <c r="AI9" s="36"/>
      <c r="AJ9" s="29"/>
      <c r="AK9" s="36"/>
      <c r="AL9" s="36"/>
      <c r="AM9" s="36"/>
      <c r="AN9" s="29"/>
      <c r="AO9" s="36"/>
      <c r="AP9" s="29"/>
      <c r="AQ9" s="36"/>
      <c r="AR9" s="29"/>
      <c r="AS9" s="36"/>
      <c r="AT9" s="36"/>
      <c r="AU9" s="36"/>
      <c r="AV9" s="29"/>
      <c r="AW9" s="36"/>
      <c r="AX9" s="36"/>
      <c r="AY9" s="36"/>
      <c r="AZ9" s="29"/>
      <c r="BA9" s="36"/>
      <c r="BB9" s="36"/>
      <c r="BC9" s="36"/>
      <c r="BD9" s="36"/>
      <c r="BE9" s="36"/>
      <c r="BF9" s="36"/>
      <c r="BG9" s="36"/>
      <c r="BH9" s="36"/>
      <c r="BI9" s="36"/>
      <c r="BJ9" s="29"/>
      <c r="BK9" s="36"/>
      <c r="BL9" s="29"/>
      <c r="BM9" s="36"/>
      <c r="BN9" s="36"/>
      <c r="BO9" s="36"/>
      <c r="BP9" s="29"/>
      <c r="BQ9" s="36"/>
      <c r="BR9" s="29"/>
      <c r="BS9" s="36"/>
      <c r="BT9" s="36"/>
      <c r="BU9" s="36"/>
      <c r="BV9" s="36"/>
    </row>
    <row r="10" spans="1:75" x14ac:dyDescent="0.25">
      <c r="A10" s="39">
        <v>8</v>
      </c>
      <c r="B10" s="39">
        <v>3</v>
      </c>
      <c r="C10" s="37" t="s">
        <v>475</v>
      </c>
      <c r="D10" s="40">
        <f>июнь!D10-июнь!E10</f>
        <v>91.845026386473421</v>
      </c>
      <c r="E10" s="40">
        <f t="shared" si="0"/>
        <v>0</v>
      </c>
      <c r="F10" s="36"/>
      <c r="G10" s="36"/>
      <c r="H10" s="36"/>
      <c r="I10" s="27"/>
      <c r="J10" s="36"/>
      <c r="K10" s="36"/>
      <c r="L10" s="36"/>
      <c r="M10" s="36"/>
      <c r="N10" s="36"/>
      <c r="O10" s="29"/>
      <c r="P10" s="36"/>
      <c r="Q10" s="29"/>
      <c r="R10" s="36"/>
      <c r="S10" s="36"/>
      <c r="T10" s="36"/>
      <c r="U10" s="36"/>
      <c r="V10" s="36"/>
      <c r="W10" s="36"/>
      <c r="X10" s="36"/>
      <c r="Y10" s="29"/>
      <c r="Z10" s="36"/>
      <c r="AA10" s="66"/>
      <c r="AB10" s="36"/>
      <c r="AC10" s="36"/>
      <c r="AD10" s="36"/>
      <c r="AE10" s="36"/>
      <c r="AF10" s="36"/>
      <c r="AG10" s="36"/>
      <c r="AH10" s="29"/>
      <c r="AI10" s="36"/>
      <c r="AJ10" s="29"/>
      <c r="AK10" s="36"/>
      <c r="AL10" s="36"/>
      <c r="AM10" s="36"/>
      <c r="AN10" s="29"/>
      <c r="AO10" s="36"/>
      <c r="AP10" s="29"/>
      <c r="AQ10" s="36"/>
      <c r="AR10" s="29"/>
      <c r="AS10" s="36"/>
      <c r="AT10" s="36"/>
      <c r="AU10" s="36"/>
      <c r="AV10" s="29"/>
      <c r="AW10" s="36"/>
      <c r="AX10" s="36"/>
      <c r="AY10" s="36"/>
      <c r="AZ10" s="29"/>
      <c r="BA10" s="36"/>
      <c r="BB10" s="36"/>
      <c r="BC10" s="36"/>
      <c r="BD10" s="36"/>
      <c r="BE10" s="36"/>
      <c r="BF10" s="36"/>
      <c r="BG10" s="36"/>
      <c r="BH10" s="36"/>
      <c r="BI10" s="36"/>
      <c r="BJ10" s="29"/>
      <c r="BK10" s="36"/>
      <c r="BL10" s="29"/>
      <c r="BM10" s="36"/>
      <c r="BN10" s="36"/>
      <c r="BO10" s="36"/>
      <c r="BP10" s="29"/>
      <c r="BQ10" s="36"/>
      <c r="BR10" s="29"/>
      <c r="BS10" s="36"/>
      <c r="BT10" s="36"/>
      <c r="BU10" s="36"/>
      <c r="BV10" s="36"/>
    </row>
    <row r="11" spans="1:75" x14ac:dyDescent="0.25">
      <c r="A11" s="39">
        <v>9</v>
      </c>
      <c r="B11" s="39">
        <v>3</v>
      </c>
      <c r="C11" s="37" t="s">
        <v>476</v>
      </c>
      <c r="D11" s="40">
        <f>июнь!D11-июнь!E11</f>
        <v>262.71656077294688</v>
      </c>
      <c r="E11" s="40">
        <f t="shared" si="0"/>
        <v>0</v>
      </c>
      <c r="F11" s="36"/>
      <c r="G11" s="36"/>
      <c r="H11" s="36"/>
      <c r="I11" s="27"/>
      <c r="J11" s="36"/>
      <c r="K11" s="36"/>
      <c r="L11" s="36"/>
      <c r="M11" s="36"/>
      <c r="N11" s="36"/>
      <c r="O11" s="29"/>
      <c r="P11" s="36"/>
      <c r="Q11" s="29"/>
      <c r="R11" s="36"/>
      <c r="S11" s="36"/>
      <c r="T11" s="36"/>
      <c r="U11" s="36"/>
      <c r="V11" s="36"/>
      <c r="W11" s="36"/>
      <c r="X11" s="36"/>
      <c r="Y11" s="29"/>
      <c r="Z11" s="36"/>
      <c r="AA11" s="66"/>
      <c r="AB11" s="36"/>
      <c r="AC11" s="36"/>
      <c r="AD11" s="36"/>
      <c r="AE11" s="36"/>
      <c r="AF11" s="36"/>
      <c r="AG11" s="36"/>
      <c r="AH11" s="29"/>
      <c r="AI11" s="36"/>
      <c r="AJ11" s="29"/>
      <c r="AK11" s="36"/>
      <c r="AL11" s="36"/>
      <c r="AM11" s="36"/>
      <c r="AN11" s="29"/>
      <c r="AO11" s="36"/>
      <c r="AP11" s="29"/>
      <c r="AQ11" s="36"/>
      <c r="AR11" s="29"/>
      <c r="AS11" s="36"/>
      <c r="AT11" s="36"/>
      <c r="AU11" s="36"/>
      <c r="AV11" s="29"/>
      <c r="AW11" s="36"/>
      <c r="AX11" s="36"/>
      <c r="AY11" s="36"/>
      <c r="AZ11" s="29"/>
      <c r="BA11" s="36"/>
      <c r="BB11" s="36"/>
      <c r="BC11" s="36"/>
      <c r="BD11" s="36"/>
      <c r="BE11" s="36"/>
      <c r="BF11" s="36"/>
      <c r="BG11" s="36"/>
      <c r="BH11" s="36"/>
      <c r="BI11" s="36"/>
      <c r="BJ11" s="29"/>
      <c r="BK11" s="36"/>
      <c r="BL11" s="29"/>
      <c r="BM11" s="36"/>
      <c r="BN11" s="36"/>
      <c r="BO11" s="36"/>
      <c r="BP11" s="29"/>
      <c r="BQ11" s="36"/>
      <c r="BR11" s="29"/>
      <c r="BS11" s="36"/>
      <c r="BT11" s="36"/>
      <c r="BU11" s="36"/>
      <c r="BV11" s="36"/>
    </row>
    <row r="12" spans="1:75" x14ac:dyDescent="0.25">
      <c r="A12" s="39">
        <v>10</v>
      </c>
      <c r="B12" s="39">
        <v>3</v>
      </c>
      <c r="C12" s="37" t="s">
        <v>477</v>
      </c>
      <c r="D12" s="40">
        <f>июнь!D12-июнь!E12</f>
        <v>-275.53973658937196</v>
      </c>
      <c r="E12" s="40">
        <f t="shared" si="0"/>
        <v>0</v>
      </c>
      <c r="F12" s="36"/>
      <c r="G12" s="36"/>
      <c r="H12" s="36"/>
      <c r="I12" s="27"/>
      <c r="J12" s="36"/>
      <c r="K12" s="36"/>
      <c r="L12" s="36"/>
      <c r="M12" s="36"/>
      <c r="N12" s="36"/>
      <c r="O12" s="29"/>
      <c r="P12" s="36"/>
      <c r="Q12" s="29"/>
      <c r="R12" s="36"/>
      <c r="S12" s="36"/>
      <c r="T12" s="36"/>
      <c r="U12" s="36"/>
      <c r="V12" s="36"/>
      <c r="W12" s="36"/>
      <c r="X12" s="36"/>
      <c r="Y12" s="29"/>
      <c r="Z12" s="36"/>
      <c r="AA12" s="66"/>
      <c r="AB12" s="36"/>
      <c r="AC12" s="36"/>
      <c r="AD12" s="36"/>
      <c r="AE12" s="36"/>
      <c r="AF12" s="36"/>
      <c r="AG12" s="36"/>
      <c r="AH12" s="29"/>
      <c r="AI12" s="36"/>
      <c r="AJ12" s="29"/>
      <c r="AK12" s="36"/>
      <c r="AL12" s="36"/>
      <c r="AM12" s="36"/>
      <c r="AN12" s="29"/>
      <c r="AO12" s="36"/>
      <c r="AP12" s="29"/>
      <c r="AQ12" s="36"/>
      <c r="AR12" s="29"/>
      <c r="AS12" s="36"/>
      <c r="AT12" s="36"/>
      <c r="AU12" s="36"/>
      <c r="AV12" s="29"/>
      <c r="AW12" s="36"/>
      <c r="AX12" s="36"/>
      <c r="AY12" s="36"/>
      <c r="AZ12" s="29"/>
      <c r="BA12" s="36"/>
      <c r="BB12" s="36"/>
      <c r="BC12" s="36"/>
      <c r="BD12" s="36"/>
      <c r="BE12" s="36"/>
      <c r="BF12" s="36"/>
      <c r="BG12" s="36"/>
      <c r="BH12" s="36"/>
      <c r="BI12" s="36"/>
      <c r="BJ12" s="29"/>
      <c r="BK12" s="36"/>
      <c r="BL12" s="29"/>
      <c r="BM12" s="36"/>
      <c r="BN12" s="36"/>
      <c r="BO12" s="36"/>
      <c r="BP12" s="29"/>
      <c r="BQ12" s="36"/>
      <c r="BR12" s="29"/>
      <c r="BS12" s="36"/>
      <c r="BT12" s="36"/>
      <c r="BU12" s="36"/>
      <c r="BV12" s="36"/>
    </row>
    <row r="13" spans="1:75" s="86" customFormat="1" x14ac:dyDescent="0.25">
      <c r="A13" s="79">
        <v>11</v>
      </c>
      <c r="B13" s="79">
        <v>3</v>
      </c>
      <c r="C13" s="80" t="s">
        <v>478</v>
      </c>
      <c r="D13" s="81">
        <f>июнь!D13-июнь!E13</f>
        <v>-15.264091449275398</v>
      </c>
      <c r="E13" s="81">
        <f t="shared" si="0"/>
        <v>2.4529999999999998</v>
      </c>
      <c r="F13" s="82"/>
      <c r="G13" s="82"/>
      <c r="H13" s="82"/>
      <c r="I13" s="83"/>
      <c r="J13" s="82"/>
      <c r="K13" s="82"/>
      <c r="L13" s="82"/>
      <c r="M13" s="82"/>
      <c r="N13" s="82"/>
      <c r="O13" s="84"/>
      <c r="P13" s="82"/>
      <c r="Q13" s="84"/>
      <c r="R13" s="82"/>
      <c r="S13" s="82"/>
      <c r="T13" s="82"/>
      <c r="U13" s="82"/>
      <c r="V13" s="82"/>
      <c r="W13" s="82"/>
      <c r="X13" s="82"/>
      <c r="Y13" s="84"/>
      <c r="Z13" s="82"/>
      <c r="AA13" s="85"/>
      <c r="AB13" s="82"/>
      <c r="AC13" s="82"/>
      <c r="AD13" s="82"/>
      <c r="AE13" s="82"/>
      <c r="AF13" s="82"/>
      <c r="AG13" s="82"/>
      <c r="AH13" s="84"/>
      <c r="AI13" s="82"/>
      <c r="AJ13" s="84"/>
      <c r="AK13" s="82"/>
      <c r="AL13" s="82"/>
      <c r="AM13" s="82"/>
      <c r="AN13" s="84"/>
      <c r="AO13" s="82"/>
      <c r="AP13" s="84"/>
      <c r="AQ13" s="82"/>
      <c r="AR13" s="84"/>
      <c r="AS13" s="82"/>
      <c r="AT13" s="82"/>
      <c r="AU13" s="82"/>
      <c r="AV13" s="84"/>
      <c r="AW13" s="82"/>
      <c r="AX13" s="82"/>
      <c r="AY13" s="82"/>
      <c r="AZ13" s="84"/>
      <c r="BA13" s="82"/>
      <c r="BB13" s="82"/>
      <c r="BC13" s="82"/>
      <c r="BD13" s="82"/>
      <c r="BE13" s="82"/>
      <c r="BF13" s="82"/>
      <c r="BG13" s="82"/>
      <c r="BH13" s="82"/>
      <c r="BI13" s="82"/>
      <c r="BJ13" s="84"/>
      <c r="BK13" s="82"/>
      <c r="BL13" s="84"/>
      <c r="BM13" s="82"/>
      <c r="BN13" s="82"/>
      <c r="BO13" s="82"/>
      <c r="BP13" s="84"/>
      <c r="BQ13" s="82"/>
      <c r="BR13" s="84"/>
      <c r="BS13" s="82"/>
      <c r="BT13" s="82"/>
      <c r="BU13" s="82"/>
      <c r="BV13" s="82">
        <v>2.4529999999999998</v>
      </c>
      <c r="BW13" s="86" t="s">
        <v>1070</v>
      </c>
    </row>
    <row r="14" spans="1:75" s="86" customFormat="1" x14ac:dyDescent="0.25">
      <c r="A14" s="79">
        <v>12</v>
      </c>
      <c r="B14" s="79">
        <v>3</v>
      </c>
      <c r="C14" s="80" t="s">
        <v>479</v>
      </c>
      <c r="D14" s="81">
        <f>июнь!D14-июнь!E14</f>
        <v>-705.84744787439604</v>
      </c>
      <c r="E14" s="81">
        <f t="shared" si="0"/>
        <v>3</v>
      </c>
      <c r="F14" s="82"/>
      <c r="G14" s="82"/>
      <c r="H14" s="82"/>
      <c r="I14" s="83"/>
      <c r="J14" s="82"/>
      <c r="K14" s="82"/>
      <c r="L14" s="82"/>
      <c r="M14" s="82"/>
      <c r="N14" s="82"/>
      <c r="O14" s="84"/>
      <c r="P14" s="82"/>
      <c r="Q14" s="84"/>
      <c r="R14" s="82"/>
      <c r="S14" s="82"/>
      <c r="T14" s="82"/>
      <c r="U14" s="82"/>
      <c r="V14" s="82"/>
      <c r="W14" s="82"/>
      <c r="X14" s="82"/>
      <c r="Y14" s="84"/>
      <c r="Z14" s="82"/>
      <c r="AA14" s="85"/>
      <c r="AB14" s="82"/>
      <c r="AC14" s="82"/>
      <c r="AD14" s="82"/>
      <c r="AE14" s="82"/>
      <c r="AF14" s="82"/>
      <c r="AG14" s="82"/>
      <c r="AH14" s="84"/>
      <c r="AI14" s="82"/>
      <c r="AJ14" s="84"/>
      <c r="AK14" s="82"/>
      <c r="AL14" s="82"/>
      <c r="AM14" s="82"/>
      <c r="AN14" s="84"/>
      <c r="AO14" s="82"/>
      <c r="AP14" s="84"/>
      <c r="AQ14" s="82"/>
      <c r="AR14" s="84"/>
      <c r="AS14" s="82"/>
      <c r="AT14" s="82"/>
      <c r="AU14" s="82"/>
      <c r="AV14" s="84"/>
      <c r="AW14" s="82"/>
      <c r="AX14" s="82"/>
      <c r="AY14" s="82"/>
      <c r="AZ14" s="84"/>
      <c r="BA14" s="82"/>
      <c r="BB14" s="82"/>
      <c r="BC14" s="82"/>
      <c r="BD14" s="82"/>
      <c r="BE14" s="82"/>
      <c r="BF14" s="82"/>
      <c r="BG14" s="82"/>
      <c r="BH14" s="82"/>
      <c r="BI14" s="82"/>
      <c r="BJ14" s="84"/>
      <c r="BK14" s="82"/>
      <c r="BL14" s="84"/>
      <c r="BM14" s="82"/>
      <c r="BN14" s="82"/>
      <c r="BO14" s="82"/>
      <c r="BP14" s="84"/>
      <c r="BQ14" s="82"/>
      <c r="BR14" s="84"/>
      <c r="BS14" s="82"/>
      <c r="BT14" s="82"/>
      <c r="BU14" s="82"/>
      <c r="BV14" s="82">
        <v>3</v>
      </c>
      <c r="BW14" s="86" t="s">
        <v>1070</v>
      </c>
    </row>
    <row r="15" spans="1:75" s="86" customFormat="1" x14ac:dyDescent="0.25">
      <c r="A15" s="79">
        <v>13</v>
      </c>
      <c r="B15" s="79">
        <v>3</v>
      </c>
      <c r="C15" s="80" t="s">
        <v>480</v>
      </c>
      <c r="D15" s="81">
        <f>июнь!D15-июнь!E15</f>
        <v>472.83167921739124</v>
      </c>
      <c r="E15" s="81">
        <f t="shared" si="0"/>
        <v>0</v>
      </c>
      <c r="F15" s="82"/>
      <c r="G15" s="82"/>
      <c r="H15" s="82"/>
      <c r="I15" s="83"/>
      <c r="J15" s="82"/>
      <c r="K15" s="82"/>
      <c r="L15" s="82"/>
      <c r="M15" s="82"/>
      <c r="N15" s="82"/>
      <c r="O15" s="84"/>
      <c r="P15" s="82"/>
      <c r="Q15" s="84"/>
      <c r="R15" s="82"/>
      <c r="S15" s="82"/>
      <c r="T15" s="82"/>
      <c r="U15" s="82"/>
      <c r="V15" s="82"/>
      <c r="W15" s="82"/>
      <c r="X15" s="82"/>
      <c r="Y15" s="84"/>
      <c r="Z15" s="82"/>
      <c r="AA15" s="85"/>
      <c r="AB15" s="82"/>
      <c r="AC15" s="82"/>
      <c r="AD15" s="82"/>
      <c r="AE15" s="82"/>
      <c r="AF15" s="82"/>
      <c r="AG15" s="82"/>
      <c r="AH15" s="84"/>
      <c r="AI15" s="82"/>
      <c r="AJ15" s="84"/>
      <c r="AK15" s="82"/>
      <c r="AL15" s="82"/>
      <c r="AM15" s="82"/>
      <c r="AN15" s="84"/>
      <c r="AO15" s="82"/>
      <c r="AP15" s="84"/>
      <c r="AQ15" s="82"/>
      <c r="AR15" s="84"/>
      <c r="AS15" s="82"/>
      <c r="AT15" s="82"/>
      <c r="AU15" s="82"/>
      <c r="AV15" s="84"/>
      <c r="AW15" s="82"/>
      <c r="AX15" s="82"/>
      <c r="AY15" s="82"/>
      <c r="AZ15" s="84"/>
      <c r="BA15" s="82"/>
      <c r="BB15" s="82"/>
      <c r="BC15" s="82"/>
      <c r="BD15" s="82"/>
      <c r="BE15" s="82"/>
      <c r="BF15" s="82"/>
      <c r="BG15" s="82"/>
      <c r="BH15" s="82"/>
      <c r="BI15" s="82"/>
      <c r="BJ15" s="84"/>
      <c r="BK15" s="82"/>
      <c r="BL15" s="84"/>
      <c r="BM15" s="82"/>
      <c r="BN15" s="82"/>
      <c r="BO15" s="82"/>
      <c r="BP15" s="84"/>
      <c r="BQ15" s="82"/>
      <c r="BR15" s="84"/>
      <c r="BS15" s="82"/>
      <c r="BT15" s="82"/>
      <c r="BU15" s="82"/>
      <c r="BV15" s="82"/>
    </row>
    <row r="16" spans="1:75" s="86" customFormat="1" x14ac:dyDescent="0.25">
      <c r="A16" s="79">
        <v>14</v>
      </c>
      <c r="B16" s="79">
        <v>3</v>
      </c>
      <c r="C16" s="80" t="s">
        <v>481</v>
      </c>
      <c r="D16" s="81">
        <f>июнь!D16-июнь!E16</f>
        <v>102.28406877294687</v>
      </c>
      <c r="E16" s="81">
        <f t="shared" si="0"/>
        <v>21.274999999999999</v>
      </c>
      <c r="F16" s="82"/>
      <c r="G16" s="82"/>
      <c r="H16" s="82"/>
      <c r="I16" s="83"/>
      <c r="J16" s="82"/>
      <c r="K16" s="82"/>
      <c r="L16" s="82"/>
      <c r="M16" s="82"/>
      <c r="N16" s="82"/>
      <c r="O16" s="84"/>
      <c r="P16" s="82"/>
      <c r="Q16" s="84"/>
      <c r="R16" s="82"/>
      <c r="S16" s="82"/>
      <c r="T16" s="82"/>
      <c r="U16" s="82"/>
      <c r="V16" s="82"/>
      <c r="W16" s="82"/>
      <c r="X16" s="82"/>
      <c r="Y16" s="84"/>
      <c r="Z16" s="82"/>
      <c r="AA16" s="85"/>
      <c r="AB16" s="82"/>
      <c r="AC16" s="82"/>
      <c r="AD16" s="82"/>
      <c r="AE16" s="82"/>
      <c r="AF16" s="82"/>
      <c r="AG16" s="82"/>
      <c r="AH16" s="84"/>
      <c r="AI16" s="82"/>
      <c r="AJ16" s="84"/>
      <c r="AK16" s="82"/>
      <c r="AL16" s="82"/>
      <c r="AM16" s="82"/>
      <c r="AN16" s="84"/>
      <c r="AO16" s="82"/>
      <c r="AP16" s="84"/>
      <c r="AQ16" s="82"/>
      <c r="AR16" s="84"/>
      <c r="AS16" s="82"/>
      <c r="AT16" s="82"/>
      <c r="AU16" s="82"/>
      <c r="AV16" s="84"/>
      <c r="AW16" s="82"/>
      <c r="AX16" s="82"/>
      <c r="AY16" s="82"/>
      <c r="AZ16" s="84"/>
      <c r="BA16" s="82"/>
      <c r="BB16" s="82"/>
      <c r="BC16" s="82"/>
      <c r="BD16" s="82"/>
      <c r="BE16" s="82"/>
      <c r="BF16" s="82"/>
      <c r="BG16" s="82"/>
      <c r="BH16" s="82"/>
      <c r="BI16" s="82"/>
      <c r="BJ16" s="84"/>
      <c r="BK16" s="82"/>
      <c r="BL16" s="84"/>
      <c r="BM16" s="82"/>
      <c r="BN16" s="82">
        <v>7.0000000000000001E-3</v>
      </c>
      <c r="BO16" s="82">
        <v>13.515000000000001</v>
      </c>
      <c r="BP16" s="84">
        <v>1</v>
      </c>
      <c r="BQ16" s="82">
        <v>7.76</v>
      </c>
      <c r="BR16" s="84"/>
      <c r="BS16" s="82"/>
      <c r="BT16" s="82"/>
      <c r="BU16" s="82"/>
      <c r="BV16" s="82"/>
    </row>
    <row r="17" spans="1:75" x14ac:dyDescent="0.25">
      <c r="A17" s="39">
        <v>15</v>
      </c>
      <c r="B17" s="39">
        <v>3</v>
      </c>
      <c r="C17" s="37" t="s">
        <v>482</v>
      </c>
      <c r="D17" s="40">
        <f>июнь!D17-июнь!E17</f>
        <v>-506.39715451207724</v>
      </c>
      <c r="E17" s="40">
        <f t="shared" si="0"/>
        <v>0</v>
      </c>
      <c r="F17" s="36"/>
      <c r="G17" s="36"/>
      <c r="H17" s="36"/>
      <c r="I17" s="27"/>
      <c r="J17" s="36"/>
      <c r="K17" s="36"/>
      <c r="L17" s="36"/>
      <c r="M17" s="36"/>
      <c r="N17" s="36"/>
      <c r="O17" s="29"/>
      <c r="P17" s="36"/>
      <c r="Q17" s="29"/>
      <c r="R17" s="36"/>
      <c r="S17" s="36"/>
      <c r="T17" s="36"/>
      <c r="U17" s="36"/>
      <c r="V17" s="36"/>
      <c r="W17" s="36"/>
      <c r="X17" s="36"/>
      <c r="Y17" s="29"/>
      <c r="Z17" s="36"/>
      <c r="AA17" s="66"/>
      <c r="AB17" s="36"/>
      <c r="AC17" s="36"/>
      <c r="AD17" s="36"/>
      <c r="AE17" s="36"/>
      <c r="AF17" s="36"/>
      <c r="AG17" s="36"/>
      <c r="AH17" s="29"/>
      <c r="AI17" s="36"/>
      <c r="AJ17" s="29"/>
      <c r="AK17" s="36"/>
      <c r="AL17" s="36"/>
      <c r="AM17" s="36"/>
      <c r="AN17" s="29"/>
      <c r="AO17" s="36"/>
      <c r="AP17" s="29"/>
      <c r="AQ17" s="36"/>
      <c r="AR17" s="29"/>
      <c r="AS17" s="36"/>
      <c r="AT17" s="36"/>
      <c r="AU17" s="36"/>
      <c r="AV17" s="29"/>
      <c r="AW17" s="36"/>
      <c r="AX17" s="36"/>
      <c r="AY17" s="36"/>
      <c r="AZ17" s="29"/>
      <c r="BA17" s="36"/>
      <c r="BB17" s="36"/>
      <c r="BC17" s="36"/>
      <c r="BD17" s="36"/>
      <c r="BE17" s="36"/>
      <c r="BF17" s="36"/>
      <c r="BG17" s="36"/>
      <c r="BH17" s="36"/>
      <c r="BI17" s="36"/>
      <c r="BJ17" s="29"/>
      <c r="BK17" s="36"/>
      <c r="BL17" s="29"/>
      <c r="BM17" s="36"/>
      <c r="BN17" s="36"/>
      <c r="BO17" s="36"/>
      <c r="BP17" s="29"/>
      <c r="BQ17" s="36"/>
      <c r="BR17" s="29"/>
      <c r="BS17" s="36"/>
      <c r="BT17" s="36"/>
      <c r="BU17" s="36"/>
      <c r="BV17" s="36"/>
    </row>
    <row r="18" spans="1:75" s="86" customFormat="1" x14ac:dyDescent="0.25">
      <c r="A18" s="79">
        <v>16</v>
      </c>
      <c r="B18" s="79">
        <v>1</v>
      </c>
      <c r="C18" s="80" t="s">
        <v>483</v>
      </c>
      <c r="D18" s="81">
        <f>июнь!D18-июнь!E18</f>
        <v>196.92632924637684</v>
      </c>
      <c r="E18" s="81">
        <f t="shared" si="0"/>
        <v>5.5449999999999999</v>
      </c>
      <c r="F18" s="82"/>
      <c r="G18" s="82"/>
      <c r="H18" s="82"/>
      <c r="I18" s="83"/>
      <c r="J18" s="82"/>
      <c r="K18" s="82"/>
      <c r="L18" s="82"/>
      <c r="M18" s="82"/>
      <c r="N18" s="82"/>
      <c r="O18" s="84"/>
      <c r="P18" s="82"/>
      <c r="Q18" s="84"/>
      <c r="R18" s="82"/>
      <c r="S18" s="82"/>
      <c r="T18" s="82"/>
      <c r="U18" s="82"/>
      <c r="V18" s="82"/>
      <c r="W18" s="82"/>
      <c r="X18" s="82"/>
      <c r="Y18" s="84"/>
      <c r="Z18" s="82"/>
      <c r="AA18" s="85"/>
      <c r="AB18" s="82"/>
      <c r="AC18" s="82"/>
      <c r="AD18" s="82"/>
      <c r="AE18" s="82"/>
      <c r="AF18" s="82"/>
      <c r="AG18" s="82"/>
      <c r="AH18" s="84">
        <v>5</v>
      </c>
      <c r="AI18" s="82">
        <v>5.5449999999999999</v>
      </c>
      <c r="AJ18" s="84"/>
      <c r="AK18" s="82"/>
      <c r="AL18" s="82"/>
      <c r="AM18" s="82"/>
      <c r="AN18" s="84"/>
      <c r="AO18" s="82"/>
      <c r="AP18" s="84"/>
      <c r="AQ18" s="82"/>
      <c r="AR18" s="84"/>
      <c r="AS18" s="82"/>
      <c r="AT18" s="82"/>
      <c r="AU18" s="82"/>
      <c r="AV18" s="84"/>
      <c r="AW18" s="82"/>
      <c r="AX18" s="82"/>
      <c r="AY18" s="82"/>
      <c r="AZ18" s="84"/>
      <c r="BA18" s="82"/>
      <c r="BB18" s="82"/>
      <c r="BC18" s="82"/>
      <c r="BD18" s="82"/>
      <c r="BE18" s="82"/>
      <c r="BF18" s="82"/>
      <c r="BG18" s="82"/>
      <c r="BH18" s="82"/>
      <c r="BI18" s="82"/>
      <c r="BJ18" s="84"/>
      <c r="BK18" s="82"/>
      <c r="BL18" s="84"/>
      <c r="BM18" s="82"/>
      <c r="BN18" s="82"/>
      <c r="BO18" s="82"/>
      <c r="BP18" s="84"/>
      <c r="BQ18" s="82"/>
      <c r="BR18" s="84"/>
      <c r="BS18" s="82"/>
      <c r="BT18" s="82"/>
      <c r="BU18" s="82"/>
      <c r="BV18" s="82"/>
    </row>
    <row r="19" spans="1:75" s="86" customFormat="1" x14ac:dyDescent="0.25">
      <c r="A19" s="79">
        <v>17</v>
      </c>
      <c r="B19" s="79">
        <v>2</v>
      </c>
      <c r="C19" s="80" t="s">
        <v>484</v>
      </c>
      <c r="D19" s="81">
        <f>июнь!D19-июнь!E19</f>
        <v>223.99325689855067</v>
      </c>
      <c r="E19" s="81">
        <f t="shared" si="0"/>
        <v>4.6509999999999998</v>
      </c>
      <c r="F19" s="82"/>
      <c r="G19" s="82"/>
      <c r="H19" s="82"/>
      <c r="I19" s="83"/>
      <c r="J19" s="82"/>
      <c r="K19" s="82"/>
      <c r="L19" s="82"/>
      <c r="M19" s="82"/>
      <c r="N19" s="82"/>
      <c r="O19" s="84"/>
      <c r="P19" s="82"/>
      <c r="Q19" s="84"/>
      <c r="R19" s="82"/>
      <c r="S19" s="82"/>
      <c r="T19" s="82"/>
      <c r="U19" s="82"/>
      <c r="V19" s="82"/>
      <c r="W19" s="82"/>
      <c r="X19" s="82"/>
      <c r="Y19" s="84"/>
      <c r="Z19" s="82"/>
      <c r="AA19" s="85"/>
      <c r="AB19" s="82"/>
      <c r="AC19" s="82"/>
      <c r="AD19" s="82"/>
      <c r="AE19" s="82"/>
      <c r="AF19" s="82"/>
      <c r="AG19" s="82"/>
      <c r="AH19" s="84"/>
      <c r="AI19" s="82"/>
      <c r="AJ19" s="84"/>
      <c r="AK19" s="82"/>
      <c r="AL19" s="82"/>
      <c r="AM19" s="82"/>
      <c r="AN19" s="84"/>
      <c r="AO19" s="82"/>
      <c r="AP19" s="84"/>
      <c r="AQ19" s="82"/>
      <c r="AR19" s="84"/>
      <c r="AS19" s="82"/>
      <c r="AT19" s="82"/>
      <c r="AU19" s="82"/>
      <c r="AV19" s="84"/>
      <c r="AW19" s="82"/>
      <c r="AX19" s="82"/>
      <c r="AY19" s="82"/>
      <c r="AZ19" s="84"/>
      <c r="BA19" s="82"/>
      <c r="BB19" s="82"/>
      <c r="BC19" s="82"/>
      <c r="BD19" s="82"/>
      <c r="BE19" s="82"/>
      <c r="BF19" s="82"/>
      <c r="BG19" s="82"/>
      <c r="BH19" s="82"/>
      <c r="BI19" s="82"/>
      <c r="BJ19" s="84"/>
      <c r="BK19" s="82"/>
      <c r="BL19" s="84"/>
      <c r="BM19" s="82"/>
      <c r="BN19" s="82"/>
      <c r="BO19" s="82"/>
      <c r="BP19" s="84">
        <v>3</v>
      </c>
      <c r="BQ19" s="82">
        <v>4.6509999999999998</v>
      </c>
      <c r="BR19" s="84"/>
      <c r="BS19" s="82"/>
      <c r="BT19" s="82"/>
      <c r="BU19" s="82"/>
      <c r="BV19" s="82"/>
    </row>
    <row r="20" spans="1:75" x14ac:dyDescent="0.25">
      <c r="A20" s="39">
        <v>18</v>
      </c>
      <c r="B20" s="39">
        <v>2</v>
      </c>
      <c r="C20" s="37" t="s">
        <v>939</v>
      </c>
      <c r="D20" s="40">
        <f>июнь!D20-июнь!E20</f>
        <v>646.64836769082126</v>
      </c>
      <c r="E20" s="40">
        <f t="shared" si="0"/>
        <v>0</v>
      </c>
      <c r="F20" s="36"/>
      <c r="G20" s="36"/>
      <c r="H20" s="36"/>
      <c r="I20" s="27"/>
      <c r="J20" s="36"/>
      <c r="K20" s="36"/>
      <c r="L20" s="36"/>
      <c r="M20" s="36"/>
      <c r="N20" s="36"/>
      <c r="O20" s="29"/>
      <c r="P20" s="36"/>
      <c r="Q20" s="29"/>
      <c r="R20" s="36"/>
      <c r="S20" s="36"/>
      <c r="T20" s="36"/>
      <c r="U20" s="36"/>
      <c r="V20" s="36"/>
      <c r="W20" s="36"/>
      <c r="X20" s="36"/>
      <c r="Y20" s="29"/>
      <c r="Z20" s="36"/>
      <c r="AA20" s="66"/>
      <c r="AB20" s="36"/>
      <c r="AC20" s="36"/>
      <c r="AD20" s="36"/>
      <c r="AE20" s="36"/>
      <c r="AF20" s="36"/>
      <c r="AG20" s="36"/>
      <c r="AH20" s="29"/>
      <c r="AI20" s="36"/>
      <c r="AJ20" s="29"/>
      <c r="AK20" s="36"/>
      <c r="AL20" s="36"/>
      <c r="AM20" s="36"/>
      <c r="AN20" s="29"/>
      <c r="AO20" s="36"/>
      <c r="AP20" s="29"/>
      <c r="AQ20" s="36"/>
      <c r="AR20" s="29"/>
      <c r="AS20" s="36"/>
      <c r="AT20" s="36"/>
      <c r="AU20" s="36"/>
      <c r="AV20" s="29"/>
      <c r="AW20" s="36"/>
      <c r="AX20" s="36"/>
      <c r="AY20" s="36"/>
      <c r="AZ20" s="29"/>
      <c r="BA20" s="36"/>
      <c r="BB20" s="36"/>
      <c r="BC20" s="36"/>
      <c r="BD20" s="36"/>
      <c r="BE20" s="36"/>
      <c r="BF20" s="36"/>
      <c r="BG20" s="36"/>
      <c r="BH20" s="36"/>
      <c r="BI20" s="36"/>
      <c r="BJ20" s="29"/>
      <c r="BK20" s="36"/>
      <c r="BL20" s="29"/>
      <c r="BM20" s="36"/>
      <c r="BN20" s="36"/>
      <c r="BO20" s="36"/>
      <c r="BP20" s="29"/>
      <c r="BQ20" s="36"/>
      <c r="BR20" s="29"/>
      <c r="BS20" s="36"/>
      <c r="BT20" s="36"/>
      <c r="BU20" s="36"/>
      <c r="BV20" s="36"/>
    </row>
    <row r="21" spans="1:75" s="86" customFormat="1" x14ac:dyDescent="0.25">
      <c r="A21" s="79">
        <v>19</v>
      </c>
      <c r="B21" s="79">
        <v>2</v>
      </c>
      <c r="C21" s="80" t="s">
        <v>485</v>
      </c>
      <c r="D21" s="81">
        <f>июнь!D21-июнь!E21</f>
        <v>1488.5385928888888</v>
      </c>
      <c r="E21" s="81">
        <f t="shared" si="0"/>
        <v>16.696000000000002</v>
      </c>
      <c r="F21" s="82"/>
      <c r="G21" s="82"/>
      <c r="H21" s="82"/>
      <c r="I21" s="83"/>
      <c r="J21" s="82"/>
      <c r="K21" s="82"/>
      <c r="L21" s="82"/>
      <c r="M21" s="82"/>
      <c r="N21" s="82"/>
      <c r="O21" s="84"/>
      <c r="P21" s="82"/>
      <c r="Q21" s="84"/>
      <c r="R21" s="82"/>
      <c r="S21" s="82"/>
      <c r="T21" s="82"/>
      <c r="U21" s="82"/>
      <c r="V21" s="82"/>
      <c r="W21" s="82"/>
      <c r="X21" s="82"/>
      <c r="Y21" s="84"/>
      <c r="Z21" s="82"/>
      <c r="AA21" s="85"/>
      <c r="AB21" s="82"/>
      <c r="AC21" s="82"/>
      <c r="AD21" s="82"/>
      <c r="AE21" s="82"/>
      <c r="AF21" s="82"/>
      <c r="AG21" s="82"/>
      <c r="AH21" s="84"/>
      <c r="AI21" s="82"/>
      <c r="AJ21" s="84"/>
      <c r="AK21" s="82"/>
      <c r="AL21" s="82"/>
      <c r="AM21" s="82"/>
      <c r="AN21" s="84"/>
      <c r="AO21" s="82"/>
      <c r="AP21" s="84"/>
      <c r="AQ21" s="82"/>
      <c r="AR21" s="84"/>
      <c r="AS21" s="82"/>
      <c r="AT21" s="82"/>
      <c r="AU21" s="82"/>
      <c r="AV21" s="84"/>
      <c r="AW21" s="82"/>
      <c r="AX21" s="82"/>
      <c r="AY21" s="82"/>
      <c r="AZ21" s="84"/>
      <c r="BA21" s="82"/>
      <c r="BB21" s="82"/>
      <c r="BC21" s="82"/>
      <c r="BD21" s="82"/>
      <c r="BE21" s="82"/>
      <c r="BF21" s="82"/>
      <c r="BG21" s="82"/>
      <c r="BH21" s="82"/>
      <c r="BI21" s="82"/>
      <c r="BJ21" s="84"/>
      <c r="BK21" s="82"/>
      <c r="BL21" s="84"/>
      <c r="BM21" s="82"/>
      <c r="BN21" s="82"/>
      <c r="BO21" s="82"/>
      <c r="BP21" s="84"/>
      <c r="BQ21" s="82"/>
      <c r="BR21" s="84"/>
      <c r="BS21" s="82"/>
      <c r="BT21" s="82"/>
      <c r="BU21" s="82"/>
      <c r="BV21" s="82">
        <v>16.696000000000002</v>
      </c>
      <c r="BW21" s="86" t="s">
        <v>1115</v>
      </c>
    </row>
    <row r="22" spans="1:75" s="86" customFormat="1" x14ac:dyDescent="0.25">
      <c r="A22" s="79">
        <v>20</v>
      </c>
      <c r="B22" s="79">
        <v>2</v>
      </c>
      <c r="C22" s="80" t="s">
        <v>486</v>
      </c>
      <c r="D22" s="81">
        <f>июнь!D22-июнь!E22</f>
        <v>340.11386298550747</v>
      </c>
      <c r="E22" s="81">
        <f t="shared" si="0"/>
        <v>0.88800000000000001</v>
      </c>
      <c r="F22" s="82"/>
      <c r="G22" s="82"/>
      <c r="H22" s="82"/>
      <c r="I22" s="83"/>
      <c r="J22" s="82"/>
      <c r="K22" s="82"/>
      <c r="L22" s="82"/>
      <c r="M22" s="82"/>
      <c r="N22" s="82"/>
      <c r="O22" s="84"/>
      <c r="P22" s="82"/>
      <c r="Q22" s="84"/>
      <c r="R22" s="82"/>
      <c r="S22" s="82"/>
      <c r="T22" s="82"/>
      <c r="U22" s="82"/>
      <c r="V22" s="82"/>
      <c r="W22" s="82"/>
      <c r="X22" s="82"/>
      <c r="Y22" s="84"/>
      <c r="Z22" s="82"/>
      <c r="AA22" s="85"/>
      <c r="AB22" s="82"/>
      <c r="AC22" s="82"/>
      <c r="AD22" s="82"/>
      <c r="AE22" s="82"/>
      <c r="AF22" s="82"/>
      <c r="AG22" s="82"/>
      <c r="AH22" s="84"/>
      <c r="AI22" s="82"/>
      <c r="AJ22" s="84"/>
      <c r="AK22" s="82"/>
      <c r="AL22" s="82"/>
      <c r="AM22" s="82"/>
      <c r="AN22" s="84"/>
      <c r="AO22" s="82"/>
      <c r="AP22" s="84"/>
      <c r="AQ22" s="82"/>
      <c r="AR22" s="84"/>
      <c r="AS22" s="82"/>
      <c r="AT22" s="82"/>
      <c r="AU22" s="82"/>
      <c r="AV22" s="84"/>
      <c r="AW22" s="82"/>
      <c r="AX22" s="82"/>
      <c r="AY22" s="82"/>
      <c r="AZ22" s="84"/>
      <c r="BA22" s="82"/>
      <c r="BB22" s="82"/>
      <c r="BC22" s="82"/>
      <c r="BD22" s="82"/>
      <c r="BE22" s="82"/>
      <c r="BF22" s="82"/>
      <c r="BG22" s="82"/>
      <c r="BH22" s="82"/>
      <c r="BI22" s="82"/>
      <c r="BJ22" s="84"/>
      <c r="BK22" s="82"/>
      <c r="BL22" s="84"/>
      <c r="BM22" s="82"/>
      <c r="BN22" s="82"/>
      <c r="BO22" s="82"/>
      <c r="BP22" s="84">
        <v>1</v>
      </c>
      <c r="BQ22" s="82">
        <v>0.88800000000000001</v>
      </c>
      <c r="BR22" s="84"/>
      <c r="BS22" s="82"/>
      <c r="BT22" s="82"/>
      <c r="BU22" s="82"/>
      <c r="BV22" s="82"/>
    </row>
    <row r="23" spans="1:75" s="86" customFormat="1" x14ac:dyDescent="0.25">
      <c r="A23" s="79">
        <v>21</v>
      </c>
      <c r="B23" s="79">
        <v>2</v>
      </c>
      <c r="C23" s="80" t="s">
        <v>487</v>
      </c>
      <c r="D23" s="81">
        <f>июнь!D23-июнь!E23</f>
        <v>-551.78895285024214</v>
      </c>
      <c r="E23" s="81">
        <f t="shared" si="0"/>
        <v>9.7119999999999997</v>
      </c>
      <c r="F23" s="82"/>
      <c r="G23" s="82"/>
      <c r="H23" s="82"/>
      <c r="I23" s="83"/>
      <c r="J23" s="82"/>
      <c r="K23" s="82"/>
      <c r="L23" s="82"/>
      <c r="M23" s="82"/>
      <c r="N23" s="82"/>
      <c r="O23" s="84"/>
      <c r="P23" s="82"/>
      <c r="Q23" s="84"/>
      <c r="R23" s="82"/>
      <c r="S23" s="82"/>
      <c r="T23" s="82"/>
      <c r="U23" s="82"/>
      <c r="V23" s="82"/>
      <c r="W23" s="82"/>
      <c r="X23" s="82"/>
      <c r="Y23" s="84"/>
      <c r="Z23" s="82"/>
      <c r="AA23" s="85"/>
      <c r="AB23" s="82"/>
      <c r="AC23" s="82"/>
      <c r="AD23" s="82"/>
      <c r="AE23" s="82"/>
      <c r="AF23" s="82"/>
      <c r="AG23" s="82"/>
      <c r="AH23" s="84">
        <v>3</v>
      </c>
      <c r="AI23" s="82">
        <v>9.7119999999999997</v>
      </c>
      <c r="AJ23" s="84"/>
      <c r="AK23" s="82"/>
      <c r="AL23" s="82"/>
      <c r="AM23" s="82"/>
      <c r="AN23" s="84"/>
      <c r="AO23" s="82"/>
      <c r="AP23" s="84"/>
      <c r="AQ23" s="82"/>
      <c r="AR23" s="84"/>
      <c r="AS23" s="82"/>
      <c r="AT23" s="82"/>
      <c r="AU23" s="82"/>
      <c r="AV23" s="84"/>
      <c r="AW23" s="82"/>
      <c r="AX23" s="82"/>
      <c r="AY23" s="82"/>
      <c r="AZ23" s="84"/>
      <c r="BA23" s="82"/>
      <c r="BB23" s="82"/>
      <c r="BC23" s="82"/>
      <c r="BD23" s="82"/>
      <c r="BE23" s="82"/>
      <c r="BF23" s="82"/>
      <c r="BG23" s="82"/>
      <c r="BH23" s="82"/>
      <c r="BI23" s="82"/>
      <c r="BJ23" s="84"/>
      <c r="BK23" s="82"/>
      <c r="BL23" s="84"/>
      <c r="BM23" s="82"/>
      <c r="BN23" s="82"/>
      <c r="BO23" s="82"/>
      <c r="BP23" s="84"/>
      <c r="BQ23" s="82"/>
      <c r="BR23" s="84"/>
      <c r="BS23" s="82"/>
      <c r="BT23" s="82"/>
      <c r="BU23" s="82"/>
      <c r="BV23" s="82"/>
    </row>
    <row r="24" spans="1:75" x14ac:dyDescent="0.25">
      <c r="A24" s="39">
        <v>22</v>
      </c>
      <c r="B24" s="39">
        <v>2</v>
      </c>
      <c r="C24" s="37" t="s">
        <v>488</v>
      </c>
      <c r="D24" s="40">
        <f>июнь!D24-июнь!E24</f>
        <v>459.9614444444444</v>
      </c>
      <c r="E24" s="40">
        <f t="shared" si="0"/>
        <v>0</v>
      </c>
      <c r="F24" s="36"/>
      <c r="G24" s="36"/>
      <c r="H24" s="36"/>
      <c r="I24" s="27"/>
      <c r="J24" s="36"/>
      <c r="K24" s="36"/>
      <c r="L24" s="36"/>
      <c r="M24" s="36"/>
      <c r="N24" s="36"/>
      <c r="O24" s="29"/>
      <c r="P24" s="36"/>
      <c r="Q24" s="29"/>
      <c r="R24" s="36"/>
      <c r="S24" s="36"/>
      <c r="T24" s="36"/>
      <c r="U24" s="36"/>
      <c r="V24" s="36"/>
      <c r="W24" s="36"/>
      <c r="X24" s="36"/>
      <c r="Y24" s="29"/>
      <c r="Z24" s="36"/>
      <c r="AA24" s="66"/>
      <c r="AB24" s="36"/>
      <c r="AC24" s="36"/>
      <c r="AD24" s="36"/>
      <c r="AE24" s="36"/>
      <c r="AF24" s="36"/>
      <c r="AG24" s="36"/>
      <c r="AH24" s="29"/>
      <c r="AI24" s="36"/>
      <c r="AJ24" s="29"/>
      <c r="AK24" s="36"/>
      <c r="AL24" s="36"/>
      <c r="AM24" s="36"/>
      <c r="AN24" s="29"/>
      <c r="AO24" s="36"/>
      <c r="AP24" s="29"/>
      <c r="AQ24" s="36"/>
      <c r="AR24" s="29"/>
      <c r="AS24" s="36"/>
      <c r="AT24" s="36"/>
      <c r="AU24" s="36"/>
      <c r="AV24" s="29"/>
      <c r="AW24" s="36"/>
      <c r="AX24" s="36"/>
      <c r="AY24" s="36"/>
      <c r="AZ24" s="29"/>
      <c r="BA24" s="36"/>
      <c r="BB24" s="36"/>
      <c r="BC24" s="36"/>
      <c r="BD24" s="36"/>
      <c r="BE24" s="36"/>
      <c r="BF24" s="36"/>
      <c r="BG24" s="36"/>
      <c r="BH24" s="36"/>
      <c r="BI24" s="36"/>
      <c r="BJ24" s="29"/>
      <c r="BK24" s="36"/>
      <c r="BL24" s="29"/>
      <c r="BM24" s="36"/>
      <c r="BN24" s="36"/>
      <c r="BO24" s="36"/>
      <c r="BP24" s="29"/>
      <c r="BQ24" s="36"/>
      <c r="BR24" s="29"/>
      <c r="BS24" s="36"/>
      <c r="BT24" s="36"/>
      <c r="BU24" s="36"/>
      <c r="BV24" s="36"/>
    </row>
    <row r="25" spans="1:75" x14ac:dyDescent="0.25">
      <c r="A25" s="39">
        <v>23</v>
      </c>
      <c r="B25" s="39">
        <v>2</v>
      </c>
      <c r="C25" s="37" t="s">
        <v>489</v>
      </c>
      <c r="D25" s="40">
        <f>июнь!D25-июнь!E25</f>
        <v>917.79580302415434</v>
      </c>
      <c r="E25" s="40">
        <f t="shared" si="0"/>
        <v>0</v>
      </c>
      <c r="F25" s="36"/>
      <c r="G25" s="36"/>
      <c r="H25" s="36"/>
      <c r="I25" s="27"/>
      <c r="J25" s="36"/>
      <c r="K25" s="36"/>
      <c r="L25" s="36"/>
      <c r="M25" s="36"/>
      <c r="N25" s="36"/>
      <c r="O25" s="29"/>
      <c r="P25" s="36"/>
      <c r="Q25" s="29"/>
      <c r="R25" s="36"/>
      <c r="S25" s="36"/>
      <c r="T25" s="36"/>
      <c r="U25" s="36"/>
      <c r="V25" s="36"/>
      <c r="W25" s="36"/>
      <c r="X25" s="36"/>
      <c r="Y25" s="29"/>
      <c r="Z25" s="36"/>
      <c r="AA25" s="66"/>
      <c r="AB25" s="36"/>
      <c r="AC25" s="36"/>
      <c r="AD25" s="36"/>
      <c r="AE25" s="36"/>
      <c r="AF25" s="36"/>
      <c r="AG25" s="36"/>
      <c r="AH25" s="29"/>
      <c r="AI25" s="36"/>
      <c r="AJ25" s="29"/>
      <c r="AK25" s="36"/>
      <c r="AL25" s="36"/>
      <c r="AM25" s="36"/>
      <c r="AN25" s="29"/>
      <c r="AO25" s="36"/>
      <c r="AP25" s="29"/>
      <c r="AQ25" s="36"/>
      <c r="AR25" s="29"/>
      <c r="AS25" s="36"/>
      <c r="AT25" s="36"/>
      <c r="AU25" s="36"/>
      <c r="AV25" s="29"/>
      <c r="AW25" s="36"/>
      <c r="AX25" s="36"/>
      <c r="AY25" s="36"/>
      <c r="AZ25" s="29"/>
      <c r="BA25" s="36"/>
      <c r="BB25" s="36"/>
      <c r="BC25" s="36"/>
      <c r="BD25" s="36"/>
      <c r="BE25" s="36"/>
      <c r="BF25" s="36"/>
      <c r="BG25" s="36"/>
      <c r="BH25" s="36"/>
      <c r="BI25" s="36"/>
      <c r="BJ25" s="29"/>
      <c r="BK25" s="36"/>
      <c r="BL25" s="29"/>
      <c r="BM25" s="36"/>
      <c r="BN25" s="36"/>
      <c r="BO25" s="36"/>
      <c r="BP25" s="29"/>
      <c r="BQ25" s="36"/>
      <c r="BR25" s="29"/>
      <c r="BS25" s="36"/>
      <c r="BT25" s="36"/>
      <c r="BU25" s="36"/>
      <c r="BV25" s="36"/>
    </row>
    <row r="26" spans="1:75" x14ac:dyDescent="0.25">
      <c r="A26" s="39">
        <v>24</v>
      </c>
      <c r="B26" s="39">
        <v>2</v>
      </c>
      <c r="C26" s="37" t="s">
        <v>490</v>
      </c>
      <c r="D26" s="40">
        <f>июнь!D26-июнь!E26</f>
        <v>144.28750202898539</v>
      </c>
      <c r="E26" s="40">
        <f t="shared" si="0"/>
        <v>0</v>
      </c>
      <c r="F26" s="36"/>
      <c r="G26" s="36"/>
      <c r="H26" s="36"/>
      <c r="I26" s="27"/>
      <c r="J26" s="36"/>
      <c r="K26" s="36"/>
      <c r="L26" s="36"/>
      <c r="M26" s="36"/>
      <c r="N26" s="36"/>
      <c r="O26" s="29"/>
      <c r="P26" s="36"/>
      <c r="Q26" s="29"/>
      <c r="R26" s="36"/>
      <c r="S26" s="36"/>
      <c r="T26" s="36"/>
      <c r="U26" s="36"/>
      <c r="V26" s="36"/>
      <c r="W26" s="36"/>
      <c r="X26" s="36"/>
      <c r="Y26" s="29"/>
      <c r="Z26" s="36"/>
      <c r="AA26" s="66"/>
      <c r="AB26" s="36"/>
      <c r="AC26" s="36"/>
      <c r="AD26" s="36"/>
      <c r="AE26" s="36"/>
      <c r="AF26" s="36"/>
      <c r="AG26" s="36"/>
      <c r="AH26" s="29"/>
      <c r="AI26" s="36"/>
      <c r="AJ26" s="29"/>
      <c r="AK26" s="36"/>
      <c r="AL26" s="36"/>
      <c r="AM26" s="36"/>
      <c r="AN26" s="29"/>
      <c r="AO26" s="36"/>
      <c r="AP26" s="29"/>
      <c r="AQ26" s="36"/>
      <c r="AR26" s="29"/>
      <c r="AS26" s="36"/>
      <c r="AT26" s="36"/>
      <c r="AU26" s="36"/>
      <c r="AV26" s="29"/>
      <c r="AW26" s="36"/>
      <c r="AX26" s="36"/>
      <c r="AY26" s="36"/>
      <c r="AZ26" s="29"/>
      <c r="BA26" s="36"/>
      <c r="BB26" s="36"/>
      <c r="BC26" s="36"/>
      <c r="BD26" s="36"/>
      <c r="BE26" s="36"/>
      <c r="BF26" s="36"/>
      <c r="BG26" s="36"/>
      <c r="BH26" s="36"/>
      <c r="BI26" s="36"/>
      <c r="BJ26" s="29"/>
      <c r="BK26" s="36"/>
      <c r="BL26" s="29"/>
      <c r="BM26" s="36"/>
      <c r="BN26" s="36"/>
      <c r="BO26" s="36"/>
      <c r="BP26" s="29"/>
      <c r="BQ26" s="36"/>
      <c r="BR26" s="29"/>
      <c r="BS26" s="36"/>
      <c r="BT26" s="36"/>
      <c r="BU26" s="36"/>
      <c r="BV26" s="36"/>
    </row>
    <row r="27" spans="1:75" s="86" customFormat="1" x14ac:dyDescent="0.25">
      <c r="A27" s="79">
        <v>25</v>
      </c>
      <c r="B27" s="79">
        <v>1</v>
      </c>
      <c r="C27" s="80" t="s">
        <v>491</v>
      </c>
      <c r="D27" s="81">
        <f>июнь!D27-июнь!E27</f>
        <v>1379.6277440386473</v>
      </c>
      <c r="E27" s="81">
        <f t="shared" si="0"/>
        <v>17.146999999999998</v>
      </c>
      <c r="F27" s="82"/>
      <c r="G27" s="82"/>
      <c r="H27" s="82"/>
      <c r="I27" s="83"/>
      <c r="J27" s="82"/>
      <c r="K27" s="82"/>
      <c r="L27" s="82"/>
      <c r="M27" s="82"/>
      <c r="N27" s="82"/>
      <c r="O27" s="84"/>
      <c r="P27" s="82"/>
      <c r="Q27" s="84"/>
      <c r="R27" s="82"/>
      <c r="S27" s="82"/>
      <c r="T27" s="82"/>
      <c r="U27" s="82"/>
      <c r="V27" s="82"/>
      <c r="W27" s="82"/>
      <c r="X27" s="82"/>
      <c r="Y27" s="84"/>
      <c r="Z27" s="82"/>
      <c r="AA27" s="85"/>
      <c r="AB27" s="82"/>
      <c r="AC27" s="82"/>
      <c r="AD27" s="82"/>
      <c r="AE27" s="82"/>
      <c r="AF27" s="82"/>
      <c r="AG27" s="82"/>
      <c r="AH27" s="84">
        <v>20</v>
      </c>
      <c r="AI27" s="82">
        <v>17.146999999999998</v>
      </c>
      <c r="AJ27" s="84"/>
      <c r="AK27" s="82"/>
      <c r="AL27" s="82"/>
      <c r="AM27" s="82"/>
      <c r="AN27" s="84"/>
      <c r="AO27" s="82"/>
      <c r="AP27" s="84"/>
      <c r="AQ27" s="82"/>
      <c r="AR27" s="84"/>
      <c r="AS27" s="82"/>
      <c r="AT27" s="82"/>
      <c r="AU27" s="82"/>
      <c r="AV27" s="84"/>
      <c r="AW27" s="82"/>
      <c r="AX27" s="82"/>
      <c r="AY27" s="82"/>
      <c r="AZ27" s="84"/>
      <c r="BA27" s="82"/>
      <c r="BB27" s="82"/>
      <c r="BC27" s="82"/>
      <c r="BD27" s="82"/>
      <c r="BE27" s="82"/>
      <c r="BF27" s="82"/>
      <c r="BG27" s="82"/>
      <c r="BH27" s="82"/>
      <c r="BI27" s="82"/>
      <c r="BJ27" s="84"/>
      <c r="BK27" s="82"/>
      <c r="BL27" s="84"/>
      <c r="BM27" s="82"/>
      <c r="BN27" s="82"/>
      <c r="BO27" s="82"/>
      <c r="BP27" s="84"/>
      <c r="BQ27" s="82"/>
      <c r="BR27" s="84"/>
      <c r="BS27" s="82"/>
      <c r="BT27" s="82"/>
      <c r="BU27" s="82"/>
      <c r="BV27" s="82"/>
    </row>
    <row r="28" spans="1:75" x14ac:dyDescent="0.25">
      <c r="A28" s="39">
        <v>26</v>
      </c>
      <c r="B28" s="39">
        <v>2</v>
      </c>
      <c r="C28" s="37" t="s">
        <v>492</v>
      </c>
      <c r="D28" s="40">
        <f>июнь!D28-июнь!E28</f>
        <v>2927.362127787439</v>
      </c>
      <c r="E28" s="40">
        <f t="shared" si="0"/>
        <v>0</v>
      </c>
      <c r="F28" s="36"/>
      <c r="G28" s="36"/>
      <c r="H28" s="36"/>
      <c r="I28" s="27"/>
      <c r="J28" s="36"/>
      <c r="K28" s="36"/>
      <c r="L28" s="36"/>
      <c r="M28" s="36"/>
      <c r="N28" s="36"/>
      <c r="O28" s="29"/>
      <c r="P28" s="36"/>
      <c r="Q28" s="29"/>
      <c r="R28" s="36"/>
      <c r="S28" s="36"/>
      <c r="T28" s="36"/>
      <c r="U28" s="36"/>
      <c r="V28" s="36"/>
      <c r="W28" s="36"/>
      <c r="X28" s="36"/>
      <c r="Y28" s="29"/>
      <c r="Z28" s="36"/>
      <c r="AA28" s="66"/>
      <c r="AB28" s="36"/>
      <c r="AC28" s="36"/>
      <c r="AD28" s="36"/>
      <c r="AE28" s="36"/>
      <c r="AF28" s="36"/>
      <c r="AG28" s="36"/>
      <c r="AH28" s="29"/>
      <c r="AI28" s="36"/>
      <c r="AJ28" s="29"/>
      <c r="AK28" s="36"/>
      <c r="AL28" s="36"/>
      <c r="AM28" s="36"/>
      <c r="AN28" s="29"/>
      <c r="AO28" s="36"/>
      <c r="AP28" s="29"/>
      <c r="AQ28" s="36"/>
      <c r="AR28" s="29"/>
      <c r="AS28" s="36"/>
      <c r="AT28" s="36"/>
      <c r="AU28" s="36"/>
      <c r="AV28" s="29"/>
      <c r="AW28" s="36"/>
      <c r="AX28" s="36"/>
      <c r="AY28" s="36"/>
      <c r="AZ28" s="29"/>
      <c r="BA28" s="36"/>
      <c r="BB28" s="36"/>
      <c r="BC28" s="36"/>
      <c r="BD28" s="36"/>
      <c r="BE28" s="36"/>
      <c r="BF28" s="36"/>
      <c r="BG28" s="36"/>
      <c r="BH28" s="36"/>
      <c r="BI28" s="36"/>
      <c r="BJ28" s="29"/>
      <c r="BK28" s="36"/>
      <c r="BL28" s="29"/>
      <c r="BM28" s="36"/>
      <c r="BN28" s="36"/>
      <c r="BO28" s="36"/>
      <c r="BP28" s="29"/>
      <c r="BQ28" s="36"/>
      <c r="BR28" s="29"/>
      <c r="BS28" s="36"/>
      <c r="BT28" s="36"/>
      <c r="BU28" s="36"/>
      <c r="BV28" s="36"/>
    </row>
    <row r="29" spans="1:75" x14ac:dyDescent="0.25">
      <c r="A29" s="39">
        <v>27</v>
      </c>
      <c r="B29" s="39">
        <v>2</v>
      </c>
      <c r="C29" s="37" t="s">
        <v>493</v>
      </c>
      <c r="D29" s="40">
        <f>июнь!D29-июнь!E29</f>
        <v>-50.076742512077317</v>
      </c>
      <c r="E29" s="40">
        <f t="shared" si="0"/>
        <v>0</v>
      </c>
      <c r="F29" s="36"/>
      <c r="G29" s="36"/>
      <c r="H29" s="36"/>
      <c r="I29" s="27"/>
      <c r="J29" s="36"/>
      <c r="K29" s="36"/>
      <c r="L29" s="36"/>
      <c r="M29" s="36"/>
      <c r="N29" s="36"/>
      <c r="O29" s="29"/>
      <c r="P29" s="36"/>
      <c r="Q29" s="29"/>
      <c r="R29" s="36"/>
      <c r="S29" s="36"/>
      <c r="T29" s="36"/>
      <c r="U29" s="36"/>
      <c r="V29" s="36"/>
      <c r="W29" s="36"/>
      <c r="X29" s="36"/>
      <c r="Y29" s="29"/>
      <c r="Z29" s="36"/>
      <c r="AA29" s="66"/>
      <c r="AB29" s="36"/>
      <c r="AC29" s="36"/>
      <c r="AD29" s="36"/>
      <c r="AE29" s="36"/>
      <c r="AF29" s="36"/>
      <c r="AG29" s="36"/>
      <c r="AH29" s="29"/>
      <c r="AI29" s="36"/>
      <c r="AJ29" s="29"/>
      <c r="AK29" s="36"/>
      <c r="AL29" s="36"/>
      <c r="AM29" s="36"/>
      <c r="AN29" s="29"/>
      <c r="AO29" s="36"/>
      <c r="AP29" s="29"/>
      <c r="AQ29" s="36"/>
      <c r="AR29" s="29"/>
      <c r="AS29" s="36"/>
      <c r="AT29" s="36"/>
      <c r="AU29" s="36"/>
      <c r="AV29" s="29"/>
      <c r="AW29" s="36"/>
      <c r="AX29" s="36"/>
      <c r="AY29" s="36"/>
      <c r="AZ29" s="29"/>
      <c r="BA29" s="36"/>
      <c r="BB29" s="36"/>
      <c r="BC29" s="36"/>
      <c r="BD29" s="36"/>
      <c r="BE29" s="36"/>
      <c r="BF29" s="36"/>
      <c r="BG29" s="36"/>
      <c r="BH29" s="36"/>
      <c r="BI29" s="36"/>
      <c r="BJ29" s="29"/>
      <c r="BK29" s="36"/>
      <c r="BL29" s="29"/>
      <c r="BM29" s="36"/>
      <c r="BN29" s="36"/>
      <c r="BO29" s="36"/>
      <c r="BP29" s="29"/>
      <c r="BQ29" s="36"/>
      <c r="BR29" s="29"/>
      <c r="BS29" s="36"/>
      <c r="BT29" s="36"/>
      <c r="BU29" s="36"/>
      <c r="BV29" s="36"/>
    </row>
    <row r="30" spans="1:75" x14ac:dyDescent="0.25">
      <c r="A30" s="39">
        <v>28</v>
      </c>
      <c r="B30" s="39">
        <v>2</v>
      </c>
      <c r="C30" s="37" t="s">
        <v>494</v>
      </c>
      <c r="D30" s="40">
        <f>июнь!D30-июнь!E30</f>
        <v>564.66745324637679</v>
      </c>
      <c r="E30" s="40">
        <f t="shared" si="0"/>
        <v>0</v>
      </c>
      <c r="F30" s="36"/>
      <c r="G30" s="36"/>
      <c r="H30" s="36"/>
      <c r="I30" s="27"/>
      <c r="J30" s="36"/>
      <c r="K30" s="36"/>
      <c r="L30" s="36"/>
      <c r="M30" s="36"/>
      <c r="N30" s="36"/>
      <c r="O30" s="29"/>
      <c r="P30" s="36"/>
      <c r="Q30" s="29"/>
      <c r="R30" s="36"/>
      <c r="S30" s="36"/>
      <c r="T30" s="36"/>
      <c r="U30" s="36"/>
      <c r="V30" s="36"/>
      <c r="W30" s="36"/>
      <c r="X30" s="36"/>
      <c r="Y30" s="29"/>
      <c r="Z30" s="36"/>
      <c r="AA30" s="66"/>
      <c r="AB30" s="36"/>
      <c r="AC30" s="36"/>
      <c r="AD30" s="36"/>
      <c r="AE30" s="36"/>
      <c r="AF30" s="36"/>
      <c r="AG30" s="36"/>
      <c r="AH30" s="29"/>
      <c r="AI30" s="36"/>
      <c r="AJ30" s="29"/>
      <c r="AK30" s="36"/>
      <c r="AL30" s="36"/>
      <c r="AM30" s="36"/>
      <c r="AN30" s="29"/>
      <c r="AO30" s="36"/>
      <c r="AP30" s="29"/>
      <c r="AQ30" s="36"/>
      <c r="AR30" s="29"/>
      <c r="AS30" s="36"/>
      <c r="AT30" s="36"/>
      <c r="AU30" s="36"/>
      <c r="AV30" s="29"/>
      <c r="AW30" s="36"/>
      <c r="AX30" s="36"/>
      <c r="AY30" s="36"/>
      <c r="AZ30" s="29"/>
      <c r="BA30" s="36"/>
      <c r="BB30" s="36"/>
      <c r="BC30" s="36"/>
      <c r="BD30" s="36"/>
      <c r="BE30" s="36"/>
      <c r="BF30" s="36"/>
      <c r="BG30" s="36"/>
      <c r="BH30" s="36"/>
      <c r="BI30" s="36"/>
      <c r="BJ30" s="29"/>
      <c r="BK30" s="36"/>
      <c r="BL30" s="29"/>
      <c r="BM30" s="36"/>
      <c r="BN30" s="36"/>
      <c r="BO30" s="36"/>
      <c r="BP30" s="29"/>
      <c r="BQ30" s="36"/>
      <c r="BR30" s="29"/>
      <c r="BS30" s="36"/>
      <c r="BT30" s="36"/>
      <c r="BU30" s="36"/>
      <c r="BV30" s="36"/>
    </row>
    <row r="31" spans="1:75" s="86" customFormat="1" x14ac:dyDescent="0.25">
      <c r="A31" s="79">
        <v>29</v>
      </c>
      <c r="B31" s="79">
        <v>2</v>
      </c>
      <c r="C31" s="80" t="s">
        <v>495</v>
      </c>
      <c r="D31" s="81">
        <f>июнь!D31-июнь!E31</f>
        <v>-1391.4353681932366</v>
      </c>
      <c r="E31" s="81">
        <f t="shared" si="0"/>
        <v>10.72</v>
      </c>
      <c r="F31" s="82"/>
      <c r="G31" s="82"/>
      <c r="H31" s="82"/>
      <c r="I31" s="83"/>
      <c r="J31" s="82"/>
      <c r="K31" s="82"/>
      <c r="L31" s="82"/>
      <c r="M31" s="82"/>
      <c r="N31" s="82"/>
      <c r="O31" s="84"/>
      <c r="P31" s="82"/>
      <c r="Q31" s="84"/>
      <c r="R31" s="82"/>
      <c r="S31" s="82"/>
      <c r="T31" s="82"/>
      <c r="U31" s="82"/>
      <c r="V31" s="82"/>
      <c r="W31" s="82"/>
      <c r="X31" s="82"/>
      <c r="Y31" s="84"/>
      <c r="Z31" s="82"/>
      <c r="AA31" s="87"/>
      <c r="AB31" s="88"/>
      <c r="AC31" s="88"/>
      <c r="AD31" s="82"/>
      <c r="AE31" s="82"/>
      <c r="AF31" s="82"/>
      <c r="AG31" s="82"/>
      <c r="AH31" s="84">
        <v>3</v>
      </c>
      <c r="AI31" s="82">
        <v>10.72</v>
      </c>
      <c r="AJ31" s="84"/>
      <c r="AK31" s="82"/>
      <c r="AL31" s="82"/>
      <c r="AM31" s="82"/>
      <c r="AN31" s="84"/>
      <c r="AO31" s="82"/>
      <c r="AP31" s="84"/>
      <c r="AQ31" s="82"/>
      <c r="AR31" s="84"/>
      <c r="AS31" s="82"/>
      <c r="AT31" s="82"/>
      <c r="AU31" s="82"/>
      <c r="AV31" s="84"/>
      <c r="AW31" s="82"/>
      <c r="AX31" s="82"/>
      <c r="AY31" s="82"/>
      <c r="AZ31" s="84"/>
      <c r="BA31" s="82"/>
      <c r="BB31" s="82"/>
      <c r="BC31" s="82"/>
      <c r="BD31" s="82"/>
      <c r="BE31" s="82"/>
      <c r="BF31" s="82"/>
      <c r="BG31" s="82"/>
      <c r="BH31" s="82"/>
      <c r="BI31" s="82"/>
      <c r="BJ31" s="84"/>
      <c r="BK31" s="82"/>
      <c r="BL31" s="84"/>
      <c r="BM31" s="82"/>
      <c r="BN31" s="82"/>
      <c r="BO31" s="82"/>
      <c r="BP31" s="84"/>
      <c r="BQ31" s="82"/>
      <c r="BR31" s="84"/>
      <c r="BS31" s="82"/>
      <c r="BT31" s="82"/>
      <c r="BU31" s="82"/>
      <c r="BV31" s="82"/>
    </row>
    <row r="32" spans="1:75" x14ac:dyDescent="0.25">
      <c r="A32" s="39">
        <v>30</v>
      </c>
      <c r="B32" s="39">
        <v>2</v>
      </c>
      <c r="C32" s="37" t="s">
        <v>496</v>
      </c>
      <c r="D32" s="40">
        <f>июнь!D32-июнь!E32</f>
        <v>476.83167825120779</v>
      </c>
      <c r="E32" s="40">
        <f t="shared" si="0"/>
        <v>0</v>
      </c>
      <c r="F32" s="36"/>
      <c r="G32" s="36"/>
      <c r="H32" s="36"/>
      <c r="I32" s="27"/>
      <c r="J32" s="36"/>
      <c r="K32" s="36"/>
      <c r="L32" s="36"/>
      <c r="M32" s="36"/>
      <c r="N32" s="36"/>
      <c r="O32" s="29"/>
      <c r="P32" s="36"/>
      <c r="Q32" s="29"/>
      <c r="R32" s="36"/>
      <c r="S32" s="36"/>
      <c r="T32" s="36"/>
      <c r="U32" s="36"/>
      <c r="V32" s="36"/>
      <c r="W32" s="36"/>
      <c r="X32" s="36"/>
      <c r="Y32" s="29"/>
      <c r="Z32" s="36"/>
      <c r="AA32" s="66"/>
      <c r="AB32" s="36"/>
      <c r="AC32" s="36"/>
      <c r="AD32" s="36"/>
      <c r="AE32" s="36"/>
      <c r="AF32" s="36"/>
      <c r="AG32" s="36"/>
      <c r="AH32" s="29"/>
      <c r="AI32" s="36"/>
      <c r="AJ32" s="29"/>
      <c r="AK32" s="36"/>
      <c r="AL32" s="36"/>
      <c r="AM32" s="36"/>
      <c r="AN32" s="29"/>
      <c r="AO32" s="36"/>
      <c r="AP32" s="29"/>
      <c r="AQ32" s="36"/>
      <c r="AR32" s="29"/>
      <c r="AS32" s="36"/>
      <c r="AT32" s="36"/>
      <c r="AU32" s="36"/>
      <c r="AV32" s="29"/>
      <c r="AW32" s="36"/>
      <c r="AX32" s="36"/>
      <c r="AY32" s="36"/>
      <c r="AZ32" s="29"/>
      <c r="BA32" s="36"/>
      <c r="BB32" s="36"/>
      <c r="BC32" s="36"/>
      <c r="BD32" s="36"/>
      <c r="BE32" s="36"/>
      <c r="BF32" s="36"/>
      <c r="BG32" s="36"/>
      <c r="BH32" s="36"/>
      <c r="BI32" s="36"/>
      <c r="BJ32" s="29"/>
      <c r="BK32" s="36"/>
      <c r="BL32" s="29"/>
      <c r="BM32" s="36"/>
      <c r="BN32" s="36"/>
      <c r="BO32" s="36"/>
      <c r="BP32" s="29"/>
      <c r="BQ32" s="36"/>
      <c r="BR32" s="29"/>
      <c r="BS32" s="36"/>
      <c r="BT32" s="36"/>
      <c r="BU32" s="36"/>
      <c r="BV32" s="36"/>
    </row>
    <row r="33" spans="1:75" ht="15.75" customHeight="1" x14ac:dyDescent="0.25">
      <c r="A33" s="39">
        <v>31</v>
      </c>
      <c r="B33" s="39">
        <v>1</v>
      </c>
      <c r="C33" s="37" t="s">
        <v>497</v>
      </c>
      <c r="D33" s="40">
        <f>июнь!D33-июнь!E33</f>
        <v>-242.10662852173917</v>
      </c>
      <c r="E33" s="40">
        <f t="shared" si="0"/>
        <v>0</v>
      </c>
      <c r="F33" s="36"/>
      <c r="G33" s="36"/>
      <c r="H33" s="36"/>
      <c r="I33" s="27"/>
      <c r="J33" s="36"/>
      <c r="K33" s="36"/>
      <c r="L33" s="36"/>
      <c r="M33" s="36"/>
      <c r="N33" s="36"/>
      <c r="O33" s="29"/>
      <c r="P33" s="36"/>
      <c r="Q33" s="29"/>
      <c r="R33" s="36"/>
      <c r="S33" s="36"/>
      <c r="T33" s="36"/>
      <c r="U33" s="36"/>
      <c r="V33" s="36"/>
      <c r="W33" s="36"/>
      <c r="X33" s="36"/>
      <c r="Y33" s="29"/>
      <c r="Z33" s="36"/>
      <c r="AA33" s="66"/>
      <c r="AB33" s="36"/>
      <c r="AC33" s="36"/>
      <c r="AD33" s="36"/>
      <c r="AE33" s="36"/>
      <c r="AF33" s="36"/>
      <c r="AG33" s="36"/>
      <c r="AH33" s="29"/>
      <c r="AI33" s="36"/>
      <c r="AJ33" s="29"/>
      <c r="AK33" s="36"/>
      <c r="AL33" s="36"/>
      <c r="AM33" s="36"/>
      <c r="AN33" s="29"/>
      <c r="AO33" s="36"/>
      <c r="AP33" s="29"/>
      <c r="AQ33" s="36"/>
      <c r="AR33" s="29"/>
      <c r="AS33" s="36"/>
      <c r="AT33" s="36"/>
      <c r="AU33" s="36"/>
      <c r="AV33" s="29"/>
      <c r="AW33" s="36"/>
      <c r="AX33" s="36"/>
      <c r="AY33" s="36"/>
      <c r="AZ33" s="29"/>
      <c r="BA33" s="36"/>
      <c r="BB33" s="36"/>
      <c r="BC33" s="36"/>
      <c r="BD33" s="36"/>
      <c r="BE33" s="36"/>
      <c r="BF33" s="36"/>
      <c r="BG33" s="36"/>
      <c r="BH33" s="36"/>
      <c r="BI33" s="36"/>
      <c r="BJ33" s="29"/>
      <c r="BK33" s="36"/>
      <c r="BL33" s="29"/>
      <c r="BM33" s="36"/>
      <c r="BN33" s="36"/>
      <c r="BO33" s="36"/>
      <c r="BP33" s="29"/>
      <c r="BQ33" s="36"/>
      <c r="BR33" s="29"/>
      <c r="BS33" s="36"/>
      <c r="BT33" s="36"/>
      <c r="BU33" s="36"/>
      <c r="BV33" s="36"/>
    </row>
    <row r="34" spans="1:75" x14ac:dyDescent="0.25">
      <c r="A34" s="39">
        <v>32</v>
      </c>
      <c r="B34" s="39">
        <v>1</v>
      </c>
      <c r="C34" s="37" t="s">
        <v>498</v>
      </c>
      <c r="D34" s="40">
        <f>июнь!D34-июнь!E34</f>
        <v>-88.902327043478209</v>
      </c>
      <c r="E34" s="40">
        <f t="shared" si="0"/>
        <v>0</v>
      </c>
      <c r="F34" s="36"/>
      <c r="G34" s="36"/>
      <c r="H34" s="36"/>
      <c r="I34" s="27"/>
      <c r="J34" s="36"/>
      <c r="K34" s="36"/>
      <c r="L34" s="36"/>
      <c r="M34" s="36"/>
      <c r="N34" s="36"/>
      <c r="O34" s="29"/>
      <c r="P34" s="36"/>
      <c r="Q34" s="29"/>
      <c r="R34" s="36"/>
      <c r="S34" s="36"/>
      <c r="T34" s="36"/>
      <c r="U34" s="36"/>
      <c r="V34" s="36"/>
      <c r="W34" s="36"/>
      <c r="X34" s="36"/>
      <c r="Y34" s="29"/>
      <c r="Z34" s="36"/>
      <c r="AA34" s="66"/>
      <c r="AB34" s="36"/>
      <c r="AC34" s="36"/>
      <c r="AD34" s="36"/>
      <c r="AE34" s="36"/>
      <c r="AF34" s="36"/>
      <c r="AG34" s="36"/>
      <c r="AH34" s="29"/>
      <c r="AI34" s="36"/>
      <c r="AJ34" s="29"/>
      <c r="AK34" s="36"/>
      <c r="AL34" s="36"/>
      <c r="AM34" s="36"/>
      <c r="AN34" s="29"/>
      <c r="AO34" s="36"/>
      <c r="AP34" s="29"/>
      <c r="AQ34" s="36"/>
      <c r="AR34" s="29"/>
      <c r="AS34" s="36"/>
      <c r="AT34" s="36"/>
      <c r="AU34" s="36"/>
      <c r="AV34" s="29"/>
      <c r="AW34" s="36"/>
      <c r="AX34" s="36"/>
      <c r="AY34" s="36"/>
      <c r="AZ34" s="29"/>
      <c r="BA34" s="36"/>
      <c r="BB34" s="36"/>
      <c r="BC34" s="36"/>
      <c r="BD34" s="36"/>
      <c r="BE34" s="36"/>
      <c r="BF34" s="36"/>
      <c r="BG34" s="36"/>
      <c r="BH34" s="36"/>
      <c r="BI34" s="36"/>
      <c r="BJ34" s="29"/>
      <c r="BK34" s="36"/>
      <c r="BL34" s="29"/>
      <c r="BM34" s="36"/>
      <c r="BN34" s="36"/>
      <c r="BO34" s="36"/>
      <c r="BP34" s="29"/>
      <c r="BQ34" s="36"/>
      <c r="BR34" s="29"/>
      <c r="BS34" s="36"/>
      <c r="BT34" s="36"/>
      <c r="BU34" s="36"/>
      <c r="BV34" s="36"/>
    </row>
    <row r="35" spans="1:75" x14ac:dyDescent="0.25">
      <c r="A35" s="39">
        <v>33</v>
      </c>
      <c r="B35" s="39">
        <v>1</v>
      </c>
      <c r="C35" s="37" t="s">
        <v>499</v>
      </c>
      <c r="D35" s="40">
        <f>июнь!D35-июнь!E35</f>
        <v>76.066805621256037</v>
      </c>
      <c r="E35" s="40">
        <f t="shared" si="0"/>
        <v>0</v>
      </c>
      <c r="F35" s="36"/>
      <c r="G35" s="36"/>
      <c r="H35" s="36"/>
      <c r="I35" s="27"/>
      <c r="J35" s="36"/>
      <c r="K35" s="36"/>
      <c r="L35" s="36"/>
      <c r="M35" s="36"/>
      <c r="N35" s="36"/>
      <c r="O35" s="29"/>
      <c r="P35" s="36"/>
      <c r="Q35" s="29"/>
      <c r="R35" s="36"/>
      <c r="S35" s="36"/>
      <c r="T35" s="36"/>
      <c r="U35" s="36"/>
      <c r="V35" s="36"/>
      <c r="W35" s="36"/>
      <c r="X35" s="36"/>
      <c r="Y35" s="29"/>
      <c r="Z35" s="36"/>
      <c r="AA35" s="66"/>
      <c r="AB35" s="36"/>
      <c r="AC35" s="36"/>
      <c r="AD35" s="36"/>
      <c r="AE35" s="36"/>
      <c r="AF35" s="36"/>
      <c r="AG35" s="36"/>
      <c r="AH35" s="29"/>
      <c r="AI35" s="36"/>
      <c r="AJ35" s="29"/>
      <c r="AK35" s="36"/>
      <c r="AL35" s="36"/>
      <c r="AM35" s="36"/>
      <c r="AN35" s="29"/>
      <c r="AO35" s="36"/>
      <c r="AP35" s="29"/>
      <c r="AQ35" s="36"/>
      <c r="AR35" s="29"/>
      <c r="AS35" s="36"/>
      <c r="AT35" s="36"/>
      <c r="AU35" s="36"/>
      <c r="AV35" s="29"/>
      <c r="AW35" s="36"/>
      <c r="AX35" s="36"/>
      <c r="AY35" s="36"/>
      <c r="AZ35" s="29"/>
      <c r="BA35" s="36"/>
      <c r="BB35" s="36"/>
      <c r="BC35" s="36"/>
      <c r="BD35" s="36"/>
      <c r="BE35" s="36"/>
      <c r="BF35" s="36"/>
      <c r="BG35" s="36"/>
      <c r="BH35" s="36"/>
      <c r="BI35" s="36"/>
      <c r="BJ35" s="29"/>
      <c r="BK35" s="36"/>
      <c r="BL35" s="29"/>
      <c r="BM35" s="36"/>
      <c r="BN35" s="36"/>
      <c r="BO35" s="36"/>
      <c r="BP35" s="29"/>
      <c r="BQ35" s="36"/>
      <c r="BR35" s="29"/>
      <c r="BS35" s="36"/>
      <c r="BT35" s="36"/>
      <c r="BU35" s="36"/>
      <c r="BV35" s="36"/>
    </row>
    <row r="36" spans="1:75" s="86" customFormat="1" x14ac:dyDescent="0.25">
      <c r="A36" s="79">
        <v>34</v>
      </c>
      <c r="B36" s="79">
        <v>1</v>
      </c>
      <c r="C36" s="80" t="s">
        <v>500</v>
      </c>
      <c r="D36" s="81">
        <f>июнь!D36-июнь!E36</f>
        <v>256.47740822222227</v>
      </c>
      <c r="E36" s="81">
        <f t="shared" si="0"/>
        <v>3.5379999999999998</v>
      </c>
      <c r="F36" s="82"/>
      <c r="G36" s="82"/>
      <c r="H36" s="82"/>
      <c r="I36" s="83"/>
      <c r="J36" s="82"/>
      <c r="K36" s="82"/>
      <c r="L36" s="82"/>
      <c r="M36" s="82"/>
      <c r="N36" s="82"/>
      <c r="O36" s="84"/>
      <c r="P36" s="82"/>
      <c r="Q36" s="84"/>
      <c r="R36" s="82"/>
      <c r="S36" s="82"/>
      <c r="T36" s="82"/>
      <c r="U36" s="82"/>
      <c r="V36" s="82"/>
      <c r="W36" s="82"/>
      <c r="X36" s="82"/>
      <c r="Y36" s="84"/>
      <c r="Z36" s="82"/>
      <c r="AA36" s="85"/>
      <c r="AB36" s="82"/>
      <c r="AC36" s="82"/>
      <c r="AD36" s="82"/>
      <c r="AE36" s="82"/>
      <c r="AF36" s="82"/>
      <c r="AG36" s="82"/>
      <c r="AH36" s="84"/>
      <c r="AI36" s="82"/>
      <c r="AJ36" s="84"/>
      <c r="AK36" s="82"/>
      <c r="AL36" s="82"/>
      <c r="AM36" s="82"/>
      <c r="AN36" s="84"/>
      <c r="AO36" s="82"/>
      <c r="AP36" s="84"/>
      <c r="AQ36" s="82"/>
      <c r="AR36" s="84"/>
      <c r="AS36" s="82"/>
      <c r="AT36" s="82"/>
      <c r="AU36" s="82"/>
      <c r="AV36" s="84"/>
      <c r="AW36" s="82"/>
      <c r="AX36" s="82"/>
      <c r="AY36" s="82"/>
      <c r="AZ36" s="84"/>
      <c r="BA36" s="82"/>
      <c r="BB36" s="82"/>
      <c r="BC36" s="82"/>
      <c r="BD36" s="82"/>
      <c r="BE36" s="82"/>
      <c r="BF36" s="82"/>
      <c r="BG36" s="82"/>
      <c r="BH36" s="82"/>
      <c r="BI36" s="82"/>
      <c r="BJ36" s="84"/>
      <c r="BK36" s="82"/>
      <c r="BL36" s="84"/>
      <c r="BM36" s="82"/>
      <c r="BN36" s="82"/>
      <c r="BO36" s="82"/>
      <c r="BP36" s="84"/>
      <c r="BQ36" s="82"/>
      <c r="BR36" s="84"/>
      <c r="BS36" s="82"/>
      <c r="BT36" s="82"/>
      <c r="BU36" s="82"/>
      <c r="BV36" s="82">
        <v>3.5379999999999998</v>
      </c>
      <c r="BW36" s="86" t="s">
        <v>1070</v>
      </c>
    </row>
    <row r="37" spans="1:75" s="86" customFormat="1" x14ac:dyDescent="0.25">
      <c r="A37" s="79">
        <v>35</v>
      </c>
      <c r="B37" s="79">
        <v>2</v>
      </c>
      <c r="C37" s="80" t="s">
        <v>501</v>
      </c>
      <c r="D37" s="81">
        <f>июнь!D37-июнь!E37</f>
        <v>940.15328916908197</v>
      </c>
      <c r="E37" s="81">
        <f t="shared" si="0"/>
        <v>77.331000000000003</v>
      </c>
      <c r="F37" s="82"/>
      <c r="G37" s="82"/>
      <c r="H37" s="82"/>
      <c r="I37" s="83"/>
      <c r="J37" s="82"/>
      <c r="K37" s="82"/>
      <c r="L37" s="82"/>
      <c r="M37" s="82"/>
      <c r="N37" s="82"/>
      <c r="O37" s="84"/>
      <c r="P37" s="82"/>
      <c r="Q37" s="84"/>
      <c r="R37" s="82"/>
      <c r="S37" s="82"/>
      <c r="T37" s="82"/>
      <c r="U37" s="82">
        <v>7.3999999999999996E-2</v>
      </c>
      <c r="V37" s="82">
        <v>77.331000000000003</v>
      </c>
      <c r="W37" s="82"/>
      <c r="X37" s="82"/>
      <c r="Y37" s="84"/>
      <c r="Z37" s="82"/>
      <c r="AA37" s="85"/>
      <c r="AB37" s="82"/>
      <c r="AC37" s="82"/>
      <c r="AD37" s="82"/>
      <c r="AE37" s="82"/>
      <c r="AF37" s="82"/>
      <c r="AG37" s="82"/>
      <c r="AH37" s="84"/>
      <c r="AI37" s="82"/>
      <c r="AJ37" s="84"/>
      <c r="AK37" s="82"/>
      <c r="AL37" s="82"/>
      <c r="AM37" s="82"/>
      <c r="AN37" s="84"/>
      <c r="AO37" s="82"/>
      <c r="AP37" s="84"/>
      <c r="AQ37" s="82"/>
      <c r="AR37" s="84"/>
      <c r="AS37" s="82"/>
      <c r="AT37" s="82"/>
      <c r="AU37" s="82"/>
      <c r="AV37" s="84"/>
      <c r="AW37" s="82"/>
      <c r="AX37" s="82"/>
      <c r="AY37" s="82"/>
      <c r="AZ37" s="84"/>
      <c r="BA37" s="82"/>
      <c r="BB37" s="82"/>
      <c r="BC37" s="82"/>
      <c r="BD37" s="82"/>
      <c r="BE37" s="82"/>
      <c r="BF37" s="82"/>
      <c r="BG37" s="82"/>
      <c r="BH37" s="82"/>
      <c r="BI37" s="82"/>
      <c r="BJ37" s="84"/>
      <c r="BK37" s="82"/>
      <c r="BL37" s="84"/>
      <c r="BM37" s="82"/>
      <c r="BN37" s="82"/>
      <c r="BO37" s="82"/>
      <c r="BP37" s="84"/>
      <c r="BQ37" s="82"/>
      <c r="BR37" s="84"/>
      <c r="BS37" s="82"/>
      <c r="BT37" s="82"/>
      <c r="BU37" s="82"/>
      <c r="BV37" s="82"/>
    </row>
    <row r="38" spans="1:75" s="86" customFormat="1" x14ac:dyDescent="0.25">
      <c r="A38" s="79">
        <v>36</v>
      </c>
      <c r="B38" s="79">
        <v>2</v>
      </c>
      <c r="C38" s="80" t="s">
        <v>502</v>
      </c>
      <c r="D38" s="81">
        <f>июнь!D38-июнь!E38</f>
        <v>887.41062387439604</v>
      </c>
      <c r="E38" s="81">
        <f t="shared" si="0"/>
        <v>1.776</v>
      </c>
      <c r="F38" s="82"/>
      <c r="G38" s="82"/>
      <c r="H38" s="82"/>
      <c r="I38" s="83"/>
      <c r="J38" s="82"/>
      <c r="K38" s="82"/>
      <c r="L38" s="82"/>
      <c r="M38" s="82"/>
      <c r="N38" s="82"/>
      <c r="O38" s="84"/>
      <c r="P38" s="82"/>
      <c r="Q38" s="84"/>
      <c r="R38" s="82"/>
      <c r="S38" s="82"/>
      <c r="T38" s="82"/>
      <c r="U38" s="82"/>
      <c r="V38" s="82"/>
      <c r="W38" s="82"/>
      <c r="X38" s="82"/>
      <c r="Y38" s="84"/>
      <c r="Z38" s="82"/>
      <c r="AA38" s="85"/>
      <c r="AB38" s="82"/>
      <c r="AC38" s="82"/>
      <c r="AD38" s="82"/>
      <c r="AE38" s="82"/>
      <c r="AF38" s="82"/>
      <c r="AG38" s="82"/>
      <c r="AH38" s="84"/>
      <c r="AI38" s="82"/>
      <c r="AJ38" s="84"/>
      <c r="AK38" s="82"/>
      <c r="AL38" s="82"/>
      <c r="AM38" s="82"/>
      <c r="AN38" s="84"/>
      <c r="AO38" s="82"/>
      <c r="AP38" s="84"/>
      <c r="AQ38" s="82"/>
      <c r="AR38" s="84"/>
      <c r="AS38" s="82"/>
      <c r="AT38" s="82"/>
      <c r="AU38" s="82"/>
      <c r="AV38" s="84"/>
      <c r="AW38" s="82"/>
      <c r="AX38" s="82"/>
      <c r="AY38" s="82"/>
      <c r="AZ38" s="84"/>
      <c r="BA38" s="82"/>
      <c r="BB38" s="82"/>
      <c r="BC38" s="82"/>
      <c r="BD38" s="82"/>
      <c r="BE38" s="82"/>
      <c r="BF38" s="82"/>
      <c r="BG38" s="82"/>
      <c r="BH38" s="82"/>
      <c r="BI38" s="82"/>
      <c r="BJ38" s="84"/>
      <c r="BK38" s="82"/>
      <c r="BL38" s="84">
        <v>3</v>
      </c>
      <c r="BM38" s="82">
        <v>1.776</v>
      </c>
      <c r="BN38" s="82"/>
      <c r="BO38" s="82"/>
      <c r="BP38" s="84"/>
      <c r="BQ38" s="82"/>
      <c r="BR38" s="84"/>
      <c r="BS38" s="82"/>
      <c r="BT38" s="82"/>
      <c r="BU38" s="82"/>
      <c r="BV38" s="82"/>
    </row>
    <row r="39" spans="1:75" x14ac:dyDescent="0.25">
      <c r="A39" s="39">
        <v>37</v>
      </c>
      <c r="B39" s="39">
        <v>2</v>
      </c>
      <c r="C39" s="37" t="s">
        <v>503</v>
      </c>
      <c r="D39" s="40">
        <f>июнь!D39-июнь!E39</f>
        <v>349.44327884057969</v>
      </c>
      <c r="E39" s="40">
        <f t="shared" si="0"/>
        <v>0</v>
      </c>
      <c r="F39" s="36"/>
      <c r="G39" s="36"/>
      <c r="H39" s="36"/>
      <c r="I39" s="27"/>
      <c r="J39" s="36"/>
      <c r="K39" s="36"/>
      <c r="L39" s="36"/>
      <c r="M39" s="36"/>
      <c r="N39" s="36"/>
      <c r="O39" s="29"/>
      <c r="P39" s="36"/>
      <c r="Q39" s="29"/>
      <c r="R39" s="36"/>
      <c r="S39" s="36"/>
      <c r="T39" s="36"/>
      <c r="U39" s="36"/>
      <c r="V39" s="36"/>
      <c r="W39" s="36"/>
      <c r="X39" s="36"/>
      <c r="Y39" s="29"/>
      <c r="Z39" s="36"/>
      <c r="AA39" s="66"/>
      <c r="AB39" s="36"/>
      <c r="AC39" s="36"/>
      <c r="AD39" s="36"/>
      <c r="AE39" s="36"/>
      <c r="AF39" s="36"/>
      <c r="AG39" s="36"/>
      <c r="AH39" s="29"/>
      <c r="AI39" s="36"/>
      <c r="AJ39" s="29"/>
      <c r="AK39" s="36"/>
      <c r="AL39" s="36"/>
      <c r="AM39" s="36"/>
      <c r="AN39" s="29"/>
      <c r="AO39" s="36"/>
      <c r="AP39" s="29"/>
      <c r="AQ39" s="36"/>
      <c r="AR39" s="29"/>
      <c r="AS39" s="36"/>
      <c r="AT39" s="36"/>
      <c r="AU39" s="36"/>
      <c r="AV39" s="29"/>
      <c r="AW39" s="36"/>
      <c r="AX39" s="36"/>
      <c r="AY39" s="36"/>
      <c r="AZ39" s="29"/>
      <c r="BA39" s="36"/>
      <c r="BB39" s="36"/>
      <c r="BC39" s="36"/>
      <c r="BD39" s="36"/>
      <c r="BE39" s="36"/>
      <c r="BF39" s="36"/>
      <c r="BG39" s="36"/>
      <c r="BH39" s="36"/>
      <c r="BI39" s="36"/>
      <c r="BJ39" s="29"/>
      <c r="BK39" s="36"/>
      <c r="BL39" s="29"/>
      <c r="BM39" s="36"/>
      <c r="BN39" s="36"/>
      <c r="BO39" s="36"/>
      <c r="BP39" s="29"/>
      <c r="BQ39" s="36"/>
      <c r="BR39" s="29"/>
      <c r="BS39" s="36"/>
      <c r="BT39" s="36"/>
      <c r="BU39" s="36"/>
      <c r="BV39" s="36"/>
    </row>
    <row r="40" spans="1:75" x14ac:dyDescent="0.25">
      <c r="A40" s="39">
        <v>38</v>
      </c>
      <c r="B40" s="39">
        <v>2</v>
      </c>
      <c r="C40" s="37" t="s">
        <v>504</v>
      </c>
      <c r="D40" s="40">
        <f>июнь!D40-июнь!E40</f>
        <v>-489.06064792270536</v>
      </c>
      <c r="E40" s="40">
        <f t="shared" si="0"/>
        <v>0</v>
      </c>
      <c r="F40" s="36"/>
      <c r="G40" s="36"/>
      <c r="H40" s="36"/>
      <c r="I40" s="27"/>
      <c r="J40" s="36"/>
      <c r="K40" s="36"/>
      <c r="L40" s="36"/>
      <c r="M40" s="36"/>
      <c r="N40" s="36"/>
      <c r="O40" s="29"/>
      <c r="P40" s="36"/>
      <c r="Q40" s="29"/>
      <c r="R40" s="36"/>
      <c r="S40" s="36"/>
      <c r="T40" s="36"/>
      <c r="U40" s="36"/>
      <c r="V40" s="36"/>
      <c r="W40" s="36"/>
      <c r="X40" s="36"/>
      <c r="Y40" s="29"/>
      <c r="Z40" s="36"/>
      <c r="AA40" s="66"/>
      <c r="AB40" s="36"/>
      <c r="AC40" s="36"/>
      <c r="AD40" s="36"/>
      <c r="AE40" s="36"/>
      <c r="AF40" s="36"/>
      <c r="AG40" s="36"/>
      <c r="AH40" s="29"/>
      <c r="AI40" s="36"/>
      <c r="AJ40" s="29"/>
      <c r="AK40" s="36"/>
      <c r="AL40" s="36"/>
      <c r="AM40" s="36"/>
      <c r="AN40" s="29"/>
      <c r="AO40" s="36"/>
      <c r="AP40" s="29"/>
      <c r="AQ40" s="36"/>
      <c r="AR40" s="29"/>
      <c r="AS40" s="36"/>
      <c r="AT40" s="36"/>
      <c r="AU40" s="36"/>
      <c r="AV40" s="29"/>
      <c r="AW40" s="36"/>
      <c r="AX40" s="36"/>
      <c r="AY40" s="36"/>
      <c r="AZ40" s="29"/>
      <c r="BA40" s="36"/>
      <c r="BB40" s="36"/>
      <c r="BC40" s="36"/>
      <c r="BD40" s="36"/>
      <c r="BE40" s="36"/>
      <c r="BF40" s="36"/>
      <c r="BG40" s="36"/>
      <c r="BH40" s="36"/>
      <c r="BI40" s="36"/>
      <c r="BJ40" s="29"/>
      <c r="BK40" s="36"/>
      <c r="BL40" s="29"/>
      <c r="BM40" s="36"/>
      <c r="BN40" s="36"/>
      <c r="BO40" s="36"/>
      <c r="BP40" s="29"/>
      <c r="BQ40" s="36"/>
      <c r="BR40" s="29"/>
      <c r="BS40" s="36"/>
      <c r="BT40" s="36"/>
      <c r="BU40" s="36"/>
      <c r="BV40" s="36"/>
    </row>
    <row r="41" spans="1:75" x14ac:dyDescent="0.25">
      <c r="A41" s="39">
        <v>39</v>
      </c>
      <c r="B41" s="39">
        <v>2</v>
      </c>
      <c r="C41" s="37" t="s">
        <v>505</v>
      </c>
      <c r="D41" s="40">
        <f>июнь!D41-июнь!E41</f>
        <v>254.9464156135266</v>
      </c>
      <c r="E41" s="40">
        <f t="shared" si="0"/>
        <v>0</v>
      </c>
      <c r="F41" s="36"/>
      <c r="G41" s="36"/>
      <c r="H41" s="36"/>
      <c r="I41" s="27"/>
      <c r="J41" s="36"/>
      <c r="K41" s="36"/>
      <c r="L41" s="36"/>
      <c r="M41" s="36"/>
      <c r="N41" s="36"/>
      <c r="O41" s="29"/>
      <c r="P41" s="36"/>
      <c r="Q41" s="29"/>
      <c r="R41" s="36"/>
      <c r="S41" s="36"/>
      <c r="T41" s="36"/>
      <c r="U41" s="36"/>
      <c r="V41" s="36"/>
      <c r="W41" s="36"/>
      <c r="X41" s="36"/>
      <c r="Y41" s="29"/>
      <c r="Z41" s="36"/>
      <c r="AA41" s="66"/>
      <c r="AB41" s="36"/>
      <c r="AC41" s="36"/>
      <c r="AD41" s="36"/>
      <c r="AE41" s="36"/>
      <c r="AF41" s="36"/>
      <c r="AG41" s="36"/>
      <c r="AH41" s="29"/>
      <c r="AI41" s="36"/>
      <c r="AJ41" s="29"/>
      <c r="AK41" s="36"/>
      <c r="AL41" s="36"/>
      <c r="AM41" s="36"/>
      <c r="AN41" s="29"/>
      <c r="AO41" s="36"/>
      <c r="AP41" s="29"/>
      <c r="AQ41" s="36"/>
      <c r="AR41" s="29"/>
      <c r="AS41" s="36"/>
      <c r="AT41" s="36"/>
      <c r="AU41" s="36"/>
      <c r="AV41" s="29"/>
      <c r="AW41" s="36"/>
      <c r="AX41" s="36"/>
      <c r="AY41" s="36"/>
      <c r="AZ41" s="29"/>
      <c r="BA41" s="36"/>
      <c r="BB41" s="36"/>
      <c r="BC41" s="36"/>
      <c r="BD41" s="36"/>
      <c r="BE41" s="36"/>
      <c r="BF41" s="36"/>
      <c r="BG41" s="36"/>
      <c r="BH41" s="36"/>
      <c r="BI41" s="36"/>
      <c r="BJ41" s="29"/>
      <c r="BK41" s="36"/>
      <c r="BL41" s="29"/>
      <c r="BM41" s="36"/>
      <c r="BN41" s="36"/>
      <c r="BO41" s="36"/>
      <c r="BP41" s="29"/>
      <c r="BQ41" s="36"/>
      <c r="BR41" s="29"/>
      <c r="BS41" s="36"/>
      <c r="BT41" s="36"/>
      <c r="BU41" s="36"/>
      <c r="BV41" s="36"/>
    </row>
    <row r="42" spans="1:75" s="86" customFormat="1" x14ac:dyDescent="0.25">
      <c r="A42" s="79">
        <v>40</v>
      </c>
      <c r="B42" s="79">
        <v>2</v>
      </c>
      <c r="C42" s="80" t="s">
        <v>506</v>
      </c>
      <c r="D42" s="81">
        <f>июнь!D42-июнь!E42</f>
        <v>362.3697859516908</v>
      </c>
      <c r="E42" s="81">
        <f t="shared" si="0"/>
        <v>31.565999999999999</v>
      </c>
      <c r="F42" s="82"/>
      <c r="G42" s="82"/>
      <c r="H42" s="82"/>
      <c r="I42" s="83"/>
      <c r="J42" s="82"/>
      <c r="K42" s="82"/>
      <c r="L42" s="82"/>
      <c r="M42" s="82"/>
      <c r="N42" s="82"/>
      <c r="O42" s="84"/>
      <c r="P42" s="82"/>
      <c r="Q42" s="84"/>
      <c r="R42" s="82"/>
      <c r="S42" s="82"/>
      <c r="T42" s="82"/>
      <c r="U42" s="82"/>
      <c r="V42" s="82"/>
      <c r="W42" s="82"/>
      <c r="X42" s="82"/>
      <c r="Y42" s="84"/>
      <c r="Z42" s="82"/>
      <c r="AA42" s="85"/>
      <c r="AB42" s="82"/>
      <c r="AC42" s="82"/>
      <c r="AD42" s="82"/>
      <c r="AE42" s="82"/>
      <c r="AF42" s="82"/>
      <c r="AG42" s="82"/>
      <c r="AH42" s="84"/>
      <c r="AI42" s="82"/>
      <c r="AJ42" s="84"/>
      <c r="AK42" s="82"/>
      <c r="AL42" s="82"/>
      <c r="AM42" s="82"/>
      <c r="AN42" s="84"/>
      <c r="AO42" s="82"/>
      <c r="AP42" s="84"/>
      <c r="AQ42" s="82"/>
      <c r="AR42" s="84"/>
      <c r="AS42" s="82"/>
      <c r="AT42" s="82"/>
      <c r="AU42" s="82"/>
      <c r="AV42" s="84"/>
      <c r="AW42" s="82"/>
      <c r="AX42" s="82"/>
      <c r="AY42" s="82"/>
      <c r="AZ42" s="84"/>
      <c r="BA42" s="82"/>
      <c r="BB42" s="82"/>
      <c r="BC42" s="82"/>
      <c r="BD42" s="82"/>
      <c r="BE42" s="82"/>
      <c r="BF42" s="82"/>
      <c r="BG42" s="82"/>
      <c r="BH42" s="82"/>
      <c r="BI42" s="82"/>
      <c r="BJ42" s="84"/>
      <c r="BK42" s="82"/>
      <c r="BL42" s="84"/>
      <c r="BM42" s="82"/>
      <c r="BN42" s="82"/>
      <c r="BO42" s="82"/>
      <c r="BP42" s="84"/>
      <c r="BQ42" s="82"/>
      <c r="BR42" s="84"/>
      <c r="BS42" s="82"/>
      <c r="BT42" s="82"/>
      <c r="BU42" s="82"/>
      <c r="BV42" s="82">
        <v>31.565999999999999</v>
      </c>
      <c r="BW42" s="86" t="s">
        <v>1153</v>
      </c>
    </row>
    <row r="43" spans="1:75" s="86" customFormat="1" x14ac:dyDescent="0.25">
      <c r="A43" s="79">
        <v>41</v>
      </c>
      <c r="B43" s="79">
        <v>2</v>
      </c>
      <c r="C43" s="80" t="s">
        <v>507</v>
      </c>
      <c r="D43" s="81">
        <f>июнь!D43-июнь!E43</f>
        <v>-208.27598966183575</v>
      </c>
      <c r="E43" s="81">
        <f t="shared" si="0"/>
        <v>1.71</v>
      </c>
      <c r="F43" s="82"/>
      <c r="G43" s="82"/>
      <c r="H43" s="82"/>
      <c r="I43" s="83"/>
      <c r="J43" s="82"/>
      <c r="K43" s="82"/>
      <c r="L43" s="82"/>
      <c r="M43" s="82"/>
      <c r="N43" s="82"/>
      <c r="O43" s="84"/>
      <c r="P43" s="82"/>
      <c r="Q43" s="84"/>
      <c r="R43" s="82"/>
      <c r="S43" s="82"/>
      <c r="T43" s="82"/>
      <c r="U43" s="82"/>
      <c r="V43" s="82"/>
      <c r="W43" s="82"/>
      <c r="X43" s="82"/>
      <c r="Y43" s="84"/>
      <c r="Z43" s="82"/>
      <c r="AA43" s="85"/>
      <c r="AB43" s="82"/>
      <c r="AC43" s="82"/>
      <c r="AD43" s="82"/>
      <c r="AE43" s="82"/>
      <c r="AF43" s="82"/>
      <c r="AG43" s="82"/>
      <c r="AH43" s="84"/>
      <c r="AI43" s="82"/>
      <c r="AJ43" s="84"/>
      <c r="AK43" s="82"/>
      <c r="AL43" s="82"/>
      <c r="AM43" s="82"/>
      <c r="AN43" s="84"/>
      <c r="AO43" s="82"/>
      <c r="AP43" s="84"/>
      <c r="AQ43" s="82"/>
      <c r="AR43" s="84"/>
      <c r="AS43" s="82"/>
      <c r="AT43" s="82"/>
      <c r="AU43" s="82"/>
      <c r="AV43" s="84"/>
      <c r="AW43" s="82"/>
      <c r="AX43" s="82"/>
      <c r="AY43" s="82"/>
      <c r="AZ43" s="84"/>
      <c r="BA43" s="82"/>
      <c r="BB43" s="82"/>
      <c r="BC43" s="82"/>
      <c r="BD43" s="82"/>
      <c r="BE43" s="82"/>
      <c r="BF43" s="82"/>
      <c r="BG43" s="82"/>
      <c r="BH43" s="82"/>
      <c r="BI43" s="82"/>
      <c r="BJ43" s="84"/>
      <c r="BK43" s="82"/>
      <c r="BL43" s="84"/>
      <c r="BM43" s="82"/>
      <c r="BN43" s="82"/>
      <c r="BO43" s="82"/>
      <c r="BP43" s="84">
        <v>1</v>
      </c>
      <c r="BQ43" s="82">
        <v>1.71</v>
      </c>
      <c r="BR43" s="84"/>
      <c r="BS43" s="82"/>
      <c r="BT43" s="82"/>
      <c r="BU43" s="82"/>
      <c r="BV43" s="82"/>
    </row>
    <row r="44" spans="1:75" x14ac:dyDescent="0.25">
      <c r="A44" s="39">
        <v>42</v>
      </c>
      <c r="B44" s="39">
        <v>2</v>
      </c>
      <c r="C44" s="37" t="s">
        <v>508</v>
      </c>
      <c r="D44" s="40">
        <f>июнь!D44-июнь!E44</f>
        <v>-282.53753562705316</v>
      </c>
      <c r="E44" s="40">
        <f t="shared" si="0"/>
        <v>0</v>
      </c>
      <c r="F44" s="36"/>
      <c r="G44" s="36"/>
      <c r="H44" s="36"/>
      <c r="I44" s="27"/>
      <c r="J44" s="36"/>
      <c r="K44" s="36"/>
      <c r="L44" s="36"/>
      <c r="M44" s="36"/>
      <c r="N44" s="36"/>
      <c r="O44" s="29"/>
      <c r="P44" s="36"/>
      <c r="Q44" s="29"/>
      <c r="R44" s="36"/>
      <c r="S44" s="36"/>
      <c r="T44" s="36"/>
      <c r="U44" s="36"/>
      <c r="V44" s="36"/>
      <c r="W44" s="36"/>
      <c r="X44" s="36"/>
      <c r="Y44" s="29"/>
      <c r="Z44" s="36"/>
      <c r="AA44" s="66"/>
      <c r="AB44" s="36"/>
      <c r="AC44" s="36"/>
      <c r="AD44" s="36"/>
      <c r="AE44" s="36"/>
      <c r="AF44" s="36"/>
      <c r="AG44" s="36"/>
      <c r="AH44" s="29"/>
      <c r="AI44" s="36"/>
      <c r="AJ44" s="29"/>
      <c r="AK44" s="36"/>
      <c r="AL44" s="36"/>
      <c r="AM44" s="36"/>
      <c r="AN44" s="29"/>
      <c r="AO44" s="36"/>
      <c r="AP44" s="29"/>
      <c r="AQ44" s="36"/>
      <c r="AR44" s="29"/>
      <c r="AS44" s="36"/>
      <c r="AT44" s="36"/>
      <c r="AU44" s="36"/>
      <c r="AV44" s="29"/>
      <c r="AW44" s="36"/>
      <c r="AX44" s="36"/>
      <c r="AY44" s="36"/>
      <c r="AZ44" s="29"/>
      <c r="BA44" s="36"/>
      <c r="BB44" s="36"/>
      <c r="BC44" s="36"/>
      <c r="BD44" s="36"/>
      <c r="BE44" s="36"/>
      <c r="BF44" s="36"/>
      <c r="BG44" s="36"/>
      <c r="BH44" s="36"/>
      <c r="BI44" s="36"/>
      <c r="BJ44" s="29"/>
      <c r="BK44" s="36"/>
      <c r="BL44" s="29"/>
      <c r="BM44" s="36"/>
      <c r="BN44" s="36"/>
      <c r="BO44" s="36"/>
      <c r="BP44" s="29"/>
      <c r="BQ44" s="36"/>
      <c r="BR44" s="29"/>
      <c r="BS44" s="36"/>
      <c r="BT44" s="36"/>
      <c r="BU44" s="36"/>
      <c r="BV44" s="36"/>
    </row>
    <row r="45" spans="1:75" x14ac:dyDescent="0.25">
      <c r="A45" s="39">
        <v>43</v>
      </c>
      <c r="B45" s="39">
        <v>2</v>
      </c>
      <c r="C45" s="37" t="s">
        <v>509</v>
      </c>
      <c r="D45" s="40">
        <f>июнь!D45-июнь!E45</f>
        <v>-166.02923710144927</v>
      </c>
      <c r="E45" s="40">
        <f t="shared" si="0"/>
        <v>0</v>
      </c>
      <c r="F45" s="36"/>
      <c r="G45" s="36"/>
      <c r="H45" s="36"/>
      <c r="I45" s="27"/>
      <c r="J45" s="36"/>
      <c r="K45" s="36"/>
      <c r="L45" s="36"/>
      <c r="M45" s="36"/>
      <c r="N45" s="36"/>
      <c r="O45" s="29"/>
      <c r="P45" s="36"/>
      <c r="Q45" s="29"/>
      <c r="R45" s="36"/>
      <c r="S45" s="36"/>
      <c r="T45" s="36"/>
      <c r="U45" s="36"/>
      <c r="V45" s="36"/>
      <c r="W45" s="36"/>
      <c r="X45" s="36"/>
      <c r="Y45" s="29"/>
      <c r="Z45" s="36"/>
      <c r="AA45" s="66"/>
      <c r="AB45" s="36"/>
      <c r="AC45" s="36"/>
      <c r="AD45" s="36"/>
      <c r="AE45" s="36"/>
      <c r="AF45" s="36"/>
      <c r="AG45" s="36"/>
      <c r="AH45" s="29"/>
      <c r="AI45" s="36"/>
      <c r="AJ45" s="29"/>
      <c r="AK45" s="36"/>
      <c r="AL45" s="36"/>
      <c r="AM45" s="36"/>
      <c r="AN45" s="29"/>
      <c r="AO45" s="36"/>
      <c r="AP45" s="29"/>
      <c r="AQ45" s="36"/>
      <c r="AR45" s="29"/>
      <c r="AS45" s="36"/>
      <c r="AT45" s="36"/>
      <c r="AU45" s="36"/>
      <c r="AV45" s="29"/>
      <c r="AW45" s="36"/>
      <c r="AX45" s="36"/>
      <c r="AY45" s="36"/>
      <c r="AZ45" s="29"/>
      <c r="BA45" s="36"/>
      <c r="BB45" s="36"/>
      <c r="BC45" s="36"/>
      <c r="BD45" s="36"/>
      <c r="BE45" s="36"/>
      <c r="BF45" s="36"/>
      <c r="BG45" s="36"/>
      <c r="BH45" s="36"/>
      <c r="BI45" s="36"/>
      <c r="BJ45" s="29"/>
      <c r="BK45" s="36"/>
      <c r="BL45" s="29"/>
      <c r="BM45" s="36"/>
      <c r="BN45" s="36"/>
      <c r="BO45" s="36"/>
      <c r="BP45" s="29"/>
      <c r="BQ45" s="36"/>
      <c r="BR45" s="29"/>
      <c r="BS45" s="36"/>
      <c r="BT45" s="36"/>
      <c r="BU45" s="36"/>
      <c r="BV45" s="36"/>
    </row>
    <row r="46" spans="1:75" x14ac:dyDescent="0.25">
      <c r="A46" s="39">
        <v>44</v>
      </c>
      <c r="B46" s="39">
        <v>2</v>
      </c>
      <c r="C46" s="37" t="s">
        <v>510</v>
      </c>
      <c r="D46" s="40">
        <f>июнь!D46-июнь!E46</f>
        <v>-15.319736425120766</v>
      </c>
      <c r="E46" s="40">
        <f t="shared" si="0"/>
        <v>0</v>
      </c>
      <c r="F46" s="36"/>
      <c r="G46" s="36"/>
      <c r="H46" s="36"/>
      <c r="I46" s="27"/>
      <c r="J46" s="36"/>
      <c r="K46" s="36"/>
      <c r="L46" s="36"/>
      <c r="M46" s="36"/>
      <c r="N46" s="36"/>
      <c r="O46" s="29"/>
      <c r="P46" s="36"/>
      <c r="Q46" s="29"/>
      <c r="R46" s="36"/>
      <c r="S46" s="36"/>
      <c r="T46" s="36"/>
      <c r="U46" s="36"/>
      <c r="V46" s="36"/>
      <c r="W46" s="36"/>
      <c r="X46" s="36"/>
      <c r="Y46" s="29"/>
      <c r="Z46" s="36"/>
      <c r="AA46" s="66"/>
      <c r="AB46" s="36"/>
      <c r="AC46" s="36"/>
      <c r="AD46" s="36"/>
      <c r="AE46" s="36"/>
      <c r="AF46" s="36"/>
      <c r="AG46" s="36"/>
      <c r="AH46" s="29"/>
      <c r="AI46" s="36"/>
      <c r="AJ46" s="29"/>
      <c r="AK46" s="36"/>
      <c r="AL46" s="36"/>
      <c r="AM46" s="36"/>
      <c r="AN46" s="29"/>
      <c r="AO46" s="36"/>
      <c r="AP46" s="29"/>
      <c r="AQ46" s="36"/>
      <c r="AR46" s="29"/>
      <c r="AS46" s="36"/>
      <c r="AT46" s="36"/>
      <c r="AU46" s="36"/>
      <c r="AV46" s="29"/>
      <c r="AW46" s="36"/>
      <c r="AX46" s="36"/>
      <c r="AY46" s="36"/>
      <c r="AZ46" s="29"/>
      <c r="BA46" s="36"/>
      <c r="BB46" s="36"/>
      <c r="BC46" s="36"/>
      <c r="BD46" s="36"/>
      <c r="BE46" s="36"/>
      <c r="BF46" s="36"/>
      <c r="BG46" s="36"/>
      <c r="BH46" s="36"/>
      <c r="BI46" s="36"/>
      <c r="BJ46" s="29"/>
      <c r="BK46" s="36"/>
      <c r="BL46" s="29"/>
      <c r="BM46" s="36"/>
      <c r="BN46" s="36"/>
      <c r="BO46" s="36"/>
      <c r="BP46" s="29"/>
      <c r="BQ46" s="36"/>
      <c r="BR46" s="29"/>
      <c r="BS46" s="36"/>
      <c r="BT46" s="36"/>
      <c r="BU46" s="36"/>
      <c r="BV46" s="36"/>
    </row>
    <row r="47" spans="1:75" s="86" customFormat="1" x14ac:dyDescent="0.25">
      <c r="A47" s="79">
        <v>45</v>
      </c>
      <c r="B47" s="79">
        <v>2</v>
      </c>
      <c r="C47" s="80" t="s">
        <v>511</v>
      </c>
      <c r="D47" s="81">
        <f>июнь!D47-июнь!E47</f>
        <v>183.44498268405792</v>
      </c>
      <c r="E47" s="81">
        <f t="shared" si="0"/>
        <v>250.05799999999999</v>
      </c>
      <c r="F47" s="82"/>
      <c r="G47" s="82"/>
      <c r="H47" s="82"/>
      <c r="I47" s="83"/>
      <c r="J47" s="82"/>
      <c r="K47" s="82"/>
      <c r="L47" s="82"/>
      <c r="M47" s="82"/>
      <c r="N47" s="82"/>
      <c r="O47" s="84"/>
      <c r="P47" s="82"/>
      <c r="Q47" s="84"/>
      <c r="R47" s="82"/>
      <c r="S47" s="82"/>
      <c r="T47" s="82"/>
      <c r="U47" s="82"/>
      <c r="V47" s="82"/>
      <c r="W47" s="82"/>
      <c r="X47" s="82"/>
      <c r="Y47" s="84"/>
      <c r="Z47" s="82"/>
      <c r="AA47" s="85"/>
      <c r="AB47" s="82"/>
      <c r="AC47" s="82"/>
      <c r="AD47" s="82"/>
      <c r="AE47" s="82"/>
      <c r="AF47" s="82"/>
      <c r="AG47" s="82"/>
      <c r="AH47" s="84">
        <v>7.8819999999999997</v>
      </c>
      <c r="AI47" s="82">
        <v>7.8819999999999997</v>
      </c>
      <c r="AJ47" s="84"/>
      <c r="AK47" s="82"/>
      <c r="AL47" s="82"/>
      <c r="AM47" s="82"/>
      <c r="AN47" s="84"/>
      <c r="AO47" s="82"/>
      <c r="AP47" s="84">
        <v>4</v>
      </c>
      <c r="AQ47" s="82">
        <v>168</v>
      </c>
      <c r="AR47" s="84"/>
      <c r="AS47" s="82"/>
      <c r="AT47" s="82"/>
      <c r="AU47" s="82"/>
      <c r="AV47" s="84"/>
      <c r="AW47" s="82"/>
      <c r="AX47" s="82"/>
      <c r="AY47" s="82"/>
      <c r="AZ47" s="84"/>
      <c r="BA47" s="82"/>
      <c r="BB47" s="82"/>
      <c r="BC47" s="82"/>
      <c r="BD47" s="82"/>
      <c r="BE47" s="82"/>
      <c r="BF47" s="82"/>
      <c r="BG47" s="82"/>
      <c r="BH47" s="82">
        <v>7.0000000000000001E-3</v>
      </c>
      <c r="BI47" s="82">
        <v>21.001000000000001</v>
      </c>
      <c r="BJ47" s="84"/>
      <c r="BK47" s="82"/>
      <c r="BL47" s="84"/>
      <c r="BM47" s="82"/>
      <c r="BN47" s="82">
        <v>0.03</v>
      </c>
      <c r="BO47" s="82">
        <v>53.174999999999997</v>
      </c>
      <c r="BP47" s="84"/>
      <c r="BQ47" s="82"/>
      <c r="BR47" s="84"/>
      <c r="BS47" s="82"/>
      <c r="BT47" s="82"/>
      <c r="BU47" s="82"/>
      <c r="BV47" s="82"/>
    </row>
    <row r="48" spans="1:75" x14ac:dyDescent="0.25">
      <c r="A48" s="39">
        <v>46</v>
      </c>
      <c r="B48" s="39">
        <v>2</v>
      </c>
      <c r="C48" s="37" t="s">
        <v>512</v>
      </c>
      <c r="D48" s="40">
        <f>июнь!D48-июнь!E48</f>
        <v>2225.6359037198072</v>
      </c>
      <c r="E48" s="40">
        <f t="shared" si="0"/>
        <v>0</v>
      </c>
      <c r="F48" s="36"/>
      <c r="G48" s="36"/>
      <c r="H48" s="36"/>
      <c r="I48" s="27"/>
      <c r="J48" s="36"/>
      <c r="K48" s="36"/>
      <c r="L48" s="36"/>
      <c r="M48" s="36"/>
      <c r="N48" s="36"/>
      <c r="O48" s="29"/>
      <c r="P48" s="36"/>
      <c r="Q48" s="29"/>
      <c r="R48" s="36"/>
      <c r="S48" s="36"/>
      <c r="T48" s="36"/>
      <c r="U48" s="36"/>
      <c r="V48" s="36"/>
      <c r="W48" s="36"/>
      <c r="X48" s="36"/>
      <c r="Y48" s="29"/>
      <c r="Z48" s="36"/>
      <c r="AA48" s="66"/>
      <c r="AB48" s="36"/>
      <c r="AC48" s="36"/>
      <c r="AD48" s="36"/>
      <c r="AE48" s="36"/>
      <c r="AF48" s="36"/>
      <c r="AG48" s="36"/>
      <c r="AH48" s="29"/>
      <c r="AI48" s="36"/>
      <c r="AJ48" s="29"/>
      <c r="AK48" s="36"/>
      <c r="AL48" s="36"/>
      <c r="AM48" s="36"/>
      <c r="AN48" s="29"/>
      <c r="AO48" s="36"/>
      <c r="AP48" s="29"/>
      <c r="AQ48" s="36"/>
      <c r="AR48" s="29"/>
      <c r="AS48" s="36"/>
      <c r="AT48" s="36"/>
      <c r="AU48" s="36"/>
      <c r="AV48" s="29"/>
      <c r="AW48" s="36"/>
      <c r="AX48" s="36"/>
      <c r="AY48" s="36"/>
      <c r="AZ48" s="29"/>
      <c r="BA48" s="36"/>
      <c r="BB48" s="36"/>
      <c r="BC48" s="36"/>
      <c r="BD48" s="36"/>
      <c r="BE48" s="36"/>
      <c r="BF48" s="36"/>
      <c r="BG48" s="36"/>
      <c r="BH48" s="36"/>
      <c r="BI48" s="36"/>
      <c r="BJ48" s="29"/>
      <c r="BK48" s="36"/>
      <c r="BL48" s="29"/>
      <c r="BM48" s="36"/>
      <c r="BN48" s="36"/>
      <c r="BO48" s="36"/>
      <c r="BP48" s="29"/>
      <c r="BQ48" s="36"/>
      <c r="BR48" s="29"/>
      <c r="BS48" s="36"/>
      <c r="BT48" s="36"/>
      <c r="BU48" s="36"/>
      <c r="BV48" s="36"/>
    </row>
    <row r="49" spans="1:75" x14ac:dyDescent="0.25">
      <c r="A49" s="39">
        <v>47</v>
      </c>
      <c r="B49" s="39">
        <v>1</v>
      </c>
      <c r="C49" s="37" t="s">
        <v>513</v>
      </c>
      <c r="D49" s="40">
        <f>июнь!D49-июнь!E49</f>
        <v>-87.479334966183387</v>
      </c>
      <c r="E49" s="40">
        <f t="shared" si="0"/>
        <v>0</v>
      </c>
      <c r="F49" s="36"/>
      <c r="G49" s="36"/>
      <c r="H49" s="36"/>
      <c r="I49" s="27"/>
      <c r="J49" s="36"/>
      <c r="K49" s="36"/>
      <c r="L49" s="36"/>
      <c r="M49" s="36"/>
      <c r="N49" s="36"/>
      <c r="O49" s="29"/>
      <c r="P49" s="36"/>
      <c r="Q49" s="29"/>
      <c r="R49" s="36"/>
      <c r="S49" s="36"/>
      <c r="T49" s="36"/>
      <c r="U49" s="36"/>
      <c r="V49" s="36"/>
      <c r="W49" s="36"/>
      <c r="X49" s="36"/>
      <c r="Y49" s="29"/>
      <c r="Z49" s="36"/>
      <c r="AA49" s="66"/>
      <c r="AB49" s="36"/>
      <c r="AC49" s="36"/>
      <c r="AD49" s="36"/>
      <c r="AE49" s="36"/>
      <c r="AF49" s="36"/>
      <c r="AG49" s="36"/>
      <c r="AH49" s="29"/>
      <c r="AI49" s="36"/>
      <c r="AJ49" s="29"/>
      <c r="AK49" s="36"/>
      <c r="AL49" s="36"/>
      <c r="AM49" s="36"/>
      <c r="AN49" s="29"/>
      <c r="AO49" s="36"/>
      <c r="AP49" s="29"/>
      <c r="AQ49" s="36"/>
      <c r="AR49" s="29"/>
      <c r="AS49" s="36"/>
      <c r="AT49" s="36"/>
      <c r="AU49" s="36"/>
      <c r="AV49" s="29"/>
      <c r="AW49" s="36"/>
      <c r="AX49" s="36"/>
      <c r="AY49" s="36"/>
      <c r="AZ49" s="29"/>
      <c r="BA49" s="36"/>
      <c r="BB49" s="36"/>
      <c r="BC49" s="36"/>
      <c r="BD49" s="36"/>
      <c r="BE49" s="36"/>
      <c r="BF49" s="36"/>
      <c r="BG49" s="36"/>
      <c r="BH49" s="36"/>
      <c r="BI49" s="36"/>
      <c r="BJ49" s="29"/>
      <c r="BK49" s="36"/>
      <c r="BL49" s="29"/>
      <c r="BM49" s="36"/>
      <c r="BN49" s="36"/>
      <c r="BO49" s="36"/>
      <c r="BP49" s="29"/>
      <c r="BQ49" s="36"/>
      <c r="BR49" s="29"/>
      <c r="BS49" s="36"/>
      <c r="BT49" s="36"/>
      <c r="BU49" s="36"/>
      <c r="BV49" s="36"/>
    </row>
    <row r="50" spans="1:75" x14ac:dyDescent="0.25">
      <c r="A50" s="39">
        <v>48</v>
      </c>
      <c r="B50" s="39">
        <v>1</v>
      </c>
      <c r="C50" s="37" t="s">
        <v>514</v>
      </c>
      <c r="D50" s="40">
        <f>июнь!D50-июнь!E50</f>
        <v>379.69912424541059</v>
      </c>
      <c r="E50" s="40">
        <f t="shared" si="0"/>
        <v>0</v>
      </c>
      <c r="F50" s="36"/>
      <c r="G50" s="36"/>
      <c r="H50" s="36"/>
      <c r="I50" s="27"/>
      <c r="J50" s="36"/>
      <c r="K50" s="36"/>
      <c r="L50" s="36"/>
      <c r="M50" s="36"/>
      <c r="N50" s="36"/>
      <c r="O50" s="29"/>
      <c r="P50" s="36"/>
      <c r="Q50" s="29"/>
      <c r="R50" s="36"/>
      <c r="S50" s="36"/>
      <c r="T50" s="36"/>
      <c r="U50" s="36"/>
      <c r="V50" s="36"/>
      <c r="W50" s="36"/>
      <c r="X50" s="36"/>
      <c r="Y50" s="29"/>
      <c r="Z50" s="36"/>
      <c r="AA50" s="66"/>
      <c r="AB50" s="36"/>
      <c r="AC50" s="36"/>
      <c r="AD50" s="36"/>
      <c r="AE50" s="36"/>
      <c r="AF50" s="36"/>
      <c r="AG50" s="36"/>
      <c r="AH50" s="29"/>
      <c r="AI50" s="36"/>
      <c r="AJ50" s="29"/>
      <c r="AK50" s="36"/>
      <c r="AL50" s="36"/>
      <c r="AM50" s="36"/>
      <c r="AN50" s="29"/>
      <c r="AO50" s="36"/>
      <c r="AP50" s="29"/>
      <c r="AQ50" s="36"/>
      <c r="AR50" s="29"/>
      <c r="AS50" s="36"/>
      <c r="AT50" s="36"/>
      <c r="AU50" s="36"/>
      <c r="AV50" s="29"/>
      <c r="AW50" s="36"/>
      <c r="AX50" s="36"/>
      <c r="AY50" s="36"/>
      <c r="AZ50" s="29"/>
      <c r="BA50" s="36"/>
      <c r="BB50" s="36"/>
      <c r="BC50" s="36"/>
      <c r="BD50" s="36"/>
      <c r="BE50" s="36"/>
      <c r="BF50" s="36"/>
      <c r="BG50" s="36"/>
      <c r="BH50" s="36"/>
      <c r="BI50" s="36"/>
      <c r="BJ50" s="29"/>
      <c r="BK50" s="36"/>
      <c r="BL50" s="29"/>
      <c r="BM50" s="36"/>
      <c r="BN50" s="36"/>
      <c r="BO50" s="36"/>
      <c r="BP50" s="29"/>
      <c r="BQ50" s="36"/>
      <c r="BR50" s="29"/>
      <c r="BS50" s="36"/>
      <c r="BT50" s="36"/>
      <c r="BU50" s="36"/>
      <c r="BV50" s="36"/>
    </row>
    <row r="51" spans="1:75" s="86" customFormat="1" x14ac:dyDescent="0.25">
      <c r="A51" s="79">
        <v>49</v>
      </c>
      <c r="B51" s="79">
        <v>1</v>
      </c>
      <c r="C51" s="80" t="s">
        <v>515</v>
      </c>
      <c r="D51" s="81">
        <f>июнь!D51-июнь!E51</f>
        <v>383.26493233816416</v>
      </c>
      <c r="E51" s="81">
        <f t="shared" si="0"/>
        <v>10.582000000000001</v>
      </c>
      <c r="F51" s="82"/>
      <c r="G51" s="82"/>
      <c r="H51" s="82"/>
      <c r="I51" s="83"/>
      <c r="J51" s="82"/>
      <c r="K51" s="82"/>
      <c r="L51" s="82"/>
      <c r="M51" s="82"/>
      <c r="N51" s="82"/>
      <c r="O51" s="84"/>
      <c r="P51" s="82"/>
      <c r="Q51" s="84"/>
      <c r="R51" s="82"/>
      <c r="S51" s="82"/>
      <c r="T51" s="82"/>
      <c r="U51" s="82"/>
      <c r="V51" s="82"/>
      <c r="W51" s="82"/>
      <c r="X51" s="82"/>
      <c r="Y51" s="84"/>
      <c r="Z51" s="82"/>
      <c r="AA51" s="85"/>
      <c r="AB51" s="82"/>
      <c r="AC51" s="82"/>
      <c r="AD51" s="82"/>
      <c r="AE51" s="82"/>
      <c r="AF51" s="82"/>
      <c r="AG51" s="82"/>
      <c r="AH51" s="84"/>
      <c r="AI51" s="82"/>
      <c r="AJ51" s="84"/>
      <c r="AK51" s="82"/>
      <c r="AL51" s="82"/>
      <c r="AM51" s="82"/>
      <c r="AN51" s="84"/>
      <c r="AO51" s="82"/>
      <c r="AP51" s="84"/>
      <c r="AQ51" s="82"/>
      <c r="AR51" s="84"/>
      <c r="AS51" s="82"/>
      <c r="AT51" s="82"/>
      <c r="AU51" s="82"/>
      <c r="AV51" s="84"/>
      <c r="AW51" s="82"/>
      <c r="AX51" s="82"/>
      <c r="AY51" s="82"/>
      <c r="AZ51" s="84"/>
      <c r="BA51" s="82"/>
      <c r="BB51" s="82"/>
      <c r="BC51" s="82"/>
      <c r="BD51" s="82"/>
      <c r="BE51" s="82"/>
      <c r="BF51" s="82"/>
      <c r="BG51" s="82"/>
      <c r="BH51" s="82"/>
      <c r="BI51" s="82"/>
      <c r="BJ51" s="84"/>
      <c r="BK51" s="82"/>
      <c r="BL51" s="84">
        <v>5</v>
      </c>
      <c r="BM51" s="82">
        <v>5.2910000000000004</v>
      </c>
      <c r="BN51" s="82"/>
      <c r="BO51" s="82"/>
      <c r="BP51" s="84"/>
      <c r="BQ51" s="82"/>
      <c r="BR51" s="84"/>
      <c r="BS51" s="82"/>
      <c r="BT51" s="82"/>
      <c r="BU51" s="82"/>
      <c r="BV51" s="82">
        <v>5.2910000000000004</v>
      </c>
      <c r="BW51" s="86" t="s">
        <v>1073</v>
      </c>
    </row>
    <row r="52" spans="1:75" s="86" customFormat="1" x14ac:dyDescent="0.25">
      <c r="A52" s="79">
        <v>50</v>
      </c>
      <c r="B52" s="79">
        <v>1</v>
      </c>
      <c r="C52" s="80" t="s">
        <v>516</v>
      </c>
      <c r="D52" s="81">
        <f>июнь!D52-июнь!E52</f>
        <v>-310.71337134299529</v>
      </c>
      <c r="E52" s="81">
        <f t="shared" si="0"/>
        <v>2.3570000000000002</v>
      </c>
      <c r="F52" s="82"/>
      <c r="G52" s="82"/>
      <c r="H52" s="82"/>
      <c r="I52" s="83"/>
      <c r="J52" s="82"/>
      <c r="K52" s="82"/>
      <c r="L52" s="82"/>
      <c r="M52" s="82"/>
      <c r="N52" s="82"/>
      <c r="O52" s="84"/>
      <c r="P52" s="82"/>
      <c r="Q52" s="84"/>
      <c r="R52" s="82"/>
      <c r="S52" s="82"/>
      <c r="T52" s="82"/>
      <c r="U52" s="82"/>
      <c r="V52" s="82"/>
      <c r="W52" s="82"/>
      <c r="X52" s="82"/>
      <c r="Y52" s="84"/>
      <c r="Z52" s="82"/>
      <c r="AA52" s="85"/>
      <c r="AB52" s="82"/>
      <c r="AC52" s="82"/>
      <c r="AD52" s="82"/>
      <c r="AE52" s="82"/>
      <c r="AF52" s="82"/>
      <c r="AG52" s="82"/>
      <c r="AH52" s="84">
        <v>4</v>
      </c>
      <c r="AI52" s="82">
        <v>2.3570000000000002</v>
      </c>
      <c r="AJ52" s="84"/>
      <c r="AK52" s="82"/>
      <c r="AL52" s="82"/>
      <c r="AM52" s="82"/>
      <c r="AN52" s="84"/>
      <c r="AO52" s="82"/>
      <c r="AP52" s="84"/>
      <c r="AQ52" s="82"/>
      <c r="AR52" s="84"/>
      <c r="AS52" s="82"/>
      <c r="AT52" s="82"/>
      <c r="AU52" s="82"/>
      <c r="AV52" s="84"/>
      <c r="AW52" s="82"/>
      <c r="AX52" s="82"/>
      <c r="AY52" s="82"/>
      <c r="AZ52" s="84"/>
      <c r="BA52" s="82"/>
      <c r="BB52" s="82"/>
      <c r="BC52" s="82"/>
      <c r="BD52" s="82"/>
      <c r="BE52" s="82"/>
      <c r="BF52" s="82"/>
      <c r="BG52" s="82"/>
      <c r="BH52" s="82"/>
      <c r="BI52" s="82"/>
      <c r="BJ52" s="84"/>
      <c r="BK52" s="82"/>
      <c r="BL52" s="84"/>
      <c r="BM52" s="82"/>
      <c r="BN52" s="82"/>
      <c r="BO52" s="82"/>
      <c r="BP52" s="84"/>
      <c r="BQ52" s="82"/>
      <c r="BR52" s="84"/>
      <c r="BS52" s="82"/>
      <c r="BT52" s="82"/>
      <c r="BU52" s="82"/>
      <c r="BV52" s="82"/>
    </row>
    <row r="53" spans="1:75" s="86" customFormat="1" x14ac:dyDescent="0.25">
      <c r="A53" s="79">
        <v>51</v>
      </c>
      <c r="B53" s="79">
        <v>1</v>
      </c>
      <c r="C53" s="80" t="s">
        <v>517</v>
      </c>
      <c r="D53" s="81">
        <f>июнь!D53-июнь!E53</f>
        <v>30.617764222222213</v>
      </c>
      <c r="E53" s="81">
        <f t="shared" si="0"/>
        <v>2.903</v>
      </c>
      <c r="F53" s="82"/>
      <c r="G53" s="82"/>
      <c r="H53" s="82"/>
      <c r="I53" s="83"/>
      <c r="J53" s="82"/>
      <c r="K53" s="82"/>
      <c r="L53" s="82"/>
      <c r="M53" s="82"/>
      <c r="N53" s="82"/>
      <c r="O53" s="84"/>
      <c r="P53" s="82"/>
      <c r="Q53" s="84"/>
      <c r="R53" s="82"/>
      <c r="S53" s="82"/>
      <c r="T53" s="82"/>
      <c r="U53" s="82"/>
      <c r="V53" s="82"/>
      <c r="W53" s="82"/>
      <c r="X53" s="82"/>
      <c r="Y53" s="84"/>
      <c r="Z53" s="82"/>
      <c r="AA53" s="85"/>
      <c r="AB53" s="82"/>
      <c r="AC53" s="82"/>
      <c r="AD53" s="82"/>
      <c r="AE53" s="82"/>
      <c r="AF53" s="82"/>
      <c r="AG53" s="82"/>
      <c r="AH53" s="84"/>
      <c r="AI53" s="82"/>
      <c r="AJ53" s="84"/>
      <c r="AK53" s="82"/>
      <c r="AL53" s="82"/>
      <c r="AM53" s="82"/>
      <c r="AN53" s="84"/>
      <c r="AO53" s="82"/>
      <c r="AP53" s="84"/>
      <c r="AQ53" s="82"/>
      <c r="AR53" s="84"/>
      <c r="AS53" s="82"/>
      <c r="AT53" s="82"/>
      <c r="AU53" s="82"/>
      <c r="AV53" s="84"/>
      <c r="AW53" s="82"/>
      <c r="AX53" s="82"/>
      <c r="AY53" s="82"/>
      <c r="AZ53" s="84"/>
      <c r="BA53" s="82"/>
      <c r="BB53" s="82"/>
      <c r="BC53" s="82"/>
      <c r="BD53" s="82"/>
      <c r="BE53" s="82"/>
      <c r="BF53" s="82"/>
      <c r="BG53" s="82"/>
      <c r="BH53" s="82"/>
      <c r="BI53" s="82"/>
      <c r="BJ53" s="84"/>
      <c r="BK53" s="82"/>
      <c r="BL53" s="84"/>
      <c r="BM53" s="82"/>
      <c r="BN53" s="82"/>
      <c r="BO53" s="82"/>
      <c r="BP53" s="84"/>
      <c r="BQ53" s="82"/>
      <c r="BR53" s="84"/>
      <c r="BS53" s="82"/>
      <c r="BT53" s="82"/>
      <c r="BU53" s="82"/>
      <c r="BV53" s="82">
        <v>2.903</v>
      </c>
      <c r="BW53" s="86" t="s">
        <v>1070</v>
      </c>
    </row>
    <row r="54" spans="1:75" x14ac:dyDescent="0.25">
      <c r="A54" s="39">
        <v>52</v>
      </c>
      <c r="B54" s="39">
        <v>1</v>
      </c>
      <c r="C54" s="37" t="s">
        <v>518</v>
      </c>
      <c r="D54" s="40">
        <f>июнь!D54-июнь!E54</f>
        <v>-437.43665142995172</v>
      </c>
      <c r="E54" s="40">
        <f t="shared" si="0"/>
        <v>0</v>
      </c>
      <c r="F54" s="36"/>
      <c r="G54" s="36"/>
      <c r="H54" s="36"/>
      <c r="I54" s="27"/>
      <c r="J54" s="36"/>
      <c r="K54" s="36"/>
      <c r="L54" s="36"/>
      <c r="M54" s="36"/>
      <c r="N54" s="36"/>
      <c r="O54" s="29"/>
      <c r="P54" s="36"/>
      <c r="Q54" s="29"/>
      <c r="R54" s="36"/>
      <c r="S54" s="36"/>
      <c r="T54" s="36"/>
      <c r="U54" s="36"/>
      <c r="V54" s="36"/>
      <c r="W54" s="36"/>
      <c r="X54" s="36"/>
      <c r="Y54" s="29"/>
      <c r="Z54" s="36"/>
      <c r="AA54" s="66"/>
      <c r="AB54" s="36"/>
      <c r="AC54" s="36"/>
      <c r="AD54" s="36"/>
      <c r="AE54" s="36"/>
      <c r="AF54" s="36"/>
      <c r="AG54" s="36"/>
      <c r="AH54" s="29"/>
      <c r="AI54" s="36"/>
      <c r="AJ54" s="29"/>
      <c r="AK54" s="36"/>
      <c r="AL54" s="36"/>
      <c r="AM54" s="36"/>
      <c r="AN54" s="29"/>
      <c r="AO54" s="36"/>
      <c r="AP54" s="29"/>
      <c r="AQ54" s="36"/>
      <c r="AR54" s="29"/>
      <c r="AS54" s="36"/>
      <c r="AT54" s="36"/>
      <c r="AU54" s="36"/>
      <c r="AV54" s="29"/>
      <c r="AW54" s="36"/>
      <c r="AX54" s="36"/>
      <c r="AY54" s="36"/>
      <c r="AZ54" s="29"/>
      <c r="BA54" s="36"/>
      <c r="BB54" s="36"/>
      <c r="BC54" s="36"/>
      <c r="BD54" s="36"/>
      <c r="BE54" s="36"/>
      <c r="BF54" s="36"/>
      <c r="BG54" s="36"/>
      <c r="BH54" s="36"/>
      <c r="BI54" s="36"/>
      <c r="BJ54" s="29"/>
      <c r="BK54" s="36"/>
      <c r="BL54" s="29"/>
      <c r="BM54" s="36"/>
      <c r="BN54" s="36"/>
      <c r="BO54" s="36"/>
      <c r="BP54" s="29"/>
      <c r="BQ54" s="36"/>
      <c r="BR54" s="29"/>
      <c r="BS54" s="36"/>
      <c r="BT54" s="36"/>
      <c r="BU54" s="36"/>
      <c r="BV54" s="36"/>
    </row>
    <row r="55" spans="1:75" s="86" customFormat="1" x14ac:dyDescent="0.25">
      <c r="A55" s="79">
        <v>53</v>
      </c>
      <c r="B55" s="79">
        <v>1</v>
      </c>
      <c r="C55" s="80" t="s">
        <v>519</v>
      </c>
      <c r="D55" s="81">
        <f>июнь!D55-июнь!E55</f>
        <v>-354.63822777777773</v>
      </c>
      <c r="E55" s="81">
        <f t="shared" si="0"/>
        <v>5.0199999999999996</v>
      </c>
      <c r="F55" s="82"/>
      <c r="G55" s="82"/>
      <c r="H55" s="82"/>
      <c r="I55" s="83"/>
      <c r="J55" s="82"/>
      <c r="K55" s="82"/>
      <c r="L55" s="82"/>
      <c r="M55" s="82"/>
      <c r="N55" s="82"/>
      <c r="O55" s="84"/>
      <c r="P55" s="82"/>
      <c r="Q55" s="84"/>
      <c r="R55" s="82"/>
      <c r="S55" s="82"/>
      <c r="T55" s="82"/>
      <c r="U55" s="82"/>
      <c r="V55" s="82"/>
      <c r="W55" s="82"/>
      <c r="X55" s="82"/>
      <c r="Y55" s="84"/>
      <c r="Z55" s="82"/>
      <c r="AA55" s="85"/>
      <c r="AB55" s="82"/>
      <c r="AC55" s="82"/>
      <c r="AD55" s="82"/>
      <c r="AE55" s="82"/>
      <c r="AF55" s="82"/>
      <c r="AG55" s="82"/>
      <c r="AH55" s="84">
        <v>11</v>
      </c>
      <c r="AI55" s="82">
        <v>5.0199999999999996</v>
      </c>
      <c r="AJ55" s="84"/>
      <c r="AK55" s="82"/>
      <c r="AL55" s="82"/>
      <c r="AM55" s="82"/>
      <c r="AN55" s="84"/>
      <c r="AO55" s="82"/>
      <c r="AP55" s="84"/>
      <c r="AQ55" s="82"/>
      <c r="AR55" s="84"/>
      <c r="AS55" s="82"/>
      <c r="AT55" s="82"/>
      <c r="AU55" s="82"/>
      <c r="AV55" s="84"/>
      <c r="AW55" s="82"/>
      <c r="AX55" s="82"/>
      <c r="AY55" s="82"/>
      <c r="AZ55" s="84"/>
      <c r="BA55" s="82"/>
      <c r="BB55" s="82"/>
      <c r="BC55" s="82"/>
      <c r="BD55" s="82"/>
      <c r="BE55" s="82"/>
      <c r="BF55" s="82"/>
      <c r="BG55" s="82"/>
      <c r="BH55" s="82"/>
      <c r="BI55" s="82"/>
      <c r="BJ55" s="84"/>
      <c r="BK55" s="82"/>
      <c r="BL55" s="84"/>
      <c r="BM55" s="82"/>
      <c r="BN55" s="82"/>
      <c r="BO55" s="82"/>
      <c r="BP55" s="84"/>
      <c r="BQ55" s="82"/>
      <c r="BR55" s="84"/>
      <c r="BS55" s="82"/>
      <c r="BT55" s="82"/>
      <c r="BU55" s="82"/>
      <c r="BV55" s="82"/>
    </row>
    <row r="56" spans="1:75" x14ac:dyDescent="0.25">
      <c r="A56" s="39">
        <v>54</v>
      </c>
      <c r="B56" s="39">
        <v>1</v>
      </c>
      <c r="C56" s="37" t="s">
        <v>520</v>
      </c>
      <c r="D56" s="40">
        <f>июнь!D56-июнь!E56</f>
        <v>-376.51669627053138</v>
      </c>
      <c r="E56" s="40">
        <f t="shared" si="0"/>
        <v>0</v>
      </c>
      <c r="F56" s="36"/>
      <c r="G56" s="36"/>
      <c r="H56" s="36"/>
      <c r="I56" s="27"/>
      <c r="J56" s="36"/>
      <c r="K56" s="36"/>
      <c r="L56" s="36"/>
      <c r="M56" s="36"/>
      <c r="N56" s="36"/>
      <c r="O56" s="29"/>
      <c r="P56" s="36"/>
      <c r="Q56" s="29"/>
      <c r="R56" s="36"/>
      <c r="S56" s="36"/>
      <c r="T56" s="36"/>
      <c r="U56" s="36"/>
      <c r="V56" s="36"/>
      <c r="W56" s="36"/>
      <c r="X56" s="36"/>
      <c r="Y56" s="29"/>
      <c r="Z56" s="36"/>
      <c r="AA56" s="66"/>
      <c r="AB56" s="36"/>
      <c r="AC56" s="36"/>
      <c r="AD56" s="36"/>
      <c r="AE56" s="36"/>
      <c r="AF56" s="36"/>
      <c r="AG56" s="36"/>
      <c r="AH56" s="29"/>
      <c r="AI56" s="36"/>
      <c r="AJ56" s="29"/>
      <c r="AK56" s="36"/>
      <c r="AL56" s="36"/>
      <c r="AM56" s="36"/>
      <c r="AN56" s="29"/>
      <c r="AO56" s="36"/>
      <c r="AP56" s="29"/>
      <c r="AQ56" s="36"/>
      <c r="AR56" s="29"/>
      <c r="AS56" s="36"/>
      <c r="AT56" s="36"/>
      <c r="AU56" s="36"/>
      <c r="AV56" s="29"/>
      <c r="AW56" s="36"/>
      <c r="AX56" s="36"/>
      <c r="AY56" s="36"/>
      <c r="AZ56" s="29"/>
      <c r="BA56" s="36"/>
      <c r="BB56" s="36"/>
      <c r="BC56" s="36"/>
      <c r="BD56" s="36"/>
      <c r="BE56" s="36"/>
      <c r="BF56" s="36"/>
      <c r="BG56" s="36"/>
      <c r="BH56" s="36"/>
      <c r="BI56" s="36"/>
      <c r="BJ56" s="29"/>
      <c r="BK56" s="36"/>
      <c r="BL56" s="29"/>
      <c r="BM56" s="36"/>
      <c r="BN56" s="36"/>
      <c r="BO56" s="36"/>
      <c r="BP56" s="29"/>
      <c r="BQ56" s="36"/>
      <c r="BR56" s="29"/>
      <c r="BS56" s="36"/>
      <c r="BT56" s="36"/>
      <c r="BU56" s="36"/>
      <c r="BV56" s="36"/>
    </row>
    <row r="57" spans="1:75" x14ac:dyDescent="0.25">
      <c r="A57" s="39">
        <v>55</v>
      </c>
      <c r="B57" s="39">
        <v>1</v>
      </c>
      <c r="C57" s="37" t="s">
        <v>521</v>
      </c>
      <c r="D57" s="40">
        <f>июнь!D57-июнь!E57</f>
        <v>1.766474734299571</v>
      </c>
      <c r="E57" s="40">
        <f t="shared" si="0"/>
        <v>0</v>
      </c>
      <c r="F57" s="36"/>
      <c r="G57" s="36"/>
      <c r="H57" s="36"/>
      <c r="I57" s="27"/>
      <c r="J57" s="36"/>
      <c r="K57" s="36"/>
      <c r="L57" s="36"/>
      <c r="M57" s="36"/>
      <c r="N57" s="36"/>
      <c r="O57" s="29"/>
      <c r="P57" s="36"/>
      <c r="Q57" s="29"/>
      <c r="R57" s="36"/>
      <c r="S57" s="36"/>
      <c r="T57" s="36"/>
      <c r="U57" s="36"/>
      <c r="V57" s="36"/>
      <c r="W57" s="36"/>
      <c r="X57" s="36"/>
      <c r="Y57" s="29"/>
      <c r="Z57" s="36"/>
      <c r="AA57" s="66"/>
      <c r="AB57" s="36"/>
      <c r="AC57" s="36"/>
      <c r="AD57" s="36"/>
      <c r="AE57" s="36"/>
      <c r="AF57" s="36"/>
      <c r="AG57" s="36"/>
      <c r="AH57" s="29"/>
      <c r="AI57" s="36"/>
      <c r="AJ57" s="29"/>
      <c r="AK57" s="36"/>
      <c r="AL57" s="36"/>
      <c r="AM57" s="36"/>
      <c r="AN57" s="29"/>
      <c r="AO57" s="36"/>
      <c r="AP57" s="29"/>
      <c r="AQ57" s="36"/>
      <c r="AR57" s="29"/>
      <c r="AS57" s="36"/>
      <c r="AT57" s="36"/>
      <c r="AU57" s="36"/>
      <c r="AV57" s="29"/>
      <c r="AW57" s="36"/>
      <c r="AX57" s="36"/>
      <c r="AY57" s="36"/>
      <c r="AZ57" s="29"/>
      <c r="BA57" s="36"/>
      <c r="BB57" s="36"/>
      <c r="BC57" s="36"/>
      <c r="BD57" s="36"/>
      <c r="BE57" s="36"/>
      <c r="BF57" s="36"/>
      <c r="BG57" s="36"/>
      <c r="BH57" s="36"/>
      <c r="BI57" s="36"/>
      <c r="BJ57" s="29"/>
      <c r="BK57" s="36"/>
      <c r="BL57" s="29"/>
      <c r="BM57" s="36"/>
      <c r="BN57" s="36"/>
      <c r="BO57" s="36"/>
      <c r="BP57" s="29"/>
      <c r="BQ57" s="36"/>
      <c r="BR57" s="29"/>
      <c r="BS57" s="36"/>
      <c r="BT57" s="36"/>
      <c r="BU57" s="36"/>
      <c r="BV57" s="36"/>
    </row>
    <row r="58" spans="1:75" x14ac:dyDescent="0.25">
      <c r="A58" s="39">
        <v>56</v>
      </c>
      <c r="B58" s="39">
        <v>1</v>
      </c>
      <c r="C58" s="37" t="s">
        <v>522</v>
      </c>
      <c r="D58" s="40">
        <f>июнь!D58-июнь!E58</f>
        <v>329.20363212560386</v>
      </c>
      <c r="E58" s="40">
        <f t="shared" si="0"/>
        <v>0</v>
      </c>
      <c r="F58" s="36"/>
      <c r="G58" s="36"/>
      <c r="H58" s="36"/>
      <c r="I58" s="27"/>
      <c r="J58" s="36"/>
      <c r="K58" s="36"/>
      <c r="L58" s="36"/>
      <c r="M58" s="36"/>
      <c r="N58" s="36"/>
      <c r="O58" s="29"/>
      <c r="P58" s="36"/>
      <c r="Q58" s="29"/>
      <c r="R58" s="36"/>
      <c r="S58" s="36"/>
      <c r="T58" s="36"/>
      <c r="U58" s="36"/>
      <c r="V58" s="36"/>
      <c r="W58" s="36"/>
      <c r="X58" s="36"/>
      <c r="Y58" s="29"/>
      <c r="Z58" s="36"/>
      <c r="AA58" s="66"/>
      <c r="AB58" s="36"/>
      <c r="AC58" s="36"/>
      <c r="AD58" s="36"/>
      <c r="AE58" s="36"/>
      <c r="AF58" s="36"/>
      <c r="AG58" s="36"/>
      <c r="AH58" s="29"/>
      <c r="AI58" s="36"/>
      <c r="AJ58" s="29"/>
      <c r="AK58" s="36"/>
      <c r="AL58" s="36"/>
      <c r="AM58" s="36"/>
      <c r="AN58" s="29"/>
      <c r="AO58" s="36"/>
      <c r="AP58" s="29"/>
      <c r="AQ58" s="36"/>
      <c r="AR58" s="29"/>
      <c r="AS58" s="36"/>
      <c r="AT58" s="36"/>
      <c r="AU58" s="36"/>
      <c r="AV58" s="29"/>
      <c r="AW58" s="36"/>
      <c r="AX58" s="36"/>
      <c r="AY58" s="36"/>
      <c r="AZ58" s="29"/>
      <c r="BA58" s="36"/>
      <c r="BB58" s="36"/>
      <c r="BC58" s="36"/>
      <c r="BD58" s="36"/>
      <c r="BE58" s="36"/>
      <c r="BF58" s="36"/>
      <c r="BG58" s="36"/>
      <c r="BH58" s="36"/>
      <c r="BI58" s="36"/>
      <c r="BJ58" s="29"/>
      <c r="BK58" s="36"/>
      <c r="BL58" s="29"/>
      <c r="BM58" s="36"/>
      <c r="BN58" s="36"/>
      <c r="BO58" s="36"/>
      <c r="BP58" s="29"/>
      <c r="BQ58" s="36"/>
      <c r="BR58" s="29"/>
      <c r="BS58" s="36"/>
      <c r="BT58" s="36"/>
      <c r="BU58" s="36"/>
      <c r="BV58" s="36"/>
    </row>
    <row r="59" spans="1:75" x14ac:dyDescent="0.25">
      <c r="A59" s="39">
        <v>57</v>
      </c>
      <c r="B59" s="39">
        <v>1</v>
      </c>
      <c r="C59" s="37" t="s">
        <v>523</v>
      </c>
      <c r="D59" s="40">
        <f>июнь!D59-июнь!E59</f>
        <v>96.164819603864714</v>
      </c>
      <c r="E59" s="40">
        <f t="shared" si="0"/>
        <v>0</v>
      </c>
      <c r="F59" s="36"/>
      <c r="G59" s="36"/>
      <c r="H59" s="36"/>
      <c r="I59" s="27"/>
      <c r="J59" s="36"/>
      <c r="K59" s="36"/>
      <c r="L59" s="36"/>
      <c r="M59" s="36"/>
      <c r="N59" s="36"/>
      <c r="O59" s="29"/>
      <c r="P59" s="36"/>
      <c r="Q59" s="29"/>
      <c r="R59" s="36"/>
      <c r="S59" s="36"/>
      <c r="T59" s="36"/>
      <c r="U59" s="36"/>
      <c r="V59" s="36"/>
      <c r="W59" s="36"/>
      <c r="X59" s="36"/>
      <c r="Y59" s="29"/>
      <c r="Z59" s="36"/>
      <c r="AA59" s="66"/>
      <c r="AB59" s="36"/>
      <c r="AC59" s="36"/>
      <c r="AD59" s="36"/>
      <c r="AE59" s="36"/>
      <c r="AF59" s="36"/>
      <c r="AG59" s="36"/>
      <c r="AH59" s="29"/>
      <c r="AI59" s="36"/>
      <c r="AJ59" s="29"/>
      <c r="AK59" s="36"/>
      <c r="AL59" s="36"/>
      <c r="AM59" s="36"/>
      <c r="AN59" s="29"/>
      <c r="AO59" s="36"/>
      <c r="AP59" s="29"/>
      <c r="AQ59" s="36"/>
      <c r="AR59" s="29"/>
      <c r="AS59" s="36"/>
      <c r="AT59" s="36"/>
      <c r="AU59" s="36"/>
      <c r="AV59" s="29"/>
      <c r="AW59" s="36"/>
      <c r="AX59" s="36"/>
      <c r="AY59" s="36"/>
      <c r="AZ59" s="29"/>
      <c r="BA59" s="36"/>
      <c r="BB59" s="36"/>
      <c r="BC59" s="36"/>
      <c r="BD59" s="36"/>
      <c r="BE59" s="36"/>
      <c r="BF59" s="36"/>
      <c r="BG59" s="36"/>
      <c r="BH59" s="36"/>
      <c r="BI59" s="36"/>
      <c r="BJ59" s="29"/>
      <c r="BK59" s="36"/>
      <c r="BL59" s="29"/>
      <c r="BM59" s="36"/>
      <c r="BN59" s="36"/>
      <c r="BO59" s="36"/>
      <c r="BP59" s="29"/>
      <c r="BQ59" s="36"/>
      <c r="BR59" s="29"/>
      <c r="BS59" s="36"/>
      <c r="BT59" s="36"/>
      <c r="BU59" s="36"/>
      <c r="BV59" s="36"/>
    </row>
    <row r="60" spans="1:75" s="86" customFormat="1" x14ac:dyDescent="0.25">
      <c r="A60" s="79">
        <v>58</v>
      </c>
      <c r="B60" s="79">
        <v>1</v>
      </c>
      <c r="C60" s="80" t="s">
        <v>524</v>
      </c>
      <c r="D60" s="81">
        <f>июнь!D60-июнь!E60</f>
        <v>403.54061704347833</v>
      </c>
      <c r="E60" s="81">
        <f t="shared" si="0"/>
        <v>2.6040000000000001</v>
      </c>
      <c r="F60" s="82"/>
      <c r="G60" s="82"/>
      <c r="H60" s="82"/>
      <c r="I60" s="83"/>
      <c r="J60" s="82"/>
      <c r="K60" s="82"/>
      <c r="L60" s="82"/>
      <c r="M60" s="82"/>
      <c r="N60" s="82"/>
      <c r="O60" s="84"/>
      <c r="P60" s="82"/>
      <c r="Q60" s="84"/>
      <c r="R60" s="82"/>
      <c r="S60" s="82"/>
      <c r="T60" s="82"/>
      <c r="U60" s="82"/>
      <c r="V60" s="82"/>
      <c r="W60" s="82"/>
      <c r="X60" s="82"/>
      <c r="Y60" s="84"/>
      <c r="Z60" s="82"/>
      <c r="AA60" s="85"/>
      <c r="AB60" s="82"/>
      <c r="AC60" s="82"/>
      <c r="AD60" s="82"/>
      <c r="AE60" s="82"/>
      <c r="AF60" s="82"/>
      <c r="AG60" s="82"/>
      <c r="AH60" s="84"/>
      <c r="AI60" s="82"/>
      <c r="AJ60" s="84"/>
      <c r="AK60" s="82"/>
      <c r="AL60" s="82"/>
      <c r="AM60" s="82"/>
      <c r="AN60" s="84"/>
      <c r="AO60" s="82"/>
      <c r="AP60" s="84"/>
      <c r="AQ60" s="82"/>
      <c r="AR60" s="84"/>
      <c r="AS60" s="82"/>
      <c r="AT60" s="82"/>
      <c r="AU60" s="82"/>
      <c r="AV60" s="84"/>
      <c r="AW60" s="82"/>
      <c r="AX60" s="82"/>
      <c r="AY60" s="82"/>
      <c r="AZ60" s="84"/>
      <c r="BA60" s="82"/>
      <c r="BB60" s="82"/>
      <c r="BC60" s="82"/>
      <c r="BD60" s="82"/>
      <c r="BE60" s="82"/>
      <c r="BF60" s="82"/>
      <c r="BG60" s="82"/>
      <c r="BH60" s="82"/>
      <c r="BI60" s="82"/>
      <c r="BJ60" s="84"/>
      <c r="BK60" s="82"/>
      <c r="BL60" s="84">
        <v>1</v>
      </c>
      <c r="BM60" s="82">
        <v>2.6040000000000001</v>
      </c>
      <c r="BN60" s="82"/>
      <c r="BO60" s="82"/>
      <c r="BP60" s="84"/>
      <c r="BQ60" s="82"/>
      <c r="BR60" s="84"/>
      <c r="BS60" s="82"/>
      <c r="BT60" s="82"/>
      <c r="BU60" s="82"/>
      <c r="BV60" s="82"/>
    </row>
    <row r="61" spans="1:75" x14ac:dyDescent="0.25">
      <c r="A61" s="39">
        <v>59</v>
      </c>
      <c r="B61" s="39">
        <v>1</v>
      </c>
      <c r="C61" s="37" t="s">
        <v>525</v>
      </c>
      <c r="D61" s="40">
        <f>июнь!D61-июнь!E61</f>
        <v>-41.314337545893721</v>
      </c>
      <c r="E61" s="40">
        <f t="shared" si="0"/>
        <v>0</v>
      </c>
      <c r="F61" s="36"/>
      <c r="G61" s="36"/>
      <c r="H61" s="36"/>
      <c r="I61" s="27"/>
      <c r="J61" s="36"/>
      <c r="K61" s="36"/>
      <c r="L61" s="36"/>
      <c r="M61" s="36"/>
      <c r="N61" s="36"/>
      <c r="O61" s="29"/>
      <c r="P61" s="36"/>
      <c r="Q61" s="29"/>
      <c r="R61" s="36"/>
      <c r="S61" s="36"/>
      <c r="T61" s="36"/>
      <c r="U61" s="36"/>
      <c r="V61" s="36"/>
      <c r="W61" s="36"/>
      <c r="X61" s="36"/>
      <c r="Y61" s="29"/>
      <c r="Z61" s="36"/>
      <c r="AA61" s="66"/>
      <c r="AB61" s="36"/>
      <c r="AC61" s="36"/>
      <c r="AD61" s="36"/>
      <c r="AE61" s="36"/>
      <c r="AF61" s="36"/>
      <c r="AG61" s="36"/>
      <c r="AH61" s="29"/>
      <c r="AI61" s="36"/>
      <c r="AJ61" s="29"/>
      <c r="AK61" s="36"/>
      <c r="AL61" s="36"/>
      <c r="AM61" s="36"/>
      <c r="AN61" s="29"/>
      <c r="AO61" s="36"/>
      <c r="AP61" s="29"/>
      <c r="AQ61" s="36"/>
      <c r="AR61" s="29"/>
      <c r="AS61" s="36"/>
      <c r="AT61" s="36"/>
      <c r="AU61" s="36"/>
      <c r="AV61" s="29"/>
      <c r="AW61" s="36"/>
      <c r="AX61" s="36"/>
      <c r="AY61" s="36"/>
      <c r="AZ61" s="29"/>
      <c r="BA61" s="36"/>
      <c r="BB61" s="36"/>
      <c r="BC61" s="36"/>
      <c r="BD61" s="36"/>
      <c r="BE61" s="36"/>
      <c r="BF61" s="36"/>
      <c r="BG61" s="36"/>
      <c r="BH61" s="36"/>
      <c r="BI61" s="36"/>
      <c r="BJ61" s="29"/>
      <c r="BK61" s="36"/>
      <c r="BL61" s="29"/>
      <c r="BM61" s="36"/>
      <c r="BN61" s="36"/>
      <c r="BO61" s="36"/>
      <c r="BP61" s="29"/>
      <c r="BQ61" s="36"/>
      <c r="BR61" s="29"/>
      <c r="BS61" s="36"/>
      <c r="BT61" s="36"/>
      <c r="BU61" s="36"/>
      <c r="BV61" s="36"/>
    </row>
    <row r="62" spans="1:75" x14ac:dyDescent="0.25">
      <c r="A62" s="39">
        <v>60</v>
      </c>
      <c r="B62" s="39">
        <v>1</v>
      </c>
      <c r="C62" s="37" t="s">
        <v>526</v>
      </c>
      <c r="D62" s="40">
        <f>июнь!D62-июнь!E62</f>
        <v>69.778830821255966</v>
      </c>
      <c r="E62" s="40">
        <f t="shared" si="0"/>
        <v>0</v>
      </c>
      <c r="F62" s="36"/>
      <c r="G62" s="36"/>
      <c r="H62" s="36"/>
      <c r="I62" s="27"/>
      <c r="J62" s="36"/>
      <c r="K62" s="36"/>
      <c r="L62" s="36"/>
      <c r="M62" s="36"/>
      <c r="N62" s="36"/>
      <c r="O62" s="29"/>
      <c r="P62" s="36"/>
      <c r="Q62" s="29"/>
      <c r="R62" s="36"/>
      <c r="S62" s="36"/>
      <c r="T62" s="36"/>
      <c r="U62" s="36"/>
      <c r="V62" s="36"/>
      <c r="W62" s="36"/>
      <c r="X62" s="36"/>
      <c r="Y62" s="29"/>
      <c r="Z62" s="36"/>
      <c r="AA62" s="66"/>
      <c r="AB62" s="36"/>
      <c r="AC62" s="36"/>
      <c r="AD62" s="36"/>
      <c r="AE62" s="36"/>
      <c r="AF62" s="36"/>
      <c r="AG62" s="36"/>
      <c r="AH62" s="29"/>
      <c r="AI62" s="36"/>
      <c r="AJ62" s="29"/>
      <c r="AK62" s="36"/>
      <c r="AL62" s="36"/>
      <c r="AM62" s="36"/>
      <c r="AN62" s="29"/>
      <c r="AO62" s="36"/>
      <c r="AP62" s="29"/>
      <c r="AQ62" s="36"/>
      <c r="AR62" s="29"/>
      <c r="AS62" s="36"/>
      <c r="AT62" s="36"/>
      <c r="AU62" s="36"/>
      <c r="AV62" s="29"/>
      <c r="AW62" s="36"/>
      <c r="AX62" s="36"/>
      <c r="AY62" s="36"/>
      <c r="AZ62" s="29"/>
      <c r="BA62" s="36"/>
      <c r="BB62" s="36"/>
      <c r="BC62" s="36"/>
      <c r="BD62" s="36"/>
      <c r="BE62" s="36"/>
      <c r="BF62" s="36"/>
      <c r="BG62" s="36"/>
      <c r="BH62" s="36"/>
      <c r="BI62" s="36"/>
      <c r="BJ62" s="29"/>
      <c r="BK62" s="36"/>
      <c r="BL62" s="29"/>
      <c r="BM62" s="36"/>
      <c r="BN62" s="36"/>
      <c r="BO62" s="36"/>
      <c r="BP62" s="29"/>
      <c r="BQ62" s="36"/>
      <c r="BR62" s="29"/>
      <c r="BS62" s="36"/>
      <c r="BT62" s="36"/>
      <c r="BU62" s="36"/>
      <c r="BV62" s="36"/>
    </row>
    <row r="63" spans="1:75" s="86" customFormat="1" x14ac:dyDescent="0.25">
      <c r="A63" s="79">
        <v>61</v>
      </c>
      <c r="B63" s="79">
        <v>1</v>
      </c>
      <c r="C63" s="80" t="s">
        <v>527</v>
      </c>
      <c r="D63" s="81">
        <f>июнь!D63-июнь!E63</f>
        <v>-0.96963385507246613</v>
      </c>
      <c r="E63" s="81">
        <f t="shared" si="0"/>
        <v>39.850999999999999</v>
      </c>
      <c r="F63" s="82"/>
      <c r="G63" s="82"/>
      <c r="H63" s="82"/>
      <c r="I63" s="83"/>
      <c r="J63" s="82"/>
      <c r="K63" s="82"/>
      <c r="L63" s="82"/>
      <c r="M63" s="82"/>
      <c r="N63" s="82"/>
      <c r="O63" s="84"/>
      <c r="P63" s="82"/>
      <c r="Q63" s="84"/>
      <c r="R63" s="82"/>
      <c r="S63" s="82"/>
      <c r="T63" s="82"/>
      <c r="U63" s="82">
        <v>0.02</v>
      </c>
      <c r="V63" s="82">
        <v>39.850999999999999</v>
      </c>
      <c r="W63" s="82"/>
      <c r="X63" s="82"/>
      <c r="Y63" s="84"/>
      <c r="Z63" s="82"/>
      <c r="AA63" s="85"/>
      <c r="AB63" s="82"/>
      <c r="AC63" s="82"/>
      <c r="AD63" s="82"/>
      <c r="AE63" s="82"/>
      <c r="AF63" s="82"/>
      <c r="AG63" s="82"/>
      <c r="AH63" s="84"/>
      <c r="AI63" s="82"/>
      <c r="AJ63" s="84"/>
      <c r="AK63" s="82"/>
      <c r="AL63" s="82"/>
      <c r="AM63" s="82"/>
      <c r="AN63" s="84"/>
      <c r="AO63" s="82"/>
      <c r="AP63" s="84"/>
      <c r="AQ63" s="82"/>
      <c r="AR63" s="84"/>
      <c r="AS63" s="82"/>
      <c r="AT63" s="82"/>
      <c r="AU63" s="82"/>
      <c r="AV63" s="84"/>
      <c r="AW63" s="82"/>
      <c r="AX63" s="82"/>
      <c r="AY63" s="82"/>
      <c r="AZ63" s="84"/>
      <c r="BA63" s="82"/>
      <c r="BB63" s="82"/>
      <c r="BC63" s="82"/>
      <c r="BD63" s="82"/>
      <c r="BE63" s="82"/>
      <c r="BF63" s="82"/>
      <c r="BG63" s="82"/>
      <c r="BH63" s="82"/>
      <c r="BI63" s="82"/>
      <c r="BJ63" s="84"/>
      <c r="BK63" s="82"/>
      <c r="BL63" s="84"/>
      <c r="BM63" s="82"/>
      <c r="BN63" s="82"/>
      <c r="BO63" s="82"/>
      <c r="BP63" s="84"/>
      <c r="BQ63" s="82"/>
      <c r="BR63" s="84"/>
      <c r="BS63" s="82"/>
      <c r="BT63" s="82"/>
      <c r="BU63" s="82"/>
      <c r="BV63" s="82"/>
    </row>
    <row r="64" spans="1:75" x14ac:dyDescent="0.25">
      <c r="A64" s="39">
        <v>62</v>
      </c>
      <c r="B64" s="39">
        <v>1</v>
      </c>
      <c r="C64" s="37" t="s">
        <v>528</v>
      </c>
      <c r="D64" s="40">
        <f>июнь!D64-июнь!E64</f>
        <v>421.65305019323671</v>
      </c>
      <c r="E64" s="40">
        <f t="shared" si="0"/>
        <v>0</v>
      </c>
      <c r="F64" s="36"/>
      <c r="G64" s="36"/>
      <c r="H64" s="36"/>
      <c r="I64" s="27"/>
      <c r="J64" s="36"/>
      <c r="K64" s="36"/>
      <c r="L64" s="36"/>
      <c r="M64" s="36"/>
      <c r="N64" s="36"/>
      <c r="O64" s="29"/>
      <c r="P64" s="36"/>
      <c r="Q64" s="29"/>
      <c r="R64" s="36"/>
      <c r="S64" s="36"/>
      <c r="T64" s="36"/>
      <c r="U64" s="36"/>
      <c r="V64" s="36"/>
      <c r="W64" s="36"/>
      <c r="X64" s="36"/>
      <c r="Y64" s="29"/>
      <c r="Z64" s="36"/>
      <c r="AA64" s="66"/>
      <c r="AB64" s="36"/>
      <c r="AC64" s="36"/>
      <c r="AD64" s="36"/>
      <c r="AE64" s="36"/>
      <c r="AF64" s="36"/>
      <c r="AG64" s="36"/>
      <c r="AH64" s="29"/>
      <c r="AI64" s="36"/>
      <c r="AJ64" s="29"/>
      <c r="AK64" s="36"/>
      <c r="AL64" s="36"/>
      <c r="AM64" s="36"/>
      <c r="AN64" s="29"/>
      <c r="AO64" s="36"/>
      <c r="AP64" s="29"/>
      <c r="AQ64" s="36"/>
      <c r="AR64" s="29"/>
      <c r="AS64" s="36"/>
      <c r="AT64" s="36"/>
      <c r="AU64" s="36"/>
      <c r="AV64" s="29"/>
      <c r="AW64" s="36"/>
      <c r="AX64" s="36"/>
      <c r="AY64" s="36"/>
      <c r="AZ64" s="29"/>
      <c r="BA64" s="36"/>
      <c r="BB64" s="36"/>
      <c r="BC64" s="36"/>
      <c r="BD64" s="36"/>
      <c r="BE64" s="36"/>
      <c r="BF64" s="36"/>
      <c r="BG64" s="36"/>
      <c r="BH64" s="36"/>
      <c r="BI64" s="36"/>
      <c r="BJ64" s="29"/>
      <c r="BK64" s="36"/>
      <c r="BL64" s="29"/>
      <c r="BM64" s="36"/>
      <c r="BN64" s="36"/>
      <c r="BO64" s="36"/>
      <c r="BP64" s="29"/>
      <c r="BQ64" s="36"/>
      <c r="BR64" s="29"/>
      <c r="BS64" s="36"/>
      <c r="BT64" s="36"/>
      <c r="BU64" s="36"/>
      <c r="BV64" s="36"/>
    </row>
    <row r="65" spans="1:75" x14ac:dyDescent="0.25">
      <c r="A65" s="39">
        <v>63</v>
      </c>
      <c r="B65" s="39">
        <v>1</v>
      </c>
      <c r="C65" s="37" t="s">
        <v>529</v>
      </c>
      <c r="D65" s="40">
        <f>июнь!D65-июнь!E65</f>
        <v>419.24373331207738</v>
      </c>
      <c r="E65" s="40">
        <f t="shared" si="0"/>
        <v>0</v>
      </c>
      <c r="F65" s="36"/>
      <c r="G65" s="36"/>
      <c r="H65" s="36"/>
      <c r="I65" s="27"/>
      <c r="J65" s="36"/>
      <c r="K65" s="36"/>
      <c r="L65" s="36"/>
      <c r="M65" s="36"/>
      <c r="N65" s="36"/>
      <c r="O65" s="29"/>
      <c r="P65" s="36"/>
      <c r="Q65" s="29"/>
      <c r="R65" s="36"/>
      <c r="S65" s="36"/>
      <c r="T65" s="36"/>
      <c r="U65" s="36"/>
      <c r="V65" s="36"/>
      <c r="W65" s="36"/>
      <c r="X65" s="36"/>
      <c r="Y65" s="29"/>
      <c r="Z65" s="36"/>
      <c r="AA65" s="66"/>
      <c r="AB65" s="36"/>
      <c r="AC65" s="36"/>
      <c r="AD65" s="36"/>
      <c r="AE65" s="36"/>
      <c r="AF65" s="36"/>
      <c r="AG65" s="36"/>
      <c r="AH65" s="29"/>
      <c r="AI65" s="36"/>
      <c r="AJ65" s="29"/>
      <c r="AK65" s="36"/>
      <c r="AL65" s="36"/>
      <c r="AM65" s="36"/>
      <c r="AN65" s="29"/>
      <c r="AO65" s="36"/>
      <c r="AP65" s="29"/>
      <c r="AQ65" s="36"/>
      <c r="AR65" s="29"/>
      <c r="AS65" s="36"/>
      <c r="AT65" s="36"/>
      <c r="AU65" s="36"/>
      <c r="AV65" s="29"/>
      <c r="AW65" s="36"/>
      <c r="AX65" s="36"/>
      <c r="AY65" s="36"/>
      <c r="AZ65" s="29"/>
      <c r="BA65" s="36"/>
      <c r="BB65" s="36"/>
      <c r="BC65" s="36"/>
      <c r="BD65" s="36"/>
      <c r="BE65" s="36"/>
      <c r="BF65" s="36"/>
      <c r="BG65" s="36"/>
      <c r="BH65" s="36"/>
      <c r="BI65" s="36"/>
      <c r="BJ65" s="29"/>
      <c r="BK65" s="36"/>
      <c r="BL65" s="29"/>
      <c r="BM65" s="36"/>
      <c r="BN65" s="36"/>
      <c r="BO65" s="36"/>
      <c r="BP65" s="29"/>
      <c r="BQ65" s="36"/>
      <c r="BR65" s="29"/>
      <c r="BS65" s="36"/>
      <c r="BT65" s="36"/>
      <c r="BU65" s="36"/>
      <c r="BV65" s="36"/>
    </row>
    <row r="66" spans="1:75" x14ac:dyDescent="0.25">
      <c r="A66" s="39">
        <v>64</v>
      </c>
      <c r="B66" s="39">
        <v>1</v>
      </c>
      <c r="C66" s="37" t="s">
        <v>530</v>
      </c>
      <c r="D66" s="40">
        <f>июнь!D66-июнь!E66</f>
        <v>747.8505101932368</v>
      </c>
      <c r="E66" s="40">
        <f t="shared" si="0"/>
        <v>0</v>
      </c>
      <c r="F66" s="36"/>
      <c r="G66" s="36"/>
      <c r="H66" s="36"/>
      <c r="I66" s="27"/>
      <c r="J66" s="36"/>
      <c r="K66" s="36"/>
      <c r="L66" s="36"/>
      <c r="M66" s="36"/>
      <c r="N66" s="36"/>
      <c r="O66" s="29"/>
      <c r="P66" s="36"/>
      <c r="Q66" s="29"/>
      <c r="R66" s="36"/>
      <c r="S66" s="36"/>
      <c r="T66" s="36"/>
      <c r="U66" s="36"/>
      <c r="V66" s="36"/>
      <c r="W66" s="36"/>
      <c r="X66" s="36"/>
      <c r="Y66" s="29"/>
      <c r="Z66" s="36"/>
      <c r="AA66" s="66"/>
      <c r="AB66" s="36"/>
      <c r="AC66" s="36"/>
      <c r="AD66" s="36"/>
      <c r="AE66" s="36"/>
      <c r="AF66" s="36"/>
      <c r="AG66" s="36"/>
      <c r="AH66" s="29"/>
      <c r="AI66" s="36"/>
      <c r="AJ66" s="29"/>
      <c r="AK66" s="36"/>
      <c r="AL66" s="36"/>
      <c r="AM66" s="36"/>
      <c r="AN66" s="29"/>
      <c r="AO66" s="36"/>
      <c r="AP66" s="29"/>
      <c r="AQ66" s="36"/>
      <c r="AR66" s="29"/>
      <c r="AS66" s="36"/>
      <c r="AT66" s="36"/>
      <c r="AU66" s="36"/>
      <c r="AV66" s="29"/>
      <c r="AW66" s="36"/>
      <c r="AX66" s="36"/>
      <c r="AY66" s="36"/>
      <c r="AZ66" s="29"/>
      <c r="BA66" s="36"/>
      <c r="BB66" s="36"/>
      <c r="BC66" s="36"/>
      <c r="BD66" s="36"/>
      <c r="BE66" s="36"/>
      <c r="BF66" s="36"/>
      <c r="BG66" s="36"/>
      <c r="BH66" s="36"/>
      <c r="BI66" s="36"/>
      <c r="BJ66" s="29"/>
      <c r="BK66" s="36"/>
      <c r="BL66" s="29"/>
      <c r="BM66" s="36"/>
      <c r="BN66" s="36"/>
      <c r="BO66" s="36"/>
      <c r="BP66" s="29"/>
      <c r="BQ66" s="36"/>
      <c r="BR66" s="29"/>
      <c r="BS66" s="36"/>
      <c r="BT66" s="36"/>
      <c r="BU66" s="36"/>
      <c r="BV66" s="36"/>
    </row>
    <row r="67" spans="1:75" x14ac:dyDescent="0.25">
      <c r="A67" s="39">
        <v>65</v>
      </c>
      <c r="B67" s="39">
        <v>1</v>
      </c>
      <c r="C67" s="37" t="s">
        <v>531</v>
      </c>
      <c r="D67" s="40">
        <f>июнь!D67-июнь!E67</f>
        <v>-903.49714038647357</v>
      </c>
      <c r="E67" s="40">
        <f t="shared" si="0"/>
        <v>0</v>
      </c>
      <c r="F67" s="36"/>
      <c r="G67" s="36"/>
      <c r="H67" s="36"/>
      <c r="I67" s="27"/>
      <c r="J67" s="36"/>
      <c r="K67" s="36"/>
      <c r="L67" s="36"/>
      <c r="M67" s="36"/>
      <c r="N67" s="36"/>
      <c r="O67" s="29"/>
      <c r="P67" s="36"/>
      <c r="Q67" s="29"/>
      <c r="R67" s="36"/>
      <c r="S67" s="36"/>
      <c r="T67" s="36"/>
      <c r="U67" s="36"/>
      <c r="V67" s="36"/>
      <c r="W67" s="36"/>
      <c r="X67" s="36"/>
      <c r="Y67" s="29"/>
      <c r="Z67" s="36"/>
      <c r="AA67" s="66"/>
      <c r="AB67" s="36"/>
      <c r="AC67" s="36"/>
      <c r="AD67" s="36"/>
      <c r="AE67" s="36"/>
      <c r="AF67" s="36"/>
      <c r="AG67" s="36"/>
      <c r="AH67" s="29"/>
      <c r="AI67" s="36"/>
      <c r="AJ67" s="29"/>
      <c r="AK67" s="36"/>
      <c r="AL67" s="36"/>
      <c r="AM67" s="36"/>
      <c r="AN67" s="29"/>
      <c r="AO67" s="36"/>
      <c r="AP67" s="29"/>
      <c r="AQ67" s="36"/>
      <c r="AR67" s="29"/>
      <c r="AS67" s="36"/>
      <c r="AT67" s="36"/>
      <c r="AU67" s="36"/>
      <c r="AV67" s="29"/>
      <c r="AW67" s="36"/>
      <c r="AX67" s="36"/>
      <c r="AY67" s="36"/>
      <c r="AZ67" s="29"/>
      <c r="BA67" s="36"/>
      <c r="BB67" s="36"/>
      <c r="BC67" s="36"/>
      <c r="BD67" s="36"/>
      <c r="BE67" s="36"/>
      <c r="BF67" s="36"/>
      <c r="BG67" s="36"/>
      <c r="BH67" s="36"/>
      <c r="BI67" s="36"/>
      <c r="BJ67" s="29"/>
      <c r="BK67" s="36"/>
      <c r="BL67" s="29"/>
      <c r="BM67" s="36"/>
      <c r="BN67" s="36"/>
      <c r="BO67" s="36"/>
      <c r="BP67" s="29"/>
      <c r="BQ67" s="36"/>
      <c r="BR67" s="29"/>
      <c r="BS67" s="36"/>
      <c r="BT67" s="36"/>
      <c r="BU67" s="36"/>
      <c r="BV67" s="36"/>
    </row>
    <row r="68" spans="1:75" s="86" customFormat="1" x14ac:dyDescent="0.25">
      <c r="A68" s="79">
        <v>66</v>
      </c>
      <c r="B68" s="79">
        <v>1</v>
      </c>
      <c r="C68" s="80" t="s">
        <v>532</v>
      </c>
      <c r="D68" s="81">
        <f>июнь!D68-июнь!E68</f>
        <v>91.618126705314012</v>
      </c>
      <c r="E68" s="81">
        <f t="shared" ref="E68:E131" si="1">G68+H68+J68+L68+N68+P68+R68+T68+V68+X68+Z68+AC68+AE68+AG68+AI68+AK68+AM68+AO68+AQ68+AS68+AU68+AW68+AY68+BA68+BC68+BE68+BG68+BI68+BK68+BM68+BO68+BQ68+BS68+BU68+BV68</f>
        <v>34.238999999999997</v>
      </c>
      <c r="F68" s="82"/>
      <c r="G68" s="82"/>
      <c r="H68" s="82"/>
      <c r="I68" s="83"/>
      <c r="J68" s="82"/>
      <c r="K68" s="82"/>
      <c r="L68" s="82"/>
      <c r="M68" s="82"/>
      <c r="N68" s="82"/>
      <c r="O68" s="84"/>
      <c r="P68" s="82"/>
      <c r="Q68" s="84"/>
      <c r="R68" s="82"/>
      <c r="S68" s="82"/>
      <c r="T68" s="82"/>
      <c r="U68" s="82"/>
      <c r="V68" s="82"/>
      <c r="W68" s="82"/>
      <c r="X68" s="82"/>
      <c r="Y68" s="84"/>
      <c r="Z68" s="82"/>
      <c r="AA68" s="85"/>
      <c r="AB68" s="82"/>
      <c r="AC68" s="82"/>
      <c r="AD68" s="82"/>
      <c r="AE68" s="82"/>
      <c r="AF68" s="82"/>
      <c r="AG68" s="82"/>
      <c r="AH68" s="84"/>
      <c r="AI68" s="82"/>
      <c r="AJ68" s="84"/>
      <c r="AK68" s="82"/>
      <c r="AL68" s="82"/>
      <c r="AM68" s="82"/>
      <c r="AN68" s="84"/>
      <c r="AO68" s="82"/>
      <c r="AP68" s="84"/>
      <c r="AQ68" s="82"/>
      <c r="AR68" s="84"/>
      <c r="AS68" s="82"/>
      <c r="AT68" s="82"/>
      <c r="AU68" s="82"/>
      <c r="AV68" s="84"/>
      <c r="AW68" s="82"/>
      <c r="AX68" s="82"/>
      <c r="AY68" s="82"/>
      <c r="AZ68" s="84"/>
      <c r="BA68" s="82"/>
      <c r="BB68" s="82"/>
      <c r="BC68" s="82"/>
      <c r="BD68" s="82">
        <v>3.2000000000000001E-2</v>
      </c>
      <c r="BE68" s="82">
        <v>34.238999999999997</v>
      </c>
      <c r="BF68" s="82"/>
      <c r="BG68" s="82"/>
      <c r="BH68" s="82"/>
      <c r="BI68" s="82"/>
      <c r="BJ68" s="84"/>
      <c r="BK68" s="82"/>
      <c r="BL68" s="84"/>
      <c r="BM68" s="82"/>
      <c r="BN68" s="82"/>
      <c r="BO68" s="82"/>
      <c r="BP68" s="84"/>
      <c r="BQ68" s="82"/>
      <c r="BR68" s="84"/>
      <c r="BS68" s="82"/>
      <c r="BT68" s="82"/>
      <c r="BU68" s="82"/>
      <c r="BV68" s="82"/>
    </row>
    <row r="69" spans="1:75" x14ac:dyDescent="0.25">
      <c r="A69" s="39">
        <v>67</v>
      </c>
      <c r="B69" s="39">
        <v>1</v>
      </c>
      <c r="C69" s="37" t="s">
        <v>533</v>
      </c>
      <c r="D69" s="40">
        <f>июнь!D69-июнь!E69</f>
        <v>365.2244666183575</v>
      </c>
      <c r="E69" s="40">
        <f t="shared" si="1"/>
        <v>0</v>
      </c>
      <c r="F69" s="36"/>
      <c r="G69" s="36"/>
      <c r="H69" s="36"/>
      <c r="I69" s="27"/>
      <c r="J69" s="36"/>
      <c r="K69" s="36"/>
      <c r="L69" s="36"/>
      <c r="M69" s="36"/>
      <c r="N69" s="36"/>
      <c r="O69" s="29"/>
      <c r="P69" s="36"/>
      <c r="Q69" s="29"/>
      <c r="R69" s="36"/>
      <c r="S69" s="36"/>
      <c r="T69" s="36"/>
      <c r="U69" s="36"/>
      <c r="V69" s="36"/>
      <c r="W69" s="36"/>
      <c r="X69" s="36"/>
      <c r="Y69" s="29"/>
      <c r="Z69" s="36"/>
      <c r="AA69" s="66"/>
      <c r="AB69" s="36"/>
      <c r="AC69" s="36"/>
      <c r="AD69" s="36"/>
      <c r="AE69" s="36"/>
      <c r="AF69" s="36"/>
      <c r="AG69" s="36"/>
      <c r="AH69" s="29"/>
      <c r="AI69" s="36"/>
      <c r="AJ69" s="29"/>
      <c r="AK69" s="36"/>
      <c r="AL69" s="36"/>
      <c r="AM69" s="36"/>
      <c r="AN69" s="29"/>
      <c r="AO69" s="36"/>
      <c r="AP69" s="29"/>
      <c r="AQ69" s="36"/>
      <c r="AR69" s="29"/>
      <c r="AS69" s="36"/>
      <c r="AT69" s="36"/>
      <c r="AU69" s="36"/>
      <c r="AV69" s="29"/>
      <c r="AW69" s="36"/>
      <c r="AX69" s="36"/>
      <c r="AY69" s="36"/>
      <c r="AZ69" s="29"/>
      <c r="BA69" s="36"/>
      <c r="BB69" s="36"/>
      <c r="BC69" s="36"/>
      <c r="BD69" s="36"/>
      <c r="BE69" s="36"/>
      <c r="BF69" s="36"/>
      <c r="BG69" s="36"/>
      <c r="BH69" s="36"/>
      <c r="BI69" s="36"/>
      <c r="BJ69" s="29"/>
      <c r="BK69" s="36"/>
      <c r="BL69" s="29"/>
      <c r="BM69" s="36"/>
      <c r="BN69" s="36"/>
      <c r="BO69" s="36"/>
      <c r="BP69" s="29"/>
      <c r="BQ69" s="36"/>
      <c r="BR69" s="29"/>
      <c r="BS69" s="36"/>
      <c r="BT69" s="36"/>
      <c r="BU69" s="36"/>
      <c r="BV69" s="36"/>
    </row>
    <row r="70" spans="1:75" s="86" customFormat="1" x14ac:dyDescent="0.25">
      <c r="A70" s="79">
        <v>68</v>
      </c>
      <c r="B70" s="79">
        <v>1</v>
      </c>
      <c r="C70" s="80" t="s">
        <v>534</v>
      </c>
      <c r="D70" s="81">
        <f>июнь!D70-июнь!E70</f>
        <v>-212.20770817391306</v>
      </c>
      <c r="E70" s="81">
        <f t="shared" si="1"/>
        <v>6.8150000000000004</v>
      </c>
      <c r="F70" s="82"/>
      <c r="G70" s="82"/>
      <c r="H70" s="82"/>
      <c r="I70" s="83"/>
      <c r="J70" s="82"/>
      <c r="K70" s="82"/>
      <c r="L70" s="82"/>
      <c r="M70" s="82"/>
      <c r="N70" s="82"/>
      <c r="O70" s="84"/>
      <c r="P70" s="82"/>
      <c r="Q70" s="84"/>
      <c r="R70" s="82"/>
      <c r="S70" s="82"/>
      <c r="T70" s="82"/>
      <c r="U70" s="82"/>
      <c r="V70" s="82"/>
      <c r="W70" s="82"/>
      <c r="X70" s="82"/>
      <c r="Y70" s="84"/>
      <c r="Z70" s="82"/>
      <c r="AA70" s="85"/>
      <c r="AB70" s="82"/>
      <c r="AC70" s="82"/>
      <c r="AD70" s="82"/>
      <c r="AE70" s="82"/>
      <c r="AF70" s="82"/>
      <c r="AG70" s="82"/>
      <c r="AH70" s="84"/>
      <c r="AI70" s="82"/>
      <c r="AJ70" s="84"/>
      <c r="AK70" s="82"/>
      <c r="AL70" s="82"/>
      <c r="AM70" s="82"/>
      <c r="AN70" s="84"/>
      <c r="AO70" s="82"/>
      <c r="AP70" s="84"/>
      <c r="AQ70" s="82"/>
      <c r="AR70" s="84"/>
      <c r="AS70" s="82"/>
      <c r="AT70" s="82"/>
      <c r="AU70" s="82"/>
      <c r="AV70" s="84"/>
      <c r="AW70" s="82"/>
      <c r="AX70" s="82"/>
      <c r="AY70" s="82"/>
      <c r="AZ70" s="84"/>
      <c r="BA70" s="82"/>
      <c r="BB70" s="82"/>
      <c r="BC70" s="82"/>
      <c r="BD70" s="82">
        <v>3.0000000000000001E-3</v>
      </c>
      <c r="BE70" s="82">
        <v>2.9660000000000002</v>
      </c>
      <c r="BF70" s="82"/>
      <c r="BG70" s="82"/>
      <c r="BH70" s="82"/>
      <c r="BI70" s="82"/>
      <c r="BJ70" s="84"/>
      <c r="BK70" s="82"/>
      <c r="BL70" s="84">
        <v>5</v>
      </c>
      <c r="BM70" s="82">
        <v>3.8490000000000002</v>
      </c>
      <c r="BN70" s="82"/>
      <c r="BO70" s="82"/>
      <c r="BP70" s="84"/>
      <c r="BQ70" s="82"/>
      <c r="BR70" s="84"/>
      <c r="BS70" s="82"/>
      <c r="BT70" s="82"/>
      <c r="BU70" s="82"/>
      <c r="BV70" s="82"/>
    </row>
    <row r="71" spans="1:75" x14ac:dyDescent="0.25">
      <c r="A71" s="39">
        <v>69</v>
      </c>
      <c r="B71" s="39">
        <v>1</v>
      </c>
      <c r="C71" s="37" t="s">
        <v>535</v>
      </c>
      <c r="D71" s="40">
        <f>июнь!D71-июнь!E71</f>
        <v>8.4460117391304372</v>
      </c>
      <c r="E71" s="40">
        <f t="shared" si="1"/>
        <v>0</v>
      </c>
      <c r="F71" s="36"/>
      <c r="G71" s="36"/>
      <c r="H71" s="36"/>
      <c r="I71" s="27"/>
      <c r="J71" s="36"/>
      <c r="K71" s="36"/>
      <c r="L71" s="36"/>
      <c r="M71" s="36"/>
      <c r="N71" s="36"/>
      <c r="O71" s="29"/>
      <c r="P71" s="36"/>
      <c r="Q71" s="29"/>
      <c r="R71" s="36"/>
      <c r="S71" s="36"/>
      <c r="T71" s="36"/>
      <c r="U71" s="36"/>
      <c r="V71" s="36"/>
      <c r="W71" s="36"/>
      <c r="X71" s="36"/>
      <c r="Y71" s="29"/>
      <c r="Z71" s="36"/>
      <c r="AA71" s="66"/>
      <c r="AB71" s="36"/>
      <c r="AC71" s="36"/>
      <c r="AD71" s="36"/>
      <c r="AE71" s="36"/>
      <c r="AF71" s="36"/>
      <c r="AG71" s="36"/>
      <c r="AH71" s="29"/>
      <c r="AI71" s="36"/>
      <c r="AJ71" s="29"/>
      <c r="AK71" s="36"/>
      <c r="AL71" s="36"/>
      <c r="AM71" s="36"/>
      <c r="AN71" s="29"/>
      <c r="AO71" s="36"/>
      <c r="AP71" s="29"/>
      <c r="AQ71" s="36"/>
      <c r="AR71" s="29"/>
      <c r="AS71" s="36"/>
      <c r="AT71" s="36"/>
      <c r="AU71" s="36"/>
      <c r="AV71" s="29"/>
      <c r="AW71" s="36"/>
      <c r="AX71" s="36"/>
      <c r="AY71" s="36"/>
      <c r="AZ71" s="29"/>
      <c r="BA71" s="36"/>
      <c r="BB71" s="36"/>
      <c r="BC71" s="36"/>
      <c r="BD71" s="36"/>
      <c r="BE71" s="36"/>
      <c r="BF71" s="36"/>
      <c r="BG71" s="36"/>
      <c r="BH71" s="36"/>
      <c r="BI71" s="36"/>
      <c r="BJ71" s="29"/>
      <c r="BK71" s="36"/>
      <c r="BL71" s="29"/>
      <c r="BM71" s="36"/>
      <c r="BN71" s="36"/>
      <c r="BO71" s="36"/>
      <c r="BP71" s="29"/>
      <c r="BQ71" s="36"/>
      <c r="BR71" s="29"/>
      <c r="BS71" s="36"/>
      <c r="BT71" s="36"/>
      <c r="BU71" s="36"/>
      <c r="BV71" s="36"/>
    </row>
    <row r="72" spans="1:75" x14ac:dyDescent="0.25">
      <c r="A72" s="39">
        <v>70</v>
      </c>
      <c r="B72" s="39">
        <v>1</v>
      </c>
      <c r="C72" s="37" t="s">
        <v>536</v>
      </c>
      <c r="D72" s="40">
        <f>июнь!D72-июнь!E72</f>
        <v>190.45586854106278</v>
      </c>
      <c r="E72" s="40">
        <f t="shared" si="1"/>
        <v>0</v>
      </c>
      <c r="F72" s="36"/>
      <c r="G72" s="36"/>
      <c r="H72" s="36"/>
      <c r="I72" s="27"/>
      <c r="J72" s="36"/>
      <c r="K72" s="36"/>
      <c r="L72" s="36"/>
      <c r="M72" s="36"/>
      <c r="N72" s="36"/>
      <c r="O72" s="29"/>
      <c r="P72" s="36"/>
      <c r="Q72" s="29"/>
      <c r="R72" s="36"/>
      <c r="S72" s="36"/>
      <c r="T72" s="36"/>
      <c r="U72" s="36"/>
      <c r="V72" s="36"/>
      <c r="W72" s="36"/>
      <c r="X72" s="36"/>
      <c r="Y72" s="29"/>
      <c r="Z72" s="36"/>
      <c r="AA72" s="66"/>
      <c r="AB72" s="36"/>
      <c r="AC72" s="36"/>
      <c r="AD72" s="36"/>
      <c r="AE72" s="36"/>
      <c r="AF72" s="36"/>
      <c r="AG72" s="36"/>
      <c r="AH72" s="29"/>
      <c r="AI72" s="36"/>
      <c r="AJ72" s="29"/>
      <c r="AK72" s="36"/>
      <c r="AL72" s="36"/>
      <c r="AM72" s="36"/>
      <c r="AN72" s="29"/>
      <c r="AO72" s="36"/>
      <c r="AP72" s="29"/>
      <c r="AQ72" s="36"/>
      <c r="AR72" s="29"/>
      <c r="AS72" s="36"/>
      <c r="AT72" s="36"/>
      <c r="AU72" s="36"/>
      <c r="AV72" s="29"/>
      <c r="AW72" s="36"/>
      <c r="AX72" s="36"/>
      <c r="AY72" s="36"/>
      <c r="AZ72" s="29"/>
      <c r="BA72" s="36"/>
      <c r="BB72" s="36"/>
      <c r="BC72" s="36"/>
      <c r="BD72" s="36"/>
      <c r="BE72" s="36"/>
      <c r="BF72" s="36"/>
      <c r="BG72" s="36"/>
      <c r="BH72" s="36"/>
      <c r="BI72" s="36"/>
      <c r="BJ72" s="29"/>
      <c r="BK72" s="36"/>
      <c r="BL72" s="29"/>
      <c r="BM72" s="36"/>
      <c r="BN72" s="36"/>
      <c r="BO72" s="36"/>
      <c r="BP72" s="29"/>
      <c r="BQ72" s="36"/>
      <c r="BR72" s="29"/>
      <c r="BS72" s="36"/>
      <c r="BT72" s="36"/>
      <c r="BU72" s="36"/>
      <c r="BV72" s="36"/>
    </row>
    <row r="73" spans="1:75" s="86" customFormat="1" x14ac:dyDescent="0.25">
      <c r="A73" s="79">
        <v>71</v>
      </c>
      <c r="B73" s="79">
        <v>1</v>
      </c>
      <c r="C73" s="80" t="s">
        <v>537</v>
      </c>
      <c r="D73" s="81">
        <f>июнь!D73-июнь!E73</f>
        <v>1461.2508049758453</v>
      </c>
      <c r="E73" s="81">
        <f t="shared" si="1"/>
        <v>42.354999999999997</v>
      </c>
      <c r="F73" s="82"/>
      <c r="G73" s="82"/>
      <c r="H73" s="82"/>
      <c r="I73" s="83"/>
      <c r="J73" s="82"/>
      <c r="K73" s="82"/>
      <c r="L73" s="82"/>
      <c r="M73" s="82"/>
      <c r="N73" s="82"/>
      <c r="O73" s="84"/>
      <c r="P73" s="82"/>
      <c r="Q73" s="84"/>
      <c r="R73" s="82"/>
      <c r="S73" s="82"/>
      <c r="T73" s="82"/>
      <c r="U73" s="82"/>
      <c r="V73" s="82"/>
      <c r="W73" s="82"/>
      <c r="X73" s="82"/>
      <c r="Y73" s="84"/>
      <c r="Z73" s="82"/>
      <c r="AA73" s="85"/>
      <c r="AB73" s="82"/>
      <c r="AC73" s="82"/>
      <c r="AD73" s="82"/>
      <c r="AE73" s="82"/>
      <c r="AF73" s="82"/>
      <c r="AG73" s="82"/>
      <c r="AH73" s="84"/>
      <c r="AI73" s="82"/>
      <c r="AJ73" s="84"/>
      <c r="AK73" s="82"/>
      <c r="AL73" s="82"/>
      <c r="AM73" s="82"/>
      <c r="AN73" s="84"/>
      <c r="AO73" s="82"/>
      <c r="AP73" s="84">
        <v>1</v>
      </c>
      <c r="AQ73" s="82">
        <v>42.354999999999997</v>
      </c>
      <c r="AR73" s="84"/>
      <c r="AS73" s="82"/>
      <c r="AT73" s="82"/>
      <c r="AU73" s="82"/>
      <c r="AV73" s="84"/>
      <c r="AW73" s="82"/>
      <c r="AX73" s="82"/>
      <c r="AY73" s="82"/>
      <c r="AZ73" s="84"/>
      <c r="BA73" s="82"/>
      <c r="BB73" s="82"/>
      <c r="BC73" s="82"/>
      <c r="BD73" s="82"/>
      <c r="BE73" s="82"/>
      <c r="BF73" s="82"/>
      <c r="BG73" s="82"/>
      <c r="BH73" s="82"/>
      <c r="BI73" s="82"/>
      <c r="BJ73" s="84"/>
      <c r="BK73" s="82"/>
      <c r="BL73" s="84"/>
      <c r="BM73" s="82"/>
      <c r="BN73" s="82"/>
      <c r="BO73" s="82"/>
      <c r="BP73" s="84"/>
      <c r="BQ73" s="82"/>
      <c r="BR73" s="84"/>
      <c r="BS73" s="82"/>
      <c r="BT73" s="82"/>
      <c r="BU73" s="82"/>
      <c r="BV73" s="82"/>
    </row>
    <row r="74" spans="1:75" x14ac:dyDescent="0.25">
      <c r="A74" s="39">
        <v>72</v>
      </c>
      <c r="B74" s="39">
        <v>1</v>
      </c>
      <c r="C74" s="37" t="s">
        <v>538</v>
      </c>
      <c r="D74" s="40">
        <f>июнь!D74-июнь!E74</f>
        <v>35.73105795169085</v>
      </c>
      <c r="E74" s="40">
        <f t="shared" si="1"/>
        <v>0</v>
      </c>
      <c r="F74" s="36"/>
      <c r="G74" s="36"/>
      <c r="H74" s="36"/>
      <c r="I74" s="27"/>
      <c r="J74" s="36"/>
      <c r="K74" s="36"/>
      <c r="L74" s="36"/>
      <c r="M74" s="36"/>
      <c r="N74" s="36"/>
      <c r="O74" s="29"/>
      <c r="P74" s="36"/>
      <c r="Q74" s="29"/>
      <c r="R74" s="36"/>
      <c r="S74" s="36"/>
      <c r="T74" s="36"/>
      <c r="U74" s="36"/>
      <c r="V74" s="36"/>
      <c r="W74" s="36"/>
      <c r="X74" s="36"/>
      <c r="Y74" s="29"/>
      <c r="Z74" s="36"/>
      <c r="AA74" s="66"/>
      <c r="AB74" s="36"/>
      <c r="AC74" s="36"/>
      <c r="AD74" s="36"/>
      <c r="AE74" s="36"/>
      <c r="AF74" s="36"/>
      <c r="AG74" s="36"/>
      <c r="AH74" s="29"/>
      <c r="AI74" s="36"/>
      <c r="AJ74" s="29"/>
      <c r="AK74" s="36"/>
      <c r="AL74" s="36"/>
      <c r="AM74" s="36"/>
      <c r="AN74" s="29"/>
      <c r="AO74" s="36"/>
      <c r="AP74" s="29"/>
      <c r="AQ74" s="36"/>
      <c r="AR74" s="29"/>
      <c r="AS74" s="36"/>
      <c r="AT74" s="36"/>
      <c r="AU74" s="36"/>
      <c r="AV74" s="29"/>
      <c r="AW74" s="36"/>
      <c r="AX74" s="36"/>
      <c r="AY74" s="36"/>
      <c r="AZ74" s="29"/>
      <c r="BA74" s="36"/>
      <c r="BB74" s="36"/>
      <c r="BC74" s="36"/>
      <c r="BD74" s="36"/>
      <c r="BE74" s="36"/>
      <c r="BF74" s="36"/>
      <c r="BG74" s="36"/>
      <c r="BH74" s="36"/>
      <c r="BI74" s="36"/>
      <c r="BJ74" s="29"/>
      <c r="BK74" s="36"/>
      <c r="BL74" s="29"/>
      <c r="BM74" s="36"/>
      <c r="BN74" s="36"/>
      <c r="BO74" s="36"/>
      <c r="BP74" s="29"/>
      <c r="BQ74" s="36"/>
      <c r="BR74" s="29"/>
      <c r="BS74" s="36"/>
      <c r="BT74" s="36"/>
      <c r="BU74" s="36"/>
      <c r="BV74" s="36"/>
    </row>
    <row r="75" spans="1:75" s="86" customFormat="1" x14ac:dyDescent="0.25">
      <c r="A75" s="79">
        <v>73</v>
      </c>
      <c r="B75" s="79">
        <v>1</v>
      </c>
      <c r="C75" s="80" t="s">
        <v>539</v>
      </c>
      <c r="D75" s="81">
        <f>июнь!D75-июнь!E75</f>
        <v>-627.10315222222243</v>
      </c>
      <c r="E75" s="81">
        <f t="shared" si="1"/>
        <v>7.4119999999999999</v>
      </c>
      <c r="F75" s="82"/>
      <c r="G75" s="82"/>
      <c r="H75" s="82"/>
      <c r="I75" s="83"/>
      <c r="J75" s="82"/>
      <c r="K75" s="82"/>
      <c r="L75" s="82"/>
      <c r="M75" s="82"/>
      <c r="N75" s="82"/>
      <c r="O75" s="84"/>
      <c r="P75" s="82"/>
      <c r="Q75" s="84"/>
      <c r="R75" s="82"/>
      <c r="S75" s="82"/>
      <c r="T75" s="82"/>
      <c r="U75" s="82"/>
      <c r="V75" s="82"/>
      <c r="W75" s="82"/>
      <c r="X75" s="82"/>
      <c r="Y75" s="84"/>
      <c r="Z75" s="82"/>
      <c r="AA75" s="85"/>
      <c r="AB75" s="82"/>
      <c r="AC75" s="82"/>
      <c r="AD75" s="82"/>
      <c r="AE75" s="82"/>
      <c r="AF75" s="82"/>
      <c r="AG75" s="82"/>
      <c r="AH75" s="84"/>
      <c r="AI75" s="82"/>
      <c r="AJ75" s="84"/>
      <c r="AK75" s="82"/>
      <c r="AL75" s="82"/>
      <c r="AM75" s="82"/>
      <c r="AN75" s="84"/>
      <c r="AO75" s="82"/>
      <c r="AP75" s="84"/>
      <c r="AQ75" s="82"/>
      <c r="AR75" s="84"/>
      <c r="AS75" s="82"/>
      <c r="AT75" s="82"/>
      <c r="AU75" s="82"/>
      <c r="AV75" s="84"/>
      <c r="AW75" s="82"/>
      <c r="AX75" s="82"/>
      <c r="AY75" s="82"/>
      <c r="AZ75" s="84"/>
      <c r="BA75" s="82"/>
      <c r="BB75" s="82"/>
      <c r="BC75" s="82"/>
      <c r="BD75" s="82"/>
      <c r="BE75" s="82"/>
      <c r="BF75" s="82"/>
      <c r="BG75" s="82"/>
      <c r="BH75" s="82"/>
      <c r="BI75" s="82"/>
      <c r="BJ75" s="84"/>
      <c r="BK75" s="82"/>
      <c r="BL75" s="84"/>
      <c r="BM75" s="82"/>
      <c r="BN75" s="82"/>
      <c r="BO75" s="82"/>
      <c r="BP75" s="84"/>
      <c r="BQ75" s="82"/>
      <c r="BR75" s="84"/>
      <c r="BS75" s="82"/>
      <c r="BT75" s="82"/>
      <c r="BU75" s="82"/>
      <c r="BV75" s="82">
        <v>7.4119999999999999</v>
      </c>
      <c r="BW75" s="86" t="s">
        <v>1154</v>
      </c>
    </row>
    <row r="76" spans="1:75" s="86" customFormat="1" x14ac:dyDescent="0.25">
      <c r="A76" s="79">
        <v>74</v>
      </c>
      <c r="B76" s="79">
        <v>1</v>
      </c>
      <c r="C76" s="80" t="s">
        <v>540</v>
      </c>
      <c r="D76" s="81">
        <f>июнь!D76-июнь!E76</f>
        <v>-176.92302389371977</v>
      </c>
      <c r="E76" s="81">
        <f t="shared" si="1"/>
        <v>2.194</v>
      </c>
      <c r="F76" s="82"/>
      <c r="G76" s="82"/>
      <c r="H76" s="82"/>
      <c r="I76" s="83"/>
      <c r="J76" s="82"/>
      <c r="K76" s="82"/>
      <c r="L76" s="82"/>
      <c r="M76" s="82"/>
      <c r="N76" s="82"/>
      <c r="O76" s="84"/>
      <c r="P76" s="82"/>
      <c r="Q76" s="84"/>
      <c r="R76" s="82"/>
      <c r="S76" s="82"/>
      <c r="T76" s="82"/>
      <c r="U76" s="82"/>
      <c r="V76" s="82"/>
      <c r="W76" s="82"/>
      <c r="X76" s="82"/>
      <c r="Y76" s="84"/>
      <c r="Z76" s="82"/>
      <c r="AA76" s="85"/>
      <c r="AB76" s="82"/>
      <c r="AC76" s="82"/>
      <c r="AD76" s="82"/>
      <c r="AE76" s="82"/>
      <c r="AF76" s="82"/>
      <c r="AG76" s="82"/>
      <c r="AH76" s="84"/>
      <c r="AI76" s="82"/>
      <c r="AJ76" s="84"/>
      <c r="AK76" s="82"/>
      <c r="AL76" s="82"/>
      <c r="AM76" s="82"/>
      <c r="AN76" s="84"/>
      <c r="AO76" s="82"/>
      <c r="AP76" s="84"/>
      <c r="AQ76" s="82"/>
      <c r="AR76" s="84"/>
      <c r="AS76" s="82"/>
      <c r="AT76" s="82"/>
      <c r="AU76" s="82"/>
      <c r="AV76" s="84"/>
      <c r="AW76" s="82"/>
      <c r="AX76" s="82"/>
      <c r="AY76" s="82"/>
      <c r="AZ76" s="84"/>
      <c r="BA76" s="82"/>
      <c r="BB76" s="82"/>
      <c r="BC76" s="82"/>
      <c r="BD76" s="82"/>
      <c r="BE76" s="82"/>
      <c r="BF76" s="82"/>
      <c r="BG76" s="82"/>
      <c r="BH76" s="82"/>
      <c r="BI76" s="82"/>
      <c r="BJ76" s="84"/>
      <c r="BK76" s="82"/>
      <c r="BL76" s="84"/>
      <c r="BM76" s="82"/>
      <c r="BN76" s="82"/>
      <c r="BO76" s="82"/>
      <c r="BP76" s="84"/>
      <c r="BQ76" s="82"/>
      <c r="BR76" s="84"/>
      <c r="BS76" s="82"/>
      <c r="BT76" s="82"/>
      <c r="BU76" s="82"/>
      <c r="BV76" s="82">
        <v>2.194</v>
      </c>
      <c r="BW76" s="86" t="s">
        <v>1154</v>
      </c>
    </row>
    <row r="77" spans="1:75" s="86" customFormat="1" x14ac:dyDescent="0.25">
      <c r="A77" s="79">
        <v>75</v>
      </c>
      <c r="B77" s="79">
        <v>1</v>
      </c>
      <c r="C77" s="80" t="s">
        <v>541</v>
      </c>
      <c r="D77" s="81">
        <f>июнь!D77-июнь!E77</f>
        <v>461.12409598260876</v>
      </c>
      <c r="E77" s="81">
        <f t="shared" si="1"/>
        <v>6.6630000000000003</v>
      </c>
      <c r="F77" s="82"/>
      <c r="G77" s="82"/>
      <c r="H77" s="82"/>
      <c r="I77" s="83"/>
      <c r="J77" s="82"/>
      <c r="K77" s="82"/>
      <c r="L77" s="82"/>
      <c r="M77" s="82"/>
      <c r="N77" s="82"/>
      <c r="O77" s="84"/>
      <c r="P77" s="82"/>
      <c r="Q77" s="84"/>
      <c r="R77" s="82"/>
      <c r="S77" s="82"/>
      <c r="T77" s="82"/>
      <c r="U77" s="82"/>
      <c r="V77" s="82"/>
      <c r="W77" s="82"/>
      <c r="X77" s="82"/>
      <c r="Y77" s="84"/>
      <c r="Z77" s="82"/>
      <c r="AA77" s="85"/>
      <c r="AB77" s="82"/>
      <c r="AC77" s="82"/>
      <c r="AD77" s="82"/>
      <c r="AE77" s="82"/>
      <c r="AF77" s="82"/>
      <c r="AG77" s="82"/>
      <c r="AH77" s="84">
        <v>9</v>
      </c>
      <c r="AI77" s="82">
        <v>4.7629999999999999</v>
      </c>
      <c r="AJ77" s="84"/>
      <c r="AK77" s="82"/>
      <c r="AL77" s="82">
        <v>5.0000000000000001E-3</v>
      </c>
      <c r="AM77" s="82">
        <v>1.9</v>
      </c>
      <c r="AN77" s="84"/>
      <c r="AO77" s="82"/>
      <c r="AP77" s="84"/>
      <c r="AQ77" s="82"/>
      <c r="AR77" s="84"/>
      <c r="AS77" s="82"/>
      <c r="AT77" s="82"/>
      <c r="AU77" s="82"/>
      <c r="AV77" s="84"/>
      <c r="AW77" s="82"/>
      <c r="AX77" s="82"/>
      <c r="AY77" s="82"/>
      <c r="AZ77" s="84"/>
      <c r="BA77" s="82"/>
      <c r="BB77" s="82"/>
      <c r="BC77" s="82"/>
      <c r="BD77" s="82"/>
      <c r="BE77" s="82"/>
      <c r="BF77" s="82"/>
      <c r="BG77" s="82"/>
      <c r="BH77" s="82"/>
      <c r="BI77" s="82"/>
      <c r="BJ77" s="84"/>
      <c r="BK77" s="82"/>
      <c r="BL77" s="84"/>
      <c r="BM77" s="82"/>
      <c r="BN77" s="82"/>
      <c r="BO77" s="82"/>
      <c r="BP77" s="84"/>
      <c r="BQ77" s="82"/>
      <c r="BR77" s="84"/>
      <c r="BS77" s="82"/>
      <c r="BT77" s="82"/>
      <c r="BU77" s="82"/>
      <c r="BV77" s="82"/>
    </row>
    <row r="78" spans="1:75" x14ac:dyDescent="0.25">
      <c r="A78" s="39">
        <v>76</v>
      </c>
      <c r="B78" s="39">
        <v>1</v>
      </c>
      <c r="C78" s="37" t="s">
        <v>922</v>
      </c>
      <c r="D78" s="40">
        <f>июнь!D78-июнь!E78</f>
        <v>212.77562978743964</v>
      </c>
      <c r="E78" s="40">
        <f t="shared" si="1"/>
        <v>0</v>
      </c>
      <c r="F78" s="36"/>
      <c r="G78" s="36"/>
      <c r="H78" s="36"/>
      <c r="I78" s="27"/>
      <c r="J78" s="36"/>
      <c r="K78" s="36"/>
      <c r="L78" s="36"/>
      <c r="M78" s="36"/>
      <c r="N78" s="36"/>
      <c r="O78" s="29"/>
      <c r="P78" s="36"/>
      <c r="Q78" s="29"/>
      <c r="R78" s="36"/>
      <c r="S78" s="36"/>
      <c r="T78" s="36"/>
      <c r="U78" s="36"/>
      <c r="V78" s="36"/>
      <c r="W78" s="36"/>
      <c r="X78" s="36"/>
      <c r="Y78" s="29"/>
      <c r="Z78" s="36"/>
      <c r="AA78" s="66"/>
      <c r="AB78" s="36"/>
      <c r="AC78" s="36"/>
      <c r="AD78" s="36"/>
      <c r="AE78" s="36"/>
      <c r="AF78" s="36"/>
      <c r="AG78" s="36"/>
      <c r="AH78" s="29"/>
      <c r="AI78" s="36"/>
      <c r="AJ78" s="29"/>
      <c r="AK78" s="36"/>
      <c r="AL78" s="36"/>
      <c r="AM78" s="36"/>
      <c r="AN78" s="29"/>
      <c r="AO78" s="36"/>
      <c r="AP78" s="29"/>
      <c r="AQ78" s="36"/>
      <c r="AR78" s="29"/>
      <c r="AS78" s="36"/>
      <c r="AT78" s="36"/>
      <c r="AU78" s="36"/>
      <c r="AV78" s="29"/>
      <c r="AW78" s="36"/>
      <c r="AX78" s="36"/>
      <c r="AY78" s="36"/>
      <c r="AZ78" s="29"/>
      <c r="BA78" s="36"/>
      <c r="BB78" s="36"/>
      <c r="BC78" s="36"/>
      <c r="BD78" s="36"/>
      <c r="BE78" s="36"/>
      <c r="BF78" s="36"/>
      <c r="BG78" s="36"/>
      <c r="BH78" s="36"/>
      <c r="BI78" s="36"/>
      <c r="BJ78" s="29"/>
      <c r="BK78" s="36"/>
      <c r="BL78" s="29"/>
      <c r="BM78" s="36"/>
      <c r="BN78" s="36"/>
      <c r="BO78" s="36"/>
      <c r="BP78" s="29"/>
      <c r="BQ78" s="36"/>
      <c r="BR78" s="29"/>
      <c r="BS78" s="36"/>
      <c r="BT78" s="36"/>
      <c r="BU78" s="36"/>
      <c r="BV78" s="36"/>
    </row>
    <row r="79" spans="1:75" x14ac:dyDescent="0.25">
      <c r="A79" s="39">
        <v>77</v>
      </c>
      <c r="B79" s="39">
        <v>1</v>
      </c>
      <c r="C79" s="37" t="s">
        <v>542</v>
      </c>
      <c r="D79" s="40">
        <f>июнь!D79-июнь!E79</f>
        <v>566.59713224154575</v>
      </c>
      <c r="E79" s="40">
        <f t="shared" si="1"/>
        <v>0</v>
      </c>
      <c r="F79" s="36"/>
      <c r="G79" s="36"/>
      <c r="H79" s="36"/>
      <c r="I79" s="27"/>
      <c r="J79" s="36"/>
      <c r="K79" s="36"/>
      <c r="L79" s="36"/>
      <c r="M79" s="36"/>
      <c r="N79" s="36"/>
      <c r="O79" s="29"/>
      <c r="P79" s="36"/>
      <c r="Q79" s="29"/>
      <c r="R79" s="36"/>
      <c r="S79" s="36"/>
      <c r="T79" s="36"/>
      <c r="U79" s="36"/>
      <c r="V79" s="36"/>
      <c r="W79" s="36"/>
      <c r="X79" s="36"/>
      <c r="Y79" s="29"/>
      <c r="Z79" s="36"/>
      <c r="AA79" s="66"/>
      <c r="AB79" s="36"/>
      <c r="AC79" s="36"/>
      <c r="AD79" s="36"/>
      <c r="AE79" s="36"/>
      <c r="AF79" s="36"/>
      <c r="AG79" s="36"/>
      <c r="AH79" s="29"/>
      <c r="AI79" s="36"/>
      <c r="AJ79" s="29"/>
      <c r="AK79" s="36"/>
      <c r="AL79" s="36"/>
      <c r="AM79" s="36"/>
      <c r="AN79" s="29"/>
      <c r="AO79" s="36"/>
      <c r="AP79" s="29"/>
      <c r="AQ79" s="36"/>
      <c r="AR79" s="29"/>
      <c r="AS79" s="36"/>
      <c r="AT79" s="36"/>
      <c r="AU79" s="36"/>
      <c r="AV79" s="29"/>
      <c r="AW79" s="36"/>
      <c r="AX79" s="36"/>
      <c r="AY79" s="36"/>
      <c r="AZ79" s="29"/>
      <c r="BA79" s="36"/>
      <c r="BB79" s="36"/>
      <c r="BC79" s="36"/>
      <c r="BD79" s="36"/>
      <c r="BE79" s="36"/>
      <c r="BF79" s="36"/>
      <c r="BG79" s="36"/>
      <c r="BH79" s="36"/>
      <c r="BI79" s="36"/>
      <c r="BJ79" s="29"/>
      <c r="BK79" s="36"/>
      <c r="BL79" s="29"/>
      <c r="BM79" s="36"/>
      <c r="BN79" s="36"/>
      <c r="BO79" s="36"/>
      <c r="BP79" s="29"/>
      <c r="BQ79" s="36"/>
      <c r="BR79" s="29"/>
      <c r="BS79" s="36"/>
      <c r="BT79" s="36"/>
      <c r="BU79" s="36"/>
      <c r="BV79" s="36"/>
    </row>
    <row r="80" spans="1:75" x14ac:dyDescent="0.25">
      <c r="A80" s="39">
        <v>78</v>
      </c>
      <c r="B80" s="39">
        <v>1</v>
      </c>
      <c r="C80" s="37" t="s">
        <v>543</v>
      </c>
      <c r="D80" s="40">
        <f>июнь!D80-июнь!E80</f>
        <v>1168.6419787536229</v>
      </c>
      <c r="E80" s="40">
        <f t="shared" si="1"/>
        <v>0</v>
      </c>
      <c r="F80" s="36"/>
      <c r="G80" s="36"/>
      <c r="H80" s="36"/>
      <c r="I80" s="27"/>
      <c r="J80" s="36"/>
      <c r="K80" s="36"/>
      <c r="L80" s="36"/>
      <c r="M80" s="36"/>
      <c r="N80" s="36"/>
      <c r="O80" s="29"/>
      <c r="P80" s="36"/>
      <c r="Q80" s="29"/>
      <c r="R80" s="36"/>
      <c r="S80" s="36"/>
      <c r="T80" s="36"/>
      <c r="U80" s="36"/>
      <c r="V80" s="36"/>
      <c r="W80" s="36"/>
      <c r="X80" s="36"/>
      <c r="Y80" s="29"/>
      <c r="Z80" s="36"/>
      <c r="AA80" s="66"/>
      <c r="AB80" s="36"/>
      <c r="AC80" s="36"/>
      <c r="AD80" s="36"/>
      <c r="AE80" s="36"/>
      <c r="AF80" s="36"/>
      <c r="AG80" s="36"/>
      <c r="AH80" s="29"/>
      <c r="AI80" s="36"/>
      <c r="AJ80" s="29"/>
      <c r="AK80" s="36"/>
      <c r="AL80" s="36"/>
      <c r="AM80" s="36"/>
      <c r="AN80" s="29"/>
      <c r="AO80" s="36"/>
      <c r="AP80" s="29"/>
      <c r="AQ80" s="36"/>
      <c r="AR80" s="29"/>
      <c r="AS80" s="36"/>
      <c r="AT80" s="36"/>
      <c r="AU80" s="36"/>
      <c r="AV80" s="29"/>
      <c r="AW80" s="36"/>
      <c r="AX80" s="36"/>
      <c r="AY80" s="36"/>
      <c r="AZ80" s="29"/>
      <c r="BA80" s="36"/>
      <c r="BB80" s="36"/>
      <c r="BC80" s="36"/>
      <c r="BD80" s="36"/>
      <c r="BE80" s="36"/>
      <c r="BF80" s="36"/>
      <c r="BG80" s="36"/>
      <c r="BH80" s="36"/>
      <c r="BI80" s="36"/>
      <c r="BJ80" s="29"/>
      <c r="BK80" s="36"/>
      <c r="BL80" s="29"/>
      <c r="BM80" s="36"/>
      <c r="BN80" s="36"/>
      <c r="BO80" s="36"/>
      <c r="BP80" s="29"/>
      <c r="BQ80" s="36"/>
      <c r="BR80" s="29"/>
      <c r="BS80" s="36"/>
      <c r="BT80" s="36"/>
      <c r="BU80" s="36"/>
      <c r="BV80" s="36"/>
    </row>
    <row r="81" spans="1:75" x14ac:dyDescent="0.25">
      <c r="A81" s="39">
        <v>79</v>
      </c>
      <c r="B81" s="39">
        <v>1</v>
      </c>
      <c r="C81" s="37" t="s">
        <v>544</v>
      </c>
      <c r="D81" s="40">
        <f>июнь!D81-июнь!E81</f>
        <v>74.402167932367135</v>
      </c>
      <c r="E81" s="40">
        <f t="shared" si="1"/>
        <v>0</v>
      </c>
      <c r="F81" s="36"/>
      <c r="G81" s="36"/>
      <c r="H81" s="36"/>
      <c r="I81" s="27"/>
      <c r="J81" s="36"/>
      <c r="K81" s="36"/>
      <c r="L81" s="36"/>
      <c r="M81" s="36"/>
      <c r="N81" s="36"/>
      <c r="O81" s="29"/>
      <c r="P81" s="36"/>
      <c r="Q81" s="29"/>
      <c r="R81" s="36"/>
      <c r="S81" s="36"/>
      <c r="T81" s="36"/>
      <c r="U81" s="36"/>
      <c r="V81" s="36"/>
      <c r="W81" s="36"/>
      <c r="X81" s="36"/>
      <c r="Y81" s="29"/>
      <c r="Z81" s="36"/>
      <c r="AA81" s="66"/>
      <c r="AB81" s="36"/>
      <c r="AC81" s="36"/>
      <c r="AD81" s="36"/>
      <c r="AE81" s="36"/>
      <c r="AF81" s="36"/>
      <c r="AG81" s="36"/>
      <c r="AH81" s="29"/>
      <c r="AI81" s="36"/>
      <c r="AJ81" s="29"/>
      <c r="AK81" s="36"/>
      <c r="AL81" s="36"/>
      <c r="AM81" s="36"/>
      <c r="AN81" s="29"/>
      <c r="AO81" s="36"/>
      <c r="AP81" s="29"/>
      <c r="AQ81" s="36"/>
      <c r="AR81" s="29"/>
      <c r="AS81" s="36"/>
      <c r="AT81" s="36"/>
      <c r="AU81" s="36"/>
      <c r="AV81" s="29"/>
      <c r="AW81" s="36"/>
      <c r="AX81" s="36"/>
      <c r="AY81" s="36"/>
      <c r="AZ81" s="29"/>
      <c r="BA81" s="36"/>
      <c r="BB81" s="36"/>
      <c r="BC81" s="36"/>
      <c r="BD81" s="36"/>
      <c r="BE81" s="36"/>
      <c r="BF81" s="36"/>
      <c r="BG81" s="36"/>
      <c r="BH81" s="36"/>
      <c r="BI81" s="36"/>
      <c r="BJ81" s="29"/>
      <c r="BK81" s="36"/>
      <c r="BL81" s="29"/>
      <c r="BM81" s="36"/>
      <c r="BN81" s="36"/>
      <c r="BO81" s="36"/>
      <c r="BP81" s="29"/>
      <c r="BQ81" s="36"/>
      <c r="BR81" s="29"/>
      <c r="BS81" s="36"/>
      <c r="BT81" s="36"/>
      <c r="BU81" s="36"/>
      <c r="BV81" s="36"/>
    </row>
    <row r="82" spans="1:75" x14ac:dyDescent="0.25">
      <c r="A82" s="39">
        <v>80</v>
      </c>
      <c r="B82" s="39">
        <v>1</v>
      </c>
      <c r="C82" s="37" t="s">
        <v>545</v>
      </c>
      <c r="D82" s="40">
        <f>июнь!D82-июнь!E82</f>
        <v>71.755906966183574</v>
      </c>
      <c r="E82" s="40">
        <f t="shared" si="1"/>
        <v>0</v>
      </c>
      <c r="F82" s="36"/>
      <c r="G82" s="36"/>
      <c r="H82" s="36"/>
      <c r="I82" s="27"/>
      <c r="J82" s="36"/>
      <c r="K82" s="36"/>
      <c r="L82" s="36"/>
      <c r="M82" s="36"/>
      <c r="N82" s="36"/>
      <c r="O82" s="29"/>
      <c r="P82" s="36"/>
      <c r="Q82" s="29"/>
      <c r="R82" s="36"/>
      <c r="S82" s="36"/>
      <c r="T82" s="36"/>
      <c r="U82" s="36"/>
      <c r="V82" s="36"/>
      <c r="W82" s="36"/>
      <c r="X82" s="36"/>
      <c r="Y82" s="29"/>
      <c r="Z82" s="36"/>
      <c r="AA82" s="66"/>
      <c r="AB82" s="36"/>
      <c r="AC82" s="36"/>
      <c r="AD82" s="36"/>
      <c r="AE82" s="36"/>
      <c r="AF82" s="36"/>
      <c r="AG82" s="36"/>
      <c r="AH82" s="29"/>
      <c r="AI82" s="36"/>
      <c r="AJ82" s="29"/>
      <c r="AK82" s="36"/>
      <c r="AL82" s="36"/>
      <c r="AM82" s="36"/>
      <c r="AN82" s="29"/>
      <c r="AO82" s="36"/>
      <c r="AP82" s="29"/>
      <c r="AQ82" s="36"/>
      <c r="AR82" s="29"/>
      <c r="AS82" s="36"/>
      <c r="AT82" s="36"/>
      <c r="AU82" s="36"/>
      <c r="AV82" s="29"/>
      <c r="AW82" s="36"/>
      <c r="AX82" s="36"/>
      <c r="AY82" s="36"/>
      <c r="AZ82" s="29"/>
      <c r="BA82" s="36"/>
      <c r="BB82" s="36"/>
      <c r="BC82" s="36"/>
      <c r="BD82" s="36"/>
      <c r="BE82" s="36"/>
      <c r="BF82" s="36"/>
      <c r="BG82" s="36"/>
      <c r="BH82" s="36"/>
      <c r="BI82" s="36"/>
      <c r="BJ82" s="29"/>
      <c r="BK82" s="36"/>
      <c r="BL82" s="29"/>
      <c r="BM82" s="36"/>
      <c r="BN82" s="36"/>
      <c r="BO82" s="36"/>
      <c r="BP82" s="29"/>
      <c r="BQ82" s="36"/>
      <c r="BR82" s="29"/>
      <c r="BS82" s="36"/>
      <c r="BT82" s="36"/>
      <c r="BU82" s="36"/>
      <c r="BV82" s="36"/>
    </row>
    <row r="83" spans="1:75" x14ac:dyDescent="0.25">
      <c r="A83" s="39">
        <v>81</v>
      </c>
      <c r="B83" s="39">
        <v>1</v>
      </c>
      <c r="C83" s="37" t="s">
        <v>546</v>
      </c>
      <c r="D83" s="40">
        <f>июнь!D83-июнь!E83</f>
        <v>95.106698367149761</v>
      </c>
      <c r="E83" s="40">
        <f t="shared" si="1"/>
        <v>0</v>
      </c>
      <c r="F83" s="36"/>
      <c r="G83" s="36"/>
      <c r="H83" s="36"/>
      <c r="I83" s="27"/>
      <c r="J83" s="36"/>
      <c r="K83" s="36"/>
      <c r="L83" s="36"/>
      <c r="M83" s="36"/>
      <c r="N83" s="36"/>
      <c r="O83" s="29"/>
      <c r="P83" s="36"/>
      <c r="Q83" s="29"/>
      <c r="R83" s="36"/>
      <c r="S83" s="36"/>
      <c r="T83" s="36"/>
      <c r="U83" s="36"/>
      <c r="V83" s="36"/>
      <c r="W83" s="36"/>
      <c r="X83" s="36"/>
      <c r="Y83" s="29"/>
      <c r="Z83" s="36"/>
      <c r="AA83" s="66"/>
      <c r="AB83" s="36"/>
      <c r="AC83" s="36"/>
      <c r="AD83" s="36"/>
      <c r="AE83" s="36"/>
      <c r="AF83" s="36"/>
      <c r="AG83" s="36"/>
      <c r="AH83" s="29"/>
      <c r="AI83" s="36"/>
      <c r="AJ83" s="29"/>
      <c r="AK83" s="36"/>
      <c r="AL83" s="36"/>
      <c r="AM83" s="36"/>
      <c r="AN83" s="29"/>
      <c r="AO83" s="36"/>
      <c r="AP83" s="29"/>
      <c r="AQ83" s="36"/>
      <c r="AR83" s="29"/>
      <c r="AS83" s="36"/>
      <c r="AT83" s="36"/>
      <c r="AU83" s="36"/>
      <c r="AV83" s="29"/>
      <c r="AW83" s="36"/>
      <c r="AX83" s="36"/>
      <c r="AY83" s="36"/>
      <c r="AZ83" s="29"/>
      <c r="BA83" s="36"/>
      <c r="BB83" s="36"/>
      <c r="BC83" s="36"/>
      <c r="BD83" s="36"/>
      <c r="BE83" s="36"/>
      <c r="BF83" s="36"/>
      <c r="BG83" s="36"/>
      <c r="BH83" s="36"/>
      <c r="BI83" s="36"/>
      <c r="BJ83" s="29"/>
      <c r="BK83" s="36"/>
      <c r="BL83" s="29"/>
      <c r="BM83" s="36"/>
      <c r="BN83" s="36"/>
      <c r="BO83" s="36"/>
      <c r="BP83" s="29"/>
      <c r="BQ83" s="36"/>
      <c r="BR83" s="29"/>
      <c r="BS83" s="36"/>
      <c r="BT83" s="36"/>
      <c r="BU83" s="36"/>
      <c r="BV83" s="36"/>
    </row>
    <row r="84" spans="1:75" s="86" customFormat="1" x14ac:dyDescent="0.25">
      <c r="A84" s="79">
        <v>82</v>
      </c>
      <c r="B84" s="79">
        <v>1</v>
      </c>
      <c r="C84" s="80" t="s">
        <v>547</v>
      </c>
      <c r="D84" s="81">
        <f>июнь!D84-июнь!E84</f>
        <v>445.06923906280196</v>
      </c>
      <c r="E84" s="81">
        <f t="shared" si="1"/>
        <v>0.89900000000000002</v>
      </c>
      <c r="F84" s="82"/>
      <c r="G84" s="82"/>
      <c r="H84" s="82"/>
      <c r="I84" s="83"/>
      <c r="J84" s="82"/>
      <c r="K84" s="82"/>
      <c r="L84" s="82"/>
      <c r="M84" s="82"/>
      <c r="N84" s="82"/>
      <c r="O84" s="84"/>
      <c r="P84" s="82"/>
      <c r="Q84" s="84"/>
      <c r="R84" s="82"/>
      <c r="S84" s="82"/>
      <c r="T84" s="82"/>
      <c r="U84" s="82"/>
      <c r="V84" s="82"/>
      <c r="W84" s="82"/>
      <c r="X84" s="82"/>
      <c r="Y84" s="84"/>
      <c r="Z84" s="82"/>
      <c r="AA84" s="85"/>
      <c r="AB84" s="82"/>
      <c r="AC84" s="82"/>
      <c r="AD84" s="82"/>
      <c r="AE84" s="82"/>
      <c r="AF84" s="82"/>
      <c r="AG84" s="82"/>
      <c r="AH84" s="84"/>
      <c r="AI84" s="82"/>
      <c r="AJ84" s="84"/>
      <c r="AK84" s="82"/>
      <c r="AL84" s="82"/>
      <c r="AM84" s="82"/>
      <c r="AN84" s="84"/>
      <c r="AO84" s="82"/>
      <c r="AP84" s="84"/>
      <c r="AQ84" s="82"/>
      <c r="AR84" s="84"/>
      <c r="AS84" s="82"/>
      <c r="AT84" s="82"/>
      <c r="AU84" s="82"/>
      <c r="AV84" s="84"/>
      <c r="AW84" s="82"/>
      <c r="AX84" s="82"/>
      <c r="AY84" s="82"/>
      <c r="AZ84" s="84"/>
      <c r="BA84" s="82"/>
      <c r="BB84" s="82"/>
      <c r="BC84" s="82"/>
      <c r="BD84" s="82"/>
      <c r="BE84" s="82"/>
      <c r="BF84" s="82"/>
      <c r="BG84" s="82"/>
      <c r="BH84" s="82"/>
      <c r="BI84" s="82"/>
      <c r="BJ84" s="84"/>
      <c r="BK84" s="82"/>
      <c r="BL84" s="84"/>
      <c r="BM84" s="82"/>
      <c r="BN84" s="82"/>
      <c r="BO84" s="82"/>
      <c r="BP84" s="84">
        <v>1</v>
      </c>
      <c r="BQ84" s="82">
        <v>0.89900000000000002</v>
      </c>
      <c r="BR84" s="84"/>
      <c r="BS84" s="82"/>
      <c r="BT84" s="82"/>
      <c r="BU84" s="82"/>
      <c r="BV84" s="82"/>
    </row>
    <row r="85" spans="1:75" x14ac:dyDescent="0.25">
      <c r="A85" s="39">
        <v>83</v>
      </c>
      <c r="B85" s="39">
        <v>1</v>
      </c>
      <c r="C85" s="37" t="s">
        <v>548</v>
      </c>
      <c r="D85" s="40">
        <f>июнь!D85-июнь!E85</f>
        <v>588.80676705313999</v>
      </c>
      <c r="E85" s="40">
        <f t="shared" si="1"/>
        <v>0</v>
      </c>
      <c r="F85" s="36"/>
      <c r="G85" s="36"/>
      <c r="H85" s="36"/>
      <c r="I85" s="27"/>
      <c r="J85" s="36"/>
      <c r="K85" s="36"/>
      <c r="L85" s="36"/>
      <c r="M85" s="36"/>
      <c r="N85" s="36"/>
      <c r="O85" s="29"/>
      <c r="P85" s="36"/>
      <c r="Q85" s="29"/>
      <c r="R85" s="36"/>
      <c r="S85" s="36"/>
      <c r="T85" s="36"/>
      <c r="U85" s="36"/>
      <c r="V85" s="36"/>
      <c r="W85" s="36"/>
      <c r="X85" s="36"/>
      <c r="Y85" s="29"/>
      <c r="Z85" s="36"/>
      <c r="AA85" s="66"/>
      <c r="AB85" s="36"/>
      <c r="AC85" s="36"/>
      <c r="AD85" s="36"/>
      <c r="AE85" s="36"/>
      <c r="AF85" s="36"/>
      <c r="AG85" s="36"/>
      <c r="AH85" s="29"/>
      <c r="AI85" s="36"/>
      <c r="AJ85" s="29"/>
      <c r="AK85" s="36"/>
      <c r="AL85" s="36"/>
      <c r="AM85" s="36"/>
      <c r="AN85" s="29"/>
      <c r="AO85" s="36"/>
      <c r="AP85" s="29"/>
      <c r="AQ85" s="36"/>
      <c r="AR85" s="29"/>
      <c r="AS85" s="36"/>
      <c r="AT85" s="36"/>
      <c r="AU85" s="36"/>
      <c r="AV85" s="29"/>
      <c r="AW85" s="36"/>
      <c r="AX85" s="36"/>
      <c r="AY85" s="36"/>
      <c r="AZ85" s="29"/>
      <c r="BA85" s="36"/>
      <c r="BB85" s="36"/>
      <c r="BC85" s="36"/>
      <c r="BD85" s="36"/>
      <c r="BE85" s="36"/>
      <c r="BF85" s="36"/>
      <c r="BG85" s="36"/>
      <c r="BH85" s="36"/>
      <c r="BI85" s="36"/>
      <c r="BJ85" s="29"/>
      <c r="BK85" s="36"/>
      <c r="BL85" s="29"/>
      <c r="BM85" s="36"/>
      <c r="BN85" s="36"/>
      <c r="BO85" s="36"/>
      <c r="BP85" s="29"/>
      <c r="BQ85" s="36"/>
      <c r="BR85" s="29"/>
      <c r="BS85" s="36"/>
      <c r="BT85" s="36"/>
      <c r="BU85" s="36"/>
      <c r="BV85" s="36"/>
    </row>
    <row r="86" spans="1:75" x14ac:dyDescent="0.25">
      <c r="A86" s="39">
        <v>84</v>
      </c>
      <c r="B86" s="39">
        <v>1</v>
      </c>
      <c r="C86" s="37" t="s">
        <v>549</v>
      </c>
      <c r="D86" s="40">
        <f>июнь!D86-июнь!E86</f>
        <v>106.42527954589373</v>
      </c>
      <c r="E86" s="40">
        <f t="shared" si="1"/>
        <v>0</v>
      </c>
      <c r="F86" s="36"/>
      <c r="G86" s="36"/>
      <c r="H86" s="36"/>
      <c r="I86" s="27"/>
      <c r="J86" s="36"/>
      <c r="K86" s="36"/>
      <c r="L86" s="36"/>
      <c r="M86" s="36"/>
      <c r="N86" s="36"/>
      <c r="O86" s="29"/>
      <c r="P86" s="36"/>
      <c r="Q86" s="29"/>
      <c r="R86" s="36"/>
      <c r="S86" s="36"/>
      <c r="T86" s="36"/>
      <c r="U86" s="36"/>
      <c r="V86" s="36"/>
      <c r="W86" s="36"/>
      <c r="X86" s="36"/>
      <c r="Y86" s="29"/>
      <c r="Z86" s="36"/>
      <c r="AA86" s="66"/>
      <c r="AB86" s="36"/>
      <c r="AC86" s="36"/>
      <c r="AD86" s="36"/>
      <c r="AE86" s="36"/>
      <c r="AF86" s="36"/>
      <c r="AG86" s="36"/>
      <c r="AH86" s="29"/>
      <c r="AI86" s="36"/>
      <c r="AJ86" s="29"/>
      <c r="AK86" s="36"/>
      <c r="AL86" s="36"/>
      <c r="AM86" s="36"/>
      <c r="AN86" s="29"/>
      <c r="AO86" s="36"/>
      <c r="AP86" s="29"/>
      <c r="AQ86" s="36"/>
      <c r="AR86" s="29"/>
      <c r="AS86" s="36"/>
      <c r="AT86" s="36"/>
      <c r="AU86" s="36"/>
      <c r="AV86" s="29"/>
      <c r="AW86" s="36"/>
      <c r="AX86" s="36"/>
      <c r="AY86" s="36"/>
      <c r="AZ86" s="29"/>
      <c r="BA86" s="36"/>
      <c r="BB86" s="36"/>
      <c r="BC86" s="36"/>
      <c r="BD86" s="36"/>
      <c r="BE86" s="36"/>
      <c r="BF86" s="36"/>
      <c r="BG86" s="36"/>
      <c r="BH86" s="36"/>
      <c r="BI86" s="36"/>
      <c r="BJ86" s="29"/>
      <c r="BK86" s="36"/>
      <c r="BL86" s="29"/>
      <c r="BM86" s="36"/>
      <c r="BN86" s="36"/>
      <c r="BO86" s="36"/>
      <c r="BP86" s="29"/>
      <c r="BQ86" s="36"/>
      <c r="BR86" s="29"/>
      <c r="BS86" s="36"/>
      <c r="BT86" s="36"/>
      <c r="BU86" s="36"/>
      <c r="BV86" s="36"/>
    </row>
    <row r="87" spans="1:75" x14ac:dyDescent="0.25">
      <c r="A87" s="39">
        <v>85</v>
      </c>
      <c r="B87" s="39">
        <v>3</v>
      </c>
      <c r="C87" s="37" t="s">
        <v>550</v>
      </c>
      <c r="D87" s="40">
        <f>июнь!D87-июнь!E87</f>
        <v>646.50130142028991</v>
      </c>
      <c r="E87" s="40">
        <f t="shared" si="1"/>
        <v>0</v>
      </c>
      <c r="F87" s="36"/>
      <c r="G87" s="36"/>
      <c r="H87" s="36"/>
      <c r="I87" s="27"/>
      <c r="J87" s="36"/>
      <c r="K87" s="36"/>
      <c r="L87" s="36"/>
      <c r="M87" s="36"/>
      <c r="N87" s="36"/>
      <c r="O87" s="29"/>
      <c r="P87" s="36"/>
      <c r="Q87" s="29"/>
      <c r="R87" s="36"/>
      <c r="S87" s="36"/>
      <c r="T87" s="36"/>
      <c r="U87" s="36"/>
      <c r="V87" s="36"/>
      <c r="W87" s="36"/>
      <c r="X87" s="36"/>
      <c r="Y87" s="29"/>
      <c r="Z87" s="36"/>
      <c r="AA87" s="66"/>
      <c r="AB87" s="36"/>
      <c r="AC87" s="36"/>
      <c r="AD87" s="36"/>
      <c r="AE87" s="36"/>
      <c r="AF87" s="36"/>
      <c r="AG87" s="36"/>
      <c r="AH87" s="29"/>
      <c r="AI87" s="36"/>
      <c r="AJ87" s="29"/>
      <c r="AK87" s="36"/>
      <c r="AL87" s="36"/>
      <c r="AM87" s="36"/>
      <c r="AN87" s="29"/>
      <c r="AO87" s="36"/>
      <c r="AP87" s="29"/>
      <c r="AQ87" s="36"/>
      <c r="AR87" s="29"/>
      <c r="AS87" s="36"/>
      <c r="AT87" s="36"/>
      <c r="AU87" s="36"/>
      <c r="AV87" s="29"/>
      <c r="AW87" s="36"/>
      <c r="AX87" s="36"/>
      <c r="AY87" s="36"/>
      <c r="AZ87" s="29"/>
      <c r="BA87" s="36"/>
      <c r="BB87" s="36"/>
      <c r="BC87" s="36"/>
      <c r="BD87" s="36"/>
      <c r="BE87" s="36"/>
      <c r="BF87" s="36"/>
      <c r="BG87" s="36"/>
      <c r="BH87" s="36"/>
      <c r="BI87" s="36"/>
      <c r="BJ87" s="29"/>
      <c r="BK87" s="36"/>
      <c r="BL87" s="29"/>
      <c r="BM87" s="36"/>
      <c r="BN87" s="36"/>
      <c r="BO87" s="36"/>
      <c r="BP87" s="29"/>
      <c r="BQ87" s="36"/>
      <c r="BR87" s="29"/>
      <c r="BS87" s="36"/>
      <c r="BT87" s="36"/>
      <c r="BU87" s="36"/>
      <c r="BV87" s="36"/>
    </row>
    <row r="88" spans="1:75" s="86" customFormat="1" x14ac:dyDescent="0.25">
      <c r="A88" s="79">
        <v>86</v>
      </c>
      <c r="B88" s="79">
        <v>3</v>
      </c>
      <c r="C88" s="80" t="s">
        <v>551</v>
      </c>
      <c r="D88" s="81">
        <f>июнь!D88-июнь!E88</f>
        <v>1123.0136289275363</v>
      </c>
      <c r="E88" s="81">
        <f t="shared" si="1"/>
        <v>3.7170000000000001</v>
      </c>
      <c r="F88" s="82"/>
      <c r="G88" s="82"/>
      <c r="H88" s="82"/>
      <c r="I88" s="83"/>
      <c r="J88" s="82"/>
      <c r="K88" s="82"/>
      <c r="L88" s="82"/>
      <c r="M88" s="82"/>
      <c r="N88" s="82"/>
      <c r="O88" s="84"/>
      <c r="P88" s="82"/>
      <c r="Q88" s="84"/>
      <c r="R88" s="82"/>
      <c r="S88" s="82"/>
      <c r="T88" s="82"/>
      <c r="U88" s="82"/>
      <c r="V88" s="82"/>
      <c r="W88" s="82"/>
      <c r="X88" s="82"/>
      <c r="Y88" s="84"/>
      <c r="Z88" s="82"/>
      <c r="AA88" s="85"/>
      <c r="AB88" s="82"/>
      <c r="AC88" s="82"/>
      <c r="AD88" s="82"/>
      <c r="AE88" s="82"/>
      <c r="AF88" s="82"/>
      <c r="AG88" s="82"/>
      <c r="AH88" s="84"/>
      <c r="AI88" s="82"/>
      <c r="AJ88" s="84"/>
      <c r="AK88" s="82"/>
      <c r="AL88" s="82"/>
      <c r="AM88" s="82"/>
      <c r="AN88" s="84"/>
      <c r="AO88" s="82"/>
      <c r="AP88" s="84"/>
      <c r="AQ88" s="82"/>
      <c r="AR88" s="84"/>
      <c r="AS88" s="82"/>
      <c r="AT88" s="82"/>
      <c r="AU88" s="82"/>
      <c r="AV88" s="84"/>
      <c r="AW88" s="82"/>
      <c r="AX88" s="82"/>
      <c r="AY88" s="82"/>
      <c r="AZ88" s="84"/>
      <c r="BA88" s="82"/>
      <c r="BB88" s="82">
        <v>4.0000000000000001E-3</v>
      </c>
      <c r="BC88" s="82">
        <v>3.7170000000000001</v>
      </c>
      <c r="BD88" s="82"/>
      <c r="BE88" s="82"/>
      <c r="BF88" s="82"/>
      <c r="BG88" s="82"/>
      <c r="BH88" s="82"/>
      <c r="BI88" s="82"/>
      <c r="BJ88" s="84"/>
      <c r="BK88" s="82"/>
      <c r="BL88" s="84"/>
      <c r="BM88" s="82"/>
      <c r="BN88" s="82"/>
      <c r="BO88" s="82"/>
      <c r="BP88" s="84"/>
      <c r="BQ88" s="82"/>
      <c r="BR88" s="84"/>
      <c r="BS88" s="82"/>
      <c r="BT88" s="82"/>
      <c r="BU88" s="82"/>
      <c r="BV88" s="82"/>
    </row>
    <row r="89" spans="1:75" s="86" customFormat="1" x14ac:dyDescent="0.25">
      <c r="A89" s="79">
        <v>87</v>
      </c>
      <c r="B89" s="79">
        <v>3</v>
      </c>
      <c r="C89" s="80" t="s">
        <v>552</v>
      </c>
      <c r="D89" s="81">
        <f>июнь!D89-июнь!E89</f>
        <v>2111.4879934782616</v>
      </c>
      <c r="E89" s="81">
        <f t="shared" si="1"/>
        <v>1.56</v>
      </c>
      <c r="F89" s="82"/>
      <c r="G89" s="82"/>
      <c r="H89" s="82"/>
      <c r="I89" s="83"/>
      <c r="J89" s="82"/>
      <c r="K89" s="82"/>
      <c r="L89" s="82"/>
      <c r="M89" s="82"/>
      <c r="N89" s="82"/>
      <c r="O89" s="84"/>
      <c r="P89" s="82"/>
      <c r="Q89" s="84"/>
      <c r="R89" s="82"/>
      <c r="S89" s="82"/>
      <c r="T89" s="82"/>
      <c r="U89" s="82"/>
      <c r="V89" s="82"/>
      <c r="W89" s="82"/>
      <c r="X89" s="82"/>
      <c r="Y89" s="84"/>
      <c r="Z89" s="82"/>
      <c r="AA89" s="85"/>
      <c r="AB89" s="82"/>
      <c r="AC89" s="82"/>
      <c r="AD89" s="82"/>
      <c r="AE89" s="82"/>
      <c r="AF89" s="82"/>
      <c r="AG89" s="82"/>
      <c r="AH89" s="84"/>
      <c r="AI89" s="82"/>
      <c r="AJ89" s="84"/>
      <c r="AK89" s="82"/>
      <c r="AL89" s="82"/>
      <c r="AM89" s="82"/>
      <c r="AN89" s="84"/>
      <c r="AO89" s="82"/>
      <c r="AP89" s="84"/>
      <c r="AQ89" s="82"/>
      <c r="AR89" s="84"/>
      <c r="AS89" s="82"/>
      <c r="AT89" s="82"/>
      <c r="AU89" s="82"/>
      <c r="AV89" s="84"/>
      <c r="AW89" s="82"/>
      <c r="AX89" s="82"/>
      <c r="AY89" s="82"/>
      <c r="AZ89" s="84"/>
      <c r="BA89" s="82"/>
      <c r="BB89" s="82"/>
      <c r="BC89" s="82"/>
      <c r="BD89" s="82"/>
      <c r="BE89" s="82"/>
      <c r="BF89" s="82"/>
      <c r="BG89" s="82"/>
      <c r="BH89" s="82"/>
      <c r="BI89" s="82"/>
      <c r="BJ89" s="84"/>
      <c r="BK89" s="82"/>
      <c r="BL89" s="84"/>
      <c r="BM89" s="82"/>
      <c r="BN89" s="82"/>
      <c r="BO89" s="82"/>
      <c r="BP89" s="84"/>
      <c r="BQ89" s="82"/>
      <c r="BR89" s="84"/>
      <c r="BS89" s="82"/>
      <c r="BT89" s="82"/>
      <c r="BU89" s="82"/>
      <c r="BV89" s="82">
        <v>1.56</v>
      </c>
      <c r="BW89" s="86" t="s">
        <v>1070</v>
      </c>
    </row>
    <row r="90" spans="1:75" s="86" customFormat="1" x14ac:dyDescent="0.25">
      <c r="A90" s="79">
        <v>88</v>
      </c>
      <c r="B90" s="79">
        <v>1</v>
      </c>
      <c r="C90" s="80" t="s">
        <v>553</v>
      </c>
      <c r="D90" s="81">
        <f>июнь!D90-июнь!E90</f>
        <v>1787.222484231884</v>
      </c>
      <c r="E90" s="81">
        <f t="shared" si="1"/>
        <v>7.8109999999999999</v>
      </c>
      <c r="F90" s="82"/>
      <c r="G90" s="82"/>
      <c r="H90" s="82"/>
      <c r="I90" s="83"/>
      <c r="J90" s="82"/>
      <c r="K90" s="82"/>
      <c r="L90" s="82"/>
      <c r="M90" s="82"/>
      <c r="N90" s="82"/>
      <c r="O90" s="84"/>
      <c r="P90" s="82"/>
      <c r="Q90" s="84"/>
      <c r="R90" s="82"/>
      <c r="S90" s="82"/>
      <c r="T90" s="82"/>
      <c r="U90" s="82"/>
      <c r="V90" s="82"/>
      <c r="W90" s="82"/>
      <c r="X90" s="82"/>
      <c r="Y90" s="84"/>
      <c r="Z90" s="82"/>
      <c r="AA90" s="85"/>
      <c r="AB90" s="82"/>
      <c r="AC90" s="82"/>
      <c r="AD90" s="82"/>
      <c r="AE90" s="82"/>
      <c r="AF90" s="82"/>
      <c r="AG90" s="82"/>
      <c r="AH90" s="84">
        <v>2</v>
      </c>
      <c r="AI90" s="82">
        <v>5.9050000000000002</v>
      </c>
      <c r="AJ90" s="84"/>
      <c r="AK90" s="82"/>
      <c r="AL90" s="82"/>
      <c r="AM90" s="82"/>
      <c r="AN90" s="84"/>
      <c r="AO90" s="82"/>
      <c r="AP90" s="84"/>
      <c r="AQ90" s="82"/>
      <c r="AR90" s="84"/>
      <c r="AS90" s="82"/>
      <c r="AT90" s="82"/>
      <c r="AU90" s="82"/>
      <c r="AV90" s="84"/>
      <c r="AW90" s="82"/>
      <c r="AX90" s="82"/>
      <c r="AY90" s="82"/>
      <c r="AZ90" s="84"/>
      <c r="BA90" s="82"/>
      <c r="BB90" s="82"/>
      <c r="BC90" s="82"/>
      <c r="BD90" s="82"/>
      <c r="BE90" s="82"/>
      <c r="BF90" s="82"/>
      <c r="BG90" s="82"/>
      <c r="BH90" s="82"/>
      <c r="BI90" s="82"/>
      <c r="BJ90" s="84"/>
      <c r="BK90" s="82"/>
      <c r="BL90" s="84"/>
      <c r="BM90" s="82"/>
      <c r="BN90" s="82"/>
      <c r="BO90" s="82"/>
      <c r="BP90" s="84"/>
      <c r="BQ90" s="82"/>
      <c r="BR90" s="84"/>
      <c r="BS90" s="82"/>
      <c r="BT90" s="82"/>
      <c r="BU90" s="82"/>
      <c r="BV90" s="82">
        <v>1.9059999999999999</v>
      </c>
      <c r="BW90" s="86" t="s">
        <v>1155</v>
      </c>
    </row>
    <row r="91" spans="1:75" x14ac:dyDescent="0.25">
      <c r="A91" s="39">
        <v>89</v>
      </c>
      <c r="B91" s="39">
        <v>1</v>
      </c>
      <c r="C91" s="37" t="s">
        <v>554</v>
      </c>
      <c r="D91" s="40">
        <f>июнь!D91-июнь!E91</f>
        <v>-1108.451056183575</v>
      </c>
      <c r="E91" s="40">
        <f t="shared" si="1"/>
        <v>0</v>
      </c>
      <c r="F91" s="36"/>
      <c r="G91" s="36"/>
      <c r="H91" s="36"/>
      <c r="I91" s="27"/>
      <c r="J91" s="36"/>
      <c r="K91" s="36"/>
      <c r="L91" s="36"/>
      <c r="M91" s="36"/>
      <c r="N91" s="36"/>
      <c r="O91" s="29"/>
      <c r="P91" s="36"/>
      <c r="Q91" s="29"/>
      <c r="R91" s="36"/>
      <c r="S91" s="36"/>
      <c r="T91" s="36"/>
      <c r="U91" s="36"/>
      <c r="V91" s="36"/>
      <c r="W91" s="36"/>
      <c r="X91" s="36"/>
      <c r="Y91" s="29"/>
      <c r="Z91" s="36"/>
      <c r="AA91" s="66"/>
      <c r="AB91" s="36"/>
      <c r="AC91" s="36"/>
      <c r="AD91" s="36"/>
      <c r="AE91" s="36"/>
      <c r="AF91" s="36"/>
      <c r="AG91" s="36"/>
      <c r="AH91" s="29"/>
      <c r="AI91" s="36"/>
      <c r="AJ91" s="29"/>
      <c r="AK91" s="36"/>
      <c r="AL91" s="36"/>
      <c r="AM91" s="36"/>
      <c r="AN91" s="29"/>
      <c r="AO91" s="36"/>
      <c r="AP91" s="29"/>
      <c r="AQ91" s="36"/>
      <c r="AR91" s="29"/>
      <c r="AS91" s="36"/>
      <c r="AT91" s="36"/>
      <c r="AU91" s="36"/>
      <c r="AV91" s="29"/>
      <c r="AW91" s="36"/>
      <c r="AX91" s="36"/>
      <c r="AY91" s="36"/>
      <c r="AZ91" s="29"/>
      <c r="BA91" s="36"/>
      <c r="BB91" s="36"/>
      <c r="BC91" s="36"/>
      <c r="BD91" s="36"/>
      <c r="BE91" s="36"/>
      <c r="BF91" s="36"/>
      <c r="BG91" s="36"/>
      <c r="BH91" s="36"/>
      <c r="BI91" s="36"/>
      <c r="BJ91" s="29"/>
      <c r="BK91" s="36"/>
      <c r="BL91" s="29"/>
      <c r="BM91" s="36"/>
      <c r="BN91" s="36"/>
      <c r="BO91" s="36"/>
      <c r="BP91" s="29"/>
      <c r="BQ91" s="36"/>
      <c r="BR91" s="29"/>
      <c r="BS91" s="36"/>
      <c r="BT91" s="36"/>
      <c r="BU91" s="36"/>
      <c r="BV91" s="36"/>
    </row>
    <row r="92" spans="1:75" x14ac:dyDescent="0.25">
      <c r="A92" s="39">
        <v>90</v>
      </c>
      <c r="B92" s="39">
        <v>1</v>
      </c>
      <c r="C92" s="37" t="s">
        <v>555</v>
      </c>
      <c r="D92" s="40">
        <f>июнь!D92-июнь!E92</f>
        <v>-620.62673592270528</v>
      </c>
      <c r="E92" s="40">
        <f t="shared" si="1"/>
        <v>0</v>
      </c>
      <c r="F92" s="36"/>
      <c r="G92" s="36"/>
      <c r="H92" s="36"/>
      <c r="I92" s="27"/>
      <c r="J92" s="36"/>
      <c r="K92" s="36"/>
      <c r="L92" s="36"/>
      <c r="M92" s="36"/>
      <c r="N92" s="36"/>
      <c r="O92" s="29"/>
      <c r="P92" s="36"/>
      <c r="Q92" s="29"/>
      <c r="R92" s="36"/>
      <c r="S92" s="36"/>
      <c r="T92" s="36"/>
      <c r="U92" s="36"/>
      <c r="V92" s="36"/>
      <c r="W92" s="36"/>
      <c r="X92" s="36"/>
      <c r="Y92" s="29"/>
      <c r="Z92" s="36"/>
      <c r="AA92" s="66"/>
      <c r="AB92" s="36"/>
      <c r="AC92" s="36"/>
      <c r="AD92" s="36"/>
      <c r="AE92" s="36"/>
      <c r="AF92" s="36"/>
      <c r="AG92" s="36"/>
      <c r="AH92" s="29"/>
      <c r="AI92" s="36"/>
      <c r="AJ92" s="29"/>
      <c r="AK92" s="36"/>
      <c r="AL92" s="36"/>
      <c r="AM92" s="36"/>
      <c r="AN92" s="29"/>
      <c r="AO92" s="36"/>
      <c r="AP92" s="29"/>
      <c r="AQ92" s="36"/>
      <c r="AR92" s="29"/>
      <c r="AS92" s="36"/>
      <c r="AT92" s="36"/>
      <c r="AU92" s="36"/>
      <c r="AV92" s="29"/>
      <c r="AW92" s="36"/>
      <c r="AX92" s="36"/>
      <c r="AY92" s="36"/>
      <c r="AZ92" s="29"/>
      <c r="BA92" s="36"/>
      <c r="BB92" s="36"/>
      <c r="BC92" s="36"/>
      <c r="BD92" s="36"/>
      <c r="BE92" s="36"/>
      <c r="BF92" s="36"/>
      <c r="BG92" s="36"/>
      <c r="BH92" s="36"/>
      <c r="BI92" s="36"/>
      <c r="BJ92" s="29"/>
      <c r="BK92" s="36"/>
      <c r="BL92" s="29"/>
      <c r="BM92" s="36"/>
      <c r="BN92" s="36"/>
      <c r="BO92" s="36"/>
      <c r="BP92" s="29"/>
      <c r="BQ92" s="36"/>
      <c r="BR92" s="29"/>
      <c r="BS92" s="36"/>
      <c r="BT92" s="36"/>
      <c r="BU92" s="36"/>
      <c r="BV92" s="36"/>
    </row>
    <row r="93" spans="1:75" x14ac:dyDescent="0.25">
      <c r="A93" s="39">
        <v>91</v>
      </c>
      <c r="B93" s="39">
        <v>1</v>
      </c>
      <c r="C93" s="37" t="s">
        <v>556</v>
      </c>
      <c r="D93" s="40">
        <f>июнь!D93-июнь!E93</f>
        <v>51.665955420289862</v>
      </c>
      <c r="E93" s="40">
        <f t="shared" si="1"/>
        <v>0</v>
      </c>
      <c r="F93" s="36"/>
      <c r="G93" s="36"/>
      <c r="H93" s="36"/>
      <c r="I93" s="27"/>
      <c r="J93" s="36"/>
      <c r="K93" s="36"/>
      <c r="L93" s="36"/>
      <c r="M93" s="36"/>
      <c r="N93" s="36"/>
      <c r="O93" s="29"/>
      <c r="P93" s="36"/>
      <c r="Q93" s="29"/>
      <c r="R93" s="36"/>
      <c r="S93" s="36"/>
      <c r="T93" s="36"/>
      <c r="U93" s="36"/>
      <c r="V93" s="36"/>
      <c r="W93" s="36"/>
      <c r="X93" s="36"/>
      <c r="Y93" s="29"/>
      <c r="Z93" s="36"/>
      <c r="AA93" s="66"/>
      <c r="AB93" s="36"/>
      <c r="AC93" s="36"/>
      <c r="AD93" s="36"/>
      <c r="AE93" s="36"/>
      <c r="AF93" s="36"/>
      <c r="AG93" s="36"/>
      <c r="AH93" s="29"/>
      <c r="AI93" s="36"/>
      <c r="AJ93" s="29"/>
      <c r="AK93" s="36"/>
      <c r="AL93" s="36"/>
      <c r="AM93" s="36"/>
      <c r="AN93" s="29"/>
      <c r="AO93" s="36"/>
      <c r="AP93" s="29"/>
      <c r="AQ93" s="36"/>
      <c r="AR93" s="29"/>
      <c r="AS93" s="36"/>
      <c r="AT93" s="36"/>
      <c r="AU93" s="36"/>
      <c r="AV93" s="29"/>
      <c r="AW93" s="36"/>
      <c r="AX93" s="36"/>
      <c r="AY93" s="36"/>
      <c r="AZ93" s="29"/>
      <c r="BA93" s="36"/>
      <c r="BB93" s="36"/>
      <c r="BC93" s="36"/>
      <c r="BD93" s="36"/>
      <c r="BE93" s="36"/>
      <c r="BF93" s="36"/>
      <c r="BG93" s="36"/>
      <c r="BH93" s="36"/>
      <c r="BI93" s="36"/>
      <c r="BJ93" s="29"/>
      <c r="BK93" s="36"/>
      <c r="BL93" s="29"/>
      <c r="BM93" s="36"/>
      <c r="BN93" s="36"/>
      <c r="BO93" s="36"/>
      <c r="BP93" s="29"/>
      <c r="BQ93" s="36"/>
      <c r="BR93" s="29"/>
      <c r="BS93" s="36"/>
      <c r="BT93" s="36"/>
      <c r="BU93" s="36"/>
      <c r="BV93" s="36"/>
    </row>
    <row r="94" spans="1:75" s="86" customFormat="1" x14ac:dyDescent="0.25">
      <c r="A94" s="79">
        <v>4</v>
      </c>
      <c r="B94" s="79">
        <v>1</v>
      </c>
      <c r="C94" s="80" t="s">
        <v>557</v>
      </c>
      <c r="D94" s="81">
        <f>июнь!D94-июнь!E94</f>
        <v>32.130197855072439</v>
      </c>
      <c r="E94" s="81">
        <f t="shared" si="1"/>
        <v>3.3530000000000002</v>
      </c>
      <c r="F94" s="82"/>
      <c r="G94" s="82"/>
      <c r="H94" s="82"/>
      <c r="I94" s="83"/>
      <c r="J94" s="82"/>
      <c r="K94" s="82"/>
      <c r="L94" s="82"/>
      <c r="M94" s="82"/>
      <c r="N94" s="82"/>
      <c r="O94" s="84"/>
      <c r="P94" s="82"/>
      <c r="Q94" s="84"/>
      <c r="R94" s="82"/>
      <c r="S94" s="82"/>
      <c r="T94" s="82"/>
      <c r="U94" s="82"/>
      <c r="V94" s="82"/>
      <c r="W94" s="82"/>
      <c r="X94" s="82"/>
      <c r="Y94" s="84"/>
      <c r="Z94" s="82"/>
      <c r="AA94" s="85"/>
      <c r="AB94" s="82"/>
      <c r="AC94" s="82"/>
      <c r="AD94" s="82"/>
      <c r="AE94" s="82"/>
      <c r="AF94" s="82"/>
      <c r="AG94" s="82"/>
      <c r="AH94" s="84">
        <v>4</v>
      </c>
      <c r="AI94" s="82">
        <v>3.3530000000000002</v>
      </c>
      <c r="AJ94" s="84"/>
      <c r="AK94" s="82"/>
      <c r="AL94" s="82"/>
      <c r="AM94" s="82"/>
      <c r="AN94" s="84"/>
      <c r="AO94" s="82"/>
      <c r="AP94" s="84"/>
      <c r="AQ94" s="82"/>
      <c r="AR94" s="84"/>
      <c r="AS94" s="82"/>
      <c r="AT94" s="82"/>
      <c r="AU94" s="82"/>
      <c r="AV94" s="84"/>
      <c r="AW94" s="82"/>
      <c r="AX94" s="82"/>
      <c r="AY94" s="82"/>
      <c r="AZ94" s="84"/>
      <c r="BA94" s="82"/>
      <c r="BB94" s="82"/>
      <c r="BC94" s="82"/>
      <c r="BD94" s="82"/>
      <c r="BE94" s="82"/>
      <c r="BF94" s="82"/>
      <c r="BG94" s="82"/>
      <c r="BH94" s="82"/>
      <c r="BI94" s="82"/>
      <c r="BJ94" s="84"/>
      <c r="BK94" s="82"/>
      <c r="BL94" s="84"/>
      <c r="BM94" s="82"/>
      <c r="BN94" s="82"/>
      <c r="BO94" s="82"/>
      <c r="BP94" s="84"/>
      <c r="BQ94" s="82"/>
      <c r="BR94" s="84"/>
      <c r="BS94" s="82"/>
      <c r="BT94" s="82"/>
      <c r="BU94" s="82"/>
      <c r="BV94" s="82"/>
    </row>
    <row r="95" spans="1:75" x14ac:dyDescent="0.25">
      <c r="A95" s="39">
        <v>93</v>
      </c>
      <c r="B95" s="39">
        <v>1</v>
      </c>
      <c r="C95" s="37" t="s">
        <v>558</v>
      </c>
      <c r="D95" s="40">
        <f>июнь!D95-июнь!E95</f>
        <v>116.02506627053137</v>
      </c>
      <c r="E95" s="40">
        <f t="shared" si="1"/>
        <v>0</v>
      </c>
      <c r="F95" s="36"/>
      <c r="G95" s="36"/>
      <c r="H95" s="36"/>
      <c r="I95" s="27"/>
      <c r="J95" s="36"/>
      <c r="K95" s="36"/>
      <c r="L95" s="36"/>
      <c r="M95" s="36"/>
      <c r="N95" s="36"/>
      <c r="O95" s="29"/>
      <c r="P95" s="36"/>
      <c r="Q95" s="29"/>
      <c r="R95" s="36"/>
      <c r="S95" s="36"/>
      <c r="T95" s="36"/>
      <c r="U95" s="36"/>
      <c r="V95" s="36"/>
      <c r="W95" s="36"/>
      <c r="X95" s="36"/>
      <c r="Y95" s="29"/>
      <c r="Z95" s="36"/>
      <c r="AA95" s="66"/>
      <c r="AB95" s="36"/>
      <c r="AC95" s="36"/>
      <c r="AD95" s="36"/>
      <c r="AE95" s="36"/>
      <c r="AF95" s="36"/>
      <c r="AG95" s="36"/>
      <c r="AH95" s="29"/>
      <c r="AI95" s="36"/>
      <c r="AJ95" s="29"/>
      <c r="AK95" s="36"/>
      <c r="AL95" s="36"/>
      <c r="AM95" s="36"/>
      <c r="AN95" s="29"/>
      <c r="AO95" s="36"/>
      <c r="AP95" s="29"/>
      <c r="AQ95" s="36"/>
      <c r="AR95" s="29"/>
      <c r="AS95" s="36"/>
      <c r="AT95" s="36"/>
      <c r="AU95" s="36"/>
      <c r="AV95" s="29"/>
      <c r="AW95" s="36"/>
      <c r="AX95" s="36"/>
      <c r="AY95" s="36"/>
      <c r="AZ95" s="29"/>
      <c r="BA95" s="36"/>
      <c r="BB95" s="36"/>
      <c r="BC95" s="36"/>
      <c r="BD95" s="36"/>
      <c r="BE95" s="36"/>
      <c r="BF95" s="36"/>
      <c r="BG95" s="36"/>
      <c r="BH95" s="36"/>
      <c r="BI95" s="36"/>
      <c r="BJ95" s="29"/>
      <c r="BK95" s="36"/>
      <c r="BL95" s="29"/>
      <c r="BM95" s="36"/>
      <c r="BN95" s="36"/>
      <c r="BO95" s="36"/>
      <c r="BP95" s="29"/>
      <c r="BQ95" s="36"/>
      <c r="BR95" s="29"/>
      <c r="BS95" s="36"/>
      <c r="BT95" s="36"/>
      <c r="BU95" s="36"/>
      <c r="BV95" s="36"/>
    </row>
    <row r="96" spans="1:75" x14ac:dyDescent="0.25">
      <c r="A96" s="16">
        <v>94</v>
      </c>
      <c r="B96" s="16">
        <v>1</v>
      </c>
      <c r="C96" s="31" t="s">
        <v>559</v>
      </c>
      <c r="D96" s="40">
        <f>июнь!D96-июнь!E96</f>
        <v>900.20681747826086</v>
      </c>
      <c r="E96" s="40">
        <f t="shared" si="1"/>
        <v>0</v>
      </c>
      <c r="F96" s="36"/>
      <c r="G96" s="36"/>
      <c r="H96" s="36"/>
      <c r="I96" s="27"/>
      <c r="J96" s="36"/>
      <c r="K96" s="36"/>
      <c r="L96" s="36"/>
      <c r="M96" s="36"/>
      <c r="N96" s="36"/>
      <c r="O96" s="29"/>
      <c r="P96" s="36"/>
      <c r="Q96" s="29"/>
      <c r="R96" s="36"/>
      <c r="S96" s="36"/>
      <c r="T96" s="36"/>
      <c r="U96" s="36"/>
      <c r="V96" s="36"/>
      <c r="W96" s="36"/>
      <c r="X96" s="36"/>
      <c r="Y96" s="29"/>
      <c r="Z96" s="36"/>
      <c r="AA96" s="66"/>
      <c r="AB96" s="36"/>
      <c r="AC96" s="36"/>
      <c r="AD96" s="36"/>
      <c r="AE96" s="36"/>
      <c r="AF96" s="36"/>
      <c r="AG96" s="36"/>
      <c r="AH96" s="29"/>
      <c r="AI96" s="36"/>
      <c r="AJ96" s="29"/>
      <c r="AK96" s="36"/>
      <c r="AL96" s="36"/>
      <c r="AM96" s="36"/>
      <c r="AN96" s="29"/>
      <c r="AO96" s="36"/>
      <c r="AP96" s="29"/>
      <c r="AQ96" s="36"/>
      <c r="AR96" s="29"/>
      <c r="AS96" s="36"/>
      <c r="AT96" s="36"/>
      <c r="AU96" s="36"/>
      <c r="AV96" s="29"/>
      <c r="AW96" s="36"/>
      <c r="AX96" s="36"/>
      <c r="AY96" s="36"/>
      <c r="AZ96" s="29"/>
      <c r="BA96" s="36"/>
      <c r="BB96" s="36"/>
      <c r="BC96" s="36"/>
      <c r="BD96" s="36"/>
      <c r="BE96" s="36"/>
      <c r="BF96" s="36"/>
      <c r="BG96" s="36"/>
      <c r="BH96" s="36"/>
      <c r="BI96" s="36"/>
      <c r="BJ96" s="29"/>
      <c r="BK96" s="36"/>
      <c r="BL96" s="29"/>
      <c r="BM96" s="36"/>
      <c r="BN96" s="36"/>
      <c r="BO96" s="36"/>
      <c r="BP96" s="29"/>
      <c r="BQ96" s="36"/>
      <c r="BR96" s="29"/>
      <c r="BS96" s="36"/>
      <c r="BT96" s="36"/>
      <c r="BU96" s="36"/>
      <c r="BV96" s="36"/>
    </row>
    <row r="97" spans="1:75" x14ac:dyDescent="0.25">
      <c r="A97" s="16">
        <v>95</v>
      </c>
      <c r="B97" s="16">
        <v>1</v>
      </c>
      <c r="C97" s="31" t="s">
        <v>560</v>
      </c>
      <c r="D97" s="40">
        <f>июнь!D97-июнь!E97</f>
        <v>965.76760457004832</v>
      </c>
      <c r="E97" s="40">
        <f t="shared" si="1"/>
        <v>0</v>
      </c>
      <c r="F97" s="36"/>
      <c r="G97" s="36"/>
      <c r="H97" s="36"/>
      <c r="I97" s="27"/>
      <c r="J97" s="36"/>
      <c r="K97" s="36"/>
      <c r="L97" s="36"/>
      <c r="M97" s="36"/>
      <c r="N97" s="36"/>
      <c r="O97" s="29"/>
      <c r="P97" s="36"/>
      <c r="Q97" s="29"/>
      <c r="R97" s="36"/>
      <c r="S97" s="36"/>
      <c r="T97" s="36"/>
      <c r="U97" s="36"/>
      <c r="V97" s="36"/>
      <c r="W97" s="36"/>
      <c r="X97" s="36"/>
      <c r="Y97" s="29"/>
      <c r="Z97" s="36"/>
      <c r="AA97" s="66"/>
      <c r="AB97" s="36"/>
      <c r="AC97" s="36"/>
      <c r="AD97" s="36"/>
      <c r="AE97" s="36"/>
      <c r="AF97" s="36"/>
      <c r="AG97" s="36"/>
      <c r="AH97" s="29"/>
      <c r="AI97" s="36"/>
      <c r="AJ97" s="29"/>
      <c r="AK97" s="36"/>
      <c r="AL97" s="36"/>
      <c r="AM97" s="36"/>
      <c r="AN97" s="29"/>
      <c r="AO97" s="36"/>
      <c r="AP97" s="29"/>
      <c r="AQ97" s="36"/>
      <c r="AR97" s="29"/>
      <c r="AS97" s="36"/>
      <c r="AT97" s="36"/>
      <c r="AU97" s="36"/>
      <c r="AV97" s="29"/>
      <c r="AW97" s="36"/>
      <c r="AX97" s="36"/>
      <c r="AY97" s="36"/>
      <c r="AZ97" s="29"/>
      <c r="BA97" s="36"/>
      <c r="BB97" s="36"/>
      <c r="BC97" s="36"/>
      <c r="BD97" s="36"/>
      <c r="BE97" s="36"/>
      <c r="BF97" s="36"/>
      <c r="BG97" s="36"/>
      <c r="BH97" s="36"/>
      <c r="BI97" s="36"/>
      <c r="BJ97" s="29"/>
      <c r="BK97" s="36"/>
      <c r="BL97" s="29"/>
      <c r="BM97" s="36"/>
      <c r="BN97" s="36"/>
      <c r="BO97" s="36"/>
      <c r="BP97" s="29"/>
      <c r="BQ97" s="36"/>
      <c r="BR97" s="29"/>
      <c r="BS97" s="36"/>
      <c r="BT97" s="36"/>
      <c r="BU97" s="36"/>
      <c r="BV97" s="36"/>
    </row>
    <row r="98" spans="1:75" s="86" customFormat="1" x14ac:dyDescent="0.25">
      <c r="A98" s="79">
        <v>96</v>
      </c>
      <c r="B98" s="79">
        <v>1</v>
      </c>
      <c r="C98" s="80" t="s">
        <v>561</v>
      </c>
      <c r="D98" s="81">
        <f>июнь!D98-июнь!E98</f>
        <v>579.73991567149744</v>
      </c>
      <c r="E98" s="81">
        <f t="shared" si="1"/>
        <v>0.626</v>
      </c>
      <c r="F98" s="82"/>
      <c r="G98" s="82"/>
      <c r="H98" s="82"/>
      <c r="I98" s="83"/>
      <c r="J98" s="82"/>
      <c r="K98" s="82"/>
      <c r="L98" s="82"/>
      <c r="M98" s="82"/>
      <c r="N98" s="82"/>
      <c r="O98" s="84"/>
      <c r="P98" s="82"/>
      <c r="Q98" s="84"/>
      <c r="R98" s="82"/>
      <c r="S98" s="82"/>
      <c r="T98" s="82"/>
      <c r="U98" s="82"/>
      <c r="V98" s="82"/>
      <c r="W98" s="82"/>
      <c r="X98" s="82"/>
      <c r="Y98" s="84"/>
      <c r="Z98" s="82"/>
      <c r="AA98" s="85"/>
      <c r="AB98" s="82"/>
      <c r="AC98" s="82"/>
      <c r="AD98" s="82"/>
      <c r="AE98" s="82"/>
      <c r="AF98" s="82"/>
      <c r="AG98" s="82"/>
      <c r="AH98" s="84">
        <v>1</v>
      </c>
      <c r="AI98" s="82">
        <v>0.626</v>
      </c>
      <c r="AJ98" s="84"/>
      <c r="AK98" s="82"/>
      <c r="AL98" s="82"/>
      <c r="AM98" s="82"/>
      <c r="AN98" s="84"/>
      <c r="AO98" s="82"/>
      <c r="AP98" s="84"/>
      <c r="AQ98" s="82"/>
      <c r="AR98" s="84"/>
      <c r="AS98" s="82"/>
      <c r="AT98" s="82"/>
      <c r="AU98" s="82"/>
      <c r="AV98" s="84"/>
      <c r="AW98" s="82"/>
      <c r="AX98" s="82"/>
      <c r="AY98" s="82"/>
      <c r="AZ98" s="84"/>
      <c r="BA98" s="82"/>
      <c r="BB98" s="82"/>
      <c r="BC98" s="82"/>
      <c r="BD98" s="82"/>
      <c r="BE98" s="82"/>
      <c r="BF98" s="82"/>
      <c r="BG98" s="82"/>
      <c r="BH98" s="82"/>
      <c r="BI98" s="82"/>
      <c r="BJ98" s="84"/>
      <c r="BK98" s="82"/>
      <c r="BL98" s="84"/>
      <c r="BM98" s="82"/>
      <c r="BN98" s="82"/>
      <c r="BO98" s="82"/>
      <c r="BP98" s="84"/>
      <c r="BQ98" s="82"/>
      <c r="BR98" s="84"/>
      <c r="BS98" s="82"/>
      <c r="BT98" s="82"/>
      <c r="BU98" s="82"/>
      <c r="BV98" s="82"/>
    </row>
    <row r="99" spans="1:75" s="86" customFormat="1" x14ac:dyDescent="0.25">
      <c r="A99" s="79">
        <v>97</v>
      </c>
      <c r="B99" s="79">
        <v>1</v>
      </c>
      <c r="C99" s="80" t="s">
        <v>562</v>
      </c>
      <c r="D99" s="81">
        <f>июнь!D99-июнь!E99</f>
        <v>-434.23643902415461</v>
      </c>
      <c r="E99" s="81">
        <f t="shared" si="1"/>
        <v>2.4390000000000001</v>
      </c>
      <c r="F99" s="82"/>
      <c r="G99" s="82"/>
      <c r="H99" s="82"/>
      <c r="I99" s="83"/>
      <c r="J99" s="82"/>
      <c r="K99" s="82"/>
      <c r="L99" s="82"/>
      <c r="M99" s="82"/>
      <c r="N99" s="82"/>
      <c r="O99" s="84"/>
      <c r="P99" s="82"/>
      <c r="Q99" s="84"/>
      <c r="R99" s="82"/>
      <c r="S99" s="82"/>
      <c r="T99" s="82"/>
      <c r="U99" s="82"/>
      <c r="V99" s="82"/>
      <c r="W99" s="82"/>
      <c r="X99" s="82"/>
      <c r="Y99" s="84"/>
      <c r="Z99" s="82"/>
      <c r="AA99" s="85"/>
      <c r="AB99" s="82"/>
      <c r="AC99" s="82"/>
      <c r="AD99" s="82"/>
      <c r="AE99" s="82"/>
      <c r="AF99" s="82"/>
      <c r="AG99" s="82"/>
      <c r="AH99" s="84">
        <v>10</v>
      </c>
      <c r="AI99" s="82">
        <v>0.626</v>
      </c>
      <c r="AJ99" s="84"/>
      <c r="AK99" s="82"/>
      <c r="AL99" s="82"/>
      <c r="AM99" s="82"/>
      <c r="AN99" s="84"/>
      <c r="AO99" s="82"/>
      <c r="AP99" s="84"/>
      <c r="AQ99" s="82"/>
      <c r="AR99" s="84"/>
      <c r="AS99" s="82"/>
      <c r="AT99" s="82"/>
      <c r="AU99" s="82"/>
      <c r="AV99" s="84"/>
      <c r="AW99" s="82"/>
      <c r="AX99" s="82"/>
      <c r="AY99" s="82"/>
      <c r="AZ99" s="84"/>
      <c r="BA99" s="82"/>
      <c r="BB99" s="82"/>
      <c r="BC99" s="82"/>
      <c r="BD99" s="82"/>
      <c r="BE99" s="82"/>
      <c r="BF99" s="82"/>
      <c r="BG99" s="82"/>
      <c r="BH99" s="82"/>
      <c r="BI99" s="82"/>
      <c r="BJ99" s="84"/>
      <c r="BK99" s="82"/>
      <c r="BL99" s="84"/>
      <c r="BM99" s="82"/>
      <c r="BN99" s="82"/>
      <c r="BO99" s="82"/>
      <c r="BP99" s="84"/>
      <c r="BQ99" s="82"/>
      <c r="BR99" s="84"/>
      <c r="BS99" s="82"/>
      <c r="BT99" s="82"/>
      <c r="BU99" s="82"/>
      <c r="BV99" s="82">
        <v>1.8129999999999999</v>
      </c>
      <c r="BW99" s="86" t="s">
        <v>1156</v>
      </c>
    </row>
    <row r="100" spans="1:75" x14ac:dyDescent="0.25">
      <c r="A100" s="16">
        <v>98</v>
      </c>
      <c r="B100" s="16">
        <v>1</v>
      </c>
      <c r="C100" s="31" t="s">
        <v>563</v>
      </c>
      <c r="D100" s="40">
        <f>июнь!D100-июнь!E100</f>
        <v>-483.94286906280206</v>
      </c>
      <c r="E100" s="40">
        <f t="shared" si="1"/>
        <v>0</v>
      </c>
      <c r="F100" s="36"/>
      <c r="G100" s="36"/>
      <c r="H100" s="36"/>
      <c r="I100" s="27"/>
      <c r="J100" s="36"/>
      <c r="K100" s="36"/>
      <c r="L100" s="36"/>
      <c r="M100" s="36"/>
      <c r="N100" s="36"/>
      <c r="O100" s="29"/>
      <c r="P100" s="36"/>
      <c r="Q100" s="29"/>
      <c r="R100" s="36"/>
      <c r="S100" s="36"/>
      <c r="T100" s="36"/>
      <c r="U100" s="36"/>
      <c r="V100" s="36"/>
      <c r="W100" s="36"/>
      <c r="X100" s="36"/>
      <c r="Y100" s="29"/>
      <c r="Z100" s="36"/>
      <c r="AA100" s="66"/>
      <c r="AB100" s="36"/>
      <c r="AC100" s="36"/>
      <c r="AD100" s="36"/>
      <c r="AE100" s="36"/>
      <c r="AF100" s="36"/>
      <c r="AG100" s="36"/>
      <c r="AH100" s="29"/>
      <c r="AI100" s="36"/>
      <c r="AJ100" s="29"/>
      <c r="AK100" s="36"/>
      <c r="AL100" s="36"/>
      <c r="AM100" s="36"/>
      <c r="AN100" s="29"/>
      <c r="AO100" s="36"/>
      <c r="AP100" s="29"/>
      <c r="AQ100" s="36"/>
      <c r="AR100" s="29"/>
      <c r="AS100" s="36"/>
      <c r="AT100" s="36"/>
      <c r="AU100" s="36"/>
      <c r="AV100" s="29"/>
      <c r="AW100" s="36"/>
      <c r="AX100" s="36"/>
      <c r="AY100" s="36"/>
      <c r="AZ100" s="29"/>
      <c r="BA100" s="36"/>
      <c r="BB100" s="36"/>
      <c r="BC100" s="36"/>
      <c r="BD100" s="36"/>
      <c r="BE100" s="36"/>
      <c r="BF100" s="36"/>
      <c r="BG100" s="36"/>
      <c r="BH100" s="36"/>
      <c r="BI100" s="36"/>
      <c r="BJ100" s="29"/>
      <c r="BK100" s="36"/>
      <c r="BL100" s="29"/>
      <c r="BM100" s="36"/>
      <c r="BN100" s="36"/>
      <c r="BO100" s="36"/>
      <c r="BP100" s="29"/>
      <c r="BQ100" s="36"/>
      <c r="BR100" s="29"/>
      <c r="BS100" s="36"/>
      <c r="BT100" s="36"/>
      <c r="BU100" s="36"/>
      <c r="BV100" s="36"/>
    </row>
    <row r="101" spans="1:75" s="86" customFormat="1" x14ac:dyDescent="0.25">
      <c r="A101" s="79">
        <v>99</v>
      </c>
      <c r="B101" s="79">
        <v>1</v>
      </c>
      <c r="C101" s="80" t="s">
        <v>564</v>
      </c>
      <c r="D101" s="81">
        <f>июнь!D101-июнь!E101</f>
        <v>863.65935278260861</v>
      </c>
      <c r="E101" s="81">
        <f t="shared" si="1"/>
        <v>21.613</v>
      </c>
      <c r="F101" s="82"/>
      <c r="G101" s="82"/>
      <c r="H101" s="82"/>
      <c r="I101" s="83"/>
      <c r="J101" s="82"/>
      <c r="K101" s="82"/>
      <c r="L101" s="82"/>
      <c r="M101" s="82"/>
      <c r="N101" s="82"/>
      <c r="O101" s="84"/>
      <c r="P101" s="82"/>
      <c r="Q101" s="84"/>
      <c r="R101" s="82"/>
      <c r="S101" s="82"/>
      <c r="T101" s="82"/>
      <c r="U101" s="82"/>
      <c r="V101" s="82"/>
      <c r="W101" s="82"/>
      <c r="X101" s="82"/>
      <c r="Y101" s="84"/>
      <c r="Z101" s="82"/>
      <c r="AA101" s="85"/>
      <c r="AB101" s="82"/>
      <c r="AC101" s="82"/>
      <c r="AD101" s="82"/>
      <c r="AE101" s="82"/>
      <c r="AF101" s="82"/>
      <c r="AG101" s="82"/>
      <c r="AH101" s="84"/>
      <c r="AI101" s="82"/>
      <c r="AJ101" s="84"/>
      <c r="AK101" s="82"/>
      <c r="AL101" s="82"/>
      <c r="AM101" s="82"/>
      <c r="AN101" s="84"/>
      <c r="AO101" s="82"/>
      <c r="AP101" s="84"/>
      <c r="AQ101" s="82"/>
      <c r="AR101" s="84"/>
      <c r="AS101" s="82"/>
      <c r="AT101" s="82"/>
      <c r="AU101" s="82"/>
      <c r="AV101" s="84"/>
      <c r="AW101" s="82"/>
      <c r="AX101" s="82"/>
      <c r="AY101" s="82"/>
      <c r="AZ101" s="84"/>
      <c r="BA101" s="82"/>
      <c r="BB101" s="82"/>
      <c r="BC101" s="82"/>
      <c r="BD101" s="82"/>
      <c r="BE101" s="82"/>
      <c r="BF101" s="82"/>
      <c r="BG101" s="82"/>
      <c r="BH101" s="82"/>
      <c r="BI101" s="82"/>
      <c r="BJ101" s="84"/>
      <c r="BK101" s="82"/>
      <c r="BL101" s="84"/>
      <c r="BM101" s="82"/>
      <c r="BN101" s="82">
        <v>1.2E-2</v>
      </c>
      <c r="BO101" s="82">
        <v>21.613</v>
      </c>
      <c r="BP101" s="84"/>
      <c r="BQ101" s="82"/>
      <c r="BR101" s="84"/>
      <c r="BS101" s="82"/>
      <c r="BT101" s="82"/>
      <c r="BU101" s="82"/>
      <c r="BV101" s="82"/>
    </row>
    <row r="102" spans="1:75" s="86" customFormat="1" x14ac:dyDescent="0.25">
      <c r="A102" s="79">
        <v>100</v>
      </c>
      <c r="B102" s="79">
        <v>1</v>
      </c>
      <c r="C102" s="80" t="s">
        <v>565</v>
      </c>
      <c r="D102" s="81">
        <f>июнь!D102-июнь!E102</f>
        <v>298.73921200000001</v>
      </c>
      <c r="E102" s="81">
        <f t="shared" si="1"/>
        <v>1.889</v>
      </c>
      <c r="F102" s="82"/>
      <c r="G102" s="82"/>
      <c r="H102" s="82"/>
      <c r="I102" s="83"/>
      <c r="J102" s="82"/>
      <c r="K102" s="82"/>
      <c r="L102" s="82"/>
      <c r="M102" s="82"/>
      <c r="N102" s="82"/>
      <c r="O102" s="84"/>
      <c r="P102" s="82"/>
      <c r="Q102" s="84"/>
      <c r="R102" s="82"/>
      <c r="S102" s="82"/>
      <c r="T102" s="82"/>
      <c r="U102" s="82"/>
      <c r="V102" s="82"/>
      <c r="W102" s="82"/>
      <c r="X102" s="82"/>
      <c r="Y102" s="84"/>
      <c r="Z102" s="82"/>
      <c r="AA102" s="85"/>
      <c r="AB102" s="82"/>
      <c r="AC102" s="82"/>
      <c r="AD102" s="82"/>
      <c r="AE102" s="82"/>
      <c r="AF102" s="82"/>
      <c r="AG102" s="82"/>
      <c r="AH102" s="84"/>
      <c r="AI102" s="82"/>
      <c r="AJ102" s="84"/>
      <c r="AK102" s="82"/>
      <c r="AL102" s="82"/>
      <c r="AM102" s="82"/>
      <c r="AN102" s="84"/>
      <c r="AO102" s="82"/>
      <c r="AP102" s="84"/>
      <c r="AQ102" s="82"/>
      <c r="AR102" s="84"/>
      <c r="AS102" s="82"/>
      <c r="AT102" s="82"/>
      <c r="AU102" s="82"/>
      <c r="AV102" s="84"/>
      <c r="AW102" s="82"/>
      <c r="AX102" s="82"/>
      <c r="AY102" s="82"/>
      <c r="AZ102" s="84"/>
      <c r="BA102" s="82"/>
      <c r="BB102" s="82"/>
      <c r="BC102" s="82"/>
      <c r="BD102" s="82"/>
      <c r="BE102" s="82"/>
      <c r="BF102" s="82"/>
      <c r="BG102" s="82"/>
      <c r="BH102" s="82"/>
      <c r="BI102" s="82"/>
      <c r="BJ102" s="84"/>
      <c r="BK102" s="82"/>
      <c r="BL102" s="84">
        <v>1</v>
      </c>
      <c r="BM102" s="82">
        <v>1.889</v>
      </c>
      <c r="BN102" s="82"/>
      <c r="BO102" s="82"/>
      <c r="BP102" s="84"/>
      <c r="BQ102" s="82"/>
      <c r="BR102" s="84"/>
      <c r="BS102" s="82"/>
      <c r="BT102" s="82"/>
      <c r="BU102" s="82"/>
      <c r="BV102" s="82"/>
    </row>
    <row r="103" spans="1:75" s="86" customFormat="1" x14ac:dyDescent="0.25">
      <c r="A103" s="79">
        <v>101</v>
      </c>
      <c r="B103" s="79">
        <v>1</v>
      </c>
      <c r="C103" s="80" t="s">
        <v>566</v>
      </c>
      <c r="D103" s="81">
        <f>июнь!D103-июнь!E103</f>
        <v>307.40588342028991</v>
      </c>
      <c r="E103" s="81">
        <f t="shared" si="1"/>
        <v>30.744999999999997</v>
      </c>
      <c r="F103" s="82"/>
      <c r="G103" s="82"/>
      <c r="H103" s="82"/>
      <c r="I103" s="83"/>
      <c r="J103" s="82"/>
      <c r="K103" s="82"/>
      <c r="L103" s="82"/>
      <c r="M103" s="82"/>
      <c r="N103" s="82"/>
      <c r="O103" s="84"/>
      <c r="P103" s="82"/>
      <c r="Q103" s="84"/>
      <c r="R103" s="82"/>
      <c r="S103" s="82"/>
      <c r="T103" s="82"/>
      <c r="U103" s="82"/>
      <c r="V103" s="82"/>
      <c r="W103" s="82"/>
      <c r="X103" s="82"/>
      <c r="Y103" s="84"/>
      <c r="Z103" s="82"/>
      <c r="AA103" s="85"/>
      <c r="AB103" s="82"/>
      <c r="AC103" s="82"/>
      <c r="AD103" s="82"/>
      <c r="AE103" s="82"/>
      <c r="AF103" s="82"/>
      <c r="AG103" s="82"/>
      <c r="AH103" s="84"/>
      <c r="AI103" s="82"/>
      <c r="AJ103" s="84"/>
      <c r="AK103" s="82"/>
      <c r="AL103" s="82">
        <v>2E-3</v>
      </c>
      <c r="AM103" s="82">
        <v>1.9</v>
      </c>
      <c r="AN103" s="84"/>
      <c r="AO103" s="82"/>
      <c r="AP103" s="84"/>
      <c r="AQ103" s="82"/>
      <c r="AR103" s="84"/>
      <c r="AS103" s="82"/>
      <c r="AT103" s="82"/>
      <c r="AU103" s="82"/>
      <c r="AV103" s="84"/>
      <c r="AW103" s="82"/>
      <c r="AX103" s="82"/>
      <c r="AY103" s="82"/>
      <c r="AZ103" s="84"/>
      <c r="BA103" s="82"/>
      <c r="BB103" s="82"/>
      <c r="BC103" s="82"/>
      <c r="BD103" s="82"/>
      <c r="BE103" s="82"/>
      <c r="BF103" s="82">
        <v>0.01</v>
      </c>
      <c r="BG103" s="82">
        <v>11.77</v>
      </c>
      <c r="BH103" s="82"/>
      <c r="BI103" s="82"/>
      <c r="BJ103" s="84"/>
      <c r="BK103" s="82"/>
      <c r="BL103" s="84">
        <v>22</v>
      </c>
      <c r="BM103" s="82">
        <v>17.074999999999999</v>
      </c>
      <c r="BN103" s="82"/>
      <c r="BO103" s="82"/>
      <c r="BP103" s="84"/>
      <c r="BQ103" s="82"/>
      <c r="BR103" s="84"/>
      <c r="BS103" s="82"/>
      <c r="BT103" s="82"/>
      <c r="BU103" s="82"/>
      <c r="BV103" s="82"/>
    </row>
    <row r="104" spans="1:75" s="86" customFormat="1" x14ac:dyDescent="0.25">
      <c r="A104" s="79">
        <v>102</v>
      </c>
      <c r="B104" s="79">
        <v>1</v>
      </c>
      <c r="C104" s="80" t="s">
        <v>567</v>
      </c>
      <c r="D104" s="81">
        <f>июнь!D104-июнь!E104</f>
        <v>-1083.8762490048305</v>
      </c>
      <c r="E104" s="81">
        <f t="shared" si="1"/>
        <v>41.512</v>
      </c>
      <c r="F104" s="82"/>
      <c r="G104" s="82"/>
      <c r="H104" s="82"/>
      <c r="I104" s="83"/>
      <c r="J104" s="82"/>
      <c r="K104" s="82"/>
      <c r="L104" s="82"/>
      <c r="M104" s="82"/>
      <c r="N104" s="82"/>
      <c r="O104" s="84"/>
      <c r="P104" s="82"/>
      <c r="Q104" s="84"/>
      <c r="R104" s="82"/>
      <c r="S104" s="82"/>
      <c r="T104" s="82"/>
      <c r="U104" s="82">
        <v>1.4999999999999999E-2</v>
      </c>
      <c r="V104" s="82">
        <v>32.228000000000002</v>
      </c>
      <c r="W104" s="82"/>
      <c r="X104" s="82"/>
      <c r="Y104" s="84"/>
      <c r="Z104" s="82"/>
      <c r="AA104" s="85"/>
      <c r="AB104" s="82"/>
      <c r="AC104" s="82"/>
      <c r="AD104" s="82"/>
      <c r="AE104" s="82"/>
      <c r="AF104" s="82"/>
      <c r="AG104" s="82"/>
      <c r="AH104" s="84"/>
      <c r="AI104" s="82"/>
      <c r="AJ104" s="84"/>
      <c r="AK104" s="82"/>
      <c r="AL104" s="82"/>
      <c r="AM104" s="82"/>
      <c r="AN104" s="84"/>
      <c r="AO104" s="82"/>
      <c r="AP104" s="84"/>
      <c r="AQ104" s="82"/>
      <c r="AR104" s="84"/>
      <c r="AS104" s="82"/>
      <c r="AT104" s="82"/>
      <c r="AU104" s="82"/>
      <c r="AV104" s="84"/>
      <c r="AW104" s="82"/>
      <c r="AX104" s="82"/>
      <c r="AY104" s="82"/>
      <c r="AZ104" s="84"/>
      <c r="BA104" s="82"/>
      <c r="BB104" s="82"/>
      <c r="BC104" s="82"/>
      <c r="BD104" s="82"/>
      <c r="BE104" s="82"/>
      <c r="BF104" s="82"/>
      <c r="BG104" s="82"/>
      <c r="BH104" s="82">
        <v>0.01</v>
      </c>
      <c r="BI104" s="82">
        <v>5.6849999999999996</v>
      </c>
      <c r="BJ104" s="84"/>
      <c r="BK104" s="82"/>
      <c r="BL104" s="84">
        <v>7</v>
      </c>
      <c r="BM104" s="82">
        <v>3.5990000000000002</v>
      </c>
      <c r="BN104" s="82"/>
      <c r="BO104" s="82"/>
      <c r="BP104" s="84"/>
      <c r="BQ104" s="82"/>
      <c r="BR104" s="84"/>
      <c r="BS104" s="82"/>
      <c r="BT104" s="82"/>
      <c r="BU104" s="82"/>
      <c r="BV104" s="82"/>
    </row>
    <row r="105" spans="1:75" x14ac:dyDescent="0.25">
      <c r="A105" s="16">
        <v>103</v>
      </c>
      <c r="B105" s="16">
        <v>1</v>
      </c>
      <c r="C105" s="31" t="s">
        <v>568</v>
      </c>
      <c r="D105" s="40">
        <f>июнь!D105-июнь!E105</f>
        <v>1203.7751364057972</v>
      </c>
      <c r="E105" s="40">
        <f t="shared" si="1"/>
        <v>0</v>
      </c>
      <c r="F105" s="36"/>
      <c r="G105" s="36"/>
      <c r="H105" s="36"/>
      <c r="I105" s="27"/>
      <c r="J105" s="36"/>
      <c r="K105" s="36"/>
      <c r="L105" s="36"/>
      <c r="M105" s="36"/>
      <c r="N105" s="36"/>
      <c r="O105" s="29"/>
      <c r="P105" s="36"/>
      <c r="Q105" s="29"/>
      <c r="R105" s="36"/>
      <c r="S105" s="36"/>
      <c r="T105" s="36"/>
      <c r="U105" s="36"/>
      <c r="V105" s="36"/>
      <c r="W105" s="36"/>
      <c r="X105" s="36"/>
      <c r="Y105" s="29"/>
      <c r="Z105" s="36"/>
      <c r="AA105" s="66"/>
      <c r="AB105" s="36"/>
      <c r="AC105" s="36"/>
      <c r="AD105" s="36"/>
      <c r="AE105" s="36"/>
      <c r="AF105" s="36"/>
      <c r="AG105" s="36"/>
      <c r="AH105" s="29"/>
      <c r="AI105" s="36"/>
      <c r="AJ105" s="29"/>
      <c r="AK105" s="36"/>
      <c r="AL105" s="36"/>
      <c r="AM105" s="36"/>
      <c r="AN105" s="29"/>
      <c r="AO105" s="36"/>
      <c r="AP105" s="29"/>
      <c r="AQ105" s="36"/>
      <c r="AR105" s="29"/>
      <c r="AS105" s="36"/>
      <c r="AT105" s="36"/>
      <c r="AU105" s="36"/>
      <c r="AV105" s="29"/>
      <c r="AW105" s="36"/>
      <c r="AX105" s="36"/>
      <c r="AY105" s="36"/>
      <c r="AZ105" s="29"/>
      <c r="BA105" s="36"/>
      <c r="BB105" s="36"/>
      <c r="BC105" s="36"/>
      <c r="BD105" s="36"/>
      <c r="BE105" s="36"/>
      <c r="BF105" s="36"/>
      <c r="BG105" s="36"/>
      <c r="BH105" s="36"/>
      <c r="BI105" s="36"/>
      <c r="BJ105" s="29"/>
      <c r="BK105" s="36"/>
      <c r="BL105" s="29"/>
      <c r="BM105" s="36"/>
      <c r="BN105" s="36"/>
      <c r="BO105" s="36"/>
      <c r="BP105" s="29"/>
      <c r="BQ105" s="36"/>
      <c r="BR105" s="29"/>
      <c r="BS105" s="36"/>
      <c r="BT105" s="36"/>
      <c r="BU105" s="36"/>
      <c r="BV105" s="36"/>
    </row>
    <row r="106" spans="1:75" s="86" customFormat="1" x14ac:dyDescent="0.25">
      <c r="A106" s="79">
        <v>104</v>
      </c>
      <c r="B106" s="79">
        <v>1</v>
      </c>
      <c r="C106" s="80" t="s">
        <v>569</v>
      </c>
      <c r="D106" s="81">
        <f>июнь!D106-июнь!E106</f>
        <v>147.98354935265701</v>
      </c>
      <c r="E106" s="81">
        <f t="shared" si="1"/>
        <v>7.6630000000000003</v>
      </c>
      <c r="F106" s="82"/>
      <c r="G106" s="82"/>
      <c r="H106" s="82"/>
      <c r="I106" s="83"/>
      <c r="J106" s="82"/>
      <c r="K106" s="82"/>
      <c r="L106" s="82"/>
      <c r="M106" s="82"/>
      <c r="N106" s="82"/>
      <c r="O106" s="84"/>
      <c r="P106" s="82"/>
      <c r="Q106" s="84"/>
      <c r="R106" s="82"/>
      <c r="S106" s="82"/>
      <c r="T106" s="82"/>
      <c r="U106" s="82"/>
      <c r="V106" s="82"/>
      <c r="W106" s="82"/>
      <c r="X106" s="82"/>
      <c r="Y106" s="84"/>
      <c r="Z106" s="82"/>
      <c r="AA106" s="85"/>
      <c r="AB106" s="82"/>
      <c r="AC106" s="82"/>
      <c r="AD106" s="82"/>
      <c r="AE106" s="82"/>
      <c r="AF106" s="82"/>
      <c r="AG106" s="82"/>
      <c r="AH106" s="84"/>
      <c r="AI106" s="82"/>
      <c r="AJ106" s="84"/>
      <c r="AK106" s="82"/>
      <c r="AL106" s="82"/>
      <c r="AM106" s="82"/>
      <c r="AN106" s="84"/>
      <c r="AO106" s="82"/>
      <c r="AP106" s="84"/>
      <c r="AQ106" s="82"/>
      <c r="AR106" s="84"/>
      <c r="AS106" s="82"/>
      <c r="AT106" s="82"/>
      <c r="AU106" s="82"/>
      <c r="AV106" s="84"/>
      <c r="AW106" s="82"/>
      <c r="AX106" s="82"/>
      <c r="AY106" s="82"/>
      <c r="AZ106" s="84"/>
      <c r="BA106" s="82"/>
      <c r="BB106" s="82"/>
      <c r="BC106" s="82"/>
      <c r="BD106" s="82"/>
      <c r="BE106" s="82"/>
      <c r="BF106" s="82"/>
      <c r="BG106" s="82"/>
      <c r="BH106" s="82"/>
      <c r="BI106" s="82"/>
      <c r="BJ106" s="84"/>
      <c r="BK106" s="82"/>
      <c r="BL106" s="84">
        <v>6</v>
      </c>
      <c r="BM106" s="82">
        <v>6.4729999999999999</v>
      </c>
      <c r="BN106" s="82"/>
      <c r="BO106" s="82"/>
      <c r="BP106" s="84"/>
      <c r="BQ106" s="82"/>
      <c r="BR106" s="84"/>
      <c r="BS106" s="82"/>
      <c r="BT106" s="82"/>
      <c r="BU106" s="82"/>
      <c r="BV106" s="82">
        <v>1.19</v>
      </c>
      <c r="BW106" s="86" t="s">
        <v>1081</v>
      </c>
    </row>
    <row r="107" spans="1:75" x14ac:dyDescent="0.25">
      <c r="A107" s="16">
        <v>105</v>
      </c>
      <c r="B107" s="16">
        <v>1</v>
      </c>
      <c r="C107" s="31" t="s">
        <v>570</v>
      </c>
      <c r="D107" s="40">
        <f>июнь!D107-июнь!E107</f>
        <v>373.99305727536228</v>
      </c>
      <c r="E107" s="40">
        <f t="shared" si="1"/>
        <v>0</v>
      </c>
      <c r="F107" s="36"/>
      <c r="G107" s="36"/>
      <c r="H107" s="36"/>
      <c r="I107" s="27"/>
      <c r="J107" s="36"/>
      <c r="K107" s="36"/>
      <c r="L107" s="36"/>
      <c r="M107" s="36"/>
      <c r="N107" s="36"/>
      <c r="O107" s="29"/>
      <c r="P107" s="36"/>
      <c r="Q107" s="29"/>
      <c r="R107" s="36"/>
      <c r="S107" s="36"/>
      <c r="T107" s="36"/>
      <c r="U107" s="36"/>
      <c r="V107" s="36"/>
      <c r="W107" s="36"/>
      <c r="X107" s="36"/>
      <c r="Y107" s="29"/>
      <c r="Z107" s="36"/>
      <c r="AA107" s="66"/>
      <c r="AB107" s="36"/>
      <c r="AC107" s="36"/>
      <c r="AD107" s="36"/>
      <c r="AE107" s="36"/>
      <c r="AF107" s="36"/>
      <c r="AG107" s="36"/>
      <c r="AH107" s="29"/>
      <c r="AI107" s="36"/>
      <c r="AJ107" s="29"/>
      <c r="AK107" s="36"/>
      <c r="AL107" s="36"/>
      <c r="AM107" s="36"/>
      <c r="AN107" s="29"/>
      <c r="AO107" s="36"/>
      <c r="AP107" s="29"/>
      <c r="AQ107" s="36"/>
      <c r="AR107" s="29"/>
      <c r="AS107" s="36"/>
      <c r="AT107" s="36"/>
      <c r="AU107" s="36"/>
      <c r="AV107" s="29"/>
      <c r="AW107" s="36"/>
      <c r="AX107" s="36"/>
      <c r="AY107" s="36"/>
      <c r="AZ107" s="29"/>
      <c r="BA107" s="36"/>
      <c r="BB107" s="36"/>
      <c r="BC107" s="36"/>
      <c r="BD107" s="36"/>
      <c r="BE107" s="36"/>
      <c r="BF107" s="36"/>
      <c r="BG107" s="36"/>
      <c r="BH107" s="36"/>
      <c r="BI107" s="36"/>
      <c r="BJ107" s="29"/>
      <c r="BK107" s="36"/>
      <c r="BL107" s="29"/>
      <c r="BM107" s="36"/>
      <c r="BN107" s="36"/>
      <c r="BO107" s="36"/>
      <c r="BP107" s="29"/>
      <c r="BQ107" s="36"/>
      <c r="BR107" s="29"/>
      <c r="BS107" s="36"/>
      <c r="BT107" s="36"/>
      <c r="BU107" s="36"/>
      <c r="BV107" s="36"/>
    </row>
    <row r="108" spans="1:75" s="86" customFormat="1" x14ac:dyDescent="0.25">
      <c r="A108" s="79">
        <v>106</v>
      </c>
      <c r="B108" s="79">
        <v>1</v>
      </c>
      <c r="C108" s="80" t="s">
        <v>571</v>
      </c>
      <c r="D108" s="81">
        <f>июнь!D108-июнь!E108</f>
        <v>1109.858467352657</v>
      </c>
      <c r="E108" s="81">
        <f t="shared" si="1"/>
        <v>2.1840000000000002</v>
      </c>
      <c r="F108" s="82"/>
      <c r="G108" s="82"/>
      <c r="H108" s="82"/>
      <c r="I108" s="83"/>
      <c r="J108" s="82"/>
      <c r="K108" s="82"/>
      <c r="L108" s="82"/>
      <c r="M108" s="82"/>
      <c r="N108" s="82"/>
      <c r="O108" s="84"/>
      <c r="P108" s="82"/>
      <c r="Q108" s="84"/>
      <c r="R108" s="82"/>
      <c r="S108" s="82"/>
      <c r="T108" s="82"/>
      <c r="U108" s="82"/>
      <c r="V108" s="82"/>
      <c r="W108" s="82"/>
      <c r="X108" s="82"/>
      <c r="Y108" s="84"/>
      <c r="Z108" s="82"/>
      <c r="AA108" s="85"/>
      <c r="AB108" s="82"/>
      <c r="AC108" s="82"/>
      <c r="AD108" s="82"/>
      <c r="AE108" s="82"/>
      <c r="AF108" s="82"/>
      <c r="AG108" s="82"/>
      <c r="AH108" s="84"/>
      <c r="AI108" s="82"/>
      <c r="AJ108" s="84"/>
      <c r="AK108" s="82"/>
      <c r="AL108" s="82"/>
      <c r="AM108" s="82"/>
      <c r="AN108" s="84"/>
      <c r="AO108" s="82"/>
      <c r="AP108" s="84"/>
      <c r="AQ108" s="82"/>
      <c r="AR108" s="84"/>
      <c r="AS108" s="82"/>
      <c r="AT108" s="82"/>
      <c r="AU108" s="82"/>
      <c r="AV108" s="84"/>
      <c r="AW108" s="82"/>
      <c r="AX108" s="82"/>
      <c r="AY108" s="82"/>
      <c r="AZ108" s="84"/>
      <c r="BA108" s="82"/>
      <c r="BB108" s="82"/>
      <c r="BC108" s="82"/>
      <c r="BD108" s="82"/>
      <c r="BE108" s="82"/>
      <c r="BF108" s="82"/>
      <c r="BG108" s="82"/>
      <c r="BH108" s="82"/>
      <c r="BI108" s="82"/>
      <c r="BJ108" s="84"/>
      <c r="BK108" s="82"/>
      <c r="BL108" s="84"/>
      <c r="BM108" s="82"/>
      <c r="BN108" s="82"/>
      <c r="BO108" s="82"/>
      <c r="BP108" s="84"/>
      <c r="BQ108" s="82"/>
      <c r="BR108" s="84"/>
      <c r="BS108" s="82"/>
      <c r="BT108" s="82"/>
      <c r="BU108" s="82"/>
      <c r="BV108" s="82">
        <v>2.1840000000000002</v>
      </c>
      <c r="BW108" s="86" t="s">
        <v>1157</v>
      </c>
    </row>
    <row r="109" spans="1:75" s="86" customFormat="1" x14ac:dyDescent="0.25">
      <c r="A109" s="79">
        <v>107</v>
      </c>
      <c r="B109" s="79">
        <v>1</v>
      </c>
      <c r="C109" s="80" t="s">
        <v>572</v>
      </c>
      <c r="D109" s="81">
        <f>июнь!D109-июнь!E109</f>
        <v>-775.14982896618358</v>
      </c>
      <c r="E109" s="81">
        <f t="shared" si="1"/>
        <v>0.626</v>
      </c>
      <c r="F109" s="82"/>
      <c r="G109" s="82"/>
      <c r="H109" s="82"/>
      <c r="I109" s="83"/>
      <c r="J109" s="82"/>
      <c r="K109" s="82"/>
      <c r="L109" s="82"/>
      <c r="M109" s="82"/>
      <c r="N109" s="82"/>
      <c r="O109" s="84"/>
      <c r="P109" s="82"/>
      <c r="Q109" s="84"/>
      <c r="R109" s="82"/>
      <c r="S109" s="82"/>
      <c r="T109" s="82"/>
      <c r="U109" s="82"/>
      <c r="V109" s="82"/>
      <c r="W109" s="82"/>
      <c r="X109" s="82"/>
      <c r="Y109" s="84"/>
      <c r="Z109" s="82"/>
      <c r="AA109" s="85"/>
      <c r="AB109" s="82"/>
      <c r="AC109" s="82"/>
      <c r="AD109" s="82"/>
      <c r="AE109" s="82"/>
      <c r="AF109" s="82"/>
      <c r="AG109" s="82"/>
      <c r="AH109" s="84"/>
      <c r="AI109" s="82"/>
      <c r="AJ109" s="84"/>
      <c r="AK109" s="82"/>
      <c r="AL109" s="82"/>
      <c r="AM109" s="82"/>
      <c r="AN109" s="84"/>
      <c r="AO109" s="82"/>
      <c r="AP109" s="84"/>
      <c r="AQ109" s="82"/>
      <c r="AR109" s="84"/>
      <c r="AS109" s="82"/>
      <c r="AT109" s="82"/>
      <c r="AU109" s="82"/>
      <c r="AV109" s="84"/>
      <c r="AW109" s="82"/>
      <c r="AX109" s="82"/>
      <c r="AY109" s="82"/>
      <c r="AZ109" s="84"/>
      <c r="BA109" s="82"/>
      <c r="BB109" s="82"/>
      <c r="BC109" s="82"/>
      <c r="BD109" s="82"/>
      <c r="BE109" s="82"/>
      <c r="BF109" s="82"/>
      <c r="BG109" s="82"/>
      <c r="BH109" s="82"/>
      <c r="BI109" s="82"/>
      <c r="BJ109" s="84"/>
      <c r="BK109" s="82"/>
      <c r="BL109" s="84"/>
      <c r="BM109" s="82"/>
      <c r="BN109" s="82"/>
      <c r="BO109" s="82"/>
      <c r="BP109" s="84"/>
      <c r="BQ109" s="82"/>
      <c r="BR109" s="84"/>
      <c r="BS109" s="82"/>
      <c r="BT109" s="82"/>
      <c r="BU109" s="82"/>
      <c r="BV109" s="82">
        <v>0.626</v>
      </c>
      <c r="BW109" s="86" t="s">
        <v>1158</v>
      </c>
    </row>
    <row r="110" spans="1:75" s="86" customFormat="1" x14ac:dyDescent="0.25">
      <c r="A110" s="79">
        <v>108</v>
      </c>
      <c r="B110" s="79">
        <v>1</v>
      </c>
      <c r="C110" s="80" t="s">
        <v>573</v>
      </c>
      <c r="D110" s="81">
        <f>июнь!D110-июнь!E110</f>
        <v>-1269.2220916328502</v>
      </c>
      <c r="E110" s="81">
        <f t="shared" si="1"/>
        <v>11.01</v>
      </c>
      <c r="F110" s="82"/>
      <c r="G110" s="82"/>
      <c r="H110" s="82"/>
      <c r="I110" s="83"/>
      <c r="J110" s="82"/>
      <c r="K110" s="82"/>
      <c r="L110" s="82"/>
      <c r="M110" s="82"/>
      <c r="N110" s="82"/>
      <c r="O110" s="84"/>
      <c r="P110" s="82"/>
      <c r="Q110" s="84"/>
      <c r="R110" s="82"/>
      <c r="S110" s="82"/>
      <c r="T110" s="82"/>
      <c r="U110" s="82"/>
      <c r="V110" s="82"/>
      <c r="W110" s="82"/>
      <c r="X110" s="82"/>
      <c r="Y110" s="84"/>
      <c r="Z110" s="82"/>
      <c r="AA110" s="85"/>
      <c r="AB110" s="82"/>
      <c r="AC110" s="82"/>
      <c r="AD110" s="82"/>
      <c r="AE110" s="82"/>
      <c r="AF110" s="82"/>
      <c r="AG110" s="82"/>
      <c r="AH110" s="84"/>
      <c r="AI110" s="82"/>
      <c r="AJ110" s="84"/>
      <c r="AK110" s="82"/>
      <c r="AL110" s="82"/>
      <c r="AM110" s="82"/>
      <c r="AN110" s="84"/>
      <c r="AO110" s="82"/>
      <c r="AP110" s="84"/>
      <c r="AQ110" s="82"/>
      <c r="AR110" s="84"/>
      <c r="AS110" s="82"/>
      <c r="AT110" s="82"/>
      <c r="AU110" s="82"/>
      <c r="AV110" s="84"/>
      <c r="AW110" s="82"/>
      <c r="AX110" s="82"/>
      <c r="AY110" s="82"/>
      <c r="AZ110" s="84"/>
      <c r="BA110" s="82"/>
      <c r="BB110" s="82"/>
      <c r="BC110" s="82"/>
      <c r="BD110" s="82"/>
      <c r="BE110" s="82"/>
      <c r="BF110" s="82"/>
      <c r="BG110" s="82"/>
      <c r="BH110" s="82"/>
      <c r="BI110" s="82"/>
      <c r="BJ110" s="84"/>
      <c r="BK110" s="82"/>
      <c r="BL110" s="84"/>
      <c r="BM110" s="82"/>
      <c r="BN110" s="82"/>
      <c r="BO110" s="82"/>
      <c r="BP110" s="84"/>
      <c r="BQ110" s="82"/>
      <c r="BR110" s="84"/>
      <c r="BS110" s="82"/>
      <c r="BT110" s="82"/>
      <c r="BU110" s="82"/>
      <c r="BV110" s="82">
        <v>11.01</v>
      </c>
      <c r="BW110" s="86" t="s">
        <v>1070</v>
      </c>
    </row>
    <row r="111" spans="1:75" s="86" customFormat="1" x14ac:dyDescent="0.25">
      <c r="A111" s="79">
        <v>109</v>
      </c>
      <c r="B111" s="79">
        <v>1</v>
      </c>
      <c r="C111" s="80" t="s">
        <v>574</v>
      </c>
      <c r="D111" s="81">
        <f>июнь!D111-июнь!E111</f>
        <v>354.23692748792269</v>
      </c>
      <c r="E111" s="81">
        <f t="shared" si="1"/>
        <v>12.497999999999999</v>
      </c>
      <c r="F111" s="82"/>
      <c r="G111" s="82"/>
      <c r="H111" s="82"/>
      <c r="I111" s="83"/>
      <c r="J111" s="82"/>
      <c r="K111" s="82"/>
      <c r="L111" s="82"/>
      <c r="M111" s="82"/>
      <c r="N111" s="82"/>
      <c r="O111" s="84"/>
      <c r="P111" s="82"/>
      <c r="Q111" s="84"/>
      <c r="R111" s="82"/>
      <c r="S111" s="82"/>
      <c r="T111" s="82"/>
      <c r="U111" s="82"/>
      <c r="V111" s="82"/>
      <c r="W111" s="82"/>
      <c r="X111" s="82"/>
      <c r="Y111" s="84"/>
      <c r="Z111" s="82"/>
      <c r="AA111" s="85"/>
      <c r="AB111" s="82"/>
      <c r="AC111" s="82"/>
      <c r="AD111" s="82"/>
      <c r="AE111" s="82"/>
      <c r="AF111" s="82"/>
      <c r="AG111" s="82"/>
      <c r="AH111" s="84"/>
      <c r="AI111" s="82"/>
      <c r="AJ111" s="84"/>
      <c r="AK111" s="82"/>
      <c r="AL111" s="82"/>
      <c r="AM111" s="82"/>
      <c r="AN111" s="84"/>
      <c r="AO111" s="82"/>
      <c r="AP111" s="84"/>
      <c r="AQ111" s="82"/>
      <c r="AR111" s="84"/>
      <c r="AS111" s="82"/>
      <c r="AT111" s="82"/>
      <c r="AU111" s="82"/>
      <c r="AV111" s="84"/>
      <c r="AW111" s="82"/>
      <c r="AX111" s="82"/>
      <c r="AY111" s="82"/>
      <c r="AZ111" s="84"/>
      <c r="BA111" s="82"/>
      <c r="BB111" s="82"/>
      <c r="BC111" s="82"/>
      <c r="BD111" s="82"/>
      <c r="BE111" s="82"/>
      <c r="BF111" s="82"/>
      <c r="BG111" s="82"/>
      <c r="BH111" s="82"/>
      <c r="BI111" s="82"/>
      <c r="BJ111" s="84"/>
      <c r="BK111" s="82"/>
      <c r="BL111" s="84">
        <v>10</v>
      </c>
      <c r="BM111" s="82">
        <v>12.497999999999999</v>
      </c>
      <c r="BN111" s="82"/>
      <c r="BO111" s="82"/>
      <c r="BP111" s="84"/>
      <c r="BQ111" s="82"/>
      <c r="BR111" s="84"/>
      <c r="BS111" s="82"/>
      <c r="BT111" s="82"/>
      <c r="BU111" s="82"/>
      <c r="BV111" s="82"/>
    </row>
    <row r="112" spans="1:75" x14ac:dyDescent="0.25">
      <c r="A112" s="16">
        <v>110</v>
      </c>
      <c r="B112" s="16">
        <v>3</v>
      </c>
      <c r="C112" s="31" t="s">
        <v>575</v>
      </c>
      <c r="D112" s="40">
        <f>июнь!D112-июнь!E112</f>
        <v>1444.6952548405795</v>
      </c>
      <c r="E112" s="40">
        <f t="shared" si="1"/>
        <v>0</v>
      </c>
      <c r="F112" s="36"/>
      <c r="G112" s="36"/>
      <c r="H112" s="36"/>
      <c r="I112" s="27"/>
      <c r="J112" s="36"/>
      <c r="K112" s="36"/>
      <c r="L112" s="36"/>
      <c r="M112" s="36"/>
      <c r="N112" s="36"/>
      <c r="O112" s="29"/>
      <c r="P112" s="36"/>
      <c r="Q112" s="29"/>
      <c r="R112" s="36"/>
      <c r="S112" s="36"/>
      <c r="T112" s="36"/>
      <c r="U112" s="36"/>
      <c r="V112" s="36"/>
      <c r="W112" s="36"/>
      <c r="X112" s="36"/>
      <c r="Y112" s="29"/>
      <c r="Z112" s="36"/>
      <c r="AA112" s="66"/>
      <c r="AB112" s="36"/>
      <c r="AC112" s="36"/>
      <c r="AD112" s="36"/>
      <c r="AE112" s="36"/>
      <c r="AF112" s="36"/>
      <c r="AG112" s="36"/>
      <c r="AH112" s="29"/>
      <c r="AI112" s="36"/>
      <c r="AJ112" s="29"/>
      <c r="AK112" s="36"/>
      <c r="AL112" s="36"/>
      <c r="AM112" s="36"/>
      <c r="AN112" s="29"/>
      <c r="AO112" s="36"/>
      <c r="AP112" s="29"/>
      <c r="AQ112" s="36"/>
      <c r="AR112" s="29"/>
      <c r="AS112" s="36"/>
      <c r="AT112" s="36"/>
      <c r="AU112" s="36"/>
      <c r="AV112" s="29"/>
      <c r="AW112" s="36"/>
      <c r="AX112" s="36"/>
      <c r="AY112" s="36"/>
      <c r="AZ112" s="29"/>
      <c r="BA112" s="36"/>
      <c r="BB112" s="36"/>
      <c r="BC112" s="36"/>
      <c r="BD112" s="36"/>
      <c r="BE112" s="36"/>
      <c r="BF112" s="36"/>
      <c r="BG112" s="36"/>
      <c r="BH112" s="36"/>
      <c r="BI112" s="36"/>
      <c r="BJ112" s="29"/>
      <c r="BK112" s="36"/>
      <c r="BL112" s="29"/>
      <c r="BM112" s="36"/>
      <c r="BN112" s="36"/>
      <c r="BO112" s="36"/>
      <c r="BP112" s="29"/>
      <c r="BQ112" s="36"/>
      <c r="BR112" s="29"/>
      <c r="BS112" s="36"/>
      <c r="BT112" s="36"/>
      <c r="BU112" s="36"/>
      <c r="BV112" s="36"/>
    </row>
    <row r="113" spans="1:74" x14ac:dyDescent="0.25">
      <c r="A113" s="16">
        <v>111</v>
      </c>
      <c r="B113" s="16">
        <v>3</v>
      </c>
      <c r="C113" s="31" t="s">
        <v>576</v>
      </c>
      <c r="D113" s="40">
        <f>июнь!D113-июнь!E113</f>
        <v>-501.19830515942039</v>
      </c>
      <c r="E113" s="40">
        <f t="shared" si="1"/>
        <v>0</v>
      </c>
      <c r="F113" s="36"/>
      <c r="G113" s="36"/>
      <c r="H113" s="36"/>
      <c r="I113" s="27"/>
      <c r="J113" s="36"/>
      <c r="K113" s="36"/>
      <c r="L113" s="36"/>
      <c r="M113" s="36"/>
      <c r="N113" s="36"/>
      <c r="O113" s="29"/>
      <c r="P113" s="36"/>
      <c r="Q113" s="29"/>
      <c r="R113" s="36"/>
      <c r="S113" s="36"/>
      <c r="T113" s="36"/>
      <c r="U113" s="36"/>
      <c r="V113" s="36"/>
      <c r="W113" s="36"/>
      <c r="X113" s="36"/>
      <c r="Y113" s="29"/>
      <c r="Z113" s="36"/>
      <c r="AA113" s="66"/>
      <c r="AB113" s="36"/>
      <c r="AC113" s="36"/>
      <c r="AD113" s="36"/>
      <c r="AE113" s="36"/>
      <c r="AF113" s="36"/>
      <c r="AG113" s="36"/>
      <c r="AH113" s="29"/>
      <c r="AI113" s="36"/>
      <c r="AJ113" s="29"/>
      <c r="AK113" s="36"/>
      <c r="AL113" s="36"/>
      <c r="AM113" s="36"/>
      <c r="AN113" s="29"/>
      <c r="AO113" s="36"/>
      <c r="AP113" s="29"/>
      <c r="AQ113" s="36"/>
      <c r="AR113" s="29"/>
      <c r="AS113" s="36"/>
      <c r="AT113" s="36"/>
      <c r="AU113" s="36"/>
      <c r="AV113" s="29"/>
      <c r="AW113" s="36"/>
      <c r="AX113" s="36"/>
      <c r="AY113" s="36"/>
      <c r="AZ113" s="29"/>
      <c r="BA113" s="36"/>
      <c r="BB113" s="36"/>
      <c r="BC113" s="36"/>
      <c r="BD113" s="36"/>
      <c r="BE113" s="36"/>
      <c r="BF113" s="36"/>
      <c r="BG113" s="36"/>
      <c r="BH113" s="36"/>
      <c r="BI113" s="36"/>
      <c r="BJ113" s="29"/>
      <c r="BK113" s="36"/>
      <c r="BL113" s="29"/>
      <c r="BM113" s="36"/>
      <c r="BN113" s="36"/>
      <c r="BO113" s="36"/>
      <c r="BP113" s="29"/>
      <c r="BQ113" s="36"/>
      <c r="BR113" s="29"/>
      <c r="BS113" s="36"/>
      <c r="BT113" s="36"/>
      <c r="BU113" s="36"/>
      <c r="BV113" s="36"/>
    </row>
    <row r="114" spans="1:74" x14ac:dyDescent="0.25">
      <c r="A114" s="16">
        <v>112</v>
      </c>
      <c r="B114" s="16">
        <v>3</v>
      </c>
      <c r="C114" s="31" t="s">
        <v>577</v>
      </c>
      <c r="D114" s="40">
        <f>июнь!D114-июнь!E114</f>
        <v>-334.47859355555551</v>
      </c>
      <c r="E114" s="40">
        <f t="shared" si="1"/>
        <v>0</v>
      </c>
      <c r="F114" s="36"/>
      <c r="G114" s="36"/>
      <c r="H114" s="36"/>
      <c r="I114" s="27"/>
      <c r="J114" s="36"/>
      <c r="K114" s="36"/>
      <c r="L114" s="36"/>
      <c r="M114" s="36"/>
      <c r="N114" s="36"/>
      <c r="O114" s="29"/>
      <c r="P114" s="36"/>
      <c r="Q114" s="29"/>
      <c r="R114" s="36"/>
      <c r="S114" s="36"/>
      <c r="T114" s="36"/>
      <c r="U114" s="36"/>
      <c r="V114" s="36"/>
      <c r="W114" s="36"/>
      <c r="X114" s="36"/>
      <c r="Y114" s="29"/>
      <c r="Z114" s="36"/>
      <c r="AA114" s="66"/>
      <c r="AB114" s="36"/>
      <c r="AC114" s="36"/>
      <c r="AD114" s="36"/>
      <c r="AE114" s="36"/>
      <c r="AF114" s="36"/>
      <c r="AG114" s="36"/>
      <c r="AH114" s="29"/>
      <c r="AI114" s="36"/>
      <c r="AJ114" s="29"/>
      <c r="AK114" s="36"/>
      <c r="AL114" s="36"/>
      <c r="AM114" s="36"/>
      <c r="AN114" s="29"/>
      <c r="AO114" s="36"/>
      <c r="AP114" s="29"/>
      <c r="AQ114" s="36"/>
      <c r="AR114" s="29"/>
      <c r="AS114" s="36"/>
      <c r="AT114" s="36"/>
      <c r="AU114" s="36"/>
      <c r="AV114" s="29"/>
      <c r="AW114" s="36"/>
      <c r="AX114" s="36"/>
      <c r="AY114" s="36"/>
      <c r="AZ114" s="29"/>
      <c r="BA114" s="36"/>
      <c r="BB114" s="36"/>
      <c r="BC114" s="36"/>
      <c r="BD114" s="36"/>
      <c r="BE114" s="36"/>
      <c r="BF114" s="36"/>
      <c r="BG114" s="36"/>
      <c r="BH114" s="36"/>
      <c r="BI114" s="36"/>
      <c r="BJ114" s="29"/>
      <c r="BK114" s="36"/>
      <c r="BL114" s="29"/>
      <c r="BM114" s="36"/>
      <c r="BN114" s="36"/>
      <c r="BO114" s="36"/>
      <c r="BP114" s="29"/>
      <c r="BQ114" s="36"/>
      <c r="BR114" s="29"/>
      <c r="BS114" s="36"/>
      <c r="BT114" s="36"/>
      <c r="BU114" s="36"/>
      <c r="BV114" s="36"/>
    </row>
    <row r="115" spans="1:74" x14ac:dyDescent="0.25">
      <c r="A115" s="16">
        <v>113</v>
      </c>
      <c r="B115" s="16">
        <v>3</v>
      </c>
      <c r="C115" s="31" t="s">
        <v>578</v>
      </c>
      <c r="D115" s="40">
        <f>июнь!D115-июнь!E115</f>
        <v>445.41057804830911</v>
      </c>
      <c r="E115" s="40">
        <f t="shared" si="1"/>
        <v>0</v>
      </c>
      <c r="F115" s="36"/>
      <c r="G115" s="36"/>
      <c r="H115" s="36"/>
      <c r="I115" s="27"/>
      <c r="J115" s="36"/>
      <c r="K115" s="36"/>
      <c r="L115" s="36"/>
      <c r="M115" s="36"/>
      <c r="N115" s="36"/>
      <c r="O115" s="29"/>
      <c r="P115" s="36"/>
      <c r="Q115" s="29"/>
      <c r="R115" s="36"/>
      <c r="S115" s="36"/>
      <c r="T115" s="36"/>
      <c r="U115" s="36"/>
      <c r="V115" s="36"/>
      <c r="W115" s="36"/>
      <c r="X115" s="36"/>
      <c r="Y115" s="29"/>
      <c r="Z115" s="36"/>
      <c r="AA115" s="66"/>
      <c r="AB115" s="36"/>
      <c r="AC115" s="36"/>
      <c r="AD115" s="36"/>
      <c r="AE115" s="36"/>
      <c r="AF115" s="36"/>
      <c r="AG115" s="36"/>
      <c r="AH115" s="29"/>
      <c r="AI115" s="36"/>
      <c r="AJ115" s="29"/>
      <c r="AK115" s="36"/>
      <c r="AL115" s="36"/>
      <c r="AM115" s="36"/>
      <c r="AN115" s="29"/>
      <c r="AO115" s="36"/>
      <c r="AP115" s="29"/>
      <c r="AQ115" s="36"/>
      <c r="AR115" s="29"/>
      <c r="AS115" s="36"/>
      <c r="AT115" s="36"/>
      <c r="AU115" s="36"/>
      <c r="AV115" s="29"/>
      <c r="AW115" s="36"/>
      <c r="AX115" s="36"/>
      <c r="AY115" s="36"/>
      <c r="AZ115" s="29"/>
      <c r="BA115" s="36"/>
      <c r="BB115" s="36"/>
      <c r="BC115" s="36"/>
      <c r="BD115" s="36"/>
      <c r="BE115" s="36"/>
      <c r="BF115" s="36"/>
      <c r="BG115" s="36"/>
      <c r="BH115" s="36"/>
      <c r="BI115" s="36"/>
      <c r="BJ115" s="29"/>
      <c r="BK115" s="36"/>
      <c r="BL115" s="29"/>
      <c r="BM115" s="36"/>
      <c r="BN115" s="36"/>
      <c r="BO115" s="36"/>
      <c r="BP115" s="29"/>
      <c r="BQ115" s="36"/>
      <c r="BR115" s="29"/>
      <c r="BS115" s="36"/>
      <c r="BT115" s="36"/>
      <c r="BU115" s="36"/>
      <c r="BV115" s="36"/>
    </row>
    <row r="116" spans="1:74" s="86" customFormat="1" x14ac:dyDescent="0.25">
      <c r="A116" s="79">
        <v>114</v>
      </c>
      <c r="B116" s="79">
        <v>3</v>
      </c>
      <c r="C116" s="80" t="s">
        <v>579</v>
      </c>
      <c r="D116" s="81">
        <f>июнь!D116-июнь!E116</f>
        <v>83.660804115942028</v>
      </c>
      <c r="E116" s="81">
        <f t="shared" si="1"/>
        <v>2.593</v>
      </c>
      <c r="F116" s="82"/>
      <c r="G116" s="82"/>
      <c r="H116" s="82"/>
      <c r="I116" s="83"/>
      <c r="J116" s="82"/>
      <c r="K116" s="82"/>
      <c r="L116" s="82"/>
      <c r="M116" s="82"/>
      <c r="N116" s="82"/>
      <c r="O116" s="84"/>
      <c r="P116" s="82"/>
      <c r="Q116" s="84"/>
      <c r="R116" s="82"/>
      <c r="S116" s="82"/>
      <c r="T116" s="82"/>
      <c r="U116" s="82"/>
      <c r="V116" s="82"/>
      <c r="W116" s="82">
        <v>2E-3</v>
      </c>
      <c r="X116" s="82">
        <v>2.593</v>
      </c>
      <c r="Y116" s="84"/>
      <c r="Z116" s="82"/>
      <c r="AA116" s="85"/>
      <c r="AB116" s="82"/>
      <c r="AC116" s="82"/>
      <c r="AD116" s="82"/>
      <c r="AE116" s="82"/>
      <c r="AF116" s="82"/>
      <c r="AG116" s="82"/>
      <c r="AH116" s="84"/>
      <c r="AI116" s="82"/>
      <c r="AJ116" s="84"/>
      <c r="AK116" s="82"/>
      <c r="AL116" s="82"/>
      <c r="AM116" s="82"/>
      <c r="AN116" s="84"/>
      <c r="AO116" s="82"/>
      <c r="AP116" s="84"/>
      <c r="AQ116" s="82"/>
      <c r="AR116" s="84"/>
      <c r="AS116" s="82"/>
      <c r="AT116" s="82"/>
      <c r="AU116" s="82"/>
      <c r="AV116" s="84"/>
      <c r="AW116" s="82"/>
      <c r="AX116" s="82"/>
      <c r="AY116" s="82"/>
      <c r="AZ116" s="84"/>
      <c r="BA116" s="82"/>
      <c r="BB116" s="82"/>
      <c r="BC116" s="82"/>
      <c r="BD116" s="82"/>
      <c r="BE116" s="82"/>
      <c r="BF116" s="82"/>
      <c r="BG116" s="82"/>
      <c r="BH116" s="82"/>
      <c r="BI116" s="82"/>
      <c r="BJ116" s="84"/>
      <c r="BK116" s="82"/>
      <c r="BL116" s="84"/>
      <c r="BM116" s="82"/>
      <c r="BN116" s="82"/>
      <c r="BO116" s="82"/>
      <c r="BP116" s="84"/>
      <c r="BQ116" s="82"/>
      <c r="BR116" s="84"/>
      <c r="BS116" s="82"/>
      <c r="BT116" s="82"/>
      <c r="BU116" s="82"/>
      <c r="BV116" s="82"/>
    </row>
    <row r="117" spans="1:74" s="86" customFormat="1" x14ac:dyDescent="0.25">
      <c r="A117" s="79">
        <v>115</v>
      </c>
      <c r="B117" s="79">
        <v>3</v>
      </c>
      <c r="C117" s="80" t="s">
        <v>580</v>
      </c>
      <c r="D117" s="81">
        <f>июнь!D117-июнь!E117</f>
        <v>-698.2184127149759</v>
      </c>
      <c r="E117" s="81">
        <f t="shared" si="1"/>
        <v>3.9209999999999998</v>
      </c>
      <c r="F117" s="82"/>
      <c r="G117" s="82"/>
      <c r="H117" s="82"/>
      <c r="I117" s="83"/>
      <c r="J117" s="82"/>
      <c r="K117" s="82"/>
      <c r="L117" s="82"/>
      <c r="M117" s="82"/>
      <c r="N117" s="82"/>
      <c r="O117" s="84"/>
      <c r="P117" s="82"/>
      <c r="Q117" s="84"/>
      <c r="R117" s="82"/>
      <c r="S117" s="82"/>
      <c r="T117" s="82"/>
      <c r="U117" s="82"/>
      <c r="V117" s="82"/>
      <c r="W117" s="82"/>
      <c r="X117" s="82"/>
      <c r="Y117" s="84"/>
      <c r="Z117" s="82"/>
      <c r="AA117" s="85"/>
      <c r="AB117" s="82"/>
      <c r="AC117" s="82"/>
      <c r="AD117" s="82"/>
      <c r="AE117" s="82"/>
      <c r="AF117" s="82"/>
      <c r="AG117" s="82"/>
      <c r="AH117" s="84"/>
      <c r="AI117" s="82"/>
      <c r="AJ117" s="84">
        <v>4</v>
      </c>
      <c r="AK117" s="82">
        <v>3.9209999999999998</v>
      </c>
      <c r="AL117" s="82"/>
      <c r="AM117" s="82"/>
      <c r="AN117" s="84"/>
      <c r="AO117" s="82"/>
      <c r="AP117" s="84"/>
      <c r="AQ117" s="82"/>
      <c r="AR117" s="84"/>
      <c r="AS117" s="82"/>
      <c r="AT117" s="82"/>
      <c r="AU117" s="82"/>
      <c r="AV117" s="84"/>
      <c r="AW117" s="82"/>
      <c r="AX117" s="82"/>
      <c r="AY117" s="82"/>
      <c r="AZ117" s="84"/>
      <c r="BA117" s="82"/>
      <c r="BB117" s="82"/>
      <c r="BC117" s="82"/>
      <c r="BD117" s="82"/>
      <c r="BE117" s="82"/>
      <c r="BF117" s="82"/>
      <c r="BG117" s="82"/>
      <c r="BH117" s="82"/>
      <c r="BI117" s="82"/>
      <c r="BJ117" s="84"/>
      <c r="BK117" s="82"/>
      <c r="BL117" s="84"/>
      <c r="BM117" s="82"/>
      <c r="BN117" s="82"/>
      <c r="BO117" s="82"/>
      <c r="BP117" s="84"/>
      <c r="BQ117" s="82"/>
      <c r="BR117" s="84"/>
      <c r="BS117" s="82"/>
      <c r="BT117" s="82"/>
      <c r="BU117" s="82"/>
      <c r="BV117" s="82"/>
    </row>
    <row r="118" spans="1:74" x14ac:dyDescent="0.25">
      <c r="A118" s="16">
        <v>116</v>
      </c>
      <c r="B118" s="16">
        <v>3</v>
      </c>
      <c r="C118" s="31" t="s">
        <v>581</v>
      </c>
      <c r="D118" s="40">
        <f>июнь!D118-июнь!E118</f>
        <v>13.40443357681159</v>
      </c>
      <c r="E118" s="40">
        <f t="shared" si="1"/>
        <v>0</v>
      </c>
      <c r="F118" s="36"/>
      <c r="G118" s="36"/>
      <c r="H118" s="36"/>
      <c r="I118" s="27"/>
      <c r="J118" s="36"/>
      <c r="K118" s="36"/>
      <c r="L118" s="36"/>
      <c r="M118" s="36"/>
      <c r="N118" s="36"/>
      <c r="O118" s="29"/>
      <c r="P118" s="36"/>
      <c r="Q118" s="29"/>
      <c r="R118" s="36"/>
      <c r="S118" s="36"/>
      <c r="T118" s="36"/>
      <c r="U118" s="36"/>
      <c r="V118" s="36"/>
      <c r="W118" s="36"/>
      <c r="X118" s="36"/>
      <c r="Y118" s="29"/>
      <c r="Z118" s="36"/>
      <c r="AA118" s="66"/>
      <c r="AB118" s="36"/>
      <c r="AC118" s="36"/>
      <c r="AD118" s="36"/>
      <c r="AE118" s="36"/>
      <c r="AF118" s="36"/>
      <c r="AG118" s="36"/>
      <c r="AH118" s="29"/>
      <c r="AI118" s="36"/>
      <c r="AJ118" s="29"/>
      <c r="AK118" s="36"/>
      <c r="AL118" s="36"/>
      <c r="AM118" s="36"/>
      <c r="AN118" s="29"/>
      <c r="AO118" s="36"/>
      <c r="AP118" s="29"/>
      <c r="AQ118" s="36"/>
      <c r="AR118" s="29"/>
      <c r="AS118" s="36"/>
      <c r="AT118" s="36"/>
      <c r="AU118" s="36"/>
      <c r="AV118" s="29"/>
      <c r="AW118" s="36"/>
      <c r="AX118" s="36"/>
      <c r="AY118" s="36"/>
      <c r="AZ118" s="29"/>
      <c r="BA118" s="36"/>
      <c r="BB118" s="36"/>
      <c r="BC118" s="36"/>
      <c r="BD118" s="36"/>
      <c r="BE118" s="36"/>
      <c r="BF118" s="36"/>
      <c r="BG118" s="36"/>
      <c r="BH118" s="36"/>
      <c r="BI118" s="36"/>
      <c r="BJ118" s="29"/>
      <c r="BK118" s="36"/>
      <c r="BL118" s="29"/>
      <c r="BM118" s="36"/>
      <c r="BN118" s="36"/>
      <c r="BO118" s="36"/>
      <c r="BP118" s="29"/>
      <c r="BQ118" s="36"/>
      <c r="BR118" s="29"/>
      <c r="BS118" s="36"/>
      <c r="BT118" s="36"/>
      <c r="BU118" s="36"/>
      <c r="BV118" s="36"/>
    </row>
    <row r="119" spans="1:74" x14ac:dyDescent="0.25">
      <c r="A119" s="16">
        <v>117</v>
      </c>
      <c r="B119" s="16">
        <v>3</v>
      </c>
      <c r="C119" s="31" t="s">
        <v>582</v>
      </c>
      <c r="D119" s="40">
        <f>июнь!D119-июнь!E119</f>
        <v>-421.76748533333341</v>
      </c>
      <c r="E119" s="40">
        <f t="shared" si="1"/>
        <v>0</v>
      </c>
      <c r="F119" s="36"/>
      <c r="G119" s="36"/>
      <c r="H119" s="36"/>
      <c r="I119" s="27"/>
      <c r="J119" s="36"/>
      <c r="K119" s="36"/>
      <c r="L119" s="36"/>
      <c r="M119" s="36"/>
      <c r="N119" s="36"/>
      <c r="O119" s="29"/>
      <c r="P119" s="36"/>
      <c r="Q119" s="29"/>
      <c r="R119" s="36"/>
      <c r="S119" s="36"/>
      <c r="T119" s="36"/>
      <c r="U119" s="36"/>
      <c r="V119" s="36"/>
      <c r="W119" s="36"/>
      <c r="X119" s="36"/>
      <c r="Y119" s="29"/>
      <c r="Z119" s="36"/>
      <c r="AA119" s="66"/>
      <c r="AB119" s="36"/>
      <c r="AC119" s="36"/>
      <c r="AD119" s="36"/>
      <c r="AE119" s="36"/>
      <c r="AF119" s="36"/>
      <c r="AG119" s="36"/>
      <c r="AH119" s="29"/>
      <c r="AI119" s="36"/>
      <c r="AJ119" s="29"/>
      <c r="AK119" s="36"/>
      <c r="AL119" s="36"/>
      <c r="AM119" s="36"/>
      <c r="AN119" s="29"/>
      <c r="AO119" s="36"/>
      <c r="AP119" s="29"/>
      <c r="AQ119" s="36"/>
      <c r="AR119" s="29"/>
      <c r="AS119" s="36"/>
      <c r="AT119" s="36"/>
      <c r="AU119" s="36"/>
      <c r="AV119" s="29"/>
      <c r="AW119" s="36"/>
      <c r="AX119" s="36"/>
      <c r="AY119" s="36"/>
      <c r="AZ119" s="29"/>
      <c r="BA119" s="36"/>
      <c r="BB119" s="36"/>
      <c r="BC119" s="36"/>
      <c r="BD119" s="36"/>
      <c r="BE119" s="36"/>
      <c r="BF119" s="36"/>
      <c r="BG119" s="36"/>
      <c r="BH119" s="36"/>
      <c r="BI119" s="36"/>
      <c r="BJ119" s="29"/>
      <c r="BK119" s="36"/>
      <c r="BL119" s="29"/>
      <c r="BM119" s="36"/>
      <c r="BN119" s="36"/>
      <c r="BO119" s="36"/>
      <c r="BP119" s="29"/>
      <c r="BQ119" s="36"/>
      <c r="BR119" s="29"/>
      <c r="BS119" s="36"/>
      <c r="BT119" s="36"/>
      <c r="BU119" s="36"/>
      <c r="BV119" s="36"/>
    </row>
    <row r="120" spans="1:74" x14ac:dyDescent="0.25">
      <c r="A120" s="16">
        <v>118</v>
      </c>
      <c r="B120" s="16">
        <v>3</v>
      </c>
      <c r="C120" s="31" t="s">
        <v>583</v>
      </c>
      <c r="D120" s="40">
        <f>июнь!D120-июнь!E120</f>
        <v>147.62912118840583</v>
      </c>
      <c r="E120" s="40">
        <f t="shared" si="1"/>
        <v>0</v>
      </c>
      <c r="F120" s="36"/>
      <c r="G120" s="36"/>
      <c r="H120" s="36"/>
      <c r="I120" s="27"/>
      <c r="J120" s="36"/>
      <c r="K120" s="36"/>
      <c r="L120" s="36"/>
      <c r="M120" s="36"/>
      <c r="N120" s="36"/>
      <c r="O120" s="29"/>
      <c r="P120" s="36"/>
      <c r="Q120" s="29"/>
      <c r="R120" s="36"/>
      <c r="S120" s="36"/>
      <c r="T120" s="36"/>
      <c r="U120" s="36"/>
      <c r="V120" s="36"/>
      <c r="W120" s="36"/>
      <c r="X120" s="36"/>
      <c r="Y120" s="29"/>
      <c r="Z120" s="36"/>
      <c r="AA120" s="66"/>
      <c r="AB120" s="36"/>
      <c r="AC120" s="36"/>
      <c r="AD120" s="36"/>
      <c r="AE120" s="36"/>
      <c r="AF120" s="36"/>
      <c r="AG120" s="36"/>
      <c r="AH120" s="29"/>
      <c r="AI120" s="36"/>
      <c r="AJ120" s="29"/>
      <c r="AK120" s="36"/>
      <c r="AL120" s="36"/>
      <c r="AM120" s="36"/>
      <c r="AN120" s="29"/>
      <c r="AO120" s="36"/>
      <c r="AP120" s="29"/>
      <c r="AQ120" s="36"/>
      <c r="AR120" s="29"/>
      <c r="AS120" s="36"/>
      <c r="AT120" s="36"/>
      <c r="AU120" s="36"/>
      <c r="AV120" s="29"/>
      <c r="AW120" s="36"/>
      <c r="AX120" s="36"/>
      <c r="AY120" s="36"/>
      <c r="AZ120" s="29"/>
      <c r="BA120" s="36"/>
      <c r="BB120" s="36"/>
      <c r="BC120" s="36"/>
      <c r="BD120" s="36"/>
      <c r="BE120" s="36"/>
      <c r="BF120" s="36"/>
      <c r="BG120" s="36"/>
      <c r="BH120" s="36"/>
      <c r="BI120" s="36"/>
      <c r="BJ120" s="29"/>
      <c r="BK120" s="36"/>
      <c r="BL120" s="29"/>
      <c r="BM120" s="36"/>
      <c r="BN120" s="36"/>
      <c r="BO120" s="36"/>
      <c r="BP120" s="29"/>
      <c r="BQ120" s="36"/>
      <c r="BR120" s="29"/>
      <c r="BS120" s="36"/>
      <c r="BT120" s="36"/>
      <c r="BU120" s="36"/>
      <c r="BV120" s="36"/>
    </row>
    <row r="121" spans="1:74" x14ac:dyDescent="0.25">
      <c r="A121" s="16">
        <v>119</v>
      </c>
      <c r="B121" s="16">
        <v>3</v>
      </c>
      <c r="C121" s="31" t="s">
        <v>584</v>
      </c>
      <c r="D121" s="40">
        <f>июнь!D121-июнь!E121</f>
        <v>396.20296205797092</v>
      </c>
      <c r="E121" s="40">
        <f t="shared" si="1"/>
        <v>0</v>
      </c>
      <c r="F121" s="36"/>
      <c r="G121" s="36"/>
      <c r="H121" s="36"/>
      <c r="I121" s="27"/>
      <c r="J121" s="36"/>
      <c r="K121" s="36"/>
      <c r="L121" s="36"/>
      <c r="M121" s="36"/>
      <c r="N121" s="36"/>
      <c r="O121" s="29"/>
      <c r="P121" s="36"/>
      <c r="Q121" s="29"/>
      <c r="R121" s="36"/>
      <c r="S121" s="36"/>
      <c r="T121" s="36"/>
      <c r="U121" s="36"/>
      <c r="V121" s="36"/>
      <c r="W121" s="36"/>
      <c r="X121" s="36"/>
      <c r="Y121" s="29"/>
      <c r="Z121" s="36"/>
      <c r="AA121" s="66"/>
      <c r="AB121" s="36"/>
      <c r="AC121" s="36"/>
      <c r="AD121" s="36"/>
      <c r="AE121" s="36"/>
      <c r="AF121" s="36"/>
      <c r="AG121" s="36"/>
      <c r="AH121" s="29"/>
      <c r="AI121" s="36"/>
      <c r="AJ121" s="29"/>
      <c r="AK121" s="36"/>
      <c r="AL121" s="36"/>
      <c r="AM121" s="36"/>
      <c r="AN121" s="29"/>
      <c r="AO121" s="36"/>
      <c r="AP121" s="29"/>
      <c r="AQ121" s="36"/>
      <c r="AR121" s="29"/>
      <c r="AS121" s="36"/>
      <c r="AT121" s="36"/>
      <c r="AU121" s="36"/>
      <c r="AV121" s="29"/>
      <c r="AW121" s="36"/>
      <c r="AX121" s="36"/>
      <c r="AY121" s="36"/>
      <c r="AZ121" s="29"/>
      <c r="BA121" s="36"/>
      <c r="BB121" s="36"/>
      <c r="BC121" s="36"/>
      <c r="BD121" s="36"/>
      <c r="BE121" s="36"/>
      <c r="BF121" s="36"/>
      <c r="BG121" s="36"/>
      <c r="BH121" s="36"/>
      <c r="BI121" s="36"/>
      <c r="BJ121" s="29"/>
      <c r="BK121" s="36"/>
      <c r="BL121" s="29"/>
      <c r="BM121" s="36"/>
      <c r="BN121" s="36"/>
      <c r="BO121" s="36"/>
      <c r="BP121" s="29"/>
      <c r="BQ121" s="36"/>
      <c r="BR121" s="29"/>
      <c r="BS121" s="36"/>
      <c r="BT121" s="36"/>
      <c r="BU121" s="36"/>
      <c r="BV121" s="36"/>
    </row>
    <row r="122" spans="1:74" s="86" customFormat="1" x14ac:dyDescent="0.25">
      <c r="A122" s="79">
        <v>120</v>
      </c>
      <c r="B122" s="79">
        <v>3</v>
      </c>
      <c r="C122" s="80" t="s">
        <v>585</v>
      </c>
      <c r="D122" s="81">
        <f>июнь!D122-июнь!E122</f>
        <v>1937.5075909642514</v>
      </c>
      <c r="E122" s="81">
        <f t="shared" si="1"/>
        <v>9.1519999999999992</v>
      </c>
      <c r="F122" s="82"/>
      <c r="G122" s="82"/>
      <c r="H122" s="82"/>
      <c r="I122" s="83"/>
      <c r="J122" s="82"/>
      <c r="K122" s="82"/>
      <c r="L122" s="82"/>
      <c r="M122" s="82"/>
      <c r="N122" s="82"/>
      <c r="O122" s="84"/>
      <c r="P122" s="82"/>
      <c r="Q122" s="84"/>
      <c r="R122" s="82"/>
      <c r="S122" s="82"/>
      <c r="T122" s="82"/>
      <c r="U122" s="82">
        <v>1.7000000000000001E-2</v>
      </c>
      <c r="V122" s="82">
        <v>9.1519999999999992</v>
      </c>
      <c r="W122" s="82"/>
      <c r="X122" s="82"/>
      <c r="Y122" s="84"/>
      <c r="Z122" s="82"/>
      <c r="AA122" s="85"/>
      <c r="AB122" s="82"/>
      <c r="AC122" s="82"/>
      <c r="AD122" s="82"/>
      <c r="AE122" s="82"/>
      <c r="AF122" s="82"/>
      <c r="AG122" s="82"/>
      <c r="AH122" s="84"/>
      <c r="AI122" s="82"/>
      <c r="AJ122" s="84"/>
      <c r="AK122" s="82"/>
      <c r="AL122" s="82"/>
      <c r="AM122" s="82"/>
      <c r="AN122" s="84"/>
      <c r="AO122" s="82"/>
      <c r="AP122" s="84"/>
      <c r="AQ122" s="82"/>
      <c r="AR122" s="84"/>
      <c r="AS122" s="82"/>
      <c r="AT122" s="82"/>
      <c r="AU122" s="82"/>
      <c r="AV122" s="84"/>
      <c r="AW122" s="82"/>
      <c r="AX122" s="82"/>
      <c r="AY122" s="82"/>
      <c r="AZ122" s="84"/>
      <c r="BA122" s="82"/>
      <c r="BB122" s="82"/>
      <c r="BC122" s="82"/>
      <c r="BD122" s="82"/>
      <c r="BE122" s="82"/>
      <c r="BF122" s="82"/>
      <c r="BG122" s="82"/>
      <c r="BH122" s="82"/>
      <c r="BI122" s="82"/>
      <c r="BJ122" s="84"/>
      <c r="BK122" s="82"/>
      <c r="BL122" s="84"/>
      <c r="BM122" s="82"/>
      <c r="BN122" s="82"/>
      <c r="BO122" s="82"/>
      <c r="BP122" s="84"/>
      <c r="BQ122" s="82"/>
      <c r="BR122" s="84"/>
      <c r="BS122" s="82"/>
      <c r="BT122" s="82"/>
      <c r="BU122" s="82"/>
      <c r="BV122" s="82"/>
    </row>
    <row r="123" spans="1:74" s="86" customFormat="1" x14ac:dyDescent="0.25">
      <c r="A123" s="79">
        <v>121</v>
      </c>
      <c r="B123" s="79">
        <v>1</v>
      </c>
      <c r="C123" s="80" t="s">
        <v>586</v>
      </c>
      <c r="D123" s="81">
        <f>июнь!D123-июнь!E123</f>
        <v>433.24797800000005</v>
      </c>
      <c r="E123" s="81">
        <f t="shared" si="1"/>
        <v>20.992999999999999</v>
      </c>
      <c r="F123" s="82"/>
      <c r="G123" s="82"/>
      <c r="H123" s="82"/>
      <c r="I123" s="83"/>
      <c r="J123" s="82"/>
      <c r="K123" s="82"/>
      <c r="L123" s="82"/>
      <c r="M123" s="82"/>
      <c r="N123" s="82"/>
      <c r="O123" s="84"/>
      <c r="P123" s="82"/>
      <c r="Q123" s="84"/>
      <c r="R123" s="82"/>
      <c r="S123" s="82"/>
      <c r="T123" s="82"/>
      <c r="U123" s="82"/>
      <c r="V123" s="82"/>
      <c r="W123" s="82"/>
      <c r="X123" s="82"/>
      <c r="Y123" s="84"/>
      <c r="Z123" s="82"/>
      <c r="AA123" s="85"/>
      <c r="AB123" s="82"/>
      <c r="AC123" s="82"/>
      <c r="AD123" s="82"/>
      <c r="AE123" s="82"/>
      <c r="AF123" s="82"/>
      <c r="AG123" s="82"/>
      <c r="AH123" s="84"/>
      <c r="AI123" s="82"/>
      <c r="AJ123" s="84"/>
      <c r="AK123" s="82"/>
      <c r="AL123" s="82"/>
      <c r="AM123" s="82"/>
      <c r="AN123" s="84"/>
      <c r="AO123" s="82"/>
      <c r="AP123" s="84"/>
      <c r="AQ123" s="82"/>
      <c r="AR123" s="84"/>
      <c r="AS123" s="82"/>
      <c r="AT123" s="82"/>
      <c r="AU123" s="82"/>
      <c r="AV123" s="84"/>
      <c r="AW123" s="82"/>
      <c r="AX123" s="82"/>
      <c r="AY123" s="82"/>
      <c r="AZ123" s="84"/>
      <c r="BA123" s="82"/>
      <c r="BB123" s="82"/>
      <c r="BC123" s="82"/>
      <c r="BD123" s="82">
        <v>8.0000000000000002E-3</v>
      </c>
      <c r="BE123" s="82">
        <v>8.8089999999999993</v>
      </c>
      <c r="BF123" s="82"/>
      <c r="BG123" s="82"/>
      <c r="BH123" s="82"/>
      <c r="BI123" s="82"/>
      <c r="BJ123" s="84"/>
      <c r="BK123" s="82"/>
      <c r="BL123" s="84">
        <v>15</v>
      </c>
      <c r="BM123" s="82">
        <v>12.183999999999999</v>
      </c>
      <c r="BN123" s="82"/>
      <c r="BO123" s="82"/>
      <c r="BP123" s="84"/>
      <c r="BQ123" s="82"/>
      <c r="BR123" s="84"/>
      <c r="BS123" s="82"/>
      <c r="BT123" s="82"/>
      <c r="BU123" s="82"/>
      <c r="BV123" s="82"/>
    </row>
    <row r="124" spans="1:74" x14ac:dyDescent="0.25">
      <c r="A124" s="16">
        <v>122</v>
      </c>
      <c r="B124" s="16">
        <v>1</v>
      </c>
      <c r="C124" s="31" t="s">
        <v>587</v>
      </c>
      <c r="D124" s="40">
        <f>июнь!D124-июнь!E124</f>
        <v>-95.364864531401025</v>
      </c>
      <c r="E124" s="40">
        <f t="shared" si="1"/>
        <v>0</v>
      </c>
      <c r="F124" s="36"/>
      <c r="G124" s="36"/>
      <c r="H124" s="36"/>
      <c r="I124" s="27"/>
      <c r="J124" s="36"/>
      <c r="K124" s="36"/>
      <c r="L124" s="36"/>
      <c r="M124" s="36"/>
      <c r="N124" s="36"/>
      <c r="O124" s="29"/>
      <c r="P124" s="36"/>
      <c r="Q124" s="29"/>
      <c r="R124" s="36"/>
      <c r="S124" s="36"/>
      <c r="T124" s="36"/>
      <c r="U124" s="36"/>
      <c r="V124" s="36"/>
      <c r="W124" s="36"/>
      <c r="X124" s="36"/>
      <c r="Y124" s="29"/>
      <c r="Z124" s="36"/>
      <c r="AA124" s="66"/>
      <c r="AB124" s="36"/>
      <c r="AC124" s="36"/>
      <c r="AD124" s="36"/>
      <c r="AE124" s="36"/>
      <c r="AF124" s="36"/>
      <c r="AG124" s="36"/>
      <c r="AH124" s="29"/>
      <c r="AI124" s="36"/>
      <c r="AJ124" s="29"/>
      <c r="AK124" s="36"/>
      <c r="AL124" s="36"/>
      <c r="AM124" s="36"/>
      <c r="AN124" s="29"/>
      <c r="AO124" s="36"/>
      <c r="AP124" s="29"/>
      <c r="AQ124" s="36"/>
      <c r="AR124" s="29"/>
      <c r="AS124" s="36"/>
      <c r="AT124" s="36"/>
      <c r="AU124" s="36"/>
      <c r="AV124" s="29"/>
      <c r="AW124" s="36"/>
      <c r="AX124" s="36"/>
      <c r="AY124" s="36"/>
      <c r="AZ124" s="29"/>
      <c r="BA124" s="36"/>
      <c r="BB124" s="36"/>
      <c r="BC124" s="36"/>
      <c r="BD124" s="36"/>
      <c r="BE124" s="36"/>
      <c r="BF124" s="36"/>
      <c r="BG124" s="36"/>
      <c r="BH124" s="36"/>
      <c r="BI124" s="36"/>
      <c r="BJ124" s="29"/>
      <c r="BK124" s="36"/>
      <c r="BL124" s="29"/>
      <c r="BM124" s="36"/>
      <c r="BN124" s="36"/>
      <c r="BO124" s="36"/>
      <c r="BP124" s="29"/>
      <c r="BQ124" s="36"/>
      <c r="BR124" s="29"/>
      <c r="BS124" s="36"/>
      <c r="BT124" s="36"/>
      <c r="BU124" s="36"/>
      <c r="BV124" s="36"/>
    </row>
    <row r="125" spans="1:74" s="86" customFormat="1" x14ac:dyDescent="0.25">
      <c r="A125" s="79">
        <v>123</v>
      </c>
      <c r="B125" s="79">
        <v>1</v>
      </c>
      <c r="C125" s="80" t="s">
        <v>588</v>
      </c>
      <c r="D125" s="81">
        <f>июнь!D125-июнь!E125</f>
        <v>286.63450190144926</v>
      </c>
      <c r="E125" s="81">
        <f t="shared" si="1"/>
        <v>118.782</v>
      </c>
      <c r="F125" s="82"/>
      <c r="G125" s="82"/>
      <c r="H125" s="82"/>
      <c r="I125" s="83"/>
      <c r="J125" s="82"/>
      <c r="K125" s="82"/>
      <c r="L125" s="82"/>
      <c r="M125" s="82"/>
      <c r="N125" s="82"/>
      <c r="O125" s="84"/>
      <c r="P125" s="82"/>
      <c r="Q125" s="84"/>
      <c r="R125" s="82"/>
      <c r="S125" s="82"/>
      <c r="T125" s="82"/>
      <c r="U125" s="82">
        <v>1.2E-2</v>
      </c>
      <c r="V125" s="82">
        <v>23.91</v>
      </c>
      <c r="W125" s="82"/>
      <c r="X125" s="82"/>
      <c r="Y125" s="84"/>
      <c r="Z125" s="82"/>
      <c r="AA125" s="85"/>
      <c r="AB125" s="82"/>
      <c r="AC125" s="82"/>
      <c r="AD125" s="82"/>
      <c r="AE125" s="82"/>
      <c r="AF125" s="82"/>
      <c r="AG125" s="82"/>
      <c r="AH125" s="84"/>
      <c r="AI125" s="82"/>
      <c r="AJ125" s="84"/>
      <c r="AK125" s="82"/>
      <c r="AL125" s="82"/>
      <c r="AM125" s="82"/>
      <c r="AN125" s="84"/>
      <c r="AO125" s="82"/>
      <c r="AP125" s="84"/>
      <c r="AQ125" s="82"/>
      <c r="AR125" s="84"/>
      <c r="AS125" s="82"/>
      <c r="AT125" s="82"/>
      <c r="AU125" s="82"/>
      <c r="AV125" s="84"/>
      <c r="AW125" s="82"/>
      <c r="AX125" s="82"/>
      <c r="AY125" s="82"/>
      <c r="AZ125" s="84"/>
      <c r="BA125" s="82"/>
      <c r="BB125" s="82"/>
      <c r="BC125" s="82"/>
      <c r="BD125" s="82"/>
      <c r="BE125" s="82"/>
      <c r="BF125" s="82">
        <v>4.8000000000000001E-2</v>
      </c>
      <c r="BG125" s="82">
        <v>87.100999999999999</v>
      </c>
      <c r="BH125" s="82"/>
      <c r="BI125" s="82"/>
      <c r="BJ125" s="84"/>
      <c r="BK125" s="82"/>
      <c r="BL125" s="84"/>
      <c r="BM125" s="82"/>
      <c r="BN125" s="82"/>
      <c r="BO125" s="82"/>
      <c r="BP125" s="84">
        <v>1</v>
      </c>
      <c r="BQ125" s="82">
        <v>7.7709999999999999</v>
      </c>
      <c r="BR125" s="84"/>
      <c r="BS125" s="82"/>
      <c r="BT125" s="82"/>
      <c r="BU125" s="82"/>
      <c r="BV125" s="82"/>
    </row>
    <row r="126" spans="1:74" x14ac:dyDescent="0.25">
      <c r="A126" s="16">
        <v>124</v>
      </c>
      <c r="B126" s="16">
        <v>1</v>
      </c>
      <c r="C126" s="31" t="s">
        <v>589</v>
      </c>
      <c r="D126" s="40">
        <f>июнь!D126-июнь!E126</f>
        <v>-1592.7136770338166</v>
      </c>
      <c r="E126" s="40">
        <f t="shared" si="1"/>
        <v>0</v>
      </c>
      <c r="F126" s="36"/>
      <c r="G126" s="36"/>
      <c r="H126" s="36"/>
      <c r="I126" s="27"/>
      <c r="J126" s="36"/>
      <c r="K126" s="36"/>
      <c r="L126" s="36"/>
      <c r="M126" s="36"/>
      <c r="N126" s="36"/>
      <c r="O126" s="29"/>
      <c r="P126" s="36"/>
      <c r="Q126" s="29"/>
      <c r="R126" s="36"/>
      <c r="S126" s="36"/>
      <c r="T126" s="36"/>
      <c r="U126" s="36"/>
      <c r="V126" s="36"/>
      <c r="W126" s="36"/>
      <c r="X126" s="36"/>
      <c r="Y126" s="29"/>
      <c r="Z126" s="36"/>
      <c r="AA126" s="66"/>
      <c r="AB126" s="36"/>
      <c r="AC126" s="36"/>
      <c r="AD126" s="36"/>
      <c r="AE126" s="36"/>
      <c r="AF126" s="36"/>
      <c r="AG126" s="36"/>
      <c r="AH126" s="29"/>
      <c r="AI126" s="36"/>
      <c r="AJ126" s="29"/>
      <c r="AK126" s="36"/>
      <c r="AL126" s="36"/>
      <c r="AM126" s="36"/>
      <c r="AN126" s="29"/>
      <c r="AO126" s="36"/>
      <c r="AP126" s="29"/>
      <c r="AQ126" s="36"/>
      <c r="AR126" s="29"/>
      <c r="AS126" s="36"/>
      <c r="AT126" s="36"/>
      <c r="AU126" s="36"/>
      <c r="AV126" s="29"/>
      <c r="AW126" s="36"/>
      <c r="AX126" s="36"/>
      <c r="AY126" s="36"/>
      <c r="AZ126" s="29"/>
      <c r="BA126" s="36"/>
      <c r="BB126" s="36"/>
      <c r="BC126" s="36"/>
      <c r="BD126" s="36"/>
      <c r="BE126" s="36"/>
      <c r="BF126" s="36"/>
      <c r="BG126" s="36"/>
      <c r="BH126" s="36"/>
      <c r="BI126" s="36"/>
      <c r="BJ126" s="29"/>
      <c r="BK126" s="36"/>
      <c r="BL126" s="29"/>
      <c r="BM126" s="36"/>
      <c r="BN126" s="36"/>
      <c r="BO126" s="36"/>
      <c r="BP126" s="29"/>
      <c r="BQ126" s="36"/>
      <c r="BR126" s="29"/>
      <c r="BS126" s="36"/>
      <c r="BT126" s="36"/>
      <c r="BU126" s="36"/>
      <c r="BV126" s="36"/>
    </row>
    <row r="127" spans="1:74" x14ac:dyDescent="0.25">
      <c r="A127" s="16">
        <v>125</v>
      </c>
      <c r="B127" s="16">
        <v>1</v>
      </c>
      <c r="C127" s="31" t="s">
        <v>590</v>
      </c>
      <c r="D127" s="40">
        <f>июнь!D127-июнь!E127</f>
        <v>-1338.1197975729474</v>
      </c>
      <c r="E127" s="40">
        <f t="shared" si="1"/>
        <v>0</v>
      </c>
      <c r="F127" s="36"/>
      <c r="G127" s="36"/>
      <c r="H127" s="36"/>
      <c r="I127" s="27"/>
      <c r="J127" s="36"/>
      <c r="K127" s="36"/>
      <c r="L127" s="36"/>
      <c r="M127" s="36"/>
      <c r="N127" s="36"/>
      <c r="O127" s="29"/>
      <c r="P127" s="36"/>
      <c r="Q127" s="29"/>
      <c r="R127" s="36"/>
      <c r="S127" s="36"/>
      <c r="T127" s="36"/>
      <c r="U127" s="36"/>
      <c r="V127" s="36"/>
      <c r="W127" s="36"/>
      <c r="X127" s="36"/>
      <c r="Y127" s="29"/>
      <c r="Z127" s="36"/>
      <c r="AA127" s="66"/>
      <c r="AB127" s="36"/>
      <c r="AC127" s="36"/>
      <c r="AD127" s="36"/>
      <c r="AE127" s="36"/>
      <c r="AF127" s="36"/>
      <c r="AG127" s="36"/>
      <c r="AH127" s="29"/>
      <c r="AI127" s="36"/>
      <c r="AJ127" s="29"/>
      <c r="AK127" s="36"/>
      <c r="AL127" s="36"/>
      <c r="AM127" s="36"/>
      <c r="AN127" s="29"/>
      <c r="AO127" s="36"/>
      <c r="AP127" s="29"/>
      <c r="AQ127" s="36"/>
      <c r="AR127" s="29"/>
      <c r="AS127" s="36"/>
      <c r="AT127" s="36"/>
      <c r="AU127" s="36"/>
      <c r="AV127" s="29"/>
      <c r="AW127" s="36"/>
      <c r="AX127" s="36"/>
      <c r="AY127" s="36"/>
      <c r="AZ127" s="29"/>
      <c r="BA127" s="36"/>
      <c r="BB127" s="36"/>
      <c r="BC127" s="36"/>
      <c r="BD127" s="36"/>
      <c r="BE127" s="36"/>
      <c r="BF127" s="36"/>
      <c r="BG127" s="36"/>
      <c r="BH127" s="36"/>
      <c r="BI127" s="36"/>
      <c r="BJ127" s="29"/>
      <c r="BK127" s="36"/>
      <c r="BL127" s="29"/>
      <c r="BM127" s="36"/>
      <c r="BN127" s="36"/>
      <c r="BO127" s="36"/>
      <c r="BP127" s="29"/>
      <c r="BQ127" s="36"/>
      <c r="BR127" s="29"/>
      <c r="BS127" s="36"/>
      <c r="BT127" s="36"/>
      <c r="BU127" s="36"/>
      <c r="BV127" s="36"/>
    </row>
    <row r="128" spans="1:74" s="86" customFormat="1" x14ac:dyDescent="0.25">
      <c r="A128" s="79">
        <v>126</v>
      </c>
      <c r="B128" s="79">
        <v>1</v>
      </c>
      <c r="C128" s="80" t="s">
        <v>591</v>
      </c>
      <c r="D128" s="81">
        <f>июнь!D128-июнь!E128</f>
        <v>2259.6292393333338</v>
      </c>
      <c r="E128" s="81">
        <f t="shared" si="1"/>
        <v>23.271999999999998</v>
      </c>
      <c r="F128" s="82"/>
      <c r="G128" s="82"/>
      <c r="H128" s="82"/>
      <c r="I128" s="83"/>
      <c r="J128" s="82"/>
      <c r="K128" s="82"/>
      <c r="L128" s="82"/>
      <c r="M128" s="82"/>
      <c r="N128" s="82"/>
      <c r="O128" s="84"/>
      <c r="P128" s="82"/>
      <c r="Q128" s="84"/>
      <c r="R128" s="82"/>
      <c r="S128" s="82"/>
      <c r="T128" s="82"/>
      <c r="U128" s="82"/>
      <c r="V128" s="82"/>
      <c r="W128" s="82"/>
      <c r="X128" s="82"/>
      <c r="Y128" s="84"/>
      <c r="Z128" s="82"/>
      <c r="AA128" s="85"/>
      <c r="AB128" s="82"/>
      <c r="AC128" s="82"/>
      <c r="AD128" s="82"/>
      <c r="AE128" s="82"/>
      <c r="AF128" s="82"/>
      <c r="AG128" s="82"/>
      <c r="AH128" s="84">
        <v>7</v>
      </c>
      <c r="AI128" s="82">
        <v>4.234</v>
      </c>
      <c r="AJ128" s="84"/>
      <c r="AK128" s="82"/>
      <c r="AL128" s="82"/>
      <c r="AM128" s="82"/>
      <c r="AN128" s="84"/>
      <c r="AO128" s="82"/>
      <c r="AP128" s="84"/>
      <c r="AQ128" s="82"/>
      <c r="AR128" s="84"/>
      <c r="AS128" s="82"/>
      <c r="AT128" s="82"/>
      <c r="AU128" s="82"/>
      <c r="AV128" s="84"/>
      <c r="AW128" s="82"/>
      <c r="AX128" s="82"/>
      <c r="AY128" s="82"/>
      <c r="AZ128" s="84"/>
      <c r="BA128" s="82"/>
      <c r="BB128" s="82"/>
      <c r="BC128" s="82"/>
      <c r="BD128" s="82">
        <v>8.0000000000000002E-3</v>
      </c>
      <c r="BE128" s="82">
        <v>8.2330000000000005</v>
      </c>
      <c r="BF128" s="82"/>
      <c r="BG128" s="82"/>
      <c r="BH128" s="82"/>
      <c r="BI128" s="82"/>
      <c r="BJ128" s="84"/>
      <c r="BK128" s="82"/>
      <c r="BL128" s="84">
        <v>9</v>
      </c>
      <c r="BM128" s="82">
        <v>7.4340000000000002</v>
      </c>
      <c r="BN128" s="82">
        <v>1.4999999999999999E-2</v>
      </c>
      <c r="BO128" s="82">
        <v>3.371</v>
      </c>
      <c r="BP128" s="84"/>
      <c r="BQ128" s="82"/>
      <c r="BR128" s="84"/>
      <c r="BS128" s="82"/>
      <c r="BT128" s="82"/>
      <c r="BU128" s="82"/>
      <c r="BV128" s="82"/>
    </row>
    <row r="129" spans="1:75" x14ac:dyDescent="0.25">
      <c r="A129" s="16">
        <v>127</v>
      </c>
      <c r="B129" s="16">
        <v>1</v>
      </c>
      <c r="C129" s="31" t="s">
        <v>940</v>
      </c>
      <c r="D129" s="40">
        <f>июнь!D129-июнь!E129</f>
        <v>-86.000429053140138</v>
      </c>
      <c r="E129" s="40">
        <f t="shared" si="1"/>
        <v>0</v>
      </c>
      <c r="F129" s="36"/>
      <c r="G129" s="36"/>
      <c r="H129" s="36"/>
      <c r="I129" s="27"/>
      <c r="J129" s="36"/>
      <c r="K129" s="36"/>
      <c r="L129" s="36"/>
      <c r="M129" s="36"/>
      <c r="N129" s="36"/>
      <c r="O129" s="29"/>
      <c r="P129" s="36"/>
      <c r="Q129" s="29"/>
      <c r="R129" s="36"/>
      <c r="S129" s="36"/>
      <c r="T129" s="36"/>
      <c r="U129" s="36"/>
      <c r="V129" s="36"/>
      <c r="W129" s="36"/>
      <c r="X129" s="36"/>
      <c r="Y129" s="29"/>
      <c r="Z129" s="36"/>
      <c r="AA129" s="66"/>
      <c r="AB129" s="36"/>
      <c r="AC129" s="36"/>
      <c r="AD129" s="36"/>
      <c r="AE129" s="36"/>
      <c r="AF129" s="36"/>
      <c r="AG129" s="36"/>
      <c r="AH129" s="29"/>
      <c r="AI129" s="36"/>
      <c r="AJ129" s="29"/>
      <c r="AK129" s="36"/>
      <c r="AL129" s="36"/>
      <c r="AM129" s="36"/>
      <c r="AN129" s="29"/>
      <c r="AO129" s="36"/>
      <c r="AP129" s="29"/>
      <c r="AQ129" s="36"/>
      <c r="AR129" s="29"/>
      <c r="AS129" s="36"/>
      <c r="AT129" s="36"/>
      <c r="AU129" s="36"/>
      <c r="AV129" s="29"/>
      <c r="AW129" s="36"/>
      <c r="AX129" s="36"/>
      <c r="AY129" s="36"/>
      <c r="AZ129" s="29"/>
      <c r="BA129" s="36"/>
      <c r="BB129" s="36"/>
      <c r="BC129" s="36"/>
      <c r="BD129" s="36"/>
      <c r="BE129" s="36"/>
      <c r="BF129" s="36"/>
      <c r="BG129" s="36"/>
      <c r="BH129" s="36"/>
      <c r="BI129" s="36"/>
      <c r="BJ129" s="29"/>
      <c r="BK129" s="36"/>
      <c r="BL129" s="29"/>
      <c r="BM129" s="36"/>
      <c r="BN129" s="36"/>
      <c r="BO129" s="36"/>
      <c r="BP129" s="29"/>
      <c r="BQ129" s="36"/>
      <c r="BR129" s="29"/>
      <c r="BS129" s="36"/>
      <c r="BT129" s="36"/>
      <c r="BU129" s="36"/>
      <c r="BV129" s="36"/>
    </row>
    <row r="130" spans="1:75" x14ac:dyDescent="0.25">
      <c r="A130" s="16">
        <v>128</v>
      </c>
      <c r="B130" s="16">
        <v>1</v>
      </c>
      <c r="C130" s="31" t="s">
        <v>592</v>
      </c>
      <c r="D130" s="40">
        <f>июнь!D130-июнь!E130</f>
        <v>-718.83944768115941</v>
      </c>
      <c r="E130" s="40">
        <f t="shared" si="1"/>
        <v>0</v>
      </c>
      <c r="F130" s="36"/>
      <c r="G130" s="36"/>
      <c r="H130" s="36"/>
      <c r="I130" s="27"/>
      <c r="J130" s="36"/>
      <c r="K130" s="36"/>
      <c r="L130" s="36"/>
      <c r="M130" s="36"/>
      <c r="N130" s="36"/>
      <c r="O130" s="29"/>
      <c r="P130" s="36"/>
      <c r="Q130" s="29"/>
      <c r="R130" s="36"/>
      <c r="S130" s="36"/>
      <c r="T130" s="36"/>
      <c r="U130" s="36"/>
      <c r="V130" s="36"/>
      <c r="W130" s="36"/>
      <c r="X130" s="36"/>
      <c r="Y130" s="29"/>
      <c r="Z130" s="36"/>
      <c r="AA130" s="66"/>
      <c r="AB130" s="36"/>
      <c r="AC130" s="36"/>
      <c r="AD130" s="36"/>
      <c r="AE130" s="36"/>
      <c r="AF130" s="36"/>
      <c r="AG130" s="36"/>
      <c r="AH130" s="29"/>
      <c r="AI130" s="36"/>
      <c r="AJ130" s="29"/>
      <c r="AK130" s="36"/>
      <c r="AL130" s="36"/>
      <c r="AM130" s="36"/>
      <c r="AN130" s="29"/>
      <c r="AO130" s="36"/>
      <c r="AP130" s="29"/>
      <c r="AQ130" s="36"/>
      <c r="AR130" s="29"/>
      <c r="AS130" s="36"/>
      <c r="AT130" s="36"/>
      <c r="AU130" s="36"/>
      <c r="AV130" s="29"/>
      <c r="AW130" s="36"/>
      <c r="AX130" s="36"/>
      <c r="AY130" s="36"/>
      <c r="AZ130" s="29"/>
      <c r="BA130" s="36"/>
      <c r="BB130" s="36"/>
      <c r="BC130" s="36"/>
      <c r="BD130" s="36"/>
      <c r="BE130" s="36"/>
      <c r="BF130" s="36"/>
      <c r="BG130" s="36"/>
      <c r="BH130" s="36"/>
      <c r="BI130" s="36"/>
      <c r="BJ130" s="29"/>
      <c r="BK130" s="36"/>
      <c r="BL130" s="29"/>
      <c r="BM130" s="36"/>
      <c r="BN130" s="36"/>
      <c r="BO130" s="36"/>
      <c r="BP130" s="29"/>
      <c r="BQ130" s="36"/>
      <c r="BR130" s="29"/>
      <c r="BS130" s="36"/>
      <c r="BT130" s="36"/>
      <c r="BU130" s="36"/>
      <c r="BV130" s="36"/>
    </row>
    <row r="131" spans="1:75" x14ac:dyDescent="0.25">
      <c r="A131" s="16">
        <v>129</v>
      </c>
      <c r="B131" s="16">
        <v>1</v>
      </c>
      <c r="C131" s="31" t="s">
        <v>593</v>
      </c>
      <c r="D131" s="40">
        <f>июнь!D131-июнь!E131</f>
        <v>122.29409496618359</v>
      </c>
      <c r="E131" s="40">
        <f t="shared" si="1"/>
        <v>0</v>
      </c>
      <c r="F131" s="36"/>
      <c r="G131" s="36"/>
      <c r="H131" s="36"/>
      <c r="I131" s="27"/>
      <c r="J131" s="36"/>
      <c r="K131" s="36"/>
      <c r="L131" s="36"/>
      <c r="M131" s="36"/>
      <c r="N131" s="36"/>
      <c r="O131" s="29"/>
      <c r="P131" s="36"/>
      <c r="Q131" s="29"/>
      <c r="R131" s="36"/>
      <c r="S131" s="36"/>
      <c r="T131" s="36"/>
      <c r="U131" s="36"/>
      <c r="V131" s="36"/>
      <c r="W131" s="36"/>
      <c r="X131" s="36"/>
      <c r="Y131" s="29"/>
      <c r="Z131" s="36"/>
      <c r="AA131" s="66"/>
      <c r="AB131" s="36"/>
      <c r="AC131" s="36"/>
      <c r="AD131" s="36"/>
      <c r="AE131" s="36"/>
      <c r="AF131" s="36"/>
      <c r="AG131" s="36"/>
      <c r="AH131" s="29"/>
      <c r="AI131" s="36"/>
      <c r="AJ131" s="29"/>
      <c r="AK131" s="36"/>
      <c r="AL131" s="36"/>
      <c r="AM131" s="36"/>
      <c r="AN131" s="29"/>
      <c r="AO131" s="36"/>
      <c r="AP131" s="29"/>
      <c r="AQ131" s="36"/>
      <c r="AR131" s="29"/>
      <c r="AS131" s="36"/>
      <c r="AT131" s="36"/>
      <c r="AU131" s="36"/>
      <c r="AV131" s="29"/>
      <c r="AW131" s="36"/>
      <c r="AX131" s="36"/>
      <c r="AY131" s="36"/>
      <c r="AZ131" s="29"/>
      <c r="BA131" s="36"/>
      <c r="BB131" s="36"/>
      <c r="BC131" s="36"/>
      <c r="BD131" s="36"/>
      <c r="BE131" s="36"/>
      <c r="BF131" s="36"/>
      <c r="BG131" s="36"/>
      <c r="BH131" s="36"/>
      <c r="BI131" s="36"/>
      <c r="BJ131" s="29"/>
      <c r="BK131" s="36"/>
      <c r="BL131" s="29"/>
      <c r="BM131" s="36"/>
      <c r="BN131" s="36"/>
      <c r="BO131" s="36"/>
      <c r="BP131" s="29"/>
      <c r="BQ131" s="36"/>
      <c r="BR131" s="29"/>
      <c r="BS131" s="36"/>
      <c r="BT131" s="36"/>
      <c r="BU131" s="36"/>
      <c r="BV131" s="36"/>
    </row>
    <row r="132" spans="1:75" x14ac:dyDescent="0.25">
      <c r="A132" s="16">
        <v>130</v>
      </c>
      <c r="B132" s="16">
        <v>1</v>
      </c>
      <c r="C132" s="31" t="s">
        <v>594</v>
      </c>
      <c r="D132" s="40">
        <f>июнь!D132-июнь!E132</f>
        <v>-55.899317690821306</v>
      </c>
      <c r="E132" s="40">
        <f t="shared" ref="E132:E195" si="2">G132+H132+J132+L132+N132+P132+R132+T132+V132+X132+Z132+AC132+AE132+AG132+AI132+AK132+AM132+AO132+AQ132+AS132+AU132+AW132+AY132+BA132+BC132+BE132+BG132+BI132+BK132+BM132+BO132+BQ132+BS132+BU132+BV132</f>
        <v>0</v>
      </c>
      <c r="F132" s="36"/>
      <c r="G132" s="36"/>
      <c r="H132" s="36"/>
      <c r="I132" s="27"/>
      <c r="J132" s="36"/>
      <c r="K132" s="36"/>
      <c r="L132" s="36"/>
      <c r="M132" s="36"/>
      <c r="N132" s="36"/>
      <c r="O132" s="29"/>
      <c r="P132" s="36"/>
      <c r="Q132" s="29"/>
      <c r="R132" s="36"/>
      <c r="S132" s="36"/>
      <c r="T132" s="36"/>
      <c r="U132" s="36"/>
      <c r="V132" s="36"/>
      <c r="W132" s="36"/>
      <c r="X132" s="36"/>
      <c r="Y132" s="29"/>
      <c r="Z132" s="36"/>
      <c r="AA132" s="66"/>
      <c r="AB132" s="36"/>
      <c r="AC132" s="36"/>
      <c r="AD132" s="36"/>
      <c r="AE132" s="36"/>
      <c r="AF132" s="36"/>
      <c r="AG132" s="36"/>
      <c r="AH132" s="29"/>
      <c r="AI132" s="36"/>
      <c r="AJ132" s="29"/>
      <c r="AK132" s="36"/>
      <c r="AL132" s="36"/>
      <c r="AM132" s="36"/>
      <c r="AN132" s="29"/>
      <c r="AO132" s="36"/>
      <c r="AP132" s="29"/>
      <c r="AQ132" s="36"/>
      <c r="AR132" s="29"/>
      <c r="AS132" s="36"/>
      <c r="AT132" s="36"/>
      <c r="AU132" s="36"/>
      <c r="AV132" s="29"/>
      <c r="AW132" s="36"/>
      <c r="AX132" s="36"/>
      <c r="AY132" s="36"/>
      <c r="AZ132" s="29"/>
      <c r="BA132" s="36"/>
      <c r="BB132" s="36"/>
      <c r="BC132" s="36"/>
      <c r="BD132" s="36"/>
      <c r="BE132" s="36"/>
      <c r="BF132" s="36"/>
      <c r="BG132" s="36"/>
      <c r="BH132" s="36"/>
      <c r="BI132" s="36"/>
      <c r="BJ132" s="29"/>
      <c r="BK132" s="36"/>
      <c r="BL132" s="29"/>
      <c r="BM132" s="36"/>
      <c r="BN132" s="36"/>
      <c r="BO132" s="36"/>
      <c r="BP132" s="29"/>
      <c r="BQ132" s="36"/>
      <c r="BR132" s="29"/>
      <c r="BS132" s="36"/>
      <c r="BT132" s="36"/>
      <c r="BU132" s="36"/>
      <c r="BV132" s="36"/>
    </row>
    <row r="133" spans="1:75" s="86" customFormat="1" x14ac:dyDescent="0.25">
      <c r="A133" s="79">
        <v>131</v>
      </c>
      <c r="B133" s="79">
        <v>1</v>
      </c>
      <c r="C133" s="80" t="s">
        <v>595</v>
      </c>
      <c r="D133" s="81">
        <f>июнь!D133-июнь!E133</f>
        <v>260.98184644444433</v>
      </c>
      <c r="E133" s="81">
        <f t="shared" si="2"/>
        <v>8.298</v>
      </c>
      <c r="F133" s="82"/>
      <c r="G133" s="82"/>
      <c r="H133" s="82"/>
      <c r="I133" s="83"/>
      <c r="J133" s="82"/>
      <c r="K133" s="82"/>
      <c r="L133" s="82"/>
      <c r="M133" s="82"/>
      <c r="N133" s="82"/>
      <c r="O133" s="84"/>
      <c r="P133" s="82"/>
      <c r="Q133" s="84"/>
      <c r="R133" s="82"/>
      <c r="S133" s="82"/>
      <c r="T133" s="82"/>
      <c r="U133" s="82"/>
      <c r="V133" s="82"/>
      <c r="W133" s="82"/>
      <c r="X133" s="82"/>
      <c r="Y133" s="84"/>
      <c r="Z133" s="82"/>
      <c r="AA133" s="85"/>
      <c r="AB133" s="82"/>
      <c r="AC133" s="82"/>
      <c r="AD133" s="82"/>
      <c r="AE133" s="82"/>
      <c r="AF133" s="82"/>
      <c r="AG133" s="82"/>
      <c r="AH133" s="84"/>
      <c r="AI133" s="82"/>
      <c r="AJ133" s="84"/>
      <c r="AK133" s="82"/>
      <c r="AL133" s="82"/>
      <c r="AM133" s="82"/>
      <c r="AN133" s="84"/>
      <c r="AO133" s="82"/>
      <c r="AP133" s="84"/>
      <c r="AQ133" s="82"/>
      <c r="AR133" s="84"/>
      <c r="AS133" s="82"/>
      <c r="AT133" s="82"/>
      <c r="AU133" s="82"/>
      <c r="AV133" s="84"/>
      <c r="AW133" s="82"/>
      <c r="AX133" s="82"/>
      <c r="AY133" s="82"/>
      <c r="AZ133" s="84"/>
      <c r="BA133" s="82"/>
      <c r="BB133" s="82"/>
      <c r="BC133" s="82"/>
      <c r="BD133" s="82"/>
      <c r="BE133" s="82"/>
      <c r="BF133" s="82"/>
      <c r="BG133" s="82"/>
      <c r="BH133" s="82"/>
      <c r="BI133" s="82"/>
      <c r="BJ133" s="84"/>
      <c r="BK133" s="82"/>
      <c r="BL133" s="84">
        <v>5</v>
      </c>
      <c r="BM133" s="82">
        <v>5.3</v>
      </c>
      <c r="BN133" s="82">
        <v>8.0000000000000002E-3</v>
      </c>
      <c r="BO133" s="82">
        <v>1.869</v>
      </c>
      <c r="BP133" s="84"/>
      <c r="BQ133" s="82"/>
      <c r="BR133" s="84"/>
      <c r="BS133" s="82"/>
      <c r="BT133" s="82"/>
      <c r="BU133" s="82"/>
      <c r="BV133" s="82">
        <v>1.129</v>
      </c>
      <c r="BW133" s="86" t="s">
        <v>1070</v>
      </c>
    </row>
    <row r="134" spans="1:75" x14ac:dyDescent="0.25">
      <c r="A134" s="16">
        <v>132</v>
      </c>
      <c r="B134" s="16">
        <v>1</v>
      </c>
      <c r="C134" s="31" t="s">
        <v>596</v>
      </c>
      <c r="D134" s="40">
        <f>июнь!D134-июнь!E134</f>
        <v>-742.60191706280193</v>
      </c>
      <c r="E134" s="40">
        <f t="shared" si="2"/>
        <v>0</v>
      </c>
      <c r="F134" s="36"/>
      <c r="G134" s="36"/>
      <c r="H134" s="36"/>
      <c r="I134" s="27"/>
      <c r="J134" s="36"/>
      <c r="K134" s="36"/>
      <c r="L134" s="36"/>
      <c r="M134" s="36"/>
      <c r="N134" s="36"/>
      <c r="O134" s="29"/>
      <c r="P134" s="36"/>
      <c r="Q134" s="29"/>
      <c r="R134" s="36"/>
      <c r="S134" s="36"/>
      <c r="T134" s="36"/>
      <c r="U134" s="36"/>
      <c r="V134" s="36"/>
      <c r="W134" s="36"/>
      <c r="X134" s="36"/>
      <c r="Y134" s="29"/>
      <c r="Z134" s="36"/>
      <c r="AA134" s="66"/>
      <c r="AB134" s="36"/>
      <c r="AC134" s="36"/>
      <c r="AD134" s="36"/>
      <c r="AE134" s="36"/>
      <c r="AF134" s="36"/>
      <c r="AG134" s="36"/>
      <c r="AH134" s="29"/>
      <c r="AI134" s="36"/>
      <c r="AJ134" s="29"/>
      <c r="AK134" s="36"/>
      <c r="AL134" s="36"/>
      <c r="AM134" s="36"/>
      <c r="AN134" s="29"/>
      <c r="AO134" s="36"/>
      <c r="AP134" s="29"/>
      <c r="AQ134" s="36"/>
      <c r="AR134" s="29"/>
      <c r="AS134" s="36"/>
      <c r="AT134" s="36"/>
      <c r="AU134" s="36"/>
      <c r="AV134" s="29"/>
      <c r="AW134" s="36"/>
      <c r="AX134" s="36"/>
      <c r="AY134" s="36"/>
      <c r="AZ134" s="29"/>
      <c r="BA134" s="36"/>
      <c r="BB134" s="36"/>
      <c r="BC134" s="36"/>
      <c r="BD134" s="36"/>
      <c r="BE134" s="36"/>
      <c r="BF134" s="36"/>
      <c r="BG134" s="36"/>
      <c r="BH134" s="36"/>
      <c r="BI134" s="36"/>
      <c r="BJ134" s="29"/>
      <c r="BK134" s="36"/>
      <c r="BL134" s="29"/>
      <c r="BM134" s="36"/>
      <c r="BN134" s="36"/>
      <c r="BO134" s="36"/>
      <c r="BP134" s="29"/>
      <c r="BQ134" s="36"/>
      <c r="BR134" s="29"/>
      <c r="BS134" s="36"/>
      <c r="BT134" s="36"/>
      <c r="BU134" s="36"/>
      <c r="BV134" s="36"/>
    </row>
    <row r="135" spans="1:75" s="86" customFormat="1" x14ac:dyDescent="0.25">
      <c r="A135" s="79">
        <v>133</v>
      </c>
      <c r="B135" s="79">
        <v>1</v>
      </c>
      <c r="C135" s="80" t="s">
        <v>597</v>
      </c>
      <c r="D135" s="81">
        <f>июнь!D135-июнь!E135</f>
        <v>-384.69277193236718</v>
      </c>
      <c r="E135" s="81">
        <f t="shared" si="2"/>
        <v>13.583</v>
      </c>
      <c r="F135" s="82"/>
      <c r="G135" s="82"/>
      <c r="H135" s="82"/>
      <c r="I135" s="83"/>
      <c r="J135" s="82"/>
      <c r="K135" s="82"/>
      <c r="L135" s="82"/>
      <c r="M135" s="82"/>
      <c r="N135" s="82"/>
      <c r="O135" s="84"/>
      <c r="P135" s="82"/>
      <c r="Q135" s="84"/>
      <c r="R135" s="82"/>
      <c r="S135" s="82"/>
      <c r="T135" s="82"/>
      <c r="U135" s="82"/>
      <c r="V135" s="82"/>
      <c r="W135" s="82"/>
      <c r="X135" s="82"/>
      <c r="Y135" s="84"/>
      <c r="Z135" s="82"/>
      <c r="AA135" s="85"/>
      <c r="AB135" s="82"/>
      <c r="AC135" s="82"/>
      <c r="AD135" s="82"/>
      <c r="AE135" s="82"/>
      <c r="AF135" s="82"/>
      <c r="AG135" s="82"/>
      <c r="AH135" s="84"/>
      <c r="AI135" s="82"/>
      <c r="AJ135" s="84"/>
      <c r="AK135" s="82"/>
      <c r="AL135" s="82"/>
      <c r="AM135" s="82"/>
      <c r="AN135" s="84"/>
      <c r="AO135" s="82"/>
      <c r="AP135" s="84"/>
      <c r="AQ135" s="82"/>
      <c r="AR135" s="84"/>
      <c r="AS135" s="82"/>
      <c r="AT135" s="82"/>
      <c r="AU135" s="82"/>
      <c r="AV135" s="84"/>
      <c r="AW135" s="82"/>
      <c r="AX135" s="82"/>
      <c r="AY135" s="82"/>
      <c r="AZ135" s="84"/>
      <c r="BA135" s="82"/>
      <c r="BB135" s="82"/>
      <c r="BC135" s="82"/>
      <c r="BD135" s="82">
        <v>6.0000000000000001E-3</v>
      </c>
      <c r="BE135" s="82">
        <v>6.42</v>
      </c>
      <c r="BF135" s="82"/>
      <c r="BG135" s="82"/>
      <c r="BH135" s="82"/>
      <c r="BI135" s="82"/>
      <c r="BJ135" s="84"/>
      <c r="BK135" s="82"/>
      <c r="BL135" s="84">
        <v>8</v>
      </c>
      <c r="BM135" s="82">
        <v>5.2110000000000003</v>
      </c>
      <c r="BN135" s="82"/>
      <c r="BO135" s="82"/>
      <c r="BP135" s="84"/>
      <c r="BQ135" s="82"/>
      <c r="BR135" s="84"/>
      <c r="BS135" s="82"/>
      <c r="BT135" s="82"/>
      <c r="BU135" s="82"/>
      <c r="BV135" s="82">
        <v>1.952</v>
      </c>
      <c r="BW135" s="86" t="s">
        <v>1160</v>
      </c>
    </row>
    <row r="136" spans="1:75" x14ac:dyDescent="0.25">
      <c r="A136" s="16">
        <v>134</v>
      </c>
      <c r="B136" s="16">
        <v>1</v>
      </c>
      <c r="C136" s="31" t="s">
        <v>598</v>
      </c>
      <c r="D136" s="40">
        <f>июнь!D136-июнь!E136</f>
        <v>-141.01183173913043</v>
      </c>
      <c r="E136" s="40">
        <f t="shared" si="2"/>
        <v>0</v>
      </c>
      <c r="F136" s="36"/>
      <c r="G136" s="36"/>
      <c r="H136" s="36"/>
      <c r="I136" s="27"/>
      <c r="J136" s="36"/>
      <c r="K136" s="36"/>
      <c r="L136" s="36"/>
      <c r="M136" s="36"/>
      <c r="N136" s="36"/>
      <c r="O136" s="29"/>
      <c r="P136" s="36"/>
      <c r="Q136" s="29"/>
      <c r="R136" s="36"/>
      <c r="S136" s="36"/>
      <c r="T136" s="36"/>
      <c r="U136" s="36"/>
      <c r="V136" s="36"/>
      <c r="W136" s="36"/>
      <c r="X136" s="36"/>
      <c r="Y136" s="29"/>
      <c r="Z136" s="36"/>
      <c r="AA136" s="66"/>
      <c r="AB136" s="36"/>
      <c r="AC136" s="36"/>
      <c r="AD136" s="36"/>
      <c r="AE136" s="36"/>
      <c r="AF136" s="36"/>
      <c r="AG136" s="36"/>
      <c r="AH136" s="29"/>
      <c r="AI136" s="36"/>
      <c r="AJ136" s="29"/>
      <c r="AK136" s="36"/>
      <c r="AL136" s="36"/>
      <c r="AM136" s="36"/>
      <c r="AN136" s="29"/>
      <c r="AO136" s="36"/>
      <c r="AP136" s="29"/>
      <c r="AQ136" s="36"/>
      <c r="AR136" s="29"/>
      <c r="AS136" s="36"/>
      <c r="AT136" s="36"/>
      <c r="AU136" s="36"/>
      <c r="AV136" s="29"/>
      <c r="AW136" s="36"/>
      <c r="AX136" s="36"/>
      <c r="AY136" s="36"/>
      <c r="AZ136" s="29"/>
      <c r="BA136" s="36"/>
      <c r="BB136" s="36"/>
      <c r="BC136" s="36"/>
      <c r="BD136" s="36"/>
      <c r="BE136" s="36"/>
      <c r="BF136" s="36"/>
      <c r="BG136" s="36"/>
      <c r="BH136" s="36"/>
      <c r="BI136" s="36"/>
      <c r="BJ136" s="29"/>
      <c r="BK136" s="36"/>
      <c r="BL136" s="29"/>
      <c r="BM136" s="36"/>
      <c r="BN136" s="36"/>
      <c r="BO136" s="36"/>
      <c r="BP136" s="29"/>
      <c r="BQ136" s="36"/>
      <c r="BR136" s="29"/>
      <c r="BS136" s="36"/>
      <c r="BT136" s="36"/>
      <c r="BU136" s="36"/>
      <c r="BV136" s="36"/>
    </row>
    <row r="137" spans="1:75" s="86" customFormat="1" x14ac:dyDescent="0.25">
      <c r="A137" s="79">
        <v>135</v>
      </c>
      <c r="B137" s="79">
        <v>1</v>
      </c>
      <c r="C137" s="80" t="s">
        <v>599</v>
      </c>
      <c r="D137" s="81">
        <f>июнь!D137-июнь!E137</f>
        <v>-1265.6439689951692</v>
      </c>
      <c r="E137" s="81">
        <f t="shared" si="2"/>
        <v>5.1470000000000002</v>
      </c>
      <c r="F137" s="82"/>
      <c r="G137" s="82"/>
      <c r="H137" s="82"/>
      <c r="I137" s="83"/>
      <c r="J137" s="82"/>
      <c r="K137" s="82"/>
      <c r="L137" s="82"/>
      <c r="M137" s="82"/>
      <c r="N137" s="82"/>
      <c r="O137" s="84"/>
      <c r="P137" s="82"/>
      <c r="Q137" s="84"/>
      <c r="R137" s="82"/>
      <c r="S137" s="82"/>
      <c r="T137" s="82"/>
      <c r="U137" s="82"/>
      <c r="V137" s="82"/>
      <c r="W137" s="82"/>
      <c r="X137" s="82"/>
      <c r="Y137" s="84"/>
      <c r="Z137" s="82"/>
      <c r="AA137" s="85"/>
      <c r="AB137" s="82"/>
      <c r="AC137" s="82"/>
      <c r="AD137" s="82"/>
      <c r="AE137" s="82"/>
      <c r="AF137" s="82"/>
      <c r="AG137" s="82"/>
      <c r="AH137" s="84"/>
      <c r="AI137" s="82"/>
      <c r="AJ137" s="84"/>
      <c r="AK137" s="82"/>
      <c r="AL137" s="82"/>
      <c r="AM137" s="82"/>
      <c r="AN137" s="84"/>
      <c r="AO137" s="82"/>
      <c r="AP137" s="84"/>
      <c r="AQ137" s="82"/>
      <c r="AR137" s="84"/>
      <c r="AS137" s="82"/>
      <c r="AT137" s="82"/>
      <c r="AU137" s="82"/>
      <c r="AV137" s="84"/>
      <c r="AW137" s="82"/>
      <c r="AX137" s="82"/>
      <c r="AY137" s="82"/>
      <c r="AZ137" s="84"/>
      <c r="BA137" s="82"/>
      <c r="BB137" s="82"/>
      <c r="BC137" s="82"/>
      <c r="BD137" s="82"/>
      <c r="BE137" s="82"/>
      <c r="BF137" s="82"/>
      <c r="BG137" s="82"/>
      <c r="BH137" s="82"/>
      <c r="BI137" s="82"/>
      <c r="BJ137" s="84"/>
      <c r="BK137" s="82"/>
      <c r="BL137" s="84">
        <v>1</v>
      </c>
      <c r="BM137" s="82">
        <v>2.6040000000000001</v>
      </c>
      <c r="BN137" s="82"/>
      <c r="BO137" s="82"/>
      <c r="BP137" s="84"/>
      <c r="BQ137" s="82"/>
      <c r="BR137" s="84"/>
      <c r="BS137" s="82"/>
      <c r="BT137" s="82"/>
      <c r="BU137" s="82"/>
      <c r="BV137" s="82">
        <v>2.5430000000000001</v>
      </c>
      <c r="BW137" s="86" t="s">
        <v>1161</v>
      </c>
    </row>
    <row r="138" spans="1:75" s="86" customFormat="1" x14ac:dyDescent="0.25">
      <c r="A138" s="79">
        <v>136</v>
      </c>
      <c r="B138" s="79">
        <v>1</v>
      </c>
      <c r="C138" s="80" t="s">
        <v>600</v>
      </c>
      <c r="D138" s="81">
        <f>июнь!D138-июнь!E138</f>
        <v>-1398.2783616231884</v>
      </c>
      <c r="E138" s="81">
        <f t="shared" si="2"/>
        <v>16.105</v>
      </c>
      <c r="F138" s="82"/>
      <c r="G138" s="82"/>
      <c r="H138" s="82"/>
      <c r="I138" s="83"/>
      <c r="J138" s="82"/>
      <c r="K138" s="82"/>
      <c r="L138" s="82"/>
      <c r="M138" s="82"/>
      <c r="N138" s="82"/>
      <c r="O138" s="84"/>
      <c r="P138" s="82"/>
      <c r="Q138" s="84"/>
      <c r="R138" s="82"/>
      <c r="S138" s="82"/>
      <c r="T138" s="82"/>
      <c r="U138" s="82"/>
      <c r="V138" s="82"/>
      <c r="W138" s="82"/>
      <c r="X138" s="82"/>
      <c r="Y138" s="84"/>
      <c r="Z138" s="82"/>
      <c r="AA138" s="85"/>
      <c r="AB138" s="82"/>
      <c r="AC138" s="82"/>
      <c r="AD138" s="82"/>
      <c r="AE138" s="82"/>
      <c r="AF138" s="82"/>
      <c r="AG138" s="82"/>
      <c r="AH138" s="84"/>
      <c r="AI138" s="82"/>
      <c r="AJ138" s="84"/>
      <c r="AK138" s="82"/>
      <c r="AL138" s="82"/>
      <c r="AM138" s="82"/>
      <c r="AN138" s="84"/>
      <c r="AO138" s="82"/>
      <c r="AP138" s="84"/>
      <c r="AQ138" s="82"/>
      <c r="AR138" s="84"/>
      <c r="AS138" s="82"/>
      <c r="AT138" s="82"/>
      <c r="AU138" s="82"/>
      <c r="AV138" s="84">
        <v>1</v>
      </c>
      <c r="AW138" s="82">
        <v>9.6489999999999991</v>
      </c>
      <c r="AX138" s="82"/>
      <c r="AY138" s="82"/>
      <c r="AZ138" s="84"/>
      <c r="BA138" s="82"/>
      <c r="BB138" s="82"/>
      <c r="BC138" s="82"/>
      <c r="BD138" s="82"/>
      <c r="BE138" s="82"/>
      <c r="BF138" s="82"/>
      <c r="BG138" s="82"/>
      <c r="BH138" s="82"/>
      <c r="BI138" s="82"/>
      <c r="BJ138" s="84"/>
      <c r="BK138" s="82"/>
      <c r="BL138" s="84"/>
      <c r="BM138" s="82"/>
      <c r="BN138" s="82"/>
      <c r="BO138" s="82"/>
      <c r="BP138" s="84"/>
      <c r="BQ138" s="82"/>
      <c r="BR138" s="84"/>
      <c r="BS138" s="82"/>
      <c r="BT138" s="82"/>
      <c r="BU138" s="82"/>
      <c r="BV138" s="82">
        <f>2.184+4.272</f>
        <v>6.4560000000000004</v>
      </c>
      <c r="BW138" s="86" t="s">
        <v>1162</v>
      </c>
    </row>
    <row r="139" spans="1:75" x14ac:dyDescent="0.25">
      <c r="A139" s="16">
        <v>137</v>
      </c>
      <c r="B139" s="16">
        <v>1</v>
      </c>
      <c r="C139" s="31" t="s">
        <v>601</v>
      </c>
      <c r="D139" s="40">
        <f>июнь!D139-июнь!E139</f>
        <v>-228.65260446376817</v>
      </c>
      <c r="E139" s="40">
        <f t="shared" si="2"/>
        <v>0</v>
      </c>
      <c r="F139" s="36"/>
      <c r="G139" s="36"/>
      <c r="H139" s="36"/>
      <c r="I139" s="27"/>
      <c r="J139" s="36"/>
      <c r="K139" s="36"/>
      <c r="L139" s="36"/>
      <c r="M139" s="36"/>
      <c r="N139" s="36"/>
      <c r="O139" s="29"/>
      <c r="P139" s="36"/>
      <c r="Q139" s="29"/>
      <c r="R139" s="36"/>
      <c r="S139" s="36"/>
      <c r="T139" s="36"/>
      <c r="U139" s="36"/>
      <c r="V139" s="36"/>
      <c r="W139" s="36"/>
      <c r="X139" s="36"/>
      <c r="Y139" s="29"/>
      <c r="Z139" s="36"/>
      <c r="AA139" s="66"/>
      <c r="AB139" s="36"/>
      <c r="AC139" s="36"/>
      <c r="AD139" s="36"/>
      <c r="AE139" s="36"/>
      <c r="AF139" s="36"/>
      <c r="AG139" s="36"/>
      <c r="AH139" s="29"/>
      <c r="AI139" s="36"/>
      <c r="AJ139" s="29"/>
      <c r="AK139" s="36"/>
      <c r="AL139" s="36"/>
      <c r="AM139" s="36"/>
      <c r="AN139" s="29"/>
      <c r="AO139" s="36"/>
      <c r="AP139" s="29"/>
      <c r="AQ139" s="36"/>
      <c r="AR139" s="29"/>
      <c r="AS139" s="36"/>
      <c r="AT139" s="36"/>
      <c r="AU139" s="36"/>
      <c r="AV139" s="29"/>
      <c r="AW139" s="36"/>
      <c r="AX139" s="36"/>
      <c r="AY139" s="36"/>
      <c r="AZ139" s="29"/>
      <c r="BA139" s="36"/>
      <c r="BB139" s="36"/>
      <c r="BC139" s="36"/>
      <c r="BD139" s="36"/>
      <c r="BE139" s="36"/>
      <c r="BF139" s="36"/>
      <c r="BG139" s="36"/>
      <c r="BH139" s="36"/>
      <c r="BI139" s="36"/>
      <c r="BJ139" s="29"/>
      <c r="BK139" s="36"/>
      <c r="BL139" s="29"/>
      <c r="BM139" s="36"/>
      <c r="BN139" s="36"/>
      <c r="BO139" s="36"/>
      <c r="BP139" s="29"/>
      <c r="BQ139" s="36"/>
      <c r="BR139" s="29"/>
      <c r="BS139" s="36"/>
      <c r="BT139" s="36"/>
      <c r="BU139" s="36"/>
      <c r="BV139" s="36"/>
    </row>
    <row r="140" spans="1:75" x14ac:dyDescent="0.25">
      <c r="A140" s="16">
        <v>138</v>
      </c>
      <c r="B140" s="16">
        <v>3</v>
      </c>
      <c r="C140" s="31" t="s">
        <v>602</v>
      </c>
      <c r="D140" s="40">
        <f>июнь!D140-июнь!E140</f>
        <v>-168.81907159420294</v>
      </c>
      <c r="E140" s="40">
        <f t="shared" si="2"/>
        <v>0</v>
      </c>
      <c r="F140" s="36"/>
      <c r="G140" s="36"/>
      <c r="H140" s="36"/>
      <c r="I140" s="27"/>
      <c r="J140" s="36"/>
      <c r="K140" s="36"/>
      <c r="L140" s="36"/>
      <c r="M140" s="36"/>
      <c r="N140" s="36"/>
      <c r="O140" s="29"/>
      <c r="P140" s="36"/>
      <c r="Q140" s="29"/>
      <c r="R140" s="36"/>
      <c r="S140" s="36"/>
      <c r="T140" s="36"/>
      <c r="U140" s="36"/>
      <c r="V140" s="36"/>
      <c r="W140" s="36"/>
      <c r="X140" s="36"/>
      <c r="Y140" s="29"/>
      <c r="Z140" s="36"/>
      <c r="AA140" s="66"/>
      <c r="AB140" s="36"/>
      <c r="AC140" s="36"/>
      <c r="AD140" s="36"/>
      <c r="AE140" s="36"/>
      <c r="AF140" s="36"/>
      <c r="AG140" s="36"/>
      <c r="AH140" s="29"/>
      <c r="AI140" s="36"/>
      <c r="AJ140" s="29"/>
      <c r="AK140" s="36"/>
      <c r="AL140" s="36"/>
      <c r="AM140" s="36"/>
      <c r="AN140" s="29"/>
      <c r="AO140" s="36"/>
      <c r="AP140" s="29"/>
      <c r="AQ140" s="36"/>
      <c r="AR140" s="29"/>
      <c r="AS140" s="36"/>
      <c r="AT140" s="36"/>
      <c r="AU140" s="36"/>
      <c r="AV140" s="29"/>
      <c r="AW140" s="36"/>
      <c r="AX140" s="36"/>
      <c r="AY140" s="36"/>
      <c r="AZ140" s="29"/>
      <c r="BA140" s="36"/>
      <c r="BB140" s="36"/>
      <c r="BC140" s="36"/>
      <c r="BD140" s="36"/>
      <c r="BE140" s="36"/>
      <c r="BF140" s="36"/>
      <c r="BG140" s="36"/>
      <c r="BH140" s="36"/>
      <c r="BI140" s="36"/>
      <c r="BJ140" s="29"/>
      <c r="BK140" s="36"/>
      <c r="BL140" s="29"/>
      <c r="BM140" s="36"/>
      <c r="BN140" s="36"/>
      <c r="BO140" s="36"/>
      <c r="BP140" s="29"/>
      <c r="BQ140" s="36"/>
      <c r="BR140" s="29"/>
      <c r="BS140" s="36"/>
      <c r="BT140" s="36"/>
      <c r="BU140" s="36"/>
      <c r="BV140" s="36"/>
    </row>
    <row r="141" spans="1:75" x14ac:dyDescent="0.25">
      <c r="A141" s="16">
        <v>139</v>
      </c>
      <c r="B141" s="16">
        <v>3</v>
      </c>
      <c r="C141" s="31" t="s">
        <v>603</v>
      </c>
      <c r="D141" s="40">
        <f>июнь!D141-июнь!E141</f>
        <v>250.21724077294684</v>
      </c>
      <c r="E141" s="40">
        <f t="shared" si="2"/>
        <v>0</v>
      </c>
      <c r="F141" s="36"/>
      <c r="G141" s="36"/>
      <c r="H141" s="36"/>
      <c r="I141" s="27"/>
      <c r="J141" s="36"/>
      <c r="K141" s="36"/>
      <c r="L141" s="36"/>
      <c r="M141" s="36"/>
      <c r="N141" s="36"/>
      <c r="O141" s="29"/>
      <c r="P141" s="36"/>
      <c r="Q141" s="29"/>
      <c r="R141" s="36"/>
      <c r="S141" s="36"/>
      <c r="T141" s="36"/>
      <c r="U141" s="36"/>
      <c r="V141" s="36"/>
      <c r="W141" s="36"/>
      <c r="X141" s="36"/>
      <c r="Y141" s="29"/>
      <c r="Z141" s="36"/>
      <c r="AA141" s="66"/>
      <c r="AB141" s="36"/>
      <c r="AC141" s="36"/>
      <c r="AD141" s="36"/>
      <c r="AE141" s="36"/>
      <c r="AF141" s="36"/>
      <c r="AG141" s="36"/>
      <c r="AH141" s="29"/>
      <c r="AI141" s="36"/>
      <c r="AJ141" s="29"/>
      <c r="AK141" s="36"/>
      <c r="AL141" s="36"/>
      <c r="AM141" s="36"/>
      <c r="AN141" s="29"/>
      <c r="AO141" s="36"/>
      <c r="AP141" s="29"/>
      <c r="AQ141" s="36"/>
      <c r="AR141" s="29"/>
      <c r="AS141" s="36"/>
      <c r="AT141" s="36"/>
      <c r="AU141" s="36"/>
      <c r="AV141" s="29"/>
      <c r="AW141" s="36"/>
      <c r="AX141" s="36"/>
      <c r="AY141" s="36"/>
      <c r="AZ141" s="29"/>
      <c r="BA141" s="36"/>
      <c r="BB141" s="36"/>
      <c r="BC141" s="36"/>
      <c r="BD141" s="36"/>
      <c r="BE141" s="36"/>
      <c r="BF141" s="36"/>
      <c r="BG141" s="36"/>
      <c r="BH141" s="36"/>
      <c r="BI141" s="36"/>
      <c r="BJ141" s="29"/>
      <c r="BK141" s="36"/>
      <c r="BL141" s="29"/>
      <c r="BM141" s="36"/>
      <c r="BN141" s="36"/>
      <c r="BO141" s="36"/>
      <c r="BP141" s="29"/>
      <c r="BQ141" s="36"/>
      <c r="BR141" s="29"/>
      <c r="BS141" s="36"/>
      <c r="BT141" s="36"/>
      <c r="BU141" s="36"/>
      <c r="BV141" s="36"/>
    </row>
    <row r="142" spans="1:75" s="86" customFormat="1" x14ac:dyDescent="0.25">
      <c r="A142" s="79">
        <v>140</v>
      </c>
      <c r="B142" s="79">
        <v>3</v>
      </c>
      <c r="C142" s="80" t="s">
        <v>604</v>
      </c>
      <c r="D142" s="81">
        <f>июнь!D142-июнь!E142</f>
        <v>406.03620154589368</v>
      </c>
      <c r="E142" s="81">
        <f t="shared" si="2"/>
        <v>20.853000000000002</v>
      </c>
      <c r="F142" s="82"/>
      <c r="G142" s="82"/>
      <c r="H142" s="82"/>
      <c r="I142" s="83"/>
      <c r="J142" s="82"/>
      <c r="K142" s="82"/>
      <c r="L142" s="82"/>
      <c r="M142" s="82"/>
      <c r="N142" s="82"/>
      <c r="O142" s="84"/>
      <c r="P142" s="82"/>
      <c r="Q142" s="84"/>
      <c r="R142" s="82"/>
      <c r="S142" s="82"/>
      <c r="T142" s="82"/>
      <c r="U142" s="82"/>
      <c r="V142" s="82"/>
      <c r="W142" s="82"/>
      <c r="X142" s="82"/>
      <c r="Y142" s="84"/>
      <c r="Z142" s="82"/>
      <c r="AA142" s="85"/>
      <c r="AB142" s="82"/>
      <c r="AC142" s="82"/>
      <c r="AD142" s="82"/>
      <c r="AE142" s="82"/>
      <c r="AF142" s="82"/>
      <c r="AG142" s="82"/>
      <c r="AH142" s="84"/>
      <c r="AI142" s="82"/>
      <c r="AJ142" s="84"/>
      <c r="AK142" s="82"/>
      <c r="AL142" s="82"/>
      <c r="AM142" s="82"/>
      <c r="AN142" s="84"/>
      <c r="AO142" s="82"/>
      <c r="AP142" s="84"/>
      <c r="AQ142" s="82"/>
      <c r="AR142" s="84"/>
      <c r="AS142" s="82"/>
      <c r="AT142" s="82"/>
      <c r="AU142" s="82"/>
      <c r="AV142" s="84"/>
      <c r="AW142" s="82"/>
      <c r="AX142" s="82"/>
      <c r="AY142" s="82"/>
      <c r="AZ142" s="84"/>
      <c r="BA142" s="82"/>
      <c r="BB142" s="82"/>
      <c r="BC142" s="82"/>
      <c r="BD142" s="82"/>
      <c r="BE142" s="82"/>
      <c r="BF142" s="82"/>
      <c r="BG142" s="82"/>
      <c r="BH142" s="82"/>
      <c r="BI142" s="82"/>
      <c r="BJ142" s="84"/>
      <c r="BK142" s="82"/>
      <c r="BL142" s="84"/>
      <c r="BM142" s="82"/>
      <c r="BN142" s="82"/>
      <c r="BO142" s="82"/>
      <c r="BP142" s="84"/>
      <c r="BQ142" s="82"/>
      <c r="BR142" s="84"/>
      <c r="BS142" s="82"/>
      <c r="BT142" s="82"/>
      <c r="BU142" s="82"/>
      <c r="BV142" s="82">
        <v>20.853000000000002</v>
      </c>
      <c r="BW142" s="86" t="s">
        <v>1159</v>
      </c>
    </row>
    <row r="143" spans="1:75" x14ac:dyDescent="0.25">
      <c r="A143" s="16">
        <v>141</v>
      </c>
      <c r="B143" s="16">
        <v>3</v>
      </c>
      <c r="C143" s="31" t="s">
        <v>605</v>
      </c>
      <c r="D143" s="40">
        <f>июнь!D143-июнь!E143</f>
        <v>-656.19903645410625</v>
      </c>
      <c r="E143" s="40">
        <f t="shared" si="2"/>
        <v>0</v>
      </c>
      <c r="F143" s="36"/>
      <c r="G143" s="36"/>
      <c r="H143" s="36"/>
      <c r="I143" s="27"/>
      <c r="J143" s="36"/>
      <c r="K143" s="36"/>
      <c r="L143" s="36"/>
      <c r="M143" s="36"/>
      <c r="N143" s="36"/>
      <c r="O143" s="29"/>
      <c r="P143" s="36"/>
      <c r="Q143" s="29"/>
      <c r="R143" s="36"/>
      <c r="S143" s="36"/>
      <c r="T143" s="36"/>
      <c r="U143" s="36"/>
      <c r="V143" s="36"/>
      <c r="W143" s="36"/>
      <c r="X143" s="36"/>
      <c r="Y143" s="29"/>
      <c r="Z143" s="36"/>
      <c r="AA143" s="66"/>
      <c r="AB143" s="36"/>
      <c r="AC143" s="36"/>
      <c r="AD143" s="36"/>
      <c r="AE143" s="36"/>
      <c r="AF143" s="36"/>
      <c r="AG143" s="36"/>
      <c r="AH143" s="29"/>
      <c r="AI143" s="36"/>
      <c r="AJ143" s="29"/>
      <c r="AK143" s="36"/>
      <c r="AL143" s="36"/>
      <c r="AM143" s="36"/>
      <c r="AN143" s="29"/>
      <c r="AO143" s="36"/>
      <c r="AP143" s="29"/>
      <c r="AQ143" s="36"/>
      <c r="AR143" s="29"/>
      <c r="AS143" s="36"/>
      <c r="AT143" s="36"/>
      <c r="AU143" s="36"/>
      <c r="AV143" s="29"/>
      <c r="AW143" s="36"/>
      <c r="AX143" s="36"/>
      <c r="AY143" s="36"/>
      <c r="AZ143" s="29"/>
      <c r="BA143" s="36"/>
      <c r="BB143" s="36"/>
      <c r="BC143" s="36"/>
      <c r="BD143" s="36"/>
      <c r="BE143" s="36"/>
      <c r="BF143" s="36"/>
      <c r="BG143" s="36"/>
      <c r="BH143" s="36"/>
      <c r="BI143" s="36"/>
      <c r="BJ143" s="29"/>
      <c r="BK143" s="36"/>
      <c r="BL143" s="29"/>
      <c r="BM143" s="36"/>
      <c r="BN143" s="36"/>
      <c r="BO143" s="36"/>
      <c r="BP143" s="29"/>
      <c r="BQ143" s="36"/>
      <c r="BR143" s="29"/>
      <c r="BS143" s="36"/>
      <c r="BT143" s="36"/>
      <c r="BU143" s="36"/>
      <c r="BV143" s="36"/>
    </row>
    <row r="144" spans="1:75" x14ac:dyDescent="0.25">
      <c r="A144" s="16">
        <v>142</v>
      </c>
      <c r="B144" s="16">
        <v>3</v>
      </c>
      <c r="C144" s="31" t="s">
        <v>606</v>
      </c>
      <c r="D144" s="40">
        <f>июнь!D144-июнь!E144</f>
        <v>110.29150684057973</v>
      </c>
      <c r="E144" s="40">
        <f t="shared" si="2"/>
        <v>0</v>
      </c>
      <c r="F144" s="36"/>
      <c r="G144" s="36"/>
      <c r="H144" s="36"/>
      <c r="I144" s="27"/>
      <c r="J144" s="36"/>
      <c r="K144" s="36"/>
      <c r="L144" s="36"/>
      <c r="M144" s="36"/>
      <c r="N144" s="36"/>
      <c r="O144" s="29"/>
      <c r="P144" s="36"/>
      <c r="Q144" s="29"/>
      <c r="R144" s="36"/>
      <c r="S144" s="36"/>
      <c r="T144" s="36"/>
      <c r="U144" s="36"/>
      <c r="V144" s="36"/>
      <c r="W144" s="36"/>
      <c r="X144" s="36"/>
      <c r="Y144" s="29"/>
      <c r="Z144" s="36"/>
      <c r="AA144" s="66"/>
      <c r="AB144" s="36"/>
      <c r="AC144" s="36"/>
      <c r="AD144" s="36"/>
      <c r="AE144" s="36"/>
      <c r="AF144" s="36"/>
      <c r="AG144" s="36"/>
      <c r="AH144" s="29"/>
      <c r="AI144" s="36"/>
      <c r="AJ144" s="29"/>
      <c r="AK144" s="36"/>
      <c r="AL144" s="36"/>
      <c r="AM144" s="36"/>
      <c r="AN144" s="29"/>
      <c r="AO144" s="36"/>
      <c r="AP144" s="29"/>
      <c r="AQ144" s="36"/>
      <c r="AR144" s="29"/>
      <c r="AS144" s="36"/>
      <c r="AT144" s="36"/>
      <c r="AU144" s="36"/>
      <c r="AV144" s="29"/>
      <c r="AW144" s="36"/>
      <c r="AX144" s="36"/>
      <c r="AY144" s="36"/>
      <c r="AZ144" s="29"/>
      <c r="BA144" s="36"/>
      <c r="BB144" s="36"/>
      <c r="BC144" s="36"/>
      <c r="BD144" s="36"/>
      <c r="BE144" s="36"/>
      <c r="BF144" s="36"/>
      <c r="BG144" s="36"/>
      <c r="BH144" s="36"/>
      <c r="BI144" s="36"/>
      <c r="BJ144" s="29"/>
      <c r="BK144" s="36"/>
      <c r="BL144" s="29"/>
      <c r="BM144" s="36"/>
      <c r="BN144" s="36"/>
      <c r="BO144" s="36"/>
      <c r="BP144" s="29"/>
      <c r="BQ144" s="36"/>
      <c r="BR144" s="29"/>
      <c r="BS144" s="36"/>
      <c r="BT144" s="36"/>
      <c r="BU144" s="36"/>
      <c r="BV144" s="36"/>
    </row>
    <row r="145" spans="1:75" x14ac:dyDescent="0.25">
      <c r="A145" s="16">
        <v>143</v>
      </c>
      <c r="B145" s="16">
        <v>3</v>
      </c>
      <c r="C145" s="31" t="s">
        <v>943</v>
      </c>
      <c r="D145" s="40">
        <f>июнь!D145-июнь!E145</f>
        <v>443.35985657971014</v>
      </c>
      <c r="E145" s="40">
        <f t="shared" si="2"/>
        <v>0</v>
      </c>
      <c r="F145" s="36"/>
      <c r="G145" s="36"/>
      <c r="H145" s="36"/>
      <c r="I145" s="27"/>
      <c r="J145" s="36"/>
      <c r="K145" s="36"/>
      <c r="L145" s="36"/>
      <c r="M145" s="36"/>
      <c r="N145" s="36"/>
      <c r="O145" s="29"/>
      <c r="P145" s="36"/>
      <c r="Q145" s="29"/>
      <c r="R145" s="36"/>
      <c r="S145" s="36"/>
      <c r="T145" s="36"/>
      <c r="U145" s="36"/>
      <c r="V145" s="36"/>
      <c r="W145" s="36"/>
      <c r="X145" s="36"/>
      <c r="Y145" s="29"/>
      <c r="Z145" s="36"/>
      <c r="AA145" s="66"/>
      <c r="AB145" s="36"/>
      <c r="AC145" s="36"/>
      <c r="AD145" s="36"/>
      <c r="AE145" s="36"/>
      <c r="AF145" s="36"/>
      <c r="AG145" s="36"/>
      <c r="AH145" s="29"/>
      <c r="AI145" s="36"/>
      <c r="AJ145" s="29"/>
      <c r="AK145" s="36"/>
      <c r="AL145" s="36"/>
      <c r="AM145" s="36"/>
      <c r="AN145" s="29"/>
      <c r="AO145" s="36"/>
      <c r="AP145" s="29"/>
      <c r="AQ145" s="36"/>
      <c r="AR145" s="29"/>
      <c r="AS145" s="36"/>
      <c r="AT145" s="36"/>
      <c r="AU145" s="36"/>
      <c r="AV145" s="29"/>
      <c r="AW145" s="36"/>
      <c r="AX145" s="36"/>
      <c r="AY145" s="36"/>
      <c r="AZ145" s="29"/>
      <c r="BA145" s="36"/>
      <c r="BB145" s="36"/>
      <c r="BC145" s="36"/>
      <c r="BD145" s="36"/>
      <c r="BE145" s="36"/>
      <c r="BF145" s="36"/>
      <c r="BG145" s="36"/>
      <c r="BH145" s="36"/>
      <c r="BI145" s="36"/>
      <c r="BJ145" s="29"/>
      <c r="BK145" s="36"/>
      <c r="BL145" s="29"/>
      <c r="BM145" s="36"/>
      <c r="BN145" s="36"/>
      <c r="BO145" s="36"/>
      <c r="BP145" s="29"/>
      <c r="BQ145" s="36"/>
      <c r="BR145" s="29"/>
      <c r="BS145" s="36"/>
      <c r="BT145" s="36"/>
      <c r="BU145" s="36"/>
      <c r="BV145" s="36"/>
    </row>
    <row r="146" spans="1:75" x14ac:dyDescent="0.25">
      <c r="A146" s="16">
        <v>144</v>
      </c>
      <c r="B146" s="16">
        <v>3</v>
      </c>
      <c r="C146" s="31" t="s">
        <v>607</v>
      </c>
      <c r="D146" s="40">
        <f>июнь!D146-июнь!E146</f>
        <v>324.37655400966179</v>
      </c>
      <c r="E146" s="40">
        <f t="shared" si="2"/>
        <v>0</v>
      </c>
      <c r="F146" s="36"/>
      <c r="G146" s="36"/>
      <c r="H146" s="36"/>
      <c r="I146" s="27"/>
      <c r="J146" s="36"/>
      <c r="K146" s="36"/>
      <c r="L146" s="36"/>
      <c r="M146" s="36"/>
      <c r="N146" s="36"/>
      <c r="O146" s="29"/>
      <c r="P146" s="36"/>
      <c r="Q146" s="29"/>
      <c r="R146" s="36"/>
      <c r="S146" s="36"/>
      <c r="T146" s="36"/>
      <c r="U146" s="36"/>
      <c r="V146" s="36"/>
      <c r="W146" s="36"/>
      <c r="X146" s="36"/>
      <c r="Y146" s="29"/>
      <c r="Z146" s="36"/>
      <c r="AA146" s="66"/>
      <c r="AB146" s="36"/>
      <c r="AC146" s="36"/>
      <c r="AD146" s="36"/>
      <c r="AE146" s="36"/>
      <c r="AF146" s="36"/>
      <c r="AG146" s="36"/>
      <c r="AH146" s="29"/>
      <c r="AI146" s="36"/>
      <c r="AJ146" s="29"/>
      <c r="AK146" s="36"/>
      <c r="AL146" s="36"/>
      <c r="AM146" s="36"/>
      <c r="AN146" s="29"/>
      <c r="AO146" s="36"/>
      <c r="AP146" s="29"/>
      <c r="AQ146" s="36"/>
      <c r="AR146" s="29"/>
      <c r="AS146" s="36"/>
      <c r="AT146" s="36"/>
      <c r="AU146" s="36"/>
      <c r="AV146" s="29"/>
      <c r="AW146" s="36"/>
      <c r="AX146" s="36"/>
      <c r="AY146" s="36"/>
      <c r="AZ146" s="29"/>
      <c r="BA146" s="36"/>
      <c r="BB146" s="36"/>
      <c r="BC146" s="36"/>
      <c r="BD146" s="36"/>
      <c r="BE146" s="36"/>
      <c r="BF146" s="36"/>
      <c r="BG146" s="36"/>
      <c r="BH146" s="36"/>
      <c r="BI146" s="36"/>
      <c r="BJ146" s="29"/>
      <c r="BK146" s="36"/>
      <c r="BL146" s="29"/>
      <c r="BM146" s="36"/>
      <c r="BN146" s="36"/>
      <c r="BO146" s="36"/>
      <c r="BP146" s="29"/>
      <c r="BQ146" s="36"/>
      <c r="BR146" s="29"/>
      <c r="BS146" s="36"/>
      <c r="BT146" s="36"/>
      <c r="BU146" s="36"/>
      <c r="BV146" s="36"/>
    </row>
    <row r="147" spans="1:75" s="86" customFormat="1" x14ac:dyDescent="0.25">
      <c r="A147" s="79">
        <v>145</v>
      </c>
      <c r="B147" s="79">
        <v>3</v>
      </c>
      <c r="C147" s="80" t="s">
        <v>941</v>
      </c>
      <c r="D147" s="81">
        <f>июнь!D147-июнь!E147</f>
        <v>88.24017204830902</v>
      </c>
      <c r="E147" s="81">
        <f t="shared" si="2"/>
        <v>1.1890000000000001</v>
      </c>
      <c r="F147" s="82"/>
      <c r="G147" s="82"/>
      <c r="H147" s="82"/>
      <c r="I147" s="83"/>
      <c r="J147" s="82"/>
      <c r="K147" s="82"/>
      <c r="L147" s="82"/>
      <c r="M147" s="82"/>
      <c r="N147" s="82"/>
      <c r="O147" s="84"/>
      <c r="P147" s="82"/>
      <c r="Q147" s="84"/>
      <c r="R147" s="82"/>
      <c r="S147" s="82"/>
      <c r="T147" s="82"/>
      <c r="U147" s="82"/>
      <c r="V147" s="82"/>
      <c r="W147" s="82"/>
      <c r="X147" s="82"/>
      <c r="Y147" s="84"/>
      <c r="Z147" s="82"/>
      <c r="AA147" s="85"/>
      <c r="AB147" s="82"/>
      <c r="AC147" s="82"/>
      <c r="AD147" s="82"/>
      <c r="AE147" s="82"/>
      <c r="AF147" s="82"/>
      <c r="AG147" s="82"/>
      <c r="AH147" s="84"/>
      <c r="AI147" s="82"/>
      <c r="AJ147" s="84"/>
      <c r="AK147" s="82"/>
      <c r="AL147" s="82"/>
      <c r="AM147" s="82"/>
      <c r="AN147" s="84"/>
      <c r="AO147" s="82"/>
      <c r="AP147" s="84"/>
      <c r="AQ147" s="82"/>
      <c r="AR147" s="84"/>
      <c r="AS147" s="82"/>
      <c r="AT147" s="82"/>
      <c r="AU147" s="82"/>
      <c r="AV147" s="84"/>
      <c r="AW147" s="82"/>
      <c r="AX147" s="82"/>
      <c r="AY147" s="82"/>
      <c r="AZ147" s="84"/>
      <c r="BA147" s="82"/>
      <c r="BB147" s="82"/>
      <c r="BC147" s="82"/>
      <c r="BD147" s="82"/>
      <c r="BE147" s="82"/>
      <c r="BF147" s="82"/>
      <c r="BG147" s="82"/>
      <c r="BH147" s="82"/>
      <c r="BI147" s="82"/>
      <c r="BJ147" s="84"/>
      <c r="BK147" s="82"/>
      <c r="BL147" s="84">
        <v>1</v>
      </c>
      <c r="BM147" s="82">
        <v>1.1890000000000001</v>
      </c>
      <c r="BN147" s="82"/>
      <c r="BO147" s="82"/>
      <c r="BP147" s="84"/>
      <c r="BQ147" s="82"/>
      <c r="BR147" s="84"/>
      <c r="BS147" s="82"/>
      <c r="BT147" s="82"/>
      <c r="BU147" s="82"/>
      <c r="BV147" s="82"/>
    </row>
    <row r="148" spans="1:75" x14ac:dyDescent="0.25">
      <c r="A148" s="16">
        <v>146</v>
      </c>
      <c r="B148" s="16">
        <v>2</v>
      </c>
      <c r="C148" s="31" t="s">
        <v>608</v>
      </c>
      <c r="D148" s="40">
        <f>июнь!D148-июнь!E148</f>
        <v>633.69964434782605</v>
      </c>
      <c r="E148" s="40">
        <f t="shared" si="2"/>
        <v>0</v>
      </c>
      <c r="F148" s="36"/>
      <c r="G148" s="36"/>
      <c r="H148" s="36"/>
      <c r="I148" s="27"/>
      <c r="J148" s="36"/>
      <c r="K148" s="36"/>
      <c r="L148" s="36"/>
      <c r="M148" s="36"/>
      <c r="N148" s="36"/>
      <c r="O148" s="29"/>
      <c r="P148" s="36"/>
      <c r="Q148" s="29"/>
      <c r="R148" s="36"/>
      <c r="S148" s="36"/>
      <c r="T148" s="36"/>
      <c r="U148" s="36"/>
      <c r="V148" s="36"/>
      <c r="W148" s="36"/>
      <c r="X148" s="36"/>
      <c r="Y148" s="29"/>
      <c r="Z148" s="36"/>
      <c r="AA148" s="66"/>
      <c r="AB148" s="36"/>
      <c r="AC148" s="36"/>
      <c r="AD148" s="36"/>
      <c r="AE148" s="36"/>
      <c r="AF148" s="36"/>
      <c r="AG148" s="36"/>
      <c r="AH148" s="29"/>
      <c r="AI148" s="36"/>
      <c r="AJ148" s="29"/>
      <c r="AK148" s="36"/>
      <c r="AL148" s="36"/>
      <c r="AM148" s="36"/>
      <c r="AN148" s="29"/>
      <c r="AO148" s="36"/>
      <c r="AP148" s="29"/>
      <c r="AQ148" s="36"/>
      <c r="AR148" s="29"/>
      <c r="AS148" s="36"/>
      <c r="AT148" s="36"/>
      <c r="AU148" s="36"/>
      <c r="AV148" s="29"/>
      <c r="AW148" s="36"/>
      <c r="AX148" s="36"/>
      <c r="AY148" s="36"/>
      <c r="AZ148" s="29"/>
      <c r="BA148" s="36"/>
      <c r="BB148" s="36"/>
      <c r="BC148" s="36"/>
      <c r="BD148" s="36"/>
      <c r="BE148" s="36"/>
      <c r="BF148" s="36"/>
      <c r="BG148" s="36"/>
      <c r="BH148" s="36"/>
      <c r="BI148" s="36"/>
      <c r="BJ148" s="29"/>
      <c r="BK148" s="36"/>
      <c r="BL148" s="29"/>
      <c r="BM148" s="36"/>
      <c r="BN148" s="36"/>
      <c r="BO148" s="36"/>
      <c r="BP148" s="29"/>
      <c r="BQ148" s="36"/>
      <c r="BR148" s="29"/>
      <c r="BS148" s="36"/>
      <c r="BT148" s="36"/>
      <c r="BU148" s="36"/>
      <c r="BV148" s="36"/>
    </row>
    <row r="149" spans="1:75" x14ac:dyDescent="0.25">
      <c r="A149" s="16">
        <v>147</v>
      </c>
      <c r="B149" s="16">
        <v>2</v>
      </c>
      <c r="C149" s="31" t="s">
        <v>609</v>
      </c>
      <c r="D149" s="40">
        <f>июнь!D149-июнь!E149</f>
        <v>852.32178900483075</v>
      </c>
      <c r="E149" s="40">
        <f t="shared" si="2"/>
        <v>0</v>
      </c>
      <c r="F149" s="36"/>
      <c r="G149" s="36"/>
      <c r="H149" s="36"/>
      <c r="I149" s="27"/>
      <c r="J149" s="36"/>
      <c r="K149" s="36"/>
      <c r="L149" s="36"/>
      <c r="M149" s="36"/>
      <c r="N149" s="36"/>
      <c r="O149" s="29"/>
      <c r="P149" s="36"/>
      <c r="Q149" s="29"/>
      <c r="R149" s="36"/>
      <c r="S149" s="36"/>
      <c r="T149" s="36"/>
      <c r="U149" s="36"/>
      <c r="V149" s="36"/>
      <c r="W149" s="36"/>
      <c r="X149" s="36"/>
      <c r="Y149" s="29"/>
      <c r="Z149" s="36"/>
      <c r="AA149" s="66"/>
      <c r="AB149" s="36"/>
      <c r="AC149" s="36"/>
      <c r="AD149" s="36"/>
      <c r="AE149" s="36"/>
      <c r="AF149" s="36"/>
      <c r="AG149" s="36"/>
      <c r="AH149" s="29"/>
      <c r="AI149" s="36"/>
      <c r="AJ149" s="29"/>
      <c r="AK149" s="36"/>
      <c r="AL149" s="36"/>
      <c r="AM149" s="36"/>
      <c r="AN149" s="29"/>
      <c r="AO149" s="36"/>
      <c r="AP149" s="29"/>
      <c r="AQ149" s="36"/>
      <c r="AR149" s="29"/>
      <c r="AS149" s="36"/>
      <c r="AT149" s="36"/>
      <c r="AU149" s="36"/>
      <c r="AV149" s="29"/>
      <c r="AW149" s="36"/>
      <c r="AX149" s="36"/>
      <c r="AY149" s="36"/>
      <c r="AZ149" s="29"/>
      <c r="BA149" s="36"/>
      <c r="BB149" s="36"/>
      <c r="BC149" s="36"/>
      <c r="BD149" s="36"/>
      <c r="BE149" s="36"/>
      <c r="BF149" s="36"/>
      <c r="BG149" s="36"/>
      <c r="BH149" s="36"/>
      <c r="BI149" s="36"/>
      <c r="BJ149" s="29"/>
      <c r="BK149" s="36"/>
      <c r="BL149" s="29"/>
      <c r="BM149" s="36"/>
      <c r="BN149" s="36"/>
      <c r="BO149" s="36"/>
      <c r="BP149" s="29"/>
      <c r="BQ149" s="36"/>
      <c r="BR149" s="29"/>
      <c r="BS149" s="36"/>
      <c r="BT149" s="36"/>
      <c r="BU149" s="36"/>
      <c r="BV149" s="36"/>
    </row>
    <row r="150" spans="1:75" x14ac:dyDescent="0.25">
      <c r="A150" s="16">
        <v>148</v>
      </c>
      <c r="B150" s="16">
        <v>2</v>
      </c>
      <c r="C150" s="31" t="s">
        <v>610</v>
      </c>
      <c r="D150" s="40">
        <f>июнь!D150-июнь!E150</f>
        <v>-1551.463806483092</v>
      </c>
      <c r="E150" s="40">
        <f t="shared" si="2"/>
        <v>0</v>
      </c>
      <c r="F150" s="36"/>
      <c r="G150" s="36"/>
      <c r="H150" s="36"/>
      <c r="I150" s="27"/>
      <c r="J150" s="36"/>
      <c r="K150" s="36"/>
      <c r="L150" s="36"/>
      <c r="M150" s="36"/>
      <c r="N150" s="36"/>
      <c r="O150" s="29"/>
      <c r="P150" s="36"/>
      <c r="Q150" s="29"/>
      <c r="R150" s="36"/>
      <c r="S150" s="36"/>
      <c r="T150" s="36"/>
      <c r="U150" s="36"/>
      <c r="V150" s="36"/>
      <c r="W150" s="36"/>
      <c r="X150" s="36"/>
      <c r="Y150" s="29"/>
      <c r="Z150" s="36"/>
      <c r="AA150" s="66"/>
      <c r="AB150" s="36"/>
      <c r="AC150" s="36"/>
      <c r="AD150" s="36"/>
      <c r="AE150" s="36"/>
      <c r="AF150" s="36"/>
      <c r="AG150" s="36"/>
      <c r="AH150" s="29"/>
      <c r="AI150" s="36"/>
      <c r="AJ150" s="29"/>
      <c r="AK150" s="36"/>
      <c r="AL150" s="36"/>
      <c r="AM150" s="36"/>
      <c r="AN150" s="29"/>
      <c r="AO150" s="36"/>
      <c r="AP150" s="29"/>
      <c r="AQ150" s="36"/>
      <c r="AR150" s="29"/>
      <c r="AS150" s="36"/>
      <c r="AT150" s="36"/>
      <c r="AU150" s="36"/>
      <c r="AV150" s="29"/>
      <c r="AW150" s="36"/>
      <c r="AX150" s="36"/>
      <c r="AY150" s="36"/>
      <c r="AZ150" s="29"/>
      <c r="BA150" s="36"/>
      <c r="BB150" s="36"/>
      <c r="BC150" s="36"/>
      <c r="BD150" s="36"/>
      <c r="BE150" s="36"/>
      <c r="BF150" s="36"/>
      <c r="BG150" s="36"/>
      <c r="BH150" s="36"/>
      <c r="BI150" s="36"/>
      <c r="BJ150" s="29"/>
      <c r="BK150" s="36"/>
      <c r="BL150" s="29"/>
      <c r="BM150" s="36"/>
      <c r="BN150" s="36"/>
      <c r="BO150" s="36"/>
      <c r="BP150" s="29"/>
      <c r="BQ150" s="36"/>
      <c r="BR150" s="29"/>
      <c r="BS150" s="36"/>
      <c r="BT150" s="36"/>
      <c r="BU150" s="36"/>
      <c r="BV150" s="36"/>
    </row>
    <row r="151" spans="1:75" x14ac:dyDescent="0.25">
      <c r="A151" s="16">
        <v>149</v>
      </c>
      <c r="B151" s="16">
        <v>2</v>
      </c>
      <c r="C151" s="31" t="s">
        <v>611</v>
      </c>
      <c r="D151" s="40">
        <f>июнь!D151-июнь!E151</f>
        <v>-570.12083942995162</v>
      </c>
      <c r="E151" s="40">
        <f t="shared" si="2"/>
        <v>0</v>
      </c>
      <c r="F151" s="36"/>
      <c r="G151" s="36"/>
      <c r="H151" s="36"/>
      <c r="I151" s="27"/>
      <c r="J151" s="36"/>
      <c r="K151" s="36"/>
      <c r="L151" s="36"/>
      <c r="M151" s="36"/>
      <c r="N151" s="36"/>
      <c r="O151" s="29"/>
      <c r="P151" s="36"/>
      <c r="Q151" s="29"/>
      <c r="R151" s="36"/>
      <c r="S151" s="36"/>
      <c r="T151" s="36"/>
      <c r="U151" s="36"/>
      <c r="V151" s="36"/>
      <c r="W151" s="36"/>
      <c r="X151" s="36"/>
      <c r="Y151" s="29"/>
      <c r="Z151" s="36"/>
      <c r="AA151" s="66"/>
      <c r="AB151" s="36"/>
      <c r="AC151" s="36"/>
      <c r="AD151" s="36"/>
      <c r="AE151" s="36"/>
      <c r="AF151" s="36"/>
      <c r="AG151" s="36"/>
      <c r="AH151" s="29"/>
      <c r="AI151" s="36"/>
      <c r="AJ151" s="29"/>
      <c r="AK151" s="36"/>
      <c r="AL151" s="36"/>
      <c r="AM151" s="36"/>
      <c r="AN151" s="29"/>
      <c r="AO151" s="36"/>
      <c r="AP151" s="29"/>
      <c r="AQ151" s="36"/>
      <c r="AR151" s="29"/>
      <c r="AS151" s="36"/>
      <c r="AT151" s="36"/>
      <c r="AU151" s="36"/>
      <c r="AV151" s="29"/>
      <c r="AW151" s="36"/>
      <c r="AX151" s="36"/>
      <c r="AY151" s="36"/>
      <c r="AZ151" s="29"/>
      <c r="BA151" s="36"/>
      <c r="BB151" s="36"/>
      <c r="BC151" s="36"/>
      <c r="BD151" s="36"/>
      <c r="BE151" s="36"/>
      <c r="BF151" s="36"/>
      <c r="BG151" s="36"/>
      <c r="BH151" s="36"/>
      <c r="BI151" s="36"/>
      <c r="BJ151" s="29"/>
      <c r="BK151" s="36"/>
      <c r="BL151" s="29"/>
      <c r="BM151" s="36"/>
      <c r="BN151" s="36"/>
      <c r="BO151" s="36"/>
      <c r="BP151" s="29"/>
      <c r="BQ151" s="36"/>
      <c r="BR151" s="29"/>
      <c r="BS151" s="36"/>
      <c r="BT151" s="36"/>
      <c r="BU151" s="36"/>
      <c r="BV151" s="36"/>
    </row>
    <row r="152" spans="1:75" s="86" customFormat="1" x14ac:dyDescent="0.25">
      <c r="A152" s="79">
        <v>150</v>
      </c>
      <c r="B152" s="79">
        <v>1</v>
      </c>
      <c r="C152" s="80" t="s">
        <v>612</v>
      </c>
      <c r="D152" s="81">
        <f>июнь!D152-июнь!E152</f>
        <v>120.32983625120781</v>
      </c>
      <c r="E152" s="81">
        <f t="shared" si="2"/>
        <v>12.438000000000002</v>
      </c>
      <c r="F152" s="82"/>
      <c r="G152" s="82"/>
      <c r="H152" s="82"/>
      <c r="I152" s="83"/>
      <c r="J152" s="82"/>
      <c r="K152" s="82"/>
      <c r="L152" s="82"/>
      <c r="M152" s="82"/>
      <c r="N152" s="82"/>
      <c r="O152" s="84"/>
      <c r="P152" s="82"/>
      <c r="Q152" s="84"/>
      <c r="R152" s="82"/>
      <c r="S152" s="82">
        <v>0.04</v>
      </c>
      <c r="T152" s="82">
        <v>7.6180000000000003</v>
      </c>
      <c r="U152" s="82"/>
      <c r="V152" s="82"/>
      <c r="W152" s="82"/>
      <c r="X152" s="82"/>
      <c r="Y152" s="84"/>
      <c r="Z152" s="82"/>
      <c r="AA152" s="85"/>
      <c r="AB152" s="82"/>
      <c r="AC152" s="82"/>
      <c r="AD152" s="82"/>
      <c r="AE152" s="82"/>
      <c r="AF152" s="82"/>
      <c r="AG152" s="82"/>
      <c r="AH152" s="84">
        <v>3</v>
      </c>
      <c r="AI152" s="82">
        <v>2.3570000000000002</v>
      </c>
      <c r="AJ152" s="84"/>
      <c r="AK152" s="82"/>
      <c r="AL152" s="82"/>
      <c r="AM152" s="82"/>
      <c r="AN152" s="84"/>
      <c r="AO152" s="82"/>
      <c r="AP152" s="84"/>
      <c r="AQ152" s="82"/>
      <c r="AR152" s="84"/>
      <c r="AS152" s="82"/>
      <c r="AT152" s="82"/>
      <c r="AU152" s="82"/>
      <c r="AV152" s="84"/>
      <c r="AW152" s="82"/>
      <c r="AX152" s="82"/>
      <c r="AY152" s="82"/>
      <c r="AZ152" s="84"/>
      <c r="BA152" s="82"/>
      <c r="BB152" s="82"/>
      <c r="BC152" s="82"/>
      <c r="BD152" s="82"/>
      <c r="BE152" s="82"/>
      <c r="BF152" s="82"/>
      <c r="BG152" s="82"/>
      <c r="BH152" s="82"/>
      <c r="BI152" s="82"/>
      <c r="BJ152" s="84"/>
      <c r="BK152" s="82"/>
      <c r="BL152" s="84"/>
      <c r="BM152" s="82"/>
      <c r="BN152" s="82"/>
      <c r="BO152" s="82"/>
      <c r="BP152" s="84"/>
      <c r="BQ152" s="82"/>
      <c r="BR152" s="84"/>
      <c r="BS152" s="82"/>
      <c r="BT152" s="82"/>
      <c r="BU152" s="82"/>
      <c r="BV152" s="82">
        <v>2.4630000000000001</v>
      </c>
      <c r="BW152" s="86" t="s">
        <v>1160</v>
      </c>
    </row>
    <row r="153" spans="1:75" x14ac:dyDescent="0.25">
      <c r="A153" s="16">
        <v>151</v>
      </c>
      <c r="B153" s="16">
        <v>2</v>
      </c>
      <c r="C153" s="31" t="s">
        <v>613</v>
      </c>
      <c r="D153" s="40">
        <f>июнь!D153-июнь!E153</f>
        <v>1232.2241844251207</v>
      </c>
      <c r="E153" s="40">
        <f t="shared" si="2"/>
        <v>0</v>
      </c>
      <c r="F153" s="36"/>
      <c r="G153" s="36"/>
      <c r="H153" s="36"/>
      <c r="I153" s="27"/>
      <c r="J153" s="36"/>
      <c r="K153" s="36"/>
      <c r="L153" s="36"/>
      <c r="M153" s="36"/>
      <c r="N153" s="36"/>
      <c r="O153" s="29"/>
      <c r="P153" s="36"/>
      <c r="Q153" s="29"/>
      <c r="R153" s="36"/>
      <c r="S153" s="36"/>
      <c r="T153" s="36"/>
      <c r="U153" s="36"/>
      <c r="V153" s="36"/>
      <c r="W153" s="36"/>
      <c r="X153" s="36"/>
      <c r="Y153" s="29"/>
      <c r="Z153" s="36"/>
      <c r="AA153" s="66"/>
      <c r="AB153" s="36"/>
      <c r="AC153" s="36"/>
      <c r="AD153" s="36"/>
      <c r="AE153" s="36"/>
      <c r="AF153" s="36"/>
      <c r="AG153" s="36"/>
      <c r="AH153" s="29"/>
      <c r="AI153" s="36"/>
      <c r="AJ153" s="29"/>
      <c r="AK153" s="36"/>
      <c r="AL153" s="36"/>
      <c r="AM153" s="36"/>
      <c r="AN153" s="29"/>
      <c r="AO153" s="36"/>
      <c r="AP153" s="29"/>
      <c r="AQ153" s="36"/>
      <c r="AR153" s="29"/>
      <c r="AS153" s="36"/>
      <c r="AT153" s="36"/>
      <c r="AU153" s="36"/>
      <c r="AV153" s="29"/>
      <c r="AW153" s="36"/>
      <c r="AX153" s="36"/>
      <c r="AY153" s="36"/>
      <c r="AZ153" s="29"/>
      <c r="BA153" s="36"/>
      <c r="BB153" s="36"/>
      <c r="BC153" s="36"/>
      <c r="BD153" s="36"/>
      <c r="BE153" s="36"/>
      <c r="BF153" s="36"/>
      <c r="BG153" s="36"/>
      <c r="BH153" s="36"/>
      <c r="BI153" s="36"/>
      <c r="BJ153" s="29"/>
      <c r="BK153" s="36"/>
      <c r="BL153" s="29"/>
      <c r="BM153" s="36"/>
      <c r="BN153" s="36"/>
      <c r="BO153" s="36"/>
      <c r="BP153" s="29"/>
      <c r="BQ153" s="36"/>
      <c r="BR153" s="29"/>
      <c r="BS153" s="36"/>
      <c r="BT153" s="36"/>
      <c r="BU153" s="36"/>
      <c r="BV153" s="36"/>
    </row>
    <row r="154" spans="1:75" x14ac:dyDescent="0.25">
      <c r="A154" s="16">
        <v>152</v>
      </c>
      <c r="B154" s="16">
        <v>1</v>
      </c>
      <c r="C154" s="31" t="s">
        <v>614</v>
      </c>
      <c r="D154" s="40">
        <f>июнь!D154-июнь!E154</f>
        <v>423.63402515942028</v>
      </c>
      <c r="E154" s="40">
        <f t="shared" si="2"/>
        <v>0</v>
      </c>
      <c r="F154" s="36"/>
      <c r="G154" s="36"/>
      <c r="H154" s="36"/>
      <c r="I154" s="27"/>
      <c r="J154" s="36"/>
      <c r="K154" s="36"/>
      <c r="L154" s="36"/>
      <c r="M154" s="36"/>
      <c r="N154" s="36"/>
      <c r="O154" s="29"/>
      <c r="P154" s="36"/>
      <c r="Q154" s="29"/>
      <c r="R154" s="36"/>
      <c r="S154" s="36"/>
      <c r="T154" s="36"/>
      <c r="U154" s="36"/>
      <c r="V154" s="36"/>
      <c r="W154" s="36"/>
      <c r="X154" s="36"/>
      <c r="Y154" s="29"/>
      <c r="Z154" s="36"/>
      <c r="AA154" s="66"/>
      <c r="AB154" s="36"/>
      <c r="AC154" s="36"/>
      <c r="AD154" s="36"/>
      <c r="AE154" s="36"/>
      <c r="AF154" s="36"/>
      <c r="AG154" s="36"/>
      <c r="AH154" s="29"/>
      <c r="AI154" s="36"/>
      <c r="AJ154" s="29"/>
      <c r="AK154" s="36"/>
      <c r="AL154" s="36"/>
      <c r="AM154" s="36"/>
      <c r="AN154" s="29"/>
      <c r="AO154" s="36"/>
      <c r="AP154" s="29"/>
      <c r="AQ154" s="36"/>
      <c r="AR154" s="29"/>
      <c r="AS154" s="36"/>
      <c r="AT154" s="36"/>
      <c r="AU154" s="36"/>
      <c r="AV154" s="29"/>
      <c r="AW154" s="36"/>
      <c r="AX154" s="36"/>
      <c r="AY154" s="36"/>
      <c r="AZ154" s="29"/>
      <c r="BA154" s="36"/>
      <c r="BB154" s="36"/>
      <c r="BC154" s="36"/>
      <c r="BD154" s="36"/>
      <c r="BE154" s="36"/>
      <c r="BF154" s="36"/>
      <c r="BG154" s="36"/>
      <c r="BH154" s="36"/>
      <c r="BI154" s="36"/>
      <c r="BJ154" s="29"/>
      <c r="BK154" s="36"/>
      <c r="BL154" s="29"/>
      <c r="BM154" s="36"/>
      <c r="BN154" s="36"/>
      <c r="BO154" s="36"/>
      <c r="BP154" s="29"/>
      <c r="BQ154" s="36"/>
      <c r="BR154" s="29"/>
      <c r="BS154" s="36"/>
      <c r="BT154" s="36"/>
      <c r="BU154" s="36"/>
      <c r="BV154" s="36"/>
    </row>
    <row r="155" spans="1:75" x14ac:dyDescent="0.25">
      <c r="A155" s="16">
        <v>153</v>
      </c>
      <c r="B155" s="16">
        <v>1</v>
      </c>
      <c r="C155" s="31" t="s">
        <v>615</v>
      </c>
      <c r="D155" s="40">
        <f>июнь!D155-июнь!E155</f>
        <v>886.68092749758455</v>
      </c>
      <c r="E155" s="40">
        <f t="shared" si="2"/>
        <v>0</v>
      </c>
      <c r="F155" s="36"/>
      <c r="G155" s="36"/>
      <c r="H155" s="36"/>
      <c r="I155" s="27"/>
      <c r="J155" s="36"/>
      <c r="K155" s="36"/>
      <c r="L155" s="36"/>
      <c r="M155" s="36"/>
      <c r="N155" s="36"/>
      <c r="O155" s="29"/>
      <c r="P155" s="36"/>
      <c r="Q155" s="29"/>
      <c r="R155" s="36"/>
      <c r="S155" s="36"/>
      <c r="T155" s="36"/>
      <c r="U155" s="36"/>
      <c r="V155" s="36"/>
      <c r="W155" s="36"/>
      <c r="X155" s="36"/>
      <c r="Y155" s="29"/>
      <c r="Z155" s="36"/>
      <c r="AA155" s="66"/>
      <c r="AB155" s="36"/>
      <c r="AC155" s="36"/>
      <c r="AD155" s="36"/>
      <c r="AE155" s="36"/>
      <c r="AF155" s="36"/>
      <c r="AG155" s="36"/>
      <c r="AH155" s="29"/>
      <c r="AI155" s="36"/>
      <c r="AJ155" s="29"/>
      <c r="AK155" s="36"/>
      <c r="AL155" s="36"/>
      <c r="AM155" s="36"/>
      <c r="AN155" s="29"/>
      <c r="AO155" s="36"/>
      <c r="AP155" s="29"/>
      <c r="AQ155" s="36"/>
      <c r="AR155" s="29"/>
      <c r="AS155" s="36"/>
      <c r="AT155" s="36"/>
      <c r="AU155" s="36"/>
      <c r="AV155" s="29"/>
      <c r="AW155" s="36"/>
      <c r="AX155" s="36"/>
      <c r="AY155" s="36"/>
      <c r="AZ155" s="29"/>
      <c r="BA155" s="36"/>
      <c r="BB155" s="36"/>
      <c r="BC155" s="36"/>
      <c r="BD155" s="36"/>
      <c r="BE155" s="36"/>
      <c r="BF155" s="36"/>
      <c r="BG155" s="36"/>
      <c r="BH155" s="36"/>
      <c r="BI155" s="36"/>
      <c r="BJ155" s="29"/>
      <c r="BK155" s="36"/>
      <c r="BL155" s="29"/>
      <c r="BM155" s="36"/>
      <c r="BN155" s="36"/>
      <c r="BO155" s="36"/>
      <c r="BP155" s="29"/>
      <c r="BQ155" s="36"/>
      <c r="BR155" s="29"/>
      <c r="BS155" s="36"/>
      <c r="BT155" s="36"/>
      <c r="BU155" s="36"/>
      <c r="BV155" s="36"/>
    </row>
    <row r="156" spans="1:75" x14ac:dyDescent="0.25">
      <c r="A156" s="16">
        <v>154</v>
      </c>
      <c r="B156" s="16">
        <v>1</v>
      </c>
      <c r="C156" s="31" t="s">
        <v>616</v>
      </c>
      <c r="D156" s="40">
        <f>июнь!D156-июнь!E156</f>
        <v>-226.14057435748794</v>
      </c>
      <c r="E156" s="40">
        <f t="shared" si="2"/>
        <v>0</v>
      </c>
      <c r="F156" s="36"/>
      <c r="G156" s="36"/>
      <c r="H156" s="36"/>
      <c r="I156" s="27"/>
      <c r="J156" s="36"/>
      <c r="K156" s="36"/>
      <c r="L156" s="36"/>
      <c r="M156" s="36"/>
      <c r="N156" s="36"/>
      <c r="O156" s="29"/>
      <c r="P156" s="36"/>
      <c r="Q156" s="29"/>
      <c r="R156" s="36"/>
      <c r="S156" s="36"/>
      <c r="T156" s="36"/>
      <c r="U156" s="36"/>
      <c r="V156" s="36"/>
      <c r="W156" s="36"/>
      <c r="X156" s="36"/>
      <c r="Y156" s="29"/>
      <c r="Z156" s="36"/>
      <c r="AA156" s="66"/>
      <c r="AB156" s="36"/>
      <c r="AC156" s="36"/>
      <c r="AD156" s="36"/>
      <c r="AE156" s="36"/>
      <c r="AF156" s="36"/>
      <c r="AG156" s="36"/>
      <c r="AH156" s="29"/>
      <c r="AI156" s="36"/>
      <c r="AJ156" s="29"/>
      <c r="AK156" s="36"/>
      <c r="AL156" s="36"/>
      <c r="AM156" s="36"/>
      <c r="AN156" s="29"/>
      <c r="AO156" s="36"/>
      <c r="AP156" s="29"/>
      <c r="AQ156" s="36"/>
      <c r="AR156" s="29"/>
      <c r="AS156" s="36"/>
      <c r="AT156" s="36"/>
      <c r="AU156" s="36"/>
      <c r="AV156" s="29"/>
      <c r="AW156" s="36"/>
      <c r="AX156" s="36"/>
      <c r="AY156" s="36"/>
      <c r="AZ156" s="29"/>
      <c r="BA156" s="36"/>
      <c r="BB156" s="36"/>
      <c r="BC156" s="36"/>
      <c r="BD156" s="36"/>
      <c r="BE156" s="36"/>
      <c r="BF156" s="36"/>
      <c r="BG156" s="36"/>
      <c r="BH156" s="36"/>
      <c r="BI156" s="36"/>
      <c r="BJ156" s="29"/>
      <c r="BK156" s="36"/>
      <c r="BL156" s="29"/>
      <c r="BM156" s="36"/>
      <c r="BN156" s="36"/>
      <c r="BO156" s="36"/>
      <c r="BP156" s="29"/>
      <c r="BQ156" s="36"/>
      <c r="BR156" s="29"/>
      <c r="BS156" s="36"/>
      <c r="BT156" s="36"/>
      <c r="BU156" s="36"/>
      <c r="BV156" s="36"/>
    </row>
    <row r="157" spans="1:75" x14ac:dyDescent="0.25">
      <c r="A157" s="16">
        <v>155</v>
      </c>
      <c r="B157" s="16">
        <v>1</v>
      </c>
      <c r="C157" s="31" t="s">
        <v>617</v>
      </c>
      <c r="D157" s="40">
        <f>июнь!D157-июнь!E157</f>
        <v>509.16424057971045</v>
      </c>
      <c r="E157" s="40">
        <f t="shared" si="2"/>
        <v>0</v>
      </c>
      <c r="F157" s="36"/>
      <c r="G157" s="36"/>
      <c r="H157" s="36"/>
      <c r="I157" s="27"/>
      <c r="J157" s="36"/>
      <c r="K157" s="36"/>
      <c r="L157" s="36"/>
      <c r="M157" s="36"/>
      <c r="N157" s="36"/>
      <c r="O157" s="29"/>
      <c r="P157" s="36"/>
      <c r="Q157" s="29"/>
      <c r="R157" s="36"/>
      <c r="S157" s="36"/>
      <c r="T157" s="36"/>
      <c r="U157" s="36"/>
      <c r="V157" s="36"/>
      <c r="W157" s="36"/>
      <c r="X157" s="36"/>
      <c r="Y157" s="29"/>
      <c r="Z157" s="36"/>
      <c r="AA157" s="66"/>
      <c r="AB157" s="36"/>
      <c r="AC157" s="36"/>
      <c r="AD157" s="36"/>
      <c r="AE157" s="36"/>
      <c r="AF157" s="36"/>
      <c r="AG157" s="36"/>
      <c r="AH157" s="29"/>
      <c r="AI157" s="36"/>
      <c r="AJ157" s="29"/>
      <c r="AK157" s="36"/>
      <c r="AL157" s="36"/>
      <c r="AM157" s="36"/>
      <c r="AN157" s="29"/>
      <c r="AO157" s="36"/>
      <c r="AP157" s="29"/>
      <c r="AQ157" s="36"/>
      <c r="AR157" s="29"/>
      <c r="AS157" s="36"/>
      <c r="AT157" s="36"/>
      <c r="AU157" s="36"/>
      <c r="AV157" s="29"/>
      <c r="AW157" s="36"/>
      <c r="AX157" s="36"/>
      <c r="AY157" s="36"/>
      <c r="AZ157" s="29"/>
      <c r="BA157" s="36"/>
      <c r="BB157" s="36"/>
      <c r="BC157" s="36"/>
      <c r="BD157" s="36"/>
      <c r="BE157" s="36"/>
      <c r="BF157" s="36"/>
      <c r="BG157" s="36"/>
      <c r="BH157" s="36"/>
      <c r="BI157" s="36"/>
      <c r="BJ157" s="29"/>
      <c r="BK157" s="36"/>
      <c r="BL157" s="29"/>
      <c r="BM157" s="36"/>
      <c r="BN157" s="36"/>
      <c r="BO157" s="36"/>
      <c r="BP157" s="29"/>
      <c r="BQ157" s="36"/>
      <c r="BR157" s="29"/>
      <c r="BS157" s="36"/>
      <c r="BT157" s="36"/>
      <c r="BU157" s="36"/>
      <c r="BV157" s="36"/>
    </row>
    <row r="158" spans="1:75" s="86" customFormat="1" x14ac:dyDescent="0.25">
      <c r="A158" s="79">
        <v>156</v>
      </c>
      <c r="B158" s="79">
        <v>1</v>
      </c>
      <c r="C158" s="80" t="s">
        <v>618</v>
      </c>
      <c r="D158" s="81">
        <f>июнь!D158-июнь!E158</f>
        <v>894.39693822222227</v>
      </c>
      <c r="E158" s="81">
        <f t="shared" si="2"/>
        <v>40.283000000000001</v>
      </c>
      <c r="F158" s="82"/>
      <c r="G158" s="82"/>
      <c r="H158" s="82"/>
      <c r="I158" s="83"/>
      <c r="J158" s="82"/>
      <c r="K158" s="82"/>
      <c r="L158" s="82"/>
      <c r="M158" s="82"/>
      <c r="N158" s="82"/>
      <c r="O158" s="84"/>
      <c r="P158" s="82"/>
      <c r="Q158" s="84"/>
      <c r="R158" s="82"/>
      <c r="S158" s="82"/>
      <c r="T158" s="82"/>
      <c r="U158" s="82"/>
      <c r="V158" s="82"/>
      <c r="W158" s="82"/>
      <c r="X158" s="82"/>
      <c r="Y158" s="84"/>
      <c r="Z158" s="82"/>
      <c r="AA158" s="85"/>
      <c r="AB158" s="82"/>
      <c r="AC158" s="82"/>
      <c r="AD158" s="82"/>
      <c r="AE158" s="82"/>
      <c r="AF158" s="82"/>
      <c r="AG158" s="82"/>
      <c r="AH158" s="84"/>
      <c r="AI158" s="82"/>
      <c r="AJ158" s="84"/>
      <c r="AK158" s="82"/>
      <c r="AL158" s="82"/>
      <c r="AM158" s="82"/>
      <c r="AN158" s="84"/>
      <c r="AO158" s="82"/>
      <c r="AP158" s="84"/>
      <c r="AQ158" s="82"/>
      <c r="AR158" s="84"/>
      <c r="AS158" s="82"/>
      <c r="AT158" s="82"/>
      <c r="AU158" s="82"/>
      <c r="AV158" s="84"/>
      <c r="AW158" s="82"/>
      <c r="AX158" s="82"/>
      <c r="AY158" s="82"/>
      <c r="AZ158" s="84"/>
      <c r="BA158" s="82"/>
      <c r="BB158" s="82"/>
      <c r="BC158" s="82"/>
      <c r="BD158" s="82"/>
      <c r="BE158" s="82"/>
      <c r="BF158" s="82"/>
      <c r="BG158" s="82"/>
      <c r="BH158" s="82"/>
      <c r="BI158" s="82"/>
      <c r="BJ158" s="84"/>
      <c r="BK158" s="82"/>
      <c r="BL158" s="84">
        <v>30</v>
      </c>
      <c r="BM158" s="82">
        <v>37.494</v>
      </c>
      <c r="BN158" s="82"/>
      <c r="BO158" s="82"/>
      <c r="BP158" s="84"/>
      <c r="BQ158" s="82"/>
      <c r="BR158" s="84"/>
      <c r="BS158" s="82"/>
      <c r="BT158" s="82"/>
      <c r="BU158" s="82"/>
      <c r="BV158" s="82">
        <v>2.7890000000000001</v>
      </c>
      <c r="BW158" s="86" t="s">
        <v>1163</v>
      </c>
    </row>
    <row r="159" spans="1:75" s="86" customFormat="1" x14ac:dyDescent="0.25">
      <c r="A159" s="79">
        <v>157</v>
      </c>
      <c r="B159" s="79">
        <v>2</v>
      </c>
      <c r="C159" s="80" t="s">
        <v>619</v>
      </c>
      <c r="D159" s="81">
        <f>июнь!D159-июнь!E159</f>
        <v>948.75871146859902</v>
      </c>
      <c r="E159" s="81">
        <f t="shared" si="2"/>
        <v>6.2629999999999999</v>
      </c>
      <c r="F159" s="82"/>
      <c r="G159" s="82"/>
      <c r="H159" s="82"/>
      <c r="I159" s="83"/>
      <c r="J159" s="82"/>
      <c r="K159" s="82"/>
      <c r="L159" s="82"/>
      <c r="M159" s="82"/>
      <c r="N159" s="82"/>
      <c r="O159" s="84"/>
      <c r="P159" s="82"/>
      <c r="Q159" s="84"/>
      <c r="R159" s="82"/>
      <c r="S159" s="82"/>
      <c r="T159" s="82"/>
      <c r="U159" s="82"/>
      <c r="V159" s="82"/>
      <c r="W159" s="82"/>
      <c r="X159" s="82"/>
      <c r="Y159" s="84"/>
      <c r="Z159" s="82"/>
      <c r="AA159" s="85"/>
      <c r="AB159" s="82"/>
      <c r="AC159" s="82"/>
      <c r="AD159" s="82"/>
      <c r="AE159" s="82"/>
      <c r="AF159" s="82"/>
      <c r="AG159" s="82"/>
      <c r="AH159" s="84"/>
      <c r="AI159" s="82"/>
      <c r="AJ159" s="84"/>
      <c r="AK159" s="82"/>
      <c r="AL159" s="82"/>
      <c r="AM159" s="82"/>
      <c r="AN159" s="84"/>
      <c r="AO159" s="82"/>
      <c r="AP159" s="84"/>
      <c r="AQ159" s="82"/>
      <c r="AR159" s="84"/>
      <c r="AS159" s="82"/>
      <c r="AT159" s="82"/>
      <c r="AU159" s="82"/>
      <c r="AV159" s="84"/>
      <c r="AW159" s="82"/>
      <c r="AX159" s="82"/>
      <c r="AY159" s="82"/>
      <c r="AZ159" s="84"/>
      <c r="BA159" s="82"/>
      <c r="BB159" s="82"/>
      <c r="BC159" s="82"/>
      <c r="BD159" s="82"/>
      <c r="BE159" s="82"/>
      <c r="BF159" s="82"/>
      <c r="BG159" s="82"/>
      <c r="BH159" s="82"/>
      <c r="BI159" s="82"/>
      <c r="BJ159" s="84"/>
      <c r="BK159" s="82"/>
      <c r="BL159" s="84"/>
      <c r="BM159" s="82"/>
      <c r="BN159" s="82"/>
      <c r="BO159" s="82"/>
      <c r="BP159" s="84"/>
      <c r="BQ159" s="82"/>
      <c r="BR159" s="84">
        <v>3</v>
      </c>
      <c r="BS159" s="82">
        <v>6.2629999999999999</v>
      </c>
      <c r="BT159" s="82"/>
      <c r="BU159" s="82"/>
      <c r="BV159" s="82"/>
    </row>
    <row r="160" spans="1:75" x14ac:dyDescent="0.25">
      <c r="A160" s="16">
        <v>158</v>
      </c>
      <c r="B160" s="16">
        <v>1</v>
      </c>
      <c r="C160" s="31" t="s">
        <v>620</v>
      </c>
      <c r="D160" s="40">
        <f>июнь!D160-июнь!E160</f>
        <v>573.50722937198077</v>
      </c>
      <c r="E160" s="40">
        <f t="shared" si="2"/>
        <v>0</v>
      </c>
      <c r="F160" s="36"/>
      <c r="G160" s="36"/>
      <c r="H160" s="36"/>
      <c r="I160" s="27"/>
      <c r="J160" s="36"/>
      <c r="K160" s="36"/>
      <c r="L160" s="36"/>
      <c r="M160" s="36"/>
      <c r="N160" s="36"/>
      <c r="O160" s="29"/>
      <c r="P160" s="36"/>
      <c r="Q160" s="29"/>
      <c r="R160" s="36"/>
      <c r="S160" s="36"/>
      <c r="T160" s="36"/>
      <c r="U160" s="36"/>
      <c r="V160" s="36"/>
      <c r="W160" s="36"/>
      <c r="X160" s="36"/>
      <c r="Y160" s="29"/>
      <c r="Z160" s="36"/>
      <c r="AA160" s="66"/>
      <c r="AB160" s="36"/>
      <c r="AC160" s="36"/>
      <c r="AD160" s="36"/>
      <c r="AE160" s="36"/>
      <c r="AF160" s="36"/>
      <c r="AG160" s="36"/>
      <c r="AH160" s="29"/>
      <c r="AI160" s="36"/>
      <c r="AJ160" s="29"/>
      <c r="AK160" s="36"/>
      <c r="AL160" s="36"/>
      <c r="AM160" s="36"/>
      <c r="AN160" s="29"/>
      <c r="AO160" s="36"/>
      <c r="AP160" s="29"/>
      <c r="AQ160" s="36"/>
      <c r="AR160" s="29"/>
      <c r="AS160" s="36"/>
      <c r="AT160" s="36"/>
      <c r="AU160" s="36"/>
      <c r="AV160" s="29"/>
      <c r="AW160" s="36"/>
      <c r="AX160" s="36"/>
      <c r="AY160" s="36"/>
      <c r="AZ160" s="29"/>
      <c r="BA160" s="36"/>
      <c r="BB160" s="36"/>
      <c r="BC160" s="36"/>
      <c r="BD160" s="36"/>
      <c r="BE160" s="36"/>
      <c r="BF160" s="36"/>
      <c r="BG160" s="36"/>
      <c r="BH160" s="36"/>
      <c r="BI160" s="36"/>
      <c r="BJ160" s="29"/>
      <c r="BK160" s="36"/>
      <c r="BL160" s="29"/>
      <c r="BM160" s="36"/>
      <c r="BN160" s="36"/>
      <c r="BO160" s="36"/>
      <c r="BP160" s="29"/>
      <c r="BQ160" s="36"/>
      <c r="BR160" s="29"/>
      <c r="BS160" s="36"/>
      <c r="BT160" s="36"/>
      <c r="BU160" s="36"/>
      <c r="BV160" s="36"/>
    </row>
    <row r="161" spans="1:75" s="86" customFormat="1" x14ac:dyDescent="0.25">
      <c r="A161" s="79">
        <v>159</v>
      </c>
      <c r="B161" s="79">
        <v>1</v>
      </c>
      <c r="C161" s="80" t="s">
        <v>621</v>
      </c>
      <c r="D161" s="81">
        <f>июнь!D161-июнь!E161</f>
        <v>-284.56494226086954</v>
      </c>
      <c r="E161" s="81">
        <f t="shared" si="2"/>
        <v>37.494</v>
      </c>
      <c r="F161" s="82"/>
      <c r="G161" s="82"/>
      <c r="H161" s="82"/>
      <c r="I161" s="83"/>
      <c r="J161" s="82"/>
      <c r="K161" s="82"/>
      <c r="L161" s="82"/>
      <c r="M161" s="82"/>
      <c r="N161" s="82"/>
      <c r="O161" s="84"/>
      <c r="P161" s="82"/>
      <c r="Q161" s="84"/>
      <c r="R161" s="82"/>
      <c r="S161" s="82"/>
      <c r="T161" s="82"/>
      <c r="U161" s="82"/>
      <c r="V161" s="82"/>
      <c r="W161" s="82"/>
      <c r="X161" s="82"/>
      <c r="Y161" s="84"/>
      <c r="Z161" s="82"/>
      <c r="AA161" s="85"/>
      <c r="AB161" s="82"/>
      <c r="AC161" s="82"/>
      <c r="AD161" s="82"/>
      <c r="AE161" s="82"/>
      <c r="AF161" s="82"/>
      <c r="AG161" s="82"/>
      <c r="AH161" s="84"/>
      <c r="AI161" s="82"/>
      <c r="AJ161" s="84"/>
      <c r="AK161" s="82"/>
      <c r="AL161" s="82"/>
      <c r="AM161" s="82"/>
      <c r="AN161" s="84"/>
      <c r="AO161" s="82"/>
      <c r="AP161" s="84"/>
      <c r="AQ161" s="82"/>
      <c r="AR161" s="84"/>
      <c r="AS161" s="82"/>
      <c r="AT161" s="82"/>
      <c r="AU161" s="82"/>
      <c r="AV161" s="84"/>
      <c r="AW161" s="82"/>
      <c r="AX161" s="82"/>
      <c r="AY161" s="82"/>
      <c r="AZ161" s="84"/>
      <c r="BA161" s="82"/>
      <c r="BB161" s="82"/>
      <c r="BC161" s="82"/>
      <c r="BD161" s="82"/>
      <c r="BE161" s="82"/>
      <c r="BF161" s="82"/>
      <c r="BG161" s="82"/>
      <c r="BH161" s="82"/>
      <c r="BI161" s="82"/>
      <c r="BJ161" s="84"/>
      <c r="BK161" s="82"/>
      <c r="BL161" s="84">
        <v>30</v>
      </c>
      <c r="BM161" s="82">
        <v>37.494</v>
      </c>
      <c r="BN161" s="82"/>
      <c r="BO161" s="82"/>
      <c r="BP161" s="84"/>
      <c r="BQ161" s="82"/>
      <c r="BR161" s="84"/>
      <c r="BS161" s="82"/>
      <c r="BT161" s="82"/>
      <c r="BU161" s="82"/>
      <c r="BV161" s="82"/>
    </row>
    <row r="162" spans="1:75" x14ac:dyDescent="0.25">
      <c r="A162" s="16">
        <v>160</v>
      </c>
      <c r="B162" s="16">
        <v>1</v>
      </c>
      <c r="C162" s="31" t="s">
        <v>622</v>
      </c>
      <c r="D162" s="40">
        <f>июнь!D162-июнь!E162</f>
        <v>382.99758670531401</v>
      </c>
      <c r="E162" s="40">
        <f t="shared" si="2"/>
        <v>0</v>
      </c>
      <c r="F162" s="36"/>
      <c r="G162" s="36"/>
      <c r="H162" s="36"/>
      <c r="I162" s="27"/>
      <c r="J162" s="36"/>
      <c r="K162" s="36"/>
      <c r="L162" s="36"/>
      <c r="M162" s="36"/>
      <c r="N162" s="36"/>
      <c r="O162" s="29"/>
      <c r="P162" s="36"/>
      <c r="Q162" s="29"/>
      <c r="R162" s="36"/>
      <c r="S162" s="36"/>
      <c r="T162" s="36"/>
      <c r="U162" s="36"/>
      <c r="V162" s="36"/>
      <c r="W162" s="36"/>
      <c r="X162" s="36"/>
      <c r="Y162" s="29"/>
      <c r="Z162" s="36"/>
      <c r="AA162" s="66"/>
      <c r="AB162" s="36"/>
      <c r="AC162" s="36"/>
      <c r="AD162" s="36"/>
      <c r="AE162" s="36"/>
      <c r="AF162" s="36"/>
      <c r="AG162" s="36"/>
      <c r="AH162" s="29"/>
      <c r="AI162" s="36"/>
      <c r="AJ162" s="29"/>
      <c r="AK162" s="36"/>
      <c r="AL162" s="36"/>
      <c r="AM162" s="36"/>
      <c r="AN162" s="29"/>
      <c r="AO162" s="36"/>
      <c r="AP162" s="29"/>
      <c r="AQ162" s="36"/>
      <c r="AR162" s="29"/>
      <c r="AS162" s="36"/>
      <c r="AT162" s="36"/>
      <c r="AU162" s="36"/>
      <c r="AV162" s="29"/>
      <c r="AW162" s="36"/>
      <c r="AX162" s="36"/>
      <c r="AY162" s="36"/>
      <c r="AZ162" s="29"/>
      <c r="BA162" s="36"/>
      <c r="BB162" s="36"/>
      <c r="BC162" s="36"/>
      <c r="BD162" s="36"/>
      <c r="BE162" s="36"/>
      <c r="BF162" s="36"/>
      <c r="BG162" s="36"/>
      <c r="BH162" s="36"/>
      <c r="BI162" s="36"/>
      <c r="BJ162" s="29"/>
      <c r="BK162" s="36"/>
      <c r="BL162" s="29"/>
      <c r="BM162" s="36"/>
      <c r="BN162" s="36"/>
      <c r="BO162" s="36"/>
      <c r="BP162" s="29"/>
      <c r="BQ162" s="36"/>
      <c r="BR162" s="29"/>
      <c r="BS162" s="36"/>
      <c r="BT162" s="36"/>
      <c r="BU162" s="36"/>
      <c r="BV162" s="36"/>
    </row>
    <row r="163" spans="1:75" x14ac:dyDescent="0.25">
      <c r="A163" s="16">
        <v>161</v>
      </c>
      <c r="B163" s="16">
        <v>2</v>
      </c>
      <c r="C163" s="31" t="s">
        <v>623</v>
      </c>
      <c r="D163" s="40">
        <f>июнь!D163-июнь!E163</f>
        <v>3063.3073823091786</v>
      </c>
      <c r="E163" s="40">
        <f t="shared" si="2"/>
        <v>0</v>
      </c>
      <c r="F163" s="36"/>
      <c r="G163" s="36"/>
      <c r="H163" s="36"/>
      <c r="I163" s="27"/>
      <c r="J163" s="36"/>
      <c r="K163" s="36"/>
      <c r="L163" s="36"/>
      <c r="M163" s="36"/>
      <c r="N163" s="36"/>
      <c r="O163" s="29"/>
      <c r="P163" s="36"/>
      <c r="Q163" s="29"/>
      <c r="R163" s="36"/>
      <c r="S163" s="36"/>
      <c r="T163" s="36"/>
      <c r="U163" s="36"/>
      <c r="V163" s="36"/>
      <c r="W163" s="36"/>
      <c r="X163" s="36"/>
      <c r="Y163" s="29"/>
      <c r="Z163" s="36"/>
      <c r="AA163" s="66"/>
      <c r="AB163" s="36"/>
      <c r="AC163" s="36"/>
      <c r="AD163" s="36"/>
      <c r="AE163" s="36"/>
      <c r="AF163" s="36"/>
      <c r="AG163" s="36"/>
      <c r="AH163" s="29"/>
      <c r="AI163" s="36"/>
      <c r="AJ163" s="29"/>
      <c r="AK163" s="36"/>
      <c r="AL163" s="36"/>
      <c r="AM163" s="36"/>
      <c r="AN163" s="29"/>
      <c r="AO163" s="36"/>
      <c r="AP163" s="29"/>
      <c r="AQ163" s="36"/>
      <c r="AR163" s="29"/>
      <c r="AS163" s="36"/>
      <c r="AT163" s="36"/>
      <c r="AU163" s="36"/>
      <c r="AV163" s="29"/>
      <c r="AW163" s="36"/>
      <c r="AX163" s="36"/>
      <c r="AY163" s="36"/>
      <c r="AZ163" s="29"/>
      <c r="BA163" s="36"/>
      <c r="BB163" s="36"/>
      <c r="BC163" s="36"/>
      <c r="BD163" s="36"/>
      <c r="BE163" s="36"/>
      <c r="BF163" s="36"/>
      <c r="BG163" s="36"/>
      <c r="BH163" s="36"/>
      <c r="BI163" s="36"/>
      <c r="BJ163" s="29"/>
      <c r="BK163" s="36"/>
      <c r="BL163" s="29"/>
      <c r="BM163" s="36"/>
      <c r="BN163" s="36"/>
      <c r="BO163" s="36"/>
      <c r="BP163" s="29"/>
      <c r="BQ163" s="36"/>
      <c r="BR163" s="29"/>
      <c r="BS163" s="36"/>
      <c r="BT163" s="36"/>
      <c r="BU163" s="36"/>
      <c r="BV163" s="36"/>
    </row>
    <row r="164" spans="1:75" x14ac:dyDescent="0.25">
      <c r="A164" s="16">
        <v>162</v>
      </c>
      <c r="B164" s="16">
        <v>3</v>
      </c>
      <c r="C164" s="31" t="s">
        <v>625</v>
      </c>
      <c r="D164" s="40">
        <f>июнь!D164-июнь!E164</f>
        <v>-1245.3401883188408</v>
      </c>
      <c r="E164" s="40">
        <f t="shared" si="2"/>
        <v>0</v>
      </c>
      <c r="F164" s="36"/>
      <c r="G164" s="36"/>
      <c r="H164" s="36"/>
      <c r="I164" s="27"/>
      <c r="J164" s="36"/>
      <c r="K164" s="36"/>
      <c r="L164" s="36"/>
      <c r="M164" s="36"/>
      <c r="N164" s="36"/>
      <c r="O164" s="29"/>
      <c r="P164" s="36"/>
      <c r="Q164" s="29"/>
      <c r="R164" s="36"/>
      <c r="S164" s="36"/>
      <c r="T164" s="36"/>
      <c r="U164" s="36"/>
      <c r="V164" s="36"/>
      <c r="W164" s="36"/>
      <c r="X164" s="36"/>
      <c r="Y164" s="29"/>
      <c r="Z164" s="36"/>
      <c r="AA164" s="66"/>
      <c r="AB164" s="36"/>
      <c r="AC164" s="36"/>
      <c r="AD164" s="36"/>
      <c r="AE164" s="36"/>
      <c r="AF164" s="36"/>
      <c r="AG164" s="36"/>
      <c r="AH164" s="29"/>
      <c r="AI164" s="36"/>
      <c r="AJ164" s="29"/>
      <c r="AK164" s="36"/>
      <c r="AL164" s="36"/>
      <c r="AM164" s="36"/>
      <c r="AN164" s="29"/>
      <c r="AO164" s="36"/>
      <c r="AP164" s="29"/>
      <c r="AQ164" s="36"/>
      <c r="AR164" s="29"/>
      <c r="AS164" s="36"/>
      <c r="AT164" s="36"/>
      <c r="AU164" s="36"/>
      <c r="AV164" s="29"/>
      <c r="AW164" s="36"/>
      <c r="AX164" s="36"/>
      <c r="AY164" s="36"/>
      <c r="AZ164" s="29"/>
      <c r="BA164" s="36"/>
      <c r="BB164" s="36"/>
      <c r="BC164" s="36"/>
      <c r="BD164" s="36"/>
      <c r="BE164" s="36"/>
      <c r="BF164" s="36"/>
      <c r="BG164" s="36"/>
      <c r="BH164" s="36"/>
      <c r="BI164" s="36"/>
      <c r="BJ164" s="29"/>
      <c r="BK164" s="36"/>
      <c r="BL164" s="29"/>
      <c r="BM164" s="36"/>
      <c r="BN164" s="36"/>
      <c r="BO164" s="36"/>
      <c r="BP164" s="29"/>
      <c r="BQ164" s="36"/>
      <c r="BR164" s="29"/>
      <c r="BS164" s="36"/>
      <c r="BT164" s="36"/>
      <c r="BU164" s="36"/>
      <c r="BV164" s="36"/>
    </row>
    <row r="165" spans="1:75" x14ac:dyDescent="0.25">
      <c r="A165" s="16">
        <v>163</v>
      </c>
      <c r="B165" s="16">
        <v>3</v>
      </c>
      <c r="C165" s="31" t="s">
        <v>624</v>
      </c>
      <c r="D165" s="40">
        <f>июнь!D165-июнь!E165</f>
        <v>823.22811509178746</v>
      </c>
      <c r="E165" s="40">
        <f t="shared" si="2"/>
        <v>0</v>
      </c>
      <c r="F165" s="36"/>
      <c r="G165" s="36"/>
      <c r="H165" s="36"/>
      <c r="I165" s="27"/>
      <c r="J165" s="36"/>
      <c r="K165" s="36"/>
      <c r="L165" s="36"/>
      <c r="M165" s="36"/>
      <c r="N165" s="36"/>
      <c r="O165" s="29"/>
      <c r="P165" s="36"/>
      <c r="Q165" s="29"/>
      <c r="R165" s="36"/>
      <c r="S165" s="36"/>
      <c r="T165" s="36"/>
      <c r="U165" s="36"/>
      <c r="V165" s="36"/>
      <c r="W165" s="36"/>
      <c r="X165" s="36"/>
      <c r="Y165" s="29"/>
      <c r="Z165" s="36"/>
      <c r="AA165" s="66"/>
      <c r="AB165" s="36"/>
      <c r="AC165" s="36"/>
      <c r="AD165" s="36"/>
      <c r="AE165" s="36"/>
      <c r="AF165" s="36"/>
      <c r="AG165" s="36"/>
      <c r="AH165" s="29"/>
      <c r="AI165" s="36"/>
      <c r="AJ165" s="29"/>
      <c r="AK165" s="36"/>
      <c r="AL165" s="36"/>
      <c r="AM165" s="36"/>
      <c r="AN165" s="29"/>
      <c r="AO165" s="36"/>
      <c r="AP165" s="29"/>
      <c r="AQ165" s="36"/>
      <c r="AR165" s="29"/>
      <c r="AS165" s="36"/>
      <c r="AT165" s="36"/>
      <c r="AU165" s="36"/>
      <c r="AV165" s="29"/>
      <c r="AW165" s="36"/>
      <c r="AX165" s="36"/>
      <c r="AY165" s="36"/>
      <c r="AZ165" s="29"/>
      <c r="BA165" s="36"/>
      <c r="BB165" s="36"/>
      <c r="BC165" s="36"/>
      <c r="BD165" s="36"/>
      <c r="BE165" s="36"/>
      <c r="BF165" s="36"/>
      <c r="BG165" s="36"/>
      <c r="BH165" s="36"/>
      <c r="BI165" s="36"/>
      <c r="BJ165" s="29"/>
      <c r="BK165" s="36"/>
      <c r="BL165" s="29"/>
      <c r="BM165" s="36"/>
      <c r="BN165" s="36"/>
      <c r="BO165" s="36"/>
      <c r="BP165" s="29"/>
      <c r="BQ165" s="36"/>
      <c r="BR165" s="29"/>
      <c r="BS165" s="36"/>
      <c r="BT165" s="36"/>
      <c r="BU165" s="36"/>
      <c r="BV165" s="36"/>
    </row>
    <row r="166" spans="1:75" s="86" customFormat="1" x14ac:dyDescent="0.25">
      <c r="A166" s="79">
        <v>164</v>
      </c>
      <c r="B166" s="79">
        <v>3</v>
      </c>
      <c r="C166" s="80" t="s">
        <v>626</v>
      </c>
      <c r="D166" s="81">
        <f>июнь!D166-июнь!E166</f>
        <v>-389.90700684057953</v>
      </c>
      <c r="E166" s="81">
        <f t="shared" si="2"/>
        <v>76</v>
      </c>
      <c r="F166" s="82"/>
      <c r="G166" s="82"/>
      <c r="H166" s="82"/>
      <c r="I166" s="83"/>
      <c r="J166" s="82"/>
      <c r="K166" s="82"/>
      <c r="L166" s="82"/>
      <c r="M166" s="82"/>
      <c r="N166" s="82"/>
      <c r="O166" s="84"/>
      <c r="P166" s="82"/>
      <c r="Q166" s="84"/>
      <c r="R166" s="82"/>
      <c r="S166" s="82"/>
      <c r="T166" s="82"/>
      <c r="U166" s="82"/>
      <c r="V166" s="82"/>
      <c r="W166" s="82"/>
      <c r="X166" s="82"/>
      <c r="Y166" s="84"/>
      <c r="Z166" s="82"/>
      <c r="AA166" s="85"/>
      <c r="AB166" s="82"/>
      <c r="AC166" s="82"/>
      <c r="AD166" s="82"/>
      <c r="AE166" s="82"/>
      <c r="AF166" s="82"/>
      <c r="AG166" s="82"/>
      <c r="AH166" s="84"/>
      <c r="AI166" s="82"/>
      <c r="AJ166" s="84"/>
      <c r="AK166" s="82"/>
      <c r="AL166" s="82"/>
      <c r="AM166" s="82"/>
      <c r="AN166" s="84"/>
      <c r="AO166" s="82"/>
      <c r="AP166" s="84">
        <v>2</v>
      </c>
      <c r="AQ166" s="82">
        <v>76</v>
      </c>
      <c r="AR166" s="84"/>
      <c r="AS166" s="82"/>
      <c r="AT166" s="82"/>
      <c r="AU166" s="82"/>
      <c r="AV166" s="84"/>
      <c r="AW166" s="82"/>
      <c r="AX166" s="82"/>
      <c r="AY166" s="82"/>
      <c r="AZ166" s="84"/>
      <c r="BA166" s="82"/>
      <c r="BB166" s="82"/>
      <c r="BC166" s="82"/>
      <c r="BD166" s="82"/>
      <c r="BE166" s="82"/>
      <c r="BF166" s="82"/>
      <c r="BG166" s="82"/>
      <c r="BH166" s="82"/>
      <c r="BI166" s="82"/>
      <c r="BJ166" s="84"/>
      <c r="BK166" s="82"/>
      <c r="BL166" s="84"/>
      <c r="BM166" s="82"/>
      <c r="BN166" s="82"/>
      <c r="BO166" s="82"/>
      <c r="BP166" s="84"/>
      <c r="BQ166" s="82"/>
      <c r="BR166" s="84"/>
      <c r="BS166" s="82"/>
      <c r="BT166" s="82"/>
      <c r="BU166" s="82"/>
      <c r="BV166" s="82"/>
    </row>
    <row r="167" spans="1:75" x14ac:dyDescent="0.25">
      <c r="A167" s="16">
        <v>165</v>
      </c>
      <c r="B167" s="16">
        <v>3</v>
      </c>
      <c r="C167" s="31" t="s">
        <v>627</v>
      </c>
      <c r="D167" s="40">
        <f>июнь!D167-июнь!E167</f>
        <v>595.9764983574878</v>
      </c>
      <c r="E167" s="40">
        <f t="shared" si="2"/>
        <v>0</v>
      </c>
      <c r="F167" s="36"/>
      <c r="G167" s="36"/>
      <c r="H167" s="36"/>
      <c r="I167" s="27"/>
      <c r="J167" s="36"/>
      <c r="K167" s="36"/>
      <c r="L167" s="36"/>
      <c r="M167" s="36"/>
      <c r="N167" s="36"/>
      <c r="O167" s="29"/>
      <c r="P167" s="36"/>
      <c r="Q167" s="29"/>
      <c r="R167" s="36"/>
      <c r="S167" s="36"/>
      <c r="T167" s="36"/>
      <c r="U167" s="36"/>
      <c r="V167" s="36"/>
      <c r="W167" s="36"/>
      <c r="X167" s="36"/>
      <c r="Y167" s="29"/>
      <c r="Z167" s="36"/>
      <c r="AA167" s="66"/>
      <c r="AB167" s="36"/>
      <c r="AC167" s="36"/>
      <c r="AD167" s="36"/>
      <c r="AE167" s="36"/>
      <c r="AF167" s="36"/>
      <c r="AG167" s="36"/>
      <c r="AH167" s="29"/>
      <c r="AI167" s="36"/>
      <c r="AJ167" s="29"/>
      <c r="AK167" s="36"/>
      <c r="AL167" s="36"/>
      <c r="AM167" s="36"/>
      <c r="AN167" s="29"/>
      <c r="AO167" s="36"/>
      <c r="AP167" s="29"/>
      <c r="AQ167" s="36"/>
      <c r="AR167" s="29"/>
      <c r="AS167" s="36"/>
      <c r="AT167" s="36"/>
      <c r="AU167" s="36"/>
      <c r="AV167" s="29"/>
      <c r="AW167" s="36"/>
      <c r="AX167" s="36"/>
      <c r="AY167" s="36"/>
      <c r="AZ167" s="29"/>
      <c r="BA167" s="36"/>
      <c r="BB167" s="36"/>
      <c r="BC167" s="36"/>
      <c r="BD167" s="36"/>
      <c r="BE167" s="36"/>
      <c r="BF167" s="36"/>
      <c r="BG167" s="36"/>
      <c r="BH167" s="36"/>
      <c r="BI167" s="36"/>
      <c r="BJ167" s="29"/>
      <c r="BK167" s="36"/>
      <c r="BL167" s="29"/>
      <c r="BM167" s="36"/>
      <c r="BN167" s="36"/>
      <c r="BO167" s="36"/>
      <c r="BP167" s="29"/>
      <c r="BQ167" s="36"/>
      <c r="BR167" s="29"/>
      <c r="BS167" s="36"/>
      <c r="BT167" s="36"/>
      <c r="BU167" s="36"/>
      <c r="BV167" s="36"/>
    </row>
    <row r="168" spans="1:75" s="86" customFormat="1" x14ac:dyDescent="0.25">
      <c r="A168" s="79">
        <v>166</v>
      </c>
      <c r="B168" s="79">
        <v>3</v>
      </c>
      <c r="C168" s="80" t="s">
        <v>628</v>
      </c>
      <c r="D168" s="81">
        <f>июнь!D168-июнь!E168</f>
        <v>755.80719057970941</v>
      </c>
      <c r="E168" s="81">
        <f t="shared" si="2"/>
        <v>5.8289999999999997</v>
      </c>
      <c r="F168" s="82"/>
      <c r="G168" s="82"/>
      <c r="H168" s="82"/>
      <c r="I168" s="83"/>
      <c r="J168" s="82"/>
      <c r="K168" s="82"/>
      <c r="L168" s="82"/>
      <c r="M168" s="82"/>
      <c r="N168" s="82"/>
      <c r="O168" s="84"/>
      <c r="P168" s="82"/>
      <c r="Q168" s="84"/>
      <c r="R168" s="82"/>
      <c r="S168" s="82"/>
      <c r="T168" s="82"/>
      <c r="U168" s="82"/>
      <c r="V168" s="82"/>
      <c r="W168" s="82"/>
      <c r="X168" s="82"/>
      <c r="Y168" s="84"/>
      <c r="Z168" s="82"/>
      <c r="AA168" s="85"/>
      <c r="AB168" s="82"/>
      <c r="AC168" s="82"/>
      <c r="AD168" s="82"/>
      <c r="AE168" s="82"/>
      <c r="AF168" s="82"/>
      <c r="AG168" s="82"/>
      <c r="AH168" s="84"/>
      <c r="AI168" s="82"/>
      <c r="AJ168" s="84"/>
      <c r="AK168" s="82"/>
      <c r="AL168" s="82"/>
      <c r="AM168" s="82"/>
      <c r="AN168" s="84"/>
      <c r="AO168" s="82"/>
      <c r="AP168" s="84"/>
      <c r="AQ168" s="82"/>
      <c r="AR168" s="84"/>
      <c r="AS168" s="82"/>
      <c r="AT168" s="82"/>
      <c r="AU168" s="82"/>
      <c r="AV168" s="84"/>
      <c r="AW168" s="82"/>
      <c r="AX168" s="82"/>
      <c r="AY168" s="82"/>
      <c r="AZ168" s="84"/>
      <c r="BA168" s="82"/>
      <c r="BB168" s="82"/>
      <c r="BC168" s="82"/>
      <c r="BD168" s="82"/>
      <c r="BE168" s="82"/>
      <c r="BF168" s="82"/>
      <c r="BG168" s="82"/>
      <c r="BH168" s="82"/>
      <c r="BI168" s="82"/>
      <c r="BJ168" s="84"/>
      <c r="BK168" s="82"/>
      <c r="BL168" s="84"/>
      <c r="BM168" s="82"/>
      <c r="BN168" s="82"/>
      <c r="BO168" s="82"/>
      <c r="BP168" s="84"/>
      <c r="BQ168" s="82"/>
      <c r="BR168" s="84"/>
      <c r="BS168" s="82"/>
      <c r="BT168" s="82"/>
      <c r="BU168" s="82"/>
      <c r="BV168" s="82">
        <v>5.8289999999999997</v>
      </c>
      <c r="BW168" s="86" t="s">
        <v>1070</v>
      </c>
    </row>
    <row r="169" spans="1:75" s="86" customFormat="1" x14ac:dyDescent="0.25">
      <c r="A169" s="79">
        <v>167</v>
      </c>
      <c r="B169" s="79">
        <v>3</v>
      </c>
      <c r="C169" s="80" t="s">
        <v>629</v>
      </c>
      <c r="D169" s="81">
        <f>июнь!D169-июнь!E169</f>
        <v>1037.7556191497586</v>
      </c>
      <c r="E169" s="81">
        <f t="shared" si="2"/>
        <v>9.2750000000000004</v>
      </c>
      <c r="F169" s="82"/>
      <c r="G169" s="82"/>
      <c r="H169" s="82"/>
      <c r="I169" s="83"/>
      <c r="J169" s="82"/>
      <c r="K169" s="82"/>
      <c r="L169" s="82"/>
      <c r="M169" s="82"/>
      <c r="N169" s="82"/>
      <c r="O169" s="84"/>
      <c r="P169" s="82"/>
      <c r="Q169" s="84"/>
      <c r="R169" s="82"/>
      <c r="S169" s="82"/>
      <c r="T169" s="82"/>
      <c r="U169" s="82"/>
      <c r="V169" s="82"/>
      <c r="W169" s="82"/>
      <c r="X169" s="82"/>
      <c r="Y169" s="84"/>
      <c r="Z169" s="82"/>
      <c r="AA169" s="85"/>
      <c r="AB169" s="82"/>
      <c r="AC169" s="82"/>
      <c r="AD169" s="82"/>
      <c r="AE169" s="82"/>
      <c r="AF169" s="82"/>
      <c r="AG169" s="82"/>
      <c r="AH169" s="84"/>
      <c r="AI169" s="82"/>
      <c r="AJ169" s="84"/>
      <c r="AK169" s="82"/>
      <c r="AL169" s="82"/>
      <c r="AM169" s="82"/>
      <c r="AN169" s="84"/>
      <c r="AO169" s="82"/>
      <c r="AP169" s="84"/>
      <c r="AQ169" s="82"/>
      <c r="AR169" s="84"/>
      <c r="AS169" s="82"/>
      <c r="AT169" s="82"/>
      <c r="AU169" s="82"/>
      <c r="AV169" s="84"/>
      <c r="AW169" s="82"/>
      <c r="AX169" s="82"/>
      <c r="AY169" s="82"/>
      <c r="AZ169" s="84"/>
      <c r="BA169" s="82"/>
      <c r="BB169" s="82"/>
      <c r="BC169" s="82"/>
      <c r="BD169" s="82"/>
      <c r="BE169" s="82"/>
      <c r="BF169" s="82"/>
      <c r="BG169" s="82"/>
      <c r="BH169" s="82"/>
      <c r="BI169" s="82"/>
      <c r="BJ169" s="84"/>
      <c r="BK169" s="82"/>
      <c r="BL169" s="84"/>
      <c r="BM169" s="82"/>
      <c r="BN169" s="82"/>
      <c r="BO169" s="82"/>
      <c r="BP169" s="84"/>
      <c r="BQ169" s="82"/>
      <c r="BR169" s="84"/>
      <c r="BS169" s="82"/>
      <c r="BT169" s="82"/>
      <c r="BU169" s="82"/>
      <c r="BV169" s="82">
        <v>9.2750000000000004</v>
      </c>
      <c r="BW169" s="86" t="s">
        <v>1070</v>
      </c>
    </row>
    <row r="170" spans="1:75" x14ac:dyDescent="0.25">
      <c r="A170" s="16">
        <v>168</v>
      </c>
      <c r="B170" s="16">
        <v>3</v>
      </c>
      <c r="C170" s="31" t="s">
        <v>630</v>
      </c>
      <c r="D170" s="40">
        <f>июнь!D170-июнь!E170</f>
        <v>751.38582786473432</v>
      </c>
      <c r="E170" s="40">
        <f t="shared" si="2"/>
        <v>0</v>
      </c>
      <c r="F170" s="36"/>
      <c r="G170" s="36"/>
      <c r="H170" s="36"/>
      <c r="I170" s="27"/>
      <c r="J170" s="36"/>
      <c r="K170" s="36"/>
      <c r="L170" s="36"/>
      <c r="M170" s="36"/>
      <c r="N170" s="36"/>
      <c r="O170" s="29"/>
      <c r="P170" s="36"/>
      <c r="Q170" s="29"/>
      <c r="R170" s="36"/>
      <c r="S170" s="36"/>
      <c r="T170" s="36"/>
      <c r="U170" s="36"/>
      <c r="V170" s="36"/>
      <c r="W170" s="36"/>
      <c r="X170" s="36"/>
      <c r="Y170" s="29"/>
      <c r="Z170" s="36"/>
      <c r="AA170" s="66"/>
      <c r="AB170" s="36"/>
      <c r="AC170" s="36"/>
      <c r="AD170" s="36"/>
      <c r="AE170" s="36"/>
      <c r="AF170" s="36"/>
      <c r="AG170" s="36"/>
      <c r="AH170" s="29"/>
      <c r="AI170" s="36"/>
      <c r="AJ170" s="29"/>
      <c r="AK170" s="36"/>
      <c r="AL170" s="36"/>
      <c r="AM170" s="36"/>
      <c r="AN170" s="29"/>
      <c r="AO170" s="36"/>
      <c r="AP170" s="29"/>
      <c r="AQ170" s="36"/>
      <c r="AR170" s="29"/>
      <c r="AS170" s="36"/>
      <c r="AT170" s="36"/>
      <c r="AU170" s="36"/>
      <c r="AV170" s="29"/>
      <c r="AW170" s="36"/>
      <c r="AX170" s="36"/>
      <c r="AY170" s="36"/>
      <c r="AZ170" s="29"/>
      <c r="BA170" s="36"/>
      <c r="BB170" s="36"/>
      <c r="BC170" s="36"/>
      <c r="BD170" s="36"/>
      <c r="BE170" s="36"/>
      <c r="BF170" s="36"/>
      <c r="BG170" s="36"/>
      <c r="BH170" s="36"/>
      <c r="BI170" s="36"/>
      <c r="BJ170" s="29"/>
      <c r="BK170" s="36"/>
      <c r="BL170" s="29"/>
      <c r="BM170" s="36"/>
      <c r="BN170" s="36"/>
      <c r="BO170" s="36"/>
      <c r="BP170" s="29"/>
      <c r="BQ170" s="36"/>
      <c r="BR170" s="29"/>
      <c r="BS170" s="36"/>
      <c r="BT170" s="36"/>
      <c r="BU170" s="36"/>
      <c r="BV170" s="36"/>
    </row>
    <row r="171" spans="1:75" s="86" customFormat="1" x14ac:dyDescent="0.25">
      <c r="A171" s="79">
        <v>169</v>
      </c>
      <c r="B171" s="79">
        <v>3</v>
      </c>
      <c r="C171" s="80" t="s">
        <v>915</v>
      </c>
      <c r="D171" s="81">
        <f>июнь!D171-июнь!E171</f>
        <v>2562.5204992270533</v>
      </c>
      <c r="E171" s="81">
        <f t="shared" si="2"/>
        <v>1.119</v>
      </c>
      <c r="F171" s="82"/>
      <c r="G171" s="82"/>
      <c r="H171" s="82"/>
      <c r="I171" s="83"/>
      <c r="J171" s="82"/>
      <c r="K171" s="82"/>
      <c r="L171" s="82"/>
      <c r="M171" s="82"/>
      <c r="N171" s="82"/>
      <c r="O171" s="84"/>
      <c r="P171" s="82"/>
      <c r="Q171" s="84"/>
      <c r="R171" s="82"/>
      <c r="S171" s="82"/>
      <c r="T171" s="82"/>
      <c r="U171" s="82"/>
      <c r="V171" s="82"/>
      <c r="W171" s="82"/>
      <c r="X171" s="82"/>
      <c r="Y171" s="84"/>
      <c r="Z171" s="82"/>
      <c r="AA171" s="85"/>
      <c r="AB171" s="82"/>
      <c r="AC171" s="82"/>
      <c r="AD171" s="82"/>
      <c r="AE171" s="82"/>
      <c r="AF171" s="82"/>
      <c r="AG171" s="82"/>
      <c r="AH171" s="84"/>
      <c r="AI171" s="82"/>
      <c r="AJ171" s="84"/>
      <c r="AK171" s="82"/>
      <c r="AL171" s="82"/>
      <c r="AM171" s="82"/>
      <c r="AN171" s="84"/>
      <c r="AO171" s="82"/>
      <c r="AP171" s="84"/>
      <c r="AQ171" s="82"/>
      <c r="AR171" s="84"/>
      <c r="AS171" s="82"/>
      <c r="AT171" s="82"/>
      <c r="AU171" s="82"/>
      <c r="AV171" s="84"/>
      <c r="AW171" s="82"/>
      <c r="AX171" s="82"/>
      <c r="AY171" s="82"/>
      <c r="AZ171" s="84"/>
      <c r="BA171" s="82"/>
      <c r="BB171" s="82"/>
      <c r="BC171" s="82"/>
      <c r="BD171" s="82"/>
      <c r="BE171" s="82"/>
      <c r="BF171" s="82"/>
      <c r="BG171" s="82"/>
      <c r="BH171" s="82"/>
      <c r="BI171" s="82"/>
      <c r="BJ171" s="84"/>
      <c r="BK171" s="82"/>
      <c r="BL171" s="84">
        <v>1</v>
      </c>
      <c r="BM171" s="82">
        <v>1.119</v>
      </c>
      <c r="BN171" s="82"/>
      <c r="BO171" s="82"/>
      <c r="BP171" s="84"/>
      <c r="BQ171" s="82"/>
      <c r="BR171" s="84"/>
      <c r="BS171" s="82"/>
      <c r="BT171" s="82"/>
      <c r="BU171" s="82"/>
      <c r="BV171" s="82"/>
    </row>
    <row r="172" spans="1:75" x14ac:dyDescent="0.25">
      <c r="A172" s="16">
        <v>170</v>
      </c>
      <c r="B172" s="16">
        <v>3</v>
      </c>
      <c r="C172" s="31" t="s">
        <v>631</v>
      </c>
      <c r="D172" s="40">
        <f>июнь!D172-июнь!E172</f>
        <v>-572.75007540096613</v>
      </c>
      <c r="E172" s="40">
        <f t="shared" si="2"/>
        <v>0</v>
      </c>
      <c r="F172" s="36"/>
      <c r="G172" s="36"/>
      <c r="H172" s="36"/>
      <c r="I172" s="27"/>
      <c r="J172" s="36"/>
      <c r="K172" s="36"/>
      <c r="L172" s="36"/>
      <c r="M172" s="36"/>
      <c r="N172" s="36"/>
      <c r="O172" s="29"/>
      <c r="P172" s="36"/>
      <c r="Q172" s="29"/>
      <c r="R172" s="36"/>
      <c r="S172" s="36"/>
      <c r="T172" s="36"/>
      <c r="U172" s="36"/>
      <c r="V172" s="36"/>
      <c r="W172" s="36"/>
      <c r="X172" s="36"/>
      <c r="Y172" s="29"/>
      <c r="Z172" s="36"/>
      <c r="AA172" s="66"/>
      <c r="AB172" s="36"/>
      <c r="AC172" s="36"/>
      <c r="AD172" s="36"/>
      <c r="AE172" s="36"/>
      <c r="AF172" s="36"/>
      <c r="AG172" s="36"/>
      <c r="AH172" s="29"/>
      <c r="AI172" s="36"/>
      <c r="AJ172" s="29"/>
      <c r="AK172" s="36"/>
      <c r="AL172" s="36"/>
      <c r="AM172" s="36"/>
      <c r="AN172" s="29"/>
      <c r="AO172" s="36"/>
      <c r="AP172" s="29"/>
      <c r="AQ172" s="36"/>
      <c r="AR172" s="29"/>
      <c r="AS172" s="36"/>
      <c r="AT172" s="36"/>
      <c r="AU172" s="36"/>
      <c r="AV172" s="29"/>
      <c r="AW172" s="36"/>
      <c r="AX172" s="36"/>
      <c r="AY172" s="36"/>
      <c r="AZ172" s="29"/>
      <c r="BA172" s="36"/>
      <c r="BB172" s="36"/>
      <c r="BC172" s="36"/>
      <c r="BD172" s="36"/>
      <c r="BE172" s="36"/>
      <c r="BF172" s="36"/>
      <c r="BG172" s="36"/>
      <c r="BH172" s="36"/>
      <c r="BI172" s="36"/>
      <c r="BJ172" s="29"/>
      <c r="BK172" s="36"/>
      <c r="BL172" s="29"/>
      <c r="BM172" s="36"/>
      <c r="BN172" s="36"/>
      <c r="BO172" s="36"/>
      <c r="BP172" s="29"/>
      <c r="BQ172" s="36"/>
      <c r="BR172" s="29"/>
      <c r="BS172" s="36"/>
      <c r="BT172" s="36"/>
      <c r="BU172" s="36"/>
      <c r="BV172" s="36"/>
    </row>
    <row r="173" spans="1:75" x14ac:dyDescent="0.25">
      <c r="A173" s="16">
        <v>171</v>
      </c>
      <c r="B173" s="16">
        <v>3</v>
      </c>
      <c r="C173" s="31" t="s">
        <v>926</v>
      </c>
      <c r="D173" s="40">
        <f>июнь!D173-июнь!E173</f>
        <v>96.961017603864775</v>
      </c>
      <c r="E173" s="40">
        <f t="shared" si="2"/>
        <v>0</v>
      </c>
      <c r="F173" s="36"/>
      <c r="G173" s="36"/>
      <c r="H173" s="36"/>
      <c r="I173" s="27"/>
      <c r="J173" s="36"/>
      <c r="K173" s="36"/>
      <c r="L173" s="36"/>
      <c r="M173" s="36"/>
      <c r="N173" s="36"/>
      <c r="O173" s="29"/>
      <c r="P173" s="36"/>
      <c r="Q173" s="29"/>
      <c r="R173" s="36"/>
      <c r="S173" s="36"/>
      <c r="T173" s="36"/>
      <c r="U173" s="36"/>
      <c r="V173" s="36"/>
      <c r="W173" s="36"/>
      <c r="X173" s="36"/>
      <c r="Y173" s="29"/>
      <c r="Z173" s="36"/>
      <c r="AA173" s="66"/>
      <c r="AB173" s="36"/>
      <c r="AC173" s="36"/>
      <c r="AD173" s="36"/>
      <c r="AE173" s="36"/>
      <c r="AF173" s="36"/>
      <c r="AG173" s="36"/>
      <c r="AH173" s="29"/>
      <c r="AI173" s="36"/>
      <c r="AJ173" s="29"/>
      <c r="AK173" s="36"/>
      <c r="AL173" s="36"/>
      <c r="AM173" s="36"/>
      <c r="AN173" s="29"/>
      <c r="AO173" s="36"/>
      <c r="AP173" s="29"/>
      <c r="AQ173" s="36"/>
      <c r="AR173" s="29"/>
      <c r="AS173" s="36"/>
      <c r="AT173" s="36"/>
      <c r="AU173" s="36"/>
      <c r="AV173" s="29"/>
      <c r="AW173" s="36"/>
      <c r="AX173" s="36"/>
      <c r="AY173" s="36"/>
      <c r="AZ173" s="29"/>
      <c r="BA173" s="36"/>
      <c r="BB173" s="36"/>
      <c r="BC173" s="36"/>
      <c r="BD173" s="36"/>
      <c r="BE173" s="36"/>
      <c r="BF173" s="36"/>
      <c r="BG173" s="36"/>
      <c r="BH173" s="36"/>
      <c r="BI173" s="36"/>
      <c r="BJ173" s="29"/>
      <c r="BK173" s="36"/>
      <c r="BL173" s="29"/>
      <c r="BM173" s="36"/>
      <c r="BN173" s="36"/>
      <c r="BO173" s="36"/>
      <c r="BP173" s="29"/>
      <c r="BQ173" s="36"/>
      <c r="BR173" s="29"/>
      <c r="BS173" s="36"/>
      <c r="BT173" s="36"/>
      <c r="BU173" s="36"/>
      <c r="BV173" s="36"/>
    </row>
    <row r="174" spans="1:75" x14ac:dyDescent="0.25">
      <c r="A174" s="16">
        <v>172</v>
      </c>
      <c r="B174" s="16">
        <v>3</v>
      </c>
      <c r="C174" s="31" t="s">
        <v>916</v>
      </c>
      <c r="D174" s="40">
        <f>июнь!D174-июнь!E174</f>
        <v>1165.0216847342999</v>
      </c>
      <c r="E174" s="40">
        <f t="shared" si="2"/>
        <v>0</v>
      </c>
      <c r="F174" s="36"/>
      <c r="G174" s="36"/>
      <c r="H174" s="36"/>
      <c r="I174" s="27"/>
      <c r="J174" s="36"/>
      <c r="K174" s="36"/>
      <c r="L174" s="36"/>
      <c r="M174" s="36"/>
      <c r="N174" s="36"/>
      <c r="O174" s="29"/>
      <c r="P174" s="36"/>
      <c r="Q174" s="29"/>
      <c r="R174" s="36"/>
      <c r="S174" s="36"/>
      <c r="T174" s="36"/>
      <c r="U174" s="36"/>
      <c r="V174" s="36"/>
      <c r="W174" s="36"/>
      <c r="X174" s="36"/>
      <c r="Y174" s="29"/>
      <c r="Z174" s="36"/>
      <c r="AA174" s="66"/>
      <c r="AB174" s="36"/>
      <c r="AC174" s="36"/>
      <c r="AD174" s="36"/>
      <c r="AE174" s="36"/>
      <c r="AF174" s="36"/>
      <c r="AG174" s="36"/>
      <c r="AH174" s="29"/>
      <c r="AI174" s="36"/>
      <c r="AJ174" s="29"/>
      <c r="AK174" s="36"/>
      <c r="AL174" s="36"/>
      <c r="AM174" s="36"/>
      <c r="AN174" s="29"/>
      <c r="AO174" s="36"/>
      <c r="AP174" s="29"/>
      <c r="AQ174" s="36"/>
      <c r="AR174" s="29"/>
      <c r="AS174" s="36"/>
      <c r="AT174" s="36"/>
      <c r="AU174" s="36"/>
      <c r="AV174" s="29"/>
      <c r="AW174" s="36"/>
      <c r="AX174" s="36"/>
      <c r="AY174" s="36"/>
      <c r="AZ174" s="29"/>
      <c r="BA174" s="36"/>
      <c r="BB174" s="36"/>
      <c r="BC174" s="36"/>
      <c r="BD174" s="36"/>
      <c r="BE174" s="36"/>
      <c r="BF174" s="36"/>
      <c r="BG174" s="36"/>
      <c r="BH174" s="36"/>
      <c r="BI174" s="36"/>
      <c r="BJ174" s="29"/>
      <c r="BK174" s="36"/>
      <c r="BL174" s="29"/>
      <c r="BM174" s="36"/>
      <c r="BN174" s="36"/>
      <c r="BO174" s="36"/>
      <c r="BP174" s="29"/>
      <c r="BQ174" s="36"/>
      <c r="BR174" s="29"/>
      <c r="BS174" s="36"/>
      <c r="BT174" s="36"/>
      <c r="BU174" s="36"/>
      <c r="BV174" s="36"/>
    </row>
    <row r="175" spans="1:75" x14ac:dyDescent="0.25">
      <c r="A175" s="16">
        <v>173</v>
      </c>
      <c r="B175" s="16">
        <v>3</v>
      </c>
      <c r="C175" s="31" t="s">
        <v>917</v>
      </c>
      <c r="D175" s="40">
        <f>июнь!D175-июнь!E175</f>
        <v>16.614295342995216</v>
      </c>
      <c r="E175" s="40">
        <f t="shared" si="2"/>
        <v>0</v>
      </c>
      <c r="F175" s="36"/>
      <c r="G175" s="36"/>
      <c r="H175" s="36"/>
      <c r="I175" s="27"/>
      <c r="J175" s="36"/>
      <c r="K175" s="36"/>
      <c r="L175" s="36"/>
      <c r="M175" s="36"/>
      <c r="N175" s="36"/>
      <c r="O175" s="29"/>
      <c r="P175" s="36"/>
      <c r="Q175" s="29"/>
      <c r="R175" s="36"/>
      <c r="S175" s="36"/>
      <c r="T175" s="36"/>
      <c r="U175" s="36"/>
      <c r="V175" s="36"/>
      <c r="W175" s="36"/>
      <c r="X175" s="36"/>
      <c r="Y175" s="29"/>
      <c r="Z175" s="36"/>
      <c r="AA175" s="66"/>
      <c r="AB175" s="36"/>
      <c r="AC175" s="36"/>
      <c r="AD175" s="36"/>
      <c r="AE175" s="36"/>
      <c r="AF175" s="36"/>
      <c r="AG175" s="36"/>
      <c r="AH175" s="29"/>
      <c r="AI175" s="36"/>
      <c r="AJ175" s="29"/>
      <c r="AK175" s="36"/>
      <c r="AL175" s="36"/>
      <c r="AM175" s="36"/>
      <c r="AN175" s="29"/>
      <c r="AO175" s="36"/>
      <c r="AP175" s="29"/>
      <c r="AQ175" s="36"/>
      <c r="AR175" s="29"/>
      <c r="AS175" s="36"/>
      <c r="AT175" s="36"/>
      <c r="AU175" s="36"/>
      <c r="AV175" s="29"/>
      <c r="AW175" s="36"/>
      <c r="AX175" s="36"/>
      <c r="AY175" s="36"/>
      <c r="AZ175" s="29"/>
      <c r="BA175" s="36"/>
      <c r="BB175" s="36"/>
      <c r="BC175" s="36"/>
      <c r="BD175" s="36"/>
      <c r="BE175" s="36"/>
      <c r="BF175" s="36"/>
      <c r="BG175" s="36"/>
      <c r="BH175" s="36"/>
      <c r="BI175" s="36"/>
      <c r="BJ175" s="29"/>
      <c r="BK175" s="36"/>
      <c r="BL175" s="29"/>
      <c r="BM175" s="36"/>
      <c r="BN175" s="36"/>
      <c r="BO175" s="36"/>
      <c r="BP175" s="29"/>
      <c r="BQ175" s="36"/>
      <c r="BR175" s="29"/>
      <c r="BS175" s="36"/>
      <c r="BT175" s="36"/>
      <c r="BU175" s="36"/>
      <c r="BV175" s="36"/>
    </row>
    <row r="176" spans="1:75" x14ac:dyDescent="0.25">
      <c r="A176" s="16">
        <v>174</v>
      </c>
      <c r="B176" s="16">
        <v>3</v>
      </c>
      <c r="C176" s="31" t="s">
        <v>632</v>
      </c>
      <c r="D176" s="40">
        <f>июнь!D176-июнь!E176</f>
        <v>910.88799679227054</v>
      </c>
      <c r="E176" s="40">
        <f t="shared" si="2"/>
        <v>0</v>
      </c>
      <c r="F176" s="36"/>
      <c r="G176" s="36"/>
      <c r="H176" s="36"/>
      <c r="I176" s="27"/>
      <c r="J176" s="36"/>
      <c r="K176" s="36"/>
      <c r="L176" s="36"/>
      <c r="M176" s="36"/>
      <c r="N176" s="36"/>
      <c r="O176" s="29"/>
      <c r="P176" s="36"/>
      <c r="Q176" s="29"/>
      <c r="R176" s="36"/>
      <c r="S176" s="36"/>
      <c r="T176" s="36"/>
      <c r="U176" s="36"/>
      <c r="V176" s="36"/>
      <c r="W176" s="36"/>
      <c r="X176" s="36"/>
      <c r="Y176" s="29"/>
      <c r="Z176" s="36"/>
      <c r="AA176" s="66"/>
      <c r="AB176" s="36"/>
      <c r="AC176" s="36"/>
      <c r="AD176" s="36"/>
      <c r="AE176" s="36"/>
      <c r="AF176" s="36"/>
      <c r="AG176" s="36"/>
      <c r="AH176" s="29"/>
      <c r="AI176" s="36"/>
      <c r="AJ176" s="29"/>
      <c r="AK176" s="36"/>
      <c r="AL176" s="36"/>
      <c r="AM176" s="36"/>
      <c r="AN176" s="29"/>
      <c r="AO176" s="36"/>
      <c r="AP176" s="29"/>
      <c r="AQ176" s="36"/>
      <c r="AR176" s="29"/>
      <c r="AS176" s="36"/>
      <c r="AT176" s="36"/>
      <c r="AU176" s="36"/>
      <c r="AV176" s="29"/>
      <c r="AW176" s="36"/>
      <c r="AX176" s="36"/>
      <c r="AY176" s="36"/>
      <c r="AZ176" s="29"/>
      <c r="BA176" s="36"/>
      <c r="BB176" s="36"/>
      <c r="BC176" s="36"/>
      <c r="BD176" s="36"/>
      <c r="BE176" s="36"/>
      <c r="BF176" s="36"/>
      <c r="BG176" s="36"/>
      <c r="BH176" s="36"/>
      <c r="BI176" s="36"/>
      <c r="BJ176" s="29"/>
      <c r="BK176" s="36"/>
      <c r="BL176" s="29"/>
      <c r="BM176" s="36"/>
      <c r="BN176" s="36"/>
      <c r="BO176" s="36"/>
      <c r="BP176" s="29"/>
      <c r="BQ176" s="36"/>
      <c r="BR176" s="29"/>
      <c r="BS176" s="36"/>
      <c r="BT176" s="36"/>
      <c r="BU176" s="36"/>
      <c r="BV176" s="36"/>
    </row>
    <row r="177" spans="1:75" x14ac:dyDescent="0.25">
      <c r="A177" s="16">
        <v>175</v>
      </c>
      <c r="B177" s="16">
        <v>3</v>
      </c>
      <c r="C177" s="31" t="s">
        <v>633</v>
      </c>
      <c r="D177" s="40">
        <f>июнь!D177-июнь!E177</f>
        <v>-135.32059768115943</v>
      </c>
      <c r="E177" s="40">
        <f t="shared" si="2"/>
        <v>0</v>
      </c>
      <c r="F177" s="36"/>
      <c r="G177" s="36"/>
      <c r="H177" s="36"/>
      <c r="I177" s="27"/>
      <c r="J177" s="36"/>
      <c r="K177" s="36"/>
      <c r="L177" s="36"/>
      <c r="M177" s="36"/>
      <c r="N177" s="36"/>
      <c r="O177" s="29"/>
      <c r="P177" s="36"/>
      <c r="Q177" s="29"/>
      <c r="R177" s="36"/>
      <c r="S177" s="36"/>
      <c r="T177" s="36"/>
      <c r="U177" s="36"/>
      <c r="V177" s="36"/>
      <c r="W177" s="36"/>
      <c r="X177" s="36"/>
      <c r="Y177" s="29"/>
      <c r="Z177" s="36"/>
      <c r="AA177" s="66"/>
      <c r="AB177" s="36"/>
      <c r="AC177" s="36"/>
      <c r="AD177" s="36"/>
      <c r="AE177" s="36"/>
      <c r="AF177" s="36"/>
      <c r="AG177" s="36"/>
      <c r="AH177" s="29"/>
      <c r="AI177" s="36"/>
      <c r="AJ177" s="29"/>
      <c r="AK177" s="36"/>
      <c r="AL177" s="36"/>
      <c r="AM177" s="36"/>
      <c r="AN177" s="29"/>
      <c r="AO177" s="36"/>
      <c r="AP177" s="29"/>
      <c r="AQ177" s="36"/>
      <c r="AR177" s="29"/>
      <c r="AS177" s="36"/>
      <c r="AT177" s="36"/>
      <c r="AU177" s="36"/>
      <c r="AV177" s="29"/>
      <c r="AW177" s="36"/>
      <c r="AX177" s="36"/>
      <c r="AY177" s="36"/>
      <c r="AZ177" s="29"/>
      <c r="BA177" s="36"/>
      <c r="BB177" s="36"/>
      <c r="BC177" s="36"/>
      <c r="BD177" s="36"/>
      <c r="BE177" s="36"/>
      <c r="BF177" s="36"/>
      <c r="BG177" s="36"/>
      <c r="BH177" s="36"/>
      <c r="BI177" s="36"/>
      <c r="BJ177" s="29"/>
      <c r="BK177" s="36"/>
      <c r="BL177" s="29"/>
      <c r="BM177" s="36"/>
      <c r="BN177" s="36"/>
      <c r="BO177" s="36"/>
      <c r="BP177" s="29"/>
      <c r="BQ177" s="36"/>
      <c r="BR177" s="29"/>
      <c r="BS177" s="36"/>
      <c r="BT177" s="36"/>
      <c r="BU177" s="36"/>
      <c r="BV177" s="36"/>
    </row>
    <row r="178" spans="1:75" x14ac:dyDescent="0.25">
      <c r="A178" s="16">
        <v>176</v>
      </c>
      <c r="B178" s="16">
        <v>3</v>
      </c>
      <c r="C178" s="31" t="s">
        <v>634</v>
      </c>
      <c r="D178" s="40">
        <f>июнь!D178-июнь!E178</f>
        <v>70.594283671497578</v>
      </c>
      <c r="E178" s="40">
        <f t="shared" si="2"/>
        <v>0</v>
      </c>
      <c r="F178" s="36"/>
      <c r="G178" s="36"/>
      <c r="H178" s="36"/>
      <c r="I178" s="27"/>
      <c r="J178" s="36"/>
      <c r="K178" s="36"/>
      <c r="L178" s="36"/>
      <c r="M178" s="36"/>
      <c r="N178" s="36"/>
      <c r="O178" s="29"/>
      <c r="P178" s="36"/>
      <c r="Q178" s="29"/>
      <c r="R178" s="36"/>
      <c r="S178" s="36"/>
      <c r="T178" s="36"/>
      <c r="U178" s="36"/>
      <c r="V178" s="36"/>
      <c r="W178" s="36"/>
      <c r="X178" s="36"/>
      <c r="Y178" s="29"/>
      <c r="Z178" s="36"/>
      <c r="AA178" s="66"/>
      <c r="AB178" s="36"/>
      <c r="AC178" s="36"/>
      <c r="AD178" s="36"/>
      <c r="AE178" s="36"/>
      <c r="AF178" s="36"/>
      <c r="AG178" s="36"/>
      <c r="AH178" s="29"/>
      <c r="AI178" s="36"/>
      <c r="AJ178" s="29"/>
      <c r="AK178" s="36"/>
      <c r="AL178" s="36"/>
      <c r="AM178" s="36"/>
      <c r="AN178" s="29"/>
      <c r="AO178" s="36"/>
      <c r="AP178" s="29"/>
      <c r="AQ178" s="36"/>
      <c r="AR178" s="29"/>
      <c r="AS178" s="36"/>
      <c r="AT178" s="36"/>
      <c r="AU178" s="36"/>
      <c r="AV178" s="29"/>
      <c r="AW178" s="36"/>
      <c r="AX178" s="36"/>
      <c r="AY178" s="36"/>
      <c r="AZ178" s="29"/>
      <c r="BA178" s="36"/>
      <c r="BB178" s="36"/>
      <c r="BC178" s="36"/>
      <c r="BD178" s="36"/>
      <c r="BE178" s="36"/>
      <c r="BF178" s="36"/>
      <c r="BG178" s="36"/>
      <c r="BH178" s="36"/>
      <c r="BI178" s="36"/>
      <c r="BJ178" s="29"/>
      <c r="BK178" s="36"/>
      <c r="BL178" s="29"/>
      <c r="BM178" s="36"/>
      <c r="BN178" s="36"/>
      <c r="BO178" s="36"/>
      <c r="BP178" s="29"/>
      <c r="BQ178" s="36"/>
      <c r="BR178" s="29"/>
      <c r="BS178" s="36"/>
      <c r="BT178" s="36"/>
      <c r="BU178" s="36"/>
      <c r="BV178" s="36"/>
    </row>
    <row r="179" spans="1:75" s="86" customFormat="1" x14ac:dyDescent="0.25">
      <c r="A179" s="79">
        <v>177</v>
      </c>
      <c r="B179" s="79">
        <v>3</v>
      </c>
      <c r="C179" s="80" t="s">
        <v>635</v>
      </c>
      <c r="D179" s="81">
        <f>июнь!D179-июнь!E179</f>
        <v>807.24246844444428</v>
      </c>
      <c r="E179" s="81">
        <f t="shared" si="2"/>
        <v>1.119</v>
      </c>
      <c r="F179" s="82"/>
      <c r="G179" s="82"/>
      <c r="H179" s="82"/>
      <c r="I179" s="83"/>
      <c r="J179" s="82"/>
      <c r="K179" s="82"/>
      <c r="L179" s="82"/>
      <c r="M179" s="82"/>
      <c r="N179" s="82"/>
      <c r="O179" s="84"/>
      <c r="P179" s="82"/>
      <c r="Q179" s="84"/>
      <c r="R179" s="82"/>
      <c r="S179" s="82"/>
      <c r="T179" s="82"/>
      <c r="U179" s="82"/>
      <c r="V179" s="82"/>
      <c r="W179" s="82"/>
      <c r="X179" s="82"/>
      <c r="Y179" s="84"/>
      <c r="Z179" s="82"/>
      <c r="AA179" s="85"/>
      <c r="AB179" s="82"/>
      <c r="AC179" s="82"/>
      <c r="AD179" s="82"/>
      <c r="AE179" s="82"/>
      <c r="AF179" s="82"/>
      <c r="AG179" s="82"/>
      <c r="AH179" s="84"/>
      <c r="AI179" s="82"/>
      <c r="AJ179" s="84"/>
      <c r="AK179" s="82"/>
      <c r="AL179" s="82"/>
      <c r="AM179" s="82"/>
      <c r="AN179" s="84"/>
      <c r="AO179" s="82"/>
      <c r="AP179" s="84"/>
      <c r="AQ179" s="82"/>
      <c r="AR179" s="84"/>
      <c r="AS179" s="82"/>
      <c r="AT179" s="82"/>
      <c r="AU179" s="82"/>
      <c r="AV179" s="84"/>
      <c r="AW179" s="82"/>
      <c r="AX179" s="82"/>
      <c r="AY179" s="82"/>
      <c r="AZ179" s="84"/>
      <c r="BA179" s="82"/>
      <c r="BB179" s="82"/>
      <c r="BC179" s="82"/>
      <c r="BD179" s="82"/>
      <c r="BE179" s="82"/>
      <c r="BF179" s="82"/>
      <c r="BG179" s="82"/>
      <c r="BH179" s="82"/>
      <c r="BI179" s="82"/>
      <c r="BJ179" s="84"/>
      <c r="BK179" s="82"/>
      <c r="BL179" s="84">
        <v>1</v>
      </c>
      <c r="BM179" s="82">
        <v>1.119</v>
      </c>
      <c r="BN179" s="82"/>
      <c r="BO179" s="82"/>
      <c r="BP179" s="84"/>
      <c r="BQ179" s="82"/>
      <c r="BR179" s="84"/>
      <c r="BS179" s="82"/>
      <c r="BT179" s="82"/>
      <c r="BU179" s="82"/>
      <c r="BV179" s="82"/>
    </row>
    <row r="180" spans="1:75" x14ac:dyDescent="0.25">
      <c r="A180" s="16">
        <v>178</v>
      </c>
      <c r="B180" s="16">
        <v>3</v>
      </c>
      <c r="C180" s="31" t="s">
        <v>636</v>
      </c>
      <c r="D180" s="40">
        <f>июнь!D180-июнь!E180</f>
        <v>2205.2990107149762</v>
      </c>
      <c r="E180" s="40">
        <f t="shared" si="2"/>
        <v>0</v>
      </c>
      <c r="F180" s="36"/>
      <c r="G180" s="36"/>
      <c r="H180" s="36"/>
      <c r="I180" s="27"/>
      <c r="J180" s="36"/>
      <c r="K180" s="36"/>
      <c r="L180" s="36"/>
      <c r="M180" s="36"/>
      <c r="N180" s="36"/>
      <c r="O180" s="29"/>
      <c r="P180" s="36"/>
      <c r="Q180" s="29"/>
      <c r="R180" s="36"/>
      <c r="S180" s="36"/>
      <c r="T180" s="36"/>
      <c r="U180" s="36"/>
      <c r="V180" s="36"/>
      <c r="W180" s="36"/>
      <c r="X180" s="36"/>
      <c r="Y180" s="29"/>
      <c r="Z180" s="36"/>
      <c r="AA180" s="66"/>
      <c r="AB180" s="36"/>
      <c r="AC180" s="36"/>
      <c r="AD180" s="36"/>
      <c r="AE180" s="36"/>
      <c r="AF180" s="36"/>
      <c r="AG180" s="36"/>
      <c r="AH180" s="29"/>
      <c r="AI180" s="36"/>
      <c r="AJ180" s="29"/>
      <c r="AK180" s="36"/>
      <c r="AL180" s="36"/>
      <c r="AM180" s="36"/>
      <c r="AN180" s="29"/>
      <c r="AO180" s="36"/>
      <c r="AP180" s="29"/>
      <c r="AQ180" s="36"/>
      <c r="AR180" s="29"/>
      <c r="AS180" s="36"/>
      <c r="AT180" s="36"/>
      <c r="AU180" s="36"/>
      <c r="AV180" s="29"/>
      <c r="AW180" s="36"/>
      <c r="AX180" s="36"/>
      <c r="AY180" s="36"/>
      <c r="AZ180" s="29"/>
      <c r="BA180" s="36"/>
      <c r="BB180" s="36"/>
      <c r="BC180" s="36"/>
      <c r="BD180" s="36"/>
      <c r="BE180" s="36"/>
      <c r="BF180" s="36"/>
      <c r="BG180" s="36"/>
      <c r="BH180" s="36"/>
      <c r="BI180" s="36"/>
      <c r="BJ180" s="29"/>
      <c r="BK180" s="36"/>
      <c r="BL180" s="29"/>
      <c r="BM180" s="36"/>
      <c r="BN180" s="36"/>
      <c r="BO180" s="36"/>
      <c r="BP180" s="29"/>
      <c r="BQ180" s="36"/>
      <c r="BR180" s="29"/>
      <c r="BS180" s="36"/>
      <c r="BT180" s="36"/>
      <c r="BU180" s="36"/>
      <c r="BV180" s="36"/>
    </row>
    <row r="181" spans="1:75" s="86" customFormat="1" x14ac:dyDescent="0.25">
      <c r="A181" s="79">
        <v>179</v>
      </c>
      <c r="B181" s="79">
        <v>3</v>
      </c>
      <c r="C181" s="80" t="s">
        <v>637</v>
      </c>
      <c r="D181" s="81">
        <f>июнь!D181-июнь!E181</f>
        <v>618.96930368115943</v>
      </c>
      <c r="E181" s="81">
        <f t="shared" si="2"/>
        <v>2.6309999999999998</v>
      </c>
      <c r="F181" s="82"/>
      <c r="G181" s="82"/>
      <c r="H181" s="82"/>
      <c r="I181" s="83"/>
      <c r="J181" s="82"/>
      <c r="K181" s="82"/>
      <c r="L181" s="82"/>
      <c r="M181" s="82"/>
      <c r="N181" s="82"/>
      <c r="O181" s="84"/>
      <c r="P181" s="82"/>
      <c r="Q181" s="84"/>
      <c r="R181" s="82"/>
      <c r="S181" s="82"/>
      <c r="T181" s="82"/>
      <c r="U181" s="82"/>
      <c r="V181" s="82"/>
      <c r="W181" s="82"/>
      <c r="X181" s="82"/>
      <c r="Y181" s="84"/>
      <c r="Z181" s="82"/>
      <c r="AA181" s="85"/>
      <c r="AB181" s="82"/>
      <c r="AC181" s="82"/>
      <c r="AD181" s="82"/>
      <c r="AE181" s="82"/>
      <c r="AF181" s="82"/>
      <c r="AG181" s="82"/>
      <c r="AH181" s="84"/>
      <c r="AI181" s="82"/>
      <c r="AJ181" s="84"/>
      <c r="AK181" s="82"/>
      <c r="AL181" s="82"/>
      <c r="AM181" s="82"/>
      <c r="AN181" s="84"/>
      <c r="AO181" s="82"/>
      <c r="AP181" s="84"/>
      <c r="AQ181" s="82"/>
      <c r="AR181" s="84"/>
      <c r="AS181" s="82"/>
      <c r="AT181" s="82"/>
      <c r="AU181" s="82"/>
      <c r="AV181" s="84"/>
      <c r="AW181" s="82"/>
      <c r="AX181" s="82"/>
      <c r="AY181" s="82"/>
      <c r="AZ181" s="84"/>
      <c r="BA181" s="82"/>
      <c r="BB181" s="82"/>
      <c r="BC181" s="82"/>
      <c r="BD181" s="82"/>
      <c r="BE181" s="82"/>
      <c r="BF181" s="82"/>
      <c r="BG181" s="82"/>
      <c r="BH181" s="82"/>
      <c r="BI181" s="82"/>
      <c r="BJ181" s="84"/>
      <c r="BK181" s="82"/>
      <c r="BL181" s="84"/>
      <c r="BM181" s="82"/>
      <c r="BN181" s="82"/>
      <c r="BO181" s="82"/>
      <c r="BP181" s="84"/>
      <c r="BQ181" s="82"/>
      <c r="BR181" s="84"/>
      <c r="BS181" s="82"/>
      <c r="BT181" s="82"/>
      <c r="BU181" s="82"/>
      <c r="BV181" s="82">
        <v>2.6309999999999998</v>
      </c>
      <c r="BW181" s="86" t="s">
        <v>1164</v>
      </c>
    </row>
    <row r="182" spans="1:75" x14ac:dyDescent="0.25">
      <c r="A182" s="16">
        <v>180</v>
      </c>
      <c r="B182" s="16">
        <v>3</v>
      </c>
      <c r="C182" s="31" t="s">
        <v>638</v>
      </c>
      <c r="D182" s="40">
        <f>июнь!D182-июнь!E182</f>
        <v>1578.8985411188405</v>
      </c>
      <c r="E182" s="40">
        <f t="shared" si="2"/>
        <v>0</v>
      </c>
      <c r="F182" s="36"/>
      <c r="G182" s="36"/>
      <c r="H182" s="36"/>
      <c r="I182" s="27"/>
      <c r="J182" s="36"/>
      <c r="K182" s="36"/>
      <c r="L182" s="36"/>
      <c r="M182" s="36"/>
      <c r="N182" s="36"/>
      <c r="O182" s="29"/>
      <c r="P182" s="36"/>
      <c r="Q182" s="29"/>
      <c r="R182" s="36"/>
      <c r="S182" s="36"/>
      <c r="T182" s="36"/>
      <c r="U182" s="36"/>
      <c r="V182" s="36"/>
      <c r="W182" s="36"/>
      <c r="X182" s="36"/>
      <c r="Y182" s="29"/>
      <c r="Z182" s="36"/>
      <c r="AA182" s="66"/>
      <c r="AB182" s="36"/>
      <c r="AC182" s="36"/>
      <c r="AD182" s="36"/>
      <c r="AE182" s="36"/>
      <c r="AF182" s="36"/>
      <c r="AG182" s="36"/>
      <c r="AH182" s="29"/>
      <c r="AI182" s="36"/>
      <c r="AJ182" s="29"/>
      <c r="AK182" s="36"/>
      <c r="AL182" s="36"/>
      <c r="AM182" s="36"/>
      <c r="AN182" s="29"/>
      <c r="AO182" s="36"/>
      <c r="AP182" s="29"/>
      <c r="AQ182" s="36"/>
      <c r="AR182" s="29"/>
      <c r="AS182" s="36"/>
      <c r="AT182" s="36"/>
      <c r="AU182" s="36"/>
      <c r="AV182" s="29"/>
      <c r="AW182" s="36"/>
      <c r="AX182" s="36"/>
      <c r="AY182" s="36"/>
      <c r="AZ182" s="29"/>
      <c r="BA182" s="36"/>
      <c r="BB182" s="36"/>
      <c r="BC182" s="36"/>
      <c r="BD182" s="36"/>
      <c r="BE182" s="36"/>
      <c r="BF182" s="36"/>
      <c r="BG182" s="36"/>
      <c r="BH182" s="36"/>
      <c r="BI182" s="36"/>
      <c r="BJ182" s="29"/>
      <c r="BK182" s="36"/>
      <c r="BL182" s="29"/>
      <c r="BM182" s="36"/>
      <c r="BN182" s="36"/>
      <c r="BO182" s="36"/>
      <c r="BP182" s="29"/>
      <c r="BQ182" s="36"/>
      <c r="BR182" s="29"/>
      <c r="BS182" s="36"/>
      <c r="BT182" s="36"/>
      <c r="BU182" s="36"/>
      <c r="BV182" s="36"/>
    </row>
    <row r="183" spans="1:75" s="86" customFormat="1" x14ac:dyDescent="0.25">
      <c r="A183" s="79">
        <v>181</v>
      </c>
      <c r="B183" s="79">
        <v>3</v>
      </c>
      <c r="C183" s="80" t="s">
        <v>639</v>
      </c>
      <c r="D183" s="81">
        <f>июнь!D183-июнь!E183</f>
        <v>-210.63755745314015</v>
      </c>
      <c r="E183" s="81">
        <f t="shared" si="2"/>
        <v>4.0149999999999997</v>
      </c>
      <c r="F183" s="82"/>
      <c r="G183" s="82"/>
      <c r="H183" s="82"/>
      <c r="I183" s="83"/>
      <c r="J183" s="82"/>
      <c r="K183" s="82"/>
      <c r="L183" s="82"/>
      <c r="M183" s="82"/>
      <c r="N183" s="82"/>
      <c r="O183" s="84"/>
      <c r="P183" s="82"/>
      <c r="Q183" s="84"/>
      <c r="R183" s="82"/>
      <c r="S183" s="82"/>
      <c r="T183" s="82"/>
      <c r="U183" s="82"/>
      <c r="V183" s="82"/>
      <c r="W183" s="82"/>
      <c r="X183" s="82"/>
      <c r="Y183" s="84"/>
      <c r="Z183" s="82"/>
      <c r="AA183" s="85"/>
      <c r="AB183" s="82"/>
      <c r="AC183" s="82"/>
      <c r="AD183" s="82"/>
      <c r="AE183" s="82"/>
      <c r="AF183" s="82"/>
      <c r="AG183" s="82"/>
      <c r="AH183" s="84"/>
      <c r="AI183" s="82"/>
      <c r="AJ183" s="84"/>
      <c r="AK183" s="82"/>
      <c r="AL183" s="82"/>
      <c r="AM183" s="82"/>
      <c r="AN183" s="84"/>
      <c r="AO183" s="82"/>
      <c r="AP183" s="84"/>
      <c r="AQ183" s="82"/>
      <c r="AR183" s="84"/>
      <c r="AS183" s="82"/>
      <c r="AT183" s="82"/>
      <c r="AU183" s="82"/>
      <c r="AV183" s="84"/>
      <c r="AW183" s="82"/>
      <c r="AX183" s="82"/>
      <c r="AY183" s="82"/>
      <c r="AZ183" s="84"/>
      <c r="BA183" s="82"/>
      <c r="BB183" s="82"/>
      <c r="BC183" s="82"/>
      <c r="BD183" s="82"/>
      <c r="BE183" s="82"/>
      <c r="BF183" s="82"/>
      <c r="BG183" s="82"/>
      <c r="BH183" s="82"/>
      <c r="BI183" s="82"/>
      <c r="BJ183" s="84"/>
      <c r="BK183" s="82"/>
      <c r="BL183" s="84"/>
      <c r="BM183" s="82"/>
      <c r="BN183" s="82"/>
      <c r="BO183" s="82"/>
      <c r="BP183" s="84"/>
      <c r="BQ183" s="82"/>
      <c r="BR183" s="84"/>
      <c r="BS183" s="82"/>
      <c r="BT183" s="82"/>
      <c r="BU183" s="82"/>
      <c r="BV183" s="82">
        <v>4.0149999999999997</v>
      </c>
      <c r="BW183" s="86" t="s">
        <v>1070</v>
      </c>
    </row>
    <row r="184" spans="1:75" x14ac:dyDescent="0.25">
      <c r="A184" s="16">
        <v>182</v>
      </c>
      <c r="B184" s="16">
        <v>3</v>
      </c>
      <c r="C184" s="31" t="s">
        <v>640</v>
      </c>
      <c r="D184" s="40">
        <f>июнь!D184-июнь!E184</f>
        <v>1931.8379774299515</v>
      </c>
      <c r="E184" s="40">
        <f t="shared" si="2"/>
        <v>0</v>
      </c>
      <c r="F184" s="36"/>
      <c r="G184" s="36"/>
      <c r="H184" s="36"/>
      <c r="I184" s="27"/>
      <c r="J184" s="36"/>
      <c r="K184" s="36"/>
      <c r="L184" s="36"/>
      <c r="M184" s="36"/>
      <c r="N184" s="36"/>
      <c r="O184" s="29"/>
      <c r="P184" s="36"/>
      <c r="Q184" s="29"/>
      <c r="R184" s="36"/>
      <c r="S184" s="36"/>
      <c r="T184" s="36"/>
      <c r="U184" s="36"/>
      <c r="V184" s="36"/>
      <c r="W184" s="36"/>
      <c r="X184" s="36"/>
      <c r="Y184" s="29"/>
      <c r="Z184" s="36"/>
      <c r="AA184" s="66"/>
      <c r="AB184" s="36"/>
      <c r="AC184" s="36"/>
      <c r="AD184" s="36"/>
      <c r="AE184" s="36"/>
      <c r="AF184" s="36"/>
      <c r="AG184" s="36"/>
      <c r="AH184" s="29"/>
      <c r="AI184" s="36"/>
      <c r="AJ184" s="29"/>
      <c r="AK184" s="36"/>
      <c r="AL184" s="36"/>
      <c r="AM184" s="36"/>
      <c r="AN184" s="29"/>
      <c r="AO184" s="36"/>
      <c r="AP184" s="29"/>
      <c r="AQ184" s="36"/>
      <c r="AR184" s="29"/>
      <c r="AS184" s="36"/>
      <c r="AT184" s="36"/>
      <c r="AU184" s="36"/>
      <c r="AV184" s="29"/>
      <c r="AW184" s="36"/>
      <c r="AX184" s="36"/>
      <c r="AY184" s="36"/>
      <c r="AZ184" s="29"/>
      <c r="BA184" s="36"/>
      <c r="BB184" s="36"/>
      <c r="BC184" s="36"/>
      <c r="BD184" s="36"/>
      <c r="BE184" s="36"/>
      <c r="BF184" s="36"/>
      <c r="BG184" s="36"/>
      <c r="BH184" s="36"/>
      <c r="BI184" s="36"/>
      <c r="BJ184" s="29"/>
      <c r="BK184" s="36"/>
      <c r="BL184" s="29"/>
      <c r="BM184" s="36"/>
      <c r="BN184" s="36"/>
      <c r="BO184" s="36"/>
      <c r="BP184" s="29"/>
      <c r="BQ184" s="36"/>
      <c r="BR184" s="29"/>
      <c r="BS184" s="36"/>
      <c r="BT184" s="36"/>
      <c r="BU184" s="36"/>
      <c r="BV184" s="36"/>
    </row>
    <row r="185" spans="1:75" x14ac:dyDescent="0.25">
      <c r="A185" s="16">
        <v>183</v>
      </c>
      <c r="B185" s="16">
        <v>3</v>
      </c>
      <c r="C185" s="31" t="s">
        <v>641</v>
      </c>
      <c r="D185" s="40">
        <f>июнь!D185-июнь!E185</f>
        <v>2041.5716245990336</v>
      </c>
      <c r="E185" s="40">
        <f t="shared" si="2"/>
        <v>0</v>
      </c>
      <c r="F185" s="36"/>
      <c r="G185" s="36"/>
      <c r="H185" s="36"/>
      <c r="I185" s="27"/>
      <c r="J185" s="36"/>
      <c r="K185" s="36"/>
      <c r="L185" s="36"/>
      <c r="M185" s="36"/>
      <c r="N185" s="36"/>
      <c r="O185" s="29"/>
      <c r="P185" s="36"/>
      <c r="Q185" s="29"/>
      <c r="R185" s="36"/>
      <c r="S185" s="36"/>
      <c r="T185" s="36"/>
      <c r="U185" s="36"/>
      <c r="V185" s="36"/>
      <c r="W185" s="36"/>
      <c r="X185" s="36"/>
      <c r="Y185" s="29"/>
      <c r="Z185" s="36"/>
      <c r="AA185" s="66"/>
      <c r="AB185" s="36"/>
      <c r="AC185" s="36"/>
      <c r="AD185" s="36"/>
      <c r="AE185" s="36"/>
      <c r="AF185" s="36"/>
      <c r="AG185" s="36"/>
      <c r="AH185" s="29"/>
      <c r="AI185" s="36"/>
      <c r="AJ185" s="29"/>
      <c r="AK185" s="36"/>
      <c r="AL185" s="36"/>
      <c r="AM185" s="36"/>
      <c r="AN185" s="29"/>
      <c r="AO185" s="36"/>
      <c r="AP185" s="29"/>
      <c r="AQ185" s="36"/>
      <c r="AR185" s="29"/>
      <c r="AS185" s="36"/>
      <c r="AT185" s="36"/>
      <c r="AU185" s="36"/>
      <c r="AV185" s="29"/>
      <c r="AW185" s="36"/>
      <c r="AX185" s="36"/>
      <c r="AY185" s="36"/>
      <c r="AZ185" s="29"/>
      <c r="BA185" s="36"/>
      <c r="BB185" s="36"/>
      <c r="BC185" s="36"/>
      <c r="BD185" s="36"/>
      <c r="BE185" s="36"/>
      <c r="BF185" s="36"/>
      <c r="BG185" s="36"/>
      <c r="BH185" s="36"/>
      <c r="BI185" s="36"/>
      <c r="BJ185" s="29"/>
      <c r="BK185" s="36"/>
      <c r="BL185" s="29"/>
      <c r="BM185" s="36"/>
      <c r="BN185" s="36"/>
      <c r="BO185" s="36"/>
      <c r="BP185" s="29"/>
      <c r="BQ185" s="36"/>
      <c r="BR185" s="29"/>
      <c r="BS185" s="36"/>
      <c r="BT185" s="36"/>
      <c r="BU185" s="36"/>
      <c r="BV185" s="36"/>
    </row>
    <row r="186" spans="1:75" x14ac:dyDescent="0.25">
      <c r="A186" s="16">
        <v>184</v>
      </c>
      <c r="B186" s="16">
        <v>3</v>
      </c>
      <c r="C186" s="31" t="s">
        <v>642</v>
      </c>
      <c r="D186" s="40">
        <f>июнь!D186-июнь!E186</f>
        <v>768.46043980676347</v>
      </c>
      <c r="E186" s="40">
        <f t="shared" si="2"/>
        <v>0</v>
      </c>
      <c r="F186" s="36"/>
      <c r="G186" s="36"/>
      <c r="H186" s="36"/>
      <c r="I186" s="27"/>
      <c r="J186" s="36"/>
      <c r="K186" s="36"/>
      <c r="L186" s="36"/>
      <c r="M186" s="36"/>
      <c r="N186" s="36"/>
      <c r="O186" s="29"/>
      <c r="P186" s="36"/>
      <c r="Q186" s="29"/>
      <c r="R186" s="36"/>
      <c r="S186" s="36"/>
      <c r="T186" s="36"/>
      <c r="U186" s="36"/>
      <c r="V186" s="36"/>
      <c r="W186" s="36"/>
      <c r="X186" s="36"/>
      <c r="Y186" s="29"/>
      <c r="Z186" s="36"/>
      <c r="AA186" s="66"/>
      <c r="AB186" s="36"/>
      <c r="AC186" s="36"/>
      <c r="AD186" s="36"/>
      <c r="AE186" s="36"/>
      <c r="AF186" s="36"/>
      <c r="AG186" s="36"/>
      <c r="AH186" s="29"/>
      <c r="AI186" s="36"/>
      <c r="AJ186" s="29"/>
      <c r="AK186" s="36"/>
      <c r="AL186" s="36"/>
      <c r="AM186" s="36"/>
      <c r="AN186" s="29"/>
      <c r="AO186" s="36"/>
      <c r="AP186" s="29"/>
      <c r="AQ186" s="36"/>
      <c r="AR186" s="29"/>
      <c r="AS186" s="36"/>
      <c r="AT186" s="36"/>
      <c r="AU186" s="36"/>
      <c r="AV186" s="29"/>
      <c r="AW186" s="36"/>
      <c r="AX186" s="36"/>
      <c r="AY186" s="36"/>
      <c r="AZ186" s="29"/>
      <c r="BA186" s="36"/>
      <c r="BB186" s="36"/>
      <c r="BC186" s="36"/>
      <c r="BD186" s="36"/>
      <c r="BE186" s="36"/>
      <c r="BF186" s="36"/>
      <c r="BG186" s="36"/>
      <c r="BH186" s="36"/>
      <c r="BI186" s="36"/>
      <c r="BJ186" s="29"/>
      <c r="BK186" s="36"/>
      <c r="BL186" s="29"/>
      <c r="BM186" s="36"/>
      <c r="BN186" s="36"/>
      <c r="BO186" s="36"/>
      <c r="BP186" s="29"/>
      <c r="BQ186" s="36"/>
      <c r="BR186" s="29"/>
      <c r="BS186" s="36"/>
      <c r="BT186" s="36"/>
      <c r="BU186" s="36"/>
      <c r="BV186" s="36"/>
    </row>
    <row r="187" spans="1:75" x14ac:dyDescent="0.25">
      <c r="A187" s="16">
        <v>185</v>
      </c>
      <c r="B187" s="16">
        <v>1</v>
      </c>
      <c r="C187" s="31" t="s">
        <v>643</v>
      </c>
      <c r="D187" s="40">
        <f>июнь!D187-июнь!E187</f>
        <v>282.77074114009667</v>
      </c>
      <c r="E187" s="40">
        <f t="shared" si="2"/>
        <v>0</v>
      </c>
      <c r="F187" s="36"/>
      <c r="G187" s="36"/>
      <c r="H187" s="36"/>
      <c r="I187" s="27"/>
      <c r="J187" s="36"/>
      <c r="K187" s="36"/>
      <c r="L187" s="36"/>
      <c r="M187" s="36"/>
      <c r="N187" s="36"/>
      <c r="O187" s="29"/>
      <c r="P187" s="36"/>
      <c r="Q187" s="29"/>
      <c r="R187" s="36"/>
      <c r="S187" s="36"/>
      <c r="T187" s="36"/>
      <c r="U187" s="36"/>
      <c r="V187" s="36"/>
      <c r="W187" s="36"/>
      <c r="X187" s="36"/>
      <c r="Y187" s="29"/>
      <c r="Z187" s="36"/>
      <c r="AA187" s="66"/>
      <c r="AB187" s="36"/>
      <c r="AC187" s="36"/>
      <c r="AD187" s="36"/>
      <c r="AE187" s="36"/>
      <c r="AF187" s="36"/>
      <c r="AG187" s="36"/>
      <c r="AH187" s="29"/>
      <c r="AI187" s="36"/>
      <c r="AJ187" s="29"/>
      <c r="AK187" s="36"/>
      <c r="AL187" s="36"/>
      <c r="AM187" s="36"/>
      <c r="AN187" s="29"/>
      <c r="AO187" s="36"/>
      <c r="AP187" s="29"/>
      <c r="AQ187" s="36"/>
      <c r="AR187" s="29"/>
      <c r="AS187" s="36"/>
      <c r="AT187" s="36"/>
      <c r="AU187" s="36"/>
      <c r="AV187" s="29"/>
      <c r="AW187" s="36"/>
      <c r="AX187" s="36"/>
      <c r="AY187" s="36"/>
      <c r="AZ187" s="29"/>
      <c r="BA187" s="36"/>
      <c r="BB187" s="36"/>
      <c r="BC187" s="36"/>
      <c r="BD187" s="36"/>
      <c r="BE187" s="36"/>
      <c r="BF187" s="36"/>
      <c r="BG187" s="36"/>
      <c r="BH187" s="36"/>
      <c r="BI187" s="36"/>
      <c r="BJ187" s="29"/>
      <c r="BK187" s="36"/>
      <c r="BL187" s="29"/>
      <c r="BM187" s="36"/>
      <c r="BN187" s="36"/>
      <c r="BO187" s="36"/>
      <c r="BP187" s="29"/>
      <c r="BQ187" s="36"/>
      <c r="BR187" s="29"/>
      <c r="BS187" s="36"/>
      <c r="BT187" s="36"/>
      <c r="BU187" s="36"/>
      <c r="BV187" s="36"/>
    </row>
    <row r="188" spans="1:75" s="86" customFormat="1" x14ac:dyDescent="0.25">
      <c r="A188" s="79">
        <v>186</v>
      </c>
      <c r="B188" s="79">
        <v>1</v>
      </c>
      <c r="C188" s="80" t="s">
        <v>644</v>
      </c>
      <c r="D188" s="81">
        <f>июнь!D188-июнь!E188</f>
        <v>-122.16001816425118</v>
      </c>
      <c r="E188" s="81">
        <f t="shared" si="2"/>
        <v>0</v>
      </c>
      <c r="F188" s="82"/>
      <c r="G188" s="82"/>
      <c r="H188" s="82"/>
      <c r="I188" s="83"/>
      <c r="J188" s="82"/>
      <c r="K188" s="82"/>
      <c r="L188" s="82"/>
      <c r="M188" s="82"/>
      <c r="N188" s="82"/>
      <c r="O188" s="84"/>
      <c r="P188" s="82"/>
      <c r="Q188" s="84"/>
      <c r="R188" s="82"/>
      <c r="S188" s="82"/>
      <c r="T188" s="82"/>
      <c r="U188" s="82"/>
      <c r="V188" s="82"/>
      <c r="W188" s="82"/>
      <c r="X188" s="82"/>
      <c r="Y188" s="84"/>
      <c r="Z188" s="82"/>
      <c r="AA188" s="85"/>
      <c r="AB188" s="82"/>
      <c r="AC188" s="82"/>
      <c r="AD188" s="82"/>
      <c r="AE188" s="82"/>
      <c r="AF188" s="82"/>
      <c r="AG188" s="82"/>
      <c r="AH188" s="84"/>
      <c r="AI188" s="82"/>
      <c r="AJ188" s="84"/>
      <c r="AK188" s="82"/>
      <c r="AL188" s="82"/>
      <c r="AM188" s="82"/>
      <c r="AN188" s="84"/>
      <c r="AO188" s="82"/>
      <c r="AP188" s="84"/>
      <c r="AQ188" s="82"/>
      <c r="AR188" s="84"/>
      <c r="AS188" s="82"/>
      <c r="AT188" s="82"/>
      <c r="AU188" s="82"/>
      <c r="AV188" s="84"/>
      <c r="AW188" s="82"/>
      <c r="AX188" s="82"/>
      <c r="AY188" s="82"/>
      <c r="AZ188" s="84"/>
      <c r="BA188" s="82"/>
      <c r="BB188" s="82"/>
      <c r="BC188" s="82"/>
      <c r="BD188" s="82"/>
      <c r="BE188" s="82"/>
      <c r="BF188" s="82"/>
      <c r="BG188" s="82"/>
      <c r="BH188" s="82"/>
      <c r="BI188" s="82"/>
      <c r="BJ188" s="84"/>
      <c r="BK188" s="82"/>
      <c r="BL188" s="84"/>
      <c r="BM188" s="82"/>
      <c r="BN188" s="82"/>
      <c r="BO188" s="82"/>
      <c r="BP188" s="84"/>
      <c r="BQ188" s="82"/>
      <c r="BR188" s="84"/>
      <c r="BS188" s="82"/>
      <c r="BT188" s="82"/>
      <c r="BU188" s="82"/>
      <c r="BV188" s="82"/>
    </row>
    <row r="189" spans="1:75" s="86" customFormat="1" x14ac:dyDescent="0.25">
      <c r="A189" s="79">
        <v>187</v>
      </c>
      <c r="B189" s="79">
        <v>1</v>
      </c>
      <c r="C189" s="80" t="s">
        <v>645</v>
      </c>
      <c r="D189" s="81">
        <f>июнь!D189-июнь!E189</f>
        <v>126.67738631884059</v>
      </c>
      <c r="E189" s="81">
        <f t="shared" si="2"/>
        <v>2.6030000000000002</v>
      </c>
      <c r="F189" s="82"/>
      <c r="G189" s="82"/>
      <c r="H189" s="82"/>
      <c r="I189" s="83"/>
      <c r="J189" s="82"/>
      <c r="K189" s="82"/>
      <c r="L189" s="82"/>
      <c r="M189" s="82"/>
      <c r="N189" s="82"/>
      <c r="O189" s="84"/>
      <c r="P189" s="82"/>
      <c r="Q189" s="84"/>
      <c r="R189" s="82"/>
      <c r="S189" s="82"/>
      <c r="T189" s="82"/>
      <c r="U189" s="82"/>
      <c r="V189" s="82"/>
      <c r="W189" s="82"/>
      <c r="X189" s="82"/>
      <c r="Y189" s="84"/>
      <c r="Z189" s="82"/>
      <c r="AA189" s="85"/>
      <c r="AB189" s="82"/>
      <c r="AC189" s="82"/>
      <c r="AD189" s="82"/>
      <c r="AE189" s="82"/>
      <c r="AF189" s="82"/>
      <c r="AG189" s="82"/>
      <c r="AH189" s="84"/>
      <c r="AI189" s="82"/>
      <c r="AJ189" s="84"/>
      <c r="AK189" s="82"/>
      <c r="AL189" s="82"/>
      <c r="AM189" s="82"/>
      <c r="AN189" s="84"/>
      <c r="AO189" s="82"/>
      <c r="AP189" s="84"/>
      <c r="AQ189" s="82"/>
      <c r="AR189" s="84"/>
      <c r="AS189" s="82"/>
      <c r="AT189" s="82"/>
      <c r="AU189" s="82"/>
      <c r="AV189" s="84"/>
      <c r="AW189" s="82"/>
      <c r="AX189" s="82"/>
      <c r="AY189" s="82"/>
      <c r="AZ189" s="84"/>
      <c r="BA189" s="82"/>
      <c r="BB189" s="82"/>
      <c r="BC189" s="82"/>
      <c r="BD189" s="82"/>
      <c r="BE189" s="82"/>
      <c r="BF189" s="82"/>
      <c r="BG189" s="82"/>
      <c r="BH189" s="82"/>
      <c r="BI189" s="82"/>
      <c r="BJ189" s="84"/>
      <c r="BK189" s="82"/>
      <c r="BL189" s="84"/>
      <c r="BM189" s="82"/>
      <c r="BN189" s="82"/>
      <c r="BO189" s="82"/>
      <c r="BP189" s="84"/>
      <c r="BQ189" s="82"/>
      <c r="BR189" s="84"/>
      <c r="BS189" s="82"/>
      <c r="BT189" s="82"/>
      <c r="BU189" s="82"/>
      <c r="BV189" s="82">
        <v>2.6030000000000002</v>
      </c>
      <c r="BW189" s="86" t="s">
        <v>1160</v>
      </c>
    </row>
    <row r="190" spans="1:75" s="86" customFormat="1" x14ac:dyDescent="0.25">
      <c r="A190" s="79">
        <v>188</v>
      </c>
      <c r="B190" s="79">
        <v>1</v>
      </c>
      <c r="C190" s="80" t="s">
        <v>646</v>
      </c>
      <c r="D190" s="81">
        <f>июнь!D190-июнь!E190</f>
        <v>170.04095183574879</v>
      </c>
      <c r="E190" s="81">
        <f t="shared" si="2"/>
        <v>8.8949999999999996</v>
      </c>
      <c r="F190" s="82"/>
      <c r="G190" s="82"/>
      <c r="H190" s="82"/>
      <c r="I190" s="83"/>
      <c r="J190" s="82"/>
      <c r="K190" s="82"/>
      <c r="L190" s="82"/>
      <c r="M190" s="82"/>
      <c r="N190" s="82"/>
      <c r="O190" s="84"/>
      <c r="P190" s="82"/>
      <c r="Q190" s="84"/>
      <c r="R190" s="82"/>
      <c r="S190" s="82"/>
      <c r="T190" s="82"/>
      <c r="U190" s="82"/>
      <c r="V190" s="82"/>
      <c r="W190" s="82"/>
      <c r="X190" s="82"/>
      <c r="Y190" s="84"/>
      <c r="Z190" s="82"/>
      <c r="AA190" s="85"/>
      <c r="AB190" s="82"/>
      <c r="AC190" s="82"/>
      <c r="AD190" s="82"/>
      <c r="AE190" s="82"/>
      <c r="AF190" s="82"/>
      <c r="AG190" s="82"/>
      <c r="AH190" s="84">
        <v>8</v>
      </c>
      <c r="AI190" s="82">
        <v>8.8949999999999996</v>
      </c>
      <c r="AJ190" s="84"/>
      <c r="AK190" s="82"/>
      <c r="AL190" s="82"/>
      <c r="AM190" s="82"/>
      <c r="AN190" s="84"/>
      <c r="AO190" s="82"/>
      <c r="AP190" s="84"/>
      <c r="AQ190" s="82"/>
      <c r="AR190" s="84"/>
      <c r="AS190" s="82"/>
      <c r="AT190" s="82"/>
      <c r="AU190" s="82"/>
      <c r="AV190" s="84"/>
      <c r="AW190" s="82"/>
      <c r="AX190" s="82"/>
      <c r="AY190" s="82"/>
      <c r="AZ190" s="84"/>
      <c r="BA190" s="82"/>
      <c r="BB190" s="82"/>
      <c r="BC190" s="82"/>
      <c r="BD190" s="82"/>
      <c r="BE190" s="82"/>
      <c r="BF190" s="82"/>
      <c r="BG190" s="82"/>
      <c r="BH190" s="82"/>
      <c r="BI190" s="82"/>
      <c r="BJ190" s="84"/>
      <c r="BK190" s="82"/>
      <c r="BL190" s="84"/>
      <c r="BM190" s="82"/>
      <c r="BN190" s="82"/>
      <c r="BO190" s="82"/>
      <c r="BP190" s="84"/>
      <c r="BQ190" s="82"/>
      <c r="BR190" s="84"/>
      <c r="BS190" s="82"/>
      <c r="BT190" s="82"/>
      <c r="BU190" s="82"/>
      <c r="BV190" s="82"/>
    </row>
    <row r="191" spans="1:75" ht="16.5" customHeight="1" x14ac:dyDescent="0.25">
      <c r="A191" s="16">
        <v>189</v>
      </c>
      <c r="B191" s="16">
        <v>1</v>
      </c>
      <c r="C191" s="31" t="s">
        <v>647</v>
      </c>
      <c r="D191" s="40">
        <f>июнь!D191-июнь!E191</f>
        <v>432.03796779710143</v>
      </c>
      <c r="E191" s="40">
        <f t="shared" si="2"/>
        <v>0</v>
      </c>
      <c r="F191" s="36"/>
      <c r="G191" s="36"/>
      <c r="H191" s="36"/>
      <c r="I191" s="27"/>
      <c r="J191" s="36"/>
      <c r="K191" s="36"/>
      <c r="L191" s="36"/>
      <c r="M191" s="36"/>
      <c r="N191" s="36"/>
      <c r="O191" s="29"/>
      <c r="P191" s="36"/>
      <c r="Q191" s="29"/>
      <c r="R191" s="36"/>
      <c r="S191" s="36"/>
      <c r="T191" s="36"/>
      <c r="U191" s="36"/>
      <c r="V191" s="36"/>
      <c r="W191" s="36"/>
      <c r="X191" s="36"/>
      <c r="Y191" s="29"/>
      <c r="Z191" s="36"/>
      <c r="AA191" s="66"/>
      <c r="AB191" s="36"/>
      <c r="AC191" s="36"/>
      <c r="AD191" s="36"/>
      <c r="AE191" s="36"/>
      <c r="AF191" s="36"/>
      <c r="AG191" s="36"/>
      <c r="AH191" s="29"/>
      <c r="AI191" s="36"/>
      <c r="AJ191" s="29"/>
      <c r="AK191" s="36"/>
      <c r="AL191" s="36"/>
      <c r="AM191" s="36"/>
      <c r="AN191" s="29"/>
      <c r="AO191" s="36"/>
      <c r="AP191" s="29"/>
      <c r="AQ191" s="36"/>
      <c r="AR191" s="29"/>
      <c r="AS191" s="36"/>
      <c r="AT191" s="36"/>
      <c r="AU191" s="36"/>
      <c r="AV191" s="29"/>
      <c r="AW191" s="36"/>
      <c r="AX191" s="36"/>
      <c r="AY191" s="36"/>
      <c r="AZ191" s="29"/>
      <c r="BA191" s="36"/>
      <c r="BB191" s="36"/>
      <c r="BC191" s="36"/>
      <c r="BD191" s="36"/>
      <c r="BE191" s="36"/>
      <c r="BF191" s="36"/>
      <c r="BG191" s="36"/>
      <c r="BH191" s="36"/>
      <c r="BI191" s="36"/>
      <c r="BJ191" s="29"/>
      <c r="BK191" s="36"/>
      <c r="BL191" s="29"/>
      <c r="BM191" s="36"/>
      <c r="BN191" s="36"/>
      <c r="BO191" s="36"/>
      <c r="BP191" s="29"/>
      <c r="BQ191" s="36"/>
      <c r="BR191" s="29"/>
      <c r="BS191" s="36"/>
      <c r="BT191" s="36"/>
      <c r="BU191" s="36"/>
      <c r="BV191" s="36"/>
    </row>
    <row r="192" spans="1:75" x14ac:dyDescent="0.25">
      <c r="A192" s="16">
        <v>190</v>
      </c>
      <c r="B192" s="16">
        <v>3</v>
      </c>
      <c r="C192" s="31" t="s">
        <v>648</v>
      </c>
      <c r="D192" s="40">
        <f>июнь!D192-июнь!E192</f>
        <v>3710.5328004347816</v>
      </c>
      <c r="E192" s="40">
        <f t="shared" si="2"/>
        <v>0</v>
      </c>
      <c r="F192" s="36"/>
      <c r="G192" s="36"/>
      <c r="H192" s="36"/>
      <c r="I192" s="27"/>
      <c r="J192" s="36"/>
      <c r="K192" s="36"/>
      <c r="L192" s="36"/>
      <c r="M192" s="36"/>
      <c r="N192" s="36"/>
      <c r="O192" s="29"/>
      <c r="P192" s="36"/>
      <c r="Q192" s="29"/>
      <c r="R192" s="36"/>
      <c r="S192" s="36"/>
      <c r="T192" s="36"/>
      <c r="U192" s="36"/>
      <c r="V192" s="36"/>
      <c r="W192" s="36"/>
      <c r="X192" s="36"/>
      <c r="Y192" s="29"/>
      <c r="Z192" s="36"/>
      <c r="AA192" s="66"/>
      <c r="AB192" s="36"/>
      <c r="AC192" s="36"/>
      <c r="AD192" s="36"/>
      <c r="AE192" s="36"/>
      <c r="AF192" s="36"/>
      <c r="AG192" s="36"/>
      <c r="AH192" s="29"/>
      <c r="AI192" s="36"/>
      <c r="AJ192" s="29"/>
      <c r="AK192" s="36"/>
      <c r="AL192" s="36"/>
      <c r="AM192" s="36"/>
      <c r="AN192" s="29"/>
      <c r="AO192" s="36"/>
      <c r="AP192" s="29"/>
      <c r="AQ192" s="36"/>
      <c r="AR192" s="29"/>
      <c r="AS192" s="36"/>
      <c r="AT192" s="36"/>
      <c r="AU192" s="36"/>
      <c r="AV192" s="29"/>
      <c r="AW192" s="36"/>
      <c r="AX192" s="36"/>
      <c r="AY192" s="36"/>
      <c r="AZ192" s="29"/>
      <c r="BA192" s="36"/>
      <c r="BB192" s="36"/>
      <c r="BC192" s="36"/>
      <c r="BD192" s="36"/>
      <c r="BE192" s="36"/>
      <c r="BF192" s="36"/>
      <c r="BG192" s="36"/>
      <c r="BH192" s="36"/>
      <c r="BI192" s="36"/>
      <c r="BJ192" s="29"/>
      <c r="BK192" s="36"/>
      <c r="BL192" s="29"/>
      <c r="BM192" s="36"/>
      <c r="BN192" s="36"/>
      <c r="BO192" s="36"/>
      <c r="BP192" s="29"/>
      <c r="BQ192" s="36"/>
      <c r="BR192" s="29"/>
      <c r="BS192" s="36"/>
      <c r="BT192" s="36"/>
      <c r="BU192" s="36"/>
      <c r="BV192" s="36"/>
    </row>
    <row r="193" spans="1:74" x14ac:dyDescent="0.25">
      <c r="A193" s="16">
        <v>191</v>
      </c>
      <c r="B193" s="16">
        <v>2</v>
      </c>
      <c r="C193" s="31" t="s">
        <v>649</v>
      </c>
      <c r="D193" s="40">
        <f>июнь!D193-июнь!E193</f>
        <v>3498.9164925990335</v>
      </c>
      <c r="E193" s="40">
        <f t="shared" si="2"/>
        <v>0</v>
      </c>
      <c r="F193" s="36"/>
      <c r="G193" s="36"/>
      <c r="H193" s="36"/>
      <c r="I193" s="27"/>
      <c r="J193" s="36"/>
      <c r="K193" s="36"/>
      <c r="L193" s="36"/>
      <c r="M193" s="36"/>
      <c r="N193" s="36"/>
      <c r="O193" s="29"/>
      <c r="P193" s="36"/>
      <c r="Q193" s="29"/>
      <c r="R193" s="36"/>
      <c r="S193" s="36"/>
      <c r="T193" s="36"/>
      <c r="U193" s="36"/>
      <c r="V193" s="36"/>
      <c r="W193" s="36"/>
      <c r="X193" s="36"/>
      <c r="Y193" s="29"/>
      <c r="Z193" s="36"/>
      <c r="AA193" s="66"/>
      <c r="AB193" s="36"/>
      <c r="AC193" s="36"/>
      <c r="AD193" s="36"/>
      <c r="AE193" s="36"/>
      <c r="AF193" s="36"/>
      <c r="AG193" s="36"/>
      <c r="AH193" s="29"/>
      <c r="AI193" s="36"/>
      <c r="AJ193" s="29"/>
      <c r="AK193" s="36"/>
      <c r="AL193" s="36"/>
      <c r="AM193" s="36"/>
      <c r="AN193" s="29"/>
      <c r="AO193" s="36"/>
      <c r="AP193" s="29"/>
      <c r="AQ193" s="36"/>
      <c r="AR193" s="29"/>
      <c r="AS193" s="36"/>
      <c r="AT193" s="36"/>
      <c r="AU193" s="36"/>
      <c r="AV193" s="29"/>
      <c r="AW193" s="36"/>
      <c r="AX193" s="36"/>
      <c r="AY193" s="36"/>
      <c r="AZ193" s="29"/>
      <c r="BA193" s="36"/>
      <c r="BB193" s="36"/>
      <c r="BC193" s="36"/>
      <c r="BD193" s="36"/>
      <c r="BE193" s="36"/>
      <c r="BF193" s="36"/>
      <c r="BG193" s="36"/>
      <c r="BH193" s="36"/>
      <c r="BI193" s="36"/>
      <c r="BJ193" s="29"/>
      <c r="BK193" s="36"/>
      <c r="BL193" s="29"/>
      <c r="BM193" s="36"/>
      <c r="BN193" s="36"/>
      <c r="BO193" s="36"/>
      <c r="BP193" s="29"/>
      <c r="BQ193" s="36"/>
      <c r="BR193" s="29"/>
      <c r="BS193" s="36"/>
      <c r="BT193" s="36"/>
      <c r="BU193" s="36"/>
      <c r="BV193" s="36"/>
    </row>
    <row r="194" spans="1:74" x14ac:dyDescent="0.25">
      <c r="A194" s="16">
        <v>192</v>
      </c>
      <c r="B194" s="16">
        <v>3</v>
      </c>
      <c r="C194" s="31" t="s">
        <v>650</v>
      </c>
      <c r="D194" s="40">
        <f>июнь!D194-июнь!E194</f>
        <v>287.94310624154588</v>
      </c>
      <c r="E194" s="40">
        <f t="shared" si="2"/>
        <v>0</v>
      </c>
      <c r="F194" s="36"/>
      <c r="G194" s="36"/>
      <c r="H194" s="36"/>
      <c r="I194" s="27"/>
      <c r="J194" s="36"/>
      <c r="K194" s="36"/>
      <c r="L194" s="36"/>
      <c r="M194" s="36"/>
      <c r="N194" s="36"/>
      <c r="O194" s="29"/>
      <c r="P194" s="36"/>
      <c r="Q194" s="29"/>
      <c r="R194" s="36"/>
      <c r="S194" s="36"/>
      <c r="T194" s="36"/>
      <c r="U194" s="36"/>
      <c r="V194" s="36"/>
      <c r="W194" s="36"/>
      <c r="X194" s="36"/>
      <c r="Y194" s="29"/>
      <c r="Z194" s="36"/>
      <c r="AA194" s="66"/>
      <c r="AB194" s="36"/>
      <c r="AC194" s="36"/>
      <c r="AD194" s="36"/>
      <c r="AE194" s="36"/>
      <c r="AF194" s="36"/>
      <c r="AG194" s="36"/>
      <c r="AH194" s="29"/>
      <c r="AI194" s="36"/>
      <c r="AJ194" s="29"/>
      <c r="AK194" s="36"/>
      <c r="AL194" s="36"/>
      <c r="AM194" s="36"/>
      <c r="AN194" s="29"/>
      <c r="AO194" s="36"/>
      <c r="AP194" s="29"/>
      <c r="AQ194" s="36"/>
      <c r="AR194" s="29"/>
      <c r="AS194" s="36"/>
      <c r="AT194" s="36"/>
      <c r="AU194" s="36"/>
      <c r="AV194" s="29"/>
      <c r="AW194" s="36"/>
      <c r="AX194" s="36"/>
      <c r="AY194" s="36"/>
      <c r="AZ194" s="29"/>
      <c r="BA194" s="36"/>
      <c r="BB194" s="36"/>
      <c r="BC194" s="36"/>
      <c r="BD194" s="36"/>
      <c r="BE194" s="36"/>
      <c r="BF194" s="36"/>
      <c r="BG194" s="36"/>
      <c r="BH194" s="36"/>
      <c r="BI194" s="36"/>
      <c r="BJ194" s="29"/>
      <c r="BK194" s="36"/>
      <c r="BL194" s="29"/>
      <c r="BM194" s="36"/>
      <c r="BN194" s="36"/>
      <c r="BO194" s="36"/>
      <c r="BP194" s="29"/>
      <c r="BQ194" s="36"/>
      <c r="BR194" s="29"/>
      <c r="BS194" s="36"/>
      <c r="BT194" s="36"/>
      <c r="BU194" s="36"/>
      <c r="BV194" s="36"/>
    </row>
    <row r="195" spans="1:74" x14ac:dyDescent="0.25">
      <c r="A195" s="16">
        <v>193</v>
      </c>
      <c r="B195" s="16">
        <v>3</v>
      </c>
      <c r="C195" s="31" t="s">
        <v>651</v>
      </c>
      <c r="D195" s="40">
        <f>июнь!D195-июнь!E195</f>
        <v>447.43063593236718</v>
      </c>
      <c r="E195" s="40">
        <f t="shared" si="2"/>
        <v>0</v>
      </c>
      <c r="F195" s="36"/>
      <c r="G195" s="36"/>
      <c r="H195" s="36"/>
      <c r="I195" s="27"/>
      <c r="J195" s="36"/>
      <c r="K195" s="36"/>
      <c r="L195" s="36"/>
      <c r="M195" s="36"/>
      <c r="N195" s="36"/>
      <c r="O195" s="29"/>
      <c r="P195" s="36"/>
      <c r="Q195" s="29"/>
      <c r="R195" s="36"/>
      <c r="S195" s="36"/>
      <c r="T195" s="36"/>
      <c r="U195" s="36"/>
      <c r="V195" s="36"/>
      <c r="W195" s="36"/>
      <c r="X195" s="36"/>
      <c r="Y195" s="29"/>
      <c r="Z195" s="36"/>
      <c r="AA195" s="66"/>
      <c r="AB195" s="36"/>
      <c r="AC195" s="36"/>
      <c r="AD195" s="36"/>
      <c r="AE195" s="36"/>
      <c r="AF195" s="36"/>
      <c r="AG195" s="36"/>
      <c r="AH195" s="29"/>
      <c r="AI195" s="36"/>
      <c r="AJ195" s="29"/>
      <c r="AK195" s="36"/>
      <c r="AL195" s="36"/>
      <c r="AM195" s="36"/>
      <c r="AN195" s="29"/>
      <c r="AO195" s="36"/>
      <c r="AP195" s="29"/>
      <c r="AQ195" s="36"/>
      <c r="AR195" s="29"/>
      <c r="AS195" s="36"/>
      <c r="AT195" s="36"/>
      <c r="AU195" s="36"/>
      <c r="AV195" s="29"/>
      <c r="AW195" s="36"/>
      <c r="AX195" s="36"/>
      <c r="AY195" s="36"/>
      <c r="AZ195" s="29"/>
      <c r="BA195" s="36"/>
      <c r="BB195" s="36"/>
      <c r="BC195" s="36"/>
      <c r="BD195" s="36"/>
      <c r="BE195" s="36"/>
      <c r="BF195" s="36"/>
      <c r="BG195" s="36"/>
      <c r="BH195" s="36"/>
      <c r="BI195" s="36"/>
      <c r="BJ195" s="29"/>
      <c r="BK195" s="36"/>
      <c r="BL195" s="29"/>
      <c r="BM195" s="36"/>
      <c r="BN195" s="36"/>
      <c r="BO195" s="36"/>
      <c r="BP195" s="29"/>
      <c r="BQ195" s="36"/>
      <c r="BR195" s="29"/>
      <c r="BS195" s="36"/>
      <c r="BT195" s="36"/>
      <c r="BU195" s="36"/>
      <c r="BV195" s="36"/>
    </row>
    <row r="196" spans="1:74" x14ac:dyDescent="0.25">
      <c r="A196" s="16">
        <v>194</v>
      </c>
      <c r="B196" s="16">
        <v>3</v>
      </c>
      <c r="C196" s="31" t="s">
        <v>924</v>
      </c>
      <c r="D196" s="40">
        <f>июнь!D196-июнь!E196</f>
        <v>377.45682710144922</v>
      </c>
      <c r="E196" s="40">
        <f t="shared" ref="E196:E259" si="3">G196+H196+J196+L196+N196+P196+R196+T196+V196+X196+Z196+AC196+AE196+AG196+AI196+AK196+AM196+AO196+AQ196+AS196+AU196+AW196+AY196+BA196+BC196+BE196+BG196+BI196+BK196+BM196+BO196+BQ196+BS196+BU196+BV196</f>
        <v>0</v>
      </c>
      <c r="F196" s="36"/>
      <c r="G196" s="36"/>
      <c r="H196" s="36"/>
      <c r="I196" s="27"/>
      <c r="J196" s="36"/>
      <c r="K196" s="36"/>
      <c r="L196" s="36"/>
      <c r="M196" s="36"/>
      <c r="N196" s="36"/>
      <c r="O196" s="29"/>
      <c r="P196" s="36"/>
      <c r="Q196" s="29"/>
      <c r="R196" s="36"/>
      <c r="S196" s="36"/>
      <c r="T196" s="36"/>
      <c r="U196" s="36"/>
      <c r="V196" s="36"/>
      <c r="W196" s="36"/>
      <c r="X196" s="36"/>
      <c r="Y196" s="29"/>
      <c r="Z196" s="36"/>
      <c r="AA196" s="66"/>
      <c r="AB196" s="36"/>
      <c r="AC196" s="36"/>
      <c r="AD196" s="36"/>
      <c r="AE196" s="36"/>
      <c r="AF196" s="36"/>
      <c r="AG196" s="36"/>
      <c r="AH196" s="29"/>
      <c r="AI196" s="36"/>
      <c r="AJ196" s="29"/>
      <c r="AK196" s="36"/>
      <c r="AL196" s="36"/>
      <c r="AM196" s="36"/>
      <c r="AN196" s="29"/>
      <c r="AO196" s="36"/>
      <c r="AP196" s="29"/>
      <c r="AQ196" s="36"/>
      <c r="AR196" s="29"/>
      <c r="AS196" s="36"/>
      <c r="AT196" s="36"/>
      <c r="AU196" s="36"/>
      <c r="AV196" s="29"/>
      <c r="AW196" s="36"/>
      <c r="AX196" s="36"/>
      <c r="AY196" s="36"/>
      <c r="AZ196" s="29"/>
      <c r="BA196" s="36"/>
      <c r="BB196" s="36"/>
      <c r="BC196" s="36"/>
      <c r="BD196" s="36"/>
      <c r="BE196" s="36"/>
      <c r="BF196" s="36"/>
      <c r="BG196" s="36"/>
      <c r="BH196" s="36"/>
      <c r="BI196" s="36"/>
      <c r="BJ196" s="29"/>
      <c r="BK196" s="36"/>
      <c r="BL196" s="29"/>
      <c r="BM196" s="36"/>
      <c r="BN196" s="36"/>
      <c r="BO196" s="36"/>
      <c r="BP196" s="29"/>
      <c r="BQ196" s="36"/>
      <c r="BR196" s="29"/>
      <c r="BS196" s="36"/>
      <c r="BT196" s="36"/>
      <c r="BU196" s="36"/>
      <c r="BV196" s="36"/>
    </row>
    <row r="197" spans="1:74" x14ac:dyDescent="0.25">
      <c r="A197" s="16">
        <v>195</v>
      </c>
      <c r="B197" s="16">
        <v>3</v>
      </c>
      <c r="C197" s="31" t="s">
        <v>652</v>
      </c>
      <c r="D197" s="40">
        <f>июнь!D197-июнь!E197</f>
        <v>3838.0709441159415</v>
      </c>
      <c r="E197" s="40">
        <f t="shared" si="3"/>
        <v>0</v>
      </c>
      <c r="F197" s="36"/>
      <c r="G197" s="36"/>
      <c r="H197" s="36"/>
      <c r="I197" s="27"/>
      <c r="J197" s="36"/>
      <c r="K197" s="36"/>
      <c r="L197" s="36"/>
      <c r="M197" s="36"/>
      <c r="N197" s="36"/>
      <c r="O197" s="29"/>
      <c r="P197" s="36"/>
      <c r="Q197" s="29"/>
      <c r="R197" s="36"/>
      <c r="S197" s="36"/>
      <c r="T197" s="36"/>
      <c r="U197" s="36"/>
      <c r="V197" s="36"/>
      <c r="W197" s="36"/>
      <c r="X197" s="36"/>
      <c r="Y197" s="29"/>
      <c r="Z197" s="36"/>
      <c r="AA197" s="66"/>
      <c r="AB197" s="36"/>
      <c r="AC197" s="36"/>
      <c r="AD197" s="36"/>
      <c r="AE197" s="36"/>
      <c r="AF197" s="36"/>
      <c r="AG197" s="36"/>
      <c r="AH197" s="29"/>
      <c r="AI197" s="36"/>
      <c r="AJ197" s="29"/>
      <c r="AK197" s="36"/>
      <c r="AL197" s="36"/>
      <c r="AM197" s="36"/>
      <c r="AN197" s="29"/>
      <c r="AO197" s="36"/>
      <c r="AP197" s="29"/>
      <c r="AQ197" s="36"/>
      <c r="AR197" s="29"/>
      <c r="AS197" s="36"/>
      <c r="AT197" s="36"/>
      <c r="AU197" s="36"/>
      <c r="AV197" s="29"/>
      <c r="AW197" s="36"/>
      <c r="AX197" s="36"/>
      <c r="AY197" s="36"/>
      <c r="AZ197" s="29"/>
      <c r="BA197" s="36"/>
      <c r="BB197" s="36"/>
      <c r="BC197" s="36"/>
      <c r="BD197" s="36"/>
      <c r="BE197" s="36"/>
      <c r="BF197" s="36"/>
      <c r="BG197" s="36"/>
      <c r="BH197" s="36"/>
      <c r="BI197" s="36"/>
      <c r="BJ197" s="29"/>
      <c r="BK197" s="36"/>
      <c r="BL197" s="29"/>
      <c r="BM197" s="36"/>
      <c r="BN197" s="36"/>
      <c r="BO197" s="36"/>
      <c r="BP197" s="29"/>
      <c r="BQ197" s="36"/>
      <c r="BR197" s="29"/>
      <c r="BS197" s="36"/>
      <c r="BT197" s="36"/>
      <c r="BU197" s="36"/>
      <c r="BV197" s="36"/>
    </row>
    <row r="198" spans="1:74" x14ac:dyDescent="0.25">
      <c r="A198" s="16">
        <v>196</v>
      </c>
      <c r="B198" s="16">
        <v>3</v>
      </c>
      <c r="C198" s="31" t="s">
        <v>653</v>
      </c>
      <c r="D198" s="40">
        <f>июнь!D198-июнь!E198</f>
        <v>317.3336643864734</v>
      </c>
      <c r="E198" s="40">
        <f t="shared" si="3"/>
        <v>0</v>
      </c>
      <c r="F198" s="36"/>
      <c r="G198" s="36"/>
      <c r="H198" s="36"/>
      <c r="I198" s="27"/>
      <c r="J198" s="36"/>
      <c r="K198" s="36"/>
      <c r="L198" s="36"/>
      <c r="M198" s="36"/>
      <c r="N198" s="36"/>
      <c r="O198" s="29"/>
      <c r="P198" s="36"/>
      <c r="Q198" s="29"/>
      <c r="R198" s="36"/>
      <c r="S198" s="36"/>
      <c r="T198" s="36"/>
      <c r="U198" s="36"/>
      <c r="V198" s="36"/>
      <c r="W198" s="36"/>
      <c r="X198" s="36"/>
      <c r="Y198" s="29"/>
      <c r="Z198" s="36"/>
      <c r="AA198" s="66"/>
      <c r="AB198" s="36"/>
      <c r="AC198" s="36"/>
      <c r="AD198" s="36"/>
      <c r="AE198" s="36"/>
      <c r="AF198" s="36"/>
      <c r="AG198" s="36"/>
      <c r="AH198" s="29"/>
      <c r="AI198" s="36"/>
      <c r="AJ198" s="29"/>
      <c r="AK198" s="36"/>
      <c r="AL198" s="36"/>
      <c r="AM198" s="36"/>
      <c r="AN198" s="29"/>
      <c r="AO198" s="36"/>
      <c r="AP198" s="29"/>
      <c r="AQ198" s="36"/>
      <c r="AR198" s="29"/>
      <c r="AS198" s="36"/>
      <c r="AT198" s="36"/>
      <c r="AU198" s="36"/>
      <c r="AV198" s="29"/>
      <c r="AW198" s="36"/>
      <c r="AX198" s="36"/>
      <c r="AY198" s="36"/>
      <c r="AZ198" s="29"/>
      <c r="BA198" s="36"/>
      <c r="BB198" s="36"/>
      <c r="BC198" s="36"/>
      <c r="BD198" s="36"/>
      <c r="BE198" s="36"/>
      <c r="BF198" s="36"/>
      <c r="BG198" s="36"/>
      <c r="BH198" s="36"/>
      <c r="BI198" s="36"/>
      <c r="BJ198" s="29"/>
      <c r="BK198" s="36"/>
      <c r="BL198" s="29"/>
      <c r="BM198" s="36"/>
      <c r="BN198" s="36"/>
      <c r="BO198" s="36"/>
      <c r="BP198" s="29"/>
      <c r="BQ198" s="36"/>
      <c r="BR198" s="29"/>
      <c r="BS198" s="36"/>
      <c r="BT198" s="36"/>
      <c r="BU198" s="36"/>
      <c r="BV198" s="36"/>
    </row>
    <row r="199" spans="1:74" x14ac:dyDescent="0.25">
      <c r="A199" s="16">
        <v>197</v>
      </c>
      <c r="B199" s="16">
        <v>3</v>
      </c>
      <c r="C199" s="31" t="s">
        <v>654</v>
      </c>
      <c r="D199" s="40">
        <f>июнь!D199-июнь!E199</f>
        <v>269.20438180676325</v>
      </c>
      <c r="E199" s="40">
        <f t="shared" si="3"/>
        <v>0</v>
      </c>
      <c r="F199" s="36"/>
      <c r="G199" s="36"/>
      <c r="H199" s="36"/>
      <c r="I199" s="27"/>
      <c r="J199" s="36"/>
      <c r="K199" s="36"/>
      <c r="L199" s="36"/>
      <c r="M199" s="36"/>
      <c r="N199" s="36"/>
      <c r="O199" s="29"/>
      <c r="P199" s="36"/>
      <c r="Q199" s="29"/>
      <c r="R199" s="36"/>
      <c r="S199" s="36"/>
      <c r="T199" s="36"/>
      <c r="U199" s="36"/>
      <c r="V199" s="36"/>
      <c r="W199" s="36"/>
      <c r="X199" s="36"/>
      <c r="Y199" s="29"/>
      <c r="Z199" s="36"/>
      <c r="AA199" s="66"/>
      <c r="AB199" s="36"/>
      <c r="AC199" s="36"/>
      <c r="AD199" s="36"/>
      <c r="AE199" s="36"/>
      <c r="AF199" s="36"/>
      <c r="AG199" s="36"/>
      <c r="AH199" s="29"/>
      <c r="AI199" s="36"/>
      <c r="AJ199" s="29"/>
      <c r="AK199" s="36"/>
      <c r="AL199" s="36"/>
      <c r="AM199" s="36"/>
      <c r="AN199" s="29"/>
      <c r="AO199" s="36"/>
      <c r="AP199" s="29"/>
      <c r="AQ199" s="36"/>
      <c r="AR199" s="29"/>
      <c r="AS199" s="36"/>
      <c r="AT199" s="36"/>
      <c r="AU199" s="36"/>
      <c r="AV199" s="29"/>
      <c r="AW199" s="36"/>
      <c r="AX199" s="36"/>
      <c r="AY199" s="36"/>
      <c r="AZ199" s="29"/>
      <c r="BA199" s="36"/>
      <c r="BB199" s="36"/>
      <c r="BC199" s="36"/>
      <c r="BD199" s="36"/>
      <c r="BE199" s="36"/>
      <c r="BF199" s="36"/>
      <c r="BG199" s="36"/>
      <c r="BH199" s="36"/>
      <c r="BI199" s="36"/>
      <c r="BJ199" s="29"/>
      <c r="BK199" s="36"/>
      <c r="BL199" s="29"/>
      <c r="BM199" s="36"/>
      <c r="BN199" s="36"/>
      <c r="BO199" s="36"/>
      <c r="BP199" s="29"/>
      <c r="BQ199" s="36"/>
      <c r="BR199" s="29"/>
      <c r="BS199" s="36"/>
      <c r="BT199" s="36"/>
      <c r="BU199" s="36"/>
      <c r="BV199" s="36"/>
    </row>
    <row r="200" spans="1:74" s="86" customFormat="1" x14ac:dyDescent="0.25">
      <c r="A200" s="79">
        <v>198</v>
      </c>
      <c r="B200" s="79">
        <v>3</v>
      </c>
      <c r="C200" s="80" t="s">
        <v>655</v>
      </c>
      <c r="D200" s="81">
        <f>июнь!D200-июнь!E200</f>
        <v>215.2204113236715</v>
      </c>
      <c r="E200" s="81">
        <f t="shared" si="3"/>
        <v>34</v>
      </c>
      <c r="F200" s="82"/>
      <c r="G200" s="82"/>
      <c r="H200" s="82"/>
      <c r="I200" s="83"/>
      <c r="J200" s="82"/>
      <c r="K200" s="82"/>
      <c r="L200" s="82"/>
      <c r="M200" s="82"/>
      <c r="N200" s="82"/>
      <c r="O200" s="84"/>
      <c r="P200" s="82"/>
      <c r="Q200" s="84"/>
      <c r="R200" s="82"/>
      <c r="S200" s="82"/>
      <c r="T200" s="82"/>
      <c r="U200" s="82"/>
      <c r="V200" s="82"/>
      <c r="W200" s="82"/>
      <c r="X200" s="82"/>
      <c r="Y200" s="84"/>
      <c r="Z200" s="82"/>
      <c r="AA200" s="85"/>
      <c r="AB200" s="82"/>
      <c r="AC200" s="82"/>
      <c r="AD200" s="82"/>
      <c r="AE200" s="82"/>
      <c r="AF200" s="82"/>
      <c r="AG200" s="82"/>
      <c r="AH200" s="84"/>
      <c r="AI200" s="82"/>
      <c r="AJ200" s="84"/>
      <c r="AK200" s="82"/>
      <c r="AL200" s="82"/>
      <c r="AM200" s="82"/>
      <c r="AN200" s="84"/>
      <c r="AO200" s="82"/>
      <c r="AP200" s="84">
        <v>1</v>
      </c>
      <c r="AQ200" s="82">
        <v>34</v>
      </c>
      <c r="AR200" s="84"/>
      <c r="AS200" s="82"/>
      <c r="AT200" s="82"/>
      <c r="AU200" s="82"/>
      <c r="AV200" s="84"/>
      <c r="AW200" s="82"/>
      <c r="AX200" s="82"/>
      <c r="AY200" s="82"/>
      <c r="AZ200" s="84"/>
      <c r="BA200" s="82"/>
      <c r="BB200" s="82"/>
      <c r="BC200" s="82"/>
      <c r="BD200" s="82"/>
      <c r="BE200" s="82"/>
      <c r="BF200" s="82"/>
      <c r="BG200" s="82"/>
      <c r="BH200" s="82"/>
      <c r="BI200" s="82"/>
      <c r="BJ200" s="84"/>
      <c r="BK200" s="82"/>
      <c r="BL200" s="84"/>
      <c r="BM200" s="82"/>
      <c r="BN200" s="82"/>
      <c r="BO200" s="82"/>
      <c r="BP200" s="84"/>
      <c r="BQ200" s="82"/>
      <c r="BR200" s="84"/>
      <c r="BS200" s="82"/>
      <c r="BT200" s="82"/>
      <c r="BU200" s="82"/>
      <c r="BV200" s="82"/>
    </row>
    <row r="201" spans="1:74" x14ac:dyDescent="0.25">
      <c r="A201" s="16">
        <v>199</v>
      </c>
      <c r="B201" s="16">
        <v>3</v>
      </c>
      <c r="C201" s="31" t="s">
        <v>656</v>
      </c>
      <c r="D201" s="40">
        <f>июнь!D201-июнь!E201</f>
        <v>526.97942239613519</v>
      </c>
      <c r="E201" s="40">
        <f t="shared" si="3"/>
        <v>0</v>
      </c>
      <c r="F201" s="36"/>
      <c r="G201" s="36"/>
      <c r="H201" s="36"/>
      <c r="I201" s="27"/>
      <c r="J201" s="36"/>
      <c r="K201" s="36"/>
      <c r="L201" s="36"/>
      <c r="M201" s="36"/>
      <c r="N201" s="36"/>
      <c r="O201" s="29"/>
      <c r="P201" s="36"/>
      <c r="Q201" s="29"/>
      <c r="R201" s="36"/>
      <c r="S201" s="36"/>
      <c r="T201" s="36"/>
      <c r="U201" s="36"/>
      <c r="V201" s="36"/>
      <c r="W201" s="36"/>
      <c r="X201" s="36"/>
      <c r="Y201" s="29"/>
      <c r="Z201" s="36"/>
      <c r="AA201" s="66"/>
      <c r="AB201" s="36"/>
      <c r="AC201" s="36"/>
      <c r="AD201" s="36"/>
      <c r="AE201" s="36"/>
      <c r="AF201" s="36"/>
      <c r="AG201" s="36"/>
      <c r="AH201" s="29"/>
      <c r="AI201" s="36"/>
      <c r="AJ201" s="29"/>
      <c r="AK201" s="36"/>
      <c r="AL201" s="36"/>
      <c r="AM201" s="36"/>
      <c r="AN201" s="29"/>
      <c r="AO201" s="36"/>
      <c r="AP201" s="29"/>
      <c r="AQ201" s="36"/>
      <c r="AR201" s="29"/>
      <c r="AS201" s="36"/>
      <c r="AT201" s="36"/>
      <c r="AU201" s="36"/>
      <c r="AV201" s="29"/>
      <c r="AW201" s="36"/>
      <c r="AX201" s="36"/>
      <c r="AY201" s="36"/>
      <c r="AZ201" s="29"/>
      <c r="BA201" s="36"/>
      <c r="BB201" s="36"/>
      <c r="BC201" s="36"/>
      <c r="BD201" s="36"/>
      <c r="BE201" s="36"/>
      <c r="BF201" s="36"/>
      <c r="BG201" s="36"/>
      <c r="BH201" s="36"/>
      <c r="BI201" s="36"/>
      <c r="BJ201" s="29"/>
      <c r="BK201" s="36"/>
      <c r="BL201" s="29"/>
      <c r="BM201" s="36"/>
      <c r="BN201" s="36"/>
      <c r="BO201" s="36"/>
      <c r="BP201" s="29"/>
      <c r="BQ201" s="36"/>
      <c r="BR201" s="29"/>
      <c r="BS201" s="36"/>
      <c r="BT201" s="36"/>
      <c r="BU201" s="36"/>
      <c r="BV201" s="36"/>
    </row>
    <row r="202" spans="1:74" x14ac:dyDescent="0.25">
      <c r="A202" s="16">
        <v>200</v>
      </c>
      <c r="B202" s="16">
        <v>2</v>
      </c>
      <c r="C202" s="31" t="s">
        <v>657</v>
      </c>
      <c r="D202" s="40">
        <f>июнь!D202-июнь!E202</f>
        <v>71.075415120772945</v>
      </c>
      <c r="E202" s="40">
        <f t="shared" si="3"/>
        <v>0</v>
      </c>
      <c r="F202" s="36"/>
      <c r="G202" s="36"/>
      <c r="H202" s="36"/>
      <c r="I202" s="27"/>
      <c r="J202" s="36"/>
      <c r="K202" s="36"/>
      <c r="L202" s="36"/>
      <c r="M202" s="36"/>
      <c r="N202" s="36"/>
      <c r="O202" s="29"/>
      <c r="P202" s="36"/>
      <c r="Q202" s="29"/>
      <c r="R202" s="36"/>
      <c r="S202" s="36"/>
      <c r="T202" s="36"/>
      <c r="U202" s="36"/>
      <c r="V202" s="36"/>
      <c r="W202" s="36"/>
      <c r="X202" s="36"/>
      <c r="Y202" s="29"/>
      <c r="Z202" s="36"/>
      <c r="AA202" s="66"/>
      <c r="AB202" s="36"/>
      <c r="AC202" s="36"/>
      <c r="AD202" s="36"/>
      <c r="AE202" s="36"/>
      <c r="AF202" s="36"/>
      <c r="AG202" s="36"/>
      <c r="AH202" s="29"/>
      <c r="AI202" s="36"/>
      <c r="AJ202" s="29"/>
      <c r="AK202" s="36"/>
      <c r="AL202" s="36"/>
      <c r="AM202" s="36"/>
      <c r="AN202" s="29"/>
      <c r="AO202" s="36"/>
      <c r="AP202" s="29"/>
      <c r="AQ202" s="36"/>
      <c r="AR202" s="29"/>
      <c r="AS202" s="36"/>
      <c r="AT202" s="36"/>
      <c r="AU202" s="36"/>
      <c r="AV202" s="29"/>
      <c r="AW202" s="36"/>
      <c r="AX202" s="36"/>
      <c r="AY202" s="36"/>
      <c r="AZ202" s="29"/>
      <c r="BA202" s="36"/>
      <c r="BB202" s="36"/>
      <c r="BC202" s="36"/>
      <c r="BD202" s="36"/>
      <c r="BE202" s="36"/>
      <c r="BF202" s="36"/>
      <c r="BG202" s="36"/>
      <c r="BH202" s="36"/>
      <c r="BI202" s="36"/>
      <c r="BJ202" s="29"/>
      <c r="BK202" s="36"/>
      <c r="BL202" s="29"/>
      <c r="BM202" s="36"/>
      <c r="BN202" s="36"/>
      <c r="BO202" s="36"/>
      <c r="BP202" s="29"/>
      <c r="BQ202" s="36"/>
      <c r="BR202" s="29"/>
      <c r="BS202" s="36"/>
      <c r="BT202" s="36"/>
      <c r="BU202" s="36"/>
      <c r="BV202" s="36"/>
    </row>
    <row r="203" spans="1:74" x14ac:dyDescent="0.25">
      <c r="A203" s="16">
        <v>201</v>
      </c>
      <c r="B203" s="16">
        <v>2</v>
      </c>
      <c r="C203" s="31" t="s">
        <v>658</v>
      </c>
      <c r="D203" s="40">
        <f>июнь!D203-июнь!E203</f>
        <v>136.94355565217393</v>
      </c>
      <c r="E203" s="40">
        <f t="shared" si="3"/>
        <v>0</v>
      </c>
      <c r="F203" s="36"/>
      <c r="G203" s="36"/>
      <c r="H203" s="36"/>
      <c r="I203" s="27"/>
      <c r="J203" s="36"/>
      <c r="K203" s="36"/>
      <c r="L203" s="36"/>
      <c r="M203" s="36"/>
      <c r="N203" s="36"/>
      <c r="O203" s="29"/>
      <c r="P203" s="36"/>
      <c r="Q203" s="29"/>
      <c r="R203" s="36"/>
      <c r="S203" s="36"/>
      <c r="T203" s="36"/>
      <c r="U203" s="36"/>
      <c r="V203" s="36"/>
      <c r="W203" s="36"/>
      <c r="X203" s="36"/>
      <c r="Y203" s="29"/>
      <c r="Z203" s="36"/>
      <c r="AA203" s="66"/>
      <c r="AB203" s="36"/>
      <c r="AC203" s="36"/>
      <c r="AD203" s="36"/>
      <c r="AE203" s="36"/>
      <c r="AF203" s="36"/>
      <c r="AG203" s="36"/>
      <c r="AH203" s="29"/>
      <c r="AI203" s="36"/>
      <c r="AJ203" s="29"/>
      <c r="AK203" s="36"/>
      <c r="AL203" s="36"/>
      <c r="AM203" s="36"/>
      <c r="AN203" s="29"/>
      <c r="AO203" s="36"/>
      <c r="AP203" s="29"/>
      <c r="AQ203" s="36"/>
      <c r="AR203" s="29"/>
      <c r="AS203" s="36"/>
      <c r="AT203" s="36"/>
      <c r="AU203" s="36"/>
      <c r="AV203" s="29"/>
      <c r="AW203" s="36"/>
      <c r="AX203" s="36"/>
      <c r="AY203" s="36"/>
      <c r="AZ203" s="29"/>
      <c r="BA203" s="36"/>
      <c r="BB203" s="36"/>
      <c r="BC203" s="36"/>
      <c r="BD203" s="36"/>
      <c r="BE203" s="36"/>
      <c r="BF203" s="36"/>
      <c r="BG203" s="36"/>
      <c r="BH203" s="36"/>
      <c r="BI203" s="36"/>
      <c r="BJ203" s="29"/>
      <c r="BK203" s="36"/>
      <c r="BL203" s="29"/>
      <c r="BM203" s="36"/>
      <c r="BN203" s="36"/>
      <c r="BO203" s="36"/>
      <c r="BP203" s="29"/>
      <c r="BQ203" s="36"/>
      <c r="BR203" s="29"/>
      <c r="BS203" s="36"/>
      <c r="BT203" s="36"/>
      <c r="BU203" s="36"/>
      <c r="BV203" s="36"/>
    </row>
    <row r="204" spans="1:74" x14ac:dyDescent="0.25">
      <c r="A204" s="16">
        <v>202</v>
      </c>
      <c r="B204" s="16">
        <v>2</v>
      </c>
      <c r="C204" s="31" t="s">
        <v>659</v>
      </c>
      <c r="D204" s="40">
        <f>июнь!D204-июнь!E204</f>
        <v>289.98827196135267</v>
      </c>
      <c r="E204" s="40">
        <f t="shared" si="3"/>
        <v>0</v>
      </c>
      <c r="F204" s="36"/>
      <c r="G204" s="36"/>
      <c r="H204" s="36"/>
      <c r="I204" s="27"/>
      <c r="J204" s="36"/>
      <c r="K204" s="36"/>
      <c r="L204" s="36"/>
      <c r="M204" s="36"/>
      <c r="N204" s="36"/>
      <c r="O204" s="29"/>
      <c r="P204" s="36"/>
      <c r="Q204" s="29"/>
      <c r="R204" s="36"/>
      <c r="S204" s="36"/>
      <c r="T204" s="36"/>
      <c r="U204" s="36"/>
      <c r="V204" s="36"/>
      <c r="W204" s="36"/>
      <c r="X204" s="36"/>
      <c r="Y204" s="29"/>
      <c r="Z204" s="36"/>
      <c r="AA204" s="66"/>
      <c r="AB204" s="36"/>
      <c r="AC204" s="36"/>
      <c r="AD204" s="36"/>
      <c r="AE204" s="36"/>
      <c r="AF204" s="36"/>
      <c r="AG204" s="36"/>
      <c r="AH204" s="29"/>
      <c r="AI204" s="36"/>
      <c r="AJ204" s="29"/>
      <c r="AK204" s="36"/>
      <c r="AL204" s="36"/>
      <c r="AM204" s="36"/>
      <c r="AN204" s="29"/>
      <c r="AO204" s="36"/>
      <c r="AP204" s="29"/>
      <c r="AQ204" s="36"/>
      <c r="AR204" s="29"/>
      <c r="AS204" s="36"/>
      <c r="AT204" s="36"/>
      <c r="AU204" s="36"/>
      <c r="AV204" s="29"/>
      <c r="AW204" s="36"/>
      <c r="AX204" s="36"/>
      <c r="AY204" s="36"/>
      <c r="AZ204" s="29"/>
      <c r="BA204" s="36"/>
      <c r="BB204" s="36"/>
      <c r="BC204" s="36"/>
      <c r="BD204" s="36"/>
      <c r="BE204" s="36"/>
      <c r="BF204" s="36"/>
      <c r="BG204" s="36"/>
      <c r="BH204" s="36"/>
      <c r="BI204" s="36"/>
      <c r="BJ204" s="29"/>
      <c r="BK204" s="36"/>
      <c r="BL204" s="29"/>
      <c r="BM204" s="36"/>
      <c r="BN204" s="36"/>
      <c r="BO204" s="36"/>
      <c r="BP204" s="29"/>
      <c r="BQ204" s="36"/>
      <c r="BR204" s="29"/>
      <c r="BS204" s="36"/>
      <c r="BT204" s="36"/>
      <c r="BU204" s="36"/>
      <c r="BV204" s="36"/>
    </row>
    <row r="205" spans="1:74" x14ac:dyDescent="0.25">
      <c r="A205" s="16">
        <v>203</v>
      </c>
      <c r="B205" s="16">
        <v>2</v>
      </c>
      <c r="C205" s="31" t="s">
        <v>660</v>
      </c>
      <c r="D205" s="40">
        <f>июнь!D205-июнь!E205</f>
        <v>466.18474995169072</v>
      </c>
      <c r="E205" s="40">
        <f t="shared" si="3"/>
        <v>0</v>
      </c>
      <c r="F205" s="36"/>
      <c r="G205" s="36"/>
      <c r="H205" s="36"/>
      <c r="I205" s="27"/>
      <c r="J205" s="36"/>
      <c r="K205" s="36"/>
      <c r="L205" s="36"/>
      <c r="M205" s="36"/>
      <c r="N205" s="36"/>
      <c r="O205" s="29"/>
      <c r="P205" s="36"/>
      <c r="Q205" s="29"/>
      <c r="R205" s="36"/>
      <c r="S205" s="36"/>
      <c r="T205" s="36"/>
      <c r="U205" s="36"/>
      <c r="V205" s="36"/>
      <c r="W205" s="36"/>
      <c r="X205" s="36"/>
      <c r="Y205" s="29"/>
      <c r="Z205" s="36"/>
      <c r="AA205" s="66"/>
      <c r="AB205" s="36"/>
      <c r="AC205" s="36"/>
      <c r="AD205" s="36"/>
      <c r="AE205" s="36"/>
      <c r="AF205" s="36"/>
      <c r="AG205" s="36"/>
      <c r="AH205" s="29"/>
      <c r="AI205" s="36"/>
      <c r="AJ205" s="29"/>
      <c r="AK205" s="36"/>
      <c r="AL205" s="36"/>
      <c r="AM205" s="36"/>
      <c r="AN205" s="29"/>
      <c r="AO205" s="36"/>
      <c r="AP205" s="29"/>
      <c r="AQ205" s="36"/>
      <c r="AR205" s="29"/>
      <c r="AS205" s="36"/>
      <c r="AT205" s="36"/>
      <c r="AU205" s="36"/>
      <c r="AV205" s="29"/>
      <c r="AW205" s="36"/>
      <c r="AX205" s="36"/>
      <c r="AY205" s="36"/>
      <c r="AZ205" s="29"/>
      <c r="BA205" s="36"/>
      <c r="BB205" s="36"/>
      <c r="BC205" s="36"/>
      <c r="BD205" s="36"/>
      <c r="BE205" s="36"/>
      <c r="BF205" s="36"/>
      <c r="BG205" s="36"/>
      <c r="BH205" s="36"/>
      <c r="BI205" s="36"/>
      <c r="BJ205" s="29"/>
      <c r="BK205" s="36"/>
      <c r="BL205" s="29"/>
      <c r="BM205" s="36"/>
      <c r="BN205" s="36"/>
      <c r="BO205" s="36"/>
      <c r="BP205" s="29"/>
      <c r="BQ205" s="36"/>
      <c r="BR205" s="29"/>
      <c r="BS205" s="36"/>
      <c r="BT205" s="36"/>
      <c r="BU205" s="36"/>
      <c r="BV205" s="36"/>
    </row>
    <row r="206" spans="1:74" s="86" customFormat="1" x14ac:dyDescent="0.25">
      <c r="A206" s="79">
        <v>204</v>
      </c>
      <c r="B206" s="79">
        <v>1</v>
      </c>
      <c r="C206" s="80" t="s">
        <v>661</v>
      </c>
      <c r="D206" s="81">
        <f>июнь!D206-июнь!E206</f>
        <v>-325.32383513043476</v>
      </c>
      <c r="E206" s="81">
        <f t="shared" si="3"/>
        <v>0.626</v>
      </c>
      <c r="F206" s="82"/>
      <c r="G206" s="82"/>
      <c r="H206" s="82"/>
      <c r="I206" s="83"/>
      <c r="J206" s="82"/>
      <c r="K206" s="82"/>
      <c r="L206" s="82"/>
      <c r="M206" s="82"/>
      <c r="N206" s="82"/>
      <c r="O206" s="84"/>
      <c r="P206" s="82"/>
      <c r="Q206" s="84"/>
      <c r="R206" s="82"/>
      <c r="S206" s="82"/>
      <c r="T206" s="82"/>
      <c r="U206" s="82"/>
      <c r="V206" s="82"/>
      <c r="W206" s="82"/>
      <c r="X206" s="82"/>
      <c r="Y206" s="84"/>
      <c r="Z206" s="82"/>
      <c r="AA206" s="85"/>
      <c r="AB206" s="82"/>
      <c r="AC206" s="82"/>
      <c r="AD206" s="82"/>
      <c r="AE206" s="82"/>
      <c r="AF206" s="82"/>
      <c r="AG206" s="82"/>
      <c r="AH206" s="84">
        <v>1</v>
      </c>
      <c r="AI206" s="82">
        <v>0.626</v>
      </c>
      <c r="AJ206" s="84"/>
      <c r="AK206" s="82"/>
      <c r="AL206" s="82"/>
      <c r="AM206" s="82"/>
      <c r="AN206" s="84"/>
      <c r="AO206" s="82"/>
      <c r="AP206" s="84"/>
      <c r="AQ206" s="82"/>
      <c r="AR206" s="84"/>
      <c r="AS206" s="82"/>
      <c r="AT206" s="82"/>
      <c r="AU206" s="82"/>
      <c r="AV206" s="84"/>
      <c r="AW206" s="82"/>
      <c r="AX206" s="82"/>
      <c r="AY206" s="82"/>
      <c r="AZ206" s="84"/>
      <c r="BA206" s="82"/>
      <c r="BB206" s="82"/>
      <c r="BC206" s="82"/>
      <c r="BD206" s="82"/>
      <c r="BE206" s="82"/>
      <c r="BF206" s="82"/>
      <c r="BG206" s="82"/>
      <c r="BH206" s="82"/>
      <c r="BI206" s="82"/>
      <c r="BJ206" s="84"/>
      <c r="BK206" s="82"/>
      <c r="BL206" s="84"/>
      <c r="BM206" s="82"/>
      <c r="BN206" s="82"/>
      <c r="BO206" s="82"/>
      <c r="BP206" s="84"/>
      <c r="BQ206" s="82"/>
      <c r="BR206" s="84"/>
      <c r="BS206" s="82"/>
      <c r="BT206" s="82"/>
      <c r="BU206" s="82"/>
      <c r="BV206" s="82"/>
    </row>
    <row r="207" spans="1:74" x14ac:dyDescent="0.25">
      <c r="A207" s="16">
        <v>205</v>
      </c>
      <c r="B207" s="16">
        <v>1</v>
      </c>
      <c r="C207" s="31" t="s">
        <v>662</v>
      </c>
      <c r="D207" s="40">
        <f>июнь!D207-июнь!E207</f>
        <v>962.03626464734305</v>
      </c>
      <c r="E207" s="40">
        <f t="shared" si="3"/>
        <v>0</v>
      </c>
      <c r="F207" s="36"/>
      <c r="G207" s="36"/>
      <c r="H207" s="36"/>
      <c r="I207" s="27"/>
      <c r="J207" s="36"/>
      <c r="K207" s="36"/>
      <c r="L207" s="36"/>
      <c r="M207" s="36"/>
      <c r="N207" s="36"/>
      <c r="O207" s="29"/>
      <c r="P207" s="36"/>
      <c r="Q207" s="29"/>
      <c r="R207" s="36"/>
      <c r="S207" s="36"/>
      <c r="T207" s="36"/>
      <c r="U207" s="36"/>
      <c r="V207" s="36"/>
      <c r="W207" s="36"/>
      <c r="X207" s="36"/>
      <c r="Y207" s="29"/>
      <c r="Z207" s="36"/>
      <c r="AA207" s="66"/>
      <c r="AB207" s="36"/>
      <c r="AC207" s="36"/>
      <c r="AD207" s="36"/>
      <c r="AE207" s="36"/>
      <c r="AF207" s="36"/>
      <c r="AG207" s="36"/>
      <c r="AH207" s="29"/>
      <c r="AI207" s="36"/>
      <c r="AJ207" s="29"/>
      <c r="AK207" s="36"/>
      <c r="AL207" s="36"/>
      <c r="AM207" s="36"/>
      <c r="AN207" s="29"/>
      <c r="AO207" s="36"/>
      <c r="AP207" s="29"/>
      <c r="AQ207" s="36"/>
      <c r="AR207" s="29"/>
      <c r="AS207" s="36"/>
      <c r="AT207" s="36"/>
      <c r="AU207" s="36"/>
      <c r="AV207" s="29"/>
      <c r="AW207" s="36"/>
      <c r="AX207" s="36"/>
      <c r="AY207" s="36"/>
      <c r="AZ207" s="29"/>
      <c r="BA207" s="36"/>
      <c r="BB207" s="36"/>
      <c r="BC207" s="36"/>
      <c r="BD207" s="36"/>
      <c r="BE207" s="36"/>
      <c r="BF207" s="36"/>
      <c r="BG207" s="36"/>
      <c r="BH207" s="36"/>
      <c r="BI207" s="36"/>
      <c r="BJ207" s="29"/>
      <c r="BK207" s="36"/>
      <c r="BL207" s="29"/>
      <c r="BM207" s="36"/>
      <c r="BN207" s="36"/>
      <c r="BO207" s="36"/>
      <c r="BP207" s="29"/>
      <c r="BQ207" s="36"/>
      <c r="BR207" s="29"/>
      <c r="BS207" s="36"/>
      <c r="BT207" s="36"/>
      <c r="BU207" s="36"/>
      <c r="BV207" s="36"/>
    </row>
    <row r="208" spans="1:74" x14ac:dyDescent="0.25">
      <c r="A208" s="16">
        <v>206</v>
      </c>
      <c r="B208" s="16">
        <v>1</v>
      </c>
      <c r="C208" s="31" t="s">
        <v>663</v>
      </c>
      <c r="D208" s="40">
        <f>июнь!D208-июнь!E208</f>
        <v>-510.89894836714967</v>
      </c>
      <c r="E208" s="40">
        <f t="shared" si="3"/>
        <v>0</v>
      </c>
      <c r="F208" s="36"/>
      <c r="G208" s="36"/>
      <c r="H208" s="36"/>
      <c r="I208" s="27"/>
      <c r="J208" s="36"/>
      <c r="K208" s="36"/>
      <c r="L208" s="36"/>
      <c r="M208" s="36"/>
      <c r="N208" s="36"/>
      <c r="O208" s="29"/>
      <c r="P208" s="36"/>
      <c r="Q208" s="29"/>
      <c r="R208" s="36"/>
      <c r="S208" s="36"/>
      <c r="T208" s="36"/>
      <c r="U208" s="36"/>
      <c r="V208" s="36"/>
      <c r="W208" s="36"/>
      <c r="X208" s="36"/>
      <c r="Y208" s="29"/>
      <c r="Z208" s="36"/>
      <c r="AA208" s="66"/>
      <c r="AB208" s="36"/>
      <c r="AC208" s="36"/>
      <c r="AD208" s="36"/>
      <c r="AE208" s="36"/>
      <c r="AF208" s="36"/>
      <c r="AG208" s="36"/>
      <c r="AH208" s="29"/>
      <c r="AI208" s="36"/>
      <c r="AJ208" s="29"/>
      <c r="AK208" s="36"/>
      <c r="AL208" s="36"/>
      <c r="AM208" s="36"/>
      <c r="AN208" s="29"/>
      <c r="AO208" s="36"/>
      <c r="AP208" s="29"/>
      <c r="AQ208" s="36"/>
      <c r="AR208" s="29"/>
      <c r="AS208" s="36"/>
      <c r="AT208" s="36"/>
      <c r="AU208" s="36"/>
      <c r="AV208" s="29"/>
      <c r="AW208" s="36"/>
      <c r="AX208" s="36"/>
      <c r="AY208" s="36"/>
      <c r="AZ208" s="29"/>
      <c r="BA208" s="36"/>
      <c r="BB208" s="36"/>
      <c r="BC208" s="36"/>
      <c r="BD208" s="36"/>
      <c r="BE208" s="36"/>
      <c r="BF208" s="36"/>
      <c r="BG208" s="36"/>
      <c r="BH208" s="36"/>
      <c r="BI208" s="36"/>
      <c r="BJ208" s="29"/>
      <c r="BK208" s="36"/>
      <c r="BL208" s="29"/>
      <c r="BM208" s="36"/>
      <c r="BN208" s="36"/>
      <c r="BO208" s="36"/>
      <c r="BP208" s="29"/>
      <c r="BQ208" s="36"/>
      <c r="BR208" s="29"/>
      <c r="BS208" s="36"/>
      <c r="BT208" s="36"/>
      <c r="BU208" s="36"/>
      <c r="BV208" s="36"/>
    </row>
    <row r="209" spans="1:75" x14ac:dyDescent="0.25">
      <c r="A209" s="16">
        <v>207</v>
      </c>
      <c r="B209" s="16">
        <v>1</v>
      </c>
      <c r="C209" s="31" t="s">
        <v>664</v>
      </c>
      <c r="D209" s="40">
        <f>июнь!D209-июнь!E209</f>
        <v>-121.06658487922701</v>
      </c>
      <c r="E209" s="40">
        <f t="shared" si="3"/>
        <v>0</v>
      </c>
      <c r="F209" s="36"/>
      <c r="G209" s="36"/>
      <c r="H209" s="36"/>
      <c r="I209" s="27"/>
      <c r="J209" s="36"/>
      <c r="K209" s="36"/>
      <c r="L209" s="36"/>
      <c r="M209" s="36"/>
      <c r="N209" s="36"/>
      <c r="O209" s="29"/>
      <c r="P209" s="36"/>
      <c r="Q209" s="29"/>
      <c r="R209" s="36"/>
      <c r="S209" s="36"/>
      <c r="T209" s="36"/>
      <c r="U209" s="36"/>
      <c r="V209" s="36"/>
      <c r="W209" s="36"/>
      <c r="X209" s="36"/>
      <c r="Y209" s="29"/>
      <c r="Z209" s="36"/>
      <c r="AA209" s="66"/>
      <c r="AB209" s="36"/>
      <c r="AC209" s="36"/>
      <c r="AD209" s="36"/>
      <c r="AE209" s="36"/>
      <c r="AF209" s="36"/>
      <c r="AG209" s="36"/>
      <c r="AH209" s="29"/>
      <c r="AI209" s="36"/>
      <c r="AJ209" s="29"/>
      <c r="AK209" s="36"/>
      <c r="AL209" s="36"/>
      <c r="AM209" s="36"/>
      <c r="AN209" s="29"/>
      <c r="AO209" s="36"/>
      <c r="AP209" s="29"/>
      <c r="AQ209" s="36"/>
      <c r="AR209" s="29"/>
      <c r="AS209" s="36"/>
      <c r="AT209" s="36"/>
      <c r="AU209" s="36"/>
      <c r="AV209" s="29"/>
      <c r="AW209" s="36"/>
      <c r="AX209" s="36"/>
      <c r="AY209" s="36"/>
      <c r="AZ209" s="29"/>
      <c r="BA209" s="36"/>
      <c r="BB209" s="36"/>
      <c r="BC209" s="36"/>
      <c r="BD209" s="36"/>
      <c r="BE209" s="36"/>
      <c r="BF209" s="36"/>
      <c r="BG209" s="36"/>
      <c r="BH209" s="36"/>
      <c r="BI209" s="36"/>
      <c r="BJ209" s="29"/>
      <c r="BK209" s="36"/>
      <c r="BL209" s="29"/>
      <c r="BM209" s="36"/>
      <c r="BN209" s="36"/>
      <c r="BO209" s="36"/>
      <c r="BP209" s="29"/>
      <c r="BQ209" s="36"/>
      <c r="BR209" s="29"/>
      <c r="BS209" s="36"/>
      <c r="BT209" s="36"/>
      <c r="BU209" s="36"/>
      <c r="BV209" s="36"/>
    </row>
    <row r="210" spans="1:75" s="86" customFormat="1" x14ac:dyDescent="0.25">
      <c r="A210" s="79">
        <v>208</v>
      </c>
      <c r="B210" s="79">
        <v>1</v>
      </c>
      <c r="C210" s="80" t="s">
        <v>665</v>
      </c>
      <c r="D210" s="81">
        <f>июнь!D210-июнь!E210</f>
        <v>-482.67818257004836</v>
      </c>
      <c r="E210" s="81">
        <f t="shared" si="3"/>
        <v>3.6259999999999999</v>
      </c>
      <c r="F210" s="82"/>
      <c r="G210" s="82"/>
      <c r="H210" s="82"/>
      <c r="I210" s="83"/>
      <c r="J210" s="82"/>
      <c r="K210" s="82"/>
      <c r="L210" s="82"/>
      <c r="M210" s="82"/>
      <c r="N210" s="82"/>
      <c r="O210" s="84"/>
      <c r="P210" s="82"/>
      <c r="Q210" s="84"/>
      <c r="R210" s="82"/>
      <c r="S210" s="82"/>
      <c r="T210" s="82"/>
      <c r="U210" s="82"/>
      <c r="V210" s="82"/>
      <c r="W210" s="82"/>
      <c r="X210" s="82"/>
      <c r="Y210" s="84"/>
      <c r="Z210" s="82"/>
      <c r="AA210" s="85"/>
      <c r="AB210" s="82"/>
      <c r="AC210" s="82"/>
      <c r="AD210" s="82"/>
      <c r="AE210" s="82"/>
      <c r="AF210" s="82"/>
      <c r="AG210" s="82"/>
      <c r="AH210" s="84"/>
      <c r="AI210" s="82"/>
      <c r="AJ210" s="84"/>
      <c r="AK210" s="82"/>
      <c r="AL210" s="82"/>
      <c r="AM210" s="82"/>
      <c r="AN210" s="84"/>
      <c r="AO210" s="82"/>
      <c r="AP210" s="84"/>
      <c r="AQ210" s="82"/>
      <c r="AR210" s="84"/>
      <c r="AS210" s="82"/>
      <c r="AT210" s="82"/>
      <c r="AU210" s="82"/>
      <c r="AV210" s="84"/>
      <c r="AW210" s="82"/>
      <c r="AX210" s="82"/>
      <c r="AY210" s="82"/>
      <c r="AZ210" s="84"/>
      <c r="BA210" s="82"/>
      <c r="BB210" s="82"/>
      <c r="BC210" s="82"/>
      <c r="BD210" s="82"/>
      <c r="BE210" s="82"/>
      <c r="BF210" s="82"/>
      <c r="BG210" s="82"/>
      <c r="BH210" s="82"/>
      <c r="BI210" s="82"/>
      <c r="BJ210" s="84"/>
      <c r="BK210" s="82"/>
      <c r="BL210" s="84"/>
      <c r="BM210" s="82"/>
      <c r="BN210" s="82"/>
      <c r="BO210" s="82"/>
      <c r="BP210" s="84"/>
      <c r="BQ210" s="82"/>
      <c r="BR210" s="84"/>
      <c r="BS210" s="82"/>
      <c r="BT210" s="82"/>
      <c r="BU210" s="82"/>
      <c r="BV210" s="82">
        <v>3.6259999999999999</v>
      </c>
      <c r="BW210" s="86" t="s">
        <v>1070</v>
      </c>
    </row>
    <row r="211" spans="1:75" x14ac:dyDescent="0.25">
      <c r="A211" s="16">
        <v>209</v>
      </c>
      <c r="B211" s="16">
        <v>1</v>
      </c>
      <c r="C211" s="31" t="s">
        <v>666</v>
      </c>
      <c r="D211" s="40">
        <f>июнь!D211-июнь!E211</f>
        <v>208.7473699227053</v>
      </c>
      <c r="E211" s="40">
        <f t="shared" si="3"/>
        <v>0</v>
      </c>
      <c r="F211" s="36"/>
      <c r="G211" s="36"/>
      <c r="H211" s="36"/>
      <c r="I211" s="27"/>
      <c r="J211" s="36"/>
      <c r="K211" s="36"/>
      <c r="L211" s="36"/>
      <c r="M211" s="36"/>
      <c r="N211" s="36"/>
      <c r="O211" s="29"/>
      <c r="P211" s="36"/>
      <c r="Q211" s="29"/>
      <c r="R211" s="36"/>
      <c r="S211" s="36"/>
      <c r="T211" s="36"/>
      <c r="U211" s="36"/>
      <c r="V211" s="36"/>
      <c r="W211" s="36"/>
      <c r="X211" s="36"/>
      <c r="Y211" s="29"/>
      <c r="Z211" s="36"/>
      <c r="AA211" s="66"/>
      <c r="AB211" s="36"/>
      <c r="AC211" s="36"/>
      <c r="AD211" s="36"/>
      <c r="AE211" s="36"/>
      <c r="AF211" s="36"/>
      <c r="AG211" s="36"/>
      <c r="AH211" s="29"/>
      <c r="AI211" s="36"/>
      <c r="AJ211" s="29"/>
      <c r="AK211" s="36"/>
      <c r="AL211" s="36"/>
      <c r="AM211" s="36"/>
      <c r="AN211" s="29"/>
      <c r="AO211" s="36"/>
      <c r="AP211" s="29"/>
      <c r="AQ211" s="36"/>
      <c r="AR211" s="29"/>
      <c r="AS211" s="36"/>
      <c r="AT211" s="36"/>
      <c r="AU211" s="36"/>
      <c r="AV211" s="29"/>
      <c r="AW211" s="36"/>
      <c r="AX211" s="36"/>
      <c r="AY211" s="36"/>
      <c r="AZ211" s="29"/>
      <c r="BA211" s="36"/>
      <c r="BB211" s="36"/>
      <c r="BC211" s="36"/>
      <c r="BD211" s="36"/>
      <c r="BE211" s="36"/>
      <c r="BF211" s="36"/>
      <c r="BG211" s="36"/>
      <c r="BH211" s="36"/>
      <c r="BI211" s="36"/>
      <c r="BJ211" s="29"/>
      <c r="BK211" s="36"/>
      <c r="BL211" s="29"/>
      <c r="BM211" s="36"/>
      <c r="BN211" s="36"/>
      <c r="BO211" s="36"/>
      <c r="BP211" s="29"/>
      <c r="BQ211" s="36"/>
      <c r="BR211" s="29"/>
      <c r="BS211" s="36"/>
      <c r="BT211" s="36"/>
      <c r="BU211" s="36"/>
      <c r="BV211" s="36"/>
    </row>
    <row r="212" spans="1:75" x14ac:dyDescent="0.25">
      <c r="A212" s="16">
        <v>210</v>
      </c>
      <c r="B212" s="16">
        <v>1</v>
      </c>
      <c r="C212" s="31" t="s">
        <v>667</v>
      </c>
      <c r="D212" s="40">
        <f>июнь!D212-июнь!E212</f>
        <v>1116.6293658743962</v>
      </c>
      <c r="E212" s="40">
        <f t="shared" si="3"/>
        <v>0</v>
      </c>
      <c r="F212" s="36"/>
      <c r="G212" s="36"/>
      <c r="H212" s="36"/>
      <c r="I212" s="27"/>
      <c r="J212" s="36"/>
      <c r="K212" s="36"/>
      <c r="L212" s="36"/>
      <c r="M212" s="36"/>
      <c r="N212" s="36"/>
      <c r="O212" s="29"/>
      <c r="P212" s="36"/>
      <c r="Q212" s="29"/>
      <c r="R212" s="36"/>
      <c r="S212" s="36"/>
      <c r="T212" s="36"/>
      <c r="U212" s="36"/>
      <c r="V212" s="36"/>
      <c r="W212" s="36"/>
      <c r="X212" s="36"/>
      <c r="Y212" s="29"/>
      <c r="Z212" s="36"/>
      <c r="AA212" s="66"/>
      <c r="AB212" s="36"/>
      <c r="AC212" s="36"/>
      <c r="AD212" s="36"/>
      <c r="AE212" s="36"/>
      <c r="AF212" s="36"/>
      <c r="AG212" s="36"/>
      <c r="AH212" s="29"/>
      <c r="AI212" s="36"/>
      <c r="AJ212" s="29"/>
      <c r="AK212" s="36"/>
      <c r="AL212" s="36"/>
      <c r="AM212" s="36"/>
      <c r="AN212" s="29"/>
      <c r="AO212" s="36"/>
      <c r="AP212" s="29"/>
      <c r="AQ212" s="36"/>
      <c r="AR212" s="29"/>
      <c r="AS212" s="36"/>
      <c r="AT212" s="36"/>
      <c r="AU212" s="36"/>
      <c r="AV212" s="29"/>
      <c r="AW212" s="36"/>
      <c r="AX212" s="36"/>
      <c r="AY212" s="36"/>
      <c r="AZ212" s="29"/>
      <c r="BA212" s="36"/>
      <c r="BB212" s="36"/>
      <c r="BC212" s="36"/>
      <c r="BD212" s="36"/>
      <c r="BE212" s="36"/>
      <c r="BF212" s="36"/>
      <c r="BG212" s="36"/>
      <c r="BH212" s="36"/>
      <c r="BI212" s="36"/>
      <c r="BJ212" s="29"/>
      <c r="BK212" s="36"/>
      <c r="BL212" s="29"/>
      <c r="BM212" s="36"/>
      <c r="BN212" s="36"/>
      <c r="BO212" s="36"/>
      <c r="BP212" s="29"/>
      <c r="BQ212" s="36"/>
      <c r="BR212" s="29"/>
      <c r="BS212" s="36"/>
      <c r="BT212" s="36"/>
      <c r="BU212" s="36"/>
      <c r="BV212" s="36"/>
    </row>
    <row r="213" spans="1:75" s="86" customFormat="1" x14ac:dyDescent="0.25">
      <c r="A213" s="79">
        <v>211</v>
      </c>
      <c r="B213" s="79">
        <v>1</v>
      </c>
      <c r="C213" s="80" t="s">
        <v>668</v>
      </c>
      <c r="D213" s="81">
        <f>июнь!D213-июнь!E213</f>
        <v>-923.54435435748792</v>
      </c>
      <c r="E213" s="81">
        <f t="shared" si="3"/>
        <v>0.626</v>
      </c>
      <c r="F213" s="82"/>
      <c r="G213" s="82"/>
      <c r="H213" s="82"/>
      <c r="I213" s="83"/>
      <c r="J213" s="82"/>
      <c r="K213" s="82"/>
      <c r="L213" s="82"/>
      <c r="M213" s="82"/>
      <c r="N213" s="82"/>
      <c r="O213" s="84"/>
      <c r="P213" s="82"/>
      <c r="Q213" s="84"/>
      <c r="R213" s="82"/>
      <c r="S213" s="82"/>
      <c r="T213" s="82"/>
      <c r="U213" s="82"/>
      <c r="V213" s="82"/>
      <c r="W213" s="82"/>
      <c r="X213" s="82"/>
      <c r="Y213" s="84"/>
      <c r="Z213" s="82"/>
      <c r="AA213" s="85"/>
      <c r="AB213" s="82"/>
      <c r="AC213" s="82"/>
      <c r="AD213" s="82"/>
      <c r="AE213" s="82"/>
      <c r="AF213" s="82"/>
      <c r="AG213" s="82"/>
      <c r="AH213" s="84">
        <v>1</v>
      </c>
      <c r="AI213" s="82">
        <v>0.626</v>
      </c>
      <c r="AJ213" s="84"/>
      <c r="AK213" s="82"/>
      <c r="AL213" s="82"/>
      <c r="AM213" s="82"/>
      <c r="AN213" s="84"/>
      <c r="AO213" s="82"/>
      <c r="AP213" s="84"/>
      <c r="AQ213" s="82"/>
      <c r="AR213" s="84"/>
      <c r="AS213" s="82"/>
      <c r="AT213" s="82"/>
      <c r="AU213" s="82"/>
      <c r="AV213" s="84"/>
      <c r="AW213" s="82"/>
      <c r="AX213" s="82"/>
      <c r="AY213" s="82"/>
      <c r="AZ213" s="84"/>
      <c r="BA213" s="82"/>
      <c r="BB213" s="82"/>
      <c r="BC213" s="82"/>
      <c r="BD213" s="82"/>
      <c r="BE213" s="82"/>
      <c r="BF213" s="82"/>
      <c r="BG213" s="82"/>
      <c r="BH213" s="82"/>
      <c r="BI213" s="82"/>
      <c r="BJ213" s="84"/>
      <c r="BK213" s="82"/>
      <c r="BL213" s="84"/>
      <c r="BM213" s="82"/>
      <c r="BN213" s="82"/>
      <c r="BO213" s="82"/>
      <c r="BP213" s="84"/>
      <c r="BQ213" s="82"/>
      <c r="BR213" s="84"/>
      <c r="BS213" s="82"/>
      <c r="BT213" s="82"/>
      <c r="BU213" s="82"/>
      <c r="BV213" s="82"/>
    </row>
    <row r="214" spans="1:75" s="86" customFormat="1" x14ac:dyDescent="0.25">
      <c r="A214" s="79">
        <v>212</v>
      </c>
      <c r="B214" s="79">
        <v>1</v>
      </c>
      <c r="C214" s="80" t="s">
        <v>669</v>
      </c>
      <c r="D214" s="81">
        <f>июнь!D214-июнь!E214</f>
        <v>1763.0092232753625</v>
      </c>
      <c r="E214" s="81">
        <f t="shared" si="3"/>
        <v>103.76600000000001</v>
      </c>
      <c r="F214" s="82"/>
      <c r="G214" s="82"/>
      <c r="H214" s="82"/>
      <c r="I214" s="83"/>
      <c r="J214" s="82"/>
      <c r="K214" s="82"/>
      <c r="L214" s="82"/>
      <c r="M214" s="82"/>
      <c r="N214" s="82"/>
      <c r="O214" s="84"/>
      <c r="P214" s="82"/>
      <c r="Q214" s="84"/>
      <c r="R214" s="82"/>
      <c r="S214" s="82"/>
      <c r="T214" s="82"/>
      <c r="U214" s="82"/>
      <c r="V214" s="82"/>
      <c r="W214" s="82"/>
      <c r="X214" s="82"/>
      <c r="Y214" s="84"/>
      <c r="Z214" s="82"/>
      <c r="AA214" s="85"/>
      <c r="AB214" s="82"/>
      <c r="AC214" s="82"/>
      <c r="AD214" s="82"/>
      <c r="AE214" s="82"/>
      <c r="AF214" s="82"/>
      <c r="AG214" s="82"/>
      <c r="AH214" s="84"/>
      <c r="AI214" s="82"/>
      <c r="AJ214" s="84"/>
      <c r="AK214" s="82"/>
      <c r="AL214" s="82"/>
      <c r="AM214" s="82"/>
      <c r="AN214" s="84"/>
      <c r="AO214" s="82"/>
      <c r="AP214" s="84">
        <v>3</v>
      </c>
      <c r="AQ214" s="82">
        <v>102</v>
      </c>
      <c r="AR214" s="84"/>
      <c r="AS214" s="82"/>
      <c r="AT214" s="82"/>
      <c r="AU214" s="82"/>
      <c r="AV214" s="84"/>
      <c r="AW214" s="82"/>
      <c r="AX214" s="82"/>
      <c r="AY214" s="82"/>
      <c r="AZ214" s="84"/>
      <c r="BA214" s="82"/>
      <c r="BB214" s="82"/>
      <c r="BC214" s="82"/>
      <c r="BD214" s="82"/>
      <c r="BE214" s="82"/>
      <c r="BF214" s="82"/>
      <c r="BG214" s="82"/>
      <c r="BH214" s="82"/>
      <c r="BI214" s="82"/>
      <c r="BJ214" s="84"/>
      <c r="BK214" s="82"/>
      <c r="BL214" s="84"/>
      <c r="BM214" s="82"/>
      <c r="BN214" s="82"/>
      <c r="BO214" s="82"/>
      <c r="BP214" s="84"/>
      <c r="BQ214" s="82"/>
      <c r="BR214" s="84"/>
      <c r="BS214" s="82"/>
      <c r="BT214" s="82"/>
      <c r="BU214" s="82"/>
      <c r="BV214" s="82">
        <v>1.766</v>
      </c>
      <c r="BW214" s="86" t="s">
        <v>1160</v>
      </c>
    </row>
    <row r="215" spans="1:75" x14ac:dyDescent="0.25">
      <c r="A215" s="16">
        <v>213</v>
      </c>
      <c r="B215" s="16">
        <v>1</v>
      </c>
      <c r="C215" s="31" t="s">
        <v>670</v>
      </c>
      <c r="D215" s="40">
        <f>июнь!D215-июнь!E215</f>
        <v>138.84470497584539</v>
      </c>
      <c r="E215" s="40">
        <f t="shared" si="3"/>
        <v>0</v>
      </c>
      <c r="F215" s="36"/>
      <c r="G215" s="36"/>
      <c r="H215" s="36"/>
      <c r="I215" s="27"/>
      <c r="J215" s="36"/>
      <c r="K215" s="36"/>
      <c r="L215" s="36"/>
      <c r="M215" s="36"/>
      <c r="N215" s="36"/>
      <c r="O215" s="29"/>
      <c r="P215" s="36"/>
      <c r="Q215" s="29"/>
      <c r="R215" s="36"/>
      <c r="S215" s="36"/>
      <c r="T215" s="36"/>
      <c r="U215" s="36"/>
      <c r="V215" s="36"/>
      <c r="W215" s="36"/>
      <c r="X215" s="36"/>
      <c r="Y215" s="29"/>
      <c r="Z215" s="36"/>
      <c r="AA215" s="66"/>
      <c r="AB215" s="36"/>
      <c r="AC215" s="36"/>
      <c r="AD215" s="36"/>
      <c r="AE215" s="36"/>
      <c r="AF215" s="36"/>
      <c r="AG215" s="36"/>
      <c r="AH215" s="29"/>
      <c r="AI215" s="36"/>
      <c r="AJ215" s="29"/>
      <c r="AK215" s="36"/>
      <c r="AL215" s="36"/>
      <c r="AM215" s="36"/>
      <c r="AN215" s="29"/>
      <c r="AO215" s="36"/>
      <c r="AP215" s="29"/>
      <c r="AQ215" s="36"/>
      <c r="AR215" s="29"/>
      <c r="AS215" s="36"/>
      <c r="AT215" s="36"/>
      <c r="AU215" s="36"/>
      <c r="AV215" s="29"/>
      <c r="AW215" s="36"/>
      <c r="AX215" s="36"/>
      <c r="AY215" s="36"/>
      <c r="AZ215" s="29"/>
      <c r="BA215" s="36"/>
      <c r="BB215" s="36"/>
      <c r="BC215" s="36"/>
      <c r="BD215" s="36"/>
      <c r="BE215" s="36"/>
      <c r="BF215" s="36"/>
      <c r="BG215" s="36"/>
      <c r="BH215" s="36"/>
      <c r="BI215" s="36"/>
      <c r="BJ215" s="29"/>
      <c r="BK215" s="36"/>
      <c r="BL215" s="29"/>
      <c r="BM215" s="36"/>
      <c r="BN215" s="36"/>
      <c r="BO215" s="36"/>
      <c r="BP215" s="29"/>
      <c r="BQ215" s="36"/>
      <c r="BR215" s="29"/>
      <c r="BS215" s="36"/>
      <c r="BT215" s="36"/>
      <c r="BU215" s="36"/>
      <c r="BV215" s="36"/>
    </row>
    <row r="216" spans="1:75" x14ac:dyDescent="0.25">
      <c r="A216" s="16">
        <v>214</v>
      </c>
      <c r="B216" s="16">
        <v>1</v>
      </c>
      <c r="C216" s="31" t="s">
        <v>671</v>
      </c>
      <c r="D216" s="40">
        <f>июнь!D216-июнь!E216</f>
        <v>611.46888412560384</v>
      </c>
      <c r="E216" s="40">
        <f t="shared" si="3"/>
        <v>0</v>
      </c>
      <c r="F216" s="36"/>
      <c r="G216" s="36"/>
      <c r="H216" s="36"/>
      <c r="I216" s="27"/>
      <c r="J216" s="36"/>
      <c r="K216" s="36"/>
      <c r="L216" s="36"/>
      <c r="M216" s="36"/>
      <c r="N216" s="36"/>
      <c r="O216" s="29"/>
      <c r="P216" s="36"/>
      <c r="Q216" s="29"/>
      <c r="R216" s="36"/>
      <c r="S216" s="36"/>
      <c r="T216" s="36"/>
      <c r="U216" s="36"/>
      <c r="V216" s="36"/>
      <c r="W216" s="36"/>
      <c r="X216" s="36"/>
      <c r="Y216" s="29"/>
      <c r="Z216" s="36"/>
      <c r="AA216" s="66"/>
      <c r="AB216" s="36"/>
      <c r="AC216" s="36"/>
      <c r="AD216" s="36"/>
      <c r="AE216" s="36"/>
      <c r="AF216" s="36"/>
      <c r="AG216" s="36"/>
      <c r="AH216" s="29"/>
      <c r="AI216" s="36"/>
      <c r="AJ216" s="29"/>
      <c r="AK216" s="36"/>
      <c r="AL216" s="36"/>
      <c r="AM216" s="36"/>
      <c r="AN216" s="29"/>
      <c r="AO216" s="36"/>
      <c r="AP216" s="29"/>
      <c r="AQ216" s="36"/>
      <c r="AR216" s="29"/>
      <c r="AS216" s="36"/>
      <c r="AT216" s="36"/>
      <c r="AU216" s="36"/>
      <c r="AV216" s="29"/>
      <c r="AW216" s="36"/>
      <c r="AX216" s="36"/>
      <c r="AY216" s="36"/>
      <c r="AZ216" s="29"/>
      <c r="BA216" s="36"/>
      <c r="BB216" s="36"/>
      <c r="BC216" s="36"/>
      <c r="BD216" s="36"/>
      <c r="BE216" s="36"/>
      <c r="BF216" s="36"/>
      <c r="BG216" s="36"/>
      <c r="BH216" s="36"/>
      <c r="BI216" s="36"/>
      <c r="BJ216" s="29"/>
      <c r="BK216" s="36"/>
      <c r="BL216" s="29"/>
      <c r="BM216" s="36"/>
      <c r="BN216" s="36"/>
      <c r="BO216" s="36"/>
      <c r="BP216" s="29"/>
      <c r="BQ216" s="36"/>
      <c r="BR216" s="29"/>
      <c r="BS216" s="36"/>
      <c r="BT216" s="36"/>
      <c r="BU216" s="36"/>
      <c r="BV216" s="36"/>
    </row>
    <row r="217" spans="1:75" x14ac:dyDescent="0.25">
      <c r="A217" s="16">
        <v>215</v>
      </c>
      <c r="B217" s="16">
        <v>1</v>
      </c>
      <c r="C217" s="31" t="s">
        <v>672</v>
      </c>
      <c r="D217" s="40">
        <f>июнь!D217-июнь!E217</f>
        <v>530.85753051207735</v>
      </c>
      <c r="E217" s="40">
        <f t="shared" si="3"/>
        <v>0</v>
      </c>
      <c r="F217" s="36"/>
      <c r="G217" s="36"/>
      <c r="H217" s="36"/>
      <c r="I217" s="27"/>
      <c r="J217" s="36"/>
      <c r="K217" s="36"/>
      <c r="L217" s="36"/>
      <c r="M217" s="36"/>
      <c r="N217" s="36"/>
      <c r="O217" s="29"/>
      <c r="P217" s="36"/>
      <c r="Q217" s="29"/>
      <c r="R217" s="36"/>
      <c r="S217" s="36"/>
      <c r="T217" s="36"/>
      <c r="U217" s="36"/>
      <c r="V217" s="36"/>
      <c r="W217" s="36"/>
      <c r="X217" s="36"/>
      <c r="Y217" s="29"/>
      <c r="Z217" s="36"/>
      <c r="AA217" s="66"/>
      <c r="AB217" s="36"/>
      <c r="AC217" s="36"/>
      <c r="AD217" s="36"/>
      <c r="AE217" s="36"/>
      <c r="AF217" s="36"/>
      <c r="AG217" s="36"/>
      <c r="AH217" s="29"/>
      <c r="AI217" s="36"/>
      <c r="AJ217" s="29"/>
      <c r="AK217" s="36"/>
      <c r="AL217" s="36"/>
      <c r="AM217" s="36"/>
      <c r="AN217" s="29"/>
      <c r="AO217" s="36"/>
      <c r="AP217" s="29"/>
      <c r="AQ217" s="36"/>
      <c r="AR217" s="29"/>
      <c r="AS217" s="36"/>
      <c r="AT217" s="36"/>
      <c r="AU217" s="36"/>
      <c r="AV217" s="29"/>
      <c r="AW217" s="36"/>
      <c r="AX217" s="36"/>
      <c r="AY217" s="36"/>
      <c r="AZ217" s="29"/>
      <c r="BA217" s="36"/>
      <c r="BB217" s="36"/>
      <c r="BC217" s="36"/>
      <c r="BD217" s="36"/>
      <c r="BE217" s="36"/>
      <c r="BF217" s="36"/>
      <c r="BG217" s="36"/>
      <c r="BH217" s="36"/>
      <c r="BI217" s="36"/>
      <c r="BJ217" s="29"/>
      <c r="BK217" s="36"/>
      <c r="BL217" s="29"/>
      <c r="BM217" s="36"/>
      <c r="BN217" s="36"/>
      <c r="BO217" s="36"/>
      <c r="BP217" s="29"/>
      <c r="BQ217" s="36"/>
      <c r="BR217" s="29"/>
      <c r="BS217" s="36"/>
      <c r="BT217" s="36"/>
      <c r="BU217" s="36"/>
      <c r="BV217" s="36"/>
    </row>
    <row r="218" spans="1:75" x14ac:dyDescent="0.25">
      <c r="A218" s="16">
        <v>216</v>
      </c>
      <c r="B218" s="16">
        <v>1</v>
      </c>
      <c r="C218" s="31" t="s">
        <v>673</v>
      </c>
      <c r="D218" s="40">
        <f>июнь!D218-июнь!E218</f>
        <v>496.17247823188404</v>
      </c>
      <c r="E218" s="40">
        <f t="shared" si="3"/>
        <v>0</v>
      </c>
      <c r="F218" s="36"/>
      <c r="G218" s="36"/>
      <c r="H218" s="36"/>
      <c r="I218" s="27"/>
      <c r="J218" s="36"/>
      <c r="K218" s="36"/>
      <c r="L218" s="36"/>
      <c r="M218" s="36"/>
      <c r="N218" s="36"/>
      <c r="O218" s="29"/>
      <c r="P218" s="36"/>
      <c r="Q218" s="29"/>
      <c r="R218" s="36"/>
      <c r="S218" s="36"/>
      <c r="T218" s="36"/>
      <c r="U218" s="36"/>
      <c r="V218" s="36"/>
      <c r="W218" s="36"/>
      <c r="X218" s="36"/>
      <c r="Y218" s="29"/>
      <c r="Z218" s="36"/>
      <c r="AA218" s="66"/>
      <c r="AB218" s="36"/>
      <c r="AC218" s="36"/>
      <c r="AD218" s="36"/>
      <c r="AE218" s="36"/>
      <c r="AF218" s="36"/>
      <c r="AG218" s="36"/>
      <c r="AH218" s="29"/>
      <c r="AI218" s="36"/>
      <c r="AJ218" s="29"/>
      <c r="AK218" s="36"/>
      <c r="AL218" s="36"/>
      <c r="AM218" s="36"/>
      <c r="AN218" s="29"/>
      <c r="AO218" s="36"/>
      <c r="AP218" s="29"/>
      <c r="AQ218" s="36"/>
      <c r="AR218" s="29"/>
      <c r="AS218" s="36"/>
      <c r="AT218" s="36"/>
      <c r="AU218" s="36"/>
      <c r="AV218" s="29"/>
      <c r="AW218" s="36"/>
      <c r="AX218" s="36"/>
      <c r="AY218" s="36"/>
      <c r="AZ218" s="29"/>
      <c r="BA218" s="36"/>
      <c r="BB218" s="36"/>
      <c r="BC218" s="36"/>
      <c r="BD218" s="36"/>
      <c r="BE218" s="36"/>
      <c r="BF218" s="36"/>
      <c r="BG218" s="36"/>
      <c r="BH218" s="36"/>
      <c r="BI218" s="36"/>
      <c r="BJ218" s="29"/>
      <c r="BK218" s="36"/>
      <c r="BL218" s="29"/>
      <c r="BM218" s="36"/>
      <c r="BN218" s="36"/>
      <c r="BO218" s="36"/>
      <c r="BP218" s="29"/>
      <c r="BQ218" s="36"/>
      <c r="BR218" s="29"/>
      <c r="BS218" s="36"/>
      <c r="BT218" s="36"/>
      <c r="BU218" s="36"/>
      <c r="BV218" s="36"/>
    </row>
    <row r="219" spans="1:75" x14ac:dyDescent="0.25">
      <c r="A219" s="16">
        <v>217</v>
      </c>
      <c r="B219" s="16">
        <v>1</v>
      </c>
      <c r="C219" s="31" t="s">
        <v>674</v>
      </c>
      <c r="D219" s="40">
        <f>июнь!D219-июнь!E219</f>
        <v>395.80067942028978</v>
      </c>
      <c r="E219" s="40">
        <f t="shared" si="3"/>
        <v>0</v>
      </c>
      <c r="F219" s="36"/>
      <c r="G219" s="36"/>
      <c r="H219" s="36"/>
      <c r="I219" s="27"/>
      <c r="J219" s="36"/>
      <c r="K219" s="36"/>
      <c r="L219" s="36"/>
      <c r="M219" s="36"/>
      <c r="N219" s="36"/>
      <c r="O219" s="29"/>
      <c r="P219" s="36"/>
      <c r="Q219" s="29"/>
      <c r="R219" s="36"/>
      <c r="S219" s="36"/>
      <c r="T219" s="36"/>
      <c r="U219" s="36"/>
      <c r="V219" s="36"/>
      <c r="W219" s="36"/>
      <c r="X219" s="36"/>
      <c r="Y219" s="29"/>
      <c r="Z219" s="36"/>
      <c r="AA219" s="66"/>
      <c r="AB219" s="36"/>
      <c r="AC219" s="36"/>
      <c r="AD219" s="36"/>
      <c r="AE219" s="36"/>
      <c r="AF219" s="36"/>
      <c r="AG219" s="36"/>
      <c r="AH219" s="29"/>
      <c r="AI219" s="36"/>
      <c r="AJ219" s="29"/>
      <c r="AK219" s="36"/>
      <c r="AL219" s="36"/>
      <c r="AM219" s="36"/>
      <c r="AN219" s="29"/>
      <c r="AO219" s="36"/>
      <c r="AP219" s="29"/>
      <c r="AQ219" s="36"/>
      <c r="AR219" s="29"/>
      <c r="AS219" s="36"/>
      <c r="AT219" s="36"/>
      <c r="AU219" s="36"/>
      <c r="AV219" s="29"/>
      <c r="AW219" s="36"/>
      <c r="AX219" s="36"/>
      <c r="AY219" s="36"/>
      <c r="AZ219" s="29"/>
      <c r="BA219" s="36"/>
      <c r="BB219" s="36"/>
      <c r="BC219" s="36"/>
      <c r="BD219" s="36"/>
      <c r="BE219" s="36"/>
      <c r="BF219" s="36"/>
      <c r="BG219" s="36"/>
      <c r="BH219" s="36"/>
      <c r="BI219" s="36"/>
      <c r="BJ219" s="29"/>
      <c r="BK219" s="36"/>
      <c r="BL219" s="29"/>
      <c r="BM219" s="36"/>
      <c r="BN219" s="36"/>
      <c r="BO219" s="36"/>
      <c r="BP219" s="29"/>
      <c r="BQ219" s="36"/>
      <c r="BR219" s="29"/>
      <c r="BS219" s="36"/>
      <c r="BT219" s="36"/>
      <c r="BU219" s="36"/>
      <c r="BV219" s="36"/>
    </row>
    <row r="220" spans="1:75" s="86" customFormat="1" x14ac:dyDescent="0.25">
      <c r="A220" s="79">
        <v>218</v>
      </c>
      <c r="B220" s="79">
        <v>1</v>
      </c>
      <c r="C220" s="80" t="s">
        <v>675</v>
      </c>
      <c r="D220" s="81">
        <f>июнь!D220-июнь!E220</f>
        <v>960.62336863768087</v>
      </c>
      <c r="E220" s="81">
        <f t="shared" si="3"/>
        <v>40.411999999999999</v>
      </c>
      <c r="F220" s="82"/>
      <c r="G220" s="82"/>
      <c r="H220" s="82"/>
      <c r="I220" s="83"/>
      <c r="J220" s="82"/>
      <c r="K220" s="82"/>
      <c r="L220" s="82"/>
      <c r="M220" s="82"/>
      <c r="N220" s="82"/>
      <c r="O220" s="84"/>
      <c r="P220" s="82"/>
      <c r="Q220" s="84"/>
      <c r="R220" s="82"/>
      <c r="S220" s="82"/>
      <c r="T220" s="82"/>
      <c r="U220" s="82">
        <v>2.5000000000000001E-2</v>
      </c>
      <c r="V220" s="82">
        <v>40.411999999999999</v>
      </c>
      <c r="W220" s="82"/>
      <c r="X220" s="82"/>
      <c r="Y220" s="84"/>
      <c r="Z220" s="82"/>
      <c r="AA220" s="85"/>
      <c r="AB220" s="82"/>
      <c r="AC220" s="82"/>
      <c r="AD220" s="82"/>
      <c r="AE220" s="82"/>
      <c r="AF220" s="82"/>
      <c r="AG220" s="82"/>
      <c r="AH220" s="84"/>
      <c r="AI220" s="82"/>
      <c r="AJ220" s="84"/>
      <c r="AK220" s="82"/>
      <c r="AL220" s="82"/>
      <c r="AM220" s="82"/>
      <c r="AN220" s="84"/>
      <c r="AO220" s="82"/>
      <c r="AP220" s="84"/>
      <c r="AQ220" s="82"/>
      <c r="AR220" s="84"/>
      <c r="AS220" s="82"/>
      <c r="AT220" s="82"/>
      <c r="AU220" s="82"/>
      <c r="AV220" s="84"/>
      <c r="AW220" s="82"/>
      <c r="AX220" s="82"/>
      <c r="AY220" s="82"/>
      <c r="AZ220" s="84"/>
      <c r="BA220" s="82"/>
      <c r="BB220" s="82"/>
      <c r="BC220" s="82"/>
      <c r="BD220" s="82"/>
      <c r="BE220" s="82"/>
      <c r="BF220" s="82"/>
      <c r="BG220" s="82"/>
      <c r="BH220" s="82"/>
      <c r="BI220" s="82"/>
      <c r="BJ220" s="84"/>
      <c r="BK220" s="82"/>
      <c r="BL220" s="84"/>
      <c r="BM220" s="82"/>
      <c r="BN220" s="82"/>
      <c r="BO220" s="82"/>
      <c r="BP220" s="84"/>
      <c r="BQ220" s="82"/>
      <c r="BR220" s="84"/>
      <c r="BS220" s="82"/>
      <c r="BT220" s="82"/>
      <c r="BU220" s="82"/>
      <c r="BV220" s="82"/>
    </row>
    <row r="221" spans="1:75" x14ac:dyDescent="0.25">
      <c r="A221" s="16">
        <v>219</v>
      </c>
      <c r="B221" s="16">
        <v>1</v>
      </c>
      <c r="C221" s="31" t="s">
        <v>676</v>
      </c>
      <c r="D221" s="40">
        <f>июнь!D221-июнь!E221</f>
        <v>1248.9077181410628</v>
      </c>
      <c r="E221" s="40">
        <f t="shared" si="3"/>
        <v>0</v>
      </c>
      <c r="F221" s="36"/>
      <c r="G221" s="36"/>
      <c r="H221" s="36"/>
      <c r="I221" s="27"/>
      <c r="J221" s="36"/>
      <c r="K221" s="36"/>
      <c r="L221" s="36"/>
      <c r="M221" s="36"/>
      <c r="N221" s="36"/>
      <c r="O221" s="29"/>
      <c r="P221" s="36"/>
      <c r="Q221" s="29"/>
      <c r="R221" s="36"/>
      <c r="S221" s="36"/>
      <c r="T221" s="36"/>
      <c r="U221" s="36"/>
      <c r="V221" s="36"/>
      <c r="W221" s="36"/>
      <c r="X221" s="36"/>
      <c r="Y221" s="29"/>
      <c r="Z221" s="36"/>
      <c r="AA221" s="66"/>
      <c r="AB221" s="36"/>
      <c r="AC221" s="36"/>
      <c r="AD221" s="36"/>
      <c r="AE221" s="36"/>
      <c r="AF221" s="36"/>
      <c r="AG221" s="36"/>
      <c r="AH221" s="29"/>
      <c r="AI221" s="36"/>
      <c r="AJ221" s="29"/>
      <c r="AK221" s="36"/>
      <c r="AL221" s="36"/>
      <c r="AM221" s="36"/>
      <c r="AN221" s="29"/>
      <c r="AO221" s="36"/>
      <c r="AP221" s="29"/>
      <c r="AQ221" s="36"/>
      <c r="AR221" s="29"/>
      <c r="AS221" s="36"/>
      <c r="AT221" s="36"/>
      <c r="AU221" s="36"/>
      <c r="AV221" s="29"/>
      <c r="AW221" s="36"/>
      <c r="AX221" s="36"/>
      <c r="AY221" s="36"/>
      <c r="AZ221" s="29"/>
      <c r="BA221" s="36"/>
      <c r="BB221" s="36"/>
      <c r="BC221" s="36"/>
      <c r="BD221" s="36"/>
      <c r="BE221" s="36"/>
      <c r="BF221" s="36"/>
      <c r="BG221" s="36"/>
      <c r="BH221" s="36"/>
      <c r="BI221" s="36"/>
      <c r="BJ221" s="29"/>
      <c r="BK221" s="36"/>
      <c r="BL221" s="29"/>
      <c r="BM221" s="36"/>
      <c r="BN221" s="36"/>
      <c r="BO221" s="36"/>
      <c r="BP221" s="29"/>
      <c r="BQ221" s="36"/>
      <c r="BR221" s="29"/>
      <c r="BS221" s="36"/>
      <c r="BT221" s="36"/>
      <c r="BU221" s="36"/>
      <c r="BV221" s="36"/>
    </row>
    <row r="222" spans="1:75" x14ac:dyDescent="0.25">
      <c r="A222" s="16">
        <v>220</v>
      </c>
      <c r="B222" s="16">
        <v>1</v>
      </c>
      <c r="C222" s="31" t="s">
        <v>677</v>
      </c>
      <c r="D222" s="40">
        <f>июнь!D222-июнь!E222</f>
        <v>203.12343877294686</v>
      </c>
      <c r="E222" s="40">
        <f t="shared" si="3"/>
        <v>0</v>
      </c>
      <c r="F222" s="36"/>
      <c r="G222" s="36"/>
      <c r="H222" s="36"/>
      <c r="I222" s="27"/>
      <c r="J222" s="36"/>
      <c r="K222" s="36"/>
      <c r="L222" s="36"/>
      <c r="M222" s="36"/>
      <c r="N222" s="36"/>
      <c r="O222" s="29"/>
      <c r="P222" s="36"/>
      <c r="Q222" s="29"/>
      <c r="R222" s="36"/>
      <c r="S222" s="36"/>
      <c r="T222" s="36"/>
      <c r="U222" s="36"/>
      <c r="V222" s="36"/>
      <c r="W222" s="36"/>
      <c r="X222" s="36"/>
      <c r="Y222" s="29"/>
      <c r="Z222" s="36"/>
      <c r="AA222" s="66"/>
      <c r="AB222" s="36"/>
      <c r="AC222" s="36"/>
      <c r="AD222" s="36"/>
      <c r="AE222" s="36"/>
      <c r="AF222" s="36"/>
      <c r="AG222" s="36"/>
      <c r="AH222" s="29"/>
      <c r="AI222" s="36"/>
      <c r="AJ222" s="29"/>
      <c r="AK222" s="36"/>
      <c r="AL222" s="36"/>
      <c r="AM222" s="36"/>
      <c r="AN222" s="29"/>
      <c r="AO222" s="36"/>
      <c r="AP222" s="29"/>
      <c r="AQ222" s="36"/>
      <c r="AR222" s="29"/>
      <c r="AS222" s="36"/>
      <c r="AT222" s="36"/>
      <c r="AU222" s="36"/>
      <c r="AV222" s="29"/>
      <c r="AW222" s="36"/>
      <c r="AX222" s="36"/>
      <c r="AY222" s="36"/>
      <c r="AZ222" s="29"/>
      <c r="BA222" s="36"/>
      <c r="BB222" s="36"/>
      <c r="BC222" s="36"/>
      <c r="BD222" s="36"/>
      <c r="BE222" s="36"/>
      <c r="BF222" s="36"/>
      <c r="BG222" s="36"/>
      <c r="BH222" s="36"/>
      <c r="BI222" s="36"/>
      <c r="BJ222" s="29"/>
      <c r="BK222" s="36"/>
      <c r="BL222" s="29"/>
      <c r="BM222" s="36"/>
      <c r="BN222" s="36"/>
      <c r="BO222" s="36"/>
      <c r="BP222" s="29"/>
      <c r="BQ222" s="36"/>
      <c r="BR222" s="29"/>
      <c r="BS222" s="36"/>
      <c r="BT222" s="36"/>
      <c r="BU222" s="36"/>
      <c r="BV222" s="36"/>
    </row>
    <row r="223" spans="1:75" x14ac:dyDescent="0.25">
      <c r="A223" s="16">
        <v>221</v>
      </c>
      <c r="B223" s="16">
        <v>1</v>
      </c>
      <c r="C223" s="31" t="s">
        <v>678</v>
      </c>
      <c r="D223" s="40">
        <f>июнь!D223-июнь!E223</f>
        <v>-516.82718073429953</v>
      </c>
      <c r="E223" s="40">
        <f t="shared" si="3"/>
        <v>0</v>
      </c>
      <c r="F223" s="36"/>
      <c r="G223" s="36"/>
      <c r="H223" s="36"/>
      <c r="I223" s="27"/>
      <c r="J223" s="36"/>
      <c r="K223" s="36"/>
      <c r="L223" s="36"/>
      <c r="M223" s="36"/>
      <c r="N223" s="36"/>
      <c r="O223" s="29"/>
      <c r="P223" s="36"/>
      <c r="Q223" s="29"/>
      <c r="R223" s="36"/>
      <c r="S223" s="36"/>
      <c r="T223" s="36"/>
      <c r="U223" s="36"/>
      <c r="V223" s="36"/>
      <c r="W223" s="36"/>
      <c r="X223" s="36"/>
      <c r="Y223" s="29"/>
      <c r="Z223" s="36"/>
      <c r="AA223" s="66"/>
      <c r="AB223" s="36"/>
      <c r="AC223" s="36"/>
      <c r="AD223" s="36"/>
      <c r="AE223" s="36"/>
      <c r="AF223" s="36"/>
      <c r="AG223" s="36"/>
      <c r="AH223" s="29"/>
      <c r="AI223" s="36"/>
      <c r="AJ223" s="29"/>
      <c r="AK223" s="36"/>
      <c r="AL223" s="36"/>
      <c r="AM223" s="36"/>
      <c r="AN223" s="29"/>
      <c r="AO223" s="36"/>
      <c r="AP223" s="29"/>
      <c r="AQ223" s="36"/>
      <c r="AR223" s="29"/>
      <c r="AS223" s="36"/>
      <c r="AT223" s="36"/>
      <c r="AU223" s="36"/>
      <c r="AV223" s="29"/>
      <c r="AW223" s="36"/>
      <c r="AX223" s="36"/>
      <c r="AY223" s="36"/>
      <c r="AZ223" s="29"/>
      <c r="BA223" s="36"/>
      <c r="BB223" s="36"/>
      <c r="BC223" s="36"/>
      <c r="BD223" s="36"/>
      <c r="BE223" s="36"/>
      <c r="BF223" s="36"/>
      <c r="BG223" s="36"/>
      <c r="BH223" s="36"/>
      <c r="BI223" s="36"/>
      <c r="BJ223" s="29"/>
      <c r="BK223" s="36"/>
      <c r="BL223" s="29"/>
      <c r="BM223" s="36"/>
      <c r="BN223" s="36"/>
      <c r="BO223" s="36"/>
      <c r="BP223" s="29"/>
      <c r="BQ223" s="36"/>
      <c r="BR223" s="29"/>
      <c r="BS223" s="36"/>
      <c r="BT223" s="36"/>
      <c r="BU223" s="36"/>
      <c r="BV223" s="36"/>
    </row>
    <row r="224" spans="1:75" s="86" customFormat="1" x14ac:dyDescent="0.25">
      <c r="A224" s="79">
        <v>222</v>
      </c>
      <c r="B224" s="79">
        <v>1</v>
      </c>
      <c r="C224" s="80" t="s">
        <v>679</v>
      </c>
      <c r="D224" s="81">
        <f>июнь!D224-июнь!E224</f>
        <v>1839.09669010628</v>
      </c>
      <c r="E224" s="81">
        <f t="shared" si="3"/>
        <v>125.46300000000001</v>
      </c>
      <c r="F224" s="82"/>
      <c r="G224" s="82"/>
      <c r="H224" s="82"/>
      <c r="I224" s="83"/>
      <c r="J224" s="82"/>
      <c r="K224" s="82"/>
      <c r="L224" s="82"/>
      <c r="M224" s="82"/>
      <c r="N224" s="82"/>
      <c r="O224" s="84"/>
      <c r="P224" s="82"/>
      <c r="Q224" s="84"/>
      <c r="R224" s="82"/>
      <c r="S224" s="82"/>
      <c r="T224" s="82"/>
      <c r="U224" s="82"/>
      <c r="V224" s="82"/>
      <c r="W224" s="82"/>
      <c r="X224" s="82"/>
      <c r="Y224" s="84"/>
      <c r="Z224" s="82"/>
      <c r="AA224" s="85"/>
      <c r="AB224" s="82"/>
      <c r="AC224" s="82"/>
      <c r="AD224" s="82"/>
      <c r="AE224" s="82"/>
      <c r="AF224" s="82"/>
      <c r="AG224" s="82"/>
      <c r="AH224" s="84"/>
      <c r="AI224" s="82"/>
      <c r="AJ224" s="84"/>
      <c r="AK224" s="82"/>
      <c r="AL224" s="82"/>
      <c r="AM224" s="82"/>
      <c r="AN224" s="84"/>
      <c r="AO224" s="82"/>
      <c r="AP224" s="84"/>
      <c r="AQ224" s="82"/>
      <c r="AR224" s="84"/>
      <c r="AS224" s="82"/>
      <c r="AT224" s="82"/>
      <c r="AU224" s="82"/>
      <c r="AV224" s="84"/>
      <c r="AW224" s="82"/>
      <c r="AX224" s="82">
        <v>3.7999999999999999E-2</v>
      </c>
      <c r="AY224" s="82">
        <v>36.103000000000002</v>
      </c>
      <c r="AZ224" s="84"/>
      <c r="BA224" s="82"/>
      <c r="BB224" s="82"/>
      <c r="BC224" s="82"/>
      <c r="BD224" s="82">
        <v>4.2999999999999997E-2</v>
      </c>
      <c r="BE224" s="82">
        <v>46.676000000000002</v>
      </c>
      <c r="BF224" s="82"/>
      <c r="BG224" s="82"/>
      <c r="BH224" s="82"/>
      <c r="BI224" s="82"/>
      <c r="BJ224" s="84"/>
      <c r="BK224" s="82"/>
      <c r="BL224" s="84">
        <v>53</v>
      </c>
      <c r="BM224" s="82">
        <v>38.121000000000002</v>
      </c>
      <c r="BN224" s="82"/>
      <c r="BO224" s="82"/>
      <c r="BP224" s="84"/>
      <c r="BQ224" s="82"/>
      <c r="BR224" s="84"/>
      <c r="BS224" s="82"/>
      <c r="BT224" s="82"/>
      <c r="BU224" s="82"/>
      <c r="BV224" s="82">
        <v>4.5629999999999997</v>
      </c>
      <c r="BW224" s="86" t="s">
        <v>1070</v>
      </c>
    </row>
    <row r="225" spans="1:75" s="86" customFormat="1" x14ac:dyDescent="0.25">
      <c r="A225" s="79">
        <v>223</v>
      </c>
      <c r="B225" s="79">
        <v>1</v>
      </c>
      <c r="C225" s="80" t="s">
        <v>680</v>
      </c>
      <c r="D225" s="81">
        <f>июнь!D225-июнь!E225</f>
        <v>-390.6114254879227</v>
      </c>
      <c r="E225" s="81">
        <f t="shared" si="3"/>
        <v>2.7440000000000002</v>
      </c>
      <c r="F225" s="82"/>
      <c r="G225" s="82"/>
      <c r="H225" s="82"/>
      <c r="I225" s="83"/>
      <c r="J225" s="82"/>
      <c r="K225" s="82"/>
      <c r="L225" s="82"/>
      <c r="M225" s="82"/>
      <c r="N225" s="82"/>
      <c r="O225" s="84"/>
      <c r="P225" s="82"/>
      <c r="Q225" s="84"/>
      <c r="R225" s="82"/>
      <c r="S225" s="82"/>
      <c r="T225" s="82"/>
      <c r="U225" s="82"/>
      <c r="V225" s="82"/>
      <c r="W225" s="82"/>
      <c r="X225" s="82"/>
      <c r="Y225" s="84"/>
      <c r="Z225" s="82"/>
      <c r="AA225" s="85"/>
      <c r="AB225" s="82"/>
      <c r="AC225" s="82"/>
      <c r="AD225" s="82"/>
      <c r="AE225" s="82"/>
      <c r="AF225" s="82"/>
      <c r="AG225" s="82"/>
      <c r="AH225" s="84">
        <v>2</v>
      </c>
      <c r="AI225" s="82">
        <v>2.7440000000000002</v>
      </c>
      <c r="AJ225" s="84"/>
      <c r="AK225" s="82"/>
      <c r="AL225" s="82"/>
      <c r="AM225" s="82"/>
      <c r="AN225" s="84"/>
      <c r="AO225" s="82"/>
      <c r="AP225" s="84"/>
      <c r="AQ225" s="82"/>
      <c r="AR225" s="84"/>
      <c r="AS225" s="82"/>
      <c r="AT225" s="82"/>
      <c r="AU225" s="82"/>
      <c r="AV225" s="84"/>
      <c r="AW225" s="82"/>
      <c r="AX225" s="82"/>
      <c r="AY225" s="82"/>
      <c r="AZ225" s="84"/>
      <c r="BA225" s="82"/>
      <c r="BB225" s="82"/>
      <c r="BC225" s="82"/>
      <c r="BD225" s="82"/>
      <c r="BE225" s="82"/>
      <c r="BF225" s="82"/>
      <c r="BG225" s="82"/>
      <c r="BH225" s="82"/>
      <c r="BI225" s="82"/>
      <c r="BJ225" s="84"/>
      <c r="BK225" s="82"/>
      <c r="BL225" s="84"/>
      <c r="BM225" s="82"/>
      <c r="BN225" s="82"/>
      <c r="BO225" s="82"/>
      <c r="BP225" s="84"/>
      <c r="BQ225" s="82"/>
      <c r="BR225" s="84"/>
      <c r="BS225" s="82"/>
      <c r="BT225" s="82"/>
      <c r="BU225" s="82"/>
      <c r="BV225" s="82"/>
    </row>
    <row r="226" spans="1:75" s="86" customFormat="1" x14ac:dyDescent="0.25">
      <c r="A226" s="79">
        <v>224</v>
      </c>
      <c r="B226" s="79">
        <v>1</v>
      </c>
      <c r="C226" s="80" t="s">
        <v>681</v>
      </c>
      <c r="D226" s="81">
        <f>июнь!D226-июнь!E226</f>
        <v>344.63481405797091</v>
      </c>
      <c r="E226" s="81">
        <f t="shared" si="3"/>
        <v>1.952</v>
      </c>
      <c r="F226" s="82"/>
      <c r="G226" s="82"/>
      <c r="H226" s="82"/>
      <c r="I226" s="83"/>
      <c r="J226" s="82"/>
      <c r="K226" s="82"/>
      <c r="L226" s="82"/>
      <c r="M226" s="82"/>
      <c r="N226" s="82"/>
      <c r="O226" s="84"/>
      <c r="P226" s="82"/>
      <c r="Q226" s="84"/>
      <c r="R226" s="82"/>
      <c r="S226" s="82"/>
      <c r="T226" s="82"/>
      <c r="U226" s="82"/>
      <c r="V226" s="82"/>
      <c r="W226" s="82"/>
      <c r="X226" s="82"/>
      <c r="Y226" s="84"/>
      <c r="Z226" s="82"/>
      <c r="AA226" s="85"/>
      <c r="AB226" s="82"/>
      <c r="AC226" s="82"/>
      <c r="AD226" s="82"/>
      <c r="AE226" s="82"/>
      <c r="AF226" s="82"/>
      <c r="AG226" s="82"/>
      <c r="AH226" s="84"/>
      <c r="AI226" s="82"/>
      <c r="AJ226" s="84"/>
      <c r="AK226" s="82"/>
      <c r="AL226" s="82"/>
      <c r="AM226" s="82"/>
      <c r="AN226" s="84"/>
      <c r="AO226" s="82"/>
      <c r="AP226" s="84"/>
      <c r="AQ226" s="82"/>
      <c r="AR226" s="84"/>
      <c r="AS226" s="82"/>
      <c r="AT226" s="82"/>
      <c r="AU226" s="82"/>
      <c r="AV226" s="84"/>
      <c r="AW226" s="82"/>
      <c r="AX226" s="82"/>
      <c r="AY226" s="82"/>
      <c r="AZ226" s="84"/>
      <c r="BA226" s="82"/>
      <c r="BB226" s="82"/>
      <c r="BC226" s="82"/>
      <c r="BD226" s="82"/>
      <c r="BE226" s="82"/>
      <c r="BF226" s="82"/>
      <c r="BG226" s="82"/>
      <c r="BH226" s="82"/>
      <c r="BI226" s="82"/>
      <c r="BJ226" s="84"/>
      <c r="BK226" s="82"/>
      <c r="BL226" s="84"/>
      <c r="BM226" s="82"/>
      <c r="BN226" s="82"/>
      <c r="BO226" s="82"/>
      <c r="BP226" s="84"/>
      <c r="BQ226" s="82"/>
      <c r="BR226" s="84"/>
      <c r="BS226" s="82"/>
      <c r="BT226" s="82"/>
      <c r="BU226" s="82"/>
      <c r="BV226" s="82">
        <v>1.952</v>
      </c>
      <c r="BW226" s="86" t="s">
        <v>1165</v>
      </c>
    </row>
    <row r="227" spans="1:75" x14ac:dyDescent="0.25">
      <c r="A227" s="16">
        <v>225</v>
      </c>
      <c r="B227" s="16">
        <v>1</v>
      </c>
      <c r="C227" s="31" t="s">
        <v>682</v>
      </c>
      <c r="D227" s="40">
        <f>июнь!D227-июнь!E227</f>
        <v>651.67959096618358</v>
      </c>
      <c r="E227" s="40">
        <f t="shared" si="3"/>
        <v>0</v>
      </c>
      <c r="F227" s="36"/>
      <c r="G227" s="36"/>
      <c r="H227" s="36"/>
      <c r="I227" s="27"/>
      <c r="J227" s="36"/>
      <c r="K227" s="36"/>
      <c r="L227" s="36"/>
      <c r="M227" s="36"/>
      <c r="N227" s="36"/>
      <c r="O227" s="29"/>
      <c r="P227" s="36"/>
      <c r="Q227" s="29"/>
      <c r="R227" s="36"/>
      <c r="S227" s="36"/>
      <c r="T227" s="36"/>
      <c r="U227" s="36"/>
      <c r="V227" s="36"/>
      <c r="W227" s="36"/>
      <c r="X227" s="36"/>
      <c r="Y227" s="29"/>
      <c r="Z227" s="36"/>
      <c r="AA227" s="66"/>
      <c r="AB227" s="36"/>
      <c r="AC227" s="36"/>
      <c r="AD227" s="36"/>
      <c r="AE227" s="36"/>
      <c r="AF227" s="36"/>
      <c r="AG227" s="36"/>
      <c r="AH227" s="29"/>
      <c r="AI227" s="36"/>
      <c r="AJ227" s="29"/>
      <c r="AK227" s="36"/>
      <c r="AL227" s="36"/>
      <c r="AM227" s="36"/>
      <c r="AN227" s="29"/>
      <c r="AO227" s="36"/>
      <c r="AP227" s="29"/>
      <c r="AQ227" s="36"/>
      <c r="AR227" s="29"/>
      <c r="AS227" s="36"/>
      <c r="AT227" s="36"/>
      <c r="AU227" s="36"/>
      <c r="AV227" s="29"/>
      <c r="AW227" s="36"/>
      <c r="AX227" s="36"/>
      <c r="AY227" s="36"/>
      <c r="AZ227" s="29"/>
      <c r="BA227" s="36"/>
      <c r="BB227" s="36"/>
      <c r="BC227" s="36"/>
      <c r="BD227" s="36"/>
      <c r="BE227" s="36"/>
      <c r="BF227" s="36"/>
      <c r="BG227" s="36"/>
      <c r="BH227" s="36"/>
      <c r="BI227" s="36"/>
      <c r="BJ227" s="29"/>
      <c r="BK227" s="36"/>
      <c r="BL227" s="29"/>
      <c r="BM227" s="36"/>
      <c r="BN227" s="36"/>
      <c r="BO227" s="36"/>
      <c r="BP227" s="29"/>
      <c r="BQ227" s="36"/>
      <c r="BR227" s="29"/>
      <c r="BS227" s="36"/>
      <c r="BT227" s="36"/>
      <c r="BU227" s="36"/>
      <c r="BV227" s="36"/>
    </row>
    <row r="228" spans="1:75" x14ac:dyDescent="0.25">
      <c r="A228" s="16">
        <v>226</v>
      </c>
      <c r="B228" s="16">
        <v>1</v>
      </c>
      <c r="C228" s="31" t="s">
        <v>683</v>
      </c>
      <c r="D228" s="40">
        <f>июнь!D228-июнь!E228</f>
        <v>108.40603173913044</v>
      </c>
      <c r="E228" s="40">
        <f t="shared" si="3"/>
        <v>0</v>
      </c>
      <c r="F228" s="36"/>
      <c r="G228" s="36"/>
      <c r="H228" s="36"/>
      <c r="I228" s="27"/>
      <c r="J228" s="36"/>
      <c r="K228" s="36"/>
      <c r="L228" s="36"/>
      <c r="M228" s="36"/>
      <c r="N228" s="36"/>
      <c r="O228" s="29"/>
      <c r="P228" s="36"/>
      <c r="Q228" s="29"/>
      <c r="R228" s="36"/>
      <c r="S228" s="36"/>
      <c r="T228" s="36"/>
      <c r="U228" s="36"/>
      <c r="V228" s="36"/>
      <c r="W228" s="36"/>
      <c r="X228" s="36"/>
      <c r="Y228" s="29"/>
      <c r="Z228" s="36"/>
      <c r="AA228" s="66"/>
      <c r="AB228" s="36"/>
      <c r="AC228" s="36"/>
      <c r="AD228" s="36"/>
      <c r="AE228" s="36"/>
      <c r="AF228" s="36"/>
      <c r="AG228" s="36"/>
      <c r="AH228" s="29"/>
      <c r="AI228" s="36"/>
      <c r="AJ228" s="29"/>
      <c r="AK228" s="36"/>
      <c r="AL228" s="36"/>
      <c r="AM228" s="36"/>
      <c r="AN228" s="29"/>
      <c r="AO228" s="36"/>
      <c r="AP228" s="29"/>
      <c r="AQ228" s="36"/>
      <c r="AR228" s="29"/>
      <c r="AS228" s="36"/>
      <c r="AT228" s="36"/>
      <c r="AU228" s="36"/>
      <c r="AV228" s="29"/>
      <c r="AW228" s="36"/>
      <c r="AX228" s="36"/>
      <c r="AY228" s="36"/>
      <c r="AZ228" s="29"/>
      <c r="BA228" s="36"/>
      <c r="BB228" s="36"/>
      <c r="BC228" s="36"/>
      <c r="BD228" s="36"/>
      <c r="BE228" s="36"/>
      <c r="BF228" s="36"/>
      <c r="BG228" s="36"/>
      <c r="BH228" s="36"/>
      <c r="BI228" s="36"/>
      <c r="BJ228" s="29"/>
      <c r="BK228" s="36"/>
      <c r="BL228" s="29"/>
      <c r="BM228" s="36"/>
      <c r="BN228" s="36"/>
      <c r="BO228" s="36"/>
      <c r="BP228" s="29"/>
      <c r="BQ228" s="36"/>
      <c r="BR228" s="29"/>
      <c r="BS228" s="36"/>
      <c r="BT228" s="36"/>
      <c r="BU228" s="36"/>
      <c r="BV228" s="36"/>
    </row>
    <row r="229" spans="1:75" x14ac:dyDescent="0.25">
      <c r="A229" s="16">
        <v>227</v>
      </c>
      <c r="B229" s="16">
        <v>1</v>
      </c>
      <c r="C229" s="31" t="s">
        <v>684</v>
      </c>
      <c r="D229" s="40">
        <f>июнь!D229-июнь!E229</f>
        <v>110.50945537198066</v>
      </c>
      <c r="E229" s="40">
        <f t="shared" si="3"/>
        <v>0</v>
      </c>
      <c r="F229" s="36"/>
      <c r="G229" s="36"/>
      <c r="H229" s="36"/>
      <c r="I229" s="27"/>
      <c r="J229" s="36"/>
      <c r="K229" s="36"/>
      <c r="L229" s="36"/>
      <c r="M229" s="36"/>
      <c r="N229" s="36"/>
      <c r="O229" s="29"/>
      <c r="P229" s="36"/>
      <c r="Q229" s="29"/>
      <c r="R229" s="36"/>
      <c r="S229" s="36"/>
      <c r="T229" s="36"/>
      <c r="U229" s="36"/>
      <c r="V229" s="36"/>
      <c r="W229" s="36"/>
      <c r="X229" s="36"/>
      <c r="Y229" s="29"/>
      <c r="Z229" s="36"/>
      <c r="AA229" s="66"/>
      <c r="AB229" s="36"/>
      <c r="AC229" s="36"/>
      <c r="AD229" s="36"/>
      <c r="AE229" s="36"/>
      <c r="AF229" s="36"/>
      <c r="AG229" s="36"/>
      <c r="AH229" s="29"/>
      <c r="AI229" s="36"/>
      <c r="AJ229" s="29"/>
      <c r="AK229" s="36"/>
      <c r="AL229" s="36"/>
      <c r="AM229" s="36"/>
      <c r="AN229" s="29"/>
      <c r="AO229" s="36"/>
      <c r="AP229" s="29"/>
      <c r="AQ229" s="36"/>
      <c r="AR229" s="29"/>
      <c r="AS229" s="36"/>
      <c r="AT229" s="36"/>
      <c r="AU229" s="36"/>
      <c r="AV229" s="29"/>
      <c r="AW229" s="36"/>
      <c r="AX229" s="36"/>
      <c r="AY229" s="36"/>
      <c r="AZ229" s="29"/>
      <c r="BA229" s="36"/>
      <c r="BB229" s="36"/>
      <c r="BC229" s="36"/>
      <c r="BD229" s="36"/>
      <c r="BE229" s="36"/>
      <c r="BF229" s="36"/>
      <c r="BG229" s="36"/>
      <c r="BH229" s="36"/>
      <c r="BI229" s="36"/>
      <c r="BJ229" s="29"/>
      <c r="BK229" s="36"/>
      <c r="BL229" s="29"/>
      <c r="BM229" s="36"/>
      <c r="BN229" s="36"/>
      <c r="BO229" s="36"/>
      <c r="BP229" s="29"/>
      <c r="BQ229" s="36"/>
      <c r="BR229" s="29"/>
      <c r="BS229" s="36"/>
      <c r="BT229" s="36"/>
      <c r="BU229" s="36"/>
      <c r="BV229" s="36"/>
    </row>
    <row r="230" spans="1:75" x14ac:dyDescent="0.25">
      <c r="A230" s="16">
        <v>228</v>
      </c>
      <c r="B230" s="16">
        <v>1</v>
      </c>
      <c r="C230" s="31" t="s">
        <v>685</v>
      </c>
      <c r="D230" s="40">
        <f>июнь!D230-июнь!E230</f>
        <v>400.05966962318848</v>
      </c>
      <c r="E230" s="40">
        <f t="shared" si="3"/>
        <v>0</v>
      </c>
      <c r="F230" s="36"/>
      <c r="G230" s="36"/>
      <c r="H230" s="36"/>
      <c r="I230" s="27"/>
      <c r="J230" s="36"/>
      <c r="K230" s="36"/>
      <c r="L230" s="36"/>
      <c r="M230" s="36"/>
      <c r="N230" s="36"/>
      <c r="O230" s="29"/>
      <c r="P230" s="36"/>
      <c r="Q230" s="29"/>
      <c r="R230" s="36"/>
      <c r="S230" s="36"/>
      <c r="T230" s="36"/>
      <c r="U230" s="36"/>
      <c r="V230" s="36"/>
      <c r="W230" s="36"/>
      <c r="X230" s="36"/>
      <c r="Y230" s="29"/>
      <c r="Z230" s="36"/>
      <c r="AA230" s="66"/>
      <c r="AB230" s="36"/>
      <c r="AC230" s="36"/>
      <c r="AD230" s="36"/>
      <c r="AE230" s="36"/>
      <c r="AF230" s="36"/>
      <c r="AG230" s="36"/>
      <c r="AH230" s="29"/>
      <c r="AI230" s="36"/>
      <c r="AJ230" s="29"/>
      <c r="AK230" s="36"/>
      <c r="AL230" s="36"/>
      <c r="AM230" s="36"/>
      <c r="AN230" s="29"/>
      <c r="AO230" s="36"/>
      <c r="AP230" s="29"/>
      <c r="AQ230" s="36"/>
      <c r="AR230" s="29"/>
      <c r="AS230" s="36"/>
      <c r="AT230" s="36"/>
      <c r="AU230" s="36"/>
      <c r="AV230" s="29"/>
      <c r="AW230" s="36"/>
      <c r="AX230" s="36"/>
      <c r="AY230" s="36"/>
      <c r="AZ230" s="29"/>
      <c r="BA230" s="36"/>
      <c r="BB230" s="36"/>
      <c r="BC230" s="36"/>
      <c r="BD230" s="36"/>
      <c r="BE230" s="36"/>
      <c r="BF230" s="36"/>
      <c r="BG230" s="36"/>
      <c r="BH230" s="36"/>
      <c r="BI230" s="36"/>
      <c r="BJ230" s="29"/>
      <c r="BK230" s="36"/>
      <c r="BL230" s="29"/>
      <c r="BM230" s="36"/>
      <c r="BN230" s="36"/>
      <c r="BO230" s="36"/>
      <c r="BP230" s="29"/>
      <c r="BQ230" s="36"/>
      <c r="BR230" s="29"/>
      <c r="BS230" s="36"/>
      <c r="BT230" s="36"/>
      <c r="BU230" s="36"/>
      <c r="BV230" s="36"/>
    </row>
    <row r="231" spans="1:75" x14ac:dyDescent="0.25">
      <c r="A231" s="16">
        <v>229</v>
      </c>
      <c r="B231" s="16">
        <v>1</v>
      </c>
      <c r="C231" s="31" t="s">
        <v>686</v>
      </c>
      <c r="D231" s="40">
        <f>июнь!D231-июнь!E231</f>
        <v>-1153.413854251208</v>
      </c>
      <c r="E231" s="40">
        <f t="shared" si="3"/>
        <v>0</v>
      </c>
      <c r="F231" s="36"/>
      <c r="G231" s="36"/>
      <c r="H231" s="36"/>
      <c r="I231" s="27"/>
      <c r="J231" s="36"/>
      <c r="K231" s="36"/>
      <c r="L231" s="36"/>
      <c r="M231" s="36"/>
      <c r="N231" s="36"/>
      <c r="O231" s="29"/>
      <c r="P231" s="36"/>
      <c r="Q231" s="29"/>
      <c r="R231" s="36"/>
      <c r="S231" s="36"/>
      <c r="T231" s="36"/>
      <c r="U231" s="36"/>
      <c r="V231" s="36"/>
      <c r="W231" s="36"/>
      <c r="X231" s="36"/>
      <c r="Y231" s="29"/>
      <c r="Z231" s="36"/>
      <c r="AA231" s="66"/>
      <c r="AB231" s="36"/>
      <c r="AC231" s="36"/>
      <c r="AD231" s="36"/>
      <c r="AE231" s="36"/>
      <c r="AF231" s="36"/>
      <c r="AG231" s="36"/>
      <c r="AH231" s="29"/>
      <c r="AI231" s="36"/>
      <c r="AJ231" s="29"/>
      <c r="AK231" s="36"/>
      <c r="AL231" s="36"/>
      <c r="AM231" s="36"/>
      <c r="AN231" s="29"/>
      <c r="AO231" s="36"/>
      <c r="AP231" s="29"/>
      <c r="AQ231" s="36"/>
      <c r="AR231" s="29"/>
      <c r="AS231" s="36"/>
      <c r="AT231" s="36"/>
      <c r="AU231" s="36"/>
      <c r="AV231" s="29"/>
      <c r="AW231" s="36"/>
      <c r="AX231" s="36"/>
      <c r="AY231" s="36"/>
      <c r="AZ231" s="29"/>
      <c r="BA231" s="36"/>
      <c r="BB231" s="36"/>
      <c r="BC231" s="36"/>
      <c r="BD231" s="36"/>
      <c r="BE231" s="36"/>
      <c r="BF231" s="36"/>
      <c r="BG231" s="36"/>
      <c r="BH231" s="36"/>
      <c r="BI231" s="36"/>
      <c r="BJ231" s="29"/>
      <c r="BK231" s="36"/>
      <c r="BL231" s="29"/>
      <c r="BM231" s="36"/>
      <c r="BN231" s="36"/>
      <c r="BO231" s="36"/>
      <c r="BP231" s="29"/>
      <c r="BQ231" s="36"/>
      <c r="BR231" s="29"/>
      <c r="BS231" s="36"/>
      <c r="BT231" s="36"/>
      <c r="BU231" s="36"/>
      <c r="BV231" s="36"/>
    </row>
    <row r="232" spans="1:75" x14ac:dyDescent="0.25">
      <c r="A232" s="16">
        <v>230</v>
      </c>
      <c r="B232" s="16">
        <v>1</v>
      </c>
      <c r="C232" s="31" t="s">
        <v>687</v>
      </c>
      <c r="D232" s="40">
        <f>июнь!D232-июнь!E232</f>
        <v>294.4139599516908</v>
      </c>
      <c r="E232" s="40">
        <f t="shared" si="3"/>
        <v>0</v>
      </c>
      <c r="F232" s="36"/>
      <c r="G232" s="36"/>
      <c r="H232" s="36"/>
      <c r="I232" s="27"/>
      <c r="J232" s="36"/>
      <c r="K232" s="36"/>
      <c r="L232" s="36"/>
      <c r="M232" s="36"/>
      <c r="N232" s="36"/>
      <c r="O232" s="29"/>
      <c r="P232" s="36"/>
      <c r="Q232" s="29"/>
      <c r="R232" s="36"/>
      <c r="S232" s="36"/>
      <c r="T232" s="36"/>
      <c r="U232" s="36"/>
      <c r="V232" s="36"/>
      <c r="W232" s="36"/>
      <c r="X232" s="36"/>
      <c r="Y232" s="29"/>
      <c r="Z232" s="36"/>
      <c r="AA232" s="66"/>
      <c r="AB232" s="36"/>
      <c r="AC232" s="36"/>
      <c r="AD232" s="36"/>
      <c r="AE232" s="36"/>
      <c r="AF232" s="36"/>
      <c r="AG232" s="36"/>
      <c r="AH232" s="29"/>
      <c r="AI232" s="36"/>
      <c r="AJ232" s="29"/>
      <c r="AK232" s="36"/>
      <c r="AL232" s="36"/>
      <c r="AM232" s="36"/>
      <c r="AN232" s="29"/>
      <c r="AO232" s="36"/>
      <c r="AP232" s="29"/>
      <c r="AQ232" s="36"/>
      <c r="AR232" s="29"/>
      <c r="AS232" s="36"/>
      <c r="AT232" s="36"/>
      <c r="AU232" s="36"/>
      <c r="AV232" s="29"/>
      <c r="AW232" s="36"/>
      <c r="AX232" s="36"/>
      <c r="AY232" s="36"/>
      <c r="AZ232" s="29"/>
      <c r="BA232" s="36"/>
      <c r="BB232" s="36"/>
      <c r="BC232" s="36"/>
      <c r="BD232" s="36"/>
      <c r="BE232" s="36"/>
      <c r="BF232" s="36"/>
      <c r="BG232" s="36"/>
      <c r="BH232" s="36"/>
      <c r="BI232" s="36"/>
      <c r="BJ232" s="29"/>
      <c r="BK232" s="36"/>
      <c r="BL232" s="29"/>
      <c r="BM232" s="36"/>
      <c r="BN232" s="36"/>
      <c r="BO232" s="36"/>
      <c r="BP232" s="29"/>
      <c r="BQ232" s="36"/>
      <c r="BR232" s="29"/>
      <c r="BS232" s="36"/>
      <c r="BT232" s="36"/>
      <c r="BU232" s="36"/>
      <c r="BV232" s="36"/>
    </row>
    <row r="233" spans="1:75" s="86" customFormat="1" x14ac:dyDescent="0.25">
      <c r="A233" s="79">
        <v>231</v>
      </c>
      <c r="B233" s="79">
        <v>1</v>
      </c>
      <c r="C233" s="80" t="s">
        <v>688</v>
      </c>
      <c r="D233" s="81">
        <f>июнь!D233-июнь!E233</f>
        <v>442.8557714202899</v>
      </c>
      <c r="E233" s="81">
        <f t="shared" si="3"/>
        <v>10.315</v>
      </c>
      <c r="F233" s="82"/>
      <c r="G233" s="82"/>
      <c r="H233" s="82"/>
      <c r="I233" s="83"/>
      <c r="J233" s="82"/>
      <c r="K233" s="82"/>
      <c r="L233" s="82"/>
      <c r="M233" s="82"/>
      <c r="N233" s="82"/>
      <c r="O233" s="84"/>
      <c r="P233" s="82"/>
      <c r="Q233" s="84"/>
      <c r="R233" s="82"/>
      <c r="S233" s="82"/>
      <c r="T233" s="82"/>
      <c r="U233" s="82"/>
      <c r="V233" s="82"/>
      <c r="W233" s="82"/>
      <c r="X233" s="82"/>
      <c r="Y233" s="84"/>
      <c r="Z233" s="82"/>
      <c r="AA233" s="85"/>
      <c r="AB233" s="82"/>
      <c r="AC233" s="82"/>
      <c r="AD233" s="82"/>
      <c r="AE233" s="82"/>
      <c r="AF233" s="82"/>
      <c r="AG233" s="82"/>
      <c r="AH233" s="84"/>
      <c r="AI233" s="82"/>
      <c r="AJ233" s="84"/>
      <c r="AK233" s="82"/>
      <c r="AL233" s="82"/>
      <c r="AM233" s="82"/>
      <c r="AN233" s="84"/>
      <c r="AO233" s="82"/>
      <c r="AP233" s="84"/>
      <c r="AQ233" s="82"/>
      <c r="AR233" s="84"/>
      <c r="AS233" s="82"/>
      <c r="AT233" s="82"/>
      <c r="AU233" s="82"/>
      <c r="AV233" s="84"/>
      <c r="AW233" s="82"/>
      <c r="AX233" s="82"/>
      <c r="AY233" s="82"/>
      <c r="AZ233" s="84"/>
      <c r="BA233" s="82"/>
      <c r="BB233" s="82"/>
      <c r="BC233" s="82"/>
      <c r="BD233" s="82"/>
      <c r="BE233" s="82"/>
      <c r="BF233" s="82"/>
      <c r="BG233" s="82"/>
      <c r="BH233" s="82"/>
      <c r="BI233" s="82"/>
      <c r="BJ233" s="84"/>
      <c r="BK233" s="82"/>
      <c r="BL233" s="84">
        <v>7</v>
      </c>
      <c r="BM233" s="82">
        <v>10.315</v>
      </c>
      <c r="BN233" s="82"/>
      <c r="BO233" s="82"/>
      <c r="BP233" s="84"/>
      <c r="BQ233" s="82"/>
      <c r="BR233" s="84"/>
      <c r="BS233" s="82"/>
      <c r="BT233" s="82"/>
      <c r="BU233" s="82"/>
      <c r="BV233" s="82"/>
    </row>
    <row r="234" spans="1:75" x14ac:dyDescent="0.25">
      <c r="A234" s="16">
        <v>232</v>
      </c>
      <c r="B234" s="16">
        <v>2</v>
      </c>
      <c r="C234" s="31" t="s">
        <v>689</v>
      </c>
      <c r="D234" s="40">
        <f>июнь!D234-июнь!E234</f>
        <v>454.13325721739125</v>
      </c>
      <c r="E234" s="40">
        <f t="shared" si="3"/>
        <v>0</v>
      </c>
      <c r="F234" s="36"/>
      <c r="G234" s="36"/>
      <c r="H234" s="36"/>
      <c r="I234" s="27"/>
      <c r="J234" s="36"/>
      <c r="K234" s="36"/>
      <c r="L234" s="36"/>
      <c r="M234" s="36"/>
      <c r="N234" s="36"/>
      <c r="O234" s="29"/>
      <c r="P234" s="36"/>
      <c r="Q234" s="29"/>
      <c r="R234" s="36"/>
      <c r="S234" s="36"/>
      <c r="T234" s="36"/>
      <c r="U234" s="36"/>
      <c r="V234" s="36"/>
      <c r="W234" s="36"/>
      <c r="X234" s="36"/>
      <c r="Y234" s="29"/>
      <c r="Z234" s="36"/>
      <c r="AA234" s="66"/>
      <c r="AB234" s="36"/>
      <c r="AC234" s="36"/>
      <c r="AD234" s="36"/>
      <c r="AE234" s="36"/>
      <c r="AF234" s="36"/>
      <c r="AG234" s="36"/>
      <c r="AH234" s="29"/>
      <c r="AI234" s="36"/>
      <c r="AJ234" s="29"/>
      <c r="AK234" s="36"/>
      <c r="AL234" s="36"/>
      <c r="AM234" s="36"/>
      <c r="AN234" s="29"/>
      <c r="AO234" s="36"/>
      <c r="AP234" s="29"/>
      <c r="AQ234" s="36"/>
      <c r="AR234" s="29"/>
      <c r="AS234" s="36"/>
      <c r="AT234" s="36"/>
      <c r="AU234" s="36"/>
      <c r="AV234" s="29"/>
      <c r="AW234" s="36"/>
      <c r="AX234" s="36"/>
      <c r="AY234" s="36"/>
      <c r="AZ234" s="29"/>
      <c r="BA234" s="36"/>
      <c r="BB234" s="36"/>
      <c r="BC234" s="36"/>
      <c r="BD234" s="36"/>
      <c r="BE234" s="36"/>
      <c r="BF234" s="36"/>
      <c r="BG234" s="36"/>
      <c r="BH234" s="36"/>
      <c r="BI234" s="36"/>
      <c r="BJ234" s="29"/>
      <c r="BK234" s="36"/>
      <c r="BL234" s="29"/>
      <c r="BM234" s="36"/>
      <c r="BN234" s="36"/>
      <c r="BO234" s="36"/>
      <c r="BP234" s="29"/>
      <c r="BQ234" s="36"/>
      <c r="BR234" s="29"/>
      <c r="BS234" s="36"/>
      <c r="BT234" s="36"/>
      <c r="BU234" s="36"/>
      <c r="BV234" s="36"/>
    </row>
    <row r="235" spans="1:75" s="86" customFormat="1" x14ac:dyDescent="0.25">
      <c r="A235" s="79">
        <v>233</v>
      </c>
      <c r="B235" s="79">
        <v>2</v>
      </c>
      <c r="C235" s="80" t="s">
        <v>690</v>
      </c>
      <c r="D235" s="81">
        <f>июнь!D235-июнь!E235</f>
        <v>1942.0629243188403</v>
      </c>
      <c r="E235" s="81">
        <f t="shared" si="3"/>
        <v>1.9</v>
      </c>
      <c r="F235" s="82"/>
      <c r="G235" s="82"/>
      <c r="H235" s="82"/>
      <c r="I235" s="83"/>
      <c r="J235" s="82"/>
      <c r="K235" s="82"/>
      <c r="L235" s="82"/>
      <c r="M235" s="82"/>
      <c r="N235" s="82"/>
      <c r="O235" s="84"/>
      <c r="P235" s="82"/>
      <c r="Q235" s="84"/>
      <c r="R235" s="82"/>
      <c r="S235" s="82"/>
      <c r="T235" s="82"/>
      <c r="U235" s="82"/>
      <c r="V235" s="82"/>
      <c r="W235" s="82"/>
      <c r="X235" s="82"/>
      <c r="Y235" s="84"/>
      <c r="Z235" s="82"/>
      <c r="AA235" s="85"/>
      <c r="AB235" s="82"/>
      <c r="AC235" s="82"/>
      <c r="AD235" s="82"/>
      <c r="AE235" s="82"/>
      <c r="AF235" s="82"/>
      <c r="AG235" s="82"/>
      <c r="AH235" s="84"/>
      <c r="AI235" s="82"/>
      <c r="AJ235" s="84"/>
      <c r="AK235" s="82"/>
      <c r="AL235" s="82">
        <v>2E-3</v>
      </c>
      <c r="AM235" s="82">
        <v>1.9</v>
      </c>
      <c r="AN235" s="84"/>
      <c r="AO235" s="82"/>
      <c r="AP235" s="84"/>
      <c r="AQ235" s="82"/>
      <c r="AR235" s="84"/>
      <c r="AS235" s="82"/>
      <c r="AT235" s="82"/>
      <c r="AU235" s="82"/>
      <c r="AV235" s="84"/>
      <c r="AW235" s="82"/>
      <c r="AX235" s="82"/>
      <c r="AY235" s="82"/>
      <c r="AZ235" s="84"/>
      <c r="BA235" s="82"/>
      <c r="BB235" s="82"/>
      <c r="BC235" s="82"/>
      <c r="BD235" s="82"/>
      <c r="BE235" s="82"/>
      <c r="BF235" s="82"/>
      <c r="BG235" s="82"/>
      <c r="BH235" s="82"/>
      <c r="BI235" s="82"/>
      <c r="BJ235" s="84"/>
      <c r="BK235" s="82"/>
      <c r="BL235" s="84"/>
      <c r="BM235" s="82"/>
      <c r="BN235" s="82"/>
      <c r="BO235" s="82"/>
      <c r="BP235" s="84"/>
      <c r="BQ235" s="82"/>
      <c r="BR235" s="84"/>
      <c r="BS235" s="82"/>
      <c r="BT235" s="82"/>
      <c r="BU235" s="82"/>
      <c r="BV235" s="82"/>
    </row>
    <row r="236" spans="1:75" x14ac:dyDescent="0.25">
      <c r="A236" s="16">
        <v>234</v>
      </c>
      <c r="B236" s="16">
        <v>2</v>
      </c>
      <c r="C236" s="31" t="s">
        <v>691</v>
      </c>
      <c r="D236" s="40">
        <f>июнь!D236-июнь!E236</f>
        <v>136.10509944927537</v>
      </c>
      <c r="E236" s="40">
        <f t="shared" si="3"/>
        <v>0</v>
      </c>
      <c r="F236" s="36"/>
      <c r="G236" s="36"/>
      <c r="H236" s="36"/>
      <c r="I236" s="27"/>
      <c r="J236" s="36"/>
      <c r="K236" s="36"/>
      <c r="L236" s="36"/>
      <c r="M236" s="36"/>
      <c r="N236" s="36"/>
      <c r="O236" s="29"/>
      <c r="P236" s="36"/>
      <c r="Q236" s="29"/>
      <c r="R236" s="36"/>
      <c r="S236" s="36"/>
      <c r="T236" s="36"/>
      <c r="U236" s="36"/>
      <c r="V236" s="36"/>
      <c r="W236" s="36"/>
      <c r="X236" s="36"/>
      <c r="Y236" s="29"/>
      <c r="Z236" s="36"/>
      <c r="AA236" s="66"/>
      <c r="AB236" s="36"/>
      <c r="AC236" s="36"/>
      <c r="AD236" s="36"/>
      <c r="AE236" s="36"/>
      <c r="AF236" s="36"/>
      <c r="AG236" s="36"/>
      <c r="AH236" s="29"/>
      <c r="AI236" s="36"/>
      <c r="AJ236" s="29"/>
      <c r="AK236" s="36"/>
      <c r="AL236" s="36"/>
      <c r="AM236" s="36"/>
      <c r="AN236" s="29"/>
      <c r="AO236" s="36"/>
      <c r="AP236" s="29"/>
      <c r="AQ236" s="36"/>
      <c r="AR236" s="29"/>
      <c r="AS236" s="36"/>
      <c r="AT236" s="36"/>
      <c r="AU236" s="36"/>
      <c r="AV236" s="29"/>
      <c r="AW236" s="36"/>
      <c r="AX236" s="36"/>
      <c r="AY236" s="36"/>
      <c r="AZ236" s="29"/>
      <c r="BA236" s="36"/>
      <c r="BB236" s="36"/>
      <c r="BC236" s="36"/>
      <c r="BD236" s="36"/>
      <c r="BE236" s="36"/>
      <c r="BF236" s="36"/>
      <c r="BG236" s="36"/>
      <c r="BH236" s="36"/>
      <c r="BI236" s="36"/>
      <c r="BJ236" s="29"/>
      <c r="BK236" s="36"/>
      <c r="BL236" s="29"/>
      <c r="BM236" s="36"/>
      <c r="BN236" s="36"/>
      <c r="BO236" s="36"/>
      <c r="BP236" s="29"/>
      <c r="BQ236" s="36"/>
      <c r="BR236" s="29"/>
      <c r="BS236" s="36"/>
      <c r="BT236" s="36"/>
      <c r="BU236" s="36"/>
      <c r="BV236" s="36"/>
    </row>
    <row r="237" spans="1:75" x14ac:dyDescent="0.25">
      <c r="A237" s="16">
        <v>235</v>
      </c>
      <c r="B237" s="16">
        <v>2</v>
      </c>
      <c r="C237" s="31" t="s">
        <v>692</v>
      </c>
      <c r="D237" s="40">
        <f>июнь!D237-июнь!E237</f>
        <v>90.464785835748799</v>
      </c>
      <c r="E237" s="40">
        <f t="shared" si="3"/>
        <v>0</v>
      </c>
      <c r="F237" s="36"/>
      <c r="G237" s="36"/>
      <c r="H237" s="36"/>
      <c r="I237" s="27"/>
      <c r="J237" s="36"/>
      <c r="K237" s="36"/>
      <c r="L237" s="36"/>
      <c r="M237" s="36"/>
      <c r="N237" s="36"/>
      <c r="O237" s="29"/>
      <c r="P237" s="36"/>
      <c r="Q237" s="29"/>
      <c r="R237" s="36"/>
      <c r="S237" s="36"/>
      <c r="T237" s="36"/>
      <c r="U237" s="36"/>
      <c r="V237" s="36"/>
      <c r="W237" s="36"/>
      <c r="X237" s="36"/>
      <c r="Y237" s="29"/>
      <c r="Z237" s="36"/>
      <c r="AA237" s="66"/>
      <c r="AB237" s="36"/>
      <c r="AC237" s="36"/>
      <c r="AD237" s="36"/>
      <c r="AE237" s="36"/>
      <c r="AF237" s="36"/>
      <c r="AG237" s="36"/>
      <c r="AH237" s="29"/>
      <c r="AI237" s="36"/>
      <c r="AJ237" s="29"/>
      <c r="AK237" s="36"/>
      <c r="AL237" s="36"/>
      <c r="AM237" s="36"/>
      <c r="AN237" s="29"/>
      <c r="AO237" s="36"/>
      <c r="AP237" s="29"/>
      <c r="AQ237" s="36"/>
      <c r="AR237" s="29"/>
      <c r="AS237" s="36"/>
      <c r="AT237" s="36"/>
      <c r="AU237" s="36"/>
      <c r="AV237" s="29"/>
      <c r="AW237" s="36"/>
      <c r="AX237" s="36"/>
      <c r="AY237" s="36"/>
      <c r="AZ237" s="29"/>
      <c r="BA237" s="36"/>
      <c r="BB237" s="36"/>
      <c r="BC237" s="36"/>
      <c r="BD237" s="36"/>
      <c r="BE237" s="36"/>
      <c r="BF237" s="36"/>
      <c r="BG237" s="36"/>
      <c r="BH237" s="36"/>
      <c r="BI237" s="36"/>
      <c r="BJ237" s="29"/>
      <c r="BK237" s="36"/>
      <c r="BL237" s="29"/>
      <c r="BM237" s="36"/>
      <c r="BN237" s="36"/>
      <c r="BO237" s="36"/>
      <c r="BP237" s="29"/>
      <c r="BQ237" s="36"/>
      <c r="BR237" s="29"/>
      <c r="BS237" s="36"/>
      <c r="BT237" s="36"/>
      <c r="BU237" s="36"/>
      <c r="BV237" s="36"/>
    </row>
    <row r="238" spans="1:75" x14ac:dyDescent="0.25">
      <c r="A238" s="16">
        <v>236</v>
      </c>
      <c r="B238" s="16">
        <v>2</v>
      </c>
      <c r="C238" s="31" t="s">
        <v>693</v>
      </c>
      <c r="D238" s="40">
        <f>июнь!D238-июнь!E238</f>
        <v>-592.49941399033833</v>
      </c>
      <c r="E238" s="40">
        <f t="shared" si="3"/>
        <v>0</v>
      </c>
      <c r="F238" s="36"/>
      <c r="G238" s="36"/>
      <c r="H238" s="36"/>
      <c r="I238" s="27"/>
      <c r="J238" s="36"/>
      <c r="K238" s="36"/>
      <c r="L238" s="36"/>
      <c r="M238" s="36"/>
      <c r="N238" s="36"/>
      <c r="O238" s="29"/>
      <c r="P238" s="36"/>
      <c r="Q238" s="29"/>
      <c r="R238" s="36"/>
      <c r="S238" s="36"/>
      <c r="T238" s="36"/>
      <c r="U238" s="36"/>
      <c r="V238" s="36"/>
      <c r="W238" s="36"/>
      <c r="X238" s="36"/>
      <c r="Y238" s="29"/>
      <c r="Z238" s="36"/>
      <c r="AA238" s="66"/>
      <c r="AB238" s="36"/>
      <c r="AC238" s="36"/>
      <c r="AD238" s="36"/>
      <c r="AE238" s="36"/>
      <c r="AF238" s="36"/>
      <c r="AG238" s="36"/>
      <c r="AH238" s="29"/>
      <c r="AI238" s="36"/>
      <c r="AJ238" s="29"/>
      <c r="AK238" s="36"/>
      <c r="AL238" s="36"/>
      <c r="AM238" s="36"/>
      <c r="AN238" s="29"/>
      <c r="AO238" s="36"/>
      <c r="AP238" s="29"/>
      <c r="AQ238" s="36"/>
      <c r="AR238" s="29"/>
      <c r="AS238" s="36"/>
      <c r="AT238" s="36"/>
      <c r="AU238" s="36"/>
      <c r="AV238" s="29"/>
      <c r="AW238" s="36"/>
      <c r="AX238" s="36"/>
      <c r="AY238" s="36"/>
      <c r="AZ238" s="29"/>
      <c r="BA238" s="36"/>
      <c r="BB238" s="36"/>
      <c r="BC238" s="36"/>
      <c r="BD238" s="36"/>
      <c r="BE238" s="36"/>
      <c r="BF238" s="36"/>
      <c r="BG238" s="36"/>
      <c r="BH238" s="36"/>
      <c r="BI238" s="36"/>
      <c r="BJ238" s="29"/>
      <c r="BK238" s="36"/>
      <c r="BL238" s="29"/>
      <c r="BM238" s="36"/>
      <c r="BN238" s="36"/>
      <c r="BO238" s="36"/>
      <c r="BP238" s="29"/>
      <c r="BQ238" s="36"/>
      <c r="BR238" s="29"/>
      <c r="BS238" s="36"/>
      <c r="BT238" s="36"/>
      <c r="BU238" s="36"/>
      <c r="BV238" s="36"/>
    </row>
    <row r="239" spans="1:75" x14ac:dyDescent="0.25">
      <c r="A239" s="16">
        <v>237</v>
      </c>
      <c r="B239" s="16">
        <v>2</v>
      </c>
      <c r="C239" s="31" t="s">
        <v>927</v>
      </c>
      <c r="D239" s="40">
        <f>июнь!D239-июнь!E239</f>
        <v>-161.63331975458939</v>
      </c>
      <c r="E239" s="40">
        <f t="shared" si="3"/>
        <v>0</v>
      </c>
      <c r="F239" s="36"/>
      <c r="G239" s="36"/>
      <c r="H239" s="36"/>
      <c r="I239" s="27"/>
      <c r="J239" s="36"/>
      <c r="K239" s="36"/>
      <c r="L239" s="36"/>
      <c r="M239" s="36"/>
      <c r="N239" s="36"/>
      <c r="O239" s="29"/>
      <c r="P239" s="36"/>
      <c r="Q239" s="29"/>
      <c r="R239" s="36"/>
      <c r="S239" s="36"/>
      <c r="T239" s="36"/>
      <c r="U239" s="36"/>
      <c r="V239" s="36"/>
      <c r="W239" s="36"/>
      <c r="X239" s="36"/>
      <c r="Y239" s="29"/>
      <c r="Z239" s="36"/>
      <c r="AA239" s="66"/>
      <c r="AB239" s="36"/>
      <c r="AC239" s="36"/>
      <c r="AD239" s="36"/>
      <c r="AE239" s="36"/>
      <c r="AF239" s="36"/>
      <c r="AG239" s="36"/>
      <c r="AH239" s="29"/>
      <c r="AI239" s="36"/>
      <c r="AJ239" s="29"/>
      <c r="AK239" s="36"/>
      <c r="AL239" s="36"/>
      <c r="AM239" s="36"/>
      <c r="AN239" s="29"/>
      <c r="AO239" s="36"/>
      <c r="AP239" s="29"/>
      <c r="AQ239" s="36"/>
      <c r="AR239" s="29"/>
      <c r="AS239" s="36"/>
      <c r="AT239" s="36"/>
      <c r="AU239" s="36"/>
      <c r="AV239" s="29"/>
      <c r="AW239" s="36"/>
      <c r="AX239" s="36"/>
      <c r="AY239" s="36"/>
      <c r="AZ239" s="29"/>
      <c r="BA239" s="36"/>
      <c r="BB239" s="36"/>
      <c r="BC239" s="36"/>
      <c r="BD239" s="36"/>
      <c r="BE239" s="36"/>
      <c r="BF239" s="36"/>
      <c r="BG239" s="36"/>
      <c r="BH239" s="36"/>
      <c r="BI239" s="36"/>
      <c r="BJ239" s="29"/>
      <c r="BK239" s="36"/>
      <c r="BL239" s="29"/>
      <c r="BM239" s="36"/>
      <c r="BN239" s="36"/>
      <c r="BO239" s="36"/>
      <c r="BP239" s="29"/>
      <c r="BQ239" s="36"/>
      <c r="BR239" s="29"/>
      <c r="BS239" s="36"/>
      <c r="BT239" s="36"/>
      <c r="BU239" s="36"/>
      <c r="BV239" s="36"/>
    </row>
    <row r="240" spans="1:75" x14ac:dyDescent="0.25">
      <c r="A240" s="16">
        <v>238</v>
      </c>
      <c r="B240" s="16">
        <v>2</v>
      </c>
      <c r="C240" s="31" t="s">
        <v>694</v>
      </c>
      <c r="D240" s="40">
        <f>июнь!D240-июнь!E240</f>
        <v>-353.14572516908208</v>
      </c>
      <c r="E240" s="40">
        <f t="shared" si="3"/>
        <v>0</v>
      </c>
      <c r="F240" s="36"/>
      <c r="G240" s="36"/>
      <c r="H240" s="36"/>
      <c r="I240" s="27"/>
      <c r="J240" s="36"/>
      <c r="K240" s="36"/>
      <c r="L240" s="36"/>
      <c r="M240" s="36"/>
      <c r="N240" s="36"/>
      <c r="O240" s="29"/>
      <c r="P240" s="36"/>
      <c r="Q240" s="29"/>
      <c r="R240" s="36"/>
      <c r="S240" s="36"/>
      <c r="T240" s="36"/>
      <c r="U240" s="36"/>
      <c r="V240" s="36"/>
      <c r="W240" s="36"/>
      <c r="X240" s="36"/>
      <c r="Y240" s="29"/>
      <c r="Z240" s="36"/>
      <c r="AA240" s="66"/>
      <c r="AB240" s="36"/>
      <c r="AC240" s="36"/>
      <c r="AD240" s="36"/>
      <c r="AE240" s="36"/>
      <c r="AF240" s="36"/>
      <c r="AG240" s="36"/>
      <c r="AH240" s="29"/>
      <c r="AI240" s="36"/>
      <c r="AJ240" s="29"/>
      <c r="AK240" s="36"/>
      <c r="AL240" s="36"/>
      <c r="AM240" s="36"/>
      <c r="AN240" s="29"/>
      <c r="AO240" s="36"/>
      <c r="AP240" s="29"/>
      <c r="AQ240" s="36"/>
      <c r="AR240" s="29"/>
      <c r="AS240" s="36"/>
      <c r="AT240" s="36"/>
      <c r="AU240" s="36"/>
      <c r="AV240" s="29"/>
      <c r="AW240" s="36"/>
      <c r="AX240" s="36"/>
      <c r="AY240" s="36"/>
      <c r="AZ240" s="29"/>
      <c r="BA240" s="36"/>
      <c r="BB240" s="36"/>
      <c r="BC240" s="36"/>
      <c r="BD240" s="36"/>
      <c r="BE240" s="36"/>
      <c r="BF240" s="36"/>
      <c r="BG240" s="36"/>
      <c r="BH240" s="36"/>
      <c r="BI240" s="36"/>
      <c r="BJ240" s="29"/>
      <c r="BK240" s="36"/>
      <c r="BL240" s="29"/>
      <c r="BM240" s="36"/>
      <c r="BN240" s="36"/>
      <c r="BO240" s="36"/>
      <c r="BP240" s="29"/>
      <c r="BQ240" s="36"/>
      <c r="BR240" s="29"/>
      <c r="BS240" s="36"/>
      <c r="BT240" s="36"/>
      <c r="BU240" s="36"/>
      <c r="BV240" s="36"/>
    </row>
    <row r="241" spans="1:74" x14ac:dyDescent="0.25">
      <c r="A241" s="16">
        <v>239</v>
      </c>
      <c r="B241" s="16">
        <v>2</v>
      </c>
      <c r="C241" s="31" t="s">
        <v>695</v>
      </c>
      <c r="D241" s="40">
        <f>июнь!D241-июнь!E241</f>
        <v>-1204.3516573217391</v>
      </c>
      <c r="E241" s="40">
        <f t="shared" si="3"/>
        <v>0</v>
      </c>
      <c r="F241" s="36"/>
      <c r="G241" s="36"/>
      <c r="H241" s="36"/>
      <c r="I241" s="27"/>
      <c r="J241" s="36"/>
      <c r="K241" s="36"/>
      <c r="L241" s="36"/>
      <c r="M241" s="36"/>
      <c r="N241" s="36"/>
      <c r="O241" s="29"/>
      <c r="P241" s="36"/>
      <c r="Q241" s="29"/>
      <c r="R241" s="36"/>
      <c r="S241" s="36"/>
      <c r="T241" s="36"/>
      <c r="U241" s="36"/>
      <c r="V241" s="36"/>
      <c r="W241" s="36"/>
      <c r="X241" s="36"/>
      <c r="Y241" s="29"/>
      <c r="Z241" s="36"/>
      <c r="AA241" s="66"/>
      <c r="AB241" s="36"/>
      <c r="AC241" s="36"/>
      <c r="AD241" s="36"/>
      <c r="AE241" s="36"/>
      <c r="AF241" s="36"/>
      <c r="AG241" s="36"/>
      <c r="AH241" s="29"/>
      <c r="AI241" s="36"/>
      <c r="AJ241" s="29"/>
      <c r="AK241" s="36"/>
      <c r="AL241" s="36"/>
      <c r="AM241" s="36"/>
      <c r="AN241" s="29"/>
      <c r="AO241" s="36"/>
      <c r="AP241" s="29"/>
      <c r="AQ241" s="36"/>
      <c r="AR241" s="29"/>
      <c r="AS241" s="36"/>
      <c r="AT241" s="36"/>
      <c r="AU241" s="36"/>
      <c r="AV241" s="29"/>
      <c r="AW241" s="36"/>
      <c r="AX241" s="36"/>
      <c r="AY241" s="36"/>
      <c r="AZ241" s="29"/>
      <c r="BA241" s="36"/>
      <c r="BB241" s="36"/>
      <c r="BC241" s="36"/>
      <c r="BD241" s="36"/>
      <c r="BE241" s="36"/>
      <c r="BF241" s="36"/>
      <c r="BG241" s="36"/>
      <c r="BH241" s="36"/>
      <c r="BI241" s="36"/>
      <c r="BJ241" s="29"/>
      <c r="BK241" s="36"/>
      <c r="BL241" s="29"/>
      <c r="BM241" s="36"/>
      <c r="BN241" s="36"/>
      <c r="BO241" s="36"/>
      <c r="BP241" s="29"/>
      <c r="BQ241" s="36"/>
      <c r="BR241" s="29"/>
      <c r="BS241" s="36"/>
      <c r="BT241" s="36"/>
      <c r="BU241" s="36"/>
      <c r="BV241" s="36"/>
    </row>
    <row r="242" spans="1:74" s="86" customFormat="1" x14ac:dyDescent="0.25">
      <c r="A242" s="79">
        <v>240</v>
      </c>
      <c r="B242" s="79">
        <v>2</v>
      </c>
      <c r="C242" s="80" t="s">
        <v>696</v>
      </c>
      <c r="D242" s="81">
        <f>июнь!D242-июнь!E242</f>
        <v>445.6073521352655</v>
      </c>
      <c r="E242" s="81">
        <f t="shared" si="3"/>
        <v>314.55900000000003</v>
      </c>
      <c r="F242" s="82"/>
      <c r="G242" s="82"/>
      <c r="H242" s="82"/>
      <c r="I242" s="83"/>
      <c r="J242" s="82"/>
      <c r="K242" s="82"/>
      <c r="L242" s="82"/>
      <c r="M242" s="82"/>
      <c r="N242" s="82"/>
      <c r="O242" s="84"/>
      <c r="P242" s="82"/>
      <c r="Q242" s="84"/>
      <c r="R242" s="82"/>
      <c r="S242" s="82"/>
      <c r="T242" s="82"/>
      <c r="U242" s="82">
        <v>2.5999999999999999E-2</v>
      </c>
      <c r="V242" s="82">
        <v>314.55900000000003</v>
      </c>
      <c r="W242" s="82"/>
      <c r="X242" s="82"/>
      <c r="Y242" s="84"/>
      <c r="Z242" s="82"/>
      <c r="AA242" s="85"/>
      <c r="AB242" s="82"/>
      <c r="AC242" s="82"/>
      <c r="AD242" s="82"/>
      <c r="AE242" s="82"/>
      <c r="AF242" s="82"/>
      <c r="AG242" s="82"/>
      <c r="AH242" s="84"/>
      <c r="AI242" s="82"/>
      <c r="AJ242" s="84"/>
      <c r="AK242" s="82"/>
      <c r="AL242" s="82"/>
      <c r="AM242" s="82"/>
      <c r="AN242" s="84"/>
      <c r="AO242" s="82"/>
      <c r="AP242" s="84"/>
      <c r="AQ242" s="82"/>
      <c r="AR242" s="84"/>
      <c r="AS242" s="82"/>
      <c r="AT242" s="82"/>
      <c r="AU242" s="82"/>
      <c r="AV242" s="84"/>
      <c r="AW242" s="82"/>
      <c r="AX242" s="82"/>
      <c r="AY242" s="82"/>
      <c r="AZ242" s="84"/>
      <c r="BA242" s="82"/>
      <c r="BB242" s="82"/>
      <c r="BC242" s="82"/>
      <c r="BD242" s="82"/>
      <c r="BE242" s="82"/>
      <c r="BF242" s="82"/>
      <c r="BG242" s="82"/>
      <c r="BH242" s="82"/>
      <c r="BI242" s="82"/>
      <c r="BJ242" s="84"/>
      <c r="BK242" s="82"/>
      <c r="BL242" s="84"/>
      <c r="BM242" s="82"/>
      <c r="BN242" s="82"/>
      <c r="BO242" s="82"/>
      <c r="BP242" s="84"/>
      <c r="BQ242" s="82"/>
      <c r="BR242" s="84"/>
      <c r="BS242" s="82"/>
      <c r="BT242" s="82"/>
      <c r="BU242" s="82"/>
      <c r="BV242" s="82"/>
    </row>
    <row r="243" spans="1:74" x14ac:dyDescent="0.25">
      <c r="A243" s="16">
        <v>241</v>
      </c>
      <c r="B243" s="16">
        <v>2</v>
      </c>
      <c r="C243" s="31" t="s">
        <v>697</v>
      </c>
      <c r="D243" s="40">
        <f>июнь!D243-июнь!E243</f>
        <v>230.10993602898549</v>
      </c>
      <c r="E243" s="40">
        <f t="shared" si="3"/>
        <v>0</v>
      </c>
      <c r="F243" s="36"/>
      <c r="G243" s="36"/>
      <c r="H243" s="36"/>
      <c r="I243" s="27"/>
      <c r="J243" s="36"/>
      <c r="K243" s="36"/>
      <c r="L243" s="36"/>
      <c r="M243" s="36"/>
      <c r="N243" s="36"/>
      <c r="O243" s="29"/>
      <c r="P243" s="36"/>
      <c r="Q243" s="29"/>
      <c r="R243" s="36"/>
      <c r="S243" s="36"/>
      <c r="T243" s="36"/>
      <c r="U243" s="36"/>
      <c r="V243" s="36"/>
      <c r="W243" s="36"/>
      <c r="X243" s="36"/>
      <c r="Y243" s="29"/>
      <c r="Z243" s="36"/>
      <c r="AA243" s="66"/>
      <c r="AB243" s="36"/>
      <c r="AC243" s="36"/>
      <c r="AD243" s="36"/>
      <c r="AE243" s="36"/>
      <c r="AF243" s="36"/>
      <c r="AG243" s="36"/>
      <c r="AH243" s="29"/>
      <c r="AI243" s="36"/>
      <c r="AJ243" s="29"/>
      <c r="AK243" s="36"/>
      <c r="AL243" s="36"/>
      <c r="AM243" s="36"/>
      <c r="AN243" s="29"/>
      <c r="AO243" s="36"/>
      <c r="AP243" s="29"/>
      <c r="AQ243" s="36"/>
      <c r="AR243" s="29"/>
      <c r="AS243" s="36"/>
      <c r="AT243" s="36"/>
      <c r="AU243" s="36"/>
      <c r="AV243" s="29"/>
      <c r="AW243" s="36"/>
      <c r="AX243" s="36"/>
      <c r="AY243" s="36"/>
      <c r="AZ243" s="29"/>
      <c r="BA243" s="36"/>
      <c r="BB243" s="36"/>
      <c r="BC243" s="36"/>
      <c r="BD243" s="36"/>
      <c r="BE243" s="36"/>
      <c r="BF243" s="36"/>
      <c r="BG243" s="36"/>
      <c r="BH243" s="36"/>
      <c r="BI243" s="36"/>
      <c r="BJ243" s="29"/>
      <c r="BK243" s="36"/>
      <c r="BL243" s="29"/>
      <c r="BM243" s="36"/>
      <c r="BN243" s="36"/>
      <c r="BO243" s="36"/>
      <c r="BP243" s="29"/>
      <c r="BQ243" s="36"/>
      <c r="BR243" s="29"/>
      <c r="BS243" s="36"/>
      <c r="BT243" s="36"/>
      <c r="BU243" s="36"/>
      <c r="BV243" s="36"/>
    </row>
    <row r="244" spans="1:74" x14ac:dyDescent="0.25">
      <c r="A244" s="16">
        <v>242</v>
      </c>
      <c r="B244" s="16">
        <v>2</v>
      </c>
      <c r="C244" s="31" t="s">
        <v>698</v>
      </c>
      <c r="D244" s="40">
        <f>июнь!D244-июнь!E244</f>
        <v>-1054.3370354589372</v>
      </c>
      <c r="E244" s="40">
        <f t="shared" si="3"/>
        <v>0</v>
      </c>
      <c r="F244" s="36"/>
      <c r="G244" s="36"/>
      <c r="H244" s="36"/>
      <c r="I244" s="27"/>
      <c r="J244" s="36"/>
      <c r="K244" s="36"/>
      <c r="L244" s="36"/>
      <c r="M244" s="36"/>
      <c r="N244" s="36"/>
      <c r="O244" s="29"/>
      <c r="P244" s="36"/>
      <c r="Q244" s="29"/>
      <c r="R244" s="36"/>
      <c r="S244" s="36"/>
      <c r="T244" s="36"/>
      <c r="U244" s="36"/>
      <c r="V244" s="36"/>
      <c r="W244" s="36"/>
      <c r="X244" s="36"/>
      <c r="Y244" s="29"/>
      <c r="Z244" s="36"/>
      <c r="AA244" s="66"/>
      <c r="AB244" s="36"/>
      <c r="AC244" s="36"/>
      <c r="AD244" s="36"/>
      <c r="AE244" s="36"/>
      <c r="AF244" s="36"/>
      <c r="AG244" s="36"/>
      <c r="AH244" s="29"/>
      <c r="AI244" s="36"/>
      <c r="AJ244" s="29"/>
      <c r="AK244" s="36"/>
      <c r="AL244" s="36"/>
      <c r="AM244" s="36"/>
      <c r="AN244" s="29"/>
      <c r="AO244" s="36"/>
      <c r="AP244" s="29"/>
      <c r="AQ244" s="36"/>
      <c r="AR244" s="29"/>
      <c r="AS244" s="36"/>
      <c r="AT244" s="36"/>
      <c r="AU244" s="36"/>
      <c r="AV244" s="29"/>
      <c r="AW244" s="36"/>
      <c r="AX244" s="36"/>
      <c r="AY244" s="36"/>
      <c r="AZ244" s="29"/>
      <c r="BA244" s="36"/>
      <c r="BB244" s="36"/>
      <c r="BC244" s="36"/>
      <c r="BD244" s="36"/>
      <c r="BE244" s="36"/>
      <c r="BF244" s="36"/>
      <c r="BG244" s="36"/>
      <c r="BH244" s="36"/>
      <c r="BI244" s="36"/>
      <c r="BJ244" s="29"/>
      <c r="BK244" s="36"/>
      <c r="BL244" s="29"/>
      <c r="BM244" s="36"/>
      <c r="BN244" s="36"/>
      <c r="BO244" s="36"/>
      <c r="BP244" s="29"/>
      <c r="BQ244" s="36"/>
      <c r="BR244" s="29"/>
      <c r="BS244" s="36"/>
      <c r="BT244" s="36"/>
      <c r="BU244" s="36"/>
      <c r="BV244" s="36"/>
    </row>
    <row r="245" spans="1:74" x14ac:dyDescent="0.25">
      <c r="A245" s="16">
        <v>243</v>
      </c>
      <c r="B245" s="16">
        <v>2</v>
      </c>
      <c r="C245" s="31" t="s">
        <v>699</v>
      </c>
      <c r="D245" s="40">
        <f>июнь!D245-июнь!E245</f>
        <v>269.51784404830914</v>
      </c>
      <c r="E245" s="40">
        <f t="shared" si="3"/>
        <v>0</v>
      </c>
      <c r="F245" s="36"/>
      <c r="G245" s="36"/>
      <c r="H245" s="36"/>
      <c r="I245" s="27"/>
      <c r="J245" s="36"/>
      <c r="K245" s="36"/>
      <c r="L245" s="36"/>
      <c r="M245" s="36"/>
      <c r="N245" s="36"/>
      <c r="O245" s="29"/>
      <c r="P245" s="36"/>
      <c r="Q245" s="29"/>
      <c r="R245" s="36"/>
      <c r="S245" s="36"/>
      <c r="T245" s="36"/>
      <c r="U245" s="36"/>
      <c r="V245" s="36"/>
      <c r="W245" s="36"/>
      <c r="X245" s="36"/>
      <c r="Y245" s="29"/>
      <c r="Z245" s="36"/>
      <c r="AA245" s="66"/>
      <c r="AB245" s="36"/>
      <c r="AC245" s="36"/>
      <c r="AD245" s="36"/>
      <c r="AE245" s="36"/>
      <c r="AF245" s="36"/>
      <c r="AG245" s="36"/>
      <c r="AH245" s="29"/>
      <c r="AI245" s="36"/>
      <c r="AJ245" s="29"/>
      <c r="AK245" s="36"/>
      <c r="AL245" s="36"/>
      <c r="AM245" s="36"/>
      <c r="AN245" s="29"/>
      <c r="AO245" s="36"/>
      <c r="AP245" s="29"/>
      <c r="AQ245" s="36"/>
      <c r="AR245" s="29"/>
      <c r="AS245" s="36"/>
      <c r="AT245" s="36"/>
      <c r="AU245" s="36"/>
      <c r="AV245" s="29"/>
      <c r="AW245" s="36"/>
      <c r="AX245" s="36"/>
      <c r="AY245" s="36"/>
      <c r="AZ245" s="29"/>
      <c r="BA245" s="36"/>
      <c r="BB245" s="36"/>
      <c r="BC245" s="36"/>
      <c r="BD245" s="36"/>
      <c r="BE245" s="36"/>
      <c r="BF245" s="36"/>
      <c r="BG245" s="36"/>
      <c r="BH245" s="36"/>
      <c r="BI245" s="36"/>
      <c r="BJ245" s="29"/>
      <c r="BK245" s="36"/>
      <c r="BL245" s="29"/>
      <c r="BM245" s="36"/>
      <c r="BN245" s="36"/>
      <c r="BO245" s="36"/>
      <c r="BP245" s="29"/>
      <c r="BQ245" s="36"/>
      <c r="BR245" s="29"/>
      <c r="BS245" s="36"/>
      <c r="BT245" s="36"/>
      <c r="BU245" s="36"/>
      <c r="BV245" s="36"/>
    </row>
    <row r="246" spans="1:74" x14ac:dyDescent="0.25">
      <c r="A246" s="16">
        <v>244</v>
      </c>
      <c r="B246" s="16">
        <v>2</v>
      </c>
      <c r="C246" s="31" t="s">
        <v>700</v>
      </c>
      <c r="D246" s="40">
        <f>июнь!D246-июнь!E246</f>
        <v>-1228.8277813623188</v>
      </c>
      <c r="E246" s="40">
        <f t="shared" si="3"/>
        <v>0</v>
      </c>
      <c r="F246" s="36"/>
      <c r="G246" s="36"/>
      <c r="H246" s="36"/>
      <c r="I246" s="27"/>
      <c r="J246" s="36"/>
      <c r="K246" s="36"/>
      <c r="L246" s="36"/>
      <c r="M246" s="36"/>
      <c r="N246" s="36"/>
      <c r="O246" s="29"/>
      <c r="P246" s="36"/>
      <c r="Q246" s="29"/>
      <c r="R246" s="36"/>
      <c r="S246" s="36"/>
      <c r="T246" s="36"/>
      <c r="U246" s="36"/>
      <c r="V246" s="36"/>
      <c r="W246" s="36"/>
      <c r="X246" s="36"/>
      <c r="Y246" s="29"/>
      <c r="Z246" s="36"/>
      <c r="AA246" s="66"/>
      <c r="AB246" s="36"/>
      <c r="AC246" s="36"/>
      <c r="AD246" s="36"/>
      <c r="AE246" s="36"/>
      <c r="AF246" s="36"/>
      <c r="AG246" s="36"/>
      <c r="AH246" s="29"/>
      <c r="AI246" s="36"/>
      <c r="AJ246" s="29"/>
      <c r="AK246" s="36"/>
      <c r="AL246" s="36"/>
      <c r="AM246" s="36"/>
      <c r="AN246" s="29"/>
      <c r="AO246" s="36"/>
      <c r="AP246" s="29"/>
      <c r="AQ246" s="36"/>
      <c r="AR246" s="29"/>
      <c r="AS246" s="36"/>
      <c r="AT246" s="36"/>
      <c r="AU246" s="36"/>
      <c r="AV246" s="29"/>
      <c r="AW246" s="36"/>
      <c r="AX246" s="36"/>
      <c r="AY246" s="36"/>
      <c r="AZ246" s="29"/>
      <c r="BA246" s="36"/>
      <c r="BB246" s="36"/>
      <c r="BC246" s="36"/>
      <c r="BD246" s="36"/>
      <c r="BE246" s="36"/>
      <c r="BF246" s="36"/>
      <c r="BG246" s="36"/>
      <c r="BH246" s="36"/>
      <c r="BI246" s="36"/>
      <c r="BJ246" s="29"/>
      <c r="BK246" s="36"/>
      <c r="BL246" s="29"/>
      <c r="BM246" s="36"/>
      <c r="BN246" s="36"/>
      <c r="BO246" s="36"/>
      <c r="BP246" s="29"/>
      <c r="BQ246" s="36"/>
      <c r="BR246" s="29"/>
      <c r="BS246" s="36"/>
      <c r="BT246" s="36"/>
      <c r="BU246" s="36"/>
      <c r="BV246" s="36"/>
    </row>
    <row r="247" spans="1:74" x14ac:dyDescent="0.25">
      <c r="A247" s="16">
        <v>245</v>
      </c>
      <c r="B247" s="16">
        <v>2</v>
      </c>
      <c r="C247" s="31" t="s">
        <v>701</v>
      </c>
      <c r="D247" s="40">
        <f>июнь!D247-июнь!E247</f>
        <v>119.98651852753623</v>
      </c>
      <c r="E247" s="40">
        <f t="shared" si="3"/>
        <v>0</v>
      </c>
      <c r="F247" s="36"/>
      <c r="G247" s="36"/>
      <c r="H247" s="36"/>
      <c r="I247" s="27"/>
      <c r="J247" s="36"/>
      <c r="K247" s="36"/>
      <c r="L247" s="36"/>
      <c r="M247" s="36"/>
      <c r="N247" s="36"/>
      <c r="O247" s="29"/>
      <c r="P247" s="36"/>
      <c r="Q247" s="29"/>
      <c r="R247" s="36"/>
      <c r="S247" s="36"/>
      <c r="T247" s="36"/>
      <c r="U247" s="36"/>
      <c r="V247" s="36"/>
      <c r="W247" s="36"/>
      <c r="X247" s="36"/>
      <c r="Y247" s="29"/>
      <c r="Z247" s="36"/>
      <c r="AA247" s="66"/>
      <c r="AB247" s="36"/>
      <c r="AC247" s="36"/>
      <c r="AD247" s="36"/>
      <c r="AE247" s="36"/>
      <c r="AF247" s="36"/>
      <c r="AG247" s="36"/>
      <c r="AH247" s="29"/>
      <c r="AI247" s="36"/>
      <c r="AJ247" s="29"/>
      <c r="AK247" s="36"/>
      <c r="AL247" s="36"/>
      <c r="AM247" s="36"/>
      <c r="AN247" s="29"/>
      <c r="AO247" s="36"/>
      <c r="AP247" s="29"/>
      <c r="AQ247" s="36"/>
      <c r="AR247" s="29"/>
      <c r="AS247" s="36"/>
      <c r="AT247" s="36"/>
      <c r="AU247" s="36"/>
      <c r="AV247" s="29"/>
      <c r="AW247" s="36"/>
      <c r="AX247" s="36"/>
      <c r="AY247" s="36"/>
      <c r="AZ247" s="29"/>
      <c r="BA247" s="36"/>
      <c r="BB247" s="36"/>
      <c r="BC247" s="36"/>
      <c r="BD247" s="36"/>
      <c r="BE247" s="36"/>
      <c r="BF247" s="36"/>
      <c r="BG247" s="36"/>
      <c r="BH247" s="36"/>
      <c r="BI247" s="36"/>
      <c r="BJ247" s="29"/>
      <c r="BK247" s="36"/>
      <c r="BL247" s="29"/>
      <c r="BM247" s="36"/>
      <c r="BN247" s="36"/>
      <c r="BO247" s="36"/>
      <c r="BP247" s="29"/>
      <c r="BQ247" s="36"/>
      <c r="BR247" s="29"/>
      <c r="BS247" s="36"/>
      <c r="BT247" s="36"/>
      <c r="BU247" s="36"/>
      <c r="BV247" s="36"/>
    </row>
    <row r="248" spans="1:74" x14ac:dyDescent="0.25">
      <c r="A248" s="16">
        <v>246</v>
      </c>
      <c r="B248" s="16">
        <v>2</v>
      </c>
      <c r="C248" s="31" t="s">
        <v>702</v>
      </c>
      <c r="D248" s="40">
        <f>июнь!D248-июнь!E248</f>
        <v>277.97537752657007</v>
      </c>
      <c r="E248" s="40">
        <f t="shared" si="3"/>
        <v>0</v>
      </c>
      <c r="F248" s="36"/>
      <c r="G248" s="36"/>
      <c r="H248" s="36"/>
      <c r="I248" s="27"/>
      <c r="J248" s="36"/>
      <c r="K248" s="36"/>
      <c r="L248" s="36"/>
      <c r="M248" s="36"/>
      <c r="N248" s="36"/>
      <c r="O248" s="29"/>
      <c r="P248" s="36"/>
      <c r="Q248" s="29"/>
      <c r="R248" s="36"/>
      <c r="S248" s="36"/>
      <c r="T248" s="36"/>
      <c r="U248" s="36"/>
      <c r="V248" s="36"/>
      <c r="W248" s="36"/>
      <c r="X248" s="36"/>
      <c r="Y248" s="29"/>
      <c r="Z248" s="36"/>
      <c r="AA248" s="66"/>
      <c r="AB248" s="36"/>
      <c r="AC248" s="36"/>
      <c r="AD248" s="36"/>
      <c r="AE248" s="36"/>
      <c r="AF248" s="36"/>
      <c r="AG248" s="36"/>
      <c r="AH248" s="29"/>
      <c r="AI248" s="36"/>
      <c r="AJ248" s="29"/>
      <c r="AK248" s="36"/>
      <c r="AL248" s="36"/>
      <c r="AM248" s="36"/>
      <c r="AN248" s="29"/>
      <c r="AO248" s="36"/>
      <c r="AP248" s="29"/>
      <c r="AQ248" s="36"/>
      <c r="AR248" s="29"/>
      <c r="AS248" s="36"/>
      <c r="AT248" s="36"/>
      <c r="AU248" s="36"/>
      <c r="AV248" s="29"/>
      <c r="AW248" s="36"/>
      <c r="AX248" s="36"/>
      <c r="AY248" s="36"/>
      <c r="AZ248" s="29"/>
      <c r="BA248" s="36"/>
      <c r="BB248" s="36"/>
      <c r="BC248" s="36"/>
      <c r="BD248" s="36"/>
      <c r="BE248" s="36"/>
      <c r="BF248" s="36"/>
      <c r="BG248" s="36"/>
      <c r="BH248" s="36"/>
      <c r="BI248" s="36"/>
      <c r="BJ248" s="29"/>
      <c r="BK248" s="36"/>
      <c r="BL248" s="29"/>
      <c r="BM248" s="36"/>
      <c r="BN248" s="36"/>
      <c r="BO248" s="36"/>
      <c r="BP248" s="29"/>
      <c r="BQ248" s="36"/>
      <c r="BR248" s="29"/>
      <c r="BS248" s="36"/>
      <c r="BT248" s="36"/>
      <c r="BU248" s="36"/>
      <c r="BV248" s="36"/>
    </row>
    <row r="249" spans="1:74" x14ac:dyDescent="0.25">
      <c r="A249" s="16">
        <v>247</v>
      </c>
      <c r="B249" s="16">
        <v>2</v>
      </c>
      <c r="C249" s="31" t="s">
        <v>703</v>
      </c>
      <c r="D249" s="40">
        <f>июнь!D249-июнь!E249</f>
        <v>-227.90040160386476</v>
      </c>
      <c r="E249" s="40">
        <f t="shared" si="3"/>
        <v>0</v>
      </c>
      <c r="F249" s="36"/>
      <c r="G249" s="36"/>
      <c r="H249" s="36"/>
      <c r="I249" s="27"/>
      <c r="J249" s="36"/>
      <c r="K249" s="36"/>
      <c r="L249" s="36"/>
      <c r="M249" s="36"/>
      <c r="N249" s="36"/>
      <c r="O249" s="29"/>
      <c r="P249" s="36"/>
      <c r="Q249" s="29"/>
      <c r="R249" s="36"/>
      <c r="S249" s="36"/>
      <c r="T249" s="36"/>
      <c r="U249" s="36"/>
      <c r="V249" s="36"/>
      <c r="W249" s="36"/>
      <c r="X249" s="36"/>
      <c r="Y249" s="29"/>
      <c r="Z249" s="36"/>
      <c r="AA249" s="66"/>
      <c r="AB249" s="36"/>
      <c r="AC249" s="36"/>
      <c r="AD249" s="36"/>
      <c r="AE249" s="36"/>
      <c r="AF249" s="36"/>
      <c r="AG249" s="36"/>
      <c r="AH249" s="29"/>
      <c r="AI249" s="36"/>
      <c r="AJ249" s="29"/>
      <c r="AK249" s="36"/>
      <c r="AL249" s="36"/>
      <c r="AM249" s="36"/>
      <c r="AN249" s="29"/>
      <c r="AO249" s="36"/>
      <c r="AP249" s="29"/>
      <c r="AQ249" s="36"/>
      <c r="AR249" s="29"/>
      <c r="AS249" s="36"/>
      <c r="AT249" s="36"/>
      <c r="AU249" s="36"/>
      <c r="AV249" s="29"/>
      <c r="AW249" s="36"/>
      <c r="AX249" s="36"/>
      <c r="AY249" s="36"/>
      <c r="AZ249" s="29"/>
      <c r="BA249" s="36"/>
      <c r="BB249" s="36"/>
      <c r="BC249" s="36"/>
      <c r="BD249" s="36"/>
      <c r="BE249" s="36"/>
      <c r="BF249" s="36"/>
      <c r="BG249" s="36"/>
      <c r="BH249" s="36"/>
      <c r="BI249" s="36"/>
      <c r="BJ249" s="29"/>
      <c r="BK249" s="36"/>
      <c r="BL249" s="29"/>
      <c r="BM249" s="36"/>
      <c r="BN249" s="36"/>
      <c r="BO249" s="36"/>
      <c r="BP249" s="29"/>
      <c r="BQ249" s="36"/>
      <c r="BR249" s="29"/>
      <c r="BS249" s="36"/>
      <c r="BT249" s="36"/>
      <c r="BU249" s="36"/>
      <c r="BV249" s="36"/>
    </row>
    <row r="250" spans="1:74" x14ac:dyDescent="0.25">
      <c r="A250" s="16">
        <v>248</v>
      </c>
      <c r="B250" s="16">
        <v>2</v>
      </c>
      <c r="C250" s="31" t="s">
        <v>704</v>
      </c>
      <c r="D250" s="40">
        <f>июнь!D250-июнь!E250</f>
        <v>-424.3902066666667</v>
      </c>
      <c r="E250" s="40">
        <f t="shared" si="3"/>
        <v>0</v>
      </c>
      <c r="F250" s="36"/>
      <c r="G250" s="36"/>
      <c r="H250" s="36"/>
      <c r="I250" s="27"/>
      <c r="J250" s="36"/>
      <c r="K250" s="36"/>
      <c r="L250" s="36"/>
      <c r="M250" s="36"/>
      <c r="N250" s="36"/>
      <c r="O250" s="29"/>
      <c r="P250" s="36"/>
      <c r="Q250" s="29"/>
      <c r="R250" s="36"/>
      <c r="S250" s="36"/>
      <c r="T250" s="36"/>
      <c r="U250" s="36"/>
      <c r="V250" s="36"/>
      <c r="W250" s="36"/>
      <c r="X250" s="36"/>
      <c r="Y250" s="29"/>
      <c r="Z250" s="36"/>
      <c r="AA250" s="66"/>
      <c r="AB250" s="36"/>
      <c r="AC250" s="36"/>
      <c r="AD250" s="36"/>
      <c r="AE250" s="36"/>
      <c r="AF250" s="36"/>
      <c r="AG250" s="36"/>
      <c r="AH250" s="29"/>
      <c r="AI250" s="36"/>
      <c r="AJ250" s="29"/>
      <c r="AK250" s="36"/>
      <c r="AL250" s="36"/>
      <c r="AM250" s="36"/>
      <c r="AN250" s="29"/>
      <c r="AO250" s="36"/>
      <c r="AP250" s="29"/>
      <c r="AQ250" s="36"/>
      <c r="AR250" s="29"/>
      <c r="AS250" s="36"/>
      <c r="AT250" s="36"/>
      <c r="AU250" s="36"/>
      <c r="AV250" s="29"/>
      <c r="AW250" s="36"/>
      <c r="AX250" s="36"/>
      <c r="AY250" s="36"/>
      <c r="AZ250" s="29"/>
      <c r="BA250" s="36"/>
      <c r="BB250" s="36"/>
      <c r="BC250" s="36"/>
      <c r="BD250" s="36"/>
      <c r="BE250" s="36"/>
      <c r="BF250" s="36"/>
      <c r="BG250" s="36"/>
      <c r="BH250" s="36"/>
      <c r="BI250" s="36"/>
      <c r="BJ250" s="29"/>
      <c r="BK250" s="36"/>
      <c r="BL250" s="29"/>
      <c r="BM250" s="36"/>
      <c r="BN250" s="36"/>
      <c r="BO250" s="36"/>
      <c r="BP250" s="29"/>
      <c r="BQ250" s="36"/>
      <c r="BR250" s="29"/>
      <c r="BS250" s="36"/>
      <c r="BT250" s="36"/>
      <c r="BU250" s="36"/>
      <c r="BV250" s="36"/>
    </row>
    <row r="251" spans="1:74" x14ac:dyDescent="0.25">
      <c r="A251" s="16">
        <v>249</v>
      </c>
      <c r="B251" s="16">
        <v>2</v>
      </c>
      <c r="C251" s="31" t="s">
        <v>928</v>
      </c>
      <c r="D251" s="40">
        <f>июнь!D251-июнь!E251</f>
        <v>1378.9613972560387</v>
      </c>
      <c r="E251" s="40">
        <f t="shared" si="3"/>
        <v>0</v>
      </c>
      <c r="F251" s="36"/>
      <c r="G251" s="36"/>
      <c r="H251" s="36"/>
      <c r="I251" s="27"/>
      <c r="J251" s="36"/>
      <c r="K251" s="36"/>
      <c r="L251" s="36"/>
      <c r="M251" s="36"/>
      <c r="N251" s="36"/>
      <c r="O251" s="29"/>
      <c r="P251" s="36"/>
      <c r="Q251" s="29"/>
      <c r="R251" s="36"/>
      <c r="S251" s="36"/>
      <c r="T251" s="36"/>
      <c r="U251" s="36"/>
      <c r="V251" s="36"/>
      <c r="W251" s="36"/>
      <c r="X251" s="36"/>
      <c r="Y251" s="29"/>
      <c r="Z251" s="36"/>
      <c r="AA251" s="66"/>
      <c r="AB251" s="36"/>
      <c r="AC251" s="36"/>
      <c r="AD251" s="36"/>
      <c r="AE251" s="36"/>
      <c r="AF251" s="36"/>
      <c r="AG251" s="36"/>
      <c r="AH251" s="29"/>
      <c r="AI251" s="36"/>
      <c r="AJ251" s="29"/>
      <c r="AK251" s="36"/>
      <c r="AL251" s="36"/>
      <c r="AM251" s="36"/>
      <c r="AN251" s="29"/>
      <c r="AO251" s="36"/>
      <c r="AP251" s="29"/>
      <c r="AQ251" s="36"/>
      <c r="AR251" s="29"/>
      <c r="AS251" s="36"/>
      <c r="AT251" s="36"/>
      <c r="AU251" s="36"/>
      <c r="AV251" s="29"/>
      <c r="AW251" s="36"/>
      <c r="AX251" s="36"/>
      <c r="AY251" s="36"/>
      <c r="AZ251" s="29"/>
      <c r="BA251" s="36"/>
      <c r="BB251" s="36"/>
      <c r="BC251" s="36"/>
      <c r="BD251" s="36"/>
      <c r="BE251" s="36"/>
      <c r="BF251" s="36"/>
      <c r="BG251" s="36"/>
      <c r="BH251" s="36"/>
      <c r="BI251" s="36"/>
      <c r="BJ251" s="29"/>
      <c r="BK251" s="36"/>
      <c r="BL251" s="29"/>
      <c r="BM251" s="36"/>
      <c r="BN251" s="36"/>
      <c r="BO251" s="36"/>
      <c r="BP251" s="29"/>
      <c r="BQ251" s="36"/>
      <c r="BR251" s="29"/>
      <c r="BS251" s="36"/>
      <c r="BT251" s="36"/>
      <c r="BU251" s="36"/>
      <c r="BV251" s="36"/>
    </row>
    <row r="252" spans="1:74" x14ac:dyDescent="0.25">
      <c r="A252" s="16">
        <v>250</v>
      </c>
      <c r="B252" s="16">
        <v>2</v>
      </c>
      <c r="C252" s="31" t="s">
        <v>705</v>
      </c>
      <c r="D252" s="40">
        <f>июнь!D252-июнь!E252</f>
        <v>-460.88226427053144</v>
      </c>
      <c r="E252" s="40">
        <f t="shared" si="3"/>
        <v>0</v>
      </c>
      <c r="F252" s="36"/>
      <c r="G252" s="36"/>
      <c r="H252" s="36"/>
      <c r="I252" s="27"/>
      <c r="J252" s="36"/>
      <c r="K252" s="36"/>
      <c r="L252" s="36"/>
      <c r="M252" s="36"/>
      <c r="N252" s="36"/>
      <c r="O252" s="29"/>
      <c r="P252" s="36"/>
      <c r="Q252" s="29"/>
      <c r="R252" s="36"/>
      <c r="S252" s="36"/>
      <c r="T252" s="36"/>
      <c r="U252" s="36"/>
      <c r="V252" s="36"/>
      <c r="W252" s="36"/>
      <c r="X252" s="36"/>
      <c r="Y252" s="29"/>
      <c r="Z252" s="36"/>
      <c r="AA252" s="66"/>
      <c r="AB252" s="36"/>
      <c r="AC252" s="36"/>
      <c r="AD252" s="36"/>
      <c r="AE252" s="36"/>
      <c r="AF252" s="36"/>
      <c r="AG252" s="36"/>
      <c r="AH252" s="29"/>
      <c r="AI252" s="36"/>
      <c r="AJ252" s="29"/>
      <c r="AK252" s="36"/>
      <c r="AL252" s="36"/>
      <c r="AM252" s="36"/>
      <c r="AN252" s="29"/>
      <c r="AO252" s="36"/>
      <c r="AP252" s="29"/>
      <c r="AQ252" s="36"/>
      <c r="AR252" s="29"/>
      <c r="AS252" s="36"/>
      <c r="AT252" s="36"/>
      <c r="AU252" s="36"/>
      <c r="AV252" s="29"/>
      <c r="AW252" s="36"/>
      <c r="AX252" s="36"/>
      <c r="AY252" s="36"/>
      <c r="AZ252" s="29"/>
      <c r="BA252" s="36"/>
      <c r="BB252" s="36"/>
      <c r="BC252" s="36"/>
      <c r="BD252" s="36"/>
      <c r="BE252" s="36"/>
      <c r="BF252" s="36"/>
      <c r="BG252" s="36"/>
      <c r="BH252" s="36"/>
      <c r="BI252" s="36"/>
      <c r="BJ252" s="29"/>
      <c r="BK252" s="36"/>
      <c r="BL252" s="29"/>
      <c r="BM252" s="36"/>
      <c r="BN252" s="36"/>
      <c r="BO252" s="36"/>
      <c r="BP252" s="29"/>
      <c r="BQ252" s="36"/>
      <c r="BR252" s="29"/>
      <c r="BS252" s="36"/>
      <c r="BT252" s="36"/>
      <c r="BU252" s="36"/>
      <c r="BV252" s="36"/>
    </row>
    <row r="253" spans="1:74" x14ac:dyDescent="0.25">
      <c r="A253" s="16">
        <v>251</v>
      </c>
      <c r="B253" s="16">
        <v>2</v>
      </c>
      <c r="C253" s="31" t="s">
        <v>706</v>
      </c>
      <c r="D253" s="40">
        <f>июнь!D253-июнь!E253</f>
        <v>167.84821231884058</v>
      </c>
      <c r="E253" s="40">
        <f t="shared" si="3"/>
        <v>0</v>
      </c>
      <c r="F253" s="36"/>
      <c r="G253" s="36"/>
      <c r="H253" s="36"/>
      <c r="I253" s="27"/>
      <c r="J253" s="36"/>
      <c r="K253" s="36"/>
      <c r="L253" s="36"/>
      <c r="M253" s="36"/>
      <c r="N253" s="36"/>
      <c r="O253" s="29"/>
      <c r="P253" s="36"/>
      <c r="Q253" s="29"/>
      <c r="R253" s="36"/>
      <c r="S253" s="36"/>
      <c r="T253" s="36"/>
      <c r="U253" s="36"/>
      <c r="V253" s="36"/>
      <c r="W253" s="36"/>
      <c r="X253" s="36"/>
      <c r="Y253" s="29"/>
      <c r="Z253" s="36"/>
      <c r="AA253" s="66"/>
      <c r="AB253" s="36"/>
      <c r="AC253" s="36"/>
      <c r="AD253" s="36"/>
      <c r="AE253" s="36"/>
      <c r="AF253" s="36"/>
      <c r="AG253" s="36"/>
      <c r="AH253" s="29"/>
      <c r="AI253" s="36"/>
      <c r="AJ253" s="29"/>
      <c r="AK253" s="36"/>
      <c r="AL253" s="36"/>
      <c r="AM253" s="36"/>
      <c r="AN253" s="29"/>
      <c r="AO253" s="36"/>
      <c r="AP253" s="29"/>
      <c r="AQ253" s="36"/>
      <c r="AR253" s="29"/>
      <c r="AS253" s="36"/>
      <c r="AT253" s="36"/>
      <c r="AU253" s="36"/>
      <c r="AV253" s="29"/>
      <c r="AW253" s="36"/>
      <c r="AX253" s="36"/>
      <c r="AY253" s="36"/>
      <c r="AZ253" s="29"/>
      <c r="BA253" s="36"/>
      <c r="BB253" s="36"/>
      <c r="BC253" s="36"/>
      <c r="BD253" s="36"/>
      <c r="BE253" s="36"/>
      <c r="BF253" s="36"/>
      <c r="BG253" s="36"/>
      <c r="BH253" s="36"/>
      <c r="BI253" s="36"/>
      <c r="BJ253" s="29"/>
      <c r="BK253" s="36"/>
      <c r="BL253" s="29"/>
      <c r="BM253" s="36"/>
      <c r="BN253" s="36"/>
      <c r="BO253" s="36"/>
      <c r="BP253" s="29"/>
      <c r="BQ253" s="36"/>
      <c r="BR253" s="29"/>
      <c r="BS253" s="36"/>
      <c r="BT253" s="36"/>
      <c r="BU253" s="36"/>
      <c r="BV253" s="36"/>
    </row>
    <row r="254" spans="1:74" x14ac:dyDescent="0.25">
      <c r="A254" s="16">
        <v>252</v>
      </c>
      <c r="B254" s="16">
        <v>2</v>
      </c>
      <c r="C254" s="31" t="s">
        <v>707</v>
      </c>
      <c r="D254" s="40">
        <f>июнь!D254-июнь!E254</f>
        <v>40.960141901449049</v>
      </c>
      <c r="E254" s="40">
        <f t="shared" si="3"/>
        <v>0</v>
      </c>
      <c r="F254" s="36"/>
      <c r="G254" s="36"/>
      <c r="H254" s="36"/>
      <c r="I254" s="27"/>
      <c r="J254" s="36"/>
      <c r="K254" s="36"/>
      <c r="L254" s="36"/>
      <c r="M254" s="36"/>
      <c r="N254" s="36"/>
      <c r="O254" s="29"/>
      <c r="P254" s="36"/>
      <c r="Q254" s="29"/>
      <c r="R254" s="36"/>
      <c r="S254" s="36"/>
      <c r="T254" s="36"/>
      <c r="U254" s="36"/>
      <c r="V254" s="36"/>
      <c r="W254" s="36"/>
      <c r="X254" s="36"/>
      <c r="Y254" s="29"/>
      <c r="Z254" s="36"/>
      <c r="AA254" s="66"/>
      <c r="AB254" s="36"/>
      <c r="AC254" s="36"/>
      <c r="AD254" s="36"/>
      <c r="AE254" s="36"/>
      <c r="AF254" s="36"/>
      <c r="AG254" s="36"/>
      <c r="AH254" s="29"/>
      <c r="AI254" s="36"/>
      <c r="AJ254" s="29"/>
      <c r="AK254" s="36"/>
      <c r="AL254" s="36"/>
      <c r="AM254" s="36"/>
      <c r="AN254" s="29"/>
      <c r="AO254" s="36"/>
      <c r="AP254" s="29"/>
      <c r="AQ254" s="36"/>
      <c r="AR254" s="29"/>
      <c r="AS254" s="36"/>
      <c r="AT254" s="36"/>
      <c r="AU254" s="36"/>
      <c r="AV254" s="29"/>
      <c r="AW254" s="36"/>
      <c r="AX254" s="36"/>
      <c r="AY254" s="36"/>
      <c r="AZ254" s="29"/>
      <c r="BA254" s="36"/>
      <c r="BB254" s="36"/>
      <c r="BC254" s="36"/>
      <c r="BD254" s="36"/>
      <c r="BE254" s="36"/>
      <c r="BF254" s="36"/>
      <c r="BG254" s="36"/>
      <c r="BH254" s="36"/>
      <c r="BI254" s="36"/>
      <c r="BJ254" s="29"/>
      <c r="BK254" s="36"/>
      <c r="BL254" s="29"/>
      <c r="BM254" s="36"/>
      <c r="BN254" s="36"/>
      <c r="BO254" s="36"/>
      <c r="BP254" s="29"/>
      <c r="BQ254" s="36"/>
      <c r="BR254" s="29"/>
      <c r="BS254" s="36"/>
      <c r="BT254" s="36"/>
      <c r="BU254" s="36"/>
      <c r="BV254" s="36"/>
    </row>
    <row r="255" spans="1:74" s="86" customFormat="1" x14ac:dyDescent="0.25">
      <c r="A255" s="79">
        <v>253</v>
      </c>
      <c r="B255" s="79">
        <v>2</v>
      </c>
      <c r="C255" s="80" t="s">
        <v>708</v>
      </c>
      <c r="D255" s="81">
        <f>июнь!D255-июнь!E255</f>
        <v>1615.9661110628019</v>
      </c>
      <c r="E255" s="81">
        <f t="shared" si="3"/>
        <v>6.5129999999999999</v>
      </c>
      <c r="F255" s="82"/>
      <c r="G255" s="82"/>
      <c r="H255" s="82"/>
      <c r="I255" s="83"/>
      <c r="J255" s="82"/>
      <c r="K255" s="82"/>
      <c r="L255" s="82"/>
      <c r="M255" s="82"/>
      <c r="N255" s="82"/>
      <c r="O255" s="84"/>
      <c r="P255" s="82"/>
      <c r="Q255" s="84"/>
      <c r="R255" s="82"/>
      <c r="S255" s="82"/>
      <c r="T255" s="82"/>
      <c r="U255" s="82"/>
      <c r="V255" s="82"/>
      <c r="W255" s="82"/>
      <c r="X255" s="82"/>
      <c r="Y255" s="84"/>
      <c r="Z255" s="82"/>
      <c r="AA255" s="85"/>
      <c r="AB255" s="82"/>
      <c r="AC255" s="82"/>
      <c r="AD255" s="82"/>
      <c r="AE255" s="82"/>
      <c r="AF255" s="82">
        <v>3.0000000000000001E-3</v>
      </c>
      <c r="AG255" s="82">
        <v>6.5129999999999999</v>
      </c>
      <c r="AH255" s="84"/>
      <c r="AI255" s="82"/>
      <c r="AJ255" s="84"/>
      <c r="AK255" s="82"/>
      <c r="AL255" s="82"/>
      <c r="AM255" s="82"/>
      <c r="AN255" s="84"/>
      <c r="AO255" s="82"/>
      <c r="AP255" s="84"/>
      <c r="AQ255" s="82"/>
      <c r="AR255" s="84"/>
      <c r="AS255" s="82"/>
      <c r="AT255" s="82"/>
      <c r="AU255" s="82"/>
      <c r="AV255" s="84"/>
      <c r="AW255" s="82"/>
      <c r="AX255" s="82"/>
      <c r="AY255" s="82"/>
      <c r="AZ255" s="84"/>
      <c r="BA255" s="82"/>
      <c r="BB255" s="82"/>
      <c r="BC255" s="82"/>
      <c r="BD255" s="82"/>
      <c r="BE255" s="82"/>
      <c r="BF255" s="82"/>
      <c r="BG255" s="82"/>
      <c r="BH255" s="82"/>
      <c r="BI255" s="82"/>
      <c r="BJ255" s="84"/>
      <c r="BK255" s="82"/>
      <c r="BL255" s="84"/>
      <c r="BM255" s="82"/>
      <c r="BN255" s="82"/>
      <c r="BO255" s="82"/>
      <c r="BP255" s="84"/>
      <c r="BQ255" s="82"/>
      <c r="BR255" s="84"/>
      <c r="BS255" s="82"/>
      <c r="BT255" s="82"/>
      <c r="BU255" s="82"/>
      <c r="BV255" s="82"/>
    </row>
    <row r="256" spans="1:74" x14ac:dyDescent="0.25">
      <c r="A256" s="16">
        <v>254</v>
      </c>
      <c r="B256" s="16">
        <v>2</v>
      </c>
      <c r="C256" s="31" t="s">
        <v>709</v>
      </c>
      <c r="D256" s="40">
        <f>июнь!D256-июнь!E256</f>
        <v>-258.89608121739138</v>
      </c>
      <c r="E256" s="40">
        <f t="shared" si="3"/>
        <v>0</v>
      </c>
      <c r="F256" s="36"/>
      <c r="G256" s="36"/>
      <c r="H256" s="36"/>
      <c r="I256" s="27"/>
      <c r="J256" s="36"/>
      <c r="K256" s="36"/>
      <c r="L256" s="36"/>
      <c r="M256" s="36"/>
      <c r="N256" s="36"/>
      <c r="O256" s="29"/>
      <c r="P256" s="36"/>
      <c r="Q256" s="29"/>
      <c r="R256" s="36"/>
      <c r="S256" s="36"/>
      <c r="T256" s="36"/>
      <c r="U256" s="36"/>
      <c r="V256" s="36"/>
      <c r="W256" s="36"/>
      <c r="X256" s="36"/>
      <c r="Y256" s="29"/>
      <c r="Z256" s="36"/>
      <c r="AA256" s="66"/>
      <c r="AB256" s="36"/>
      <c r="AC256" s="36"/>
      <c r="AD256" s="36"/>
      <c r="AE256" s="36"/>
      <c r="AF256" s="36"/>
      <c r="AG256" s="36"/>
      <c r="AH256" s="29"/>
      <c r="AI256" s="36"/>
      <c r="AJ256" s="29"/>
      <c r="AK256" s="36"/>
      <c r="AL256" s="36"/>
      <c r="AM256" s="36"/>
      <c r="AN256" s="29"/>
      <c r="AO256" s="36"/>
      <c r="AP256" s="29"/>
      <c r="AQ256" s="36"/>
      <c r="AR256" s="29"/>
      <c r="AS256" s="36"/>
      <c r="AT256" s="36"/>
      <c r="AU256" s="36"/>
      <c r="AV256" s="29"/>
      <c r="AW256" s="36"/>
      <c r="AX256" s="36"/>
      <c r="AY256" s="36"/>
      <c r="AZ256" s="29"/>
      <c r="BA256" s="36"/>
      <c r="BB256" s="36"/>
      <c r="BC256" s="36"/>
      <c r="BD256" s="36"/>
      <c r="BE256" s="36"/>
      <c r="BF256" s="36"/>
      <c r="BG256" s="36"/>
      <c r="BH256" s="36"/>
      <c r="BI256" s="36"/>
      <c r="BJ256" s="29"/>
      <c r="BK256" s="36"/>
      <c r="BL256" s="29"/>
      <c r="BM256" s="36"/>
      <c r="BN256" s="36"/>
      <c r="BO256" s="36"/>
      <c r="BP256" s="29"/>
      <c r="BQ256" s="36"/>
      <c r="BR256" s="29"/>
      <c r="BS256" s="36"/>
      <c r="BT256" s="36"/>
      <c r="BU256" s="36"/>
      <c r="BV256" s="36"/>
    </row>
    <row r="257" spans="1:75" x14ac:dyDescent="0.25">
      <c r="A257" s="16">
        <v>255</v>
      </c>
      <c r="B257" s="16">
        <v>2</v>
      </c>
      <c r="C257" s="31" t="s">
        <v>710</v>
      </c>
      <c r="D257" s="40">
        <f>июнь!D257-июнь!E257</f>
        <v>-280.19912314975852</v>
      </c>
      <c r="E257" s="40">
        <f t="shared" si="3"/>
        <v>0</v>
      </c>
      <c r="F257" s="36"/>
      <c r="G257" s="36"/>
      <c r="H257" s="36"/>
      <c r="I257" s="27"/>
      <c r="J257" s="36"/>
      <c r="K257" s="36"/>
      <c r="L257" s="36"/>
      <c r="M257" s="36"/>
      <c r="N257" s="36"/>
      <c r="O257" s="29"/>
      <c r="P257" s="36"/>
      <c r="Q257" s="29"/>
      <c r="R257" s="36"/>
      <c r="S257" s="36"/>
      <c r="T257" s="36"/>
      <c r="U257" s="36"/>
      <c r="V257" s="36"/>
      <c r="W257" s="36"/>
      <c r="X257" s="36"/>
      <c r="Y257" s="29"/>
      <c r="Z257" s="36"/>
      <c r="AA257" s="66"/>
      <c r="AB257" s="36"/>
      <c r="AC257" s="36"/>
      <c r="AD257" s="36"/>
      <c r="AE257" s="36"/>
      <c r="AF257" s="36"/>
      <c r="AG257" s="36"/>
      <c r="AH257" s="29"/>
      <c r="AI257" s="36"/>
      <c r="AJ257" s="29"/>
      <c r="AK257" s="36"/>
      <c r="AL257" s="36"/>
      <c r="AM257" s="36"/>
      <c r="AN257" s="29"/>
      <c r="AO257" s="36"/>
      <c r="AP257" s="29"/>
      <c r="AQ257" s="36"/>
      <c r="AR257" s="29"/>
      <c r="AS257" s="36"/>
      <c r="AT257" s="36"/>
      <c r="AU257" s="36"/>
      <c r="AV257" s="29"/>
      <c r="AW257" s="36"/>
      <c r="AX257" s="36"/>
      <c r="AY257" s="36"/>
      <c r="AZ257" s="29"/>
      <c r="BA257" s="36"/>
      <c r="BB257" s="36"/>
      <c r="BC257" s="36"/>
      <c r="BD257" s="36"/>
      <c r="BE257" s="36"/>
      <c r="BF257" s="36"/>
      <c r="BG257" s="36"/>
      <c r="BH257" s="36"/>
      <c r="BI257" s="36"/>
      <c r="BJ257" s="29"/>
      <c r="BK257" s="36"/>
      <c r="BL257" s="29"/>
      <c r="BM257" s="36"/>
      <c r="BN257" s="36"/>
      <c r="BO257" s="36"/>
      <c r="BP257" s="29"/>
      <c r="BQ257" s="36"/>
      <c r="BR257" s="29"/>
      <c r="BS257" s="36"/>
      <c r="BT257" s="36"/>
      <c r="BU257" s="36"/>
      <c r="BV257" s="36"/>
    </row>
    <row r="258" spans="1:75" x14ac:dyDescent="0.25">
      <c r="A258" s="16">
        <v>256</v>
      </c>
      <c r="B258" s="16">
        <v>2</v>
      </c>
      <c r="C258" s="31" t="s">
        <v>711</v>
      </c>
      <c r="D258" s="40">
        <f>июнь!D258-июнь!E258</f>
        <v>26.73389145893713</v>
      </c>
      <c r="E258" s="40">
        <f t="shared" si="3"/>
        <v>0</v>
      </c>
      <c r="F258" s="36"/>
      <c r="G258" s="36"/>
      <c r="H258" s="36"/>
      <c r="I258" s="27"/>
      <c r="J258" s="36"/>
      <c r="K258" s="36"/>
      <c r="L258" s="36"/>
      <c r="M258" s="36"/>
      <c r="N258" s="36"/>
      <c r="O258" s="29"/>
      <c r="P258" s="36"/>
      <c r="Q258" s="29"/>
      <c r="R258" s="36"/>
      <c r="S258" s="36"/>
      <c r="T258" s="36"/>
      <c r="U258" s="36"/>
      <c r="V258" s="36"/>
      <c r="W258" s="36"/>
      <c r="X258" s="36"/>
      <c r="Y258" s="29"/>
      <c r="Z258" s="36"/>
      <c r="AA258" s="66"/>
      <c r="AB258" s="36"/>
      <c r="AC258" s="36"/>
      <c r="AD258" s="36"/>
      <c r="AE258" s="36"/>
      <c r="AF258" s="36"/>
      <c r="AG258" s="36"/>
      <c r="AH258" s="29"/>
      <c r="AI258" s="36"/>
      <c r="AJ258" s="29"/>
      <c r="AK258" s="36"/>
      <c r="AL258" s="36"/>
      <c r="AM258" s="36"/>
      <c r="AN258" s="29"/>
      <c r="AO258" s="36"/>
      <c r="AP258" s="29"/>
      <c r="AQ258" s="36"/>
      <c r="AR258" s="29"/>
      <c r="AS258" s="36"/>
      <c r="AT258" s="36"/>
      <c r="AU258" s="36"/>
      <c r="AV258" s="29"/>
      <c r="AW258" s="36"/>
      <c r="AX258" s="36"/>
      <c r="AY258" s="36"/>
      <c r="AZ258" s="29"/>
      <c r="BA258" s="36"/>
      <c r="BB258" s="36"/>
      <c r="BC258" s="36"/>
      <c r="BD258" s="36"/>
      <c r="BE258" s="36"/>
      <c r="BF258" s="36"/>
      <c r="BG258" s="36"/>
      <c r="BH258" s="36"/>
      <c r="BI258" s="36"/>
      <c r="BJ258" s="29"/>
      <c r="BK258" s="36"/>
      <c r="BL258" s="29"/>
      <c r="BM258" s="36"/>
      <c r="BN258" s="36"/>
      <c r="BO258" s="36"/>
      <c r="BP258" s="29"/>
      <c r="BQ258" s="36"/>
      <c r="BR258" s="29"/>
      <c r="BS258" s="36"/>
      <c r="BT258" s="36"/>
      <c r="BU258" s="36"/>
      <c r="BV258" s="36"/>
    </row>
    <row r="259" spans="1:75" x14ac:dyDescent="0.25">
      <c r="A259" s="16">
        <v>257</v>
      </c>
      <c r="B259" s="16">
        <v>2</v>
      </c>
      <c r="C259" s="31" t="s">
        <v>712</v>
      </c>
      <c r="D259" s="40">
        <f>июнь!D259-июнь!E259</f>
        <v>326.2838037487922</v>
      </c>
      <c r="E259" s="40">
        <f t="shared" si="3"/>
        <v>0</v>
      </c>
      <c r="F259" s="36"/>
      <c r="G259" s="36"/>
      <c r="H259" s="36"/>
      <c r="I259" s="27"/>
      <c r="J259" s="36"/>
      <c r="K259" s="36"/>
      <c r="L259" s="36"/>
      <c r="M259" s="36"/>
      <c r="N259" s="36"/>
      <c r="O259" s="29"/>
      <c r="P259" s="36"/>
      <c r="Q259" s="29"/>
      <c r="R259" s="36"/>
      <c r="S259" s="36"/>
      <c r="T259" s="36"/>
      <c r="U259" s="36"/>
      <c r="V259" s="36"/>
      <c r="W259" s="36"/>
      <c r="X259" s="36"/>
      <c r="Y259" s="29"/>
      <c r="Z259" s="36"/>
      <c r="AA259" s="66"/>
      <c r="AB259" s="36"/>
      <c r="AC259" s="36"/>
      <c r="AD259" s="36"/>
      <c r="AE259" s="36"/>
      <c r="AF259" s="36"/>
      <c r="AG259" s="36"/>
      <c r="AH259" s="29"/>
      <c r="AI259" s="36"/>
      <c r="AJ259" s="29"/>
      <c r="AK259" s="36"/>
      <c r="AL259" s="36"/>
      <c r="AM259" s="36"/>
      <c r="AN259" s="29"/>
      <c r="AO259" s="36"/>
      <c r="AP259" s="29"/>
      <c r="AQ259" s="36"/>
      <c r="AR259" s="29"/>
      <c r="AS259" s="36"/>
      <c r="AT259" s="36"/>
      <c r="AU259" s="36"/>
      <c r="AV259" s="29"/>
      <c r="AW259" s="36"/>
      <c r="AX259" s="36"/>
      <c r="AY259" s="36"/>
      <c r="AZ259" s="29"/>
      <c r="BA259" s="36"/>
      <c r="BB259" s="36"/>
      <c r="BC259" s="36"/>
      <c r="BD259" s="36"/>
      <c r="BE259" s="36"/>
      <c r="BF259" s="36"/>
      <c r="BG259" s="36"/>
      <c r="BH259" s="36"/>
      <c r="BI259" s="36"/>
      <c r="BJ259" s="29"/>
      <c r="BK259" s="36"/>
      <c r="BL259" s="29"/>
      <c r="BM259" s="36"/>
      <c r="BN259" s="36"/>
      <c r="BO259" s="36"/>
      <c r="BP259" s="29"/>
      <c r="BQ259" s="36"/>
      <c r="BR259" s="29"/>
      <c r="BS259" s="36"/>
      <c r="BT259" s="36"/>
      <c r="BU259" s="36"/>
      <c r="BV259" s="36"/>
    </row>
    <row r="260" spans="1:75" x14ac:dyDescent="0.25">
      <c r="A260" s="16">
        <v>258</v>
      </c>
      <c r="B260" s="16">
        <v>2</v>
      </c>
      <c r="C260" s="31" t="s">
        <v>713</v>
      </c>
      <c r="D260" s="40">
        <f>июнь!D260-июнь!E260</f>
        <v>-493.92831376811586</v>
      </c>
      <c r="E260" s="40">
        <f t="shared" ref="E260:E323" si="4">G260+H260+J260+L260+N260+P260+R260+T260+V260+X260+Z260+AC260+AE260+AG260+AI260+AK260+AM260+AO260+AQ260+AS260+AU260+AW260+AY260+BA260+BC260+BE260+BG260+BI260+BK260+BM260+BO260+BQ260+BS260+BU260+BV260</f>
        <v>0</v>
      </c>
      <c r="F260" s="36"/>
      <c r="G260" s="36"/>
      <c r="H260" s="36"/>
      <c r="I260" s="27"/>
      <c r="J260" s="36"/>
      <c r="K260" s="36"/>
      <c r="L260" s="36"/>
      <c r="M260" s="36"/>
      <c r="N260" s="36"/>
      <c r="O260" s="29"/>
      <c r="P260" s="36"/>
      <c r="Q260" s="29"/>
      <c r="R260" s="36"/>
      <c r="S260" s="36"/>
      <c r="T260" s="36"/>
      <c r="U260" s="36"/>
      <c r="V260" s="36"/>
      <c r="W260" s="36"/>
      <c r="X260" s="36"/>
      <c r="Y260" s="29"/>
      <c r="Z260" s="36"/>
      <c r="AA260" s="66"/>
      <c r="AB260" s="36"/>
      <c r="AC260" s="36"/>
      <c r="AD260" s="36"/>
      <c r="AE260" s="36"/>
      <c r="AF260" s="36"/>
      <c r="AG260" s="36"/>
      <c r="AH260" s="29"/>
      <c r="AI260" s="36"/>
      <c r="AJ260" s="29"/>
      <c r="AK260" s="36"/>
      <c r="AL260" s="36"/>
      <c r="AM260" s="36"/>
      <c r="AN260" s="29"/>
      <c r="AO260" s="36"/>
      <c r="AP260" s="29"/>
      <c r="AQ260" s="36"/>
      <c r="AR260" s="29"/>
      <c r="AS260" s="36"/>
      <c r="AT260" s="36"/>
      <c r="AU260" s="36"/>
      <c r="AV260" s="29"/>
      <c r="AW260" s="36"/>
      <c r="AX260" s="36"/>
      <c r="AY260" s="36"/>
      <c r="AZ260" s="29"/>
      <c r="BA260" s="36"/>
      <c r="BB260" s="36"/>
      <c r="BC260" s="36"/>
      <c r="BD260" s="36"/>
      <c r="BE260" s="36"/>
      <c r="BF260" s="36"/>
      <c r="BG260" s="36"/>
      <c r="BH260" s="36"/>
      <c r="BI260" s="36"/>
      <c r="BJ260" s="29"/>
      <c r="BK260" s="36"/>
      <c r="BL260" s="29"/>
      <c r="BM260" s="36"/>
      <c r="BN260" s="36"/>
      <c r="BO260" s="36"/>
      <c r="BP260" s="29"/>
      <c r="BQ260" s="36"/>
      <c r="BR260" s="29"/>
      <c r="BS260" s="36"/>
      <c r="BT260" s="36"/>
      <c r="BU260" s="36"/>
      <c r="BV260" s="36"/>
    </row>
    <row r="261" spans="1:75" x14ac:dyDescent="0.25">
      <c r="A261" s="16">
        <v>259</v>
      </c>
      <c r="B261" s="16">
        <v>2</v>
      </c>
      <c r="C261" s="31" t="s">
        <v>714</v>
      </c>
      <c r="D261" s="40">
        <f>июнь!D261-июнь!E261</f>
        <v>-145.03911813526568</v>
      </c>
      <c r="E261" s="40">
        <f t="shared" si="4"/>
        <v>0</v>
      </c>
      <c r="F261" s="36"/>
      <c r="G261" s="36"/>
      <c r="H261" s="36"/>
      <c r="I261" s="27"/>
      <c r="J261" s="36"/>
      <c r="K261" s="36"/>
      <c r="L261" s="36"/>
      <c r="M261" s="36"/>
      <c r="N261" s="36"/>
      <c r="O261" s="29"/>
      <c r="P261" s="36"/>
      <c r="Q261" s="29"/>
      <c r="R261" s="36"/>
      <c r="S261" s="36"/>
      <c r="T261" s="36"/>
      <c r="U261" s="36"/>
      <c r="V261" s="36"/>
      <c r="W261" s="36"/>
      <c r="X261" s="36"/>
      <c r="Y261" s="29"/>
      <c r="Z261" s="36"/>
      <c r="AA261" s="66"/>
      <c r="AB261" s="36"/>
      <c r="AC261" s="36"/>
      <c r="AD261" s="36"/>
      <c r="AE261" s="36"/>
      <c r="AF261" s="36"/>
      <c r="AG261" s="36"/>
      <c r="AH261" s="29"/>
      <c r="AI261" s="36"/>
      <c r="AJ261" s="29"/>
      <c r="AK261" s="36"/>
      <c r="AL261" s="36"/>
      <c r="AM261" s="36"/>
      <c r="AN261" s="29"/>
      <c r="AO261" s="36"/>
      <c r="AP261" s="29"/>
      <c r="AQ261" s="36"/>
      <c r="AR261" s="29"/>
      <c r="AS261" s="36"/>
      <c r="AT261" s="36"/>
      <c r="AU261" s="36"/>
      <c r="AV261" s="29"/>
      <c r="AW261" s="36"/>
      <c r="AX261" s="36"/>
      <c r="AY261" s="36"/>
      <c r="AZ261" s="29"/>
      <c r="BA261" s="36"/>
      <c r="BB261" s="36"/>
      <c r="BC261" s="36"/>
      <c r="BD261" s="36"/>
      <c r="BE261" s="36"/>
      <c r="BF261" s="36"/>
      <c r="BG261" s="36"/>
      <c r="BH261" s="36"/>
      <c r="BI261" s="36"/>
      <c r="BJ261" s="29"/>
      <c r="BK261" s="36"/>
      <c r="BL261" s="29"/>
      <c r="BM261" s="36"/>
      <c r="BN261" s="36"/>
      <c r="BO261" s="36"/>
      <c r="BP261" s="29"/>
      <c r="BQ261" s="36"/>
      <c r="BR261" s="29"/>
      <c r="BS261" s="36"/>
      <c r="BT261" s="36"/>
      <c r="BU261" s="36"/>
      <c r="BV261" s="36"/>
    </row>
    <row r="262" spans="1:75" x14ac:dyDescent="0.25">
      <c r="A262" s="16">
        <v>260</v>
      </c>
      <c r="B262" s="16">
        <v>2</v>
      </c>
      <c r="C262" s="31" t="s">
        <v>715</v>
      </c>
      <c r="D262" s="40">
        <f>июнь!D262-июнь!E262</f>
        <v>74.950693990338152</v>
      </c>
      <c r="E262" s="40">
        <f t="shared" si="4"/>
        <v>0</v>
      </c>
      <c r="F262" s="36"/>
      <c r="G262" s="36"/>
      <c r="H262" s="36"/>
      <c r="I262" s="27"/>
      <c r="J262" s="36"/>
      <c r="K262" s="36"/>
      <c r="L262" s="36"/>
      <c r="M262" s="36"/>
      <c r="N262" s="36"/>
      <c r="O262" s="29"/>
      <c r="P262" s="36"/>
      <c r="Q262" s="29"/>
      <c r="R262" s="36"/>
      <c r="S262" s="36"/>
      <c r="T262" s="36"/>
      <c r="U262" s="36"/>
      <c r="V262" s="36"/>
      <c r="W262" s="36"/>
      <c r="X262" s="36"/>
      <c r="Y262" s="29"/>
      <c r="Z262" s="36"/>
      <c r="AA262" s="66"/>
      <c r="AB262" s="36"/>
      <c r="AC262" s="36"/>
      <c r="AD262" s="36"/>
      <c r="AE262" s="36"/>
      <c r="AF262" s="36"/>
      <c r="AG262" s="36"/>
      <c r="AH262" s="29"/>
      <c r="AI262" s="36"/>
      <c r="AJ262" s="29"/>
      <c r="AK262" s="36"/>
      <c r="AL262" s="36"/>
      <c r="AM262" s="36"/>
      <c r="AN262" s="29"/>
      <c r="AO262" s="36"/>
      <c r="AP262" s="29"/>
      <c r="AQ262" s="36"/>
      <c r="AR262" s="29"/>
      <c r="AS262" s="36"/>
      <c r="AT262" s="36"/>
      <c r="AU262" s="36"/>
      <c r="AV262" s="29"/>
      <c r="AW262" s="36"/>
      <c r="AX262" s="36"/>
      <c r="AY262" s="36"/>
      <c r="AZ262" s="29"/>
      <c r="BA262" s="36"/>
      <c r="BB262" s="36"/>
      <c r="BC262" s="36"/>
      <c r="BD262" s="36"/>
      <c r="BE262" s="36"/>
      <c r="BF262" s="36"/>
      <c r="BG262" s="36"/>
      <c r="BH262" s="36"/>
      <c r="BI262" s="36"/>
      <c r="BJ262" s="29"/>
      <c r="BK262" s="36"/>
      <c r="BL262" s="29"/>
      <c r="BM262" s="36"/>
      <c r="BN262" s="36"/>
      <c r="BO262" s="36"/>
      <c r="BP262" s="29"/>
      <c r="BQ262" s="36"/>
      <c r="BR262" s="29"/>
      <c r="BS262" s="36"/>
      <c r="BT262" s="36"/>
      <c r="BU262" s="36"/>
      <c r="BV262" s="36"/>
    </row>
    <row r="263" spans="1:75" x14ac:dyDescent="0.25">
      <c r="A263" s="16">
        <v>261</v>
      </c>
      <c r="B263" s="16">
        <v>2</v>
      </c>
      <c r="C263" s="31" t="s">
        <v>716</v>
      </c>
      <c r="D263" s="40">
        <f>июнь!D263-июнь!E263</f>
        <v>-248.52585552657007</v>
      </c>
      <c r="E263" s="40">
        <f t="shared" si="4"/>
        <v>0</v>
      </c>
      <c r="F263" s="36"/>
      <c r="G263" s="36"/>
      <c r="H263" s="36"/>
      <c r="I263" s="27"/>
      <c r="J263" s="36"/>
      <c r="K263" s="36"/>
      <c r="L263" s="36"/>
      <c r="M263" s="36"/>
      <c r="N263" s="36"/>
      <c r="O263" s="29"/>
      <c r="P263" s="36"/>
      <c r="Q263" s="29"/>
      <c r="R263" s="36"/>
      <c r="S263" s="36"/>
      <c r="T263" s="36"/>
      <c r="U263" s="36"/>
      <c r="V263" s="36"/>
      <c r="W263" s="36"/>
      <c r="X263" s="36"/>
      <c r="Y263" s="29"/>
      <c r="Z263" s="36"/>
      <c r="AA263" s="66"/>
      <c r="AB263" s="36"/>
      <c r="AC263" s="36"/>
      <c r="AD263" s="36"/>
      <c r="AE263" s="36"/>
      <c r="AF263" s="36"/>
      <c r="AG263" s="36"/>
      <c r="AH263" s="29"/>
      <c r="AI263" s="36"/>
      <c r="AJ263" s="29"/>
      <c r="AK263" s="36"/>
      <c r="AL263" s="36"/>
      <c r="AM263" s="36"/>
      <c r="AN263" s="29"/>
      <c r="AO263" s="36"/>
      <c r="AP263" s="29"/>
      <c r="AQ263" s="36"/>
      <c r="AR263" s="29"/>
      <c r="AS263" s="36"/>
      <c r="AT263" s="36"/>
      <c r="AU263" s="36"/>
      <c r="AV263" s="29"/>
      <c r="AW263" s="36"/>
      <c r="AX263" s="36"/>
      <c r="AY263" s="36"/>
      <c r="AZ263" s="29"/>
      <c r="BA263" s="36"/>
      <c r="BB263" s="36"/>
      <c r="BC263" s="36"/>
      <c r="BD263" s="36"/>
      <c r="BE263" s="36"/>
      <c r="BF263" s="36"/>
      <c r="BG263" s="36"/>
      <c r="BH263" s="36"/>
      <c r="BI263" s="36"/>
      <c r="BJ263" s="29"/>
      <c r="BK263" s="36"/>
      <c r="BL263" s="29"/>
      <c r="BM263" s="36"/>
      <c r="BN263" s="36"/>
      <c r="BO263" s="36"/>
      <c r="BP263" s="29"/>
      <c r="BQ263" s="36"/>
      <c r="BR263" s="29"/>
      <c r="BS263" s="36"/>
      <c r="BT263" s="36"/>
      <c r="BU263" s="36"/>
      <c r="BV263" s="36"/>
    </row>
    <row r="264" spans="1:75" x14ac:dyDescent="0.25">
      <c r="A264" s="16">
        <v>262</v>
      </c>
      <c r="B264" s="16">
        <v>2</v>
      </c>
      <c r="C264" s="31" t="s">
        <v>717</v>
      </c>
      <c r="D264" s="40">
        <f>июнь!D264-июнь!E264</f>
        <v>-217.68025197101451</v>
      </c>
      <c r="E264" s="40">
        <f t="shared" si="4"/>
        <v>0</v>
      </c>
      <c r="F264" s="36"/>
      <c r="G264" s="36"/>
      <c r="H264" s="36"/>
      <c r="I264" s="27"/>
      <c r="J264" s="36"/>
      <c r="K264" s="36"/>
      <c r="L264" s="36"/>
      <c r="M264" s="36"/>
      <c r="N264" s="36"/>
      <c r="O264" s="29"/>
      <c r="P264" s="36"/>
      <c r="Q264" s="29"/>
      <c r="R264" s="36"/>
      <c r="S264" s="36"/>
      <c r="T264" s="36"/>
      <c r="U264" s="36"/>
      <c r="V264" s="36"/>
      <c r="W264" s="36"/>
      <c r="X264" s="36"/>
      <c r="Y264" s="29"/>
      <c r="Z264" s="36"/>
      <c r="AA264" s="66"/>
      <c r="AB264" s="36"/>
      <c r="AC264" s="36"/>
      <c r="AD264" s="36"/>
      <c r="AE264" s="36"/>
      <c r="AF264" s="36"/>
      <c r="AG264" s="36"/>
      <c r="AH264" s="29"/>
      <c r="AI264" s="36"/>
      <c r="AJ264" s="29"/>
      <c r="AK264" s="36"/>
      <c r="AL264" s="36"/>
      <c r="AM264" s="36"/>
      <c r="AN264" s="29"/>
      <c r="AO264" s="36"/>
      <c r="AP264" s="29"/>
      <c r="AQ264" s="36"/>
      <c r="AR264" s="29"/>
      <c r="AS264" s="36"/>
      <c r="AT264" s="36"/>
      <c r="AU264" s="36"/>
      <c r="AV264" s="29"/>
      <c r="AW264" s="36"/>
      <c r="AX264" s="36"/>
      <c r="AY264" s="36"/>
      <c r="AZ264" s="29"/>
      <c r="BA264" s="36"/>
      <c r="BB264" s="36"/>
      <c r="BC264" s="36"/>
      <c r="BD264" s="36"/>
      <c r="BE264" s="36"/>
      <c r="BF264" s="36"/>
      <c r="BG264" s="36"/>
      <c r="BH264" s="36"/>
      <c r="BI264" s="36"/>
      <c r="BJ264" s="29"/>
      <c r="BK264" s="36"/>
      <c r="BL264" s="29"/>
      <c r="BM264" s="36"/>
      <c r="BN264" s="36"/>
      <c r="BO264" s="36"/>
      <c r="BP264" s="29"/>
      <c r="BQ264" s="36"/>
      <c r="BR264" s="29"/>
      <c r="BS264" s="36"/>
      <c r="BT264" s="36"/>
      <c r="BU264" s="36"/>
      <c r="BV264" s="36"/>
    </row>
    <row r="265" spans="1:75" x14ac:dyDescent="0.25">
      <c r="A265" s="16">
        <v>263</v>
      </c>
      <c r="B265" s="16">
        <v>1</v>
      </c>
      <c r="C265" s="31" t="s">
        <v>718</v>
      </c>
      <c r="D265" s="40">
        <f>июнь!D265-июнь!E265</f>
        <v>39.001326618357467</v>
      </c>
      <c r="E265" s="40">
        <f t="shared" si="4"/>
        <v>0</v>
      </c>
      <c r="F265" s="36"/>
      <c r="G265" s="36"/>
      <c r="H265" s="36"/>
      <c r="I265" s="27"/>
      <c r="J265" s="36"/>
      <c r="K265" s="36"/>
      <c r="L265" s="36"/>
      <c r="M265" s="36"/>
      <c r="N265" s="36"/>
      <c r="O265" s="29"/>
      <c r="P265" s="36"/>
      <c r="Q265" s="29"/>
      <c r="R265" s="36"/>
      <c r="S265" s="36"/>
      <c r="T265" s="36"/>
      <c r="U265" s="36"/>
      <c r="V265" s="36"/>
      <c r="W265" s="36"/>
      <c r="X265" s="36"/>
      <c r="Y265" s="29"/>
      <c r="Z265" s="36"/>
      <c r="AA265" s="66"/>
      <c r="AB265" s="36"/>
      <c r="AC265" s="36"/>
      <c r="AD265" s="36"/>
      <c r="AE265" s="36"/>
      <c r="AF265" s="36"/>
      <c r="AG265" s="36"/>
      <c r="AH265" s="29"/>
      <c r="AI265" s="36"/>
      <c r="AJ265" s="29"/>
      <c r="AK265" s="36"/>
      <c r="AL265" s="36"/>
      <c r="AM265" s="36"/>
      <c r="AN265" s="29"/>
      <c r="AO265" s="36"/>
      <c r="AP265" s="29"/>
      <c r="AQ265" s="36"/>
      <c r="AR265" s="29"/>
      <c r="AS265" s="36"/>
      <c r="AT265" s="36"/>
      <c r="AU265" s="36"/>
      <c r="AV265" s="29"/>
      <c r="AW265" s="36"/>
      <c r="AX265" s="36"/>
      <c r="AY265" s="36"/>
      <c r="AZ265" s="29"/>
      <c r="BA265" s="36"/>
      <c r="BB265" s="36"/>
      <c r="BC265" s="36"/>
      <c r="BD265" s="36"/>
      <c r="BE265" s="36"/>
      <c r="BF265" s="36"/>
      <c r="BG265" s="36"/>
      <c r="BH265" s="36"/>
      <c r="BI265" s="36"/>
      <c r="BJ265" s="29"/>
      <c r="BK265" s="36"/>
      <c r="BL265" s="29"/>
      <c r="BM265" s="36"/>
      <c r="BN265" s="36"/>
      <c r="BO265" s="36"/>
      <c r="BP265" s="29"/>
      <c r="BQ265" s="36"/>
      <c r="BR265" s="29"/>
      <c r="BS265" s="36"/>
      <c r="BT265" s="36"/>
      <c r="BU265" s="36"/>
      <c r="BV265" s="36"/>
    </row>
    <row r="266" spans="1:75" s="86" customFormat="1" x14ac:dyDescent="0.25">
      <c r="A266" s="79">
        <v>264</v>
      </c>
      <c r="B266" s="79">
        <v>3</v>
      </c>
      <c r="C266" s="80" t="s">
        <v>719</v>
      </c>
      <c r="D266" s="81">
        <f>июнь!D266-июнь!E266</f>
        <v>-177.38255192270526</v>
      </c>
      <c r="E266" s="81">
        <f t="shared" si="4"/>
        <v>4.5339999999999998</v>
      </c>
      <c r="F266" s="82"/>
      <c r="G266" s="82"/>
      <c r="H266" s="82"/>
      <c r="I266" s="83"/>
      <c r="J266" s="82"/>
      <c r="K266" s="82"/>
      <c r="L266" s="82"/>
      <c r="M266" s="82"/>
      <c r="N266" s="82"/>
      <c r="O266" s="84"/>
      <c r="P266" s="82"/>
      <c r="Q266" s="84"/>
      <c r="R266" s="82"/>
      <c r="S266" s="82"/>
      <c r="T266" s="82"/>
      <c r="U266" s="82"/>
      <c r="V266" s="82"/>
      <c r="W266" s="82"/>
      <c r="X266" s="82"/>
      <c r="Y266" s="84"/>
      <c r="Z266" s="82"/>
      <c r="AA266" s="85"/>
      <c r="AB266" s="82"/>
      <c r="AC266" s="82"/>
      <c r="AD266" s="82"/>
      <c r="AE266" s="82"/>
      <c r="AF266" s="82"/>
      <c r="AG266" s="82"/>
      <c r="AH266" s="84"/>
      <c r="AI266" s="82"/>
      <c r="AJ266" s="84"/>
      <c r="AK266" s="82"/>
      <c r="AL266" s="82"/>
      <c r="AM266" s="82"/>
      <c r="AN266" s="84"/>
      <c r="AO266" s="82"/>
      <c r="AP266" s="84"/>
      <c r="AQ266" s="82"/>
      <c r="AR266" s="84"/>
      <c r="AS266" s="82"/>
      <c r="AT266" s="82"/>
      <c r="AU266" s="82"/>
      <c r="AV266" s="84"/>
      <c r="AW266" s="82"/>
      <c r="AX266" s="82"/>
      <c r="AY266" s="82"/>
      <c r="AZ266" s="84"/>
      <c r="BA266" s="82"/>
      <c r="BB266" s="82"/>
      <c r="BC266" s="82"/>
      <c r="BD266" s="82"/>
      <c r="BE266" s="82"/>
      <c r="BF266" s="82"/>
      <c r="BG266" s="82"/>
      <c r="BH266" s="82"/>
      <c r="BI266" s="82"/>
      <c r="BJ266" s="84"/>
      <c r="BK266" s="82"/>
      <c r="BL266" s="84"/>
      <c r="BM266" s="82"/>
      <c r="BN266" s="82"/>
      <c r="BO266" s="82"/>
      <c r="BP266" s="84"/>
      <c r="BQ266" s="82"/>
      <c r="BR266" s="84"/>
      <c r="BS266" s="82"/>
      <c r="BT266" s="82"/>
      <c r="BU266" s="82"/>
      <c r="BV266" s="82">
        <v>4.5339999999999998</v>
      </c>
      <c r="BW266" s="86" t="s">
        <v>1070</v>
      </c>
    </row>
    <row r="267" spans="1:75" x14ac:dyDescent="0.25">
      <c r="A267" s="16">
        <v>265</v>
      </c>
      <c r="B267" s="16">
        <v>1</v>
      </c>
      <c r="C267" s="31" t="s">
        <v>720</v>
      </c>
      <c r="D267" s="40">
        <f>июнь!D267-июнь!E267</f>
        <v>1601.8589796328504</v>
      </c>
      <c r="E267" s="40">
        <f t="shared" si="4"/>
        <v>0</v>
      </c>
      <c r="F267" s="36"/>
      <c r="G267" s="36"/>
      <c r="H267" s="36"/>
      <c r="I267" s="27"/>
      <c r="J267" s="36"/>
      <c r="K267" s="36"/>
      <c r="L267" s="36"/>
      <c r="M267" s="36"/>
      <c r="N267" s="36"/>
      <c r="O267" s="29"/>
      <c r="P267" s="36"/>
      <c r="Q267" s="29"/>
      <c r="R267" s="36"/>
      <c r="S267" s="36"/>
      <c r="T267" s="36"/>
      <c r="U267" s="36"/>
      <c r="V267" s="36"/>
      <c r="W267" s="36"/>
      <c r="X267" s="36"/>
      <c r="Y267" s="29"/>
      <c r="Z267" s="36"/>
      <c r="AA267" s="66"/>
      <c r="AB267" s="36"/>
      <c r="AC267" s="36"/>
      <c r="AD267" s="36"/>
      <c r="AE267" s="36"/>
      <c r="AF267" s="36"/>
      <c r="AG267" s="36"/>
      <c r="AH267" s="29"/>
      <c r="AI267" s="36"/>
      <c r="AJ267" s="29"/>
      <c r="AK267" s="36"/>
      <c r="AL267" s="36"/>
      <c r="AM267" s="36"/>
      <c r="AN267" s="29"/>
      <c r="AO267" s="36"/>
      <c r="AP267" s="29"/>
      <c r="AQ267" s="36"/>
      <c r="AR267" s="29"/>
      <c r="AS267" s="36"/>
      <c r="AT267" s="36"/>
      <c r="AU267" s="36"/>
      <c r="AV267" s="29"/>
      <c r="AW267" s="36"/>
      <c r="AX267" s="36"/>
      <c r="AY267" s="36"/>
      <c r="AZ267" s="29"/>
      <c r="BA267" s="36"/>
      <c r="BB267" s="36"/>
      <c r="BC267" s="36"/>
      <c r="BD267" s="36"/>
      <c r="BE267" s="36"/>
      <c r="BF267" s="36"/>
      <c r="BG267" s="36"/>
      <c r="BH267" s="36"/>
      <c r="BI267" s="36"/>
      <c r="BJ267" s="29"/>
      <c r="BK267" s="36"/>
      <c r="BL267" s="29"/>
      <c r="BM267" s="36"/>
      <c r="BN267" s="36"/>
      <c r="BO267" s="36"/>
      <c r="BP267" s="29"/>
      <c r="BQ267" s="36"/>
      <c r="BR267" s="29"/>
      <c r="BS267" s="36"/>
      <c r="BT267" s="36"/>
      <c r="BU267" s="36"/>
      <c r="BV267" s="36"/>
    </row>
    <row r="268" spans="1:75" x14ac:dyDescent="0.25">
      <c r="A268" s="16">
        <v>266</v>
      </c>
      <c r="B268" s="16">
        <v>3</v>
      </c>
      <c r="C268" s="31" t="s">
        <v>721</v>
      </c>
      <c r="D268" s="40">
        <f>июнь!D268-июнь!E268</f>
        <v>416.75593849275361</v>
      </c>
      <c r="E268" s="40">
        <f t="shared" si="4"/>
        <v>0</v>
      </c>
      <c r="F268" s="36"/>
      <c r="G268" s="36"/>
      <c r="H268" s="36"/>
      <c r="I268" s="27"/>
      <c r="J268" s="36"/>
      <c r="K268" s="36"/>
      <c r="L268" s="36"/>
      <c r="M268" s="36"/>
      <c r="N268" s="36"/>
      <c r="O268" s="29"/>
      <c r="P268" s="36"/>
      <c r="Q268" s="29"/>
      <c r="R268" s="36"/>
      <c r="S268" s="36"/>
      <c r="T268" s="36"/>
      <c r="U268" s="36"/>
      <c r="V268" s="36"/>
      <c r="W268" s="36"/>
      <c r="X268" s="36"/>
      <c r="Y268" s="29"/>
      <c r="Z268" s="36"/>
      <c r="AA268" s="66"/>
      <c r="AB268" s="36"/>
      <c r="AC268" s="36"/>
      <c r="AD268" s="36"/>
      <c r="AE268" s="36"/>
      <c r="AF268" s="36"/>
      <c r="AG268" s="36"/>
      <c r="AH268" s="29"/>
      <c r="AI268" s="36"/>
      <c r="AJ268" s="29"/>
      <c r="AK268" s="36"/>
      <c r="AL268" s="36"/>
      <c r="AM268" s="36"/>
      <c r="AN268" s="29"/>
      <c r="AO268" s="36"/>
      <c r="AP268" s="29"/>
      <c r="AQ268" s="36"/>
      <c r="AR268" s="29"/>
      <c r="AS268" s="36"/>
      <c r="AT268" s="36"/>
      <c r="AU268" s="36"/>
      <c r="AV268" s="29"/>
      <c r="AW268" s="36"/>
      <c r="AX268" s="36"/>
      <c r="AY268" s="36"/>
      <c r="AZ268" s="29"/>
      <c r="BA268" s="36"/>
      <c r="BB268" s="36"/>
      <c r="BC268" s="36"/>
      <c r="BD268" s="36"/>
      <c r="BE268" s="36"/>
      <c r="BF268" s="36"/>
      <c r="BG268" s="36"/>
      <c r="BH268" s="36"/>
      <c r="BI268" s="36"/>
      <c r="BJ268" s="29"/>
      <c r="BK268" s="36"/>
      <c r="BL268" s="29"/>
      <c r="BM268" s="36"/>
      <c r="BN268" s="36"/>
      <c r="BO268" s="36"/>
      <c r="BP268" s="29"/>
      <c r="BQ268" s="36"/>
      <c r="BR268" s="29"/>
      <c r="BS268" s="36"/>
      <c r="BT268" s="36"/>
      <c r="BU268" s="36"/>
      <c r="BV268" s="36"/>
    </row>
    <row r="269" spans="1:75" x14ac:dyDescent="0.25">
      <c r="A269" s="16">
        <v>267</v>
      </c>
      <c r="B269" s="16">
        <v>3</v>
      </c>
      <c r="C269" s="31" t="s">
        <v>722</v>
      </c>
      <c r="D269" s="40">
        <f>июнь!D269-июнь!E269</f>
        <v>392.01447657004854</v>
      </c>
      <c r="E269" s="40">
        <f t="shared" si="4"/>
        <v>0</v>
      </c>
      <c r="F269" s="36"/>
      <c r="G269" s="36"/>
      <c r="H269" s="36"/>
      <c r="I269" s="27"/>
      <c r="J269" s="36"/>
      <c r="K269" s="36"/>
      <c r="L269" s="36"/>
      <c r="M269" s="36"/>
      <c r="N269" s="36"/>
      <c r="O269" s="29"/>
      <c r="P269" s="36"/>
      <c r="Q269" s="29"/>
      <c r="R269" s="36"/>
      <c r="S269" s="36"/>
      <c r="T269" s="36"/>
      <c r="U269" s="36"/>
      <c r="V269" s="36"/>
      <c r="W269" s="36"/>
      <c r="X269" s="36"/>
      <c r="Y269" s="29"/>
      <c r="Z269" s="36"/>
      <c r="AA269" s="66"/>
      <c r="AB269" s="36"/>
      <c r="AC269" s="36"/>
      <c r="AD269" s="36"/>
      <c r="AE269" s="36"/>
      <c r="AF269" s="36"/>
      <c r="AG269" s="36"/>
      <c r="AH269" s="29"/>
      <c r="AI269" s="36"/>
      <c r="AJ269" s="29"/>
      <c r="AK269" s="36"/>
      <c r="AL269" s="36"/>
      <c r="AM269" s="36"/>
      <c r="AN269" s="29"/>
      <c r="AO269" s="36"/>
      <c r="AP269" s="29"/>
      <c r="AQ269" s="36"/>
      <c r="AR269" s="29"/>
      <c r="AS269" s="36"/>
      <c r="AT269" s="36"/>
      <c r="AU269" s="36"/>
      <c r="AV269" s="29"/>
      <c r="AW269" s="36"/>
      <c r="AX269" s="36"/>
      <c r="AY269" s="36"/>
      <c r="AZ269" s="29"/>
      <c r="BA269" s="36"/>
      <c r="BB269" s="36"/>
      <c r="BC269" s="36"/>
      <c r="BD269" s="36"/>
      <c r="BE269" s="36"/>
      <c r="BF269" s="36"/>
      <c r="BG269" s="36"/>
      <c r="BH269" s="36"/>
      <c r="BI269" s="36"/>
      <c r="BJ269" s="29"/>
      <c r="BK269" s="36"/>
      <c r="BL269" s="29"/>
      <c r="BM269" s="36"/>
      <c r="BN269" s="36"/>
      <c r="BO269" s="36"/>
      <c r="BP269" s="29"/>
      <c r="BQ269" s="36"/>
      <c r="BR269" s="29"/>
      <c r="BS269" s="36"/>
      <c r="BT269" s="36"/>
      <c r="BU269" s="36"/>
      <c r="BV269" s="36"/>
    </row>
    <row r="270" spans="1:75" s="86" customFormat="1" x14ac:dyDescent="0.25">
      <c r="A270" s="79">
        <v>268</v>
      </c>
      <c r="B270" s="79">
        <v>3</v>
      </c>
      <c r="C270" s="80" t="s">
        <v>723</v>
      </c>
      <c r="D270" s="81">
        <f>июнь!D270-июнь!E270</f>
        <v>57.463643294685994</v>
      </c>
      <c r="E270" s="81">
        <f t="shared" si="4"/>
        <v>298.87900000000002</v>
      </c>
      <c r="F270" s="82"/>
      <c r="G270" s="82"/>
      <c r="H270" s="82"/>
      <c r="I270" s="83"/>
      <c r="J270" s="82"/>
      <c r="K270" s="82"/>
      <c r="L270" s="82"/>
      <c r="M270" s="82"/>
      <c r="N270" s="82"/>
      <c r="O270" s="84"/>
      <c r="P270" s="82"/>
      <c r="Q270" s="84"/>
      <c r="R270" s="82"/>
      <c r="S270" s="82"/>
      <c r="T270" s="82"/>
      <c r="U270" s="82">
        <v>0.15</v>
      </c>
      <c r="V270" s="82">
        <v>298.87900000000002</v>
      </c>
      <c r="W270" s="82"/>
      <c r="X270" s="82"/>
      <c r="Y270" s="84"/>
      <c r="Z270" s="82"/>
      <c r="AA270" s="85"/>
      <c r="AB270" s="82"/>
      <c r="AC270" s="82"/>
      <c r="AD270" s="82"/>
      <c r="AE270" s="82"/>
      <c r="AF270" s="82"/>
      <c r="AG270" s="82"/>
      <c r="AH270" s="84"/>
      <c r="AI270" s="82"/>
      <c r="AJ270" s="84"/>
      <c r="AK270" s="82"/>
      <c r="AL270" s="82"/>
      <c r="AM270" s="82"/>
      <c r="AN270" s="84"/>
      <c r="AO270" s="82"/>
      <c r="AP270" s="84"/>
      <c r="AQ270" s="82"/>
      <c r="AR270" s="84"/>
      <c r="AS270" s="82"/>
      <c r="AT270" s="82"/>
      <c r="AU270" s="82"/>
      <c r="AV270" s="84"/>
      <c r="AW270" s="82"/>
      <c r="AX270" s="82"/>
      <c r="AY270" s="82"/>
      <c r="AZ270" s="84"/>
      <c r="BA270" s="82"/>
      <c r="BB270" s="82"/>
      <c r="BC270" s="82"/>
      <c r="BD270" s="82"/>
      <c r="BE270" s="82"/>
      <c r="BF270" s="82"/>
      <c r="BG270" s="82"/>
      <c r="BH270" s="82"/>
      <c r="BI270" s="82"/>
      <c r="BJ270" s="84"/>
      <c r="BK270" s="82"/>
      <c r="BL270" s="84"/>
      <c r="BM270" s="82"/>
      <c r="BN270" s="82"/>
      <c r="BO270" s="82"/>
      <c r="BP270" s="84"/>
      <c r="BQ270" s="82"/>
      <c r="BR270" s="84"/>
      <c r="BS270" s="82"/>
      <c r="BT270" s="82"/>
      <c r="BU270" s="82"/>
      <c r="BV270" s="82"/>
    </row>
    <row r="271" spans="1:75" x14ac:dyDescent="0.25">
      <c r="A271" s="16">
        <v>269</v>
      </c>
      <c r="B271" s="16">
        <v>3</v>
      </c>
      <c r="C271" s="31" t="s">
        <v>724</v>
      </c>
      <c r="D271" s="40">
        <f>июнь!D271-июнь!E271</f>
        <v>-136.34528330434787</v>
      </c>
      <c r="E271" s="40">
        <f t="shared" si="4"/>
        <v>0</v>
      </c>
      <c r="F271" s="36"/>
      <c r="G271" s="36"/>
      <c r="H271" s="36"/>
      <c r="I271" s="27"/>
      <c r="J271" s="36"/>
      <c r="K271" s="36"/>
      <c r="L271" s="36"/>
      <c r="M271" s="36"/>
      <c r="N271" s="36"/>
      <c r="O271" s="29"/>
      <c r="P271" s="36"/>
      <c r="Q271" s="29"/>
      <c r="R271" s="36"/>
      <c r="S271" s="36"/>
      <c r="T271" s="36"/>
      <c r="U271" s="36"/>
      <c r="V271" s="36"/>
      <c r="W271" s="36"/>
      <c r="X271" s="36"/>
      <c r="Y271" s="29"/>
      <c r="Z271" s="36"/>
      <c r="AA271" s="66"/>
      <c r="AB271" s="36"/>
      <c r="AC271" s="36"/>
      <c r="AD271" s="36"/>
      <c r="AE271" s="36"/>
      <c r="AF271" s="36"/>
      <c r="AG271" s="36"/>
      <c r="AH271" s="29"/>
      <c r="AI271" s="36"/>
      <c r="AJ271" s="29"/>
      <c r="AK271" s="36"/>
      <c r="AL271" s="36"/>
      <c r="AM271" s="36"/>
      <c r="AN271" s="29"/>
      <c r="AO271" s="36"/>
      <c r="AP271" s="29"/>
      <c r="AQ271" s="36"/>
      <c r="AR271" s="29"/>
      <c r="AS271" s="36"/>
      <c r="AT271" s="36"/>
      <c r="AU271" s="36"/>
      <c r="AV271" s="29"/>
      <c r="AW271" s="36"/>
      <c r="AX271" s="36"/>
      <c r="AY271" s="36"/>
      <c r="AZ271" s="29"/>
      <c r="BA271" s="36"/>
      <c r="BB271" s="36"/>
      <c r="BC271" s="36"/>
      <c r="BD271" s="36"/>
      <c r="BE271" s="36"/>
      <c r="BF271" s="36"/>
      <c r="BG271" s="36"/>
      <c r="BH271" s="36"/>
      <c r="BI271" s="36"/>
      <c r="BJ271" s="29"/>
      <c r="BK271" s="36"/>
      <c r="BL271" s="29"/>
      <c r="BM271" s="36"/>
      <c r="BN271" s="36"/>
      <c r="BO271" s="36"/>
      <c r="BP271" s="29"/>
      <c r="BQ271" s="36"/>
      <c r="BR271" s="29"/>
      <c r="BS271" s="36"/>
      <c r="BT271" s="36"/>
      <c r="BU271" s="36"/>
      <c r="BV271" s="36"/>
    </row>
    <row r="272" spans="1:75" x14ac:dyDescent="0.25">
      <c r="A272" s="16">
        <v>270</v>
      </c>
      <c r="B272" s="16">
        <v>3</v>
      </c>
      <c r="C272" s="31" t="s">
        <v>725</v>
      </c>
      <c r="D272" s="40">
        <f>июнь!D272-июнь!E272</f>
        <v>-86.791458260869575</v>
      </c>
      <c r="E272" s="40">
        <f t="shared" si="4"/>
        <v>0</v>
      </c>
      <c r="F272" s="36"/>
      <c r="G272" s="36"/>
      <c r="H272" s="36"/>
      <c r="I272" s="27"/>
      <c r="J272" s="36"/>
      <c r="K272" s="36"/>
      <c r="L272" s="36"/>
      <c r="M272" s="36"/>
      <c r="N272" s="36"/>
      <c r="O272" s="29"/>
      <c r="P272" s="36"/>
      <c r="Q272" s="29"/>
      <c r="R272" s="36"/>
      <c r="S272" s="36"/>
      <c r="T272" s="36"/>
      <c r="U272" s="36"/>
      <c r="V272" s="36"/>
      <c r="W272" s="36"/>
      <c r="X272" s="36"/>
      <c r="Y272" s="29"/>
      <c r="Z272" s="36"/>
      <c r="AA272" s="66"/>
      <c r="AB272" s="36"/>
      <c r="AC272" s="36"/>
      <c r="AD272" s="36"/>
      <c r="AE272" s="36"/>
      <c r="AF272" s="36"/>
      <c r="AG272" s="36"/>
      <c r="AH272" s="29"/>
      <c r="AI272" s="36"/>
      <c r="AJ272" s="29"/>
      <c r="AK272" s="36"/>
      <c r="AL272" s="36"/>
      <c r="AM272" s="36"/>
      <c r="AN272" s="29"/>
      <c r="AO272" s="36"/>
      <c r="AP272" s="29"/>
      <c r="AQ272" s="36"/>
      <c r="AR272" s="29"/>
      <c r="AS272" s="36"/>
      <c r="AT272" s="36"/>
      <c r="AU272" s="36"/>
      <c r="AV272" s="29"/>
      <c r="AW272" s="36"/>
      <c r="AX272" s="36"/>
      <c r="AY272" s="36"/>
      <c r="AZ272" s="29"/>
      <c r="BA272" s="36"/>
      <c r="BB272" s="36"/>
      <c r="BC272" s="36"/>
      <c r="BD272" s="36"/>
      <c r="BE272" s="36"/>
      <c r="BF272" s="36"/>
      <c r="BG272" s="36"/>
      <c r="BH272" s="36"/>
      <c r="BI272" s="36"/>
      <c r="BJ272" s="29"/>
      <c r="BK272" s="36"/>
      <c r="BL272" s="29"/>
      <c r="BM272" s="36"/>
      <c r="BN272" s="36"/>
      <c r="BO272" s="36"/>
      <c r="BP272" s="29"/>
      <c r="BQ272" s="36"/>
      <c r="BR272" s="29"/>
      <c r="BS272" s="36"/>
      <c r="BT272" s="36"/>
      <c r="BU272" s="36"/>
      <c r="BV272" s="36"/>
    </row>
    <row r="273" spans="1:74" x14ac:dyDescent="0.25">
      <c r="A273" s="16">
        <v>271</v>
      </c>
      <c r="B273" s="16">
        <v>3</v>
      </c>
      <c r="C273" s="31" t="s">
        <v>726</v>
      </c>
      <c r="D273" s="40">
        <f>июнь!D273-июнь!E273</f>
        <v>513.95193360386475</v>
      </c>
      <c r="E273" s="40">
        <f t="shared" si="4"/>
        <v>0</v>
      </c>
      <c r="F273" s="36"/>
      <c r="G273" s="36"/>
      <c r="H273" s="36"/>
      <c r="I273" s="27"/>
      <c r="J273" s="36"/>
      <c r="K273" s="36"/>
      <c r="L273" s="36"/>
      <c r="M273" s="36"/>
      <c r="N273" s="36"/>
      <c r="O273" s="29"/>
      <c r="P273" s="36"/>
      <c r="Q273" s="29"/>
      <c r="R273" s="36"/>
      <c r="S273" s="36"/>
      <c r="T273" s="36"/>
      <c r="U273" s="36"/>
      <c r="V273" s="36"/>
      <c r="W273" s="36"/>
      <c r="X273" s="36"/>
      <c r="Y273" s="29"/>
      <c r="Z273" s="36"/>
      <c r="AA273" s="66"/>
      <c r="AB273" s="36"/>
      <c r="AC273" s="36"/>
      <c r="AD273" s="36"/>
      <c r="AE273" s="36"/>
      <c r="AF273" s="36"/>
      <c r="AG273" s="36"/>
      <c r="AH273" s="29"/>
      <c r="AI273" s="36"/>
      <c r="AJ273" s="29"/>
      <c r="AK273" s="36"/>
      <c r="AL273" s="36"/>
      <c r="AM273" s="36"/>
      <c r="AN273" s="29"/>
      <c r="AO273" s="36"/>
      <c r="AP273" s="29"/>
      <c r="AQ273" s="36"/>
      <c r="AR273" s="29"/>
      <c r="AS273" s="36"/>
      <c r="AT273" s="36"/>
      <c r="AU273" s="36"/>
      <c r="AV273" s="29"/>
      <c r="AW273" s="36"/>
      <c r="AX273" s="36"/>
      <c r="AY273" s="36"/>
      <c r="AZ273" s="29"/>
      <c r="BA273" s="36"/>
      <c r="BB273" s="36"/>
      <c r="BC273" s="36"/>
      <c r="BD273" s="36"/>
      <c r="BE273" s="36"/>
      <c r="BF273" s="36"/>
      <c r="BG273" s="36"/>
      <c r="BH273" s="36"/>
      <c r="BI273" s="36"/>
      <c r="BJ273" s="29"/>
      <c r="BK273" s="36"/>
      <c r="BL273" s="29"/>
      <c r="BM273" s="36"/>
      <c r="BN273" s="36"/>
      <c r="BO273" s="36"/>
      <c r="BP273" s="29"/>
      <c r="BQ273" s="36"/>
      <c r="BR273" s="29"/>
      <c r="BS273" s="36"/>
      <c r="BT273" s="36"/>
      <c r="BU273" s="36"/>
      <c r="BV273" s="36"/>
    </row>
    <row r="274" spans="1:74" s="86" customFormat="1" x14ac:dyDescent="0.25">
      <c r="A274" s="79">
        <v>272</v>
      </c>
      <c r="B274" s="79">
        <v>3</v>
      </c>
      <c r="C274" s="80" t="s">
        <v>727</v>
      </c>
      <c r="D274" s="81">
        <f>июнь!D274-июнь!E274</f>
        <v>338.8788299806763</v>
      </c>
      <c r="E274" s="81">
        <f t="shared" si="4"/>
        <v>3.5249999999999999</v>
      </c>
      <c r="F274" s="82"/>
      <c r="G274" s="82"/>
      <c r="H274" s="82"/>
      <c r="I274" s="83"/>
      <c r="J274" s="82"/>
      <c r="K274" s="82"/>
      <c r="L274" s="82"/>
      <c r="M274" s="82"/>
      <c r="N274" s="82"/>
      <c r="O274" s="84"/>
      <c r="P274" s="82"/>
      <c r="Q274" s="84"/>
      <c r="R274" s="82"/>
      <c r="S274" s="82"/>
      <c r="T274" s="82"/>
      <c r="U274" s="82"/>
      <c r="V274" s="82"/>
      <c r="W274" s="82"/>
      <c r="X274" s="82"/>
      <c r="Y274" s="84"/>
      <c r="Z274" s="82"/>
      <c r="AA274" s="85"/>
      <c r="AB274" s="82"/>
      <c r="AC274" s="82"/>
      <c r="AD274" s="82"/>
      <c r="AE274" s="82"/>
      <c r="AF274" s="82"/>
      <c r="AG274" s="82"/>
      <c r="AH274" s="84">
        <v>2</v>
      </c>
      <c r="AI274" s="82">
        <v>3.5249999999999999</v>
      </c>
      <c r="AJ274" s="84"/>
      <c r="AK274" s="82"/>
      <c r="AL274" s="82"/>
      <c r="AM274" s="82"/>
      <c r="AN274" s="84"/>
      <c r="AO274" s="82"/>
      <c r="AP274" s="84"/>
      <c r="AQ274" s="82"/>
      <c r="AR274" s="84"/>
      <c r="AS274" s="82"/>
      <c r="AT274" s="82"/>
      <c r="AU274" s="82"/>
      <c r="AV274" s="84"/>
      <c r="AW274" s="82"/>
      <c r="AX274" s="82"/>
      <c r="AY274" s="82"/>
      <c r="AZ274" s="84"/>
      <c r="BA274" s="82"/>
      <c r="BB274" s="82"/>
      <c r="BC274" s="82"/>
      <c r="BD274" s="82"/>
      <c r="BE274" s="82"/>
      <c r="BF274" s="82"/>
      <c r="BG274" s="82"/>
      <c r="BH274" s="82"/>
      <c r="BI274" s="82"/>
      <c r="BJ274" s="84"/>
      <c r="BK274" s="82"/>
      <c r="BL274" s="84"/>
      <c r="BM274" s="82"/>
      <c r="BN274" s="82"/>
      <c r="BO274" s="82"/>
      <c r="BP274" s="84"/>
      <c r="BQ274" s="82"/>
      <c r="BR274" s="84"/>
      <c r="BS274" s="82"/>
      <c r="BT274" s="82"/>
      <c r="BU274" s="82"/>
      <c r="BV274" s="82"/>
    </row>
    <row r="275" spans="1:74" x14ac:dyDescent="0.25">
      <c r="A275" s="16">
        <v>273</v>
      </c>
      <c r="B275" s="16">
        <v>3</v>
      </c>
      <c r="C275" s="31" t="s">
        <v>728</v>
      </c>
      <c r="D275" s="40">
        <f>июнь!D275-июнь!E275</f>
        <v>136.09798903381642</v>
      </c>
      <c r="E275" s="40">
        <f t="shared" si="4"/>
        <v>0</v>
      </c>
      <c r="F275" s="36"/>
      <c r="G275" s="36"/>
      <c r="H275" s="36"/>
      <c r="I275" s="27"/>
      <c r="J275" s="36"/>
      <c r="K275" s="36"/>
      <c r="L275" s="36"/>
      <c r="M275" s="36"/>
      <c r="N275" s="36"/>
      <c r="O275" s="29"/>
      <c r="P275" s="36"/>
      <c r="Q275" s="29"/>
      <c r="R275" s="36"/>
      <c r="S275" s="36"/>
      <c r="T275" s="36"/>
      <c r="U275" s="36"/>
      <c r="V275" s="36"/>
      <c r="W275" s="36"/>
      <c r="X275" s="36"/>
      <c r="Y275" s="29"/>
      <c r="Z275" s="36"/>
      <c r="AA275" s="66"/>
      <c r="AB275" s="36"/>
      <c r="AC275" s="36"/>
      <c r="AD275" s="36"/>
      <c r="AE275" s="36"/>
      <c r="AF275" s="36"/>
      <c r="AG275" s="36"/>
      <c r="AH275" s="29"/>
      <c r="AI275" s="36"/>
      <c r="AJ275" s="29"/>
      <c r="AK275" s="36"/>
      <c r="AL275" s="36"/>
      <c r="AM275" s="36"/>
      <c r="AN275" s="29"/>
      <c r="AO275" s="36"/>
      <c r="AP275" s="29"/>
      <c r="AQ275" s="36"/>
      <c r="AR275" s="29"/>
      <c r="AS275" s="36"/>
      <c r="AT275" s="36"/>
      <c r="AU275" s="36"/>
      <c r="AV275" s="29"/>
      <c r="AW275" s="36"/>
      <c r="AX275" s="36"/>
      <c r="AY275" s="36"/>
      <c r="AZ275" s="29"/>
      <c r="BA275" s="36"/>
      <c r="BB275" s="36"/>
      <c r="BC275" s="36"/>
      <c r="BD275" s="36"/>
      <c r="BE275" s="36"/>
      <c r="BF275" s="36"/>
      <c r="BG275" s="36"/>
      <c r="BH275" s="36"/>
      <c r="BI275" s="36"/>
      <c r="BJ275" s="29"/>
      <c r="BK275" s="36"/>
      <c r="BL275" s="29"/>
      <c r="BM275" s="36"/>
      <c r="BN275" s="36"/>
      <c r="BO275" s="36"/>
      <c r="BP275" s="29"/>
      <c r="BQ275" s="36"/>
      <c r="BR275" s="29"/>
      <c r="BS275" s="36"/>
      <c r="BT275" s="36"/>
      <c r="BU275" s="36"/>
      <c r="BV275" s="36"/>
    </row>
    <row r="276" spans="1:74" x14ac:dyDescent="0.25">
      <c r="A276" s="16">
        <v>274</v>
      </c>
      <c r="B276" s="16">
        <v>3</v>
      </c>
      <c r="C276" s="31" t="s">
        <v>729</v>
      </c>
      <c r="D276" s="40">
        <f>июнь!D276-июнь!E276</f>
        <v>167.65413845410626</v>
      </c>
      <c r="E276" s="40">
        <f t="shared" si="4"/>
        <v>0</v>
      </c>
      <c r="F276" s="36"/>
      <c r="G276" s="36"/>
      <c r="H276" s="36"/>
      <c r="I276" s="27"/>
      <c r="J276" s="36"/>
      <c r="K276" s="36"/>
      <c r="L276" s="36"/>
      <c r="M276" s="36"/>
      <c r="N276" s="36"/>
      <c r="O276" s="29"/>
      <c r="P276" s="36"/>
      <c r="Q276" s="29"/>
      <c r="R276" s="36"/>
      <c r="S276" s="36"/>
      <c r="T276" s="36"/>
      <c r="U276" s="36"/>
      <c r="V276" s="36"/>
      <c r="W276" s="36"/>
      <c r="X276" s="36"/>
      <c r="Y276" s="29"/>
      <c r="Z276" s="36"/>
      <c r="AA276" s="66"/>
      <c r="AB276" s="36"/>
      <c r="AC276" s="36"/>
      <c r="AD276" s="36"/>
      <c r="AE276" s="36"/>
      <c r="AF276" s="36"/>
      <c r="AG276" s="36"/>
      <c r="AH276" s="29"/>
      <c r="AI276" s="36"/>
      <c r="AJ276" s="29"/>
      <c r="AK276" s="36"/>
      <c r="AL276" s="36"/>
      <c r="AM276" s="36"/>
      <c r="AN276" s="29"/>
      <c r="AO276" s="36"/>
      <c r="AP276" s="29"/>
      <c r="AQ276" s="36"/>
      <c r="AR276" s="29"/>
      <c r="AS276" s="36"/>
      <c r="AT276" s="36"/>
      <c r="AU276" s="36"/>
      <c r="AV276" s="29"/>
      <c r="AW276" s="36"/>
      <c r="AX276" s="36"/>
      <c r="AY276" s="36"/>
      <c r="AZ276" s="29"/>
      <c r="BA276" s="36"/>
      <c r="BB276" s="36"/>
      <c r="BC276" s="36"/>
      <c r="BD276" s="36"/>
      <c r="BE276" s="36"/>
      <c r="BF276" s="36"/>
      <c r="BG276" s="36"/>
      <c r="BH276" s="36"/>
      <c r="BI276" s="36"/>
      <c r="BJ276" s="29"/>
      <c r="BK276" s="36"/>
      <c r="BL276" s="29"/>
      <c r="BM276" s="36"/>
      <c r="BN276" s="36"/>
      <c r="BO276" s="36"/>
      <c r="BP276" s="29"/>
      <c r="BQ276" s="36"/>
      <c r="BR276" s="29"/>
      <c r="BS276" s="36"/>
      <c r="BT276" s="36"/>
      <c r="BU276" s="36"/>
      <c r="BV276" s="36"/>
    </row>
    <row r="277" spans="1:74" x14ac:dyDescent="0.25">
      <c r="A277" s="16">
        <v>275</v>
      </c>
      <c r="B277" s="16">
        <v>3</v>
      </c>
      <c r="C277" s="31" t="s">
        <v>730</v>
      </c>
      <c r="D277" s="40">
        <f>июнь!D277-июнь!E277</f>
        <v>176.37442765217392</v>
      </c>
      <c r="E277" s="40">
        <f t="shared" si="4"/>
        <v>0</v>
      </c>
      <c r="F277" s="36"/>
      <c r="G277" s="36"/>
      <c r="H277" s="36"/>
      <c r="I277" s="27"/>
      <c r="J277" s="36"/>
      <c r="K277" s="36"/>
      <c r="L277" s="36"/>
      <c r="M277" s="36"/>
      <c r="N277" s="36"/>
      <c r="O277" s="29"/>
      <c r="P277" s="36"/>
      <c r="Q277" s="29"/>
      <c r="R277" s="36"/>
      <c r="S277" s="36"/>
      <c r="T277" s="36"/>
      <c r="U277" s="36"/>
      <c r="V277" s="36"/>
      <c r="W277" s="36"/>
      <c r="X277" s="36"/>
      <c r="Y277" s="29"/>
      <c r="Z277" s="36"/>
      <c r="AA277" s="66"/>
      <c r="AB277" s="36"/>
      <c r="AC277" s="36"/>
      <c r="AD277" s="36"/>
      <c r="AE277" s="36"/>
      <c r="AF277" s="36"/>
      <c r="AG277" s="36"/>
      <c r="AH277" s="29"/>
      <c r="AI277" s="36"/>
      <c r="AJ277" s="29"/>
      <c r="AK277" s="36"/>
      <c r="AL277" s="36"/>
      <c r="AM277" s="36"/>
      <c r="AN277" s="29"/>
      <c r="AO277" s="36"/>
      <c r="AP277" s="29"/>
      <c r="AQ277" s="36"/>
      <c r="AR277" s="29"/>
      <c r="AS277" s="36"/>
      <c r="AT277" s="36"/>
      <c r="AU277" s="36"/>
      <c r="AV277" s="29"/>
      <c r="AW277" s="36"/>
      <c r="AX277" s="36"/>
      <c r="AY277" s="36"/>
      <c r="AZ277" s="29"/>
      <c r="BA277" s="36"/>
      <c r="BB277" s="36"/>
      <c r="BC277" s="36"/>
      <c r="BD277" s="36"/>
      <c r="BE277" s="36"/>
      <c r="BF277" s="36"/>
      <c r="BG277" s="36"/>
      <c r="BH277" s="36"/>
      <c r="BI277" s="36"/>
      <c r="BJ277" s="29"/>
      <c r="BK277" s="36"/>
      <c r="BL277" s="29"/>
      <c r="BM277" s="36"/>
      <c r="BN277" s="36"/>
      <c r="BO277" s="36"/>
      <c r="BP277" s="29"/>
      <c r="BQ277" s="36"/>
      <c r="BR277" s="29"/>
      <c r="BS277" s="36"/>
      <c r="BT277" s="36"/>
      <c r="BU277" s="36"/>
      <c r="BV277" s="36"/>
    </row>
    <row r="278" spans="1:74" x14ac:dyDescent="0.25">
      <c r="A278" s="16">
        <v>276</v>
      </c>
      <c r="B278" s="16">
        <v>3</v>
      </c>
      <c r="C278" s="31" t="s">
        <v>731</v>
      </c>
      <c r="D278" s="40">
        <f>июнь!D278-июнь!E278</f>
        <v>65.781619565217426</v>
      </c>
      <c r="E278" s="40">
        <f t="shared" si="4"/>
        <v>0</v>
      </c>
      <c r="F278" s="36"/>
      <c r="G278" s="36"/>
      <c r="H278" s="36"/>
      <c r="I278" s="27"/>
      <c r="J278" s="36"/>
      <c r="K278" s="36"/>
      <c r="L278" s="36"/>
      <c r="M278" s="36"/>
      <c r="N278" s="36"/>
      <c r="O278" s="29"/>
      <c r="P278" s="36"/>
      <c r="Q278" s="29"/>
      <c r="R278" s="36"/>
      <c r="S278" s="36"/>
      <c r="T278" s="36"/>
      <c r="U278" s="36"/>
      <c r="V278" s="36"/>
      <c r="W278" s="36"/>
      <c r="X278" s="36"/>
      <c r="Y278" s="29"/>
      <c r="Z278" s="36"/>
      <c r="AA278" s="66"/>
      <c r="AB278" s="36"/>
      <c r="AC278" s="36"/>
      <c r="AD278" s="36"/>
      <c r="AE278" s="36"/>
      <c r="AF278" s="36"/>
      <c r="AG278" s="36"/>
      <c r="AH278" s="29"/>
      <c r="AI278" s="36"/>
      <c r="AJ278" s="29"/>
      <c r="AK278" s="36"/>
      <c r="AL278" s="36"/>
      <c r="AM278" s="36"/>
      <c r="AN278" s="29"/>
      <c r="AO278" s="36"/>
      <c r="AP278" s="29"/>
      <c r="AQ278" s="36"/>
      <c r="AR278" s="29"/>
      <c r="AS278" s="36"/>
      <c r="AT278" s="36"/>
      <c r="AU278" s="36"/>
      <c r="AV278" s="29"/>
      <c r="AW278" s="36"/>
      <c r="AX278" s="36"/>
      <c r="AY278" s="36"/>
      <c r="AZ278" s="29"/>
      <c r="BA278" s="36"/>
      <c r="BB278" s="36"/>
      <c r="BC278" s="36"/>
      <c r="BD278" s="36"/>
      <c r="BE278" s="36"/>
      <c r="BF278" s="36"/>
      <c r="BG278" s="36"/>
      <c r="BH278" s="36"/>
      <c r="BI278" s="36"/>
      <c r="BJ278" s="29"/>
      <c r="BK278" s="36"/>
      <c r="BL278" s="29"/>
      <c r="BM278" s="36"/>
      <c r="BN278" s="36"/>
      <c r="BO278" s="36"/>
      <c r="BP278" s="29"/>
      <c r="BQ278" s="36"/>
      <c r="BR278" s="29"/>
      <c r="BS278" s="36"/>
      <c r="BT278" s="36"/>
      <c r="BU278" s="36"/>
      <c r="BV278" s="36"/>
    </row>
    <row r="279" spans="1:74" x14ac:dyDescent="0.25">
      <c r="A279" s="16">
        <v>277</v>
      </c>
      <c r="B279" s="16">
        <v>3</v>
      </c>
      <c r="C279" s="31" t="s">
        <v>732</v>
      </c>
      <c r="D279" s="40">
        <f>июнь!D279-июнь!E279</f>
        <v>553.7478788309179</v>
      </c>
      <c r="E279" s="40">
        <f t="shared" si="4"/>
        <v>0</v>
      </c>
      <c r="F279" s="36"/>
      <c r="G279" s="36"/>
      <c r="H279" s="36"/>
      <c r="I279" s="27"/>
      <c r="J279" s="36"/>
      <c r="K279" s="36"/>
      <c r="L279" s="36"/>
      <c r="M279" s="36"/>
      <c r="N279" s="36"/>
      <c r="O279" s="29"/>
      <c r="P279" s="36"/>
      <c r="Q279" s="29"/>
      <c r="R279" s="36"/>
      <c r="S279" s="36"/>
      <c r="T279" s="36"/>
      <c r="U279" s="36"/>
      <c r="V279" s="36"/>
      <c r="W279" s="36"/>
      <c r="X279" s="36"/>
      <c r="Y279" s="29"/>
      <c r="Z279" s="36"/>
      <c r="AA279" s="66"/>
      <c r="AB279" s="36"/>
      <c r="AC279" s="36"/>
      <c r="AD279" s="36"/>
      <c r="AE279" s="36"/>
      <c r="AF279" s="36"/>
      <c r="AG279" s="36"/>
      <c r="AH279" s="29"/>
      <c r="AI279" s="36"/>
      <c r="AJ279" s="29"/>
      <c r="AK279" s="36"/>
      <c r="AL279" s="36"/>
      <c r="AM279" s="36"/>
      <c r="AN279" s="29"/>
      <c r="AO279" s="36"/>
      <c r="AP279" s="29"/>
      <c r="AQ279" s="36"/>
      <c r="AR279" s="29"/>
      <c r="AS279" s="36"/>
      <c r="AT279" s="36"/>
      <c r="AU279" s="36"/>
      <c r="AV279" s="29"/>
      <c r="AW279" s="36"/>
      <c r="AX279" s="36"/>
      <c r="AY279" s="36"/>
      <c r="AZ279" s="29"/>
      <c r="BA279" s="36"/>
      <c r="BB279" s="36"/>
      <c r="BC279" s="36"/>
      <c r="BD279" s="36"/>
      <c r="BE279" s="36"/>
      <c r="BF279" s="36"/>
      <c r="BG279" s="36"/>
      <c r="BH279" s="36"/>
      <c r="BI279" s="36"/>
      <c r="BJ279" s="29"/>
      <c r="BK279" s="36"/>
      <c r="BL279" s="29"/>
      <c r="BM279" s="36"/>
      <c r="BN279" s="36"/>
      <c r="BO279" s="36"/>
      <c r="BP279" s="29"/>
      <c r="BQ279" s="36"/>
      <c r="BR279" s="29"/>
      <c r="BS279" s="36"/>
      <c r="BT279" s="36"/>
      <c r="BU279" s="36"/>
      <c r="BV279" s="36"/>
    </row>
    <row r="280" spans="1:74" s="86" customFormat="1" x14ac:dyDescent="0.25">
      <c r="A280" s="79">
        <v>278</v>
      </c>
      <c r="B280" s="79">
        <v>3</v>
      </c>
      <c r="C280" s="80" t="s">
        <v>733</v>
      </c>
      <c r="D280" s="81">
        <f>июнь!D280-июнь!E280</f>
        <v>376.75838377777802</v>
      </c>
      <c r="E280" s="81">
        <f t="shared" si="4"/>
        <v>19.658999999999999</v>
      </c>
      <c r="F280" s="82"/>
      <c r="G280" s="82"/>
      <c r="H280" s="82"/>
      <c r="I280" s="83"/>
      <c r="J280" s="82"/>
      <c r="K280" s="82"/>
      <c r="L280" s="82"/>
      <c r="M280" s="82"/>
      <c r="N280" s="82"/>
      <c r="O280" s="84"/>
      <c r="P280" s="82"/>
      <c r="Q280" s="84"/>
      <c r="R280" s="82"/>
      <c r="S280" s="82"/>
      <c r="T280" s="82"/>
      <c r="U280" s="82">
        <v>1.6E-2</v>
      </c>
      <c r="V280" s="82">
        <v>16.751999999999999</v>
      </c>
      <c r="W280" s="82"/>
      <c r="X280" s="82"/>
      <c r="Y280" s="84"/>
      <c r="Z280" s="82"/>
      <c r="AA280" s="85"/>
      <c r="AB280" s="82"/>
      <c r="AC280" s="82"/>
      <c r="AD280" s="82"/>
      <c r="AE280" s="82"/>
      <c r="AF280" s="82"/>
      <c r="AG280" s="82"/>
      <c r="AH280" s="84"/>
      <c r="AI280" s="82"/>
      <c r="AJ280" s="84"/>
      <c r="AK280" s="82"/>
      <c r="AL280" s="82"/>
      <c r="AM280" s="82"/>
      <c r="AN280" s="84"/>
      <c r="AO280" s="82"/>
      <c r="AP280" s="84"/>
      <c r="AQ280" s="82"/>
      <c r="AR280" s="84"/>
      <c r="AS280" s="82"/>
      <c r="AT280" s="82"/>
      <c r="AU280" s="82"/>
      <c r="AV280" s="84"/>
      <c r="AW280" s="82"/>
      <c r="AX280" s="82"/>
      <c r="AY280" s="82"/>
      <c r="AZ280" s="84"/>
      <c r="BA280" s="82"/>
      <c r="BB280" s="82"/>
      <c r="BC280" s="82"/>
      <c r="BD280" s="82"/>
      <c r="BE280" s="82"/>
      <c r="BF280" s="82"/>
      <c r="BG280" s="82"/>
      <c r="BH280" s="82"/>
      <c r="BI280" s="82"/>
      <c r="BJ280" s="84"/>
      <c r="BK280" s="82"/>
      <c r="BL280" s="84"/>
      <c r="BM280" s="82"/>
      <c r="BN280" s="82"/>
      <c r="BO280" s="82"/>
      <c r="BP280" s="84">
        <v>1</v>
      </c>
      <c r="BQ280" s="82">
        <v>2.907</v>
      </c>
      <c r="BR280" s="84"/>
      <c r="BS280" s="82"/>
      <c r="BT280" s="82"/>
      <c r="BU280" s="82"/>
      <c r="BV280" s="82"/>
    </row>
    <row r="281" spans="1:74" s="86" customFormat="1" x14ac:dyDescent="0.25">
      <c r="A281" s="79">
        <v>279</v>
      </c>
      <c r="B281" s="79">
        <v>1</v>
      </c>
      <c r="C281" s="80" t="s">
        <v>734</v>
      </c>
      <c r="D281" s="81">
        <f>июнь!D281-июнь!E281</f>
        <v>2228.1543512463768</v>
      </c>
      <c r="E281" s="81">
        <f t="shared" si="4"/>
        <v>42.314</v>
      </c>
      <c r="F281" s="82"/>
      <c r="G281" s="82"/>
      <c r="H281" s="82"/>
      <c r="I281" s="83"/>
      <c r="J281" s="82"/>
      <c r="K281" s="82"/>
      <c r="L281" s="82"/>
      <c r="M281" s="82"/>
      <c r="N281" s="82"/>
      <c r="O281" s="84"/>
      <c r="P281" s="82"/>
      <c r="Q281" s="84"/>
      <c r="R281" s="82"/>
      <c r="S281" s="82"/>
      <c r="T281" s="82"/>
      <c r="U281" s="82"/>
      <c r="V281" s="82"/>
      <c r="W281" s="82"/>
      <c r="X281" s="82"/>
      <c r="Y281" s="84"/>
      <c r="Z281" s="82"/>
      <c r="AA281" s="85"/>
      <c r="AB281" s="82"/>
      <c r="AC281" s="82"/>
      <c r="AD281" s="82"/>
      <c r="AE281" s="82"/>
      <c r="AF281" s="82"/>
      <c r="AG281" s="82"/>
      <c r="AH281" s="84"/>
      <c r="AI281" s="82"/>
      <c r="AJ281" s="84"/>
      <c r="AK281" s="82"/>
      <c r="AL281" s="82"/>
      <c r="AM281" s="82"/>
      <c r="AN281" s="84"/>
      <c r="AO281" s="82"/>
      <c r="AP281" s="84"/>
      <c r="AQ281" s="82"/>
      <c r="AR281" s="84"/>
      <c r="AS281" s="82"/>
      <c r="AT281" s="82"/>
      <c r="AU281" s="82"/>
      <c r="AV281" s="84"/>
      <c r="AW281" s="82"/>
      <c r="AX281" s="82"/>
      <c r="AY281" s="82"/>
      <c r="AZ281" s="84"/>
      <c r="BA281" s="82"/>
      <c r="BB281" s="82"/>
      <c r="BC281" s="82"/>
      <c r="BD281" s="82"/>
      <c r="BE281" s="82"/>
      <c r="BF281" s="82"/>
      <c r="BG281" s="82"/>
      <c r="BH281" s="82"/>
      <c r="BI281" s="82"/>
      <c r="BJ281" s="84"/>
      <c r="BK281" s="82"/>
      <c r="BL281" s="84">
        <v>44</v>
      </c>
      <c r="BM281" s="82">
        <v>42.314</v>
      </c>
      <c r="BN281" s="82"/>
      <c r="BO281" s="82"/>
      <c r="BP281" s="84"/>
      <c r="BQ281" s="82"/>
      <c r="BR281" s="84"/>
      <c r="BS281" s="82"/>
      <c r="BT281" s="82"/>
      <c r="BU281" s="82"/>
      <c r="BV281" s="82"/>
    </row>
    <row r="282" spans="1:74" s="86" customFormat="1" x14ac:dyDescent="0.25">
      <c r="A282" s="79">
        <v>280</v>
      </c>
      <c r="B282" s="79">
        <v>3</v>
      </c>
      <c r="C282" s="80" t="s">
        <v>735</v>
      </c>
      <c r="D282" s="81">
        <f>июнь!D282-июнь!E282</f>
        <v>-261.43102945893725</v>
      </c>
      <c r="E282" s="81">
        <f t="shared" si="4"/>
        <v>6.0570000000000004</v>
      </c>
      <c r="F282" s="82"/>
      <c r="G282" s="82"/>
      <c r="H282" s="82"/>
      <c r="I282" s="83"/>
      <c r="J282" s="82"/>
      <c r="K282" s="82"/>
      <c r="L282" s="82"/>
      <c r="M282" s="82"/>
      <c r="N282" s="82"/>
      <c r="O282" s="84"/>
      <c r="P282" s="82"/>
      <c r="Q282" s="84"/>
      <c r="R282" s="82"/>
      <c r="S282" s="82"/>
      <c r="T282" s="82"/>
      <c r="U282" s="82">
        <v>7.0000000000000001E-3</v>
      </c>
      <c r="V282" s="82">
        <v>6.0570000000000004</v>
      </c>
      <c r="W282" s="82"/>
      <c r="X282" s="82"/>
      <c r="Y282" s="84"/>
      <c r="Z282" s="82"/>
      <c r="AA282" s="85"/>
      <c r="AB282" s="82"/>
      <c r="AC282" s="82"/>
      <c r="AD282" s="82"/>
      <c r="AE282" s="82"/>
      <c r="AF282" s="82"/>
      <c r="AG282" s="82"/>
      <c r="AH282" s="84"/>
      <c r="AI282" s="82"/>
      <c r="AJ282" s="84"/>
      <c r="AK282" s="82"/>
      <c r="AL282" s="82"/>
      <c r="AM282" s="82"/>
      <c r="AN282" s="84"/>
      <c r="AO282" s="82"/>
      <c r="AP282" s="84"/>
      <c r="AQ282" s="82"/>
      <c r="AR282" s="84"/>
      <c r="AS282" s="82"/>
      <c r="AT282" s="82"/>
      <c r="AU282" s="82"/>
      <c r="AV282" s="84"/>
      <c r="AW282" s="82"/>
      <c r="AX282" s="82"/>
      <c r="AY282" s="82"/>
      <c r="AZ282" s="84"/>
      <c r="BA282" s="82"/>
      <c r="BB282" s="82"/>
      <c r="BC282" s="82"/>
      <c r="BD282" s="82"/>
      <c r="BE282" s="82"/>
      <c r="BF282" s="82"/>
      <c r="BG282" s="82"/>
      <c r="BH282" s="82"/>
      <c r="BI282" s="82"/>
      <c r="BJ282" s="84"/>
      <c r="BK282" s="82"/>
      <c r="BL282" s="84"/>
      <c r="BM282" s="82"/>
      <c r="BN282" s="82"/>
      <c r="BO282" s="82"/>
      <c r="BP282" s="84"/>
      <c r="BQ282" s="82"/>
      <c r="BR282" s="84"/>
      <c r="BS282" s="82"/>
      <c r="BT282" s="82"/>
      <c r="BU282" s="82"/>
      <c r="BV282" s="82"/>
    </row>
    <row r="283" spans="1:74" x14ac:dyDescent="0.25">
      <c r="A283" s="16">
        <v>281</v>
      </c>
      <c r="B283" s="16">
        <v>3</v>
      </c>
      <c r="C283" s="31" t="s">
        <v>929</v>
      </c>
      <c r="D283" s="40">
        <f>июнь!D283-июнь!E283</f>
        <v>71.430290579710146</v>
      </c>
      <c r="E283" s="40">
        <f t="shared" si="4"/>
        <v>0</v>
      </c>
      <c r="F283" s="36"/>
      <c r="G283" s="36"/>
      <c r="H283" s="36"/>
      <c r="I283" s="27"/>
      <c r="J283" s="36"/>
      <c r="K283" s="36"/>
      <c r="L283" s="36"/>
      <c r="M283" s="36"/>
      <c r="N283" s="36"/>
      <c r="O283" s="29"/>
      <c r="P283" s="36"/>
      <c r="Q283" s="29"/>
      <c r="R283" s="36"/>
      <c r="S283" s="36"/>
      <c r="T283" s="36"/>
      <c r="U283" s="36"/>
      <c r="V283" s="36"/>
      <c r="W283" s="36"/>
      <c r="X283" s="36"/>
      <c r="Y283" s="29"/>
      <c r="Z283" s="36"/>
      <c r="AA283" s="66"/>
      <c r="AB283" s="36"/>
      <c r="AC283" s="36"/>
      <c r="AD283" s="36"/>
      <c r="AE283" s="36"/>
      <c r="AF283" s="36"/>
      <c r="AG283" s="36"/>
      <c r="AH283" s="29"/>
      <c r="AI283" s="36"/>
      <c r="AJ283" s="29"/>
      <c r="AK283" s="36"/>
      <c r="AL283" s="36"/>
      <c r="AM283" s="36"/>
      <c r="AN283" s="29"/>
      <c r="AO283" s="36"/>
      <c r="AP283" s="29"/>
      <c r="AQ283" s="36"/>
      <c r="AR283" s="29"/>
      <c r="AS283" s="36"/>
      <c r="AT283" s="36"/>
      <c r="AU283" s="36"/>
      <c r="AV283" s="29"/>
      <c r="AW283" s="36"/>
      <c r="AX283" s="36"/>
      <c r="AY283" s="36"/>
      <c r="AZ283" s="29"/>
      <c r="BA283" s="36"/>
      <c r="BB283" s="36"/>
      <c r="BC283" s="36"/>
      <c r="BD283" s="36"/>
      <c r="BE283" s="36"/>
      <c r="BF283" s="36"/>
      <c r="BG283" s="36"/>
      <c r="BH283" s="36"/>
      <c r="BI283" s="36"/>
      <c r="BJ283" s="29"/>
      <c r="BK283" s="36"/>
      <c r="BL283" s="29"/>
      <c r="BM283" s="36"/>
      <c r="BN283" s="36"/>
      <c r="BO283" s="36"/>
      <c r="BP283" s="29"/>
      <c r="BQ283" s="36"/>
      <c r="BR283" s="29"/>
      <c r="BS283" s="36"/>
      <c r="BT283" s="36"/>
      <c r="BU283" s="36"/>
      <c r="BV283" s="36"/>
    </row>
    <row r="284" spans="1:74" x14ac:dyDescent="0.25">
      <c r="A284" s="16">
        <v>282</v>
      </c>
      <c r="B284" s="16">
        <v>3</v>
      </c>
      <c r="C284" s="31" t="s">
        <v>736</v>
      </c>
      <c r="D284" s="40">
        <f>июнь!D284-июнь!E284</f>
        <v>692.46398732367106</v>
      </c>
      <c r="E284" s="40">
        <f t="shared" si="4"/>
        <v>0</v>
      </c>
      <c r="F284" s="36"/>
      <c r="G284" s="36"/>
      <c r="H284" s="36"/>
      <c r="I284" s="27"/>
      <c r="J284" s="36"/>
      <c r="K284" s="36"/>
      <c r="L284" s="36"/>
      <c r="M284" s="36"/>
      <c r="N284" s="36"/>
      <c r="O284" s="29"/>
      <c r="P284" s="36"/>
      <c r="Q284" s="29"/>
      <c r="R284" s="36"/>
      <c r="S284" s="36"/>
      <c r="T284" s="36"/>
      <c r="U284" s="36"/>
      <c r="V284" s="36"/>
      <c r="W284" s="36"/>
      <c r="X284" s="36"/>
      <c r="Y284" s="29"/>
      <c r="Z284" s="36"/>
      <c r="AA284" s="66"/>
      <c r="AB284" s="36"/>
      <c r="AC284" s="36"/>
      <c r="AD284" s="36"/>
      <c r="AE284" s="36"/>
      <c r="AF284" s="36"/>
      <c r="AG284" s="36"/>
      <c r="AH284" s="29"/>
      <c r="AI284" s="36"/>
      <c r="AJ284" s="29"/>
      <c r="AK284" s="36"/>
      <c r="AL284" s="36"/>
      <c r="AM284" s="36"/>
      <c r="AN284" s="29"/>
      <c r="AO284" s="36"/>
      <c r="AP284" s="29"/>
      <c r="AQ284" s="36"/>
      <c r="AR284" s="29"/>
      <c r="AS284" s="36"/>
      <c r="AT284" s="36"/>
      <c r="AU284" s="36"/>
      <c r="AV284" s="29"/>
      <c r="AW284" s="36"/>
      <c r="AX284" s="36"/>
      <c r="AY284" s="36"/>
      <c r="AZ284" s="29"/>
      <c r="BA284" s="36"/>
      <c r="BB284" s="36"/>
      <c r="BC284" s="36"/>
      <c r="BD284" s="36"/>
      <c r="BE284" s="36"/>
      <c r="BF284" s="36"/>
      <c r="BG284" s="36"/>
      <c r="BH284" s="36"/>
      <c r="BI284" s="36"/>
      <c r="BJ284" s="29"/>
      <c r="BK284" s="36"/>
      <c r="BL284" s="29"/>
      <c r="BM284" s="36"/>
      <c r="BN284" s="36"/>
      <c r="BO284" s="36"/>
      <c r="BP284" s="29"/>
      <c r="BQ284" s="36"/>
      <c r="BR284" s="29"/>
      <c r="BS284" s="36"/>
      <c r="BT284" s="36"/>
      <c r="BU284" s="36"/>
      <c r="BV284" s="36"/>
    </row>
    <row r="285" spans="1:74" x14ac:dyDescent="0.25">
      <c r="A285" s="16">
        <v>283</v>
      </c>
      <c r="B285" s="16">
        <v>3</v>
      </c>
      <c r="C285" s="31" t="s">
        <v>1061</v>
      </c>
      <c r="D285" s="40">
        <f>июнь!D285-июнь!E285</f>
        <v>435.92901311111103</v>
      </c>
      <c r="E285" s="40">
        <f t="shared" si="4"/>
        <v>0</v>
      </c>
      <c r="F285" s="36"/>
      <c r="G285" s="36"/>
      <c r="H285" s="36"/>
      <c r="I285" s="27"/>
      <c r="J285" s="36"/>
      <c r="K285" s="36"/>
      <c r="L285" s="36"/>
      <c r="M285" s="36"/>
      <c r="N285" s="36"/>
      <c r="O285" s="29"/>
      <c r="P285" s="36"/>
      <c r="Q285" s="29"/>
      <c r="R285" s="36"/>
      <c r="S285" s="36"/>
      <c r="T285" s="36"/>
      <c r="U285" s="36"/>
      <c r="V285" s="36"/>
      <c r="W285" s="36"/>
      <c r="X285" s="36"/>
      <c r="Y285" s="29"/>
      <c r="Z285" s="36"/>
      <c r="AA285" s="66"/>
      <c r="AB285" s="36"/>
      <c r="AC285" s="36"/>
      <c r="AD285" s="36"/>
      <c r="AE285" s="36"/>
      <c r="AF285" s="36"/>
      <c r="AG285" s="36"/>
      <c r="AH285" s="29"/>
      <c r="AI285" s="36"/>
      <c r="AJ285" s="29"/>
      <c r="AK285" s="36"/>
      <c r="AL285" s="36"/>
      <c r="AM285" s="36"/>
      <c r="AN285" s="29"/>
      <c r="AO285" s="36"/>
      <c r="AP285" s="29"/>
      <c r="AQ285" s="36"/>
      <c r="AR285" s="29"/>
      <c r="AS285" s="36"/>
      <c r="AT285" s="36"/>
      <c r="AU285" s="36"/>
      <c r="AV285" s="29"/>
      <c r="AW285" s="36"/>
      <c r="AX285" s="36"/>
      <c r="AY285" s="36"/>
      <c r="AZ285" s="29"/>
      <c r="BA285" s="36"/>
      <c r="BB285" s="36"/>
      <c r="BC285" s="36"/>
      <c r="BD285" s="36"/>
      <c r="BE285" s="36"/>
      <c r="BF285" s="36"/>
      <c r="BG285" s="36"/>
      <c r="BH285" s="36"/>
      <c r="BI285" s="36"/>
      <c r="BJ285" s="29"/>
      <c r="BK285" s="36"/>
      <c r="BL285" s="29"/>
      <c r="BM285" s="36"/>
      <c r="BN285" s="36"/>
      <c r="BO285" s="36"/>
      <c r="BP285" s="29"/>
      <c r="BQ285" s="36"/>
      <c r="BR285" s="29"/>
      <c r="BS285" s="36"/>
      <c r="BT285" s="36"/>
      <c r="BU285" s="36"/>
      <c r="BV285" s="36"/>
    </row>
    <row r="286" spans="1:74" x14ac:dyDescent="0.25">
      <c r="A286" s="16">
        <v>284</v>
      </c>
      <c r="B286" s="16">
        <v>3</v>
      </c>
      <c r="C286" s="31" t="s">
        <v>738</v>
      </c>
      <c r="D286" s="40">
        <f>июнь!D286-июнь!E286</f>
        <v>128.58155552657004</v>
      </c>
      <c r="E286" s="40">
        <f t="shared" si="4"/>
        <v>0</v>
      </c>
      <c r="F286" s="36"/>
      <c r="G286" s="36"/>
      <c r="H286" s="36"/>
      <c r="I286" s="27"/>
      <c r="J286" s="36"/>
      <c r="K286" s="36"/>
      <c r="L286" s="36"/>
      <c r="M286" s="36"/>
      <c r="N286" s="36"/>
      <c r="O286" s="29"/>
      <c r="P286" s="36"/>
      <c r="Q286" s="29"/>
      <c r="R286" s="36"/>
      <c r="S286" s="36"/>
      <c r="T286" s="36"/>
      <c r="U286" s="36"/>
      <c r="V286" s="36"/>
      <c r="W286" s="36"/>
      <c r="X286" s="36"/>
      <c r="Y286" s="29"/>
      <c r="Z286" s="36"/>
      <c r="AA286" s="66"/>
      <c r="AB286" s="36"/>
      <c r="AC286" s="36"/>
      <c r="AD286" s="36"/>
      <c r="AE286" s="36"/>
      <c r="AF286" s="36"/>
      <c r="AG286" s="36"/>
      <c r="AH286" s="29"/>
      <c r="AI286" s="36"/>
      <c r="AJ286" s="29"/>
      <c r="AK286" s="36"/>
      <c r="AL286" s="36"/>
      <c r="AM286" s="36"/>
      <c r="AN286" s="29"/>
      <c r="AO286" s="36"/>
      <c r="AP286" s="29"/>
      <c r="AQ286" s="36"/>
      <c r="AR286" s="29"/>
      <c r="AS286" s="36"/>
      <c r="AT286" s="36"/>
      <c r="AU286" s="36"/>
      <c r="AV286" s="29"/>
      <c r="AW286" s="36"/>
      <c r="AX286" s="36"/>
      <c r="AY286" s="36"/>
      <c r="AZ286" s="29"/>
      <c r="BA286" s="36"/>
      <c r="BB286" s="36"/>
      <c r="BC286" s="36"/>
      <c r="BD286" s="36"/>
      <c r="BE286" s="36"/>
      <c r="BF286" s="36"/>
      <c r="BG286" s="36"/>
      <c r="BH286" s="36"/>
      <c r="BI286" s="36"/>
      <c r="BJ286" s="29"/>
      <c r="BK286" s="36"/>
      <c r="BL286" s="29"/>
      <c r="BM286" s="36"/>
      <c r="BN286" s="36"/>
      <c r="BO286" s="36"/>
      <c r="BP286" s="29"/>
      <c r="BQ286" s="36"/>
      <c r="BR286" s="29"/>
      <c r="BS286" s="36"/>
      <c r="BT286" s="36"/>
      <c r="BU286" s="36"/>
      <c r="BV286" s="36"/>
    </row>
    <row r="287" spans="1:74" s="86" customFormat="1" x14ac:dyDescent="0.25">
      <c r="A287" s="79">
        <v>285</v>
      </c>
      <c r="B287" s="79">
        <v>3</v>
      </c>
      <c r="C287" s="80" t="s">
        <v>739</v>
      </c>
      <c r="D287" s="81">
        <f>июнь!D287-июнь!E287</f>
        <v>-247.37959480193246</v>
      </c>
      <c r="E287" s="81">
        <f t="shared" si="4"/>
        <v>1.119</v>
      </c>
      <c r="F287" s="82"/>
      <c r="G287" s="82"/>
      <c r="H287" s="82"/>
      <c r="I287" s="83"/>
      <c r="J287" s="82"/>
      <c r="K287" s="82"/>
      <c r="L287" s="82"/>
      <c r="M287" s="82"/>
      <c r="N287" s="82"/>
      <c r="O287" s="84"/>
      <c r="P287" s="82"/>
      <c r="Q287" s="84"/>
      <c r="R287" s="82"/>
      <c r="S287" s="82"/>
      <c r="T287" s="82"/>
      <c r="U287" s="82"/>
      <c r="V287" s="82"/>
      <c r="W287" s="82"/>
      <c r="X287" s="82"/>
      <c r="Y287" s="84"/>
      <c r="Z287" s="82"/>
      <c r="AA287" s="85"/>
      <c r="AB287" s="82"/>
      <c r="AC287" s="82"/>
      <c r="AD287" s="82"/>
      <c r="AE287" s="82"/>
      <c r="AF287" s="82"/>
      <c r="AG287" s="82"/>
      <c r="AH287" s="84"/>
      <c r="AI287" s="82"/>
      <c r="AJ287" s="84"/>
      <c r="AK287" s="82"/>
      <c r="AL287" s="82"/>
      <c r="AM287" s="82"/>
      <c r="AN287" s="84"/>
      <c r="AO287" s="82"/>
      <c r="AP287" s="84"/>
      <c r="AQ287" s="82"/>
      <c r="AR287" s="84"/>
      <c r="AS287" s="82"/>
      <c r="AT287" s="82"/>
      <c r="AU287" s="82"/>
      <c r="AV287" s="84"/>
      <c r="AW287" s="82"/>
      <c r="AX287" s="82"/>
      <c r="AY287" s="82"/>
      <c r="AZ287" s="84"/>
      <c r="BA287" s="82"/>
      <c r="BB287" s="82"/>
      <c r="BC287" s="82"/>
      <c r="BD287" s="82"/>
      <c r="BE287" s="82"/>
      <c r="BF287" s="82"/>
      <c r="BG287" s="82"/>
      <c r="BH287" s="82"/>
      <c r="BI287" s="82"/>
      <c r="BJ287" s="84"/>
      <c r="BK287" s="82"/>
      <c r="BL287" s="84">
        <v>1</v>
      </c>
      <c r="BM287" s="82">
        <v>1.119</v>
      </c>
      <c r="BN287" s="82"/>
      <c r="BO287" s="82"/>
      <c r="BP287" s="84"/>
      <c r="BQ287" s="82"/>
      <c r="BR287" s="84"/>
      <c r="BS287" s="82"/>
      <c r="BT287" s="82"/>
      <c r="BU287" s="82"/>
      <c r="BV287" s="82"/>
    </row>
    <row r="288" spans="1:74" s="86" customFormat="1" x14ac:dyDescent="0.25">
      <c r="A288" s="79">
        <v>286</v>
      </c>
      <c r="B288" s="79">
        <v>3</v>
      </c>
      <c r="C288" s="80" t="s">
        <v>740</v>
      </c>
      <c r="D288" s="81">
        <f>июнь!D288-июнь!E288</f>
        <v>-44.691502560386475</v>
      </c>
      <c r="E288" s="81">
        <f t="shared" si="4"/>
        <v>5.931</v>
      </c>
      <c r="F288" s="82"/>
      <c r="G288" s="82"/>
      <c r="H288" s="82"/>
      <c r="I288" s="83"/>
      <c r="J288" s="82"/>
      <c r="K288" s="82"/>
      <c r="L288" s="82"/>
      <c r="M288" s="82"/>
      <c r="N288" s="82"/>
      <c r="O288" s="84"/>
      <c r="P288" s="82"/>
      <c r="Q288" s="84"/>
      <c r="R288" s="82"/>
      <c r="S288" s="82"/>
      <c r="T288" s="82"/>
      <c r="U288" s="82"/>
      <c r="V288" s="82"/>
      <c r="W288" s="82"/>
      <c r="X288" s="82"/>
      <c r="Y288" s="84"/>
      <c r="Z288" s="82"/>
      <c r="AA288" s="85"/>
      <c r="AB288" s="82"/>
      <c r="AC288" s="82"/>
      <c r="AD288" s="82"/>
      <c r="AE288" s="82"/>
      <c r="AF288" s="82"/>
      <c r="AG288" s="82"/>
      <c r="AH288" s="84"/>
      <c r="AI288" s="82"/>
      <c r="AJ288" s="84"/>
      <c r="AK288" s="82"/>
      <c r="AL288" s="82"/>
      <c r="AM288" s="82"/>
      <c r="AN288" s="84"/>
      <c r="AO288" s="82"/>
      <c r="AP288" s="84"/>
      <c r="AQ288" s="82"/>
      <c r="AR288" s="84"/>
      <c r="AS288" s="82"/>
      <c r="AT288" s="82"/>
      <c r="AU288" s="82"/>
      <c r="AV288" s="84"/>
      <c r="AW288" s="82"/>
      <c r="AX288" s="82"/>
      <c r="AY288" s="82"/>
      <c r="AZ288" s="84"/>
      <c r="BA288" s="82"/>
      <c r="BB288" s="82">
        <v>6.0000000000000001E-3</v>
      </c>
      <c r="BC288" s="82">
        <v>5.931</v>
      </c>
      <c r="BD288" s="82"/>
      <c r="BE288" s="82"/>
      <c r="BF288" s="82"/>
      <c r="BG288" s="82"/>
      <c r="BH288" s="82"/>
      <c r="BI288" s="82"/>
      <c r="BJ288" s="84"/>
      <c r="BK288" s="82"/>
      <c r="BL288" s="84"/>
      <c r="BM288" s="82"/>
      <c r="BN288" s="82"/>
      <c r="BO288" s="82"/>
      <c r="BP288" s="84"/>
      <c r="BQ288" s="82"/>
      <c r="BR288" s="84"/>
      <c r="BS288" s="82"/>
      <c r="BT288" s="82"/>
      <c r="BU288" s="82"/>
      <c r="BV288" s="82"/>
    </row>
    <row r="289" spans="1:74" x14ac:dyDescent="0.25">
      <c r="A289" s="16">
        <v>287</v>
      </c>
      <c r="B289" s="16">
        <v>2</v>
      </c>
      <c r="C289" s="31" t="s">
        <v>741</v>
      </c>
      <c r="D289" s="40">
        <f>июнь!D289-июнь!E289</f>
        <v>-175.54081410628021</v>
      </c>
      <c r="E289" s="40">
        <f t="shared" si="4"/>
        <v>0</v>
      </c>
      <c r="F289" s="36"/>
      <c r="G289" s="36"/>
      <c r="H289" s="36"/>
      <c r="I289" s="27"/>
      <c r="J289" s="36"/>
      <c r="K289" s="36"/>
      <c r="L289" s="36"/>
      <c r="M289" s="36"/>
      <c r="N289" s="36"/>
      <c r="O289" s="29"/>
      <c r="P289" s="36"/>
      <c r="Q289" s="29"/>
      <c r="R289" s="36"/>
      <c r="S289" s="36"/>
      <c r="T289" s="36"/>
      <c r="U289" s="36"/>
      <c r="V289" s="36"/>
      <c r="W289" s="36"/>
      <c r="X289" s="36"/>
      <c r="Y289" s="29"/>
      <c r="Z289" s="36"/>
      <c r="AA289" s="66"/>
      <c r="AB289" s="36"/>
      <c r="AC289" s="36"/>
      <c r="AD289" s="36"/>
      <c r="AE289" s="36"/>
      <c r="AF289" s="36"/>
      <c r="AG289" s="36"/>
      <c r="AH289" s="29"/>
      <c r="AI289" s="36"/>
      <c r="AJ289" s="29"/>
      <c r="AK289" s="36"/>
      <c r="AL289" s="36"/>
      <c r="AM289" s="36"/>
      <c r="AN289" s="29"/>
      <c r="AO289" s="36"/>
      <c r="AP289" s="29"/>
      <c r="AQ289" s="36"/>
      <c r="AR289" s="29"/>
      <c r="AS289" s="36"/>
      <c r="AT289" s="36"/>
      <c r="AU289" s="36"/>
      <c r="AV289" s="29"/>
      <c r="AW289" s="36"/>
      <c r="AX289" s="36"/>
      <c r="AY289" s="36"/>
      <c r="AZ289" s="29"/>
      <c r="BA289" s="36"/>
      <c r="BB289" s="36"/>
      <c r="BC289" s="36"/>
      <c r="BD289" s="36"/>
      <c r="BE289" s="36"/>
      <c r="BF289" s="36"/>
      <c r="BG289" s="36"/>
      <c r="BH289" s="36"/>
      <c r="BI289" s="36"/>
      <c r="BJ289" s="29"/>
      <c r="BK289" s="36"/>
      <c r="BL289" s="29"/>
      <c r="BM289" s="36"/>
      <c r="BN289" s="36"/>
      <c r="BO289" s="36"/>
      <c r="BP289" s="29"/>
      <c r="BQ289" s="36"/>
      <c r="BR289" s="29"/>
      <c r="BS289" s="36"/>
      <c r="BT289" s="36"/>
      <c r="BU289" s="36"/>
      <c r="BV289" s="36"/>
    </row>
    <row r="290" spans="1:74" x14ac:dyDescent="0.25">
      <c r="A290" s="16">
        <v>288</v>
      </c>
      <c r="B290" s="16">
        <v>2</v>
      </c>
      <c r="C290" s="31" t="s">
        <v>742</v>
      </c>
      <c r="D290" s="40">
        <f>июнь!D290-июнь!E290</f>
        <v>458.9249254396135</v>
      </c>
      <c r="E290" s="40">
        <f t="shared" si="4"/>
        <v>0</v>
      </c>
      <c r="F290" s="36"/>
      <c r="G290" s="36"/>
      <c r="H290" s="36"/>
      <c r="I290" s="27"/>
      <c r="J290" s="36"/>
      <c r="K290" s="36"/>
      <c r="L290" s="36"/>
      <c r="M290" s="36"/>
      <c r="N290" s="36"/>
      <c r="O290" s="29"/>
      <c r="P290" s="36"/>
      <c r="Q290" s="29"/>
      <c r="R290" s="36"/>
      <c r="S290" s="36"/>
      <c r="T290" s="36"/>
      <c r="U290" s="36"/>
      <c r="V290" s="36"/>
      <c r="W290" s="36"/>
      <c r="X290" s="36"/>
      <c r="Y290" s="29"/>
      <c r="Z290" s="36"/>
      <c r="AA290" s="66"/>
      <c r="AB290" s="36"/>
      <c r="AC290" s="36"/>
      <c r="AD290" s="36"/>
      <c r="AE290" s="36"/>
      <c r="AF290" s="36"/>
      <c r="AG290" s="36"/>
      <c r="AH290" s="29"/>
      <c r="AI290" s="36"/>
      <c r="AJ290" s="29"/>
      <c r="AK290" s="36"/>
      <c r="AL290" s="36"/>
      <c r="AM290" s="36"/>
      <c r="AN290" s="29"/>
      <c r="AO290" s="36"/>
      <c r="AP290" s="29"/>
      <c r="AQ290" s="36"/>
      <c r="AR290" s="29"/>
      <c r="AS290" s="36"/>
      <c r="AT290" s="36"/>
      <c r="AU290" s="36"/>
      <c r="AV290" s="29"/>
      <c r="AW290" s="36"/>
      <c r="AX290" s="36"/>
      <c r="AY290" s="36"/>
      <c r="AZ290" s="29"/>
      <c r="BA290" s="36"/>
      <c r="BB290" s="36"/>
      <c r="BC290" s="36"/>
      <c r="BD290" s="36"/>
      <c r="BE290" s="36"/>
      <c r="BF290" s="36"/>
      <c r="BG290" s="36"/>
      <c r="BH290" s="36"/>
      <c r="BI290" s="36"/>
      <c r="BJ290" s="29"/>
      <c r="BK290" s="36"/>
      <c r="BL290" s="29"/>
      <c r="BM290" s="36"/>
      <c r="BN290" s="36"/>
      <c r="BO290" s="36"/>
      <c r="BP290" s="29"/>
      <c r="BQ290" s="36"/>
      <c r="BR290" s="29"/>
      <c r="BS290" s="36"/>
      <c r="BT290" s="36"/>
      <c r="BU290" s="36"/>
      <c r="BV290" s="36"/>
    </row>
    <row r="291" spans="1:74" s="86" customFormat="1" x14ac:dyDescent="0.25">
      <c r="A291" s="79">
        <v>289</v>
      </c>
      <c r="B291" s="79">
        <v>2</v>
      </c>
      <c r="C291" s="80" t="s">
        <v>743</v>
      </c>
      <c r="D291" s="81">
        <f>июнь!D291-июнь!E291</f>
        <v>0.87833289855072749</v>
      </c>
      <c r="E291" s="81">
        <f t="shared" si="4"/>
        <v>0.86599999999999999</v>
      </c>
      <c r="F291" s="82"/>
      <c r="G291" s="82"/>
      <c r="H291" s="82"/>
      <c r="I291" s="83"/>
      <c r="J291" s="82"/>
      <c r="K291" s="82"/>
      <c r="L291" s="82"/>
      <c r="M291" s="82"/>
      <c r="N291" s="82"/>
      <c r="O291" s="84"/>
      <c r="P291" s="82"/>
      <c r="Q291" s="84"/>
      <c r="R291" s="82"/>
      <c r="S291" s="82"/>
      <c r="T291" s="82"/>
      <c r="U291" s="82"/>
      <c r="V291" s="82"/>
      <c r="W291" s="82"/>
      <c r="X291" s="82"/>
      <c r="Y291" s="84"/>
      <c r="Z291" s="82"/>
      <c r="AA291" s="85"/>
      <c r="AB291" s="82"/>
      <c r="AC291" s="82"/>
      <c r="AD291" s="82"/>
      <c r="AE291" s="82"/>
      <c r="AF291" s="82"/>
      <c r="AG291" s="82"/>
      <c r="AH291" s="84"/>
      <c r="AI291" s="82"/>
      <c r="AJ291" s="84"/>
      <c r="AK291" s="82"/>
      <c r="AL291" s="82"/>
      <c r="AM291" s="82"/>
      <c r="AN291" s="84"/>
      <c r="AO291" s="82"/>
      <c r="AP291" s="84"/>
      <c r="AQ291" s="82"/>
      <c r="AR291" s="84"/>
      <c r="AS291" s="82"/>
      <c r="AT291" s="82"/>
      <c r="AU291" s="82"/>
      <c r="AV291" s="84"/>
      <c r="AW291" s="82"/>
      <c r="AX291" s="82"/>
      <c r="AY291" s="82"/>
      <c r="AZ291" s="84"/>
      <c r="BA291" s="82"/>
      <c r="BB291" s="82"/>
      <c r="BC291" s="82"/>
      <c r="BD291" s="82"/>
      <c r="BE291" s="82"/>
      <c r="BF291" s="82"/>
      <c r="BG291" s="82"/>
      <c r="BH291" s="82"/>
      <c r="BI291" s="82"/>
      <c r="BJ291" s="84"/>
      <c r="BK291" s="82"/>
      <c r="BL291" s="84">
        <v>2</v>
      </c>
      <c r="BM291" s="82">
        <v>0.86599999999999999</v>
      </c>
      <c r="BN291" s="82"/>
      <c r="BO291" s="82"/>
      <c r="BP291" s="84"/>
      <c r="BQ291" s="82"/>
      <c r="BR291" s="84"/>
      <c r="BS291" s="82"/>
      <c r="BT291" s="82"/>
      <c r="BU291" s="82"/>
      <c r="BV291" s="82"/>
    </row>
    <row r="292" spans="1:74" x14ac:dyDescent="0.25">
      <c r="A292" s="16">
        <v>290</v>
      </c>
      <c r="B292" s="16">
        <v>2</v>
      </c>
      <c r="C292" s="31" t="s">
        <v>744</v>
      </c>
      <c r="D292" s="40">
        <f>июнь!D292-июнь!E292</f>
        <v>640.30854838647349</v>
      </c>
      <c r="E292" s="40">
        <f t="shared" si="4"/>
        <v>0</v>
      </c>
      <c r="F292" s="36"/>
      <c r="G292" s="36"/>
      <c r="H292" s="36"/>
      <c r="I292" s="27"/>
      <c r="J292" s="36"/>
      <c r="K292" s="36"/>
      <c r="L292" s="36"/>
      <c r="M292" s="36"/>
      <c r="N292" s="36"/>
      <c r="O292" s="29"/>
      <c r="P292" s="36"/>
      <c r="Q292" s="29"/>
      <c r="R292" s="36"/>
      <c r="S292" s="36"/>
      <c r="T292" s="36"/>
      <c r="U292" s="36"/>
      <c r="V292" s="36"/>
      <c r="W292" s="36"/>
      <c r="X292" s="36"/>
      <c r="Y292" s="29"/>
      <c r="Z292" s="36"/>
      <c r="AA292" s="66"/>
      <c r="AB292" s="36"/>
      <c r="AC292" s="36"/>
      <c r="AD292" s="36"/>
      <c r="AE292" s="36"/>
      <c r="AF292" s="36"/>
      <c r="AG292" s="36"/>
      <c r="AH292" s="29"/>
      <c r="AI292" s="36"/>
      <c r="AJ292" s="29"/>
      <c r="AK292" s="36"/>
      <c r="AL292" s="36"/>
      <c r="AM292" s="36"/>
      <c r="AN292" s="29"/>
      <c r="AO292" s="36"/>
      <c r="AP292" s="29"/>
      <c r="AQ292" s="36"/>
      <c r="AR292" s="29"/>
      <c r="AS292" s="36"/>
      <c r="AT292" s="36"/>
      <c r="AU292" s="36"/>
      <c r="AV292" s="29"/>
      <c r="AW292" s="36"/>
      <c r="AX292" s="36"/>
      <c r="AY292" s="36"/>
      <c r="AZ292" s="29"/>
      <c r="BA292" s="36"/>
      <c r="BB292" s="36"/>
      <c r="BC292" s="36"/>
      <c r="BD292" s="36"/>
      <c r="BE292" s="36"/>
      <c r="BF292" s="36"/>
      <c r="BG292" s="36"/>
      <c r="BH292" s="36"/>
      <c r="BI292" s="36"/>
      <c r="BJ292" s="29"/>
      <c r="BK292" s="36"/>
      <c r="BL292" s="29"/>
      <c r="BM292" s="36"/>
      <c r="BN292" s="36"/>
      <c r="BO292" s="36"/>
      <c r="BP292" s="29"/>
      <c r="BQ292" s="36"/>
      <c r="BR292" s="29"/>
      <c r="BS292" s="36"/>
      <c r="BT292" s="36"/>
      <c r="BU292" s="36"/>
      <c r="BV292" s="36"/>
    </row>
    <row r="293" spans="1:74" s="86" customFormat="1" x14ac:dyDescent="0.25">
      <c r="A293" s="79">
        <v>291</v>
      </c>
      <c r="B293" s="79">
        <v>2</v>
      </c>
      <c r="C293" s="80" t="s">
        <v>745</v>
      </c>
      <c r="D293" s="81">
        <f>июнь!D293-июнь!E293</f>
        <v>575.9546058801933</v>
      </c>
      <c r="E293" s="81">
        <f t="shared" si="4"/>
        <v>0.52800000000000002</v>
      </c>
      <c r="F293" s="82"/>
      <c r="G293" s="82"/>
      <c r="H293" s="82"/>
      <c r="I293" s="83"/>
      <c r="J293" s="82"/>
      <c r="K293" s="82"/>
      <c r="L293" s="82"/>
      <c r="M293" s="82"/>
      <c r="N293" s="82"/>
      <c r="O293" s="84"/>
      <c r="P293" s="82"/>
      <c r="Q293" s="84"/>
      <c r="R293" s="82"/>
      <c r="S293" s="82"/>
      <c r="T293" s="82"/>
      <c r="U293" s="82"/>
      <c r="V293" s="82"/>
      <c r="W293" s="82"/>
      <c r="X293" s="82"/>
      <c r="Y293" s="84"/>
      <c r="Z293" s="82"/>
      <c r="AA293" s="85"/>
      <c r="AB293" s="82"/>
      <c r="AC293" s="82"/>
      <c r="AD293" s="82"/>
      <c r="AE293" s="82"/>
      <c r="AF293" s="82"/>
      <c r="AG293" s="82"/>
      <c r="AH293" s="84"/>
      <c r="AI293" s="82"/>
      <c r="AJ293" s="84"/>
      <c r="AK293" s="82"/>
      <c r="AL293" s="82"/>
      <c r="AM293" s="82"/>
      <c r="AN293" s="84"/>
      <c r="AO293" s="82"/>
      <c r="AP293" s="84"/>
      <c r="AQ293" s="82"/>
      <c r="AR293" s="84"/>
      <c r="AS293" s="82"/>
      <c r="AT293" s="82"/>
      <c r="AU293" s="82"/>
      <c r="AV293" s="84"/>
      <c r="AW293" s="82"/>
      <c r="AX293" s="82"/>
      <c r="AY293" s="82"/>
      <c r="AZ293" s="84"/>
      <c r="BA293" s="82"/>
      <c r="BB293" s="82"/>
      <c r="BC293" s="82"/>
      <c r="BD293" s="82"/>
      <c r="BE293" s="82"/>
      <c r="BF293" s="82"/>
      <c r="BG293" s="82"/>
      <c r="BH293" s="82"/>
      <c r="BI293" s="82"/>
      <c r="BJ293" s="84"/>
      <c r="BK293" s="82"/>
      <c r="BL293" s="84">
        <v>2</v>
      </c>
      <c r="BM293" s="82">
        <v>0.52800000000000002</v>
      </c>
      <c r="BN293" s="82"/>
      <c r="BO293" s="82"/>
      <c r="BP293" s="84"/>
      <c r="BQ293" s="82"/>
      <c r="BR293" s="84"/>
      <c r="BS293" s="82"/>
      <c r="BT293" s="82"/>
      <c r="BU293" s="82"/>
      <c r="BV293" s="82"/>
    </row>
    <row r="294" spans="1:74" x14ac:dyDescent="0.25">
      <c r="A294" s="16">
        <v>292</v>
      </c>
      <c r="B294" s="16">
        <v>2</v>
      </c>
      <c r="C294" s="31" t="s">
        <v>746</v>
      </c>
      <c r="D294" s="40">
        <f>июнь!D294-июнь!E294</f>
        <v>-764.7475632077294</v>
      </c>
      <c r="E294" s="40">
        <f t="shared" si="4"/>
        <v>0</v>
      </c>
      <c r="F294" s="36"/>
      <c r="G294" s="36"/>
      <c r="H294" s="36"/>
      <c r="I294" s="27"/>
      <c r="J294" s="36"/>
      <c r="K294" s="36"/>
      <c r="L294" s="36"/>
      <c r="M294" s="36"/>
      <c r="N294" s="36"/>
      <c r="O294" s="29"/>
      <c r="P294" s="36"/>
      <c r="Q294" s="29"/>
      <c r="R294" s="36"/>
      <c r="S294" s="36"/>
      <c r="T294" s="36"/>
      <c r="U294" s="36"/>
      <c r="V294" s="36"/>
      <c r="W294" s="36"/>
      <c r="X294" s="36"/>
      <c r="Y294" s="29"/>
      <c r="Z294" s="36"/>
      <c r="AA294" s="66"/>
      <c r="AB294" s="36"/>
      <c r="AC294" s="36"/>
      <c r="AD294" s="36"/>
      <c r="AE294" s="36"/>
      <c r="AF294" s="36"/>
      <c r="AG294" s="36"/>
      <c r="AH294" s="29"/>
      <c r="AI294" s="36"/>
      <c r="AJ294" s="29"/>
      <c r="AK294" s="36"/>
      <c r="AL294" s="36"/>
      <c r="AM294" s="36"/>
      <c r="AN294" s="29"/>
      <c r="AO294" s="36"/>
      <c r="AP294" s="29"/>
      <c r="AQ294" s="36"/>
      <c r="AR294" s="29"/>
      <c r="AS294" s="36"/>
      <c r="AT294" s="36"/>
      <c r="AU294" s="36"/>
      <c r="AV294" s="29"/>
      <c r="AW294" s="36"/>
      <c r="AX294" s="36"/>
      <c r="AY294" s="36"/>
      <c r="AZ294" s="29"/>
      <c r="BA294" s="36"/>
      <c r="BB294" s="36"/>
      <c r="BC294" s="36"/>
      <c r="BD294" s="36"/>
      <c r="BE294" s="36"/>
      <c r="BF294" s="36"/>
      <c r="BG294" s="36"/>
      <c r="BH294" s="36"/>
      <c r="BI294" s="36"/>
      <c r="BJ294" s="29"/>
      <c r="BK294" s="36"/>
      <c r="BL294" s="29"/>
      <c r="BM294" s="36"/>
      <c r="BN294" s="36"/>
      <c r="BO294" s="36"/>
      <c r="BP294" s="29"/>
      <c r="BQ294" s="36"/>
      <c r="BR294" s="29"/>
      <c r="BS294" s="36"/>
      <c r="BT294" s="36"/>
      <c r="BU294" s="36"/>
      <c r="BV294" s="36"/>
    </row>
    <row r="295" spans="1:74" x14ac:dyDescent="0.25">
      <c r="A295" s="16">
        <v>293</v>
      </c>
      <c r="B295" s="16">
        <v>2</v>
      </c>
      <c r="C295" s="31" t="s">
        <v>747</v>
      </c>
      <c r="D295" s="40">
        <f>июнь!D295-июнь!E295</f>
        <v>1961.704661004831</v>
      </c>
      <c r="E295" s="40">
        <f t="shared" si="4"/>
        <v>0</v>
      </c>
      <c r="F295" s="36"/>
      <c r="G295" s="36"/>
      <c r="H295" s="36"/>
      <c r="I295" s="27"/>
      <c r="J295" s="36"/>
      <c r="K295" s="36"/>
      <c r="L295" s="36"/>
      <c r="M295" s="36"/>
      <c r="N295" s="36"/>
      <c r="O295" s="29"/>
      <c r="P295" s="36"/>
      <c r="Q295" s="29"/>
      <c r="R295" s="36"/>
      <c r="S295" s="36"/>
      <c r="T295" s="36"/>
      <c r="U295" s="36"/>
      <c r="V295" s="36"/>
      <c r="W295" s="36"/>
      <c r="X295" s="36"/>
      <c r="Y295" s="29"/>
      <c r="Z295" s="36"/>
      <c r="AA295" s="66"/>
      <c r="AB295" s="36"/>
      <c r="AC295" s="36"/>
      <c r="AD295" s="36"/>
      <c r="AE295" s="36"/>
      <c r="AF295" s="36"/>
      <c r="AG295" s="36"/>
      <c r="AH295" s="29"/>
      <c r="AI295" s="36"/>
      <c r="AJ295" s="29"/>
      <c r="AK295" s="36"/>
      <c r="AL295" s="36"/>
      <c r="AM295" s="36"/>
      <c r="AN295" s="29"/>
      <c r="AO295" s="36"/>
      <c r="AP295" s="29"/>
      <c r="AQ295" s="36"/>
      <c r="AR295" s="29"/>
      <c r="AS295" s="36"/>
      <c r="AT295" s="36"/>
      <c r="AU295" s="36"/>
      <c r="AV295" s="29"/>
      <c r="AW295" s="36"/>
      <c r="AX295" s="36"/>
      <c r="AY295" s="36"/>
      <c r="AZ295" s="29"/>
      <c r="BA295" s="36"/>
      <c r="BB295" s="36"/>
      <c r="BC295" s="36"/>
      <c r="BD295" s="36"/>
      <c r="BE295" s="36"/>
      <c r="BF295" s="36"/>
      <c r="BG295" s="36"/>
      <c r="BH295" s="36"/>
      <c r="BI295" s="36"/>
      <c r="BJ295" s="29"/>
      <c r="BK295" s="36"/>
      <c r="BL295" s="29"/>
      <c r="BM295" s="36"/>
      <c r="BN295" s="36"/>
      <c r="BO295" s="36"/>
      <c r="BP295" s="29"/>
      <c r="BQ295" s="36"/>
      <c r="BR295" s="29"/>
      <c r="BS295" s="36"/>
      <c r="BT295" s="36"/>
      <c r="BU295" s="36"/>
      <c r="BV295" s="36"/>
    </row>
    <row r="296" spans="1:74" x14ac:dyDescent="0.25">
      <c r="A296" s="16">
        <v>294</v>
      </c>
      <c r="B296" s="16">
        <v>2</v>
      </c>
      <c r="C296" s="31" t="s">
        <v>748</v>
      </c>
      <c r="D296" s="40">
        <f>июнь!D296-июнь!E296</f>
        <v>25.510124444444443</v>
      </c>
      <c r="E296" s="40">
        <f t="shared" si="4"/>
        <v>0</v>
      </c>
      <c r="F296" s="36"/>
      <c r="G296" s="36"/>
      <c r="H296" s="36"/>
      <c r="I296" s="27"/>
      <c r="J296" s="36"/>
      <c r="K296" s="36"/>
      <c r="L296" s="36"/>
      <c r="M296" s="36"/>
      <c r="N296" s="36"/>
      <c r="O296" s="29"/>
      <c r="P296" s="36"/>
      <c r="Q296" s="29"/>
      <c r="R296" s="36"/>
      <c r="S296" s="36"/>
      <c r="T296" s="36"/>
      <c r="U296" s="36"/>
      <c r="V296" s="36"/>
      <c r="W296" s="36"/>
      <c r="X296" s="36"/>
      <c r="Y296" s="29"/>
      <c r="Z296" s="36"/>
      <c r="AA296" s="66"/>
      <c r="AB296" s="36"/>
      <c r="AC296" s="36"/>
      <c r="AD296" s="36"/>
      <c r="AE296" s="36"/>
      <c r="AF296" s="36"/>
      <c r="AG296" s="36"/>
      <c r="AH296" s="29"/>
      <c r="AI296" s="36"/>
      <c r="AJ296" s="29"/>
      <c r="AK296" s="36"/>
      <c r="AL296" s="36"/>
      <c r="AM296" s="36"/>
      <c r="AN296" s="29"/>
      <c r="AO296" s="36"/>
      <c r="AP296" s="29"/>
      <c r="AQ296" s="36"/>
      <c r="AR296" s="29"/>
      <c r="AS296" s="36"/>
      <c r="AT296" s="36"/>
      <c r="AU296" s="36"/>
      <c r="AV296" s="29"/>
      <c r="AW296" s="36"/>
      <c r="AX296" s="36"/>
      <c r="AY296" s="36"/>
      <c r="AZ296" s="29"/>
      <c r="BA296" s="36"/>
      <c r="BB296" s="36"/>
      <c r="BC296" s="36"/>
      <c r="BD296" s="36"/>
      <c r="BE296" s="36"/>
      <c r="BF296" s="36"/>
      <c r="BG296" s="36"/>
      <c r="BH296" s="36"/>
      <c r="BI296" s="36"/>
      <c r="BJ296" s="29"/>
      <c r="BK296" s="36"/>
      <c r="BL296" s="29"/>
      <c r="BM296" s="36"/>
      <c r="BN296" s="36"/>
      <c r="BO296" s="36"/>
      <c r="BP296" s="29"/>
      <c r="BQ296" s="36"/>
      <c r="BR296" s="29"/>
      <c r="BS296" s="36"/>
      <c r="BT296" s="36"/>
      <c r="BU296" s="36"/>
      <c r="BV296" s="36"/>
    </row>
    <row r="297" spans="1:74" s="86" customFormat="1" x14ac:dyDescent="0.25">
      <c r="A297" s="79">
        <v>295</v>
      </c>
      <c r="B297" s="79">
        <v>2</v>
      </c>
      <c r="C297" s="80" t="s">
        <v>749</v>
      </c>
      <c r="D297" s="81">
        <f>июнь!D297-июнь!E297</f>
        <v>25.780885787439601</v>
      </c>
      <c r="E297" s="81">
        <f t="shared" si="4"/>
        <v>0.52800000000000002</v>
      </c>
      <c r="F297" s="82"/>
      <c r="G297" s="82"/>
      <c r="H297" s="82"/>
      <c r="I297" s="83"/>
      <c r="J297" s="82"/>
      <c r="K297" s="82"/>
      <c r="L297" s="82"/>
      <c r="M297" s="82"/>
      <c r="N297" s="82"/>
      <c r="O297" s="84"/>
      <c r="P297" s="82"/>
      <c r="Q297" s="84"/>
      <c r="R297" s="82"/>
      <c r="S297" s="82"/>
      <c r="T297" s="82"/>
      <c r="U297" s="82"/>
      <c r="V297" s="82"/>
      <c r="W297" s="82"/>
      <c r="X297" s="82"/>
      <c r="Y297" s="84"/>
      <c r="Z297" s="82"/>
      <c r="AA297" s="85"/>
      <c r="AB297" s="82"/>
      <c r="AC297" s="82"/>
      <c r="AD297" s="82"/>
      <c r="AE297" s="82"/>
      <c r="AF297" s="82"/>
      <c r="AG297" s="82"/>
      <c r="AH297" s="84"/>
      <c r="AI297" s="82"/>
      <c r="AJ297" s="84"/>
      <c r="AK297" s="82"/>
      <c r="AL297" s="82"/>
      <c r="AM297" s="82"/>
      <c r="AN297" s="84"/>
      <c r="AO297" s="82"/>
      <c r="AP297" s="84"/>
      <c r="AQ297" s="82"/>
      <c r="AR297" s="84"/>
      <c r="AS297" s="82"/>
      <c r="AT297" s="82"/>
      <c r="AU297" s="82"/>
      <c r="AV297" s="84"/>
      <c r="AW297" s="82"/>
      <c r="AX297" s="82"/>
      <c r="AY297" s="82"/>
      <c r="AZ297" s="84"/>
      <c r="BA297" s="82"/>
      <c r="BB297" s="82"/>
      <c r="BC297" s="82"/>
      <c r="BD297" s="82"/>
      <c r="BE297" s="82"/>
      <c r="BF297" s="82"/>
      <c r="BG297" s="82"/>
      <c r="BH297" s="82"/>
      <c r="BI297" s="82"/>
      <c r="BJ297" s="84"/>
      <c r="BK297" s="82"/>
      <c r="BL297" s="84">
        <v>2</v>
      </c>
      <c r="BM297" s="82">
        <v>0.52800000000000002</v>
      </c>
      <c r="BN297" s="82"/>
      <c r="BO297" s="82"/>
      <c r="BP297" s="84"/>
      <c r="BQ297" s="82"/>
      <c r="BR297" s="84"/>
      <c r="BS297" s="82"/>
      <c r="BT297" s="82"/>
      <c r="BU297" s="82"/>
      <c r="BV297" s="82"/>
    </row>
    <row r="298" spans="1:74" x14ac:dyDescent="0.25">
      <c r="A298" s="16">
        <v>296</v>
      </c>
      <c r="B298" s="16">
        <v>2</v>
      </c>
      <c r="C298" s="31" t="s">
        <v>750</v>
      </c>
      <c r="D298" s="40">
        <f>июнь!D298-июнь!E298</f>
        <v>131.91204671497584</v>
      </c>
      <c r="E298" s="40">
        <f t="shared" si="4"/>
        <v>0</v>
      </c>
      <c r="F298" s="36"/>
      <c r="G298" s="36"/>
      <c r="H298" s="36"/>
      <c r="I298" s="27"/>
      <c r="J298" s="36"/>
      <c r="K298" s="36"/>
      <c r="L298" s="36"/>
      <c r="M298" s="36"/>
      <c r="N298" s="36"/>
      <c r="O298" s="29"/>
      <c r="P298" s="36"/>
      <c r="Q298" s="29"/>
      <c r="R298" s="36"/>
      <c r="S298" s="36"/>
      <c r="T298" s="36"/>
      <c r="U298" s="36"/>
      <c r="V298" s="36"/>
      <c r="W298" s="36"/>
      <c r="X298" s="36"/>
      <c r="Y298" s="29"/>
      <c r="Z298" s="36"/>
      <c r="AA298" s="66"/>
      <c r="AB298" s="36"/>
      <c r="AC298" s="36"/>
      <c r="AD298" s="36"/>
      <c r="AE298" s="36"/>
      <c r="AF298" s="36"/>
      <c r="AG298" s="36"/>
      <c r="AH298" s="29"/>
      <c r="AI298" s="36"/>
      <c r="AJ298" s="29"/>
      <c r="AK298" s="36"/>
      <c r="AL298" s="36"/>
      <c r="AM298" s="36"/>
      <c r="AN298" s="29"/>
      <c r="AO298" s="36"/>
      <c r="AP298" s="29"/>
      <c r="AQ298" s="36"/>
      <c r="AR298" s="29"/>
      <c r="AS298" s="36"/>
      <c r="AT298" s="36"/>
      <c r="AU298" s="36"/>
      <c r="AV298" s="29"/>
      <c r="AW298" s="36"/>
      <c r="AX298" s="36"/>
      <c r="AY298" s="36"/>
      <c r="AZ298" s="29"/>
      <c r="BA298" s="36"/>
      <c r="BB298" s="36"/>
      <c r="BC298" s="36"/>
      <c r="BD298" s="36"/>
      <c r="BE298" s="36"/>
      <c r="BF298" s="36"/>
      <c r="BG298" s="36"/>
      <c r="BH298" s="36"/>
      <c r="BI298" s="36"/>
      <c r="BJ298" s="29"/>
      <c r="BK298" s="36"/>
      <c r="BL298" s="29"/>
      <c r="BM298" s="36"/>
      <c r="BN298" s="36"/>
      <c r="BO298" s="36"/>
      <c r="BP298" s="29"/>
      <c r="BQ298" s="36"/>
      <c r="BR298" s="29"/>
      <c r="BS298" s="36"/>
      <c r="BT298" s="36"/>
      <c r="BU298" s="36"/>
      <c r="BV298" s="36"/>
    </row>
    <row r="299" spans="1:74" s="86" customFormat="1" x14ac:dyDescent="0.25">
      <c r="A299" s="79">
        <v>297</v>
      </c>
      <c r="B299" s="79">
        <v>2</v>
      </c>
      <c r="C299" s="80" t="s">
        <v>751</v>
      </c>
      <c r="D299" s="81">
        <f>июнь!D299-июнь!E299</f>
        <v>0.68409038647342335</v>
      </c>
      <c r="E299" s="81">
        <f t="shared" si="4"/>
        <v>1.9</v>
      </c>
      <c r="F299" s="82"/>
      <c r="G299" s="82"/>
      <c r="H299" s="82"/>
      <c r="I299" s="83"/>
      <c r="J299" s="82"/>
      <c r="K299" s="82"/>
      <c r="L299" s="82"/>
      <c r="M299" s="82"/>
      <c r="N299" s="82"/>
      <c r="O299" s="84"/>
      <c r="P299" s="82"/>
      <c r="Q299" s="84"/>
      <c r="R299" s="82"/>
      <c r="S299" s="82"/>
      <c r="T299" s="82"/>
      <c r="U299" s="82"/>
      <c r="V299" s="82"/>
      <c r="W299" s="82"/>
      <c r="X299" s="82"/>
      <c r="Y299" s="84"/>
      <c r="Z299" s="82"/>
      <c r="AA299" s="85"/>
      <c r="AB299" s="82"/>
      <c r="AC299" s="82"/>
      <c r="AD299" s="82"/>
      <c r="AE299" s="82"/>
      <c r="AF299" s="82"/>
      <c r="AG299" s="82"/>
      <c r="AH299" s="84"/>
      <c r="AI299" s="82"/>
      <c r="AJ299" s="84"/>
      <c r="AK299" s="82"/>
      <c r="AL299" s="82">
        <v>2E-3</v>
      </c>
      <c r="AM299" s="82">
        <v>1.9</v>
      </c>
      <c r="AN299" s="84"/>
      <c r="AO299" s="82"/>
      <c r="AP299" s="84"/>
      <c r="AQ299" s="82"/>
      <c r="AR299" s="84"/>
      <c r="AS299" s="82"/>
      <c r="AT299" s="82"/>
      <c r="AU299" s="82"/>
      <c r="AV299" s="84"/>
      <c r="AW299" s="82"/>
      <c r="AX299" s="82"/>
      <c r="AY299" s="82"/>
      <c r="AZ299" s="84"/>
      <c r="BA299" s="82"/>
      <c r="BB299" s="82"/>
      <c r="BC299" s="82"/>
      <c r="BD299" s="82"/>
      <c r="BE299" s="82"/>
      <c r="BF299" s="82"/>
      <c r="BG299" s="82"/>
      <c r="BH299" s="82"/>
      <c r="BI299" s="82"/>
      <c r="BJ299" s="84"/>
      <c r="BK299" s="82"/>
      <c r="BL299" s="84"/>
      <c r="BM299" s="82"/>
      <c r="BN299" s="82"/>
      <c r="BO299" s="82"/>
      <c r="BP299" s="84"/>
      <c r="BQ299" s="82"/>
      <c r="BR299" s="84"/>
      <c r="BS299" s="82"/>
      <c r="BT299" s="82"/>
      <c r="BU299" s="82"/>
      <c r="BV299" s="82"/>
    </row>
    <row r="300" spans="1:74" x14ac:dyDescent="0.25">
      <c r="A300" s="16">
        <v>298</v>
      </c>
      <c r="B300" s="16">
        <v>2</v>
      </c>
      <c r="C300" s="31" t="s">
        <v>752</v>
      </c>
      <c r="D300" s="40">
        <f>июнь!D300-июнь!E300</f>
        <v>267.34150392270533</v>
      </c>
      <c r="E300" s="40">
        <f t="shared" si="4"/>
        <v>0</v>
      </c>
      <c r="F300" s="36"/>
      <c r="G300" s="36"/>
      <c r="H300" s="36"/>
      <c r="I300" s="27"/>
      <c r="J300" s="36"/>
      <c r="K300" s="36"/>
      <c r="L300" s="36"/>
      <c r="M300" s="36"/>
      <c r="N300" s="36"/>
      <c r="O300" s="29"/>
      <c r="P300" s="36"/>
      <c r="Q300" s="29"/>
      <c r="R300" s="36"/>
      <c r="S300" s="36"/>
      <c r="T300" s="36"/>
      <c r="U300" s="36"/>
      <c r="V300" s="36"/>
      <c r="W300" s="36"/>
      <c r="X300" s="36"/>
      <c r="Y300" s="29"/>
      <c r="Z300" s="36"/>
      <c r="AA300" s="66"/>
      <c r="AB300" s="36"/>
      <c r="AC300" s="36"/>
      <c r="AD300" s="36"/>
      <c r="AE300" s="36"/>
      <c r="AF300" s="36"/>
      <c r="AG300" s="36"/>
      <c r="AH300" s="29"/>
      <c r="AI300" s="36"/>
      <c r="AJ300" s="29"/>
      <c r="AK300" s="36"/>
      <c r="AL300" s="36"/>
      <c r="AM300" s="36"/>
      <c r="AN300" s="29"/>
      <c r="AO300" s="36"/>
      <c r="AP300" s="29"/>
      <c r="AQ300" s="36"/>
      <c r="AR300" s="29"/>
      <c r="AS300" s="36"/>
      <c r="AT300" s="36"/>
      <c r="AU300" s="36"/>
      <c r="AV300" s="29"/>
      <c r="AW300" s="36"/>
      <c r="AX300" s="36"/>
      <c r="AY300" s="36"/>
      <c r="AZ300" s="29"/>
      <c r="BA300" s="36"/>
      <c r="BB300" s="36"/>
      <c r="BC300" s="36"/>
      <c r="BD300" s="36"/>
      <c r="BE300" s="36"/>
      <c r="BF300" s="36"/>
      <c r="BG300" s="36"/>
      <c r="BH300" s="36"/>
      <c r="BI300" s="36"/>
      <c r="BJ300" s="29"/>
      <c r="BK300" s="36"/>
      <c r="BL300" s="29"/>
      <c r="BM300" s="36"/>
      <c r="BN300" s="36"/>
      <c r="BO300" s="36"/>
      <c r="BP300" s="29"/>
      <c r="BQ300" s="36"/>
      <c r="BR300" s="29"/>
      <c r="BS300" s="36"/>
      <c r="BT300" s="36"/>
      <c r="BU300" s="36"/>
      <c r="BV300" s="36"/>
    </row>
    <row r="301" spans="1:74" s="86" customFormat="1" x14ac:dyDescent="0.25">
      <c r="A301" s="79">
        <v>299</v>
      </c>
      <c r="B301" s="79">
        <v>2</v>
      </c>
      <c r="C301" s="80" t="s">
        <v>753</v>
      </c>
      <c r="D301" s="81">
        <f>июнь!D301-июнь!E301</f>
        <v>1066.4818488405797</v>
      </c>
      <c r="E301" s="81">
        <f t="shared" si="4"/>
        <v>19.48</v>
      </c>
      <c r="F301" s="82"/>
      <c r="G301" s="82"/>
      <c r="H301" s="82"/>
      <c r="I301" s="83"/>
      <c r="J301" s="82"/>
      <c r="K301" s="82"/>
      <c r="L301" s="82"/>
      <c r="M301" s="82"/>
      <c r="N301" s="82"/>
      <c r="O301" s="84"/>
      <c r="P301" s="82"/>
      <c r="Q301" s="84"/>
      <c r="R301" s="82"/>
      <c r="S301" s="82"/>
      <c r="T301" s="82"/>
      <c r="U301" s="82"/>
      <c r="V301" s="82"/>
      <c r="W301" s="82"/>
      <c r="X301" s="82"/>
      <c r="Y301" s="84"/>
      <c r="Z301" s="82"/>
      <c r="AA301" s="85"/>
      <c r="AB301" s="82"/>
      <c r="AC301" s="82"/>
      <c r="AD301" s="82"/>
      <c r="AE301" s="82"/>
      <c r="AF301" s="82"/>
      <c r="AG301" s="82"/>
      <c r="AH301" s="84">
        <v>7</v>
      </c>
      <c r="AI301" s="82">
        <v>19.48</v>
      </c>
      <c r="AJ301" s="84"/>
      <c r="AK301" s="82"/>
      <c r="AL301" s="82"/>
      <c r="AM301" s="82"/>
      <c r="AN301" s="84"/>
      <c r="AO301" s="82"/>
      <c r="AP301" s="84"/>
      <c r="AQ301" s="82"/>
      <c r="AR301" s="84"/>
      <c r="AS301" s="82"/>
      <c r="AT301" s="82"/>
      <c r="AU301" s="82"/>
      <c r="AV301" s="84"/>
      <c r="AW301" s="82"/>
      <c r="AX301" s="82"/>
      <c r="AY301" s="82"/>
      <c r="AZ301" s="84"/>
      <c r="BA301" s="82"/>
      <c r="BB301" s="82"/>
      <c r="BC301" s="82"/>
      <c r="BD301" s="82"/>
      <c r="BE301" s="82"/>
      <c r="BF301" s="82"/>
      <c r="BG301" s="82"/>
      <c r="BH301" s="82"/>
      <c r="BI301" s="82"/>
      <c r="BJ301" s="84"/>
      <c r="BK301" s="82"/>
      <c r="BL301" s="84"/>
      <c r="BM301" s="82"/>
      <c r="BN301" s="82"/>
      <c r="BO301" s="82"/>
      <c r="BP301" s="84"/>
      <c r="BQ301" s="82"/>
      <c r="BR301" s="84"/>
      <c r="BS301" s="82"/>
      <c r="BT301" s="82"/>
      <c r="BU301" s="82"/>
      <c r="BV301" s="82"/>
    </row>
    <row r="302" spans="1:74" s="86" customFormat="1" x14ac:dyDescent="0.25">
      <c r="A302" s="79">
        <v>300</v>
      </c>
      <c r="B302" s="79">
        <v>2</v>
      </c>
      <c r="C302" s="80" t="s">
        <v>754</v>
      </c>
      <c r="D302" s="81">
        <f>июнь!D302-июнь!E302</f>
        <v>24.429912067632813</v>
      </c>
      <c r="E302" s="81">
        <f t="shared" si="4"/>
        <v>1.143</v>
      </c>
      <c r="F302" s="82"/>
      <c r="G302" s="82"/>
      <c r="H302" s="82"/>
      <c r="I302" s="83"/>
      <c r="J302" s="82"/>
      <c r="K302" s="82"/>
      <c r="L302" s="82"/>
      <c r="M302" s="82"/>
      <c r="N302" s="82"/>
      <c r="O302" s="84"/>
      <c r="P302" s="82"/>
      <c r="Q302" s="84"/>
      <c r="R302" s="82"/>
      <c r="S302" s="82"/>
      <c r="T302" s="82"/>
      <c r="U302" s="82"/>
      <c r="V302" s="82"/>
      <c r="W302" s="82"/>
      <c r="X302" s="82"/>
      <c r="Y302" s="84"/>
      <c r="Z302" s="82"/>
      <c r="AA302" s="85"/>
      <c r="AB302" s="82"/>
      <c r="AC302" s="82"/>
      <c r="AD302" s="82"/>
      <c r="AE302" s="82"/>
      <c r="AF302" s="82"/>
      <c r="AG302" s="82"/>
      <c r="AH302" s="84"/>
      <c r="AI302" s="82"/>
      <c r="AJ302" s="84"/>
      <c r="AK302" s="82"/>
      <c r="AL302" s="82"/>
      <c r="AM302" s="82"/>
      <c r="AN302" s="84"/>
      <c r="AO302" s="82"/>
      <c r="AP302" s="84"/>
      <c r="AQ302" s="82"/>
      <c r="AR302" s="84"/>
      <c r="AS302" s="82"/>
      <c r="AT302" s="82"/>
      <c r="AU302" s="82"/>
      <c r="AV302" s="84"/>
      <c r="AW302" s="82"/>
      <c r="AX302" s="82"/>
      <c r="AY302" s="82"/>
      <c r="AZ302" s="84"/>
      <c r="BA302" s="82"/>
      <c r="BB302" s="82"/>
      <c r="BC302" s="82"/>
      <c r="BD302" s="82"/>
      <c r="BE302" s="82"/>
      <c r="BF302" s="82"/>
      <c r="BG302" s="82"/>
      <c r="BH302" s="82"/>
      <c r="BI302" s="82"/>
      <c r="BJ302" s="84"/>
      <c r="BK302" s="82"/>
      <c r="BL302" s="84"/>
      <c r="BM302" s="82"/>
      <c r="BN302" s="82">
        <v>5.0000000000000001E-3</v>
      </c>
      <c r="BO302" s="82">
        <v>1.143</v>
      </c>
      <c r="BP302" s="84"/>
      <c r="BQ302" s="82"/>
      <c r="BR302" s="84"/>
      <c r="BS302" s="82"/>
      <c r="BT302" s="82"/>
      <c r="BU302" s="82"/>
      <c r="BV302" s="82"/>
    </row>
    <row r="303" spans="1:74" x14ac:dyDescent="0.25">
      <c r="A303" s="16">
        <v>301</v>
      </c>
      <c r="B303" s="16">
        <v>2</v>
      </c>
      <c r="C303" s="31" t="s">
        <v>755</v>
      </c>
      <c r="D303" s="40">
        <f>июнь!D303-июнь!E303</f>
        <v>65.713727420289842</v>
      </c>
      <c r="E303" s="40">
        <f t="shared" si="4"/>
        <v>0</v>
      </c>
      <c r="F303" s="36"/>
      <c r="G303" s="36"/>
      <c r="H303" s="36"/>
      <c r="I303" s="27"/>
      <c r="J303" s="36"/>
      <c r="K303" s="36"/>
      <c r="L303" s="36"/>
      <c r="M303" s="36"/>
      <c r="N303" s="36"/>
      <c r="O303" s="29"/>
      <c r="P303" s="36"/>
      <c r="Q303" s="29"/>
      <c r="R303" s="36"/>
      <c r="S303" s="36"/>
      <c r="T303" s="36"/>
      <c r="U303" s="36"/>
      <c r="V303" s="36"/>
      <c r="W303" s="36"/>
      <c r="X303" s="36"/>
      <c r="Y303" s="29"/>
      <c r="Z303" s="36"/>
      <c r="AA303" s="66"/>
      <c r="AB303" s="36"/>
      <c r="AC303" s="36"/>
      <c r="AD303" s="36"/>
      <c r="AE303" s="36"/>
      <c r="AF303" s="36"/>
      <c r="AG303" s="36"/>
      <c r="AH303" s="29"/>
      <c r="AI303" s="36"/>
      <c r="AJ303" s="29"/>
      <c r="AK303" s="36"/>
      <c r="AL303" s="36"/>
      <c r="AM303" s="36"/>
      <c r="AN303" s="29"/>
      <c r="AO303" s="36"/>
      <c r="AP303" s="29"/>
      <c r="AQ303" s="36"/>
      <c r="AR303" s="29"/>
      <c r="AS303" s="36"/>
      <c r="AT303" s="36"/>
      <c r="AU303" s="36"/>
      <c r="AV303" s="29"/>
      <c r="AW303" s="36"/>
      <c r="AX303" s="36"/>
      <c r="AY303" s="36"/>
      <c r="AZ303" s="29"/>
      <c r="BA303" s="36"/>
      <c r="BB303" s="36"/>
      <c r="BC303" s="36"/>
      <c r="BD303" s="36"/>
      <c r="BE303" s="36"/>
      <c r="BF303" s="36"/>
      <c r="BG303" s="36"/>
      <c r="BH303" s="36"/>
      <c r="BI303" s="36"/>
      <c r="BJ303" s="29"/>
      <c r="BK303" s="36"/>
      <c r="BL303" s="29"/>
      <c r="BM303" s="36"/>
      <c r="BN303" s="36"/>
      <c r="BO303" s="36"/>
      <c r="BP303" s="29"/>
      <c r="BQ303" s="36"/>
      <c r="BR303" s="29"/>
      <c r="BS303" s="36"/>
      <c r="BT303" s="36"/>
      <c r="BU303" s="36"/>
      <c r="BV303" s="36"/>
    </row>
    <row r="304" spans="1:74" s="86" customFormat="1" x14ac:dyDescent="0.25">
      <c r="A304" s="79">
        <v>302</v>
      </c>
      <c r="B304" s="79">
        <v>2</v>
      </c>
      <c r="C304" s="80" t="s">
        <v>756</v>
      </c>
      <c r="D304" s="81">
        <f>июнь!D304-июнь!E304</f>
        <v>170.56930631884055</v>
      </c>
      <c r="E304" s="81">
        <f t="shared" si="4"/>
        <v>12.484999999999999</v>
      </c>
      <c r="F304" s="82"/>
      <c r="G304" s="82"/>
      <c r="H304" s="82"/>
      <c r="I304" s="83"/>
      <c r="J304" s="82"/>
      <c r="K304" s="82"/>
      <c r="L304" s="82"/>
      <c r="M304" s="82"/>
      <c r="N304" s="82"/>
      <c r="O304" s="84"/>
      <c r="P304" s="82"/>
      <c r="Q304" s="84"/>
      <c r="R304" s="82"/>
      <c r="S304" s="82"/>
      <c r="T304" s="82"/>
      <c r="U304" s="82"/>
      <c r="V304" s="82"/>
      <c r="W304" s="82"/>
      <c r="X304" s="82"/>
      <c r="Y304" s="84"/>
      <c r="Z304" s="82"/>
      <c r="AA304" s="85"/>
      <c r="AB304" s="82"/>
      <c r="AC304" s="82"/>
      <c r="AD304" s="82"/>
      <c r="AE304" s="82"/>
      <c r="AF304" s="82"/>
      <c r="AG304" s="82"/>
      <c r="AH304" s="84">
        <v>5</v>
      </c>
      <c r="AI304" s="82">
        <v>12.484999999999999</v>
      </c>
      <c r="AJ304" s="84"/>
      <c r="AK304" s="82"/>
      <c r="AL304" s="82"/>
      <c r="AM304" s="82"/>
      <c r="AN304" s="84"/>
      <c r="AO304" s="82"/>
      <c r="AP304" s="84"/>
      <c r="AQ304" s="82"/>
      <c r="AR304" s="84"/>
      <c r="AS304" s="82"/>
      <c r="AT304" s="82"/>
      <c r="AU304" s="82"/>
      <c r="AV304" s="84"/>
      <c r="AW304" s="82"/>
      <c r="AX304" s="82"/>
      <c r="AY304" s="82"/>
      <c r="AZ304" s="84"/>
      <c r="BA304" s="82"/>
      <c r="BB304" s="82"/>
      <c r="BC304" s="82"/>
      <c r="BD304" s="82"/>
      <c r="BE304" s="82"/>
      <c r="BF304" s="82"/>
      <c r="BG304" s="82"/>
      <c r="BH304" s="82"/>
      <c r="BI304" s="82"/>
      <c r="BJ304" s="84"/>
      <c r="BK304" s="82"/>
      <c r="BL304" s="84"/>
      <c r="BM304" s="82"/>
      <c r="BN304" s="82"/>
      <c r="BO304" s="82"/>
      <c r="BP304" s="84"/>
      <c r="BQ304" s="82"/>
      <c r="BR304" s="84"/>
      <c r="BS304" s="82"/>
      <c r="BT304" s="82"/>
      <c r="BU304" s="82"/>
      <c r="BV304" s="82"/>
    </row>
    <row r="305" spans="1:75" x14ac:dyDescent="0.25">
      <c r="A305" s="16">
        <v>303</v>
      </c>
      <c r="B305" s="16">
        <v>2</v>
      </c>
      <c r="C305" s="31" t="s">
        <v>757</v>
      </c>
      <c r="D305" s="40">
        <f>июнь!D305-июнь!E305</f>
        <v>-482.27801231884052</v>
      </c>
      <c r="E305" s="40">
        <f t="shared" si="4"/>
        <v>0</v>
      </c>
      <c r="F305" s="36"/>
      <c r="G305" s="36"/>
      <c r="H305" s="36"/>
      <c r="I305" s="27"/>
      <c r="J305" s="36"/>
      <c r="K305" s="36"/>
      <c r="L305" s="36"/>
      <c r="M305" s="36"/>
      <c r="N305" s="36"/>
      <c r="O305" s="29"/>
      <c r="P305" s="36"/>
      <c r="Q305" s="29"/>
      <c r="R305" s="36"/>
      <c r="S305" s="36"/>
      <c r="T305" s="36"/>
      <c r="U305" s="36"/>
      <c r="V305" s="36"/>
      <c r="W305" s="36"/>
      <c r="X305" s="36"/>
      <c r="Y305" s="29"/>
      <c r="Z305" s="36"/>
      <c r="AA305" s="66"/>
      <c r="AB305" s="36"/>
      <c r="AC305" s="36"/>
      <c r="AD305" s="36"/>
      <c r="AE305" s="36"/>
      <c r="AF305" s="36"/>
      <c r="AG305" s="36"/>
      <c r="AH305" s="29"/>
      <c r="AI305" s="36"/>
      <c r="AJ305" s="29"/>
      <c r="AK305" s="36"/>
      <c r="AL305" s="36"/>
      <c r="AM305" s="36"/>
      <c r="AN305" s="29"/>
      <c r="AO305" s="36"/>
      <c r="AP305" s="29"/>
      <c r="AQ305" s="36"/>
      <c r="AR305" s="29"/>
      <c r="AS305" s="36"/>
      <c r="AT305" s="36"/>
      <c r="AU305" s="36"/>
      <c r="AV305" s="29"/>
      <c r="AW305" s="36"/>
      <c r="AX305" s="36"/>
      <c r="AY305" s="36"/>
      <c r="AZ305" s="29"/>
      <c r="BA305" s="36"/>
      <c r="BB305" s="36"/>
      <c r="BC305" s="36"/>
      <c r="BD305" s="36"/>
      <c r="BE305" s="36"/>
      <c r="BF305" s="36"/>
      <c r="BG305" s="36"/>
      <c r="BH305" s="36"/>
      <c r="BI305" s="36"/>
      <c r="BJ305" s="29"/>
      <c r="BK305" s="36"/>
      <c r="BL305" s="29"/>
      <c r="BM305" s="36"/>
      <c r="BN305" s="36"/>
      <c r="BO305" s="36"/>
      <c r="BP305" s="29"/>
      <c r="BQ305" s="36"/>
      <c r="BR305" s="29"/>
      <c r="BS305" s="36"/>
      <c r="BT305" s="36"/>
      <c r="BU305" s="36"/>
      <c r="BV305" s="36"/>
    </row>
    <row r="306" spans="1:75" s="86" customFormat="1" x14ac:dyDescent="0.25">
      <c r="A306" s="79">
        <v>304</v>
      </c>
      <c r="B306" s="79">
        <v>2</v>
      </c>
      <c r="C306" s="80" t="s">
        <v>758</v>
      </c>
      <c r="D306" s="81">
        <f>июнь!D306-июнь!E306</f>
        <v>1202.7094318647344</v>
      </c>
      <c r="E306" s="81">
        <f t="shared" si="4"/>
        <v>11.612</v>
      </c>
      <c r="F306" s="82"/>
      <c r="G306" s="82"/>
      <c r="H306" s="82"/>
      <c r="I306" s="83"/>
      <c r="J306" s="82"/>
      <c r="K306" s="82"/>
      <c r="L306" s="82"/>
      <c r="M306" s="82"/>
      <c r="N306" s="82"/>
      <c r="O306" s="84"/>
      <c r="P306" s="82"/>
      <c r="Q306" s="84"/>
      <c r="R306" s="82"/>
      <c r="S306" s="82"/>
      <c r="T306" s="82"/>
      <c r="U306" s="82"/>
      <c r="V306" s="82"/>
      <c r="W306" s="82"/>
      <c r="X306" s="82"/>
      <c r="Y306" s="84"/>
      <c r="Z306" s="82"/>
      <c r="AA306" s="85"/>
      <c r="AB306" s="82"/>
      <c r="AC306" s="82"/>
      <c r="AD306" s="82"/>
      <c r="AE306" s="82"/>
      <c r="AF306" s="82"/>
      <c r="AG306" s="82"/>
      <c r="AH306" s="84">
        <v>3</v>
      </c>
      <c r="AI306" s="82">
        <v>9.7119999999999997</v>
      </c>
      <c r="AJ306" s="84"/>
      <c r="AK306" s="82"/>
      <c r="AL306" s="82">
        <v>2E-3</v>
      </c>
      <c r="AM306" s="82">
        <v>1.9</v>
      </c>
      <c r="AN306" s="84"/>
      <c r="AO306" s="82"/>
      <c r="AP306" s="84"/>
      <c r="AQ306" s="82"/>
      <c r="AR306" s="84"/>
      <c r="AS306" s="82"/>
      <c r="AT306" s="82"/>
      <c r="AU306" s="82"/>
      <c r="AV306" s="84"/>
      <c r="AW306" s="82"/>
      <c r="AX306" s="82"/>
      <c r="AY306" s="82"/>
      <c r="AZ306" s="84"/>
      <c r="BA306" s="82"/>
      <c r="BB306" s="82"/>
      <c r="BC306" s="82"/>
      <c r="BD306" s="82"/>
      <c r="BE306" s="82"/>
      <c r="BF306" s="82"/>
      <c r="BG306" s="82"/>
      <c r="BH306" s="82"/>
      <c r="BI306" s="82"/>
      <c r="BJ306" s="84"/>
      <c r="BK306" s="82"/>
      <c r="BL306" s="84"/>
      <c r="BM306" s="82"/>
      <c r="BN306" s="82"/>
      <c r="BO306" s="82"/>
      <c r="BP306" s="84"/>
      <c r="BQ306" s="82"/>
      <c r="BR306" s="84"/>
      <c r="BS306" s="82"/>
      <c r="BT306" s="82"/>
      <c r="BU306" s="82"/>
      <c r="BV306" s="82"/>
    </row>
    <row r="307" spans="1:75" x14ac:dyDescent="0.25">
      <c r="A307" s="16">
        <v>305</v>
      </c>
      <c r="B307" s="16">
        <v>2</v>
      </c>
      <c r="C307" s="31" t="s">
        <v>759</v>
      </c>
      <c r="D307" s="40">
        <f>июнь!D307-июнь!E307</f>
        <v>631.26501551690819</v>
      </c>
      <c r="E307" s="40">
        <f t="shared" si="4"/>
        <v>0</v>
      </c>
      <c r="F307" s="36"/>
      <c r="G307" s="36"/>
      <c r="H307" s="36"/>
      <c r="I307" s="27"/>
      <c r="J307" s="36"/>
      <c r="K307" s="36"/>
      <c r="L307" s="36"/>
      <c r="M307" s="36"/>
      <c r="N307" s="36"/>
      <c r="O307" s="29"/>
      <c r="P307" s="36"/>
      <c r="Q307" s="29"/>
      <c r="R307" s="36"/>
      <c r="S307" s="36"/>
      <c r="T307" s="36"/>
      <c r="U307" s="36"/>
      <c r="V307" s="36"/>
      <c r="W307" s="36"/>
      <c r="X307" s="36"/>
      <c r="Y307" s="29"/>
      <c r="Z307" s="36"/>
      <c r="AA307" s="66"/>
      <c r="AB307" s="36"/>
      <c r="AC307" s="36"/>
      <c r="AD307" s="36"/>
      <c r="AE307" s="36"/>
      <c r="AF307" s="36"/>
      <c r="AG307" s="36"/>
      <c r="AH307" s="29"/>
      <c r="AI307" s="36"/>
      <c r="AJ307" s="29"/>
      <c r="AK307" s="36"/>
      <c r="AL307" s="36"/>
      <c r="AM307" s="36"/>
      <c r="AN307" s="29"/>
      <c r="AO307" s="36"/>
      <c r="AP307" s="29"/>
      <c r="AQ307" s="36"/>
      <c r="AR307" s="29"/>
      <c r="AS307" s="36"/>
      <c r="AT307" s="36"/>
      <c r="AU307" s="36"/>
      <c r="AV307" s="29"/>
      <c r="AW307" s="36"/>
      <c r="AX307" s="36"/>
      <c r="AY307" s="36"/>
      <c r="AZ307" s="29"/>
      <c r="BA307" s="36"/>
      <c r="BB307" s="36"/>
      <c r="BC307" s="36"/>
      <c r="BD307" s="36"/>
      <c r="BE307" s="36"/>
      <c r="BF307" s="36"/>
      <c r="BG307" s="36"/>
      <c r="BH307" s="36"/>
      <c r="BI307" s="36"/>
      <c r="BJ307" s="29"/>
      <c r="BK307" s="36"/>
      <c r="BL307" s="29"/>
      <c r="BM307" s="36"/>
      <c r="BN307" s="36"/>
      <c r="BO307" s="36"/>
      <c r="BP307" s="29"/>
      <c r="BQ307" s="36"/>
      <c r="BR307" s="29"/>
      <c r="BS307" s="36"/>
      <c r="BT307" s="36"/>
      <c r="BU307" s="36"/>
      <c r="BV307" s="36"/>
    </row>
    <row r="308" spans="1:75" s="86" customFormat="1" x14ac:dyDescent="0.25">
      <c r="A308" s="79">
        <v>306</v>
      </c>
      <c r="B308" s="79">
        <v>1</v>
      </c>
      <c r="C308" s="80" t="s">
        <v>760</v>
      </c>
      <c r="D308" s="81">
        <f>июнь!D308-июнь!E308</f>
        <v>-397.49020741062816</v>
      </c>
      <c r="E308" s="81">
        <f t="shared" si="4"/>
        <v>74.454999999999998</v>
      </c>
      <c r="F308" s="82"/>
      <c r="G308" s="82"/>
      <c r="H308" s="82"/>
      <c r="I308" s="83"/>
      <c r="J308" s="82"/>
      <c r="K308" s="82"/>
      <c r="L308" s="82"/>
      <c r="M308" s="82"/>
      <c r="N308" s="82"/>
      <c r="O308" s="84"/>
      <c r="P308" s="82"/>
      <c r="Q308" s="84"/>
      <c r="R308" s="82"/>
      <c r="S308" s="82"/>
      <c r="T308" s="82"/>
      <c r="U308" s="82"/>
      <c r="V308" s="82"/>
      <c r="W308" s="82"/>
      <c r="X308" s="82"/>
      <c r="Y308" s="84"/>
      <c r="Z308" s="82"/>
      <c r="AA308" s="85"/>
      <c r="AB308" s="82"/>
      <c r="AC308" s="82"/>
      <c r="AD308" s="82"/>
      <c r="AE308" s="82"/>
      <c r="AF308" s="82"/>
      <c r="AG308" s="82"/>
      <c r="AH308" s="84">
        <v>13</v>
      </c>
      <c r="AI308" s="82">
        <v>12.484</v>
      </c>
      <c r="AJ308" s="84"/>
      <c r="AK308" s="82"/>
      <c r="AL308" s="82"/>
      <c r="AM308" s="82"/>
      <c r="AN308" s="84"/>
      <c r="AO308" s="82"/>
      <c r="AP308" s="84"/>
      <c r="AQ308" s="82"/>
      <c r="AR308" s="84"/>
      <c r="AS308" s="82"/>
      <c r="AT308" s="82"/>
      <c r="AU308" s="82"/>
      <c r="AV308" s="84"/>
      <c r="AW308" s="82"/>
      <c r="AX308" s="82"/>
      <c r="AY308" s="82"/>
      <c r="AZ308" s="84"/>
      <c r="BA308" s="82"/>
      <c r="BB308" s="82"/>
      <c r="BC308" s="82"/>
      <c r="BD308" s="82"/>
      <c r="BE308" s="82"/>
      <c r="BF308" s="82"/>
      <c r="BG308" s="82"/>
      <c r="BH308" s="82"/>
      <c r="BI308" s="82"/>
      <c r="BJ308" s="84"/>
      <c r="BK308" s="82"/>
      <c r="BL308" s="84">
        <v>59</v>
      </c>
      <c r="BM308" s="82">
        <v>58.155999999999999</v>
      </c>
      <c r="BN308" s="82"/>
      <c r="BO308" s="82"/>
      <c r="BP308" s="84"/>
      <c r="BQ308" s="82"/>
      <c r="BR308" s="84"/>
      <c r="BS308" s="82"/>
      <c r="BT308" s="82"/>
      <c r="BU308" s="82"/>
      <c r="BV308" s="82">
        <v>3.8149999999999999</v>
      </c>
      <c r="BW308" s="86" t="s">
        <v>1070</v>
      </c>
    </row>
    <row r="309" spans="1:75" s="86" customFormat="1" x14ac:dyDescent="0.25">
      <c r="A309" s="79">
        <v>307</v>
      </c>
      <c r="B309" s="79">
        <v>1</v>
      </c>
      <c r="C309" s="80" t="s">
        <v>761</v>
      </c>
      <c r="D309" s="81">
        <f>июнь!D309-июнь!E309</f>
        <v>212.35287053140092</v>
      </c>
      <c r="E309" s="81">
        <f t="shared" si="4"/>
        <v>42</v>
      </c>
      <c r="F309" s="82"/>
      <c r="G309" s="82"/>
      <c r="H309" s="82"/>
      <c r="I309" s="83"/>
      <c r="J309" s="82"/>
      <c r="K309" s="82"/>
      <c r="L309" s="82"/>
      <c r="M309" s="82"/>
      <c r="N309" s="82"/>
      <c r="O309" s="84"/>
      <c r="P309" s="82"/>
      <c r="Q309" s="84"/>
      <c r="R309" s="82"/>
      <c r="S309" s="82"/>
      <c r="T309" s="82"/>
      <c r="U309" s="82"/>
      <c r="V309" s="82"/>
      <c r="W309" s="82"/>
      <c r="X309" s="82"/>
      <c r="Y309" s="84"/>
      <c r="Z309" s="82"/>
      <c r="AA309" s="85"/>
      <c r="AB309" s="82"/>
      <c r="AC309" s="82"/>
      <c r="AD309" s="82"/>
      <c r="AE309" s="82"/>
      <c r="AF309" s="82"/>
      <c r="AG309" s="82"/>
      <c r="AH309" s="84"/>
      <c r="AI309" s="82"/>
      <c r="AJ309" s="84"/>
      <c r="AK309" s="82"/>
      <c r="AL309" s="82"/>
      <c r="AM309" s="82"/>
      <c r="AN309" s="84"/>
      <c r="AO309" s="82"/>
      <c r="AP309" s="84">
        <v>1</v>
      </c>
      <c r="AQ309" s="82">
        <v>42</v>
      </c>
      <c r="AR309" s="84"/>
      <c r="AS309" s="82"/>
      <c r="AT309" s="82"/>
      <c r="AU309" s="82"/>
      <c r="AV309" s="84"/>
      <c r="AW309" s="82"/>
      <c r="AX309" s="82"/>
      <c r="AY309" s="82"/>
      <c r="AZ309" s="84"/>
      <c r="BA309" s="82"/>
      <c r="BB309" s="82"/>
      <c r="BC309" s="82"/>
      <c r="BD309" s="82"/>
      <c r="BE309" s="82"/>
      <c r="BF309" s="82"/>
      <c r="BG309" s="82"/>
      <c r="BH309" s="82"/>
      <c r="BI309" s="82"/>
      <c r="BJ309" s="84"/>
      <c r="BK309" s="82"/>
      <c r="BL309" s="84"/>
      <c r="BM309" s="82"/>
      <c r="BN309" s="82"/>
      <c r="BO309" s="82"/>
      <c r="BP309" s="84"/>
      <c r="BQ309" s="82"/>
      <c r="BR309" s="84"/>
      <c r="BS309" s="82"/>
      <c r="BT309" s="82"/>
      <c r="BU309" s="82"/>
      <c r="BV309" s="82"/>
    </row>
    <row r="310" spans="1:75" x14ac:dyDescent="0.25">
      <c r="A310" s="16">
        <v>308</v>
      </c>
      <c r="B310" s="16">
        <v>1</v>
      </c>
      <c r="C310" s="31" t="s">
        <v>762</v>
      </c>
      <c r="D310" s="40">
        <f>июнь!D310-июнь!E310</f>
        <v>115.91462173913042</v>
      </c>
      <c r="E310" s="40">
        <f t="shared" si="4"/>
        <v>0</v>
      </c>
      <c r="F310" s="36"/>
      <c r="G310" s="36"/>
      <c r="H310" s="36"/>
      <c r="I310" s="27"/>
      <c r="J310" s="36"/>
      <c r="K310" s="36"/>
      <c r="L310" s="36"/>
      <c r="M310" s="36"/>
      <c r="N310" s="36"/>
      <c r="O310" s="29"/>
      <c r="P310" s="36"/>
      <c r="Q310" s="29"/>
      <c r="R310" s="36"/>
      <c r="S310" s="36"/>
      <c r="T310" s="36"/>
      <c r="U310" s="36"/>
      <c r="V310" s="36"/>
      <c r="W310" s="36"/>
      <c r="X310" s="36"/>
      <c r="Y310" s="29"/>
      <c r="Z310" s="36"/>
      <c r="AA310" s="66"/>
      <c r="AB310" s="36"/>
      <c r="AC310" s="36"/>
      <c r="AD310" s="36"/>
      <c r="AE310" s="36"/>
      <c r="AF310" s="36"/>
      <c r="AG310" s="36"/>
      <c r="AH310" s="29"/>
      <c r="AI310" s="36"/>
      <c r="AJ310" s="29"/>
      <c r="AK310" s="36"/>
      <c r="AL310" s="36"/>
      <c r="AM310" s="36"/>
      <c r="AN310" s="29"/>
      <c r="AO310" s="36"/>
      <c r="AP310" s="29"/>
      <c r="AQ310" s="36"/>
      <c r="AR310" s="29"/>
      <c r="AS310" s="36"/>
      <c r="AT310" s="36"/>
      <c r="AU310" s="36"/>
      <c r="AV310" s="29"/>
      <c r="AW310" s="36"/>
      <c r="AX310" s="36"/>
      <c r="AY310" s="36"/>
      <c r="AZ310" s="29"/>
      <c r="BA310" s="36"/>
      <c r="BB310" s="36"/>
      <c r="BC310" s="36"/>
      <c r="BD310" s="36"/>
      <c r="BE310" s="36"/>
      <c r="BF310" s="36"/>
      <c r="BG310" s="36"/>
      <c r="BH310" s="36"/>
      <c r="BI310" s="36"/>
      <c r="BJ310" s="29"/>
      <c r="BK310" s="36"/>
      <c r="BL310" s="29"/>
      <c r="BM310" s="36"/>
      <c r="BN310" s="36"/>
      <c r="BO310" s="36"/>
      <c r="BP310" s="29"/>
      <c r="BQ310" s="36"/>
      <c r="BR310" s="29"/>
      <c r="BS310" s="36"/>
      <c r="BT310" s="36"/>
      <c r="BU310" s="36"/>
      <c r="BV310" s="36"/>
    </row>
    <row r="311" spans="1:75" x14ac:dyDescent="0.25">
      <c r="A311" s="16">
        <v>309</v>
      </c>
      <c r="B311" s="16">
        <v>1</v>
      </c>
      <c r="C311" s="31" t="s">
        <v>763</v>
      </c>
      <c r="D311" s="40">
        <f>июнь!D311-июнь!E311</f>
        <v>-120.88976164251204</v>
      </c>
      <c r="E311" s="40">
        <f t="shared" si="4"/>
        <v>0</v>
      </c>
      <c r="F311" s="36"/>
      <c r="G311" s="36"/>
      <c r="H311" s="36"/>
      <c r="I311" s="27"/>
      <c r="J311" s="36"/>
      <c r="K311" s="36"/>
      <c r="L311" s="36"/>
      <c r="M311" s="36"/>
      <c r="N311" s="36"/>
      <c r="O311" s="29"/>
      <c r="P311" s="36"/>
      <c r="Q311" s="29"/>
      <c r="R311" s="36"/>
      <c r="S311" s="36"/>
      <c r="T311" s="36"/>
      <c r="U311" s="36"/>
      <c r="V311" s="36"/>
      <c r="W311" s="36"/>
      <c r="X311" s="36"/>
      <c r="Y311" s="29"/>
      <c r="Z311" s="36"/>
      <c r="AA311" s="66"/>
      <c r="AB311" s="36"/>
      <c r="AC311" s="36"/>
      <c r="AD311" s="36"/>
      <c r="AE311" s="36"/>
      <c r="AF311" s="36"/>
      <c r="AG311" s="36"/>
      <c r="AH311" s="29"/>
      <c r="AI311" s="36"/>
      <c r="AJ311" s="29"/>
      <c r="AK311" s="36"/>
      <c r="AL311" s="36"/>
      <c r="AM311" s="36"/>
      <c r="AN311" s="29"/>
      <c r="AO311" s="36"/>
      <c r="AP311" s="29"/>
      <c r="AQ311" s="36"/>
      <c r="AR311" s="29"/>
      <c r="AS311" s="36"/>
      <c r="AT311" s="36"/>
      <c r="AU311" s="36"/>
      <c r="AV311" s="29"/>
      <c r="AW311" s="36"/>
      <c r="AX311" s="36"/>
      <c r="AY311" s="36"/>
      <c r="AZ311" s="29"/>
      <c r="BA311" s="36"/>
      <c r="BB311" s="36"/>
      <c r="BC311" s="36"/>
      <c r="BD311" s="36"/>
      <c r="BE311" s="36"/>
      <c r="BF311" s="36"/>
      <c r="BG311" s="36"/>
      <c r="BH311" s="36"/>
      <c r="BI311" s="36"/>
      <c r="BJ311" s="29"/>
      <c r="BK311" s="36"/>
      <c r="BL311" s="29"/>
      <c r="BM311" s="36"/>
      <c r="BN311" s="36"/>
      <c r="BO311" s="36"/>
      <c r="BP311" s="29"/>
      <c r="BQ311" s="36"/>
      <c r="BR311" s="29"/>
      <c r="BS311" s="36"/>
      <c r="BT311" s="36"/>
      <c r="BU311" s="36"/>
      <c r="BV311" s="36"/>
    </row>
    <row r="312" spans="1:75" x14ac:dyDescent="0.25">
      <c r="A312" s="16">
        <v>310</v>
      </c>
      <c r="B312" s="16">
        <v>1</v>
      </c>
      <c r="C312" s="31" t="s">
        <v>764</v>
      </c>
      <c r="D312" s="40">
        <f>июнь!D312-июнь!E312</f>
        <v>497.01465154589374</v>
      </c>
      <c r="E312" s="40">
        <f t="shared" si="4"/>
        <v>0</v>
      </c>
      <c r="F312" s="36"/>
      <c r="G312" s="36"/>
      <c r="H312" s="36"/>
      <c r="I312" s="27"/>
      <c r="J312" s="36"/>
      <c r="K312" s="36"/>
      <c r="L312" s="36"/>
      <c r="M312" s="36"/>
      <c r="N312" s="36"/>
      <c r="O312" s="29"/>
      <c r="P312" s="36"/>
      <c r="Q312" s="29"/>
      <c r="R312" s="36"/>
      <c r="S312" s="36"/>
      <c r="T312" s="36"/>
      <c r="U312" s="36"/>
      <c r="V312" s="36"/>
      <c r="W312" s="36"/>
      <c r="X312" s="36"/>
      <c r="Y312" s="29"/>
      <c r="Z312" s="36"/>
      <c r="AA312" s="66"/>
      <c r="AB312" s="36"/>
      <c r="AC312" s="36"/>
      <c r="AD312" s="36"/>
      <c r="AE312" s="36"/>
      <c r="AF312" s="36"/>
      <c r="AG312" s="36"/>
      <c r="AH312" s="29"/>
      <c r="AI312" s="36"/>
      <c r="AJ312" s="29"/>
      <c r="AK312" s="36"/>
      <c r="AL312" s="36"/>
      <c r="AM312" s="36"/>
      <c r="AN312" s="29"/>
      <c r="AO312" s="36"/>
      <c r="AP312" s="29"/>
      <c r="AQ312" s="36"/>
      <c r="AR312" s="29"/>
      <c r="AS312" s="36"/>
      <c r="AT312" s="36"/>
      <c r="AU312" s="36"/>
      <c r="AV312" s="29"/>
      <c r="AW312" s="36"/>
      <c r="AX312" s="36"/>
      <c r="AY312" s="36"/>
      <c r="AZ312" s="29"/>
      <c r="BA312" s="36"/>
      <c r="BB312" s="36"/>
      <c r="BC312" s="36"/>
      <c r="BD312" s="36"/>
      <c r="BE312" s="36"/>
      <c r="BF312" s="36"/>
      <c r="BG312" s="36"/>
      <c r="BH312" s="36"/>
      <c r="BI312" s="36"/>
      <c r="BJ312" s="29"/>
      <c r="BK312" s="36"/>
      <c r="BL312" s="29"/>
      <c r="BM312" s="36"/>
      <c r="BN312" s="36"/>
      <c r="BO312" s="36"/>
      <c r="BP312" s="29"/>
      <c r="BQ312" s="36"/>
      <c r="BR312" s="29"/>
      <c r="BS312" s="36"/>
      <c r="BT312" s="36"/>
      <c r="BU312" s="36"/>
      <c r="BV312" s="36"/>
    </row>
    <row r="313" spans="1:75" x14ac:dyDescent="0.25">
      <c r="A313" s="16">
        <v>311</v>
      </c>
      <c r="B313" s="16">
        <v>1</v>
      </c>
      <c r="C313" s="31" t="s">
        <v>765</v>
      </c>
      <c r="D313" s="40">
        <f>июнь!D313-июнь!E313</f>
        <v>-593.53538748792266</v>
      </c>
      <c r="E313" s="40">
        <f t="shared" si="4"/>
        <v>0</v>
      </c>
      <c r="F313" s="36"/>
      <c r="G313" s="36"/>
      <c r="H313" s="36"/>
      <c r="I313" s="27"/>
      <c r="J313" s="36"/>
      <c r="K313" s="36"/>
      <c r="L313" s="36"/>
      <c r="M313" s="36"/>
      <c r="N313" s="36"/>
      <c r="O313" s="29"/>
      <c r="P313" s="36"/>
      <c r="Q313" s="29"/>
      <c r="R313" s="36"/>
      <c r="S313" s="36"/>
      <c r="T313" s="36"/>
      <c r="U313" s="36"/>
      <c r="V313" s="36"/>
      <c r="W313" s="36"/>
      <c r="X313" s="36"/>
      <c r="Y313" s="29"/>
      <c r="Z313" s="36"/>
      <c r="AA313" s="66"/>
      <c r="AB313" s="36"/>
      <c r="AC313" s="36"/>
      <c r="AD313" s="36"/>
      <c r="AE313" s="36"/>
      <c r="AF313" s="36"/>
      <c r="AG313" s="36"/>
      <c r="AH313" s="29"/>
      <c r="AI313" s="36"/>
      <c r="AJ313" s="29"/>
      <c r="AK313" s="36"/>
      <c r="AL313" s="36"/>
      <c r="AM313" s="36"/>
      <c r="AN313" s="29"/>
      <c r="AO313" s="36"/>
      <c r="AP313" s="29"/>
      <c r="AQ313" s="36"/>
      <c r="AR313" s="29"/>
      <c r="AS313" s="36"/>
      <c r="AT313" s="36"/>
      <c r="AU313" s="36"/>
      <c r="AV313" s="29"/>
      <c r="AW313" s="36"/>
      <c r="AX313" s="36"/>
      <c r="AY313" s="36"/>
      <c r="AZ313" s="29"/>
      <c r="BA313" s="36"/>
      <c r="BB313" s="36"/>
      <c r="BC313" s="36"/>
      <c r="BD313" s="36"/>
      <c r="BE313" s="36"/>
      <c r="BF313" s="36"/>
      <c r="BG313" s="36"/>
      <c r="BH313" s="36"/>
      <c r="BI313" s="36"/>
      <c r="BJ313" s="29"/>
      <c r="BK313" s="36"/>
      <c r="BL313" s="29"/>
      <c r="BM313" s="36"/>
      <c r="BN313" s="36"/>
      <c r="BO313" s="36"/>
      <c r="BP313" s="29"/>
      <c r="BQ313" s="36"/>
      <c r="BR313" s="29"/>
      <c r="BS313" s="36"/>
      <c r="BT313" s="36"/>
      <c r="BU313" s="36"/>
      <c r="BV313" s="36"/>
    </row>
    <row r="314" spans="1:75" s="86" customFormat="1" x14ac:dyDescent="0.25">
      <c r="A314" s="79">
        <v>312</v>
      </c>
      <c r="B314" s="79">
        <v>1</v>
      </c>
      <c r="C314" s="80" t="s">
        <v>766</v>
      </c>
      <c r="D314" s="81">
        <f>июнь!D314-июнь!E314</f>
        <v>144.97233524637682</v>
      </c>
      <c r="E314" s="81">
        <f t="shared" si="4"/>
        <v>9.6790000000000003</v>
      </c>
      <c r="F314" s="82"/>
      <c r="G314" s="82"/>
      <c r="H314" s="82"/>
      <c r="I314" s="83"/>
      <c r="J314" s="82"/>
      <c r="K314" s="82"/>
      <c r="L314" s="82"/>
      <c r="M314" s="82"/>
      <c r="N314" s="82"/>
      <c r="O314" s="84"/>
      <c r="P314" s="82"/>
      <c r="Q314" s="84"/>
      <c r="R314" s="82"/>
      <c r="S314" s="82"/>
      <c r="T314" s="82"/>
      <c r="U314" s="82"/>
      <c r="V314" s="82"/>
      <c r="W314" s="82"/>
      <c r="X314" s="82"/>
      <c r="Y314" s="84"/>
      <c r="Z314" s="82"/>
      <c r="AA314" s="85"/>
      <c r="AB314" s="82"/>
      <c r="AC314" s="82"/>
      <c r="AD314" s="82"/>
      <c r="AE314" s="82"/>
      <c r="AF314" s="82"/>
      <c r="AG314" s="82"/>
      <c r="AH314" s="84"/>
      <c r="AI314" s="82"/>
      <c r="AJ314" s="84"/>
      <c r="AK314" s="82"/>
      <c r="AL314" s="82"/>
      <c r="AM314" s="82"/>
      <c r="AN314" s="84"/>
      <c r="AO314" s="82"/>
      <c r="AP314" s="84"/>
      <c r="AQ314" s="82"/>
      <c r="AR314" s="84"/>
      <c r="AS314" s="82"/>
      <c r="AT314" s="82"/>
      <c r="AU314" s="82"/>
      <c r="AV314" s="84"/>
      <c r="AW314" s="82"/>
      <c r="AX314" s="82"/>
      <c r="AY314" s="82"/>
      <c r="AZ314" s="84"/>
      <c r="BA314" s="82"/>
      <c r="BB314" s="82"/>
      <c r="BC314" s="82"/>
      <c r="BD314" s="82"/>
      <c r="BE314" s="82"/>
      <c r="BF314" s="82"/>
      <c r="BG314" s="82"/>
      <c r="BH314" s="82"/>
      <c r="BI314" s="82"/>
      <c r="BJ314" s="84"/>
      <c r="BK314" s="82"/>
      <c r="BL314" s="84">
        <v>12</v>
      </c>
      <c r="BM314" s="82">
        <v>9.6790000000000003</v>
      </c>
      <c r="BN314" s="82"/>
      <c r="BO314" s="82"/>
      <c r="BP314" s="84"/>
      <c r="BQ314" s="82"/>
      <c r="BR314" s="84"/>
      <c r="BS314" s="82"/>
      <c r="BT314" s="82"/>
      <c r="BU314" s="82"/>
      <c r="BV314" s="82"/>
    </row>
    <row r="315" spans="1:75" x14ac:dyDescent="0.25">
      <c r="A315" s="16">
        <v>313</v>
      </c>
      <c r="B315" s="16">
        <v>1</v>
      </c>
      <c r="C315" s="31" t="s">
        <v>767</v>
      </c>
      <c r="D315" s="40">
        <f>июнь!D315-июнь!E315</f>
        <v>174.30340212560384</v>
      </c>
      <c r="E315" s="40">
        <f t="shared" si="4"/>
        <v>0</v>
      </c>
      <c r="F315" s="36"/>
      <c r="G315" s="36"/>
      <c r="H315" s="36"/>
      <c r="I315" s="27"/>
      <c r="J315" s="36"/>
      <c r="K315" s="36"/>
      <c r="L315" s="36"/>
      <c r="M315" s="36"/>
      <c r="N315" s="36"/>
      <c r="O315" s="29"/>
      <c r="P315" s="36"/>
      <c r="Q315" s="29"/>
      <c r="R315" s="36"/>
      <c r="S315" s="36"/>
      <c r="T315" s="36"/>
      <c r="U315" s="36"/>
      <c r="V315" s="36"/>
      <c r="W315" s="36"/>
      <c r="X315" s="36"/>
      <c r="Y315" s="29"/>
      <c r="Z315" s="36"/>
      <c r="AA315" s="66"/>
      <c r="AB315" s="36"/>
      <c r="AC315" s="36"/>
      <c r="AD315" s="36"/>
      <c r="AE315" s="36"/>
      <c r="AF315" s="36"/>
      <c r="AG315" s="36"/>
      <c r="AH315" s="29"/>
      <c r="AI315" s="36"/>
      <c r="AJ315" s="29"/>
      <c r="AK315" s="36"/>
      <c r="AL315" s="36"/>
      <c r="AM315" s="36"/>
      <c r="AN315" s="29"/>
      <c r="AO315" s="36"/>
      <c r="AP315" s="29"/>
      <c r="AQ315" s="36"/>
      <c r="AR315" s="29"/>
      <c r="AS315" s="36"/>
      <c r="AT315" s="36"/>
      <c r="AU315" s="36"/>
      <c r="AV315" s="29"/>
      <c r="AW315" s="36"/>
      <c r="AX315" s="36"/>
      <c r="AY315" s="36"/>
      <c r="AZ315" s="29"/>
      <c r="BA315" s="36"/>
      <c r="BB315" s="36"/>
      <c r="BC315" s="36"/>
      <c r="BD315" s="36"/>
      <c r="BE315" s="36"/>
      <c r="BF315" s="36"/>
      <c r="BG315" s="36"/>
      <c r="BH315" s="36"/>
      <c r="BI315" s="36"/>
      <c r="BJ315" s="29"/>
      <c r="BK315" s="36"/>
      <c r="BL315" s="29"/>
      <c r="BM315" s="36"/>
      <c r="BN315" s="36"/>
      <c r="BO315" s="36"/>
      <c r="BP315" s="29"/>
      <c r="BQ315" s="36"/>
      <c r="BR315" s="29"/>
      <c r="BS315" s="36"/>
      <c r="BT315" s="36"/>
      <c r="BU315" s="36"/>
      <c r="BV315" s="36"/>
    </row>
    <row r="316" spans="1:75" x14ac:dyDescent="0.25">
      <c r="A316" s="16">
        <v>314</v>
      </c>
      <c r="B316" s="16">
        <v>1</v>
      </c>
      <c r="C316" s="31" t="s">
        <v>930</v>
      </c>
      <c r="D316" s="40">
        <f>июнь!D316-июнь!E316</f>
        <v>91.699162357487921</v>
      </c>
      <c r="E316" s="40">
        <f t="shared" si="4"/>
        <v>0</v>
      </c>
      <c r="F316" s="36"/>
      <c r="G316" s="36"/>
      <c r="H316" s="36"/>
      <c r="I316" s="27"/>
      <c r="J316" s="36"/>
      <c r="K316" s="36"/>
      <c r="L316" s="36"/>
      <c r="M316" s="36"/>
      <c r="N316" s="36"/>
      <c r="O316" s="29"/>
      <c r="P316" s="36"/>
      <c r="Q316" s="29"/>
      <c r="R316" s="36"/>
      <c r="S316" s="36"/>
      <c r="T316" s="36"/>
      <c r="U316" s="36"/>
      <c r="V316" s="36"/>
      <c r="W316" s="36"/>
      <c r="X316" s="36"/>
      <c r="Y316" s="29"/>
      <c r="Z316" s="36"/>
      <c r="AA316" s="66"/>
      <c r="AB316" s="36"/>
      <c r="AC316" s="36"/>
      <c r="AD316" s="36"/>
      <c r="AE316" s="36"/>
      <c r="AF316" s="36"/>
      <c r="AG316" s="36"/>
      <c r="AH316" s="29"/>
      <c r="AI316" s="36"/>
      <c r="AJ316" s="29"/>
      <c r="AK316" s="36"/>
      <c r="AL316" s="36"/>
      <c r="AM316" s="36"/>
      <c r="AN316" s="29"/>
      <c r="AO316" s="36"/>
      <c r="AP316" s="29"/>
      <c r="AQ316" s="36"/>
      <c r="AR316" s="29"/>
      <c r="AS316" s="36"/>
      <c r="AT316" s="36"/>
      <c r="AU316" s="36"/>
      <c r="AV316" s="29"/>
      <c r="AW316" s="36"/>
      <c r="AX316" s="36"/>
      <c r="AY316" s="36"/>
      <c r="AZ316" s="29"/>
      <c r="BA316" s="36"/>
      <c r="BB316" s="36"/>
      <c r="BC316" s="36"/>
      <c r="BD316" s="36"/>
      <c r="BE316" s="36"/>
      <c r="BF316" s="36"/>
      <c r="BG316" s="36"/>
      <c r="BH316" s="36"/>
      <c r="BI316" s="36"/>
      <c r="BJ316" s="29"/>
      <c r="BK316" s="36"/>
      <c r="BL316" s="29"/>
      <c r="BM316" s="36"/>
      <c r="BN316" s="36"/>
      <c r="BO316" s="36"/>
      <c r="BP316" s="29"/>
      <c r="BQ316" s="36"/>
      <c r="BR316" s="29"/>
      <c r="BS316" s="36"/>
      <c r="BT316" s="36"/>
      <c r="BU316" s="36"/>
      <c r="BV316" s="36"/>
    </row>
    <row r="317" spans="1:75" s="86" customFormat="1" x14ac:dyDescent="0.25">
      <c r="A317" s="79">
        <v>315</v>
      </c>
      <c r="B317" s="79">
        <v>1</v>
      </c>
      <c r="C317" s="80" t="s">
        <v>931</v>
      </c>
      <c r="D317" s="81">
        <f>июнь!D317-июнь!E317</f>
        <v>280.49795452173913</v>
      </c>
      <c r="E317" s="81">
        <f t="shared" si="4"/>
        <v>30.483000000000001</v>
      </c>
      <c r="F317" s="82"/>
      <c r="G317" s="82"/>
      <c r="H317" s="82"/>
      <c r="I317" s="83"/>
      <c r="J317" s="82"/>
      <c r="K317" s="82"/>
      <c r="L317" s="82"/>
      <c r="M317" s="82"/>
      <c r="N317" s="82"/>
      <c r="O317" s="84"/>
      <c r="P317" s="82"/>
      <c r="Q317" s="84"/>
      <c r="R317" s="82"/>
      <c r="S317" s="82"/>
      <c r="T317" s="82"/>
      <c r="U317" s="82"/>
      <c r="V317" s="82"/>
      <c r="W317" s="82"/>
      <c r="X317" s="82"/>
      <c r="Y317" s="84"/>
      <c r="Z317" s="82"/>
      <c r="AA317" s="85"/>
      <c r="AB317" s="82"/>
      <c r="AC317" s="82"/>
      <c r="AD317" s="82"/>
      <c r="AE317" s="82"/>
      <c r="AF317" s="82"/>
      <c r="AG317" s="82"/>
      <c r="AH317" s="84"/>
      <c r="AI317" s="82"/>
      <c r="AJ317" s="84"/>
      <c r="AK317" s="82"/>
      <c r="AL317" s="82"/>
      <c r="AM317" s="82"/>
      <c r="AN317" s="84"/>
      <c r="AO317" s="82"/>
      <c r="AP317" s="84"/>
      <c r="AQ317" s="82"/>
      <c r="AR317" s="84"/>
      <c r="AS317" s="82"/>
      <c r="AT317" s="82"/>
      <c r="AU317" s="82"/>
      <c r="AV317" s="84"/>
      <c r="AW317" s="82"/>
      <c r="AX317" s="82"/>
      <c r="AY317" s="82"/>
      <c r="AZ317" s="84"/>
      <c r="BA317" s="82"/>
      <c r="BB317" s="82"/>
      <c r="BC317" s="82"/>
      <c r="BD317" s="82"/>
      <c r="BE317" s="82"/>
      <c r="BF317" s="82"/>
      <c r="BG317" s="82"/>
      <c r="BH317" s="82"/>
      <c r="BI317" s="82"/>
      <c r="BJ317" s="84"/>
      <c r="BK317" s="82"/>
      <c r="BL317" s="84">
        <v>23</v>
      </c>
      <c r="BM317" s="82">
        <v>30.483000000000001</v>
      </c>
      <c r="BN317" s="82"/>
      <c r="BO317" s="82"/>
      <c r="BP317" s="84"/>
      <c r="BQ317" s="82"/>
      <c r="BR317" s="84"/>
      <c r="BS317" s="82"/>
      <c r="BT317" s="82"/>
      <c r="BU317" s="82"/>
      <c r="BV317" s="82"/>
    </row>
    <row r="318" spans="1:75" x14ac:dyDescent="0.25">
      <c r="A318" s="16">
        <v>316</v>
      </c>
      <c r="B318" s="16">
        <v>1</v>
      </c>
      <c r="C318" s="31" t="s">
        <v>768</v>
      </c>
      <c r="D318" s="40">
        <f>июнь!D318-июнь!E318</f>
        <v>142.74026252173914</v>
      </c>
      <c r="E318" s="40">
        <f t="shared" si="4"/>
        <v>0</v>
      </c>
      <c r="F318" s="36"/>
      <c r="G318" s="36"/>
      <c r="H318" s="36"/>
      <c r="I318" s="27"/>
      <c r="J318" s="36"/>
      <c r="K318" s="36"/>
      <c r="L318" s="36"/>
      <c r="M318" s="36"/>
      <c r="N318" s="36"/>
      <c r="O318" s="29"/>
      <c r="P318" s="36"/>
      <c r="Q318" s="29"/>
      <c r="R318" s="36"/>
      <c r="S318" s="36"/>
      <c r="T318" s="36"/>
      <c r="U318" s="36"/>
      <c r="V318" s="36"/>
      <c r="W318" s="36"/>
      <c r="X318" s="36"/>
      <c r="Y318" s="29"/>
      <c r="Z318" s="36"/>
      <c r="AA318" s="66"/>
      <c r="AB318" s="36"/>
      <c r="AC318" s="36"/>
      <c r="AD318" s="36"/>
      <c r="AE318" s="36"/>
      <c r="AF318" s="36"/>
      <c r="AG318" s="36"/>
      <c r="AH318" s="29"/>
      <c r="AI318" s="36"/>
      <c r="AJ318" s="29"/>
      <c r="AK318" s="36"/>
      <c r="AL318" s="36"/>
      <c r="AM318" s="36"/>
      <c r="AN318" s="29"/>
      <c r="AO318" s="36"/>
      <c r="AP318" s="29"/>
      <c r="AQ318" s="36"/>
      <c r="AR318" s="29"/>
      <c r="AS318" s="36"/>
      <c r="AT318" s="36"/>
      <c r="AU318" s="36"/>
      <c r="AV318" s="29"/>
      <c r="AW318" s="36"/>
      <c r="AX318" s="36"/>
      <c r="AY318" s="36"/>
      <c r="AZ318" s="29"/>
      <c r="BA318" s="36"/>
      <c r="BB318" s="36"/>
      <c r="BC318" s="36"/>
      <c r="BD318" s="36"/>
      <c r="BE318" s="36"/>
      <c r="BF318" s="36"/>
      <c r="BG318" s="36"/>
      <c r="BH318" s="36"/>
      <c r="BI318" s="36"/>
      <c r="BJ318" s="29"/>
      <c r="BK318" s="36"/>
      <c r="BL318" s="29"/>
      <c r="BM318" s="36"/>
      <c r="BN318" s="36"/>
      <c r="BO318" s="36"/>
      <c r="BP318" s="29"/>
      <c r="BQ318" s="36"/>
      <c r="BR318" s="29"/>
      <c r="BS318" s="36"/>
      <c r="BT318" s="36"/>
      <c r="BU318" s="36"/>
      <c r="BV318" s="36"/>
    </row>
    <row r="319" spans="1:75" x14ac:dyDescent="0.25">
      <c r="A319" s="16">
        <v>317</v>
      </c>
      <c r="B319" s="16">
        <v>3</v>
      </c>
      <c r="C319" s="31" t="s">
        <v>769</v>
      </c>
      <c r="D319" s="40">
        <f>июнь!D319-июнь!E319</f>
        <v>279.67568982608697</v>
      </c>
      <c r="E319" s="40">
        <f t="shared" si="4"/>
        <v>0</v>
      </c>
      <c r="F319" s="36"/>
      <c r="G319" s="36"/>
      <c r="H319" s="36"/>
      <c r="I319" s="27"/>
      <c r="J319" s="36"/>
      <c r="K319" s="36"/>
      <c r="L319" s="36"/>
      <c r="M319" s="36"/>
      <c r="N319" s="36"/>
      <c r="O319" s="29"/>
      <c r="P319" s="36"/>
      <c r="Q319" s="29"/>
      <c r="R319" s="36"/>
      <c r="S319" s="36"/>
      <c r="T319" s="36"/>
      <c r="U319" s="36"/>
      <c r="V319" s="36"/>
      <c r="W319" s="36"/>
      <c r="X319" s="36"/>
      <c r="Y319" s="29"/>
      <c r="Z319" s="36"/>
      <c r="AA319" s="66"/>
      <c r="AB319" s="36"/>
      <c r="AC319" s="36"/>
      <c r="AD319" s="36"/>
      <c r="AE319" s="36"/>
      <c r="AF319" s="36"/>
      <c r="AG319" s="36"/>
      <c r="AH319" s="29"/>
      <c r="AI319" s="36"/>
      <c r="AJ319" s="29"/>
      <c r="AK319" s="36"/>
      <c r="AL319" s="36"/>
      <c r="AM319" s="36"/>
      <c r="AN319" s="29"/>
      <c r="AO319" s="36"/>
      <c r="AP319" s="29"/>
      <c r="AQ319" s="36"/>
      <c r="AR319" s="29"/>
      <c r="AS319" s="36"/>
      <c r="AT319" s="36"/>
      <c r="AU319" s="36"/>
      <c r="AV319" s="29"/>
      <c r="AW319" s="36"/>
      <c r="AX319" s="36"/>
      <c r="AY319" s="36"/>
      <c r="AZ319" s="29"/>
      <c r="BA319" s="36"/>
      <c r="BB319" s="36"/>
      <c r="BC319" s="36"/>
      <c r="BD319" s="36"/>
      <c r="BE319" s="36"/>
      <c r="BF319" s="36"/>
      <c r="BG319" s="36"/>
      <c r="BH319" s="36"/>
      <c r="BI319" s="36"/>
      <c r="BJ319" s="29"/>
      <c r="BK319" s="36"/>
      <c r="BL319" s="29"/>
      <c r="BM319" s="36"/>
      <c r="BN319" s="36"/>
      <c r="BO319" s="36"/>
      <c r="BP319" s="29"/>
      <c r="BQ319" s="36"/>
      <c r="BR319" s="29"/>
      <c r="BS319" s="36"/>
      <c r="BT319" s="36"/>
      <c r="BU319" s="36"/>
      <c r="BV319" s="36"/>
    </row>
    <row r="320" spans="1:75" s="86" customFormat="1" x14ac:dyDescent="0.25">
      <c r="A320" s="79">
        <v>318</v>
      </c>
      <c r="B320" s="79">
        <v>3</v>
      </c>
      <c r="C320" s="80" t="s">
        <v>770</v>
      </c>
      <c r="D320" s="81">
        <f>июнь!D320-июнь!E320</f>
        <v>494.0837723091787</v>
      </c>
      <c r="E320" s="81">
        <f t="shared" si="4"/>
        <v>1.119</v>
      </c>
      <c r="F320" s="82"/>
      <c r="G320" s="82"/>
      <c r="H320" s="82"/>
      <c r="I320" s="83"/>
      <c r="J320" s="82"/>
      <c r="K320" s="82"/>
      <c r="L320" s="82"/>
      <c r="M320" s="82"/>
      <c r="N320" s="82"/>
      <c r="O320" s="84"/>
      <c r="P320" s="82"/>
      <c r="Q320" s="84"/>
      <c r="R320" s="82"/>
      <c r="S320" s="82"/>
      <c r="T320" s="82"/>
      <c r="U320" s="82"/>
      <c r="V320" s="82"/>
      <c r="W320" s="82"/>
      <c r="X320" s="82"/>
      <c r="Y320" s="84"/>
      <c r="Z320" s="82"/>
      <c r="AA320" s="85"/>
      <c r="AB320" s="82"/>
      <c r="AC320" s="82"/>
      <c r="AD320" s="82"/>
      <c r="AE320" s="82"/>
      <c r="AF320" s="82"/>
      <c r="AG320" s="82"/>
      <c r="AH320" s="84"/>
      <c r="AI320" s="82"/>
      <c r="AJ320" s="84"/>
      <c r="AK320" s="82"/>
      <c r="AL320" s="82"/>
      <c r="AM320" s="82"/>
      <c r="AN320" s="84"/>
      <c r="AO320" s="82"/>
      <c r="AP320" s="84"/>
      <c r="AQ320" s="82"/>
      <c r="AR320" s="84"/>
      <c r="AS320" s="82"/>
      <c r="AT320" s="82"/>
      <c r="AU320" s="82"/>
      <c r="AV320" s="84"/>
      <c r="AW320" s="82"/>
      <c r="AX320" s="82"/>
      <c r="AY320" s="82"/>
      <c r="AZ320" s="84"/>
      <c r="BA320" s="82"/>
      <c r="BB320" s="82"/>
      <c r="BC320" s="82"/>
      <c r="BD320" s="82"/>
      <c r="BE320" s="82"/>
      <c r="BF320" s="82"/>
      <c r="BG320" s="82"/>
      <c r="BH320" s="82"/>
      <c r="BI320" s="82"/>
      <c r="BJ320" s="84"/>
      <c r="BK320" s="82"/>
      <c r="BL320" s="84">
        <v>1</v>
      </c>
      <c r="BM320" s="82">
        <v>1.119</v>
      </c>
      <c r="BN320" s="82"/>
      <c r="BO320" s="82"/>
      <c r="BP320" s="84"/>
      <c r="BQ320" s="82"/>
      <c r="BR320" s="84"/>
      <c r="BS320" s="82"/>
      <c r="BT320" s="82"/>
      <c r="BU320" s="82"/>
      <c r="BV320" s="82"/>
    </row>
    <row r="321" spans="1:75" x14ac:dyDescent="0.25">
      <c r="A321" s="16">
        <v>319</v>
      </c>
      <c r="B321" s="16">
        <v>3</v>
      </c>
      <c r="C321" s="31" t="s">
        <v>771</v>
      </c>
      <c r="D321" s="40">
        <f>июнь!D321-июнь!E321</f>
        <v>-142.23985171014496</v>
      </c>
      <c r="E321" s="40">
        <f t="shared" si="4"/>
        <v>0</v>
      </c>
      <c r="F321" s="36"/>
      <c r="G321" s="36"/>
      <c r="H321" s="36"/>
      <c r="I321" s="27"/>
      <c r="J321" s="36"/>
      <c r="K321" s="36"/>
      <c r="L321" s="36"/>
      <c r="M321" s="36"/>
      <c r="N321" s="36"/>
      <c r="O321" s="29"/>
      <c r="P321" s="36"/>
      <c r="Q321" s="29"/>
      <c r="R321" s="36"/>
      <c r="S321" s="36"/>
      <c r="T321" s="36"/>
      <c r="U321" s="36"/>
      <c r="V321" s="36"/>
      <c r="W321" s="36"/>
      <c r="X321" s="36"/>
      <c r="Y321" s="29"/>
      <c r="Z321" s="36"/>
      <c r="AA321" s="66"/>
      <c r="AB321" s="36"/>
      <c r="AC321" s="36"/>
      <c r="AD321" s="36"/>
      <c r="AE321" s="36"/>
      <c r="AF321" s="36"/>
      <c r="AG321" s="36"/>
      <c r="AH321" s="29"/>
      <c r="AI321" s="36"/>
      <c r="AJ321" s="29"/>
      <c r="AK321" s="36"/>
      <c r="AL321" s="36"/>
      <c r="AM321" s="36"/>
      <c r="AN321" s="29"/>
      <c r="AO321" s="36"/>
      <c r="AP321" s="29"/>
      <c r="AQ321" s="36"/>
      <c r="AR321" s="29"/>
      <c r="AS321" s="36"/>
      <c r="AT321" s="36"/>
      <c r="AU321" s="36"/>
      <c r="AV321" s="29"/>
      <c r="AW321" s="36"/>
      <c r="AX321" s="36"/>
      <c r="AY321" s="36"/>
      <c r="AZ321" s="29"/>
      <c r="BA321" s="36"/>
      <c r="BB321" s="36"/>
      <c r="BC321" s="36"/>
      <c r="BD321" s="36"/>
      <c r="BE321" s="36"/>
      <c r="BF321" s="36"/>
      <c r="BG321" s="36"/>
      <c r="BH321" s="36"/>
      <c r="BI321" s="36"/>
      <c r="BJ321" s="29"/>
      <c r="BK321" s="36"/>
      <c r="BL321" s="29"/>
      <c r="BM321" s="36"/>
      <c r="BN321" s="36"/>
      <c r="BO321" s="36"/>
      <c r="BP321" s="29"/>
      <c r="BQ321" s="36"/>
      <c r="BR321" s="29"/>
      <c r="BS321" s="36"/>
      <c r="BT321" s="36"/>
      <c r="BU321" s="36"/>
      <c r="BV321" s="36"/>
    </row>
    <row r="322" spans="1:75" s="86" customFormat="1" x14ac:dyDescent="0.25">
      <c r="A322" s="79">
        <v>320</v>
      </c>
      <c r="B322" s="79">
        <v>3</v>
      </c>
      <c r="C322" s="80" t="s">
        <v>772</v>
      </c>
      <c r="D322" s="81">
        <f>июнь!D322-июнь!E322</f>
        <v>340.68504072657004</v>
      </c>
      <c r="E322" s="81">
        <f t="shared" si="4"/>
        <v>3.12</v>
      </c>
      <c r="F322" s="82"/>
      <c r="G322" s="82"/>
      <c r="H322" s="82"/>
      <c r="I322" s="83"/>
      <c r="J322" s="82"/>
      <c r="K322" s="82"/>
      <c r="L322" s="82"/>
      <c r="M322" s="82"/>
      <c r="N322" s="82"/>
      <c r="O322" s="84"/>
      <c r="P322" s="82"/>
      <c r="Q322" s="84"/>
      <c r="R322" s="82"/>
      <c r="S322" s="82"/>
      <c r="T322" s="82"/>
      <c r="U322" s="82"/>
      <c r="V322" s="82"/>
      <c r="W322" s="82"/>
      <c r="X322" s="82"/>
      <c r="Y322" s="84"/>
      <c r="Z322" s="82"/>
      <c r="AA322" s="85"/>
      <c r="AB322" s="82"/>
      <c r="AC322" s="82"/>
      <c r="AD322" s="82"/>
      <c r="AE322" s="82"/>
      <c r="AF322" s="82"/>
      <c r="AG322" s="82"/>
      <c r="AH322" s="84"/>
      <c r="AI322" s="82"/>
      <c r="AJ322" s="84"/>
      <c r="AK322" s="82"/>
      <c r="AL322" s="82"/>
      <c r="AM322" s="82"/>
      <c r="AN322" s="84"/>
      <c r="AO322" s="82"/>
      <c r="AP322" s="84"/>
      <c r="AQ322" s="82"/>
      <c r="AR322" s="84"/>
      <c r="AS322" s="82"/>
      <c r="AT322" s="82"/>
      <c r="AU322" s="82"/>
      <c r="AV322" s="84"/>
      <c r="AW322" s="82"/>
      <c r="AX322" s="82"/>
      <c r="AY322" s="82"/>
      <c r="AZ322" s="84"/>
      <c r="BA322" s="82"/>
      <c r="BB322" s="82"/>
      <c r="BC322" s="82"/>
      <c r="BD322" s="82"/>
      <c r="BE322" s="82"/>
      <c r="BF322" s="82"/>
      <c r="BG322" s="82"/>
      <c r="BH322" s="82"/>
      <c r="BI322" s="82"/>
      <c r="BJ322" s="84"/>
      <c r="BK322" s="82"/>
      <c r="BL322" s="84"/>
      <c r="BM322" s="82"/>
      <c r="BN322" s="82"/>
      <c r="BO322" s="82"/>
      <c r="BP322" s="84"/>
      <c r="BQ322" s="82"/>
      <c r="BR322" s="84"/>
      <c r="BS322" s="82"/>
      <c r="BT322" s="82"/>
      <c r="BU322" s="82"/>
      <c r="BV322" s="82">
        <v>3.12</v>
      </c>
      <c r="BW322" s="86" t="s">
        <v>1070</v>
      </c>
    </row>
    <row r="323" spans="1:75" x14ac:dyDescent="0.25">
      <c r="A323" s="16">
        <v>321</v>
      </c>
      <c r="B323" s="16">
        <v>3</v>
      </c>
      <c r="C323" s="31" t="s">
        <v>773</v>
      </c>
      <c r="D323" s="40">
        <f>июнь!D323-июнь!E323</f>
        <v>1611.7116002801934</v>
      </c>
      <c r="E323" s="40">
        <f t="shared" si="4"/>
        <v>0</v>
      </c>
      <c r="F323" s="36"/>
      <c r="G323" s="36"/>
      <c r="H323" s="36"/>
      <c r="I323" s="27"/>
      <c r="J323" s="36"/>
      <c r="K323" s="36"/>
      <c r="L323" s="36"/>
      <c r="M323" s="36"/>
      <c r="N323" s="36"/>
      <c r="O323" s="29"/>
      <c r="P323" s="36"/>
      <c r="Q323" s="29"/>
      <c r="R323" s="36"/>
      <c r="S323" s="36"/>
      <c r="T323" s="36"/>
      <c r="U323" s="36"/>
      <c r="V323" s="36"/>
      <c r="W323" s="36"/>
      <c r="X323" s="36"/>
      <c r="Y323" s="29"/>
      <c r="Z323" s="36"/>
      <c r="AA323" s="66"/>
      <c r="AB323" s="36"/>
      <c r="AC323" s="36"/>
      <c r="AD323" s="36"/>
      <c r="AE323" s="36"/>
      <c r="AF323" s="36"/>
      <c r="AG323" s="36"/>
      <c r="AH323" s="29"/>
      <c r="AI323" s="36"/>
      <c r="AJ323" s="29"/>
      <c r="AK323" s="36"/>
      <c r="AL323" s="36"/>
      <c r="AM323" s="36"/>
      <c r="AN323" s="29"/>
      <c r="AO323" s="36"/>
      <c r="AP323" s="29"/>
      <c r="AQ323" s="36"/>
      <c r="AR323" s="29"/>
      <c r="AS323" s="36"/>
      <c r="AT323" s="36"/>
      <c r="AU323" s="36"/>
      <c r="AV323" s="29"/>
      <c r="AW323" s="36"/>
      <c r="AX323" s="36"/>
      <c r="AY323" s="36"/>
      <c r="AZ323" s="29"/>
      <c r="BA323" s="36"/>
      <c r="BB323" s="36"/>
      <c r="BC323" s="36"/>
      <c r="BD323" s="36"/>
      <c r="BE323" s="36"/>
      <c r="BF323" s="36"/>
      <c r="BG323" s="36"/>
      <c r="BH323" s="36"/>
      <c r="BI323" s="36"/>
      <c r="BJ323" s="29"/>
      <c r="BK323" s="36"/>
      <c r="BL323" s="29"/>
      <c r="BM323" s="36"/>
      <c r="BN323" s="36"/>
      <c r="BO323" s="36"/>
      <c r="BP323" s="29"/>
      <c r="BQ323" s="36"/>
      <c r="BR323" s="29"/>
      <c r="BS323" s="36"/>
      <c r="BT323" s="36"/>
      <c r="BU323" s="36"/>
      <c r="BV323" s="36"/>
    </row>
    <row r="324" spans="1:75" s="86" customFormat="1" x14ac:dyDescent="0.25">
      <c r="A324" s="79">
        <v>322</v>
      </c>
      <c r="B324" s="79">
        <v>1</v>
      </c>
      <c r="C324" s="80" t="s">
        <v>774</v>
      </c>
      <c r="D324" s="81">
        <f>июнь!D324-июнь!E324</f>
        <v>190.75128992270544</v>
      </c>
      <c r="E324" s="81">
        <f t="shared" ref="E324:E387" si="5">G324+H324+J324+L324+N324+P324+R324+T324+V324+X324+Z324+AC324+AE324+AG324+AI324+AK324+AM324+AO324+AQ324+AS324+AU324+AW324+AY324+BA324+BC324+BE324+BG324+BI324+BK324+BM324+BO324+BQ324+BS324+BU324+BV324</f>
        <v>14.744999999999999</v>
      </c>
      <c r="F324" s="82"/>
      <c r="G324" s="82"/>
      <c r="H324" s="82"/>
      <c r="I324" s="83"/>
      <c r="J324" s="82"/>
      <c r="K324" s="82"/>
      <c r="L324" s="82"/>
      <c r="M324" s="82"/>
      <c r="N324" s="82"/>
      <c r="O324" s="84"/>
      <c r="P324" s="82"/>
      <c r="Q324" s="84"/>
      <c r="R324" s="82"/>
      <c r="S324" s="82"/>
      <c r="T324" s="82"/>
      <c r="U324" s="82"/>
      <c r="V324" s="82"/>
      <c r="W324" s="82"/>
      <c r="X324" s="82"/>
      <c r="Y324" s="84"/>
      <c r="Z324" s="82"/>
      <c r="AA324" s="85"/>
      <c r="AB324" s="82"/>
      <c r="AC324" s="82"/>
      <c r="AD324" s="82"/>
      <c r="AE324" s="82"/>
      <c r="AF324" s="82"/>
      <c r="AG324" s="82"/>
      <c r="AH324" s="84"/>
      <c r="AI324" s="82"/>
      <c r="AJ324" s="84"/>
      <c r="AK324" s="82"/>
      <c r="AL324" s="82"/>
      <c r="AM324" s="82"/>
      <c r="AN324" s="84"/>
      <c r="AO324" s="82"/>
      <c r="AP324" s="84"/>
      <c r="AQ324" s="82"/>
      <c r="AR324" s="84"/>
      <c r="AS324" s="82"/>
      <c r="AT324" s="82"/>
      <c r="AU324" s="82"/>
      <c r="AV324" s="84"/>
      <c r="AW324" s="82"/>
      <c r="AX324" s="82"/>
      <c r="AY324" s="82"/>
      <c r="AZ324" s="84"/>
      <c r="BA324" s="82"/>
      <c r="BB324" s="82"/>
      <c r="BC324" s="82"/>
      <c r="BD324" s="82"/>
      <c r="BE324" s="82"/>
      <c r="BF324" s="82">
        <v>4.0000000000000001E-3</v>
      </c>
      <c r="BG324" s="82">
        <v>4.76</v>
      </c>
      <c r="BH324" s="82"/>
      <c r="BI324" s="82"/>
      <c r="BJ324" s="84"/>
      <c r="BK324" s="82"/>
      <c r="BL324" s="84">
        <v>18</v>
      </c>
      <c r="BM324" s="82">
        <v>9.9849999999999994</v>
      </c>
      <c r="BN324" s="82"/>
      <c r="BO324" s="82"/>
      <c r="BP324" s="84"/>
      <c r="BQ324" s="82"/>
      <c r="BR324" s="84"/>
      <c r="BS324" s="82"/>
      <c r="BT324" s="82"/>
      <c r="BU324" s="82"/>
      <c r="BV324" s="82"/>
    </row>
    <row r="325" spans="1:75" x14ac:dyDescent="0.25">
      <c r="A325" s="16">
        <v>323</v>
      </c>
      <c r="B325" s="16">
        <v>1</v>
      </c>
      <c r="C325" s="31" t="s">
        <v>775</v>
      </c>
      <c r="D325" s="40">
        <f>июнь!D325-июнь!E325</f>
        <v>-907.81809706280183</v>
      </c>
      <c r="E325" s="40">
        <f t="shared" si="5"/>
        <v>0</v>
      </c>
      <c r="F325" s="36"/>
      <c r="G325" s="36"/>
      <c r="H325" s="36"/>
      <c r="I325" s="27"/>
      <c r="J325" s="36"/>
      <c r="K325" s="36"/>
      <c r="L325" s="36"/>
      <c r="M325" s="36"/>
      <c r="N325" s="36"/>
      <c r="O325" s="29"/>
      <c r="P325" s="36"/>
      <c r="Q325" s="29"/>
      <c r="R325" s="36"/>
      <c r="S325" s="36"/>
      <c r="T325" s="36"/>
      <c r="U325" s="36"/>
      <c r="V325" s="36"/>
      <c r="W325" s="36"/>
      <c r="X325" s="36"/>
      <c r="Y325" s="29"/>
      <c r="Z325" s="36"/>
      <c r="AA325" s="66"/>
      <c r="AB325" s="36"/>
      <c r="AC325" s="36"/>
      <c r="AD325" s="36"/>
      <c r="AE325" s="36"/>
      <c r="AF325" s="36"/>
      <c r="AG325" s="36"/>
      <c r="AH325" s="29"/>
      <c r="AI325" s="36"/>
      <c r="AJ325" s="29"/>
      <c r="AK325" s="36"/>
      <c r="AL325" s="36"/>
      <c r="AM325" s="36"/>
      <c r="AN325" s="29"/>
      <c r="AO325" s="36"/>
      <c r="AP325" s="29"/>
      <c r="AQ325" s="36"/>
      <c r="AR325" s="29"/>
      <c r="AS325" s="36"/>
      <c r="AT325" s="36"/>
      <c r="AU325" s="36"/>
      <c r="AV325" s="29"/>
      <c r="AW325" s="36"/>
      <c r="AX325" s="36"/>
      <c r="AY325" s="36"/>
      <c r="AZ325" s="29"/>
      <c r="BA325" s="36"/>
      <c r="BB325" s="36"/>
      <c r="BC325" s="36"/>
      <c r="BD325" s="36"/>
      <c r="BE325" s="36"/>
      <c r="BF325" s="36"/>
      <c r="BG325" s="36"/>
      <c r="BH325" s="36"/>
      <c r="BI325" s="36"/>
      <c r="BJ325" s="29"/>
      <c r="BK325" s="36"/>
      <c r="BL325" s="29"/>
      <c r="BM325" s="36"/>
      <c r="BN325" s="36"/>
      <c r="BO325" s="36"/>
      <c r="BP325" s="29"/>
      <c r="BQ325" s="36"/>
      <c r="BR325" s="29"/>
      <c r="BS325" s="36"/>
      <c r="BT325" s="36"/>
      <c r="BU325" s="36"/>
      <c r="BV325" s="36"/>
    </row>
    <row r="326" spans="1:75" s="86" customFormat="1" x14ac:dyDescent="0.25">
      <c r="A326" s="79">
        <v>324</v>
      </c>
      <c r="B326" s="79">
        <v>1</v>
      </c>
      <c r="C326" s="80" t="s">
        <v>776</v>
      </c>
      <c r="D326" s="81">
        <f>июнь!D326-июнь!E326</f>
        <v>224.29056633816424</v>
      </c>
      <c r="E326" s="81">
        <f t="shared" si="5"/>
        <v>1.732</v>
      </c>
      <c r="F326" s="82"/>
      <c r="G326" s="82"/>
      <c r="H326" s="82"/>
      <c r="I326" s="83"/>
      <c r="J326" s="82"/>
      <c r="K326" s="82"/>
      <c r="L326" s="82"/>
      <c r="M326" s="82"/>
      <c r="N326" s="82"/>
      <c r="O326" s="84"/>
      <c r="P326" s="82"/>
      <c r="Q326" s="84"/>
      <c r="R326" s="82"/>
      <c r="S326" s="82"/>
      <c r="T326" s="82"/>
      <c r="U326" s="82"/>
      <c r="V326" s="82"/>
      <c r="W326" s="82"/>
      <c r="X326" s="82"/>
      <c r="Y326" s="84"/>
      <c r="Z326" s="82"/>
      <c r="AA326" s="85"/>
      <c r="AB326" s="82"/>
      <c r="AC326" s="82"/>
      <c r="AD326" s="82"/>
      <c r="AE326" s="82"/>
      <c r="AF326" s="82"/>
      <c r="AG326" s="82"/>
      <c r="AH326" s="84">
        <v>3</v>
      </c>
      <c r="AI326" s="82">
        <v>1.732</v>
      </c>
      <c r="AJ326" s="84"/>
      <c r="AK326" s="82"/>
      <c r="AL326" s="82"/>
      <c r="AM326" s="82"/>
      <c r="AN326" s="84"/>
      <c r="AO326" s="82"/>
      <c r="AP326" s="84"/>
      <c r="AQ326" s="82"/>
      <c r="AR326" s="84"/>
      <c r="AS326" s="82"/>
      <c r="AT326" s="82"/>
      <c r="AU326" s="82"/>
      <c r="AV326" s="84"/>
      <c r="AW326" s="82"/>
      <c r="AX326" s="82"/>
      <c r="AY326" s="82"/>
      <c r="AZ326" s="84"/>
      <c r="BA326" s="82"/>
      <c r="BB326" s="82"/>
      <c r="BC326" s="82"/>
      <c r="BD326" s="82"/>
      <c r="BE326" s="82"/>
      <c r="BF326" s="82"/>
      <c r="BG326" s="82"/>
      <c r="BH326" s="82"/>
      <c r="BI326" s="82"/>
      <c r="BJ326" s="84"/>
      <c r="BK326" s="82"/>
      <c r="BL326" s="84"/>
      <c r="BM326" s="82"/>
      <c r="BN326" s="82"/>
      <c r="BO326" s="82"/>
      <c r="BP326" s="84"/>
      <c r="BQ326" s="82"/>
      <c r="BR326" s="84"/>
      <c r="BS326" s="82"/>
      <c r="BT326" s="82"/>
      <c r="BU326" s="82"/>
      <c r="BV326" s="82"/>
    </row>
    <row r="327" spans="1:75" s="86" customFormat="1" x14ac:dyDescent="0.25">
      <c r="A327" s="79">
        <v>325</v>
      </c>
      <c r="B327" s="79">
        <v>1</v>
      </c>
      <c r="C327" s="80" t="s">
        <v>777</v>
      </c>
      <c r="D327" s="81">
        <f>июнь!D327-июнь!E327</f>
        <v>2072.3572859806764</v>
      </c>
      <c r="E327" s="81">
        <f t="shared" si="5"/>
        <v>16.122</v>
      </c>
      <c r="F327" s="82"/>
      <c r="G327" s="82"/>
      <c r="H327" s="82"/>
      <c r="I327" s="83"/>
      <c r="J327" s="82"/>
      <c r="K327" s="82"/>
      <c r="L327" s="82"/>
      <c r="M327" s="82"/>
      <c r="N327" s="82"/>
      <c r="O327" s="84"/>
      <c r="P327" s="82"/>
      <c r="Q327" s="84"/>
      <c r="R327" s="82"/>
      <c r="S327" s="82"/>
      <c r="T327" s="82"/>
      <c r="U327" s="82"/>
      <c r="V327" s="82"/>
      <c r="W327" s="82"/>
      <c r="X327" s="82"/>
      <c r="Y327" s="84"/>
      <c r="Z327" s="82"/>
      <c r="AA327" s="85"/>
      <c r="AB327" s="82"/>
      <c r="AC327" s="82"/>
      <c r="AD327" s="82"/>
      <c r="AE327" s="82"/>
      <c r="AF327" s="82"/>
      <c r="AG327" s="82"/>
      <c r="AH327" s="84"/>
      <c r="AI327" s="82"/>
      <c r="AJ327" s="84"/>
      <c r="AK327" s="82"/>
      <c r="AL327" s="82"/>
      <c r="AM327" s="82"/>
      <c r="AN327" s="84"/>
      <c r="AO327" s="82"/>
      <c r="AP327" s="84"/>
      <c r="AQ327" s="82"/>
      <c r="AR327" s="84"/>
      <c r="AS327" s="82"/>
      <c r="AT327" s="82"/>
      <c r="AU327" s="82"/>
      <c r="AV327" s="84"/>
      <c r="AW327" s="82"/>
      <c r="AX327" s="82"/>
      <c r="AY327" s="82"/>
      <c r="AZ327" s="84"/>
      <c r="BA327" s="82"/>
      <c r="BB327" s="82"/>
      <c r="BC327" s="82"/>
      <c r="BD327" s="82"/>
      <c r="BE327" s="82"/>
      <c r="BF327" s="82"/>
      <c r="BG327" s="82"/>
      <c r="BH327" s="82"/>
      <c r="BI327" s="82"/>
      <c r="BJ327" s="84"/>
      <c r="BK327" s="82"/>
      <c r="BL327" s="84"/>
      <c r="BM327" s="82"/>
      <c r="BN327" s="82">
        <v>3.5000000000000003E-2</v>
      </c>
      <c r="BO327" s="82">
        <v>16.122</v>
      </c>
      <c r="BP327" s="84"/>
      <c r="BQ327" s="82"/>
      <c r="BR327" s="84"/>
      <c r="BS327" s="82"/>
      <c r="BT327" s="82"/>
      <c r="BU327" s="82"/>
      <c r="BV327" s="82"/>
    </row>
    <row r="328" spans="1:75" x14ac:dyDescent="0.25">
      <c r="A328" s="16">
        <v>326</v>
      </c>
      <c r="B328" s="16">
        <v>1</v>
      </c>
      <c r="C328" s="31" t="s">
        <v>778</v>
      </c>
      <c r="D328" s="40">
        <f>июнь!D328-июнь!E328</f>
        <v>-107.28876423188409</v>
      </c>
      <c r="E328" s="40">
        <f t="shared" si="5"/>
        <v>0</v>
      </c>
      <c r="F328" s="36"/>
      <c r="G328" s="36"/>
      <c r="H328" s="36"/>
      <c r="I328" s="27"/>
      <c r="J328" s="36"/>
      <c r="K328" s="36"/>
      <c r="L328" s="36"/>
      <c r="M328" s="36"/>
      <c r="N328" s="36"/>
      <c r="O328" s="29"/>
      <c r="P328" s="36"/>
      <c r="Q328" s="29"/>
      <c r="R328" s="36"/>
      <c r="S328" s="36"/>
      <c r="T328" s="36"/>
      <c r="U328" s="36"/>
      <c r="V328" s="36"/>
      <c r="W328" s="36"/>
      <c r="X328" s="36"/>
      <c r="Y328" s="29"/>
      <c r="Z328" s="36"/>
      <c r="AA328" s="66"/>
      <c r="AB328" s="36"/>
      <c r="AC328" s="36"/>
      <c r="AD328" s="36"/>
      <c r="AE328" s="36"/>
      <c r="AF328" s="36"/>
      <c r="AG328" s="36"/>
      <c r="AH328" s="29"/>
      <c r="AI328" s="36"/>
      <c r="AJ328" s="29"/>
      <c r="AK328" s="36"/>
      <c r="AL328" s="36"/>
      <c r="AM328" s="36"/>
      <c r="AN328" s="29"/>
      <c r="AO328" s="36"/>
      <c r="AP328" s="29"/>
      <c r="AQ328" s="36"/>
      <c r="AR328" s="29"/>
      <c r="AS328" s="36"/>
      <c r="AT328" s="36"/>
      <c r="AU328" s="36"/>
      <c r="AV328" s="29"/>
      <c r="AW328" s="36"/>
      <c r="AX328" s="36"/>
      <c r="AY328" s="36"/>
      <c r="AZ328" s="29"/>
      <c r="BA328" s="36"/>
      <c r="BB328" s="36"/>
      <c r="BC328" s="36"/>
      <c r="BD328" s="36"/>
      <c r="BE328" s="36"/>
      <c r="BF328" s="36"/>
      <c r="BG328" s="36"/>
      <c r="BH328" s="36"/>
      <c r="BI328" s="36"/>
      <c r="BJ328" s="29"/>
      <c r="BK328" s="36"/>
      <c r="BL328" s="29"/>
      <c r="BM328" s="36"/>
      <c r="BN328" s="36"/>
      <c r="BO328" s="36"/>
      <c r="BP328" s="29"/>
      <c r="BQ328" s="36"/>
      <c r="BR328" s="29"/>
      <c r="BS328" s="36"/>
      <c r="BT328" s="36"/>
      <c r="BU328" s="36"/>
      <c r="BV328" s="36"/>
    </row>
    <row r="329" spans="1:75" x14ac:dyDescent="0.25">
      <c r="A329" s="16">
        <v>327</v>
      </c>
      <c r="B329" s="16">
        <v>2</v>
      </c>
      <c r="C329" s="31" t="s">
        <v>779</v>
      </c>
      <c r="D329" s="40">
        <f>июнь!D329-июнь!E329</f>
        <v>307.50180091787439</v>
      </c>
      <c r="E329" s="40">
        <f t="shared" si="5"/>
        <v>0</v>
      </c>
      <c r="F329" s="36"/>
      <c r="G329" s="36"/>
      <c r="H329" s="36"/>
      <c r="I329" s="27"/>
      <c r="J329" s="36"/>
      <c r="K329" s="36"/>
      <c r="L329" s="36"/>
      <c r="M329" s="36"/>
      <c r="N329" s="36"/>
      <c r="O329" s="29"/>
      <c r="P329" s="36"/>
      <c r="Q329" s="29"/>
      <c r="R329" s="36"/>
      <c r="S329" s="36"/>
      <c r="T329" s="36"/>
      <c r="U329" s="36"/>
      <c r="V329" s="36"/>
      <c r="W329" s="36"/>
      <c r="X329" s="36"/>
      <c r="Y329" s="29"/>
      <c r="Z329" s="36"/>
      <c r="AA329" s="66"/>
      <c r="AB329" s="36"/>
      <c r="AC329" s="36"/>
      <c r="AD329" s="36"/>
      <c r="AE329" s="36"/>
      <c r="AF329" s="36"/>
      <c r="AG329" s="36"/>
      <c r="AH329" s="29"/>
      <c r="AI329" s="36"/>
      <c r="AJ329" s="29"/>
      <c r="AK329" s="36"/>
      <c r="AL329" s="36"/>
      <c r="AM329" s="36"/>
      <c r="AN329" s="29"/>
      <c r="AO329" s="36"/>
      <c r="AP329" s="29"/>
      <c r="AQ329" s="36"/>
      <c r="AR329" s="29"/>
      <c r="AS329" s="36"/>
      <c r="AT329" s="36"/>
      <c r="AU329" s="36"/>
      <c r="AV329" s="29"/>
      <c r="AW329" s="36"/>
      <c r="AX329" s="36"/>
      <c r="AY329" s="36"/>
      <c r="AZ329" s="29"/>
      <c r="BA329" s="36"/>
      <c r="BB329" s="36"/>
      <c r="BC329" s="36"/>
      <c r="BD329" s="36"/>
      <c r="BE329" s="36"/>
      <c r="BF329" s="36"/>
      <c r="BG329" s="36"/>
      <c r="BH329" s="36"/>
      <c r="BI329" s="36"/>
      <c r="BJ329" s="29"/>
      <c r="BK329" s="36"/>
      <c r="BL329" s="29"/>
      <c r="BM329" s="36"/>
      <c r="BN329" s="36"/>
      <c r="BO329" s="36"/>
      <c r="BP329" s="29"/>
      <c r="BQ329" s="36"/>
      <c r="BR329" s="29"/>
      <c r="BS329" s="36"/>
      <c r="BT329" s="36"/>
      <c r="BU329" s="36"/>
      <c r="BV329" s="36"/>
    </row>
    <row r="330" spans="1:75" x14ac:dyDescent="0.25">
      <c r="A330" s="16">
        <v>328</v>
      </c>
      <c r="B330" s="16">
        <v>2</v>
      </c>
      <c r="C330" s="31" t="s">
        <v>780</v>
      </c>
      <c r="D330" s="40">
        <f>июнь!D330-июнь!E330</f>
        <v>420.37087182608701</v>
      </c>
      <c r="E330" s="40">
        <f t="shared" si="5"/>
        <v>0</v>
      </c>
      <c r="F330" s="36"/>
      <c r="G330" s="36"/>
      <c r="H330" s="36"/>
      <c r="I330" s="27"/>
      <c r="J330" s="36"/>
      <c r="K330" s="36"/>
      <c r="L330" s="36"/>
      <c r="M330" s="36"/>
      <c r="N330" s="36"/>
      <c r="O330" s="29"/>
      <c r="P330" s="36"/>
      <c r="Q330" s="29"/>
      <c r="R330" s="36"/>
      <c r="S330" s="36"/>
      <c r="T330" s="36"/>
      <c r="U330" s="36"/>
      <c r="V330" s="36"/>
      <c r="W330" s="36"/>
      <c r="X330" s="36"/>
      <c r="Y330" s="29"/>
      <c r="Z330" s="36"/>
      <c r="AA330" s="66"/>
      <c r="AB330" s="36"/>
      <c r="AC330" s="36"/>
      <c r="AD330" s="36"/>
      <c r="AE330" s="36"/>
      <c r="AF330" s="36"/>
      <c r="AG330" s="36"/>
      <c r="AH330" s="29"/>
      <c r="AI330" s="36"/>
      <c r="AJ330" s="29"/>
      <c r="AK330" s="36"/>
      <c r="AL330" s="36"/>
      <c r="AM330" s="36"/>
      <c r="AN330" s="29"/>
      <c r="AO330" s="36"/>
      <c r="AP330" s="29"/>
      <c r="AQ330" s="36"/>
      <c r="AR330" s="29"/>
      <c r="AS330" s="36"/>
      <c r="AT330" s="36"/>
      <c r="AU330" s="36"/>
      <c r="AV330" s="29"/>
      <c r="AW330" s="36"/>
      <c r="AX330" s="36"/>
      <c r="AY330" s="36"/>
      <c r="AZ330" s="29"/>
      <c r="BA330" s="36"/>
      <c r="BB330" s="36"/>
      <c r="BC330" s="36"/>
      <c r="BD330" s="36"/>
      <c r="BE330" s="36"/>
      <c r="BF330" s="36"/>
      <c r="BG330" s="36"/>
      <c r="BH330" s="36"/>
      <c r="BI330" s="36"/>
      <c r="BJ330" s="29"/>
      <c r="BK330" s="36"/>
      <c r="BL330" s="29"/>
      <c r="BM330" s="36"/>
      <c r="BN330" s="36"/>
      <c r="BO330" s="36"/>
      <c r="BP330" s="29"/>
      <c r="BQ330" s="36"/>
      <c r="BR330" s="29"/>
      <c r="BS330" s="36"/>
      <c r="BT330" s="36"/>
      <c r="BU330" s="36"/>
      <c r="BV330" s="36"/>
    </row>
    <row r="331" spans="1:75" x14ac:dyDescent="0.25">
      <c r="A331" s="16">
        <v>329</v>
      </c>
      <c r="B331" s="16">
        <v>2</v>
      </c>
      <c r="C331" s="31" t="s">
        <v>781</v>
      </c>
      <c r="D331" s="40">
        <f>июнь!D331-июнь!E331</f>
        <v>-275.89373671497594</v>
      </c>
      <c r="E331" s="40">
        <f t="shared" si="5"/>
        <v>0</v>
      </c>
      <c r="F331" s="36"/>
      <c r="G331" s="36"/>
      <c r="H331" s="36"/>
      <c r="I331" s="27"/>
      <c r="J331" s="36"/>
      <c r="K331" s="36"/>
      <c r="L331" s="36"/>
      <c r="M331" s="36"/>
      <c r="N331" s="36"/>
      <c r="O331" s="29"/>
      <c r="P331" s="36"/>
      <c r="Q331" s="29"/>
      <c r="R331" s="36"/>
      <c r="S331" s="36"/>
      <c r="T331" s="36"/>
      <c r="U331" s="36"/>
      <c r="V331" s="36"/>
      <c r="W331" s="36"/>
      <c r="X331" s="36"/>
      <c r="Y331" s="29"/>
      <c r="Z331" s="36"/>
      <c r="AA331" s="66"/>
      <c r="AB331" s="36"/>
      <c r="AC331" s="36"/>
      <c r="AD331" s="36"/>
      <c r="AE331" s="36"/>
      <c r="AF331" s="36"/>
      <c r="AG331" s="36"/>
      <c r="AH331" s="29"/>
      <c r="AI331" s="36"/>
      <c r="AJ331" s="29"/>
      <c r="AK331" s="36"/>
      <c r="AL331" s="36"/>
      <c r="AM331" s="36"/>
      <c r="AN331" s="29"/>
      <c r="AO331" s="36"/>
      <c r="AP331" s="29"/>
      <c r="AQ331" s="36"/>
      <c r="AR331" s="29"/>
      <c r="AS331" s="36"/>
      <c r="AT331" s="36"/>
      <c r="AU331" s="36"/>
      <c r="AV331" s="29"/>
      <c r="AW331" s="36"/>
      <c r="AX331" s="36"/>
      <c r="AY331" s="36"/>
      <c r="AZ331" s="29"/>
      <c r="BA331" s="36"/>
      <c r="BB331" s="36"/>
      <c r="BC331" s="36"/>
      <c r="BD331" s="36"/>
      <c r="BE331" s="36"/>
      <c r="BF331" s="36"/>
      <c r="BG331" s="36"/>
      <c r="BH331" s="36"/>
      <c r="BI331" s="36"/>
      <c r="BJ331" s="29"/>
      <c r="BK331" s="36"/>
      <c r="BL331" s="29"/>
      <c r="BM331" s="36"/>
      <c r="BN331" s="36"/>
      <c r="BO331" s="36"/>
      <c r="BP331" s="29"/>
      <c r="BQ331" s="36"/>
      <c r="BR331" s="29"/>
      <c r="BS331" s="36"/>
      <c r="BT331" s="36"/>
      <c r="BU331" s="36"/>
      <c r="BV331" s="36"/>
    </row>
    <row r="332" spans="1:75" x14ac:dyDescent="0.25">
      <c r="A332" s="16">
        <v>330</v>
      </c>
      <c r="B332" s="16">
        <v>2</v>
      </c>
      <c r="C332" s="31" t="s">
        <v>782</v>
      </c>
      <c r="D332" s="40">
        <f>июнь!D332-июнь!E332</f>
        <v>210.90452339323673</v>
      </c>
      <c r="E332" s="40">
        <f t="shared" si="5"/>
        <v>0</v>
      </c>
      <c r="F332" s="36"/>
      <c r="G332" s="36"/>
      <c r="H332" s="36"/>
      <c r="I332" s="27"/>
      <c r="J332" s="36"/>
      <c r="K332" s="36"/>
      <c r="L332" s="36"/>
      <c r="M332" s="36"/>
      <c r="N332" s="36"/>
      <c r="O332" s="29"/>
      <c r="P332" s="36"/>
      <c r="Q332" s="29"/>
      <c r="R332" s="36"/>
      <c r="S332" s="36"/>
      <c r="T332" s="36"/>
      <c r="U332" s="36"/>
      <c r="V332" s="36"/>
      <c r="W332" s="36"/>
      <c r="X332" s="36"/>
      <c r="Y332" s="29"/>
      <c r="Z332" s="36"/>
      <c r="AA332" s="66"/>
      <c r="AB332" s="36"/>
      <c r="AC332" s="36"/>
      <c r="AD332" s="36"/>
      <c r="AE332" s="36"/>
      <c r="AF332" s="36"/>
      <c r="AG332" s="36"/>
      <c r="AH332" s="29"/>
      <c r="AI332" s="36"/>
      <c r="AJ332" s="29"/>
      <c r="AK332" s="36"/>
      <c r="AL332" s="36"/>
      <c r="AM332" s="36"/>
      <c r="AN332" s="29"/>
      <c r="AO332" s="36"/>
      <c r="AP332" s="29"/>
      <c r="AQ332" s="36"/>
      <c r="AR332" s="29"/>
      <c r="AS332" s="36"/>
      <c r="AT332" s="36"/>
      <c r="AU332" s="36"/>
      <c r="AV332" s="29"/>
      <c r="AW332" s="36"/>
      <c r="AX332" s="36"/>
      <c r="AY332" s="36"/>
      <c r="AZ332" s="29"/>
      <c r="BA332" s="36"/>
      <c r="BB332" s="36"/>
      <c r="BC332" s="36"/>
      <c r="BD332" s="36"/>
      <c r="BE332" s="36"/>
      <c r="BF332" s="36"/>
      <c r="BG332" s="36"/>
      <c r="BH332" s="36"/>
      <c r="BI332" s="36"/>
      <c r="BJ332" s="29"/>
      <c r="BK332" s="36"/>
      <c r="BL332" s="29"/>
      <c r="BM332" s="36"/>
      <c r="BN332" s="36"/>
      <c r="BO332" s="36"/>
      <c r="BP332" s="29"/>
      <c r="BQ332" s="36"/>
      <c r="BR332" s="29"/>
      <c r="BS332" s="36"/>
      <c r="BT332" s="36"/>
      <c r="BU332" s="36"/>
      <c r="BV332" s="36"/>
    </row>
    <row r="333" spans="1:75" s="86" customFormat="1" x14ac:dyDescent="0.25">
      <c r="A333" s="79">
        <v>331</v>
      </c>
      <c r="B333" s="79">
        <v>2</v>
      </c>
      <c r="C333" s="80" t="s">
        <v>783</v>
      </c>
      <c r="D333" s="81">
        <f>июнь!D333-июнь!E333</f>
        <v>1504.0389730724637</v>
      </c>
      <c r="E333" s="81">
        <f t="shared" si="5"/>
        <v>2.1070000000000002</v>
      </c>
      <c r="F333" s="82"/>
      <c r="G333" s="82"/>
      <c r="H333" s="82"/>
      <c r="I333" s="83"/>
      <c r="J333" s="82"/>
      <c r="K333" s="82"/>
      <c r="L333" s="82"/>
      <c r="M333" s="82"/>
      <c r="N333" s="82"/>
      <c r="O333" s="84"/>
      <c r="P333" s="82"/>
      <c r="Q333" s="84"/>
      <c r="R333" s="82"/>
      <c r="S333" s="82"/>
      <c r="T333" s="82"/>
      <c r="U333" s="82"/>
      <c r="V333" s="82"/>
      <c r="W333" s="82"/>
      <c r="X333" s="82"/>
      <c r="Y333" s="84"/>
      <c r="Z333" s="82"/>
      <c r="AA333" s="85"/>
      <c r="AB333" s="82"/>
      <c r="AC333" s="82"/>
      <c r="AD333" s="82"/>
      <c r="AE333" s="82"/>
      <c r="AF333" s="82"/>
      <c r="AG333" s="82"/>
      <c r="AH333" s="84"/>
      <c r="AI333" s="82"/>
      <c r="AJ333" s="84"/>
      <c r="AK333" s="82"/>
      <c r="AL333" s="82"/>
      <c r="AM333" s="82"/>
      <c r="AN333" s="84"/>
      <c r="AO333" s="82"/>
      <c r="AP333" s="84"/>
      <c r="AQ333" s="82"/>
      <c r="AR333" s="84"/>
      <c r="AS333" s="82"/>
      <c r="AT333" s="82"/>
      <c r="AU333" s="82"/>
      <c r="AV333" s="84"/>
      <c r="AW333" s="82"/>
      <c r="AX333" s="82"/>
      <c r="AY333" s="82"/>
      <c r="AZ333" s="84"/>
      <c r="BA333" s="82"/>
      <c r="BB333" s="82"/>
      <c r="BC333" s="82"/>
      <c r="BD333" s="82"/>
      <c r="BE333" s="82"/>
      <c r="BF333" s="82"/>
      <c r="BG333" s="82"/>
      <c r="BH333" s="82"/>
      <c r="BI333" s="82"/>
      <c r="BJ333" s="84">
        <v>1</v>
      </c>
      <c r="BK333" s="82">
        <v>2.1070000000000002</v>
      </c>
      <c r="BL333" s="84"/>
      <c r="BM333" s="82"/>
      <c r="BN333" s="82"/>
      <c r="BO333" s="82"/>
      <c r="BP333" s="84"/>
      <c r="BQ333" s="82"/>
      <c r="BR333" s="84"/>
      <c r="BS333" s="82"/>
      <c r="BT333" s="82"/>
      <c r="BU333" s="82"/>
      <c r="BV333" s="82"/>
    </row>
    <row r="334" spans="1:75" x14ac:dyDescent="0.25">
      <c r="A334" s="16">
        <v>332</v>
      </c>
      <c r="B334" s="16">
        <v>2</v>
      </c>
      <c r="C334" s="31" t="s">
        <v>923</v>
      </c>
      <c r="D334" s="40">
        <f>июнь!D334-июнь!E334</f>
        <v>-40.917087342995202</v>
      </c>
      <c r="E334" s="40">
        <f t="shared" si="5"/>
        <v>0</v>
      </c>
      <c r="F334" s="36"/>
      <c r="G334" s="36"/>
      <c r="H334" s="36"/>
      <c r="I334" s="27"/>
      <c r="J334" s="36"/>
      <c r="K334" s="36"/>
      <c r="L334" s="36"/>
      <c r="M334" s="36"/>
      <c r="N334" s="36"/>
      <c r="O334" s="29"/>
      <c r="P334" s="36"/>
      <c r="Q334" s="29"/>
      <c r="R334" s="36"/>
      <c r="S334" s="36"/>
      <c r="T334" s="36"/>
      <c r="U334" s="36"/>
      <c r="V334" s="36"/>
      <c r="W334" s="36"/>
      <c r="X334" s="36"/>
      <c r="Y334" s="29"/>
      <c r="Z334" s="36"/>
      <c r="AA334" s="66"/>
      <c r="AB334" s="36"/>
      <c r="AC334" s="36"/>
      <c r="AD334" s="36"/>
      <c r="AE334" s="36"/>
      <c r="AF334" s="36"/>
      <c r="AG334" s="36"/>
      <c r="AH334" s="29"/>
      <c r="AI334" s="36"/>
      <c r="AJ334" s="29"/>
      <c r="AK334" s="36"/>
      <c r="AL334" s="36"/>
      <c r="AM334" s="36"/>
      <c r="AN334" s="29"/>
      <c r="AO334" s="36"/>
      <c r="AP334" s="29"/>
      <c r="AQ334" s="36"/>
      <c r="AR334" s="29"/>
      <c r="AS334" s="36"/>
      <c r="AT334" s="36"/>
      <c r="AU334" s="36"/>
      <c r="AV334" s="29"/>
      <c r="AW334" s="36"/>
      <c r="AX334" s="36"/>
      <c r="AY334" s="36"/>
      <c r="AZ334" s="29"/>
      <c r="BA334" s="36"/>
      <c r="BB334" s="36"/>
      <c r="BC334" s="36"/>
      <c r="BD334" s="36"/>
      <c r="BE334" s="36"/>
      <c r="BF334" s="36"/>
      <c r="BG334" s="36"/>
      <c r="BH334" s="36"/>
      <c r="BI334" s="36"/>
      <c r="BJ334" s="29"/>
      <c r="BK334" s="36"/>
      <c r="BL334" s="29"/>
      <c r="BM334" s="36"/>
      <c r="BN334" s="36"/>
      <c r="BO334" s="36"/>
      <c r="BP334" s="29"/>
      <c r="BQ334" s="36"/>
      <c r="BR334" s="29"/>
      <c r="BS334" s="36"/>
      <c r="BT334" s="36"/>
      <c r="BU334" s="36"/>
      <c r="BV334" s="36"/>
    </row>
    <row r="335" spans="1:75" s="86" customFormat="1" x14ac:dyDescent="0.25">
      <c r="A335" s="79">
        <v>333</v>
      </c>
      <c r="B335" s="79">
        <v>2</v>
      </c>
      <c r="C335" s="80" t="s">
        <v>785</v>
      </c>
      <c r="D335" s="81">
        <f>июнь!D335-июнь!E335</f>
        <v>299.40148772946856</v>
      </c>
      <c r="E335" s="81">
        <f t="shared" si="5"/>
        <v>10.336</v>
      </c>
      <c r="F335" s="82"/>
      <c r="G335" s="82"/>
      <c r="H335" s="82"/>
      <c r="I335" s="83"/>
      <c r="J335" s="82"/>
      <c r="K335" s="82"/>
      <c r="L335" s="82"/>
      <c r="M335" s="82"/>
      <c r="N335" s="82"/>
      <c r="O335" s="84"/>
      <c r="P335" s="82"/>
      <c r="Q335" s="84"/>
      <c r="R335" s="82"/>
      <c r="S335" s="82"/>
      <c r="T335" s="82"/>
      <c r="U335" s="82"/>
      <c r="V335" s="82"/>
      <c r="W335" s="82"/>
      <c r="X335" s="82"/>
      <c r="Y335" s="84"/>
      <c r="Z335" s="82"/>
      <c r="AA335" s="85"/>
      <c r="AB335" s="82"/>
      <c r="AC335" s="82"/>
      <c r="AD335" s="82"/>
      <c r="AE335" s="82"/>
      <c r="AF335" s="82"/>
      <c r="AG335" s="82"/>
      <c r="AH335" s="84">
        <v>3</v>
      </c>
      <c r="AI335" s="82">
        <v>10.336</v>
      </c>
      <c r="AJ335" s="84"/>
      <c r="AK335" s="82"/>
      <c r="AL335" s="82"/>
      <c r="AM335" s="82"/>
      <c r="AN335" s="84"/>
      <c r="AO335" s="82"/>
      <c r="AP335" s="84"/>
      <c r="AQ335" s="82"/>
      <c r="AR335" s="84"/>
      <c r="AS335" s="82"/>
      <c r="AT335" s="82"/>
      <c r="AU335" s="82"/>
      <c r="AV335" s="84"/>
      <c r="AW335" s="82"/>
      <c r="AX335" s="82"/>
      <c r="AY335" s="82"/>
      <c r="AZ335" s="84"/>
      <c r="BA335" s="82"/>
      <c r="BB335" s="82"/>
      <c r="BC335" s="82"/>
      <c r="BD335" s="82"/>
      <c r="BE335" s="82"/>
      <c r="BF335" s="82"/>
      <c r="BG335" s="82"/>
      <c r="BH335" s="82"/>
      <c r="BI335" s="82"/>
      <c r="BJ335" s="84"/>
      <c r="BK335" s="82"/>
      <c r="BL335" s="84"/>
      <c r="BM335" s="82"/>
      <c r="BN335" s="82"/>
      <c r="BO335" s="82"/>
      <c r="BP335" s="84"/>
      <c r="BQ335" s="82"/>
      <c r="BR335" s="84"/>
      <c r="BS335" s="82"/>
      <c r="BT335" s="82"/>
      <c r="BU335" s="82"/>
      <c r="BV335" s="82"/>
    </row>
    <row r="336" spans="1:75" x14ac:dyDescent="0.25">
      <c r="A336" s="16">
        <v>334</v>
      </c>
      <c r="B336" s="16">
        <v>2</v>
      </c>
      <c r="C336" s="31" t="s">
        <v>938</v>
      </c>
      <c r="D336" s="40">
        <f>июнь!D336-июнь!E336</f>
        <v>-808.03683555555563</v>
      </c>
      <c r="E336" s="40">
        <f t="shared" si="5"/>
        <v>0</v>
      </c>
      <c r="F336" s="36"/>
      <c r="G336" s="36"/>
      <c r="H336" s="36"/>
      <c r="I336" s="27"/>
      <c r="J336" s="36"/>
      <c r="K336" s="36"/>
      <c r="L336" s="36"/>
      <c r="M336" s="36"/>
      <c r="N336" s="36"/>
      <c r="O336" s="29"/>
      <c r="P336" s="36"/>
      <c r="Q336" s="29"/>
      <c r="R336" s="36"/>
      <c r="S336" s="36"/>
      <c r="T336" s="36"/>
      <c r="U336" s="36"/>
      <c r="V336" s="36"/>
      <c r="W336" s="36"/>
      <c r="X336" s="36"/>
      <c r="Y336" s="29"/>
      <c r="Z336" s="36"/>
      <c r="AA336" s="66"/>
      <c r="AB336" s="36"/>
      <c r="AC336" s="36"/>
      <c r="AD336" s="36"/>
      <c r="AE336" s="36"/>
      <c r="AF336" s="36"/>
      <c r="AG336" s="36"/>
      <c r="AH336" s="29"/>
      <c r="AI336" s="36"/>
      <c r="AJ336" s="29"/>
      <c r="AK336" s="36"/>
      <c r="AL336" s="36"/>
      <c r="AM336" s="36"/>
      <c r="AN336" s="29"/>
      <c r="AO336" s="36"/>
      <c r="AP336" s="29"/>
      <c r="AQ336" s="36"/>
      <c r="AR336" s="29"/>
      <c r="AS336" s="36"/>
      <c r="AT336" s="36"/>
      <c r="AU336" s="36"/>
      <c r="AV336" s="29"/>
      <c r="AW336" s="36"/>
      <c r="AX336" s="36"/>
      <c r="AY336" s="36"/>
      <c r="AZ336" s="29"/>
      <c r="BA336" s="36"/>
      <c r="BB336" s="36"/>
      <c r="BC336" s="36"/>
      <c r="BD336" s="36"/>
      <c r="BE336" s="36"/>
      <c r="BF336" s="36"/>
      <c r="BG336" s="36"/>
      <c r="BH336" s="36"/>
      <c r="BI336" s="36"/>
      <c r="BJ336" s="29"/>
      <c r="BK336" s="36"/>
      <c r="BL336" s="29"/>
      <c r="BM336" s="36"/>
      <c r="BN336" s="36"/>
      <c r="BO336" s="36"/>
      <c r="BP336" s="29"/>
      <c r="BQ336" s="36"/>
      <c r="BR336" s="29"/>
      <c r="BS336" s="36"/>
      <c r="BT336" s="36"/>
      <c r="BU336" s="36"/>
      <c r="BV336" s="36"/>
    </row>
    <row r="337" spans="1:74" x14ac:dyDescent="0.25">
      <c r="A337" s="16">
        <v>335</v>
      </c>
      <c r="B337" s="16">
        <v>2</v>
      </c>
      <c r="C337" s="31" t="s">
        <v>786</v>
      </c>
      <c r="D337" s="40">
        <f>июнь!D337-июнь!E337</f>
        <v>-52.699294531400994</v>
      </c>
      <c r="E337" s="40">
        <f t="shared" si="5"/>
        <v>0</v>
      </c>
      <c r="F337" s="36"/>
      <c r="G337" s="36"/>
      <c r="H337" s="36"/>
      <c r="I337" s="27"/>
      <c r="J337" s="36"/>
      <c r="K337" s="36"/>
      <c r="L337" s="36"/>
      <c r="M337" s="36"/>
      <c r="N337" s="36"/>
      <c r="O337" s="29"/>
      <c r="P337" s="36"/>
      <c r="Q337" s="29"/>
      <c r="R337" s="36"/>
      <c r="S337" s="36"/>
      <c r="T337" s="36"/>
      <c r="U337" s="36"/>
      <c r="V337" s="36"/>
      <c r="W337" s="36"/>
      <c r="X337" s="36"/>
      <c r="Y337" s="29"/>
      <c r="Z337" s="36"/>
      <c r="AA337" s="66"/>
      <c r="AB337" s="36"/>
      <c r="AC337" s="36"/>
      <c r="AD337" s="36"/>
      <c r="AE337" s="36"/>
      <c r="AF337" s="36"/>
      <c r="AG337" s="36"/>
      <c r="AH337" s="29"/>
      <c r="AI337" s="36"/>
      <c r="AJ337" s="29"/>
      <c r="AK337" s="36"/>
      <c r="AL337" s="36"/>
      <c r="AM337" s="36"/>
      <c r="AN337" s="29"/>
      <c r="AO337" s="36"/>
      <c r="AP337" s="29"/>
      <c r="AQ337" s="36"/>
      <c r="AR337" s="29"/>
      <c r="AS337" s="36"/>
      <c r="AT337" s="36"/>
      <c r="AU337" s="36"/>
      <c r="AV337" s="29"/>
      <c r="AW337" s="36"/>
      <c r="AX337" s="36"/>
      <c r="AY337" s="36"/>
      <c r="AZ337" s="29"/>
      <c r="BA337" s="36"/>
      <c r="BB337" s="36"/>
      <c r="BC337" s="36"/>
      <c r="BD337" s="36"/>
      <c r="BE337" s="36"/>
      <c r="BF337" s="36"/>
      <c r="BG337" s="36"/>
      <c r="BH337" s="36"/>
      <c r="BI337" s="36"/>
      <c r="BJ337" s="29"/>
      <c r="BK337" s="36"/>
      <c r="BL337" s="29"/>
      <c r="BM337" s="36"/>
      <c r="BN337" s="36"/>
      <c r="BO337" s="36"/>
      <c r="BP337" s="29"/>
      <c r="BQ337" s="36"/>
      <c r="BR337" s="29"/>
      <c r="BS337" s="36"/>
      <c r="BT337" s="36"/>
      <c r="BU337" s="36"/>
      <c r="BV337" s="36"/>
    </row>
    <row r="338" spans="1:74" x14ac:dyDescent="0.25">
      <c r="A338" s="16">
        <v>336</v>
      </c>
      <c r="B338" s="16">
        <v>2</v>
      </c>
      <c r="C338" s="31" t="s">
        <v>787</v>
      </c>
      <c r="D338" s="40">
        <f>июнь!D338-июнь!E338</f>
        <v>14.955221613526568</v>
      </c>
      <c r="E338" s="40">
        <f t="shared" si="5"/>
        <v>0</v>
      </c>
      <c r="F338" s="36"/>
      <c r="G338" s="36"/>
      <c r="H338" s="36"/>
      <c r="I338" s="27"/>
      <c r="J338" s="36"/>
      <c r="K338" s="36"/>
      <c r="L338" s="36"/>
      <c r="M338" s="36"/>
      <c r="N338" s="36"/>
      <c r="O338" s="29"/>
      <c r="P338" s="36"/>
      <c r="Q338" s="29"/>
      <c r="R338" s="36"/>
      <c r="S338" s="36"/>
      <c r="T338" s="36"/>
      <c r="U338" s="36"/>
      <c r="V338" s="36"/>
      <c r="W338" s="36"/>
      <c r="X338" s="36"/>
      <c r="Y338" s="29"/>
      <c r="Z338" s="36"/>
      <c r="AA338" s="66"/>
      <c r="AB338" s="36"/>
      <c r="AC338" s="36"/>
      <c r="AD338" s="36"/>
      <c r="AE338" s="36"/>
      <c r="AF338" s="36"/>
      <c r="AG338" s="36"/>
      <c r="AH338" s="29"/>
      <c r="AI338" s="36"/>
      <c r="AJ338" s="29"/>
      <c r="AK338" s="36"/>
      <c r="AL338" s="36"/>
      <c r="AM338" s="36"/>
      <c r="AN338" s="29"/>
      <c r="AO338" s="36"/>
      <c r="AP338" s="29"/>
      <c r="AQ338" s="36"/>
      <c r="AR338" s="29"/>
      <c r="AS338" s="36"/>
      <c r="AT338" s="36"/>
      <c r="AU338" s="36"/>
      <c r="AV338" s="29"/>
      <c r="AW338" s="36"/>
      <c r="AX338" s="36"/>
      <c r="AY338" s="36"/>
      <c r="AZ338" s="29"/>
      <c r="BA338" s="36"/>
      <c r="BB338" s="36"/>
      <c r="BC338" s="36"/>
      <c r="BD338" s="36"/>
      <c r="BE338" s="36"/>
      <c r="BF338" s="36"/>
      <c r="BG338" s="36"/>
      <c r="BH338" s="36"/>
      <c r="BI338" s="36"/>
      <c r="BJ338" s="29"/>
      <c r="BK338" s="36"/>
      <c r="BL338" s="29"/>
      <c r="BM338" s="36"/>
      <c r="BN338" s="36"/>
      <c r="BO338" s="36"/>
      <c r="BP338" s="29"/>
      <c r="BQ338" s="36"/>
      <c r="BR338" s="29"/>
      <c r="BS338" s="36"/>
      <c r="BT338" s="36"/>
      <c r="BU338" s="36"/>
      <c r="BV338" s="36"/>
    </row>
    <row r="339" spans="1:74" s="86" customFormat="1" x14ac:dyDescent="0.25">
      <c r="A339" s="79">
        <v>337</v>
      </c>
      <c r="B339" s="79">
        <v>1</v>
      </c>
      <c r="C339" s="80" t="s">
        <v>918</v>
      </c>
      <c r="D339" s="81">
        <f>июнь!D339-июнь!E339</f>
        <v>427.06599035748792</v>
      </c>
      <c r="E339" s="81">
        <f t="shared" si="5"/>
        <v>5.7119999999999997</v>
      </c>
      <c r="F339" s="82"/>
      <c r="G339" s="82"/>
      <c r="H339" s="82"/>
      <c r="I339" s="83"/>
      <c r="J339" s="82"/>
      <c r="K339" s="82"/>
      <c r="L339" s="82"/>
      <c r="M339" s="82"/>
      <c r="N339" s="82"/>
      <c r="O339" s="84"/>
      <c r="P339" s="82"/>
      <c r="Q339" s="84"/>
      <c r="R339" s="82"/>
      <c r="S339" s="82"/>
      <c r="T339" s="82"/>
      <c r="U339" s="82"/>
      <c r="V339" s="82"/>
      <c r="W339" s="82"/>
      <c r="X339" s="82"/>
      <c r="Y339" s="84"/>
      <c r="Z339" s="82"/>
      <c r="AA339" s="85"/>
      <c r="AB339" s="82"/>
      <c r="AC339" s="82"/>
      <c r="AD339" s="82"/>
      <c r="AE339" s="82"/>
      <c r="AF339" s="82"/>
      <c r="AG339" s="82"/>
      <c r="AH339" s="84"/>
      <c r="AI339" s="82"/>
      <c r="AJ339" s="84"/>
      <c r="AK339" s="82"/>
      <c r="AL339" s="82"/>
      <c r="AM339" s="82"/>
      <c r="AN339" s="84"/>
      <c r="AO339" s="82"/>
      <c r="AP339" s="84"/>
      <c r="AQ339" s="82"/>
      <c r="AR339" s="84"/>
      <c r="AS339" s="82"/>
      <c r="AT339" s="82"/>
      <c r="AU339" s="82"/>
      <c r="AV339" s="84"/>
      <c r="AW339" s="82"/>
      <c r="AX339" s="82"/>
      <c r="AY339" s="82"/>
      <c r="AZ339" s="84"/>
      <c r="BA339" s="82"/>
      <c r="BB339" s="82"/>
      <c r="BC339" s="82"/>
      <c r="BD339" s="82"/>
      <c r="BE339" s="82"/>
      <c r="BF339" s="82"/>
      <c r="BG339" s="82"/>
      <c r="BH339" s="82">
        <v>4.0000000000000001E-3</v>
      </c>
      <c r="BI339" s="82">
        <v>1.994</v>
      </c>
      <c r="BJ339" s="84"/>
      <c r="BK339" s="82"/>
      <c r="BL339" s="84">
        <v>7</v>
      </c>
      <c r="BM339" s="82">
        <v>3.718</v>
      </c>
      <c r="BN339" s="82"/>
      <c r="BO339" s="82"/>
      <c r="BP339" s="84"/>
      <c r="BQ339" s="82"/>
      <c r="BR339" s="84"/>
      <c r="BS339" s="82"/>
      <c r="BT339" s="82"/>
      <c r="BU339" s="82"/>
      <c r="BV339" s="82"/>
    </row>
    <row r="340" spans="1:74" x14ac:dyDescent="0.25">
      <c r="A340" s="16">
        <v>338</v>
      </c>
      <c r="B340" s="16">
        <v>1</v>
      </c>
      <c r="C340" s="31" t="s">
        <v>788</v>
      </c>
      <c r="D340" s="40">
        <f>июнь!D340-июнь!E340</f>
        <v>62.4688499516908</v>
      </c>
      <c r="E340" s="40">
        <f t="shared" si="5"/>
        <v>0</v>
      </c>
      <c r="F340" s="36"/>
      <c r="G340" s="36"/>
      <c r="H340" s="36"/>
      <c r="I340" s="27"/>
      <c r="J340" s="36"/>
      <c r="K340" s="36"/>
      <c r="L340" s="36"/>
      <c r="M340" s="36"/>
      <c r="N340" s="36"/>
      <c r="O340" s="29"/>
      <c r="P340" s="36"/>
      <c r="Q340" s="29"/>
      <c r="R340" s="36"/>
      <c r="S340" s="36"/>
      <c r="T340" s="36"/>
      <c r="U340" s="36"/>
      <c r="V340" s="36"/>
      <c r="W340" s="36"/>
      <c r="X340" s="36"/>
      <c r="Y340" s="29"/>
      <c r="Z340" s="36"/>
      <c r="AA340" s="66"/>
      <c r="AB340" s="36"/>
      <c r="AC340" s="36"/>
      <c r="AD340" s="36"/>
      <c r="AE340" s="36"/>
      <c r="AF340" s="36"/>
      <c r="AG340" s="36"/>
      <c r="AH340" s="29"/>
      <c r="AI340" s="36"/>
      <c r="AJ340" s="29"/>
      <c r="AK340" s="36"/>
      <c r="AL340" s="36"/>
      <c r="AM340" s="36"/>
      <c r="AN340" s="29"/>
      <c r="AO340" s="36"/>
      <c r="AP340" s="29"/>
      <c r="AQ340" s="36"/>
      <c r="AR340" s="29"/>
      <c r="AS340" s="36"/>
      <c r="AT340" s="36"/>
      <c r="AU340" s="36"/>
      <c r="AV340" s="29"/>
      <c r="AW340" s="36"/>
      <c r="AX340" s="36"/>
      <c r="AY340" s="36"/>
      <c r="AZ340" s="29"/>
      <c r="BA340" s="36"/>
      <c r="BB340" s="36"/>
      <c r="BC340" s="36"/>
      <c r="BD340" s="36"/>
      <c r="BE340" s="36"/>
      <c r="BF340" s="36"/>
      <c r="BG340" s="36"/>
      <c r="BH340" s="36"/>
      <c r="BI340" s="36"/>
      <c r="BJ340" s="29"/>
      <c r="BK340" s="36"/>
      <c r="BL340" s="29"/>
      <c r="BM340" s="36"/>
      <c r="BN340" s="36"/>
      <c r="BO340" s="36"/>
      <c r="BP340" s="29"/>
      <c r="BQ340" s="36"/>
      <c r="BR340" s="29"/>
      <c r="BS340" s="36"/>
      <c r="BT340" s="36"/>
      <c r="BU340" s="36"/>
      <c r="BV340" s="36"/>
    </row>
    <row r="341" spans="1:74" x14ac:dyDescent="0.25">
      <c r="A341" s="16">
        <v>339</v>
      </c>
      <c r="B341" s="16">
        <v>1</v>
      </c>
      <c r="C341" s="31" t="s">
        <v>789</v>
      </c>
      <c r="D341" s="40">
        <f>июнь!D341-июнь!E341</f>
        <v>-177.50113548792274</v>
      </c>
      <c r="E341" s="40">
        <f t="shared" si="5"/>
        <v>0</v>
      </c>
      <c r="F341" s="36"/>
      <c r="G341" s="36"/>
      <c r="H341" s="36"/>
      <c r="I341" s="27"/>
      <c r="J341" s="36"/>
      <c r="K341" s="36"/>
      <c r="L341" s="36"/>
      <c r="M341" s="36"/>
      <c r="N341" s="36"/>
      <c r="O341" s="29"/>
      <c r="P341" s="36"/>
      <c r="Q341" s="29"/>
      <c r="R341" s="36"/>
      <c r="S341" s="36"/>
      <c r="T341" s="36"/>
      <c r="U341" s="36"/>
      <c r="V341" s="36"/>
      <c r="W341" s="36"/>
      <c r="X341" s="36"/>
      <c r="Y341" s="29"/>
      <c r="Z341" s="36"/>
      <c r="AA341" s="66"/>
      <c r="AB341" s="36"/>
      <c r="AC341" s="36"/>
      <c r="AD341" s="36"/>
      <c r="AE341" s="36"/>
      <c r="AF341" s="36"/>
      <c r="AG341" s="36"/>
      <c r="AH341" s="29"/>
      <c r="AI341" s="36"/>
      <c r="AJ341" s="29"/>
      <c r="AK341" s="36"/>
      <c r="AL341" s="36"/>
      <c r="AM341" s="36"/>
      <c r="AN341" s="29"/>
      <c r="AO341" s="36"/>
      <c r="AP341" s="29"/>
      <c r="AQ341" s="36"/>
      <c r="AR341" s="29"/>
      <c r="AS341" s="36"/>
      <c r="AT341" s="36"/>
      <c r="AU341" s="36"/>
      <c r="AV341" s="29"/>
      <c r="AW341" s="36"/>
      <c r="AX341" s="36"/>
      <c r="AY341" s="36"/>
      <c r="AZ341" s="29"/>
      <c r="BA341" s="36"/>
      <c r="BB341" s="36"/>
      <c r="BC341" s="36"/>
      <c r="BD341" s="36"/>
      <c r="BE341" s="36"/>
      <c r="BF341" s="36"/>
      <c r="BG341" s="36"/>
      <c r="BH341" s="36"/>
      <c r="BI341" s="36"/>
      <c r="BJ341" s="29"/>
      <c r="BK341" s="36"/>
      <c r="BL341" s="29"/>
      <c r="BM341" s="36"/>
      <c r="BN341" s="36"/>
      <c r="BO341" s="36"/>
      <c r="BP341" s="29"/>
      <c r="BQ341" s="36"/>
      <c r="BR341" s="29"/>
      <c r="BS341" s="36"/>
      <c r="BT341" s="36"/>
      <c r="BU341" s="36"/>
      <c r="BV341" s="36"/>
    </row>
    <row r="342" spans="1:74" x14ac:dyDescent="0.25">
      <c r="A342" s="16">
        <v>340</v>
      </c>
      <c r="B342" s="16">
        <v>1</v>
      </c>
      <c r="C342" s="31" t="s">
        <v>790</v>
      </c>
      <c r="D342" s="40">
        <f>июнь!D342-июнь!E342</f>
        <v>109.66456078260869</v>
      </c>
      <c r="E342" s="40">
        <f t="shared" si="5"/>
        <v>0</v>
      </c>
      <c r="F342" s="36"/>
      <c r="G342" s="36"/>
      <c r="H342" s="36"/>
      <c r="I342" s="27"/>
      <c r="J342" s="36"/>
      <c r="K342" s="36"/>
      <c r="L342" s="36"/>
      <c r="M342" s="36"/>
      <c r="N342" s="36"/>
      <c r="O342" s="29"/>
      <c r="P342" s="36"/>
      <c r="Q342" s="29"/>
      <c r="R342" s="36"/>
      <c r="S342" s="36"/>
      <c r="T342" s="36"/>
      <c r="U342" s="36"/>
      <c r="V342" s="36"/>
      <c r="W342" s="36"/>
      <c r="X342" s="36"/>
      <c r="Y342" s="29"/>
      <c r="Z342" s="36"/>
      <c r="AA342" s="66"/>
      <c r="AB342" s="36"/>
      <c r="AC342" s="36"/>
      <c r="AD342" s="36"/>
      <c r="AE342" s="36"/>
      <c r="AF342" s="36"/>
      <c r="AG342" s="36"/>
      <c r="AH342" s="29"/>
      <c r="AI342" s="36"/>
      <c r="AJ342" s="29"/>
      <c r="AK342" s="36"/>
      <c r="AL342" s="36"/>
      <c r="AM342" s="36"/>
      <c r="AN342" s="29"/>
      <c r="AO342" s="36"/>
      <c r="AP342" s="29"/>
      <c r="AQ342" s="36"/>
      <c r="AR342" s="29"/>
      <c r="AS342" s="36"/>
      <c r="AT342" s="36"/>
      <c r="AU342" s="36"/>
      <c r="AV342" s="29"/>
      <c r="AW342" s="36"/>
      <c r="AX342" s="36"/>
      <c r="AY342" s="36"/>
      <c r="AZ342" s="29"/>
      <c r="BA342" s="36"/>
      <c r="BB342" s="36"/>
      <c r="BC342" s="36"/>
      <c r="BD342" s="36"/>
      <c r="BE342" s="36"/>
      <c r="BF342" s="36"/>
      <c r="BG342" s="36"/>
      <c r="BH342" s="36"/>
      <c r="BI342" s="36"/>
      <c r="BJ342" s="29"/>
      <c r="BK342" s="36"/>
      <c r="BL342" s="29"/>
      <c r="BM342" s="36"/>
      <c r="BN342" s="36"/>
      <c r="BO342" s="36"/>
      <c r="BP342" s="29"/>
      <c r="BQ342" s="36"/>
      <c r="BR342" s="29"/>
      <c r="BS342" s="36"/>
      <c r="BT342" s="36"/>
      <c r="BU342" s="36"/>
      <c r="BV342" s="36"/>
    </row>
    <row r="343" spans="1:74" x14ac:dyDescent="0.25">
      <c r="A343" s="16">
        <v>341</v>
      </c>
      <c r="B343" s="16">
        <v>1</v>
      </c>
      <c r="C343" s="31" t="s">
        <v>791</v>
      </c>
      <c r="D343" s="40">
        <f>июнь!D343-июнь!E343</f>
        <v>50.939239874396144</v>
      </c>
      <c r="E343" s="40">
        <f t="shared" si="5"/>
        <v>0</v>
      </c>
      <c r="F343" s="36"/>
      <c r="G343" s="36"/>
      <c r="H343" s="36"/>
      <c r="I343" s="27"/>
      <c r="J343" s="36"/>
      <c r="K343" s="36"/>
      <c r="L343" s="36"/>
      <c r="M343" s="36"/>
      <c r="N343" s="36"/>
      <c r="O343" s="29"/>
      <c r="P343" s="36"/>
      <c r="Q343" s="29"/>
      <c r="R343" s="36"/>
      <c r="S343" s="36"/>
      <c r="T343" s="36"/>
      <c r="U343" s="36"/>
      <c r="V343" s="36"/>
      <c r="W343" s="36"/>
      <c r="X343" s="36"/>
      <c r="Y343" s="29"/>
      <c r="Z343" s="36"/>
      <c r="AA343" s="66"/>
      <c r="AB343" s="36"/>
      <c r="AC343" s="36"/>
      <c r="AD343" s="36"/>
      <c r="AE343" s="36"/>
      <c r="AF343" s="36"/>
      <c r="AG343" s="36"/>
      <c r="AH343" s="29"/>
      <c r="AI343" s="36"/>
      <c r="AJ343" s="29"/>
      <c r="AK343" s="36"/>
      <c r="AL343" s="36"/>
      <c r="AM343" s="36"/>
      <c r="AN343" s="29"/>
      <c r="AO343" s="36"/>
      <c r="AP343" s="29"/>
      <c r="AQ343" s="36"/>
      <c r="AR343" s="29"/>
      <c r="AS343" s="36"/>
      <c r="AT343" s="36"/>
      <c r="AU343" s="36"/>
      <c r="AV343" s="29"/>
      <c r="AW343" s="36"/>
      <c r="AX343" s="36"/>
      <c r="AY343" s="36"/>
      <c r="AZ343" s="29"/>
      <c r="BA343" s="36"/>
      <c r="BB343" s="36"/>
      <c r="BC343" s="36"/>
      <c r="BD343" s="36"/>
      <c r="BE343" s="36"/>
      <c r="BF343" s="36"/>
      <c r="BG343" s="36"/>
      <c r="BH343" s="36"/>
      <c r="BI343" s="36"/>
      <c r="BJ343" s="29"/>
      <c r="BK343" s="36"/>
      <c r="BL343" s="29"/>
      <c r="BM343" s="36"/>
      <c r="BN343" s="36"/>
      <c r="BO343" s="36"/>
      <c r="BP343" s="29"/>
      <c r="BQ343" s="36"/>
      <c r="BR343" s="29"/>
      <c r="BS343" s="36"/>
      <c r="BT343" s="36"/>
      <c r="BU343" s="36"/>
      <c r="BV343" s="36"/>
    </row>
    <row r="344" spans="1:74" x14ac:dyDescent="0.25">
      <c r="A344" s="16">
        <v>342</v>
      </c>
      <c r="B344" s="16">
        <v>1</v>
      </c>
      <c r="C344" s="31" t="s">
        <v>792</v>
      </c>
      <c r="D344" s="40">
        <f>июнь!D344-июнь!E344</f>
        <v>197.31683872463765</v>
      </c>
      <c r="E344" s="40">
        <f t="shared" si="5"/>
        <v>0</v>
      </c>
      <c r="F344" s="36"/>
      <c r="G344" s="36"/>
      <c r="H344" s="36"/>
      <c r="I344" s="27"/>
      <c r="J344" s="36"/>
      <c r="K344" s="36"/>
      <c r="L344" s="36"/>
      <c r="M344" s="36"/>
      <c r="N344" s="36"/>
      <c r="O344" s="29"/>
      <c r="P344" s="36"/>
      <c r="Q344" s="29"/>
      <c r="R344" s="36"/>
      <c r="S344" s="36"/>
      <c r="T344" s="36"/>
      <c r="U344" s="36"/>
      <c r="V344" s="36"/>
      <c r="W344" s="36"/>
      <c r="X344" s="36"/>
      <c r="Y344" s="29"/>
      <c r="Z344" s="36"/>
      <c r="AA344" s="66"/>
      <c r="AB344" s="36"/>
      <c r="AC344" s="36"/>
      <c r="AD344" s="36"/>
      <c r="AE344" s="36"/>
      <c r="AF344" s="36"/>
      <c r="AG344" s="36"/>
      <c r="AH344" s="29"/>
      <c r="AI344" s="36"/>
      <c r="AJ344" s="29"/>
      <c r="AK344" s="36"/>
      <c r="AL344" s="36"/>
      <c r="AM344" s="36"/>
      <c r="AN344" s="29"/>
      <c r="AO344" s="36"/>
      <c r="AP344" s="29"/>
      <c r="AQ344" s="36"/>
      <c r="AR344" s="29"/>
      <c r="AS344" s="36"/>
      <c r="AT344" s="36"/>
      <c r="AU344" s="36"/>
      <c r="AV344" s="29"/>
      <c r="AW344" s="36"/>
      <c r="AX344" s="36"/>
      <c r="AY344" s="36"/>
      <c r="AZ344" s="29"/>
      <c r="BA344" s="36"/>
      <c r="BB344" s="36"/>
      <c r="BC344" s="36"/>
      <c r="BD344" s="36"/>
      <c r="BE344" s="36"/>
      <c r="BF344" s="36"/>
      <c r="BG344" s="36"/>
      <c r="BH344" s="36"/>
      <c r="BI344" s="36"/>
      <c r="BJ344" s="29"/>
      <c r="BK344" s="36"/>
      <c r="BL344" s="29"/>
      <c r="BM344" s="36"/>
      <c r="BN344" s="36"/>
      <c r="BO344" s="36"/>
      <c r="BP344" s="29"/>
      <c r="BQ344" s="36"/>
      <c r="BR344" s="29"/>
      <c r="BS344" s="36"/>
      <c r="BT344" s="36"/>
      <c r="BU344" s="36"/>
      <c r="BV344" s="36"/>
    </row>
    <row r="345" spans="1:74" x14ac:dyDescent="0.25">
      <c r="A345" s="16">
        <v>343</v>
      </c>
      <c r="B345" s="16">
        <v>2</v>
      </c>
      <c r="C345" s="31" t="s">
        <v>793</v>
      </c>
      <c r="D345" s="40">
        <f>июнь!D345-июнь!E345</f>
        <v>299.42444729468605</v>
      </c>
      <c r="E345" s="40">
        <f t="shared" si="5"/>
        <v>0</v>
      </c>
      <c r="F345" s="36"/>
      <c r="G345" s="36"/>
      <c r="H345" s="36"/>
      <c r="I345" s="27"/>
      <c r="J345" s="36"/>
      <c r="K345" s="36"/>
      <c r="L345" s="36"/>
      <c r="M345" s="36"/>
      <c r="N345" s="36"/>
      <c r="O345" s="29"/>
      <c r="P345" s="36"/>
      <c r="Q345" s="29"/>
      <c r="R345" s="36"/>
      <c r="S345" s="36"/>
      <c r="T345" s="36"/>
      <c r="U345" s="36"/>
      <c r="V345" s="36"/>
      <c r="W345" s="36"/>
      <c r="X345" s="36"/>
      <c r="Y345" s="29"/>
      <c r="Z345" s="36"/>
      <c r="AA345" s="66"/>
      <c r="AB345" s="36"/>
      <c r="AC345" s="36"/>
      <c r="AD345" s="36"/>
      <c r="AE345" s="36"/>
      <c r="AF345" s="36"/>
      <c r="AG345" s="36"/>
      <c r="AH345" s="29"/>
      <c r="AI345" s="36"/>
      <c r="AJ345" s="29"/>
      <c r="AK345" s="36"/>
      <c r="AL345" s="36"/>
      <c r="AM345" s="36"/>
      <c r="AN345" s="29"/>
      <c r="AO345" s="36"/>
      <c r="AP345" s="29"/>
      <c r="AQ345" s="36"/>
      <c r="AR345" s="29"/>
      <c r="AS345" s="36"/>
      <c r="AT345" s="36"/>
      <c r="AU345" s="36"/>
      <c r="AV345" s="29"/>
      <c r="AW345" s="36"/>
      <c r="AX345" s="36"/>
      <c r="AY345" s="36"/>
      <c r="AZ345" s="29"/>
      <c r="BA345" s="36"/>
      <c r="BB345" s="36"/>
      <c r="BC345" s="36"/>
      <c r="BD345" s="36"/>
      <c r="BE345" s="36"/>
      <c r="BF345" s="36"/>
      <c r="BG345" s="36"/>
      <c r="BH345" s="36"/>
      <c r="BI345" s="36"/>
      <c r="BJ345" s="29"/>
      <c r="BK345" s="36"/>
      <c r="BL345" s="29"/>
      <c r="BM345" s="36"/>
      <c r="BN345" s="36"/>
      <c r="BO345" s="36"/>
      <c r="BP345" s="29"/>
      <c r="BQ345" s="36"/>
      <c r="BR345" s="29"/>
      <c r="BS345" s="36"/>
      <c r="BT345" s="36"/>
      <c r="BU345" s="36"/>
      <c r="BV345" s="36"/>
    </row>
    <row r="346" spans="1:74" s="86" customFormat="1" x14ac:dyDescent="0.25">
      <c r="A346" s="79">
        <v>344</v>
      </c>
      <c r="B346" s="79">
        <v>2</v>
      </c>
      <c r="C346" s="80" t="s">
        <v>794</v>
      </c>
      <c r="D346" s="81">
        <f>июнь!D346-июнь!E346</f>
        <v>-137.79725611594202</v>
      </c>
      <c r="E346" s="81">
        <f t="shared" si="5"/>
        <v>5.1980000000000004</v>
      </c>
      <c r="F346" s="82"/>
      <c r="G346" s="82"/>
      <c r="H346" s="82"/>
      <c r="I346" s="83"/>
      <c r="J346" s="82"/>
      <c r="K346" s="82"/>
      <c r="L346" s="82"/>
      <c r="M346" s="82"/>
      <c r="N346" s="82"/>
      <c r="O346" s="84"/>
      <c r="P346" s="82"/>
      <c r="Q346" s="84"/>
      <c r="R346" s="82"/>
      <c r="S346" s="82"/>
      <c r="T346" s="82"/>
      <c r="U346" s="82">
        <v>5.0000000000000001E-3</v>
      </c>
      <c r="V346" s="82">
        <v>5.1980000000000004</v>
      </c>
      <c r="W346" s="82"/>
      <c r="X346" s="82"/>
      <c r="Y346" s="84"/>
      <c r="Z346" s="82"/>
      <c r="AA346" s="85"/>
      <c r="AB346" s="82"/>
      <c r="AC346" s="82"/>
      <c r="AD346" s="82"/>
      <c r="AE346" s="82"/>
      <c r="AF346" s="82"/>
      <c r="AG346" s="82"/>
      <c r="AH346" s="84"/>
      <c r="AI346" s="82"/>
      <c r="AJ346" s="84"/>
      <c r="AK346" s="82"/>
      <c r="AL346" s="82"/>
      <c r="AM346" s="82"/>
      <c r="AN346" s="84"/>
      <c r="AO346" s="82"/>
      <c r="AP346" s="84"/>
      <c r="AQ346" s="82"/>
      <c r="AR346" s="84"/>
      <c r="AS346" s="82"/>
      <c r="AT346" s="82"/>
      <c r="AU346" s="82"/>
      <c r="AV346" s="84"/>
      <c r="AW346" s="82"/>
      <c r="AX346" s="82"/>
      <c r="AY346" s="82"/>
      <c r="AZ346" s="84"/>
      <c r="BA346" s="82"/>
      <c r="BB346" s="82"/>
      <c r="BC346" s="82"/>
      <c r="BD346" s="82"/>
      <c r="BE346" s="82"/>
      <c r="BF346" s="82"/>
      <c r="BG346" s="82"/>
      <c r="BH346" s="82"/>
      <c r="BI346" s="82"/>
      <c r="BJ346" s="84"/>
      <c r="BK346" s="82"/>
      <c r="BL346" s="84"/>
      <c r="BM346" s="82"/>
      <c r="BN346" s="82"/>
      <c r="BO346" s="82"/>
      <c r="BP346" s="84"/>
      <c r="BQ346" s="82"/>
      <c r="BR346" s="84"/>
      <c r="BS346" s="82"/>
      <c r="BT346" s="82"/>
      <c r="BU346" s="82"/>
      <c r="BV346" s="82"/>
    </row>
    <row r="347" spans="1:74" x14ac:dyDescent="0.25">
      <c r="A347" s="16">
        <v>345</v>
      </c>
      <c r="B347" s="16">
        <v>2</v>
      </c>
      <c r="C347" s="31" t="s">
        <v>795</v>
      </c>
      <c r="D347" s="40">
        <f>июнь!D347-июнь!E347</f>
        <v>-199.21554603864737</v>
      </c>
      <c r="E347" s="40">
        <f t="shared" si="5"/>
        <v>0</v>
      </c>
      <c r="F347" s="36"/>
      <c r="G347" s="36"/>
      <c r="H347" s="36"/>
      <c r="I347" s="27"/>
      <c r="J347" s="36"/>
      <c r="K347" s="36"/>
      <c r="L347" s="36"/>
      <c r="M347" s="36"/>
      <c r="N347" s="36"/>
      <c r="O347" s="29"/>
      <c r="P347" s="36"/>
      <c r="Q347" s="29"/>
      <c r="R347" s="36"/>
      <c r="S347" s="36"/>
      <c r="T347" s="36"/>
      <c r="U347" s="36"/>
      <c r="V347" s="36"/>
      <c r="W347" s="36"/>
      <c r="X347" s="36"/>
      <c r="Y347" s="29"/>
      <c r="Z347" s="36"/>
      <c r="AA347" s="66"/>
      <c r="AB347" s="36"/>
      <c r="AC347" s="36"/>
      <c r="AD347" s="36"/>
      <c r="AE347" s="36"/>
      <c r="AF347" s="36"/>
      <c r="AG347" s="36"/>
      <c r="AH347" s="29"/>
      <c r="AI347" s="36"/>
      <c r="AJ347" s="29"/>
      <c r="AK347" s="36"/>
      <c r="AL347" s="36"/>
      <c r="AM347" s="36"/>
      <c r="AN347" s="29"/>
      <c r="AO347" s="36"/>
      <c r="AP347" s="29"/>
      <c r="AQ347" s="36"/>
      <c r="AR347" s="29"/>
      <c r="AS347" s="36"/>
      <c r="AT347" s="36"/>
      <c r="AU347" s="36"/>
      <c r="AV347" s="29"/>
      <c r="AW347" s="36"/>
      <c r="AX347" s="36"/>
      <c r="AY347" s="36"/>
      <c r="AZ347" s="29"/>
      <c r="BA347" s="36"/>
      <c r="BB347" s="36"/>
      <c r="BC347" s="36"/>
      <c r="BD347" s="36"/>
      <c r="BE347" s="36"/>
      <c r="BF347" s="36"/>
      <c r="BG347" s="36"/>
      <c r="BH347" s="36"/>
      <c r="BI347" s="36"/>
      <c r="BJ347" s="29"/>
      <c r="BK347" s="36"/>
      <c r="BL347" s="29"/>
      <c r="BM347" s="36"/>
      <c r="BN347" s="36"/>
      <c r="BO347" s="36"/>
      <c r="BP347" s="29"/>
      <c r="BQ347" s="36"/>
      <c r="BR347" s="29"/>
      <c r="BS347" s="36"/>
      <c r="BT347" s="36"/>
      <c r="BU347" s="36"/>
      <c r="BV347" s="36"/>
    </row>
    <row r="348" spans="1:74" x14ac:dyDescent="0.25">
      <c r="A348" s="16">
        <v>346</v>
      </c>
      <c r="B348" s="16">
        <v>2</v>
      </c>
      <c r="C348" s="31" t="s">
        <v>796</v>
      </c>
      <c r="D348" s="40">
        <f>июнь!D348-июнь!E348</f>
        <v>-115.73991028985506</v>
      </c>
      <c r="E348" s="40">
        <f t="shared" si="5"/>
        <v>0</v>
      </c>
      <c r="F348" s="36"/>
      <c r="G348" s="36"/>
      <c r="H348" s="36"/>
      <c r="I348" s="27"/>
      <c r="J348" s="36"/>
      <c r="K348" s="36"/>
      <c r="L348" s="36"/>
      <c r="M348" s="36"/>
      <c r="N348" s="36"/>
      <c r="O348" s="29"/>
      <c r="P348" s="36"/>
      <c r="Q348" s="29"/>
      <c r="R348" s="36"/>
      <c r="S348" s="36"/>
      <c r="T348" s="36"/>
      <c r="U348" s="36"/>
      <c r="V348" s="36"/>
      <c r="W348" s="36"/>
      <c r="X348" s="36"/>
      <c r="Y348" s="29"/>
      <c r="Z348" s="36"/>
      <c r="AA348" s="66"/>
      <c r="AB348" s="36"/>
      <c r="AC348" s="36"/>
      <c r="AD348" s="36"/>
      <c r="AE348" s="36"/>
      <c r="AF348" s="36"/>
      <c r="AG348" s="36"/>
      <c r="AH348" s="29"/>
      <c r="AI348" s="36"/>
      <c r="AJ348" s="29"/>
      <c r="AK348" s="36"/>
      <c r="AL348" s="36"/>
      <c r="AM348" s="36"/>
      <c r="AN348" s="29"/>
      <c r="AO348" s="36"/>
      <c r="AP348" s="29"/>
      <c r="AQ348" s="36"/>
      <c r="AR348" s="29"/>
      <c r="AS348" s="36"/>
      <c r="AT348" s="36"/>
      <c r="AU348" s="36"/>
      <c r="AV348" s="29"/>
      <c r="AW348" s="36"/>
      <c r="AX348" s="36"/>
      <c r="AY348" s="36"/>
      <c r="AZ348" s="29"/>
      <c r="BA348" s="36"/>
      <c r="BB348" s="36"/>
      <c r="BC348" s="36"/>
      <c r="BD348" s="36"/>
      <c r="BE348" s="36"/>
      <c r="BF348" s="36"/>
      <c r="BG348" s="36"/>
      <c r="BH348" s="36"/>
      <c r="BI348" s="36"/>
      <c r="BJ348" s="29"/>
      <c r="BK348" s="36"/>
      <c r="BL348" s="29"/>
      <c r="BM348" s="36"/>
      <c r="BN348" s="36"/>
      <c r="BO348" s="36"/>
      <c r="BP348" s="29"/>
      <c r="BQ348" s="36"/>
      <c r="BR348" s="29"/>
      <c r="BS348" s="36"/>
      <c r="BT348" s="36"/>
      <c r="BU348" s="36"/>
      <c r="BV348" s="36"/>
    </row>
    <row r="349" spans="1:74" x14ac:dyDescent="0.25">
      <c r="A349" s="16">
        <v>347</v>
      </c>
      <c r="B349" s="16">
        <v>2</v>
      </c>
      <c r="C349" s="31" t="s">
        <v>797</v>
      </c>
      <c r="D349" s="40">
        <f>июнь!D349-июнь!E349</f>
        <v>-359.67938348792268</v>
      </c>
      <c r="E349" s="40">
        <f t="shared" si="5"/>
        <v>0</v>
      </c>
      <c r="F349" s="36"/>
      <c r="G349" s="36"/>
      <c r="H349" s="36"/>
      <c r="I349" s="27"/>
      <c r="J349" s="36"/>
      <c r="K349" s="36"/>
      <c r="L349" s="36"/>
      <c r="M349" s="36"/>
      <c r="N349" s="36"/>
      <c r="O349" s="29"/>
      <c r="P349" s="36"/>
      <c r="Q349" s="29"/>
      <c r="R349" s="36"/>
      <c r="S349" s="36"/>
      <c r="T349" s="36"/>
      <c r="U349" s="36"/>
      <c r="V349" s="36"/>
      <c r="W349" s="36"/>
      <c r="X349" s="36"/>
      <c r="Y349" s="29"/>
      <c r="Z349" s="36"/>
      <c r="AA349" s="66"/>
      <c r="AB349" s="36"/>
      <c r="AC349" s="36"/>
      <c r="AD349" s="36"/>
      <c r="AE349" s="36"/>
      <c r="AF349" s="36"/>
      <c r="AG349" s="36"/>
      <c r="AH349" s="29"/>
      <c r="AI349" s="36"/>
      <c r="AJ349" s="29"/>
      <c r="AK349" s="36"/>
      <c r="AL349" s="36"/>
      <c r="AM349" s="36"/>
      <c r="AN349" s="29"/>
      <c r="AO349" s="36"/>
      <c r="AP349" s="29"/>
      <c r="AQ349" s="36"/>
      <c r="AR349" s="29"/>
      <c r="AS349" s="36"/>
      <c r="AT349" s="36"/>
      <c r="AU349" s="36"/>
      <c r="AV349" s="29"/>
      <c r="AW349" s="36"/>
      <c r="AX349" s="36"/>
      <c r="AY349" s="36"/>
      <c r="AZ349" s="29"/>
      <c r="BA349" s="36"/>
      <c r="BB349" s="36"/>
      <c r="BC349" s="36"/>
      <c r="BD349" s="36"/>
      <c r="BE349" s="36"/>
      <c r="BF349" s="36"/>
      <c r="BG349" s="36"/>
      <c r="BH349" s="36"/>
      <c r="BI349" s="36"/>
      <c r="BJ349" s="29"/>
      <c r="BK349" s="36"/>
      <c r="BL349" s="29"/>
      <c r="BM349" s="36"/>
      <c r="BN349" s="36"/>
      <c r="BO349" s="36"/>
      <c r="BP349" s="29"/>
      <c r="BQ349" s="36"/>
      <c r="BR349" s="29"/>
      <c r="BS349" s="36"/>
      <c r="BT349" s="36"/>
      <c r="BU349" s="36"/>
      <c r="BV349" s="36"/>
    </row>
    <row r="350" spans="1:74" s="86" customFormat="1" x14ac:dyDescent="0.25">
      <c r="A350" s="79">
        <v>348</v>
      </c>
      <c r="B350" s="79">
        <v>2</v>
      </c>
      <c r="C350" s="80" t="s">
        <v>798</v>
      </c>
      <c r="D350" s="81">
        <f>июнь!D350-июнь!E350</f>
        <v>-491.13511808695648</v>
      </c>
      <c r="E350" s="81">
        <f t="shared" si="5"/>
        <v>8.6950000000000003</v>
      </c>
      <c r="F350" s="82"/>
      <c r="G350" s="82"/>
      <c r="H350" s="82"/>
      <c r="I350" s="83"/>
      <c r="J350" s="82"/>
      <c r="K350" s="82"/>
      <c r="L350" s="82"/>
      <c r="M350" s="82"/>
      <c r="N350" s="82"/>
      <c r="O350" s="84"/>
      <c r="P350" s="82"/>
      <c r="Q350" s="84"/>
      <c r="R350" s="82"/>
      <c r="S350" s="82"/>
      <c r="T350" s="82"/>
      <c r="U350" s="82"/>
      <c r="V350" s="82"/>
      <c r="W350" s="82"/>
      <c r="X350" s="82"/>
      <c r="Y350" s="84"/>
      <c r="Z350" s="82"/>
      <c r="AA350" s="85"/>
      <c r="AB350" s="82"/>
      <c r="AC350" s="82"/>
      <c r="AD350" s="82"/>
      <c r="AE350" s="82"/>
      <c r="AF350" s="82"/>
      <c r="AG350" s="82"/>
      <c r="AH350" s="84">
        <v>5</v>
      </c>
      <c r="AI350" s="82">
        <v>8.6950000000000003</v>
      </c>
      <c r="AJ350" s="84"/>
      <c r="AK350" s="82"/>
      <c r="AL350" s="82"/>
      <c r="AM350" s="82"/>
      <c r="AN350" s="84"/>
      <c r="AO350" s="82"/>
      <c r="AP350" s="84"/>
      <c r="AQ350" s="82"/>
      <c r="AR350" s="84"/>
      <c r="AS350" s="82"/>
      <c r="AT350" s="82"/>
      <c r="AU350" s="82"/>
      <c r="AV350" s="84"/>
      <c r="AW350" s="82"/>
      <c r="AX350" s="82"/>
      <c r="AY350" s="82"/>
      <c r="AZ350" s="84"/>
      <c r="BA350" s="82"/>
      <c r="BB350" s="82"/>
      <c r="BC350" s="82"/>
      <c r="BD350" s="82"/>
      <c r="BE350" s="82"/>
      <c r="BF350" s="82"/>
      <c r="BG350" s="82"/>
      <c r="BH350" s="82"/>
      <c r="BI350" s="82"/>
      <c r="BJ350" s="84"/>
      <c r="BK350" s="82"/>
      <c r="BL350" s="84"/>
      <c r="BM350" s="82"/>
      <c r="BN350" s="82"/>
      <c r="BO350" s="82"/>
      <c r="BP350" s="84"/>
      <c r="BQ350" s="82"/>
      <c r="BR350" s="84"/>
      <c r="BS350" s="82"/>
      <c r="BT350" s="82"/>
      <c r="BU350" s="82"/>
      <c r="BV350" s="82"/>
    </row>
    <row r="351" spans="1:74" x14ac:dyDescent="0.25">
      <c r="A351" s="16">
        <v>349</v>
      </c>
      <c r="B351" s="16">
        <v>2</v>
      </c>
      <c r="C351" s="31" t="s">
        <v>799</v>
      </c>
      <c r="D351" s="40">
        <f>июнь!D351-июнь!E351</f>
        <v>-348.87075864734294</v>
      </c>
      <c r="E351" s="40">
        <f t="shared" si="5"/>
        <v>0</v>
      </c>
      <c r="F351" s="36"/>
      <c r="G351" s="36"/>
      <c r="H351" s="36"/>
      <c r="I351" s="27"/>
      <c r="J351" s="36"/>
      <c r="K351" s="36"/>
      <c r="L351" s="36"/>
      <c r="M351" s="36"/>
      <c r="N351" s="36"/>
      <c r="O351" s="29"/>
      <c r="P351" s="36"/>
      <c r="Q351" s="29"/>
      <c r="R351" s="36"/>
      <c r="S351" s="36"/>
      <c r="T351" s="36"/>
      <c r="U351" s="36"/>
      <c r="V351" s="36"/>
      <c r="W351" s="36"/>
      <c r="X351" s="36"/>
      <c r="Y351" s="29"/>
      <c r="Z351" s="36"/>
      <c r="AA351" s="66"/>
      <c r="AB351" s="36"/>
      <c r="AC351" s="36"/>
      <c r="AD351" s="36"/>
      <c r="AE351" s="36"/>
      <c r="AF351" s="36"/>
      <c r="AG351" s="36"/>
      <c r="AH351" s="29"/>
      <c r="AI351" s="36"/>
      <c r="AJ351" s="29"/>
      <c r="AK351" s="36"/>
      <c r="AL351" s="36"/>
      <c r="AM351" s="36"/>
      <c r="AN351" s="29"/>
      <c r="AO351" s="36"/>
      <c r="AP351" s="29"/>
      <c r="AQ351" s="36"/>
      <c r="AR351" s="29"/>
      <c r="AS351" s="36"/>
      <c r="AT351" s="36"/>
      <c r="AU351" s="36"/>
      <c r="AV351" s="29"/>
      <c r="AW351" s="36"/>
      <c r="AX351" s="36"/>
      <c r="AY351" s="36"/>
      <c r="AZ351" s="29"/>
      <c r="BA351" s="36"/>
      <c r="BB351" s="36"/>
      <c r="BC351" s="36"/>
      <c r="BD351" s="36"/>
      <c r="BE351" s="36"/>
      <c r="BF351" s="36"/>
      <c r="BG351" s="36"/>
      <c r="BH351" s="36"/>
      <c r="BI351" s="36"/>
      <c r="BJ351" s="29"/>
      <c r="BK351" s="36"/>
      <c r="BL351" s="29"/>
      <c r="BM351" s="36"/>
      <c r="BN351" s="36"/>
      <c r="BO351" s="36"/>
      <c r="BP351" s="29"/>
      <c r="BQ351" s="36"/>
      <c r="BR351" s="29"/>
      <c r="BS351" s="36"/>
      <c r="BT351" s="36"/>
      <c r="BU351" s="36"/>
      <c r="BV351" s="36"/>
    </row>
    <row r="352" spans="1:74" s="86" customFormat="1" x14ac:dyDescent="0.25">
      <c r="A352" s="79">
        <v>350</v>
      </c>
      <c r="B352" s="79">
        <v>2</v>
      </c>
      <c r="C352" s="80" t="s">
        <v>800</v>
      </c>
      <c r="D352" s="81">
        <f>июнь!D352-июнь!E352</f>
        <v>-467.58357166183566</v>
      </c>
      <c r="E352" s="81">
        <f t="shared" si="5"/>
        <v>7.1310000000000002</v>
      </c>
      <c r="F352" s="82"/>
      <c r="G352" s="82"/>
      <c r="H352" s="82"/>
      <c r="I352" s="83"/>
      <c r="J352" s="82"/>
      <c r="K352" s="82"/>
      <c r="L352" s="82"/>
      <c r="M352" s="82"/>
      <c r="N352" s="82"/>
      <c r="O352" s="84"/>
      <c r="P352" s="82"/>
      <c r="Q352" s="84"/>
      <c r="R352" s="82"/>
      <c r="S352" s="82"/>
      <c r="T352" s="82"/>
      <c r="U352" s="82"/>
      <c r="V352" s="82"/>
      <c r="W352" s="82"/>
      <c r="X352" s="82"/>
      <c r="Y352" s="84"/>
      <c r="Z352" s="82"/>
      <c r="AA352" s="85"/>
      <c r="AB352" s="82"/>
      <c r="AC352" s="82"/>
      <c r="AD352" s="82"/>
      <c r="AE352" s="82"/>
      <c r="AF352" s="82"/>
      <c r="AG352" s="82"/>
      <c r="AH352" s="84">
        <v>6</v>
      </c>
      <c r="AI352" s="82">
        <v>7.1310000000000002</v>
      </c>
      <c r="AJ352" s="84"/>
      <c r="AK352" s="82"/>
      <c r="AL352" s="82"/>
      <c r="AM352" s="82"/>
      <c r="AN352" s="84"/>
      <c r="AO352" s="82"/>
      <c r="AP352" s="84"/>
      <c r="AQ352" s="82"/>
      <c r="AR352" s="84"/>
      <c r="AS352" s="82"/>
      <c r="AT352" s="82"/>
      <c r="AU352" s="82"/>
      <c r="AV352" s="84"/>
      <c r="AW352" s="82"/>
      <c r="AX352" s="82"/>
      <c r="AY352" s="82"/>
      <c r="AZ352" s="84"/>
      <c r="BA352" s="82"/>
      <c r="BB352" s="82"/>
      <c r="BC352" s="82"/>
      <c r="BD352" s="82"/>
      <c r="BE352" s="82"/>
      <c r="BF352" s="82"/>
      <c r="BG352" s="82"/>
      <c r="BH352" s="82"/>
      <c r="BI352" s="82"/>
      <c r="BJ352" s="84"/>
      <c r="BK352" s="82"/>
      <c r="BL352" s="84"/>
      <c r="BM352" s="82"/>
      <c r="BN352" s="82"/>
      <c r="BO352" s="82"/>
      <c r="BP352" s="84"/>
      <c r="BQ352" s="82"/>
      <c r="BR352" s="84"/>
      <c r="BS352" s="82"/>
      <c r="BT352" s="82"/>
      <c r="BU352" s="82"/>
      <c r="BV352" s="82"/>
    </row>
    <row r="353" spans="1:75" ht="16.5" customHeight="1" x14ac:dyDescent="0.25">
      <c r="A353" s="16">
        <v>351</v>
      </c>
      <c r="B353" s="16">
        <v>3</v>
      </c>
      <c r="C353" s="31" t="s">
        <v>801</v>
      </c>
      <c r="D353" s="40">
        <f>июнь!D353-июнь!E353</f>
        <v>182.22402371980672</v>
      </c>
      <c r="E353" s="40">
        <f t="shared" si="5"/>
        <v>0</v>
      </c>
      <c r="F353" s="36"/>
      <c r="G353" s="36"/>
      <c r="H353" s="36"/>
      <c r="I353" s="27"/>
      <c r="J353" s="36"/>
      <c r="K353" s="36"/>
      <c r="L353" s="36"/>
      <c r="M353" s="36"/>
      <c r="N353" s="36"/>
      <c r="O353" s="29"/>
      <c r="P353" s="36"/>
      <c r="Q353" s="29"/>
      <c r="R353" s="36"/>
      <c r="S353" s="36"/>
      <c r="T353" s="36"/>
      <c r="U353" s="36"/>
      <c r="V353" s="36"/>
      <c r="W353" s="36"/>
      <c r="X353" s="36"/>
      <c r="Y353" s="29"/>
      <c r="Z353" s="36"/>
      <c r="AA353" s="66"/>
      <c r="AB353" s="36"/>
      <c r="AC353" s="36"/>
      <c r="AD353" s="36"/>
      <c r="AE353" s="36"/>
      <c r="AF353" s="36"/>
      <c r="AG353" s="36"/>
      <c r="AH353" s="29"/>
      <c r="AI353" s="36"/>
      <c r="AJ353" s="29"/>
      <c r="AK353" s="36"/>
      <c r="AL353" s="36"/>
      <c r="AM353" s="36"/>
      <c r="AN353" s="29"/>
      <c r="AO353" s="36"/>
      <c r="AP353" s="29"/>
      <c r="AQ353" s="36"/>
      <c r="AR353" s="29"/>
      <c r="AS353" s="36"/>
      <c r="AT353" s="36"/>
      <c r="AU353" s="36"/>
      <c r="AV353" s="29"/>
      <c r="AW353" s="36"/>
      <c r="AX353" s="36"/>
      <c r="AY353" s="36"/>
      <c r="AZ353" s="29"/>
      <c r="BA353" s="36"/>
      <c r="BB353" s="36"/>
      <c r="BC353" s="36"/>
      <c r="BD353" s="36"/>
      <c r="BE353" s="36"/>
      <c r="BF353" s="36"/>
      <c r="BG353" s="36"/>
      <c r="BH353" s="36"/>
      <c r="BI353" s="36"/>
      <c r="BJ353" s="29"/>
      <c r="BK353" s="36"/>
      <c r="BL353" s="29"/>
      <c r="BM353" s="36"/>
      <c r="BN353" s="36"/>
      <c r="BO353" s="36"/>
      <c r="BP353" s="29"/>
      <c r="BQ353" s="36"/>
      <c r="BR353" s="29"/>
      <c r="BS353" s="36"/>
      <c r="BT353" s="36"/>
      <c r="BU353" s="36"/>
      <c r="BV353" s="36"/>
    </row>
    <row r="354" spans="1:75" x14ac:dyDescent="0.25">
      <c r="A354" s="16">
        <v>352</v>
      </c>
      <c r="B354" s="16">
        <v>3</v>
      </c>
      <c r="C354" s="31" t="s">
        <v>802</v>
      </c>
      <c r="D354" s="40">
        <f>июнь!D354-июнь!E354</f>
        <v>109.52723978743958</v>
      </c>
      <c r="E354" s="40">
        <f t="shared" si="5"/>
        <v>0</v>
      </c>
      <c r="F354" s="36"/>
      <c r="G354" s="36"/>
      <c r="H354" s="36"/>
      <c r="I354" s="27"/>
      <c r="J354" s="36"/>
      <c r="K354" s="36"/>
      <c r="L354" s="36"/>
      <c r="M354" s="36"/>
      <c r="N354" s="36"/>
      <c r="O354" s="29"/>
      <c r="P354" s="36"/>
      <c r="Q354" s="29"/>
      <c r="R354" s="36"/>
      <c r="S354" s="36"/>
      <c r="T354" s="36"/>
      <c r="U354" s="36"/>
      <c r="V354" s="36"/>
      <c r="W354" s="36"/>
      <c r="X354" s="36"/>
      <c r="Y354" s="29"/>
      <c r="Z354" s="36"/>
      <c r="AA354" s="66"/>
      <c r="AB354" s="36"/>
      <c r="AC354" s="36"/>
      <c r="AD354" s="36"/>
      <c r="AE354" s="36"/>
      <c r="AF354" s="36"/>
      <c r="AG354" s="36"/>
      <c r="AH354" s="29"/>
      <c r="AI354" s="36"/>
      <c r="AJ354" s="29"/>
      <c r="AK354" s="36"/>
      <c r="AL354" s="36"/>
      <c r="AM354" s="36"/>
      <c r="AN354" s="29"/>
      <c r="AO354" s="36"/>
      <c r="AP354" s="29"/>
      <c r="AQ354" s="36"/>
      <c r="AR354" s="29"/>
      <c r="AS354" s="36"/>
      <c r="AT354" s="36"/>
      <c r="AU354" s="36"/>
      <c r="AV354" s="29"/>
      <c r="AW354" s="36"/>
      <c r="AX354" s="36"/>
      <c r="AY354" s="36"/>
      <c r="AZ354" s="29"/>
      <c r="BA354" s="36"/>
      <c r="BB354" s="36"/>
      <c r="BC354" s="36"/>
      <c r="BD354" s="36"/>
      <c r="BE354" s="36"/>
      <c r="BF354" s="36"/>
      <c r="BG354" s="36"/>
      <c r="BH354" s="36"/>
      <c r="BI354" s="36"/>
      <c r="BJ354" s="29"/>
      <c r="BK354" s="36"/>
      <c r="BL354" s="29"/>
      <c r="BM354" s="36"/>
      <c r="BN354" s="36"/>
      <c r="BO354" s="36"/>
      <c r="BP354" s="29"/>
      <c r="BQ354" s="36"/>
      <c r="BR354" s="29"/>
      <c r="BS354" s="36"/>
      <c r="BT354" s="36"/>
      <c r="BU354" s="36"/>
      <c r="BV354" s="36"/>
    </row>
    <row r="355" spans="1:75" x14ac:dyDescent="0.25">
      <c r="A355" s="16">
        <v>353</v>
      </c>
      <c r="B355" s="16">
        <v>3</v>
      </c>
      <c r="C355" s="31" t="s">
        <v>803</v>
      </c>
      <c r="D355" s="40">
        <f>июнь!D355-июнь!E355</f>
        <v>1152.4188796618355</v>
      </c>
      <c r="E355" s="40">
        <f t="shared" si="5"/>
        <v>0</v>
      </c>
      <c r="F355" s="36"/>
      <c r="G355" s="36"/>
      <c r="H355" s="36"/>
      <c r="I355" s="27"/>
      <c r="J355" s="36"/>
      <c r="K355" s="36"/>
      <c r="L355" s="36"/>
      <c r="M355" s="36"/>
      <c r="N355" s="36"/>
      <c r="O355" s="29"/>
      <c r="P355" s="36"/>
      <c r="Q355" s="29"/>
      <c r="R355" s="36"/>
      <c r="S355" s="36"/>
      <c r="T355" s="36"/>
      <c r="U355" s="36"/>
      <c r="V355" s="36"/>
      <c r="W355" s="36"/>
      <c r="X355" s="36"/>
      <c r="Y355" s="29"/>
      <c r="Z355" s="36"/>
      <c r="AA355" s="66"/>
      <c r="AB355" s="36"/>
      <c r="AC355" s="36"/>
      <c r="AD355" s="36"/>
      <c r="AE355" s="36"/>
      <c r="AF355" s="36"/>
      <c r="AG355" s="36"/>
      <c r="AH355" s="29"/>
      <c r="AI355" s="36"/>
      <c r="AJ355" s="29"/>
      <c r="AK355" s="36"/>
      <c r="AL355" s="36"/>
      <c r="AM355" s="36"/>
      <c r="AN355" s="29"/>
      <c r="AO355" s="36"/>
      <c r="AP355" s="29"/>
      <c r="AQ355" s="36"/>
      <c r="AR355" s="29"/>
      <c r="AS355" s="36"/>
      <c r="AT355" s="36"/>
      <c r="AU355" s="36"/>
      <c r="AV355" s="29"/>
      <c r="AW355" s="36"/>
      <c r="AX355" s="36"/>
      <c r="AY355" s="36"/>
      <c r="AZ355" s="29"/>
      <c r="BA355" s="36"/>
      <c r="BB355" s="36"/>
      <c r="BC355" s="36"/>
      <c r="BD355" s="36"/>
      <c r="BE355" s="36"/>
      <c r="BF355" s="36"/>
      <c r="BG355" s="36"/>
      <c r="BH355" s="36"/>
      <c r="BI355" s="36"/>
      <c r="BJ355" s="29"/>
      <c r="BK355" s="36"/>
      <c r="BL355" s="29"/>
      <c r="BM355" s="36"/>
      <c r="BN355" s="36"/>
      <c r="BO355" s="36"/>
      <c r="BP355" s="29"/>
      <c r="BQ355" s="36"/>
      <c r="BR355" s="29"/>
      <c r="BS355" s="36"/>
      <c r="BT355" s="36"/>
      <c r="BU355" s="36"/>
      <c r="BV355" s="36"/>
    </row>
    <row r="356" spans="1:75" x14ac:dyDescent="0.25">
      <c r="A356" s="16">
        <v>354</v>
      </c>
      <c r="B356" s="16">
        <v>3</v>
      </c>
      <c r="C356" s="31" t="s">
        <v>804</v>
      </c>
      <c r="D356" s="40">
        <f>июнь!D356-июнь!E356</f>
        <v>386.95170179710141</v>
      </c>
      <c r="E356" s="40">
        <f t="shared" si="5"/>
        <v>0</v>
      </c>
      <c r="F356" s="36"/>
      <c r="G356" s="36"/>
      <c r="H356" s="36"/>
      <c r="I356" s="27"/>
      <c r="J356" s="36"/>
      <c r="K356" s="36"/>
      <c r="L356" s="36"/>
      <c r="M356" s="36"/>
      <c r="N356" s="36"/>
      <c r="O356" s="29"/>
      <c r="P356" s="36"/>
      <c r="Q356" s="29"/>
      <c r="R356" s="36"/>
      <c r="S356" s="36"/>
      <c r="T356" s="36"/>
      <c r="U356" s="36"/>
      <c r="V356" s="36"/>
      <c r="W356" s="36"/>
      <c r="X356" s="36"/>
      <c r="Y356" s="29"/>
      <c r="Z356" s="36"/>
      <c r="AA356" s="66"/>
      <c r="AB356" s="36"/>
      <c r="AC356" s="36"/>
      <c r="AD356" s="36"/>
      <c r="AE356" s="36"/>
      <c r="AF356" s="36"/>
      <c r="AG356" s="36"/>
      <c r="AH356" s="29"/>
      <c r="AI356" s="36"/>
      <c r="AJ356" s="29"/>
      <c r="AK356" s="36"/>
      <c r="AL356" s="36"/>
      <c r="AM356" s="36"/>
      <c r="AN356" s="29"/>
      <c r="AO356" s="36"/>
      <c r="AP356" s="29"/>
      <c r="AQ356" s="36"/>
      <c r="AR356" s="29"/>
      <c r="AS356" s="36"/>
      <c r="AT356" s="36"/>
      <c r="AU356" s="36"/>
      <c r="AV356" s="29"/>
      <c r="AW356" s="36"/>
      <c r="AX356" s="36"/>
      <c r="AY356" s="36"/>
      <c r="AZ356" s="29"/>
      <c r="BA356" s="36"/>
      <c r="BB356" s="36"/>
      <c r="BC356" s="36"/>
      <c r="BD356" s="36"/>
      <c r="BE356" s="36"/>
      <c r="BF356" s="36"/>
      <c r="BG356" s="36"/>
      <c r="BH356" s="36"/>
      <c r="BI356" s="36"/>
      <c r="BJ356" s="29"/>
      <c r="BK356" s="36"/>
      <c r="BL356" s="29"/>
      <c r="BM356" s="36"/>
      <c r="BN356" s="36"/>
      <c r="BO356" s="36"/>
      <c r="BP356" s="29"/>
      <c r="BQ356" s="36"/>
      <c r="BR356" s="29"/>
      <c r="BS356" s="36"/>
      <c r="BT356" s="36"/>
      <c r="BU356" s="36"/>
      <c r="BV356" s="36"/>
    </row>
    <row r="357" spans="1:75" s="86" customFormat="1" x14ac:dyDescent="0.25">
      <c r="A357" s="79">
        <v>355</v>
      </c>
      <c r="B357" s="79">
        <v>3</v>
      </c>
      <c r="C357" s="80" t="s">
        <v>805</v>
      </c>
      <c r="D357" s="81">
        <f>июнь!D357-июнь!E357</f>
        <v>-1354.3961600096623</v>
      </c>
      <c r="E357" s="81">
        <f t="shared" si="5"/>
        <v>1.0569999999999999</v>
      </c>
      <c r="F357" s="82"/>
      <c r="G357" s="82"/>
      <c r="H357" s="82"/>
      <c r="I357" s="83"/>
      <c r="J357" s="82"/>
      <c r="K357" s="82"/>
      <c r="L357" s="82"/>
      <c r="M357" s="82"/>
      <c r="N357" s="82"/>
      <c r="O357" s="84"/>
      <c r="P357" s="82"/>
      <c r="Q357" s="84"/>
      <c r="R357" s="82"/>
      <c r="S357" s="82"/>
      <c r="T357" s="82"/>
      <c r="U357" s="82"/>
      <c r="V357" s="82"/>
      <c r="W357" s="82"/>
      <c r="X357" s="82"/>
      <c r="Y357" s="84"/>
      <c r="Z357" s="82"/>
      <c r="AA357" s="85"/>
      <c r="AB357" s="82"/>
      <c r="AC357" s="82"/>
      <c r="AD357" s="82"/>
      <c r="AE357" s="82"/>
      <c r="AF357" s="82"/>
      <c r="AG357" s="82"/>
      <c r="AH357" s="84"/>
      <c r="AI357" s="82"/>
      <c r="AJ357" s="84"/>
      <c r="AK357" s="82"/>
      <c r="AL357" s="82"/>
      <c r="AM357" s="82"/>
      <c r="AN357" s="84"/>
      <c r="AO357" s="82"/>
      <c r="AP357" s="84"/>
      <c r="AQ357" s="82"/>
      <c r="AR357" s="84"/>
      <c r="AS357" s="82"/>
      <c r="AT357" s="82"/>
      <c r="AU357" s="82"/>
      <c r="AV357" s="84"/>
      <c r="AW357" s="82"/>
      <c r="AX357" s="82"/>
      <c r="AY357" s="82"/>
      <c r="AZ357" s="84"/>
      <c r="BA357" s="82"/>
      <c r="BB357" s="82"/>
      <c r="BC357" s="82"/>
      <c r="BD357" s="82"/>
      <c r="BE357" s="82"/>
      <c r="BF357" s="82"/>
      <c r="BG357" s="82"/>
      <c r="BH357" s="82"/>
      <c r="BI357" s="82"/>
      <c r="BJ357" s="84"/>
      <c r="BK357" s="82"/>
      <c r="BL357" s="84"/>
      <c r="BM357" s="82"/>
      <c r="BN357" s="82"/>
      <c r="BO357" s="82"/>
      <c r="BP357" s="84"/>
      <c r="BQ357" s="82"/>
      <c r="BR357" s="84"/>
      <c r="BS357" s="82"/>
      <c r="BT357" s="82"/>
      <c r="BU357" s="82"/>
      <c r="BV357" s="82">
        <v>1.0569999999999999</v>
      </c>
      <c r="BW357" s="86" t="s">
        <v>1166</v>
      </c>
    </row>
    <row r="358" spans="1:75" s="86" customFormat="1" x14ac:dyDescent="0.25">
      <c r="A358" s="79">
        <v>356</v>
      </c>
      <c r="B358" s="79">
        <v>3</v>
      </c>
      <c r="C358" s="80" t="s">
        <v>806</v>
      </c>
      <c r="D358" s="81">
        <f>июнь!D358-июнь!E358</f>
        <v>-3041.3272394685982</v>
      </c>
      <c r="E358" s="81">
        <f t="shared" si="5"/>
        <v>2.8650000000000002</v>
      </c>
      <c r="F358" s="82"/>
      <c r="G358" s="82"/>
      <c r="H358" s="82"/>
      <c r="I358" s="83"/>
      <c r="J358" s="82"/>
      <c r="K358" s="82"/>
      <c r="L358" s="82"/>
      <c r="M358" s="82"/>
      <c r="N358" s="82"/>
      <c r="O358" s="84"/>
      <c r="P358" s="82"/>
      <c r="Q358" s="84"/>
      <c r="R358" s="82"/>
      <c r="S358" s="82"/>
      <c r="T358" s="82"/>
      <c r="U358" s="82"/>
      <c r="V358" s="82"/>
      <c r="W358" s="82"/>
      <c r="X358" s="82"/>
      <c r="Y358" s="84"/>
      <c r="Z358" s="82"/>
      <c r="AA358" s="85"/>
      <c r="AB358" s="82"/>
      <c r="AC358" s="82"/>
      <c r="AD358" s="82"/>
      <c r="AE358" s="82"/>
      <c r="AF358" s="82"/>
      <c r="AG358" s="82"/>
      <c r="AH358" s="84"/>
      <c r="AI358" s="82"/>
      <c r="AJ358" s="84"/>
      <c r="AK358" s="82"/>
      <c r="AL358" s="82"/>
      <c r="AM358" s="82"/>
      <c r="AN358" s="84"/>
      <c r="AO358" s="82"/>
      <c r="AP358" s="84"/>
      <c r="AQ358" s="82"/>
      <c r="AR358" s="84"/>
      <c r="AS358" s="82"/>
      <c r="AT358" s="82"/>
      <c r="AU358" s="82"/>
      <c r="AV358" s="84"/>
      <c r="AW358" s="82"/>
      <c r="AX358" s="82"/>
      <c r="AY358" s="82"/>
      <c r="AZ358" s="84"/>
      <c r="BA358" s="82"/>
      <c r="BB358" s="82"/>
      <c r="BC358" s="82"/>
      <c r="BD358" s="82"/>
      <c r="BE358" s="82"/>
      <c r="BF358" s="82"/>
      <c r="BG358" s="82"/>
      <c r="BH358" s="82"/>
      <c r="BI358" s="82"/>
      <c r="BJ358" s="84"/>
      <c r="BK358" s="82"/>
      <c r="BL358" s="84"/>
      <c r="BM358" s="82"/>
      <c r="BN358" s="82"/>
      <c r="BO358" s="82"/>
      <c r="BP358" s="84">
        <v>1</v>
      </c>
      <c r="BQ358" s="82">
        <v>2.8650000000000002</v>
      </c>
      <c r="BR358" s="84"/>
      <c r="BS358" s="82"/>
      <c r="BT358" s="82"/>
      <c r="BU358" s="82"/>
      <c r="BV358" s="82"/>
    </row>
    <row r="359" spans="1:75" s="86" customFormat="1" x14ac:dyDescent="0.25">
      <c r="A359" s="79">
        <v>357</v>
      </c>
      <c r="B359" s="79">
        <v>3</v>
      </c>
      <c r="C359" s="80" t="s">
        <v>807</v>
      </c>
      <c r="D359" s="81">
        <f>июнь!D359-июнь!E359</f>
        <v>4505.4191537777788</v>
      </c>
      <c r="E359" s="81">
        <f t="shared" si="5"/>
        <v>20.943999999999999</v>
      </c>
      <c r="F359" s="82"/>
      <c r="G359" s="82"/>
      <c r="H359" s="82"/>
      <c r="I359" s="83"/>
      <c r="J359" s="82"/>
      <c r="K359" s="82"/>
      <c r="L359" s="82"/>
      <c r="M359" s="82"/>
      <c r="N359" s="82"/>
      <c r="O359" s="84"/>
      <c r="P359" s="82"/>
      <c r="Q359" s="84"/>
      <c r="R359" s="82"/>
      <c r="S359" s="82"/>
      <c r="T359" s="82"/>
      <c r="U359" s="82"/>
      <c r="V359" s="82"/>
      <c r="W359" s="82"/>
      <c r="X359" s="82"/>
      <c r="Y359" s="84"/>
      <c r="Z359" s="82"/>
      <c r="AA359" s="85"/>
      <c r="AB359" s="82"/>
      <c r="AC359" s="82"/>
      <c r="AD359" s="82"/>
      <c r="AE359" s="82"/>
      <c r="AF359" s="82"/>
      <c r="AG359" s="82"/>
      <c r="AH359" s="84"/>
      <c r="AI359" s="82"/>
      <c r="AJ359" s="84"/>
      <c r="AK359" s="82"/>
      <c r="AL359" s="82"/>
      <c r="AM359" s="82"/>
      <c r="AN359" s="84"/>
      <c r="AO359" s="82"/>
      <c r="AP359" s="84"/>
      <c r="AQ359" s="82"/>
      <c r="AR359" s="84"/>
      <c r="AS359" s="82"/>
      <c r="AT359" s="82"/>
      <c r="AU359" s="82"/>
      <c r="AV359" s="84"/>
      <c r="AW359" s="82"/>
      <c r="AX359" s="82"/>
      <c r="AY359" s="82"/>
      <c r="AZ359" s="84"/>
      <c r="BA359" s="82"/>
      <c r="BB359" s="82"/>
      <c r="BC359" s="82"/>
      <c r="BD359" s="82"/>
      <c r="BE359" s="82"/>
      <c r="BF359" s="82"/>
      <c r="BG359" s="82"/>
      <c r="BH359" s="82"/>
      <c r="BI359" s="82"/>
      <c r="BJ359" s="84"/>
      <c r="BK359" s="82"/>
      <c r="BL359" s="84"/>
      <c r="BM359" s="82"/>
      <c r="BN359" s="82"/>
      <c r="BO359" s="82"/>
      <c r="BP359" s="84"/>
      <c r="BQ359" s="82"/>
      <c r="BR359" s="84"/>
      <c r="BS359" s="82"/>
      <c r="BT359" s="82"/>
      <c r="BU359" s="82"/>
      <c r="BV359" s="82">
        <v>20.943999999999999</v>
      </c>
      <c r="BW359" s="86" t="s">
        <v>1159</v>
      </c>
    </row>
    <row r="360" spans="1:75" x14ac:dyDescent="0.25">
      <c r="A360" s="16">
        <v>358</v>
      </c>
      <c r="B360" s="16">
        <v>3</v>
      </c>
      <c r="C360" s="31" t="s">
        <v>919</v>
      </c>
      <c r="D360" s="40">
        <f>июнь!D360-июнь!E360</f>
        <v>213.53845666666666</v>
      </c>
      <c r="E360" s="40">
        <f t="shared" si="5"/>
        <v>0</v>
      </c>
      <c r="F360" s="36"/>
      <c r="G360" s="36"/>
      <c r="H360" s="36"/>
      <c r="I360" s="27"/>
      <c r="J360" s="36"/>
      <c r="K360" s="36"/>
      <c r="L360" s="36"/>
      <c r="M360" s="36"/>
      <c r="N360" s="36"/>
      <c r="O360" s="29"/>
      <c r="P360" s="36"/>
      <c r="Q360" s="29"/>
      <c r="R360" s="36"/>
      <c r="S360" s="36"/>
      <c r="T360" s="36"/>
      <c r="U360" s="36"/>
      <c r="V360" s="36"/>
      <c r="W360" s="36"/>
      <c r="X360" s="36"/>
      <c r="Y360" s="29"/>
      <c r="Z360" s="36"/>
      <c r="AA360" s="66"/>
      <c r="AB360" s="36"/>
      <c r="AC360" s="36"/>
      <c r="AD360" s="36"/>
      <c r="AE360" s="36"/>
      <c r="AF360" s="36"/>
      <c r="AG360" s="36"/>
      <c r="AH360" s="29"/>
      <c r="AI360" s="36"/>
      <c r="AJ360" s="29"/>
      <c r="AK360" s="36"/>
      <c r="AL360" s="36"/>
      <c r="AM360" s="36"/>
      <c r="AN360" s="29"/>
      <c r="AO360" s="36"/>
      <c r="AP360" s="29"/>
      <c r="AQ360" s="36"/>
      <c r="AR360" s="29"/>
      <c r="AS360" s="36"/>
      <c r="AT360" s="36"/>
      <c r="AU360" s="36"/>
      <c r="AV360" s="29"/>
      <c r="AW360" s="36"/>
      <c r="AX360" s="36"/>
      <c r="AY360" s="36"/>
      <c r="AZ360" s="29"/>
      <c r="BA360" s="36"/>
      <c r="BB360" s="36"/>
      <c r="BC360" s="36"/>
      <c r="BD360" s="36"/>
      <c r="BE360" s="36"/>
      <c r="BF360" s="36"/>
      <c r="BG360" s="36"/>
      <c r="BH360" s="36"/>
      <c r="BI360" s="36"/>
      <c r="BJ360" s="29"/>
      <c r="BK360" s="36"/>
      <c r="BL360" s="29"/>
      <c r="BM360" s="36"/>
      <c r="BN360" s="36"/>
      <c r="BO360" s="36"/>
      <c r="BP360" s="29"/>
      <c r="BQ360" s="36"/>
      <c r="BR360" s="29"/>
      <c r="BS360" s="36"/>
      <c r="BT360" s="36"/>
      <c r="BU360" s="36"/>
      <c r="BV360" s="36"/>
    </row>
    <row r="361" spans="1:75" x14ac:dyDescent="0.25">
      <c r="A361" s="16">
        <v>359</v>
      </c>
      <c r="B361" s="16">
        <v>3</v>
      </c>
      <c r="C361" s="31" t="s">
        <v>920</v>
      </c>
      <c r="D361" s="40">
        <f>июнь!D361-июнь!E361</f>
        <v>-257.86639592270535</v>
      </c>
      <c r="E361" s="40">
        <f t="shared" si="5"/>
        <v>0</v>
      </c>
      <c r="F361" s="36"/>
      <c r="G361" s="36"/>
      <c r="H361" s="36"/>
      <c r="I361" s="27"/>
      <c r="J361" s="36"/>
      <c r="K361" s="36"/>
      <c r="L361" s="36"/>
      <c r="M361" s="36"/>
      <c r="N361" s="36"/>
      <c r="O361" s="29"/>
      <c r="P361" s="36"/>
      <c r="Q361" s="29"/>
      <c r="R361" s="36"/>
      <c r="S361" s="36"/>
      <c r="T361" s="36"/>
      <c r="U361" s="36"/>
      <c r="V361" s="36"/>
      <c r="W361" s="36"/>
      <c r="X361" s="36"/>
      <c r="Y361" s="29"/>
      <c r="Z361" s="36"/>
      <c r="AA361" s="66"/>
      <c r="AB361" s="36"/>
      <c r="AC361" s="36"/>
      <c r="AD361" s="36"/>
      <c r="AE361" s="36"/>
      <c r="AF361" s="36"/>
      <c r="AG361" s="36"/>
      <c r="AH361" s="29"/>
      <c r="AI361" s="36"/>
      <c r="AJ361" s="29"/>
      <c r="AK361" s="36"/>
      <c r="AL361" s="36"/>
      <c r="AM361" s="36"/>
      <c r="AN361" s="29"/>
      <c r="AO361" s="36"/>
      <c r="AP361" s="29"/>
      <c r="AQ361" s="36"/>
      <c r="AR361" s="29"/>
      <c r="AS361" s="36"/>
      <c r="AT361" s="36"/>
      <c r="AU361" s="36"/>
      <c r="AV361" s="29"/>
      <c r="AW361" s="36"/>
      <c r="AX361" s="36"/>
      <c r="AY361" s="36"/>
      <c r="AZ361" s="29"/>
      <c r="BA361" s="36"/>
      <c r="BB361" s="36"/>
      <c r="BC361" s="36"/>
      <c r="BD361" s="36"/>
      <c r="BE361" s="36"/>
      <c r="BF361" s="36"/>
      <c r="BG361" s="36"/>
      <c r="BH361" s="36"/>
      <c r="BI361" s="36"/>
      <c r="BJ361" s="29"/>
      <c r="BK361" s="36"/>
      <c r="BL361" s="29"/>
      <c r="BM361" s="36"/>
      <c r="BN361" s="36"/>
      <c r="BO361" s="36"/>
      <c r="BP361" s="29"/>
      <c r="BQ361" s="36"/>
      <c r="BR361" s="29"/>
      <c r="BS361" s="36"/>
      <c r="BT361" s="36"/>
      <c r="BU361" s="36"/>
      <c r="BV361" s="36"/>
    </row>
    <row r="362" spans="1:75" x14ac:dyDescent="0.25">
      <c r="A362" s="16">
        <v>360</v>
      </c>
      <c r="B362" s="16">
        <v>3</v>
      </c>
      <c r="C362" s="31" t="s">
        <v>808</v>
      </c>
      <c r="D362" s="40">
        <f>июнь!D362-июнь!E362</f>
        <v>927.01365319806757</v>
      </c>
      <c r="E362" s="40">
        <f t="shared" si="5"/>
        <v>0</v>
      </c>
      <c r="F362" s="36"/>
      <c r="G362" s="36"/>
      <c r="H362" s="36"/>
      <c r="I362" s="27"/>
      <c r="J362" s="36"/>
      <c r="K362" s="36"/>
      <c r="L362" s="36"/>
      <c r="M362" s="36"/>
      <c r="N362" s="36"/>
      <c r="O362" s="29"/>
      <c r="P362" s="36"/>
      <c r="Q362" s="29"/>
      <c r="R362" s="36"/>
      <c r="S362" s="36"/>
      <c r="T362" s="36"/>
      <c r="U362" s="36"/>
      <c r="V362" s="36"/>
      <c r="W362" s="36"/>
      <c r="X362" s="36"/>
      <c r="Y362" s="29"/>
      <c r="Z362" s="36"/>
      <c r="AA362" s="66"/>
      <c r="AB362" s="36"/>
      <c r="AC362" s="36"/>
      <c r="AD362" s="36"/>
      <c r="AE362" s="36"/>
      <c r="AF362" s="36"/>
      <c r="AG362" s="36"/>
      <c r="AH362" s="29"/>
      <c r="AI362" s="36"/>
      <c r="AJ362" s="29"/>
      <c r="AK362" s="36"/>
      <c r="AL362" s="36"/>
      <c r="AM362" s="36"/>
      <c r="AN362" s="29"/>
      <c r="AO362" s="36"/>
      <c r="AP362" s="29"/>
      <c r="AQ362" s="36"/>
      <c r="AR362" s="29"/>
      <c r="AS362" s="36"/>
      <c r="AT362" s="36"/>
      <c r="AU362" s="36"/>
      <c r="AV362" s="29"/>
      <c r="AW362" s="36"/>
      <c r="AX362" s="36"/>
      <c r="AY362" s="36"/>
      <c r="AZ362" s="29"/>
      <c r="BA362" s="36"/>
      <c r="BB362" s="36"/>
      <c r="BC362" s="36"/>
      <c r="BD362" s="36"/>
      <c r="BE362" s="36"/>
      <c r="BF362" s="36"/>
      <c r="BG362" s="36"/>
      <c r="BH362" s="36"/>
      <c r="BI362" s="36"/>
      <c r="BJ362" s="29"/>
      <c r="BK362" s="36"/>
      <c r="BL362" s="29"/>
      <c r="BM362" s="36"/>
      <c r="BN362" s="36"/>
      <c r="BO362" s="36"/>
      <c r="BP362" s="29"/>
      <c r="BQ362" s="36"/>
      <c r="BR362" s="29"/>
      <c r="BS362" s="36"/>
      <c r="BT362" s="36"/>
      <c r="BU362" s="36"/>
      <c r="BV362" s="36"/>
    </row>
    <row r="363" spans="1:75" x14ac:dyDescent="0.25">
      <c r="A363" s="16">
        <v>361</v>
      </c>
      <c r="B363" s="16">
        <v>3</v>
      </c>
      <c r="C363" s="31" t="s">
        <v>809</v>
      </c>
      <c r="D363" s="40">
        <f>июнь!D363-июнь!E363</f>
        <v>-104.3501917874396</v>
      </c>
      <c r="E363" s="40">
        <f t="shared" si="5"/>
        <v>0</v>
      </c>
      <c r="F363" s="36"/>
      <c r="G363" s="36"/>
      <c r="H363" s="36"/>
      <c r="I363" s="27"/>
      <c r="J363" s="36"/>
      <c r="K363" s="36"/>
      <c r="L363" s="36"/>
      <c r="M363" s="36"/>
      <c r="N363" s="36"/>
      <c r="O363" s="29"/>
      <c r="P363" s="36"/>
      <c r="Q363" s="29"/>
      <c r="R363" s="36"/>
      <c r="S363" s="36"/>
      <c r="T363" s="36"/>
      <c r="U363" s="36"/>
      <c r="V363" s="36"/>
      <c r="W363" s="36"/>
      <c r="X363" s="36"/>
      <c r="Y363" s="29"/>
      <c r="Z363" s="36"/>
      <c r="AA363" s="66"/>
      <c r="AB363" s="36"/>
      <c r="AC363" s="36"/>
      <c r="AD363" s="36"/>
      <c r="AE363" s="36"/>
      <c r="AF363" s="36"/>
      <c r="AG363" s="36"/>
      <c r="AH363" s="29"/>
      <c r="AI363" s="36"/>
      <c r="AJ363" s="29"/>
      <c r="AK363" s="36"/>
      <c r="AL363" s="36"/>
      <c r="AM363" s="36"/>
      <c r="AN363" s="29"/>
      <c r="AO363" s="36"/>
      <c r="AP363" s="29"/>
      <c r="AQ363" s="36"/>
      <c r="AR363" s="29"/>
      <c r="AS363" s="36"/>
      <c r="AT363" s="36"/>
      <c r="AU363" s="36"/>
      <c r="AV363" s="29"/>
      <c r="AW363" s="36"/>
      <c r="AX363" s="36"/>
      <c r="AY363" s="36"/>
      <c r="AZ363" s="29"/>
      <c r="BA363" s="36"/>
      <c r="BB363" s="36"/>
      <c r="BC363" s="36"/>
      <c r="BD363" s="36"/>
      <c r="BE363" s="36"/>
      <c r="BF363" s="36"/>
      <c r="BG363" s="36"/>
      <c r="BH363" s="36"/>
      <c r="BI363" s="36"/>
      <c r="BJ363" s="29"/>
      <c r="BK363" s="36"/>
      <c r="BL363" s="29"/>
      <c r="BM363" s="36"/>
      <c r="BN363" s="36"/>
      <c r="BO363" s="36"/>
      <c r="BP363" s="29"/>
      <c r="BQ363" s="36"/>
      <c r="BR363" s="29"/>
      <c r="BS363" s="36"/>
      <c r="BT363" s="36"/>
      <c r="BU363" s="36"/>
      <c r="BV363" s="36"/>
    </row>
    <row r="364" spans="1:75" x14ac:dyDescent="0.25">
      <c r="A364" s="16">
        <v>362</v>
      </c>
      <c r="B364" s="16">
        <v>3</v>
      </c>
      <c r="C364" s="31" t="s">
        <v>810</v>
      </c>
      <c r="D364" s="40">
        <f>июнь!D364-июнь!E364</f>
        <v>141.60146496618356</v>
      </c>
      <c r="E364" s="40">
        <f t="shared" si="5"/>
        <v>0</v>
      </c>
      <c r="F364" s="36"/>
      <c r="G364" s="36"/>
      <c r="H364" s="36"/>
      <c r="I364" s="27"/>
      <c r="J364" s="36"/>
      <c r="K364" s="36"/>
      <c r="L364" s="36"/>
      <c r="M364" s="36"/>
      <c r="N364" s="36"/>
      <c r="O364" s="29"/>
      <c r="P364" s="36"/>
      <c r="Q364" s="29"/>
      <c r="R364" s="36"/>
      <c r="S364" s="36"/>
      <c r="T364" s="36"/>
      <c r="U364" s="36"/>
      <c r="V364" s="36"/>
      <c r="W364" s="36"/>
      <c r="X364" s="36"/>
      <c r="Y364" s="29"/>
      <c r="Z364" s="36"/>
      <c r="AA364" s="66"/>
      <c r="AB364" s="36"/>
      <c r="AC364" s="36"/>
      <c r="AD364" s="36"/>
      <c r="AE364" s="36"/>
      <c r="AF364" s="36"/>
      <c r="AG364" s="36"/>
      <c r="AH364" s="29"/>
      <c r="AI364" s="36"/>
      <c r="AJ364" s="29"/>
      <c r="AK364" s="36"/>
      <c r="AL364" s="36"/>
      <c r="AM364" s="36"/>
      <c r="AN364" s="29"/>
      <c r="AO364" s="36"/>
      <c r="AP364" s="29"/>
      <c r="AQ364" s="36"/>
      <c r="AR364" s="29"/>
      <c r="AS364" s="36"/>
      <c r="AT364" s="36"/>
      <c r="AU364" s="36"/>
      <c r="AV364" s="29"/>
      <c r="AW364" s="36"/>
      <c r="AX364" s="36"/>
      <c r="AY364" s="36"/>
      <c r="AZ364" s="29"/>
      <c r="BA364" s="36"/>
      <c r="BB364" s="36"/>
      <c r="BC364" s="36"/>
      <c r="BD364" s="36"/>
      <c r="BE364" s="36"/>
      <c r="BF364" s="36"/>
      <c r="BG364" s="36"/>
      <c r="BH364" s="36"/>
      <c r="BI364" s="36"/>
      <c r="BJ364" s="29"/>
      <c r="BK364" s="36"/>
      <c r="BL364" s="29"/>
      <c r="BM364" s="36"/>
      <c r="BN364" s="36"/>
      <c r="BO364" s="36"/>
      <c r="BP364" s="29"/>
      <c r="BQ364" s="36"/>
      <c r="BR364" s="29"/>
      <c r="BS364" s="36"/>
      <c r="BT364" s="36"/>
      <c r="BU364" s="36"/>
      <c r="BV364" s="36"/>
    </row>
    <row r="365" spans="1:75" x14ac:dyDescent="0.25">
      <c r="A365" s="16">
        <v>363</v>
      </c>
      <c r="B365" s="16">
        <v>3</v>
      </c>
      <c r="C365" s="31" t="s">
        <v>811</v>
      </c>
      <c r="D365" s="40">
        <f>июнь!D365-июнь!E365</f>
        <v>-43.603439613526568</v>
      </c>
      <c r="E365" s="40">
        <f t="shared" si="5"/>
        <v>0</v>
      </c>
      <c r="F365" s="36"/>
      <c r="G365" s="36"/>
      <c r="H365" s="36"/>
      <c r="I365" s="27"/>
      <c r="J365" s="36"/>
      <c r="K365" s="36"/>
      <c r="L365" s="36"/>
      <c r="M365" s="36"/>
      <c r="N365" s="36"/>
      <c r="O365" s="29"/>
      <c r="P365" s="36"/>
      <c r="Q365" s="29"/>
      <c r="R365" s="36"/>
      <c r="S365" s="36"/>
      <c r="T365" s="36"/>
      <c r="U365" s="36"/>
      <c r="V365" s="36"/>
      <c r="W365" s="36"/>
      <c r="X365" s="36"/>
      <c r="Y365" s="29"/>
      <c r="Z365" s="36"/>
      <c r="AA365" s="66"/>
      <c r="AB365" s="36"/>
      <c r="AC365" s="36"/>
      <c r="AD365" s="36"/>
      <c r="AE365" s="36"/>
      <c r="AF365" s="36"/>
      <c r="AG365" s="36"/>
      <c r="AH365" s="29"/>
      <c r="AI365" s="36"/>
      <c r="AJ365" s="29"/>
      <c r="AK365" s="36"/>
      <c r="AL365" s="36"/>
      <c r="AM365" s="36"/>
      <c r="AN365" s="29"/>
      <c r="AO365" s="36"/>
      <c r="AP365" s="29"/>
      <c r="AQ365" s="36"/>
      <c r="AR365" s="29"/>
      <c r="AS365" s="36"/>
      <c r="AT365" s="36"/>
      <c r="AU365" s="36"/>
      <c r="AV365" s="29"/>
      <c r="AW365" s="36"/>
      <c r="AX365" s="36"/>
      <c r="AY365" s="36"/>
      <c r="AZ365" s="29"/>
      <c r="BA365" s="36"/>
      <c r="BB365" s="36"/>
      <c r="BC365" s="36"/>
      <c r="BD365" s="36"/>
      <c r="BE365" s="36"/>
      <c r="BF365" s="36"/>
      <c r="BG365" s="36"/>
      <c r="BH365" s="36"/>
      <c r="BI365" s="36"/>
      <c r="BJ365" s="29"/>
      <c r="BK365" s="36"/>
      <c r="BL365" s="29"/>
      <c r="BM365" s="36"/>
      <c r="BN365" s="36"/>
      <c r="BO365" s="36"/>
      <c r="BP365" s="29"/>
      <c r="BQ365" s="36"/>
      <c r="BR365" s="29"/>
      <c r="BS365" s="36"/>
      <c r="BT365" s="36"/>
      <c r="BU365" s="36"/>
      <c r="BV365" s="36"/>
    </row>
    <row r="366" spans="1:75" x14ac:dyDescent="0.25">
      <c r="A366" s="16">
        <v>364</v>
      </c>
      <c r="B366" s="16">
        <v>3</v>
      </c>
      <c r="C366" s="31" t="s">
        <v>812</v>
      </c>
      <c r="D366" s="40">
        <f>июнь!D366-июнь!E366</f>
        <v>174.58232296618357</v>
      </c>
      <c r="E366" s="40">
        <f t="shared" si="5"/>
        <v>0</v>
      </c>
      <c r="F366" s="36"/>
      <c r="G366" s="36"/>
      <c r="H366" s="36"/>
      <c r="I366" s="27"/>
      <c r="J366" s="36"/>
      <c r="K366" s="36"/>
      <c r="L366" s="36"/>
      <c r="M366" s="36"/>
      <c r="N366" s="36"/>
      <c r="O366" s="29"/>
      <c r="P366" s="36"/>
      <c r="Q366" s="29"/>
      <c r="R366" s="36"/>
      <c r="S366" s="36"/>
      <c r="T366" s="36"/>
      <c r="U366" s="36"/>
      <c r="V366" s="36"/>
      <c r="W366" s="36"/>
      <c r="X366" s="36"/>
      <c r="Y366" s="29"/>
      <c r="Z366" s="36"/>
      <c r="AA366" s="66"/>
      <c r="AB366" s="36"/>
      <c r="AC366" s="36"/>
      <c r="AD366" s="36"/>
      <c r="AE366" s="36"/>
      <c r="AF366" s="36"/>
      <c r="AG366" s="36"/>
      <c r="AH366" s="29"/>
      <c r="AI366" s="36"/>
      <c r="AJ366" s="29"/>
      <c r="AK366" s="36"/>
      <c r="AL366" s="36"/>
      <c r="AM366" s="36"/>
      <c r="AN366" s="29"/>
      <c r="AO366" s="36"/>
      <c r="AP366" s="29"/>
      <c r="AQ366" s="36"/>
      <c r="AR366" s="29"/>
      <c r="AS366" s="36"/>
      <c r="AT366" s="36"/>
      <c r="AU366" s="36"/>
      <c r="AV366" s="29"/>
      <c r="AW366" s="36"/>
      <c r="AX366" s="36"/>
      <c r="AY366" s="36"/>
      <c r="AZ366" s="29"/>
      <c r="BA366" s="36"/>
      <c r="BB366" s="36"/>
      <c r="BC366" s="36"/>
      <c r="BD366" s="36"/>
      <c r="BE366" s="36"/>
      <c r="BF366" s="36"/>
      <c r="BG366" s="36"/>
      <c r="BH366" s="36"/>
      <c r="BI366" s="36"/>
      <c r="BJ366" s="29"/>
      <c r="BK366" s="36"/>
      <c r="BL366" s="29"/>
      <c r="BM366" s="36"/>
      <c r="BN366" s="36"/>
      <c r="BO366" s="36"/>
      <c r="BP366" s="29"/>
      <c r="BQ366" s="36"/>
      <c r="BR366" s="29"/>
      <c r="BS366" s="36"/>
      <c r="BT366" s="36"/>
      <c r="BU366" s="36"/>
      <c r="BV366" s="36"/>
    </row>
    <row r="367" spans="1:75" s="86" customFormat="1" x14ac:dyDescent="0.25">
      <c r="A367" s="79">
        <v>365</v>
      </c>
      <c r="B367" s="79">
        <v>3</v>
      </c>
      <c r="C367" s="80" t="s">
        <v>813</v>
      </c>
      <c r="D367" s="81">
        <f>июнь!D367-июнь!E367</f>
        <v>306.86942362318842</v>
      </c>
      <c r="E367" s="81">
        <f t="shared" si="5"/>
        <v>6.484</v>
      </c>
      <c r="F367" s="82"/>
      <c r="G367" s="82"/>
      <c r="H367" s="82"/>
      <c r="I367" s="83"/>
      <c r="J367" s="82"/>
      <c r="K367" s="82"/>
      <c r="L367" s="82"/>
      <c r="M367" s="82"/>
      <c r="N367" s="82"/>
      <c r="O367" s="84"/>
      <c r="P367" s="82"/>
      <c r="Q367" s="84"/>
      <c r="R367" s="82"/>
      <c r="S367" s="82"/>
      <c r="T367" s="82"/>
      <c r="U367" s="82"/>
      <c r="V367" s="82"/>
      <c r="W367" s="82"/>
      <c r="X367" s="82"/>
      <c r="Y367" s="84"/>
      <c r="Z367" s="82"/>
      <c r="AA367" s="85"/>
      <c r="AB367" s="82"/>
      <c r="AC367" s="82"/>
      <c r="AD367" s="82"/>
      <c r="AE367" s="82"/>
      <c r="AF367" s="82"/>
      <c r="AG367" s="82"/>
      <c r="AH367" s="84"/>
      <c r="AI367" s="82"/>
      <c r="AJ367" s="84"/>
      <c r="AK367" s="82"/>
      <c r="AL367" s="82"/>
      <c r="AM367" s="82"/>
      <c r="AN367" s="84"/>
      <c r="AO367" s="82"/>
      <c r="AP367" s="84"/>
      <c r="AQ367" s="82"/>
      <c r="AR367" s="84"/>
      <c r="AS367" s="82"/>
      <c r="AT367" s="82"/>
      <c r="AU367" s="82"/>
      <c r="AV367" s="84"/>
      <c r="AW367" s="82"/>
      <c r="AX367" s="82"/>
      <c r="AY367" s="82"/>
      <c r="AZ367" s="84"/>
      <c r="BA367" s="82"/>
      <c r="BB367" s="82"/>
      <c r="BC367" s="82"/>
      <c r="BD367" s="82"/>
      <c r="BE367" s="82"/>
      <c r="BF367" s="82"/>
      <c r="BG367" s="82"/>
      <c r="BH367" s="82"/>
      <c r="BI367" s="82"/>
      <c r="BJ367" s="84"/>
      <c r="BK367" s="82"/>
      <c r="BL367" s="84">
        <v>1</v>
      </c>
      <c r="BM367" s="82">
        <v>6.484</v>
      </c>
      <c r="BN367" s="82"/>
      <c r="BO367" s="82"/>
      <c r="BP367" s="84"/>
      <c r="BQ367" s="82"/>
      <c r="BR367" s="84"/>
      <c r="BS367" s="82"/>
      <c r="BT367" s="82"/>
      <c r="BU367" s="82"/>
      <c r="BV367" s="82"/>
    </row>
    <row r="368" spans="1:75" s="86" customFormat="1" x14ac:dyDescent="0.25">
      <c r="A368" s="79">
        <v>366</v>
      </c>
      <c r="B368" s="79">
        <v>2</v>
      </c>
      <c r="C368" s="80" t="s">
        <v>932</v>
      </c>
      <c r="D368" s="81">
        <f>июнь!D368-июнь!E368</f>
        <v>608.47101329468614</v>
      </c>
      <c r="E368" s="81">
        <f t="shared" si="5"/>
        <v>7.5640000000000001</v>
      </c>
      <c r="F368" s="82"/>
      <c r="G368" s="82"/>
      <c r="H368" s="82"/>
      <c r="I368" s="83"/>
      <c r="J368" s="82"/>
      <c r="K368" s="82"/>
      <c r="L368" s="82"/>
      <c r="M368" s="82"/>
      <c r="N368" s="82"/>
      <c r="O368" s="84"/>
      <c r="P368" s="82"/>
      <c r="Q368" s="84"/>
      <c r="R368" s="82"/>
      <c r="S368" s="82"/>
      <c r="T368" s="82"/>
      <c r="U368" s="82"/>
      <c r="V368" s="82"/>
      <c r="W368" s="82"/>
      <c r="X368" s="82"/>
      <c r="Y368" s="84"/>
      <c r="Z368" s="82"/>
      <c r="AA368" s="85"/>
      <c r="AB368" s="82"/>
      <c r="AC368" s="82"/>
      <c r="AD368" s="82"/>
      <c r="AE368" s="82"/>
      <c r="AF368" s="82"/>
      <c r="AG368" s="82"/>
      <c r="AH368" s="84">
        <v>6</v>
      </c>
      <c r="AI368" s="82">
        <v>7.5640000000000001</v>
      </c>
      <c r="AJ368" s="84"/>
      <c r="AK368" s="82"/>
      <c r="AL368" s="82"/>
      <c r="AM368" s="82"/>
      <c r="AN368" s="84"/>
      <c r="AO368" s="82"/>
      <c r="AP368" s="84"/>
      <c r="AQ368" s="82"/>
      <c r="AR368" s="84"/>
      <c r="AS368" s="82"/>
      <c r="AT368" s="82"/>
      <c r="AU368" s="82"/>
      <c r="AV368" s="84"/>
      <c r="AW368" s="82"/>
      <c r="AX368" s="82"/>
      <c r="AY368" s="82"/>
      <c r="AZ368" s="84"/>
      <c r="BA368" s="82"/>
      <c r="BB368" s="82"/>
      <c r="BC368" s="82"/>
      <c r="BD368" s="82"/>
      <c r="BE368" s="82"/>
      <c r="BF368" s="82"/>
      <c r="BG368" s="82"/>
      <c r="BH368" s="82"/>
      <c r="BI368" s="82"/>
      <c r="BJ368" s="84"/>
      <c r="BK368" s="82"/>
      <c r="BL368" s="84"/>
      <c r="BM368" s="82"/>
      <c r="BN368" s="82"/>
      <c r="BO368" s="82"/>
      <c r="BP368" s="84"/>
      <c r="BQ368" s="82"/>
      <c r="BR368" s="84"/>
      <c r="BS368" s="82"/>
      <c r="BT368" s="82"/>
      <c r="BU368" s="82"/>
      <c r="BV368" s="82"/>
    </row>
    <row r="369" spans="1:74" x14ac:dyDescent="0.25">
      <c r="A369" s="16">
        <v>367</v>
      </c>
      <c r="B369" s="16">
        <v>2</v>
      </c>
      <c r="C369" s="31" t="s">
        <v>814</v>
      </c>
      <c r="D369" s="40">
        <f>июнь!D369-июнь!E369</f>
        <v>1137.4971536038649</v>
      </c>
      <c r="E369" s="40">
        <f t="shared" si="5"/>
        <v>0</v>
      </c>
      <c r="F369" s="36"/>
      <c r="G369" s="36"/>
      <c r="H369" s="36"/>
      <c r="I369" s="27"/>
      <c r="J369" s="36"/>
      <c r="K369" s="36"/>
      <c r="L369" s="36"/>
      <c r="M369" s="36"/>
      <c r="N369" s="36"/>
      <c r="O369" s="29"/>
      <c r="P369" s="36"/>
      <c r="Q369" s="29"/>
      <c r="R369" s="36"/>
      <c r="S369" s="36"/>
      <c r="T369" s="36"/>
      <c r="U369" s="36"/>
      <c r="V369" s="36"/>
      <c r="W369" s="36"/>
      <c r="X369" s="36"/>
      <c r="Y369" s="29"/>
      <c r="Z369" s="36"/>
      <c r="AA369" s="66"/>
      <c r="AB369" s="36"/>
      <c r="AC369" s="36"/>
      <c r="AD369" s="36"/>
      <c r="AE369" s="36"/>
      <c r="AF369" s="36"/>
      <c r="AG369" s="36"/>
      <c r="AH369" s="29"/>
      <c r="AI369" s="36"/>
      <c r="AJ369" s="29"/>
      <c r="AK369" s="36"/>
      <c r="AL369" s="36"/>
      <c r="AM369" s="36"/>
      <c r="AN369" s="29"/>
      <c r="AO369" s="36"/>
      <c r="AP369" s="29"/>
      <c r="AQ369" s="36"/>
      <c r="AR369" s="29"/>
      <c r="AS369" s="36"/>
      <c r="AT369" s="36"/>
      <c r="AU369" s="36"/>
      <c r="AV369" s="29"/>
      <c r="AW369" s="36"/>
      <c r="AX369" s="36"/>
      <c r="AY369" s="36"/>
      <c r="AZ369" s="29"/>
      <c r="BA369" s="36"/>
      <c r="BB369" s="36"/>
      <c r="BC369" s="36"/>
      <c r="BD369" s="36"/>
      <c r="BE369" s="36"/>
      <c r="BF369" s="36"/>
      <c r="BG369" s="36"/>
      <c r="BH369" s="36"/>
      <c r="BI369" s="36"/>
      <c r="BJ369" s="29"/>
      <c r="BK369" s="36"/>
      <c r="BL369" s="29"/>
      <c r="BM369" s="36"/>
      <c r="BN369" s="36"/>
      <c r="BO369" s="36"/>
      <c r="BP369" s="29"/>
      <c r="BQ369" s="36"/>
      <c r="BR369" s="29"/>
      <c r="BS369" s="36"/>
      <c r="BT369" s="36"/>
      <c r="BU369" s="36"/>
      <c r="BV369" s="36"/>
    </row>
    <row r="370" spans="1:74" x14ac:dyDescent="0.25">
      <c r="A370" s="16">
        <v>368</v>
      </c>
      <c r="B370" s="16">
        <v>2</v>
      </c>
      <c r="C370" s="31" t="s">
        <v>815</v>
      </c>
      <c r="D370" s="40">
        <f>июнь!D370-июнь!E370</f>
        <v>144.81777582608697</v>
      </c>
      <c r="E370" s="40">
        <f t="shared" si="5"/>
        <v>0</v>
      </c>
      <c r="F370" s="36"/>
      <c r="G370" s="36"/>
      <c r="H370" s="36"/>
      <c r="I370" s="27"/>
      <c r="J370" s="36"/>
      <c r="K370" s="36"/>
      <c r="L370" s="36"/>
      <c r="M370" s="36"/>
      <c r="N370" s="36"/>
      <c r="O370" s="29"/>
      <c r="P370" s="36"/>
      <c r="Q370" s="29"/>
      <c r="R370" s="36"/>
      <c r="S370" s="36"/>
      <c r="T370" s="36"/>
      <c r="U370" s="36"/>
      <c r="V370" s="36"/>
      <c r="W370" s="36"/>
      <c r="X370" s="36"/>
      <c r="Y370" s="29"/>
      <c r="Z370" s="36"/>
      <c r="AA370" s="66"/>
      <c r="AB370" s="36"/>
      <c r="AC370" s="36"/>
      <c r="AD370" s="36"/>
      <c r="AE370" s="36"/>
      <c r="AF370" s="36"/>
      <c r="AG370" s="36"/>
      <c r="AH370" s="29"/>
      <c r="AI370" s="36"/>
      <c r="AJ370" s="29"/>
      <c r="AK370" s="36"/>
      <c r="AL370" s="36"/>
      <c r="AM370" s="36"/>
      <c r="AN370" s="29"/>
      <c r="AO370" s="36"/>
      <c r="AP370" s="29"/>
      <c r="AQ370" s="36"/>
      <c r="AR370" s="29"/>
      <c r="AS370" s="36"/>
      <c r="AT370" s="36"/>
      <c r="AU370" s="36"/>
      <c r="AV370" s="29"/>
      <c r="AW370" s="36"/>
      <c r="AX370" s="36"/>
      <c r="AY370" s="36"/>
      <c r="AZ370" s="29"/>
      <c r="BA370" s="36"/>
      <c r="BB370" s="36"/>
      <c r="BC370" s="36"/>
      <c r="BD370" s="36"/>
      <c r="BE370" s="36"/>
      <c r="BF370" s="36"/>
      <c r="BG370" s="36"/>
      <c r="BH370" s="36"/>
      <c r="BI370" s="36"/>
      <c r="BJ370" s="29"/>
      <c r="BK370" s="36"/>
      <c r="BL370" s="29"/>
      <c r="BM370" s="36"/>
      <c r="BN370" s="36"/>
      <c r="BO370" s="36"/>
      <c r="BP370" s="29"/>
      <c r="BQ370" s="36"/>
      <c r="BR370" s="29"/>
      <c r="BS370" s="36"/>
      <c r="BT370" s="36"/>
      <c r="BU370" s="36"/>
      <c r="BV370" s="36"/>
    </row>
    <row r="371" spans="1:74" x14ac:dyDescent="0.25">
      <c r="A371" s="16">
        <v>369</v>
      </c>
      <c r="B371" s="16">
        <v>3</v>
      </c>
      <c r="C371" s="31" t="s">
        <v>816</v>
      </c>
      <c r="D371" s="40">
        <f>июнь!D371-июнь!E371</f>
        <v>-1225.6166956038646</v>
      </c>
      <c r="E371" s="40">
        <f t="shared" si="5"/>
        <v>0</v>
      </c>
      <c r="F371" s="36"/>
      <c r="G371" s="36"/>
      <c r="H371" s="36"/>
      <c r="I371" s="27"/>
      <c r="J371" s="36"/>
      <c r="K371" s="36"/>
      <c r="L371" s="36"/>
      <c r="M371" s="36"/>
      <c r="N371" s="36"/>
      <c r="O371" s="29"/>
      <c r="P371" s="36"/>
      <c r="Q371" s="29"/>
      <c r="R371" s="36"/>
      <c r="S371" s="36"/>
      <c r="T371" s="36"/>
      <c r="U371" s="36"/>
      <c r="V371" s="36"/>
      <c r="W371" s="36"/>
      <c r="X371" s="36"/>
      <c r="Y371" s="29"/>
      <c r="Z371" s="36"/>
      <c r="AA371" s="66"/>
      <c r="AB371" s="36"/>
      <c r="AC371" s="36"/>
      <c r="AD371" s="36"/>
      <c r="AE371" s="36"/>
      <c r="AF371" s="36"/>
      <c r="AG371" s="36"/>
      <c r="AH371" s="29"/>
      <c r="AI371" s="36"/>
      <c r="AJ371" s="29"/>
      <c r="AK371" s="36"/>
      <c r="AL371" s="36"/>
      <c r="AM371" s="36"/>
      <c r="AN371" s="29"/>
      <c r="AO371" s="36"/>
      <c r="AP371" s="29"/>
      <c r="AQ371" s="36"/>
      <c r="AR371" s="29"/>
      <c r="AS371" s="36"/>
      <c r="AT371" s="36"/>
      <c r="AU371" s="36"/>
      <c r="AV371" s="29"/>
      <c r="AW371" s="36"/>
      <c r="AX371" s="36"/>
      <c r="AY371" s="36"/>
      <c r="AZ371" s="29"/>
      <c r="BA371" s="36"/>
      <c r="BB371" s="36"/>
      <c r="BC371" s="36"/>
      <c r="BD371" s="36"/>
      <c r="BE371" s="36"/>
      <c r="BF371" s="36"/>
      <c r="BG371" s="36"/>
      <c r="BH371" s="36"/>
      <c r="BI371" s="36"/>
      <c r="BJ371" s="29"/>
      <c r="BK371" s="36"/>
      <c r="BL371" s="29"/>
      <c r="BM371" s="36"/>
      <c r="BN371" s="36"/>
      <c r="BO371" s="36"/>
      <c r="BP371" s="29"/>
      <c r="BQ371" s="36"/>
      <c r="BR371" s="29"/>
      <c r="BS371" s="36"/>
      <c r="BT371" s="36"/>
      <c r="BU371" s="36"/>
      <c r="BV371" s="36"/>
    </row>
    <row r="372" spans="1:74" x14ac:dyDescent="0.25">
      <c r="A372" s="16">
        <v>370</v>
      </c>
      <c r="B372" s="16">
        <v>3</v>
      </c>
      <c r="C372" s="31" t="s">
        <v>817</v>
      </c>
      <c r="D372" s="40">
        <f>июнь!D372-июнь!E372</f>
        <v>891.53033668599039</v>
      </c>
      <c r="E372" s="40">
        <f t="shared" si="5"/>
        <v>0</v>
      </c>
      <c r="F372" s="36"/>
      <c r="G372" s="36"/>
      <c r="H372" s="36"/>
      <c r="I372" s="27"/>
      <c r="J372" s="36"/>
      <c r="K372" s="36"/>
      <c r="L372" s="36"/>
      <c r="M372" s="36"/>
      <c r="N372" s="36"/>
      <c r="O372" s="29"/>
      <c r="P372" s="36"/>
      <c r="Q372" s="29"/>
      <c r="R372" s="36"/>
      <c r="S372" s="36"/>
      <c r="T372" s="36"/>
      <c r="U372" s="36"/>
      <c r="V372" s="36"/>
      <c r="W372" s="36"/>
      <c r="X372" s="36"/>
      <c r="Y372" s="29"/>
      <c r="Z372" s="36"/>
      <c r="AA372" s="66"/>
      <c r="AB372" s="36"/>
      <c r="AC372" s="36"/>
      <c r="AD372" s="36"/>
      <c r="AE372" s="36"/>
      <c r="AF372" s="36"/>
      <c r="AG372" s="36"/>
      <c r="AH372" s="29"/>
      <c r="AI372" s="36"/>
      <c r="AJ372" s="29"/>
      <c r="AK372" s="36"/>
      <c r="AL372" s="36"/>
      <c r="AM372" s="36"/>
      <c r="AN372" s="29"/>
      <c r="AO372" s="36"/>
      <c r="AP372" s="29"/>
      <c r="AQ372" s="36"/>
      <c r="AR372" s="29"/>
      <c r="AS372" s="36"/>
      <c r="AT372" s="36"/>
      <c r="AU372" s="36"/>
      <c r="AV372" s="29"/>
      <c r="AW372" s="36"/>
      <c r="AX372" s="36"/>
      <c r="AY372" s="36"/>
      <c r="AZ372" s="29"/>
      <c r="BA372" s="36"/>
      <c r="BB372" s="36"/>
      <c r="BC372" s="36"/>
      <c r="BD372" s="36"/>
      <c r="BE372" s="36"/>
      <c r="BF372" s="36"/>
      <c r="BG372" s="36"/>
      <c r="BH372" s="36"/>
      <c r="BI372" s="36"/>
      <c r="BJ372" s="29"/>
      <c r="BK372" s="36"/>
      <c r="BL372" s="29"/>
      <c r="BM372" s="36"/>
      <c r="BN372" s="36"/>
      <c r="BO372" s="36"/>
      <c r="BP372" s="29"/>
      <c r="BQ372" s="36"/>
      <c r="BR372" s="29"/>
      <c r="BS372" s="36"/>
      <c r="BT372" s="36"/>
      <c r="BU372" s="36"/>
      <c r="BV372" s="36"/>
    </row>
    <row r="373" spans="1:74" x14ac:dyDescent="0.25">
      <c r="A373" s="16">
        <v>371</v>
      </c>
      <c r="B373" s="16">
        <v>3</v>
      </c>
      <c r="C373" s="31" t="s">
        <v>818</v>
      </c>
      <c r="D373" s="40">
        <f>июнь!D373-июнь!E373</f>
        <v>-335.48932632850244</v>
      </c>
      <c r="E373" s="40">
        <f t="shared" si="5"/>
        <v>0</v>
      </c>
      <c r="F373" s="36"/>
      <c r="G373" s="36"/>
      <c r="H373" s="36"/>
      <c r="I373" s="27"/>
      <c r="J373" s="36"/>
      <c r="K373" s="36"/>
      <c r="L373" s="36"/>
      <c r="M373" s="36"/>
      <c r="N373" s="36"/>
      <c r="O373" s="29"/>
      <c r="P373" s="36"/>
      <c r="Q373" s="29"/>
      <c r="R373" s="36"/>
      <c r="S373" s="36"/>
      <c r="T373" s="36"/>
      <c r="U373" s="36"/>
      <c r="V373" s="36"/>
      <c r="W373" s="36"/>
      <c r="X373" s="36"/>
      <c r="Y373" s="29"/>
      <c r="Z373" s="36"/>
      <c r="AA373" s="66"/>
      <c r="AB373" s="36"/>
      <c r="AC373" s="36"/>
      <c r="AD373" s="36"/>
      <c r="AE373" s="36"/>
      <c r="AF373" s="36"/>
      <c r="AG373" s="36"/>
      <c r="AH373" s="29"/>
      <c r="AI373" s="36"/>
      <c r="AJ373" s="29"/>
      <c r="AK373" s="36"/>
      <c r="AL373" s="36"/>
      <c r="AM373" s="36"/>
      <c r="AN373" s="29"/>
      <c r="AO373" s="36"/>
      <c r="AP373" s="29"/>
      <c r="AQ373" s="36"/>
      <c r="AR373" s="29"/>
      <c r="AS373" s="36"/>
      <c r="AT373" s="36"/>
      <c r="AU373" s="36"/>
      <c r="AV373" s="29"/>
      <c r="AW373" s="36"/>
      <c r="AX373" s="36"/>
      <c r="AY373" s="36"/>
      <c r="AZ373" s="29"/>
      <c r="BA373" s="36"/>
      <c r="BB373" s="36"/>
      <c r="BC373" s="36"/>
      <c r="BD373" s="36"/>
      <c r="BE373" s="36"/>
      <c r="BF373" s="36"/>
      <c r="BG373" s="36"/>
      <c r="BH373" s="36"/>
      <c r="BI373" s="36"/>
      <c r="BJ373" s="29"/>
      <c r="BK373" s="36"/>
      <c r="BL373" s="29"/>
      <c r="BM373" s="36"/>
      <c r="BN373" s="36"/>
      <c r="BO373" s="36"/>
      <c r="BP373" s="29"/>
      <c r="BQ373" s="36"/>
      <c r="BR373" s="29"/>
      <c r="BS373" s="36"/>
      <c r="BT373" s="36"/>
      <c r="BU373" s="36"/>
      <c r="BV373" s="36"/>
    </row>
    <row r="374" spans="1:74" x14ac:dyDescent="0.25">
      <c r="A374" s="16">
        <v>372</v>
      </c>
      <c r="B374" s="16">
        <v>3</v>
      </c>
      <c r="C374" s="31" t="s">
        <v>819</v>
      </c>
      <c r="D374" s="40">
        <f>июнь!D374-июнь!E374</f>
        <v>223.45086229951693</v>
      </c>
      <c r="E374" s="40">
        <f t="shared" si="5"/>
        <v>0</v>
      </c>
      <c r="F374" s="36"/>
      <c r="G374" s="36"/>
      <c r="H374" s="36"/>
      <c r="I374" s="27"/>
      <c r="J374" s="36"/>
      <c r="K374" s="36"/>
      <c r="L374" s="36"/>
      <c r="M374" s="36"/>
      <c r="N374" s="36"/>
      <c r="O374" s="29"/>
      <c r="P374" s="36"/>
      <c r="Q374" s="29"/>
      <c r="R374" s="36"/>
      <c r="S374" s="36"/>
      <c r="T374" s="36"/>
      <c r="U374" s="36"/>
      <c r="V374" s="36"/>
      <c r="W374" s="36"/>
      <c r="X374" s="36"/>
      <c r="Y374" s="29"/>
      <c r="Z374" s="36"/>
      <c r="AA374" s="66"/>
      <c r="AB374" s="36"/>
      <c r="AC374" s="36"/>
      <c r="AD374" s="36"/>
      <c r="AE374" s="36"/>
      <c r="AF374" s="36"/>
      <c r="AG374" s="36"/>
      <c r="AH374" s="29"/>
      <c r="AI374" s="36"/>
      <c r="AJ374" s="29"/>
      <c r="AK374" s="36"/>
      <c r="AL374" s="36"/>
      <c r="AM374" s="36"/>
      <c r="AN374" s="29"/>
      <c r="AO374" s="36"/>
      <c r="AP374" s="29"/>
      <c r="AQ374" s="36"/>
      <c r="AR374" s="29"/>
      <c r="AS374" s="36"/>
      <c r="AT374" s="36"/>
      <c r="AU374" s="36"/>
      <c r="AV374" s="29"/>
      <c r="AW374" s="36"/>
      <c r="AX374" s="36"/>
      <c r="AY374" s="36"/>
      <c r="AZ374" s="29"/>
      <c r="BA374" s="36"/>
      <c r="BB374" s="36"/>
      <c r="BC374" s="36"/>
      <c r="BD374" s="36"/>
      <c r="BE374" s="36"/>
      <c r="BF374" s="36"/>
      <c r="BG374" s="36"/>
      <c r="BH374" s="36"/>
      <c r="BI374" s="36"/>
      <c r="BJ374" s="29"/>
      <c r="BK374" s="36"/>
      <c r="BL374" s="29"/>
      <c r="BM374" s="36"/>
      <c r="BN374" s="36"/>
      <c r="BO374" s="36"/>
      <c r="BP374" s="29"/>
      <c r="BQ374" s="36"/>
      <c r="BR374" s="29"/>
      <c r="BS374" s="36"/>
      <c r="BT374" s="36"/>
      <c r="BU374" s="36"/>
      <c r="BV374" s="36"/>
    </row>
    <row r="375" spans="1:74" x14ac:dyDescent="0.25">
      <c r="A375" s="16">
        <v>373</v>
      </c>
      <c r="B375" s="16">
        <v>3</v>
      </c>
      <c r="C375" s="31" t="s">
        <v>820</v>
      </c>
      <c r="D375" s="40">
        <f>июнь!D375-июнь!E375</f>
        <v>-164.2087796811594</v>
      </c>
      <c r="E375" s="40">
        <f t="shared" si="5"/>
        <v>0</v>
      </c>
      <c r="F375" s="36"/>
      <c r="G375" s="36"/>
      <c r="H375" s="36"/>
      <c r="I375" s="27"/>
      <c r="J375" s="36"/>
      <c r="K375" s="36"/>
      <c r="L375" s="36"/>
      <c r="M375" s="36"/>
      <c r="N375" s="36"/>
      <c r="O375" s="29"/>
      <c r="P375" s="36"/>
      <c r="Q375" s="29"/>
      <c r="R375" s="36"/>
      <c r="S375" s="36"/>
      <c r="T375" s="36"/>
      <c r="U375" s="36"/>
      <c r="V375" s="36"/>
      <c r="W375" s="36"/>
      <c r="X375" s="36"/>
      <c r="Y375" s="29"/>
      <c r="Z375" s="36"/>
      <c r="AA375" s="66"/>
      <c r="AB375" s="36"/>
      <c r="AC375" s="36"/>
      <c r="AD375" s="36"/>
      <c r="AE375" s="36"/>
      <c r="AF375" s="36"/>
      <c r="AG375" s="36"/>
      <c r="AH375" s="29"/>
      <c r="AI375" s="36"/>
      <c r="AJ375" s="29"/>
      <c r="AK375" s="36"/>
      <c r="AL375" s="36"/>
      <c r="AM375" s="36"/>
      <c r="AN375" s="29"/>
      <c r="AO375" s="36"/>
      <c r="AP375" s="29"/>
      <c r="AQ375" s="36"/>
      <c r="AR375" s="29"/>
      <c r="AS375" s="36"/>
      <c r="AT375" s="36"/>
      <c r="AU375" s="36"/>
      <c r="AV375" s="29"/>
      <c r="AW375" s="36"/>
      <c r="AX375" s="36"/>
      <c r="AY375" s="36"/>
      <c r="AZ375" s="29"/>
      <c r="BA375" s="36"/>
      <c r="BB375" s="36"/>
      <c r="BC375" s="36"/>
      <c r="BD375" s="36"/>
      <c r="BE375" s="36"/>
      <c r="BF375" s="36"/>
      <c r="BG375" s="36"/>
      <c r="BH375" s="36"/>
      <c r="BI375" s="36"/>
      <c r="BJ375" s="29"/>
      <c r="BK375" s="36"/>
      <c r="BL375" s="29"/>
      <c r="BM375" s="36"/>
      <c r="BN375" s="36"/>
      <c r="BO375" s="36"/>
      <c r="BP375" s="29"/>
      <c r="BQ375" s="36"/>
      <c r="BR375" s="29"/>
      <c r="BS375" s="36"/>
      <c r="BT375" s="36"/>
      <c r="BU375" s="36"/>
      <c r="BV375" s="36"/>
    </row>
    <row r="376" spans="1:74" x14ac:dyDescent="0.25">
      <c r="A376" s="16">
        <v>374</v>
      </c>
      <c r="B376" s="16">
        <v>3</v>
      </c>
      <c r="C376" s="31" t="s">
        <v>821</v>
      </c>
      <c r="D376" s="40">
        <f>июнь!D376-июнь!E376</f>
        <v>-33.50910589371982</v>
      </c>
      <c r="E376" s="40">
        <f t="shared" si="5"/>
        <v>0</v>
      </c>
      <c r="F376" s="36"/>
      <c r="G376" s="36"/>
      <c r="H376" s="36"/>
      <c r="I376" s="27"/>
      <c r="J376" s="36"/>
      <c r="K376" s="36"/>
      <c r="L376" s="36"/>
      <c r="M376" s="36"/>
      <c r="N376" s="36"/>
      <c r="O376" s="29"/>
      <c r="P376" s="36"/>
      <c r="Q376" s="29"/>
      <c r="R376" s="36"/>
      <c r="S376" s="36"/>
      <c r="T376" s="36"/>
      <c r="U376" s="36"/>
      <c r="V376" s="36"/>
      <c r="W376" s="36"/>
      <c r="X376" s="36"/>
      <c r="Y376" s="29"/>
      <c r="Z376" s="36"/>
      <c r="AA376" s="66"/>
      <c r="AB376" s="36"/>
      <c r="AC376" s="36"/>
      <c r="AD376" s="36"/>
      <c r="AE376" s="36"/>
      <c r="AF376" s="36"/>
      <c r="AG376" s="36"/>
      <c r="AH376" s="29"/>
      <c r="AI376" s="36"/>
      <c r="AJ376" s="29"/>
      <c r="AK376" s="36"/>
      <c r="AL376" s="36"/>
      <c r="AM376" s="36"/>
      <c r="AN376" s="29"/>
      <c r="AO376" s="36"/>
      <c r="AP376" s="29"/>
      <c r="AQ376" s="36"/>
      <c r="AR376" s="29"/>
      <c r="AS376" s="36"/>
      <c r="AT376" s="36"/>
      <c r="AU376" s="36"/>
      <c r="AV376" s="29"/>
      <c r="AW376" s="36"/>
      <c r="AX376" s="36"/>
      <c r="AY376" s="36"/>
      <c r="AZ376" s="29"/>
      <c r="BA376" s="36"/>
      <c r="BB376" s="36"/>
      <c r="BC376" s="36"/>
      <c r="BD376" s="36"/>
      <c r="BE376" s="36"/>
      <c r="BF376" s="36"/>
      <c r="BG376" s="36"/>
      <c r="BH376" s="36"/>
      <c r="BI376" s="36"/>
      <c r="BJ376" s="29"/>
      <c r="BK376" s="36"/>
      <c r="BL376" s="29"/>
      <c r="BM376" s="36"/>
      <c r="BN376" s="36"/>
      <c r="BO376" s="36"/>
      <c r="BP376" s="29"/>
      <c r="BQ376" s="36"/>
      <c r="BR376" s="29"/>
      <c r="BS376" s="36"/>
      <c r="BT376" s="36"/>
      <c r="BU376" s="36"/>
      <c r="BV376" s="36"/>
    </row>
    <row r="377" spans="1:74" x14ac:dyDescent="0.25">
      <c r="A377" s="16">
        <v>375</v>
      </c>
      <c r="B377" s="16">
        <v>3</v>
      </c>
      <c r="C377" s="31" t="s">
        <v>933</v>
      </c>
      <c r="D377" s="40">
        <f>июнь!D377-июнь!E377</f>
        <v>773.72859199033815</v>
      </c>
      <c r="E377" s="40">
        <f t="shared" si="5"/>
        <v>0</v>
      </c>
      <c r="F377" s="36"/>
      <c r="G377" s="36"/>
      <c r="H377" s="36"/>
      <c r="I377" s="27"/>
      <c r="J377" s="36"/>
      <c r="K377" s="36"/>
      <c r="L377" s="36"/>
      <c r="M377" s="36"/>
      <c r="N377" s="36"/>
      <c r="O377" s="29"/>
      <c r="P377" s="36"/>
      <c r="Q377" s="29"/>
      <c r="R377" s="36"/>
      <c r="S377" s="36"/>
      <c r="T377" s="36"/>
      <c r="U377" s="36"/>
      <c r="V377" s="36"/>
      <c r="W377" s="36"/>
      <c r="X377" s="36"/>
      <c r="Y377" s="29"/>
      <c r="Z377" s="36"/>
      <c r="AA377" s="66"/>
      <c r="AB377" s="36"/>
      <c r="AC377" s="36"/>
      <c r="AD377" s="36"/>
      <c r="AE377" s="36"/>
      <c r="AF377" s="36"/>
      <c r="AG377" s="36"/>
      <c r="AH377" s="29"/>
      <c r="AI377" s="36"/>
      <c r="AJ377" s="29"/>
      <c r="AK377" s="36"/>
      <c r="AL377" s="36"/>
      <c r="AM377" s="36"/>
      <c r="AN377" s="29"/>
      <c r="AO377" s="36"/>
      <c r="AP377" s="29"/>
      <c r="AQ377" s="36"/>
      <c r="AR377" s="29"/>
      <c r="AS377" s="36"/>
      <c r="AT377" s="36"/>
      <c r="AU377" s="36"/>
      <c r="AV377" s="29"/>
      <c r="AW377" s="36"/>
      <c r="AX377" s="36"/>
      <c r="AY377" s="36"/>
      <c r="AZ377" s="29"/>
      <c r="BA377" s="36"/>
      <c r="BB377" s="36"/>
      <c r="BC377" s="36"/>
      <c r="BD377" s="36"/>
      <c r="BE377" s="36"/>
      <c r="BF377" s="36"/>
      <c r="BG377" s="36"/>
      <c r="BH377" s="36"/>
      <c r="BI377" s="36"/>
      <c r="BJ377" s="29"/>
      <c r="BK377" s="36"/>
      <c r="BL377" s="29"/>
      <c r="BM377" s="36"/>
      <c r="BN377" s="36"/>
      <c r="BO377" s="36"/>
      <c r="BP377" s="29"/>
      <c r="BQ377" s="36"/>
      <c r="BR377" s="29"/>
      <c r="BS377" s="36"/>
      <c r="BT377" s="36"/>
      <c r="BU377" s="36"/>
      <c r="BV377" s="36"/>
    </row>
    <row r="378" spans="1:74" x14ac:dyDescent="0.25">
      <c r="A378" s="16">
        <v>376</v>
      </c>
      <c r="B378" s="16">
        <v>3</v>
      </c>
      <c r="C378" s="31" t="s">
        <v>822</v>
      </c>
      <c r="D378" s="40">
        <f>июнь!D378-июнь!E378</f>
        <v>-290.55197401932361</v>
      </c>
      <c r="E378" s="40">
        <f t="shared" si="5"/>
        <v>0</v>
      </c>
      <c r="F378" s="36"/>
      <c r="G378" s="36"/>
      <c r="H378" s="36"/>
      <c r="I378" s="27"/>
      <c r="J378" s="36"/>
      <c r="K378" s="36"/>
      <c r="L378" s="36"/>
      <c r="M378" s="36"/>
      <c r="N378" s="36"/>
      <c r="O378" s="29"/>
      <c r="P378" s="36"/>
      <c r="Q378" s="29"/>
      <c r="R378" s="36"/>
      <c r="S378" s="36"/>
      <c r="T378" s="36"/>
      <c r="U378" s="36"/>
      <c r="V378" s="36"/>
      <c r="W378" s="36"/>
      <c r="X378" s="36"/>
      <c r="Y378" s="29"/>
      <c r="Z378" s="36"/>
      <c r="AA378" s="66"/>
      <c r="AB378" s="36"/>
      <c r="AC378" s="36"/>
      <c r="AD378" s="36"/>
      <c r="AE378" s="36"/>
      <c r="AF378" s="36"/>
      <c r="AG378" s="36"/>
      <c r="AH378" s="29"/>
      <c r="AI378" s="36"/>
      <c r="AJ378" s="29"/>
      <c r="AK378" s="36"/>
      <c r="AL378" s="36"/>
      <c r="AM378" s="36"/>
      <c r="AN378" s="29"/>
      <c r="AO378" s="36"/>
      <c r="AP378" s="29"/>
      <c r="AQ378" s="36"/>
      <c r="AR378" s="29"/>
      <c r="AS378" s="36"/>
      <c r="AT378" s="36"/>
      <c r="AU378" s="36"/>
      <c r="AV378" s="29"/>
      <c r="AW378" s="36"/>
      <c r="AX378" s="36"/>
      <c r="AY378" s="36"/>
      <c r="AZ378" s="29"/>
      <c r="BA378" s="36"/>
      <c r="BB378" s="36"/>
      <c r="BC378" s="36"/>
      <c r="BD378" s="36"/>
      <c r="BE378" s="36"/>
      <c r="BF378" s="36"/>
      <c r="BG378" s="36"/>
      <c r="BH378" s="36"/>
      <c r="BI378" s="36"/>
      <c r="BJ378" s="29"/>
      <c r="BK378" s="36"/>
      <c r="BL378" s="29"/>
      <c r="BM378" s="36"/>
      <c r="BN378" s="36"/>
      <c r="BO378" s="36"/>
      <c r="BP378" s="29"/>
      <c r="BQ378" s="36"/>
      <c r="BR378" s="29"/>
      <c r="BS378" s="36"/>
      <c r="BT378" s="36"/>
      <c r="BU378" s="36"/>
      <c r="BV378" s="36"/>
    </row>
    <row r="379" spans="1:74" x14ac:dyDescent="0.25">
      <c r="A379" s="16">
        <v>377</v>
      </c>
      <c r="B379" s="16">
        <v>3</v>
      </c>
      <c r="C379" s="31" t="s">
        <v>823</v>
      </c>
      <c r="D379" s="40">
        <f>июнь!D379-июнь!E379</f>
        <v>187.67281347826088</v>
      </c>
      <c r="E379" s="40">
        <f t="shared" si="5"/>
        <v>0</v>
      </c>
      <c r="F379" s="36"/>
      <c r="G379" s="36"/>
      <c r="H379" s="36"/>
      <c r="I379" s="27"/>
      <c r="J379" s="36"/>
      <c r="K379" s="36"/>
      <c r="L379" s="36"/>
      <c r="M379" s="36"/>
      <c r="N379" s="36"/>
      <c r="O379" s="29"/>
      <c r="P379" s="36"/>
      <c r="Q379" s="29"/>
      <c r="R379" s="36"/>
      <c r="S379" s="36"/>
      <c r="T379" s="36"/>
      <c r="U379" s="36"/>
      <c r="V379" s="36"/>
      <c r="W379" s="36"/>
      <c r="X379" s="36"/>
      <c r="Y379" s="29"/>
      <c r="Z379" s="36"/>
      <c r="AA379" s="66"/>
      <c r="AB379" s="36"/>
      <c r="AC379" s="36"/>
      <c r="AD379" s="36"/>
      <c r="AE379" s="36"/>
      <c r="AF379" s="36"/>
      <c r="AG379" s="36"/>
      <c r="AH379" s="29"/>
      <c r="AI379" s="36"/>
      <c r="AJ379" s="29"/>
      <c r="AK379" s="36"/>
      <c r="AL379" s="36"/>
      <c r="AM379" s="36"/>
      <c r="AN379" s="29"/>
      <c r="AO379" s="36"/>
      <c r="AP379" s="29"/>
      <c r="AQ379" s="36"/>
      <c r="AR379" s="29"/>
      <c r="AS379" s="36"/>
      <c r="AT379" s="36"/>
      <c r="AU379" s="36"/>
      <c r="AV379" s="29"/>
      <c r="AW379" s="36"/>
      <c r="AX379" s="36"/>
      <c r="AY379" s="36"/>
      <c r="AZ379" s="29"/>
      <c r="BA379" s="36"/>
      <c r="BB379" s="36"/>
      <c r="BC379" s="36"/>
      <c r="BD379" s="36"/>
      <c r="BE379" s="36"/>
      <c r="BF379" s="36"/>
      <c r="BG379" s="36"/>
      <c r="BH379" s="36"/>
      <c r="BI379" s="36"/>
      <c r="BJ379" s="29"/>
      <c r="BK379" s="36"/>
      <c r="BL379" s="29"/>
      <c r="BM379" s="36"/>
      <c r="BN379" s="36"/>
      <c r="BO379" s="36"/>
      <c r="BP379" s="29"/>
      <c r="BQ379" s="36"/>
      <c r="BR379" s="29"/>
      <c r="BS379" s="36"/>
      <c r="BT379" s="36"/>
      <c r="BU379" s="36"/>
      <c r="BV379" s="36"/>
    </row>
    <row r="380" spans="1:74" x14ac:dyDescent="0.25">
      <c r="A380" s="16">
        <v>378</v>
      </c>
      <c r="B380" s="16">
        <v>3</v>
      </c>
      <c r="C380" s="31" t="s">
        <v>824</v>
      </c>
      <c r="D380" s="40">
        <f>июнь!D380-июнь!E380</f>
        <v>-77.889196000000041</v>
      </c>
      <c r="E380" s="40">
        <f t="shared" si="5"/>
        <v>0</v>
      </c>
      <c r="F380" s="36"/>
      <c r="G380" s="36"/>
      <c r="H380" s="36"/>
      <c r="I380" s="27"/>
      <c r="J380" s="36"/>
      <c r="K380" s="36"/>
      <c r="L380" s="36"/>
      <c r="M380" s="36"/>
      <c r="N380" s="36"/>
      <c r="O380" s="29"/>
      <c r="P380" s="36"/>
      <c r="Q380" s="29"/>
      <c r="R380" s="36"/>
      <c r="S380" s="36"/>
      <c r="T380" s="36"/>
      <c r="U380" s="36"/>
      <c r="V380" s="36"/>
      <c r="W380" s="36"/>
      <c r="X380" s="36"/>
      <c r="Y380" s="29"/>
      <c r="Z380" s="36"/>
      <c r="AA380" s="66"/>
      <c r="AB380" s="36"/>
      <c r="AC380" s="36"/>
      <c r="AD380" s="36"/>
      <c r="AE380" s="36"/>
      <c r="AF380" s="36"/>
      <c r="AG380" s="36"/>
      <c r="AH380" s="29"/>
      <c r="AI380" s="36"/>
      <c r="AJ380" s="29"/>
      <c r="AK380" s="36"/>
      <c r="AL380" s="36"/>
      <c r="AM380" s="36"/>
      <c r="AN380" s="29"/>
      <c r="AO380" s="36"/>
      <c r="AP380" s="29"/>
      <c r="AQ380" s="36"/>
      <c r="AR380" s="29"/>
      <c r="AS380" s="36"/>
      <c r="AT380" s="36"/>
      <c r="AU380" s="36"/>
      <c r="AV380" s="29"/>
      <c r="AW380" s="36"/>
      <c r="AX380" s="36"/>
      <c r="AY380" s="36"/>
      <c r="AZ380" s="29"/>
      <c r="BA380" s="36"/>
      <c r="BB380" s="36"/>
      <c r="BC380" s="36"/>
      <c r="BD380" s="36"/>
      <c r="BE380" s="36"/>
      <c r="BF380" s="36"/>
      <c r="BG380" s="36"/>
      <c r="BH380" s="36"/>
      <c r="BI380" s="36"/>
      <c r="BJ380" s="29"/>
      <c r="BK380" s="36"/>
      <c r="BL380" s="29"/>
      <c r="BM380" s="36"/>
      <c r="BN380" s="36"/>
      <c r="BO380" s="36"/>
      <c r="BP380" s="29"/>
      <c r="BQ380" s="36"/>
      <c r="BR380" s="29"/>
      <c r="BS380" s="36"/>
      <c r="BT380" s="36"/>
      <c r="BU380" s="36"/>
      <c r="BV380" s="36"/>
    </row>
    <row r="381" spans="1:74" x14ac:dyDescent="0.25">
      <c r="A381" s="16">
        <v>379</v>
      </c>
      <c r="B381" s="16">
        <v>3</v>
      </c>
      <c r="C381" s="31" t="s">
        <v>825</v>
      </c>
      <c r="D381" s="40">
        <f>июнь!D381-июнь!E381</f>
        <v>430.67752754589378</v>
      </c>
      <c r="E381" s="40">
        <f t="shared" si="5"/>
        <v>0</v>
      </c>
      <c r="F381" s="36"/>
      <c r="G381" s="36"/>
      <c r="H381" s="36"/>
      <c r="I381" s="27"/>
      <c r="J381" s="36"/>
      <c r="K381" s="36"/>
      <c r="L381" s="36"/>
      <c r="M381" s="36"/>
      <c r="N381" s="36"/>
      <c r="O381" s="29"/>
      <c r="P381" s="36"/>
      <c r="Q381" s="29"/>
      <c r="R381" s="36"/>
      <c r="S381" s="36"/>
      <c r="T381" s="36"/>
      <c r="U381" s="36"/>
      <c r="V381" s="36"/>
      <c r="W381" s="36"/>
      <c r="X381" s="36"/>
      <c r="Y381" s="29"/>
      <c r="Z381" s="36"/>
      <c r="AA381" s="66"/>
      <c r="AB381" s="36"/>
      <c r="AC381" s="36"/>
      <c r="AD381" s="36"/>
      <c r="AE381" s="36"/>
      <c r="AF381" s="36"/>
      <c r="AG381" s="36"/>
      <c r="AH381" s="29"/>
      <c r="AI381" s="36"/>
      <c r="AJ381" s="29"/>
      <c r="AK381" s="36"/>
      <c r="AL381" s="36"/>
      <c r="AM381" s="36"/>
      <c r="AN381" s="29"/>
      <c r="AO381" s="36"/>
      <c r="AP381" s="29"/>
      <c r="AQ381" s="36"/>
      <c r="AR381" s="29"/>
      <c r="AS381" s="36"/>
      <c r="AT381" s="36"/>
      <c r="AU381" s="36"/>
      <c r="AV381" s="29"/>
      <c r="AW381" s="36"/>
      <c r="AX381" s="36"/>
      <c r="AY381" s="36"/>
      <c r="AZ381" s="29"/>
      <c r="BA381" s="36"/>
      <c r="BB381" s="36"/>
      <c r="BC381" s="36"/>
      <c r="BD381" s="36"/>
      <c r="BE381" s="36"/>
      <c r="BF381" s="36"/>
      <c r="BG381" s="36"/>
      <c r="BH381" s="36"/>
      <c r="BI381" s="36"/>
      <c r="BJ381" s="29"/>
      <c r="BK381" s="36"/>
      <c r="BL381" s="29"/>
      <c r="BM381" s="36"/>
      <c r="BN381" s="36"/>
      <c r="BO381" s="36"/>
      <c r="BP381" s="29"/>
      <c r="BQ381" s="36"/>
      <c r="BR381" s="29"/>
      <c r="BS381" s="36"/>
      <c r="BT381" s="36"/>
      <c r="BU381" s="36"/>
      <c r="BV381" s="36"/>
    </row>
    <row r="382" spans="1:74" x14ac:dyDescent="0.25">
      <c r="A382" s="16">
        <v>380</v>
      </c>
      <c r="B382" s="16">
        <v>3</v>
      </c>
      <c r="C382" s="31" t="s">
        <v>826</v>
      </c>
      <c r="D382" s="40">
        <f>июнь!D382-июнь!E382</f>
        <v>-159.68694077294691</v>
      </c>
      <c r="E382" s="40">
        <f t="shared" si="5"/>
        <v>0</v>
      </c>
      <c r="F382" s="36"/>
      <c r="G382" s="36"/>
      <c r="H382" s="36"/>
      <c r="I382" s="27"/>
      <c r="J382" s="36"/>
      <c r="K382" s="36"/>
      <c r="L382" s="36"/>
      <c r="M382" s="36"/>
      <c r="N382" s="36"/>
      <c r="O382" s="29"/>
      <c r="P382" s="36"/>
      <c r="Q382" s="29"/>
      <c r="R382" s="36"/>
      <c r="S382" s="36"/>
      <c r="T382" s="36"/>
      <c r="U382" s="36"/>
      <c r="V382" s="36"/>
      <c r="W382" s="36"/>
      <c r="X382" s="36"/>
      <c r="Y382" s="29"/>
      <c r="Z382" s="36"/>
      <c r="AA382" s="66"/>
      <c r="AB382" s="36"/>
      <c r="AC382" s="36"/>
      <c r="AD382" s="36"/>
      <c r="AE382" s="36"/>
      <c r="AF382" s="36"/>
      <c r="AG382" s="36"/>
      <c r="AH382" s="29"/>
      <c r="AI382" s="36"/>
      <c r="AJ382" s="29"/>
      <c r="AK382" s="36"/>
      <c r="AL382" s="36"/>
      <c r="AM382" s="36"/>
      <c r="AN382" s="29"/>
      <c r="AO382" s="36"/>
      <c r="AP382" s="29"/>
      <c r="AQ382" s="36"/>
      <c r="AR382" s="29"/>
      <c r="AS382" s="36"/>
      <c r="AT382" s="36"/>
      <c r="AU382" s="36"/>
      <c r="AV382" s="29"/>
      <c r="AW382" s="36"/>
      <c r="AX382" s="36"/>
      <c r="AY382" s="36"/>
      <c r="AZ382" s="29"/>
      <c r="BA382" s="36"/>
      <c r="BB382" s="36"/>
      <c r="BC382" s="36"/>
      <c r="BD382" s="36"/>
      <c r="BE382" s="36"/>
      <c r="BF382" s="36"/>
      <c r="BG382" s="36"/>
      <c r="BH382" s="36"/>
      <c r="BI382" s="36"/>
      <c r="BJ382" s="29"/>
      <c r="BK382" s="36"/>
      <c r="BL382" s="29"/>
      <c r="BM382" s="36"/>
      <c r="BN382" s="36"/>
      <c r="BO382" s="36"/>
      <c r="BP382" s="29"/>
      <c r="BQ382" s="36"/>
      <c r="BR382" s="29"/>
      <c r="BS382" s="36"/>
      <c r="BT382" s="36"/>
      <c r="BU382" s="36"/>
      <c r="BV382" s="36"/>
    </row>
    <row r="383" spans="1:74" x14ac:dyDescent="0.25">
      <c r="A383" s="16">
        <v>381</v>
      </c>
      <c r="B383" s="16">
        <v>3</v>
      </c>
      <c r="C383" s="31" t="s">
        <v>827</v>
      </c>
      <c r="D383" s="40">
        <f>июнь!D383-июнь!E383</f>
        <v>-87.680296241545904</v>
      </c>
      <c r="E383" s="40">
        <f t="shared" si="5"/>
        <v>0</v>
      </c>
      <c r="F383" s="36"/>
      <c r="G383" s="36"/>
      <c r="H383" s="36"/>
      <c r="I383" s="27"/>
      <c r="J383" s="36"/>
      <c r="K383" s="36"/>
      <c r="L383" s="36"/>
      <c r="M383" s="36"/>
      <c r="N383" s="36"/>
      <c r="O383" s="29"/>
      <c r="P383" s="36"/>
      <c r="Q383" s="29"/>
      <c r="R383" s="36"/>
      <c r="S383" s="36"/>
      <c r="T383" s="36"/>
      <c r="U383" s="36"/>
      <c r="V383" s="36"/>
      <c r="W383" s="36"/>
      <c r="X383" s="36"/>
      <c r="Y383" s="29"/>
      <c r="Z383" s="36"/>
      <c r="AA383" s="66"/>
      <c r="AB383" s="36"/>
      <c r="AC383" s="36"/>
      <c r="AD383" s="36"/>
      <c r="AE383" s="36"/>
      <c r="AF383" s="36"/>
      <c r="AG383" s="36"/>
      <c r="AH383" s="29"/>
      <c r="AI383" s="36"/>
      <c r="AJ383" s="29"/>
      <c r="AK383" s="36"/>
      <c r="AL383" s="36"/>
      <c r="AM383" s="36"/>
      <c r="AN383" s="29"/>
      <c r="AO383" s="36"/>
      <c r="AP383" s="29"/>
      <c r="AQ383" s="36"/>
      <c r="AR383" s="29"/>
      <c r="AS383" s="36"/>
      <c r="AT383" s="36"/>
      <c r="AU383" s="36"/>
      <c r="AV383" s="29"/>
      <c r="AW383" s="36"/>
      <c r="AX383" s="36"/>
      <c r="AY383" s="36"/>
      <c r="AZ383" s="29"/>
      <c r="BA383" s="36"/>
      <c r="BB383" s="36"/>
      <c r="BC383" s="36"/>
      <c r="BD383" s="36"/>
      <c r="BE383" s="36"/>
      <c r="BF383" s="36"/>
      <c r="BG383" s="36"/>
      <c r="BH383" s="36"/>
      <c r="BI383" s="36"/>
      <c r="BJ383" s="29"/>
      <c r="BK383" s="36"/>
      <c r="BL383" s="29"/>
      <c r="BM383" s="36"/>
      <c r="BN383" s="36"/>
      <c r="BO383" s="36"/>
      <c r="BP383" s="29"/>
      <c r="BQ383" s="36"/>
      <c r="BR383" s="29"/>
      <c r="BS383" s="36"/>
      <c r="BT383" s="36"/>
      <c r="BU383" s="36"/>
      <c r="BV383" s="36"/>
    </row>
    <row r="384" spans="1:74" x14ac:dyDescent="0.25">
      <c r="A384" s="16">
        <v>382</v>
      </c>
      <c r="B384" s="16">
        <v>3</v>
      </c>
      <c r="C384" s="31" t="s">
        <v>828</v>
      </c>
      <c r="D384" s="40">
        <f>июнь!D384-июнь!E384</f>
        <v>511.99366043285016</v>
      </c>
      <c r="E384" s="40">
        <f t="shared" si="5"/>
        <v>0</v>
      </c>
      <c r="F384" s="36"/>
      <c r="G384" s="36"/>
      <c r="H384" s="36"/>
      <c r="I384" s="27"/>
      <c r="J384" s="36"/>
      <c r="K384" s="36"/>
      <c r="L384" s="36"/>
      <c r="M384" s="36"/>
      <c r="N384" s="36"/>
      <c r="O384" s="29"/>
      <c r="P384" s="36"/>
      <c r="Q384" s="29"/>
      <c r="R384" s="36"/>
      <c r="S384" s="36"/>
      <c r="T384" s="36"/>
      <c r="U384" s="36"/>
      <c r="V384" s="36"/>
      <c r="W384" s="36"/>
      <c r="X384" s="36"/>
      <c r="Y384" s="29"/>
      <c r="Z384" s="36"/>
      <c r="AA384" s="66"/>
      <c r="AB384" s="36"/>
      <c r="AC384" s="36"/>
      <c r="AD384" s="36"/>
      <c r="AE384" s="36"/>
      <c r="AF384" s="36"/>
      <c r="AG384" s="36"/>
      <c r="AH384" s="29"/>
      <c r="AI384" s="36"/>
      <c r="AJ384" s="29"/>
      <c r="AK384" s="36"/>
      <c r="AL384" s="36"/>
      <c r="AM384" s="36"/>
      <c r="AN384" s="29"/>
      <c r="AO384" s="36"/>
      <c r="AP384" s="29"/>
      <c r="AQ384" s="36"/>
      <c r="AR384" s="29"/>
      <c r="AS384" s="36"/>
      <c r="AT384" s="36"/>
      <c r="AU384" s="36"/>
      <c r="AV384" s="29"/>
      <c r="AW384" s="36"/>
      <c r="AX384" s="36"/>
      <c r="AY384" s="36"/>
      <c r="AZ384" s="29"/>
      <c r="BA384" s="36"/>
      <c r="BB384" s="36"/>
      <c r="BC384" s="36"/>
      <c r="BD384" s="36"/>
      <c r="BE384" s="36"/>
      <c r="BF384" s="36"/>
      <c r="BG384" s="36"/>
      <c r="BH384" s="36"/>
      <c r="BI384" s="36"/>
      <c r="BJ384" s="29"/>
      <c r="BK384" s="36"/>
      <c r="BL384" s="29"/>
      <c r="BM384" s="36"/>
      <c r="BN384" s="36"/>
      <c r="BO384" s="36"/>
      <c r="BP384" s="29"/>
      <c r="BQ384" s="36"/>
      <c r="BR384" s="29"/>
      <c r="BS384" s="36"/>
      <c r="BT384" s="36"/>
      <c r="BU384" s="36"/>
      <c r="BV384" s="36"/>
    </row>
    <row r="385" spans="1:75" s="86" customFormat="1" x14ac:dyDescent="0.25">
      <c r="A385" s="79">
        <v>383</v>
      </c>
      <c r="B385" s="79">
        <v>3</v>
      </c>
      <c r="C385" s="80" t="s">
        <v>829</v>
      </c>
      <c r="D385" s="81">
        <f>июнь!D385-июнь!E385</f>
        <v>-1337.9581734685994</v>
      </c>
      <c r="E385" s="81">
        <f t="shared" si="5"/>
        <v>2.633</v>
      </c>
      <c r="F385" s="82"/>
      <c r="G385" s="82"/>
      <c r="H385" s="82"/>
      <c r="I385" s="83"/>
      <c r="J385" s="82"/>
      <c r="K385" s="82"/>
      <c r="L385" s="82"/>
      <c r="M385" s="82"/>
      <c r="N385" s="82"/>
      <c r="O385" s="84"/>
      <c r="P385" s="82"/>
      <c r="Q385" s="84"/>
      <c r="R385" s="82"/>
      <c r="S385" s="82"/>
      <c r="T385" s="82"/>
      <c r="U385" s="82"/>
      <c r="V385" s="82"/>
      <c r="W385" s="82"/>
      <c r="X385" s="82"/>
      <c r="Y385" s="84"/>
      <c r="Z385" s="82"/>
      <c r="AA385" s="85"/>
      <c r="AB385" s="82"/>
      <c r="AC385" s="82"/>
      <c r="AD385" s="82"/>
      <c r="AE385" s="82"/>
      <c r="AF385" s="82"/>
      <c r="AG385" s="82"/>
      <c r="AH385" s="84"/>
      <c r="AI385" s="82"/>
      <c r="AJ385" s="84"/>
      <c r="AK385" s="82"/>
      <c r="AL385" s="82"/>
      <c r="AM385" s="82"/>
      <c r="AN385" s="84"/>
      <c r="AO385" s="82"/>
      <c r="AP385" s="84"/>
      <c r="AQ385" s="82"/>
      <c r="AR385" s="84"/>
      <c r="AS385" s="82"/>
      <c r="AT385" s="82"/>
      <c r="AU385" s="82"/>
      <c r="AV385" s="84"/>
      <c r="AW385" s="82"/>
      <c r="AX385" s="82"/>
      <c r="AY385" s="82"/>
      <c r="AZ385" s="84"/>
      <c r="BA385" s="82"/>
      <c r="BB385" s="82"/>
      <c r="BC385" s="82"/>
      <c r="BD385" s="82"/>
      <c r="BE385" s="82"/>
      <c r="BF385" s="82"/>
      <c r="BG385" s="82"/>
      <c r="BH385" s="82"/>
      <c r="BI385" s="82"/>
      <c r="BJ385" s="84"/>
      <c r="BK385" s="82"/>
      <c r="BL385" s="84"/>
      <c r="BM385" s="82"/>
      <c r="BN385" s="82"/>
      <c r="BO385" s="82"/>
      <c r="BP385" s="84"/>
      <c r="BQ385" s="82"/>
      <c r="BR385" s="84"/>
      <c r="BS385" s="82"/>
      <c r="BT385" s="82"/>
      <c r="BU385" s="82"/>
      <c r="BV385" s="82">
        <v>2.633</v>
      </c>
      <c r="BW385" s="86" t="s">
        <v>1070</v>
      </c>
    </row>
    <row r="386" spans="1:75" x14ac:dyDescent="0.25">
      <c r="A386" s="16">
        <v>384</v>
      </c>
      <c r="B386" s="16">
        <v>3</v>
      </c>
      <c r="C386" s="31" t="s">
        <v>830</v>
      </c>
      <c r="D386" s="40">
        <f>июнь!D386-июнь!E386</f>
        <v>129.77854319806764</v>
      </c>
      <c r="E386" s="40">
        <f t="shared" si="5"/>
        <v>0</v>
      </c>
      <c r="F386" s="36"/>
      <c r="G386" s="36"/>
      <c r="H386" s="36"/>
      <c r="I386" s="27"/>
      <c r="J386" s="36"/>
      <c r="K386" s="36"/>
      <c r="L386" s="36"/>
      <c r="M386" s="36"/>
      <c r="N386" s="36"/>
      <c r="O386" s="29"/>
      <c r="P386" s="36"/>
      <c r="Q386" s="29"/>
      <c r="R386" s="36"/>
      <c r="S386" s="36"/>
      <c r="T386" s="36"/>
      <c r="U386" s="36"/>
      <c r="V386" s="36"/>
      <c r="W386" s="36"/>
      <c r="X386" s="36"/>
      <c r="Y386" s="29"/>
      <c r="Z386" s="36"/>
      <c r="AA386" s="66"/>
      <c r="AB386" s="36"/>
      <c r="AC386" s="36"/>
      <c r="AD386" s="36"/>
      <c r="AE386" s="36"/>
      <c r="AF386" s="36"/>
      <c r="AG386" s="36"/>
      <c r="AH386" s="29"/>
      <c r="AI386" s="36"/>
      <c r="AJ386" s="29"/>
      <c r="AK386" s="36"/>
      <c r="AL386" s="36"/>
      <c r="AM386" s="36"/>
      <c r="AN386" s="29"/>
      <c r="AO386" s="36"/>
      <c r="AP386" s="29"/>
      <c r="AQ386" s="36"/>
      <c r="AR386" s="29"/>
      <c r="AS386" s="36"/>
      <c r="AT386" s="36"/>
      <c r="AU386" s="36"/>
      <c r="AV386" s="29"/>
      <c r="AW386" s="36"/>
      <c r="AX386" s="36"/>
      <c r="AY386" s="36"/>
      <c r="AZ386" s="29"/>
      <c r="BA386" s="36"/>
      <c r="BB386" s="36"/>
      <c r="BC386" s="36"/>
      <c r="BD386" s="36"/>
      <c r="BE386" s="36"/>
      <c r="BF386" s="36"/>
      <c r="BG386" s="36"/>
      <c r="BH386" s="36"/>
      <c r="BI386" s="36"/>
      <c r="BJ386" s="29"/>
      <c r="BK386" s="36"/>
      <c r="BL386" s="29"/>
      <c r="BM386" s="36"/>
      <c r="BN386" s="36"/>
      <c r="BO386" s="36"/>
      <c r="BP386" s="29"/>
      <c r="BQ386" s="36"/>
      <c r="BR386" s="29"/>
      <c r="BS386" s="36"/>
      <c r="BT386" s="36"/>
      <c r="BU386" s="36"/>
      <c r="BV386" s="36"/>
    </row>
    <row r="387" spans="1:75" s="86" customFormat="1" x14ac:dyDescent="0.25">
      <c r="A387" s="79">
        <v>385</v>
      </c>
      <c r="B387" s="79">
        <v>3</v>
      </c>
      <c r="C387" s="80" t="s">
        <v>831</v>
      </c>
      <c r="D387" s="81">
        <f>июнь!D387-июнь!E387</f>
        <v>-283.71360021256038</v>
      </c>
      <c r="E387" s="81">
        <f t="shared" si="5"/>
        <v>11.068</v>
      </c>
      <c r="F387" s="82"/>
      <c r="G387" s="82"/>
      <c r="H387" s="82"/>
      <c r="I387" s="83"/>
      <c r="J387" s="82"/>
      <c r="K387" s="82"/>
      <c r="L387" s="82"/>
      <c r="M387" s="82"/>
      <c r="N387" s="82"/>
      <c r="O387" s="84"/>
      <c r="P387" s="82"/>
      <c r="Q387" s="84"/>
      <c r="R387" s="82"/>
      <c r="S387" s="82"/>
      <c r="T387" s="82"/>
      <c r="U387" s="82">
        <v>2E-3</v>
      </c>
      <c r="V387" s="82">
        <v>11.068</v>
      </c>
      <c r="W387" s="82"/>
      <c r="X387" s="82"/>
      <c r="Y387" s="84"/>
      <c r="Z387" s="82"/>
      <c r="AA387" s="85"/>
      <c r="AB387" s="82"/>
      <c r="AC387" s="82"/>
      <c r="AD387" s="82"/>
      <c r="AE387" s="82"/>
      <c r="AF387" s="82"/>
      <c r="AG387" s="82"/>
      <c r="AH387" s="84"/>
      <c r="AI387" s="82"/>
      <c r="AJ387" s="84"/>
      <c r="AK387" s="82"/>
      <c r="AL387" s="82"/>
      <c r="AM387" s="82"/>
      <c r="AN387" s="84"/>
      <c r="AO387" s="82"/>
      <c r="AP387" s="84"/>
      <c r="AQ387" s="82"/>
      <c r="AR387" s="84"/>
      <c r="AS387" s="82"/>
      <c r="AT387" s="82"/>
      <c r="AU387" s="82"/>
      <c r="AV387" s="84"/>
      <c r="AW387" s="82"/>
      <c r="AX387" s="82"/>
      <c r="AY387" s="82"/>
      <c r="AZ387" s="84"/>
      <c r="BA387" s="82"/>
      <c r="BB387" s="82"/>
      <c r="BC387" s="82"/>
      <c r="BD387" s="82"/>
      <c r="BE387" s="82"/>
      <c r="BF387" s="82"/>
      <c r="BG387" s="82"/>
      <c r="BH387" s="82"/>
      <c r="BI387" s="82"/>
      <c r="BJ387" s="84"/>
      <c r="BK387" s="82"/>
      <c r="BL387" s="84"/>
      <c r="BM387" s="82"/>
      <c r="BN387" s="82"/>
      <c r="BO387" s="82"/>
      <c r="BP387" s="84"/>
      <c r="BQ387" s="82"/>
      <c r="BR387" s="84"/>
      <c r="BS387" s="82"/>
      <c r="BT387" s="82"/>
      <c r="BU387" s="82"/>
      <c r="BV387" s="82"/>
    </row>
    <row r="388" spans="1:75" x14ac:dyDescent="0.25">
      <c r="A388" s="16">
        <v>386</v>
      </c>
      <c r="B388" s="16">
        <v>3</v>
      </c>
      <c r="C388" s="31" t="s">
        <v>934</v>
      </c>
      <c r="D388" s="40">
        <f>июнь!D388-июнь!E388</f>
        <v>70.987750917874394</v>
      </c>
      <c r="E388" s="40">
        <f t="shared" ref="E388:E450" si="6">G388+H388+J388+L388+N388+P388+R388+T388+V388+X388+Z388+AC388+AE388+AG388+AI388+AK388+AM388+AO388+AQ388+AS388+AU388+AW388+AY388+BA388+BC388+BE388+BG388+BI388+BK388+BM388+BO388+BQ388+BS388+BU388+BV388</f>
        <v>0</v>
      </c>
      <c r="F388" s="36"/>
      <c r="G388" s="36"/>
      <c r="H388" s="36"/>
      <c r="I388" s="27"/>
      <c r="J388" s="36"/>
      <c r="K388" s="36"/>
      <c r="L388" s="36"/>
      <c r="M388" s="36"/>
      <c r="N388" s="36"/>
      <c r="O388" s="29"/>
      <c r="P388" s="36"/>
      <c r="Q388" s="29"/>
      <c r="R388" s="36"/>
      <c r="S388" s="36"/>
      <c r="T388" s="36"/>
      <c r="U388" s="36"/>
      <c r="V388" s="36"/>
      <c r="W388" s="36"/>
      <c r="X388" s="36"/>
      <c r="Y388" s="29"/>
      <c r="Z388" s="36"/>
      <c r="AA388" s="66"/>
      <c r="AB388" s="36"/>
      <c r="AC388" s="36"/>
      <c r="AD388" s="36"/>
      <c r="AE388" s="36"/>
      <c r="AF388" s="36"/>
      <c r="AG388" s="36"/>
      <c r="AH388" s="29"/>
      <c r="AI388" s="36"/>
      <c r="AJ388" s="29"/>
      <c r="AK388" s="36"/>
      <c r="AL388" s="36"/>
      <c r="AM388" s="36"/>
      <c r="AN388" s="29"/>
      <c r="AO388" s="36"/>
      <c r="AP388" s="29"/>
      <c r="AQ388" s="36"/>
      <c r="AR388" s="29"/>
      <c r="AS388" s="36"/>
      <c r="AT388" s="36"/>
      <c r="AU388" s="36"/>
      <c r="AV388" s="29"/>
      <c r="AW388" s="36"/>
      <c r="AX388" s="36"/>
      <c r="AY388" s="36"/>
      <c r="AZ388" s="29"/>
      <c r="BA388" s="36"/>
      <c r="BB388" s="36"/>
      <c r="BC388" s="36"/>
      <c r="BD388" s="36"/>
      <c r="BE388" s="36"/>
      <c r="BF388" s="36"/>
      <c r="BG388" s="36"/>
      <c r="BH388" s="36"/>
      <c r="BI388" s="36"/>
      <c r="BJ388" s="29"/>
      <c r="BK388" s="36"/>
      <c r="BL388" s="29"/>
      <c r="BM388" s="36"/>
      <c r="BN388" s="36"/>
      <c r="BO388" s="36"/>
      <c r="BP388" s="29"/>
      <c r="BQ388" s="36"/>
      <c r="BR388" s="29"/>
      <c r="BS388" s="36"/>
      <c r="BT388" s="36"/>
      <c r="BU388" s="36"/>
      <c r="BV388" s="36"/>
    </row>
    <row r="389" spans="1:75" s="86" customFormat="1" x14ac:dyDescent="0.25">
      <c r="A389" s="79">
        <v>387</v>
      </c>
      <c r="B389" s="79">
        <v>3</v>
      </c>
      <c r="C389" s="80" t="s">
        <v>935</v>
      </c>
      <c r="D389" s="81">
        <f>июнь!D389-июнь!E389</f>
        <v>-106.10504773913043</v>
      </c>
      <c r="E389" s="81">
        <f t="shared" si="6"/>
        <v>4.181</v>
      </c>
      <c r="F389" s="82"/>
      <c r="G389" s="82"/>
      <c r="H389" s="82"/>
      <c r="I389" s="83"/>
      <c r="J389" s="82"/>
      <c r="K389" s="82"/>
      <c r="L389" s="82"/>
      <c r="M389" s="82"/>
      <c r="N389" s="82"/>
      <c r="O389" s="84"/>
      <c r="P389" s="82"/>
      <c r="Q389" s="84"/>
      <c r="R389" s="82"/>
      <c r="S389" s="82"/>
      <c r="T389" s="82"/>
      <c r="U389" s="82"/>
      <c r="V389" s="82"/>
      <c r="W389" s="82"/>
      <c r="X389" s="82"/>
      <c r="Y389" s="84"/>
      <c r="Z389" s="82"/>
      <c r="AA389" s="85"/>
      <c r="AB389" s="82"/>
      <c r="AC389" s="82"/>
      <c r="AD389" s="82"/>
      <c r="AE389" s="82"/>
      <c r="AF389" s="82"/>
      <c r="AG389" s="82"/>
      <c r="AH389" s="84"/>
      <c r="AI389" s="82"/>
      <c r="AJ389" s="84"/>
      <c r="AK389" s="82"/>
      <c r="AL389" s="82"/>
      <c r="AM389" s="82"/>
      <c r="AN389" s="84"/>
      <c r="AO389" s="82"/>
      <c r="AP389" s="84"/>
      <c r="AQ389" s="82"/>
      <c r="AR389" s="84"/>
      <c r="AS389" s="82"/>
      <c r="AT389" s="82"/>
      <c r="AU389" s="82"/>
      <c r="AV389" s="84"/>
      <c r="AW389" s="82"/>
      <c r="AX389" s="82"/>
      <c r="AY389" s="82"/>
      <c r="AZ389" s="84"/>
      <c r="BA389" s="82"/>
      <c r="BB389" s="82"/>
      <c r="BC389" s="82"/>
      <c r="BD389" s="82"/>
      <c r="BE389" s="82"/>
      <c r="BF389" s="82"/>
      <c r="BG389" s="82"/>
      <c r="BH389" s="82"/>
      <c r="BI389" s="82"/>
      <c r="BJ389" s="84"/>
      <c r="BK389" s="82"/>
      <c r="BL389" s="84"/>
      <c r="BM389" s="82"/>
      <c r="BN389" s="82"/>
      <c r="BO389" s="82"/>
      <c r="BP389" s="84"/>
      <c r="BQ389" s="82"/>
      <c r="BR389" s="84"/>
      <c r="BS389" s="82"/>
      <c r="BT389" s="82"/>
      <c r="BU389" s="82"/>
      <c r="BV389" s="82">
        <v>4.181</v>
      </c>
      <c r="BW389" s="86" t="s">
        <v>1070</v>
      </c>
    </row>
    <row r="390" spans="1:75" x14ac:dyDescent="0.25">
      <c r="A390" s="16">
        <v>388</v>
      </c>
      <c r="B390" s="16">
        <v>3</v>
      </c>
      <c r="C390" s="31" t="s">
        <v>936</v>
      </c>
      <c r="D390" s="40">
        <f>июнь!D390-июнь!E390</f>
        <v>-741.71493002898546</v>
      </c>
      <c r="E390" s="40">
        <f t="shared" si="6"/>
        <v>0</v>
      </c>
      <c r="F390" s="36"/>
      <c r="G390" s="36"/>
      <c r="H390" s="36"/>
      <c r="I390" s="27"/>
      <c r="J390" s="36"/>
      <c r="K390" s="36"/>
      <c r="L390" s="36"/>
      <c r="M390" s="36"/>
      <c r="N390" s="36"/>
      <c r="O390" s="29"/>
      <c r="P390" s="36"/>
      <c r="Q390" s="29"/>
      <c r="R390" s="36"/>
      <c r="S390" s="36"/>
      <c r="T390" s="36"/>
      <c r="U390" s="36"/>
      <c r="V390" s="36"/>
      <c r="W390" s="36"/>
      <c r="X390" s="36"/>
      <c r="Y390" s="29"/>
      <c r="Z390" s="36"/>
      <c r="AA390" s="66"/>
      <c r="AB390" s="36"/>
      <c r="AC390" s="36"/>
      <c r="AD390" s="36"/>
      <c r="AE390" s="36"/>
      <c r="AF390" s="36"/>
      <c r="AG390" s="36"/>
      <c r="AH390" s="29"/>
      <c r="AI390" s="36"/>
      <c r="AJ390" s="29"/>
      <c r="AK390" s="36"/>
      <c r="AL390" s="36"/>
      <c r="AM390" s="36"/>
      <c r="AN390" s="29"/>
      <c r="AO390" s="36"/>
      <c r="AP390" s="29"/>
      <c r="AQ390" s="36"/>
      <c r="AR390" s="29"/>
      <c r="AS390" s="36"/>
      <c r="AT390" s="36"/>
      <c r="AU390" s="36"/>
      <c r="AV390" s="29"/>
      <c r="AW390" s="36"/>
      <c r="AX390" s="36"/>
      <c r="AY390" s="36"/>
      <c r="AZ390" s="29"/>
      <c r="BA390" s="36"/>
      <c r="BB390" s="36"/>
      <c r="BC390" s="36"/>
      <c r="BD390" s="36"/>
      <c r="BE390" s="36"/>
      <c r="BF390" s="36"/>
      <c r="BG390" s="36"/>
      <c r="BH390" s="36"/>
      <c r="BI390" s="36"/>
      <c r="BJ390" s="29"/>
      <c r="BK390" s="36"/>
      <c r="BL390" s="29"/>
      <c r="BM390" s="36"/>
      <c r="BN390" s="36"/>
      <c r="BO390" s="36"/>
      <c r="BP390" s="29"/>
      <c r="BQ390" s="36"/>
      <c r="BR390" s="29"/>
      <c r="BS390" s="36"/>
      <c r="BT390" s="36"/>
      <c r="BU390" s="36"/>
      <c r="BV390" s="36"/>
    </row>
    <row r="391" spans="1:75" x14ac:dyDescent="0.25">
      <c r="A391" s="16">
        <v>389</v>
      </c>
      <c r="B391" s="16">
        <v>3</v>
      </c>
      <c r="C391" s="31" t="s">
        <v>921</v>
      </c>
      <c r="D391" s="40">
        <f>июнь!D391-июнь!E391</f>
        <v>107.56557193236713</v>
      </c>
      <c r="E391" s="40">
        <f t="shared" si="6"/>
        <v>0</v>
      </c>
      <c r="F391" s="36"/>
      <c r="G391" s="36"/>
      <c r="H391" s="36"/>
      <c r="I391" s="27"/>
      <c r="J391" s="36"/>
      <c r="K391" s="36"/>
      <c r="L391" s="36"/>
      <c r="M391" s="36"/>
      <c r="N391" s="36"/>
      <c r="O391" s="29"/>
      <c r="P391" s="36"/>
      <c r="Q391" s="29"/>
      <c r="R391" s="36"/>
      <c r="S391" s="36"/>
      <c r="T391" s="36"/>
      <c r="U391" s="36"/>
      <c r="V391" s="36"/>
      <c r="W391" s="36"/>
      <c r="X391" s="36"/>
      <c r="Y391" s="29"/>
      <c r="Z391" s="36"/>
      <c r="AA391" s="66"/>
      <c r="AB391" s="36"/>
      <c r="AC391" s="36"/>
      <c r="AD391" s="36"/>
      <c r="AE391" s="36"/>
      <c r="AF391" s="36"/>
      <c r="AG391" s="36"/>
      <c r="AH391" s="29"/>
      <c r="AI391" s="36"/>
      <c r="AJ391" s="29"/>
      <c r="AK391" s="36"/>
      <c r="AL391" s="36"/>
      <c r="AM391" s="36"/>
      <c r="AN391" s="29"/>
      <c r="AO391" s="36"/>
      <c r="AP391" s="29"/>
      <c r="AQ391" s="36"/>
      <c r="AR391" s="29"/>
      <c r="AS391" s="36"/>
      <c r="AT391" s="36"/>
      <c r="AU391" s="36"/>
      <c r="AV391" s="29"/>
      <c r="AW391" s="36"/>
      <c r="AX391" s="36"/>
      <c r="AY391" s="36"/>
      <c r="AZ391" s="29"/>
      <c r="BA391" s="36"/>
      <c r="BB391" s="36"/>
      <c r="BC391" s="36"/>
      <c r="BD391" s="36"/>
      <c r="BE391" s="36"/>
      <c r="BF391" s="36"/>
      <c r="BG391" s="36"/>
      <c r="BH391" s="36"/>
      <c r="BI391" s="36"/>
      <c r="BJ391" s="29"/>
      <c r="BK391" s="36"/>
      <c r="BL391" s="29"/>
      <c r="BM391" s="36"/>
      <c r="BN391" s="36"/>
      <c r="BO391" s="36"/>
      <c r="BP391" s="29"/>
      <c r="BQ391" s="36"/>
      <c r="BR391" s="29"/>
      <c r="BS391" s="36"/>
      <c r="BT391" s="36"/>
      <c r="BU391" s="36"/>
      <c r="BV391" s="36"/>
    </row>
    <row r="392" spans="1:75" s="86" customFormat="1" x14ac:dyDescent="0.25">
      <c r="A392" s="79">
        <v>390</v>
      </c>
      <c r="B392" s="79">
        <v>3</v>
      </c>
      <c r="C392" s="80" t="s">
        <v>832</v>
      </c>
      <c r="D392" s="81">
        <f>июнь!D392-июнь!E392</f>
        <v>-238.57070458937199</v>
      </c>
      <c r="E392" s="81">
        <f t="shared" si="6"/>
        <v>9.359</v>
      </c>
      <c r="F392" s="82"/>
      <c r="G392" s="82"/>
      <c r="H392" s="82"/>
      <c r="I392" s="83"/>
      <c r="J392" s="82"/>
      <c r="K392" s="82"/>
      <c r="L392" s="82"/>
      <c r="M392" s="82"/>
      <c r="N392" s="82"/>
      <c r="O392" s="84"/>
      <c r="P392" s="82"/>
      <c r="Q392" s="84"/>
      <c r="R392" s="82"/>
      <c r="S392" s="82"/>
      <c r="T392" s="82"/>
      <c r="U392" s="82"/>
      <c r="V392" s="82"/>
      <c r="W392" s="82"/>
      <c r="X392" s="82"/>
      <c r="Y392" s="84"/>
      <c r="Z392" s="82"/>
      <c r="AA392" s="85"/>
      <c r="AB392" s="82"/>
      <c r="AC392" s="82"/>
      <c r="AD392" s="82"/>
      <c r="AE392" s="82"/>
      <c r="AF392" s="82"/>
      <c r="AG392" s="82"/>
      <c r="AH392" s="84"/>
      <c r="AI392" s="82"/>
      <c r="AJ392" s="84"/>
      <c r="AK392" s="82"/>
      <c r="AL392" s="82"/>
      <c r="AM392" s="82"/>
      <c r="AN392" s="84"/>
      <c r="AO392" s="82"/>
      <c r="AP392" s="84"/>
      <c r="AQ392" s="82"/>
      <c r="AR392" s="84"/>
      <c r="AS392" s="82"/>
      <c r="AT392" s="82"/>
      <c r="AU392" s="82"/>
      <c r="AV392" s="84"/>
      <c r="AW392" s="82"/>
      <c r="AX392" s="82"/>
      <c r="AY392" s="82"/>
      <c r="AZ392" s="84"/>
      <c r="BA392" s="82"/>
      <c r="BB392" s="82"/>
      <c r="BC392" s="82"/>
      <c r="BD392" s="82"/>
      <c r="BE392" s="82"/>
      <c r="BF392" s="82"/>
      <c r="BG392" s="82"/>
      <c r="BH392" s="82"/>
      <c r="BI392" s="82"/>
      <c r="BJ392" s="84"/>
      <c r="BK392" s="82"/>
      <c r="BL392" s="84"/>
      <c r="BM392" s="82"/>
      <c r="BN392" s="82"/>
      <c r="BO392" s="82"/>
      <c r="BP392" s="84"/>
      <c r="BQ392" s="82"/>
      <c r="BR392" s="84"/>
      <c r="BS392" s="82"/>
      <c r="BT392" s="82"/>
      <c r="BU392" s="82"/>
      <c r="BV392" s="82">
        <v>9.359</v>
      </c>
      <c r="BW392" s="86" t="s">
        <v>1070</v>
      </c>
    </row>
    <row r="393" spans="1:75" x14ac:dyDescent="0.25">
      <c r="A393" s="16">
        <v>391</v>
      </c>
      <c r="B393" s="16">
        <v>3</v>
      </c>
      <c r="C393" s="31" t="s">
        <v>833</v>
      </c>
      <c r="D393" s="40">
        <f>июнь!D393-июнь!E393</f>
        <v>-791.09019522705307</v>
      </c>
      <c r="E393" s="40">
        <f t="shared" si="6"/>
        <v>0</v>
      </c>
      <c r="F393" s="36"/>
      <c r="G393" s="36"/>
      <c r="H393" s="36"/>
      <c r="I393" s="27"/>
      <c r="J393" s="36"/>
      <c r="K393" s="36"/>
      <c r="L393" s="36"/>
      <c r="M393" s="36"/>
      <c r="N393" s="36"/>
      <c r="O393" s="29"/>
      <c r="P393" s="36"/>
      <c r="Q393" s="29"/>
      <c r="R393" s="36"/>
      <c r="S393" s="36"/>
      <c r="T393" s="36"/>
      <c r="U393" s="36"/>
      <c r="V393" s="36"/>
      <c r="W393" s="36"/>
      <c r="X393" s="36"/>
      <c r="Y393" s="29"/>
      <c r="Z393" s="36"/>
      <c r="AA393" s="66"/>
      <c r="AB393" s="36"/>
      <c r="AC393" s="36"/>
      <c r="AD393" s="36"/>
      <c r="AE393" s="36"/>
      <c r="AF393" s="36"/>
      <c r="AG393" s="36"/>
      <c r="AH393" s="29"/>
      <c r="AI393" s="36"/>
      <c r="AJ393" s="29"/>
      <c r="AK393" s="36"/>
      <c r="AL393" s="36"/>
      <c r="AM393" s="36"/>
      <c r="AN393" s="29"/>
      <c r="AO393" s="36"/>
      <c r="AP393" s="29"/>
      <c r="AQ393" s="36"/>
      <c r="AR393" s="29"/>
      <c r="AS393" s="36"/>
      <c r="AT393" s="36"/>
      <c r="AU393" s="36"/>
      <c r="AV393" s="29"/>
      <c r="AW393" s="36"/>
      <c r="AX393" s="36"/>
      <c r="AY393" s="36"/>
      <c r="AZ393" s="29"/>
      <c r="BA393" s="36"/>
      <c r="BB393" s="36"/>
      <c r="BC393" s="36"/>
      <c r="BD393" s="36"/>
      <c r="BE393" s="36"/>
      <c r="BF393" s="36"/>
      <c r="BG393" s="36"/>
      <c r="BH393" s="36"/>
      <c r="BI393" s="36"/>
      <c r="BJ393" s="29"/>
      <c r="BK393" s="36"/>
      <c r="BL393" s="29"/>
      <c r="BM393" s="36"/>
      <c r="BN393" s="36"/>
      <c r="BO393" s="36"/>
      <c r="BP393" s="29"/>
      <c r="BQ393" s="36"/>
      <c r="BR393" s="29"/>
      <c r="BS393" s="36"/>
      <c r="BT393" s="36"/>
      <c r="BU393" s="36"/>
      <c r="BV393" s="36"/>
    </row>
    <row r="394" spans="1:75" x14ac:dyDescent="0.25">
      <c r="A394" s="16">
        <v>392</v>
      </c>
      <c r="B394" s="16">
        <v>3</v>
      </c>
      <c r="C394" s="31" t="s">
        <v>834</v>
      </c>
      <c r="D394" s="40">
        <f>июнь!D394-июнь!E394</f>
        <v>-217.61947720772946</v>
      </c>
      <c r="E394" s="40">
        <f t="shared" si="6"/>
        <v>0</v>
      </c>
      <c r="F394" s="36"/>
      <c r="G394" s="36"/>
      <c r="H394" s="36"/>
      <c r="I394" s="27"/>
      <c r="J394" s="36"/>
      <c r="K394" s="36"/>
      <c r="L394" s="36"/>
      <c r="M394" s="36"/>
      <c r="N394" s="36"/>
      <c r="O394" s="29"/>
      <c r="P394" s="36"/>
      <c r="Q394" s="29"/>
      <c r="R394" s="36"/>
      <c r="S394" s="36"/>
      <c r="T394" s="36"/>
      <c r="U394" s="36"/>
      <c r="V394" s="36"/>
      <c r="W394" s="36"/>
      <c r="X394" s="36"/>
      <c r="Y394" s="29"/>
      <c r="Z394" s="36"/>
      <c r="AA394" s="66"/>
      <c r="AB394" s="36"/>
      <c r="AC394" s="36"/>
      <c r="AD394" s="36"/>
      <c r="AE394" s="36"/>
      <c r="AF394" s="36"/>
      <c r="AG394" s="36"/>
      <c r="AH394" s="29"/>
      <c r="AI394" s="36"/>
      <c r="AJ394" s="29"/>
      <c r="AK394" s="36"/>
      <c r="AL394" s="36"/>
      <c r="AM394" s="36"/>
      <c r="AN394" s="29"/>
      <c r="AO394" s="36"/>
      <c r="AP394" s="29"/>
      <c r="AQ394" s="36"/>
      <c r="AR394" s="29"/>
      <c r="AS394" s="36"/>
      <c r="AT394" s="36"/>
      <c r="AU394" s="36"/>
      <c r="AV394" s="29"/>
      <c r="AW394" s="36"/>
      <c r="AX394" s="36"/>
      <c r="AY394" s="36"/>
      <c r="AZ394" s="29"/>
      <c r="BA394" s="36"/>
      <c r="BB394" s="36"/>
      <c r="BC394" s="36"/>
      <c r="BD394" s="36"/>
      <c r="BE394" s="36"/>
      <c r="BF394" s="36"/>
      <c r="BG394" s="36"/>
      <c r="BH394" s="36"/>
      <c r="BI394" s="36"/>
      <c r="BJ394" s="29"/>
      <c r="BK394" s="36"/>
      <c r="BL394" s="29"/>
      <c r="BM394" s="36"/>
      <c r="BN394" s="36"/>
      <c r="BO394" s="36"/>
      <c r="BP394" s="29"/>
      <c r="BQ394" s="36"/>
      <c r="BR394" s="29"/>
      <c r="BS394" s="36"/>
      <c r="BT394" s="36"/>
      <c r="BU394" s="36"/>
      <c r="BV394" s="36"/>
    </row>
    <row r="395" spans="1:75" s="86" customFormat="1" x14ac:dyDescent="0.25">
      <c r="A395" s="79">
        <v>393</v>
      </c>
      <c r="B395" s="79">
        <v>3</v>
      </c>
      <c r="C395" s="80" t="s">
        <v>835</v>
      </c>
      <c r="D395" s="81">
        <f>июнь!D395-июнь!E395</f>
        <v>184.48976496618354</v>
      </c>
      <c r="E395" s="81">
        <f t="shared" si="6"/>
        <v>6.51</v>
      </c>
      <c r="F395" s="82"/>
      <c r="G395" s="82"/>
      <c r="H395" s="82"/>
      <c r="I395" s="83"/>
      <c r="J395" s="82"/>
      <c r="K395" s="82"/>
      <c r="L395" s="82"/>
      <c r="M395" s="82"/>
      <c r="N395" s="82"/>
      <c r="O395" s="84"/>
      <c r="P395" s="82"/>
      <c r="Q395" s="84"/>
      <c r="R395" s="82"/>
      <c r="S395" s="82"/>
      <c r="T395" s="82"/>
      <c r="U395" s="82"/>
      <c r="V395" s="82"/>
      <c r="W395" s="82"/>
      <c r="X395" s="82"/>
      <c r="Y395" s="84"/>
      <c r="Z395" s="82"/>
      <c r="AA395" s="85"/>
      <c r="AB395" s="82"/>
      <c r="AC395" s="82"/>
      <c r="AD395" s="82"/>
      <c r="AE395" s="82"/>
      <c r="AF395" s="82"/>
      <c r="AG395" s="82"/>
      <c r="AH395" s="84"/>
      <c r="AI395" s="82"/>
      <c r="AJ395" s="84"/>
      <c r="AK395" s="82"/>
      <c r="AL395" s="82"/>
      <c r="AM395" s="82"/>
      <c r="AN395" s="84"/>
      <c r="AO395" s="82"/>
      <c r="AP395" s="84"/>
      <c r="AQ395" s="82"/>
      <c r="AR395" s="84"/>
      <c r="AS395" s="82"/>
      <c r="AT395" s="82"/>
      <c r="AU395" s="82"/>
      <c r="AV395" s="84"/>
      <c r="AW395" s="82"/>
      <c r="AX395" s="82"/>
      <c r="AY395" s="82"/>
      <c r="AZ395" s="84"/>
      <c r="BA395" s="82"/>
      <c r="BB395" s="82"/>
      <c r="BC395" s="82"/>
      <c r="BD395" s="82"/>
      <c r="BE395" s="82"/>
      <c r="BF395" s="82"/>
      <c r="BG395" s="82"/>
      <c r="BH395" s="82"/>
      <c r="BI395" s="82"/>
      <c r="BJ395" s="84"/>
      <c r="BK395" s="82"/>
      <c r="BL395" s="84"/>
      <c r="BM395" s="82"/>
      <c r="BN395" s="82"/>
      <c r="BO395" s="82"/>
      <c r="BP395" s="84"/>
      <c r="BQ395" s="82"/>
      <c r="BR395" s="84"/>
      <c r="BS395" s="82"/>
      <c r="BT395" s="82"/>
      <c r="BU395" s="82"/>
      <c r="BV395" s="82">
        <v>6.51</v>
      </c>
      <c r="BW395" s="86" t="s">
        <v>1070</v>
      </c>
    </row>
    <row r="396" spans="1:75" s="86" customFormat="1" x14ac:dyDescent="0.25">
      <c r="A396" s="79">
        <v>394</v>
      </c>
      <c r="B396" s="79">
        <v>3</v>
      </c>
      <c r="C396" s="80" t="s">
        <v>836</v>
      </c>
      <c r="D396" s="81">
        <f>июнь!D396-июнь!E396</f>
        <v>208.1270805603865</v>
      </c>
      <c r="E396" s="81">
        <f t="shared" si="6"/>
        <v>1.119</v>
      </c>
      <c r="F396" s="82"/>
      <c r="G396" s="82"/>
      <c r="H396" s="82"/>
      <c r="I396" s="83"/>
      <c r="J396" s="82"/>
      <c r="K396" s="82"/>
      <c r="L396" s="82"/>
      <c r="M396" s="82"/>
      <c r="N396" s="82"/>
      <c r="O396" s="84"/>
      <c r="P396" s="82"/>
      <c r="Q396" s="84"/>
      <c r="R396" s="82"/>
      <c r="S396" s="82"/>
      <c r="T396" s="82"/>
      <c r="U396" s="82"/>
      <c r="V396" s="82"/>
      <c r="W396" s="82"/>
      <c r="X396" s="82"/>
      <c r="Y396" s="84"/>
      <c r="Z396" s="82"/>
      <c r="AA396" s="85"/>
      <c r="AB396" s="82"/>
      <c r="AC396" s="82"/>
      <c r="AD396" s="82"/>
      <c r="AE396" s="82"/>
      <c r="AF396" s="82"/>
      <c r="AG396" s="82"/>
      <c r="AH396" s="84"/>
      <c r="AI396" s="82"/>
      <c r="AJ396" s="84"/>
      <c r="AK396" s="82"/>
      <c r="AL396" s="82"/>
      <c r="AM396" s="82"/>
      <c r="AN396" s="84"/>
      <c r="AO396" s="82"/>
      <c r="AP396" s="84"/>
      <c r="AQ396" s="82"/>
      <c r="AR396" s="84"/>
      <c r="AS396" s="82"/>
      <c r="AT396" s="82"/>
      <c r="AU396" s="82"/>
      <c r="AV396" s="84"/>
      <c r="AW396" s="82"/>
      <c r="AX396" s="82"/>
      <c r="AY396" s="82"/>
      <c r="AZ396" s="84"/>
      <c r="BA396" s="82"/>
      <c r="BB396" s="82"/>
      <c r="BC396" s="82"/>
      <c r="BD396" s="82"/>
      <c r="BE396" s="82"/>
      <c r="BF396" s="82"/>
      <c r="BG396" s="82"/>
      <c r="BH396" s="82"/>
      <c r="BI396" s="82"/>
      <c r="BJ396" s="84"/>
      <c r="BK396" s="82"/>
      <c r="BL396" s="84">
        <v>1</v>
      </c>
      <c r="BM396" s="82">
        <v>1.119</v>
      </c>
      <c r="BN396" s="82"/>
      <c r="BO396" s="82"/>
      <c r="BP396" s="84"/>
      <c r="BQ396" s="82"/>
      <c r="BR396" s="84"/>
      <c r="BS396" s="82"/>
      <c r="BT396" s="82"/>
      <c r="BU396" s="82"/>
      <c r="BV396" s="82"/>
    </row>
    <row r="397" spans="1:75" s="86" customFormat="1" x14ac:dyDescent="0.25">
      <c r="A397" s="79">
        <v>395</v>
      </c>
      <c r="B397" s="79">
        <v>3</v>
      </c>
      <c r="C397" s="80" t="s">
        <v>837</v>
      </c>
      <c r="D397" s="81">
        <f>июнь!D397-июнь!E397</f>
        <v>73.572860193236735</v>
      </c>
      <c r="E397" s="81">
        <f t="shared" si="6"/>
        <v>23.312000000000001</v>
      </c>
      <c r="F397" s="82"/>
      <c r="G397" s="82"/>
      <c r="H397" s="82"/>
      <c r="I397" s="83"/>
      <c r="J397" s="82"/>
      <c r="K397" s="82"/>
      <c r="L397" s="82"/>
      <c r="M397" s="82"/>
      <c r="N397" s="82"/>
      <c r="O397" s="84"/>
      <c r="P397" s="82"/>
      <c r="Q397" s="84"/>
      <c r="R397" s="82"/>
      <c r="S397" s="82"/>
      <c r="T397" s="82"/>
      <c r="U397" s="82"/>
      <c r="V397" s="82"/>
      <c r="W397" s="82"/>
      <c r="X397" s="82"/>
      <c r="Y397" s="84"/>
      <c r="Z397" s="82"/>
      <c r="AA397" s="85"/>
      <c r="AB397" s="82"/>
      <c r="AC397" s="82"/>
      <c r="AD397" s="82"/>
      <c r="AE397" s="82"/>
      <c r="AF397" s="82"/>
      <c r="AG397" s="82"/>
      <c r="AH397" s="84"/>
      <c r="AI397" s="82"/>
      <c r="AJ397" s="84"/>
      <c r="AK397" s="82"/>
      <c r="AL397" s="82"/>
      <c r="AM397" s="82"/>
      <c r="AN397" s="84"/>
      <c r="AO397" s="82"/>
      <c r="AP397" s="84"/>
      <c r="AQ397" s="82"/>
      <c r="AR397" s="84"/>
      <c r="AS397" s="82"/>
      <c r="AT397" s="82"/>
      <c r="AU397" s="82"/>
      <c r="AV397" s="84"/>
      <c r="AW397" s="82"/>
      <c r="AX397" s="82"/>
      <c r="AY397" s="82"/>
      <c r="AZ397" s="84"/>
      <c r="BA397" s="82"/>
      <c r="BB397" s="82"/>
      <c r="BC397" s="82"/>
      <c r="BD397" s="82"/>
      <c r="BE397" s="82"/>
      <c r="BF397" s="82"/>
      <c r="BG397" s="82"/>
      <c r="BH397" s="82"/>
      <c r="BI397" s="82"/>
      <c r="BJ397" s="84"/>
      <c r="BK397" s="82"/>
      <c r="BL397" s="84"/>
      <c r="BM397" s="82"/>
      <c r="BN397" s="82"/>
      <c r="BO397" s="82"/>
      <c r="BP397" s="84">
        <v>3</v>
      </c>
      <c r="BQ397" s="82">
        <v>23.312000000000001</v>
      </c>
      <c r="BR397" s="84"/>
      <c r="BS397" s="82"/>
      <c r="BT397" s="82"/>
      <c r="BU397" s="82"/>
      <c r="BV397" s="82"/>
    </row>
    <row r="398" spans="1:75" x14ac:dyDescent="0.25">
      <c r="A398" s="16">
        <v>396</v>
      </c>
      <c r="B398" s="16">
        <v>3</v>
      </c>
      <c r="C398" s="31" t="s">
        <v>838</v>
      </c>
      <c r="D398" s="40">
        <f>июнь!D398-июнь!E398</f>
        <v>153.81365463768117</v>
      </c>
      <c r="E398" s="40">
        <f t="shared" si="6"/>
        <v>0</v>
      </c>
      <c r="F398" s="36"/>
      <c r="G398" s="36"/>
      <c r="H398" s="36"/>
      <c r="I398" s="27"/>
      <c r="J398" s="36"/>
      <c r="K398" s="36"/>
      <c r="L398" s="36"/>
      <c r="M398" s="36"/>
      <c r="N398" s="36"/>
      <c r="O398" s="29"/>
      <c r="P398" s="36"/>
      <c r="Q398" s="29"/>
      <c r="R398" s="36"/>
      <c r="S398" s="36"/>
      <c r="T398" s="36"/>
      <c r="U398" s="36"/>
      <c r="V398" s="36"/>
      <c r="W398" s="36"/>
      <c r="X398" s="36"/>
      <c r="Y398" s="29"/>
      <c r="Z398" s="36"/>
      <c r="AA398" s="66"/>
      <c r="AB398" s="36"/>
      <c r="AC398" s="36"/>
      <c r="AD398" s="36"/>
      <c r="AE398" s="36"/>
      <c r="AF398" s="36"/>
      <c r="AG398" s="36"/>
      <c r="AH398" s="29"/>
      <c r="AI398" s="36"/>
      <c r="AJ398" s="29"/>
      <c r="AK398" s="36"/>
      <c r="AL398" s="36"/>
      <c r="AM398" s="36"/>
      <c r="AN398" s="29"/>
      <c r="AO398" s="36"/>
      <c r="AP398" s="29"/>
      <c r="AQ398" s="36"/>
      <c r="AR398" s="29"/>
      <c r="AS398" s="36"/>
      <c r="AT398" s="36"/>
      <c r="AU398" s="36"/>
      <c r="AV398" s="29"/>
      <c r="AW398" s="36"/>
      <c r="AX398" s="36"/>
      <c r="AY398" s="36"/>
      <c r="AZ398" s="29"/>
      <c r="BA398" s="36"/>
      <c r="BB398" s="36"/>
      <c r="BC398" s="36"/>
      <c r="BD398" s="36"/>
      <c r="BE398" s="36"/>
      <c r="BF398" s="36"/>
      <c r="BG398" s="36"/>
      <c r="BH398" s="36"/>
      <c r="BI398" s="36"/>
      <c r="BJ398" s="29"/>
      <c r="BK398" s="36"/>
      <c r="BL398" s="29"/>
      <c r="BM398" s="36"/>
      <c r="BN398" s="36"/>
      <c r="BO398" s="36"/>
      <c r="BP398" s="29"/>
      <c r="BQ398" s="36"/>
      <c r="BR398" s="29"/>
      <c r="BS398" s="36"/>
      <c r="BT398" s="36"/>
      <c r="BU398" s="36"/>
      <c r="BV398" s="36"/>
    </row>
    <row r="399" spans="1:75" x14ac:dyDescent="0.25">
      <c r="A399" s="16">
        <v>397</v>
      </c>
      <c r="B399" s="16">
        <v>3</v>
      </c>
      <c r="C399" s="31" t="s">
        <v>839</v>
      </c>
      <c r="D399" s="40">
        <f>июнь!D399-июнь!E399</f>
        <v>13.905483033816429</v>
      </c>
      <c r="E399" s="40">
        <f t="shared" si="6"/>
        <v>0</v>
      </c>
      <c r="F399" s="36"/>
      <c r="G399" s="36"/>
      <c r="H399" s="36"/>
      <c r="I399" s="27"/>
      <c r="J399" s="36"/>
      <c r="K399" s="36"/>
      <c r="L399" s="36"/>
      <c r="M399" s="36"/>
      <c r="N399" s="36"/>
      <c r="O399" s="29"/>
      <c r="P399" s="36"/>
      <c r="Q399" s="29"/>
      <c r="R399" s="36"/>
      <c r="S399" s="36"/>
      <c r="T399" s="36"/>
      <c r="U399" s="36"/>
      <c r="V399" s="36"/>
      <c r="W399" s="36"/>
      <c r="X399" s="36"/>
      <c r="Y399" s="29"/>
      <c r="Z399" s="36"/>
      <c r="AA399" s="66"/>
      <c r="AB399" s="36"/>
      <c r="AC399" s="36"/>
      <c r="AD399" s="36"/>
      <c r="AE399" s="36"/>
      <c r="AF399" s="36"/>
      <c r="AG399" s="36"/>
      <c r="AH399" s="29"/>
      <c r="AI399" s="36"/>
      <c r="AJ399" s="29"/>
      <c r="AK399" s="36"/>
      <c r="AL399" s="36"/>
      <c r="AM399" s="36"/>
      <c r="AN399" s="29"/>
      <c r="AO399" s="36"/>
      <c r="AP399" s="29"/>
      <c r="AQ399" s="36"/>
      <c r="AR399" s="29"/>
      <c r="AS399" s="36"/>
      <c r="AT399" s="36"/>
      <c r="AU399" s="36"/>
      <c r="AV399" s="29"/>
      <c r="AW399" s="36"/>
      <c r="AX399" s="36"/>
      <c r="AY399" s="36"/>
      <c r="AZ399" s="29"/>
      <c r="BA399" s="36"/>
      <c r="BB399" s="36"/>
      <c r="BC399" s="36"/>
      <c r="BD399" s="36"/>
      <c r="BE399" s="36"/>
      <c r="BF399" s="36"/>
      <c r="BG399" s="36"/>
      <c r="BH399" s="36"/>
      <c r="BI399" s="36"/>
      <c r="BJ399" s="29"/>
      <c r="BK399" s="36"/>
      <c r="BL399" s="29"/>
      <c r="BM399" s="36"/>
      <c r="BN399" s="36"/>
      <c r="BO399" s="36"/>
      <c r="BP399" s="29"/>
      <c r="BQ399" s="36"/>
      <c r="BR399" s="29"/>
      <c r="BS399" s="36"/>
      <c r="BT399" s="36"/>
      <c r="BU399" s="36"/>
      <c r="BV399" s="36"/>
    </row>
    <row r="400" spans="1:75" x14ac:dyDescent="0.25">
      <c r="A400" s="16">
        <v>398</v>
      </c>
      <c r="B400" s="16">
        <v>3</v>
      </c>
      <c r="C400" s="31" t="s">
        <v>840</v>
      </c>
      <c r="D400" s="40">
        <f>июнь!D400-июнь!E400</f>
        <v>31.345008599033822</v>
      </c>
      <c r="E400" s="40">
        <f t="shared" si="6"/>
        <v>0</v>
      </c>
      <c r="F400" s="36"/>
      <c r="G400" s="36"/>
      <c r="H400" s="36"/>
      <c r="I400" s="27"/>
      <c r="J400" s="36"/>
      <c r="K400" s="36"/>
      <c r="L400" s="36"/>
      <c r="M400" s="36"/>
      <c r="N400" s="36"/>
      <c r="O400" s="29"/>
      <c r="P400" s="36"/>
      <c r="Q400" s="29"/>
      <c r="R400" s="36"/>
      <c r="S400" s="36"/>
      <c r="T400" s="36"/>
      <c r="U400" s="36"/>
      <c r="V400" s="36"/>
      <c r="W400" s="36"/>
      <c r="X400" s="36"/>
      <c r="Y400" s="29"/>
      <c r="Z400" s="36"/>
      <c r="AA400" s="66"/>
      <c r="AB400" s="36"/>
      <c r="AC400" s="36"/>
      <c r="AD400" s="36"/>
      <c r="AE400" s="36"/>
      <c r="AF400" s="36"/>
      <c r="AG400" s="36"/>
      <c r="AH400" s="29"/>
      <c r="AI400" s="36"/>
      <c r="AJ400" s="29"/>
      <c r="AK400" s="36"/>
      <c r="AL400" s="36"/>
      <c r="AM400" s="36"/>
      <c r="AN400" s="29"/>
      <c r="AO400" s="36"/>
      <c r="AP400" s="29"/>
      <c r="AQ400" s="36"/>
      <c r="AR400" s="29"/>
      <c r="AS400" s="36"/>
      <c r="AT400" s="36"/>
      <c r="AU400" s="36"/>
      <c r="AV400" s="29"/>
      <c r="AW400" s="36"/>
      <c r="AX400" s="36"/>
      <c r="AY400" s="36"/>
      <c r="AZ400" s="29"/>
      <c r="BA400" s="36"/>
      <c r="BB400" s="36"/>
      <c r="BC400" s="36"/>
      <c r="BD400" s="36"/>
      <c r="BE400" s="36"/>
      <c r="BF400" s="36"/>
      <c r="BG400" s="36"/>
      <c r="BH400" s="36"/>
      <c r="BI400" s="36"/>
      <c r="BJ400" s="29"/>
      <c r="BK400" s="36"/>
      <c r="BL400" s="29"/>
      <c r="BM400" s="36"/>
      <c r="BN400" s="36"/>
      <c r="BO400" s="36"/>
      <c r="BP400" s="29"/>
      <c r="BQ400" s="36"/>
      <c r="BR400" s="29"/>
      <c r="BS400" s="36"/>
      <c r="BT400" s="36"/>
      <c r="BU400" s="36"/>
      <c r="BV400" s="36"/>
    </row>
    <row r="401" spans="1:75" s="86" customFormat="1" x14ac:dyDescent="0.25">
      <c r="A401" s="79">
        <v>399</v>
      </c>
      <c r="B401" s="79">
        <v>3</v>
      </c>
      <c r="C401" s="80" t="s">
        <v>841</v>
      </c>
      <c r="D401" s="81">
        <f>июнь!D401-июнь!E401</f>
        <v>306.05656877294683</v>
      </c>
      <c r="E401" s="81">
        <f t="shared" si="6"/>
        <v>5.4470000000000001</v>
      </c>
      <c r="F401" s="82"/>
      <c r="G401" s="82"/>
      <c r="H401" s="82"/>
      <c r="I401" s="83"/>
      <c r="J401" s="82"/>
      <c r="K401" s="82"/>
      <c r="L401" s="82"/>
      <c r="M401" s="82"/>
      <c r="N401" s="82"/>
      <c r="O401" s="84"/>
      <c r="P401" s="82"/>
      <c r="Q401" s="84"/>
      <c r="R401" s="82"/>
      <c r="S401" s="82"/>
      <c r="T401" s="82"/>
      <c r="U401" s="82"/>
      <c r="V401" s="82"/>
      <c r="W401" s="82"/>
      <c r="X401" s="82"/>
      <c r="Y401" s="84"/>
      <c r="Z401" s="82"/>
      <c r="AA401" s="85"/>
      <c r="AB401" s="82"/>
      <c r="AC401" s="82"/>
      <c r="AD401" s="82"/>
      <c r="AE401" s="82"/>
      <c r="AF401" s="82"/>
      <c r="AG401" s="82"/>
      <c r="AH401" s="84"/>
      <c r="AI401" s="82"/>
      <c r="AJ401" s="84"/>
      <c r="AK401" s="82"/>
      <c r="AL401" s="82"/>
      <c r="AM401" s="82"/>
      <c r="AN401" s="84"/>
      <c r="AO401" s="82"/>
      <c r="AP401" s="84"/>
      <c r="AQ401" s="82"/>
      <c r="AR401" s="84"/>
      <c r="AS401" s="82"/>
      <c r="AT401" s="82"/>
      <c r="AU401" s="82"/>
      <c r="AV401" s="84"/>
      <c r="AW401" s="82"/>
      <c r="AX401" s="82"/>
      <c r="AY401" s="82"/>
      <c r="AZ401" s="84"/>
      <c r="BA401" s="82"/>
      <c r="BB401" s="82"/>
      <c r="BC401" s="82"/>
      <c r="BD401" s="82"/>
      <c r="BE401" s="82"/>
      <c r="BF401" s="82"/>
      <c r="BG401" s="82"/>
      <c r="BH401" s="82"/>
      <c r="BI401" s="82"/>
      <c r="BJ401" s="84"/>
      <c r="BK401" s="82"/>
      <c r="BL401" s="84"/>
      <c r="BM401" s="82"/>
      <c r="BN401" s="82"/>
      <c r="BO401" s="82"/>
      <c r="BP401" s="84"/>
      <c r="BQ401" s="82"/>
      <c r="BR401" s="84"/>
      <c r="BS401" s="82"/>
      <c r="BT401" s="82"/>
      <c r="BU401" s="82"/>
      <c r="BV401" s="82">
        <v>5.4470000000000001</v>
      </c>
      <c r="BW401" s="86" t="s">
        <v>1070</v>
      </c>
    </row>
    <row r="402" spans="1:75" x14ac:dyDescent="0.25">
      <c r="A402" s="16">
        <v>400</v>
      </c>
      <c r="B402" s="16">
        <v>3</v>
      </c>
      <c r="C402" s="31" t="s">
        <v>842</v>
      </c>
      <c r="D402" s="40">
        <f>июнь!D402-июнь!E402</f>
        <v>9.0116148309178516</v>
      </c>
      <c r="E402" s="40">
        <f t="shared" si="6"/>
        <v>0</v>
      </c>
      <c r="F402" s="36"/>
      <c r="G402" s="36"/>
      <c r="H402" s="36"/>
      <c r="I402" s="27"/>
      <c r="J402" s="36"/>
      <c r="K402" s="36"/>
      <c r="L402" s="36"/>
      <c r="M402" s="36"/>
      <c r="N402" s="36"/>
      <c r="O402" s="29"/>
      <c r="P402" s="36"/>
      <c r="Q402" s="29"/>
      <c r="R402" s="36"/>
      <c r="S402" s="36"/>
      <c r="T402" s="36"/>
      <c r="U402" s="36"/>
      <c r="V402" s="36"/>
      <c r="W402" s="36"/>
      <c r="X402" s="36"/>
      <c r="Y402" s="29"/>
      <c r="Z402" s="36"/>
      <c r="AA402" s="66"/>
      <c r="AB402" s="36"/>
      <c r="AC402" s="36"/>
      <c r="AD402" s="36"/>
      <c r="AE402" s="36"/>
      <c r="AF402" s="36"/>
      <c r="AG402" s="36"/>
      <c r="AH402" s="29"/>
      <c r="AI402" s="36"/>
      <c r="AJ402" s="29"/>
      <c r="AK402" s="36"/>
      <c r="AL402" s="36"/>
      <c r="AM402" s="36"/>
      <c r="AN402" s="29"/>
      <c r="AO402" s="36"/>
      <c r="AP402" s="29"/>
      <c r="AQ402" s="36"/>
      <c r="AR402" s="29"/>
      <c r="AS402" s="36"/>
      <c r="AT402" s="36"/>
      <c r="AU402" s="36"/>
      <c r="AV402" s="29"/>
      <c r="AW402" s="36"/>
      <c r="AX402" s="36"/>
      <c r="AY402" s="36"/>
      <c r="AZ402" s="29"/>
      <c r="BA402" s="36"/>
      <c r="BB402" s="36"/>
      <c r="BC402" s="36"/>
      <c r="BD402" s="36"/>
      <c r="BE402" s="36"/>
      <c r="BF402" s="36"/>
      <c r="BG402" s="36"/>
      <c r="BH402" s="36"/>
      <c r="BI402" s="36"/>
      <c r="BJ402" s="29"/>
      <c r="BK402" s="36"/>
      <c r="BL402" s="29"/>
      <c r="BM402" s="36"/>
      <c r="BN402" s="36"/>
      <c r="BO402" s="36"/>
      <c r="BP402" s="29"/>
      <c r="BQ402" s="36"/>
      <c r="BR402" s="29"/>
      <c r="BS402" s="36"/>
      <c r="BT402" s="36"/>
      <c r="BU402" s="36"/>
      <c r="BV402" s="36"/>
    </row>
    <row r="403" spans="1:75" x14ac:dyDescent="0.25">
      <c r="A403" s="16">
        <v>401</v>
      </c>
      <c r="B403" s="16">
        <v>3</v>
      </c>
      <c r="C403" s="31" t="s">
        <v>843</v>
      </c>
      <c r="D403" s="40">
        <f>июнь!D403-июнь!E403</f>
        <v>-98.366776772946849</v>
      </c>
      <c r="E403" s="40">
        <f t="shared" si="6"/>
        <v>0</v>
      </c>
      <c r="F403" s="36"/>
      <c r="G403" s="36"/>
      <c r="H403" s="36"/>
      <c r="I403" s="27"/>
      <c r="J403" s="36"/>
      <c r="K403" s="36"/>
      <c r="L403" s="36"/>
      <c r="M403" s="36"/>
      <c r="N403" s="36"/>
      <c r="O403" s="29"/>
      <c r="P403" s="36"/>
      <c r="Q403" s="29"/>
      <c r="R403" s="36"/>
      <c r="S403" s="36"/>
      <c r="T403" s="36"/>
      <c r="U403" s="36"/>
      <c r="V403" s="36"/>
      <c r="W403" s="36"/>
      <c r="X403" s="36"/>
      <c r="Y403" s="29"/>
      <c r="Z403" s="36"/>
      <c r="AA403" s="66"/>
      <c r="AB403" s="36"/>
      <c r="AC403" s="36"/>
      <c r="AD403" s="36"/>
      <c r="AE403" s="36"/>
      <c r="AF403" s="36"/>
      <c r="AG403" s="36"/>
      <c r="AH403" s="29"/>
      <c r="AI403" s="36"/>
      <c r="AJ403" s="29"/>
      <c r="AK403" s="36"/>
      <c r="AL403" s="36"/>
      <c r="AM403" s="36"/>
      <c r="AN403" s="29"/>
      <c r="AO403" s="36"/>
      <c r="AP403" s="29"/>
      <c r="AQ403" s="36"/>
      <c r="AR403" s="29"/>
      <c r="AS403" s="36"/>
      <c r="AT403" s="36"/>
      <c r="AU403" s="36"/>
      <c r="AV403" s="29"/>
      <c r="AW403" s="36"/>
      <c r="AX403" s="36"/>
      <c r="AY403" s="36"/>
      <c r="AZ403" s="29"/>
      <c r="BA403" s="36"/>
      <c r="BB403" s="36"/>
      <c r="BC403" s="36"/>
      <c r="BD403" s="36"/>
      <c r="BE403" s="36"/>
      <c r="BF403" s="36"/>
      <c r="BG403" s="36"/>
      <c r="BH403" s="36"/>
      <c r="BI403" s="36"/>
      <c r="BJ403" s="29"/>
      <c r="BK403" s="36"/>
      <c r="BL403" s="29"/>
      <c r="BM403" s="36"/>
      <c r="BN403" s="36"/>
      <c r="BO403" s="36"/>
      <c r="BP403" s="29"/>
      <c r="BQ403" s="36"/>
      <c r="BR403" s="29"/>
      <c r="BS403" s="36"/>
      <c r="BT403" s="36"/>
      <c r="BU403" s="36"/>
      <c r="BV403" s="36"/>
    </row>
    <row r="404" spans="1:75" s="86" customFormat="1" x14ac:dyDescent="0.25">
      <c r="A404" s="79">
        <v>402</v>
      </c>
      <c r="B404" s="79">
        <v>3</v>
      </c>
      <c r="C404" s="80" t="s">
        <v>844</v>
      </c>
      <c r="D404" s="81">
        <f>июнь!D404-июнь!E404</f>
        <v>-111.26703215458944</v>
      </c>
      <c r="E404" s="81">
        <f t="shared" si="6"/>
        <v>6.1079999999999997</v>
      </c>
      <c r="F404" s="82"/>
      <c r="G404" s="82"/>
      <c r="H404" s="82"/>
      <c r="I404" s="83"/>
      <c r="J404" s="82"/>
      <c r="K404" s="82"/>
      <c r="L404" s="82"/>
      <c r="M404" s="82"/>
      <c r="N404" s="82"/>
      <c r="O404" s="84"/>
      <c r="P404" s="82"/>
      <c r="Q404" s="84"/>
      <c r="R404" s="82"/>
      <c r="S404" s="82"/>
      <c r="T404" s="82"/>
      <c r="U404" s="82"/>
      <c r="V404" s="82"/>
      <c r="W404" s="82"/>
      <c r="X404" s="82"/>
      <c r="Y404" s="84"/>
      <c r="Z404" s="82"/>
      <c r="AA404" s="85"/>
      <c r="AB404" s="82"/>
      <c r="AC404" s="82"/>
      <c r="AD404" s="82"/>
      <c r="AE404" s="82"/>
      <c r="AF404" s="82"/>
      <c r="AG404" s="82"/>
      <c r="AH404" s="84"/>
      <c r="AI404" s="82"/>
      <c r="AJ404" s="84"/>
      <c r="AK404" s="82"/>
      <c r="AL404" s="82"/>
      <c r="AM404" s="82"/>
      <c r="AN404" s="84"/>
      <c r="AO404" s="82"/>
      <c r="AP404" s="84"/>
      <c r="AQ404" s="82"/>
      <c r="AR404" s="84"/>
      <c r="AS404" s="82"/>
      <c r="AT404" s="82"/>
      <c r="AU404" s="82"/>
      <c r="AV404" s="84"/>
      <c r="AW404" s="82"/>
      <c r="AX404" s="82"/>
      <c r="AY404" s="82"/>
      <c r="AZ404" s="84"/>
      <c r="BA404" s="82"/>
      <c r="BB404" s="82"/>
      <c r="BC404" s="82"/>
      <c r="BD404" s="82"/>
      <c r="BE404" s="82"/>
      <c r="BF404" s="82"/>
      <c r="BG404" s="82"/>
      <c r="BH404" s="82"/>
      <c r="BI404" s="82"/>
      <c r="BJ404" s="84"/>
      <c r="BK404" s="82"/>
      <c r="BL404" s="84"/>
      <c r="BM404" s="82"/>
      <c r="BN404" s="82"/>
      <c r="BO404" s="82"/>
      <c r="BP404" s="84"/>
      <c r="BQ404" s="82"/>
      <c r="BR404" s="84"/>
      <c r="BS404" s="82"/>
      <c r="BT404" s="82"/>
      <c r="BU404" s="82"/>
      <c r="BV404" s="82">
        <v>6.1079999999999997</v>
      </c>
      <c r="BW404" s="86" t="s">
        <v>1070</v>
      </c>
    </row>
    <row r="405" spans="1:75" x14ac:dyDescent="0.25">
      <c r="A405" s="16">
        <v>403</v>
      </c>
      <c r="B405" s="16">
        <v>3</v>
      </c>
      <c r="C405" s="31" t="s">
        <v>845</v>
      </c>
      <c r="D405" s="40">
        <f>июнь!D405-июнь!E405</f>
        <v>-174.44886238647339</v>
      </c>
      <c r="E405" s="40">
        <f t="shared" si="6"/>
        <v>0</v>
      </c>
      <c r="F405" s="36"/>
      <c r="G405" s="36"/>
      <c r="H405" s="36"/>
      <c r="I405" s="27"/>
      <c r="J405" s="36"/>
      <c r="K405" s="36"/>
      <c r="L405" s="36"/>
      <c r="M405" s="36"/>
      <c r="N405" s="36"/>
      <c r="O405" s="29"/>
      <c r="P405" s="36"/>
      <c r="Q405" s="29"/>
      <c r="R405" s="36"/>
      <c r="S405" s="36"/>
      <c r="T405" s="36"/>
      <c r="U405" s="36"/>
      <c r="V405" s="36"/>
      <c r="W405" s="36"/>
      <c r="X405" s="36"/>
      <c r="Y405" s="29"/>
      <c r="Z405" s="36"/>
      <c r="AA405" s="66"/>
      <c r="AB405" s="36"/>
      <c r="AC405" s="36"/>
      <c r="AD405" s="36"/>
      <c r="AE405" s="36"/>
      <c r="AF405" s="36"/>
      <c r="AG405" s="36"/>
      <c r="AH405" s="29"/>
      <c r="AI405" s="36"/>
      <c r="AJ405" s="29"/>
      <c r="AK405" s="36"/>
      <c r="AL405" s="36"/>
      <c r="AM405" s="36"/>
      <c r="AN405" s="29"/>
      <c r="AO405" s="36"/>
      <c r="AP405" s="29"/>
      <c r="AQ405" s="36"/>
      <c r="AR405" s="29"/>
      <c r="AS405" s="36"/>
      <c r="AT405" s="36"/>
      <c r="AU405" s="36"/>
      <c r="AV405" s="29"/>
      <c r="AW405" s="36"/>
      <c r="AX405" s="36"/>
      <c r="AY405" s="36"/>
      <c r="AZ405" s="29"/>
      <c r="BA405" s="36"/>
      <c r="BB405" s="36"/>
      <c r="BC405" s="36"/>
      <c r="BD405" s="36"/>
      <c r="BE405" s="36"/>
      <c r="BF405" s="36"/>
      <c r="BG405" s="36"/>
      <c r="BH405" s="36"/>
      <c r="BI405" s="36"/>
      <c r="BJ405" s="29"/>
      <c r="BK405" s="36"/>
      <c r="BL405" s="29"/>
      <c r="BM405" s="36"/>
      <c r="BN405" s="36"/>
      <c r="BO405" s="36"/>
      <c r="BP405" s="29"/>
      <c r="BQ405" s="36"/>
      <c r="BR405" s="29"/>
      <c r="BS405" s="36"/>
      <c r="BT405" s="36"/>
      <c r="BU405" s="36"/>
      <c r="BV405" s="36"/>
    </row>
    <row r="406" spans="1:75" x14ac:dyDescent="0.25">
      <c r="A406" s="16">
        <v>404</v>
      </c>
      <c r="B406" s="16">
        <v>3</v>
      </c>
      <c r="C406" s="31" t="s">
        <v>846</v>
      </c>
      <c r="D406" s="40">
        <f>июнь!D406-июнь!E406</f>
        <v>436.75067135265704</v>
      </c>
      <c r="E406" s="40">
        <f t="shared" si="6"/>
        <v>0</v>
      </c>
      <c r="F406" s="36"/>
      <c r="G406" s="36"/>
      <c r="H406" s="36"/>
      <c r="I406" s="27"/>
      <c r="J406" s="36"/>
      <c r="K406" s="36"/>
      <c r="L406" s="36"/>
      <c r="M406" s="36"/>
      <c r="N406" s="36"/>
      <c r="O406" s="29"/>
      <c r="P406" s="36"/>
      <c r="Q406" s="29"/>
      <c r="R406" s="36"/>
      <c r="S406" s="36"/>
      <c r="T406" s="36"/>
      <c r="U406" s="36"/>
      <c r="V406" s="36"/>
      <c r="W406" s="36"/>
      <c r="X406" s="36"/>
      <c r="Y406" s="29"/>
      <c r="Z406" s="36"/>
      <c r="AA406" s="66"/>
      <c r="AB406" s="36"/>
      <c r="AC406" s="36"/>
      <c r="AD406" s="36"/>
      <c r="AE406" s="36"/>
      <c r="AF406" s="36"/>
      <c r="AG406" s="36"/>
      <c r="AH406" s="29"/>
      <c r="AI406" s="36"/>
      <c r="AJ406" s="29"/>
      <c r="AK406" s="36"/>
      <c r="AL406" s="36"/>
      <c r="AM406" s="36"/>
      <c r="AN406" s="29"/>
      <c r="AO406" s="36"/>
      <c r="AP406" s="29"/>
      <c r="AQ406" s="36"/>
      <c r="AR406" s="29"/>
      <c r="AS406" s="36"/>
      <c r="AT406" s="36"/>
      <c r="AU406" s="36"/>
      <c r="AV406" s="29"/>
      <c r="AW406" s="36"/>
      <c r="AX406" s="36"/>
      <c r="AY406" s="36"/>
      <c r="AZ406" s="29"/>
      <c r="BA406" s="36"/>
      <c r="BB406" s="36"/>
      <c r="BC406" s="36"/>
      <c r="BD406" s="36"/>
      <c r="BE406" s="36"/>
      <c r="BF406" s="36"/>
      <c r="BG406" s="36"/>
      <c r="BH406" s="36"/>
      <c r="BI406" s="36"/>
      <c r="BJ406" s="29"/>
      <c r="BK406" s="36"/>
      <c r="BL406" s="29"/>
      <c r="BM406" s="36"/>
      <c r="BN406" s="36"/>
      <c r="BO406" s="36"/>
      <c r="BP406" s="29"/>
      <c r="BQ406" s="36"/>
      <c r="BR406" s="29"/>
      <c r="BS406" s="36"/>
      <c r="BT406" s="36"/>
      <c r="BU406" s="36"/>
      <c r="BV406" s="36"/>
    </row>
    <row r="407" spans="1:75" x14ac:dyDescent="0.25">
      <c r="A407" s="16">
        <v>405</v>
      </c>
      <c r="B407" s="16">
        <v>3</v>
      </c>
      <c r="C407" s="31" t="s">
        <v>847</v>
      </c>
      <c r="D407" s="40">
        <f>июнь!D407-июнь!E407</f>
        <v>-59.330382657004833</v>
      </c>
      <c r="E407" s="40">
        <f t="shared" si="6"/>
        <v>0</v>
      </c>
      <c r="F407" s="36"/>
      <c r="G407" s="36"/>
      <c r="H407" s="36"/>
      <c r="I407" s="27"/>
      <c r="J407" s="36"/>
      <c r="K407" s="36"/>
      <c r="L407" s="36"/>
      <c r="M407" s="36"/>
      <c r="N407" s="36"/>
      <c r="O407" s="29"/>
      <c r="P407" s="36"/>
      <c r="Q407" s="29"/>
      <c r="R407" s="36"/>
      <c r="S407" s="36"/>
      <c r="T407" s="36"/>
      <c r="U407" s="36"/>
      <c r="V407" s="36"/>
      <c r="W407" s="36"/>
      <c r="X407" s="36"/>
      <c r="Y407" s="29"/>
      <c r="Z407" s="36"/>
      <c r="AA407" s="66"/>
      <c r="AB407" s="36"/>
      <c r="AC407" s="36"/>
      <c r="AD407" s="36"/>
      <c r="AE407" s="36"/>
      <c r="AF407" s="36"/>
      <c r="AG407" s="36"/>
      <c r="AH407" s="29"/>
      <c r="AI407" s="36"/>
      <c r="AJ407" s="29"/>
      <c r="AK407" s="36"/>
      <c r="AL407" s="36"/>
      <c r="AM407" s="36"/>
      <c r="AN407" s="29"/>
      <c r="AO407" s="36"/>
      <c r="AP407" s="29"/>
      <c r="AQ407" s="36"/>
      <c r="AR407" s="29"/>
      <c r="AS407" s="36"/>
      <c r="AT407" s="36"/>
      <c r="AU407" s="36"/>
      <c r="AV407" s="29"/>
      <c r="AW407" s="36"/>
      <c r="AX407" s="36"/>
      <c r="AY407" s="36"/>
      <c r="AZ407" s="29"/>
      <c r="BA407" s="36"/>
      <c r="BB407" s="36"/>
      <c r="BC407" s="36"/>
      <c r="BD407" s="36"/>
      <c r="BE407" s="36"/>
      <c r="BF407" s="36"/>
      <c r="BG407" s="36"/>
      <c r="BH407" s="36"/>
      <c r="BI407" s="36"/>
      <c r="BJ407" s="29"/>
      <c r="BK407" s="36"/>
      <c r="BL407" s="29"/>
      <c r="BM407" s="36"/>
      <c r="BN407" s="36"/>
      <c r="BO407" s="36"/>
      <c r="BP407" s="29"/>
      <c r="BQ407" s="36"/>
      <c r="BR407" s="29"/>
      <c r="BS407" s="36"/>
      <c r="BT407" s="36"/>
      <c r="BU407" s="36"/>
      <c r="BV407" s="36"/>
    </row>
    <row r="408" spans="1:75" x14ac:dyDescent="0.25">
      <c r="A408" s="16">
        <v>406</v>
      </c>
      <c r="B408" s="16">
        <v>3</v>
      </c>
      <c r="C408" s="31" t="s">
        <v>848</v>
      </c>
      <c r="D408" s="40">
        <f>июнь!D408-июнь!E408</f>
        <v>682.80324442512085</v>
      </c>
      <c r="E408" s="40">
        <f t="shared" si="6"/>
        <v>0</v>
      </c>
      <c r="F408" s="36"/>
      <c r="G408" s="36"/>
      <c r="H408" s="36"/>
      <c r="I408" s="27"/>
      <c r="J408" s="36"/>
      <c r="K408" s="36"/>
      <c r="L408" s="36"/>
      <c r="M408" s="36"/>
      <c r="N408" s="36"/>
      <c r="O408" s="29"/>
      <c r="P408" s="36"/>
      <c r="Q408" s="29"/>
      <c r="R408" s="36"/>
      <c r="S408" s="36"/>
      <c r="T408" s="36"/>
      <c r="U408" s="36"/>
      <c r="V408" s="36"/>
      <c r="W408" s="36"/>
      <c r="X408" s="36"/>
      <c r="Y408" s="29"/>
      <c r="Z408" s="36"/>
      <c r="AA408" s="66"/>
      <c r="AB408" s="36"/>
      <c r="AC408" s="36"/>
      <c r="AD408" s="36"/>
      <c r="AE408" s="36"/>
      <c r="AF408" s="36"/>
      <c r="AG408" s="36"/>
      <c r="AH408" s="29"/>
      <c r="AI408" s="36"/>
      <c r="AJ408" s="29"/>
      <c r="AK408" s="36"/>
      <c r="AL408" s="36"/>
      <c r="AM408" s="36"/>
      <c r="AN408" s="29"/>
      <c r="AO408" s="36"/>
      <c r="AP408" s="29"/>
      <c r="AQ408" s="36"/>
      <c r="AR408" s="29"/>
      <c r="AS408" s="36"/>
      <c r="AT408" s="36"/>
      <c r="AU408" s="36"/>
      <c r="AV408" s="29"/>
      <c r="AW408" s="36"/>
      <c r="AX408" s="36"/>
      <c r="AY408" s="36"/>
      <c r="AZ408" s="29"/>
      <c r="BA408" s="36"/>
      <c r="BB408" s="36"/>
      <c r="BC408" s="36"/>
      <c r="BD408" s="36"/>
      <c r="BE408" s="36"/>
      <c r="BF408" s="36"/>
      <c r="BG408" s="36"/>
      <c r="BH408" s="36"/>
      <c r="BI408" s="36"/>
      <c r="BJ408" s="29"/>
      <c r="BK408" s="36"/>
      <c r="BL408" s="29"/>
      <c r="BM408" s="36"/>
      <c r="BN408" s="36"/>
      <c r="BO408" s="36"/>
      <c r="BP408" s="29"/>
      <c r="BQ408" s="36"/>
      <c r="BR408" s="29"/>
      <c r="BS408" s="36"/>
      <c r="BT408" s="36"/>
      <c r="BU408" s="36"/>
      <c r="BV408" s="36"/>
    </row>
    <row r="409" spans="1:75" s="86" customFormat="1" x14ac:dyDescent="0.25">
      <c r="A409" s="79">
        <v>407</v>
      </c>
      <c r="B409" s="79">
        <v>3</v>
      </c>
      <c r="C409" s="80" t="s">
        <v>849</v>
      </c>
      <c r="D409" s="81">
        <f>июнь!D409-июнь!E409</f>
        <v>234.70568838647344</v>
      </c>
      <c r="E409" s="81">
        <f t="shared" si="6"/>
        <v>4.3319999999999999</v>
      </c>
      <c r="F409" s="82"/>
      <c r="G409" s="82"/>
      <c r="H409" s="82"/>
      <c r="I409" s="83"/>
      <c r="J409" s="82"/>
      <c r="K409" s="82"/>
      <c r="L409" s="82"/>
      <c r="M409" s="82"/>
      <c r="N409" s="82"/>
      <c r="O409" s="84"/>
      <c r="P409" s="82"/>
      <c r="Q409" s="84"/>
      <c r="R409" s="82"/>
      <c r="S409" s="82"/>
      <c r="T409" s="82"/>
      <c r="U409" s="82"/>
      <c r="V409" s="82"/>
      <c r="W409" s="82"/>
      <c r="X409" s="82"/>
      <c r="Y409" s="84"/>
      <c r="Z409" s="82"/>
      <c r="AA409" s="85"/>
      <c r="AB409" s="82"/>
      <c r="AC409" s="82"/>
      <c r="AD409" s="82"/>
      <c r="AE409" s="82"/>
      <c r="AF409" s="82"/>
      <c r="AG409" s="82"/>
      <c r="AH409" s="84"/>
      <c r="AI409" s="82"/>
      <c r="AJ409" s="84"/>
      <c r="AK409" s="82"/>
      <c r="AL409" s="82"/>
      <c r="AM409" s="82"/>
      <c r="AN409" s="84"/>
      <c r="AO409" s="82"/>
      <c r="AP409" s="84"/>
      <c r="AQ409" s="82"/>
      <c r="AR409" s="84"/>
      <c r="AS409" s="82"/>
      <c r="AT409" s="82"/>
      <c r="AU409" s="82"/>
      <c r="AV409" s="84"/>
      <c r="AW409" s="82"/>
      <c r="AX409" s="82"/>
      <c r="AY409" s="82"/>
      <c r="AZ409" s="84"/>
      <c r="BA409" s="82"/>
      <c r="BB409" s="82"/>
      <c r="BC409" s="82"/>
      <c r="BD409" s="82"/>
      <c r="BE409" s="82"/>
      <c r="BF409" s="82"/>
      <c r="BG409" s="82"/>
      <c r="BH409" s="82"/>
      <c r="BI409" s="82"/>
      <c r="BJ409" s="84"/>
      <c r="BK409" s="82"/>
      <c r="BL409" s="84"/>
      <c r="BM409" s="82"/>
      <c r="BN409" s="82"/>
      <c r="BO409" s="82"/>
      <c r="BP409" s="84"/>
      <c r="BQ409" s="82"/>
      <c r="BR409" s="84"/>
      <c r="BS409" s="82"/>
      <c r="BT409" s="82"/>
      <c r="BU409" s="82"/>
      <c r="BV409" s="82">
        <v>4.3319999999999999</v>
      </c>
      <c r="BW409" s="86" t="s">
        <v>1070</v>
      </c>
    </row>
    <row r="410" spans="1:75" x14ac:dyDescent="0.25">
      <c r="A410" s="16">
        <v>408</v>
      </c>
      <c r="B410" s="16">
        <v>3</v>
      </c>
      <c r="C410" s="31" t="s">
        <v>850</v>
      </c>
      <c r="D410" s="40">
        <f>июнь!D410-июнь!E410</f>
        <v>-3.2525079613526895</v>
      </c>
      <c r="E410" s="40">
        <f t="shared" si="6"/>
        <v>0</v>
      </c>
      <c r="F410" s="36"/>
      <c r="G410" s="36"/>
      <c r="H410" s="36"/>
      <c r="I410" s="27"/>
      <c r="J410" s="36"/>
      <c r="K410" s="36"/>
      <c r="L410" s="36"/>
      <c r="M410" s="36"/>
      <c r="N410" s="36"/>
      <c r="O410" s="29"/>
      <c r="P410" s="36"/>
      <c r="Q410" s="29"/>
      <c r="R410" s="36"/>
      <c r="S410" s="36"/>
      <c r="T410" s="36"/>
      <c r="U410" s="36"/>
      <c r="V410" s="36"/>
      <c r="W410" s="36"/>
      <c r="X410" s="36"/>
      <c r="Y410" s="29"/>
      <c r="Z410" s="36"/>
      <c r="AA410" s="66"/>
      <c r="AB410" s="36"/>
      <c r="AC410" s="36"/>
      <c r="AD410" s="36"/>
      <c r="AE410" s="36"/>
      <c r="AF410" s="36"/>
      <c r="AG410" s="36"/>
      <c r="AH410" s="29"/>
      <c r="AI410" s="36"/>
      <c r="AJ410" s="29"/>
      <c r="AK410" s="36"/>
      <c r="AL410" s="36"/>
      <c r="AM410" s="36"/>
      <c r="AN410" s="29"/>
      <c r="AO410" s="36"/>
      <c r="AP410" s="29"/>
      <c r="AQ410" s="36"/>
      <c r="AR410" s="29"/>
      <c r="AS410" s="36"/>
      <c r="AT410" s="36"/>
      <c r="AU410" s="36"/>
      <c r="AV410" s="29"/>
      <c r="AW410" s="36"/>
      <c r="AX410" s="36"/>
      <c r="AY410" s="36"/>
      <c r="AZ410" s="29"/>
      <c r="BA410" s="36"/>
      <c r="BB410" s="36"/>
      <c r="BC410" s="36"/>
      <c r="BD410" s="36"/>
      <c r="BE410" s="36"/>
      <c r="BF410" s="36"/>
      <c r="BG410" s="36"/>
      <c r="BH410" s="36"/>
      <c r="BI410" s="36"/>
      <c r="BJ410" s="29"/>
      <c r="BK410" s="36"/>
      <c r="BL410" s="29"/>
      <c r="BM410" s="36"/>
      <c r="BN410" s="36"/>
      <c r="BO410" s="36"/>
      <c r="BP410" s="29"/>
      <c r="BQ410" s="36"/>
      <c r="BR410" s="29"/>
      <c r="BS410" s="36"/>
      <c r="BT410" s="36"/>
      <c r="BU410" s="36"/>
      <c r="BV410" s="36"/>
    </row>
    <row r="411" spans="1:75" x14ac:dyDescent="0.25">
      <c r="A411" s="16">
        <v>409</v>
      </c>
      <c r="B411" s="16">
        <v>3</v>
      </c>
      <c r="C411" s="31" t="s">
        <v>851</v>
      </c>
      <c r="D411" s="40">
        <f>июнь!D411-июнь!E411</f>
        <v>47.985610260869578</v>
      </c>
      <c r="E411" s="40">
        <f t="shared" si="6"/>
        <v>0</v>
      </c>
      <c r="F411" s="36"/>
      <c r="G411" s="36"/>
      <c r="H411" s="36"/>
      <c r="I411" s="27"/>
      <c r="J411" s="36"/>
      <c r="K411" s="36"/>
      <c r="L411" s="36"/>
      <c r="M411" s="36"/>
      <c r="N411" s="36"/>
      <c r="O411" s="29"/>
      <c r="P411" s="36"/>
      <c r="Q411" s="29"/>
      <c r="R411" s="36"/>
      <c r="S411" s="36"/>
      <c r="T411" s="36"/>
      <c r="U411" s="36"/>
      <c r="V411" s="36"/>
      <c r="W411" s="36"/>
      <c r="X411" s="36"/>
      <c r="Y411" s="29"/>
      <c r="Z411" s="36"/>
      <c r="AA411" s="66"/>
      <c r="AB411" s="36"/>
      <c r="AC411" s="36"/>
      <c r="AD411" s="36"/>
      <c r="AE411" s="36"/>
      <c r="AF411" s="36"/>
      <c r="AG411" s="36"/>
      <c r="AH411" s="29"/>
      <c r="AI411" s="36"/>
      <c r="AJ411" s="29"/>
      <c r="AK411" s="36"/>
      <c r="AL411" s="36"/>
      <c r="AM411" s="36"/>
      <c r="AN411" s="29"/>
      <c r="AO411" s="36"/>
      <c r="AP411" s="29"/>
      <c r="AQ411" s="36"/>
      <c r="AR411" s="29"/>
      <c r="AS411" s="36"/>
      <c r="AT411" s="36"/>
      <c r="AU411" s="36"/>
      <c r="AV411" s="29"/>
      <c r="AW411" s="36"/>
      <c r="AX411" s="36"/>
      <c r="AY411" s="36"/>
      <c r="AZ411" s="29"/>
      <c r="BA411" s="36"/>
      <c r="BB411" s="36"/>
      <c r="BC411" s="36"/>
      <c r="BD411" s="36"/>
      <c r="BE411" s="36"/>
      <c r="BF411" s="36"/>
      <c r="BG411" s="36"/>
      <c r="BH411" s="36"/>
      <c r="BI411" s="36"/>
      <c r="BJ411" s="29"/>
      <c r="BK411" s="36"/>
      <c r="BL411" s="29"/>
      <c r="BM411" s="36"/>
      <c r="BN411" s="36"/>
      <c r="BO411" s="36"/>
      <c r="BP411" s="29"/>
      <c r="BQ411" s="36"/>
      <c r="BR411" s="29"/>
      <c r="BS411" s="36"/>
      <c r="BT411" s="36"/>
      <c r="BU411" s="36"/>
      <c r="BV411" s="36"/>
    </row>
    <row r="412" spans="1:75" s="86" customFormat="1" x14ac:dyDescent="0.25">
      <c r="A412" s="79">
        <v>410</v>
      </c>
      <c r="B412" s="79">
        <v>3</v>
      </c>
      <c r="C412" s="80" t="s">
        <v>937</v>
      </c>
      <c r="D412" s="81">
        <f>июнь!D412-июнь!E412</f>
        <v>-327.34776173913036</v>
      </c>
      <c r="E412" s="81">
        <f t="shared" si="6"/>
        <v>3.5430000000000001</v>
      </c>
      <c r="F412" s="82"/>
      <c r="G412" s="82"/>
      <c r="H412" s="82"/>
      <c r="I412" s="83"/>
      <c r="J412" s="82"/>
      <c r="K412" s="82"/>
      <c r="L412" s="82"/>
      <c r="M412" s="82"/>
      <c r="N412" s="82"/>
      <c r="O412" s="84"/>
      <c r="P412" s="82"/>
      <c r="Q412" s="84"/>
      <c r="R412" s="82"/>
      <c r="S412" s="82"/>
      <c r="T412" s="82"/>
      <c r="U412" s="82"/>
      <c r="V412" s="82"/>
      <c r="W412" s="82"/>
      <c r="X412" s="82"/>
      <c r="Y412" s="84"/>
      <c r="Z412" s="82"/>
      <c r="AA412" s="85"/>
      <c r="AB412" s="82"/>
      <c r="AC412" s="82"/>
      <c r="AD412" s="82"/>
      <c r="AE412" s="82"/>
      <c r="AF412" s="82"/>
      <c r="AG412" s="82"/>
      <c r="AH412" s="84"/>
      <c r="AI412" s="82"/>
      <c r="AJ412" s="84"/>
      <c r="AK412" s="82"/>
      <c r="AL412" s="82"/>
      <c r="AM412" s="82"/>
      <c r="AN412" s="84"/>
      <c r="AO412" s="82"/>
      <c r="AP412" s="84"/>
      <c r="AQ412" s="82"/>
      <c r="AR412" s="84"/>
      <c r="AS412" s="82"/>
      <c r="AT412" s="82"/>
      <c r="AU412" s="82"/>
      <c r="AV412" s="84"/>
      <c r="AW412" s="82"/>
      <c r="AX412" s="82"/>
      <c r="AY412" s="82"/>
      <c r="AZ412" s="84"/>
      <c r="BA412" s="82"/>
      <c r="BB412" s="82"/>
      <c r="BC412" s="82"/>
      <c r="BD412" s="82"/>
      <c r="BE412" s="82"/>
      <c r="BF412" s="82"/>
      <c r="BG412" s="82"/>
      <c r="BH412" s="82"/>
      <c r="BI412" s="82"/>
      <c r="BJ412" s="84"/>
      <c r="BK412" s="82"/>
      <c r="BL412" s="84"/>
      <c r="BM412" s="82"/>
      <c r="BN412" s="82"/>
      <c r="BO412" s="82"/>
      <c r="BP412" s="84"/>
      <c r="BQ412" s="82"/>
      <c r="BR412" s="84"/>
      <c r="BS412" s="82"/>
      <c r="BT412" s="82"/>
      <c r="BU412" s="82"/>
      <c r="BV412" s="82">
        <v>3.5430000000000001</v>
      </c>
      <c r="BW412" s="86" t="s">
        <v>1070</v>
      </c>
    </row>
    <row r="413" spans="1:75" s="86" customFormat="1" x14ac:dyDescent="0.25">
      <c r="A413" s="79">
        <v>411</v>
      </c>
      <c r="B413" s="79">
        <v>3</v>
      </c>
      <c r="C413" s="80" t="s">
        <v>852</v>
      </c>
      <c r="D413" s="81">
        <f>июнь!D413-июнь!E413</f>
        <v>152.89621270531401</v>
      </c>
      <c r="E413" s="81">
        <f t="shared" si="6"/>
        <v>49.313000000000002</v>
      </c>
      <c r="F413" s="82"/>
      <c r="G413" s="82"/>
      <c r="H413" s="82"/>
      <c r="I413" s="83"/>
      <c r="J413" s="82"/>
      <c r="K413" s="82"/>
      <c r="L413" s="82"/>
      <c r="M413" s="82"/>
      <c r="N413" s="82"/>
      <c r="O413" s="84"/>
      <c r="P413" s="82"/>
      <c r="Q413" s="84"/>
      <c r="R413" s="82"/>
      <c r="S413" s="82"/>
      <c r="T413" s="82"/>
      <c r="U413" s="82"/>
      <c r="V413" s="82"/>
      <c r="W413" s="82"/>
      <c r="X413" s="82"/>
      <c r="Y413" s="84"/>
      <c r="Z413" s="82"/>
      <c r="AA413" s="85"/>
      <c r="AB413" s="82"/>
      <c r="AC413" s="82"/>
      <c r="AD413" s="82"/>
      <c r="AE413" s="82"/>
      <c r="AF413" s="82"/>
      <c r="AG413" s="82"/>
      <c r="AH413" s="84"/>
      <c r="AI413" s="82"/>
      <c r="AJ413" s="84"/>
      <c r="AK413" s="82"/>
      <c r="AL413" s="82"/>
      <c r="AM413" s="82"/>
      <c r="AN413" s="84"/>
      <c r="AO413" s="82"/>
      <c r="AP413" s="84">
        <v>1</v>
      </c>
      <c r="AQ413" s="82">
        <v>42</v>
      </c>
      <c r="AR413" s="84"/>
      <c r="AS413" s="82"/>
      <c r="AT413" s="82"/>
      <c r="AU413" s="82"/>
      <c r="AV413" s="84"/>
      <c r="AW413" s="82"/>
      <c r="AX413" s="82"/>
      <c r="AY413" s="82"/>
      <c r="AZ413" s="84"/>
      <c r="BA413" s="82"/>
      <c r="BB413" s="82"/>
      <c r="BC413" s="82"/>
      <c r="BD413" s="82"/>
      <c r="BE413" s="82"/>
      <c r="BF413" s="82"/>
      <c r="BG413" s="82"/>
      <c r="BH413" s="82"/>
      <c r="BI413" s="82"/>
      <c r="BJ413" s="84"/>
      <c r="BK413" s="82"/>
      <c r="BL413" s="84"/>
      <c r="BM413" s="82"/>
      <c r="BN413" s="82"/>
      <c r="BO413" s="82"/>
      <c r="BP413" s="84"/>
      <c r="BQ413" s="82"/>
      <c r="BR413" s="84"/>
      <c r="BS413" s="82"/>
      <c r="BT413" s="82"/>
      <c r="BU413" s="82"/>
      <c r="BV413" s="82">
        <v>7.3129999999999997</v>
      </c>
      <c r="BW413" s="86" t="s">
        <v>1167</v>
      </c>
    </row>
    <row r="414" spans="1:75" s="86" customFormat="1" x14ac:dyDescent="0.25">
      <c r="A414" s="79">
        <v>412</v>
      </c>
      <c r="B414" s="79">
        <v>3</v>
      </c>
      <c r="C414" s="80" t="s">
        <v>853</v>
      </c>
      <c r="D414" s="81">
        <f>июнь!D414-июнь!E414</f>
        <v>-74.236531024154601</v>
      </c>
      <c r="E414" s="81">
        <f t="shared" si="6"/>
        <v>5.2560000000000002</v>
      </c>
      <c r="F414" s="82"/>
      <c r="G414" s="82"/>
      <c r="H414" s="82"/>
      <c r="I414" s="83"/>
      <c r="J414" s="82"/>
      <c r="K414" s="82"/>
      <c r="L414" s="82"/>
      <c r="M414" s="82"/>
      <c r="N414" s="82"/>
      <c r="O414" s="84"/>
      <c r="P414" s="82"/>
      <c r="Q414" s="84"/>
      <c r="R414" s="82"/>
      <c r="S414" s="82"/>
      <c r="T414" s="82"/>
      <c r="U414" s="82"/>
      <c r="V414" s="82"/>
      <c r="W414" s="82"/>
      <c r="X414" s="82"/>
      <c r="Y414" s="84"/>
      <c r="Z414" s="82"/>
      <c r="AA414" s="85"/>
      <c r="AB414" s="82"/>
      <c r="AC414" s="82"/>
      <c r="AD414" s="82"/>
      <c r="AE414" s="82"/>
      <c r="AF414" s="82"/>
      <c r="AG414" s="82"/>
      <c r="AH414" s="84"/>
      <c r="AI414" s="82"/>
      <c r="AJ414" s="84"/>
      <c r="AK414" s="82"/>
      <c r="AL414" s="82"/>
      <c r="AM414" s="82"/>
      <c r="AN414" s="84"/>
      <c r="AO414" s="82"/>
      <c r="AP414" s="84"/>
      <c r="AQ414" s="82"/>
      <c r="AR414" s="84"/>
      <c r="AS414" s="82"/>
      <c r="AT414" s="82"/>
      <c r="AU414" s="82"/>
      <c r="AV414" s="84"/>
      <c r="AW414" s="82"/>
      <c r="AX414" s="82"/>
      <c r="AY414" s="82"/>
      <c r="AZ414" s="84"/>
      <c r="BA414" s="82"/>
      <c r="BB414" s="82"/>
      <c r="BC414" s="82"/>
      <c r="BD414" s="82"/>
      <c r="BE414" s="82"/>
      <c r="BF414" s="82"/>
      <c r="BG414" s="82"/>
      <c r="BH414" s="82"/>
      <c r="BI414" s="82"/>
      <c r="BJ414" s="84"/>
      <c r="BK414" s="82"/>
      <c r="BL414" s="84"/>
      <c r="BM414" s="82"/>
      <c r="BN414" s="82"/>
      <c r="BO414" s="82"/>
      <c r="BP414" s="84"/>
      <c r="BQ414" s="82"/>
      <c r="BR414" s="84"/>
      <c r="BS414" s="82"/>
      <c r="BT414" s="82"/>
      <c r="BU414" s="82"/>
      <c r="BV414" s="82">
        <v>5.2560000000000002</v>
      </c>
      <c r="BW414" s="86" t="s">
        <v>1070</v>
      </c>
    </row>
    <row r="415" spans="1:75" x14ac:dyDescent="0.25">
      <c r="A415" s="16">
        <v>413</v>
      </c>
      <c r="B415" s="16">
        <v>3</v>
      </c>
      <c r="C415" s="31" t="s">
        <v>854</v>
      </c>
      <c r="D415" s="40">
        <f>июнь!D415-июнь!E415</f>
        <v>-184.1023631304347</v>
      </c>
      <c r="E415" s="40">
        <f t="shared" si="6"/>
        <v>0</v>
      </c>
      <c r="F415" s="36"/>
      <c r="G415" s="36"/>
      <c r="H415" s="36"/>
      <c r="I415" s="27"/>
      <c r="J415" s="36"/>
      <c r="K415" s="36"/>
      <c r="L415" s="36"/>
      <c r="M415" s="36"/>
      <c r="N415" s="36"/>
      <c r="O415" s="29"/>
      <c r="P415" s="36"/>
      <c r="Q415" s="29"/>
      <c r="R415" s="36"/>
      <c r="S415" s="36"/>
      <c r="T415" s="36"/>
      <c r="U415" s="36"/>
      <c r="V415" s="36"/>
      <c r="W415" s="36"/>
      <c r="X415" s="36"/>
      <c r="Y415" s="29"/>
      <c r="Z415" s="36"/>
      <c r="AA415" s="66"/>
      <c r="AB415" s="36"/>
      <c r="AC415" s="36"/>
      <c r="AD415" s="36"/>
      <c r="AE415" s="36"/>
      <c r="AF415" s="36"/>
      <c r="AG415" s="36"/>
      <c r="AH415" s="29"/>
      <c r="AI415" s="36"/>
      <c r="AJ415" s="29"/>
      <c r="AK415" s="36"/>
      <c r="AL415" s="36"/>
      <c r="AM415" s="36"/>
      <c r="AN415" s="29"/>
      <c r="AO415" s="36"/>
      <c r="AP415" s="29"/>
      <c r="AQ415" s="36"/>
      <c r="AR415" s="29"/>
      <c r="AS415" s="36"/>
      <c r="AT415" s="36"/>
      <c r="AU415" s="36"/>
      <c r="AV415" s="29"/>
      <c r="AW415" s="36"/>
      <c r="AX415" s="36"/>
      <c r="AY415" s="36"/>
      <c r="AZ415" s="29"/>
      <c r="BA415" s="36"/>
      <c r="BB415" s="36"/>
      <c r="BC415" s="36"/>
      <c r="BD415" s="36"/>
      <c r="BE415" s="36"/>
      <c r="BF415" s="36"/>
      <c r="BG415" s="36"/>
      <c r="BH415" s="36"/>
      <c r="BI415" s="36"/>
      <c r="BJ415" s="29"/>
      <c r="BK415" s="36"/>
      <c r="BL415" s="29"/>
      <c r="BM415" s="36"/>
      <c r="BN415" s="36"/>
      <c r="BO415" s="36"/>
      <c r="BP415" s="29"/>
      <c r="BQ415" s="36"/>
      <c r="BR415" s="29"/>
      <c r="BS415" s="36"/>
      <c r="BT415" s="36"/>
      <c r="BU415" s="36"/>
      <c r="BV415" s="36"/>
    </row>
    <row r="416" spans="1:75" s="86" customFormat="1" x14ac:dyDescent="0.25">
      <c r="A416" s="79">
        <v>414</v>
      </c>
      <c r="B416" s="79">
        <v>3</v>
      </c>
      <c r="C416" s="80" t="s">
        <v>855</v>
      </c>
      <c r="D416" s="81">
        <f>июнь!D416-июнь!E416</f>
        <v>-27.423811082125653</v>
      </c>
      <c r="E416" s="81">
        <f t="shared" si="6"/>
        <v>4.25</v>
      </c>
      <c r="F416" s="82"/>
      <c r="G416" s="82"/>
      <c r="H416" s="82"/>
      <c r="I416" s="83"/>
      <c r="J416" s="82"/>
      <c r="K416" s="82"/>
      <c r="L416" s="82"/>
      <c r="M416" s="82"/>
      <c r="N416" s="82"/>
      <c r="O416" s="84"/>
      <c r="P416" s="82"/>
      <c r="Q416" s="84"/>
      <c r="R416" s="82"/>
      <c r="S416" s="82"/>
      <c r="T416" s="82"/>
      <c r="U416" s="82"/>
      <c r="V416" s="82"/>
      <c r="W416" s="82"/>
      <c r="X416" s="82"/>
      <c r="Y416" s="84"/>
      <c r="Z416" s="82"/>
      <c r="AA416" s="85"/>
      <c r="AB416" s="82"/>
      <c r="AC416" s="82"/>
      <c r="AD416" s="82"/>
      <c r="AE416" s="82"/>
      <c r="AF416" s="82"/>
      <c r="AG416" s="82"/>
      <c r="AH416" s="84"/>
      <c r="AI416" s="82"/>
      <c r="AJ416" s="84"/>
      <c r="AK416" s="82"/>
      <c r="AL416" s="82"/>
      <c r="AM416" s="82"/>
      <c r="AN416" s="84"/>
      <c r="AO416" s="82"/>
      <c r="AP416" s="84"/>
      <c r="AQ416" s="82"/>
      <c r="AR416" s="84"/>
      <c r="AS416" s="82"/>
      <c r="AT416" s="82"/>
      <c r="AU416" s="82"/>
      <c r="AV416" s="84"/>
      <c r="AW416" s="82"/>
      <c r="AX416" s="82"/>
      <c r="AY416" s="82"/>
      <c r="AZ416" s="84"/>
      <c r="BA416" s="82"/>
      <c r="BB416" s="82"/>
      <c r="BC416" s="82"/>
      <c r="BD416" s="82"/>
      <c r="BE416" s="82"/>
      <c r="BF416" s="82"/>
      <c r="BG416" s="82"/>
      <c r="BH416" s="82"/>
      <c r="BI416" s="82"/>
      <c r="BJ416" s="84"/>
      <c r="BK416" s="82"/>
      <c r="BL416" s="84"/>
      <c r="BM416" s="82"/>
      <c r="BN416" s="82"/>
      <c r="BO416" s="82"/>
      <c r="BP416" s="84"/>
      <c r="BQ416" s="82"/>
      <c r="BR416" s="84"/>
      <c r="BS416" s="82"/>
      <c r="BT416" s="82"/>
      <c r="BU416" s="82"/>
      <c r="BV416" s="82">
        <v>4.25</v>
      </c>
      <c r="BW416" s="86" t="s">
        <v>1070</v>
      </c>
    </row>
    <row r="417" spans="1:75" x14ac:dyDescent="0.25">
      <c r="A417" s="16">
        <v>415</v>
      </c>
      <c r="B417" s="16">
        <v>3</v>
      </c>
      <c r="C417" s="31" t="s">
        <v>856</v>
      </c>
      <c r="D417" s="40">
        <f>июнь!D417-июнь!E417</f>
        <v>232.815856</v>
      </c>
      <c r="E417" s="40">
        <f t="shared" si="6"/>
        <v>0</v>
      </c>
      <c r="F417" s="36"/>
      <c r="G417" s="36"/>
      <c r="H417" s="36"/>
      <c r="I417" s="27"/>
      <c r="J417" s="36"/>
      <c r="K417" s="36"/>
      <c r="L417" s="36"/>
      <c r="M417" s="36"/>
      <c r="N417" s="36"/>
      <c r="O417" s="29"/>
      <c r="P417" s="36"/>
      <c r="Q417" s="29"/>
      <c r="R417" s="36"/>
      <c r="S417" s="36"/>
      <c r="T417" s="36"/>
      <c r="U417" s="36"/>
      <c r="V417" s="36"/>
      <c r="W417" s="36"/>
      <c r="X417" s="36"/>
      <c r="Y417" s="29"/>
      <c r="Z417" s="36"/>
      <c r="AA417" s="66"/>
      <c r="AB417" s="36"/>
      <c r="AC417" s="36"/>
      <c r="AD417" s="36"/>
      <c r="AE417" s="36"/>
      <c r="AF417" s="36"/>
      <c r="AG417" s="36"/>
      <c r="AH417" s="29"/>
      <c r="AI417" s="36"/>
      <c r="AJ417" s="29"/>
      <c r="AK417" s="36"/>
      <c r="AL417" s="36"/>
      <c r="AM417" s="36"/>
      <c r="AN417" s="29"/>
      <c r="AO417" s="36"/>
      <c r="AP417" s="29"/>
      <c r="AQ417" s="36"/>
      <c r="AR417" s="29"/>
      <c r="AS417" s="36"/>
      <c r="AT417" s="36"/>
      <c r="AU417" s="36"/>
      <c r="AV417" s="29"/>
      <c r="AW417" s="36"/>
      <c r="AX417" s="36"/>
      <c r="AY417" s="36"/>
      <c r="AZ417" s="29"/>
      <c r="BA417" s="36"/>
      <c r="BB417" s="36"/>
      <c r="BC417" s="36"/>
      <c r="BD417" s="36"/>
      <c r="BE417" s="36"/>
      <c r="BF417" s="36"/>
      <c r="BG417" s="36"/>
      <c r="BH417" s="36"/>
      <c r="BI417" s="36"/>
      <c r="BJ417" s="29"/>
      <c r="BK417" s="36"/>
      <c r="BL417" s="29"/>
      <c r="BM417" s="36"/>
      <c r="BN417" s="36"/>
      <c r="BO417" s="36"/>
      <c r="BP417" s="29"/>
      <c r="BQ417" s="36"/>
      <c r="BR417" s="29"/>
      <c r="BS417" s="36"/>
      <c r="BT417" s="36"/>
      <c r="BU417" s="36"/>
      <c r="BV417" s="36"/>
    </row>
    <row r="418" spans="1:75" x14ac:dyDescent="0.25">
      <c r="A418" s="16">
        <v>416</v>
      </c>
      <c r="B418" s="16">
        <v>3</v>
      </c>
      <c r="C418" s="31" t="s">
        <v>857</v>
      </c>
      <c r="D418" s="40">
        <f>июнь!D418-июнь!E418</f>
        <v>-63.109936628019369</v>
      </c>
      <c r="E418" s="40">
        <f t="shared" si="6"/>
        <v>0</v>
      </c>
      <c r="F418" s="36"/>
      <c r="G418" s="36"/>
      <c r="H418" s="36"/>
      <c r="I418" s="27"/>
      <c r="J418" s="36"/>
      <c r="K418" s="36"/>
      <c r="L418" s="36"/>
      <c r="M418" s="36"/>
      <c r="N418" s="36"/>
      <c r="O418" s="29"/>
      <c r="P418" s="36"/>
      <c r="Q418" s="29"/>
      <c r="R418" s="36"/>
      <c r="S418" s="36"/>
      <c r="T418" s="36"/>
      <c r="U418" s="36"/>
      <c r="V418" s="36"/>
      <c r="W418" s="36"/>
      <c r="X418" s="36"/>
      <c r="Y418" s="29"/>
      <c r="Z418" s="36"/>
      <c r="AA418" s="66"/>
      <c r="AB418" s="36"/>
      <c r="AC418" s="36"/>
      <c r="AD418" s="36"/>
      <c r="AE418" s="36"/>
      <c r="AF418" s="36"/>
      <c r="AG418" s="36"/>
      <c r="AH418" s="29"/>
      <c r="AI418" s="36"/>
      <c r="AJ418" s="29"/>
      <c r="AK418" s="36"/>
      <c r="AL418" s="36"/>
      <c r="AM418" s="36"/>
      <c r="AN418" s="29"/>
      <c r="AO418" s="36"/>
      <c r="AP418" s="29"/>
      <c r="AQ418" s="36"/>
      <c r="AR418" s="29"/>
      <c r="AS418" s="36"/>
      <c r="AT418" s="36"/>
      <c r="AU418" s="36"/>
      <c r="AV418" s="29"/>
      <c r="AW418" s="36"/>
      <c r="AX418" s="36"/>
      <c r="AY418" s="36"/>
      <c r="AZ418" s="29"/>
      <c r="BA418" s="36"/>
      <c r="BB418" s="36"/>
      <c r="BC418" s="36"/>
      <c r="BD418" s="36"/>
      <c r="BE418" s="36"/>
      <c r="BF418" s="36"/>
      <c r="BG418" s="36"/>
      <c r="BH418" s="36"/>
      <c r="BI418" s="36"/>
      <c r="BJ418" s="29"/>
      <c r="BK418" s="36"/>
      <c r="BL418" s="29"/>
      <c r="BM418" s="36"/>
      <c r="BN418" s="36"/>
      <c r="BO418" s="36"/>
      <c r="BP418" s="29"/>
      <c r="BQ418" s="36"/>
      <c r="BR418" s="29"/>
      <c r="BS418" s="36"/>
      <c r="BT418" s="36"/>
      <c r="BU418" s="36"/>
      <c r="BV418" s="36"/>
    </row>
    <row r="419" spans="1:75" x14ac:dyDescent="0.25">
      <c r="A419" s="16">
        <v>417</v>
      </c>
      <c r="B419" s="16">
        <v>3</v>
      </c>
      <c r="C419" s="31" t="s">
        <v>858</v>
      </c>
      <c r="D419" s="40">
        <f>июнь!D419-июнь!E419</f>
        <v>252.65451522705314</v>
      </c>
      <c r="E419" s="40">
        <f t="shared" si="6"/>
        <v>0</v>
      </c>
      <c r="F419" s="36"/>
      <c r="G419" s="36"/>
      <c r="H419" s="36"/>
      <c r="I419" s="27"/>
      <c r="J419" s="36"/>
      <c r="K419" s="36"/>
      <c r="L419" s="36"/>
      <c r="M419" s="36"/>
      <c r="N419" s="36"/>
      <c r="O419" s="29"/>
      <c r="P419" s="36"/>
      <c r="Q419" s="29"/>
      <c r="R419" s="36"/>
      <c r="S419" s="36"/>
      <c r="T419" s="36"/>
      <c r="U419" s="36"/>
      <c r="V419" s="36"/>
      <c r="W419" s="36"/>
      <c r="X419" s="36"/>
      <c r="Y419" s="29"/>
      <c r="Z419" s="36"/>
      <c r="AA419" s="66"/>
      <c r="AB419" s="36"/>
      <c r="AC419" s="36"/>
      <c r="AD419" s="36"/>
      <c r="AE419" s="36"/>
      <c r="AF419" s="36"/>
      <c r="AG419" s="36"/>
      <c r="AH419" s="29"/>
      <c r="AI419" s="36"/>
      <c r="AJ419" s="29"/>
      <c r="AK419" s="36"/>
      <c r="AL419" s="36"/>
      <c r="AM419" s="36"/>
      <c r="AN419" s="29"/>
      <c r="AO419" s="36"/>
      <c r="AP419" s="29"/>
      <c r="AQ419" s="36"/>
      <c r="AR419" s="29"/>
      <c r="AS419" s="36"/>
      <c r="AT419" s="36"/>
      <c r="AU419" s="36"/>
      <c r="AV419" s="29"/>
      <c r="AW419" s="36"/>
      <c r="AX419" s="36"/>
      <c r="AY419" s="36"/>
      <c r="AZ419" s="29"/>
      <c r="BA419" s="36"/>
      <c r="BB419" s="36"/>
      <c r="BC419" s="36"/>
      <c r="BD419" s="36"/>
      <c r="BE419" s="36"/>
      <c r="BF419" s="36"/>
      <c r="BG419" s="36"/>
      <c r="BH419" s="36"/>
      <c r="BI419" s="36"/>
      <c r="BJ419" s="29"/>
      <c r="BK419" s="36"/>
      <c r="BL419" s="29"/>
      <c r="BM419" s="36"/>
      <c r="BN419" s="36"/>
      <c r="BO419" s="36"/>
      <c r="BP419" s="29"/>
      <c r="BQ419" s="36"/>
      <c r="BR419" s="29"/>
      <c r="BS419" s="36"/>
      <c r="BT419" s="36"/>
      <c r="BU419" s="36"/>
      <c r="BV419" s="36"/>
    </row>
    <row r="420" spans="1:75" s="86" customFormat="1" x14ac:dyDescent="0.25">
      <c r="A420" s="79">
        <v>418</v>
      </c>
      <c r="B420" s="79">
        <v>3</v>
      </c>
      <c r="C420" s="80" t="s">
        <v>859</v>
      </c>
      <c r="D420" s="81">
        <f>июнь!D420-июнь!E420</f>
        <v>-203.00405961352658</v>
      </c>
      <c r="E420" s="81">
        <f t="shared" si="6"/>
        <v>2.258</v>
      </c>
      <c r="F420" s="82"/>
      <c r="G420" s="82"/>
      <c r="H420" s="82"/>
      <c r="I420" s="83"/>
      <c r="J420" s="82"/>
      <c r="K420" s="82"/>
      <c r="L420" s="82"/>
      <c r="M420" s="82"/>
      <c r="N420" s="82"/>
      <c r="O420" s="84"/>
      <c r="P420" s="82"/>
      <c r="Q420" s="84"/>
      <c r="R420" s="82"/>
      <c r="S420" s="82"/>
      <c r="T420" s="82"/>
      <c r="U420" s="82"/>
      <c r="V420" s="82"/>
      <c r="W420" s="82"/>
      <c r="X420" s="82"/>
      <c r="Y420" s="84"/>
      <c r="Z420" s="82"/>
      <c r="AA420" s="85"/>
      <c r="AB420" s="82"/>
      <c r="AC420" s="82"/>
      <c r="AD420" s="82"/>
      <c r="AE420" s="82"/>
      <c r="AF420" s="82"/>
      <c r="AG420" s="82"/>
      <c r="AH420" s="84"/>
      <c r="AI420" s="82"/>
      <c r="AJ420" s="84"/>
      <c r="AK420" s="82"/>
      <c r="AL420" s="82"/>
      <c r="AM420" s="82"/>
      <c r="AN420" s="84"/>
      <c r="AO420" s="82"/>
      <c r="AP420" s="84"/>
      <c r="AQ420" s="82"/>
      <c r="AR420" s="84"/>
      <c r="AS420" s="82"/>
      <c r="AT420" s="82"/>
      <c r="AU420" s="82"/>
      <c r="AV420" s="84"/>
      <c r="AW420" s="82"/>
      <c r="AX420" s="82"/>
      <c r="AY420" s="82"/>
      <c r="AZ420" s="84"/>
      <c r="BA420" s="82"/>
      <c r="BB420" s="82"/>
      <c r="BC420" s="82"/>
      <c r="BD420" s="82"/>
      <c r="BE420" s="82"/>
      <c r="BF420" s="82"/>
      <c r="BG420" s="82"/>
      <c r="BH420" s="82"/>
      <c r="BI420" s="82"/>
      <c r="BJ420" s="84"/>
      <c r="BK420" s="82"/>
      <c r="BL420" s="84"/>
      <c r="BM420" s="82"/>
      <c r="BN420" s="82">
        <v>0.01</v>
      </c>
      <c r="BO420" s="82">
        <v>2.258</v>
      </c>
      <c r="BP420" s="84"/>
      <c r="BQ420" s="82"/>
      <c r="BR420" s="84"/>
      <c r="BS420" s="82"/>
      <c r="BT420" s="82"/>
      <c r="BU420" s="82"/>
      <c r="BV420" s="82"/>
    </row>
    <row r="421" spans="1:75" x14ac:dyDescent="0.25">
      <c r="A421" s="16">
        <v>419</v>
      </c>
      <c r="B421" s="16">
        <v>3</v>
      </c>
      <c r="C421" s="31" t="s">
        <v>860</v>
      </c>
      <c r="D421" s="40">
        <f>июнь!D421-июнь!E421</f>
        <v>570.70615167149765</v>
      </c>
      <c r="E421" s="40">
        <f t="shared" si="6"/>
        <v>0</v>
      </c>
      <c r="F421" s="36"/>
      <c r="G421" s="36"/>
      <c r="H421" s="36"/>
      <c r="I421" s="27"/>
      <c r="J421" s="36"/>
      <c r="K421" s="36"/>
      <c r="L421" s="36"/>
      <c r="M421" s="36"/>
      <c r="N421" s="36"/>
      <c r="O421" s="29"/>
      <c r="P421" s="36"/>
      <c r="Q421" s="29"/>
      <c r="R421" s="36"/>
      <c r="S421" s="36"/>
      <c r="T421" s="36"/>
      <c r="U421" s="36"/>
      <c r="V421" s="36"/>
      <c r="W421" s="36"/>
      <c r="X421" s="36"/>
      <c r="Y421" s="29"/>
      <c r="Z421" s="36"/>
      <c r="AA421" s="66"/>
      <c r="AB421" s="36"/>
      <c r="AC421" s="36"/>
      <c r="AD421" s="36"/>
      <c r="AE421" s="36"/>
      <c r="AF421" s="36"/>
      <c r="AG421" s="36"/>
      <c r="AH421" s="29"/>
      <c r="AI421" s="36"/>
      <c r="AJ421" s="29"/>
      <c r="AK421" s="36"/>
      <c r="AL421" s="36"/>
      <c r="AM421" s="36"/>
      <c r="AN421" s="29"/>
      <c r="AO421" s="36"/>
      <c r="AP421" s="29"/>
      <c r="AQ421" s="36"/>
      <c r="AR421" s="29"/>
      <c r="AS421" s="36"/>
      <c r="AT421" s="36"/>
      <c r="AU421" s="36"/>
      <c r="AV421" s="29"/>
      <c r="AW421" s="36"/>
      <c r="AX421" s="36"/>
      <c r="AY421" s="36"/>
      <c r="AZ421" s="29"/>
      <c r="BA421" s="36"/>
      <c r="BB421" s="36"/>
      <c r="BC421" s="36"/>
      <c r="BD421" s="36"/>
      <c r="BE421" s="36"/>
      <c r="BF421" s="36"/>
      <c r="BG421" s="36"/>
      <c r="BH421" s="36"/>
      <c r="BI421" s="36"/>
      <c r="BJ421" s="29"/>
      <c r="BK421" s="36"/>
      <c r="BL421" s="29"/>
      <c r="BM421" s="36"/>
      <c r="BN421" s="36"/>
      <c r="BO421" s="36"/>
      <c r="BP421" s="29"/>
      <c r="BQ421" s="36"/>
      <c r="BR421" s="29"/>
      <c r="BS421" s="36"/>
      <c r="BT421" s="36"/>
      <c r="BU421" s="36"/>
      <c r="BV421" s="36"/>
    </row>
    <row r="422" spans="1:75" x14ac:dyDescent="0.25">
      <c r="A422" s="16">
        <v>420</v>
      </c>
      <c r="B422" s="16">
        <v>3</v>
      </c>
      <c r="C422" s="31" t="s">
        <v>861</v>
      </c>
      <c r="D422" s="40">
        <f>июнь!D422-июнь!E422</f>
        <v>81.27975980676328</v>
      </c>
      <c r="E422" s="40">
        <f t="shared" si="6"/>
        <v>0</v>
      </c>
      <c r="F422" s="36"/>
      <c r="G422" s="36"/>
      <c r="H422" s="36"/>
      <c r="I422" s="27"/>
      <c r="J422" s="36"/>
      <c r="K422" s="36"/>
      <c r="L422" s="36"/>
      <c r="M422" s="36"/>
      <c r="N422" s="36"/>
      <c r="O422" s="29"/>
      <c r="P422" s="36"/>
      <c r="Q422" s="29"/>
      <c r="R422" s="36"/>
      <c r="S422" s="36"/>
      <c r="T422" s="36"/>
      <c r="U422" s="36"/>
      <c r="V422" s="36"/>
      <c r="W422" s="36"/>
      <c r="X422" s="36"/>
      <c r="Y422" s="29"/>
      <c r="Z422" s="36"/>
      <c r="AA422" s="66"/>
      <c r="AB422" s="36"/>
      <c r="AC422" s="36"/>
      <c r="AD422" s="36"/>
      <c r="AE422" s="36"/>
      <c r="AF422" s="36"/>
      <c r="AG422" s="36"/>
      <c r="AH422" s="29"/>
      <c r="AI422" s="36"/>
      <c r="AJ422" s="29"/>
      <c r="AK422" s="36"/>
      <c r="AL422" s="36"/>
      <c r="AM422" s="36"/>
      <c r="AN422" s="29"/>
      <c r="AO422" s="36"/>
      <c r="AP422" s="29"/>
      <c r="AQ422" s="36"/>
      <c r="AR422" s="29"/>
      <c r="AS422" s="36"/>
      <c r="AT422" s="36"/>
      <c r="AU422" s="36"/>
      <c r="AV422" s="29"/>
      <c r="AW422" s="36"/>
      <c r="AX422" s="36"/>
      <c r="AY422" s="36"/>
      <c r="AZ422" s="29"/>
      <c r="BA422" s="36"/>
      <c r="BB422" s="36"/>
      <c r="BC422" s="36"/>
      <c r="BD422" s="36"/>
      <c r="BE422" s="36"/>
      <c r="BF422" s="36"/>
      <c r="BG422" s="36"/>
      <c r="BH422" s="36"/>
      <c r="BI422" s="36"/>
      <c r="BJ422" s="29"/>
      <c r="BK422" s="36"/>
      <c r="BL422" s="29"/>
      <c r="BM422" s="36"/>
      <c r="BN422" s="36"/>
      <c r="BO422" s="36"/>
      <c r="BP422" s="29"/>
      <c r="BQ422" s="36"/>
      <c r="BR422" s="29"/>
      <c r="BS422" s="36"/>
      <c r="BT422" s="36"/>
      <c r="BU422" s="36"/>
      <c r="BV422" s="36"/>
    </row>
    <row r="423" spans="1:75" x14ac:dyDescent="0.25">
      <c r="A423" s="16">
        <v>421</v>
      </c>
      <c r="B423" s="16">
        <v>3</v>
      </c>
      <c r="C423" s="31" t="s">
        <v>863</v>
      </c>
      <c r="D423" s="40">
        <f>июнь!D423-июнь!E423</f>
        <v>103.70886241545894</v>
      </c>
      <c r="E423" s="40">
        <f t="shared" si="6"/>
        <v>0</v>
      </c>
      <c r="F423" s="36"/>
      <c r="G423" s="36"/>
      <c r="H423" s="36"/>
      <c r="I423" s="27"/>
      <c r="J423" s="36"/>
      <c r="K423" s="36"/>
      <c r="L423" s="36"/>
      <c r="M423" s="36"/>
      <c r="N423" s="36"/>
      <c r="O423" s="29"/>
      <c r="P423" s="36"/>
      <c r="Q423" s="29"/>
      <c r="R423" s="36"/>
      <c r="S423" s="36"/>
      <c r="T423" s="36"/>
      <c r="U423" s="36"/>
      <c r="V423" s="36"/>
      <c r="W423" s="36"/>
      <c r="X423" s="36"/>
      <c r="Y423" s="29"/>
      <c r="Z423" s="36"/>
      <c r="AA423" s="66"/>
      <c r="AB423" s="36"/>
      <c r="AC423" s="36"/>
      <c r="AD423" s="36"/>
      <c r="AE423" s="36"/>
      <c r="AF423" s="36"/>
      <c r="AG423" s="36"/>
      <c r="AH423" s="29"/>
      <c r="AI423" s="36"/>
      <c r="AJ423" s="29"/>
      <c r="AK423" s="36"/>
      <c r="AL423" s="36"/>
      <c r="AM423" s="36"/>
      <c r="AN423" s="29"/>
      <c r="AO423" s="36"/>
      <c r="AP423" s="29"/>
      <c r="AQ423" s="36"/>
      <c r="AR423" s="29"/>
      <c r="AS423" s="36"/>
      <c r="AT423" s="36"/>
      <c r="AU423" s="36"/>
      <c r="AV423" s="29"/>
      <c r="AW423" s="36"/>
      <c r="AX423" s="36"/>
      <c r="AY423" s="36"/>
      <c r="AZ423" s="29"/>
      <c r="BA423" s="36"/>
      <c r="BB423" s="36"/>
      <c r="BC423" s="36"/>
      <c r="BD423" s="36"/>
      <c r="BE423" s="36"/>
      <c r="BF423" s="36"/>
      <c r="BG423" s="36"/>
      <c r="BH423" s="36"/>
      <c r="BI423" s="36"/>
      <c r="BJ423" s="29"/>
      <c r="BK423" s="36"/>
      <c r="BL423" s="29"/>
      <c r="BM423" s="36"/>
      <c r="BN423" s="36"/>
      <c r="BO423" s="36"/>
      <c r="BP423" s="29"/>
      <c r="BQ423" s="36"/>
      <c r="BR423" s="29"/>
      <c r="BS423" s="36"/>
      <c r="BT423" s="36"/>
      <c r="BU423" s="36"/>
      <c r="BV423" s="36"/>
    </row>
    <row r="424" spans="1:75" x14ac:dyDescent="0.25">
      <c r="A424" s="16">
        <v>422</v>
      </c>
      <c r="B424" s="16">
        <v>3</v>
      </c>
      <c r="C424" s="31" t="s">
        <v>862</v>
      </c>
      <c r="D424" s="40">
        <f>июнь!D424-июнь!E424</f>
        <v>480.26811487922708</v>
      </c>
      <c r="E424" s="40">
        <f t="shared" si="6"/>
        <v>0</v>
      </c>
      <c r="F424" s="36"/>
      <c r="G424" s="36"/>
      <c r="H424" s="36"/>
      <c r="I424" s="27"/>
      <c r="J424" s="36"/>
      <c r="K424" s="36"/>
      <c r="L424" s="36"/>
      <c r="M424" s="36"/>
      <c r="N424" s="36"/>
      <c r="O424" s="29"/>
      <c r="P424" s="36"/>
      <c r="Q424" s="29"/>
      <c r="R424" s="36"/>
      <c r="S424" s="36"/>
      <c r="T424" s="36"/>
      <c r="U424" s="36"/>
      <c r="V424" s="36"/>
      <c r="W424" s="36"/>
      <c r="X424" s="36"/>
      <c r="Y424" s="29"/>
      <c r="Z424" s="36"/>
      <c r="AA424" s="66"/>
      <c r="AB424" s="36"/>
      <c r="AC424" s="36"/>
      <c r="AD424" s="36"/>
      <c r="AE424" s="36"/>
      <c r="AF424" s="36"/>
      <c r="AG424" s="36"/>
      <c r="AH424" s="29"/>
      <c r="AI424" s="36"/>
      <c r="AJ424" s="29"/>
      <c r="AK424" s="36"/>
      <c r="AL424" s="36"/>
      <c r="AM424" s="36"/>
      <c r="AN424" s="29"/>
      <c r="AO424" s="36"/>
      <c r="AP424" s="29"/>
      <c r="AQ424" s="36"/>
      <c r="AR424" s="29"/>
      <c r="AS424" s="36"/>
      <c r="AT424" s="36"/>
      <c r="AU424" s="36"/>
      <c r="AV424" s="29"/>
      <c r="AW424" s="36"/>
      <c r="AX424" s="36"/>
      <c r="AY424" s="36"/>
      <c r="AZ424" s="29"/>
      <c r="BA424" s="36"/>
      <c r="BB424" s="36"/>
      <c r="BC424" s="36"/>
      <c r="BD424" s="36"/>
      <c r="BE424" s="36"/>
      <c r="BF424" s="36"/>
      <c r="BG424" s="36"/>
      <c r="BH424" s="36"/>
      <c r="BI424" s="36"/>
      <c r="BJ424" s="29"/>
      <c r="BK424" s="36"/>
      <c r="BL424" s="29"/>
      <c r="BM424" s="36"/>
      <c r="BN424" s="36"/>
      <c r="BO424" s="36"/>
      <c r="BP424" s="29"/>
      <c r="BQ424" s="36"/>
      <c r="BR424" s="29"/>
      <c r="BS424" s="36"/>
      <c r="BT424" s="36"/>
      <c r="BU424" s="36"/>
      <c r="BV424" s="36"/>
    </row>
    <row r="425" spans="1:75" x14ac:dyDescent="0.25">
      <c r="A425" s="16">
        <v>423</v>
      </c>
      <c r="B425" s="16">
        <v>2</v>
      </c>
      <c r="C425" s="31" t="s">
        <v>864</v>
      </c>
      <c r="D425" s="40">
        <f>июнь!D425-июнь!E425</f>
        <v>653.88530122705311</v>
      </c>
      <c r="E425" s="40">
        <f t="shared" si="6"/>
        <v>0</v>
      </c>
      <c r="F425" s="36"/>
      <c r="G425" s="36"/>
      <c r="H425" s="36"/>
      <c r="I425" s="27"/>
      <c r="J425" s="36"/>
      <c r="K425" s="36"/>
      <c r="L425" s="36"/>
      <c r="M425" s="36"/>
      <c r="N425" s="36"/>
      <c r="O425" s="29"/>
      <c r="P425" s="36"/>
      <c r="Q425" s="29"/>
      <c r="R425" s="36"/>
      <c r="S425" s="36"/>
      <c r="T425" s="36"/>
      <c r="U425" s="36"/>
      <c r="V425" s="36"/>
      <c r="W425" s="36"/>
      <c r="X425" s="36"/>
      <c r="Y425" s="29"/>
      <c r="Z425" s="36"/>
      <c r="AA425" s="66"/>
      <c r="AB425" s="36"/>
      <c r="AC425" s="36"/>
      <c r="AD425" s="36"/>
      <c r="AE425" s="36"/>
      <c r="AF425" s="36"/>
      <c r="AG425" s="36"/>
      <c r="AH425" s="29"/>
      <c r="AI425" s="36"/>
      <c r="AJ425" s="29"/>
      <c r="AK425" s="36"/>
      <c r="AL425" s="36"/>
      <c r="AM425" s="36"/>
      <c r="AN425" s="29"/>
      <c r="AO425" s="36"/>
      <c r="AP425" s="29"/>
      <c r="AQ425" s="36"/>
      <c r="AR425" s="29"/>
      <c r="AS425" s="36"/>
      <c r="AT425" s="36"/>
      <c r="AU425" s="36"/>
      <c r="AV425" s="29"/>
      <c r="AW425" s="36"/>
      <c r="AX425" s="36"/>
      <c r="AY425" s="36"/>
      <c r="AZ425" s="29"/>
      <c r="BA425" s="36"/>
      <c r="BB425" s="36"/>
      <c r="BC425" s="36"/>
      <c r="BD425" s="36"/>
      <c r="BE425" s="36"/>
      <c r="BF425" s="36"/>
      <c r="BG425" s="36"/>
      <c r="BH425" s="36"/>
      <c r="BI425" s="36"/>
      <c r="BJ425" s="29"/>
      <c r="BK425" s="36"/>
      <c r="BL425" s="29"/>
      <c r="BM425" s="36"/>
      <c r="BN425" s="36"/>
      <c r="BO425" s="36"/>
      <c r="BP425" s="29"/>
      <c r="BQ425" s="36"/>
      <c r="BR425" s="29"/>
      <c r="BS425" s="36"/>
      <c r="BT425" s="36"/>
      <c r="BU425" s="36"/>
      <c r="BV425" s="36"/>
    </row>
    <row r="426" spans="1:75" x14ac:dyDescent="0.25">
      <c r="A426" s="16">
        <v>424</v>
      </c>
      <c r="B426" s="16">
        <v>2</v>
      </c>
      <c r="C426" s="31" t="s">
        <v>865</v>
      </c>
      <c r="D426" s="40">
        <f>июнь!D426-июнь!E426</f>
        <v>176.02530019323669</v>
      </c>
      <c r="E426" s="40">
        <f t="shared" si="6"/>
        <v>0</v>
      </c>
      <c r="F426" s="36"/>
      <c r="G426" s="36"/>
      <c r="H426" s="36"/>
      <c r="I426" s="27"/>
      <c r="J426" s="36"/>
      <c r="K426" s="36"/>
      <c r="L426" s="36"/>
      <c r="M426" s="36"/>
      <c r="N426" s="36"/>
      <c r="O426" s="29"/>
      <c r="P426" s="36"/>
      <c r="Q426" s="29"/>
      <c r="R426" s="36"/>
      <c r="S426" s="36"/>
      <c r="T426" s="36"/>
      <c r="U426" s="36"/>
      <c r="V426" s="36"/>
      <c r="W426" s="36"/>
      <c r="X426" s="36"/>
      <c r="Y426" s="29"/>
      <c r="Z426" s="36"/>
      <c r="AA426" s="66"/>
      <c r="AB426" s="36"/>
      <c r="AC426" s="36"/>
      <c r="AD426" s="36"/>
      <c r="AE426" s="36"/>
      <c r="AF426" s="36"/>
      <c r="AG426" s="36"/>
      <c r="AH426" s="29"/>
      <c r="AI426" s="36"/>
      <c r="AJ426" s="29"/>
      <c r="AK426" s="36"/>
      <c r="AL426" s="36"/>
      <c r="AM426" s="36"/>
      <c r="AN426" s="29"/>
      <c r="AO426" s="36"/>
      <c r="AP426" s="29"/>
      <c r="AQ426" s="36"/>
      <c r="AR426" s="29"/>
      <c r="AS426" s="36"/>
      <c r="AT426" s="36"/>
      <c r="AU426" s="36"/>
      <c r="AV426" s="29"/>
      <c r="AW426" s="36"/>
      <c r="AX426" s="36"/>
      <c r="AY426" s="36"/>
      <c r="AZ426" s="29"/>
      <c r="BA426" s="36"/>
      <c r="BB426" s="36"/>
      <c r="BC426" s="36"/>
      <c r="BD426" s="36"/>
      <c r="BE426" s="36"/>
      <c r="BF426" s="36"/>
      <c r="BG426" s="36"/>
      <c r="BH426" s="36"/>
      <c r="BI426" s="36"/>
      <c r="BJ426" s="29"/>
      <c r="BK426" s="36"/>
      <c r="BL426" s="29"/>
      <c r="BM426" s="36"/>
      <c r="BN426" s="36"/>
      <c r="BO426" s="36"/>
      <c r="BP426" s="29"/>
      <c r="BQ426" s="36"/>
      <c r="BR426" s="29"/>
      <c r="BS426" s="36"/>
      <c r="BT426" s="36"/>
      <c r="BU426" s="36"/>
      <c r="BV426" s="36"/>
    </row>
    <row r="427" spans="1:75" x14ac:dyDescent="0.25">
      <c r="A427" s="16">
        <v>425</v>
      </c>
      <c r="B427" s="16">
        <v>2</v>
      </c>
      <c r="C427" s="31" t="s">
        <v>866</v>
      </c>
      <c r="D427" s="40">
        <f>июнь!D427-июнь!E427</f>
        <v>144.47330514009661</v>
      </c>
      <c r="E427" s="40">
        <f t="shared" si="6"/>
        <v>0</v>
      </c>
      <c r="F427" s="36"/>
      <c r="G427" s="36"/>
      <c r="H427" s="36"/>
      <c r="I427" s="27"/>
      <c r="J427" s="36"/>
      <c r="K427" s="36"/>
      <c r="L427" s="36"/>
      <c r="M427" s="36"/>
      <c r="N427" s="36"/>
      <c r="O427" s="29"/>
      <c r="P427" s="36"/>
      <c r="Q427" s="29"/>
      <c r="R427" s="36"/>
      <c r="S427" s="36"/>
      <c r="T427" s="36"/>
      <c r="U427" s="36"/>
      <c r="V427" s="36"/>
      <c r="W427" s="36"/>
      <c r="X427" s="36"/>
      <c r="Y427" s="29"/>
      <c r="Z427" s="36"/>
      <c r="AA427" s="66"/>
      <c r="AB427" s="36"/>
      <c r="AC427" s="36"/>
      <c r="AD427" s="36"/>
      <c r="AE427" s="36"/>
      <c r="AF427" s="36"/>
      <c r="AG427" s="36"/>
      <c r="AH427" s="29"/>
      <c r="AI427" s="36"/>
      <c r="AJ427" s="29"/>
      <c r="AK427" s="36"/>
      <c r="AL427" s="36"/>
      <c r="AM427" s="36"/>
      <c r="AN427" s="29"/>
      <c r="AO427" s="36"/>
      <c r="AP427" s="29"/>
      <c r="AQ427" s="36"/>
      <c r="AR427" s="29"/>
      <c r="AS427" s="36"/>
      <c r="AT427" s="36"/>
      <c r="AU427" s="36"/>
      <c r="AV427" s="29"/>
      <c r="AW427" s="36"/>
      <c r="AX427" s="36"/>
      <c r="AY427" s="36"/>
      <c r="AZ427" s="29"/>
      <c r="BA427" s="36"/>
      <c r="BB427" s="36"/>
      <c r="BC427" s="36"/>
      <c r="BD427" s="36"/>
      <c r="BE427" s="36"/>
      <c r="BF427" s="36"/>
      <c r="BG427" s="36"/>
      <c r="BH427" s="36"/>
      <c r="BI427" s="36"/>
      <c r="BJ427" s="29"/>
      <c r="BK427" s="36"/>
      <c r="BL427" s="29"/>
      <c r="BM427" s="36"/>
      <c r="BN427" s="36"/>
      <c r="BO427" s="36"/>
      <c r="BP427" s="29"/>
      <c r="BQ427" s="36"/>
      <c r="BR427" s="29"/>
      <c r="BS427" s="36"/>
      <c r="BT427" s="36"/>
      <c r="BU427" s="36"/>
      <c r="BV427" s="36"/>
    </row>
    <row r="428" spans="1:75" x14ac:dyDescent="0.25">
      <c r="A428" s="16">
        <v>426</v>
      </c>
      <c r="B428" s="16">
        <v>2</v>
      </c>
      <c r="C428" s="31" t="s">
        <v>867</v>
      </c>
      <c r="D428" s="40">
        <f>июнь!D428-июнь!E428</f>
        <v>1645.0310023285026</v>
      </c>
      <c r="E428" s="40">
        <f t="shared" si="6"/>
        <v>0</v>
      </c>
      <c r="F428" s="36"/>
      <c r="G428" s="36"/>
      <c r="H428" s="36"/>
      <c r="I428" s="27"/>
      <c r="J428" s="36"/>
      <c r="K428" s="36"/>
      <c r="L428" s="36"/>
      <c r="M428" s="36"/>
      <c r="N428" s="36"/>
      <c r="O428" s="29"/>
      <c r="P428" s="36"/>
      <c r="Q428" s="29"/>
      <c r="R428" s="36"/>
      <c r="S428" s="36"/>
      <c r="T428" s="36"/>
      <c r="U428" s="36"/>
      <c r="V428" s="36"/>
      <c r="W428" s="36"/>
      <c r="X428" s="36"/>
      <c r="Y428" s="29"/>
      <c r="Z428" s="36"/>
      <c r="AA428" s="66"/>
      <c r="AB428" s="36"/>
      <c r="AC428" s="36"/>
      <c r="AD428" s="36"/>
      <c r="AE428" s="36"/>
      <c r="AF428" s="36"/>
      <c r="AG428" s="36"/>
      <c r="AH428" s="29"/>
      <c r="AI428" s="36"/>
      <c r="AJ428" s="29"/>
      <c r="AK428" s="36"/>
      <c r="AL428" s="36"/>
      <c r="AM428" s="36"/>
      <c r="AN428" s="29"/>
      <c r="AO428" s="36"/>
      <c r="AP428" s="29"/>
      <c r="AQ428" s="36"/>
      <c r="AR428" s="29"/>
      <c r="AS428" s="36"/>
      <c r="AT428" s="36"/>
      <c r="AU428" s="36"/>
      <c r="AV428" s="29"/>
      <c r="AW428" s="36"/>
      <c r="AX428" s="36"/>
      <c r="AY428" s="36"/>
      <c r="AZ428" s="29"/>
      <c r="BA428" s="36"/>
      <c r="BB428" s="36"/>
      <c r="BC428" s="36"/>
      <c r="BD428" s="36"/>
      <c r="BE428" s="36"/>
      <c r="BF428" s="36"/>
      <c r="BG428" s="36"/>
      <c r="BH428" s="36"/>
      <c r="BI428" s="36"/>
      <c r="BJ428" s="29"/>
      <c r="BK428" s="36"/>
      <c r="BL428" s="29"/>
      <c r="BM428" s="36"/>
      <c r="BN428" s="36"/>
      <c r="BO428" s="36"/>
      <c r="BP428" s="29"/>
      <c r="BQ428" s="36"/>
      <c r="BR428" s="29"/>
      <c r="BS428" s="36"/>
      <c r="BT428" s="36"/>
      <c r="BU428" s="36"/>
      <c r="BV428" s="36"/>
    </row>
    <row r="429" spans="1:75" x14ac:dyDescent="0.25">
      <c r="A429" s="16">
        <v>427</v>
      </c>
      <c r="B429" s="16">
        <v>2</v>
      </c>
      <c r="C429" s="31" t="s">
        <v>868</v>
      </c>
      <c r="D429" s="40">
        <f>июнь!D429-июнь!E429</f>
        <v>1839.2025351594202</v>
      </c>
      <c r="E429" s="40">
        <f t="shared" si="6"/>
        <v>0</v>
      </c>
      <c r="F429" s="36"/>
      <c r="G429" s="36"/>
      <c r="H429" s="36"/>
      <c r="I429" s="27"/>
      <c r="J429" s="36"/>
      <c r="K429" s="36"/>
      <c r="L429" s="36"/>
      <c r="M429" s="36"/>
      <c r="N429" s="36"/>
      <c r="O429" s="29"/>
      <c r="P429" s="36"/>
      <c r="Q429" s="29"/>
      <c r="R429" s="36"/>
      <c r="S429" s="36"/>
      <c r="T429" s="36"/>
      <c r="U429" s="36"/>
      <c r="V429" s="36"/>
      <c r="W429" s="36"/>
      <c r="X429" s="36"/>
      <c r="Y429" s="29"/>
      <c r="Z429" s="36"/>
      <c r="AA429" s="66"/>
      <c r="AB429" s="36"/>
      <c r="AC429" s="36"/>
      <c r="AD429" s="36"/>
      <c r="AE429" s="36"/>
      <c r="AF429" s="36"/>
      <c r="AG429" s="36"/>
      <c r="AH429" s="29"/>
      <c r="AI429" s="36"/>
      <c r="AJ429" s="29"/>
      <c r="AK429" s="36"/>
      <c r="AL429" s="36"/>
      <c r="AM429" s="36"/>
      <c r="AN429" s="29"/>
      <c r="AO429" s="36"/>
      <c r="AP429" s="29"/>
      <c r="AQ429" s="36"/>
      <c r="AR429" s="29"/>
      <c r="AS429" s="36"/>
      <c r="AT429" s="36"/>
      <c r="AU429" s="36"/>
      <c r="AV429" s="29"/>
      <c r="AW429" s="36"/>
      <c r="AX429" s="36"/>
      <c r="AY429" s="36"/>
      <c r="AZ429" s="29"/>
      <c r="BA429" s="36"/>
      <c r="BB429" s="36"/>
      <c r="BC429" s="36"/>
      <c r="BD429" s="36"/>
      <c r="BE429" s="36"/>
      <c r="BF429" s="36"/>
      <c r="BG429" s="36"/>
      <c r="BH429" s="36"/>
      <c r="BI429" s="36"/>
      <c r="BJ429" s="29"/>
      <c r="BK429" s="36"/>
      <c r="BL429" s="29"/>
      <c r="BM429" s="36"/>
      <c r="BN429" s="36"/>
      <c r="BO429" s="36"/>
      <c r="BP429" s="29"/>
      <c r="BQ429" s="36"/>
      <c r="BR429" s="29"/>
      <c r="BS429" s="36"/>
      <c r="BT429" s="36"/>
      <c r="BU429" s="36"/>
      <c r="BV429" s="36"/>
    </row>
    <row r="430" spans="1:75" s="86" customFormat="1" x14ac:dyDescent="0.25">
      <c r="A430" s="79">
        <v>428</v>
      </c>
      <c r="B430" s="79">
        <v>2</v>
      </c>
      <c r="C430" s="80" t="s">
        <v>869</v>
      </c>
      <c r="D430" s="81">
        <f>июнь!D430-июнь!E430</f>
        <v>1860.2616222608694</v>
      </c>
      <c r="E430" s="81">
        <f t="shared" si="6"/>
        <v>108.98699999999999</v>
      </c>
      <c r="F430" s="82"/>
      <c r="G430" s="82"/>
      <c r="H430" s="82"/>
      <c r="I430" s="83"/>
      <c r="J430" s="82"/>
      <c r="K430" s="82"/>
      <c r="L430" s="82"/>
      <c r="M430" s="82"/>
      <c r="N430" s="82"/>
      <c r="O430" s="84"/>
      <c r="P430" s="82"/>
      <c r="Q430" s="84"/>
      <c r="R430" s="82"/>
      <c r="S430" s="82"/>
      <c r="T430" s="82"/>
      <c r="U430" s="82">
        <v>5.5E-2</v>
      </c>
      <c r="V430" s="82">
        <v>108.98699999999999</v>
      </c>
      <c r="W430" s="82"/>
      <c r="X430" s="82"/>
      <c r="Y430" s="84"/>
      <c r="Z430" s="82"/>
      <c r="AA430" s="85"/>
      <c r="AB430" s="82"/>
      <c r="AC430" s="82"/>
      <c r="AD430" s="82"/>
      <c r="AE430" s="82"/>
      <c r="AF430" s="82"/>
      <c r="AG430" s="82"/>
      <c r="AH430" s="84"/>
      <c r="AI430" s="82"/>
      <c r="AJ430" s="84"/>
      <c r="AK430" s="82"/>
      <c r="AL430" s="82"/>
      <c r="AM430" s="82"/>
      <c r="AN430" s="84"/>
      <c r="AO430" s="82"/>
      <c r="AP430" s="84"/>
      <c r="AQ430" s="82"/>
      <c r="AR430" s="84"/>
      <c r="AS430" s="82"/>
      <c r="AT430" s="82"/>
      <c r="AU430" s="82"/>
      <c r="AV430" s="84"/>
      <c r="AW430" s="82"/>
      <c r="AX430" s="82"/>
      <c r="AY430" s="82"/>
      <c r="AZ430" s="84"/>
      <c r="BA430" s="82"/>
      <c r="BB430" s="82"/>
      <c r="BC430" s="82"/>
      <c r="BD430" s="82"/>
      <c r="BE430" s="82"/>
      <c r="BF430" s="82"/>
      <c r="BG430" s="82"/>
      <c r="BH430" s="82"/>
      <c r="BI430" s="82"/>
      <c r="BJ430" s="84"/>
      <c r="BK430" s="82"/>
      <c r="BL430" s="84"/>
      <c r="BM430" s="82"/>
      <c r="BN430" s="82"/>
      <c r="BO430" s="82"/>
      <c r="BP430" s="84"/>
      <c r="BQ430" s="82"/>
      <c r="BR430" s="84"/>
      <c r="BS430" s="82"/>
      <c r="BT430" s="82"/>
      <c r="BU430" s="82"/>
      <c r="BV430" s="82"/>
    </row>
    <row r="431" spans="1:75" s="86" customFormat="1" x14ac:dyDescent="0.25">
      <c r="A431" s="79">
        <v>429</v>
      </c>
      <c r="B431" s="79">
        <v>2</v>
      </c>
      <c r="C431" s="80" t="s">
        <v>870</v>
      </c>
      <c r="D431" s="81">
        <f>июнь!D431-июнь!E431</f>
        <v>1603.4771471594204</v>
      </c>
      <c r="E431" s="81">
        <f t="shared" si="6"/>
        <v>44.354999999999997</v>
      </c>
      <c r="F431" s="82"/>
      <c r="G431" s="82"/>
      <c r="H431" s="82"/>
      <c r="I431" s="83"/>
      <c r="J431" s="82"/>
      <c r="K431" s="82"/>
      <c r="L431" s="82"/>
      <c r="M431" s="82"/>
      <c r="N431" s="82"/>
      <c r="O431" s="84"/>
      <c r="P431" s="82"/>
      <c r="Q431" s="84"/>
      <c r="R431" s="82"/>
      <c r="S431" s="82"/>
      <c r="T431" s="82"/>
      <c r="U431" s="82"/>
      <c r="V431" s="82"/>
      <c r="W431" s="82"/>
      <c r="X431" s="82"/>
      <c r="Y431" s="84"/>
      <c r="Z431" s="82"/>
      <c r="AA431" s="85"/>
      <c r="AB431" s="82"/>
      <c r="AC431" s="82"/>
      <c r="AD431" s="82"/>
      <c r="AE431" s="82"/>
      <c r="AF431" s="82"/>
      <c r="AG431" s="82"/>
      <c r="AH431" s="84"/>
      <c r="AI431" s="82"/>
      <c r="AJ431" s="84"/>
      <c r="AK431" s="82"/>
      <c r="AL431" s="82"/>
      <c r="AM431" s="82"/>
      <c r="AN431" s="84"/>
      <c r="AO431" s="82"/>
      <c r="AP431" s="84"/>
      <c r="AQ431" s="82"/>
      <c r="AR431" s="84"/>
      <c r="AS431" s="82"/>
      <c r="AT431" s="82"/>
      <c r="AU431" s="82"/>
      <c r="AV431" s="84"/>
      <c r="AW431" s="82"/>
      <c r="AX431" s="82"/>
      <c r="AY431" s="82"/>
      <c r="AZ431" s="84"/>
      <c r="BA431" s="82"/>
      <c r="BB431" s="82"/>
      <c r="BC431" s="82"/>
      <c r="BD431" s="82"/>
      <c r="BE431" s="82"/>
      <c r="BF431" s="82"/>
      <c r="BG431" s="82"/>
      <c r="BH431" s="82"/>
      <c r="BI431" s="82"/>
      <c r="BJ431" s="84"/>
      <c r="BK431" s="82"/>
      <c r="BL431" s="84">
        <v>2</v>
      </c>
      <c r="BM431" s="82">
        <v>3.5859999999999999</v>
      </c>
      <c r="BN431" s="82"/>
      <c r="BO431" s="82"/>
      <c r="BP431" s="84"/>
      <c r="BQ431" s="82"/>
      <c r="BR431" s="84"/>
      <c r="BS431" s="82"/>
      <c r="BT431" s="82"/>
      <c r="BU431" s="82"/>
      <c r="BV431" s="82">
        <v>40.768999999999998</v>
      </c>
      <c r="BW431" s="86" t="s">
        <v>1099</v>
      </c>
    </row>
    <row r="432" spans="1:75" s="86" customFormat="1" x14ac:dyDescent="0.25">
      <c r="A432" s="79">
        <v>430</v>
      </c>
      <c r="B432" s="79">
        <v>1</v>
      </c>
      <c r="C432" s="80" t="s">
        <v>871</v>
      </c>
      <c r="D432" s="81">
        <f>июнь!D432-июнь!E432</f>
        <v>740.91035593623201</v>
      </c>
      <c r="E432" s="81">
        <f t="shared" si="6"/>
        <v>8.1289999999999996</v>
      </c>
      <c r="F432" s="82"/>
      <c r="G432" s="82"/>
      <c r="H432" s="82"/>
      <c r="I432" s="83"/>
      <c r="J432" s="82"/>
      <c r="K432" s="82"/>
      <c r="L432" s="82"/>
      <c r="M432" s="82"/>
      <c r="N432" s="82"/>
      <c r="O432" s="84"/>
      <c r="P432" s="82"/>
      <c r="Q432" s="84"/>
      <c r="R432" s="82"/>
      <c r="S432" s="82"/>
      <c r="T432" s="82"/>
      <c r="U432" s="82"/>
      <c r="V432" s="82"/>
      <c r="W432" s="82"/>
      <c r="X432" s="82"/>
      <c r="Y432" s="84"/>
      <c r="Z432" s="82"/>
      <c r="AA432" s="85"/>
      <c r="AB432" s="82"/>
      <c r="AC432" s="82"/>
      <c r="AD432" s="82"/>
      <c r="AE432" s="82"/>
      <c r="AF432" s="82"/>
      <c r="AG432" s="82"/>
      <c r="AH432" s="84"/>
      <c r="AI432" s="82"/>
      <c r="AJ432" s="84"/>
      <c r="AK432" s="82"/>
      <c r="AL432" s="82"/>
      <c r="AM432" s="82"/>
      <c r="AN432" s="84"/>
      <c r="AO432" s="82"/>
      <c r="AP432" s="84"/>
      <c r="AQ432" s="82"/>
      <c r="AR432" s="84"/>
      <c r="AS432" s="82"/>
      <c r="AT432" s="82"/>
      <c r="AU432" s="82"/>
      <c r="AV432" s="84"/>
      <c r="AW432" s="82"/>
      <c r="AX432" s="82"/>
      <c r="AY432" s="82"/>
      <c r="AZ432" s="84"/>
      <c r="BA432" s="82"/>
      <c r="BB432" s="82"/>
      <c r="BC432" s="82"/>
      <c r="BD432" s="82"/>
      <c r="BE432" s="82"/>
      <c r="BF432" s="82"/>
      <c r="BG432" s="82"/>
      <c r="BH432" s="82"/>
      <c r="BI432" s="82"/>
      <c r="BJ432" s="84"/>
      <c r="BK432" s="82"/>
      <c r="BL432" s="84"/>
      <c r="BM432" s="82"/>
      <c r="BN432" s="82"/>
      <c r="BO432" s="82"/>
      <c r="BP432" s="84"/>
      <c r="BQ432" s="82"/>
      <c r="BR432" s="84"/>
      <c r="BS432" s="82"/>
      <c r="BT432" s="82"/>
      <c r="BU432" s="82"/>
      <c r="BV432" s="82">
        <v>8.1289999999999996</v>
      </c>
      <c r="BW432" s="86" t="s">
        <v>1070</v>
      </c>
    </row>
    <row r="433" spans="1:75" s="86" customFormat="1" x14ac:dyDescent="0.25">
      <c r="A433" s="79">
        <v>431</v>
      </c>
      <c r="B433" s="79">
        <v>1</v>
      </c>
      <c r="C433" s="80" t="s">
        <v>872</v>
      </c>
      <c r="D433" s="81">
        <f>июнь!D433-июнь!E433</f>
        <v>515.41889800000013</v>
      </c>
      <c r="E433" s="81">
        <f t="shared" si="6"/>
        <v>9.7780000000000005</v>
      </c>
      <c r="F433" s="82"/>
      <c r="G433" s="82"/>
      <c r="H433" s="82"/>
      <c r="I433" s="83"/>
      <c r="J433" s="82"/>
      <c r="K433" s="82"/>
      <c r="L433" s="82"/>
      <c r="M433" s="82"/>
      <c r="N433" s="82"/>
      <c r="O433" s="84"/>
      <c r="P433" s="82"/>
      <c r="Q433" s="84"/>
      <c r="R433" s="82"/>
      <c r="S433" s="82"/>
      <c r="T433" s="82"/>
      <c r="U433" s="82"/>
      <c r="V433" s="82"/>
      <c r="W433" s="82"/>
      <c r="X433" s="82"/>
      <c r="Y433" s="84"/>
      <c r="Z433" s="82"/>
      <c r="AA433" s="85"/>
      <c r="AB433" s="82"/>
      <c r="AC433" s="82"/>
      <c r="AD433" s="82"/>
      <c r="AE433" s="82"/>
      <c r="AF433" s="82"/>
      <c r="AG433" s="82"/>
      <c r="AH433" s="84">
        <v>7</v>
      </c>
      <c r="AI433" s="82">
        <v>4.9089999999999998</v>
      </c>
      <c r="AJ433" s="84"/>
      <c r="AK433" s="82"/>
      <c r="AL433" s="82"/>
      <c r="AM433" s="82"/>
      <c r="AN433" s="84"/>
      <c r="AO433" s="82"/>
      <c r="AP433" s="84"/>
      <c r="AQ433" s="82"/>
      <c r="AR433" s="84"/>
      <c r="AS433" s="82"/>
      <c r="AT433" s="82"/>
      <c r="AU433" s="82"/>
      <c r="AV433" s="84"/>
      <c r="AW433" s="82"/>
      <c r="AX433" s="82"/>
      <c r="AY433" s="82"/>
      <c r="AZ433" s="84"/>
      <c r="BA433" s="82"/>
      <c r="BB433" s="82"/>
      <c r="BC433" s="82"/>
      <c r="BD433" s="82"/>
      <c r="BE433" s="82"/>
      <c r="BF433" s="82"/>
      <c r="BG433" s="82"/>
      <c r="BH433" s="82"/>
      <c r="BI433" s="82"/>
      <c r="BJ433" s="84"/>
      <c r="BK433" s="82"/>
      <c r="BL433" s="84">
        <v>1</v>
      </c>
      <c r="BM433" s="82">
        <v>2.6040000000000001</v>
      </c>
      <c r="BN433" s="82"/>
      <c r="BO433" s="82"/>
      <c r="BP433" s="84"/>
      <c r="BQ433" s="82"/>
      <c r="BR433" s="84"/>
      <c r="BS433" s="82"/>
      <c r="BT433" s="82"/>
      <c r="BU433" s="82"/>
      <c r="BV433" s="82">
        <v>2.2650000000000001</v>
      </c>
      <c r="BW433" s="86" t="s">
        <v>1168</v>
      </c>
    </row>
    <row r="434" spans="1:75" x14ac:dyDescent="0.25">
      <c r="A434" s="16">
        <v>432</v>
      </c>
      <c r="B434" s="16">
        <v>1</v>
      </c>
      <c r="C434" s="31" t="s">
        <v>873</v>
      </c>
      <c r="D434" s="40">
        <f>июнь!D434-июнь!E434</f>
        <v>371.44888740096621</v>
      </c>
      <c r="E434" s="40">
        <f t="shared" si="6"/>
        <v>0</v>
      </c>
      <c r="F434" s="36"/>
      <c r="G434" s="36"/>
      <c r="H434" s="36"/>
      <c r="I434" s="27"/>
      <c r="J434" s="36"/>
      <c r="K434" s="36"/>
      <c r="L434" s="36"/>
      <c r="M434" s="36"/>
      <c r="N434" s="36"/>
      <c r="O434" s="29"/>
      <c r="P434" s="36"/>
      <c r="Q434" s="29"/>
      <c r="R434" s="36"/>
      <c r="S434" s="36"/>
      <c r="T434" s="36"/>
      <c r="U434" s="36"/>
      <c r="V434" s="36"/>
      <c r="W434" s="36"/>
      <c r="X434" s="36"/>
      <c r="Y434" s="29"/>
      <c r="Z434" s="36"/>
      <c r="AA434" s="66"/>
      <c r="AB434" s="36"/>
      <c r="AC434" s="36"/>
      <c r="AD434" s="36"/>
      <c r="AE434" s="36"/>
      <c r="AF434" s="36"/>
      <c r="AG434" s="36"/>
      <c r="AH434" s="29"/>
      <c r="AI434" s="36"/>
      <c r="AJ434" s="29"/>
      <c r="AK434" s="36"/>
      <c r="AL434" s="36"/>
      <c r="AM434" s="36"/>
      <c r="AN434" s="29"/>
      <c r="AO434" s="36"/>
      <c r="AP434" s="29"/>
      <c r="AQ434" s="36"/>
      <c r="AR434" s="29"/>
      <c r="AS434" s="36"/>
      <c r="AT434" s="36"/>
      <c r="AU434" s="36"/>
      <c r="AV434" s="29"/>
      <c r="AW434" s="36"/>
      <c r="AX434" s="36"/>
      <c r="AY434" s="36"/>
      <c r="AZ434" s="29"/>
      <c r="BA434" s="36"/>
      <c r="BB434" s="36"/>
      <c r="BC434" s="36"/>
      <c r="BD434" s="36"/>
      <c r="BE434" s="36"/>
      <c r="BF434" s="36"/>
      <c r="BG434" s="36"/>
      <c r="BH434" s="36"/>
      <c r="BI434" s="36"/>
      <c r="BJ434" s="29"/>
      <c r="BK434" s="36"/>
      <c r="BL434" s="29"/>
      <c r="BM434" s="36"/>
      <c r="BN434" s="36"/>
      <c r="BO434" s="36"/>
      <c r="BP434" s="29"/>
      <c r="BQ434" s="36"/>
      <c r="BR434" s="29"/>
      <c r="BS434" s="36"/>
      <c r="BT434" s="36"/>
      <c r="BU434" s="36"/>
      <c r="BV434" s="36"/>
    </row>
    <row r="435" spans="1:75" x14ac:dyDescent="0.25">
      <c r="A435" s="16">
        <v>433</v>
      </c>
      <c r="B435" s="16">
        <v>1</v>
      </c>
      <c r="C435" s="31" t="s">
        <v>874</v>
      </c>
      <c r="D435" s="40">
        <f>июнь!D435-июнь!E435</f>
        <v>359.76571904347827</v>
      </c>
      <c r="E435" s="40">
        <f t="shared" si="6"/>
        <v>0</v>
      </c>
      <c r="F435" s="36"/>
      <c r="G435" s="36"/>
      <c r="H435" s="36"/>
      <c r="I435" s="27"/>
      <c r="J435" s="36"/>
      <c r="K435" s="36"/>
      <c r="L435" s="36"/>
      <c r="M435" s="36"/>
      <c r="N435" s="36"/>
      <c r="O435" s="29"/>
      <c r="P435" s="36"/>
      <c r="Q435" s="29"/>
      <c r="R435" s="36"/>
      <c r="S435" s="36"/>
      <c r="T435" s="36"/>
      <c r="U435" s="36"/>
      <c r="V435" s="36"/>
      <c r="W435" s="36"/>
      <c r="X435" s="36"/>
      <c r="Y435" s="29"/>
      <c r="Z435" s="36"/>
      <c r="AA435" s="66"/>
      <c r="AB435" s="36"/>
      <c r="AC435" s="36"/>
      <c r="AD435" s="36"/>
      <c r="AE435" s="36"/>
      <c r="AF435" s="36"/>
      <c r="AG435" s="36"/>
      <c r="AH435" s="29"/>
      <c r="AI435" s="36"/>
      <c r="AJ435" s="29"/>
      <c r="AK435" s="36"/>
      <c r="AL435" s="36"/>
      <c r="AM435" s="36"/>
      <c r="AN435" s="29"/>
      <c r="AO435" s="36"/>
      <c r="AP435" s="29"/>
      <c r="AQ435" s="36"/>
      <c r="AR435" s="29"/>
      <c r="AS435" s="36"/>
      <c r="AT435" s="36"/>
      <c r="AU435" s="36"/>
      <c r="AV435" s="29"/>
      <c r="AW435" s="36"/>
      <c r="AX435" s="36"/>
      <c r="AY435" s="36"/>
      <c r="AZ435" s="29"/>
      <c r="BA435" s="36"/>
      <c r="BB435" s="36"/>
      <c r="BC435" s="36"/>
      <c r="BD435" s="36"/>
      <c r="BE435" s="36"/>
      <c r="BF435" s="36"/>
      <c r="BG435" s="36"/>
      <c r="BH435" s="36"/>
      <c r="BI435" s="36"/>
      <c r="BJ435" s="29"/>
      <c r="BK435" s="36"/>
      <c r="BL435" s="29"/>
      <c r="BM435" s="36"/>
      <c r="BN435" s="36"/>
      <c r="BO435" s="36"/>
      <c r="BP435" s="29"/>
      <c r="BQ435" s="36"/>
      <c r="BR435" s="29"/>
      <c r="BS435" s="36"/>
      <c r="BT435" s="36"/>
      <c r="BU435" s="36"/>
      <c r="BV435" s="36"/>
    </row>
    <row r="436" spans="1:75" x14ac:dyDescent="0.25">
      <c r="A436" s="16">
        <v>434</v>
      </c>
      <c r="B436" s="16">
        <v>1</v>
      </c>
      <c r="C436" s="31" t="s">
        <v>875</v>
      </c>
      <c r="D436" s="40">
        <f>июнь!D436-июнь!E436</f>
        <v>195.58122561352656</v>
      </c>
      <c r="E436" s="40">
        <f t="shared" si="6"/>
        <v>0</v>
      </c>
      <c r="F436" s="36"/>
      <c r="G436" s="36"/>
      <c r="H436" s="36"/>
      <c r="I436" s="27"/>
      <c r="J436" s="36"/>
      <c r="K436" s="36"/>
      <c r="L436" s="36"/>
      <c r="M436" s="36"/>
      <c r="N436" s="36"/>
      <c r="O436" s="29"/>
      <c r="P436" s="36"/>
      <c r="Q436" s="29"/>
      <c r="R436" s="36"/>
      <c r="S436" s="36"/>
      <c r="T436" s="36"/>
      <c r="U436" s="36"/>
      <c r="V436" s="36"/>
      <c r="W436" s="36"/>
      <c r="X436" s="36"/>
      <c r="Y436" s="29"/>
      <c r="Z436" s="36"/>
      <c r="AA436" s="66"/>
      <c r="AB436" s="36"/>
      <c r="AC436" s="36"/>
      <c r="AD436" s="36"/>
      <c r="AE436" s="36"/>
      <c r="AF436" s="36"/>
      <c r="AG436" s="36"/>
      <c r="AH436" s="29"/>
      <c r="AI436" s="36"/>
      <c r="AJ436" s="29"/>
      <c r="AK436" s="36"/>
      <c r="AL436" s="36"/>
      <c r="AM436" s="36"/>
      <c r="AN436" s="29"/>
      <c r="AO436" s="36"/>
      <c r="AP436" s="29"/>
      <c r="AQ436" s="36"/>
      <c r="AR436" s="29"/>
      <c r="AS436" s="36"/>
      <c r="AT436" s="36"/>
      <c r="AU436" s="36"/>
      <c r="AV436" s="29"/>
      <c r="AW436" s="36"/>
      <c r="AX436" s="36"/>
      <c r="AY436" s="36"/>
      <c r="AZ436" s="29"/>
      <c r="BA436" s="36"/>
      <c r="BB436" s="36"/>
      <c r="BC436" s="36"/>
      <c r="BD436" s="36"/>
      <c r="BE436" s="36"/>
      <c r="BF436" s="36"/>
      <c r="BG436" s="36"/>
      <c r="BH436" s="36"/>
      <c r="BI436" s="36"/>
      <c r="BJ436" s="29"/>
      <c r="BK436" s="36"/>
      <c r="BL436" s="29"/>
      <c r="BM436" s="36"/>
      <c r="BN436" s="36"/>
      <c r="BO436" s="36"/>
      <c r="BP436" s="29"/>
      <c r="BQ436" s="36"/>
      <c r="BR436" s="29"/>
      <c r="BS436" s="36"/>
      <c r="BT436" s="36"/>
      <c r="BU436" s="36"/>
      <c r="BV436" s="36"/>
    </row>
    <row r="437" spans="1:75" x14ac:dyDescent="0.25">
      <c r="A437" s="16">
        <v>435</v>
      </c>
      <c r="B437" s="16">
        <v>1</v>
      </c>
      <c r="C437" s="31" t="s">
        <v>876</v>
      </c>
      <c r="D437" s="40">
        <f>июнь!D437-июнь!E437</f>
        <v>569.80664172946854</v>
      </c>
      <c r="E437" s="40">
        <f t="shared" si="6"/>
        <v>0</v>
      </c>
      <c r="F437" s="36"/>
      <c r="G437" s="36"/>
      <c r="H437" s="36"/>
      <c r="I437" s="27"/>
      <c r="J437" s="36"/>
      <c r="K437" s="36"/>
      <c r="L437" s="36"/>
      <c r="M437" s="36"/>
      <c r="N437" s="36"/>
      <c r="O437" s="29"/>
      <c r="P437" s="36"/>
      <c r="Q437" s="29"/>
      <c r="R437" s="36"/>
      <c r="S437" s="36"/>
      <c r="T437" s="36"/>
      <c r="U437" s="36"/>
      <c r="V437" s="36"/>
      <c r="W437" s="36"/>
      <c r="X437" s="36"/>
      <c r="Y437" s="29"/>
      <c r="Z437" s="36"/>
      <c r="AA437" s="66"/>
      <c r="AB437" s="36"/>
      <c r="AC437" s="36"/>
      <c r="AD437" s="36"/>
      <c r="AE437" s="36"/>
      <c r="AF437" s="36"/>
      <c r="AG437" s="36"/>
      <c r="AH437" s="29"/>
      <c r="AI437" s="36"/>
      <c r="AJ437" s="29"/>
      <c r="AK437" s="36"/>
      <c r="AL437" s="36"/>
      <c r="AM437" s="36"/>
      <c r="AN437" s="29"/>
      <c r="AO437" s="36"/>
      <c r="AP437" s="29"/>
      <c r="AQ437" s="36"/>
      <c r="AR437" s="29"/>
      <c r="AS437" s="36"/>
      <c r="AT437" s="36"/>
      <c r="AU437" s="36"/>
      <c r="AV437" s="29"/>
      <c r="AW437" s="36"/>
      <c r="AX437" s="36"/>
      <c r="AY437" s="36"/>
      <c r="AZ437" s="29"/>
      <c r="BA437" s="36"/>
      <c r="BB437" s="36"/>
      <c r="BC437" s="36"/>
      <c r="BD437" s="36"/>
      <c r="BE437" s="36"/>
      <c r="BF437" s="36"/>
      <c r="BG437" s="36"/>
      <c r="BH437" s="36"/>
      <c r="BI437" s="36"/>
      <c r="BJ437" s="29"/>
      <c r="BK437" s="36"/>
      <c r="BL437" s="29"/>
      <c r="BM437" s="36"/>
      <c r="BN437" s="36"/>
      <c r="BO437" s="36"/>
      <c r="BP437" s="29"/>
      <c r="BQ437" s="36"/>
      <c r="BR437" s="29"/>
      <c r="BS437" s="36"/>
      <c r="BT437" s="36"/>
      <c r="BU437" s="36"/>
      <c r="BV437" s="36"/>
    </row>
    <row r="438" spans="1:75" s="86" customFormat="1" x14ac:dyDescent="0.25">
      <c r="A438" s="79">
        <v>436</v>
      </c>
      <c r="B438" s="79">
        <v>1</v>
      </c>
      <c r="C438" s="80" t="s">
        <v>877</v>
      </c>
      <c r="D438" s="81">
        <f>июнь!D438-июнь!E438</f>
        <v>683.23733750724659</v>
      </c>
      <c r="E438" s="81">
        <f t="shared" si="6"/>
        <v>5.7240000000000002</v>
      </c>
      <c r="F438" s="82"/>
      <c r="G438" s="82"/>
      <c r="H438" s="82"/>
      <c r="I438" s="83"/>
      <c r="J438" s="82"/>
      <c r="K438" s="82"/>
      <c r="L438" s="82"/>
      <c r="M438" s="82"/>
      <c r="N438" s="82"/>
      <c r="O438" s="84"/>
      <c r="P438" s="82"/>
      <c r="Q438" s="84"/>
      <c r="R438" s="82"/>
      <c r="S438" s="82"/>
      <c r="T438" s="82"/>
      <c r="U438" s="82"/>
      <c r="V438" s="82"/>
      <c r="W438" s="82"/>
      <c r="X438" s="82"/>
      <c r="Y438" s="84"/>
      <c r="Z438" s="82"/>
      <c r="AA438" s="85"/>
      <c r="AB438" s="82"/>
      <c r="AC438" s="82"/>
      <c r="AD438" s="82"/>
      <c r="AE438" s="82"/>
      <c r="AF438" s="82"/>
      <c r="AG438" s="82"/>
      <c r="AH438" s="84"/>
      <c r="AI438" s="82"/>
      <c r="AJ438" s="84"/>
      <c r="AK438" s="82"/>
      <c r="AL438" s="82"/>
      <c r="AM438" s="82"/>
      <c r="AN438" s="84"/>
      <c r="AO438" s="82"/>
      <c r="AP438" s="84"/>
      <c r="AQ438" s="82"/>
      <c r="AR438" s="84"/>
      <c r="AS438" s="82"/>
      <c r="AT438" s="82"/>
      <c r="AU438" s="82"/>
      <c r="AV438" s="84"/>
      <c r="AW438" s="82"/>
      <c r="AX438" s="82"/>
      <c r="AY438" s="82"/>
      <c r="AZ438" s="84"/>
      <c r="BA438" s="82"/>
      <c r="BB438" s="82"/>
      <c r="BC438" s="82"/>
      <c r="BD438" s="82"/>
      <c r="BE438" s="82"/>
      <c r="BF438" s="82"/>
      <c r="BG438" s="82"/>
      <c r="BH438" s="82"/>
      <c r="BI438" s="82"/>
      <c r="BJ438" s="84"/>
      <c r="BK438" s="82"/>
      <c r="BL438" s="84"/>
      <c r="BM438" s="82"/>
      <c r="BN438" s="82"/>
      <c r="BO438" s="82"/>
      <c r="BP438" s="84"/>
      <c r="BQ438" s="82"/>
      <c r="BR438" s="84"/>
      <c r="BS438" s="82"/>
      <c r="BT438" s="82"/>
      <c r="BU438" s="82"/>
      <c r="BV438" s="82">
        <v>5.7240000000000002</v>
      </c>
      <c r="BW438" s="86" t="s">
        <v>1169</v>
      </c>
    </row>
    <row r="439" spans="1:75" s="86" customFormat="1" x14ac:dyDescent="0.25">
      <c r="A439" s="79">
        <v>437</v>
      </c>
      <c r="B439" s="79">
        <v>1</v>
      </c>
      <c r="C439" s="80" t="s">
        <v>878</v>
      </c>
      <c r="D439" s="81">
        <f>июнь!D439-июнь!E439</f>
        <v>394.1164956908213</v>
      </c>
      <c r="E439" s="81">
        <f t="shared" si="6"/>
        <v>51.498000000000005</v>
      </c>
      <c r="F439" s="82"/>
      <c r="G439" s="82"/>
      <c r="H439" s="82"/>
      <c r="I439" s="83"/>
      <c r="J439" s="82"/>
      <c r="K439" s="82"/>
      <c r="L439" s="82"/>
      <c r="M439" s="82"/>
      <c r="N439" s="82"/>
      <c r="O439" s="84"/>
      <c r="P439" s="82"/>
      <c r="Q439" s="84"/>
      <c r="R439" s="82"/>
      <c r="S439" s="82"/>
      <c r="T439" s="82"/>
      <c r="U439" s="82"/>
      <c r="V439" s="82"/>
      <c r="W439" s="82"/>
      <c r="X439" s="82"/>
      <c r="Y439" s="84"/>
      <c r="Z439" s="82"/>
      <c r="AA439" s="85"/>
      <c r="AB439" s="82"/>
      <c r="AC439" s="82"/>
      <c r="AD439" s="82"/>
      <c r="AE439" s="82"/>
      <c r="AF439" s="82"/>
      <c r="AG439" s="82"/>
      <c r="AH439" s="84"/>
      <c r="AI439" s="82"/>
      <c r="AJ439" s="84"/>
      <c r="AK439" s="82"/>
      <c r="AL439" s="82"/>
      <c r="AM439" s="82"/>
      <c r="AN439" s="84"/>
      <c r="AO439" s="82"/>
      <c r="AP439" s="84"/>
      <c r="AQ439" s="82"/>
      <c r="AR439" s="84"/>
      <c r="AS439" s="82"/>
      <c r="AT439" s="82"/>
      <c r="AU439" s="82"/>
      <c r="AV439" s="84"/>
      <c r="AW439" s="82"/>
      <c r="AX439" s="82"/>
      <c r="AY439" s="82"/>
      <c r="AZ439" s="84"/>
      <c r="BA439" s="82"/>
      <c r="BB439" s="82"/>
      <c r="BC439" s="82"/>
      <c r="BD439" s="82"/>
      <c r="BE439" s="82"/>
      <c r="BF439" s="82">
        <v>1.4E-2</v>
      </c>
      <c r="BG439" s="82">
        <v>16.66</v>
      </c>
      <c r="BH439" s="82"/>
      <c r="BI439" s="82"/>
      <c r="BJ439" s="84"/>
      <c r="BK439" s="82"/>
      <c r="BL439" s="84">
        <v>40</v>
      </c>
      <c r="BM439" s="82">
        <v>34.838000000000001</v>
      </c>
      <c r="BN439" s="82"/>
      <c r="BO439" s="82"/>
      <c r="BP439" s="84"/>
      <c r="BQ439" s="82"/>
      <c r="BR439" s="84"/>
      <c r="BS439" s="82"/>
      <c r="BT439" s="82"/>
      <c r="BU439" s="82"/>
      <c r="BV439" s="82"/>
    </row>
    <row r="440" spans="1:75" s="86" customFormat="1" x14ac:dyDescent="0.25">
      <c r="A440" s="79">
        <v>438</v>
      </c>
      <c r="B440" s="79">
        <v>2</v>
      </c>
      <c r="C440" s="80" t="s">
        <v>879</v>
      </c>
      <c r="D440" s="81">
        <f>июнь!D440-июнь!E440</f>
        <v>102.14842747826074</v>
      </c>
      <c r="E440" s="81">
        <f t="shared" si="6"/>
        <v>12.597999999999999</v>
      </c>
      <c r="F440" s="82"/>
      <c r="G440" s="82"/>
      <c r="H440" s="82"/>
      <c r="I440" s="83"/>
      <c r="J440" s="82"/>
      <c r="K440" s="82"/>
      <c r="L440" s="82"/>
      <c r="M440" s="82"/>
      <c r="N440" s="82"/>
      <c r="O440" s="84"/>
      <c r="P440" s="82"/>
      <c r="Q440" s="84"/>
      <c r="R440" s="82"/>
      <c r="S440" s="82"/>
      <c r="T440" s="82"/>
      <c r="U440" s="82"/>
      <c r="V440" s="82"/>
      <c r="W440" s="82"/>
      <c r="X440" s="82"/>
      <c r="Y440" s="84"/>
      <c r="Z440" s="82"/>
      <c r="AA440" s="85"/>
      <c r="AB440" s="82"/>
      <c r="AC440" s="82"/>
      <c r="AD440" s="82"/>
      <c r="AE440" s="82"/>
      <c r="AF440" s="82"/>
      <c r="AG440" s="82"/>
      <c r="AH440" s="84">
        <v>20</v>
      </c>
      <c r="AI440" s="82">
        <v>11.468</v>
      </c>
      <c r="AJ440" s="84"/>
      <c r="AK440" s="82"/>
      <c r="AL440" s="82"/>
      <c r="AM440" s="82"/>
      <c r="AN440" s="84"/>
      <c r="AO440" s="82"/>
      <c r="AP440" s="84"/>
      <c r="AQ440" s="82"/>
      <c r="AR440" s="84"/>
      <c r="AS440" s="82"/>
      <c r="AT440" s="82"/>
      <c r="AU440" s="82"/>
      <c r="AV440" s="84"/>
      <c r="AW440" s="82"/>
      <c r="AX440" s="82"/>
      <c r="AY440" s="82"/>
      <c r="AZ440" s="84"/>
      <c r="BA440" s="82"/>
      <c r="BB440" s="82"/>
      <c r="BC440" s="82"/>
      <c r="BD440" s="82"/>
      <c r="BE440" s="82"/>
      <c r="BF440" s="82"/>
      <c r="BG440" s="82"/>
      <c r="BH440" s="82"/>
      <c r="BI440" s="82"/>
      <c r="BJ440" s="84"/>
      <c r="BK440" s="82"/>
      <c r="BL440" s="84">
        <v>3</v>
      </c>
      <c r="BM440" s="82">
        <v>1.1299999999999999</v>
      </c>
      <c r="BN440" s="82"/>
      <c r="BO440" s="82"/>
      <c r="BP440" s="84"/>
      <c r="BQ440" s="82"/>
      <c r="BR440" s="84"/>
      <c r="BS440" s="82"/>
      <c r="BT440" s="82"/>
      <c r="BU440" s="82"/>
      <c r="BV440" s="82"/>
    </row>
    <row r="441" spans="1:75" x14ac:dyDescent="0.25">
      <c r="A441" s="16">
        <v>439</v>
      </c>
      <c r="B441" s="16">
        <v>2</v>
      </c>
      <c r="C441" s="31" t="s">
        <v>880</v>
      </c>
      <c r="D441" s="40">
        <f>июнь!D441-июнь!E441</f>
        <v>3469.7946960193231</v>
      </c>
      <c r="E441" s="40">
        <f t="shared" si="6"/>
        <v>0</v>
      </c>
      <c r="F441" s="36"/>
      <c r="G441" s="36"/>
      <c r="H441" s="36"/>
      <c r="I441" s="27"/>
      <c r="J441" s="36"/>
      <c r="K441" s="36"/>
      <c r="L441" s="36"/>
      <c r="M441" s="36"/>
      <c r="N441" s="36"/>
      <c r="O441" s="29"/>
      <c r="P441" s="36"/>
      <c r="Q441" s="29"/>
      <c r="R441" s="36"/>
      <c r="S441" s="36"/>
      <c r="T441" s="36"/>
      <c r="U441" s="36"/>
      <c r="V441" s="36"/>
      <c r="W441" s="36"/>
      <c r="X441" s="36"/>
      <c r="Y441" s="29"/>
      <c r="Z441" s="36"/>
      <c r="AA441" s="66"/>
      <c r="AB441" s="36"/>
      <c r="AC441" s="36"/>
      <c r="AD441" s="36"/>
      <c r="AE441" s="36"/>
      <c r="AF441" s="36"/>
      <c r="AG441" s="36"/>
      <c r="AH441" s="29"/>
      <c r="AI441" s="36"/>
      <c r="AJ441" s="29"/>
      <c r="AK441" s="36"/>
      <c r="AL441" s="36"/>
      <c r="AM441" s="36"/>
      <c r="AN441" s="29"/>
      <c r="AO441" s="36"/>
      <c r="AP441" s="29"/>
      <c r="AQ441" s="36"/>
      <c r="AR441" s="29"/>
      <c r="AS441" s="36"/>
      <c r="AT441" s="36"/>
      <c r="AU441" s="36"/>
      <c r="AV441" s="29"/>
      <c r="AW441" s="36"/>
      <c r="AX441" s="36"/>
      <c r="AY441" s="36"/>
      <c r="AZ441" s="29"/>
      <c r="BA441" s="36"/>
      <c r="BB441" s="36"/>
      <c r="BC441" s="36"/>
      <c r="BD441" s="36"/>
      <c r="BE441" s="36"/>
      <c r="BF441" s="36"/>
      <c r="BG441" s="36"/>
      <c r="BH441" s="36"/>
      <c r="BI441" s="36"/>
      <c r="BJ441" s="29"/>
      <c r="BK441" s="36"/>
      <c r="BL441" s="29"/>
      <c r="BM441" s="36"/>
      <c r="BN441" s="36"/>
      <c r="BO441" s="36"/>
      <c r="BP441" s="29"/>
      <c r="BQ441" s="36"/>
      <c r="BR441" s="29"/>
      <c r="BS441" s="36"/>
      <c r="BT441" s="36"/>
      <c r="BU441" s="36"/>
      <c r="BV441" s="36"/>
    </row>
    <row r="442" spans="1:75" x14ac:dyDescent="0.25">
      <c r="A442" s="16">
        <v>440</v>
      </c>
      <c r="B442" s="16">
        <v>2</v>
      </c>
      <c r="C442" s="31" t="s">
        <v>881</v>
      </c>
      <c r="D442" s="40">
        <f>июнь!D442-июнь!E442</f>
        <v>-521.21564942028988</v>
      </c>
      <c r="E442" s="40">
        <f t="shared" si="6"/>
        <v>0</v>
      </c>
      <c r="F442" s="36"/>
      <c r="G442" s="36"/>
      <c r="H442" s="36"/>
      <c r="I442" s="27"/>
      <c r="J442" s="36"/>
      <c r="K442" s="36"/>
      <c r="L442" s="36"/>
      <c r="M442" s="36"/>
      <c r="N442" s="36"/>
      <c r="O442" s="29"/>
      <c r="P442" s="36"/>
      <c r="Q442" s="29"/>
      <c r="R442" s="36"/>
      <c r="S442" s="36"/>
      <c r="T442" s="36"/>
      <c r="U442" s="36"/>
      <c r="V442" s="36"/>
      <c r="W442" s="36"/>
      <c r="X442" s="36"/>
      <c r="Y442" s="29"/>
      <c r="Z442" s="36"/>
      <c r="AA442" s="66"/>
      <c r="AB442" s="36"/>
      <c r="AC442" s="36"/>
      <c r="AD442" s="36"/>
      <c r="AE442" s="36"/>
      <c r="AF442" s="36"/>
      <c r="AG442" s="36"/>
      <c r="AH442" s="29"/>
      <c r="AI442" s="36"/>
      <c r="AJ442" s="29"/>
      <c r="AK442" s="36"/>
      <c r="AL442" s="36"/>
      <c r="AM442" s="36"/>
      <c r="AN442" s="29"/>
      <c r="AO442" s="36"/>
      <c r="AP442" s="29"/>
      <c r="AQ442" s="36"/>
      <c r="AR442" s="29"/>
      <c r="AS442" s="36"/>
      <c r="AT442" s="36"/>
      <c r="AU442" s="36"/>
      <c r="AV442" s="29"/>
      <c r="AW442" s="36"/>
      <c r="AX442" s="36"/>
      <c r="AY442" s="36"/>
      <c r="AZ442" s="29"/>
      <c r="BA442" s="36"/>
      <c r="BB442" s="36"/>
      <c r="BC442" s="36"/>
      <c r="BD442" s="36"/>
      <c r="BE442" s="36"/>
      <c r="BF442" s="36"/>
      <c r="BG442" s="36"/>
      <c r="BH442" s="36"/>
      <c r="BI442" s="36"/>
      <c r="BJ442" s="29"/>
      <c r="BK442" s="36"/>
      <c r="BL442" s="29"/>
      <c r="BM442" s="36"/>
      <c r="BN442" s="36"/>
      <c r="BO442" s="36"/>
      <c r="BP442" s="29"/>
      <c r="BQ442" s="36"/>
      <c r="BR442" s="29"/>
      <c r="BS442" s="36"/>
      <c r="BT442" s="36"/>
      <c r="BU442" s="36"/>
      <c r="BV442" s="36"/>
    </row>
    <row r="443" spans="1:75" x14ac:dyDescent="0.25">
      <c r="A443" s="16">
        <v>441</v>
      </c>
      <c r="B443" s="16">
        <v>2</v>
      </c>
      <c r="C443" s="31" t="s">
        <v>882</v>
      </c>
      <c r="D443" s="40">
        <f>июнь!D443-июнь!E443</f>
        <v>-93.324137874396129</v>
      </c>
      <c r="E443" s="40">
        <f t="shared" si="6"/>
        <v>0</v>
      </c>
      <c r="F443" s="36"/>
      <c r="G443" s="36"/>
      <c r="H443" s="36"/>
      <c r="I443" s="27"/>
      <c r="J443" s="36"/>
      <c r="K443" s="36"/>
      <c r="L443" s="36"/>
      <c r="M443" s="36"/>
      <c r="N443" s="36"/>
      <c r="O443" s="29"/>
      <c r="P443" s="36"/>
      <c r="Q443" s="29"/>
      <c r="R443" s="36"/>
      <c r="S443" s="36"/>
      <c r="T443" s="36"/>
      <c r="U443" s="36"/>
      <c r="V443" s="36"/>
      <c r="W443" s="36"/>
      <c r="X443" s="36"/>
      <c r="Y443" s="29"/>
      <c r="Z443" s="36"/>
      <c r="AA443" s="66"/>
      <c r="AB443" s="36"/>
      <c r="AC443" s="36"/>
      <c r="AD443" s="36"/>
      <c r="AE443" s="36"/>
      <c r="AF443" s="36"/>
      <c r="AG443" s="36"/>
      <c r="AH443" s="29"/>
      <c r="AI443" s="36"/>
      <c r="AJ443" s="29"/>
      <c r="AK443" s="36"/>
      <c r="AL443" s="36"/>
      <c r="AM443" s="36"/>
      <c r="AN443" s="29"/>
      <c r="AO443" s="36"/>
      <c r="AP443" s="29"/>
      <c r="AQ443" s="36"/>
      <c r="AR443" s="29"/>
      <c r="AS443" s="36"/>
      <c r="AT443" s="36"/>
      <c r="AU443" s="36"/>
      <c r="AV443" s="29"/>
      <c r="AW443" s="36"/>
      <c r="AX443" s="36"/>
      <c r="AY443" s="36"/>
      <c r="AZ443" s="29"/>
      <c r="BA443" s="36"/>
      <c r="BB443" s="36"/>
      <c r="BC443" s="36"/>
      <c r="BD443" s="36"/>
      <c r="BE443" s="36"/>
      <c r="BF443" s="36"/>
      <c r="BG443" s="36"/>
      <c r="BH443" s="36"/>
      <c r="BI443" s="36"/>
      <c r="BJ443" s="29"/>
      <c r="BK443" s="36"/>
      <c r="BL443" s="29"/>
      <c r="BM443" s="36"/>
      <c r="BN443" s="36"/>
      <c r="BO443" s="36"/>
      <c r="BP443" s="29"/>
      <c r="BQ443" s="36"/>
      <c r="BR443" s="29"/>
      <c r="BS443" s="36"/>
      <c r="BT443" s="36"/>
      <c r="BU443" s="36"/>
      <c r="BV443" s="36"/>
    </row>
    <row r="444" spans="1:75" s="86" customFormat="1" x14ac:dyDescent="0.25">
      <c r="A444" s="79">
        <v>442</v>
      </c>
      <c r="B444" s="79">
        <v>2</v>
      </c>
      <c r="C444" s="80" t="s">
        <v>942</v>
      </c>
      <c r="D444" s="81">
        <f>июнь!D444-июнь!E444</f>
        <v>601.45120128502413</v>
      </c>
      <c r="E444" s="81">
        <f t="shared" si="6"/>
        <v>0.90400000000000003</v>
      </c>
      <c r="F444" s="82"/>
      <c r="G444" s="82"/>
      <c r="H444" s="82"/>
      <c r="I444" s="83"/>
      <c r="J444" s="82"/>
      <c r="K444" s="82"/>
      <c r="L444" s="82"/>
      <c r="M444" s="82"/>
      <c r="N444" s="82"/>
      <c r="O444" s="84"/>
      <c r="P444" s="82"/>
      <c r="Q444" s="84"/>
      <c r="R444" s="82"/>
      <c r="S444" s="82"/>
      <c r="T444" s="82"/>
      <c r="U444" s="82"/>
      <c r="V444" s="82"/>
      <c r="W444" s="82"/>
      <c r="X444" s="82"/>
      <c r="Y444" s="84"/>
      <c r="Z444" s="82"/>
      <c r="AA444" s="85"/>
      <c r="AB444" s="82"/>
      <c r="AC444" s="82"/>
      <c r="AD444" s="82"/>
      <c r="AE444" s="82"/>
      <c r="AF444" s="82"/>
      <c r="AG444" s="82"/>
      <c r="AH444" s="84"/>
      <c r="AI444" s="82"/>
      <c r="AJ444" s="84"/>
      <c r="AK444" s="82"/>
      <c r="AL444" s="82"/>
      <c r="AM444" s="82"/>
      <c r="AN444" s="84"/>
      <c r="AO444" s="82"/>
      <c r="AP444" s="84"/>
      <c r="AQ444" s="82"/>
      <c r="AR444" s="84"/>
      <c r="AS444" s="82"/>
      <c r="AT444" s="82"/>
      <c r="AU444" s="82"/>
      <c r="AV444" s="84"/>
      <c r="AW444" s="82"/>
      <c r="AX444" s="82"/>
      <c r="AY444" s="82"/>
      <c r="AZ444" s="84"/>
      <c r="BA444" s="82"/>
      <c r="BB444" s="82"/>
      <c r="BC444" s="82"/>
      <c r="BD444" s="82"/>
      <c r="BE444" s="82"/>
      <c r="BF444" s="82"/>
      <c r="BG444" s="82"/>
      <c r="BH444" s="82"/>
      <c r="BI444" s="82"/>
      <c r="BJ444" s="84"/>
      <c r="BK444" s="82"/>
      <c r="BL444" s="84">
        <v>2</v>
      </c>
      <c r="BM444" s="82">
        <v>0.90400000000000003</v>
      </c>
      <c r="BN444" s="82"/>
      <c r="BO444" s="82"/>
      <c r="BP444" s="84"/>
      <c r="BQ444" s="82"/>
      <c r="BR444" s="84"/>
      <c r="BS444" s="82"/>
      <c r="BT444" s="82"/>
      <c r="BU444" s="82"/>
      <c r="BV444" s="82"/>
    </row>
    <row r="445" spans="1:75" s="86" customFormat="1" x14ac:dyDescent="0.25">
      <c r="A445" s="79">
        <v>443</v>
      </c>
      <c r="B445" s="79">
        <v>2</v>
      </c>
      <c r="C445" s="80" t="s">
        <v>883</v>
      </c>
      <c r="D445" s="81">
        <f>июнь!D445-июнь!E445</f>
        <v>97.576635420289847</v>
      </c>
      <c r="E445" s="81">
        <f t="shared" si="6"/>
        <v>1.9</v>
      </c>
      <c r="F445" s="82"/>
      <c r="G445" s="82"/>
      <c r="H445" s="82"/>
      <c r="I445" s="83"/>
      <c r="J445" s="82"/>
      <c r="K445" s="82"/>
      <c r="L445" s="82"/>
      <c r="M445" s="82"/>
      <c r="N445" s="82"/>
      <c r="O445" s="84"/>
      <c r="P445" s="82"/>
      <c r="Q445" s="84"/>
      <c r="R445" s="82"/>
      <c r="S445" s="82"/>
      <c r="T445" s="82"/>
      <c r="U445" s="82"/>
      <c r="V445" s="82"/>
      <c r="W445" s="82"/>
      <c r="X445" s="82"/>
      <c r="Y445" s="84"/>
      <c r="Z445" s="82"/>
      <c r="AA445" s="85"/>
      <c r="AB445" s="82"/>
      <c r="AC445" s="82"/>
      <c r="AD445" s="82"/>
      <c r="AE445" s="82"/>
      <c r="AF445" s="82"/>
      <c r="AG445" s="82"/>
      <c r="AH445" s="84"/>
      <c r="AI445" s="82"/>
      <c r="AJ445" s="84"/>
      <c r="AK445" s="82"/>
      <c r="AL445" s="82">
        <v>2E-3</v>
      </c>
      <c r="AM445" s="82">
        <v>1.9</v>
      </c>
      <c r="AN445" s="84"/>
      <c r="AO445" s="82"/>
      <c r="AP445" s="84"/>
      <c r="AQ445" s="82"/>
      <c r="AR445" s="84"/>
      <c r="AS445" s="82"/>
      <c r="AT445" s="82"/>
      <c r="AU445" s="82"/>
      <c r="AV445" s="84"/>
      <c r="AW445" s="82"/>
      <c r="AX445" s="82"/>
      <c r="AY445" s="82"/>
      <c r="AZ445" s="84"/>
      <c r="BA445" s="82"/>
      <c r="BB445" s="82"/>
      <c r="BC445" s="82"/>
      <c r="BD445" s="82"/>
      <c r="BE445" s="82"/>
      <c r="BF445" s="82"/>
      <c r="BG445" s="82"/>
      <c r="BH445" s="82"/>
      <c r="BI445" s="82"/>
      <c r="BJ445" s="84"/>
      <c r="BK445" s="82"/>
      <c r="BL445" s="84"/>
      <c r="BM445" s="82"/>
      <c r="BN445" s="82"/>
      <c r="BO445" s="82"/>
      <c r="BP445" s="84"/>
      <c r="BQ445" s="82"/>
      <c r="BR445" s="84"/>
      <c r="BS445" s="82"/>
      <c r="BT445" s="82"/>
      <c r="BU445" s="82"/>
      <c r="BV445" s="82"/>
    </row>
    <row r="446" spans="1:75" s="86" customFormat="1" x14ac:dyDescent="0.25">
      <c r="A446" s="79">
        <v>444</v>
      </c>
      <c r="B446" s="79">
        <v>2</v>
      </c>
      <c r="C446" s="80" t="s">
        <v>884</v>
      </c>
      <c r="D446" s="81">
        <f>июнь!D446-июнь!E446</f>
        <v>431.35980589371974</v>
      </c>
      <c r="E446" s="81">
        <f t="shared" si="6"/>
        <v>11.11</v>
      </c>
      <c r="F446" s="82"/>
      <c r="G446" s="82"/>
      <c r="H446" s="82"/>
      <c r="I446" s="83"/>
      <c r="J446" s="82"/>
      <c r="K446" s="82"/>
      <c r="L446" s="82"/>
      <c r="M446" s="82"/>
      <c r="N446" s="82"/>
      <c r="O446" s="84"/>
      <c r="P446" s="82"/>
      <c r="Q446" s="84"/>
      <c r="R446" s="82"/>
      <c r="S446" s="82"/>
      <c r="T446" s="82"/>
      <c r="U446" s="82"/>
      <c r="V446" s="82"/>
      <c r="W446" s="82"/>
      <c r="X446" s="82"/>
      <c r="Y446" s="84"/>
      <c r="Z446" s="82"/>
      <c r="AA446" s="85"/>
      <c r="AB446" s="82"/>
      <c r="AC446" s="82"/>
      <c r="AD446" s="82"/>
      <c r="AE446" s="82"/>
      <c r="AF446" s="82"/>
      <c r="AG446" s="82"/>
      <c r="AH446" s="84">
        <v>8</v>
      </c>
      <c r="AI446" s="82">
        <v>11.11</v>
      </c>
      <c r="AJ446" s="84"/>
      <c r="AK446" s="82"/>
      <c r="AL446" s="82"/>
      <c r="AM446" s="82"/>
      <c r="AN446" s="84"/>
      <c r="AO446" s="82"/>
      <c r="AP446" s="84"/>
      <c r="AQ446" s="82"/>
      <c r="AR446" s="84"/>
      <c r="AS446" s="82"/>
      <c r="AT446" s="82"/>
      <c r="AU446" s="82"/>
      <c r="AV446" s="84"/>
      <c r="AW446" s="82"/>
      <c r="AX446" s="82"/>
      <c r="AY446" s="82"/>
      <c r="AZ446" s="84"/>
      <c r="BA446" s="82"/>
      <c r="BB446" s="82"/>
      <c r="BC446" s="82"/>
      <c r="BD446" s="82"/>
      <c r="BE446" s="82"/>
      <c r="BF446" s="82"/>
      <c r="BG446" s="82"/>
      <c r="BH446" s="82"/>
      <c r="BI446" s="82"/>
      <c r="BJ446" s="84"/>
      <c r="BK446" s="82"/>
      <c r="BL446" s="84"/>
      <c r="BM446" s="82"/>
      <c r="BN446" s="82"/>
      <c r="BO446" s="82"/>
      <c r="BP446" s="84"/>
      <c r="BQ446" s="82"/>
      <c r="BR446" s="84"/>
      <c r="BS446" s="82"/>
      <c r="BT446" s="82"/>
      <c r="BU446" s="82"/>
      <c r="BV446" s="82"/>
    </row>
    <row r="447" spans="1:75" s="86" customFormat="1" x14ac:dyDescent="0.25">
      <c r="A447" s="79">
        <v>445</v>
      </c>
      <c r="B447" s="79">
        <v>3</v>
      </c>
      <c r="C447" s="80" t="s">
        <v>885</v>
      </c>
      <c r="D447" s="81">
        <f>июнь!D447-июнь!E447</f>
        <v>-410.02887449275352</v>
      </c>
      <c r="E447" s="81">
        <f t="shared" si="6"/>
        <v>4.78</v>
      </c>
      <c r="F447" s="82"/>
      <c r="G447" s="82"/>
      <c r="H447" s="82"/>
      <c r="I447" s="83"/>
      <c r="J447" s="82"/>
      <c r="K447" s="82"/>
      <c r="L447" s="82"/>
      <c r="M447" s="82"/>
      <c r="N447" s="82"/>
      <c r="O447" s="84"/>
      <c r="P447" s="82"/>
      <c r="Q447" s="84"/>
      <c r="R447" s="82"/>
      <c r="S447" s="82"/>
      <c r="T447" s="82"/>
      <c r="U447" s="82"/>
      <c r="V447" s="82"/>
      <c r="W447" s="82"/>
      <c r="X447" s="82"/>
      <c r="Y447" s="84"/>
      <c r="Z447" s="82"/>
      <c r="AA447" s="85"/>
      <c r="AB447" s="82"/>
      <c r="AC447" s="82"/>
      <c r="AD447" s="82"/>
      <c r="AE447" s="82"/>
      <c r="AF447" s="82"/>
      <c r="AG447" s="82"/>
      <c r="AH447" s="84"/>
      <c r="AI447" s="82"/>
      <c r="AJ447" s="84"/>
      <c r="AK447" s="82"/>
      <c r="AL447" s="82"/>
      <c r="AM447" s="82"/>
      <c r="AN447" s="84"/>
      <c r="AO447" s="82"/>
      <c r="AP447" s="84"/>
      <c r="AQ447" s="82"/>
      <c r="AR447" s="84"/>
      <c r="AS447" s="82"/>
      <c r="AT447" s="82"/>
      <c r="AU447" s="82"/>
      <c r="AV447" s="84"/>
      <c r="AW447" s="82"/>
      <c r="AX447" s="82"/>
      <c r="AY447" s="82"/>
      <c r="AZ447" s="84"/>
      <c r="BA447" s="82"/>
      <c r="BB447" s="82"/>
      <c r="BC447" s="82"/>
      <c r="BD447" s="82"/>
      <c r="BE447" s="82"/>
      <c r="BF447" s="82"/>
      <c r="BG447" s="82"/>
      <c r="BH447" s="82"/>
      <c r="BI447" s="82"/>
      <c r="BJ447" s="84"/>
      <c r="BK447" s="82"/>
      <c r="BL447" s="84">
        <v>3</v>
      </c>
      <c r="BM447" s="82">
        <v>4.78</v>
      </c>
      <c r="BN447" s="82"/>
      <c r="BO447" s="82"/>
      <c r="BP447" s="84"/>
      <c r="BQ447" s="82"/>
      <c r="BR447" s="84"/>
      <c r="BS447" s="82"/>
      <c r="BT447" s="82"/>
      <c r="BU447" s="82"/>
      <c r="BV447" s="82"/>
    </row>
    <row r="448" spans="1:75" x14ac:dyDescent="0.25">
      <c r="A448" s="16">
        <v>446</v>
      </c>
      <c r="B448" s="16">
        <v>3</v>
      </c>
      <c r="C448" s="31" t="s">
        <v>886</v>
      </c>
      <c r="D448" s="40">
        <f>июнь!D448-июнь!E448</f>
        <v>612.05869542028972</v>
      </c>
      <c r="E448" s="40">
        <f t="shared" si="6"/>
        <v>0</v>
      </c>
      <c r="F448" s="36"/>
      <c r="G448" s="36"/>
      <c r="H448" s="36"/>
      <c r="I448" s="27"/>
      <c r="J448" s="36"/>
      <c r="K448" s="36"/>
      <c r="L448" s="36"/>
      <c r="M448" s="36"/>
      <c r="N448" s="36"/>
      <c r="O448" s="29"/>
      <c r="P448" s="36"/>
      <c r="Q448" s="29"/>
      <c r="R448" s="36"/>
      <c r="S448" s="36"/>
      <c r="T448" s="36"/>
      <c r="U448" s="36"/>
      <c r="V448" s="36"/>
      <c r="W448" s="36"/>
      <c r="X448" s="36"/>
      <c r="Y448" s="29"/>
      <c r="Z448" s="36"/>
      <c r="AA448" s="66"/>
      <c r="AB448" s="36"/>
      <c r="AC448" s="36"/>
      <c r="AD448" s="36"/>
      <c r="AE448" s="36"/>
      <c r="AF448" s="36"/>
      <c r="AG448" s="36"/>
      <c r="AH448" s="29"/>
      <c r="AI448" s="36"/>
      <c r="AJ448" s="29"/>
      <c r="AK448" s="36"/>
      <c r="AL448" s="36"/>
      <c r="AM448" s="36"/>
      <c r="AN448" s="29"/>
      <c r="AO448" s="36"/>
      <c r="AP448" s="29"/>
      <c r="AQ448" s="36"/>
      <c r="AR448" s="29"/>
      <c r="AS448" s="36"/>
      <c r="AT448" s="36"/>
      <c r="AU448" s="36"/>
      <c r="AV448" s="29"/>
      <c r="AW448" s="36"/>
      <c r="AX448" s="36"/>
      <c r="AY448" s="36"/>
      <c r="AZ448" s="29"/>
      <c r="BA448" s="36"/>
      <c r="BB448" s="36"/>
      <c r="BC448" s="36"/>
      <c r="BD448" s="36"/>
      <c r="BE448" s="36"/>
      <c r="BF448" s="36"/>
      <c r="BG448" s="36"/>
      <c r="BH448" s="36"/>
      <c r="BI448" s="36"/>
      <c r="BJ448" s="29"/>
      <c r="BK448" s="36"/>
      <c r="BL448" s="29"/>
      <c r="BM448" s="36"/>
      <c r="BN448" s="36"/>
      <c r="BO448" s="36"/>
      <c r="BP448" s="29"/>
      <c r="BQ448" s="36"/>
      <c r="BR448" s="29"/>
      <c r="BS448" s="36"/>
      <c r="BT448" s="36"/>
      <c r="BU448" s="36"/>
      <c r="BV448" s="36"/>
    </row>
    <row r="449" spans="1:75" s="86" customFormat="1" x14ac:dyDescent="0.25">
      <c r="A449" s="79">
        <v>447</v>
      </c>
      <c r="B449" s="79">
        <v>3</v>
      </c>
      <c r="C449" s="80" t="s">
        <v>887</v>
      </c>
      <c r="D449" s="81">
        <f>июнь!D449-июнь!E449</f>
        <v>1045.2910943478259</v>
      </c>
      <c r="E449" s="81">
        <f t="shared" si="6"/>
        <v>13.452999999999999</v>
      </c>
      <c r="F449" s="82"/>
      <c r="G449" s="82"/>
      <c r="H449" s="82"/>
      <c r="I449" s="83"/>
      <c r="J449" s="82"/>
      <c r="K449" s="82"/>
      <c r="L449" s="82"/>
      <c r="M449" s="82"/>
      <c r="N449" s="82"/>
      <c r="O449" s="84"/>
      <c r="P449" s="82"/>
      <c r="Q449" s="84"/>
      <c r="R449" s="82"/>
      <c r="S449" s="82"/>
      <c r="T449" s="82"/>
      <c r="U449" s="82"/>
      <c r="V449" s="82"/>
      <c r="W449" s="82"/>
      <c r="X449" s="82"/>
      <c r="Y449" s="84"/>
      <c r="Z449" s="82"/>
      <c r="AA449" s="85"/>
      <c r="AB449" s="82"/>
      <c r="AC449" s="82"/>
      <c r="AD449" s="82"/>
      <c r="AE449" s="82"/>
      <c r="AF449" s="82"/>
      <c r="AG449" s="82"/>
      <c r="AH449" s="84"/>
      <c r="AI449" s="82"/>
      <c r="AJ449" s="84"/>
      <c r="AK449" s="82"/>
      <c r="AL449" s="82"/>
      <c r="AM449" s="82"/>
      <c r="AN449" s="84"/>
      <c r="AO449" s="82"/>
      <c r="AP449" s="84"/>
      <c r="AQ449" s="82"/>
      <c r="AR449" s="84"/>
      <c r="AS449" s="82"/>
      <c r="AT449" s="82"/>
      <c r="AU449" s="82"/>
      <c r="AV449" s="84"/>
      <c r="AW449" s="82"/>
      <c r="AX449" s="82"/>
      <c r="AY449" s="82"/>
      <c r="AZ449" s="84"/>
      <c r="BA449" s="82"/>
      <c r="BB449" s="82"/>
      <c r="BC449" s="82"/>
      <c r="BD449" s="82"/>
      <c r="BE449" s="82"/>
      <c r="BF449" s="82"/>
      <c r="BG449" s="82"/>
      <c r="BH449" s="82"/>
      <c r="BI449" s="82"/>
      <c r="BJ449" s="84"/>
      <c r="BK449" s="82"/>
      <c r="BL449" s="84"/>
      <c r="BM449" s="82"/>
      <c r="BN449" s="82">
        <v>1.2E-2</v>
      </c>
      <c r="BO449" s="82">
        <v>2.617</v>
      </c>
      <c r="BP449" s="84"/>
      <c r="BQ449" s="82"/>
      <c r="BR449" s="84"/>
      <c r="BS449" s="82"/>
      <c r="BT449" s="82"/>
      <c r="BU449" s="82"/>
      <c r="BV449" s="82">
        <v>10.836</v>
      </c>
      <c r="BW449" s="86" t="s">
        <v>1170</v>
      </c>
    </row>
    <row r="450" spans="1:75" x14ac:dyDescent="0.25">
      <c r="A450" s="16">
        <v>448</v>
      </c>
      <c r="B450" s="16">
        <v>3</v>
      </c>
      <c r="C450" s="31" t="s">
        <v>888</v>
      </c>
      <c r="D450" s="40">
        <f>июнь!D450-июнь!E450</f>
        <v>1764.5526336714977</v>
      </c>
      <c r="E450" s="40">
        <f t="shared" si="6"/>
        <v>0</v>
      </c>
      <c r="F450" s="36"/>
      <c r="G450" s="36"/>
      <c r="H450" s="36"/>
      <c r="I450" s="27"/>
      <c r="J450" s="36"/>
      <c r="K450" s="36"/>
      <c r="L450" s="36"/>
      <c r="M450" s="36"/>
      <c r="N450" s="36"/>
      <c r="O450" s="29"/>
      <c r="P450" s="36"/>
      <c r="Q450" s="29"/>
      <c r="R450" s="36"/>
      <c r="S450" s="36"/>
      <c r="T450" s="36"/>
      <c r="U450" s="36"/>
      <c r="V450" s="36"/>
      <c r="W450" s="36"/>
      <c r="X450" s="36"/>
      <c r="Y450" s="29"/>
      <c r="Z450" s="36"/>
      <c r="AA450" s="66"/>
      <c r="AB450" s="36"/>
      <c r="AC450" s="36"/>
      <c r="AD450" s="36"/>
      <c r="AE450" s="36"/>
      <c r="AF450" s="36"/>
      <c r="AG450" s="36"/>
      <c r="AH450" s="29"/>
      <c r="AI450" s="36"/>
      <c r="AJ450" s="29"/>
      <c r="AK450" s="36"/>
      <c r="AL450" s="36"/>
      <c r="AM450" s="36"/>
      <c r="AN450" s="29"/>
      <c r="AO450" s="36"/>
      <c r="AP450" s="29"/>
      <c r="AQ450" s="36"/>
      <c r="AR450" s="29"/>
      <c r="AS450" s="36"/>
      <c r="AT450" s="36"/>
      <c r="AU450" s="36"/>
      <c r="AV450" s="29"/>
      <c r="AW450" s="36"/>
      <c r="AX450" s="36"/>
      <c r="AY450" s="36"/>
      <c r="AZ450" s="29"/>
      <c r="BA450" s="36"/>
      <c r="BB450" s="36"/>
      <c r="BC450" s="36"/>
      <c r="BD450" s="36"/>
      <c r="BE450" s="36"/>
      <c r="BF450" s="36"/>
      <c r="BG450" s="36"/>
      <c r="BH450" s="36"/>
      <c r="BI450" s="36"/>
      <c r="BJ450" s="29"/>
      <c r="BK450" s="36"/>
      <c r="BL450" s="29"/>
      <c r="BM450" s="36"/>
      <c r="BN450" s="36"/>
      <c r="BO450" s="36"/>
      <c r="BP450" s="29"/>
      <c r="BQ450" s="36"/>
      <c r="BR450" s="29"/>
      <c r="BS450" s="36"/>
      <c r="BT450" s="36"/>
      <c r="BU450" s="36"/>
      <c r="BV450" s="36"/>
    </row>
    <row r="451" spans="1:75" s="24" customFormat="1" ht="14.25" x14ac:dyDescent="0.2">
      <c r="A451" s="22"/>
      <c r="B451" s="22"/>
      <c r="C451" s="23" t="s">
        <v>889</v>
      </c>
      <c r="D451" s="20">
        <f>SUM(D3:D450)</f>
        <v>116685.57115423954</v>
      </c>
      <c r="E451" s="20">
        <f>SUM(E3:E450)</f>
        <v>2985.1609999999996</v>
      </c>
      <c r="F451" s="61">
        <f>SUM(F3:F450)</f>
        <v>0</v>
      </c>
      <c r="G451" s="61">
        <f t="shared" ref="G451:BR451" si="7">SUM(G3:G450)</f>
        <v>0</v>
      </c>
      <c r="H451" s="61">
        <f t="shared" si="7"/>
        <v>0</v>
      </c>
      <c r="I451" s="28">
        <f t="shared" si="7"/>
        <v>0</v>
      </c>
      <c r="J451" s="61">
        <f t="shared" si="7"/>
        <v>0</v>
      </c>
      <c r="K451" s="61">
        <f t="shared" si="7"/>
        <v>0</v>
      </c>
      <c r="L451" s="61">
        <f t="shared" si="7"/>
        <v>0</v>
      </c>
      <c r="M451" s="61">
        <f t="shared" si="7"/>
        <v>0</v>
      </c>
      <c r="N451" s="61">
        <f t="shared" si="7"/>
        <v>0</v>
      </c>
      <c r="O451" s="30">
        <f t="shared" si="7"/>
        <v>0</v>
      </c>
      <c r="P451" s="61">
        <f t="shared" si="7"/>
        <v>0</v>
      </c>
      <c r="Q451" s="30">
        <f t="shared" si="7"/>
        <v>0</v>
      </c>
      <c r="R451" s="61">
        <f t="shared" si="7"/>
        <v>0</v>
      </c>
      <c r="S451" s="61">
        <f t="shared" si="7"/>
        <v>0.04</v>
      </c>
      <c r="T451" s="61">
        <f t="shared" si="7"/>
        <v>7.6180000000000003</v>
      </c>
      <c r="U451" s="61">
        <f t="shared" si="7"/>
        <v>0.42399999999999999</v>
      </c>
      <c r="V451" s="61">
        <f t="shared" si="7"/>
        <v>984.3839999999999</v>
      </c>
      <c r="W451" s="61">
        <f t="shared" si="7"/>
        <v>2E-3</v>
      </c>
      <c r="X451" s="61">
        <f t="shared" si="7"/>
        <v>2.593</v>
      </c>
      <c r="Y451" s="30">
        <f t="shared" si="7"/>
        <v>0</v>
      </c>
      <c r="Z451" s="61">
        <f t="shared" si="7"/>
        <v>0</v>
      </c>
      <c r="AA451" s="68">
        <f t="shared" si="7"/>
        <v>0</v>
      </c>
      <c r="AB451" s="61">
        <f t="shared" si="7"/>
        <v>0</v>
      </c>
      <c r="AC451" s="61">
        <f t="shared" si="7"/>
        <v>0</v>
      </c>
      <c r="AD451" s="61">
        <f t="shared" si="7"/>
        <v>0</v>
      </c>
      <c r="AE451" s="61">
        <f t="shared" si="7"/>
        <v>0</v>
      </c>
      <c r="AF451" s="61">
        <f t="shared" si="7"/>
        <v>8.0000000000000002E-3</v>
      </c>
      <c r="AG451" s="61">
        <f t="shared" si="7"/>
        <v>8.1009999999999991</v>
      </c>
      <c r="AH451" s="30">
        <f t="shared" si="7"/>
        <v>189.88200000000001</v>
      </c>
      <c r="AI451" s="61">
        <f t="shared" si="7"/>
        <v>213.76899999999995</v>
      </c>
      <c r="AJ451" s="30">
        <f t="shared" si="7"/>
        <v>4</v>
      </c>
      <c r="AK451" s="61">
        <f t="shared" si="7"/>
        <v>3.9209999999999998</v>
      </c>
      <c r="AL451" s="61">
        <f t="shared" si="7"/>
        <v>1.5000000000000001E-2</v>
      </c>
      <c r="AM451" s="61">
        <f t="shared" si="7"/>
        <v>11.4</v>
      </c>
      <c r="AN451" s="30">
        <f t="shared" si="7"/>
        <v>0</v>
      </c>
      <c r="AO451" s="61">
        <f t="shared" si="7"/>
        <v>0</v>
      </c>
      <c r="AP451" s="30">
        <f t="shared" si="7"/>
        <v>13</v>
      </c>
      <c r="AQ451" s="61">
        <f t="shared" si="7"/>
        <v>506.35500000000002</v>
      </c>
      <c r="AR451" s="30">
        <f t="shared" si="7"/>
        <v>0</v>
      </c>
      <c r="AS451" s="61">
        <f t="shared" si="7"/>
        <v>0</v>
      </c>
      <c r="AT451" s="61">
        <f t="shared" si="7"/>
        <v>0</v>
      </c>
      <c r="AU451" s="61">
        <f t="shared" si="7"/>
        <v>0</v>
      </c>
      <c r="AV451" s="30">
        <f t="shared" si="7"/>
        <v>1</v>
      </c>
      <c r="AW451" s="61">
        <f t="shared" si="7"/>
        <v>9.6489999999999991</v>
      </c>
      <c r="AX451" s="61">
        <f t="shared" si="7"/>
        <v>3.7999999999999999E-2</v>
      </c>
      <c r="AY451" s="61">
        <f t="shared" si="7"/>
        <v>36.103000000000002</v>
      </c>
      <c r="AZ451" s="30">
        <f t="shared" si="7"/>
        <v>0</v>
      </c>
      <c r="BA451" s="61">
        <f t="shared" si="7"/>
        <v>0</v>
      </c>
      <c r="BB451" s="61">
        <f t="shared" si="7"/>
        <v>0.01</v>
      </c>
      <c r="BC451" s="61">
        <f t="shared" si="7"/>
        <v>9.6479999999999997</v>
      </c>
      <c r="BD451" s="61">
        <f t="shared" si="7"/>
        <v>0.1</v>
      </c>
      <c r="BE451" s="61">
        <f t="shared" si="7"/>
        <v>107.343</v>
      </c>
      <c r="BF451" s="61">
        <f t="shared" si="7"/>
        <v>7.5999999999999998E-2</v>
      </c>
      <c r="BG451" s="61">
        <f t="shared" si="7"/>
        <v>120.291</v>
      </c>
      <c r="BH451" s="61">
        <f t="shared" si="7"/>
        <v>2.1000000000000001E-2</v>
      </c>
      <c r="BI451" s="61">
        <f t="shared" si="7"/>
        <v>28.68</v>
      </c>
      <c r="BJ451" s="30">
        <f t="shared" si="7"/>
        <v>1</v>
      </c>
      <c r="BK451" s="61">
        <f t="shared" si="7"/>
        <v>2.1070000000000002</v>
      </c>
      <c r="BL451" s="30">
        <f t="shared" si="7"/>
        <v>445</v>
      </c>
      <c r="BM451" s="61">
        <f t="shared" si="7"/>
        <v>428.57800000000009</v>
      </c>
      <c r="BN451" s="61">
        <f t="shared" si="7"/>
        <v>0.13400000000000001</v>
      </c>
      <c r="BO451" s="61">
        <f t="shared" si="7"/>
        <v>115.68299999999999</v>
      </c>
      <c r="BP451" s="30">
        <f t="shared" si="7"/>
        <v>13</v>
      </c>
      <c r="BQ451" s="61">
        <f t="shared" si="7"/>
        <v>52.763000000000005</v>
      </c>
      <c r="BR451" s="30">
        <f t="shared" si="7"/>
        <v>3</v>
      </c>
      <c r="BS451" s="61">
        <f t="shared" ref="BS451:BV451" si="8">SUM(BS3:BS450)</f>
        <v>6.2629999999999999</v>
      </c>
      <c r="BT451" s="61">
        <f t="shared" si="8"/>
        <v>0</v>
      </c>
      <c r="BU451" s="61">
        <f t="shared" si="8"/>
        <v>0</v>
      </c>
      <c r="BV451" s="61">
        <f t="shared" si="8"/>
        <v>329.91199999999998</v>
      </c>
    </row>
  </sheetData>
  <sheetProtection password="CC05" sheet="1" objects="1" scenarios="1"/>
  <autoFilter ref="A2:DB451"/>
  <customSheetViews>
    <customSheetView guid="{DC0C3408-D8BF-4FFA-85C4-561C8CE610BE}" showAutoFilter="1">
      <pane xSplit="3" ySplit="2" topLeftCell="BD3" activePane="bottomRight" state="frozen"/>
      <selection pane="bottomRight" activeCell="BW359" sqref="BW359"/>
      <pageMargins left="0" right="0" top="0" bottom="0" header="0.51180555555555496" footer="0.51180555555555496"/>
      <pageSetup paperSize="9" firstPageNumber="0" orientation="portrait" r:id="rId1"/>
      <autoFilter ref="A2:DB451"/>
    </customSheetView>
  </customSheetViews>
  <mergeCells count="33">
    <mergeCell ref="BP1:BQ1"/>
    <mergeCell ref="BR1:BS1"/>
    <mergeCell ref="BT1:BU1"/>
    <mergeCell ref="BF1:BG1"/>
    <mergeCell ref="BH1:BI1"/>
    <mergeCell ref="BJ1:BK1"/>
    <mergeCell ref="BL1:BM1"/>
    <mergeCell ref="BN1:BO1"/>
    <mergeCell ref="U1:V1"/>
    <mergeCell ref="F1:G1"/>
    <mergeCell ref="I1:J1"/>
    <mergeCell ref="K1:L1"/>
    <mergeCell ref="M1:N1"/>
    <mergeCell ref="O1:P1"/>
    <mergeCell ref="Q1:R1"/>
    <mergeCell ref="S1:T1"/>
    <mergeCell ref="W1:X1"/>
    <mergeCell ref="Y1:Z1"/>
    <mergeCell ref="AA1:AC1"/>
    <mergeCell ref="AD1:AE1"/>
    <mergeCell ref="AF1:AG1"/>
    <mergeCell ref="BB1:BC1"/>
    <mergeCell ref="BD1:BE1"/>
    <mergeCell ref="AH1:AI1"/>
    <mergeCell ref="AT1:AU1"/>
    <mergeCell ref="AV1:AW1"/>
    <mergeCell ref="AX1:AY1"/>
    <mergeCell ref="AZ1:BA1"/>
    <mergeCell ref="AJ1:AK1"/>
    <mergeCell ref="AL1:AM1"/>
    <mergeCell ref="AN1:AO1"/>
    <mergeCell ref="AP1:AQ1"/>
    <mergeCell ref="AR1:AS1"/>
  </mergeCells>
  <pageMargins left="0" right="0" top="0" bottom="0" header="0.51180555555555496" footer="0.51180555555555496"/>
  <pageSetup paperSize="9" firstPageNumber="0" orientation="portrait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15</vt:i4>
      </vt:variant>
    </vt:vector>
  </HeadingPairs>
  <TitlesOfParts>
    <vt:vector size="15" baseType="lpstr">
      <vt:lpstr>ув.тариф</vt:lpstr>
      <vt:lpstr>ПЛАН 2019</vt:lpstr>
      <vt:lpstr>январь</vt:lpstr>
      <vt:lpstr>февраль</vt:lpstr>
      <vt:lpstr>март</vt:lpstr>
      <vt:lpstr>апрель</vt:lpstr>
      <vt:lpstr>май</vt:lpstr>
      <vt:lpstr>июнь</vt:lpstr>
      <vt:lpstr>июль</vt:lpstr>
      <vt:lpstr>август</vt:lpstr>
      <vt:lpstr>сентябрь</vt:lpstr>
      <vt:lpstr>октябрь</vt:lpstr>
      <vt:lpstr>ноябрь</vt:lpstr>
      <vt:lpstr>декабрь</vt:lpstr>
      <vt:lpstr>ИТОГО 2019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пто3</dc:creator>
  <cp:lastModifiedBy>Пчелина Любовь Геннадьевна</cp:lastModifiedBy>
  <cp:revision>0</cp:revision>
  <cp:lastPrinted>2019-10-03T13:34:55Z</cp:lastPrinted>
  <dcterms:created xsi:type="dcterms:W3CDTF">2013-07-13T05:18:49Z</dcterms:created>
  <dcterms:modified xsi:type="dcterms:W3CDTF">2019-10-25T06:19:51Z</dcterms:modified>
</cp:coreProperties>
</file>